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onar - 007\Downloads\"/>
    </mc:Choice>
  </mc:AlternateContent>
  <bookViews>
    <workbookView xWindow="0" yWindow="0" windowWidth="19200" windowHeight="7050" tabRatio="879" firstSheet="1" activeTab="5"/>
  </bookViews>
  <sheets>
    <sheet name="Master" sheetId="4" state="hidden" r:id="rId1"/>
    <sheet name="Pendency Data" sheetId="11" r:id="rId2"/>
    <sheet name="Q1" sheetId="86" r:id="rId3"/>
    <sheet name="Q2" sheetId="89" r:id="rId4"/>
    <sheet name="Q3" sheetId="90" r:id="rId5"/>
    <sheet name="Q4" sheetId="91" r:id="rId6"/>
    <sheet name="Q5" sheetId="92" r:id="rId7"/>
    <sheet name="Q6" sheetId="93" r:id="rId8"/>
    <sheet name="Q7" sheetId="94" r:id="rId9"/>
    <sheet name="Q8" sheetId="95" r:id="rId10"/>
    <sheet name="Q9" sheetId="96" r:id="rId11"/>
    <sheet name="Q10" sheetId="98" r:id="rId12"/>
    <sheet name="Q11" sheetId="99" r:id="rId13"/>
    <sheet name="Q12" sheetId="100" r:id="rId14"/>
    <sheet name="Sheet1" sheetId="101" state="hidden" r:id="rId15"/>
    <sheet name="Branch Wise Work Timelines" sheetId="41" state="hidden" r:id="rId16"/>
  </sheets>
  <definedNames>
    <definedName name="_xlnm._FilterDatabase" localSheetId="0" hidden="1">Master!$M$2:$N$2</definedName>
    <definedName name="_xlnm._FilterDatabase" localSheetId="1" hidden="1">'Pendency Data'!$A$1:$AL$5649</definedName>
    <definedName name="_xlnm._FilterDatabase" localSheetId="2" hidden="1">'Q1'!$D$7:$E$7</definedName>
    <definedName name="FCT">Master!$F$1:$G$11</definedName>
    <definedName name="Location">Master!$A$1:$C$15</definedName>
    <definedName name="Pendency">'Pendency Data'!$A:$X</definedName>
    <definedName name="PendingBatches">#REF!</definedName>
    <definedName name="Vendor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41" l="1"/>
  <c r="A24" i="41"/>
  <c r="G17" i="41"/>
  <c r="G16" i="41"/>
  <c r="G15" i="41"/>
  <c r="G14" i="41"/>
  <c r="G13" i="41"/>
  <c r="G12" i="41"/>
  <c r="G11" i="41"/>
  <c r="G10" i="41"/>
  <c r="G9" i="41"/>
  <c r="G8" i="41"/>
  <c r="G7" i="41"/>
  <c r="G6" i="41"/>
  <c r="N5" i="41"/>
  <c r="G5" i="41"/>
  <c r="AK5649" i="11"/>
  <c r="AC5649" i="11"/>
  <c r="AA5649" i="11"/>
  <c r="AB5649" i="11" s="1"/>
  <c r="Y5649" i="11"/>
  <c r="X5649" i="11"/>
  <c r="W5649" i="11"/>
  <c r="V5649" i="11"/>
  <c r="AF5649" i="11" s="1"/>
  <c r="U5649" i="11"/>
  <c r="AC5648" i="11"/>
  <c r="AA5648" i="11"/>
  <c r="Y5648" i="11"/>
  <c r="X5648" i="11"/>
  <c r="W5648" i="11"/>
  <c r="V5648" i="11"/>
  <c r="AK5648" i="11" s="1"/>
  <c r="U5648" i="11"/>
  <c r="AK5647" i="11"/>
  <c r="AC5647" i="11"/>
  <c r="AB5647" i="11"/>
  <c r="AA5647" i="11"/>
  <c r="Y5647" i="11"/>
  <c r="X5647" i="11"/>
  <c r="W5647" i="11"/>
  <c r="V5647" i="11"/>
  <c r="U5647" i="11"/>
  <c r="AL5646" i="11"/>
  <c r="AF5646" i="11"/>
  <c r="AC5646" i="11"/>
  <c r="AA5646" i="11"/>
  <c r="AB5646" i="11" s="1"/>
  <c r="Y5646" i="11"/>
  <c r="X5646" i="11"/>
  <c r="W5646" i="11"/>
  <c r="V5646" i="11"/>
  <c r="U5646" i="11"/>
  <c r="AF5645" i="11"/>
  <c r="AC5645" i="11"/>
  <c r="AA5645" i="11"/>
  <c r="AB5645" i="11" s="1"/>
  <c r="Y5645" i="11"/>
  <c r="X5645" i="11"/>
  <c r="W5645" i="11"/>
  <c r="V5645" i="11"/>
  <c r="U5645" i="11"/>
  <c r="AK5644" i="11"/>
  <c r="AE5644" i="11"/>
  <c r="AC5644" i="11"/>
  <c r="AA5644" i="11"/>
  <c r="AB5644" i="11" s="1"/>
  <c r="Y5644" i="11"/>
  <c r="X5644" i="11"/>
  <c r="W5644" i="11"/>
  <c r="V5644" i="11"/>
  <c r="AL5644" i="11" s="1"/>
  <c r="U5644" i="11"/>
  <c r="AL5643" i="11"/>
  <c r="AC5643" i="11"/>
  <c r="AA5643" i="11"/>
  <c r="AB5643" i="11" s="1"/>
  <c r="Y5643" i="11"/>
  <c r="X5643" i="11"/>
  <c r="W5643" i="11"/>
  <c r="V5643" i="11"/>
  <c r="U5643" i="11"/>
  <c r="AK5642" i="11"/>
  <c r="AC5642" i="11"/>
  <c r="AA5642" i="11"/>
  <c r="Y5642" i="11"/>
  <c r="X5642" i="11"/>
  <c r="W5642" i="11"/>
  <c r="V5642" i="11"/>
  <c r="U5642" i="11"/>
  <c r="AC5641" i="11"/>
  <c r="AA5641" i="11"/>
  <c r="AB5641" i="11" s="1"/>
  <c r="Y5641" i="11"/>
  <c r="X5641" i="11"/>
  <c r="W5641" i="11"/>
  <c r="V5641" i="11"/>
  <c r="U5641" i="11"/>
  <c r="AK5640" i="11"/>
  <c r="AC5640" i="11"/>
  <c r="AA5640" i="11"/>
  <c r="AB5640" i="11" s="1"/>
  <c r="Y5640" i="11"/>
  <c r="X5640" i="11"/>
  <c r="W5640" i="11"/>
  <c r="V5640" i="11"/>
  <c r="U5640" i="11"/>
  <c r="AC5639" i="11"/>
  <c r="AB5639" i="11"/>
  <c r="AA5639" i="11"/>
  <c r="Y5639" i="11"/>
  <c r="X5639" i="11"/>
  <c r="W5639" i="11"/>
  <c r="V5639" i="11"/>
  <c r="AK5639" i="11" s="1"/>
  <c r="U5639" i="11"/>
  <c r="AG5638" i="11"/>
  <c r="AC5638" i="11"/>
  <c r="AA5638" i="11"/>
  <c r="AB5638" i="11" s="1"/>
  <c r="Y5638" i="11"/>
  <c r="X5638" i="11"/>
  <c r="W5638" i="11"/>
  <c r="V5638" i="11"/>
  <c r="U5638" i="11"/>
  <c r="AC5637" i="11"/>
  <c r="AA5637" i="11"/>
  <c r="AB5637" i="11" s="1"/>
  <c r="Y5637" i="11"/>
  <c r="X5637" i="11"/>
  <c r="W5637" i="11"/>
  <c r="V5637" i="11"/>
  <c r="AF5637" i="11" s="1"/>
  <c r="U5637" i="11"/>
  <c r="AC5636" i="11"/>
  <c r="AA5636" i="11"/>
  <c r="Y5636" i="11"/>
  <c r="X5636" i="11"/>
  <c r="W5636" i="11"/>
  <c r="V5636" i="11"/>
  <c r="AK5636" i="11" s="1"/>
  <c r="U5636" i="11"/>
  <c r="AG5635" i="11"/>
  <c r="AE5635" i="11"/>
  <c r="AC5635" i="11"/>
  <c r="AA5635" i="11"/>
  <c r="AB5635" i="11" s="1"/>
  <c r="Y5635" i="11"/>
  <c r="X5635" i="11"/>
  <c r="W5635" i="11"/>
  <c r="AL5635" i="11" s="1"/>
  <c r="V5635" i="11"/>
  <c r="AK5635" i="11" s="1"/>
  <c r="U5635" i="11"/>
  <c r="AL5634" i="11"/>
  <c r="AC5634" i="11"/>
  <c r="AA5634" i="11"/>
  <c r="Y5634" i="11"/>
  <c r="X5634" i="11"/>
  <c r="W5634" i="11"/>
  <c r="V5634" i="11"/>
  <c r="AK5634" i="11" s="1"/>
  <c r="U5634" i="11"/>
  <c r="AF5633" i="11"/>
  <c r="AC5633" i="11"/>
  <c r="AA5633" i="11"/>
  <c r="AB5633" i="11" s="1"/>
  <c r="Y5633" i="11"/>
  <c r="X5633" i="11"/>
  <c r="W5633" i="11"/>
  <c r="AL5633" i="11" s="1"/>
  <c r="V5633" i="11"/>
  <c r="AE5633" i="11" s="1"/>
  <c r="U5633" i="11"/>
  <c r="AK5632" i="11"/>
  <c r="AC5632" i="11"/>
  <c r="AA5632" i="11"/>
  <c r="Y5632" i="11"/>
  <c r="X5632" i="11"/>
  <c r="W5632" i="11"/>
  <c r="V5632" i="11"/>
  <c r="U5632" i="11"/>
  <c r="AK5631" i="11"/>
  <c r="AC5631" i="11"/>
  <c r="AA5631" i="11"/>
  <c r="AB5631" i="11" s="1"/>
  <c r="Y5631" i="11"/>
  <c r="X5631" i="11"/>
  <c r="W5631" i="11"/>
  <c r="V5631" i="11"/>
  <c r="AL5631" i="11" s="1"/>
  <c r="U5631" i="11"/>
  <c r="AC5630" i="11"/>
  <c r="AA5630" i="11"/>
  <c r="Y5630" i="11"/>
  <c r="X5630" i="11"/>
  <c r="W5630" i="11"/>
  <c r="V5630" i="11"/>
  <c r="U5630" i="11"/>
  <c r="AC5629" i="11"/>
  <c r="AA5629" i="11"/>
  <c r="AB5629" i="11" s="1"/>
  <c r="Y5629" i="11"/>
  <c r="X5629" i="11"/>
  <c r="W5629" i="11"/>
  <c r="V5629" i="11"/>
  <c r="AG5629" i="11" s="1"/>
  <c r="U5629" i="11"/>
  <c r="AC5628" i="11"/>
  <c r="AA5628" i="11"/>
  <c r="Y5628" i="11"/>
  <c r="X5628" i="11"/>
  <c r="W5628" i="11"/>
  <c r="V5628" i="11"/>
  <c r="U5628" i="11"/>
  <c r="AC5627" i="11"/>
  <c r="AA5627" i="11"/>
  <c r="AB5627" i="11" s="1"/>
  <c r="Y5627" i="11"/>
  <c r="X5627" i="11"/>
  <c r="W5627" i="11"/>
  <c r="V5627" i="11"/>
  <c r="AK5627" i="11" s="1"/>
  <c r="U5627" i="11"/>
  <c r="AK5626" i="11"/>
  <c r="AF5626" i="11"/>
  <c r="AC5626" i="11"/>
  <c r="AA5626" i="11"/>
  <c r="AB5626" i="11" s="1"/>
  <c r="Y5626" i="11"/>
  <c r="X5626" i="11"/>
  <c r="W5626" i="11"/>
  <c r="V5626" i="11"/>
  <c r="AL5626" i="11" s="1"/>
  <c r="U5626" i="11"/>
  <c r="AC5625" i="11"/>
  <c r="AA5625" i="11"/>
  <c r="AB5625" i="11" s="1"/>
  <c r="Y5625" i="11"/>
  <c r="X5625" i="11"/>
  <c r="W5625" i="11"/>
  <c r="V5625" i="11"/>
  <c r="U5625" i="11"/>
  <c r="AK5624" i="11"/>
  <c r="AE5624" i="11"/>
  <c r="AC5624" i="11"/>
  <c r="AA5624" i="11"/>
  <c r="Y5624" i="11"/>
  <c r="X5624" i="11"/>
  <c r="W5624" i="11"/>
  <c r="V5624" i="11"/>
  <c r="AL5624" i="11" s="1"/>
  <c r="U5624" i="11"/>
  <c r="AK5623" i="11"/>
  <c r="AC5623" i="11"/>
  <c r="AA5623" i="11"/>
  <c r="AB5623" i="11" s="1"/>
  <c r="Y5623" i="11"/>
  <c r="X5623" i="11"/>
  <c r="W5623" i="11"/>
  <c r="V5623" i="11"/>
  <c r="U5623" i="11"/>
  <c r="AK5622" i="11"/>
  <c r="AE5622" i="11"/>
  <c r="AC5622" i="11"/>
  <c r="AA5622" i="11"/>
  <c r="Y5622" i="11"/>
  <c r="X5622" i="11"/>
  <c r="W5622" i="11"/>
  <c r="V5622" i="11"/>
  <c r="U5622" i="11"/>
  <c r="AC5621" i="11"/>
  <c r="AA5621" i="11"/>
  <c r="AB5621" i="11" s="1"/>
  <c r="Y5621" i="11"/>
  <c r="X5621" i="11"/>
  <c r="W5621" i="11"/>
  <c r="V5621" i="11"/>
  <c r="AK5621" i="11" s="1"/>
  <c r="U5621" i="11"/>
  <c r="AC5620" i="11"/>
  <c r="AA5620" i="11"/>
  <c r="AB5620" i="11" s="1"/>
  <c r="Y5620" i="11"/>
  <c r="X5620" i="11"/>
  <c r="W5620" i="11"/>
  <c r="V5620" i="11"/>
  <c r="AF5620" i="11" s="1"/>
  <c r="U5620" i="11"/>
  <c r="AK5619" i="11"/>
  <c r="AC5619" i="11"/>
  <c r="AA5619" i="11"/>
  <c r="Y5619" i="11"/>
  <c r="X5619" i="11"/>
  <c r="W5619" i="11"/>
  <c r="V5619" i="11"/>
  <c r="AG5619" i="11" s="1"/>
  <c r="U5619" i="11"/>
  <c r="AC5618" i="11"/>
  <c r="AA5618" i="11"/>
  <c r="AB5618" i="11" s="1"/>
  <c r="Y5618" i="11"/>
  <c r="X5618" i="11"/>
  <c r="W5618" i="11"/>
  <c r="V5618" i="11"/>
  <c r="AG5618" i="11" s="1"/>
  <c r="U5618" i="11"/>
  <c r="AC5617" i="11"/>
  <c r="AA5617" i="11"/>
  <c r="Y5617" i="11"/>
  <c r="X5617" i="11"/>
  <c r="W5617" i="11"/>
  <c r="V5617" i="11"/>
  <c r="AL5617" i="11" s="1"/>
  <c r="U5617" i="11"/>
  <c r="AC5616" i="11"/>
  <c r="AA5616" i="11"/>
  <c r="AB5616" i="11" s="1"/>
  <c r="Y5616" i="11"/>
  <c r="X5616" i="11"/>
  <c r="W5616" i="11"/>
  <c r="V5616" i="11"/>
  <c r="AK5616" i="11" s="1"/>
  <c r="U5616" i="11"/>
  <c r="AC5615" i="11"/>
  <c r="AA5615" i="11"/>
  <c r="AB5615" i="11" s="1"/>
  <c r="Y5615" i="11"/>
  <c r="X5615" i="11"/>
  <c r="W5615" i="11"/>
  <c r="V5615" i="11"/>
  <c r="AF5615" i="11" s="1"/>
  <c r="U5615" i="11"/>
  <c r="AC5614" i="11"/>
  <c r="AA5614" i="11"/>
  <c r="AB5614" i="11" s="1"/>
  <c r="Y5614" i="11"/>
  <c r="X5614" i="11"/>
  <c r="W5614" i="11"/>
  <c r="V5614" i="11"/>
  <c r="AG5614" i="11" s="1"/>
  <c r="U5614" i="11"/>
  <c r="AC5613" i="11"/>
  <c r="AB5613" i="11"/>
  <c r="AA5613" i="11"/>
  <c r="Y5613" i="11"/>
  <c r="X5613" i="11"/>
  <c r="W5613" i="11"/>
  <c r="V5613" i="11"/>
  <c r="AE5613" i="11" s="1"/>
  <c r="U5613" i="11"/>
  <c r="AG5612" i="11"/>
  <c r="AC5612" i="11"/>
  <c r="AA5612" i="11"/>
  <c r="AB5612" i="11" s="1"/>
  <c r="Y5612" i="11"/>
  <c r="X5612" i="11"/>
  <c r="W5612" i="11"/>
  <c r="V5612" i="11"/>
  <c r="U5612" i="11"/>
  <c r="AC5611" i="11"/>
  <c r="AA5611" i="11"/>
  <c r="AB5611" i="11" s="1"/>
  <c r="Y5611" i="11"/>
  <c r="X5611" i="11"/>
  <c r="W5611" i="11"/>
  <c r="V5611" i="11"/>
  <c r="AL5611" i="11" s="1"/>
  <c r="U5611" i="11"/>
  <c r="AC5610" i="11"/>
  <c r="AB5610" i="11"/>
  <c r="AA5610" i="11"/>
  <c r="Y5610" i="11"/>
  <c r="X5610" i="11"/>
  <c r="W5610" i="11"/>
  <c r="V5610" i="11"/>
  <c r="AE5610" i="11" s="1"/>
  <c r="U5610" i="11"/>
  <c r="AF5609" i="11"/>
  <c r="AC5609" i="11"/>
  <c r="AB5609" i="11"/>
  <c r="AA5609" i="11"/>
  <c r="Y5609" i="11"/>
  <c r="X5609" i="11"/>
  <c r="W5609" i="11"/>
  <c r="V5609" i="11"/>
  <c r="U5609" i="11"/>
  <c r="AK5608" i="11"/>
  <c r="AG5608" i="11"/>
  <c r="AC5608" i="11"/>
  <c r="AA5608" i="11"/>
  <c r="AB5608" i="11" s="1"/>
  <c r="Y5608" i="11"/>
  <c r="X5608" i="11"/>
  <c r="W5608" i="11"/>
  <c r="V5608" i="11"/>
  <c r="U5608" i="11"/>
  <c r="AG5607" i="11"/>
  <c r="AF5607" i="11"/>
  <c r="AC5607" i="11"/>
  <c r="AA5607" i="11"/>
  <c r="AB5607" i="11" s="1"/>
  <c r="Y5607" i="11"/>
  <c r="X5607" i="11"/>
  <c r="W5607" i="11"/>
  <c r="V5607" i="11"/>
  <c r="AL5607" i="11" s="1"/>
  <c r="U5607" i="11"/>
  <c r="AC5606" i="11"/>
  <c r="AA5606" i="11"/>
  <c r="AB5606" i="11" s="1"/>
  <c r="Y5606" i="11"/>
  <c r="X5606" i="11"/>
  <c r="W5606" i="11"/>
  <c r="V5606" i="11"/>
  <c r="AG5606" i="11" s="1"/>
  <c r="U5606" i="11"/>
  <c r="AL5605" i="11"/>
  <c r="AG5605" i="11"/>
  <c r="AF5605" i="11"/>
  <c r="AC5605" i="11"/>
  <c r="AA5605" i="11"/>
  <c r="AB5605" i="11" s="1"/>
  <c r="Y5605" i="11"/>
  <c r="X5605" i="11"/>
  <c r="W5605" i="11"/>
  <c r="V5605" i="11"/>
  <c r="AE5605" i="11" s="1"/>
  <c r="U5605" i="11"/>
  <c r="AC5604" i="11"/>
  <c r="AA5604" i="11"/>
  <c r="Y5604" i="11"/>
  <c r="X5604" i="11"/>
  <c r="W5604" i="11"/>
  <c r="V5604" i="11"/>
  <c r="AL5604" i="11" s="1"/>
  <c r="U5604" i="11"/>
  <c r="AF5603" i="11"/>
  <c r="AC5603" i="11"/>
  <c r="AA5603" i="11"/>
  <c r="Y5603" i="11"/>
  <c r="X5603" i="11"/>
  <c r="W5603" i="11"/>
  <c r="V5603" i="11"/>
  <c r="AL5603" i="11" s="1"/>
  <c r="U5603" i="11"/>
  <c r="AG5602" i="11"/>
  <c r="AC5602" i="11"/>
  <c r="AB5602" i="11"/>
  <c r="AA5602" i="11"/>
  <c r="Y5602" i="11"/>
  <c r="X5602" i="11"/>
  <c r="W5602" i="11"/>
  <c r="V5602" i="11"/>
  <c r="AK5602" i="11" s="1"/>
  <c r="U5602" i="11"/>
  <c r="AE5601" i="11"/>
  <c r="AC5601" i="11"/>
  <c r="AB5601" i="11"/>
  <c r="AA5601" i="11"/>
  <c r="Y5601" i="11"/>
  <c r="X5601" i="11"/>
  <c r="W5601" i="11"/>
  <c r="V5601" i="11"/>
  <c r="AF5601" i="11" s="1"/>
  <c r="U5601" i="11"/>
  <c r="AC5600" i="11"/>
  <c r="AA5600" i="11"/>
  <c r="Y5600" i="11"/>
  <c r="X5600" i="11"/>
  <c r="W5600" i="11"/>
  <c r="V5600" i="11"/>
  <c r="U5600" i="11"/>
  <c r="AC5599" i="11"/>
  <c r="AA5599" i="11"/>
  <c r="AB5599" i="11" s="1"/>
  <c r="Y5599" i="11"/>
  <c r="X5599" i="11"/>
  <c r="W5599" i="11"/>
  <c r="V5599" i="11"/>
  <c r="AG5599" i="11" s="1"/>
  <c r="U5599" i="11"/>
  <c r="AC5598" i="11"/>
  <c r="AA5598" i="11"/>
  <c r="AB5598" i="11" s="1"/>
  <c r="Y5598" i="11"/>
  <c r="X5598" i="11"/>
  <c r="W5598" i="11"/>
  <c r="V5598" i="11"/>
  <c r="AG5598" i="11" s="1"/>
  <c r="U5598" i="11"/>
  <c r="AC5597" i="11"/>
  <c r="AA5597" i="11"/>
  <c r="Y5597" i="11"/>
  <c r="X5597" i="11"/>
  <c r="W5597" i="11"/>
  <c r="V5597" i="11"/>
  <c r="AG5597" i="11" s="1"/>
  <c r="U5597" i="11"/>
  <c r="AF5596" i="11"/>
  <c r="AC5596" i="11"/>
  <c r="AA5596" i="11"/>
  <c r="AB5596" i="11" s="1"/>
  <c r="Y5596" i="11"/>
  <c r="X5596" i="11"/>
  <c r="W5596" i="11"/>
  <c r="V5596" i="11"/>
  <c r="AE5596" i="11" s="1"/>
  <c r="U5596" i="11"/>
  <c r="AC5595" i="11"/>
  <c r="AA5595" i="11"/>
  <c r="Y5595" i="11"/>
  <c r="X5595" i="11"/>
  <c r="W5595" i="11"/>
  <c r="V5595" i="11"/>
  <c r="U5595" i="11"/>
  <c r="AC5594" i="11"/>
  <c r="AA5594" i="11"/>
  <c r="Y5594" i="11"/>
  <c r="X5594" i="11"/>
  <c r="W5594" i="11"/>
  <c r="V5594" i="11"/>
  <c r="AK5594" i="11" s="1"/>
  <c r="U5594" i="11"/>
  <c r="AC5593" i="11"/>
  <c r="AB5593" i="11"/>
  <c r="AA5593" i="11"/>
  <c r="Y5593" i="11"/>
  <c r="X5593" i="11"/>
  <c r="W5593" i="11"/>
  <c r="V5593" i="11"/>
  <c r="U5593" i="11"/>
  <c r="AC5592" i="11"/>
  <c r="AA5592" i="11"/>
  <c r="AB5592" i="11" s="1"/>
  <c r="Y5592" i="11"/>
  <c r="X5592" i="11"/>
  <c r="W5592" i="11"/>
  <c r="V5592" i="11"/>
  <c r="AK5592" i="11" s="1"/>
  <c r="U5592" i="11"/>
  <c r="AC5591" i="11"/>
  <c r="AA5591" i="11"/>
  <c r="AB5591" i="11" s="1"/>
  <c r="Y5591" i="11"/>
  <c r="X5591" i="11"/>
  <c r="W5591" i="11"/>
  <c r="V5591" i="11"/>
  <c r="AK5591" i="11" s="1"/>
  <c r="U5591" i="11"/>
  <c r="AC5590" i="11"/>
  <c r="AA5590" i="11"/>
  <c r="AB5590" i="11" s="1"/>
  <c r="Y5590" i="11"/>
  <c r="X5590" i="11"/>
  <c r="W5590" i="11"/>
  <c r="V5590" i="11"/>
  <c r="AF5590" i="11" s="1"/>
  <c r="U5590" i="11"/>
  <c r="AK5589" i="11"/>
  <c r="AE5589" i="11"/>
  <c r="AC5589" i="11"/>
  <c r="AA5589" i="11"/>
  <c r="AB5589" i="11" s="1"/>
  <c r="Y5589" i="11"/>
  <c r="X5589" i="11"/>
  <c r="W5589" i="11"/>
  <c r="V5589" i="11"/>
  <c r="AL5589" i="11" s="1"/>
  <c r="U5589" i="11"/>
  <c r="AK5588" i="11"/>
  <c r="AC5588" i="11"/>
  <c r="AA5588" i="11"/>
  <c r="Y5588" i="11"/>
  <c r="X5588" i="11"/>
  <c r="W5588" i="11"/>
  <c r="V5588" i="11"/>
  <c r="AE5588" i="11" s="1"/>
  <c r="U5588" i="11"/>
  <c r="AK5587" i="11"/>
  <c r="AF5587" i="11"/>
  <c r="AC5587" i="11"/>
  <c r="AA5587" i="11"/>
  <c r="AB5587" i="11" s="1"/>
  <c r="Y5587" i="11"/>
  <c r="X5587" i="11"/>
  <c r="W5587" i="11"/>
  <c r="V5587" i="11"/>
  <c r="AE5587" i="11" s="1"/>
  <c r="U5587" i="11"/>
  <c r="AC5586" i="11"/>
  <c r="AA5586" i="11"/>
  <c r="AB5586" i="11" s="1"/>
  <c r="Y5586" i="11"/>
  <c r="X5586" i="11"/>
  <c r="W5586" i="11"/>
  <c r="V5586" i="11"/>
  <c r="U5586" i="11"/>
  <c r="AC5585" i="11"/>
  <c r="AA5585" i="11"/>
  <c r="AB5585" i="11" s="1"/>
  <c r="Y5585" i="11"/>
  <c r="X5585" i="11"/>
  <c r="W5585" i="11"/>
  <c r="V5585" i="11"/>
  <c r="AE5585" i="11" s="1"/>
  <c r="U5585" i="11"/>
  <c r="AC5584" i="11"/>
  <c r="AB5584" i="11"/>
  <c r="AA5584" i="11"/>
  <c r="Y5584" i="11"/>
  <c r="X5584" i="11"/>
  <c r="W5584" i="11"/>
  <c r="V5584" i="11"/>
  <c r="AG5584" i="11" s="1"/>
  <c r="U5584" i="11"/>
  <c r="AG5583" i="11"/>
  <c r="AC5583" i="11"/>
  <c r="AB5583" i="11"/>
  <c r="AA5583" i="11"/>
  <c r="Y5583" i="11"/>
  <c r="X5583" i="11"/>
  <c r="W5583" i="11"/>
  <c r="V5583" i="11"/>
  <c r="AF5583" i="11" s="1"/>
  <c r="U5583" i="11"/>
  <c r="AC5582" i="11"/>
  <c r="AA5582" i="11"/>
  <c r="AB5582" i="11" s="1"/>
  <c r="Y5582" i="11"/>
  <c r="X5582" i="11"/>
  <c r="W5582" i="11"/>
  <c r="V5582" i="11"/>
  <c r="U5582" i="11"/>
  <c r="AF5581" i="11"/>
  <c r="AC5581" i="11"/>
  <c r="AA5581" i="11"/>
  <c r="AB5581" i="11" s="1"/>
  <c r="Y5581" i="11"/>
  <c r="X5581" i="11"/>
  <c r="W5581" i="11"/>
  <c r="V5581" i="11"/>
  <c r="AE5581" i="11" s="1"/>
  <c r="U5581" i="11"/>
  <c r="AC5580" i="11"/>
  <c r="AA5580" i="11"/>
  <c r="AB5580" i="11" s="1"/>
  <c r="Y5580" i="11"/>
  <c r="X5580" i="11"/>
  <c r="W5580" i="11"/>
  <c r="V5580" i="11"/>
  <c r="AG5580" i="11" s="1"/>
  <c r="U5580" i="11"/>
  <c r="AC5579" i="11"/>
  <c r="AB5579" i="11"/>
  <c r="AA5579" i="11"/>
  <c r="Y5579" i="11"/>
  <c r="X5579" i="11"/>
  <c r="W5579" i="11"/>
  <c r="V5579" i="11"/>
  <c r="AF5579" i="11" s="1"/>
  <c r="U5579" i="11"/>
  <c r="AC5578" i="11"/>
  <c r="AA5578" i="11"/>
  <c r="AB5578" i="11" s="1"/>
  <c r="Y5578" i="11"/>
  <c r="X5578" i="11"/>
  <c r="W5578" i="11"/>
  <c r="V5578" i="11"/>
  <c r="AL5578" i="11" s="1"/>
  <c r="U5578" i="11"/>
  <c r="AF5577" i="11"/>
  <c r="AC5577" i="11"/>
  <c r="AB5577" i="11"/>
  <c r="AA5577" i="11"/>
  <c r="Y5577" i="11"/>
  <c r="X5577" i="11"/>
  <c r="W5577" i="11"/>
  <c r="V5577" i="11"/>
  <c r="AE5577" i="11" s="1"/>
  <c r="U5577" i="11"/>
  <c r="AE5576" i="11"/>
  <c r="AC5576" i="11"/>
  <c r="AA5576" i="11"/>
  <c r="AB5576" i="11" s="1"/>
  <c r="Y5576" i="11"/>
  <c r="X5576" i="11"/>
  <c r="W5576" i="11"/>
  <c r="V5576" i="11"/>
  <c r="AG5576" i="11" s="1"/>
  <c r="U5576" i="11"/>
  <c r="AC5575" i="11"/>
  <c r="AA5575" i="11"/>
  <c r="AB5575" i="11" s="1"/>
  <c r="Y5575" i="11"/>
  <c r="X5575" i="11"/>
  <c r="W5575" i="11"/>
  <c r="V5575" i="11"/>
  <c r="AF5575" i="11" s="1"/>
  <c r="U5575" i="11"/>
  <c r="AC5574" i="11"/>
  <c r="AA5574" i="11"/>
  <c r="AB5574" i="11" s="1"/>
  <c r="Y5574" i="11"/>
  <c r="X5574" i="11"/>
  <c r="W5574" i="11"/>
  <c r="V5574" i="11"/>
  <c r="U5574" i="11"/>
  <c r="AC5573" i="11"/>
  <c r="AA5573" i="11"/>
  <c r="AB5573" i="11" s="1"/>
  <c r="Y5573" i="11"/>
  <c r="X5573" i="11"/>
  <c r="W5573" i="11"/>
  <c r="V5573" i="11"/>
  <c r="AE5573" i="11" s="1"/>
  <c r="U5573" i="11"/>
  <c r="AC5572" i="11"/>
  <c r="AB5572" i="11"/>
  <c r="AA5572" i="11"/>
  <c r="Y5572" i="11"/>
  <c r="X5572" i="11"/>
  <c r="W5572" i="11"/>
  <c r="V5572" i="11"/>
  <c r="AG5572" i="11" s="1"/>
  <c r="U5572" i="11"/>
  <c r="AG5571" i="11"/>
  <c r="AC5571" i="11"/>
  <c r="AB5571" i="11"/>
  <c r="AA5571" i="11"/>
  <c r="Y5571" i="11"/>
  <c r="X5571" i="11"/>
  <c r="W5571" i="11"/>
  <c r="V5571" i="11"/>
  <c r="AF5571" i="11" s="1"/>
  <c r="U5571" i="11"/>
  <c r="AC5570" i="11"/>
  <c r="AA5570" i="11"/>
  <c r="AB5570" i="11" s="1"/>
  <c r="Y5570" i="11"/>
  <c r="X5570" i="11"/>
  <c r="W5570" i="11"/>
  <c r="V5570" i="11"/>
  <c r="U5570" i="11"/>
  <c r="AC5569" i="11"/>
  <c r="AA5569" i="11"/>
  <c r="Y5569" i="11"/>
  <c r="X5569" i="11"/>
  <c r="W5569" i="11"/>
  <c r="V5569" i="11"/>
  <c r="AL5569" i="11" s="1"/>
  <c r="U5569" i="11"/>
  <c r="AE5568" i="11"/>
  <c r="AC5568" i="11"/>
  <c r="AA5568" i="11"/>
  <c r="AB5568" i="11" s="1"/>
  <c r="Y5568" i="11"/>
  <c r="X5568" i="11"/>
  <c r="W5568" i="11"/>
  <c r="V5568" i="11"/>
  <c r="AG5568" i="11" s="1"/>
  <c r="U5568" i="11"/>
  <c r="AC5567" i="11"/>
  <c r="AA5567" i="11"/>
  <c r="Y5567" i="11"/>
  <c r="X5567" i="11"/>
  <c r="W5567" i="11"/>
  <c r="V5567" i="11"/>
  <c r="U5567" i="11"/>
  <c r="AC5566" i="11"/>
  <c r="AA5566" i="11"/>
  <c r="AB5566" i="11" s="1"/>
  <c r="Y5566" i="11"/>
  <c r="X5566" i="11"/>
  <c r="W5566" i="11"/>
  <c r="V5566" i="11"/>
  <c r="U5566" i="11"/>
  <c r="AF5565" i="11"/>
  <c r="AE5565" i="11"/>
  <c r="AC5565" i="11"/>
  <c r="AA5565" i="11"/>
  <c r="AB5565" i="11" s="1"/>
  <c r="Y5565" i="11"/>
  <c r="X5565" i="11"/>
  <c r="W5565" i="11"/>
  <c r="V5565" i="11"/>
  <c r="AL5565" i="11" s="1"/>
  <c r="U5565" i="11"/>
  <c r="AK5564" i="11"/>
  <c r="AE5564" i="11"/>
  <c r="AC5564" i="11"/>
  <c r="AB5564" i="11"/>
  <c r="AA5564" i="11"/>
  <c r="Y5564" i="11"/>
  <c r="X5564" i="11"/>
  <c r="W5564" i="11"/>
  <c r="V5564" i="11"/>
  <c r="AF5564" i="11" s="1"/>
  <c r="U5564" i="11"/>
  <c r="AL5563" i="11"/>
  <c r="AC5563" i="11"/>
  <c r="AA5563" i="11"/>
  <c r="Y5563" i="11"/>
  <c r="X5563" i="11"/>
  <c r="W5563" i="11"/>
  <c r="V5563" i="11"/>
  <c r="U5563" i="11"/>
  <c r="AL5562" i="11"/>
  <c r="AC5562" i="11"/>
  <c r="AA5562" i="11"/>
  <c r="AB5562" i="11" s="1"/>
  <c r="Y5562" i="11"/>
  <c r="X5562" i="11"/>
  <c r="W5562" i="11"/>
  <c r="V5562" i="11"/>
  <c r="AE5562" i="11" s="1"/>
  <c r="U5562" i="11"/>
  <c r="AK5561" i="11"/>
  <c r="AC5561" i="11"/>
  <c r="AA5561" i="11"/>
  <c r="Y5561" i="11"/>
  <c r="X5561" i="11"/>
  <c r="W5561" i="11"/>
  <c r="V5561" i="11"/>
  <c r="AL5561" i="11" s="1"/>
  <c r="U5561" i="11"/>
  <c r="AC5560" i="11"/>
  <c r="AA5560" i="11"/>
  <c r="Y5560" i="11"/>
  <c r="X5560" i="11"/>
  <c r="W5560" i="11"/>
  <c r="V5560" i="11"/>
  <c r="AK5560" i="11" s="1"/>
  <c r="U5560" i="11"/>
  <c r="AK5559" i="11"/>
  <c r="AC5559" i="11"/>
  <c r="AB5559" i="11"/>
  <c r="AA5559" i="11"/>
  <c r="Y5559" i="11"/>
  <c r="X5559" i="11"/>
  <c r="W5559" i="11"/>
  <c r="AL5559" i="11" s="1"/>
  <c r="V5559" i="11"/>
  <c r="AE5559" i="11" s="1"/>
  <c r="U5559" i="11"/>
  <c r="AK5558" i="11"/>
  <c r="AC5558" i="11"/>
  <c r="AA5558" i="11"/>
  <c r="Y5558" i="11"/>
  <c r="X5558" i="11"/>
  <c r="W5558" i="11"/>
  <c r="AL5558" i="11" s="1"/>
  <c r="V5558" i="11"/>
  <c r="AE5558" i="11" s="1"/>
  <c r="U5558" i="11"/>
  <c r="AK5557" i="11"/>
  <c r="AC5557" i="11"/>
  <c r="AA5557" i="11"/>
  <c r="Y5557" i="11"/>
  <c r="X5557" i="11"/>
  <c r="W5557" i="11"/>
  <c r="V5557" i="11"/>
  <c r="AG5557" i="11" s="1"/>
  <c r="U5557" i="11"/>
  <c r="AC5556" i="11"/>
  <c r="AA5556" i="11"/>
  <c r="AB5556" i="11" s="1"/>
  <c r="Y5556" i="11"/>
  <c r="X5556" i="11"/>
  <c r="W5556" i="11"/>
  <c r="V5556" i="11"/>
  <c r="AK5556" i="11" s="1"/>
  <c r="U5556" i="11"/>
  <c r="AC5555" i="11"/>
  <c r="AA5555" i="11"/>
  <c r="AB5555" i="11" s="1"/>
  <c r="Y5555" i="11"/>
  <c r="X5555" i="11"/>
  <c r="W5555" i="11"/>
  <c r="V5555" i="11"/>
  <c r="AL5555" i="11" s="1"/>
  <c r="U5555" i="11"/>
  <c r="AE5554" i="11"/>
  <c r="AC5554" i="11"/>
  <c r="AA5554" i="11"/>
  <c r="AB5554" i="11" s="1"/>
  <c r="Y5554" i="11"/>
  <c r="X5554" i="11"/>
  <c r="W5554" i="11"/>
  <c r="V5554" i="11"/>
  <c r="AL5554" i="11" s="1"/>
  <c r="U5554" i="11"/>
  <c r="AE5553" i="11"/>
  <c r="AC5553" i="11"/>
  <c r="AA5553" i="11"/>
  <c r="AB5553" i="11" s="1"/>
  <c r="Y5553" i="11"/>
  <c r="X5553" i="11"/>
  <c r="W5553" i="11"/>
  <c r="V5553" i="11"/>
  <c r="AL5553" i="11" s="1"/>
  <c r="U5553" i="11"/>
  <c r="AC5552" i="11"/>
  <c r="AA5552" i="11"/>
  <c r="AB5552" i="11" s="1"/>
  <c r="Y5552" i="11"/>
  <c r="X5552" i="11"/>
  <c r="W5552" i="11"/>
  <c r="V5552" i="11"/>
  <c r="AL5552" i="11" s="1"/>
  <c r="U5552" i="11"/>
  <c r="AF5551" i="11"/>
  <c r="AC5551" i="11"/>
  <c r="AA5551" i="11"/>
  <c r="AB5551" i="11" s="1"/>
  <c r="Y5551" i="11"/>
  <c r="X5551" i="11"/>
  <c r="W5551" i="11"/>
  <c r="AL5551" i="11" s="1"/>
  <c r="V5551" i="11"/>
  <c r="AG5551" i="11" s="1"/>
  <c r="U5551" i="11"/>
  <c r="AK5550" i="11"/>
  <c r="AC5550" i="11"/>
  <c r="AA5550" i="11"/>
  <c r="Y5550" i="11"/>
  <c r="X5550" i="11"/>
  <c r="W5550" i="11"/>
  <c r="AL5550" i="11" s="1"/>
  <c r="V5550" i="11"/>
  <c r="U5550" i="11"/>
  <c r="AK5549" i="11"/>
  <c r="AC5549" i="11"/>
  <c r="AB5549" i="11"/>
  <c r="AA5549" i="11"/>
  <c r="Y5549" i="11"/>
  <c r="X5549" i="11"/>
  <c r="W5549" i="11"/>
  <c r="V5549" i="11"/>
  <c r="AL5549" i="11" s="1"/>
  <c r="U5549" i="11"/>
  <c r="AC5548" i="11"/>
  <c r="AB5548" i="11"/>
  <c r="AA5548" i="11"/>
  <c r="Y5548" i="11"/>
  <c r="X5548" i="11"/>
  <c r="W5548" i="11"/>
  <c r="V5548" i="11"/>
  <c r="AF5548" i="11" s="1"/>
  <c r="U5548" i="11"/>
  <c r="AC5547" i="11"/>
  <c r="AA5547" i="11"/>
  <c r="AB5547" i="11" s="1"/>
  <c r="Y5547" i="11"/>
  <c r="X5547" i="11"/>
  <c r="W5547" i="11"/>
  <c r="V5547" i="11"/>
  <c r="AF5547" i="11" s="1"/>
  <c r="U5547" i="11"/>
  <c r="AC5546" i="11"/>
  <c r="AA5546" i="11"/>
  <c r="AB5546" i="11" s="1"/>
  <c r="Y5546" i="11"/>
  <c r="X5546" i="11"/>
  <c r="W5546" i="11"/>
  <c r="V5546" i="11"/>
  <c r="AL5546" i="11" s="1"/>
  <c r="U5546" i="11"/>
  <c r="AC5545" i="11"/>
  <c r="AA5545" i="11"/>
  <c r="Y5545" i="11"/>
  <c r="X5545" i="11"/>
  <c r="W5545" i="11"/>
  <c r="V5545" i="11"/>
  <c r="AK5545" i="11" s="1"/>
  <c r="U5545" i="11"/>
  <c r="AK5544" i="11"/>
  <c r="AC5544" i="11"/>
  <c r="AA5544" i="11"/>
  <c r="Y5544" i="11"/>
  <c r="X5544" i="11"/>
  <c r="W5544" i="11"/>
  <c r="V5544" i="11"/>
  <c r="AL5544" i="11" s="1"/>
  <c r="U5544" i="11"/>
  <c r="AC5543" i="11"/>
  <c r="AA5543" i="11"/>
  <c r="AB5543" i="11" s="1"/>
  <c r="Y5543" i="11"/>
  <c r="X5543" i="11"/>
  <c r="W5543" i="11"/>
  <c r="V5543" i="11"/>
  <c r="AG5543" i="11" s="1"/>
  <c r="U5543" i="11"/>
  <c r="AG5542" i="11"/>
  <c r="AF5542" i="11"/>
  <c r="AC5542" i="11"/>
  <c r="AA5542" i="11"/>
  <c r="AB5542" i="11" s="1"/>
  <c r="Y5542" i="11"/>
  <c r="X5542" i="11"/>
  <c r="W5542" i="11"/>
  <c r="V5542" i="11"/>
  <c r="U5542" i="11"/>
  <c r="AK5541" i="11"/>
  <c r="AC5541" i="11"/>
  <c r="AA5541" i="11"/>
  <c r="AB5541" i="11" s="1"/>
  <c r="Y5541" i="11"/>
  <c r="X5541" i="11"/>
  <c r="W5541" i="11"/>
  <c r="V5541" i="11"/>
  <c r="U5541" i="11"/>
  <c r="AK5540" i="11"/>
  <c r="AC5540" i="11"/>
  <c r="AA5540" i="11"/>
  <c r="AB5540" i="11" s="1"/>
  <c r="Y5540" i="11"/>
  <c r="X5540" i="11"/>
  <c r="W5540" i="11"/>
  <c r="V5540" i="11"/>
  <c r="U5540" i="11"/>
  <c r="AL5539" i="11"/>
  <c r="AC5539" i="11"/>
  <c r="AA5539" i="11"/>
  <c r="Y5539" i="11"/>
  <c r="X5539" i="11"/>
  <c r="W5539" i="11"/>
  <c r="V5539" i="11"/>
  <c r="AK5539" i="11" s="1"/>
  <c r="U5539" i="11"/>
  <c r="AK5538" i="11"/>
  <c r="AC5538" i="11"/>
  <c r="AA5538" i="11"/>
  <c r="AB5538" i="11" s="1"/>
  <c r="Y5538" i="11"/>
  <c r="X5538" i="11"/>
  <c r="W5538" i="11"/>
  <c r="V5538" i="11"/>
  <c r="AL5538" i="11" s="1"/>
  <c r="U5538" i="11"/>
  <c r="AC5537" i="11"/>
  <c r="AB5537" i="11"/>
  <c r="AA5537" i="11"/>
  <c r="Y5537" i="11"/>
  <c r="X5537" i="11"/>
  <c r="W5537" i="11"/>
  <c r="V5537" i="11"/>
  <c r="AK5537" i="11" s="1"/>
  <c r="U5537" i="11"/>
  <c r="AE5536" i="11"/>
  <c r="AC5536" i="11"/>
  <c r="AB5536" i="11"/>
  <c r="AA5536" i="11"/>
  <c r="Y5536" i="11"/>
  <c r="X5536" i="11"/>
  <c r="W5536" i="11"/>
  <c r="V5536" i="11"/>
  <c r="U5536" i="11"/>
  <c r="AL5535" i="11"/>
  <c r="AC5535" i="11"/>
  <c r="AA5535" i="11"/>
  <c r="AB5535" i="11" s="1"/>
  <c r="Y5535" i="11"/>
  <c r="X5535" i="11"/>
  <c r="W5535" i="11"/>
  <c r="V5535" i="11"/>
  <c r="AK5535" i="11" s="1"/>
  <c r="U5535" i="11"/>
  <c r="AK5534" i="11"/>
  <c r="AC5534" i="11"/>
  <c r="AA5534" i="11"/>
  <c r="AB5534" i="11" s="1"/>
  <c r="Y5534" i="11"/>
  <c r="X5534" i="11"/>
  <c r="W5534" i="11"/>
  <c r="V5534" i="11"/>
  <c r="U5534" i="11"/>
  <c r="AK5533" i="11"/>
  <c r="AC5533" i="11"/>
  <c r="AB5533" i="11"/>
  <c r="AA5533" i="11"/>
  <c r="Y5533" i="11"/>
  <c r="X5533" i="11"/>
  <c r="W5533" i="11"/>
  <c r="V5533" i="11"/>
  <c r="AF5533" i="11" s="1"/>
  <c r="U5533" i="11"/>
  <c r="AF5532" i="11"/>
  <c r="AC5532" i="11"/>
  <c r="AA5532" i="11"/>
  <c r="AB5532" i="11" s="1"/>
  <c r="Y5532" i="11"/>
  <c r="X5532" i="11"/>
  <c r="W5532" i="11"/>
  <c r="AL5532" i="11" s="1"/>
  <c r="V5532" i="11"/>
  <c r="AG5532" i="11" s="1"/>
  <c r="U5532" i="11"/>
  <c r="AL5531" i="11"/>
  <c r="AF5531" i="11"/>
  <c r="AC5531" i="11"/>
  <c r="AA5531" i="11"/>
  <c r="AB5531" i="11" s="1"/>
  <c r="Y5531" i="11"/>
  <c r="X5531" i="11"/>
  <c r="W5531" i="11"/>
  <c r="V5531" i="11"/>
  <c r="AG5531" i="11" s="1"/>
  <c r="U5531" i="11"/>
  <c r="AK5530" i="11"/>
  <c r="AC5530" i="11"/>
  <c r="AB5530" i="11"/>
  <c r="AA5530" i="11"/>
  <c r="Y5530" i="11"/>
  <c r="X5530" i="11"/>
  <c r="W5530" i="11"/>
  <c r="V5530" i="11"/>
  <c r="AL5530" i="11" s="1"/>
  <c r="U5530" i="11"/>
  <c r="AK5529" i="11"/>
  <c r="AC5529" i="11"/>
  <c r="AA5529" i="11"/>
  <c r="Y5529" i="11"/>
  <c r="X5529" i="11"/>
  <c r="W5529" i="11"/>
  <c r="V5529" i="11"/>
  <c r="AL5529" i="11" s="1"/>
  <c r="U5529" i="11"/>
  <c r="AC5528" i="11"/>
  <c r="AA5528" i="11"/>
  <c r="Y5528" i="11"/>
  <c r="X5528" i="11"/>
  <c r="W5528" i="11"/>
  <c r="V5528" i="11"/>
  <c r="AE5528" i="11" s="1"/>
  <c r="U5528" i="11"/>
  <c r="AG5527" i="11"/>
  <c r="AC5527" i="11"/>
  <c r="AA5527" i="11"/>
  <c r="AB5527" i="11" s="1"/>
  <c r="Y5527" i="11"/>
  <c r="X5527" i="11"/>
  <c r="W5527" i="11"/>
  <c r="V5527" i="11"/>
  <c r="AE5527" i="11" s="1"/>
  <c r="U5527" i="11"/>
  <c r="AK5526" i="11"/>
  <c r="AG5526" i="11"/>
  <c r="AC5526" i="11"/>
  <c r="AA5526" i="11"/>
  <c r="Y5526" i="11"/>
  <c r="X5526" i="11"/>
  <c r="W5526" i="11"/>
  <c r="V5526" i="11"/>
  <c r="U5526" i="11"/>
  <c r="AC5525" i="11"/>
  <c r="AA5525" i="11"/>
  <c r="Y5525" i="11"/>
  <c r="X5525" i="11"/>
  <c r="W5525" i="11"/>
  <c r="V5525" i="11"/>
  <c r="AL5525" i="11" s="1"/>
  <c r="U5525" i="11"/>
  <c r="AK5524" i="11"/>
  <c r="AC5524" i="11"/>
  <c r="AA5524" i="11"/>
  <c r="AB5524" i="11" s="1"/>
  <c r="Y5524" i="11"/>
  <c r="X5524" i="11"/>
  <c r="W5524" i="11"/>
  <c r="V5524" i="11"/>
  <c r="AG5524" i="11" s="1"/>
  <c r="U5524" i="11"/>
  <c r="AK5523" i="11"/>
  <c r="AC5523" i="11"/>
  <c r="AA5523" i="11"/>
  <c r="AB5523" i="11" s="1"/>
  <c r="Y5523" i="11"/>
  <c r="X5523" i="11"/>
  <c r="W5523" i="11"/>
  <c r="V5523" i="11"/>
  <c r="AG5523" i="11" s="1"/>
  <c r="U5523" i="11"/>
  <c r="AK5522" i="11"/>
  <c r="AC5522" i="11"/>
  <c r="AA5522" i="11"/>
  <c r="Y5522" i="11"/>
  <c r="X5522" i="11"/>
  <c r="W5522" i="11"/>
  <c r="V5522" i="11"/>
  <c r="AL5522" i="11" s="1"/>
  <c r="U5522" i="11"/>
  <c r="AL5521" i="11"/>
  <c r="AE5521" i="11"/>
  <c r="AC5521" i="11"/>
  <c r="AB5521" i="11"/>
  <c r="AA5521" i="11"/>
  <c r="Y5521" i="11"/>
  <c r="X5521" i="11"/>
  <c r="W5521" i="11"/>
  <c r="V5521" i="11"/>
  <c r="AK5521" i="11" s="1"/>
  <c r="U5521" i="11"/>
  <c r="AC5520" i="11"/>
  <c r="AB5520" i="11"/>
  <c r="AA5520" i="11"/>
  <c r="Y5520" i="11"/>
  <c r="X5520" i="11"/>
  <c r="W5520" i="11"/>
  <c r="V5520" i="11"/>
  <c r="U5520" i="11"/>
  <c r="AF5519" i="11"/>
  <c r="AC5519" i="11"/>
  <c r="AA5519" i="11"/>
  <c r="AB5519" i="11" s="1"/>
  <c r="Y5519" i="11"/>
  <c r="X5519" i="11"/>
  <c r="W5519" i="11"/>
  <c r="V5519" i="11"/>
  <c r="U5519" i="11"/>
  <c r="AK5518" i="11"/>
  <c r="AF5518" i="11"/>
  <c r="AC5518" i="11"/>
  <c r="AA5518" i="11"/>
  <c r="Y5518" i="11"/>
  <c r="X5518" i="11"/>
  <c r="W5518" i="11"/>
  <c r="V5518" i="11"/>
  <c r="AL5518" i="11" s="1"/>
  <c r="U5518" i="11"/>
  <c r="AC5517" i="11"/>
  <c r="AA5517" i="11"/>
  <c r="AB5517" i="11" s="1"/>
  <c r="Y5517" i="11"/>
  <c r="X5517" i="11"/>
  <c r="W5517" i="11"/>
  <c r="V5517" i="11"/>
  <c r="AF5517" i="11" s="1"/>
  <c r="U5517" i="11"/>
  <c r="AC5516" i="11"/>
  <c r="AA5516" i="11"/>
  <c r="AB5516" i="11" s="1"/>
  <c r="Y5516" i="11"/>
  <c r="X5516" i="11"/>
  <c r="W5516" i="11"/>
  <c r="V5516" i="11"/>
  <c r="U5516" i="11"/>
  <c r="AC5515" i="11"/>
  <c r="AA5515" i="11"/>
  <c r="AB5515" i="11" s="1"/>
  <c r="Y5515" i="11"/>
  <c r="X5515" i="11"/>
  <c r="W5515" i="11"/>
  <c r="V5515" i="11"/>
  <c r="AF5515" i="11" s="1"/>
  <c r="U5515" i="11"/>
  <c r="AC5514" i="11"/>
  <c r="AA5514" i="11"/>
  <c r="Y5514" i="11"/>
  <c r="X5514" i="11"/>
  <c r="W5514" i="11"/>
  <c r="V5514" i="11"/>
  <c r="AL5514" i="11" s="1"/>
  <c r="U5514" i="11"/>
  <c r="AE5513" i="11"/>
  <c r="AC5513" i="11"/>
  <c r="AA5513" i="11"/>
  <c r="AB5513" i="11" s="1"/>
  <c r="Y5513" i="11"/>
  <c r="X5513" i="11"/>
  <c r="W5513" i="11"/>
  <c r="V5513" i="11"/>
  <c r="AF5513" i="11" s="1"/>
  <c r="U5513" i="11"/>
  <c r="AC5512" i="11"/>
  <c r="AA5512" i="11"/>
  <c r="AB5512" i="11" s="1"/>
  <c r="Y5512" i="11"/>
  <c r="X5512" i="11"/>
  <c r="W5512" i="11"/>
  <c r="V5512" i="11"/>
  <c r="AL5512" i="11" s="1"/>
  <c r="U5512" i="11"/>
  <c r="AC5511" i="11"/>
  <c r="AA5511" i="11"/>
  <c r="AB5511" i="11" s="1"/>
  <c r="Y5511" i="11"/>
  <c r="X5511" i="11"/>
  <c r="W5511" i="11"/>
  <c r="V5511" i="11"/>
  <c r="AF5511" i="11" s="1"/>
  <c r="U5511" i="11"/>
  <c r="AF5510" i="11"/>
  <c r="AE5510" i="11"/>
  <c r="AC5510" i="11"/>
  <c r="AA5510" i="11"/>
  <c r="Y5510" i="11"/>
  <c r="X5510" i="11"/>
  <c r="W5510" i="11"/>
  <c r="V5510" i="11"/>
  <c r="AL5510" i="11" s="1"/>
  <c r="U5510" i="11"/>
  <c r="AK5509" i="11"/>
  <c r="AE5509" i="11"/>
  <c r="AC5509" i="11"/>
  <c r="AB5509" i="11"/>
  <c r="Z5509" i="11" s="1"/>
  <c r="AA5509" i="11"/>
  <c r="Y5509" i="11"/>
  <c r="X5509" i="11"/>
  <c r="W5509" i="11"/>
  <c r="V5509" i="11"/>
  <c r="AF5509" i="11" s="1"/>
  <c r="U5509" i="11"/>
  <c r="AC5508" i="11"/>
  <c r="AA5508" i="11"/>
  <c r="AB5508" i="11" s="1"/>
  <c r="Y5508" i="11"/>
  <c r="X5508" i="11"/>
  <c r="W5508" i="11"/>
  <c r="AL5508" i="11" s="1"/>
  <c r="V5508" i="11"/>
  <c r="U5508" i="11"/>
  <c r="AF5507" i="11"/>
  <c r="AC5507" i="11"/>
  <c r="AA5507" i="11"/>
  <c r="AB5507" i="11" s="1"/>
  <c r="Y5507" i="11"/>
  <c r="X5507" i="11"/>
  <c r="W5507" i="11"/>
  <c r="V5507" i="11"/>
  <c r="U5507" i="11"/>
  <c r="AK5506" i="11"/>
  <c r="AC5506" i="11"/>
  <c r="AA5506" i="11"/>
  <c r="Y5506" i="11"/>
  <c r="X5506" i="11"/>
  <c r="W5506" i="11"/>
  <c r="V5506" i="11"/>
  <c r="U5506" i="11"/>
  <c r="AK5505" i="11"/>
  <c r="AC5505" i="11"/>
  <c r="AB5505" i="11"/>
  <c r="AA5505" i="11"/>
  <c r="Y5505" i="11"/>
  <c r="X5505" i="11"/>
  <c r="W5505" i="11"/>
  <c r="V5505" i="11"/>
  <c r="AF5505" i="11" s="1"/>
  <c r="U5505" i="11"/>
  <c r="AE5504" i="11"/>
  <c r="AC5504" i="11"/>
  <c r="AA5504" i="11"/>
  <c r="AB5504" i="11" s="1"/>
  <c r="Y5504" i="11"/>
  <c r="X5504" i="11"/>
  <c r="W5504" i="11"/>
  <c r="V5504" i="11"/>
  <c r="U5504" i="11"/>
  <c r="AC5503" i="11"/>
  <c r="AA5503" i="11"/>
  <c r="AB5503" i="11" s="1"/>
  <c r="Y5503" i="11"/>
  <c r="X5503" i="11"/>
  <c r="W5503" i="11"/>
  <c r="V5503" i="11"/>
  <c r="AE5503" i="11" s="1"/>
  <c r="U5503" i="11"/>
  <c r="AC5502" i="11"/>
  <c r="AA5502" i="11"/>
  <c r="Y5502" i="11"/>
  <c r="X5502" i="11"/>
  <c r="W5502" i="11"/>
  <c r="V5502" i="11"/>
  <c r="AL5502" i="11" s="1"/>
  <c r="U5502" i="11"/>
  <c r="AC5501" i="11"/>
  <c r="AA5501" i="11"/>
  <c r="AB5501" i="11" s="1"/>
  <c r="Y5501" i="11"/>
  <c r="X5501" i="11"/>
  <c r="W5501" i="11"/>
  <c r="V5501" i="11"/>
  <c r="AF5501" i="11" s="1"/>
  <c r="U5501" i="11"/>
  <c r="AC5500" i="11"/>
  <c r="AA5500" i="11"/>
  <c r="AB5500" i="11" s="1"/>
  <c r="Y5500" i="11"/>
  <c r="X5500" i="11"/>
  <c r="W5500" i="11"/>
  <c r="V5500" i="11"/>
  <c r="U5500" i="11"/>
  <c r="AE5499" i="11"/>
  <c r="AC5499" i="11"/>
  <c r="AD5499" i="11" s="1"/>
  <c r="AA5499" i="11"/>
  <c r="AB5499" i="11" s="1"/>
  <c r="Y5499" i="11"/>
  <c r="X5499" i="11"/>
  <c r="W5499" i="11"/>
  <c r="V5499" i="11"/>
  <c r="U5499" i="11"/>
  <c r="AK5498" i="11"/>
  <c r="AC5498" i="11"/>
  <c r="AA5498" i="11"/>
  <c r="Y5498" i="11"/>
  <c r="X5498" i="11"/>
  <c r="W5498" i="11"/>
  <c r="V5498" i="11"/>
  <c r="U5498" i="11"/>
  <c r="AK5497" i="11"/>
  <c r="AG5497" i="11"/>
  <c r="AC5497" i="11"/>
  <c r="AA5497" i="11"/>
  <c r="Y5497" i="11"/>
  <c r="X5497" i="11"/>
  <c r="W5497" i="11"/>
  <c r="V5497" i="11"/>
  <c r="U5497" i="11"/>
  <c r="AC5496" i="11"/>
  <c r="AA5496" i="11"/>
  <c r="AB5496" i="11" s="1"/>
  <c r="Y5496" i="11"/>
  <c r="X5496" i="11"/>
  <c r="W5496" i="11"/>
  <c r="V5496" i="11"/>
  <c r="AF5496" i="11" s="1"/>
  <c r="U5496" i="11"/>
  <c r="AC5495" i="11"/>
  <c r="AA5495" i="11"/>
  <c r="AB5495" i="11" s="1"/>
  <c r="Y5495" i="11"/>
  <c r="X5495" i="11"/>
  <c r="W5495" i="11"/>
  <c r="V5495" i="11"/>
  <c r="U5495" i="11"/>
  <c r="AF5494" i="11"/>
  <c r="AC5494" i="11"/>
  <c r="AA5494" i="11"/>
  <c r="AB5494" i="11" s="1"/>
  <c r="Y5494" i="11"/>
  <c r="X5494" i="11"/>
  <c r="W5494" i="11"/>
  <c r="V5494" i="11"/>
  <c r="AG5494" i="11" s="1"/>
  <c r="U5494" i="11"/>
  <c r="AC5493" i="11"/>
  <c r="AA5493" i="11"/>
  <c r="Y5493" i="11"/>
  <c r="X5493" i="11"/>
  <c r="W5493" i="11"/>
  <c r="V5493" i="11"/>
  <c r="AK5493" i="11" s="1"/>
  <c r="U5493" i="11"/>
  <c r="AC5492" i="11"/>
  <c r="AA5492" i="11"/>
  <c r="Y5492" i="11"/>
  <c r="X5492" i="11"/>
  <c r="W5492" i="11"/>
  <c r="V5492" i="11"/>
  <c r="AL5492" i="11" s="1"/>
  <c r="U5492" i="11"/>
  <c r="AC5491" i="11"/>
  <c r="AA5491" i="11"/>
  <c r="AB5491" i="11" s="1"/>
  <c r="Y5491" i="11"/>
  <c r="X5491" i="11"/>
  <c r="W5491" i="11"/>
  <c r="V5491" i="11"/>
  <c r="AG5491" i="11" s="1"/>
  <c r="U5491" i="11"/>
  <c r="AF5490" i="11"/>
  <c r="AC5490" i="11"/>
  <c r="AA5490" i="11"/>
  <c r="AB5490" i="11" s="1"/>
  <c r="Y5490" i="11"/>
  <c r="X5490" i="11"/>
  <c r="W5490" i="11"/>
  <c r="V5490" i="11"/>
  <c r="AE5490" i="11" s="1"/>
  <c r="U5490" i="11"/>
  <c r="AE5489" i="11"/>
  <c r="AC5489" i="11"/>
  <c r="AA5489" i="11"/>
  <c r="AB5489" i="11" s="1"/>
  <c r="Y5489" i="11"/>
  <c r="X5489" i="11"/>
  <c r="W5489" i="11"/>
  <c r="V5489" i="11"/>
  <c r="AF5489" i="11" s="1"/>
  <c r="U5489" i="11"/>
  <c r="AK5488" i="11"/>
  <c r="AC5488" i="11"/>
  <c r="AA5488" i="11"/>
  <c r="AB5488" i="11" s="1"/>
  <c r="Y5488" i="11"/>
  <c r="X5488" i="11"/>
  <c r="W5488" i="11"/>
  <c r="V5488" i="11"/>
  <c r="U5488" i="11"/>
  <c r="AL5487" i="11"/>
  <c r="AK5487" i="11"/>
  <c r="AC5487" i="11"/>
  <c r="AA5487" i="11"/>
  <c r="Y5487" i="11"/>
  <c r="X5487" i="11"/>
  <c r="W5487" i="11"/>
  <c r="V5487" i="11"/>
  <c r="AF5487" i="11" s="1"/>
  <c r="U5487" i="11"/>
  <c r="AC5486" i="11"/>
  <c r="AA5486" i="11"/>
  <c r="AB5486" i="11" s="1"/>
  <c r="Y5486" i="11"/>
  <c r="X5486" i="11"/>
  <c r="W5486" i="11"/>
  <c r="V5486" i="11"/>
  <c r="U5486" i="11"/>
  <c r="AK5485" i="11"/>
  <c r="AE5485" i="11"/>
  <c r="AC5485" i="11"/>
  <c r="AB5485" i="11"/>
  <c r="AA5485" i="11"/>
  <c r="Y5485" i="11"/>
  <c r="X5485" i="11"/>
  <c r="W5485" i="11"/>
  <c r="V5485" i="11"/>
  <c r="AF5485" i="11" s="1"/>
  <c r="U5485" i="11"/>
  <c r="AC5484" i="11"/>
  <c r="AA5484" i="11"/>
  <c r="AB5484" i="11" s="1"/>
  <c r="Y5484" i="11"/>
  <c r="X5484" i="11"/>
  <c r="W5484" i="11"/>
  <c r="V5484" i="11"/>
  <c r="AG5484" i="11" s="1"/>
  <c r="U5484" i="11"/>
  <c r="AC5483" i="11"/>
  <c r="AA5483" i="11"/>
  <c r="AB5483" i="11" s="1"/>
  <c r="Y5483" i="11"/>
  <c r="X5483" i="11"/>
  <c r="W5483" i="11"/>
  <c r="AL5483" i="11" s="1"/>
  <c r="V5483" i="11"/>
  <c r="AK5483" i="11" s="1"/>
  <c r="U5483" i="11"/>
  <c r="AC5482" i="11"/>
  <c r="AA5482" i="11"/>
  <c r="Y5482" i="11"/>
  <c r="X5482" i="11"/>
  <c r="W5482" i="11"/>
  <c r="V5482" i="11"/>
  <c r="AK5482" i="11" s="1"/>
  <c r="U5482" i="11"/>
  <c r="AG5481" i="11"/>
  <c r="AC5481" i="11"/>
  <c r="AB5481" i="11"/>
  <c r="AA5481" i="11"/>
  <c r="Y5481" i="11"/>
  <c r="X5481" i="11"/>
  <c r="W5481" i="11"/>
  <c r="V5481" i="11"/>
  <c r="AK5481" i="11" s="1"/>
  <c r="U5481" i="11"/>
  <c r="AC5480" i="11"/>
  <c r="AB5480" i="11"/>
  <c r="AA5480" i="11"/>
  <c r="Y5480" i="11"/>
  <c r="X5480" i="11"/>
  <c r="W5480" i="11"/>
  <c r="V5480" i="11"/>
  <c r="AF5480" i="11" s="1"/>
  <c r="U5480" i="11"/>
  <c r="AC5479" i="11"/>
  <c r="AA5479" i="11"/>
  <c r="AB5479" i="11" s="1"/>
  <c r="Y5479" i="11"/>
  <c r="X5479" i="11"/>
  <c r="W5479" i="11"/>
  <c r="V5479" i="11"/>
  <c r="U5479" i="11"/>
  <c r="AE5478" i="11"/>
  <c r="AC5478" i="11"/>
  <c r="AA5478" i="11"/>
  <c r="AB5478" i="11" s="1"/>
  <c r="Y5478" i="11"/>
  <c r="X5478" i="11"/>
  <c r="W5478" i="11"/>
  <c r="V5478" i="11"/>
  <c r="AK5478" i="11" s="1"/>
  <c r="U5478" i="11"/>
  <c r="AK5477" i="11"/>
  <c r="AC5477" i="11"/>
  <c r="AA5477" i="11"/>
  <c r="Y5477" i="11"/>
  <c r="X5477" i="11"/>
  <c r="W5477" i="11"/>
  <c r="V5477" i="11"/>
  <c r="U5477" i="11"/>
  <c r="AL5476" i="11"/>
  <c r="AK5476" i="11"/>
  <c r="AC5476" i="11"/>
  <c r="AA5476" i="11"/>
  <c r="Y5476" i="11"/>
  <c r="X5476" i="11"/>
  <c r="W5476" i="11"/>
  <c r="V5476" i="11"/>
  <c r="U5476" i="11"/>
  <c r="AK5475" i="11"/>
  <c r="AC5475" i="11"/>
  <c r="AA5475" i="11"/>
  <c r="AB5475" i="11" s="1"/>
  <c r="Y5475" i="11"/>
  <c r="X5475" i="11"/>
  <c r="W5475" i="11"/>
  <c r="V5475" i="11"/>
  <c r="AG5475" i="11" s="1"/>
  <c r="U5475" i="11"/>
  <c r="AE5474" i="11"/>
  <c r="AC5474" i="11"/>
  <c r="AA5474" i="11"/>
  <c r="AB5474" i="11" s="1"/>
  <c r="Y5474" i="11"/>
  <c r="X5474" i="11"/>
  <c r="W5474" i="11"/>
  <c r="V5474" i="11"/>
  <c r="AL5474" i="11" s="1"/>
  <c r="U5474" i="11"/>
  <c r="AK5473" i="11"/>
  <c r="AE5473" i="11"/>
  <c r="AC5473" i="11"/>
  <c r="AA5473" i="11"/>
  <c r="AB5473" i="11" s="1"/>
  <c r="Y5473" i="11"/>
  <c r="X5473" i="11"/>
  <c r="W5473" i="11"/>
  <c r="V5473" i="11"/>
  <c r="AF5473" i="11" s="1"/>
  <c r="U5473" i="11"/>
  <c r="AC5472" i="11"/>
  <c r="AA5472" i="11"/>
  <c r="Y5472" i="11"/>
  <c r="X5472" i="11"/>
  <c r="W5472" i="11"/>
  <c r="V5472" i="11"/>
  <c r="U5472" i="11"/>
  <c r="AC5471" i="11"/>
  <c r="AA5471" i="11"/>
  <c r="Y5471" i="11"/>
  <c r="X5471" i="11"/>
  <c r="W5471" i="11"/>
  <c r="AL5471" i="11" s="1"/>
  <c r="V5471" i="11"/>
  <c r="AK5471" i="11" s="1"/>
  <c r="U5471" i="11"/>
  <c r="AF5470" i="11"/>
  <c r="AC5470" i="11"/>
  <c r="AA5470" i="11"/>
  <c r="AB5470" i="11" s="1"/>
  <c r="Y5470" i="11"/>
  <c r="X5470" i="11"/>
  <c r="W5470" i="11"/>
  <c r="V5470" i="11"/>
  <c r="AL5470" i="11" s="1"/>
  <c r="U5470" i="11"/>
  <c r="AK5469" i="11"/>
  <c r="AE5469" i="11"/>
  <c r="AC5469" i="11"/>
  <c r="AB5469" i="11"/>
  <c r="AA5469" i="11"/>
  <c r="Y5469" i="11"/>
  <c r="X5469" i="11"/>
  <c r="W5469" i="11"/>
  <c r="V5469" i="11"/>
  <c r="AF5469" i="11" s="1"/>
  <c r="U5469" i="11"/>
  <c r="AC5468" i="11"/>
  <c r="AB5468" i="11"/>
  <c r="AA5468" i="11"/>
  <c r="Y5468" i="11"/>
  <c r="X5468" i="11"/>
  <c r="W5468" i="11"/>
  <c r="V5468" i="11"/>
  <c r="U5468" i="11"/>
  <c r="AK5467" i="11"/>
  <c r="AC5467" i="11"/>
  <c r="AA5467" i="11"/>
  <c r="Y5467" i="11"/>
  <c r="X5467" i="11"/>
  <c r="W5467" i="11"/>
  <c r="V5467" i="11"/>
  <c r="AF5467" i="11" s="1"/>
  <c r="U5467" i="11"/>
  <c r="AK5466" i="11"/>
  <c r="AC5466" i="11"/>
  <c r="AA5466" i="11"/>
  <c r="Y5466" i="11"/>
  <c r="X5466" i="11"/>
  <c r="W5466" i="11"/>
  <c r="V5466" i="11"/>
  <c r="U5466" i="11"/>
  <c r="AK5465" i="11"/>
  <c r="AC5465" i="11"/>
  <c r="AB5465" i="11"/>
  <c r="AA5465" i="11"/>
  <c r="Y5465" i="11"/>
  <c r="X5465" i="11"/>
  <c r="W5465" i="11"/>
  <c r="V5465" i="11"/>
  <c r="U5465" i="11"/>
  <c r="AC5464" i="11"/>
  <c r="AA5464" i="11"/>
  <c r="AB5464" i="11" s="1"/>
  <c r="Y5464" i="11"/>
  <c r="X5464" i="11"/>
  <c r="W5464" i="11"/>
  <c r="V5464" i="11"/>
  <c r="U5464" i="11"/>
  <c r="AC5463" i="11"/>
  <c r="AA5463" i="11"/>
  <c r="AB5463" i="11" s="1"/>
  <c r="Y5463" i="11"/>
  <c r="X5463" i="11"/>
  <c r="W5463" i="11"/>
  <c r="V5463" i="11"/>
  <c r="U5463" i="11"/>
  <c r="AG5462" i="11"/>
  <c r="AC5462" i="11"/>
  <c r="AA5462" i="11"/>
  <c r="AB5462" i="11" s="1"/>
  <c r="Y5462" i="11"/>
  <c r="X5462" i="11"/>
  <c r="W5462" i="11"/>
  <c r="V5462" i="11"/>
  <c r="AK5462" i="11" s="1"/>
  <c r="U5462" i="11"/>
  <c r="AC5461" i="11"/>
  <c r="AA5461" i="11"/>
  <c r="AB5461" i="11" s="1"/>
  <c r="Y5461" i="11"/>
  <c r="X5461" i="11"/>
  <c r="W5461" i="11"/>
  <c r="V5461" i="11"/>
  <c r="AK5461" i="11" s="1"/>
  <c r="U5461" i="11"/>
  <c r="AC5460" i="11"/>
  <c r="AA5460" i="11"/>
  <c r="Y5460" i="11"/>
  <c r="X5460" i="11"/>
  <c r="W5460" i="11"/>
  <c r="V5460" i="11"/>
  <c r="AK5460" i="11" s="1"/>
  <c r="U5460" i="11"/>
  <c r="AC5459" i="11"/>
  <c r="AA5459" i="11"/>
  <c r="AB5459" i="11" s="1"/>
  <c r="Y5459" i="11"/>
  <c r="X5459" i="11"/>
  <c r="W5459" i="11"/>
  <c r="V5459" i="11"/>
  <c r="AF5459" i="11" s="1"/>
  <c r="U5459" i="11"/>
  <c r="AG5458" i="11"/>
  <c r="AC5458" i="11"/>
  <c r="AA5458" i="11"/>
  <c r="AB5458" i="11" s="1"/>
  <c r="Y5458" i="11"/>
  <c r="X5458" i="11"/>
  <c r="W5458" i="11"/>
  <c r="V5458" i="11"/>
  <c r="AL5458" i="11" s="1"/>
  <c r="U5458" i="11"/>
  <c r="AE5457" i="11"/>
  <c r="AC5457" i="11"/>
  <c r="AA5457" i="11"/>
  <c r="Y5457" i="11"/>
  <c r="X5457" i="11"/>
  <c r="W5457" i="11"/>
  <c r="V5457" i="11"/>
  <c r="U5457" i="11"/>
  <c r="AC5456" i="11"/>
  <c r="AA5456" i="11"/>
  <c r="AB5456" i="11" s="1"/>
  <c r="Y5456" i="11"/>
  <c r="X5456" i="11"/>
  <c r="W5456" i="11"/>
  <c r="V5456" i="11"/>
  <c r="U5456" i="11"/>
  <c r="AC5455" i="11"/>
  <c r="AA5455" i="11"/>
  <c r="Y5455" i="11"/>
  <c r="X5455" i="11"/>
  <c r="W5455" i="11"/>
  <c r="V5455" i="11"/>
  <c r="U5455" i="11"/>
  <c r="AC5454" i="11"/>
  <c r="AA5454" i="11"/>
  <c r="Y5454" i="11"/>
  <c r="X5454" i="11"/>
  <c r="W5454" i="11"/>
  <c r="V5454" i="11"/>
  <c r="AE5454" i="11" s="1"/>
  <c r="U5454" i="11"/>
  <c r="AK5453" i="11"/>
  <c r="AC5453" i="11"/>
  <c r="AB5453" i="11"/>
  <c r="AA5453" i="11"/>
  <c r="Y5453" i="11"/>
  <c r="X5453" i="11"/>
  <c r="W5453" i="11"/>
  <c r="V5453" i="11"/>
  <c r="U5453" i="11"/>
  <c r="AC5452" i="11"/>
  <c r="AB5452" i="11"/>
  <c r="AA5452" i="11"/>
  <c r="Y5452" i="11"/>
  <c r="X5452" i="11"/>
  <c r="W5452" i="11"/>
  <c r="V5452" i="11"/>
  <c r="AE5452" i="11" s="1"/>
  <c r="U5452" i="11"/>
  <c r="AC5451" i="11"/>
  <c r="AA5451" i="11"/>
  <c r="AB5451" i="11" s="1"/>
  <c r="Y5451" i="11"/>
  <c r="X5451" i="11"/>
  <c r="W5451" i="11"/>
  <c r="V5451" i="11"/>
  <c r="AL5451" i="11" s="1"/>
  <c r="U5451" i="11"/>
  <c r="AC5450" i="11"/>
  <c r="AA5450" i="11"/>
  <c r="Y5450" i="11"/>
  <c r="X5450" i="11"/>
  <c r="W5450" i="11"/>
  <c r="V5450" i="11"/>
  <c r="AF5450" i="11" s="1"/>
  <c r="U5450" i="11"/>
  <c r="AK5449" i="11"/>
  <c r="AE5449" i="11"/>
  <c r="AC5449" i="11"/>
  <c r="AB5449" i="11"/>
  <c r="AA5449" i="11"/>
  <c r="Y5449" i="11"/>
  <c r="X5449" i="11"/>
  <c r="W5449" i="11"/>
  <c r="AL5449" i="11" s="1"/>
  <c r="V5449" i="11"/>
  <c r="AF5449" i="11" s="1"/>
  <c r="U5449" i="11"/>
  <c r="AC5448" i="11"/>
  <c r="AA5448" i="11"/>
  <c r="AB5448" i="11" s="1"/>
  <c r="Y5448" i="11"/>
  <c r="X5448" i="11"/>
  <c r="W5448" i="11"/>
  <c r="AL5448" i="11" s="1"/>
  <c r="V5448" i="11"/>
  <c r="AE5448" i="11" s="1"/>
  <c r="U5448" i="11"/>
  <c r="AF5447" i="11"/>
  <c r="AC5447" i="11"/>
  <c r="AA5447" i="11"/>
  <c r="AB5447" i="11" s="1"/>
  <c r="Y5447" i="11"/>
  <c r="X5447" i="11"/>
  <c r="W5447" i="11"/>
  <c r="V5447" i="11"/>
  <c r="U5447" i="11"/>
  <c r="AK5446" i="11"/>
  <c r="AF5446" i="11"/>
  <c r="AC5446" i="11"/>
  <c r="AB5446" i="11"/>
  <c r="AA5446" i="11"/>
  <c r="Y5446" i="11"/>
  <c r="X5446" i="11"/>
  <c r="W5446" i="11"/>
  <c r="V5446" i="11"/>
  <c r="AL5446" i="11" s="1"/>
  <c r="U5446" i="11"/>
  <c r="AC5445" i="11"/>
  <c r="AA5445" i="11"/>
  <c r="AB5445" i="11" s="1"/>
  <c r="Y5445" i="11"/>
  <c r="X5445" i="11"/>
  <c r="W5445" i="11"/>
  <c r="V5445" i="11"/>
  <c r="U5445" i="11"/>
  <c r="AC5444" i="11"/>
  <c r="AA5444" i="11"/>
  <c r="AB5444" i="11" s="1"/>
  <c r="Y5444" i="11"/>
  <c r="X5444" i="11"/>
  <c r="W5444" i="11"/>
  <c r="V5444" i="11"/>
  <c r="U5444" i="11"/>
  <c r="AL5443" i="11"/>
  <c r="AC5443" i="11"/>
  <c r="AA5443" i="11"/>
  <c r="Y5443" i="11"/>
  <c r="X5443" i="11"/>
  <c r="W5443" i="11"/>
  <c r="V5443" i="11"/>
  <c r="U5443" i="11"/>
  <c r="AF5442" i="11"/>
  <c r="AC5442" i="11"/>
  <c r="AA5442" i="11"/>
  <c r="AB5442" i="11" s="1"/>
  <c r="Y5442" i="11"/>
  <c r="X5442" i="11"/>
  <c r="W5442" i="11"/>
  <c r="V5442" i="11"/>
  <c r="U5442" i="11"/>
  <c r="AG5441" i="11"/>
  <c r="AC5441" i="11"/>
  <c r="AA5441" i="11"/>
  <c r="AB5441" i="11" s="1"/>
  <c r="Y5441" i="11"/>
  <c r="X5441" i="11"/>
  <c r="W5441" i="11"/>
  <c r="V5441" i="11"/>
  <c r="U5441" i="11"/>
  <c r="AL5440" i="11"/>
  <c r="AC5440" i="11"/>
  <c r="AA5440" i="11"/>
  <c r="AB5440" i="11" s="1"/>
  <c r="Y5440" i="11"/>
  <c r="X5440" i="11"/>
  <c r="W5440" i="11"/>
  <c r="V5440" i="11"/>
  <c r="U5440" i="11"/>
  <c r="AC5439" i="11"/>
  <c r="AA5439" i="11"/>
  <c r="AB5439" i="11" s="1"/>
  <c r="Y5439" i="11"/>
  <c r="X5439" i="11"/>
  <c r="W5439" i="11"/>
  <c r="V5439" i="11"/>
  <c r="AK5439" i="11" s="1"/>
  <c r="U5439" i="11"/>
  <c r="AG5438" i="11"/>
  <c r="AE5438" i="11"/>
  <c r="AC5438" i="11"/>
  <c r="AB5438" i="11"/>
  <c r="AA5438" i="11"/>
  <c r="Y5438" i="11"/>
  <c r="X5438" i="11"/>
  <c r="W5438" i="11"/>
  <c r="V5438" i="11"/>
  <c r="AF5438" i="11" s="1"/>
  <c r="U5438" i="11"/>
  <c r="AC5437" i="11"/>
  <c r="AA5437" i="11"/>
  <c r="AB5437" i="11" s="1"/>
  <c r="Y5437" i="11"/>
  <c r="X5437" i="11"/>
  <c r="W5437" i="11"/>
  <c r="V5437" i="11"/>
  <c r="U5437" i="11"/>
  <c r="AC5436" i="11"/>
  <c r="AA5436" i="11"/>
  <c r="AB5436" i="11" s="1"/>
  <c r="Y5436" i="11"/>
  <c r="X5436" i="11"/>
  <c r="W5436" i="11"/>
  <c r="V5436" i="11"/>
  <c r="AG5436" i="11" s="1"/>
  <c r="U5436" i="11"/>
  <c r="AC5435" i="11"/>
  <c r="AA5435" i="11"/>
  <c r="Y5435" i="11"/>
  <c r="X5435" i="11"/>
  <c r="W5435" i="11"/>
  <c r="V5435" i="11"/>
  <c r="AL5435" i="11" s="1"/>
  <c r="U5435" i="11"/>
  <c r="AF5434" i="11"/>
  <c r="AC5434" i="11"/>
  <c r="AA5434" i="11"/>
  <c r="AB5434" i="11" s="1"/>
  <c r="Y5434" i="11"/>
  <c r="X5434" i="11"/>
  <c r="W5434" i="11"/>
  <c r="V5434" i="11"/>
  <c r="U5434" i="11"/>
  <c r="AK5433" i="11"/>
  <c r="AE5433" i="11"/>
  <c r="AC5433" i="11"/>
  <c r="AB5433" i="11"/>
  <c r="AA5433" i="11"/>
  <c r="Y5433" i="11"/>
  <c r="X5433" i="11"/>
  <c r="W5433" i="11"/>
  <c r="V5433" i="11"/>
  <c r="AF5433" i="11" s="1"/>
  <c r="U5433" i="11"/>
  <c r="AC5432" i="11"/>
  <c r="AB5432" i="11"/>
  <c r="AA5432" i="11"/>
  <c r="Y5432" i="11"/>
  <c r="X5432" i="11"/>
  <c r="W5432" i="11"/>
  <c r="V5432" i="11"/>
  <c r="AL5432" i="11" s="1"/>
  <c r="U5432" i="11"/>
  <c r="AK5431" i="11"/>
  <c r="AC5431" i="11"/>
  <c r="AA5431" i="11"/>
  <c r="AB5431" i="11" s="1"/>
  <c r="Y5431" i="11"/>
  <c r="X5431" i="11"/>
  <c r="W5431" i="11"/>
  <c r="V5431" i="11"/>
  <c r="U5431" i="11"/>
  <c r="AK5430" i="11"/>
  <c r="AE5430" i="11"/>
  <c r="AC5430" i="11"/>
  <c r="AA5430" i="11"/>
  <c r="AB5430" i="11" s="1"/>
  <c r="Y5430" i="11"/>
  <c r="X5430" i="11"/>
  <c r="W5430" i="11"/>
  <c r="V5430" i="11"/>
  <c r="AL5430" i="11" s="1"/>
  <c r="U5430" i="11"/>
  <c r="AK5429" i="11"/>
  <c r="AG5429" i="11"/>
  <c r="AC5429" i="11"/>
  <c r="AA5429" i="11"/>
  <c r="Y5429" i="11"/>
  <c r="X5429" i="11"/>
  <c r="W5429" i="11"/>
  <c r="V5429" i="11"/>
  <c r="U5429" i="11"/>
  <c r="AC5428" i="11"/>
  <c r="AB5428" i="11"/>
  <c r="AA5428" i="11"/>
  <c r="Y5428" i="11"/>
  <c r="X5428" i="11"/>
  <c r="W5428" i="11"/>
  <c r="V5428" i="11"/>
  <c r="U5428" i="11"/>
  <c r="AK5427" i="11"/>
  <c r="AC5427" i="11"/>
  <c r="AA5427" i="11"/>
  <c r="Y5427" i="11"/>
  <c r="X5427" i="11"/>
  <c r="W5427" i="11"/>
  <c r="V5427" i="11"/>
  <c r="AL5427" i="11" s="1"/>
  <c r="U5427" i="11"/>
  <c r="AK5426" i="11"/>
  <c r="AG5426" i="11"/>
  <c r="AC5426" i="11"/>
  <c r="AA5426" i="11"/>
  <c r="AB5426" i="11" s="1"/>
  <c r="Y5426" i="11"/>
  <c r="X5426" i="11"/>
  <c r="W5426" i="11"/>
  <c r="V5426" i="11"/>
  <c r="AE5426" i="11" s="1"/>
  <c r="U5426" i="11"/>
  <c r="AK5425" i="11"/>
  <c r="AE5425" i="11"/>
  <c r="AC5425" i="11"/>
  <c r="AB5425" i="11"/>
  <c r="AA5425" i="11"/>
  <c r="Y5425" i="11"/>
  <c r="X5425" i="11"/>
  <c r="W5425" i="11"/>
  <c r="V5425" i="11"/>
  <c r="AF5425" i="11" s="1"/>
  <c r="U5425" i="11"/>
  <c r="AC5424" i="11"/>
  <c r="AB5424" i="11"/>
  <c r="AA5424" i="11"/>
  <c r="Y5424" i="11"/>
  <c r="X5424" i="11"/>
  <c r="W5424" i="11"/>
  <c r="V5424" i="11"/>
  <c r="U5424" i="11"/>
  <c r="AC5423" i="11"/>
  <c r="AA5423" i="11"/>
  <c r="AB5423" i="11" s="1"/>
  <c r="Y5423" i="11"/>
  <c r="X5423" i="11"/>
  <c r="W5423" i="11"/>
  <c r="V5423" i="11"/>
  <c r="AG5423" i="11" s="1"/>
  <c r="U5423" i="11"/>
  <c r="AC5422" i="11"/>
  <c r="AA5422" i="11"/>
  <c r="AB5422" i="11" s="1"/>
  <c r="Y5422" i="11"/>
  <c r="X5422" i="11"/>
  <c r="W5422" i="11"/>
  <c r="V5422" i="11"/>
  <c r="U5422" i="11"/>
  <c r="AC5421" i="11"/>
  <c r="AA5421" i="11"/>
  <c r="AB5421" i="11" s="1"/>
  <c r="Y5421" i="11"/>
  <c r="X5421" i="11"/>
  <c r="W5421" i="11"/>
  <c r="V5421" i="11"/>
  <c r="AK5421" i="11" s="1"/>
  <c r="U5421" i="11"/>
  <c r="AG5420" i="11"/>
  <c r="AC5420" i="11"/>
  <c r="AA5420" i="11"/>
  <c r="AB5420" i="11" s="1"/>
  <c r="Y5420" i="11"/>
  <c r="X5420" i="11"/>
  <c r="W5420" i="11"/>
  <c r="V5420" i="11"/>
  <c r="AK5420" i="11" s="1"/>
  <c r="U5420" i="11"/>
  <c r="AE5419" i="11"/>
  <c r="AC5419" i="11"/>
  <c r="AA5419" i="11"/>
  <c r="AB5419" i="11" s="1"/>
  <c r="Y5419" i="11"/>
  <c r="X5419" i="11"/>
  <c r="W5419" i="11"/>
  <c r="V5419" i="11"/>
  <c r="U5419" i="11"/>
  <c r="AK5418" i="11"/>
  <c r="AC5418" i="11"/>
  <c r="AA5418" i="11"/>
  <c r="Y5418" i="11"/>
  <c r="X5418" i="11"/>
  <c r="W5418" i="11"/>
  <c r="V5418" i="11"/>
  <c r="U5418" i="11"/>
  <c r="AK5417" i="11"/>
  <c r="AC5417" i="11"/>
  <c r="AA5417" i="11"/>
  <c r="Y5417" i="11"/>
  <c r="X5417" i="11"/>
  <c r="W5417" i="11"/>
  <c r="V5417" i="11"/>
  <c r="U5417" i="11"/>
  <c r="AK5416" i="11"/>
  <c r="AC5416" i="11"/>
  <c r="AA5416" i="11"/>
  <c r="Y5416" i="11"/>
  <c r="X5416" i="11"/>
  <c r="W5416" i="11"/>
  <c r="AL5416" i="11" s="1"/>
  <c r="V5416" i="11"/>
  <c r="U5416" i="11"/>
  <c r="AG5415" i="11"/>
  <c r="AC5415" i="11"/>
  <c r="AA5415" i="11"/>
  <c r="AB5415" i="11" s="1"/>
  <c r="Y5415" i="11"/>
  <c r="X5415" i="11"/>
  <c r="W5415" i="11"/>
  <c r="AL5415" i="11" s="1"/>
  <c r="V5415" i="11"/>
  <c r="AK5415" i="11" s="1"/>
  <c r="U5415" i="11"/>
  <c r="AC5414" i="11"/>
  <c r="AA5414" i="11"/>
  <c r="AB5414" i="11" s="1"/>
  <c r="Y5414" i="11"/>
  <c r="X5414" i="11"/>
  <c r="W5414" i="11"/>
  <c r="V5414" i="11"/>
  <c r="U5414" i="11"/>
  <c r="AG5413" i="11"/>
  <c r="AC5413" i="11"/>
  <c r="AB5413" i="11"/>
  <c r="AA5413" i="11"/>
  <c r="Y5413" i="11"/>
  <c r="X5413" i="11"/>
  <c r="W5413" i="11"/>
  <c r="V5413" i="11"/>
  <c r="AK5413" i="11" s="1"/>
  <c r="U5413" i="11"/>
  <c r="AE5412" i="11"/>
  <c r="AC5412" i="11"/>
  <c r="AA5412" i="11"/>
  <c r="AB5412" i="11" s="1"/>
  <c r="Y5412" i="11"/>
  <c r="X5412" i="11"/>
  <c r="W5412" i="11"/>
  <c r="V5412" i="11"/>
  <c r="U5412" i="11"/>
  <c r="AL5411" i="11"/>
  <c r="AC5411" i="11"/>
  <c r="AA5411" i="11"/>
  <c r="Y5411" i="11"/>
  <c r="X5411" i="11"/>
  <c r="W5411" i="11"/>
  <c r="V5411" i="11"/>
  <c r="AK5411" i="11" s="1"/>
  <c r="U5411" i="11"/>
  <c r="AG5410" i="11"/>
  <c r="AE5410" i="11"/>
  <c r="AC5410" i="11"/>
  <c r="AA5410" i="11"/>
  <c r="AB5410" i="11" s="1"/>
  <c r="Y5410" i="11"/>
  <c r="X5410" i="11"/>
  <c r="W5410" i="11"/>
  <c r="V5410" i="11"/>
  <c r="AL5410" i="11" s="1"/>
  <c r="U5410" i="11"/>
  <c r="AC5409" i="11"/>
  <c r="AA5409" i="11"/>
  <c r="AB5409" i="11" s="1"/>
  <c r="Y5409" i="11"/>
  <c r="X5409" i="11"/>
  <c r="W5409" i="11"/>
  <c r="V5409" i="11"/>
  <c r="U5409" i="11"/>
  <c r="AC5408" i="11"/>
  <c r="AA5408" i="11"/>
  <c r="AB5408" i="11" s="1"/>
  <c r="Y5408" i="11"/>
  <c r="X5408" i="11"/>
  <c r="W5408" i="11"/>
  <c r="V5408" i="11"/>
  <c r="AE5408" i="11" s="1"/>
  <c r="AD5408" i="11" s="1"/>
  <c r="U5408" i="11"/>
  <c r="AC5407" i="11"/>
  <c r="AA5407" i="11"/>
  <c r="AB5407" i="11" s="1"/>
  <c r="Y5407" i="11"/>
  <c r="X5407" i="11"/>
  <c r="W5407" i="11"/>
  <c r="V5407" i="11"/>
  <c r="AF5407" i="11" s="1"/>
  <c r="U5407" i="11"/>
  <c r="AG5406" i="11"/>
  <c r="AE5406" i="11"/>
  <c r="AC5406" i="11"/>
  <c r="AA5406" i="11"/>
  <c r="AB5406" i="11" s="1"/>
  <c r="Y5406" i="11"/>
  <c r="X5406" i="11"/>
  <c r="W5406" i="11"/>
  <c r="V5406" i="11"/>
  <c r="AK5406" i="11" s="1"/>
  <c r="U5406" i="11"/>
  <c r="AK5405" i="11"/>
  <c r="AC5405" i="11"/>
  <c r="AA5405" i="11"/>
  <c r="Y5405" i="11"/>
  <c r="X5405" i="11"/>
  <c r="W5405" i="11"/>
  <c r="V5405" i="11"/>
  <c r="U5405" i="11"/>
  <c r="AC5404" i="11"/>
  <c r="AA5404" i="11"/>
  <c r="AB5404" i="11" s="1"/>
  <c r="Y5404" i="11"/>
  <c r="X5404" i="11"/>
  <c r="W5404" i="11"/>
  <c r="V5404" i="11"/>
  <c r="U5404" i="11"/>
  <c r="AC5403" i="11"/>
  <c r="AA5403" i="11"/>
  <c r="AB5403" i="11" s="1"/>
  <c r="Y5403" i="11"/>
  <c r="X5403" i="11"/>
  <c r="W5403" i="11"/>
  <c r="V5403" i="11"/>
  <c r="AF5403" i="11" s="1"/>
  <c r="U5403" i="11"/>
  <c r="AC5402" i="11"/>
  <c r="AA5402" i="11"/>
  <c r="Y5402" i="11"/>
  <c r="X5402" i="11"/>
  <c r="W5402" i="11"/>
  <c r="V5402" i="11"/>
  <c r="U5402" i="11"/>
  <c r="AC5401" i="11"/>
  <c r="AA5401" i="11"/>
  <c r="Y5401" i="11"/>
  <c r="X5401" i="11"/>
  <c r="W5401" i="11"/>
  <c r="V5401" i="11"/>
  <c r="AK5401" i="11" s="1"/>
  <c r="U5401" i="11"/>
  <c r="AC5400" i="11"/>
  <c r="AA5400" i="11"/>
  <c r="Y5400" i="11"/>
  <c r="X5400" i="11"/>
  <c r="W5400" i="11"/>
  <c r="V5400" i="11"/>
  <c r="U5400" i="11"/>
  <c r="AL5399" i="11"/>
  <c r="AG5399" i="11"/>
  <c r="AC5399" i="11"/>
  <c r="AA5399" i="11"/>
  <c r="Y5399" i="11"/>
  <c r="X5399" i="11"/>
  <c r="W5399" i="11"/>
  <c r="V5399" i="11"/>
  <c r="AK5399" i="11" s="1"/>
  <c r="U5399" i="11"/>
  <c r="AK5398" i="11"/>
  <c r="AF5398" i="11"/>
  <c r="AC5398" i="11"/>
  <c r="AA5398" i="11"/>
  <c r="AB5398" i="11" s="1"/>
  <c r="Y5398" i="11"/>
  <c r="X5398" i="11"/>
  <c r="W5398" i="11"/>
  <c r="V5398" i="11"/>
  <c r="U5398" i="11"/>
  <c r="AG5397" i="11"/>
  <c r="AC5397" i="11"/>
  <c r="AB5397" i="11"/>
  <c r="AA5397" i="11"/>
  <c r="Y5397" i="11"/>
  <c r="X5397" i="11"/>
  <c r="W5397" i="11"/>
  <c r="V5397" i="11"/>
  <c r="AF5397" i="11" s="1"/>
  <c r="U5397" i="11"/>
  <c r="AF5396" i="11"/>
  <c r="AC5396" i="11"/>
  <c r="AA5396" i="11"/>
  <c r="Y5396" i="11"/>
  <c r="X5396" i="11"/>
  <c r="W5396" i="11"/>
  <c r="AL5396" i="11" s="1"/>
  <c r="V5396" i="11"/>
  <c r="AE5396" i="11" s="1"/>
  <c r="U5396" i="11"/>
  <c r="AC5395" i="11"/>
  <c r="AA5395" i="11"/>
  <c r="AB5395" i="11" s="1"/>
  <c r="Y5395" i="11"/>
  <c r="X5395" i="11"/>
  <c r="W5395" i="11"/>
  <c r="V5395" i="11"/>
  <c r="U5395" i="11"/>
  <c r="AE5394" i="11"/>
  <c r="AC5394" i="11"/>
  <c r="AA5394" i="11"/>
  <c r="AB5394" i="11" s="1"/>
  <c r="Y5394" i="11"/>
  <c r="X5394" i="11"/>
  <c r="W5394" i="11"/>
  <c r="V5394" i="11"/>
  <c r="AF5394" i="11" s="1"/>
  <c r="U5394" i="11"/>
  <c r="AC5393" i="11"/>
  <c r="AA5393" i="11"/>
  <c r="AB5393" i="11" s="1"/>
  <c r="Y5393" i="11"/>
  <c r="X5393" i="11"/>
  <c r="W5393" i="11"/>
  <c r="V5393" i="11"/>
  <c r="AL5393" i="11" s="1"/>
  <c r="U5393" i="11"/>
  <c r="AC5392" i="11"/>
  <c r="AA5392" i="11"/>
  <c r="AB5392" i="11" s="1"/>
  <c r="Y5392" i="11"/>
  <c r="X5392" i="11"/>
  <c r="W5392" i="11"/>
  <c r="V5392" i="11"/>
  <c r="AG5392" i="11" s="1"/>
  <c r="U5392" i="11"/>
  <c r="AC5391" i="11"/>
  <c r="AA5391" i="11"/>
  <c r="AB5391" i="11" s="1"/>
  <c r="Y5391" i="11"/>
  <c r="X5391" i="11"/>
  <c r="W5391" i="11"/>
  <c r="V5391" i="11"/>
  <c r="U5391" i="11"/>
  <c r="AG5390" i="11"/>
  <c r="AF5390" i="11"/>
  <c r="AC5390" i="11"/>
  <c r="AA5390" i="11"/>
  <c r="AB5390" i="11" s="1"/>
  <c r="Y5390" i="11"/>
  <c r="X5390" i="11"/>
  <c r="W5390" i="11"/>
  <c r="V5390" i="11"/>
  <c r="AK5390" i="11" s="1"/>
  <c r="U5390" i="11"/>
  <c r="AK5389" i="11"/>
  <c r="AC5389" i="11"/>
  <c r="AA5389" i="11"/>
  <c r="Y5389" i="11"/>
  <c r="X5389" i="11"/>
  <c r="W5389" i="11"/>
  <c r="V5389" i="11"/>
  <c r="U5389" i="11"/>
  <c r="AF5388" i="11"/>
  <c r="AC5388" i="11"/>
  <c r="AA5388" i="11"/>
  <c r="AB5388" i="11" s="1"/>
  <c r="Y5388" i="11"/>
  <c r="X5388" i="11"/>
  <c r="W5388" i="11"/>
  <c r="V5388" i="11"/>
  <c r="U5388" i="11"/>
  <c r="AG5387" i="11"/>
  <c r="AC5387" i="11"/>
  <c r="AA5387" i="11"/>
  <c r="AB5387" i="11" s="1"/>
  <c r="Y5387" i="11"/>
  <c r="X5387" i="11"/>
  <c r="W5387" i="11"/>
  <c r="V5387" i="11"/>
  <c r="AL5387" i="11" s="1"/>
  <c r="U5387" i="11"/>
  <c r="AC5386" i="11"/>
  <c r="AA5386" i="11"/>
  <c r="Y5386" i="11"/>
  <c r="X5386" i="11"/>
  <c r="W5386" i="11"/>
  <c r="V5386" i="11"/>
  <c r="AK5386" i="11" s="1"/>
  <c r="U5386" i="11"/>
  <c r="AK5385" i="11"/>
  <c r="AC5385" i="11"/>
  <c r="AA5385" i="11"/>
  <c r="Y5385" i="11"/>
  <c r="X5385" i="11"/>
  <c r="W5385" i="11"/>
  <c r="V5385" i="11"/>
  <c r="U5385" i="11"/>
  <c r="AK5384" i="11"/>
  <c r="AC5384" i="11"/>
  <c r="AB5384" i="11"/>
  <c r="AA5384" i="11"/>
  <c r="Y5384" i="11"/>
  <c r="X5384" i="11"/>
  <c r="W5384" i="11"/>
  <c r="V5384" i="11"/>
  <c r="AG5384" i="11" s="1"/>
  <c r="U5384" i="11"/>
  <c r="AC5383" i="11"/>
  <c r="AB5383" i="11"/>
  <c r="AA5383" i="11"/>
  <c r="Y5383" i="11"/>
  <c r="X5383" i="11"/>
  <c r="W5383" i="11"/>
  <c r="V5383" i="11"/>
  <c r="AE5383" i="11" s="1"/>
  <c r="U5383" i="11"/>
  <c r="AC5382" i="11"/>
  <c r="AA5382" i="11"/>
  <c r="AB5382" i="11" s="1"/>
  <c r="Y5382" i="11"/>
  <c r="X5382" i="11"/>
  <c r="W5382" i="11"/>
  <c r="V5382" i="11"/>
  <c r="AG5382" i="11" s="1"/>
  <c r="U5382" i="11"/>
  <c r="AC5381" i="11"/>
  <c r="AA5381" i="11"/>
  <c r="AB5381" i="11" s="1"/>
  <c r="Y5381" i="11"/>
  <c r="X5381" i="11"/>
  <c r="W5381" i="11"/>
  <c r="V5381" i="11"/>
  <c r="U5381" i="11"/>
  <c r="AE5380" i="11"/>
  <c r="AC5380" i="11"/>
  <c r="AA5380" i="11"/>
  <c r="Y5380" i="11"/>
  <c r="X5380" i="11"/>
  <c r="W5380" i="11"/>
  <c r="V5380" i="11"/>
  <c r="AF5380" i="11" s="1"/>
  <c r="U5380" i="11"/>
  <c r="AL5379" i="11"/>
  <c r="AC5379" i="11"/>
  <c r="AB5379" i="11"/>
  <c r="AA5379" i="11"/>
  <c r="Y5379" i="11"/>
  <c r="X5379" i="11"/>
  <c r="W5379" i="11"/>
  <c r="V5379" i="11"/>
  <c r="AE5379" i="11" s="1"/>
  <c r="U5379" i="11"/>
  <c r="AL5378" i="11"/>
  <c r="AC5378" i="11"/>
  <c r="AB5378" i="11"/>
  <c r="AA5378" i="11"/>
  <c r="Y5378" i="11"/>
  <c r="X5378" i="11"/>
  <c r="W5378" i="11"/>
  <c r="V5378" i="11"/>
  <c r="U5378" i="11"/>
  <c r="AC5377" i="11"/>
  <c r="AA5377" i="11"/>
  <c r="AB5377" i="11" s="1"/>
  <c r="Y5377" i="11"/>
  <c r="X5377" i="11"/>
  <c r="W5377" i="11"/>
  <c r="V5377" i="11"/>
  <c r="U5377" i="11"/>
  <c r="AK5376" i="11"/>
  <c r="AE5376" i="11"/>
  <c r="AC5376" i="11"/>
  <c r="AB5376" i="11"/>
  <c r="AA5376" i="11"/>
  <c r="Y5376" i="11"/>
  <c r="X5376" i="11"/>
  <c r="W5376" i="11"/>
  <c r="V5376" i="11"/>
  <c r="AL5376" i="11" s="1"/>
  <c r="U5376" i="11"/>
  <c r="AC5375" i="11"/>
  <c r="AB5375" i="11"/>
  <c r="AA5375" i="11"/>
  <c r="Y5375" i="11"/>
  <c r="X5375" i="11"/>
  <c r="W5375" i="11"/>
  <c r="V5375" i="11"/>
  <c r="U5375" i="11"/>
  <c r="AC5374" i="11"/>
  <c r="AA5374" i="11"/>
  <c r="AB5374" i="11" s="1"/>
  <c r="Y5374" i="11"/>
  <c r="X5374" i="11"/>
  <c r="W5374" i="11"/>
  <c r="V5374" i="11"/>
  <c r="AF5374" i="11" s="1"/>
  <c r="U5374" i="11"/>
  <c r="AL5373" i="11"/>
  <c r="AK5373" i="11"/>
  <c r="AC5373" i="11"/>
  <c r="AA5373" i="11"/>
  <c r="AB5373" i="11" s="1"/>
  <c r="Y5373" i="11"/>
  <c r="X5373" i="11"/>
  <c r="W5373" i="11"/>
  <c r="V5373" i="11"/>
  <c r="U5373" i="11"/>
  <c r="AK5372" i="11"/>
  <c r="AC5372" i="11"/>
  <c r="AA5372" i="11"/>
  <c r="Y5372" i="11"/>
  <c r="X5372" i="11"/>
  <c r="W5372" i="11"/>
  <c r="V5372" i="11"/>
  <c r="U5372" i="11"/>
  <c r="AC5371" i="11"/>
  <c r="AB5371" i="11"/>
  <c r="AA5371" i="11"/>
  <c r="Y5371" i="11"/>
  <c r="X5371" i="11"/>
  <c r="W5371" i="11"/>
  <c r="V5371" i="11"/>
  <c r="U5371" i="11"/>
  <c r="AG5370" i="11"/>
  <c r="AC5370" i="11"/>
  <c r="AB5370" i="11"/>
  <c r="AA5370" i="11"/>
  <c r="Y5370" i="11"/>
  <c r="X5370" i="11"/>
  <c r="W5370" i="11"/>
  <c r="V5370" i="11"/>
  <c r="AL5370" i="11" s="1"/>
  <c r="U5370" i="11"/>
  <c r="AK5369" i="11"/>
  <c r="AC5369" i="11"/>
  <c r="AA5369" i="11"/>
  <c r="AB5369" i="11" s="1"/>
  <c r="Y5369" i="11"/>
  <c r="X5369" i="11"/>
  <c r="W5369" i="11"/>
  <c r="V5369" i="11"/>
  <c r="U5369" i="11"/>
  <c r="AK5368" i="11"/>
  <c r="AC5368" i="11"/>
  <c r="AB5368" i="11"/>
  <c r="AA5368" i="11"/>
  <c r="Y5368" i="11"/>
  <c r="X5368" i="11"/>
  <c r="W5368" i="11"/>
  <c r="V5368" i="11"/>
  <c r="AF5368" i="11" s="1"/>
  <c r="U5368" i="11"/>
  <c r="AC5367" i="11"/>
  <c r="AB5367" i="11"/>
  <c r="AA5367" i="11"/>
  <c r="Y5367" i="11"/>
  <c r="X5367" i="11"/>
  <c r="W5367" i="11"/>
  <c r="V5367" i="11"/>
  <c r="U5367" i="11"/>
  <c r="AC5366" i="11"/>
  <c r="AB5366" i="11"/>
  <c r="AA5366" i="11"/>
  <c r="Y5366" i="11"/>
  <c r="X5366" i="11"/>
  <c r="W5366" i="11"/>
  <c r="V5366" i="11"/>
  <c r="U5366" i="11"/>
  <c r="AC5365" i="11"/>
  <c r="AA5365" i="11"/>
  <c r="AB5365" i="11" s="1"/>
  <c r="Y5365" i="11"/>
  <c r="X5365" i="11"/>
  <c r="W5365" i="11"/>
  <c r="V5365" i="11"/>
  <c r="AF5365" i="11" s="1"/>
  <c r="U5365" i="11"/>
  <c r="AE5364" i="11"/>
  <c r="AC5364" i="11"/>
  <c r="AA5364" i="11"/>
  <c r="Y5364" i="11"/>
  <c r="X5364" i="11"/>
  <c r="W5364" i="11"/>
  <c r="V5364" i="11"/>
  <c r="AK5364" i="11" s="1"/>
  <c r="U5364" i="11"/>
  <c r="AC5363" i="11"/>
  <c r="AA5363" i="11"/>
  <c r="AB5363" i="11" s="1"/>
  <c r="Y5363" i="11"/>
  <c r="X5363" i="11"/>
  <c r="W5363" i="11"/>
  <c r="V5363" i="11"/>
  <c r="U5363" i="11"/>
  <c r="AC5362" i="11"/>
  <c r="AA5362" i="11"/>
  <c r="AB5362" i="11" s="1"/>
  <c r="Y5362" i="11"/>
  <c r="X5362" i="11"/>
  <c r="W5362" i="11"/>
  <c r="V5362" i="11"/>
  <c r="U5362" i="11"/>
  <c r="AC5361" i="11"/>
  <c r="AA5361" i="11"/>
  <c r="AB5361" i="11" s="1"/>
  <c r="Y5361" i="11"/>
  <c r="X5361" i="11"/>
  <c r="W5361" i="11"/>
  <c r="V5361" i="11"/>
  <c r="AL5361" i="11" s="1"/>
  <c r="U5361" i="11"/>
  <c r="AC5360" i="11"/>
  <c r="AA5360" i="11"/>
  <c r="AB5360" i="11" s="1"/>
  <c r="Y5360" i="11"/>
  <c r="X5360" i="11"/>
  <c r="W5360" i="11"/>
  <c r="V5360" i="11"/>
  <c r="U5360" i="11"/>
  <c r="AK5359" i="11"/>
  <c r="AC5359" i="11"/>
  <c r="AA5359" i="11"/>
  <c r="AB5359" i="11" s="1"/>
  <c r="Y5359" i="11"/>
  <c r="X5359" i="11"/>
  <c r="W5359" i="11"/>
  <c r="V5359" i="11"/>
  <c r="AL5359" i="11" s="1"/>
  <c r="U5359" i="11"/>
  <c r="AL5358" i="11"/>
  <c r="AC5358" i="11"/>
  <c r="AB5358" i="11"/>
  <c r="AA5358" i="11"/>
  <c r="Y5358" i="11"/>
  <c r="X5358" i="11"/>
  <c r="W5358" i="11"/>
  <c r="V5358" i="11"/>
  <c r="AK5358" i="11" s="1"/>
  <c r="U5358" i="11"/>
  <c r="AK5357" i="11"/>
  <c r="AG5357" i="11"/>
  <c r="AC5357" i="11"/>
  <c r="AA5357" i="11"/>
  <c r="AB5357" i="11" s="1"/>
  <c r="Y5357" i="11"/>
  <c r="X5357" i="11"/>
  <c r="W5357" i="11"/>
  <c r="V5357" i="11"/>
  <c r="AL5357" i="11" s="1"/>
  <c r="U5357" i="11"/>
  <c r="AC5356" i="11"/>
  <c r="AA5356" i="11"/>
  <c r="Y5356" i="11"/>
  <c r="X5356" i="11"/>
  <c r="W5356" i="11"/>
  <c r="V5356" i="11"/>
  <c r="U5356" i="11"/>
  <c r="AK5355" i="11"/>
  <c r="AE5355" i="11"/>
  <c r="AC5355" i="11"/>
  <c r="AB5355" i="11"/>
  <c r="AA5355" i="11"/>
  <c r="Y5355" i="11"/>
  <c r="X5355" i="11"/>
  <c r="W5355" i="11"/>
  <c r="V5355" i="11"/>
  <c r="AL5355" i="11" s="1"/>
  <c r="U5355" i="11"/>
  <c r="AL5354" i="11"/>
  <c r="AC5354" i="11"/>
  <c r="AA5354" i="11"/>
  <c r="Y5354" i="11"/>
  <c r="X5354" i="11"/>
  <c r="W5354" i="11"/>
  <c r="V5354" i="11"/>
  <c r="AK5354" i="11" s="1"/>
  <c r="U5354" i="11"/>
  <c r="AL5353" i="11"/>
  <c r="AG5353" i="11"/>
  <c r="AF5353" i="11"/>
  <c r="AC5353" i="11"/>
  <c r="AA5353" i="11"/>
  <c r="AB5353" i="11" s="1"/>
  <c r="Y5353" i="11"/>
  <c r="X5353" i="11"/>
  <c r="W5353" i="11"/>
  <c r="V5353" i="11"/>
  <c r="AE5353" i="11" s="1"/>
  <c r="U5353" i="11"/>
  <c r="AG5352" i="11"/>
  <c r="AC5352" i="11"/>
  <c r="AA5352" i="11"/>
  <c r="Y5352" i="11"/>
  <c r="X5352" i="11"/>
  <c r="W5352" i="11"/>
  <c r="V5352" i="11"/>
  <c r="AF5352" i="11" s="1"/>
  <c r="U5352" i="11"/>
  <c r="AL5351" i="11"/>
  <c r="AK5351" i="11"/>
  <c r="AC5351" i="11"/>
  <c r="AA5351" i="11"/>
  <c r="Y5351" i="11"/>
  <c r="X5351" i="11"/>
  <c r="W5351" i="11"/>
  <c r="V5351" i="11"/>
  <c r="U5351" i="11"/>
  <c r="AK5350" i="11"/>
  <c r="AC5350" i="11"/>
  <c r="AB5350" i="11"/>
  <c r="AA5350" i="11"/>
  <c r="Y5350" i="11"/>
  <c r="X5350" i="11"/>
  <c r="W5350" i="11"/>
  <c r="V5350" i="11"/>
  <c r="AE5350" i="11" s="1"/>
  <c r="U5350" i="11"/>
  <c r="AK5349" i="11"/>
  <c r="AC5349" i="11"/>
  <c r="AA5349" i="11"/>
  <c r="Y5349" i="11"/>
  <c r="X5349" i="11"/>
  <c r="W5349" i="11"/>
  <c r="V5349" i="11"/>
  <c r="U5349" i="11"/>
  <c r="AK5348" i="11"/>
  <c r="AC5348" i="11"/>
  <c r="AA5348" i="11"/>
  <c r="Y5348" i="11"/>
  <c r="X5348" i="11"/>
  <c r="W5348" i="11"/>
  <c r="V5348" i="11"/>
  <c r="AL5348" i="11" s="1"/>
  <c r="U5348" i="11"/>
  <c r="AC5347" i="11"/>
  <c r="AA5347" i="11"/>
  <c r="AB5347" i="11" s="1"/>
  <c r="Y5347" i="11"/>
  <c r="X5347" i="11"/>
  <c r="W5347" i="11"/>
  <c r="V5347" i="11"/>
  <c r="U5347" i="11"/>
  <c r="AC5346" i="11"/>
  <c r="AB5346" i="11"/>
  <c r="AA5346" i="11"/>
  <c r="Y5346" i="11"/>
  <c r="X5346" i="11"/>
  <c r="W5346" i="11"/>
  <c r="V5346" i="11"/>
  <c r="U5346" i="11"/>
  <c r="AK5345" i="11"/>
  <c r="AE5345" i="11"/>
  <c r="AC5345" i="11"/>
  <c r="AA5345" i="11"/>
  <c r="AB5345" i="11" s="1"/>
  <c r="Y5345" i="11"/>
  <c r="X5345" i="11"/>
  <c r="W5345" i="11"/>
  <c r="V5345" i="11"/>
  <c r="U5345" i="11"/>
  <c r="AK5344" i="11"/>
  <c r="AC5344" i="11"/>
  <c r="AA5344" i="11"/>
  <c r="Y5344" i="11"/>
  <c r="X5344" i="11"/>
  <c r="W5344" i="11"/>
  <c r="V5344" i="11"/>
  <c r="U5344" i="11"/>
  <c r="AL5343" i="11"/>
  <c r="AC5343" i="11"/>
  <c r="AA5343" i="11"/>
  <c r="Y5343" i="11"/>
  <c r="X5343" i="11"/>
  <c r="W5343" i="11"/>
  <c r="V5343" i="11"/>
  <c r="AK5343" i="11" s="1"/>
  <c r="U5343" i="11"/>
  <c r="AC5342" i="11"/>
  <c r="AA5342" i="11"/>
  <c r="AB5342" i="11" s="1"/>
  <c r="Y5342" i="11"/>
  <c r="X5342" i="11"/>
  <c r="W5342" i="11"/>
  <c r="V5342" i="11"/>
  <c r="U5342" i="11"/>
  <c r="AK5341" i="11"/>
  <c r="AC5341" i="11"/>
  <c r="AA5341" i="11"/>
  <c r="Y5341" i="11"/>
  <c r="X5341" i="11"/>
  <c r="W5341" i="11"/>
  <c r="AL5341" i="11" s="1"/>
  <c r="V5341" i="11"/>
  <c r="U5341" i="11"/>
  <c r="AK5340" i="11"/>
  <c r="AC5340" i="11"/>
  <c r="AA5340" i="11"/>
  <c r="AB5340" i="11" s="1"/>
  <c r="Y5340" i="11"/>
  <c r="X5340" i="11"/>
  <c r="W5340" i="11"/>
  <c r="V5340" i="11"/>
  <c r="AL5340" i="11" s="1"/>
  <c r="U5340" i="11"/>
  <c r="AC5339" i="11"/>
  <c r="AA5339" i="11"/>
  <c r="AB5339" i="11" s="1"/>
  <c r="Y5339" i="11"/>
  <c r="X5339" i="11"/>
  <c r="W5339" i="11"/>
  <c r="V5339" i="11"/>
  <c r="AG5339" i="11" s="1"/>
  <c r="U5339" i="11"/>
  <c r="AG5338" i="11"/>
  <c r="AC5338" i="11"/>
  <c r="AB5338" i="11"/>
  <c r="AA5338" i="11"/>
  <c r="Y5338" i="11"/>
  <c r="X5338" i="11"/>
  <c r="W5338" i="11"/>
  <c r="V5338" i="11"/>
  <c r="AF5338" i="11" s="1"/>
  <c r="U5338" i="11"/>
  <c r="AK5337" i="11"/>
  <c r="AC5337" i="11"/>
  <c r="AA5337" i="11"/>
  <c r="Y5337" i="11"/>
  <c r="X5337" i="11"/>
  <c r="W5337" i="11"/>
  <c r="V5337" i="11"/>
  <c r="AL5337" i="11" s="1"/>
  <c r="U5337" i="11"/>
  <c r="AK5336" i="11"/>
  <c r="AC5336" i="11"/>
  <c r="AA5336" i="11"/>
  <c r="Y5336" i="11"/>
  <c r="X5336" i="11"/>
  <c r="W5336" i="11"/>
  <c r="V5336" i="11"/>
  <c r="U5336" i="11"/>
  <c r="AC5335" i="11"/>
  <c r="AB5335" i="11"/>
  <c r="AA5335" i="11"/>
  <c r="Y5335" i="11"/>
  <c r="X5335" i="11"/>
  <c r="W5335" i="11"/>
  <c r="V5335" i="11"/>
  <c r="AK5335" i="11" s="1"/>
  <c r="U5335" i="11"/>
  <c r="AF5334" i="11"/>
  <c r="AC5334" i="11"/>
  <c r="AB5334" i="11"/>
  <c r="AA5334" i="11"/>
  <c r="Y5334" i="11"/>
  <c r="X5334" i="11"/>
  <c r="W5334" i="11"/>
  <c r="V5334" i="11"/>
  <c r="AG5334" i="11" s="1"/>
  <c r="U5334" i="11"/>
  <c r="AK5333" i="11"/>
  <c r="AC5333" i="11"/>
  <c r="AA5333" i="11"/>
  <c r="AB5333" i="11" s="1"/>
  <c r="Y5333" i="11"/>
  <c r="X5333" i="11"/>
  <c r="W5333" i="11"/>
  <c r="V5333" i="11"/>
  <c r="U5333" i="11"/>
  <c r="AK5332" i="11"/>
  <c r="AC5332" i="11"/>
  <c r="AB5332" i="11"/>
  <c r="AA5332" i="11"/>
  <c r="Y5332" i="11"/>
  <c r="X5332" i="11"/>
  <c r="W5332" i="11"/>
  <c r="V5332" i="11"/>
  <c r="U5332" i="11"/>
  <c r="AC5331" i="11"/>
  <c r="AB5331" i="11"/>
  <c r="AA5331" i="11"/>
  <c r="Y5331" i="11"/>
  <c r="X5331" i="11"/>
  <c r="W5331" i="11"/>
  <c r="V5331" i="11"/>
  <c r="U5331" i="11"/>
  <c r="AE5330" i="11"/>
  <c r="AC5330" i="11"/>
  <c r="AA5330" i="11"/>
  <c r="AB5330" i="11" s="1"/>
  <c r="Y5330" i="11"/>
  <c r="X5330" i="11"/>
  <c r="W5330" i="11"/>
  <c r="AL5330" i="11" s="1"/>
  <c r="V5330" i="11"/>
  <c r="AK5330" i="11" s="1"/>
  <c r="U5330" i="11"/>
  <c r="AG5329" i="11"/>
  <c r="AF5329" i="11"/>
  <c r="AC5329" i="11"/>
  <c r="AA5329" i="11"/>
  <c r="AB5329" i="11" s="1"/>
  <c r="Y5329" i="11"/>
  <c r="X5329" i="11"/>
  <c r="W5329" i="11"/>
  <c r="V5329" i="11"/>
  <c r="AK5329" i="11" s="1"/>
  <c r="U5329" i="11"/>
  <c r="AK5328" i="11"/>
  <c r="AC5328" i="11"/>
  <c r="AA5328" i="11"/>
  <c r="AB5328" i="11" s="1"/>
  <c r="Y5328" i="11"/>
  <c r="X5328" i="11"/>
  <c r="W5328" i="11"/>
  <c r="V5328" i="11"/>
  <c r="U5328" i="11"/>
  <c r="AC5327" i="11"/>
  <c r="AA5327" i="11"/>
  <c r="AB5327" i="11" s="1"/>
  <c r="Y5327" i="11"/>
  <c r="X5327" i="11"/>
  <c r="W5327" i="11"/>
  <c r="V5327" i="11"/>
  <c r="U5327" i="11"/>
  <c r="AF5326" i="11"/>
  <c r="AC5326" i="11"/>
  <c r="AB5326" i="11"/>
  <c r="AA5326" i="11"/>
  <c r="Y5326" i="11"/>
  <c r="X5326" i="11"/>
  <c r="W5326" i="11"/>
  <c r="V5326" i="11"/>
  <c r="AK5326" i="11" s="1"/>
  <c r="U5326" i="11"/>
  <c r="AC5325" i="11"/>
  <c r="AA5325" i="11"/>
  <c r="AB5325" i="11" s="1"/>
  <c r="Y5325" i="11"/>
  <c r="X5325" i="11"/>
  <c r="W5325" i="11"/>
  <c r="V5325" i="11"/>
  <c r="AL5325" i="11" s="1"/>
  <c r="U5325" i="11"/>
  <c r="AC5324" i="11"/>
  <c r="AA5324" i="11"/>
  <c r="Y5324" i="11"/>
  <c r="X5324" i="11"/>
  <c r="W5324" i="11"/>
  <c r="V5324" i="11"/>
  <c r="AK5324" i="11" s="1"/>
  <c r="U5324" i="11"/>
  <c r="AC5323" i="11"/>
  <c r="AA5323" i="11"/>
  <c r="Y5323" i="11"/>
  <c r="X5323" i="11"/>
  <c r="W5323" i="11"/>
  <c r="V5323" i="11"/>
  <c r="AK5323" i="11" s="1"/>
  <c r="U5323" i="11"/>
  <c r="AC5322" i="11"/>
  <c r="AA5322" i="11"/>
  <c r="AB5322" i="11" s="1"/>
  <c r="Y5322" i="11"/>
  <c r="X5322" i="11"/>
  <c r="W5322" i="11"/>
  <c r="V5322" i="11"/>
  <c r="U5322" i="11"/>
  <c r="AK5321" i="11"/>
  <c r="AG5321" i="11"/>
  <c r="AC5321" i="11"/>
  <c r="AA5321" i="11"/>
  <c r="AB5321" i="11" s="1"/>
  <c r="Y5321" i="11"/>
  <c r="X5321" i="11"/>
  <c r="W5321" i="11"/>
  <c r="V5321" i="11"/>
  <c r="AF5321" i="11" s="1"/>
  <c r="U5321" i="11"/>
  <c r="AK5320" i="11"/>
  <c r="AF5320" i="11"/>
  <c r="AC5320" i="11"/>
  <c r="AA5320" i="11"/>
  <c r="Y5320" i="11"/>
  <c r="X5320" i="11"/>
  <c r="W5320" i="11"/>
  <c r="V5320" i="11"/>
  <c r="U5320" i="11"/>
  <c r="AK5319" i="11"/>
  <c r="AC5319" i="11"/>
  <c r="AA5319" i="11"/>
  <c r="AB5319" i="11" s="1"/>
  <c r="Y5319" i="11"/>
  <c r="X5319" i="11"/>
  <c r="W5319" i="11"/>
  <c r="V5319" i="11"/>
  <c r="U5319" i="11"/>
  <c r="AF5318" i="11"/>
  <c r="AC5318" i="11"/>
  <c r="AB5318" i="11"/>
  <c r="AA5318" i="11"/>
  <c r="Y5318" i="11"/>
  <c r="X5318" i="11"/>
  <c r="W5318" i="11"/>
  <c r="V5318" i="11"/>
  <c r="AE5318" i="11" s="1"/>
  <c r="U5318" i="11"/>
  <c r="AC5317" i="11"/>
  <c r="AA5317" i="11"/>
  <c r="AB5317" i="11" s="1"/>
  <c r="Y5317" i="11"/>
  <c r="X5317" i="11"/>
  <c r="W5317" i="11"/>
  <c r="V5317" i="11"/>
  <c r="U5317" i="11"/>
  <c r="AC5316" i="11"/>
  <c r="AA5316" i="11"/>
  <c r="Y5316" i="11"/>
  <c r="X5316" i="11"/>
  <c r="W5316" i="11"/>
  <c r="V5316" i="11"/>
  <c r="U5316" i="11"/>
  <c r="AG5315" i="11"/>
  <c r="AC5315" i="11"/>
  <c r="AB5315" i="11"/>
  <c r="AA5315" i="11"/>
  <c r="Y5315" i="11"/>
  <c r="X5315" i="11"/>
  <c r="W5315" i="11"/>
  <c r="V5315" i="11"/>
  <c r="U5315" i="11"/>
  <c r="AL5314" i="11"/>
  <c r="AC5314" i="11"/>
  <c r="AA5314" i="11"/>
  <c r="Y5314" i="11"/>
  <c r="X5314" i="11"/>
  <c r="W5314" i="11"/>
  <c r="V5314" i="11"/>
  <c r="AF5314" i="11" s="1"/>
  <c r="U5314" i="11"/>
  <c r="AL5313" i="11"/>
  <c r="AG5313" i="11"/>
  <c r="AC5313" i="11"/>
  <c r="AA5313" i="11"/>
  <c r="AB5313" i="11" s="1"/>
  <c r="Y5313" i="11"/>
  <c r="X5313" i="11"/>
  <c r="W5313" i="11"/>
  <c r="V5313" i="11"/>
  <c r="AF5313" i="11" s="1"/>
  <c r="U5313" i="11"/>
  <c r="AK5312" i="11"/>
  <c r="AE5312" i="11"/>
  <c r="AC5312" i="11"/>
  <c r="AB5312" i="11"/>
  <c r="AA5312" i="11"/>
  <c r="Y5312" i="11"/>
  <c r="X5312" i="11"/>
  <c r="W5312" i="11"/>
  <c r="V5312" i="11"/>
  <c r="U5312" i="11"/>
  <c r="AK5311" i="11"/>
  <c r="AC5311" i="11"/>
  <c r="AA5311" i="11"/>
  <c r="Y5311" i="11"/>
  <c r="X5311" i="11"/>
  <c r="W5311" i="11"/>
  <c r="V5311" i="11"/>
  <c r="AL5311" i="11" s="1"/>
  <c r="U5311" i="11"/>
  <c r="AK5310" i="11"/>
  <c r="AC5310" i="11"/>
  <c r="AB5310" i="11"/>
  <c r="AA5310" i="11"/>
  <c r="Y5310" i="11"/>
  <c r="X5310" i="11"/>
  <c r="W5310" i="11"/>
  <c r="AL5310" i="11" s="1"/>
  <c r="V5310" i="11"/>
  <c r="AE5310" i="11" s="1"/>
  <c r="U5310" i="11"/>
  <c r="AC5309" i="11"/>
  <c r="AA5309" i="11"/>
  <c r="Y5309" i="11"/>
  <c r="X5309" i="11"/>
  <c r="W5309" i="11"/>
  <c r="AL5309" i="11" s="1"/>
  <c r="V5309" i="11"/>
  <c r="AK5309" i="11" s="1"/>
  <c r="U5309" i="11"/>
  <c r="AC5308" i="11"/>
  <c r="AA5308" i="11"/>
  <c r="Y5308" i="11"/>
  <c r="X5308" i="11"/>
  <c r="W5308" i="11"/>
  <c r="V5308" i="11"/>
  <c r="AK5308" i="11" s="1"/>
  <c r="U5308" i="11"/>
  <c r="AC5307" i="11"/>
  <c r="AA5307" i="11"/>
  <c r="AB5307" i="11" s="1"/>
  <c r="Y5307" i="11"/>
  <c r="X5307" i="11"/>
  <c r="W5307" i="11"/>
  <c r="V5307" i="11"/>
  <c r="U5307" i="11"/>
  <c r="AC5306" i="11"/>
  <c r="AA5306" i="11"/>
  <c r="AB5306" i="11" s="1"/>
  <c r="Y5306" i="11"/>
  <c r="X5306" i="11"/>
  <c r="W5306" i="11"/>
  <c r="V5306" i="11"/>
  <c r="U5306" i="11"/>
  <c r="AC5305" i="11"/>
  <c r="AA5305" i="11"/>
  <c r="AB5305" i="11" s="1"/>
  <c r="Y5305" i="11"/>
  <c r="X5305" i="11"/>
  <c r="W5305" i="11"/>
  <c r="V5305" i="11"/>
  <c r="U5305" i="11"/>
  <c r="AE5304" i="11"/>
  <c r="AC5304" i="11"/>
  <c r="AA5304" i="11"/>
  <c r="Y5304" i="11"/>
  <c r="X5304" i="11"/>
  <c r="W5304" i="11"/>
  <c r="V5304" i="11"/>
  <c r="AL5304" i="11" s="1"/>
  <c r="U5304" i="11"/>
  <c r="AL5303" i="11"/>
  <c r="AC5303" i="11"/>
  <c r="AA5303" i="11"/>
  <c r="Y5303" i="11"/>
  <c r="X5303" i="11"/>
  <c r="W5303" i="11"/>
  <c r="V5303" i="11"/>
  <c r="AK5303" i="11" s="1"/>
  <c r="U5303" i="11"/>
  <c r="AK5302" i="11"/>
  <c r="AF5302" i="11"/>
  <c r="AC5302" i="11"/>
  <c r="AA5302" i="11"/>
  <c r="AB5302" i="11" s="1"/>
  <c r="Y5302" i="11"/>
  <c r="X5302" i="11"/>
  <c r="W5302" i="11"/>
  <c r="V5302" i="11"/>
  <c r="U5302" i="11"/>
  <c r="AK5301" i="11"/>
  <c r="AC5301" i="11"/>
  <c r="AA5301" i="11"/>
  <c r="AB5301" i="11" s="1"/>
  <c r="Y5301" i="11"/>
  <c r="X5301" i="11"/>
  <c r="W5301" i="11"/>
  <c r="V5301" i="11"/>
  <c r="AG5301" i="11" s="1"/>
  <c r="U5301" i="11"/>
  <c r="AK5300" i="11"/>
  <c r="AC5300" i="11"/>
  <c r="AA5300" i="11"/>
  <c r="Y5300" i="11"/>
  <c r="X5300" i="11"/>
  <c r="W5300" i="11"/>
  <c r="V5300" i="11"/>
  <c r="U5300" i="11"/>
  <c r="AC5299" i="11"/>
  <c r="AA5299" i="11"/>
  <c r="AB5299" i="11" s="1"/>
  <c r="Y5299" i="11"/>
  <c r="X5299" i="11"/>
  <c r="W5299" i="11"/>
  <c r="V5299" i="11"/>
  <c r="U5299" i="11"/>
  <c r="AF5298" i="11"/>
  <c r="AC5298" i="11"/>
  <c r="AA5298" i="11"/>
  <c r="AB5298" i="11" s="1"/>
  <c r="Y5298" i="11"/>
  <c r="X5298" i="11"/>
  <c r="W5298" i="11"/>
  <c r="V5298" i="11"/>
  <c r="AK5298" i="11" s="1"/>
  <c r="U5298" i="11"/>
  <c r="AC5297" i="11"/>
  <c r="AB5297" i="11"/>
  <c r="AA5297" i="11"/>
  <c r="Y5297" i="11"/>
  <c r="X5297" i="11"/>
  <c r="W5297" i="11"/>
  <c r="V5297" i="11"/>
  <c r="AE5297" i="11" s="1"/>
  <c r="AD5297" i="11" s="1"/>
  <c r="U5297" i="11"/>
  <c r="AF5296" i="11"/>
  <c r="AC5296" i="11"/>
  <c r="AB5296" i="11"/>
  <c r="AA5296" i="11"/>
  <c r="Y5296" i="11"/>
  <c r="X5296" i="11"/>
  <c r="W5296" i="11"/>
  <c r="V5296" i="11"/>
  <c r="AG5296" i="11" s="1"/>
  <c r="U5296" i="11"/>
  <c r="AC5295" i="11"/>
  <c r="AB5295" i="11"/>
  <c r="AA5295" i="11"/>
  <c r="Y5295" i="11"/>
  <c r="X5295" i="11"/>
  <c r="W5295" i="11"/>
  <c r="V5295" i="11"/>
  <c r="U5295" i="11"/>
  <c r="AC5294" i="11"/>
  <c r="AB5294" i="11"/>
  <c r="AA5294" i="11"/>
  <c r="Y5294" i="11"/>
  <c r="X5294" i="11"/>
  <c r="W5294" i="11"/>
  <c r="V5294" i="11"/>
  <c r="U5294" i="11"/>
  <c r="AF5293" i="11"/>
  <c r="AC5293" i="11"/>
  <c r="AB5293" i="11"/>
  <c r="AA5293" i="11"/>
  <c r="Y5293" i="11"/>
  <c r="X5293" i="11"/>
  <c r="W5293" i="11"/>
  <c r="V5293" i="11"/>
  <c r="AE5293" i="11" s="1"/>
  <c r="U5293" i="11"/>
  <c r="AF5292" i="11"/>
  <c r="AC5292" i="11"/>
  <c r="AA5292" i="11"/>
  <c r="AB5292" i="11" s="1"/>
  <c r="Y5292" i="11"/>
  <c r="X5292" i="11"/>
  <c r="W5292" i="11"/>
  <c r="V5292" i="11"/>
  <c r="AG5292" i="11" s="1"/>
  <c r="U5292" i="11"/>
  <c r="AC5291" i="11"/>
  <c r="AA5291" i="11"/>
  <c r="AB5291" i="11" s="1"/>
  <c r="Y5291" i="11"/>
  <c r="X5291" i="11"/>
  <c r="W5291" i="11"/>
  <c r="V5291" i="11"/>
  <c r="U5291" i="11"/>
  <c r="AF5290" i="11"/>
  <c r="AC5290" i="11"/>
  <c r="AB5290" i="11"/>
  <c r="AA5290" i="11"/>
  <c r="Y5290" i="11"/>
  <c r="X5290" i="11"/>
  <c r="W5290" i="11"/>
  <c r="V5290" i="11"/>
  <c r="AK5290" i="11" s="1"/>
  <c r="U5290" i="11"/>
  <c r="AC5289" i="11"/>
  <c r="AB5289" i="11"/>
  <c r="AA5289" i="11"/>
  <c r="Y5289" i="11"/>
  <c r="X5289" i="11"/>
  <c r="W5289" i="11"/>
  <c r="V5289" i="11"/>
  <c r="AE5289" i="11" s="1"/>
  <c r="U5289" i="11"/>
  <c r="AC5288" i="11"/>
  <c r="AA5288" i="11"/>
  <c r="Y5288" i="11"/>
  <c r="X5288" i="11"/>
  <c r="W5288" i="11"/>
  <c r="V5288" i="11"/>
  <c r="AE5288" i="11" s="1"/>
  <c r="U5288" i="11"/>
  <c r="AC5287" i="11"/>
  <c r="AA5287" i="11"/>
  <c r="AB5287" i="11" s="1"/>
  <c r="Y5287" i="11"/>
  <c r="X5287" i="11"/>
  <c r="W5287" i="11"/>
  <c r="V5287" i="11"/>
  <c r="U5287" i="11"/>
  <c r="AC5286" i="11"/>
  <c r="AA5286" i="11"/>
  <c r="AB5286" i="11" s="1"/>
  <c r="Y5286" i="11"/>
  <c r="X5286" i="11"/>
  <c r="W5286" i="11"/>
  <c r="V5286" i="11"/>
  <c r="AK5286" i="11" s="1"/>
  <c r="U5286" i="11"/>
  <c r="AC5285" i="11"/>
  <c r="AA5285" i="11"/>
  <c r="AB5285" i="11" s="1"/>
  <c r="Y5285" i="11"/>
  <c r="X5285" i="11"/>
  <c r="W5285" i="11"/>
  <c r="V5285" i="11"/>
  <c r="U5285" i="11"/>
  <c r="AK5284" i="11"/>
  <c r="AC5284" i="11"/>
  <c r="AB5284" i="11"/>
  <c r="AA5284" i="11"/>
  <c r="Y5284" i="11"/>
  <c r="X5284" i="11"/>
  <c r="W5284" i="11"/>
  <c r="V5284" i="11"/>
  <c r="AE5284" i="11" s="1"/>
  <c r="U5284" i="11"/>
  <c r="AC5283" i="11"/>
  <c r="AB5283" i="11"/>
  <c r="AA5283" i="11"/>
  <c r="Y5283" i="11"/>
  <c r="X5283" i="11"/>
  <c r="W5283" i="11"/>
  <c r="V5283" i="11"/>
  <c r="U5283" i="11"/>
  <c r="AC5282" i="11"/>
  <c r="AA5282" i="11"/>
  <c r="AB5282" i="11" s="1"/>
  <c r="Y5282" i="11"/>
  <c r="X5282" i="11"/>
  <c r="W5282" i="11"/>
  <c r="V5282" i="11"/>
  <c r="U5282" i="11"/>
  <c r="AC5281" i="11"/>
  <c r="AA5281" i="11"/>
  <c r="AB5281" i="11" s="1"/>
  <c r="Y5281" i="11"/>
  <c r="X5281" i="11"/>
  <c r="W5281" i="11"/>
  <c r="V5281" i="11"/>
  <c r="U5281" i="11"/>
  <c r="AK5280" i="11"/>
  <c r="AC5280" i="11"/>
  <c r="AB5280" i="11"/>
  <c r="AA5280" i="11"/>
  <c r="Y5280" i="11"/>
  <c r="X5280" i="11"/>
  <c r="W5280" i="11"/>
  <c r="V5280" i="11"/>
  <c r="U5280" i="11"/>
  <c r="AC5279" i="11"/>
  <c r="AB5279" i="11"/>
  <c r="AA5279" i="11"/>
  <c r="Y5279" i="11"/>
  <c r="X5279" i="11"/>
  <c r="W5279" i="11"/>
  <c r="V5279" i="11"/>
  <c r="U5279" i="11"/>
  <c r="AF5278" i="11"/>
  <c r="AC5278" i="11"/>
  <c r="AA5278" i="11"/>
  <c r="AB5278" i="11" s="1"/>
  <c r="Y5278" i="11"/>
  <c r="X5278" i="11"/>
  <c r="W5278" i="11"/>
  <c r="V5278" i="11"/>
  <c r="AK5278" i="11" s="1"/>
  <c r="U5278" i="11"/>
  <c r="AC5277" i="11"/>
  <c r="AA5277" i="11"/>
  <c r="AB5277" i="11" s="1"/>
  <c r="Y5277" i="11"/>
  <c r="X5277" i="11"/>
  <c r="W5277" i="11"/>
  <c r="V5277" i="11"/>
  <c r="U5277" i="11"/>
  <c r="AK5276" i="11"/>
  <c r="AC5276" i="11"/>
  <c r="AB5276" i="11"/>
  <c r="AA5276" i="11"/>
  <c r="Y5276" i="11"/>
  <c r="X5276" i="11"/>
  <c r="W5276" i="11"/>
  <c r="V5276" i="11"/>
  <c r="U5276" i="11"/>
  <c r="AC5275" i="11"/>
  <c r="AB5275" i="11"/>
  <c r="AA5275" i="11"/>
  <c r="Y5275" i="11"/>
  <c r="X5275" i="11"/>
  <c r="W5275" i="11"/>
  <c r="V5275" i="11"/>
  <c r="U5275" i="11"/>
  <c r="AC5274" i="11"/>
  <c r="AA5274" i="11"/>
  <c r="AB5274" i="11" s="1"/>
  <c r="Y5274" i="11"/>
  <c r="X5274" i="11"/>
  <c r="W5274" i="11"/>
  <c r="V5274" i="11"/>
  <c r="U5274" i="11"/>
  <c r="AF5273" i="11"/>
  <c r="AE5273" i="11"/>
  <c r="AC5273" i="11"/>
  <c r="AA5273" i="11"/>
  <c r="AB5273" i="11" s="1"/>
  <c r="Y5273" i="11"/>
  <c r="X5273" i="11"/>
  <c r="W5273" i="11"/>
  <c r="V5273" i="11"/>
  <c r="U5273" i="11"/>
  <c r="AK5272" i="11"/>
  <c r="AC5272" i="11"/>
  <c r="AA5272" i="11"/>
  <c r="Y5272" i="11"/>
  <c r="X5272" i="11"/>
  <c r="W5272" i="11"/>
  <c r="V5272" i="11"/>
  <c r="AL5272" i="11" s="1"/>
  <c r="U5272" i="11"/>
  <c r="AC5271" i="11"/>
  <c r="AA5271" i="11"/>
  <c r="AB5271" i="11" s="1"/>
  <c r="Y5271" i="11"/>
  <c r="X5271" i="11"/>
  <c r="W5271" i="11"/>
  <c r="V5271" i="11"/>
  <c r="U5271" i="11"/>
  <c r="AC5270" i="11"/>
  <c r="AA5270" i="11"/>
  <c r="AB5270" i="11" s="1"/>
  <c r="Y5270" i="11"/>
  <c r="X5270" i="11"/>
  <c r="W5270" i="11"/>
  <c r="V5270" i="11"/>
  <c r="U5270" i="11"/>
  <c r="AC5269" i="11"/>
  <c r="AA5269" i="11"/>
  <c r="AB5269" i="11" s="1"/>
  <c r="Y5269" i="11"/>
  <c r="X5269" i="11"/>
  <c r="W5269" i="11"/>
  <c r="V5269" i="11"/>
  <c r="U5269" i="11"/>
  <c r="AC5268" i="11"/>
  <c r="AB5268" i="11"/>
  <c r="AA5268" i="11"/>
  <c r="Y5268" i="11"/>
  <c r="X5268" i="11"/>
  <c r="W5268" i="11"/>
  <c r="V5268" i="11"/>
  <c r="U5268" i="11"/>
  <c r="AL5267" i="11"/>
  <c r="AC5267" i="11"/>
  <c r="AB5267" i="11"/>
  <c r="AA5267" i="11"/>
  <c r="Y5267" i="11"/>
  <c r="X5267" i="11"/>
  <c r="W5267" i="11"/>
  <c r="V5267" i="11"/>
  <c r="U5267" i="11"/>
  <c r="AF5266" i="11"/>
  <c r="AC5266" i="11"/>
  <c r="AA5266" i="11"/>
  <c r="AB5266" i="11" s="1"/>
  <c r="Y5266" i="11"/>
  <c r="X5266" i="11"/>
  <c r="W5266" i="11"/>
  <c r="V5266" i="11"/>
  <c r="AK5266" i="11" s="1"/>
  <c r="U5266" i="11"/>
  <c r="AE5265" i="11"/>
  <c r="AC5265" i="11"/>
  <c r="AA5265" i="11"/>
  <c r="AB5265" i="11" s="1"/>
  <c r="Y5265" i="11"/>
  <c r="X5265" i="11"/>
  <c r="W5265" i="11"/>
  <c r="V5265" i="11"/>
  <c r="AL5265" i="11" s="1"/>
  <c r="U5265" i="11"/>
  <c r="AC5264" i="11"/>
  <c r="AA5264" i="11"/>
  <c r="Y5264" i="11"/>
  <c r="X5264" i="11"/>
  <c r="W5264" i="11"/>
  <c r="V5264" i="11"/>
  <c r="U5264" i="11"/>
  <c r="AC5263" i="11"/>
  <c r="AA5263" i="11"/>
  <c r="AB5263" i="11" s="1"/>
  <c r="Y5263" i="11"/>
  <c r="X5263" i="11"/>
  <c r="W5263" i="11"/>
  <c r="V5263" i="11"/>
  <c r="AL5263" i="11" s="1"/>
  <c r="U5263" i="11"/>
  <c r="AF5262" i="11"/>
  <c r="AE5262" i="11"/>
  <c r="AC5262" i="11"/>
  <c r="AA5262" i="11"/>
  <c r="AB5262" i="11" s="1"/>
  <c r="Y5262" i="11"/>
  <c r="X5262" i="11"/>
  <c r="W5262" i="11"/>
  <c r="V5262" i="11"/>
  <c r="AG5262" i="11" s="1"/>
  <c r="U5262" i="11"/>
  <c r="AC5261" i="11"/>
  <c r="AA5261" i="11"/>
  <c r="AB5261" i="11" s="1"/>
  <c r="Y5261" i="11"/>
  <c r="X5261" i="11"/>
  <c r="W5261" i="11"/>
  <c r="V5261" i="11"/>
  <c r="U5261" i="11"/>
  <c r="AC5260" i="11"/>
  <c r="AA5260" i="11"/>
  <c r="Y5260" i="11"/>
  <c r="X5260" i="11"/>
  <c r="W5260" i="11"/>
  <c r="V5260" i="11"/>
  <c r="U5260" i="11"/>
  <c r="AC5259" i="11"/>
  <c r="AA5259" i="11"/>
  <c r="AB5259" i="11" s="1"/>
  <c r="Y5259" i="11"/>
  <c r="X5259" i="11"/>
  <c r="W5259" i="11"/>
  <c r="V5259" i="11"/>
  <c r="U5259" i="11"/>
  <c r="AF5258" i="11"/>
  <c r="AE5258" i="11"/>
  <c r="AC5258" i="11"/>
  <c r="AA5258" i="11"/>
  <c r="AB5258" i="11" s="1"/>
  <c r="Y5258" i="11"/>
  <c r="X5258" i="11"/>
  <c r="W5258" i="11"/>
  <c r="V5258" i="11"/>
  <c r="U5258" i="11"/>
  <c r="AK5257" i="11"/>
  <c r="AE5257" i="11"/>
  <c r="AC5257" i="11"/>
  <c r="AA5257" i="11"/>
  <c r="AB5257" i="11" s="1"/>
  <c r="Y5257" i="11"/>
  <c r="X5257" i="11"/>
  <c r="W5257" i="11"/>
  <c r="V5257" i="11"/>
  <c r="U5257" i="11"/>
  <c r="AK5256" i="11"/>
  <c r="AC5256" i="11"/>
  <c r="AA5256" i="11"/>
  <c r="Y5256" i="11"/>
  <c r="X5256" i="11"/>
  <c r="W5256" i="11"/>
  <c r="V5256" i="11"/>
  <c r="AL5256" i="11" s="1"/>
  <c r="U5256" i="11"/>
  <c r="AC5255" i="11"/>
  <c r="AA5255" i="11"/>
  <c r="AB5255" i="11" s="1"/>
  <c r="Y5255" i="11"/>
  <c r="X5255" i="11"/>
  <c r="W5255" i="11"/>
  <c r="V5255" i="11"/>
  <c r="AK5255" i="11" s="1"/>
  <c r="U5255" i="11"/>
  <c r="AF5254" i="11"/>
  <c r="AC5254" i="11"/>
  <c r="AA5254" i="11"/>
  <c r="AB5254" i="11" s="1"/>
  <c r="Y5254" i="11"/>
  <c r="X5254" i="11"/>
  <c r="W5254" i="11"/>
  <c r="V5254" i="11"/>
  <c r="U5254" i="11"/>
  <c r="AC5253" i="11"/>
  <c r="AA5253" i="11"/>
  <c r="Y5253" i="11"/>
  <c r="X5253" i="11"/>
  <c r="W5253" i="11"/>
  <c r="V5253" i="11"/>
  <c r="U5253" i="11"/>
  <c r="AC5252" i="11"/>
  <c r="AA5252" i="11"/>
  <c r="AB5252" i="11" s="1"/>
  <c r="Y5252" i="11"/>
  <c r="X5252" i="11"/>
  <c r="W5252" i="11"/>
  <c r="V5252" i="11"/>
  <c r="U5252" i="11"/>
  <c r="AC5251" i="11"/>
  <c r="AA5251" i="11"/>
  <c r="AB5251" i="11" s="1"/>
  <c r="Y5251" i="11"/>
  <c r="X5251" i="11"/>
  <c r="W5251" i="11"/>
  <c r="V5251" i="11"/>
  <c r="AK5251" i="11" s="1"/>
  <c r="U5251" i="11"/>
  <c r="AC5250" i="11"/>
  <c r="AA5250" i="11"/>
  <c r="AB5250" i="11" s="1"/>
  <c r="Y5250" i="11"/>
  <c r="X5250" i="11"/>
  <c r="W5250" i="11"/>
  <c r="V5250" i="11"/>
  <c r="U5250" i="11"/>
  <c r="AC5249" i="11"/>
  <c r="AA5249" i="11"/>
  <c r="Y5249" i="11"/>
  <c r="X5249" i="11"/>
  <c r="W5249" i="11"/>
  <c r="V5249" i="11"/>
  <c r="U5249" i="11"/>
  <c r="AG5248" i="11"/>
  <c r="AC5248" i="11"/>
  <c r="AB5248" i="11"/>
  <c r="AA5248" i="11"/>
  <c r="Y5248" i="11"/>
  <c r="X5248" i="11"/>
  <c r="W5248" i="11"/>
  <c r="V5248" i="11"/>
  <c r="AL5248" i="11" s="1"/>
  <c r="U5248" i="11"/>
  <c r="AK5247" i="11"/>
  <c r="AC5247" i="11"/>
  <c r="AA5247" i="11"/>
  <c r="AB5247" i="11" s="1"/>
  <c r="Y5247" i="11"/>
  <c r="X5247" i="11"/>
  <c r="W5247" i="11"/>
  <c r="V5247" i="11"/>
  <c r="AE5247" i="11" s="1"/>
  <c r="U5247" i="11"/>
  <c r="AK5246" i="11"/>
  <c r="AF5246" i="11"/>
  <c r="AC5246" i="11"/>
  <c r="AA5246" i="11"/>
  <c r="AB5246" i="11" s="1"/>
  <c r="Y5246" i="11"/>
  <c r="X5246" i="11"/>
  <c r="W5246" i="11"/>
  <c r="V5246" i="11"/>
  <c r="AL5246" i="11" s="1"/>
  <c r="U5246" i="11"/>
  <c r="AK5245" i="11"/>
  <c r="AC5245" i="11"/>
  <c r="AA5245" i="11"/>
  <c r="Y5245" i="11"/>
  <c r="X5245" i="11"/>
  <c r="W5245" i="11"/>
  <c r="V5245" i="11"/>
  <c r="U5245" i="11"/>
  <c r="AG5244" i="11"/>
  <c r="AC5244" i="11"/>
  <c r="AA5244" i="11"/>
  <c r="Y5244" i="11"/>
  <c r="X5244" i="11"/>
  <c r="W5244" i="11"/>
  <c r="V5244" i="11"/>
  <c r="AK5244" i="11" s="1"/>
  <c r="U5244" i="11"/>
  <c r="AC5243" i="11"/>
  <c r="AA5243" i="11"/>
  <c r="AB5243" i="11" s="1"/>
  <c r="Y5243" i="11"/>
  <c r="X5243" i="11"/>
  <c r="W5243" i="11"/>
  <c r="V5243" i="11"/>
  <c r="AE5243" i="11" s="1"/>
  <c r="U5243" i="11"/>
  <c r="AK5242" i="11"/>
  <c r="AF5242" i="11"/>
  <c r="AE5242" i="11"/>
  <c r="AC5242" i="11"/>
  <c r="AA5242" i="11"/>
  <c r="AB5242" i="11" s="1"/>
  <c r="Y5242" i="11"/>
  <c r="X5242" i="11"/>
  <c r="W5242" i="11"/>
  <c r="V5242" i="11"/>
  <c r="U5242" i="11"/>
  <c r="AK5241" i="11"/>
  <c r="AC5241" i="11"/>
  <c r="AA5241" i="11"/>
  <c r="Y5241" i="11"/>
  <c r="X5241" i="11"/>
  <c r="W5241" i="11"/>
  <c r="V5241" i="11"/>
  <c r="AL5241" i="11" s="1"/>
  <c r="U5241" i="11"/>
  <c r="AK5240" i="11"/>
  <c r="AC5240" i="11"/>
  <c r="AA5240" i="11"/>
  <c r="Y5240" i="11"/>
  <c r="X5240" i="11"/>
  <c r="W5240" i="11"/>
  <c r="V5240" i="11"/>
  <c r="AL5240" i="11" s="1"/>
  <c r="U5240" i="11"/>
  <c r="AE5239" i="11"/>
  <c r="AC5239" i="11"/>
  <c r="AA5239" i="11"/>
  <c r="AB5239" i="11" s="1"/>
  <c r="Y5239" i="11"/>
  <c r="X5239" i="11"/>
  <c r="W5239" i="11"/>
  <c r="V5239" i="11"/>
  <c r="AF5239" i="11" s="1"/>
  <c r="U5239" i="11"/>
  <c r="AK5238" i="11"/>
  <c r="AC5238" i="11"/>
  <c r="AA5238" i="11"/>
  <c r="AB5238" i="11" s="1"/>
  <c r="Y5238" i="11"/>
  <c r="X5238" i="11"/>
  <c r="W5238" i="11"/>
  <c r="V5238" i="11"/>
  <c r="U5238" i="11"/>
  <c r="AK5237" i="11"/>
  <c r="AG5237" i="11"/>
  <c r="AC5237" i="11"/>
  <c r="AA5237" i="11"/>
  <c r="Y5237" i="11"/>
  <c r="X5237" i="11"/>
  <c r="W5237" i="11"/>
  <c r="V5237" i="11"/>
  <c r="U5237" i="11"/>
  <c r="AG5236" i="11"/>
  <c r="AC5236" i="11"/>
  <c r="AA5236" i="11"/>
  <c r="Y5236" i="11"/>
  <c r="X5236" i="11"/>
  <c r="W5236" i="11"/>
  <c r="V5236" i="11"/>
  <c r="U5236" i="11"/>
  <c r="AC5235" i="11"/>
  <c r="AA5235" i="11"/>
  <c r="AB5235" i="11" s="1"/>
  <c r="Y5235" i="11"/>
  <c r="X5235" i="11"/>
  <c r="W5235" i="11"/>
  <c r="V5235" i="11"/>
  <c r="AF5235" i="11" s="1"/>
  <c r="U5235" i="11"/>
  <c r="AC5234" i="11"/>
  <c r="AA5234" i="11"/>
  <c r="AB5234" i="11" s="1"/>
  <c r="Y5234" i="11"/>
  <c r="X5234" i="11"/>
  <c r="W5234" i="11"/>
  <c r="V5234" i="11"/>
  <c r="U5234" i="11"/>
  <c r="AC5233" i="11"/>
  <c r="AA5233" i="11"/>
  <c r="Y5233" i="11"/>
  <c r="X5233" i="11"/>
  <c r="W5233" i="11"/>
  <c r="V5233" i="11"/>
  <c r="U5233" i="11"/>
  <c r="AG5232" i="11"/>
  <c r="AC5232" i="11"/>
  <c r="AA5232" i="11"/>
  <c r="Y5232" i="11"/>
  <c r="X5232" i="11"/>
  <c r="W5232" i="11"/>
  <c r="V5232" i="11"/>
  <c r="U5232" i="11"/>
  <c r="AL5231" i="11"/>
  <c r="AC5231" i="11"/>
  <c r="AA5231" i="11"/>
  <c r="AB5231" i="11" s="1"/>
  <c r="Y5231" i="11"/>
  <c r="X5231" i="11"/>
  <c r="W5231" i="11"/>
  <c r="V5231" i="11"/>
  <c r="AF5231" i="11" s="1"/>
  <c r="U5231" i="11"/>
  <c r="AK5230" i="11"/>
  <c r="AF5230" i="11"/>
  <c r="AC5230" i="11"/>
  <c r="AA5230" i="11"/>
  <c r="AB5230" i="11" s="1"/>
  <c r="Y5230" i="11"/>
  <c r="X5230" i="11"/>
  <c r="W5230" i="11"/>
  <c r="V5230" i="11"/>
  <c r="U5230" i="11"/>
  <c r="AC5229" i="11"/>
  <c r="AA5229" i="11"/>
  <c r="Y5229" i="11"/>
  <c r="X5229" i="11"/>
  <c r="W5229" i="11"/>
  <c r="V5229" i="11"/>
  <c r="U5229" i="11"/>
  <c r="AC5228" i="11"/>
  <c r="AA5228" i="11"/>
  <c r="Y5228" i="11"/>
  <c r="X5228" i="11"/>
  <c r="W5228" i="11"/>
  <c r="V5228" i="11"/>
  <c r="AK5228" i="11" s="1"/>
  <c r="U5228" i="11"/>
  <c r="AC5227" i="11"/>
  <c r="AA5227" i="11"/>
  <c r="AB5227" i="11" s="1"/>
  <c r="Y5227" i="11"/>
  <c r="X5227" i="11"/>
  <c r="W5227" i="11"/>
  <c r="V5227" i="11"/>
  <c r="AG5227" i="11" s="1"/>
  <c r="U5227" i="11"/>
  <c r="AC5226" i="11"/>
  <c r="AA5226" i="11"/>
  <c r="Y5226" i="11"/>
  <c r="X5226" i="11"/>
  <c r="W5226" i="11"/>
  <c r="V5226" i="11"/>
  <c r="AL5226" i="11" s="1"/>
  <c r="U5226" i="11"/>
  <c r="AG5225" i="11"/>
  <c r="AE5225" i="11"/>
  <c r="AC5225" i="11"/>
  <c r="AA5225" i="11"/>
  <c r="Y5225" i="11"/>
  <c r="X5225" i="11"/>
  <c r="W5225" i="11"/>
  <c r="V5225" i="11"/>
  <c r="AL5225" i="11" s="1"/>
  <c r="U5225" i="11"/>
  <c r="AK5224" i="11"/>
  <c r="AE5224" i="11"/>
  <c r="AC5224" i="11"/>
  <c r="AB5224" i="11"/>
  <c r="AA5224" i="11"/>
  <c r="Y5224" i="11"/>
  <c r="X5224" i="11"/>
  <c r="W5224" i="11"/>
  <c r="V5224" i="11"/>
  <c r="U5224" i="11"/>
  <c r="AG5223" i="11"/>
  <c r="AC5223" i="11"/>
  <c r="AA5223" i="11"/>
  <c r="AB5223" i="11" s="1"/>
  <c r="Y5223" i="11"/>
  <c r="X5223" i="11"/>
  <c r="W5223" i="11"/>
  <c r="V5223" i="11"/>
  <c r="AF5223" i="11" s="1"/>
  <c r="U5223" i="11"/>
  <c r="AC5222" i="11"/>
  <c r="AA5222" i="11"/>
  <c r="AB5222" i="11" s="1"/>
  <c r="Y5222" i="11"/>
  <c r="X5222" i="11"/>
  <c r="W5222" i="11"/>
  <c r="V5222" i="11"/>
  <c r="U5222" i="11"/>
  <c r="AG5221" i="11"/>
  <c r="AC5221" i="11"/>
  <c r="AA5221" i="11"/>
  <c r="AB5221" i="11" s="1"/>
  <c r="Y5221" i="11"/>
  <c r="X5221" i="11"/>
  <c r="W5221" i="11"/>
  <c r="V5221" i="11"/>
  <c r="AK5221" i="11" s="1"/>
  <c r="U5221" i="11"/>
  <c r="AK5220" i="11"/>
  <c r="AE5220" i="11"/>
  <c r="AC5220" i="11"/>
  <c r="AA5220" i="11"/>
  <c r="Y5220" i="11"/>
  <c r="X5220" i="11"/>
  <c r="W5220" i="11"/>
  <c r="V5220" i="11"/>
  <c r="AL5220" i="11" s="1"/>
  <c r="U5220" i="11"/>
  <c r="AK5219" i="11"/>
  <c r="AC5219" i="11"/>
  <c r="AA5219" i="11"/>
  <c r="AB5219" i="11" s="1"/>
  <c r="Y5219" i="11"/>
  <c r="X5219" i="11"/>
  <c r="W5219" i="11"/>
  <c r="V5219" i="11"/>
  <c r="AG5219" i="11" s="1"/>
  <c r="U5219" i="11"/>
  <c r="AC5218" i="11"/>
  <c r="AA5218" i="11"/>
  <c r="AB5218" i="11" s="1"/>
  <c r="Y5218" i="11"/>
  <c r="X5218" i="11"/>
  <c r="W5218" i="11"/>
  <c r="V5218" i="11"/>
  <c r="AL5218" i="11" s="1"/>
  <c r="U5218" i="11"/>
  <c r="AC5217" i="11"/>
  <c r="AA5217" i="11"/>
  <c r="Y5217" i="11"/>
  <c r="X5217" i="11"/>
  <c r="W5217" i="11"/>
  <c r="V5217" i="11"/>
  <c r="AL5217" i="11" s="1"/>
  <c r="U5217" i="11"/>
  <c r="AC5216" i="11"/>
  <c r="AA5216" i="11"/>
  <c r="Y5216" i="11"/>
  <c r="X5216" i="11"/>
  <c r="W5216" i="11"/>
  <c r="V5216" i="11"/>
  <c r="AL5216" i="11" s="1"/>
  <c r="U5216" i="11"/>
  <c r="AC5215" i="11"/>
  <c r="AA5215" i="11"/>
  <c r="AB5215" i="11" s="1"/>
  <c r="Y5215" i="11"/>
  <c r="X5215" i="11"/>
  <c r="W5215" i="11"/>
  <c r="V5215" i="11"/>
  <c r="AK5215" i="11" s="1"/>
  <c r="U5215" i="11"/>
  <c r="AG5214" i="11"/>
  <c r="AC5214" i="11"/>
  <c r="AA5214" i="11"/>
  <c r="AB5214" i="11" s="1"/>
  <c r="Y5214" i="11"/>
  <c r="X5214" i="11"/>
  <c r="W5214" i="11"/>
  <c r="V5214" i="11"/>
  <c r="AF5214" i="11" s="1"/>
  <c r="U5214" i="11"/>
  <c r="AC5213" i="11"/>
  <c r="AA5213" i="11"/>
  <c r="AB5213" i="11" s="1"/>
  <c r="Y5213" i="11"/>
  <c r="X5213" i="11"/>
  <c r="W5213" i="11"/>
  <c r="V5213" i="11"/>
  <c r="AL5213" i="11" s="1"/>
  <c r="U5213" i="11"/>
  <c r="AE5212" i="11"/>
  <c r="AC5212" i="11"/>
  <c r="AA5212" i="11"/>
  <c r="Y5212" i="11"/>
  <c r="X5212" i="11"/>
  <c r="W5212" i="11"/>
  <c r="V5212" i="11"/>
  <c r="AL5212" i="11" s="1"/>
  <c r="U5212" i="11"/>
  <c r="AC5211" i="11"/>
  <c r="AA5211" i="11"/>
  <c r="AB5211" i="11" s="1"/>
  <c r="Y5211" i="11"/>
  <c r="X5211" i="11"/>
  <c r="W5211" i="11"/>
  <c r="V5211" i="11"/>
  <c r="AF5211" i="11" s="1"/>
  <c r="U5211" i="11"/>
  <c r="AK5210" i="11"/>
  <c r="AG5210" i="11"/>
  <c r="AC5210" i="11"/>
  <c r="AA5210" i="11"/>
  <c r="AB5210" i="11" s="1"/>
  <c r="Y5210" i="11"/>
  <c r="X5210" i="11"/>
  <c r="W5210" i="11"/>
  <c r="V5210" i="11"/>
  <c r="AF5210" i="11" s="1"/>
  <c r="U5210" i="11"/>
  <c r="AC5209" i="11"/>
  <c r="AA5209" i="11"/>
  <c r="AB5209" i="11" s="1"/>
  <c r="Y5209" i="11"/>
  <c r="X5209" i="11"/>
  <c r="W5209" i="11"/>
  <c r="V5209" i="11"/>
  <c r="AL5209" i="11" s="1"/>
  <c r="U5209" i="11"/>
  <c r="AE5208" i="11"/>
  <c r="AC5208" i="11"/>
  <c r="AA5208" i="11"/>
  <c r="Y5208" i="11"/>
  <c r="X5208" i="11"/>
  <c r="W5208" i="11"/>
  <c r="V5208" i="11"/>
  <c r="U5208" i="11"/>
  <c r="AG5207" i="11"/>
  <c r="AC5207" i="11"/>
  <c r="AB5207" i="11"/>
  <c r="AA5207" i="11"/>
  <c r="Y5207" i="11"/>
  <c r="X5207" i="11"/>
  <c r="W5207" i="11"/>
  <c r="V5207" i="11"/>
  <c r="AF5207" i="11" s="1"/>
  <c r="U5207" i="11"/>
  <c r="AK5206" i="11"/>
  <c r="AC5206" i="11"/>
  <c r="AA5206" i="11"/>
  <c r="AB5206" i="11" s="1"/>
  <c r="Y5206" i="11"/>
  <c r="X5206" i="11"/>
  <c r="W5206" i="11"/>
  <c r="V5206" i="11"/>
  <c r="AG5206" i="11" s="1"/>
  <c r="U5206" i="11"/>
  <c r="AK5205" i="11"/>
  <c r="AG5205" i="11"/>
  <c r="AC5205" i="11"/>
  <c r="AA5205" i="11"/>
  <c r="AB5205" i="11" s="1"/>
  <c r="Y5205" i="11"/>
  <c r="X5205" i="11"/>
  <c r="W5205" i="11"/>
  <c r="V5205" i="11"/>
  <c r="AL5205" i="11" s="1"/>
  <c r="U5205" i="11"/>
  <c r="AC5204" i="11"/>
  <c r="AA5204" i="11"/>
  <c r="Y5204" i="11"/>
  <c r="X5204" i="11"/>
  <c r="W5204" i="11"/>
  <c r="V5204" i="11"/>
  <c r="AL5204" i="11" s="1"/>
  <c r="U5204" i="11"/>
  <c r="AK5203" i="11"/>
  <c r="AG5203" i="11"/>
  <c r="AC5203" i="11"/>
  <c r="AA5203" i="11"/>
  <c r="AB5203" i="11" s="1"/>
  <c r="Y5203" i="11"/>
  <c r="X5203" i="11"/>
  <c r="W5203" i="11"/>
  <c r="V5203" i="11"/>
  <c r="AL5203" i="11" s="1"/>
  <c r="U5203" i="11"/>
  <c r="AG5202" i="11"/>
  <c r="AE5202" i="11"/>
  <c r="AC5202" i="11"/>
  <c r="AA5202" i="11"/>
  <c r="AB5202" i="11" s="1"/>
  <c r="Y5202" i="11"/>
  <c r="X5202" i="11"/>
  <c r="W5202" i="11"/>
  <c r="V5202" i="11"/>
  <c r="AL5202" i="11" s="1"/>
  <c r="U5202" i="11"/>
  <c r="AK5201" i="11"/>
  <c r="AC5201" i="11"/>
  <c r="AA5201" i="11"/>
  <c r="Y5201" i="11"/>
  <c r="X5201" i="11"/>
  <c r="W5201" i="11"/>
  <c r="V5201" i="11"/>
  <c r="AL5201" i="11" s="1"/>
  <c r="U5201" i="11"/>
  <c r="AC5200" i="11"/>
  <c r="AA5200" i="11"/>
  <c r="Y5200" i="11"/>
  <c r="X5200" i="11"/>
  <c r="W5200" i="11"/>
  <c r="V5200" i="11"/>
  <c r="AL5200" i="11" s="1"/>
  <c r="U5200" i="11"/>
  <c r="AG5199" i="11"/>
  <c r="AC5199" i="11"/>
  <c r="AB5199" i="11"/>
  <c r="AA5199" i="11"/>
  <c r="Y5199" i="11"/>
  <c r="X5199" i="11"/>
  <c r="W5199" i="11"/>
  <c r="AL5199" i="11" s="1"/>
  <c r="V5199" i="11"/>
  <c r="AK5199" i="11" s="1"/>
  <c r="U5199" i="11"/>
  <c r="AL5198" i="11"/>
  <c r="AC5198" i="11"/>
  <c r="AA5198" i="11"/>
  <c r="AB5198" i="11" s="1"/>
  <c r="Y5198" i="11"/>
  <c r="X5198" i="11"/>
  <c r="W5198" i="11"/>
  <c r="V5198" i="11"/>
  <c r="AF5198" i="11" s="1"/>
  <c r="U5198" i="11"/>
  <c r="AK5197" i="11"/>
  <c r="AE5197" i="11"/>
  <c r="AC5197" i="11"/>
  <c r="AA5197" i="11"/>
  <c r="Y5197" i="11"/>
  <c r="X5197" i="11"/>
  <c r="W5197" i="11"/>
  <c r="V5197" i="11"/>
  <c r="AL5197" i="11" s="1"/>
  <c r="U5197" i="11"/>
  <c r="AK5196" i="11"/>
  <c r="AC5196" i="11"/>
  <c r="AB5196" i="11"/>
  <c r="AA5196" i="11"/>
  <c r="AF5196" i="11" s="1"/>
  <c r="Y5196" i="11"/>
  <c r="X5196" i="11"/>
  <c r="W5196" i="11"/>
  <c r="V5196" i="11"/>
  <c r="AL5196" i="11" s="1"/>
  <c r="U5196" i="11"/>
  <c r="AC5195" i="11"/>
  <c r="AB5195" i="11"/>
  <c r="AA5195" i="11"/>
  <c r="Y5195" i="11"/>
  <c r="X5195" i="11"/>
  <c r="W5195" i="11"/>
  <c r="V5195" i="11"/>
  <c r="U5195" i="11"/>
  <c r="AC5194" i="11"/>
  <c r="AA5194" i="11"/>
  <c r="AB5194" i="11" s="1"/>
  <c r="Y5194" i="11"/>
  <c r="X5194" i="11"/>
  <c r="W5194" i="11"/>
  <c r="V5194" i="11"/>
  <c r="AF5194" i="11" s="1"/>
  <c r="U5194" i="11"/>
  <c r="AG5193" i="11"/>
  <c r="AE5193" i="11"/>
  <c r="Z5193" i="11" s="1"/>
  <c r="AC5193" i="11"/>
  <c r="AA5193" i="11"/>
  <c r="AB5193" i="11" s="1"/>
  <c r="Y5193" i="11"/>
  <c r="X5193" i="11"/>
  <c r="W5193" i="11"/>
  <c r="V5193" i="11"/>
  <c r="AL5193" i="11" s="1"/>
  <c r="U5193" i="11"/>
  <c r="AC5192" i="11"/>
  <c r="AA5192" i="11"/>
  <c r="AB5192" i="11" s="1"/>
  <c r="Y5192" i="11"/>
  <c r="X5192" i="11"/>
  <c r="W5192" i="11"/>
  <c r="V5192" i="11"/>
  <c r="AL5192" i="11" s="1"/>
  <c r="U5192" i="11"/>
  <c r="AC5191" i="11"/>
  <c r="AA5191" i="11"/>
  <c r="AB5191" i="11" s="1"/>
  <c r="Y5191" i="11"/>
  <c r="X5191" i="11"/>
  <c r="W5191" i="11"/>
  <c r="V5191" i="11"/>
  <c r="U5191" i="11"/>
  <c r="AC5190" i="11"/>
  <c r="AA5190" i="11"/>
  <c r="AB5190" i="11" s="1"/>
  <c r="Y5190" i="11"/>
  <c r="X5190" i="11"/>
  <c r="W5190" i="11"/>
  <c r="V5190" i="11"/>
  <c r="AE5190" i="11" s="1"/>
  <c r="U5190" i="11"/>
  <c r="AK5189" i="11"/>
  <c r="AC5189" i="11"/>
  <c r="AA5189" i="11"/>
  <c r="AB5189" i="11" s="1"/>
  <c r="Y5189" i="11"/>
  <c r="X5189" i="11"/>
  <c r="W5189" i="11"/>
  <c r="V5189" i="11"/>
  <c r="AE5189" i="11" s="1"/>
  <c r="U5189" i="11"/>
  <c r="AC5188" i="11"/>
  <c r="AA5188" i="11"/>
  <c r="Y5188" i="11"/>
  <c r="X5188" i="11"/>
  <c r="W5188" i="11"/>
  <c r="V5188" i="11"/>
  <c r="AL5188" i="11" s="1"/>
  <c r="U5188" i="11"/>
  <c r="AE5187" i="11"/>
  <c r="AC5187" i="11"/>
  <c r="AB5187" i="11"/>
  <c r="AA5187" i="11"/>
  <c r="Y5187" i="11"/>
  <c r="X5187" i="11"/>
  <c r="W5187" i="11"/>
  <c r="AL5187" i="11" s="1"/>
  <c r="V5187" i="11"/>
  <c r="AK5187" i="11" s="1"/>
  <c r="U5187" i="11"/>
  <c r="AL5186" i="11"/>
  <c r="AK5186" i="11"/>
  <c r="AC5186" i="11"/>
  <c r="AA5186" i="11"/>
  <c r="Y5186" i="11"/>
  <c r="X5186" i="11"/>
  <c r="W5186" i="11"/>
  <c r="V5186" i="11"/>
  <c r="U5186" i="11"/>
  <c r="AK5185" i="11"/>
  <c r="AC5185" i="11"/>
  <c r="AA5185" i="11"/>
  <c r="Y5185" i="11"/>
  <c r="X5185" i="11"/>
  <c r="W5185" i="11"/>
  <c r="V5185" i="11"/>
  <c r="AE5185" i="11" s="1"/>
  <c r="U5185" i="11"/>
  <c r="AC5184" i="11"/>
  <c r="AB5184" i="11"/>
  <c r="AA5184" i="11"/>
  <c r="Y5184" i="11"/>
  <c r="X5184" i="11"/>
  <c r="W5184" i="11"/>
  <c r="V5184" i="11"/>
  <c r="AF5184" i="11" s="1"/>
  <c r="U5184" i="11"/>
  <c r="AK5183" i="11"/>
  <c r="AC5183" i="11"/>
  <c r="AA5183" i="11"/>
  <c r="Y5183" i="11"/>
  <c r="X5183" i="11"/>
  <c r="W5183" i="11"/>
  <c r="AL5183" i="11" s="1"/>
  <c r="V5183" i="11"/>
  <c r="U5183" i="11"/>
  <c r="AC5182" i="11"/>
  <c r="AB5182" i="11"/>
  <c r="AA5182" i="11"/>
  <c r="Y5182" i="11"/>
  <c r="X5182" i="11"/>
  <c r="W5182" i="11"/>
  <c r="AL5182" i="11" s="1"/>
  <c r="V5182" i="11"/>
  <c r="AF5182" i="11" s="1"/>
  <c r="U5182" i="11"/>
  <c r="AK5181" i="11"/>
  <c r="AG5181" i="11"/>
  <c r="AC5181" i="11"/>
  <c r="AA5181" i="11"/>
  <c r="AB5181" i="11" s="1"/>
  <c r="Y5181" i="11"/>
  <c r="X5181" i="11"/>
  <c r="W5181" i="11"/>
  <c r="V5181" i="11"/>
  <c r="AL5181" i="11" s="1"/>
  <c r="U5181" i="11"/>
  <c r="AC5180" i="11"/>
  <c r="AA5180" i="11"/>
  <c r="Y5180" i="11"/>
  <c r="X5180" i="11"/>
  <c r="W5180" i="11"/>
  <c r="V5180" i="11"/>
  <c r="U5180" i="11"/>
  <c r="AC5179" i="11"/>
  <c r="AA5179" i="11"/>
  <c r="AB5179" i="11" s="1"/>
  <c r="Y5179" i="11"/>
  <c r="X5179" i="11"/>
  <c r="W5179" i="11"/>
  <c r="V5179" i="11"/>
  <c r="U5179" i="11"/>
  <c r="AC5178" i="11"/>
  <c r="AA5178" i="11"/>
  <c r="AB5178" i="11" s="1"/>
  <c r="Y5178" i="11"/>
  <c r="X5178" i="11"/>
  <c r="W5178" i="11"/>
  <c r="V5178" i="11"/>
  <c r="AG5178" i="11" s="1"/>
  <c r="U5178" i="11"/>
  <c r="AC5177" i="11"/>
  <c r="AA5177" i="11"/>
  <c r="AB5177" i="11" s="1"/>
  <c r="Y5177" i="11"/>
  <c r="X5177" i="11"/>
  <c r="W5177" i="11"/>
  <c r="V5177" i="11"/>
  <c r="U5177" i="11"/>
  <c r="AC5176" i="11"/>
  <c r="AA5176" i="11"/>
  <c r="Y5176" i="11"/>
  <c r="X5176" i="11"/>
  <c r="W5176" i="11"/>
  <c r="V5176" i="11"/>
  <c r="U5176" i="11"/>
  <c r="AK5175" i="11"/>
  <c r="AC5175" i="11"/>
  <c r="AB5175" i="11"/>
  <c r="AA5175" i="11"/>
  <c r="Y5175" i="11"/>
  <c r="X5175" i="11"/>
  <c r="W5175" i="11"/>
  <c r="V5175" i="11"/>
  <c r="AG5175" i="11" s="1"/>
  <c r="U5175" i="11"/>
  <c r="AL5174" i="11"/>
  <c r="AK5174" i="11"/>
  <c r="AC5174" i="11"/>
  <c r="AA5174" i="11"/>
  <c r="AB5174" i="11" s="1"/>
  <c r="Y5174" i="11"/>
  <c r="X5174" i="11"/>
  <c r="W5174" i="11"/>
  <c r="V5174" i="11"/>
  <c r="U5174" i="11"/>
  <c r="AK5173" i="11"/>
  <c r="AC5173" i="11"/>
  <c r="AA5173" i="11"/>
  <c r="Y5173" i="11"/>
  <c r="X5173" i="11"/>
  <c r="W5173" i="11"/>
  <c r="V5173" i="11"/>
  <c r="AL5173" i="11" s="1"/>
  <c r="U5173" i="11"/>
  <c r="AL5172" i="11"/>
  <c r="AE5172" i="11"/>
  <c r="AC5172" i="11"/>
  <c r="AB5172" i="11"/>
  <c r="AA5172" i="11"/>
  <c r="Y5172" i="11"/>
  <c r="X5172" i="11"/>
  <c r="W5172" i="11"/>
  <c r="V5172" i="11"/>
  <c r="AF5172" i="11" s="1"/>
  <c r="U5172" i="11"/>
  <c r="AL5171" i="11"/>
  <c r="AF5171" i="11"/>
  <c r="AC5171" i="11"/>
  <c r="AA5171" i="11"/>
  <c r="AB5171" i="11" s="1"/>
  <c r="Y5171" i="11"/>
  <c r="X5171" i="11"/>
  <c r="W5171" i="11"/>
  <c r="V5171" i="11"/>
  <c r="AK5171" i="11" s="1"/>
  <c r="U5171" i="11"/>
  <c r="AC5170" i="11"/>
  <c r="AA5170" i="11"/>
  <c r="AB5170" i="11" s="1"/>
  <c r="Y5170" i="11"/>
  <c r="X5170" i="11"/>
  <c r="W5170" i="11"/>
  <c r="V5170" i="11"/>
  <c r="U5170" i="11"/>
  <c r="AF5169" i="11"/>
  <c r="AC5169" i="11"/>
  <c r="AA5169" i="11"/>
  <c r="AB5169" i="11" s="1"/>
  <c r="Y5169" i="11"/>
  <c r="X5169" i="11"/>
  <c r="W5169" i="11"/>
  <c r="V5169" i="11"/>
  <c r="U5169" i="11"/>
  <c r="AC5168" i="11"/>
  <c r="AA5168" i="11"/>
  <c r="AB5168" i="11" s="1"/>
  <c r="Y5168" i="11"/>
  <c r="X5168" i="11"/>
  <c r="W5168" i="11"/>
  <c r="V5168" i="11"/>
  <c r="U5168" i="11"/>
  <c r="AC5167" i="11"/>
  <c r="AA5167" i="11"/>
  <c r="AB5167" i="11" s="1"/>
  <c r="Y5167" i="11"/>
  <c r="X5167" i="11"/>
  <c r="W5167" i="11"/>
  <c r="V5167" i="11"/>
  <c r="AL5167" i="11" s="1"/>
  <c r="U5167" i="11"/>
  <c r="AC5166" i="11"/>
  <c r="AA5166" i="11"/>
  <c r="AB5166" i="11" s="1"/>
  <c r="Y5166" i="11"/>
  <c r="X5166" i="11"/>
  <c r="W5166" i="11"/>
  <c r="V5166" i="11"/>
  <c r="U5166" i="11"/>
  <c r="AK5165" i="11"/>
  <c r="AC5165" i="11"/>
  <c r="AA5165" i="11"/>
  <c r="AB5165" i="11" s="1"/>
  <c r="Y5165" i="11"/>
  <c r="X5165" i="11"/>
  <c r="W5165" i="11"/>
  <c r="V5165" i="11"/>
  <c r="U5165" i="11"/>
  <c r="AC5164" i="11"/>
  <c r="AA5164" i="11"/>
  <c r="AB5164" i="11" s="1"/>
  <c r="Y5164" i="11"/>
  <c r="X5164" i="11"/>
  <c r="W5164" i="11"/>
  <c r="V5164" i="11"/>
  <c r="U5164" i="11"/>
  <c r="AC5163" i="11"/>
  <c r="AA5163" i="11"/>
  <c r="AB5163" i="11" s="1"/>
  <c r="Y5163" i="11"/>
  <c r="X5163" i="11"/>
  <c r="W5163" i="11"/>
  <c r="V5163" i="11"/>
  <c r="AE5163" i="11" s="1"/>
  <c r="U5163" i="11"/>
  <c r="AE5162" i="11"/>
  <c r="AC5162" i="11"/>
  <c r="AA5162" i="11"/>
  <c r="AB5162" i="11" s="1"/>
  <c r="Y5162" i="11"/>
  <c r="X5162" i="11"/>
  <c r="W5162" i="11"/>
  <c r="V5162" i="11"/>
  <c r="U5162" i="11"/>
  <c r="AC5161" i="11"/>
  <c r="AA5161" i="11"/>
  <c r="AB5161" i="11" s="1"/>
  <c r="Y5161" i="11"/>
  <c r="X5161" i="11"/>
  <c r="W5161" i="11"/>
  <c r="V5161" i="11"/>
  <c r="U5161" i="11"/>
  <c r="AE5160" i="11"/>
  <c r="AC5160" i="11"/>
  <c r="AA5160" i="11"/>
  <c r="AB5160" i="11" s="1"/>
  <c r="Y5160" i="11"/>
  <c r="X5160" i="11"/>
  <c r="W5160" i="11"/>
  <c r="V5160" i="11"/>
  <c r="AK5160" i="11" s="1"/>
  <c r="U5160" i="11"/>
  <c r="AC5159" i="11"/>
  <c r="AA5159" i="11"/>
  <c r="AB5159" i="11" s="1"/>
  <c r="Y5159" i="11"/>
  <c r="X5159" i="11"/>
  <c r="W5159" i="11"/>
  <c r="V5159" i="11"/>
  <c r="U5159" i="11"/>
  <c r="AG5158" i="11"/>
  <c r="AF5158" i="11"/>
  <c r="AC5158" i="11"/>
  <c r="AA5158" i="11"/>
  <c r="AB5158" i="11" s="1"/>
  <c r="Y5158" i="11"/>
  <c r="X5158" i="11"/>
  <c r="W5158" i="11"/>
  <c r="AL5158" i="11" s="1"/>
  <c r="V5158" i="11"/>
  <c r="AE5158" i="11" s="1"/>
  <c r="U5158" i="11"/>
  <c r="AK5157" i="11"/>
  <c r="AC5157" i="11"/>
  <c r="AB5157" i="11"/>
  <c r="AA5157" i="11"/>
  <c r="Y5157" i="11"/>
  <c r="X5157" i="11"/>
  <c r="W5157" i="11"/>
  <c r="V5157" i="11"/>
  <c r="AF5157" i="11" s="1"/>
  <c r="U5157" i="11"/>
  <c r="AK5156" i="11"/>
  <c r="AG5156" i="11"/>
  <c r="AC5156" i="11"/>
  <c r="AA5156" i="11"/>
  <c r="AB5156" i="11" s="1"/>
  <c r="Y5156" i="11"/>
  <c r="X5156" i="11"/>
  <c r="W5156" i="11"/>
  <c r="V5156" i="11"/>
  <c r="AL5156" i="11" s="1"/>
  <c r="U5156" i="11"/>
  <c r="AG5155" i="11"/>
  <c r="AC5155" i="11"/>
  <c r="AB5155" i="11"/>
  <c r="AA5155" i="11"/>
  <c r="Y5155" i="11"/>
  <c r="X5155" i="11"/>
  <c r="W5155" i="11"/>
  <c r="AL5155" i="11" s="1"/>
  <c r="V5155" i="11"/>
  <c r="AF5155" i="11" s="1"/>
  <c r="U5155" i="11"/>
  <c r="AL5154" i="11"/>
  <c r="AC5154" i="11"/>
  <c r="AA5154" i="11"/>
  <c r="AB5154" i="11" s="1"/>
  <c r="Y5154" i="11"/>
  <c r="X5154" i="11"/>
  <c r="W5154" i="11"/>
  <c r="V5154" i="11"/>
  <c r="U5154" i="11"/>
  <c r="AC5153" i="11"/>
  <c r="AA5153" i="11"/>
  <c r="Y5153" i="11"/>
  <c r="X5153" i="11"/>
  <c r="W5153" i="11"/>
  <c r="V5153" i="11"/>
  <c r="U5153" i="11"/>
  <c r="AK5152" i="11"/>
  <c r="AC5152" i="11"/>
  <c r="AB5152" i="11"/>
  <c r="AA5152" i="11"/>
  <c r="Y5152" i="11"/>
  <c r="X5152" i="11"/>
  <c r="W5152" i="11"/>
  <c r="V5152" i="11"/>
  <c r="AF5152" i="11" s="1"/>
  <c r="U5152" i="11"/>
  <c r="AL5151" i="11"/>
  <c r="AC5151" i="11"/>
  <c r="AA5151" i="11"/>
  <c r="AB5151" i="11" s="1"/>
  <c r="Y5151" i="11"/>
  <c r="X5151" i="11"/>
  <c r="W5151" i="11"/>
  <c r="V5151" i="11"/>
  <c r="AG5151" i="11" s="1"/>
  <c r="U5151" i="11"/>
  <c r="AL5150" i="11"/>
  <c r="AC5150" i="11"/>
  <c r="AA5150" i="11"/>
  <c r="AB5150" i="11" s="1"/>
  <c r="Y5150" i="11"/>
  <c r="X5150" i="11"/>
  <c r="W5150" i="11"/>
  <c r="V5150" i="11"/>
  <c r="AG5150" i="11" s="1"/>
  <c r="U5150" i="11"/>
  <c r="AK5149" i="11"/>
  <c r="AC5149" i="11"/>
  <c r="AA5149" i="11"/>
  <c r="Y5149" i="11"/>
  <c r="X5149" i="11"/>
  <c r="W5149" i="11"/>
  <c r="V5149" i="11"/>
  <c r="U5149" i="11"/>
  <c r="AC5148" i="11"/>
  <c r="AA5148" i="11"/>
  <c r="Y5148" i="11"/>
  <c r="X5148" i="11"/>
  <c r="W5148" i="11"/>
  <c r="V5148" i="11"/>
  <c r="U5148" i="11"/>
  <c r="AC5147" i="11"/>
  <c r="AA5147" i="11"/>
  <c r="Y5147" i="11"/>
  <c r="X5147" i="11"/>
  <c r="W5147" i="11"/>
  <c r="V5147" i="11"/>
  <c r="AK5147" i="11" s="1"/>
  <c r="U5147" i="11"/>
  <c r="AC5146" i="11"/>
  <c r="AA5146" i="11"/>
  <c r="AB5146" i="11" s="1"/>
  <c r="Y5146" i="11"/>
  <c r="X5146" i="11"/>
  <c r="W5146" i="11"/>
  <c r="V5146" i="11"/>
  <c r="AG5146" i="11" s="1"/>
  <c r="U5146" i="11"/>
  <c r="AC5145" i="11"/>
  <c r="AA5145" i="11"/>
  <c r="Y5145" i="11"/>
  <c r="X5145" i="11"/>
  <c r="W5145" i="11"/>
  <c r="V5145" i="11"/>
  <c r="AK5145" i="11" s="1"/>
  <c r="U5145" i="11"/>
  <c r="AC5144" i="11"/>
  <c r="AA5144" i="11"/>
  <c r="AB5144" i="11" s="1"/>
  <c r="Y5144" i="11"/>
  <c r="X5144" i="11"/>
  <c r="W5144" i="11"/>
  <c r="V5144" i="11"/>
  <c r="U5144" i="11"/>
  <c r="AK5143" i="11"/>
  <c r="AC5143" i="11"/>
  <c r="AA5143" i="11"/>
  <c r="AB5143" i="11" s="1"/>
  <c r="Y5143" i="11"/>
  <c r="X5143" i="11"/>
  <c r="W5143" i="11"/>
  <c r="V5143" i="11"/>
  <c r="AG5143" i="11" s="1"/>
  <c r="U5143" i="11"/>
  <c r="AC5142" i="11"/>
  <c r="AA5142" i="11"/>
  <c r="AB5142" i="11" s="1"/>
  <c r="Y5142" i="11"/>
  <c r="X5142" i="11"/>
  <c r="W5142" i="11"/>
  <c r="V5142" i="11"/>
  <c r="U5142" i="11"/>
  <c r="AC5141" i="11"/>
  <c r="AA5141" i="11"/>
  <c r="Y5141" i="11"/>
  <c r="X5141" i="11"/>
  <c r="W5141" i="11"/>
  <c r="V5141" i="11"/>
  <c r="U5141" i="11"/>
  <c r="AG5140" i="11"/>
  <c r="AC5140" i="11"/>
  <c r="AA5140" i="11"/>
  <c r="AB5140" i="11" s="1"/>
  <c r="Y5140" i="11"/>
  <c r="X5140" i="11"/>
  <c r="W5140" i="11"/>
  <c r="V5140" i="11"/>
  <c r="U5140" i="11"/>
  <c r="AC5139" i="11"/>
  <c r="AA5139" i="11"/>
  <c r="AB5139" i="11" s="1"/>
  <c r="Y5139" i="11"/>
  <c r="X5139" i="11"/>
  <c r="W5139" i="11"/>
  <c r="V5139" i="11"/>
  <c r="AK5139" i="11" s="1"/>
  <c r="U5139" i="11"/>
  <c r="AG5138" i="11"/>
  <c r="AF5138" i="11"/>
  <c r="AC5138" i="11"/>
  <c r="AA5138" i="11"/>
  <c r="AB5138" i="11" s="1"/>
  <c r="Y5138" i="11"/>
  <c r="X5138" i="11"/>
  <c r="W5138" i="11"/>
  <c r="V5138" i="11"/>
  <c r="AK5138" i="11" s="1"/>
  <c r="U5138" i="11"/>
  <c r="AK5137" i="11"/>
  <c r="AE5137" i="11"/>
  <c r="AC5137" i="11"/>
  <c r="AA5137" i="11"/>
  <c r="AB5137" i="11" s="1"/>
  <c r="Y5137" i="11"/>
  <c r="X5137" i="11"/>
  <c r="W5137" i="11"/>
  <c r="V5137" i="11"/>
  <c r="AG5137" i="11" s="1"/>
  <c r="U5137" i="11"/>
  <c r="AL5136" i="11"/>
  <c r="AC5136" i="11"/>
  <c r="AA5136" i="11"/>
  <c r="AB5136" i="11" s="1"/>
  <c r="Y5136" i="11"/>
  <c r="X5136" i="11"/>
  <c r="W5136" i="11"/>
  <c r="V5136" i="11"/>
  <c r="AF5136" i="11" s="1"/>
  <c r="U5136" i="11"/>
  <c r="AC5135" i="11"/>
  <c r="AA5135" i="11"/>
  <c r="AB5135" i="11" s="1"/>
  <c r="Y5135" i="11"/>
  <c r="X5135" i="11"/>
  <c r="W5135" i="11"/>
  <c r="V5135" i="11"/>
  <c r="U5135" i="11"/>
  <c r="AC5134" i="11"/>
  <c r="AA5134" i="11"/>
  <c r="AB5134" i="11" s="1"/>
  <c r="Y5134" i="11"/>
  <c r="X5134" i="11"/>
  <c r="W5134" i="11"/>
  <c r="V5134" i="11"/>
  <c r="U5134" i="11"/>
  <c r="AG5133" i="11"/>
  <c r="AE5133" i="11"/>
  <c r="AC5133" i="11"/>
  <c r="AA5133" i="11"/>
  <c r="AB5133" i="11" s="1"/>
  <c r="Y5133" i="11"/>
  <c r="X5133" i="11"/>
  <c r="W5133" i="11"/>
  <c r="V5133" i="11"/>
  <c r="AL5133" i="11" s="1"/>
  <c r="U5133" i="11"/>
  <c r="AC5132" i="11"/>
  <c r="AA5132" i="11"/>
  <c r="AB5132" i="11" s="1"/>
  <c r="Y5132" i="11"/>
  <c r="X5132" i="11"/>
  <c r="W5132" i="11"/>
  <c r="V5132" i="11"/>
  <c r="U5132" i="11"/>
  <c r="AK5131" i="11"/>
  <c r="AC5131" i="11"/>
  <c r="AB5131" i="11"/>
  <c r="AA5131" i="11"/>
  <c r="Y5131" i="11"/>
  <c r="X5131" i="11"/>
  <c r="W5131" i="11"/>
  <c r="AL5131" i="11" s="1"/>
  <c r="V5131" i="11"/>
  <c r="AE5131" i="11" s="1"/>
  <c r="U5131" i="11"/>
  <c r="AG5130" i="11"/>
  <c r="AC5130" i="11"/>
  <c r="AB5130" i="11"/>
  <c r="AA5130" i="11"/>
  <c r="Y5130" i="11"/>
  <c r="X5130" i="11"/>
  <c r="W5130" i="11"/>
  <c r="V5130" i="11"/>
  <c r="AF5130" i="11" s="1"/>
  <c r="U5130" i="11"/>
  <c r="AC5129" i="11"/>
  <c r="AA5129" i="11"/>
  <c r="Y5129" i="11"/>
  <c r="X5129" i="11"/>
  <c r="W5129" i="11"/>
  <c r="V5129" i="11"/>
  <c r="AG5129" i="11" s="1"/>
  <c r="U5129" i="11"/>
  <c r="AC5128" i="11"/>
  <c r="AA5128" i="11"/>
  <c r="AB5128" i="11" s="1"/>
  <c r="Y5128" i="11"/>
  <c r="X5128" i="11"/>
  <c r="W5128" i="11"/>
  <c r="V5128" i="11"/>
  <c r="AG5128" i="11" s="1"/>
  <c r="U5128" i="11"/>
  <c r="AF5127" i="11"/>
  <c r="AC5127" i="11"/>
  <c r="AA5127" i="11"/>
  <c r="Y5127" i="11"/>
  <c r="X5127" i="11"/>
  <c r="W5127" i="11"/>
  <c r="V5127" i="11"/>
  <c r="U5127" i="11"/>
  <c r="AC5126" i="11"/>
  <c r="AB5126" i="11"/>
  <c r="AA5126" i="11"/>
  <c r="Y5126" i="11"/>
  <c r="X5126" i="11"/>
  <c r="W5126" i="11"/>
  <c r="V5126" i="11"/>
  <c r="AF5126" i="11" s="1"/>
  <c r="U5126" i="11"/>
  <c r="AC5125" i="11"/>
  <c r="AA5125" i="11"/>
  <c r="Y5125" i="11"/>
  <c r="X5125" i="11"/>
  <c r="W5125" i="11"/>
  <c r="V5125" i="11"/>
  <c r="U5125" i="11"/>
  <c r="AC5124" i="11"/>
  <c r="AA5124" i="11"/>
  <c r="AB5124" i="11" s="1"/>
  <c r="Y5124" i="11"/>
  <c r="X5124" i="11"/>
  <c r="W5124" i="11"/>
  <c r="V5124" i="11"/>
  <c r="U5124" i="11"/>
  <c r="AE5123" i="11"/>
  <c r="AC5123" i="11"/>
  <c r="AB5123" i="11"/>
  <c r="AA5123" i="11"/>
  <c r="Y5123" i="11"/>
  <c r="X5123" i="11"/>
  <c r="W5123" i="11"/>
  <c r="V5123" i="11"/>
  <c r="U5123" i="11"/>
  <c r="AG5122" i="11"/>
  <c r="AC5122" i="11"/>
  <c r="AA5122" i="11"/>
  <c r="AB5122" i="11" s="1"/>
  <c r="Y5122" i="11"/>
  <c r="X5122" i="11"/>
  <c r="W5122" i="11"/>
  <c r="V5122" i="11"/>
  <c r="AF5122" i="11" s="1"/>
  <c r="U5122" i="11"/>
  <c r="AC5121" i="11"/>
  <c r="AA5121" i="11"/>
  <c r="Y5121" i="11"/>
  <c r="X5121" i="11"/>
  <c r="W5121" i="11"/>
  <c r="V5121" i="11"/>
  <c r="U5121" i="11"/>
  <c r="AK5120" i="11"/>
  <c r="AG5120" i="11"/>
  <c r="AC5120" i="11"/>
  <c r="AA5120" i="11"/>
  <c r="AB5120" i="11" s="1"/>
  <c r="Y5120" i="11"/>
  <c r="X5120" i="11"/>
  <c r="W5120" i="11"/>
  <c r="V5120" i="11"/>
  <c r="AF5120" i="11" s="1"/>
  <c r="U5120" i="11"/>
  <c r="AC5119" i="11"/>
  <c r="AA5119" i="11"/>
  <c r="AB5119" i="11" s="1"/>
  <c r="Y5119" i="11"/>
  <c r="X5119" i="11"/>
  <c r="W5119" i="11"/>
  <c r="V5119" i="11"/>
  <c r="U5119" i="11"/>
  <c r="AG5118" i="11"/>
  <c r="AC5118" i="11"/>
  <c r="AB5118" i="11"/>
  <c r="AA5118" i="11"/>
  <c r="Y5118" i="11"/>
  <c r="X5118" i="11"/>
  <c r="W5118" i="11"/>
  <c r="V5118" i="11"/>
  <c r="AF5118" i="11" s="1"/>
  <c r="U5118" i="11"/>
  <c r="AC5117" i="11"/>
  <c r="AA5117" i="11"/>
  <c r="Y5117" i="11"/>
  <c r="X5117" i="11"/>
  <c r="W5117" i="11"/>
  <c r="V5117" i="11"/>
  <c r="U5117" i="11"/>
  <c r="AK5116" i="11"/>
  <c r="AG5116" i="11"/>
  <c r="AC5116" i="11"/>
  <c r="AA5116" i="11"/>
  <c r="AB5116" i="11" s="1"/>
  <c r="Y5116" i="11"/>
  <c r="X5116" i="11"/>
  <c r="W5116" i="11"/>
  <c r="V5116" i="11"/>
  <c r="AF5116" i="11" s="1"/>
  <c r="U5116" i="11"/>
  <c r="AK5115" i="11"/>
  <c r="AE5115" i="11"/>
  <c r="AC5115" i="11"/>
  <c r="AA5115" i="11"/>
  <c r="Y5115" i="11"/>
  <c r="X5115" i="11"/>
  <c r="W5115" i="11"/>
  <c r="V5115" i="11"/>
  <c r="U5115" i="11"/>
  <c r="AC5114" i="11"/>
  <c r="AA5114" i="11"/>
  <c r="AB5114" i="11" s="1"/>
  <c r="Y5114" i="11"/>
  <c r="X5114" i="11"/>
  <c r="W5114" i="11"/>
  <c r="V5114" i="11"/>
  <c r="AF5114" i="11" s="1"/>
  <c r="U5114" i="11"/>
  <c r="AK5113" i="11"/>
  <c r="AE5113" i="11"/>
  <c r="AC5113" i="11"/>
  <c r="AA5113" i="11"/>
  <c r="Y5113" i="11"/>
  <c r="X5113" i="11"/>
  <c r="W5113" i="11"/>
  <c r="V5113" i="11"/>
  <c r="U5113" i="11"/>
  <c r="AK5112" i="11"/>
  <c r="AC5112" i="11"/>
  <c r="AA5112" i="11"/>
  <c r="AB5112" i="11" s="1"/>
  <c r="Y5112" i="11"/>
  <c r="X5112" i="11"/>
  <c r="W5112" i="11"/>
  <c r="V5112" i="11"/>
  <c r="U5112" i="11"/>
  <c r="AK5111" i="11"/>
  <c r="AE5111" i="11"/>
  <c r="AC5111" i="11"/>
  <c r="AA5111" i="11"/>
  <c r="Y5111" i="11"/>
  <c r="X5111" i="11"/>
  <c r="W5111" i="11"/>
  <c r="V5111" i="11"/>
  <c r="U5111" i="11"/>
  <c r="AC5110" i="11"/>
  <c r="AA5110" i="11"/>
  <c r="AB5110" i="11" s="1"/>
  <c r="Y5110" i="11"/>
  <c r="X5110" i="11"/>
  <c r="W5110" i="11"/>
  <c r="V5110" i="11"/>
  <c r="AF5110" i="11" s="1"/>
  <c r="U5110" i="11"/>
  <c r="AC5109" i="11"/>
  <c r="AA5109" i="11"/>
  <c r="Y5109" i="11"/>
  <c r="X5109" i="11"/>
  <c r="W5109" i="11"/>
  <c r="V5109" i="11"/>
  <c r="U5109" i="11"/>
  <c r="AG5108" i="11"/>
  <c r="AC5108" i="11"/>
  <c r="AA5108" i="11"/>
  <c r="Y5108" i="11"/>
  <c r="X5108" i="11"/>
  <c r="W5108" i="11"/>
  <c r="V5108" i="11"/>
  <c r="AF5108" i="11" s="1"/>
  <c r="U5108" i="11"/>
  <c r="AK5107" i="11"/>
  <c r="AC5107" i="11"/>
  <c r="AA5107" i="11"/>
  <c r="Y5107" i="11"/>
  <c r="X5107" i="11"/>
  <c r="W5107" i="11"/>
  <c r="V5107" i="11"/>
  <c r="U5107" i="11"/>
  <c r="AC5106" i="11"/>
  <c r="AA5106" i="11"/>
  <c r="AB5106" i="11" s="1"/>
  <c r="Y5106" i="11"/>
  <c r="X5106" i="11"/>
  <c r="W5106" i="11"/>
  <c r="V5106" i="11"/>
  <c r="U5106" i="11"/>
  <c r="AC5105" i="11"/>
  <c r="AA5105" i="11"/>
  <c r="Y5105" i="11"/>
  <c r="X5105" i="11"/>
  <c r="W5105" i="11"/>
  <c r="V5105" i="11"/>
  <c r="AK5105" i="11" s="1"/>
  <c r="U5105" i="11"/>
  <c r="AE5104" i="11"/>
  <c r="AC5104" i="11"/>
  <c r="AA5104" i="11"/>
  <c r="AB5104" i="11" s="1"/>
  <c r="Y5104" i="11"/>
  <c r="X5104" i="11"/>
  <c r="W5104" i="11"/>
  <c r="V5104" i="11"/>
  <c r="AF5104" i="11" s="1"/>
  <c r="U5104" i="11"/>
  <c r="AC5103" i="11"/>
  <c r="AA5103" i="11"/>
  <c r="Y5103" i="11"/>
  <c r="X5103" i="11"/>
  <c r="W5103" i="11"/>
  <c r="V5103" i="11"/>
  <c r="AK5103" i="11" s="1"/>
  <c r="U5103" i="11"/>
  <c r="AC5102" i="11"/>
  <c r="AA5102" i="11"/>
  <c r="AB5102" i="11" s="1"/>
  <c r="Y5102" i="11"/>
  <c r="X5102" i="11"/>
  <c r="W5102" i="11"/>
  <c r="V5102" i="11"/>
  <c r="AE5102" i="11" s="1"/>
  <c r="U5102" i="11"/>
  <c r="AK5101" i="11"/>
  <c r="AC5101" i="11"/>
  <c r="AB5101" i="11"/>
  <c r="AA5101" i="11"/>
  <c r="Y5101" i="11"/>
  <c r="X5101" i="11"/>
  <c r="W5101" i="11"/>
  <c r="V5101" i="11"/>
  <c r="AG5101" i="11" s="1"/>
  <c r="U5101" i="11"/>
  <c r="AG5100" i="11"/>
  <c r="AC5100" i="11"/>
  <c r="AA5100" i="11"/>
  <c r="AB5100" i="11" s="1"/>
  <c r="Y5100" i="11"/>
  <c r="X5100" i="11"/>
  <c r="W5100" i="11"/>
  <c r="V5100" i="11"/>
  <c r="AF5100" i="11" s="1"/>
  <c r="U5100" i="11"/>
  <c r="AK5099" i="11"/>
  <c r="AC5099" i="11"/>
  <c r="AB5099" i="11"/>
  <c r="AA5099" i="11"/>
  <c r="Y5099" i="11"/>
  <c r="X5099" i="11"/>
  <c r="W5099" i="11"/>
  <c r="V5099" i="11"/>
  <c r="AL5099" i="11" s="1"/>
  <c r="U5099" i="11"/>
  <c r="AC5098" i="11"/>
  <c r="AA5098" i="11"/>
  <c r="AB5098" i="11" s="1"/>
  <c r="Y5098" i="11"/>
  <c r="X5098" i="11"/>
  <c r="W5098" i="11"/>
  <c r="V5098" i="11"/>
  <c r="AL5098" i="11" s="1"/>
  <c r="U5098" i="11"/>
  <c r="AC5097" i="11"/>
  <c r="AA5097" i="11"/>
  <c r="Y5097" i="11"/>
  <c r="X5097" i="11"/>
  <c r="W5097" i="11"/>
  <c r="V5097" i="11"/>
  <c r="U5097" i="11"/>
  <c r="AC5096" i="11"/>
  <c r="AA5096" i="11"/>
  <c r="AB5096" i="11" s="1"/>
  <c r="Y5096" i="11"/>
  <c r="X5096" i="11"/>
  <c r="W5096" i="11"/>
  <c r="V5096" i="11"/>
  <c r="AK5096" i="11" s="1"/>
  <c r="U5096" i="11"/>
  <c r="AG5095" i="11"/>
  <c r="AF5095" i="11"/>
  <c r="AC5095" i="11"/>
  <c r="AA5095" i="11"/>
  <c r="Y5095" i="11"/>
  <c r="X5095" i="11"/>
  <c r="W5095" i="11"/>
  <c r="V5095" i="11"/>
  <c r="AK5095" i="11" s="1"/>
  <c r="U5095" i="11"/>
  <c r="AC5094" i="11"/>
  <c r="AA5094" i="11"/>
  <c r="AB5094" i="11" s="1"/>
  <c r="Y5094" i="11"/>
  <c r="X5094" i="11"/>
  <c r="W5094" i="11"/>
  <c r="V5094" i="11"/>
  <c r="AF5094" i="11" s="1"/>
  <c r="U5094" i="11"/>
  <c r="AK5093" i="11"/>
  <c r="AC5093" i="11"/>
  <c r="AB5093" i="11"/>
  <c r="AA5093" i="11"/>
  <c r="Y5093" i="11"/>
  <c r="X5093" i="11"/>
  <c r="W5093" i="11"/>
  <c r="V5093" i="11"/>
  <c r="AF5093" i="11" s="1"/>
  <c r="U5093" i="11"/>
  <c r="AC5092" i="11"/>
  <c r="AA5092" i="11"/>
  <c r="AB5092" i="11" s="1"/>
  <c r="Y5092" i="11"/>
  <c r="X5092" i="11"/>
  <c r="W5092" i="11"/>
  <c r="V5092" i="11"/>
  <c r="AL5092" i="11" s="1"/>
  <c r="U5092" i="11"/>
  <c r="AG5091" i="11"/>
  <c r="AC5091" i="11"/>
  <c r="AB5091" i="11"/>
  <c r="AA5091" i="11"/>
  <c r="Y5091" i="11"/>
  <c r="X5091" i="11"/>
  <c r="W5091" i="11"/>
  <c r="V5091" i="11"/>
  <c r="U5091" i="11"/>
  <c r="AK5090" i="11"/>
  <c r="AC5090" i="11"/>
  <c r="AA5090" i="11"/>
  <c r="AB5090" i="11" s="1"/>
  <c r="Y5090" i="11"/>
  <c r="X5090" i="11"/>
  <c r="W5090" i="11"/>
  <c r="V5090" i="11"/>
  <c r="AL5090" i="11" s="1"/>
  <c r="U5090" i="11"/>
  <c r="AK5089" i="11"/>
  <c r="AC5089" i="11"/>
  <c r="AB5089" i="11"/>
  <c r="AA5089" i="11"/>
  <c r="Y5089" i="11"/>
  <c r="X5089" i="11"/>
  <c r="W5089" i="11"/>
  <c r="V5089" i="11"/>
  <c r="U5089" i="11"/>
  <c r="AG5088" i="11"/>
  <c r="AC5088" i="11"/>
  <c r="AA5088" i="11"/>
  <c r="AB5088" i="11" s="1"/>
  <c r="Y5088" i="11"/>
  <c r="X5088" i="11"/>
  <c r="W5088" i="11"/>
  <c r="AL5088" i="11" s="1"/>
  <c r="V5088" i="11"/>
  <c r="AK5088" i="11" s="1"/>
  <c r="U5088" i="11"/>
  <c r="AC5087" i="11"/>
  <c r="AA5087" i="11"/>
  <c r="Y5087" i="11"/>
  <c r="X5087" i="11"/>
  <c r="W5087" i="11"/>
  <c r="V5087" i="11"/>
  <c r="AK5087" i="11" s="1"/>
  <c r="U5087" i="11"/>
  <c r="AC5086" i="11"/>
  <c r="AA5086" i="11"/>
  <c r="AB5086" i="11" s="1"/>
  <c r="Y5086" i="11"/>
  <c r="X5086" i="11"/>
  <c r="W5086" i="11"/>
  <c r="V5086" i="11"/>
  <c r="U5086" i="11"/>
  <c r="AK5085" i="11"/>
  <c r="AF5085" i="11"/>
  <c r="AC5085" i="11"/>
  <c r="AB5085" i="11"/>
  <c r="AA5085" i="11"/>
  <c r="Y5085" i="11"/>
  <c r="X5085" i="11"/>
  <c r="W5085" i="11"/>
  <c r="V5085" i="11"/>
  <c r="AG5085" i="11" s="1"/>
  <c r="U5085" i="11"/>
  <c r="AC5084" i="11"/>
  <c r="AA5084" i="11"/>
  <c r="AB5084" i="11" s="1"/>
  <c r="Y5084" i="11"/>
  <c r="X5084" i="11"/>
  <c r="W5084" i="11"/>
  <c r="V5084" i="11"/>
  <c r="U5084" i="11"/>
  <c r="AK5083" i="11"/>
  <c r="AE5083" i="11"/>
  <c r="AC5083" i="11"/>
  <c r="AB5083" i="11"/>
  <c r="AA5083" i="11"/>
  <c r="Y5083" i="11"/>
  <c r="X5083" i="11"/>
  <c r="W5083" i="11"/>
  <c r="V5083" i="11"/>
  <c r="AG5083" i="11" s="1"/>
  <c r="U5083" i="11"/>
  <c r="AG5082" i="11"/>
  <c r="AC5082" i="11"/>
  <c r="AA5082" i="11"/>
  <c r="AB5082" i="11" s="1"/>
  <c r="Y5082" i="11"/>
  <c r="X5082" i="11"/>
  <c r="W5082" i="11"/>
  <c r="AL5082" i="11" s="1"/>
  <c r="V5082" i="11"/>
  <c r="U5082" i="11"/>
  <c r="AK5081" i="11"/>
  <c r="AC5081" i="11"/>
  <c r="AA5081" i="11"/>
  <c r="Y5081" i="11"/>
  <c r="X5081" i="11"/>
  <c r="W5081" i="11"/>
  <c r="V5081" i="11"/>
  <c r="U5081" i="11"/>
  <c r="AL5080" i="11"/>
  <c r="AC5080" i="11"/>
  <c r="AA5080" i="11"/>
  <c r="AB5080" i="11" s="1"/>
  <c r="Y5080" i="11"/>
  <c r="X5080" i="11"/>
  <c r="W5080" i="11"/>
  <c r="V5080" i="11"/>
  <c r="AK5080" i="11" s="1"/>
  <c r="U5080" i="11"/>
  <c r="AC5079" i="11"/>
  <c r="AA5079" i="11"/>
  <c r="Y5079" i="11"/>
  <c r="X5079" i="11"/>
  <c r="W5079" i="11"/>
  <c r="V5079" i="11"/>
  <c r="AG5079" i="11" s="1"/>
  <c r="U5079" i="11"/>
  <c r="AC5078" i="11"/>
  <c r="AA5078" i="11"/>
  <c r="AB5078" i="11" s="1"/>
  <c r="Y5078" i="11"/>
  <c r="X5078" i="11"/>
  <c r="W5078" i="11"/>
  <c r="V5078" i="11"/>
  <c r="AF5078" i="11" s="1"/>
  <c r="U5078" i="11"/>
  <c r="AK5077" i="11"/>
  <c r="AF5077" i="11"/>
  <c r="AC5077" i="11"/>
  <c r="AB5077" i="11"/>
  <c r="AA5077" i="11"/>
  <c r="Y5077" i="11"/>
  <c r="X5077" i="11"/>
  <c r="W5077" i="11"/>
  <c r="V5077" i="11"/>
  <c r="AG5077" i="11" s="1"/>
  <c r="U5077" i="11"/>
  <c r="AL5076" i="11"/>
  <c r="AC5076" i="11"/>
  <c r="AA5076" i="11"/>
  <c r="AB5076" i="11" s="1"/>
  <c r="Y5076" i="11"/>
  <c r="X5076" i="11"/>
  <c r="W5076" i="11"/>
  <c r="V5076" i="11"/>
  <c r="U5076" i="11"/>
  <c r="AK5075" i="11"/>
  <c r="AG5075" i="11"/>
  <c r="AE5075" i="11"/>
  <c r="AC5075" i="11"/>
  <c r="AB5075" i="11"/>
  <c r="AA5075" i="11"/>
  <c r="Y5075" i="11"/>
  <c r="X5075" i="11"/>
  <c r="W5075" i="11"/>
  <c r="V5075" i="11"/>
  <c r="U5075" i="11"/>
  <c r="AC5074" i="11"/>
  <c r="AA5074" i="11"/>
  <c r="AB5074" i="11" s="1"/>
  <c r="Y5074" i="11"/>
  <c r="X5074" i="11"/>
  <c r="W5074" i="11"/>
  <c r="V5074" i="11"/>
  <c r="U5074" i="11"/>
  <c r="AK5073" i="11"/>
  <c r="AE5073" i="11"/>
  <c r="AC5073" i="11"/>
  <c r="AB5073" i="11"/>
  <c r="AA5073" i="11"/>
  <c r="Y5073" i="11"/>
  <c r="X5073" i="11"/>
  <c r="W5073" i="11"/>
  <c r="V5073" i="11"/>
  <c r="U5073" i="11"/>
  <c r="AC5072" i="11"/>
  <c r="AA5072" i="11"/>
  <c r="AB5072" i="11" s="1"/>
  <c r="Y5072" i="11"/>
  <c r="X5072" i="11"/>
  <c r="W5072" i="11"/>
  <c r="V5072" i="11"/>
  <c r="U5072" i="11"/>
  <c r="AC5071" i="11"/>
  <c r="AB5071" i="11"/>
  <c r="AA5071" i="11"/>
  <c r="Y5071" i="11"/>
  <c r="X5071" i="11"/>
  <c r="W5071" i="11"/>
  <c r="V5071" i="11"/>
  <c r="AF5071" i="11" s="1"/>
  <c r="U5071" i="11"/>
  <c r="AK5070" i="11"/>
  <c r="AC5070" i="11"/>
  <c r="AA5070" i="11"/>
  <c r="AB5070" i="11" s="1"/>
  <c r="Y5070" i="11"/>
  <c r="X5070" i="11"/>
  <c r="W5070" i="11"/>
  <c r="V5070" i="11"/>
  <c r="AF5070" i="11" s="1"/>
  <c r="U5070" i="11"/>
  <c r="AK5069" i="11"/>
  <c r="AC5069" i="11"/>
  <c r="AA5069" i="11"/>
  <c r="AB5069" i="11" s="1"/>
  <c r="Y5069" i="11"/>
  <c r="X5069" i="11"/>
  <c r="W5069" i="11"/>
  <c r="V5069" i="11"/>
  <c r="U5069" i="11"/>
  <c r="AC5068" i="11"/>
  <c r="AA5068" i="11"/>
  <c r="AB5068" i="11" s="1"/>
  <c r="Y5068" i="11"/>
  <c r="X5068" i="11"/>
  <c r="W5068" i="11"/>
  <c r="V5068" i="11"/>
  <c r="AE5068" i="11" s="1"/>
  <c r="U5068" i="11"/>
  <c r="AG5067" i="11"/>
  <c r="AC5067" i="11"/>
  <c r="AA5067" i="11"/>
  <c r="Y5067" i="11"/>
  <c r="X5067" i="11"/>
  <c r="W5067" i="11"/>
  <c r="V5067" i="11"/>
  <c r="AK5067" i="11" s="1"/>
  <c r="U5067" i="11"/>
  <c r="AC5066" i="11"/>
  <c r="AA5066" i="11"/>
  <c r="Y5066" i="11"/>
  <c r="X5066" i="11"/>
  <c r="W5066" i="11"/>
  <c r="V5066" i="11"/>
  <c r="AG5066" i="11" s="1"/>
  <c r="U5066" i="11"/>
  <c r="AG5065" i="11"/>
  <c r="AC5065" i="11"/>
  <c r="AA5065" i="11"/>
  <c r="Y5065" i="11"/>
  <c r="X5065" i="11"/>
  <c r="W5065" i="11"/>
  <c r="V5065" i="11"/>
  <c r="AE5065" i="11" s="1"/>
  <c r="U5065" i="11"/>
  <c r="AC5064" i="11"/>
  <c r="AA5064" i="11"/>
  <c r="AB5064" i="11" s="1"/>
  <c r="Y5064" i="11"/>
  <c r="X5064" i="11"/>
  <c r="W5064" i="11"/>
  <c r="AL5064" i="11" s="1"/>
  <c r="V5064" i="11"/>
  <c r="AE5064" i="11" s="1"/>
  <c r="U5064" i="11"/>
  <c r="AC5063" i="11"/>
  <c r="AA5063" i="11"/>
  <c r="Y5063" i="11"/>
  <c r="X5063" i="11"/>
  <c r="W5063" i="11"/>
  <c r="V5063" i="11"/>
  <c r="AG5063" i="11" s="1"/>
  <c r="U5063" i="11"/>
  <c r="AG5062" i="11"/>
  <c r="AC5062" i="11"/>
  <c r="AB5062" i="11"/>
  <c r="AA5062" i="11"/>
  <c r="Y5062" i="11"/>
  <c r="X5062" i="11"/>
  <c r="W5062" i="11"/>
  <c r="AL5062" i="11" s="1"/>
  <c r="V5062" i="11"/>
  <c r="AF5062" i="11" s="1"/>
  <c r="U5062" i="11"/>
  <c r="AC5061" i="11"/>
  <c r="AA5061" i="11"/>
  <c r="Y5061" i="11"/>
  <c r="X5061" i="11"/>
  <c r="W5061" i="11"/>
  <c r="V5061" i="11"/>
  <c r="AF5061" i="11" s="1"/>
  <c r="U5061" i="11"/>
  <c r="AG5060" i="11"/>
  <c r="AC5060" i="11"/>
  <c r="AA5060" i="11"/>
  <c r="AB5060" i="11" s="1"/>
  <c r="Y5060" i="11"/>
  <c r="X5060" i="11"/>
  <c r="W5060" i="11"/>
  <c r="V5060" i="11"/>
  <c r="AF5060" i="11" s="1"/>
  <c r="U5060" i="11"/>
  <c r="AK5059" i="11"/>
  <c r="AC5059" i="11"/>
  <c r="AB5059" i="11"/>
  <c r="AA5059" i="11"/>
  <c r="AF5059" i="11" s="1"/>
  <c r="Y5059" i="11"/>
  <c r="X5059" i="11"/>
  <c r="W5059" i="11"/>
  <c r="V5059" i="11"/>
  <c r="U5059" i="11"/>
  <c r="AC5058" i="11"/>
  <c r="AA5058" i="11"/>
  <c r="AB5058" i="11" s="1"/>
  <c r="Y5058" i="11"/>
  <c r="X5058" i="11"/>
  <c r="W5058" i="11"/>
  <c r="V5058" i="11"/>
  <c r="AL5058" i="11" s="1"/>
  <c r="U5058" i="11"/>
  <c r="AC5057" i="11"/>
  <c r="AB5057" i="11"/>
  <c r="AA5057" i="11"/>
  <c r="Y5057" i="11"/>
  <c r="X5057" i="11"/>
  <c r="W5057" i="11"/>
  <c r="V5057" i="11"/>
  <c r="AG5057" i="11" s="1"/>
  <c r="U5057" i="11"/>
  <c r="AK5056" i="11"/>
  <c r="AC5056" i="11"/>
  <c r="AA5056" i="11"/>
  <c r="AB5056" i="11" s="1"/>
  <c r="Y5056" i="11"/>
  <c r="X5056" i="11"/>
  <c r="W5056" i="11"/>
  <c r="V5056" i="11"/>
  <c r="U5056" i="11"/>
  <c r="AK5055" i="11"/>
  <c r="AC5055" i="11"/>
  <c r="AA5055" i="11"/>
  <c r="Y5055" i="11"/>
  <c r="X5055" i="11"/>
  <c r="W5055" i="11"/>
  <c r="V5055" i="11"/>
  <c r="U5055" i="11"/>
  <c r="AK5054" i="11"/>
  <c r="AC5054" i="11"/>
  <c r="AB5054" i="11"/>
  <c r="AA5054" i="11"/>
  <c r="Y5054" i="11"/>
  <c r="X5054" i="11"/>
  <c r="W5054" i="11"/>
  <c r="V5054" i="11"/>
  <c r="U5054" i="11"/>
  <c r="AC5053" i="11"/>
  <c r="AB5053" i="11"/>
  <c r="AA5053" i="11"/>
  <c r="Y5053" i="11"/>
  <c r="X5053" i="11"/>
  <c r="W5053" i="11"/>
  <c r="V5053" i="11"/>
  <c r="AG5053" i="11" s="1"/>
  <c r="U5053" i="11"/>
  <c r="AK5052" i="11"/>
  <c r="AC5052" i="11"/>
  <c r="AA5052" i="11"/>
  <c r="AB5052" i="11" s="1"/>
  <c r="Y5052" i="11"/>
  <c r="X5052" i="11"/>
  <c r="W5052" i="11"/>
  <c r="V5052" i="11"/>
  <c r="AG5052" i="11" s="1"/>
  <c r="U5052" i="11"/>
  <c r="AK5051" i="11"/>
  <c r="AC5051" i="11"/>
  <c r="AB5051" i="11"/>
  <c r="AA5051" i="11"/>
  <c r="Y5051" i="11"/>
  <c r="X5051" i="11"/>
  <c r="W5051" i="11"/>
  <c r="V5051" i="11"/>
  <c r="AL5051" i="11" s="1"/>
  <c r="U5051" i="11"/>
  <c r="AC5050" i="11"/>
  <c r="AB5050" i="11"/>
  <c r="AA5050" i="11"/>
  <c r="Y5050" i="11"/>
  <c r="X5050" i="11"/>
  <c r="W5050" i="11"/>
  <c r="V5050" i="11"/>
  <c r="AK5050" i="11" s="1"/>
  <c r="U5050" i="11"/>
  <c r="AK5049" i="11"/>
  <c r="AC5049" i="11"/>
  <c r="AA5049" i="11"/>
  <c r="Y5049" i="11"/>
  <c r="X5049" i="11"/>
  <c r="W5049" i="11"/>
  <c r="V5049" i="11"/>
  <c r="U5049" i="11"/>
  <c r="AC5048" i="11"/>
  <c r="AA5048" i="11"/>
  <c r="AB5048" i="11" s="1"/>
  <c r="Y5048" i="11"/>
  <c r="X5048" i="11"/>
  <c r="W5048" i="11"/>
  <c r="V5048" i="11"/>
  <c r="AE5048" i="11" s="1"/>
  <c r="U5048" i="11"/>
  <c r="AC5047" i="11"/>
  <c r="AB5047" i="11"/>
  <c r="AA5047" i="11"/>
  <c r="Y5047" i="11"/>
  <c r="X5047" i="11"/>
  <c r="W5047" i="11"/>
  <c r="V5047" i="11"/>
  <c r="AK5047" i="11" s="1"/>
  <c r="U5047" i="11"/>
  <c r="AC5046" i="11"/>
  <c r="AB5046" i="11"/>
  <c r="AA5046" i="11"/>
  <c r="Y5046" i="11"/>
  <c r="X5046" i="11"/>
  <c r="W5046" i="11"/>
  <c r="V5046" i="11"/>
  <c r="U5046" i="11"/>
  <c r="AC5045" i="11"/>
  <c r="AA5045" i="11"/>
  <c r="AB5045" i="11" s="1"/>
  <c r="Y5045" i="11"/>
  <c r="X5045" i="11"/>
  <c r="W5045" i="11"/>
  <c r="V5045" i="11"/>
  <c r="U5045" i="11"/>
  <c r="AC5044" i="11"/>
  <c r="AA5044" i="11"/>
  <c r="AB5044" i="11" s="1"/>
  <c r="Y5044" i="11"/>
  <c r="X5044" i="11"/>
  <c r="W5044" i="11"/>
  <c r="V5044" i="11"/>
  <c r="U5044" i="11"/>
  <c r="AC5043" i="11"/>
  <c r="AB5043" i="11"/>
  <c r="AA5043" i="11"/>
  <c r="Y5043" i="11"/>
  <c r="X5043" i="11"/>
  <c r="W5043" i="11"/>
  <c r="V5043" i="11"/>
  <c r="AE5043" i="11" s="1"/>
  <c r="U5043" i="11"/>
  <c r="AE5042" i="11"/>
  <c r="AC5042" i="11"/>
  <c r="AA5042" i="11"/>
  <c r="AB5042" i="11" s="1"/>
  <c r="Y5042" i="11"/>
  <c r="X5042" i="11"/>
  <c r="W5042" i="11"/>
  <c r="V5042" i="11"/>
  <c r="AF5042" i="11" s="1"/>
  <c r="U5042" i="11"/>
  <c r="AF5041" i="11"/>
  <c r="AC5041" i="11"/>
  <c r="AA5041" i="11"/>
  <c r="AB5041" i="11" s="1"/>
  <c r="Y5041" i="11"/>
  <c r="X5041" i="11"/>
  <c r="W5041" i="11"/>
  <c r="V5041" i="11"/>
  <c r="AE5041" i="11" s="1"/>
  <c r="U5041" i="11"/>
  <c r="AF5040" i="11"/>
  <c r="AC5040" i="11"/>
  <c r="AA5040" i="11"/>
  <c r="AB5040" i="11" s="1"/>
  <c r="Y5040" i="11"/>
  <c r="X5040" i="11"/>
  <c r="W5040" i="11"/>
  <c r="V5040" i="11"/>
  <c r="AE5040" i="11" s="1"/>
  <c r="U5040" i="11"/>
  <c r="AC5039" i="11"/>
  <c r="AA5039" i="11"/>
  <c r="AB5039" i="11" s="1"/>
  <c r="Y5039" i="11"/>
  <c r="X5039" i="11"/>
  <c r="W5039" i="11"/>
  <c r="V5039" i="11"/>
  <c r="AK5039" i="11" s="1"/>
  <c r="U5039" i="11"/>
  <c r="AC5038" i="11"/>
  <c r="AA5038" i="11"/>
  <c r="Y5038" i="11"/>
  <c r="X5038" i="11"/>
  <c r="W5038" i="11"/>
  <c r="V5038" i="11"/>
  <c r="U5038" i="11"/>
  <c r="AF5037" i="11"/>
  <c r="AC5037" i="11"/>
  <c r="AA5037" i="11"/>
  <c r="AB5037" i="11" s="1"/>
  <c r="Y5037" i="11"/>
  <c r="X5037" i="11"/>
  <c r="W5037" i="11"/>
  <c r="V5037" i="11"/>
  <c r="U5037" i="11"/>
  <c r="AC5036" i="11"/>
  <c r="AA5036" i="11"/>
  <c r="AB5036" i="11" s="1"/>
  <c r="Y5036" i="11"/>
  <c r="X5036" i="11"/>
  <c r="W5036" i="11"/>
  <c r="V5036" i="11"/>
  <c r="U5036" i="11"/>
  <c r="AC5035" i="11"/>
  <c r="AA5035" i="11"/>
  <c r="AB5035" i="11" s="1"/>
  <c r="Y5035" i="11"/>
  <c r="X5035" i="11"/>
  <c r="W5035" i="11"/>
  <c r="V5035" i="11"/>
  <c r="U5035" i="11"/>
  <c r="AC5034" i="11"/>
  <c r="AA5034" i="11"/>
  <c r="AB5034" i="11" s="1"/>
  <c r="Y5034" i="11"/>
  <c r="X5034" i="11"/>
  <c r="W5034" i="11"/>
  <c r="V5034" i="11"/>
  <c r="AK5034" i="11" s="1"/>
  <c r="U5034" i="11"/>
  <c r="AG5033" i="11"/>
  <c r="AC5033" i="11"/>
  <c r="AB5033" i="11"/>
  <c r="AA5033" i="11"/>
  <c r="Y5033" i="11"/>
  <c r="X5033" i="11"/>
  <c r="W5033" i="11"/>
  <c r="V5033" i="11"/>
  <c r="AE5033" i="11" s="1"/>
  <c r="U5033" i="11"/>
  <c r="AG5032" i="11"/>
  <c r="AC5032" i="11"/>
  <c r="AA5032" i="11"/>
  <c r="AB5032" i="11" s="1"/>
  <c r="Y5032" i="11"/>
  <c r="X5032" i="11"/>
  <c r="W5032" i="11"/>
  <c r="V5032" i="11"/>
  <c r="AL5032" i="11" s="1"/>
  <c r="U5032" i="11"/>
  <c r="AK5031" i="11"/>
  <c r="AF5031" i="11"/>
  <c r="AC5031" i="11"/>
  <c r="AA5031" i="11"/>
  <c r="Y5031" i="11"/>
  <c r="X5031" i="11"/>
  <c r="W5031" i="11"/>
  <c r="V5031" i="11"/>
  <c r="U5031" i="11"/>
  <c r="AC5030" i="11"/>
  <c r="AA5030" i="11"/>
  <c r="AB5030" i="11" s="1"/>
  <c r="Y5030" i="11"/>
  <c r="X5030" i="11"/>
  <c r="W5030" i="11"/>
  <c r="V5030" i="11"/>
  <c r="U5030" i="11"/>
  <c r="AC5029" i="11"/>
  <c r="AA5029" i="11"/>
  <c r="AB5029" i="11" s="1"/>
  <c r="Y5029" i="11"/>
  <c r="X5029" i="11"/>
  <c r="W5029" i="11"/>
  <c r="V5029" i="11"/>
  <c r="AF5029" i="11" s="1"/>
  <c r="U5029" i="11"/>
  <c r="AC5028" i="11"/>
  <c r="AA5028" i="11"/>
  <c r="AB5028" i="11" s="1"/>
  <c r="Y5028" i="11"/>
  <c r="X5028" i="11"/>
  <c r="W5028" i="11"/>
  <c r="V5028" i="11"/>
  <c r="U5028" i="11"/>
  <c r="AC5027" i="11"/>
  <c r="AA5027" i="11"/>
  <c r="Y5027" i="11"/>
  <c r="X5027" i="11"/>
  <c r="W5027" i="11"/>
  <c r="V5027" i="11"/>
  <c r="U5027" i="11"/>
  <c r="AC5026" i="11"/>
  <c r="AA5026" i="11"/>
  <c r="AB5026" i="11" s="1"/>
  <c r="Y5026" i="11"/>
  <c r="X5026" i="11"/>
  <c r="W5026" i="11"/>
  <c r="V5026" i="11"/>
  <c r="U5026" i="11"/>
  <c r="AK5025" i="11"/>
  <c r="AG5025" i="11"/>
  <c r="AE5025" i="11"/>
  <c r="AC5025" i="11"/>
  <c r="AB5025" i="11"/>
  <c r="AA5025" i="11"/>
  <c r="Y5025" i="11"/>
  <c r="X5025" i="11"/>
  <c r="W5025" i="11"/>
  <c r="V5025" i="11"/>
  <c r="AL5025" i="11" s="1"/>
  <c r="U5025" i="11"/>
  <c r="AL5024" i="11"/>
  <c r="AC5024" i="11"/>
  <c r="AA5024" i="11"/>
  <c r="AB5024" i="11" s="1"/>
  <c r="Y5024" i="11"/>
  <c r="X5024" i="11"/>
  <c r="W5024" i="11"/>
  <c r="V5024" i="11"/>
  <c r="AK5024" i="11" s="1"/>
  <c r="U5024" i="11"/>
  <c r="AC5023" i="11"/>
  <c r="AB5023" i="11"/>
  <c r="AA5023" i="11"/>
  <c r="Y5023" i="11"/>
  <c r="X5023" i="11"/>
  <c r="W5023" i="11"/>
  <c r="V5023" i="11"/>
  <c r="U5023" i="11"/>
  <c r="AK5022" i="11"/>
  <c r="AC5022" i="11"/>
  <c r="AA5022" i="11"/>
  <c r="AB5022" i="11" s="1"/>
  <c r="Y5022" i="11"/>
  <c r="X5022" i="11"/>
  <c r="W5022" i="11"/>
  <c r="V5022" i="11"/>
  <c r="AL5022" i="11" s="1"/>
  <c r="U5022" i="11"/>
  <c r="AK5021" i="11"/>
  <c r="AG5021" i="11"/>
  <c r="AC5021" i="11"/>
  <c r="AB5021" i="11"/>
  <c r="AA5021" i="11"/>
  <c r="Y5021" i="11"/>
  <c r="X5021" i="11"/>
  <c r="W5021" i="11"/>
  <c r="V5021" i="11"/>
  <c r="AL5021" i="11" s="1"/>
  <c r="U5021" i="11"/>
  <c r="AK5020" i="11"/>
  <c r="AC5020" i="11"/>
  <c r="AA5020" i="11"/>
  <c r="AB5020" i="11" s="1"/>
  <c r="Y5020" i="11"/>
  <c r="X5020" i="11"/>
  <c r="W5020" i="11"/>
  <c r="V5020" i="11"/>
  <c r="AF5020" i="11" s="1"/>
  <c r="U5020" i="11"/>
  <c r="AK5019" i="11"/>
  <c r="AG5019" i="11"/>
  <c r="AC5019" i="11"/>
  <c r="AB5019" i="11"/>
  <c r="AA5019" i="11"/>
  <c r="Y5019" i="11"/>
  <c r="X5019" i="11"/>
  <c r="W5019" i="11"/>
  <c r="V5019" i="11"/>
  <c r="AE5019" i="11" s="1"/>
  <c r="U5019" i="11"/>
  <c r="AK5018" i="11"/>
  <c r="AG5018" i="11"/>
  <c r="AC5018" i="11"/>
  <c r="AA5018" i="11"/>
  <c r="AB5018" i="11" s="1"/>
  <c r="Y5018" i="11"/>
  <c r="X5018" i="11"/>
  <c r="W5018" i="11"/>
  <c r="AL5018" i="11" s="1"/>
  <c r="V5018" i="11"/>
  <c r="U5018" i="11"/>
  <c r="AC5017" i="11"/>
  <c r="AB5017" i="11"/>
  <c r="AA5017" i="11"/>
  <c r="Y5017" i="11"/>
  <c r="X5017" i="11"/>
  <c r="W5017" i="11"/>
  <c r="V5017" i="11"/>
  <c r="U5017" i="11"/>
  <c r="AG5016" i="11"/>
  <c r="AC5016" i="11"/>
  <c r="AA5016" i="11"/>
  <c r="AB5016" i="11" s="1"/>
  <c r="Y5016" i="11"/>
  <c r="X5016" i="11"/>
  <c r="W5016" i="11"/>
  <c r="V5016" i="11"/>
  <c r="AF5016" i="11" s="1"/>
  <c r="U5016" i="11"/>
  <c r="AK5015" i="11"/>
  <c r="AC5015" i="11"/>
  <c r="AA5015" i="11"/>
  <c r="Y5015" i="11"/>
  <c r="X5015" i="11"/>
  <c r="W5015" i="11"/>
  <c r="V5015" i="11"/>
  <c r="U5015" i="11"/>
  <c r="AC5014" i="11"/>
  <c r="AA5014" i="11"/>
  <c r="AB5014" i="11" s="1"/>
  <c r="Y5014" i="11"/>
  <c r="X5014" i="11"/>
  <c r="W5014" i="11"/>
  <c r="V5014" i="11"/>
  <c r="AF5014" i="11" s="1"/>
  <c r="U5014" i="11"/>
  <c r="AG5013" i="11"/>
  <c r="AC5013" i="11"/>
  <c r="AA5013" i="11"/>
  <c r="Y5013" i="11"/>
  <c r="X5013" i="11"/>
  <c r="W5013" i="11"/>
  <c r="V5013" i="11"/>
  <c r="AK5013" i="11" s="1"/>
  <c r="U5013" i="11"/>
  <c r="AC5012" i="11"/>
  <c r="AA5012" i="11"/>
  <c r="AB5012" i="11" s="1"/>
  <c r="Y5012" i="11"/>
  <c r="X5012" i="11"/>
  <c r="W5012" i="11"/>
  <c r="V5012" i="11"/>
  <c r="AF5012" i="11" s="1"/>
  <c r="U5012" i="11"/>
  <c r="AG5011" i="11"/>
  <c r="AC5011" i="11"/>
  <c r="AA5011" i="11"/>
  <c r="Y5011" i="11"/>
  <c r="X5011" i="11"/>
  <c r="W5011" i="11"/>
  <c r="V5011" i="11"/>
  <c r="AK5011" i="11" s="1"/>
  <c r="U5011" i="11"/>
  <c r="AL5010" i="11"/>
  <c r="AC5010" i="11"/>
  <c r="AA5010" i="11"/>
  <c r="AB5010" i="11" s="1"/>
  <c r="Y5010" i="11"/>
  <c r="X5010" i="11"/>
  <c r="W5010" i="11"/>
  <c r="V5010" i="11"/>
  <c r="AK5010" i="11" s="1"/>
  <c r="U5010" i="11"/>
  <c r="AK5009" i="11"/>
  <c r="AG5009" i="11"/>
  <c r="AC5009" i="11"/>
  <c r="AB5009" i="11"/>
  <c r="AA5009" i="11"/>
  <c r="Y5009" i="11"/>
  <c r="X5009" i="11"/>
  <c r="W5009" i="11"/>
  <c r="V5009" i="11"/>
  <c r="AL5009" i="11" s="1"/>
  <c r="U5009" i="11"/>
  <c r="AL5008" i="11"/>
  <c r="AC5008" i="11"/>
  <c r="AA5008" i="11"/>
  <c r="AB5008" i="11" s="1"/>
  <c r="Y5008" i="11"/>
  <c r="X5008" i="11"/>
  <c r="W5008" i="11"/>
  <c r="V5008" i="11"/>
  <c r="AK5008" i="11" s="1"/>
  <c r="U5008" i="11"/>
  <c r="AK5007" i="11"/>
  <c r="AC5007" i="11"/>
  <c r="AB5007" i="11"/>
  <c r="AA5007" i="11"/>
  <c r="Y5007" i="11"/>
  <c r="X5007" i="11"/>
  <c r="W5007" i="11"/>
  <c r="V5007" i="11"/>
  <c r="U5007" i="11"/>
  <c r="AK5006" i="11"/>
  <c r="AC5006" i="11"/>
  <c r="AA5006" i="11"/>
  <c r="AB5006" i="11" s="1"/>
  <c r="Y5006" i="11"/>
  <c r="X5006" i="11"/>
  <c r="W5006" i="11"/>
  <c r="V5006" i="11"/>
  <c r="AL5006" i="11" s="1"/>
  <c r="U5006" i="11"/>
  <c r="AK5005" i="11"/>
  <c r="AG5005" i="11"/>
  <c r="AC5005" i="11"/>
  <c r="AB5005" i="11"/>
  <c r="AA5005" i="11"/>
  <c r="Y5005" i="11"/>
  <c r="X5005" i="11"/>
  <c r="W5005" i="11"/>
  <c r="V5005" i="11"/>
  <c r="AE5005" i="11" s="1"/>
  <c r="U5005" i="11"/>
  <c r="AK5004" i="11"/>
  <c r="AG5004" i="11"/>
  <c r="AC5004" i="11"/>
  <c r="AA5004" i="11"/>
  <c r="AB5004" i="11" s="1"/>
  <c r="Y5004" i="11"/>
  <c r="X5004" i="11"/>
  <c r="W5004" i="11"/>
  <c r="V5004" i="11"/>
  <c r="AF5004" i="11" s="1"/>
  <c r="U5004" i="11"/>
  <c r="AK5003" i="11"/>
  <c r="AG5003" i="11"/>
  <c r="AE5003" i="11"/>
  <c r="AC5003" i="11"/>
  <c r="AB5003" i="11"/>
  <c r="AA5003" i="11"/>
  <c r="Y5003" i="11"/>
  <c r="X5003" i="11"/>
  <c r="W5003" i="11"/>
  <c r="V5003" i="11"/>
  <c r="U5003" i="11"/>
  <c r="AC5002" i="11"/>
  <c r="AA5002" i="11"/>
  <c r="AB5002" i="11" s="1"/>
  <c r="Y5002" i="11"/>
  <c r="X5002" i="11"/>
  <c r="W5002" i="11"/>
  <c r="V5002" i="11"/>
  <c r="U5002" i="11"/>
  <c r="AF5001" i="11"/>
  <c r="AC5001" i="11"/>
  <c r="AA5001" i="11"/>
  <c r="Y5001" i="11"/>
  <c r="X5001" i="11"/>
  <c r="W5001" i="11"/>
  <c r="V5001" i="11"/>
  <c r="AK5001" i="11" s="1"/>
  <c r="U5001" i="11"/>
  <c r="AC5000" i="11"/>
  <c r="AA5000" i="11"/>
  <c r="AB5000" i="11" s="1"/>
  <c r="Y5000" i="11"/>
  <c r="X5000" i="11"/>
  <c r="W5000" i="11"/>
  <c r="V5000" i="11"/>
  <c r="U5000" i="11"/>
  <c r="AG4999" i="11"/>
  <c r="AC4999" i="11"/>
  <c r="AB4999" i="11"/>
  <c r="AA4999" i="11"/>
  <c r="Y4999" i="11"/>
  <c r="X4999" i="11"/>
  <c r="W4999" i="11"/>
  <c r="V4999" i="11"/>
  <c r="AE4999" i="11" s="1"/>
  <c r="U4999" i="11"/>
  <c r="AK4998" i="11"/>
  <c r="AG4998" i="11"/>
  <c r="AC4998" i="11"/>
  <c r="AA4998" i="11"/>
  <c r="AB4998" i="11" s="1"/>
  <c r="Y4998" i="11"/>
  <c r="X4998" i="11"/>
  <c r="W4998" i="11"/>
  <c r="V4998" i="11"/>
  <c r="AE4998" i="11" s="1"/>
  <c r="U4998" i="11"/>
  <c r="AC4997" i="11"/>
  <c r="AA4997" i="11"/>
  <c r="Y4997" i="11"/>
  <c r="X4997" i="11"/>
  <c r="W4997" i="11"/>
  <c r="V4997" i="11"/>
  <c r="U4997" i="11"/>
  <c r="AC4996" i="11"/>
  <c r="AB4996" i="11"/>
  <c r="AA4996" i="11"/>
  <c r="Y4996" i="11"/>
  <c r="X4996" i="11"/>
  <c r="W4996" i="11"/>
  <c r="V4996" i="11"/>
  <c r="AF4996" i="11" s="1"/>
  <c r="U4996" i="11"/>
  <c r="AC4995" i="11"/>
  <c r="AA4995" i="11"/>
  <c r="AB4995" i="11" s="1"/>
  <c r="Y4995" i="11"/>
  <c r="X4995" i="11"/>
  <c r="W4995" i="11"/>
  <c r="V4995" i="11"/>
  <c r="AF4995" i="11" s="1"/>
  <c r="U4995" i="11"/>
  <c r="AC4994" i="11"/>
  <c r="AA4994" i="11"/>
  <c r="AB4994" i="11" s="1"/>
  <c r="Y4994" i="11"/>
  <c r="X4994" i="11"/>
  <c r="W4994" i="11"/>
  <c r="V4994" i="11"/>
  <c r="AF4994" i="11" s="1"/>
  <c r="U4994" i="11"/>
  <c r="AF4993" i="11"/>
  <c r="AC4993" i="11"/>
  <c r="AA4993" i="11"/>
  <c r="Y4993" i="11"/>
  <c r="X4993" i="11"/>
  <c r="W4993" i="11"/>
  <c r="V4993" i="11"/>
  <c r="U4993" i="11"/>
  <c r="AC4992" i="11"/>
  <c r="AA4992" i="11"/>
  <c r="Y4992" i="11"/>
  <c r="X4992" i="11"/>
  <c r="W4992" i="11"/>
  <c r="V4992" i="11"/>
  <c r="AL4992" i="11" s="1"/>
  <c r="U4992" i="11"/>
  <c r="AC4991" i="11"/>
  <c r="AA4991" i="11"/>
  <c r="Y4991" i="11"/>
  <c r="X4991" i="11"/>
  <c r="W4991" i="11"/>
  <c r="V4991" i="11"/>
  <c r="AE4991" i="11" s="1"/>
  <c r="U4991" i="11"/>
  <c r="AC4990" i="11"/>
  <c r="AA4990" i="11"/>
  <c r="AB4990" i="11" s="1"/>
  <c r="Y4990" i="11"/>
  <c r="X4990" i="11"/>
  <c r="W4990" i="11"/>
  <c r="V4990" i="11"/>
  <c r="U4990" i="11"/>
  <c r="AC4989" i="11"/>
  <c r="AA4989" i="11"/>
  <c r="Y4989" i="11"/>
  <c r="X4989" i="11"/>
  <c r="W4989" i="11"/>
  <c r="V4989" i="11"/>
  <c r="AK4989" i="11" s="1"/>
  <c r="U4989" i="11"/>
  <c r="AC4988" i="11"/>
  <c r="AA4988" i="11"/>
  <c r="AB4988" i="11" s="1"/>
  <c r="Y4988" i="11"/>
  <c r="X4988" i="11"/>
  <c r="W4988" i="11"/>
  <c r="V4988" i="11"/>
  <c r="U4988" i="11"/>
  <c r="AK4987" i="11"/>
  <c r="AC4987" i="11"/>
  <c r="AB4987" i="11"/>
  <c r="AA4987" i="11"/>
  <c r="Y4987" i="11"/>
  <c r="X4987" i="11"/>
  <c r="W4987" i="11"/>
  <c r="V4987" i="11"/>
  <c r="AG4987" i="11" s="1"/>
  <c r="U4987" i="11"/>
  <c r="AE4986" i="11"/>
  <c r="AC4986" i="11"/>
  <c r="AA4986" i="11"/>
  <c r="AB4986" i="11" s="1"/>
  <c r="Y4986" i="11"/>
  <c r="X4986" i="11"/>
  <c r="W4986" i="11"/>
  <c r="V4986" i="11"/>
  <c r="AK4986" i="11" s="1"/>
  <c r="U4986" i="11"/>
  <c r="AC4985" i="11"/>
  <c r="AA4985" i="11"/>
  <c r="AB4985" i="11" s="1"/>
  <c r="Y4985" i="11"/>
  <c r="X4985" i="11"/>
  <c r="W4985" i="11"/>
  <c r="V4985" i="11"/>
  <c r="U4985" i="11"/>
  <c r="AC4984" i="11"/>
  <c r="AA4984" i="11"/>
  <c r="AB4984" i="11" s="1"/>
  <c r="Y4984" i="11"/>
  <c r="X4984" i="11"/>
  <c r="W4984" i="11"/>
  <c r="V4984" i="11"/>
  <c r="AG4984" i="11" s="1"/>
  <c r="U4984" i="11"/>
  <c r="AC4983" i="11"/>
  <c r="AB4983" i="11"/>
  <c r="AA4983" i="11"/>
  <c r="Y4983" i="11"/>
  <c r="X4983" i="11"/>
  <c r="W4983" i="11"/>
  <c r="V4983" i="11"/>
  <c r="U4983" i="11"/>
  <c r="AC4982" i="11"/>
  <c r="AA4982" i="11"/>
  <c r="AB4982" i="11" s="1"/>
  <c r="Y4982" i="11"/>
  <c r="X4982" i="11"/>
  <c r="W4982" i="11"/>
  <c r="V4982" i="11"/>
  <c r="U4982" i="11"/>
  <c r="AG4981" i="11"/>
  <c r="AF4981" i="11"/>
  <c r="AC4981" i="11"/>
  <c r="AA4981" i="11"/>
  <c r="AB4981" i="11" s="1"/>
  <c r="Y4981" i="11"/>
  <c r="X4981" i="11"/>
  <c r="W4981" i="11"/>
  <c r="V4981" i="11"/>
  <c r="U4981" i="11"/>
  <c r="AC4980" i="11"/>
  <c r="AA4980" i="11"/>
  <c r="AB4980" i="11" s="1"/>
  <c r="Y4980" i="11"/>
  <c r="X4980" i="11"/>
  <c r="W4980" i="11"/>
  <c r="V4980" i="11"/>
  <c r="AG4980" i="11" s="1"/>
  <c r="U4980" i="11"/>
  <c r="AK4979" i="11"/>
  <c r="AC4979" i="11"/>
  <c r="AA4979" i="11"/>
  <c r="AB4979" i="11" s="1"/>
  <c r="Y4979" i="11"/>
  <c r="X4979" i="11"/>
  <c r="W4979" i="11"/>
  <c r="V4979" i="11"/>
  <c r="AG4979" i="11" s="1"/>
  <c r="U4979" i="11"/>
  <c r="AC4978" i="11"/>
  <c r="AA4978" i="11"/>
  <c r="AB4978" i="11" s="1"/>
  <c r="Y4978" i="11"/>
  <c r="X4978" i="11"/>
  <c r="W4978" i="11"/>
  <c r="V4978" i="11"/>
  <c r="AE4978" i="11" s="1"/>
  <c r="U4978" i="11"/>
  <c r="AK4977" i="11"/>
  <c r="AC4977" i="11"/>
  <c r="AA4977" i="11"/>
  <c r="Y4977" i="11"/>
  <c r="X4977" i="11"/>
  <c r="W4977" i="11"/>
  <c r="V4977" i="11"/>
  <c r="U4977" i="11"/>
  <c r="AC4976" i="11"/>
  <c r="AA4976" i="11"/>
  <c r="Y4976" i="11"/>
  <c r="X4976" i="11"/>
  <c r="W4976" i="11"/>
  <c r="V4976" i="11"/>
  <c r="AK4976" i="11" s="1"/>
  <c r="U4976" i="11"/>
  <c r="AK4975" i="11"/>
  <c r="AC4975" i="11"/>
  <c r="AB4975" i="11"/>
  <c r="AA4975" i="11"/>
  <c r="Y4975" i="11"/>
  <c r="X4975" i="11"/>
  <c r="W4975" i="11"/>
  <c r="V4975" i="11"/>
  <c r="AF4975" i="11" s="1"/>
  <c r="U4975" i="11"/>
  <c r="AC4974" i="11"/>
  <c r="AA4974" i="11"/>
  <c r="AB4974" i="11" s="1"/>
  <c r="Y4974" i="11"/>
  <c r="X4974" i="11"/>
  <c r="W4974" i="11"/>
  <c r="V4974" i="11"/>
  <c r="AE4974" i="11" s="1"/>
  <c r="U4974" i="11"/>
  <c r="AG4973" i="11"/>
  <c r="AF4973" i="11"/>
  <c r="AC4973" i="11"/>
  <c r="AA4973" i="11"/>
  <c r="Y4973" i="11"/>
  <c r="X4973" i="11"/>
  <c r="W4973" i="11"/>
  <c r="V4973" i="11"/>
  <c r="AL4973" i="11" s="1"/>
  <c r="U4973" i="11"/>
  <c r="AK4972" i="11"/>
  <c r="AC4972" i="11"/>
  <c r="AA4972" i="11"/>
  <c r="Y4972" i="11"/>
  <c r="X4972" i="11"/>
  <c r="W4972" i="11"/>
  <c r="V4972" i="11"/>
  <c r="AF4972" i="11" s="1"/>
  <c r="U4972" i="11"/>
  <c r="AK4971" i="11"/>
  <c r="AE4971" i="11"/>
  <c r="AC4971" i="11"/>
  <c r="AB4971" i="11"/>
  <c r="AA4971" i="11"/>
  <c r="Y4971" i="11"/>
  <c r="X4971" i="11"/>
  <c r="W4971" i="11"/>
  <c r="V4971" i="11"/>
  <c r="U4971" i="11"/>
  <c r="AC4970" i="11"/>
  <c r="AA4970" i="11"/>
  <c r="AB4970" i="11" s="1"/>
  <c r="Y4970" i="11"/>
  <c r="X4970" i="11"/>
  <c r="W4970" i="11"/>
  <c r="V4970" i="11"/>
  <c r="AE4970" i="11" s="1"/>
  <c r="U4970" i="11"/>
  <c r="AG4969" i="11"/>
  <c r="AF4969" i="11"/>
  <c r="AC4969" i="11"/>
  <c r="AA4969" i="11"/>
  <c r="Y4969" i="11"/>
  <c r="X4969" i="11"/>
  <c r="W4969" i="11"/>
  <c r="V4969" i="11"/>
  <c r="U4969" i="11"/>
  <c r="AK4968" i="11"/>
  <c r="AC4968" i="11"/>
  <c r="AA4968" i="11"/>
  <c r="Y4968" i="11"/>
  <c r="X4968" i="11"/>
  <c r="W4968" i="11"/>
  <c r="V4968" i="11"/>
  <c r="U4968" i="11"/>
  <c r="AG4967" i="11"/>
  <c r="AC4967" i="11"/>
  <c r="AB4967" i="11"/>
  <c r="AA4967" i="11"/>
  <c r="Y4967" i="11"/>
  <c r="X4967" i="11"/>
  <c r="W4967" i="11"/>
  <c r="V4967" i="11"/>
  <c r="U4967" i="11"/>
  <c r="AE4966" i="11"/>
  <c r="AC4966" i="11"/>
  <c r="AA4966" i="11"/>
  <c r="AB4966" i="11" s="1"/>
  <c r="Y4966" i="11"/>
  <c r="X4966" i="11"/>
  <c r="W4966" i="11"/>
  <c r="V4966" i="11"/>
  <c r="U4966" i="11"/>
  <c r="AG4965" i="11"/>
  <c r="AC4965" i="11"/>
  <c r="AA4965" i="11"/>
  <c r="Y4965" i="11"/>
  <c r="X4965" i="11"/>
  <c r="W4965" i="11"/>
  <c r="V4965" i="11"/>
  <c r="AL4965" i="11" s="1"/>
  <c r="U4965" i="11"/>
  <c r="AC4964" i="11"/>
  <c r="AA4964" i="11"/>
  <c r="Y4964" i="11"/>
  <c r="X4964" i="11"/>
  <c r="W4964" i="11"/>
  <c r="V4964" i="11"/>
  <c r="AK4964" i="11" s="1"/>
  <c r="U4964" i="11"/>
  <c r="AE4963" i="11"/>
  <c r="AC4963" i="11"/>
  <c r="AB4963" i="11"/>
  <c r="AA4963" i="11"/>
  <c r="Y4963" i="11"/>
  <c r="X4963" i="11"/>
  <c r="W4963" i="11"/>
  <c r="V4963" i="11"/>
  <c r="U4963" i="11"/>
  <c r="AC4962" i="11"/>
  <c r="AA4962" i="11"/>
  <c r="AB4962" i="11" s="1"/>
  <c r="Y4962" i="11"/>
  <c r="X4962" i="11"/>
  <c r="W4962" i="11"/>
  <c r="V4962" i="11"/>
  <c r="AE4962" i="11" s="1"/>
  <c r="U4962" i="11"/>
  <c r="AF4961" i="11"/>
  <c r="AC4961" i="11"/>
  <c r="AA4961" i="11"/>
  <c r="Y4961" i="11"/>
  <c r="X4961" i="11"/>
  <c r="W4961" i="11"/>
  <c r="V4961" i="11"/>
  <c r="AL4961" i="11" s="1"/>
  <c r="U4961" i="11"/>
  <c r="AK4960" i="11"/>
  <c r="AC4960" i="11"/>
  <c r="AA4960" i="11"/>
  <c r="Y4960" i="11"/>
  <c r="X4960" i="11"/>
  <c r="W4960" i="11"/>
  <c r="V4960" i="11"/>
  <c r="AF4960" i="11" s="1"/>
  <c r="U4960" i="11"/>
  <c r="AK4959" i="11"/>
  <c r="AE4959" i="11"/>
  <c r="AC4959" i="11"/>
  <c r="AB4959" i="11"/>
  <c r="AA4959" i="11"/>
  <c r="Y4959" i="11"/>
  <c r="X4959" i="11"/>
  <c r="W4959" i="11"/>
  <c r="V4959" i="11"/>
  <c r="AF4959" i="11" s="1"/>
  <c r="U4959" i="11"/>
  <c r="AC4958" i="11"/>
  <c r="AA4958" i="11"/>
  <c r="AB4958" i="11" s="1"/>
  <c r="Y4958" i="11"/>
  <c r="X4958" i="11"/>
  <c r="W4958" i="11"/>
  <c r="V4958" i="11"/>
  <c r="AE4958" i="11" s="1"/>
  <c r="U4958" i="11"/>
  <c r="AK4957" i="11"/>
  <c r="AF4957" i="11"/>
  <c r="AC4957" i="11"/>
  <c r="AA4957" i="11"/>
  <c r="Y4957" i="11"/>
  <c r="X4957" i="11"/>
  <c r="W4957" i="11"/>
  <c r="V4957" i="11"/>
  <c r="U4957" i="11"/>
  <c r="AK4956" i="11"/>
  <c r="AC4956" i="11"/>
  <c r="AA4956" i="11"/>
  <c r="Y4956" i="11"/>
  <c r="X4956" i="11"/>
  <c r="W4956" i="11"/>
  <c r="V4956" i="11"/>
  <c r="AF4956" i="11" s="1"/>
  <c r="U4956" i="11"/>
  <c r="AE4955" i="11"/>
  <c r="AC4955" i="11"/>
  <c r="AB4955" i="11"/>
  <c r="AA4955" i="11"/>
  <c r="Y4955" i="11"/>
  <c r="X4955" i="11"/>
  <c r="W4955" i="11"/>
  <c r="V4955" i="11"/>
  <c r="AK4955" i="11" s="1"/>
  <c r="U4955" i="11"/>
  <c r="AC4954" i="11"/>
  <c r="AA4954" i="11"/>
  <c r="AB4954" i="11" s="1"/>
  <c r="Y4954" i="11"/>
  <c r="X4954" i="11"/>
  <c r="W4954" i="11"/>
  <c r="V4954" i="11"/>
  <c r="AE4954" i="11" s="1"/>
  <c r="U4954" i="11"/>
  <c r="AK4953" i="11"/>
  <c r="AF4953" i="11"/>
  <c r="AC4953" i="11"/>
  <c r="AA4953" i="11"/>
  <c r="AB4953" i="11" s="1"/>
  <c r="Y4953" i="11"/>
  <c r="X4953" i="11"/>
  <c r="W4953" i="11"/>
  <c r="V4953" i="11"/>
  <c r="AL4953" i="11" s="1"/>
  <c r="U4953" i="11"/>
  <c r="AC4952" i="11"/>
  <c r="AA4952" i="11"/>
  <c r="Y4952" i="11"/>
  <c r="X4952" i="11"/>
  <c r="W4952" i="11"/>
  <c r="V4952" i="11"/>
  <c r="AK4952" i="11" s="1"/>
  <c r="U4952" i="11"/>
  <c r="AC4951" i="11"/>
  <c r="AA4951" i="11"/>
  <c r="AB4951" i="11" s="1"/>
  <c r="Y4951" i="11"/>
  <c r="X4951" i="11"/>
  <c r="W4951" i="11"/>
  <c r="V4951" i="11"/>
  <c r="AF4951" i="11" s="1"/>
  <c r="U4951" i="11"/>
  <c r="AC4950" i="11"/>
  <c r="AA4950" i="11"/>
  <c r="AB4950" i="11" s="1"/>
  <c r="Y4950" i="11"/>
  <c r="X4950" i="11"/>
  <c r="W4950" i="11"/>
  <c r="V4950" i="11"/>
  <c r="AF4950" i="11" s="1"/>
  <c r="U4950" i="11"/>
  <c r="AE4949" i="11"/>
  <c r="AC4949" i="11"/>
  <c r="AA4949" i="11"/>
  <c r="AB4949" i="11" s="1"/>
  <c r="Y4949" i="11"/>
  <c r="X4949" i="11"/>
  <c r="W4949" i="11"/>
  <c r="V4949" i="11"/>
  <c r="AK4949" i="11" s="1"/>
  <c r="U4949" i="11"/>
  <c r="AC4948" i="11"/>
  <c r="AA4948" i="11"/>
  <c r="AB4948" i="11" s="1"/>
  <c r="Y4948" i="11"/>
  <c r="X4948" i="11"/>
  <c r="W4948" i="11"/>
  <c r="V4948" i="11"/>
  <c r="AF4948" i="11" s="1"/>
  <c r="U4948" i="11"/>
  <c r="AC4947" i="11"/>
  <c r="AA4947" i="11"/>
  <c r="Y4947" i="11"/>
  <c r="X4947" i="11"/>
  <c r="W4947" i="11"/>
  <c r="V4947" i="11"/>
  <c r="AF4947" i="11" s="1"/>
  <c r="U4947" i="11"/>
  <c r="AK4946" i="11"/>
  <c r="AC4946" i="11"/>
  <c r="AA4946" i="11"/>
  <c r="AB4946" i="11" s="1"/>
  <c r="Y4946" i="11"/>
  <c r="X4946" i="11"/>
  <c r="W4946" i="11"/>
  <c r="V4946" i="11"/>
  <c r="AF4946" i="11" s="1"/>
  <c r="U4946" i="11"/>
  <c r="AK4945" i="11"/>
  <c r="AC4945" i="11"/>
  <c r="AA4945" i="11"/>
  <c r="AB4945" i="11" s="1"/>
  <c r="Y4945" i="11"/>
  <c r="X4945" i="11"/>
  <c r="W4945" i="11"/>
  <c r="V4945" i="11"/>
  <c r="AE4945" i="11" s="1"/>
  <c r="U4945" i="11"/>
  <c r="AG4944" i="11"/>
  <c r="AE4944" i="11"/>
  <c r="AC4944" i="11"/>
  <c r="Z4944" i="11" s="1"/>
  <c r="AA4944" i="11"/>
  <c r="AB4944" i="11" s="1"/>
  <c r="Y4944" i="11"/>
  <c r="X4944" i="11"/>
  <c r="W4944" i="11"/>
  <c r="V4944" i="11"/>
  <c r="AF4944" i="11" s="1"/>
  <c r="U4944" i="11"/>
  <c r="AC4943" i="11"/>
  <c r="AA4943" i="11"/>
  <c r="AB4943" i="11" s="1"/>
  <c r="Y4943" i="11"/>
  <c r="X4943" i="11"/>
  <c r="W4943" i="11"/>
  <c r="V4943" i="11"/>
  <c r="AF4943" i="11" s="1"/>
  <c r="U4943" i="11"/>
  <c r="AC4942" i="11"/>
  <c r="AA4942" i="11"/>
  <c r="AB4942" i="11" s="1"/>
  <c r="Y4942" i="11"/>
  <c r="X4942" i="11"/>
  <c r="W4942" i="11"/>
  <c r="V4942" i="11"/>
  <c r="AF4942" i="11" s="1"/>
  <c r="U4942" i="11"/>
  <c r="AC4941" i="11"/>
  <c r="AA4941" i="11"/>
  <c r="AB4941" i="11" s="1"/>
  <c r="Y4941" i="11"/>
  <c r="X4941" i="11"/>
  <c r="W4941" i="11"/>
  <c r="V4941" i="11"/>
  <c r="AL4941" i="11" s="1"/>
  <c r="U4941" i="11"/>
  <c r="AC4940" i="11"/>
  <c r="AA4940" i="11"/>
  <c r="AB4940" i="11" s="1"/>
  <c r="Y4940" i="11"/>
  <c r="X4940" i="11"/>
  <c r="W4940" i="11"/>
  <c r="V4940" i="11"/>
  <c r="AK4940" i="11" s="1"/>
  <c r="U4940" i="11"/>
  <c r="AK4939" i="11"/>
  <c r="AG4939" i="11"/>
  <c r="AC4939" i="11"/>
  <c r="AA4939" i="11"/>
  <c r="Y4939" i="11"/>
  <c r="X4939" i="11"/>
  <c r="W4939" i="11"/>
  <c r="V4939" i="11"/>
  <c r="AF4939" i="11" s="1"/>
  <c r="U4939" i="11"/>
  <c r="AC4938" i="11"/>
  <c r="AA4938" i="11"/>
  <c r="AB4938" i="11" s="1"/>
  <c r="Y4938" i="11"/>
  <c r="X4938" i="11"/>
  <c r="W4938" i="11"/>
  <c r="V4938" i="11"/>
  <c r="AG4938" i="11" s="1"/>
  <c r="U4938" i="11"/>
  <c r="AC4937" i="11"/>
  <c r="AA4937" i="11"/>
  <c r="Y4937" i="11"/>
  <c r="X4937" i="11"/>
  <c r="W4937" i="11"/>
  <c r="V4937" i="11"/>
  <c r="AK4937" i="11" s="1"/>
  <c r="U4937" i="11"/>
  <c r="AC4936" i="11"/>
  <c r="AA4936" i="11"/>
  <c r="AB4936" i="11" s="1"/>
  <c r="Y4936" i="11"/>
  <c r="X4936" i="11"/>
  <c r="W4936" i="11"/>
  <c r="V4936" i="11"/>
  <c r="AF4936" i="11" s="1"/>
  <c r="U4936" i="11"/>
  <c r="AC4935" i="11"/>
  <c r="AA4935" i="11"/>
  <c r="AB4935" i="11" s="1"/>
  <c r="Y4935" i="11"/>
  <c r="X4935" i="11"/>
  <c r="W4935" i="11"/>
  <c r="V4935" i="11"/>
  <c r="AK4935" i="11" s="1"/>
  <c r="U4935" i="11"/>
  <c r="AC4934" i="11"/>
  <c r="AA4934" i="11"/>
  <c r="AB4934" i="11" s="1"/>
  <c r="Y4934" i="11"/>
  <c r="X4934" i="11"/>
  <c r="W4934" i="11"/>
  <c r="V4934" i="11"/>
  <c r="AF4934" i="11" s="1"/>
  <c r="U4934" i="11"/>
  <c r="AK4933" i="11"/>
  <c r="AC4933" i="11"/>
  <c r="AA4933" i="11"/>
  <c r="AB4933" i="11" s="1"/>
  <c r="Y4933" i="11"/>
  <c r="X4933" i="11"/>
  <c r="W4933" i="11"/>
  <c r="V4933" i="11"/>
  <c r="AF4933" i="11" s="1"/>
  <c r="U4933" i="11"/>
  <c r="AC4932" i="11"/>
  <c r="AA4932" i="11"/>
  <c r="AB4932" i="11" s="1"/>
  <c r="Y4932" i="11"/>
  <c r="X4932" i="11"/>
  <c r="W4932" i="11"/>
  <c r="V4932" i="11"/>
  <c r="AF4932" i="11" s="1"/>
  <c r="U4932" i="11"/>
  <c r="AC4931" i="11"/>
  <c r="AA4931" i="11"/>
  <c r="Y4931" i="11"/>
  <c r="X4931" i="11"/>
  <c r="W4931" i="11"/>
  <c r="V4931" i="11"/>
  <c r="AK4931" i="11" s="1"/>
  <c r="U4931" i="11"/>
  <c r="AC4930" i="11"/>
  <c r="AA4930" i="11"/>
  <c r="AB4930" i="11" s="1"/>
  <c r="Y4930" i="11"/>
  <c r="X4930" i="11"/>
  <c r="W4930" i="11"/>
  <c r="V4930" i="11"/>
  <c r="AE4930" i="11" s="1"/>
  <c r="U4930" i="11"/>
  <c r="AF4929" i="11"/>
  <c r="AC4929" i="11"/>
  <c r="AA4929" i="11"/>
  <c r="AB4929" i="11" s="1"/>
  <c r="Y4929" i="11"/>
  <c r="X4929" i="11"/>
  <c r="W4929" i="11"/>
  <c r="V4929" i="11"/>
  <c r="AG4929" i="11" s="1"/>
  <c r="U4929" i="11"/>
  <c r="AK4928" i="11"/>
  <c r="AE4928" i="11"/>
  <c r="AC4928" i="11"/>
  <c r="AA4928" i="11"/>
  <c r="AB4928" i="11" s="1"/>
  <c r="Y4928" i="11"/>
  <c r="X4928" i="11"/>
  <c r="W4928" i="11"/>
  <c r="V4928" i="11"/>
  <c r="U4928" i="11"/>
  <c r="AK4927" i="11"/>
  <c r="AC4927" i="11"/>
  <c r="AA4927" i="11"/>
  <c r="Y4927" i="11"/>
  <c r="X4927" i="11"/>
  <c r="W4927" i="11"/>
  <c r="V4927" i="11"/>
  <c r="U4927" i="11"/>
  <c r="AC4926" i="11"/>
  <c r="AA4926" i="11"/>
  <c r="AB4926" i="11" s="1"/>
  <c r="Y4926" i="11"/>
  <c r="X4926" i="11"/>
  <c r="W4926" i="11"/>
  <c r="V4926" i="11"/>
  <c r="AF4926" i="11" s="1"/>
  <c r="U4926" i="11"/>
  <c r="AK4925" i="11"/>
  <c r="AC4925" i="11"/>
  <c r="AA4925" i="11"/>
  <c r="AB4925" i="11" s="1"/>
  <c r="Y4925" i="11"/>
  <c r="X4925" i="11"/>
  <c r="W4925" i="11"/>
  <c r="V4925" i="11"/>
  <c r="U4925" i="11"/>
  <c r="AK4924" i="11"/>
  <c r="AG4924" i="11"/>
  <c r="AC4924" i="11"/>
  <c r="AA4924" i="11"/>
  <c r="AB4924" i="11" s="1"/>
  <c r="Y4924" i="11"/>
  <c r="X4924" i="11"/>
  <c r="W4924" i="11"/>
  <c r="V4924" i="11"/>
  <c r="AF4924" i="11" s="1"/>
  <c r="U4924" i="11"/>
  <c r="AC4923" i="11"/>
  <c r="AB4923" i="11"/>
  <c r="AA4923" i="11"/>
  <c r="Y4923" i="11"/>
  <c r="X4923" i="11"/>
  <c r="W4923" i="11"/>
  <c r="V4923" i="11"/>
  <c r="AK4923" i="11" s="1"/>
  <c r="U4923" i="11"/>
  <c r="AK4922" i="11"/>
  <c r="AC4922" i="11"/>
  <c r="AA4922" i="11"/>
  <c r="Y4922" i="11"/>
  <c r="X4922" i="11"/>
  <c r="W4922" i="11"/>
  <c r="V4922" i="11"/>
  <c r="AL4922" i="11" s="1"/>
  <c r="U4922" i="11"/>
  <c r="AK4921" i="11"/>
  <c r="AC4921" i="11"/>
  <c r="AA4921" i="11"/>
  <c r="AB4921" i="11" s="1"/>
  <c r="Y4921" i="11"/>
  <c r="X4921" i="11"/>
  <c r="W4921" i="11"/>
  <c r="V4921" i="11"/>
  <c r="AL4921" i="11" s="1"/>
  <c r="U4921" i="11"/>
  <c r="AC4920" i="11"/>
  <c r="AA4920" i="11"/>
  <c r="Y4920" i="11"/>
  <c r="X4920" i="11"/>
  <c r="W4920" i="11"/>
  <c r="V4920" i="11"/>
  <c r="AK4920" i="11" s="1"/>
  <c r="U4920" i="11"/>
  <c r="AC4919" i="11"/>
  <c r="AB4919" i="11"/>
  <c r="AA4919" i="11"/>
  <c r="Y4919" i="11"/>
  <c r="X4919" i="11"/>
  <c r="W4919" i="11"/>
  <c r="V4919" i="11"/>
  <c r="AE4919" i="11" s="1"/>
  <c r="U4919" i="11"/>
  <c r="AC4918" i="11"/>
  <c r="AA4918" i="11"/>
  <c r="AB4918" i="11" s="1"/>
  <c r="Y4918" i="11"/>
  <c r="X4918" i="11"/>
  <c r="W4918" i="11"/>
  <c r="V4918" i="11"/>
  <c r="AF4918" i="11" s="1"/>
  <c r="U4918" i="11"/>
  <c r="AG4917" i="11"/>
  <c r="AC4917" i="11"/>
  <c r="AA4917" i="11"/>
  <c r="AB4917" i="11" s="1"/>
  <c r="Y4917" i="11"/>
  <c r="X4917" i="11"/>
  <c r="W4917" i="11"/>
  <c r="V4917" i="11"/>
  <c r="AK4917" i="11" s="1"/>
  <c r="U4917" i="11"/>
  <c r="AK4916" i="11"/>
  <c r="AC4916" i="11"/>
  <c r="AA4916" i="11"/>
  <c r="Y4916" i="11"/>
  <c r="X4916" i="11"/>
  <c r="W4916" i="11"/>
  <c r="V4916" i="11"/>
  <c r="U4916" i="11"/>
  <c r="AK4915" i="11"/>
  <c r="AC4915" i="11"/>
  <c r="AA4915" i="11"/>
  <c r="Y4915" i="11"/>
  <c r="X4915" i="11"/>
  <c r="W4915" i="11"/>
  <c r="V4915" i="11"/>
  <c r="AL4915" i="11" s="1"/>
  <c r="U4915" i="11"/>
  <c r="AG4914" i="11"/>
  <c r="AC4914" i="11"/>
  <c r="AA4914" i="11"/>
  <c r="AB4914" i="11" s="1"/>
  <c r="Y4914" i="11"/>
  <c r="X4914" i="11"/>
  <c r="W4914" i="11"/>
  <c r="V4914" i="11"/>
  <c r="AF4914" i="11" s="1"/>
  <c r="U4914" i="11"/>
  <c r="AK4913" i="11"/>
  <c r="AF4913" i="11"/>
  <c r="AC4913" i="11"/>
  <c r="AA4913" i="11"/>
  <c r="AB4913" i="11" s="1"/>
  <c r="Y4913" i="11"/>
  <c r="X4913" i="11"/>
  <c r="W4913" i="11"/>
  <c r="V4913" i="11"/>
  <c r="AE4913" i="11" s="1"/>
  <c r="U4913" i="11"/>
  <c r="AC4912" i="11"/>
  <c r="AA4912" i="11"/>
  <c r="Y4912" i="11"/>
  <c r="X4912" i="11"/>
  <c r="W4912" i="11"/>
  <c r="V4912" i="11"/>
  <c r="AK4912" i="11" s="1"/>
  <c r="U4912" i="11"/>
  <c r="AG4911" i="11"/>
  <c r="AC4911" i="11"/>
  <c r="AB4911" i="11"/>
  <c r="AA4911" i="11"/>
  <c r="Y4911" i="11"/>
  <c r="X4911" i="11"/>
  <c r="W4911" i="11"/>
  <c r="AL4911" i="11" s="1"/>
  <c r="V4911" i="11"/>
  <c r="AK4911" i="11" s="1"/>
  <c r="U4911" i="11"/>
  <c r="AK4910" i="11"/>
  <c r="AC4910" i="11"/>
  <c r="AA4910" i="11"/>
  <c r="Y4910" i="11"/>
  <c r="X4910" i="11"/>
  <c r="W4910" i="11"/>
  <c r="V4910" i="11"/>
  <c r="AF4910" i="11" s="1"/>
  <c r="U4910" i="11"/>
  <c r="AK4909" i="11"/>
  <c r="AC4909" i="11"/>
  <c r="AA4909" i="11"/>
  <c r="AB4909" i="11" s="1"/>
  <c r="Y4909" i="11"/>
  <c r="X4909" i="11"/>
  <c r="W4909" i="11"/>
  <c r="V4909" i="11"/>
  <c r="AL4909" i="11" s="1"/>
  <c r="U4909" i="11"/>
  <c r="AC4908" i="11"/>
  <c r="AA4908" i="11"/>
  <c r="AB4908" i="11" s="1"/>
  <c r="Y4908" i="11"/>
  <c r="X4908" i="11"/>
  <c r="W4908" i="11"/>
  <c r="V4908" i="11"/>
  <c r="AF4908" i="11" s="1"/>
  <c r="U4908" i="11"/>
  <c r="AE4907" i="11"/>
  <c r="AC4907" i="11"/>
  <c r="AB4907" i="11"/>
  <c r="AA4907" i="11"/>
  <c r="Y4907" i="11"/>
  <c r="X4907" i="11"/>
  <c r="W4907" i="11"/>
  <c r="V4907" i="11"/>
  <c r="U4907" i="11"/>
  <c r="AG4906" i="11"/>
  <c r="AE4906" i="11"/>
  <c r="AC4906" i="11"/>
  <c r="AA4906" i="11"/>
  <c r="AB4906" i="11" s="1"/>
  <c r="Y4906" i="11"/>
  <c r="X4906" i="11"/>
  <c r="W4906" i="11"/>
  <c r="V4906" i="11"/>
  <c r="U4906" i="11"/>
  <c r="AG4905" i="11"/>
  <c r="AC4905" i="11"/>
  <c r="AA4905" i="11"/>
  <c r="AB4905" i="11" s="1"/>
  <c r="Y4905" i="11"/>
  <c r="X4905" i="11"/>
  <c r="W4905" i="11"/>
  <c r="V4905" i="11"/>
  <c r="AE4905" i="11" s="1"/>
  <c r="U4905" i="11"/>
  <c r="AE4904" i="11"/>
  <c r="AC4904" i="11"/>
  <c r="AB4904" i="11"/>
  <c r="AA4904" i="11"/>
  <c r="Y4904" i="11"/>
  <c r="X4904" i="11"/>
  <c r="W4904" i="11"/>
  <c r="V4904" i="11"/>
  <c r="AF4904" i="11" s="1"/>
  <c r="U4904" i="11"/>
  <c r="AC4903" i="11"/>
  <c r="AA4903" i="11"/>
  <c r="AB4903" i="11" s="1"/>
  <c r="Y4903" i="11"/>
  <c r="X4903" i="11"/>
  <c r="W4903" i="11"/>
  <c r="V4903" i="11"/>
  <c r="AG4903" i="11" s="1"/>
  <c r="U4903" i="11"/>
  <c r="AC4902" i="11"/>
  <c r="AA4902" i="11"/>
  <c r="AB4902" i="11" s="1"/>
  <c r="Y4902" i="11"/>
  <c r="X4902" i="11"/>
  <c r="W4902" i="11"/>
  <c r="V4902" i="11"/>
  <c r="AF4902" i="11" s="1"/>
  <c r="U4902" i="11"/>
  <c r="AC4901" i="11"/>
  <c r="AA4901" i="11"/>
  <c r="AB4901" i="11" s="1"/>
  <c r="Y4901" i="11"/>
  <c r="X4901" i="11"/>
  <c r="W4901" i="11"/>
  <c r="V4901" i="11"/>
  <c r="AK4901" i="11" s="1"/>
  <c r="U4901" i="11"/>
  <c r="AC4900" i="11"/>
  <c r="AA4900" i="11"/>
  <c r="Y4900" i="11"/>
  <c r="X4900" i="11"/>
  <c r="W4900" i="11"/>
  <c r="V4900" i="11"/>
  <c r="AL4900" i="11" s="1"/>
  <c r="U4900" i="11"/>
  <c r="AL4899" i="11"/>
  <c r="AC4899" i="11"/>
  <c r="AA4899" i="11"/>
  <c r="Y4899" i="11"/>
  <c r="X4899" i="11"/>
  <c r="W4899" i="11"/>
  <c r="V4899" i="11"/>
  <c r="AK4899" i="11" s="1"/>
  <c r="U4899" i="11"/>
  <c r="AG4898" i="11"/>
  <c r="AE4898" i="11"/>
  <c r="AC4898" i="11"/>
  <c r="AA4898" i="11"/>
  <c r="AB4898" i="11" s="1"/>
  <c r="Y4898" i="11"/>
  <c r="X4898" i="11"/>
  <c r="W4898" i="11"/>
  <c r="V4898" i="11"/>
  <c r="AF4898" i="11" s="1"/>
  <c r="U4898" i="11"/>
  <c r="AF4897" i="11"/>
  <c r="AC4897" i="11"/>
  <c r="AA4897" i="11"/>
  <c r="AB4897" i="11" s="1"/>
  <c r="Y4897" i="11"/>
  <c r="X4897" i="11"/>
  <c r="W4897" i="11"/>
  <c r="V4897" i="11"/>
  <c r="AE4897" i="11" s="1"/>
  <c r="U4897" i="11"/>
  <c r="AE4896" i="11"/>
  <c r="AC4896" i="11"/>
  <c r="AB4896" i="11"/>
  <c r="AA4896" i="11"/>
  <c r="Y4896" i="11"/>
  <c r="X4896" i="11"/>
  <c r="W4896" i="11"/>
  <c r="V4896" i="11"/>
  <c r="U4896" i="11"/>
  <c r="AG4895" i="11"/>
  <c r="AC4895" i="11"/>
  <c r="AB4895" i="11"/>
  <c r="AA4895" i="11"/>
  <c r="Y4895" i="11"/>
  <c r="X4895" i="11"/>
  <c r="W4895" i="11"/>
  <c r="V4895" i="11"/>
  <c r="AF4895" i="11" s="1"/>
  <c r="U4895" i="11"/>
  <c r="AG4894" i="11"/>
  <c r="AC4894" i="11"/>
  <c r="AA4894" i="11"/>
  <c r="AB4894" i="11" s="1"/>
  <c r="Y4894" i="11"/>
  <c r="X4894" i="11"/>
  <c r="W4894" i="11"/>
  <c r="V4894" i="11"/>
  <c r="AK4894" i="11" s="1"/>
  <c r="U4894" i="11"/>
  <c r="AL4893" i="11"/>
  <c r="AG4893" i="11"/>
  <c r="AC4893" i="11"/>
  <c r="AA4893" i="11"/>
  <c r="AB4893" i="11" s="1"/>
  <c r="Y4893" i="11"/>
  <c r="X4893" i="11"/>
  <c r="W4893" i="11"/>
  <c r="V4893" i="11"/>
  <c r="AK4893" i="11" s="1"/>
  <c r="U4893" i="11"/>
  <c r="AC4892" i="11"/>
  <c r="AA4892" i="11"/>
  <c r="Y4892" i="11"/>
  <c r="X4892" i="11"/>
  <c r="W4892" i="11"/>
  <c r="V4892" i="11"/>
  <c r="AL4892" i="11" s="1"/>
  <c r="U4892" i="11"/>
  <c r="AC4891" i="11"/>
  <c r="AA4891" i="11"/>
  <c r="AB4891" i="11" s="1"/>
  <c r="Y4891" i="11"/>
  <c r="X4891" i="11"/>
  <c r="W4891" i="11"/>
  <c r="V4891" i="11"/>
  <c r="U4891" i="11"/>
  <c r="AF4890" i="11"/>
  <c r="AC4890" i="11"/>
  <c r="AA4890" i="11"/>
  <c r="Y4890" i="11"/>
  <c r="X4890" i="11"/>
  <c r="W4890" i="11"/>
  <c r="V4890" i="11"/>
  <c r="AL4890" i="11" s="1"/>
  <c r="U4890" i="11"/>
  <c r="AK4889" i="11"/>
  <c r="AC4889" i="11"/>
  <c r="AA4889" i="11"/>
  <c r="AB4889" i="11" s="1"/>
  <c r="Y4889" i="11"/>
  <c r="X4889" i="11"/>
  <c r="W4889" i="11"/>
  <c r="V4889" i="11"/>
  <c r="AF4889" i="11" s="1"/>
  <c r="U4889" i="11"/>
  <c r="AC4888" i="11"/>
  <c r="AA4888" i="11"/>
  <c r="Y4888" i="11"/>
  <c r="X4888" i="11"/>
  <c r="W4888" i="11"/>
  <c r="V4888" i="11"/>
  <c r="AL4888" i="11" s="1"/>
  <c r="U4888" i="11"/>
  <c r="AC4887" i="11"/>
  <c r="AA4887" i="11"/>
  <c r="AB4887" i="11" s="1"/>
  <c r="Y4887" i="11"/>
  <c r="X4887" i="11"/>
  <c r="W4887" i="11"/>
  <c r="V4887" i="11"/>
  <c r="AL4887" i="11" s="1"/>
  <c r="U4887" i="11"/>
  <c r="AK4886" i="11"/>
  <c r="AC4886" i="11"/>
  <c r="AA4886" i="11"/>
  <c r="Y4886" i="11"/>
  <c r="X4886" i="11"/>
  <c r="W4886" i="11"/>
  <c r="V4886" i="11"/>
  <c r="AF4886" i="11" s="1"/>
  <c r="U4886" i="11"/>
  <c r="AG4885" i="11"/>
  <c r="AC4885" i="11"/>
  <c r="AA4885" i="11"/>
  <c r="Y4885" i="11"/>
  <c r="X4885" i="11"/>
  <c r="W4885" i="11"/>
  <c r="V4885" i="11"/>
  <c r="AF4885" i="11" s="1"/>
  <c r="U4885" i="11"/>
  <c r="AK4884" i="11"/>
  <c r="AC4884" i="11"/>
  <c r="AB4884" i="11"/>
  <c r="AA4884" i="11"/>
  <c r="Y4884" i="11"/>
  <c r="X4884" i="11"/>
  <c r="W4884" i="11"/>
  <c r="V4884" i="11"/>
  <c r="U4884" i="11"/>
  <c r="AC4883" i="11"/>
  <c r="AA4883" i="11"/>
  <c r="AB4883" i="11" s="1"/>
  <c r="Y4883" i="11"/>
  <c r="X4883" i="11"/>
  <c r="W4883" i="11"/>
  <c r="V4883" i="11"/>
  <c r="AL4883" i="11" s="1"/>
  <c r="U4883" i="11"/>
  <c r="AK4882" i="11"/>
  <c r="AC4882" i="11"/>
  <c r="AA4882" i="11"/>
  <c r="Y4882" i="11"/>
  <c r="X4882" i="11"/>
  <c r="W4882" i="11"/>
  <c r="V4882" i="11"/>
  <c r="U4882" i="11"/>
  <c r="AC4881" i="11"/>
  <c r="AA4881" i="11"/>
  <c r="Y4881" i="11"/>
  <c r="X4881" i="11"/>
  <c r="W4881" i="11"/>
  <c r="V4881" i="11"/>
  <c r="AF4881" i="11" s="1"/>
  <c r="U4881" i="11"/>
  <c r="AK4880" i="11"/>
  <c r="AC4880" i="11"/>
  <c r="AB4880" i="11"/>
  <c r="AA4880" i="11"/>
  <c r="Y4880" i="11"/>
  <c r="X4880" i="11"/>
  <c r="W4880" i="11"/>
  <c r="V4880" i="11"/>
  <c r="U4880" i="11"/>
  <c r="AC4879" i="11"/>
  <c r="AA4879" i="11"/>
  <c r="AB4879" i="11" s="1"/>
  <c r="Y4879" i="11"/>
  <c r="X4879" i="11"/>
  <c r="W4879" i="11"/>
  <c r="V4879" i="11"/>
  <c r="AL4879" i="11" s="1"/>
  <c r="U4879" i="11"/>
  <c r="AK4878" i="11"/>
  <c r="AC4878" i="11"/>
  <c r="AA4878" i="11"/>
  <c r="Y4878" i="11"/>
  <c r="X4878" i="11"/>
  <c r="W4878" i="11"/>
  <c r="V4878" i="11"/>
  <c r="AF4878" i="11" s="1"/>
  <c r="U4878" i="11"/>
  <c r="AG4877" i="11"/>
  <c r="AC4877" i="11"/>
  <c r="AA4877" i="11"/>
  <c r="Y4877" i="11"/>
  <c r="X4877" i="11"/>
  <c r="W4877" i="11"/>
  <c r="V4877" i="11"/>
  <c r="AF4877" i="11" s="1"/>
  <c r="U4877" i="11"/>
  <c r="AK4876" i="11"/>
  <c r="AC4876" i="11"/>
  <c r="AB4876" i="11"/>
  <c r="AA4876" i="11"/>
  <c r="Y4876" i="11"/>
  <c r="X4876" i="11"/>
  <c r="W4876" i="11"/>
  <c r="V4876" i="11"/>
  <c r="AL4876" i="11" s="1"/>
  <c r="U4876" i="11"/>
  <c r="AC4875" i="11"/>
  <c r="AA4875" i="11"/>
  <c r="AB4875" i="11" s="1"/>
  <c r="Y4875" i="11"/>
  <c r="X4875" i="11"/>
  <c r="W4875" i="11"/>
  <c r="V4875" i="11"/>
  <c r="AL4875" i="11" s="1"/>
  <c r="U4875" i="11"/>
  <c r="AK4874" i="11"/>
  <c r="AC4874" i="11"/>
  <c r="AA4874" i="11"/>
  <c r="Y4874" i="11"/>
  <c r="X4874" i="11"/>
  <c r="W4874" i="11"/>
  <c r="V4874" i="11"/>
  <c r="U4874" i="11"/>
  <c r="AC4873" i="11"/>
  <c r="AA4873" i="11"/>
  <c r="Y4873" i="11"/>
  <c r="X4873" i="11"/>
  <c r="W4873" i="11"/>
  <c r="V4873" i="11"/>
  <c r="AF4873" i="11" s="1"/>
  <c r="U4873" i="11"/>
  <c r="AK4872" i="11"/>
  <c r="AC4872" i="11"/>
  <c r="AB4872" i="11"/>
  <c r="AA4872" i="11"/>
  <c r="Y4872" i="11"/>
  <c r="X4872" i="11"/>
  <c r="W4872" i="11"/>
  <c r="V4872" i="11"/>
  <c r="U4872" i="11"/>
  <c r="AC4871" i="11"/>
  <c r="AA4871" i="11"/>
  <c r="AB4871" i="11" s="1"/>
  <c r="Y4871" i="11"/>
  <c r="X4871" i="11"/>
  <c r="W4871" i="11"/>
  <c r="V4871" i="11"/>
  <c r="U4871" i="11"/>
  <c r="AK4870" i="11"/>
  <c r="AF4870" i="11"/>
  <c r="AC4870" i="11"/>
  <c r="AA4870" i="11"/>
  <c r="Y4870" i="11"/>
  <c r="X4870" i="11"/>
  <c r="W4870" i="11"/>
  <c r="V4870" i="11"/>
  <c r="AL4870" i="11" s="1"/>
  <c r="U4870" i="11"/>
  <c r="AK4869" i="11"/>
  <c r="AG4869" i="11"/>
  <c r="AC4869" i="11"/>
  <c r="AA4869" i="11"/>
  <c r="Y4869" i="11"/>
  <c r="X4869" i="11"/>
  <c r="W4869" i="11"/>
  <c r="V4869" i="11"/>
  <c r="AF4869" i="11" s="1"/>
  <c r="U4869" i="11"/>
  <c r="AC4868" i="11"/>
  <c r="AA4868" i="11"/>
  <c r="Y4868" i="11"/>
  <c r="X4868" i="11"/>
  <c r="W4868" i="11"/>
  <c r="V4868" i="11"/>
  <c r="U4868" i="11"/>
  <c r="AC4867" i="11"/>
  <c r="AA4867" i="11"/>
  <c r="AB4867" i="11" s="1"/>
  <c r="Y4867" i="11"/>
  <c r="X4867" i="11"/>
  <c r="W4867" i="11"/>
  <c r="V4867" i="11"/>
  <c r="AL4867" i="11" s="1"/>
  <c r="U4867" i="11"/>
  <c r="AC4866" i="11"/>
  <c r="AA4866" i="11"/>
  <c r="Y4866" i="11"/>
  <c r="X4866" i="11"/>
  <c r="W4866" i="11"/>
  <c r="V4866" i="11"/>
  <c r="U4866" i="11"/>
  <c r="AK4865" i="11"/>
  <c r="AG4865" i="11"/>
  <c r="AC4865" i="11"/>
  <c r="AA4865" i="11"/>
  <c r="Y4865" i="11"/>
  <c r="X4865" i="11"/>
  <c r="W4865" i="11"/>
  <c r="V4865" i="11"/>
  <c r="AF4865" i="11" s="1"/>
  <c r="U4865" i="11"/>
  <c r="AC4864" i="11"/>
  <c r="AA4864" i="11"/>
  <c r="Y4864" i="11"/>
  <c r="X4864" i="11"/>
  <c r="W4864" i="11"/>
  <c r="V4864" i="11"/>
  <c r="AK4864" i="11" s="1"/>
  <c r="U4864" i="11"/>
  <c r="AC4863" i="11"/>
  <c r="AA4863" i="11"/>
  <c r="AB4863" i="11" s="1"/>
  <c r="Y4863" i="11"/>
  <c r="X4863" i="11"/>
  <c r="W4863" i="11"/>
  <c r="V4863" i="11"/>
  <c r="AL4863" i="11" s="1"/>
  <c r="U4863" i="11"/>
  <c r="AK4862" i="11"/>
  <c r="AC4862" i="11"/>
  <c r="AA4862" i="11"/>
  <c r="Y4862" i="11"/>
  <c r="X4862" i="11"/>
  <c r="W4862" i="11"/>
  <c r="V4862" i="11"/>
  <c r="U4862" i="11"/>
  <c r="AC4861" i="11"/>
  <c r="AA4861" i="11"/>
  <c r="Y4861" i="11"/>
  <c r="X4861" i="11"/>
  <c r="W4861" i="11"/>
  <c r="V4861" i="11"/>
  <c r="U4861" i="11"/>
  <c r="AE4860" i="11"/>
  <c r="AC4860" i="11"/>
  <c r="AA4860" i="11"/>
  <c r="Y4860" i="11"/>
  <c r="X4860" i="11"/>
  <c r="W4860" i="11"/>
  <c r="V4860" i="11"/>
  <c r="AL4860" i="11" s="1"/>
  <c r="U4860" i="11"/>
  <c r="AG4859" i="11"/>
  <c r="AC4859" i="11"/>
  <c r="AA4859" i="11"/>
  <c r="AB4859" i="11" s="1"/>
  <c r="Y4859" i="11"/>
  <c r="X4859" i="11"/>
  <c r="W4859" i="11"/>
  <c r="V4859" i="11"/>
  <c r="U4859" i="11"/>
  <c r="AK4858" i="11"/>
  <c r="AC4858" i="11"/>
  <c r="AA4858" i="11"/>
  <c r="Y4858" i="11"/>
  <c r="X4858" i="11"/>
  <c r="W4858" i="11"/>
  <c r="V4858" i="11"/>
  <c r="AE4858" i="11" s="1"/>
  <c r="U4858" i="11"/>
  <c r="AC4857" i="11"/>
  <c r="AA4857" i="11"/>
  <c r="Y4857" i="11"/>
  <c r="X4857" i="11"/>
  <c r="W4857" i="11"/>
  <c r="V4857" i="11"/>
  <c r="U4857" i="11"/>
  <c r="AC4856" i="11"/>
  <c r="AB4856" i="11"/>
  <c r="AA4856" i="11"/>
  <c r="Y4856" i="11"/>
  <c r="X4856" i="11"/>
  <c r="W4856" i="11"/>
  <c r="V4856" i="11"/>
  <c r="AK4856" i="11" s="1"/>
  <c r="U4856" i="11"/>
  <c r="AL4855" i="11"/>
  <c r="AC4855" i="11"/>
  <c r="AA4855" i="11"/>
  <c r="AB4855" i="11" s="1"/>
  <c r="Y4855" i="11"/>
  <c r="X4855" i="11"/>
  <c r="W4855" i="11"/>
  <c r="V4855" i="11"/>
  <c r="AG4855" i="11" s="1"/>
  <c r="U4855" i="11"/>
  <c r="AK4854" i="11"/>
  <c r="AC4854" i="11"/>
  <c r="AA4854" i="11"/>
  <c r="Y4854" i="11"/>
  <c r="X4854" i="11"/>
  <c r="W4854" i="11"/>
  <c r="V4854" i="11"/>
  <c r="U4854" i="11"/>
  <c r="AK4853" i="11"/>
  <c r="AG4853" i="11"/>
  <c r="AC4853" i="11"/>
  <c r="AA4853" i="11"/>
  <c r="Y4853" i="11"/>
  <c r="X4853" i="11"/>
  <c r="W4853" i="11"/>
  <c r="V4853" i="11"/>
  <c r="AF4853" i="11" s="1"/>
  <c r="U4853" i="11"/>
  <c r="AK4852" i="11"/>
  <c r="AC4852" i="11"/>
  <c r="AA4852" i="11"/>
  <c r="Y4852" i="11"/>
  <c r="X4852" i="11"/>
  <c r="W4852" i="11"/>
  <c r="V4852" i="11"/>
  <c r="AL4852" i="11" s="1"/>
  <c r="U4852" i="11"/>
  <c r="AC4851" i="11"/>
  <c r="AA4851" i="11"/>
  <c r="AB4851" i="11" s="1"/>
  <c r="Y4851" i="11"/>
  <c r="X4851" i="11"/>
  <c r="W4851" i="11"/>
  <c r="V4851" i="11"/>
  <c r="AF4851" i="11" s="1"/>
  <c r="U4851" i="11"/>
  <c r="AK4850" i="11"/>
  <c r="AC4850" i="11"/>
  <c r="AA4850" i="11"/>
  <c r="AB4850" i="11" s="1"/>
  <c r="Y4850" i="11"/>
  <c r="X4850" i="11"/>
  <c r="W4850" i="11"/>
  <c r="V4850" i="11"/>
  <c r="U4850" i="11"/>
  <c r="AK4849" i="11"/>
  <c r="AG4849" i="11"/>
  <c r="AC4849" i="11"/>
  <c r="AA4849" i="11"/>
  <c r="AB4849" i="11" s="1"/>
  <c r="Y4849" i="11"/>
  <c r="X4849" i="11"/>
  <c r="W4849" i="11"/>
  <c r="V4849" i="11"/>
  <c r="AF4849" i="11" s="1"/>
  <c r="U4849" i="11"/>
  <c r="AK4848" i="11"/>
  <c r="AC4848" i="11"/>
  <c r="AB4848" i="11"/>
  <c r="AA4848" i="11"/>
  <c r="Y4848" i="11"/>
  <c r="X4848" i="11"/>
  <c r="W4848" i="11"/>
  <c r="V4848" i="11"/>
  <c r="AL4848" i="11" s="1"/>
  <c r="U4848" i="11"/>
  <c r="AL4847" i="11"/>
  <c r="AK4847" i="11"/>
  <c r="AC4847" i="11"/>
  <c r="AA4847" i="11"/>
  <c r="Y4847" i="11"/>
  <c r="X4847" i="11"/>
  <c r="W4847" i="11"/>
  <c r="V4847" i="11"/>
  <c r="U4847" i="11"/>
  <c r="AK4846" i="11"/>
  <c r="AE4846" i="11"/>
  <c r="AC4846" i="11"/>
  <c r="AA4846" i="11"/>
  <c r="AB4846" i="11" s="1"/>
  <c r="Y4846" i="11"/>
  <c r="X4846" i="11"/>
  <c r="W4846" i="11"/>
  <c r="V4846" i="11"/>
  <c r="U4846" i="11"/>
  <c r="AK4845" i="11"/>
  <c r="AC4845" i="11"/>
  <c r="AA4845" i="11"/>
  <c r="Y4845" i="11"/>
  <c r="X4845" i="11"/>
  <c r="W4845" i="11"/>
  <c r="V4845" i="11"/>
  <c r="U4845" i="11"/>
  <c r="AK4844" i="11"/>
  <c r="AG4844" i="11"/>
  <c r="AC4844" i="11"/>
  <c r="AA4844" i="11"/>
  <c r="Y4844" i="11"/>
  <c r="X4844" i="11"/>
  <c r="W4844" i="11"/>
  <c r="V4844" i="11"/>
  <c r="AL4844" i="11" s="1"/>
  <c r="U4844" i="11"/>
  <c r="AC4843" i="11"/>
  <c r="AA4843" i="11"/>
  <c r="AB4843" i="11" s="1"/>
  <c r="Y4843" i="11"/>
  <c r="X4843" i="11"/>
  <c r="W4843" i="11"/>
  <c r="V4843" i="11"/>
  <c r="U4843" i="11"/>
  <c r="AE4842" i="11"/>
  <c r="AC4842" i="11"/>
  <c r="AA4842" i="11"/>
  <c r="AB4842" i="11" s="1"/>
  <c r="Y4842" i="11"/>
  <c r="X4842" i="11"/>
  <c r="W4842" i="11"/>
  <c r="V4842" i="11"/>
  <c r="AK4842" i="11" s="1"/>
  <c r="U4842" i="11"/>
  <c r="AK4841" i="11"/>
  <c r="AG4841" i="11"/>
  <c r="AC4841" i="11"/>
  <c r="AA4841" i="11"/>
  <c r="AB4841" i="11" s="1"/>
  <c r="Y4841" i="11"/>
  <c r="X4841" i="11"/>
  <c r="W4841" i="11"/>
  <c r="V4841" i="11"/>
  <c r="U4841" i="11"/>
  <c r="AC4840" i="11"/>
  <c r="AB4840" i="11"/>
  <c r="AA4840" i="11"/>
  <c r="Y4840" i="11"/>
  <c r="X4840" i="11"/>
  <c r="W4840" i="11"/>
  <c r="V4840" i="11"/>
  <c r="U4840" i="11"/>
  <c r="AK4839" i="11"/>
  <c r="AC4839" i="11"/>
  <c r="AA4839" i="11"/>
  <c r="AB4839" i="11" s="1"/>
  <c r="Y4839" i="11"/>
  <c r="X4839" i="11"/>
  <c r="W4839" i="11"/>
  <c r="V4839" i="11"/>
  <c r="AF4839" i="11" s="1"/>
  <c r="U4839" i="11"/>
  <c r="AK4838" i="11"/>
  <c r="AE4838" i="11"/>
  <c r="AC4838" i="11"/>
  <c r="AA4838" i="11"/>
  <c r="AB4838" i="11" s="1"/>
  <c r="Y4838" i="11"/>
  <c r="X4838" i="11"/>
  <c r="W4838" i="11"/>
  <c r="V4838" i="11"/>
  <c r="U4838" i="11"/>
  <c r="AK4837" i="11"/>
  <c r="AC4837" i="11"/>
  <c r="AA4837" i="11"/>
  <c r="AB4837" i="11" s="1"/>
  <c r="Y4837" i="11"/>
  <c r="X4837" i="11"/>
  <c r="W4837" i="11"/>
  <c r="V4837" i="11"/>
  <c r="U4837" i="11"/>
  <c r="AC4836" i="11"/>
  <c r="AA4836" i="11"/>
  <c r="Y4836" i="11"/>
  <c r="X4836" i="11"/>
  <c r="W4836" i="11"/>
  <c r="V4836" i="11"/>
  <c r="AK4836" i="11" s="1"/>
  <c r="U4836" i="11"/>
  <c r="AC4835" i="11"/>
  <c r="AA4835" i="11"/>
  <c r="AB4835" i="11" s="1"/>
  <c r="Y4835" i="11"/>
  <c r="X4835" i="11"/>
  <c r="W4835" i="11"/>
  <c r="V4835" i="11"/>
  <c r="AF4835" i="11" s="1"/>
  <c r="U4835" i="11"/>
  <c r="AC4834" i="11"/>
  <c r="AA4834" i="11"/>
  <c r="AB4834" i="11" s="1"/>
  <c r="Y4834" i="11"/>
  <c r="X4834" i="11"/>
  <c r="W4834" i="11"/>
  <c r="V4834" i="11"/>
  <c r="U4834" i="11"/>
  <c r="AE4833" i="11"/>
  <c r="AC4833" i="11"/>
  <c r="AA4833" i="11"/>
  <c r="AB4833" i="11" s="1"/>
  <c r="Y4833" i="11"/>
  <c r="X4833" i="11"/>
  <c r="W4833" i="11"/>
  <c r="V4833" i="11"/>
  <c r="AK4833" i="11" s="1"/>
  <c r="U4833" i="11"/>
  <c r="AK4832" i="11"/>
  <c r="AC4832" i="11"/>
  <c r="AA4832" i="11"/>
  <c r="Y4832" i="11"/>
  <c r="X4832" i="11"/>
  <c r="W4832" i="11"/>
  <c r="V4832" i="11"/>
  <c r="AL4832" i="11" s="1"/>
  <c r="U4832" i="11"/>
  <c r="AG4831" i="11"/>
  <c r="AC4831" i="11"/>
  <c r="AA4831" i="11"/>
  <c r="AB4831" i="11" s="1"/>
  <c r="Y4831" i="11"/>
  <c r="X4831" i="11"/>
  <c r="W4831" i="11"/>
  <c r="V4831" i="11"/>
  <c r="U4831" i="11"/>
  <c r="AK4830" i="11"/>
  <c r="AC4830" i="11"/>
  <c r="AA4830" i="11"/>
  <c r="Y4830" i="11"/>
  <c r="X4830" i="11"/>
  <c r="W4830" i="11"/>
  <c r="V4830" i="11"/>
  <c r="AL4830" i="11" s="1"/>
  <c r="U4830" i="11"/>
  <c r="AK4829" i="11"/>
  <c r="AG4829" i="11"/>
  <c r="AC4829" i="11"/>
  <c r="AA4829" i="11"/>
  <c r="AB4829" i="11" s="1"/>
  <c r="Y4829" i="11"/>
  <c r="X4829" i="11"/>
  <c r="W4829" i="11"/>
  <c r="V4829" i="11"/>
  <c r="U4829" i="11"/>
  <c r="AC4828" i="11"/>
  <c r="AA4828" i="11"/>
  <c r="Y4828" i="11"/>
  <c r="X4828" i="11"/>
  <c r="W4828" i="11"/>
  <c r="V4828" i="11"/>
  <c r="AK4828" i="11" s="1"/>
  <c r="U4828" i="11"/>
  <c r="AC4827" i="11"/>
  <c r="AA4827" i="11"/>
  <c r="AB4827" i="11" s="1"/>
  <c r="Y4827" i="11"/>
  <c r="X4827" i="11"/>
  <c r="W4827" i="11"/>
  <c r="V4827" i="11"/>
  <c r="U4827" i="11"/>
  <c r="AG4826" i="11"/>
  <c r="AF4826" i="11"/>
  <c r="AC4826" i="11"/>
  <c r="AA4826" i="11"/>
  <c r="AB4826" i="11" s="1"/>
  <c r="Y4826" i="11"/>
  <c r="X4826" i="11"/>
  <c r="W4826" i="11"/>
  <c r="V4826" i="11"/>
  <c r="U4826" i="11"/>
  <c r="AC4825" i="11"/>
  <c r="AA4825" i="11"/>
  <c r="AB4825" i="11" s="1"/>
  <c r="Y4825" i="11"/>
  <c r="X4825" i="11"/>
  <c r="W4825" i="11"/>
  <c r="V4825" i="11"/>
  <c r="U4825" i="11"/>
  <c r="AC4824" i="11"/>
  <c r="AA4824" i="11"/>
  <c r="Y4824" i="11"/>
  <c r="X4824" i="11"/>
  <c r="W4824" i="11"/>
  <c r="V4824" i="11"/>
  <c r="AK4824" i="11" s="1"/>
  <c r="U4824" i="11"/>
  <c r="AC4823" i="11"/>
  <c r="AA4823" i="11"/>
  <c r="AB4823" i="11" s="1"/>
  <c r="Y4823" i="11"/>
  <c r="X4823" i="11"/>
  <c r="W4823" i="11"/>
  <c r="V4823" i="11"/>
  <c r="AE4823" i="11" s="1"/>
  <c r="U4823" i="11"/>
  <c r="AC4822" i="11"/>
  <c r="AA4822" i="11"/>
  <c r="AB4822" i="11" s="1"/>
  <c r="Y4822" i="11"/>
  <c r="X4822" i="11"/>
  <c r="W4822" i="11"/>
  <c r="V4822" i="11"/>
  <c r="U4822" i="11"/>
  <c r="AE4821" i="11"/>
  <c r="AC4821" i="11"/>
  <c r="AA4821" i="11"/>
  <c r="AB4821" i="11" s="1"/>
  <c r="Y4821" i="11"/>
  <c r="X4821" i="11"/>
  <c r="W4821" i="11"/>
  <c r="V4821" i="11"/>
  <c r="AK4821" i="11" s="1"/>
  <c r="U4821" i="11"/>
  <c r="AK4820" i="11"/>
  <c r="AC4820" i="11"/>
  <c r="AA4820" i="11"/>
  <c r="Y4820" i="11"/>
  <c r="X4820" i="11"/>
  <c r="W4820" i="11"/>
  <c r="V4820" i="11"/>
  <c r="U4820" i="11"/>
  <c r="AC4819" i="11"/>
  <c r="AA4819" i="11"/>
  <c r="AB4819" i="11" s="1"/>
  <c r="Y4819" i="11"/>
  <c r="X4819" i="11"/>
  <c r="W4819" i="11"/>
  <c r="V4819" i="11"/>
  <c r="AF4819" i="11" s="1"/>
  <c r="U4819" i="11"/>
  <c r="AC4818" i="11"/>
  <c r="AA4818" i="11"/>
  <c r="AB4818" i="11" s="1"/>
  <c r="Y4818" i="11"/>
  <c r="X4818" i="11"/>
  <c r="W4818" i="11"/>
  <c r="V4818" i="11"/>
  <c r="U4818" i="11"/>
  <c r="AG4817" i="11"/>
  <c r="AC4817" i="11"/>
  <c r="AA4817" i="11"/>
  <c r="AB4817" i="11" s="1"/>
  <c r="Y4817" i="11"/>
  <c r="X4817" i="11"/>
  <c r="W4817" i="11"/>
  <c r="V4817" i="11"/>
  <c r="AF4817" i="11" s="1"/>
  <c r="U4817" i="11"/>
  <c r="AG4816" i="11"/>
  <c r="AC4816" i="11"/>
  <c r="AB4816" i="11"/>
  <c r="AA4816" i="11"/>
  <c r="Y4816" i="11"/>
  <c r="X4816" i="11"/>
  <c r="W4816" i="11"/>
  <c r="V4816" i="11"/>
  <c r="U4816" i="11"/>
  <c r="AK4815" i="11"/>
  <c r="AC4815" i="11"/>
  <c r="AA4815" i="11"/>
  <c r="Y4815" i="11"/>
  <c r="X4815" i="11"/>
  <c r="W4815" i="11"/>
  <c r="V4815" i="11"/>
  <c r="U4815" i="11"/>
  <c r="AK4814" i="11"/>
  <c r="AG4814" i="11"/>
  <c r="AC4814" i="11"/>
  <c r="AA4814" i="11"/>
  <c r="AB4814" i="11" s="1"/>
  <c r="Y4814" i="11"/>
  <c r="X4814" i="11"/>
  <c r="W4814" i="11"/>
  <c r="V4814" i="11"/>
  <c r="U4814" i="11"/>
  <c r="AC4813" i="11"/>
  <c r="AA4813" i="11"/>
  <c r="Y4813" i="11"/>
  <c r="X4813" i="11"/>
  <c r="W4813" i="11"/>
  <c r="V4813" i="11"/>
  <c r="AK4813" i="11" s="1"/>
  <c r="U4813" i="11"/>
  <c r="AG4812" i="11"/>
  <c r="AC4812" i="11"/>
  <c r="AB4812" i="11"/>
  <c r="AA4812" i="11"/>
  <c r="Y4812" i="11"/>
  <c r="X4812" i="11"/>
  <c r="W4812" i="11"/>
  <c r="V4812" i="11"/>
  <c r="U4812" i="11"/>
  <c r="AE4811" i="11"/>
  <c r="AD4811" i="11" s="1"/>
  <c r="AC4811" i="11"/>
  <c r="AA4811" i="11"/>
  <c r="AB4811" i="11" s="1"/>
  <c r="Y4811" i="11"/>
  <c r="X4811" i="11"/>
  <c r="W4811" i="11"/>
  <c r="V4811" i="11"/>
  <c r="AF4811" i="11" s="1"/>
  <c r="U4811" i="11"/>
  <c r="AK4810" i="11"/>
  <c r="AC4810" i="11"/>
  <c r="AA4810" i="11"/>
  <c r="AB4810" i="11" s="1"/>
  <c r="Y4810" i="11"/>
  <c r="X4810" i="11"/>
  <c r="W4810" i="11"/>
  <c r="V4810" i="11"/>
  <c r="U4810" i="11"/>
  <c r="AK4809" i="11"/>
  <c r="AC4809" i="11"/>
  <c r="AA4809" i="11"/>
  <c r="AB4809" i="11" s="1"/>
  <c r="Y4809" i="11"/>
  <c r="X4809" i="11"/>
  <c r="W4809" i="11"/>
  <c r="V4809" i="11"/>
  <c r="U4809" i="11"/>
  <c r="AG4808" i="11"/>
  <c r="AC4808" i="11"/>
  <c r="AB4808" i="11"/>
  <c r="AA4808" i="11"/>
  <c r="Y4808" i="11"/>
  <c r="X4808" i="11"/>
  <c r="W4808" i="11"/>
  <c r="V4808" i="11"/>
  <c r="U4808" i="11"/>
  <c r="AK4807" i="11"/>
  <c r="AC4807" i="11"/>
  <c r="AA4807" i="11"/>
  <c r="AB4807" i="11" s="1"/>
  <c r="Y4807" i="11"/>
  <c r="X4807" i="11"/>
  <c r="W4807" i="11"/>
  <c r="V4807" i="11"/>
  <c r="AF4807" i="11" s="1"/>
  <c r="U4807" i="11"/>
  <c r="AC4806" i="11"/>
  <c r="AA4806" i="11"/>
  <c r="AB4806" i="11" s="1"/>
  <c r="Y4806" i="11"/>
  <c r="X4806" i="11"/>
  <c r="W4806" i="11"/>
  <c r="V4806" i="11"/>
  <c r="AE4806" i="11" s="1"/>
  <c r="U4806" i="11"/>
  <c r="AC4805" i="11"/>
  <c r="AA4805" i="11"/>
  <c r="AB4805" i="11" s="1"/>
  <c r="Y4805" i="11"/>
  <c r="X4805" i="11"/>
  <c r="W4805" i="11"/>
  <c r="V4805" i="11"/>
  <c r="U4805" i="11"/>
  <c r="AG4804" i="11"/>
  <c r="AE4804" i="11"/>
  <c r="AC4804" i="11"/>
  <c r="AA4804" i="11"/>
  <c r="Y4804" i="11"/>
  <c r="X4804" i="11"/>
  <c r="W4804" i="11"/>
  <c r="V4804" i="11"/>
  <c r="U4804" i="11"/>
  <c r="AC4803" i="11"/>
  <c r="AA4803" i="11"/>
  <c r="AB4803" i="11" s="1"/>
  <c r="Y4803" i="11"/>
  <c r="X4803" i="11"/>
  <c r="W4803" i="11"/>
  <c r="V4803" i="11"/>
  <c r="AF4803" i="11" s="1"/>
  <c r="U4803" i="11"/>
  <c r="AK4802" i="11"/>
  <c r="AF4802" i="11"/>
  <c r="AC4802" i="11"/>
  <c r="AA4802" i="11"/>
  <c r="AB4802" i="11" s="1"/>
  <c r="Y4802" i="11"/>
  <c r="X4802" i="11"/>
  <c r="W4802" i="11"/>
  <c r="V4802" i="11"/>
  <c r="U4802" i="11"/>
  <c r="AC4801" i="11"/>
  <c r="AA4801" i="11"/>
  <c r="AB4801" i="11" s="1"/>
  <c r="Y4801" i="11"/>
  <c r="X4801" i="11"/>
  <c r="W4801" i="11"/>
  <c r="V4801" i="11"/>
  <c r="AE4801" i="11" s="1"/>
  <c r="U4801" i="11"/>
  <c r="AC4800" i="11"/>
  <c r="AA4800" i="11"/>
  <c r="Y4800" i="11"/>
  <c r="X4800" i="11"/>
  <c r="W4800" i="11"/>
  <c r="V4800" i="11"/>
  <c r="U4800" i="11"/>
  <c r="AC4799" i="11"/>
  <c r="AA4799" i="11"/>
  <c r="AB4799" i="11" s="1"/>
  <c r="Y4799" i="11"/>
  <c r="X4799" i="11"/>
  <c r="W4799" i="11"/>
  <c r="V4799" i="11"/>
  <c r="AG4799" i="11" s="1"/>
  <c r="U4799" i="11"/>
  <c r="AK4798" i="11"/>
  <c r="AC4798" i="11"/>
  <c r="AA4798" i="11"/>
  <c r="Y4798" i="11"/>
  <c r="X4798" i="11"/>
  <c r="W4798" i="11"/>
  <c r="V4798" i="11"/>
  <c r="U4798" i="11"/>
  <c r="AK4797" i="11"/>
  <c r="AE4797" i="11"/>
  <c r="AC4797" i="11"/>
  <c r="AA4797" i="11"/>
  <c r="AB4797" i="11" s="1"/>
  <c r="Y4797" i="11"/>
  <c r="X4797" i="11"/>
  <c r="W4797" i="11"/>
  <c r="V4797" i="11"/>
  <c r="U4797" i="11"/>
  <c r="AK4796" i="11"/>
  <c r="AC4796" i="11"/>
  <c r="AA4796" i="11"/>
  <c r="Y4796" i="11"/>
  <c r="X4796" i="11"/>
  <c r="W4796" i="11"/>
  <c r="V4796" i="11"/>
  <c r="U4796" i="11"/>
  <c r="AL4795" i="11"/>
  <c r="AC4795" i="11"/>
  <c r="AA4795" i="11"/>
  <c r="AB4795" i="11" s="1"/>
  <c r="Y4795" i="11"/>
  <c r="X4795" i="11"/>
  <c r="W4795" i="11"/>
  <c r="V4795" i="11"/>
  <c r="AK4795" i="11" s="1"/>
  <c r="U4795" i="11"/>
  <c r="AK4794" i="11"/>
  <c r="AF4794" i="11"/>
  <c r="AE4794" i="11"/>
  <c r="AC4794" i="11"/>
  <c r="AA4794" i="11"/>
  <c r="AB4794" i="11" s="1"/>
  <c r="Y4794" i="11"/>
  <c r="X4794" i="11"/>
  <c r="W4794" i="11"/>
  <c r="V4794" i="11"/>
  <c r="U4794" i="11"/>
  <c r="AC4793" i="11"/>
  <c r="AA4793" i="11"/>
  <c r="AB4793" i="11" s="1"/>
  <c r="Y4793" i="11"/>
  <c r="X4793" i="11"/>
  <c r="W4793" i="11"/>
  <c r="V4793" i="11"/>
  <c r="AE4793" i="11" s="1"/>
  <c r="U4793" i="11"/>
  <c r="AC4792" i="11"/>
  <c r="AA4792" i="11"/>
  <c r="Y4792" i="11"/>
  <c r="X4792" i="11"/>
  <c r="W4792" i="11"/>
  <c r="V4792" i="11"/>
  <c r="AK4792" i="11" s="1"/>
  <c r="U4792" i="11"/>
  <c r="AC4791" i="11"/>
  <c r="AA4791" i="11"/>
  <c r="AB4791" i="11" s="1"/>
  <c r="Y4791" i="11"/>
  <c r="X4791" i="11"/>
  <c r="W4791" i="11"/>
  <c r="V4791" i="11"/>
  <c r="U4791" i="11"/>
  <c r="AK4790" i="11"/>
  <c r="AC4790" i="11"/>
  <c r="AA4790" i="11"/>
  <c r="AB4790" i="11" s="1"/>
  <c r="Y4790" i="11"/>
  <c r="X4790" i="11"/>
  <c r="W4790" i="11"/>
  <c r="V4790" i="11"/>
  <c r="AG4790" i="11" s="1"/>
  <c r="U4790" i="11"/>
  <c r="AE4789" i="11"/>
  <c r="AC4789" i="11"/>
  <c r="AA4789" i="11"/>
  <c r="AB4789" i="11" s="1"/>
  <c r="Y4789" i="11"/>
  <c r="X4789" i="11"/>
  <c r="W4789" i="11"/>
  <c r="V4789" i="11"/>
  <c r="AF4789" i="11" s="1"/>
  <c r="U4789" i="11"/>
  <c r="AK4788" i="11"/>
  <c r="AC4788" i="11"/>
  <c r="AA4788" i="11"/>
  <c r="Y4788" i="11"/>
  <c r="X4788" i="11"/>
  <c r="W4788" i="11"/>
  <c r="V4788" i="11"/>
  <c r="U4788" i="11"/>
  <c r="AC4787" i="11"/>
  <c r="AA4787" i="11"/>
  <c r="AB4787" i="11" s="1"/>
  <c r="Y4787" i="11"/>
  <c r="X4787" i="11"/>
  <c r="W4787" i="11"/>
  <c r="V4787" i="11"/>
  <c r="AF4787" i="11" s="1"/>
  <c r="U4787" i="11"/>
  <c r="AC4786" i="11"/>
  <c r="AA4786" i="11"/>
  <c r="AB4786" i="11" s="1"/>
  <c r="Y4786" i="11"/>
  <c r="X4786" i="11"/>
  <c r="W4786" i="11"/>
  <c r="V4786" i="11"/>
  <c r="U4786" i="11"/>
  <c r="AC4785" i="11"/>
  <c r="AA4785" i="11"/>
  <c r="AB4785" i="11" s="1"/>
  <c r="Y4785" i="11"/>
  <c r="X4785" i="11"/>
  <c r="W4785" i="11"/>
  <c r="V4785" i="11"/>
  <c r="AE4785" i="11" s="1"/>
  <c r="U4785" i="11"/>
  <c r="AK4784" i="11"/>
  <c r="AF4784" i="11"/>
  <c r="AE4784" i="11"/>
  <c r="AC4784" i="11"/>
  <c r="AA4784" i="11"/>
  <c r="AB4784" i="11" s="1"/>
  <c r="Y4784" i="11"/>
  <c r="X4784" i="11"/>
  <c r="W4784" i="11"/>
  <c r="V4784" i="11"/>
  <c r="U4784" i="11"/>
  <c r="AL4783" i="11"/>
  <c r="AC4783" i="11"/>
  <c r="AA4783" i="11"/>
  <c r="AB4783" i="11" s="1"/>
  <c r="Y4783" i="11"/>
  <c r="X4783" i="11"/>
  <c r="W4783" i="11"/>
  <c r="V4783" i="11"/>
  <c r="U4783" i="11"/>
  <c r="AK4782" i="11"/>
  <c r="AC4782" i="11"/>
  <c r="AA4782" i="11"/>
  <c r="Y4782" i="11"/>
  <c r="X4782" i="11"/>
  <c r="W4782" i="11"/>
  <c r="V4782" i="11"/>
  <c r="AL4782" i="11" s="1"/>
  <c r="U4782" i="11"/>
  <c r="AC4781" i="11"/>
  <c r="AA4781" i="11"/>
  <c r="AB4781" i="11" s="1"/>
  <c r="Y4781" i="11"/>
  <c r="X4781" i="11"/>
  <c r="W4781" i="11"/>
  <c r="V4781" i="11"/>
  <c r="U4781" i="11"/>
  <c r="AG4780" i="11"/>
  <c r="AF4780" i="11"/>
  <c r="AC4780" i="11"/>
  <c r="AA4780" i="11"/>
  <c r="Y4780" i="11"/>
  <c r="X4780" i="11"/>
  <c r="W4780" i="11"/>
  <c r="V4780" i="11"/>
  <c r="AK4780" i="11" s="1"/>
  <c r="U4780" i="11"/>
  <c r="AC4779" i="11"/>
  <c r="AA4779" i="11"/>
  <c r="AB4779" i="11" s="1"/>
  <c r="Y4779" i="11"/>
  <c r="X4779" i="11"/>
  <c r="W4779" i="11"/>
  <c r="V4779" i="11"/>
  <c r="U4779" i="11"/>
  <c r="AF4778" i="11"/>
  <c r="AE4778" i="11"/>
  <c r="AC4778" i="11"/>
  <c r="AA4778" i="11"/>
  <c r="AB4778" i="11" s="1"/>
  <c r="Y4778" i="11"/>
  <c r="X4778" i="11"/>
  <c r="W4778" i="11"/>
  <c r="V4778" i="11"/>
  <c r="U4778" i="11"/>
  <c r="AC4777" i="11"/>
  <c r="AA4777" i="11"/>
  <c r="AB4777" i="11" s="1"/>
  <c r="Y4777" i="11"/>
  <c r="X4777" i="11"/>
  <c r="W4777" i="11"/>
  <c r="V4777" i="11"/>
  <c r="U4777" i="11"/>
  <c r="AC4776" i="11"/>
  <c r="AA4776" i="11"/>
  <c r="Y4776" i="11"/>
  <c r="X4776" i="11"/>
  <c r="W4776" i="11"/>
  <c r="V4776" i="11"/>
  <c r="U4776" i="11"/>
  <c r="AG4775" i="11"/>
  <c r="AC4775" i="11"/>
  <c r="AA4775" i="11"/>
  <c r="AB4775" i="11" s="1"/>
  <c r="Y4775" i="11"/>
  <c r="X4775" i="11"/>
  <c r="W4775" i="11"/>
  <c r="AL4775" i="11" s="1"/>
  <c r="V4775" i="11"/>
  <c r="AK4775" i="11" s="1"/>
  <c r="U4775" i="11"/>
  <c r="AC4774" i="11"/>
  <c r="AA4774" i="11"/>
  <c r="AB4774" i="11" s="1"/>
  <c r="Y4774" i="11"/>
  <c r="X4774" i="11"/>
  <c r="W4774" i="11"/>
  <c r="V4774" i="11"/>
  <c r="AK4774" i="11" s="1"/>
  <c r="U4774" i="11"/>
  <c r="AC4773" i="11"/>
  <c r="AA4773" i="11"/>
  <c r="AB4773" i="11" s="1"/>
  <c r="Y4773" i="11"/>
  <c r="X4773" i="11"/>
  <c r="W4773" i="11"/>
  <c r="V4773" i="11"/>
  <c r="AE4773" i="11" s="1"/>
  <c r="U4773" i="11"/>
  <c r="AC4772" i="11"/>
  <c r="AB4772" i="11"/>
  <c r="AA4772" i="11"/>
  <c r="Y4772" i="11"/>
  <c r="X4772" i="11"/>
  <c r="W4772" i="11"/>
  <c r="V4772" i="11"/>
  <c r="AL4772" i="11" s="1"/>
  <c r="U4772" i="11"/>
  <c r="AL4771" i="11"/>
  <c r="AK4771" i="11"/>
  <c r="AC4771" i="11"/>
  <c r="AA4771" i="11"/>
  <c r="AB4771" i="11" s="1"/>
  <c r="Y4771" i="11"/>
  <c r="X4771" i="11"/>
  <c r="W4771" i="11"/>
  <c r="V4771" i="11"/>
  <c r="U4771" i="11"/>
  <c r="AC4770" i="11"/>
  <c r="AA4770" i="11"/>
  <c r="Y4770" i="11"/>
  <c r="X4770" i="11"/>
  <c r="W4770" i="11"/>
  <c r="V4770" i="11"/>
  <c r="AG4770" i="11" s="1"/>
  <c r="U4770" i="11"/>
  <c r="AC4769" i="11"/>
  <c r="AA4769" i="11"/>
  <c r="AB4769" i="11" s="1"/>
  <c r="Y4769" i="11"/>
  <c r="X4769" i="11"/>
  <c r="W4769" i="11"/>
  <c r="V4769" i="11"/>
  <c r="U4769" i="11"/>
  <c r="AK4768" i="11"/>
  <c r="AF4768" i="11"/>
  <c r="AE4768" i="11"/>
  <c r="AC4768" i="11"/>
  <c r="AA4768" i="11"/>
  <c r="AB4768" i="11" s="1"/>
  <c r="Y4768" i="11"/>
  <c r="X4768" i="11"/>
  <c r="W4768" i="11"/>
  <c r="V4768" i="11"/>
  <c r="U4768" i="11"/>
  <c r="AL4767" i="11"/>
  <c r="AC4767" i="11"/>
  <c r="AA4767" i="11"/>
  <c r="AB4767" i="11" s="1"/>
  <c r="Y4767" i="11"/>
  <c r="X4767" i="11"/>
  <c r="W4767" i="11"/>
  <c r="V4767" i="11"/>
  <c r="U4767" i="11"/>
  <c r="AK4766" i="11"/>
  <c r="AC4766" i="11"/>
  <c r="AA4766" i="11"/>
  <c r="Y4766" i="11"/>
  <c r="X4766" i="11"/>
  <c r="W4766" i="11"/>
  <c r="V4766" i="11"/>
  <c r="AL4766" i="11" s="1"/>
  <c r="U4766" i="11"/>
  <c r="AC4765" i="11"/>
  <c r="AA4765" i="11"/>
  <c r="AB4765" i="11" s="1"/>
  <c r="Y4765" i="11"/>
  <c r="X4765" i="11"/>
  <c r="W4765" i="11"/>
  <c r="V4765" i="11"/>
  <c r="U4765" i="11"/>
  <c r="AG4764" i="11"/>
  <c r="AF4764" i="11"/>
  <c r="AC4764" i="11"/>
  <c r="AA4764" i="11"/>
  <c r="Y4764" i="11"/>
  <c r="X4764" i="11"/>
  <c r="W4764" i="11"/>
  <c r="V4764" i="11"/>
  <c r="U4764" i="11"/>
  <c r="AC4763" i="11"/>
  <c r="AA4763" i="11"/>
  <c r="AB4763" i="11" s="1"/>
  <c r="Y4763" i="11"/>
  <c r="X4763" i="11"/>
  <c r="W4763" i="11"/>
  <c r="V4763" i="11"/>
  <c r="U4763" i="11"/>
  <c r="AF4762" i="11"/>
  <c r="AE4762" i="11"/>
  <c r="AC4762" i="11"/>
  <c r="AA4762" i="11"/>
  <c r="AB4762" i="11" s="1"/>
  <c r="Y4762" i="11"/>
  <c r="X4762" i="11"/>
  <c r="W4762" i="11"/>
  <c r="V4762" i="11"/>
  <c r="U4762" i="11"/>
  <c r="AC4761" i="11"/>
  <c r="AA4761" i="11"/>
  <c r="AB4761" i="11" s="1"/>
  <c r="Y4761" i="11"/>
  <c r="X4761" i="11"/>
  <c r="W4761" i="11"/>
  <c r="V4761" i="11"/>
  <c r="U4761" i="11"/>
  <c r="AC4760" i="11"/>
  <c r="AA4760" i="11"/>
  <c r="Y4760" i="11"/>
  <c r="X4760" i="11"/>
  <c r="W4760" i="11"/>
  <c r="V4760" i="11"/>
  <c r="U4760" i="11"/>
  <c r="AK4759" i="11"/>
  <c r="AG4759" i="11"/>
  <c r="AC4759" i="11"/>
  <c r="AA4759" i="11"/>
  <c r="AB4759" i="11" s="1"/>
  <c r="Y4759" i="11"/>
  <c r="X4759" i="11"/>
  <c r="W4759" i="11"/>
  <c r="V4759" i="11"/>
  <c r="AL4759" i="11" s="1"/>
  <c r="U4759" i="11"/>
  <c r="AK4758" i="11"/>
  <c r="AE4758" i="11"/>
  <c r="AC4758" i="11"/>
  <c r="AA4758" i="11"/>
  <c r="AB4758" i="11" s="1"/>
  <c r="Y4758" i="11"/>
  <c r="X4758" i="11"/>
  <c r="W4758" i="11"/>
  <c r="V4758" i="11"/>
  <c r="AF4758" i="11" s="1"/>
  <c r="U4758" i="11"/>
  <c r="AE4757" i="11"/>
  <c r="AC4757" i="11"/>
  <c r="AA4757" i="11"/>
  <c r="AB4757" i="11" s="1"/>
  <c r="Y4757" i="11"/>
  <c r="X4757" i="11"/>
  <c r="W4757" i="11"/>
  <c r="V4757" i="11"/>
  <c r="U4757" i="11"/>
  <c r="AK4756" i="11"/>
  <c r="AC4756" i="11"/>
  <c r="AB4756" i="11"/>
  <c r="AA4756" i="11"/>
  <c r="Y4756" i="11"/>
  <c r="X4756" i="11"/>
  <c r="W4756" i="11"/>
  <c r="V4756" i="11"/>
  <c r="U4756" i="11"/>
  <c r="AL4755" i="11"/>
  <c r="AC4755" i="11"/>
  <c r="AA4755" i="11"/>
  <c r="AB4755" i="11" s="1"/>
  <c r="Y4755" i="11"/>
  <c r="X4755" i="11"/>
  <c r="W4755" i="11"/>
  <c r="V4755" i="11"/>
  <c r="AK4755" i="11" s="1"/>
  <c r="U4755" i="11"/>
  <c r="AC4754" i="11"/>
  <c r="AA4754" i="11"/>
  <c r="Y4754" i="11"/>
  <c r="X4754" i="11"/>
  <c r="W4754" i="11"/>
  <c r="V4754" i="11"/>
  <c r="U4754" i="11"/>
  <c r="AC4753" i="11"/>
  <c r="AA4753" i="11"/>
  <c r="AB4753" i="11" s="1"/>
  <c r="Y4753" i="11"/>
  <c r="X4753" i="11"/>
  <c r="W4753" i="11"/>
  <c r="V4753" i="11"/>
  <c r="U4753" i="11"/>
  <c r="AG4752" i="11"/>
  <c r="AF4752" i="11"/>
  <c r="AC4752" i="11"/>
  <c r="AA4752" i="11"/>
  <c r="AB4752" i="11" s="1"/>
  <c r="Y4752" i="11"/>
  <c r="X4752" i="11"/>
  <c r="W4752" i="11"/>
  <c r="V4752" i="11"/>
  <c r="U4752" i="11"/>
  <c r="AC4751" i="11"/>
  <c r="AA4751" i="11"/>
  <c r="AB4751" i="11" s="1"/>
  <c r="Y4751" i="11"/>
  <c r="X4751" i="11"/>
  <c r="W4751" i="11"/>
  <c r="V4751" i="11"/>
  <c r="AL4751" i="11" s="1"/>
  <c r="U4751" i="11"/>
  <c r="AC4750" i="11"/>
  <c r="AB4750" i="11"/>
  <c r="AA4750" i="11"/>
  <c r="Y4750" i="11"/>
  <c r="X4750" i="11"/>
  <c r="W4750" i="11"/>
  <c r="V4750" i="11"/>
  <c r="U4750" i="11"/>
  <c r="AK4749" i="11"/>
  <c r="AC4749" i="11"/>
  <c r="AA4749" i="11"/>
  <c r="AB4749" i="11" s="1"/>
  <c r="Y4749" i="11"/>
  <c r="X4749" i="11"/>
  <c r="W4749" i="11"/>
  <c r="V4749" i="11"/>
  <c r="U4749" i="11"/>
  <c r="AK4748" i="11"/>
  <c r="AG4748" i="11"/>
  <c r="AC4748" i="11"/>
  <c r="AA4748" i="11"/>
  <c r="Y4748" i="11"/>
  <c r="X4748" i="11"/>
  <c r="W4748" i="11"/>
  <c r="V4748" i="11"/>
  <c r="AF4748" i="11" s="1"/>
  <c r="U4748" i="11"/>
  <c r="AC4747" i="11"/>
  <c r="AA4747" i="11"/>
  <c r="AB4747" i="11" s="1"/>
  <c r="Y4747" i="11"/>
  <c r="X4747" i="11"/>
  <c r="W4747" i="11"/>
  <c r="V4747" i="11"/>
  <c r="U4747" i="11"/>
  <c r="AK4746" i="11"/>
  <c r="AG4746" i="11"/>
  <c r="AE4746" i="11"/>
  <c r="AC4746" i="11"/>
  <c r="AB4746" i="11"/>
  <c r="AA4746" i="11"/>
  <c r="Y4746" i="11"/>
  <c r="X4746" i="11"/>
  <c r="W4746" i="11"/>
  <c r="V4746" i="11"/>
  <c r="U4746" i="11"/>
  <c r="AC4745" i="11"/>
  <c r="AA4745" i="11"/>
  <c r="AB4745" i="11" s="1"/>
  <c r="Y4745" i="11"/>
  <c r="X4745" i="11"/>
  <c r="W4745" i="11"/>
  <c r="V4745" i="11"/>
  <c r="AK4745" i="11" s="1"/>
  <c r="U4745" i="11"/>
  <c r="AC4744" i="11"/>
  <c r="AA4744" i="11"/>
  <c r="Y4744" i="11"/>
  <c r="X4744" i="11"/>
  <c r="W4744" i="11"/>
  <c r="V4744" i="11"/>
  <c r="U4744" i="11"/>
  <c r="AC4743" i="11"/>
  <c r="AA4743" i="11"/>
  <c r="AB4743" i="11" s="1"/>
  <c r="Y4743" i="11"/>
  <c r="X4743" i="11"/>
  <c r="W4743" i="11"/>
  <c r="AL4743" i="11" s="1"/>
  <c r="V4743" i="11"/>
  <c r="U4743" i="11"/>
  <c r="AG4742" i="11"/>
  <c r="AF4742" i="11"/>
  <c r="AC4742" i="11"/>
  <c r="AA4742" i="11"/>
  <c r="AB4742" i="11" s="1"/>
  <c r="Y4742" i="11"/>
  <c r="X4742" i="11"/>
  <c r="W4742" i="11"/>
  <c r="V4742" i="11"/>
  <c r="U4742" i="11"/>
  <c r="AC4741" i="11"/>
  <c r="AA4741" i="11"/>
  <c r="AB4741" i="11" s="1"/>
  <c r="Y4741" i="11"/>
  <c r="X4741" i="11"/>
  <c r="W4741" i="11"/>
  <c r="V4741" i="11"/>
  <c r="AE4741" i="11" s="1"/>
  <c r="U4741" i="11"/>
  <c r="AC4740" i="11"/>
  <c r="AB4740" i="11"/>
  <c r="AA4740" i="11"/>
  <c r="Y4740" i="11"/>
  <c r="X4740" i="11"/>
  <c r="W4740" i="11"/>
  <c r="V4740" i="11"/>
  <c r="U4740" i="11"/>
  <c r="AL4739" i="11"/>
  <c r="AK4739" i="11"/>
  <c r="AC4739" i="11"/>
  <c r="AA4739" i="11"/>
  <c r="AB4739" i="11" s="1"/>
  <c r="Y4739" i="11"/>
  <c r="X4739" i="11"/>
  <c r="W4739" i="11"/>
  <c r="V4739" i="11"/>
  <c r="U4739" i="11"/>
  <c r="AK4738" i="11"/>
  <c r="AC4738" i="11"/>
  <c r="AA4738" i="11"/>
  <c r="Y4738" i="11"/>
  <c r="X4738" i="11"/>
  <c r="W4738" i="11"/>
  <c r="V4738" i="11"/>
  <c r="U4738" i="11"/>
  <c r="AK4737" i="11"/>
  <c r="AC4737" i="11"/>
  <c r="AA4737" i="11"/>
  <c r="AB4737" i="11" s="1"/>
  <c r="Y4737" i="11"/>
  <c r="X4737" i="11"/>
  <c r="W4737" i="11"/>
  <c r="V4737" i="11"/>
  <c r="AL4737" i="11" s="1"/>
  <c r="U4737" i="11"/>
  <c r="AC4736" i="11"/>
  <c r="AB4736" i="11"/>
  <c r="AA4736" i="11"/>
  <c r="Y4736" i="11"/>
  <c r="X4736" i="11"/>
  <c r="W4736" i="11"/>
  <c r="V4736" i="11"/>
  <c r="AG4736" i="11" s="1"/>
  <c r="U4736" i="11"/>
  <c r="AL4735" i="11"/>
  <c r="AK4735" i="11"/>
  <c r="AC4735" i="11"/>
  <c r="AA4735" i="11"/>
  <c r="AB4735" i="11" s="1"/>
  <c r="Y4735" i="11"/>
  <c r="X4735" i="11"/>
  <c r="W4735" i="11"/>
  <c r="V4735" i="11"/>
  <c r="AG4735" i="11" s="1"/>
  <c r="U4735" i="11"/>
  <c r="AC4734" i="11"/>
  <c r="AA4734" i="11"/>
  <c r="AB4734" i="11" s="1"/>
  <c r="Y4734" i="11"/>
  <c r="X4734" i="11"/>
  <c r="W4734" i="11"/>
  <c r="V4734" i="11"/>
  <c r="AL4734" i="11" s="1"/>
  <c r="U4734" i="11"/>
  <c r="AC4733" i="11"/>
  <c r="AB4733" i="11"/>
  <c r="AA4733" i="11"/>
  <c r="Y4733" i="11"/>
  <c r="X4733" i="11"/>
  <c r="W4733" i="11"/>
  <c r="V4733" i="11"/>
  <c r="AK4733" i="11" s="1"/>
  <c r="U4733" i="11"/>
  <c r="AC4732" i="11"/>
  <c r="AB4732" i="11"/>
  <c r="AA4732" i="11"/>
  <c r="Y4732" i="11"/>
  <c r="X4732" i="11"/>
  <c r="W4732" i="11"/>
  <c r="V4732" i="11"/>
  <c r="AE4732" i="11" s="1"/>
  <c r="U4732" i="11"/>
  <c r="AG4731" i="11"/>
  <c r="AF4731" i="11"/>
  <c r="AC4731" i="11"/>
  <c r="AA4731" i="11"/>
  <c r="Y4731" i="11"/>
  <c r="X4731" i="11"/>
  <c r="W4731" i="11"/>
  <c r="V4731" i="11"/>
  <c r="U4731" i="11"/>
  <c r="AK4730" i="11"/>
  <c r="AC4730" i="11"/>
  <c r="AA4730" i="11"/>
  <c r="Y4730" i="11"/>
  <c r="X4730" i="11"/>
  <c r="W4730" i="11"/>
  <c r="V4730" i="11"/>
  <c r="U4730" i="11"/>
  <c r="AK4729" i="11"/>
  <c r="AC4729" i="11"/>
  <c r="AA4729" i="11"/>
  <c r="Y4729" i="11"/>
  <c r="X4729" i="11"/>
  <c r="W4729" i="11"/>
  <c r="V4729" i="11"/>
  <c r="U4729" i="11"/>
  <c r="AL4728" i="11"/>
  <c r="AC4728" i="11"/>
  <c r="AB4728" i="11"/>
  <c r="AA4728" i="11"/>
  <c r="Y4728" i="11"/>
  <c r="X4728" i="11"/>
  <c r="W4728" i="11"/>
  <c r="V4728" i="11"/>
  <c r="AF4728" i="11" s="1"/>
  <c r="U4728" i="11"/>
  <c r="AF4727" i="11"/>
  <c r="AE4727" i="11"/>
  <c r="AC4727" i="11"/>
  <c r="AA4727" i="11"/>
  <c r="AB4727" i="11" s="1"/>
  <c r="Y4727" i="11"/>
  <c r="X4727" i="11"/>
  <c r="W4727" i="11"/>
  <c r="V4727" i="11"/>
  <c r="AL4727" i="11" s="1"/>
  <c r="U4727" i="11"/>
  <c r="AK4726" i="11"/>
  <c r="AC4726" i="11"/>
  <c r="AA4726" i="11"/>
  <c r="Y4726" i="11"/>
  <c r="X4726" i="11"/>
  <c r="W4726" i="11"/>
  <c r="V4726" i="11"/>
  <c r="U4726" i="11"/>
  <c r="AK4725" i="11"/>
  <c r="AC4725" i="11"/>
  <c r="AA4725" i="11"/>
  <c r="AB4725" i="11" s="1"/>
  <c r="Y4725" i="11"/>
  <c r="X4725" i="11"/>
  <c r="W4725" i="11"/>
  <c r="V4725" i="11"/>
  <c r="AE4725" i="11" s="1"/>
  <c r="U4725" i="11"/>
  <c r="AC4724" i="11"/>
  <c r="AB4724" i="11"/>
  <c r="AA4724" i="11"/>
  <c r="Y4724" i="11"/>
  <c r="X4724" i="11"/>
  <c r="W4724" i="11"/>
  <c r="V4724" i="11"/>
  <c r="AF4724" i="11" s="1"/>
  <c r="U4724" i="11"/>
  <c r="AF4723" i="11"/>
  <c r="AE4723" i="11"/>
  <c r="AC4723" i="11"/>
  <c r="AA4723" i="11"/>
  <c r="AB4723" i="11" s="1"/>
  <c r="Y4723" i="11"/>
  <c r="X4723" i="11"/>
  <c r="W4723" i="11"/>
  <c r="V4723" i="11"/>
  <c r="U4723" i="11"/>
  <c r="AK4722" i="11"/>
  <c r="AC4722" i="11"/>
  <c r="AA4722" i="11"/>
  <c r="Y4722" i="11"/>
  <c r="X4722" i="11"/>
  <c r="W4722" i="11"/>
  <c r="V4722" i="11"/>
  <c r="AL4722" i="11" s="1"/>
  <c r="U4722" i="11"/>
  <c r="AC4721" i="11"/>
  <c r="AA4721" i="11"/>
  <c r="AB4721" i="11" s="1"/>
  <c r="Y4721" i="11"/>
  <c r="X4721" i="11"/>
  <c r="W4721" i="11"/>
  <c r="V4721" i="11"/>
  <c r="AE4721" i="11" s="1"/>
  <c r="U4721" i="11"/>
  <c r="AC4720" i="11"/>
  <c r="AA4720" i="11"/>
  <c r="AB4720" i="11" s="1"/>
  <c r="Y4720" i="11"/>
  <c r="X4720" i="11"/>
  <c r="W4720" i="11"/>
  <c r="V4720" i="11"/>
  <c r="U4720" i="11"/>
  <c r="AF4719" i="11"/>
  <c r="AE4719" i="11"/>
  <c r="AC4719" i="11"/>
  <c r="AA4719" i="11"/>
  <c r="AB4719" i="11" s="1"/>
  <c r="Y4719" i="11"/>
  <c r="X4719" i="11"/>
  <c r="W4719" i="11"/>
  <c r="V4719" i="11"/>
  <c r="AK4719" i="11" s="1"/>
  <c r="U4719" i="11"/>
  <c r="AC4718" i="11"/>
  <c r="AA4718" i="11"/>
  <c r="Y4718" i="11"/>
  <c r="X4718" i="11"/>
  <c r="W4718" i="11"/>
  <c r="V4718" i="11"/>
  <c r="AK4718" i="11" s="1"/>
  <c r="U4718" i="11"/>
  <c r="AC4717" i="11"/>
  <c r="AA4717" i="11"/>
  <c r="Y4717" i="11"/>
  <c r="X4717" i="11"/>
  <c r="W4717" i="11"/>
  <c r="V4717" i="11"/>
  <c r="U4717" i="11"/>
  <c r="AE4716" i="11"/>
  <c r="AC4716" i="11"/>
  <c r="AA4716" i="11"/>
  <c r="AB4716" i="11" s="1"/>
  <c r="Y4716" i="11"/>
  <c r="X4716" i="11"/>
  <c r="W4716" i="11"/>
  <c r="V4716" i="11"/>
  <c r="AF4716" i="11" s="1"/>
  <c r="U4716" i="11"/>
  <c r="AC4715" i="11"/>
  <c r="AA4715" i="11"/>
  <c r="AB4715" i="11" s="1"/>
  <c r="Y4715" i="11"/>
  <c r="X4715" i="11"/>
  <c r="W4715" i="11"/>
  <c r="V4715" i="11"/>
  <c r="AE4715" i="11" s="1"/>
  <c r="U4715" i="11"/>
  <c r="AC4714" i="11"/>
  <c r="AA4714" i="11"/>
  <c r="Y4714" i="11"/>
  <c r="X4714" i="11"/>
  <c r="W4714" i="11"/>
  <c r="V4714" i="11"/>
  <c r="U4714" i="11"/>
  <c r="AG4713" i="11"/>
  <c r="AC4713" i="11"/>
  <c r="AA4713" i="11"/>
  <c r="Y4713" i="11"/>
  <c r="X4713" i="11"/>
  <c r="W4713" i="11"/>
  <c r="V4713" i="11"/>
  <c r="AF4713" i="11" s="1"/>
  <c r="U4713" i="11"/>
  <c r="AK4712" i="11"/>
  <c r="AC4712" i="11"/>
  <c r="AA4712" i="11"/>
  <c r="AB4712" i="11" s="1"/>
  <c r="Y4712" i="11"/>
  <c r="X4712" i="11"/>
  <c r="W4712" i="11"/>
  <c r="V4712" i="11"/>
  <c r="U4712" i="11"/>
  <c r="AC4711" i="11"/>
  <c r="AA4711" i="11"/>
  <c r="AB4711" i="11" s="1"/>
  <c r="Y4711" i="11"/>
  <c r="X4711" i="11"/>
  <c r="W4711" i="11"/>
  <c r="V4711" i="11"/>
  <c r="AE4711" i="11" s="1"/>
  <c r="U4711" i="11"/>
  <c r="AC4710" i="11"/>
  <c r="AA4710" i="11"/>
  <c r="Y4710" i="11"/>
  <c r="X4710" i="11"/>
  <c r="W4710" i="11"/>
  <c r="V4710" i="11"/>
  <c r="AK4710" i="11" s="1"/>
  <c r="U4710" i="11"/>
  <c r="AC4709" i="11"/>
  <c r="AA4709" i="11"/>
  <c r="AB4709" i="11" s="1"/>
  <c r="Y4709" i="11"/>
  <c r="X4709" i="11"/>
  <c r="W4709" i="11"/>
  <c r="V4709" i="11"/>
  <c r="AF4709" i="11" s="1"/>
  <c r="U4709" i="11"/>
  <c r="AC4708" i="11"/>
  <c r="AA4708" i="11"/>
  <c r="AB4708" i="11" s="1"/>
  <c r="Y4708" i="11"/>
  <c r="X4708" i="11"/>
  <c r="W4708" i="11"/>
  <c r="V4708" i="11"/>
  <c r="AG4708" i="11" s="1"/>
  <c r="U4708" i="11"/>
  <c r="AK4707" i="11"/>
  <c r="AC4707" i="11"/>
  <c r="AA4707" i="11"/>
  <c r="Y4707" i="11"/>
  <c r="X4707" i="11"/>
  <c r="W4707" i="11"/>
  <c r="V4707" i="11"/>
  <c r="AL4707" i="11" s="1"/>
  <c r="U4707" i="11"/>
  <c r="AC4706" i="11"/>
  <c r="AA4706" i="11"/>
  <c r="Y4706" i="11"/>
  <c r="X4706" i="11"/>
  <c r="W4706" i="11"/>
  <c r="V4706" i="11"/>
  <c r="AK4706" i="11" s="1"/>
  <c r="U4706" i="11"/>
  <c r="AG4705" i="11"/>
  <c r="AC4705" i="11"/>
  <c r="AB4705" i="11"/>
  <c r="AA4705" i="11"/>
  <c r="Y4705" i="11"/>
  <c r="X4705" i="11"/>
  <c r="W4705" i="11"/>
  <c r="V4705" i="11"/>
  <c r="AF4705" i="11" s="1"/>
  <c r="U4705" i="11"/>
  <c r="AC4704" i="11"/>
  <c r="AA4704" i="11"/>
  <c r="AB4704" i="11" s="1"/>
  <c r="Y4704" i="11"/>
  <c r="X4704" i="11"/>
  <c r="W4704" i="11"/>
  <c r="V4704" i="11"/>
  <c r="AF4704" i="11" s="1"/>
  <c r="U4704" i="11"/>
  <c r="AF4703" i="11"/>
  <c r="AE4703" i="11"/>
  <c r="AC4703" i="11"/>
  <c r="AA4703" i="11"/>
  <c r="AB4703" i="11" s="1"/>
  <c r="Y4703" i="11"/>
  <c r="X4703" i="11"/>
  <c r="W4703" i="11"/>
  <c r="V4703" i="11"/>
  <c r="AK4703" i="11" s="1"/>
  <c r="U4703" i="11"/>
  <c r="AC4702" i="11"/>
  <c r="AA4702" i="11"/>
  <c r="Y4702" i="11"/>
  <c r="X4702" i="11"/>
  <c r="W4702" i="11"/>
  <c r="V4702" i="11"/>
  <c r="AL4702" i="11" s="1"/>
  <c r="U4702" i="11"/>
  <c r="AC4701" i="11"/>
  <c r="AA4701" i="11"/>
  <c r="AB4701" i="11" s="1"/>
  <c r="Y4701" i="11"/>
  <c r="X4701" i="11"/>
  <c r="W4701" i="11"/>
  <c r="V4701" i="11"/>
  <c r="AE4701" i="11" s="1"/>
  <c r="U4701" i="11"/>
  <c r="AG4700" i="11"/>
  <c r="AE4700" i="11"/>
  <c r="AD4700" i="11" s="1"/>
  <c r="AC4700" i="11"/>
  <c r="AA4700" i="11"/>
  <c r="AB4700" i="11" s="1"/>
  <c r="Y4700" i="11"/>
  <c r="X4700" i="11"/>
  <c r="W4700" i="11"/>
  <c r="AL4700" i="11" s="1"/>
  <c r="V4700" i="11"/>
  <c r="AF4700" i="11" s="1"/>
  <c r="U4700" i="11"/>
  <c r="AK4699" i="11"/>
  <c r="AC4699" i="11"/>
  <c r="AA4699" i="11"/>
  <c r="Y4699" i="11"/>
  <c r="X4699" i="11"/>
  <c r="W4699" i="11"/>
  <c r="V4699" i="11"/>
  <c r="U4699" i="11"/>
  <c r="AK4698" i="11"/>
  <c r="AC4698" i="11"/>
  <c r="AA4698" i="11"/>
  <c r="Y4698" i="11"/>
  <c r="X4698" i="11"/>
  <c r="W4698" i="11"/>
  <c r="V4698" i="11"/>
  <c r="U4698" i="11"/>
  <c r="AC4697" i="11"/>
  <c r="AA4697" i="11"/>
  <c r="AB4697" i="11" s="1"/>
  <c r="Y4697" i="11"/>
  <c r="X4697" i="11"/>
  <c r="W4697" i="11"/>
  <c r="V4697" i="11"/>
  <c r="AL4697" i="11" s="1"/>
  <c r="U4697" i="11"/>
  <c r="AG4696" i="11"/>
  <c r="AC4696" i="11"/>
  <c r="AA4696" i="11"/>
  <c r="AB4696" i="11" s="1"/>
  <c r="Y4696" i="11"/>
  <c r="X4696" i="11"/>
  <c r="W4696" i="11"/>
  <c r="V4696" i="11"/>
  <c r="AF4696" i="11" s="1"/>
  <c r="U4696" i="11"/>
  <c r="AC4695" i="11"/>
  <c r="AA4695" i="11"/>
  <c r="AB4695" i="11" s="1"/>
  <c r="Y4695" i="11"/>
  <c r="X4695" i="11"/>
  <c r="W4695" i="11"/>
  <c r="V4695" i="11"/>
  <c r="AF4695" i="11" s="1"/>
  <c r="U4695" i="11"/>
  <c r="AG4694" i="11"/>
  <c r="AC4694" i="11"/>
  <c r="AA4694" i="11"/>
  <c r="Y4694" i="11"/>
  <c r="X4694" i="11"/>
  <c r="W4694" i="11"/>
  <c r="V4694" i="11"/>
  <c r="AL4694" i="11" s="1"/>
  <c r="U4694" i="11"/>
  <c r="AE4693" i="11"/>
  <c r="AC4693" i="11"/>
  <c r="AB4693" i="11"/>
  <c r="AA4693" i="11"/>
  <c r="Y4693" i="11"/>
  <c r="X4693" i="11"/>
  <c r="W4693" i="11"/>
  <c r="AL4693" i="11" s="1"/>
  <c r="V4693" i="11"/>
  <c r="AK4693" i="11" s="1"/>
  <c r="U4693" i="11"/>
  <c r="AL4692" i="11"/>
  <c r="AK4692" i="11"/>
  <c r="AC4692" i="11"/>
  <c r="AA4692" i="11"/>
  <c r="AB4692" i="11" s="1"/>
  <c r="Y4692" i="11"/>
  <c r="X4692" i="11"/>
  <c r="W4692" i="11"/>
  <c r="V4692" i="11"/>
  <c r="AE4692" i="11" s="1"/>
  <c r="AD4692" i="11" s="1"/>
  <c r="U4692" i="11"/>
  <c r="AC4691" i="11"/>
  <c r="AA4691" i="11"/>
  <c r="AB4691" i="11" s="1"/>
  <c r="Y4691" i="11"/>
  <c r="X4691" i="11"/>
  <c r="W4691" i="11"/>
  <c r="V4691" i="11"/>
  <c r="U4691" i="11"/>
  <c r="AK4690" i="11"/>
  <c r="AC4690" i="11"/>
  <c r="AB4690" i="11"/>
  <c r="AA4690" i="11"/>
  <c r="Y4690" i="11"/>
  <c r="X4690" i="11"/>
  <c r="W4690" i="11"/>
  <c r="V4690" i="11"/>
  <c r="AE4690" i="11" s="1"/>
  <c r="U4690" i="11"/>
  <c r="AC4689" i="11"/>
  <c r="AB4689" i="11"/>
  <c r="AA4689" i="11"/>
  <c r="Y4689" i="11"/>
  <c r="X4689" i="11"/>
  <c r="W4689" i="11"/>
  <c r="V4689" i="11"/>
  <c r="AG4689" i="11" s="1"/>
  <c r="U4689" i="11"/>
  <c r="AF4688" i="11"/>
  <c r="AC4688" i="11"/>
  <c r="AA4688" i="11"/>
  <c r="AB4688" i="11" s="1"/>
  <c r="Y4688" i="11"/>
  <c r="X4688" i="11"/>
  <c r="W4688" i="11"/>
  <c r="V4688" i="11"/>
  <c r="AE4688" i="11" s="1"/>
  <c r="U4688" i="11"/>
  <c r="AC4687" i="11"/>
  <c r="AA4687" i="11"/>
  <c r="AB4687" i="11" s="1"/>
  <c r="Y4687" i="11"/>
  <c r="X4687" i="11"/>
  <c r="W4687" i="11"/>
  <c r="V4687" i="11"/>
  <c r="AL4687" i="11" s="1"/>
  <c r="U4687" i="11"/>
  <c r="AK4686" i="11"/>
  <c r="AC4686" i="11"/>
  <c r="AB4686" i="11"/>
  <c r="AA4686" i="11"/>
  <c r="Y4686" i="11"/>
  <c r="X4686" i="11"/>
  <c r="W4686" i="11"/>
  <c r="V4686" i="11"/>
  <c r="AL4686" i="11" s="1"/>
  <c r="U4686" i="11"/>
  <c r="AC4685" i="11"/>
  <c r="AB4685" i="11"/>
  <c r="AA4685" i="11"/>
  <c r="Y4685" i="11"/>
  <c r="X4685" i="11"/>
  <c r="W4685" i="11"/>
  <c r="V4685" i="11"/>
  <c r="AG4685" i="11" s="1"/>
  <c r="U4685" i="11"/>
  <c r="AF4684" i="11"/>
  <c r="AC4684" i="11"/>
  <c r="AA4684" i="11"/>
  <c r="AB4684" i="11" s="1"/>
  <c r="Y4684" i="11"/>
  <c r="X4684" i="11"/>
  <c r="W4684" i="11"/>
  <c r="V4684" i="11"/>
  <c r="AE4684" i="11" s="1"/>
  <c r="U4684" i="11"/>
  <c r="AL4683" i="11"/>
  <c r="AC4683" i="11"/>
  <c r="AA4683" i="11"/>
  <c r="AB4683" i="11" s="1"/>
  <c r="Y4683" i="11"/>
  <c r="X4683" i="11"/>
  <c r="W4683" i="11"/>
  <c r="V4683" i="11"/>
  <c r="U4683" i="11"/>
  <c r="AK4682" i="11"/>
  <c r="AE4682" i="11"/>
  <c r="AC4682" i="11"/>
  <c r="AB4682" i="11"/>
  <c r="AA4682" i="11"/>
  <c r="Y4682" i="11"/>
  <c r="X4682" i="11"/>
  <c r="W4682" i="11"/>
  <c r="V4682" i="11"/>
  <c r="U4682" i="11"/>
  <c r="AC4681" i="11"/>
  <c r="AB4681" i="11"/>
  <c r="AA4681" i="11"/>
  <c r="Y4681" i="11"/>
  <c r="X4681" i="11"/>
  <c r="W4681" i="11"/>
  <c r="V4681" i="11"/>
  <c r="AG4681" i="11" s="1"/>
  <c r="U4681" i="11"/>
  <c r="AC4680" i="11"/>
  <c r="AA4680" i="11"/>
  <c r="AB4680" i="11" s="1"/>
  <c r="Y4680" i="11"/>
  <c r="X4680" i="11"/>
  <c r="W4680" i="11"/>
  <c r="V4680" i="11"/>
  <c r="AE4680" i="11" s="1"/>
  <c r="U4680" i="11"/>
  <c r="AC4679" i="11"/>
  <c r="AA4679" i="11"/>
  <c r="AB4679" i="11" s="1"/>
  <c r="Y4679" i="11"/>
  <c r="X4679" i="11"/>
  <c r="W4679" i="11"/>
  <c r="V4679" i="11"/>
  <c r="AL4679" i="11" s="1"/>
  <c r="U4679" i="11"/>
  <c r="AK4678" i="11"/>
  <c r="AE4678" i="11"/>
  <c r="AC4678" i="11"/>
  <c r="AB4678" i="11"/>
  <c r="AA4678" i="11"/>
  <c r="Y4678" i="11"/>
  <c r="X4678" i="11"/>
  <c r="W4678" i="11"/>
  <c r="V4678" i="11"/>
  <c r="U4678" i="11"/>
  <c r="AC4677" i="11"/>
  <c r="AB4677" i="11"/>
  <c r="AA4677" i="11"/>
  <c r="Y4677" i="11"/>
  <c r="X4677" i="11"/>
  <c r="W4677" i="11"/>
  <c r="V4677" i="11"/>
  <c r="AG4677" i="11" s="1"/>
  <c r="U4677" i="11"/>
  <c r="AC4676" i="11"/>
  <c r="AA4676" i="11"/>
  <c r="AB4676" i="11" s="1"/>
  <c r="Y4676" i="11"/>
  <c r="X4676" i="11"/>
  <c r="W4676" i="11"/>
  <c r="V4676" i="11"/>
  <c r="AE4676" i="11" s="1"/>
  <c r="U4676" i="11"/>
  <c r="AC4675" i="11"/>
  <c r="AA4675" i="11"/>
  <c r="AB4675" i="11" s="1"/>
  <c r="Y4675" i="11"/>
  <c r="X4675" i="11"/>
  <c r="W4675" i="11"/>
  <c r="V4675" i="11"/>
  <c r="AL4675" i="11" s="1"/>
  <c r="U4675" i="11"/>
  <c r="AK4674" i="11"/>
  <c r="AE4674" i="11"/>
  <c r="AC4674" i="11"/>
  <c r="AB4674" i="11"/>
  <c r="AA4674" i="11"/>
  <c r="Y4674" i="11"/>
  <c r="X4674" i="11"/>
  <c r="W4674" i="11"/>
  <c r="V4674" i="11"/>
  <c r="U4674" i="11"/>
  <c r="AE4673" i="11"/>
  <c r="AC4673" i="11"/>
  <c r="AA4673" i="11"/>
  <c r="AB4673" i="11" s="1"/>
  <c r="Y4673" i="11"/>
  <c r="X4673" i="11"/>
  <c r="W4673" i="11"/>
  <c r="V4673" i="11"/>
  <c r="AG4673" i="11" s="1"/>
  <c r="U4673" i="11"/>
  <c r="AC4672" i="11"/>
  <c r="AB4672" i="11"/>
  <c r="AA4672" i="11"/>
  <c r="Y4672" i="11"/>
  <c r="X4672" i="11"/>
  <c r="W4672" i="11"/>
  <c r="V4672" i="11"/>
  <c r="AF4672" i="11" s="1"/>
  <c r="U4672" i="11"/>
  <c r="AC4671" i="11"/>
  <c r="AA4671" i="11"/>
  <c r="AB4671" i="11" s="1"/>
  <c r="Y4671" i="11"/>
  <c r="X4671" i="11"/>
  <c r="W4671" i="11"/>
  <c r="V4671" i="11"/>
  <c r="AL4671" i="11" s="1"/>
  <c r="U4671" i="11"/>
  <c r="AE4670" i="11"/>
  <c r="AC4670" i="11"/>
  <c r="AA4670" i="11"/>
  <c r="Y4670" i="11"/>
  <c r="X4670" i="11"/>
  <c r="W4670" i="11"/>
  <c r="V4670" i="11"/>
  <c r="AL4670" i="11" s="1"/>
  <c r="U4670" i="11"/>
  <c r="AE4669" i="11"/>
  <c r="AC4669" i="11"/>
  <c r="AA4669" i="11"/>
  <c r="AB4669" i="11" s="1"/>
  <c r="Y4669" i="11"/>
  <c r="X4669" i="11"/>
  <c r="W4669" i="11"/>
  <c r="V4669" i="11"/>
  <c r="AG4669" i="11" s="1"/>
  <c r="U4669" i="11"/>
  <c r="AC4668" i="11"/>
  <c r="AB4668" i="11"/>
  <c r="AA4668" i="11"/>
  <c r="Y4668" i="11"/>
  <c r="X4668" i="11"/>
  <c r="W4668" i="11"/>
  <c r="V4668" i="11"/>
  <c r="AG4668" i="11" s="1"/>
  <c r="U4668" i="11"/>
  <c r="AC4667" i="11"/>
  <c r="AA4667" i="11"/>
  <c r="AB4667" i="11" s="1"/>
  <c r="Y4667" i="11"/>
  <c r="X4667" i="11"/>
  <c r="W4667" i="11"/>
  <c r="V4667" i="11"/>
  <c r="AL4667" i="11" s="1"/>
  <c r="U4667" i="11"/>
  <c r="AC4666" i="11"/>
  <c r="AA4666" i="11"/>
  <c r="AB4666" i="11" s="1"/>
  <c r="Y4666" i="11"/>
  <c r="X4666" i="11"/>
  <c r="W4666" i="11"/>
  <c r="V4666" i="11"/>
  <c r="AL4666" i="11" s="1"/>
  <c r="U4666" i="11"/>
  <c r="AC4665" i="11"/>
  <c r="AA4665" i="11"/>
  <c r="AB4665" i="11" s="1"/>
  <c r="Y4665" i="11"/>
  <c r="X4665" i="11"/>
  <c r="W4665" i="11"/>
  <c r="V4665" i="11"/>
  <c r="AF4665" i="11" s="1"/>
  <c r="U4665" i="11"/>
  <c r="AG4664" i="11"/>
  <c r="AC4664" i="11"/>
  <c r="AA4664" i="11"/>
  <c r="Y4664" i="11"/>
  <c r="X4664" i="11"/>
  <c r="W4664" i="11"/>
  <c r="V4664" i="11"/>
  <c r="AL4664" i="11" s="1"/>
  <c r="U4664" i="11"/>
  <c r="AC4663" i="11"/>
  <c r="AA4663" i="11"/>
  <c r="AB4663" i="11" s="1"/>
  <c r="Y4663" i="11"/>
  <c r="X4663" i="11"/>
  <c r="W4663" i="11"/>
  <c r="V4663" i="11"/>
  <c r="U4663" i="11"/>
  <c r="AK4662" i="11"/>
  <c r="AC4662" i="11"/>
  <c r="AB4662" i="11"/>
  <c r="AA4662" i="11"/>
  <c r="Y4662" i="11"/>
  <c r="X4662" i="11"/>
  <c r="W4662" i="11"/>
  <c r="V4662" i="11"/>
  <c r="AL4662" i="11" s="1"/>
  <c r="U4662" i="11"/>
  <c r="AC4661" i="11"/>
  <c r="AA4661" i="11"/>
  <c r="AB4661" i="11" s="1"/>
  <c r="Y4661" i="11"/>
  <c r="X4661" i="11"/>
  <c r="W4661" i="11"/>
  <c r="V4661" i="11"/>
  <c r="AF4661" i="11" s="1"/>
  <c r="U4661" i="11"/>
  <c r="AG4660" i="11"/>
  <c r="AC4660" i="11"/>
  <c r="AB4660" i="11"/>
  <c r="AA4660" i="11"/>
  <c r="Y4660" i="11"/>
  <c r="X4660" i="11"/>
  <c r="W4660" i="11"/>
  <c r="V4660" i="11"/>
  <c r="U4660" i="11"/>
  <c r="AC4659" i="11"/>
  <c r="AA4659" i="11"/>
  <c r="AB4659" i="11" s="1"/>
  <c r="Y4659" i="11"/>
  <c r="X4659" i="11"/>
  <c r="W4659" i="11"/>
  <c r="V4659" i="11"/>
  <c r="U4659" i="11"/>
  <c r="AC4658" i="11"/>
  <c r="AA4658" i="11"/>
  <c r="AB4658" i="11" s="1"/>
  <c r="Y4658" i="11"/>
  <c r="X4658" i="11"/>
  <c r="W4658" i="11"/>
  <c r="V4658" i="11"/>
  <c r="AL4658" i="11" s="1"/>
  <c r="U4658" i="11"/>
  <c r="AG4657" i="11"/>
  <c r="AE4657" i="11"/>
  <c r="AC4657" i="11"/>
  <c r="AA4657" i="11"/>
  <c r="AB4657" i="11" s="1"/>
  <c r="Y4657" i="11"/>
  <c r="X4657" i="11"/>
  <c r="W4657" i="11"/>
  <c r="V4657" i="11"/>
  <c r="AF4657" i="11" s="1"/>
  <c r="U4657" i="11"/>
  <c r="AC4656" i="11"/>
  <c r="AA4656" i="11"/>
  <c r="AB4656" i="11" s="1"/>
  <c r="Y4656" i="11"/>
  <c r="X4656" i="11"/>
  <c r="W4656" i="11"/>
  <c r="V4656" i="11"/>
  <c r="AL4656" i="11" s="1"/>
  <c r="U4656" i="11"/>
  <c r="AC4655" i="11"/>
  <c r="AA4655" i="11"/>
  <c r="AB4655" i="11" s="1"/>
  <c r="Y4655" i="11"/>
  <c r="X4655" i="11"/>
  <c r="W4655" i="11"/>
  <c r="V4655" i="11"/>
  <c r="U4655" i="11"/>
  <c r="AK4654" i="11"/>
  <c r="AE4654" i="11"/>
  <c r="AC4654" i="11"/>
  <c r="AB4654" i="11"/>
  <c r="AA4654" i="11"/>
  <c r="Y4654" i="11"/>
  <c r="X4654" i="11"/>
  <c r="W4654" i="11"/>
  <c r="V4654" i="11"/>
  <c r="U4654" i="11"/>
  <c r="AC4653" i="11"/>
  <c r="AA4653" i="11"/>
  <c r="AB4653" i="11" s="1"/>
  <c r="Y4653" i="11"/>
  <c r="X4653" i="11"/>
  <c r="W4653" i="11"/>
  <c r="V4653" i="11"/>
  <c r="AF4653" i="11" s="1"/>
  <c r="U4653" i="11"/>
  <c r="AG4652" i="11"/>
  <c r="AC4652" i="11"/>
  <c r="AB4652" i="11"/>
  <c r="AA4652" i="11"/>
  <c r="Y4652" i="11"/>
  <c r="X4652" i="11"/>
  <c r="W4652" i="11"/>
  <c r="V4652" i="11"/>
  <c r="U4652" i="11"/>
  <c r="AC4651" i="11"/>
  <c r="AA4651" i="11"/>
  <c r="AB4651" i="11" s="1"/>
  <c r="Y4651" i="11"/>
  <c r="X4651" i="11"/>
  <c r="W4651" i="11"/>
  <c r="V4651" i="11"/>
  <c r="U4651" i="11"/>
  <c r="AC4650" i="11"/>
  <c r="AA4650" i="11"/>
  <c r="AB4650" i="11" s="1"/>
  <c r="Y4650" i="11"/>
  <c r="X4650" i="11"/>
  <c r="W4650" i="11"/>
  <c r="V4650" i="11"/>
  <c r="AL4650" i="11" s="1"/>
  <c r="U4650" i="11"/>
  <c r="AC4649" i="11"/>
  <c r="AA4649" i="11"/>
  <c r="AB4649" i="11" s="1"/>
  <c r="Y4649" i="11"/>
  <c r="X4649" i="11"/>
  <c r="W4649" i="11"/>
  <c r="V4649" i="11"/>
  <c r="AF4649" i="11" s="1"/>
  <c r="U4649" i="11"/>
  <c r="AG4648" i="11"/>
  <c r="AC4648" i="11"/>
  <c r="AA4648" i="11"/>
  <c r="AB4648" i="11" s="1"/>
  <c r="Y4648" i="11"/>
  <c r="X4648" i="11"/>
  <c r="W4648" i="11"/>
  <c r="V4648" i="11"/>
  <c r="AL4648" i="11" s="1"/>
  <c r="U4648" i="11"/>
  <c r="AC4647" i="11"/>
  <c r="AA4647" i="11"/>
  <c r="AB4647" i="11" s="1"/>
  <c r="Y4647" i="11"/>
  <c r="X4647" i="11"/>
  <c r="W4647" i="11"/>
  <c r="V4647" i="11"/>
  <c r="U4647" i="11"/>
  <c r="AC4646" i="11"/>
  <c r="AA4646" i="11"/>
  <c r="AB4646" i="11" s="1"/>
  <c r="Y4646" i="11"/>
  <c r="X4646" i="11"/>
  <c r="W4646" i="11"/>
  <c r="V4646" i="11"/>
  <c r="AL4646" i="11" s="1"/>
  <c r="U4646" i="11"/>
  <c r="AE4645" i="11"/>
  <c r="Z4645" i="11" s="1"/>
  <c r="AC4645" i="11"/>
  <c r="AA4645" i="11"/>
  <c r="AB4645" i="11" s="1"/>
  <c r="Y4645" i="11"/>
  <c r="X4645" i="11"/>
  <c r="W4645" i="11"/>
  <c r="V4645" i="11"/>
  <c r="AF4645" i="11" s="1"/>
  <c r="U4645" i="11"/>
  <c r="AC4644" i="11"/>
  <c r="AA4644" i="11"/>
  <c r="AB4644" i="11" s="1"/>
  <c r="Y4644" i="11"/>
  <c r="X4644" i="11"/>
  <c r="W4644" i="11"/>
  <c r="V4644" i="11"/>
  <c r="AL4644" i="11" s="1"/>
  <c r="U4644" i="11"/>
  <c r="AC4643" i="11"/>
  <c r="AA4643" i="11"/>
  <c r="AB4643" i="11" s="1"/>
  <c r="Y4643" i="11"/>
  <c r="X4643" i="11"/>
  <c r="W4643" i="11"/>
  <c r="V4643" i="11"/>
  <c r="U4643" i="11"/>
  <c r="AC4642" i="11"/>
  <c r="AA4642" i="11"/>
  <c r="AB4642" i="11" s="1"/>
  <c r="Y4642" i="11"/>
  <c r="X4642" i="11"/>
  <c r="W4642" i="11"/>
  <c r="V4642" i="11"/>
  <c r="AK4642" i="11" s="1"/>
  <c r="U4642" i="11"/>
  <c r="AG4641" i="11"/>
  <c r="AE4641" i="11"/>
  <c r="AC4641" i="11"/>
  <c r="AA4641" i="11"/>
  <c r="AB4641" i="11" s="1"/>
  <c r="Y4641" i="11"/>
  <c r="X4641" i="11"/>
  <c r="W4641" i="11"/>
  <c r="V4641" i="11"/>
  <c r="AF4641" i="11" s="1"/>
  <c r="U4641" i="11"/>
  <c r="AC4640" i="11"/>
  <c r="AB4640" i="11"/>
  <c r="AA4640" i="11"/>
  <c r="Y4640" i="11"/>
  <c r="X4640" i="11"/>
  <c r="W4640" i="11"/>
  <c r="V4640" i="11"/>
  <c r="AL4640" i="11" s="1"/>
  <c r="U4640" i="11"/>
  <c r="AC4639" i="11"/>
  <c r="AA4639" i="11"/>
  <c r="AB4639" i="11" s="1"/>
  <c r="Y4639" i="11"/>
  <c r="X4639" i="11"/>
  <c r="W4639" i="11"/>
  <c r="V4639" i="11"/>
  <c r="AK4639" i="11" s="1"/>
  <c r="U4639" i="11"/>
  <c r="AF4638" i="11"/>
  <c r="AE4638" i="11"/>
  <c r="AC4638" i="11"/>
  <c r="AA4638" i="11"/>
  <c r="AB4638" i="11" s="1"/>
  <c r="Y4638" i="11"/>
  <c r="X4638" i="11"/>
  <c r="W4638" i="11"/>
  <c r="V4638" i="11"/>
  <c r="AK4638" i="11" s="1"/>
  <c r="U4638" i="11"/>
  <c r="AC4637" i="11"/>
  <c r="AA4637" i="11"/>
  <c r="AB4637" i="11" s="1"/>
  <c r="Y4637" i="11"/>
  <c r="X4637" i="11"/>
  <c r="W4637" i="11"/>
  <c r="V4637" i="11"/>
  <c r="AF4637" i="11" s="1"/>
  <c r="U4637" i="11"/>
  <c r="AC4636" i="11"/>
  <c r="AA4636" i="11"/>
  <c r="Y4636" i="11"/>
  <c r="X4636" i="11"/>
  <c r="W4636" i="11"/>
  <c r="V4636" i="11"/>
  <c r="AK4636" i="11" s="1"/>
  <c r="U4636" i="11"/>
  <c r="AC4635" i="11"/>
  <c r="AA4635" i="11"/>
  <c r="AB4635" i="11" s="1"/>
  <c r="Y4635" i="11"/>
  <c r="X4635" i="11"/>
  <c r="W4635" i="11"/>
  <c r="V4635" i="11"/>
  <c r="AL4635" i="11" s="1"/>
  <c r="U4635" i="11"/>
  <c r="AK4634" i="11"/>
  <c r="AF4634" i="11"/>
  <c r="AC4634" i="11"/>
  <c r="AA4634" i="11"/>
  <c r="Y4634" i="11"/>
  <c r="X4634" i="11"/>
  <c r="W4634" i="11"/>
  <c r="V4634" i="11"/>
  <c r="AL4634" i="11" s="1"/>
  <c r="U4634" i="11"/>
  <c r="AK4633" i="11"/>
  <c r="AC4633" i="11"/>
  <c r="AA4633" i="11"/>
  <c r="AB4633" i="11" s="1"/>
  <c r="Y4633" i="11"/>
  <c r="X4633" i="11"/>
  <c r="W4633" i="11"/>
  <c r="V4633" i="11"/>
  <c r="AE4633" i="11" s="1"/>
  <c r="U4633" i="11"/>
  <c r="AG4632" i="11"/>
  <c r="AC4632" i="11"/>
  <c r="AA4632" i="11"/>
  <c r="Y4632" i="11"/>
  <c r="X4632" i="11"/>
  <c r="W4632" i="11"/>
  <c r="V4632" i="11"/>
  <c r="AL4632" i="11" s="1"/>
  <c r="U4632" i="11"/>
  <c r="AC4631" i="11"/>
  <c r="AA4631" i="11"/>
  <c r="AB4631" i="11" s="1"/>
  <c r="Y4631" i="11"/>
  <c r="X4631" i="11"/>
  <c r="W4631" i="11"/>
  <c r="V4631" i="11"/>
  <c r="AL4631" i="11" s="1"/>
  <c r="U4631" i="11"/>
  <c r="AF4630" i="11"/>
  <c r="AC4630" i="11"/>
  <c r="AA4630" i="11"/>
  <c r="Y4630" i="11"/>
  <c r="X4630" i="11"/>
  <c r="W4630" i="11"/>
  <c r="V4630" i="11"/>
  <c r="AL4630" i="11" s="1"/>
  <c r="U4630" i="11"/>
  <c r="AK4629" i="11"/>
  <c r="AC4629" i="11"/>
  <c r="AA4629" i="11"/>
  <c r="Y4629" i="11"/>
  <c r="X4629" i="11"/>
  <c r="W4629" i="11"/>
  <c r="V4629" i="11"/>
  <c r="U4629" i="11"/>
  <c r="AC4628" i="11"/>
  <c r="AA4628" i="11"/>
  <c r="Y4628" i="11"/>
  <c r="X4628" i="11"/>
  <c r="W4628" i="11"/>
  <c r="V4628" i="11"/>
  <c r="AL4628" i="11" s="1"/>
  <c r="U4628" i="11"/>
  <c r="AL4627" i="11"/>
  <c r="AE4627" i="11"/>
  <c r="AC4627" i="11"/>
  <c r="AA4627" i="11"/>
  <c r="AB4627" i="11" s="1"/>
  <c r="Y4627" i="11"/>
  <c r="X4627" i="11"/>
  <c r="W4627" i="11"/>
  <c r="V4627" i="11"/>
  <c r="U4627" i="11"/>
  <c r="AG4626" i="11"/>
  <c r="AC4626" i="11"/>
  <c r="AA4626" i="11"/>
  <c r="AB4626" i="11" s="1"/>
  <c r="Y4626" i="11"/>
  <c r="X4626" i="11"/>
  <c r="W4626" i="11"/>
  <c r="V4626" i="11"/>
  <c r="AL4626" i="11" s="1"/>
  <c r="U4626" i="11"/>
  <c r="AG4625" i="11"/>
  <c r="AE4625" i="11"/>
  <c r="AC4625" i="11"/>
  <c r="AA4625" i="11"/>
  <c r="AB4625" i="11" s="1"/>
  <c r="Y4625" i="11"/>
  <c r="X4625" i="11"/>
  <c r="W4625" i="11"/>
  <c r="V4625" i="11"/>
  <c r="AF4625" i="11" s="1"/>
  <c r="U4625" i="11"/>
  <c r="AE4624" i="11"/>
  <c r="AC4624" i="11"/>
  <c r="AB4624" i="11"/>
  <c r="AA4624" i="11"/>
  <c r="Y4624" i="11"/>
  <c r="X4624" i="11"/>
  <c r="W4624" i="11"/>
  <c r="V4624" i="11"/>
  <c r="AL4624" i="11" s="1"/>
  <c r="U4624" i="11"/>
  <c r="AC4623" i="11"/>
  <c r="AA4623" i="11"/>
  <c r="AB4623" i="11" s="1"/>
  <c r="Y4623" i="11"/>
  <c r="X4623" i="11"/>
  <c r="W4623" i="11"/>
  <c r="V4623" i="11"/>
  <c r="AF4623" i="11" s="1"/>
  <c r="U4623" i="11"/>
  <c r="AC4622" i="11"/>
  <c r="AA4622" i="11"/>
  <c r="Y4622" i="11"/>
  <c r="X4622" i="11"/>
  <c r="W4622" i="11"/>
  <c r="V4622" i="11"/>
  <c r="AL4622" i="11" s="1"/>
  <c r="U4622" i="11"/>
  <c r="AC4621" i="11"/>
  <c r="AA4621" i="11"/>
  <c r="AB4621" i="11" s="1"/>
  <c r="Y4621" i="11"/>
  <c r="X4621" i="11"/>
  <c r="W4621" i="11"/>
  <c r="V4621" i="11"/>
  <c r="AF4621" i="11" s="1"/>
  <c r="U4621" i="11"/>
  <c r="AC4620" i="11"/>
  <c r="AA4620" i="11"/>
  <c r="AB4620" i="11" s="1"/>
  <c r="Y4620" i="11"/>
  <c r="X4620" i="11"/>
  <c r="W4620" i="11"/>
  <c r="V4620" i="11"/>
  <c r="AL4620" i="11" s="1"/>
  <c r="U4620" i="11"/>
  <c r="AC4619" i="11"/>
  <c r="AA4619" i="11"/>
  <c r="AB4619" i="11" s="1"/>
  <c r="Y4619" i="11"/>
  <c r="X4619" i="11"/>
  <c r="W4619" i="11"/>
  <c r="V4619" i="11"/>
  <c r="AF4619" i="11" s="1"/>
  <c r="U4619" i="11"/>
  <c r="AC4618" i="11"/>
  <c r="AA4618" i="11"/>
  <c r="Y4618" i="11"/>
  <c r="X4618" i="11"/>
  <c r="W4618" i="11"/>
  <c r="V4618" i="11"/>
  <c r="AL4618" i="11" s="1"/>
  <c r="U4618" i="11"/>
  <c r="AC4617" i="11"/>
  <c r="AA4617" i="11"/>
  <c r="AB4617" i="11" s="1"/>
  <c r="Y4617" i="11"/>
  <c r="X4617" i="11"/>
  <c r="W4617" i="11"/>
  <c r="V4617" i="11"/>
  <c r="AK4617" i="11" s="1"/>
  <c r="U4617" i="11"/>
  <c r="AG4616" i="11"/>
  <c r="AE4616" i="11"/>
  <c r="AC4616" i="11"/>
  <c r="AB4616" i="11"/>
  <c r="AA4616" i="11"/>
  <c r="Y4616" i="11"/>
  <c r="X4616" i="11"/>
  <c r="W4616" i="11"/>
  <c r="V4616" i="11"/>
  <c r="AL4616" i="11" s="1"/>
  <c r="U4616" i="11"/>
  <c r="AC4615" i="11"/>
  <c r="AA4615" i="11"/>
  <c r="AB4615" i="11" s="1"/>
  <c r="Y4615" i="11"/>
  <c r="X4615" i="11"/>
  <c r="W4615" i="11"/>
  <c r="V4615" i="11"/>
  <c r="AE4615" i="11" s="1"/>
  <c r="U4615" i="11"/>
  <c r="AF4614" i="11"/>
  <c r="AC4614" i="11"/>
  <c r="AB4614" i="11"/>
  <c r="AA4614" i="11"/>
  <c r="Y4614" i="11"/>
  <c r="X4614" i="11"/>
  <c r="W4614" i="11"/>
  <c r="V4614" i="11"/>
  <c r="AL4614" i="11" s="1"/>
  <c r="U4614" i="11"/>
  <c r="AK4613" i="11"/>
  <c r="AC4613" i="11"/>
  <c r="AA4613" i="11"/>
  <c r="Y4613" i="11"/>
  <c r="X4613" i="11"/>
  <c r="W4613" i="11"/>
  <c r="V4613" i="11"/>
  <c r="AL4613" i="11" s="1"/>
  <c r="U4613" i="11"/>
  <c r="AK4612" i="11"/>
  <c r="AC4612" i="11"/>
  <c r="AA4612" i="11"/>
  <c r="AB4612" i="11" s="1"/>
  <c r="Y4612" i="11"/>
  <c r="X4612" i="11"/>
  <c r="W4612" i="11"/>
  <c r="V4612" i="11"/>
  <c r="AL4612" i="11" s="1"/>
  <c r="U4612" i="11"/>
  <c r="AK4611" i="11"/>
  <c r="AC4611" i="11"/>
  <c r="AA4611" i="11"/>
  <c r="AB4611" i="11" s="1"/>
  <c r="Y4611" i="11"/>
  <c r="X4611" i="11"/>
  <c r="W4611" i="11"/>
  <c r="V4611" i="11"/>
  <c r="AF4611" i="11" s="1"/>
  <c r="U4611" i="11"/>
  <c r="AC4610" i="11"/>
  <c r="AA4610" i="11"/>
  <c r="AB4610" i="11" s="1"/>
  <c r="Y4610" i="11"/>
  <c r="X4610" i="11"/>
  <c r="W4610" i="11"/>
  <c r="V4610" i="11"/>
  <c r="AL4610" i="11" s="1"/>
  <c r="U4610" i="11"/>
  <c r="AC4609" i="11"/>
  <c r="AA4609" i="11"/>
  <c r="AB4609" i="11" s="1"/>
  <c r="Y4609" i="11"/>
  <c r="X4609" i="11"/>
  <c r="W4609" i="11"/>
  <c r="V4609" i="11"/>
  <c r="AG4609" i="11" s="1"/>
  <c r="U4609" i="11"/>
  <c r="AC4608" i="11"/>
  <c r="AA4608" i="11"/>
  <c r="AB4608" i="11" s="1"/>
  <c r="Y4608" i="11"/>
  <c r="X4608" i="11"/>
  <c r="W4608" i="11"/>
  <c r="V4608" i="11"/>
  <c r="AK4608" i="11" s="1"/>
  <c r="U4608" i="11"/>
  <c r="AK4607" i="11"/>
  <c r="AC4607" i="11"/>
  <c r="AA4607" i="11"/>
  <c r="AB4607" i="11" s="1"/>
  <c r="Y4607" i="11"/>
  <c r="X4607" i="11"/>
  <c r="W4607" i="11"/>
  <c r="V4607" i="11"/>
  <c r="AF4607" i="11" s="1"/>
  <c r="U4607" i="11"/>
  <c r="AK4606" i="11"/>
  <c r="AC4606" i="11"/>
  <c r="AA4606" i="11"/>
  <c r="Y4606" i="11"/>
  <c r="X4606" i="11"/>
  <c r="W4606" i="11"/>
  <c r="V4606" i="11"/>
  <c r="AG4606" i="11" s="1"/>
  <c r="U4606" i="11"/>
  <c r="AC4605" i="11"/>
  <c r="AA4605" i="11"/>
  <c r="AB4605" i="11" s="1"/>
  <c r="Y4605" i="11"/>
  <c r="X4605" i="11"/>
  <c r="W4605" i="11"/>
  <c r="V4605" i="11"/>
  <c r="AF4605" i="11" s="1"/>
  <c r="U4605" i="11"/>
  <c r="AG4604" i="11"/>
  <c r="AE4604" i="11"/>
  <c r="AC4604" i="11"/>
  <c r="AB4604" i="11"/>
  <c r="AA4604" i="11"/>
  <c r="Y4604" i="11"/>
  <c r="X4604" i="11"/>
  <c r="W4604" i="11"/>
  <c r="V4604" i="11"/>
  <c r="AL4604" i="11" s="1"/>
  <c r="U4604" i="11"/>
  <c r="AC4603" i="11"/>
  <c r="AA4603" i="11"/>
  <c r="AB4603" i="11" s="1"/>
  <c r="Y4603" i="11"/>
  <c r="X4603" i="11"/>
  <c r="W4603" i="11"/>
  <c r="V4603" i="11"/>
  <c r="AF4603" i="11" s="1"/>
  <c r="U4603" i="11"/>
  <c r="AK4602" i="11"/>
  <c r="AC4602" i="11"/>
  <c r="AA4602" i="11"/>
  <c r="Y4602" i="11"/>
  <c r="X4602" i="11"/>
  <c r="W4602" i="11"/>
  <c r="V4602" i="11"/>
  <c r="AL4602" i="11" s="1"/>
  <c r="U4602" i="11"/>
  <c r="AL4601" i="11"/>
  <c r="AC4601" i="11"/>
  <c r="AA4601" i="11"/>
  <c r="AB4601" i="11" s="1"/>
  <c r="Y4601" i="11"/>
  <c r="X4601" i="11"/>
  <c r="W4601" i="11"/>
  <c r="V4601" i="11"/>
  <c r="AK4601" i="11" s="1"/>
  <c r="U4601" i="11"/>
  <c r="AK4600" i="11"/>
  <c r="AC4600" i="11"/>
  <c r="AA4600" i="11"/>
  <c r="AB4600" i="11" s="1"/>
  <c r="Y4600" i="11"/>
  <c r="X4600" i="11"/>
  <c r="W4600" i="11"/>
  <c r="V4600" i="11"/>
  <c r="AF4600" i="11" s="1"/>
  <c r="U4600" i="11"/>
  <c r="AE4599" i="11"/>
  <c r="AC4599" i="11"/>
  <c r="AA4599" i="11"/>
  <c r="AB4599" i="11" s="1"/>
  <c r="Y4599" i="11"/>
  <c r="X4599" i="11"/>
  <c r="W4599" i="11"/>
  <c r="V4599" i="11"/>
  <c r="U4599" i="11"/>
  <c r="AC4598" i="11"/>
  <c r="AA4598" i="11"/>
  <c r="Y4598" i="11"/>
  <c r="X4598" i="11"/>
  <c r="W4598" i="11"/>
  <c r="V4598" i="11"/>
  <c r="AL4598" i="11" s="1"/>
  <c r="U4598" i="11"/>
  <c r="AK4597" i="11"/>
  <c r="AC4597" i="11"/>
  <c r="AA4597" i="11"/>
  <c r="Y4597" i="11"/>
  <c r="X4597" i="11"/>
  <c r="W4597" i="11"/>
  <c r="AL4597" i="11" s="1"/>
  <c r="V4597" i="11"/>
  <c r="U4597" i="11"/>
  <c r="AK4596" i="11"/>
  <c r="AG4596" i="11"/>
  <c r="AE4596" i="11"/>
  <c r="AC4596" i="11"/>
  <c r="AB4596" i="11"/>
  <c r="AA4596" i="11"/>
  <c r="Y4596" i="11"/>
  <c r="X4596" i="11"/>
  <c r="W4596" i="11"/>
  <c r="V4596" i="11"/>
  <c r="U4596" i="11"/>
  <c r="AG4595" i="11"/>
  <c r="AC4595" i="11"/>
  <c r="AA4595" i="11"/>
  <c r="AB4595" i="11" s="1"/>
  <c r="Y4595" i="11"/>
  <c r="X4595" i="11"/>
  <c r="W4595" i="11"/>
  <c r="V4595" i="11"/>
  <c r="AF4595" i="11" s="1"/>
  <c r="U4595" i="11"/>
  <c r="AK4594" i="11"/>
  <c r="AE4594" i="11"/>
  <c r="AC4594" i="11"/>
  <c r="AB4594" i="11"/>
  <c r="AA4594" i="11"/>
  <c r="Y4594" i="11"/>
  <c r="X4594" i="11"/>
  <c r="W4594" i="11"/>
  <c r="V4594" i="11"/>
  <c r="U4594" i="11"/>
  <c r="AK4593" i="11"/>
  <c r="AC4593" i="11"/>
  <c r="AA4593" i="11"/>
  <c r="AB4593" i="11" s="1"/>
  <c r="Y4593" i="11"/>
  <c r="X4593" i="11"/>
  <c r="W4593" i="11"/>
  <c r="V4593" i="11"/>
  <c r="AL4593" i="11" s="1"/>
  <c r="U4593" i="11"/>
  <c r="AE4592" i="11"/>
  <c r="AC4592" i="11"/>
  <c r="AB4592" i="11"/>
  <c r="AA4592" i="11"/>
  <c r="Y4592" i="11"/>
  <c r="X4592" i="11"/>
  <c r="W4592" i="11"/>
  <c r="V4592" i="11"/>
  <c r="AK4592" i="11" s="1"/>
  <c r="U4592" i="11"/>
  <c r="AK4591" i="11"/>
  <c r="AC4591" i="11"/>
  <c r="AA4591" i="11"/>
  <c r="AB4591" i="11" s="1"/>
  <c r="Y4591" i="11"/>
  <c r="X4591" i="11"/>
  <c r="W4591" i="11"/>
  <c r="V4591" i="11"/>
  <c r="AF4591" i="11" s="1"/>
  <c r="U4591" i="11"/>
  <c r="AG4590" i="11"/>
  <c r="AC4590" i="11"/>
  <c r="AA4590" i="11"/>
  <c r="Y4590" i="11"/>
  <c r="X4590" i="11"/>
  <c r="W4590" i="11"/>
  <c r="V4590" i="11"/>
  <c r="AK4590" i="11" s="1"/>
  <c r="U4590" i="11"/>
  <c r="AG4589" i="11"/>
  <c r="AC4589" i="11"/>
  <c r="AA4589" i="11"/>
  <c r="AB4589" i="11" s="1"/>
  <c r="Y4589" i="11"/>
  <c r="X4589" i="11"/>
  <c r="W4589" i="11"/>
  <c r="V4589" i="11"/>
  <c r="AF4589" i="11" s="1"/>
  <c r="U4589" i="11"/>
  <c r="AC4588" i="11"/>
  <c r="AA4588" i="11"/>
  <c r="AB4588" i="11" s="1"/>
  <c r="Y4588" i="11"/>
  <c r="X4588" i="11"/>
  <c r="W4588" i="11"/>
  <c r="V4588" i="11"/>
  <c r="AE4588" i="11" s="1"/>
  <c r="U4588" i="11"/>
  <c r="AC4587" i="11"/>
  <c r="AA4587" i="11"/>
  <c r="AB4587" i="11" s="1"/>
  <c r="Y4587" i="11"/>
  <c r="X4587" i="11"/>
  <c r="W4587" i="11"/>
  <c r="V4587" i="11"/>
  <c r="AF4587" i="11" s="1"/>
  <c r="U4587" i="11"/>
  <c r="AC4586" i="11"/>
  <c r="AA4586" i="11"/>
  <c r="Y4586" i="11"/>
  <c r="X4586" i="11"/>
  <c r="W4586" i="11"/>
  <c r="V4586" i="11"/>
  <c r="U4586" i="11"/>
  <c r="AC4585" i="11"/>
  <c r="AA4585" i="11"/>
  <c r="AB4585" i="11" s="1"/>
  <c r="Y4585" i="11"/>
  <c r="X4585" i="11"/>
  <c r="W4585" i="11"/>
  <c r="V4585" i="11"/>
  <c r="AK4585" i="11" s="1"/>
  <c r="U4585" i="11"/>
  <c r="AC4584" i="11"/>
  <c r="AA4584" i="11"/>
  <c r="AB4584" i="11" s="1"/>
  <c r="Y4584" i="11"/>
  <c r="X4584" i="11"/>
  <c r="W4584" i="11"/>
  <c r="V4584" i="11"/>
  <c r="AL4584" i="11" s="1"/>
  <c r="U4584" i="11"/>
  <c r="AC4583" i="11"/>
  <c r="AA4583" i="11"/>
  <c r="AB4583" i="11" s="1"/>
  <c r="Y4583" i="11"/>
  <c r="X4583" i="11"/>
  <c r="W4583" i="11"/>
  <c r="V4583" i="11"/>
  <c r="AE4583" i="11" s="1"/>
  <c r="U4583" i="11"/>
  <c r="AF4582" i="11"/>
  <c r="AC4582" i="11"/>
  <c r="AA4582" i="11"/>
  <c r="AB4582" i="11" s="1"/>
  <c r="Y4582" i="11"/>
  <c r="X4582" i="11"/>
  <c r="W4582" i="11"/>
  <c r="V4582" i="11"/>
  <c r="AL4582" i="11" s="1"/>
  <c r="U4582" i="11"/>
  <c r="AC4581" i="11"/>
  <c r="AA4581" i="11"/>
  <c r="Y4581" i="11"/>
  <c r="X4581" i="11"/>
  <c r="W4581" i="11"/>
  <c r="V4581" i="11"/>
  <c r="AL4581" i="11" s="1"/>
  <c r="U4581" i="11"/>
  <c r="AC4580" i="11"/>
  <c r="AA4580" i="11"/>
  <c r="AB4580" i="11" s="1"/>
  <c r="Y4580" i="11"/>
  <c r="X4580" i="11"/>
  <c r="W4580" i="11"/>
  <c r="V4580" i="11"/>
  <c r="AL4580" i="11" s="1"/>
  <c r="U4580" i="11"/>
  <c r="AC4579" i="11"/>
  <c r="AA4579" i="11"/>
  <c r="AB4579" i="11" s="1"/>
  <c r="Y4579" i="11"/>
  <c r="X4579" i="11"/>
  <c r="W4579" i="11"/>
  <c r="V4579" i="11"/>
  <c r="AF4579" i="11" s="1"/>
  <c r="U4579" i="11"/>
  <c r="AC4578" i="11"/>
  <c r="AA4578" i="11"/>
  <c r="Y4578" i="11"/>
  <c r="X4578" i="11"/>
  <c r="W4578" i="11"/>
  <c r="V4578" i="11"/>
  <c r="AL4578" i="11" s="1"/>
  <c r="U4578" i="11"/>
  <c r="AC4577" i="11"/>
  <c r="AA4577" i="11"/>
  <c r="AB4577" i="11" s="1"/>
  <c r="Y4577" i="11"/>
  <c r="X4577" i="11"/>
  <c r="W4577" i="11"/>
  <c r="AL4577" i="11" s="1"/>
  <c r="V4577" i="11"/>
  <c r="AG4577" i="11" s="1"/>
  <c r="U4577" i="11"/>
  <c r="AE4576" i="11"/>
  <c r="AC4576" i="11"/>
  <c r="AA4576" i="11"/>
  <c r="AB4576" i="11" s="1"/>
  <c r="Y4576" i="11"/>
  <c r="X4576" i="11"/>
  <c r="W4576" i="11"/>
  <c r="V4576" i="11"/>
  <c r="AK4576" i="11" s="1"/>
  <c r="U4576" i="11"/>
  <c r="AK4575" i="11"/>
  <c r="AC4575" i="11"/>
  <c r="AA4575" i="11"/>
  <c r="AB4575" i="11" s="1"/>
  <c r="Y4575" i="11"/>
  <c r="X4575" i="11"/>
  <c r="W4575" i="11"/>
  <c r="V4575" i="11"/>
  <c r="AF4575" i="11" s="1"/>
  <c r="U4575" i="11"/>
  <c r="AC4574" i="11"/>
  <c r="AA4574" i="11"/>
  <c r="Y4574" i="11"/>
  <c r="X4574" i="11"/>
  <c r="W4574" i="11"/>
  <c r="V4574" i="11"/>
  <c r="AK4574" i="11" s="1"/>
  <c r="U4574" i="11"/>
  <c r="AC4573" i="11"/>
  <c r="AA4573" i="11"/>
  <c r="AB4573" i="11" s="1"/>
  <c r="Y4573" i="11"/>
  <c r="X4573" i="11"/>
  <c r="W4573" i="11"/>
  <c r="V4573" i="11"/>
  <c r="AF4573" i="11" s="1"/>
  <c r="U4573" i="11"/>
  <c r="AG4572" i="11"/>
  <c r="AE4572" i="11"/>
  <c r="AC4572" i="11"/>
  <c r="AA4572" i="11"/>
  <c r="AB4572" i="11" s="1"/>
  <c r="Y4572" i="11"/>
  <c r="X4572" i="11"/>
  <c r="W4572" i="11"/>
  <c r="V4572" i="11"/>
  <c r="AL4572" i="11" s="1"/>
  <c r="U4572" i="11"/>
  <c r="AC4571" i="11"/>
  <c r="AA4571" i="11"/>
  <c r="AB4571" i="11" s="1"/>
  <c r="Y4571" i="11"/>
  <c r="X4571" i="11"/>
  <c r="W4571" i="11"/>
  <c r="V4571" i="11"/>
  <c r="AF4571" i="11" s="1"/>
  <c r="U4571" i="11"/>
  <c r="AC4570" i="11"/>
  <c r="AA4570" i="11"/>
  <c r="Y4570" i="11"/>
  <c r="X4570" i="11"/>
  <c r="W4570" i="11"/>
  <c r="V4570" i="11"/>
  <c r="AL4570" i="11" s="1"/>
  <c r="U4570" i="11"/>
  <c r="AC4569" i="11"/>
  <c r="AA4569" i="11"/>
  <c r="AB4569" i="11" s="1"/>
  <c r="Y4569" i="11"/>
  <c r="X4569" i="11"/>
  <c r="W4569" i="11"/>
  <c r="V4569" i="11"/>
  <c r="AK4569" i="11" s="1"/>
  <c r="U4569" i="11"/>
  <c r="AG4568" i="11"/>
  <c r="AC4568" i="11"/>
  <c r="AB4568" i="11"/>
  <c r="AA4568" i="11"/>
  <c r="Y4568" i="11"/>
  <c r="X4568" i="11"/>
  <c r="W4568" i="11"/>
  <c r="V4568" i="11"/>
  <c r="AL4568" i="11" s="1"/>
  <c r="U4568" i="11"/>
  <c r="AC4567" i="11"/>
  <c r="AA4567" i="11"/>
  <c r="AB4567" i="11" s="1"/>
  <c r="Y4567" i="11"/>
  <c r="X4567" i="11"/>
  <c r="W4567" i="11"/>
  <c r="V4567" i="11"/>
  <c r="AE4567" i="11" s="1"/>
  <c r="U4567" i="11"/>
  <c r="AC4566" i="11"/>
  <c r="AA4566" i="11"/>
  <c r="Y4566" i="11"/>
  <c r="X4566" i="11"/>
  <c r="W4566" i="11"/>
  <c r="V4566" i="11"/>
  <c r="AL4566" i="11" s="1"/>
  <c r="U4566" i="11"/>
  <c r="AC4565" i="11"/>
  <c r="AA4565" i="11"/>
  <c r="Y4565" i="11"/>
  <c r="X4565" i="11"/>
  <c r="W4565" i="11"/>
  <c r="V4565" i="11"/>
  <c r="AK4565" i="11" s="1"/>
  <c r="U4565" i="11"/>
  <c r="AG4564" i="11"/>
  <c r="AC4564" i="11"/>
  <c r="AB4564" i="11"/>
  <c r="AA4564" i="11"/>
  <c r="Y4564" i="11"/>
  <c r="X4564" i="11"/>
  <c r="W4564" i="11"/>
  <c r="V4564" i="11"/>
  <c r="AL4564" i="11" s="1"/>
  <c r="U4564" i="11"/>
  <c r="AK4563" i="11"/>
  <c r="AG4563" i="11"/>
  <c r="AC4563" i="11"/>
  <c r="AA4563" i="11"/>
  <c r="AB4563" i="11" s="1"/>
  <c r="Y4563" i="11"/>
  <c r="X4563" i="11"/>
  <c r="W4563" i="11"/>
  <c r="V4563" i="11"/>
  <c r="AF4563" i="11" s="1"/>
  <c r="U4563" i="11"/>
  <c r="AK4562" i="11"/>
  <c r="AC4562" i="11"/>
  <c r="AB4562" i="11"/>
  <c r="AA4562" i="11"/>
  <c r="Y4562" i="11"/>
  <c r="X4562" i="11"/>
  <c r="W4562" i="11"/>
  <c r="V4562" i="11"/>
  <c r="AL4562" i="11" s="1"/>
  <c r="U4562" i="11"/>
  <c r="AK4561" i="11"/>
  <c r="AG4561" i="11"/>
  <c r="AC4561" i="11"/>
  <c r="AA4561" i="11"/>
  <c r="AB4561" i="11" s="1"/>
  <c r="Y4561" i="11"/>
  <c r="X4561" i="11"/>
  <c r="W4561" i="11"/>
  <c r="V4561" i="11"/>
  <c r="AL4561" i="11" s="1"/>
  <c r="U4561" i="11"/>
  <c r="AC4560" i="11"/>
  <c r="AB4560" i="11"/>
  <c r="AA4560" i="11"/>
  <c r="Y4560" i="11"/>
  <c r="X4560" i="11"/>
  <c r="W4560" i="11"/>
  <c r="V4560" i="11"/>
  <c r="AL4560" i="11" s="1"/>
  <c r="U4560" i="11"/>
  <c r="AC4559" i="11"/>
  <c r="AA4559" i="11"/>
  <c r="AB4559" i="11" s="1"/>
  <c r="Y4559" i="11"/>
  <c r="X4559" i="11"/>
  <c r="W4559" i="11"/>
  <c r="V4559" i="11"/>
  <c r="AF4559" i="11" s="1"/>
  <c r="U4559" i="11"/>
  <c r="AC4558" i="11"/>
  <c r="AA4558" i="11"/>
  <c r="Y4558" i="11"/>
  <c r="X4558" i="11"/>
  <c r="W4558" i="11"/>
  <c r="V4558" i="11"/>
  <c r="AL4558" i="11" s="1"/>
  <c r="U4558" i="11"/>
  <c r="AC4557" i="11"/>
  <c r="AA4557" i="11"/>
  <c r="AB4557" i="11" s="1"/>
  <c r="Y4557" i="11"/>
  <c r="X4557" i="11"/>
  <c r="W4557" i="11"/>
  <c r="V4557" i="11"/>
  <c r="AF4557" i="11" s="1"/>
  <c r="U4557" i="11"/>
  <c r="AG4556" i="11"/>
  <c r="AE4556" i="11"/>
  <c r="AC4556" i="11"/>
  <c r="AA4556" i="11"/>
  <c r="AB4556" i="11" s="1"/>
  <c r="Y4556" i="11"/>
  <c r="X4556" i="11"/>
  <c r="W4556" i="11"/>
  <c r="V4556" i="11"/>
  <c r="AK4556" i="11" s="1"/>
  <c r="U4556" i="11"/>
  <c r="AC4555" i="11"/>
  <c r="AA4555" i="11"/>
  <c r="AB4555" i="11" s="1"/>
  <c r="Y4555" i="11"/>
  <c r="X4555" i="11"/>
  <c r="W4555" i="11"/>
  <c r="V4555" i="11"/>
  <c r="AF4555" i="11" s="1"/>
  <c r="U4555" i="11"/>
  <c r="AK4554" i="11"/>
  <c r="AC4554" i="11"/>
  <c r="AA4554" i="11"/>
  <c r="Y4554" i="11"/>
  <c r="X4554" i="11"/>
  <c r="W4554" i="11"/>
  <c r="V4554" i="11"/>
  <c r="U4554" i="11"/>
  <c r="AL4553" i="11"/>
  <c r="AC4553" i="11"/>
  <c r="AA4553" i="11"/>
  <c r="AB4553" i="11" s="1"/>
  <c r="Y4553" i="11"/>
  <c r="X4553" i="11"/>
  <c r="W4553" i="11"/>
  <c r="V4553" i="11"/>
  <c r="AK4553" i="11" s="1"/>
  <c r="U4553" i="11"/>
  <c r="AK4552" i="11"/>
  <c r="AG4552" i="11"/>
  <c r="AE4552" i="11"/>
  <c r="AC4552" i="11"/>
  <c r="AB4552" i="11"/>
  <c r="AA4552" i="11"/>
  <c r="Y4552" i="11"/>
  <c r="X4552" i="11"/>
  <c r="W4552" i="11"/>
  <c r="V4552" i="11"/>
  <c r="AL4552" i="11" s="1"/>
  <c r="U4552" i="11"/>
  <c r="AC4551" i="11"/>
  <c r="AA4551" i="11"/>
  <c r="AB4551" i="11" s="1"/>
  <c r="Y4551" i="11"/>
  <c r="X4551" i="11"/>
  <c r="W4551" i="11"/>
  <c r="V4551" i="11"/>
  <c r="AE4551" i="11" s="1"/>
  <c r="U4551" i="11"/>
  <c r="AC4550" i="11"/>
  <c r="AA4550" i="11"/>
  <c r="Y4550" i="11"/>
  <c r="X4550" i="11"/>
  <c r="W4550" i="11"/>
  <c r="V4550" i="11"/>
  <c r="AL4550" i="11" s="1"/>
  <c r="U4550" i="11"/>
  <c r="AC4549" i="11"/>
  <c r="AA4549" i="11"/>
  <c r="Y4549" i="11"/>
  <c r="X4549" i="11"/>
  <c r="W4549" i="11"/>
  <c r="V4549" i="11"/>
  <c r="AK4549" i="11" s="1"/>
  <c r="U4549" i="11"/>
  <c r="AG4548" i="11"/>
  <c r="AC4548" i="11"/>
  <c r="AB4548" i="11"/>
  <c r="AA4548" i="11"/>
  <c r="Y4548" i="11"/>
  <c r="X4548" i="11"/>
  <c r="W4548" i="11"/>
  <c r="V4548" i="11"/>
  <c r="AE4548" i="11" s="1"/>
  <c r="U4548" i="11"/>
  <c r="AK4547" i="11"/>
  <c r="AG4547" i="11"/>
  <c r="AC4547" i="11"/>
  <c r="AA4547" i="11"/>
  <c r="AB4547" i="11" s="1"/>
  <c r="Y4547" i="11"/>
  <c r="X4547" i="11"/>
  <c r="W4547" i="11"/>
  <c r="V4547" i="11"/>
  <c r="AF4547" i="11" s="1"/>
  <c r="U4547" i="11"/>
  <c r="AK4546" i="11"/>
  <c r="AE4546" i="11"/>
  <c r="AC4546" i="11"/>
  <c r="AB4546" i="11"/>
  <c r="AA4546" i="11"/>
  <c r="Y4546" i="11"/>
  <c r="X4546" i="11"/>
  <c r="W4546" i="11"/>
  <c r="V4546" i="11"/>
  <c r="U4546" i="11"/>
  <c r="AK4545" i="11"/>
  <c r="AG4545" i="11"/>
  <c r="AC4545" i="11"/>
  <c r="AA4545" i="11"/>
  <c r="AB4545" i="11" s="1"/>
  <c r="Y4545" i="11"/>
  <c r="X4545" i="11"/>
  <c r="W4545" i="11"/>
  <c r="V4545" i="11"/>
  <c r="AF4545" i="11" s="1"/>
  <c r="U4545" i="11"/>
  <c r="AC4544" i="11"/>
  <c r="AB4544" i="11"/>
  <c r="AA4544" i="11"/>
  <c r="Y4544" i="11"/>
  <c r="X4544" i="11"/>
  <c r="W4544" i="11"/>
  <c r="V4544" i="11"/>
  <c r="AK4544" i="11" s="1"/>
  <c r="U4544" i="11"/>
  <c r="AC4543" i="11"/>
  <c r="AA4543" i="11"/>
  <c r="AB4543" i="11" s="1"/>
  <c r="Y4543" i="11"/>
  <c r="X4543" i="11"/>
  <c r="W4543" i="11"/>
  <c r="V4543" i="11"/>
  <c r="AF4543" i="11" s="1"/>
  <c r="U4543" i="11"/>
  <c r="AK4542" i="11"/>
  <c r="AG4542" i="11"/>
  <c r="AC4542" i="11"/>
  <c r="AA4542" i="11"/>
  <c r="Y4542" i="11"/>
  <c r="X4542" i="11"/>
  <c r="W4542" i="11"/>
  <c r="V4542" i="11"/>
  <c r="U4542" i="11"/>
  <c r="AG4541" i="11"/>
  <c r="AC4541" i="11"/>
  <c r="AA4541" i="11"/>
  <c r="AB4541" i="11" s="1"/>
  <c r="Y4541" i="11"/>
  <c r="X4541" i="11"/>
  <c r="W4541" i="11"/>
  <c r="V4541" i="11"/>
  <c r="AF4541" i="11" s="1"/>
  <c r="U4541" i="11"/>
  <c r="AC4540" i="11"/>
  <c r="AA4540" i="11"/>
  <c r="AB4540" i="11" s="1"/>
  <c r="Y4540" i="11"/>
  <c r="X4540" i="11"/>
  <c r="W4540" i="11"/>
  <c r="V4540" i="11"/>
  <c r="AK4540" i="11" s="1"/>
  <c r="U4540" i="11"/>
  <c r="AC4539" i="11"/>
  <c r="AA4539" i="11"/>
  <c r="AB4539" i="11" s="1"/>
  <c r="Y4539" i="11"/>
  <c r="X4539" i="11"/>
  <c r="W4539" i="11"/>
  <c r="V4539" i="11"/>
  <c r="AF4539" i="11" s="1"/>
  <c r="U4539" i="11"/>
  <c r="AK4538" i="11"/>
  <c r="AC4538" i="11"/>
  <c r="AA4538" i="11"/>
  <c r="Y4538" i="11"/>
  <c r="X4538" i="11"/>
  <c r="W4538" i="11"/>
  <c r="V4538" i="11"/>
  <c r="AL4538" i="11" s="1"/>
  <c r="U4538" i="11"/>
  <c r="AL4537" i="11"/>
  <c r="AC4537" i="11"/>
  <c r="AA4537" i="11"/>
  <c r="AB4537" i="11" s="1"/>
  <c r="Y4537" i="11"/>
  <c r="X4537" i="11"/>
  <c r="W4537" i="11"/>
  <c r="V4537" i="11"/>
  <c r="AK4537" i="11" s="1"/>
  <c r="U4537" i="11"/>
  <c r="AK4536" i="11"/>
  <c r="AF4536" i="11"/>
  <c r="AC4536" i="11"/>
  <c r="AB4536" i="11"/>
  <c r="AA4536" i="11"/>
  <c r="Y4536" i="11"/>
  <c r="X4536" i="11"/>
  <c r="W4536" i="11"/>
  <c r="V4536" i="11"/>
  <c r="AL4536" i="11" s="1"/>
  <c r="U4536" i="11"/>
  <c r="AC4535" i="11"/>
  <c r="AA4535" i="11"/>
  <c r="AB4535" i="11" s="1"/>
  <c r="Y4535" i="11"/>
  <c r="X4535" i="11"/>
  <c r="W4535" i="11"/>
  <c r="V4535" i="11"/>
  <c r="U4535" i="11"/>
  <c r="AG4534" i="11"/>
  <c r="AC4534" i="11"/>
  <c r="AB4534" i="11"/>
  <c r="AA4534" i="11"/>
  <c r="Y4534" i="11"/>
  <c r="X4534" i="11"/>
  <c r="W4534" i="11"/>
  <c r="V4534" i="11"/>
  <c r="AL4534" i="11" s="1"/>
  <c r="U4534" i="11"/>
  <c r="AL4533" i="11"/>
  <c r="AK4533" i="11"/>
  <c r="AC4533" i="11"/>
  <c r="AA4533" i="11"/>
  <c r="Y4533" i="11"/>
  <c r="X4533" i="11"/>
  <c r="W4533" i="11"/>
  <c r="V4533" i="11"/>
  <c r="U4533" i="11"/>
  <c r="AK4532" i="11"/>
  <c r="AG4532" i="11"/>
  <c r="AE4532" i="11"/>
  <c r="AC4532" i="11"/>
  <c r="AB4532" i="11"/>
  <c r="AA4532" i="11"/>
  <c r="Y4532" i="11"/>
  <c r="X4532" i="11"/>
  <c r="W4532" i="11"/>
  <c r="V4532" i="11"/>
  <c r="AL4532" i="11" s="1"/>
  <c r="U4532" i="11"/>
  <c r="AC4531" i="11"/>
  <c r="AA4531" i="11"/>
  <c r="AB4531" i="11" s="1"/>
  <c r="Y4531" i="11"/>
  <c r="X4531" i="11"/>
  <c r="W4531" i="11"/>
  <c r="V4531" i="11"/>
  <c r="AL4531" i="11" s="1"/>
  <c r="U4531" i="11"/>
  <c r="AF4530" i="11"/>
  <c r="AE4530" i="11"/>
  <c r="AC4530" i="11"/>
  <c r="AA4530" i="11"/>
  <c r="AB4530" i="11" s="1"/>
  <c r="Y4530" i="11"/>
  <c r="X4530" i="11"/>
  <c r="W4530" i="11"/>
  <c r="V4530" i="11"/>
  <c r="AL4530" i="11" s="1"/>
  <c r="U4530" i="11"/>
  <c r="AK4529" i="11"/>
  <c r="AG4529" i="11"/>
  <c r="AC4529" i="11"/>
  <c r="AA4529" i="11"/>
  <c r="AB4529" i="11" s="1"/>
  <c r="Y4529" i="11"/>
  <c r="X4529" i="11"/>
  <c r="W4529" i="11"/>
  <c r="V4529" i="11"/>
  <c r="AF4529" i="11" s="1"/>
  <c r="U4529" i="11"/>
  <c r="AC4528" i="11"/>
  <c r="AB4528" i="11"/>
  <c r="AA4528" i="11"/>
  <c r="Y4528" i="11"/>
  <c r="X4528" i="11"/>
  <c r="W4528" i="11"/>
  <c r="V4528" i="11"/>
  <c r="AL4528" i="11" s="1"/>
  <c r="U4528" i="11"/>
  <c r="AC4527" i="11"/>
  <c r="AA4527" i="11"/>
  <c r="AB4527" i="11" s="1"/>
  <c r="Y4527" i="11"/>
  <c r="X4527" i="11"/>
  <c r="W4527" i="11"/>
  <c r="V4527" i="11"/>
  <c r="AF4527" i="11" s="1"/>
  <c r="U4527" i="11"/>
  <c r="AK4526" i="11"/>
  <c r="AC4526" i="11"/>
  <c r="AB4526" i="11"/>
  <c r="AA4526" i="11"/>
  <c r="Y4526" i="11"/>
  <c r="X4526" i="11"/>
  <c r="W4526" i="11"/>
  <c r="V4526" i="11"/>
  <c r="AL4526" i="11" s="1"/>
  <c r="U4526" i="11"/>
  <c r="AC4525" i="11"/>
  <c r="AB4525" i="11"/>
  <c r="AA4525" i="11"/>
  <c r="Y4525" i="11"/>
  <c r="X4525" i="11"/>
  <c r="W4525" i="11"/>
  <c r="V4525" i="11"/>
  <c r="AG4525" i="11" s="1"/>
  <c r="U4525" i="11"/>
  <c r="AC4524" i="11"/>
  <c r="AA4524" i="11"/>
  <c r="AB4524" i="11" s="1"/>
  <c r="Y4524" i="11"/>
  <c r="X4524" i="11"/>
  <c r="W4524" i="11"/>
  <c r="V4524" i="11"/>
  <c r="AL4524" i="11" s="1"/>
  <c r="U4524" i="11"/>
  <c r="AC4523" i="11"/>
  <c r="AA4523" i="11"/>
  <c r="Y4523" i="11"/>
  <c r="X4523" i="11"/>
  <c r="W4523" i="11"/>
  <c r="V4523" i="11"/>
  <c r="AL4523" i="11" s="1"/>
  <c r="U4523" i="11"/>
  <c r="AE4522" i="11"/>
  <c r="AC4522" i="11"/>
  <c r="AB4522" i="11"/>
  <c r="AA4522" i="11"/>
  <c r="Y4522" i="11"/>
  <c r="X4522" i="11"/>
  <c r="W4522" i="11"/>
  <c r="V4522" i="11"/>
  <c r="AF4522" i="11" s="1"/>
  <c r="U4522" i="11"/>
  <c r="AC4521" i="11"/>
  <c r="AB4521" i="11"/>
  <c r="AA4521" i="11"/>
  <c r="Y4521" i="11"/>
  <c r="X4521" i="11"/>
  <c r="W4521" i="11"/>
  <c r="V4521" i="11"/>
  <c r="AG4521" i="11" s="1"/>
  <c r="U4521" i="11"/>
  <c r="AL4520" i="11"/>
  <c r="AC4520" i="11"/>
  <c r="AA4520" i="11"/>
  <c r="AB4520" i="11" s="1"/>
  <c r="Y4520" i="11"/>
  <c r="X4520" i="11"/>
  <c r="W4520" i="11"/>
  <c r="V4520" i="11"/>
  <c r="U4520" i="11"/>
  <c r="AK4519" i="11"/>
  <c r="AC4519" i="11"/>
  <c r="AB4519" i="11"/>
  <c r="AA4519" i="11"/>
  <c r="Y4519" i="11"/>
  <c r="X4519" i="11"/>
  <c r="W4519" i="11"/>
  <c r="V4519" i="11"/>
  <c r="AL4519" i="11" s="1"/>
  <c r="U4519" i="11"/>
  <c r="AE4518" i="11"/>
  <c r="AC4518" i="11"/>
  <c r="AA4518" i="11"/>
  <c r="AB4518" i="11" s="1"/>
  <c r="Y4518" i="11"/>
  <c r="X4518" i="11"/>
  <c r="W4518" i="11"/>
  <c r="V4518" i="11"/>
  <c r="AF4518" i="11" s="1"/>
  <c r="U4518" i="11"/>
  <c r="AC4517" i="11"/>
  <c r="AA4517" i="11"/>
  <c r="AB4517" i="11" s="1"/>
  <c r="Y4517" i="11"/>
  <c r="X4517" i="11"/>
  <c r="W4517" i="11"/>
  <c r="V4517" i="11"/>
  <c r="AG4517" i="11" s="1"/>
  <c r="U4517" i="11"/>
  <c r="AC4516" i="11"/>
  <c r="AA4516" i="11"/>
  <c r="AB4516" i="11" s="1"/>
  <c r="Y4516" i="11"/>
  <c r="X4516" i="11"/>
  <c r="W4516" i="11"/>
  <c r="V4516" i="11"/>
  <c r="AL4516" i="11" s="1"/>
  <c r="U4516" i="11"/>
  <c r="AC4515" i="11"/>
  <c r="AA4515" i="11"/>
  <c r="AB4515" i="11" s="1"/>
  <c r="Y4515" i="11"/>
  <c r="X4515" i="11"/>
  <c r="W4515" i="11"/>
  <c r="V4515" i="11"/>
  <c r="AL4515" i="11" s="1"/>
  <c r="U4515" i="11"/>
  <c r="AC4514" i="11"/>
  <c r="AA4514" i="11"/>
  <c r="AB4514" i="11" s="1"/>
  <c r="Y4514" i="11"/>
  <c r="X4514" i="11"/>
  <c r="W4514" i="11"/>
  <c r="V4514" i="11"/>
  <c r="AK4514" i="11" s="1"/>
  <c r="U4514" i="11"/>
  <c r="AC4513" i="11"/>
  <c r="AB4513" i="11"/>
  <c r="AA4513" i="11"/>
  <c r="Y4513" i="11"/>
  <c r="X4513" i="11"/>
  <c r="W4513" i="11"/>
  <c r="V4513" i="11"/>
  <c r="AG4513" i="11" s="1"/>
  <c r="U4513" i="11"/>
  <c r="AC4512" i="11"/>
  <c r="AA4512" i="11"/>
  <c r="AB4512" i="11" s="1"/>
  <c r="Y4512" i="11"/>
  <c r="X4512" i="11"/>
  <c r="W4512" i="11"/>
  <c r="V4512" i="11"/>
  <c r="AL4512" i="11" s="1"/>
  <c r="U4512" i="11"/>
  <c r="AF4511" i="11"/>
  <c r="AE4511" i="11"/>
  <c r="AC4511" i="11"/>
  <c r="AA4511" i="11"/>
  <c r="AB4511" i="11" s="1"/>
  <c r="Y4511" i="11"/>
  <c r="X4511" i="11"/>
  <c r="W4511" i="11"/>
  <c r="V4511" i="11"/>
  <c r="AL4511" i="11" s="1"/>
  <c r="U4511" i="11"/>
  <c r="AK4510" i="11"/>
  <c r="AC4510" i="11"/>
  <c r="AB4510" i="11"/>
  <c r="AA4510" i="11"/>
  <c r="Y4510" i="11"/>
  <c r="X4510" i="11"/>
  <c r="W4510" i="11"/>
  <c r="V4510" i="11"/>
  <c r="AF4510" i="11" s="1"/>
  <c r="U4510" i="11"/>
  <c r="AC4509" i="11"/>
  <c r="AB4509" i="11"/>
  <c r="AA4509" i="11"/>
  <c r="Y4509" i="11"/>
  <c r="X4509" i="11"/>
  <c r="W4509" i="11"/>
  <c r="V4509" i="11"/>
  <c r="AF4509" i="11" s="1"/>
  <c r="U4509" i="11"/>
  <c r="AC4508" i="11"/>
  <c r="AA4508" i="11"/>
  <c r="AB4508" i="11" s="1"/>
  <c r="Y4508" i="11"/>
  <c r="X4508" i="11"/>
  <c r="W4508" i="11"/>
  <c r="V4508" i="11"/>
  <c r="AL4508" i="11" s="1"/>
  <c r="U4508" i="11"/>
  <c r="AF4507" i="11"/>
  <c r="AE4507" i="11"/>
  <c r="AC4507" i="11"/>
  <c r="AA4507" i="11"/>
  <c r="AB4507" i="11" s="1"/>
  <c r="Y4507" i="11"/>
  <c r="X4507" i="11"/>
  <c r="W4507" i="11"/>
  <c r="V4507" i="11"/>
  <c r="AL4507" i="11" s="1"/>
  <c r="U4507" i="11"/>
  <c r="AK4506" i="11"/>
  <c r="AC4506" i="11"/>
  <c r="AB4506" i="11"/>
  <c r="AA4506" i="11"/>
  <c r="Y4506" i="11"/>
  <c r="X4506" i="11"/>
  <c r="W4506" i="11"/>
  <c r="V4506" i="11"/>
  <c r="AF4506" i="11" s="1"/>
  <c r="U4506" i="11"/>
  <c r="AC4505" i="11"/>
  <c r="AA4505" i="11"/>
  <c r="AB4505" i="11" s="1"/>
  <c r="Y4505" i="11"/>
  <c r="X4505" i="11"/>
  <c r="W4505" i="11"/>
  <c r="V4505" i="11"/>
  <c r="AF4505" i="11" s="1"/>
  <c r="U4505" i="11"/>
  <c r="AC4504" i="11"/>
  <c r="AA4504" i="11"/>
  <c r="AB4504" i="11" s="1"/>
  <c r="Y4504" i="11"/>
  <c r="X4504" i="11"/>
  <c r="W4504" i="11"/>
  <c r="V4504" i="11"/>
  <c r="AL4504" i="11" s="1"/>
  <c r="U4504" i="11"/>
  <c r="AK4503" i="11"/>
  <c r="AC4503" i="11"/>
  <c r="AA4503" i="11"/>
  <c r="AB4503" i="11" s="1"/>
  <c r="Y4503" i="11"/>
  <c r="X4503" i="11"/>
  <c r="W4503" i="11"/>
  <c r="V4503" i="11"/>
  <c r="U4503" i="11"/>
  <c r="AE4502" i="11"/>
  <c r="Z4502" i="11" s="1"/>
  <c r="AC4502" i="11"/>
  <c r="AA4502" i="11"/>
  <c r="AB4502" i="11" s="1"/>
  <c r="Y4502" i="11"/>
  <c r="X4502" i="11"/>
  <c r="W4502" i="11"/>
  <c r="V4502" i="11"/>
  <c r="AF4502" i="11" s="1"/>
  <c r="U4502" i="11"/>
  <c r="AC4501" i="11"/>
  <c r="AA4501" i="11"/>
  <c r="Y4501" i="11"/>
  <c r="X4501" i="11"/>
  <c r="W4501" i="11"/>
  <c r="V4501" i="11"/>
  <c r="U4501" i="11"/>
  <c r="AC4500" i="11"/>
  <c r="AA4500" i="11"/>
  <c r="AB4500" i="11" s="1"/>
  <c r="Y4500" i="11"/>
  <c r="X4500" i="11"/>
  <c r="W4500" i="11"/>
  <c r="V4500" i="11"/>
  <c r="AL4500" i="11" s="1"/>
  <c r="U4500" i="11"/>
  <c r="AF4499" i="11"/>
  <c r="AE4499" i="11"/>
  <c r="AC4499" i="11"/>
  <c r="AA4499" i="11"/>
  <c r="AB4499" i="11" s="1"/>
  <c r="Y4499" i="11"/>
  <c r="X4499" i="11"/>
  <c r="W4499" i="11"/>
  <c r="V4499" i="11"/>
  <c r="AL4499" i="11" s="1"/>
  <c r="U4499" i="11"/>
  <c r="AC4498" i="11"/>
  <c r="AA4498" i="11"/>
  <c r="AB4498" i="11" s="1"/>
  <c r="Y4498" i="11"/>
  <c r="X4498" i="11"/>
  <c r="W4498" i="11"/>
  <c r="V4498" i="11"/>
  <c r="AK4498" i="11" s="1"/>
  <c r="U4498" i="11"/>
  <c r="AC4497" i="11"/>
  <c r="AB4497" i="11"/>
  <c r="AA4497" i="11"/>
  <c r="Y4497" i="11"/>
  <c r="X4497" i="11"/>
  <c r="W4497" i="11"/>
  <c r="V4497" i="11"/>
  <c r="AF4497" i="11" s="1"/>
  <c r="U4497" i="11"/>
  <c r="AC4496" i="11"/>
  <c r="AA4496" i="11"/>
  <c r="AB4496" i="11" s="1"/>
  <c r="Y4496" i="11"/>
  <c r="X4496" i="11"/>
  <c r="W4496" i="11"/>
  <c r="V4496" i="11"/>
  <c r="AK4496" i="11" s="1"/>
  <c r="U4496" i="11"/>
  <c r="AF4495" i="11"/>
  <c r="AE4495" i="11"/>
  <c r="AC4495" i="11"/>
  <c r="AA4495" i="11"/>
  <c r="AB4495" i="11" s="1"/>
  <c r="Y4495" i="11"/>
  <c r="X4495" i="11"/>
  <c r="W4495" i="11"/>
  <c r="V4495" i="11"/>
  <c r="AL4495" i="11" s="1"/>
  <c r="U4495" i="11"/>
  <c r="AC4494" i="11"/>
  <c r="AA4494" i="11"/>
  <c r="AB4494" i="11" s="1"/>
  <c r="Y4494" i="11"/>
  <c r="X4494" i="11"/>
  <c r="W4494" i="11"/>
  <c r="V4494" i="11"/>
  <c r="AF4494" i="11" s="1"/>
  <c r="U4494" i="11"/>
  <c r="AK4493" i="11"/>
  <c r="AC4493" i="11"/>
  <c r="AB4493" i="11"/>
  <c r="AA4493" i="11"/>
  <c r="Y4493" i="11"/>
  <c r="X4493" i="11"/>
  <c r="W4493" i="11"/>
  <c r="V4493" i="11"/>
  <c r="AF4493" i="11" s="1"/>
  <c r="U4493" i="11"/>
  <c r="AK4492" i="11"/>
  <c r="AC4492" i="11"/>
  <c r="AA4492" i="11"/>
  <c r="AB4492" i="11" s="1"/>
  <c r="Y4492" i="11"/>
  <c r="X4492" i="11"/>
  <c r="W4492" i="11"/>
  <c r="V4492" i="11"/>
  <c r="U4492" i="11"/>
  <c r="AC4491" i="11"/>
  <c r="AA4491" i="11"/>
  <c r="AB4491" i="11" s="1"/>
  <c r="Y4491" i="11"/>
  <c r="X4491" i="11"/>
  <c r="W4491" i="11"/>
  <c r="V4491" i="11"/>
  <c r="AK4491" i="11" s="1"/>
  <c r="U4491" i="11"/>
  <c r="AG4490" i="11"/>
  <c r="AE4490" i="11"/>
  <c r="AC4490" i="11"/>
  <c r="AA4490" i="11"/>
  <c r="AB4490" i="11" s="1"/>
  <c r="Y4490" i="11"/>
  <c r="X4490" i="11"/>
  <c r="W4490" i="11"/>
  <c r="V4490" i="11"/>
  <c r="AF4490" i="11" s="1"/>
  <c r="U4490" i="11"/>
  <c r="AK4489" i="11"/>
  <c r="AG4489" i="11"/>
  <c r="AC4489" i="11"/>
  <c r="AA4489" i="11"/>
  <c r="Y4489" i="11"/>
  <c r="X4489" i="11"/>
  <c r="W4489" i="11"/>
  <c r="V4489" i="11"/>
  <c r="U4489" i="11"/>
  <c r="AL4488" i="11"/>
  <c r="AC4488" i="11"/>
  <c r="AA4488" i="11"/>
  <c r="AB4488" i="11" s="1"/>
  <c r="Y4488" i="11"/>
  <c r="X4488" i="11"/>
  <c r="W4488" i="11"/>
  <c r="V4488" i="11"/>
  <c r="U4488" i="11"/>
  <c r="AC4487" i="11"/>
  <c r="AA4487" i="11"/>
  <c r="AB4487" i="11" s="1"/>
  <c r="Y4487" i="11"/>
  <c r="X4487" i="11"/>
  <c r="W4487" i="11"/>
  <c r="V4487" i="11"/>
  <c r="AL4487" i="11" s="1"/>
  <c r="U4487" i="11"/>
  <c r="AG4486" i="11"/>
  <c r="AE4486" i="11"/>
  <c r="AC4486" i="11"/>
  <c r="AA4486" i="11"/>
  <c r="AB4486" i="11" s="1"/>
  <c r="Y4486" i="11"/>
  <c r="X4486" i="11"/>
  <c r="W4486" i="11"/>
  <c r="V4486" i="11"/>
  <c r="AF4486" i="11" s="1"/>
  <c r="U4486" i="11"/>
  <c r="AK4485" i="11"/>
  <c r="AC4485" i="11"/>
  <c r="AA4485" i="11"/>
  <c r="Y4485" i="11"/>
  <c r="X4485" i="11"/>
  <c r="W4485" i="11"/>
  <c r="V4485" i="11"/>
  <c r="U4485" i="11"/>
  <c r="AL4484" i="11"/>
  <c r="AC4484" i="11"/>
  <c r="AA4484" i="11"/>
  <c r="AB4484" i="11" s="1"/>
  <c r="Y4484" i="11"/>
  <c r="X4484" i="11"/>
  <c r="W4484" i="11"/>
  <c r="V4484" i="11"/>
  <c r="U4484" i="11"/>
  <c r="AC4483" i="11"/>
  <c r="AA4483" i="11"/>
  <c r="AB4483" i="11" s="1"/>
  <c r="Y4483" i="11"/>
  <c r="X4483" i="11"/>
  <c r="W4483" i="11"/>
  <c r="V4483" i="11"/>
  <c r="AL4483" i="11" s="1"/>
  <c r="U4483" i="11"/>
  <c r="AG4482" i="11"/>
  <c r="AE4482" i="11"/>
  <c r="AC4482" i="11"/>
  <c r="AA4482" i="11"/>
  <c r="Y4482" i="11"/>
  <c r="X4482" i="11"/>
  <c r="W4482" i="11"/>
  <c r="V4482" i="11"/>
  <c r="AL4482" i="11" s="1"/>
  <c r="U4482" i="11"/>
  <c r="AK4481" i="11"/>
  <c r="AC4481" i="11"/>
  <c r="AA4481" i="11"/>
  <c r="Y4481" i="11"/>
  <c r="X4481" i="11"/>
  <c r="W4481" i="11"/>
  <c r="V4481" i="11"/>
  <c r="U4481" i="11"/>
  <c r="AC4480" i="11"/>
  <c r="AA4480" i="11"/>
  <c r="AB4480" i="11" s="1"/>
  <c r="Y4480" i="11"/>
  <c r="X4480" i="11"/>
  <c r="W4480" i="11"/>
  <c r="V4480" i="11"/>
  <c r="AG4480" i="11" s="1"/>
  <c r="U4480" i="11"/>
  <c r="AK4479" i="11"/>
  <c r="AE4479" i="11"/>
  <c r="AC4479" i="11"/>
  <c r="AA4479" i="11"/>
  <c r="Y4479" i="11"/>
  <c r="X4479" i="11"/>
  <c r="W4479" i="11"/>
  <c r="V4479" i="11"/>
  <c r="AL4479" i="11" s="1"/>
  <c r="U4479" i="11"/>
  <c r="AC4478" i="11"/>
  <c r="AA4478" i="11"/>
  <c r="Y4478" i="11"/>
  <c r="X4478" i="11"/>
  <c r="W4478" i="11"/>
  <c r="V4478" i="11"/>
  <c r="U4478" i="11"/>
  <c r="AE4477" i="11"/>
  <c r="AC4477" i="11"/>
  <c r="AA4477" i="11"/>
  <c r="AB4477" i="11" s="1"/>
  <c r="Y4477" i="11"/>
  <c r="X4477" i="11"/>
  <c r="W4477" i="11"/>
  <c r="V4477" i="11"/>
  <c r="AF4477" i="11" s="1"/>
  <c r="U4477" i="11"/>
  <c r="AC4476" i="11"/>
  <c r="AA4476" i="11"/>
  <c r="AB4476" i="11" s="1"/>
  <c r="Y4476" i="11"/>
  <c r="X4476" i="11"/>
  <c r="W4476" i="11"/>
  <c r="V4476" i="11"/>
  <c r="AG4476" i="11" s="1"/>
  <c r="U4476" i="11"/>
  <c r="AK4475" i="11"/>
  <c r="AC4475" i="11"/>
  <c r="AA4475" i="11"/>
  <c r="Y4475" i="11"/>
  <c r="X4475" i="11"/>
  <c r="W4475" i="11"/>
  <c r="V4475" i="11"/>
  <c r="AL4475" i="11" s="1"/>
  <c r="U4475" i="11"/>
  <c r="AK4474" i="11"/>
  <c r="AG4474" i="11"/>
  <c r="AC4474" i="11"/>
  <c r="AA4474" i="11"/>
  <c r="Y4474" i="11"/>
  <c r="X4474" i="11"/>
  <c r="W4474" i="11"/>
  <c r="V4474" i="11"/>
  <c r="AL4474" i="11" s="1"/>
  <c r="U4474" i="11"/>
  <c r="AC4473" i="11"/>
  <c r="AB4473" i="11"/>
  <c r="AA4473" i="11"/>
  <c r="Y4473" i="11"/>
  <c r="X4473" i="11"/>
  <c r="W4473" i="11"/>
  <c r="V4473" i="11"/>
  <c r="AF4473" i="11" s="1"/>
  <c r="U4473" i="11"/>
  <c r="AC4472" i="11"/>
  <c r="AA4472" i="11"/>
  <c r="AB4472" i="11" s="1"/>
  <c r="Y4472" i="11"/>
  <c r="X4472" i="11"/>
  <c r="W4472" i="11"/>
  <c r="V4472" i="11"/>
  <c r="AF4472" i="11" s="1"/>
  <c r="U4472" i="11"/>
  <c r="AK4471" i="11"/>
  <c r="AF4471" i="11"/>
  <c r="AC4471" i="11"/>
  <c r="AA4471" i="11"/>
  <c r="AB4471" i="11" s="1"/>
  <c r="Y4471" i="11"/>
  <c r="X4471" i="11"/>
  <c r="W4471" i="11"/>
  <c r="V4471" i="11"/>
  <c r="AL4471" i="11" s="1"/>
  <c r="U4471" i="11"/>
  <c r="AK4470" i="11"/>
  <c r="AC4470" i="11"/>
  <c r="AA4470" i="11"/>
  <c r="Y4470" i="11"/>
  <c r="X4470" i="11"/>
  <c r="W4470" i="11"/>
  <c r="V4470" i="11"/>
  <c r="U4470" i="11"/>
  <c r="AC4469" i="11"/>
  <c r="AA4469" i="11"/>
  <c r="Y4469" i="11"/>
  <c r="X4469" i="11"/>
  <c r="W4469" i="11"/>
  <c r="V4469" i="11"/>
  <c r="AF4469" i="11" s="1"/>
  <c r="U4469" i="11"/>
  <c r="AC4468" i="11"/>
  <c r="AA4468" i="11"/>
  <c r="AB4468" i="11" s="1"/>
  <c r="Y4468" i="11"/>
  <c r="X4468" i="11"/>
  <c r="W4468" i="11"/>
  <c r="V4468" i="11"/>
  <c r="AF4468" i="11" s="1"/>
  <c r="U4468" i="11"/>
  <c r="AC4467" i="11"/>
  <c r="AA4467" i="11"/>
  <c r="AB4467" i="11" s="1"/>
  <c r="Y4467" i="11"/>
  <c r="X4467" i="11"/>
  <c r="W4467" i="11"/>
  <c r="V4467" i="11"/>
  <c r="U4467" i="11"/>
  <c r="AG4466" i="11"/>
  <c r="AE4466" i="11"/>
  <c r="AC4466" i="11"/>
  <c r="AA4466" i="11"/>
  <c r="Y4466" i="11"/>
  <c r="X4466" i="11"/>
  <c r="W4466" i="11"/>
  <c r="V4466" i="11"/>
  <c r="AL4466" i="11" s="1"/>
  <c r="U4466" i="11"/>
  <c r="AK4465" i="11"/>
  <c r="AC4465" i="11"/>
  <c r="AA4465" i="11"/>
  <c r="Y4465" i="11"/>
  <c r="X4465" i="11"/>
  <c r="W4465" i="11"/>
  <c r="V4465" i="11"/>
  <c r="U4465" i="11"/>
  <c r="AL4464" i="11"/>
  <c r="AC4464" i="11"/>
  <c r="AA4464" i="11"/>
  <c r="AB4464" i="11" s="1"/>
  <c r="Y4464" i="11"/>
  <c r="X4464" i="11"/>
  <c r="W4464" i="11"/>
  <c r="V4464" i="11"/>
  <c r="AF4464" i="11" s="1"/>
  <c r="U4464" i="11"/>
  <c r="AK4463" i="11"/>
  <c r="AF4463" i="11"/>
  <c r="AC4463" i="11"/>
  <c r="AA4463" i="11"/>
  <c r="AB4463" i="11" s="1"/>
  <c r="Y4463" i="11"/>
  <c r="X4463" i="11"/>
  <c r="W4463" i="11"/>
  <c r="V4463" i="11"/>
  <c r="AL4463" i="11" s="1"/>
  <c r="U4463" i="11"/>
  <c r="AK4462" i="11"/>
  <c r="AC4462" i="11"/>
  <c r="AA4462" i="11"/>
  <c r="Y4462" i="11"/>
  <c r="X4462" i="11"/>
  <c r="W4462" i="11"/>
  <c r="V4462" i="11"/>
  <c r="U4462" i="11"/>
  <c r="AC4461" i="11"/>
  <c r="AA4461" i="11"/>
  <c r="AB4461" i="11" s="1"/>
  <c r="Y4461" i="11"/>
  <c r="X4461" i="11"/>
  <c r="W4461" i="11"/>
  <c r="V4461" i="11"/>
  <c r="U4461" i="11"/>
  <c r="AC4460" i="11"/>
  <c r="AA4460" i="11"/>
  <c r="AB4460" i="11" s="1"/>
  <c r="Y4460" i="11"/>
  <c r="X4460" i="11"/>
  <c r="W4460" i="11"/>
  <c r="V4460" i="11"/>
  <c r="U4460" i="11"/>
  <c r="AG4459" i="11"/>
  <c r="AF4459" i="11"/>
  <c r="AC4459" i="11"/>
  <c r="AA4459" i="11"/>
  <c r="AB4459" i="11" s="1"/>
  <c r="Y4459" i="11"/>
  <c r="X4459" i="11"/>
  <c r="W4459" i="11"/>
  <c r="V4459" i="11"/>
  <c r="U4459" i="11"/>
  <c r="AK4458" i="11"/>
  <c r="AC4458" i="11"/>
  <c r="AA4458" i="11"/>
  <c r="Y4458" i="11"/>
  <c r="X4458" i="11"/>
  <c r="W4458" i="11"/>
  <c r="V4458" i="11"/>
  <c r="AL4458" i="11" s="1"/>
  <c r="U4458" i="11"/>
  <c r="AK4457" i="11"/>
  <c r="AC4457" i="11"/>
  <c r="AA4457" i="11"/>
  <c r="Y4457" i="11"/>
  <c r="X4457" i="11"/>
  <c r="W4457" i="11"/>
  <c r="V4457" i="11"/>
  <c r="U4457" i="11"/>
  <c r="AK4456" i="11"/>
  <c r="AE4456" i="11"/>
  <c r="AC4456" i="11"/>
  <c r="AA4456" i="11"/>
  <c r="AB4456" i="11" s="1"/>
  <c r="Y4456" i="11"/>
  <c r="X4456" i="11"/>
  <c r="W4456" i="11"/>
  <c r="AL4456" i="11" s="1"/>
  <c r="V4456" i="11"/>
  <c r="U4456" i="11"/>
  <c r="AK4455" i="11"/>
  <c r="AE4455" i="11"/>
  <c r="AC4455" i="11"/>
  <c r="AA4455" i="11"/>
  <c r="AB4455" i="11" s="1"/>
  <c r="Y4455" i="11"/>
  <c r="X4455" i="11"/>
  <c r="W4455" i="11"/>
  <c r="V4455" i="11"/>
  <c r="U4455" i="11"/>
  <c r="AK4454" i="11"/>
  <c r="AG4454" i="11"/>
  <c r="AC4454" i="11"/>
  <c r="AA4454" i="11"/>
  <c r="Y4454" i="11"/>
  <c r="X4454" i="11"/>
  <c r="W4454" i="11"/>
  <c r="V4454" i="11"/>
  <c r="U4454" i="11"/>
  <c r="AC4453" i="11"/>
  <c r="AA4453" i="11"/>
  <c r="AB4453" i="11" s="1"/>
  <c r="Y4453" i="11"/>
  <c r="X4453" i="11"/>
  <c r="W4453" i="11"/>
  <c r="V4453" i="11"/>
  <c r="AE4453" i="11" s="1"/>
  <c r="U4453" i="11"/>
  <c r="AC4452" i="11"/>
  <c r="AA4452" i="11"/>
  <c r="AB4452" i="11" s="1"/>
  <c r="Y4452" i="11"/>
  <c r="X4452" i="11"/>
  <c r="W4452" i="11"/>
  <c r="V4452" i="11"/>
  <c r="U4452" i="11"/>
  <c r="AC4451" i="11"/>
  <c r="AA4451" i="11"/>
  <c r="AB4451" i="11" s="1"/>
  <c r="Y4451" i="11"/>
  <c r="X4451" i="11"/>
  <c r="W4451" i="11"/>
  <c r="V4451" i="11"/>
  <c r="AG4451" i="11" s="1"/>
  <c r="U4451" i="11"/>
  <c r="AC4450" i="11"/>
  <c r="AA4450" i="11"/>
  <c r="Y4450" i="11"/>
  <c r="X4450" i="11"/>
  <c r="W4450" i="11"/>
  <c r="V4450" i="11"/>
  <c r="U4450" i="11"/>
  <c r="AK4449" i="11"/>
  <c r="AE4449" i="11"/>
  <c r="AC4449" i="11"/>
  <c r="AB4449" i="11"/>
  <c r="AA4449" i="11"/>
  <c r="Y4449" i="11"/>
  <c r="X4449" i="11"/>
  <c r="W4449" i="11"/>
  <c r="V4449" i="11"/>
  <c r="AF4449" i="11" s="1"/>
  <c r="U4449" i="11"/>
  <c r="AK4448" i="11"/>
  <c r="AC4448" i="11"/>
  <c r="AA4448" i="11"/>
  <c r="AB4448" i="11" s="1"/>
  <c r="Y4448" i="11"/>
  <c r="X4448" i="11"/>
  <c r="W4448" i="11"/>
  <c r="V4448" i="11"/>
  <c r="AE4448" i="11" s="1"/>
  <c r="U4448" i="11"/>
  <c r="AE4447" i="11"/>
  <c r="AC4447" i="11"/>
  <c r="AA4447" i="11"/>
  <c r="AB4447" i="11" s="1"/>
  <c r="Y4447" i="11"/>
  <c r="X4447" i="11"/>
  <c r="W4447" i="11"/>
  <c r="V4447" i="11"/>
  <c r="AG4447" i="11" s="1"/>
  <c r="U4447" i="11"/>
  <c r="AK4446" i="11"/>
  <c r="AG4446" i="11"/>
  <c r="AC4446" i="11"/>
  <c r="AA4446" i="11"/>
  <c r="Y4446" i="11"/>
  <c r="X4446" i="11"/>
  <c r="W4446" i="11"/>
  <c r="V4446" i="11"/>
  <c r="U4446" i="11"/>
  <c r="AK4445" i="11"/>
  <c r="AC4445" i="11"/>
  <c r="AB4445" i="11"/>
  <c r="AA4445" i="11"/>
  <c r="Y4445" i="11"/>
  <c r="X4445" i="11"/>
  <c r="W4445" i="11"/>
  <c r="V4445" i="11"/>
  <c r="AF4445" i="11" s="1"/>
  <c r="U4445" i="11"/>
  <c r="AG4444" i="11"/>
  <c r="AC4444" i="11"/>
  <c r="AA4444" i="11"/>
  <c r="AB4444" i="11" s="1"/>
  <c r="Y4444" i="11"/>
  <c r="X4444" i="11"/>
  <c r="W4444" i="11"/>
  <c r="V4444" i="11"/>
  <c r="U4444" i="11"/>
  <c r="AK4443" i="11"/>
  <c r="AC4443" i="11"/>
  <c r="AA4443" i="11"/>
  <c r="Y4443" i="11"/>
  <c r="X4443" i="11"/>
  <c r="W4443" i="11"/>
  <c r="V4443" i="11"/>
  <c r="U4443" i="11"/>
  <c r="AK4442" i="11"/>
  <c r="AG4442" i="11"/>
  <c r="AC4442" i="11"/>
  <c r="AA4442" i="11"/>
  <c r="Y4442" i="11"/>
  <c r="X4442" i="11"/>
  <c r="W4442" i="11"/>
  <c r="V4442" i="11"/>
  <c r="U4442" i="11"/>
  <c r="AK4441" i="11"/>
  <c r="AC4441" i="11"/>
  <c r="AB4441" i="11"/>
  <c r="AA4441" i="11"/>
  <c r="Y4441" i="11"/>
  <c r="X4441" i="11"/>
  <c r="W4441" i="11"/>
  <c r="V4441" i="11"/>
  <c r="U4441" i="11"/>
  <c r="AC4440" i="11"/>
  <c r="AA4440" i="11"/>
  <c r="AB4440" i="11" s="1"/>
  <c r="Y4440" i="11"/>
  <c r="X4440" i="11"/>
  <c r="W4440" i="11"/>
  <c r="V4440" i="11"/>
  <c r="U4440" i="11"/>
  <c r="AC4439" i="11"/>
  <c r="AA4439" i="11"/>
  <c r="AB4439" i="11" s="1"/>
  <c r="Y4439" i="11"/>
  <c r="X4439" i="11"/>
  <c r="W4439" i="11"/>
  <c r="V4439" i="11"/>
  <c r="AK4439" i="11" s="1"/>
  <c r="U4439" i="11"/>
  <c r="AE4438" i="11"/>
  <c r="AC4438" i="11"/>
  <c r="AA4438" i="11"/>
  <c r="Y4438" i="11"/>
  <c r="X4438" i="11"/>
  <c r="W4438" i="11"/>
  <c r="V4438" i="11"/>
  <c r="AK4438" i="11" s="1"/>
  <c r="U4438" i="11"/>
  <c r="AK4437" i="11"/>
  <c r="AC4437" i="11"/>
  <c r="AA4437" i="11"/>
  <c r="Y4437" i="11"/>
  <c r="X4437" i="11"/>
  <c r="W4437" i="11"/>
  <c r="V4437" i="11"/>
  <c r="U4437" i="11"/>
  <c r="AC4436" i="11"/>
  <c r="AA4436" i="11"/>
  <c r="AB4436" i="11" s="1"/>
  <c r="Y4436" i="11"/>
  <c r="X4436" i="11"/>
  <c r="W4436" i="11"/>
  <c r="V4436" i="11"/>
  <c r="AF4436" i="11" s="1"/>
  <c r="U4436" i="11"/>
  <c r="AK4435" i="11"/>
  <c r="AC4435" i="11"/>
  <c r="AA4435" i="11"/>
  <c r="AB4435" i="11" s="1"/>
  <c r="Y4435" i="11"/>
  <c r="X4435" i="11"/>
  <c r="W4435" i="11"/>
  <c r="V4435" i="11"/>
  <c r="U4435" i="11"/>
  <c r="AE4434" i="11"/>
  <c r="AC4434" i="11"/>
  <c r="AA4434" i="11"/>
  <c r="Y4434" i="11"/>
  <c r="X4434" i="11"/>
  <c r="W4434" i="11"/>
  <c r="V4434" i="11"/>
  <c r="AG4434" i="11" s="1"/>
  <c r="U4434" i="11"/>
  <c r="AK4433" i="11"/>
  <c r="AC4433" i="11"/>
  <c r="AA4433" i="11"/>
  <c r="Y4433" i="11"/>
  <c r="X4433" i="11"/>
  <c r="W4433" i="11"/>
  <c r="V4433" i="11"/>
  <c r="U4433" i="11"/>
  <c r="AC4432" i="11"/>
  <c r="AA4432" i="11"/>
  <c r="AB4432" i="11" s="1"/>
  <c r="Y4432" i="11"/>
  <c r="X4432" i="11"/>
  <c r="W4432" i="11"/>
  <c r="AL4432" i="11" s="1"/>
  <c r="V4432" i="11"/>
  <c r="AF4432" i="11" s="1"/>
  <c r="U4432" i="11"/>
  <c r="AC4431" i="11"/>
  <c r="AA4431" i="11"/>
  <c r="AB4431" i="11" s="1"/>
  <c r="Y4431" i="11"/>
  <c r="X4431" i="11"/>
  <c r="W4431" i="11"/>
  <c r="V4431" i="11"/>
  <c r="AF4431" i="11" s="1"/>
  <c r="U4431" i="11"/>
  <c r="AC4430" i="11"/>
  <c r="AA4430" i="11"/>
  <c r="AB4430" i="11" s="1"/>
  <c r="Y4430" i="11"/>
  <c r="X4430" i="11"/>
  <c r="W4430" i="11"/>
  <c r="V4430" i="11"/>
  <c r="AK4430" i="11" s="1"/>
  <c r="U4430" i="11"/>
  <c r="AK4429" i="11"/>
  <c r="AG4429" i="11"/>
  <c r="AC4429" i="11"/>
  <c r="AA4429" i="11"/>
  <c r="Y4429" i="11"/>
  <c r="X4429" i="11"/>
  <c r="W4429" i="11"/>
  <c r="V4429" i="11"/>
  <c r="U4429" i="11"/>
  <c r="AG4428" i="11"/>
  <c r="AC4428" i="11"/>
  <c r="AA4428" i="11"/>
  <c r="AB4428" i="11" s="1"/>
  <c r="Y4428" i="11"/>
  <c r="X4428" i="11"/>
  <c r="W4428" i="11"/>
  <c r="V4428" i="11"/>
  <c r="AF4428" i="11" s="1"/>
  <c r="U4428" i="11"/>
  <c r="AK4427" i="11"/>
  <c r="AC4427" i="11"/>
  <c r="AA4427" i="11"/>
  <c r="AB4427" i="11" s="1"/>
  <c r="Y4427" i="11"/>
  <c r="X4427" i="11"/>
  <c r="W4427" i="11"/>
  <c r="AL4427" i="11" s="1"/>
  <c r="V4427" i="11"/>
  <c r="U4427" i="11"/>
  <c r="AC4426" i="11"/>
  <c r="AA4426" i="11"/>
  <c r="Y4426" i="11"/>
  <c r="X4426" i="11"/>
  <c r="W4426" i="11"/>
  <c r="V4426" i="11"/>
  <c r="AK4426" i="11" s="1"/>
  <c r="U4426" i="11"/>
  <c r="AC4425" i="11"/>
  <c r="AA4425" i="11"/>
  <c r="AB4425" i="11" s="1"/>
  <c r="Y4425" i="11"/>
  <c r="X4425" i="11"/>
  <c r="W4425" i="11"/>
  <c r="V4425" i="11"/>
  <c r="AE4425" i="11" s="1"/>
  <c r="U4425" i="11"/>
  <c r="AC4424" i="11"/>
  <c r="AA4424" i="11"/>
  <c r="AB4424" i="11" s="1"/>
  <c r="Y4424" i="11"/>
  <c r="X4424" i="11"/>
  <c r="W4424" i="11"/>
  <c r="V4424" i="11"/>
  <c r="U4424" i="11"/>
  <c r="AK4423" i="11"/>
  <c r="AG4423" i="11"/>
  <c r="AC4423" i="11"/>
  <c r="AA4423" i="11"/>
  <c r="AB4423" i="11" s="1"/>
  <c r="Y4423" i="11"/>
  <c r="X4423" i="11"/>
  <c r="W4423" i="11"/>
  <c r="V4423" i="11"/>
  <c r="AF4423" i="11" s="1"/>
  <c r="U4423" i="11"/>
  <c r="AG4422" i="11"/>
  <c r="AC4422" i="11"/>
  <c r="AA4422" i="11"/>
  <c r="AB4422" i="11" s="1"/>
  <c r="Y4422" i="11"/>
  <c r="X4422" i="11"/>
  <c r="W4422" i="11"/>
  <c r="V4422" i="11"/>
  <c r="AK4422" i="11" s="1"/>
  <c r="U4422" i="11"/>
  <c r="AE4421" i="11"/>
  <c r="AC4421" i="11"/>
  <c r="AB4421" i="11"/>
  <c r="AA4421" i="11"/>
  <c r="Y4421" i="11"/>
  <c r="X4421" i="11"/>
  <c r="W4421" i="11"/>
  <c r="V4421" i="11"/>
  <c r="AF4421" i="11" s="1"/>
  <c r="U4421" i="11"/>
  <c r="AK4420" i="11"/>
  <c r="AC4420" i="11"/>
  <c r="AB4420" i="11"/>
  <c r="AA4420" i="11"/>
  <c r="Y4420" i="11"/>
  <c r="X4420" i="11"/>
  <c r="W4420" i="11"/>
  <c r="V4420" i="11"/>
  <c r="AL4420" i="11" s="1"/>
  <c r="U4420" i="11"/>
  <c r="AC4419" i="11"/>
  <c r="AA4419" i="11"/>
  <c r="AB4419" i="11" s="1"/>
  <c r="Y4419" i="11"/>
  <c r="X4419" i="11"/>
  <c r="W4419" i="11"/>
  <c r="V4419" i="11"/>
  <c r="U4419" i="11"/>
  <c r="AG4418" i="11"/>
  <c r="AF4418" i="11"/>
  <c r="AC4418" i="11"/>
  <c r="AA4418" i="11"/>
  <c r="AB4418" i="11" s="1"/>
  <c r="Y4418" i="11"/>
  <c r="X4418" i="11"/>
  <c r="W4418" i="11"/>
  <c r="V4418" i="11"/>
  <c r="AK4418" i="11" s="1"/>
  <c r="U4418" i="11"/>
  <c r="AE4417" i="11"/>
  <c r="AC4417" i="11"/>
  <c r="AA4417" i="11"/>
  <c r="AB4417" i="11" s="1"/>
  <c r="Y4417" i="11"/>
  <c r="X4417" i="11"/>
  <c r="W4417" i="11"/>
  <c r="V4417" i="11"/>
  <c r="AF4417" i="11" s="1"/>
  <c r="U4417" i="11"/>
  <c r="AC4416" i="11"/>
  <c r="AA4416" i="11"/>
  <c r="AB4416" i="11" s="1"/>
  <c r="Y4416" i="11"/>
  <c r="X4416" i="11"/>
  <c r="W4416" i="11"/>
  <c r="V4416" i="11"/>
  <c r="U4416" i="11"/>
  <c r="AC4415" i="11"/>
  <c r="AA4415" i="11"/>
  <c r="AB4415" i="11" s="1"/>
  <c r="Y4415" i="11"/>
  <c r="X4415" i="11"/>
  <c r="W4415" i="11"/>
  <c r="V4415" i="11"/>
  <c r="U4415" i="11"/>
  <c r="AK4414" i="11"/>
  <c r="AG4414" i="11"/>
  <c r="AC4414" i="11"/>
  <c r="AA4414" i="11"/>
  <c r="AB4414" i="11" s="1"/>
  <c r="Y4414" i="11"/>
  <c r="X4414" i="11"/>
  <c r="W4414" i="11"/>
  <c r="V4414" i="11"/>
  <c r="U4414" i="11"/>
  <c r="AE4413" i="11"/>
  <c r="AC4413" i="11"/>
  <c r="AB4413" i="11"/>
  <c r="AA4413" i="11"/>
  <c r="Y4413" i="11"/>
  <c r="X4413" i="11"/>
  <c r="W4413" i="11"/>
  <c r="V4413" i="11"/>
  <c r="AF4413" i="11" s="1"/>
  <c r="U4413" i="11"/>
  <c r="AF4412" i="11"/>
  <c r="AC4412" i="11"/>
  <c r="AA4412" i="11"/>
  <c r="AB4412" i="11" s="1"/>
  <c r="Y4412" i="11"/>
  <c r="X4412" i="11"/>
  <c r="W4412" i="11"/>
  <c r="AL4412" i="11" s="1"/>
  <c r="V4412" i="11"/>
  <c r="AE4412" i="11" s="1"/>
  <c r="U4412" i="11"/>
  <c r="AF4411" i="11"/>
  <c r="AC4411" i="11"/>
  <c r="AA4411" i="11"/>
  <c r="AB4411" i="11" s="1"/>
  <c r="Y4411" i="11"/>
  <c r="X4411" i="11"/>
  <c r="W4411" i="11"/>
  <c r="V4411" i="11"/>
  <c r="AE4411" i="11" s="1"/>
  <c r="U4411" i="11"/>
  <c r="AK4410" i="11"/>
  <c r="AE4410" i="11"/>
  <c r="AC4410" i="11"/>
  <c r="AB4410" i="11"/>
  <c r="AA4410" i="11"/>
  <c r="Y4410" i="11"/>
  <c r="X4410" i="11"/>
  <c r="W4410" i="11"/>
  <c r="V4410" i="11"/>
  <c r="AL4410" i="11" s="1"/>
  <c r="U4410" i="11"/>
  <c r="AK4409" i="11"/>
  <c r="AC4409" i="11"/>
  <c r="AA4409" i="11"/>
  <c r="Y4409" i="11"/>
  <c r="X4409" i="11"/>
  <c r="W4409" i="11"/>
  <c r="V4409" i="11"/>
  <c r="AG4409" i="11" s="1"/>
  <c r="U4409" i="11"/>
  <c r="AK4408" i="11"/>
  <c r="AG4408" i="11"/>
  <c r="AC4408" i="11"/>
  <c r="AA4408" i="11"/>
  <c r="Y4408" i="11"/>
  <c r="X4408" i="11"/>
  <c r="W4408" i="11"/>
  <c r="V4408" i="11"/>
  <c r="AE4408" i="11" s="1"/>
  <c r="U4408" i="11"/>
  <c r="AK4407" i="11"/>
  <c r="AC4407" i="11"/>
  <c r="AA4407" i="11"/>
  <c r="AB4407" i="11" s="1"/>
  <c r="Y4407" i="11"/>
  <c r="X4407" i="11"/>
  <c r="W4407" i="11"/>
  <c r="V4407" i="11"/>
  <c r="AE4407" i="11" s="1"/>
  <c r="U4407" i="11"/>
  <c r="AC4406" i="11"/>
  <c r="AA4406" i="11"/>
  <c r="Y4406" i="11"/>
  <c r="X4406" i="11"/>
  <c r="W4406" i="11"/>
  <c r="V4406" i="11"/>
  <c r="AK4406" i="11" s="1"/>
  <c r="U4406" i="11"/>
  <c r="AC4405" i="11"/>
  <c r="AA4405" i="11"/>
  <c r="AB4405" i="11" s="1"/>
  <c r="Y4405" i="11"/>
  <c r="X4405" i="11"/>
  <c r="W4405" i="11"/>
  <c r="V4405" i="11"/>
  <c r="AL4405" i="11" s="1"/>
  <c r="U4405" i="11"/>
  <c r="AC4404" i="11"/>
  <c r="AA4404" i="11"/>
  <c r="AB4404" i="11" s="1"/>
  <c r="Y4404" i="11"/>
  <c r="X4404" i="11"/>
  <c r="W4404" i="11"/>
  <c r="V4404" i="11"/>
  <c r="AG4404" i="11" s="1"/>
  <c r="U4404" i="11"/>
  <c r="AC4403" i="11"/>
  <c r="AA4403" i="11"/>
  <c r="AB4403" i="11" s="1"/>
  <c r="Y4403" i="11"/>
  <c r="X4403" i="11"/>
  <c r="W4403" i="11"/>
  <c r="V4403" i="11"/>
  <c r="AK4403" i="11" s="1"/>
  <c r="U4403" i="11"/>
  <c r="AC4402" i="11"/>
  <c r="AA4402" i="11"/>
  <c r="Y4402" i="11"/>
  <c r="X4402" i="11"/>
  <c r="W4402" i="11"/>
  <c r="V4402" i="11"/>
  <c r="AL4402" i="11" s="1"/>
  <c r="U4402" i="11"/>
  <c r="AC4401" i="11"/>
  <c r="AA4401" i="11"/>
  <c r="AB4401" i="11" s="1"/>
  <c r="Y4401" i="11"/>
  <c r="X4401" i="11"/>
  <c r="W4401" i="11"/>
  <c r="V4401" i="11"/>
  <c r="AF4401" i="11" s="1"/>
  <c r="U4401" i="11"/>
  <c r="AL4400" i="11"/>
  <c r="AC4400" i="11"/>
  <c r="AA4400" i="11"/>
  <c r="Y4400" i="11"/>
  <c r="X4400" i="11"/>
  <c r="W4400" i="11"/>
  <c r="V4400" i="11"/>
  <c r="AG4400" i="11" s="1"/>
  <c r="U4400" i="11"/>
  <c r="AL4399" i="11"/>
  <c r="AC4399" i="11"/>
  <c r="AA4399" i="11"/>
  <c r="AB4399" i="11" s="1"/>
  <c r="Y4399" i="11"/>
  <c r="X4399" i="11"/>
  <c r="W4399" i="11"/>
  <c r="V4399" i="11"/>
  <c r="AG4399" i="11" s="1"/>
  <c r="U4399" i="11"/>
  <c r="AE4398" i="11"/>
  <c r="AC4398" i="11"/>
  <c r="AB4398" i="11"/>
  <c r="AA4398" i="11"/>
  <c r="Y4398" i="11"/>
  <c r="X4398" i="11"/>
  <c r="W4398" i="11"/>
  <c r="V4398" i="11"/>
  <c r="AK4398" i="11" s="1"/>
  <c r="U4398" i="11"/>
  <c r="AC4397" i="11"/>
  <c r="AA4397" i="11"/>
  <c r="Y4397" i="11"/>
  <c r="X4397" i="11"/>
  <c r="W4397" i="11"/>
  <c r="V4397" i="11"/>
  <c r="AK4397" i="11" s="1"/>
  <c r="U4397" i="11"/>
  <c r="AC4396" i="11"/>
  <c r="AA4396" i="11"/>
  <c r="AB4396" i="11" s="1"/>
  <c r="Y4396" i="11"/>
  <c r="X4396" i="11"/>
  <c r="W4396" i="11"/>
  <c r="V4396" i="11"/>
  <c r="AF4396" i="11" s="1"/>
  <c r="U4396" i="11"/>
  <c r="AC4395" i="11"/>
  <c r="AA4395" i="11"/>
  <c r="AB4395" i="11" s="1"/>
  <c r="Y4395" i="11"/>
  <c r="X4395" i="11"/>
  <c r="W4395" i="11"/>
  <c r="V4395" i="11"/>
  <c r="AL4395" i="11" s="1"/>
  <c r="U4395" i="11"/>
  <c r="AC4394" i="11"/>
  <c r="AA4394" i="11"/>
  <c r="AB4394" i="11" s="1"/>
  <c r="Y4394" i="11"/>
  <c r="X4394" i="11"/>
  <c r="W4394" i="11"/>
  <c r="V4394" i="11"/>
  <c r="AG4394" i="11" s="1"/>
  <c r="U4394" i="11"/>
  <c r="AC4393" i="11"/>
  <c r="AA4393" i="11"/>
  <c r="Y4393" i="11"/>
  <c r="X4393" i="11"/>
  <c r="W4393" i="11"/>
  <c r="V4393" i="11"/>
  <c r="U4393" i="11"/>
  <c r="AK4392" i="11"/>
  <c r="AC4392" i="11"/>
  <c r="AA4392" i="11"/>
  <c r="Y4392" i="11"/>
  <c r="X4392" i="11"/>
  <c r="W4392" i="11"/>
  <c r="V4392" i="11"/>
  <c r="U4392" i="11"/>
  <c r="AK4391" i="11"/>
  <c r="AG4391" i="11"/>
  <c r="AE4391" i="11"/>
  <c r="AC4391" i="11"/>
  <c r="AB4391" i="11"/>
  <c r="AA4391" i="11"/>
  <c r="Y4391" i="11"/>
  <c r="X4391" i="11"/>
  <c r="W4391" i="11"/>
  <c r="V4391" i="11"/>
  <c r="AL4391" i="11" s="1"/>
  <c r="U4391" i="11"/>
  <c r="AE4390" i="11"/>
  <c r="AC4390" i="11"/>
  <c r="AB4390" i="11"/>
  <c r="AA4390" i="11"/>
  <c r="Y4390" i="11"/>
  <c r="X4390" i="11"/>
  <c r="W4390" i="11"/>
  <c r="V4390" i="11"/>
  <c r="AG4390" i="11" s="1"/>
  <c r="U4390" i="11"/>
  <c r="AC4389" i="11"/>
  <c r="AA4389" i="11"/>
  <c r="Y4389" i="11"/>
  <c r="X4389" i="11"/>
  <c r="W4389" i="11"/>
  <c r="V4389" i="11"/>
  <c r="U4389" i="11"/>
  <c r="AK4388" i="11"/>
  <c r="AC4388" i="11"/>
  <c r="AA4388" i="11"/>
  <c r="Y4388" i="11"/>
  <c r="X4388" i="11"/>
  <c r="W4388" i="11"/>
  <c r="V4388" i="11"/>
  <c r="U4388" i="11"/>
  <c r="AK4387" i="11"/>
  <c r="AC4387" i="11"/>
  <c r="AA4387" i="11"/>
  <c r="AB4387" i="11" s="1"/>
  <c r="Y4387" i="11"/>
  <c r="X4387" i="11"/>
  <c r="W4387" i="11"/>
  <c r="V4387" i="11"/>
  <c r="AL4387" i="11" s="1"/>
  <c r="U4387" i="11"/>
  <c r="AC4386" i="11"/>
  <c r="AA4386" i="11"/>
  <c r="AB4386" i="11" s="1"/>
  <c r="Y4386" i="11"/>
  <c r="X4386" i="11"/>
  <c r="W4386" i="11"/>
  <c r="V4386" i="11"/>
  <c r="AL4386" i="11" s="1"/>
  <c r="U4386" i="11"/>
  <c r="AC4385" i="11"/>
  <c r="AA4385" i="11"/>
  <c r="Y4385" i="11"/>
  <c r="X4385" i="11"/>
  <c r="W4385" i="11"/>
  <c r="V4385" i="11"/>
  <c r="U4385" i="11"/>
  <c r="AC4384" i="11"/>
  <c r="AA4384" i="11"/>
  <c r="Y4384" i="11"/>
  <c r="X4384" i="11"/>
  <c r="W4384" i="11"/>
  <c r="V4384" i="11"/>
  <c r="AK4384" i="11" s="1"/>
  <c r="U4384" i="11"/>
  <c r="AG4383" i="11"/>
  <c r="AE4383" i="11"/>
  <c r="AC4383" i="11"/>
  <c r="AB4383" i="11"/>
  <c r="AA4383" i="11"/>
  <c r="Y4383" i="11"/>
  <c r="X4383" i="11"/>
  <c r="W4383" i="11"/>
  <c r="V4383" i="11"/>
  <c r="U4383" i="11"/>
  <c r="AE4382" i="11"/>
  <c r="AC4382" i="11"/>
  <c r="AB4382" i="11"/>
  <c r="AA4382" i="11"/>
  <c r="Y4382" i="11"/>
  <c r="X4382" i="11"/>
  <c r="W4382" i="11"/>
  <c r="V4382" i="11"/>
  <c r="AG4382" i="11" s="1"/>
  <c r="U4382" i="11"/>
  <c r="AC4381" i="11"/>
  <c r="AA4381" i="11"/>
  <c r="Y4381" i="11"/>
  <c r="X4381" i="11"/>
  <c r="W4381" i="11"/>
  <c r="V4381" i="11"/>
  <c r="U4381" i="11"/>
  <c r="AC4380" i="11"/>
  <c r="AA4380" i="11"/>
  <c r="Y4380" i="11"/>
  <c r="X4380" i="11"/>
  <c r="W4380" i="11"/>
  <c r="V4380" i="11"/>
  <c r="AK4380" i="11" s="1"/>
  <c r="U4380" i="11"/>
  <c r="AC4379" i="11"/>
  <c r="AA4379" i="11"/>
  <c r="AB4379" i="11" s="1"/>
  <c r="Y4379" i="11"/>
  <c r="X4379" i="11"/>
  <c r="W4379" i="11"/>
  <c r="V4379" i="11"/>
  <c r="AL4379" i="11" s="1"/>
  <c r="U4379" i="11"/>
  <c r="AC4378" i="11"/>
  <c r="AA4378" i="11"/>
  <c r="AB4378" i="11" s="1"/>
  <c r="Y4378" i="11"/>
  <c r="X4378" i="11"/>
  <c r="W4378" i="11"/>
  <c r="V4378" i="11"/>
  <c r="AG4378" i="11" s="1"/>
  <c r="U4378" i="11"/>
  <c r="AC4377" i="11"/>
  <c r="AA4377" i="11"/>
  <c r="Y4377" i="11"/>
  <c r="X4377" i="11"/>
  <c r="W4377" i="11"/>
  <c r="V4377" i="11"/>
  <c r="U4377" i="11"/>
  <c r="AK4376" i="11"/>
  <c r="AC4376" i="11"/>
  <c r="AA4376" i="11"/>
  <c r="Y4376" i="11"/>
  <c r="X4376" i="11"/>
  <c r="W4376" i="11"/>
  <c r="V4376" i="11"/>
  <c r="U4376" i="11"/>
  <c r="AK4375" i="11"/>
  <c r="AG4375" i="11"/>
  <c r="AE4375" i="11"/>
  <c r="AC4375" i="11"/>
  <c r="AB4375" i="11"/>
  <c r="AA4375" i="11"/>
  <c r="Y4375" i="11"/>
  <c r="X4375" i="11"/>
  <c r="W4375" i="11"/>
  <c r="V4375" i="11"/>
  <c r="U4375" i="11"/>
  <c r="AE4374" i="11"/>
  <c r="AC4374" i="11"/>
  <c r="AA4374" i="11"/>
  <c r="AB4374" i="11" s="1"/>
  <c r="Y4374" i="11"/>
  <c r="X4374" i="11"/>
  <c r="W4374" i="11"/>
  <c r="V4374" i="11"/>
  <c r="AL4374" i="11" s="1"/>
  <c r="U4374" i="11"/>
  <c r="AK4373" i="11"/>
  <c r="AC4373" i="11"/>
  <c r="AA4373" i="11"/>
  <c r="Y4373" i="11"/>
  <c r="X4373" i="11"/>
  <c r="W4373" i="11"/>
  <c r="V4373" i="11"/>
  <c r="U4373" i="11"/>
  <c r="AK4372" i="11"/>
  <c r="AC4372" i="11"/>
  <c r="AA4372" i="11"/>
  <c r="Y4372" i="11"/>
  <c r="X4372" i="11"/>
  <c r="W4372" i="11"/>
  <c r="V4372" i="11"/>
  <c r="U4372" i="11"/>
  <c r="AK4371" i="11"/>
  <c r="AE4371" i="11"/>
  <c r="AC4371" i="11"/>
  <c r="AB4371" i="11"/>
  <c r="AA4371" i="11"/>
  <c r="Y4371" i="11"/>
  <c r="X4371" i="11"/>
  <c r="W4371" i="11"/>
  <c r="V4371" i="11"/>
  <c r="U4371" i="11"/>
  <c r="AE4370" i="11"/>
  <c r="AC4370" i="11"/>
  <c r="AA4370" i="11"/>
  <c r="AB4370" i="11" s="1"/>
  <c r="Y4370" i="11"/>
  <c r="X4370" i="11"/>
  <c r="W4370" i="11"/>
  <c r="V4370" i="11"/>
  <c r="AL4370" i="11" s="1"/>
  <c r="U4370" i="11"/>
  <c r="AK4369" i="11"/>
  <c r="AC4369" i="11"/>
  <c r="AA4369" i="11"/>
  <c r="Y4369" i="11"/>
  <c r="X4369" i="11"/>
  <c r="W4369" i="11"/>
  <c r="V4369" i="11"/>
  <c r="U4369" i="11"/>
  <c r="AK4368" i="11"/>
  <c r="AC4368" i="11"/>
  <c r="AA4368" i="11"/>
  <c r="Y4368" i="11"/>
  <c r="X4368" i="11"/>
  <c r="W4368" i="11"/>
  <c r="V4368" i="11"/>
  <c r="AL4368" i="11" s="1"/>
  <c r="U4368" i="11"/>
  <c r="AK4367" i="11"/>
  <c r="AE4367" i="11"/>
  <c r="AC4367" i="11"/>
  <c r="AB4367" i="11"/>
  <c r="AA4367" i="11"/>
  <c r="Y4367" i="11"/>
  <c r="X4367" i="11"/>
  <c r="W4367" i="11"/>
  <c r="V4367" i="11"/>
  <c r="U4367" i="11"/>
  <c r="AE4366" i="11"/>
  <c r="AC4366" i="11"/>
  <c r="AA4366" i="11"/>
  <c r="AB4366" i="11" s="1"/>
  <c r="Y4366" i="11"/>
  <c r="X4366" i="11"/>
  <c r="W4366" i="11"/>
  <c r="V4366" i="11"/>
  <c r="AL4366" i="11" s="1"/>
  <c r="U4366" i="11"/>
  <c r="AK4365" i="11"/>
  <c r="AC4365" i="11"/>
  <c r="AA4365" i="11"/>
  <c r="Y4365" i="11"/>
  <c r="X4365" i="11"/>
  <c r="W4365" i="11"/>
  <c r="V4365" i="11"/>
  <c r="AE4365" i="11" s="1"/>
  <c r="U4365" i="11"/>
  <c r="AK4364" i="11"/>
  <c r="AC4364" i="11"/>
  <c r="AA4364" i="11"/>
  <c r="Y4364" i="11"/>
  <c r="X4364" i="11"/>
  <c r="W4364" i="11"/>
  <c r="V4364" i="11"/>
  <c r="AL4364" i="11" s="1"/>
  <c r="U4364" i="11"/>
  <c r="AK4363" i="11"/>
  <c r="AE4363" i="11"/>
  <c r="AC4363" i="11"/>
  <c r="AB4363" i="11"/>
  <c r="AA4363" i="11"/>
  <c r="Y4363" i="11"/>
  <c r="X4363" i="11"/>
  <c r="W4363" i="11"/>
  <c r="V4363" i="11"/>
  <c r="AG4363" i="11" s="1"/>
  <c r="U4363" i="11"/>
  <c r="AC4362" i="11"/>
  <c r="AA4362" i="11"/>
  <c r="AB4362" i="11" s="1"/>
  <c r="Y4362" i="11"/>
  <c r="X4362" i="11"/>
  <c r="W4362" i="11"/>
  <c r="V4362" i="11"/>
  <c r="AL4362" i="11" s="1"/>
  <c r="U4362" i="11"/>
  <c r="AK4361" i="11"/>
  <c r="AC4361" i="11"/>
  <c r="AA4361" i="11"/>
  <c r="Y4361" i="11"/>
  <c r="X4361" i="11"/>
  <c r="W4361" i="11"/>
  <c r="V4361" i="11"/>
  <c r="AE4361" i="11" s="1"/>
  <c r="U4361" i="11"/>
  <c r="AC4360" i="11"/>
  <c r="AA4360" i="11"/>
  <c r="Y4360" i="11"/>
  <c r="X4360" i="11"/>
  <c r="W4360" i="11"/>
  <c r="V4360" i="11"/>
  <c r="AL4360" i="11" s="1"/>
  <c r="U4360" i="11"/>
  <c r="AC4359" i="11"/>
  <c r="AA4359" i="11"/>
  <c r="Y4359" i="11"/>
  <c r="X4359" i="11"/>
  <c r="W4359" i="11"/>
  <c r="V4359" i="11"/>
  <c r="AL4359" i="11" s="1"/>
  <c r="U4359" i="11"/>
  <c r="AG4358" i="11"/>
  <c r="AC4358" i="11"/>
  <c r="AA4358" i="11"/>
  <c r="AB4358" i="11" s="1"/>
  <c r="Y4358" i="11"/>
  <c r="X4358" i="11"/>
  <c r="W4358" i="11"/>
  <c r="V4358" i="11"/>
  <c r="AL4358" i="11" s="1"/>
  <c r="U4358" i="11"/>
  <c r="AC4357" i="11"/>
  <c r="AA4357" i="11"/>
  <c r="Y4357" i="11"/>
  <c r="X4357" i="11"/>
  <c r="W4357" i="11"/>
  <c r="V4357" i="11"/>
  <c r="AL4357" i="11" s="1"/>
  <c r="U4357" i="11"/>
  <c r="AC4356" i="11"/>
  <c r="AA4356" i="11"/>
  <c r="Y4356" i="11"/>
  <c r="X4356" i="11"/>
  <c r="W4356" i="11"/>
  <c r="V4356" i="11"/>
  <c r="AL4356" i="11" s="1"/>
  <c r="U4356" i="11"/>
  <c r="AE4355" i="11"/>
  <c r="AC4355" i="11"/>
  <c r="AA4355" i="11"/>
  <c r="AB4355" i="11" s="1"/>
  <c r="Y4355" i="11"/>
  <c r="X4355" i="11"/>
  <c r="W4355" i="11"/>
  <c r="V4355" i="11"/>
  <c r="AK4355" i="11" s="1"/>
  <c r="U4355" i="11"/>
  <c r="AC4354" i="11"/>
  <c r="AA4354" i="11"/>
  <c r="AB4354" i="11" s="1"/>
  <c r="Y4354" i="11"/>
  <c r="X4354" i="11"/>
  <c r="W4354" i="11"/>
  <c r="V4354" i="11"/>
  <c r="AL4354" i="11" s="1"/>
  <c r="U4354" i="11"/>
  <c r="AC4353" i="11"/>
  <c r="AA4353" i="11"/>
  <c r="Y4353" i="11"/>
  <c r="X4353" i="11"/>
  <c r="W4353" i="11"/>
  <c r="V4353" i="11"/>
  <c r="AL4353" i="11" s="1"/>
  <c r="U4353" i="11"/>
  <c r="AC4352" i="11"/>
  <c r="AA4352" i="11"/>
  <c r="Y4352" i="11"/>
  <c r="X4352" i="11"/>
  <c r="W4352" i="11"/>
  <c r="V4352" i="11"/>
  <c r="AL4352" i="11" s="1"/>
  <c r="U4352" i="11"/>
  <c r="AE4351" i="11"/>
  <c r="AC4351" i="11"/>
  <c r="AA4351" i="11"/>
  <c r="AB4351" i="11" s="1"/>
  <c r="Y4351" i="11"/>
  <c r="X4351" i="11"/>
  <c r="W4351" i="11"/>
  <c r="V4351" i="11"/>
  <c r="AL4351" i="11" s="1"/>
  <c r="U4351" i="11"/>
  <c r="AC4350" i="11"/>
  <c r="AA4350" i="11"/>
  <c r="AB4350" i="11" s="1"/>
  <c r="Y4350" i="11"/>
  <c r="X4350" i="11"/>
  <c r="W4350" i="11"/>
  <c r="V4350" i="11"/>
  <c r="AL4350" i="11" s="1"/>
  <c r="U4350" i="11"/>
  <c r="AC4349" i="11"/>
  <c r="AA4349" i="11"/>
  <c r="Y4349" i="11"/>
  <c r="X4349" i="11"/>
  <c r="W4349" i="11"/>
  <c r="V4349" i="11"/>
  <c r="AL4349" i="11" s="1"/>
  <c r="U4349" i="11"/>
  <c r="AC4348" i="11"/>
  <c r="AA4348" i="11"/>
  <c r="Y4348" i="11"/>
  <c r="X4348" i="11"/>
  <c r="W4348" i="11"/>
  <c r="V4348" i="11"/>
  <c r="AL4348" i="11" s="1"/>
  <c r="U4348" i="11"/>
  <c r="AG4347" i="11"/>
  <c r="AE4347" i="11"/>
  <c r="AC4347" i="11"/>
  <c r="AA4347" i="11"/>
  <c r="Y4347" i="11"/>
  <c r="X4347" i="11"/>
  <c r="W4347" i="11"/>
  <c r="V4347" i="11"/>
  <c r="AL4347" i="11" s="1"/>
  <c r="U4347" i="11"/>
  <c r="AK4346" i="11"/>
  <c r="AC4346" i="11"/>
  <c r="AA4346" i="11"/>
  <c r="AB4346" i="11" s="1"/>
  <c r="Y4346" i="11"/>
  <c r="X4346" i="11"/>
  <c r="W4346" i="11"/>
  <c r="V4346" i="11"/>
  <c r="U4346" i="11"/>
  <c r="AK4345" i="11"/>
  <c r="AC4345" i="11"/>
  <c r="AA4345" i="11"/>
  <c r="Y4345" i="11"/>
  <c r="X4345" i="11"/>
  <c r="W4345" i="11"/>
  <c r="V4345" i="11"/>
  <c r="AL4345" i="11" s="1"/>
  <c r="U4345" i="11"/>
  <c r="AC4344" i="11"/>
  <c r="AA4344" i="11"/>
  <c r="Y4344" i="11"/>
  <c r="X4344" i="11"/>
  <c r="W4344" i="11"/>
  <c r="V4344" i="11"/>
  <c r="AG4344" i="11" s="1"/>
  <c r="U4344" i="11"/>
  <c r="AC4343" i="11"/>
  <c r="AA4343" i="11"/>
  <c r="Y4343" i="11"/>
  <c r="X4343" i="11"/>
  <c r="W4343" i="11"/>
  <c r="V4343" i="11"/>
  <c r="AK4343" i="11" s="1"/>
  <c r="U4343" i="11"/>
  <c r="AG4342" i="11"/>
  <c r="AE4342" i="11"/>
  <c r="AC4342" i="11"/>
  <c r="AA4342" i="11"/>
  <c r="AB4342" i="11" s="1"/>
  <c r="Y4342" i="11"/>
  <c r="X4342" i="11"/>
  <c r="W4342" i="11"/>
  <c r="V4342" i="11"/>
  <c r="AL4342" i="11" s="1"/>
  <c r="U4342" i="11"/>
  <c r="AK4341" i="11"/>
  <c r="AC4341" i="11"/>
  <c r="AA4341" i="11"/>
  <c r="Y4341" i="11"/>
  <c r="X4341" i="11"/>
  <c r="W4341" i="11"/>
  <c r="V4341" i="11"/>
  <c r="AL4341" i="11" s="1"/>
  <c r="U4341" i="11"/>
  <c r="AK4340" i="11"/>
  <c r="AC4340" i="11"/>
  <c r="AA4340" i="11"/>
  <c r="Y4340" i="11"/>
  <c r="X4340" i="11"/>
  <c r="W4340" i="11"/>
  <c r="V4340" i="11"/>
  <c r="AL4340" i="11" s="1"/>
  <c r="U4340" i="11"/>
  <c r="AC4339" i="11"/>
  <c r="AA4339" i="11"/>
  <c r="Y4339" i="11"/>
  <c r="X4339" i="11"/>
  <c r="W4339" i="11"/>
  <c r="V4339" i="11"/>
  <c r="AG4339" i="11" s="1"/>
  <c r="U4339" i="11"/>
  <c r="AC4338" i="11"/>
  <c r="AA4338" i="11"/>
  <c r="AB4338" i="11" s="1"/>
  <c r="Y4338" i="11"/>
  <c r="X4338" i="11"/>
  <c r="W4338" i="11"/>
  <c r="V4338" i="11"/>
  <c r="AK4338" i="11" s="1"/>
  <c r="U4338" i="11"/>
  <c r="AC4337" i="11"/>
  <c r="AA4337" i="11"/>
  <c r="Y4337" i="11"/>
  <c r="X4337" i="11"/>
  <c r="W4337" i="11"/>
  <c r="V4337" i="11"/>
  <c r="AK4337" i="11" s="1"/>
  <c r="U4337" i="11"/>
  <c r="AG4336" i="11"/>
  <c r="AE4336" i="11"/>
  <c r="AC4336" i="11"/>
  <c r="AA4336" i="11"/>
  <c r="Y4336" i="11"/>
  <c r="X4336" i="11"/>
  <c r="W4336" i="11"/>
  <c r="V4336" i="11"/>
  <c r="AL4336" i="11" s="1"/>
  <c r="U4336" i="11"/>
  <c r="AK4335" i="11"/>
  <c r="AC4335" i="11"/>
  <c r="AA4335" i="11"/>
  <c r="Y4335" i="11"/>
  <c r="X4335" i="11"/>
  <c r="W4335" i="11"/>
  <c r="V4335" i="11"/>
  <c r="AL4335" i="11" s="1"/>
  <c r="U4335" i="11"/>
  <c r="AC4334" i="11"/>
  <c r="AA4334" i="11"/>
  <c r="AB4334" i="11" s="1"/>
  <c r="Y4334" i="11"/>
  <c r="X4334" i="11"/>
  <c r="W4334" i="11"/>
  <c r="V4334" i="11"/>
  <c r="AG4334" i="11" s="1"/>
  <c r="U4334" i="11"/>
  <c r="AC4333" i="11"/>
  <c r="AA4333" i="11"/>
  <c r="Y4333" i="11"/>
  <c r="X4333" i="11"/>
  <c r="W4333" i="11"/>
  <c r="V4333" i="11"/>
  <c r="AL4333" i="11" s="1"/>
  <c r="U4333" i="11"/>
  <c r="AC4332" i="11"/>
  <c r="AA4332" i="11"/>
  <c r="Y4332" i="11"/>
  <c r="X4332" i="11"/>
  <c r="W4332" i="11"/>
  <c r="V4332" i="11"/>
  <c r="AK4332" i="11" s="1"/>
  <c r="U4332" i="11"/>
  <c r="AC4331" i="11"/>
  <c r="AA4331" i="11"/>
  <c r="Y4331" i="11"/>
  <c r="X4331" i="11"/>
  <c r="W4331" i="11"/>
  <c r="V4331" i="11"/>
  <c r="AL4331" i="11" s="1"/>
  <c r="U4331" i="11"/>
  <c r="AC4330" i="11"/>
  <c r="AA4330" i="11"/>
  <c r="AB4330" i="11" s="1"/>
  <c r="Y4330" i="11"/>
  <c r="X4330" i="11"/>
  <c r="W4330" i="11"/>
  <c r="V4330" i="11"/>
  <c r="AF4330" i="11" s="1"/>
  <c r="U4330" i="11"/>
  <c r="AC4329" i="11"/>
  <c r="AA4329" i="11"/>
  <c r="Y4329" i="11"/>
  <c r="X4329" i="11"/>
  <c r="W4329" i="11"/>
  <c r="V4329" i="11"/>
  <c r="AL4329" i="11" s="1"/>
  <c r="U4329" i="11"/>
  <c r="AG4328" i="11"/>
  <c r="AE4328" i="11"/>
  <c r="AC4328" i="11"/>
  <c r="AA4328" i="11"/>
  <c r="Y4328" i="11"/>
  <c r="X4328" i="11"/>
  <c r="W4328" i="11"/>
  <c r="V4328" i="11"/>
  <c r="AK4328" i="11" s="1"/>
  <c r="U4328" i="11"/>
  <c r="AK4327" i="11"/>
  <c r="AC4327" i="11"/>
  <c r="AB4327" i="11"/>
  <c r="AA4327" i="11"/>
  <c r="Y4327" i="11"/>
  <c r="X4327" i="11"/>
  <c r="W4327" i="11"/>
  <c r="V4327" i="11"/>
  <c r="AE4327" i="11" s="1"/>
  <c r="U4327" i="11"/>
  <c r="AL4326" i="11"/>
  <c r="AK4326" i="11"/>
  <c r="AC4326" i="11"/>
  <c r="AA4326" i="11"/>
  <c r="AB4326" i="11" s="1"/>
  <c r="Y4326" i="11"/>
  <c r="X4326" i="11"/>
  <c r="W4326" i="11"/>
  <c r="V4326" i="11"/>
  <c r="AE4326" i="11" s="1"/>
  <c r="U4326" i="11"/>
  <c r="AK4325" i="11"/>
  <c r="AE4325" i="11"/>
  <c r="AC4325" i="11"/>
  <c r="AA4325" i="11"/>
  <c r="AB4325" i="11" s="1"/>
  <c r="Y4325" i="11"/>
  <c r="X4325" i="11"/>
  <c r="W4325" i="11"/>
  <c r="V4325" i="11"/>
  <c r="AF4325" i="11" s="1"/>
  <c r="U4325" i="11"/>
  <c r="AK4324" i="11"/>
  <c r="AC4324" i="11"/>
  <c r="AA4324" i="11"/>
  <c r="Y4324" i="11"/>
  <c r="X4324" i="11"/>
  <c r="W4324" i="11"/>
  <c r="V4324" i="11"/>
  <c r="U4324" i="11"/>
  <c r="AK4323" i="11"/>
  <c r="AC4323" i="11"/>
  <c r="AA4323" i="11"/>
  <c r="Y4323" i="11"/>
  <c r="X4323" i="11"/>
  <c r="W4323" i="11"/>
  <c r="V4323" i="11"/>
  <c r="AL4323" i="11" s="1"/>
  <c r="U4323" i="11"/>
  <c r="AL4322" i="11"/>
  <c r="AK4322" i="11"/>
  <c r="AC4322" i="11"/>
  <c r="AA4322" i="11"/>
  <c r="Y4322" i="11"/>
  <c r="X4322" i="11"/>
  <c r="W4322" i="11"/>
  <c r="V4322" i="11"/>
  <c r="U4322" i="11"/>
  <c r="AC4321" i="11"/>
  <c r="AA4321" i="11"/>
  <c r="AB4321" i="11" s="1"/>
  <c r="Y4321" i="11"/>
  <c r="X4321" i="11"/>
  <c r="W4321" i="11"/>
  <c r="V4321" i="11"/>
  <c r="AG4321" i="11" s="1"/>
  <c r="U4321" i="11"/>
  <c r="AK4320" i="11"/>
  <c r="AF4320" i="11"/>
  <c r="AE4320" i="11"/>
  <c r="AC4320" i="11"/>
  <c r="AA4320" i="11"/>
  <c r="AB4320" i="11" s="1"/>
  <c r="Y4320" i="11"/>
  <c r="X4320" i="11"/>
  <c r="W4320" i="11"/>
  <c r="V4320" i="11"/>
  <c r="U4320" i="11"/>
  <c r="AC4319" i="11"/>
  <c r="AA4319" i="11"/>
  <c r="AB4319" i="11" s="1"/>
  <c r="Y4319" i="11"/>
  <c r="X4319" i="11"/>
  <c r="W4319" i="11"/>
  <c r="V4319" i="11"/>
  <c r="AL4319" i="11" s="1"/>
  <c r="U4319" i="11"/>
  <c r="AK4318" i="11"/>
  <c r="AC4318" i="11"/>
  <c r="AA4318" i="11"/>
  <c r="AB4318" i="11" s="1"/>
  <c r="Y4318" i="11"/>
  <c r="X4318" i="11"/>
  <c r="W4318" i="11"/>
  <c r="V4318" i="11"/>
  <c r="AL4318" i="11" s="1"/>
  <c r="U4318" i="11"/>
  <c r="AL4317" i="11"/>
  <c r="AK4317" i="11"/>
  <c r="AC4317" i="11"/>
  <c r="AA4317" i="11"/>
  <c r="AB4317" i="11" s="1"/>
  <c r="Y4317" i="11"/>
  <c r="X4317" i="11"/>
  <c r="W4317" i="11"/>
  <c r="V4317" i="11"/>
  <c r="AF4317" i="11" s="1"/>
  <c r="U4317" i="11"/>
  <c r="AK4316" i="11"/>
  <c r="AE4316" i="11"/>
  <c r="AC4316" i="11"/>
  <c r="AA4316" i="11"/>
  <c r="AB4316" i="11" s="1"/>
  <c r="Y4316" i="11"/>
  <c r="X4316" i="11"/>
  <c r="W4316" i="11"/>
  <c r="V4316" i="11"/>
  <c r="AL4316" i="11" s="1"/>
  <c r="U4316" i="11"/>
  <c r="AC4315" i="11"/>
  <c r="AA4315" i="11"/>
  <c r="Y4315" i="11"/>
  <c r="X4315" i="11"/>
  <c r="W4315" i="11"/>
  <c r="V4315" i="11"/>
  <c r="AL4315" i="11" s="1"/>
  <c r="U4315" i="11"/>
  <c r="AC4314" i="11"/>
  <c r="AA4314" i="11"/>
  <c r="AB4314" i="11" s="1"/>
  <c r="Y4314" i="11"/>
  <c r="X4314" i="11"/>
  <c r="W4314" i="11"/>
  <c r="V4314" i="11"/>
  <c r="AF4314" i="11" s="1"/>
  <c r="U4314" i="11"/>
  <c r="AC4313" i="11"/>
  <c r="AA4313" i="11"/>
  <c r="Y4313" i="11"/>
  <c r="X4313" i="11"/>
  <c r="W4313" i="11"/>
  <c r="V4313" i="11"/>
  <c r="AK4313" i="11" s="1"/>
  <c r="U4313" i="11"/>
  <c r="AC4312" i="11"/>
  <c r="AA4312" i="11"/>
  <c r="AB4312" i="11" s="1"/>
  <c r="Y4312" i="11"/>
  <c r="X4312" i="11"/>
  <c r="W4312" i="11"/>
  <c r="V4312" i="11"/>
  <c r="AK4312" i="11" s="1"/>
  <c r="U4312" i="11"/>
  <c r="AG4311" i="11"/>
  <c r="AE4311" i="11"/>
  <c r="AC4311" i="11"/>
  <c r="AA4311" i="11"/>
  <c r="Y4311" i="11"/>
  <c r="X4311" i="11"/>
  <c r="W4311" i="11"/>
  <c r="V4311" i="11"/>
  <c r="AK4311" i="11" s="1"/>
  <c r="U4311" i="11"/>
  <c r="AK4310" i="11"/>
  <c r="AC4310" i="11"/>
  <c r="AA4310" i="11"/>
  <c r="Y4310" i="11"/>
  <c r="X4310" i="11"/>
  <c r="W4310" i="11"/>
  <c r="V4310" i="11"/>
  <c r="AG4310" i="11" s="1"/>
  <c r="U4310" i="11"/>
  <c r="AG4309" i="11"/>
  <c r="AC4309" i="11"/>
  <c r="AA4309" i="11"/>
  <c r="Y4309" i="11"/>
  <c r="X4309" i="11"/>
  <c r="W4309" i="11"/>
  <c r="V4309" i="11"/>
  <c r="AE4309" i="11" s="1"/>
  <c r="U4309" i="11"/>
  <c r="AK4308" i="11"/>
  <c r="AC4308" i="11"/>
  <c r="AA4308" i="11"/>
  <c r="AB4308" i="11" s="1"/>
  <c r="Y4308" i="11"/>
  <c r="X4308" i="11"/>
  <c r="W4308" i="11"/>
  <c r="V4308" i="11"/>
  <c r="AE4308" i="11" s="1"/>
  <c r="U4308" i="11"/>
  <c r="AC4307" i="11"/>
  <c r="AA4307" i="11"/>
  <c r="Y4307" i="11"/>
  <c r="X4307" i="11"/>
  <c r="W4307" i="11"/>
  <c r="V4307" i="11"/>
  <c r="AK4307" i="11" s="1"/>
  <c r="U4307" i="11"/>
  <c r="AK4306" i="11"/>
  <c r="AC4306" i="11"/>
  <c r="AA4306" i="11"/>
  <c r="Y4306" i="11"/>
  <c r="X4306" i="11"/>
  <c r="W4306" i="11"/>
  <c r="V4306" i="11"/>
  <c r="AL4306" i="11" s="1"/>
  <c r="U4306" i="11"/>
  <c r="AL4305" i="11"/>
  <c r="AK4305" i="11"/>
  <c r="AC4305" i="11"/>
  <c r="AA4305" i="11"/>
  <c r="Y4305" i="11"/>
  <c r="X4305" i="11"/>
  <c r="W4305" i="11"/>
  <c r="V4305" i="11"/>
  <c r="U4305" i="11"/>
  <c r="AL4304" i="11"/>
  <c r="AC4304" i="11"/>
  <c r="AA4304" i="11"/>
  <c r="AB4304" i="11" s="1"/>
  <c r="Y4304" i="11"/>
  <c r="X4304" i="11"/>
  <c r="W4304" i="11"/>
  <c r="V4304" i="11"/>
  <c r="AF4304" i="11" s="1"/>
  <c r="U4304" i="11"/>
  <c r="AC4303" i="11"/>
  <c r="AA4303" i="11"/>
  <c r="Y4303" i="11"/>
  <c r="X4303" i="11"/>
  <c r="W4303" i="11"/>
  <c r="V4303" i="11"/>
  <c r="AL4303" i="11" s="1"/>
  <c r="U4303" i="11"/>
  <c r="AC4302" i="11"/>
  <c r="AA4302" i="11"/>
  <c r="AB4302" i="11" s="1"/>
  <c r="Y4302" i="11"/>
  <c r="X4302" i="11"/>
  <c r="W4302" i="11"/>
  <c r="V4302" i="11"/>
  <c r="AL4302" i="11" s="1"/>
  <c r="U4302" i="11"/>
  <c r="AK4301" i="11"/>
  <c r="AC4301" i="11"/>
  <c r="AB4301" i="11"/>
  <c r="AA4301" i="11"/>
  <c r="Y4301" i="11"/>
  <c r="X4301" i="11"/>
  <c r="W4301" i="11"/>
  <c r="V4301" i="11"/>
  <c r="AL4301" i="11" s="1"/>
  <c r="U4301" i="11"/>
  <c r="AL4300" i="11"/>
  <c r="AC4300" i="11"/>
  <c r="AA4300" i="11"/>
  <c r="AB4300" i="11" s="1"/>
  <c r="Y4300" i="11"/>
  <c r="X4300" i="11"/>
  <c r="W4300" i="11"/>
  <c r="V4300" i="11"/>
  <c r="AG4300" i="11" s="1"/>
  <c r="U4300" i="11"/>
  <c r="AC4299" i="11"/>
  <c r="AA4299" i="11"/>
  <c r="Y4299" i="11"/>
  <c r="X4299" i="11"/>
  <c r="W4299" i="11"/>
  <c r="V4299" i="11"/>
  <c r="AL4299" i="11" s="1"/>
  <c r="U4299" i="11"/>
  <c r="AC4298" i="11"/>
  <c r="AB4298" i="11"/>
  <c r="AA4298" i="11"/>
  <c r="Y4298" i="11"/>
  <c r="X4298" i="11"/>
  <c r="W4298" i="11"/>
  <c r="V4298" i="11"/>
  <c r="AL4298" i="11" s="1"/>
  <c r="U4298" i="11"/>
  <c r="AK4297" i="11"/>
  <c r="AC4297" i="11"/>
  <c r="AA4297" i="11"/>
  <c r="AB4297" i="11" s="1"/>
  <c r="Y4297" i="11"/>
  <c r="X4297" i="11"/>
  <c r="W4297" i="11"/>
  <c r="V4297" i="11"/>
  <c r="AG4297" i="11" s="1"/>
  <c r="U4297" i="11"/>
  <c r="AC4296" i="11"/>
  <c r="AA4296" i="11"/>
  <c r="AB4296" i="11" s="1"/>
  <c r="Y4296" i="11"/>
  <c r="X4296" i="11"/>
  <c r="W4296" i="11"/>
  <c r="V4296" i="11"/>
  <c r="AG4296" i="11" s="1"/>
  <c r="U4296" i="11"/>
  <c r="AC4295" i="11"/>
  <c r="AA4295" i="11"/>
  <c r="Y4295" i="11"/>
  <c r="X4295" i="11"/>
  <c r="W4295" i="11"/>
  <c r="V4295" i="11"/>
  <c r="AL4295" i="11" s="1"/>
  <c r="U4295" i="11"/>
  <c r="AK4294" i="11"/>
  <c r="AC4294" i="11"/>
  <c r="AB4294" i="11"/>
  <c r="AA4294" i="11"/>
  <c r="Y4294" i="11"/>
  <c r="X4294" i="11"/>
  <c r="W4294" i="11"/>
  <c r="V4294" i="11"/>
  <c r="AF4294" i="11" s="1"/>
  <c r="U4294" i="11"/>
  <c r="AL4293" i="11"/>
  <c r="AC4293" i="11"/>
  <c r="AA4293" i="11"/>
  <c r="AB4293" i="11" s="1"/>
  <c r="Y4293" i="11"/>
  <c r="X4293" i="11"/>
  <c r="W4293" i="11"/>
  <c r="V4293" i="11"/>
  <c r="AK4293" i="11" s="1"/>
  <c r="U4293" i="11"/>
  <c r="AC4292" i="11"/>
  <c r="AA4292" i="11"/>
  <c r="AB4292" i="11" s="1"/>
  <c r="Y4292" i="11"/>
  <c r="X4292" i="11"/>
  <c r="W4292" i="11"/>
  <c r="V4292" i="11"/>
  <c r="AK4292" i="11" s="1"/>
  <c r="U4292" i="11"/>
  <c r="AC4291" i="11"/>
  <c r="AB4291" i="11"/>
  <c r="AA4291" i="11"/>
  <c r="Y4291" i="11"/>
  <c r="X4291" i="11"/>
  <c r="W4291" i="11"/>
  <c r="V4291" i="11"/>
  <c r="AL4291" i="11" s="1"/>
  <c r="U4291" i="11"/>
  <c r="AC4290" i="11"/>
  <c r="AB4290" i="11"/>
  <c r="AA4290" i="11"/>
  <c r="Y4290" i="11"/>
  <c r="X4290" i="11"/>
  <c r="W4290" i="11"/>
  <c r="V4290" i="11"/>
  <c r="U4290" i="11"/>
  <c r="AC4289" i="11"/>
  <c r="AA4289" i="11"/>
  <c r="AB4289" i="11" s="1"/>
  <c r="Y4289" i="11"/>
  <c r="X4289" i="11"/>
  <c r="W4289" i="11"/>
  <c r="V4289" i="11"/>
  <c r="AE4289" i="11" s="1"/>
  <c r="U4289" i="11"/>
  <c r="AC4288" i="11"/>
  <c r="AA4288" i="11"/>
  <c r="AB4288" i="11" s="1"/>
  <c r="Y4288" i="11"/>
  <c r="X4288" i="11"/>
  <c r="W4288" i="11"/>
  <c r="V4288" i="11"/>
  <c r="AE4288" i="11" s="1"/>
  <c r="U4288" i="11"/>
  <c r="AC4287" i="11"/>
  <c r="AA4287" i="11"/>
  <c r="AB4287" i="11" s="1"/>
  <c r="Y4287" i="11"/>
  <c r="X4287" i="11"/>
  <c r="W4287" i="11"/>
  <c r="V4287" i="11"/>
  <c r="AL4287" i="11" s="1"/>
  <c r="U4287" i="11"/>
  <c r="AC4286" i="11"/>
  <c r="AA4286" i="11"/>
  <c r="AB4286" i="11" s="1"/>
  <c r="Y4286" i="11"/>
  <c r="X4286" i="11"/>
  <c r="W4286" i="11"/>
  <c r="V4286" i="11"/>
  <c r="AE4286" i="11" s="1"/>
  <c r="U4286" i="11"/>
  <c r="AC4285" i="11"/>
  <c r="AA4285" i="11"/>
  <c r="AB4285" i="11" s="1"/>
  <c r="Y4285" i="11"/>
  <c r="X4285" i="11"/>
  <c r="W4285" i="11"/>
  <c r="V4285" i="11"/>
  <c r="AE4285" i="11" s="1"/>
  <c r="U4285" i="11"/>
  <c r="AC4284" i="11"/>
  <c r="AA4284" i="11"/>
  <c r="AB4284" i="11" s="1"/>
  <c r="Y4284" i="11"/>
  <c r="X4284" i="11"/>
  <c r="W4284" i="11"/>
  <c r="V4284" i="11"/>
  <c r="AF4284" i="11" s="1"/>
  <c r="U4284" i="11"/>
  <c r="AK4283" i="11"/>
  <c r="AE4283" i="11"/>
  <c r="AC4283" i="11"/>
  <c r="AA4283" i="11"/>
  <c r="AB4283" i="11" s="1"/>
  <c r="Y4283" i="11"/>
  <c r="X4283" i="11"/>
  <c r="W4283" i="11"/>
  <c r="V4283" i="11"/>
  <c r="U4283" i="11"/>
  <c r="AG4282" i="11"/>
  <c r="AE4282" i="11"/>
  <c r="AC4282" i="11"/>
  <c r="AA4282" i="11"/>
  <c r="AB4282" i="11" s="1"/>
  <c r="Y4282" i="11"/>
  <c r="X4282" i="11"/>
  <c r="W4282" i="11"/>
  <c r="V4282" i="11"/>
  <c r="AL4282" i="11" s="1"/>
  <c r="U4282" i="11"/>
  <c r="AC4281" i="11"/>
  <c r="AA4281" i="11"/>
  <c r="AB4281" i="11" s="1"/>
  <c r="Y4281" i="11"/>
  <c r="X4281" i="11"/>
  <c r="W4281" i="11"/>
  <c r="V4281" i="11"/>
  <c r="AE4281" i="11" s="1"/>
  <c r="U4281" i="11"/>
  <c r="AG4280" i="11"/>
  <c r="AF4280" i="11"/>
  <c r="AC4280" i="11"/>
  <c r="AA4280" i="11"/>
  <c r="AB4280" i="11" s="1"/>
  <c r="Y4280" i="11"/>
  <c r="X4280" i="11"/>
  <c r="W4280" i="11"/>
  <c r="V4280" i="11"/>
  <c r="AE4280" i="11" s="1"/>
  <c r="U4280" i="11"/>
  <c r="AC4279" i="11"/>
  <c r="AA4279" i="11"/>
  <c r="Y4279" i="11"/>
  <c r="X4279" i="11"/>
  <c r="W4279" i="11"/>
  <c r="V4279" i="11"/>
  <c r="AG4279" i="11" s="1"/>
  <c r="U4279" i="11"/>
  <c r="AG4278" i="11"/>
  <c r="AC4278" i="11"/>
  <c r="AA4278" i="11"/>
  <c r="Y4278" i="11"/>
  <c r="X4278" i="11"/>
  <c r="W4278" i="11"/>
  <c r="AL4278" i="11" s="1"/>
  <c r="V4278" i="11"/>
  <c r="AK4278" i="11" s="1"/>
  <c r="U4278" i="11"/>
  <c r="AK4277" i="11"/>
  <c r="AC4277" i="11"/>
  <c r="AA4277" i="11"/>
  <c r="Y4277" i="11"/>
  <c r="X4277" i="11"/>
  <c r="W4277" i="11"/>
  <c r="V4277" i="11"/>
  <c r="AE4277" i="11" s="1"/>
  <c r="U4277" i="11"/>
  <c r="AG4276" i="11"/>
  <c r="AC4276" i="11"/>
  <c r="AA4276" i="11"/>
  <c r="AB4276" i="11" s="1"/>
  <c r="Y4276" i="11"/>
  <c r="X4276" i="11"/>
  <c r="W4276" i="11"/>
  <c r="V4276" i="11"/>
  <c r="AE4276" i="11" s="1"/>
  <c r="U4276" i="11"/>
  <c r="AK4275" i="11"/>
  <c r="AG4275" i="11"/>
  <c r="AC4275" i="11"/>
  <c r="AA4275" i="11"/>
  <c r="Y4275" i="11"/>
  <c r="X4275" i="11"/>
  <c r="W4275" i="11"/>
  <c r="V4275" i="11"/>
  <c r="U4275" i="11"/>
  <c r="AL4274" i="11"/>
  <c r="AC4274" i="11"/>
  <c r="AA4274" i="11"/>
  <c r="Y4274" i="11"/>
  <c r="X4274" i="11"/>
  <c r="W4274" i="11"/>
  <c r="V4274" i="11"/>
  <c r="AK4274" i="11" s="1"/>
  <c r="U4274" i="11"/>
  <c r="AC4273" i="11"/>
  <c r="AA4273" i="11"/>
  <c r="Y4273" i="11"/>
  <c r="X4273" i="11"/>
  <c r="W4273" i="11"/>
  <c r="V4273" i="11"/>
  <c r="AF4273" i="11" s="1"/>
  <c r="U4273" i="11"/>
  <c r="AK4272" i="11"/>
  <c r="AC4272" i="11"/>
  <c r="AA4272" i="11"/>
  <c r="AB4272" i="11" s="1"/>
  <c r="Y4272" i="11"/>
  <c r="X4272" i="11"/>
  <c r="W4272" i="11"/>
  <c r="V4272" i="11"/>
  <c r="AF4272" i="11" s="1"/>
  <c r="U4272" i="11"/>
  <c r="AK4271" i="11"/>
  <c r="AC4271" i="11"/>
  <c r="AA4271" i="11"/>
  <c r="Y4271" i="11"/>
  <c r="X4271" i="11"/>
  <c r="W4271" i="11"/>
  <c r="V4271" i="11"/>
  <c r="AL4271" i="11" s="1"/>
  <c r="U4271" i="11"/>
  <c r="AL4270" i="11"/>
  <c r="AK4270" i="11"/>
  <c r="AC4270" i="11"/>
  <c r="AA4270" i="11"/>
  <c r="AB4270" i="11" s="1"/>
  <c r="Y4270" i="11"/>
  <c r="X4270" i="11"/>
  <c r="W4270" i="11"/>
  <c r="V4270" i="11"/>
  <c r="U4270" i="11"/>
  <c r="AC4269" i="11"/>
  <c r="AA4269" i="11"/>
  <c r="AB4269" i="11" s="1"/>
  <c r="Y4269" i="11"/>
  <c r="X4269" i="11"/>
  <c r="W4269" i="11"/>
  <c r="V4269" i="11"/>
  <c r="AG4269" i="11" s="1"/>
  <c r="U4269" i="11"/>
  <c r="AK4268" i="11"/>
  <c r="AC4268" i="11"/>
  <c r="AA4268" i="11"/>
  <c r="AB4268" i="11" s="1"/>
  <c r="Y4268" i="11"/>
  <c r="X4268" i="11"/>
  <c r="W4268" i="11"/>
  <c r="V4268" i="11"/>
  <c r="AG4268" i="11" s="1"/>
  <c r="U4268" i="11"/>
  <c r="AK4267" i="11"/>
  <c r="AC4267" i="11"/>
  <c r="AA4267" i="11"/>
  <c r="Y4267" i="11"/>
  <c r="X4267" i="11"/>
  <c r="W4267" i="11"/>
  <c r="V4267" i="11"/>
  <c r="U4267" i="11"/>
  <c r="AL4266" i="11"/>
  <c r="AK4266" i="11"/>
  <c r="AC4266" i="11"/>
  <c r="AA4266" i="11"/>
  <c r="AB4266" i="11" s="1"/>
  <c r="Y4266" i="11"/>
  <c r="X4266" i="11"/>
  <c r="W4266" i="11"/>
  <c r="V4266" i="11"/>
  <c r="U4266" i="11"/>
  <c r="AL4265" i="11"/>
  <c r="AC4265" i="11"/>
  <c r="AA4265" i="11"/>
  <c r="AB4265" i="11" s="1"/>
  <c r="Y4265" i="11"/>
  <c r="X4265" i="11"/>
  <c r="W4265" i="11"/>
  <c r="V4265" i="11"/>
  <c r="U4265" i="11"/>
  <c r="AE4264" i="11"/>
  <c r="AC4264" i="11"/>
  <c r="AA4264" i="11"/>
  <c r="AB4264" i="11" s="1"/>
  <c r="Y4264" i="11"/>
  <c r="X4264" i="11"/>
  <c r="W4264" i="11"/>
  <c r="V4264" i="11"/>
  <c r="AF4264" i="11" s="1"/>
  <c r="U4264" i="11"/>
  <c r="AK4263" i="11"/>
  <c r="AG4263" i="11"/>
  <c r="AC4263" i="11"/>
  <c r="AA4263" i="11"/>
  <c r="Y4263" i="11"/>
  <c r="X4263" i="11"/>
  <c r="W4263" i="11"/>
  <c r="V4263" i="11"/>
  <c r="AE4263" i="11" s="1"/>
  <c r="U4263" i="11"/>
  <c r="AK4262" i="11"/>
  <c r="AC4262" i="11"/>
  <c r="AA4262" i="11"/>
  <c r="AB4262" i="11" s="1"/>
  <c r="Y4262" i="11"/>
  <c r="X4262" i="11"/>
  <c r="W4262" i="11"/>
  <c r="V4262" i="11"/>
  <c r="U4262" i="11"/>
  <c r="AC4261" i="11"/>
  <c r="AA4261" i="11"/>
  <c r="AB4261" i="11" s="1"/>
  <c r="Y4261" i="11"/>
  <c r="X4261" i="11"/>
  <c r="W4261" i="11"/>
  <c r="V4261" i="11"/>
  <c r="U4261" i="11"/>
  <c r="AE4260" i="11"/>
  <c r="AC4260" i="11"/>
  <c r="AA4260" i="11"/>
  <c r="AB4260" i="11" s="1"/>
  <c r="Y4260" i="11"/>
  <c r="X4260" i="11"/>
  <c r="W4260" i="11"/>
  <c r="V4260" i="11"/>
  <c r="AG4260" i="11" s="1"/>
  <c r="U4260" i="11"/>
  <c r="AK4259" i="11"/>
  <c r="AG4259" i="11"/>
  <c r="AC4259" i="11"/>
  <c r="AA4259" i="11"/>
  <c r="Y4259" i="11"/>
  <c r="X4259" i="11"/>
  <c r="W4259" i="11"/>
  <c r="V4259" i="11"/>
  <c r="AE4259" i="11" s="1"/>
  <c r="U4259" i="11"/>
  <c r="AK4258" i="11"/>
  <c r="AC4258" i="11"/>
  <c r="AA4258" i="11"/>
  <c r="Y4258" i="11"/>
  <c r="X4258" i="11"/>
  <c r="W4258" i="11"/>
  <c r="V4258" i="11"/>
  <c r="U4258" i="11"/>
  <c r="AC4257" i="11"/>
  <c r="AB4257" i="11"/>
  <c r="AA4257" i="11"/>
  <c r="Y4257" i="11"/>
  <c r="X4257" i="11"/>
  <c r="W4257" i="11"/>
  <c r="V4257" i="11"/>
  <c r="U4257" i="11"/>
  <c r="AC4256" i="11"/>
  <c r="AA4256" i="11"/>
  <c r="AB4256" i="11" s="1"/>
  <c r="Y4256" i="11"/>
  <c r="X4256" i="11"/>
  <c r="W4256" i="11"/>
  <c r="V4256" i="11"/>
  <c r="AF4256" i="11" s="1"/>
  <c r="U4256" i="11"/>
  <c r="AG4255" i="11"/>
  <c r="AC4255" i="11"/>
  <c r="AA4255" i="11"/>
  <c r="Y4255" i="11"/>
  <c r="X4255" i="11"/>
  <c r="W4255" i="11"/>
  <c r="V4255" i="11"/>
  <c r="AE4255" i="11" s="1"/>
  <c r="U4255" i="11"/>
  <c r="AK4254" i="11"/>
  <c r="AC4254" i="11"/>
  <c r="AA4254" i="11"/>
  <c r="Y4254" i="11"/>
  <c r="X4254" i="11"/>
  <c r="W4254" i="11"/>
  <c r="V4254" i="11"/>
  <c r="AG4254" i="11" s="1"/>
  <c r="U4254" i="11"/>
  <c r="AC4253" i="11"/>
  <c r="AB4253" i="11"/>
  <c r="AA4253" i="11"/>
  <c r="Y4253" i="11"/>
  <c r="X4253" i="11"/>
  <c r="W4253" i="11"/>
  <c r="V4253" i="11"/>
  <c r="U4253" i="11"/>
  <c r="AF4252" i="11"/>
  <c r="AC4252" i="11"/>
  <c r="AA4252" i="11"/>
  <c r="AB4252" i="11" s="1"/>
  <c r="Y4252" i="11"/>
  <c r="X4252" i="11"/>
  <c r="W4252" i="11"/>
  <c r="V4252" i="11"/>
  <c r="AL4252" i="11" s="1"/>
  <c r="U4252" i="11"/>
  <c r="AC4251" i="11"/>
  <c r="AA4251" i="11"/>
  <c r="Y4251" i="11"/>
  <c r="X4251" i="11"/>
  <c r="W4251" i="11"/>
  <c r="V4251" i="11"/>
  <c r="AE4251" i="11" s="1"/>
  <c r="U4251" i="11"/>
  <c r="AC4250" i="11"/>
  <c r="AB4250" i="11"/>
  <c r="AA4250" i="11"/>
  <c r="Y4250" i="11"/>
  <c r="X4250" i="11"/>
  <c r="W4250" i="11"/>
  <c r="V4250" i="11"/>
  <c r="AG4250" i="11" s="1"/>
  <c r="U4250" i="11"/>
  <c r="AL4249" i="11"/>
  <c r="AC4249" i="11"/>
  <c r="AB4249" i="11"/>
  <c r="AA4249" i="11"/>
  <c r="Y4249" i="11"/>
  <c r="X4249" i="11"/>
  <c r="W4249" i="11"/>
  <c r="V4249" i="11"/>
  <c r="U4249" i="11"/>
  <c r="AC4248" i="11"/>
  <c r="AA4248" i="11"/>
  <c r="AB4248" i="11" s="1"/>
  <c r="Y4248" i="11"/>
  <c r="X4248" i="11"/>
  <c r="W4248" i="11"/>
  <c r="V4248" i="11"/>
  <c r="AL4248" i="11" s="1"/>
  <c r="U4248" i="11"/>
  <c r="AG4247" i="11"/>
  <c r="AC4247" i="11"/>
  <c r="AA4247" i="11"/>
  <c r="Y4247" i="11"/>
  <c r="X4247" i="11"/>
  <c r="W4247" i="11"/>
  <c r="V4247" i="11"/>
  <c r="AK4247" i="11" s="1"/>
  <c r="U4247" i="11"/>
  <c r="AK4246" i="11"/>
  <c r="AC4246" i="11"/>
  <c r="AB4246" i="11"/>
  <c r="AA4246" i="11"/>
  <c r="Y4246" i="11"/>
  <c r="X4246" i="11"/>
  <c r="W4246" i="11"/>
  <c r="V4246" i="11"/>
  <c r="AG4246" i="11" s="1"/>
  <c r="U4246" i="11"/>
  <c r="AC4245" i="11"/>
  <c r="AB4245" i="11"/>
  <c r="AA4245" i="11"/>
  <c r="Y4245" i="11"/>
  <c r="X4245" i="11"/>
  <c r="W4245" i="11"/>
  <c r="V4245" i="11"/>
  <c r="AK4245" i="11" s="1"/>
  <c r="U4245" i="11"/>
  <c r="AC4244" i="11"/>
  <c r="AA4244" i="11"/>
  <c r="AB4244" i="11" s="1"/>
  <c r="Y4244" i="11"/>
  <c r="X4244" i="11"/>
  <c r="W4244" i="11"/>
  <c r="V4244" i="11"/>
  <c r="AL4244" i="11" s="1"/>
  <c r="U4244" i="11"/>
  <c r="AG4243" i="11"/>
  <c r="AC4243" i="11"/>
  <c r="AA4243" i="11"/>
  <c r="Y4243" i="11"/>
  <c r="X4243" i="11"/>
  <c r="W4243" i="11"/>
  <c r="V4243" i="11"/>
  <c r="AL4243" i="11" s="1"/>
  <c r="U4243" i="11"/>
  <c r="AK4242" i="11"/>
  <c r="AC4242" i="11"/>
  <c r="AB4242" i="11"/>
  <c r="AA4242" i="11"/>
  <c r="Y4242" i="11"/>
  <c r="X4242" i="11"/>
  <c r="W4242" i="11"/>
  <c r="V4242" i="11"/>
  <c r="U4242" i="11"/>
  <c r="AC4241" i="11"/>
  <c r="AA4241" i="11"/>
  <c r="AB4241" i="11" s="1"/>
  <c r="Y4241" i="11"/>
  <c r="X4241" i="11"/>
  <c r="W4241" i="11"/>
  <c r="V4241" i="11"/>
  <c r="AK4241" i="11" s="1"/>
  <c r="U4241" i="11"/>
  <c r="AF4240" i="11"/>
  <c r="AE4240" i="11"/>
  <c r="AC4240" i="11"/>
  <c r="AA4240" i="11"/>
  <c r="AB4240" i="11" s="1"/>
  <c r="Y4240" i="11"/>
  <c r="X4240" i="11"/>
  <c r="W4240" i="11"/>
  <c r="V4240" i="11"/>
  <c r="AL4240" i="11" s="1"/>
  <c r="U4240" i="11"/>
  <c r="AK4239" i="11"/>
  <c r="AC4239" i="11"/>
  <c r="AA4239" i="11"/>
  <c r="Y4239" i="11"/>
  <c r="X4239" i="11"/>
  <c r="W4239" i="11"/>
  <c r="V4239" i="11"/>
  <c r="AL4239" i="11" s="1"/>
  <c r="U4239" i="11"/>
  <c r="AC4238" i="11"/>
  <c r="AA4238" i="11"/>
  <c r="Y4238" i="11"/>
  <c r="X4238" i="11"/>
  <c r="W4238" i="11"/>
  <c r="V4238" i="11"/>
  <c r="AK4238" i="11" s="1"/>
  <c r="U4238" i="11"/>
  <c r="AC4237" i="11"/>
  <c r="AA4237" i="11"/>
  <c r="AB4237" i="11" s="1"/>
  <c r="Y4237" i="11"/>
  <c r="X4237" i="11"/>
  <c r="W4237" i="11"/>
  <c r="V4237" i="11"/>
  <c r="AL4237" i="11" s="1"/>
  <c r="U4237" i="11"/>
  <c r="AF4236" i="11"/>
  <c r="AE4236" i="11"/>
  <c r="AC4236" i="11"/>
  <c r="AA4236" i="11"/>
  <c r="AB4236" i="11" s="1"/>
  <c r="Y4236" i="11"/>
  <c r="X4236" i="11"/>
  <c r="W4236" i="11"/>
  <c r="V4236" i="11"/>
  <c r="AL4236" i="11" s="1"/>
  <c r="U4236" i="11"/>
  <c r="AK4235" i="11"/>
  <c r="AC4235" i="11"/>
  <c r="AA4235" i="11"/>
  <c r="Y4235" i="11"/>
  <c r="X4235" i="11"/>
  <c r="W4235" i="11"/>
  <c r="V4235" i="11"/>
  <c r="U4235" i="11"/>
  <c r="AK4234" i="11"/>
  <c r="AC4234" i="11"/>
  <c r="AA4234" i="11"/>
  <c r="Y4234" i="11"/>
  <c r="X4234" i="11"/>
  <c r="W4234" i="11"/>
  <c r="V4234" i="11"/>
  <c r="U4234" i="11"/>
  <c r="AC4233" i="11"/>
  <c r="AA4233" i="11"/>
  <c r="AB4233" i="11" s="1"/>
  <c r="Y4233" i="11"/>
  <c r="X4233" i="11"/>
  <c r="W4233" i="11"/>
  <c r="V4233" i="11"/>
  <c r="AF4233" i="11" s="1"/>
  <c r="U4233" i="11"/>
  <c r="AC4232" i="11"/>
  <c r="AA4232" i="11"/>
  <c r="Y4232" i="11"/>
  <c r="X4232" i="11"/>
  <c r="W4232" i="11"/>
  <c r="V4232" i="11"/>
  <c r="AL4232" i="11" s="1"/>
  <c r="U4232" i="11"/>
  <c r="AC4231" i="11"/>
  <c r="AA4231" i="11"/>
  <c r="Y4231" i="11"/>
  <c r="X4231" i="11"/>
  <c r="W4231" i="11"/>
  <c r="V4231" i="11"/>
  <c r="AL4231" i="11" s="1"/>
  <c r="U4231" i="11"/>
  <c r="AC4230" i="11"/>
  <c r="AA4230" i="11"/>
  <c r="Y4230" i="11"/>
  <c r="X4230" i="11"/>
  <c r="W4230" i="11"/>
  <c r="V4230" i="11"/>
  <c r="AK4230" i="11" s="1"/>
  <c r="U4230" i="11"/>
  <c r="AG4229" i="11"/>
  <c r="AC4229" i="11"/>
  <c r="AA4229" i="11"/>
  <c r="AB4229" i="11" s="1"/>
  <c r="Y4229" i="11"/>
  <c r="X4229" i="11"/>
  <c r="W4229" i="11"/>
  <c r="V4229" i="11"/>
  <c r="AK4229" i="11" s="1"/>
  <c r="U4229" i="11"/>
  <c r="AC4228" i="11"/>
  <c r="AA4228" i="11"/>
  <c r="Y4228" i="11"/>
  <c r="X4228" i="11"/>
  <c r="W4228" i="11"/>
  <c r="V4228" i="11"/>
  <c r="AL4228" i="11" s="1"/>
  <c r="U4228" i="11"/>
  <c r="AG4227" i="11"/>
  <c r="AC4227" i="11"/>
  <c r="AA4227" i="11"/>
  <c r="Y4227" i="11"/>
  <c r="X4227" i="11"/>
  <c r="W4227" i="11"/>
  <c r="V4227" i="11"/>
  <c r="AL4227" i="11" s="1"/>
  <c r="U4227" i="11"/>
  <c r="AK4226" i="11"/>
  <c r="AC4226" i="11"/>
  <c r="AA4226" i="11"/>
  <c r="Y4226" i="11"/>
  <c r="X4226" i="11"/>
  <c r="W4226" i="11"/>
  <c r="V4226" i="11"/>
  <c r="U4226" i="11"/>
  <c r="AE4225" i="11"/>
  <c r="AC4225" i="11"/>
  <c r="AA4225" i="11"/>
  <c r="AB4225" i="11" s="1"/>
  <c r="Y4225" i="11"/>
  <c r="X4225" i="11"/>
  <c r="W4225" i="11"/>
  <c r="V4225" i="11"/>
  <c r="AG4225" i="11" s="1"/>
  <c r="U4225" i="11"/>
  <c r="AK4224" i="11"/>
  <c r="AC4224" i="11"/>
  <c r="AA4224" i="11"/>
  <c r="Y4224" i="11"/>
  <c r="X4224" i="11"/>
  <c r="W4224" i="11"/>
  <c r="V4224" i="11"/>
  <c r="U4224" i="11"/>
  <c r="AK4223" i="11"/>
  <c r="AG4223" i="11"/>
  <c r="AC4223" i="11"/>
  <c r="AA4223" i="11"/>
  <c r="Y4223" i="11"/>
  <c r="X4223" i="11"/>
  <c r="W4223" i="11"/>
  <c r="V4223" i="11"/>
  <c r="U4223" i="11"/>
  <c r="AK4222" i="11"/>
  <c r="AC4222" i="11"/>
  <c r="AA4222" i="11"/>
  <c r="Y4222" i="11"/>
  <c r="X4222" i="11"/>
  <c r="W4222" i="11"/>
  <c r="V4222" i="11"/>
  <c r="U4222" i="11"/>
  <c r="AE4221" i="11"/>
  <c r="AC4221" i="11"/>
  <c r="AA4221" i="11"/>
  <c r="AB4221" i="11" s="1"/>
  <c r="Y4221" i="11"/>
  <c r="X4221" i="11"/>
  <c r="W4221" i="11"/>
  <c r="V4221" i="11"/>
  <c r="AG4221" i="11" s="1"/>
  <c r="U4221" i="11"/>
  <c r="AK4220" i="11"/>
  <c r="AC4220" i="11"/>
  <c r="AA4220" i="11"/>
  <c r="Y4220" i="11"/>
  <c r="X4220" i="11"/>
  <c r="W4220" i="11"/>
  <c r="V4220" i="11"/>
  <c r="AL4220" i="11" s="1"/>
  <c r="U4220" i="11"/>
  <c r="AK4219" i="11"/>
  <c r="AC4219" i="11"/>
  <c r="AA4219" i="11"/>
  <c r="Y4219" i="11"/>
  <c r="X4219" i="11"/>
  <c r="W4219" i="11"/>
  <c r="V4219" i="11"/>
  <c r="AL4219" i="11" s="1"/>
  <c r="U4219" i="11"/>
  <c r="AC4218" i="11"/>
  <c r="AA4218" i="11"/>
  <c r="Y4218" i="11"/>
  <c r="X4218" i="11"/>
  <c r="W4218" i="11"/>
  <c r="V4218" i="11"/>
  <c r="AK4218" i="11" s="1"/>
  <c r="U4218" i="11"/>
  <c r="AC4217" i="11"/>
  <c r="AA4217" i="11"/>
  <c r="AB4217" i="11" s="1"/>
  <c r="Y4217" i="11"/>
  <c r="X4217" i="11"/>
  <c r="W4217" i="11"/>
  <c r="V4217" i="11"/>
  <c r="AG4217" i="11" s="1"/>
  <c r="U4217" i="11"/>
  <c r="AC4216" i="11"/>
  <c r="AA4216" i="11"/>
  <c r="Y4216" i="11"/>
  <c r="X4216" i="11"/>
  <c r="W4216" i="11"/>
  <c r="V4216" i="11"/>
  <c r="AL4216" i="11" s="1"/>
  <c r="U4216" i="11"/>
  <c r="AG4215" i="11"/>
  <c r="AC4215" i="11"/>
  <c r="AA4215" i="11"/>
  <c r="Y4215" i="11"/>
  <c r="X4215" i="11"/>
  <c r="W4215" i="11"/>
  <c r="V4215" i="11"/>
  <c r="AK4215" i="11" s="1"/>
  <c r="U4215" i="11"/>
  <c r="AG4214" i="11"/>
  <c r="AC4214" i="11"/>
  <c r="AA4214" i="11"/>
  <c r="Y4214" i="11"/>
  <c r="X4214" i="11"/>
  <c r="W4214" i="11"/>
  <c r="V4214" i="11"/>
  <c r="AF4214" i="11" s="1"/>
  <c r="U4214" i="11"/>
  <c r="AL4213" i="11"/>
  <c r="AE4213" i="11"/>
  <c r="AD4213" i="11"/>
  <c r="AC4213" i="11"/>
  <c r="AA4213" i="11"/>
  <c r="AB4213" i="11" s="1"/>
  <c r="Y4213" i="11"/>
  <c r="X4213" i="11"/>
  <c r="W4213" i="11"/>
  <c r="V4213" i="11"/>
  <c r="AF4213" i="11" s="1"/>
  <c r="U4213" i="11"/>
  <c r="AC4212" i="11"/>
  <c r="AA4212" i="11"/>
  <c r="AB4212" i="11" s="1"/>
  <c r="Y4212" i="11"/>
  <c r="X4212" i="11"/>
  <c r="W4212" i="11"/>
  <c r="V4212" i="11"/>
  <c r="AF4212" i="11" s="1"/>
  <c r="U4212" i="11"/>
  <c r="AC4211" i="11"/>
  <c r="AA4211" i="11"/>
  <c r="Y4211" i="11"/>
  <c r="X4211" i="11"/>
  <c r="W4211" i="11"/>
  <c r="V4211" i="11"/>
  <c r="AL4211" i="11" s="1"/>
  <c r="U4211" i="11"/>
  <c r="AK4210" i="11"/>
  <c r="AC4210" i="11"/>
  <c r="AA4210" i="11"/>
  <c r="Y4210" i="11"/>
  <c r="X4210" i="11"/>
  <c r="W4210" i="11"/>
  <c r="V4210" i="11"/>
  <c r="AF4210" i="11" s="1"/>
  <c r="U4210" i="11"/>
  <c r="AC4209" i="11"/>
  <c r="AA4209" i="11"/>
  <c r="AB4209" i="11" s="1"/>
  <c r="Y4209" i="11"/>
  <c r="X4209" i="11"/>
  <c r="W4209" i="11"/>
  <c r="V4209" i="11"/>
  <c r="AF4209" i="11" s="1"/>
  <c r="U4209" i="11"/>
  <c r="AC4208" i="11"/>
  <c r="AA4208" i="11"/>
  <c r="AB4208" i="11" s="1"/>
  <c r="Y4208" i="11"/>
  <c r="X4208" i="11"/>
  <c r="W4208" i="11"/>
  <c r="V4208" i="11"/>
  <c r="AK4208" i="11" s="1"/>
  <c r="U4208" i="11"/>
  <c r="AK4207" i="11"/>
  <c r="AC4207" i="11"/>
  <c r="AA4207" i="11"/>
  <c r="Y4207" i="11"/>
  <c r="X4207" i="11"/>
  <c r="W4207" i="11"/>
  <c r="V4207" i="11"/>
  <c r="AL4207" i="11" s="1"/>
  <c r="U4207" i="11"/>
  <c r="AC4206" i="11"/>
  <c r="AA4206" i="11"/>
  <c r="Y4206" i="11"/>
  <c r="X4206" i="11"/>
  <c r="W4206" i="11"/>
  <c r="V4206" i="11"/>
  <c r="AK4206" i="11" s="1"/>
  <c r="U4206" i="11"/>
  <c r="AC4205" i="11"/>
  <c r="AA4205" i="11"/>
  <c r="AB4205" i="11" s="1"/>
  <c r="Y4205" i="11"/>
  <c r="X4205" i="11"/>
  <c r="W4205" i="11"/>
  <c r="V4205" i="11"/>
  <c r="AG4205" i="11" s="1"/>
  <c r="U4205" i="11"/>
  <c r="AC4204" i="11"/>
  <c r="AA4204" i="11"/>
  <c r="Y4204" i="11"/>
  <c r="X4204" i="11"/>
  <c r="W4204" i="11"/>
  <c r="V4204" i="11"/>
  <c r="AL4204" i="11" s="1"/>
  <c r="U4204" i="11"/>
  <c r="AC4203" i="11"/>
  <c r="AA4203" i="11"/>
  <c r="Y4203" i="11"/>
  <c r="X4203" i="11"/>
  <c r="W4203" i="11"/>
  <c r="V4203" i="11"/>
  <c r="AL4203" i="11" s="1"/>
  <c r="U4203" i="11"/>
  <c r="AK4202" i="11"/>
  <c r="AC4202" i="11"/>
  <c r="AA4202" i="11"/>
  <c r="AB4202" i="11" s="1"/>
  <c r="Y4202" i="11"/>
  <c r="X4202" i="11"/>
  <c r="W4202" i="11"/>
  <c r="V4202" i="11"/>
  <c r="AE4202" i="11" s="1"/>
  <c r="U4202" i="11"/>
  <c r="AC4201" i="11"/>
  <c r="AA4201" i="11"/>
  <c r="Y4201" i="11"/>
  <c r="X4201" i="11"/>
  <c r="W4201" i="11"/>
  <c r="V4201" i="11"/>
  <c r="AL4201" i="11" s="1"/>
  <c r="U4201" i="11"/>
  <c r="AG4200" i="11"/>
  <c r="AF4200" i="11"/>
  <c r="AC4200" i="11"/>
  <c r="AA4200" i="11"/>
  <c r="AB4200" i="11" s="1"/>
  <c r="Y4200" i="11"/>
  <c r="X4200" i="11"/>
  <c r="W4200" i="11"/>
  <c r="V4200" i="11"/>
  <c r="AL4200" i="11" s="1"/>
  <c r="U4200" i="11"/>
  <c r="AK4199" i="11"/>
  <c r="AC4199" i="11"/>
  <c r="AA4199" i="11"/>
  <c r="Y4199" i="11"/>
  <c r="X4199" i="11"/>
  <c r="W4199" i="11"/>
  <c r="V4199" i="11"/>
  <c r="U4199" i="11"/>
  <c r="AK4198" i="11"/>
  <c r="AC4198" i="11"/>
  <c r="AA4198" i="11"/>
  <c r="Y4198" i="11"/>
  <c r="X4198" i="11"/>
  <c r="W4198" i="11"/>
  <c r="V4198" i="11"/>
  <c r="U4198" i="11"/>
  <c r="AC4197" i="11"/>
  <c r="AA4197" i="11"/>
  <c r="AB4197" i="11" s="1"/>
  <c r="Y4197" i="11"/>
  <c r="X4197" i="11"/>
  <c r="W4197" i="11"/>
  <c r="V4197" i="11"/>
  <c r="AG4197" i="11" s="1"/>
  <c r="U4197" i="11"/>
  <c r="AC4196" i="11"/>
  <c r="AA4196" i="11"/>
  <c r="AB4196" i="11" s="1"/>
  <c r="Y4196" i="11"/>
  <c r="X4196" i="11"/>
  <c r="W4196" i="11"/>
  <c r="V4196" i="11"/>
  <c r="U4196" i="11"/>
  <c r="AC4195" i="11"/>
  <c r="AA4195" i="11"/>
  <c r="Y4195" i="11"/>
  <c r="X4195" i="11"/>
  <c r="W4195" i="11"/>
  <c r="V4195" i="11"/>
  <c r="U4195" i="11"/>
  <c r="AK4194" i="11"/>
  <c r="AC4194" i="11"/>
  <c r="AB4194" i="11"/>
  <c r="AA4194" i="11"/>
  <c r="Y4194" i="11"/>
  <c r="X4194" i="11"/>
  <c r="W4194" i="11"/>
  <c r="V4194" i="11"/>
  <c r="AL4194" i="11" s="1"/>
  <c r="U4194" i="11"/>
  <c r="AK4193" i="11"/>
  <c r="AF4193" i="11"/>
  <c r="AC4193" i="11"/>
  <c r="AB4193" i="11"/>
  <c r="AA4193" i="11"/>
  <c r="Y4193" i="11"/>
  <c r="X4193" i="11"/>
  <c r="W4193" i="11"/>
  <c r="V4193" i="11"/>
  <c r="AE4193" i="11" s="1"/>
  <c r="U4193" i="11"/>
  <c r="AK4192" i="11"/>
  <c r="AC4192" i="11"/>
  <c r="AA4192" i="11"/>
  <c r="Y4192" i="11"/>
  <c r="X4192" i="11"/>
  <c r="W4192" i="11"/>
  <c r="V4192" i="11"/>
  <c r="AL4192" i="11" s="1"/>
  <c r="U4192" i="11"/>
  <c r="AK4191" i="11"/>
  <c r="AC4191" i="11"/>
  <c r="AA4191" i="11"/>
  <c r="Y4191" i="11"/>
  <c r="X4191" i="11"/>
  <c r="W4191" i="11"/>
  <c r="V4191" i="11"/>
  <c r="U4191" i="11"/>
  <c r="AL4190" i="11"/>
  <c r="AC4190" i="11"/>
  <c r="AA4190" i="11"/>
  <c r="AB4190" i="11" s="1"/>
  <c r="Y4190" i="11"/>
  <c r="X4190" i="11"/>
  <c r="W4190" i="11"/>
  <c r="V4190" i="11"/>
  <c r="AE4190" i="11" s="1"/>
  <c r="U4190" i="11"/>
  <c r="AL4189" i="11"/>
  <c r="AC4189" i="11"/>
  <c r="AA4189" i="11"/>
  <c r="AB4189" i="11" s="1"/>
  <c r="Y4189" i="11"/>
  <c r="X4189" i="11"/>
  <c r="W4189" i="11"/>
  <c r="V4189" i="11"/>
  <c r="U4189" i="11"/>
  <c r="AC4188" i="11"/>
  <c r="AA4188" i="11"/>
  <c r="AB4188" i="11" s="1"/>
  <c r="Y4188" i="11"/>
  <c r="X4188" i="11"/>
  <c r="W4188" i="11"/>
  <c r="V4188" i="11"/>
  <c r="AG4188" i="11" s="1"/>
  <c r="U4188" i="11"/>
  <c r="AK4187" i="11"/>
  <c r="AF4187" i="11"/>
  <c r="AC4187" i="11"/>
  <c r="AB4187" i="11"/>
  <c r="AA4187" i="11"/>
  <c r="Y4187" i="11"/>
  <c r="X4187" i="11"/>
  <c r="W4187" i="11"/>
  <c r="V4187" i="11"/>
  <c r="AG4187" i="11" s="1"/>
  <c r="U4187" i="11"/>
  <c r="AC4186" i="11"/>
  <c r="AA4186" i="11"/>
  <c r="AB4186" i="11" s="1"/>
  <c r="Y4186" i="11"/>
  <c r="X4186" i="11"/>
  <c r="W4186" i="11"/>
  <c r="V4186" i="11"/>
  <c r="AL4186" i="11" s="1"/>
  <c r="U4186" i="11"/>
  <c r="AE4185" i="11"/>
  <c r="AC4185" i="11"/>
  <c r="AA4185" i="11"/>
  <c r="AB4185" i="11" s="1"/>
  <c r="Y4185" i="11"/>
  <c r="X4185" i="11"/>
  <c r="W4185" i="11"/>
  <c r="V4185" i="11"/>
  <c r="U4185" i="11"/>
  <c r="AE4184" i="11"/>
  <c r="AC4184" i="11"/>
  <c r="AA4184" i="11"/>
  <c r="AB4184" i="11" s="1"/>
  <c r="Y4184" i="11"/>
  <c r="X4184" i="11"/>
  <c r="W4184" i="11"/>
  <c r="V4184" i="11"/>
  <c r="U4184" i="11"/>
  <c r="AK4183" i="11"/>
  <c r="AC4183" i="11"/>
  <c r="AA4183" i="11"/>
  <c r="AB4183" i="11" s="1"/>
  <c r="Y4183" i="11"/>
  <c r="X4183" i="11"/>
  <c r="W4183" i="11"/>
  <c r="V4183" i="11"/>
  <c r="U4183" i="11"/>
  <c r="AC4182" i="11"/>
  <c r="AA4182" i="11"/>
  <c r="AB4182" i="11" s="1"/>
  <c r="Y4182" i="11"/>
  <c r="X4182" i="11"/>
  <c r="W4182" i="11"/>
  <c r="V4182" i="11"/>
  <c r="U4182" i="11"/>
  <c r="AE4181" i="11"/>
  <c r="AC4181" i="11"/>
  <c r="AA4181" i="11"/>
  <c r="AB4181" i="11" s="1"/>
  <c r="Y4181" i="11"/>
  <c r="X4181" i="11"/>
  <c r="W4181" i="11"/>
  <c r="V4181" i="11"/>
  <c r="AF4181" i="11" s="1"/>
  <c r="U4181" i="11"/>
  <c r="AC4180" i="11"/>
  <c r="AA4180" i="11"/>
  <c r="AB4180" i="11" s="1"/>
  <c r="Y4180" i="11"/>
  <c r="X4180" i="11"/>
  <c r="W4180" i="11"/>
  <c r="V4180" i="11"/>
  <c r="U4180" i="11"/>
  <c r="AE4179" i="11"/>
  <c r="AC4179" i="11"/>
  <c r="AA4179" i="11"/>
  <c r="AB4179" i="11" s="1"/>
  <c r="Y4179" i="11"/>
  <c r="X4179" i="11"/>
  <c r="W4179" i="11"/>
  <c r="V4179" i="11"/>
  <c r="AL4179" i="11" s="1"/>
  <c r="U4179" i="11"/>
  <c r="AC4178" i="11"/>
  <c r="AA4178" i="11"/>
  <c r="AB4178" i="11" s="1"/>
  <c r="Y4178" i="11"/>
  <c r="X4178" i="11"/>
  <c r="W4178" i="11"/>
  <c r="V4178" i="11"/>
  <c r="AK4178" i="11" s="1"/>
  <c r="U4178" i="11"/>
  <c r="AK4177" i="11"/>
  <c r="AF4177" i="11"/>
  <c r="AC4177" i="11"/>
  <c r="AB4177" i="11"/>
  <c r="AA4177" i="11"/>
  <c r="Y4177" i="11"/>
  <c r="X4177" i="11"/>
  <c r="W4177" i="11"/>
  <c r="AL4177" i="11" s="1"/>
  <c r="V4177" i="11"/>
  <c r="AE4177" i="11" s="1"/>
  <c r="U4177" i="11"/>
  <c r="AG4176" i="11"/>
  <c r="AC4176" i="11"/>
  <c r="AA4176" i="11"/>
  <c r="AB4176" i="11" s="1"/>
  <c r="Y4176" i="11"/>
  <c r="X4176" i="11"/>
  <c r="W4176" i="11"/>
  <c r="AL4176" i="11" s="1"/>
  <c r="V4176" i="11"/>
  <c r="AE4176" i="11" s="1"/>
  <c r="U4176" i="11"/>
  <c r="AG4175" i="11"/>
  <c r="AF4175" i="11"/>
  <c r="AC4175" i="11"/>
  <c r="AA4175" i="11"/>
  <c r="Y4175" i="11"/>
  <c r="X4175" i="11"/>
  <c r="W4175" i="11"/>
  <c r="V4175" i="11"/>
  <c r="AK4175" i="11" s="1"/>
  <c r="U4175" i="11"/>
  <c r="AC4174" i="11"/>
  <c r="AA4174" i="11"/>
  <c r="AB4174" i="11" s="1"/>
  <c r="Y4174" i="11"/>
  <c r="X4174" i="11"/>
  <c r="W4174" i="11"/>
  <c r="V4174" i="11"/>
  <c r="AG4174" i="11" s="1"/>
  <c r="U4174" i="11"/>
  <c r="AL4173" i="11"/>
  <c r="AG4173" i="11"/>
  <c r="AC4173" i="11"/>
  <c r="AB4173" i="11"/>
  <c r="AA4173" i="11"/>
  <c r="Y4173" i="11"/>
  <c r="X4173" i="11"/>
  <c r="W4173" i="11"/>
  <c r="V4173" i="11"/>
  <c r="AF4173" i="11" s="1"/>
  <c r="U4173" i="11"/>
  <c r="AK4172" i="11"/>
  <c r="AG4172" i="11"/>
  <c r="AC4172" i="11"/>
  <c r="AA4172" i="11"/>
  <c r="AB4172" i="11" s="1"/>
  <c r="Y4172" i="11"/>
  <c r="X4172" i="11"/>
  <c r="W4172" i="11"/>
  <c r="V4172" i="11"/>
  <c r="AF4172" i="11" s="1"/>
  <c r="U4172" i="11"/>
  <c r="AG4171" i="11"/>
  <c r="AC4171" i="11"/>
  <c r="AB4171" i="11"/>
  <c r="AA4171" i="11"/>
  <c r="Y4171" i="11"/>
  <c r="X4171" i="11"/>
  <c r="W4171" i="11"/>
  <c r="V4171" i="11"/>
  <c r="U4171" i="11"/>
  <c r="AK4170" i="11"/>
  <c r="AC4170" i="11"/>
  <c r="AB4170" i="11"/>
  <c r="AA4170" i="11"/>
  <c r="Y4170" i="11"/>
  <c r="X4170" i="11"/>
  <c r="W4170" i="11"/>
  <c r="V4170" i="11"/>
  <c r="AF4170" i="11" s="1"/>
  <c r="U4170" i="11"/>
  <c r="AC4169" i="11"/>
  <c r="AA4169" i="11"/>
  <c r="AB4169" i="11" s="1"/>
  <c r="Y4169" i="11"/>
  <c r="X4169" i="11"/>
  <c r="W4169" i="11"/>
  <c r="AL4169" i="11" s="1"/>
  <c r="V4169" i="11"/>
  <c r="U4169" i="11"/>
  <c r="AC4168" i="11"/>
  <c r="AA4168" i="11"/>
  <c r="AB4168" i="11" s="1"/>
  <c r="Y4168" i="11"/>
  <c r="X4168" i="11"/>
  <c r="W4168" i="11"/>
  <c r="AL4168" i="11" s="1"/>
  <c r="V4168" i="11"/>
  <c r="AG4168" i="11" s="1"/>
  <c r="U4168" i="11"/>
  <c r="AC4167" i="11"/>
  <c r="AB4167" i="11"/>
  <c r="AA4167" i="11"/>
  <c r="Y4167" i="11"/>
  <c r="X4167" i="11"/>
  <c r="W4167" i="11"/>
  <c r="V4167" i="11"/>
  <c r="U4167" i="11"/>
  <c r="AC4166" i="11"/>
  <c r="AA4166" i="11"/>
  <c r="AB4166" i="11" s="1"/>
  <c r="Y4166" i="11"/>
  <c r="X4166" i="11"/>
  <c r="W4166" i="11"/>
  <c r="V4166" i="11"/>
  <c r="AL4166" i="11" s="1"/>
  <c r="U4166" i="11"/>
  <c r="AC4165" i="11"/>
  <c r="AA4165" i="11"/>
  <c r="AB4165" i="11" s="1"/>
  <c r="Y4165" i="11"/>
  <c r="X4165" i="11"/>
  <c r="W4165" i="11"/>
  <c r="V4165" i="11"/>
  <c r="U4165" i="11"/>
  <c r="AC4164" i="11"/>
  <c r="AA4164" i="11"/>
  <c r="AB4164" i="11" s="1"/>
  <c r="Y4164" i="11"/>
  <c r="X4164" i="11"/>
  <c r="W4164" i="11"/>
  <c r="V4164" i="11"/>
  <c r="AK4164" i="11" s="1"/>
  <c r="U4164" i="11"/>
  <c r="AC4163" i="11"/>
  <c r="AA4163" i="11"/>
  <c r="Y4163" i="11"/>
  <c r="X4163" i="11"/>
  <c r="W4163" i="11"/>
  <c r="V4163" i="11"/>
  <c r="U4163" i="11"/>
  <c r="AC4162" i="11"/>
  <c r="AA4162" i="11"/>
  <c r="Y4162" i="11"/>
  <c r="X4162" i="11"/>
  <c r="W4162" i="11"/>
  <c r="V4162" i="11"/>
  <c r="U4162" i="11"/>
  <c r="AL4161" i="11"/>
  <c r="AF4161" i="11"/>
  <c r="AC4161" i="11"/>
  <c r="AB4161" i="11"/>
  <c r="AA4161" i="11"/>
  <c r="Y4161" i="11"/>
  <c r="X4161" i="11"/>
  <c r="W4161" i="11"/>
  <c r="V4161" i="11"/>
  <c r="AG4161" i="11" s="1"/>
  <c r="U4161" i="11"/>
  <c r="AC4160" i="11"/>
  <c r="AA4160" i="11"/>
  <c r="Y4160" i="11"/>
  <c r="X4160" i="11"/>
  <c r="W4160" i="11"/>
  <c r="V4160" i="11"/>
  <c r="U4160" i="11"/>
  <c r="AK4159" i="11"/>
  <c r="AC4159" i="11"/>
  <c r="AB4159" i="11"/>
  <c r="AA4159" i="11"/>
  <c r="Y4159" i="11"/>
  <c r="X4159" i="11"/>
  <c r="W4159" i="11"/>
  <c r="V4159" i="11"/>
  <c r="U4159" i="11"/>
  <c r="AK4158" i="11"/>
  <c r="AE4158" i="11"/>
  <c r="AC4158" i="11"/>
  <c r="AB4158" i="11"/>
  <c r="AA4158" i="11"/>
  <c r="Y4158" i="11"/>
  <c r="X4158" i="11"/>
  <c r="W4158" i="11"/>
  <c r="V4158" i="11"/>
  <c r="AL4158" i="11" s="1"/>
  <c r="U4158" i="11"/>
  <c r="AK4157" i="11"/>
  <c r="AC4157" i="11"/>
  <c r="AA4157" i="11"/>
  <c r="AB4157" i="11" s="1"/>
  <c r="Y4157" i="11"/>
  <c r="X4157" i="11"/>
  <c r="W4157" i="11"/>
  <c r="V4157" i="11"/>
  <c r="U4157" i="11"/>
  <c r="AC4156" i="11"/>
  <c r="AA4156" i="11"/>
  <c r="AB4156" i="11" s="1"/>
  <c r="Y4156" i="11"/>
  <c r="X4156" i="11"/>
  <c r="W4156" i="11"/>
  <c r="V4156" i="11"/>
  <c r="U4156" i="11"/>
  <c r="AK4155" i="11"/>
  <c r="AF4155" i="11"/>
  <c r="AC4155" i="11"/>
  <c r="AB4155" i="11"/>
  <c r="AA4155" i="11"/>
  <c r="Y4155" i="11"/>
  <c r="X4155" i="11"/>
  <c r="W4155" i="11"/>
  <c r="V4155" i="11"/>
  <c r="AG4155" i="11" s="1"/>
  <c r="U4155" i="11"/>
  <c r="AC4154" i="11"/>
  <c r="AA4154" i="11"/>
  <c r="AB4154" i="11" s="1"/>
  <c r="Y4154" i="11"/>
  <c r="X4154" i="11"/>
  <c r="W4154" i="11"/>
  <c r="AL4154" i="11" s="1"/>
  <c r="V4154" i="11"/>
  <c r="U4154" i="11"/>
  <c r="AC4153" i="11"/>
  <c r="AA4153" i="11"/>
  <c r="AB4153" i="11" s="1"/>
  <c r="Y4153" i="11"/>
  <c r="X4153" i="11"/>
  <c r="W4153" i="11"/>
  <c r="V4153" i="11"/>
  <c r="AE4153" i="11" s="1"/>
  <c r="U4153" i="11"/>
  <c r="AE4152" i="11"/>
  <c r="AC4152" i="11"/>
  <c r="AA4152" i="11"/>
  <c r="AB4152" i="11" s="1"/>
  <c r="Y4152" i="11"/>
  <c r="X4152" i="11"/>
  <c r="W4152" i="11"/>
  <c r="V4152" i="11"/>
  <c r="U4152" i="11"/>
  <c r="AK4151" i="11"/>
  <c r="AC4151" i="11"/>
  <c r="AA4151" i="11"/>
  <c r="AB4151" i="11" s="1"/>
  <c r="Y4151" i="11"/>
  <c r="X4151" i="11"/>
  <c r="W4151" i="11"/>
  <c r="V4151" i="11"/>
  <c r="U4151" i="11"/>
  <c r="AC4150" i="11"/>
  <c r="AA4150" i="11"/>
  <c r="AB4150" i="11" s="1"/>
  <c r="Y4150" i="11"/>
  <c r="X4150" i="11"/>
  <c r="W4150" i="11"/>
  <c r="V4150" i="11"/>
  <c r="AE4150" i="11" s="1"/>
  <c r="U4150" i="11"/>
  <c r="AC4149" i="11"/>
  <c r="AA4149" i="11"/>
  <c r="AB4149" i="11" s="1"/>
  <c r="Y4149" i="11"/>
  <c r="X4149" i="11"/>
  <c r="W4149" i="11"/>
  <c r="V4149" i="11"/>
  <c r="U4149" i="11"/>
  <c r="AF4148" i="11"/>
  <c r="AC4148" i="11"/>
  <c r="AA4148" i="11"/>
  <c r="AB4148" i="11" s="1"/>
  <c r="Y4148" i="11"/>
  <c r="X4148" i="11"/>
  <c r="W4148" i="11"/>
  <c r="V4148" i="11"/>
  <c r="AE4148" i="11" s="1"/>
  <c r="Z4148" i="11" s="1"/>
  <c r="U4148" i="11"/>
  <c r="AF4147" i="11"/>
  <c r="AE4147" i="11"/>
  <c r="AC4147" i="11"/>
  <c r="AA4147" i="11"/>
  <c r="AB4147" i="11" s="1"/>
  <c r="Y4147" i="11"/>
  <c r="X4147" i="11"/>
  <c r="W4147" i="11"/>
  <c r="V4147" i="11"/>
  <c r="AL4147" i="11" s="1"/>
  <c r="U4147" i="11"/>
  <c r="AE4146" i="11"/>
  <c r="AC4146" i="11"/>
  <c r="AA4146" i="11"/>
  <c r="AB4146" i="11" s="1"/>
  <c r="Y4146" i="11"/>
  <c r="X4146" i="11"/>
  <c r="W4146" i="11"/>
  <c r="V4146" i="11"/>
  <c r="AG4146" i="11" s="1"/>
  <c r="U4146" i="11"/>
  <c r="AK4145" i="11"/>
  <c r="AF4145" i="11"/>
  <c r="AC4145" i="11"/>
  <c r="AB4145" i="11"/>
  <c r="AA4145" i="11"/>
  <c r="Y4145" i="11"/>
  <c r="X4145" i="11"/>
  <c r="W4145" i="11"/>
  <c r="AL4145" i="11" s="1"/>
  <c r="V4145" i="11"/>
  <c r="AE4145" i="11" s="1"/>
  <c r="U4145" i="11"/>
  <c r="AC4144" i="11"/>
  <c r="AA4144" i="11"/>
  <c r="AB4144" i="11" s="1"/>
  <c r="Y4144" i="11"/>
  <c r="X4144" i="11"/>
  <c r="W4144" i="11"/>
  <c r="V4144" i="11"/>
  <c r="U4144" i="11"/>
  <c r="AC4143" i="11"/>
  <c r="AA4143" i="11"/>
  <c r="AB4143" i="11" s="1"/>
  <c r="Y4143" i="11"/>
  <c r="X4143" i="11"/>
  <c r="W4143" i="11"/>
  <c r="V4143" i="11"/>
  <c r="AF4143" i="11" s="1"/>
  <c r="U4143" i="11"/>
  <c r="AC4142" i="11"/>
  <c r="AA4142" i="11"/>
  <c r="AB4142" i="11" s="1"/>
  <c r="Y4142" i="11"/>
  <c r="X4142" i="11"/>
  <c r="W4142" i="11"/>
  <c r="V4142" i="11"/>
  <c r="AG4142" i="11" s="1"/>
  <c r="U4142" i="11"/>
  <c r="AK4141" i="11"/>
  <c r="AC4141" i="11"/>
  <c r="AA4141" i="11"/>
  <c r="AB4141" i="11" s="1"/>
  <c r="Y4141" i="11"/>
  <c r="X4141" i="11"/>
  <c r="W4141" i="11"/>
  <c r="V4141" i="11"/>
  <c r="U4141" i="11"/>
  <c r="AF4140" i="11"/>
  <c r="AE4140" i="11"/>
  <c r="AC4140" i="11"/>
  <c r="AA4140" i="11"/>
  <c r="AB4140" i="11" s="1"/>
  <c r="Y4140" i="11"/>
  <c r="X4140" i="11"/>
  <c r="W4140" i="11"/>
  <c r="V4140" i="11"/>
  <c r="U4140" i="11"/>
  <c r="AG4139" i="11"/>
  <c r="AC4139" i="11"/>
  <c r="AB4139" i="11"/>
  <c r="AA4139" i="11"/>
  <c r="Y4139" i="11"/>
  <c r="X4139" i="11"/>
  <c r="W4139" i="11"/>
  <c r="V4139" i="11"/>
  <c r="AF4139" i="11" s="1"/>
  <c r="U4139" i="11"/>
  <c r="AC4138" i="11"/>
  <c r="AB4138" i="11"/>
  <c r="AA4138" i="11"/>
  <c r="Y4138" i="11"/>
  <c r="X4138" i="11"/>
  <c r="W4138" i="11"/>
  <c r="V4138" i="11"/>
  <c r="AG4138" i="11" s="1"/>
  <c r="U4138" i="11"/>
  <c r="AC4137" i="11"/>
  <c r="AA4137" i="11"/>
  <c r="AB4137" i="11" s="1"/>
  <c r="Y4137" i="11"/>
  <c r="X4137" i="11"/>
  <c r="W4137" i="11"/>
  <c r="V4137" i="11"/>
  <c r="AL4137" i="11" s="1"/>
  <c r="U4137" i="11"/>
  <c r="AE4136" i="11"/>
  <c r="AC4136" i="11"/>
  <c r="AA4136" i="11"/>
  <c r="AB4136" i="11" s="1"/>
  <c r="Y4136" i="11"/>
  <c r="X4136" i="11"/>
  <c r="W4136" i="11"/>
  <c r="V4136" i="11"/>
  <c r="AL4136" i="11" s="1"/>
  <c r="U4136" i="11"/>
  <c r="AC4135" i="11"/>
  <c r="AA4135" i="11"/>
  <c r="AB4135" i="11" s="1"/>
  <c r="Y4135" i="11"/>
  <c r="X4135" i="11"/>
  <c r="W4135" i="11"/>
  <c r="V4135" i="11"/>
  <c r="U4135" i="11"/>
  <c r="AC4134" i="11"/>
  <c r="AA4134" i="11"/>
  <c r="Y4134" i="11"/>
  <c r="X4134" i="11"/>
  <c r="W4134" i="11"/>
  <c r="V4134" i="11"/>
  <c r="U4134" i="11"/>
  <c r="AC4133" i="11"/>
  <c r="AB4133" i="11"/>
  <c r="AA4133" i="11"/>
  <c r="Y4133" i="11"/>
  <c r="X4133" i="11"/>
  <c r="W4133" i="11"/>
  <c r="V4133" i="11"/>
  <c r="U4133" i="11"/>
  <c r="AC4132" i="11"/>
  <c r="AA4132" i="11"/>
  <c r="AB4132" i="11" s="1"/>
  <c r="Y4132" i="11"/>
  <c r="X4132" i="11"/>
  <c r="W4132" i="11"/>
  <c r="V4132" i="11"/>
  <c r="U4132" i="11"/>
  <c r="AC4131" i="11"/>
  <c r="AA4131" i="11"/>
  <c r="AB4131" i="11" s="1"/>
  <c r="Y4131" i="11"/>
  <c r="X4131" i="11"/>
  <c r="W4131" i="11"/>
  <c r="V4131" i="11"/>
  <c r="AF4131" i="11" s="1"/>
  <c r="U4131" i="11"/>
  <c r="AE4130" i="11"/>
  <c r="AC4130" i="11"/>
  <c r="AA4130" i="11"/>
  <c r="Y4130" i="11"/>
  <c r="X4130" i="11"/>
  <c r="W4130" i="11"/>
  <c r="V4130" i="11"/>
  <c r="U4130" i="11"/>
  <c r="AL4129" i="11"/>
  <c r="AG4129" i="11"/>
  <c r="AC4129" i="11"/>
  <c r="AA4129" i="11"/>
  <c r="AB4129" i="11" s="1"/>
  <c r="Y4129" i="11"/>
  <c r="X4129" i="11"/>
  <c r="W4129" i="11"/>
  <c r="V4129" i="11"/>
  <c r="U4129" i="11"/>
  <c r="AC4128" i="11"/>
  <c r="AA4128" i="11"/>
  <c r="AB4128" i="11" s="1"/>
  <c r="Y4128" i="11"/>
  <c r="X4128" i="11"/>
  <c r="W4128" i="11"/>
  <c r="V4128" i="11"/>
  <c r="U4128" i="11"/>
  <c r="AC4127" i="11"/>
  <c r="AA4127" i="11"/>
  <c r="AB4127" i="11" s="1"/>
  <c r="Y4127" i="11"/>
  <c r="X4127" i="11"/>
  <c r="W4127" i="11"/>
  <c r="V4127" i="11"/>
  <c r="AF4127" i="11" s="1"/>
  <c r="U4127" i="11"/>
  <c r="AC4126" i="11"/>
  <c r="AA4126" i="11"/>
  <c r="Y4126" i="11"/>
  <c r="X4126" i="11"/>
  <c r="W4126" i="11"/>
  <c r="V4126" i="11"/>
  <c r="U4126" i="11"/>
  <c r="AG4125" i="11"/>
  <c r="AC4125" i="11"/>
  <c r="AA4125" i="11"/>
  <c r="AB4125" i="11" s="1"/>
  <c r="Y4125" i="11"/>
  <c r="X4125" i="11"/>
  <c r="W4125" i="11"/>
  <c r="V4125" i="11"/>
  <c r="AL4125" i="11" s="1"/>
  <c r="U4125" i="11"/>
  <c r="AK4124" i="11"/>
  <c r="AC4124" i="11"/>
  <c r="AA4124" i="11"/>
  <c r="AB4124" i="11" s="1"/>
  <c r="Y4124" i="11"/>
  <c r="X4124" i="11"/>
  <c r="W4124" i="11"/>
  <c r="V4124" i="11"/>
  <c r="U4124" i="11"/>
  <c r="AK4123" i="11"/>
  <c r="AC4123" i="11"/>
  <c r="AA4123" i="11"/>
  <c r="AB4123" i="11" s="1"/>
  <c r="Y4123" i="11"/>
  <c r="X4123" i="11"/>
  <c r="W4123" i="11"/>
  <c r="V4123" i="11"/>
  <c r="U4123" i="11"/>
  <c r="AC4122" i="11"/>
  <c r="AA4122" i="11"/>
  <c r="Y4122" i="11"/>
  <c r="X4122" i="11"/>
  <c r="W4122" i="11"/>
  <c r="V4122" i="11"/>
  <c r="AL4122" i="11" s="1"/>
  <c r="U4122" i="11"/>
  <c r="AC4121" i="11"/>
  <c r="AA4121" i="11"/>
  <c r="AB4121" i="11" s="1"/>
  <c r="Y4121" i="11"/>
  <c r="X4121" i="11"/>
  <c r="W4121" i="11"/>
  <c r="V4121" i="11"/>
  <c r="U4121" i="11"/>
  <c r="AK4120" i="11"/>
  <c r="AC4120" i="11"/>
  <c r="AA4120" i="11"/>
  <c r="AB4120" i="11" s="1"/>
  <c r="Y4120" i="11"/>
  <c r="X4120" i="11"/>
  <c r="W4120" i="11"/>
  <c r="V4120" i="11"/>
  <c r="AL4120" i="11" s="1"/>
  <c r="U4120" i="11"/>
  <c r="AG4119" i="11"/>
  <c r="AC4119" i="11"/>
  <c r="AB4119" i="11"/>
  <c r="AA4119" i="11"/>
  <c r="Y4119" i="11"/>
  <c r="X4119" i="11"/>
  <c r="W4119" i="11"/>
  <c r="V4119" i="11"/>
  <c r="AF4119" i="11" s="1"/>
  <c r="U4119" i="11"/>
  <c r="AC4118" i="11"/>
  <c r="AA4118" i="11"/>
  <c r="AB4118" i="11" s="1"/>
  <c r="Y4118" i="11"/>
  <c r="X4118" i="11"/>
  <c r="W4118" i="11"/>
  <c r="V4118" i="11"/>
  <c r="U4118" i="11"/>
  <c r="AC4117" i="11"/>
  <c r="AA4117" i="11"/>
  <c r="AB4117" i="11" s="1"/>
  <c r="Y4117" i="11"/>
  <c r="X4117" i="11"/>
  <c r="W4117" i="11"/>
  <c r="V4117" i="11"/>
  <c r="U4117" i="11"/>
  <c r="AC4116" i="11"/>
  <c r="AA4116" i="11"/>
  <c r="Y4116" i="11"/>
  <c r="X4116" i="11"/>
  <c r="W4116" i="11"/>
  <c r="V4116" i="11"/>
  <c r="AK4116" i="11" s="1"/>
  <c r="U4116" i="11"/>
  <c r="AC4115" i="11"/>
  <c r="AB4115" i="11"/>
  <c r="AA4115" i="11"/>
  <c r="Y4115" i="11"/>
  <c r="X4115" i="11"/>
  <c r="W4115" i="11"/>
  <c r="V4115" i="11"/>
  <c r="U4115" i="11"/>
  <c r="AC4114" i="11"/>
  <c r="AA4114" i="11"/>
  <c r="Y4114" i="11"/>
  <c r="X4114" i="11"/>
  <c r="W4114" i="11"/>
  <c r="V4114" i="11"/>
  <c r="U4114" i="11"/>
  <c r="AC4113" i="11"/>
  <c r="AA4113" i="11"/>
  <c r="AB4113" i="11" s="1"/>
  <c r="Y4113" i="11"/>
  <c r="X4113" i="11"/>
  <c r="W4113" i="11"/>
  <c r="V4113" i="11"/>
  <c r="U4113" i="11"/>
  <c r="AC4112" i="11"/>
  <c r="AA4112" i="11"/>
  <c r="AB4112" i="11" s="1"/>
  <c r="Y4112" i="11"/>
  <c r="X4112" i="11"/>
  <c r="W4112" i="11"/>
  <c r="V4112" i="11"/>
  <c r="U4112" i="11"/>
  <c r="AK4111" i="11"/>
  <c r="AE4111" i="11"/>
  <c r="AC4111" i="11"/>
  <c r="AB4111" i="11"/>
  <c r="AA4111" i="11"/>
  <c r="Y4111" i="11"/>
  <c r="X4111" i="11"/>
  <c r="W4111" i="11"/>
  <c r="V4111" i="11"/>
  <c r="AF4111" i="11" s="1"/>
  <c r="U4111" i="11"/>
  <c r="AC4110" i="11"/>
  <c r="AA4110" i="11"/>
  <c r="Y4110" i="11"/>
  <c r="X4110" i="11"/>
  <c r="W4110" i="11"/>
  <c r="V4110" i="11"/>
  <c r="U4110" i="11"/>
  <c r="AG4109" i="11"/>
  <c r="AC4109" i="11"/>
  <c r="AA4109" i="11"/>
  <c r="AB4109" i="11" s="1"/>
  <c r="Y4109" i="11"/>
  <c r="X4109" i="11"/>
  <c r="W4109" i="11"/>
  <c r="V4109" i="11"/>
  <c r="U4109" i="11"/>
  <c r="AK4108" i="11"/>
  <c r="AF4108" i="11"/>
  <c r="AC4108" i="11"/>
  <c r="AA4108" i="11"/>
  <c r="AB4108" i="11" s="1"/>
  <c r="Y4108" i="11"/>
  <c r="X4108" i="11"/>
  <c r="W4108" i="11"/>
  <c r="V4108" i="11"/>
  <c r="AL4108" i="11" s="1"/>
  <c r="U4108" i="11"/>
  <c r="AC4107" i="11"/>
  <c r="AA4107" i="11"/>
  <c r="AB4107" i="11" s="1"/>
  <c r="Y4107" i="11"/>
  <c r="X4107" i="11"/>
  <c r="W4107" i="11"/>
  <c r="V4107" i="11"/>
  <c r="AF4107" i="11" s="1"/>
  <c r="U4107" i="11"/>
  <c r="AC4106" i="11"/>
  <c r="AA4106" i="11"/>
  <c r="Y4106" i="11"/>
  <c r="X4106" i="11"/>
  <c r="W4106" i="11"/>
  <c r="V4106" i="11"/>
  <c r="AL4106" i="11" s="1"/>
  <c r="U4106" i="11"/>
  <c r="AC4105" i="11"/>
  <c r="AA4105" i="11"/>
  <c r="AB4105" i="11" s="1"/>
  <c r="Y4105" i="11"/>
  <c r="X4105" i="11"/>
  <c r="W4105" i="11"/>
  <c r="V4105" i="11"/>
  <c r="AG4105" i="11" s="1"/>
  <c r="U4105" i="11"/>
  <c r="AF4104" i="11"/>
  <c r="AE4104" i="11"/>
  <c r="AC4104" i="11"/>
  <c r="AA4104" i="11"/>
  <c r="AB4104" i="11" s="1"/>
  <c r="Y4104" i="11"/>
  <c r="X4104" i="11"/>
  <c r="W4104" i="11"/>
  <c r="V4104" i="11"/>
  <c r="U4104" i="11"/>
  <c r="AC4103" i="11"/>
  <c r="AA4103" i="11"/>
  <c r="AB4103" i="11" s="1"/>
  <c r="Y4103" i="11"/>
  <c r="X4103" i="11"/>
  <c r="W4103" i="11"/>
  <c r="V4103" i="11"/>
  <c r="AF4103" i="11" s="1"/>
  <c r="U4103" i="11"/>
  <c r="AC4102" i="11"/>
  <c r="AA4102" i="11"/>
  <c r="Y4102" i="11"/>
  <c r="X4102" i="11"/>
  <c r="W4102" i="11"/>
  <c r="V4102" i="11"/>
  <c r="U4102" i="11"/>
  <c r="AC4101" i="11"/>
  <c r="AA4101" i="11"/>
  <c r="AB4101" i="11" s="1"/>
  <c r="Y4101" i="11"/>
  <c r="X4101" i="11"/>
  <c r="W4101" i="11"/>
  <c r="V4101" i="11"/>
  <c r="AG4101" i="11" s="1"/>
  <c r="U4101" i="11"/>
  <c r="AF4100" i="11"/>
  <c r="AE4100" i="11"/>
  <c r="AC4100" i="11"/>
  <c r="AA4100" i="11"/>
  <c r="Y4100" i="11"/>
  <c r="X4100" i="11"/>
  <c r="W4100" i="11"/>
  <c r="V4100" i="11"/>
  <c r="U4100" i="11"/>
  <c r="AC4099" i="11"/>
  <c r="AA4099" i="11"/>
  <c r="AB4099" i="11" s="1"/>
  <c r="Y4099" i="11"/>
  <c r="X4099" i="11"/>
  <c r="W4099" i="11"/>
  <c r="V4099" i="11"/>
  <c r="AF4099" i="11" s="1"/>
  <c r="U4099" i="11"/>
  <c r="AK4098" i="11"/>
  <c r="AC4098" i="11"/>
  <c r="AA4098" i="11"/>
  <c r="Y4098" i="11"/>
  <c r="X4098" i="11"/>
  <c r="W4098" i="11"/>
  <c r="V4098" i="11"/>
  <c r="U4098" i="11"/>
  <c r="AG4097" i="11"/>
  <c r="AC4097" i="11"/>
  <c r="AA4097" i="11"/>
  <c r="AB4097" i="11" s="1"/>
  <c r="Y4097" i="11"/>
  <c r="X4097" i="11"/>
  <c r="W4097" i="11"/>
  <c r="V4097" i="11"/>
  <c r="U4097" i="11"/>
  <c r="AK4096" i="11"/>
  <c r="AC4096" i="11"/>
  <c r="AA4096" i="11"/>
  <c r="Y4096" i="11"/>
  <c r="X4096" i="11"/>
  <c r="W4096" i="11"/>
  <c r="V4096" i="11"/>
  <c r="U4096" i="11"/>
  <c r="AK4095" i="11"/>
  <c r="AE4095" i="11"/>
  <c r="AC4095" i="11"/>
  <c r="AA4095" i="11"/>
  <c r="AB4095" i="11" s="1"/>
  <c r="Y4095" i="11"/>
  <c r="X4095" i="11"/>
  <c r="W4095" i="11"/>
  <c r="V4095" i="11"/>
  <c r="U4095" i="11"/>
  <c r="AK4094" i="11"/>
  <c r="AC4094" i="11"/>
  <c r="AA4094" i="11"/>
  <c r="Y4094" i="11"/>
  <c r="X4094" i="11"/>
  <c r="W4094" i="11"/>
  <c r="V4094" i="11"/>
  <c r="U4094" i="11"/>
  <c r="AG4093" i="11"/>
  <c r="AC4093" i="11"/>
  <c r="AA4093" i="11"/>
  <c r="AB4093" i="11" s="1"/>
  <c r="Y4093" i="11"/>
  <c r="X4093" i="11"/>
  <c r="W4093" i="11"/>
  <c r="V4093" i="11"/>
  <c r="U4093" i="11"/>
  <c r="AF4092" i="11"/>
  <c r="AC4092" i="11"/>
  <c r="AA4092" i="11"/>
  <c r="Y4092" i="11"/>
  <c r="X4092" i="11"/>
  <c r="W4092" i="11"/>
  <c r="V4092" i="11"/>
  <c r="AL4092" i="11" s="1"/>
  <c r="U4092" i="11"/>
  <c r="AC4091" i="11"/>
  <c r="AA4091" i="11"/>
  <c r="AB4091" i="11" s="1"/>
  <c r="Y4091" i="11"/>
  <c r="X4091" i="11"/>
  <c r="W4091" i="11"/>
  <c r="V4091" i="11"/>
  <c r="U4091" i="11"/>
  <c r="AC4090" i="11"/>
  <c r="AA4090" i="11"/>
  <c r="Y4090" i="11"/>
  <c r="X4090" i="11"/>
  <c r="W4090" i="11"/>
  <c r="V4090" i="11"/>
  <c r="U4090" i="11"/>
  <c r="AC4089" i="11"/>
  <c r="AA4089" i="11"/>
  <c r="AB4089" i="11" s="1"/>
  <c r="Y4089" i="11"/>
  <c r="X4089" i="11"/>
  <c r="W4089" i="11"/>
  <c r="V4089" i="11"/>
  <c r="AG4089" i="11" s="1"/>
  <c r="U4089" i="11"/>
  <c r="AE4088" i="11"/>
  <c r="AC4088" i="11"/>
  <c r="AA4088" i="11"/>
  <c r="Y4088" i="11"/>
  <c r="X4088" i="11"/>
  <c r="W4088" i="11"/>
  <c r="V4088" i="11"/>
  <c r="AL4088" i="11" s="1"/>
  <c r="U4088" i="11"/>
  <c r="AK4087" i="11"/>
  <c r="AC4087" i="11"/>
  <c r="AA4087" i="11"/>
  <c r="AB4087" i="11" s="1"/>
  <c r="Y4087" i="11"/>
  <c r="X4087" i="11"/>
  <c r="W4087" i="11"/>
  <c r="V4087" i="11"/>
  <c r="U4087" i="11"/>
  <c r="AC4086" i="11"/>
  <c r="AA4086" i="11"/>
  <c r="Y4086" i="11"/>
  <c r="X4086" i="11"/>
  <c r="W4086" i="11"/>
  <c r="V4086" i="11"/>
  <c r="AK4086" i="11" s="1"/>
  <c r="U4086" i="11"/>
  <c r="AC4085" i="11"/>
  <c r="AA4085" i="11"/>
  <c r="AB4085" i="11" s="1"/>
  <c r="Y4085" i="11"/>
  <c r="X4085" i="11"/>
  <c r="W4085" i="11"/>
  <c r="V4085" i="11"/>
  <c r="AG4085" i="11" s="1"/>
  <c r="U4085" i="11"/>
  <c r="AE4084" i="11"/>
  <c r="AC4084" i="11"/>
  <c r="AA4084" i="11"/>
  <c r="Y4084" i="11"/>
  <c r="X4084" i="11"/>
  <c r="W4084" i="11"/>
  <c r="V4084" i="11"/>
  <c r="AL4084" i="11" s="1"/>
  <c r="U4084" i="11"/>
  <c r="AK4083" i="11"/>
  <c r="AE4083" i="11"/>
  <c r="AC4083" i="11"/>
  <c r="AA4083" i="11"/>
  <c r="AB4083" i="11" s="1"/>
  <c r="Y4083" i="11"/>
  <c r="X4083" i="11"/>
  <c r="W4083" i="11"/>
  <c r="V4083" i="11"/>
  <c r="U4083" i="11"/>
  <c r="AC4082" i="11"/>
  <c r="AA4082" i="11"/>
  <c r="Y4082" i="11"/>
  <c r="X4082" i="11"/>
  <c r="W4082" i="11"/>
  <c r="V4082" i="11"/>
  <c r="AK4082" i="11" s="1"/>
  <c r="U4082" i="11"/>
  <c r="AC4081" i="11"/>
  <c r="AA4081" i="11"/>
  <c r="AB4081" i="11" s="1"/>
  <c r="Y4081" i="11"/>
  <c r="X4081" i="11"/>
  <c r="W4081" i="11"/>
  <c r="V4081" i="11"/>
  <c r="AG4081" i="11" s="1"/>
  <c r="U4081" i="11"/>
  <c r="AF4080" i="11"/>
  <c r="AE4080" i="11"/>
  <c r="AC4080" i="11"/>
  <c r="AA4080" i="11"/>
  <c r="Y4080" i="11"/>
  <c r="X4080" i="11"/>
  <c r="W4080" i="11"/>
  <c r="V4080" i="11"/>
  <c r="AL4080" i="11" s="1"/>
  <c r="U4080" i="11"/>
  <c r="AG4079" i="11"/>
  <c r="AC4079" i="11"/>
  <c r="AA4079" i="11"/>
  <c r="AB4079" i="11" s="1"/>
  <c r="Y4079" i="11"/>
  <c r="X4079" i="11"/>
  <c r="W4079" i="11"/>
  <c r="V4079" i="11"/>
  <c r="U4079" i="11"/>
  <c r="AK4078" i="11"/>
  <c r="AC4078" i="11"/>
  <c r="AA4078" i="11"/>
  <c r="Y4078" i="11"/>
  <c r="X4078" i="11"/>
  <c r="W4078" i="11"/>
  <c r="V4078" i="11"/>
  <c r="U4078" i="11"/>
  <c r="AG4077" i="11"/>
  <c r="AC4077" i="11"/>
  <c r="AA4077" i="11"/>
  <c r="AB4077" i="11" s="1"/>
  <c r="Y4077" i="11"/>
  <c r="X4077" i="11"/>
  <c r="W4077" i="11"/>
  <c r="V4077" i="11"/>
  <c r="U4077" i="11"/>
  <c r="AE4076" i="11"/>
  <c r="AC4076" i="11"/>
  <c r="AA4076" i="11"/>
  <c r="Y4076" i="11"/>
  <c r="X4076" i="11"/>
  <c r="W4076" i="11"/>
  <c r="V4076" i="11"/>
  <c r="AK4076" i="11" s="1"/>
  <c r="U4076" i="11"/>
  <c r="AK4075" i="11"/>
  <c r="AC4075" i="11"/>
  <c r="AA4075" i="11"/>
  <c r="Y4075" i="11"/>
  <c r="X4075" i="11"/>
  <c r="W4075" i="11"/>
  <c r="V4075" i="11"/>
  <c r="AE4075" i="11" s="1"/>
  <c r="U4075" i="11"/>
  <c r="AC4074" i="11"/>
  <c r="AA4074" i="11"/>
  <c r="Y4074" i="11"/>
  <c r="X4074" i="11"/>
  <c r="W4074" i="11"/>
  <c r="V4074" i="11"/>
  <c r="U4074" i="11"/>
  <c r="AE4073" i="11"/>
  <c r="AC4073" i="11"/>
  <c r="AA4073" i="11"/>
  <c r="AB4073" i="11" s="1"/>
  <c r="Y4073" i="11"/>
  <c r="X4073" i="11"/>
  <c r="W4073" i="11"/>
  <c r="V4073" i="11"/>
  <c r="AK4073" i="11" s="1"/>
  <c r="U4073" i="11"/>
  <c r="AK4072" i="11"/>
  <c r="AF4072" i="11"/>
  <c r="AC4072" i="11"/>
  <c r="AA4072" i="11"/>
  <c r="AB4072" i="11" s="1"/>
  <c r="Y4072" i="11"/>
  <c r="X4072" i="11"/>
  <c r="W4072" i="11"/>
  <c r="V4072" i="11"/>
  <c r="AE4072" i="11" s="1"/>
  <c r="U4072" i="11"/>
  <c r="AG4071" i="11"/>
  <c r="AE4071" i="11"/>
  <c r="AC4071" i="11"/>
  <c r="AA4071" i="11"/>
  <c r="AB4071" i="11" s="1"/>
  <c r="Y4071" i="11"/>
  <c r="X4071" i="11"/>
  <c r="W4071" i="11"/>
  <c r="V4071" i="11"/>
  <c r="AF4071" i="11" s="1"/>
  <c r="U4071" i="11"/>
  <c r="AC4070" i="11"/>
  <c r="AA4070" i="11"/>
  <c r="Y4070" i="11"/>
  <c r="X4070" i="11"/>
  <c r="W4070" i="11"/>
  <c r="V4070" i="11"/>
  <c r="U4070" i="11"/>
  <c r="AC4069" i="11"/>
  <c r="AA4069" i="11"/>
  <c r="AB4069" i="11" s="1"/>
  <c r="Y4069" i="11"/>
  <c r="X4069" i="11"/>
  <c r="W4069" i="11"/>
  <c r="V4069" i="11"/>
  <c r="AK4069" i="11" s="1"/>
  <c r="U4069" i="11"/>
  <c r="AC4068" i="11"/>
  <c r="AA4068" i="11"/>
  <c r="AB4068" i="11" s="1"/>
  <c r="Y4068" i="11"/>
  <c r="X4068" i="11"/>
  <c r="W4068" i="11"/>
  <c r="V4068" i="11"/>
  <c r="U4068" i="11"/>
  <c r="AC4067" i="11"/>
  <c r="AA4067" i="11"/>
  <c r="Y4067" i="11"/>
  <c r="X4067" i="11"/>
  <c r="W4067" i="11"/>
  <c r="V4067" i="11"/>
  <c r="AK4067" i="11" s="1"/>
  <c r="U4067" i="11"/>
  <c r="AK4066" i="11"/>
  <c r="AE4066" i="11"/>
  <c r="AC4066" i="11"/>
  <c r="AB4066" i="11"/>
  <c r="AA4066" i="11"/>
  <c r="Y4066" i="11"/>
  <c r="X4066" i="11"/>
  <c r="W4066" i="11"/>
  <c r="V4066" i="11"/>
  <c r="U4066" i="11"/>
  <c r="AE4065" i="11"/>
  <c r="AC4065" i="11"/>
  <c r="AA4065" i="11"/>
  <c r="AB4065" i="11" s="1"/>
  <c r="Y4065" i="11"/>
  <c r="X4065" i="11"/>
  <c r="W4065" i="11"/>
  <c r="V4065" i="11"/>
  <c r="AF4065" i="11" s="1"/>
  <c r="U4065" i="11"/>
  <c r="AK4064" i="11"/>
  <c r="AC4064" i="11"/>
  <c r="AA4064" i="11"/>
  <c r="AB4064" i="11" s="1"/>
  <c r="Y4064" i="11"/>
  <c r="X4064" i="11"/>
  <c r="W4064" i="11"/>
  <c r="V4064" i="11"/>
  <c r="U4064" i="11"/>
  <c r="AG4063" i="11"/>
  <c r="AC4063" i="11"/>
  <c r="AA4063" i="11"/>
  <c r="AB4063" i="11" s="1"/>
  <c r="Y4063" i="11"/>
  <c r="X4063" i="11"/>
  <c r="W4063" i="11"/>
  <c r="V4063" i="11"/>
  <c r="U4063" i="11"/>
  <c r="AK4062" i="11"/>
  <c r="AE4062" i="11"/>
  <c r="AC4062" i="11"/>
  <c r="AB4062" i="11"/>
  <c r="AA4062" i="11"/>
  <c r="Y4062" i="11"/>
  <c r="X4062" i="11"/>
  <c r="W4062" i="11"/>
  <c r="V4062" i="11"/>
  <c r="AG4062" i="11" s="1"/>
  <c r="U4062" i="11"/>
  <c r="AC4061" i="11"/>
  <c r="AA4061" i="11"/>
  <c r="AB4061" i="11" s="1"/>
  <c r="Y4061" i="11"/>
  <c r="X4061" i="11"/>
  <c r="W4061" i="11"/>
  <c r="V4061" i="11"/>
  <c r="AK4061" i="11" s="1"/>
  <c r="U4061" i="11"/>
  <c r="AK4060" i="11"/>
  <c r="AC4060" i="11"/>
  <c r="AA4060" i="11"/>
  <c r="Y4060" i="11"/>
  <c r="X4060" i="11"/>
  <c r="W4060" i="11"/>
  <c r="V4060" i="11"/>
  <c r="AE4060" i="11" s="1"/>
  <c r="U4060" i="11"/>
  <c r="AG4059" i="11"/>
  <c r="AC4059" i="11"/>
  <c r="AA4059" i="11"/>
  <c r="AB4059" i="11" s="1"/>
  <c r="Y4059" i="11"/>
  <c r="X4059" i="11"/>
  <c r="W4059" i="11"/>
  <c r="V4059" i="11"/>
  <c r="U4059" i="11"/>
  <c r="AK4058" i="11"/>
  <c r="AC4058" i="11"/>
  <c r="AA4058" i="11"/>
  <c r="Y4058" i="11"/>
  <c r="X4058" i="11"/>
  <c r="W4058" i="11"/>
  <c r="V4058" i="11"/>
  <c r="U4058" i="11"/>
  <c r="AK4057" i="11"/>
  <c r="AC4057" i="11"/>
  <c r="AA4057" i="11"/>
  <c r="AB4057" i="11" s="1"/>
  <c r="Y4057" i="11"/>
  <c r="X4057" i="11"/>
  <c r="W4057" i="11"/>
  <c r="V4057" i="11"/>
  <c r="U4057" i="11"/>
  <c r="AK4056" i="11"/>
  <c r="AE4056" i="11"/>
  <c r="AC4056" i="11"/>
  <c r="AA4056" i="11"/>
  <c r="AB4056" i="11" s="1"/>
  <c r="Y4056" i="11"/>
  <c r="X4056" i="11"/>
  <c r="W4056" i="11"/>
  <c r="V4056" i="11"/>
  <c r="AF4056" i="11" s="1"/>
  <c r="U4056" i="11"/>
  <c r="AK4055" i="11"/>
  <c r="AC4055" i="11"/>
  <c r="AA4055" i="11"/>
  <c r="AB4055" i="11" s="1"/>
  <c r="Y4055" i="11"/>
  <c r="X4055" i="11"/>
  <c r="W4055" i="11"/>
  <c r="V4055" i="11"/>
  <c r="U4055" i="11"/>
  <c r="AC4054" i="11"/>
  <c r="AA4054" i="11"/>
  <c r="Y4054" i="11"/>
  <c r="X4054" i="11"/>
  <c r="W4054" i="11"/>
  <c r="V4054" i="11"/>
  <c r="AL4054" i="11" s="1"/>
  <c r="U4054" i="11"/>
  <c r="AK4053" i="11"/>
  <c r="AG4053" i="11"/>
  <c r="AC4053" i="11"/>
  <c r="AA4053" i="11"/>
  <c r="AB4053" i="11" s="1"/>
  <c r="Y4053" i="11"/>
  <c r="X4053" i="11"/>
  <c r="W4053" i="11"/>
  <c r="V4053" i="11"/>
  <c r="AF4053" i="11" s="1"/>
  <c r="U4053" i="11"/>
  <c r="AC4052" i="11"/>
  <c r="AA4052" i="11"/>
  <c r="Y4052" i="11"/>
  <c r="X4052" i="11"/>
  <c r="W4052" i="11"/>
  <c r="V4052" i="11"/>
  <c r="U4052" i="11"/>
  <c r="AC4051" i="11"/>
  <c r="AA4051" i="11"/>
  <c r="AB4051" i="11" s="1"/>
  <c r="Y4051" i="11"/>
  <c r="X4051" i="11"/>
  <c r="W4051" i="11"/>
  <c r="V4051" i="11"/>
  <c r="AE4051" i="11" s="1"/>
  <c r="U4051" i="11"/>
  <c r="AC4050" i="11"/>
  <c r="AA4050" i="11"/>
  <c r="Y4050" i="11"/>
  <c r="X4050" i="11"/>
  <c r="W4050" i="11"/>
  <c r="V4050" i="11"/>
  <c r="AK4050" i="11" s="1"/>
  <c r="U4050" i="11"/>
  <c r="AC4049" i="11"/>
  <c r="AA4049" i="11"/>
  <c r="Y4049" i="11"/>
  <c r="X4049" i="11"/>
  <c r="W4049" i="11"/>
  <c r="V4049" i="11"/>
  <c r="AK4049" i="11" s="1"/>
  <c r="U4049" i="11"/>
  <c r="AG4048" i="11"/>
  <c r="AC4048" i="11"/>
  <c r="AA4048" i="11"/>
  <c r="AB4048" i="11" s="1"/>
  <c r="Y4048" i="11"/>
  <c r="X4048" i="11"/>
  <c r="W4048" i="11"/>
  <c r="V4048" i="11"/>
  <c r="AK4048" i="11" s="1"/>
  <c r="U4048" i="11"/>
  <c r="AC4047" i="11"/>
  <c r="AA4047" i="11"/>
  <c r="AB4047" i="11" s="1"/>
  <c r="Y4047" i="11"/>
  <c r="X4047" i="11"/>
  <c r="W4047" i="11"/>
  <c r="V4047" i="11"/>
  <c r="U4047" i="11"/>
  <c r="AC4046" i="11"/>
  <c r="AA4046" i="11"/>
  <c r="Y4046" i="11"/>
  <c r="X4046" i="11"/>
  <c r="W4046" i="11"/>
  <c r="V4046" i="11"/>
  <c r="U4046" i="11"/>
  <c r="AC4045" i="11"/>
  <c r="AA4045" i="11"/>
  <c r="AB4045" i="11" s="1"/>
  <c r="Y4045" i="11"/>
  <c r="X4045" i="11"/>
  <c r="W4045" i="11"/>
  <c r="V4045" i="11"/>
  <c r="AK4045" i="11" s="1"/>
  <c r="U4045" i="11"/>
  <c r="AK4044" i="11"/>
  <c r="AF4044" i="11"/>
  <c r="AC4044" i="11"/>
  <c r="AA4044" i="11"/>
  <c r="AB4044" i="11" s="1"/>
  <c r="Y4044" i="11"/>
  <c r="X4044" i="11"/>
  <c r="W4044" i="11"/>
  <c r="V4044" i="11"/>
  <c r="U4044" i="11"/>
  <c r="AC4043" i="11"/>
  <c r="AA4043" i="11"/>
  <c r="AB4043" i="11" s="1"/>
  <c r="Y4043" i="11"/>
  <c r="X4043" i="11"/>
  <c r="W4043" i="11"/>
  <c r="AL4043" i="11" s="1"/>
  <c r="V4043" i="11"/>
  <c r="AK4043" i="11" s="1"/>
  <c r="U4043" i="11"/>
  <c r="AF4042" i="11"/>
  <c r="AC4042" i="11"/>
  <c r="AA4042" i="11"/>
  <c r="Y4042" i="11"/>
  <c r="X4042" i="11"/>
  <c r="W4042" i="11"/>
  <c r="V4042" i="11"/>
  <c r="U4042" i="11"/>
  <c r="AK4041" i="11"/>
  <c r="AC4041" i="11"/>
  <c r="AA4041" i="11"/>
  <c r="AB4041" i="11" s="1"/>
  <c r="Y4041" i="11"/>
  <c r="X4041" i="11"/>
  <c r="W4041" i="11"/>
  <c r="AL4041" i="11" s="1"/>
  <c r="V4041" i="11"/>
  <c r="AG4041" i="11" s="1"/>
  <c r="U4041" i="11"/>
  <c r="AF4040" i="11"/>
  <c r="AC4040" i="11"/>
  <c r="AA4040" i="11"/>
  <c r="Y4040" i="11"/>
  <c r="X4040" i="11"/>
  <c r="W4040" i="11"/>
  <c r="V4040" i="11"/>
  <c r="U4040" i="11"/>
  <c r="AK4039" i="11"/>
  <c r="AC4039" i="11"/>
  <c r="AA4039" i="11"/>
  <c r="AB4039" i="11" s="1"/>
  <c r="Y4039" i="11"/>
  <c r="X4039" i="11"/>
  <c r="W4039" i="11"/>
  <c r="V4039" i="11"/>
  <c r="AF4039" i="11" s="1"/>
  <c r="U4039" i="11"/>
  <c r="AC4038" i="11"/>
  <c r="AA4038" i="11"/>
  <c r="Y4038" i="11"/>
  <c r="X4038" i="11"/>
  <c r="W4038" i="11"/>
  <c r="V4038" i="11"/>
  <c r="U4038" i="11"/>
  <c r="AC4037" i="11"/>
  <c r="AA4037" i="11"/>
  <c r="AB4037" i="11" s="1"/>
  <c r="Y4037" i="11"/>
  <c r="X4037" i="11"/>
  <c r="W4037" i="11"/>
  <c r="V4037" i="11"/>
  <c r="U4037" i="11"/>
  <c r="AK4036" i="11"/>
  <c r="AE4036" i="11"/>
  <c r="AC4036" i="11"/>
  <c r="AB4036" i="11"/>
  <c r="AA4036" i="11"/>
  <c r="Y4036" i="11"/>
  <c r="X4036" i="11"/>
  <c r="W4036" i="11"/>
  <c r="V4036" i="11"/>
  <c r="AG4036" i="11" s="1"/>
  <c r="U4036" i="11"/>
  <c r="AC4035" i="11"/>
  <c r="AA4035" i="11"/>
  <c r="AB4035" i="11" s="1"/>
  <c r="Y4035" i="11"/>
  <c r="X4035" i="11"/>
  <c r="W4035" i="11"/>
  <c r="V4035" i="11"/>
  <c r="AE4035" i="11" s="1"/>
  <c r="U4035" i="11"/>
  <c r="AK4034" i="11"/>
  <c r="AC4034" i="11"/>
  <c r="AA4034" i="11"/>
  <c r="Y4034" i="11"/>
  <c r="X4034" i="11"/>
  <c r="W4034" i="11"/>
  <c r="V4034" i="11"/>
  <c r="AL4034" i="11" s="1"/>
  <c r="U4034" i="11"/>
  <c r="AL4033" i="11"/>
  <c r="AC4033" i="11"/>
  <c r="AA4033" i="11"/>
  <c r="Y4033" i="11"/>
  <c r="X4033" i="11"/>
  <c r="W4033" i="11"/>
  <c r="V4033" i="11"/>
  <c r="AK4033" i="11" s="1"/>
  <c r="U4033" i="11"/>
  <c r="AK4032" i="11"/>
  <c r="AC4032" i="11"/>
  <c r="AA4032" i="11"/>
  <c r="AB4032" i="11" s="1"/>
  <c r="Y4032" i="11"/>
  <c r="X4032" i="11"/>
  <c r="W4032" i="11"/>
  <c r="V4032" i="11"/>
  <c r="AL4032" i="11" s="1"/>
  <c r="U4032" i="11"/>
  <c r="AC4031" i="11"/>
  <c r="AA4031" i="11"/>
  <c r="AB4031" i="11" s="1"/>
  <c r="Y4031" i="11"/>
  <c r="X4031" i="11"/>
  <c r="W4031" i="11"/>
  <c r="V4031" i="11"/>
  <c r="AE4031" i="11" s="1"/>
  <c r="U4031" i="11"/>
  <c r="AC4030" i="11"/>
  <c r="AA4030" i="11"/>
  <c r="Y4030" i="11"/>
  <c r="X4030" i="11"/>
  <c r="W4030" i="11"/>
  <c r="V4030" i="11"/>
  <c r="U4030" i="11"/>
  <c r="AC4029" i="11"/>
  <c r="AA4029" i="11"/>
  <c r="AB4029" i="11" s="1"/>
  <c r="Y4029" i="11"/>
  <c r="X4029" i="11"/>
  <c r="W4029" i="11"/>
  <c r="V4029" i="11"/>
  <c r="AK4029" i="11" s="1"/>
  <c r="U4029" i="11"/>
  <c r="AF4028" i="11"/>
  <c r="AC4028" i="11"/>
  <c r="AA4028" i="11"/>
  <c r="AB4028" i="11" s="1"/>
  <c r="Y4028" i="11"/>
  <c r="X4028" i="11"/>
  <c r="W4028" i="11"/>
  <c r="V4028" i="11"/>
  <c r="AK4028" i="11" s="1"/>
  <c r="U4028" i="11"/>
  <c r="AC4027" i="11"/>
  <c r="AA4027" i="11"/>
  <c r="AB4027" i="11" s="1"/>
  <c r="Y4027" i="11"/>
  <c r="X4027" i="11"/>
  <c r="W4027" i="11"/>
  <c r="AL4027" i="11" s="1"/>
  <c r="V4027" i="11"/>
  <c r="AK4027" i="11" s="1"/>
  <c r="U4027" i="11"/>
  <c r="AF4026" i="11"/>
  <c r="AC4026" i="11"/>
  <c r="AA4026" i="11"/>
  <c r="Y4026" i="11"/>
  <c r="X4026" i="11"/>
  <c r="W4026" i="11"/>
  <c r="V4026" i="11"/>
  <c r="U4026" i="11"/>
  <c r="AL4025" i="11"/>
  <c r="AG4025" i="11"/>
  <c r="AC4025" i="11"/>
  <c r="AA4025" i="11"/>
  <c r="AB4025" i="11" s="1"/>
  <c r="Y4025" i="11"/>
  <c r="X4025" i="11"/>
  <c r="W4025" i="11"/>
  <c r="V4025" i="11"/>
  <c r="AK4025" i="11" s="1"/>
  <c r="U4025" i="11"/>
  <c r="AK4024" i="11"/>
  <c r="AE4024" i="11"/>
  <c r="AC4024" i="11"/>
  <c r="AB4024" i="11"/>
  <c r="AA4024" i="11"/>
  <c r="Y4024" i="11"/>
  <c r="X4024" i="11"/>
  <c r="W4024" i="11"/>
  <c r="V4024" i="11"/>
  <c r="U4024" i="11"/>
  <c r="AC4023" i="11"/>
  <c r="AA4023" i="11"/>
  <c r="AB4023" i="11" s="1"/>
  <c r="Y4023" i="11"/>
  <c r="X4023" i="11"/>
  <c r="W4023" i="11"/>
  <c r="V4023" i="11"/>
  <c r="U4023" i="11"/>
  <c r="AC4022" i="11"/>
  <c r="AA4022" i="11"/>
  <c r="Y4022" i="11"/>
  <c r="X4022" i="11"/>
  <c r="W4022" i="11"/>
  <c r="V4022" i="11"/>
  <c r="AL4022" i="11" s="1"/>
  <c r="U4022" i="11"/>
  <c r="AK4021" i="11"/>
  <c r="AG4021" i="11"/>
  <c r="AC4021" i="11"/>
  <c r="AA4021" i="11"/>
  <c r="AB4021" i="11" s="1"/>
  <c r="Y4021" i="11"/>
  <c r="X4021" i="11"/>
  <c r="W4021" i="11"/>
  <c r="V4021" i="11"/>
  <c r="AF4021" i="11" s="1"/>
  <c r="U4021" i="11"/>
  <c r="AC4020" i="11"/>
  <c r="AA4020" i="11"/>
  <c r="Y4020" i="11"/>
  <c r="X4020" i="11"/>
  <c r="W4020" i="11"/>
  <c r="V4020" i="11"/>
  <c r="AG4020" i="11" s="1"/>
  <c r="U4020" i="11"/>
  <c r="AC4019" i="11"/>
  <c r="AA4019" i="11"/>
  <c r="AB4019" i="11" s="1"/>
  <c r="Y4019" i="11"/>
  <c r="X4019" i="11"/>
  <c r="W4019" i="11"/>
  <c r="V4019" i="11"/>
  <c r="U4019" i="11"/>
  <c r="AC4018" i="11"/>
  <c r="AA4018" i="11"/>
  <c r="Y4018" i="11"/>
  <c r="X4018" i="11"/>
  <c r="W4018" i="11"/>
  <c r="V4018" i="11"/>
  <c r="AL4018" i="11" s="1"/>
  <c r="U4018" i="11"/>
  <c r="AG4017" i="11"/>
  <c r="AF4017" i="11"/>
  <c r="AC4017" i="11"/>
  <c r="AA4017" i="11"/>
  <c r="AB4017" i="11" s="1"/>
  <c r="Y4017" i="11"/>
  <c r="X4017" i="11"/>
  <c r="W4017" i="11"/>
  <c r="V4017" i="11"/>
  <c r="AE4017" i="11" s="1"/>
  <c r="U4017" i="11"/>
  <c r="AC4016" i="11"/>
  <c r="AA4016" i="11"/>
  <c r="AB4016" i="11" s="1"/>
  <c r="Y4016" i="11"/>
  <c r="X4016" i="11"/>
  <c r="W4016" i="11"/>
  <c r="V4016" i="11"/>
  <c r="U4016" i="11"/>
  <c r="AC4015" i="11"/>
  <c r="AA4015" i="11"/>
  <c r="Y4015" i="11"/>
  <c r="X4015" i="11"/>
  <c r="W4015" i="11"/>
  <c r="V4015" i="11"/>
  <c r="AF4015" i="11" s="1"/>
  <c r="U4015" i="11"/>
  <c r="AK4014" i="11"/>
  <c r="AE4014" i="11"/>
  <c r="AC4014" i="11"/>
  <c r="AB4014" i="11"/>
  <c r="AA4014" i="11"/>
  <c r="Y4014" i="11"/>
  <c r="X4014" i="11"/>
  <c r="W4014" i="11"/>
  <c r="V4014" i="11"/>
  <c r="AF4014" i="11" s="1"/>
  <c r="U4014" i="11"/>
  <c r="AC4013" i="11"/>
  <c r="AA4013" i="11"/>
  <c r="Y4013" i="11"/>
  <c r="X4013" i="11"/>
  <c r="W4013" i="11"/>
  <c r="V4013" i="11"/>
  <c r="AL4013" i="11" s="1"/>
  <c r="U4013" i="11"/>
  <c r="AC4012" i="11"/>
  <c r="AA4012" i="11"/>
  <c r="AB4012" i="11" s="1"/>
  <c r="Y4012" i="11"/>
  <c r="X4012" i="11"/>
  <c r="W4012" i="11"/>
  <c r="V4012" i="11"/>
  <c r="AL4012" i="11" s="1"/>
  <c r="U4012" i="11"/>
  <c r="AF4011" i="11"/>
  <c r="AE4011" i="11"/>
  <c r="AC4011" i="11"/>
  <c r="AA4011" i="11"/>
  <c r="Y4011" i="11"/>
  <c r="X4011" i="11"/>
  <c r="W4011" i="11"/>
  <c r="V4011" i="11"/>
  <c r="AK4011" i="11" s="1"/>
  <c r="U4011" i="11"/>
  <c r="AK4010" i="11"/>
  <c r="AC4010" i="11"/>
  <c r="AA4010" i="11"/>
  <c r="AB4010" i="11" s="1"/>
  <c r="Y4010" i="11"/>
  <c r="X4010" i="11"/>
  <c r="W4010" i="11"/>
  <c r="V4010" i="11"/>
  <c r="U4010" i="11"/>
  <c r="AC4009" i="11"/>
  <c r="AA4009" i="11"/>
  <c r="AB4009" i="11" s="1"/>
  <c r="Y4009" i="11"/>
  <c r="X4009" i="11"/>
  <c r="W4009" i="11"/>
  <c r="V4009" i="11"/>
  <c r="AL4009" i="11" s="1"/>
  <c r="U4009" i="11"/>
  <c r="AC4008" i="11"/>
  <c r="AA4008" i="11"/>
  <c r="AB4008" i="11" s="1"/>
  <c r="Y4008" i="11"/>
  <c r="X4008" i="11"/>
  <c r="W4008" i="11"/>
  <c r="V4008" i="11"/>
  <c r="AL4008" i="11" s="1"/>
  <c r="U4008" i="11"/>
  <c r="AE4007" i="11"/>
  <c r="AC4007" i="11"/>
  <c r="AA4007" i="11"/>
  <c r="Y4007" i="11"/>
  <c r="X4007" i="11"/>
  <c r="W4007" i="11"/>
  <c r="V4007" i="11"/>
  <c r="AK4007" i="11" s="1"/>
  <c r="U4007" i="11"/>
  <c r="AG4006" i="11"/>
  <c r="AC4006" i="11"/>
  <c r="AA4006" i="11"/>
  <c r="AB4006" i="11" s="1"/>
  <c r="Y4006" i="11"/>
  <c r="X4006" i="11"/>
  <c r="W4006" i="11"/>
  <c r="V4006" i="11"/>
  <c r="AF4006" i="11" s="1"/>
  <c r="U4006" i="11"/>
  <c r="AC4005" i="11"/>
  <c r="AA4005" i="11"/>
  <c r="AB4005" i="11" s="1"/>
  <c r="Y4005" i="11"/>
  <c r="X4005" i="11"/>
  <c r="W4005" i="11"/>
  <c r="V4005" i="11"/>
  <c r="AK4005" i="11" s="1"/>
  <c r="U4005" i="11"/>
  <c r="AC4004" i="11"/>
  <c r="AA4004" i="11"/>
  <c r="AB4004" i="11" s="1"/>
  <c r="Y4004" i="11"/>
  <c r="X4004" i="11"/>
  <c r="W4004" i="11"/>
  <c r="V4004" i="11"/>
  <c r="U4004" i="11"/>
  <c r="AC4003" i="11"/>
  <c r="AA4003" i="11"/>
  <c r="Y4003" i="11"/>
  <c r="X4003" i="11"/>
  <c r="W4003" i="11"/>
  <c r="V4003" i="11"/>
  <c r="AK4003" i="11" s="1"/>
  <c r="U4003" i="11"/>
  <c r="AE4002" i="11"/>
  <c r="AC4002" i="11"/>
  <c r="AA4002" i="11"/>
  <c r="AB4002" i="11" s="1"/>
  <c r="Y4002" i="11"/>
  <c r="X4002" i="11"/>
  <c r="W4002" i="11"/>
  <c r="V4002" i="11"/>
  <c r="AF4002" i="11" s="1"/>
  <c r="U4002" i="11"/>
  <c r="AK4001" i="11"/>
  <c r="AC4001" i="11"/>
  <c r="AA4001" i="11"/>
  <c r="Y4001" i="11"/>
  <c r="X4001" i="11"/>
  <c r="W4001" i="11"/>
  <c r="V4001" i="11"/>
  <c r="U4001" i="11"/>
  <c r="AC4000" i="11"/>
  <c r="AA4000" i="11"/>
  <c r="AB4000" i="11" s="1"/>
  <c r="Y4000" i="11"/>
  <c r="X4000" i="11"/>
  <c r="W4000" i="11"/>
  <c r="V4000" i="11"/>
  <c r="U4000" i="11"/>
  <c r="AC3999" i="11"/>
  <c r="AA3999" i="11"/>
  <c r="Y3999" i="11"/>
  <c r="X3999" i="11"/>
  <c r="W3999" i="11"/>
  <c r="V3999" i="11"/>
  <c r="AK3999" i="11" s="1"/>
  <c r="U3999" i="11"/>
  <c r="AG3998" i="11"/>
  <c r="AE3998" i="11"/>
  <c r="AC3998" i="11"/>
  <c r="AA3998" i="11"/>
  <c r="AB3998" i="11" s="1"/>
  <c r="Y3998" i="11"/>
  <c r="X3998" i="11"/>
  <c r="W3998" i="11"/>
  <c r="V3998" i="11"/>
  <c r="AF3998" i="11" s="1"/>
  <c r="U3998" i="11"/>
  <c r="AK3997" i="11"/>
  <c r="AC3997" i="11"/>
  <c r="AA3997" i="11"/>
  <c r="Y3997" i="11"/>
  <c r="X3997" i="11"/>
  <c r="W3997" i="11"/>
  <c r="V3997" i="11"/>
  <c r="U3997" i="11"/>
  <c r="AG3996" i="11"/>
  <c r="AC3996" i="11"/>
  <c r="AA3996" i="11"/>
  <c r="AB3996" i="11" s="1"/>
  <c r="Y3996" i="11"/>
  <c r="X3996" i="11"/>
  <c r="W3996" i="11"/>
  <c r="V3996" i="11"/>
  <c r="AL3996" i="11" s="1"/>
  <c r="U3996" i="11"/>
  <c r="AC3995" i="11"/>
  <c r="AA3995" i="11"/>
  <c r="Y3995" i="11"/>
  <c r="X3995" i="11"/>
  <c r="W3995" i="11"/>
  <c r="V3995" i="11"/>
  <c r="AL3995" i="11" s="1"/>
  <c r="U3995" i="11"/>
  <c r="AG3994" i="11"/>
  <c r="AE3994" i="11"/>
  <c r="AC3994" i="11"/>
  <c r="AA3994" i="11"/>
  <c r="AB3994" i="11" s="1"/>
  <c r="Y3994" i="11"/>
  <c r="X3994" i="11"/>
  <c r="W3994" i="11"/>
  <c r="V3994" i="11"/>
  <c r="AF3994" i="11" s="1"/>
  <c r="U3994" i="11"/>
  <c r="AC3993" i="11"/>
  <c r="AA3993" i="11"/>
  <c r="Y3993" i="11"/>
  <c r="X3993" i="11"/>
  <c r="W3993" i="11"/>
  <c r="V3993" i="11"/>
  <c r="AL3993" i="11" s="1"/>
  <c r="U3993" i="11"/>
  <c r="AC3992" i="11"/>
  <c r="AA3992" i="11"/>
  <c r="AB3992" i="11" s="1"/>
  <c r="Y3992" i="11"/>
  <c r="X3992" i="11"/>
  <c r="W3992" i="11"/>
  <c r="V3992" i="11"/>
  <c r="AG3992" i="11" s="1"/>
  <c r="U3992" i="11"/>
  <c r="AF3991" i="11"/>
  <c r="AE3991" i="11"/>
  <c r="AC3991" i="11"/>
  <c r="AA3991" i="11"/>
  <c r="Y3991" i="11"/>
  <c r="X3991" i="11"/>
  <c r="W3991" i="11"/>
  <c r="V3991" i="11"/>
  <c r="AL3991" i="11" s="1"/>
  <c r="U3991" i="11"/>
  <c r="AC3990" i="11"/>
  <c r="AA3990" i="11"/>
  <c r="AB3990" i="11" s="1"/>
  <c r="Y3990" i="11"/>
  <c r="X3990" i="11"/>
  <c r="W3990" i="11"/>
  <c r="V3990" i="11"/>
  <c r="AF3990" i="11" s="1"/>
  <c r="U3990" i="11"/>
  <c r="AG3989" i="11"/>
  <c r="AE3989" i="11"/>
  <c r="AC3989" i="11"/>
  <c r="AA3989" i="11"/>
  <c r="Y3989" i="11"/>
  <c r="X3989" i="11"/>
  <c r="W3989" i="11"/>
  <c r="V3989" i="11"/>
  <c r="AL3989" i="11" s="1"/>
  <c r="U3989" i="11"/>
  <c r="AG3988" i="11"/>
  <c r="AC3988" i="11"/>
  <c r="AA3988" i="11"/>
  <c r="AB3988" i="11" s="1"/>
  <c r="Y3988" i="11"/>
  <c r="X3988" i="11"/>
  <c r="W3988" i="11"/>
  <c r="V3988" i="11"/>
  <c r="U3988" i="11"/>
  <c r="AC3987" i="11"/>
  <c r="AA3987" i="11"/>
  <c r="Y3987" i="11"/>
  <c r="X3987" i="11"/>
  <c r="W3987" i="11"/>
  <c r="V3987" i="11"/>
  <c r="AK3987" i="11" s="1"/>
  <c r="U3987" i="11"/>
  <c r="AG3986" i="11"/>
  <c r="AE3986" i="11"/>
  <c r="AC3986" i="11"/>
  <c r="AA3986" i="11"/>
  <c r="AB3986" i="11" s="1"/>
  <c r="Y3986" i="11"/>
  <c r="X3986" i="11"/>
  <c r="W3986" i="11"/>
  <c r="V3986" i="11"/>
  <c r="AF3986" i="11" s="1"/>
  <c r="U3986" i="11"/>
  <c r="AC3985" i="11"/>
  <c r="AA3985" i="11"/>
  <c r="Y3985" i="11"/>
  <c r="X3985" i="11"/>
  <c r="W3985" i="11"/>
  <c r="V3985" i="11"/>
  <c r="AL3985" i="11" s="1"/>
  <c r="U3985" i="11"/>
  <c r="AC3984" i="11"/>
  <c r="AA3984" i="11"/>
  <c r="AB3984" i="11" s="1"/>
  <c r="Y3984" i="11"/>
  <c r="X3984" i="11"/>
  <c r="W3984" i="11"/>
  <c r="V3984" i="11"/>
  <c r="U3984" i="11"/>
  <c r="AE3983" i="11"/>
  <c r="AC3983" i="11"/>
  <c r="AA3983" i="11"/>
  <c r="Y3983" i="11"/>
  <c r="X3983" i="11"/>
  <c r="W3983" i="11"/>
  <c r="V3983" i="11"/>
  <c r="AL3983" i="11" s="1"/>
  <c r="U3983" i="11"/>
  <c r="AC3982" i="11"/>
  <c r="AA3982" i="11"/>
  <c r="AB3982" i="11" s="1"/>
  <c r="Y3982" i="11"/>
  <c r="X3982" i="11"/>
  <c r="W3982" i="11"/>
  <c r="V3982" i="11"/>
  <c r="AF3982" i="11" s="1"/>
  <c r="U3982" i="11"/>
  <c r="AE3981" i="11"/>
  <c r="AC3981" i="11"/>
  <c r="AA3981" i="11"/>
  <c r="Y3981" i="11"/>
  <c r="X3981" i="11"/>
  <c r="W3981" i="11"/>
  <c r="V3981" i="11"/>
  <c r="AG3981" i="11" s="1"/>
  <c r="U3981" i="11"/>
  <c r="AG3980" i="11"/>
  <c r="AC3980" i="11"/>
  <c r="AA3980" i="11"/>
  <c r="AB3980" i="11" s="1"/>
  <c r="Y3980" i="11"/>
  <c r="X3980" i="11"/>
  <c r="W3980" i="11"/>
  <c r="V3980" i="11"/>
  <c r="U3980" i="11"/>
  <c r="AK3979" i="11"/>
  <c r="AC3979" i="11"/>
  <c r="AB3979" i="11"/>
  <c r="AA3979" i="11"/>
  <c r="Y3979" i="11"/>
  <c r="X3979" i="11"/>
  <c r="W3979" i="11"/>
  <c r="V3979" i="11"/>
  <c r="AL3979" i="11" s="1"/>
  <c r="U3979" i="11"/>
  <c r="AG3978" i="11"/>
  <c r="AC3978" i="11"/>
  <c r="AA3978" i="11"/>
  <c r="AB3978" i="11" s="1"/>
  <c r="Y3978" i="11"/>
  <c r="X3978" i="11"/>
  <c r="W3978" i="11"/>
  <c r="AL3978" i="11" s="1"/>
  <c r="V3978" i="11"/>
  <c r="AK3978" i="11" s="1"/>
  <c r="U3978" i="11"/>
  <c r="AC3977" i="11"/>
  <c r="AA3977" i="11"/>
  <c r="Y3977" i="11"/>
  <c r="X3977" i="11"/>
  <c r="W3977" i="11"/>
  <c r="V3977" i="11"/>
  <c r="AL3977" i="11" s="1"/>
  <c r="U3977" i="11"/>
  <c r="AC3976" i="11"/>
  <c r="AA3976" i="11"/>
  <c r="AB3976" i="11" s="1"/>
  <c r="Y3976" i="11"/>
  <c r="X3976" i="11"/>
  <c r="W3976" i="11"/>
  <c r="AL3976" i="11" s="1"/>
  <c r="V3976" i="11"/>
  <c r="AK3976" i="11" s="1"/>
  <c r="U3976" i="11"/>
  <c r="AE3975" i="11"/>
  <c r="AC3975" i="11"/>
  <c r="AA3975" i="11"/>
  <c r="AB3975" i="11" s="1"/>
  <c r="Y3975" i="11"/>
  <c r="X3975" i="11"/>
  <c r="W3975" i="11"/>
  <c r="V3975" i="11"/>
  <c r="AL3975" i="11" s="1"/>
  <c r="U3975" i="11"/>
  <c r="AK3974" i="11"/>
  <c r="AC3974" i="11"/>
  <c r="AA3974" i="11"/>
  <c r="AB3974" i="11" s="1"/>
  <c r="Y3974" i="11"/>
  <c r="X3974" i="11"/>
  <c r="W3974" i="11"/>
  <c r="V3974" i="11"/>
  <c r="AF3974" i="11" s="1"/>
  <c r="U3974" i="11"/>
  <c r="AK3973" i="11"/>
  <c r="AC3973" i="11"/>
  <c r="AA3973" i="11"/>
  <c r="Y3973" i="11"/>
  <c r="X3973" i="11"/>
  <c r="W3973" i="11"/>
  <c r="V3973" i="11"/>
  <c r="AL3973" i="11" s="1"/>
  <c r="U3973" i="11"/>
  <c r="AC3972" i="11"/>
  <c r="AA3972" i="11"/>
  <c r="AB3972" i="11" s="1"/>
  <c r="Y3972" i="11"/>
  <c r="X3972" i="11"/>
  <c r="W3972" i="11"/>
  <c r="V3972" i="11"/>
  <c r="AF3972" i="11" s="1"/>
  <c r="U3972" i="11"/>
  <c r="AG3971" i="11"/>
  <c r="AE3971" i="11"/>
  <c r="AC3971" i="11"/>
  <c r="AA3971" i="11"/>
  <c r="Y3971" i="11"/>
  <c r="X3971" i="11"/>
  <c r="W3971" i="11"/>
  <c r="V3971" i="11"/>
  <c r="AL3971" i="11" s="1"/>
  <c r="U3971" i="11"/>
  <c r="AE3970" i="11"/>
  <c r="AC3970" i="11"/>
  <c r="AA3970" i="11"/>
  <c r="AB3970" i="11" s="1"/>
  <c r="Y3970" i="11"/>
  <c r="X3970" i="11"/>
  <c r="W3970" i="11"/>
  <c r="V3970" i="11"/>
  <c r="U3970" i="11"/>
  <c r="AK3969" i="11"/>
  <c r="AC3969" i="11"/>
  <c r="AA3969" i="11"/>
  <c r="AB3969" i="11" s="1"/>
  <c r="Y3969" i="11"/>
  <c r="X3969" i="11"/>
  <c r="W3969" i="11"/>
  <c r="V3969" i="11"/>
  <c r="AL3969" i="11" s="1"/>
  <c r="U3969" i="11"/>
  <c r="AL3968" i="11"/>
  <c r="AC3968" i="11"/>
  <c r="AA3968" i="11"/>
  <c r="AB3968" i="11" s="1"/>
  <c r="Y3968" i="11"/>
  <c r="X3968" i="11"/>
  <c r="W3968" i="11"/>
  <c r="V3968" i="11"/>
  <c r="U3968" i="11"/>
  <c r="AC3967" i="11"/>
  <c r="AA3967" i="11"/>
  <c r="Y3967" i="11"/>
  <c r="X3967" i="11"/>
  <c r="W3967" i="11"/>
  <c r="V3967" i="11"/>
  <c r="AL3967" i="11" s="1"/>
  <c r="U3967" i="11"/>
  <c r="AC3966" i="11"/>
  <c r="AA3966" i="11"/>
  <c r="AB3966" i="11" s="1"/>
  <c r="Y3966" i="11"/>
  <c r="X3966" i="11"/>
  <c r="W3966" i="11"/>
  <c r="V3966" i="11"/>
  <c r="AF3966" i="11" s="1"/>
  <c r="U3966" i="11"/>
  <c r="AF3965" i="11"/>
  <c r="AC3965" i="11"/>
  <c r="AB3965" i="11"/>
  <c r="AA3965" i="11"/>
  <c r="Y3965" i="11"/>
  <c r="X3965" i="11"/>
  <c r="W3965" i="11"/>
  <c r="V3965" i="11"/>
  <c r="AL3965" i="11" s="1"/>
  <c r="U3965" i="11"/>
  <c r="AC3964" i="11"/>
  <c r="AA3964" i="11"/>
  <c r="AB3964" i="11" s="1"/>
  <c r="Y3964" i="11"/>
  <c r="X3964" i="11"/>
  <c r="W3964" i="11"/>
  <c r="V3964" i="11"/>
  <c r="AL3964" i="11" s="1"/>
  <c r="U3964" i="11"/>
  <c r="AC3963" i="11"/>
  <c r="AA3963" i="11"/>
  <c r="AB3963" i="11" s="1"/>
  <c r="Y3963" i="11"/>
  <c r="X3963" i="11"/>
  <c r="W3963" i="11"/>
  <c r="V3963" i="11"/>
  <c r="AL3963" i="11" s="1"/>
  <c r="U3963" i="11"/>
  <c r="AC3962" i="11"/>
  <c r="AA3962" i="11"/>
  <c r="AB3962" i="11" s="1"/>
  <c r="Y3962" i="11"/>
  <c r="X3962" i="11"/>
  <c r="W3962" i="11"/>
  <c r="AL3962" i="11" s="1"/>
  <c r="V3962" i="11"/>
  <c r="AK3962" i="11" s="1"/>
  <c r="U3962" i="11"/>
  <c r="AF3961" i="11"/>
  <c r="AE3961" i="11"/>
  <c r="AC3961" i="11"/>
  <c r="AA3961" i="11"/>
  <c r="Y3961" i="11"/>
  <c r="X3961" i="11"/>
  <c r="W3961" i="11"/>
  <c r="V3961" i="11"/>
  <c r="U3961" i="11"/>
  <c r="AC3960" i="11"/>
  <c r="AA3960" i="11"/>
  <c r="AB3960" i="11" s="1"/>
  <c r="Y3960" i="11"/>
  <c r="X3960" i="11"/>
  <c r="W3960" i="11"/>
  <c r="V3960" i="11"/>
  <c r="AK3960" i="11" s="1"/>
  <c r="U3960" i="11"/>
  <c r="AC3959" i="11"/>
  <c r="AA3959" i="11"/>
  <c r="AB3959" i="11" s="1"/>
  <c r="Y3959" i="11"/>
  <c r="X3959" i="11"/>
  <c r="W3959" i="11"/>
  <c r="V3959" i="11"/>
  <c r="AK3959" i="11" s="1"/>
  <c r="U3959" i="11"/>
  <c r="AC3958" i="11"/>
  <c r="AA3958" i="11"/>
  <c r="AB3958" i="11" s="1"/>
  <c r="Y3958" i="11"/>
  <c r="X3958" i="11"/>
  <c r="W3958" i="11"/>
  <c r="V3958" i="11"/>
  <c r="AF3958" i="11" s="1"/>
  <c r="U3958" i="11"/>
  <c r="AC3957" i="11"/>
  <c r="AA3957" i="11"/>
  <c r="Y3957" i="11"/>
  <c r="X3957" i="11"/>
  <c r="W3957" i="11"/>
  <c r="V3957" i="11"/>
  <c r="AL3957" i="11" s="1"/>
  <c r="U3957" i="11"/>
  <c r="AC3956" i="11"/>
  <c r="AA3956" i="11"/>
  <c r="AB3956" i="11" s="1"/>
  <c r="Y3956" i="11"/>
  <c r="X3956" i="11"/>
  <c r="W3956" i="11"/>
  <c r="V3956" i="11"/>
  <c r="AF3956" i="11" s="1"/>
  <c r="U3956" i="11"/>
  <c r="AK3955" i="11"/>
  <c r="AE3955" i="11"/>
  <c r="AC3955" i="11"/>
  <c r="AB3955" i="11"/>
  <c r="AA3955" i="11"/>
  <c r="Y3955" i="11"/>
  <c r="X3955" i="11"/>
  <c r="W3955" i="11"/>
  <c r="V3955" i="11"/>
  <c r="AG3955" i="11" s="1"/>
  <c r="U3955" i="11"/>
  <c r="AE3954" i="11"/>
  <c r="AC3954" i="11"/>
  <c r="AA3954" i="11"/>
  <c r="AB3954" i="11" s="1"/>
  <c r="Y3954" i="11"/>
  <c r="X3954" i="11"/>
  <c r="W3954" i="11"/>
  <c r="V3954" i="11"/>
  <c r="U3954" i="11"/>
  <c r="AK3953" i="11"/>
  <c r="AC3953" i="11"/>
  <c r="AA3953" i="11"/>
  <c r="AB3953" i="11" s="1"/>
  <c r="Y3953" i="11"/>
  <c r="X3953" i="11"/>
  <c r="W3953" i="11"/>
  <c r="V3953" i="11"/>
  <c r="AL3953" i="11" s="1"/>
  <c r="U3953" i="11"/>
  <c r="AL3952" i="11"/>
  <c r="AC3952" i="11"/>
  <c r="AA3952" i="11"/>
  <c r="AB3952" i="11" s="1"/>
  <c r="Y3952" i="11"/>
  <c r="X3952" i="11"/>
  <c r="W3952" i="11"/>
  <c r="V3952" i="11"/>
  <c r="U3952" i="11"/>
  <c r="AC3951" i="11"/>
  <c r="AA3951" i="11"/>
  <c r="Y3951" i="11"/>
  <c r="X3951" i="11"/>
  <c r="W3951" i="11"/>
  <c r="V3951" i="11"/>
  <c r="AG3951" i="11" s="1"/>
  <c r="U3951" i="11"/>
  <c r="AC3950" i="11"/>
  <c r="AA3950" i="11"/>
  <c r="AB3950" i="11" s="1"/>
  <c r="Y3950" i="11"/>
  <c r="X3950" i="11"/>
  <c r="W3950" i="11"/>
  <c r="V3950" i="11"/>
  <c r="AF3950" i="11" s="1"/>
  <c r="U3950" i="11"/>
  <c r="AK3949" i="11"/>
  <c r="AF3949" i="11"/>
  <c r="AC3949" i="11"/>
  <c r="AB3949" i="11"/>
  <c r="AA3949" i="11"/>
  <c r="Y3949" i="11"/>
  <c r="X3949" i="11"/>
  <c r="W3949" i="11"/>
  <c r="V3949" i="11"/>
  <c r="U3949" i="11"/>
  <c r="AC3948" i="11"/>
  <c r="AA3948" i="11"/>
  <c r="AB3948" i="11" s="1"/>
  <c r="Y3948" i="11"/>
  <c r="X3948" i="11"/>
  <c r="W3948" i="11"/>
  <c r="V3948" i="11"/>
  <c r="AL3948" i="11" s="1"/>
  <c r="U3948" i="11"/>
  <c r="AC3947" i="11"/>
  <c r="AA3947" i="11"/>
  <c r="AB3947" i="11" s="1"/>
  <c r="Y3947" i="11"/>
  <c r="X3947" i="11"/>
  <c r="W3947" i="11"/>
  <c r="V3947" i="11"/>
  <c r="AL3947" i="11" s="1"/>
  <c r="U3947" i="11"/>
  <c r="AC3946" i="11"/>
  <c r="AA3946" i="11"/>
  <c r="AB3946" i="11" s="1"/>
  <c r="Y3946" i="11"/>
  <c r="X3946" i="11"/>
  <c r="W3946" i="11"/>
  <c r="AL3946" i="11" s="1"/>
  <c r="V3946" i="11"/>
  <c r="AK3946" i="11" s="1"/>
  <c r="U3946" i="11"/>
  <c r="AF3945" i="11"/>
  <c r="AE3945" i="11"/>
  <c r="AC3945" i="11"/>
  <c r="AA3945" i="11"/>
  <c r="Y3945" i="11"/>
  <c r="X3945" i="11"/>
  <c r="W3945" i="11"/>
  <c r="V3945" i="11"/>
  <c r="U3945" i="11"/>
  <c r="AC3944" i="11"/>
  <c r="AA3944" i="11"/>
  <c r="AB3944" i="11" s="1"/>
  <c r="Y3944" i="11"/>
  <c r="X3944" i="11"/>
  <c r="W3944" i="11"/>
  <c r="V3944" i="11"/>
  <c r="AL3944" i="11" s="1"/>
  <c r="U3944" i="11"/>
  <c r="AE3943" i="11"/>
  <c r="AC3943" i="11"/>
  <c r="AA3943" i="11"/>
  <c r="AB3943" i="11" s="1"/>
  <c r="Y3943" i="11"/>
  <c r="X3943" i="11"/>
  <c r="W3943" i="11"/>
  <c r="V3943" i="11"/>
  <c r="AL3943" i="11" s="1"/>
  <c r="U3943" i="11"/>
  <c r="AK3942" i="11"/>
  <c r="AC3942" i="11"/>
  <c r="AA3942" i="11"/>
  <c r="AB3942" i="11" s="1"/>
  <c r="Y3942" i="11"/>
  <c r="X3942" i="11"/>
  <c r="W3942" i="11"/>
  <c r="V3942" i="11"/>
  <c r="AF3942" i="11" s="1"/>
  <c r="U3942" i="11"/>
  <c r="AK3941" i="11"/>
  <c r="AC3941" i="11"/>
  <c r="AA3941" i="11"/>
  <c r="Y3941" i="11"/>
  <c r="X3941" i="11"/>
  <c r="W3941" i="11"/>
  <c r="V3941" i="11"/>
  <c r="AL3941" i="11" s="1"/>
  <c r="U3941" i="11"/>
  <c r="AC3940" i="11"/>
  <c r="AA3940" i="11"/>
  <c r="AB3940" i="11" s="1"/>
  <c r="Y3940" i="11"/>
  <c r="X3940" i="11"/>
  <c r="W3940" i="11"/>
  <c r="V3940" i="11"/>
  <c r="AF3940" i="11" s="1"/>
  <c r="U3940" i="11"/>
  <c r="AG3939" i="11"/>
  <c r="AE3939" i="11"/>
  <c r="AC3939" i="11"/>
  <c r="AA3939" i="11"/>
  <c r="Y3939" i="11"/>
  <c r="X3939" i="11"/>
  <c r="W3939" i="11"/>
  <c r="V3939" i="11"/>
  <c r="AL3939" i="11" s="1"/>
  <c r="U3939" i="11"/>
  <c r="AE3938" i="11"/>
  <c r="AC3938" i="11"/>
  <c r="AA3938" i="11"/>
  <c r="AB3938" i="11" s="1"/>
  <c r="Y3938" i="11"/>
  <c r="X3938" i="11"/>
  <c r="W3938" i="11"/>
  <c r="V3938" i="11"/>
  <c r="U3938" i="11"/>
  <c r="AK3937" i="11"/>
  <c r="AC3937" i="11"/>
  <c r="AA3937" i="11"/>
  <c r="AB3937" i="11" s="1"/>
  <c r="Y3937" i="11"/>
  <c r="X3937" i="11"/>
  <c r="W3937" i="11"/>
  <c r="V3937" i="11"/>
  <c r="AL3937" i="11" s="1"/>
  <c r="U3937" i="11"/>
  <c r="AL3936" i="11"/>
  <c r="AC3936" i="11"/>
  <c r="AA3936" i="11"/>
  <c r="AB3936" i="11" s="1"/>
  <c r="Y3936" i="11"/>
  <c r="X3936" i="11"/>
  <c r="W3936" i="11"/>
  <c r="V3936" i="11"/>
  <c r="U3936" i="11"/>
  <c r="AC3935" i="11"/>
  <c r="AA3935" i="11"/>
  <c r="Y3935" i="11"/>
  <c r="X3935" i="11"/>
  <c r="W3935" i="11"/>
  <c r="V3935" i="11"/>
  <c r="AL3935" i="11" s="1"/>
  <c r="U3935" i="11"/>
  <c r="AC3934" i="11"/>
  <c r="AA3934" i="11"/>
  <c r="AB3934" i="11" s="1"/>
  <c r="Y3934" i="11"/>
  <c r="X3934" i="11"/>
  <c r="W3934" i="11"/>
  <c r="V3934" i="11"/>
  <c r="AF3934" i="11" s="1"/>
  <c r="U3934" i="11"/>
  <c r="AK3933" i="11"/>
  <c r="AF3933" i="11"/>
  <c r="AC3933" i="11"/>
  <c r="AB3933" i="11"/>
  <c r="AA3933" i="11"/>
  <c r="Y3933" i="11"/>
  <c r="X3933" i="11"/>
  <c r="W3933" i="11"/>
  <c r="V3933" i="11"/>
  <c r="AL3933" i="11" s="1"/>
  <c r="U3933" i="11"/>
  <c r="AC3932" i="11"/>
  <c r="AA3932" i="11"/>
  <c r="AB3932" i="11" s="1"/>
  <c r="Y3932" i="11"/>
  <c r="X3932" i="11"/>
  <c r="W3932" i="11"/>
  <c r="V3932" i="11"/>
  <c r="AL3932" i="11" s="1"/>
  <c r="U3932" i="11"/>
  <c r="AC3931" i="11"/>
  <c r="AA3931" i="11"/>
  <c r="AB3931" i="11" s="1"/>
  <c r="Y3931" i="11"/>
  <c r="X3931" i="11"/>
  <c r="W3931" i="11"/>
  <c r="V3931" i="11"/>
  <c r="AL3931" i="11" s="1"/>
  <c r="U3931" i="11"/>
  <c r="AC3930" i="11"/>
  <c r="AA3930" i="11"/>
  <c r="AB3930" i="11" s="1"/>
  <c r="Y3930" i="11"/>
  <c r="X3930" i="11"/>
  <c r="W3930" i="11"/>
  <c r="AL3930" i="11" s="1"/>
  <c r="V3930" i="11"/>
  <c r="AK3930" i="11" s="1"/>
  <c r="U3930" i="11"/>
  <c r="AC3929" i="11"/>
  <c r="AA3929" i="11"/>
  <c r="Y3929" i="11"/>
  <c r="X3929" i="11"/>
  <c r="W3929" i="11"/>
  <c r="V3929" i="11"/>
  <c r="AL3929" i="11" s="1"/>
  <c r="U3929" i="11"/>
  <c r="AC3928" i="11"/>
  <c r="AA3928" i="11"/>
  <c r="AB3928" i="11" s="1"/>
  <c r="Y3928" i="11"/>
  <c r="X3928" i="11"/>
  <c r="W3928" i="11"/>
  <c r="AL3928" i="11" s="1"/>
  <c r="V3928" i="11"/>
  <c r="AK3928" i="11" s="1"/>
  <c r="U3928" i="11"/>
  <c r="AE3927" i="11"/>
  <c r="AC3927" i="11"/>
  <c r="AA3927" i="11"/>
  <c r="AB3927" i="11" s="1"/>
  <c r="Y3927" i="11"/>
  <c r="X3927" i="11"/>
  <c r="W3927" i="11"/>
  <c r="V3927" i="11"/>
  <c r="U3927" i="11"/>
  <c r="AC3926" i="11"/>
  <c r="AA3926" i="11"/>
  <c r="AB3926" i="11" s="1"/>
  <c r="Y3926" i="11"/>
  <c r="X3926" i="11"/>
  <c r="W3926" i="11"/>
  <c r="V3926" i="11"/>
  <c r="AF3926" i="11" s="1"/>
  <c r="U3926" i="11"/>
  <c r="AC3925" i="11"/>
  <c r="AA3925" i="11"/>
  <c r="Y3925" i="11"/>
  <c r="X3925" i="11"/>
  <c r="W3925" i="11"/>
  <c r="V3925" i="11"/>
  <c r="AK3925" i="11" s="1"/>
  <c r="U3925" i="11"/>
  <c r="AC3924" i="11"/>
  <c r="AA3924" i="11"/>
  <c r="AB3924" i="11" s="1"/>
  <c r="Y3924" i="11"/>
  <c r="X3924" i="11"/>
  <c r="W3924" i="11"/>
  <c r="V3924" i="11"/>
  <c r="AF3924" i="11" s="1"/>
  <c r="U3924" i="11"/>
  <c r="AG3923" i="11"/>
  <c r="AE3923" i="11"/>
  <c r="AC3923" i="11"/>
  <c r="AA3923" i="11"/>
  <c r="Y3923" i="11"/>
  <c r="X3923" i="11"/>
  <c r="W3923" i="11"/>
  <c r="V3923" i="11"/>
  <c r="AK3923" i="11" s="1"/>
  <c r="U3923" i="11"/>
  <c r="AC3922" i="11"/>
  <c r="AA3922" i="11"/>
  <c r="AB3922" i="11" s="1"/>
  <c r="Y3922" i="11"/>
  <c r="X3922" i="11"/>
  <c r="W3922" i="11"/>
  <c r="V3922" i="11"/>
  <c r="U3922" i="11"/>
  <c r="AC3921" i="11"/>
  <c r="AA3921" i="11"/>
  <c r="AB3921" i="11" s="1"/>
  <c r="Y3921" i="11"/>
  <c r="X3921" i="11"/>
  <c r="W3921" i="11"/>
  <c r="V3921" i="11"/>
  <c r="AL3921" i="11" s="1"/>
  <c r="U3921" i="11"/>
  <c r="AC3920" i="11"/>
  <c r="AA3920" i="11"/>
  <c r="AB3920" i="11" s="1"/>
  <c r="Y3920" i="11"/>
  <c r="X3920" i="11"/>
  <c r="W3920" i="11"/>
  <c r="V3920" i="11"/>
  <c r="AL3920" i="11" s="1"/>
  <c r="U3920" i="11"/>
  <c r="AF3919" i="11"/>
  <c r="AC3919" i="11"/>
  <c r="AA3919" i="11"/>
  <c r="Y3919" i="11"/>
  <c r="X3919" i="11"/>
  <c r="W3919" i="11"/>
  <c r="V3919" i="11"/>
  <c r="AL3919" i="11" s="1"/>
  <c r="U3919" i="11"/>
  <c r="AC3918" i="11"/>
  <c r="AA3918" i="11"/>
  <c r="AB3918" i="11" s="1"/>
  <c r="Y3918" i="11"/>
  <c r="X3918" i="11"/>
  <c r="W3918" i="11"/>
  <c r="V3918" i="11"/>
  <c r="AF3918" i="11" s="1"/>
  <c r="U3918" i="11"/>
  <c r="AC3917" i="11"/>
  <c r="AA3917" i="11"/>
  <c r="Y3917" i="11"/>
  <c r="X3917" i="11"/>
  <c r="W3917" i="11"/>
  <c r="V3917" i="11"/>
  <c r="AL3917" i="11" s="1"/>
  <c r="U3917" i="11"/>
  <c r="AK3916" i="11"/>
  <c r="AC3916" i="11"/>
  <c r="AA3916" i="11"/>
  <c r="AB3916" i="11" s="1"/>
  <c r="Y3916" i="11"/>
  <c r="X3916" i="11"/>
  <c r="W3916" i="11"/>
  <c r="AL3916" i="11" s="1"/>
  <c r="V3916" i="11"/>
  <c r="U3916" i="11"/>
  <c r="AK3915" i="11"/>
  <c r="AG3915" i="11"/>
  <c r="AE3915" i="11"/>
  <c r="AC3915" i="11"/>
  <c r="AB3915" i="11"/>
  <c r="AA3915" i="11"/>
  <c r="Y3915" i="11"/>
  <c r="X3915" i="11"/>
  <c r="W3915" i="11"/>
  <c r="V3915" i="11"/>
  <c r="AL3915" i="11" s="1"/>
  <c r="U3915" i="11"/>
  <c r="AK3914" i="11"/>
  <c r="AC3914" i="11"/>
  <c r="AA3914" i="11"/>
  <c r="AB3914" i="11" s="1"/>
  <c r="Y3914" i="11"/>
  <c r="X3914" i="11"/>
  <c r="W3914" i="11"/>
  <c r="V3914" i="11"/>
  <c r="AL3914" i="11" s="1"/>
  <c r="U3914" i="11"/>
  <c r="AC3913" i="11"/>
  <c r="AA3913" i="11"/>
  <c r="Y3913" i="11"/>
  <c r="X3913" i="11"/>
  <c r="W3913" i="11"/>
  <c r="V3913" i="11"/>
  <c r="AL3913" i="11" s="1"/>
  <c r="U3913" i="11"/>
  <c r="AK3912" i="11"/>
  <c r="AC3912" i="11"/>
  <c r="AA3912" i="11"/>
  <c r="AB3912" i="11" s="1"/>
  <c r="Y3912" i="11"/>
  <c r="X3912" i="11"/>
  <c r="W3912" i="11"/>
  <c r="AL3912" i="11" s="1"/>
  <c r="V3912" i="11"/>
  <c r="AG3912" i="11" s="1"/>
  <c r="U3912" i="11"/>
  <c r="AC3911" i="11"/>
  <c r="AA3911" i="11"/>
  <c r="AB3911" i="11" s="1"/>
  <c r="Y3911" i="11"/>
  <c r="X3911" i="11"/>
  <c r="W3911" i="11"/>
  <c r="V3911" i="11"/>
  <c r="AL3911" i="11" s="1"/>
  <c r="U3911" i="11"/>
  <c r="AK3910" i="11"/>
  <c r="AG3910" i="11"/>
  <c r="AC3910" i="11"/>
  <c r="AA3910" i="11"/>
  <c r="AB3910" i="11" s="1"/>
  <c r="Y3910" i="11"/>
  <c r="X3910" i="11"/>
  <c r="W3910" i="11"/>
  <c r="V3910" i="11"/>
  <c r="AF3910" i="11" s="1"/>
  <c r="U3910" i="11"/>
  <c r="AK3909" i="11"/>
  <c r="AC3909" i="11"/>
  <c r="AA3909" i="11"/>
  <c r="Y3909" i="11"/>
  <c r="X3909" i="11"/>
  <c r="W3909" i="11"/>
  <c r="V3909" i="11"/>
  <c r="AL3909" i="11" s="1"/>
  <c r="U3909" i="11"/>
  <c r="AC3908" i="11"/>
  <c r="AA3908" i="11"/>
  <c r="AB3908" i="11" s="1"/>
  <c r="Y3908" i="11"/>
  <c r="X3908" i="11"/>
  <c r="W3908" i="11"/>
  <c r="V3908" i="11"/>
  <c r="AF3908" i="11" s="1"/>
  <c r="U3908" i="11"/>
  <c r="AE3907" i="11"/>
  <c r="AC3907" i="11"/>
  <c r="AA3907" i="11"/>
  <c r="Y3907" i="11"/>
  <c r="X3907" i="11"/>
  <c r="W3907" i="11"/>
  <c r="V3907" i="11"/>
  <c r="AL3907" i="11" s="1"/>
  <c r="U3907" i="11"/>
  <c r="AC3906" i="11"/>
  <c r="AA3906" i="11"/>
  <c r="AB3906" i="11" s="1"/>
  <c r="Y3906" i="11"/>
  <c r="X3906" i="11"/>
  <c r="W3906" i="11"/>
  <c r="V3906" i="11"/>
  <c r="U3906" i="11"/>
  <c r="AK3905" i="11"/>
  <c r="AC3905" i="11"/>
  <c r="AA3905" i="11"/>
  <c r="AB3905" i="11" s="1"/>
  <c r="Y3905" i="11"/>
  <c r="X3905" i="11"/>
  <c r="W3905" i="11"/>
  <c r="V3905" i="11"/>
  <c r="U3905" i="11"/>
  <c r="AL3904" i="11"/>
  <c r="AC3904" i="11"/>
  <c r="AA3904" i="11"/>
  <c r="AB3904" i="11" s="1"/>
  <c r="Y3904" i="11"/>
  <c r="X3904" i="11"/>
  <c r="W3904" i="11"/>
  <c r="V3904" i="11"/>
  <c r="U3904" i="11"/>
  <c r="AG3903" i="11"/>
  <c r="AC3903" i="11"/>
  <c r="AA3903" i="11"/>
  <c r="Y3903" i="11"/>
  <c r="X3903" i="11"/>
  <c r="W3903" i="11"/>
  <c r="V3903" i="11"/>
  <c r="AL3903" i="11" s="1"/>
  <c r="U3903" i="11"/>
  <c r="AC3902" i="11"/>
  <c r="AA3902" i="11"/>
  <c r="AB3902" i="11" s="1"/>
  <c r="Y3902" i="11"/>
  <c r="X3902" i="11"/>
  <c r="W3902" i="11"/>
  <c r="V3902" i="11"/>
  <c r="AF3902" i="11" s="1"/>
  <c r="U3902" i="11"/>
  <c r="AK3901" i="11"/>
  <c r="AF3901" i="11"/>
  <c r="AC3901" i="11"/>
  <c r="AB3901" i="11"/>
  <c r="AA3901" i="11"/>
  <c r="Y3901" i="11"/>
  <c r="X3901" i="11"/>
  <c r="W3901" i="11"/>
  <c r="V3901" i="11"/>
  <c r="AL3901" i="11" s="1"/>
  <c r="U3901" i="11"/>
  <c r="AK3900" i="11"/>
  <c r="AC3900" i="11"/>
  <c r="AA3900" i="11"/>
  <c r="AB3900" i="11" s="1"/>
  <c r="Y3900" i="11"/>
  <c r="X3900" i="11"/>
  <c r="W3900" i="11"/>
  <c r="V3900" i="11"/>
  <c r="AL3900" i="11" s="1"/>
  <c r="U3900" i="11"/>
  <c r="AK3899" i="11"/>
  <c r="AC3899" i="11"/>
  <c r="AA3899" i="11"/>
  <c r="AB3899" i="11" s="1"/>
  <c r="Y3899" i="11"/>
  <c r="X3899" i="11"/>
  <c r="W3899" i="11"/>
  <c r="V3899" i="11"/>
  <c r="AL3899" i="11" s="1"/>
  <c r="U3899" i="11"/>
  <c r="AL3898" i="11"/>
  <c r="AC3898" i="11"/>
  <c r="AA3898" i="11"/>
  <c r="Y3898" i="11"/>
  <c r="X3898" i="11"/>
  <c r="W3898" i="11"/>
  <c r="V3898" i="11"/>
  <c r="AK3898" i="11" s="1"/>
  <c r="U3898" i="11"/>
  <c r="AC3897" i="11"/>
  <c r="AA3897" i="11"/>
  <c r="AB3897" i="11" s="1"/>
  <c r="Y3897" i="11"/>
  <c r="X3897" i="11"/>
  <c r="W3897" i="11"/>
  <c r="V3897" i="11"/>
  <c r="AF3897" i="11" s="1"/>
  <c r="U3897" i="11"/>
  <c r="AK3896" i="11"/>
  <c r="AC3896" i="11"/>
  <c r="AA3896" i="11"/>
  <c r="AB3896" i="11" s="1"/>
  <c r="Y3896" i="11"/>
  <c r="X3896" i="11"/>
  <c r="W3896" i="11"/>
  <c r="V3896" i="11"/>
  <c r="AG3896" i="11" s="1"/>
  <c r="U3896" i="11"/>
  <c r="AK3895" i="11"/>
  <c r="AE3895" i="11"/>
  <c r="AC3895" i="11"/>
  <c r="AB3895" i="11"/>
  <c r="AA3895" i="11"/>
  <c r="Y3895" i="11"/>
  <c r="X3895" i="11"/>
  <c r="W3895" i="11"/>
  <c r="V3895" i="11"/>
  <c r="AL3895" i="11" s="1"/>
  <c r="U3895" i="11"/>
  <c r="AE3894" i="11"/>
  <c r="AD3894" i="11" s="1"/>
  <c r="AC3894" i="11"/>
  <c r="AB3894" i="11"/>
  <c r="AA3894" i="11"/>
  <c r="Y3894" i="11"/>
  <c r="X3894" i="11"/>
  <c r="W3894" i="11"/>
  <c r="V3894" i="11"/>
  <c r="AF3894" i="11" s="1"/>
  <c r="U3894" i="11"/>
  <c r="AC3893" i="11"/>
  <c r="AA3893" i="11"/>
  <c r="Y3893" i="11"/>
  <c r="X3893" i="11"/>
  <c r="W3893" i="11"/>
  <c r="V3893" i="11"/>
  <c r="U3893" i="11"/>
  <c r="AK3892" i="11"/>
  <c r="AC3892" i="11"/>
  <c r="AA3892" i="11"/>
  <c r="AB3892" i="11" s="1"/>
  <c r="Y3892" i="11"/>
  <c r="X3892" i="11"/>
  <c r="W3892" i="11"/>
  <c r="V3892" i="11"/>
  <c r="AG3892" i="11" s="1"/>
  <c r="U3892" i="11"/>
  <c r="AK3891" i="11"/>
  <c r="AE3891" i="11"/>
  <c r="AC3891" i="11"/>
  <c r="AB3891" i="11"/>
  <c r="AA3891" i="11"/>
  <c r="Y3891" i="11"/>
  <c r="X3891" i="11"/>
  <c r="W3891" i="11"/>
  <c r="V3891" i="11"/>
  <c r="U3891" i="11"/>
  <c r="AE3890" i="11"/>
  <c r="AC3890" i="11"/>
  <c r="AB3890" i="11"/>
  <c r="AA3890" i="11"/>
  <c r="Y3890" i="11"/>
  <c r="X3890" i="11"/>
  <c r="W3890" i="11"/>
  <c r="V3890" i="11"/>
  <c r="AF3890" i="11" s="1"/>
  <c r="U3890" i="11"/>
  <c r="AC3889" i="11"/>
  <c r="AA3889" i="11"/>
  <c r="Y3889" i="11"/>
  <c r="X3889" i="11"/>
  <c r="W3889" i="11"/>
  <c r="V3889" i="11"/>
  <c r="AE3889" i="11" s="1"/>
  <c r="U3889" i="11"/>
  <c r="AK3888" i="11"/>
  <c r="AC3888" i="11"/>
  <c r="AA3888" i="11"/>
  <c r="AB3888" i="11" s="1"/>
  <c r="Y3888" i="11"/>
  <c r="X3888" i="11"/>
  <c r="W3888" i="11"/>
  <c r="V3888" i="11"/>
  <c r="AG3888" i="11" s="1"/>
  <c r="U3888" i="11"/>
  <c r="AK3887" i="11"/>
  <c r="AE3887" i="11"/>
  <c r="AC3887" i="11"/>
  <c r="AB3887" i="11"/>
  <c r="AA3887" i="11"/>
  <c r="Y3887" i="11"/>
  <c r="X3887" i="11"/>
  <c r="W3887" i="11"/>
  <c r="V3887" i="11"/>
  <c r="AF3887" i="11" s="1"/>
  <c r="U3887" i="11"/>
  <c r="AE3886" i="11"/>
  <c r="AC3886" i="11"/>
  <c r="AA3886" i="11"/>
  <c r="AB3886" i="11" s="1"/>
  <c r="Y3886" i="11"/>
  <c r="X3886" i="11"/>
  <c r="W3886" i="11"/>
  <c r="V3886" i="11"/>
  <c r="AF3886" i="11" s="1"/>
  <c r="U3886" i="11"/>
  <c r="AK3885" i="11"/>
  <c r="AC3885" i="11"/>
  <c r="AA3885" i="11"/>
  <c r="Y3885" i="11"/>
  <c r="X3885" i="11"/>
  <c r="W3885" i="11"/>
  <c r="V3885" i="11"/>
  <c r="AE3885" i="11" s="1"/>
  <c r="U3885" i="11"/>
  <c r="AK3884" i="11"/>
  <c r="AC3884" i="11"/>
  <c r="AA3884" i="11"/>
  <c r="AB3884" i="11" s="1"/>
  <c r="Y3884" i="11"/>
  <c r="X3884" i="11"/>
  <c r="W3884" i="11"/>
  <c r="V3884" i="11"/>
  <c r="AG3884" i="11" s="1"/>
  <c r="U3884" i="11"/>
  <c r="AK3883" i="11"/>
  <c r="AE3883" i="11"/>
  <c r="AC3883" i="11"/>
  <c r="AB3883" i="11"/>
  <c r="AA3883" i="11"/>
  <c r="Y3883" i="11"/>
  <c r="X3883" i="11"/>
  <c r="W3883" i="11"/>
  <c r="V3883" i="11"/>
  <c r="AL3883" i="11" s="1"/>
  <c r="U3883" i="11"/>
  <c r="AE3882" i="11"/>
  <c r="AC3882" i="11"/>
  <c r="AA3882" i="11"/>
  <c r="AB3882" i="11" s="1"/>
  <c r="Y3882" i="11"/>
  <c r="X3882" i="11"/>
  <c r="W3882" i="11"/>
  <c r="V3882" i="11"/>
  <c r="AF3882" i="11" s="1"/>
  <c r="U3882" i="11"/>
  <c r="AK3881" i="11"/>
  <c r="AC3881" i="11"/>
  <c r="AA3881" i="11"/>
  <c r="Y3881" i="11"/>
  <c r="X3881" i="11"/>
  <c r="W3881" i="11"/>
  <c r="V3881" i="11"/>
  <c r="AL3881" i="11" s="1"/>
  <c r="U3881" i="11"/>
  <c r="AK3880" i="11"/>
  <c r="AC3880" i="11"/>
  <c r="AA3880" i="11"/>
  <c r="AB3880" i="11" s="1"/>
  <c r="Y3880" i="11"/>
  <c r="X3880" i="11"/>
  <c r="W3880" i="11"/>
  <c r="V3880" i="11"/>
  <c r="AG3880" i="11" s="1"/>
  <c r="U3880" i="11"/>
  <c r="AK3879" i="11"/>
  <c r="AE3879" i="11"/>
  <c r="AC3879" i="11"/>
  <c r="AB3879" i="11"/>
  <c r="AA3879" i="11"/>
  <c r="Y3879" i="11"/>
  <c r="X3879" i="11"/>
  <c r="W3879" i="11"/>
  <c r="V3879" i="11"/>
  <c r="AL3879" i="11" s="1"/>
  <c r="U3879" i="11"/>
  <c r="AE3878" i="11"/>
  <c r="AC3878" i="11"/>
  <c r="AA3878" i="11"/>
  <c r="AB3878" i="11" s="1"/>
  <c r="Y3878" i="11"/>
  <c r="X3878" i="11"/>
  <c r="W3878" i="11"/>
  <c r="V3878" i="11"/>
  <c r="AF3878" i="11" s="1"/>
  <c r="U3878" i="11"/>
  <c r="AK3877" i="11"/>
  <c r="AC3877" i="11"/>
  <c r="AA3877" i="11"/>
  <c r="Y3877" i="11"/>
  <c r="X3877" i="11"/>
  <c r="W3877" i="11"/>
  <c r="V3877" i="11"/>
  <c r="AL3877" i="11" s="1"/>
  <c r="U3877" i="11"/>
  <c r="AK3876" i="11"/>
  <c r="AC3876" i="11"/>
  <c r="AA3876" i="11"/>
  <c r="AB3876" i="11" s="1"/>
  <c r="Y3876" i="11"/>
  <c r="X3876" i="11"/>
  <c r="W3876" i="11"/>
  <c r="V3876" i="11"/>
  <c r="AG3876" i="11" s="1"/>
  <c r="U3876" i="11"/>
  <c r="AC3875" i="11"/>
  <c r="AA3875" i="11"/>
  <c r="Y3875" i="11"/>
  <c r="X3875" i="11"/>
  <c r="W3875" i="11"/>
  <c r="V3875" i="11"/>
  <c r="AL3875" i="11" s="1"/>
  <c r="U3875" i="11"/>
  <c r="AG3874" i="11"/>
  <c r="AE3874" i="11"/>
  <c r="AC3874" i="11"/>
  <c r="AA3874" i="11"/>
  <c r="AB3874" i="11" s="1"/>
  <c r="Y3874" i="11"/>
  <c r="X3874" i="11"/>
  <c r="W3874" i="11"/>
  <c r="V3874" i="11"/>
  <c r="AF3874" i="11" s="1"/>
  <c r="U3874" i="11"/>
  <c r="AK3873" i="11"/>
  <c r="AC3873" i="11"/>
  <c r="AA3873" i="11"/>
  <c r="Y3873" i="11"/>
  <c r="X3873" i="11"/>
  <c r="W3873" i="11"/>
  <c r="V3873" i="11"/>
  <c r="U3873" i="11"/>
  <c r="AK3872" i="11"/>
  <c r="AC3872" i="11"/>
  <c r="AA3872" i="11"/>
  <c r="AB3872" i="11" s="1"/>
  <c r="Y3872" i="11"/>
  <c r="X3872" i="11"/>
  <c r="W3872" i="11"/>
  <c r="V3872" i="11"/>
  <c r="AF3872" i="11" s="1"/>
  <c r="U3872" i="11"/>
  <c r="AE3871" i="11"/>
  <c r="AC3871" i="11"/>
  <c r="AB3871" i="11"/>
  <c r="AA3871" i="11"/>
  <c r="Y3871" i="11"/>
  <c r="X3871" i="11"/>
  <c r="W3871" i="11"/>
  <c r="V3871" i="11"/>
  <c r="AL3871" i="11" s="1"/>
  <c r="U3871" i="11"/>
  <c r="AC3870" i="11"/>
  <c r="AA3870" i="11"/>
  <c r="AB3870" i="11" s="1"/>
  <c r="Y3870" i="11"/>
  <c r="X3870" i="11"/>
  <c r="W3870" i="11"/>
  <c r="V3870" i="11"/>
  <c r="AF3870" i="11" s="1"/>
  <c r="U3870" i="11"/>
  <c r="AC3869" i="11"/>
  <c r="AA3869" i="11"/>
  <c r="Y3869" i="11"/>
  <c r="X3869" i="11"/>
  <c r="W3869" i="11"/>
  <c r="V3869" i="11"/>
  <c r="AL3869" i="11" s="1"/>
  <c r="U3869" i="11"/>
  <c r="AC3868" i="11"/>
  <c r="AA3868" i="11"/>
  <c r="AB3868" i="11" s="1"/>
  <c r="Y3868" i="11"/>
  <c r="X3868" i="11"/>
  <c r="W3868" i="11"/>
  <c r="V3868" i="11"/>
  <c r="AF3868" i="11" s="1"/>
  <c r="U3868" i="11"/>
  <c r="AC3867" i="11"/>
  <c r="AA3867" i="11"/>
  <c r="Y3867" i="11"/>
  <c r="X3867" i="11"/>
  <c r="W3867" i="11"/>
  <c r="V3867" i="11"/>
  <c r="AL3867" i="11" s="1"/>
  <c r="U3867" i="11"/>
  <c r="AG3866" i="11"/>
  <c r="AC3866" i="11"/>
  <c r="AA3866" i="11"/>
  <c r="AB3866" i="11" s="1"/>
  <c r="Y3866" i="11"/>
  <c r="X3866" i="11"/>
  <c r="W3866" i="11"/>
  <c r="V3866" i="11"/>
  <c r="AF3866" i="11" s="1"/>
  <c r="U3866" i="11"/>
  <c r="AC3865" i="11"/>
  <c r="AA3865" i="11"/>
  <c r="Y3865" i="11"/>
  <c r="X3865" i="11"/>
  <c r="W3865" i="11"/>
  <c r="V3865" i="11"/>
  <c r="AL3865" i="11" s="1"/>
  <c r="U3865" i="11"/>
  <c r="AC3864" i="11"/>
  <c r="AA3864" i="11"/>
  <c r="AB3864" i="11" s="1"/>
  <c r="Y3864" i="11"/>
  <c r="X3864" i="11"/>
  <c r="W3864" i="11"/>
  <c r="V3864" i="11"/>
  <c r="AF3864" i="11" s="1"/>
  <c r="U3864" i="11"/>
  <c r="AC3863" i="11"/>
  <c r="AA3863" i="11"/>
  <c r="Y3863" i="11"/>
  <c r="X3863" i="11"/>
  <c r="W3863" i="11"/>
  <c r="V3863" i="11"/>
  <c r="AL3863" i="11" s="1"/>
  <c r="U3863" i="11"/>
  <c r="AG3862" i="11"/>
  <c r="AC3862" i="11"/>
  <c r="AA3862" i="11"/>
  <c r="AB3862" i="11" s="1"/>
  <c r="Y3862" i="11"/>
  <c r="X3862" i="11"/>
  <c r="W3862" i="11"/>
  <c r="V3862" i="11"/>
  <c r="AF3862" i="11" s="1"/>
  <c r="U3862" i="11"/>
  <c r="AC3861" i="11"/>
  <c r="AA3861" i="11"/>
  <c r="Y3861" i="11"/>
  <c r="X3861" i="11"/>
  <c r="W3861" i="11"/>
  <c r="V3861" i="11"/>
  <c r="AL3861" i="11" s="1"/>
  <c r="U3861" i="11"/>
  <c r="AC3860" i="11"/>
  <c r="AA3860" i="11"/>
  <c r="AB3860" i="11" s="1"/>
  <c r="Y3860" i="11"/>
  <c r="X3860" i="11"/>
  <c r="W3860" i="11"/>
  <c r="V3860" i="11"/>
  <c r="AF3860" i="11" s="1"/>
  <c r="U3860" i="11"/>
  <c r="AC3859" i="11"/>
  <c r="AA3859" i="11"/>
  <c r="AB3859" i="11" s="1"/>
  <c r="Y3859" i="11"/>
  <c r="X3859" i="11"/>
  <c r="W3859" i="11"/>
  <c r="V3859" i="11"/>
  <c r="AL3859" i="11" s="1"/>
  <c r="U3859" i="11"/>
  <c r="AE3858" i="11"/>
  <c r="AC3858" i="11"/>
  <c r="AA3858" i="11"/>
  <c r="AB3858" i="11" s="1"/>
  <c r="Y3858" i="11"/>
  <c r="X3858" i="11"/>
  <c r="W3858" i="11"/>
  <c r="V3858" i="11"/>
  <c r="AF3858" i="11" s="1"/>
  <c r="U3858" i="11"/>
  <c r="AK3857" i="11"/>
  <c r="AC3857" i="11"/>
  <c r="AA3857" i="11"/>
  <c r="Y3857" i="11"/>
  <c r="X3857" i="11"/>
  <c r="W3857" i="11"/>
  <c r="V3857" i="11"/>
  <c r="U3857" i="11"/>
  <c r="AC3856" i="11"/>
  <c r="AA3856" i="11"/>
  <c r="AB3856" i="11" s="1"/>
  <c r="Y3856" i="11"/>
  <c r="X3856" i="11"/>
  <c r="W3856" i="11"/>
  <c r="V3856" i="11"/>
  <c r="AF3856" i="11" s="1"/>
  <c r="U3856" i="11"/>
  <c r="AK3855" i="11"/>
  <c r="AC3855" i="11"/>
  <c r="AA3855" i="11"/>
  <c r="AB3855" i="11" s="1"/>
  <c r="Y3855" i="11"/>
  <c r="X3855" i="11"/>
  <c r="W3855" i="11"/>
  <c r="V3855" i="11"/>
  <c r="AL3855" i="11" s="1"/>
  <c r="U3855" i="11"/>
  <c r="AG3854" i="11"/>
  <c r="AE3854" i="11"/>
  <c r="AC3854" i="11"/>
  <c r="AA3854" i="11"/>
  <c r="AB3854" i="11" s="1"/>
  <c r="Y3854" i="11"/>
  <c r="X3854" i="11"/>
  <c r="W3854" i="11"/>
  <c r="V3854" i="11"/>
  <c r="AF3854" i="11" s="1"/>
  <c r="U3854" i="11"/>
  <c r="AK3853" i="11"/>
  <c r="AC3853" i="11"/>
  <c r="AA3853" i="11"/>
  <c r="Y3853" i="11"/>
  <c r="X3853" i="11"/>
  <c r="W3853" i="11"/>
  <c r="V3853" i="11"/>
  <c r="AL3853" i="11" s="1"/>
  <c r="U3853" i="11"/>
  <c r="AK3852" i="11"/>
  <c r="AC3852" i="11"/>
  <c r="AA3852" i="11"/>
  <c r="AB3852" i="11" s="1"/>
  <c r="Y3852" i="11"/>
  <c r="X3852" i="11"/>
  <c r="W3852" i="11"/>
  <c r="V3852" i="11"/>
  <c r="AF3852" i="11" s="1"/>
  <c r="U3852" i="11"/>
  <c r="AC3851" i="11"/>
  <c r="AA3851" i="11"/>
  <c r="AB3851" i="11" s="1"/>
  <c r="Y3851" i="11"/>
  <c r="X3851" i="11"/>
  <c r="W3851" i="11"/>
  <c r="V3851" i="11"/>
  <c r="AL3851" i="11" s="1"/>
  <c r="U3851" i="11"/>
  <c r="AE3850" i="11"/>
  <c r="AC3850" i="11"/>
  <c r="AA3850" i="11"/>
  <c r="AB3850" i="11" s="1"/>
  <c r="Y3850" i="11"/>
  <c r="X3850" i="11"/>
  <c r="W3850" i="11"/>
  <c r="V3850" i="11"/>
  <c r="AF3850" i="11" s="1"/>
  <c r="U3850" i="11"/>
  <c r="AK3849" i="11"/>
  <c r="AC3849" i="11"/>
  <c r="AA3849" i="11"/>
  <c r="Y3849" i="11"/>
  <c r="X3849" i="11"/>
  <c r="W3849" i="11"/>
  <c r="V3849" i="11"/>
  <c r="AL3849" i="11" s="1"/>
  <c r="U3849" i="11"/>
  <c r="AK3848" i="11"/>
  <c r="AC3848" i="11"/>
  <c r="AA3848" i="11"/>
  <c r="AB3848" i="11" s="1"/>
  <c r="Y3848" i="11"/>
  <c r="X3848" i="11"/>
  <c r="W3848" i="11"/>
  <c r="V3848" i="11"/>
  <c r="AF3848" i="11" s="1"/>
  <c r="U3848" i="11"/>
  <c r="AK3847" i="11"/>
  <c r="AE3847" i="11"/>
  <c r="AC3847" i="11"/>
  <c r="AA3847" i="11"/>
  <c r="AB3847" i="11" s="1"/>
  <c r="Y3847" i="11"/>
  <c r="X3847" i="11"/>
  <c r="W3847" i="11"/>
  <c r="V3847" i="11"/>
  <c r="AL3847" i="11" s="1"/>
  <c r="U3847" i="11"/>
  <c r="AG3846" i="11"/>
  <c r="AC3846" i="11"/>
  <c r="AA3846" i="11"/>
  <c r="AB3846" i="11" s="1"/>
  <c r="Y3846" i="11"/>
  <c r="X3846" i="11"/>
  <c r="W3846" i="11"/>
  <c r="V3846" i="11"/>
  <c r="AF3846" i="11" s="1"/>
  <c r="U3846" i="11"/>
  <c r="AC3845" i="11"/>
  <c r="AA3845" i="11"/>
  <c r="Y3845" i="11"/>
  <c r="X3845" i="11"/>
  <c r="W3845" i="11"/>
  <c r="V3845" i="11"/>
  <c r="AK3845" i="11" s="1"/>
  <c r="U3845" i="11"/>
  <c r="AC3844" i="11"/>
  <c r="AA3844" i="11"/>
  <c r="AB3844" i="11" s="1"/>
  <c r="Y3844" i="11"/>
  <c r="X3844" i="11"/>
  <c r="W3844" i="11"/>
  <c r="V3844" i="11"/>
  <c r="AF3844" i="11" s="1"/>
  <c r="U3844" i="11"/>
  <c r="AE3843" i="11"/>
  <c r="AC3843" i="11"/>
  <c r="AA3843" i="11"/>
  <c r="AB3843" i="11" s="1"/>
  <c r="Y3843" i="11"/>
  <c r="X3843" i="11"/>
  <c r="W3843" i="11"/>
  <c r="V3843" i="11"/>
  <c r="AL3843" i="11" s="1"/>
  <c r="U3843" i="11"/>
  <c r="AC3842" i="11"/>
  <c r="AA3842" i="11"/>
  <c r="AB3842" i="11" s="1"/>
  <c r="Y3842" i="11"/>
  <c r="X3842" i="11"/>
  <c r="W3842" i="11"/>
  <c r="V3842" i="11"/>
  <c r="AF3842" i="11" s="1"/>
  <c r="U3842" i="11"/>
  <c r="AC3841" i="11"/>
  <c r="AA3841" i="11"/>
  <c r="Y3841" i="11"/>
  <c r="X3841" i="11"/>
  <c r="W3841" i="11"/>
  <c r="V3841" i="11"/>
  <c r="AL3841" i="11" s="1"/>
  <c r="U3841" i="11"/>
  <c r="AC3840" i="11"/>
  <c r="AA3840" i="11"/>
  <c r="AB3840" i="11" s="1"/>
  <c r="Y3840" i="11"/>
  <c r="X3840" i="11"/>
  <c r="W3840" i="11"/>
  <c r="V3840" i="11"/>
  <c r="AF3840" i="11" s="1"/>
  <c r="U3840" i="11"/>
  <c r="AK3839" i="11"/>
  <c r="AC3839" i="11"/>
  <c r="AA3839" i="11"/>
  <c r="AB3839" i="11" s="1"/>
  <c r="Y3839" i="11"/>
  <c r="X3839" i="11"/>
  <c r="W3839" i="11"/>
  <c r="V3839" i="11"/>
  <c r="AL3839" i="11" s="1"/>
  <c r="U3839" i="11"/>
  <c r="AG3838" i="11"/>
  <c r="AE3838" i="11"/>
  <c r="AC3838" i="11"/>
  <c r="AA3838" i="11"/>
  <c r="AB3838" i="11" s="1"/>
  <c r="Y3838" i="11"/>
  <c r="X3838" i="11"/>
  <c r="W3838" i="11"/>
  <c r="V3838" i="11"/>
  <c r="AF3838" i="11" s="1"/>
  <c r="U3838" i="11"/>
  <c r="AK3837" i="11"/>
  <c r="AC3837" i="11"/>
  <c r="AA3837" i="11"/>
  <c r="Y3837" i="11"/>
  <c r="X3837" i="11"/>
  <c r="W3837" i="11"/>
  <c r="V3837" i="11"/>
  <c r="AL3837" i="11" s="1"/>
  <c r="U3837" i="11"/>
  <c r="AK3836" i="11"/>
  <c r="AC3836" i="11"/>
  <c r="AA3836" i="11"/>
  <c r="AB3836" i="11" s="1"/>
  <c r="Y3836" i="11"/>
  <c r="X3836" i="11"/>
  <c r="W3836" i="11"/>
  <c r="V3836" i="11"/>
  <c r="AF3836" i="11" s="1"/>
  <c r="U3836" i="11"/>
  <c r="AC3835" i="11"/>
  <c r="AA3835" i="11"/>
  <c r="AB3835" i="11" s="1"/>
  <c r="Y3835" i="11"/>
  <c r="X3835" i="11"/>
  <c r="W3835" i="11"/>
  <c r="V3835" i="11"/>
  <c r="AL3835" i="11" s="1"/>
  <c r="U3835" i="11"/>
  <c r="AE3834" i="11"/>
  <c r="AC3834" i="11"/>
  <c r="AA3834" i="11"/>
  <c r="AB3834" i="11" s="1"/>
  <c r="Y3834" i="11"/>
  <c r="X3834" i="11"/>
  <c r="W3834" i="11"/>
  <c r="V3834" i="11"/>
  <c r="AF3834" i="11" s="1"/>
  <c r="U3834" i="11"/>
  <c r="AK3833" i="11"/>
  <c r="AC3833" i="11"/>
  <c r="AA3833" i="11"/>
  <c r="Y3833" i="11"/>
  <c r="X3833" i="11"/>
  <c r="W3833" i="11"/>
  <c r="V3833" i="11"/>
  <c r="AL3833" i="11" s="1"/>
  <c r="U3833" i="11"/>
  <c r="AK3832" i="11"/>
  <c r="AC3832" i="11"/>
  <c r="AA3832" i="11"/>
  <c r="AB3832" i="11" s="1"/>
  <c r="Y3832" i="11"/>
  <c r="X3832" i="11"/>
  <c r="W3832" i="11"/>
  <c r="V3832" i="11"/>
  <c r="AF3832" i="11" s="1"/>
  <c r="U3832" i="11"/>
  <c r="AK3831" i="11"/>
  <c r="AE3831" i="11"/>
  <c r="AC3831" i="11"/>
  <c r="AA3831" i="11"/>
  <c r="AB3831" i="11" s="1"/>
  <c r="Y3831" i="11"/>
  <c r="X3831" i="11"/>
  <c r="W3831" i="11"/>
  <c r="V3831" i="11"/>
  <c r="AL3831" i="11" s="1"/>
  <c r="U3831" i="11"/>
  <c r="AG3830" i="11"/>
  <c r="AC3830" i="11"/>
  <c r="AA3830" i="11"/>
  <c r="AB3830" i="11" s="1"/>
  <c r="Y3830" i="11"/>
  <c r="X3830" i="11"/>
  <c r="W3830" i="11"/>
  <c r="V3830" i="11"/>
  <c r="AF3830" i="11" s="1"/>
  <c r="U3830" i="11"/>
  <c r="AC3829" i="11"/>
  <c r="AA3829" i="11"/>
  <c r="Y3829" i="11"/>
  <c r="X3829" i="11"/>
  <c r="W3829" i="11"/>
  <c r="V3829" i="11"/>
  <c r="AK3829" i="11" s="1"/>
  <c r="U3829" i="11"/>
  <c r="AC3828" i="11"/>
  <c r="AA3828" i="11"/>
  <c r="Y3828" i="11"/>
  <c r="X3828" i="11"/>
  <c r="W3828" i="11"/>
  <c r="V3828" i="11"/>
  <c r="AK3828" i="11" s="1"/>
  <c r="U3828" i="11"/>
  <c r="AE3827" i="11"/>
  <c r="AC3827" i="11"/>
  <c r="AA3827" i="11"/>
  <c r="AB3827" i="11" s="1"/>
  <c r="Y3827" i="11"/>
  <c r="X3827" i="11"/>
  <c r="W3827" i="11"/>
  <c r="V3827" i="11"/>
  <c r="AL3827" i="11" s="1"/>
  <c r="U3827" i="11"/>
  <c r="AC3826" i="11"/>
  <c r="AA3826" i="11"/>
  <c r="AB3826" i="11" s="1"/>
  <c r="Y3826" i="11"/>
  <c r="X3826" i="11"/>
  <c r="W3826" i="11"/>
  <c r="V3826" i="11"/>
  <c r="AF3826" i="11" s="1"/>
  <c r="U3826" i="11"/>
  <c r="AC3825" i="11"/>
  <c r="AA3825" i="11"/>
  <c r="Y3825" i="11"/>
  <c r="X3825" i="11"/>
  <c r="W3825" i="11"/>
  <c r="V3825" i="11"/>
  <c r="AL3825" i="11" s="1"/>
  <c r="U3825" i="11"/>
  <c r="AC3824" i="11"/>
  <c r="AA3824" i="11"/>
  <c r="Y3824" i="11"/>
  <c r="X3824" i="11"/>
  <c r="W3824" i="11"/>
  <c r="V3824" i="11"/>
  <c r="AK3824" i="11" s="1"/>
  <c r="U3824" i="11"/>
  <c r="AK3823" i="11"/>
  <c r="AC3823" i="11"/>
  <c r="AA3823" i="11"/>
  <c r="AB3823" i="11" s="1"/>
  <c r="Y3823" i="11"/>
  <c r="X3823" i="11"/>
  <c r="W3823" i="11"/>
  <c r="V3823" i="11"/>
  <c r="AL3823" i="11" s="1"/>
  <c r="U3823" i="11"/>
  <c r="AG3822" i="11"/>
  <c r="AE3822" i="11"/>
  <c r="AC3822" i="11"/>
  <c r="AA3822" i="11"/>
  <c r="AB3822" i="11" s="1"/>
  <c r="Y3822" i="11"/>
  <c r="X3822" i="11"/>
  <c r="W3822" i="11"/>
  <c r="V3822" i="11"/>
  <c r="AF3822" i="11" s="1"/>
  <c r="U3822" i="11"/>
  <c r="AC3821" i="11"/>
  <c r="AA3821" i="11"/>
  <c r="Y3821" i="11"/>
  <c r="X3821" i="11"/>
  <c r="W3821" i="11"/>
  <c r="V3821" i="11"/>
  <c r="AL3821" i="11" s="1"/>
  <c r="U3821" i="11"/>
  <c r="AC3820" i="11"/>
  <c r="AA3820" i="11"/>
  <c r="Y3820" i="11"/>
  <c r="X3820" i="11"/>
  <c r="W3820" i="11"/>
  <c r="V3820" i="11"/>
  <c r="AF3820" i="11" s="1"/>
  <c r="U3820" i="11"/>
  <c r="AK3819" i="11"/>
  <c r="AC3819" i="11"/>
  <c r="AA3819" i="11"/>
  <c r="AB3819" i="11" s="1"/>
  <c r="Y3819" i="11"/>
  <c r="X3819" i="11"/>
  <c r="W3819" i="11"/>
  <c r="V3819" i="11"/>
  <c r="AL3819" i="11" s="1"/>
  <c r="U3819" i="11"/>
  <c r="AG3818" i="11"/>
  <c r="AE3818" i="11"/>
  <c r="AC3818" i="11"/>
  <c r="AA3818" i="11"/>
  <c r="AB3818" i="11" s="1"/>
  <c r="Y3818" i="11"/>
  <c r="X3818" i="11"/>
  <c r="W3818" i="11"/>
  <c r="V3818" i="11"/>
  <c r="AF3818" i="11" s="1"/>
  <c r="U3818" i="11"/>
  <c r="AK3817" i="11"/>
  <c r="AC3817" i="11"/>
  <c r="AA3817" i="11"/>
  <c r="Y3817" i="11"/>
  <c r="X3817" i="11"/>
  <c r="W3817" i="11"/>
  <c r="V3817" i="11"/>
  <c r="U3817" i="11"/>
  <c r="AK3816" i="11"/>
  <c r="AC3816" i="11"/>
  <c r="AA3816" i="11"/>
  <c r="Y3816" i="11"/>
  <c r="X3816" i="11"/>
  <c r="W3816" i="11"/>
  <c r="V3816" i="11"/>
  <c r="U3816" i="11"/>
  <c r="AC3815" i="11"/>
  <c r="AA3815" i="11"/>
  <c r="AB3815" i="11" s="1"/>
  <c r="Y3815" i="11"/>
  <c r="X3815" i="11"/>
  <c r="W3815" i="11"/>
  <c r="V3815" i="11"/>
  <c r="AL3815" i="11" s="1"/>
  <c r="U3815" i="11"/>
  <c r="AE3814" i="11"/>
  <c r="AC3814" i="11"/>
  <c r="AA3814" i="11"/>
  <c r="AB3814" i="11" s="1"/>
  <c r="Y3814" i="11"/>
  <c r="X3814" i="11"/>
  <c r="W3814" i="11"/>
  <c r="V3814" i="11"/>
  <c r="AF3814" i="11" s="1"/>
  <c r="U3814" i="11"/>
  <c r="AK3813" i="11"/>
  <c r="AG3813" i="11"/>
  <c r="AC3813" i="11"/>
  <c r="AA3813" i="11"/>
  <c r="Y3813" i="11"/>
  <c r="X3813" i="11"/>
  <c r="W3813" i="11"/>
  <c r="V3813" i="11"/>
  <c r="AL3813" i="11" s="1"/>
  <c r="U3813" i="11"/>
  <c r="AK3812" i="11"/>
  <c r="AC3812" i="11"/>
  <c r="AA3812" i="11"/>
  <c r="Y3812" i="11"/>
  <c r="X3812" i="11"/>
  <c r="W3812" i="11"/>
  <c r="V3812" i="11"/>
  <c r="U3812" i="11"/>
  <c r="AC3811" i="11"/>
  <c r="AA3811" i="11"/>
  <c r="AB3811" i="11" s="1"/>
  <c r="Y3811" i="11"/>
  <c r="X3811" i="11"/>
  <c r="W3811" i="11"/>
  <c r="V3811" i="11"/>
  <c r="AK3811" i="11" s="1"/>
  <c r="U3811" i="11"/>
  <c r="AE3810" i="11"/>
  <c r="AC3810" i="11"/>
  <c r="AA3810" i="11"/>
  <c r="AB3810" i="11" s="1"/>
  <c r="Y3810" i="11"/>
  <c r="X3810" i="11"/>
  <c r="W3810" i="11"/>
  <c r="V3810" i="11"/>
  <c r="AF3810" i="11" s="1"/>
  <c r="U3810" i="11"/>
  <c r="AK3809" i="11"/>
  <c r="AC3809" i="11"/>
  <c r="AA3809" i="11"/>
  <c r="Y3809" i="11"/>
  <c r="X3809" i="11"/>
  <c r="W3809" i="11"/>
  <c r="V3809" i="11"/>
  <c r="AL3809" i="11" s="1"/>
  <c r="U3809" i="11"/>
  <c r="AK3808" i="11"/>
  <c r="AC3808" i="11"/>
  <c r="AA3808" i="11"/>
  <c r="Y3808" i="11"/>
  <c r="X3808" i="11"/>
  <c r="W3808" i="11"/>
  <c r="V3808" i="11"/>
  <c r="U3808" i="11"/>
  <c r="AK3807" i="11"/>
  <c r="AE3807" i="11"/>
  <c r="AC3807" i="11"/>
  <c r="AA3807" i="11"/>
  <c r="AB3807" i="11" s="1"/>
  <c r="Y3807" i="11"/>
  <c r="X3807" i="11"/>
  <c r="W3807" i="11"/>
  <c r="V3807" i="11"/>
  <c r="U3807" i="11"/>
  <c r="AG3806" i="11"/>
  <c r="AC3806" i="11"/>
  <c r="AA3806" i="11"/>
  <c r="AB3806" i="11" s="1"/>
  <c r="Y3806" i="11"/>
  <c r="X3806" i="11"/>
  <c r="W3806" i="11"/>
  <c r="V3806" i="11"/>
  <c r="AF3806" i="11" s="1"/>
  <c r="U3806" i="11"/>
  <c r="AG3805" i="11"/>
  <c r="AC3805" i="11"/>
  <c r="AA3805" i="11"/>
  <c r="Y3805" i="11"/>
  <c r="X3805" i="11"/>
  <c r="W3805" i="11"/>
  <c r="V3805" i="11"/>
  <c r="AL3805" i="11" s="1"/>
  <c r="U3805" i="11"/>
  <c r="AK3804" i="11"/>
  <c r="AC3804" i="11"/>
  <c r="AA3804" i="11"/>
  <c r="Y3804" i="11"/>
  <c r="X3804" i="11"/>
  <c r="W3804" i="11"/>
  <c r="V3804" i="11"/>
  <c r="AF3804" i="11" s="1"/>
  <c r="U3804" i="11"/>
  <c r="AK3803" i="11"/>
  <c r="AC3803" i="11"/>
  <c r="AA3803" i="11"/>
  <c r="Y3803" i="11"/>
  <c r="X3803" i="11"/>
  <c r="W3803" i="11"/>
  <c r="V3803" i="11"/>
  <c r="AL3803" i="11" s="1"/>
  <c r="U3803" i="11"/>
  <c r="AC3802" i="11"/>
  <c r="AA3802" i="11"/>
  <c r="AB3802" i="11" s="1"/>
  <c r="Y3802" i="11"/>
  <c r="X3802" i="11"/>
  <c r="W3802" i="11"/>
  <c r="V3802" i="11"/>
  <c r="AF3802" i="11" s="1"/>
  <c r="U3802" i="11"/>
  <c r="AE3801" i="11"/>
  <c r="AC3801" i="11"/>
  <c r="AA3801" i="11"/>
  <c r="Y3801" i="11"/>
  <c r="X3801" i="11"/>
  <c r="W3801" i="11"/>
  <c r="V3801" i="11"/>
  <c r="AK3801" i="11" s="1"/>
  <c r="U3801" i="11"/>
  <c r="AK3800" i="11"/>
  <c r="AC3800" i="11"/>
  <c r="AA3800" i="11"/>
  <c r="Y3800" i="11"/>
  <c r="X3800" i="11"/>
  <c r="W3800" i="11"/>
  <c r="V3800" i="11"/>
  <c r="AF3800" i="11" s="1"/>
  <c r="U3800" i="11"/>
  <c r="AK3799" i="11"/>
  <c r="AE3799" i="11"/>
  <c r="AC3799" i="11"/>
  <c r="AA3799" i="11"/>
  <c r="Y3799" i="11"/>
  <c r="X3799" i="11"/>
  <c r="W3799" i="11"/>
  <c r="V3799" i="11"/>
  <c r="U3799" i="11"/>
  <c r="AG3798" i="11"/>
  <c r="AC3798" i="11"/>
  <c r="AA3798" i="11"/>
  <c r="AB3798" i="11" s="1"/>
  <c r="Y3798" i="11"/>
  <c r="X3798" i="11"/>
  <c r="W3798" i="11"/>
  <c r="V3798" i="11"/>
  <c r="AF3798" i="11" s="1"/>
  <c r="U3798" i="11"/>
  <c r="AE3797" i="11"/>
  <c r="AC3797" i="11"/>
  <c r="AA3797" i="11"/>
  <c r="Y3797" i="11"/>
  <c r="X3797" i="11"/>
  <c r="W3797" i="11"/>
  <c r="V3797" i="11"/>
  <c r="AL3797" i="11" s="1"/>
  <c r="U3797" i="11"/>
  <c r="AK3796" i="11"/>
  <c r="AC3796" i="11"/>
  <c r="AA3796" i="11"/>
  <c r="Y3796" i="11"/>
  <c r="X3796" i="11"/>
  <c r="W3796" i="11"/>
  <c r="V3796" i="11"/>
  <c r="U3796" i="11"/>
  <c r="AK3795" i="11"/>
  <c r="AC3795" i="11"/>
  <c r="AA3795" i="11"/>
  <c r="Y3795" i="11"/>
  <c r="X3795" i="11"/>
  <c r="W3795" i="11"/>
  <c r="V3795" i="11"/>
  <c r="AL3795" i="11" s="1"/>
  <c r="U3795" i="11"/>
  <c r="AC3794" i="11"/>
  <c r="AA3794" i="11"/>
  <c r="AB3794" i="11" s="1"/>
  <c r="Y3794" i="11"/>
  <c r="X3794" i="11"/>
  <c r="W3794" i="11"/>
  <c r="V3794" i="11"/>
  <c r="AF3794" i="11" s="1"/>
  <c r="U3794" i="11"/>
  <c r="AC3793" i="11"/>
  <c r="AA3793" i="11"/>
  <c r="Y3793" i="11"/>
  <c r="X3793" i="11"/>
  <c r="W3793" i="11"/>
  <c r="V3793" i="11"/>
  <c r="AL3793" i="11" s="1"/>
  <c r="U3793" i="11"/>
  <c r="AK3792" i="11"/>
  <c r="AC3792" i="11"/>
  <c r="AA3792" i="11"/>
  <c r="AB3792" i="11" s="1"/>
  <c r="Y3792" i="11"/>
  <c r="X3792" i="11"/>
  <c r="W3792" i="11"/>
  <c r="V3792" i="11"/>
  <c r="AG3792" i="11" s="1"/>
  <c r="U3792" i="11"/>
  <c r="AE3791" i="11"/>
  <c r="AC3791" i="11"/>
  <c r="AA3791" i="11"/>
  <c r="Y3791" i="11"/>
  <c r="X3791" i="11"/>
  <c r="W3791" i="11"/>
  <c r="V3791" i="11"/>
  <c r="AL3791" i="11" s="1"/>
  <c r="U3791" i="11"/>
  <c r="AC3790" i="11"/>
  <c r="AA3790" i="11"/>
  <c r="AB3790" i="11" s="1"/>
  <c r="Y3790" i="11"/>
  <c r="X3790" i="11"/>
  <c r="W3790" i="11"/>
  <c r="V3790" i="11"/>
  <c r="AG3790" i="11" s="1"/>
  <c r="U3790" i="11"/>
  <c r="AK3789" i="11"/>
  <c r="AC3789" i="11"/>
  <c r="AA3789" i="11"/>
  <c r="Y3789" i="11"/>
  <c r="X3789" i="11"/>
  <c r="W3789" i="11"/>
  <c r="V3789" i="11"/>
  <c r="AL3789" i="11" s="1"/>
  <c r="U3789" i="11"/>
  <c r="AG3788" i="11"/>
  <c r="AC3788" i="11"/>
  <c r="AA3788" i="11"/>
  <c r="AB3788" i="11" s="1"/>
  <c r="Y3788" i="11"/>
  <c r="X3788" i="11"/>
  <c r="W3788" i="11"/>
  <c r="V3788" i="11"/>
  <c r="AK3788" i="11" s="1"/>
  <c r="U3788" i="11"/>
  <c r="AK3787" i="11"/>
  <c r="AC3787" i="11"/>
  <c r="AA3787" i="11"/>
  <c r="Y3787" i="11"/>
  <c r="X3787" i="11"/>
  <c r="W3787" i="11"/>
  <c r="V3787" i="11"/>
  <c r="AL3787" i="11" s="1"/>
  <c r="U3787" i="11"/>
  <c r="AC3786" i="11"/>
  <c r="AA3786" i="11"/>
  <c r="AB3786" i="11" s="1"/>
  <c r="Y3786" i="11"/>
  <c r="X3786" i="11"/>
  <c r="W3786" i="11"/>
  <c r="V3786" i="11"/>
  <c r="AF3786" i="11" s="1"/>
  <c r="U3786" i="11"/>
  <c r="AC3785" i="11"/>
  <c r="AA3785" i="11"/>
  <c r="Y3785" i="11"/>
  <c r="X3785" i="11"/>
  <c r="W3785" i="11"/>
  <c r="V3785" i="11"/>
  <c r="AL3785" i="11" s="1"/>
  <c r="U3785" i="11"/>
  <c r="AK3784" i="11"/>
  <c r="AC3784" i="11"/>
  <c r="AA3784" i="11"/>
  <c r="AB3784" i="11" s="1"/>
  <c r="Y3784" i="11"/>
  <c r="X3784" i="11"/>
  <c r="W3784" i="11"/>
  <c r="V3784" i="11"/>
  <c r="AF3784" i="11" s="1"/>
  <c r="U3784" i="11"/>
  <c r="AE3783" i="11"/>
  <c r="AC3783" i="11"/>
  <c r="AA3783" i="11"/>
  <c r="Y3783" i="11"/>
  <c r="X3783" i="11"/>
  <c r="W3783" i="11"/>
  <c r="V3783" i="11"/>
  <c r="AL3783" i="11" s="1"/>
  <c r="U3783" i="11"/>
  <c r="AC3782" i="11"/>
  <c r="AA3782" i="11"/>
  <c r="AB3782" i="11" s="1"/>
  <c r="Y3782" i="11"/>
  <c r="X3782" i="11"/>
  <c r="W3782" i="11"/>
  <c r="V3782" i="11"/>
  <c r="AG3782" i="11" s="1"/>
  <c r="U3782" i="11"/>
  <c r="AK3781" i="11"/>
  <c r="AC3781" i="11"/>
  <c r="AA3781" i="11"/>
  <c r="Y3781" i="11"/>
  <c r="X3781" i="11"/>
  <c r="W3781" i="11"/>
  <c r="V3781" i="11"/>
  <c r="AL3781" i="11" s="1"/>
  <c r="U3781" i="11"/>
  <c r="AG3780" i="11"/>
  <c r="AC3780" i="11"/>
  <c r="AA3780" i="11"/>
  <c r="AB3780" i="11" s="1"/>
  <c r="Y3780" i="11"/>
  <c r="X3780" i="11"/>
  <c r="W3780" i="11"/>
  <c r="V3780" i="11"/>
  <c r="AK3780" i="11" s="1"/>
  <c r="U3780" i="11"/>
  <c r="AK3779" i="11"/>
  <c r="AC3779" i="11"/>
  <c r="AA3779" i="11"/>
  <c r="Y3779" i="11"/>
  <c r="X3779" i="11"/>
  <c r="W3779" i="11"/>
  <c r="V3779" i="11"/>
  <c r="AL3779" i="11" s="1"/>
  <c r="U3779" i="11"/>
  <c r="AC3778" i="11"/>
  <c r="AA3778" i="11"/>
  <c r="AB3778" i="11" s="1"/>
  <c r="Y3778" i="11"/>
  <c r="X3778" i="11"/>
  <c r="W3778" i="11"/>
  <c r="V3778" i="11"/>
  <c r="AF3778" i="11" s="1"/>
  <c r="U3778" i="11"/>
  <c r="AC3777" i="11"/>
  <c r="AA3777" i="11"/>
  <c r="Y3777" i="11"/>
  <c r="X3777" i="11"/>
  <c r="W3777" i="11"/>
  <c r="V3777" i="11"/>
  <c r="AL3777" i="11" s="1"/>
  <c r="U3777" i="11"/>
  <c r="AK3776" i="11"/>
  <c r="AC3776" i="11"/>
  <c r="AA3776" i="11"/>
  <c r="AB3776" i="11" s="1"/>
  <c r="Y3776" i="11"/>
  <c r="X3776" i="11"/>
  <c r="W3776" i="11"/>
  <c r="V3776" i="11"/>
  <c r="AF3776" i="11" s="1"/>
  <c r="U3776" i="11"/>
  <c r="AE3775" i="11"/>
  <c r="AC3775" i="11"/>
  <c r="AA3775" i="11"/>
  <c r="Y3775" i="11"/>
  <c r="X3775" i="11"/>
  <c r="W3775" i="11"/>
  <c r="V3775" i="11"/>
  <c r="AL3775" i="11" s="1"/>
  <c r="U3775" i="11"/>
  <c r="AC3774" i="11"/>
  <c r="AA3774" i="11"/>
  <c r="AB3774" i="11" s="1"/>
  <c r="Y3774" i="11"/>
  <c r="X3774" i="11"/>
  <c r="W3774" i="11"/>
  <c r="V3774" i="11"/>
  <c r="AG3774" i="11" s="1"/>
  <c r="U3774" i="11"/>
  <c r="AK3773" i="11"/>
  <c r="AC3773" i="11"/>
  <c r="AA3773" i="11"/>
  <c r="Y3773" i="11"/>
  <c r="X3773" i="11"/>
  <c r="W3773" i="11"/>
  <c r="V3773" i="11"/>
  <c r="AE3773" i="11" s="1"/>
  <c r="U3773" i="11"/>
  <c r="AG3772" i="11"/>
  <c r="AC3772" i="11"/>
  <c r="AA3772" i="11"/>
  <c r="AB3772" i="11" s="1"/>
  <c r="Y3772" i="11"/>
  <c r="X3772" i="11"/>
  <c r="W3772" i="11"/>
  <c r="V3772" i="11"/>
  <c r="AK3772" i="11" s="1"/>
  <c r="U3772" i="11"/>
  <c r="AK3771" i="11"/>
  <c r="AC3771" i="11"/>
  <c r="AA3771" i="11"/>
  <c r="Y3771" i="11"/>
  <c r="X3771" i="11"/>
  <c r="W3771" i="11"/>
  <c r="V3771" i="11"/>
  <c r="AL3771" i="11" s="1"/>
  <c r="U3771" i="11"/>
  <c r="AC3770" i="11"/>
  <c r="AA3770" i="11"/>
  <c r="AB3770" i="11" s="1"/>
  <c r="Y3770" i="11"/>
  <c r="X3770" i="11"/>
  <c r="W3770" i="11"/>
  <c r="V3770" i="11"/>
  <c r="AF3770" i="11" s="1"/>
  <c r="U3770" i="11"/>
  <c r="AC3769" i="11"/>
  <c r="AA3769" i="11"/>
  <c r="Y3769" i="11"/>
  <c r="X3769" i="11"/>
  <c r="W3769" i="11"/>
  <c r="V3769" i="11"/>
  <c r="AL3769" i="11" s="1"/>
  <c r="U3769" i="11"/>
  <c r="AK3768" i="11"/>
  <c r="AC3768" i="11"/>
  <c r="AA3768" i="11"/>
  <c r="AB3768" i="11" s="1"/>
  <c r="Y3768" i="11"/>
  <c r="X3768" i="11"/>
  <c r="W3768" i="11"/>
  <c r="V3768" i="11"/>
  <c r="AF3768" i="11" s="1"/>
  <c r="U3768" i="11"/>
  <c r="AE3767" i="11"/>
  <c r="AC3767" i="11"/>
  <c r="AA3767" i="11"/>
  <c r="Y3767" i="11"/>
  <c r="X3767" i="11"/>
  <c r="W3767" i="11"/>
  <c r="V3767" i="11"/>
  <c r="AL3767" i="11" s="1"/>
  <c r="U3767" i="11"/>
  <c r="AC3766" i="11"/>
  <c r="AA3766" i="11"/>
  <c r="AB3766" i="11" s="1"/>
  <c r="Y3766" i="11"/>
  <c r="X3766" i="11"/>
  <c r="W3766" i="11"/>
  <c r="V3766" i="11"/>
  <c r="AG3766" i="11" s="1"/>
  <c r="U3766" i="11"/>
  <c r="AK3765" i="11"/>
  <c r="AC3765" i="11"/>
  <c r="AA3765" i="11"/>
  <c r="Y3765" i="11"/>
  <c r="X3765" i="11"/>
  <c r="W3765" i="11"/>
  <c r="V3765" i="11"/>
  <c r="AE3765" i="11" s="1"/>
  <c r="U3765" i="11"/>
  <c r="AG3764" i="11"/>
  <c r="AC3764" i="11"/>
  <c r="AA3764" i="11"/>
  <c r="AB3764" i="11" s="1"/>
  <c r="Y3764" i="11"/>
  <c r="X3764" i="11"/>
  <c r="W3764" i="11"/>
  <c r="V3764" i="11"/>
  <c r="AK3764" i="11" s="1"/>
  <c r="U3764" i="11"/>
  <c r="AK3763" i="11"/>
  <c r="AC3763" i="11"/>
  <c r="AA3763" i="11"/>
  <c r="Y3763" i="11"/>
  <c r="X3763" i="11"/>
  <c r="W3763" i="11"/>
  <c r="V3763" i="11"/>
  <c r="AL3763" i="11" s="1"/>
  <c r="U3763" i="11"/>
  <c r="AC3762" i="11"/>
  <c r="AA3762" i="11"/>
  <c r="AB3762" i="11" s="1"/>
  <c r="Y3762" i="11"/>
  <c r="X3762" i="11"/>
  <c r="W3762" i="11"/>
  <c r="V3762" i="11"/>
  <c r="AF3762" i="11" s="1"/>
  <c r="U3762" i="11"/>
  <c r="AC3761" i="11"/>
  <c r="AA3761" i="11"/>
  <c r="Y3761" i="11"/>
  <c r="X3761" i="11"/>
  <c r="W3761" i="11"/>
  <c r="V3761" i="11"/>
  <c r="AL3761" i="11" s="1"/>
  <c r="U3761" i="11"/>
  <c r="AK3760" i="11"/>
  <c r="AC3760" i="11"/>
  <c r="AA3760" i="11"/>
  <c r="AB3760" i="11" s="1"/>
  <c r="Y3760" i="11"/>
  <c r="X3760" i="11"/>
  <c r="W3760" i="11"/>
  <c r="V3760" i="11"/>
  <c r="AG3760" i="11" s="1"/>
  <c r="U3760" i="11"/>
  <c r="AE3759" i="11"/>
  <c r="AC3759" i="11"/>
  <c r="AA3759" i="11"/>
  <c r="Y3759" i="11"/>
  <c r="X3759" i="11"/>
  <c r="W3759" i="11"/>
  <c r="V3759" i="11"/>
  <c r="AL3759" i="11" s="1"/>
  <c r="U3759" i="11"/>
  <c r="AC3758" i="11"/>
  <c r="AA3758" i="11"/>
  <c r="AB3758" i="11" s="1"/>
  <c r="Y3758" i="11"/>
  <c r="X3758" i="11"/>
  <c r="W3758" i="11"/>
  <c r="V3758" i="11"/>
  <c r="AG3758" i="11" s="1"/>
  <c r="U3758" i="11"/>
  <c r="AK3757" i="11"/>
  <c r="AC3757" i="11"/>
  <c r="AA3757" i="11"/>
  <c r="Y3757" i="11"/>
  <c r="X3757" i="11"/>
  <c r="W3757" i="11"/>
  <c r="V3757" i="11"/>
  <c r="AL3757" i="11" s="1"/>
  <c r="U3757" i="11"/>
  <c r="AG3756" i="11"/>
  <c r="AC3756" i="11"/>
  <c r="AA3756" i="11"/>
  <c r="AB3756" i="11" s="1"/>
  <c r="Y3756" i="11"/>
  <c r="X3756" i="11"/>
  <c r="W3756" i="11"/>
  <c r="V3756" i="11"/>
  <c r="AK3756" i="11" s="1"/>
  <c r="U3756" i="11"/>
  <c r="AK3755" i="11"/>
  <c r="AC3755" i="11"/>
  <c r="AA3755" i="11"/>
  <c r="Y3755" i="11"/>
  <c r="X3755" i="11"/>
  <c r="W3755" i="11"/>
  <c r="V3755" i="11"/>
  <c r="AL3755" i="11" s="1"/>
  <c r="U3755" i="11"/>
  <c r="AC3754" i="11"/>
  <c r="AA3754" i="11"/>
  <c r="AB3754" i="11" s="1"/>
  <c r="Y3754" i="11"/>
  <c r="X3754" i="11"/>
  <c r="W3754" i="11"/>
  <c r="V3754" i="11"/>
  <c r="AF3754" i="11" s="1"/>
  <c r="U3754" i="11"/>
  <c r="AC3753" i="11"/>
  <c r="AA3753" i="11"/>
  <c r="Y3753" i="11"/>
  <c r="X3753" i="11"/>
  <c r="W3753" i="11"/>
  <c r="V3753" i="11"/>
  <c r="AL3753" i="11" s="1"/>
  <c r="U3753" i="11"/>
  <c r="AK3752" i="11"/>
  <c r="AC3752" i="11"/>
  <c r="AA3752" i="11"/>
  <c r="AB3752" i="11" s="1"/>
  <c r="Y3752" i="11"/>
  <c r="X3752" i="11"/>
  <c r="W3752" i="11"/>
  <c r="V3752" i="11"/>
  <c r="AG3752" i="11" s="1"/>
  <c r="U3752" i="11"/>
  <c r="AE3751" i="11"/>
  <c r="AC3751" i="11"/>
  <c r="AA3751" i="11"/>
  <c r="Y3751" i="11"/>
  <c r="X3751" i="11"/>
  <c r="W3751" i="11"/>
  <c r="V3751" i="11"/>
  <c r="AL3751" i="11" s="1"/>
  <c r="U3751" i="11"/>
  <c r="AC3750" i="11"/>
  <c r="AA3750" i="11"/>
  <c r="AB3750" i="11" s="1"/>
  <c r="Y3750" i="11"/>
  <c r="X3750" i="11"/>
  <c r="W3750" i="11"/>
  <c r="V3750" i="11"/>
  <c r="AG3750" i="11" s="1"/>
  <c r="U3750" i="11"/>
  <c r="AK3749" i="11"/>
  <c r="AC3749" i="11"/>
  <c r="AA3749" i="11"/>
  <c r="Y3749" i="11"/>
  <c r="X3749" i="11"/>
  <c r="W3749" i="11"/>
  <c r="V3749" i="11"/>
  <c r="AL3749" i="11" s="1"/>
  <c r="U3749" i="11"/>
  <c r="AG3748" i="11"/>
  <c r="AC3748" i="11"/>
  <c r="AA3748" i="11"/>
  <c r="AB3748" i="11" s="1"/>
  <c r="Y3748" i="11"/>
  <c r="X3748" i="11"/>
  <c r="W3748" i="11"/>
  <c r="V3748" i="11"/>
  <c r="AK3748" i="11" s="1"/>
  <c r="U3748" i="11"/>
  <c r="AK3747" i="11"/>
  <c r="AC3747" i="11"/>
  <c r="AA3747" i="11"/>
  <c r="Y3747" i="11"/>
  <c r="X3747" i="11"/>
  <c r="W3747" i="11"/>
  <c r="V3747" i="11"/>
  <c r="AL3747" i="11" s="1"/>
  <c r="U3747" i="11"/>
  <c r="AC3746" i="11"/>
  <c r="AA3746" i="11"/>
  <c r="AB3746" i="11" s="1"/>
  <c r="Y3746" i="11"/>
  <c r="X3746" i="11"/>
  <c r="W3746" i="11"/>
  <c r="V3746" i="11"/>
  <c r="AF3746" i="11" s="1"/>
  <c r="U3746" i="11"/>
  <c r="AC3745" i="11"/>
  <c r="AA3745" i="11"/>
  <c r="Y3745" i="11"/>
  <c r="X3745" i="11"/>
  <c r="W3745" i="11"/>
  <c r="V3745" i="11"/>
  <c r="AL3745" i="11" s="1"/>
  <c r="U3745" i="11"/>
  <c r="AK3744" i="11"/>
  <c r="AC3744" i="11"/>
  <c r="AA3744" i="11"/>
  <c r="AB3744" i="11" s="1"/>
  <c r="Y3744" i="11"/>
  <c r="X3744" i="11"/>
  <c r="W3744" i="11"/>
  <c r="V3744" i="11"/>
  <c r="AG3744" i="11" s="1"/>
  <c r="U3744" i="11"/>
  <c r="AE3743" i="11"/>
  <c r="AC3743" i="11"/>
  <c r="AA3743" i="11"/>
  <c r="Y3743" i="11"/>
  <c r="X3743" i="11"/>
  <c r="W3743" i="11"/>
  <c r="V3743" i="11"/>
  <c r="AL3743" i="11" s="1"/>
  <c r="U3743" i="11"/>
  <c r="AC3742" i="11"/>
  <c r="AA3742" i="11"/>
  <c r="AB3742" i="11" s="1"/>
  <c r="Y3742" i="11"/>
  <c r="X3742" i="11"/>
  <c r="W3742" i="11"/>
  <c r="V3742" i="11"/>
  <c r="AG3742" i="11" s="1"/>
  <c r="U3742" i="11"/>
  <c r="AK3741" i="11"/>
  <c r="AC3741" i="11"/>
  <c r="AA3741" i="11"/>
  <c r="Y3741" i="11"/>
  <c r="X3741" i="11"/>
  <c r="W3741" i="11"/>
  <c r="V3741" i="11"/>
  <c r="AL3741" i="11" s="1"/>
  <c r="U3741" i="11"/>
  <c r="AG3740" i="11"/>
  <c r="AC3740" i="11"/>
  <c r="AA3740" i="11"/>
  <c r="AB3740" i="11" s="1"/>
  <c r="Y3740" i="11"/>
  <c r="X3740" i="11"/>
  <c r="W3740" i="11"/>
  <c r="V3740" i="11"/>
  <c r="AK3740" i="11" s="1"/>
  <c r="U3740" i="11"/>
  <c r="AK3739" i="11"/>
  <c r="AC3739" i="11"/>
  <c r="AA3739" i="11"/>
  <c r="Y3739" i="11"/>
  <c r="X3739" i="11"/>
  <c r="W3739" i="11"/>
  <c r="V3739" i="11"/>
  <c r="U3739" i="11"/>
  <c r="AE3738" i="11"/>
  <c r="AC3738" i="11"/>
  <c r="AA3738" i="11"/>
  <c r="AB3738" i="11" s="1"/>
  <c r="Y3738" i="11"/>
  <c r="X3738" i="11"/>
  <c r="W3738" i="11"/>
  <c r="V3738" i="11"/>
  <c r="AF3738" i="11" s="1"/>
  <c r="U3738" i="11"/>
  <c r="AK3737" i="11"/>
  <c r="AC3737" i="11"/>
  <c r="AA3737" i="11"/>
  <c r="Y3737" i="11"/>
  <c r="X3737" i="11"/>
  <c r="W3737" i="11"/>
  <c r="V3737" i="11"/>
  <c r="AL3737" i="11" s="1"/>
  <c r="U3737" i="11"/>
  <c r="AK3736" i="11"/>
  <c r="AC3736" i="11"/>
  <c r="AA3736" i="11"/>
  <c r="AB3736" i="11" s="1"/>
  <c r="Y3736" i="11"/>
  <c r="X3736" i="11"/>
  <c r="W3736" i="11"/>
  <c r="V3736" i="11"/>
  <c r="AG3736" i="11" s="1"/>
  <c r="U3736" i="11"/>
  <c r="AC3735" i="11"/>
  <c r="AA3735" i="11"/>
  <c r="Y3735" i="11"/>
  <c r="X3735" i="11"/>
  <c r="W3735" i="11"/>
  <c r="V3735" i="11"/>
  <c r="AL3735" i="11" s="1"/>
  <c r="U3735" i="11"/>
  <c r="AE3734" i="11"/>
  <c r="AC3734" i="11"/>
  <c r="AA3734" i="11"/>
  <c r="AB3734" i="11" s="1"/>
  <c r="Y3734" i="11"/>
  <c r="X3734" i="11"/>
  <c r="W3734" i="11"/>
  <c r="V3734" i="11"/>
  <c r="AG3734" i="11" s="1"/>
  <c r="U3734" i="11"/>
  <c r="AK3733" i="11"/>
  <c r="AC3733" i="11"/>
  <c r="AA3733" i="11"/>
  <c r="Y3733" i="11"/>
  <c r="X3733" i="11"/>
  <c r="W3733" i="11"/>
  <c r="V3733" i="11"/>
  <c r="AL3733" i="11" s="1"/>
  <c r="U3733" i="11"/>
  <c r="AC3732" i="11"/>
  <c r="AA3732" i="11"/>
  <c r="AB3732" i="11" s="1"/>
  <c r="Y3732" i="11"/>
  <c r="X3732" i="11"/>
  <c r="W3732" i="11"/>
  <c r="V3732" i="11"/>
  <c r="AK3732" i="11" s="1"/>
  <c r="U3732" i="11"/>
  <c r="AC3731" i="11"/>
  <c r="AA3731" i="11"/>
  <c r="Y3731" i="11"/>
  <c r="X3731" i="11"/>
  <c r="W3731" i="11"/>
  <c r="V3731" i="11"/>
  <c r="AL3731" i="11" s="1"/>
  <c r="U3731" i="11"/>
  <c r="AE3730" i="11"/>
  <c r="AC3730" i="11"/>
  <c r="AA3730" i="11"/>
  <c r="AB3730" i="11" s="1"/>
  <c r="Y3730" i="11"/>
  <c r="X3730" i="11"/>
  <c r="W3730" i="11"/>
  <c r="V3730" i="11"/>
  <c r="AF3730" i="11" s="1"/>
  <c r="U3730" i="11"/>
  <c r="AK3729" i="11"/>
  <c r="AC3729" i="11"/>
  <c r="AA3729" i="11"/>
  <c r="Y3729" i="11"/>
  <c r="X3729" i="11"/>
  <c r="W3729" i="11"/>
  <c r="V3729" i="11"/>
  <c r="AL3729" i="11" s="1"/>
  <c r="U3729" i="11"/>
  <c r="AK3728" i="11"/>
  <c r="AC3728" i="11"/>
  <c r="AA3728" i="11"/>
  <c r="AB3728" i="11" s="1"/>
  <c r="Y3728" i="11"/>
  <c r="X3728" i="11"/>
  <c r="W3728" i="11"/>
  <c r="V3728" i="11"/>
  <c r="AG3728" i="11" s="1"/>
  <c r="U3728" i="11"/>
  <c r="AC3727" i="11"/>
  <c r="AA3727" i="11"/>
  <c r="Y3727" i="11"/>
  <c r="X3727" i="11"/>
  <c r="W3727" i="11"/>
  <c r="V3727" i="11"/>
  <c r="AL3727" i="11" s="1"/>
  <c r="U3727" i="11"/>
  <c r="AE3726" i="11"/>
  <c r="AC3726" i="11"/>
  <c r="AA3726" i="11"/>
  <c r="AB3726" i="11" s="1"/>
  <c r="Y3726" i="11"/>
  <c r="X3726" i="11"/>
  <c r="W3726" i="11"/>
  <c r="V3726" i="11"/>
  <c r="AG3726" i="11" s="1"/>
  <c r="U3726" i="11"/>
  <c r="AK3725" i="11"/>
  <c r="AC3725" i="11"/>
  <c r="AA3725" i="11"/>
  <c r="Y3725" i="11"/>
  <c r="X3725" i="11"/>
  <c r="W3725" i="11"/>
  <c r="V3725" i="11"/>
  <c r="AE3725" i="11" s="1"/>
  <c r="U3725" i="11"/>
  <c r="AC3724" i="11"/>
  <c r="AA3724" i="11"/>
  <c r="AB3724" i="11" s="1"/>
  <c r="Y3724" i="11"/>
  <c r="X3724" i="11"/>
  <c r="W3724" i="11"/>
  <c r="V3724" i="11"/>
  <c r="AK3724" i="11" s="1"/>
  <c r="U3724" i="11"/>
  <c r="AC3723" i="11"/>
  <c r="AA3723" i="11"/>
  <c r="Y3723" i="11"/>
  <c r="X3723" i="11"/>
  <c r="W3723" i="11"/>
  <c r="V3723" i="11"/>
  <c r="AL3723" i="11" s="1"/>
  <c r="U3723" i="11"/>
  <c r="AE3722" i="11"/>
  <c r="AC3722" i="11"/>
  <c r="AA3722" i="11"/>
  <c r="AB3722" i="11" s="1"/>
  <c r="Y3722" i="11"/>
  <c r="X3722" i="11"/>
  <c r="W3722" i="11"/>
  <c r="V3722" i="11"/>
  <c r="AF3722" i="11" s="1"/>
  <c r="U3722" i="11"/>
  <c r="AK3721" i="11"/>
  <c r="AC3721" i="11"/>
  <c r="AA3721" i="11"/>
  <c r="Y3721" i="11"/>
  <c r="X3721" i="11"/>
  <c r="W3721" i="11"/>
  <c r="V3721" i="11"/>
  <c r="AL3721" i="11" s="1"/>
  <c r="U3721" i="11"/>
  <c r="AK3720" i="11"/>
  <c r="AC3720" i="11"/>
  <c r="AA3720" i="11"/>
  <c r="AB3720" i="11" s="1"/>
  <c r="Y3720" i="11"/>
  <c r="X3720" i="11"/>
  <c r="W3720" i="11"/>
  <c r="V3720" i="11"/>
  <c r="AG3720" i="11" s="1"/>
  <c r="U3720" i="11"/>
  <c r="AC3719" i="11"/>
  <c r="AA3719" i="11"/>
  <c r="Y3719" i="11"/>
  <c r="X3719" i="11"/>
  <c r="W3719" i="11"/>
  <c r="V3719" i="11"/>
  <c r="AL3719" i="11" s="1"/>
  <c r="U3719" i="11"/>
  <c r="AE3718" i="11"/>
  <c r="AC3718" i="11"/>
  <c r="AA3718" i="11"/>
  <c r="AB3718" i="11" s="1"/>
  <c r="Y3718" i="11"/>
  <c r="X3718" i="11"/>
  <c r="W3718" i="11"/>
  <c r="V3718" i="11"/>
  <c r="AG3718" i="11" s="1"/>
  <c r="U3718" i="11"/>
  <c r="AK3717" i="11"/>
  <c r="AC3717" i="11"/>
  <c r="AA3717" i="11"/>
  <c r="Y3717" i="11"/>
  <c r="X3717" i="11"/>
  <c r="W3717" i="11"/>
  <c r="V3717" i="11"/>
  <c r="AE3717" i="11" s="1"/>
  <c r="U3717" i="11"/>
  <c r="AC3716" i="11"/>
  <c r="AA3716" i="11"/>
  <c r="AB3716" i="11" s="1"/>
  <c r="Y3716" i="11"/>
  <c r="X3716" i="11"/>
  <c r="W3716" i="11"/>
  <c r="V3716" i="11"/>
  <c r="AF3716" i="11" s="1"/>
  <c r="U3716" i="11"/>
  <c r="AC3715" i="11"/>
  <c r="AA3715" i="11"/>
  <c r="Y3715" i="11"/>
  <c r="X3715" i="11"/>
  <c r="W3715" i="11"/>
  <c r="V3715" i="11"/>
  <c r="AL3715" i="11" s="1"/>
  <c r="U3715" i="11"/>
  <c r="AE3714" i="11"/>
  <c r="AC3714" i="11"/>
  <c r="AA3714" i="11"/>
  <c r="AB3714" i="11" s="1"/>
  <c r="Y3714" i="11"/>
  <c r="X3714" i="11"/>
  <c r="W3714" i="11"/>
  <c r="V3714" i="11"/>
  <c r="AF3714" i="11" s="1"/>
  <c r="U3714" i="11"/>
  <c r="AK3713" i="11"/>
  <c r="AC3713" i="11"/>
  <c r="AA3713" i="11"/>
  <c r="Y3713" i="11"/>
  <c r="X3713" i="11"/>
  <c r="W3713" i="11"/>
  <c r="V3713" i="11"/>
  <c r="AL3713" i="11" s="1"/>
  <c r="U3713" i="11"/>
  <c r="AK3712" i="11"/>
  <c r="AC3712" i="11"/>
  <c r="AA3712" i="11"/>
  <c r="AB3712" i="11" s="1"/>
  <c r="Y3712" i="11"/>
  <c r="X3712" i="11"/>
  <c r="W3712" i="11"/>
  <c r="V3712" i="11"/>
  <c r="AG3712" i="11" s="1"/>
  <c r="U3712" i="11"/>
  <c r="AC3711" i="11"/>
  <c r="AA3711" i="11"/>
  <c r="Y3711" i="11"/>
  <c r="X3711" i="11"/>
  <c r="W3711" i="11"/>
  <c r="V3711" i="11"/>
  <c r="AL3711" i="11" s="1"/>
  <c r="U3711" i="11"/>
  <c r="AE3710" i="11"/>
  <c r="AC3710" i="11"/>
  <c r="AA3710" i="11"/>
  <c r="AB3710" i="11" s="1"/>
  <c r="Y3710" i="11"/>
  <c r="X3710" i="11"/>
  <c r="W3710" i="11"/>
  <c r="V3710" i="11"/>
  <c r="AG3710" i="11" s="1"/>
  <c r="U3710" i="11"/>
  <c r="AK3709" i="11"/>
  <c r="AC3709" i="11"/>
  <c r="AA3709" i="11"/>
  <c r="Y3709" i="11"/>
  <c r="X3709" i="11"/>
  <c r="W3709" i="11"/>
  <c r="V3709" i="11"/>
  <c r="AE3709" i="11" s="1"/>
  <c r="U3709" i="11"/>
  <c r="AC3708" i="11"/>
  <c r="AA3708" i="11"/>
  <c r="AB3708" i="11" s="1"/>
  <c r="Y3708" i="11"/>
  <c r="X3708" i="11"/>
  <c r="W3708" i="11"/>
  <c r="V3708" i="11"/>
  <c r="AK3708" i="11" s="1"/>
  <c r="U3708" i="11"/>
  <c r="AC3707" i="11"/>
  <c r="AA3707" i="11"/>
  <c r="Y3707" i="11"/>
  <c r="X3707" i="11"/>
  <c r="W3707" i="11"/>
  <c r="V3707" i="11"/>
  <c r="AL3707" i="11" s="1"/>
  <c r="U3707" i="11"/>
  <c r="AE3706" i="11"/>
  <c r="AC3706" i="11"/>
  <c r="AA3706" i="11"/>
  <c r="AB3706" i="11" s="1"/>
  <c r="Y3706" i="11"/>
  <c r="X3706" i="11"/>
  <c r="W3706" i="11"/>
  <c r="AL3706" i="11" s="1"/>
  <c r="V3706" i="11"/>
  <c r="AF3706" i="11" s="1"/>
  <c r="U3706" i="11"/>
  <c r="AF3705" i="11"/>
  <c r="AC3705" i="11"/>
  <c r="AA3705" i="11"/>
  <c r="AB3705" i="11" s="1"/>
  <c r="Y3705" i="11"/>
  <c r="X3705" i="11"/>
  <c r="W3705" i="11"/>
  <c r="V3705" i="11"/>
  <c r="AK3705" i="11" s="1"/>
  <c r="U3705" i="11"/>
  <c r="AK3704" i="11"/>
  <c r="AC3704" i="11"/>
  <c r="AA3704" i="11"/>
  <c r="AB3704" i="11" s="1"/>
  <c r="Y3704" i="11"/>
  <c r="X3704" i="11"/>
  <c r="W3704" i="11"/>
  <c r="V3704" i="11"/>
  <c r="AF3704" i="11" s="1"/>
  <c r="U3704" i="11"/>
  <c r="AE3703" i="11"/>
  <c r="AC3703" i="11"/>
  <c r="AB3703" i="11"/>
  <c r="AA3703" i="11"/>
  <c r="Y3703" i="11"/>
  <c r="X3703" i="11"/>
  <c r="W3703" i="11"/>
  <c r="V3703" i="11"/>
  <c r="AK3703" i="11" s="1"/>
  <c r="U3703" i="11"/>
  <c r="AG3702" i="11"/>
  <c r="AC3702" i="11"/>
  <c r="AA3702" i="11"/>
  <c r="AB3702" i="11" s="1"/>
  <c r="Y3702" i="11"/>
  <c r="X3702" i="11"/>
  <c r="W3702" i="11"/>
  <c r="V3702" i="11"/>
  <c r="U3702" i="11"/>
  <c r="AK3701" i="11"/>
  <c r="AC3701" i="11"/>
  <c r="AA3701" i="11"/>
  <c r="Y3701" i="11"/>
  <c r="X3701" i="11"/>
  <c r="W3701" i="11"/>
  <c r="V3701" i="11"/>
  <c r="U3701" i="11"/>
  <c r="AE3700" i="11"/>
  <c r="AC3700" i="11"/>
  <c r="AA3700" i="11"/>
  <c r="AB3700" i="11" s="1"/>
  <c r="Y3700" i="11"/>
  <c r="X3700" i="11"/>
  <c r="W3700" i="11"/>
  <c r="V3700" i="11"/>
  <c r="AK3700" i="11" s="1"/>
  <c r="U3700" i="11"/>
  <c r="AK3699" i="11"/>
  <c r="AC3699" i="11"/>
  <c r="AA3699" i="11"/>
  <c r="Y3699" i="11"/>
  <c r="X3699" i="11"/>
  <c r="W3699" i="11"/>
  <c r="V3699" i="11"/>
  <c r="AL3699" i="11" s="1"/>
  <c r="U3699" i="11"/>
  <c r="AL3698" i="11"/>
  <c r="AC3698" i="11"/>
  <c r="AA3698" i="11"/>
  <c r="AB3698" i="11" s="1"/>
  <c r="Y3698" i="11"/>
  <c r="X3698" i="11"/>
  <c r="W3698" i="11"/>
  <c r="V3698" i="11"/>
  <c r="U3698" i="11"/>
  <c r="AE3697" i="11"/>
  <c r="AC3697" i="11"/>
  <c r="AA3697" i="11"/>
  <c r="AB3697" i="11" s="1"/>
  <c r="Y3697" i="11"/>
  <c r="X3697" i="11"/>
  <c r="W3697" i="11"/>
  <c r="V3697" i="11"/>
  <c r="AF3697" i="11" s="1"/>
  <c r="U3697" i="11"/>
  <c r="AK3696" i="11"/>
  <c r="AC3696" i="11"/>
  <c r="AA3696" i="11"/>
  <c r="Y3696" i="11"/>
  <c r="X3696" i="11"/>
  <c r="W3696" i="11"/>
  <c r="V3696" i="11"/>
  <c r="U3696" i="11"/>
  <c r="AG3695" i="11"/>
  <c r="AC3695" i="11"/>
  <c r="AA3695" i="11"/>
  <c r="Y3695" i="11"/>
  <c r="X3695" i="11"/>
  <c r="W3695" i="11"/>
  <c r="V3695" i="11"/>
  <c r="U3695" i="11"/>
  <c r="AC3694" i="11"/>
  <c r="AA3694" i="11"/>
  <c r="AB3694" i="11" s="1"/>
  <c r="Y3694" i="11"/>
  <c r="X3694" i="11"/>
  <c r="W3694" i="11"/>
  <c r="V3694" i="11"/>
  <c r="AF3694" i="11" s="1"/>
  <c r="U3694" i="11"/>
  <c r="AC3693" i="11"/>
  <c r="AA3693" i="11"/>
  <c r="AB3693" i="11" s="1"/>
  <c r="Y3693" i="11"/>
  <c r="X3693" i="11"/>
  <c r="W3693" i="11"/>
  <c r="V3693" i="11"/>
  <c r="AK3693" i="11" s="1"/>
  <c r="U3693" i="11"/>
  <c r="AC3692" i="11"/>
  <c r="AA3692" i="11"/>
  <c r="AB3692" i="11" s="1"/>
  <c r="Y3692" i="11"/>
  <c r="X3692" i="11"/>
  <c r="W3692" i="11"/>
  <c r="V3692" i="11"/>
  <c r="U3692" i="11"/>
  <c r="AC3691" i="11"/>
  <c r="AA3691" i="11"/>
  <c r="Y3691" i="11"/>
  <c r="X3691" i="11"/>
  <c r="W3691" i="11"/>
  <c r="V3691" i="11"/>
  <c r="U3691" i="11"/>
  <c r="AC3690" i="11"/>
  <c r="AA3690" i="11"/>
  <c r="AB3690" i="11" s="1"/>
  <c r="Y3690" i="11"/>
  <c r="X3690" i="11"/>
  <c r="W3690" i="11"/>
  <c r="V3690" i="11"/>
  <c r="U3690" i="11"/>
  <c r="AK3689" i="11"/>
  <c r="AF3689" i="11"/>
  <c r="AC3689" i="11"/>
  <c r="AA3689" i="11"/>
  <c r="AB3689" i="11" s="1"/>
  <c r="Y3689" i="11"/>
  <c r="X3689" i="11"/>
  <c r="W3689" i="11"/>
  <c r="V3689" i="11"/>
  <c r="U3689" i="11"/>
  <c r="AG3688" i="11"/>
  <c r="AC3688" i="11"/>
  <c r="AA3688" i="11"/>
  <c r="AB3688" i="11" s="1"/>
  <c r="Y3688" i="11"/>
  <c r="X3688" i="11"/>
  <c r="W3688" i="11"/>
  <c r="V3688" i="11"/>
  <c r="AF3688" i="11" s="1"/>
  <c r="U3688" i="11"/>
  <c r="AK3687" i="11"/>
  <c r="AE3687" i="11"/>
  <c r="AC3687" i="11"/>
  <c r="AB3687" i="11"/>
  <c r="AA3687" i="11"/>
  <c r="Y3687" i="11"/>
  <c r="X3687" i="11"/>
  <c r="W3687" i="11"/>
  <c r="V3687" i="11"/>
  <c r="AG3687" i="11" s="1"/>
  <c r="U3687" i="11"/>
  <c r="AK3686" i="11"/>
  <c r="AC3686" i="11"/>
  <c r="AA3686" i="11"/>
  <c r="AB3686" i="11" s="1"/>
  <c r="Y3686" i="11"/>
  <c r="X3686" i="11"/>
  <c r="W3686" i="11"/>
  <c r="V3686" i="11"/>
  <c r="AE3686" i="11" s="1"/>
  <c r="U3686" i="11"/>
  <c r="AG3685" i="11"/>
  <c r="AC3685" i="11"/>
  <c r="AA3685" i="11"/>
  <c r="AB3685" i="11" s="1"/>
  <c r="Y3685" i="11"/>
  <c r="X3685" i="11"/>
  <c r="W3685" i="11"/>
  <c r="V3685" i="11"/>
  <c r="AL3685" i="11" s="1"/>
  <c r="U3685" i="11"/>
  <c r="AC3684" i="11"/>
  <c r="AA3684" i="11"/>
  <c r="Y3684" i="11"/>
  <c r="X3684" i="11"/>
  <c r="W3684" i="11"/>
  <c r="V3684" i="11"/>
  <c r="AK3684" i="11" s="1"/>
  <c r="U3684" i="11"/>
  <c r="AC3683" i="11"/>
  <c r="AA3683" i="11"/>
  <c r="Y3683" i="11"/>
  <c r="X3683" i="11"/>
  <c r="W3683" i="11"/>
  <c r="V3683" i="11"/>
  <c r="U3683" i="11"/>
  <c r="AK3682" i="11"/>
  <c r="AE3682" i="11"/>
  <c r="AC3682" i="11"/>
  <c r="AA3682" i="11"/>
  <c r="AB3682" i="11" s="1"/>
  <c r="Y3682" i="11"/>
  <c r="X3682" i="11"/>
  <c r="W3682" i="11"/>
  <c r="AL3682" i="11" s="1"/>
  <c r="V3682" i="11"/>
  <c r="AF3682" i="11" s="1"/>
  <c r="U3682" i="11"/>
  <c r="AF3681" i="11"/>
  <c r="AC3681" i="11"/>
  <c r="AA3681" i="11"/>
  <c r="AB3681" i="11" s="1"/>
  <c r="Y3681" i="11"/>
  <c r="X3681" i="11"/>
  <c r="W3681" i="11"/>
  <c r="V3681" i="11"/>
  <c r="AK3681" i="11" s="1"/>
  <c r="U3681" i="11"/>
  <c r="AG3680" i="11"/>
  <c r="AE3680" i="11"/>
  <c r="AC3680" i="11"/>
  <c r="AA3680" i="11"/>
  <c r="AB3680" i="11" s="1"/>
  <c r="Y3680" i="11"/>
  <c r="X3680" i="11"/>
  <c r="W3680" i="11"/>
  <c r="V3680" i="11"/>
  <c r="AF3680" i="11" s="1"/>
  <c r="U3680" i="11"/>
  <c r="AE3679" i="11"/>
  <c r="AC3679" i="11"/>
  <c r="AB3679" i="11"/>
  <c r="AA3679" i="11"/>
  <c r="Y3679" i="11"/>
  <c r="X3679" i="11"/>
  <c r="W3679" i="11"/>
  <c r="V3679" i="11"/>
  <c r="AL3679" i="11" s="1"/>
  <c r="U3679" i="11"/>
  <c r="AC3678" i="11"/>
  <c r="AA3678" i="11"/>
  <c r="AB3678" i="11" s="1"/>
  <c r="Y3678" i="11"/>
  <c r="X3678" i="11"/>
  <c r="W3678" i="11"/>
  <c r="V3678" i="11"/>
  <c r="AF3678" i="11" s="1"/>
  <c r="U3678" i="11"/>
  <c r="AC3677" i="11"/>
  <c r="AA3677" i="11"/>
  <c r="AB3677" i="11" s="1"/>
  <c r="Y3677" i="11"/>
  <c r="X3677" i="11"/>
  <c r="W3677" i="11"/>
  <c r="V3677" i="11"/>
  <c r="U3677" i="11"/>
  <c r="AC3676" i="11"/>
  <c r="AA3676" i="11"/>
  <c r="AB3676" i="11" s="1"/>
  <c r="Y3676" i="11"/>
  <c r="X3676" i="11"/>
  <c r="W3676" i="11"/>
  <c r="V3676" i="11"/>
  <c r="U3676" i="11"/>
  <c r="AK3675" i="11"/>
  <c r="AG3675" i="11"/>
  <c r="AC3675" i="11"/>
  <c r="AA3675" i="11"/>
  <c r="Y3675" i="11"/>
  <c r="X3675" i="11"/>
  <c r="W3675" i="11"/>
  <c r="V3675" i="11"/>
  <c r="AL3675" i="11" s="1"/>
  <c r="U3675" i="11"/>
  <c r="AC3674" i="11"/>
  <c r="AA3674" i="11"/>
  <c r="AB3674" i="11" s="1"/>
  <c r="Y3674" i="11"/>
  <c r="X3674" i="11"/>
  <c r="W3674" i="11"/>
  <c r="AL3674" i="11" s="1"/>
  <c r="V3674" i="11"/>
  <c r="U3674" i="11"/>
  <c r="AC3673" i="11"/>
  <c r="AA3673" i="11"/>
  <c r="Y3673" i="11"/>
  <c r="X3673" i="11"/>
  <c r="W3673" i="11"/>
  <c r="V3673" i="11"/>
  <c r="AG3673" i="11" s="1"/>
  <c r="U3673" i="11"/>
  <c r="AC3672" i="11"/>
  <c r="AA3672" i="11"/>
  <c r="AB3672" i="11" s="1"/>
  <c r="Y3672" i="11"/>
  <c r="X3672" i="11"/>
  <c r="W3672" i="11"/>
  <c r="V3672" i="11"/>
  <c r="U3672" i="11"/>
  <c r="AK3671" i="11"/>
  <c r="AF3671" i="11"/>
  <c r="AC3671" i="11"/>
  <c r="AA3671" i="11"/>
  <c r="Y3671" i="11"/>
  <c r="X3671" i="11"/>
  <c r="W3671" i="11"/>
  <c r="V3671" i="11"/>
  <c r="AL3671" i="11" s="1"/>
  <c r="U3671" i="11"/>
  <c r="AG3670" i="11"/>
  <c r="AC3670" i="11"/>
  <c r="AA3670" i="11"/>
  <c r="AB3670" i="11" s="1"/>
  <c r="Y3670" i="11"/>
  <c r="X3670" i="11"/>
  <c r="W3670" i="11"/>
  <c r="AL3670" i="11" s="1"/>
  <c r="V3670" i="11"/>
  <c r="AK3670" i="11" s="1"/>
  <c r="U3670" i="11"/>
  <c r="AK3669" i="11"/>
  <c r="AG3669" i="11"/>
  <c r="AE3669" i="11"/>
  <c r="AC3669" i="11"/>
  <c r="AB3669" i="11"/>
  <c r="AA3669" i="11"/>
  <c r="Y3669" i="11"/>
  <c r="X3669" i="11"/>
  <c r="W3669" i="11"/>
  <c r="V3669" i="11"/>
  <c r="AF3669" i="11" s="1"/>
  <c r="U3669" i="11"/>
  <c r="AK3668" i="11"/>
  <c r="AC3668" i="11"/>
  <c r="AA3668" i="11"/>
  <c r="AB3668" i="11" s="1"/>
  <c r="Y3668" i="11"/>
  <c r="X3668" i="11"/>
  <c r="W3668" i="11"/>
  <c r="V3668" i="11"/>
  <c r="AF3668" i="11" s="1"/>
  <c r="U3668" i="11"/>
  <c r="AK3667" i="11"/>
  <c r="AC3667" i="11"/>
  <c r="AA3667" i="11"/>
  <c r="Y3667" i="11"/>
  <c r="X3667" i="11"/>
  <c r="W3667" i="11"/>
  <c r="V3667" i="11"/>
  <c r="AL3667" i="11" s="1"/>
  <c r="U3667" i="11"/>
  <c r="AK3666" i="11"/>
  <c r="AC3666" i="11"/>
  <c r="AA3666" i="11"/>
  <c r="AB3666" i="11" s="1"/>
  <c r="Y3666" i="11"/>
  <c r="X3666" i="11"/>
  <c r="W3666" i="11"/>
  <c r="V3666" i="11"/>
  <c r="AL3666" i="11" s="1"/>
  <c r="U3666" i="11"/>
  <c r="AG3665" i="11"/>
  <c r="AE3665" i="11"/>
  <c r="AC3665" i="11"/>
  <c r="AB3665" i="11"/>
  <c r="AA3665" i="11"/>
  <c r="Y3665" i="11"/>
  <c r="X3665" i="11"/>
  <c r="W3665" i="11"/>
  <c r="V3665" i="11"/>
  <c r="AF3665" i="11" s="1"/>
  <c r="U3665" i="11"/>
  <c r="AC3664" i="11"/>
  <c r="AA3664" i="11"/>
  <c r="AB3664" i="11" s="1"/>
  <c r="Y3664" i="11"/>
  <c r="X3664" i="11"/>
  <c r="W3664" i="11"/>
  <c r="V3664" i="11"/>
  <c r="AE3664" i="11" s="1"/>
  <c r="U3664" i="11"/>
  <c r="AC3663" i="11"/>
  <c r="AA3663" i="11"/>
  <c r="AB3663" i="11" s="1"/>
  <c r="Y3663" i="11"/>
  <c r="X3663" i="11"/>
  <c r="W3663" i="11"/>
  <c r="V3663" i="11"/>
  <c r="AL3663" i="11" s="1"/>
  <c r="U3663" i="11"/>
  <c r="AC3662" i="11"/>
  <c r="AA3662" i="11"/>
  <c r="Y3662" i="11"/>
  <c r="X3662" i="11"/>
  <c r="W3662" i="11"/>
  <c r="V3662" i="11"/>
  <c r="U3662" i="11"/>
  <c r="AK3661" i="11"/>
  <c r="AE3661" i="11"/>
  <c r="AC3661" i="11"/>
  <c r="AB3661" i="11"/>
  <c r="AA3661" i="11"/>
  <c r="Y3661" i="11"/>
  <c r="X3661" i="11"/>
  <c r="W3661" i="11"/>
  <c r="V3661" i="11"/>
  <c r="AL3661" i="11" s="1"/>
  <c r="U3661" i="11"/>
  <c r="AC3660" i="11"/>
  <c r="AA3660" i="11"/>
  <c r="AB3660" i="11" s="1"/>
  <c r="Y3660" i="11"/>
  <c r="X3660" i="11"/>
  <c r="W3660" i="11"/>
  <c r="V3660" i="11"/>
  <c r="AF3660" i="11" s="1"/>
  <c r="U3660" i="11"/>
  <c r="AK3659" i="11"/>
  <c r="AC3659" i="11"/>
  <c r="AA3659" i="11"/>
  <c r="Y3659" i="11"/>
  <c r="X3659" i="11"/>
  <c r="W3659" i="11"/>
  <c r="V3659" i="11"/>
  <c r="AL3659" i="11" s="1"/>
  <c r="U3659" i="11"/>
  <c r="AC3658" i="11"/>
  <c r="AA3658" i="11"/>
  <c r="AB3658" i="11" s="1"/>
  <c r="Y3658" i="11"/>
  <c r="X3658" i="11"/>
  <c r="W3658" i="11"/>
  <c r="V3658" i="11"/>
  <c r="AL3658" i="11" s="1"/>
  <c r="U3658" i="11"/>
  <c r="AC3657" i="11"/>
  <c r="AA3657" i="11"/>
  <c r="Y3657" i="11"/>
  <c r="X3657" i="11"/>
  <c r="W3657" i="11"/>
  <c r="V3657" i="11"/>
  <c r="AL3657" i="11" s="1"/>
  <c r="U3657" i="11"/>
  <c r="AK3656" i="11"/>
  <c r="AC3656" i="11"/>
  <c r="AA3656" i="11"/>
  <c r="AB3656" i="11" s="1"/>
  <c r="Y3656" i="11"/>
  <c r="X3656" i="11"/>
  <c r="W3656" i="11"/>
  <c r="V3656" i="11"/>
  <c r="AF3656" i="11" s="1"/>
  <c r="U3656" i="11"/>
  <c r="AK3655" i="11"/>
  <c r="AC3655" i="11"/>
  <c r="AA3655" i="11"/>
  <c r="Y3655" i="11"/>
  <c r="X3655" i="11"/>
  <c r="W3655" i="11"/>
  <c r="V3655" i="11"/>
  <c r="AL3655" i="11" s="1"/>
  <c r="U3655" i="11"/>
  <c r="AC3654" i="11"/>
  <c r="AA3654" i="11"/>
  <c r="AB3654" i="11" s="1"/>
  <c r="Y3654" i="11"/>
  <c r="X3654" i="11"/>
  <c r="W3654" i="11"/>
  <c r="V3654" i="11"/>
  <c r="U3654" i="11"/>
  <c r="AC3653" i="11"/>
  <c r="AA3653" i="11"/>
  <c r="AB3653" i="11" s="1"/>
  <c r="Y3653" i="11"/>
  <c r="X3653" i="11"/>
  <c r="W3653" i="11"/>
  <c r="V3653" i="11"/>
  <c r="AF3653" i="11" s="1"/>
  <c r="U3653" i="11"/>
  <c r="AC3652" i="11"/>
  <c r="AA3652" i="11"/>
  <c r="AB3652" i="11" s="1"/>
  <c r="Y3652" i="11"/>
  <c r="X3652" i="11"/>
  <c r="W3652" i="11"/>
  <c r="V3652" i="11"/>
  <c r="U3652" i="11"/>
  <c r="AC3651" i="11"/>
  <c r="AA3651" i="11"/>
  <c r="Y3651" i="11"/>
  <c r="X3651" i="11"/>
  <c r="W3651" i="11"/>
  <c r="V3651" i="11"/>
  <c r="U3651" i="11"/>
  <c r="AK3650" i="11"/>
  <c r="AG3650" i="11"/>
  <c r="AC3650" i="11"/>
  <c r="AA3650" i="11"/>
  <c r="AB3650" i="11" s="1"/>
  <c r="Y3650" i="11"/>
  <c r="X3650" i="11"/>
  <c r="W3650" i="11"/>
  <c r="AL3650" i="11" s="1"/>
  <c r="V3650" i="11"/>
  <c r="U3650" i="11"/>
  <c r="AK3649" i="11"/>
  <c r="AG3649" i="11"/>
  <c r="AE3649" i="11"/>
  <c r="AC3649" i="11"/>
  <c r="AB3649" i="11"/>
  <c r="AA3649" i="11"/>
  <c r="Y3649" i="11"/>
  <c r="X3649" i="11"/>
  <c r="W3649" i="11"/>
  <c r="V3649" i="11"/>
  <c r="AL3649" i="11" s="1"/>
  <c r="U3649" i="11"/>
  <c r="AE3648" i="11"/>
  <c r="AC3648" i="11"/>
  <c r="AA3648" i="11"/>
  <c r="AB3648" i="11" s="1"/>
  <c r="Y3648" i="11"/>
  <c r="X3648" i="11"/>
  <c r="W3648" i="11"/>
  <c r="V3648" i="11"/>
  <c r="U3648" i="11"/>
  <c r="AK3647" i="11"/>
  <c r="AC3647" i="11"/>
  <c r="AA3647" i="11"/>
  <c r="AB3647" i="11" s="1"/>
  <c r="Y3647" i="11"/>
  <c r="X3647" i="11"/>
  <c r="W3647" i="11"/>
  <c r="V3647" i="11"/>
  <c r="AL3647" i="11" s="1"/>
  <c r="U3647" i="11"/>
  <c r="AK3646" i="11"/>
  <c r="AC3646" i="11"/>
  <c r="AA3646" i="11"/>
  <c r="Y3646" i="11"/>
  <c r="X3646" i="11"/>
  <c r="W3646" i="11"/>
  <c r="V3646" i="11"/>
  <c r="AL3646" i="11" s="1"/>
  <c r="U3646" i="11"/>
  <c r="AK3645" i="11"/>
  <c r="AE3645" i="11"/>
  <c r="AC3645" i="11"/>
  <c r="AB3645" i="11"/>
  <c r="AA3645" i="11"/>
  <c r="Y3645" i="11"/>
  <c r="X3645" i="11"/>
  <c r="W3645" i="11"/>
  <c r="V3645" i="11"/>
  <c r="AG3645" i="11" s="1"/>
  <c r="U3645" i="11"/>
  <c r="AC3644" i="11"/>
  <c r="AA3644" i="11"/>
  <c r="AB3644" i="11" s="1"/>
  <c r="Y3644" i="11"/>
  <c r="X3644" i="11"/>
  <c r="W3644" i="11"/>
  <c r="V3644" i="11"/>
  <c r="AF3644" i="11" s="1"/>
  <c r="U3644" i="11"/>
  <c r="AK3643" i="11"/>
  <c r="AF3643" i="11"/>
  <c r="AC3643" i="11"/>
  <c r="AA3643" i="11"/>
  <c r="Y3643" i="11"/>
  <c r="X3643" i="11"/>
  <c r="W3643" i="11"/>
  <c r="V3643" i="11"/>
  <c r="U3643" i="11"/>
  <c r="AC3642" i="11"/>
  <c r="AA3642" i="11"/>
  <c r="AB3642" i="11" s="1"/>
  <c r="Y3642" i="11"/>
  <c r="X3642" i="11"/>
  <c r="W3642" i="11"/>
  <c r="AL3642" i="11" s="1"/>
  <c r="V3642" i="11"/>
  <c r="U3642" i="11"/>
  <c r="AC3641" i="11"/>
  <c r="AA3641" i="11"/>
  <c r="Y3641" i="11"/>
  <c r="X3641" i="11"/>
  <c r="W3641" i="11"/>
  <c r="V3641" i="11"/>
  <c r="U3641" i="11"/>
  <c r="AC3640" i="11"/>
  <c r="AA3640" i="11"/>
  <c r="AB3640" i="11" s="1"/>
  <c r="Y3640" i="11"/>
  <c r="X3640" i="11"/>
  <c r="W3640" i="11"/>
  <c r="V3640" i="11"/>
  <c r="AF3640" i="11" s="1"/>
  <c r="U3640" i="11"/>
  <c r="AK3639" i="11"/>
  <c r="AF3639" i="11"/>
  <c r="AC3639" i="11"/>
  <c r="AA3639" i="11"/>
  <c r="Y3639" i="11"/>
  <c r="X3639" i="11"/>
  <c r="W3639" i="11"/>
  <c r="V3639" i="11"/>
  <c r="U3639" i="11"/>
  <c r="AG3638" i="11"/>
  <c r="AC3638" i="11"/>
  <c r="AA3638" i="11"/>
  <c r="AB3638" i="11" s="1"/>
  <c r="Y3638" i="11"/>
  <c r="X3638" i="11"/>
  <c r="W3638" i="11"/>
  <c r="AL3638" i="11" s="1"/>
  <c r="V3638" i="11"/>
  <c r="AK3638" i="11" s="1"/>
  <c r="U3638" i="11"/>
  <c r="AK3637" i="11"/>
  <c r="AG3637" i="11"/>
  <c r="AE3637" i="11"/>
  <c r="AC3637" i="11"/>
  <c r="AB3637" i="11"/>
  <c r="AA3637" i="11"/>
  <c r="Y3637" i="11"/>
  <c r="X3637" i="11"/>
  <c r="W3637" i="11"/>
  <c r="V3637" i="11"/>
  <c r="AF3637" i="11" s="1"/>
  <c r="U3637" i="11"/>
  <c r="AK3636" i="11"/>
  <c r="AC3636" i="11"/>
  <c r="AA3636" i="11"/>
  <c r="AB3636" i="11" s="1"/>
  <c r="Y3636" i="11"/>
  <c r="X3636" i="11"/>
  <c r="W3636" i="11"/>
  <c r="V3636" i="11"/>
  <c r="AF3636" i="11" s="1"/>
  <c r="U3636" i="11"/>
  <c r="AK3635" i="11"/>
  <c r="AC3635" i="11"/>
  <c r="AA3635" i="11"/>
  <c r="Y3635" i="11"/>
  <c r="X3635" i="11"/>
  <c r="W3635" i="11"/>
  <c r="V3635" i="11"/>
  <c r="U3635" i="11"/>
  <c r="AC3634" i="11"/>
  <c r="AA3634" i="11"/>
  <c r="AB3634" i="11" s="1"/>
  <c r="Y3634" i="11"/>
  <c r="X3634" i="11"/>
  <c r="W3634" i="11"/>
  <c r="V3634" i="11"/>
  <c r="AK3634" i="11" s="1"/>
  <c r="U3634" i="11"/>
  <c r="AC3633" i="11"/>
  <c r="AA3633" i="11"/>
  <c r="AB3633" i="11" s="1"/>
  <c r="Y3633" i="11"/>
  <c r="X3633" i="11"/>
  <c r="W3633" i="11"/>
  <c r="V3633" i="11"/>
  <c r="AK3633" i="11" s="1"/>
  <c r="U3633" i="11"/>
  <c r="AC3632" i="11"/>
  <c r="AA3632" i="11"/>
  <c r="AB3632" i="11" s="1"/>
  <c r="Y3632" i="11"/>
  <c r="X3632" i="11"/>
  <c r="W3632" i="11"/>
  <c r="V3632" i="11"/>
  <c r="AE3632" i="11" s="1"/>
  <c r="U3632" i="11"/>
  <c r="AC3631" i="11"/>
  <c r="AA3631" i="11"/>
  <c r="AB3631" i="11" s="1"/>
  <c r="Y3631" i="11"/>
  <c r="X3631" i="11"/>
  <c r="W3631" i="11"/>
  <c r="V3631" i="11"/>
  <c r="AL3631" i="11" s="1"/>
  <c r="U3631" i="11"/>
  <c r="AC3630" i="11"/>
  <c r="AA3630" i="11"/>
  <c r="Y3630" i="11"/>
  <c r="X3630" i="11"/>
  <c r="W3630" i="11"/>
  <c r="AL3630" i="11" s="1"/>
  <c r="V3630" i="11"/>
  <c r="AK3630" i="11" s="1"/>
  <c r="U3630" i="11"/>
  <c r="AC3629" i="11"/>
  <c r="AA3629" i="11"/>
  <c r="Y3629" i="11"/>
  <c r="X3629" i="11"/>
  <c r="W3629" i="11"/>
  <c r="V3629" i="11"/>
  <c r="AG3629" i="11" s="1"/>
  <c r="U3629" i="11"/>
  <c r="AC3628" i="11"/>
  <c r="AA3628" i="11"/>
  <c r="AB3628" i="11" s="1"/>
  <c r="Y3628" i="11"/>
  <c r="X3628" i="11"/>
  <c r="W3628" i="11"/>
  <c r="V3628" i="11"/>
  <c r="AF3628" i="11" s="1"/>
  <c r="U3628" i="11"/>
  <c r="AC3627" i="11"/>
  <c r="AA3627" i="11"/>
  <c r="Y3627" i="11"/>
  <c r="X3627" i="11"/>
  <c r="W3627" i="11"/>
  <c r="V3627" i="11"/>
  <c r="U3627" i="11"/>
  <c r="AC3626" i="11"/>
  <c r="AA3626" i="11"/>
  <c r="AB3626" i="11" s="1"/>
  <c r="Y3626" i="11"/>
  <c r="X3626" i="11"/>
  <c r="W3626" i="11"/>
  <c r="V3626" i="11"/>
  <c r="AL3626" i="11" s="1"/>
  <c r="U3626" i="11"/>
  <c r="AK3625" i="11"/>
  <c r="AE3625" i="11"/>
  <c r="AC3625" i="11"/>
  <c r="AB3625" i="11"/>
  <c r="AA3625" i="11"/>
  <c r="Y3625" i="11"/>
  <c r="X3625" i="11"/>
  <c r="W3625" i="11"/>
  <c r="V3625" i="11"/>
  <c r="AL3625" i="11" s="1"/>
  <c r="U3625" i="11"/>
  <c r="AK3624" i="11"/>
  <c r="AC3624" i="11"/>
  <c r="AA3624" i="11"/>
  <c r="AB3624" i="11" s="1"/>
  <c r="Y3624" i="11"/>
  <c r="X3624" i="11"/>
  <c r="W3624" i="11"/>
  <c r="V3624" i="11"/>
  <c r="AF3624" i="11" s="1"/>
  <c r="U3624" i="11"/>
  <c r="AF3623" i="11"/>
  <c r="AC3623" i="11"/>
  <c r="AA3623" i="11"/>
  <c r="Y3623" i="11"/>
  <c r="X3623" i="11"/>
  <c r="W3623" i="11"/>
  <c r="V3623" i="11"/>
  <c r="U3623" i="11"/>
  <c r="AL3622" i="11"/>
  <c r="AC3622" i="11"/>
  <c r="AA3622" i="11"/>
  <c r="AB3622" i="11" s="1"/>
  <c r="Y3622" i="11"/>
  <c r="X3622" i="11"/>
  <c r="W3622" i="11"/>
  <c r="V3622" i="11"/>
  <c r="AK3622" i="11" s="1"/>
  <c r="U3622" i="11"/>
  <c r="AG3621" i="11"/>
  <c r="AE3621" i="11"/>
  <c r="AC3621" i="11"/>
  <c r="AB3621" i="11"/>
  <c r="AA3621" i="11"/>
  <c r="Y3621" i="11"/>
  <c r="X3621" i="11"/>
  <c r="W3621" i="11"/>
  <c r="V3621" i="11"/>
  <c r="AL3621" i="11" s="1"/>
  <c r="U3621" i="11"/>
  <c r="AC3620" i="11"/>
  <c r="AA3620" i="11"/>
  <c r="AB3620" i="11" s="1"/>
  <c r="Y3620" i="11"/>
  <c r="X3620" i="11"/>
  <c r="W3620" i="11"/>
  <c r="V3620" i="11"/>
  <c r="AF3620" i="11" s="1"/>
  <c r="U3620" i="11"/>
  <c r="AC3619" i="11"/>
  <c r="AA3619" i="11"/>
  <c r="Y3619" i="11"/>
  <c r="X3619" i="11"/>
  <c r="W3619" i="11"/>
  <c r="V3619" i="11"/>
  <c r="AL3619" i="11" s="1"/>
  <c r="U3619" i="11"/>
  <c r="AK3618" i="11"/>
  <c r="AG3618" i="11"/>
  <c r="AC3618" i="11"/>
  <c r="AA3618" i="11"/>
  <c r="AB3618" i="11" s="1"/>
  <c r="Y3618" i="11"/>
  <c r="X3618" i="11"/>
  <c r="W3618" i="11"/>
  <c r="V3618" i="11"/>
  <c r="AL3618" i="11" s="1"/>
  <c r="U3618" i="11"/>
  <c r="AK3617" i="11"/>
  <c r="AG3617" i="11"/>
  <c r="AE3617" i="11"/>
  <c r="AC3617" i="11"/>
  <c r="AB3617" i="11"/>
  <c r="AA3617" i="11"/>
  <c r="Y3617" i="11"/>
  <c r="X3617" i="11"/>
  <c r="W3617" i="11"/>
  <c r="V3617" i="11"/>
  <c r="AL3617" i="11" s="1"/>
  <c r="U3617" i="11"/>
  <c r="AE3616" i="11"/>
  <c r="AC3616" i="11"/>
  <c r="AA3616" i="11"/>
  <c r="AB3616" i="11" s="1"/>
  <c r="Y3616" i="11"/>
  <c r="X3616" i="11"/>
  <c r="W3616" i="11"/>
  <c r="V3616" i="11"/>
  <c r="U3616" i="11"/>
  <c r="AK3615" i="11"/>
  <c r="AC3615" i="11"/>
  <c r="AA3615" i="11"/>
  <c r="AB3615" i="11" s="1"/>
  <c r="Y3615" i="11"/>
  <c r="X3615" i="11"/>
  <c r="W3615" i="11"/>
  <c r="V3615" i="11"/>
  <c r="AL3615" i="11" s="1"/>
  <c r="U3615" i="11"/>
  <c r="AK3614" i="11"/>
  <c r="AC3614" i="11"/>
  <c r="AA3614" i="11"/>
  <c r="Y3614" i="11"/>
  <c r="X3614" i="11"/>
  <c r="W3614" i="11"/>
  <c r="V3614" i="11"/>
  <c r="AL3614" i="11" s="1"/>
  <c r="U3614" i="11"/>
  <c r="AK3613" i="11"/>
  <c r="AE3613" i="11"/>
  <c r="AC3613" i="11"/>
  <c r="AB3613" i="11"/>
  <c r="AA3613" i="11"/>
  <c r="Y3613" i="11"/>
  <c r="X3613" i="11"/>
  <c r="W3613" i="11"/>
  <c r="V3613" i="11"/>
  <c r="AL3613" i="11" s="1"/>
  <c r="U3613" i="11"/>
  <c r="AC3612" i="11"/>
  <c r="AA3612" i="11"/>
  <c r="AB3612" i="11" s="1"/>
  <c r="Y3612" i="11"/>
  <c r="X3612" i="11"/>
  <c r="W3612" i="11"/>
  <c r="V3612" i="11"/>
  <c r="AF3612" i="11" s="1"/>
  <c r="U3612" i="11"/>
  <c r="AK3611" i="11"/>
  <c r="AF3611" i="11"/>
  <c r="AC3611" i="11"/>
  <c r="AA3611" i="11"/>
  <c r="Y3611" i="11"/>
  <c r="X3611" i="11"/>
  <c r="W3611" i="11"/>
  <c r="V3611" i="11"/>
  <c r="AL3611" i="11" s="1"/>
  <c r="U3611" i="11"/>
  <c r="AL3610" i="11"/>
  <c r="AC3610" i="11"/>
  <c r="AA3610" i="11"/>
  <c r="AB3610" i="11" s="1"/>
  <c r="Y3610" i="11"/>
  <c r="X3610" i="11"/>
  <c r="W3610" i="11"/>
  <c r="V3610" i="11"/>
  <c r="U3610" i="11"/>
  <c r="AC3609" i="11"/>
  <c r="AA3609" i="11"/>
  <c r="Y3609" i="11"/>
  <c r="X3609" i="11"/>
  <c r="W3609" i="11"/>
  <c r="V3609" i="11"/>
  <c r="U3609" i="11"/>
  <c r="AC3608" i="11"/>
  <c r="AA3608" i="11"/>
  <c r="AB3608" i="11" s="1"/>
  <c r="Y3608" i="11"/>
  <c r="X3608" i="11"/>
  <c r="W3608" i="11"/>
  <c r="V3608" i="11"/>
  <c r="AF3608" i="11" s="1"/>
  <c r="U3608" i="11"/>
  <c r="AK3607" i="11"/>
  <c r="AF3607" i="11"/>
  <c r="AC3607" i="11"/>
  <c r="AA3607" i="11"/>
  <c r="Y3607" i="11"/>
  <c r="X3607" i="11"/>
  <c r="W3607" i="11"/>
  <c r="V3607" i="11"/>
  <c r="AL3607" i="11" s="1"/>
  <c r="U3607" i="11"/>
  <c r="AC3606" i="11"/>
  <c r="AA3606" i="11"/>
  <c r="AB3606" i="11" s="1"/>
  <c r="Y3606" i="11"/>
  <c r="X3606" i="11"/>
  <c r="W3606" i="11"/>
  <c r="V3606" i="11"/>
  <c r="AG3606" i="11" s="1"/>
  <c r="U3606" i="11"/>
  <c r="AK3605" i="11"/>
  <c r="AF3605" i="11"/>
  <c r="AC3605" i="11"/>
  <c r="AA3605" i="11"/>
  <c r="AB3605" i="11" s="1"/>
  <c r="Y3605" i="11"/>
  <c r="X3605" i="11"/>
  <c r="W3605" i="11"/>
  <c r="V3605" i="11"/>
  <c r="U3605" i="11"/>
  <c r="AK3604" i="11"/>
  <c r="AC3604" i="11"/>
  <c r="AA3604" i="11"/>
  <c r="AB3604" i="11" s="1"/>
  <c r="Y3604" i="11"/>
  <c r="X3604" i="11"/>
  <c r="W3604" i="11"/>
  <c r="V3604" i="11"/>
  <c r="AF3604" i="11" s="1"/>
  <c r="U3604" i="11"/>
  <c r="AK3603" i="11"/>
  <c r="AC3603" i="11"/>
  <c r="AA3603" i="11"/>
  <c r="Y3603" i="11"/>
  <c r="X3603" i="11"/>
  <c r="W3603" i="11"/>
  <c r="V3603" i="11"/>
  <c r="AL3603" i="11" s="1"/>
  <c r="U3603" i="11"/>
  <c r="AK3602" i="11"/>
  <c r="AC3602" i="11"/>
  <c r="AA3602" i="11"/>
  <c r="AB3602" i="11" s="1"/>
  <c r="Y3602" i="11"/>
  <c r="X3602" i="11"/>
  <c r="W3602" i="11"/>
  <c r="AL3602" i="11" s="1"/>
  <c r="V3602" i="11"/>
  <c r="AG3602" i="11" s="1"/>
  <c r="U3602" i="11"/>
  <c r="AG3601" i="11"/>
  <c r="AE3601" i="11"/>
  <c r="AC3601" i="11"/>
  <c r="AB3601" i="11"/>
  <c r="AA3601" i="11"/>
  <c r="Y3601" i="11"/>
  <c r="X3601" i="11"/>
  <c r="W3601" i="11"/>
  <c r="V3601" i="11"/>
  <c r="AF3601" i="11" s="1"/>
  <c r="U3601" i="11"/>
  <c r="AC3600" i="11"/>
  <c r="AA3600" i="11"/>
  <c r="AB3600" i="11" s="1"/>
  <c r="Y3600" i="11"/>
  <c r="X3600" i="11"/>
  <c r="W3600" i="11"/>
  <c r="V3600" i="11"/>
  <c r="AE3600" i="11" s="1"/>
  <c r="U3600" i="11"/>
  <c r="AC3599" i="11"/>
  <c r="AA3599" i="11"/>
  <c r="AB3599" i="11" s="1"/>
  <c r="Y3599" i="11"/>
  <c r="X3599" i="11"/>
  <c r="W3599" i="11"/>
  <c r="V3599" i="11"/>
  <c r="AK3599" i="11" s="1"/>
  <c r="U3599" i="11"/>
  <c r="AK3598" i="11"/>
  <c r="AC3598" i="11"/>
  <c r="AA3598" i="11"/>
  <c r="Y3598" i="11"/>
  <c r="X3598" i="11"/>
  <c r="W3598" i="11"/>
  <c r="V3598" i="11"/>
  <c r="AL3598" i="11" s="1"/>
  <c r="U3598" i="11"/>
  <c r="AK3597" i="11"/>
  <c r="AE3597" i="11"/>
  <c r="AC3597" i="11"/>
  <c r="AB3597" i="11"/>
  <c r="AA3597" i="11"/>
  <c r="Y3597" i="11"/>
  <c r="X3597" i="11"/>
  <c r="W3597" i="11"/>
  <c r="V3597" i="11"/>
  <c r="AG3597" i="11" s="1"/>
  <c r="U3597" i="11"/>
  <c r="AC3596" i="11"/>
  <c r="AA3596" i="11"/>
  <c r="AB3596" i="11" s="1"/>
  <c r="Y3596" i="11"/>
  <c r="X3596" i="11"/>
  <c r="W3596" i="11"/>
  <c r="V3596" i="11"/>
  <c r="AF3596" i="11" s="1"/>
  <c r="U3596" i="11"/>
  <c r="AK3595" i="11"/>
  <c r="AC3595" i="11"/>
  <c r="AA3595" i="11"/>
  <c r="Y3595" i="11"/>
  <c r="X3595" i="11"/>
  <c r="W3595" i="11"/>
  <c r="V3595" i="11"/>
  <c r="AF3595" i="11" s="1"/>
  <c r="U3595" i="11"/>
  <c r="AC3594" i="11"/>
  <c r="AA3594" i="11"/>
  <c r="AB3594" i="11" s="1"/>
  <c r="Y3594" i="11"/>
  <c r="X3594" i="11"/>
  <c r="W3594" i="11"/>
  <c r="V3594" i="11"/>
  <c r="U3594" i="11"/>
  <c r="AG3593" i="11"/>
  <c r="AC3593" i="11"/>
  <c r="AA3593" i="11"/>
  <c r="Y3593" i="11"/>
  <c r="X3593" i="11"/>
  <c r="W3593" i="11"/>
  <c r="V3593" i="11"/>
  <c r="U3593" i="11"/>
  <c r="AK3592" i="11"/>
  <c r="AC3592" i="11"/>
  <c r="AA3592" i="11"/>
  <c r="AB3592" i="11" s="1"/>
  <c r="Y3592" i="11"/>
  <c r="X3592" i="11"/>
  <c r="W3592" i="11"/>
  <c r="V3592" i="11"/>
  <c r="AF3592" i="11" s="1"/>
  <c r="U3592" i="11"/>
  <c r="AK3591" i="11"/>
  <c r="AC3591" i="11"/>
  <c r="AA3591" i="11"/>
  <c r="Y3591" i="11"/>
  <c r="X3591" i="11"/>
  <c r="W3591" i="11"/>
  <c r="V3591" i="11"/>
  <c r="AF3591" i="11" s="1"/>
  <c r="U3591" i="11"/>
  <c r="AG3590" i="11"/>
  <c r="AC3590" i="11"/>
  <c r="AA3590" i="11"/>
  <c r="AB3590" i="11" s="1"/>
  <c r="Y3590" i="11"/>
  <c r="X3590" i="11"/>
  <c r="W3590" i="11"/>
  <c r="V3590" i="11"/>
  <c r="U3590" i="11"/>
  <c r="AF3589" i="11"/>
  <c r="AC3589" i="11"/>
  <c r="AA3589" i="11"/>
  <c r="AB3589" i="11" s="1"/>
  <c r="Y3589" i="11"/>
  <c r="X3589" i="11"/>
  <c r="W3589" i="11"/>
  <c r="V3589" i="11"/>
  <c r="AK3589" i="11" s="1"/>
  <c r="U3589" i="11"/>
  <c r="AK3588" i="11"/>
  <c r="AC3588" i="11"/>
  <c r="AA3588" i="11"/>
  <c r="AB3588" i="11" s="1"/>
  <c r="Y3588" i="11"/>
  <c r="X3588" i="11"/>
  <c r="W3588" i="11"/>
  <c r="V3588" i="11"/>
  <c r="AF3588" i="11" s="1"/>
  <c r="U3588" i="11"/>
  <c r="AK3587" i="11"/>
  <c r="AE3587" i="11"/>
  <c r="AC3587" i="11"/>
  <c r="AB3587" i="11"/>
  <c r="AA3587" i="11"/>
  <c r="Y3587" i="11"/>
  <c r="X3587" i="11"/>
  <c r="W3587" i="11"/>
  <c r="V3587" i="11"/>
  <c r="AL3587" i="11" s="1"/>
  <c r="U3587" i="11"/>
  <c r="AC3586" i="11"/>
  <c r="AA3586" i="11"/>
  <c r="AB3586" i="11" s="1"/>
  <c r="Y3586" i="11"/>
  <c r="X3586" i="11"/>
  <c r="W3586" i="11"/>
  <c r="V3586" i="11"/>
  <c r="AL3586" i="11" s="1"/>
  <c r="U3586" i="11"/>
  <c r="AC3585" i="11"/>
  <c r="AA3585" i="11"/>
  <c r="AB3585" i="11" s="1"/>
  <c r="Y3585" i="11"/>
  <c r="X3585" i="11"/>
  <c r="W3585" i="11"/>
  <c r="V3585" i="11"/>
  <c r="AK3585" i="11" s="1"/>
  <c r="U3585" i="11"/>
  <c r="AC3584" i="11"/>
  <c r="AA3584" i="11"/>
  <c r="AB3584" i="11" s="1"/>
  <c r="Y3584" i="11"/>
  <c r="X3584" i="11"/>
  <c r="W3584" i="11"/>
  <c r="V3584" i="11"/>
  <c r="AG3584" i="11" s="1"/>
  <c r="U3584" i="11"/>
  <c r="AC3583" i="11"/>
  <c r="AA3583" i="11"/>
  <c r="AB3583" i="11" s="1"/>
  <c r="Y3583" i="11"/>
  <c r="X3583" i="11"/>
  <c r="W3583" i="11"/>
  <c r="V3583" i="11"/>
  <c r="AK3583" i="11" s="1"/>
  <c r="U3583" i="11"/>
  <c r="AC3582" i="11"/>
  <c r="AA3582" i="11"/>
  <c r="AB3582" i="11" s="1"/>
  <c r="Y3582" i="11"/>
  <c r="X3582" i="11"/>
  <c r="W3582" i="11"/>
  <c r="V3582" i="11"/>
  <c r="U3582" i="11"/>
  <c r="AC3581" i="11"/>
  <c r="AA3581" i="11"/>
  <c r="AB3581" i="11" s="1"/>
  <c r="Y3581" i="11"/>
  <c r="X3581" i="11"/>
  <c r="W3581" i="11"/>
  <c r="V3581" i="11"/>
  <c r="AE3581" i="11" s="1"/>
  <c r="U3581" i="11"/>
  <c r="AL3580" i="11"/>
  <c r="AC3580" i="11"/>
  <c r="AA3580" i="11"/>
  <c r="AB3580" i="11" s="1"/>
  <c r="Y3580" i="11"/>
  <c r="X3580" i="11"/>
  <c r="W3580" i="11"/>
  <c r="V3580" i="11"/>
  <c r="AK3580" i="11" s="1"/>
  <c r="U3580" i="11"/>
  <c r="AG3579" i="11"/>
  <c r="AE3579" i="11"/>
  <c r="AC3579" i="11"/>
  <c r="AA3579" i="11"/>
  <c r="Y3579" i="11"/>
  <c r="X3579" i="11"/>
  <c r="W3579" i="11"/>
  <c r="V3579" i="11"/>
  <c r="U3579" i="11"/>
  <c r="AK3578" i="11"/>
  <c r="AC3578" i="11"/>
  <c r="AA3578" i="11"/>
  <c r="Y3578" i="11"/>
  <c r="X3578" i="11"/>
  <c r="W3578" i="11"/>
  <c r="V3578" i="11"/>
  <c r="AF3578" i="11" s="1"/>
  <c r="U3578" i="11"/>
  <c r="AK3577" i="11"/>
  <c r="AC3577" i="11"/>
  <c r="AA3577" i="11"/>
  <c r="AB3577" i="11" s="1"/>
  <c r="Y3577" i="11"/>
  <c r="X3577" i="11"/>
  <c r="W3577" i="11"/>
  <c r="V3577" i="11"/>
  <c r="AL3577" i="11" s="1"/>
  <c r="U3577" i="11"/>
  <c r="AC3576" i="11"/>
  <c r="AA3576" i="11"/>
  <c r="AB3576" i="11" s="1"/>
  <c r="Y3576" i="11"/>
  <c r="X3576" i="11"/>
  <c r="W3576" i="11"/>
  <c r="V3576" i="11"/>
  <c r="AE3576" i="11" s="1"/>
  <c r="U3576" i="11"/>
  <c r="AK3575" i="11"/>
  <c r="AE3575" i="11"/>
  <c r="AC3575" i="11"/>
  <c r="AA3575" i="11"/>
  <c r="Y3575" i="11"/>
  <c r="X3575" i="11"/>
  <c r="W3575" i="11"/>
  <c r="V3575" i="11"/>
  <c r="U3575" i="11"/>
  <c r="AK3574" i="11"/>
  <c r="AC3574" i="11"/>
  <c r="AA3574" i="11"/>
  <c r="Y3574" i="11"/>
  <c r="X3574" i="11"/>
  <c r="W3574" i="11"/>
  <c r="V3574" i="11"/>
  <c r="U3574" i="11"/>
  <c r="AK3573" i="11"/>
  <c r="AC3573" i="11"/>
  <c r="AA3573" i="11"/>
  <c r="AB3573" i="11" s="1"/>
  <c r="Y3573" i="11"/>
  <c r="X3573" i="11"/>
  <c r="W3573" i="11"/>
  <c r="V3573" i="11"/>
  <c r="AL3573" i="11" s="1"/>
  <c r="U3573" i="11"/>
  <c r="AK3572" i="11"/>
  <c r="AE3572" i="11"/>
  <c r="AC3572" i="11"/>
  <c r="AA3572" i="11"/>
  <c r="AB3572" i="11" s="1"/>
  <c r="Y3572" i="11"/>
  <c r="X3572" i="11"/>
  <c r="W3572" i="11"/>
  <c r="V3572" i="11"/>
  <c r="U3572" i="11"/>
  <c r="AG3571" i="11"/>
  <c r="AC3571" i="11"/>
  <c r="AA3571" i="11"/>
  <c r="Y3571" i="11"/>
  <c r="X3571" i="11"/>
  <c r="W3571" i="11"/>
  <c r="V3571" i="11"/>
  <c r="AE3571" i="11" s="1"/>
  <c r="U3571" i="11"/>
  <c r="AC3570" i="11"/>
  <c r="AA3570" i="11"/>
  <c r="Y3570" i="11"/>
  <c r="X3570" i="11"/>
  <c r="W3570" i="11"/>
  <c r="V3570" i="11"/>
  <c r="AF3570" i="11" s="1"/>
  <c r="U3570" i="11"/>
  <c r="AC3569" i="11"/>
  <c r="AA3569" i="11"/>
  <c r="AB3569" i="11" s="1"/>
  <c r="Y3569" i="11"/>
  <c r="X3569" i="11"/>
  <c r="W3569" i="11"/>
  <c r="V3569" i="11"/>
  <c r="AL3569" i="11" s="1"/>
  <c r="U3569" i="11"/>
  <c r="AC3568" i="11"/>
  <c r="AA3568" i="11"/>
  <c r="AB3568" i="11" s="1"/>
  <c r="Y3568" i="11"/>
  <c r="X3568" i="11"/>
  <c r="W3568" i="11"/>
  <c r="V3568" i="11"/>
  <c r="AK3568" i="11" s="1"/>
  <c r="U3568" i="11"/>
  <c r="AK3567" i="11"/>
  <c r="AE3567" i="11"/>
  <c r="AC3567" i="11"/>
  <c r="AA3567" i="11"/>
  <c r="Y3567" i="11"/>
  <c r="X3567" i="11"/>
  <c r="W3567" i="11"/>
  <c r="V3567" i="11"/>
  <c r="U3567" i="11"/>
  <c r="AK3566" i="11"/>
  <c r="AC3566" i="11"/>
  <c r="AA3566" i="11"/>
  <c r="Y3566" i="11"/>
  <c r="X3566" i="11"/>
  <c r="W3566" i="11"/>
  <c r="V3566" i="11"/>
  <c r="U3566" i="11"/>
  <c r="AK3565" i="11"/>
  <c r="AC3565" i="11"/>
  <c r="AA3565" i="11"/>
  <c r="AB3565" i="11" s="1"/>
  <c r="Y3565" i="11"/>
  <c r="X3565" i="11"/>
  <c r="W3565" i="11"/>
  <c r="V3565" i="11"/>
  <c r="AL3565" i="11" s="1"/>
  <c r="U3565" i="11"/>
  <c r="AK3564" i="11"/>
  <c r="AC3564" i="11"/>
  <c r="AA3564" i="11"/>
  <c r="AB3564" i="11" s="1"/>
  <c r="Y3564" i="11"/>
  <c r="X3564" i="11"/>
  <c r="W3564" i="11"/>
  <c r="V3564" i="11"/>
  <c r="AL3564" i="11" s="1"/>
  <c r="U3564" i="11"/>
  <c r="AG3563" i="11"/>
  <c r="AE3563" i="11"/>
  <c r="AC3563" i="11"/>
  <c r="AA3563" i="11"/>
  <c r="Y3563" i="11"/>
  <c r="X3563" i="11"/>
  <c r="W3563" i="11"/>
  <c r="V3563" i="11"/>
  <c r="AL3563" i="11" s="1"/>
  <c r="U3563" i="11"/>
  <c r="AK3562" i="11"/>
  <c r="AC3562" i="11"/>
  <c r="AA3562" i="11"/>
  <c r="Y3562" i="11"/>
  <c r="X3562" i="11"/>
  <c r="W3562" i="11"/>
  <c r="V3562" i="11"/>
  <c r="AF3562" i="11" s="1"/>
  <c r="U3562" i="11"/>
  <c r="AK3561" i="11"/>
  <c r="AC3561" i="11"/>
  <c r="AA3561" i="11"/>
  <c r="AB3561" i="11" s="1"/>
  <c r="Y3561" i="11"/>
  <c r="X3561" i="11"/>
  <c r="W3561" i="11"/>
  <c r="V3561" i="11"/>
  <c r="U3561" i="11"/>
  <c r="AE3560" i="11"/>
  <c r="AC3560" i="11"/>
  <c r="AA3560" i="11"/>
  <c r="AB3560" i="11" s="1"/>
  <c r="Y3560" i="11"/>
  <c r="X3560" i="11"/>
  <c r="W3560" i="11"/>
  <c r="V3560" i="11"/>
  <c r="U3560" i="11"/>
  <c r="AC3559" i="11"/>
  <c r="AA3559" i="11"/>
  <c r="Y3559" i="11"/>
  <c r="X3559" i="11"/>
  <c r="W3559" i="11"/>
  <c r="V3559" i="11"/>
  <c r="U3559" i="11"/>
  <c r="AC3558" i="11"/>
  <c r="AA3558" i="11"/>
  <c r="Y3558" i="11"/>
  <c r="X3558" i="11"/>
  <c r="W3558" i="11"/>
  <c r="V3558" i="11"/>
  <c r="AK3558" i="11" s="1"/>
  <c r="U3558" i="11"/>
  <c r="AC3557" i="11"/>
  <c r="AA3557" i="11"/>
  <c r="AB3557" i="11" s="1"/>
  <c r="Y3557" i="11"/>
  <c r="X3557" i="11"/>
  <c r="W3557" i="11"/>
  <c r="V3557" i="11"/>
  <c r="AL3557" i="11" s="1"/>
  <c r="U3557" i="11"/>
  <c r="AK3556" i="11"/>
  <c r="AE3556" i="11"/>
  <c r="AC3556" i="11"/>
  <c r="AA3556" i="11"/>
  <c r="AB3556" i="11" s="1"/>
  <c r="Y3556" i="11"/>
  <c r="X3556" i="11"/>
  <c r="W3556" i="11"/>
  <c r="V3556" i="11"/>
  <c r="AL3556" i="11" s="1"/>
  <c r="U3556" i="11"/>
  <c r="AG3555" i="11"/>
  <c r="AC3555" i="11"/>
  <c r="AA3555" i="11"/>
  <c r="Y3555" i="11"/>
  <c r="X3555" i="11"/>
  <c r="W3555" i="11"/>
  <c r="V3555" i="11"/>
  <c r="AE3555" i="11" s="1"/>
  <c r="U3555" i="11"/>
  <c r="AC3554" i="11"/>
  <c r="AA3554" i="11"/>
  <c r="Y3554" i="11"/>
  <c r="X3554" i="11"/>
  <c r="W3554" i="11"/>
  <c r="V3554" i="11"/>
  <c r="AK3554" i="11" s="1"/>
  <c r="U3554" i="11"/>
  <c r="AC3553" i="11"/>
  <c r="AA3553" i="11"/>
  <c r="AB3553" i="11" s="1"/>
  <c r="Y3553" i="11"/>
  <c r="X3553" i="11"/>
  <c r="W3553" i="11"/>
  <c r="V3553" i="11"/>
  <c r="AK3553" i="11" s="1"/>
  <c r="U3553" i="11"/>
  <c r="AE3552" i="11"/>
  <c r="AC3552" i="11"/>
  <c r="AA3552" i="11"/>
  <c r="AB3552" i="11" s="1"/>
  <c r="Y3552" i="11"/>
  <c r="X3552" i="11"/>
  <c r="W3552" i="11"/>
  <c r="V3552" i="11"/>
  <c r="AK3552" i="11" s="1"/>
  <c r="U3552" i="11"/>
  <c r="AC3551" i="11"/>
  <c r="AA3551" i="11"/>
  <c r="Y3551" i="11"/>
  <c r="X3551" i="11"/>
  <c r="W3551" i="11"/>
  <c r="V3551" i="11"/>
  <c r="U3551" i="11"/>
  <c r="AC3550" i="11"/>
  <c r="AA3550" i="11"/>
  <c r="Y3550" i="11"/>
  <c r="X3550" i="11"/>
  <c r="W3550" i="11"/>
  <c r="V3550" i="11"/>
  <c r="AK3550" i="11" s="1"/>
  <c r="U3550" i="11"/>
  <c r="AC3549" i="11"/>
  <c r="AA3549" i="11"/>
  <c r="Y3549" i="11"/>
  <c r="X3549" i="11"/>
  <c r="W3549" i="11"/>
  <c r="V3549" i="11"/>
  <c r="AL3549" i="11" s="1"/>
  <c r="U3549" i="11"/>
  <c r="AK3548" i="11"/>
  <c r="AC3548" i="11"/>
  <c r="AA3548" i="11"/>
  <c r="AB3548" i="11" s="1"/>
  <c r="Y3548" i="11"/>
  <c r="X3548" i="11"/>
  <c r="W3548" i="11"/>
  <c r="V3548" i="11"/>
  <c r="AE3548" i="11" s="1"/>
  <c r="U3548" i="11"/>
  <c r="AG3547" i="11"/>
  <c r="AE3547" i="11"/>
  <c r="AC3547" i="11"/>
  <c r="AA3547" i="11"/>
  <c r="Y3547" i="11"/>
  <c r="X3547" i="11"/>
  <c r="W3547" i="11"/>
  <c r="V3547" i="11"/>
  <c r="AK3547" i="11" s="1"/>
  <c r="U3547" i="11"/>
  <c r="AC3546" i="11"/>
  <c r="AA3546" i="11"/>
  <c r="Y3546" i="11"/>
  <c r="X3546" i="11"/>
  <c r="W3546" i="11"/>
  <c r="V3546" i="11"/>
  <c r="AG3546" i="11" s="1"/>
  <c r="U3546" i="11"/>
  <c r="AC3545" i="11"/>
  <c r="AA3545" i="11"/>
  <c r="Y3545" i="11"/>
  <c r="X3545" i="11"/>
  <c r="W3545" i="11"/>
  <c r="V3545" i="11"/>
  <c r="AL3545" i="11" s="1"/>
  <c r="U3545" i="11"/>
  <c r="AK3544" i="11"/>
  <c r="AC3544" i="11"/>
  <c r="AA3544" i="11"/>
  <c r="Y3544" i="11"/>
  <c r="X3544" i="11"/>
  <c r="W3544" i="11"/>
  <c r="V3544" i="11"/>
  <c r="AE3544" i="11" s="1"/>
  <c r="U3544" i="11"/>
  <c r="AG3543" i="11"/>
  <c r="AE3543" i="11"/>
  <c r="AC3543" i="11"/>
  <c r="AA3543" i="11"/>
  <c r="Y3543" i="11"/>
  <c r="X3543" i="11"/>
  <c r="W3543" i="11"/>
  <c r="V3543" i="11"/>
  <c r="U3543" i="11"/>
  <c r="AG3542" i="11"/>
  <c r="AC3542" i="11"/>
  <c r="AA3542" i="11"/>
  <c r="AB3542" i="11" s="1"/>
  <c r="Y3542" i="11"/>
  <c r="X3542" i="11"/>
  <c r="W3542" i="11"/>
  <c r="V3542" i="11"/>
  <c r="AF3542" i="11" s="1"/>
  <c r="U3542" i="11"/>
  <c r="AC3541" i="11"/>
  <c r="AA3541" i="11"/>
  <c r="Y3541" i="11"/>
  <c r="X3541" i="11"/>
  <c r="W3541" i="11"/>
  <c r="V3541" i="11"/>
  <c r="AK3541" i="11" s="1"/>
  <c r="U3541" i="11"/>
  <c r="AC3540" i="11"/>
  <c r="AA3540" i="11"/>
  <c r="Y3540" i="11"/>
  <c r="X3540" i="11"/>
  <c r="W3540" i="11"/>
  <c r="V3540" i="11"/>
  <c r="AK3540" i="11" s="1"/>
  <c r="U3540" i="11"/>
  <c r="AG3539" i="11"/>
  <c r="AE3539" i="11"/>
  <c r="AC3539" i="11"/>
  <c r="AA3539" i="11"/>
  <c r="Y3539" i="11"/>
  <c r="X3539" i="11"/>
  <c r="W3539" i="11"/>
  <c r="V3539" i="11"/>
  <c r="AK3539" i="11" s="1"/>
  <c r="U3539" i="11"/>
  <c r="AK3538" i="11"/>
  <c r="AC3538" i="11"/>
  <c r="AA3538" i="11"/>
  <c r="AB3538" i="11" s="1"/>
  <c r="Y3538" i="11"/>
  <c r="X3538" i="11"/>
  <c r="W3538" i="11"/>
  <c r="V3538" i="11"/>
  <c r="AF3538" i="11" s="1"/>
  <c r="U3538" i="11"/>
  <c r="AK3537" i="11"/>
  <c r="AC3537" i="11"/>
  <c r="AA3537" i="11"/>
  <c r="Y3537" i="11"/>
  <c r="X3537" i="11"/>
  <c r="W3537" i="11"/>
  <c r="V3537" i="11"/>
  <c r="U3537" i="11"/>
  <c r="AG3536" i="11"/>
  <c r="AC3536" i="11"/>
  <c r="AA3536" i="11"/>
  <c r="AB3536" i="11" s="1"/>
  <c r="Y3536" i="11"/>
  <c r="X3536" i="11"/>
  <c r="W3536" i="11"/>
  <c r="V3536" i="11"/>
  <c r="AE3536" i="11" s="1"/>
  <c r="U3536" i="11"/>
  <c r="AC3535" i="11"/>
  <c r="AA3535" i="11"/>
  <c r="Y3535" i="11"/>
  <c r="X3535" i="11"/>
  <c r="W3535" i="11"/>
  <c r="V3535" i="11"/>
  <c r="AK3535" i="11" s="1"/>
  <c r="U3535" i="11"/>
  <c r="AK3534" i="11"/>
  <c r="AE3534" i="11"/>
  <c r="AC3534" i="11"/>
  <c r="AA3534" i="11"/>
  <c r="AB3534" i="11" s="1"/>
  <c r="Y3534" i="11"/>
  <c r="X3534" i="11"/>
  <c r="W3534" i="11"/>
  <c r="V3534" i="11"/>
  <c r="U3534" i="11"/>
  <c r="AK3533" i="11"/>
  <c r="AC3533" i="11"/>
  <c r="AA3533" i="11"/>
  <c r="Y3533" i="11"/>
  <c r="X3533" i="11"/>
  <c r="W3533" i="11"/>
  <c r="V3533" i="11"/>
  <c r="AL3533" i="11" s="1"/>
  <c r="U3533" i="11"/>
  <c r="AG3532" i="11"/>
  <c r="AC3532" i="11"/>
  <c r="AA3532" i="11"/>
  <c r="AB3532" i="11" s="1"/>
  <c r="Y3532" i="11"/>
  <c r="X3532" i="11"/>
  <c r="W3532" i="11"/>
  <c r="V3532" i="11"/>
  <c r="U3532" i="11"/>
  <c r="AK3531" i="11"/>
  <c r="AC3531" i="11"/>
  <c r="AA3531" i="11"/>
  <c r="Y3531" i="11"/>
  <c r="X3531" i="11"/>
  <c r="W3531" i="11"/>
  <c r="V3531" i="11"/>
  <c r="AG3531" i="11" s="1"/>
  <c r="U3531" i="11"/>
  <c r="AC3530" i="11"/>
  <c r="AA3530" i="11"/>
  <c r="AB3530" i="11" s="1"/>
  <c r="Y3530" i="11"/>
  <c r="X3530" i="11"/>
  <c r="W3530" i="11"/>
  <c r="V3530" i="11"/>
  <c r="AF3530" i="11" s="1"/>
  <c r="U3530" i="11"/>
  <c r="AC3529" i="11"/>
  <c r="AA3529" i="11"/>
  <c r="Y3529" i="11"/>
  <c r="X3529" i="11"/>
  <c r="W3529" i="11"/>
  <c r="V3529" i="11"/>
  <c r="U3529" i="11"/>
  <c r="AC3528" i="11"/>
  <c r="AA3528" i="11"/>
  <c r="AB3528" i="11" s="1"/>
  <c r="Y3528" i="11"/>
  <c r="X3528" i="11"/>
  <c r="W3528" i="11"/>
  <c r="V3528" i="11"/>
  <c r="U3528" i="11"/>
  <c r="AK3527" i="11"/>
  <c r="AC3527" i="11"/>
  <c r="AA3527" i="11"/>
  <c r="Y3527" i="11"/>
  <c r="X3527" i="11"/>
  <c r="W3527" i="11"/>
  <c r="V3527" i="11"/>
  <c r="AL3527" i="11" s="1"/>
  <c r="U3527" i="11"/>
  <c r="AC3526" i="11"/>
  <c r="AA3526" i="11"/>
  <c r="AB3526" i="11" s="1"/>
  <c r="Y3526" i="11"/>
  <c r="X3526" i="11"/>
  <c r="W3526" i="11"/>
  <c r="V3526" i="11"/>
  <c r="AK3526" i="11" s="1"/>
  <c r="U3526" i="11"/>
  <c r="AC3525" i="11"/>
  <c r="AA3525" i="11"/>
  <c r="Y3525" i="11"/>
  <c r="X3525" i="11"/>
  <c r="W3525" i="11"/>
  <c r="V3525" i="11"/>
  <c r="AL3525" i="11" s="1"/>
  <c r="U3525" i="11"/>
  <c r="AK3524" i="11"/>
  <c r="AG3524" i="11"/>
  <c r="AC3524" i="11"/>
  <c r="AA3524" i="11"/>
  <c r="AB3524" i="11" s="1"/>
  <c r="Y3524" i="11"/>
  <c r="X3524" i="11"/>
  <c r="W3524" i="11"/>
  <c r="V3524" i="11"/>
  <c r="AL3524" i="11" s="1"/>
  <c r="U3524" i="11"/>
  <c r="AK3523" i="11"/>
  <c r="AG3523" i="11"/>
  <c r="AC3523" i="11"/>
  <c r="AA3523" i="11"/>
  <c r="Y3523" i="11"/>
  <c r="X3523" i="11"/>
  <c r="W3523" i="11"/>
  <c r="V3523" i="11"/>
  <c r="AE3523" i="11" s="1"/>
  <c r="U3523" i="11"/>
  <c r="AC3522" i="11"/>
  <c r="AA3522" i="11"/>
  <c r="AB3522" i="11" s="1"/>
  <c r="Y3522" i="11"/>
  <c r="X3522" i="11"/>
  <c r="W3522" i="11"/>
  <c r="V3522" i="11"/>
  <c r="U3522" i="11"/>
  <c r="AC3521" i="11"/>
  <c r="AA3521" i="11"/>
  <c r="Y3521" i="11"/>
  <c r="X3521" i="11"/>
  <c r="W3521" i="11"/>
  <c r="V3521" i="11"/>
  <c r="U3521" i="11"/>
  <c r="AG3520" i="11"/>
  <c r="AE3520" i="11"/>
  <c r="AC3520" i="11"/>
  <c r="AA3520" i="11"/>
  <c r="AB3520" i="11" s="1"/>
  <c r="Y3520" i="11"/>
  <c r="X3520" i="11"/>
  <c r="W3520" i="11"/>
  <c r="V3520" i="11"/>
  <c r="AL3520" i="11" s="1"/>
  <c r="U3520" i="11"/>
  <c r="AK3519" i="11"/>
  <c r="AC3519" i="11"/>
  <c r="AA3519" i="11"/>
  <c r="Y3519" i="11"/>
  <c r="X3519" i="11"/>
  <c r="W3519" i="11"/>
  <c r="V3519" i="11"/>
  <c r="AE3519" i="11" s="1"/>
  <c r="U3519" i="11"/>
  <c r="AC3518" i="11"/>
  <c r="AA3518" i="11"/>
  <c r="AB3518" i="11" s="1"/>
  <c r="Y3518" i="11"/>
  <c r="X3518" i="11"/>
  <c r="W3518" i="11"/>
  <c r="V3518" i="11"/>
  <c r="AE3518" i="11" s="1"/>
  <c r="U3518" i="11"/>
  <c r="AC3517" i="11"/>
  <c r="AA3517" i="11"/>
  <c r="Y3517" i="11"/>
  <c r="X3517" i="11"/>
  <c r="W3517" i="11"/>
  <c r="V3517" i="11"/>
  <c r="U3517" i="11"/>
  <c r="AG3516" i="11"/>
  <c r="AC3516" i="11"/>
  <c r="AA3516" i="11"/>
  <c r="AB3516" i="11" s="1"/>
  <c r="Y3516" i="11"/>
  <c r="X3516" i="11"/>
  <c r="W3516" i="11"/>
  <c r="V3516" i="11"/>
  <c r="AK3516" i="11" s="1"/>
  <c r="U3516" i="11"/>
  <c r="AC3515" i="11"/>
  <c r="AA3515" i="11"/>
  <c r="Y3515" i="11"/>
  <c r="X3515" i="11"/>
  <c r="W3515" i="11"/>
  <c r="V3515" i="11"/>
  <c r="AE3515" i="11" s="1"/>
  <c r="U3515" i="11"/>
  <c r="AC3514" i="11"/>
  <c r="AA3514" i="11"/>
  <c r="AB3514" i="11" s="1"/>
  <c r="Y3514" i="11"/>
  <c r="X3514" i="11"/>
  <c r="W3514" i="11"/>
  <c r="V3514" i="11"/>
  <c r="AF3514" i="11" s="1"/>
  <c r="U3514" i="11"/>
  <c r="AC3513" i="11"/>
  <c r="AA3513" i="11"/>
  <c r="Y3513" i="11"/>
  <c r="X3513" i="11"/>
  <c r="W3513" i="11"/>
  <c r="V3513" i="11"/>
  <c r="AL3513" i="11" s="1"/>
  <c r="U3513" i="11"/>
  <c r="AC3512" i="11"/>
  <c r="AA3512" i="11"/>
  <c r="AB3512" i="11" s="1"/>
  <c r="Y3512" i="11"/>
  <c r="X3512" i="11"/>
  <c r="W3512" i="11"/>
  <c r="V3512" i="11"/>
  <c r="U3512" i="11"/>
  <c r="AK3511" i="11"/>
  <c r="AE3511" i="11"/>
  <c r="AC3511" i="11"/>
  <c r="AA3511" i="11"/>
  <c r="Y3511" i="11"/>
  <c r="X3511" i="11"/>
  <c r="W3511" i="11"/>
  <c r="V3511" i="11"/>
  <c r="AL3511" i="11" s="1"/>
  <c r="U3511" i="11"/>
  <c r="AK3510" i="11"/>
  <c r="AE3510" i="11"/>
  <c r="AC3510" i="11"/>
  <c r="AA3510" i="11"/>
  <c r="AB3510" i="11" s="1"/>
  <c r="Y3510" i="11"/>
  <c r="X3510" i="11"/>
  <c r="W3510" i="11"/>
  <c r="V3510" i="11"/>
  <c r="U3510" i="11"/>
  <c r="AK3509" i="11"/>
  <c r="AC3509" i="11"/>
  <c r="AA3509" i="11"/>
  <c r="Y3509" i="11"/>
  <c r="X3509" i="11"/>
  <c r="W3509" i="11"/>
  <c r="V3509" i="11"/>
  <c r="AL3509" i="11" s="1"/>
  <c r="U3509" i="11"/>
  <c r="AK3508" i="11"/>
  <c r="AC3508" i="11"/>
  <c r="AA3508" i="11"/>
  <c r="AB3508" i="11" s="1"/>
  <c r="Y3508" i="11"/>
  <c r="X3508" i="11"/>
  <c r="W3508" i="11"/>
  <c r="V3508" i="11"/>
  <c r="U3508" i="11"/>
  <c r="AG3507" i="11"/>
  <c r="AE3507" i="11"/>
  <c r="AC3507" i="11"/>
  <c r="AA3507" i="11"/>
  <c r="Y3507" i="11"/>
  <c r="X3507" i="11"/>
  <c r="W3507" i="11"/>
  <c r="V3507" i="11"/>
  <c r="AL3507" i="11" s="1"/>
  <c r="U3507" i="11"/>
  <c r="AK3506" i="11"/>
  <c r="AC3506" i="11"/>
  <c r="AA3506" i="11"/>
  <c r="AB3506" i="11" s="1"/>
  <c r="Y3506" i="11"/>
  <c r="X3506" i="11"/>
  <c r="W3506" i="11"/>
  <c r="V3506" i="11"/>
  <c r="AF3506" i="11" s="1"/>
  <c r="U3506" i="11"/>
  <c r="AK3505" i="11"/>
  <c r="AC3505" i="11"/>
  <c r="AA3505" i="11"/>
  <c r="Y3505" i="11"/>
  <c r="X3505" i="11"/>
  <c r="W3505" i="11"/>
  <c r="V3505" i="11"/>
  <c r="U3505" i="11"/>
  <c r="AC3504" i="11"/>
  <c r="AA3504" i="11"/>
  <c r="AB3504" i="11" s="1"/>
  <c r="Y3504" i="11"/>
  <c r="X3504" i="11"/>
  <c r="W3504" i="11"/>
  <c r="V3504" i="11"/>
  <c r="U3504" i="11"/>
  <c r="AC3503" i="11"/>
  <c r="AA3503" i="11"/>
  <c r="Y3503" i="11"/>
  <c r="X3503" i="11"/>
  <c r="W3503" i="11"/>
  <c r="V3503" i="11"/>
  <c r="AK3503" i="11" s="1"/>
  <c r="U3503" i="11"/>
  <c r="AK3502" i="11"/>
  <c r="AE3502" i="11"/>
  <c r="AC3502" i="11"/>
  <c r="AA3502" i="11"/>
  <c r="AB3502" i="11" s="1"/>
  <c r="Y3502" i="11"/>
  <c r="X3502" i="11"/>
  <c r="W3502" i="11"/>
  <c r="V3502" i="11"/>
  <c r="U3502" i="11"/>
  <c r="AK3501" i="11"/>
  <c r="AC3501" i="11"/>
  <c r="AA3501" i="11"/>
  <c r="Y3501" i="11"/>
  <c r="X3501" i="11"/>
  <c r="W3501" i="11"/>
  <c r="V3501" i="11"/>
  <c r="AL3501" i="11" s="1"/>
  <c r="U3501" i="11"/>
  <c r="AK3500" i="11"/>
  <c r="AG3500" i="11"/>
  <c r="AC3500" i="11"/>
  <c r="AA3500" i="11"/>
  <c r="AB3500" i="11" s="1"/>
  <c r="Y3500" i="11"/>
  <c r="X3500" i="11"/>
  <c r="W3500" i="11"/>
  <c r="V3500" i="11"/>
  <c r="AL3500" i="11" s="1"/>
  <c r="U3500" i="11"/>
  <c r="AC3499" i="11"/>
  <c r="AA3499" i="11"/>
  <c r="Y3499" i="11"/>
  <c r="X3499" i="11"/>
  <c r="W3499" i="11"/>
  <c r="V3499" i="11"/>
  <c r="AG3499" i="11" s="1"/>
  <c r="U3499" i="11"/>
  <c r="AC3498" i="11"/>
  <c r="AA3498" i="11"/>
  <c r="AB3498" i="11" s="1"/>
  <c r="Y3498" i="11"/>
  <c r="X3498" i="11"/>
  <c r="W3498" i="11"/>
  <c r="V3498" i="11"/>
  <c r="AF3498" i="11" s="1"/>
  <c r="U3498" i="11"/>
  <c r="AC3497" i="11"/>
  <c r="AA3497" i="11"/>
  <c r="Y3497" i="11"/>
  <c r="X3497" i="11"/>
  <c r="W3497" i="11"/>
  <c r="V3497" i="11"/>
  <c r="AL3497" i="11" s="1"/>
  <c r="U3497" i="11"/>
  <c r="AG3496" i="11"/>
  <c r="AE3496" i="11"/>
  <c r="AC3496" i="11"/>
  <c r="AA3496" i="11"/>
  <c r="AB3496" i="11" s="1"/>
  <c r="Y3496" i="11"/>
  <c r="X3496" i="11"/>
  <c r="W3496" i="11"/>
  <c r="V3496" i="11"/>
  <c r="AL3496" i="11" s="1"/>
  <c r="U3496" i="11"/>
  <c r="AK3495" i="11"/>
  <c r="AC3495" i="11"/>
  <c r="AA3495" i="11"/>
  <c r="Y3495" i="11"/>
  <c r="X3495" i="11"/>
  <c r="W3495" i="11"/>
  <c r="V3495" i="11"/>
  <c r="U3495" i="11"/>
  <c r="AE3494" i="11"/>
  <c r="AC3494" i="11"/>
  <c r="AA3494" i="11"/>
  <c r="AB3494" i="11" s="1"/>
  <c r="Y3494" i="11"/>
  <c r="X3494" i="11"/>
  <c r="W3494" i="11"/>
  <c r="V3494" i="11"/>
  <c r="AK3494" i="11" s="1"/>
  <c r="U3494" i="11"/>
  <c r="AK3493" i="11"/>
  <c r="AC3493" i="11"/>
  <c r="AA3493" i="11"/>
  <c r="Y3493" i="11"/>
  <c r="X3493" i="11"/>
  <c r="W3493" i="11"/>
  <c r="V3493" i="11"/>
  <c r="AL3493" i="11" s="1"/>
  <c r="U3493" i="11"/>
  <c r="AK3492" i="11"/>
  <c r="AG3492" i="11"/>
  <c r="AC3492" i="11"/>
  <c r="AA3492" i="11"/>
  <c r="AB3492" i="11" s="1"/>
  <c r="Y3492" i="11"/>
  <c r="X3492" i="11"/>
  <c r="W3492" i="11"/>
  <c r="V3492" i="11"/>
  <c r="U3492" i="11"/>
  <c r="AC3491" i="11"/>
  <c r="AA3491" i="11"/>
  <c r="Y3491" i="11"/>
  <c r="X3491" i="11"/>
  <c r="W3491" i="11"/>
  <c r="V3491" i="11"/>
  <c r="AK3491" i="11" s="1"/>
  <c r="U3491" i="11"/>
  <c r="AC3490" i="11"/>
  <c r="AA3490" i="11"/>
  <c r="AB3490" i="11" s="1"/>
  <c r="Y3490" i="11"/>
  <c r="X3490" i="11"/>
  <c r="W3490" i="11"/>
  <c r="V3490" i="11"/>
  <c r="U3490" i="11"/>
  <c r="AC3489" i="11"/>
  <c r="AA3489" i="11"/>
  <c r="Y3489" i="11"/>
  <c r="X3489" i="11"/>
  <c r="W3489" i="11"/>
  <c r="V3489" i="11"/>
  <c r="U3489" i="11"/>
  <c r="AG3488" i="11"/>
  <c r="AE3488" i="11"/>
  <c r="AC3488" i="11"/>
  <c r="AA3488" i="11"/>
  <c r="AB3488" i="11" s="1"/>
  <c r="Y3488" i="11"/>
  <c r="X3488" i="11"/>
  <c r="W3488" i="11"/>
  <c r="V3488" i="11"/>
  <c r="U3488" i="11"/>
  <c r="AC3487" i="11"/>
  <c r="AA3487" i="11"/>
  <c r="Y3487" i="11"/>
  <c r="X3487" i="11"/>
  <c r="W3487" i="11"/>
  <c r="V3487" i="11"/>
  <c r="AE3487" i="11" s="1"/>
  <c r="U3487" i="11"/>
  <c r="AC3486" i="11"/>
  <c r="AA3486" i="11"/>
  <c r="AB3486" i="11" s="1"/>
  <c r="Y3486" i="11"/>
  <c r="X3486" i="11"/>
  <c r="W3486" i="11"/>
  <c r="V3486" i="11"/>
  <c r="AE3486" i="11" s="1"/>
  <c r="U3486" i="11"/>
  <c r="AC3485" i="11"/>
  <c r="AA3485" i="11"/>
  <c r="Y3485" i="11"/>
  <c r="X3485" i="11"/>
  <c r="W3485" i="11"/>
  <c r="V3485" i="11"/>
  <c r="AK3485" i="11" s="1"/>
  <c r="U3485" i="11"/>
  <c r="AG3484" i="11"/>
  <c r="AC3484" i="11"/>
  <c r="AA3484" i="11"/>
  <c r="AB3484" i="11" s="1"/>
  <c r="Y3484" i="11"/>
  <c r="X3484" i="11"/>
  <c r="W3484" i="11"/>
  <c r="V3484" i="11"/>
  <c r="U3484" i="11"/>
  <c r="AC3483" i="11"/>
  <c r="AA3483" i="11"/>
  <c r="Y3483" i="11"/>
  <c r="X3483" i="11"/>
  <c r="W3483" i="11"/>
  <c r="V3483" i="11"/>
  <c r="AL3483" i="11" s="1"/>
  <c r="U3483" i="11"/>
  <c r="AC3482" i="11"/>
  <c r="AA3482" i="11"/>
  <c r="AB3482" i="11" s="1"/>
  <c r="Y3482" i="11"/>
  <c r="X3482" i="11"/>
  <c r="W3482" i="11"/>
  <c r="V3482" i="11"/>
  <c r="AF3482" i="11" s="1"/>
  <c r="U3482" i="11"/>
  <c r="AC3481" i="11"/>
  <c r="AA3481" i="11"/>
  <c r="Y3481" i="11"/>
  <c r="X3481" i="11"/>
  <c r="W3481" i="11"/>
  <c r="V3481" i="11"/>
  <c r="AL3481" i="11" s="1"/>
  <c r="U3481" i="11"/>
  <c r="AK3480" i="11"/>
  <c r="AE3480" i="11"/>
  <c r="AC3480" i="11"/>
  <c r="AA3480" i="11"/>
  <c r="AB3480" i="11" s="1"/>
  <c r="Y3480" i="11"/>
  <c r="X3480" i="11"/>
  <c r="W3480" i="11"/>
  <c r="V3480" i="11"/>
  <c r="U3480" i="11"/>
  <c r="AK3479" i="11"/>
  <c r="AE3479" i="11"/>
  <c r="AC3479" i="11"/>
  <c r="AA3479" i="11"/>
  <c r="Y3479" i="11"/>
  <c r="X3479" i="11"/>
  <c r="W3479" i="11"/>
  <c r="V3479" i="11"/>
  <c r="AL3479" i="11" s="1"/>
  <c r="U3479" i="11"/>
  <c r="AC3478" i="11"/>
  <c r="AA3478" i="11"/>
  <c r="AB3478" i="11" s="1"/>
  <c r="Y3478" i="11"/>
  <c r="X3478" i="11"/>
  <c r="W3478" i="11"/>
  <c r="V3478" i="11"/>
  <c r="AE3478" i="11" s="1"/>
  <c r="U3478" i="11"/>
  <c r="AC3477" i="11"/>
  <c r="AA3477" i="11"/>
  <c r="Y3477" i="11"/>
  <c r="X3477" i="11"/>
  <c r="W3477" i="11"/>
  <c r="V3477" i="11"/>
  <c r="AK3477" i="11" s="1"/>
  <c r="U3477" i="11"/>
  <c r="AC3476" i="11"/>
  <c r="AA3476" i="11"/>
  <c r="AB3476" i="11" s="1"/>
  <c r="Y3476" i="11"/>
  <c r="X3476" i="11"/>
  <c r="W3476" i="11"/>
  <c r="V3476" i="11"/>
  <c r="AG3476" i="11" s="1"/>
  <c r="U3476" i="11"/>
  <c r="AG3475" i="11"/>
  <c r="AE3475" i="11"/>
  <c r="AC3475" i="11"/>
  <c r="AA3475" i="11"/>
  <c r="Y3475" i="11"/>
  <c r="X3475" i="11"/>
  <c r="W3475" i="11"/>
  <c r="V3475" i="11"/>
  <c r="AK3475" i="11" s="1"/>
  <c r="U3475" i="11"/>
  <c r="AK3474" i="11"/>
  <c r="AC3474" i="11"/>
  <c r="AA3474" i="11"/>
  <c r="AB3474" i="11" s="1"/>
  <c r="Y3474" i="11"/>
  <c r="X3474" i="11"/>
  <c r="W3474" i="11"/>
  <c r="V3474" i="11"/>
  <c r="AF3474" i="11" s="1"/>
  <c r="U3474" i="11"/>
  <c r="AK3473" i="11"/>
  <c r="AC3473" i="11"/>
  <c r="AA3473" i="11"/>
  <c r="Y3473" i="11"/>
  <c r="X3473" i="11"/>
  <c r="W3473" i="11"/>
  <c r="V3473" i="11"/>
  <c r="AL3473" i="11" s="1"/>
  <c r="U3473" i="11"/>
  <c r="AC3472" i="11"/>
  <c r="AA3472" i="11"/>
  <c r="AB3472" i="11" s="1"/>
  <c r="Y3472" i="11"/>
  <c r="X3472" i="11"/>
  <c r="W3472" i="11"/>
  <c r="V3472" i="11"/>
  <c r="AL3472" i="11" s="1"/>
  <c r="U3472" i="11"/>
  <c r="AC3471" i="11"/>
  <c r="AA3471" i="11"/>
  <c r="Y3471" i="11"/>
  <c r="X3471" i="11"/>
  <c r="W3471" i="11"/>
  <c r="V3471" i="11"/>
  <c r="AL3471" i="11" s="1"/>
  <c r="U3471" i="11"/>
  <c r="AK3470" i="11"/>
  <c r="AE3470" i="11"/>
  <c r="AC3470" i="11"/>
  <c r="AA3470" i="11"/>
  <c r="AB3470" i="11" s="1"/>
  <c r="Y3470" i="11"/>
  <c r="X3470" i="11"/>
  <c r="W3470" i="11"/>
  <c r="V3470" i="11"/>
  <c r="U3470" i="11"/>
  <c r="AK3469" i="11"/>
  <c r="AC3469" i="11"/>
  <c r="AA3469" i="11"/>
  <c r="Y3469" i="11"/>
  <c r="X3469" i="11"/>
  <c r="W3469" i="11"/>
  <c r="V3469" i="11"/>
  <c r="AL3469" i="11" s="1"/>
  <c r="U3469" i="11"/>
  <c r="AK3468" i="11"/>
  <c r="AG3468" i="11"/>
  <c r="AC3468" i="11"/>
  <c r="AA3468" i="11"/>
  <c r="AB3468" i="11" s="1"/>
  <c r="Y3468" i="11"/>
  <c r="X3468" i="11"/>
  <c r="W3468" i="11"/>
  <c r="V3468" i="11"/>
  <c r="AL3468" i="11" s="1"/>
  <c r="U3468" i="11"/>
  <c r="AC3467" i="11"/>
  <c r="AA3467" i="11"/>
  <c r="Y3467" i="11"/>
  <c r="X3467" i="11"/>
  <c r="W3467" i="11"/>
  <c r="V3467" i="11"/>
  <c r="AL3467" i="11" s="1"/>
  <c r="U3467" i="11"/>
  <c r="AC3466" i="11"/>
  <c r="AA3466" i="11"/>
  <c r="AB3466" i="11" s="1"/>
  <c r="Y3466" i="11"/>
  <c r="X3466" i="11"/>
  <c r="W3466" i="11"/>
  <c r="V3466" i="11"/>
  <c r="AK3466" i="11" s="1"/>
  <c r="U3466" i="11"/>
  <c r="AC3465" i="11"/>
  <c r="AA3465" i="11"/>
  <c r="Y3465" i="11"/>
  <c r="X3465" i="11"/>
  <c r="W3465" i="11"/>
  <c r="V3465" i="11"/>
  <c r="AL3465" i="11" s="1"/>
  <c r="U3465" i="11"/>
  <c r="AG3464" i="11"/>
  <c r="AE3464" i="11"/>
  <c r="AC3464" i="11"/>
  <c r="AA3464" i="11"/>
  <c r="AB3464" i="11" s="1"/>
  <c r="Y3464" i="11"/>
  <c r="X3464" i="11"/>
  <c r="W3464" i="11"/>
  <c r="V3464" i="11"/>
  <c r="AL3464" i="11" s="1"/>
  <c r="U3464" i="11"/>
  <c r="AC3463" i="11"/>
  <c r="AA3463" i="11"/>
  <c r="Y3463" i="11"/>
  <c r="X3463" i="11"/>
  <c r="W3463" i="11"/>
  <c r="V3463" i="11"/>
  <c r="AL3463" i="11" s="1"/>
  <c r="U3463" i="11"/>
  <c r="AC3462" i="11"/>
  <c r="AA3462" i="11"/>
  <c r="AB3462" i="11" s="1"/>
  <c r="Y3462" i="11"/>
  <c r="X3462" i="11"/>
  <c r="W3462" i="11"/>
  <c r="V3462" i="11"/>
  <c r="AK3462" i="11" s="1"/>
  <c r="U3462" i="11"/>
  <c r="AC3461" i="11"/>
  <c r="AA3461" i="11"/>
  <c r="Y3461" i="11"/>
  <c r="X3461" i="11"/>
  <c r="W3461" i="11"/>
  <c r="V3461" i="11"/>
  <c r="AK3461" i="11" s="1"/>
  <c r="U3461" i="11"/>
  <c r="AG3460" i="11"/>
  <c r="AC3460" i="11"/>
  <c r="AA3460" i="11"/>
  <c r="AB3460" i="11" s="1"/>
  <c r="Y3460" i="11"/>
  <c r="X3460" i="11"/>
  <c r="W3460" i="11"/>
  <c r="V3460" i="11"/>
  <c r="AK3460" i="11" s="1"/>
  <c r="U3460" i="11"/>
  <c r="AC3459" i="11"/>
  <c r="AA3459" i="11"/>
  <c r="Y3459" i="11"/>
  <c r="X3459" i="11"/>
  <c r="W3459" i="11"/>
  <c r="V3459" i="11"/>
  <c r="AE3459" i="11" s="1"/>
  <c r="U3459" i="11"/>
  <c r="AC3458" i="11"/>
  <c r="AA3458" i="11"/>
  <c r="AB3458" i="11" s="1"/>
  <c r="Y3458" i="11"/>
  <c r="X3458" i="11"/>
  <c r="W3458" i="11"/>
  <c r="V3458" i="11"/>
  <c r="AF3458" i="11" s="1"/>
  <c r="U3458" i="11"/>
  <c r="AC3457" i="11"/>
  <c r="AA3457" i="11"/>
  <c r="Y3457" i="11"/>
  <c r="X3457" i="11"/>
  <c r="W3457" i="11"/>
  <c r="V3457" i="11"/>
  <c r="AL3457" i="11" s="1"/>
  <c r="U3457" i="11"/>
  <c r="AG3456" i="11"/>
  <c r="AE3456" i="11"/>
  <c r="AC3456" i="11"/>
  <c r="AA3456" i="11"/>
  <c r="AB3456" i="11" s="1"/>
  <c r="Y3456" i="11"/>
  <c r="X3456" i="11"/>
  <c r="W3456" i="11"/>
  <c r="V3456" i="11"/>
  <c r="AL3456" i="11" s="1"/>
  <c r="U3456" i="11"/>
  <c r="AC3455" i="11"/>
  <c r="AA3455" i="11"/>
  <c r="Y3455" i="11"/>
  <c r="X3455" i="11"/>
  <c r="W3455" i="11"/>
  <c r="V3455" i="11"/>
  <c r="AL3455" i="11" s="1"/>
  <c r="U3455" i="11"/>
  <c r="AC3454" i="11"/>
  <c r="AA3454" i="11"/>
  <c r="AB3454" i="11" s="1"/>
  <c r="Y3454" i="11"/>
  <c r="X3454" i="11"/>
  <c r="W3454" i="11"/>
  <c r="V3454" i="11"/>
  <c r="AK3454" i="11" s="1"/>
  <c r="U3454" i="11"/>
  <c r="AC3453" i="11"/>
  <c r="AA3453" i="11"/>
  <c r="Y3453" i="11"/>
  <c r="X3453" i="11"/>
  <c r="W3453" i="11"/>
  <c r="V3453" i="11"/>
  <c r="AK3453" i="11" s="1"/>
  <c r="U3453" i="11"/>
  <c r="AG3452" i="11"/>
  <c r="AC3452" i="11"/>
  <c r="AA3452" i="11"/>
  <c r="AB3452" i="11" s="1"/>
  <c r="Y3452" i="11"/>
  <c r="X3452" i="11"/>
  <c r="W3452" i="11"/>
  <c r="V3452" i="11"/>
  <c r="AK3452" i="11" s="1"/>
  <c r="U3452" i="11"/>
  <c r="AC3451" i="11"/>
  <c r="AA3451" i="11"/>
  <c r="Y3451" i="11"/>
  <c r="X3451" i="11"/>
  <c r="W3451" i="11"/>
  <c r="V3451" i="11"/>
  <c r="AE3451" i="11" s="1"/>
  <c r="U3451" i="11"/>
  <c r="AC3450" i="11"/>
  <c r="AA3450" i="11"/>
  <c r="AB3450" i="11" s="1"/>
  <c r="Y3450" i="11"/>
  <c r="X3450" i="11"/>
  <c r="W3450" i="11"/>
  <c r="V3450" i="11"/>
  <c r="AF3450" i="11" s="1"/>
  <c r="U3450" i="11"/>
  <c r="AC3449" i="11"/>
  <c r="AA3449" i="11"/>
  <c r="Y3449" i="11"/>
  <c r="X3449" i="11"/>
  <c r="W3449" i="11"/>
  <c r="V3449" i="11"/>
  <c r="AL3449" i="11" s="1"/>
  <c r="U3449" i="11"/>
  <c r="AE3448" i="11"/>
  <c r="AC3448" i="11"/>
  <c r="AA3448" i="11"/>
  <c r="AB3448" i="11" s="1"/>
  <c r="Y3448" i="11"/>
  <c r="X3448" i="11"/>
  <c r="W3448" i="11"/>
  <c r="V3448" i="11"/>
  <c r="AL3448" i="11" s="1"/>
  <c r="U3448" i="11"/>
  <c r="AK3447" i="11"/>
  <c r="AE3447" i="11"/>
  <c r="AC3447" i="11"/>
  <c r="AA3447" i="11"/>
  <c r="Y3447" i="11"/>
  <c r="X3447" i="11"/>
  <c r="W3447" i="11"/>
  <c r="V3447" i="11"/>
  <c r="AL3447" i="11" s="1"/>
  <c r="U3447" i="11"/>
  <c r="AC3446" i="11"/>
  <c r="AA3446" i="11"/>
  <c r="AB3446" i="11" s="1"/>
  <c r="Y3446" i="11"/>
  <c r="X3446" i="11"/>
  <c r="W3446" i="11"/>
  <c r="V3446" i="11"/>
  <c r="AE3446" i="11" s="1"/>
  <c r="U3446" i="11"/>
  <c r="AC3445" i="11"/>
  <c r="AA3445" i="11"/>
  <c r="Y3445" i="11"/>
  <c r="X3445" i="11"/>
  <c r="W3445" i="11"/>
  <c r="V3445" i="11"/>
  <c r="AL3445" i="11" s="1"/>
  <c r="U3445" i="11"/>
  <c r="AC3444" i="11"/>
  <c r="AA3444" i="11"/>
  <c r="AB3444" i="11" s="1"/>
  <c r="Y3444" i="11"/>
  <c r="X3444" i="11"/>
  <c r="W3444" i="11"/>
  <c r="V3444" i="11"/>
  <c r="U3444" i="11"/>
  <c r="AC3443" i="11"/>
  <c r="AA3443" i="11"/>
  <c r="AB3443" i="11" s="1"/>
  <c r="Y3443" i="11"/>
  <c r="X3443" i="11"/>
  <c r="W3443" i="11"/>
  <c r="V3443" i="11"/>
  <c r="AL3443" i="11" s="1"/>
  <c r="U3443" i="11"/>
  <c r="AC3442" i="11"/>
  <c r="AA3442" i="11"/>
  <c r="AB3442" i="11" s="1"/>
  <c r="Y3442" i="11"/>
  <c r="X3442" i="11"/>
  <c r="W3442" i="11"/>
  <c r="V3442" i="11"/>
  <c r="AF3442" i="11" s="1"/>
  <c r="U3442" i="11"/>
  <c r="AG3441" i="11"/>
  <c r="AC3441" i="11"/>
  <c r="AB3441" i="11"/>
  <c r="AA3441" i="11"/>
  <c r="Y3441" i="11"/>
  <c r="X3441" i="11"/>
  <c r="W3441" i="11"/>
  <c r="V3441" i="11"/>
  <c r="AK3441" i="11" s="1"/>
  <c r="U3441" i="11"/>
  <c r="AC3440" i="11"/>
  <c r="AA3440" i="11"/>
  <c r="AB3440" i="11" s="1"/>
  <c r="Y3440" i="11"/>
  <c r="X3440" i="11"/>
  <c r="W3440" i="11"/>
  <c r="V3440" i="11"/>
  <c r="AL3440" i="11" s="1"/>
  <c r="U3440" i="11"/>
  <c r="AK3439" i="11"/>
  <c r="AF3439" i="11"/>
  <c r="AE3439" i="11"/>
  <c r="AC3439" i="11"/>
  <c r="AA3439" i="11"/>
  <c r="AB3439" i="11" s="1"/>
  <c r="Y3439" i="11"/>
  <c r="X3439" i="11"/>
  <c r="W3439" i="11"/>
  <c r="V3439" i="11"/>
  <c r="AG3439" i="11" s="1"/>
  <c r="U3439" i="11"/>
  <c r="AC3438" i="11"/>
  <c r="AA3438" i="11"/>
  <c r="AB3438" i="11" s="1"/>
  <c r="Y3438" i="11"/>
  <c r="X3438" i="11"/>
  <c r="W3438" i="11"/>
  <c r="V3438" i="11"/>
  <c r="AF3438" i="11" s="1"/>
  <c r="U3438" i="11"/>
  <c r="AG3437" i="11"/>
  <c r="AC3437" i="11"/>
  <c r="AB3437" i="11"/>
  <c r="AA3437" i="11"/>
  <c r="Y3437" i="11"/>
  <c r="X3437" i="11"/>
  <c r="W3437" i="11"/>
  <c r="V3437" i="11"/>
  <c r="U3437" i="11"/>
  <c r="AK3436" i="11"/>
  <c r="AC3436" i="11"/>
  <c r="AA3436" i="11"/>
  <c r="AB3436" i="11" s="1"/>
  <c r="Y3436" i="11"/>
  <c r="X3436" i="11"/>
  <c r="W3436" i="11"/>
  <c r="V3436" i="11"/>
  <c r="AF3436" i="11" s="1"/>
  <c r="U3436" i="11"/>
  <c r="AC3435" i="11"/>
  <c r="AA3435" i="11"/>
  <c r="AB3435" i="11" s="1"/>
  <c r="Y3435" i="11"/>
  <c r="X3435" i="11"/>
  <c r="W3435" i="11"/>
  <c r="V3435" i="11"/>
  <c r="AE3435" i="11" s="1"/>
  <c r="U3435" i="11"/>
  <c r="AC3434" i="11"/>
  <c r="AA3434" i="11"/>
  <c r="AB3434" i="11" s="1"/>
  <c r="Y3434" i="11"/>
  <c r="X3434" i="11"/>
  <c r="W3434" i="11"/>
  <c r="V3434" i="11"/>
  <c r="AK3434" i="11" s="1"/>
  <c r="U3434" i="11"/>
  <c r="AK3433" i="11"/>
  <c r="AE3433" i="11"/>
  <c r="AC3433" i="11"/>
  <c r="AB3433" i="11"/>
  <c r="AA3433" i="11"/>
  <c r="Y3433" i="11"/>
  <c r="X3433" i="11"/>
  <c r="W3433" i="11"/>
  <c r="V3433" i="11"/>
  <c r="U3433" i="11"/>
  <c r="AG3432" i="11"/>
  <c r="AC3432" i="11"/>
  <c r="AA3432" i="11"/>
  <c r="AB3432" i="11" s="1"/>
  <c r="Y3432" i="11"/>
  <c r="X3432" i="11"/>
  <c r="W3432" i="11"/>
  <c r="V3432" i="11"/>
  <c r="U3432" i="11"/>
  <c r="AK3431" i="11"/>
  <c r="AC3431" i="11"/>
  <c r="AA3431" i="11"/>
  <c r="Y3431" i="11"/>
  <c r="X3431" i="11"/>
  <c r="W3431" i="11"/>
  <c r="V3431" i="11"/>
  <c r="U3431" i="11"/>
  <c r="AK3430" i="11"/>
  <c r="AC3430" i="11"/>
  <c r="AA3430" i="11"/>
  <c r="AB3430" i="11" s="1"/>
  <c r="Y3430" i="11"/>
  <c r="X3430" i="11"/>
  <c r="W3430" i="11"/>
  <c r="V3430" i="11"/>
  <c r="U3430" i="11"/>
  <c r="AC3429" i="11"/>
  <c r="AB3429" i="11"/>
  <c r="AA3429" i="11"/>
  <c r="Y3429" i="11"/>
  <c r="X3429" i="11"/>
  <c r="W3429" i="11"/>
  <c r="V3429" i="11"/>
  <c r="AG3429" i="11" s="1"/>
  <c r="U3429" i="11"/>
  <c r="AC3428" i="11"/>
  <c r="AA3428" i="11"/>
  <c r="AB3428" i="11" s="1"/>
  <c r="Y3428" i="11"/>
  <c r="X3428" i="11"/>
  <c r="W3428" i="11"/>
  <c r="V3428" i="11"/>
  <c r="AF3428" i="11" s="1"/>
  <c r="U3428" i="11"/>
  <c r="AF3427" i="11"/>
  <c r="AC3427" i="11"/>
  <c r="AA3427" i="11"/>
  <c r="AB3427" i="11" s="1"/>
  <c r="Y3427" i="11"/>
  <c r="X3427" i="11"/>
  <c r="W3427" i="11"/>
  <c r="V3427" i="11"/>
  <c r="AL3427" i="11" s="1"/>
  <c r="U3427" i="11"/>
  <c r="AK3426" i="11"/>
  <c r="AC3426" i="11"/>
  <c r="AA3426" i="11"/>
  <c r="AB3426" i="11" s="1"/>
  <c r="Y3426" i="11"/>
  <c r="X3426" i="11"/>
  <c r="W3426" i="11"/>
  <c r="V3426" i="11"/>
  <c r="U3426" i="11"/>
  <c r="AC3425" i="11"/>
  <c r="AA3425" i="11"/>
  <c r="Y3425" i="11"/>
  <c r="X3425" i="11"/>
  <c r="W3425" i="11"/>
  <c r="V3425" i="11"/>
  <c r="AK3425" i="11" s="1"/>
  <c r="U3425" i="11"/>
  <c r="AK3424" i="11"/>
  <c r="AC3424" i="11"/>
  <c r="AA3424" i="11"/>
  <c r="AB3424" i="11" s="1"/>
  <c r="Y3424" i="11"/>
  <c r="X3424" i="11"/>
  <c r="W3424" i="11"/>
  <c r="V3424" i="11"/>
  <c r="AF3424" i="11" s="1"/>
  <c r="U3424" i="11"/>
  <c r="AC3423" i="11"/>
  <c r="AA3423" i="11"/>
  <c r="AB3423" i="11" s="1"/>
  <c r="Y3423" i="11"/>
  <c r="X3423" i="11"/>
  <c r="W3423" i="11"/>
  <c r="V3423" i="11"/>
  <c r="AE3423" i="11" s="1"/>
  <c r="U3423" i="11"/>
  <c r="AC3422" i="11"/>
  <c r="AA3422" i="11"/>
  <c r="AB3422" i="11" s="1"/>
  <c r="Y3422" i="11"/>
  <c r="X3422" i="11"/>
  <c r="W3422" i="11"/>
  <c r="V3422" i="11"/>
  <c r="AF3422" i="11" s="1"/>
  <c r="U3422" i="11"/>
  <c r="AC3421" i="11"/>
  <c r="AA3421" i="11"/>
  <c r="Y3421" i="11"/>
  <c r="X3421" i="11"/>
  <c r="W3421" i="11"/>
  <c r="V3421" i="11"/>
  <c r="AL3421" i="11" s="1"/>
  <c r="U3421" i="11"/>
  <c r="AC3420" i="11"/>
  <c r="AA3420" i="11"/>
  <c r="AB3420" i="11" s="1"/>
  <c r="Y3420" i="11"/>
  <c r="X3420" i="11"/>
  <c r="W3420" i="11"/>
  <c r="V3420" i="11"/>
  <c r="AE3420" i="11" s="1"/>
  <c r="U3420" i="11"/>
  <c r="AC3419" i="11"/>
  <c r="AA3419" i="11"/>
  <c r="AB3419" i="11" s="1"/>
  <c r="Y3419" i="11"/>
  <c r="X3419" i="11"/>
  <c r="W3419" i="11"/>
  <c r="V3419" i="11"/>
  <c r="AK3419" i="11" s="1"/>
  <c r="U3419" i="11"/>
  <c r="AE3418" i="11"/>
  <c r="AC3418" i="11"/>
  <c r="AA3418" i="11"/>
  <c r="AB3418" i="11" s="1"/>
  <c r="Y3418" i="11"/>
  <c r="X3418" i="11"/>
  <c r="W3418" i="11"/>
  <c r="V3418" i="11"/>
  <c r="AK3418" i="11" s="1"/>
  <c r="U3418" i="11"/>
  <c r="AK3417" i="11"/>
  <c r="AE3417" i="11"/>
  <c r="AC3417" i="11"/>
  <c r="AA3417" i="11"/>
  <c r="Y3417" i="11"/>
  <c r="X3417" i="11"/>
  <c r="W3417" i="11"/>
  <c r="V3417" i="11"/>
  <c r="AL3417" i="11" s="1"/>
  <c r="U3417" i="11"/>
  <c r="AC3416" i="11"/>
  <c r="AA3416" i="11"/>
  <c r="AB3416" i="11" s="1"/>
  <c r="Y3416" i="11"/>
  <c r="X3416" i="11"/>
  <c r="W3416" i="11"/>
  <c r="V3416" i="11"/>
  <c r="U3416" i="11"/>
  <c r="AK3415" i="11"/>
  <c r="AG3415" i="11"/>
  <c r="AC3415" i="11"/>
  <c r="AA3415" i="11"/>
  <c r="AB3415" i="11" s="1"/>
  <c r="Y3415" i="11"/>
  <c r="X3415" i="11"/>
  <c r="W3415" i="11"/>
  <c r="V3415" i="11"/>
  <c r="U3415" i="11"/>
  <c r="AK3414" i="11"/>
  <c r="AC3414" i="11"/>
  <c r="AA3414" i="11"/>
  <c r="Y3414" i="11"/>
  <c r="X3414" i="11"/>
  <c r="W3414" i="11"/>
  <c r="V3414" i="11"/>
  <c r="U3414" i="11"/>
  <c r="AC3413" i="11"/>
  <c r="AB3413" i="11"/>
  <c r="AA3413" i="11"/>
  <c r="Y3413" i="11"/>
  <c r="X3413" i="11"/>
  <c r="W3413" i="11"/>
  <c r="V3413" i="11"/>
  <c r="AL3413" i="11" s="1"/>
  <c r="U3413" i="11"/>
  <c r="AK3412" i="11"/>
  <c r="AG3412" i="11"/>
  <c r="AC3412" i="11"/>
  <c r="AA3412" i="11"/>
  <c r="AB3412" i="11" s="1"/>
  <c r="Y3412" i="11"/>
  <c r="X3412" i="11"/>
  <c r="W3412" i="11"/>
  <c r="V3412" i="11"/>
  <c r="AL3412" i="11" s="1"/>
  <c r="U3412" i="11"/>
  <c r="AC3411" i="11"/>
  <c r="AA3411" i="11"/>
  <c r="AB3411" i="11" s="1"/>
  <c r="Y3411" i="11"/>
  <c r="X3411" i="11"/>
  <c r="W3411" i="11"/>
  <c r="V3411" i="11"/>
  <c r="U3411" i="11"/>
  <c r="AC3410" i="11"/>
  <c r="AA3410" i="11"/>
  <c r="AB3410" i="11" s="1"/>
  <c r="Y3410" i="11"/>
  <c r="X3410" i="11"/>
  <c r="W3410" i="11"/>
  <c r="V3410" i="11"/>
  <c r="AG3410" i="11" s="1"/>
  <c r="U3410" i="11"/>
  <c r="AC3409" i="11"/>
  <c r="AA3409" i="11"/>
  <c r="Y3409" i="11"/>
  <c r="X3409" i="11"/>
  <c r="W3409" i="11"/>
  <c r="V3409" i="11"/>
  <c r="AL3409" i="11" s="1"/>
  <c r="U3409" i="11"/>
  <c r="AC3408" i="11"/>
  <c r="AA3408" i="11"/>
  <c r="AB3408" i="11" s="1"/>
  <c r="Y3408" i="11"/>
  <c r="X3408" i="11"/>
  <c r="W3408" i="11"/>
  <c r="V3408" i="11"/>
  <c r="AF3408" i="11" s="1"/>
  <c r="U3408" i="11"/>
  <c r="AC3407" i="11"/>
  <c r="AB3407" i="11"/>
  <c r="AA3407" i="11"/>
  <c r="Y3407" i="11"/>
  <c r="X3407" i="11"/>
  <c r="W3407" i="11"/>
  <c r="V3407" i="11"/>
  <c r="AG3407" i="11" s="1"/>
  <c r="U3407" i="11"/>
  <c r="AC3406" i="11"/>
  <c r="AA3406" i="11"/>
  <c r="AB3406" i="11" s="1"/>
  <c r="Y3406" i="11"/>
  <c r="X3406" i="11"/>
  <c r="W3406" i="11"/>
  <c r="V3406" i="11"/>
  <c r="AE3406" i="11" s="1"/>
  <c r="U3406" i="11"/>
  <c r="AC3405" i="11"/>
  <c r="AA3405" i="11"/>
  <c r="AB3405" i="11" s="1"/>
  <c r="Y3405" i="11"/>
  <c r="X3405" i="11"/>
  <c r="W3405" i="11"/>
  <c r="V3405" i="11"/>
  <c r="AL3405" i="11" s="1"/>
  <c r="U3405" i="11"/>
  <c r="AC3404" i="11"/>
  <c r="AA3404" i="11"/>
  <c r="AB3404" i="11" s="1"/>
  <c r="Y3404" i="11"/>
  <c r="X3404" i="11"/>
  <c r="W3404" i="11"/>
  <c r="V3404" i="11"/>
  <c r="AL3404" i="11" s="1"/>
  <c r="U3404" i="11"/>
  <c r="AK3403" i="11"/>
  <c r="AE3403" i="11"/>
  <c r="AC3403" i="11"/>
  <c r="AB3403" i="11"/>
  <c r="AA3403" i="11"/>
  <c r="Y3403" i="11"/>
  <c r="X3403" i="11"/>
  <c r="W3403" i="11"/>
  <c r="V3403" i="11"/>
  <c r="AL3403" i="11" s="1"/>
  <c r="U3403" i="11"/>
  <c r="AC3402" i="11"/>
  <c r="AA3402" i="11"/>
  <c r="AB3402" i="11" s="1"/>
  <c r="Y3402" i="11"/>
  <c r="X3402" i="11"/>
  <c r="W3402" i="11"/>
  <c r="V3402" i="11"/>
  <c r="AK3402" i="11" s="1"/>
  <c r="U3402" i="11"/>
  <c r="AC3401" i="11"/>
  <c r="AB3401" i="11"/>
  <c r="AA3401" i="11"/>
  <c r="Y3401" i="11"/>
  <c r="X3401" i="11"/>
  <c r="W3401" i="11"/>
  <c r="V3401" i="11"/>
  <c r="AL3401" i="11" s="1"/>
  <c r="U3401" i="11"/>
  <c r="AK3400" i="11"/>
  <c r="AG3400" i="11"/>
  <c r="AC3400" i="11"/>
  <c r="AA3400" i="11"/>
  <c r="AB3400" i="11" s="1"/>
  <c r="Y3400" i="11"/>
  <c r="X3400" i="11"/>
  <c r="W3400" i="11"/>
  <c r="V3400" i="11"/>
  <c r="AF3400" i="11" s="1"/>
  <c r="U3400" i="11"/>
  <c r="AK3399" i="11"/>
  <c r="AC3399" i="11"/>
  <c r="AB3399" i="11"/>
  <c r="AA3399" i="11"/>
  <c r="Y3399" i="11"/>
  <c r="X3399" i="11"/>
  <c r="W3399" i="11"/>
  <c r="V3399" i="11"/>
  <c r="AL3399" i="11" s="1"/>
  <c r="U3399" i="11"/>
  <c r="AK3398" i="11"/>
  <c r="AG3398" i="11"/>
  <c r="AC3398" i="11"/>
  <c r="AA3398" i="11"/>
  <c r="AB3398" i="11" s="1"/>
  <c r="Y3398" i="11"/>
  <c r="X3398" i="11"/>
  <c r="W3398" i="11"/>
  <c r="V3398" i="11"/>
  <c r="AF3398" i="11" s="1"/>
  <c r="U3398" i="11"/>
  <c r="AK3397" i="11"/>
  <c r="AC3397" i="11"/>
  <c r="AB3397" i="11"/>
  <c r="AA3397" i="11"/>
  <c r="Y3397" i="11"/>
  <c r="X3397" i="11"/>
  <c r="W3397" i="11"/>
  <c r="V3397" i="11"/>
  <c r="AG3397" i="11" s="1"/>
  <c r="U3397" i="11"/>
  <c r="AK3396" i="11"/>
  <c r="AG3396" i="11"/>
  <c r="AC3396" i="11"/>
  <c r="AA3396" i="11"/>
  <c r="AB3396" i="11" s="1"/>
  <c r="Y3396" i="11"/>
  <c r="X3396" i="11"/>
  <c r="W3396" i="11"/>
  <c r="AL3396" i="11" s="1"/>
  <c r="V3396" i="11"/>
  <c r="U3396" i="11"/>
  <c r="AC3395" i="11"/>
  <c r="AA3395" i="11"/>
  <c r="AB3395" i="11" s="1"/>
  <c r="Y3395" i="11"/>
  <c r="X3395" i="11"/>
  <c r="W3395" i="11"/>
  <c r="V3395" i="11"/>
  <c r="AL3395" i="11" s="1"/>
  <c r="U3395" i="11"/>
  <c r="AC3394" i="11"/>
  <c r="AA3394" i="11"/>
  <c r="AB3394" i="11" s="1"/>
  <c r="Y3394" i="11"/>
  <c r="X3394" i="11"/>
  <c r="W3394" i="11"/>
  <c r="V3394" i="11"/>
  <c r="AL3394" i="11" s="1"/>
  <c r="U3394" i="11"/>
  <c r="AC3393" i="11"/>
  <c r="AA3393" i="11"/>
  <c r="Y3393" i="11"/>
  <c r="X3393" i="11"/>
  <c r="W3393" i="11"/>
  <c r="V3393" i="11"/>
  <c r="AL3393" i="11" s="1"/>
  <c r="U3393" i="11"/>
  <c r="AC3392" i="11"/>
  <c r="AA3392" i="11"/>
  <c r="AB3392" i="11" s="1"/>
  <c r="Y3392" i="11"/>
  <c r="X3392" i="11"/>
  <c r="W3392" i="11"/>
  <c r="V3392" i="11"/>
  <c r="AF3392" i="11" s="1"/>
  <c r="U3392" i="11"/>
  <c r="AC3391" i="11"/>
  <c r="AB3391" i="11"/>
  <c r="AA3391" i="11"/>
  <c r="Y3391" i="11"/>
  <c r="X3391" i="11"/>
  <c r="W3391" i="11"/>
  <c r="V3391" i="11"/>
  <c r="AL3391" i="11" s="1"/>
  <c r="U3391" i="11"/>
  <c r="AC3390" i="11"/>
  <c r="AA3390" i="11"/>
  <c r="AB3390" i="11" s="1"/>
  <c r="Y3390" i="11"/>
  <c r="X3390" i="11"/>
  <c r="W3390" i="11"/>
  <c r="V3390" i="11"/>
  <c r="U3390" i="11"/>
  <c r="AG3389" i="11"/>
  <c r="AC3389" i="11"/>
  <c r="AB3389" i="11"/>
  <c r="AA3389" i="11"/>
  <c r="Y3389" i="11"/>
  <c r="X3389" i="11"/>
  <c r="W3389" i="11"/>
  <c r="V3389" i="11"/>
  <c r="AE3389" i="11" s="1"/>
  <c r="U3389" i="11"/>
  <c r="AC3388" i="11"/>
  <c r="AA3388" i="11"/>
  <c r="Y3388" i="11"/>
  <c r="X3388" i="11"/>
  <c r="W3388" i="11"/>
  <c r="V3388" i="11"/>
  <c r="AL3388" i="11" s="1"/>
  <c r="U3388" i="11"/>
  <c r="AG3387" i="11"/>
  <c r="AC3387" i="11"/>
  <c r="AB3387" i="11"/>
  <c r="AA3387" i="11"/>
  <c r="Y3387" i="11"/>
  <c r="X3387" i="11"/>
  <c r="W3387" i="11"/>
  <c r="V3387" i="11"/>
  <c r="AL3387" i="11" s="1"/>
  <c r="U3387" i="11"/>
  <c r="AK3386" i="11"/>
  <c r="AC3386" i="11"/>
  <c r="AA3386" i="11"/>
  <c r="AB3386" i="11" s="1"/>
  <c r="Y3386" i="11"/>
  <c r="X3386" i="11"/>
  <c r="W3386" i="11"/>
  <c r="V3386" i="11"/>
  <c r="AL3386" i="11" s="1"/>
  <c r="U3386" i="11"/>
  <c r="AC3385" i="11"/>
  <c r="AA3385" i="11"/>
  <c r="Y3385" i="11"/>
  <c r="X3385" i="11"/>
  <c r="W3385" i="11"/>
  <c r="V3385" i="11"/>
  <c r="AL3385" i="11" s="1"/>
  <c r="U3385" i="11"/>
  <c r="AC3384" i="11"/>
  <c r="AA3384" i="11"/>
  <c r="AB3384" i="11" s="1"/>
  <c r="Y3384" i="11"/>
  <c r="X3384" i="11"/>
  <c r="W3384" i="11"/>
  <c r="V3384" i="11"/>
  <c r="AF3384" i="11" s="1"/>
  <c r="U3384" i="11"/>
  <c r="AC3383" i="11"/>
  <c r="AA3383" i="11"/>
  <c r="Y3383" i="11"/>
  <c r="X3383" i="11"/>
  <c r="W3383" i="11"/>
  <c r="V3383" i="11"/>
  <c r="AL3383" i="11" s="1"/>
  <c r="U3383" i="11"/>
  <c r="AC3382" i="11"/>
  <c r="AA3382" i="11"/>
  <c r="AB3382" i="11" s="1"/>
  <c r="Y3382" i="11"/>
  <c r="X3382" i="11"/>
  <c r="W3382" i="11"/>
  <c r="V3382" i="11"/>
  <c r="AF3382" i="11" s="1"/>
  <c r="U3382" i="11"/>
  <c r="AG3381" i="11"/>
  <c r="AC3381" i="11"/>
  <c r="AB3381" i="11"/>
  <c r="AA3381" i="11"/>
  <c r="Y3381" i="11"/>
  <c r="X3381" i="11"/>
  <c r="W3381" i="11"/>
  <c r="V3381" i="11"/>
  <c r="AL3381" i="11" s="1"/>
  <c r="U3381" i="11"/>
  <c r="AG3380" i="11"/>
  <c r="AC3380" i="11"/>
  <c r="AA3380" i="11"/>
  <c r="AB3380" i="11" s="1"/>
  <c r="Y3380" i="11"/>
  <c r="X3380" i="11"/>
  <c r="W3380" i="11"/>
  <c r="AL3380" i="11" s="1"/>
  <c r="V3380" i="11"/>
  <c r="AK3380" i="11" s="1"/>
  <c r="U3380" i="11"/>
  <c r="AK3379" i="11"/>
  <c r="AE3379" i="11"/>
  <c r="AC3379" i="11"/>
  <c r="AA3379" i="11"/>
  <c r="AB3379" i="11" s="1"/>
  <c r="Y3379" i="11"/>
  <c r="X3379" i="11"/>
  <c r="W3379" i="11"/>
  <c r="V3379" i="11"/>
  <c r="U3379" i="11"/>
  <c r="AG3378" i="11"/>
  <c r="AC3378" i="11"/>
  <c r="AA3378" i="11"/>
  <c r="AB3378" i="11" s="1"/>
  <c r="Y3378" i="11"/>
  <c r="X3378" i="11"/>
  <c r="W3378" i="11"/>
  <c r="AL3378" i="11" s="1"/>
  <c r="V3378" i="11"/>
  <c r="U3378" i="11"/>
  <c r="AK3377" i="11"/>
  <c r="AC3377" i="11"/>
  <c r="AA3377" i="11"/>
  <c r="Y3377" i="11"/>
  <c r="X3377" i="11"/>
  <c r="W3377" i="11"/>
  <c r="V3377" i="11"/>
  <c r="U3377" i="11"/>
  <c r="AC3376" i="11"/>
  <c r="AA3376" i="11"/>
  <c r="AB3376" i="11" s="1"/>
  <c r="Y3376" i="11"/>
  <c r="X3376" i="11"/>
  <c r="W3376" i="11"/>
  <c r="V3376" i="11"/>
  <c r="AF3376" i="11" s="1"/>
  <c r="U3376" i="11"/>
  <c r="AC3375" i="11"/>
  <c r="AA3375" i="11"/>
  <c r="Y3375" i="11"/>
  <c r="X3375" i="11"/>
  <c r="W3375" i="11"/>
  <c r="V3375" i="11"/>
  <c r="AK3375" i="11" s="1"/>
  <c r="U3375" i="11"/>
  <c r="AC3374" i="11"/>
  <c r="AA3374" i="11"/>
  <c r="AB3374" i="11" s="1"/>
  <c r="Y3374" i="11"/>
  <c r="X3374" i="11"/>
  <c r="W3374" i="11"/>
  <c r="V3374" i="11"/>
  <c r="AE3374" i="11" s="1"/>
  <c r="U3374" i="11"/>
  <c r="AK3373" i="11"/>
  <c r="AC3373" i="11"/>
  <c r="AB3373" i="11"/>
  <c r="AA3373" i="11"/>
  <c r="Y3373" i="11"/>
  <c r="X3373" i="11"/>
  <c r="W3373" i="11"/>
  <c r="V3373" i="11"/>
  <c r="AG3373" i="11" s="1"/>
  <c r="U3373" i="11"/>
  <c r="AL3372" i="11"/>
  <c r="AC3372" i="11"/>
  <c r="AA3372" i="11"/>
  <c r="Y3372" i="11"/>
  <c r="X3372" i="11"/>
  <c r="W3372" i="11"/>
  <c r="V3372" i="11"/>
  <c r="U3372" i="11"/>
  <c r="AK3371" i="11"/>
  <c r="AG3371" i="11"/>
  <c r="AC3371" i="11"/>
  <c r="AB3371" i="11"/>
  <c r="AA3371" i="11"/>
  <c r="Y3371" i="11"/>
  <c r="X3371" i="11"/>
  <c r="W3371" i="11"/>
  <c r="V3371" i="11"/>
  <c r="AL3371" i="11" s="1"/>
  <c r="U3371" i="11"/>
  <c r="AL3370" i="11"/>
  <c r="AK3370" i="11"/>
  <c r="AC3370" i="11"/>
  <c r="AA3370" i="11"/>
  <c r="AB3370" i="11" s="1"/>
  <c r="Y3370" i="11"/>
  <c r="X3370" i="11"/>
  <c r="W3370" i="11"/>
  <c r="V3370" i="11"/>
  <c r="U3370" i="11"/>
  <c r="AC3369" i="11"/>
  <c r="AB3369" i="11"/>
  <c r="AA3369" i="11"/>
  <c r="Y3369" i="11"/>
  <c r="X3369" i="11"/>
  <c r="W3369" i="11"/>
  <c r="V3369" i="11"/>
  <c r="AL3369" i="11" s="1"/>
  <c r="U3369" i="11"/>
  <c r="AG3368" i="11"/>
  <c r="AC3368" i="11"/>
  <c r="AA3368" i="11"/>
  <c r="AB3368" i="11" s="1"/>
  <c r="Y3368" i="11"/>
  <c r="X3368" i="11"/>
  <c r="W3368" i="11"/>
  <c r="AL3368" i="11" s="1"/>
  <c r="V3368" i="11"/>
  <c r="AK3368" i="11" s="1"/>
  <c r="U3368" i="11"/>
  <c r="AK3367" i="11"/>
  <c r="AC3367" i="11"/>
  <c r="AB3367" i="11"/>
  <c r="AA3367" i="11"/>
  <c r="Y3367" i="11"/>
  <c r="X3367" i="11"/>
  <c r="W3367" i="11"/>
  <c r="V3367" i="11"/>
  <c r="AL3367" i="11" s="1"/>
  <c r="U3367" i="11"/>
  <c r="AC3366" i="11"/>
  <c r="AA3366" i="11"/>
  <c r="AB3366" i="11" s="1"/>
  <c r="Y3366" i="11"/>
  <c r="X3366" i="11"/>
  <c r="W3366" i="11"/>
  <c r="V3366" i="11"/>
  <c r="AF3366" i="11" s="1"/>
  <c r="U3366" i="11"/>
  <c r="AC3365" i="11"/>
  <c r="AA3365" i="11"/>
  <c r="Y3365" i="11"/>
  <c r="X3365" i="11"/>
  <c r="W3365" i="11"/>
  <c r="V3365" i="11"/>
  <c r="AK3365" i="11" s="1"/>
  <c r="U3365" i="11"/>
  <c r="AC3364" i="11"/>
  <c r="AA3364" i="11"/>
  <c r="AB3364" i="11" s="1"/>
  <c r="Y3364" i="11"/>
  <c r="X3364" i="11"/>
  <c r="W3364" i="11"/>
  <c r="AL3364" i="11" s="1"/>
  <c r="V3364" i="11"/>
  <c r="AK3364" i="11" s="1"/>
  <c r="U3364" i="11"/>
  <c r="AE3363" i="11"/>
  <c r="AC3363" i="11"/>
  <c r="AA3363" i="11"/>
  <c r="AB3363" i="11" s="1"/>
  <c r="Y3363" i="11"/>
  <c r="X3363" i="11"/>
  <c r="W3363" i="11"/>
  <c r="V3363" i="11"/>
  <c r="AK3363" i="11" s="1"/>
  <c r="U3363" i="11"/>
  <c r="AG3362" i="11"/>
  <c r="AC3362" i="11"/>
  <c r="AA3362" i="11"/>
  <c r="AB3362" i="11" s="1"/>
  <c r="Y3362" i="11"/>
  <c r="X3362" i="11"/>
  <c r="W3362" i="11"/>
  <c r="AL3362" i="11" s="1"/>
  <c r="V3362" i="11"/>
  <c r="U3362" i="11"/>
  <c r="AK3361" i="11"/>
  <c r="AC3361" i="11"/>
  <c r="AA3361" i="11"/>
  <c r="Y3361" i="11"/>
  <c r="X3361" i="11"/>
  <c r="W3361" i="11"/>
  <c r="V3361" i="11"/>
  <c r="U3361" i="11"/>
  <c r="AC3360" i="11"/>
  <c r="AA3360" i="11"/>
  <c r="AB3360" i="11" s="1"/>
  <c r="Y3360" i="11"/>
  <c r="X3360" i="11"/>
  <c r="W3360" i="11"/>
  <c r="V3360" i="11"/>
  <c r="AF3360" i="11" s="1"/>
  <c r="U3360" i="11"/>
  <c r="AG3359" i="11"/>
  <c r="AC3359" i="11"/>
  <c r="AB3359" i="11"/>
  <c r="AA3359" i="11"/>
  <c r="Y3359" i="11"/>
  <c r="X3359" i="11"/>
  <c r="W3359" i="11"/>
  <c r="V3359" i="11"/>
  <c r="U3359" i="11"/>
  <c r="AE3358" i="11"/>
  <c r="AC3358" i="11"/>
  <c r="AA3358" i="11"/>
  <c r="AB3358" i="11" s="1"/>
  <c r="Y3358" i="11"/>
  <c r="X3358" i="11"/>
  <c r="W3358" i="11"/>
  <c r="V3358" i="11"/>
  <c r="U3358" i="11"/>
  <c r="AK3357" i="11"/>
  <c r="AF3357" i="11"/>
  <c r="AC3357" i="11"/>
  <c r="AB3357" i="11"/>
  <c r="AA3357" i="11"/>
  <c r="Y3357" i="11"/>
  <c r="X3357" i="11"/>
  <c r="W3357" i="11"/>
  <c r="V3357" i="11"/>
  <c r="AG3357" i="11" s="1"/>
  <c r="U3357" i="11"/>
  <c r="AL3356" i="11"/>
  <c r="AC3356" i="11"/>
  <c r="AA3356" i="11"/>
  <c r="Y3356" i="11"/>
  <c r="X3356" i="11"/>
  <c r="W3356" i="11"/>
  <c r="V3356" i="11"/>
  <c r="U3356" i="11"/>
  <c r="AK3355" i="11"/>
  <c r="AG3355" i="11"/>
  <c r="AE3355" i="11"/>
  <c r="AC3355" i="11"/>
  <c r="AB3355" i="11"/>
  <c r="AA3355" i="11"/>
  <c r="Y3355" i="11"/>
  <c r="X3355" i="11"/>
  <c r="W3355" i="11"/>
  <c r="V3355" i="11"/>
  <c r="AL3355" i="11" s="1"/>
  <c r="U3355" i="11"/>
  <c r="AL3354" i="11"/>
  <c r="AK3354" i="11"/>
  <c r="AC3354" i="11"/>
  <c r="AA3354" i="11"/>
  <c r="AB3354" i="11" s="1"/>
  <c r="Y3354" i="11"/>
  <c r="X3354" i="11"/>
  <c r="W3354" i="11"/>
  <c r="V3354" i="11"/>
  <c r="U3354" i="11"/>
  <c r="AC3353" i="11"/>
  <c r="AB3353" i="11"/>
  <c r="AA3353" i="11"/>
  <c r="Y3353" i="11"/>
  <c r="X3353" i="11"/>
  <c r="W3353" i="11"/>
  <c r="V3353" i="11"/>
  <c r="AL3353" i="11" s="1"/>
  <c r="U3353" i="11"/>
  <c r="AK3352" i="11"/>
  <c r="AG3352" i="11"/>
  <c r="AC3352" i="11"/>
  <c r="AA3352" i="11"/>
  <c r="AB3352" i="11" s="1"/>
  <c r="Y3352" i="11"/>
  <c r="X3352" i="11"/>
  <c r="W3352" i="11"/>
  <c r="AL3352" i="11" s="1"/>
  <c r="V3352" i="11"/>
  <c r="U3352" i="11"/>
  <c r="AK3351" i="11"/>
  <c r="AC3351" i="11"/>
  <c r="AB3351" i="11"/>
  <c r="AA3351" i="11"/>
  <c r="Y3351" i="11"/>
  <c r="X3351" i="11"/>
  <c r="W3351" i="11"/>
  <c r="V3351" i="11"/>
  <c r="AF3351" i="11" s="1"/>
  <c r="U3351" i="11"/>
  <c r="AK3350" i="11"/>
  <c r="AG3350" i="11"/>
  <c r="AC3350" i="11"/>
  <c r="AA3350" i="11"/>
  <c r="AB3350" i="11" s="1"/>
  <c r="Y3350" i="11"/>
  <c r="X3350" i="11"/>
  <c r="W3350" i="11"/>
  <c r="V3350" i="11"/>
  <c r="AF3350" i="11" s="1"/>
  <c r="U3350" i="11"/>
  <c r="AK3349" i="11"/>
  <c r="AC3349" i="11"/>
  <c r="AB3349" i="11"/>
  <c r="AA3349" i="11"/>
  <c r="Y3349" i="11"/>
  <c r="X3349" i="11"/>
  <c r="W3349" i="11"/>
  <c r="V3349" i="11"/>
  <c r="AE3349" i="11" s="1"/>
  <c r="U3349" i="11"/>
  <c r="AK3348" i="11"/>
  <c r="AG3348" i="11"/>
  <c r="AC3348" i="11"/>
  <c r="AA3348" i="11"/>
  <c r="AB3348" i="11" s="1"/>
  <c r="Y3348" i="11"/>
  <c r="X3348" i="11"/>
  <c r="W3348" i="11"/>
  <c r="V3348" i="11"/>
  <c r="AE3348" i="11" s="1"/>
  <c r="U3348" i="11"/>
  <c r="AC3347" i="11"/>
  <c r="AB3347" i="11"/>
  <c r="AA3347" i="11"/>
  <c r="Y3347" i="11"/>
  <c r="X3347" i="11"/>
  <c r="W3347" i="11"/>
  <c r="V3347" i="11"/>
  <c r="AG3347" i="11" s="1"/>
  <c r="U3347" i="11"/>
  <c r="AC3346" i="11"/>
  <c r="AB3346" i="11"/>
  <c r="AA3346" i="11"/>
  <c r="Y3346" i="11"/>
  <c r="X3346" i="11"/>
  <c r="W3346" i="11"/>
  <c r="AL3346" i="11" s="1"/>
  <c r="V3346" i="11"/>
  <c r="AF3346" i="11" s="1"/>
  <c r="U3346" i="11"/>
  <c r="AC3345" i="11"/>
  <c r="AA3345" i="11"/>
  <c r="AB3345" i="11" s="1"/>
  <c r="Y3345" i="11"/>
  <c r="X3345" i="11"/>
  <c r="W3345" i="11"/>
  <c r="V3345" i="11"/>
  <c r="AG3345" i="11" s="1"/>
  <c r="U3345" i="11"/>
  <c r="AC3344" i="11"/>
  <c r="AA3344" i="11"/>
  <c r="AB3344" i="11" s="1"/>
  <c r="Y3344" i="11"/>
  <c r="X3344" i="11"/>
  <c r="W3344" i="11"/>
  <c r="V3344" i="11"/>
  <c r="AG3344" i="11" s="1"/>
  <c r="U3344" i="11"/>
  <c r="AC3343" i="11"/>
  <c r="AA3343" i="11"/>
  <c r="AB3343" i="11" s="1"/>
  <c r="Y3343" i="11"/>
  <c r="X3343" i="11"/>
  <c r="W3343" i="11"/>
  <c r="V3343" i="11"/>
  <c r="AL3343" i="11" s="1"/>
  <c r="U3343" i="11"/>
  <c r="AC3342" i="11"/>
  <c r="AA3342" i="11"/>
  <c r="AB3342" i="11" s="1"/>
  <c r="Y3342" i="11"/>
  <c r="X3342" i="11"/>
  <c r="W3342" i="11"/>
  <c r="V3342" i="11"/>
  <c r="AF3342" i="11" s="1"/>
  <c r="U3342" i="11"/>
  <c r="AC3341" i="11"/>
  <c r="AA3341" i="11"/>
  <c r="AB3341" i="11" s="1"/>
  <c r="Y3341" i="11"/>
  <c r="X3341" i="11"/>
  <c r="W3341" i="11"/>
  <c r="V3341" i="11"/>
  <c r="AG3341" i="11" s="1"/>
  <c r="U3341" i="11"/>
  <c r="AC3340" i="11"/>
  <c r="AA3340" i="11"/>
  <c r="AB3340" i="11" s="1"/>
  <c r="Y3340" i="11"/>
  <c r="X3340" i="11"/>
  <c r="W3340" i="11"/>
  <c r="V3340" i="11"/>
  <c r="AG3340" i="11" s="1"/>
  <c r="U3340" i="11"/>
  <c r="AF3339" i="11"/>
  <c r="AE3339" i="11"/>
  <c r="AC3339" i="11"/>
  <c r="AA3339" i="11"/>
  <c r="Y3339" i="11"/>
  <c r="X3339" i="11"/>
  <c r="W3339" i="11"/>
  <c r="V3339" i="11"/>
  <c r="AL3339" i="11" s="1"/>
  <c r="U3339" i="11"/>
  <c r="AC3338" i="11"/>
  <c r="AA3338" i="11"/>
  <c r="Y3338" i="11"/>
  <c r="X3338" i="11"/>
  <c r="W3338" i="11"/>
  <c r="V3338" i="11"/>
  <c r="U3338" i="11"/>
  <c r="AK3337" i="11"/>
  <c r="AC3337" i="11"/>
  <c r="AB3337" i="11"/>
  <c r="AA3337" i="11"/>
  <c r="Y3337" i="11"/>
  <c r="X3337" i="11"/>
  <c r="W3337" i="11"/>
  <c r="V3337" i="11"/>
  <c r="AE3337" i="11" s="1"/>
  <c r="U3337" i="11"/>
  <c r="AC3336" i="11"/>
  <c r="AA3336" i="11"/>
  <c r="Y3336" i="11"/>
  <c r="X3336" i="11"/>
  <c r="W3336" i="11"/>
  <c r="V3336" i="11"/>
  <c r="AE3336" i="11" s="1"/>
  <c r="U3336" i="11"/>
  <c r="AC3335" i="11"/>
  <c r="AA3335" i="11"/>
  <c r="Y3335" i="11"/>
  <c r="X3335" i="11"/>
  <c r="W3335" i="11"/>
  <c r="V3335" i="11"/>
  <c r="AK3335" i="11" s="1"/>
  <c r="U3335" i="11"/>
  <c r="AG3334" i="11"/>
  <c r="AC3334" i="11"/>
  <c r="AA3334" i="11"/>
  <c r="Y3334" i="11"/>
  <c r="X3334" i="11"/>
  <c r="W3334" i="11"/>
  <c r="V3334" i="11"/>
  <c r="AK3334" i="11" s="1"/>
  <c r="U3334" i="11"/>
  <c r="AL3333" i="11"/>
  <c r="AF3333" i="11"/>
  <c r="AC3333" i="11"/>
  <c r="AA3333" i="11"/>
  <c r="AB3333" i="11" s="1"/>
  <c r="Y3333" i="11"/>
  <c r="X3333" i="11"/>
  <c r="W3333" i="11"/>
  <c r="V3333" i="11"/>
  <c r="AE3333" i="11" s="1"/>
  <c r="U3333" i="11"/>
  <c r="AC3332" i="11"/>
  <c r="AA3332" i="11"/>
  <c r="AB3332" i="11" s="1"/>
  <c r="Y3332" i="11"/>
  <c r="X3332" i="11"/>
  <c r="W3332" i="11"/>
  <c r="V3332" i="11"/>
  <c r="AE3332" i="11" s="1"/>
  <c r="U3332" i="11"/>
  <c r="AG3331" i="11"/>
  <c r="AC3331" i="11"/>
  <c r="AA3331" i="11"/>
  <c r="Y3331" i="11"/>
  <c r="X3331" i="11"/>
  <c r="W3331" i="11"/>
  <c r="V3331" i="11"/>
  <c r="AK3331" i="11" s="1"/>
  <c r="U3331" i="11"/>
  <c r="AG3330" i="11"/>
  <c r="AC3330" i="11"/>
  <c r="AB3330" i="11"/>
  <c r="AA3330" i="11"/>
  <c r="Y3330" i="11"/>
  <c r="X3330" i="11"/>
  <c r="W3330" i="11"/>
  <c r="AL3330" i="11" s="1"/>
  <c r="V3330" i="11"/>
  <c r="AK3330" i="11" s="1"/>
  <c r="U3330" i="11"/>
  <c r="AL3329" i="11"/>
  <c r="AK3329" i="11"/>
  <c r="AC3329" i="11"/>
  <c r="AA3329" i="11"/>
  <c r="AB3329" i="11" s="1"/>
  <c r="Y3329" i="11"/>
  <c r="X3329" i="11"/>
  <c r="W3329" i="11"/>
  <c r="V3329" i="11"/>
  <c r="AF3329" i="11" s="1"/>
  <c r="U3329" i="11"/>
  <c r="AC3328" i="11"/>
  <c r="AA3328" i="11"/>
  <c r="AB3328" i="11" s="1"/>
  <c r="Y3328" i="11"/>
  <c r="X3328" i="11"/>
  <c r="W3328" i="11"/>
  <c r="V3328" i="11"/>
  <c r="AF3328" i="11" s="1"/>
  <c r="U3328" i="11"/>
  <c r="AG3327" i="11"/>
  <c r="AC3327" i="11"/>
  <c r="AA3327" i="11"/>
  <c r="Y3327" i="11"/>
  <c r="X3327" i="11"/>
  <c r="W3327" i="11"/>
  <c r="V3327" i="11"/>
  <c r="AL3327" i="11" s="1"/>
  <c r="U3327" i="11"/>
  <c r="AC3326" i="11"/>
  <c r="AA3326" i="11"/>
  <c r="AB3326" i="11" s="1"/>
  <c r="Y3326" i="11"/>
  <c r="X3326" i="11"/>
  <c r="W3326" i="11"/>
  <c r="V3326" i="11"/>
  <c r="U3326" i="11"/>
  <c r="AE3325" i="11"/>
  <c r="AC3325" i="11"/>
  <c r="AA3325" i="11"/>
  <c r="AB3325" i="11" s="1"/>
  <c r="Y3325" i="11"/>
  <c r="X3325" i="11"/>
  <c r="W3325" i="11"/>
  <c r="V3325" i="11"/>
  <c r="U3325" i="11"/>
  <c r="AE3324" i="11"/>
  <c r="AC3324" i="11"/>
  <c r="AA3324" i="11"/>
  <c r="AB3324" i="11" s="1"/>
  <c r="Y3324" i="11"/>
  <c r="X3324" i="11"/>
  <c r="W3324" i="11"/>
  <c r="V3324" i="11"/>
  <c r="U3324" i="11"/>
  <c r="AE3323" i="11"/>
  <c r="AC3323" i="11"/>
  <c r="AA3323" i="11"/>
  <c r="AB3323" i="11" s="1"/>
  <c r="Y3323" i="11"/>
  <c r="X3323" i="11"/>
  <c r="W3323" i="11"/>
  <c r="V3323" i="11"/>
  <c r="AK3323" i="11" s="1"/>
  <c r="U3323" i="11"/>
  <c r="AC3322" i="11"/>
  <c r="AA3322" i="11"/>
  <c r="AB3322" i="11" s="1"/>
  <c r="Y3322" i="11"/>
  <c r="X3322" i="11"/>
  <c r="W3322" i="11"/>
  <c r="V3322" i="11"/>
  <c r="AF3322" i="11" s="1"/>
  <c r="U3322" i="11"/>
  <c r="AC3321" i="11"/>
  <c r="AA3321" i="11"/>
  <c r="Y3321" i="11"/>
  <c r="X3321" i="11"/>
  <c r="W3321" i="11"/>
  <c r="V3321" i="11"/>
  <c r="AG3321" i="11" s="1"/>
  <c r="U3321" i="11"/>
  <c r="AK3320" i="11"/>
  <c r="AF3320" i="11"/>
  <c r="AC3320" i="11"/>
  <c r="AB3320" i="11"/>
  <c r="AA3320" i="11"/>
  <c r="Y3320" i="11"/>
  <c r="X3320" i="11"/>
  <c r="W3320" i="11"/>
  <c r="V3320" i="11"/>
  <c r="AE3320" i="11" s="1"/>
  <c r="U3320" i="11"/>
  <c r="AE3319" i="11"/>
  <c r="AC3319" i="11"/>
  <c r="AA3319" i="11"/>
  <c r="AB3319" i="11" s="1"/>
  <c r="Y3319" i="11"/>
  <c r="X3319" i="11"/>
  <c r="W3319" i="11"/>
  <c r="V3319" i="11"/>
  <c r="U3319" i="11"/>
  <c r="AC3318" i="11"/>
  <c r="AA3318" i="11"/>
  <c r="AB3318" i="11" s="1"/>
  <c r="Y3318" i="11"/>
  <c r="X3318" i="11"/>
  <c r="W3318" i="11"/>
  <c r="V3318" i="11"/>
  <c r="AF3318" i="11" s="1"/>
  <c r="U3318" i="11"/>
  <c r="AC3317" i="11"/>
  <c r="AA3317" i="11"/>
  <c r="Y3317" i="11"/>
  <c r="X3317" i="11"/>
  <c r="W3317" i="11"/>
  <c r="V3317" i="11"/>
  <c r="AG3317" i="11" s="1"/>
  <c r="U3317" i="11"/>
  <c r="AK3316" i="11"/>
  <c r="AF3316" i="11"/>
  <c r="AC3316" i="11"/>
  <c r="AB3316" i="11"/>
  <c r="AA3316" i="11"/>
  <c r="Y3316" i="11"/>
  <c r="X3316" i="11"/>
  <c r="W3316" i="11"/>
  <c r="V3316" i="11"/>
  <c r="U3316" i="11"/>
  <c r="AE3315" i="11"/>
  <c r="AC3315" i="11"/>
  <c r="AA3315" i="11"/>
  <c r="AB3315" i="11" s="1"/>
  <c r="Y3315" i="11"/>
  <c r="X3315" i="11"/>
  <c r="W3315" i="11"/>
  <c r="V3315" i="11"/>
  <c r="U3315" i="11"/>
  <c r="AC3314" i="11"/>
  <c r="AA3314" i="11"/>
  <c r="AB3314" i="11" s="1"/>
  <c r="Y3314" i="11"/>
  <c r="X3314" i="11"/>
  <c r="W3314" i="11"/>
  <c r="V3314" i="11"/>
  <c r="AF3314" i="11" s="1"/>
  <c r="U3314" i="11"/>
  <c r="AC3313" i="11"/>
  <c r="AA3313" i="11"/>
  <c r="Y3313" i="11"/>
  <c r="X3313" i="11"/>
  <c r="W3313" i="11"/>
  <c r="V3313" i="11"/>
  <c r="AG3313" i="11" s="1"/>
  <c r="U3313" i="11"/>
  <c r="AK3312" i="11"/>
  <c r="AF3312" i="11"/>
  <c r="AC3312" i="11"/>
  <c r="AB3312" i="11"/>
  <c r="AA3312" i="11"/>
  <c r="Y3312" i="11"/>
  <c r="X3312" i="11"/>
  <c r="W3312" i="11"/>
  <c r="V3312" i="11"/>
  <c r="U3312" i="11"/>
  <c r="AE3311" i="11"/>
  <c r="AC3311" i="11"/>
  <c r="AA3311" i="11"/>
  <c r="AB3311" i="11" s="1"/>
  <c r="Y3311" i="11"/>
  <c r="X3311" i="11"/>
  <c r="W3311" i="11"/>
  <c r="V3311" i="11"/>
  <c r="U3311" i="11"/>
  <c r="AC3310" i="11"/>
  <c r="AA3310" i="11"/>
  <c r="AB3310" i="11" s="1"/>
  <c r="Y3310" i="11"/>
  <c r="X3310" i="11"/>
  <c r="W3310" i="11"/>
  <c r="V3310" i="11"/>
  <c r="AF3310" i="11" s="1"/>
  <c r="U3310" i="11"/>
  <c r="AC3309" i="11"/>
  <c r="AA3309" i="11"/>
  <c r="Y3309" i="11"/>
  <c r="X3309" i="11"/>
  <c r="W3309" i="11"/>
  <c r="V3309" i="11"/>
  <c r="AG3309" i="11" s="1"/>
  <c r="U3309" i="11"/>
  <c r="AK3308" i="11"/>
  <c r="AF3308" i="11"/>
  <c r="AC3308" i="11"/>
  <c r="AB3308" i="11"/>
  <c r="AA3308" i="11"/>
  <c r="Y3308" i="11"/>
  <c r="X3308" i="11"/>
  <c r="W3308" i="11"/>
  <c r="V3308" i="11"/>
  <c r="U3308" i="11"/>
  <c r="AE3307" i="11"/>
  <c r="AC3307" i="11"/>
  <c r="AA3307" i="11"/>
  <c r="AB3307" i="11" s="1"/>
  <c r="Y3307" i="11"/>
  <c r="X3307" i="11"/>
  <c r="W3307" i="11"/>
  <c r="V3307" i="11"/>
  <c r="U3307" i="11"/>
  <c r="AC3306" i="11"/>
  <c r="AA3306" i="11"/>
  <c r="AB3306" i="11" s="1"/>
  <c r="Y3306" i="11"/>
  <c r="X3306" i="11"/>
  <c r="W3306" i="11"/>
  <c r="V3306" i="11"/>
  <c r="AF3306" i="11" s="1"/>
  <c r="U3306" i="11"/>
  <c r="AC3305" i="11"/>
  <c r="AA3305" i="11"/>
  <c r="Y3305" i="11"/>
  <c r="X3305" i="11"/>
  <c r="W3305" i="11"/>
  <c r="V3305" i="11"/>
  <c r="U3305" i="11"/>
  <c r="AK3304" i="11"/>
  <c r="AF3304" i="11"/>
  <c r="AC3304" i="11"/>
  <c r="AB3304" i="11"/>
  <c r="AA3304" i="11"/>
  <c r="Y3304" i="11"/>
  <c r="X3304" i="11"/>
  <c r="W3304" i="11"/>
  <c r="V3304" i="11"/>
  <c r="U3304" i="11"/>
  <c r="AE3303" i="11"/>
  <c r="AC3303" i="11"/>
  <c r="AA3303" i="11"/>
  <c r="AB3303" i="11" s="1"/>
  <c r="Y3303" i="11"/>
  <c r="X3303" i="11"/>
  <c r="W3303" i="11"/>
  <c r="V3303" i="11"/>
  <c r="U3303" i="11"/>
  <c r="AC3302" i="11"/>
  <c r="AA3302" i="11"/>
  <c r="AB3302" i="11" s="1"/>
  <c r="Y3302" i="11"/>
  <c r="X3302" i="11"/>
  <c r="W3302" i="11"/>
  <c r="V3302" i="11"/>
  <c r="AF3302" i="11" s="1"/>
  <c r="U3302" i="11"/>
  <c r="AC3301" i="11"/>
  <c r="AA3301" i="11"/>
  <c r="Y3301" i="11"/>
  <c r="X3301" i="11"/>
  <c r="W3301" i="11"/>
  <c r="V3301" i="11"/>
  <c r="AG3301" i="11" s="1"/>
  <c r="U3301" i="11"/>
  <c r="AK3300" i="11"/>
  <c r="AF3300" i="11"/>
  <c r="AC3300" i="11"/>
  <c r="AB3300" i="11"/>
  <c r="AA3300" i="11"/>
  <c r="Y3300" i="11"/>
  <c r="X3300" i="11"/>
  <c r="W3300" i="11"/>
  <c r="V3300" i="11"/>
  <c r="AL3300" i="11" s="1"/>
  <c r="U3300" i="11"/>
  <c r="AE3299" i="11"/>
  <c r="AC3299" i="11"/>
  <c r="AA3299" i="11"/>
  <c r="AB3299" i="11" s="1"/>
  <c r="Y3299" i="11"/>
  <c r="X3299" i="11"/>
  <c r="W3299" i="11"/>
  <c r="V3299" i="11"/>
  <c r="AL3299" i="11" s="1"/>
  <c r="U3299" i="11"/>
  <c r="AC3298" i="11"/>
  <c r="AA3298" i="11"/>
  <c r="AB3298" i="11" s="1"/>
  <c r="Y3298" i="11"/>
  <c r="X3298" i="11"/>
  <c r="W3298" i="11"/>
  <c r="V3298" i="11"/>
  <c r="AF3298" i="11" s="1"/>
  <c r="U3298" i="11"/>
  <c r="AC3297" i="11"/>
  <c r="AA3297" i="11"/>
  <c r="Y3297" i="11"/>
  <c r="X3297" i="11"/>
  <c r="W3297" i="11"/>
  <c r="V3297" i="11"/>
  <c r="AG3297" i="11" s="1"/>
  <c r="U3297" i="11"/>
  <c r="AK3296" i="11"/>
  <c r="AF3296" i="11"/>
  <c r="AC3296" i="11"/>
  <c r="AB3296" i="11"/>
  <c r="AA3296" i="11"/>
  <c r="Y3296" i="11"/>
  <c r="X3296" i="11"/>
  <c r="W3296" i="11"/>
  <c r="V3296" i="11"/>
  <c r="AL3296" i="11" s="1"/>
  <c r="U3296" i="11"/>
  <c r="AC3295" i="11"/>
  <c r="AA3295" i="11"/>
  <c r="Y3295" i="11"/>
  <c r="X3295" i="11"/>
  <c r="W3295" i="11"/>
  <c r="V3295" i="11"/>
  <c r="AL3295" i="11" s="1"/>
  <c r="U3295" i="11"/>
  <c r="AG3294" i="11"/>
  <c r="AC3294" i="11"/>
  <c r="AA3294" i="11"/>
  <c r="AB3294" i="11" s="1"/>
  <c r="Y3294" i="11"/>
  <c r="X3294" i="11"/>
  <c r="W3294" i="11"/>
  <c r="V3294" i="11"/>
  <c r="AF3294" i="11" s="1"/>
  <c r="U3294" i="11"/>
  <c r="AC3293" i="11"/>
  <c r="AA3293" i="11"/>
  <c r="Y3293" i="11"/>
  <c r="X3293" i="11"/>
  <c r="W3293" i="11"/>
  <c r="V3293" i="11"/>
  <c r="AG3293" i="11" s="1"/>
  <c r="U3293" i="11"/>
  <c r="AK3292" i="11"/>
  <c r="AC3292" i="11"/>
  <c r="AB3292" i="11"/>
  <c r="AA3292" i="11"/>
  <c r="Y3292" i="11"/>
  <c r="X3292" i="11"/>
  <c r="W3292" i="11"/>
  <c r="V3292" i="11"/>
  <c r="AL3292" i="11" s="1"/>
  <c r="U3292" i="11"/>
  <c r="AC3291" i="11"/>
  <c r="AA3291" i="11"/>
  <c r="Y3291" i="11"/>
  <c r="X3291" i="11"/>
  <c r="W3291" i="11"/>
  <c r="V3291" i="11"/>
  <c r="AL3291" i="11" s="1"/>
  <c r="U3291" i="11"/>
  <c r="AG3290" i="11"/>
  <c r="AC3290" i="11"/>
  <c r="AB3290" i="11"/>
  <c r="AA3290" i="11"/>
  <c r="Y3290" i="11"/>
  <c r="X3290" i="11"/>
  <c r="W3290" i="11"/>
  <c r="V3290" i="11"/>
  <c r="AF3290" i="11" s="1"/>
  <c r="U3290" i="11"/>
  <c r="AE3289" i="11"/>
  <c r="AC3289" i="11"/>
  <c r="AA3289" i="11"/>
  <c r="Y3289" i="11"/>
  <c r="X3289" i="11"/>
  <c r="W3289" i="11"/>
  <c r="V3289" i="11"/>
  <c r="U3289" i="11"/>
  <c r="AK3288" i="11"/>
  <c r="AC3288" i="11"/>
  <c r="AB3288" i="11"/>
  <c r="AA3288" i="11"/>
  <c r="Y3288" i="11"/>
  <c r="X3288" i="11"/>
  <c r="W3288" i="11"/>
  <c r="V3288" i="11"/>
  <c r="AL3288" i="11" s="1"/>
  <c r="U3288" i="11"/>
  <c r="AE3287" i="11"/>
  <c r="AC3287" i="11"/>
  <c r="AA3287" i="11"/>
  <c r="AB3287" i="11" s="1"/>
  <c r="Y3287" i="11"/>
  <c r="X3287" i="11"/>
  <c r="W3287" i="11"/>
  <c r="V3287" i="11"/>
  <c r="U3287" i="11"/>
  <c r="AG3286" i="11"/>
  <c r="AC3286" i="11"/>
  <c r="AA3286" i="11"/>
  <c r="AB3286" i="11" s="1"/>
  <c r="Y3286" i="11"/>
  <c r="X3286" i="11"/>
  <c r="W3286" i="11"/>
  <c r="V3286" i="11"/>
  <c r="AF3286" i="11" s="1"/>
  <c r="U3286" i="11"/>
  <c r="AC3285" i="11"/>
  <c r="AA3285" i="11"/>
  <c r="Y3285" i="11"/>
  <c r="X3285" i="11"/>
  <c r="W3285" i="11"/>
  <c r="V3285" i="11"/>
  <c r="AE3285" i="11" s="1"/>
  <c r="U3285" i="11"/>
  <c r="AK3284" i="11"/>
  <c r="AF3284" i="11"/>
  <c r="AC3284" i="11"/>
  <c r="AB3284" i="11"/>
  <c r="AA3284" i="11"/>
  <c r="Y3284" i="11"/>
  <c r="X3284" i="11"/>
  <c r="W3284" i="11"/>
  <c r="V3284" i="11"/>
  <c r="U3284" i="11"/>
  <c r="AE3283" i="11"/>
  <c r="AC3283" i="11"/>
  <c r="AA3283" i="11"/>
  <c r="AB3283" i="11" s="1"/>
  <c r="Y3283" i="11"/>
  <c r="X3283" i="11"/>
  <c r="W3283" i="11"/>
  <c r="V3283" i="11"/>
  <c r="U3283" i="11"/>
  <c r="AC3282" i="11"/>
  <c r="AA3282" i="11"/>
  <c r="AB3282" i="11" s="1"/>
  <c r="Y3282" i="11"/>
  <c r="X3282" i="11"/>
  <c r="W3282" i="11"/>
  <c r="V3282" i="11"/>
  <c r="AF3282" i="11" s="1"/>
  <c r="U3282" i="11"/>
  <c r="AC3281" i="11"/>
  <c r="AA3281" i="11"/>
  <c r="Y3281" i="11"/>
  <c r="X3281" i="11"/>
  <c r="W3281" i="11"/>
  <c r="V3281" i="11"/>
  <c r="U3281" i="11"/>
  <c r="AF3280" i="11"/>
  <c r="AC3280" i="11"/>
  <c r="AA3280" i="11"/>
  <c r="AB3280" i="11" s="1"/>
  <c r="Y3280" i="11"/>
  <c r="X3280" i="11"/>
  <c r="W3280" i="11"/>
  <c r="V3280" i="11"/>
  <c r="AL3280" i="11" s="1"/>
  <c r="U3280" i="11"/>
  <c r="AK3279" i="11"/>
  <c r="AC3279" i="11"/>
  <c r="AA3279" i="11"/>
  <c r="AB3279" i="11" s="1"/>
  <c r="Y3279" i="11"/>
  <c r="X3279" i="11"/>
  <c r="W3279" i="11"/>
  <c r="V3279" i="11"/>
  <c r="U3279" i="11"/>
  <c r="AG3278" i="11"/>
  <c r="AC3278" i="11"/>
  <c r="AA3278" i="11"/>
  <c r="AB3278" i="11" s="1"/>
  <c r="Y3278" i="11"/>
  <c r="X3278" i="11"/>
  <c r="W3278" i="11"/>
  <c r="V3278" i="11"/>
  <c r="AF3278" i="11" s="1"/>
  <c r="U3278" i="11"/>
  <c r="AC3277" i="11"/>
  <c r="AA3277" i="11"/>
  <c r="Y3277" i="11"/>
  <c r="X3277" i="11"/>
  <c r="W3277" i="11"/>
  <c r="V3277" i="11"/>
  <c r="U3277" i="11"/>
  <c r="AC3276" i="11"/>
  <c r="AA3276" i="11"/>
  <c r="AB3276" i="11" s="1"/>
  <c r="Y3276" i="11"/>
  <c r="X3276" i="11"/>
  <c r="W3276" i="11"/>
  <c r="V3276" i="11"/>
  <c r="AL3276" i="11" s="1"/>
  <c r="U3276" i="11"/>
  <c r="AC3275" i="11"/>
  <c r="AA3275" i="11"/>
  <c r="AB3275" i="11" s="1"/>
  <c r="Y3275" i="11"/>
  <c r="X3275" i="11"/>
  <c r="W3275" i="11"/>
  <c r="V3275" i="11"/>
  <c r="AL3275" i="11" s="1"/>
  <c r="U3275" i="11"/>
  <c r="AG3274" i="11"/>
  <c r="AC3274" i="11"/>
  <c r="AB3274" i="11"/>
  <c r="AA3274" i="11"/>
  <c r="Y3274" i="11"/>
  <c r="X3274" i="11"/>
  <c r="W3274" i="11"/>
  <c r="V3274" i="11"/>
  <c r="AF3274" i="11" s="1"/>
  <c r="U3274" i="11"/>
  <c r="AE3273" i="11"/>
  <c r="AC3273" i="11"/>
  <c r="AA3273" i="11"/>
  <c r="Y3273" i="11"/>
  <c r="X3273" i="11"/>
  <c r="W3273" i="11"/>
  <c r="V3273" i="11"/>
  <c r="AG3273" i="11" s="1"/>
  <c r="U3273" i="11"/>
  <c r="AC3272" i="11"/>
  <c r="AA3272" i="11"/>
  <c r="AB3272" i="11" s="1"/>
  <c r="Y3272" i="11"/>
  <c r="X3272" i="11"/>
  <c r="W3272" i="11"/>
  <c r="V3272" i="11"/>
  <c r="AL3272" i="11" s="1"/>
  <c r="U3272" i="11"/>
  <c r="AE3271" i="11"/>
  <c r="AC3271" i="11"/>
  <c r="AA3271" i="11"/>
  <c r="AB3271" i="11" s="1"/>
  <c r="Y3271" i="11"/>
  <c r="X3271" i="11"/>
  <c r="W3271" i="11"/>
  <c r="V3271" i="11"/>
  <c r="AL3271" i="11" s="1"/>
  <c r="U3271" i="11"/>
  <c r="AG3270" i="11"/>
  <c r="AC3270" i="11"/>
  <c r="AA3270" i="11"/>
  <c r="AB3270" i="11" s="1"/>
  <c r="Y3270" i="11"/>
  <c r="X3270" i="11"/>
  <c r="W3270" i="11"/>
  <c r="V3270" i="11"/>
  <c r="AF3270" i="11" s="1"/>
  <c r="U3270" i="11"/>
  <c r="AC3269" i="11"/>
  <c r="AA3269" i="11"/>
  <c r="Y3269" i="11"/>
  <c r="X3269" i="11"/>
  <c r="W3269" i="11"/>
  <c r="V3269" i="11"/>
  <c r="AG3269" i="11" s="1"/>
  <c r="U3269" i="11"/>
  <c r="AF3268" i="11"/>
  <c r="AC3268" i="11"/>
  <c r="AA3268" i="11"/>
  <c r="AB3268" i="11" s="1"/>
  <c r="Y3268" i="11"/>
  <c r="X3268" i="11"/>
  <c r="W3268" i="11"/>
  <c r="V3268" i="11"/>
  <c r="AL3268" i="11" s="1"/>
  <c r="U3268" i="11"/>
  <c r="AK3267" i="11"/>
  <c r="AE3267" i="11"/>
  <c r="AC3267" i="11"/>
  <c r="AA3267" i="11"/>
  <c r="AB3267" i="11" s="1"/>
  <c r="Y3267" i="11"/>
  <c r="X3267" i="11"/>
  <c r="W3267" i="11"/>
  <c r="V3267" i="11"/>
  <c r="AL3267" i="11" s="1"/>
  <c r="U3267" i="11"/>
  <c r="AC3266" i="11"/>
  <c r="AA3266" i="11"/>
  <c r="AB3266" i="11" s="1"/>
  <c r="Y3266" i="11"/>
  <c r="X3266" i="11"/>
  <c r="W3266" i="11"/>
  <c r="V3266" i="11"/>
  <c r="AF3266" i="11" s="1"/>
  <c r="U3266" i="11"/>
  <c r="AC3265" i="11"/>
  <c r="AA3265" i="11"/>
  <c r="Y3265" i="11"/>
  <c r="X3265" i="11"/>
  <c r="W3265" i="11"/>
  <c r="V3265" i="11"/>
  <c r="AG3265" i="11" s="1"/>
  <c r="U3265" i="11"/>
  <c r="AC3264" i="11"/>
  <c r="AA3264" i="11"/>
  <c r="AB3264" i="11" s="1"/>
  <c r="Y3264" i="11"/>
  <c r="X3264" i="11"/>
  <c r="W3264" i="11"/>
  <c r="V3264" i="11"/>
  <c r="AL3264" i="11" s="1"/>
  <c r="U3264" i="11"/>
  <c r="AC3263" i="11"/>
  <c r="AA3263" i="11"/>
  <c r="Y3263" i="11"/>
  <c r="X3263" i="11"/>
  <c r="W3263" i="11"/>
  <c r="V3263" i="11"/>
  <c r="AL3263" i="11" s="1"/>
  <c r="U3263" i="11"/>
  <c r="AG3262" i="11"/>
  <c r="AC3262" i="11"/>
  <c r="AB3262" i="11"/>
  <c r="AA3262" i="11"/>
  <c r="Y3262" i="11"/>
  <c r="X3262" i="11"/>
  <c r="W3262" i="11"/>
  <c r="V3262" i="11"/>
  <c r="AF3262" i="11" s="1"/>
  <c r="U3262" i="11"/>
  <c r="AE3261" i="11"/>
  <c r="AC3261" i="11"/>
  <c r="AA3261" i="11"/>
  <c r="Y3261" i="11"/>
  <c r="X3261" i="11"/>
  <c r="W3261" i="11"/>
  <c r="V3261" i="11"/>
  <c r="AL3261" i="11" s="1"/>
  <c r="U3261" i="11"/>
  <c r="AK3260" i="11"/>
  <c r="AC3260" i="11"/>
  <c r="AA3260" i="11"/>
  <c r="AB3260" i="11" s="1"/>
  <c r="Y3260" i="11"/>
  <c r="X3260" i="11"/>
  <c r="W3260" i="11"/>
  <c r="V3260" i="11"/>
  <c r="U3260" i="11"/>
  <c r="AC3259" i="11"/>
  <c r="AA3259" i="11"/>
  <c r="Y3259" i="11"/>
  <c r="X3259" i="11"/>
  <c r="W3259" i="11"/>
  <c r="V3259" i="11"/>
  <c r="AE3259" i="11" s="1"/>
  <c r="U3259" i="11"/>
  <c r="AG3258" i="11"/>
  <c r="AC3258" i="11"/>
  <c r="AA3258" i="11"/>
  <c r="AB3258" i="11" s="1"/>
  <c r="Y3258" i="11"/>
  <c r="X3258" i="11"/>
  <c r="W3258" i="11"/>
  <c r="V3258" i="11"/>
  <c r="AF3258" i="11" s="1"/>
  <c r="U3258" i="11"/>
  <c r="AK3257" i="11"/>
  <c r="AC3257" i="11"/>
  <c r="AA3257" i="11"/>
  <c r="Y3257" i="11"/>
  <c r="X3257" i="11"/>
  <c r="W3257" i="11"/>
  <c r="V3257" i="11"/>
  <c r="U3257" i="11"/>
  <c r="AK3256" i="11"/>
  <c r="AG3256" i="11"/>
  <c r="AC3256" i="11"/>
  <c r="AA3256" i="11"/>
  <c r="AB3256" i="11" s="1"/>
  <c r="Y3256" i="11"/>
  <c r="X3256" i="11"/>
  <c r="W3256" i="11"/>
  <c r="V3256" i="11"/>
  <c r="AL3256" i="11" s="1"/>
  <c r="U3256" i="11"/>
  <c r="AK3255" i="11"/>
  <c r="AC3255" i="11"/>
  <c r="AA3255" i="11"/>
  <c r="Y3255" i="11"/>
  <c r="X3255" i="11"/>
  <c r="W3255" i="11"/>
  <c r="V3255" i="11"/>
  <c r="AL3255" i="11" s="1"/>
  <c r="U3255" i="11"/>
  <c r="AK3254" i="11"/>
  <c r="AC3254" i="11"/>
  <c r="AA3254" i="11"/>
  <c r="AB3254" i="11" s="1"/>
  <c r="Y3254" i="11"/>
  <c r="X3254" i="11"/>
  <c r="W3254" i="11"/>
  <c r="V3254" i="11"/>
  <c r="AF3254" i="11" s="1"/>
  <c r="U3254" i="11"/>
  <c r="AC3253" i="11"/>
  <c r="AA3253" i="11"/>
  <c r="Y3253" i="11"/>
  <c r="X3253" i="11"/>
  <c r="W3253" i="11"/>
  <c r="V3253" i="11"/>
  <c r="AL3253" i="11" s="1"/>
  <c r="U3253" i="11"/>
  <c r="AG3252" i="11"/>
  <c r="AC3252" i="11"/>
  <c r="AA3252" i="11"/>
  <c r="AB3252" i="11" s="1"/>
  <c r="Y3252" i="11"/>
  <c r="X3252" i="11"/>
  <c r="W3252" i="11"/>
  <c r="V3252" i="11"/>
  <c r="U3252" i="11"/>
  <c r="AK3251" i="11"/>
  <c r="AE3251" i="11"/>
  <c r="AC3251" i="11"/>
  <c r="AA3251" i="11"/>
  <c r="Y3251" i="11"/>
  <c r="X3251" i="11"/>
  <c r="W3251" i="11"/>
  <c r="V3251" i="11"/>
  <c r="AL3251" i="11" s="1"/>
  <c r="U3251" i="11"/>
  <c r="AK3250" i="11"/>
  <c r="AC3250" i="11"/>
  <c r="AA3250" i="11"/>
  <c r="AB3250" i="11" s="1"/>
  <c r="Y3250" i="11"/>
  <c r="X3250" i="11"/>
  <c r="W3250" i="11"/>
  <c r="V3250" i="11"/>
  <c r="AF3250" i="11" s="1"/>
  <c r="U3250" i="11"/>
  <c r="AC3249" i="11"/>
  <c r="AA3249" i="11"/>
  <c r="Y3249" i="11"/>
  <c r="X3249" i="11"/>
  <c r="W3249" i="11"/>
  <c r="V3249" i="11"/>
  <c r="AL3249" i="11" s="1"/>
  <c r="U3249" i="11"/>
  <c r="AC3248" i="11"/>
  <c r="AA3248" i="11"/>
  <c r="AB3248" i="11" s="1"/>
  <c r="Y3248" i="11"/>
  <c r="X3248" i="11"/>
  <c r="W3248" i="11"/>
  <c r="V3248" i="11"/>
  <c r="AL3248" i="11" s="1"/>
  <c r="U3248" i="11"/>
  <c r="AC3247" i="11"/>
  <c r="AA3247" i="11"/>
  <c r="Y3247" i="11"/>
  <c r="X3247" i="11"/>
  <c r="W3247" i="11"/>
  <c r="V3247" i="11"/>
  <c r="AL3247" i="11" s="1"/>
  <c r="U3247" i="11"/>
  <c r="AG3246" i="11"/>
  <c r="AC3246" i="11"/>
  <c r="AA3246" i="11"/>
  <c r="AB3246" i="11" s="1"/>
  <c r="Y3246" i="11"/>
  <c r="X3246" i="11"/>
  <c r="W3246" i="11"/>
  <c r="V3246" i="11"/>
  <c r="AF3246" i="11" s="1"/>
  <c r="U3246" i="11"/>
  <c r="AK3245" i="11"/>
  <c r="AE3245" i="11"/>
  <c r="AC3245" i="11"/>
  <c r="AA3245" i="11"/>
  <c r="Y3245" i="11"/>
  <c r="X3245" i="11"/>
  <c r="W3245" i="11"/>
  <c r="V3245" i="11"/>
  <c r="AL3245" i="11" s="1"/>
  <c r="U3245" i="11"/>
  <c r="AK3244" i="11"/>
  <c r="AC3244" i="11"/>
  <c r="AA3244" i="11"/>
  <c r="AB3244" i="11" s="1"/>
  <c r="Y3244" i="11"/>
  <c r="X3244" i="11"/>
  <c r="W3244" i="11"/>
  <c r="V3244" i="11"/>
  <c r="AL3244" i="11" s="1"/>
  <c r="U3244" i="11"/>
  <c r="AC3243" i="11"/>
  <c r="AA3243" i="11"/>
  <c r="Y3243" i="11"/>
  <c r="X3243" i="11"/>
  <c r="W3243" i="11"/>
  <c r="V3243" i="11"/>
  <c r="AL3243" i="11" s="1"/>
  <c r="U3243" i="11"/>
  <c r="AG3242" i="11"/>
  <c r="AC3242" i="11"/>
  <c r="AA3242" i="11"/>
  <c r="AB3242" i="11" s="1"/>
  <c r="Y3242" i="11"/>
  <c r="X3242" i="11"/>
  <c r="W3242" i="11"/>
  <c r="V3242" i="11"/>
  <c r="AF3242" i="11" s="1"/>
  <c r="U3242" i="11"/>
  <c r="AK3241" i="11"/>
  <c r="AC3241" i="11"/>
  <c r="AA3241" i="11"/>
  <c r="Y3241" i="11"/>
  <c r="X3241" i="11"/>
  <c r="W3241" i="11"/>
  <c r="V3241" i="11"/>
  <c r="AL3241" i="11" s="1"/>
  <c r="U3241" i="11"/>
  <c r="AK3240" i="11"/>
  <c r="AG3240" i="11"/>
  <c r="AC3240" i="11"/>
  <c r="AA3240" i="11"/>
  <c r="AB3240" i="11" s="1"/>
  <c r="Y3240" i="11"/>
  <c r="X3240" i="11"/>
  <c r="W3240" i="11"/>
  <c r="V3240" i="11"/>
  <c r="AL3240" i="11" s="1"/>
  <c r="U3240" i="11"/>
  <c r="AK3239" i="11"/>
  <c r="AC3239" i="11"/>
  <c r="AA3239" i="11"/>
  <c r="Y3239" i="11"/>
  <c r="X3239" i="11"/>
  <c r="W3239" i="11"/>
  <c r="V3239" i="11"/>
  <c r="AL3239" i="11" s="1"/>
  <c r="U3239" i="11"/>
  <c r="AK3238" i="11"/>
  <c r="AC3238" i="11"/>
  <c r="AA3238" i="11"/>
  <c r="AB3238" i="11" s="1"/>
  <c r="Y3238" i="11"/>
  <c r="X3238" i="11"/>
  <c r="W3238" i="11"/>
  <c r="V3238" i="11"/>
  <c r="AF3238" i="11" s="1"/>
  <c r="U3238" i="11"/>
  <c r="AC3237" i="11"/>
  <c r="AA3237" i="11"/>
  <c r="Y3237" i="11"/>
  <c r="X3237" i="11"/>
  <c r="W3237" i="11"/>
  <c r="V3237" i="11"/>
  <c r="AL3237" i="11" s="1"/>
  <c r="U3237" i="11"/>
  <c r="AG3236" i="11"/>
  <c r="AC3236" i="11"/>
  <c r="AA3236" i="11"/>
  <c r="AB3236" i="11" s="1"/>
  <c r="Y3236" i="11"/>
  <c r="X3236" i="11"/>
  <c r="W3236" i="11"/>
  <c r="V3236" i="11"/>
  <c r="U3236" i="11"/>
  <c r="AK3235" i="11"/>
  <c r="AE3235" i="11"/>
  <c r="AC3235" i="11"/>
  <c r="AA3235" i="11"/>
  <c r="Y3235" i="11"/>
  <c r="X3235" i="11"/>
  <c r="W3235" i="11"/>
  <c r="V3235" i="11"/>
  <c r="AL3235" i="11" s="1"/>
  <c r="U3235" i="11"/>
  <c r="AC3234" i="11"/>
  <c r="AA3234" i="11"/>
  <c r="AB3234" i="11" s="1"/>
  <c r="Y3234" i="11"/>
  <c r="X3234" i="11"/>
  <c r="W3234" i="11"/>
  <c r="V3234" i="11"/>
  <c r="AF3234" i="11" s="1"/>
  <c r="U3234" i="11"/>
  <c r="AG3233" i="11"/>
  <c r="AE3233" i="11"/>
  <c r="AC3233" i="11"/>
  <c r="AA3233" i="11"/>
  <c r="Y3233" i="11"/>
  <c r="X3233" i="11"/>
  <c r="W3233" i="11"/>
  <c r="V3233" i="11"/>
  <c r="U3233" i="11"/>
  <c r="AK3232" i="11"/>
  <c r="AC3232" i="11"/>
  <c r="AA3232" i="11"/>
  <c r="Y3232" i="11"/>
  <c r="X3232" i="11"/>
  <c r="W3232" i="11"/>
  <c r="V3232" i="11"/>
  <c r="U3232" i="11"/>
  <c r="AK3231" i="11"/>
  <c r="AC3231" i="11"/>
  <c r="AA3231" i="11"/>
  <c r="Y3231" i="11"/>
  <c r="X3231" i="11"/>
  <c r="W3231" i="11"/>
  <c r="V3231" i="11"/>
  <c r="AE3231" i="11" s="1"/>
  <c r="U3231" i="11"/>
  <c r="AE3230" i="11"/>
  <c r="AC3230" i="11"/>
  <c r="AA3230" i="11"/>
  <c r="AB3230" i="11" s="1"/>
  <c r="Y3230" i="11"/>
  <c r="X3230" i="11"/>
  <c r="W3230" i="11"/>
  <c r="V3230" i="11"/>
  <c r="AF3230" i="11" s="1"/>
  <c r="U3230" i="11"/>
  <c r="AK3229" i="11"/>
  <c r="AC3229" i="11"/>
  <c r="AA3229" i="11"/>
  <c r="Y3229" i="11"/>
  <c r="X3229" i="11"/>
  <c r="W3229" i="11"/>
  <c r="V3229" i="11"/>
  <c r="U3229" i="11"/>
  <c r="AG3228" i="11"/>
  <c r="AC3228" i="11"/>
  <c r="AA3228" i="11"/>
  <c r="Y3228" i="11"/>
  <c r="X3228" i="11"/>
  <c r="W3228" i="11"/>
  <c r="V3228" i="11"/>
  <c r="AL3228" i="11" s="1"/>
  <c r="U3228" i="11"/>
  <c r="AC3227" i="11"/>
  <c r="AA3227" i="11"/>
  <c r="Y3227" i="11"/>
  <c r="X3227" i="11"/>
  <c r="W3227" i="11"/>
  <c r="V3227" i="11"/>
  <c r="AL3227" i="11" s="1"/>
  <c r="U3227" i="11"/>
  <c r="AC3226" i="11"/>
  <c r="AA3226" i="11"/>
  <c r="AB3226" i="11" s="1"/>
  <c r="Y3226" i="11"/>
  <c r="X3226" i="11"/>
  <c r="W3226" i="11"/>
  <c r="V3226" i="11"/>
  <c r="AF3226" i="11" s="1"/>
  <c r="U3226" i="11"/>
  <c r="AC3225" i="11"/>
  <c r="AA3225" i="11"/>
  <c r="AB3225" i="11" s="1"/>
  <c r="Y3225" i="11"/>
  <c r="X3225" i="11"/>
  <c r="W3225" i="11"/>
  <c r="V3225" i="11"/>
  <c r="AL3225" i="11" s="1"/>
  <c r="U3225" i="11"/>
  <c r="AG3224" i="11"/>
  <c r="AE3224" i="11"/>
  <c r="AC3224" i="11"/>
  <c r="AA3224" i="11"/>
  <c r="Y3224" i="11"/>
  <c r="X3224" i="11"/>
  <c r="W3224" i="11"/>
  <c r="V3224" i="11"/>
  <c r="AL3224" i="11" s="1"/>
  <c r="U3224" i="11"/>
  <c r="AC3223" i="11"/>
  <c r="AA3223" i="11"/>
  <c r="AB3223" i="11" s="1"/>
  <c r="Y3223" i="11"/>
  <c r="X3223" i="11"/>
  <c r="W3223" i="11"/>
  <c r="V3223" i="11"/>
  <c r="AL3223" i="11" s="1"/>
  <c r="U3223" i="11"/>
  <c r="AC3222" i="11"/>
  <c r="AA3222" i="11"/>
  <c r="AB3222" i="11" s="1"/>
  <c r="Y3222" i="11"/>
  <c r="X3222" i="11"/>
  <c r="W3222" i="11"/>
  <c r="V3222" i="11"/>
  <c r="AE3222" i="11" s="1"/>
  <c r="U3222" i="11"/>
  <c r="AC3221" i="11"/>
  <c r="AA3221" i="11"/>
  <c r="AB3221" i="11" s="1"/>
  <c r="Y3221" i="11"/>
  <c r="X3221" i="11"/>
  <c r="W3221" i="11"/>
  <c r="V3221" i="11"/>
  <c r="AL3221" i="11" s="1"/>
  <c r="U3221" i="11"/>
  <c r="AC3220" i="11"/>
  <c r="AA3220" i="11"/>
  <c r="Y3220" i="11"/>
  <c r="X3220" i="11"/>
  <c r="W3220" i="11"/>
  <c r="V3220" i="11"/>
  <c r="AL3220" i="11" s="1"/>
  <c r="U3220" i="11"/>
  <c r="AE3219" i="11"/>
  <c r="AC3219" i="11"/>
  <c r="AA3219" i="11"/>
  <c r="AB3219" i="11" s="1"/>
  <c r="Y3219" i="11"/>
  <c r="X3219" i="11"/>
  <c r="W3219" i="11"/>
  <c r="V3219" i="11"/>
  <c r="AL3219" i="11" s="1"/>
  <c r="U3219" i="11"/>
  <c r="AC3218" i="11"/>
  <c r="AA3218" i="11"/>
  <c r="AB3218" i="11" s="1"/>
  <c r="Y3218" i="11"/>
  <c r="X3218" i="11"/>
  <c r="W3218" i="11"/>
  <c r="V3218" i="11"/>
  <c r="U3218" i="11"/>
  <c r="AK3217" i="11"/>
  <c r="AC3217" i="11"/>
  <c r="AA3217" i="11"/>
  <c r="Y3217" i="11"/>
  <c r="X3217" i="11"/>
  <c r="W3217" i="11"/>
  <c r="V3217" i="11"/>
  <c r="AL3217" i="11" s="1"/>
  <c r="U3217" i="11"/>
  <c r="AK3216" i="11"/>
  <c r="AC3216" i="11"/>
  <c r="AA3216" i="11"/>
  <c r="Y3216" i="11"/>
  <c r="X3216" i="11"/>
  <c r="W3216" i="11"/>
  <c r="V3216" i="11"/>
  <c r="AL3216" i="11" s="1"/>
  <c r="U3216" i="11"/>
  <c r="AC3215" i="11"/>
  <c r="AA3215" i="11"/>
  <c r="Y3215" i="11"/>
  <c r="X3215" i="11"/>
  <c r="W3215" i="11"/>
  <c r="V3215" i="11"/>
  <c r="AL3215" i="11" s="1"/>
  <c r="U3215" i="11"/>
  <c r="AE3214" i="11"/>
  <c r="AC3214" i="11"/>
  <c r="AA3214" i="11"/>
  <c r="AB3214" i="11" s="1"/>
  <c r="AD3214" i="11" s="1"/>
  <c r="Y3214" i="11"/>
  <c r="X3214" i="11"/>
  <c r="W3214" i="11"/>
  <c r="V3214" i="11"/>
  <c r="AF3214" i="11" s="1"/>
  <c r="U3214" i="11"/>
  <c r="AE3213" i="11"/>
  <c r="AC3213" i="11"/>
  <c r="AA3213" i="11"/>
  <c r="AB3213" i="11" s="1"/>
  <c r="Y3213" i="11"/>
  <c r="X3213" i="11"/>
  <c r="W3213" i="11"/>
  <c r="V3213" i="11"/>
  <c r="AL3213" i="11" s="1"/>
  <c r="U3213" i="11"/>
  <c r="AG3212" i="11"/>
  <c r="AC3212" i="11"/>
  <c r="AA3212" i="11"/>
  <c r="Y3212" i="11"/>
  <c r="X3212" i="11"/>
  <c r="W3212" i="11"/>
  <c r="V3212" i="11"/>
  <c r="AL3212" i="11" s="1"/>
  <c r="U3212" i="11"/>
  <c r="AC3211" i="11"/>
  <c r="AA3211" i="11"/>
  <c r="Y3211" i="11"/>
  <c r="X3211" i="11"/>
  <c r="W3211" i="11"/>
  <c r="V3211" i="11"/>
  <c r="AG3211" i="11" s="1"/>
  <c r="U3211" i="11"/>
  <c r="AC3210" i="11"/>
  <c r="AA3210" i="11"/>
  <c r="AB3210" i="11" s="1"/>
  <c r="Y3210" i="11"/>
  <c r="X3210" i="11"/>
  <c r="W3210" i="11"/>
  <c r="V3210" i="11"/>
  <c r="AE3210" i="11" s="1"/>
  <c r="U3210" i="11"/>
  <c r="AF3209" i="11"/>
  <c r="AC3209" i="11"/>
  <c r="AA3209" i="11"/>
  <c r="AB3209" i="11" s="1"/>
  <c r="Y3209" i="11"/>
  <c r="X3209" i="11"/>
  <c r="W3209" i="11"/>
  <c r="V3209" i="11"/>
  <c r="AK3209" i="11" s="1"/>
  <c r="U3209" i="11"/>
  <c r="AC3208" i="11"/>
  <c r="AA3208" i="11"/>
  <c r="Y3208" i="11"/>
  <c r="X3208" i="11"/>
  <c r="W3208" i="11"/>
  <c r="V3208" i="11"/>
  <c r="AE3208" i="11" s="1"/>
  <c r="U3208" i="11"/>
  <c r="AC3207" i="11"/>
  <c r="AA3207" i="11"/>
  <c r="Y3207" i="11"/>
  <c r="X3207" i="11"/>
  <c r="W3207" i="11"/>
  <c r="V3207" i="11"/>
  <c r="AL3207" i="11" s="1"/>
  <c r="U3207" i="11"/>
  <c r="AC3206" i="11"/>
  <c r="AA3206" i="11"/>
  <c r="AB3206" i="11" s="1"/>
  <c r="Y3206" i="11"/>
  <c r="X3206" i="11"/>
  <c r="W3206" i="11"/>
  <c r="V3206" i="11"/>
  <c r="AG3206" i="11" s="1"/>
  <c r="U3206" i="11"/>
  <c r="AC3205" i="11"/>
  <c r="AA3205" i="11"/>
  <c r="Y3205" i="11"/>
  <c r="X3205" i="11"/>
  <c r="W3205" i="11"/>
  <c r="V3205" i="11"/>
  <c r="AL3205" i="11" s="1"/>
  <c r="U3205" i="11"/>
  <c r="AC3204" i="11"/>
  <c r="AA3204" i="11"/>
  <c r="Y3204" i="11"/>
  <c r="X3204" i="11"/>
  <c r="W3204" i="11"/>
  <c r="V3204" i="11"/>
  <c r="AK3204" i="11" s="1"/>
  <c r="U3204" i="11"/>
  <c r="AC3203" i="11"/>
  <c r="AA3203" i="11"/>
  <c r="AB3203" i="11" s="1"/>
  <c r="Y3203" i="11"/>
  <c r="X3203" i="11"/>
  <c r="W3203" i="11"/>
  <c r="V3203" i="11"/>
  <c r="AL3203" i="11" s="1"/>
  <c r="U3203" i="11"/>
  <c r="AC3202" i="11"/>
  <c r="AA3202" i="11"/>
  <c r="AB3202" i="11" s="1"/>
  <c r="Y3202" i="11"/>
  <c r="X3202" i="11"/>
  <c r="W3202" i="11"/>
  <c r="V3202" i="11"/>
  <c r="U3202" i="11"/>
  <c r="AF3201" i="11"/>
  <c r="AC3201" i="11"/>
  <c r="AA3201" i="11"/>
  <c r="Y3201" i="11"/>
  <c r="X3201" i="11"/>
  <c r="W3201" i="11"/>
  <c r="V3201" i="11"/>
  <c r="AL3201" i="11" s="1"/>
  <c r="U3201" i="11"/>
  <c r="AK3200" i="11"/>
  <c r="AC3200" i="11"/>
  <c r="AA3200" i="11"/>
  <c r="Y3200" i="11"/>
  <c r="X3200" i="11"/>
  <c r="W3200" i="11"/>
  <c r="V3200" i="11"/>
  <c r="U3200" i="11"/>
  <c r="AC3199" i="11"/>
  <c r="AA3199" i="11"/>
  <c r="AB3199" i="11" s="1"/>
  <c r="Y3199" i="11"/>
  <c r="X3199" i="11"/>
  <c r="W3199" i="11"/>
  <c r="V3199" i="11"/>
  <c r="AK3199" i="11" s="1"/>
  <c r="U3199" i="11"/>
  <c r="AK3198" i="11"/>
  <c r="AE3198" i="11"/>
  <c r="AC3198" i="11"/>
  <c r="AA3198" i="11"/>
  <c r="AB3198" i="11" s="1"/>
  <c r="Y3198" i="11"/>
  <c r="X3198" i="11"/>
  <c r="W3198" i="11"/>
  <c r="V3198" i="11"/>
  <c r="AL3198" i="11" s="1"/>
  <c r="U3198" i="11"/>
  <c r="AK3197" i="11"/>
  <c r="AE3197" i="11"/>
  <c r="AC3197" i="11"/>
  <c r="AA3197" i="11"/>
  <c r="AB3197" i="11" s="1"/>
  <c r="Y3197" i="11"/>
  <c r="X3197" i="11"/>
  <c r="W3197" i="11"/>
  <c r="V3197" i="11"/>
  <c r="AL3197" i="11" s="1"/>
  <c r="U3197" i="11"/>
  <c r="AG3196" i="11"/>
  <c r="AC3196" i="11"/>
  <c r="AA3196" i="11"/>
  <c r="Y3196" i="11"/>
  <c r="X3196" i="11"/>
  <c r="W3196" i="11"/>
  <c r="V3196" i="11"/>
  <c r="AL3196" i="11" s="1"/>
  <c r="U3196" i="11"/>
  <c r="AC3195" i="11"/>
  <c r="AA3195" i="11"/>
  <c r="Y3195" i="11"/>
  <c r="X3195" i="11"/>
  <c r="W3195" i="11"/>
  <c r="V3195" i="11"/>
  <c r="AK3195" i="11" s="1"/>
  <c r="U3195" i="11"/>
  <c r="AC3194" i="11"/>
  <c r="AA3194" i="11"/>
  <c r="AB3194" i="11" s="1"/>
  <c r="Y3194" i="11"/>
  <c r="X3194" i="11"/>
  <c r="W3194" i="11"/>
  <c r="V3194" i="11"/>
  <c r="AF3194" i="11" s="1"/>
  <c r="U3194" i="11"/>
  <c r="AE3193" i="11"/>
  <c r="AC3193" i="11"/>
  <c r="AA3193" i="11"/>
  <c r="AB3193" i="11" s="1"/>
  <c r="Y3193" i="11"/>
  <c r="X3193" i="11"/>
  <c r="W3193" i="11"/>
  <c r="V3193" i="11"/>
  <c r="AK3193" i="11" s="1"/>
  <c r="U3193" i="11"/>
  <c r="AG3192" i="11"/>
  <c r="AC3192" i="11"/>
  <c r="AA3192" i="11"/>
  <c r="Y3192" i="11"/>
  <c r="X3192" i="11"/>
  <c r="W3192" i="11"/>
  <c r="V3192" i="11"/>
  <c r="AK3192" i="11" s="1"/>
  <c r="U3192" i="11"/>
  <c r="AE3191" i="11"/>
  <c r="AC3191" i="11"/>
  <c r="AA3191" i="11"/>
  <c r="AB3191" i="11" s="1"/>
  <c r="Y3191" i="11"/>
  <c r="X3191" i="11"/>
  <c r="W3191" i="11"/>
  <c r="V3191" i="11"/>
  <c r="U3191" i="11"/>
  <c r="AC3190" i="11"/>
  <c r="AA3190" i="11"/>
  <c r="AB3190" i="11" s="1"/>
  <c r="Y3190" i="11"/>
  <c r="X3190" i="11"/>
  <c r="W3190" i="11"/>
  <c r="V3190" i="11"/>
  <c r="U3190" i="11"/>
  <c r="AG3189" i="11"/>
  <c r="AC3189" i="11"/>
  <c r="AA3189" i="11"/>
  <c r="Y3189" i="11"/>
  <c r="X3189" i="11"/>
  <c r="W3189" i="11"/>
  <c r="V3189" i="11"/>
  <c r="AK3189" i="11" s="1"/>
  <c r="U3189" i="11"/>
  <c r="AK3188" i="11"/>
  <c r="AC3188" i="11"/>
  <c r="AA3188" i="11"/>
  <c r="Y3188" i="11"/>
  <c r="X3188" i="11"/>
  <c r="W3188" i="11"/>
  <c r="V3188" i="11"/>
  <c r="U3188" i="11"/>
  <c r="AG3187" i="11"/>
  <c r="AC3187" i="11"/>
  <c r="AA3187" i="11"/>
  <c r="AB3187" i="11" s="1"/>
  <c r="Y3187" i="11"/>
  <c r="X3187" i="11"/>
  <c r="W3187" i="11"/>
  <c r="V3187" i="11"/>
  <c r="AK3187" i="11" s="1"/>
  <c r="U3187" i="11"/>
  <c r="AC3186" i="11"/>
  <c r="AA3186" i="11"/>
  <c r="AB3186" i="11" s="1"/>
  <c r="Y3186" i="11"/>
  <c r="X3186" i="11"/>
  <c r="W3186" i="11"/>
  <c r="V3186" i="11"/>
  <c r="U3186" i="11"/>
  <c r="AC3185" i="11"/>
  <c r="AA3185" i="11"/>
  <c r="Y3185" i="11"/>
  <c r="X3185" i="11"/>
  <c r="W3185" i="11"/>
  <c r="V3185" i="11"/>
  <c r="AL3185" i="11" s="1"/>
  <c r="U3185" i="11"/>
  <c r="AC3184" i="11"/>
  <c r="AA3184" i="11"/>
  <c r="Y3184" i="11"/>
  <c r="X3184" i="11"/>
  <c r="W3184" i="11"/>
  <c r="V3184" i="11"/>
  <c r="AL3184" i="11" s="1"/>
  <c r="U3184" i="11"/>
  <c r="AC3183" i="11"/>
  <c r="AB3183" i="11"/>
  <c r="AA3183" i="11"/>
  <c r="Y3183" i="11"/>
  <c r="X3183" i="11"/>
  <c r="W3183" i="11"/>
  <c r="V3183" i="11"/>
  <c r="AK3183" i="11" s="1"/>
  <c r="U3183" i="11"/>
  <c r="AK3182" i="11"/>
  <c r="AC3182" i="11"/>
  <c r="AA3182" i="11"/>
  <c r="AB3182" i="11" s="1"/>
  <c r="Y3182" i="11"/>
  <c r="X3182" i="11"/>
  <c r="W3182" i="11"/>
  <c r="V3182" i="11"/>
  <c r="AF3182" i="11" s="1"/>
  <c r="U3182" i="11"/>
  <c r="AE3181" i="11"/>
  <c r="AC3181" i="11"/>
  <c r="AA3181" i="11"/>
  <c r="AB3181" i="11" s="1"/>
  <c r="Y3181" i="11"/>
  <c r="X3181" i="11"/>
  <c r="W3181" i="11"/>
  <c r="V3181" i="11"/>
  <c r="AL3181" i="11" s="1"/>
  <c r="U3181" i="11"/>
  <c r="AG3180" i="11"/>
  <c r="AC3180" i="11"/>
  <c r="AA3180" i="11"/>
  <c r="Y3180" i="11"/>
  <c r="X3180" i="11"/>
  <c r="W3180" i="11"/>
  <c r="V3180" i="11"/>
  <c r="AL3180" i="11" s="1"/>
  <c r="U3180" i="11"/>
  <c r="AC3179" i="11"/>
  <c r="AA3179" i="11"/>
  <c r="Y3179" i="11"/>
  <c r="X3179" i="11"/>
  <c r="W3179" i="11"/>
  <c r="V3179" i="11"/>
  <c r="AL3179" i="11" s="1"/>
  <c r="U3179" i="11"/>
  <c r="AC3178" i="11"/>
  <c r="AA3178" i="11"/>
  <c r="AB3178" i="11" s="1"/>
  <c r="Y3178" i="11"/>
  <c r="X3178" i="11"/>
  <c r="W3178" i="11"/>
  <c r="V3178" i="11"/>
  <c r="AE3178" i="11" s="1"/>
  <c r="U3178" i="11"/>
  <c r="AC3177" i="11"/>
  <c r="AA3177" i="11"/>
  <c r="AB3177" i="11" s="1"/>
  <c r="Y3177" i="11"/>
  <c r="X3177" i="11"/>
  <c r="W3177" i="11"/>
  <c r="V3177" i="11"/>
  <c r="AK3177" i="11" s="1"/>
  <c r="U3177" i="11"/>
  <c r="AC3176" i="11"/>
  <c r="AA3176" i="11"/>
  <c r="Y3176" i="11"/>
  <c r="X3176" i="11"/>
  <c r="W3176" i="11"/>
  <c r="V3176" i="11"/>
  <c r="AG3176" i="11" s="1"/>
  <c r="U3176" i="11"/>
  <c r="AE3175" i="11"/>
  <c r="AC3175" i="11"/>
  <c r="AA3175" i="11"/>
  <c r="AB3175" i="11" s="1"/>
  <c r="Y3175" i="11"/>
  <c r="X3175" i="11"/>
  <c r="W3175" i="11"/>
  <c r="V3175" i="11"/>
  <c r="AL3175" i="11" s="1"/>
  <c r="U3175" i="11"/>
  <c r="AK3174" i="11"/>
  <c r="AC3174" i="11"/>
  <c r="AA3174" i="11"/>
  <c r="AB3174" i="11" s="1"/>
  <c r="Y3174" i="11"/>
  <c r="X3174" i="11"/>
  <c r="W3174" i="11"/>
  <c r="V3174" i="11"/>
  <c r="AE3174" i="11" s="1"/>
  <c r="U3174" i="11"/>
  <c r="AK3173" i="11"/>
  <c r="AG3173" i="11"/>
  <c r="AC3173" i="11"/>
  <c r="AA3173" i="11"/>
  <c r="AB3173" i="11" s="1"/>
  <c r="Y3173" i="11"/>
  <c r="X3173" i="11"/>
  <c r="W3173" i="11"/>
  <c r="AL3173" i="11" s="1"/>
  <c r="V3173" i="11"/>
  <c r="AF3173" i="11" s="1"/>
  <c r="U3173" i="11"/>
  <c r="AK3172" i="11"/>
  <c r="AE3172" i="11"/>
  <c r="AC3172" i="11"/>
  <c r="AA3172" i="11"/>
  <c r="AB3172" i="11" s="1"/>
  <c r="Y3172" i="11"/>
  <c r="X3172" i="11"/>
  <c r="W3172" i="11"/>
  <c r="V3172" i="11"/>
  <c r="U3172" i="11"/>
  <c r="AK3171" i="11"/>
  <c r="AC3171" i="11"/>
  <c r="AB3171" i="11"/>
  <c r="AA3171" i="11"/>
  <c r="Y3171" i="11"/>
  <c r="X3171" i="11"/>
  <c r="W3171" i="11"/>
  <c r="V3171" i="11"/>
  <c r="AL3171" i="11" s="1"/>
  <c r="U3171" i="11"/>
  <c r="AG3170" i="11"/>
  <c r="AC3170" i="11"/>
  <c r="AB3170" i="11"/>
  <c r="AA3170" i="11"/>
  <c r="Y3170" i="11"/>
  <c r="X3170" i="11"/>
  <c r="W3170" i="11"/>
  <c r="AL3170" i="11" s="1"/>
  <c r="V3170" i="11"/>
  <c r="AF3170" i="11" s="1"/>
  <c r="U3170" i="11"/>
  <c r="AL3169" i="11"/>
  <c r="AC3169" i="11"/>
  <c r="AA3169" i="11"/>
  <c r="AB3169" i="11" s="1"/>
  <c r="Y3169" i="11"/>
  <c r="X3169" i="11"/>
  <c r="W3169" i="11"/>
  <c r="V3169" i="11"/>
  <c r="U3169" i="11"/>
  <c r="AK3168" i="11"/>
  <c r="AC3168" i="11"/>
  <c r="AA3168" i="11"/>
  <c r="Y3168" i="11"/>
  <c r="X3168" i="11"/>
  <c r="W3168" i="11"/>
  <c r="V3168" i="11"/>
  <c r="AG3168" i="11" s="1"/>
  <c r="U3168" i="11"/>
  <c r="AC3167" i="11"/>
  <c r="AA3167" i="11"/>
  <c r="AB3167" i="11" s="1"/>
  <c r="Y3167" i="11"/>
  <c r="X3167" i="11"/>
  <c r="W3167" i="11"/>
  <c r="V3167" i="11"/>
  <c r="AE3167" i="11" s="1"/>
  <c r="U3167" i="11"/>
  <c r="AC3166" i="11"/>
  <c r="AA3166" i="11"/>
  <c r="AB3166" i="11" s="1"/>
  <c r="Y3166" i="11"/>
  <c r="X3166" i="11"/>
  <c r="W3166" i="11"/>
  <c r="V3166" i="11"/>
  <c r="AE3166" i="11" s="1"/>
  <c r="U3166" i="11"/>
  <c r="AE3165" i="11"/>
  <c r="AC3165" i="11"/>
  <c r="AA3165" i="11"/>
  <c r="AB3165" i="11" s="1"/>
  <c r="Y3165" i="11"/>
  <c r="X3165" i="11"/>
  <c r="W3165" i="11"/>
  <c r="V3165" i="11"/>
  <c r="AF3165" i="11" s="1"/>
  <c r="U3165" i="11"/>
  <c r="AF3164" i="11"/>
  <c r="AC3164" i="11"/>
  <c r="AA3164" i="11"/>
  <c r="AB3164" i="11" s="1"/>
  <c r="Y3164" i="11"/>
  <c r="X3164" i="11"/>
  <c r="W3164" i="11"/>
  <c r="V3164" i="11"/>
  <c r="AL3164" i="11" s="1"/>
  <c r="U3164" i="11"/>
  <c r="AC3163" i="11"/>
  <c r="AA3163" i="11"/>
  <c r="Y3163" i="11"/>
  <c r="X3163" i="11"/>
  <c r="W3163" i="11"/>
  <c r="V3163" i="11"/>
  <c r="AL3163" i="11" s="1"/>
  <c r="U3163" i="11"/>
  <c r="AG3162" i="11"/>
  <c r="AC3162" i="11"/>
  <c r="AA3162" i="11"/>
  <c r="AB3162" i="11" s="1"/>
  <c r="Y3162" i="11"/>
  <c r="X3162" i="11"/>
  <c r="W3162" i="11"/>
  <c r="V3162" i="11"/>
  <c r="AL3162" i="11" s="1"/>
  <c r="U3162" i="11"/>
  <c r="AE3161" i="11"/>
  <c r="AC3161" i="11"/>
  <c r="AA3161" i="11"/>
  <c r="AB3161" i="11" s="1"/>
  <c r="Y3161" i="11"/>
  <c r="X3161" i="11"/>
  <c r="W3161" i="11"/>
  <c r="V3161" i="11"/>
  <c r="AF3161" i="11" s="1"/>
  <c r="U3161" i="11"/>
  <c r="AK3160" i="11"/>
  <c r="AC3160" i="11"/>
  <c r="AA3160" i="11"/>
  <c r="Y3160" i="11"/>
  <c r="X3160" i="11"/>
  <c r="W3160" i="11"/>
  <c r="V3160" i="11"/>
  <c r="U3160" i="11"/>
  <c r="AK3159" i="11"/>
  <c r="AC3159" i="11"/>
  <c r="AA3159" i="11"/>
  <c r="Y3159" i="11"/>
  <c r="X3159" i="11"/>
  <c r="W3159" i="11"/>
  <c r="V3159" i="11"/>
  <c r="U3159" i="11"/>
  <c r="AC3158" i="11"/>
  <c r="AA3158" i="11"/>
  <c r="AB3158" i="11" s="1"/>
  <c r="Y3158" i="11"/>
  <c r="X3158" i="11"/>
  <c r="W3158" i="11"/>
  <c r="V3158" i="11"/>
  <c r="AE3158" i="11" s="1"/>
  <c r="U3158" i="11"/>
  <c r="AG3157" i="11"/>
  <c r="AC3157" i="11"/>
  <c r="AA3157" i="11"/>
  <c r="AB3157" i="11" s="1"/>
  <c r="Y3157" i="11"/>
  <c r="X3157" i="11"/>
  <c r="W3157" i="11"/>
  <c r="AL3157" i="11" s="1"/>
  <c r="V3157" i="11"/>
  <c r="AF3157" i="11" s="1"/>
  <c r="U3157" i="11"/>
  <c r="AC3156" i="11"/>
  <c r="AA3156" i="11"/>
  <c r="AB3156" i="11" s="1"/>
  <c r="Y3156" i="11"/>
  <c r="X3156" i="11"/>
  <c r="W3156" i="11"/>
  <c r="V3156" i="11"/>
  <c r="AL3156" i="11" s="1"/>
  <c r="U3156" i="11"/>
  <c r="AE3155" i="11"/>
  <c r="AC3155" i="11"/>
  <c r="AA3155" i="11"/>
  <c r="AB3155" i="11" s="1"/>
  <c r="Y3155" i="11"/>
  <c r="X3155" i="11"/>
  <c r="W3155" i="11"/>
  <c r="V3155" i="11"/>
  <c r="AL3155" i="11" s="1"/>
  <c r="U3155" i="11"/>
  <c r="AC3154" i="11"/>
  <c r="AB3154" i="11"/>
  <c r="AA3154" i="11"/>
  <c r="Y3154" i="11"/>
  <c r="X3154" i="11"/>
  <c r="W3154" i="11"/>
  <c r="V3154" i="11"/>
  <c r="AF3154" i="11" s="1"/>
  <c r="U3154" i="11"/>
  <c r="AF3153" i="11"/>
  <c r="AC3153" i="11"/>
  <c r="AA3153" i="11"/>
  <c r="AB3153" i="11" s="1"/>
  <c r="Y3153" i="11"/>
  <c r="X3153" i="11"/>
  <c r="W3153" i="11"/>
  <c r="V3153" i="11"/>
  <c r="AG3153" i="11" s="1"/>
  <c r="U3153" i="11"/>
  <c r="AC3152" i="11"/>
  <c r="AA3152" i="11"/>
  <c r="Y3152" i="11"/>
  <c r="X3152" i="11"/>
  <c r="W3152" i="11"/>
  <c r="V3152" i="11"/>
  <c r="AK3152" i="11" s="1"/>
  <c r="U3152" i="11"/>
  <c r="AC3151" i="11"/>
  <c r="AA3151" i="11"/>
  <c r="AB3151" i="11" s="1"/>
  <c r="Y3151" i="11"/>
  <c r="X3151" i="11"/>
  <c r="W3151" i="11"/>
  <c r="V3151" i="11"/>
  <c r="U3151" i="11"/>
  <c r="AC3150" i="11"/>
  <c r="AA3150" i="11"/>
  <c r="AB3150" i="11" s="1"/>
  <c r="Y3150" i="11"/>
  <c r="X3150" i="11"/>
  <c r="W3150" i="11"/>
  <c r="V3150" i="11"/>
  <c r="U3150" i="11"/>
  <c r="AC3149" i="11"/>
  <c r="AA3149" i="11"/>
  <c r="AB3149" i="11" s="1"/>
  <c r="Y3149" i="11"/>
  <c r="X3149" i="11"/>
  <c r="W3149" i="11"/>
  <c r="V3149" i="11"/>
  <c r="AF3149" i="11" s="1"/>
  <c r="U3149" i="11"/>
  <c r="AF3148" i="11"/>
  <c r="AC3148" i="11"/>
  <c r="AA3148" i="11"/>
  <c r="AB3148" i="11" s="1"/>
  <c r="Y3148" i="11"/>
  <c r="X3148" i="11"/>
  <c r="W3148" i="11"/>
  <c r="V3148" i="11"/>
  <c r="AL3148" i="11" s="1"/>
  <c r="U3148" i="11"/>
  <c r="AC3147" i="11"/>
  <c r="AA3147" i="11"/>
  <c r="Y3147" i="11"/>
  <c r="X3147" i="11"/>
  <c r="W3147" i="11"/>
  <c r="V3147" i="11"/>
  <c r="AL3147" i="11" s="1"/>
  <c r="U3147" i="11"/>
  <c r="AG3146" i="11"/>
  <c r="AC3146" i="11"/>
  <c r="AB3146" i="11"/>
  <c r="AA3146" i="11"/>
  <c r="Y3146" i="11"/>
  <c r="X3146" i="11"/>
  <c r="W3146" i="11"/>
  <c r="AL3146" i="11" s="1"/>
  <c r="V3146" i="11"/>
  <c r="AK3146" i="11" s="1"/>
  <c r="U3146" i="11"/>
  <c r="AL3145" i="11"/>
  <c r="AC3145" i="11"/>
  <c r="AA3145" i="11"/>
  <c r="AB3145" i="11" s="1"/>
  <c r="Y3145" i="11"/>
  <c r="X3145" i="11"/>
  <c r="W3145" i="11"/>
  <c r="V3145" i="11"/>
  <c r="U3145" i="11"/>
  <c r="AK3144" i="11"/>
  <c r="AC3144" i="11"/>
  <c r="AA3144" i="11"/>
  <c r="Y3144" i="11"/>
  <c r="X3144" i="11"/>
  <c r="W3144" i="11"/>
  <c r="V3144" i="11"/>
  <c r="AG3144" i="11" s="1"/>
  <c r="U3144" i="11"/>
  <c r="AC3143" i="11"/>
  <c r="AA3143" i="11"/>
  <c r="AB3143" i="11" s="1"/>
  <c r="Y3143" i="11"/>
  <c r="X3143" i="11"/>
  <c r="W3143" i="11"/>
  <c r="V3143" i="11"/>
  <c r="AE3143" i="11" s="1"/>
  <c r="U3143" i="11"/>
  <c r="AC3142" i="11"/>
  <c r="AA3142" i="11"/>
  <c r="AB3142" i="11" s="1"/>
  <c r="Y3142" i="11"/>
  <c r="X3142" i="11"/>
  <c r="W3142" i="11"/>
  <c r="V3142" i="11"/>
  <c r="AE3142" i="11" s="1"/>
  <c r="U3142" i="11"/>
  <c r="AG3141" i="11"/>
  <c r="AC3141" i="11"/>
  <c r="AA3141" i="11"/>
  <c r="AB3141" i="11" s="1"/>
  <c r="Y3141" i="11"/>
  <c r="X3141" i="11"/>
  <c r="W3141" i="11"/>
  <c r="AL3141" i="11" s="1"/>
  <c r="V3141" i="11"/>
  <c r="AF3141" i="11" s="1"/>
  <c r="U3141" i="11"/>
  <c r="AK3140" i="11"/>
  <c r="AC3140" i="11"/>
  <c r="AA3140" i="11"/>
  <c r="AB3140" i="11" s="1"/>
  <c r="Y3140" i="11"/>
  <c r="X3140" i="11"/>
  <c r="W3140" i="11"/>
  <c r="V3140" i="11"/>
  <c r="U3140" i="11"/>
  <c r="AC3139" i="11"/>
  <c r="AA3139" i="11"/>
  <c r="AB3139" i="11" s="1"/>
  <c r="Y3139" i="11"/>
  <c r="X3139" i="11"/>
  <c r="W3139" i="11"/>
  <c r="V3139" i="11"/>
  <c r="AL3139" i="11" s="1"/>
  <c r="U3139" i="11"/>
  <c r="AC3138" i="11"/>
  <c r="AB3138" i="11"/>
  <c r="AA3138" i="11"/>
  <c r="Y3138" i="11"/>
  <c r="X3138" i="11"/>
  <c r="W3138" i="11"/>
  <c r="AL3138" i="11" s="1"/>
  <c r="V3138" i="11"/>
  <c r="AF3138" i="11" s="1"/>
  <c r="U3138" i="11"/>
  <c r="AK3137" i="11"/>
  <c r="AC3137" i="11"/>
  <c r="AA3137" i="11"/>
  <c r="AB3137" i="11" s="1"/>
  <c r="Y3137" i="11"/>
  <c r="X3137" i="11"/>
  <c r="W3137" i="11"/>
  <c r="AL3137" i="11" s="1"/>
  <c r="V3137" i="11"/>
  <c r="AE3137" i="11" s="1"/>
  <c r="U3137" i="11"/>
  <c r="AK3136" i="11"/>
  <c r="AE3136" i="11"/>
  <c r="AC3136" i="11"/>
  <c r="AA3136" i="11"/>
  <c r="Y3136" i="11"/>
  <c r="X3136" i="11"/>
  <c r="W3136" i="11"/>
  <c r="V3136" i="11"/>
  <c r="U3136" i="11"/>
  <c r="AK3135" i="11"/>
  <c r="AC3135" i="11"/>
  <c r="AB3135" i="11"/>
  <c r="AA3135" i="11"/>
  <c r="Y3135" i="11"/>
  <c r="X3135" i="11"/>
  <c r="W3135" i="11"/>
  <c r="AL3135" i="11" s="1"/>
  <c r="V3135" i="11"/>
  <c r="AE3135" i="11" s="1"/>
  <c r="U3135" i="11"/>
  <c r="AK3134" i="11"/>
  <c r="AC3134" i="11"/>
  <c r="AB3134" i="11"/>
  <c r="AA3134" i="11"/>
  <c r="Y3134" i="11"/>
  <c r="X3134" i="11"/>
  <c r="W3134" i="11"/>
  <c r="AL3134" i="11" s="1"/>
  <c r="V3134" i="11"/>
  <c r="AE3134" i="11" s="1"/>
  <c r="U3134" i="11"/>
  <c r="AK3133" i="11"/>
  <c r="AF3133" i="11"/>
  <c r="AC3133" i="11"/>
  <c r="AA3133" i="11"/>
  <c r="AB3133" i="11" s="1"/>
  <c r="Y3133" i="11"/>
  <c r="X3133" i="11"/>
  <c r="W3133" i="11"/>
  <c r="AL3133" i="11" s="1"/>
  <c r="V3133" i="11"/>
  <c r="AE3133" i="11" s="1"/>
  <c r="U3133" i="11"/>
  <c r="AK3132" i="11"/>
  <c r="AC3132" i="11"/>
  <c r="AA3132" i="11"/>
  <c r="Y3132" i="11"/>
  <c r="X3132" i="11"/>
  <c r="W3132" i="11"/>
  <c r="V3132" i="11"/>
  <c r="U3132" i="11"/>
  <c r="AG3131" i="11"/>
  <c r="AC3131" i="11"/>
  <c r="AB3131" i="11"/>
  <c r="AA3131" i="11"/>
  <c r="Y3131" i="11"/>
  <c r="X3131" i="11"/>
  <c r="W3131" i="11"/>
  <c r="AL3131" i="11" s="1"/>
  <c r="V3131" i="11"/>
  <c r="AF3131" i="11" s="1"/>
  <c r="U3131" i="11"/>
  <c r="AL3130" i="11"/>
  <c r="AC3130" i="11"/>
  <c r="AA3130" i="11"/>
  <c r="AB3130" i="11" s="1"/>
  <c r="Y3130" i="11"/>
  <c r="X3130" i="11"/>
  <c r="W3130" i="11"/>
  <c r="V3130" i="11"/>
  <c r="AF3130" i="11" s="1"/>
  <c r="U3130" i="11"/>
  <c r="AC3129" i="11"/>
  <c r="AA3129" i="11"/>
  <c r="AB3129" i="11" s="1"/>
  <c r="Y3129" i="11"/>
  <c r="X3129" i="11"/>
  <c r="W3129" i="11"/>
  <c r="V3129" i="11"/>
  <c r="AF3129" i="11" s="1"/>
  <c r="U3129" i="11"/>
  <c r="AC3128" i="11"/>
  <c r="AA3128" i="11"/>
  <c r="AB3128" i="11" s="1"/>
  <c r="Y3128" i="11"/>
  <c r="X3128" i="11"/>
  <c r="W3128" i="11"/>
  <c r="V3128" i="11"/>
  <c r="AL3128" i="11" s="1"/>
  <c r="U3128" i="11"/>
  <c r="AC3127" i="11"/>
  <c r="AA3127" i="11"/>
  <c r="AB3127" i="11" s="1"/>
  <c r="Y3127" i="11"/>
  <c r="X3127" i="11"/>
  <c r="W3127" i="11"/>
  <c r="V3127" i="11"/>
  <c r="U3127" i="11"/>
  <c r="AC3126" i="11"/>
  <c r="AA3126" i="11"/>
  <c r="AB3126" i="11" s="1"/>
  <c r="Y3126" i="11"/>
  <c r="X3126" i="11"/>
  <c r="W3126" i="11"/>
  <c r="V3126" i="11"/>
  <c r="AE3126" i="11" s="1"/>
  <c r="U3126" i="11"/>
  <c r="AC3125" i="11"/>
  <c r="AA3125" i="11"/>
  <c r="AB3125" i="11" s="1"/>
  <c r="Y3125" i="11"/>
  <c r="X3125" i="11"/>
  <c r="W3125" i="11"/>
  <c r="V3125" i="11"/>
  <c r="AE3125" i="11" s="1"/>
  <c r="U3125" i="11"/>
  <c r="AF3124" i="11"/>
  <c r="AC3124" i="11"/>
  <c r="AA3124" i="11"/>
  <c r="Y3124" i="11"/>
  <c r="X3124" i="11"/>
  <c r="W3124" i="11"/>
  <c r="V3124" i="11"/>
  <c r="AL3124" i="11" s="1"/>
  <c r="U3124" i="11"/>
  <c r="AC3123" i="11"/>
  <c r="AA3123" i="11"/>
  <c r="AB3123" i="11" s="1"/>
  <c r="Y3123" i="11"/>
  <c r="X3123" i="11"/>
  <c r="W3123" i="11"/>
  <c r="V3123" i="11"/>
  <c r="AE3123" i="11" s="1"/>
  <c r="U3123" i="11"/>
  <c r="AC3122" i="11"/>
  <c r="AA3122" i="11"/>
  <c r="AB3122" i="11" s="1"/>
  <c r="Y3122" i="11"/>
  <c r="X3122" i="11"/>
  <c r="W3122" i="11"/>
  <c r="V3122" i="11"/>
  <c r="U3122" i="11"/>
  <c r="AC3121" i="11"/>
  <c r="AA3121" i="11"/>
  <c r="AB3121" i="11" s="1"/>
  <c r="Y3121" i="11"/>
  <c r="X3121" i="11"/>
  <c r="W3121" i="11"/>
  <c r="V3121" i="11"/>
  <c r="AF3121" i="11" s="1"/>
  <c r="U3121" i="11"/>
  <c r="AC3120" i="11"/>
  <c r="AA3120" i="11"/>
  <c r="Y3120" i="11"/>
  <c r="X3120" i="11"/>
  <c r="W3120" i="11"/>
  <c r="V3120" i="11"/>
  <c r="AL3120" i="11" s="1"/>
  <c r="U3120" i="11"/>
  <c r="AE3119" i="11"/>
  <c r="AC3119" i="11"/>
  <c r="AA3119" i="11"/>
  <c r="AB3119" i="11" s="1"/>
  <c r="Y3119" i="11"/>
  <c r="X3119" i="11"/>
  <c r="W3119" i="11"/>
  <c r="V3119" i="11"/>
  <c r="AK3119" i="11" s="1"/>
  <c r="U3119" i="11"/>
  <c r="AF3118" i="11"/>
  <c r="AC3118" i="11"/>
  <c r="AA3118" i="11"/>
  <c r="AB3118" i="11" s="1"/>
  <c r="Y3118" i="11"/>
  <c r="X3118" i="11"/>
  <c r="W3118" i="11"/>
  <c r="V3118" i="11"/>
  <c r="AE3118" i="11" s="1"/>
  <c r="U3118" i="11"/>
  <c r="AF3117" i="11"/>
  <c r="AC3117" i="11"/>
  <c r="AA3117" i="11"/>
  <c r="AB3117" i="11" s="1"/>
  <c r="Y3117" i="11"/>
  <c r="X3117" i="11"/>
  <c r="W3117" i="11"/>
  <c r="V3117" i="11"/>
  <c r="AE3117" i="11" s="1"/>
  <c r="U3117" i="11"/>
  <c r="AK3116" i="11"/>
  <c r="AC3116" i="11"/>
  <c r="AB3116" i="11"/>
  <c r="AA3116" i="11"/>
  <c r="Y3116" i="11"/>
  <c r="X3116" i="11"/>
  <c r="W3116" i="11"/>
  <c r="V3116" i="11"/>
  <c r="U3116" i="11"/>
  <c r="AC3115" i="11"/>
  <c r="AB3115" i="11"/>
  <c r="AA3115" i="11"/>
  <c r="Y3115" i="11"/>
  <c r="X3115" i="11"/>
  <c r="W3115" i="11"/>
  <c r="AL3115" i="11" s="1"/>
  <c r="V3115" i="11"/>
  <c r="AG3115" i="11" s="1"/>
  <c r="U3115" i="11"/>
  <c r="AK3114" i="11"/>
  <c r="AC3114" i="11"/>
  <c r="AA3114" i="11"/>
  <c r="AB3114" i="11" s="1"/>
  <c r="Y3114" i="11"/>
  <c r="X3114" i="11"/>
  <c r="W3114" i="11"/>
  <c r="V3114" i="11"/>
  <c r="AF3114" i="11" s="1"/>
  <c r="U3114" i="11"/>
  <c r="AG3113" i="11"/>
  <c r="AC3113" i="11"/>
  <c r="AA3113" i="11"/>
  <c r="AB3113" i="11" s="1"/>
  <c r="Y3113" i="11"/>
  <c r="X3113" i="11"/>
  <c r="W3113" i="11"/>
  <c r="V3113" i="11"/>
  <c r="AF3113" i="11" s="1"/>
  <c r="U3113" i="11"/>
  <c r="AG3112" i="11"/>
  <c r="AC3112" i="11"/>
  <c r="AA3112" i="11"/>
  <c r="Y3112" i="11"/>
  <c r="X3112" i="11"/>
  <c r="W3112" i="11"/>
  <c r="V3112" i="11"/>
  <c r="AL3112" i="11" s="1"/>
  <c r="U3112" i="11"/>
  <c r="AC3111" i="11"/>
  <c r="AA3111" i="11"/>
  <c r="AB3111" i="11" s="1"/>
  <c r="Y3111" i="11"/>
  <c r="X3111" i="11"/>
  <c r="W3111" i="11"/>
  <c r="V3111" i="11"/>
  <c r="U3111" i="11"/>
  <c r="AC3110" i="11"/>
  <c r="AA3110" i="11"/>
  <c r="AB3110" i="11" s="1"/>
  <c r="Y3110" i="11"/>
  <c r="X3110" i="11"/>
  <c r="W3110" i="11"/>
  <c r="V3110" i="11"/>
  <c r="U3110" i="11"/>
  <c r="AE3109" i="11"/>
  <c r="AC3109" i="11"/>
  <c r="AA3109" i="11"/>
  <c r="AB3109" i="11" s="1"/>
  <c r="Y3109" i="11"/>
  <c r="X3109" i="11"/>
  <c r="W3109" i="11"/>
  <c r="V3109" i="11"/>
  <c r="U3109" i="11"/>
  <c r="AK3108" i="11"/>
  <c r="AE3108" i="11"/>
  <c r="AC3108" i="11"/>
  <c r="AA3108" i="11"/>
  <c r="AB3108" i="11" s="1"/>
  <c r="Y3108" i="11"/>
  <c r="X3108" i="11"/>
  <c r="W3108" i="11"/>
  <c r="V3108" i="11"/>
  <c r="U3108" i="11"/>
  <c r="AC3107" i="11"/>
  <c r="AA3107" i="11"/>
  <c r="AB3107" i="11" s="1"/>
  <c r="Y3107" i="11"/>
  <c r="X3107" i="11"/>
  <c r="W3107" i="11"/>
  <c r="V3107" i="11"/>
  <c r="U3107" i="11"/>
  <c r="AK3106" i="11"/>
  <c r="AC3106" i="11"/>
  <c r="AA3106" i="11"/>
  <c r="AB3106" i="11" s="1"/>
  <c r="Y3106" i="11"/>
  <c r="X3106" i="11"/>
  <c r="W3106" i="11"/>
  <c r="V3106" i="11"/>
  <c r="AE3106" i="11" s="1"/>
  <c r="U3106" i="11"/>
  <c r="AC3105" i="11"/>
  <c r="AA3105" i="11"/>
  <c r="AB3105" i="11" s="1"/>
  <c r="Y3105" i="11"/>
  <c r="X3105" i="11"/>
  <c r="W3105" i="11"/>
  <c r="V3105" i="11"/>
  <c r="AF3105" i="11" s="1"/>
  <c r="U3105" i="11"/>
  <c r="AC3104" i="11"/>
  <c r="AA3104" i="11"/>
  <c r="Y3104" i="11"/>
  <c r="X3104" i="11"/>
  <c r="W3104" i="11"/>
  <c r="V3104" i="11"/>
  <c r="AL3104" i="11" s="1"/>
  <c r="U3104" i="11"/>
  <c r="AG3103" i="11"/>
  <c r="AC3103" i="11"/>
  <c r="AA3103" i="11"/>
  <c r="Y3103" i="11"/>
  <c r="X3103" i="11"/>
  <c r="W3103" i="11"/>
  <c r="V3103" i="11"/>
  <c r="AL3103" i="11" s="1"/>
  <c r="U3103" i="11"/>
  <c r="AF3102" i="11"/>
  <c r="AC3102" i="11"/>
  <c r="AA3102" i="11"/>
  <c r="AB3102" i="11" s="1"/>
  <c r="Y3102" i="11"/>
  <c r="X3102" i="11"/>
  <c r="W3102" i="11"/>
  <c r="V3102" i="11"/>
  <c r="AE3102" i="11" s="1"/>
  <c r="U3102" i="11"/>
  <c r="AG3101" i="11"/>
  <c r="AC3101" i="11"/>
  <c r="AA3101" i="11"/>
  <c r="AB3101" i="11" s="1"/>
  <c r="Y3101" i="11"/>
  <c r="X3101" i="11"/>
  <c r="W3101" i="11"/>
  <c r="V3101" i="11"/>
  <c r="AE3101" i="11" s="1"/>
  <c r="U3101" i="11"/>
  <c r="AK3100" i="11"/>
  <c r="AC3100" i="11"/>
  <c r="AB3100" i="11"/>
  <c r="AA3100" i="11"/>
  <c r="Y3100" i="11"/>
  <c r="X3100" i="11"/>
  <c r="W3100" i="11"/>
  <c r="V3100" i="11"/>
  <c r="U3100" i="11"/>
  <c r="AC3099" i="11"/>
  <c r="AB3099" i="11"/>
  <c r="AA3099" i="11"/>
  <c r="Y3099" i="11"/>
  <c r="X3099" i="11"/>
  <c r="W3099" i="11"/>
  <c r="AL3099" i="11" s="1"/>
  <c r="V3099" i="11"/>
  <c r="AF3099" i="11" s="1"/>
  <c r="U3099" i="11"/>
  <c r="AL3098" i="11"/>
  <c r="AG3098" i="11"/>
  <c r="AC3098" i="11"/>
  <c r="AA3098" i="11"/>
  <c r="AB3098" i="11" s="1"/>
  <c r="Y3098" i="11"/>
  <c r="X3098" i="11"/>
  <c r="W3098" i="11"/>
  <c r="V3098" i="11"/>
  <c r="AF3098" i="11" s="1"/>
  <c r="U3098" i="11"/>
  <c r="AL3097" i="11"/>
  <c r="AC3097" i="11"/>
  <c r="AA3097" i="11"/>
  <c r="AB3097" i="11" s="1"/>
  <c r="Y3097" i="11"/>
  <c r="X3097" i="11"/>
  <c r="W3097" i="11"/>
  <c r="V3097" i="11"/>
  <c r="AF3097" i="11" s="1"/>
  <c r="U3097" i="11"/>
  <c r="AE3096" i="11"/>
  <c r="AC3096" i="11"/>
  <c r="AA3096" i="11"/>
  <c r="AB3096" i="11" s="1"/>
  <c r="Y3096" i="11"/>
  <c r="X3096" i="11"/>
  <c r="W3096" i="11"/>
  <c r="V3096" i="11"/>
  <c r="AL3096" i="11" s="1"/>
  <c r="U3096" i="11"/>
  <c r="AC3095" i="11"/>
  <c r="AA3095" i="11"/>
  <c r="AB3095" i="11" s="1"/>
  <c r="Y3095" i="11"/>
  <c r="X3095" i="11"/>
  <c r="W3095" i="11"/>
  <c r="V3095" i="11"/>
  <c r="U3095" i="11"/>
  <c r="AE3094" i="11"/>
  <c r="AC3094" i="11"/>
  <c r="AA3094" i="11"/>
  <c r="AB3094" i="11" s="1"/>
  <c r="Y3094" i="11"/>
  <c r="X3094" i="11"/>
  <c r="W3094" i="11"/>
  <c r="V3094" i="11"/>
  <c r="U3094" i="11"/>
  <c r="AC3093" i="11"/>
  <c r="AA3093" i="11"/>
  <c r="AB3093" i="11" s="1"/>
  <c r="Y3093" i="11"/>
  <c r="X3093" i="11"/>
  <c r="W3093" i="11"/>
  <c r="V3093" i="11"/>
  <c r="U3093" i="11"/>
  <c r="AF3092" i="11"/>
  <c r="AC3092" i="11"/>
  <c r="AA3092" i="11"/>
  <c r="Y3092" i="11"/>
  <c r="X3092" i="11"/>
  <c r="W3092" i="11"/>
  <c r="V3092" i="11"/>
  <c r="AL3092" i="11" s="1"/>
  <c r="U3092" i="11"/>
  <c r="AC3091" i="11"/>
  <c r="AA3091" i="11"/>
  <c r="AB3091" i="11" s="1"/>
  <c r="Y3091" i="11"/>
  <c r="X3091" i="11"/>
  <c r="W3091" i="11"/>
  <c r="V3091" i="11"/>
  <c r="U3091" i="11"/>
  <c r="AK3090" i="11"/>
  <c r="AC3090" i="11"/>
  <c r="AA3090" i="11"/>
  <c r="AB3090" i="11" s="1"/>
  <c r="Y3090" i="11"/>
  <c r="X3090" i="11"/>
  <c r="W3090" i="11"/>
  <c r="V3090" i="11"/>
  <c r="AE3090" i="11" s="1"/>
  <c r="U3090" i="11"/>
  <c r="AC3089" i="11"/>
  <c r="AA3089" i="11"/>
  <c r="AB3089" i="11" s="1"/>
  <c r="Y3089" i="11"/>
  <c r="X3089" i="11"/>
  <c r="W3089" i="11"/>
  <c r="V3089" i="11"/>
  <c r="AF3089" i="11" s="1"/>
  <c r="U3089" i="11"/>
  <c r="AK3088" i="11"/>
  <c r="AC3088" i="11"/>
  <c r="AA3088" i="11"/>
  <c r="Y3088" i="11"/>
  <c r="X3088" i="11"/>
  <c r="W3088" i="11"/>
  <c r="V3088" i="11"/>
  <c r="AL3088" i="11" s="1"/>
  <c r="U3088" i="11"/>
  <c r="AC3087" i="11"/>
  <c r="AA3087" i="11"/>
  <c r="Y3087" i="11"/>
  <c r="X3087" i="11"/>
  <c r="W3087" i="11"/>
  <c r="V3087" i="11"/>
  <c r="AL3087" i="11" s="1"/>
  <c r="U3087" i="11"/>
  <c r="AC3086" i="11"/>
  <c r="AA3086" i="11"/>
  <c r="AB3086" i="11" s="1"/>
  <c r="Y3086" i="11"/>
  <c r="X3086" i="11"/>
  <c r="W3086" i="11"/>
  <c r="V3086" i="11"/>
  <c r="AE3086" i="11" s="1"/>
  <c r="U3086" i="11"/>
  <c r="AK3085" i="11"/>
  <c r="AG3085" i="11"/>
  <c r="AC3085" i="11"/>
  <c r="AA3085" i="11"/>
  <c r="AB3085" i="11" s="1"/>
  <c r="Y3085" i="11"/>
  <c r="X3085" i="11"/>
  <c r="W3085" i="11"/>
  <c r="V3085" i="11"/>
  <c r="AE3085" i="11" s="1"/>
  <c r="U3085" i="11"/>
  <c r="AK3084" i="11"/>
  <c r="AC3084" i="11"/>
  <c r="AA3084" i="11"/>
  <c r="AB3084" i="11" s="1"/>
  <c r="Y3084" i="11"/>
  <c r="X3084" i="11"/>
  <c r="W3084" i="11"/>
  <c r="V3084" i="11"/>
  <c r="AL3084" i="11" s="1"/>
  <c r="U3084" i="11"/>
  <c r="AL3083" i="11"/>
  <c r="AG3083" i="11"/>
  <c r="AC3083" i="11"/>
  <c r="AB3083" i="11"/>
  <c r="AA3083" i="11"/>
  <c r="Y3083" i="11"/>
  <c r="X3083" i="11"/>
  <c r="W3083" i="11"/>
  <c r="V3083" i="11"/>
  <c r="AK3083" i="11" s="1"/>
  <c r="U3083" i="11"/>
  <c r="AC3082" i="11"/>
  <c r="AA3082" i="11"/>
  <c r="AB3082" i="11" s="1"/>
  <c r="Y3082" i="11"/>
  <c r="X3082" i="11"/>
  <c r="W3082" i="11"/>
  <c r="V3082" i="11"/>
  <c r="AF3082" i="11" s="1"/>
  <c r="U3082" i="11"/>
  <c r="AK3081" i="11"/>
  <c r="AG3081" i="11"/>
  <c r="AC3081" i="11"/>
  <c r="AA3081" i="11"/>
  <c r="AB3081" i="11" s="1"/>
  <c r="Y3081" i="11"/>
  <c r="X3081" i="11"/>
  <c r="W3081" i="11"/>
  <c r="V3081" i="11"/>
  <c r="AF3081" i="11" s="1"/>
  <c r="U3081" i="11"/>
  <c r="AC3080" i="11"/>
  <c r="AA3080" i="11"/>
  <c r="Y3080" i="11"/>
  <c r="X3080" i="11"/>
  <c r="W3080" i="11"/>
  <c r="V3080" i="11"/>
  <c r="AL3080" i="11" s="1"/>
  <c r="U3080" i="11"/>
  <c r="AC3079" i="11"/>
  <c r="AA3079" i="11"/>
  <c r="AB3079" i="11" s="1"/>
  <c r="Y3079" i="11"/>
  <c r="X3079" i="11"/>
  <c r="W3079" i="11"/>
  <c r="V3079" i="11"/>
  <c r="U3079" i="11"/>
  <c r="AC3078" i="11"/>
  <c r="AA3078" i="11"/>
  <c r="AB3078" i="11" s="1"/>
  <c r="Y3078" i="11"/>
  <c r="X3078" i="11"/>
  <c r="W3078" i="11"/>
  <c r="V3078" i="11"/>
  <c r="AE3078" i="11" s="1"/>
  <c r="U3078" i="11"/>
  <c r="AC3077" i="11"/>
  <c r="AA3077" i="11"/>
  <c r="AB3077" i="11" s="1"/>
  <c r="Y3077" i="11"/>
  <c r="X3077" i="11"/>
  <c r="W3077" i="11"/>
  <c r="V3077" i="11"/>
  <c r="U3077" i="11"/>
  <c r="AK3076" i="11"/>
  <c r="AC3076" i="11"/>
  <c r="AA3076" i="11"/>
  <c r="AB3076" i="11" s="1"/>
  <c r="Y3076" i="11"/>
  <c r="X3076" i="11"/>
  <c r="W3076" i="11"/>
  <c r="V3076" i="11"/>
  <c r="AL3076" i="11" s="1"/>
  <c r="U3076" i="11"/>
  <c r="AC3075" i="11"/>
  <c r="AA3075" i="11"/>
  <c r="AB3075" i="11" s="1"/>
  <c r="Y3075" i="11"/>
  <c r="X3075" i="11"/>
  <c r="W3075" i="11"/>
  <c r="V3075" i="11"/>
  <c r="U3075" i="11"/>
  <c r="AC3074" i="11"/>
  <c r="AA3074" i="11"/>
  <c r="AB3074" i="11" s="1"/>
  <c r="Y3074" i="11"/>
  <c r="X3074" i="11"/>
  <c r="W3074" i="11"/>
  <c r="V3074" i="11"/>
  <c r="AK3074" i="11" s="1"/>
  <c r="U3074" i="11"/>
  <c r="AE3073" i="11"/>
  <c r="AC3073" i="11"/>
  <c r="AA3073" i="11"/>
  <c r="AB3073" i="11" s="1"/>
  <c r="Y3073" i="11"/>
  <c r="X3073" i="11"/>
  <c r="W3073" i="11"/>
  <c r="V3073" i="11"/>
  <c r="AK3073" i="11" s="1"/>
  <c r="U3073" i="11"/>
  <c r="AF3072" i="11"/>
  <c r="AC3072" i="11"/>
  <c r="AA3072" i="11"/>
  <c r="Y3072" i="11"/>
  <c r="X3072" i="11"/>
  <c r="W3072" i="11"/>
  <c r="V3072" i="11"/>
  <c r="AL3072" i="11" s="1"/>
  <c r="U3072" i="11"/>
  <c r="AE3071" i="11"/>
  <c r="AC3071" i="11"/>
  <c r="AA3071" i="11"/>
  <c r="AB3071" i="11" s="1"/>
  <c r="Y3071" i="11"/>
  <c r="X3071" i="11"/>
  <c r="W3071" i="11"/>
  <c r="AL3071" i="11" s="1"/>
  <c r="V3071" i="11"/>
  <c r="AG3071" i="11" s="1"/>
  <c r="U3071" i="11"/>
  <c r="AK3070" i="11"/>
  <c r="AC3070" i="11"/>
  <c r="AB3070" i="11"/>
  <c r="AA3070" i="11"/>
  <c r="Y3070" i="11"/>
  <c r="X3070" i="11"/>
  <c r="W3070" i="11"/>
  <c r="AL3070" i="11" s="1"/>
  <c r="V3070" i="11"/>
  <c r="AE3070" i="11" s="1"/>
  <c r="U3070" i="11"/>
  <c r="AG3069" i="11"/>
  <c r="AC3069" i="11"/>
  <c r="AA3069" i="11"/>
  <c r="AB3069" i="11" s="1"/>
  <c r="Y3069" i="11"/>
  <c r="X3069" i="11"/>
  <c r="W3069" i="11"/>
  <c r="V3069" i="11"/>
  <c r="AE3069" i="11" s="1"/>
  <c r="U3069" i="11"/>
  <c r="AC3068" i="11"/>
  <c r="AB3068" i="11"/>
  <c r="AA3068" i="11"/>
  <c r="Y3068" i="11"/>
  <c r="X3068" i="11"/>
  <c r="W3068" i="11"/>
  <c r="V3068" i="11"/>
  <c r="AF3068" i="11" s="1"/>
  <c r="U3068" i="11"/>
  <c r="AC3067" i="11"/>
  <c r="AA3067" i="11"/>
  <c r="AB3067" i="11" s="1"/>
  <c r="Y3067" i="11"/>
  <c r="X3067" i="11"/>
  <c r="W3067" i="11"/>
  <c r="V3067" i="11"/>
  <c r="AF3067" i="11" s="1"/>
  <c r="U3067" i="11"/>
  <c r="AG3066" i="11"/>
  <c r="AC3066" i="11"/>
  <c r="AA3066" i="11"/>
  <c r="AB3066" i="11" s="1"/>
  <c r="Y3066" i="11"/>
  <c r="X3066" i="11"/>
  <c r="W3066" i="11"/>
  <c r="V3066" i="11"/>
  <c r="AF3066" i="11" s="1"/>
  <c r="U3066" i="11"/>
  <c r="AL3065" i="11"/>
  <c r="AG3065" i="11"/>
  <c r="AC3065" i="11"/>
  <c r="AA3065" i="11"/>
  <c r="AB3065" i="11" s="1"/>
  <c r="Y3065" i="11"/>
  <c r="X3065" i="11"/>
  <c r="W3065" i="11"/>
  <c r="V3065" i="11"/>
  <c r="AF3065" i="11" s="1"/>
  <c r="U3065" i="11"/>
  <c r="AK3064" i="11"/>
  <c r="AG3064" i="11"/>
  <c r="AE3064" i="11"/>
  <c r="AC3064" i="11"/>
  <c r="AB3064" i="11"/>
  <c r="AA3064" i="11"/>
  <c r="Y3064" i="11"/>
  <c r="X3064" i="11"/>
  <c r="W3064" i="11"/>
  <c r="V3064" i="11"/>
  <c r="AL3064" i="11" s="1"/>
  <c r="U3064" i="11"/>
  <c r="AL3063" i="11"/>
  <c r="AC3063" i="11"/>
  <c r="AA3063" i="11"/>
  <c r="AB3063" i="11" s="1"/>
  <c r="Y3063" i="11"/>
  <c r="X3063" i="11"/>
  <c r="W3063" i="11"/>
  <c r="V3063" i="11"/>
  <c r="U3063" i="11"/>
  <c r="AE3062" i="11"/>
  <c r="AC3062" i="11"/>
  <c r="AA3062" i="11"/>
  <c r="AB3062" i="11" s="1"/>
  <c r="Y3062" i="11"/>
  <c r="X3062" i="11"/>
  <c r="W3062" i="11"/>
  <c r="V3062" i="11"/>
  <c r="U3062" i="11"/>
  <c r="AC3061" i="11"/>
  <c r="AA3061" i="11"/>
  <c r="AB3061" i="11" s="1"/>
  <c r="Y3061" i="11"/>
  <c r="X3061" i="11"/>
  <c r="W3061" i="11"/>
  <c r="V3061" i="11"/>
  <c r="U3061" i="11"/>
  <c r="AC3060" i="11"/>
  <c r="AA3060" i="11"/>
  <c r="AB3060" i="11" s="1"/>
  <c r="Y3060" i="11"/>
  <c r="X3060" i="11"/>
  <c r="W3060" i="11"/>
  <c r="V3060" i="11"/>
  <c r="AL3060" i="11" s="1"/>
  <c r="U3060" i="11"/>
  <c r="AC3059" i="11"/>
  <c r="AA3059" i="11"/>
  <c r="AB3059" i="11" s="1"/>
  <c r="Y3059" i="11"/>
  <c r="X3059" i="11"/>
  <c r="W3059" i="11"/>
  <c r="V3059" i="11"/>
  <c r="U3059" i="11"/>
  <c r="AC3058" i="11"/>
  <c r="AB3058" i="11"/>
  <c r="AA3058" i="11"/>
  <c r="Y3058" i="11"/>
  <c r="X3058" i="11"/>
  <c r="W3058" i="11"/>
  <c r="V3058" i="11"/>
  <c r="AE3058" i="11" s="1"/>
  <c r="U3058" i="11"/>
  <c r="AK3057" i="11"/>
  <c r="AE3057" i="11"/>
  <c r="AC3057" i="11"/>
  <c r="AA3057" i="11"/>
  <c r="AB3057" i="11" s="1"/>
  <c r="Y3057" i="11"/>
  <c r="X3057" i="11"/>
  <c r="W3057" i="11"/>
  <c r="V3057" i="11"/>
  <c r="U3057" i="11"/>
  <c r="AC3056" i="11"/>
  <c r="AA3056" i="11"/>
  <c r="Y3056" i="11"/>
  <c r="X3056" i="11"/>
  <c r="W3056" i="11"/>
  <c r="V3056" i="11"/>
  <c r="AL3056" i="11" s="1"/>
  <c r="U3056" i="11"/>
  <c r="AG3055" i="11"/>
  <c r="AE3055" i="11"/>
  <c r="AC3055" i="11"/>
  <c r="AA3055" i="11"/>
  <c r="AB3055" i="11" s="1"/>
  <c r="Y3055" i="11"/>
  <c r="X3055" i="11"/>
  <c r="W3055" i="11"/>
  <c r="AL3055" i="11" s="1"/>
  <c r="V3055" i="11"/>
  <c r="AK3055" i="11" s="1"/>
  <c r="U3055" i="11"/>
  <c r="AL3054" i="11"/>
  <c r="AK3054" i="11"/>
  <c r="AF3054" i="11"/>
  <c r="AC3054" i="11"/>
  <c r="AB3054" i="11"/>
  <c r="AA3054" i="11"/>
  <c r="Y3054" i="11"/>
  <c r="X3054" i="11"/>
  <c r="W3054" i="11"/>
  <c r="V3054" i="11"/>
  <c r="U3054" i="11"/>
  <c r="AL3053" i="11"/>
  <c r="AG3053" i="11"/>
  <c r="AF3053" i="11"/>
  <c r="AC3053" i="11"/>
  <c r="AA3053" i="11"/>
  <c r="AB3053" i="11" s="1"/>
  <c r="Y3053" i="11"/>
  <c r="X3053" i="11"/>
  <c r="W3053" i="11"/>
  <c r="V3053" i="11"/>
  <c r="AE3053" i="11" s="1"/>
  <c r="U3053" i="11"/>
  <c r="AC3052" i="11"/>
  <c r="AA3052" i="11"/>
  <c r="AB3052" i="11" s="1"/>
  <c r="Y3052" i="11"/>
  <c r="X3052" i="11"/>
  <c r="W3052" i="11"/>
  <c r="V3052" i="11"/>
  <c r="AK3052" i="11" s="1"/>
  <c r="U3052" i="11"/>
  <c r="AC3051" i="11"/>
  <c r="AA3051" i="11"/>
  <c r="AB3051" i="11" s="1"/>
  <c r="Y3051" i="11"/>
  <c r="X3051" i="11"/>
  <c r="W3051" i="11"/>
  <c r="V3051" i="11"/>
  <c r="U3051" i="11"/>
  <c r="AC3050" i="11"/>
  <c r="AA3050" i="11"/>
  <c r="AB3050" i="11" s="1"/>
  <c r="Y3050" i="11"/>
  <c r="X3050" i="11"/>
  <c r="W3050" i="11"/>
  <c r="V3050" i="11"/>
  <c r="U3050" i="11"/>
  <c r="AC3049" i="11"/>
  <c r="AA3049" i="11"/>
  <c r="AB3049" i="11" s="1"/>
  <c r="Y3049" i="11"/>
  <c r="X3049" i="11"/>
  <c r="W3049" i="11"/>
  <c r="V3049" i="11"/>
  <c r="AE3049" i="11" s="1"/>
  <c r="U3049" i="11"/>
  <c r="AK3048" i="11"/>
  <c r="AF3048" i="11"/>
  <c r="AC3048" i="11"/>
  <c r="AB3048" i="11"/>
  <c r="AA3048" i="11"/>
  <c r="Y3048" i="11"/>
  <c r="X3048" i="11"/>
  <c r="W3048" i="11"/>
  <c r="V3048" i="11"/>
  <c r="U3048" i="11"/>
  <c r="AC3047" i="11"/>
  <c r="AA3047" i="11"/>
  <c r="AB3047" i="11" s="1"/>
  <c r="Y3047" i="11"/>
  <c r="X3047" i="11"/>
  <c r="W3047" i="11"/>
  <c r="V3047" i="11"/>
  <c r="U3047" i="11"/>
  <c r="AK3046" i="11"/>
  <c r="AF3046" i="11"/>
  <c r="AC3046" i="11"/>
  <c r="AB3046" i="11"/>
  <c r="AA3046" i="11"/>
  <c r="Y3046" i="11"/>
  <c r="X3046" i="11"/>
  <c r="W3046" i="11"/>
  <c r="V3046" i="11"/>
  <c r="AE3046" i="11" s="1"/>
  <c r="U3046" i="11"/>
  <c r="AC3045" i="11"/>
  <c r="AA3045" i="11"/>
  <c r="AB3045" i="11" s="1"/>
  <c r="Y3045" i="11"/>
  <c r="X3045" i="11"/>
  <c r="W3045" i="11"/>
  <c r="V3045" i="11"/>
  <c r="AL3045" i="11" s="1"/>
  <c r="U3045" i="11"/>
  <c r="AG3044" i="11"/>
  <c r="AC3044" i="11"/>
  <c r="AA3044" i="11"/>
  <c r="Y3044" i="11"/>
  <c r="X3044" i="11"/>
  <c r="W3044" i="11"/>
  <c r="V3044" i="11"/>
  <c r="U3044" i="11"/>
  <c r="AC3043" i="11"/>
  <c r="AA3043" i="11"/>
  <c r="AB3043" i="11" s="1"/>
  <c r="Y3043" i="11"/>
  <c r="X3043" i="11"/>
  <c r="W3043" i="11"/>
  <c r="V3043" i="11"/>
  <c r="AL3043" i="11" s="1"/>
  <c r="U3043" i="11"/>
  <c r="AC3042" i="11"/>
  <c r="AA3042" i="11"/>
  <c r="AB3042" i="11" s="1"/>
  <c r="Y3042" i="11"/>
  <c r="X3042" i="11"/>
  <c r="W3042" i="11"/>
  <c r="V3042" i="11"/>
  <c r="U3042" i="11"/>
  <c r="AC3041" i="11"/>
  <c r="AA3041" i="11"/>
  <c r="AB3041" i="11" s="1"/>
  <c r="Y3041" i="11"/>
  <c r="X3041" i="11"/>
  <c r="W3041" i="11"/>
  <c r="V3041" i="11"/>
  <c r="U3041" i="11"/>
  <c r="AC3040" i="11"/>
  <c r="AA3040" i="11"/>
  <c r="Y3040" i="11"/>
  <c r="X3040" i="11"/>
  <c r="W3040" i="11"/>
  <c r="V3040" i="11"/>
  <c r="AL3040" i="11" s="1"/>
  <c r="U3040" i="11"/>
  <c r="AL3039" i="11"/>
  <c r="AC3039" i="11"/>
  <c r="AA3039" i="11"/>
  <c r="AB3039" i="11" s="1"/>
  <c r="Y3039" i="11"/>
  <c r="X3039" i="11"/>
  <c r="W3039" i="11"/>
  <c r="V3039" i="11"/>
  <c r="U3039" i="11"/>
  <c r="AC3038" i="11"/>
  <c r="AA3038" i="11"/>
  <c r="AB3038" i="11" s="1"/>
  <c r="Y3038" i="11"/>
  <c r="X3038" i="11"/>
  <c r="W3038" i="11"/>
  <c r="V3038" i="11"/>
  <c r="AK3038" i="11" s="1"/>
  <c r="U3038" i="11"/>
  <c r="AC3037" i="11"/>
  <c r="AA3037" i="11"/>
  <c r="AB3037" i="11" s="1"/>
  <c r="Y3037" i="11"/>
  <c r="X3037" i="11"/>
  <c r="W3037" i="11"/>
  <c r="V3037" i="11"/>
  <c r="AE3037" i="11" s="1"/>
  <c r="U3037" i="11"/>
  <c r="AG3036" i="11"/>
  <c r="AC3036" i="11"/>
  <c r="AA3036" i="11"/>
  <c r="Y3036" i="11"/>
  <c r="X3036" i="11"/>
  <c r="W3036" i="11"/>
  <c r="V3036" i="11"/>
  <c r="U3036" i="11"/>
  <c r="AC3035" i="11"/>
  <c r="AA3035" i="11"/>
  <c r="AB3035" i="11" s="1"/>
  <c r="Y3035" i="11"/>
  <c r="X3035" i="11"/>
  <c r="W3035" i="11"/>
  <c r="V3035" i="11"/>
  <c r="U3035" i="11"/>
  <c r="AG3034" i="11"/>
  <c r="AC3034" i="11"/>
  <c r="AA3034" i="11"/>
  <c r="AB3034" i="11" s="1"/>
  <c r="Y3034" i="11"/>
  <c r="X3034" i="11"/>
  <c r="W3034" i="11"/>
  <c r="V3034" i="11"/>
  <c r="U3034" i="11"/>
  <c r="AL3033" i="11"/>
  <c r="AC3033" i="11"/>
  <c r="AA3033" i="11"/>
  <c r="AB3033" i="11" s="1"/>
  <c r="Y3033" i="11"/>
  <c r="X3033" i="11"/>
  <c r="W3033" i="11"/>
  <c r="V3033" i="11"/>
  <c r="U3033" i="11"/>
  <c r="AK3032" i="11"/>
  <c r="AF3032" i="11"/>
  <c r="AC3032" i="11"/>
  <c r="AB3032" i="11"/>
  <c r="AA3032" i="11"/>
  <c r="Y3032" i="11"/>
  <c r="X3032" i="11"/>
  <c r="W3032" i="11"/>
  <c r="V3032" i="11"/>
  <c r="U3032" i="11"/>
  <c r="AC3031" i="11"/>
  <c r="AA3031" i="11"/>
  <c r="AB3031" i="11" s="1"/>
  <c r="Y3031" i="11"/>
  <c r="X3031" i="11"/>
  <c r="W3031" i="11"/>
  <c r="V3031" i="11"/>
  <c r="AL3031" i="11" s="1"/>
  <c r="U3031" i="11"/>
  <c r="AG3030" i="11"/>
  <c r="AE3030" i="11"/>
  <c r="AC3030" i="11"/>
  <c r="AB3030" i="11"/>
  <c r="AA3030" i="11"/>
  <c r="Y3030" i="11"/>
  <c r="X3030" i="11"/>
  <c r="W3030" i="11"/>
  <c r="V3030" i="11"/>
  <c r="AL3030" i="11" s="1"/>
  <c r="U3030" i="11"/>
  <c r="AC3029" i="11"/>
  <c r="AA3029" i="11"/>
  <c r="AB3029" i="11" s="1"/>
  <c r="Y3029" i="11"/>
  <c r="X3029" i="11"/>
  <c r="W3029" i="11"/>
  <c r="V3029" i="11"/>
  <c r="U3029" i="11"/>
  <c r="AK3028" i="11"/>
  <c r="AF3028" i="11"/>
  <c r="AC3028" i="11"/>
  <c r="AB3028" i="11"/>
  <c r="AA3028" i="11"/>
  <c r="Y3028" i="11"/>
  <c r="X3028" i="11"/>
  <c r="W3028" i="11"/>
  <c r="V3028" i="11"/>
  <c r="AL3028" i="11" s="1"/>
  <c r="U3028" i="11"/>
  <c r="AL3027" i="11"/>
  <c r="AC3027" i="11"/>
  <c r="AA3027" i="11"/>
  <c r="AB3027" i="11" s="1"/>
  <c r="Y3027" i="11"/>
  <c r="X3027" i="11"/>
  <c r="W3027" i="11"/>
  <c r="V3027" i="11"/>
  <c r="U3027" i="11"/>
  <c r="AK3026" i="11"/>
  <c r="AG3026" i="11"/>
  <c r="AE3026" i="11"/>
  <c r="AC3026" i="11"/>
  <c r="AB3026" i="11"/>
  <c r="AA3026" i="11"/>
  <c r="Y3026" i="11"/>
  <c r="X3026" i="11"/>
  <c r="W3026" i="11"/>
  <c r="V3026" i="11"/>
  <c r="AL3026" i="11" s="1"/>
  <c r="U3026" i="11"/>
  <c r="AE3025" i="11"/>
  <c r="AC3025" i="11"/>
  <c r="AA3025" i="11"/>
  <c r="AB3025" i="11" s="1"/>
  <c r="Y3025" i="11"/>
  <c r="X3025" i="11"/>
  <c r="W3025" i="11"/>
  <c r="V3025" i="11"/>
  <c r="U3025" i="11"/>
  <c r="AC3024" i="11"/>
  <c r="AA3024" i="11"/>
  <c r="Y3024" i="11"/>
  <c r="X3024" i="11"/>
  <c r="W3024" i="11"/>
  <c r="V3024" i="11"/>
  <c r="U3024" i="11"/>
  <c r="AC3023" i="11"/>
  <c r="AA3023" i="11"/>
  <c r="AB3023" i="11" s="1"/>
  <c r="Y3023" i="11"/>
  <c r="X3023" i="11"/>
  <c r="W3023" i="11"/>
  <c r="V3023" i="11"/>
  <c r="U3023" i="11"/>
  <c r="AG3022" i="11"/>
  <c r="AE3022" i="11"/>
  <c r="AC3022" i="11"/>
  <c r="AB3022" i="11"/>
  <c r="AA3022" i="11"/>
  <c r="Y3022" i="11"/>
  <c r="X3022" i="11"/>
  <c r="W3022" i="11"/>
  <c r="V3022" i="11"/>
  <c r="AL3022" i="11" s="1"/>
  <c r="U3022" i="11"/>
  <c r="AC3021" i="11"/>
  <c r="AA3021" i="11"/>
  <c r="AB3021" i="11" s="1"/>
  <c r="Y3021" i="11"/>
  <c r="X3021" i="11"/>
  <c r="W3021" i="11"/>
  <c r="V3021" i="11"/>
  <c r="U3021" i="11"/>
  <c r="AC3020" i="11"/>
  <c r="AA3020" i="11"/>
  <c r="Y3020" i="11"/>
  <c r="X3020" i="11"/>
  <c r="W3020" i="11"/>
  <c r="V3020" i="11"/>
  <c r="U3020" i="11"/>
  <c r="AC3019" i="11"/>
  <c r="AA3019" i="11"/>
  <c r="AB3019" i="11" s="1"/>
  <c r="Y3019" i="11"/>
  <c r="X3019" i="11"/>
  <c r="W3019" i="11"/>
  <c r="V3019" i="11"/>
  <c r="AL3019" i="11" s="1"/>
  <c r="U3019" i="11"/>
  <c r="AK3018" i="11"/>
  <c r="AF3018" i="11"/>
  <c r="AC3018" i="11"/>
  <c r="AA3018" i="11"/>
  <c r="AB3018" i="11" s="1"/>
  <c r="Y3018" i="11"/>
  <c r="X3018" i="11"/>
  <c r="W3018" i="11"/>
  <c r="V3018" i="11"/>
  <c r="U3018" i="11"/>
  <c r="AL3017" i="11"/>
  <c r="AC3017" i="11"/>
  <c r="AA3017" i="11"/>
  <c r="AB3017" i="11" s="1"/>
  <c r="Y3017" i="11"/>
  <c r="X3017" i="11"/>
  <c r="W3017" i="11"/>
  <c r="V3017" i="11"/>
  <c r="U3017" i="11"/>
  <c r="AK3016" i="11"/>
  <c r="AF3016" i="11"/>
  <c r="AC3016" i="11"/>
  <c r="AB3016" i="11"/>
  <c r="AA3016" i="11"/>
  <c r="Y3016" i="11"/>
  <c r="X3016" i="11"/>
  <c r="W3016" i="11"/>
  <c r="V3016" i="11"/>
  <c r="U3016" i="11"/>
  <c r="AE3015" i="11"/>
  <c r="AC3015" i="11"/>
  <c r="AA3015" i="11"/>
  <c r="AB3015" i="11" s="1"/>
  <c r="Y3015" i="11"/>
  <c r="X3015" i="11"/>
  <c r="W3015" i="11"/>
  <c r="V3015" i="11"/>
  <c r="U3015" i="11"/>
  <c r="AK3014" i="11"/>
  <c r="AG3014" i="11"/>
  <c r="AE3014" i="11"/>
  <c r="AC3014" i="11"/>
  <c r="AB3014" i="11"/>
  <c r="AA3014" i="11"/>
  <c r="Y3014" i="11"/>
  <c r="X3014" i="11"/>
  <c r="W3014" i="11"/>
  <c r="V3014" i="11"/>
  <c r="U3014" i="11"/>
  <c r="AE3013" i="11"/>
  <c r="AC3013" i="11"/>
  <c r="AA3013" i="11"/>
  <c r="AB3013" i="11" s="1"/>
  <c r="Y3013" i="11"/>
  <c r="X3013" i="11"/>
  <c r="W3013" i="11"/>
  <c r="V3013" i="11"/>
  <c r="U3013" i="11"/>
  <c r="AG3012" i="11"/>
  <c r="AC3012" i="11"/>
  <c r="AA3012" i="11"/>
  <c r="Y3012" i="11"/>
  <c r="X3012" i="11"/>
  <c r="W3012" i="11"/>
  <c r="V3012" i="11"/>
  <c r="U3012" i="11"/>
  <c r="AL3011" i="11"/>
  <c r="AC3011" i="11"/>
  <c r="AA3011" i="11"/>
  <c r="AB3011" i="11" s="1"/>
  <c r="Y3011" i="11"/>
  <c r="X3011" i="11"/>
  <c r="W3011" i="11"/>
  <c r="V3011" i="11"/>
  <c r="U3011" i="11"/>
  <c r="AC3010" i="11"/>
  <c r="AA3010" i="11"/>
  <c r="AB3010" i="11" s="1"/>
  <c r="Y3010" i="11"/>
  <c r="X3010" i="11"/>
  <c r="W3010" i="11"/>
  <c r="V3010" i="11"/>
  <c r="AK3010" i="11" s="1"/>
  <c r="U3010" i="11"/>
  <c r="AC3009" i="11"/>
  <c r="AA3009" i="11"/>
  <c r="AB3009" i="11" s="1"/>
  <c r="Y3009" i="11"/>
  <c r="X3009" i="11"/>
  <c r="W3009" i="11"/>
  <c r="V3009" i="11"/>
  <c r="AL3009" i="11" s="1"/>
  <c r="U3009" i="11"/>
  <c r="AK3008" i="11"/>
  <c r="AF3008" i="11"/>
  <c r="AC3008" i="11"/>
  <c r="AB3008" i="11"/>
  <c r="AA3008" i="11"/>
  <c r="Y3008" i="11"/>
  <c r="X3008" i="11"/>
  <c r="W3008" i="11"/>
  <c r="V3008" i="11"/>
  <c r="AL3008" i="11" s="1"/>
  <c r="U3008" i="11"/>
  <c r="AC3007" i="11"/>
  <c r="AA3007" i="11"/>
  <c r="AB3007" i="11" s="1"/>
  <c r="Y3007" i="11"/>
  <c r="X3007" i="11"/>
  <c r="W3007" i="11"/>
  <c r="V3007" i="11"/>
  <c r="U3007" i="11"/>
  <c r="AK3006" i="11"/>
  <c r="AF3006" i="11"/>
  <c r="AC3006" i="11"/>
  <c r="AA3006" i="11"/>
  <c r="AB3006" i="11" s="1"/>
  <c r="Y3006" i="11"/>
  <c r="X3006" i="11"/>
  <c r="W3006" i="11"/>
  <c r="V3006" i="11"/>
  <c r="U3006" i="11"/>
  <c r="AE3005" i="11"/>
  <c r="AC3005" i="11"/>
  <c r="AA3005" i="11"/>
  <c r="AB3005" i="11" s="1"/>
  <c r="Y3005" i="11"/>
  <c r="X3005" i="11"/>
  <c r="W3005" i="11"/>
  <c r="V3005" i="11"/>
  <c r="U3005" i="11"/>
  <c r="AK3004" i="11"/>
  <c r="AF3004" i="11"/>
  <c r="AC3004" i="11"/>
  <c r="AB3004" i="11"/>
  <c r="AA3004" i="11"/>
  <c r="Y3004" i="11"/>
  <c r="X3004" i="11"/>
  <c r="W3004" i="11"/>
  <c r="V3004" i="11"/>
  <c r="U3004" i="11"/>
  <c r="AC3003" i="11"/>
  <c r="AA3003" i="11"/>
  <c r="AB3003" i="11" s="1"/>
  <c r="Y3003" i="11"/>
  <c r="X3003" i="11"/>
  <c r="W3003" i="11"/>
  <c r="V3003" i="11"/>
  <c r="AE3003" i="11" s="1"/>
  <c r="U3003" i="11"/>
  <c r="AC3002" i="11"/>
  <c r="AA3002" i="11"/>
  <c r="AB3002" i="11" s="1"/>
  <c r="Y3002" i="11"/>
  <c r="X3002" i="11"/>
  <c r="W3002" i="11"/>
  <c r="V3002" i="11"/>
  <c r="AK3002" i="11" s="1"/>
  <c r="U3002" i="11"/>
  <c r="AC3001" i="11"/>
  <c r="AA3001" i="11"/>
  <c r="AB3001" i="11" s="1"/>
  <c r="Y3001" i="11"/>
  <c r="X3001" i="11"/>
  <c r="W3001" i="11"/>
  <c r="V3001" i="11"/>
  <c r="AL3001" i="11" s="1"/>
  <c r="U3001" i="11"/>
  <c r="AK3000" i="11"/>
  <c r="AF3000" i="11"/>
  <c r="AC3000" i="11"/>
  <c r="AB3000" i="11"/>
  <c r="AA3000" i="11"/>
  <c r="Y3000" i="11"/>
  <c r="X3000" i="11"/>
  <c r="W3000" i="11"/>
  <c r="V3000" i="11"/>
  <c r="AL3000" i="11" s="1"/>
  <c r="U3000" i="11"/>
  <c r="AC2999" i="11"/>
  <c r="AA2999" i="11"/>
  <c r="AB2999" i="11" s="1"/>
  <c r="Y2999" i="11"/>
  <c r="X2999" i="11"/>
  <c r="W2999" i="11"/>
  <c r="V2999" i="11"/>
  <c r="AL2999" i="11" s="1"/>
  <c r="U2999" i="11"/>
  <c r="AG2998" i="11"/>
  <c r="AE2998" i="11"/>
  <c r="AC2998" i="11"/>
  <c r="AB2998" i="11"/>
  <c r="AA2998" i="11"/>
  <c r="Y2998" i="11"/>
  <c r="X2998" i="11"/>
  <c r="W2998" i="11"/>
  <c r="V2998" i="11"/>
  <c r="AL2998" i="11" s="1"/>
  <c r="U2998" i="11"/>
  <c r="AC2997" i="11"/>
  <c r="AA2997" i="11"/>
  <c r="AB2997" i="11" s="1"/>
  <c r="Y2997" i="11"/>
  <c r="X2997" i="11"/>
  <c r="W2997" i="11"/>
  <c r="V2997" i="11"/>
  <c r="U2997" i="11"/>
  <c r="AK2996" i="11"/>
  <c r="AF2996" i="11"/>
  <c r="AC2996" i="11"/>
  <c r="AB2996" i="11"/>
  <c r="AA2996" i="11"/>
  <c r="Y2996" i="11"/>
  <c r="X2996" i="11"/>
  <c r="W2996" i="11"/>
  <c r="V2996" i="11"/>
  <c r="U2996" i="11"/>
  <c r="AC2995" i="11"/>
  <c r="AA2995" i="11"/>
  <c r="AB2995" i="11" s="1"/>
  <c r="Y2995" i="11"/>
  <c r="X2995" i="11"/>
  <c r="W2995" i="11"/>
  <c r="AL2995" i="11" s="1"/>
  <c r="V2995" i="11"/>
  <c r="U2995" i="11"/>
  <c r="AK2994" i="11"/>
  <c r="AG2994" i="11"/>
  <c r="AE2994" i="11"/>
  <c r="AC2994" i="11"/>
  <c r="AB2994" i="11"/>
  <c r="AA2994" i="11"/>
  <c r="Y2994" i="11"/>
  <c r="X2994" i="11"/>
  <c r="W2994" i="11"/>
  <c r="V2994" i="11"/>
  <c r="U2994" i="11"/>
  <c r="AE2993" i="11"/>
  <c r="AC2993" i="11"/>
  <c r="AA2993" i="11"/>
  <c r="AB2993" i="11" s="1"/>
  <c r="Y2993" i="11"/>
  <c r="X2993" i="11"/>
  <c r="W2993" i="11"/>
  <c r="V2993" i="11"/>
  <c r="U2993" i="11"/>
  <c r="AK2992" i="11"/>
  <c r="AC2992" i="11"/>
  <c r="AA2992" i="11"/>
  <c r="Y2992" i="11"/>
  <c r="X2992" i="11"/>
  <c r="W2992" i="11"/>
  <c r="V2992" i="11"/>
  <c r="U2992" i="11"/>
  <c r="AK2991" i="11"/>
  <c r="AC2991" i="11"/>
  <c r="AA2991" i="11"/>
  <c r="AB2991" i="11" s="1"/>
  <c r="Y2991" i="11"/>
  <c r="X2991" i="11"/>
  <c r="W2991" i="11"/>
  <c r="V2991" i="11"/>
  <c r="AL2991" i="11" s="1"/>
  <c r="U2991" i="11"/>
  <c r="AK2990" i="11"/>
  <c r="AF2990" i="11"/>
  <c r="AC2990" i="11"/>
  <c r="AA2990" i="11"/>
  <c r="AB2990" i="11" s="1"/>
  <c r="Y2990" i="11"/>
  <c r="X2990" i="11"/>
  <c r="W2990" i="11"/>
  <c r="V2990" i="11"/>
  <c r="U2990" i="11"/>
  <c r="AC2989" i="11"/>
  <c r="AA2989" i="11"/>
  <c r="Y2989" i="11"/>
  <c r="X2989" i="11"/>
  <c r="W2989" i="11"/>
  <c r="V2989" i="11"/>
  <c r="U2989" i="11"/>
  <c r="AK2988" i="11"/>
  <c r="AC2988" i="11"/>
  <c r="AA2988" i="11"/>
  <c r="Y2988" i="11"/>
  <c r="X2988" i="11"/>
  <c r="W2988" i="11"/>
  <c r="V2988" i="11"/>
  <c r="AL2988" i="11" s="1"/>
  <c r="U2988" i="11"/>
  <c r="AC2987" i="11"/>
  <c r="AA2987" i="11"/>
  <c r="AB2987" i="11" s="1"/>
  <c r="Y2987" i="11"/>
  <c r="X2987" i="11"/>
  <c r="W2987" i="11"/>
  <c r="V2987" i="11"/>
  <c r="U2987" i="11"/>
  <c r="AK2986" i="11"/>
  <c r="AF2986" i="11"/>
  <c r="AC2986" i="11"/>
  <c r="AA2986" i="11"/>
  <c r="AB2986" i="11" s="1"/>
  <c r="Y2986" i="11"/>
  <c r="X2986" i="11"/>
  <c r="W2986" i="11"/>
  <c r="V2986" i="11"/>
  <c r="U2986" i="11"/>
  <c r="AL2985" i="11"/>
  <c r="AC2985" i="11"/>
  <c r="AA2985" i="11"/>
  <c r="Y2985" i="11"/>
  <c r="X2985" i="11"/>
  <c r="W2985" i="11"/>
  <c r="V2985" i="11"/>
  <c r="U2985" i="11"/>
  <c r="AK2984" i="11"/>
  <c r="AG2984" i="11"/>
  <c r="AC2984" i="11"/>
  <c r="AA2984" i="11"/>
  <c r="Y2984" i="11"/>
  <c r="X2984" i="11"/>
  <c r="W2984" i="11"/>
  <c r="V2984" i="11"/>
  <c r="U2984" i="11"/>
  <c r="AC2983" i="11"/>
  <c r="AA2983" i="11"/>
  <c r="AB2983" i="11" s="1"/>
  <c r="Y2983" i="11"/>
  <c r="X2983" i="11"/>
  <c r="W2983" i="11"/>
  <c r="V2983" i="11"/>
  <c r="AE2983" i="11" s="1"/>
  <c r="U2983" i="11"/>
  <c r="AK2982" i="11"/>
  <c r="AC2982" i="11"/>
  <c r="AB2982" i="11"/>
  <c r="AA2982" i="11"/>
  <c r="Y2982" i="11"/>
  <c r="X2982" i="11"/>
  <c r="W2982" i="11"/>
  <c r="V2982" i="11"/>
  <c r="U2982" i="11"/>
  <c r="AK2981" i="11"/>
  <c r="AC2981" i="11"/>
  <c r="AA2981" i="11"/>
  <c r="Y2981" i="11"/>
  <c r="X2981" i="11"/>
  <c r="W2981" i="11"/>
  <c r="V2981" i="11"/>
  <c r="AL2981" i="11" s="1"/>
  <c r="U2981" i="11"/>
  <c r="AK2980" i="11"/>
  <c r="AE2980" i="11"/>
  <c r="AC2980" i="11"/>
  <c r="AB2980" i="11"/>
  <c r="AA2980" i="11"/>
  <c r="Y2980" i="11"/>
  <c r="X2980" i="11"/>
  <c r="W2980" i="11"/>
  <c r="V2980" i="11"/>
  <c r="AG2980" i="11" s="1"/>
  <c r="U2980" i="11"/>
  <c r="AG2979" i="11"/>
  <c r="AC2979" i="11"/>
  <c r="AA2979" i="11"/>
  <c r="AB2979" i="11" s="1"/>
  <c r="Y2979" i="11"/>
  <c r="X2979" i="11"/>
  <c r="W2979" i="11"/>
  <c r="V2979" i="11"/>
  <c r="AE2979" i="11" s="1"/>
  <c r="U2979" i="11"/>
  <c r="AF2978" i="11"/>
  <c r="AC2978" i="11"/>
  <c r="AA2978" i="11"/>
  <c r="AB2978" i="11" s="1"/>
  <c r="Y2978" i="11"/>
  <c r="X2978" i="11"/>
  <c r="W2978" i="11"/>
  <c r="V2978" i="11"/>
  <c r="AE2978" i="11" s="1"/>
  <c r="U2978" i="11"/>
  <c r="AC2977" i="11"/>
  <c r="AA2977" i="11"/>
  <c r="Y2977" i="11"/>
  <c r="X2977" i="11"/>
  <c r="W2977" i="11"/>
  <c r="V2977" i="11"/>
  <c r="AL2977" i="11" s="1"/>
  <c r="U2977" i="11"/>
  <c r="AC2976" i="11"/>
  <c r="AA2976" i="11"/>
  <c r="Y2976" i="11"/>
  <c r="X2976" i="11"/>
  <c r="W2976" i="11"/>
  <c r="V2976" i="11"/>
  <c r="AK2976" i="11" s="1"/>
  <c r="U2976" i="11"/>
  <c r="AC2975" i="11"/>
  <c r="AA2975" i="11"/>
  <c r="AB2975" i="11" s="1"/>
  <c r="Y2975" i="11"/>
  <c r="X2975" i="11"/>
  <c r="W2975" i="11"/>
  <c r="V2975" i="11"/>
  <c r="AF2975" i="11" s="1"/>
  <c r="U2975" i="11"/>
  <c r="AG2974" i="11"/>
  <c r="AF2974" i="11"/>
  <c r="AC2974" i="11"/>
  <c r="AA2974" i="11"/>
  <c r="Y2974" i="11"/>
  <c r="X2974" i="11"/>
  <c r="W2974" i="11"/>
  <c r="V2974" i="11"/>
  <c r="U2974" i="11"/>
  <c r="AC2973" i="11"/>
  <c r="AA2973" i="11"/>
  <c r="AB2973" i="11" s="1"/>
  <c r="Y2973" i="11"/>
  <c r="X2973" i="11"/>
  <c r="W2973" i="11"/>
  <c r="V2973" i="11"/>
  <c r="AE2973" i="11" s="1"/>
  <c r="AD2973" i="11" s="1"/>
  <c r="U2973" i="11"/>
  <c r="AK2972" i="11"/>
  <c r="AF2972" i="11"/>
  <c r="AC2972" i="11"/>
  <c r="AA2972" i="11"/>
  <c r="AB2972" i="11" s="1"/>
  <c r="Y2972" i="11"/>
  <c r="X2972" i="11"/>
  <c r="W2972" i="11"/>
  <c r="V2972" i="11"/>
  <c r="U2972" i="11"/>
  <c r="AL2971" i="11"/>
  <c r="AK2971" i="11"/>
  <c r="AC2971" i="11"/>
  <c r="AA2971" i="11"/>
  <c r="AB2971" i="11" s="1"/>
  <c r="Y2971" i="11"/>
  <c r="X2971" i="11"/>
  <c r="W2971" i="11"/>
  <c r="V2971" i="11"/>
  <c r="U2971" i="11"/>
  <c r="AK2970" i="11"/>
  <c r="AC2970" i="11"/>
  <c r="AA2970" i="11"/>
  <c r="Y2970" i="11"/>
  <c r="X2970" i="11"/>
  <c r="W2970" i="11"/>
  <c r="V2970" i="11"/>
  <c r="AL2970" i="11" s="1"/>
  <c r="U2970" i="11"/>
  <c r="AK2969" i="11"/>
  <c r="AC2969" i="11"/>
  <c r="AA2969" i="11"/>
  <c r="AB2969" i="11" s="1"/>
  <c r="Y2969" i="11"/>
  <c r="X2969" i="11"/>
  <c r="W2969" i="11"/>
  <c r="V2969" i="11"/>
  <c r="AL2969" i="11" s="1"/>
  <c r="U2969" i="11"/>
  <c r="AG2968" i="11"/>
  <c r="AE2968" i="11"/>
  <c r="AC2968" i="11"/>
  <c r="AB2968" i="11"/>
  <c r="AA2968" i="11"/>
  <c r="Y2968" i="11"/>
  <c r="X2968" i="11"/>
  <c r="W2968" i="11"/>
  <c r="V2968" i="11"/>
  <c r="AK2968" i="11" s="1"/>
  <c r="U2968" i="11"/>
  <c r="AC2967" i="11"/>
  <c r="AA2967" i="11"/>
  <c r="AB2967" i="11" s="1"/>
  <c r="Y2967" i="11"/>
  <c r="X2967" i="11"/>
  <c r="W2967" i="11"/>
  <c r="V2967" i="11"/>
  <c r="AE2967" i="11" s="1"/>
  <c r="U2967" i="11"/>
  <c r="AC2966" i="11"/>
  <c r="AA2966" i="11"/>
  <c r="Y2966" i="11"/>
  <c r="X2966" i="11"/>
  <c r="W2966" i="11"/>
  <c r="V2966" i="11"/>
  <c r="AK2966" i="11" s="1"/>
  <c r="U2966" i="11"/>
  <c r="AC2965" i="11"/>
  <c r="AA2965" i="11"/>
  <c r="Y2965" i="11"/>
  <c r="X2965" i="11"/>
  <c r="W2965" i="11"/>
  <c r="V2965" i="11"/>
  <c r="AL2965" i="11" s="1"/>
  <c r="U2965" i="11"/>
  <c r="AK2964" i="11"/>
  <c r="AE2964" i="11"/>
  <c r="AC2964" i="11"/>
  <c r="AB2964" i="11"/>
  <c r="AA2964" i="11"/>
  <c r="Y2964" i="11"/>
  <c r="X2964" i="11"/>
  <c r="W2964" i="11"/>
  <c r="V2964" i="11"/>
  <c r="AG2964" i="11" s="1"/>
  <c r="U2964" i="11"/>
  <c r="AC2963" i="11"/>
  <c r="AA2963" i="11"/>
  <c r="AB2963" i="11" s="1"/>
  <c r="Y2963" i="11"/>
  <c r="X2963" i="11"/>
  <c r="W2963" i="11"/>
  <c r="V2963" i="11"/>
  <c r="U2963" i="11"/>
  <c r="AK2962" i="11"/>
  <c r="AE2962" i="11"/>
  <c r="AC2962" i="11"/>
  <c r="AA2962" i="11"/>
  <c r="AB2962" i="11" s="1"/>
  <c r="Y2962" i="11"/>
  <c r="X2962" i="11"/>
  <c r="W2962" i="11"/>
  <c r="V2962" i="11"/>
  <c r="U2962" i="11"/>
  <c r="AL2961" i="11"/>
  <c r="AC2961" i="11"/>
  <c r="AA2961" i="11"/>
  <c r="Y2961" i="11"/>
  <c r="X2961" i="11"/>
  <c r="W2961" i="11"/>
  <c r="V2961" i="11"/>
  <c r="U2961" i="11"/>
  <c r="AK2960" i="11"/>
  <c r="AC2960" i="11"/>
  <c r="AB2960" i="11"/>
  <c r="AA2960" i="11"/>
  <c r="Y2960" i="11"/>
  <c r="X2960" i="11"/>
  <c r="W2960" i="11"/>
  <c r="V2960" i="11"/>
  <c r="U2960" i="11"/>
  <c r="AK2959" i="11"/>
  <c r="AC2959" i="11"/>
  <c r="AA2959" i="11"/>
  <c r="AB2959" i="11" s="1"/>
  <c r="Y2959" i="11"/>
  <c r="X2959" i="11"/>
  <c r="W2959" i="11"/>
  <c r="V2959" i="11"/>
  <c r="AF2959" i="11" s="1"/>
  <c r="U2959" i="11"/>
  <c r="AG2958" i="11"/>
  <c r="AC2958" i="11"/>
  <c r="AA2958" i="11"/>
  <c r="Y2958" i="11"/>
  <c r="X2958" i="11"/>
  <c r="W2958" i="11"/>
  <c r="V2958" i="11"/>
  <c r="AK2958" i="11" s="1"/>
  <c r="U2958" i="11"/>
  <c r="AC2957" i="11"/>
  <c r="AA2957" i="11"/>
  <c r="AB2957" i="11" s="1"/>
  <c r="Y2957" i="11"/>
  <c r="X2957" i="11"/>
  <c r="W2957" i="11"/>
  <c r="V2957" i="11"/>
  <c r="AE2957" i="11" s="1"/>
  <c r="U2957" i="11"/>
  <c r="AG2956" i="11"/>
  <c r="AE2956" i="11"/>
  <c r="AC2956" i="11"/>
  <c r="AB2956" i="11"/>
  <c r="AA2956" i="11"/>
  <c r="Y2956" i="11"/>
  <c r="X2956" i="11"/>
  <c r="W2956" i="11"/>
  <c r="V2956" i="11"/>
  <c r="AF2956" i="11" s="1"/>
  <c r="U2956" i="11"/>
  <c r="AC2955" i="11"/>
  <c r="AA2955" i="11"/>
  <c r="AB2955" i="11" s="1"/>
  <c r="Y2955" i="11"/>
  <c r="X2955" i="11"/>
  <c r="W2955" i="11"/>
  <c r="V2955" i="11"/>
  <c r="AL2955" i="11" s="1"/>
  <c r="U2955" i="11"/>
  <c r="AC2954" i="11"/>
  <c r="AA2954" i="11"/>
  <c r="Y2954" i="11"/>
  <c r="X2954" i="11"/>
  <c r="W2954" i="11"/>
  <c r="V2954" i="11"/>
  <c r="AL2954" i="11" s="1"/>
  <c r="U2954" i="11"/>
  <c r="AK2953" i="11"/>
  <c r="AG2953" i="11"/>
  <c r="AC2953" i="11"/>
  <c r="AA2953" i="11"/>
  <c r="AB2953" i="11" s="1"/>
  <c r="Y2953" i="11"/>
  <c r="X2953" i="11"/>
  <c r="W2953" i="11"/>
  <c r="AL2953" i="11" s="1"/>
  <c r="V2953" i="11"/>
  <c r="U2953" i="11"/>
  <c r="AK2952" i="11"/>
  <c r="AG2952" i="11"/>
  <c r="AE2952" i="11"/>
  <c r="AC2952" i="11"/>
  <c r="AB2952" i="11"/>
  <c r="AA2952" i="11"/>
  <c r="Y2952" i="11"/>
  <c r="X2952" i="11"/>
  <c r="W2952" i="11"/>
  <c r="V2952" i="11"/>
  <c r="AL2952" i="11" s="1"/>
  <c r="U2952" i="11"/>
  <c r="AE2951" i="11"/>
  <c r="AC2951" i="11"/>
  <c r="AA2951" i="11"/>
  <c r="AB2951" i="11" s="1"/>
  <c r="Y2951" i="11"/>
  <c r="X2951" i="11"/>
  <c r="W2951" i="11"/>
  <c r="V2951" i="11"/>
  <c r="U2951" i="11"/>
  <c r="AK2950" i="11"/>
  <c r="AC2950" i="11"/>
  <c r="AA2950" i="11"/>
  <c r="Y2950" i="11"/>
  <c r="X2950" i="11"/>
  <c r="W2950" i="11"/>
  <c r="V2950" i="11"/>
  <c r="U2950" i="11"/>
  <c r="AC2949" i="11"/>
  <c r="AA2949" i="11"/>
  <c r="Y2949" i="11"/>
  <c r="X2949" i="11"/>
  <c r="W2949" i="11"/>
  <c r="V2949" i="11"/>
  <c r="AL2949" i="11" s="1"/>
  <c r="U2949" i="11"/>
  <c r="AK2948" i="11"/>
  <c r="AE2948" i="11"/>
  <c r="AC2948" i="11"/>
  <c r="AB2948" i="11"/>
  <c r="AA2948" i="11"/>
  <c r="Y2948" i="11"/>
  <c r="X2948" i="11"/>
  <c r="W2948" i="11"/>
  <c r="V2948" i="11"/>
  <c r="AL2948" i="11" s="1"/>
  <c r="U2948" i="11"/>
  <c r="AC2947" i="11"/>
  <c r="AA2947" i="11"/>
  <c r="AB2947" i="11" s="1"/>
  <c r="Y2947" i="11"/>
  <c r="X2947" i="11"/>
  <c r="W2947" i="11"/>
  <c r="V2947" i="11"/>
  <c r="U2947" i="11"/>
  <c r="AK2946" i="11"/>
  <c r="AE2946" i="11"/>
  <c r="AC2946" i="11"/>
  <c r="AA2946" i="11"/>
  <c r="AB2946" i="11" s="1"/>
  <c r="Y2946" i="11"/>
  <c r="X2946" i="11"/>
  <c r="W2946" i="11"/>
  <c r="V2946" i="11"/>
  <c r="U2946" i="11"/>
  <c r="AL2945" i="11"/>
  <c r="AC2945" i="11"/>
  <c r="AA2945" i="11"/>
  <c r="Y2945" i="11"/>
  <c r="X2945" i="11"/>
  <c r="W2945" i="11"/>
  <c r="V2945" i="11"/>
  <c r="U2945" i="11"/>
  <c r="AK2944" i="11"/>
  <c r="AC2944" i="11"/>
  <c r="AA2944" i="11"/>
  <c r="AB2944" i="11" s="1"/>
  <c r="Y2944" i="11"/>
  <c r="X2944" i="11"/>
  <c r="W2944" i="11"/>
  <c r="V2944" i="11"/>
  <c r="AG2944" i="11" s="1"/>
  <c r="U2944" i="11"/>
  <c r="AK2943" i="11"/>
  <c r="AE2943" i="11"/>
  <c r="AC2943" i="11"/>
  <c r="AA2943" i="11"/>
  <c r="AB2943" i="11" s="1"/>
  <c r="Y2943" i="11"/>
  <c r="X2943" i="11"/>
  <c r="W2943" i="11"/>
  <c r="V2943" i="11"/>
  <c r="U2943" i="11"/>
  <c r="AG2942" i="11"/>
  <c r="AC2942" i="11"/>
  <c r="AA2942" i="11"/>
  <c r="Y2942" i="11"/>
  <c r="X2942" i="11"/>
  <c r="W2942" i="11"/>
  <c r="V2942" i="11"/>
  <c r="AL2942" i="11" s="1"/>
  <c r="U2942" i="11"/>
  <c r="AE2941" i="11"/>
  <c r="AC2941" i="11"/>
  <c r="AA2941" i="11"/>
  <c r="AB2941" i="11" s="1"/>
  <c r="Y2941" i="11"/>
  <c r="X2941" i="11"/>
  <c r="W2941" i="11"/>
  <c r="V2941" i="11"/>
  <c r="AL2941" i="11" s="1"/>
  <c r="U2941" i="11"/>
  <c r="AC2940" i="11"/>
  <c r="AA2940" i="11"/>
  <c r="AB2940" i="11" s="1"/>
  <c r="Y2940" i="11"/>
  <c r="X2940" i="11"/>
  <c r="W2940" i="11"/>
  <c r="V2940" i="11"/>
  <c r="AK2940" i="11" s="1"/>
  <c r="U2940" i="11"/>
  <c r="AL2939" i="11"/>
  <c r="AK2939" i="11"/>
  <c r="AC2939" i="11"/>
  <c r="AA2939" i="11"/>
  <c r="AB2939" i="11" s="1"/>
  <c r="Y2939" i="11"/>
  <c r="X2939" i="11"/>
  <c r="W2939" i="11"/>
  <c r="V2939" i="11"/>
  <c r="U2939" i="11"/>
  <c r="AC2938" i="11"/>
  <c r="AA2938" i="11"/>
  <c r="Y2938" i="11"/>
  <c r="X2938" i="11"/>
  <c r="W2938" i="11"/>
  <c r="V2938" i="11"/>
  <c r="U2938" i="11"/>
  <c r="AK2937" i="11"/>
  <c r="AC2937" i="11"/>
  <c r="AA2937" i="11"/>
  <c r="AB2937" i="11" s="1"/>
  <c r="Y2937" i="11"/>
  <c r="X2937" i="11"/>
  <c r="W2937" i="11"/>
  <c r="AL2937" i="11" s="1"/>
  <c r="V2937" i="11"/>
  <c r="AG2937" i="11" s="1"/>
  <c r="U2937" i="11"/>
  <c r="AG2936" i="11"/>
  <c r="AE2936" i="11"/>
  <c r="AC2936" i="11"/>
  <c r="AB2936" i="11"/>
  <c r="AA2936" i="11"/>
  <c r="Y2936" i="11"/>
  <c r="X2936" i="11"/>
  <c r="W2936" i="11"/>
  <c r="V2936" i="11"/>
  <c r="AK2936" i="11" s="1"/>
  <c r="U2936" i="11"/>
  <c r="AC2935" i="11"/>
  <c r="AA2935" i="11"/>
  <c r="AB2935" i="11" s="1"/>
  <c r="Y2935" i="11"/>
  <c r="X2935" i="11"/>
  <c r="W2935" i="11"/>
  <c r="V2935" i="11"/>
  <c r="AK2935" i="11" s="1"/>
  <c r="U2935" i="11"/>
  <c r="AC2934" i="11"/>
  <c r="AA2934" i="11"/>
  <c r="Y2934" i="11"/>
  <c r="X2934" i="11"/>
  <c r="W2934" i="11"/>
  <c r="V2934" i="11"/>
  <c r="AK2934" i="11" s="1"/>
  <c r="U2934" i="11"/>
  <c r="AC2933" i="11"/>
  <c r="AA2933" i="11"/>
  <c r="Y2933" i="11"/>
  <c r="X2933" i="11"/>
  <c r="W2933" i="11"/>
  <c r="V2933" i="11"/>
  <c r="AL2933" i="11" s="1"/>
  <c r="U2933" i="11"/>
  <c r="AE2932" i="11"/>
  <c r="AC2932" i="11"/>
  <c r="AA2932" i="11"/>
  <c r="Y2932" i="11"/>
  <c r="X2932" i="11"/>
  <c r="W2932" i="11"/>
  <c r="V2932" i="11"/>
  <c r="U2932" i="11"/>
  <c r="AG2931" i="11"/>
  <c r="AC2931" i="11"/>
  <c r="AA2931" i="11"/>
  <c r="AB2931" i="11" s="1"/>
  <c r="Y2931" i="11"/>
  <c r="X2931" i="11"/>
  <c r="W2931" i="11"/>
  <c r="V2931" i="11"/>
  <c r="AE2931" i="11" s="1"/>
  <c r="U2931" i="11"/>
  <c r="AF2930" i="11"/>
  <c r="AC2930" i="11"/>
  <c r="AA2930" i="11"/>
  <c r="Y2930" i="11"/>
  <c r="X2930" i="11"/>
  <c r="W2930" i="11"/>
  <c r="V2930" i="11"/>
  <c r="U2930" i="11"/>
  <c r="AL2929" i="11"/>
  <c r="AC2929" i="11"/>
  <c r="AA2929" i="11"/>
  <c r="AB2929" i="11" s="1"/>
  <c r="Y2929" i="11"/>
  <c r="X2929" i="11"/>
  <c r="W2929" i="11"/>
  <c r="V2929" i="11"/>
  <c r="U2929" i="11"/>
  <c r="AK2928" i="11"/>
  <c r="AC2928" i="11"/>
  <c r="AA2928" i="11"/>
  <c r="Y2928" i="11"/>
  <c r="X2928" i="11"/>
  <c r="W2928" i="11"/>
  <c r="V2928" i="11"/>
  <c r="U2928" i="11"/>
  <c r="AC2927" i="11"/>
  <c r="AA2927" i="11"/>
  <c r="AB2927" i="11" s="1"/>
  <c r="Y2927" i="11"/>
  <c r="X2927" i="11"/>
  <c r="W2927" i="11"/>
  <c r="V2927" i="11"/>
  <c r="U2927" i="11"/>
  <c r="AG2926" i="11"/>
  <c r="AF2926" i="11"/>
  <c r="AC2926" i="11"/>
  <c r="AA2926" i="11"/>
  <c r="Y2926" i="11"/>
  <c r="X2926" i="11"/>
  <c r="W2926" i="11"/>
  <c r="V2926" i="11"/>
  <c r="AL2926" i="11" s="1"/>
  <c r="U2926" i="11"/>
  <c r="AC2925" i="11"/>
  <c r="AA2925" i="11"/>
  <c r="Y2925" i="11"/>
  <c r="X2925" i="11"/>
  <c r="W2925" i="11"/>
  <c r="V2925" i="11"/>
  <c r="U2925" i="11"/>
  <c r="AF2924" i="11"/>
  <c r="AC2924" i="11"/>
  <c r="AA2924" i="11"/>
  <c r="AB2924" i="11" s="1"/>
  <c r="Y2924" i="11"/>
  <c r="X2924" i="11"/>
  <c r="W2924" i="11"/>
  <c r="V2924" i="11"/>
  <c r="U2924" i="11"/>
  <c r="AL2923" i="11"/>
  <c r="AK2923" i="11"/>
  <c r="AC2923" i="11"/>
  <c r="AA2923" i="11"/>
  <c r="AB2923" i="11" s="1"/>
  <c r="Y2923" i="11"/>
  <c r="X2923" i="11"/>
  <c r="W2923" i="11"/>
  <c r="V2923" i="11"/>
  <c r="U2923" i="11"/>
  <c r="AF2922" i="11"/>
  <c r="AC2922" i="11"/>
  <c r="AA2922" i="11"/>
  <c r="Y2922" i="11"/>
  <c r="X2922" i="11"/>
  <c r="W2922" i="11"/>
  <c r="V2922" i="11"/>
  <c r="U2922" i="11"/>
  <c r="AC2921" i="11"/>
  <c r="AA2921" i="11"/>
  <c r="AB2921" i="11" s="1"/>
  <c r="Y2921" i="11"/>
  <c r="X2921" i="11"/>
  <c r="W2921" i="11"/>
  <c r="V2921" i="11"/>
  <c r="AK2921" i="11" s="1"/>
  <c r="U2921" i="11"/>
  <c r="AC2920" i="11"/>
  <c r="AA2920" i="11"/>
  <c r="AB2920" i="11" s="1"/>
  <c r="Y2920" i="11"/>
  <c r="X2920" i="11"/>
  <c r="W2920" i="11"/>
  <c r="V2920" i="11"/>
  <c r="AK2920" i="11" s="1"/>
  <c r="U2920" i="11"/>
  <c r="AC2919" i="11"/>
  <c r="AA2919" i="11"/>
  <c r="AB2919" i="11" s="1"/>
  <c r="Y2919" i="11"/>
  <c r="X2919" i="11"/>
  <c r="W2919" i="11"/>
  <c r="V2919" i="11"/>
  <c r="AK2919" i="11" s="1"/>
  <c r="U2919" i="11"/>
  <c r="AK2918" i="11"/>
  <c r="AC2918" i="11"/>
  <c r="AB2918" i="11"/>
  <c r="AA2918" i="11"/>
  <c r="Y2918" i="11"/>
  <c r="X2918" i="11"/>
  <c r="W2918" i="11"/>
  <c r="V2918" i="11"/>
  <c r="AL2918" i="11" s="1"/>
  <c r="U2918" i="11"/>
  <c r="AK2917" i="11"/>
  <c r="AC2917" i="11"/>
  <c r="AA2917" i="11"/>
  <c r="AB2917" i="11" s="1"/>
  <c r="Y2917" i="11"/>
  <c r="X2917" i="11"/>
  <c r="W2917" i="11"/>
  <c r="V2917" i="11"/>
  <c r="AL2917" i="11" s="1"/>
  <c r="U2917" i="11"/>
  <c r="AG2916" i="11"/>
  <c r="AE2916" i="11"/>
  <c r="AC2916" i="11"/>
  <c r="AA2916" i="11"/>
  <c r="Y2916" i="11"/>
  <c r="X2916" i="11"/>
  <c r="W2916" i="11"/>
  <c r="V2916" i="11"/>
  <c r="AK2916" i="11" s="1"/>
  <c r="U2916" i="11"/>
  <c r="AE2915" i="11"/>
  <c r="AC2915" i="11"/>
  <c r="AA2915" i="11"/>
  <c r="AB2915" i="11" s="1"/>
  <c r="Y2915" i="11"/>
  <c r="X2915" i="11"/>
  <c r="W2915" i="11"/>
  <c r="V2915" i="11"/>
  <c r="AG2915" i="11" s="1"/>
  <c r="U2915" i="11"/>
  <c r="AK2914" i="11"/>
  <c r="AC2914" i="11"/>
  <c r="AA2914" i="11"/>
  <c r="Y2914" i="11"/>
  <c r="X2914" i="11"/>
  <c r="W2914" i="11"/>
  <c r="V2914" i="11"/>
  <c r="AL2914" i="11" s="1"/>
  <c r="U2914" i="11"/>
  <c r="AC2913" i="11"/>
  <c r="AA2913" i="11"/>
  <c r="AB2913" i="11" s="1"/>
  <c r="Y2913" i="11"/>
  <c r="X2913" i="11"/>
  <c r="W2913" i="11"/>
  <c r="V2913" i="11"/>
  <c r="U2913" i="11"/>
  <c r="AC2912" i="11"/>
  <c r="AA2912" i="11"/>
  <c r="Y2912" i="11"/>
  <c r="X2912" i="11"/>
  <c r="W2912" i="11"/>
  <c r="V2912" i="11"/>
  <c r="AK2912" i="11" s="1"/>
  <c r="U2912" i="11"/>
  <c r="AC2911" i="11"/>
  <c r="AA2911" i="11"/>
  <c r="AB2911" i="11" s="1"/>
  <c r="Y2911" i="11"/>
  <c r="X2911" i="11"/>
  <c r="W2911" i="11"/>
  <c r="V2911" i="11"/>
  <c r="AK2911" i="11" s="1"/>
  <c r="U2911" i="11"/>
  <c r="AG2910" i="11"/>
  <c r="AF2910" i="11"/>
  <c r="AC2910" i="11"/>
  <c r="AA2910" i="11"/>
  <c r="Y2910" i="11"/>
  <c r="X2910" i="11"/>
  <c r="W2910" i="11"/>
  <c r="V2910" i="11"/>
  <c r="AL2910" i="11" s="1"/>
  <c r="U2910" i="11"/>
  <c r="AC2909" i="11"/>
  <c r="AA2909" i="11"/>
  <c r="AB2909" i="11" s="1"/>
  <c r="Y2909" i="11"/>
  <c r="X2909" i="11"/>
  <c r="W2909" i="11"/>
  <c r="V2909" i="11"/>
  <c r="AG2909" i="11" s="1"/>
  <c r="U2909" i="11"/>
  <c r="AC2908" i="11"/>
  <c r="AA2908" i="11"/>
  <c r="AB2908" i="11" s="1"/>
  <c r="Y2908" i="11"/>
  <c r="X2908" i="11"/>
  <c r="W2908" i="11"/>
  <c r="V2908" i="11"/>
  <c r="AK2908" i="11" s="1"/>
  <c r="U2908" i="11"/>
  <c r="AL2907" i="11"/>
  <c r="AK2907" i="11"/>
  <c r="AC2907" i="11"/>
  <c r="AA2907" i="11"/>
  <c r="AB2907" i="11" s="1"/>
  <c r="Y2907" i="11"/>
  <c r="X2907" i="11"/>
  <c r="W2907" i="11"/>
  <c r="V2907" i="11"/>
  <c r="U2907" i="11"/>
  <c r="AK2906" i="11"/>
  <c r="AC2906" i="11"/>
  <c r="AA2906" i="11"/>
  <c r="Y2906" i="11"/>
  <c r="X2906" i="11"/>
  <c r="W2906" i="11"/>
  <c r="V2906" i="11"/>
  <c r="U2906" i="11"/>
  <c r="AG2905" i="11"/>
  <c r="AC2905" i="11"/>
  <c r="AA2905" i="11"/>
  <c r="AB2905" i="11" s="1"/>
  <c r="Y2905" i="11"/>
  <c r="X2905" i="11"/>
  <c r="W2905" i="11"/>
  <c r="V2905" i="11"/>
  <c r="AK2905" i="11" s="1"/>
  <c r="U2905" i="11"/>
  <c r="AK2904" i="11"/>
  <c r="AF2904" i="11"/>
  <c r="AC2904" i="11"/>
  <c r="AA2904" i="11"/>
  <c r="AB2904" i="11" s="1"/>
  <c r="Y2904" i="11"/>
  <c r="X2904" i="11"/>
  <c r="W2904" i="11"/>
  <c r="V2904" i="11"/>
  <c r="U2904" i="11"/>
  <c r="AC2903" i="11"/>
  <c r="AA2903" i="11"/>
  <c r="AB2903" i="11" s="1"/>
  <c r="Y2903" i="11"/>
  <c r="X2903" i="11"/>
  <c r="W2903" i="11"/>
  <c r="V2903" i="11"/>
  <c r="U2903" i="11"/>
  <c r="AK2902" i="11"/>
  <c r="AC2902" i="11"/>
  <c r="AA2902" i="11"/>
  <c r="Y2902" i="11"/>
  <c r="X2902" i="11"/>
  <c r="W2902" i="11"/>
  <c r="V2902" i="11"/>
  <c r="U2902" i="11"/>
  <c r="AK2901" i="11"/>
  <c r="AC2901" i="11"/>
  <c r="AA2901" i="11"/>
  <c r="AB2901" i="11" s="1"/>
  <c r="Y2901" i="11"/>
  <c r="X2901" i="11"/>
  <c r="W2901" i="11"/>
  <c r="V2901" i="11"/>
  <c r="AL2901" i="11" s="1"/>
  <c r="U2901" i="11"/>
  <c r="AK2900" i="11"/>
  <c r="AE2900" i="11"/>
  <c r="AC2900" i="11"/>
  <c r="AA2900" i="11"/>
  <c r="Y2900" i="11"/>
  <c r="X2900" i="11"/>
  <c r="W2900" i="11"/>
  <c r="V2900" i="11"/>
  <c r="U2900" i="11"/>
  <c r="AC2899" i="11"/>
  <c r="AA2899" i="11"/>
  <c r="AB2899" i="11" s="1"/>
  <c r="Y2899" i="11"/>
  <c r="X2899" i="11"/>
  <c r="W2899" i="11"/>
  <c r="V2899" i="11"/>
  <c r="U2899" i="11"/>
  <c r="AE2898" i="11"/>
  <c r="AC2898" i="11"/>
  <c r="AA2898" i="11"/>
  <c r="Y2898" i="11"/>
  <c r="X2898" i="11"/>
  <c r="W2898" i="11"/>
  <c r="V2898" i="11"/>
  <c r="U2898" i="11"/>
  <c r="AL2897" i="11"/>
  <c r="AC2897" i="11"/>
  <c r="AA2897" i="11"/>
  <c r="AB2897" i="11" s="1"/>
  <c r="Y2897" i="11"/>
  <c r="X2897" i="11"/>
  <c r="W2897" i="11"/>
  <c r="V2897" i="11"/>
  <c r="U2897" i="11"/>
  <c r="AK2896" i="11"/>
  <c r="AG2896" i="11"/>
  <c r="AC2896" i="11"/>
  <c r="AA2896" i="11"/>
  <c r="Y2896" i="11"/>
  <c r="X2896" i="11"/>
  <c r="W2896" i="11"/>
  <c r="V2896" i="11"/>
  <c r="U2896" i="11"/>
  <c r="AE2895" i="11"/>
  <c r="AC2895" i="11"/>
  <c r="AA2895" i="11"/>
  <c r="AB2895" i="11" s="1"/>
  <c r="Y2895" i="11"/>
  <c r="X2895" i="11"/>
  <c r="W2895" i="11"/>
  <c r="V2895" i="11"/>
  <c r="U2895" i="11"/>
  <c r="AG2894" i="11"/>
  <c r="AC2894" i="11"/>
  <c r="AA2894" i="11"/>
  <c r="Y2894" i="11"/>
  <c r="X2894" i="11"/>
  <c r="W2894" i="11"/>
  <c r="V2894" i="11"/>
  <c r="AF2894" i="11" s="1"/>
  <c r="U2894" i="11"/>
  <c r="AC2893" i="11"/>
  <c r="AA2893" i="11"/>
  <c r="AB2893" i="11" s="1"/>
  <c r="Y2893" i="11"/>
  <c r="X2893" i="11"/>
  <c r="W2893" i="11"/>
  <c r="V2893" i="11"/>
  <c r="U2893" i="11"/>
  <c r="AK2892" i="11"/>
  <c r="AF2892" i="11"/>
  <c r="AC2892" i="11"/>
  <c r="AA2892" i="11"/>
  <c r="AB2892" i="11" s="1"/>
  <c r="Y2892" i="11"/>
  <c r="X2892" i="11"/>
  <c r="W2892" i="11"/>
  <c r="V2892" i="11"/>
  <c r="U2892" i="11"/>
  <c r="AL2891" i="11"/>
  <c r="AC2891" i="11"/>
  <c r="AA2891" i="11"/>
  <c r="AB2891" i="11" s="1"/>
  <c r="Y2891" i="11"/>
  <c r="X2891" i="11"/>
  <c r="W2891" i="11"/>
  <c r="V2891" i="11"/>
  <c r="AK2891" i="11" s="1"/>
  <c r="U2891" i="11"/>
  <c r="AF2890" i="11"/>
  <c r="AC2890" i="11"/>
  <c r="AA2890" i="11"/>
  <c r="Y2890" i="11"/>
  <c r="X2890" i="11"/>
  <c r="W2890" i="11"/>
  <c r="V2890" i="11"/>
  <c r="U2890" i="11"/>
  <c r="AK2889" i="11"/>
  <c r="AG2889" i="11"/>
  <c r="AC2889" i="11"/>
  <c r="AA2889" i="11"/>
  <c r="AB2889" i="11" s="1"/>
  <c r="Y2889" i="11"/>
  <c r="X2889" i="11"/>
  <c r="W2889" i="11"/>
  <c r="AL2889" i="11" s="1"/>
  <c r="V2889" i="11"/>
  <c r="U2889" i="11"/>
  <c r="AK2888" i="11"/>
  <c r="AG2888" i="11"/>
  <c r="AE2888" i="11"/>
  <c r="AC2888" i="11"/>
  <c r="AB2888" i="11"/>
  <c r="AA2888" i="11"/>
  <c r="Y2888" i="11"/>
  <c r="X2888" i="11"/>
  <c r="W2888" i="11"/>
  <c r="V2888" i="11"/>
  <c r="AL2888" i="11" s="1"/>
  <c r="U2888" i="11"/>
  <c r="AK2887" i="11"/>
  <c r="AC2887" i="11"/>
  <c r="AA2887" i="11"/>
  <c r="AB2887" i="11" s="1"/>
  <c r="Y2887" i="11"/>
  <c r="X2887" i="11"/>
  <c r="W2887" i="11"/>
  <c r="V2887" i="11"/>
  <c r="U2887" i="11"/>
  <c r="AC2886" i="11"/>
  <c r="AA2886" i="11"/>
  <c r="AB2886" i="11" s="1"/>
  <c r="Y2886" i="11"/>
  <c r="X2886" i="11"/>
  <c r="W2886" i="11"/>
  <c r="V2886" i="11"/>
  <c r="U2886" i="11"/>
  <c r="AL2885" i="11"/>
  <c r="AG2885" i="11"/>
  <c r="AC2885" i="11"/>
  <c r="AA2885" i="11"/>
  <c r="AB2885" i="11" s="1"/>
  <c r="Y2885" i="11"/>
  <c r="X2885" i="11"/>
  <c r="W2885" i="11"/>
  <c r="V2885" i="11"/>
  <c r="AK2885" i="11" s="1"/>
  <c r="U2885" i="11"/>
  <c r="AC2884" i="11"/>
  <c r="AA2884" i="11"/>
  <c r="Y2884" i="11"/>
  <c r="X2884" i="11"/>
  <c r="W2884" i="11"/>
  <c r="V2884" i="11"/>
  <c r="AG2884" i="11" s="1"/>
  <c r="U2884" i="11"/>
  <c r="AG2883" i="11"/>
  <c r="AC2883" i="11"/>
  <c r="AA2883" i="11"/>
  <c r="AB2883" i="11" s="1"/>
  <c r="Y2883" i="11"/>
  <c r="X2883" i="11"/>
  <c r="W2883" i="11"/>
  <c r="V2883" i="11"/>
  <c r="AE2883" i="11" s="1"/>
  <c r="U2883" i="11"/>
  <c r="AF2882" i="11"/>
  <c r="AE2882" i="11"/>
  <c r="AC2882" i="11"/>
  <c r="AA2882" i="11"/>
  <c r="Y2882" i="11"/>
  <c r="X2882" i="11"/>
  <c r="W2882" i="11"/>
  <c r="V2882" i="11"/>
  <c r="U2882" i="11"/>
  <c r="AL2881" i="11"/>
  <c r="AC2881" i="11"/>
  <c r="AA2881" i="11"/>
  <c r="AB2881" i="11" s="1"/>
  <c r="Y2881" i="11"/>
  <c r="X2881" i="11"/>
  <c r="W2881" i="11"/>
  <c r="V2881" i="11"/>
  <c r="U2881" i="11"/>
  <c r="AK2880" i="11"/>
  <c r="AC2880" i="11"/>
  <c r="AA2880" i="11"/>
  <c r="Y2880" i="11"/>
  <c r="X2880" i="11"/>
  <c r="W2880" i="11"/>
  <c r="V2880" i="11"/>
  <c r="U2880" i="11"/>
  <c r="AK2879" i="11"/>
  <c r="AC2879" i="11"/>
  <c r="AA2879" i="11"/>
  <c r="AB2879" i="11" s="1"/>
  <c r="Y2879" i="11"/>
  <c r="X2879" i="11"/>
  <c r="W2879" i="11"/>
  <c r="V2879" i="11"/>
  <c r="U2879" i="11"/>
  <c r="AG2878" i="11"/>
  <c r="AC2878" i="11"/>
  <c r="AA2878" i="11"/>
  <c r="Y2878" i="11"/>
  <c r="X2878" i="11"/>
  <c r="W2878" i="11"/>
  <c r="V2878" i="11"/>
  <c r="AK2878" i="11" s="1"/>
  <c r="U2878" i="11"/>
  <c r="AC2877" i="11"/>
  <c r="AA2877" i="11"/>
  <c r="AB2877" i="11" s="1"/>
  <c r="Y2877" i="11"/>
  <c r="X2877" i="11"/>
  <c r="W2877" i="11"/>
  <c r="V2877" i="11"/>
  <c r="AE2877" i="11" s="1"/>
  <c r="U2877" i="11"/>
  <c r="AG2876" i="11"/>
  <c r="AE2876" i="11"/>
  <c r="AC2876" i="11"/>
  <c r="AB2876" i="11"/>
  <c r="AA2876" i="11"/>
  <c r="Y2876" i="11"/>
  <c r="X2876" i="11"/>
  <c r="W2876" i="11"/>
  <c r="V2876" i="11"/>
  <c r="AL2876" i="11" s="1"/>
  <c r="U2876" i="11"/>
  <c r="AK2875" i="11"/>
  <c r="AE2875" i="11"/>
  <c r="AC2875" i="11"/>
  <c r="AA2875" i="11"/>
  <c r="AB2875" i="11" s="1"/>
  <c r="Y2875" i="11"/>
  <c r="X2875" i="11"/>
  <c r="W2875" i="11"/>
  <c r="V2875" i="11"/>
  <c r="U2875" i="11"/>
  <c r="AC2874" i="11"/>
  <c r="AA2874" i="11"/>
  <c r="AB2874" i="11" s="1"/>
  <c r="Y2874" i="11"/>
  <c r="X2874" i="11"/>
  <c r="W2874" i="11"/>
  <c r="V2874" i="11"/>
  <c r="AK2874" i="11" s="1"/>
  <c r="U2874" i="11"/>
  <c r="AC2873" i="11"/>
  <c r="AA2873" i="11"/>
  <c r="AB2873" i="11" s="1"/>
  <c r="Y2873" i="11"/>
  <c r="X2873" i="11"/>
  <c r="W2873" i="11"/>
  <c r="V2873" i="11"/>
  <c r="AK2873" i="11" s="1"/>
  <c r="U2873" i="11"/>
  <c r="AF2872" i="11"/>
  <c r="AC2872" i="11"/>
  <c r="AA2872" i="11"/>
  <c r="Y2872" i="11"/>
  <c r="X2872" i="11"/>
  <c r="W2872" i="11"/>
  <c r="V2872" i="11"/>
  <c r="AG2872" i="11" s="1"/>
  <c r="U2872" i="11"/>
  <c r="AC2871" i="11"/>
  <c r="AA2871" i="11"/>
  <c r="AB2871" i="11" s="1"/>
  <c r="Y2871" i="11"/>
  <c r="X2871" i="11"/>
  <c r="W2871" i="11"/>
  <c r="V2871" i="11"/>
  <c r="U2871" i="11"/>
  <c r="AC2870" i="11"/>
  <c r="AA2870" i="11"/>
  <c r="AB2870" i="11" s="1"/>
  <c r="Y2870" i="11"/>
  <c r="X2870" i="11"/>
  <c r="W2870" i="11"/>
  <c r="V2870" i="11"/>
  <c r="U2870" i="11"/>
  <c r="AC2869" i="11"/>
  <c r="AA2869" i="11"/>
  <c r="AB2869" i="11" s="1"/>
  <c r="Y2869" i="11"/>
  <c r="X2869" i="11"/>
  <c r="W2869" i="11"/>
  <c r="V2869" i="11"/>
  <c r="AE2869" i="11" s="1"/>
  <c r="U2869" i="11"/>
  <c r="AC2868" i="11"/>
  <c r="AA2868" i="11"/>
  <c r="Y2868" i="11"/>
  <c r="X2868" i="11"/>
  <c r="W2868" i="11"/>
  <c r="V2868" i="11"/>
  <c r="AK2868" i="11" s="1"/>
  <c r="U2868" i="11"/>
  <c r="AC2867" i="11"/>
  <c r="AA2867" i="11"/>
  <c r="Y2867" i="11"/>
  <c r="X2867" i="11"/>
  <c r="W2867" i="11"/>
  <c r="AL2867" i="11" s="1"/>
  <c r="V2867" i="11"/>
  <c r="AK2867" i="11" s="1"/>
  <c r="U2867" i="11"/>
  <c r="AC2866" i="11"/>
  <c r="AA2866" i="11"/>
  <c r="Y2866" i="11"/>
  <c r="X2866" i="11"/>
  <c r="W2866" i="11"/>
  <c r="AL2866" i="11" s="1"/>
  <c r="V2866" i="11"/>
  <c r="AK2866" i="11" s="1"/>
  <c r="U2866" i="11"/>
  <c r="AC2865" i="11"/>
  <c r="AA2865" i="11"/>
  <c r="Y2865" i="11"/>
  <c r="X2865" i="11"/>
  <c r="W2865" i="11"/>
  <c r="AL2865" i="11" s="1"/>
  <c r="V2865" i="11"/>
  <c r="AE2865" i="11" s="1"/>
  <c r="U2865" i="11"/>
  <c r="AC2864" i="11"/>
  <c r="AA2864" i="11"/>
  <c r="Y2864" i="11"/>
  <c r="X2864" i="11"/>
  <c r="W2864" i="11"/>
  <c r="V2864" i="11"/>
  <c r="AK2864" i="11" s="1"/>
  <c r="U2864" i="11"/>
  <c r="AC2863" i="11"/>
  <c r="AA2863" i="11"/>
  <c r="AB2863" i="11" s="1"/>
  <c r="Y2863" i="11"/>
  <c r="X2863" i="11"/>
  <c r="W2863" i="11"/>
  <c r="V2863" i="11"/>
  <c r="AL2863" i="11" s="1"/>
  <c r="U2863" i="11"/>
  <c r="AC2862" i="11"/>
  <c r="AA2862" i="11"/>
  <c r="AB2862" i="11" s="1"/>
  <c r="Y2862" i="11"/>
  <c r="X2862" i="11"/>
  <c r="W2862" i="11"/>
  <c r="V2862" i="11"/>
  <c r="AL2862" i="11" s="1"/>
  <c r="U2862" i="11"/>
  <c r="AG2861" i="11"/>
  <c r="AC2861" i="11"/>
  <c r="AA2861" i="11"/>
  <c r="AB2861" i="11" s="1"/>
  <c r="Y2861" i="11"/>
  <c r="X2861" i="11"/>
  <c r="W2861" i="11"/>
  <c r="V2861" i="11"/>
  <c r="U2861" i="11"/>
  <c r="AC2860" i="11"/>
  <c r="AA2860" i="11"/>
  <c r="AB2860" i="11" s="1"/>
  <c r="Y2860" i="11"/>
  <c r="X2860" i="11"/>
  <c r="W2860" i="11"/>
  <c r="V2860" i="11"/>
  <c r="AL2860" i="11" s="1"/>
  <c r="U2860" i="11"/>
  <c r="AC2859" i="11"/>
  <c r="AA2859" i="11"/>
  <c r="AB2859" i="11" s="1"/>
  <c r="Y2859" i="11"/>
  <c r="X2859" i="11"/>
  <c r="W2859" i="11"/>
  <c r="V2859" i="11"/>
  <c r="AK2859" i="11" s="1"/>
  <c r="U2859" i="11"/>
  <c r="AK2858" i="11"/>
  <c r="AC2858" i="11"/>
  <c r="AB2858" i="11"/>
  <c r="AA2858" i="11"/>
  <c r="Y2858" i="11"/>
  <c r="X2858" i="11"/>
  <c r="W2858" i="11"/>
  <c r="V2858" i="11"/>
  <c r="U2858" i="11"/>
  <c r="AC2857" i="11"/>
  <c r="AA2857" i="11"/>
  <c r="AB2857" i="11" s="1"/>
  <c r="Y2857" i="11"/>
  <c r="X2857" i="11"/>
  <c r="W2857" i="11"/>
  <c r="V2857" i="11"/>
  <c r="AG2857" i="11" s="1"/>
  <c r="U2857" i="11"/>
  <c r="AC2856" i="11"/>
  <c r="AA2856" i="11"/>
  <c r="Y2856" i="11"/>
  <c r="X2856" i="11"/>
  <c r="W2856" i="11"/>
  <c r="V2856" i="11"/>
  <c r="AL2856" i="11" s="1"/>
  <c r="U2856" i="11"/>
  <c r="AC2855" i="11"/>
  <c r="AB2855" i="11"/>
  <c r="AA2855" i="11"/>
  <c r="Y2855" i="11"/>
  <c r="X2855" i="11"/>
  <c r="W2855" i="11"/>
  <c r="V2855" i="11"/>
  <c r="AL2855" i="11" s="1"/>
  <c r="U2855" i="11"/>
  <c r="AL2854" i="11"/>
  <c r="AC2854" i="11"/>
  <c r="AA2854" i="11"/>
  <c r="Y2854" i="11"/>
  <c r="X2854" i="11"/>
  <c r="W2854" i="11"/>
  <c r="V2854" i="11"/>
  <c r="U2854" i="11"/>
  <c r="AC2853" i="11"/>
  <c r="AA2853" i="11"/>
  <c r="AB2853" i="11" s="1"/>
  <c r="Y2853" i="11"/>
  <c r="X2853" i="11"/>
  <c r="W2853" i="11"/>
  <c r="V2853" i="11"/>
  <c r="AL2853" i="11" s="1"/>
  <c r="U2853" i="11"/>
  <c r="AC2852" i="11"/>
  <c r="AA2852" i="11"/>
  <c r="AB2852" i="11" s="1"/>
  <c r="Y2852" i="11"/>
  <c r="X2852" i="11"/>
  <c r="W2852" i="11"/>
  <c r="V2852" i="11"/>
  <c r="AL2852" i="11" s="1"/>
  <c r="U2852" i="11"/>
  <c r="AE2851" i="11"/>
  <c r="AC2851" i="11"/>
  <c r="AA2851" i="11"/>
  <c r="AB2851" i="11" s="1"/>
  <c r="Y2851" i="11"/>
  <c r="X2851" i="11"/>
  <c r="W2851" i="11"/>
  <c r="V2851" i="11"/>
  <c r="AL2851" i="11" s="1"/>
  <c r="U2851" i="11"/>
  <c r="AC2850" i="11"/>
  <c r="AB2850" i="11"/>
  <c r="AA2850" i="11"/>
  <c r="Y2850" i="11"/>
  <c r="X2850" i="11"/>
  <c r="W2850" i="11"/>
  <c r="V2850" i="11"/>
  <c r="U2850" i="11"/>
  <c r="AF2849" i="11"/>
  <c r="AC2849" i="11"/>
  <c r="AA2849" i="11"/>
  <c r="AB2849" i="11" s="1"/>
  <c r="Y2849" i="11"/>
  <c r="X2849" i="11"/>
  <c r="W2849" i="11"/>
  <c r="V2849" i="11"/>
  <c r="U2849" i="11"/>
  <c r="AK2848" i="11"/>
  <c r="AC2848" i="11"/>
  <c r="AA2848" i="11"/>
  <c r="Y2848" i="11"/>
  <c r="X2848" i="11"/>
  <c r="W2848" i="11"/>
  <c r="V2848" i="11"/>
  <c r="AL2848" i="11" s="1"/>
  <c r="U2848" i="11"/>
  <c r="AG2847" i="11"/>
  <c r="AC2847" i="11"/>
  <c r="AB2847" i="11"/>
  <c r="AA2847" i="11"/>
  <c r="Y2847" i="11"/>
  <c r="X2847" i="11"/>
  <c r="W2847" i="11"/>
  <c r="V2847" i="11"/>
  <c r="U2847" i="11"/>
  <c r="AC2846" i="11"/>
  <c r="AA2846" i="11"/>
  <c r="AB2846" i="11" s="1"/>
  <c r="Y2846" i="11"/>
  <c r="X2846" i="11"/>
  <c r="W2846" i="11"/>
  <c r="V2846" i="11"/>
  <c r="AK2846" i="11" s="1"/>
  <c r="U2846" i="11"/>
  <c r="AF2845" i="11"/>
  <c r="AE2845" i="11"/>
  <c r="AC2845" i="11"/>
  <c r="AA2845" i="11"/>
  <c r="AB2845" i="11" s="1"/>
  <c r="Y2845" i="11"/>
  <c r="X2845" i="11"/>
  <c r="W2845" i="11"/>
  <c r="V2845" i="11"/>
  <c r="AK2845" i="11" s="1"/>
  <c r="U2845" i="11"/>
  <c r="AK2844" i="11"/>
  <c r="AG2844" i="11"/>
  <c r="AE2844" i="11"/>
  <c r="AC2844" i="11"/>
  <c r="AB2844" i="11"/>
  <c r="AA2844" i="11"/>
  <c r="Y2844" i="11"/>
  <c r="X2844" i="11"/>
  <c r="W2844" i="11"/>
  <c r="V2844" i="11"/>
  <c r="AL2844" i="11" s="1"/>
  <c r="U2844" i="11"/>
  <c r="AL2843" i="11"/>
  <c r="AE2843" i="11"/>
  <c r="AC2843" i="11"/>
  <c r="AA2843" i="11"/>
  <c r="AB2843" i="11" s="1"/>
  <c r="Y2843" i="11"/>
  <c r="X2843" i="11"/>
  <c r="W2843" i="11"/>
  <c r="V2843" i="11"/>
  <c r="AK2843" i="11" s="1"/>
  <c r="U2843" i="11"/>
  <c r="AG2842" i="11"/>
  <c r="AC2842" i="11"/>
  <c r="AA2842" i="11"/>
  <c r="AB2842" i="11" s="1"/>
  <c r="Y2842" i="11"/>
  <c r="X2842" i="11"/>
  <c r="W2842" i="11"/>
  <c r="V2842" i="11"/>
  <c r="AE2842" i="11" s="1"/>
  <c r="U2842" i="11"/>
  <c r="AF2841" i="11"/>
  <c r="AC2841" i="11"/>
  <c r="AA2841" i="11"/>
  <c r="AB2841" i="11" s="1"/>
  <c r="Y2841" i="11"/>
  <c r="X2841" i="11"/>
  <c r="W2841" i="11"/>
  <c r="V2841" i="11"/>
  <c r="AE2841" i="11" s="1"/>
  <c r="U2841" i="11"/>
  <c r="AG2840" i="11"/>
  <c r="AC2840" i="11"/>
  <c r="AA2840" i="11"/>
  <c r="Y2840" i="11"/>
  <c r="X2840" i="11"/>
  <c r="W2840" i="11"/>
  <c r="V2840" i="11"/>
  <c r="AL2840" i="11" s="1"/>
  <c r="U2840" i="11"/>
  <c r="AC2839" i="11"/>
  <c r="AA2839" i="11"/>
  <c r="AB2839" i="11" s="1"/>
  <c r="Y2839" i="11"/>
  <c r="X2839" i="11"/>
  <c r="W2839" i="11"/>
  <c r="V2839" i="11"/>
  <c r="U2839" i="11"/>
  <c r="AG2838" i="11"/>
  <c r="AC2838" i="11"/>
  <c r="AA2838" i="11"/>
  <c r="AB2838" i="11" s="1"/>
  <c r="Y2838" i="11"/>
  <c r="X2838" i="11"/>
  <c r="W2838" i="11"/>
  <c r="V2838" i="11"/>
  <c r="AE2838" i="11" s="1"/>
  <c r="U2838" i="11"/>
  <c r="AC2837" i="11"/>
  <c r="AA2837" i="11"/>
  <c r="AB2837" i="11" s="1"/>
  <c r="Y2837" i="11"/>
  <c r="X2837" i="11"/>
  <c r="W2837" i="11"/>
  <c r="V2837" i="11"/>
  <c r="AE2837" i="11" s="1"/>
  <c r="U2837" i="11"/>
  <c r="AC2836" i="11"/>
  <c r="AA2836" i="11"/>
  <c r="Y2836" i="11"/>
  <c r="X2836" i="11"/>
  <c r="W2836" i="11"/>
  <c r="V2836" i="11"/>
  <c r="AL2836" i="11" s="1"/>
  <c r="U2836" i="11"/>
  <c r="AC2835" i="11"/>
  <c r="AA2835" i="11"/>
  <c r="Y2835" i="11"/>
  <c r="X2835" i="11"/>
  <c r="W2835" i="11"/>
  <c r="V2835" i="11"/>
  <c r="AK2835" i="11" s="1"/>
  <c r="U2835" i="11"/>
  <c r="AF2834" i="11"/>
  <c r="AC2834" i="11"/>
  <c r="AA2834" i="11"/>
  <c r="Y2834" i="11"/>
  <c r="X2834" i="11"/>
  <c r="W2834" i="11"/>
  <c r="AL2834" i="11" s="1"/>
  <c r="V2834" i="11"/>
  <c r="AE2834" i="11" s="1"/>
  <c r="U2834" i="11"/>
  <c r="AK2833" i="11"/>
  <c r="AC2833" i="11"/>
  <c r="AA2833" i="11"/>
  <c r="Y2833" i="11"/>
  <c r="X2833" i="11"/>
  <c r="W2833" i="11"/>
  <c r="AL2833" i="11" s="1"/>
  <c r="V2833" i="11"/>
  <c r="U2833" i="11"/>
  <c r="AK2832" i="11"/>
  <c r="AC2832" i="11"/>
  <c r="AA2832" i="11"/>
  <c r="Y2832" i="11"/>
  <c r="X2832" i="11"/>
  <c r="W2832" i="11"/>
  <c r="V2832" i="11"/>
  <c r="U2832" i="11"/>
  <c r="AC2831" i="11"/>
  <c r="AA2831" i="11"/>
  <c r="AB2831" i="11" s="1"/>
  <c r="Y2831" i="11"/>
  <c r="X2831" i="11"/>
  <c r="W2831" i="11"/>
  <c r="V2831" i="11"/>
  <c r="AL2831" i="11" s="1"/>
  <c r="U2831" i="11"/>
  <c r="AK2830" i="11"/>
  <c r="AC2830" i="11"/>
  <c r="AA2830" i="11"/>
  <c r="Y2830" i="11"/>
  <c r="X2830" i="11"/>
  <c r="W2830" i="11"/>
  <c r="AL2830" i="11" s="1"/>
  <c r="V2830" i="11"/>
  <c r="U2830" i="11"/>
  <c r="AK2829" i="11"/>
  <c r="AC2829" i="11"/>
  <c r="AA2829" i="11"/>
  <c r="AB2829" i="11" s="1"/>
  <c r="Y2829" i="11"/>
  <c r="X2829" i="11"/>
  <c r="W2829" i="11"/>
  <c r="V2829" i="11"/>
  <c r="AF2829" i="11" s="1"/>
  <c r="U2829" i="11"/>
  <c r="AC2828" i="11"/>
  <c r="AA2828" i="11"/>
  <c r="Y2828" i="11"/>
  <c r="X2828" i="11"/>
  <c r="W2828" i="11"/>
  <c r="V2828" i="11"/>
  <c r="AL2828" i="11" s="1"/>
  <c r="U2828" i="11"/>
  <c r="AC2827" i="11"/>
  <c r="AA2827" i="11"/>
  <c r="AB2827" i="11" s="1"/>
  <c r="Y2827" i="11"/>
  <c r="X2827" i="11"/>
  <c r="W2827" i="11"/>
  <c r="V2827" i="11"/>
  <c r="AL2827" i="11" s="1"/>
  <c r="U2827" i="11"/>
  <c r="AK2826" i="11"/>
  <c r="AC2826" i="11"/>
  <c r="AA2826" i="11"/>
  <c r="AB2826" i="11" s="1"/>
  <c r="Y2826" i="11"/>
  <c r="X2826" i="11"/>
  <c r="W2826" i="11"/>
  <c r="V2826" i="11"/>
  <c r="AG2826" i="11" s="1"/>
  <c r="U2826" i="11"/>
  <c r="AL2825" i="11"/>
  <c r="AC2825" i="11"/>
  <c r="AA2825" i="11"/>
  <c r="AB2825" i="11" s="1"/>
  <c r="Y2825" i="11"/>
  <c r="X2825" i="11"/>
  <c r="W2825" i="11"/>
  <c r="V2825" i="11"/>
  <c r="AG2825" i="11" s="1"/>
  <c r="U2825" i="11"/>
  <c r="AC2824" i="11"/>
  <c r="AA2824" i="11"/>
  <c r="AB2824" i="11" s="1"/>
  <c r="Y2824" i="11"/>
  <c r="X2824" i="11"/>
  <c r="W2824" i="11"/>
  <c r="V2824" i="11"/>
  <c r="AL2824" i="11" s="1"/>
  <c r="U2824" i="11"/>
  <c r="AC2823" i="11"/>
  <c r="AA2823" i="11"/>
  <c r="AB2823" i="11" s="1"/>
  <c r="Y2823" i="11"/>
  <c r="X2823" i="11"/>
  <c r="W2823" i="11"/>
  <c r="V2823" i="11"/>
  <c r="U2823" i="11"/>
  <c r="AC2822" i="11"/>
  <c r="AA2822" i="11"/>
  <c r="AB2822" i="11" s="1"/>
  <c r="Y2822" i="11"/>
  <c r="X2822" i="11"/>
  <c r="W2822" i="11"/>
  <c r="V2822" i="11"/>
  <c r="AE2822" i="11" s="1"/>
  <c r="U2822" i="11"/>
  <c r="AC2821" i="11"/>
  <c r="AA2821" i="11"/>
  <c r="AB2821" i="11" s="1"/>
  <c r="Y2821" i="11"/>
  <c r="X2821" i="11"/>
  <c r="W2821" i="11"/>
  <c r="V2821" i="11"/>
  <c r="U2821" i="11"/>
  <c r="AE2820" i="11"/>
  <c r="AC2820" i="11"/>
  <c r="AA2820" i="11"/>
  <c r="AB2820" i="11" s="1"/>
  <c r="Y2820" i="11"/>
  <c r="X2820" i="11"/>
  <c r="W2820" i="11"/>
  <c r="V2820" i="11"/>
  <c r="AL2820" i="11" s="1"/>
  <c r="U2820" i="11"/>
  <c r="AC2819" i="11"/>
  <c r="AA2819" i="11"/>
  <c r="AB2819" i="11" s="1"/>
  <c r="Y2819" i="11"/>
  <c r="X2819" i="11"/>
  <c r="W2819" i="11"/>
  <c r="V2819" i="11"/>
  <c r="U2819" i="11"/>
  <c r="AC2818" i="11"/>
  <c r="AA2818" i="11"/>
  <c r="AB2818" i="11" s="1"/>
  <c r="Y2818" i="11"/>
  <c r="X2818" i="11"/>
  <c r="W2818" i="11"/>
  <c r="V2818" i="11"/>
  <c r="AK2818" i="11" s="1"/>
  <c r="U2818" i="11"/>
  <c r="AK2817" i="11"/>
  <c r="AE2817" i="11"/>
  <c r="AC2817" i="11"/>
  <c r="AA2817" i="11"/>
  <c r="AB2817" i="11" s="1"/>
  <c r="Y2817" i="11"/>
  <c r="X2817" i="11"/>
  <c r="W2817" i="11"/>
  <c r="V2817" i="11"/>
  <c r="U2817" i="11"/>
  <c r="AK2816" i="11"/>
  <c r="AC2816" i="11"/>
  <c r="AA2816" i="11"/>
  <c r="Y2816" i="11"/>
  <c r="X2816" i="11"/>
  <c r="W2816" i="11"/>
  <c r="V2816" i="11"/>
  <c r="AL2816" i="11" s="1"/>
  <c r="U2816" i="11"/>
  <c r="AE2815" i="11"/>
  <c r="AC2815" i="11"/>
  <c r="AA2815" i="11"/>
  <c r="AB2815" i="11" s="1"/>
  <c r="Y2815" i="11"/>
  <c r="X2815" i="11"/>
  <c r="W2815" i="11"/>
  <c r="V2815" i="11"/>
  <c r="U2815" i="11"/>
  <c r="AL2814" i="11"/>
  <c r="AC2814" i="11"/>
  <c r="AA2814" i="11"/>
  <c r="AB2814" i="11" s="1"/>
  <c r="Y2814" i="11"/>
  <c r="X2814" i="11"/>
  <c r="W2814" i="11"/>
  <c r="V2814" i="11"/>
  <c r="AK2814" i="11" s="1"/>
  <c r="U2814" i="11"/>
  <c r="AC2813" i="11"/>
  <c r="AA2813" i="11"/>
  <c r="AB2813" i="11" s="1"/>
  <c r="Y2813" i="11"/>
  <c r="X2813" i="11"/>
  <c r="W2813" i="11"/>
  <c r="V2813" i="11"/>
  <c r="AK2813" i="11" s="1"/>
  <c r="U2813" i="11"/>
  <c r="AC2812" i="11"/>
  <c r="AA2812" i="11"/>
  <c r="AB2812" i="11" s="1"/>
  <c r="Y2812" i="11"/>
  <c r="X2812" i="11"/>
  <c r="W2812" i="11"/>
  <c r="V2812" i="11"/>
  <c r="AL2812" i="11" s="1"/>
  <c r="U2812" i="11"/>
  <c r="AG2811" i="11"/>
  <c r="AE2811" i="11"/>
  <c r="AC2811" i="11"/>
  <c r="AA2811" i="11"/>
  <c r="AB2811" i="11" s="1"/>
  <c r="Y2811" i="11"/>
  <c r="X2811" i="11"/>
  <c r="W2811" i="11"/>
  <c r="V2811" i="11"/>
  <c r="AK2811" i="11" s="1"/>
  <c r="U2811" i="11"/>
  <c r="AK2810" i="11"/>
  <c r="AG2810" i="11"/>
  <c r="AF2810" i="11"/>
  <c r="AC2810" i="11"/>
  <c r="AA2810" i="11"/>
  <c r="AB2810" i="11" s="1"/>
  <c r="Y2810" i="11"/>
  <c r="X2810" i="11"/>
  <c r="W2810" i="11"/>
  <c r="V2810" i="11"/>
  <c r="AE2810" i="11" s="1"/>
  <c r="U2810" i="11"/>
  <c r="AK2809" i="11"/>
  <c r="AF2809" i="11"/>
  <c r="AC2809" i="11"/>
  <c r="AA2809" i="11"/>
  <c r="AB2809" i="11" s="1"/>
  <c r="Y2809" i="11"/>
  <c r="X2809" i="11"/>
  <c r="W2809" i="11"/>
  <c r="V2809" i="11"/>
  <c r="AE2809" i="11" s="1"/>
  <c r="U2809" i="11"/>
  <c r="AG2808" i="11"/>
  <c r="AC2808" i="11"/>
  <c r="AA2808" i="11"/>
  <c r="Y2808" i="11"/>
  <c r="X2808" i="11"/>
  <c r="W2808" i="11"/>
  <c r="V2808" i="11"/>
  <c r="AK2808" i="11" s="1"/>
  <c r="U2808" i="11"/>
  <c r="AC2807" i="11"/>
  <c r="AA2807" i="11"/>
  <c r="AB2807" i="11" s="1"/>
  <c r="Y2807" i="11"/>
  <c r="X2807" i="11"/>
  <c r="W2807" i="11"/>
  <c r="V2807" i="11"/>
  <c r="U2807" i="11"/>
  <c r="AG2806" i="11"/>
  <c r="AC2806" i="11"/>
  <c r="AA2806" i="11"/>
  <c r="AB2806" i="11" s="1"/>
  <c r="Y2806" i="11"/>
  <c r="X2806" i="11"/>
  <c r="W2806" i="11"/>
  <c r="V2806" i="11"/>
  <c r="U2806" i="11"/>
  <c r="AE2805" i="11"/>
  <c r="AC2805" i="11"/>
  <c r="AA2805" i="11"/>
  <c r="AB2805" i="11" s="1"/>
  <c r="Y2805" i="11"/>
  <c r="X2805" i="11"/>
  <c r="W2805" i="11"/>
  <c r="V2805" i="11"/>
  <c r="U2805" i="11"/>
  <c r="AE2804" i="11"/>
  <c r="AC2804" i="11"/>
  <c r="AA2804" i="11"/>
  <c r="AB2804" i="11" s="1"/>
  <c r="Y2804" i="11"/>
  <c r="X2804" i="11"/>
  <c r="W2804" i="11"/>
  <c r="V2804" i="11"/>
  <c r="U2804" i="11"/>
  <c r="AK2803" i="11"/>
  <c r="AC2803" i="11"/>
  <c r="AA2803" i="11"/>
  <c r="Y2803" i="11"/>
  <c r="X2803" i="11"/>
  <c r="W2803" i="11"/>
  <c r="V2803" i="11"/>
  <c r="U2803" i="11"/>
  <c r="AK2802" i="11"/>
  <c r="AC2802" i="11"/>
  <c r="AA2802" i="11"/>
  <c r="AB2802" i="11" s="1"/>
  <c r="Y2802" i="11"/>
  <c r="X2802" i="11"/>
  <c r="W2802" i="11"/>
  <c r="V2802" i="11"/>
  <c r="U2802" i="11"/>
  <c r="AC2801" i="11"/>
  <c r="AA2801" i="11"/>
  <c r="AB2801" i="11" s="1"/>
  <c r="Y2801" i="11"/>
  <c r="X2801" i="11"/>
  <c r="W2801" i="11"/>
  <c r="V2801" i="11"/>
  <c r="AE2801" i="11" s="1"/>
  <c r="U2801" i="11"/>
  <c r="AL2800" i="11"/>
  <c r="AG2800" i="11"/>
  <c r="AC2800" i="11"/>
  <c r="AA2800" i="11"/>
  <c r="AB2800" i="11" s="1"/>
  <c r="Y2800" i="11"/>
  <c r="X2800" i="11"/>
  <c r="W2800" i="11"/>
  <c r="V2800" i="11"/>
  <c r="U2800" i="11"/>
  <c r="AF2799" i="11"/>
  <c r="AC2799" i="11"/>
  <c r="AA2799" i="11"/>
  <c r="AB2799" i="11" s="1"/>
  <c r="Y2799" i="11"/>
  <c r="X2799" i="11"/>
  <c r="W2799" i="11"/>
  <c r="V2799" i="11"/>
  <c r="AG2799" i="11" s="1"/>
  <c r="U2799" i="11"/>
  <c r="AC2798" i="11"/>
  <c r="AA2798" i="11"/>
  <c r="AB2798" i="11" s="1"/>
  <c r="Y2798" i="11"/>
  <c r="X2798" i="11"/>
  <c r="W2798" i="11"/>
  <c r="V2798" i="11"/>
  <c r="U2798" i="11"/>
  <c r="AF2797" i="11"/>
  <c r="AC2797" i="11"/>
  <c r="AB2797" i="11"/>
  <c r="AA2797" i="11"/>
  <c r="Y2797" i="11"/>
  <c r="X2797" i="11"/>
  <c r="W2797" i="11"/>
  <c r="V2797" i="11"/>
  <c r="AL2797" i="11" s="1"/>
  <c r="U2797" i="11"/>
  <c r="AL2796" i="11"/>
  <c r="AG2796" i="11"/>
  <c r="AC2796" i="11"/>
  <c r="AA2796" i="11"/>
  <c r="AB2796" i="11" s="1"/>
  <c r="Y2796" i="11"/>
  <c r="X2796" i="11"/>
  <c r="W2796" i="11"/>
  <c r="V2796" i="11"/>
  <c r="U2796" i="11"/>
  <c r="AK2795" i="11"/>
  <c r="AC2795" i="11"/>
  <c r="AA2795" i="11"/>
  <c r="Y2795" i="11"/>
  <c r="X2795" i="11"/>
  <c r="W2795" i="11"/>
  <c r="V2795" i="11"/>
  <c r="U2795" i="11"/>
  <c r="AC2794" i="11"/>
  <c r="AA2794" i="11"/>
  <c r="AB2794" i="11" s="1"/>
  <c r="Y2794" i="11"/>
  <c r="X2794" i="11"/>
  <c r="W2794" i="11"/>
  <c r="V2794" i="11"/>
  <c r="AL2794" i="11" s="1"/>
  <c r="U2794" i="11"/>
  <c r="AC2793" i="11"/>
  <c r="AA2793" i="11"/>
  <c r="AB2793" i="11" s="1"/>
  <c r="Y2793" i="11"/>
  <c r="X2793" i="11"/>
  <c r="W2793" i="11"/>
  <c r="V2793" i="11"/>
  <c r="U2793" i="11"/>
  <c r="AC2792" i="11"/>
  <c r="AA2792" i="11"/>
  <c r="AB2792" i="11" s="1"/>
  <c r="Y2792" i="11"/>
  <c r="X2792" i="11"/>
  <c r="W2792" i="11"/>
  <c r="V2792" i="11"/>
  <c r="AG2792" i="11" s="1"/>
  <c r="U2792" i="11"/>
  <c r="AC2791" i="11"/>
  <c r="AA2791" i="11"/>
  <c r="Y2791" i="11"/>
  <c r="X2791" i="11"/>
  <c r="W2791" i="11"/>
  <c r="V2791" i="11"/>
  <c r="AK2791" i="11" s="1"/>
  <c r="U2791" i="11"/>
  <c r="AK2790" i="11"/>
  <c r="AC2790" i="11"/>
  <c r="AA2790" i="11"/>
  <c r="AB2790" i="11" s="1"/>
  <c r="Y2790" i="11"/>
  <c r="X2790" i="11"/>
  <c r="W2790" i="11"/>
  <c r="V2790" i="11"/>
  <c r="AL2790" i="11" s="1"/>
  <c r="U2790" i="11"/>
  <c r="AE2789" i="11"/>
  <c r="AC2789" i="11"/>
  <c r="AA2789" i="11"/>
  <c r="AB2789" i="11" s="1"/>
  <c r="Y2789" i="11"/>
  <c r="X2789" i="11"/>
  <c r="W2789" i="11"/>
  <c r="V2789" i="11"/>
  <c r="U2789" i="11"/>
  <c r="AC2788" i="11"/>
  <c r="AA2788" i="11"/>
  <c r="AB2788" i="11" s="1"/>
  <c r="Y2788" i="11"/>
  <c r="X2788" i="11"/>
  <c r="W2788" i="11"/>
  <c r="V2788" i="11"/>
  <c r="AL2788" i="11" s="1"/>
  <c r="U2788" i="11"/>
  <c r="AC2787" i="11"/>
  <c r="AA2787" i="11"/>
  <c r="Y2787" i="11"/>
  <c r="X2787" i="11"/>
  <c r="W2787" i="11"/>
  <c r="V2787" i="11"/>
  <c r="AK2787" i="11" s="1"/>
  <c r="U2787" i="11"/>
  <c r="AC2786" i="11"/>
  <c r="AA2786" i="11"/>
  <c r="AB2786" i="11" s="1"/>
  <c r="Y2786" i="11"/>
  <c r="X2786" i="11"/>
  <c r="W2786" i="11"/>
  <c r="V2786" i="11"/>
  <c r="AK2786" i="11" s="1"/>
  <c r="U2786" i="11"/>
  <c r="AE2785" i="11"/>
  <c r="AC2785" i="11"/>
  <c r="AB2785" i="11"/>
  <c r="AA2785" i="11"/>
  <c r="Y2785" i="11"/>
  <c r="X2785" i="11"/>
  <c r="W2785" i="11"/>
  <c r="V2785" i="11"/>
  <c r="U2785" i="11"/>
  <c r="AL2784" i="11"/>
  <c r="AG2784" i="11"/>
  <c r="AC2784" i="11"/>
  <c r="AA2784" i="11"/>
  <c r="AB2784" i="11" s="1"/>
  <c r="Y2784" i="11"/>
  <c r="X2784" i="11"/>
  <c r="W2784" i="11"/>
  <c r="V2784" i="11"/>
  <c r="U2784" i="11"/>
  <c r="AC2783" i="11"/>
  <c r="AA2783" i="11"/>
  <c r="AB2783" i="11" s="1"/>
  <c r="Y2783" i="11"/>
  <c r="X2783" i="11"/>
  <c r="W2783" i="11"/>
  <c r="V2783" i="11"/>
  <c r="AG2783" i="11" s="1"/>
  <c r="U2783" i="11"/>
  <c r="AC2782" i="11"/>
  <c r="AA2782" i="11"/>
  <c r="AB2782" i="11" s="1"/>
  <c r="Y2782" i="11"/>
  <c r="X2782" i="11"/>
  <c r="W2782" i="11"/>
  <c r="V2782" i="11"/>
  <c r="U2782" i="11"/>
  <c r="AF2781" i="11"/>
  <c r="AC2781" i="11"/>
  <c r="AA2781" i="11"/>
  <c r="AB2781" i="11" s="1"/>
  <c r="Y2781" i="11"/>
  <c r="X2781" i="11"/>
  <c r="W2781" i="11"/>
  <c r="V2781" i="11"/>
  <c r="AL2781" i="11" s="1"/>
  <c r="U2781" i="11"/>
  <c r="AL2780" i="11"/>
  <c r="AC2780" i="11"/>
  <c r="AA2780" i="11"/>
  <c r="AB2780" i="11" s="1"/>
  <c r="Y2780" i="11"/>
  <c r="X2780" i="11"/>
  <c r="W2780" i="11"/>
  <c r="V2780" i="11"/>
  <c r="AG2780" i="11" s="1"/>
  <c r="U2780" i="11"/>
  <c r="AC2779" i="11"/>
  <c r="AA2779" i="11"/>
  <c r="Y2779" i="11"/>
  <c r="X2779" i="11"/>
  <c r="W2779" i="11"/>
  <c r="V2779" i="11"/>
  <c r="AK2779" i="11" s="1"/>
  <c r="U2779" i="11"/>
  <c r="AK2778" i="11"/>
  <c r="AC2778" i="11"/>
  <c r="AB2778" i="11"/>
  <c r="AA2778" i="11"/>
  <c r="Y2778" i="11"/>
  <c r="X2778" i="11"/>
  <c r="W2778" i="11"/>
  <c r="V2778" i="11"/>
  <c r="AL2778" i="11" s="1"/>
  <c r="U2778" i="11"/>
  <c r="AC2777" i="11"/>
  <c r="AB2777" i="11"/>
  <c r="AA2777" i="11"/>
  <c r="Y2777" i="11"/>
  <c r="X2777" i="11"/>
  <c r="W2777" i="11"/>
  <c r="V2777" i="11"/>
  <c r="U2777" i="11"/>
  <c r="AG2776" i="11"/>
  <c r="AC2776" i="11"/>
  <c r="AA2776" i="11"/>
  <c r="AB2776" i="11" s="1"/>
  <c r="Y2776" i="11"/>
  <c r="X2776" i="11"/>
  <c r="W2776" i="11"/>
  <c r="V2776" i="11"/>
  <c r="U2776" i="11"/>
  <c r="AK2775" i="11"/>
  <c r="AC2775" i="11"/>
  <c r="AA2775" i="11"/>
  <c r="Y2775" i="11"/>
  <c r="X2775" i="11"/>
  <c r="W2775" i="11"/>
  <c r="V2775" i="11"/>
  <c r="U2775" i="11"/>
  <c r="AK2774" i="11"/>
  <c r="AC2774" i="11"/>
  <c r="AA2774" i="11"/>
  <c r="AB2774" i="11" s="1"/>
  <c r="Y2774" i="11"/>
  <c r="X2774" i="11"/>
  <c r="W2774" i="11"/>
  <c r="V2774" i="11"/>
  <c r="AL2774" i="11" s="1"/>
  <c r="U2774" i="11"/>
  <c r="AC2773" i="11"/>
  <c r="AA2773" i="11"/>
  <c r="AB2773" i="11" s="1"/>
  <c r="Y2773" i="11"/>
  <c r="X2773" i="11"/>
  <c r="W2773" i="11"/>
  <c r="V2773" i="11"/>
  <c r="U2773" i="11"/>
  <c r="AC2772" i="11"/>
  <c r="AA2772" i="11"/>
  <c r="AB2772" i="11" s="1"/>
  <c r="Y2772" i="11"/>
  <c r="X2772" i="11"/>
  <c r="W2772" i="11"/>
  <c r="V2772" i="11"/>
  <c r="AL2772" i="11" s="1"/>
  <c r="U2772" i="11"/>
  <c r="AC2771" i="11"/>
  <c r="AA2771" i="11"/>
  <c r="Y2771" i="11"/>
  <c r="X2771" i="11"/>
  <c r="W2771" i="11"/>
  <c r="V2771" i="11"/>
  <c r="AK2771" i="11" s="1"/>
  <c r="U2771" i="11"/>
  <c r="AC2770" i="11"/>
  <c r="AA2770" i="11"/>
  <c r="AB2770" i="11" s="1"/>
  <c r="Y2770" i="11"/>
  <c r="X2770" i="11"/>
  <c r="W2770" i="11"/>
  <c r="V2770" i="11"/>
  <c r="AK2770" i="11" s="1"/>
  <c r="U2770" i="11"/>
  <c r="AC2769" i="11"/>
  <c r="AA2769" i="11"/>
  <c r="AB2769" i="11" s="1"/>
  <c r="Y2769" i="11"/>
  <c r="X2769" i="11"/>
  <c r="W2769" i="11"/>
  <c r="V2769" i="11"/>
  <c r="AE2769" i="11" s="1"/>
  <c r="U2769" i="11"/>
  <c r="AG2768" i="11"/>
  <c r="AC2768" i="11"/>
  <c r="AA2768" i="11"/>
  <c r="AB2768" i="11" s="1"/>
  <c r="Y2768" i="11"/>
  <c r="X2768" i="11"/>
  <c r="W2768" i="11"/>
  <c r="AL2768" i="11" s="1"/>
  <c r="V2768" i="11"/>
  <c r="U2768" i="11"/>
  <c r="AF2767" i="11"/>
  <c r="AC2767" i="11"/>
  <c r="AA2767" i="11"/>
  <c r="AB2767" i="11" s="1"/>
  <c r="Y2767" i="11"/>
  <c r="X2767" i="11"/>
  <c r="W2767" i="11"/>
  <c r="V2767" i="11"/>
  <c r="AG2767" i="11" s="1"/>
  <c r="U2767" i="11"/>
  <c r="AC2766" i="11"/>
  <c r="AA2766" i="11"/>
  <c r="AB2766" i="11" s="1"/>
  <c r="Y2766" i="11"/>
  <c r="X2766" i="11"/>
  <c r="W2766" i="11"/>
  <c r="V2766" i="11"/>
  <c r="U2766" i="11"/>
  <c r="AF2765" i="11"/>
  <c r="AC2765" i="11"/>
  <c r="AB2765" i="11"/>
  <c r="AA2765" i="11"/>
  <c r="Y2765" i="11"/>
  <c r="X2765" i="11"/>
  <c r="W2765" i="11"/>
  <c r="V2765" i="11"/>
  <c r="AL2765" i="11" s="1"/>
  <c r="U2765" i="11"/>
  <c r="AL2764" i="11"/>
  <c r="AG2764" i="11"/>
  <c r="AC2764" i="11"/>
  <c r="AA2764" i="11"/>
  <c r="AB2764" i="11" s="1"/>
  <c r="Y2764" i="11"/>
  <c r="X2764" i="11"/>
  <c r="W2764" i="11"/>
  <c r="V2764" i="11"/>
  <c r="U2764" i="11"/>
  <c r="AK2763" i="11"/>
  <c r="AC2763" i="11"/>
  <c r="AA2763" i="11"/>
  <c r="Y2763" i="11"/>
  <c r="X2763" i="11"/>
  <c r="W2763" i="11"/>
  <c r="V2763" i="11"/>
  <c r="U2763" i="11"/>
  <c r="AC2762" i="11"/>
  <c r="AA2762" i="11"/>
  <c r="AB2762" i="11" s="1"/>
  <c r="Y2762" i="11"/>
  <c r="X2762" i="11"/>
  <c r="W2762" i="11"/>
  <c r="V2762" i="11"/>
  <c r="AL2762" i="11" s="1"/>
  <c r="U2762" i="11"/>
  <c r="AC2761" i="11"/>
  <c r="AA2761" i="11"/>
  <c r="AB2761" i="11" s="1"/>
  <c r="Y2761" i="11"/>
  <c r="X2761" i="11"/>
  <c r="W2761" i="11"/>
  <c r="V2761" i="11"/>
  <c r="U2761" i="11"/>
  <c r="AC2760" i="11"/>
  <c r="AA2760" i="11"/>
  <c r="AB2760" i="11" s="1"/>
  <c r="Y2760" i="11"/>
  <c r="X2760" i="11"/>
  <c r="W2760" i="11"/>
  <c r="V2760" i="11"/>
  <c r="AG2760" i="11" s="1"/>
  <c r="U2760" i="11"/>
  <c r="AC2759" i="11"/>
  <c r="AA2759" i="11"/>
  <c r="Y2759" i="11"/>
  <c r="X2759" i="11"/>
  <c r="W2759" i="11"/>
  <c r="V2759" i="11"/>
  <c r="AK2759" i="11" s="1"/>
  <c r="U2759" i="11"/>
  <c r="AK2758" i="11"/>
  <c r="AC2758" i="11"/>
  <c r="AA2758" i="11"/>
  <c r="AB2758" i="11" s="1"/>
  <c r="Y2758" i="11"/>
  <c r="X2758" i="11"/>
  <c r="W2758" i="11"/>
  <c r="V2758" i="11"/>
  <c r="AL2758" i="11" s="1"/>
  <c r="U2758" i="11"/>
  <c r="AE2757" i="11"/>
  <c r="AC2757" i="11"/>
  <c r="AA2757" i="11"/>
  <c r="AB2757" i="11" s="1"/>
  <c r="Y2757" i="11"/>
  <c r="X2757" i="11"/>
  <c r="W2757" i="11"/>
  <c r="V2757" i="11"/>
  <c r="U2757" i="11"/>
  <c r="AC2756" i="11"/>
  <c r="AA2756" i="11"/>
  <c r="AB2756" i="11" s="1"/>
  <c r="Y2756" i="11"/>
  <c r="X2756" i="11"/>
  <c r="W2756" i="11"/>
  <c r="V2756" i="11"/>
  <c r="AF2756" i="11" s="1"/>
  <c r="U2756" i="11"/>
  <c r="AK2755" i="11"/>
  <c r="AC2755" i="11"/>
  <c r="AA2755" i="11"/>
  <c r="AB2755" i="11" s="1"/>
  <c r="Y2755" i="11"/>
  <c r="X2755" i="11"/>
  <c r="W2755" i="11"/>
  <c r="V2755" i="11"/>
  <c r="U2755" i="11"/>
  <c r="AE2754" i="11"/>
  <c r="AC2754" i="11"/>
  <c r="AA2754" i="11"/>
  <c r="AB2754" i="11" s="1"/>
  <c r="Y2754" i="11"/>
  <c r="X2754" i="11"/>
  <c r="W2754" i="11"/>
  <c r="V2754" i="11"/>
  <c r="AL2754" i="11" s="1"/>
  <c r="U2754" i="11"/>
  <c r="AF2753" i="11"/>
  <c r="AC2753" i="11"/>
  <c r="AA2753" i="11"/>
  <c r="AB2753" i="11" s="1"/>
  <c r="Y2753" i="11"/>
  <c r="X2753" i="11"/>
  <c r="W2753" i="11"/>
  <c r="V2753" i="11"/>
  <c r="AK2753" i="11" s="1"/>
  <c r="U2753" i="11"/>
  <c r="AC2752" i="11"/>
  <c r="AA2752" i="11"/>
  <c r="AB2752" i="11" s="1"/>
  <c r="Y2752" i="11"/>
  <c r="X2752" i="11"/>
  <c r="W2752" i="11"/>
  <c r="V2752" i="11"/>
  <c r="AG2752" i="11" s="1"/>
  <c r="U2752" i="11"/>
  <c r="AC2751" i="11"/>
  <c r="AA2751" i="11"/>
  <c r="Y2751" i="11"/>
  <c r="X2751" i="11"/>
  <c r="W2751" i="11"/>
  <c r="V2751" i="11"/>
  <c r="AK2751" i="11" s="1"/>
  <c r="U2751" i="11"/>
  <c r="AK2750" i="11"/>
  <c r="AC2750" i="11"/>
  <c r="AB2750" i="11"/>
  <c r="AA2750" i="11"/>
  <c r="Y2750" i="11"/>
  <c r="X2750" i="11"/>
  <c r="W2750" i="11"/>
  <c r="V2750" i="11"/>
  <c r="AL2750" i="11" s="1"/>
  <c r="U2750" i="11"/>
  <c r="AG2749" i="11"/>
  <c r="AC2749" i="11"/>
  <c r="AA2749" i="11"/>
  <c r="AB2749" i="11" s="1"/>
  <c r="Y2749" i="11"/>
  <c r="X2749" i="11"/>
  <c r="W2749" i="11"/>
  <c r="V2749" i="11"/>
  <c r="AK2749" i="11" s="1"/>
  <c r="U2749" i="11"/>
  <c r="AC2748" i="11"/>
  <c r="AA2748" i="11"/>
  <c r="AB2748" i="11" s="1"/>
  <c r="Y2748" i="11"/>
  <c r="X2748" i="11"/>
  <c r="W2748" i="11"/>
  <c r="V2748" i="11"/>
  <c r="AF2748" i="11" s="1"/>
  <c r="U2748" i="11"/>
  <c r="AF2747" i="11"/>
  <c r="AC2747" i="11"/>
  <c r="AB2747" i="11"/>
  <c r="AA2747" i="11"/>
  <c r="Y2747" i="11"/>
  <c r="X2747" i="11"/>
  <c r="W2747" i="11"/>
  <c r="V2747" i="11"/>
  <c r="AG2747" i="11" s="1"/>
  <c r="U2747" i="11"/>
  <c r="AK2746" i="11"/>
  <c r="AC2746" i="11"/>
  <c r="AA2746" i="11"/>
  <c r="AB2746" i="11" s="1"/>
  <c r="Y2746" i="11"/>
  <c r="X2746" i="11"/>
  <c r="W2746" i="11"/>
  <c r="V2746" i="11"/>
  <c r="AL2746" i="11" s="1"/>
  <c r="U2746" i="11"/>
  <c r="AF2745" i="11"/>
  <c r="AC2745" i="11"/>
  <c r="AA2745" i="11"/>
  <c r="AB2745" i="11" s="1"/>
  <c r="Y2745" i="11"/>
  <c r="X2745" i="11"/>
  <c r="W2745" i="11"/>
  <c r="V2745" i="11"/>
  <c r="AK2745" i="11" s="1"/>
  <c r="U2745" i="11"/>
  <c r="AG2744" i="11"/>
  <c r="AC2744" i="11"/>
  <c r="AA2744" i="11"/>
  <c r="AB2744" i="11" s="1"/>
  <c r="Y2744" i="11"/>
  <c r="X2744" i="11"/>
  <c r="W2744" i="11"/>
  <c r="V2744" i="11"/>
  <c r="U2744" i="11"/>
  <c r="AK2743" i="11"/>
  <c r="AC2743" i="11"/>
  <c r="AA2743" i="11"/>
  <c r="Y2743" i="11"/>
  <c r="X2743" i="11"/>
  <c r="W2743" i="11"/>
  <c r="V2743" i="11"/>
  <c r="U2743" i="11"/>
  <c r="AC2742" i="11"/>
  <c r="AA2742" i="11"/>
  <c r="AB2742" i="11" s="1"/>
  <c r="Y2742" i="11"/>
  <c r="X2742" i="11"/>
  <c r="W2742" i="11"/>
  <c r="V2742" i="11"/>
  <c r="U2742" i="11"/>
  <c r="AF2741" i="11"/>
  <c r="AC2741" i="11"/>
  <c r="AB2741" i="11"/>
  <c r="AA2741" i="11"/>
  <c r="Y2741" i="11"/>
  <c r="X2741" i="11"/>
  <c r="W2741" i="11"/>
  <c r="AL2741" i="11" s="1"/>
  <c r="V2741" i="11"/>
  <c r="AK2741" i="11" s="1"/>
  <c r="U2741" i="11"/>
  <c r="AC2740" i="11"/>
  <c r="AA2740" i="11"/>
  <c r="AB2740" i="11" s="1"/>
  <c r="Y2740" i="11"/>
  <c r="X2740" i="11"/>
  <c r="W2740" i="11"/>
  <c r="AL2740" i="11" s="1"/>
  <c r="V2740" i="11"/>
  <c r="U2740" i="11"/>
  <c r="AF2739" i="11"/>
  <c r="AC2739" i="11"/>
  <c r="AA2739" i="11"/>
  <c r="AB2739" i="11" s="1"/>
  <c r="Y2739" i="11"/>
  <c r="X2739" i="11"/>
  <c r="W2739" i="11"/>
  <c r="V2739" i="11"/>
  <c r="AE2739" i="11" s="1"/>
  <c r="U2739" i="11"/>
  <c r="AE2738" i="11"/>
  <c r="AC2738" i="11"/>
  <c r="AB2738" i="11"/>
  <c r="AA2738" i="11"/>
  <c r="Y2738" i="11"/>
  <c r="X2738" i="11"/>
  <c r="W2738" i="11"/>
  <c r="V2738" i="11"/>
  <c r="AL2738" i="11" s="1"/>
  <c r="U2738" i="11"/>
  <c r="AL2737" i="11"/>
  <c r="AC2737" i="11"/>
  <c r="AA2737" i="11"/>
  <c r="AB2737" i="11" s="1"/>
  <c r="Y2737" i="11"/>
  <c r="X2737" i="11"/>
  <c r="W2737" i="11"/>
  <c r="V2737" i="11"/>
  <c r="AK2737" i="11" s="1"/>
  <c r="U2737" i="11"/>
  <c r="AL2736" i="11"/>
  <c r="AC2736" i="11"/>
  <c r="AA2736" i="11"/>
  <c r="Y2736" i="11"/>
  <c r="X2736" i="11"/>
  <c r="W2736" i="11"/>
  <c r="V2736" i="11"/>
  <c r="U2736" i="11"/>
  <c r="AC2735" i="11"/>
  <c r="AA2735" i="11"/>
  <c r="Y2735" i="11"/>
  <c r="X2735" i="11"/>
  <c r="W2735" i="11"/>
  <c r="V2735" i="11"/>
  <c r="U2735" i="11"/>
  <c r="AC2734" i="11"/>
  <c r="AA2734" i="11"/>
  <c r="AB2734" i="11" s="1"/>
  <c r="Y2734" i="11"/>
  <c r="X2734" i="11"/>
  <c r="W2734" i="11"/>
  <c r="V2734" i="11"/>
  <c r="U2734" i="11"/>
  <c r="AC2733" i="11"/>
  <c r="AA2733" i="11"/>
  <c r="AB2733" i="11" s="1"/>
  <c r="Y2733" i="11"/>
  <c r="X2733" i="11"/>
  <c r="W2733" i="11"/>
  <c r="V2733" i="11"/>
  <c r="AE2733" i="11" s="1"/>
  <c r="U2733" i="11"/>
  <c r="AC2732" i="11"/>
  <c r="AA2732" i="11"/>
  <c r="AB2732" i="11" s="1"/>
  <c r="Y2732" i="11"/>
  <c r="X2732" i="11"/>
  <c r="W2732" i="11"/>
  <c r="V2732" i="11"/>
  <c r="AL2732" i="11" s="1"/>
  <c r="U2732" i="11"/>
  <c r="AK2731" i="11"/>
  <c r="AF2731" i="11"/>
  <c r="AC2731" i="11"/>
  <c r="AA2731" i="11"/>
  <c r="Y2731" i="11"/>
  <c r="X2731" i="11"/>
  <c r="W2731" i="11"/>
  <c r="V2731" i="11"/>
  <c r="AE2731" i="11" s="1"/>
  <c r="U2731" i="11"/>
  <c r="AE2730" i="11"/>
  <c r="AC2730" i="11"/>
  <c r="AA2730" i="11"/>
  <c r="AB2730" i="11" s="1"/>
  <c r="Y2730" i="11"/>
  <c r="X2730" i="11"/>
  <c r="W2730" i="11"/>
  <c r="V2730" i="11"/>
  <c r="U2730" i="11"/>
  <c r="AF2729" i="11"/>
  <c r="AC2729" i="11"/>
  <c r="AA2729" i="11"/>
  <c r="AB2729" i="11" s="1"/>
  <c r="Y2729" i="11"/>
  <c r="X2729" i="11"/>
  <c r="W2729" i="11"/>
  <c r="V2729" i="11"/>
  <c r="AK2729" i="11" s="1"/>
  <c r="U2729" i="11"/>
  <c r="AC2728" i="11"/>
  <c r="AA2728" i="11"/>
  <c r="AB2728" i="11" s="1"/>
  <c r="Y2728" i="11"/>
  <c r="X2728" i="11"/>
  <c r="W2728" i="11"/>
  <c r="V2728" i="11"/>
  <c r="AL2728" i="11" s="1"/>
  <c r="U2728" i="11"/>
  <c r="AC2727" i="11"/>
  <c r="AA2727" i="11"/>
  <c r="Y2727" i="11"/>
  <c r="X2727" i="11"/>
  <c r="W2727" i="11"/>
  <c r="V2727" i="11"/>
  <c r="AK2727" i="11" s="1"/>
  <c r="U2727" i="11"/>
  <c r="AC2726" i="11"/>
  <c r="AA2726" i="11"/>
  <c r="AB2726" i="11" s="1"/>
  <c r="Y2726" i="11"/>
  <c r="X2726" i="11"/>
  <c r="W2726" i="11"/>
  <c r="V2726" i="11"/>
  <c r="AK2726" i="11" s="1"/>
  <c r="U2726" i="11"/>
  <c r="AE2725" i="11"/>
  <c r="AC2725" i="11"/>
  <c r="AB2725" i="11"/>
  <c r="AA2725" i="11"/>
  <c r="Y2725" i="11"/>
  <c r="X2725" i="11"/>
  <c r="W2725" i="11"/>
  <c r="V2725" i="11"/>
  <c r="U2725" i="11"/>
  <c r="AC2724" i="11"/>
  <c r="AA2724" i="11"/>
  <c r="AB2724" i="11" s="1"/>
  <c r="Y2724" i="11"/>
  <c r="X2724" i="11"/>
  <c r="W2724" i="11"/>
  <c r="V2724" i="11"/>
  <c r="AF2724" i="11" s="1"/>
  <c r="U2724" i="11"/>
  <c r="AK2723" i="11"/>
  <c r="AC2723" i="11"/>
  <c r="AB2723" i="11"/>
  <c r="AA2723" i="11"/>
  <c r="Y2723" i="11"/>
  <c r="X2723" i="11"/>
  <c r="W2723" i="11"/>
  <c r="V2723" i="11"/>
  <c r="U2723" i="11"/>
  <c r="AC2722" i="11"/>
  <c r="AA2722" i="11"/>
  <c r="AB2722" i="11" s="1"/>
  <c r="Y2722" i="11"/>
  <c r="X2722" i="11"/>
  <c r="W2722" i="11"/>
  <c r="V2722" i="11"/>
  <c r="AL2722" i="11" s="1"/>
  <c r="U2722" i="11"/>
  <c r="AF2721" i="11"/>
  <c r="AC2721" i="11"/>
  <c r="AB2721" i="11"/>
  <c r="AA2721" i="11"/>
  <c r="Y2721" i="11"/>
  <c r="X2721" i="11"/>
  <c r="W2721" i="11"/>
  <c r="V2721" i="11"/>
  <c r="AK2721" i="11" s="1"/>
  <c r="U2721" i="11"/>
  <c r="AG2720" i="11"/>
  <c r="AC2720" i="11"/>
  <c r="AA2720" i="11"/>
  <c r="AB2720" i="11" s="1"/>
  <c r="Y2720" i="11"/>
  <c r="X2720" i="11"/>
  <c r="W2720" i="11"/>
  <c r="V2720" i="11"/>
  <c r="U2720" i="11"/>
  <c r="AK2719" i="11"/>
  <c r="AC2719" i="11"/>
  <c r="AA2719" i="11"/>
  <c r="Y2719" i="11"/>
  <c r="X2719" i="11"/>
  <c r="W2719" i="11"/>
  <c r="V2719" i="11"/>
  <c r="U2719" i="11"/>
  <c r="AK2718" i="11"/>
  <c r="AC2718" i="11"/>
  <c r="AA2718" i="11"/>
  <c r="AB2718" i="11" s="1"/>
  <c r="Y2718" i="11"/>
  <c r="X2718" i="11"/>
  <c r="W2718" i="11"/>
  <c r="V2718" i="11"/>
  <c r="AL2718" i="11" s="1"/>
  <c r="U2718" i="11"/>
  <c r="AG2717" i="11"/>
  <c r="AC2717" i="11"/>
  <c r="AB2717" i="11"/>
  <c r="AA2717" i="11"/>
  <c r="Y2717" i="11"/>
  <c r="X2717" i="11"/>
  <c r="W2717" i="11"/>
  <c r="V2717" i="11"/>
  <c r="AK2717" i="11" s="1"/>
  <c r="U2717" i="11"/>
  <c r="AF2716" i="11"/>
  <c r="AC2716" i="11"/>
  <c r="AA2716" i="11"/>
  <c r="AB2716" i="11" s="1"/>
  <c r="Y2716" i="11"/>
  <c r="X2716" i="11"/>
  <c r="W2716" i="11"/>
  <c r="V2716" i="11"/>
  <c r="U2716" i="11"/>
  <c r="AF2715" i="11"/>
  <c r="AC2715" i="11"/>
  <c r="AA2715" i="11"/>
  <c r="AB2715" i="11" s="1"/>
  <c r="Y2715" i="11"/>
  <c r="X2715" i="11"/>
  <c r="W2715" i="11"/>
  <c r="V2715" i="11"/>
  <c r="AE2715" i="11" s="1"/>
  <c r="U2715" i="11"/>
  <c r="AK2714" i="11"/>
  <c r="AC2714" i="11"/>
  <c r="AB2714" i="11"/>
  <c r="AA2714" i="11"/>
  <c r="Y2714" i="11"/>
  <c r="X2714" i="11"/>
  <c r="W2714" i="11"/>
  <c r="V2714" i="11"/>
  <c r="AL2714" i="11" s="1"/>
  <c r="U2714" i="11"/>
  <c r="AF2713" i="11"/>
  <c r="AC2713" i="11"/>
  <c r="AA2713" i="11"/>
  <c r="AB2713" i="11" s="1"/>
  <c r="Y2713" i="11"/>
  <c r="X2713" i="11"/>
  <c r="W2713" i="11"/>
  <c r="V2713" i="11"/>
  <c r="AK2713" i="11" s="1"/>
  <c r="U2713" i="11"/>
  <c r="AC2712" i="11"/>
  <c r="AA2712" i="11"/>
  <c r="AB2712" i="11" s="1"/>
  <c r="Y2712" i="11"/>
  <c r="X2712" i="11"/>
  <c r="W2712" i="11"/>
  <c r="V2712" i="11"/>
  <c r="AG2712" i="11" s="1"/>
  <c r="U2712" i="11"/>
  <c r="AC2711" i="11"/>
  <c r="AA2711" i="11"/>
  <c r="Y2711" i="11"/>
  <c r="X2711" i="11"/>
  <c r="W2711" i="11"/>
  <c r="V2711" i="11"/>
  <c r="AK2711" i="11" s="1"/>
  <c r="U2711" i="11"/>
  <c r="AC2710" i="11"/>
  <c r="AA2710" i="11"/>
  <c r="AB2710" i="11" s="1"/>
  <c r="Y2710" i="11"/>
  <c r="X2710" i="11"/>
  <c r="W2710" i="11"/>
  <c r="V2710" i="11"/>
  <c r="U2710" i="11"/>
  <c r="AF2709" i="11"/>
  <c r="AC2709" i="11"/>
  <c r="AA2709" i="11"/>
  <c r="AB2709" i="11" s="1"/>
  <c r="Y2709" i="11"/>
  <c r="X2709" i="11"/>
  <c r="W2709" i="11"/>
  <c r="V2709" i="11"/>
  <c r="AK2709" i="11" s="1"/>
  <c r="U2709" i="11"/>
  <c r="AL2708" i="11"/>
  <c r="AC2708" i="11"/>
  <c r="AA2708" i="11"/>
  <c r="AB2708" i="11" s="1"/>
  <c r="Y2708" i="11"/>
  <c r="X2708" i="11"/>
  <c r="W2708" i="11"/>
  <c r="V2708" i="11"/>
  <c r="U2708" i="11"/>
  <c r="AC2707" i="11"/>
  <c r="AA2707" i="11"/>
  <c r="Y2707" i="11"/>
  <c r="X2707" i="11"/>
  <c r="W2707" i="11"/>
  <c r="V2707" i="11"/>
  <c r="AE2707" i="11" s="1"/>
  <c r="U2707" i="11"/>
  <c r="AE2706" i="11"/>
  <c r="AC2706" i="11"/>
  <c r="AB2706" i="11"/>
  <c r="AA2706" i="11"/>
  <c r="Y2706" i="11"/>
  <c r="X2706" i="11"/>
  <c r="W2706" i="11"/>
  <c r="AL2706" i="11" s="1"/>
  <c r="V2706" i="11"/>
  <c r="U2706" i="11"/>
  <c r="AL2705" i="11"/>
  <c r="AC2705" i="11"/>
  <c r="AA2705" i="11"/>
  <c r="AB2705" i="11" s="1"/>
  <c r="Y2705" i="11"/>
  <c r="X2705" i="11"/>
  <c r="W2705" i="11"/>
  <c r="V2705" i="11"/>
  <c r="AK2705" i="11" s="1"/>
  <c r="U2705" i="11"/>
  <c r="AL2704" i="11"/>
  <c r="AC2704" i="11"/>
  <c r="AA2704" i="11"/>
  <c r="Y2704" i="11"/>
  <c r="X2704" i="11"/>
  <c r="W2704" i="11"/>
  <c r="V2704" i="11"/>
  <c r="U2704" i="11"/>
  <c r="AC2703" i="11"/>
  <c r="AA2703" i="11"/>
  <c r="AB2703" i="11" s="1"/>
  <c r="Y2703" i="11"/>
  <c r="X2703" i="11"/>
  <c r="W2703" i="11"/>
  <c r="V2703" i="11"/>
  <c r="AL2703" i="11" s="1"/>
  <c r="U2703" i="11"/>
  <c r="AC2702" i="11"/>
  <c r="AA2702" i="11"/>
  <c r="AB2702" i="11" s="1"/>
  <c r="Y2702" i="11"/>
  <c r="X2702" i="11"/>
  <c r="W2702" i="11"/>
  <c r="V2702" i="11"/>
  <c r="U2702" i="11"/>
  <c r="AC2701" i="11"/>
  <c r="AA2701" i="11"/>
  <c r="AB2701" i="11" s="1"/>
  <c r="Y2701" i="11"/>
  <c r="X2701" i="11"/>
  <c r="W2701" i="11"/>
  <c r="V2701" i="11"/>
  <c r="U2701" i="11"/>
  <c r="AC2700" i="11"/>
  <c r="AA2700" i="11"/>
  <c r="AB2700" i="11" s="1"/>
  <c r="Y2700" i="11"/>
  <c r="X2700" i="11"/>
  <c r="W2700" i="11"/>
  <c r="V2700" i="11"/>
  <c r="AL2700" i="11" s="1"/>
  <c r="U2700" i="11"/>
  <c r="AK2699" i="11"/>
  <c r="AF2699" i="11"/>
  <c r="AC2699" i="11"/>
  <c r="AA2699" i="11"/>
  <c r="Y2699" i="11"/>
  <c r="X2699" i="11"/>
  <c r="W2699" i="11"/>
  <c r="V2699" i="11"/>
  <c r="U2699" i="11"/>
  <c r="AE2698" i="11"/>
  <c r="AC2698" i="11"/>
  <c r="AA2698" i="11"/>
  <c r="AB2698" i="11" s="1"/>
  <c r="Y2698" i="11"/>
  <c r="X2698" i="11"/>
  <c r="W2698" i="11"/>
  <c r="V2698" i="11"/>
  <c r="U2698" i="11"/>
  <c r="AF2697" i="11"/>
  <c r="AC2697" i="11"/>
  <c r="AA2697" i="11"/>
  <c r="AB2697" i="11" s="1"/>
  <c r="Y2697" i="11"/>
  <c r="X2697" i="11"/>
  <c r="W2697" i="11"/>
  <c r="V2697" i="11"/>
  <c r="AK2697" i="11" s="1"/>
  <c r="U2697" i="11"/>
  <c r="AC2696" i="11"/>
  <c r="AA2696" i="11"/>
  <c r="AB2696" i="11" s="1"/>
  <c r="Y2696" i="11"/>
  <c r="X2696" i="11"/>
  <c r="W2696" i="11"/>
  <c r="V2696" i="11"/>
  <c r="AL2696" i="11" s="1"/>
  <c r="U2696" i="11"/>
  <c r="AC2695" i="11"/>
  <c r="AA2695" i="11"/>
  <c r="Y2695" i="11"/>
  <c r="X2695" i="11"/>
  <c r="W2695" i="11"/>
  <c r="V2695" i="11"/>
  <c r="AL2695" i="11" s="1"/>
  <c r="U2695" i="11"/>
  <c r="AC2694" i="11"/>
  <c r="AA2694" i="11"/>
  <c r="AB2694" i="11" s="1"/>
  <c r="Y2694" i="11"/>
  <c r="X2694" i="11"/>
  <c r="W2694" i="11"/>
  <c r="V2694" i="11"/>
  <c r="AK2694" i="11" s="1"/>
  <c r="U2694" i="11"/>
  <c r="AE2693" i="11"/>
  <c r="AC2693" i="11"/>
  <c r="AB2693" i="11"/>
  <c r="AA2693" i="11"/>
  <c r="Y2693" i="11"/>
  <c r="X2693" i="11"/>
  <c r="W2693" i="11"/>
  <c r="V2693" i="11"/>
  <c r="U2693" i="11"/>
  <c r="AC2692" i="11"/>
  <c r="AA2692" i="11"/>
  <c r="AB2692" i="11" s="1"/>
  <c r="Y2692" i="11"/>
  <c r="X2692" i="11"/>
  <c r="W2692" i="11"/>
  <c r="V2692" i="11"/>
  <c r="AF2692" i="11" s="1"/>
  <c r="U2692" i="11"/>
  <c r="AK2691" i="11"/>
  <c r="AC2691" i="11"/>
  <c r="AB2691" i="11"/>
  <c r="AA2691" i="11"/>
  <c r="Y2691" i="11"/>
  <c r="X2691" i="11"/>
  <c r="W2691" i="11"/>
  <c r="V2691" i="11"/>
  <c r="U2691" i="11"/>
  <c r="AC2690" i="11"/>
  <c r="AA2690" i="11"/>
  <c r="AB2690" i="11" s="1"/>
  <c r="Y2690" i="11"/>
  <c r="X2690" i="11"/>
  <c r="W2690" i="11"/>
  <c r="V2690" i="11"/>
  <c r="AL2690" i="11" s="1"/>
  <c r="U2690" i="11"/>
  <c r="AF2689" i="11"/>
  <c r="AC2689" i="11"/>
  <c r="AB2689" i="11"/>
  <c r="AA2689" i="11"/>
  <c r="Y2689" i="11"/>
  <c r="X2689" i="11"/>
  <c r="W2689" i="11"/>
  <c r="V2689" i="11"/>
  <c r="AK2689" i="11" s="1"/>
  <c r="U2689" i="11"/>
  <c r="AG2688" i="11"/>
  <c r="AC2688" i="11"/>
  <c r="AA2688" i="11"/>
  <c r="AB2688" i="11" s="1"/>
  <c r="Y2688" i="11"/>
  <c r="X2688" i="11"/>
  <c r="W2688" i="11"/>
  <c r="V2688" i="11"/>
  <c r="U2688" i="11"/>
  <c r="AK2687" i="11"/>
  <c r="AC2687" i="11"/>
  <c r="AA2687" i="11"/>
  <c r="Y2687" i="11"/>
  <c r="X2687" i="11"/>
  <c r="W2687" i="11"/>
  <c r="V2687" i="11"/>
  <c r="U2687" i="11"/>
  <c r="AK2686" i="11"/>
  <c r="AC2686" i="11"/>
  <c r="AA2686" i="11"/>
  <c r="AB2686" i="11" s="1"/>
  <c r="Y2686" i="11"/>
  <c r="X2686" i="11"/>
  <c r="W2686" i="11"/>
  <c r="V2686" i="11"/>
  <c r="AL2686" i="11" s="1"/>
  <c r="U2686" i="11"/>
  <c r="AG2685" i="11"/>
  <c r="AC2685" i="11"/>
  <c r="AB2685" i="11"/>
  <c r="AA2685" i="11"/>
  <c r="Y2685" i="11"/>
  <c r="X2685" i="11"/>
  <c r="W2685" i="11"/>
  <c r="V2685" i="11"/>
  <c r="AK2685" i="11" s="1"/>
  <c r="U2685" i="11"/>
  <c r="AF2684" i="11"/>
  <c r="AC2684" i="11"/>
  <c r="AA2684" i="11"/>
  <c r="AB2684" i="11" s="1"/>
  <c r="Y2684" i="11"/>
  <c r="X2684" i="11"/>
  <c r="W2684" i="11"/>
  <c r="V2684" i="11"/>
  <c r="U2684" i="11"/>
  <c r="AF2683" i="11"/>
  <c r="AC2683" i="11"/>
  <c r="AA2683" i="11"/>
  <c r="AB2683" i="11" s="1"/>
  <c r="Y2683" i="11"/>
  <c r="X2683" i="11"/>
  <c r="W2683" i="11"/>
  <c r="V2683" i="11"/>
  <c r="AL2683" i="11" s="1"/>
  <c r="U2683" i="11"/>
  <c r="AC2682" i="11"/>
  <c r="AA2682" i="11"/>
  <c r="AB2682" i="11" s="1"/>
  <c r="Y2682" i="11"/>
  <c r="X2682" i="11"/>
  <c r="W2682" i="11"/>
  <c r="V2682" i="11"/>
  <c r="AL2682" i="11" s="1"/>
  <c r="U2682" i="11"/>
  <c r="AK2681" i="11"/>
  <c r="AC2681" i="11"/>
  <c r="AB2681" i="11"/>
  <c r="AA2681" i="11"/>
  <c r="Y2681" i="11"/>
  <c r="X2681" i="11"/>
  <c r="W2681" i="11"/>
  <c r="V2681" i="11"/>
  <c r="AG2681" i="11" s="1"/>
  <c r="U2681" i="11"/>
  <c r="AL2680" i="11"/>
  <c r="AG2680" i="11"/>
  <c r="AC2680" i="11"/>
  <c r="AA2680" i="11"/>
  <c r="AB2680" i="11" s="1"/>
  <c r="Y2680" i="11"/>
  <c r="X2680" i="11"/>
  <c r="W2680" i="11"/>
  <c r="V2680" i="11"/>
  <c r="AK2680" i="11" s="1"/>
  <c r="U2680" i="11"/>
  <c r="AK2679" i="11"/>
  <c r="AC2679" i="11"/>
  <c r="AA2679" i="11"/>
  <c r="Y2679" i="11"/>
  <c r="X2679" i="11"/>
  <c r="W2679" i="11"/>
  <c r="V2679" i="11"/>
  <c r="AL2679" i="11" s="1"/>
  <c r="U2679" i="11"/>
  <c r="AL2678" i="11"/>
  <c r="AC2678" i="11"/>
  <c r="AA2678" i="11"/>
  <c r="Y2678" i="11"/>
  <c r="X2678" i="11"/>
  <c r="W2678" i="11"/>
  <c r="V2678" i="11"/>
  <c r="AK2678" i="11" s="1"/>
  <c r="U2678" i="11"/>
  <c r="AG2677" i="11"/>
  <c r="AC2677" i="11"/>
  <c r="AB2677" i="11"/>
  <c r="AA2677" i="11"/>
  <c r="Y2677" i="11"/>
  <c r="X2677" i="11"/>
  <c r="W2677" i="11"/>
  <c r="V2677" i="11"/>
  <c r="AL2677" i="11" s="1"/>
  <c r="U2677" i="11"/>
  <c r="AF2676" i="11"/>
  <c r="AC2676" i="11"/>
  <c r="AA2676" i="11"/>
  <c r="AB2676" i="11" s="1"/>
  <c r="Y2676" i="11"/>
  <c r="X2676" i="11"/>
  <c r="W2676" i="11"/>
  <c r="V2676" i="11"/>
  <c r="AK2676" i="11" s="1"/>
  <c r="U2676" i="11"/>
  <c r="AC2675" i="11"/>
  <c r="AA2675" i="11"/>
  <c r="Y2675" i="11"/>
  <c r="X2675" i="11"/>
  <c r="W2675" i="11"/>
  <c r="V2675" i="11"/>
  <c r="AL2675" i="11" s="1"/>
  <c r="U2675" i="11"/>
  <c r="AC2674" i="11"/>
  <c r="AA2674" i="11"/>
  <c r="AB2674" i="11" s="1"/>
  <c r="Y2674" i="11"/>
  <c r="X2674" i="11"/>
  <c r="W2674" i="11"/>
  <c r="V2674" i="11"/>
  <c r="U2674" i="11"/>
  <c r="AF2673" i="11"/>
  <c r="AC2673" i="11"/>
  <c r="AA2673" i="11"/>
  <c r="AB2673" i="11" s="1"/>
  <c r="Y2673" i="11"/>
  <c r="X2673" i="11"/>
  <c r="W2673" i="11"/>
  <c r="V2673" i="11"/>
  <c r="AK2673" i="11" s="1"/>
  <c r="U2673" i="11"/>
  <c r="AC2672" i="11"/>
  <c r="AA2672" i="11"/>
  <c r="AB2672" i="11" s="1"/>
  <c r="Y2672" i="11"/>
  <c r="X2672" i="11"/>
  <c r="W2672" i="11"/>
  <c r="V2672" i="11"/>
  <c r="AE2672" i="11" s="1"/>
  <c r="U2672" i="11"/>
  <c r="AK2671" i="11"/>
  <c r="AC2671" i="11"/>
  <c r="AA2671" i="11"/>
  <c r="Y2671" i="11"/>
  <c r="X2671" i="11"/>
  <c r="W2671" i="11"/>
  <c r="V2671" i="11"/>
  <c r="AL2671" i="11" s="1"/>
  <c r="U2671" i="11"/>
  <c r="AL2670" i="11"/>
  <c r="AK2670" i="11"/>
  <c r="AC2670" i="11"/>
  <c r="AA2670" i="11"/>
  <c r="AB2670" i="11" s="1"/>
  <c r="Y2670" i="11"/>
  <c r="X2670" i="11"/>
  <c r="W2670" i="11"/>
  <c r="V2670" i="11"/>
  <c r="U2670" i="11"/>
  <c r="AG2669" i="11"/>
  <c r="AC2669" i="11"/>
  <c r="AB2669" i="11"/>
  <c r="AA2669" i="11"/>
  <c r="Y2669" i="11"/>
  <c r="X2669" i="11"/>
  <c r="W2669" i="11"/>
  <c r="AL2669" i="11" s="1"/>
  <c r="V2669" i="11"/>
  <c r="AF2669" i="11" s="1"/>
  <c r="U2669" i="11"/>
  <c r="AC2668" i="11"/>
  <c r="AA2668" i="11"/>
  <c r="Y2668" i="11"/>
  <c r="X2668" i="11"/>
  <c r="W2668" i="11"/>
  <c r="AL2668" i="11" s="1"/>
  <c r="V2668" i="11"/>
  <c r="AK2668" i="11" s="1"/>
  <c r="U2668" i="11"/>
  <c r="AG2667" i="11"/>
  <c r="AC2667" i="11"/>
  <c r="AA2667" i="11"/>
  <c r="Y2667" i="11"/>
  <c r="X2667" i="11"/>
  <c r="W2667" i="11"/>
  <c r="V2667" i="11"/>
  <c r="AL2667" i="11" s="1"/>
  <c r="U2667" i="11"/>
  <c r="AC2666" i="11"/>
  <c r="AA2666" i="11"/>
  <c r="AB2666" i="11" s="1"/>
  <c r="Y2666" i="11"/>
  <c r="X2666" i="11"/>
  <c r="W2666" i="11"/>
  <c r="V2666" i="11"/>
  <c r="U2666" i="11"/>
  <c r="AF2665" i="11"/>
  <c r="AC2665" i="11"/>
  <c r="AA2665" i="11"/>
  <c r="AB2665" i="11" s="1"/>
  <c r="Y2665" i="11"/>
  <c r="X2665" i="11"/>
  <c r="W2665" i="11"/>
  <c r="V2665" i="11"/>
  <c r="AL2665" i="11" s="1"/>
  <c r="U2665" i="11"/>
  <c r="AC2664" i="11"/>
  <c r="AA2664" i="11"/>
  <c r="AB2664" i="11" s="1"/>
  <c r="Y2664" i="11"/>
  <c r="X2664" i="11"/>
  <c r="W2664" i="11"/>
  <c r="V2664" i="11"/>
  <c r="AG2664" i="11" s="1"/>
  <c r="U2664" i="11"/>
  <c r="AK2663" i="11"/>
  <c r="AG2663" i="11"/>
  <c r="AC2663" i="11"/>
  <c r="AA2663" i="11"/>
  <c r="Y2663" i="11"/>
  <c r="X2663" i="11"/>
  <c r="W2663" i="11"/>
  <c r="V2663" i="11"/>
  <c r="AL2663" i="11" s="1"/>
  <c r="U2663" i="11"/>
  <c r="AK2662" i="11"/>
  <c r="AC2662" i="11"/>
  <c r="AA2662" i="11"/>
  <c r="AB2662" i="11" s="1"/>
  <c r="Y2662" i="11"/>
  <c r="X2662" i="11"/>
  <c r="W2662" i="11"/>
  <c r="V2662" i="11"/>
  <c r="AL2662" i="11" s="1"/>
  <c r="U2662" i="11"/>
  <c r="AC2661" i="11"/>
  <c r="AA2661" i="11"/>
  <c r="AB2661" i="11" s="1"/>
  <c r="Y2661" i="11"/>
  <c r="X2661" i="11"/>
  <c r="W2661" i="11"/>
  <c r="V2661" i="11"/>
  <c r="U2661" i="11"/>
  <c r="AC2660" i="11"/>
  <c r="AA2660" i="11"/>
  <c r="AB2660" i="11" s="1"/>
  <c r="Y2660" i="11"/>
  <c r="X2660" i="11"/>
  <c r="W2660" i="11"/>
  <c r="V2660" i="11"/>
  <c r="AK2660" i="11" s="1"/>
  <c r="U2660" i="11"/>
  <c r="AC2659" i="11"/>
  <c r="AA2659" i="11"/>
  <c r="Y2659" i="11"/>
  <c r="X2659" i="11"/>
  <c r="W2659" i="11"/>
  <c r="V2659" i="11"/>
  <c r="AL2659" i="11" s="1"/>
  <c r="U2659" i="11"/>
  <c r="AK2658" i="11"/>
  <c r="AC2658" i="11"/>
  <c r="AA2658" i="11"/>
  <c r="AB2658" i="11" s="1"/>
  <c r="Y2658" i="11"/>
  <c r="X2658" i="11"/>
  <c r="W2658" i="11"/>
  <c r="V2658" i="11"/>
  <c r="AL2658" i="11" s="1"/>
  <c r="U2658" i="11"/>
  <c r="AL2657" i="11"/>
  <c r="AF2657" i="11"/>
  <c r="AC2657" i="11"/>
  <c r="AA2657" i="11"/>
  <c r="AB2657" i="11" s="1"/>
  <c r="Y2657" i="11"/>
  <c r="X2657" i="11"/>
  <c r="W2657" i="11"/>
  <c r="V2657" i="11"/>
  <c r="AE2657" i="11" s="1"/>
  <c r="U2657" i="11"/>
  <c r="AG2656" i="11"/>
  <c r="AC2656" i="11"/>
  <c r="AA2656" i="11"/>
  <c r="AB2656" i="11" s="1"/>
  <c r="Y2656" i="11"/>
  <c r="X2656" i="11"/>
  <c r="W2656" i="11"/>
  <c r="V2656" i="11"/>
  <c r="AK2656" i="11" s="1"/>
  <c r="U2656" i="11"/>
  <c r="AC2655" i="11"/>
  <c r="AA2655" i="11"/>
  <c r="Y2655" i="11"/>
  <c r="X2655" i="11"/>
  <c r="W2655" i="11"/>
  <c r="V2655" i="11"/>
  <c r="AL2655" i="11" s="1"/>
  <c r="U2655" i="11"/>
  <c r="AC2654" i="11"/>
  <c r="AA2654" i="11"/>
  <c r="AB2654" i="11" s="1"/>
  <c r="Y2654" i="11"/>
  <c r="X2654" i="11"/>
  <c r="W2654" i="11"/>
  <c r="V2654" i="11"/>
  <c r="AE2654" i="11" s="1"/>
  <c r="U2654" i="11"/>
  <c r="AC2653" i="11"/>
  <c r="AA2653" i="11"/>
  <c r="AB2653" i="11" s="1"/>
  <c r="Y2653" i="11"/>
  <c r="X2653" i="11"/>
  <c r="W2653" i="11"/>
  <c r="V2653" i="11"/>
  <c r="AF2653" i="11" s="1"/>
  <c r="U2653" i="11"/>
  <c r="AC2652" i="11"/>
  <c r="AA2652" i="11"/>
  <c r="AB2652" i="11" s="1"/>
  <c r="Y2652" i="11"/>
  <c r="X2652" i="11"/>
  <c r="W2652" i="11"/>
  <c r="V2652" i="11"/>
  <c r="AL2652" i="11" s="1"/>
  <c r="U2652" i="11"/>
  <c r="AF2651" i="11"/>
  <c r="AC2651" i="11"/>
  <c r="AA2651" i="11"/>
  <c r="AB2651" i="11" s="1"/>
  <c r="Y2651" i="11"/>
  <c r="X2651" i="11"/>
  <c r="W2651" i="11"/>
  <c r="V2651" i="11"/>
  <c r="AL2651" i="11" s="1"/>
  <c r="U2651" i="11"/>
  <c r="AC2650" i="11"/>
  <c r="AA2650" i="11"/>
  <c r="AB2650" i="11" s="1"/>
  <c r="Y2650" i="11"/>
  <c r="X2650" i="11"/>
  <c r="W2650" i="11"/>
  <c r="V2650" i="11"/>
  <c r="AF2650" i="11" s="1"/>
  <c r="U2650" i="11"/>
  <c r="AC2649" i="11"/>
  <c r="AA2649" i="11"/>
  <c r="AB2649" i="11" s="1"/>
  <c r="Y2649" i="11"/>
  <c r="X2649" i="11"/>
  <c r="W2649" i="11"/>
  <c r="V2649" i="11"/>
  <c r="AL2649" i="11" s="1"/>
  <c r="U2649" i="11"/>
  <c r="AC2648" i="11"/>
  <c r="AA2648" i="11"/>
  <c r="AB2648" i="11" s="1"/>
  <c r="Y2648" i="11"/>
  <c r="X2648" i="11"/>
  <c r="W2648" i="11"/>
  <c r="V2648" i="11"/>
  <c r="AL2648" i="11" s="1"/>
  <c r="U2648" i="11"/>
  <c r="AF2647" i="11"/>
  <c r="AE2647" i="11"/>
  <c r="AC2647" i="11"/>
  <c r="AA2647" i="11"/>
  <c r="AB2647" i="11" s="1"/>
  <c r="Y2647" i="11"/>
  <c r="X2647" i="11"/>
  <c r="W2647" i="11"/>
  <c r="V2647" i="11"/>
  <c r="AL2647" i="11" s="1"/>
  <c r="U2647" i="11"/>
  <c r="AK2646" i="11"/>
  <c r="AC2646" i="11"/>
  <c r="AA2646" i="11"/>
  <c r="Y2646" i="11"/>
  <c r="X2646" i="11"/>
  <c r="W2646" i="11"/>
  <c r="V2646" i="11"/>
  <c r="AL2646" i="11" s="1"/>
  <c r="U2646" i="11"/>
  <c r="AK2645" i="11"/>
  <c r="AF2645" i="11"/>
  <c r="AC2645" i="11"/>
  <c r="AB2645" i="11"/>
  <c r="AA2645" i="11"/>
  <c r="Y2645" i="11"/>
  <c r="X2645" i="11"/>
  <c r="W2645" i="11"/>
  <c r="AL2645" i="11" s="1"/>
  <c r="V2645" i="11"/>
  <c r="AE2645" i="11" s="1"/>
  <c r="U2645" i="11"/>
  <c r="AL2644" i="11"/>
  <c r="AK2644" i="11"/>
  <c r="AC2644" i="11"/>
  <c r="AA2644" i="11"/>
  <c r="Y2644" i="11"/>
  <c r="X2644" i="11"/>
  <c r="W2644" i="11"/>
  <c r="V2644" i="11"/>
  <c r="AE2644" i="11" s="1"/>
  <c r="U2644" i="11"/>
  <c r="AK2643" i="11"/>
  <c r="AC2643" i="11"/>
  <c r="AA2643" i="11"/>
  <c r="Y2643" i="11"/>
  <c r="X2643" i="11"/>
  <c r="W2643" i="11"/>
  <c r="V2643" i="11"/>
  <c r="U2643" i="11"/>
  <c r="AL2642" i="11"/>
  <c r="AG2642" i="11"/>
  <c r="AC2642" i="11"/>
  <c r="AB2642" i="11"/>
  <c r="AA2642" i="11"/>
  <c r="Y2642" i="11"/>
  <c r="X2642" i="11"/>
  <c r="W2642" i="11"/>
  <c r="V2642" i="11"/>
  <c r="AK2642" i="11" s="1"/>
  <c r="U2642" i="11"/>
  <c r="AL2641" i="11"/>
  <c r="AK2641" i="11"/>
  <c r="AC2641" i="11"/>
  <c r="AA2641" i="11"/>
  <c r="Y2641" i="11"/>
  <c r="X2641" i="11"/>
  <c r="W2641" i="11"/>
  <c r="V2641" i="11"/>
  <c r="U2641" i="11"/>
  <c r="AC2640" i="11"/>
  <c r="AA2640" i="11"/>
  <c r="AB2640" i="11" s="1"/>
  <c r="Y2640" i="11"/>
  <c r="X2640" i="11"/>
  <c r="W2640" i="11"/>
  <c r="V2640" i="11"/>
  <c r="AF2640" i="11" s="1"/>
  <c r="U2640" i="11"/>
  <c r="AG2639" i="11"/>
  <c r="AC2639" i="11"/>
  <c r="AA2639" i="11"/>
  <c r="Y2639" i="11"/>
  <c r="X2639" i="11"/>
  <c r="W2639" i="11"/>
  <c r="V2639" i="11"/>
  <c r="AL2639" i="11" s="1"/>
  <c r="U2639" i="11"/>
  <c r="AL2638" i="11"/>
  <c r="AC2638" i="11"/>
  <c r="AA2638" i="11"/>
  <c r="AB2638" i="11" s="1"/>
  <c r="Y2638" i="11"/>
  <c r="X2638" i="11"/>
  <c r="W2638" i="11"/>
  <c r="V2638" i="11"/>
  <c r="AK2638" i="11" s="1"/>
  <c r="U2638" i="11"/>
  <c r="AK2637" i="11"/>
  <c r="AC2637" i="11"/>
  <c r="AB2637" i="11"/>
  <c r="AA2637" i="11"/>
  <c r="Y2637" i="11"/>
  <c r="X2637" i="11"/>
  <c r="W2637" i="11"/>
  <c r="V2637" i="11"/>
  <c r="AG2637" i="11" s="1"/>
  <c r="U2637" i="11"/>
  <c r="AL2636" i="11"/>
  <c r="AK2636" i="11"/>
  <c r="AC2636" i="11"/>
  <c r="AA2636" i="11"/>
  <c r="AB2636" i="11" s="1"/>
  <c r="Y2636" i="11"/>
  <c r="X2636" i="11"/>
  <c r="W2636" i="11"/>
  <c r="V2636" i="11"/>
  <c r="AG2636" i="11" s="1"/>
  <c r="U2636" i="11"/>
  <c r="AK2635" i="11"/>
  <c r="AC2635" i="11"/>
  <c r="AA2635" i="11"/>
  <c r="Y2635" i="11"/>
  <c r="X2635" i="11"/>
  <c r="W2635" i="11"/>
  <c r="V2635" i="11"/>
  <c r="AL2635" i="11" s="1"/>
  <c r="U2635" i="11"/>
  <c r="AK2634" i="11"/>
  <c r="AC2634" i="11"/>
  <c r="AA2634" i="11"/>
  <c r="AB2634" i="11" s="1"/>
  <c r="Y2634" i="11"/>
  <c r="X2634" i="11"/>
  <c r="W2634" i="11"/>
  <c r="V2634" i="11"/>
  <c r="U2634" i="11"/>
  <c r="AC2633" i="11"/>
  <c r="AA2633" i="11"/>
  <c r="AB2633" i="11" s="1"/>
  <c r="Y2633" i="11"/>
  <c r="X2633" i="11"/>
  <c r="W2633" i="11"/>
  <c r="V2633" i="11"/>
  <c r="AL2633" i="11" s="1"/>
  <c r="U2633" i="11"/>
  <c r="AC2632" i="11"/>
  <c r="AA2632" i="11"/>
  <c r="AB2632" i="11" s="1"/>
  <c r="Y2632" i="11"/>
  <c r="X2632" i="11"/>
  <c r="W2632" i="11"/>
  <c r="V2632" i="11"/>
  <c r="U2632" i="11"/>
  <c r="AE2631" i="11"/>
  <c r="AC2631" i="11"/>
  <c r="AB2631" i="11"/>
  <c r="AA2631" i="11"/>
  <c r="Y2631" i="11"/>
  <c r="X2631" i="11"/>
  <c r="W2631" i="11"/>
  <c r="V2631" i="11"/>
  <c r="AL2631" i="11" s="1"/>
  <c r="U2631" i="11"/>
  <c r="AK2630" i="11"/>
  <c r="AC2630" i="11"/>
  <c r="AA2630" i="11"/>
  <c r="AB2630" i="11" s="1"/>
  <c r="Y2630" i="11"/>
  <c r="X2630" i="11"/>
  <c r="W2630" i="11"/>
  <c r="V2630" i="11"/>
  <c r="AL2630" i="11" s="1"/>
  <c r="U2630" i="11"/>
  <c r="AF2629" i="11"/>
  <c r="AC2629" i="11"/>
  <c r="AA2629" i="11"/>
  <c r="AB2629" i="11" s="1"/>
  <c r="Y2629" i="11"/>
  <c r="X2629" i="11"/>
  <c r="W2629" i="11"/>
  <c r="V2629" i="11"/>
  <c r="AG2629" i="11" s="1"/>
  <c r="U2629" i="11"/>
  <c r="AK2628" i="11"/>
  <c r="AC2628" i="11"/>
  <c r="AA2628" i="11"/>
  <c r="AB2628" i="11" s="1"/>
  <c r="Y2628" i="11"/>
  <c r="X2628" i="11"/>
  <c r="W2628" i="11"/>
  <c r="V2628" i="11"/>
  <c r="AG2628" i="11" s="1"/>
  <c r="U2628" i="11"/>
  <c r="AC2627" i="11"/>
  <c r="AA2627" i="11"/>
  <c r="Y2627" i="11"/>
  <c r="X2627" i="11"/>
  <c r="W2627" i="11"/>
  <c r="V2627" i="11"/>
  <c r="AK2627" i="11" s="1"/>
  <c r="U2627" i="11"/>
  <c r="AC2626" i="11"/>
  <c r="AA2626" i="11"/>
  <c r="AB2626" i="11" s="1"/>
  <c r="Y2626" i="11"/>
  <c r="X2626" i="11"/>
  <c r="W2626" i="11"/>
  <c r="V2626" i="11"/>
  <c r="U2626" i="11"/>
  <c r="AE2625" i="11"/>
  <c r="AC2625" i="11"/>
  <c r="AB2625" i="11"/>
  <c r="AA2625" i="11"/>
  <c r="Y2625" i="11"/>
  <c r="X2625" i="11"/>
  <c r="W2625" i="11"/>
  <c r="V2625" i="11"/>
  <c r="U2625" i="11"/>
  <c r="AG2624" i="11"/>
  <c r="AE2624" i="11"/>
  <c r="AC2624" i="11"/>
  <c r="AA2624" i="11"/>
  <c r="AB2624" i="11" s="1"/>
  <c r="Y2624" i="11"/>
  <c r="X2624" i="11"/>
  <c r="W2624" i="11"/>
  <c r="V2624" i="11"/>
  <c r="U2624" i="11"/>
  <c r="AK2623" i="11"/>
  <c r="AE2623" i="11"/>
  <c r="AC2623" i="11"/>
  <c r="AA2623" i="11"/>
  <c r="AB2623" i="11" s="1"/>
  <c r="Y2623" i="11"/>
  <c r="X2623" i="11"/>
  <c r="W2623" i="11"/>
  <c r="V2623" i="11"/>
  <c r="AL2623" i="11" s="1"/>
  <c r="U2623" i="11"/>
  <c r="AE2622" i="11"/>
  <c r="AC2622" i="11"/>
  <c r="AA2622" i="11"/>
  <c r="AB2622" i="11" s="1"/>
  <c r="Y2622" i="11"/>
  <c r="X2622" i="11"/>
  <c r="W2622" i="11"/>
  <c r="V2622" i="11"/>
  <c r="AF2622" i="11" s="1"/>
  <c r="U2622" i="11"/>
  <c r="AC2621" i="11"/>
  <c r="AA2621" i="11"/>
  <c r="AB2621" i="11" s="1"/>
  <c r="Y2621" i="11"/>
  <c r="X2621" i="11"/>
  <c r="W2621" i="11"/>
  <c r="V2621" i="11"/>
  <c r="AL2621" i="11" s="1"/>
  <c r="U2621" i="11"/>
  <c r="AC2620" i="11"/>
  <c r="AA2620" i="11"/>
  <c r="AB2620" i="11" s="1"/>
  <c r="Y2620" i="11"/>
  <c r="X2620" i="11"/>
  <c r="W2620" i="11"/>
  <c r="V2620" i="11"/>
  <c r="AL2620" i="11" s="1"/>
  <c r="U2620" i="11"/>
  <c r="AE2619" i="11"/>
  <c r="AC2619" i="11"/>
  <c r="AA2619" i="11"/>
  <c r="AB2619" i="11" s="1"/>
  <c r="Y2619" i="11"/>
  <c r="X2619" i="11"/>
  <c r="W2619" i="11"/>
  <c r="V2619" i="11"/>
  <c r="AL2619" i="11" s="1"/>
  <c r="U2619" i="11"/>
  <c r="AC2618" i="11"/>
  <c r="AA2618" i="11"/>
  <c r="AB2618" i="11" s="1"/>
  <c r="Y2618" i="11"/>
  <c r="X2618" i="11"/>
  <c r="W2618" i="11"/>
  <c r="V2618" i="11"/>
  <c r="U2618" i="11"/>
  <c r="AE2617" i="11"/>
  <c r="AC2617" i="11"/>
  <c r="AA2617" i="11"/>
  <c r="AB2617" i="11" s="1"/>
  <c r="Y2617" i="11"/>
  <c r="X2617" i="11"/>
  <c r="W2617" i="11"/>
  <c r="V2617" i="11"/>
  <c r="U2617" i="11"/>
  <c r="AE2616" i="11"/>
  <c r="AC2616" i="11"/>
  <c r="AA2616" i="11"/>
  <c r="AB2616" i="11" s="1"/>
  <c r="Y2616" i="11"/>
  <c r="X2616" i="11"/>
  <c r="W2616" i="11"/>
  <c r="V2616" i="11"/>
  <c r="U2616" i="11"/>
  <c r="AK2615" i="11"/>
  <c r="AF2615" i="11"/>
  <c r="AE2615" i="11"/>
  <c r="AC2615" i="11"/>
  <c r="AA2615" i="11"/>
  <c r="AB2615" i="11" s="1"/>
  <c r="Y2615" i="11"/>
  <c r="X2615" i="11"/>
  <c r="W2615" i="11"/>
  <c r="V2615" i="11"/>
  <c r="AL2615" i="11" s="1"/>
  <c r="U2615" i="11"/>
  <c r="AK2614" i="11"/>
  <c r="AE2614" i="11"/>
  <c r="AC2614" i="11"/>
  <c r="AA2614" i="11"/>
  <c r="Y2614" i="11"/>
  <c r="X2614" i="11"/>
  <c r="W2614" i="11"/>
  <c r="V2614" i="11"/>
  <c r="U2614" i="11"/>
  <c r="AL2613" i="11"/>
  <c r="AF2613" i="11"/>
  <c r="AC2613" i="11"/>
  <c r="AA2613" i="11"/>
  <c r="AB2613" i="11" s="1"/>
  <c r="Y2613" i="11"/>
  <c r="X2613" i="11"/>
  <c r="W2613" i="11"/>
  <c r="V2613" i="11"/>
  <c r="AE2613" i="11" s="1"/>
  <c r="U2613" i="11"/>
  <c r="AK2612" i="11"/>
  <c r="AC2612" i="11"/>
  <c r="AA2612" i="11"/>
  <c r="Y2612" i="11"/>
  <c r="X2612" i="11"/>
  <c r="W2612" i="11"/>
  <c r="V2612" i="11"/>
  <c r="AE2612" i="11" s="1"/>
  <c r="U2612" i="11"/>
  <c r="AC2611" i="11"/>
  <c r="AA2611" i="11"/>
  <c r="Y2611" i="11"/>
  <c r="X2611" i="11"/>
  <c r="W2611" i="11"/>
  <c r="V2611" i="11"/>
  <c r="AK2611" i="11" s="1"/>
  <c r="U2611" i="11"/>
  <c r="AG2610" i="11"/>
  <c r="AC2610" i="11"/>
  <c r="AA2610" i="11"/>
  <c r="AB2610" i="11" s="1"/>
  <c r="Y2610" i="11"/>
  <c r="X2610" i="11"/>
  <c r="W2610" i="11"/>
  <c r="V2610" i="11"/>
  <c r="AK2610" i="11" s="1"/>
  <c r="U2610" i="11"/>
  <c r="AK2609" i="11"/>
  <c r="AG2609" i="11"/>
  <c r="AC2609" i="11"/>
  <c r="AA2609" i="11"/>
  <c r="Y2609" i="11"/>
  <c r="X2609" i="11"/>
  <c r="W2609" i="11"/>
  <c r="V2609" i="11"/>
  <c r="AE2609" i="11" s="1"/>
  <c r="U2609" i="11"/>
  <c r="AK2608" i="11"/>
  <c r="AC2608" i="11"/>
  <c r="AA2608" i="11"/>
  <c r="AB2608" i="11" s="1"/>
  <c r="Y2608" i="11"/>
  <c r="X2608" i="11"/>
  <c r="W2608" i="11"/>
  <c r="V2608" i="11"/>
  <c r="AE2608" i="11" s="1"/>
  <c r="U2608" i="11"/>
  <c r="AG2607" i="11"/>
  <c r="AC2607" i="11"/>
  <c r="AB2607" i="11"/>
  <c r="AA2607" i="11"/>
  <c r="Y2607" i="11"/>
  <c r="X2607" i="11"/>
  <c r="W2607" i="11"/>
  <c r="V2607" i="11"/>
  <c r="AK2607" i="11" s="1"/>
  <c r="U2607" i="11"/>
  <c r="AL2606" i="11"/>
  <c r="AK2606" i="11"/>
  <c r="AC2606" i="11"/>
  <c r="AA2606" i="11"/>
  <c r="AB2606" i="11" s="1"/>
  <c r="Y2606" i="11"/>
  <c r="X2606" i="11"/>
  <c r="W2606" i="11"/>
  <c r="V2606" i="11"/>
  <c r="U2606" i="11"/>
  <c r="AC2605" i="11"/>
  <c r="AA2605" i="11"/>
  <c r="AB2605" i="11" s="1"/>
  <c r="Y2605" i="11"/>
  <c r="X2605" i="11"/>
  <c r="W2605" i="11"/>
  <c r="V2605" i="11"/>
  <c r="AG2605" i="11" s="1"/>
  <c r="U2605" i="11"/>
  <c r="AL2604" i="11"/>
  <c r="AK2604" i="11"/>
  <c r="AC2604" i="11"/>
  <c r="AA2604" i="11"/>
  <c r="AB2604" i="11" s="1"/>
  <c r="Y2604" i="11"/>
  <c r="X2604" i="11"/>
  <c r="W2604" i="11"/>
  <c r="V2604" i="11"/>
  <c r="AG2604" i="11" s="1"/>
  <c r="U2604" i="11"/>
  <c r="AK2603" i="11"/>
  <c r="AC2603" i="11"/>
  <c r="AA2603" i="11"/>
  <c r="Y2603" i="11"/>
  <c r="X2603" i="11"/>
  <c r="W2603" i="11"/>
  <c r="V2603" i="11"/>
  <c r="U2603" i="11"/>
  <c r="AC2602" i="11"/>
  <c r="AB2602" i="11"/>
  <c r="AA2602" i="11"/>
  <c r="Y2602" i="11"/>
  <c r="X2602" i="11"/>
  <c r="W2602" i="11"/>
  <c r="V2602" i="11"/>
  <c r="U2602" i="11"/>
  <c r="AC2601" i="11"/>
  <c r="AA2601" i="11"/>
  <c r="AB2601" i="11" s="1"/>
  <c r="Y2601" i="11"/>
  <c r="X2601" i="11"/>
  <c r="W2601" i="11"/>
  <c r="V2601" i="11"/>
  <c r="AE2601" i="11" s="1"/>
  <c r="U2601" i="11"/>
  <c r="AC2600" i="11"/>
  <c r="AA2600" i="11"/>
  <c r="AB2600" i="11" s="1"/>
  <c r="Y2600" i="11"/>
  <c r="X2600" i="11"/>
  <c r="W2600" i="11"/>
  <c r="V2600" i="11"/>
  <c r="U2600" i="11"/>
  <c r="AC2599" i="11"/>
  <c r="AB2599" i="11"/>
  <c r="AA2599" i="11"/>
  <c r="Y2599" i="11"/>
  <c r="X2599" i="11"/>
  <c r="W2599" i="11"/>
  <c r="V2599" i="11"/>
  <c r="AL2599" i="11" s="1"/>
  <c r="U2599" i="11"/>
  <c r="AK2598" i="11"/>
  <c r="AC2598" i="11"/>
  <c r="AA2598" i="11"/>
  <c r="AB2598" i="11" s="1"/>
  <c r="Y2598" i="11"/>
  <c r="X2598" i="11"/>
  <c r="W2598" i="11"/>
  <c r="V2598" i="11"/>
  <c r="U2598" i="11"/>
  <c r="AC2597" i="11"/>
  <c r="AA2597" i="11"/>
  <c r="AB2597" i="11" s="1"/>
  <c r="Y2597" i="11"/>
  <c r="X2597" i="11"/>
  <c r="W2597" i="11"/>
  <c r="V2597" i="11"/>
  <c r="AG2597" i="11" s="1"/>
  <c r="U2597" i="11"/>
  <c r="AC2596" i="11"/>
  <c r="AA2596" i="11"/>
  <c r="Y2596" i="11"/>
  <c r="X2596" i="11"/>
  <c r="W2596" i="11"/>
  <c r="V2596" i="11"/>
  <c r="AK2596" i="11" s="1"/>
  <c r="U2596" i="11"/>
  <c r="AK2595" i="11"/>
  <c r="AF2595" i="11"/>
  <c r="AC2595" i="11"/>
  <c r="AA2595" i="11"/>
  <c r="Y2595" i="11"/>
  <c r="X2595" i="11"/>
  <c r="W2595" i="11"/>
  <c r="V2595" i="11"/>
  <c r="U2595" i="11"/>
  <c r="AK2594" i="11"/>
  <c r="AC2594" i="11"/>
  <c r="AA2594" i="11"/>
  <c r="AB2594" i="11" s="1"/>
  <c r="Y2594" i="11"/>
  <c r="X2594" i="11"/>
  <c r="W2594" i="11"/>
  <c r="V2594" i="11"/>
  <c r="U2594" i="11"/>
  <c r="AC2593" i="11"/>
  <c r="AA2593" i="11"/>
  <c r="AB2593" i="11" s="1"/>
  <c r="Y2593" i="11"/>
  <c r="X2593" i="11"/>
  <c r="W2593" i="11"/>
  <c r="V2593" i="11"/>
  <c r="AG2593" i="11" s="1"/>
  <c r="U2593" i="11"/>
  <c r="AG2592" i="11"/>
  <c r="AC2592" i="11"/>
  <c r="AA2592" i="11"/>
  <c r="AB2592" i="11" s="1"/>
  <c r="Y2592" i="11"/>
  <c r="X2592" i="11"/>
  <c r="W2592" i="11"/>
  <c r="V2592" i="11"/>
  <c r="AE2592" i="11" s="1"/>
  <c r="U2592" i="11"/>
  <c r="AK2591" i="11"/>
  <c r="AG2591" i="11"/>
  <c r="AE2591" i="11"/>
  <c r="AC2591" i="11"/>
  <c r="AB2591" i="11"/>
  <c r="AA2591" i="11"/>
  <c r="Y2591" i="11"/>
  <c r="X2591" i="11"/>
  <c r="W2591" i="11"/>
  <c r="V2591" i="11"/>
  <c r="AL2591" i="11" s="1"/>
  <c r="U2591" i="11"/>
  <c r="AL2590" i="11"/>
  <c r="AE2590" i="11"/>
  <c r="AC2590" i="11"/>
  <c r="AA2590" i="11"/>
  <c r="AB2590" i="11" s="1"/>
  <c r="Y2590" i="11"/>
  <c r="X2590" i="11"/>
  <c r="W2590" i="11"/>
  <c r="V2590" i="11"/>
  <c r="AF2590" i="11" s="1"/>
  <c r="U2590" i="11"/>
  <c r="AF2589" i="11"/>
  <c r="AC2589" i="11"/>
  <c r="AA2589" i="11"/>
  <c r="AB2589" i="11" s="1"/>
  <c r="Y2589" i="11"/>
  <c r="X2589" i="11"/>
  <c r="W2589" i="11"/>
  <c r="V2589" i="11"/>
  <c r="AL2589" i="11" s="1"/>
  <c r="U2589" i="11"/>
  <c r="AF2588" i="11"/>
  <c r="AC2588" i="11"/>
  <c r="AA2588" i="11"/>
  <c r="AB2588" i="11" s="1"/>
  <c r="Y2588" i="11"/>
  <c r="X2588" i="11"/>
  <c r="W2588" i="11"/>
  <c r="V2588" i="11"/>
  <c r="U2588" i="11"/>
  <c r="AK2587" i="11"/>
  <c r="AF2587" i="11"/>
  <c r="AE2587" i="11"/>
  <c r="AC2587" i="11"/>
  <c r="AA2587" i="11"/>
  <c r="AB2587" i="11" s="1"/>
  <c r="Y2587" i="11"/>
  <c r="X2587" i="11"/>
  <c r="W2587" i="11"/>
  <c r="V2587" i="11"/>
  <c r="AL2587" i="11" s="1"/>
  <c r="U2587" i="11"/>
  <c r="AC2586" i="11"/>
  <c r="AA2586" i="11"/>
  <c r="AB2586" i="11" s="1"/>
  <c r="Y2586" i="11"/>
  <c r="X2586" i="11"/>
  <c r="W2586" i="11"/>
  <c r="V2586" i="11"/>
  <c r="U2586" i="11"/>
  <c r="AC2585" i="11"/>
  <c r="AA2585" i="11"/>
  <c r="AB2585" i="11" s="1"/>
  <c r="Y2585" i="11"/>
  <c r="X2585" i="11"/>
  <c r="W2585" i="11"/>
  <c r="V2585" i="11"/>
  <c r="U2585" i="11"/>
  <c r="AC2584" i="11"/>
  <c r="AA2584" i="11"/>
  <c r="AB2584" i="11" s="1"/>
  <c r="Y2584" i="11"/>
  <c r="X2584" i="11"/>
  <c r="W2584" i="11"/>
  <c r="V2584" i="11"/>
  <c r="AE2584" i="11" s="1"/>
  <c r="U2584" i="11"/>
  <c r="AK2583" i="11"/>
  <c r="AF2583" i="11"/>
  <c r="AE2583" i="11"/>
  <c r="AC2583" i="11"/>
  <c r="AA2583" i="11"/>
  <c r="AB2583" i="11" s="1"/>
  <c r="Y2583" i="11"/>
  <c r="X2583" i="11"/>
  <c r="W2583" i="11"/>
  <c r="V2583" i="11"/>
  <c r="AL2583" i="11" s="1"/>
  <c r="U2583" i="11"/>
  <c r="AK2582" i="11"/>
  <c r="AC2582" i="11"/>
  <c r="AA2582" i="11"/>
  <c r="Y2582" i="11"/>
  <c r="X2582" i="11"/>
  <c r="W2582" i="11"/>
  <c r="V2582" i="11"/>
  <c r="AE2582" i="11" s="1"/>
  <c r="U2582" i="11"/>
  <c r="AF2581" i="11"/>
  <c r="AC2581" i="11"/>
  <c r="AA2581" i="11"/>
  <c r="AB2581" i="11" s="1"/>
  <c r="AD2581" i="11" s="1"/>
  <c r="Y2581" i="11"/>
  <c r="X2581" i="11"/>
  <c r="W2581" i="11"/>
  <c r="V2581" i="11"/>
  <c r="AE2581" i="11" s="1"/>
  <c r="U2581" i="11"/>
  <c r="AC2580" i="11"/>
  <c r="AA2580" i="11"/>
  <c r="AB2580" i="11" s="1"/>
  <c r="Y2580" i="11"/>
  <c r="X2580" i="11"/>
  <c r="W2580" i="11"/>
  <c r="V2580" i="11"/>
  <c r="AL2580" i="11" s="1"/>
  <c r="U2580" i="11"/>
  <c r="AK2579" i="11"/>
  <c r="AC2579" i="11"/>
  <c r="AB2579" i="11"/>
  <c r="AA2579" i="11"/>
  <c r="Y2579" i="11"/>
  <c r="X2579" i="11"/>
  <c r="W2579" i="11"/>
  <c r="V2579" i="11"/>
  <c r="AL2579" i="11" s="1"/>
  <c r="U2579" i="11"/>
  <c r="AL2578" i="11"/>
  <c r="AF2578" i="11"/>
  <c r="AC2578" i="11"/>
  <c r="AA2578" i="11"/>
  <c r="AB2578" i="11" s="1"/>
  <c r="Y2578" i="11"/>
  <c r="X2578" i="11"/>
  <c r="W2578" i="11"/>
  <c r="V2578" i="11"/>
  <c r="U2578" i="11"/>
  <c r="AK2577" i="11"/>
  <c r="AC2577" i="11"/>
  <c r="AB2577" i="11"/>
  <c r="AA2577" i="11"/>
  <c r="Y2577" i="11"/>
  <c r="X2577" i="11"/>
  <c r="W2577" i="11"/>
  <c r="V2577" i="11"/>
  <c r="AL2577" i="11" s="1"/>
  <c r="U2577" i="11"/>
  <c r="AC2576" i="11"/>
  <c r="AA2576" i="11"/>
  <c r="AB2576" i="11" s="1"/>
  <c r="Y2576" i="11"/>
  <c r="X2576" i="11"/>
  <c r="W2576" i="11"/>
  <c r="V2576" i="11"/>
  <c r="U2576" i="11"/>
  <c r="AK2575" i="11"/>
  <c r="AC2575" i="11"/>
  <c r="AA2575" i="11"/>
  <c r="AB2575" i="11" s="1"/>
  <c r="Y2575" i="11"/>
  <c r="X2575" i="11"/>
  <c r="W2575" i="11"/>
  <c r="V2575" i="11"/>
  <c r="AL2575" i="11" s="1"/>
  <c r="U2575" i="11"/>
  <c r="AL2574" i="11"/>
  <c r="AC2574" i="11"/>
  <c r="AA2574" i="11"/>
  <c r="AB2574" i="11" s="1"/>
  <c r="Y2574" i="11"/>
  <c r="X2574" i="11"/>
  <c r="W2574" i="11"/>
  <c r="V2574" i="11"/>
  <c r="AF2574" i="11" s="1"/>
  <c r="U2574" i="11"/>
  <c r="AF2573" i="11"/>
  <c r="AC2573" i="11"/>
  <c r="AA2573" i="11"/>
  <c r="Y2573" i="11"/>
  <c r="X2573" i="11"/>
  <c r="W2573" i="11"/>
  <c r="V2573" i="11"/>
  <c r="AL2573" i="11" s="1"/>
  <c r="U2573" i="11"/>
  <c r="AC2572" i="11"/>
  <c r="AA2572" i="11"/>
  <c r="AB2572" i="11" s="1"/>
  <c r="Y2572" i="11"/>
  <c r="X2572" i="11"/>
  <c r="W2572" i="11"/>
  <c r="V2572" i="11"/>
  <c r="AL2572" i="11" s="1"/>
  <c r="U2572" i="11"/>
  <c r="AC2571" i="11"/>
  <c r="AB2571" i="11"/>
  <c r="AA2571" i="11"/>
  <c r="Y2571" i="11"/>
  <c r="X2571" i="11"/>
  <c r="W2571" i="11"/>
  <c r="V2571" i="11"/>
  <c r="AF2571" i="11" s="1"/>
  <c r="U2571" i="11"/>
  <c r="AC2570" i="11"/>
  <c r="AA2570" i="11"/>
  <c r="AB2570" i="11" s="1"/>
  <c r="Y2570" i="11"/>
  <c r="X2570" i="11"/>
  <c r="W2570" i="11"/>
  <c r="V2570" i="11"/>
  <c r="U2570" i="11"/>
  <c r="AF2569" i="11"/>
  <c r="AC2569" i="11"/>
  <c r="AA2569" i="11"/>
  <c r="AB2569" i="11" s="1"/>
  <c r="Y2569" i="11"/>
  <c r="X2569" i="11"/>
  <c r="W2569" i="11"/>
  <c r="V2569" i="11"/>
  <c r="AL2569" i="11" s="1"/>
  <c r="U2569" i="11"/>
  <c r="AC2568" i="11"/>
  <c r="AA2568" i="11"/>
  <c r="AB2568" i="11" s="1"/>
  <c r="Y2568" i="11"/>
  <c r="X2568" i="11"/>
  <c r="W2568" i="11"/>
  <c r="V2568" i="11"/>
  <c r="AL2568" i="11" s="1"/>
  <c r="U2568" i="11"/>
  <c r="AC2567" i="11"/>
  <c r="AA2567" i="11"/>
  <c r="AB2567" i="11" s="1"/>
  <c r="Y2567" i="11"/>
  <c r="X2567" i="11"/>
  <c r="W2567" i="11"/>
  <c r="V2567" i="11"/>
  <c r="AF2567" i="11" s="1"/>
  <c r="U2567" i="11"/>
  <c r="AC2566" i="11"/>
  <c r="AA2566" i="11"/>
  <c r="AB2566" i="11" s="1"/>
  <c r="Y2566" i="11"/>
  <c r="X2566" i="11"/>
  <c r="W2566" i="11"/>
  <c r="V2566" i="11"/>
  <c r="AL2566" i="11" s="1"/>
  <c r="U2566" i="11"/>
  <c r="AF2565" i="11"/>
  <c r="AC2565" i="11"/>
  <c r="AA2565" i="11"/>
  <c r="AB2565" i="11" s="1"/>
  <c r="Y2565" i="11"/>
  <c r="X2565" i="11"/>
  <c r="W2565" i="11"/>
  <c r="V2565" i="11"/>
  <c r="AL2565" i="11" s="1"/>
  <c r="U2565" i="11"/>
  <c r="AC2564" i="11"/>
  <c r="AA2564" i="11"/>
  <c r="AB2564" i="11" s="1"/>
  <c r="Y2564" i="11"/>
  <c r="X2564" i="11"/>
  <c r="W2564" i="11"/>
  <c r="V2564" i="11"/>
  <c r="AL2564" i="11" s="1"/>
  <c r="U2564" i="11"/>
  <c r="AK2563" i="11"/>
  <c r="AC2563" i="11"/>
  <c r="AB2563" i="11"/>
  <c r="AA2563" i="11"/>
  <c r="Y2563" i="11"/>
  <c r="X2563" i="11"/>
  <c r="W2563" i="11"/>
  <c r="V2563" i="11"/>
  <c r="AL2563" i="11" s="1"/>
  <c r="U2563" i="11"/>
  <c r="AL2562" i="11"/>
  <c r="AF2562" i="11"/>
  <c r="AC2562" i="11"/>
  <c r="AA2562" i="11"/>
  <c r="AB2562" i="11" s="1"/>
  <c r="Y2562" i="11"/>
  <c r="X2562" i="11"/>
  <c r="W2562" i="11"/>
  <c r="V2562" i="11"/>
  <c r="U2562" i="11"/>
  <c r="AK2561" i="11"/>
  <c r="AF2561" i="11"/>
  <c r="AC2561" i="11"/>
  <c r="AB2561" i="11"/>
  <c r="AA2561" i="11"/>
  <c r="Y2561" i="11"/>
  <c r="X2561" i="11"/>
  <c r="W2561" i="11"/>
  <c r="V2561" i="11"/>
  <c r="AL2561" i="11" s="1"/>
  <c r="U2561" i="11"/>
  <c r="AC2560" i="11"/>
  <c r="AA2560" i="11"/>
  <c r="AB2560" i="11" s="1"/>
  <c r="Y2560" i="11"/>
  <c r="X2560" i="11"/>
  <c r="W2560" i="11"/>
  <c r="V2560" i="11"/>
  <c r="U2560" i="11"/>
  <c r="AK2559" i="11"/>
  <c r="AC2559" i="11"/>
  <c r="AB2559" i="11"/>
  <c r="AA2559" i="11"/>
  <c r="Y2559" i="11"/>
  <c r="X2559" i="11"/>
  <c r="W2559" i="11"/>
  <c r="V2559" i="11"/>
  <c r="AL2559" i="11" s="1"/>
  <c r="U2559" i="11"/>
  <c r="AL2558" i="11"/>
  <c r="AF2558" i="11"/>
  <c r="AC2558" i="11"/>
  <c r="AA2558" i="11"/>
  <c r="AB2558" i="11" s="1"/>
  <c r="Y2558" i="11"/>
  <c r="X2558" i="11"/>
  <c r="W2558" i="11"/>
  <c r="V2558" i="11"/>
  <c r="U2558" i="11"/>
  <c r="AK2557" i="11"/>
  <c r="AF2557" i="11"/>
  <c r="AC2557" i="11"/>
  <c r="AB2557" i="11"/>
  <c r="AA2557" i="11"/>
  <c r="Y2557" i="11"/>
  <c r="X2557" i="11"/>
  <c r="W2557" i="11"/>
  <c r="V2557" i="11"/>
  <c r="AL2557" i="11" s="1"/>
  <c r="U2557" i="11"/>
  <c r="AC2556" i="11"/>
  <c r="AA2556" i="11"/>
  <c r="AB2556" i="11" s="1"/>
  <c r="Y2556" i="11"/>
  <c r="X2556" i="11"/>
  <c r="W2556" i="11"/>
  <c r="V2556" i="11"/>
  <c r="AL2556" i="11" s="1"/>
  <c r="U2556" i="11"/>
  <c r="AC2555" i="11"/>
  <c r="AA2555" i="11"/>
  <c r="AB2555" i="11" s="1"/>
  <c r="Y2555" i="11"/>
  <c r="X2555" i="11"/>
  <c r="W2555" i="11"/>
  <c r="V2555" i="11"/>
  <c r="AK2555" i="11" s="1"/>
  <c r="U2555" i="11"/>
  <c r="AC2554" i="11"/>
  <c r="AA2554" i="11"/>
  <c r="AB2554" i="11" s="1"/>
  <c r="Y2554" i="11"/>
  <c r="X2554" i="11"/>
  <c r="W2554" i="11"/>
  <c r="V2554" i="11"/>
  <c r="U2554" i="11"/>
  <c r="AF2553" i="11"/>
  <c r="AC2553" i="11"/>
  <c r="AA2553" i="11"/>
  <c r="Y2553" i="11"/>
  <c r="X2553" i="11"/>
  <c r="W2553" i="11"/>
  <c r="V2553" i="11"/>
  <c r="AL2553" i="11" s="1"/>
  <c r="U2553" i="11"/>
  <c r="AL2552" i="11"/>
  <c r="AC2552" i="11"/>
  <c r="AA2552" i="11"/>
  <c r="AB2552" i="11" s="1"/>
  <c r="Y2552" i="11"/>
  <c r="X2552" i="11"/>
  <c r="W2552" i="11"/>
  <c r="V2552" i="11"/>
  <c r="U2552" i="11"/>
  <c r="AF2551" i="11"/>
  <c r="AC2551" i="11"/>
  <c r="AA2551" i="11"/>
  <c r="AB2551" i="11" s="1"/>
  <c r="Y2551" i="11"/>
  <c r="X2551" i="11"/>
  <c r="W2551" i="11"/>
  <c r="V2551" i="11"/>
  <c r="AG2551" i="11" s="1"/>
  <c r="U2551" i="11"/>
  <c r="AG2550" i="11"/>
  <c r="AC2550" i="11"/>
  <c r="AA2550" i="11"/>
  <c r="AB2550" i="11" s="1"/>
  <c r="Y2550" i="11"/>
  <c r="X2550" i="11"/>
  <c r="W2550" i="11"/>
  <c r="V2550" i="11"/>
  <c r="AK2550" i="11" s="1"/>
  <c r="U2550" i="11"/>
  <c r="AK2549" i="11"/>
  <c r="AC2549" i="11"/>
  <c r="AA2549" i="11"/>
  <c r="Y2549" i="11"/>
  <c r="X2549" i="11"/>
  <c r="W2549" i="11"/>
  <c r="V2549" i="11"/>
  <c r="U2549" i="11"/>
  <c r="AC2548" i="11"/>
  <c r="AA2548" i="11"/>
  <c r="AB2548" i="11" s="1"/>
  <c r="Y2548" i="11"/>
  <c r="X2548" i="11"/>
  <c r="W2548" i="11"/>
  <c r="V2548" i="11"/>
  <c r="AK2548" i="11" s="1"/>
  <c r="U2548" i="11"/>
  <c r="AF2547" i="11"/>
  <c r="AC2547" i="11"/>
  <c r="AA2547" i="11"/>
  <c r="AB2547" i="11" s="1"/>
  <c r="Y2547" i="11"/>
  <c r="X2547" i="11"/>
  <c r="W2547" i="11"/>
  <c r="V2547" i="11"/>
  <c r="AG2547" i="11" s="1"/>
  <c r="U2547" i="11"/>
  <c r="AC2546" i="11"/>
  <c r="AA2546" i="11"/>
  <c r="AB2546" i="11" s="1"/>
  <c r="Y2546" i="11"/>
  <c r="X2546" i="11"/>
  <c r="W2546" i="11"/>
  <c r="V2546" i="11"/>
  <c r="AK2546" i="11" s="1"/>
  <c r="U2546" i="11"/>
  <c r="AF2545" i="11"/>
  <c r="AC2545" i="11"/>
  <c r="AA2545" i="11"/>
  <c r="AB2545" i="11" s="1"/>
  <c r="Y2545" i="11"/>
  <c r="X2545" i="11"/>
  <c r="W2545" i="11"/>
  <c r="V2545" i="11"/>
  <c r="AL2545" i="11" s="1"/>
  <c r="U2545" i="11"/>
  <c r="AC2544" i="11"/>
  <c r="AA2544" i="11"/>
  <c r="AB2544" i="11" s="1"/>
  <c r="Y2544" i="11"/>
  <c r="X2544" i="11"/>
  <c r="W2544" i="11"/>
  <c r="V2544" i="11"/>
  <c r="AL2544" i="11" s="1"/>
  <c r="U2544" i="11"/>
  <c r="AC2543" i="11"/>
  <c r="AA2543" i="11"/>
  <c r="AB2543" i="11" s="1"/>
  <c r="Y2543" i="11"/>
  <c r="X2543" i="11"/>
  <c r="W2543" i="11"/>
  <c r="V2543" i="11"/>
  <c r="AG2543" i="11" s="1"/>
  <c r="U2543" i="11"/>
  <c r="AG2542" i="11"/>
  <c r="AC2542" i="11"/>
  <c r="AA2542" i="11"/>
  <c r="AB2542" i="11" s="1"/>
  <c r="Y2542" i="11"/>
  <c r="X2542" i="11"/>
  <c r="W2542" i="11"/>
  <c r="AL2542" i="11" s="1"/>
  <c r="V2542" i="11"/>
  <c r="AK2542" i="11" s="1"/>
  <c r="U2542" i="11"/>
  <c r="AK2541" i="11"/>
  <c r="AF2541" i="11"/>
  <c r="AC2541" i="11"/>
  <c r="AB2541" i="11"/>
  <c r="AA2541" i="11"/>
  <c r="Y2541" i="11"/>
  <c r="X2541" i="11"/>
  <c r="W2541" i="11"/>
  <c r="V2541" i="11"/>
  <c r="U2541" i="11"/>
  <c r="AE2540" i="11"/>
  <c r="AC2540" i="11"/>
  <c r="AA2540" i="11"/>
  <c r="AB2540" i="11" s="1"/>
  <c r="Y2540" i="11"/>
  <c r="X2540" i="11"/>
  <c r="W2540" i="11"/>
  <c r="V2540" i="11"/>
  <c r="AK2540" i="11" s="1"/>
  <c r="U2540" i="11"/>
  <c r="AE2539" i="11"/>
  <c r="AC2539" i="11"/>
  <c r="AA2539" i="11"/>
  <c r="AB2539" i="11" s="1"/>
  <c r="Y2539" i="11"/>
  <c r="X2539" i="11"/>
  <c r="W2539" i="11"/>
  <c r="V2539" i="11"/>
  <c r="U2539" i="11"/>
  <c r="AC2538" i="11"/>
  <c r="AA2538" i="11"/>
  <c r="AB2538" i="11" s="1"/>
  <c r="Y2538" i="11"/>
  <c r="X2538" i="11"/>
  <c r="W2538" i="11"/>
  <c r="V2538" i="11"/>
  <c r="AK2538" i="11" s="1"/>
  <c r="U2538" i="11"/>
  <c r="AF2537" i="11"/>
  <c r="AC2537" i="11"/>
  <c r="AA2537" i="11"/>
  <c r="AB2537" i="11" s="1"/>
  <c r="Y2537" i="11"/>
  <c r="X2537" i="11"/>
  <c r="W2537" i="11"/>
  <c r="V2537" i="11"/>
  <c r="AL2537" i="11" s="1"/>
  <c r="U2537" i="11"/>
  <c r="AC2536" i="11"/>
  <c r="AA2536" i="11"/>
  <c r="AB2536" i="11" s="1"/>
  <c r="Y2536" i="11"/>
  <c r="X2536" i="11"/>
  <c r="W2536" i="11"/>
  <c r="V2536" i="11"/>
  <c r="U2536" i="11"/>
  <c r="AG2535" i="11"/>
  <c r="AC2535" i="11"/>
  <c r="AB2535" i="11"/>
  <c r="AA2535" i="11"/>
  <c r="Y2535" i="11"/>
  <c r="X2535" i="11"/>
  <c r="W2535" i="11"/>
  <c r="V2535" i="11"/>
  <c r="AK2535" i="11" s="1"/>
  <c r="U2535" i="11"/>
  <c r="AG2534" i="11"/>
  <c r="AF2534" i="11"/>
  <c r="AC2534" i="11"/>
  <c r="AA2534" i="11"/>
  <c r="AB2534" i="11" s="1"/>
  <c r="Y2534" i="11"/>
  <c r="X2534" i="11"/>
  <c r="W2534" i="11"/>
  <c r="V2534" i="11"/>
  <c r="AK2534" i="11" s="1"/>
  <c r="U2534" i="11"/>
  <c r="AK2533" i="11"/>
  <c r="AC2533" i="11"/>
  <c r="AA2533" i="11"/>
  <c r="Y2533" i="11"/>
  <c r="X2533" i="11"/>
  <c r="W2533" i="11"/>
  <c r="V2533" i="11"/>
  <c r="AL2533" i="11" s="1"/>
  <c r="U2533" i="11"/>
  <c r="AK2532" i="11"/>
  <c r="AC2532" i="11"/>
  <c r="AA2532" i="11"/>
  <c r="AB2532" i="11" s="1"/>
  <c r="Y2532" i="11"/>
  <c r="X2532" i="11"/>
  <c r="W2532" i="11"/>
  <c r="V2532" i="11"/>
  <c r="AL2532" i="11" s="1"/>
  <c r="U2532" i="11"/>
  <c r="AG2531" i="11"/>
  <c r="AC2531" i="11"/>
  <c r="AB2531" i="11"/>
  <c r="AA2531" i="11"/>
  <c r="Y2531" i="11"/>
  <c r="X2531" i="11"/>
  <c r="W2531" i="11"/>
  <c r="AL2531" i="11" s="1"/>
  <c r="V2531" i="11"/>
  <c r="AF2531" i="11" s="1"/>
  <c r="U2531" i="11"/>
  <c r="AF2530" i="11"/>
  <c r="AC2530" i="11"/>
  <c r="AA2530" i="11"/>
  <c r="AB2530" i="11" s="1"/>
  <c r="Y2530" i="11"/>
  <c r="X2530" i="11"/>
  <c r="W2530" i="11"/>
  <c r="V2530" i="11"/>
  <c r="AK2530" i="11" s="1"/>
  <c r="U2530" i="11"/>
  <c r="AK2529" i="11"/>
  <c r="AF2529" i="11"/>
  <c r="AC2529" i="11"/>
  <c r="AA2529" i="11"/>
  <c r="Y2529" i="11"/>
  <c r="X2529" i="11"/>
  <c r="W2529" i="11"/>
  <c r="V2529" i="11"/>
  <c r="AL2529" i="11" s="1"/>
  <c r="U2529" i="11"/>
  <c r="AC2528" i="11"/>
  <c r="AA2528" i="11"/>
  <c r="AB2528" i="11" s="1"/>
  <c r="Y2528" i="11"/>
  <c r="X2528" i="11"/>
  <c r="W2528" i="11"/>
  <c r="V2528" i="11"/>
  <c r="U2528" i="11"/>
  <c r="AK2527" i="11"/>
  <c r="AG2527" i="11"/>
  <c r="AC2527" i="11"/>
  <c r="AB2527" i="11"/>
  <c r="AA2527" i="11"/>
  <c r="Y2527" i="11"/>
  <c r="X2527" i="11"/>
  <c r="W2527" i="11"/>
  <c r="AL2527" i="11" s="1"/>
  <c r="V2527" i="11"/>
  <c r="AE2527" i="11" s="1"/>
  <c r="U2527" i="11"/>
  <c r="AC2526" i="11"/>
  <c r="AA2526" i="11"/>
  <c r="AB2526" i="11" s="1"/>
  <c r="Y2526" i="11"/>
  <c r="X2526" i="11"/>
  <c r="W2526" i="11"/>
  <c r="V2526" i="11"/>
  <c r="AE2526" i="11" s="1"/>
  <c r="U2526" i="11"/>
  <c r="AC2525" i="11"/>
  <c r="AA2525" i="11"/>
  <c r="Y2525" i="11"/>
  <c r="X2525" i="11"/>
  <c r="W2525" i="11"/>
  <c r="V2525" i="11"/>
  <c r="AL2525" i="11" s="1"/>
  <c r="U2525" i="11"/>
  <c r="AC2524" i="11"/>
  <c r="AA2524" i="11"/>
  <c r="AB2524" i="11" s="1"/>
  <c r="Y2524" i="11"/>
  <c r="X2524" i="11"/>
  <c r="W2524" i="11"/>
  <c r="V2524" i="11"/>
  <c r="AL2524" i="11" s="1"/>
  <c r="U2524" i="11"/>
  <c r="AF2523" i="11"/>
  <c r="AC2523" i="11"/>
  <c r="AA2523" i="11"/>
  <c r="AB2523" i="11" s="1"/>
  <c r="Y2523" i="11"/>
  <c r="X2523" i="11"/>
  <c r="W2523" i="11"/>
  <c r="V2523" i="11"/>
  <c r="AE2523" i="11" s="1"/>
  <c r="U2523" i="11"/>
  <c r="AC2522" i="11"/>
  <c r="AA2522" i="11"/>
  <c r="AB2522" i="11" s="1"/>
  <c r="Y2522" i="11"/>
  <c r="X2522" i="11"/>
  <c r="W2522" i="11"/>
  <c r="V2522" i="11"/>
  <c r="AK2522" i="11" s="1"/>
  <c r="U2522" i="11"/>
  <c r="AC2521" i="11"/>
  <c r="AA2521" i="11"/>
  <c r="Y2521" i="11"/>
  <c r="X2521" i="11"/>
  <c r="W2521" i="11"/>
  <c r="V2521" i="11"/>
  <c r="AL2521" i="11" s="1"/>
  <c r="U2521" i="11"/>
  <c r="AC2520" i="11"/>
  <c r="AA2520" i="11"/>
  <c r="AB2520" i="11" s="1"/>
  <c r="Y2520" i="11"/>
  <c r="X2520" i="11"/>
  <c r="W2520" i="11"/>
  <c r="V2520" i="11"/>
  <c r="AL2520" i="11" s="1"/>
  <c r="U2520" i="11"/>
  <c r="AF2519" i="11"/>
  <c r="AC2519" i="11"/>
  <c r="AB2519" i="11"/>
  <c r="AA2519" i="11"/>
  <c r="Y2519" i="11"/>
  <c r="X2519" i="11"/>
  <c r="W2519" i="11"/>
  <c r="V2519" i="11"/>
  <c r="AE2519" i="11" s="1"/>
  <c r="U2519" i="11"/>
  <c r="AG2518" i="11"/>
  <c r="AC2518" i="11"/>
  <c r="AA2518" i="11"/>
  <c r="AB2518" i="11" s="1"/>
  <c r="Y2518" i="11"/>
  <c r="X2518" i="11"/>
  <c r="W2518" i="11"/>
  <c r="V2518" i="11"/>
  <c r="U2518" i="11"/>
  <c r="AK2517" i="11"/>
  <c r="AG2517" i="11"/>
  <c r="AC2517" i="11"/>
  <c r="AA2517" i="11"/>
  <c r="Y2517" i="11"/>
  <c r="X2517" i="11"/>
  <c r="W2517" i="11"/>
  <c r="V2517" i="11"/>
  <c r="AL2517" i="11" s="1"/>
  <c r="U2517" i="11"/>
  <c r="AK2516" i="11"/>
  <c r="AC2516" i="11"/>
  <c r="AA2516" i="11"/>
  <c r="AB2516" i="11" s="1"/>
  <c r="Y2516" i="11"/>
  <c r="X2516" i="11"/>
  <c r="W2516" i="11"/>
  <c r="V2516" i="11"/>
  <c r="AE2516" i="11" s="1"/>
  <c r="U2516" i="11"/>
  <c r="AC2515" i="11"/>
  <c r="AA2515" i="11"/>
  <c r="AB2515" i="11" s="1"/>
  <c r="Y2515" i="11"/>
  <c r="X2515" i="11"/>
  <c r="W2515" i="11"/>
  <c r="V2515" i="11"/>
  <c r="AE2515" i="11" s="1"/>
  <c r="U2515" i="11"/>
  <c r="AC2514" i="11"/>
  <c r="AA2514" i="11"/>
  <c r="AB2514" i="11" s="1"/>
  <c r="Y2514" i="11"/>
  <c r="X2514" i="11"/>
  <c r="W2514" i="11"/>
  <c r="V2514" i="11"/>
  <c r="AL2514" i="11" s="1"/>
  <c r="U2514" i="11"/>
  <c r="AE2513" i="11"/>
  <c r="AC2513" i="11"/>
  <c r="AA2513" i="11"/>
  <c r="Y2513" i="11"/>
  <c r="X2513" i="11"/>
  <c r="W2513" i="11"/>
  <c r="V2513" i="11"/>
  <c r="AL2513" i="11" s="1"/>
  <c r="U2513" i="11"/>
  <c r="AL2512" i="11"/>
  <c r="AG2512" i="11"/>
  <c r="AE2512" i="11"/>
  <c r="AC2512" i="11"/>
  <c r="AA2512" i="11"/>
  <c r="AB2512" i="11" s="1"/>
  <c r="Y2512" i="11"/>
  <c r="X2512" i="11"/>
  <c r="W2512" i="11"/>
  <c r="V2512" i="11"/>
  <c r="AK2512" i="11" s="1"/>
  <c r="U2512" i="11"/>
  <c r="AK2511" i="11"/>
  <c r="AC2511" i="11"/>
  <c r="AA2511" i="11"/>
  <c r="AB2511" i="11" s="1"/>
  <c r="Y2511" i="11"/>
  <c r="X2511" i="11"/>
  <c r="W2511" i="11"/>
  <c r="V2511" i="11"/>
  <c r="AE2511" i="11" s="1"/>
  <c r="U2511" i="11"/>
  <c r="AF2510" i="11"/>
  <c r="AD2510" i="11"/>
  <c r="AC2510" i="11"/>
  <c r="AA2510" i="11"/>
  <c r="AB2510" i="11" s="1"/>
  <c r="Y2510" i="11"/>
  <c r="X2510" i="11"/>
  <c r="W2510" i="11"/>
  <c r="V2510" i="11"/>
  <c r="AE2510" i="11" s="1"/>
  <c r="U2510" i="11"/>
  <c r="AC2509" i="11"/>
  <c r="AA2509" i="11"/>
  <c r="AB2509" i="11" s="1"/>
  <c r="Y2509" i="11"/>
  <c r="X2509" i="11"/>
  <c r="W2509" i="11"/>
  <c r="V2509" i="11"/>
  <c r="AK2509" i="11" s="1"/>
  <c r="U2509" i="11"/>
  <c r="AC2508" i="11"/>
  <c r="AA2508" i="11"/>
  <c r="AB2508" i="11" s="1"/>
  <c r="Y2508" i="11"/>
  <c r="X2508" i="11"/>
  <c r="W2508" i="11"/>
  <c r="V2508" i="11"/>
  <c r="AG2508" i="11" s="1"/>
  <c r="U2508" i="11"/>
  <c r="AE2507" i="11"/>
  <c r="AC2507" i="11"/>
  <c r="AB2507" i="11"/>
  <c r="AA2507" i="11"/>
  <c r="Y2507" i="11"/>
  <c r="X2507" i="11"/>
  <c r="W2507" i="11"/>
  <c r="V2507" i="11"/>
  <c r="U2507" i="11"/>
  <c r="AC2506" i="11"/>
  <c r="AA2506" i="11"/>
  <c r="AB2506" i="11" s="1"/>
  <c r="Y2506" i="11"/>
  <c r="X2506" i="11"/>
  <c r="W2506" i="11"/>
  <c r="V2506" i="11"/>
  <c r="U2506" i="11"/>
  <c r="AG2505" i="11"/>
  <c r="AE2505" i="11"/>
  <c r="AC2505" i="11"/>
  <c r="AA2505" i="11"/>
  <c r="AB2505" i="11" s="1"/>
  <c r="Y2505" i="11"/>
  <c r="X2505" i="11"/>
  <c r="W2505" i="11"/>
  <c r="V2505" i="11"/>
  <c r="AL2505" i="11" s="1"/>
  <c r="U2505" i="11"/>
  <c r="AC2504" i="11"/>
  <c r="AA2504" i="11"/>
  <c r="AB2504" i="11" s="1"/>
  <c r="Y2504" i="11"/>
  <c r="X2504" i="11"/>
  <c r="W2504" i="11"/>
  <c r="V2504" i="11"/>
  <c r="AG2504" i="11" s="1"/>
  <c r="U2504" i="11"/>
  <c r="AK2503" i="11"/>
  <c r="AF2503" i="11"/>
  <c r="AC2503" i="11"/>
  <c r="AA2503" i="11"/>
  <c r="AB2503" i="11" s="1"/>
  <c r="Y2503" i="11"/>
  <c r="X2503" i="11"/>
  <c r="W2503" i="11"/>
  <c r="AL2503" i="11" s="1"/>
  <c r="V2503" i="11"/>
  <c r="AE2503" i="11" s="1"/>
  <c r="U2503" i="11"/>
  <c r="AK2502" i="11"/>
  <c r="AF2502" i="11"/>
  <c r="AC2502" i="11"/>
  <c r="AA2502" i="11"/>
  <c r="AB2502" i="11" s="1"/>
  <c r="Y2502" i="11"/>
  <c r="X2502" i="11"/>
  <c r="W2502" i="11"/>
  <c r="V2502" i="11"/>
  <c r="AE2502" i="11" s="1"/>
  <c r="U2502" i="11"/>
  <c r="AC2501" i="11"/>
  <c r="AA2501" i="11"/>
  <c r="Y2501" i="11"/>
  <c r="X2501" i="11"/>
  <c r="W2501" i="11"/>
  <c r="V2501" i="11"/>
  <c r="AL2501" i="11" s="1"/>
  <c r="U2501" i="11"/>
  <c r="AG2500" i="11"/>
  <c r="AC2500" i="11"/>
  <c r="AA2500" i="11"/>
  <c r="AB2500" i="11" s="1"/>
  <c r="Y2500" i="11"/>
  <c r="X2500" i="11"/>
  <c r="W2500" i="11"/>
  <c r="AL2500" i="11" s="1"/>
  <c r="V2500" i="11"/>
  <c r="AK2500" i="11" s="1"/>
  <c r="U2500" i="11"/>
  <c r="AK2499" i="11"/>
  <c r="AG2499" i="11"/>
  <c r="AC2499" i="11"/>
  <c r="AA2499" i="11"/>
  <c r="AB2499" i="11" s="1"/>
  <c r="Y2499" i="11"/>
  <c r="X2499" i="11"/>
  <c r="W2499" i="11"/>
  <c r="V2499" i="11"/>
  <c r="AF2499" i="11" s="1"/>
  <c r="U2499" i="11"/>
  <c r="AK2498" i="11"/>
  <c r="AC2498" i="11"/>
  <c r="AA2498" i="11"/>
  <c r="AB2498" i="11" s="1"/>
  <c r="Y2498" i="11"/>
  <c r="X2498" i="11"/>
  <c r="W2498" i="11"/>
  <c r="V2498" i="11"/>
  <c r="AF2498" i="11" s="1"/>
  <c r="U2498" i="11"/>
  <c r="AC2497" i="11"/>
  <c r="AA2497" i="11"/>
  <c r="Y2497" i="11"/>
  <c r="X2497" i="11"/>
  <c r="W2497" i="11"/>
  <c r="V2497" i="11"/>
  <c r="AL2497" i="11" s="1"/>
  <c r="U2497" i="11"/>
  <c r="AC2496" i="11"/>
  <c r="AA2496" i="11"/>
  <c r="AB2496" i="11" s="1"/>
  <c r="Y2496" i="11"/>
  <c r="X2496" i="11"/>
  <c r="W2496" i="11"/>
  <c r="V2496" i="11"/>
  <c r="AL2496" i="11" s="1"/>
  <c r="U2496" i="11"/>
  <c r="AC2495" i="11"/>
  <c r="AA2495" i="11"/>
  <c r="AB2495" i="11" s="1"/>
  <c r="Y2495" i="11"/>
  <c r="X2495" i="11"/>
  <c r="W2495" i="11"/>
  <c r="V2495" i="11"/>
  <c r="AG2495" i="11" s="1"/>
  <c r="U2495" i="11"/>
  <c r="AC2494" i="11"/>
  <c r="AA2494" i="11"/>
  <c r="AB2494" i="11" s="1"/>
  <c r="Y2494" i="11"/>
  <c r="X2494" i="11"/>
  <c r="W2494" i="11"/>
  <c r="V2494" i="11"/>
  <c r="AG2494" i="11" s="1"/>
  <c r="U2494" i="11"/>
  <c r="AC2493" i="11"/>
  <c r="AA2493" i="11"/>
  <c r="Y2493" i="11"/>
  <c r="X2493" i="11"/>
  <c r="W2493" i="11"/>
  <c r="V2493" i="11"/>
  <c r="AL2493" i="11" s="1"/>
  <c r="U2493" i="11"/>
  <c r="AE2492" i="11"/>
  <c r="AC2492" i="11"/>
  <c r="AA2492" i="11"/>
  <c r="AB2492" i="11" s="1"/>
  <c r="Y2492" i="11"/>
  <c r="X2492" i="11"/>
  <c r="W2492" i="11"/>
  <c r="V2492" i="11"/>
  <c r="AG2492" i="11" s="1"/>
  <c r="U2492" i="11"/>
  <c r="AC2491" i="11"/>
  <c r="AA2491" i="11"/>
  <c r="Y2491" i="11"/>
  <c r="X2491" i="11"/>
  <c r="W2491" i="11"/>
  <c r="V2491" i="11"/>
  <c r="AE2491" i="11" s="1"/>
  <c r="U2491" i="11"/>
  <c r="AC2490" i="11"/>
  <c r="AA2490" i="11"/>
  <c r="AB2490" i="11" s="1"/>
  <c r="Y2490" i="11"/>
  <c r="X2490" i="11"/>
  <c r="W2490" i="11"/>
  <c r="V2490" i="11"/>
  <c r="AE2490" i="11" s="1"/>
  <c r="U2490" i="11"/>
  <c r="AF2489" i="11"/>
  <c r="AC2489" i="11"/>
  <c r="AA2489" i="11"/>
  <c r="AB2489" i="11" s="1"/>
  <c r="Y2489" i="11"/>
  <c r="X2489" i="11"/>
  <c r="W2489" i="11"/>
  <c r="V2489" i="11"/>
  <c r="AG2489" i="11" s="1"/>
  <c r="U2489" i="11"/>
  <c r="AC2488" i="11"/>
  <c r="AA2488" i="11"/>
  <c r="Y2488" i="11"/>
  <c r="X2488" i="11"/>
  <c r="W2488" i="11"/>
  <c r="V2488" i="11"/>
  <c r="AK2488" i="11" s="1"/>
  <c r="U2488" i="11"/>
  <c r="AG2487" i="11"/>
  <c r="AC2487" i="11"/>
  <c r="AB2487" i="11"/>
  <c r="AA2487" i="11"/>
  <c r="Y2487" i="11"/>
  <c r="X2487" i="11"/>
  <c r="W2487" i="11"/>
  <c r="V2487" i="11"/>
  <c r="AF2487" i="11" s="1"/>
  <c r="U2487" i="11"/>
  <c r="AK2486" i="11"/>
  <c r="AC2486" i="11"/>
  <c r="AA2486" i="11"/>
  <c r="Y2486" i="11"/>
  <c r="X2486" i="11"/>
  <c r="W2486" i="11"/>
  <c r="V2486" i="11"/>
  <c r="AF2486" i="11" s="1"/>
  <c r="U2486" i="11"/>
  <c r="AK2485" i="11"/>
  <c r="AC2485" i="11"/>
  <c r="AA2485" i="11"/>
  <c r="Y2485" i="11"/>
  <c r="X2485" i="11"/>
  <c r="W2485" i="11"/>
  <c r="V2485" i="11"/>
  <c r="U2485" i="11"/>
  <c r="AC2484" i="11"/>
  <c r="AB2484" i="11"/>
  <c r="AA2484" i="11"/>
  <c r="Y2484" i="11"/>
  <c r="X2484" i="11"/>
  <c r="W2484" i="11"/>
  <c r="V2484" i="11"/>
  <c r="U2484" i="11"/>
  <c r="AL2483" i="11"/>
  <c r="AE2483" i="11"/>
  <c r="AC2483" i="11"/>
  <c r="AA2483" i="11"/>
  <c r="AB2483" i="11" s="1"/>
  <c r="Y2483" i="11"/>
  <c r="X2483" i="11"/>
  <c r="W2483" i="11"/>
  <c r="V2483" i="11"/>
  <c r="U2483" i="11"/>
  <c r="AC2482" i="11"/>
  <c r="AA2482" i="11"/>
  <c r="AB2482" i="11" s="1"/>
  <c r="Y2482" i="11"/>
  <c r="X2482" i="11"/>
  <c r="W2482" i="11"/>
  <c r="V2482" i="11"/>
  <c r="U2482" i="11"/>
  <c r="AC2481" i="11"/>
  <c r="AA2481" i="11"/>
  <c r="Y2481" i="11"/>
  <c r="X2481" i="11"/>
  <c r="W2481" i="11"/>
  <c r="V2481" i="11"/>
  <c r="AL2481" i="11" s="1"/>
  <c r="U2481" i="11"/>
  <c r="AG2480" i="11"/>
  <c r="AE2480" i="11"/>
  <c r="AC2480" i="11"/>
  <c r="AA2480" i="11"/>
  <c r="AB2480" i="11" s="1"/>
  <c r="Y2480" i="11"/>
  <c r="X2480" i="11"/>
  <c r="W2480" i="11"/>
  <c r="V2480" i="11"/>
  <c r="AK2480" i="11" s="1"/>
  <c r="U2480" i="11"/>
  <c r="AK2479" i="11"/>
  <c r="AC2479" i="11"/>
  <c r="AA2479" i="11"/>
  <c r="AB2479" i="11" s="1"/>
  <c r="Y2479" i="11"/>
  <c r="X2479" i="11"/>
  <c r="W2479" i="11"/>
  <c r="V2479" i="11"/>
  <c r="AE2479" i="11" s="1"/>
  <c r="U2479" i="11"/>
  <c r="AG2478" i="11"/>
  <c r="AF2478" i="11"/>
  <c r="AC2478" i="11"/>
  <c r="AA2478" i="11"/>
  <c r="AB2478" i="11" s="1"/>
  <c r="Y2478" i="11"/>
  <c r="X2478" i="11"/>
  <c r="W2478" i="11"/>
  <c r="V2478" i="11"/>
  <c r="AE2478" i="11" s="1"/>
  <c r="U2478" i="11"/>
  <c r="AC2477" i="11"/>
  <c r="AA2477" i="11"/>
  <c r="AB2477" i="11" s="1"/>
  <c r="Y2477" i="11"/>
  <c r="X2477" i="11"/>
  <c r="W2477" i="11"/>
  <c r="V2477" i="11"/>
  <c r="AK2477" i="11" s="1"/>
  <c r="U2477" i="11"/>
  <c r="AC2476" i="11"/>
  <c r="AA2476" i="11"/>
  <c r="AB2476" i="11" s="1"/>
  <c r="Y2476" i="11"/>
  <c r="X2476" i="11"/>
  <c r="W2476" i="11"/>
  <c r="V2476" i="11"/>
  <c r="AG2476" i="11" s="1"/>
  <c r="U2476" i="11"/>
  <c r="AE2475" i="11"/>
  <c r="AC2475" i="11"/>
  <c r="AB2475" i="11"/>
  <c r="AA2475" i="11"/>
  <c r="Y2475" i="11"/>
  <c r="X2475" i="11"/>
  <c r="W2475" i="11"/>
  <c r="V2475" i="11"/>
  <c r="U2475" i="11"/>
  <c r="AE2474" i="11"/>
  <c r="AC2474" i="11"/>
  <c r="AA2474" i="11"/>
  <c r="AB2474" i="11" s="1"/>
  <c r="Y2474" i="11"/>
  <c r="X2474" i="11"/>
  <c r="W2474" i="11"/>
  <c r="V2474" i="11"/>
  <c r="AG2474" i="11" s="1"/>
  <c r="U2474" i="11"/>
  <c r="AG2473" i="11"/>
  <c r="AC2473" i="11"/>
  <c r="AA2473" i="11"/>
  <c r="AB2473" i="11" s="1"/>
  <c r="Y2473" i="11"/>
  <c r="X2473" i="11"/>
  <c r="W2473" i="11"/>
  <c r="V2473" i="11"/>
  <c r="AL2473" i="11" s="1"/>
  <c r="U2473" i="11"/>
  <c r="AE2472" i="11"/>
  <c r="AC2472" i="11"/>
  <c r="AB2472" i="11"/>
  <c r="AA2472" i="11"/>
  <c r="Y2472" i="11"/>
  <c r="X2472" i="11"/>
  <c r="W2472" i="11"/>
  <c r="AL2472" i="11" s="1"/>
  <c r="V2472" i="11"/>
  <c r="AG2472" i="11" s="1"/>
  <c r="U2472" i="11"/>
  <c r="AK2471" i="11"/>
  <c r="AF2471" i="11"/>
  <c r="AC2471" i="11"/>
  <c r="AA2471" i="11"/>
  <c r="AB2471" i="11" s="1"/>
  <c r="Y2471" i="11"/>
  <c r="X2471" i="11"/>
  <c r="W2471" i="11"/>
  <c r="V2471" i="11"/>
  <c r="AE2471" i="11" s="1"/>
  <c r="U2471" i="11"/>
  <c r="AC2470" i="11"/>
  <c r="AA2470" i="11"/>
  <c r="AB2470" i="11" s="1"/>
  <c r="Y2470" i="11"/>
  <c r="X2470" i="11"/>
  <c r="W2470" i="11"/>
  <c r="V2470" i="11"/>
  <c r="AE2470" i="11" s="1"/>
  <c r="U2470" i="11"/>
  <c r="AF2469" i="11"/>
  <c r="AC2469" i="11"/>
  <c r="AA2469" i="11"/>
  <c r="Y2469" i="11"/>
  <c r="X2469" i="11"/>
  <c r="W2469" i="11"/>
  <c r="V2469" i="11"/>
  <c r="AK2469" i="11" s="1"/>
  <c r="U2469" i="11"/>
  <c r="AL2468" i="11"/>
  <c r="AC2468" i="11"/>
  <c r="AA2468" i="11"/>
  <c r="AB2468" i="11" s="1"/>
  <c r="Y2468" i="11"/>
  <c r="X2468" i="11"/>
  <c r="W2468" i="11"/>
  <c r="V2468" i="11"/>
  <c r="AK2468" i="11" s="1"/>
  <c r="U2468" i="11"/>
  <c r="AC2467" i="11"/>
  <c r="AA2467" i="11"/>
  <c r="Y2467" i="11"/>
  <c r="X2467" i="11"/>
  <c r="W2467" i="11"/>
  <c r="V2467" i="11"/>
  <c r="AF2467" i="11" s="1"/>
  <c r="U2467" i="11"/>
  <c r="AC2466" i="11"/>
  <c r="AA2466" i="11"/>
  <c r="AB2466" i="11" s="1"/>
  <c r="Y2466" i="11"/>
  <c r="X2466" i="11"/>
  <c r="W2466" i="11"/>
  <c r="V2466" i="11"/>
  <c r="AF2466" i="11" s="1"/>
  <c r="U2466" i="11"/>
  <c r="AK2465" i="11"/>
  <c r="AG2465" i="11"/>
  <c r="AC2465" i="11"/>
  <c r="AA2465" i="11"/>
  <c r="Y2465" i="11"/>
  <c r="X2465" i="11"/>
  <c r="W2465" i="11"/>
  <c r="V2465" i="11"/>
  <c r="AL2465" i="11" s="1"/>
  <c r="U2465" i="11"/>
  <c r="AC2464" i="11"/>
  <c r="AA2464" i="11"/>
  <c r="AB2464" i="11" s="1"/>
  <c r="Y2464" i="11"/>
  <c r="X2464" i="11"/>
  <c r="W2464" i="11"/>
  <c r="V2464" i="11"/>
  <c r="AL2464" i="11" s="1"/>
  <c r="U2464" i="11"/>
  <c r="AK2463" i="11"/>
  <c r="AC2463" i="11"/>
  <c r="AB2463" i="11"/>
  <c r="AA2463" i="11"/>
  <c r="Y2463" i="11"/>
  <c r="X2463" i="11"/>
  <c r="W2463" i="11"/>
  <c r="V2463" i="11"/>
  <c r="AG2463" i="11" s="1"/>
  <c r="U2463" i="11"/>
  <c r="AK2462" i="11"/>
  <c r="AC2462" i="11"/>
  <c r="AA2462" i="11"/>
  <c r="AB2462" i="11" s="1"/>
  <c r="Y2462" i="11"/>
  <c r="X2462" i="11"/>
  <c r="W2462" i="11"/>
  <c r="V2462" i="11"/>
  <c r="U2462" i="11"/>
  <c r="AK2461" i="11"/>
  <c r="AC2461" i="11"/>
  <c r="AA2461" i="11"/>
  <c r="Y2461" i="11"/>
  <c r="X2461" i="11"/>
  <c r="W2461" i="11"/>
  <c r="V2461" i="11"/>
  <c r="U2461" i="11"/>
  <c r="AC2460" i="11"/>
  <c r="AA2460" i="11"/>
  <c r="AB2460" i="11" s="1"/>
  <c r="Y2460" i="11"/>
  <c r="X2460" i="11"/>
  <c r="W2460" i="11"/>
  <c r="V2460" i="11"/>
  <c r="AK2460" i="11" s="1"/>
  <c r="U2460" i="11"/>
  <c r="AK2459" i="11"/>
  <c r="AC2459" i="11"/>
  <c r="AA2459" i="11"/>
  <c r="Y2459" i="11"/>
  <c r="X2459" i="11"/>
  <c r="W2459" i="11"/>
  <c r="AL2459" i="11" s="1"/>
  <c r="V2459" i="11"/>
  <c r="U2459" i="11"/>
  <c r="AK2458" i="11"/>
  <c r="AC2458" i="11"/>
  <c r="AA2458" i="11"/>
  <c r="AB2458" i="11" s="1"/>
  <c r="Y2458" i="11"/>
  <c r="X2458" i="11"/>
  <c r="W2458" i="11"/>
  <c r="AL2458" i="11" s="1"/>
  <c r="V2458" i="11"/>
  <c r="U2458" i="11"/>
  <c r="AC2457" i="11"/>
  <c r="AA2457" i="11"/>
  <c r="Y2457" i="11"/>
  <c r="X2457" i="11"/>
  <c r="W2457" i="11"/>
  <c r="V2457" i="11"/>
  <c r="AK2457" i="11" s="1"/>
  <c r="U2457" i="11"/>
  <c r="AC2456" i="11"/>
  <c r="AA2456" i="11"/>
  <c r="Y2456" i="11"/>
  <c r="X2456" i="11"/>
  <c r="W2456" i="11"/>
  <c r="V2456" i="11"/>
  <c r="AK2456" i="11" s="1"/>
  <c r="U2456" i="11"/>
  <c r="AG2455" i="11"/>
  <c r="AC2455" i="11"/>
  <c r="AA2455" i="11"/>
  <c r="AB2455" i="11" s="1"/>
  <c r="Y2455" i="11"/>
  <c r="X2455" i="11"/>
  <c r="W2455" i="11"/>
  <c r="V2455" i="11"/>
  <c r="AF2455" i="11" s="1"/>
  <c r="U2455" i="11"/>
  <c r="AK2454" i="11"/>
  <c r="AC2454" i="11"/>
  <c r="AA2454" i="11"/>
  <c r="Y2454" i="11"/>
  <c r="X2454" i="11"/>
  <c r="W2454" i="11"/>
  <c r="V2454" i="11"/>
  <c r="U2454" i="11"/>
  <c r="AK2453" i="11"/>
  <c r="AC2453" i="11"/>
  <c r="AA2453" i="11"/>
  <c r="Y2453" i="11"/>
  <c r="X2453" i="11"/>
  <c r="W2453" i="11"/>
  <c r="V2453" i="11"/>
  <c r="AL2453" i="11" s="1"/>
  <c r="U2453" i="11"/>
  <c r="AC2452" i="11"/>
  <c r="AA2452" i="11"/>
  <c r="AB2452" i="11" s="1"/>
  <c r="Y2452" i="11"/>
  <c r="X2452" i="11"/>
  <c r="W2452" i="11"/>
  <c r="V2452" i="11"/>
  <c r="U2452" i="11"/>
  <c r="AE2451" i="11"/>
  <c r="AC2451" i="11"/>
  <c r="AA2451" i="11"/>
  <c r="AB2451" i="11" s="1"/>
  <c r="Y2451" i="11"/>
  <c r="X2451" i="11"/>
  <c r="W2451" i="11"/>
  <c r="V2451" i="11"/>
  <c r="AL2451" i="11" s="1"/>
  <c r="U2451" i="11"/>
  <c r="AL2450" i="11"/>
  <c r="AC2450" i="11"/>
  <c r="AA2450" i="11"/>
  <c r="AB2450" i="11" s="1"/>
  <c r="Y2450" i="11"/>
  <c r="X2450" i="11"/>
  <c r="W2450" i="11"/>
  <c r="V2450" i="11"/>
  <c r="U2450" i="11"/>
  <c r="AK2449" i="11"/>
  <c r="AE2449" i="11"/>
  <c r="AC2449" i="11"/>
  <c r="AB2449" i="11"/>
  <c r="AA2449" i="11"/>
  <c r="Y2449" i="11"/>
  <c r="X2449" i="11"/>
  <c r="W2449" i="11"/>
  <c r="V2449" i="11"/>
  <c r="AL2449" i="11" s="1"/>
  <c r="U2449" i="11"/>
  <c r="AG2448" i="11"/>
  <c r="AC2448" i="11"/>
  <c r="AA2448" i="11"/>
  <c r="AB2448" i="11" s="1"/>
  <c r="Y2448" i="11"/>
  <c r="X2448" i="11"/>
  <c r="W2448" i="11"/>
  <c r="V2448" i="11"/>
  <c r="AK2448" i="11" s="1"/>
  <c r="U2448" i="11"/>
  <c r="AK2447" i="11"/>
  <c r="AF2447" i="11"/>
  <c r="AC2447" i="11"/>
  <c r="AA2447" i="11"/>
  <c r="AB2447" i="11" s="1"/>
  <c r="Y2447" i="11"/>
  <c r="X2447" i="11"/>
  <c r="W2447" i="11"/>
  <c r="V2447" i="11"/>
  <c r="AE2447" i="11" s="1"/>
  <c r="U2447" i="11"/>
  <c r="AC2446" i="11"/>
  <c r="AA2446" i="11"/>
  <c r="AB2446" i="11" s="1"/>
  <c r="Y2446" i="11"/>
  <c r="X2446" i="11"/>
  <c r="W2446" i="11"/>
  <c r="V2446" i="11"/>
  <c r="AE2446" i="11" s="1"/>
  <c r="U2446" i="11"/>
  <c r="AG2445" i="11"/>
  <c r="AF2445" i="11"/>
  <c r="AC2445" i="11"/>
  <c r="AA2445" i="11"/>
  <c r="AB2445" i="11" s="1"/>
  <c r="Y2445" i="11"/>
  <c r="X2445" i="11"/>
  <c r="W2445" i="11"/>
  <c r="V2445" i="11"/>
  <c r="AL2445" i="11" s="1"/>
  <c r="U2445" i="11"/>
  <c r="AG2444" i="11"/>
  <c r="AC2444" i="11"/>
  <c r="AA2444" i="11"/>
  <c r="AB2444" i="11" s="1"/>
  <c r="Y2444" i="11"/>
  <c r="X2444" i="11"/>
  <c r="W2444" i="11"/>
  <c r="V2444" i="11"/>
  <c r="U2444" i="11"/>
  <c r="AE2443" i="11"/>
  <c r="AC2443" i="11"/>
  <c r="AA2443" i="11"/>
  <c r="AB2443" i="11" s="1"/>
  <c r="Y2443" i="11"/>
  <c r="X2443" i="11"/>
  <c r="W2443" i="11"/>
  <c r="V2443" i="11"/>
  <c r="U2443" i="11"/>
  <c r="AC2442" i="11"/>
  <c r="AA2442" i="11"/>
  <c r="AB2442" i="11" s="1"/>
  <c r="Y2442" i="11"/>
  <c r="X2442" i="11"/>
  <c r="W2442" i="11"/>
  <c r="V2442" i="11"/>
  <c r="AG2442" i="11" s="1"/>
  <c r="U2442" i="11"/>
  <c r="AG2441" i="11"/>
  <c r="AE2441" i="11"/>
  <c r="AC2441" i="11"/>
  <c r="AA2441" i="11"/>
  <c r="AB2441" i="11" s="1"/>
  <c r="Y2441" i="11"/>
  <c r="X2441" i="11"/>
  <c r="W2441" i="11"/>
  <c r="V2441" i="11"/>
  <c r="AL2441" i="11" s="1"/>
  <c r="U2441" i="11"/>
  <c r="AC2440" i="11"/>
  <c r="AA2440" i="11"/>
  <c r="AB2440" i="11" s="1"/>
  <c r="Y2440" i="11"/>
  <c r="X2440" i="11"/>
  <c r="W2440" i="11"/>
  <c r="V2440" i="11"/>
  <c r="AF2440" i="11" s="1"/>
  <c r="U2440" i="11"/>
  <c r="AL2439" i="11"/>
  <c r="AF2439" i="11"/>
  <c r="AC2439" i="11"/>
  <c r="AA2439" i="11"/>
  <c r="AB2439" i="11" s="1"/>
  <c r="Y2439" i="11"/>
  <c r="X2439" i="11"/>
  <c r="W2439" i="11"/>
  <c r="V2439" i="11"/>
  <c r="AE2439" i="11" s="1"/>
  <c r="U2439" i="11"/>
  <c r="AF2438" i="11"/>
  <c r="AC2438" i="11"/>
  <c r="AA2438" i="11"/>
  <c r="AB2438" i="11" s="1"/>
  <c r="Y2438" i="11"/>
  <c r="X2438" i="11"/>
  <c r="W2438" i="11"/>
  <c r="AL2438" i="11" s="1"/>
  <c r="V2438" i="11"/>
  <c r="AE2438" i="11" s="1"/>
  <c r="U2438" i="11"/>
  <c r="AC2437" i="11"/>
  <c r="AA2437" i="11"/>
  <c r="Y2437" i="11"/>
  <c r="X2437" i="11"/>
  <c r="W2437" i="11"/>
  <c r="V2437" i="11"/>
  <c r="AK2437" i="11" s="1"/>
  <c r="U2437" i="11"/>
  <c r="AL2436" i="11"/>
  <c r="AG2436" i="11"/>
  <c r="AC2436" i="11"/>
  <c r="AA2436" i="11"/>
  <c r="AB2436" i="11" s="1"/>
  <c r="Y2436" i="11"/>
  <c r="X2436" i="11"/>
  <c r="W2436" i="11"/>
  <c r="V2436" i="11"/>
  <c r="AK2436" i="11" s="1"/>
  <c r="U2436" i="11"/>
  <c r="AK2435" i="11"/>
  <c r="AC2435" i="11"/>
  <c r="AA2435" i="11"/>
  <c r="Y2435" i="11"/>
  <c r="X2435" i="11"/>
  <c r="W2435" i="11"/>
  <c r="V2435" i="11"/>
  <c r="U2435" i="11"/>
  <c r="AK2434" i="11"/>
  <c r="AG2434" i="11"/>
  <c r="AC2434" i="11"/>
  <c r="AA2434" i="11"/>
  <c r="AB2434" i="11" s="1"/>
  <c r="Y2434" i="11"/>
  <c r="X2434" i="11"/>
  <c r="W2434" i="11"/>
  <c r="V2434" i="11"/>
  <c r="AF2434" i="11" s="1"/>
  <c r="U2434" i="11"/>
  <c r="AK2433" i="11"/>
  <c r="AC2433" i="11"/>
  <c r="AA2433" i="11"/>
  <c r="Y2433" i="11"/>
  <c r="X2433" i="11"/>
  <c r="W2433" i="11"/>
  <c r="V2433" i="11"/>
  <c r="AL2433" i="11" s="1"/>
  <c r="U2433" i="11"/>
  <c r="AC2432" i="11"/>
  <c r="AA2432" i="11"/>
  <c r="AB2432" i="11" s="1"/>
  <c r="Y2432" i="11"/>
  <c r="X2432" i="11"/>
  <c r="W2432" i="11"/>
  <c r="V2432" i="11"/>
  <c r="AL2432" i="11" s="1"/>
  <c r="U2432" i="11"/>
  <c r="AK2431" i="11"/>
  <c r="AC2431" i="11"/>
  <c r="AA2431" i="11"/>
  <c r="AB2431" i="11" s="1"/>
  <c r="Y2431" i="11"/>
  <c r="X2431" i="11"/>
  <c r="W2431" i="11"/>
  <c r="V2431" i="11"/>
  <c r="AG2431" i="11" s="1"/>
  <c r="U2431" i="11"/>
  <c r="AC2430" i="11"/>
  <c r="AA2430" i="11"/>
  <c r="AB2430" i="11" s="1"/>
  <c r="Y2430" i="11"/>
  <c r="X2430" i="11"/>
  <c r="W2430" i="11"/>
  <c r="V2430" i="11"/>
  <c r="AG2430" i="11" s="1"/>
  <c r="U2430" i="11"/>
  <c r="AC2429" i="11"/>
  <c r="AA2429" i="11"/>
  <c r="Y2429" i="11"/>
  <c r="X2429" i="11"/>
  <c r="W2429" i="11"/>
  <c r="V2429" i="11"/>
  <c r="AL2429" i="11" s="1"/>
  <c r="U2429" i="11"/>
  <c r="AE2428" i="11"/>
  <c r="AC2428" i="11"/>
  <c r="AA2428" i="11"/>
  <c r="AB2428" i="11" s="1"/>
  <c r="Y2428" i="11"/>
  <c r="X2428" i="11"/>
  <c r="W2428" i="11"/>
  <c r="V2428" i="11"/>
  <c r="AK2428" i="11" s="1"/>
  <c r="U2428" i="11"/>
  <c r="AL2427" i="11"/>
  <c r="AC2427" i="11"/>
  <c r="AA2427" i="11"/>
  <c r="Y2427" i="11"/>
  <c r="X2427" i="11"/>
  <c r="W2427" i="11"/>
  <c r="V2427" i="11"/>
  <c r="AE2427" i="11" s="1"/>
  <c r="U2427" i="11"/>
  <c r="AG2426" i="11"/>
  <c r="AF2426" i="11"/>
  <c r="AC2426" i="11"/>
  <c r="AA2426" i="11"/>
  <c r="AB2426" i="11" s="1"/>
  <c r="Y2426" i="11"/>
  <c r="X2426" i="11"/>
  <c r="W2426" i="11"/>
  <c r="V2426" i="11"/>
  <c r="AE2426" i="11" s="1"/>
  <c r="U2426" i="11"/>
  <c r="AK2425" i="11"/>
  <c r="AF2425" i="11"/>
  <c r="AC2425" i="11"/>
  <c r="AB2425" i="11"/>
  <c r="AA2425" i="11"/>
  <c r="Y2425" i="11"/>
  <c r="X2425" i="11"/>
  <c r="W2425" i="11"/>
  <c r="V2425" i="11"/>
  <c r="AG2425" i="11" s="1"/>
  <c r="U2425" i="11"/>
  <c r="AL2424" i="11"/>
  <c r="AC2424" i="11"/>
  <c r="AA2424" i="11"/>
  <c r="Y2424" i="11"/>
  <c r="X2424" i="11"/>
  <c r="W2424" i="11"/>
  <c r="V2424" i="11"/>
  <c r="AK2424" i="11" s="1"/>
  <c r="U2424" i="11"/>
  <c r="AG2423" i="11"/>
  <c r="AC2423" i="11"/>
  <c r="AA2423" i="11"/>
  <c r="AB2423" i="11" s="1"/>
  <c r="Y2423" i="11"/>
  <c r="X2423" i="11"/>
  <c r="W2423" i="11"/>
  <c r="V2423" i="11"/>
  <c r="AF2423" i="11" s="1"/>
  <c r="U2423" i="11"/>
  <c r="AC2422" i="11"/>
  <c r="AA2422" i="11"/>
  <c r="Y2422" i="11"/>
  <c r="X2422" i="11"/>
  <c r="W2422" i="11"/>
  <c r="V2422" i="11"/>
  <c r="AF2422" i="11" s="1"/>
  <c r="U2422" i="11"/>
  <c r="AC2421" i="11"/>
  <c r="AA2421" i="11"/>
  <c r="Y2421" i="11"/>
  <c r="X2421" i="11"/>
  <c r="W2421" i="11"/>
  <c r="V2421" i="11"/>
  <c r="AL2421" i="11" s="1"/>
  <c r="U2421" i="11"/>
  <c r="AC2420" i="11"/>
  <c r="AA2420" i="11"/>
  <c r="AB2420" i="11" s="1"/>
  <c r="Y2420" i="11"/>
  <c r="X2420" i="11"/>
  <c r="W2420" i="11"/>
  <c r="V2420" i="11"/>
  <c r="U2420" i="11"/>
  <c r="AC2419" i="11"/>
  <c r="AA2419" i="11"/>
  <c r="AB2419" i="11" s="1"/>
  <c r="Y2419" i="11"/>
  <c r="X2419" i="11"/>
  <c r="W2419" i="11"/>
  <c r="V2419" i="11"/>
  <c r="AL2419" i="11" s="1"/>
  <c r="U2419" i="11"/>
  <c r="AC2418" i="11"/>
  <c r="AA2418" i="11"/>
  <c r="AB2418" i="11" s="1"/>
  <c r="Y2418" i="11"/>
  <c r="X2418" i="11"/>
  <c r="W2418" i="11"/>
  <c r="V2418" i="11"/>
  <c r="AL2418" i="11" s="1"/>
  <c r="U2418" i="11"/>
  <c r="AE2417" i="11"/>
  <c r="AC2417" i="11"/>
  <c r="AA2417" i="11"/>
  <c r="AB2417" i="11" s="1"/>
  <c r="Y2417" i="11"/>
  <c r="X2417" i="11"/>
  <c r="W2417" i="11"/>
  <c r="V2417" i="11"/>
  <c r="AL2417" i="11" s="1"/>
  <c r="U2417" i="11"/>
  <c r="AG2416" i="11"/>
  <c r="AE2416" i="11"/>
  <c r="AC2416" i="11"/>
  <c r="AA2416" i="11"/>
  <c r="AB2416" i="11" s="1"/>
  <c r="Y2416" i="11"/>
  <c r="X2416" i="11"/>
  <c r="W2416" i="11"/>
  <c r="AL2416" i="11" s="1"/>
  <c r="V2416" i="11"/>
  <c r="AK2416" i="11" s="1"/>
  <c r="U2416" i="11"/>
  <c r="AK2415" i="11"/>
  <c r="AF2415" i="11"/>
  <c r="AD2415" i="11" s="1"/>
  <c r="AC2415" i="11"/>
  <c r="AA2415" i="11"/>
  <c r="AB2415" i="11" s="1"/>
  <c r="Y2415" i="11"/>
  <c r="X2415" i="11"/>
  <c r="W2415" i="11"/>
  <c r="V2415" i="11"/>
  <c r="AE2415" i="11" s="1"/>
  <c r="U2415" i="11"/>
  <c r="AL2414" i="11"/>
  <c r="AG2414" i="11"/>
  <c r="AF2414" i="11"/>
  <c r="AC2414" i="11"/>
  <c r="AA2414" i="11"/>
  <c r="AB2414" i="11" s="1"/>
  <c r="Y2414" i="11"/>
  <c r="X2414" i="11"/>
  <c r="W2414" i="11"/>
  <c r="V2414" i="11"/>
  <c r="AE2414" i="11" s="1"/>
  <c r="U2414" i="11"/>
  <c r="AG2413" i="11"/>
  <c r="AC2413" i="11"/>
  <c r="AA2413" i="11"/>
  <c r="AB2413" i="11" s="1"/>
  <c r="Y2413" i="11"/>
  <c r="X2413" i="11"/>
  <c r="W2413" i="11"/>
  <c r="V2413" i="11"/>
  <c r="AL2413" i="11" s="1"/>
  <c r="U2413" i="11"/>
  <c r="AC2412" i="11"/>
  <c r="AA2412" i="11"/>
  <c r="AB2412" i="11" s="1"/>
  <c r="Y2412" i="11"/>
  <c r="X2412" i="11"/>
  <c r="W2412" i="11"/>
  <c r="V2412" i="11"/>
  <c r="AG2412" i="11" s="1"/>
  <c r="U2412" i="11"/>
  <c r="AG2411" i="11"/>
  <c r="AC2411" i="11"/>
  <c r="AA2411" i="11"/>
  <c r="AB2411" i="11" s="1"/>
  <c r="Y2411" i="11"/>
  <c r="X2411" i="11"/>
  <c r="W2411" i="11"/>
  <c r="V2411" i="11"/>
  <c r="U2411" i="11"/>
  <c r="AC2410" i="11"/>
  <c r="AA2410" i="11"/>
  <c r="AB2410" i="11" s="1"/>
  <c r="Y2410" i="11"/>
  <c r="X2410" i="11"/>
  <c r="W2410" i="11"/>
  <c r="V2410" i="11"/>
  <c r="AE2410" i="11" s="1"/>
  <c r="U2410" i="11"/>
  <c r="AG2409" i="11"/>
  <c r="AE2409" i="11"/>
  <c r="AC2409" i="11"/>
  <c r="AA2409" i="11"/>
  <c r="AB2409" i="11" s="1"/>
  <c r="Y2409" i="11"/>
  <c r="X2409" i="11"/>
  <c r="W2409" i="11"/>
  <c r="V2409" i="11"/>
  <c r="AL2409" i="11" s="1"/>
  <c r="U2409" i="11"/>
  <c r="AE2408" i="11"/>
  <c r="AC2408" i="11"/>
  <c r="AA2408" i="11"/>
  <c r="AB2408" i="11" s="1"/>
  <c r="Y2408" i="11"/>
  <c r="X2408" i="11"/>
  <c r="W2408" i="11"/>
  <c r="V2408" i="11"/>
  <c r="AG2408" i="11" s="1"/>
  <c r="U2408" i="11"/>
  <c r="AC2407" i="11"/>
  <c r="AA2407" i="11"/>
  <c r="AB2407" i="11" s="1"/>
  <c r="Y2407" i="11"/>
  <c r="X2407" i="11"/>
  <c r="W2407" i="11"/>
  <c r="V2407" i="11"/>
  <c r="AE2407" i="11" s="1"/>
  <c r="U2407" i="11"/>
  <c r="AK2406" i="11"/>
  <c r="AF2406" i="11"/>
  <c r="AC2406" i="11"/>
  <c r="AA2406" i="11"/>
  <c r="AB2406" i="11" s="1"/>
  <c r="Y2406" i="11"/>
  <c r="X2406" i="11"/>
  <c r="W2406" i="11"/>
  <c r="V2406" i="11"/>
  <c r="AE2406" i="11" s="1"/>
  <c r="U2406" i="11"/>
  <c r="AC2405" i="11"/>
  <c r="AA2405" i="11"/>
  <c r="Y2405" i="11"/>
  <c r="X2405" i="11"/>
  <c r="W2405" i="11"/>
  <c r="V2405" i="11"/>
  <c r="AL2405" i="11" s="1"/>
  <c r="U2405" i="11"/>
  <c r="AL2404" i="11"/>
  <c r="AG2404" i="11"/>
  <c r="AC2404" i="11"/>
  <c r="AA2404" i="11"/>
  <c r="AB2404" i="11" s="1"/>
  <c r="Y2404" i="11"/>
  <c r="X2404" i="11"/>
  <c r="W2404" i="11"/>
  <c r="V2404" i="11"/>
  <c r="AK2404" i="11" s="1"/>
  <c r="U2404" i="11"/>
  <c r="AK2403" i="11"/>
  <c r="AG2403" i="11"/>
  <c r="AC2403" i="11"/>
  <c r="AA2403" i="11"/>
  <c r="AB2403" i="11" s="1"/>
  <c r="Y2403" i="11"/>
  <c r="X2403" i="11"/>
  <c r="W2403" i="11"/>
  <c r="V2403" i="11"/>
  <c r="AF2403" i="11" s="1"/>
  <c r="U2403" i="11"/>
  <c r="AK2402" i="11"/>
  <c r="AC2402" i="11"/>
  <c r="AA2402" i="11"/>
  <c r="AB2402" i="11" s="1"/>
  <c r="Y2402" i="11"/>
  <c r="X2402" i="11"/>
  <c r="W2402" i="11"/>
  <c r="V2402" i="11"/>
  <c r="AF2402" i="11" s="1"/>
  <c r="U2402" i="11"/>
  <c r="AC2401" i="11"/>
  <c r="AA2401" i="11"/>
  <c r="Y2401" i="11"/>
  <c r="X2401" i="11"/>
  <c r="W2401" i="11"/>
  <c r="V2401" i="11"/>
  <c r="AL2401" i="11" s="1"/>
  <c r="U2401" i="11"/>
  <c r="AC2400" i="11"/>
  <c r="AA2400" i="11"/>
  <c r="AB2400" i="11" s="1"/>
  <c r="Y2400" i="11"/>
  <c r="X2400" i="11"/>
  <c r="W2400" i="11"/>
  <c r="V2400" i="11"/>
  <c r="AL2400" i="11" s="1"/>
  <c r="U2400" i="11"/>
  <c r="AC2399" i="11"/>
  <c r="AA2399" i="11"/>
  <c r="AB2399" i="11" s="1"/>
  <c r="Y2399" i="11"/>
  <c r="X2399" i="11"/>
  <c r="W2399" i="11"/>
  <c r="V2399" i="11"/>
  <c r="AG2399" i="11" s="1"/>
  <c r="U2399" i="11"/>
  <c r="AC2398" i="11"/>
  <c r="AA2398" i="11"/>
  <c r="AB2398" i="11" s="1"/>
  <c r="Y2398" i="11"/>
  <c r="X2398" i="11"/>
  <c r="W2398" i="11"/>
  <c r="V2398" i="11"/>
  <c r="AK2398" i="11" s="1"/>
  <c r="U2398" i="11"/>
  <c r="AC2397" i="11"/>
  <c r="AA2397" i="11"/>
  <c r="Y2397" i="11"/>
  <c r="X2397" i="11"/>
  <c r="W2397" i="11"/>
  <c r="V2397" i="11"/>
  <c r="AL2397" i="11" s="1"/>
  <c r="U2397" i="11"/>
  <c r="AC2396" i="11"/>
  <c r="AA2396" i="11"/>
  <c r="AB2396" i="11" s="1"/>
  <c r="Y2396" i="11"/>
  <c r="X2396" i="11"/>
  <c r="W2396" i="11"/>
  <c r="V2396" i="11"/>
  <c r="AK2396" i="11" s="1"/>
  <c r="U2396" i="11"/>
  <c r="AC2395" i="11"/>
  <c r="AA2395" i="11"/>
  <c r="Y2395" i="11"/>
  <c r="X2395" i="11"/>
  <c r="W2395" i="11"/>
  <c r="V2395" i="11"/>
  <c r="AL2395" i="11" s="1"/>
  <c r="U2395" i="11"/>
  <c r="AG2394" i="11"/>
  <c r="AF2394" i="11"/>
  <c r="AC2394" i="11"/>
  <c r="AA2394" i="11"/>
  <c r="AB2394" i="11" s="1"/>
  <c r="Y2394" i="11"/>
  <c r="X2394" i="11"/>
  <c r="W2394" i="11"/>
  <c r="V2394" i="11"/>
  <c r="AE2394" i="11" s="1"/>
  <c r="U2394" i="11"/>
  <c r="AK2393" i="11"/>
  <c r="AC2393" i="11"/>
  <c r="AA2393" i="11"/>
  <c r="AB2393" i="11" s="1"/>
  <c r="Y2393" i="11"/>
  <c r="X2393" i="11"/>
  <c r="W2393" i="11"/>
  <c r="V2393" i="11"/>
  <c r="AL2393" i="11" s="1"/>
  <c r="U2393" i="11"/>
  <c r="AC2392" i="11"/>
  <c r="AA2392" i="11"/>
  <c r="AB2392" i="11" s="1"/>
  <c r="Y2392" i="11"/>
  <c r="X2392" i="11"/>
  <c r="W2392" i="11"/>
  <c r="V2392" i="11"/>
  <c r="AK2392" i="11" s="1"/>
  <c r="U2392" i="11"/>
  <c r="AG2391" i="11"/>
  <c r="AC2391" i="11"/>
  <c r="AA2391" i="11"/>
  <c r="AB2391" i="11" s="1"/>
  <c r="Y2391" i="11"/>
  <c r="X2391" i="11"/>
  <c r="W2391" i="11"/>
  <c r="V2391" i="11"/>
  <c r="AF2391" i="11" s="1"/>
  <c r="U2391" i="11"/>
  <c r="AK2390" i="11"/>
  <c r="AC2390" i="11"/>
  <c r="AA2390" i="11"/>
  <c r="AB2390" i="11" s="1"/>
  <c r="Y2390" i="11"/>
  <c r="X2390" i="11"/>
  <c r="W2390" i="11"/>
  <c r="V2390" i="11"/>
  <c r="AG2390" i="11" s="1"/>
  <c r="U2390" i="11"/>
  <c r="AC2389" i="11"/>
  <c r="AA2389" i="11"/>
  <c r="AB2389" i="11" s="1"/>
  <c r="Y2389" i="11"/>
  <c r="X2389" i="11"/>
  <c r="W2389" i="11"/>
  <c r="V2389" i="11"/>
  <c r="U2389" i="11"/>
  <c r="AC2388" i="11"/>
  <c r="AA2388" i="11"/>
  <c r="AB2388" i="11" s="1"/>
  <c r="Y2388" i="11"/>
  <c r="X2388" i="11"/>
  <c r="W2388" i="11"/>
  <c r="V2388" i="11"/>
  <c r="AL2388" i="11" s="1"/>
  <c r="U2388" i="11"/>
  <c r="AC2387" i="11"/>
  <c r="AA2387" i="11"/>
  <c r="AB2387" i="11" s="1"/>
  <c r="Y2387" i="11"/>
  <c r="X2387" i="11"/>
  <c r="W2387" i="11"/>
  <c r="V2387" i="11"/>
  <c r="AE2387" i="11" s="1"/>
  <c r="U2387" i="11"/>
  <c r="AC2386" i="11"/>
  <c r="AA2386" i="11"/>
  <c r="AB2386" i="11" s="1"/>
  <c r="Y2386" i="11"/>
  <c r="X2386" i="11"/>
  <c r="W2386" i="11"/>
  <c r="V2386" i="11"/>
  <c r="AL2386" i="11" s="1"/>
  <c r="U2386" i="11"/>
  <c r="AL2385" i="11"/>
  <c r="AC2385" i="11"/>
  <c r="AB2385" i="11"/>
  <c r="AA2385" i="11"/>
  <c r="Y2385" i="11"/>
  <c r="X2385" i="11"/>
  <c r="W2385" i="11"/>
  <c r="V2385" i="11"/>
  <c r="U2385" i="11"/>
  <c r="AC2384" i="11"/>
  <c r="AA2384" i="11"/>
  <c r="AB2384" i="11" s="1"/>
  <c r="Y2384" i="11"/>
  <c r="X2384" i="11"/>
  <c r="W2384" i="11"/>
  <c r="V2384" i="11"/>
  <c r="U2384" i="11"/>
  <c r="AK2383" i="11"/>
  <c r="AF2383" i="11"/>
  <c r="AC2383" i="11"/>
  <c r="AA2383" i="11"/>
  <c r="AB2383" i="11" s="1"/>
  <c r="Y2383" i="11"/>
  <c r="X2383" i="11"/>
  <c r="W2383" i="11"/>
  <c r="V2383" i="11"/>
  <c r="AE2383" i="11" s="1"/>
  <c r="U2383" i="11"/>
  <c r="AK2382" i="11"/>
  <c r="AG2382" i="11"/>
  <c r="AE2382" i="11"/>
  <c r="AC2382" i="11"/>
  <c r="AB2382" i="11"/>
  <c r="AA2382" i="11"/>
  <c r="Y2382" i="11"/>
  <c r="X2382" i="11"/>
  <c r="W2382" i="11"/>
  <c r="V2382" i="11"/>
  <c r="AL2382" i="11" s="1"/>
  <c r="U2382" i="11"/>
  <c r="AG2381" i="11"/>
  <c r="AC2381" i="11"/>
  <c r="AA2381" i="11"/>
  <c r="AB2381" i="11" s="1"/>
  <c r="Y2381" i="11"/>
  <c r="X2381" i="11"/>
  <c r="W2381" i="11"/>
  <c r="V2381" i="11"/>
  <c r="AL2381" i="11" s="1"/>
  <c r="U2381" i="11"/>
  <c r="AC2380" i="11"/>
  <c r="AA2380" i="11"/>
  <c r="AB2380" i="11" s="1"/>
  <c r="Y2380" i="11"/>
  <c r="X2380" i="11"/>
  <c r="W2380" i="11"/>
  <c r="V2380" i="11"/>
  <c r="AF2380" i="11" s="1"/>
  <c r="U2380" i="11"/>
  <c r="AC2379" i="11"/>
  <c r="AA2379" i="11"/>
  <c r="Y2379" i="11"/>
  <c r="X2379" i="11"/>
  <c r="W2379" i="11"/>
  <c r="V2379" i="11"/>
  <c r="AK2379" i="11" s="1"/>
  <c r="U2379" i="11"/>
  <c r="AC2378" i="11"/>
  <c r="AA2378" i="11"/>
  <c r="AB2378" i="11" s="1"/>
  <c r="Y2378" i="11"/>
  <c r="X2378" i="11"/>
  <c r="W2378" i="11"/>
  <c r="V2378" i="11"/>
  <c r="AL2378" i="11" s="1"/>
  <c r="U2378" i="11"/>
  <c r="AG2377" i="11"/>
  <c r="AC2377" i="11"/>
  <c r="AB2377" i="11"/>
  <c r="AA2377" i="11"/>
  <c r="Y2377" i="11"/>
  <c r="X2377" i="11"/>
  <c r="W2377" i="11"/>
  <c r="V2377" i="11"/>
  <c r="U2377" i="11"/>
  <c r="AL2376" i="11"/>
  <c r="AC2376" i="11"/>
  <c r="AA2376" i="11"/>
  <c r="AB2376" i="11" s="1"/>
  <c r="Y2376" i="11"/>
  <c r="X2376" i="11"/>
  <c r="W2376" i="11"/>
  <c r="V2376" i="11"/>
  <c r="U2376" i="11"/>
  <c r="AK2375" i="11"/>
  <c r="AC2375" i="11"/>
  <c r="AA2375" i="11"/>
  <c r="AB2375" i="11" s="1"/>
  <c r="Y2375" i="11"/>
  <c r="X2375" i="11"/>
  <c r="W2375" i="11"/>
  <c r="V2375" i="11"/>
  <c r="U2375" i="11"/>
  <c r="AK2374" i="11"/>
  <c r="AG2374" i="11"/>
  <c r="AE2374" i="11"/>
  <c r="AC2374" i="11"/>
  <c r="AB2374" i="11"/>
  <c r="AA2374" i="11"/>
  <c r="Y2374" i="11"/>
  <c r="X2374" i="11"/>
  <c r="W2374" i="11"/>
  <c r="V2374" i="11"/>
  <c r="AL2374" i="11" s="1"/>
  <c r="U2374" i="11"/>
  <c r="AG2373" i="11"/>
  <c r="AC2373" i="11"/>
  <c r="AA2373" i="11"/>
  <c r="AB2373" i="11" s="1"/>
  <c r="Y2373" i="11"/>
  <c r="X2373" i="11"/>
  <c r="W2373" i="11"/>
  <c r="V2373" i="11"/>
  <c r="AL2373" i="11" s="1"/>
  <c r="U2373" i="11"/>
  <c r="AC2372" i="11"/>
  <c r="AA2372" i="11"/>
  <c r="AB2372" i="11" s="1"/>
  <c r="Y2372" i="11"/>
  <c r="X2372" i="11"/>
  <c r="W2372" i="11"/>
  <c r="V2372" i="11"/>
  <c r="AF2372" i="11" s="1"/>
  <c r="U2372" i="11"/>
  <c r="AC2371" i="11"/>
  <c r="AA2371" i="11"/>
  <c r="Y2371" i="11"/>
  <c r="X2371" i="11"/>
  <c r="W2371" i="11"/>
  <c r="V2371" i="11"/>
  <c r="AK2371" i="11" s="1"/>
  <c r="U2371" i="11"/>
  <c r="AE2370" i="11"/>
  <c r="AC2370" i="11"/>
  <c r="AA2370" i="11"/>
  <c r="AB2370" i="11" s="1"/>
  <c r="Y2370" i="11"/>
  <c r="X2370" i="11"/>
  <c r="W2370" i="11"/>
  <c r="V2370" i="11"/>
  <c r="AL2370" i="11" s="1"/>
  <c r="U2370" i="11"/>
  <c r="AC2369" i="11"/>
  <c r="AA2369" i="11"/>
  <c r="AB2369" i="11" s="1"/>
  <c r="Y2369" i="11"/>
  <c r="X2369" i="11"/>
  <c r="W2369" i="11"/>
  <c r="V2369" i="11"/>
  <c r="AG2369" i="11" s="1"/>
  <c r="U2369" i="11"/>
  <c r="AC2368" i="11"/>
  <c r="AA2368" i="11"/>
  <c r="AB2368" i="11" s="1"/>
  <c r="Y2368" i="11"/>
  <c r="X2368" i="11"/>
  <c r="W2368" i="11"/>
  <c r="V2368" i="11"/>
  <c r="AL2368" i="11" s="1"/>
  <c r="U2368" i="11"/>
  <c r="AK2367" i="11"/>
  <c r="AF2367" i="11"/>
  <c r="AC2367" i="11"/>
  <c r="AA2367" i="11"/>
  <c r="AB2367" i="11" s="1"/>
  <c r="Y2367" i="11"/>
  <c r="X2367" i="11"/>
  <c r="W2367" i="11"/>
  <c r="V2367" i="11"/>
  <c r="U2367" i="11"/>
  <c r="AK2366" i="11"/>
  <c r="AG2366" i="11"/>
  <c r="AC2366" i="11"/>
  <c r="AB2366" i="11"/>
  <c r="AA2366" i="11"/>
  <c r="Y2366" i="11"/>
  <c r="X2366" i="11"/>
  <c r="W2366" i="11"/>
  <c r="V2366" i="11"/>
  <c r="AL2366" i="11" s="1"/>
  <c r="U2366" i="11"/>
  <c r="AC2365" i="11"/>
  <c r="AA2365" i="11"/>
  <c r="AB2365" i="11" s="1"/>
  <c r="Y2365" i="11"/>
  <c r="X2365" i="11"/>
  <c r="W2365" i="11"/>
  <c r="V2365" i="11"/>
  <c r="AL2365" i="11" s="1"/>
  <c r="U2365" i="11"/>
  <c r="AC2364" i="11"/>
  <c r="AA2364" i="11"/>
  <c r="AB2364" i="11" s="1"/>
  <c r="Y2364" i="11"/>
  <c r="X2364" i="11"/>
  <c r="W2364" i="11"/>
  <c r="V2364" i="11"/>
  <c r="AF2364" i="11" s="1"/>
  <c r="U2364" i="11"/>
  <c r="AC2363" i="11"/>
  <c r="AA2363" i="11"/>
  <c r="Y2363" i="11"/>
  <c r="X2363" i="11"/>
  <c r="W2363" i="11"/>
  <c r="V2363" i="11"/>
  <c r="U2363" i="11"/>
  <c r="AC2362" i="11"/>
  <c r="AA2362" i="11"/>
  <c r="AB2362" i="11" s="1"/>
  <c r="Y2362" i="11"/>
  <c r="X2362" i="11"/>
  <c r="W2362" i="11"/>
  <c r="V2362" i="11"/>
  <c r="AL2362" i="11" s="1"/>
  <c r="U2362" i="11"/>
  <c r="AG2361" i="11"/>
  <c r="AC2361" i="11"/>
  <c r="AB2361" i="11"/>
  <c r="AA2361" i="11"/>
  <c r="Y2361" i="11"/>
  <c r="X2361" i="11"/>
  <c r="W2361" i="11"/>
  <c r="V2361" i="11"/>
  <c r="U2361" i="11"/>
  <c r="AL2360" i="11"/>
  <c r="AC2360" i="11"/>
  <c r="AA2360" i="11"/>
  <c r="AB2360" i="11" s="1"/>
  <c r="Y2360" i="11"/>
  <c r="X2360" i="11"/>
  <c r="W2360" i="11"/>
  <c r="V2360" i="11"/>
  <c r="U2360" i="11"/>
  <c r="AK2359" i="11"/>
  <c r="AF2359" i="11"/>
  <c r="AC2359" i="11"/>
  <c r="AA2359" i="11"/>
  <c r="AB2359" i="11" s="1"/>
  <c r="Y2359" i="11"/>
  <c r="X2359" i="11"/>
  <c r="W2359" i="11"/>
  <c r="V2359" i="11"/>
  <c r="U2359" i="11"/>
  <c r="AK2358" i="11"/>
  <c r="AE2358" i="11"/>
  <c r="AC2358" i="11"/>
  <c r="AA2358" i="11"/>
  <c r="AB2358" i="11" s="1"/>
  <c r="Y2358" i="11"/>
  <c r="X2358" i="11"/>
  <c r="W2358" i="11"/>
  <c r="V2358" i="11"/>
  <c r="AL2358" i="11" s="1"/>
  <c r="U2358" i="11"/>
  <c r="AC2357" i="11"/>
  <c r="AA2357" i="11"/>
  <c r="AB2357" i="11" s="1"/>
  <c r="Y2357" i="11"/>
  <c r="X2357" i="11"/>
  <c r="W2357" i="11"/>
  <c r="V2357" i="11"/>
  <c r="AL2357" i="11" s="1"/>
  <c r="U2357" i="11"/>
  <c r="AC2356" i="11"/>
  <c r="AA2356" i="11"/>
  <c r="AB2356" i="11" s="1"/>
  <c r="Y2356" i="11"/>
  <c r="X2356" i="11"/>
  <c r="W2356" i="11"/>
  <c r="V2356" i="11"/>
  <c r="AF2356" i="11" s="1"/>
  <c r="U2356" i="11"/>
  <c r="AC2355" i="11"/>
  <c r="AA2355" i="11"/>
  <c r="Y2355" i="11"/>
  <c r="X2355" i="11"/>
  <c r="W2355" i="11"/>
  <c r="V2355" i="11"/>
  <c r="AK2355" i="11" s="1"/>
  <c r="U2355" i="11"/>
  <c r="AK2354" i="11"/>
  <c r="AC2354" i="11"/>
  <c r="AA2354" i="11"/>
  <c r="AG2354" i="11" s="1"/>
  <c r="Y2354" i="11"/>
  <c r="X2354" i="11"/>
  <c r="W2354" i="11"/>
  <c r="V2354" i="11"/>
  <c r="AL2354" i="11" s="1"/>
  <c r="U2354" i="11"/>
  <c r="AG2353" i="11"/>
  <c r="AC2353" i="11"/>
  <c r="AA2353" i="11"/>
  <c r="AB2353" i="11" s="1"/>
  <c r="Y2353" i="11"/>
  <c r="X2353" i="11"/>
  <c r="W2353" i="11"/>
  <c r="V2353" i="11"/>
  <c r="U2353" i="11"/>
  <c r="AL2352" i="11"/>
  <c r="AC2352" i="11"/>
  <c r="AA2352" i="11"/>
  <c r="AB2352" i="11" s="1"/>
  <c r="Y2352" i="11"/>
  <c r="X2352" i="11"/>
  <c r="W2352" i="11"/>
  <c r="V2352" i="11"/>
  <c r="U2352" i="11"/>
  <c r="AK2351" i="11"/>
  <c r="AC2351" i="11"/>
  <c r="AA2351" i="11"/>
  <c r="AB2351" i="11" s="1"/>
  <c r="Y2351" i="11"/>
  <c r="X2351" i="11"/>
  <c r="W2351" i="11"/>
  <c r="V2351" i="11"/>
  <c r="U2351" i="11"/>
  <c r="AK2350" i="11"/>
  <c r="AE2350" i="11"/>
  <c r="AC2350" i="11"/>
  <c r="AA2350" i="11"/>
  <c r="AB2350" i="11" s="1"/>
  <c r="Y2350" i="11"/>
  <c r="X2350" i="11"/>
  <c r="W2350" i="11"/>
  <c r="V2350" i="11"/>
  <c r="AL2350" i="11" s="1"/>
  <c r="U2350" i="11"/>
  <c r="AC2349" i="11"/>
  <c r="AA2349" i="11"/>
  <c r="AB2349" i="11" s="1"/>
  <c r="Y2349" i="11"/>
  <c r="X2349" i="11"/>
  <c r="W2349" i="11"/>
  <c r="V2349" i="11"/>
  <c r="AL2349" i="11" s="1"/>
  <c r="U2349" i="11"/>
  <c r="AC2348" i="11"/>
  <c r="AA2348" i="11"/>
  <c r="AB2348" i="11" s="1"/>
  <c r="Y2348" i="11"/>
  <c r="X2348" i="11"/>
  <c r="W2348" i="11"/>
  <c r="V2348" i="11"/>
  <c r="AF2348" i="11" s="1"/>
  <c r="U2348" i="11"/>
  <c r="AC2347" i="11"/>
  <c r="AA2347" i="11"/>
  <c r="Y2347" i="11"/>
  <c r="X2347" i="11"/>
  <c r="W2347" i="11"/>
  <c r="V2347" i="11"/>
  <c r="AK2347" i="11" s="1"/>
  <c r="U2347" i="11"/>
  <c r="AC2346" i="11"/>
  <c r="AA2346" i="11"/>
  <c r="AB2346" i="11" s="1"/>
  <c r="Y2346" i="11"/>
  <c r="X2346" i="11"/>
  <c r="W2346" i="11"/>
  <c r="V2346" i="11"/>
  <c r="AL2346" i="11" s="1"/>
  <c r="U2346" i="11"/>
  <c r="AG2345" i="11"/>
  <c r="AC2345" i="11"/>
  <c r="AB2345" i="11"/>
  <c r="AA2345" i="11"/>
  <c r="Y2345" i="11"/>
  <c r="X2345" i="11"/>
  <c r="W2345" i="11"/>
  <c r="V2345" i="11"/>
  <c r="U2345" i="11"/>
  <c r="AL2344" i="11"/>
  <c r="AC2344" i="11"/>
  <c r="AA2344" i="11"/>
  <c r="AB2344" i="11" s="1"/>
  <c r="Y2344" i="11"/>
  <c r="X2344" i="11"/>
  <c r="W2344" i="11"/>
  <c r="V2344" i="11"/>
  <c r="U2344" i="11"/>
  <c r="AK2343" i="11"/>
  <c r="AC2343" i="11"/>
  <c r="AA2343" i="11"/>
  <c r="AB2343" i="11" s="1"/>
  <c r="Y2343" i="11"/>
  <c r="X2343" i="11"/>
  <c r="W2343" i="11"/>
  <c r="V2343" i="11"/>
  <c r="U2343" i="11"/>
  <c r="AK2342" i="11"/>
  <c r="AG2342" i="11"/>
  <c r="AE2342" i="11"/>
  <c r="AC2342" i="11"/>
  <c r="AB2342" i="11"/>
  <c r="AA2342" i="11"/>
  <c r="Y2342" i="11"/>
  <c r="X2342" i="11"/>
  <c r="W2342" i="11"/>
  <c r="V2342" i="11"/>
  <c r="AL2342" i="11" s="1"/>
  <c r="U2342" i="11"/>
  <c r="AG2341" i="11"/>
  <c r="AC2341" i="11"/>
  <c r="AA2341" i="11"/>
  <c r="AB2341" i="11" s="1"/>
  <c r="Y2341" i="11"/>
  <c r="X2341" i="11"/>
  <c r="W2341" i="11"/>
  <c r="V2341" i="11"/>
  <c r="AL2341" i="11" s="1"/>
  <c r="U2341" i="11"/>
  <c r="AC2340" i="11"/>
  <c r="AA2340" i="11"/>
  <c r="AB2340" i="11" s="1"/>
  <c r="Y2340" i="11"/>
  <c r="X2340" i="11"/>
  <c r="W2340" i="11"/>
  <c r="V2340" i="11"/>
  <c r="AG2340" i="11" s="1"/>
  <c r="U2340" i="11"/>
  <c r="AC2339" i="11"/>
  <c r="AA2339" i="11"/>
  <c r="Y2339" i="11"/>
  <c r="X2339" i="11"/>
  <c r="W2339" i="11"/>
  <c r="V2339" i="11"/>
  <c r="AL2339" i="11" s="1"/>
  <c r="U2339" i="11"/>
  <c r="AE2338" i="11"/>
  <c r="AC2338" i="11"/>
  <c r="AA2338" i="11"/>
  <c r="AB2338" i="11" s="1"/>
  <c r="Y2338" i="11"/>
  <c r="X2338" i="11"/>
  <c r="W2338" i="11"/>
  <c r="V2338" i="11"/>
  <c r="AL2338" i="11" s="1"/>
  <c r="U2338" i="11"/>
  <c r="AC2337" i="11"/>
  <c r="AA2337" i="11"/>
  <c r="AB2337" i="11" s="1"/>
  <c r="Y2337" i="11"/>
  <c r="X2337" i="11"/>
  <c r="W2337" i="11"/>
  <c r="V2337" i="11"/>
  <c r="AE2337" i="11" s="1"/>
  <c r="U2337" i="11"/>
  <c r="AF2336" i="11"/>
  <c r="AC2336" i="11"/>
  <c r="AA2336" i="11"/>
  <c r="AB2336" i="11" s="1"/>
  <c r="Y2336" i="11"/>
  <c r="X2336" i="11"/>
  <c r="W2336" i="11"/>
  <c r="V2336" i="11"/>
  <c r="AE2336" i="11" s="1"/>
  <c r="U2336" i="11"/>
  <c r="AK2335" i="11"/>
  <c r="AC2335" i="11"/>
  <c r="AA2335" i="11"/>
  <c r="AB2335" i="11" s="1"/>
  <c r="Y2335" i="11"/>
  <c r="X2335" i="11"/>
  <c r="W2335" i="11"/>
  <c r="V2335" i="11"/>
  <c r="AL2335" i="11" s="1"/>
  <c r="U2335" i="11"/>
  <c r="AC2334" i="11"/>
  <c r="AA2334" i="11"/>
  <c r="AB2334" i="11" s="1"/>
  <c r="Y2334" i="11"/>
  <c r="X2334" i="11"/>
  <c r="W2334" i="11"/>
  <c r="V2334" i="11"/>
  <c r="AL2334" i="11" s="1"/>
  <c r="U2334" i="11"/>
  <c r="AG2333" i="11"/>
  <c r="AC2333" i="11"/>
  <c r="AB2333" i="11"/>
  <c r="AA2333" i="11"/>
  <c r="Y2333" i="11"/>
  <c r="X2333" i="11"/>
  <c r="W2333" i="11"/>
  <c r="V2333" i="11"/>
  <c r="U2333" i="11"/>
  <c r="AC2332" i="11"/>
  <c r="AA2332" i="11"/>
  <c r="AB2332" i="11" s="1"/>
  <c r="Y2332" i="11"/>
  <c r="X2332" i="11"/>
  <c r="W2332" i="11"/>
  <c r="V2332" i="11"/>
  <c r="AG2332" i="11" s="1"/>
  <c r="U2332" i="11"/>
  <c r="AC2331" i="11"/>
  <c r="AA2331" i="11"/>
  <c r="Y2331" i="11"/>
  <c r="X2331" i="11"/>
  <c r="W2331" i="11"/>
  <c r="V2331" i="11"/>
  <c r="AL2331" i="11" s="1"/>
  <c r="U2331" i="11"/>
  <c r="AK2330" i="11"/>
  <c r="AC2330" i="11"/>
  <c r="AA2330" i="11"/>
  <c r="AG2330" i="11" s="1"/>
  <c r="Y2330" i="11"/>
  <c r="X2330" i="11"/>
  <c r="W2330" i="11"/>
  <c r="V2330" i="11"/>
  <c r="AL2330" i="11" s="1"/>
  <c r="U2330" i="11"/>
  <c r="AC2329" i="11"/>
  <c r="AA2329" i="11"/>
  <c r="AB2329" i="11" s="1"/>
  <c r="Y2329" i="11"/>
  <c r="X2329" i="11"/>
  <c r="W2329" i="11"/>
  <c r="V2329" i="11"/>
  <c r="AE2329" i="11" s="1"/>
  <c r="U2329" i="11"/>
  <c r="AK2328" i="11"/>
  <c r="AF2328" i="11"/>
  <c r="AC2328" i="11"/>
  <c r="AA2328" i="11"/>
  <c r="AB2328" i="11" s="1"/>
  <c r="Y2328" i="11"/>
  <c r="X2328" i="11"/>
  <c r="W2328" i="11"/>
  <c r="V2328" i="11"/>
  <c r="AL2328" i="11" s="1"/>
  <c r="U2328" i="11"/>
  <c r="AC2327" i="11"/>
  <c r="AA2327" i="11"/>
  <c r="AB2327" i="11" s="1"/>
  <c r="Y2327" i="11"/>
  <c r="X2327" i="11"/>
  <c r="W2327" i="11"/>
  <c r="V2327" i="11"/>
  <c r="AL2327" i="11" s="1"/>
  <c r="U2327" i="11"/>
  <c r="AC2326" i="11"/>
  <c r="AA2326" i="11"/>
  <c r="AB2326" i="11" s="1"/>
  <c r="Y2326" i="11"/>
  <c r="X2326" i="11"/>
  <c r="W2326" i="11"/>
  <c r="V2326" i="11"/>
  <c r="AL2326" i="11" s="1"/>
  <c r="U2326" i="11"/>
  <c r="AG2325" i="11"/>
  <c r="AC2325" i="11"/>
  <c r="AB2325" i="11"/>
  <c r="AA2325" i="11"/>
  <c r="Y2325" i="11"/>
  <c r="X2325" i="11"/>
  <c r="W2325" i="11"/>
  <c r="V2325" i="11"/>
  <c r="U2325" i="11"/>
  <c r="AL2324" i="11"/>
  <c r="AK2324" i="11"/>
  <c r="AC2324" i="11"/>
  <c r="AA2324" i="11"/>
  <c r="AB2324" i="11" s="1"/>
  <c r="Y2324" i="11"/>
  <c r="X2324" i="11"/>
  <c r="W2324" i="11"/>
  <c r="V2324" i="11"/>
  <c r="U2324" i="11"/>
  <c r="AC2323" i="11"/>
  <c r="AA2323" i="11"/>
  <c r="AB2323" i="11" s="1"/>
  <c r="Y2323" i="11"/>
  <c r="X2323" i="11"/>
  <c r="W2323" i="11"/>
  <c r="V2323" i="11"/>
  <c r="AL2323" i="11" s="1"/>
  <c r="U2323" i="11"/>
  <c r="AC2322" i="11"/>
  <c r="AA2322" i="11"/>
  <c r="AB2322" i="11" s="1"/>
  <c r="Y2322" i="11"/>
  <c r="X2322" i="11"/>
  <c r="W2322" i="11"/>
  <c r="V2322" i="11"/>
  <c r="AL2322" i="11" s="1"/>
  <c r="U2322" i="11"/>
  <c r="AC2321" i="11"/>
  <c r="AA2321" i="11"/>
  <c r="AB2321" i="11" s="1"/>
  <c r="Y2321" i="11"/>
  <c r="X2321" i="11"/>
  <c r="W2321" i="11"/>
  <c r="V2321" i="11"/>
  <c r="AE2321" i="11" s="1"/>
  <c r="U2321" i="11"/>
  <c r="AL2320" i="11"/>
  <c r="AK2320" i="11"/>
  <c r="AC2320" i="11"/>
  <c r="AA2320" i="11"/>
  <c r="AB2320" i="11" s="1"/>
  <c r="Y2320" i="11"/>
  <c r="X2320" i="11"/>
  <c r="W2320" i="11"/>
  <c r="V2320" i="11"/>
  <c r="U2320" i="11"/>
  <c r="AF2319" i="11"/>
  <c r="AC2319" i="11"/>
  <c r="AA2319" i="11"/>
  <c r="AB2319" i="11" s="1"/>
  <c r="Y2319" i="11"/>
  <c r="X2319" i="11"/>
  <c r="W2319" i="11"/>
  <c r="V2319" i="11"/>
  <c r="AL2319" i="11" s="1"/>
  <c r="U2319" i="11"/>
  <c r="AE2318" i="11"/>
  <c r="AC2318" i="11"/>
  <c r="AA2318" i="11"/>
  <c r="AB2318" i="11" s="1"/>
  <c r="Y2318" i="11"/>
  <c r="X2318" i="11"/>
  <c r="W2318" i="11"/>
  <c r="V2318" i="11"/>
  <c r="AL2318" i="11" s="1"/>
  <c r="U2318" i="11"/>
  <c r="AC2317" i="11"/>
  <c r="AA2317" i="11"/>
  <c r="Y2317" i="11"/>
  <c r="X2317" i="11"/>
  <c r="W2317" i="11"/>
  <c r="V2317" i="11"/>
  <c r="AL2317" i="11" s="1"/>
  <c r="U2317" i="11"/>
  <c r="AC2316" i="11"/>
  <c r="AA2316" i="11"/>
  <c r="AB2316" i="11" s="1"/>
  <c r="Y2316" i="11"/>
  <c r="X2316" i="11"/>
  <c r="W2316" i="11"/>
  <c r="V2316" i="11"/>
  <c r="AK2316" i="11" s="1"/>
  <c r="U2316" i="11"/>
  <c r="AC2315" i="11"/>
  <c r="AA2315" i="11"/>
  <c r="Y2315" i="11"/>
  <c r="X2315" i="11"/>
  <c r="W2315" i="11"/>
  <c r="V2315" i="11"/>
  <c r="AL2315" i="11" s="1"/>
  <c r="U2315" i="11"/>
  <c r="AE2314" i="11"/>
  <c r="AC2314" i="11"/>
  <c r="AA2314" i="11"/>
  <c r="AB2314" i="11" s="1"/>
  <c r="Y2314" i="11"/>
  <c r="X2314" i="11"/>
  <c r="W2314" i="11"/>
  <c r="V2314" i="11"/>
  <c r="AL2314" i="11" s="1"/>
  <c r="U2314" i="11"/>
  <c r="AG2313" i="11"/>
  <c r="AC2313" i="11"/>
  <c r="AB2313" i="11"/>
  <c r="AA2313" i="11"/>
  <c r="Y2313" i="11"/>
  <c r="X2313" i="11"/>
  <c r="W2313" i="11"/>
  <c r="V2313" i="11"/>
  <c r="AL2313" i="11" s="1"/>
  <c r="U2313" i="11"/>
  <c r="AC2312" i="11"/>
  <c r="AA2312" i="11"/>
  <c r="AB2312" i="11" s="1"/>
  <c r="Y2312" i="11"/>
  <c r="X2312" i="11"/>
  <c r="W2312" i="11"/>
  <c r="V2312" i="11"/>
  <c r="AG2312" i="11" s="1"/>
  <c r="U2312" i="11"/>
  <c r="AC2311" i="11"/>
  <c r="AA2311" i="11"/>
  <c r="Y2311" i="11"/>
  <c r="X2311" i="11"/>
  <c r="W2311" i="11"/>
  <c r="V2311" i="11"/>
  <c r="AL2311" i="11" s="1"/>
  <c r="U2311" i="11"/>
  <c r="AK2310" i="11"/>
  <c r="AC2310" i="11"/>
  <c r="AB2310" i="11"/>
  <c r="AA2310" i="11"/>
  <c r="Y2310" i="11"/>
  <c r="X2310" i="11"/>
  <c r="W2310" i="11"/>
  <c r="V2310" i="11"/>
  <c r="AL2310" i="11" s="1"/>
  <c r="U2310" i="11"/>
  <c r="AC2309" i="11"/>
  <c r="AA2309" i="11"/>
  <c r="AB2309" i="11" s="1"/>
  <c r="Y2309" i="11"/>
  <c r="X2309" i="11"/>
  <c r="W2309" i="11"/>
  <c r="V2309" i="11"/>
  <c r="AL2309" i="11" s="1"/>
  <c r="U2309" i="11"/>
  <c r="AG2308" i="11"/>
  <c r="AE2308" i="11"/>
  <c r="AC2308" i="11"/>
  <c r="AA2308" i="11"/>
  <c r="AB2308" i="11" s="1"/>
  <c r="Y2308" i="11"/>
  <c r="X2308" i="11"/>
  <c r="W2308" i="11"/>
  <c r="V2308" i="11"/>
  <c r="AL2308" i="11" s="1"/>
  <c r="U2308" i="11"/>
  <c r="AK2307" i="11"/>
  <c r="AC2307" i="11"/>
  <c r="AA2307" i="11"/>
  <c r="Y2307" i="11"/>
  <c r="X2307" i="11"/>
  <c r="W2307" i="11"/>
  <c r="V2307" i="11"/>
  <c r="AL2307" i="11" s="1"/>
  <c r="U2307" i="11"/>
  <c r="AK2306" i="11"/>
  <c r="AC2306" i="11"/>
  <c r="AA2306" i="11"/>
  <c r="Y2306" i="11"/>
  <c r="X2306" i="11"/>
  <c r="W2306" i="11"/>
  <c r="V2306" i="11"/>
  <c r="AL2306" i="11" s="1"/>
  <c r="U2306" i="11"/>
  <c r="AC2305" i="11"/>
  <c r="AA2305" i="11"/>
  <c r="AB2305" i="11" s="1"/>
  <c r="Y2305" i="11"/>
  <c r="X2305" i="11"/>
  <c r="W2305" i="11"/>
  <c r="V2305" i="11"/>
  <c r="AK2305" i="11" s="1"/>
  <c r="U2305" i="11"/>
  <c r="AC2304" i="11"/>
  <c r="AA2304" i="11"/>
  <c r="AB2304" i="11" s="1"/>
  <c r="Y2304" i="11"/>
  <c r="X2304" i="11"/>
  <c r="W2304" i="11"/>
  <c r="V2304" i="11"/>
  <c r="AE2304" i="11" s="1"/>
  <c r="U2304" i="11"/>
  <c r="AG2303" i="11"/>
  <c r="AE2303" i="11"/>
  <c r="AC2303" i="11"/>
  <c r="AA2303" i="11"/>
  <c r="AB2303" i="11" s="1"/>
  <c r="Y2303" i="11"/>
  <c r="X2303" i="11"/>
  <c r="W2303" i="11"/>
  <c r="V2303" i="11"/>
  <c r="U2303" i="11"/>
  <c r="AK2302" i="11"/>
  <c r="AG2302" i="11"/>
  <c r="AE2302" i="11"/>
  <c r="AC2302" i="11"/>
  <c r="AB2302" i="11"/>
  <c r="AA2302" i="11"/>
  <c r="Y2302" i="11"/>
  <c r="X2302" i="11"/>
  <c r="W2302" i="11"/>
  <c r="V2302" i="11"/>
  <c r="AL2302" i="11" s="1"/>
  <c r="U2302" i="11"/>
  <c r="AG2301" i="11"/>
  <c r="AC2301" i="11"/>
  <c r="AA2301" i="11"/>
  <c r="AB2301" i="11" s="1"/>
  <c r="Y2301" i="11"/>
  <c r="X2301" i="11"/>
  <c r="W2301" i="11"/>
  <c r="V2301" i="11"/>
  <c r="AF2301" i="11" s="1"/>
  <c r="U2301" i="11"/>
  <c r="AF2300" i="11"/>
  <c r="AC2300" i="11"/>
  <c r="AB2300" i="11"/>
  <c r="AA2300" i="11"/>
  <c r="Y2300" i="11"/>
  <c r="X2300" i="11"/>
  <c r="W2300" i="11"/>
  <c r="V2300" i="11"/>
  <c r="AL2300" i="11" s="1"/>
  <c r="U2300" i="11"/>
  <c r="AG2299" i="11"/>
  <c r="AF2299" i="11"/>
  <c r="AC2299" i="11"/>
  <c r="AA2299" i="11"/>
  <c r="AB2299" i="11" s="1"/>
  <c r="Y2299" i="11"/>
  <c r="X2299" i="11"/>
  <c r="W2299" i="11"/>
  <c r="V2299" i="11"/>
  <c r="AL2299" i="11" s="1"/>
  <c r="U2299" i="11"/>
  <c r="AK2298" i="11"/>
  <c r="AF2298" i="11"/>
  <c r="AE2298" i="11"/>
  <c r="AC2298" i="11"/>
  <c r="AA2298" i="11"/>
  <c r="AB2298" i="11" s="1"/>
  <c r="Y2298" i="11"/>
  <c r="X2298" i="11"/>
  <c r="W2298" i="11"/>
  <c r="V2298" i="11"/>
  <c r="AL2298" i="11" s="1"/>
  <c r="U2298" i="11"/>
  <c r="AC2297" i="11"/>
  <c r="AB2297" i="11"/>
  <c r="AA2297" i="11"/>
  <c r="Y2297" i="11"/>
  <c r="X2297" i="11"/>
  <c r="W2297" i="11"/>
  <c r="V2297" i="11"/>
  <c r="U2297" i="11"/>
  <c r="AE2296" i="11"/>
  <c r="AC2296" i="11"/>
  <c r="AA2296" i="11"/>
  <c r="AB2296" i="11" s="1"/>
  <c r="Y2296" i="11"/>
  <c r="X2296" i="11"/>
  <c r="W2296" i="11"/>
  <c r="V2296" i="11"/>
  <c r="AG2296" i="11" s="1"/>
  <c r="U2296" i="11"/>
  <c r="AC2295" i="11"/>
  <c r="AA2295" i="11"/>
  <c r="AB2295" i="11" s="1"/>
  <c r="Y2295" i="11"/>
  <c r="X2295" i="11"/>
  <c r="W2295" i="11"/>
  <c r="V2295" i="11"/>
  <c r="AE2295" i="11" s="1"/>
  <c r="U2295" i="11"/>
  <c r="AC2294" i="11"/>
  <c r="AA2294" i="11"/>
  <c r="AB2294" i="11" s="1"/>
  <c r="Y2294" i="11"/>
  <c r="X2294" i="11"/>
  <c r="W2294" i="11"/>
  <c r="V2294" i="11"/>
  <c r="U2294" i="11"/>
  <c r="AL2293" i="11"/>
  <c r="AE2293" i="11"/>
  <c r="AC2293" i="11"/>
  <c r="AA2293" i="11"/>
  <c r="Y2293" i="11"/>
  <c r="X2293" i="11"/>
  <c r="W2293" i="11"/>
  <c r="V2293" i="11"/>
  <c r="AK2293" i="11" s="1"/>
  <c r="U2293" i="11"/>
  <c r="AF2292" i="11"/>
  <c r="AC2292" i="11"/>
  <c r="AA2292" i="11"/>
  <c r="AB2292" i="11" s="1"/>
  <c r="Y2292" i="11"/>
  <c r="X2292" i="11"/>
  <c r="W2292" i="11"/>
  <c r="V2292" i="11"/>
  <c r="AE2292" i="11" s="1"/>
  <c r="U2292" i="11"/>
  <c r="AC2291" i="11"/>
  <c r="AA2291" i="11"/>
  <c r="Y2291" i="11"/>
  <c r="X2291" i="11"/>
  <c r="W2291" i="11"/>
  <c r="V2291" i="11"/>
  <c r="U2291" i="11"/>
  <c r="AK2290" i="11"/>
  <c r="AF2290" i="11"/>
  <c r="AC2290" i="11"/>
  <c r="AA2290" i="11"/>
  <c r="Y2290" i="11"/>
  <c r="X2290" i="11"/>
  <c r="W2290" i="11"/>
  <c r="V2290" i="11"/>
  <c r="AL2290" i="11" s="1"/>
  <c r="U2290" i="11"/>
  <c r="AG2289" i="11"/>
  <c r="AC2289" i="11"/>
  <c r="AA2289" i="11"/>
  <c r="AB2289" i="11" s="1"/>
  <c r="Y2289" i="11"/>
  <c r="X2289" i="11"/>
  <c r="W2289" i="11"/>
  <c r="V2289" i="11"/>
  <c r="AL2289" i="11" s="1"/>
  <c r="U2289" i="11"/>
  <c r="AC2288" i="11"/>
  <c r="AA2288" i="11"/>
  <c r="AB2288" i="11" s="1"/>
  <c r="Y2288" i="11"/>
  <c r="X2288" i="11"/>
  <c r="W2288" i="11"/>
  <c r="V2288" i="11"/>
  <c r="U2288" i="11"/>
  <c r="AK2287" i="11"/>
  <c r="AG2287" i="11"/>
  <c r="AC2287" i="11"/>
  <c r="AA2287" i="11"/>
  <c r="AB2287" i="11" s="1"/>
  <c r="Y2287" i="11"/>
  <c r="X2287" i="11"/>
  <c r="W2287" i="11"/>
  <c r="V2287" i="11"/>
  <c r="U2287" i="11"/>
  <c r="AK2286" i="11"/>
  <c r="AC2286" i="11"/>
  <c r="AA2286" i="11"/>
  <c r="Y2286" i="11"/>
  <c r="X2286" i="11"/>
  <c r="W2286" i="11"/>
  <c r="V2286" i="11"/>
  <c r="U2286" i="11"/>
  <c r="AL2285" i="11"/>
  <c r="AK2285" i="11"/>
  <c r="AC2285" i="11"/>
  <c r="AA2285" i="11"/>
  <c r="Y2285" i="11"/>
  <c r="X2285" i="11"/>
  <c r="W2285" i="11"/>
  <c r="V2285" i="11"/>
  <c r="U2285" i="11"/>
  <c r="AK2284" i="11"/>
  <c r="AC2284" i="11"/>
  <c r="AA2284" i="11"/>
  <c r="AB2284" i="11" s="1"/>
  <c r="Y2284" i="11"/>
  <c r="X2284" i="11"/>
  <c r="W2284" i="11"/>
  <c r="V2284" i="11"/>
  <c r="AE2284" i="11" s="1"/>
  <c r="U2284" i="11"/>
  <c r="AC2283" i="11"/>
  <c r="AA2283" i="11"/>
  <c r="Y2283" i="11"/>
  <c r="X2283" i="11"/>
  <c r="W2283" i="11"/>
  <c r="V2283" i="11"/>
  <c r="U2283" i="11"/>
  <c r="AC2282" i="11"/>
  <c r="AA2282" i="11"/>
  <c r="Y2282" i="11"/>
  <c r="X2282" i="11"/>
  <c r="W2282" i="11"/>
  <c r="V2282" i="11"/>
  <c r="U2282" i="11"/>
  <c r="AC2281" i="11"/>
  <c r="AA2281" i="11"/>
  <c r="AB2281" i="11" s="1"/>
  <c r="Y2281" i="11"/>
  <c r="X2281" i="11"/>
  <c r="W2281" i="11"/>
  <c r="V2281" i="11"/>
  <c r="AK2281" i="11" s="1"/>
  <c r="U2281" i="11"/>
  <c r="AC2280" i="11"/>
  <c r="AA2280" i="11"/>
  <c r="AB2280" i="11" s="1"/>
  <c r="Y2280" i="11"/>
  <c r="X2280" i="11"/>
  <c r="W2280" i="11"/>
  <c r="V2280" i="11"/>
  <c r="AE2280" i="11" s="1"/>
  <c r="U2280" i="11"/>
  <c r="AL2279" i="11"/>
  <c r="AE2279" i="11"/>
  <c r="AC2279" i="11"/>
  <c r="AA2279" i="11"/>
  <c r="AB2279" i="11" s="1"/>
  <c r="Y2279" i="11"/>
  <c r="X2279" i="11"/>
  <c r="W2279" i="11"/>
  <c r="V2279" i="11"/>
  <c r="U2279" i="11"/>
  <c r="AE2278" i="11"/>
  <c r="AC2278" i="11"/>
  <c r="AA2278" i="11"/>
  <c r="AB2278" i="11" s="1"/>
  <c r="Y2278" i="11"/>
  <c r="X2278" i="11"/>
  <c r="W2278" i="11"/>
  <c r="V2278" i="11"/>
  <c r="AL2278" i="11" s="1"/>
  <c r="U2278" i="11"/>
  <c r="AC2277" i="11"/>
  <c r="AA2277" i="11"/>
  <c r="AB2277" i="11" s="1"/>
  <c r="Y2277" i="11"/>
  <c r="X2277" i="11"/>
  <c r="W2277" i="11"/>
  <c r="V2277" i="11"/>
  <c r="AK2277" i="11" s="1"/>
  <c r="U2277" i="11"/>
  <c r="AF2276" i="11"/>
  <c r="AC2276" i="11"/>
  <c r="AB2276" i="11"/>
  <c r="AA2276" i="11"/>
  <c r="Y2276" i="11"/>
  <c r="X2276" i="11"/>
  <c r="W2276" i="11"/>
  <c r="V2276" i="11"/>
  <c r="AG2276" i="11" s="1"/>
  <c r="U2276" i="11"/>
  <c r="AK2275" i="11"/>
  <c r="AC2275" i="11"/>
  <c r="AA2275" i="11"/>
  <c r="AB2275" i="11" s="1"/>
  <c r="Y2275" i="11"/>
  <c r="X2275" i="11"/>
  <c r="W2275" i="11"/>
  <c r="V2275" i="11"/>
  <c r="AG2275" i="11" s="1"/>
  <c r="U2275" i="11"/>
  <c r="AK2274" i="11"/>
  <c r="AF2274" i="11"/>
  <c r="AC2274" i="11"/>
  <c r="AA2274" i="11"/>
  <c r="Y2274" i="11"/>
  <c r="X2274" i="11"/>
  <c r="W2274" i="11"/>
  <c r="V2274" i="11"/>
  <c r="AL2274" i="11" s="1"/>
  <c r="U2274" i="11"/>
  <c r="AK2273" i="11"/>
  <c r="AC2273" i="11"/>
  <c r="AA2273" i="11"/>
  <c r="AB2273" i="11" s="1"/>
  <c r="Y2273" i="11"/>
  <c r="X2273" i="11"/>
  <c r="W2273" i="11"/>
  <c r="V2273" i="11"/>
  <c r="U2273" i="11"/>
  <c r="AC2272" i="11"/>
  <c r="AA2272" i="11"/>
  <c r="AB2272" i="11" s="1"/>
  <c r="Y2272" i="11"/>
  <c r="X2272" i="11"/>
  <c r="W2272" i="11"/>
  <c r="V2272" i="11"/>
  <c r="AE2272" i="11" s="1"/>
  <c r="U2272" i="11"/>
  <c r="AC2271" i="11"/>
  <c r="AA2271" i="11"/>
  <c r="AB2271" i="11" s="1"/>
  <c r="Y2271" i="11"/>
  <c r="X2271" i="11"/>
  <c r="W2271" i="11"/>
  <c r="V2271" i="11"/>
  <c r="AG2271" i="11" s="1"/>
  <c r="U2271" i="11"/>
  <c r="AE2270" i="11"/>
  <c r="AC2270" i="11"/>
  <c r="AA2270" i="11"/>
  <c r="AB2270" i="11" s="1"/>
  <c r="Y2270" i="11"/>
  <c r="X2270" i="11"/>
  <c r="W2270" i="11"/>
  <c r="V2270" i="11"/>
  <c r="AL2270" i="11" s="1"/>
  <c r="U2270" i="11"/>
  <c r="AG2269" i="11"/>
  <c r="AE2269" i="11"/>
  <c r="AC2269" i="11"/>
  <c r="AA2269" i="11"/>
  <c r="AB2269" i="11" s="1"/>
  <c r="Y2269" i="11"/>
  <c r="X2269" i="11"/>
  <c r="W2269" i="11"/>
  <c r="V2269" i="11"/>
  <c r="AL2269" i="11" s="1"/>
  <c r="U2269" i="11"/>
  <c r="AC2268" i="11"/>
  <c r="AA2268" i="11"/>
  <c r="AB2268" i="11" s="1"/>
  <c r="Y2268" i="11"/>
  <c r="X2268" i="11"/>
  <c r="W2268" i="11"/>
  <c r="V2268" i="11"/>
  <c r="U2268" i="11"/>
  <c r="AG2267" i="11"/>
  <c r="AF2267" i="11"/>
  <c r="AC2267" i="11"/>
  <c r="AA2267" i="11"/>
  <c r="AB2267" i="11" s="1"/>
  <c r="Y2267" i="11"/>
  <c r="X2267" i="11"/>
  <c r="W2267" i="11"/>
  <c r="V2267" i="11"/>
  <c r="AL2267" i="11" s="1"/>
  <c r="U2267" i="11"/>
  <c r="AC2266" i="11"/>
  <c r="AA2266" i="11"/>
  <c r="AB2266" i="11" s="1"/>
  <c r="Y2266" i="11"/>
  <c r="X2266" i="11"/>
  <c r="W2266" i="11"/>
  <c r="V2266" i="11"/>
  <c r="U2266" i="11"/>
  <c r="AC2265" i="11"/>
  <c r="AA2265" i="11"/>
  <c r="AB2265" i="11" s="1"/>
  <c r="Y2265" i="11"/>
  <c r="X2265" i="11"/>
  <c r="W2265" i="11"/>
  <c r="V2265" i="11"/>
  <c r="U2265" i="11"/>
  <c r="AG2264" i="11"/>
  <c r="AE2264" i="11"/>
  <c r="AC2264" i="11"/>
  <c r="AA2264" i="11"/>
  <c r="AB2264" i="11" s="1"/>
  <c r="Y2264" i="11"/>
  <c r="X2264" i="11"/>
  <c r="W2264" i="11"/>
  <c r="V2264" i="11"/>
  <c r="U2264" i="11"/>
  <c r="AE2263" i="11"/>
  <c r="AC2263" i="11"/>
  <c r="AA2263" i="11"/>
  <c r="AB2263" i="11" s="1"/>
  <c r="Y2263" i="11"/>
  <c r="X2263" i="11"/>
  <c r="W2263" i="11"/>
  <c r="V2263" i="11"/>
  <c r="U2263" i="11"/>
  <c r="AK2262" i="11"/>
  <c r="AG2262" i="11"/>
  <c r="AC2262" i="11"/>
  <c r="AB2262" i="11"/>
  <c r="AA2262" i="11"/>
  <c r="Y2262" i="11"/>
  <c r="X2262" i="11"/>
  <c r="W2262" i="11"/>
  <c r="V2262" i="11"/>
  <c r="AL2262" i="11" s="1"/>
  <c r="U2262" i="11"/>
  <c r="AL2261" i="11"/>
  <c r="AC2261" i="11"/>
  <c r="AA2261" i="11"/>
  <c r="Y2261" i="11"/>
  <c r="X2261" i="11"/>
  <c r="W2261" i="11"/>
  <c r="V2261" i="11"/>
  <c r="AK2261" i="11" s="1"/>
  <c r="U2261" i="11"/>
  <c r="AF2260" i="11"/>
  <c r="AC2260" i="11"/>
  <c r="AB2260" i="11"/>
  <c r="AA2260" i="11"/>
  <c r="Y2260" i="11"/>
  <c r="X2260" i="11"/>
  <c r="W2260" i="11"/>
  <c r="V2260" i="11"/>
  <c r="AE2260" i="11" s="1"/>
  <c r="U2260" i="11"/>
  <c r="AK2259" i="11"/>
  <c r="AC2259" i="11"/>
  <c r="AA2259" i="11"/>
  <c r="Y2259" i="11"/>
  <c r="X2259" i="11"/>
  <c r="W2259" i="11"/>
  <c r="V2259" i="11"/>
  <c r="AE2259" i="11" s="1"/>
  <c r="U2259" i="11"/>
  <c r="AK2258" i="11"/>
  <c r="AF2258" i="11"/>
  <c r="AC2258" i="11"/>
  <c r="AA2258" i="11"/>
  <c r="Y2258" i="11"/>
  <c r="X2258" i="11"/>
  <c r="W2258" i="11"/>
  <c r="V2258" i="11"/>
  <c r="AL2258" i="11" s="1"/>
  <c r="U2258" i="11"/>
  <c r="AC2257" i="11"/>
  <c r="AA2257" i="11"/>
  <c r="AB2257" i="11" s="1"/>
  <c r="Y2257" i="11"/>
  <c r="X2257" i="11"/>
  <c r="W2257" i="11"/>
  <c r="V2257" i="11"/>
  <c r="U2257" i="11"/>
  <c r="AK2256" i="11"/>
  <c r="AG2256" i="11"/>
  <c r="AC2256" i="11"/>
  <c r="AA2256" i="11"/>
  <c r="AB2256" i="11" s="1"/>
  <c r="Y2256" i="11"/>
  <c r="X2256" i="11"/>
  <c r="W2256" i="11"/>
  <c r="V2256" i="11"/>
  <c r="AL2256" i="11" s="1"/>
  <c r="U2256" i="11"/>
  <c r="AL2255" i="11"/>
  <c r="AC2255" i="11"/>
  <c r="AA2255" i="11"/>
  <c r="AB2255" i="11" s="1"/>
  <c r="Y2255" i="11"/>
  <c r="X2255" i="11"/>
  <c r="W2255" i="11"/>
  <c r="V2255" i="11"/>
  <c r="U2255" i="11"/>
  <c r="AG2254" i="11"/>
  <c r="AC2254" i="11"/>
  <c r="AA2254" i="11"/>
  <c r="Y2254" i="11"/>
  <c r="X2254" i="11"/>
  <c r="W2254" i="11"/>
  <c r="V2254" i="11"/>
  <c r="AL2254" i="11" s="1"/>
  <c r="U2254" i="11"/>
  <c r="AL2253" i="11"/>
  <c r="AC2253" i="11"/>
  <c r="AA2253" i="11"/>
  <c r="Y2253" i="11"/>
  <c r="X2253" i="11"/>
  <c r="W2253" i="11"/>
  <c r="V2253" i="11"/>
  <c r="AK2253" i="11" s="1"/>
  <c r="U2253" i="11"/>
  <c r="AF2252" i="11"/>
  <c r="AC2252" i="11"/>
  <c r="AA2252" i="11"/>
  <c r="Y2252" i="11"/>
  <c r="X2252" i="11"/>
  <c r="W2252" i="11"/>
  <c r="V2252" i="11"/>
  <c r="AE2252" i="11" s="1"/>
  <c r="U2252" i="11"/>
  <c r="AL2251" i="11"/>
  <c r="AC2251" i="11"/>
  <c r="AA2251" i="11"/>
  <c r="Y2251" i="11"/>
  <c r="X2251" i="11"/>
  <c r="W2251" i="11"/>
  <c r="V2251" i="11"/>
  <c r="AE2251" i="11" s="1"/>
  <c r="U2251" i="11"/>
  <c r="AC2250" i="11"/>
  <c r="AA2250" i="11"/>
  <c r="Y2250" i="11"/>
  <c r="X2250" i="11"/>
  <c r="W2250" i="11"/>
  <c r="V2250" i="11"/>
  <c r="AL2250" i="11" s="1"/>
  <c r="U2250" i="11"/>
  <c r="AC2249" i="11"/>
  <c r="AA2249" i="11"/>
  <c r="AB2249" i="11" s="1"/>
  <c r="Y2249" i="11"/>
  <c r="X2249" i="11"/>
  <c r="W2249" i="11"/>
  <c r="V2249" i="11"/>
  <c r="U2249" i="11"/>
  <c r="AC2248" i="11"/>
  <c r="AA2248" i="11"/>
  <c r="AB2248" i="11" s="1"/>
  <c r="Y2248" i="11"/>
  <c r="X2248" i="11"/>
  <c r="W2248" i="11"/>
  <c r="V2248" i="11"/>
  <c r="AE2248" i="11" s="1"/>
  <c r="U2248" i="11"/>
  <c r="AC2247" i="11"/>
  <c r="AA2247" i="11"/>
  <c r="AB2247" i="11" s="1"/>
  <c r="Y2247" i="11"/>
  <c r="X2247" i="11"/>
  <c r="W2247" i="11"/>
  <c r="V2247" i="11"/>
  <c r="AE2247" i="11" s="1"/>
  <c r="U2247" i="11"/>
  <c r="AG2246" i="11"/>
  <c r="AC2246" i="11"/>
  <c r="AA2246" i="11"/>
  <c r="Y2246" i="11"/>
  <c r="X2246" i="11"/>
  <c r="W2246" i="11"/>
  <c r="V2246" i="11"/>
  <c r="U2246" i="11"/>
  <c r="AC2245" i="11"/>
  <c r="AA2245" i="11"/>
  <c r="AB2245" i="11" s="1"/>
  <c r="Y2245" i="11"/>
  <c r="X2245" i="11"/>
  <c r="W2245" i="11"/>
  <c r="V2245" i="11"/>
  <c r="U2245" i="11"/>
  <c r="AF2244" i="11"/>
  <c r="AC2244" i="11"/>
  <c r="AA2244" i="11"/>
  <c r="AB2244" i="11" s="1"/>
  <c r="Y2244" i="11"/>
  <c r="X2244" i="11"/>
  <c r="W2244" i="11"/>
  <c r="V2244" i="11"/>
  <c r="AG2244" i="11" s="1"/>
  <c r="U2244" i="11"/>
  <c r="AK2243" i="11"/>
  <c r="AC2243" i="11"/>
  <c r="AA2243" i="11"/>
  <c r="AB2243" i="11" s="1"/>
  <c r="Y2243" i="11"/>
  <c r="X2243" i="11"/>
  <c r="W2243" i="11"/>
  <c r="V2243" i="11"/>
  <c r="AF2243" i="11" s="1"/>
  <c r="U2243" i="11"/>
  <c r="AC2242" i="11"/>
  <c r="AA2242" i="11"/>
  <c r="Y2242" i="11"/>
  <c r="X2242" i="11"/>
  <c r="W2242" i="11"/>
  <c r="V2242" i="11"/>
  <c r="U2242" i="11"/>
  <c r="AK2241" i="11"/>
  <c r="AC2241" i="11"/>
  <c r="AB2241" i="11"/>
  <c r="AA2241" i="11"/>
  <c r="Y2241" i="11"/>
  <c r="X2241" i="11"/>
  <c r="W2241" i="11"/>
  <c r="V2241" i="11"/>
  <c r="U2241" i="11"/>
  <c r="AG2240" i="11"/>
  <c r="AE2240" i="11"/>
  <c r="AC2240" i="11"/>
  <c r="AA2240" i="11"/>
  <c r="AB2240" i="11" s="1"/>
  <c r="Y2240" i="11"/>
  <c r="X2240" i="11"/>
  <c r="W2240" i="11"/>
  <c r="V2240" i="11"/>
  <c r="U2240" i="11"/>
  <c r="AC2239" i="11"/>
  <c r="AA2239" i="11"/>
  <c r="AB2239" i="11" s="1"/>
  <c r="Y2239" i="11"/>
  <c r="X2239" i="11"/>
  <c r="W2239" i="11"/>
  <c r="V2239" i="11"/>
  <c r="AG2239" i="11" s="1"/>
  <c r="U2239" i="11"/>
  <c r="AK2238" i="11"/>
  <c r="AG2238" i="11"/>
  <c r="AE2238" i="11"/>
  <c r="AC2238" i="11"/>
  <c r="AB2238" i="11"/>
  <c r="AA2238" i="11"/>
  <c r="Y2238" i="11"/>
  <c r="X2238" i="11"/>
  <c r="W2238" i="11"/>
  <c r="V2238" i="11"/>
  <c r="AL2238" i="11" s="1"/>
  <c r="U2238" i="11"/>
  <c r="AG2237" i="11"/>
  <c r="AC2237" i="11"/>
  <c r="AA2237" i="11"/>
  <c r="AB2237" i="11" s="1"/>
  <c r="Y2237" i="11"/>
  <c r="X2237" i="11"/>
  <c r="W2237" i="11"/>
  <c r="V2237" i="11"/>
  <c r="AL2237" i="11" s="1"/>
  <c r="U2237" i="11"/>
  <c r="AF2236" i="11"/>
  <c r="AC2236" i="11"/>
  <c r="AA2236" i="11"/>
  <c r="AB2236" i="11" s="1"/>
  <c r="Y2236" i="11"/>
  <c r="X2236" i="11"/>
  <c r="W2236" i="11"/>
  <c r="V2236" i="11"/>
  <c r="AL2236" i="11" s="1"/>
  <c r="U2236" i="11"/>
  <c r="AC2235" i="11"/>
  <c r="AA2235" i="11"/>
  <c r="AB2235" i="11" s="1"/>
  <c r="Y2235" i="11"/>
  <c r="X2235" i="11"/>
  <c r="W2235" i="11"/>
  <c r="V2235" i="11"/>
  <c r="U2235" i="11"/>
  <c r="AG2234" i="11"/>
  <c r="AF2234" i="11"/>
  <c r="AC2234" i="11"/>
  <c r="AA2234" i="11"/>
  <c r="AB2234" i="11" s="1"/>
  <c r="Y2234" i="11"/>
  <c r="X2234" i="11"/>
  <c r="W2234" i="11"/>
  <c r="V2234" i="11"/>
  <c r="AL2234" i="11" s="1"/>
  <c r="U2234" i="11"/>
  <c r="AC2233" i="11"/>
  <c r="AA2233" i="11"/>
  <c r="AB2233" i="11" s="1"/>
  <c r="Y2233" i="11"/>
  <c r="X2233" i="11"/>
  <c r="W2233" i="11"/>
  <c r="V2233" i="11"/>
  <c r="AG2233" i="11" s="1"/>
  <c r="U2233" i="11"/>
  <c r="AE2232" i="11"/>
  <c r="AC2232" i="11"/>
  <c r="AA2232" i="11"/>
  <c r="AB2232" i="11" s="1"/>
  <c r="Y2232" i="11"/>
  <c r="X2232" i="11"/>
  <c r="W2232" i="11"/>
  <c r="V2232" i="11"/>
  <c r="AG2232" i="11" s="1"/>
  <c r="U2232" i="11"/>
  <c r="AC2231" i="11"/>
  <c r="AA2231" i="11"/>
  <c r="AB2231" i="11" s="1"/>
  <c r="Y2231" i="11"/>
  <c r="X2231" i="11"/>
  <c r="W2231" i="11"/>
  <c r="V2231" i="11"/>
  <c r="AE2231" i="11" s="1"/>
  <c r="U2231" i="11"/>
  <c r="AK2230" i="11"/>
  <c r="AG2230" i="11"/>
  <c r="AE2230" i="11"/>
  <c r="AC2230" i="11"/>
  <c r="AB2230" i="11"/>
  <c r="AA2230" i="11"/>
  <c r="Y2230" i="11"/>
  <c r="X2230" i="11"/>
  <c r="W2230" i="11"/>
  <c r="V2230" i="11"/>
  <c r="AL2230" i="11" s="1"/>
  <c r="U2230" i="11"/>
  <c r="AL2229" i="11"/>
  <c r="AE2229" i="11"/>
  <c r="AC2229" i="11"/>
  <c r="AA2229" i="11"/>
  <c r="Y2229" i="11"/>
  <c r="X2229" i="11"/>
  <c r="W2229" i="11"/>
  <c r="V2229" i="11"/>
  <c r="AK2229" i="11" s="1"/>
  <c r="U2229" i="11"/>
  <c r="AK2228" i="11"/>
  <c r="AC2228" i="11"/>
  <c r="AA2228" i="11"/>
  <c r="Y2228" i="11"/>
  <c r="X2228" i="11"/>
  <c r="W2228" i="11"/>
  <c r="V2228" i="11"/>
  <c r="U2228" i="11"/>
  <c r="AK2227" i="11"/>
  <c r="AF2227" i="11"/>
  <c r="AC2227" i="11"/>
  <c r="AA2227" i="11"/>
  <c r="Y2227" i="11"/>
  <c r="X2227" i="11"/>
  <c r="W2227" i="11"/>
  <c r="V2227" i="11"/>
  <c r="U2227" i="11"/>
  <c r="AK2226" i="11"/>
  <c r="AF2226" i="11"/>
  <c r="AC2226" i="11"/>
  <c r="AA2226" i="11"/>
  <c r="Y2226" i="11"/>
  <c r="X2226" i="11"/>
  <c r="W2226" i="11"/>
  <c r="V2226" i="11"/>
  <c r="AL2226" i="11" s="1"/>
  <c r="U2226" i="11"/>
  <c r="AC2225" i="11"/>
  <c r="AA2225" i="11"/>
  <c r="AB2225" i="11" s="1"/>
  <c r="Y2225" i="11"/>
  <c r="X2225" i="11"/>
  <c r="W2225" i="11"/>
  <c r="V2225" i="11"/>
  <c r="U2225" i="11"/>
  <c r="AL2224" i="11"/>
  <c r="AK2224" i="11"/>
  <c r="AC2224" i="11"/>
  <c r="AA2224" i="11"/>
  <c r="AB2224" i="11" s="1"/>
  <c r="Y2224" i="11"/>
  <c r="X2224" i="11"/>
  <c r="W2224" i="11"/>
  <c r="V2224" i="11"/>
  <c r="AF2224" i="11" s="1"/>
  <c r="U2224" i="11"/>
  <c r="AK2223" i="11"/>
  <c r="AC2223" i="11"/>
  <c r="AA2223" i="11"/>
  <c r="AB2223" i="11" s="1"/>
  <c r="Y2223" i="11"/>
  <c r="X2223" i="11"/>
  <c r="W2223" i="11"/>
  <c r="V2223" i="11"/>
  <c r="AF2223" i="11" s="1"/>
  <c r="U2223" i="11"/>
  <c r="AG2222" i="11"/>
  <c r="AC2222" i="11"/>
  <c r="AB2222" i="11"/>
  <c r="AA2222" i="11"/>
  <c r="Y2222" i="11"/>
  <c r="X2222" i="11"/>
  <c r="W2222" i="11"/>
  <c r="V2222" i="11"/>
  <c r="AL2222" i="11" s="1"/>
  <c r="U2222" i="11"/>
  <c r="AL2221" i="11"/>
  <c r="AK2221" i="11"/>
  <c r="AC2221" i="11"/>
  <c r="AA2221" i="11"/>
  <c r="Y2221" i="11"/>
  <c r="X2221" i="11"/>
  <c r="W2221" i="11"/>
  <c r="V2221" i="11"/>
  <c r="U2221" i="11"/>
  <c r="AL2220" i="11"/>
  <c r="AF2220" i="11"/>
  <c r="AC2220" i="11"/>
  <c r="AB2220" i="11"/>
  <c r="AA2220" i="11"/>
  <c r="Y2220" i="11"/>
  <c r="X2220" i="11"/>
  <c r="W2220" i="11"/>
  <c r="V2220" i="11"/>
  <c r="U2220" i="11"/>
  <c r="AL2219" i="11"/>
  <c r="AK2219" i="11"/>
  <c r="AC2219" i="11"/>
  <c r="AA2219" i="11"/>
  <c r="Y2219" i="11"/>
  <c r="X2219" i="11"/>
  <c r="W2219" i="11"/>
  <c r="V2219" i="11"/>
  <c r="AE2219" i="11" s="1"/>
  <c r="U2219" i="11"/>
  <c r="AK2218" i="11"/>
  <c r="AC2218" i="11"/>
  <c r="AA2218" i="11"/>
  <c r="Y2218" i="11"/>
  <c r="X2218" i="11"/>
  <c r="W2218" i="11"/>
  <c r="V2218" i="11"/>
  <c r="AL2218" i="11" s="1"/>
  <c r="U2218" i="11"/>
  <c r="AK2217" i="11"/>
  <c r="AC2217" i="11"/>
  <c r="AA2217" i="11"/>
  <c r="AB2217" i="11" s="1"/>
  <c r="Y2217" i="11"/>
  <c r="X2217" i="11"/>
  <c r="W2217" i="11"/>
  <c r="V2217" i="11"/>
  <c r="U2217" i="11"/>
  <c r="AC2216" i="11"/>
  <c r="AA2216" i="11"/>
  <c r="AB2216" i="11" s="1"/>
  <c r="Y2216" i="11"/>
  <c r="X2216" i="11"/>
  <c r="W2216" i="11"/>
  <c r="V2216" i="11"/>
  <c r="AE2216" i="11" s="1"/>
  <c r="U2216" i="11"/>
  <c r="AL2215" i="11"/>
  <c r="AC2215" i="11"/>
  <c r="AA2215" i="11"/>
  <c r="AB2215" i="11" s="1"/>
  <c r="Y2215" i="11"/>
  <c r="X2215" i="11"/>
  <c r="W2215" i="11"/>
  <c r="V2215" i="11"/>
  <c r="AE2215" i="11" s="1"/>
  <c r="U2215" i="11"/>
  <c r="AE2214" i="11"/>
  <c r="AC2214" i="11"/>
  <c r="AA2214" i="11"/>
  <c r="Y2214" i="11"/>
  <c r="X2214" i="11"/>
  <c r="W2214" i="11"/>
  <c r="V2214" i="11"/>
  <c r="AL2214" i="11" s="1"/>
  <c r="U2214" i="11"/>
  <c r="AL2213" i="11"/>
  <c r="AC2213" i="11"/>
  <c r="AA2213" i="11"/>
  <c r="AB2213" i="11" s="1"/>
  <c r="Y2213" i="11"/>
  <c r="X2213" i="11"/>
  <c r="W2213" i="11"/>
  <c r="V2213" i="11"/>
  <c r="AK2213" i="11" s="1"/>
  <c r="U2213" i="11"/>
  <c r="AF2212" i="11"/>
  <c r="AC2212" i="11"/>
  <c r="AB2212" i="11"/>
  <c r="AA2212" i="11"/>
  <c r="Y2212" i="11"/>
  <c r="X2212" i="11"/>
  <c r="W2212" i="11"/>
  <c r="V2212" i="11"/>
  <c r="AG2212" i="11" s="1"/>
  <c r="U2212" i="11"/>
  <c r="AK2211" i="11"/>
  <c r="AF2211" i="11"/>
  <c r="AC2211" i="11"/>
  <c r="AA2211" i="11"/>
  <c r="AB2211" i="11" s="1"/>
  <c r="Y2211" i="11"/>
  <c r="X2211" i="11"/>
  <c r="W2211" i="11"/>
  <c r="V2211" i="11"/>
  <c r="AG2211" i="11" s="1"/>
  <c r="U2211" i="11"/>
  <c r="AK2210" i="11"/>
  <c r="AC2210" i="11"/>
  <c r="AA2210" i="11"/>
  <c r="Y2210" i="11"/>
  <c r="X2210" i="11"/>
  <c r="W2210" i="11"/>
  <c r="V2210" i="11"/>
  <c r="AL2210" i="11" s="1"/>
  <c r="U2210" i="11"/>
  <c r="AC2209" i="11"/>
  <c r="AA2209" i="11"/>
  <c r="AB2209" i="11" s="1"/>
  <c r="Y2209" i="11"/>
  <c r="X2209" i="11"/>
  <c r="W2209" i="11"/>
  <c r="V2209" i="11"/>
  <c r="U2209" i="11"/>
  <c r="AE2208" i="11"/>
  <c r="AC2208" i="11"/>
  <c r="AA2208" i="11"/>
  <c r="AB2208" i="11" s="1"/>
  <c r="Y2208" i="11"/>
  <c r="X2208" i="11"/>
  <c r="W2208" i="11"/>
  <c r="V2208" i="11"/>
  <c r="AG2208" i="11" s="1"/>
  <c r="U2208" i="11"/>
  <c r="AG2207" i="11"/>
  <c r="AC2207" i="11"/>
  <c r="AA2207" i="11"/>
  <c r="AB2207" i="11" s="1"/>
  <c r="Y2207" i="11"/>
  <c r="X2207" i="11"/>
  <c r="W2207" i="11"/>
  <c r="V2207" i="11"/>
  <c r="AE2207" i="11" s="1"/>
  <c r="U2207" i="11"/>
  <c r="AK2206" i="11"/>
  <c r="AE2206" i="11"/>
  <c r="AC2206" i="11"/>
  <c r="AA2206" i="11"/>
  <c r="AB2206" i="11" s="1"/>
  <c r="Y2206" i="11"/>
  <c r="X2206" i="11"/>
  <c r="W2206" i="11"/>
  <c r="V2206" i="11"/>
  <c r="AL2206" i="11" s="1"/>
  <c r="U2206" i="11"/>
  <c r="AC2205" i="11"/>
  <c r="AA2205" i="11"/>
  <c r="AB2205" i="11" s="1"/>
  <c r="Y2205" i="11"/>
  <c r="X2205" i="11"/>
  <c r="W2205" i="11"/>
  <c r="V2205" i="11"/>
  <c r="U2205" i="11"/>
  <c r="AF2204" i="11"/>
  <c r="AC2204" i="11"/>
  <c r="AA2204" i="11"/>
  <c r="AB2204" i="11" s="1"/>
  <c r="Y2204" i="11"/>
  <c r="X2204" i="11"/>
  <c r="W2204" i="11"/>
  <c r="V2204" i="11"/>
  <c r="AL2204" i="11" s="1"/>
  <c r="U2204" i="11"/>
  <c r="AG2203" i="11"/>
  <c r="AF2203" i="11"/>
  <c r="AC2203" i="11"/>
  <c r="AA2203" i="11"/>
  <c r="AB2203" i="11" s="1"/>
  <c r="Y2203" i="11"/>
  <c r="X2203" i="11"/>
  <c r="W2203" i="11"/>
  <c r="V2203" i="11"/>
  <c r="AL2203" i="11" s="1"/>
  <c r="U2203" i="11"/>
  <c r="AG2202" i="11"/>
  <c r="AC2202" i="11"/>
  <c r="AA2202" i="11"/>
  <c r="AB2202" i="11" s="1"/>
  <c r="Y2202" i="11"/>
  <c r="X2202" i="11"/>
  <c r="W2202" i="11"/>
  <c r="V2202" i="11"/>
  <c r="AL2202" i="11" s="1"/>
  <c r="U2202" i="11"/>
  <c r="AC2201" i="11"/>
  <c r="AA2201" i="11"/>
  <c r="AB2201" i="11" s="1"/>
  <c r="Y2201" i="11"/>
  <c r="X2201" i="11"/>
  <c r="W2201" i="11"/>
  <c r="V2201" i="11"/>
  <c r="AG2201" i="11" s="1"/>
  <c r="U2201" i="11"/>
  <c r="AC2200" i="11"/>
  <c r="AA2200" i="11"/>
  <c r="AB2200" i="11" s="1"/>
  <c r="Y2200" i="11"/>
  <c r="X2200" i="11"/>
  <c r="W2200" i="11"/>
  <c r="V2200" i="11"/>
  <c r="AG2200" i="11" s="1"/>
  <c r="U2200" i="11"/>
  <c r="AC2199" i="11"/>
  <c r="AA2199" i="11"/>
  <c r="AB2199" i="11" s="1"/>
  <c r="Y2199" i="11"/>
  <c r="X2199" i="11"/>
  <c r="W2199" i="11"/>
  <c r="V2199" i="11"/>
  <c r="AE2199" i="11" s="1"/>
  <c r="U2199" i="11"/>
  <c r="AE2198" i="11"/>
  <c r="AC2198" i="11"/>
  <c r="AA2198" i="11"/>
  <c r="AB2198" i="11" s="1"/>
  <c r="Y2198" i="11"/>
  <c r="X2198" i="11"/>
  <c r="W2198" i="11"/>
  <c r="V2198" i="11"/>
  <c r="AL2198" i="11" s="1"/>
  <c r="U2198" i="11"/>
  <c r="AC2197" i="11"/>
  <c r="AA2197" i="11"/>
  <c r="Y2197" i="11"/>
  <c r="X2197" i="11"/>
  <c r="W2197" i="11"/>
  <c r="V2197" i="11"/>
  <c r="AK2197" i="11" s="1"/>
  <c r="U2197" i="11"/>
  <c r="AF2196" i="11"/>
  <c r="AC2196" i="11"/>
  <c r="AB2196" i="11"/>
  <c r="AA2196" i="11"/>
  <c r="Y2196" i="11"/>
  <c r="X2196" i="11"/>
  <c r="W2196" i="11"/>
  <c r="V2196" i="11"/>
  <c r="AE2196" i="11" s="1"/>
  <c r="U2196" i="11"/>
  <c r="AK2195" i="11"/>
  <c r="AF2195" i="11"/>
  <c r="AC2195" i="11"/>
  <c r="AA2195" i="11"/>
  <c r="Y2195" i="11"/>
  <c r="X2195" i="11"/>
  <c r="W2195" i="11"/>
  <c r="V2195" i="11"/>
  <c r="AE2195" i="11" s="1"/>
  <c r="U2195" i="11"/>
  <c r="AK2194" i="11"/>
  <c r="AC2194" i="11"/>
  <c r="AA2194" i="11"/>
  <c r="Y2194" i="11"/>
  <c r="X2194" i="11"/>
  <c r="W2194" i="11"/>
  <c r="V2194" i="11"/>
  <c r="AL2194" i="11" s="1"/>
  <c r="U2194" i="11"/>
  <c r="AK2193" i="11"/>
  <c r="AC2193" i="11"/>
  <c r="AA2193" i="11"/>
  <c r="AB2193" i="11" s="1"/>
  <c r="Y2193" i="11"/>
  <c r="X2193" i="11"/>
  <c r="W2193" i="11"/>
  <c r="V2193" i="11"/>
  <c r="U2193" i="11"/>
  <c r="AL2192" i="11"/>
  <c r="AK2192" i="11"/>
  <c r="AC2192" i="11"/>
  <c r="AA2192" i="11"/>
  <c r="AB2192" i="11" s="1"/>
  <c r="Y2192" i="11"/>
  <c r="X2192" i="11"/>
  <c r="W2192" i="11"/>
  <c r="V2192" i="11"/>
  <c r="U2192" i="11"/>
  <c r="AK2191" i="11"/>
  <c r="AC2191" i="11"/>
  <c r="AA2191" i="11"/>
  <c r="AB2191" i="11" s="1"/>
  <c r="Y2191" i="11"/>
  <c r="X2191" i="11"/>
  <c r="W2191" i="11"/>
  <c r="V2191" i="11"/>
  <c r="AF2191" i="11" s="1"/>
  <c r="U2191" i="11"/>
  <c r="AG2190" i="11"/>
  <c r="AC2190" i="11"/>
  <c r="AB2190" i="11"/>
  <c r="AA2190" i="11"/>
  <c r="Y2190" i="11"/>
  <c r="X2190" i="11"/>
  <c r="W2190" i="11"/>
  <c r="V2190" i="11"/>
  <c r="AL2190" i="11" s="1"/>
  <c r="U2190" i="11"/>
  <c r="AL2189" i="11"/>
  <c r="AK2189" i="11"/>
  <c r="AC2189" i="11"/>
  <c r="AA2189" i="11"/>
  <c r="Y2189" i="11"/>
  <c r="X2189" i="11"/>
  <c r="W2189" i="11"/>
  <c r="V2189" i="11"/>
  <c r="U2189" i="11"/>
  <c r="AL2188" i="11"/>
  <c r="AC2188" i="11"/>
  <c r="AA2188" i="11"/>
  <c r="Y2188" i="11"/>
  <c r="X2188" i="11"/>
  <c r="W2188" i="11"/>
  <c r="V2188" i="11"/>
  <c r="AE2188" i="11" s="1"/>
  <c r="U2188" i="11"/>
  <c r="AL2187" i="11"/>
  <c r="AC2187" i="11"/>
  <c r="AA2187" i="11"/>
  <c r="Y2187" i="11"/>
  <c r="X2187" i="11"/>
  <c r="W2187" i="11"/>
  <c r="V2187" i="11"/>
  <c r="AE2187" i="11" s="1"/>
  <c r="U2187" i="11"/>
  <c r="AC2186" i="11"/>
  <c r="AA2186" i="11"/>
  <c r="Y2186" i="11"/>
  <c r="X2186" i="11"/>
  <c r="W2186" i="11"/>
  <c r="V2186" i="11"/>
  <c r="AL2186" i="11" s="1"/>
  <c r="U2186" i="11"/>
  <c r="AC2185" i="11"/>
  <c r="AA2185" i="11"/>
  <c r="AB2185" i="11" s="1"/>
  <c r="Y2185" i="11"/>
  <c r="X2185" i="11"/>
  <c r="W2185" i="11"/>
  <c r="V2185" i="11"/>
  <c r="U2185" i="11"/>
  <c r="AC2184" i="11"/>
  <c r="AA2184" i="11"/>
  <c r="AB2184" i="11" s="1"/>
  <c r="Y2184" i="11"/>
  <c r="X2184" i="11"/>
  <c r="W2184" i="11"/>
  <c r="V2184" i="11"/>
  <c r="AE2184" i="11" s="1"/>
  <c r="U2184" i="11"/>
  <c r="AC2183" i="11"/>
  <c r="AA2183" i="11"/>
  <c r="AB2183" i="11" s="1"/>
  <c r="Y2183" i="11"/>
  <c r="X2183" i="11"/>
  <c r="W2183" i="11"/>
  <c r="V2183" i="11"/>
  <c r="AE2183" i="11" s="1"/>
  <c r="U2183" i="11"/>
  <c r="AE2182" i="11"/>
  <c r="AC2182" i="11"/>
  <c r="AA2182" i="11"/>
  <c r="AB2182" i="11" s="1"/>
  <c r="Y2182" i="11"/>
  <c r="X2182" i="11"/>
  <c r="W2182" i="11"/>
  <c r="V2182" i="11"/>
  <c r="AL2182" i="11" s="1"/>
  <c r="U2182" i="11"/>
  <c r="AC2181" i="11"/>
  <c r="AA2181" i="11"/>
  <c r="Y2181" i="11"/>
  <c r="X2181" i="11"/>
  <c r="W2181" i="11"/>
  <c r="V2181" i="11"/>
  <c r="AK2181" i="11" s="1"/>
  <c r="U2181" i="11"/>
  <c r="AF2180" i="11"/>
  <c r="AC2180" i="11"/>
  <c r="AB2180" i="11"/>
  <c r="AA2180" i="11"/>
  <c r="Y2180" i="11"/>
  <c r="X2180" i="11"/>
  <c r="W2180" i="11"/>
  <c r="V2180" i="11"/>
  <c r="AG2180" i="11" s="1"/>
  <c r="U2180" i="11"/>
  <c r="AK2179" i="11"/>
  <c r="AC2179" i="11"/>
  <c r="AA2179" i="11"/>
  <c r="AB2179" i="11" s="1"/>
  <c r="Y2179" i="11"/>
  <c r="X2179" i="11"/>
  <c r="W2179" i="11"/>
  <c r="V2179" i="11"/>
  <c r="AG2179" i="11" s="1"/>
  <c r="U2179" i="11"/>
  <c r="AK2178" i="11"/>
  <c r="AC2178" i="11"/>
  <c r="AA2178" i="11"/>
  <c r="Y2178" i="11"/>
  <c r="X2178" i="11"/>
  <c r="W2178" i="11"/>
  <c r="V2178" i="11"/>
  <c r="U2178" i="11"/>
  <c r="AK2177" i="11"/>
  <c r="AC2177" i="11"/>
  <c r="AA2177" i="11"/>
  <c r="AB2177" i="11" s="1"/>
  <c r="Y2177" i="11"/>
  <c r="X2177" i="11"/>
  <c r="W2177" i="11"/>
  <c r="V2177" i="11"/>
  <c r="U2177" i="11"/>
  <c r="AL2176" i="11"/>
  <c r="AC2176" i="11"/>
  <c r="AA2176" i="11"/>
  <c r="AB2176" i="11" s="1"/>
  <c r="Y2176" i="11"/>
  <c r="X2176" i="11"/>
  <c r="W2176" i="11"/>
  <c r="V2176" i="11"/>
  <c r="U2176" i="11"/>
  <c r="AG2175" i="11"/>
  <c r="AC2175" i="11"/>
  <c r="AA2175" i="11"/>
  <c r="AB2175" i="11" s="1"/>
  <c r="Y2175" i="11"/>
  <c r="X2175" i="11"/>
  <c r="W2175" i="11"/>
  <c r="V2175" i="11"/>
  <c r="AE2175" i="11" s="1"/>
  <c r="U2175" i="11"/>
  <c r="AE2174" i="11"/>
  <c r="AC2174" i="11"/>
  <c r="AA2174" i="11"/>
  <c r="AB2174" i="11" s="1"/>
  <c r="Y2174" i="11"/>
  <c r="X2174" i="11"/>
  <c r="W2174" i="11"/>
  <c r="V2174" i="11"/>
  <c r="AL2174" i="11" s="1"/>
  <c r="U2174" i="11"/>
  <c r="AC2173" i="11"/>
  <c r="AA2173" i="11"/>
  <c r="AB2173" i="11" s="1"/>
  <c r="Y2173" i="11"/>
  <c r="X2173" i="11"/>
  <c r="W2173" i="11"/>
  <c r="V2173" i="11"/>
  <c r="U2173" i="11"/>
  <c r="AF2172" i="11"/>
  <c r="AC2172" i="11"/>
  <c r="AA2172" i="11"/>
  <c r="AB2172" i="11" s="1"/>
  <c r="Y2172" i="11"/>
  <c r="X2172" i="11"/>
  <c r="W2172" i="11"/>
  <c r="V2172" i="11"/>
  <c r="AL2172" i="11" s="1"/>
  <c r="U2172" i="11"/>
  <c r="AG2171" i="11"/>
  <c r="AF2171" i="11"/>
  <c r="AC2171" i="11"/>
  <c r="AA2171" i="11"/>
  <c r="AB2171" i="11" s="1"/>
  <c r="Y2171" i="11"/>
  <c r="X2171" i="11"/>
  <c r="W2171" i="11"/>
  <c r="V2171" i="11"/>
  <c r="AL2171" i="11" s="1"/>
  <c r="U2171" i="11"/>
  <c r="AG2170" i="11"/>
  <c r="AC2170" i="11"/>
  <c r="AA2170" i="11"/>
  <c r="AB2170" i="11" s="1"/>
  <c r="Y2170" i="11"/>
  <c r="X2170" i="11"/>
  <c r="W2170" i="11"/>
  <c r="V2170" i="11"/>
  <c r="AL2170" i="11" s="1"/>
  <c r="U2170" i="11"/>
  <c r="AC2169" i="11"/>
  <c r="AA2169" i="11"/>
  <c r="AB2169" i="11" s="1"/>
  <c r="Y2169" i="11"/>
  <c r="X2169" i="11"/>
  <c r="W2169" i="11"/>
  <c r="V2169" i="11"/>
  <c r="AG2169" i="11" s="1"/>
  <c r="U2169" i="11"/>
  <c r="AC2168" i="11"/>
  <c r="AA2168" i="11"/>
  <c r="AB2168" i="11" s="1"/>
  <c r="Y2168" i="11"/>
  <c r="X2168" i="11"/>
  <c r="W2168" i="11"/>
  <c r="V2168" i="11"/>
  <c r="AG2168" i="11" s="1"/>
  <c r="U2168" i="11"/>
  <c r="AC2167" i="11"/>
  <c r="AA2167" i="11"/>
  <c r="AB2167" i="11" s="1"/>
  <c r="Y2167" i="11"/>
  <c r="X2167" i="11"/>
  <c r="W2167" i="11"/>
  <c r="V2167" i="11"/>
  <c r="AE2167" i="11" s="1"/>
  <c r="U2167" i="11"/>
  <c r="AE2166" i="11"/>
  <c r="AC2166" i="11"/>
  <c r="AA2166" i="11"/>
  <c r="AB2166" i="11" s="1"/>
  <c r="Y2166" i="11"/>
  <c r="X2166" i="11"/>
  <c r="W2166" i="11"/>
  <c r="V2166" i="11"/>
  <c r="U2166" i="11"/>
  <c r="AL2165" i="11"/>
  <c r="AE2165" i="11"/>
  <c r="AC2165" i="11"/>
  <c r="AA2165" i="11"/>
  <c r="Y2165" i="11"/>
  <c r="X2165" i="11"/>
  <c r="W2165" i="11"/>
  <c r="V2165" i="11"/>
  <c r="AK2165" i="11" s="1"/>
  <c r="U2165" i="11"/>
  <c r="AK2164" i="11"/>
  <c r="AG2164" i="11"/>
  <c r="AC2164" i="11"/>
  <c r="AA2164" i="11"/>
  <c r="Y2164" i="11"/>
  <c r="X2164" i="11"/>
  <c r="W2164" i="11"/>
  <c r="V2164" i="11"/>
  <c r="AL2164" i="11" s="1"/>
  <c r="U2164" i="11"/>
  <c r="AK2163" i="11"/>
  <c r="AC2163" i="11"/>
  <c r="AA2163" i="11"/>
  <c r="AB2163" i="11" s="1"/>
  <c r="Y2163" i="11"/>
  <c r="X2163" i="11"/>
  <c r="W2163" i="11"/>
  <c r="V2163" i="11"/>
  <c r="U2163" i="11"/>
  <c r="AK2162" i="11"/>
  <c r="AF2162" i="11"/>
  <c r="AE2162" i="11"/>
  <c r="AC2162" i="11"/>
  <c r="AA2162" i="11"/>
  <c r="AB2162" i="11" s="1"/>
  <c r="Y2162" i="11"/>
  <c r="X2162" i="11"/>
  <c r="W2162" i="11"/>
  <c r="V2162" i="11"/>
  <c r="AL2162" i="11" s="1"/>
  <c r="U2162" i="11"/>
  <c r="AK2161" i="11"/>
  <c r="AE2161" i="11"/>
  <c r="AC2161" i="11"/>
  <c r="AA2161" i="11"/>
  <c r="Y2161" i="11"/>
  <c r="X2161" i="11"/>
  <c r="W2161" i="11"/>
  <c r="V2161" i="11"/>
  <c r="AL2161" i="11" s="1"/>
  <c r="U2161" i="11"/>
  <c r="AK2160" i="11"/>
  <c r="AC2160" i="11"/>
  <c r="AA2160" i="11"/>
  <c r="Y2160" i="11"/>
  <c r="X2160" i="11"/>
  <c r="W2160" i="11"/>
  <c r="V2160" i="11"/>
  <c r="AL2160" i="11" s="1"/>
  <c r="U2160" i="11"/>
  <c r="AK2159" i="11"/>
  <c r="AC2159" i="11"/>
  <c r="AA2159" i="11"/>
  <c r="AB2159" i="11" s="1"/>
  <c r="Y2159" i="11"/>
  <c r="X2159" i="11"/>
  <c r="W2159" i="11"/>
  <c r="V2159" i="11"/>
  <c r="U2159" i="11"/>
  <c r="AK2158" i="11"/>
  <c r="AF2158" i="11"/>
  <c r="AE2158" i="11"/>
  <c r="AC2158" i="11"/>
  <c r="AA2158" i="11"/>
  <c r="AB2158" i="11" s="1"/>
  <c r="Y2158" i="11"/>
  <c r="X2158" i="11"/>
  <c r="W2158" i="11"/>
  <c r="V2158" i="11"/>
  <c r="AL2158" i="11" s="1"/>
  <c r="U2158" i="11"/>
  <c r="AK2157" i="11"/>
  <c r="AC2157" i="11"/>
  <c r="AA2157" i="11"/>
  <c r="Y2157" i="11"/>
  <c r="X2157" i="11"/>
  <c r="W2157" i="11"/>
  <c r="V2157" i="11"/>
  <c r="AL2157" i="11" s="1"/>
  <c r="U2157" i="11"/>
  <c r="AK2156" i="11"/>
  <c r="AC2156" i="11"/>
  <c r="AA2156" i="11"/>
  <c r="Y2156" i="11"/>
  <c r="X2156" i="11"/>
  <c r="W2156" i="11"/>
  <c r="V2156" i="11"/>
  <c r="AL2156" i="11" s="1"/>
  <c r="U2156" i="11"/>
  <c r="AK2155" i="11"/>
  <c r="AE2155" i="11"/>
  <c r="AC2155" i="11"/>
  <c r="AA2155" i="11"/>
  <c r="AB2155" i="11" s="1"/>
  <c r="Y2155" i="11"/>
  <c r="X2155" i="11"/>
  <c r="W2155" i="11"/>
  <c r="V2155" i="11"/>
  <c r="AG2155" i="11" s="1"/>
  <c r="U2155" i="11"/>
  <c r="AK2154" i="11"/>
  <c r="AF2154" i="11"/>
  <c r="AE2154" i="11"/>
  <c r="AC2154" i="11"/>
  <c r="AA2154" i="11"/>
  <c r="AB2154" i="11" s="1"/>
  <c r="Y2154" i="11"/>
  <c r="X2154" i="11"/>
  <c r="W2154" i="11"/>
  <c r="V2154" i="11"/>
  <c r="AL2154" i="11" s="1"/>
  <c r="U2154" i="11"/>
  <c r="AK2153" i="11"/>
  <c r="AC2153" i="11"/>
  <c r="AA2153" i="11"/>
  <c r="Y2153" i="11"/>
  <c r="X2153" i="11"/>
  <c r="W2153" i="11"/>
  <c r="V2153" i="11"/>
  <c r="U2153" i="11"/>
  <c r="AK2152" i="11"/>
  <c r="AG2152" i="11"/>
  <c r="AC2152" i="11"/>
  <c r="AA2152" i="11"/>
  <c r="Y2152" i="11"/>
  <c r="X2152" i="11"/>
  <c r="W2152" i="11"/>
  <c r="V2152" i="11"/>
  <c r="AL2152" i="11" s="1"/>
  <c r="U2152" i="11"/>
  <c r="AK2151" i="11"/>
  <c r="AC2151" i="11"/>
  <c r="AA2151" i="11"/>
  <c r="AB2151" i="11" s="1"/>
  <c r="Y2151" i="11"/>
  <c r="X2151" i="11"/>
  <c r="W2151" i="11"/>
  <c r="V2151" i="11"/>
  <c r="AG2151" i="11" s="1"/>
  <c r="U2151" i="11"/>
  <c r="AF2150" i="11"/>
  <c r="AE2150" i="11"/>
  <c r="AC2150" i="11"/>
  <c r="AA2150" i="11"/>
  <c r="AB2150" i="11" s="1"/>
  <c r="Y2150" i="11"/>
  <c r="X2150" i="11"/>
  <c r="W2150" i="11"/>
  <c r="V2150" i="11"/>
  <c r="AL2150" i="11" s="1"/>
  <c r="U2150" i="11"/>
  <c r="AC2149" i="11"/>
  <c r="AA2149" i="11"/>
  <c r="Y2149" i="11"/>
  <c r="X2149" i="11"/>
  <c r="W2149" i="11"/>
  <c r="V2149" i="11"/>
  <c r="U2149" i="11"/>
  <c r="AK2148" i="11"/>
  <c r="AG2148" i="11"/>
  <c r="AC2148" i="11"/>
  <c r="AA2148" i="11"/>
  <c r="Y2148" i="11"/>
  <c r="X2148" i="11"/>
  <c r="W2148" i="11"/>
  <c r="V2148" i="11"/>
  <c r="AL2148" i="11" s="1"/>
  <c r="U2148" i="11"/>
  <c r="AK2147" i="11"/>
  <c r="AC2147" i="11"/>
  <c r="AA2147" i="11"/>
  <c r="AB2147" i="11" s="1"/>
  <c r="Y2147" i="11"/>
  <c r="X2147" i="11"/>
  <c r="W2147" i="11"/>
  <c r="V2147" i="11"/>
  <c r="U2147" i="11"/>
  <c r="AC2146" i="11"/>
  <c r="AA2146" i="11"/>
  <c r="AB2146" i="11" s="1"/>
  <c r="Y2146" i="11"/>
  <c r="X2146" i="11"/>
  <c r="W2146" i="11"/>
  <c r="V2146" i="11"/>
  <c r="U2146" i="11"/>
  <c r="AK2145" i="11"/>
  <c r="AE2145" i="11"/>
  <c r="AC2145" i="11"/>
  <c r="AA2145" i="11"/>
  <c r="Y2145" i="11"/>
  <c r="X2145" i="11"/>
  <c r="W2145" i="11"/>
  <c r="V2145" i="11"/>
  <c r="AL2145" i="11" s="1"/>
  <c r="U2145" i="11"/>
  <c r="AK2144" i="11"/>
  <c r="AC2144" i="11"/>
  <c r="AA2144" i="11"/>
  <c r="Y2144" i="11"/>
  <c r="X2144" i="11"/>
  <c r="W2144" i="11"/>
  <c r="V2144" i="11"/>
  <c r="U2144" i="11"/>
  <c r="AK2143" i="11"/>
  <c r="AC2143" i="11"/>
  <c r="AA2143" i="11"/>
  <c r="AB2143" i="11" s="1"/>
  <c r="Y2143" i="11"/>
  <c r="X2143" i="11"/>
  <c r="W2143" i="11"/>
  <c r="V2143" i="11"/>
  <c r="U2143" i="11"/>
  <c r="AG2142" i="11"/>
  <c r="AC2142" i="11"/>
  <c r="AA2142" i="11"/>
  <c r="AB2142" i="11" s="1"/>
  <c r="Y2142" i="11"/>
  <c r="X2142" i="11"/>
  <c r="W2142" i="11"/>
  <c r="V2142" i="11"/>
  <c r="U2142" i="11"/>
  <c r="AC2141" i="11"/>
  <c r="AA2141" i="11"/>
  <c r="Y2141" i="11"/>
  <c r="X2141" i="11"/>
  <c r="W2141" i="11"/>
  <c r="V2141" i="11"/>
  <c r="U2141" i="11"/>
  <c r="AC2140" i="11"/>
  <c r="AA2140" i="11"/>
  <c r="Y2140" i="11"/>
  <c r="X2140" i="11"/>
  <c r="W2140" i="11"/>
  <c r="V2140" i="11"/>
  <c r="U2140" i="11"/>
  <c r="AK2139" i="11"/>
  <c r="AE2139" i="11"/>
  <c r="AC2139" i="11"/>
  <c r="AA2139" i="11"/>
  <c r="AB2139" i="11" s="1"/>
  <c r="Y2139" i="11"/>
  <c r="X2139" i="11"/>
  <c r="W2139" i="11"/>
  <c r="V2139" i="11"/>
  <c r="AG2139" i="11" s="1"/>
  <c r="U2139" i="11"/>
  <c r="AC2138" i="11"/>
  <c r="AA2138" i="11"/>
  <c r="AB2138" i="11" s="1"/>
  <c r="Y2138" i="11"/>
  <c r="X2138" i="11"/>
  <c r="W2138" i="11"/>
  <c r="V2138" i="11"/>
  <c r="U2138" i="11"/>
  <c r="AC2137" i="11"/>
  <c r="AA2137" i="11"/>
  <c r="Y2137" i="11"/>
  <c r="X2137" i="11"/>
  <c r="W2137" i="11"/>
  <c r="V2137" i="11"/>
  <c r="AK2137" i="11" s="1"/>
  <c r="U2137" i="11"/>
  <c r="AK2136" i="11"/>
  <c r="AG2136" i="11"/>
  <c r="AC2136" i="11"/>
  <c r="AA2136" i="11"/>
  <c r="Y2136" i="11"/>
  <c r="X2136" i="11"/>
  <c r="W2136" i="11"/>
  <c r="V2136" i="11"/>
  <c r="U2136" i="11"/>
  <c r="AK2135" i="11"/>
  <c r="AE2135" i="11"/>
  <c r="AC2135" i="11"/>
  <c r="AA2135" i="11"/>
  <c r="AB2135" i="11" s="1"/>
  <c r="Y2135" i="11"/>
  <c r="X2135" i="11"/>
  <c r="W2135" i="11"/>
  <c r="V2135" i="11"/>
  <c r="AG2135" i="11" s="1"/>
  <c r="U2135" i="11"/>
  <c r="AK2134" i="11"/>
  <c r="AF2134" i="11"/>
  <c r="AE2134" i="11"/>
  <c r="AC2134" i="11"/>
  <c r="AA2134" i="11"/>
  <c r="AB2134" i="11" s="1"/>
  <c r="Y2134" i="11"/>
  <c r="X2134" i="11"/>
  <c r="W2134" i="11"/>
  <c r="V2134" i="11"/>
  <c r="AL2134" i="11" s="1"/>
  <c r="U2134" i="11"/>
  <c r="AG2133" i="11"/>
  <c r="AC2133" i="11"/>
  <c r="AA2133" i="11"/>
  <c r="Y2133" i="11"/>
  <c r="X2133" i="11"/>
  <c r="W2133" i="11"/>
  <c r="V2133" i="11"/>
  <c r="AL2133" i="11" s="1"/>
  <c r="U2133" i="11"/>
  <c r="AC2132" i="11"/>
  <c r="AA2132" i="11"/>
  <c r="Y2132" i="11"/>
  <c r="X2132" i="11"/>
  <c r="W2132" i="11"/>
  <c r="V2132" i="11"/>
  <c r="U2132" i="11"/>
  <c r="AC2131" i="11"/>
  <c r="AA2131" i="11"/>
  <c r="AB2131" i="11" s="1"/>
  <c r="Y2131" i="11"/>
  <c r="X2131" i="11"/>
  <c r="W2131" i="11"/>
  <c r="V2131" i="11"/>
  <c r="AK2131" i="11" s="1"/>
  <c r="U2131" i="11"/>
  <c r="AF2130" i="11"/>
  <c r="AC2130" i="11"/>
  <c r="AA2130" i="11"/>
  <c r="AB2130" i="11" s="1"/>
  <c r="Y2130" i="11"/>
  <c r="X2130" i="11"/>
  <c r="W2130" i="11"/>
  <c r="V2130" i="11"/>
  <c r="AL2130" i="11" s="1"/>
  <c r="U2130" i="11"/>
  <c r="AC2129" i="11"/>
  <c r="AA2129" i="11"/>
  <c r="Y2129" i="11"/>
  <c r="X2129" i="11"/>
  <c r="W2129" i="11"/>
  <c r="V2129" i="11"/>
  <c r="U2129" i="11"/>
  <c r="AC2128" i="11"/>
  <c r="AA2128" i="11"/>
  <c r="Y2128" i="11"/>
  <c r="X2128" i="11"/>
  <c r="W2128" i="11"/>
  <c r="V2128" i="11"/>
  <c r="U2128" i="11"/>
  <c r="AC2127" i="11"/>
  <c r="AA2127" i="11"/>
  <c r="AB2127" i="11" s="1"/>
  <c r="Y2127" i="11"/>
  <c r="X2127" i="11"/>
  <c r="W2127" i="11"/>
  <c r="V2127" i="11"/>
  <c r="AK2127" i="11" s="1"/>
  <c r="U2127" i="11"/>
  <c r="AF2126" i="11"/>
  <c r="AC2126" i="11"/>
  <c r="AA2126" i="11"/>
  <c r="AB2126" i="11" s="1"/>
  <c r="Y2126" i="11"/>
  <c r="X2126" i="11"/>
  <c r="W2126" i="11"/>
  <c r="V2126" i="11"/>
  <c r="AL2126" i="11" s="1"/>
  <c r="U2126" i="11"/>
  <c r="AC2125" i="11"/>
  <c r="AA2125" i="11"/>
  <c r="Y2125" i="11"/>
  <c r="X2125" i="11"/>
  <c r="W2125" i="11"/>
  <c r="V2125" i="11"/>
  <c r="AL2125" i="11" s="1"/>
  <c r="U2125" i="11"/>
  <c r="AC2124" i="11"/>
  <c r="AA2124" i="11"/>
  <c r="Y2124" i="11"/>
  <c r="X2124" i="11"/>
  <c r="W2124" i="11"/>
  <c r="V2124" i="11"/>
  <c r="AL2124" i="11" s="1"/>
  <c r="U2124" i="11"/>
  <c r="AC2123" i="11"/>
  <c r="AA2123" i="11"/>
  <c r="AB2123" i="11" s="1"/>
  <c r="Y2123" i="11"/>
  <c r="X2123" i="11"/>
  <c r="W2123" i="11"/>
  <c r="V2123" i="11"/>
  <c r="U2123" i="11"/>
  <c r="AF2122" i="11"/>
  <c r="AC2122" i="11"/>
  <c r="AA2122" i="11"/>
  <c r="AB2122" i="11" s="1"/>
  <c r="Y2122" i="11"/>
  <c r="X2122" i="11"/>
  <c r="W2122" i="11"/>
  <c r="V2122" i="11"/>
  <c r="AG2122" i="11" s="1"/>
  <c r="U2122" i="11"/>
  <c r="AC2121" i="11"/>
  <c r="AA2121" i="11"/>
  <c r="Y2121" i="11"/>
  <c r="X2121" i="11"/>
  <c r="W2121" i="11"/>
  <c r="V2121" i="11"/>
  <c r="AK2121" i="11" s="1"/>
  <c r="U2121" i="11"/>
  <c r="AC2120" i="11"/>
  <c r="AA2120" i="11"/>
  <c r="Y2120" i="11"/>
  <c r="X2120" i="11"/>
  <c r="W2120" i="11"/>
  <c r="V2120" i="11"/>
  <c r="U2120" i="11"/>
  <c r="AK2119" i="11"/>
  <c r="AE2119" i="11"/>
  <c r="AC2119" i="11"/>
  <c r="AA2119" i="11"/>
  <c r="AB2119" i="11" s="1"/>
  <c r="Y2119" i="11"/>
  <c r="X2119" i="11"/>
  <c r="W2119" i="11"/>
  <c r="V2119" i="11"/>
  <c r="AG2119" i="11" s="1"/>
  <c r="U2119" i="11"/>
  <c r="AG2118" i="11"/>
  <c r="AC2118" i="11"/>
  <c r="AA2118" i="11"/>
  <c r="AB2118" i="11" s="1"/>
  <c r="Y2118" i="11"/>
  <c r="X2118" i="11"/>
  <c r="W2118" i="11"/>
  <c r="V2118" i="11"/>
  <c r="U2118" i="11"/>
  <c r="AG2117" i="11"/>
  <c r="AE2117" i="11"/>
  <c r="AC2117" i="11"/>
  <c r="AA2117" i="11"/>
  <c r="Y2117" i="11"/>
  <c r="X2117" i="11"/>
  <c r="W2117" i="11"/>
  <c r="V2117" i="11"/>
  <c r="AL2117" i="11" s="1"/>
  <c r="U2117" i="11"/>
  <c r="AK2116" i="11"/>
  <c r="AC2116" i="11"/>
  <c r="AA2116" i="11"/>
  <c r="Y2116" i="11"/>
  <c r="X2116" i="11"/>
  <c r="W2116" i="11"/>
  <c r="V2116" i="11"/>
  <c r="AL2116" i="11" s="1"/>
  <c r="U2116" i="11"/>
  <c r="AC2115" i="11"/>
  <c r="AA2115" i="11"/>
  <c r="AB2115" i="11" s="1"/>
  <c r="Y2115" i="11"/>
  <c r="X2115" i="11"/>
  <c r="W2115" i="11"/>
  <c r="V2115" i="11"/>
  <c r="AK2115" i="11" s="1"/>
  <c r="U2115" i="11"/>
  <c r="AF2114" i="11"/>
  <c r="AE2114" i="11"/>
  <c r="AC2114" i="11"/>
  <c r="AA2114" i="11"/>
  <c r="AB2114" i="11" s="1"/>
  <c r="Y2114" i="11"/>
  <c r="X2114" i="11"/>
  <c r="W2114" i="11"/>
  <c r="V2114" i="11"/>
  <c r="AL2114" i="11" s="1"/>
  <c r="U2114" i="11"/>
  <c r="AC2113" i="11"/>
  <c r="AA2113" i="11"/>
  <c r="Y2113" i="11"/>
  <c r="X2113" i="11"/>
  <c r="W2113" i="11"/>
  <c r="V2113" i="11"/>
  <c r="U2113" i="11"/>
  <c r="AC2112" i="11"/>
  <c r="AA2112" i="11"/>
  <c r="Y2112" i="11"/>
  <c r="X2112" i="11"/>
  <c r="W2112" i="11"/>
  <c r="V2112" i="11"/>
  <c r="U2112" i="11"/>
  <c r="AC2111" i="11"/>
  <c r="AA2111" i="11"/>
  <c r="AB2111" i="11" s="1"/>
  <c r="Y2111" i="11"/>
  <c r="X2111" i="11"/>
  <c r="W2111" i="11"/>
  <c r="V2111" i="11"/>
  <c r="AK2111" i="11" s="1"/>
  <c r="U2111" i="11"/>
  <c r="AG2110" i="11"/>
  <c r="AF2110" i="11"/>
  <c r="AC2110" i="11"/>
  <c r="AA2110" i="11"/>
  <c r="AB2110" i="11" s="1"/>
  <c r="Y2110" i="11"/>
  <c r="X2110" i="11"/>
  <c r="W2110" i="11"/>
  <c r="V2110" i="11"/>
  <c r="U2110" i="11"/>
  <c r="AC2109" i="11"/>
  <c r="AA2109" i="11"/>
  <c r="Y2109" i="11"/>
  <c r="X2109" i="11"/>
  <c r="W2109" i="11"/>
  <c r="V2109" i="11"/>
  <c r="U2109" i="11"/>
  <c r="AC2108" i="11"/>
  <c r="AA2108" i="11"/>
  <c r="Y2108" i="11"/>
  <c r="X2108" i="11"/>
  <c r="W2108" i="11"/>
  <c r="V2108" i="11"/>
  <c r="U2108" i="11"/>
  <c r="AC2107" i="11"/>
  <c r="AA2107" i="11"/>
  <c r="AB2107" i="11" s="1"/>
  <c r="Y2107" i="11"/>
  <c r="X2107" i="11"/>
  <c r="W2107" i="11"/>
  <c r="V2107" i="11"/>
  <c r="U2107" i="11"/>
  <c r="AC2106" i="11"/>
  <c r="AA2106" i="11"/>
  <c r="AB2106" i="11" s="1"/>
  <c r="Y2106" i="11"/>
  <c r="X2106" i="11"/>
  <c r="W2106" i="11"/>
  <c r="V2106" i="11"/>
  <c r="U2106" i="11"/>
  <c r="AC2105" i="11"/>
  <c r="AA2105" i="11"/>
  <c r="Y2105" i="11"/>
  <c r="X2105" i="11"/>
  <c r="W2105" i="11"/>
  <c r="V2105" i="11"/>
  <c r="U2105" i="11"/>
  <c r="AC2104" i="11"/>
  <c r="AA2104" i="11"/>
  <c r="Y2104" i="11"/>
  <c r="X2104" i="11"/>
  <c r="W2104" i="11"/>
  <c r="V2104" i="11"/>
  <c r="U2104" i="11"/>
  <c r="AC2103" i="11"/>
  <c r="AA2103" i="11"/>
  <c r="AB2103" i="11" s="1"/>
  <c r="Y2103" i="11"/>
  <c r="X2103" i="11"/>
  <c r="W2103" i="11"/>
  <c r="V2103" i="11"/>
  <c r="U2103" i="11"/>
  <c r="AG2102" i="11"/>
  <c r="AF2102" i="11"/>
  <c r="AC2102" i="11"/>
  <c r="AA2102" i="11"/>
  <c r="AB2102" i="11" s="1"/>
  <c r="Y2102" i="11"/>
  <c r="X2102" i="11"/>
  <c r="W2102" i="11"/>
  <c r="V2102" i="11"/>
  <c r="U2102" i="11"/>
  <c r="AG2101" i="11"/>
  <c r="AE2101" i="11"/>
  <c r="AC2101" i="11"/>
  <c r="AA2101" i="11"/>
  <c r="Y2101" i="11"/>
  <c r="X2101" i="11"/>
  <c r="W2101" i="11"/>
  <c r="V2101" i="11"/>
  <c r="U2101" i="11"/>
  <c r="AK2100" i="11"/>
  <c r="AC2100" i="11"/>
  <c r="AA2100" i="11"/>
  <c r="Y2100" i="11"/>
  <c r="X2100" i="11"/>
  <c r="W2100" i="11"/>
  <c r="V2100" i="11"/>
  <c r="U2100" i="11"/>
  <c r="AK2099" i="11"/>
  <c r="AC2099" i="11"/>
  <c r="AA2099" i="11"/>
  <c r="AB2099" i="11" s="1"/>
  <c r="Y2099" i="11"/>
  <c r="X2099" i="11"/>
  <c r="W2099" i="11"/>
  <c r="V2099" i="11"/>
  <c r="U2099" i="11"/>
  <c r="AC2098" i="11"/>
  <c r="AA2098" i="11"/>
  <c r="AB2098" i="11" s="1"/>
  <c r="Y2098" i="11"/>
  <c r="X2098" i="11"/>
  <c r="W2098" i="11"/>
  <c r="V2098" i="11"/>
  <c r="U2098" i="11"/>
  <c r="AK2097" i="11"/>
  <c r="AE2097" i="11"/>
  <c r="AC2097" i="11"/>
  <c r="AA2097" i="11"/>
  <c r="Y2097" i="11"/>
  <c r="X2097" i="11"/>
  <c r="W2097" i="11"/>
  <c r="V2097" i="11"/>
  <c r="AL2097" i="11" s="1"/>
  <c r="U2097" i="11"/>
  <c r="AK2096" i="11"/>
  <c r="AC2096" i="11"/>
  <c r="AA2096" i="11"/>
  <c r="Y2096" i="11"/>
  <c r="X2096" i="11"/>
  <c r="W2096" i="11"/>
  <c r="V2096" i="11"/>
  <c r="AL2096" i="11" s="1"/>
  <c r="U2096" i="11"/>
  <c r="AK2095" i="11"/>
  <c r="AC2095" i="11"/>
  <c r="AA2095" i="11"/>
  <c r="AB2095" i="11" s="1"/>
  <c r="Y2095" i="11"/>
  <c r="X2095" i="11"/>
  <c r="W2095" i="11"/>
  <c r="V2095" i="11"/>
  <c r="U2095" i="11"/>
  <c r="AK2094" i="11"/>
  <c r="AG2094" i="11"/>
  <c r="AC2094" i="11"/>
  <c r="AA2094" i="11"/>
  <c r="AB2094" i="11" s="1"/>
  <c r="Y2094" i="11"/>
  <c r="X2094" i="11"/>
  <c r="W2094" i="11"/>
  <c r="V2094" i="11"/>
  <c r="U2094" i="11"/>
  <c r="AC2093" i="11"/>
  <c r="AA2093" i="11"/>
  <c r="Y2093" i="11"/>
  <c r="X2093" i="11"/>
  <c r="W2093" i="11"/>
  <c r="V2093" i="11"/>
  <c r="U2093" i="11"/>
  <c r="AC2092" i="11"/>
  <c r="AA2092" i="11"/>
  <c r="Y2092" i="11"/>
  <c r="X2092" i="11"/>
  <c r="W2092" i="11"/>
  <c r="V2092" i="11"/>
  <c r="U2092" i="11"/>
  <c r="AK2091" i="11"/>
  <c r="AE2091" i="11"/>
  <c r="AC2091" i="11"/>
  <c r="AA2091" i="11"/>
  <c r="AB2091" i="11" s="1"/>
  <c r="Y2091" i="11"/>
  <c r="X2091" i="11"/>
  <c r="W2091" i="11"/>
  <c r="V2091" i="11"/>
  <c r="AG2091" i="11" s="1"/>
  <c r="U2091" i="11"/>
  <c r="AK2090" i="11"/>
  <c r="AG2090" i="11"/>
  <c r="AC2090" i="11"/>
  <c r="AA2090" i="11"/>
  <c r="AB2090" i="11" s="1"/>
  <c r="Y2090" i="11"/>
  <c r="X2090" i="11"/>
  <c r="W2090" i="11"/>
  <c r="V2090" i="11"/>
  <c r="U2090" i="11"/>
  <c r="AC2089" i="11"/>
  <c r="AA2089" i="11"/>
  <c r="Y2089" i="11"/>
  <c r="X2089" i="11"/>
  <c r="W2089" i="11"/>
  <c r="V2089" i="11"/>
  <c r="U2089" i="11"/>
  <c r="AK2088" i="11"/>
  <c r="AG2088" i="11"/>
  <c r="AC2088" i="11"/>
  <c r="AA2088" i="11"/>
  <c r="Y2088" i="11"/>
  <c r="X2088" i="11"/>
  <c r="W2088" i="11"/>
  <c r="V2088" i="11"/>
  <c r="AL2088" i="11" s="1"/>
  <c r="U2088" i="11"/>
  <c r="AK2087" i="11"/>
  <c r="AC2087" i="11"/>
  <c r="AA2087" i="11"/>
  <c r="AB2087" i="11" s="1"/>
  <c r="Y2087" i="11"/>
  <c r="X2087" i="11"/>
  <c r="W2087" i="11"/>
  <c r="V2087" i="11"/>
  <c r="AG2087" i="11" s="1"/>
  <c r="U2087" i="11"/>
  <c r="AK2086" i="11"/>
  <c r="AC2086" i="11"/>
  <c r="AA2086" i="11"/>
  <c r="AB2086" i="11" s="1"/>
  <c r="Y2086" i="11"/>
  <c r="X2086" i="11"/>
  <c r="W2086" i="11"/>
  <c r="V2086" i="11"/>
  <c r="U2086" i="11"/>
  <c r="AG2085" i="11"/>
  <c r="AE2085" i="11"/>
  <c r="AC2085" i="11"/>
  <c r="AA2085" i="11"/>
  <c r="Y2085" i="11"/>
  <c r="X2085" i="11"/>
  <c r="W2085" i="11"/>
  <c r="V2085" i="11"/>
  <c r="AL2085" i="11" s="1"/>
  <c r="U2085" i="11"/>
  <c r="AK2084" i="11"/>
  <c r="AC2084" i="11"/>
  <c r="AA2084" i="11"/>
  <c r="Y2084" i="11"/>
  <c r="X2084" i="11"/>
  <c r="W2084" i="11"/>
  <c r="V2084" i="11"/>
  <c r="AL2084" i="11" s="1"/>
  <c r="U2084" i="11"/>
  <c r="AK2083" i="11"/>
  <c r="AC2083" i="11"/>
  <c r="AA2083" i="11"/>
  <c r="AB2083" i="11" s="1"/>
  <c r="Y2083" i="11"/>
  <c r="X2083" i="11"/>
  <c r="W2083" i="11"/>
  <c r="V2083" i="11"/>
  <c r="U2083" i="11"/>
  <c r="AK2082" i="11"/>
  <c r="AF2082" i="11"/>
  <c r="AE2082" i="11"/>
  <c r="AC2082" i="11"/>
  <c r="AA2082" i="11"/>
  <c r="AB2082" i="11" s="1"/>
  <c r="Y2082" i="11"/>
  <c r="X2082" i="11"/>
  <c r="W2082" i="11"/>
  <c r="V2082" i="11"/>
  <c r="AL2082" i="11" s="1"/>
  <c r="U2082" i="11"/>
  <c r="AK2081" i="11"/>
  <c r="AC2081" i="11"/>
  <c r="AA2081" i="11"/>
  <c r="Y2081" i="11"/>
  <c r="X2081" i="11"/>
  <c r="W2081" i="11"/>
  <c r="V2081" i="11"/>
  <c r="AL2081" i="11" s="1"/>
  <c r="U2081" i="11"/>
  <c r="AK2080" i="11"/>
  <c r="AC2080" i="11"/>
  <c r="AA2080" i="11"/>
  <c r="Y2080" i="11"/>
  <c r="X2080" i="11"/>
  <c r="W2080" i="11"/>
  <c r="V2080" i="11"/>
  <c r="U2080" i="11"/>
  <c r="AK2079" i="11"/>
  <c r="AC2079" i="11"/>
  <c r="AA2079" i="11"/>
  <c r="AB2079" i="11" s="1"/>
  <c r="Y2079" i="11"/>
  <c r="X2079" i="11"/>
  <c r="W2079" i="11"/>
  <c r="V2079" i="11"/>
  <c r="U2079" i="11"/>
  <c r="AK2078" i="11"/>
  <c r="AC2078" i="11"/>
  <c r="AA2078" i="11"/>
  <c r="AB2078" i="11" s="1"/>
  <c r="Y2078" i="11"/>
  <c r="X2078" i="11"/>
  <c r="W2078" i="11"/>
  <c r="V2078" i="11"/>
  <c r="U2078" i="11"/>
  <c r="AC2077" i="11"/>
  <c r="AA2077" i="11"/>
  <c r="Y2077" i="11"/>
  <c r="X2077" i="11"/>
  <c r="W2077" i="11"/>
  <c r="V2077" i="11"/>
  <c r="U2077" i="11"/>
  <c r="AC2076" i="11"/>
  <c r="AA2076" i="11"/>
  <c r="Y2076" i="11"/>
  <c r="X2076" i="11"/>
  <c r="W2076" i="11"/>
  <c r="V2076" i="11"/>
  <c r="U2076" i="11"/>
  <c r="AK2075" i="11"/>
  <c r="AE2075" i="11"/>
  <c r="AC2075" i="11"/>
  <c r="AA2075" i="11"/>
  <c r="AB2075" i="11" s="1"/>
  <c r="Y2075" i="11"/>
  <c r="X2075" i="11"/>
  <c r="W2075" i="11"/>
  <c r="V2075" i="11"/>
  <c r="AG2075" i="11" s="1"/>
  <c r="U2075" i="11"/>
  <c r="AK2074" i="11"/>
  <c r="AC2074" i="11"/>
  <c r="AA2074" i="11"/>
  <c r="AB2074" i="11" s="1"/>
  <c r="Y2074" i="11"/>
  <c r="X2074" i="11"/>
  <c r="W2074" i="11"/>
  <c r="V2074" i="11"/>
  <c r="U2074" i="11"/>
  <c r="AC2073" i="11"/>
  <c r="AA2073" i="11"/>
  <c r="Y2073" i="11"/>
  <c r="X2073" i="11"/>
  <c r="W2073" i="11"/>
  <c r="V2073" i="11"/>
  <c r="U2073" i="11"/>
  <c r="AK2072" i="11"/>
  <c r="AG2072" i="11"/>
  <c r="AC2072" i="11"/>
  <c r="AA2072" i="11"/>
  <c r="Y2072" i="11"/>
  <c r="X2072" i="11"/>
  <c r="W2072" i="11"/>
  <c r="V2072" i="11"/>
  <c r="AL2072" i="11" s="1"/>
  <c r="U2072" i="11"/>
  <c r="AK2071" i="11"/>
  <c r="AC2071" i="11"/>
  <c r="AA2071" i="11"/>
  <c r="AB2071" i="11" s="1"/>
  <c r="Y2071" i="11"/>
  <c r="X2071" i="11"/>
  <c r="W2071" i="11"/>
  <c r="V2071" i="11"/>
  <c r="AG2071" i="11" s="1"/>
  <c r="U2071" i="11"/>
  <c r="AC2070" i="11"/>
  <c r="AA2070" i="11"/>
  <c r="AB2070" i="11" s="1"/>
  <c r="Y2070" i="11"/>
  <c r="X2070" i="11"/>
  <c r="W2070" i="11"/>
  <c r="V2070" i="11"/>
  <c r="U2070" i="11"/>
  <c r="AG2069" i="11"/>
  <c r="AE2069" i="11"/>
  <c r="AC2069" i="11"/>
  <c r="AA2069" i="11"/>
  <c r="Y2069" i="11"/>
  <c r="X2069" i="11"/>
  <c r="W2069" i="11"/>
  <c r="V2069" i="11"/>
  <c r="AL2069" i="11" s="1"/>
  <c r="U2069" i="11"/>
  <c r="AK2068" i="11"/>
  <c r="AC2068" i="11"/>
  <c r="AA2068" i="11"/>
  <c r="Y2068" i="11"/>
  <c r="X2068" i="11"/>
  <c r="W2068" i="11"/>
  <c r="V2068" i="11"/>
  <c r="AL2068" i="11" s="1"/>
  <c r="U2068" i="11"/>
  <c r="AK2067" i="11"/>
  <c r="AC2067" i="11"/>
  <c r="AA2067" i="11"/>
  <c r="AB2067" i="11" s="1"/>
  <c r="Y2067" i="11"/>
  <c r="X2067" i="11"/>
  <c r="W2067" i="11"/>
  <c r="V2067" i="11"/>
  <c r="U2067" i="11"/>
  <c r="AK2066" i="11"/>
  <c r="AF2066" i="11"/>
  <c r="AE2066" i="11"/>
  <c r="AC2066" i="11"/>
  <c r="AA2066" i="11"/>
  <c r="AB2066" i="11" s="1"/>
  <c r="Y2066" i="11"/>
  <c r="X2066" i="11"/>
  <c r="W2066" i="11"/>
  <c r="V2066" i="11"/>
  <c r="AG2066" i="11" s="1"/>
  <c r="U2066" i="11"/>
  <c r="AK2065" i="11"/>
  <c r="AC2065" i="11"/>
  <c r="AA2065" i="11"/>
  <c r="Y2065" i="11"/>
  <c r="X2065" i="11"/>
  <c r="W2065" i="11"/>
  <c r="V2065" i="11"/>
  <c r="U2065" i="11"/>
  <c r="AK2064" i="11"/>
  <c r="AC2064" i="11"/>
  <c r="AA2064" i="11"/>
  <c r="Y2064" i="11"/>
  <c r="X2064" i="11"/>
  <c r="W2064" i="11"/>
  <c r="V2064" i="11"/>
  <c r="U2064" i="11"/>
  <c r="AK2063" i="11"/>
  <c r="AC2063" i="11"/>
  <c r="AA2063" i="11"/>
  <c r="AB2063" i="11" s="1"/>
  <c r="Y2063" i="11"/>
  <c r="X2063" i="11"/>
  <c r="W2063" i="11"/>
  <c r="V2063" i="11"/>
  <c r="U2063" i="11"/>
  <c r="AC2062" i="11"/>
  <c r="AA2062" i="11"/>
  <c r="AB2062" i="11" s="1"/>
  <c r="Y2062" i="11"/>
  <c r="X2062" i="11"/>
  <c r="W2062" i="11"/>
  <c r="V2062" i="11"/>
  <c r="U2062" i="11"/>
  <c r="AC2061" i="11"/>
  <c r="AA2061" i="11"/>
  <c r="Y2061" i="11"/>
  <c r="X2061" i="11"/>
  <c r="W2061" i="11"/>
  <c r="V2061" i="11"/>
  <c r="U2061" i="11"/>
  <c r="AC2060" i="11"/>
  <c r="AA2060" i="11"/>
  <c r="Y2060" i="11"/>
  <c r="X2060" i="11"/>
  <c r="W2060" i="11"/>
  <c r="V2060" i="11"/>
  <c r="U2060" i="11"/>
  <c r="AK2059" i="11"/>
  <c r="AE2059" i="11"/>
  <c r="AC2059" i="11"/>
  <c r="AA2059" i="11"/>
  <c r="AB2059" i="11" s="1"/>
  <c r="Y2059" i="11"/>
  <c r="X2059" i="11"/>
  <c r="W2059" i="11"/>
  <c r="V2059" i="11"/>
  <c r="AG2059" i="11" s="1"/>
  <c r="U2059" i="11"/>
  <c r="AC2058" i="11"/>
  <c r="AA2058" i="11"/>
  <c r="AB2058" i="11" s="1"/>
  <c r="Y2058" i="11"/>
  <c r="X2058" i="11"/>
  <c r="W2058" i="11"/>
  <c r="V2058" i="11"/>
  <c r="U2058" i="11"/>
  <c r="AC2057" i="11"/>
  <c r="AA2057" i="11"/>
  <c r="Y2057" i="11"/>
  <c r="X2057" i="11"/>
  <c r="W2057" i="11"/>
  <c r="V2057" i="11"/>
  <c r="U2057" i="11"/>
  <c r="AK2056" i="11"/>
  <c r="AG2056" i="11"/>
  <c r="AC2056" i="11"/>
  <c r="AA2056" i="11"/>
  <c r="Y2056" i="11"/>
  <c r="X2056" i="11"/>
  <c r="W2056" i="11"/>
  <c r="V2056" i="11"/>
  <c r="U2056" i="11"/>
  <c r="AK2055" i="11"/>
  <c r="AC2055" i="11"/>
  <c r="AA2055" i="11"/>
  <c r="AB2055" i="11" s="1"/>
  <c r="Y2055" i="11"/>
  <c r="X2055" i="11"/>
  <c r="W2055" i="11"/>
  <c r="V2055" i="11"/>
  <c r="AG2055" i="11" s="1"/>
  <c r="U2055" i="11"/>
  <c r="AK2054" i="11"/>
  <c r="AG2054" i="11"/>
  <c r="AC2054" i="11"/>
  <c r="AA2054" i="11"/>
  <c r="AB2054" i="11" s="1"/>
  <c r="Y2054" i="11"/>
  <c r="X2054" i="11"/>
  <c r="W2054" i="11"/>
  <c r="V2054" i="11"/>
  <c r="U2054" i="11"/>
  <c r="AG2053" i="11"/>
  <c r="AE2053" i="11"/>
  <c r="AC2053" i="11"/>
  <c r="AA2053" i="11"/>
  <c r="Y2053" i="11"/>
  <c r="X2053" i="11"/>
  <c r="W2053" i="11"/>
  <c r="V2053" i="11"/>
  <c r="AL2053" i="11" s="1"/>
  <c r="U2053" i="11"/>
  <c r="AK2052" i="11"/>
  <c r="AC2052" i="11"/>
  <c r="AA2052" i="11"/>
  <c r="Y2052" i="11"/>
  <c r="X2052" i="11"/>
  <c r="W2052" i="11"/>
  <c r="V2052" i="11"/>
  <c r="AL2052" i="11" s="1"/>
  <c r="U2052" i="11"/>
  <c r="AK2051" i="11"/>
  <c r="AC2051" i="11"/>
  <c r="AA2051" i="11"/>
  <c r="AB2051" i="11" s="1"/>
  <c r="Y2051" i="11"/>
  <c r="X2051" i="11"/>
  <c r="W2051" i="11"/>
  <c r="V2051" i="11"/>
  <c r="U2051" i="11"/>
  <c r="AK2050" i="11"/>
  <c r="AF2050" i="11"/>
  <c r="AE2050" i="11"/>
  <c r="AC2050" i="11"/>
  <c r="AA2050" i="11"/>
  <c r="AB2050" i="11" s="1"/>
  <c r="Y2050" i="11"/>
  <c r="X2050" i="11"/>
  <c r="W2050" i="11"/>
  <c r="V2050" i="11"/>
  <c r="AG2050" i="11" s="1"/>
  <c r="U2050" i="11"/>
  <c r="AK2049" i="11"/>
  <c r="AC2049" i="11"/>
  <c r="AA2049" i="11"/>
  <c r="Y2049" i="11"/>
  <c r="X2049" i="11"/>
  <c r="W2049" i="11"/>
  <c r="V2049" i="11"/>
  <c r="U2049" i="11"/>
  <c r="AK2048" i="11"/>
  <c r="AC2048" i="11"/>
  <c r="AA2048" i="11"/>
  <c r="Y2048" i="11"/>
  <c r="X2048" i="11"/>
  <c r="W2048" i="11"/>
  <c r="V2048" i="11"/>
  <c r="U2048" i="11"/>
  <c r="AK2047" i="11"/>
  <c r="AC2047" i="11"/>
  <c r="AA2047" i="11"/>
  <c r="AB2047" i="11" s="1"/>
  <c r="Y2047" i="11"/>
  <c r="X2047" i="11"/>
  <c r="W2047" i="11"/>
  <c r="V2047" i="11"/>
  <c r="U2047" i="11"/>
  <c r="AK2046" i="11"/>
  <c r="AG2046" i="11"/>
  <c r="AC2046" i="11"/>
  <c r="AA2046" i="11"/>
  <c r="AB2046" i="11" s="1"/>
  <c r="Y2046" i="11"/>
  <c r="X2046" i="11"/>
  <c r="W2046" i="11"/>
  <c r="V2046" i="11"/>
  <c r="U2046" i="11"/>
  <c r="AC2045" i="11"/>
  <c r="AA2045" i="11"/>
  <c r="Y2045" i="11"/>
  <c r="X2045" i="11"/>
  <c r="W2045" i="11"/>
  <c r="V2045" i="11"/>
  <c r="U2045" i="11"/>
  <c r="AC2044" i="11"/>
  <c r="AA2044" i="11"/>
  <c r="Y2044" i="11"/>
  <c r="X2044" i="11"/>
  <c r="W2044" i="11"/>
  <c r="V2044" i="11"/>
  <c r="U2044" i="11"/>
  <c r="AK2043" i="11"/>
  <c r="AE2043" i="11"/>
  <c r="AC2043" i="11"/>
  <c r="AA2043" i="11"/>
  <c r="AB2043" i="11" s="1"/>
  <c r="Y2043" i="11"/>
  <c r="X2043" i="11"/>
  <c r="W2043" i="11"/>
  <c r="V2043" i="11"/>
  <c r="AG2043" i="11" s="1"/>
  <c r="U2043" i="11"/>
  <c r="AK2042" i="11"/>
  <c r="AG2042" i="11"/>
  <c r="AC2042" i="11"/>
  <c r="AA2042" i="11"/>
  <c r="AB2042" i="11" s="1"/>
  <c r="Y2042" i="11"/>
  <c r="X2042" i="11"/>
  <c r="W2042" i="11"/>
  <c r="V2042" i="11"/>
  <c r="U2042" i="11"/>
  <c r="AC2041" i="11"/>
  <c r="AA2041" i="11"/>
  <c r="Y2041" i="11"/>
  <c r="X2041" i="11"/>
  <c r="W2041" i="11"/>
  <c r="V2041" i="11"/>
  <c r="U2041" i="11"/>
  <c r="AK2040" i="11"/>
  <c r="AG2040" i="11"/>
  <c r="AC2040" i="11"/>
  <c r="AA2040" i="11"/>
  <c r="Y2040" i="11"/>
  <c r="X2040" i="11"/>
  <c r="W2040" i="11"/>
  <c r="V2040" i="11"/>
  <c r="AL2040" i="11" s="1"/>
  <c r="U2040" i="11"/>
  <c r="AK2039" i="11"/>
  <c r="AC2039" i="11"/>
  <c r="AA2039" i="11"/>
  <c r="AB2039" i="11" s="1"/>
  <c r="Y2039" i="11"/>
  <c r="X2039" i="11"/>
  <c r="W2039" i="11"/>
  <c r="V2039" i="11"/>
  <c r="AG2039" i="11" s="1"/>
  <c r="U2039" i="11"/>
  <c r="AK2038" i="11"/>
  <c r="AG2038" i="11"/>
  <c r="AC2038" i="11"/>
  <c r="AA2038" i="11"/>
  <c r="AB2038" i="11" s="1"/>
  <c r="Y2038" i="11"/>
  <c r="X2038" i="11"/>
  <c r="W2038" i="11"/>
  <c r="V2038" i="11"/>
  <c r="U2038" i="11"/>
  <c r="AG2037" i="11"/>
  <c r="AE2037" i="11"/>
  <c r="AC2037" i="11"/>
  <c r="AA2037" i="11"/>
  <c r="Y2037" i="11"/>
  <c r="X2037" i="11"/>
  <c r="W2037" i="11"/>
  <c r="V2037" i="11"/>
  <c r="AL2037" i="11" s="1"/>
  <c r="U2037" i="11"/>
  <c r="AK2036" i="11"/>
  <c r="AC2036" i="11"/>
  <c r="AA2036" i="11"/>
  <c r="Y2036" i="11"/>
  <c r="X2036" i="11"/>
  <c r="W2036" i="11"/>
  <c r="V2036" i="11"/>
  <c r="AL2036" i="11" s="1"/>
  <c r="U2036" i="11"/>
  <c r="AK2035" i="11"/>
  <c r="AC2035" i="11"/>
  <c r="AA2035" i="11"/>
  <c r="AB2035" i="11" s="1"/>
  <c r="Y2035" i="11"/>
  <c r="X2035" i="11"/>
  <c r="W2035" i="11"/>
  <c r="V2035" i="11"/>
  <c r="U2035" i="11"/>
  <c r="AK2034" i="11"/>
  <c r="AF2034" i="11"/>
  <c r="AE2034" i="11"/>
  <c r="AC2034" i="11"/>
  <c r="AA2034" i="11"/>
  <c r="AB2034" i="11" s="1"/>
  <c r="Y2034" i="11"/>
  <c r="X2034" i="11"/>
  <c r="W2034" i="11"/>
  <c r="V2034" i="11"/>
  <c r="AG2034" i="11" s="1"/>
  <c r="U2034" i="11"/>
  <c r="AK2033" i="11"/>
  <c r="AG2033" i="11"/>
  <c r="AC2033" i="11"/>
  <c r="AA2033" i="11"/>
  <c r="Y2033" i="11"/>
  <c r="X2033" i="11"/>
  <c r="W2033" i="11"/>
  <c r="V2033" i="11"/>
  <c r="U2033" i="11"/>
  <c r="AK2032" i="11"/>
  <c r="AC2032" i="11"/>
  <c r="AA2032" i="11"/>
  <c r="Y2032" i="11"/>
  <c r="X2032" i="11"/>
  <c r="W2032" i="11"/>
  <c r="V2032" i="11"/>
  <c r="AL2032" i="11" s="1"/>
  <c r="U2032" i="11"/>
  <c r="AK2031" i="11"/>
  <c r="AC2031" i="11"/>
  <c r="AA2031" i="11"/>
  <c r="AB2031" i="11" s="1"/>
  <c r="Y2031" i="11"/>
  <c r="X2031" i="11"/>
  <c r="W2031" i="11"/>
  <c r="V2031" i="11"/>
  <c r="U2031" i="11"/>
  <c r="AK2030" i="11"/>
  <c r="AC2030" i="11"/>
  <c r="AA2030" i="11"/>
  <c r="AB2030" i="11" s="1"/>
  <c r="Y2030" i="11"/>
  <c r="X2030" i="11"/>
  <c r="W2030" i="11"/>
  <c r="V2030" i="11"/>
  <c r="U2030" i="11"/>
  <c r="AK2029" i="11"/>
  <c r="AE2029" i="11"/>
  <c r="AC2029" i="11"/>
  <c r="AA2029" i="11"/>
  <c r="Y2029" i="11"/>
  <c r="X2029" i="11"/>
  <c r="W2029" i="11"/>
  <c r="V2029" i="11"/>
  <c r="U2029" i="11"/>
  <c r="AK2028" i="11"/>
  <c r="AC2028" i="11"/>
  <c r="AA2028" i="11"/>
  <c r="Y2028" i="11"/>
  <c r="X2028" i="11"/>
  <c r="W2028" i="11"/>
  <c r="V2028" i="11"/>
  <c r="U2028" i="11"/>
  <c r="AK2027" i="11"/>
  <c r="AE2027" i="11"/>
  <c r="AC2027" i="11"/>
  <c r="AA2027" i="11"/>
  <c r="Y2027" i="11"/>
  <c r="X2027" i="11"/>
  <c r="W2027" i="11"/>
  <c r="V2027" i="11"/>
  <c r="U2027" i="11"/>
  <c r="AC2026" i="11"/>
  <c r="AA2026" i="11"/>
  <c r="AB2026" i="11" s="1"/>
  <c r="Y2026" i="11"/>
  <c r="X2026" i="11"/>
  <c r="W2026" i="11"/>
  <c r="V2026" i="11"/>
  <c r="U2026" i="11"/>
  <c r="AC2025" i="11"/>
  <c r="AA2025" i="11"/>
  <c r="Y2025" i="11"/>
  <c r="X2025" i="11"/>
  <c r="W2025" i="11"/>
  <c r="V2025" i="11"/>
  <c r="U2025" i="11"/>
  <c r="AC2024" i="11"/>
  <c r="AA2024" i="11"/>
  <c r="Y2024" i="11"/>
  <c r="X2024" i="11"/>
  <c r="W2024" i="11"/>
  <c r="V2024" i="11"/>
  <c r="U2024" i="11"/>
  <c r="AK2023" i="11"/>
  <c r="AE2023" i="11"/>
  <c r="AC2023" i="11"/>
  <c r="AA2023" i="11"/>
  <c r="Y2023" i="11"/>
  <c r="X2023" i="11"/>
  <c r="W2023" i="11"/>
  <c r="V2023" i="11"/>
  <c r="AF2023" i="11" s="1"/>
  <c r="U2023" i="11"/>
  <c r="AC2022" i="11"/>
  <c r="AA2022" i="11"/>
  <c r="AB2022" i="11" s="1"/>
  <c r="Y2022" i="11"/>
  <c r="X2022" i="11"/>
  <c r="W2022" i="11"/>
  <c r="V2022" i="11"/>
  <c r="AE2022" i="11" s="1"/>
  <c r="U2022" i="11"/>
  <c r="AC2021" i="11"/>
  <c r="AA2021" i="11"/>
  <c r="Y2021" i="11"/>
  <c r="X2021" i="11"/>
  <c r="W2021" i="11"/>
  <c r="V2021" i="11"/>
  <c r="U2021" i="11"/>
  <c r="AC2020" i="11"/>
  <c r="AA2020" i="11"/>
  <c r="Y2020" i="11"/>
  <c r="X2020" i="11"/>
  <c r="W2020" i="11"/>
  <c r="V2020" i="11"/>
  <c r="U2020" i="11"/>
  <c r="AC2019" i="11"/>
  <c r="AA2019" i="11"/>
  <c r="Y2019" i="11"/>
  <c r="X2019" i="11"/>
  <c r="W2019" i="11"/>
  <c r="V2019" i="11"/>
  <c r="U2019" i="11"/>
  <c r="AG2018" i="11"/>
  <c r="AE2018" i="11"/>
  <c r="AC2018" i="11"/>
  <c r="AA2018" i="11"/>
  <c r="AB2018" i="11" s="1"/>
  <c r="Y2018" i="11"/>
  <c r="X2018" i="11"/>
  <c r="W2018" i="11"/>
  <c r="V2018" i="11"/>
  <c r="AK2018" i="11" s="1"/>
  <c r="U2018" i="11"/>
  <c r="AK2017" i="11"/>
  <c r="AC2017" i="11"/>
  <c r="AA2017" i="11"/>
  <c r="Y2017" i="11"/>
  <c r="X2017" i="11"/>
  <c r="W2017" i="11"/>
  <c r="V2017" i="11"/>
  <c r="U2017" i="11"/>
  <c r="AK2016" i="11"/>
  <c r="AC2016" i="11"/>
  <c r="AA2016" i="11"/>
  <c r="Y2016" i="11"/>
  <c r="X2016" i="11"/>
  <c r="W2016" i="11"/>
  <c r="V2016" i="11"/>
  <c r="U2016" i="11"/>
  <c r="AC2015" i="11"/>
  <c r="AA2015" i="11"/>
  <c r="Y2015" i="11"/>
  <c r="X2015" i="11"/>
  <c r="W2015" i="11"/>
  <c r="V2015" i="11"/>
  <c r="U2015" i="11"/>
  <c r="AG2014" i="11"/>
  <c r="AE2014" i="11"/>
  <c r="AC2014" i="11"/>
  <c r="AA2014" i="11"/>
  <c r="AB2014" i="11" s="1"/>
  <c r="Y2014" i="11"/>
  <c r="X2014" i="11"/>
  <c r="W2014" i="11"/>
  <c r="V2014" i="11"/>
  <c r="AK2014" i="11" s="1"/>
  <c r="U2014" i="11"/>
  <c r="AK2013" i="11"/>
  <c r="AC2013" i="11"/>
  <c r="AA2013" i="11"/>
  <c r="Y2013" i="11"/>
  <c r="X2013" i="11"/>
  <c r="W2013" i="11"/>
  <c r="V2013" i="11"/>
  <c r="AE2013" i="11" s="1"/>
  <c r="U2013" i="11"/>
  <c r="AC2012" i="11"/>
  <c r="AA2012" i="11"/>
  <c r="Y2012" i="11"/>
  <c r="X2012" i="11"/>
  <c r="W2012" i="11"/>
  <c r="V2012" i="11"/>
  <c r="U2012" i="11"/>
  <c r="AC2011" i="11"/>
  <c r="AA2011" i="11"/>
  <c r="Y2011" i="11"/>
  <c r="X2011" i="11"/>
  <c r="W2011" i="11"/>
  <c r="V2011" i="11"/>
  <c r="U2011" i="11"/>
  <c r="AG2010" i="11"/>
  <c r="AE2010" i="11"/>
  <c r="AC2010" i="11"/>
  <c r="AA2010" i="11"/>
  <c r="AB2010" i="11" s="1"/>
  <c r="Y2010" i="11"/>
  <c r="X2010" i="11"/>
  <c r="W2010" i="11"/>
  <c r="V2010" i="11"/>
  <c r="AL2010" i="11" s="1"/>
  <c r="U2010" i="11"/>
  <c r="AK2009" i="11"/>
  <c r="AC2009" i="11"/>
  <c r="AA2009" i="11"/>
  <c r="Y2009" i="11"/>
  <c r="X2009" i="11"/>
  <c r="W2009" i="11"/>
  <c r="V2009" i="11"/>
  <c r="U2009" i="11"/>
  <c r="AC2008" i="11"/>
  <c r="AA2008" i="11"/>
  <c r="Y2008" i="11"/>
  <c r="X2008" i="11"/>
  <c r="W2008" i="11"/>
  <c r="V2008" i="11"/>
  <c r="U2008" i="11"/>
  <c r="AK2007" i="11"/>
  <c r="AE2007" i="11"/>
  <c r="AC2007" i="11"/>
  <c r="AA2007" i="11"/>
  <c r="Y2007" i="11"/>
  <c r="X2007" i="11"/>
  <c r="W2007" i="11"/>
  <c r="V2007" i="11"/>
  <c r="U2007" i="11"/>
  <c r="AK2006" i="11"/>
  <c r="AC2006" i="11"/>
  <c r="AA2006" i="11"/>
  <c r="AB2006" i="11" s="1"/>
  <c r="Y2006" i="11"/>
  <c r="X2006" i="11"/>
  <c r="W2006" i="11"/>
  <c r="V2006" i="11"/>
  <c r="U2006" i="11"/>
  <c r="AC2005" i="11"/>
  <c r="AA2005" i="11"/>
  <c r="Y2005" i="11"/>
  <c r="X2005" i="11"/>
  <c r="W2005" i="11"/>
  <c r="V2005" i="11"/>
  <c r="U2005" i="11"/>
  <c r="AK2004" i="11"/>
  <c r="AG2004" i="11"/>
  <c r="AC2004" i="11"/>
  <c r="AA2004" i="11"/>
  <c r="Y2004" i="11"/>
  <c r="X2004" i="11"/>
  <c r="W2004" i="11"/>
  <c r="V2004" i="11"/>
  <c r="U2004" i="11"/>
  <c r="AK2003" i="11"/>
  <c r="AC2003" i="11"/>
  <c r="AA2003" i="11"/>
  <c r="Y2003" i="11"/>
  <c r="X2003" i="11"/>
  <c r="W2003" i="11"/>
  <c r="V2003" i="11"/>
  <c r="U2003" i="11"/>
  <c r="AC2002" i="11"/>
  <c r="AA2002" i="11"/>
  <c r="Y2002" i="11"/>
  <c r="X2002" i="11"/>
  <c r="W2002" i="11"/>
  <c r="V2002" i="11"/>
  <c r="U2002" i="11"/>
  <c r="AC2001" i="11"/>
  <c r="AA2001" i="11"/>
  <c r="Y2001" i="11"/>
  <c r="X2001" i="11"/>
  <c r="W2001" i="11"/>
  <c r="V2001" i="11"/>
  <c r="U2001" i="11"/>
  <c r="AC2000" i="11"/>
  <c r="AA2000" i="11"/>
  <c r="Y2000" i="11"/>
  <c r="X2000" i="11"/>
  <c r="W2000" i="11"/>
  <c r="V2000" i="11"/>
  <c r="U2000" i="11"/>
  <c r="AK1999" i="11"/>
  <c r="AG1999" i="11"/>
  <c r="AC1999" i="11"/>
  <c r="AA1999" i="11"/>
  <c r="AB1999" i="11" s="1"/>
  <c r="Y1999" i="11"/>
  <c r="X1999" i="11"/>
  <c r="W1999" i="11"/>
  <c r="V1999" i="11"/>
  <c r="AF1999" i="11" s="1"/>
  <c r="U1999" i="11"/>
  <c r="AK1998" i="11"/>
  <c r="AE1998" i="11"/>
  <c r="AC1998" i="11"/>
  <c r="AA1998" i="11"/>
  <c r="Y1998" i="11"/>
  <c r="X1998" i="11"/>
  <c r="W1998" i="11"/>
  <c r="V1998" i="11"/>
  <c r="U1998" i="11"/>
  <c r="AC1997" i="11"/>
  <c r="AA1997" i="11"/>
  <c r="Y1997" i="11"/>
  <c r="X1997" i="11"/>
  <c r="W1997" i="11"/>
  <c r="V1997" i="11"/>
  <c r="U1997" i="11"/>
  <c r="AC1996" i="11"/>
  <c r="AA1996" i="11"/>
  <c r="Y1996" i="11"/>
  <c r="X1996" i="11"/>
  <c r="W1996" i="11"/>
  <c r="V1996" i="11"/>
  <c r="U1996" i="11"/>
  <c r="AC1995" i="11"/>
  <c r="AA1995" i="11"/>
  <c r="Y1995" i="11"/>
  <c r="X1995" i="11"/>
  <c r="W1995" i="11"/>
  <c r="V1995" i="11"/>
  <c r="AK1995" i="11" s="1"/>
  <c r="U1995" i="11"/>
  <c r="AG1994" i="11"/>
  <c r="AE1994" i="11"/>
  <c r="AC1994" i="11"/>
  <c r="AA1994" i="11"/>
  <c r="Y1994" i="11"/>
  <c r="X1994" i="11"/>
  <c r="W1994" i="11"/>
  <c r="V1994" i="11"/>
  <c r="AL1994" i="11" s="1"/>
  <c r="U1994" i="11"/>
  <c r="AC1993" i="11"/>
  <c r="AA1993" i="11"/>
  <c r="Y1993" i="11"/>
  <c r="X1993" i="11"/>
  <c r="W1993" i="11"/>
  <c r="V1993" i="11"/>
  <c r="AE1993" i="11" s="1"/>
  <c r="U1993" i="11"/>
  <c r="AC1992" i="11"/>
  <c r="AA1992" i="11"/>
  <c r="Y1992" i="11"/>
  <c r="X1992" i="11"/>
  <c r="W1992" i="11"/>
  <c r="V1992" i="11"/>
  <c r="U1992" i="11"/>
  <c r="AC1991" i="11"/>
  <c r="AA1991" i="11"/>
  <c r="AB1991" i="11" s="1"/>
  <c r="Y1991" i="11"/>
  <c r="X1991" i="11"/>
  <c r="W1991" i="11"/>
  <c r="V1991" i="11"/>
  <c r="U1991" i="11"/>
  <c r="AK1990" i="11"/>
  <c r="AE1990" i="11"/>
  <c r="AC1990" i="11"/>
  <c r="AA1990" i="11"/>
  <c r="Y1990" i="11"/>
  <c r="X1990" i="11"/>
  <c r="W1990" i="11"/>
  <c r="V1990" i="11"/>
  <c r="AL1990" i="11" s="1"/>
  <c r="U1990" i="11"/>
  <c r="AK1989" i="11"/>
  <c r="AC1989" i="11"/>
  <c r="AA1989" i="11"/>
  <c r="Y1989" i="11"/>
  <c r="X1989" i="11"/>
  <c r="W1989" i="11"/>
  <c r="V1989" i="11"/>
  <c r="U1989" i="11"/>
  <c r="AC1988" i="11"/>
  <c r="AA1988" i="11"/>
  <c r="Y1988" i="11"/>
  <c r="X1988" i="11"/>
  <c r="W1988" i="11"/>
  <c r="V1988" i="11"/>
  <c r="U1988" i="11"/>
  <c r="AC1987" i="11"/>
  <c r="AA1987" i="11"/>
  <c r="Y1987" i="11"/>
  <c r="X1987" i="11"/>
  <c r="W1987" i="11"/>
  <c r="V1987" i="11"/>
  <c r="AK1987" i="11" s="1"/>
  <c r="U1987" i="11"/>
  <c r="AG1986" i="11"/>
  <c r="AE1986" i="11"/>
  <c r="AC1986" i="11"/>
  <c r="AA1986" i="11"/>
  <c r="Y1986" i="11"/>
  <c r="X1986" i="11"/>
  <c r="W1986" i="11"/>
  <c r="V1986" i="11"/>
  <c r="AL1986" i="11" s="1"/>
  <c r="U1986" i="11"/>
  <c r="AK1985" i="11"/>
  <c r="AE1985" i="11"/>
  <c r="AC1985" i="11"/>
  <c r="AA1985" i="11"/>
  <c r="Y1985" i="11"/>
  <c r="X1985" i="11"/>
  <c r="W1985" i="11"/>
  <c r="V1985" i="11"/>
  <c r="AL1985" i="11" s="1"/>
  <c r="U1985" i="11"/>
  <c r="AK1984" i="11"/>
  <c r="AC1984" i="11"/>
  <c r="AA1984" i="11"/>
  <c r="Y1984" i="11"/>
  <c r="X1984" i="11"/>
  <c r="W1984" i="11"/>
  <c r="V1984" i="11"/>
  <c r="AL1984" i="11" s="1"/>
  <c r="U1984" i="11"/>
  <c r="AC1983" i="11"/>
  <c r="AA1983" i="11"/>
  <c r="AB1983" i="11" s="1"/>
  <c r="Y1983" i="11"/>
  <c r="X1983" i="11"/>
  <c r="W1983" i="11"/>
  <c r="V1983" i="11"/>
  <c r="U1983" i="11"/>
  <c r="AC1982" i="11"/>
  <c r="AA1982" i="11"/>
  <c r="Y1982" i="11"/>
  <c r="X1982" i="11"/>
  <c r="W1982" i="11"/>
  <c r="V1982" i="11"/>
  <c r="U1982" i="11"/>
  <c r="AG1981" i="11"/>
  <c r="AE1981" i="11"/>
  <c r="AC1981" i="11"/>
  <c r="AA1981" i="11"/>
  <c r="Y1981" i="11"/>
  <c r="X1981" i="11"/>
  <c r="W1981" i="11"/>
  <c r="V1981" i="11"/>
  <c r="AL1981" i="11" s="1"/>
  <c r="U1981" i="11"/>
  <c r="AK1980" i="11"/>
  <c r="AC1980" i="11"/>
  <c r="AA1980" i="11"/>
  <c r="Y1980" i="11"/>
  <c r="X1980" i="11"/>
  <c r="W1980" i="11"/>
  <c r="V1980" i="11"/>
  <c r="AL1980" i="11" s="1"/>
  <c r="U1980" i="11"/>
  <c r="AK1979" i="11"/>
  <c r="AC1979" i="11"/>
  <c r="AA1979" i="11"/>
  <c r="Y1979" i="11"/>
  <c r="X1979" i="11"/>
  <c r="W1979" i="11"/>
  <c r="V1979" i="11"/>
  <c r="U1979" i="11"/>
  <c r="AC1978" i="11"/>
  <c r="AA1978" i="11"/>
  <c r="Y1978" i="11"/>
  <c r="X1978" i="11"/>
  <c r="W1978" i="11"/>
  <c r="V1978" i="11"/>
  <c r="U1978" i="11"/>
  <c r="AK1977" i="11"/>
  <c r="AE1977" i="11"/>
  <c r="AC1977" i="11"/>
  <c r="AA1977" i="11"/>
  <c r="Y1977" i="11"/>
  <c r="X1977" i="11"/>
  <c r="W1977" i="11"/>
  <c r="V1977" i="11"/>
  <c r="AL1977" i="11" s="1"/>
  <c r="U1977" i="11"/>
  <c r="AK1976" i="11"/>
  <c r="AC1976" i="11"/>
  <c r="AA1976" i="11"/>
  <c r="Y1976" i="11"/>
  <c r="X1976" i="11"/>
  <c r="W1976" i="11"/>
  <c r="V1976" i="11"/>
  <c r="AL1976" i="11" s="1"/>
  <c r="U1976" i="11"/>
  <c r="AK1975" i="11"/>
  <c r="AG1975" i="11"/>
  <c r="AC1975" i="11"/>
  <c r="AA1975" i="11"/>
  <c r="AB1975" i="11" s="1"/>
  <c r="Y1975" i="11"/>
  <c r="X1975" i="11"/>
  <c r="W1975" i="11"/>
  <c r="V1975" i="11"/>
  <c r="AF1975" i="11" s="1"/>
  <c r="U1975" i="11"/>
  <c r="AK1974" i="11"/>
  <c r="AC1974" i="11"/>
  <c r="AA1974" i="11"/>
  <c r="Y1974" i="11"/>
  <c r="X1974" i="11"/>
  <c r="W1974" i="11"/>
  <c r="V1974" i="11"/>
  <c r="U1974" i="11"/>
  <c r="AG1973" i="11"/>
  <c r="AE1973" i="11"/>
  <c r="AC1973" i="11"/>
  <c r="AA1973" i="11"/>
  <c r="Y1973" i="11"/>
  <c r="X1973" i="11"/>
  <c r="W1973" i="11"/>
  <c r="V1973" i="11"/>
  <c r="AK1973" i="11" s="1"/>
  <c r="U1973" i="11"/>
  <c r="AK1972" i="11"/>
  <c r="AC1972" i="11"/>
  <c r="AA1972" i="11"/>
  <c r="Y1972" i="11"/>
  <c r="X1972" i="11"/>
  <c r="W1972" i="11"/>
  <c r="V1972" i="11"/>
  <c r="AL1972" i="11" s="1"/>
  <c r="U1972" i="11"/>
  <c r="AK1971" i="11"/>
  <c r="AC1971" i="11"/>
  <c r="AA1971" i="11"/>
  <c r="Y1971" i="11"/>
  <c r="X1971" i="11"/>
  <c r="W1971" i="11"/>
  <c r="V1971" i="11"/>
  <c r="U1971" i="11"/>
  <c r="AK1970" i="11"/>
  <c r="AC1970" i="11"/>
  <c r="AA1970" i="11"/>
  <c r="Y1970" i="11"/>
  <c r="X1970" i="11"/>
  <c r="W1970" i="11"/>
  <c r="V1970" i="11"/>
  <c r="U1970" i="11"/>
  <c r="AC1969" i="11"/>
  <c r="AA1969" i="11"/>
  <c r="Y1969" i="11"/>
  <c r="X1969" i="11"/>
  <c r="W1969" i="11"/>
  <c r="V1969" i="11"/>
  <c r="U1969" i="11"/>
  <c r="AC1968" i="11"/>
  <c r="AA1968" i="11"/>
  <c r="Y1968" i="11"/>
  <c r="X1968" i="11"/>
  <c r="W1968" i="11"/>
  <c r="V1968" i="11"/>
  <c r="U1968" i="11"/>
  <c r="AK1967" i="11"/>
  <c r="AG1967" i="11"/>
  <c r="AC1967" i="11"/>
  <c r="AA1967" i="11"/>
  <c r="AB1967" i="11" s="1"/>
  <c r="Y1967" i="11"/>
  <c r="X1967" i="11"/>
  <c r="W1967" i="11"/>
  <c r="V1967" i="11"/>
  <c r="AF1967" i="11" s="1"/>
  <c r="U1967" i="11"/>
  <c r="AK1966" i="11"/>
  <c r="AE1966" i="11"/>
  <c r="AC1966" i="11"/>
  <c r="AA1966" i="11"/>
  <c r="Y1966" i="11"/>
  <c r="X1966" i="11"/>
  <c r="W1966" i="11"/>
  <c r="V1966" i="11"/>
  <c r="AL1966" i="11" s="1"/>
  <c r="U1966" i="11"/>
  <c r="AC1965" i="11"/>
  <c r="AA1965" i="11"/>
  <c r="Y1965" i="11"/>
  <c r="X1965" i="11"/>
  <c r="W1965" i="11"/>
  <c r="V1965" i="11"/>
  <c r="U1965" i="11"/>
  <c r="AC1964" i="11"/>
  <c r="AA1964" i="11"/>
  <c r="Y1964" i="11"/>
  <c r="X1964" i="11"/>
  <c r="W1964" i="11"/>
  <c r="V1964" i="11"/>
  <c r="U1964" i="11"/>
  <c r="AC1963" i="11"/>
  <c r="AA1963" i="11"/>
  <c r="Y1963" i="11"/>
  <c r="X1963" i="11"/>
  <c r="W1963" i="11"/>
  <c r="V1963" i="11"/>
  <c r="AK1963" i="11" s="1"/>
  <c r="U1963" i="11"/>
  <c r="AG1962" i="11"/>
  <c r="AE1962" i="11"/>
  <c r="AC1962" i="11"/>
  <c r="AA1962" i="11"/>
  <c r="Y1962" i="11"/>
  <c r="X1962" i="11"/>
  <c r="W1962" i="11"/>
  <c r="V1962" i="11"/>
  <c r="AL1962" i="11" s="1"/>
  <c r="U1962" i="11"/>
  <c r="AK1961" i="11"/>
  <c r="AC1961" i="11"/>
  <c r="AA1961" i="11"/>
  <c r="Y1961" i="11"/>
  <c r="X1961" i="11"/>
  <c r="W1961" i="11"/>
  <c r="V1961" i="11"/>
  <c r="AE1961" i="11" s="1"/>
  <c r="U1961" i="11"/>
  <c r="AC1960" i="11"/>
  <c r="AA1960" i="11"/>
  <c r="Y1960" i="11"/>
  <c r="X1960" i="11"/>
  <c r="W1960" i="11"/>
  <c r="V1960" i="11"/>
  <c r="U1960" i="11"/>
  <c r="AC1959" i="11"/>
  <c r="AA1959" i="11"/>
  <c r="AB1959" i="11" s="1"/>
  <c r="Y1959" i="11"/>
  <c r="X1959" i="11"/>
  <c r="W1959" i="11"/>
  <c r="V1959" i="11"/>
  <c r="AE1959" i="11" s="1"/>
  <c r="U1959" i="11"/>
  <c r="AC1958" i="11"/>
  <c r="AA1958" i="11"/>
  <c r="AB1958" i="11" s="1"/>
  <c r="Y1958" i="11"/>
  <c r="X1958" i="11"/>
  <c r="W1958" i="11"/>
  <c r="V1958" i="11"/>
  <c r="U1958" i="11"/>
  <c r="AC1957" i="11"/>
  <c r="AA1957" i="11"/>
  <c r="Y1957" i="11"/>
  <c r="X1957" i="11"/>
  <c r="W1957" i="11"/>
  <c r="V1957" i="11"/>
  <c r="AK1957" i="11" s="1"/>
  <c r="U1957" i="11"/>
  <c r="AE1956" i="11"/>
  <c r="AC1956" i="11"/>
  <c r="AA1956" i="11"/>
  <c r="Y1956" i="11"/>
  <c r="X1956" i="11"/>
  <c r="W1956" i="11"/>
  <c r="V1956" i="11"/>
  <c r="AL1956" i="11" s="1"/>
  <c r="U1956" i="11"/>
  <c r="AL1955" i="11"/>
  <c r="AC1955" i="11"/>
  <c r="AA1955" i="11"/>
  <c r="Y1955" i="11"/>
  <c r="X1955" i="11"/>
  <c r="W1955" i="11"/>
  <c r="V1955" i="11"/>
  <c r="AK1955" i="11" s="1"/>
  <c r="U1955" i="11"/>
  <c r="AC1954" i="11"/>
  <c r="AA1954" i="11"/>
  <c r="AB1954" i="11" s="1"/>
  <c r="Y1954" i="11"/>
  <c r="X1954" i="11"/>
  <c r="W1954" i="11"/>
  <c r="V1954" i="11"/>
  <c r="U1954" i="11"/>
  <c r="AC1953" i="11"/>
  <c r="AA1953" i="11"/>
  <c r="Y1953" i="11"/>
  <c r="X1953" i="11"/>
  <c r="W1953" i="11"/>
  <c r="V1953" i="11"/>
  <c r="U1953" i="11"/>
  <c r="AG1952" i="11"/>
  <c r="AC1952" i="11"/>
  <c r="AA1952" i="11"/>
  <c r="Y1952" i="11"/>
  <c r="X1952" i="11"/>
  <c r="W1952" i="11"/>
  <c r="V1952" i="11"/>
  <c r="AL1952" i="11" s="1"/>
  <c r="U1952" i="11"/>
  <c r="AK1951" i="11"/>
  <c r="AC1951" i="11"/>
  <c r="AA1951" i="11"/>
  <c r="AB1951" i="11" s="1"/>
  <c r="Y1951" i="11"/>
  <c r="X1951" i="11"/>
  <c r="W1951" i="11"/>
  <c r="V1951" i="11"/>
  <c r="U1951" i="11"/>
  <c r="AC1950" i="11"/>
  <c r="AA1950" i="11"/>
  <c r="AB1950" i="11" s="1"/>
  <c r="Y1950" i="11"/>
  <c r="X1950" i="11"/>
  <c r="W1950" i="11"/>
  <c r="V1950" i="11"/>
  <c r="U1950" i="11"/>
  <c r="AG1949" i="11"/>
  <c r="AE1949" i="11"/>
  <c r="AC1949" i="11"/>
  <c r="AA1949" i="11"/>
  <c r="Y1949" i="11"/>
  <c r="X1949" i="11"/>
  <c r="W1949" i="11"/>
  <c r="V1949" i="11"/>
  <c r="AL1949" i="11" s="1"/>
  <c r="U1949" i="11"/>
  <c r="AK1948" i="11"/>
  <c r="AC1948" i="11"/>
  <c r="AA1948" i="11"/>
  <c r="Y1948" i="11"/>
  <c r="X1948" i="11"/>
  <c r="W1948" i="11"/>
  <c r="V1948" i="11"/>
  <c r="U1948" i="11"/>
  <c r="AC1947" i="11"/>
  <c r="AA1947" i="11"/>
  <c r="AB1947" i="11" s="1"/>
  <c r="Y1947" i="11"/>
  <c r="X1947" i="11"/>
  <c r="W1947" i="11"/>
  <c r="AL1947" i="11" s="1"/>
  <c r="V1947" i="11"/>
  <c r="U1947" i="11"/>
  <c r="AF1946" i="11"/>
  <c r="AE1946" i="11"/>
  <c r="AC1946" i="11"/>
  <c r="AA1946" i="11"/>
  <c r="AB1946" i="11" s="1"/>
  <c r="Y1946" i="11"/>
  <c r="X1946" i="11"/>
  <c r="W1946" i="11"/>
  <c r="V1946" i="11"/>
  <c r="AL1946" i="11" s="1"/>
  <c r="U1946" i="11"/>
  <c r="AC1945" i="11"/>
  <c r="AA1945" i="11"/>
  <c r="Y1945" i="11"/>
  <c r="X1945" i="11"/>
  <c r="W1945" i="11"/>
  <c r="V1945" i="11"/>
  <c r="U1945" i="11"/>
  <c r="AC1944" i="11"/>
  <c r="AA1944" i="11"/>
  <c r="Y1944" i="11"/>
  <c r="X1944" i="11"/>
  <c r="W1944" i="11"/>
  <c r="V1944" i="11"/>
  <c r="U1944" i="11"/>
  <c r="AC1943" i="11"/>
  <c r="AA1943" i="11"/>
  <c r="AB1943" i="11" s="1"/>
  <c r="Y1943" i="11"/>
  <c r="X1943" i="11"/>
  <c r="W1943" i="11"/>
  <c r="V1943" i="11"/>
  <c r="U1943" i="11"/>
  <c r="AC1942" i="11"/>
  <c r="AA1942" i="11"/>
  <c r="AB1942" i="11" s="1"/>
  <c r="Y1942" i="11"/>
  <c r="X1942" i="11"/>
  <c r="W1942" i="11"/>
  <c r="V1942" i="11"/>
  <c r="U1942" i="11"/>
  <c r="AK1941" i="11"/>
  <c r="AE1941" i="11"/>
  <c r="AC1941" i="11"/>
  <c r="AA1941" i="11"/>
  <c r="Y1941" i="11"/>
  <c r="X1941" i="11"/>
  <c r="W1941" i="11"/>
  <c r="V1941" i="11"/>
  <c r="U1941" i="11"/>
  <c r="AK1940" i="11"/>
  <c r="AG1940" i="11"/>
  <c r="AC1940" i="11"/>
  <c r="AA1940" i="11"/>
  <c r="Y1940" i="11"/>
  <c r="X1940" i="11"/>
  <c r="W1940" i="11"/>
  <c r="V1940" i="11"/>
  <c r="AL1940" i="11" s="1"/>
  <c r="U1940" i="11"/>
  <c r="AC1939" i="11"/>
  <c r="AA1939" i="11"/>
  <c r="AB1939" i="11" s="1"/>
  <c r="Y1939" i="11"/>
  <c r="X1939" i="11"/>
  <c r="W1939" i="11"/>
  <c r="V1939" i="11"/>
  <c r="U1939" i="11"/>
  <c r="AK1938" i="11"/>
  <c r="AC1938" i="11"/>
  <c r="AA1938" i="11"/>
  <c r="Y1938" i="11"/>
  <c r="X1938" i="11"/>
  <c r="W1938" i="11"/>
  <c r="V1938" i="11"/>
  <c r="U1938" i="11"/>
  <c r="AK1937" i="11"/>
  <c r="AG1937" i="11"/>
  <c r="AC1937" i="11"/>
  <c r="AA1937" i="11"/>
  <c r="Y1937" i="11"/>
  <c r="X1937" i="11"/>
  <c r="W1937" i="11"/>
  <c r="V1937" i="11"/>
  <c r="U1937" i="11"/>
  <c r="AC1936" i="11"/>
  <c r="AB1936" i="11"/>
  <c r="AA1936" i="11"/>
  <c r="Y1936" i="11"/>
  <c r="X1936" i="11"/>
  <c r="W1936" i="11"/>
  <c r="V1936" i="11"/>
  <c r="AE1936" i="11" s="1"/>
  <c r="U1936" i="11"/>
  <c r="AC1935" i="11"/>
  <c r="AA1935" i="11"/>
  <c r="AB1935" i="11" s="1"/>
  <c r="Y1935" i="11"/>
  <c r="X1935" i="11"/>
  <c r="W1935" i="11"/>
  <c r="V1935" i="11"/>
  <c r="U1935" i="11"/>
  <c r="AK1934" i="11"/>
  <c r="AF1934" i="11"/>
  <c r="AC1934" i="11"/>
  <c r="AA1934" i="11"/>
  <c r="AB1934" i="11" s="1"/>
  <c r="Y1934" i="11"/>
  <c r="X1934" i="11"/>
  <c r="W1934" i="11"/>
  <c r="V1934" i="11"/>
  <c r="U1934" i="11"/>
  <c r="AK1933" i="11"/>
  <c r="AE1933" i="11"/>
  <c r="AC1933" i="11"/>
  <c r="AA1933" i="11"/>
  <c r="Y1933" i="11"/>
  <c r="X1933" i="11"/>
  <c r="W1933" i="11"/>
  <c r="V1933" i="11"/>
  <c r="U1933" i="11"/>
  <c r="AK1932" i="11"/>
  <c r="AC1932" i="11"/>
  <c r="AA1932" i="11"/>
  <c r="Y1932" i="11"/>
  <c r="X1932" i="11"/>
  <c r="W1932" i="11"/>
  <c r="V1932" i="11"/>
  <c r="U1932" i="11"/>
  <c r="AL1931" i="11"/>
  <c r="AC1931" i="11"/>
  <c r="AA1931" i="11"/>
  <c r="AB1931" i="11" s="1"/>
  <c r="Y1931" i="11"/>
  <c r="X1931" i="11"/>
  <c r="W1931" i="11"/>
  <c r="V1931" i="11"/>
  <c r="U1931" i="11"/>
  <c r="AG1930" i="11"/>
  <c r="AC1930" i="11"/>
  <c r="AA1930" i="11"/>
  <c r="AB1930" i="11" s="1"/>
  <c r="Y1930" i="11"/>
  <c r="X1930" i="11"/>
  <c r="W1930" i="11"/>
  <c r="V1930" i="11"/>
  <c r="U1930" i="11"/>
  <c r="AG1929" i="11"/>
  <c r="AE1929" i="11"/>
  <c r="AC1929" i="11"/>
  <c r="AA1929" i="11"/>
  <c r="Y1929" i="11"/>
  <c r="X1929" i="11"/>
  <c r="W1929" i="11"/>
  <c r="V1929" i="11"/>
  <c r="U1929" i="11"/>
  <c r="AK1928" i="11"/>
  <c r="AC1928" i="11"/>
  <c r="AA1928" i="11"/>
  <c r="Y1928" i="11"/>
  <c r="X1928" i="11"/>
  <c r="W1928" i="11"/>
  <c r="V1928" i="11"/>
  <c r="AL1928" i="11" s="1"/>
  <c r="U1928" i="11"/>
  <c r="AK1927" i="11"/>
  <c r="AC1927" i="11"/>
  <c r="AA1927" i="11"/>
  <c r="AB1927" i="11" s="1"/>
  <c r="Y1927" i="11"/>
  <c r="X1927" i="11"/>
  <c r="W1927" i="11"/>
  <c r="V1927" i="11"/>
  <c r="AE1927" i="11" s="1"/>
  <c r="U1927" i="11"/>
  <c r="AG1926" i="11"/>
  <c r="AC1926" i="11"/>
  <c r="AA1926" i="11"/>
  <c r="AB1926" i="11" s="1"/>
  <c r="Y1926" i="11"/>
  <c r="X1926" i="11"/>
  <c r="W1926" i="11"/>
  <c r="V1926" i="11"/>
  <c r="AK1926" i="11" s="1"/>
  <c r="U1926" i="11"/>
  <c r="AC1925" i="11"/>
  <c r="AA1925" i="11"/>
  <c r="Y1925" i="11"/>
  <c r="X1925" i="11"/>
  <c r="W1925" i="11"/>
  <c r="V1925" i="11"/>
  <c r="U1925" i="11"/>
  <c r="AK1924" i="11"/>
  <c r="AE1924" i="11"/>
  <c r="AC1924" i="11"/>
  <c r="AA1924" i="11"/>
  <c r="Y1924" i="11"/>
  <c r="X1924" i="11"/>
  <c r="W1924" i="11"/>
  <c r="V1924" i="11"/>
  <c r="AL1924" i="11" s="1"/>
  <c r="U1924" i="11"/>
  <c r="AL1923" i="11"/>
  <c r="AC1923" i="11"/>
  <c r="AA1923" i="11"/>
  <c r="Y1923" i="11"/>
  <c r="X1923" i="11"/>
  <c r="W1923" i="11"/>
  <c r="V1923" i="11"/>
  <c r="AK1923" i="11" s="1"/>
  <c r="U1923" i="11"/>
  <c r="AK1922" i="11"/>
  <c r="AG1922" i="11"/>
  <c r="AC1922" i="11"/>
  <c r="AA1922" i="11"/>
  <c r="AB1922" i="11" s="1"/>
  <c r="Y1922" i="11"/>
  <c r="X1922" i="11"/>
  <c r="W1922" i="11"/>
  <c r="V1922" i="11"/>
  <c r="U1922" i="11"/>
  <c r="AC1921" i="11"/>
  <c r="AA1921" i="11"/>
  <c r="Y1921" i="11"/>
  <c r="X1921" i="11"/>
  <c r="W1921" i="11"/>
  <c r="V1921" i="11"/>
  <c r="U1921" i="11"/>
  <c r="AE1920" i="11"/>
  <c r="AC1920" i="11"/>
  <c r="AA1920" i="11"/>
  <c r="Y1920" i="11"/>
  <c r="X1920" i="11"/>
  <c r="W1920" i="11"/>
  <c r="V1920" i="11"/>
  <c r="AK1920" i="11" s="1"/>
  <c r="U1920" i="11"/>
  <c r="AK1919" i="11"/>
  <c r="AC1919" i="11"/>
  <c r="AA1919" i="11"/>
  <c r="AB1919" i="11" s="1"/>
  <c r="Y1919" i="11"/>
  <c r="X1919" i="11"/>
  <c r="W1919" i="11"/>
  <c r="V1919" i="11"/>
  <c r="AE1919" i="11" s="1"/>
  <c r="U1919" i="11"/>
  <c r="AG1918" i="11"/>
  <c r="AE1918" i="11"/>
  <c r="AC1918" i="11"/>
  <c r="AA1918" i="11"/>
  <c r="AB1918" i="11" s="1"/>
  <c r="Y1918" i="11"/>
  <c r="X1918" i="11"/>
  <c r="W1918" i="11"/>
  <c r="V1918" i="11"/>
  <c r="U1918" i="11"/>
  <c r="AK1917" i="11"/>
  <c r="AG1917" i="11"/>
  <c r="AC1917" i="11"/>
  <c r="AA1917" i="11"/>
  <c r="Y1917" i="11"/>
  <c r="X1917" i="11"/>
  <c r="W1917" i="11"/>
  <c r="V1917" i="11"/>
  <c r="AL1917" i="11" s="1"/>
  <c r="U1917" i="11"/>
  <c r="AC1916" i="11"/>
  <c r="AA1916" i="11"/>
  <c r="Y1916" i="11"/>
  <c r="X1916" i="11"/>
  <c r="W1916" i="11"/>
  <c r="V1916" i="11"/>
  <c r="U1916" i="11"/>
  <c r="AK1915" i="11"/>
  <c r="AE1915" i="11"/>
  <c r="AC1915" i="11"/>
  <c r="AA1915" i="11"/>
  <c r="AB1915" i="11" s="1"/>
  <c r="Y1915" i="11"/>
  <c r="X1915" i="11"/>
  <c r="W1915" i="11"/>
  <c r="V1915" i="11"/>
  <c r="AF1915" i="11" s="1"/>
  <c r="U1915" i="11"/>
  <c r="AK1914" i="11"/>
  <c r="AC1914" i="11"/>
  <c r="AA1914" i="11"/>
  <c r="AB1914" i="11" s="1"/>
  <c r="Y1914" i="11"/>
  <c r="X1914" i="11"/>
  <c r="W1914" i="11"/>
  <c r="V1914" i="11"/>
  <c r="U1914" i="11"/>
  <c r="AG1913" i="11"/>
  <c r="AE1913" i="11"/>
  <c r="AC1913" i="11"/>
  <c r="AA1913" i="11"/>
  <c r="Y1913" i="11"/>
  <c r="X1913" i="11"/>
  <c r="W1913" i="11"/>
  <c r="V1913" i="11"/>
  <c r="AL1913" i="11" s="1"/>
  <c r="U1913" i="11"/>
  <c r="AK1912" i="11"/>
  <c r="AE1912" i="11"/>
  <c r="AC1912" i="11"/>
  <c r="AB1912" i="11"/>
  <c r="AA1912" i="11"/>
  <c r="Y1912" i="11"/>
  <c r="X1912" i="11"/>
  <c r="W1912" i="11"/>
  <c r="V1912" i="11"/>
  <c r="U1912" i="11"/>
  <c r="AK1911" i="11"/>
  <c r="AC1911" i="11"/>
  <c r="AA1911" i="11"/>
  <c r="AB1911" i="11" s="1"/>
  <c r="Y1911" i="11"/>
  <c r="X1911" i="11"/>
  <c r="W1911" i="11"/>
  <c r="V1911" i="11"/>
  <c r="AF1911" i="11" s="1"/>
  <c r="U1911" i="11"/>
  <c r="AK1910" i="11"/>
  <c r="AE1910" i="11"/>
  <c r="AC1910" i="11"/>
  <c r="AA1910" i="11"/>
  <c r="AB1910" i="11" s="1"/>
  <c r="Y1910" i="11"/>
  <c r="X1910" i="11"/>
  <c r="W1910" i="11"/>
  <c r="V1910" i="11"/>
  <c r="U1910" i="11"/>
  <c r="AK1909" i="11"/>
  <c r="AC1909" i="11"/>
  <c r="AA1909" i="11"/>
  <c r="Y1909" i="11"/>
  <c r="X1909" i="11"/>
  <c r="W1909" i="11"/>
  <c r="V1909" i="11"/>
  <c r="AE1909" i="11" s="1"/>
  <c r="U1909" i="11"/>
  <c r="AC1908" i="11"/>
  <c r="AA1908" i="11"/>
  <c r="Y1908" i="11"/>
  <c r="X1908" i="11"/>
  <c r="W1908" i="11"/>
  <c r="V1908" i="11"/>
  <c r="U1908" i="11"/>
  <c r="AC1907" i="11"/>
  <c r="AA1907" i="11"/>
  <c r="AB1907" i="11" s="1"/>
  <c r="Y1907" i="11"/>
  <c r="X1907" i="11"/>
  <c r="W1907" i="11"/>
  <c r="V1907" i="11"/>
  <c r="U1907" i="11"/>
  <c r="AC1906" i="11"/>
  <c r="AA1906" i="11"/>
  <c r="Y1906" i="11"/>
  <c r="X1906" i="11"/>
  <c r="W1906" i="11"/>
  <c r="V1906" i="11"/>
  <c r="U1906" i="11"/>
  <c r="AC1905" i="11"/>
  <c r="AA1905" i="11"/>
  <c r="Y1905" i="11"/>
  <c r="X1905" i="11"/>
  <c r="W1905" i="11"/>
  <c r="V1905" i="11"/>
  <c r="U1905" i="11"/>
  <c r="AE1904" i="11"/>
  <c r="AC1904" i="11"/>
  <c r="AA1904" i="11"/>
  <c r="Y1904" i="11"/>
  <c r="X1904" i="11"/>
  <c r="W1904" i="11"/>
  <c r="V1904" i="11"/>
  <c r="AL1904" i="11" s="1"/>
  <c r="U1904" i="11"/>
  <c r="AL1903" i="11"/>
  <c r="AC1903" i="11"/>
  <c r="AA1903" i="11"/>
  <c r="AB1903" i="11" s="1"/>
  <c r="Y1903" i="11"/>
  <c r="X1903" i="11"/>
  <c r="W1903" i="11"/>
  <c r="V1903" i="11"/>
  <c r="AF1903" i="11" s="1"/>
  <c r="U1903" i="11"/>
  <c r="AK1902" i="11"/>
  <c r="AC1902" i="11"/>
  <c r="AA1902" i="11"/>
  <c r="AB1902" i="11" s="1"/>
  <c r="Y1902" i="11"/>
  <c r="X1902" i="11"/>
  <c r="W1902" i="11"/>
  <c r="V1902" i="11"/>
  <c r="U1902" i="11"/>
  <c r="AC1901" i="11"/>
  <c r="AA1901" i="11"/>
  <c r="Y1901" i="11"/>
  <c r="X1901" i="11"/>
  <c r="W1901" i="11"/>
  <c r="V1901" i="11"/>
  <c r="U1901" i="11"/>
  <c r="AC1900" i="11"/>
  <c r="AA1900" i="11"/>
  <c r="Y1900" i="11"/>
  <c r="X1900" i="11"/>
  <c r="W1900" i="11"/>
  <c r="V1900" i="11"/>
  <c r="U1900" i="11"/>
  <c r="AK1899" i="11"/>
  <c r="AE1899" i="11"/>
  <c r="AC1899" i="11"/>
  <c r="AA1899" i="11"/>
  <c r="AB1899" i="11" s="1"/>
  <c r="Y1899" i="11"/>
  <c r="X1899" i="11"/>
  <c r="W1899" i="11"/>
  <c r="AL1899" i="11" s="1"/>
  <c r="V1899" i="11"/>
  <c r="AF1899" i="11" s="1"/>
  <c r="U1899" i="11"/>
  <c r="AK1898" i="11"/>
  <c r="AF1898" i="11"/>
  <c r="AC1898" i="11"/>
  <c r="AA1898" i="11"/>
  <c r="AB1898" i="11" s="1"/>
  <c r="Y1898" i="11"/>
  <c r="X1898" i="11"/>
  <c r="W1898" i="11"/>
  <c r="V1898" i="11"/>
  <c r="U1898" i="11"/>
  <c r="AG1897" i="11"/>
  <c r="AE1897" i="11"/>
  <c r="AC1897" i="11"/>
  <c r="AA1897" i="11"/>
  <c r="Y1897" i="11"/>
  <c r="X1897" i="11"/>
  <c r="W1897" i="11"/>
  <c r="V1897" i="11"/>
  <c r="U1897" i="11"/>
  <c r="AK1896" i="11"/>
  <c r="AC1896" i="11"/>
  <c r="AA1896" i="11"/>
  <c r="Y1896" i="11"/>
  <c r="X1896" i="11"/>
  <c r="W1896" i="11"/>
  <c r="V1896" i="11"/>
  <c r="AL1896" i="11" s="1"/>
  <c r="U1896" i="11"/>
  <c r="AK1895" i="11"/>
  <c r="AC1895" i="11"/>
  <c r="AA1895" i="11"/>
  <c r="AB1895" i="11" s="1"/>
  <c r="Y1895" i="11"/>
  <c r="X1895" i="11"/>
  <c r="W1895" i="11"/>
  <c r="V1895" i="11"/>
  <c r="U1895" i="11"/>
  <c r="AK1894" i="11"/>
  <c r="AC1894" i="11"/>
  <c r="AA1894" i="11"/>
  <c r="AB1894" i="11" s="1"/>
  <c r="Y1894" i="11"/>
  <c r="X1894" i="11"/>
  <c r="W1894" i="11"/>
  <c r="V1894" i="11"/>
  <c r="U1894" i="11"/>
  <c r="AC1893" i="11"/>
  <c r="AA1893" i="11"/>
  <c r="Y1893" i="11"/>
  <c r="X1893" i="11"/>
  <c r="W1893" i="11"/>
  <c r="V1893" i="11"/>
  <c r="AK1893" i="11" s="1"/>
  <c r="U1893" i="11"/>
  <c r="AC1892" i="11"/>
  <c r="AA1892" i="11"/>
  <c r="Y1892" i="11"/>
  <c r="X1892" i="11"/>
  <c r="W1892" i="11"/>
  <c r="V1892" i="11"/>
  <c r="U1892" i="11"/>
  <c r="AC1891" i="11"/>
  <c r="AA1891" i="11"/>
  <c r="AB1891" i="11" s="1"/>
  <c r="Y1891" i="11"/>
  <c r="X1891" i="11"/>
  <c r="W1891" i="11"/>
  <c r="V1891" i="11"/>
  <c r="U1891" i="11"/>
  <c r="AG1890" i="11"/>
  <c r="AF1890" i="11"/>
  <c r="AC1890" i="11"/>
  <c r="AA1890" i="11"/>
  <c r="AB1890" i="11" s="1"/>
  <c r="Y1890" i="11"/>
  <c r="X1890" i="11"/>
  <c r="W1890" i="11"/>
  <c r="V1890" i="11"/>
  <c r="AL1890" i="11" s="1"/>
  <c r="U1890" i="11"/>
  <c r="AK1889" i="11"/>
  <c r="AC1889" i="11"/>
  <c r="AA1889" i="11"/>
  <c r="Y1889" i="11"/>
  <c r="X1889" i="11"/>
  <c r="W1889" i="11"/>
  <c r="V1889" i="11"/>
  <c r="U1889" i="11"/>
  <c r="AE1888" i="11"/>
  <c r="AC1888" i="11"/>
  <c r="AA1888" i="11"/>
  <c r="Y1888" i="11"/>
  <c r="X1888" i="11"/>
  <c r="W1888" i="11"/>
  <c r="V1888" i="11"/>
  <c r="AL1888" i="11" s="1"/>
  <c r="U1888" i="11"/>
  <c r="AK1887" i="11"/>
  <c r="AC1887" i="11"/>
  <c r="AA1887" i="11"/>
  <c r="AB1887" i="11" s="1"/>
  <c r="Y1887" i="11"/>
  <c r="X1887" i="11"/>
  <c r="W1887" i="11"/>
  <c r="V1887" i="11"/>
  <c r="AE1887" i="11" s="1"/>
  <c r="U1887" i="11"/>
  <c r="AG1886" i="11"/>
  <c r="AE1886" i="11"/>
  <c r="AC1886" i="11"/>
  <c r="AA1886" i="11"/>
  <c r="AB1886" i="11" s="1"/>
  <c r="Y1886" i="11"/>
  <c r="X1886" i="11"/>
  <c r="W1886" i="11"/>
  <c r="V1886" i="11"/>
  <c r="AL1886" i="11" s="1"/>
  <c r="U1886" i="11"/>
  <c r="AK1885" i="11"/>
  <c r="AG1885" i="11"/>
  <c r="AC1885" i="11"/>
  <c r="AA1885" i="11"/>
  <c r="Y1885" i="11"/>
  <c r="X1885" i="11"/>
  <c r="W1885" i="11"/>
  <c r="V1885" i="11"/>
  <c r="AL1885" i="11" s="1"/>
  <c r="U1885" i="11"/>
  <c r="AC1884" i="11"/>
  <c r="AA1884" i="11"/>
  <c r="Y1884" i="11"/>
  <c r="X1884" i="11"/>
  <c r="W1884" i="11"/>
  <c r="V1884" i="11"/>
  <c r="U1884" i="11"/>
  <c r="AK1883" i="11"/>
  <c r="AE1883" i="11"/>
  <c r="AD1883" i="11" s="1"/>
  <c r="AC1883" i="11"/>
  <c r="AA1883" i="11"/>
  <c r="AB1883" i="11" s="1"/>
  <c r="Y1883" i="11"/>
  <c r="X1883" i="11"/>
  <c r="W1883" i="11"/>
  <c r="V1883" i="11"/>
  <c r="AF1883" i="11" s="1"/>
  <c r="U1883" i="11"/>
  <c r="AK1882" i="11"/>
  <c r="AC1882" i="11"/>
  <c r="AA1882" i="11"/>
  <c r="AB1882" i="11" s="1"/>
  <c r="Y1882" i="11"/>
  <c r="X1882" i="11"/>
  <c r="W1882" i="11"/>
  <c r="V1882" i="11"/>
  <c r="U1882" i="11"/>
  <c r="AG1881" i="11"/>
  <c r="AE1881" i="11"/>
  <c r="AC1881" i="11"/>
  <c r="AA1881" i="11"/>
  <c r="Y1881" i="11"/>
  <c r="X1881" i="11"/>
  <c r="W1881" i="11"/>
  <c r="V1881" i="11"/>
  <c r="AL1881" i="11" s="1"/>
  <c r="U1881" i="11"/>
  <c r="AK1880" i="11"/>
  <c r="AE1880" i="11"/>
  <c r="AC1880" i="11"/>
  <c r="AB1880" i="11"/>
  <c r="AA1880" i="11"/>
  <c r="Y1880" i="11"/>
  <c r="X1880" i="11"/>
  <c r="W1880" i="11"/>
  <c r="V1880" i="11"/>
  <c r="AL1880" i="11" s="1"/>
  <c r="U1880" i="11"/>
  <c r="AG1879" i="11"/>
  <c r="AC1879" i="11"/>
  <c r="AA1879" i="11"/>
  <c r="AB1879" i="11" s="1"/>
  <c r="Y1879" i="11"/>
  <c r="X1879" i="11"/>
  <c r="W1879" i="11"/>
  <c r="V1879" i="11"/>
  <c r="U1879" i="11"/>
  <c r="AK1878" i="11"/>
  <c r="AC1878" i="11"/>
  <c r="AA1878" i="11"/>
  <c r="Y1878" i="11"/>
  <c r="X1878" i="11"/>
  <c r="W1878" i="11"/>
  <c r="V1878" i="11"/>
  <c r="AL1878" i="11" s="1"/>
  <c r="U1878" i="11"/>
  <c r="AK1877" i="11"/>
  <c r="AE1877" i="11"/>
  <c r="AC1877" i="11"/>
  <c r="AA1877" i="11"/>
  <c r="Y1877" i="11"/>
  <c r="X1877" i="11"/>
  <c r="W1877" i="11"/>
  <c r="V1877" i="11"/>
  <c r="U1877" i="11"/>
  <c r="AK1876" i="11"/>
  <c r="AC1876" i="11"/>
  <c r="AA1876" i="11"/>
  <c r="Y1876" i="11"/>
  <c r="X1876" i="11"/>
  <c r="W1876" i="11"/>
  <c r="V1876" i="11"/>
  <c r="U1876" i="11"/>
  <c r="AC1875" i="11"/>
  <c r="AA1875" i="11"/>
  <c r="AB1875" i="11" s="1"/>
  <c r="Y1875" i="11"/>
  <c r="X1875" i="11"/>
  <c r="W1875" i="11"/>
  <c r="V1875" i="11"/>
  <c r="U1875" i="11"/>
  <c r="AC1874" i="11"/>
  <c r="AA1874" i="11"/>
  <c r="Y1874" i="11"/>
  <c r="X1874" i="11"/>
  <c r="W1874" i="11"/>
  <c r="V1874" i="11"/>
  <c r="U1874" i="11"/>
  <c r="AC1873" i="11"/>
  <c r="AA1873" i="11"/>
  <c r="Y1873" i="11"/>
  <c r="X1873" i="11"/>
  <c r="W1873" i="11"/>
  <c r="V1873" i="11"/>
  <c r="U1873" i="11"/>
  <c r="AE1872" i="11"/>
  <c r="AC1872" i="11"/>
  <c r="AA1872" i="11"/>
  <c r="Y1872" i="11"/>
  <c r="X1872" i="11"/>
  <c r="W1872" i="11"/>
  <c r="V1872" i="11"/>
  <c r="AL1872" i="11" s="1"/>
  <c r="U1872" i="11"/>
  <c r="AL1871" i="11"/>
  <c r="AC1871" i="11"/>
  <c r="AA1871" i="11"/>
  <c r="AB1871" i="11" s="1"/>
  <c r="Y1871" i="11"/>
  <c r="X1871" i="11"/>
  <c r="W1871" i="11"/>
  <c r="V1871" i="11"/>
  <c r="AF1871" i="11" s="1"/>
  <c r="U1871" i="11"/>
  <c r="AK1870" i="11"/>
  <c r="AC1870" i="11"/>
  <c r="AA1870" i="11"/>
  <c r="AB1870" i="11" s="1"/>
  <c r="Y1870" i="11"/>
  <c r="X1870" i="11"/>
  <c r="W1870" i="11"/>
  <c r="V1870" i="11"/>
  <c r="U1870" i="11"/>
  <c r="AC1869" i="11"/>
  <c r="AA1869" i="11"/>
  <c r="Y1869" i="11"/>
  <c r="X1869" i="11"/>
  <c r="W1869" i="11"/>
  <c r="V1869" i="11"/>
  <c r="U1869" i="11"/>
  <c r="AC1868" i="11"/>
  <c r="AA1868" i="11"/>
  <c r="Y1868" i="11"/>
  <c r="X1868" i="11"/>
  <c r="W1868" i="11"/>
  <c r="V1868" i="11"/>
  <c r="U1868" i="11"/>
  <c r="AK1867" i="11"/>
  <c r="AE1867" i="11"/>
  <c r="AC1867" i="11"/>
  <c r="AA1867" i="11"/>
  <c r="AB1867" i="11" s="1"/>
  <c r="Y1867" i="11"/>
  <c r="X1867" i="11"/>
  <c r="W1867" i="11"/>
  <c r="V1867" i="11"/>
  <c r="AL1867" i="11" s="1"/>
  <c r="U1867" i="11"/>
  <c r="AK1866" i="11"/>
  <c r="AF1866" i="11"/>
  <c r="AE1866" i="11"/>
  <c r="AC1866" i="11"/>
  <c r="AA1866" i="11"/>
  <c r="AB1866" i="11" s="1"/>
  <c r="Y1866" i="11"/>
  <c r="X1866" i="11"/>
  <c r="W1866" i="11"/>
  <c r="V1866" i="11"/>
  <c r="AG1866" i="11" s="1"/>
  <c r="U1866" i="11"/>
  <c r="AC1865" i="11"/>
  <c r="AA1865" i="11"/>
  <c r="Y1865" i="11"/>
  <c r="X1865" i="11"/>
  <c r="W1865" i="11"/>
  <c r="V1865" i="11"/>
  <c r="U1865" i="11"/>
  <c r="AC1864" i="11"/>
  <c r="AA1864" i="11"/>
  <c r="Y1864" i="11"/>
  <c r="X1864" i="11"/>
  <c r="W1864" i="11"/>
  <c r="V1864" i="11"/>
  <c r="U1864" i="11"/>
  <c r="AC1863" i="11"/>
  <c r="AA1863" i="11"/>
  <c r="AB1863" i="11" s="1"/>
  <c r="Y1863" i="11"/>
  <c r="X1863" i="11"/>
  <c r="W1863" i="11"/>
  <c r="V1863" i="11"/>
  <c r="AK1863" i="11" s="1"/>
  <c r="U1863" i="11"/>
  <c r="AG1862" i="11"/>
  <c r="AE1862" i="11"/>
  <c r="AC1862" i="11"/>
  <c r="AA1862" i="11"/>
  <c r="AB1862" i="11" s="1"/>
  <c r="Y1862" i="11"/>
  <c r="X1862" i="11"/>
  <c r="W1862" i="11"/>
  <c r="V1862" i="11"/>
  <c r="AL1862" i="11" s="1"/>
  <c r="U1862" i="11"/>
  <c r="AK1861" i="11"/>
  <c r="AC1861" i="11"/>
  <c r="AA1861" i="11"/>
  <c r="Y1861" i="11"/>
  <c r="X1861" i="11"/>
  <c r="W1861" i="11"/>
  <c r="V1861" i="11"/>
  <c r="U1861" i="11"/>
  <c r="AC1860" i="11"/>
  <c r="AA1860" i="11"/>
  <c r="Y1860" i="11"/>
  <c r="X1860" i="11"/>
  <c r="W1860" i="11"/>
  <c r="V1860" i="11"/>
  <c r="U1860" i="11"/>
  <c r="AC1859" i="11"/>
  <c r="AA1859" i="11"/>
  <c r="AB1859" i="11" s="1"/>
  <c r="Y1859" i="11"/>
  <c r="X1859" i="11"/>
  <c r="W1859" i="11"/>
  <c r="V1859" i="11"/>
  <c r="U1859" i="11"/>
  <c r="AG1858" i="11"/>
  <c r="AF1858" i="11"/>
  <c r="AC1858" i="11"/>
  <c r="AA1858" i="11"/>
  <c r="AB1858" i="11" s="1"/>
  <c r="Y1858" i="11"/>
  <c r="X1858" i="11"/>
  <c r="W1858" i="11"/>
  <c r="V1858" i="11"/>
  <c r="AL1858" i="11" s="1"/>
  <c r="U1858" i="11"/>
  <c r="AK1857" i="11"/>
  <c r="AC1857" i="11"/>
  <c r="AA1857" i="11"/>
  <c r="Y1857" i="11"/>
  <c r="X1857" i="11"/>
  <c r="W1857" i="11"/>
  <c r="V1857" i="11"/>
  <c r="AL1857" i="11" s="1"/>
  <c r="U1857" i="11"/>
  <c r="AK1856" i="11"/>
  <c r="AE1856" i="11"/>
  <c r="AC1856" i="11"/>
  <c r="AB1856" i="11"/>
  <c r="AA1856" i="11"/>
  <c r="Y1856" i="11"/>
  <c r="X1856" i="11"/>
  <c r="W1856" i="11"/>
  <c r="V1856" i="11"/>
  <c r="AG1856" i="11" s="1"/>
  <c r="U1856" i="11"/>
  <c r="AK1855" i="11"/>
  <c r="AE1855" i="11"/>
  <c r="AC1855" i="11"/>
  <c r="AA1855" i="11"/>
  <c r="AB1855" i="11" s="1"/>
  <c r="Y1855" i="11"/>
  <c r="X1855" i="11"/>
  <c r="W1855" i="11"/>
  <c r="V1855" i="11"/>
  <c r="U1855" i="11"/>
  <c r="AK1854" i="11"/>
  <c r="AC1854" i="11"/>
  <c r="AA1854" i="11"/>
  <c r="AB1854" i="11" s="1"/>
  <c r="Y1854" i="11"/>
  <c r="X1854" i="11"/>
  <c r="W1854" i="11"/>
  <c r="V1854" i="11"/>
  <c r="U1854" i="11"/>
  <c r="AG1853" i="11"/>
  <c r="AE1853" i="11"/>
  <c r="AC1853" i="11"/>
  <c r="AA1853" i="11"/>
  <c r="Y1853" i="11"/>
  <c r="X1853" i="11"/>
  <c r="W1853" i="11"/>
  <c r="V1853" i="11"/>
  <c r="AL1853" i="11" s="1"/>
  <c r="U1853" i="11"/>
  <c r="AC1852" i="11"/>
  <c r="AA1852" i="11"/>
  <c r="AB1852" i="11" s="1"/>
  <c r="Y1852" i="11"/>
  <c r="X1852" i="11"/>
  <c r="W1852" i="11"/>
  <c r="V1852" i="11"/>
  <c r="U1852" i="11"/>
  <c r="AK1851" i="11"/>
  <c r="AE1851" i="11"/>
  <c r="AC1851" i="11"/>
  <c r="AA1851" i="11"/>
  <c r="AB1851" i="11" s="1"/>
  <c r="Y1851" i="11"/>
  <c r="X1851" i="11"/>
  <c r="W1851" i="11"/>
  <c r="AL1851" i="11" s="1"/>
  <c r="V1851" i="11"/>
  <c r="AF1851" i="11" s="1"/>
  <c r="U1851" i="11"/>
  <c r="AK1850" i="11"/>
  <c r="AF1850" i="11"/>
  <c r="AC1850" i="11"/>
  <c r="AA1850" i="11"/>
  <c r="AB1850" i="11" s="1"/>
  <c r="Y1850" i="11"/>
  <c r="X1850" i="11"/>
  <c r="W1850" i="11"/>
  <c r="V1850" i="11"/>
  <c r="AE1850" i="11" s="1"/>
  <c r="U1850" i="11"/>
  <c r="AG1849" i="11"/>
  <c r="AE1849" i="11"/>
  <c r="AC1849" i="11"/>
  <c r="AA1849" i="11"/>
  <c r="Y1849" i="11"/>
  <c r="X1849" i="11"/>
  <c r="W1849" i="11"/>
  <c r="V1849" i="11"/>
  <c r="U1849" i="11"/>
  <c r="AG1848" i="11"/>
  <c r="AC1848" i="11"/>
  <c r="AB1848" i="11"/>
  <c r="AA1848" i="11"/>
  <c r="Y1848" i="11"/>
  <c r="X1848" i="11"/>
  <c r="W1848" i="11"/>
  <c r="V1848" i="11"/>
  <c r="U1848" i="11"/>
  <c r="AC1847" i="11"/>
  <c r="AA1847" i="11"/>
  <c r="AB1847" i="11" s="1"/>
  <c r="Y1847" i="11"/>
  <c r="X1847" i="11"/>
  <c r="W1847" i="11"/>
  <c r="V1847" i="11"/>
  <c r="AG1847" i="11" s="1"/>
  <c r="U1847" i="11"/>
  <c r="AC1846" i="11"/>
  <c r="AA1846" i="11"/>
  <c r="Y1846" i="11"/>
  <c r="X1846" i="11"/>
  <c r="W1846" i="11"/>
  <c r="V1846" i="11"/>
  <c r="U1846" i="11"/>
  <c r="AC1845" i="11"/>
  <c r="AA1845" i="11"/>
  <c r="Y1845" i="11"/>
  <c r="X1845" i="11"/>
  <c r="W1845" i="11"/>
  <c r="V1845" i="11"/>
  <c r="AK1845" i="11" s="1"/>
  <c r="U1845" i="11"/>
  <c r="AK1844" i="11"/>
  <c r="AG1844" i="11"/>
  <c r="AC1844" i="11"/>
  <c r="AA1844" i="11"/>
  <c r="Y1844" i="11"/>
  <c r="X1844" i="11"/>
  <c r="W1844" i="11"/>
  <c r="V1844" i="11"/>
  <c r="U1844" i="11"/>
  <c r="AC1843" i="11"/>
  <c r="AA1843" i="11"/>
  <c r="AB1843" i="11" s="1"/>
  <c r="Y1843" i="11"/>
  <c r="X1843" i="11"/>
  <c r="W1843" i="11"/>
  <c r="AL1843" i="11" s="1"/>
  <c r="V1843" i="11"/>
  <c r="U1843" i="11"/>
  <c r="AK1842" i="11"/>
  <c r="AF1842" i="11"/>
  <c r="AC1842" i="11"/>
  <c r="AA1842" i="11"/>
  <c r="Y1842" i="11"/>
  <c r="X1842" i="11"/>
  <c r="W1842" i="11"/>
  <c r="V1842" i="11"/>
  <c r="U1842" i="11"/>
  <c r="AC1841" i="11"/>
  <c r="AA1841" i="11"/>
  <c r="Y1841" i="11"/>
  <c r="X1841" i="11"/>
  <c r="W1841" i="11"/>
  <c r="V1841" i="11"/>
  <c r="U1841" i="11"/>
  <c r="AE1840" i="11"/>
  <c r="AC1840" i="11"/>
  <c r="AB1840" i="11"/>
  <c r="AA1840" i="11"/>
  <c r="Y1840" i="11"/>
  <c r="X1840" i="11"/>
  <c r="W1840" i="11"/>
  <c r="V1840" i="11"/>
  <c r="AL1840" i="11" s="1"/>
  <c r="U1840" i="11"/>
  <c r="AL1839" i="11"/>
  <c r="AK1839" i="11"/>
  <c r="AC1839" i="11"/>
  <c r="AA1839" i="11"/>
  <c r="AB1839" i="11" s="1"/>
  <c r="Y1839" i="11"/>
  <c r="X1839" i="11"/>
  <c r="W1839" i="11"/>
  <c r="V1839" i="11"/>
  <c r="AF1839" i="11" s="1"/>
  <c r="U1839" i="11"/>
  <c r="AK1838" i="11"/>
  <c r="AC1838" i="11"/>
  <c r="AA1838" i="11"/>
  <c r="AB1838" i="11" s="1"/>
  <c r="Y1838" i="11"/>
  <c r="X1838" i="11"/>
  <c r="W1838" i="11"/>
  <c r="V1838" i="11"/>
  <c r="U1838" i="11"/>
  <c r="AK1837" i="11"/>
  <c r="AE1837" i="11"/>
  <c r="AC1837" i="11"/>
  <c r="AA1837" i="11"/>
  <c r="Y1837" i="11"/>
  <c r="X1837" i="11"/>
  <c r="W1837" i="11"/>
  <c r="V1837" i="11"/>
  <c r="U1837" i="11"/>
  <c r="AK1836" i="11"/>
  <c r="AC1836" i="11"/>
  <c r="AA1836" i="11"/>
  <c r="Y1836" i="11"/>
  <c r="X1836" i="11"/>
  <c r="W1836" i="11"/>
  <c r="V1836" i="11"/>
  <c r="U1836" i="11"/>
  <c r="AC1835" i="11"/>
  <c r="AA1835" i="11"/>
  <c r="AB1835" i="11" s="1"/>
  <c r="Y1835" i="11"/>
  <c r="X1835" i="11"/>
  <c r="W1835" i="11"/>
  <c r="V1835" i="11"/>
  <c r="U1835" i="11"/>
  <c r="AF1834" i="11"/>
  <c r="AE1834" i="11"/>
  <c r="AC1834" i="11"/>
  <c r="AA1834" i="11"/>
  <c r="AB1834" i="11" s="1"/>
  <c r="Y1834" i="11"/>
  <c r="X1834" i="11"/>
  <c r="W1834" i="11"/>
  <c r="V1834" i="11"/>
  <c r="AL1834" i="11" s="1"/>
  <c r="U1834" i="11"/>
  <c r="AK1833" i="11"/>
  <c r="AG1833" i="11"/>
  <c r="AC1833" i="11"/>
  <c r="AA1833" i="11"/>
  <c r="Y1833" i="11"/>
  <c r="X1833" i="11"/>
  <c r="W1833" i="11"/>
  <c r="V1833" i="11"/>
  <c r="U1833" i="11"/>
  <c r="AC1832" i="11"/>
  <c r="AA1832" i="11"/>
  <c r="Y1832" i="11"/>
  <c r="X1832" i="11"/>
  <c r="W1832" i="11"/>
  <c r="V1832" i="11"/>
  <c r="U1832" i="11"/>
  <c r="AC1831" i="11"/>
  <c r="AA1831" i="11"/>
  <c r="AB1831" i="11" s="1"/>
  <c r="Y1831" i="11"/>
  <c r="X1831" i="11"/>
  <c r="W1831" i="11"/>
  <c r="V1831" i="11"/>
  <c r="AG1831" i="11" s="1"/>
  <c r="U1831" i="11"/>
  <c r="AC1830" i="11"/>
  <c r="AA1830" i="11"/>
  <c r="Y1830" i="11"/>
  <c r="X1830" i="11"/>
  <c r="W1830" i="11"/>
  <c r="V1830" i="11"/>
  <c r="U1830" i="11"/>
  <c r="AC1829" i="11"/>
  <c r="AA1829" i="11"/>
  <c r="Y1829" i="11"/>
  <c r="X1829" i="11"/>
  <c r="W1829" i="11"/>
  <c r="V1829" i="11"/>
  <c r="U1829" i="11"/>
  <c r="AK1828" i="11"/>
  <c r="AE1828" i="11"/>
  <c r="AC1828" i="11"/>
  <c r="AA1828" i="11"/>
  <c r="Y1828" i="11"/>
  <c r="X1828" i="11"/>
  <c r="W1828" i="11"/>
  <c r="V1828" i="11"/>
  <c r="U1828" i="11"/>
  <c r="AL1827" i="11"/>
  <c r="AC1827" i="11"/>
  <c r="AA1827" i="11"/>
  <c r="Y1827" i="11"/>
  <c r="X1827" i="11"/>
  <c r="W1827" i="11"/>
  <c r="V1827" i="11"/>
  <c r="AK1827" i="11" s="1"/>
  <c r="U1827" i="11"/>
  <c r="AC1826" i="11"/>
  <c r="AA1826" i="11"/>
  <c r="AB1826" i="11" s="1"/>
  <c r="Y1826" i="11"/>
  <c r="X1826" i="11"/>
  <c r="W1826" i="11"/>
  <c r="V1826" i="11"/>
  <c r="U1826" i="11"/>
  <c r="AC1825" i="11"/>
  <c r="AA1825" i="11"/>
  <c r="Y1825" i="11"/>
  <c r="X1825" i="11"/>
  <c r="W1825" i="11"/>
  <c r="V1825" i="11"/>
  <c r="U1825" i="11"/>
  <c r="AE1824" i="11"/>
  <c r="AC1824" i="11"/>
  <c r="AB1824" i="11"/>
  <c r="AA1824" i="11"/>
  <c r="Y1824" i="11"/>
  <c r="X1824" i="11"/>
  <c r="W1824" i="11"/>
  <c r="V1824" i="11"/>
  <c r="AL1824" i="11" s="1"/>
  <c r="U1824" i="11"/>
  <c r="AK1823" i="11"/>
  <c r="AE1823" i="11"/>
  <c r="AC1823" i="11"/>
  <c r="AA1823" i="11"/>
  <c r="AB1823" i="11" s="1"/>
  <c r="Y1823" i="11"/>
  <c r="X1823" i="11"/>
  <c r="W1823" i="11"/>
  <c r="V1823" i="11"/>
  <c r="U1823" i="11"/>
  <c r="AK1822" i="11"/>
  <c r="AC1822" i="11"/>
  <c r="AA1822" i="11"/>
  <c r="AB1822" i="11" s="1"/>
  <c r="Y1822" i="11"/>
  <c r="X1822" i="11"/>
  <c r="W1822" i="11"/>
  <c r="V1822" i="11"/>
  <c r="U1822" i="11"/>
  <c r="AG1821" i="11"/>
  <c r="AE1821" i="11"/>
  <c r="AC1821" i="11"/>
  <c r="AA1821" i="11"/>
  <c r="Y1821" i="11"/>
  <c r="X1821" i="11"/>
  <c r="W1821" i="11"/>
  <c r="V1821" i="11"/>
  <c r="AL1821" i="11" s="1"/>
  <c r="U1821" i="11"/>
  <c r="AK1820" i="11"/>
  <c r="AC1820" i="11"/>
  <c r="AA1820" i="11"/>
  <c r="Y1820" i="11"/>
  <c r="X1820" i="11"/>
  <c r="W1820" i="11"/>
  <c r="V1820" i="11"/>
  <c r="AL1820" i="11" s="1"/>
  <c r="U1820" i="11"/>
  <c r="AL1819" i="11"/>
  <c r="AC1819" i="11"/>
  <c r="AA1819" i="11"/>
  <c r="AB1819" i="11" s="1"/>
  <c r="Y1819" i="11"/>
  <c r="X1819" i="11"/>
  <c r="W1819" i="11"/>
  <c r="V1819" i="11"/>
  <c r="U1819" i="11"/>
  <c r="AG1818" i="11"/>
  <c r="AC1818" i="11"/>
  <c r="AA1818" i="11"/>
  <c r="AB1818" i="11" s="1"/>
  <c r="Y1818" i="11"/>
  <c r="X1818" i="11"/>
  <c r="W1818" i="11"/>
  <c r="V1818" i="11"/>
  <c r="U1818" i="11"/>
  <c r="AC1817" i="11"/>
  <c r="AA1817" i="11"/>
  <c r="Y1817" i="11"/>
  <c r="X1817" i="11"/>
  <c r="W1817" i="11"/>
  <c r="V1817" i="11"/>
  <c r="U1817" i="11"/>
  <c r="AG1816" i="11"/>
  <c r="AC1816" i="11"/>
  <c r="AA1816" i="11"/>
  <c r="Y1816" i="11"/>
  <c r="X1816" i="11"/>
  <c r="W1816" i="11"/>
  <c r="V1816" i="11"/>
  <c r="U1816" i="11"/>
  <c r="AC1815" i="11"/>
  <c r="AA1815" i="11"/>
  <c r="AB1815" i="11" s="1"/>
  <c r="Y1815" i="11"/>
  <c r="X1815" i="11"/>
  <c r="W1815" i="11"/>
  <c r="V1815" i="11"/>
  <c r="U1815" i="11"/>
  <c r="AK1814" i="11"/>
  <c r="AC1814" i="11"/>
  <c r="AA1814" i="11"/>
  <c r="Y1814" i="11"/>
  <c r="X1814" i="11"/>
  <c r="W1814" i="11"/>
  <c r="V1814" i="11"/>
  <c r="AG1814" i="11" s="1"/>
  <c r="U1814" i="11"/>
  <c r="AC1813" i="11"/>
  <c r="AA1813" i="11"/>
  <c r="Y1813" i="11"/>
  <c r="X1813" i="11"/>
  <c r="W1813" i="11"/>
  <c r="V1813" i="11"/>
  <c r="U1813" i="11"/>
  <c r="AG1812" i="11"/>
  <c r="AC1812" i="11"/>
  <c r="AB1812" i="11"/>
  <c r="AA1812" i="11"/>
  <c r="Y1812" i="11"/>
  <c r="X1812" i="11"/>
  <c r="W1812" i="11"/>
  <c r="V1812" i="11"/>
  <c r="U1812" i="11"/>
  <c r="AL1811" i="11"/>
  <c r="AC1811" i="11"/>
  <c r="AA1811" i="11"/>
  <c r="AB1811" i="11" s="1"/>
  <c r="Y1811" i="11"/>
  <c r="X1811" i="11"/>
  <c r="W1811" i="11"/>
  <c r="V1811" i="11"/>
  <c r="U1811" i="11"/>
  <c r="AC1810" i="11"/>
  <c r="AA1810" i="11"/>
  <c r="Y1810" i="11"/>
  <c r="X1810" i="11"/>
  <c r="W1810" i="11"/>
  <c r="V1810" i="11"/>
  <c r="U1810" i="11"/>
  <c r="AG1809" i="11"/>
  <c r="AE1809" i="11"/>
  <c r="AC1809" i="11"/>
  <c r="AA1809" i="11"/>
  <c r="Y1809" i="11"/>
  <c r="X1809" i="11"/>
  <c r="W1809" i="11"/>
  <c r="V1809" i="11"/>
  <c r="AK1809" i="11" s="1"/>
  <c r="U1809" i="11"/>
  <c r="AG1808" i="11"/>
  <c r="AC1808" i="11"/>
  <c r="AB1808" i="11"/>
  <c r="AA1808" i="11"/>
  <c r="Y1808" i="11"/>
  <c r="X1808" i="11"/>
  <c r="W1808" i="11"/>
  <c r="V1808" i="11"/>
  <c r="U1808" i="11"/>
  <c r="AL1807" i="11"/>
  <c r="AK1807" i="11"/>
  <c r="AC1807" i="11"/>
  <c r="AA1807" i="11"/>
  <c r="AB1807" i="11" s="1"/>
  <c r="Y1807" i="11"/>
  <c r="X1807" i="11"/>
  <c r="W1807" i="11"/>
  <c r="V1807" i="11"/>
  <c r="AF1807" i="11" s="1"/>
  <c r="U1807" i="11"/>
  <c r="AK1806" i="11"/>
  <c r="AC1806" i="11"/>
  <c r="AA1806" i="11"/>
  <c r="AB1806" i="11" s="1"/>
  <c r="Y1806" i="11"/>
  <c r="X1806" i="11"/>
  <c r="W1806" i="11"/>
  <c r="V1806" i="11"/>
  <c r="AE1806" i="11" s="1"/>
  <c r="U1806" i="11"/>
  <c r="AC1805" i="11"/>
  <c r="AA1805" i="11"/>
  <c r="Y1805" i="11"/>
  <c r="X1805" i="11"/>
  <c r="W1805" i="11"/>
  <c r="V1805" i="11"/>
  <c r="U1805" i="11"/>
  <c r="AK1804" i="11"/>
  <c r="AG1804" i="11"/>
  <c r="AC1804" i="11"/>
  <c r="AA1804" i="11"/>
  <c r="Y1804" i="11"/>
  <c r="X1804" i="11"/>
  <c r="W1804" i="11"/>
  <c r="V1804" i="11"/>
  <c r="U1804" i="11"/>
  <c r="AC1803" i="11"/>
  <c r="AA1803" i="11"/>
  <c r="AB1803" i="11" s="1"/>
  <c r="Y1803" i="11"/>
  <c r="X1803" i="11"/>
  <c r="W1803" i="11"/>
  <c r="V1803" i="11"/>
  <c r="U1803" i="11"/>
  <c r="AC1802" i="11"/>
  <c r="AA1802" i="11"/>
  <c r="Y1802" i="11"/>
  <c r="X1802" i="11"/>
  <c r="W1802" i="11"/>
  <c r="V1802" i="11"/>
  <c r="AL1802" i="11" s="1"/>
  <c r="U1802" i="11"/>
  <c r="AG1801" i="11"/>
  <c r="AE1801" i="11"/>
  <c r="AC1801" i="11"/>
  <c r="AA1801" i="11"/>
  <c r="Y1801" i="11"/>
  <c r="X1801" i="11"/>
  <c r="W1801" i="11"/>
  <c r="V1801" i="11"/>
  <c r="AK1801" i="11" s="1"/>
  <c r="U1801" i="11"/>
  <c r="AK1800" i="11"/>
  <c r="AC1800" i="11"/>
  <c r="AA1800" i="11"/>
  <c r="Y1800" i="11"/>
  <c r="X1800" i="11"/>
  <c r="W1800" i="11"/>
  <c r="V1800" i="11"/>
  <c r="U1800" i="11"/>
  <c r="AL1799" i="11"/>
  <c r="AC1799" i="11"/>
  <c r="AA1799" i="11"/>
  <c r="AB1799" i="11" s="1"/>
  <c r="Y1799" i="11"/>
  <c r="X1799" i="11"/>
  <c r="W1799" i="11"/>
  <c r="V1799" i="11"/>
  <c r="AG1799" i="11" s="1"/>
  <c r="U1799" i="11"/>
  <c r="AC1798" i="11"/>
  <c r="AA1798" i="11"/>
  <c r="Y1798" i="11"/>
  <c r="X1798" i="11"/>
  <c r="W1798" i="11"/>
  <c r="V1798" i="11"/>
  <c r="U1798" i="11"/>
  <c r="AC1797" i="11"/>
  <c r="AA1797" i="11"/>
  <c r="Y1797" i="11"/>
  <c r="X1797" i="11"/>
  <c r="W1797" i="11"/>
  <c r="V1797" i="11"/>
  <c r="U1797" i="11"/>
  <c r="AC1796" i="11"/>
  <c r="AA1796" i="11"/>
  <c r="Y1796" i="11"/>
  <c r="X1796" i="11"/>
  <c r="W1796" i="11"/>
  <c r="V1796" i="11"/>
  <c r="U1796" i="11"/>
  <c r="AE1795" i="11"/>
  <c r="AC1795" i="11"/>
  <c r="AA1795" i="11"/>
  <c r="AB1795" i="11" s="1"/>
  <c r="Y1795" i="11"/>
  <c r="X1795" i="11"/>
  <c r="W1795" i="11"/>
  <c r="V1795" i="11"/>
  <c r="U1795" i="11"/>
  <c r="AK1794" i="11"/>
  <c r="AC1794" i="11"/>
  <c r="AA1794" i="11"/>
  <c r="AB1794" i="11" s="1"/>
  <c r="Y1794" i="11"/>
  <c r="X1794" i="11"/>
  <c r="W1794" i="11"/>
  <c r="V1794" i="11"/>
  <c r="U1794" i="11"/>
  <c r="AC1793" i="11"/>
  <c r="AA1793" i="11"/>
  <c r="Y1793" i="11"/>
  <c r="X1793" i="11"/>
  <c r="W1793" i="11"/>
  <c r="V1793" i="11"/>
  <c r="U1793" i="11"/>
  <c r="AC1792" i="11"/>
  <c r="AA1792" i="11"/>
  <c r="Y1792" i="11"/>
  <c r="X1792" i="11"/>
  <c r="W1792" i="11"/>
  <c r="V1792" i="11"/>
  <c r="U1792" i="11"/>
  <c r="AC1791" i="11"/>
  <c r="AA1791" i="11"/>
  <c r="Y1791" i="11"/>
  <c r="X1791" i="11"/>
  <c r="W1791" i="11"/>
  <c r="V1791" i="11"/>
  <c r="AK1791" i="11" s="1"/>
  <c r="U1791" i="11"/>
  <c r="AG1790" i="11"/>
  <c r="AE1790" i="11"/>
  <c r="AC1790" i="11"/>
  <c r="AA1790" i="11"/>
  <c r="AB1790" i="11" s="1"/>
  <c r="Y1790" i="11"/>
  <c r="X1790" i="11"/>
  <c r="W1790" i="11"/>
  <c r="V1790" i="11"/>
  <c r="U1790" i="11"/>
  <c r="AK1789" i="11"/>
  <c r="AC1789" i="11"/>
  <c r="AA1789" i="11"/>
  <c r="Y1789" i="11"/>
  <c r="X1789" i="11"/>
  <c r="W1789" i="11"/>
  <c r="V1789" i="11"/>
  <c r="U1789" i="11"/>
  <c r="AG1788" i="11"/>
  <c r="AC1788" i="11"/>
  <c r="AB1788" i="11"/>
  <c r="AA1788" i="11"/>
  <c r="Y1788" i="11"/>
  <c r="X1788" i="11"/>
  <c r="W1788" i="11"/>
  <c r="V1788" i="11"/>
  <c r="AL1788" i="11" s="1"/>
  <c r="U1788" i="11"/>
  <c r="AK1787" i="11"/>
  <c r="AC1787" i="11"/>
  <c r="AA1787" i="11"/>
  <c r="AB1787" i="11" s="1"/>
  <c r="Y1787" i="11"/>
  <c r="X1787" i="11"/>
  <c r="W1787" i="11"/>
  <c r="V1787" i="11"/>
  <c r="AL1787" i="11" s="1"/>
  <c r="U1787" i="11"/>
  <c r="AG1786" i="11"/>
  <c r="AC1786" i="11"/>
  <c r="AA1786" i="11"/>
  <c r="AB1786" i="11" s="1"/>
  <c r="Y1786" i="11"/>
  <c r="X1786" i="11"/>
  <c r="W1786" i="11"/>
  <c r="V1786" i="11"/>
  <c r="U1786" i="11"/>
  <c r="AC1785" i="11"/>
  <c r="AA1785" i="11"/>
  <c r="Y1785" i="11"/>
  <c r="X1785" i="11"/>
  <c r="W1785" i="11"/>
  <c r="V1785" i="11"/>
  <c r="U1785" i="11"/>
  <c r="AE1784" i="11"/>
  <c r="AC1784" i="11"/>
  <c r="AA1784" i="11"/>
  <c r="Y1784" i="11"/>
  <c r="X1784" i="11"/>
  <c r="W1784" i="11"/>
  <c r="V1784" i="11"/>
  <c r="AL1784" i="11" s="1"/>
  <c r="U1784" i="11"/>
  <c r="AC1783" i="11"/>
  <c r="AA1783" i="11"/>
  <c r="AB1783" i="11" s="1"/>
  <c r="Y1783" i="11"/>
  <c r="X1783" i="11"/>
  <c r="W1783" i="11"/>
  <c r="V1783" i="11"/>
  <c r="AG1783" i="11" s="1"/>
  <c r="U1783" i="11"/>
  <c r="AG1782" i="11"/>
  <c r="AE1782" i="11"/>
  <c r="AC1782" i="11"/>
  <c r="AA1782" i="11"/>
  <c r="Y1782" i="11"/>
  <c r="X1782" i="11"/>
  <c r="W1782" i="11"/>
  <c r="V1782" i="11"/>
  <c r="AL1782" i="11" s="1"/>
  <c r="U1782" i="11"/>
  <c r="AK1781" i="11"/>
  <c r="AC1781" i="11"/>
  <c r="AA1781" i="11"/>
  <c r="Y1781" i="11"/>
  <c r="X1781" i="11"/>
  <c r="W1781" i="11"/>
  <c r="V1781" i="11"/>
  <c r="U1781" i="11"/>
  <c r="AC1780" i="11"/>
  <c r="AA1780" i="11"/>
  <c r="Y1780" i="11"/>
  <c r="X1780" i="11"/>
  <c r="W1780" i="11"/>
  <c r="V1780" i="11"/>
  <c r="U1780" i="11"/>
  <c r="AG1779" i="11"/>
  <c r="AE1779" i="11"/>
  <c r="AC1779" i="11"/>
  <c r="AA1779" i="11"/>
  <c r="AB1779" i="11" s="1"/>
  <c r="Y1779" i="11"/>
  <c r="X1779" i="11"/>
  <c r="W1779" i="11"/>
  <c r="V1779" i="11"/>
  <c r="AF1779" i="11" s="1"/>
  <c r="U1779" i="11"/>
  <c r="AK1778" i="11"/>
  <c r="AE1778" i="11"/>
  <c r="AC1778" i="11"/>
  <c r="AA1778" i="11"/>
  <c r="Y1778" i="11"/>
  <c r="X1778" i="11"/>
  <c r="W1778" i="11"/>
  <c r="V1778" i="11"/>
  <c r="U1778" i="11"/>
  <c r="AK1777" i="11"/>
  <c r="AC1777" i="11"/>
  <c r="AA1777" i="11"/>
  <c r="Y1777" i="11"/>
  <c r="X1777" i="11"/>
  <c r="W1777" i="11"/>
  <c r="V1777" i="11"/>
  <c r="AG1777" i="11" s="1"/>
  <c r="U1777" i="11"/>
  <c r="AE1776" i="11"/>
  <c r="AC1776" i="11"/>
  <c r="AA1776" i="11"/>
  <c r="Y1776" i="11"/>
  <c r="X1776" i="11"/>
  <c r="W1776" i="11"/>
  <c r="V1776" i="11"/>
  <c r="AL1776" i="11" s="1"/>
  <c r="U1776" i="11"/>
  <c r="AC1775" i="11"/>
  <c r="AA1775" i="11"/>
  <c r="AB1775" i="11" s="1"/>
  <c r="Y1775" i="11"/>
  <c r="X1775" i="11"/>
  <c r="W1775" i="11"/>
  <c r="V1775" i="11"/>
  <c r="U1775" i="11"/>
  <c r="AK1774" i="11"/>
  <c r="AC1774" i="11"/>
  <c r="AA1774" i="11"/>
  <c r="Y1774" i="11"/>
  <c r="X1774" i="11"/>
  <c r="W1774" i="11"/>
  <c r="V1774" i="11"/>
  <c r="U1774" i="11"/>
  <c r="AE1773" i="11"/>
  <c r="AC1773" i="11"/>
  <c r="AA1773" i="11"/>
  <c r="Y1773" i="11"/>
  <c r="X1773" i="11"/>
  <c r="W1773" i="11"/>
  <c r="V1773" i="11"/>
  <c r="U1773" i="11"/>
  <c r="AK1772" i="11"/>
  <c r="AC1772" i="11"/>
  <c r="AA1772" i="11"/>
  <c r="Y1772" i="11"/>
  <c r="X1772" i="11"/>
  <c r="W1772" i="11"/>
  <c r="V1772" i="11"/>
  <c r="U1772" i="11"/>
  <c r="AC1771" i="11"/>
  <c r="AA1771" i="11"/>
  <c r="AB1771" i="11" s="1"/>
  <c r="Y1771" i="11"/>
  <c r="X1771" i="11"/>
  <c r="W1771" i="11"/>
  <c r="V1771" i="11"/>
  <c r="AG1771" i="11" s="1"/>
  <c r="U1771" i="11"/>
  <c r="AC1770" i="11"/>
  <c r="AA1770" i="11"/>
  <c r="Y1770" i="11"/>
  <c r="X1770" i="11"/>
  <c r="W1770" i="11"/>
  <c r="V1770" i="11"/>
  <c r="U1770" i="11"/>
  <c r="AG1769" i="11"/>
  <c r="AE1769" i="11"/>
  <c r="AC1769" i="11"/>
  <c r="AA1769" i="11"/>
  <c r="Y1769" i="11"/>
  <c r="X1769" i="11"/>
  <c r="W1769" i="11"/>
  <c r="V1769" i="11"/>
  <c r="AL1769" i="11" s="1"/>
  <c r="U1769" i="11"/>
  <c r="AK1768" i="11"/>
  <c r="AC1768" i="11"/>
  <c r="AA1768" i="11"/>
  <c r="Y1768" i="11"/>
  <c r="X1768" i="11"/>
  <c r="W1768" i="11"/>
  <c r="V1768" i="11"/>
  <c r="U1768" i="11"/>
  <c r="AC1767" i="11"/>
  <c r="AA1767" i="11"/>
  <c r="AB1767" i="11" s="1"/>
  <c r="Y1767" i="11"/>
  <c r="X1767" i="11"/>
  <c r="W1767" i="11"/>
  <c r="V1767" i="11"/>
  <c r="U1767" i="11"/>
  <c r="AK1766" i="11"/>
  <c r="AF1766" i="11"/>
  <c r="AC1766" i="11"/>
  <c r="AA1766" i="11"/>
  <c r="Y1766" i="11"/>
  <c r="X1766" i="11"/>
  <c r="W1766" i="11"/>
  <c r="V1766" i="11"/>
  <c r="AL1766" i="11" s="1"/>
  <c r="U1766" i="11"/>
  <c r="AK1765" i="11"/>
  <c r="AC1765" i="11"/>
  <c r="AA1765" i="11"/>
  <c r="Y1765" i="11"/>
  <c r="X1765" i="11"/>
  <c r="W1765" i="11"/>
  <c r="V1765" i="11"/>
  <c r="AL1765" i="11" s="1"/>
  <c r="U1765" i="11"/>
  <c r="AK1764" i="11"/>
  <c r="AC1764" i="11"/>
  <c r="AA1764" i="11"/>
  <c r="Y1764" i="11"/>
  <c r="X1764" i="11"/>
  <c r="W1764" i="11"/>
  <c r="V1764" i="11"/>
  <c r="AL1764" i="11" s="1"/>
  <c r="U1764" i="11"/>
  <c r="AL1763" i="11"/>
  <c r="AC1763" i="11"/>
  <c r="AA1763" i="11"/>
  <c r="Y1763" i="11"/>
  <c r="X1763" i="11"/>
  <c r="W1763" i="11"/>
  <c r="V1763" i="11"/>
  <c r="AK1763" i="11" s="1"/>
  <c r="U1763" i="11"/>
  <c r="AC1762" i="11"/>
  <c r="AA1762" i="11"/>
  <c r="AB1762" i="11" s="1"/>
  <c r="Y1762" i="11"/>
  <c r="X1762" i="11"/>
  <c r="W1762" i="11"/>
  <c r="V1762" i="11"/>
  <c r="U1762" i="11"/>
  <c r="AK1761" i="11"/>
  <c r="AE1761" i="11"/>
  <c r="AC1761" i="11"/>
  <c r="AA1761" i="11"/>
  <c r="Y1761" i="11"/>
  <c r="X1761" i="11"/>
  <c r="W1761" i="11"/>
  <c r="V1761" i="11"/>
  <c r="U1761" i="11"/>
  <c r="AK1760" i="11"/>
  <c r="AC1760" i="11"/>
  <c r="AA1760" i="11"/>
  <c r="Y1760" i="11"/>
  <c r="X1760" i="11"/>
  <c r="W1760" i="11"/>
  <c r="V1760" i="11"/>
  <c r="AL1760" i="11" s="1"/>
  <c r="U1760" i="11"/>
  <c r="AK1759" i="11"/>
  <c r="AE1759" i="11"/>
  <c r="AC1759" i="11"/>
  <c r="AA1759" i="11"/>
  <c r="AB1759" i="11" s="1"/>
  <c r="Y1759" i="11"/>
  <c r="X1759" i="11"/>
  <c r="W1759" i="11"/>
  <c r="V1759" i="11"/>
  <c r="U1759" i="11"/>
  <c r="AK1758" i="11"/>
  <c r="AC1758" i="11"/>
  <c r="AA1758" i="11"/>
  <c r="AB1758" i="11" s="1"/>
  <c r="Y1758" i="11"/>
  <c r="X1758" i="11"/>
  <c r="W1758" i="11"/>
  <c r="V1758" i="11"/>
  <c r="U1758" i="11"/>
  <c r="AC1757" i="11"/>
  <c r="AA1757" i="11"/>
  <c r="Y1757" i="11"/>
  <c r="X1757" i="11"/>
  <c r="W1757" i="11"/>
  <c r="V1757" i="11"/>
  <c r="U1757" i="11"/>
  <c r="AG1756" i="11"/>
  <c r="AE1756" i="11"/>
  <c r="AC1756" i="11"/>
  <c r="AA1756" i="11"/>
  <c r="Y1756" i="11"/>
  <c r="X1756" i="11"/>
  <c r="W1756" i="11"/>
  <c r="V1756" i="11"/>
  <c r="AL1756" i="11" s="1"/>
  <c r="U1756" i="11"/>
  <c r="AC1755" i="11"/>
  <c r="AA1755" i="11"/>
  <c r="AB1755" i="11" s="1"/>
  <c r="Y1755" i="11"/>
  <c r="X1755" i="11"/>
  <c r="W1755" i="11"/>
  <c r="V1755" i="11"/>
  <c r="U1755" i="11"/>
  <c r="AF1754" i="11"/>
  <c r="AE1754" i="11"/>
  <c r="AC1754" i="11"/>
  <c r="AA1754" i="11"/>
  <c r="AB1754" i="11" s="1"/>
  <c r="Y1754" i="11"/>
  <c r="X1754" i="11"/>
  <c r="W1754" i="11"/>
  <c r="V1754" i="11"/>
  <c r="U1754" i="11"/>
  <c r="AK1753" i="11"/>
  <c r="AC1753" i="11"/>
  <c r="AA1753" i="11"/>
  <c r="Y1753" i="11"/>
  <c r="X1753" i="11"/>
  <c r="W1753" i="11"/>
  <c r="V1753" i="11"/>
  <c r="AL1753" i="11" s="1"/>
  <c r="U1753" i="11"/>
  <c r="AK1752" i="11"/>
  <c r="AE1752" i="11"/>
  <c r="AC1752" i="11"/>
  <c r="AB1752" i="11"/>
  <c r="AA1752" i="11"/>
  <c r="Y1752" i="11"/>
  <c r="X1752" i="11"/>
  <c r="W1752" i="11"/>
  <c r="V1752" i="11"/>
  <c r="U1752" i="11"/>
  <c r="AG1751" i="11"/>
  <c r="AE1751" i="11"/>
  <c r="AC1751" i="11"/>
  <c r="AA1751" i="11"/>
  <c r="AB1751" i="11" s="1"/>
  <c r="Y1751" i="11"/>
  <c r="X1751" i="11"/>
  <c r="W1751" i="11"/>
  <c r="V1751" i="11"/>
  <c r="U1751" i="11"/>
  <c r="AK1750" i="11"/>
  <c r="AC1750" i="11"/>
  <c r="AA1750" i="11"/>
  <c r="Y1750" i="11"/>
  <c r="X1750" i="11"/>
  <c r="W1750" i="11"/>
  <c r="V1750" i="11"/>
  <c r="U1750" i="11"/>
  <c r="AC1749" i="11"/>
  <c r="AA1749" i="11"/>
  <c r="Y1749" i="11"/>
  <c r="X1749" i="11"/>
  <c r="W1749" i="11"/>
  <c r="V1749" i="11"/>
  <c r="U1749" i="11"/>
  <c r="AG1748" i="11"/>
  <c r="AC1748" i="11"/>
  <c r="AB1748" i="11"/>
  <c r="AA1748" i="11"/>
  <c r="Y1748" i="11"/>
  <c r="X1748" i="11"/>
  <c r="W1748" i="11"/>
  <c r="V1748" i="11"/>
  <c r="U1748" i="11"/>
  <c r="AL1747" i="11"/>
  <c r="AE1747" i="11"/>
  <c r="AC1747" i="11"/>
  <c r="AA1747" i="11"/>
  <c r="AB1747" i="11" s="1"/>
  <c r="Y1747" i="11"/>
  <c r="X1747" i="11"/>
  <c r="W1747" i="11"/>
  <c r="V1747" i="11"/>
  <c r="AF1747" i="11" s="1"/>
  <c r="U1747" i="11"/>
  <c r="AK1746" i="11"/>
  <c r="AC1746" i="11"/>
  <c r="AA1746" i="11"/>
  <c r="Y1746" i="11"/>
  <c r="X1746" i="11"/>
  <c r="W1746" i="11"/>
  <c r="V1746" i="11"/>
  <c r="AL1746" i="11" s="1"/>
  <c r="U1746" i="11"/>
  <c r="AK1745" i="11"/>
  <c r="AC1745" i="11"/>
  <c r="AA1745" i="11"/>
  <c r="Y1745" i="11"/>
  <c r="X1745" i="11"/>
  <c r="W1745" i="11"/>
  <c r="V1745" i="11"/>
  <c r="AG1745" i="11" s="1"/>
  <c r="U1745" i="11"/>
  <c r="AE1744" i="11"/>
  <c r="AC1744" i="11"/>
  <c r="AA1744" i="11"/>
  <c r="Y1744" i="11"/>
  <c r="X1744" i="11"/>
  <c r="W1744" i="11"/>
  <c r="V1744" i="11"/>
  <c r="AL1744" i="11" s="1"/>
  <c r="U1744" i="11"/>
  <c r="AC1743" i="11"/>
  <c r="AA1743" i="11"/>
  <c r="AB1743" i="11" s="1"/>
  <c r="Y1743" i="11"/>
  <c r="X1743" i="11"/>
  <c r="W1743" i="11"/>
  <c r="V1743" i="11"/>
  <c r="U1743" i="11"/>
  <c r="AK1742" i="11"/>
  <c r="AE1742" i="11"/>
  <c r="AC1742" i="11"/>
  <c r="AA1742" i="11"/>
  <c r="Y1742" i="11"/>
  <c r="X1742" i="11"/>
  <c r="W1742" i="11"/>
  <c r="V1742" i="11"/>
  <c r="U1742" i="11"/>
  <c r="AK1741" i="11"/>
  <c r="AE1741" i="11"/>
  <c r="AC1741" i="11"/>
  <c r="AA1741" i="11"/>
  <c r="Y1741" i="11"/>
  <c r="X1741" i="11"/>
  <c r="W1741" i="11"/>
  <c r="V1741" i="11"/>
  <c r="AL1741" i="11" s="1"/>
  <c r="U1741" i="11"/>
  <c r="AK1740" i="11"/>
  <c r="AC1740" i="11"/>
  <c r="AA1740" i="11"/>
  <c r="Y1740" i="11"/>
  <c r="X1740" i="11"/>
  <c r="W1740" i="11"/>
  <c r="V1740" i="11"/>
  <c r="AL1740" i="11" s="1"/>
  <c r="U1740" i="11"/>
  <c r="AC1739" i="11"/>
  <c r="AA1739" i="11"/>
  <c r="AB1739" i="11" s="1"/>
  <c r="Y1739" i="11"/>
  <c r="X1739" i="11"/>
  <c r="W1739" i="11"/>
  <c r="V1739" i="11"/>
  <c r="U1739" i="11"/>
  <c r="AC1738" i="11"/>
  <c r="AA1738" i="11"/>
  <c r="Y1738" i="11"/>
  <c r="X1738" i="11"/>
  <c r="W1738" i="11"/>
  <c r="V1738" i="11"/>
  <c r="U1738" i="11"/>
  <c r="AC1737" i="11"/>
  <c r="AA1737" i="11"/>
  <c r="Y1737" i="11"/>
  <c r="X1737" i="11"/>
  <c r="W1737" i="11"/>
  <c r="V1737" i="11"/>
  <c r="U1737" i="11"/>
  <c r="AC1736" i="11"/>
  <c r="AA1736" i="11"/>
  <c r="Y1736" i="11"/>
  <c r="X1736" i="11"/>
  <c r="W1736" i="11"/>
  <c r="V1736" i="11"/>
  <c r="U1736" i="11"/>
  <c r="AL1735" i="11"/>
  <c r="AE1735" i="11"/>
  <c r="AC1735" i="11"/>
  <c r="AA1735" i="11"/>
  <c r="AB1735" i="11" s="1"/>
  <c r="Y1735" i="11"/>
  <c r="X1735" i="11"/>
  <c r="W1735" i="11"/>
  <c r="V1735" i="11"/>
  <c r="U1735" i="11"/>
  <c r="AK1734" i="11"/>
  <c r="AC1734" i="11"/>
  <c r="AA1734" i="11"/>
  <c r="Y1734" i="11"/>
  <c r="X1734" i="11"/>
  <c r="W1734" i="11"/>
  <c r="V1734" i="11"/>
  <c r="AL1734" i="11" s="1"/>
  <c r="U1734" i="11"/>
  <c r="AK1733" i="11"/>
  <c r="AC1733" i="11"/>
  <c r="AA1733" i="11"/>
  <c r="Y1733" i="11"/>
  <c r="X1733" i="11"/>
  <c r="W1733" i="11"/>
  <c r="V1733" i="11"/>
  <c r="AL1733" i="11" s="1"/>
  <c r="U1733" i="11"/>
  <c r="AE1732" i="11"/>
  <c r="AC1732" i="11"/>
  <c r="AA1732" i="11"/>
  <c r="Y1732" i="11"/>
  <c r="X1732" i="11"/>
  <c r="W1732" i="11"/>
  <c r="V1732" i="11"/>
  <c r="AL1732" i="11" s="1"/>
  <c r="U1732" i="11"/>
  <c r="AK1731" i="11"/>
  <c r="AE1731" i="11"/>
  <c r="AC1731" i="11"/>
  <c r="AA1731" i="11"/>
  <c r="AB1731" i="11" s="1"/>
  <c r="Y1731" i="11"/>
  <c r="X1731" i="11"/>
  <c r="W1731" i="11"/>
  <c r="V1731" i="11"/>
  <c r="AL1731" i="11" s="1"/>
  <c r="U1731" i="11"/>
  <c r="AG1730" i="11"/>
  <c r="AE1730" i="11"/>
  <c r="AC1730" i="11"/>
  <c r="AA1730" i="11"/>
  <c r="AB1730" i="11" s="1"/>
  <c r="Y1730" i="11"/>
  <c r="X1730" i="11"/>
  <c r="W1730" i="11"/>
  <c r="V1730" i="11"/>
  <c r="U1730" i="11"/>
  <c r="AK1729" i="11"/>
  <c r="AE1729" i="11"/>
  <c r="AC1729" i="11"/>
  <c r="AA1729" i="11"/>
  <c r="Y1729" i="11"/>
  <c r="X1729" i="11"/>
  <c r="W1729" i="11"/>
  <c r="V1729" i="11"/>
  <c r="AL1729" i="11" s="1"/>
  <c r="U1729" i="11"/>
  <c r="AC1728" i="11"/>
  <c r="AA1728" i="11"/>
  <c r="Y1728" i="11"/>
  <c r="X1728" i="11"/>
  <c r="W1728" i="11"/>
  <c r="V1728" i="11"/>
  <c r="U1728" i="11"/>
  <c r="AC1727" i="11"/>
  <c r="AA1727" i="11"/>
  <c r="AB1727" i="11" s="1"/>
  <c r="Y1727" i="11"/>
  <c r="X1727" i="11"/>
  <c r="W1727" i="11"/>
  <c r="V1727" i="11"/>
  <c r="U1727" i="11"/>
  <c r="AK1726" i="11"/>
  <c r="AE1726" i="11"/>
  <c r="AC1726" i="11"/>
  <c r="AA1726" i="11"/>
  <c r="Y1726" i="11"/>
  <c r="X1726" i="11"/>
  <c r="W1726" i="11"/>
  <c r="V1726" i="11"/>
  <c r="U1726" i="11"/>
  <c r="AG1725" i="11"/>
  <c r="AC1725" i="11"/>
  <c r="AA1725" i="11"/>
  <c r="Y1725" i="11"/>
  <c r="X1725" i="11"/>
  <c r="W1725" i="11"/>
  <c r="V1725" i="11"/>
  <c r="AL1725" i="11" s="1"/>
  <c r="U1725" i="11"/>
  <c r="AC1724" i="11"/>
  <c r="AA1724" i="11"/>
  <c r="Y1724" i="11"/>
  <c r="X1724" i="11"/>
  <c r="W1724" i="11"/>
  <c r="V1724" i="11"/>
  <c r="U1724" i="11"/>
  <c r="AK1723" i="11"/>
  <c r="AG1723" i="11"/>
  <c r="AC1723" i="11"/>
  <c r="AA1723" i="11"/>
  <c r="AB1723" i="11" s="1"/>
  <c r="Y1723" i="11"/>
  <c r="X1723" i="11"/>
  <c r="W1723" i="11"/>
  <c r="V1723" i="11"/>
  <c r="U1723" i="11"/>
  <c r="AF1722" i="11"/>
  <c r="AE1722" i="11"/>
  <c r="AC1722" i="11"/>
  <c r="AA1722" i="11"/>
  <c r="AB1722" i="11" s="1"/>
  <c r="Y1722" i="11"/>
  <c r="X1722" i="11"/>
  <c r="W1722" i="11"/>
  <c r="V1722" i="11"/>
  <c r="AL1722" i="11" s="1"/>
  <c r="U1722" i="11"/>
  <c r="AC1721" i="11"/>
  <c r="AA1721" i="11"/>
  <c r="Y1721" i="11"/>
  <c r="X1721" i="11"/>
  <c r="W1721" i="11"/>
  <c r="V1721" i="11"/>
  <c r="U1721" i="11"/>
  <c r="AK1720" i="11"/>
  <c r="AE1720" i="11"/>
  <c r="AC1720" i="11"/>
  <c r="AB1720" i="11"/>
  <c r="AA1720" i="11"/>
  <c r="Y1720" i="11"/>
  <c r="X1720" i="11"/>
  <c r="W1720" i="11"/>
  <c r="V1720" i="11"/>
  <c r="AL1720" i="11" s="1"/>
  <c r="U1720" i="11"/>
  <c r="AG1719" i="11"/>
  <c r="AC1719" i="11"/>
  <c r="AA1719" i="11"/>
  <c r="AB1719" i="11" s="1"/>
  <c r="Y1719" i="11"/>
  <c r="X1719" i="11"/>
  <c r="W1719" i="11"/>
  <c r="V1719" i="11"/>
  <c r="AE1719" i="11" s="1"/>
  <c r="U1719" i="11"/>
  <c r="AK1718" i="11"/>
  <c r="AC1718" i="11"/>
  <c r="AA1718" i="11"/>
  <c r="Y1718" i="11"/>
  <c r="X1718" i="11"/>
  <c r="W1718" i="11"/>
  <c r="V1718" i="11"/>
  <c r="AL1718" i="11" s="1"/>
  <c r="U1718" i="11"/>
  <c r="AC1717" i="11"/>
  <c r="AA1717" i="11"/>
  <c r="Y1717" i="11"/>
  <c r="X1717" i="11"/>
  <c r="W1717" i="11"/>
  <c r="V1717" i="11"/>
  <c r="U1717" i="11"/>
  <c r="AK1716" i="11"/>
  <c r="AG1716" i="11"/>
  <c r="AC1716" i="11"/>
  <c r="AA1716" i="11"/>
  <c r="Y1716" i="11"/>
  <c r="X1716" i="11"/>
  <c r="W1716" i="11"/>
  <c r="V1716" i="11"/>
  <c r="AL1716" i="11" s="1"/>
  <c r="U1716" i="11"/>
  <c r="AC1715" i="11"/>
  <c r="AA1715" i="11"/>
  <c r="AB1715" i="11" s="1"/>
  <c r="Y1715" i="11"/>
  <c r="X1715" i="11"/>
  <c r="W1715" i="11"/>
  <c r="V1715" i="11"/>
  <c r="U1715" i="11"/>
  <c r="AK1714" i="11"/>
  <c r="AF1714" i="11"/>
  <c r="AC1714" i="11"/>
  <c r="AA1714" i="11"/>
  <c r="Y1714" i="11"/>
  <c r="X1714" i="11"/>
  <c r="W1714" i="11"/>
  <c r="V1714" i="11"/>
  <c r="AL1714" i="11" s="1"/>
  <c r="U1714" i="11"/>
  <c r="AK1713" i="11"/>
  <c r="AG1713" i="11"/>
  <c r="AC1713" i="11"/>
  <c r="AA1713" i="11"/>
  <c r="Y1713" i="11"/>
  <c r="X1713" i="11"/>
  <c r="W1713" i="11"/>
  <c r="V1713" i="11"/>
  <c r="U1713" i="11"/>
  <c r="AC1712" i="11"/>
  <c r="AA1712" i="11"/>
  <c r="Y1712" i="11"/>
  <c r="X1712" i="11"/>
  <c r="W1712" i="11"/>
  <c r="V1712" i="11"/>
  <c r="U1712" i="11"/>
  <c r="AK1711" i="11"/>
  <c r="AC1711" i="11"/>
  <c r="AA1711" i="11"/>
  <c r="AB1711" i="11" s="1"/>
  <c r="Y1711" i="11"/>
  <c r="X1711" i="11"/>
  <c r="W1711" i="11"/>
  <c r="V1711" i="11"/>
  <c r="U1711" i="11"/>
  <c r="AK1710" i="11"/>
  <c r="AG1710" i="11"/>
  <c r="AC1710" i="11"/>
  <c r="AA1710" i="11"/>
  <c r="Y1710" i="11"/>
  <c r="X1710" i="11"/>
  <c r="W1710" i="11"/>
  <c r="V1710" i="11"/>
  <c r="AL1710" i="11" s="1"/>
  <c r="U1710" i="11"/>
  <c r="AK1709" i="11"/>
  <c r="AC1709" i="11"/>
  <c r="AA1709" i="11"/>
  <c r="Y1709" i="11"/>
  <c r="X1709" i="11"/>
  <c r="W1709" i="11"/>
  <c r="V1709" i="11"/>
  <c r="AL1709" i="11" s="1"/>
  <c r="U1709" i="11"/>
  <c r="AK1708" i="11"/>
  <c r="AC1708" i="11"/>
  <c r="AA1708" i="11"/>
  <c r="Y1708" i="11"/>
  <c r="X1708" i="11"/>
  <c r="W1708" i="11"/>
  <c r="V1708" i="11"/>
  <c r="AL1708" i="11" s="1"/>
  <c r="U1708" i="11"/>
  <c r="AC1707" i="11"/>
  <c r="AA1707" i="11"/>
  <c r="AB1707" i="11" s="1"/>
  <c r="Y1707" i="11"/>
  <c r="X1707" i="11"/>
  <c r="W1707" i="11"/>
  <c r="V1707" i="11"/>
  <c r="AG1707" i="11" s="1"/>
  <c r="U1707" i="11"/>
  <c r="AK1706" i="11"/>
  <c r="AG1706" i="11"/>
  <c r="AC1706" i="11"/>
  <c r="AA1706" i="11"/>
  <c r="Y1706" i="11"/>
  <c r="X1706" i="11"/>
  <c r="W1706" i="11"/>
  <c r="V1706" i="11"/>
  <c r="AL1706" i="11" s="1"/>
  <c r="U1706" i="11"/>
  <c r="AK1705" i="11"/>
  <c r="AC1705" i="11"/>
  <c r="AA1705" i="11"/>
  <c r="Y1705" i="11"/>
  <c r="X1705" i="11"/>
  <c r="W1705" i="11"/>
  <c r="V1705" i="11"/>
  <c r="AL1705" i="11" s="1"/>
  <c r="U1705" i="11"/>
  <c r="AC1704" i="11"/>
  <c r="AA1704" i="11"/>
  <c r="AB1704" i="11" s="1"/>
  <c r="Y1704" i="11"/>
  <c r="X1704" i="11"/>
  <c r="W1704" i="11"/>
  <c r="V1704" i="11"/>
  <c r="U1704" i="11"/>
  <c r="AC1703" i="11"/>
  <c r="AA1703" i="11"/>
  <c r="AB1703" i="11" s="1"/>
  <c r="Y1703" i="11"/>
  <c r="X1703" i="11"/>
  <c r="W1703" i="11"/>
  <c r="V1703" i="11"/>
  <c r="U1703" i="11"/>
  <c r="AK1702" i="11"/>
  <c r="AG1702" i="11"/>
  <c r="AC1702" i="11"/>
  <c r="AA1702" i="11"/>
  <c r="Y1702" i="11"/>
  <c r="X1702" i="11"/>
  <c r="W1702" i="11"/>
  <c r="V1702" i="11"/>
  <c r="AL1702" i="11" s="1"/>
  <c r="U1702" i="11"/>
  <c r="AK1701" i="11"/>
  <c r="AC1701" i="11"/>
  <c r="AA1701" i="11"/>
  <c r="Y1701" i="11"/>
  <c r="X1701" i="11"/>
  <c r="W1701" i="11"/>
  <c r="V1701" i="11"/>
  <c r="AL1701" i="11" s="1"/>
  <c r="U1701" i="11"/>
  <c r="AC1700" i="11"/>
  <c r="AA1700" i="11"/>
  <c r="Y1700" i="11"/>
  <c r="X1700" i="11"/>
  <c r="W1700" i="11"/>
  <c r="V1700" i="11"/>
  <c r="U1700" i="11"/>
  <c r="AK1699" i="11"/>
  <c r="AE1699" i="11"/>
  <c r="AC1699" i="11"/>
  <c r="AA1699" i="11"/>
  <c r="AB1699" i="11" s="1"/>
  <c r="Y1699" i="11"/>
  <c r="X1699" i="11"/>
  <c r="W1699" i="11"/>
  <c r="V1699" i="11"/>
  <c r="AL1699" i="11" s="1"/>
  <c r="U1699" i="11"/>
  <c r="AK1698" i="11"/>
  <c r="AF1698" i="11"/>
  <c r="AE1698" i="11"/>
  <c r="AC1698" i="11"/>
  <c r="AA1698" i="11"/>
  <c r="AB1698" i="11" s="1"/>
  <c r="Y1698" i="11"/>
  <c r="X1698" i="11"/>
  <c r="W1698" i="11"/>
  <c r="V1698" i="11"/>
  <c r="U1698" i="11"/>
  <c r="AK1697" i="11"/>
  <c r="AE1697" i="11"/>
  <c r="AC1697" i="11"/>
  <c r="AA1697" i="11"/>
  <c r="Y1697" i="11"/>
  <c r="X1697" i="11"/>
  <c r="W1697" i="11"/>
  <c r="V1697" i="11"/>
  <c r="AL1697" i="11" s="1"/>
  <c r="U1697" i="11"/>
  <c r="AC1696" i="11"/>
  <c r="AA1696" i="11"/>
  <c r="Y1696" i="11"/>
  <c r="X1696" i="11"/>
  <c r="W1696" i="11"/>
  <c r="V1696" i="11"/>
  <c r="U1696" i="11"/>
  <c r="AC1695" i="11"/>
  <c r="AA1695" i="11"/>
  <c r="AB1695" i="11" s="1"/>
  <c r="Y1695" i="11"/>
  <c r="X1695" i="11"/>
  <c r="W1695" i="11"/>
  <c r="V1695" i="11"/>
  <c r="AE1695" i="11" s="1"/>
  <c r="U1695" i="11"/>
  <c r="AG1694" i="11"/>
  <c r="AE1694" i="11"/>
  <c r="AC1694" i="11"/>
  <c r="AA1694" i="11"/>
  <c r="Y1694" i="11"/>
  <c r="X1694" i="11"/>
  <c r="W1694" i="11"/>
  <c r="V1694" i="11"/>
  <c r="AL1694" i="11" s="1"/>
  <c r="U1694" i="11"/>
  <c r="AC1693" i="11"/>
  <c r="AA1693" i="11"/>
  <c r="Y1693" i="11"/>
  <c r="X1693" i="11"/>
  <c r="W1693" i="11"/>
  <c r="V1693" i="11"/>
  <c r="U1693" i="11"/>
  <c r="AE1692" i="11"/>
  <c r="AC1692" i="11"/>
  <c r="AA1692" i="11"/>
  <c r="Y1692" i="11"/>
  <c r="X1692" i="11"/>
  <c r="W1692" i="11"/>
  <c r="V1692" i="11"/>
  <c r="AL1692" i="11" s="1"/>
  <c r="U1692" i="11"/>
  <c r="AL1691" i="11"/>
  <c r="AG1691" i="11"/>
  <c r="AE1691" i="11"/>
  <c r="AC1691" i="11"/>
  <c r="AA1691" i="11"/>
  <c r="AB1691" i="11" s="1"/>
  <c r="Y1691" i="11"/>
  <c r="X1691" i="11"/>
  <c r="W1691" i="11"/>
  <c r="V1691" i="11"/>
  <c r="AK1691" i="11" s="1"/>
  <c r="U1691" i="11"/>
  <c r="AK1690" i="11"/>
  <c r="AE1690" i="11"/>
  <c r="AC1690" i="11"/>
  <c r="AA1690" i="11"/>
  <c r="AB1690" i="11" s="1"/>
  <c r="Y1690" i="11"/>
  <c r="X1690" i="11"/>
  <c r="W1690" i="11"/>
  <c r="V1690" i="11"/>
  <c r="AL1690" i="11" s="1"/>
  <c r="U1690" i="11"/>
  <c r="AK1689" i="11"/>
  <c r="AG1689" i="11"/>
  <c r="AC1689" i="11"/>
  <c r="AA1689" i="11"/>
  <c r="Y1689" i="11"/>
  <c r="X1689" i="11"/>
  <c r="W1689" i="11"/>
  <c r="V1689" i="11"/>
  <c r="AL1689" i="11" s="1"/>
  <c r="U1689" i="11"/>
  <c r="AK1688" i="11"/>
  <c r="AC1688" i="11"/>
  <c r="AB1688" i="11"/>
  <c r="AA1688" i="11"/>
  <c r="Y1688" i="11"/>
  <c r="X1688" i="11"/>
  <c r="W1688" i="11"/>
  <c r="V1688" i="11"/>
  <c r="AL1688" i="11" s="1"/>
  <c r="U1688" i="11"/>
  <c r="AE1687" i="11"/>
  <c r="AC1687" i="11"/>
  <c r="AA1687" i="11"/>
  <c r="AB1687" i="11" s="1"/>
  <c r="Y1687" i="11"/>
  <c r="X1687" i="11"/>
  <c r="W1687" i="11"/>
  <c r="V1687" i="11"/>
  <c r="U1687" i="11"/>
  <c r="AG1686" i="11"/>
  <c r="AC1686" i="11"/>
  <c r="AA1686" i="11"/>
  <c r="AB1686" i="11" s="1"/>
  <c r="Y1686" i="11"/>
  <c r="X1686" i="11"/>
  <c r="W1686" i="11"/>
  <c r="V1686" i="11"/>
  <c r="AL1686" i="11" s="1"/>
  <c r="U1686" i="11"/>
  <c r="AE1685" i="11"/>
  <c r="AC1685" i="11"/>
  <c r="AA1685" i="11"/>
  <c r="Y1685" i="11"/>
  <c r="X1685" i="11"/>
  <c r="W1685" i="11"/>
  <c r="V1685" i="11"/>
  <c r="AL1685" i="11" s="1"/>
  <c r="U1685" i="11"/>
  <c r="AK1684" i="11"/>
  <c r="AG1684" i="11"/>
  <c r="AC1684" i="11"/>
  <c r="AA1684" i="11"/>
  <c r="Y1684" i="11"/>
  <c r="X1684" i="11"/>
  <c r="W1684" i="11"/>
  <c r="V1684" i="11"/>
  <c r="AL1684" i="11" s="1"/>
  <c r="U1684" i="11"/>
  <c r="AK1683" i="11"/>
  <c r="AC1683" i="11"/>
  <c r="AA1683" i="11"/>
  <c r="AB1683" i="11" s="1"/>
  <c r="Y1683" i="11"/>
  <c r="X1683" i="11"/>
  <c r="W1683" i="11"/>
  <c r="V1683" i="11"/>
  <c r="U1683" i="11"/>
  <c r="AF1682" i="11"/>
  <c r="AC1682" i="11"/>
  <c r="AA1682" i="11"/>
  <c r="AB1682" i="11" s="1"/>
  <c r="Y1682" i="11"/>
  <c r="X1682" i="11"/>
  <c r="W1682" i="11"/>
  <c r="V1682" i="11"/>
  <c r="AL1682" i="11" s="1"/>
  <c r="U1682" i="11"/>
  <c r="AK1681" i="11"/>
  <c r="AG1681" i="11"/>
  <c r="AC1681" i="11"/>
  <c r="AA1681" i="11"/>
  <c r="Y1681" i="11"/>
  <c r="X1681" i="11"/>
  <c r="W1681" i="11"/>
  <c r="V1681" i="11"/>
  <c r="AL1681" i="11" s="1"/>
  <c r="U1681" i="11"/>
  <c r="AK1680" i="11"/>
  <c r="AC1680" i="11"/>
  <c r="AB1680" i="11"/>
  <c r="AA1680" i="11"/>
  <c r="Y1680" i="11"/>
  <c r="X1680" i="11"/>
  <c r="W1680" i="11"/>
  <c r="V1680" i="11"/>
  <c r="AL1680" i="11" s="1"/>
  <c r="U1680" i="11"/>
  <c r="AC1679" i="11"/>
  <c r="AB1679" i="11"/>
  <c r="AA1679" i="11"/>
  <c r="Y1679" i="11"/>
  <c r="X1679" i="11"/>
  <c r="W1679" i="11"/>
  <c r="V1679" i="11"/>
  <c r="U1679" i="11"/>
  <c r="AK1678" i="11"/>
  <c r="AC1678" i="11"/>
  <c r="AA1678" i="11"/>
  <c r="AB1678" i="11" s="1"/>
  <c r="Y1678" i="11"/>
  <c r="X1678" i="11"/>
  <c r="W1678" i="11"/>
  <c r="V1678" i="11"/>
  <c r="AF1678" i="11" s="1"/>
  <c r="U1678" i="11"/>
  <c r="AK1677" i="11"/>
  <c r="AF1677" i="11"/>
  <c r="AE1677" i="11"/>
  <c r="AC1677" i="11"/>
  <c r="AA1677" i="11"/>
  <c r="AB1677" i="11" s="1"/>
  <c r="Y1677" i="11"/>
  <c r="X1677" i="11"/>
  <c r="W1677" i="11"/>
  <c r="V1677" i="11"/>
  <c r="AL1677" i="11" s="1"/>
  <c r="U1677" i="11"/>
  <c r="AK1676" i="11"/>
  <c r="AC1676" i="11"/>
  <c r="AA1676" i="11"/>
  <c r="Y1676" i="11"/>
  <c r="X1676" i="11"/>
  <c r="W1676" i="11"/>
  <c r="V1676" i="11"/>
  <c r="U1676" i="11"/>
  <c r="AK1675" i="11"/>
  <c r="AC1675" i="11"/>
  <c r="AA1675" i="11"/>
  <c r="AB1675" i="11" s="1"/>
  <c r="Y1675" i="11"/>
  <c r="X1675" i="11"/>
  <c r="W1675" i="11"/>
  <c r="V1675" i="11"/>
  <c r="AL1675" i="11" s="1"/>
  <c r="U1675" i="11"/>
  <c r="AC1674" i="11"/>
  <c r="AA1674" i="11"/>
  <c r="AB1674" i="11" s="1"/>
  <c r="Y1674" i="11"/>
  <c r="X1674" i="11"/>
  <c r="W1674" i="11"/>
  <c r="V1674" i="11"/>
  <c r="AF1674" i="11" s="1"/>
  <c r="U1674" i="11"/>
  <c r="AC1673" i="11"/>
  <c r="AA1673" i="11"/>
  <c r="Y1673" i="11"/>
  <c r="X1673" i="11"/>
  <c r="W1673" i="11"/>
  <c r="V1673" i="11"/>
  <c r="U1673" i="11"/>
  <c r="AG1672" i="11"/>
  <c r="AE1672" i="11"/>
  <c r="AC1672" i="11"/>
  <c r="AA1672" i="11"/>
  <c r="Y1672" i="11"/>
  <c r="X1672" i="11"/>
  <c r="W1672" i="11"/>
  <c r="V1672" i="11"/>
  <c r="AL1672" i="11" s="1"/>
  <c r="U1672" i="11"/>
  <c r="AC1671" i="11"/>
  <c r="AA1671" i="11"/>
  <c r="AB1671" i="11" s="1"/>
  <c r="Y1671" i="11"/>
  <c r="X1671" i="11"/>
  <c r="W1671" i="11"/>
  <c r="V1671" i="11"/>
  <c r="AG1671" i="11" s="1"/>
  <c r="U1671" i="11"/>
  <c r="AG1670" i="11"/>
  <c r="AC1670" i="11"/>
  <c r="AA1670" i="11"/>
  <c r="AB1670" i="11" s="1"/>
  <c r="Y1670" i="11"/>
  <c r="X1670" i="11"/>
  <c r="W1670" i="11"/>
  <c r="V1670" i="11"/>
  <c r="AK1670" i="11" s="1"/>
  <c r="U1670" i="11"/>
  <c r="AK1669" i="11"/>
  <c r="AE1669" i="11"/>
  <c r="AC1669" i="11"/>
  <c r="AA1669" i="11"/>
  <c r="Y1669" i="11"/>
  <c r="X1669" i="11"/>
  <c r="W1669" i="11"/>
  <c r="V1669" i="11"/>
  <c r="AL1669" i="11" s="1"/>
  <c r="U1669" i="11"/>
  <c r="AK1668" i="11"/>
  <c r="AC1668" i="11"/>
  <c r="AA1668" i="11"/>
  <c r="Y1668" i="11"/>
  <c r="X1668" i="11"/>
  <c r="W1668" i="11"/>
  <c r="V1668" i="11"/>
  <c r="U1668" i="11"/>
  <c r="AL1667" i="11"/>
  <c r="AE1667" i="11"/>
  <c r="AC1667" i="11"/>
  <c r="AB1667" i="11"/>
  <c r="AA1667" i="11"/>
  <c r="Y1667" i="11"/>
  <c r="X1667" i="11"/>
  <c r="W1667" i="11"/>
  <c r="V1667" i="11"/>
  <c r="AK1667" i="11" s="1"/>
  <c r="U1667" i="11"/>
  <c r="AC1666" i="11"/>
  <c r="AA1666" i="11"/>
  <c r="AB1666" i="11" s="1"/>
  <c r="Y1666" i="11"/>
  <c r="X1666" i="11"/>
  <c r="W1666" i="11"/>
  <c r="V1666" i="11"/>
  <c r="U1666" i="11"/>
  <c r="AK1665" i="11"/>
  <c r="AG1665" i="11"/>
  <c r="AC1665" i="11"/>
  <c r="AA1665" i="11"/>
  <c r="Y1665" i="11"/>
  <c r="X1665" i="11"/>
  <c r="W1665" i="11"/>
  <c r="V1665" i="11"/>
  <c r="AL1665" i="11" s="1"/>
  <c r="U1665" i="11"/>
  <c r="AC1664" i="11"/>
  <c r="AA1664" i="11"/>
  <c r="Y1664" i="11"/>
  <c r="X1664" i="11"/>
  <c r="W1664" i="11"/>
  <c r="V1664" i="11"/>
  <c r="AK1664" i="11" s="1"/>
  <c r="U1664" i="11"/>
  <c r="AC1663" i="11"/>
  <c r="AA1663" i="11"/>
  <c r="AB1663" i="11" s="1"/>
  <c r="Y1663" i="11"/>
  <c r="X1663" i="11"/>
  <c r="W1663" i="11"/>
  <c r="V1663" i="11"/>
  <c r="U1663" i="11"/>
  <c r="AF1662" i="11"/>
  <c r="AC1662" i="11"/>
  <c r="AA1662" i="11"/>
  <c r="AB1662" i="11" s="1"/>
  <c r="AD1662" i="11" s="1"/>
  <c r="Y1662" i="11"/>
  <c r="X1662" i="11"/>
  <c r="W1662" i="11"/>
  <c r="V1662" i="11"/>
  <c r="AE1662" i="11" s="1"/>
  <c r="U1662" i="11"/>
  <c r="AK1661" i="11"/>
  <c r="AF1661" i="11"/>
  <c r="AE1661" i="11"/>
  <c r="AC1661" i="11"/>
  <c r="AA1661" i="11"/>
  <c r="AB1661" i="11" s="1"/>
  <c r="Y1661" i="11"/>
  <c r="X1661" i="11"/>
  <c r="W1661" i="11"/>
  <c r="V1661" i="11"/>
  <c r="U1661" i="11"/>
  <c r="AC1660" i="11"/>
  <c r="AA1660" i="11"/>
  <c r="Y1660" i="11"/>
  <c r="X1660" i="11"/>
  <c r="W1660" i="11"/>
  <c r="V1660" i="11"/>
  <c r="U1660" i="11"/>
  <c r="AK1659" i="11"/>
  <c r="AC1659" i="11"/>
  <c r="AA1659" i="11"/>
  <c r="AB1659" i="11" s="1"/>
  <c r="Y1659" i="11"/>
  <c r="X1659" i="11"/>
  <c r="W1659" i="11"/>
  <c r="V1659" i="11"/>
  <c r="AL1659" i="11" s="1"/>
  <c r="U1659" i="11"/>
  <c r="AL1658" i="11"/>
  <c r="AG1658" i="11"/>
  <c r="AC1658" i="11"/>
  <c r="AA1658" i="11"/>
  <c r="AB1658" i="11" s="1"/>
  <c r="Y1658" i="11"/>
  <c r="X1658" i="11"/>
  <c r="W1658" i="11"/>
  <c r="V1658" i="11"/>
  <c r="AF1658" i="11" s="1"/>
  <c r="U1658" i="11"/>
  <c r="AK1657" i="11"/>
  <c r="AC1657" i="11"/>
  <c r="AA1657" i="11"/>
  <c r="AB1657" i="11" s="1"/>
  <c r="Y1657" i="11"/>
  <c r="X1657" i="11"/>
  <c r="W1657" i="11"/>
  <c r="V1657" i="11"/>
  <c r="U1657" i="11"/>
  <c r="AG1656" i="11"/>
  <c r="AC1656" i="11"/>
  <c r="AB1656" i="11"/>
  <c r="AA1656" i="11"/>
  <c r="Y1656" i="11"/>
  <c r="X1656" i="11"/>
  <c r="W1656" i="11"/>
  <c r="V1656" i="11"/>
  <c r="AL1656" i="11" s="1"/>
  <c r="U1656" i="11"/>
  <c r="AL1655" i="11"/>
  <c r="AC1655" i="11"/>
  <c r="AA1655" i="11"/>
  <c r="AB1655" i="11" s="1"/>
  <c r="Y1655" i="11"/>
  <c r="X1655" i="11"/>
  <c r="W1655" i="11"/>
  <c r="V1655" i="11"/>
  <c r="U1655" i="11"/>
  <c r="AK1654" i="11"/>
  <c r="AE1654" i="11"/>
  <c r="AC1654" i="11"/>
  <c r="AA1654" i="11"/>
  <c r="AB1654" i="11" s="1"/>
  <c r="Y1654" i="11"/>
  <c r="X1654" i="11"/>
  <c r="W1654" i="11"/>
  <c r="V1654" i="11"/>
  <c r="AL1654" i="11" s="1"/>
  <c r="U1654" i="11"/>
  <c r="AK1653" i="11"/>
  <c r="AC1653" i="11"/>
  <c r="AA1653" i="11"/>
  <c r="Y1653" i="11"/>
  <c r="X1653" i="11"/>
  <c r="W1653" i="11"/>
  <c r="V1653" i="11"/>
  <c r="AL1653" i="11" s="1"/>
  <c r="U1653" i="11"/>
  <c r="AE1652" i="11"/>
  <c r="AC1652" i="11"/>
  <c r="AA1652" i="11"/>
  <c r="Y1652" i="11"/>
  <c r="X1652" i="11"/>
  <c r="W1652" i="11"/>
  <c r="V1652" i="11"/>
  <c r="AL1652" i="11" s="1"/>
  <c r="U1652" i="11"/>
  <c r="AC1651" i="11"/>
  <c r="AA1651" i="11"/>
  <c r="AB1651" i="11" s="1"/>
  <c r="Y1651" i="11"/>
  <c r="X1651" i="11"/>
  <c r="W1651" i="11"/>
  <c r="V1651" i="11"/>
  <c r="AE1651" i="11" s="1"/>
  <c r="U1651" i="11"/>
  <c r="AC1650" i="11"/>
  <c r="AA1650" i="11"/>
  <c r="AB1650" i="11" s="1"/>
  <c r="Y1650" i="11"/>
  <c r="X1650" i="11"/>
  <c r="W1650" i="11"/>
  <c r="V1650" i="11"/>
  <c r="AG1650" i="11" s="1"/>
  <c r="U1650" i="11"/>
  <c r="AC1649" i="11"/>
  <c r="AA1649" i="11"/>
  <c r="AB1649" i="11" s="1"/>
  <c r="Y1649" i="11"/>
  <c r="X1649" i="11"/>
  <c r="W1649" i="11"/>
  <c r="V1649" i="11"/>
  <c r="AF1649" i="11" s="1"/>
  <c r="U1649" i="11"/>
  <c r="AC1648" i="11"/>
  <c r="AB1648" i="11"/>
  <c r="AA1648" i="11"/>
  <c r="Y1648" i="11"/>
  <c r="X1648" i="11"/>
  <c r="W1648" i="11"/>
  <c r="V1648" i="11"/>
  <c r="AK1648" i="11" s="1"/>
  <c r="U1648" i="11"/>
  <c r="AK1647" i="11"/>
  <c r="AC1647" i="11"/>
  <c r="AA1647" i="11"/>
  <c r="AB1647" i="11" s="1"/>
  <c r="Y1647" i="11"/>
  <c r="X1647" i="11"/>
  <c r="W1647" i="11"/>
  <c r="V1647" i="11"/>
  <c r="U1647" i="11"/>
  <c r="AC1646" i="11"/>
  <c r="AA1646" i="11"/>
  <c r="AB1646" i="11" s="1"/>
  <c r="Y1646" i="11"/>
  <c r="X1646" i="11"/>
  <c r="W1646" i="11"/>
  <c r="V1646" i="11"/>
  <c r="AF1646" i="11" s="1"/>
  <c r="U1646" i="11"/>
  <c r="AC1645" i="11"/>
  <c r="AA1645" i="11"/>
  <c r="Y1645" i="11"/>
  <c r="X1645" i="11"/>
  <c r="W1645" i="11"/>
  <c r="V1645" i="11"/>
  <c r="U1645" i="11"/>
  <c r="AE1644" i="11"/>
  <c r="AC1644" i="11"/>
  <c r="AA1644" i="11"/>
  <c r="Y1644" i="11"/>
  <c r="X1644" i="11"/>
  <c r="W1644" i="11"/>
  <c r="V1644" i="11"/>
  <c r="U1644" i="11"/>
  <c r="AK1643" i="11"/>
  <c r="AC1643" i="11"/>
  <c r="AA1643" i="11"/>
  <c r="AB1643" i="11" s="1"/>
  <c r="Y1643" i="11"/>
  <c r="X1643" i="11"/>
  <c r="W1643" i="11"/>
  <c r="V1643" i="11"/>
  <c r="AL1643" i="11" s="1"/>
  <c r="U1643" i="11"/>
  <c r="AG1642" i="11"/>
  <c r="AC1642" i="11"/>
  <c r="AA1642" i="11"/>
  <c r="AB1642" i="11" s="1"/>
  <c r="Y1642" i="11"/>
  <c r="X1642" i="11"/>
  <c r="W1642" i="11"/>
  <c r="AL1642" i="11" s="1"/>
  <c r="V1642" i="11"/>
  <c r="AF1642" i="11" s="1"/>
  <c r="U1642" i="11"/>
  <c r="AF1641" i="11"/>
  <c r="AC1641" i="11"/>
  <c r="AA1641" i="11"/>
  <c r="AB1641" i="11" s="1"/>
  <c r="Y1641" i="11"/>
  <c r="X1641" i="11"/>
  <c r="W1641" i="11"/>
  <c r="V1641" i="11"/>
  <c r="AL1641" i="11" s="1"/>
  <c r="U1641" i="11"/>
  <c r="AC1640" i="11"/>
  <c r="AB1640" i="11"/>
  <c r="AA1640" i="11"/>
  <c r="Y1640" i="11"/>
  <c r="X1640" i="11"/>
  <c r="W1640" i="11"/>
  <c r="V1640" i="11"/>
  <c r="AL1640" i="11" s="1"/>
  <c r="U1640" i="11"/>
  <c r="AG1639" i="11"/>
  <c r="AC1639" i="11"/>
  <c r="AA1639" i="11"/>
  <c r="AB1639" i="11" s="1"/>
  <c r="Y1639" i="11"/>
  <c r="X1639" i="11"/>
  <c r="W1639" i="11"/>
  <c r="V1639" i="11"/>
  <c r="AF1639" i="11" s="1"/>
  <c r="U1639" i="11"/>
  <c r="AE1638" i="11"/>
  <c r="AC1638" i="11"/>
  <c r="AA1638" i="11"/>
  <c r="AB1638" i="11" s="1"/>
  <c r="Y1638" i="11"/>
  <c r="X1638" i="11"/>
  <c r="W1638" i="11"/>
  <c r="V1638" i="11"/>
  <c r="AL1638" i="11" s="1"/>
  <c r="U1638" i="11"/>
  <c r="AK1637" i="11"/>
  <c r="AG1637" i="11"/>
  <c r="AC1637" i="11"/>
  <c r="AA1637" i="11"/>
  <c r="Y1637" i="11"/>
  <c r="X1637" i="11"/>
  <c r="W1637" i="11"/>
  <c r="V1637" i="11"/>
  <c r="U1637" i="11"/>
  <c r="AK1636" i="11"/>
  <c r="AC1636" i="11"/>
  <c r="AA1636" i="11"/>
  <c r="Y1636" i="11"/>
  <c r="X1636" i="11"/>
  <c r="W1636" i="11"/>
  <c r="V1636" i="11"/>
  <c r="U1636" i="11"/>
  <c r="AC1635" i="11"/>
  <c r="AA1635" i="11"/>
  <c r="AB1635" i="11" s="1"/>
  <c r="Y1635" i="11"/>
  <c r="X1635" i="11"/>
  <c r="W1635" i="11"/>
  <c r="V1635" i="11"/>
  <c r="AE1635" i="11" s="1"/>
  <c r="U1635" i="11"/>
  <c r="AC1634" i="11"/>
  <c r="AA1634" i="11"/>
  <c r="AB1634" i="11" s="1"/>
  <c r="Y1634" i="11"/>
  <c r="X1634" i="11"/>
  <c r="W1634" i="11"/>
  <c r="V1634" i="11"/>
  <c r="AG1634" i="11" s="1"/>
  <c r="U1634" i="11"/>
  <c r="AE1633" i="11"/>
  <c r="AC1633" i="11"/>
  <c r="AA1633" i="11"/>
  <c r="AB1633" i="11" s="1"/>
  <c r="Y1633" i="11"/>
  <c r="X1633" i="11"/>
  <c r="W1633" i="11"/>
  <c r="V1633" i="11"/>
  <c r="AL1633" i="11" s="1"/>
  <c r="U1633" i="11"/>
  <c r="AC1632" i="11"/>
  <c r="AA1632" i="11"/>
  <c r="Y1632" i="11"/>
  <c r="X1632" i="11"/>
  <c r="W1632" i="11"/>
  <c r="V1632" i="11"/>
  <c r="U1632" i="11"/>
  <c r="AG1631" i="11"/>
  <c r="AC1631" i="11"/>
  <c r="AB1631" i="11"/>
  <c r="AA1631" i="11"/>
  <c r="Y1631" i="11"/>
  <c r="X1631" i="11"/>
  <c r="W1631" i="11"/>
  <c r="AL1631" i="11" s="1"/>
  <c r="V1631" i="11"/>
  <c r="AK1631" i="11" s="1"/>
  <c r="U1631" i="11"/>
  <c r="AC1630" i="11"/>
  <c r="AA1630" i="11"/>
  <c r="AB1630" i="11" s="1"/>
  <c r="Y1630" i="11"/>
  <c r="X1630" i="11"/>
  <c r="W1630" i="11"/>
  <c r="V1630" i="11"/>
  <c r="AF1630" i="11" s="1"/>
  <c r="U1630" i="11"/>
  <c r="AK1629" i="11"/>
  <c r="AG1629" i="11"/>
  <c r="AC1629" i="11"/>
  <c r="AA1629" i="11"/>
  <c r="Y1629" i="11"/>
  <c r="X1629" i="11"/>
  <c r="W1629" i="11"/>
  <c r="V1629" i="11"/>
  <c r="U1629" i="11"/>
  <c r="AK1628" i="11"/>
  <c r="AC1628" i="11"/>
  <c r="AA1628" i="11"/>
  <c r="Y1628" i="11"/>
  <c r="X1628" i="11"/>
  <c r="W1628" i="11"/>
  <c r="V1628" i="11"/>
  <c r="AL1628" i="11" s="1"/>
  <c r="U1628" i="11"/>
  <c r="AC1627" i="11"/>
  <c r="AA1627" i="11"/>
  <c r="AB1627" i="11" s="1"/>
  <c r="Y1627" i="11"/>
  <c r="X1627" i="11"/>
  <c r="W1627" i="11"/>
  <c r="V1627" i="11"/>
  <c r="AL1627" i="11" s="1"/>
  <c r="U1627" i="11"/>
  <c r="AC1626" i="11"/>
  <c r="AA1626" i="11"/>
  <c r="AB1626" i="11" s="1"/>
  <c r="Y1626" i="11"/>
  <c r="X1626" i="11"/>
  <c r="W1626" i="11"/>
  <c r="V1626" i="11"/>
  <c r="AF1626" i="11" s="1"/>
  <c r="U1626" i="11"/>
  <c r="AE1625" i="11"/>
  <c r="AC1625" i="11"/>
  <c r="AA1625" i="11"/>
  <c r="AB1625" i="11" s="1"/>
  <c r="Y1625" i="11"/>
  <c r="X1625" i="11"/>
  <c r="W1625" i="11"/>
  <c r="V1625" i="11"/>
  <c r="AF1625" i="11" s="1"/>
  <c r="U1625" i="11"/>
  <c r="AG1624" i="11"/>
  <c r="AC1624" i="11"/>
  <c r="AA1624" i="11"/>
  <c r="Y1624" i="11"/>
  <c r="X1624" i="11"/>
  <c r="W1624" i="11"/>
  <c r="V1624" i="11"/>
  <c r="AK1624" i="11" s="1"/>
  <c r="U1624" i="11"/>
  <c r="AC1623" i="11"/>
  <c r="AB1623" i="11"/>
  <c r="AA1623" i="11"/>
  <c r="Y1623" i="11"/>
  <c r="X1623" i="11"/>
  <c r="W1623" i="11"/>
  <c r="V1623" i="11"/>
  <c r="AF1623" i="11" s="1"/>
  <c r="U1623" i="11"/>
  <c r="AK1622" i="11"/>
  <c r="AC1622" i="11"/>
  <c r="AA1622" i="11"/>
  <c r="AB1622" i="11" s="1"/>
  <c r="Y1622" i="11"/>
  <c r="X1622" i="11"/>
  <c r="W1622" i="11"/>
  <c r="V1622" i="11"/>
  <c r="AE1622" i="11" s="1"/>
  <c r="U1622" i="11"/>
  <c r="AC1621" i="11"/>
  <c r="AA1621" i="11"/>
  <c r="Y1621" i="11"/>
  <c r="X1621" i="11"/>
  <c r="W1621" i="11"/>
  <c r="V1621" i="11"/>
  <c r="U1621" i="11"/>
  <c r="AG1620" i="11"/>
  <c r="AF1620" i="11"/>
  <c r="AC1620" i="11"/>
  <c r="AA1620" i="11"/>
  <c r="Y1620" i="11"/>
  <c r="X1620" i="11"/>
  <c r="W1620" i="11"/>
  <c r="V1620" i="11"/>
  <c r="AK1620" i="11" s="1"/>
  <c r="U1620" i="11"/>
  <c r="AL1619" i="11"/>
  <c r="AC1619" i="11"/>
  <c r="AB1619" i="11"/>
  <c r="AA1619" i="11"/>
  <c r="Y1619" i="11"/>
  <c r="X1619" i="11"/>
  <c r="W1619" i="11"/>
  <c r="V1619" i="11"/>
  <c r="AK1619" i="11" s="1"/>
  <c r="U1619" i="11"/>
  <c r="AK1618" i="11"/>
  <c r="AC1618" i="11"/>
  <c r="AB1618" i="11"/>
  <c r="AA1618" i="11"/>
  <c r="Y1618" i="11"/>
  <c r="X1618" i="11"/>
  <c r="W1618" i="11"/>
  <c r="AL1618" i="11" s="1"/>
  <c r="V1618" i="11"/>
  <c r="AE1618" i="11" s="1"/>
  <c r="U1618" i="11"/>
  <c r="AK1617" i="11"/>
  <c r="AC1617" i="11"/>
  <c r="AA1617" i="11"/>
  <c r="AB1617" i="11" s="1"/>
  <c r="Y1617" i="11"/>
  <c r="X1617" i="11"/>
  <c r="W1617" i="11"/>
  <c r="V1617" i="11"/>
  <c r="AE1617" i="11" s="1"/>
  <c r="U1617" i="11"/>
  <c r="AC1616" i="11"/>
  <c r="AB1616" i="11"/>
  <c r="AA1616" i="11"/>
  <c r="Y1616" i="11"/>
  <c r="X1616" i="11"/>
  <c r="W1616" i="11"/>
  <c r="V1616" i="11"/>
  <c r="AK1616" i="11" s="1"/>
  <c r="U1616" i="11"/>
  <c r="AL1615" i="11"/>
  <c r="AC1615" i="11"/>
  <c r="AB1615" i="11"/>
  <c r="AA1615" i="11"/>
  <c r="Y1615" i="11"/>
  <c r="X1615" i="11"/>
  <c r="W1615" i="11"/>
  <c r="V1615" i="11"/>
  <c r="AF1615" i="11" s="1"/>
  <c r="U1615" i="11"/>
  <c r="AC1614" i="11"/>
  <c r="AA1614" i="11"/>
  <c r="AB1614" i="11" s="1"/>
  <c r="Y1614" i="11"/>
  <c r="X1614" i="11"/>
  <c r="W1614" i="11"/>
  <c r="V1614" i="11"/>
  <c r="AG1614" i="11" s="1"/>
  <c r="U1614" i="11"/>
  <c r="AC1613" i="11"/>
  <c r="AA1613" i="11"/>
  <c r="AB1613" i="11" s="1"/>
  <c r="Y1613" i="11"/>
  <c r="X1613" i="11"/>
  <c r="W1613" i="11"/>
  <c r="V1613" i="11"/>
  <c r="AG1613" i="11" s="1"/>
  <c r="U1613" i="11"/>
  <c r="AF1612" i="11"/>
  <c r="AC1612" i="11"/>
  <c r="AA1612" i="11"/>
  <c r="AB1612" i="11" s="1"/>
  <c r="Y1612" i="11"/>
  <c r="X1612" i="11"/>
  <c r="W1612" i="11"/>
  <c r="V1612" i="11"/>
  <c r="U1612" i="11"/>
  <c r="AC1611" i="11"/>
  <c r="AA1611" i="11"/>
  <c r="AB1611" i="11" s="1"/>
  <c r="Y1611" i="11"/>
  <c r="X1611" i="11"/>
  <c r="W1611" i="11"/>
  <c r="V1611" i="11"/>
  <c r="U1611" i="11"/>
  <c r="AC1610" i="11"/>
  <c r="AA1610" i="11"/>
  <c r="AB1610" i="11" s="1"/>
  <c r="Y1610" i="11"/>
  <c r="X1610" i="11"/>
  <c r="W1610" i="11"/>
  <c r="V1610" i="11"/>
  <c r="U1610" i="11"/>
  <c r="AK1609" i="11"/>
  <c r="AC1609" i="11"/>
  <c r="AA1609" i="11"/>
  <c r="AB1609" i="11" s="1"/>
  <c r="Y1609" i="11"/>
  <c r="X1609" i="11"/>
  <c r="W1609" i="11"/>
  <c r="V1609" i="11"/>
  <c r="AE1609" i="11" s="1"/>
  <c r="U1609" i="11"/>
  <c r="AC1608" i="11"/>
  <c r="AA1608" i="11"/>
  <c r="Y1608" i="11"/>
  <c r="X1608" i="11"/>
  <c r="W1608" i="11"/>
  <c r="V1608" i="11"/>
  <c r="U1608" i="11"/>
  <c r="AE1607" i="11"/>
  <c r="AC1607" i="11"/>
  <c r="AB1607" i="11"/>
  <c r="AA1607" i="11"/>
  <c r="Y1607" i="11"/>
  <c r="X1607" i="11"/>
  <c r="W1607" i="11"/>
  <c r="V1607" i="11"/>
  <c r="U1607" i="11"/>
  <c r="AL1606" i="11"/>
  <c r="AK1606" i="11"/>
  <c r="AF1606" i="11"/>
  <c r="AC1606" i="11"/>
  <c r="AB1606" i="11"/>
  <c r="AA1606" i="11"/>
  <c r="Y1606" i="11"/>
  <c r="X1606" i="11"/>
  <c r="W1606" i="11"/>
  <c r="V1606" i="11"/>
  <c r="AE1606" i="11" s="1"/>
  <c r="U1606" i="11"/>
  <c r="AC1605" i="11"/>
  <c r="AA1605" i="11"/>
  <c r="Y1605" i="11"/>
  <c r="X1605" i="11"/>
  <c r="W1605" i="11"/>
  <c r="V1605" i="11"/>
  <c r="AL1605" i="11" s="1"/>
  <c r="U1605" i="11"/>
  <c r="AF1604" i="11"/>
  <c r="AC1604" i="11"/>
  <c r="AA1604" i="11"/>
  <c r="Y1604" i="11"/>
  <c r="X1604" i="11"/>
  <c r="W1604" i="11"/>
  <c r="V1604" i="11"/>
  <c r="AL1604" i="11" s="1"/>
  <c r="U1604" i="11"/>
  <c r="AK1603" i="11"/>
  <c r="AC1603" i="11"/>
  <c r="AB1603" i="11"/>
  <c r="AA1603" i="11"/>
  <c r="Y1603" i="11"/>
  <c r="X1603" i="11"/>
  <c r="W1603" i="11"/>
  <c r="AL1603" i="11" s="1"/>
  <c r="V1603" i="11"/>
  <c r="AG1603" i="11" s="1"/>
  <c r="U1603" i="11"/>
  <c r="AL1602" i="11"/>
  <c r="AK1602" i="11"/>
  <c r="AC1602" i="11"/>
  <c r="AB1602" i="11"/>
  <c r="AA1602" i="11"/>
  <c r="Y1602" i="11"/>
  <c r="X1602" i="11"/>
  <c r="W1602" i="11"/>
  <c r="V1602" i="11"/>
  <c r="AE1602" i="11" s="1"/>
  <c r="U1602" i="11"/>
  <c r="AK1601" i="11"/>
  <c r="AC1601" i="11"/>
  <c r="AA1601" i="11"/>
  <c r="AB1601" i="11" s="1"/>
  <c r="Y1601" i="11"/>
  <c r="X1601" i="11"/>
  <c r="W1601" i="11"/>
  <c r="V1601" i="11"/>
  <c r="U1601" i="11"/>
  <c r="AF1600" i="11"/>
  <c r="AC1600" i="11"/>
  <c r="AA1600" i="11"/>
  <c r="Y1600" i="11"/>
  <c r="X1600" i="11"/>
  <c r="W1600" i="11"/>
  <c r="V1600" i="11"/>
  <c r="AL1600" i="11" s="1"/>
  <c r="U1600" i="11"/>
  <c r="AC1599" i="11"/>
  <c r="AA1599" i="11"/>
  <c r="AB1599" i="11" s="1"/>
  <c r="Y1599" i="11"/>
  <c r="X1599" i="11"/>
  <c r="W1599" i="11"/>
  <c r="V1599" i="11"/>
  <c r="AL1599" i="11" s="1"/>
  <c r="U1599" i="11"/>
  <c r="AC1598" i="11"/>
  <c r="AA1598" i="11"/>
  <c r="AB1598" i="11" s="1"/>
  <c r="Y1598" i="11"/>
  <c r="X1598" i="11"/>
  <c r="W1598" i="11"/>
  <c r="V1598" i="11"/>
  <c r="U1598" i="11"/>
  <c r="AC1597" i="11"/>
  <c r="AA1597" i="11"/>
  <c r="AB1597" i="11" s="1"/>
  <c r="Y1597" i="11"/>
  <c r="X1597" i="11"/>
  <c r="W1597" i="11"/>
  <c r="V1597" i="11"/>
  <c r="U1597" i="11"/>
  <c r="AK1596" i="11"/>
  <c r="AC1596" i="11"/>
  <c r="AB1596" i="11"/>
  <c r="AA1596" i="11"/>
  <c r="Y1596" i="11"/>
  <c r="X1596" i="11"/>
  <c r="W1596" i="11"/>
  <c r="V1596" i="11"/>
  <c r="AL1596" i="11" s="1"/>
  <c r="U1596" i="11"/>
  <c r="AC1595" i="11"/>
  <c r="AA1595" i="11"/>
  <c r="AB1595" i="11" s="1"/>
  <c r="Y1595" i="11"/>
  <c r="X1595" i="11"/>
  <c r="W1595" i="11"/>
  <c r="V1595" i="11"/>
  <c r="U1595" i="11"/>
  <c r="AE1594" i="11"/>
  <c r="AC1594" i="11"/>
  <c r="AA1594" i="11"/>
  <c r="AB1594" i="11" s="1"/>
  <c r="Y1594" i="11"/>
  <c r="X1594" i="11"/>
  <c r="W1594" i="11"/>
  <c r="V1594" i="11"/>
  <c r="AF1594" i="11" s="1"/>
  <c r="U1594" i="11"/>
  <c r="AE1593" i="11"/>
  <c r="AC1593" i="11"/>
  <c r="AA1593" i="11"/>
  <c r="AB1593" i="11" s="1"/>
  <c r="Y1593" i="11"/>
  <c r="X1593" i="11"/>
  <c r="W1593" i="11"/>
  <c r="V1593" i="11"/>
  <c r="U1593" i="11"/>
  <c r="AF1592" i="11"/>
  <c r="AC1592" i="11"/>
  <c r="AA1592" i="11"/>
  <c r="AB1592" i="11" s="1"/>
  <c r="Y1592" i="11"/>
  <c r="X1592" i="11"/>
  <c r="W1592" i="11"/>
  <c r="V1592" i="11"/>
  <c r="AL1592" i="11" s="1"/>
  <c r="U1592" i="11"/>
  <c r="AC1591" i="11"/>
  <c r="AA1591" i="11"/>
  <c r="AB1591" i="11" s="1"/>
  <c r="Y1591" i="11"/>
  <c r="X1591" i="11"/>
  <c r="W1591" i="11"/>
  <c r="V1591" i="11"/>
  <c r="U1591" i="11"/>
  <c r="AG1590" i="11"/>
  <c r="AC1590" i="11"/>
  <c r="AA1590" i="11"/>
  <c r="AB1590" i="11" s="1"/>
  <c r="Y1590" i="11"/>
  <c r="X1590" i="11"/>
  <c r="W1590" i="11"/>
  <c r="V1590" i="11"/>
  <c r="U1590" i="11"/>
  <c r="AK1589" i="11"/>
  <c r="AC1589" i="11"/>
  <c r="AA1589" i="11"/>
  <c r="Y1589" i="11"/>
  <c r="X1589" i="11"/>
  <c r="W1589" i="11"/>
  <c r="V1589" i="11"/>
  <c r="AL1589" i="11" s="1"/>
  <c r="U1589" i="11"/>
  <c r="AK1588" i="11"/>
  <c r="AG1588" i="11"/>
  <c r="AC1588" i="11"/>
  <c r="AA1588" i="11"/>
  <c r="Y1588" i="11"/>
  <c r="X1588" i="11"/>
  <c r="W1588" i="11"/>
  <c r="V1588" i="11"/>
  <c r="AL1588" i="11" s="1"/>
  <c r="U1588" i="11"/>
  <c r="AL1587" i="11"/>
  <c r="AC1587" i="11"/>
  <c r="AB1587" i="11"/>
  <c r="AA1587" i="11"/>
  <c r="Y1587" i="11"/>
  <c r="X1587" i="11"/>
  <c r="W1587" i="11"/>
  <c r="V1587" i="11"/>
  <c r="AK1587" i="11" s="1"/>
  <c r="U1587" i="11"/>
  <c r="AL1586" i="11"/>
  <c r="AK1586" i="11"/>
  <c r="AC1586" i="11"/>
  <c r="AB1586" i="11"/>
  <c r="AA1586" i="11"/>
  <c r="Y1586" i="11"/>
  <c r="X1586" i="11"/>
  <c r="W1586" i="11"/>
  <c r="V1586" i="11"/>
  <c r="AE1586" i="11" s="1"/>
  <c r="U1586" i="11"/>
  <c r="AK1585" i="11"/>
  <c r="AC1585" i="11"/>
  <c r="AA1585" i="11"/>
  <c r="AB1585" i="11" s="1"/>
  <c r="Y1585" i="11"/>
  <c r="X1585" i="11"/>
  <c r="W1585" i="11"/>
  <c r="V1585" i="11"/>
  <c r="U1585" i="11"/>
  <c r="AG1584" i="11"/>
  <c r="AC1584" i="11"/>
  <c r="AB1584" i="11"/>
  <c r="AA1584" i="11"/>
  <c r="Y1584" i="11"/>
  <c r="X1584" i="11"/>
  <c r="W1584" i="11"/>
  <c r="V1584" i="11"/>
  <c r="AL1584" i="11" s="1"/>
  <c r="U1584" i="11"/>
  <c r="AL1583" i="11"/>
  <c r="AC1583" i="11"/>
  <c r="AA1583" i="11"/>
  <c r="AB1583" i="11" s="1"/>
  <c r="Y1583" i="11"/>
  <c r="X1583" i="11"/>
  <c r="W1583" i="11"/>
  <c r="V1583" i="11"/>
  <c r="AF1583" i="11" s="1"/>
  <c r="U1583" i="11"/>
  <c r="AC1582" i="11"/>
  <c r="AA1582" i="11"/>
  <c r="AB1582" i="11" s="1"/>
  <c r="Y1582" i="11"/>
  <c r="X1582" i="11"/>
  <c r="W1582" i="11"/>
  <c r="V1582" i="11"/>
  <c r="U1582" i="11"/>
  <c r="AC1581" i="11"/>
  <c r="AA1581" i="11"/>
  <c r="AB1581" i="11" s="1"/>
  <c r="Y1581" i="11"/>
  <c r="X1581" i="11"/>
  <c r="W1581" i="11"/>
  <c r="V1581" i="11"/>
  <c r="AG1581" i="11" s="1"/>
  <c r="U1581" i="11"/>
  <c r="AK1580" i="11"/>
  <c r="AG1580" i="11"/>
  <c r="AC1580" i="11"/>
  <c r="AB1580" i="11"/>
  <c r="AA1580" i="11"/>
  <c r="AF1580" i="11" s="1"/>
  <c r="Y1580" i="11"/>
  <c r="X1580" i="11"/>
  <c r="W1580" i="11"/>
  <c r="V1580" i="11"/>
  <c r="AL1580" i="11" s="1"/>
  <c r="U1580" i="11"/>
  <c r="AC1579" i="11"/>
  <c r="AA1579" i="11"/>
  <c r="AB1579" i="11" s="1"/>
  <c r="Y1579" i="11"/>
  <c r="X1579" i="11"/>
  <c r="W1579" i="11"/>
  <c r="V1579" i="11"/>
  <c r="U1579" i="11"/>
  <c r="AC1578" i="11"/>
  <c r="AA1578" i="11"/>
  <c r="Y1578" i="11"/>
  <c r="X1578" i="11"/>
  <c r="W1578" i="11"/>
  <c r="V1578" i="11"/>
  <c r="U1578" i="11"/>
  <c r="AC1577" i="11"/>
  <c r="AA1577" i="11"/>
  <c r="AB1577" i="11" s="1"/>
  <c r="Y1577" i="11"/>
  <c r="X1577" i="11"/>
  <c r="W1577" i="11"/>
  <c r="V1577" i="11"/>
  <c r="AE1577" i="11" s="1"/>
  <c r="U1577" i="11"/>
  <c r="AE1576" i="11"/>
  <c r="AC1576" i="11"/>
  <c r="AA1576" i="11"/>
  <c r="Y1576" i="11"/>
  <c r="X1576" i="11"/>
  <c r="W1576" i="11"/>
  <c r="V1576" i="11"/>
  <c r="AK1576" i="11" s="1"/>
  <c r="U1576" i="11"/>
  <c r="AK1575" i="11"/>
  <c r="AC1575" i="11"/>
  <c r="AA1575" i="11"/>
  <c r="Y1575" i="11"/>
  <c r="X1575" i="11"/>
  <c r="W1575" i="11"/>
  <c r="V1575" i="11"/>
  <c r="AL1575" i="11" s="1"/>
  <c r="U1575" i="11"/>
  <c r="AL1574" i="11"/>
  <c r="AK1574" i="11"/>
  <c r="AC1574" i="11"/>
  <c r="AB1574" i="11"/>
  <c r="AA1574" i="11"/>
  <c r="Y1574" i="11"/>
  <c r="X1574" i="11"/>
  <c r="W1574" i="11"/>
  <c r="V1574" i="11"/>
  <c r="AE1574" i="11" s="1"/>
  <c r="U1574" i="11"/>
  <c r="AL1573" i="11"/>
  <c r="AK1573" i="11"/>
  <c r="AC1573" i="11"/>
  <c r="AA1573" i="11"/>
  <c r="Y1573" i="11"/>
  <c r="X1573" i="11"/>
  <c r="W1573" i="11"/>
  <c r="V1573" i="11"/>
  <c r="U1573" i="11"/>
  <c r="AC1572" i="11"/>
  <c r="AA1572" i="11"/>
  <c r="AB1572" i="11" s="1"/>
  <c r="Y1572" i="11"/>
  <c r="X1572" i="11"/>
  <c r="W1572" i="11"/>
  <c r="V1572" i="11"/>
  <c r="AK1572" i="11" s="1"/>
  <c r="U1572" i="11"/>
  <c r="AC1571" i="11"/>
  <c r="AA1571" i="11"/>
  <c r="AB1571" i="11" s="1"/>
  <c r="Y1571" i="11"/>
  <c r="X1571" i="11"/>
  <c r="W1571" i="11"/>
  <c r="V1571" i="11"/>
  <c r="AG1571" i="11" s="1"/>
  <c r="U1571" i="11"/>
  <c r="AC1570" i="11"/>
  <c r="AA1570" i="11"/>
  <c r="AB1570" i="11" s="1"/>
  <c r="Y1570" i="11"/>
  <c r="X1570" i="11"/>
  <c r="W1570" i="11"/>
  <c r="V1570" i="11"/>
  <c r="AG1570" i="11" s="1"/>
  <c r="U1570" i="11"/>
  <c r="AG1569" i="11"/>
  <c r="AC1569" i="11"/>
  <c r="AA1569" i="11"/>
  <c r="AB1569" i="11" s="1"/>
  <c r="Y1569" i="11"/>
  <c r="X1569" i="11"/>
  <c r="W1569" i="11"/>
  <c r="V1569" i="11"/>
  <c r="AE1569" i="11" s="1"/>
  <c r="U1569" i="11"/>
  <c r="AK1568" i="11"/>
  <c r="AF1568" i="11"/>
  <c r="AC1568" i="11"/>
  <c r="AB1568" i="11"/>
  <c r="AA1568" i="11"/>
  <c r="Y1568" i="11"/>
  <c r="X1568" i="11"/>
  <c r="W1568" i="11"/>
  <c r="V1568" i="11"/>
  <c r="AL1568" i="11" s="1"/>
  <c r="U1568" i="11"/>
  <c r="AC1567" i="11"/>
  <c r="AB1567" i="11"/>
  <c r="AA1567" i="11"/>
  <c r="Y1567" i="11"/>
  <c r="X1567" i="11"/>
  <c r="W1567" i="11"/>
  <c r="V1567" i="11"/>
  <c r="U1567" i="11"/>
  <c r="AE1566" i="11"/>
  <c r="AC1566" i="11"/>
  <c r="AA1566" i="11"/>
  <c r="AB1566" i="11" s="1"/>
  <c r="Y1566" i="11"/>
  <c r="X1566" i="11"/>
  <c r="W1566" i="11"/>
  <c r="V1566" i="11"/>
  <c r="U1566" i="11"/>
  <c r="AE1565" i="11"/>
  <c r="AC1565" i="11"/>
  <c r="AA1565" i="11"/>
  <c r="AB1565" i="11" s="1"/>
  <c r="Y1565" i="11"/>
  <c r="X1565" i="11"/>
  <c r="W1565" i="11"/>
  <c r="V1565" i="11"/>
  <c r="U1565" i="11"/>
  <c r="AK1564" i="11"/>
  <c r="AC1564" i="11"/>
  <c r="AB1564" i="11"/>
  <c r="AA1564" i="11"/>
  <c r="Y1564" i="11"/>
  <c r="X1564" i="11"/>
  <c r="W1564" i="11"/>
  <c r="V1564" i="11"/>
  <c r="AL1564" i="11" s="1"/>
  <c r="U1564" i="11"/>
  <c r="AC1563" i="11"/>
  <c r="AA1563" i="11"/>
  <c r="AB1563" i="11" s="1"/>
  <c r="Y1563" i="11"/>
  <c r="X1563" i="11"/>
  <c r="W1563" i="11"/>
  <c r="V1563" i="11"/>
  <c r="U1563" i="11"/>
  <c r="AC1562" i="11"/>
  <c r="AA1562" i="11"/>
  <c r="AB1562" i="11" s="1"/>
  <c r="Y1562" i="11"/>
  <c r="X1562" i="11"/>
  <c r="W1562" i="11"/>
  <c r="V1562" i="11"/>
  <c r="U1562" i="11"/>
  <c r="AC1561" i="11"/>
  <c r="AA1561" i="11"/>
  <c r="AB1561" i="11" s="1"/>
  <c r="Y1561" i="11"/>
  <c r="X1561" i="11"/>
  <c r="W1561" i="11"/>
  <c r="V1561" i="11"/>
  <c r="U1561" i="11"/>
  <c r="AE1560" i="11"/>
  <c r="AC1560" i="11"/>
  <c r="AA1560" i="11"/>
  <c r="AB1560" i="11" s="1"/>
  <c r="Y1560" i="11"/>
  <c r="X1560" i="11"/>
  <c r="W1560" i="11"/>
  <c r="V1560" i="11"/>
  <c r="AK1560" i="11" s="1"/>
  <c r="U1560" i="11"/>
  <c r="AG1559" i="11"/>
  <c r="AC1559" i="11"/>
  <c r="AA1559" i="11"/>
  <c r="AB1559" i="11" s="1"/>
  <c r="Y1559" i="11"/>
  <c r="X1559" i="11"/>
  <c r="W1559" i="11"/>
  <c r="V1559" i="11"/>
  <c r="AE1559" i="11" s="1"/>
  <c r="U1559" i="11"/>
  <c r="AK1558" i="11"/>
  <c r="AF1558" i="11"/>
  <c r="AC1558" i="11"/>
  <c r="AB1558" i="11"/>
  <c r="AA1558" i="11"/>
  <c r="Y1558" i="11"/>
  <c r="X1558" i="11"/>
  <c r="W1558" i="11"/>
  <c r="AL1558" i="11" s="1"/>
  <c r="V1558" i="11"/>
  <c r="AE1558" i="11" s="1"/>
  <c r="U1558" i="11"/>
  <c r="AL1557" i="11"/>
  <c r="AC1557" i="11"/>
  <c r="AA1557" i="11"/>
  <c r="AB1557" i="11" s="1"/>
  <c r="Y1557" i="11"/>
  <c r="X1557" i="11"/>
  <c r="W1557" i="11"/>
  <c r="V1557" i="11"/>
  <c r="U1557" i="11"/>
  <c r="AG1556" i="11"/>
  <c r="AF1556" i="11"/>
  <c r="AC1556" i="11"/>
  <c r="AA1556" i="11"/>
  <c r="Y1556" i="11"/>
  <c r="X1556" i="11"/>
  <c r="W1556" i="11"/>
  <c r="V1556" i="11"/>
  <c r="AL1556" i="11" s="1"/>
  <c r="U1556" i="11"/>
  <c r="AL1555" i="11"/>
  <c r="AC1555" i="11"/>
  <c r="AB1555" i="11"/>
  <c r="AA1555" i="11"/>
  <c r="Y1555" i="11"/>
  <c r="X1555" i="11"/>
  <c r="W1555" i="11"/>
  <c r="V1555" i="11"/>
  <c r="AK1555" i="11" s="1"/>
  <c r="U1555" i="11"/>
  <c r="AL1554" i="11"/>
  <c r="AK1554" i="11"/>
  <c r="AF1554" i="11"/>
  <c r="AC1554" i="11"/>
  <c r="AB1554" i="11"/>
  <c r="AA1554" i="11"/>
  <c r="Y1554" i="11"/>
  <c r="X1554" i="11"/>
  <c r="W1554" i="11"/>
  <c r="V1554" i="11"/>
  <c r="AE1554" i="11" s="1"/>
  <c r="U1554" i="11"/>
  <c r="AL1553" i="11"/>
  <c r="AC1553" i="11"/>
  <c r="AA1553" i="11"/>
  <c r="AB1553" i="11" s="1"/>
  <c r="Y1553" i="11"/>
  <c r="X1553" i="11"/>
  <c r="W1553" i="11"/>
  <c r="V1553" i="11"/>
  <c r="U1553" i="11"/>
  <c r="AG1552" i="11"/>
  <c r="AC1552" i="11"/>
  <c r="AB1552" i="11"/>
  <c r="AA1552" i="11"/>
  <c r="Y1552" i="11"/>
  <c r="X1552" i="11"/>
  <c r="W1552" i="11"/>
  <c r="V1552" i="11"/>
  <c r="AL1552" i="11" s="1"/>
  <c r="U1552" i="11"/>
  <c r="AL1551" i="11"/>
  <c r="AC1551" i="11"/>
  <c r="AA1551" i="11"/>
  <c r="AB1551" i="11" s="1"/>
  <c r="Y1551" i="11"/>
  <c r="X1551" i="11"/>
  <c r="W1551" i="11"/>
  <c r="V1551" i="11"/>
  <c r="AF1551" i="11" s="1"/>
  <c r="U1551" i="11"/>
  <c r="AC1550" i="11"/>
  <c r="AA1550" i="11"/>
  <c r="AB1550" i="11" s="1"/>
  <c r="Y1550" i="11"/>
  <c r="X1550" i="11"/>
  <c r="W1550" i="11"/>
  <c r="V1550" i="11"/>
  <c r="U1550" i="11"/>
  <c r="AC1549" i="11"/>
  <c r="AA1549" i="11"/>
  <c r="AB1549" i="11" s="1"/>
  <c r="Y1549" i="11"/>
  <c r="X1549" i="11"/>
  <c r="W1549" i="11"/>
  <c r="V1549" i="11"/>
  <c r="AG1549" i="11" s="1"/>
  <c r="U1549" i="11"/>
  <c r="AK1548" i="11"/>
  <c r="AG1548" i="11"/>
  <c r="AC1548" i="11"/>
  <c r="AB1548" i="11"/>
  <c r="AA1548" i="11"/>
  <c r="Y1548" i="11"/>
  <c r="X1548" i="11"/>
  <c r="W1548" i="11"/>
  <c r="V1548" i="11"/>
  <c r="AE1548" i="11" s="1"/>
  <c r="U1548" i="11"/>
  <c r="AC1547" i="11"/>
  <c r="AA1547" i="11"/>
  <c r="AB1547" i="11" s="1"/>
  <c r="Y1547" i="11"/>
  <c r="X1547" i="11"/>
  <c r="W1547" i="11"/>
  <c r="V1547" i="11"/>
  <c r="U1547" i="11"/>
  <c r="AE1546" i="11"/>
  <c r="AC1546" i="11"/>
  <c r="AB1546" i="11"/>
  <c r="AA1546" i="11"/>
  <c r="Y1546" i="11"/>
  <c r="X1546" i="11"/>
  <c r="W1546" i="11"/>
  <c r="V1546" i="11"/>
  <c r="AK1546" i="11" s="1"/>
  <c r="U1546" i="11"/>
  <c r="AK1545" i="11"/>
  <c r="AC1545" i="11"/>
  <c r="AA1545" i="11"/>
  <c r="AB1545" i="11" s="1"/>
  <c r="Y1545" i="11"/>
  <c r="X1545" i="11"/>
  <c r="W1545" i="11"/>
  <c r="V1545" i="11"/>
  <c r="AL1545" i="11" s="1"/>
  <c r="U1545" i="11"/>
  <c r="AC1544" i="11"/>
  <c r="AA1544" i="11"/>
  <c r="AB1544" i="11" s="1"/>
  <c r="Y1544" i="11"/>
  <c r="X1544" i="11"/>
  <c r="W1544" i="11"/>
  <c r="V1544" i="11"/>
  <c r="U1544" i="11"/>
  <c r="AG1543" i="11"/>
  <c r="AC1543" i="11"/>
  <c r="AB1543" i="11"/>
  <c r="AA1543" i="11"/>
  <c r="Y1543" i="11"/>
  <c r="X1543" i="11"/>
  <c r="W1543" i="11"/>
  <c r="V1543" i="11"/>
  <c r="AF1543" i="11" s="1"/>
  <c r="U1543" i="11"/>
  <c r="AC1542" i="11"/>
  <c r="AA1542" i="11"/>
  <c r="Y1542" i="11"/>
  <c r="X1542" i="11"/>
  <c r="W1542" i="11"/>
  <c r="V1542" i="11"/>
  <c r="U1542" i="11"/>
  <c r="AG1541" i="11"/>
  <c r="AC1541" i="11"/>
  <c r="AB1541" i="11"/>
  <c r="AA1541" i="11"/>
  <c r="Y1541" i="11"/>
  <c r="X1541" i="11"/>
  <c r="W1541" i="11"/>
  <c r="V1541" i="11"/>
  <c r="U1541" i="11"/>
  <c r="AF1540" i="11"/>
  <c r="AC1540" i="11"/>
  <c r="AA1540" i="11"/>
  <c r="AB1540" i="11" s="1"/>
  <c r="Y1540" i="11"/>
  <c r="X1540" i="11"/>
  <c r="W1540" i="11"/>
  <c r="V1540" i="11"/>
  <c r="AL1540" i="11" s="1"/>
  <c r="U1540" i="11"/>
  <c r="AC1539" i="11"/>
  <c r="AB1539" i="11"/>
  <c r="AA1539" i="11"/>
  <c r="Y1539" i="11"/>
  <c r="X1539" i="11"/>
  <c r="W1539" i="11"/>
  <c r="V1539" i="11"/>
  <c r="AF1539" i="11" s="1"/>
  <c r="U1539" i="11"/>
  <c r="AE1538" i="11"/>
  <c r="AC1538" i="11"/>
  <c r="AA1538" i="11"/>
  <c r="Y1538" i="11"/>
  <c r="X1538" i="11"/>
  <c r="W1538" i="11"/>
  <c r="V1538" i="11"/>
  <c r="U1538" i="11"/>
  <c r="AL1537" i="11"/>
  <c r="AC1537" i="11"/>
  <c r="AB1537" i="11"/>
  <c r="AA1537" i="11"/>
  <c r="Y1537" i="11"/>
  <c r="X1537" i="11"/>
  <c r="W1537" i="11"/>
  <c r="V1537" i="11"/>
  <c r="U1537" i="11"/>
  <c r="AF1536" i="11"/>
  <c r="AC1536" i="11"/>
  <c r="AA1536" i="11"/>
  <c r="AB1536" i="11" s="1"/>
  <c r="Y1536" i="11"/>
  <c r="X1536" i="11"/>
  <c r="W1536" i="11"/>
  <c r="V1536" i="11"/>
  <c r="AL1536" i="11" s="1"/>
  <c r="U1536" i="11"/>
  <c r="AC1535" i="11"/>
  <c r="AA1535" i="11"/>
  <c r="AB1535" i="11" s="1"/>
  <c r="Y1535" i="11"/>
  <c r="X1535" i="11"/>
  <c r="W1535" i="11"/>
  <c r="V1535" i="11"/>
  <c r="U1535" i="11"/>
  <c r="AC1534" i="11"/>
  <c r="AA1534" i="11"/>
  <c r="Y1534" i="11"/>
  <c r="X1534" i="11"/>
  <c r="W1534" i="11"/>
  <c r="V1534" i="11"/>
  <c r="U1534" i="11"/>
  <c r="AC1533" i="11"/>
  <c r="AA1533" i="11"/>
  <c r="AB1533" i="11" s="1"/>
  <c r="Y1533" i="11"/>
  <c r="X1533" i="11"/>
  <c r="W1533" i="11"/>
  <c r="V1533" i="11"/>
  <c r="AL1533" i="11" s="1"/>
  <c r="U1533" i="11"/>
  <c r="AC1532" i="11"/>
  <c r="AA1532" i="11"/>
  <c r="Y1532" i="11"/>
  <c r="X1532" i="11"/>
  <c r="W1532" i="11"/>
  <c r="V1532" i="11"/>
  <c r="AL1532" i="11" s="1"/>
  <c r="U1532" i="11"/>
  <c r="AC1531" i="11"/>
  <c r="AB1531" i="11"/>
  <c r="AA1531" i="11"/>
  <c r="Y1531" i="11"/>
  <c r="X1531" i="11"/>
  <c r="W1531" i="11"/>
  <c r="V1531" i="11"/>
  <c r="AF1531" i="11" s="1"/>
  <c r="U1531" i="11"/>
  <c r="AE1530" i="11"/>
  <c r="AC1530" i="11"/>
  <c r="AA1530" i="11"/>
  <c r="Y1530" i="11"/>
  <c r="X1530" i="11"/>
  <c r="W1530" i="11"/>
  <c r="V1530" i="11"/>
  <c r="AG1530" i="11" s="1"/>
  <c r="U1530" i="11"/>
  <c r="AL1529" i="11"/>
  <c r="AC1529" i="11"/>
  <c r="AB1529" i="11"/>
  <c r="AA1529" i="11"/>
  <c r="Y1529" i="11"/>
  <c r="X1529" i="11"/>
  <c r="W1529" i="11"/>
  <c r="V1529" i="11"/>
  <c r="U1529" i="11"/>
  <c r="AF1528" i="11"/>
  <c r="AC1528" i="11"/>
  <c r="AA1528" i="11"/>
  <c r="AB1528" i="11" s="1"/>
  <c r="Y1528" i="11"/>
  <c r="X1528" i="11"/>
  <c r="W1528" i="11"/>
  <c r="V1528" i="11"/>
  <c r="AL1528" i="11" s="1"/>
  <c r="U1528" i="11"/>
  <c r="AC1527" i="11"/>
  <c r="AB1527" i="11"/>
  <c r="AA1527" i="11"/>
  <c r="Y1527" i="11"/>
  <c r="X1527" i="11"/>
  <c r="W1527" i="11"/>
  <c r="V1527" i="11"/>
  <c r="AF1527" i="11" s="1"/>
  <c r="U1527" i="11"/>
  <c r="AC1526" i="11"/>
  <c r="AB1526" i="11"/>
  <c r="AA1526" i="11"/>
  <c r="Y1526" i="11"/>
  <c r="X1526" i="11"/>
  <c r="W1526" i="11"/>
  <c r="V1526" i="11"/>
  <c r="AG1526" i="11" s="1"/>
  <c r="U1526" i="11"/>
  <c r="AK1525" i="11"/>
  <c r="AC1525" i="11"/>
  <c r="AA1525" i="11"/>
  <c r="AB1525" i="11" s="1"/>
  <c r="Y1525" i="11"/>
  <c r="X1525" i="11"/>
  <c r="W1525" i="11"/>
  <c r="V1525" i="11"/>
  <c r="AL1525" i="11" s="1"/>
  <c r="U1525" i="11"/>
  <c r="AC1524" i="11"/>
  <c r="AA1524" i="11"/>
  <c r="AB1524" i="11" s="1"/>
  <c r="Y1524" i="11"/>
  <c r="X1524" i="11"/>
  <c r="W1524" i="11"/>
  <c r="V1524" i="11"/>
  <c r="AE1524" i="11" s="1"/>
  <c r="U1524" i="11"/>
  <c r="AC1523" i="11"/>
  <c r="AB1523" i="11"/>
  <c r="AA1523" i="11"/>
  <c r="Y1523" i="11"/>
  <c r="X1523" i="11"/>
  <c r="W1523" i="11"/>
  <c r="V1523" i="11"/>
  <c r="AF1523" i="11" s="1"/>
  <c r="U1523" i="11"/>
  <c r="AE1522" i="11"/>
  <c r="AC1522" i="11"/>
  <c r="AB1522" i="11"/>
  <c r="AA1522" i="11"/>
  <c r="Y1522" i="11"/>
  <c r="X1522" i="11"/>
  <c r="W1522" i="11"/>
  <c r="V1522" i="11"/>
  <c r="AG1522" i="11" s="1"/>
  <c r="U1522" i="11"/>
  <c r="AL1521" i="11"/>
  <c r="AC1521" i="11"/>
  <c r="AA1521" i="11"/>
  <c r="AB1521" i="11" s="1"/>
  <c r="Y1521" i="11"/>
  <c r="X1521" i="11"/>
  <c r="W1521" i="11"/>
  <c r="V1521" i="11"/>
  <c r="AK1521" i="11" s="1"/>
  <c r="U1521" i="11"/>
  <c r="AE1520" i="11"/>
  <c r="AC1520" i="11"/>
  <c r="AA1520" i="11"/>
  <c r="AB1520" i="11" s="1"/>
  <c r="Y1520" i="11"/>
  <c r="X1520" i="11"/>
  <c r="W1520" i="11"/>
  <c r="V1520" i="11"/>
  <c r="AF1520" i="11" s="1"/>
  <c r="U1520" i="11"/>
  <c r="AG1519" i="11"/>
  <c r="AC1519" i="11"/>
  <c r="AA1519" i="11"/>
  <c r="AB1519" i="11" s="1"/>
  <c r="Y1519" i="11"/>
  <c r="X1519" i="11"/>
  <c r="W1519" i="11"/>
  <c r="V1519" i="11"/>
  <c r="AF1519" i="11" s="1"/>
  <c r="U1519" i="11"/>
  <c r="AC1518" i="11"/>
  <c r="AA1518" i="11"/>
  <c r="Y1518" i="11"/>
  <c r="X1518" i="11"/>
  <c r="W1518" i="11"/>
  <c r="V1518" i="11"/>
  <c r="U1518" i="11"/>
  <c r="AK1517" i="11"/>
  <c r="AC1517" i="11"/>
  <c r="AB1517" i="11"/>
  <c r="AA1517" i="11"/>
  <c r="Y1517" i="11"/>
  <c r="X1517" i="11"/>
  <c r="W1517" i="11"/>
  <c r="V1517" i="11"/>
  <c r="AL1517" i="11" s="1"/>
  <c r="U1517" i="11"/>
  <c r="AE1516" i="11"/>
  <c r="AC1516" i="11"/>
  <c r="AA1516" i="11"/>
  <c r="AB1516" i="11" s="1"/>
  <c r="Y1516" i="11"/>
  <c r="X1516" i="11"/>
  <c r="W1516" i="11"/>
  <c r="V1516" i="11"/>
  <c r="AL1516" i="11" s="1"/>
  <c r="U1516" i="11"/>
  <c r="AK1515" i="11"/>
  <c r="AC1515" i="11"/>
  <c r="AA1515" i="11"/>
  <c r="AB1515" i="11" s="1"/>
  <c r="Y1515" i="11"/>
  <c r="X1515" i="11"/>
  <c r="W1515" i="11"/>
  <c r="V1515" i="11"/>
  <c r="U1515" i="11"/>
  <c r="AC1514" i="11"/>
  <c r="AB1514" i="11"/>
  <c r="AA1514" i="11"/>
  <c r="Y1514" i="11"/>
  <c r="X1514" i="11"/>
  <c r="W1514" i="11"/>
  <c r="V1514" i="11"/>
  <c r="AE1514" i="11" s="1"/>
  <c r="U1514" i="11"/>
  <c r="AC1513" i="11"/>
  <c r="AA1513" i="11"/>
  <c r="AB1513" i="11" s="1"/>
  <c r="Y1513" i="11"/>
  <c r="X1513" i="11"/>
  <c r="W1513" i="11"/>
  <c r="V1513" i="11"/>
  <c r="U1513" i="11"/>
  <c r="AF1512" i="11"/>
  <c r="AE1512" i="11"/>
  <c r="AC1512" i="11"/>
  <c r="AA1512" i="11"/>
  <c r="AB1512" i="11" s="1"/>
  <c r="Y1512" i="11"/>
  <c r="X1512" i="11"/>
  <c r="W1512" i="11"/>
  <c r="V1512" i="11"/>
  <c r="AL1512" i="11" s="1"/>
  <c r="U1512" i="11"/>
  <c r="AK1511" i="11"/>
  <c r="AC1511" i="11"/>
  <c r="AA1511" i="11"/>
  <c r="AB1511" i="11" s="1"/>
  <c r="Y1511" i="11"/>
  <c r="X1511" i="11"/>
  <c r="W1511" i="11"/>
  <c r="V1511" i="11"/>
  <c r="U1511" i="11"/>
  <c r="AC1510" i="11"/>
  <c r="AA1510" i="11"/>
  <c r="Y1510" i="11"/>
  <c r="X1510" i="11"/>
  <c r="W1510" i="11"/>
  <c r="V1510" i="11"/>
  <c r="U1510" i="11"/>
  <c r="AC1509" i="11"/>
  <c r="AA1509" i="11"/>
  <c r="AB1509" i="11" s="1"/>
  <c r="Y1509" i="11"/>
  <c r="X1509" i="11"/>
  <c r="W1509" i="11"/>
  <c r="V1509" i="11"/>
  <c r="AG1509" i="11" s="1"/>
  <c r="U1509" i="11"/>
  <c r="AE1508" i="11"/>
  <c r="AC1508" i="11"/>
  <c r="AA1508" i="11"/>
  <c r="AB1508" i="11" s="1"/>
  <c r="Y1508" i="11"/>
  <c r="X1508" i="11"/>
  <c r="W1508" i="11"/>
  <c r="V1508" i="11"/>
  <c r="AL1508" i="11" s="1"/>
  <c r="U1508" i="11"/>
  <c r="AG1507" i="11"/>
  <c r="AC1507" i="11"/>
  <c r="AA1507" i="11"/>
  <c r="AB1507" i="11" s="1"/>
  <c r="Y1507" i="11"/>
  <c r="X1507" i="11"/>
  <c r="W1507" i="11"/>
  <c r="V1507" i="11"/>
  <c r="AF1507" i="11" s="1"/>
  <c r="U1507" i="11"/>
  <c r="AC1506" i="11"/>
  <c r="AA1506" i="11"/>
  <c r="Y1506" i="11"/>
  <c r="X1506" i="11"/>
  <c r="W1506" i="11"/>
  <c r="V1506" i="11"/>
  <c r="AE1506" i="11" s="1"/>
  <c r="U1506" i="11"/>
  <c r="AC1505" i="11"/>
  <c r="AA1505" i="11"/>
  <c r="AB1505" i="11" s="1"/>
  <c r="Y1505" i="11"/>
  <c r="X1505" i="11"/>
  <c r="W1505" i="11"/>
  <c r="V1505" i="11"/>
  <c r="U1505" i="11"/>
  <c r="AF1504" i="11"/>
  <c r="AC1504" i="11"/>
  <c r="AA1504" i="11"/>
  <c r="AB1504" i="11" s="1"/>
  <c r="Y1504" i="11"/>
  <c r="X1504" i="11"/>
  <c r="W1504" i="11"/>
  <c r="V1504" i="11"/>
  <c r="AL1504" i="11" s="1"/>
  <c r="U1504" i="11"/>
  <c r="AG1503" i="11"/>
  <c r="AC1503" i="11"/>
  <c r="AA1503" i="11"/>
  <c r="AB1503" i="11" s="1"/>
  <c r="Y1503" i="11"/>
  <c r="X1503" i="11"/>
  <c r="W1503" i="11"/>
  <c r="V1503" i="11"/>
  <c r="AF1503" i="11" s="1"/>
  <c r="U1503" i="11"/>
  <c r="AC1502" i="11"/>
  <c r="AA1502" i="11"/>
  <c r="Y1502" i="11"/>
  <c r="X1502" i="11"/>
  <c r="W1502" i="11"/>
  <c r="V1502" i="11"/>
  <c r="U1502" i="11"/>
  <c r="AL1501" i="11"/>
  <c r="AC1501" i="11"/>
  <c r="AA1501" i="11"/>
  <c r="AB1501" i="11" s="1"/>
  <c r="Y1501" i="11"/>
  <c r="X1501" i="11"/>
  <c r="W1501" i="11"/>
  <c r="V1501" i="11"/>
  <c r="AG1501" i="11" s="1"/>
  <c r="U1501" i="11"/>
  <c r="AC1500" i="11"/>
  <c r="AA1500" i="11"/>
  <c r="Y1500" i="11"/>
  <c r="X1500" i="11"/>
  <c r="W1500" i="11"/>
  <c r="V1500" i="11"/>
  <c r="AK1500" i="11" s="1"/>
  <c r="U1500" i="11"/>
  <c r="AC1499" i="11"/>
  <c r="AB1499" i="11"/>
  <c r="AA1499" i="11"/>
  <c r="Y1499" i="11"/>
  <c r="X1499" i="11"/>
  <c r="W1499" i="11"/>
  <c r="V1499" i="11"/>
  <c r="AF1499" i="11" s="1"/>
  <c r="U1499" i="11"/>
  <c r="AE1498" i="11"/>
  <c r="AC1498" i="11"/>
  <c r="AA1498" i="11"/>
  <c r="Y1498" i="11"/>
  <c r="X1498" i="11"/>
  <c r="W1498" i="11"/>
  <c r="V1498" i="11"/>
  <c r="AG1498" i="11" s="1"/>
  <c r="U1498" i="11"/>
  <c r="AL1497" i="11"/>
  <c r="AG1497" i="11"/>
  <c r="AC1497" i="11"/>
  <c r="AA1497" i="11"/>
  <c r="AB1497" i="11" s="1"/>
  <c r="Y1497" i="11"/>
  <c r="X1497" i="11"/>
  <c r="W1497" i="11"/>
  <c r="V1497" i="11"/>
  <c r="U1497" i="11"/>
  <c r="AC1496" i="11"/>
  <c r="AA1496" i="11"/>
  <c r="Y1496" i="11"/>
  <c r="X1496" i="11"/>
  <c r="W1496" i="11"/>
  <c r="V1496" i="11"/>
  <c r="U1496" i="11"/>
  <c r="AG1495" i="11"/>
  <c r="AC1495" i="11"/>
  <c r="AB1495" i="11"/>
  <c r="AA1495" i="11"/>
  <c r="Y1495" i="11"/>
  <c r="X1495" i="11"/>
  <c r="W1495" i="11"/>
  <c r="V1495" i="11"/>
  <c r="AF1495" i="11" s="1"/>
  <c r="U1495" i="11"/>
  <c r="AC1494" i="11"/>
  <c r="AB1494" i="11"/>
  <c r="AA1494" i="11"/>
  <c r="Y1494" i="11"/>
  <c r="X1494" i="11"/>
  <c r="W1494" i="11"/>
  <c r="V1494" i="11"/>
  <c r="AG1494" i="11" s="1"/>
  <c r="U1494" i="11"/>
  <c r="AL1493" i="11"/>
  <c r="AC1493" i="11"/>
  <c r="AA1493" i="11"/>
  <c r="AB1493" i="11" s="1"/>
  <c r="Y1493" i="11"/>
  <c r="X1493" i="11"/>
  <c r="W1493" i="11"/>
  <c r="V1493" i="11"/>
  <c r="AG1493" i="11" s="1"/>
  <c r="U1493" i="11"/>
  <c r="AK1492" i="11"/>
  <c r="AC1492" i="11"/>
  <c r="AA1492" i="11"/>
  <c r="Y1492" i="11"/>
  <c r="X1492" i="11"/>
  <c r="W1492" i="11"/>
  <c r="V1492" i="11"/>
  <c r="AL1492" i="11" s="1"/>
  <c r="U1492" i="11"/>
  <c r="AC1491" i="11"/>
  <c r="AB1491" i="11"/>
  <c r="AA1491" i="11"/>
  <c r="Y1491" i="11"/>
  <c r="X1491" i="11"/>
  <c r="W1491" i="11"/>
  <c r="V1491" i="11"/>
  <c r="AF1491" i="11" s="1"/>
  <c r="U1491" i="11"/>
  <c r="AE1490" i="11"/>
  <c r="AC1490" i="11"/>
  <c r="AB1490" i="11"/>
  <c r="AA1490" i="11"/>
  <c r="Y1490" i="11"/>
  <c r="X1490" i="11"/>
  <c r="W1490" i="11"/>
  <c r="V1490" i="11"/>
  <c r="AG1490" i="11" s="1"/>
  <c r="U1490" i="11"/>
  <c r="AC1489" i="11"/>
  <c r="AA1489" i="11"/>
  <c r="AB1489" i="11" s="1"/>
  <c r="Y1489" i="11"/>
  <c r="X1489" i="11"/>
  <c r="W1489" i="11"/>
  <c r="V1489" i="11"/>
  <c r="U1489" i="11"/>
  <c r="AF1488" i="11"/>
  <c r="AC1488" i="11"/>
  <c r="AA1488" i="11"/>
  <c r="Y1488" i="11"/>
  <c r="X1488" i="11"/>
  <c r="W1488" i="11"/>
  <c r="V1488" i="11"/>
  <c r="AL1488" i="11" s="1"/>
  <c r="U1488" i="11"/>
  <c r="AC1487" i="11"/>
  <c r="AB1487" i="11"/>
  <c r="AA1487" i="11"/>
  <c r="Y1487" i="11"/>
  <c r="X1487" i="11"/>
  <c r="W1487" i="11"/>
  <c r="V1487" i="11"/>
  <c r="AF1487" i="11" s="1"/>
  <c r="U1487" i="11"/>
  <c r="AE1486" i="11"/>
  <c r="AC1486" i="11"/>
  <c r="AB1486" i="11"/>
  <c r="AA1486" i="11"/>
  <c r="Y1486" i="11"/>
  <c r="X1486" i="11"/>
  <c r="W1486" i="11"/>
  <c r="V1486" i="11"/>
  <c r="AG1486" i="11" s="1"/>
  <c r="U1486" i="11"/>
  <c r="AC1485" i="11"/>
  <c r="AA1485" i="11"/>
  <c r="AB1485" i="11" s="1"/>
  <c r="Y1485" i="11"/>
  <c r="X1485" i="11"/>
  <c r="W1485" i="11"/>
  <c r="V1485" i="11"/>
  <c r="AG1485" i="11" s="1"/>
  <c r="U1485" i="11"/>
  <c r="AK1484" i="11"/>
  <c r="AE1484" i="11"/>
  <c r="AC1484" i="11"/>
  <c r="AA1484" i="11"/>
  <c r="Y1484" i="11"/>
  <c r="X1484" i="11"/>
  <c r="W1484" i="11"/>
  <c r="V1484" i="11"/>
  <c r="U1484" i="11"/>
  <c r="AK1483" i="11"/>
  <c r="AC1483" i="11"/>
  <c r="AA1483" i="11"/>
  <c r="AB1483" i="11" s="1"/>
  <c r="Y1483" i="11"/>
  <c r="X1483" i="11"/>
  <c r="W1483" i="11"/>
  <c r="V1483" i="11"/>
  <c r="U1483" i="11"/>
  <c r="AC1482" i="11"/>
  <c r="AB1482" i="11"/>
  <c r="AA1482" i="11"/>
  <c r="Y1482" i="11"/>
  <c r="X1482" i="11"/>
  <c r="W1482" i="11"/>
  <c r="V1482" i="11"/>
  <c r="AE1482" i="11" s="1"/>
  <c r="U1482" i="11"/>
  <c r="AC1481" i="11"/>
  <c r="AA1481" i="11"/>
  <c r="AB1481" i="11" s="1"/>
  <c r="Y1481" i="11"/>
  <c r="X1481" i="11"/>
  <c r="W1481" i="11"/>
  <c r="V1481" i="11"/>
  <c r="U1481" i="11"/>
  <c r="AF1480" i="11"/>
  <c r="AE1480" i="11"/>
  <c r="AC1480" i="11"/>
  <c r="AA1480" i="11"/>
  <c r="Y1480" i="11"/>
  <c r="X1480" i="11"/>
  <c r="W1480" i="11"/>
  <c r="V1480" i="11"/>
  <c r="U1480" i="11"/>
  <c r="AK1479" i="11"/>
  <c r="AC1479" i="11"/>
  <c r="AA1479" i="11"/>
  <c r="AB1479" i="11" s="1"/>
  <c r="Y1479" i="11"/>
  <c r="X1479" i="11"/>
  <c r="W1479" i="11"/>
  <c r="V1479" i="11"/>
  <c r="U1479" i="11"/>
  <c r="AC1478" i="11"/>
  <c r="AA1478" i="11"/>
  <c r="Y1478" i="11"/>
  <c r="X1478" i="11"/>
  <c r="W1478" i="11"/>
  <c r="V1478" i="11"/>
  <c r="U1478" i="11"/>
  <c r="AC1477" i="11"/>
  <c r="AA1477" i="11"/>
  <c r="AB1477" i="11" s="1"/>
  <c r="Y1477" i="11"/>
  <c r="X1477" i="11"/>
  <c r="W1477" i="11"/>
  <c r="V1477" i="11"/>
  <c r="AG1477" i="11" s="1"/>
  <c r="U1477" i="11"/>
  <c r="AE1476" i="11"/>
  <c r="AC1476" i="11"/>
  <c r="AA1476" i="11"/>
  <c r="Y1476" i="11"/>
  <c r="X1476" i="11"/>
  <c r="W1476" i="11"/>
  <c r="V1476" i="11"/>
  <c r="AF1476" i="11" s="1"/>
  <c r="U1476" i="11"/>
  <c r="AG1475" i="11"/>
  <c r="AC1475" i="11"/>
  <c r="AA1475" i="11"/>
  <c r="AB1475" i="11" s="1"/>
  <c r="Y1475" i="11"/>
  <c r="X1475" i="11"/>
  <c r="W1475" i="11"/>
  <c r="V1475" i="11"/>
  <c r="AF1475" i="11" s="1"/>
  <c r="U1475" i="11"/>
  <c r="AC1474" i="11"/>
  <c r="AA1474" i="11"/>
  <c r="Y1474" i="11"/>
  <c r="X1474" i="11"/>
  <c r="W1474" i="11"/>
  <c r="V1474" i="11"/>
  <c r="AE1474" i="11" s="1"/>
  <c r="U1474" i="11"/>
  <c r="AC1473" i="11"/>
  <c r="AA1473" i="11"/>
  <c r="AB1473" i="11" s="1"/>
  <c r="Y1473" i="11"/>
  <c r="X1473" i="11"/>
  <c r="W1473" i="11"/>
  <c r="V1473" i="11"/>
  <c r="U1473" i="11"/>
  <c r="AF1472" i="11"/>
  <c r="AC1472" i="11"/>
  <c r="AA1472" i="11"/>
  <c r="Y1472" i="11"/>
  <c r="X1472" i="11"/>
  <c r="W1472" i="11"/>
  <c r="V1472" i="11"/>
  <c r="AL1472" i="11" s="1"/>
  <c r="U1472" i="11"/>
  <c r="AG1471" i="11"/>
  <c r="AC1471" i="11"/>
  <c r="AA1471" i="11"/>
  <c r="AB1471" i="11" s="1"/>
  <c r="Y1471" i="11"/>
  <c r="X1471" i="11"/>
  <c r="W1471" i="11"/>
  <c r="V1471" i="11"/>
  <c r="U1471" i="11"/>
  <c r="AC1470" i="11"/>
  <c r="AA1470" i="11"/>
  <c r="Y1470" i="11"/>
  <c r="X1470" i="11"/>
  <c r="W1470" i="11"/>
  <c r="V1470" i="11"/>
  <c r="AL1470" i="11" s="1"/>
  <c r="U1470" i="11"/>
  <c r="AL1469" i="11"/>
  <c r="AC1469" i="11"/>
  <c r="AA1469" i="11"/>
  <c r="AB1469" i="11" s="1"/>
  <c r="Y1469" i="11"/>
  <c r="X1469" i="11"/>
  <c r="W1469" i="11"/>
  <c r="V1469" i="11"/>
  <c r="AG1469" i="11" s="1"/>
  <c r="U1469" i="11"/>
  <c r="AC1468" i="11"/>
  <c r="AA1468" i="11"/>
  <c r="Y1468" i="11"/>
  <c r="X1468" i="11"/>
  <c r="W1468" i="11"/>
  <c r="V1468" i="11"/>
  <c r="AK1468" i="11" s="1"/>
  <c r="U1468" i="11"/>
  <c r="AC1467" i="11"/>
  <c r="AB1467" i="11"/>
  <c r="AA1467" i="11"/>
  <c r="Y1467" i="11"/>
  <c r="X1467" i="11"/>
  <c r="W1467" i="11"/>
  <c r="V1467" i="11"/>
  <c r="AF1467" i="11" s="1"/>
  <c r="U1467" i="11"/>
  <c r="AE1466" i="11"/>
  <c r="AC1466" i="11"/>
  <c r="AA1466" i="11"/>
  <c r="Y1466" i="11"/>
  <c r="X1466" i="11"/>
  <c r="W1466" i="11"/>
  <c r="V1466" i="11"/>
  <c r="AL1466" i="11" s="1"/>
  <c r="U1466" i="11"/>
  <c r="AL1465" i="11"/>
  <c r="AG1465" i="11"/>
  <c r="AC1465" i="11"/>
  <c r="AA1465" i="11"/>
  <c r="AB1465" i="11" s="1"/>
  <c r="Y1465" i="11"/>
  <c r="X1465" i="11"/>
  <c r="W1465" i="11"/>
  <c r="V1465" i="11"/>
  <c r="U1465" i="11"/>
  <c r="AK1464" i="11"/>
  <c r="AC1464" i="11"/>
  <c r="AA1464" i="11"/>
  <c r="Y1464" i="11"/>
  <c r="X1464" i="11"/>
  <c r="W1464" i="11"/>
  <c r="V1464" i="11"/>
  <c r="U1464" i="11"/>
  <c r="AG1463" i="11"/>
  <c r="AC1463" i="11"/>
  <c r="AA1463" i="11"/>
  <c r="AB1463" i="11" s="1"/>
  <c r="Y1463" i="11"/>
  <c r="X1463" i="11"/>
  <c r="W1463" i="11"/>
  <c r="V1463" i="11"/>
  <c r="AF1463" i="11" s="1"/>
  <c r="U1463" i="11"/>
  <c r="AE1462" i="11"/>
  <c r="AC1462" i="11"/>
  <c r="AB1462" i="11"/>
  <c r="AA1462" i="11"/>
  <c r="Y1462" i="11"/>
  <c r="X1462" i="11"/>
  <c r="W1462" i="11"/>
  <c r="V1462" i="11"/>
  <c r="AL1462" i="11" s="1"/>
  <c r="U1462" i="11"/>
  <c r="AK1461" i="11"/>
  <c r="AC1461" i="11"/>
  <c r="AA1461" i="11"/>
  <c r="AB1461" i="11" s="1"/>
  <c r="Y1461" i="11"/>
  <c r="X1461" i="11"/>
  <c r="W1461" i="11"/>
  <c r="V1461" i="11"/>
  <c r="U1461" i="11"/>
  <c r="AC1460" i="11"/>
  <c r="AA1460" i="11"/>
  <c r="Y1460" i="11"/>
  <c r="X1460" i="11"/>
  <c r="W1460" i="11"/>
  <c r="V1460" i="11"/>
  <c r="AK1460" i="11" s="1"/>
  <c r="U1460" i="11"/>
  <c r="AC1459" i="11"/>
  <c r="AA1459" i="11"/>
  <c r="AB1459" i="11" s="1"/>
  <c r="Y1459" i="11"/>
  <c r="X1459" i="11"/>
  <c r="W1459" i="11"/>
  <c r="V1459" i="11"/>
  <c r="U1459" i="11"/>
  <c r="AF1458" i="11"/>
  <c r="AE1458" i="11"/>
  <c r="AC1458" i="11"/>
  <c r="AA1458" i="11"/>
  <c r="Y1458" i="11"/>
  <c r="X1458" i="11"/>
  <c r="W1458" i="11"/>
  <c r="V1458" i="11"/>
  <c r="U1458" i="11"/>
  <c r="AC1457" i="11"/>
  <c r="AA1457" i="11"/>
  <c r="AB1457" i="11" s="1"/>
  <c r="Y1457" i="11"/>
  <c r="X1457" i="11"/>
  <c r="W1457" i="11"/>
  <c r="V1457" i="11"/>
  <c r="AG1457" i="11" s="1"/>
  <c r="U1457" i="11"/>
  <c r="AK1456" i="11"/>
  <c r="AC1456" i="11"/>
  <c r="AA1456" i="11"/>
  <c r="Y1456" i="11"/>
  <c r="X1456" i="11"/>
  <c r="W1456" i="11"/>
  <c r="V1456" i="11"/>
  <c r="AL1456" i="11" s="1"/>
  <c r="U1456" i="11"/>
  <c r="AC1455" i="11"/>
  <c r="AA1455" i="11"/>
  <c r="AB1455" i="11" s="1"/>
  <c r="Y1455" i="11"/>
  <c r="X1455" i="11"/>
  <c r="W1455" i="11"/>
  <c r="V1455" i="11"/>
  <c r="AK1455" i="11" s="1"/>
  <c r="U1455" i="11"/>
  <c r="AE1454" i="11"/>
  <c r="AC1454" i="11"/>
  <c r="AB1454" i="11"/>
  <c r="AA1454" i="11"/>
  <c r="Y1454" i="11"/>
  <c r="X1454" i="11"/>
  <c r="W1454" i="11"/>
  <c r="V1454" i="11"/>
  <c r="U1454" i="11"/>
  <c r="AK1453" i="11"/>
  <c r="AC1453" i="11"/>
  <c r="AA1453" i="11"/>
  <c r="AB1453" i="11" s="1"/>
  <c r="Y1453" i="11"/>
  <c r="X1453" i="11"/>
  <c r="W1453" i="11"/>
  <c r="V1453" i="11"/>
  <c r="U1453" i="11"/>
  <c r="AK1452" i="11"/>
  <c r="AE1452" i="11"/>
  <c r="AC1452" i="11"/>
  <c r="AA1452" i="11"/>
  <c r="Y1452" i="11"/>
  <c r="X1452" i="11"/>
  <c r="W1452" i="11"/>
  <c r="V1452" i="11"/>
  <c r="U1452" i="11"/>
  <c r="AC1451" i="11"/>
  <c r="AA1451" i="11"/>
  <c r="AB1451" i="11" s="1"/>
  <c r="Y1451" i="11"/>
  <c r="X1451" i="11"/>
  <c r="W1451" i="11"/>
  <c r="V1451" i="11"/>
  <c r="AK1451" i="11" s="1"/>
  <c r="U1451" i="11"/>
  <c r="AF1450" i="11"/>
  <c r="AE1450" i="11"/>
  <c r="AC1450" i="11"/>
  <c r="AA1450" i="11"/>
  <c r="Y1450" i="11"/>
  <c r="X1450" i="11"/>
  <c r="W1450" i="11"/>
  <c r="V1450" i="11"/>
  <c r="AK1450" i="11" s="1"/>
  <c r="U1450" i="11"/>
  <c r="AG1449" i="11"/>
  <c r="AC1449" i="11"/>
  <c r="AA1449" i="11"/>
  <c r="AB1449" i="11" s="1"/>
  <c r="Y1449" i="11"/>
  <c r="X1449" i="11"/>
  <c r="W1449" i="11"/>
  <c r="V1449" i="11"/>
  <c r="U1449" i="11"/>
  <c r="AF1448" i="11"/>
  <c r="AC1448" i="11"/>
  <c r="AA1448" i="11"/>
  <c r="Y1448" i="11"/>
  <c r="X1448" i="11"/>
  <c r="W1448" i="11"/>
  <c r="V1448" i="11"/>
  <c r="AL1448" i="11" s="1"/>
  <c r="U1448" i="11"/>
  <c r="AC1447" i="11"/>
  <c r="AA1447" i="11"/>
  <c r="AB1447" i="11" s="1"/>
  <c r="Y1447" i="11"/>
  <c r="X1447" i="11"/>
  <c r="W1447" i="11"/>
  <c r="V1447" i="11"/>
  <c r="AK1447" i="11" s="1"/>
  <c r="U1447" i="11"/>
  <c r="AE1446" i="11"/>
  <c r="AC1446" i="11"/>
  <c r="AB1446" i="11"/>
  <c r="AA1446" i="11"/>
  <c r="Y1446" i="11"/>
  <c r="X1446" i="11"/>
  <c r="W1446" i="11"/>
  <c r="V1446" i="11"/>
  <c r="AL1446" i="11" s="1"/>
  <c r="U1446" i="11"/>
  <c r="AK1445" i="11"/>
  <c r="AC1445" i="11"/>
  <c r="AA1445" i="11"/>
  <c r="AB1445" i="11" s="1"/>
  <c r="Y1445" i="11"/>
  <c r="X1445" i="11"/>
  <c r="W1445" i="11"/>
  <c r="V1445" i="11"/>
  <c r="U1445" i="11"/>
  <c r="AK1444" i="11"/>
  <c r="AE1444" i="11"/>
  <c r="AC1444" i="11"/>
  <c r="AA1444" i="11"/>
  <c r="Y1444" i="11"/>
  <c r="X1444" i="11"/>
  <c r="W1444" i="11"/>
  <c r="V1444" i="11"/>
  <c r="U1444" i="11"/>
  <c r="AL1443" i="11"/>
  <c r="AC1443" i="11"/>
  <c r="AA1443" i="11"/>
  <c r="AB1443" i="11" s="1"/>
  <c r="Y1443" i="11"/>
  <c r="X1443" i="11"/>
  <c r="W1443" i="11"/>
  <c r="V1443" i="11"/>
  <c r="AK1443" i="11" s="1"/>
  <c r="U1443" i="11"/>
  <c r="AF1442" i="11"/>
  <c r="AE1442" i="11"/>
  <c r="AC1442" i="11"/>
  <c r="AA1442" i="11"/>
  <c r="Y1442" i="11"/>
  <c r="X1442" i="11"/>
  <c r="W1442" i="11"/>
  <c r="V1442" i="11"/>
  <c r="AK1442" i="11" s="1"/>
  <c r="U1442" i="11"/>
  <c r="AC1441" i="11"/>
  <c r="AA1441" i="11"/>
  <c r="AB1441" i="11" s="1"/>
  <c r="Y1441" i="11"/>
  <c r="X1441" i="11"/>
  <c r="W1441" i="11"/>
  <c r="V1441" i="11"/>
  <c r="U1441" i="11"/>
  <c r="AF1440" i="11"/>
  <c r="AC1440" i="11"/>
  <c r="AA1440" i="11"/>
  <c r="Y1440" i="11"/>
  <c r="X1440" i="11"/>
  <c r="W1440" i="11"/>
  <c r="V1440" i="11"/>
  <c r="AL1440" i="11" s="1"/>
  <c r="U1440" i="11"/>
  <c r="AK1439" i="11"/>
  <c r="AC1439" i="11"/>
  <c r="AA1439" i="11"/>
  <c r="AB1439" i="11" s="1"/>
  <c r="Y1439" i="11"/>
  <c r="X1439" i="11"/>
  <c r="W1439" i="11"/>
  <c r="V1439" i="11"/>
  <c r="U1439" i="11"/>
  <c r="AC1438" i="11"/>
  <c r="AA1438" i="11"/>
  <c r="Y1438" i="11"/>
  <c r="X1438" i="11"/>
  <c r="W1438" i="11"/>
  <c r="V1438" i="11"/>
  <c r="AK1438" i="11" s="1"/>
  <c r="U1438" i="11"/>
  <c r="AC1437" i="11"/>
  <c r="AA1437" i="11"/>
  <c r="AB1437" i="11" s="1"/>
  <c r="Y1437" i="11"/>
  <c r="X1437" i="11"/>
  <c r="W1437" i="11"/>
  <c r="V1437" i="11"/>
  <c r="U1437" i="11"/>
  <c r="AK1436" i="11"/>
  <c r="AE1436" i="11"/>
  <c r="AC1436" i="11"/>
  <c r="AA1436" i="11"/>
  <c r="Y1436" i="11"/>
  <c r="X1436" i="11"/>
  <c r="W1436" i="11"/>
  <c r="V1436" i="11"/>
  <c r="U1436" i="11"/>
  <c r="AL1435" i="11"/>
  <c r="AK1435" i="11"/>
  <c r="AC1435" i="11"/>
  <c r="AA1435" i="11"/>
  <c r="AB1435" i="11" s="1"/>
  <c r="Y1435" i="11"/>
  <c r="X1435" i="11"/>
  <c r="W1435" i="11"/>
  <c r="V1435" i="11"/>
  <c r="U1435" i="11"/>
  <c r="AK1434" i="11"/>
  <c r="AC1434" i="11"/>
  <c r="AA1434" i="11"/>
  <c r="Y1434" i="11"/>
  <c r="X1434" i="11"/>
  <c r="W1434" i="11"/>
  <c r="V1434" i="11"/>
  <c r="U1434" i="11"/>
  <c r="AC1433" i="11"/>
  <c r="AA1433" i="11"/>
  <c r="AB1433" i="11" s="1"/>
  <c r="Y1433" i="11"/>
  <c r="X1433" i="11"/>
  <c r="W1433" i="11"/>
  <c r="V1433" i="11"/>
  <c r="AG1433" i="11" s="1"/>
  <c r="U1433" i="11"/>
  <c r="AF1432" i="11"/>
  <c r="AC1432" i="11"/>
  <c r="AB1432" i="11"/>
  <c r="AA1432" i="11"/>
  <c r="Y1432" i="11"/>
  <c r="X1432" i="11"/>
  <c r="W1432" i="11"/>
  <c r="V1432" i="11"/>
  <c r="U1432" i="11"/>
  <c r="AK1431" i="11"/>
  <c r="AC1431" i="11"/>
  <c r="AA1431" i="11"/>
  <c r="AB1431" i="11" s="1"/>
  <c r="Y1431" i="11"/>
  <c r="X1431" i="11"/>
  <c r="W1431" i="11"/>
  <c r="V1431" i="11"/>
  <c r="U1431" i="11"/>
  <c r="AE1430" i="11"/>
  <c r="AC1430" i="11"/>
  <c r="AA1430" i="11"/>
  <c r="Y1430" i="11"/>
  <c r="X1430" i="11"/>
  <c r="W1430" i="11"/>
  <c r="V1430" i="11"/>
  <c r="AL1430" i="11" s="1"/>
  <c r="U1430" i="11"/>
  <c r="AC1429" i="11"/>
  <c r="AA1429" i="11"/>
  <c r="AB1429" i="11" s="1"/>
  <c r="Y1429" i="11"/>
  <c r="X1429" i="11"/>
  <c r="W1429" i="11"/>
  <c r="V1429" i="11"/>
  <c r="U1429" i="11"/>
  <c r="AC1428" i="11"/>
  <c r="AA1428" i="11"/>
  <c r="Y1428" i="11"/>
  <c r="X1428" i="11"/>
  <c r="W1428" i="11"/>
  <c r="V1428" i="11"/>
  <c r="U1428" i="11"/>
  <c r="AK1427" i="11"/>
  <c r="AC1427" i="11"/>
  <c r="AA1427" i="11"/>
  <c r="AB1427" i="11" s="1"/>
  <c r="Y1427" i="11"/>
  <c r="X1427" i="11"/>
  <c r="W1427" i="11"/>
  <c r="AL1427" i="11" s="1"/>
  <c r="V1427" i="11"/>
  <c r="U1427" i="11"/>
  <c r="AK1426" i="11"/>
  <c r="AF1426" i="11"/>
  <c r="AC1426" i="11"/>
  <c r="AA1426" i="11"/>
  <c r="Y1426" i="11"/>
  <c r="X1426" i="11"/>
  <c r="W1426" i="11"/>
  <c r="V1426" i="11"/>
  <c r="AE1426" i="11" s="1"/>
  <c r="U1426" i="11"/>
  <c r="AC1425" i="11"/>
  <c r="AA1425" i="11"/>
  <c r="AB1425" i="11" s="1"/>
  <c r="Y1425" i="11"/>
  <c r="X1425" i="11"/>
  <c r="W1425" i="11"/>
  <c r="V1425" i="11"/>
  <c r="AG1425" i="11" s="1"/>
  <c r="U1425" i="11"/>
  <c r="AK1424" i="11"/>
  <c r="AC1424" i="11"/>
  <c r="AB1424" i="11"/>
  <c r="AA1424" i="11"/>
  <c r="Y1424" i="11"/>
  <c r="X1424" i="11"/>
  <c r="W1424" i="11"/>
  <c r="V1424" i="11"/>
  <c r="U1424" i="11"/>
  <c r="AC1423" i="11"/>
  <c r="AA1423" i="11"/>
  <c r="AB1423" i="11" s="1"/>
  <c r="Y1423" i="11"/>
  <c r="X1423" i="11"/>
  <c r="W1423" i="11"/>
  <c r="V1423" i="11"/>
  <c r="AK1423" i="11" s="1"/>
  <c r="U1423" i="11"/>
  <c r="AE1422" i="11"/>
  <c r="AC1422" i="11"/>
  <c r="AA1422" i="11"/>
  <c r="Y1422" i="11"/>
  <c r="X1422" i="11"/>
  <c r="W1422" i="11"/>
  <c r="V1422" i="11"/>
  <c r="AL1422" i="11" s="1"/>
  <c r="U1422" i="11"/>
  <c r="AK1421" i="11"/>
  <c r="AC1421" i="11"/>
  <c r="AA1421" i="11"/>
  <c r="AB1421" i="11" s="1"/>
  <c r="Y1421" i="11"/>
  <c r="X1421" i="11"/>
  <c r="W1421" i="11"/>
  <c r="V1421" i="11"/>
  <c r="AL1421" i="11" s="1"/>
  <c r="U1421" i="11"/>
  <c r="AC1420" i="11"/>
  <c r="AA1420" i="11"/>
  <c r="Y1420" i="11"/>
  <c r="X1420" i="11"/>
  <c r="W1420" i="11"/>
  <c r="V1420" i="11"/>
  <c r="AE1420" i="11" s="1"/>
  <c r="U1420" i="11"/>
  <c r="AC1419" i="11"/>
  <c r="AA1419" i="11"/>
  <c r="AB1419" i="11" s="1"/>
  <c r="Y1419" i="11"/>
  <c r="X1419" i="11"/>
  <c r="W1419" i="11"/>
  <c r="V1419" i="11"/>
  <c r="U1419" i="11"/>
  <c r="AF1418" i="11"/>
  <c r="AE1418" i="11"/>
  <c r="AC1418" i="11"/>
  <c r="AA1418" i="11"/>
  <c r="Y1418" i="11"/>
  <c r="X1418" i="11"/>
  <c r="W1418" i="11"/>
  <c r="V1418" i="11"/>
  <c r="AK1418" i="11" s="1"/>
  <c r="U1418" i="11"/>
  <c r="AG1417" i="11"/>
  <c r="AC1417" i="11"/>
  <c r="AA1417" i="11"/>
  <c r="AB1417" i="11" s="1"/>
  <c r="Y1417" i="11"/>
  <c r="X1417" i="11"/>
  <c r="W1417" i="11"/>
  <c r="V1417" i="11"/>
  <c r="U1417" i="11"/>
  <c r="AC1416" i="11"/>
  <c r="AB1416" i="11"/>
  <c r="AA1416" i="11"/>
  <c r="Y1416" i="11"/>
  <c r="X1416" i="11"/>
  <c r="W1416" i="11"/>
  <c r="V1416" i="11"/>
  <c r="U1416" i="11"/>
  <c r="AC1415" i="11"/>
  <c r="AA1415" i="11"/>
  <c r="AB1415" i="11" s="1"/>
  <c r="Y1415" i="11"/>
  <c r="X1415" i="11"/>
  <c r="W1415" i="11"/>
  <c r="V1415" i="11"/>
  <c r="AK1415" i="11" s="1"/>
  <c r="U1415" i="11"/>
  <c r="AE1414" i="11"/>
  <c r="AC1414" i="11"/>
  <c r="AA1414" i="11"/>
  <c r="Y1414" i="11"/>
  <c r="X1414" i="11"/>
  <c r="W1414" i="11"/>
  <c r="V1414" i="11"/>
  <c r="AL1414" i="11" s="1"/>
  <c r="U1414" i="11"/>
  <c r="AK1413" i="11"/>
  <c r="AC1413" i="11"/>
  <c r="AA1413" i="11"/>
  <c r="AB1413" i="11" s="1"/>
  <c r="Y1413" i="11"/>
  <c r="X1413" i="11"/>
  <c r="W1413" i="11"/>
  <c r="V1413" i="11"/>
  <c r="AL1413" i="11" s="1"/>
  <c r="U1413" i="11"/>
  <c r="AC1412" i="11"/>
  <c r="AA1412" i="11"/>
  <c r="Y1412" i="11"/>
  <c r="X1412" i="11"/>
  <c r="W1412" i="11"/>
  <c r="V1412" i="11"/>
  <c r="AE1412" i="11" s="1"/>
  <c r="U1412" i="11"/>
  <c r="AC1411" i="11"/>
  <c r="AA1411" i="11"/>
  <c r="AB1411" i="11" s="1"/>
  <c r="Y1411" i="11"/>
  <c r="X1411" i="11"/>
  <c r="W1411" i="11"/>
  <c r="V1411" i="11"/>
  <c r="U1411" i="11"/>
  <c r="AF1410" i="11"/>
  <c r="AE1410" i="11"/>
  <c r="AC1410" i="11"/>
  <c r="AA1410" i="11"/>
  <c r="Y1410" i="11"/>
  <c r="X1410" i="11"/>
  <c r="W1410" i="11"/>
  <c r="V1410" i="11"/>
  <c r="AK1410" i="11" s="1"/>
  <c r="U1410" i="11"/>
  <c r="AC1409" i="11"/>
  <c r="AA1409" i="11"/>
  <c r="AB1409" i="11" s="1"/>
  <c r="Y1409" i="11"/>
  <c r="X1409" i="11"/>
  <c r="W1409" i="11"/>
  <c r="V1409" i="11"/>
  <c r="U1409" i="11"/>
  <c r="AC1408" i="11"/>
  <c r="AA1408" i="11"/>
  <c r="Y1408" i="11"/>
  <c r="X1408" i="11"/>
  <c r="W1408" i="11"/>
  <c r="V1408" i="11"/>
  <c r="AL1408" i="11" s="1"/>
  <c r="U1408" i="11"/>
  <c r="AC1407" i="11"/>
  <c r="AA1407" i="11"/>
  <c r="AB1407" i="11" s="1"/>
  <c r="Y1407" i="11"/>
  <c r="X1407" i="11"/>
  <c r="W1407" i="11"/>
  <c r="V1407" i="11"/>
  <c r="AK1407" i="11" s="1"/>
  <c r="U1407" i="11"/>
  <c r="AE1406" i="11"/>
  <c r="AC1406" i="11"/>
  <c r="AB1406" i="11"/>
  <c r="AA1406" i="11"/>
  <c r="Y1406" i="11"/>
  <c r="X1406" i="11"/>
  <c r="W1406" i="11"/>
  <c r="V1406" i="11"/>
  <c r="U1406" i="11"/>
  <c r="AK1405" i="11"/>
  <c r="AC1405" i="11"/>
  <c r="AA1405" i="11"/>
  <c r="AB1405" i="11" s="1"/>
  <c r="Y1405" i="11"/>
  <c r="X1405" i="11"/>
  <c r="W1405" i="11"/>
  <c r="V1405" i="11"/>
  <c r="U1405" i="11"/>
  <c r="AK1404" i="11"/>
  <c r="AE1404" i="11"/>
  <c r="AC1404" i="11"/>
  <c r="AA1404" i="11"/>
  <c r="Y1404" i="11"/>
  <c r="X1404" i="11"/>
  <c r="W1404" i="11"/>
  <c r="V1404" i="11"/>
  <c r="U1404" i="11"/>
  <c r="AC1403" i="11"/>
  <c r="AA1403" i="11"/>
  <c r="AB1403" i="11" s="1"/>
  <c r="Y1403" i="11"/>
  <c r="X1403" i="11"/>
  <c r="W1403" i="11"/>
  <c r="V1403" i="11"/>
  <c r="AK1403" i="11" s="1"/>
  <c r="U1403" i="11"/>
  <c r="AF1402" i="11"/>
  <c r="AE1402" i="11"/>
  <c r="AC1402" i="11"/>
  <c r="AA1402" i="11"/>
  <c r="Y1402" i="11"/>
  <c r="X1402" i="11"/>
  <c r="W1402" i="11"/>
  <c r="V1402" i="11"/>
  <c r="AK1402" i="11" s="1"/>
  <c r="U1402" i="11"/>
  <c r="AC1401" i="11"/>
  <c r="AA1401" i="11"/>
  <c r="AB1401" i="11" s="1"/>
  <c r="Y1401" i="11"/>
  <c r="X1401" i="11"/>
  <c r="W1401" i="11"/>
  <c r="V1401" i="11"/>
  <c r="AG1401" i="11" s="1"/>
  <c r="U1401" i="11"/>
  <c r="AF1400" i="11"/>
  <c r="AC1400" i="11"/>
  <c r="AA1400" i="11"/>
  <c r="Y1400" i="11"/>
  <c r="X1400" i="11"/>
  <c r="W1400" i="11"/>
  <c r="V1400" i="11"/>
  <c r="AL1400" i="11" s="1"/>
  <c r="U1400" i="11"/>
  <c r="AK1399" i="11"/>
  <c r="AC1399" i="11"/>
  <c r="AA1399" i="11"/>
  <c r="AB1399" i="11" s="1"/>
  <c r="Y1399" i="11"/>
  <c r="X1399" i="11"/>
  <c r="W1399" i="11"/>
  <c r="V1399" i="11"/>
  <c r="U1399" i="11"/>
  <c r="AC1398" i="11"/>
  <c r="AB1398" i="11"/>
  <c r="AA1398" i="11"/>
  <c r="Y1398" i="11"/>
  <c r="X1398" i="11"/>
  <c r="W1398" i="11"/>
  <c r="V1398" i="11"/>
  <c r="AK1398" i="11" s="1"/>
  <c r="U1398" i="11"/>
  <c r="AC1397" i="11"/>
  <c r="AA1397" i="11"/>
  <c r="AB1397" i="11" s="1"/>
  <c r="Y1397" i="11"/>
  <c r="X1397" i="11"/>
  <c r="W1397" i="11"/>
  <c r="V1397" i="11"/>
  <c r="U1397" i="11"/>
  <c r="AK1396" i="11"/>
  <c r="AE1396" i="11"/>
  <c r="AC1396" i="11"/>
  <c r="AA1396" i="11"/>
  <c r="Y1396" i="11"/>
  <c r="X1396" i="11"/>
  <c r="W1396" i="11"/>
  <c r="V1396" i="11"/>
  <c r="U1396" i="11"/>
  <c r="AL1395" i="11"/>
  <c r="AK1395" i="11"/>
  <c r="AC1395" i="11"/>
  <c r="AA1395" i="11"/>
  <c r="AB1395" i="11" s="1"/>
  <c r="Y1395" i="11"/>
  <c r="X1395" i="11"/>
  <c r="W1395" i="11"/>
  <c r="V1395" i="11"/>
  <c r="U1395" i="11"/>
  <c r="AK1394" i="11"/>
  <c r="AC1394" i="11"/>
  <c r="AA1394" i="11"/>
  <c r="Y1394" i="11"/>
  <c r="X1394" i="11"/>
  <c r="W1394" i="11"/>
  <c r="V1394" i="11"/>
  <c r="AF1394" i="11" s="1"/>
  <c r="U1394" i="11"/>
  <c r="AC1393" i="11"/>
  <c r="AA1393" i="11"/>
  <c r="AB1393" i="11" s="1"/>
  <c r="Y1393" i="11"/>
  <c r="X1393" i="11"/>
  <c r="W1393" i="11"/>
  <c r="V1393" i="11"/>
  <c r="AG1393" i="11" s="1"/>
  <c r="U1393" i="11"/>
  <c r="AK1392" i="11"/>
  <c r="AC1392" i="11"/>
  <c r="AB1392" i="11"/>
  <c r="AA1392" i="11"/>
  <c r="Y1392" i="11"/>
  <c r="X1392" i="11"/>
  <c r="W1392" i="11"/>
  <c r="V1392" i="11"/>
  <c r="U1392" i="11"/>
  <c r="AC1391" i="11"/>
  <c r="AA1391" i="11"/>
  <c r="AB1391" i="11" s="1"/>
  <c r="Y1391" i="11"/>
  <c r="X1391" i="11"/>
  <c r="W1391" i="11"/>
  <c r="V1391" i="11"/>
  <c r="AK1391" i="11" s="1"/>
  <c r="U1391" i="11"/>
  <c r="AE1390" i="11"/>
  <c r="AC1390" i="11"/>
  <c r="AA1390" i="11"/>
  <c r="Y1390" i="11"/>
  <c r="X1390" i="11"/>
  <c r="W1390" i="11"/>
  <c r="V1390" i="11"/>
  <c r="AL1390" i="11" s="1"/>
  <c r="U1390" i="11"/>
  <c r="AK1389" i="11"/>
  <c r="AC1389" i="11"/>
  <c r="AA1389" i="11"/>
  <c r="AB1389" i="11" s="1"/>
  <c r="Y1389" i="11"/>
  <c r="X1389" i="11"/>
  <c r="W1389" i="11"/>
  <c r="V1389" i="11"/>
  <c r="AL1389" i="11" s="1"/>
  <c r="U1389" i="11"/>
  <c r="AK1388" i="11"/>
  <c r="AC1388" i="11"/>
  <c r="AA1388" i="11"/>
  <c r="Y1388" i="11"/>
  <c r="X1388" i="11"/>
  <c r="W1388" i="11"/>
  <c r="V1388" i="11"/>
  <c r="AE1388" i="11" s="1"/>
  <c r="U1388" i="11"/>
  <c r="AC1387" i="11"/>
  <c r="AA1387" i="11"/>
  <c r="AB1387" i="11" s="1"/>
  <c r="Y1387" i="11"/>
  <c r="X1387" i="11"/>
  <c r="W1387" i="11"/>
  <c r="V1387" i="11"/>
  <c r="U1387" i="11"/>
  <c r="AK1386" i="11"/>
  <c r="AF1386" i="11"/>
  <c r="AC1386" i="11"/>
  <c r="AA1386" i="11"/>
  <c r="Y1386" i="11"/>
  <c r="X1386" i="11"/>
  <c r="W1386" i="11"/>
  <c r="V1386" i="11"/>
  <c r="U1386" i="11"/>
  <c r="AC1385" i="11"/>
  <c r="AA1385" i="11"/>
  <c r="AB1385" i="11" s="1"/>
  <c r="Y1385" i="11"/>
  <c r="X1385" i="11"/>
  <c r="W1385" i="11"/>
  <c r="V1385" i="11"/>
  <c r="AG1385" i="11" s="1"/>
  <c r="U1385" i="11"/>
  <c r="AF1384" i="11"/>
  <c r="AC1384" i="11"/>
  <c r="AA1384" i="11"/>
  <c r="Y1384" i="11"/>
  <c r="X1384" i="11"/>
  <c r="W1384" i="11"/>
  <c r="V1384" i="11"/>
  <c r="AL1384" i="11" s="1"/>
  <c r="U1384" i="11"/>
  <c r="AK1383" i="11"/>
  <c r="AC1383" i="11"/>
  <c r="AA1383" i="11"/>
  <c r="AB1383" i="11" s="1"/>
  <c r="Y1383" i="11"/>
  <c r="X1383" i="11"/>
  <c r="W1383" i="11"/>
  <c r="V1383" i="11"/>
  <c r="U1383" i="11"/>
  <c r="AC1382" i="11"/>
  <c r="AB1382" i="11"/>
  <c r="AA1382" i="11"/>
  <c r="Y1382" i="11"/>
  <c r="X1382" i="11"/>
  <c r="W1382" i="11"/>
  <c r="V1382" i="11"/>
  <c r="AK1382" i="11" s="1"/>
  <c r="U1382" i="11"/>
  <c r="AC1381" i="11"/>
  <c r="AA1381" i="11"/>
  <c r="AB1381" i="11" s="1"/>
  <c r="Y1381" i="11"/>
  <c r="X1381" i="11"/>
  <c r="W1381" i="11"/>
  <c r="V1381" i="11"/>
  <c r="U1381" i="11"/>
  <c r="AK1380" i="11"/>
  <c r="AE1380" i="11"/>
  <c r="AC1380" i="11"/>
  <c r="AA1380" i="11"/>
  <c r="Y1380" i="11"/>
  <c r="X1380" i="11"/>
  <c r="W1380" i="11"/>
  <c r="V1380" i="11"/>
  <c r="U1380" i="11"/>
  <c r="AL1379" i="11"/>
  <c r="AK1379" i="11"/>
  <c r="AC1379" i="11"/>
  <c r="AA1379" i="11"/>
  <c r="AB1379" i="11" s="1"/>
  <c r="Y1379" i="11"/>
  <c r="X1379" i="11"/>
  <c r="W1379" i="11"/>
  <c r="V1379" i="11"/>
  <c r="U1379" i="11"/>
  <c r="AK1378" i="11"/>
  <c r="AC1378" i="11"/>
  <c r="AA1378" i="11"/>
  <c r="Y1378" i="11"/>
  <c r="X1378" i="11"/>
  <c r="W1378" i="11"/>
  <c r="V1378" i="11"/>
  <c r="AF1378" i="11" s="1"/>
  <c r="U1378" i="11"/>
  <c r="AC1377" i="11"/>
  <c r="AA1377" i="11"/>
  <c r="AB1377" i="11" s="1"/>
  <c r="Y1377" i="11"/>
  <c r="X1377" i="11"/>
  <c r="W1377" i="11"/>
  <c r="V1377" i="11"/>
  <c r="AG1377" i="11" s="1"/>
  <c r="U1377" i="11"/>
  <c r="AF1376" i="11"/>
  <c r="AC1376" i="11"/>
  <c r="AB1376" i="11"/>
  <c r="AA1376" i="11"/>
  <c r="Y1376" i="11"/>
  <c r="X1376" i="11"/>
  <c r="W1376" i="11"/>
  <c r="V1376" i="11"/>
  <c r="U1376" i="11"/>
  <c r="AK1375" i="11"/>
  <c r="AC1375" i="11"/>
  <c r="AA1375" i="11"/>
  <c r="AB1375" i="11" s="1"/>
  <c r="Y1375" i="11"/>
  <c r="X1375" i="11"/>
  <c r="W1375" i="11"/>
  <c r="V1375" i="11"/>
  <c r="U1375" i="11"/>
  <c r="AC1374" i="11"/>
  <c r="AA1374" i="11"/>
  <c r="Y1374" i="11"/>
  <c r="X1374" i="11"/>
  <c r="W1374" i="11"/>
  <c r="V1374" i="11"/>
  <c r="AL1374" i="11" s="1"/>
  <c r="U1374" i="11"/>
  <c r="AC1373" i="11"/>
  <c r="AA1373" i="11"/>
  <c r="AB1373" i="11" s="1"/>
  <c r="Y1373" i="11"/>
  <c r="X1373" i="11"/>
  <c r="W1373" i="11"/>
  <c r="V1373" i="11"/>
  <c r="U1373" i="11"/>
  <c r="AC1372" i="11"/>
  <c r="AA1372" i="11"/>
  <c r="Y1372" i="11"/>
  <c r="X1372" i="11"/>
  <c r="W1372" i="11"/>
  <c r="V1372" i="11"/>
  <c r="U1372" i="11"/>
  <c r="AK1371" i="11"/>
  <c r="AC1371" i="11"/>
  <c r="AA1371" i="11"/>
  <c r="AB1371" i="11" s="1"/>
  <c r="Y1371" i="11"/>
  <c r="X1371" i="11"/>
  <c r="W1371" i="11"/>
  <c r="AL1371" i="11" s="1"/>
  <c r="V1371" i="11"/>
  <c r="U1371" i="11"/>
  <c r="AK1370" i="11"/>
  <c r="AF1370" i="11"/>
  <c r="AC1370" i="11"/>
  <c r="AA1370" i="11"/>
  <c r="Y1370" i="11"/>
  <c r="X1370" i="11"/>
  <c r="W1370" i="11"/>
  <c r="V1370" i="11"/>
  <c r="U1370" i="11"/>
  <c r="AG1369" i="11"/>
  <c r="AC1369" i="11"/>
  <c r="AA1369" i="11"/>
  <c r="AB1369" i="11" s="1"/>
  <c r="Y1369" i="11"/>
  <c r="X1369" i="11"/>
  <c r="W1369" i="11"/>
  <c r="V1369" i="11"/>
  <c r="U1369" i="11"/>
  <c r="AC1368" i="11"/>
  <c r="AA1368" i="11"/>
  <c r="Y1368" i="11"/>
  <c r="X1368" i="11"/>
  <c r="W1368" i="11"/>
  <c r="V1368" i="11"/>
  <c r="AK1368" i="11" s="1"/>
  <c r="U1368" i="11"/>
  <c r="AC1367" i="11"/>
  <c r="AA1367" i="11"/>
  <c r="AB1367" i="11" s="1"/>
  <c r="Y1367" i="11"/>
  <c r="X1367" i="11"/>
  <c r="W1367" i="11"/>
  <c r="V1367" i="11"/>
  <c r="AK1367" i="11" s="1"/>
  <c r="U1367" i="11"/>
  <c r="AE1366" i="11"/>
  <c r="AC1366" i="11"/>
  <c r="AA1366" i="11"/>
  <c r="Y1366" i="11"/>
  <c r="X1366" i="11"/>
  <c r="W1366" i="11"/>
  <c r="V1366" i="11"/>
  <c r="AL1366" i="11" s="1"/>
  <c r="U1366" i="11"/>
  <c r="AK1365" i="11"/>
  <c r="AC1365" i="11"/>
  <c r="AA1365" i="11"/>
  <c r="AB1365" i="11" s="1"/>
  <c r="Y1365" i="11"/>
  <c r="X1365" i="11"/>
  <c r="W1365" i="11"/>
  <c r="V1365" i="11"/>
  <c r="AL1365" i="11" s="1"/>
  <c r="U1365" i="11"/>
  <c r="AK1364" i="11"/>
  <c r="AC1364" i="11"/>
  <c r="AA1364" i="11"/>
  <c r="Y1364" i="11"/>
  <c r="X1364" i="11"/>
  <c r="W1364" i="11"/>
  <c r="V1364" i="11"/>
  <c r="AE1364" i="11" s="1"/>
  <c r="U1364" i="11"/>
  <c r="AC1363" i="11"/>
  <c r="AA1363" i="11"/>
  <c r="AB1363" i="11" s="1"/>
  <c r="Y1363" i="11"/>
  <c r="X1363" i="11"/>
  <c r="W1363" i="11"/>
  <c r="V1363" i="11"/>
  <c r="U1363" i="11"/>
  <c r="AK1362" i="11"/>
  <c r="AF1362" i="11"/>
  <c r="AC1362" i="11"/>
  <c r="AA1362" i="11"/>
  <c r="Y1362" i="11"/>
  <c r="X1362" i="11"/>
  <c r="W1362" i="11"/>
  <c r="V1362" i="11"/>
  <c r="AL1362" i="11" s="1"/>
  <c r="U1362" i="11"/>
  <c r="AC1361" i="11"/>
  <c r="AA1361" i="11"/>
  <c r="AB1361" i="11" s="1"/>
  <c r="Y1361" i="11"/>
  <c r="X1361" i="11"/>
  <c r="W1361" i="11"/>
  <c r="V1361" i="11"/>
  <c r="U1361" i="11"/>
  <c r="AF1360" i="11"/>
  <c r="AC1360" i="11"/>
  <c r="AA1360" i="11"/>
  <c r="Y1360" i="11"/>
  <c r="X1360" i="11"/>
  <c r="W1360" i="11"/>
  <c r="V1360" i="11"/>
  <c r="AL1360" i="11" s="1"/>
  <c r="U1360" i="11"/>
  <c r="AK1359" i="11"/>
  <c r="AC1359" i="11"/>
  <c r="AA1359" i="11"/>
  <c r="AB1359" i="11" s="1"/>
  <c r="Y1359" i="11"/>
  <c r="X1359" i="11"/>
  <c r="W1359" i="11"/>
  <c r="V1359" i="11"/>
  <c r="U1359" i="11"/>
  <c r="AK1358" i="11"/>
  <c r="AC1358" i="11"/>
  <c r="AB1358" i="11"/>
  <c r="AA1358" i="11"/>
  <c r="Y1358" i="11"/>
  <c r="X1358" i="11"/>
  <c r="W1358" i="11"/>
  <c r="V1358" i="11"/>
  <c r="U1358" i="11"/>
  <c r="AK1357" i="11"/>
  <c r="AC1357" i="11"/>
  <c r="AA1357" i="11"/>
  <c r="AB1357" i="11" s="1"/>
  <c r="Y1357" i="11"/>
  <c r="X1357" i="11"/>
  <c r="W1357" i="11"/>
  <c r="AL1357" i="11" s="1"/>
  <c r="V1357" i="11"/>
  <c r="U1357" i="11"/>
  <c r="AK1356" i="11"/>
  <c r="AE1356" i="11"/>
  <c r="AC1356" i="11"/>
  <c r="AA1356" i="11"/>
  <c r="Y1356" i="11"/>
  <c r="X1356" i="11"/>
  <c r="W1356" i="11"/>
  <c r="V1356" i="11"/>
  <c r="U1356" i="11"/>
  <c r="AC1355" i="11"/>
  <c r="AA1355" i="11"/>
  <c r="AB1355" i="11" s="1"/>
  <c r="Y1355" i="11"/>
  <c r="X1355" i="11"/>
  <c r="W1355" i="11"/>
  <c r="V1355" i="11"/>
  <c r="AK1355" i="11" s="1"/>
  <c r="U1355" i="11"/>
  <c r="AC1354" i="11"/>
  <c r="AA1354" i="11"/>
  <c r="Y1354" i="11"/>
  <c r="X1354" i="11"/>
  <c r="W1354" i="11"/>
  <c r="V1354" i="11"/>
  <c r="U1354" i="11"/>
  <c r="AC1353" i="11"/>
  <c r="AA1353" i="11"/>
  <c r="AB1353" i="11" s="1"/>
  <c r="Y1353" i="11"/>
  <c r="X1353" i="11"/>
  <c r="W1353" i="11"/>
  <c r="V1353" i="11"/>
  <c r="U1353" i="11"/>
  <c r="AF1352" i="11"/>
  <c r="AC1352" i="11"/>
  <c r="AB1352" i="11"/>
  <c r="AA1352" i="11"/>
  <c r="Y1352" i="11"/>
  <c r="X1352" i="11"/>
  <c r="W1352" i="11"/>
  <c r="V1352" i="11"/>
  <c r="AL1352" i="11" s="1"/>
  <c r="U1352" i="11"/>
  <c r="AK1351" i="11"/>
  <c r="AC1351" i="11"/>
  <c r="AA1351" i="11"/>
  <c r="AB1351" i="11" s="1"/>
  <c r="Y1351" i="11"/>
  <c r="X1351" i="11"/>
  <c r="W1351" i="11"/>
  <c r="V1351" i="11"/>
  <c r="U1351" i="11"/>
  <c r="AC1350" i="11"/>
  <c r="AA1350" i="11"/>
  <c r="Y1350" i="11"/>
  <c r="X1350" i="11"/>
  <c r="W1350" i="11"/>
  <c r="V1350" i="11"/>
  <c r="U1350" i="11"/>
  <c r="AC1349" i="11"/>
  <c r="AA1349" i="11"/>
  <c r="AB1349" i="11" s="1"/>
  <c r="Y1349" i="11"/>
  <c r="X1349" i="11"/>
  <c r="W1349" i="11"/>
  <c r="V1349" i="11"/>
  <c r="U1349" i="11"/>
  <c r="AK1348" i="11"/>
  <c r="AE1348" i="11"/>
  <c r="AC1348" i="11"/>
  <c r="AA1348" i="11"/>
  <c r="Y1348" i="11"/>
  <c r="X1348" i="11"/>
  <c r="W1348" i="11"/>
  <c r="V1348" i="11"/>
  <c r="U1348" i="11"/>
  <c r="AL1347" i="11"/>
  <c r="AK1347" i="11"/>
  <c r="AC1347" i="11"/>
  <c r="AA1347" i="11"/>
  <c r="AB1347" i="11" s="1"/>
  <c r="Y1347" i="11"/>
  <c r="X1347" i="11"/>
  <c r="W1347" i="11"/>
  <c r="V1347" i="11"/>
  <c r="U1347" i="11"/>
  <c r="AC1346" i="11"/>
  <c r="AA1346" i="11"/>
  <c r="Y1346" i="11"/>
  <c r="X1346" i="11"/>
  <c r="W1346" i="11"/>
  <c r="V1346" i="11"/>
  <c r="AF1346" i="11" s="1"/>
  <c r="U1346" i="11"/>
  <c r="AC1345" i="11"/>
  <c r="AA1345" i="11"/>
  <c r="AB1345" i="11" s="1"/>
  <c r="Y1345" i="11"/>
  <c r="X1345" i="11"/>
  <c r="W1345" i="11"/>
  <c r="V1345" i="11"/>
  <c r="AG1345" i="11" s="1"/>
  <c r="U1345" i="11"/>
  <c r="AC1344" i="11"/>
  <c r="AB1344" i="11"/>
  <c r="AA1344" i="11"/>
  <c r="Y1344" i="11"/>
  <c r="X1344" i="11"/>
  <c r="W1344" i="11"/>
  <c r="V1344" i="11"/>
  <c r="U1344" i="11"/>
  <c r="AC1343" i="11"/>
  <c r="AA1343" i="11"/>
  <c r="AB1343" i="11" s="1"/>
  <c r="Y1343" i="11"/>
  <c r="X1343" i="11"/>
  <c r="W1343" i="11"/>
  <c r="V1343" i="11"/>
  <c r="AK1343" i="11" s="1"/>
  <c r="U1343" i="11"/>
  <c r="AE1342" i="11"/>
  <c r="AC1342" i="11"/>
  <c r="AA1342" i="11"/>
  <c r="Y1342" i="11"/>
  <c r="X1342" i="11"/>
  <c r="W1342" i="11"/>
  <c r="V1342" i="11"/>
  <c r="AL1342" i="11" s="1"/>
  <c r="U1342" i="11"/>
  <c r="AC1341" i="11"/>
  <c r="AA1341" i="11"/>
  <c r="AB1341" i="11" s="1"/>
  <c r="Y1341" i="11"/>
  <c r="X1341" i="11"/>
  <c r="W1341" i="11"/>
  <c r="V1341" i="11"/>
  <c r="AK1341" i="11" s="1"/>
  <c r="U1341" i="11"/>
  <c r="AC1340" i="11"/>
  <c r="AA1340" i="11"/>
  <c r="Y1340" i="11"/>
  <c r="X1340" i="11"/>
  <c r="W1340" i="11"/>
  <c r="V1340" i="11"/>
  <c r="U1340" i="11"/>
  <c r="AK1339" i="11"/>
  <c r="AC1339" i="11"/>
  <c r="AA1339" i="11"/>
  <c r="AB1339" i="11" s="1"/>
  <c r="Y1339" i="11"/>
  <c r="X1339" i="11"/>
  <c r="W1339" i="11"/>
  <c r="AL1339" i="11" s="1"/>
  <c r="V1339" i="11"/>
  <c r="U1339" i="11"/>
  <c r="AK1338" i="11"/>
  <c r="AF1338" i="11"/>
  <c r="AC1338" i="11"/>
  <c r="AA1338" i="11"/>
  <c r="Y1338" i="11"/>
  <c r="X1338" i="11"/>
  <c r="W1338" i="11"/>
  <c r="V1338" i="11"/>
  <c r="U1338" i="11"/>
  <c r="AG1337" i="11"/>
  <c r="AC1337" i="11"/>
  <c r="AA1337" i="11"/>
  <c r="AB1337" i="11" s="1"/>
  <c r="Y1337" i="11"/>
  <c r="X1337" i="11"/>
  <c r="W1337" i="11"/>
  <c r="V1337" i="11"/>
  <c r="U1337" i="11"/>
  <c r="AC1336" i="11"/>
  <c r="AB1336" i="11"/>
  <c r="AA1336" i="11"/>
  <c r="Y1336" i="11"/>
  <c r="X1336" i="11"/>
  <c r="W1336" i="11"/>
  <c r="V1336" i="11"/>
  <c r="U1336" i="11"/>
  <c r="AC1335" i="11"/>
  <c r="AA1335" i="11"/>
  <c r="AB1335" i="11" s="1"/>
  <c r="Y1335" i="11"/>
  <c r="X1335" i="11"/>
  <c r="W1335" i="11"/>
  <c r="V1335" i="11"/>
  <c r="AK1335" i="11" s="1"/>
  <c r="U1335" i="11"/>
  <c r="AE1334" i="11"/>
  <c r="AC1334" i="11"/>
  <c r="AA1334" i="11"/>
  <c r="Y1334" i="11"/>
  <c r="X1334" i="11"/>
  <c r="W1334" i="11"/>
  <c r="V1334" i="11"/>
  <c r="AL1334" i="11" s="1"/>
  <c r="U1334" i="11"/>
  <c r="AC1333" i="11"/>
  <c r="AA1333" i="11"/>
  <c r="AB1333" i="11" s="1"/>
  <c r="Y1333" i="11"/>
  <c r="X1333" i="11"/>
  <c r="W1333" i="11"/>
  <c r="V1333" i="11"/>
  <c r="AK1333" i="11" s="1"/>
  <c r="U1333" i="11"/>
  <c r="AC1332" i="11"/>
  <c r="AA1332" i="11"/>
  <c r="Y1332" i="11"/>
  <c r="X1332" i="11"/>
  <c r="W1332" i="11"/>
  <c r="V1332" i="11"/>
  <c r="U1332" i="11"/>
  <c r="AK1331" i="11"/>
  <c r="AC1331" i="11"/>
  <c r="AA1331" i="11"/>
  <c r="AB1331" i="11" s="1"/>
  <c r="Y1331" i="11"/>
  <c r="X1331" i="11"/>
  <c r="W1331" i="11"/>
  <c r="AL1331" i="11" s="1"/>
  <c r="V1331" i="11"/>
  <c r="U1331" i="11"/>
  <c r="AK1330" i="11"/>
  <c r="AF1330" i="11"/>
  <c r="AC1330" i="11"/>
  <c r="AA1330" i="11"/>
  <c r="Y1330" i="11"/>
  <c r="X1330" i="11"/>
  <c r="W1330" i="11"/>
  <c r="V1330" i="11"/>
  <c r="U1330" i="11"/>
  <c r="AC1329" i="11"/>
  <c r="AA1329" i="11"/>
  <c r="AB1329" i="11" s="1"/>
  <c r="Y1329" i="11"/>
  <c r="X1329" i="11"/>
  <c r="W1329" i="11"/>
  <c r="V1329" i="11"/>
  <c r="U1329" i="11"/>
  <c r="AC1328" i="11"/>
  <c r="AA1328" i="11"/>
  <c r="Y1328" i="11"/>
  <c r="X1328" i="11"/>
  <c r="W1328" i="11"/>
  <c r="V1328" i="11"/>
  <c r="AL1328" i="11" s="1"/>
  <c r="U1328" i="11"/>
  <c r="AC1327" i="11"/>
  <c r="AA1327" i="11"/>
  <c r="AB1327" i="11" s="1"/>
  <c r="Y1327" i="11"/>
  <c r="X1327" i="11"/>
  <c r="W1327" i="11"/>
  <c r="V1327" i="11"/>
  <c r="AK1327" i="11" s="1"/>
  <c r="U1327" i="11"/>
  <c r="AE1326" i="11"/>
  <c r="AC1326" i="11"/>
  <c r="AB1326" i="11"/>
  <c r="AA1326" i="11"/>
  <c r="Y1326" i="11"/>
  <c r="X1326" i="11"/>
  <c r="W1326" i="11"/>
  <c r="V1326" i="11"/>
  <c r="U1326" i="11"/>
  <c r="AL1325" i="11"/>
  <c r="AK1325" i="11"/>
  <c r="AC1325" i="11"/>
  <c r="AA1325" i="11"/>
  <c r="AB1325" i="11" s="1"/>
  <c r="Y1325" i="11"/>
  <c r="X1325" i="11"/>
  <c r="W1325" i="11"/>
  <c r="V1325" i="11"/>
  <c r="U1325" i="11"/>
  <c r="AC1324" i="11"/>
  <c r="AA1324" i="11"/>
  <c r="Y1324" i="11"/>
  <c r="X1324" i="11"/>
  <c r="W1324" i="11"/>
  <c r="V1324" i="11"/>
  <c r="AE1324" i="11" s="1"/>
  <c r="U1324" i="11"/>
  <c r="AC1323" i="11"/>
  <c r="AA1323" i="11"/>
  <c r="AB1323" i="11" s="1"/>
  <c r="Y1323" i="11"/>
  <c r="X1323" i="11"/>
  <c r="W1323" i="11"/>
  <c r="V1323" i="11"/>
  <c r="U1323" i="11"/>
  <c r="AK1322" i="11"/>
  <c r="AF1322" i="11"/>
  <c r="AC1322" i="11"/>
  <c r="AA1322" i="11"/>
  <c r="Y1322" i="11"/>
  <c r="X1322" i="11"/>
  <c r="W1322" i="11"/>
  <c r="V1322" i="11"/>
  <c r="U1322" i="11"/>
  <c r="AC1321" i="11"/>
  <c r="AA1321" i="11"/>
  <c r="AB1321" i="11" s="1"/>
  <c r="Y1321" i="11"/>
  <c r="X1321" i="11"/>
  <c r="W1321" i="11"/>
  <c r="V1321" i="11"/>
  <c r="U1321" i="11"/>
  <c r="AF1320" i="11"/>
  <c r="AC1320" i="11"/>
  <c r="AA1320" i="11"/>
  <c r="Y1320" i="11"/>
  <c r="X1320" i="11"/>
  <c r="W1320" i="11"/>
  <c r="V1320" i="11"/>
  <c r="AL1320" i="11" s="1"/>
  <c r="U1320" i="11"/>
  <c r="AK1319" i="11"/>
  <c r="AC1319" i="11"/>
  <c r="AA1319" i="11"/>
  <c r="AB1319" i="11" s="1"/>
  <c r="Y1319" i="11"/>
  <c r="X1319" i="11"/>
  <c r="W1319" i="11"/>
  <c r="V1319" i="11"/>
  <c r="U1319" i="11"/>
  <c r="AC1318" i="11"/>
  <c r="AB1318" i="11"/>
  <c r="AA1318" i="11"/>
  <c r="Y1318" i="11"/>
  <c r="X1318" i="11"/>
  <c r="W1318" i="11"/>
  <c r="V1318" i="11"/>
  <c r="U1318" i="11"/>
  <c r="AK1317" i="11"/>
  <c r="AC1317" i="11"/>
  <c r="AA1317" i="11"/>
  <c r="AB1317" i="11" s="1"/>
  <c r="Y1317" i="11"/>
  <c r="X1317" i="11"/>
  <c r="W1317" i="11"/>
  <c r="AL1317" i="11" s="1"/>
  <c r="V1317" i="11"/>
  <c r="U1317" i="11"/>
  <c r="AK1316" i="11"/>
  <c r="AE1316" i="11"/>
  <c r="AC1316" i="11"/>
  <c r="AA1316" i="11"/>
  <c r="Y1316" i="11"/>
  <c r="X1316" i="11"/>
  <c r="W1316" i="11"/>
  <c r="V1316" i="11"/>
  <c r="U1316" i="11"/>
  <c r="AL1315" i="11"/>
  <c r="AC1315" i="11"/>
  <c r="AA1315" i="11"/>
  <c r="AB1315" i="11" s="1"/>
  <c r="Y1315" i="11"/>
  <c r="X1315" i="11"/>
  <c r="W1315" i="11"/>
  <c r="V1315" i="11"/>
  <c r="AK1315" i="11" s="1"/>
  <c r="U1315" i="11"/>
  <c r="AC1314" i="11"/>
  <c r="AA1314" i="11"/>
  <c r="Y1314" i="11"/>
  <c r="X1314" i="11"/>
  <c r="W1314" i="11"/>
  <c r="V1314" i="11"/>
  <c r="U1314" i="11"/>
  <c r="AC1313" i="11"/>
  <c r="AA1313" i="11"/>
  <c r="AB1313" i="11" s="1"/>
  <c r="Y1313" i="11"/>
  <c r="X1313" i="11"/>
  <c r="W1313" i="11"/>
  <c r="V1313" i="11"/>
  <c r="AL1313" i="11" s="1"/>
  <c r="U1313" i="11"/>
  <c r="AC1312" i="11"/>
  <c r="AA1312" i="11"/>
  <c r="Y1312" i="11"/>
  <c r="X1312" i="11"/>
  <c r="W1312" i="11"/>
  <c r="V1312" i="11"/>
  <c r="AK1312" i="11" s="1"/>
  <c r="U1312" i="11"/>
  <c r="AK1311" i="11"/>
  <c r="AG1311" i="11"/>
  <c r="AC1311" i="11"/>
  <c r="AA1311" i="11"/>
  <c r="AB1311" i="11" s="1"/>
  <c r="Y1311" i="11"/>
  <c r="X1311" i="11"/>
  <c r="W1311" i="11"/>
  <c r="V1311" i="11"/>
  <c r="AF1311" i="11" s="1"/>
  <c r="U1311" i="11"/>
  <c r="AE1310" i="11"/>
  <c r="AC1310" i="11"/>
  <c r="AA1310" i="11"/>
  <c r="AB1310" i="11" s="1"/>
  <c r="Y1310" i="11"/>
  <c r="X1310" i="11"/>
  <c r="W1310" i="11"/>
  <c r="V1310" i="11"/>
  <c r="AF1310" i="11" s="1"/>
  <c r="U1310" i="11"/>
  <c r="AG1309" i="11"/>
  <c r="AC1309" i="11"/>
  <c r="AA1309" i="11"/>
  <c r="AB1309" i="11" s="1"/>
  <c r="Y1309" i="11"/>
  <c r="X1309" i="11"/>
  <c r="W1309" i="11"/>
  <c r="V1309" i="11"/>
  <c r="U1309" i="11"/>
  <c r="AK1308" i="11"/>
  <c r="AC1308" i="11"/>
  <c r="AB1308" i="11"/>
  <c r="AA1308" i="11"/>
  <c r="Y1308" i="11"/>
  <c r="X1308" i="11"/>
  <c r="W1308" i="11"/>
  <c r="V1308" i="11"/>
  <c r="U1308" i="11"/>
  <c r="AK1307" i="11"/>
  <c r="AG1307" i="11"/>
  <c r="AC1307" i="11"/>
  <c r="AA1307" i="11"/>
  <c r="AB1307" i="11" s="1"/>
  <c r="Y1307" i="11"/>
  <c r="X1307" i="11"/>
  <c r="W1307" i="11"/>
  <c r="V1307" i="11"/>
  <c r="AF1307" i="11" s="1"/>
  <c r="U1307" i="11"/>
  <c r="AC1306" i="11"/>
  <c r="AA1306" i="11"/>
  <c r="AB1306" i="11" s="1"/>
  <c r="Y1306" i="11"/>
  <c r="X1306" i="11"/>
  <c r="W1306" i="11"/>
  <c r="V1306" i="11"/>
  <c r="AE1306" i="11" s="1"/>
  <c r="U1306" i="11"/>
  <c r="AC1305" i="11"/>
  <c r="AA1305" i="11"/>
  <c r="AB1305" i="11" s="1"/>
  <c r="Y1305" i="11"/>
  <c r="X1305" i="11"/>
  <c r="W1305" i="11"/>
  <c r="V1305" i="11"/>
  <c r="AL1305" i="11" s="1"/>
  <c r="U1305" i="11"/>
  <c r="AC1304" i="11"/>
  <c r="AA1304" i="11"/>
  <c r="Y1304" i="11"/>
  <c r="X1304" i="11"/>
  <c r="W1304" i="11"/>
  <c r="V1304" i="11"/>
  <c r="AK1304" i="11" s="1"/>
  <c r="U1304" i="11"/>
  <c r="AC1303" i="11"/>
  <c r="AA1303" i="11"/>
  <c r="AB1303" i="11" s="1"/>
  <c r="Y1303" i="11"/>
  <c r="X1303" i="11"/>
  <c r="W1303" i="11"/>
  <c r="V1303" i="11"/>
  <c r="U1303" i="11"/>
  <c r="AG1302" i="11"/>
  <c r="AE1302" i="11"/>
  <c r="AC1302" i="11"/>
  <c r="AA1302" i="11"/>
  <c r="AB1302" i="11" s="1"/>
  <c r="Y1302" i="11"/>
  <c r="X1302" i="11"/>
  <c r="W1302" i="11"/>
  <c r="V1302" i="11"/>
  <c r="AK1302" i="11" s="1"/>
  <c r="U1302" i="11"/>
  <c r="AE1301" i="11"/>
  <c r="AC1301" i="11"/>
  <c r="AA1301" i="11"/>
  <c r="AB1301" i="11" s="1"/>
  <c r="Y1301" i="11"/>
  <c r="X1301" i="11"/>
  <c r="W1301" i="11"/>
  <c r="V1301" i="11"/>
  <c r="U1301" i="11"/>
  <c r="AK1300" i="11"/>
  <c r="AC1300" i="11"/>
  <c r="AA1300" i="11"/>
  <c r="Y1300" i="11"/>
  <c r="X1300" i="11"/>
  <c r="W1300" i="11"/>
  <c r="V1300" i="11"/>
  <c r="U1300" i="11"/>
  <c r="AL1299" i="11"/>
  <c r="AC1299" i="11"/>
  <c r="AA1299" i="11"/>
  <c r="AB1299" i="11" s="1"/>
  <c r="Y1299" i="11"/>
  <c r="X1299" i="11"/>
  <c r="W1299" i="11"/>
  <c r="V1299" i="11"/>
  <c r="AK1299" i="11" s="1"/>
  <c r="U1299" i="11"/>
  <c r="AC1298" i="11"/>
  <c r="AA1298" i="11"/>
  <c r="Y1298" i="11"/>
  <c r="X1298" i="11"/>
  <c r="W1298" i="11"/>
  <c r="V1298" i="11"/>
  <c r="AF1298" i="11" s="1"/>
  <c r="U1298" i="11"/>
  <c r="AC1297" i="11"/>
  <c r="AA1297" i="11"/>
  <c r="AB1297" i="11" s="1"/>
  <c r="Y1297" i="11"/>
  <c r="X1297" i="11"/>
  <c r="W1297" i="11"/>
  <c r="V1297" i="11"/>
  <c r="AF1297" i="11" s="1"/>
  <c r="U1297" i="11"/>
  <c r="AK1296" i="11"/>
  <c r="AC1296" i="11"/>
  <c r="AB1296" i="11"/>
  <c r="AA1296" i="11"/>
  <c r="Y1296" i="11"/>
  <c r="X1296" i="11"/>
  <c r="W1296" i="11"/>
  <c r="V1296" i="11"/>
  <c r="AE1296" i="11" s="1"/>
  <c r="U1296" i="11"/>
  <c r="AL1295" i="11"/>
  <c r="AK1295" i="11"/>
  <c r="AC1295" i="11"/>
  <c r="AA1295" i="11"/>
  <c r="AB1295" i="11" s="1"/>
  <c r="Y1295" i="11"/>
  <c r="X1295" i="11"/>
  <c r="W1295" i="11"/>
  <c r="V1295" i="11"/>
  <c r="U1295" i="11"/>
  <c r="AC1294" i="11"/>
  <c r="AB1294" i="11"/>
  <c r="AA1294" i="11"/>
  <c r="Y1294" i="11"/>
  <c r="X1294" i="11"/>
  <c r="W1294" i="11"/>
  <c r="V1294" i="11"/>
  <c r="U1294" i="11"/>
  <c r="AG1293" i="11"/>
  <c r="AC1293" i="11"/>
  <c r="AA1293" i="11"/>
  <c r="AB1293" i="11" s="1"/>
  <c r="Y1293" i="11"/>
  <c r="X1293" i="11"/>
  <c r="W1293" i="11"/>
  <c r="AL1293" i="11" s="1"/>
  <c r="V1293" i="11"/>
  <c r="AK1293" i="11" s="1"/>
  <c r="U1293" i="11"/>
  <c r="AK1292" i="11"/>
  <c r="AG1292" i="11"/>
  <c r="AC1292" i="11"/>
  <c r="AB1292" i="11"/>
  <c r="AA1292" i="11"/>
  <c r="Y1292" i="11"/>
  <c r="X1292" i="11"/>
  <c r="W1292" i="11"/>
  <c r="V1292" i="11"/>
  <c r="AE1292" i="11" s="1"/>
  <c r="U1292" i="11"/>
  <c r="AK1291" i="11"/>
  <c r="AG1291" i="11"/>
  <c r="AC1291" i="11"/>
  <c r="AA1291" i="11"/>
  <c r="AB1291" i="11" s="1"/>
  <c r="Y1291" i="11"/>
  <c r="X1291" i="11"/>
  <c r="W1291" i="11"/>
  <c r="V1291" i="11"/>
  <c r="AF1291" i="11" s="1"/>
  <c r="U1291" i="11"/>
  <c r="AC1290" i="11"/>
  <c r="AB1290" i="11"/>
  <c r="AA1290" i="11"/>
  <c r="Y1290" i="11"/>
  <c r="X1290" i="11"/>
  <c r="W1290" i="11"/>
  <c r="V1290" i="11"/>
  <c r="U1290" i="11"/>
  <c r="AG1289" i="11"/>
  <c r="AC1289" i="11"/>
  <c r="AA1289" i="11"/>
  <c r="AB1289" i="11" s="1"/>
  <c r="Y1289" i="11"/>
  <c r="X1289" i="11"/>
  <c r="W1289" i="11"/>
  <c r="AL1289" i="11" s="1"/>
  <c r="V1289" i="11"/>
  <c r="AK1289" i="11" s="1"/>
  <c r="U1289" i="11"/>
  <c r="AK1288" i="11"/>
  <c r="AC1288" i="11"/>
  <c r="AA1288" i="11"/>
  <c r="Y1288" i="11"/>
  <c r="X1288" i="11"/>
  <c r="W1288" i="11"/>
  <c r="V1288" i="11"/>
  <c r="U1288" i="11"/>
  <c r="AG1287" i="11"/>
  <c r="AC1287" i="11"/>
  <c r="AA1287" i="11"/>
  <c r="AB1287" i="11" s="1"/>
  <c r="Y1287" i="11"/>
  <c r="X1287" i="11"/>
  <c r="W1287" i="11"/>
  <c r="V1287" i="11"/>
  <c r="AF1287" i="11" s="1"/>
  <c r="U1287" i="11"/>
  <c r="AC1286" i="11"/>
  <c r="AA1286" i="11"/>
  <c r="AB1286" i="11" s="1"/>
  <c r="Y1286" i="11"/>
  <c r="X1286" i="11"/>
  <c r="W1286" i="11"/>
  <c r="V1286" i="11"/>
  <c r="AE1286" i="11" s="1"/>
  <c r="U1286" i="11"/>
  <c r="AC1285" i="11"/>
  <c r="AA1285" i="11"/>
  <c r="AB1285" i="11" s="1"/>
  <c r="Y1285" i="11"/>
  <c r="X1285" i="11"/>
  <c r="W1285" i="11"/>
  <c r="V1285" i="11"/>
  <c r="AE1285" i="11" s="1"/>
  <c r="U1285" i="11"/>
  <c r="AC1284" i="11"/>
  <c r="AA1284" i="11"/>
  <c r="Y1284" i="11"/>
  <c r="X1284" i="11"/>
  <c r="W1284" i="11"/>
  <c r="V1284" i="11"/>
  <c r="AK1284" i="11" s="1"/>
  <c r="U1284" i="11"/>
  <c r="AC1283" i="11"/>
  <c r="AA1283" i="11"/>
  <c r="AB1283" i="11" s="1"/>
  <c r="Y1283" i="11"/>
  <c r="X1283" i="11"/>
  <c r="W1283" i="11"/>
  <c r="V1283" i="11"/>
  <c r="AK1283" i="11" s="1"/>
  <c r="U1283" i="11"/>
  <c r="AG1282" i="11"/>
  <c r="AF1282" i="11"/>
  <c r="AC1282" i="11"/>
  <c r="AA1282" i="11"/>
  <c r="Y1282" i="11"/>
  <c r="X1282" i="11"/>
  <c r="W1282" i="11"/>
  <c r="V1282" i="11"/>
  <c r="AK1282" i="11" s="1"/>
  <c r="U1282" i="11"/>
  <c r="AC1281" i="11"/>
  <c r="AA1281" i="11"/>
  <c r="AB1281" i="11" s="1"/>
  <c r="Y1281" i="11"/>
  <c r="X1281" i="11"/>
  <c r="W1281" i="11"/>
  <c r="V1281" i="11"/>
  <c r="AF1281" i="11" s="1"/>
  <c r="U1281" i="11"/>
  <c r="AG1280" i="11"/>
  <c r="AC1280" i="11"/>
  <c r="AB1280" i="11"/>
  <c r="AA1280" i="11"/>
  <c r="Y1280" i="11"/>
  <c r="X1280" i="11"/>
  <c r="W1280" i="11"/>
  <c r="V1280" i="11"/>
  <c r="U1280" i="11"/>
  <c r="AK1279" i="11"/>
  <c r="AC1279" i="11"/>
  <c r="AA1279" i="11"/>
  <c r="AB1279" i="11" s="1"/>
  <c r="Y1279" i="11"/>
  <c r="X1279" i="11"/>
  <c r="W1279" i="11"/>
  <c r="AL1279" i="11" s="1"/>
  <c r="V1279" i="11"/>
  <c r="U1279" i="11"/>
  <c r="AC1278" i="11"/>
  <c r="AA1278" i="11"/>
  <c r="Y1278" i="11"/>
  <c r="X1278" i="11"/>
  <c r="W1278" i="11"/>
  <c r="V1278" i="11"/>
  <c r="AL1278" i="11" s="1"/>
  <c r="U1278" i="11"/>
  <c r="AC1277" i="11"/>
  <c r="AA1277" i="11"/>
  <c r="AB1277" i="11" s="1"/>
  <c r="Y1277" i="11"/>
  <c r="X1277" i="11"/>
  <c r="W1277" i="11"/>
  <c r="AL1277" i="11" s="1"/>
  <c r="V1277" i="11"/>
  <c r="AK1277" i="11" s="1"/>
  <c r="U1277" i="11"/>
  <c r="AG1276" i="11"/>
  <c r="AC1276" i="11"/>
  <c r="AB1276" i="11"/>
  <c r="AA1276" i="11"/>
  <c r="Y1276" i="11"/>
  <c r="X1276" i="11"/>
  <c r="W1276" i="11"/>
  <c r="V1276" i="11"/>
  <c r="U1276" i="11"/>
  <c r="AG1275" i="11"/>
  <c r="AC1275" i="11"/>
  <c r="AA1275" i="11"/>
  <c r="AB1275" i="11" s="1"/>
  <c r="Y1275" i="11"/>
  <c r="X1275" i="11"/>
  <c r="W1275" i="11"/>
  <c r="V1275" i="11"/>
  <c r="AF1275" i="11" s="1"/>
  <c r="U1275" i="11"/>
  <c r="AC1274" i="11"/>
  <c r="AA1274" i="11"/>
  <c r="Y1274" i="11"/>
  <c r="X1274" i="11"/>
  <c r="W1274" i="11"/>
  <c r="V1274" i="11"/>
  <c r="AL1274" i="11" s="1"/>
  <c r="U1274" i="11"/>
  <c r="AC1273" i="11"/>
  <c r="AA1273" i="11"/>
  <c r="AB1273" i="11" s="1"/>
  <c r="Y1273" i="11"/>
  <c r="X1273" i="11"/>
  <c r="W1273" i="11"/>
  <c r="AL1273" i="11" s="1"/>
  <c r="V1273" i="11"/>
  <c r="AK1273" i="11" s="1"/>
  <c r="U1273" i="11"/>
  <c r="AC1272" i="11"/>
  <c r="AA1272" i="11"/>
  <c r="Y1272" i="11"/>
  <c r="X1272" i="11"/>
  <c r="W1272" i="11"/>
  <c r="V1272" i="11"/>
  <c r="AK1272" i="11" s="1"/>
  <c r="U1272" i="11"/>
  <c r="AC1271" i="11"/>
  <c r="AA1271" i="11"/>
  <c r="AB1271" i="11" s="1"/>
  <c r="Y1271" i="11"/>
  <c r="X1271" i="11"/>
  <c r="W1271" i="11"/>
  <c r="V1271" i="11"/>
  <c r="AF1271" i="11" s="1"/>
  <c r="U1271" i="11"/>
  <c r="AG1270" i="11"/>
  <c r="AE1270" i="11"/>
  <c r="AC1270" i="11"/>
  <c r="AA1270" i="11"/>
  <c r="AB1270" i="11" s="1"/>
  <c r="Y1270" i="11"/>
  <c r="X1270" i="11"/>
  <c r="W1270" i="11"/>
  <c r="V1270" i="11"/>
  <c r="AK1270" i="11" s="1"/>
  <c r="U1270" i="11"/>
  <c r="AC1269" i="11"/>
  <c r="AA1269" i="11"/>
  <c r="AB1269" i="11" s="1"/>
  <c r="Y1269" i="11"/>
  <c r="X1269" i="11"/>
  <c r="W1269" i="11"/>
  <c r="V1269" i="11"/>
  <c r="U1269" i="11"/>
  <c r="AK1268" i="11"/>
  <c r="AC1268" i="11"/>
  <c r="AA1268" i="11"/>
  <c r="Y1268" i="11"/>
  <c r="X1268" i="11"/>
  <c r="W1268" i="11"/>
  <c r="V1268" i="11"/>
  <c r="U1268" i="11"/>
  <c r="AL1267" i="11"/>
  <c r="AC1267" i="11"/>
  <c r="AA1267" i="11"/>
  <c r="AB1267" i="11" s="1"/>
  <c r="Y1267" i="11"/>
  <c r="X1267" i="11"/>
  <c r="W1267" i="11"/>
  <c r="V1267" i="11"/>
  <c r="AK1267" i="11" s="1"/>
  <c r="U1267" i="11"/>
  <c r="AC1266" i="11"/>
  <c r="AA1266" i="11"/>
  <c r="Y1266" i="11"/>
  <c r="X1266" i="11"/>
  <c r="W1266" i="11"/>
  <c r="V1266" i="11"/>
  <c r="AF1266" i="11" s="1"/>
  <c r="U1266" i="11"/>
  <c r="AC1265" i="11"/>
  <c r="AA1265" i="11"/>
  <c r="AB1265" i="11" s="1"/>
  <c r="Y1265" i="11"/>
  <c r="X1265" i="11"/>
  <c r="W1265" i="11"/>
  <c r="V1265" i="11"/>
  <c r="AF1265" i="11" s="1"/>
  <c r="U1265" i="11"/>
  <c r="AK1264" i="11"/>
  <c r="AE1264" i="11"/>
  <c r="AC1264" i="11"/>
  <c r="AA1264" i="11"/>
  <c r="AB1264" i="11" s="1"/>
  <c r="Y1264" i="11"/>
  <c r="X1264" i="11"/>
  <c r="W1264" i="11"/>
  <c r="V1264" i="11"/>
  <c r="AL1264" i="11" s="1"/>
  <c r="U1264" i="11"/>
  <c r="AC1263" i="11"/>
  <c r="AA1263" i="11"/>
  <c r="AB1263" i="11" s="1"/>
  <c r="Y1263" i="11"/>
  <c r="X1263" i="11"/>
  <c r="W1263" i="11"/>
  <c r="V1263" i="11"/>
  <c r="AK1263" i="11" s="1"/>
  <c r="U1263" i="11"/>
  <c r="AF1262" i="11"/>
  <c r="AC1262" i="11"/>
  <c r="AB1262" i="11"/>
  <c r="AA1262" i="11"/>
  <c r="Y1262" i="11"/>
  <c r="X1262" i="11"/>
  <c r="W1262" i="11"/>
  <c r="V1262" i="11"/>
  <c r="AL1262" i="11" s="1"/>
  <c r="U1262" i="11"/>
  <c r="AK1261" i="11"/>
  <c r="AG1261" i="11"/>
  <c r="AC1261" i="11"/>
  <c r="AA1261" i="11"/>
  <c r="AB1261" i="11" s="1"/>
  <c r="Y1261" i="11"/>
  <c r="X1261" i="11"/>
  <c r="W1261" i="11"/>
  <c r="V1261" i="11"/>
  <c r="U1261" i="11"/>
  <c r="AK1260" i="11"/>
  <c r="AE1260" i="11"/>
  <c r="AC1260" i="11"/>
  <c r="AA1260" i="11"/>
  <c r="AB1260" i="11" s="1"/>
  <c r="Y1260" i="11"/>
  <c r="X1260" i="11"/>
  <c r="W1260" i="11"/>
  <c r="V1260" i="11"/>
  <c r="AL1260" i="11" s="1"/>
  <c r="U1260" i="11"/>
  <c r="AC1259" i="11"/>
  <c r="AA1259" i="11"/>
  <c r="AB1259" i="11" s="1"/>
  <c r="Y1259" i="11"/>
  <c r="X1259" i="11"/>
  <c r="W1259" i="11"/>
  <c r="V1259" i="11"/>
  <c r="AF1259" i="11" s="1"/>
  <c r="U1259" i="11"/>
  <c r="AE1258" i="11"/>
  <c r="AC1258" i="11"/>
  <c r="AB1258" i="11"/>
  <c r="AA1258" i="11"/>
  <c r="Y1258" i="11"/>
  <c r="X1258" i="11"/>
  <c r="W1258" i="11"/>
  <c r="V1258" i="11"/>
  <c r="U1258" i="11"/>
  <c r="AK1257" i="11"/>
  <c r="AG1257" i="11"/>
  <c r="AC1257" i="11"/>
  <c r="AA1257" i="11"/>
  <c r="AB1257" i="11" s="1"/>
  <c r="Y1257" i="11"/>
  <c r="X1257" i="11"/>
  <c r="W1257" i="11"/>
  <c r="V1257" i="11"/>
  <c r="U1257" i="11"/>
  <c r="AK1256" i="11"/>
  <c r="AC1256" i="11"/>
  <c r="AA1256" i="11"/>
  <c r="Y1256" i="11"/>
  <c r="X1256" i="11"/>
  <c r="W1256" i="11"/>
  <c r="V1256" i="11"/>
  <c r="U1256" i="11"/>
  <c r="AG1255" i="11"/>
  <c r="AC1255" i="11"/>
  <c r="AA1255" i="11"/>
  <c r="AB1255" i="11" s="1"/>
  <c r="Y1255" i="11"/>
  <c r="X1255" i="11"/>
  <c r="W1255" i="11"/>
  <c r="V1255" i="11"/>
  <c r="AF1255" i="11" s="1"/>
  <c r="U1255" i="11"/>
  <c r="AC1254" i="11"/>
  <c r="AA1254" i="11"/>
  <c r="AB1254" i="11" s="1"/>
  <c r="Y1254" i="11"/>
  <c r="X1254" i="11"/>
  <c r="W1254" i="11"/>
  <c r="V1254" i="11"/>
  <c r="AG1254" i="11" s="1"/>
  <c r="U1254" i="11"/>
  <c r="AC1253" i="11"/>
  <c r="AA1253" i="11"/>
  <c r="AB1253" i="11" s="1"/>
  <c r="Y1253" i="11"/>
  <c r="X1253" i="11"/>
  <c r="W1253" i="11"/>
  <c r="V1253" i="11"/>
  <c r="U1253" i="11"/>
  <c r="AC1252" i="11"/>
  <c r="AA1252" i="11"/>
  <c r="Y1252" i="11"/>
  <c r="X1252" i="11"/>
  <c r="W1252" i="11"/>
  <c r="V1252" i="11"/>
  <c r="AK1252" i="11" s="1"/>
  <c r="U1252" i="11"/>
  <c r="AC1251" i="11"/>
  <c r="AA1251" i="11"/>
  <c r="AB1251" i="11" s="1"/>
  <c r="Y1251" i="11"/>
  <c r="X1251" i="11"/>
  <c r="W1251" i="11"/>
  <c r="V1251" i="11"/>
  <c r="AK1251" i="11" s="1"/>
  <c r="U1251" i="11"/>
  <c r="AG1250" i="11"/>
  <c r="AF1250" i="11"/>
  <c r="AC1250" i="11"/>
  <c r="AA1250" i="11"/>
  <c r="Y1250" i="11"/>
  <c r="X1250" i="11"/>
  <c r="W1250" i="11"/>
  <c r="V1250" i="11"/>
  <c r="AK1250" i="11" s="1"/>
  <c r="U1250" i="11"/>
  <c r="AC1249" i="11"/>
  <c r="AA1249" i="11"/>
  <c r="AB1249" i="11" s="1"/>
  <c r="Y1249" i="11"/>
  <c r="X1249" i="11"/>
  <c r="W1249" i="11"/>
  <c r="V1249" i="11"/>
  <c r="AF1249" i="11" s="1"/>
  <c r="U1249" i="11"/>
  <c r="AG1248" i="11"/>
  <c r="AC1248" i="11"/>
  <c r="AB1248" i="11"/>
  <c r="AA1248" i="11"/>
  <c r="Y1248" i="11"/>
  <c r="X1248" i="11"/>
  <c r="W1248" i="11"/>
  <c r="V1248" i="11"/>
  <c r="U1248" i="11"/>
  <c r="AK1247" i="11"/>
  <c r="AC1247" i="11"/>
  <c r="AA1247" i="11"/>
  <c r="AB1247" i="11" s="1"/>
  <c r="Y1247" i="11"/>
  <c r="X1247" i="11"/>
  <c r="W1247" i="11"/>
  <c r="AL1247" i="11" s="1"/>
  <c r="V1247" i="11"/>
  <c r="U1247" i="11"/>
  <c r="AC1246" i="11"/>
  <c r="AA1246" i="11"/>
  <c r="Y1246" i="11"/>
  <c r="X1246" i="11"/>
  <c r="W1246" i="11"/>
  <c r="V1246" i="11"/>
  <c r="AL1246" i="11" s="1"/>
  <c r="U1246" i="11"/>
  <c r="AC1245" i="11"/>
  <c r="AA1245" i="11"/>
  <c r="AB1245" i="11" s="1"/>
  <c r="Y1245" i="11"/>
  <c r="X1245" i="11"/>
  <c r="W1245" i="11"/>
  <c r="AL1245" i="11" s="1"/>
  <c r="V1245" i="11"/>
  <c r="AK1245" i="11" s="1"/>
  <c r="U1245" i="11"/>
  <c r="AG1244" i="11"/>
  <c r="AC1244" i="11"/>
  <c r="AB1244" i="11"/>
  <c r="AA1244" i="11"/>
  <c r="Y1244" i="11"/>
  <c r="X1244" i="11"/>
  <c r="W1244" i="11"/>
  <c r="V1244" i="11"/>
  <c r="AL1244" i="11" s="1"/>
  <c r="U1244" i="11"/>
  <c r="AK1243" i="11"/>
  <c r="AG1243" i="11"/>
  <c r="AC1243" i="11"/>
  <c r="AA1243" i="11"/>
  <c r="AB1243" i="11" s="1"/>
  <c r="Y1243" i="11"/>
  <c r="X1243" i="11"/>
  <c r="W1243" i="11"/>
  <c r="V1243" i="11"/>
  <c r="AF1243" i="11" s="1"/>
  <c r="U1243" i="11"/>
  <c r="AC1242" i="11"/>
  <c r="AA1242" i="11"/>
  <c r="Y1242" i="11"/>
  <c r="X1242" i="11"/>
  <c r="W1242" i="11"/>
  <c r="V1242" i="11"/>
  <c r="AL1242" i="11" s="1"/>
  <c r="U1242" i="11"/>
  <c r="AC1241" i="11"/>
  <c r="AA1241" i="11"/>
  <c r="AB1241" i="11" s="1"/>
  <c r="Y1241" i="11"/>
  <c r="X1241" i="11"/>
  <c r="W1241" i="11"/>
  <c r="AL1241" i="11" s="1"/>
  <c r="V1241" i="11"/>
  <c r="AK1241" i="11" s="1"/>
  <c r="U1241" i="11"/>
  <c r="AC1240" i="11"/>
  <c r="AA1240" i="11"/>
  <c r="Y1240" i="11"/>
  <c r="X1240" i="11"/>
  <c r="W1240" i="11"/>
  <c r="V1240" i="11"/>
  <c r="AK1240" i="11" s="1"/>
  <c r="U1240" i="11"/>
  <c r="AC1239" i="11"/>
  <c r="AA1239" i="11"/>
  <c r="AB1239" i="11" s="1"/>
  <c r="Y1239" i="11"/>
  <c r="X1239" i="11"/>
  <c r="W1239" i="11"/>
  <c r="V1239" i="11"/>
  <c r="AF1239" i="11" s="1"/>
  <c r="U1239" i="11"/>
  <c r="AG1238" i="11"/>
  <c r="AE1238" i="11"/>
  <c r="AC1238" i="11"/>
  <c r="AA1238" i="11"/>
  <c r="AB1238" i="11" s="1"/>
  <c r="Y1238" i="11"/>
  <c r="X1238" i="11"/>
  <c r="W1238" i="11"/>
  <c r="V1238" i="11"/>
  <c r="AK1238" i="11" s="1"/>
  <c r="U1238" i="11"/>
  <c r="AC1237" i="11"/>
  <c r="AA1237" i="11"/>
  <c r="AB1237" i="11" s="1"/>
  <c r="Y1237" i="11"/>
  <c r="X1237" i="11"/>
  <c r="W1237" i="11"/>
  <c r="V1237" i="11"/>
  <c r="U1237" i="11"/>
  <c r="AK1236" i="11"/>
  <c r="AC1236" i="11"/>
  <c r="AA1236" i="11"/>
  <c r="Y1236" i="11"/>
  <c r="X1236" i="11"/>
  <c r="W1236" i="11"/>
  <c r="V1236" i="11"/>
  <c r="U1236" i="11"/>
  <c r="AL1235" i="11"/>
  <c r="AC1235" i="11"/>
  <c r="AA1235" i="11"/>
  <c r="AB1235" i="11" s="1"/>
  <c r="Y1235" i="11"/>
  <c r="X1235" i="11"/>
  <c r="W1235" i="11"/>
  <c r="V1235" i="11"/>
  <c r="AK1235" i="11" s="1"/>
  <c r="U1235" i="11"/>
  <c r="AC1234" i="11"/>
  <c r="AA1234" i="11"/>
  <c r="Y1234" i="11"/>
  <c r="X1234" i="11"/>
  <c r="W1234" i="11"/>
  <c r="V1234" i="11"/>
  <c r="AF1234" i="11" s="1"/>
  <c r="U1234" i="11"/>
  <c r="AC1233" i="11"/>
  <c r="AA1233" i="11"/>
  <c r="AB1233" i="11" s="1"/>
  <c r="Y1233" i="11"/>
  <c r="X1233" i="11"/>
  <c r="W1233" i="11"/>
  <c r="V1233" i="11"/>
  <c r="AF1233" i="11" s="1"/>
  <c r="U1233" i="11"/>
  <c r="AK1232" i="11"/>
  <c r="AE1232" i="11"/>
  <c r="AC1232" i="11"/>
  <c r="AA1232" i="11"/>
  <c r="AB1232" i="11" s="1"/>
  <c r="Y1232" i="11"/>
  <c r="X1232" i="11"/>
  <c r="W1232" i="11"/>
  <c r="V1232" i="11"/>
  <c r="AL1232" i="11" s="1"/>
  <c r="U1232" i="11"/>
  <c r="AC1231" i="11"/>
  <c r="AA1231" i="11"/>
  <c r="AB1231" i="11" s="1"/>
  <c r="Y1231" i="11"/>
  <c r="X1231" i="11"/>
  <c r="W1231" i="11"/>
  <c r="V1231" i="11"/>
  <c r="AK1231" i="11" s="1"/>
  <c r="U1231" i="11"/>
  <c r="AF1230" i="11"/>
  <c r="AC1230" i="11"/>
  <c r="AB1230" i="11"/>
  <c r="AA1230" i="11"/>
  <c r="Y1230" i="11"/>
  <c r="X1230" i="11"/>
  <c r="W1230" i="11"/>
  <c r="V1230" i="11"/>
  <c r="U1230" i="11"/>
  <c r="AK1229" i="11"/>
  <c r="AG1229" i="11"/>
  <c r="AC1229" i="11"/>
  <c r="AA1229" i="11"/>
  <c r="AB1229" i="11" s="1"/>
  <c r="Y1229" i="11"/>
  <c r="X1229" i="11"/>
  <c r="W1229" i="11"/>
  <c r="V1229" i="11"/>
  <c r="U1229" i="11"/>
  <c r="AK1228" i="11"/>
  <c r="AE1228" i="11"/>
  <c r="AC1228" i="11"/>
  <c r="AA1228" i="11"/>
  <c r="AB1228" i="11" s="1"/>
  <c r="Y1228" i="11"/>
  <c r="X1228" i="11"/>
  <c r="W1228" i="11"/>
  <c r="V1228" i="11"/>
  <c r="AL1228" i="11" s="1"/>
  <c r="U1228" i="11"/>
  <c r="AC1227" i="11"/>
  <c r="AA1227" i="11"/>
  <c r="AB1227" i="11" s="1"/>
  <c r="Y1227" i="11"/>
  <c r="X1227" i="11"/>
  <c r="W1227" i="11"/>
  <c r="V1227" i="11"/>
  <c r="AF1227" i="11" s="1"/>
  <c r="U1227" i="11"/>
  <c r="AE1226" i="11"/>
  <c r="AC1226" i="11"/>
  <c r="AB1226" i="11"/>
  <c r="AA1226" i="11"/>
  <c r="Y1226" i="11"/>
  <c r="X1226" i="11"/>
  <c r="W1226" i="11"/>
  <c r="V1226" i="11"/>
  <c r="U1226" i="11"/>
  <c r="AK1225" i="11"/>
  <c r="AG1225" i="11"/>
  <c r="AC1225" i="11"/>
  <c r="AA1225" i="11"/>
  <c r="AB1225" i="11" s="1"/>
  <c r="Y1225" i="11"/>
  <c r="X1225" i="11"/>
  <c r="W1225" i="11"/>
  <c r="V1225" i="11"/>
  <c r="U1225" i="11"/>
  <c r="AK1224" i="11"/>
  <c r="AC1224" i="11"/>
  <c r="AA1224" i="11"/>
  <c r="Y1224" i="11"/>
  <c r="X1224" i="11"/>
  <c r="W1224" i="11"/>
  <c r="V1224" i="11"/>
  <c r="U1224" i="11"/>
  <c r="AG1223" i="11"/>
  <c r="AC1223" i="11"/>
  <c r="AA1223" i="11"/>
  <c r="AB1223" i="11" s="1"/>
  <c r="Y1223" i="11"/>
  <c r="X1223" i="11"/>
  <c r="W1223" i="11"/>
  <c r="V1223" i="11"/>
  <c r="AF1223" i="11" s="1"/>
  <c r="U1223" i="11"/>
  <c r="AC1222" i="11"/>
  <c r="AA1222" i="11"/>
  <c r="AB1222" i="11" s="1"/>
  <c r="Y1222" i="11"/>
  <c r="X1222" i="11"/>
  <c r="W1222" i="11"/>
  <c r="V1222" i="11"/>
  <c r="AG1222" i="11" s="1"/>
  <c r="U1222" i="11"/>
  <c r="AC1221" i="11"/>
  <c r="AA1221" i="11"/>
  <c r="AB1221" i="11" s="1"/>
  <c r="Y1221" i="11"/>
  <c r="X1221" i="11"/>
  <c r="W1221" i="11"/>
  <c r="V1221" i="11"/>
  <c r="AE1221" i="11" s="1"/>
  <c r="U1221" i="11"/>
  <c r="AC1220" i="11"/>
  <c r="AA1220" i="11"/>
  <c r="Y1220" i="11"/>
  <c r="X1220" i="11"/>
  <c r="W1220" i="11"/>
  <c r="V1220" i="11"/>
  <c r="AK1220" i="11" s="1"/>
  <c r="U1220" i="11"/>
  <c r="AC1219" i="11"/>
  <c r="AA1219" i="11"/>
  <c r="AB1219" i="11" s="1"/>
  <c r="Y1219" i="11"/>
  <c r="X1219" i="11"/>
  <c r="W1219" i="11"/>
  <c r="V1219" i="11"/>
  <c r="AK1219" i="11" s="1"/>
  <c r="U1219" i="11"/>
  <c r="AG1218" i="11"/>
  <c r="AF1218" i="11"/>
  <c r="AC1218" i="11"/>
  <c r="AA1218" i="11"/>
  <c r="Y1218" i="11"/>
  <c r="X1218" i="11"/>
  <c r="W1218" i="11"/>
  <c r="V1218" i="11"/>
  <c r="AK1218" i="11" s="1"/>
  <c r="U1218" i="11"/>
  <c r="AC1217" i="11"/>
  <c r="AA1217" i="11"/>
  <c r="AB1217" i="11" s="1"/>
  <c r="Y1217" i="11"/>
  <c r="X1217" i="11"/>
  <c r="W1217" i="11"/>
  <c r="V1217" i="11"/>
  <c r="AF1217" i="11" s="1"/>
  <c r="U1217" i="11"/>
  <c r="AK1216" i="11"/>
  <c r="AG1216" i="11"/>
  <c r="AE1216" i="11"/>
  <c r="AC1216" i="11"/>
  <c r="AB1216" i="11"/>
  <c r="AA1216" i="11"/>
  <c r="Y1216" i="11"/>
  <c r="X1216" i="11"/>
  <c r="W1216" i="11"/>
  <c r="V1216" i="11"/>
  <c r="U1216" i="11"/>
  <c r="AL1215" i="11"/>
  <c r="AK1215" i="11"/>
  <c r="AC1215" i="11"/>
  <c r="AA1215" i="11"/>
  <c r="AB1215" i="11" s="1"/>
  <c r="Y1215" i="11"/>
  <c r="X1215" i="11"/>
  <c r="W1215" i="11"/>
  <c r="V1215" i="11"/>
  <c r="U1215" i="11"/>
  <c r="AC1214" i="11"/>
  <c r="AB1214" i="11"/>
  <c r="AA1214" i="11"/>
  <c r="Y1214" i="11"/>
  <c r="X1214" i="11"/>
  <c r="W1214" i="11"/>
  <c r="V1214" i="11"/>
  <c r="U1214" i="11"/>
  <c r="AK1213" i="11"/>
  <c r="AG1213" i="11"/>
  <c r="AC1213" i="11"/>
  <c r="AA1213" i="11"/>
  <c r="AB1213" i="11" s="1"/>
  <c r="Y1213" i="11"/>
  <c r="X1213" i="11"/>
  <c r="W1213" i="11"/>
  <c r="AL1213" i="11" s="1"/>
  <c r="V1213" i="11"/>
  <c r="U1213" i="11"/>
  <c r="AK1212" i="11"/>
  <c r="AG1212" i="11"/>
  <c r="AE1212" i="11"/>
  <c r="AC1212" i="11"/>
  <c r="AB1212" i="11"/>
  <c r="AA1212" i="11"/>
  <c r="Y1212" i="11"/>
  <c r="X1212" i="11"/>
  <c r="W1212" i="11"/>
  <c r="V1212" i="11"/>
  <c r="U1212" i="11"/>
  <c r="AK1211" i="11"/>
  <c r="AG1211" i="11"/>
  <c r="AC1211" i="11"/>
  <c r="AA1211" i="11"/>
  <c r="AB1211" i="11" s="1"/>
  <c r="Y1211" i="11"/>
  <c r="X1211" i="11"/>
  <c r="W1211" i="11"/>
  <c r="V1211" i="11"/>
  <c r="AF1211" i="11" s="1"/>
  <c r="U1211" i="11"/>
  <c r="AC1210" i="11"/>
  <c r="AB1210" i="11"/>
  <c r="AA1210" i="11"/>
  <c r="Y1210" i="11"/>
  <c r="X1210" i="11"/>
  <c r="W1210" i="11"/>
  <c r="V1210" i="11"/>
  <c r="U1210" i="11"/>
  <c r="AK1209" i="11"/>
  <c r="AG1209" i="11"/>
  <c r="AC1209" i="11"/>
  <c r="AA1209" i="11"/>
  <c r="AB1209" i="11" s="1"/>
  <c r="Y1209" i="11"/>
  <c r="X1209" i="11"/>
  <c r="W1209" i="11"/>
  <c r="AL1209" i="11" s="1"/>
  <c r="V1209" i="11"/>
  <c r="U1209" i="11"/>
  <c r="AK1208" i="11"/>
  <c r="AC1208" i="11"/>
  <c r="AA1208" i="11"/>
  <c r="Y1208" i="11"/>
  <c r="X1208" i="11"/>
  <c r="W1208" i="11"/>
  <c r="V1208" i="11"/>
  <c r="U1208" i="11"/>
  <c r="AG1207" i="11"/>
  <c r="AC1207" i="11"/>
  <c r="AA1207" i="11"/>
  <c r="AB1207" i="11" s="1"/>
  <c r="Y1207" i="11"/>
  <c r="X1207" i="11"/>
  <c r="W1207" i="11"/>
  <c r="V1207" i="11"/>
  <c r="AF1207" i="11" s="1"/>
  <c r="U1207" i="11"/>
  <c r="AC1206" i="11"/>
  <c r="AA1206" i="11"/>
  <c r="AB1206" i="11" s="1"/>
  <c r="Y1206" i="11"/>
  <c r="X1206" i="11"/>
  <c r="W1206" i="11"/>
  <c r="V1206" i="11"/>
  <c r="AE1206" i="11" s="1"/>
  <c r="U1206" i="11"/>
  <c r="AC1205" i="11"/>
  <c r="AA1205" i="11"/>
  <c r="AB1205" i="11" s="1"/>
  <c r="Y1205" i="11"/>
  <c r="X1205" i="11"/>
  <c r="W1205" i="11"/>
  <c r="V1205" i="11"/>
  <c r="AE1205" i="11" s="1"/>
  <c r="U1205" i="11"/>
  <c r="AC1204" i="11"/>
  <c r="AA1204" i="11"/>
  <c r="Y1204" i="11"/>
  <c r="X1204" i="11"/>
  <c r="W1204" i="11"/>
  <c r="V1204" i="11"/>
  <c r="U1204" i="11"/>
  <c r="AC1203" i="11"/>
  <c r="AA1203" i="11"/>
  <c r="AB1203" i="11" s="1"/>
  <c r="Y1203" i="11"/>
  <c r="X1203" i="11"/>
  <c r="W1203" i="11"/>
  <c r="V1203" i="11"/>
  <c r="AK1203" i="11" s="1"/>
  <c r="U1203" i="11"/>
  <c r="AG1202" i="11"/>
  <c r="AF1202" i="11"/>
  <c r="AC1202" i="11"/>
  <c r="AA1202" i="11"/>
  <c r="Y1202" i="11"/>
  <c r="X1202" i="11"/>
  <c r="W1202" i="11"/>
  <c r="V1202" i="11"/>
  <c r="AK1202" i="11" s="1"/>
  <c r="U1202" i="11"/>
  <c r="AC1201" i="11"/>
  <c r="AA1201" i="11"/>
  <c r="AB1201" i="11" s="1"/>
  <c r="Y1201" i="11"/>
  <c r="X1201" i="11"/>
  <c r="W1201" i="11"/>
  <c r="V1201" i="11"/>
  <c r="AF1201" i="11" s="1"/>
  <c r="U1201" i="11"/>
  <c r="AG1200" i="11"/>
  <c r="AC1200" i="11"/>
  <c r="AB1200" i="11"/>
  <c r="AA1200" i="11"/>
  <c r="Y1200" i="11"/>
  <c r="X1200" i="11"/>
  <c r="W1200" i="11"/>
  <c r="V1200" i="11"/>
  <c r="U1200" i="11"/>
  <c r="AK1199" i="11"/>
  <c r="AC1199" i="11"/>
  <c r="AA1199" i="11"/>
  <c r="AB1199" i="11" s="1"/>
  <c r="Y1199" i="11"/>
  <c r="X1199" i="11"/>
  <c r="W1199" i="11"/>
  <c r="AL1199" i="11" s="1"/>
  <c r="V1199" i="11"/>
  <c r="U1199" i="11"/>
  <c r="AC1198" i="11"/>
  <c r="AA1198" i="11"/>
  <c r="Y1198" i="11"/>
  <c r="X1198" i="11"/>
  <c r="W1198" i="11"/>
  <c r="V1198" i="11"/>
  <c r="AL1198" i="11" s="1"/>
  <c r="U1198" i="11"/>
  <c r="AC1197" i="11"/>
  <c r="AA1197" i="11"/>
  <c r="AB1197" i="11" s="1"/>
  <c r="Y1197" i="11"/>
  <c r="X1197" i="11"/>
  <c r="W1197" i="11"/>
  <c r="AL1197" i="11" s="1"/>
  <c r="V1197" i="11"/>
  <c r="AK1197" i="11" s="1"/>
  <c r="U1197" i="11"/>
  <c r="AG1196" i="11"/>
  <c r="AC1196" i="11"/>
  <c r="AB1196" i="11"/>
  <c r="AA1196" i="11"/>
  <c r="Y1196" i="11"/>
  <c r="X1196" i="11"/>
  <c r="W1196" i="11"/>
  <c r="V1196" i="11"/>
  <c r="U1196" i="11"/>
  <c r="AK1195" i="11"/>
  <c r="AG1195" i="11"/>
  <c r="AC1195" i="11"/>
  <c r="AA1195" i="11"/>
  <c r="AB1195" i="11" s="1"/>
  <c r="Y1195" i="11"/>
  <c r="X1195" i="11"/>
  <c r="W1195" i="11"/>
  <c r="V1195" i="11"/>
  <c r="AF1195" i="11" s="1"/>
  <c r="U1195" i="11"/>
  <c r="AC1194" i="11"/>
  <c r="AA1194" i="11"/>
  <c r="Y1194" i="11"/>
  <c r="X1194" i="11"/>
  <c r="W1194" i="11"/>
  <c r="V1194" i="11"/>
  <c r="AL1194" i="11" s="1"/>
  <c r="U1194" i="11"/>
  <c r="AC1193" i="11"/>
  <c r="AA1193" i="11"/>
  <c r="AB1193" i="11" s="1"/>
  <c r="Y1193" i="11"/>
  <c r="X1193" i="11"/>
  <c r="W1193" i="11"/>
  <c r="AL1193" i="11" s="1"/>
  <c r="V1193" i="11"/>
  <c r="AK1193" i="11" s="1"/>
  <c r="U1193" i="11"/>
  <c r="AC1192" i="11"/>
  <c r="AA1192" i="11"/>
  <c r="Y1192" i="11"/>
  <c r="X1192" i="11"/>
  <c r="W1192" i="11"/>
  <c r="V1192" i="11"/>
  <c r="AK1192" i="11" s="1"/>
  <c r="U1192" i="11"/>
  <c r="AC1191" i="11"/>
  <c r="AA1191" i="11"/>
  <c r="AB1191" i="11" s="1"/>
  <c r="Y1191" i="11"/>
  <c r="X1191" i="11"/>
  <c r="W1191" i="11"/>
  <c r="V1191" i="11"/>
  <c r="AF1191" i="11" s="1"/>
  <c r="U1191" i="11"/>
  <c r="AG1190" i="11"/>
  <c r="AE1190" i="11"/>
  <c r="AC1190" i="11"/>
  <c r="AA1190" i="11"/>
  <c r="AB1190" i="11" s="1"/>
  <c r="Y1190" i="11"/>
  <c r="X1190" i="11"/>
  <c r="W1190" i="11"/>
  <c r="V1190" i="11"/>
  <c r="AK1190" i="11" s="1"/>
  <c r="U1190" i="11"/>
  <c r="AE1189" i="11"/>
  <c r="AC1189" i="11"/>
  <c r="AA1189" i="11"/>
  <c r="AB1189" i="11" s="1"/>
  <c r="Y1189" i="11"/>
  <c r="X1189" i="11"/>
  <c r="W1189" i="11"/>
  <c r="V1189" i="11"/>
  <c r="U1189" i="11"/>
  <c r="AK1188" i="11"/>
  <c r="AC1188" i="11"/>
  <c r="AA1188" i="11"/>
  <c r="Y1188" i="11"/>
  <c r="X1188" i="11"/>
  <c r="W1188" i="11"/>
  <c r="V1188" i="11"/>
  <c r="U1188" i="11"/>
  <c r="AL1187" i="11"/>
  <c r="AC1187" i="11"/>
  <c r="AA1187" i="11"/>
  <c r="AB1187" i="11" s="1"/>
  <c r="Y1187" i="11"/>
  <c r="X1187" i="11"/>
  <c r="W1187" i="11"/>
  <c r="V1187" i="11"/>
  <c r="AK1187" i="11" s="1"/>
  <c r="U1187" i="11"/>
  <c r="AC1186" i="11"/>
  <c r="AA1186" i="11"/>
  <c r="Y1186" i="11"/>
  <c r="X1186" i="11"/>
  <c r="W1186" i="11"/>
  <c r="V1186" i="11"/>
  <c r="AG1186" i="11" s="1"/>
  <c r="U1186" i="11"/>
  <c r="AC1185" i="11"/>
  <c r="AA1185" i="11"/>
  <c r="AB1185" i="11" s="1"/>
  <c r="Y1185" i="11"/>
  <c r="X1185" i="11"/>
  <c r="W1185" i="11"/>
  <c r="V1185" i="11"/>
  <c r="AF1185" i="11" s="1"/>
  <c r="U1185" i="11"/>
  <c r="AC1184" i="11"/>
  <c r="AA1184" i="11"/>
  <c r="AB1184" i="11" s="1"/>
  <c r="Y1184" i="11"/>
  <c r="X1184" i="11"/>
  <c r="W1184" i="11"/>
  <c r="V1184" i="11"/>
  <c r="AL1184" i="11" s="1"/>
  <c r="U1184" i="11"/>
  <c r="AC1183" i="11"/>
  <c r="AA1183" i="11"/>
  <c r="AB1183" i="11" s="1"/>
  <c r="Y1183" i="11"/>
  <c r="X1183" i="11"/>
  <c r="W1183" i="11"/>
  <c r="V1183" i="11"/>
  <c r="AL1183" i="11" s="1"/>
  <c r="U1183" i="11"/>
  <c r="AF1182" i="11"/>
  <c r="AC1182" i="11"/>
  <c r="AB1182" i="11"/>
  <c r="AA1182" i="11"/>
  <c r="Y1182" i="11"/>
  <c r="X1182" i="11"/>
  <c r="W1182" i="11"/>
  <c r="V1182" i="11"/>
  <c r="U1182" i="11"/>
  <c r="AC1181" i="11"/>
  <c r="AA1181" i="11"/>
  <c r="AB1181" i="11" s="1"/>
  <c r="Y1181" i="11"/>
  <c r="X1181" i="11"/>
  <c r="W1181" i="11"/>
  <c r="V1181" i="11"/>
  <c r="AG1181" i="11" s="1"/>
  <c r="U1181" i="11"/>
  <c r="AC1180" i="11"/>
  <c r="AA1180" i="11"/>
  <c r="AB1180" i="11" s="1"/>
  <c r="Y1180" i="11"/>
  <c r="X1180" i="11"/>
  <c r="W1180" i="11"/>
  <c r="V1180" i="11"/>
  <c r="AL1180" i="11" s="1"/>
  <c r="U1180" i="11"/>
  <c r="AC1179" i="11"/>
  <c r="AA1179" i="11"/>
  <c r="AB1179" i="11" s="1"/>
  <c r="Y1179" i="11"/>
  <c r="X1179" i="11"/>
  <c r="W1179" i="11"/>
  <c r="V1179" i="11"/>
  <c r="AK1179" i="11" s="1"/>
  <c r="U1179" i="11"/>
  <c r="AE1178" i="11"/>
  <c r="AC1178" i="11"/>
  <c r="AB1178" i="11"/>
  <c r="AA1178" i="11"/>
  <c r="Y1178" i="11"/>
  <c r="X1178" i="11"/>
  <c r="W1178" i="11"/>
  <c r="V1178" i="11"/>
  <c r="U1178" i="11"/>
  <c r="AC1177" i="11"/>
  <c r="AA1177" i="11"/>
  <c r="AB1177" i="11" s="1"/>
  <c r="Y1177" i="11"/>
  <c r="X1177" i="11"/>
  <c r="W1177" i="11"/>
  <c r="V1177" i="11"/>
  <c r="AG1177" i="11" s="1"/>
  <c r="U1177" i="11"/>
  <c r="AC1176" i="11"/>
  <c r="AA1176" i="11"/>
  <c r="Y1176" i="11"/>
  <c r="X1176" i="11"/>
  <c r="W1176" i="11"/>
  <c r="V1176" i="11"/>
  <c r="AK1176" i="11" s="1"/>
  <c r="U1176" i="11"/>
  <c r="AC1175" i="11"/>
  <c r="AA1175" i="11"/>
  <c r="AB1175" i="11" s="1"/>
  <c r="Y1175" i="11"/>
  <c r="X1175" i="11"/>
  <c r="W1175" i="11"/>
  <c r="V1175" i="11"/>
  <c r="AF1175" i="11" s="1"/>
  <c r="U1175" i="11"/>
  <c r="AE1174" i="11"/>
  <c r="AC1174" i="11"/>
  <c r="AA1174" i="11"/>
  <c r="AB1174" i="11" s="1"/>
  <c r="Y1174" i="11"/>
  <c r="X1174" i="11"/>
  <c r="W1174" i="11"/>
  <c r="V1174" i="11"/>
  <c r="AK1174" i="11" s="1"/>
  <c r="U1174" i="11"/>
  <c r="AE1173" i="11"/>
  <c r="AC1173" i="11"/>
  <c r="AA1173" i="11"/>
  <c r="AB1173" i="11" s="1"/>
  <c r="Y1173" i="11"/>
  <c r="X1173" i="11"/>
  <c r="W1173" i="11"/>
  <c r="V1173" i="11"/>
  <c r="U1173" i="11"/>
  <c r="AK1172" i="11"/>
  <c r="AC1172" i="11"/>
  <c r="AA1172" i="11"/>
  <c r="Y1172" i="11"/>
  <c r="X1172" i="11"/>
  <c r="W1172" i="11"/>
  <c r="V1172" i="11"/>
  <c r="U1172" i="11"/>
  <c r="AL1171" i="11"/>
  <c r="AC1171" i="11"/>
  <c r="AA1171" i="11"/>
  <c r="AB1171" i="11" s="1"/>
  <c r="Y1171" i="11"/>
  <c r="X1171" i="11"/>
  <c r="W1171" i="11"/>
  <c r="V1171" i="11"/>
  <c r="AK1171" i="11" s="1"/>
  <c r="U1171" i="11"/>
  <c r="AC1170" i="11"/>
  <c r="AA1170" i="11"/>
  <c r="Y1170" i="11"/>
  <c r="X1170" i="11"/>
  <c r="W1170" i="11"/>
  <c r="V1170" i="11"/>
  <c r="AF1170" i="11" s="1"/>
  <c r="U1170" i="11"/>
  <c r="AC1169" i="11"/>
  <c r="AA1169" i="11"/>
  <c r="AB1169" i="11" s="1"/>
  <c r="Y1169" i="11"/>
  <c r="X1169" i="11"/>
  <c r="W1169" i="11"/>
  <c r="V1169" i="11"/>
  <c r="AF1169" i="11" s="1"/>
  <c r="U1169" i="11"/>
  <c r="AK1168" i="11"/>
  <c r="AE1168" i="11"/>
  <c r="AC1168" i="11"/>
  <c r="AA1168" i="11"/>
  <c r="AB1168" i="11" s="1"/>
  <c r="Y1168" i="11"/>
  <c r="X1168" i="11"/>
  <c r="W1168" i="11"/>
  <c r="V1168" i="11"/>
  <c r="AL1168" i="11" s="1"/>
  <c r="U1168" i="11"/>
  <c r="AC1167" i="11"/>
  <c r="AA1167" i="11"/>
  <c r="AB1167" i="11" s="1"/>
  <c r="Y1167" i="11"/>
  <c r="X1167" i="11"/>
  <c r="W1167" i="11"/>
  <c r="V1167" i="11"/>
  <c r="AK1167" i="11" s="1"/>
  <c r="U1167" i="11"/>
  <c r="AF1166" i="11"/>
  <c r="AC1166" i="11"/>
  <c r="AB1166" i="11"/>
  <c r="AA1166" i="11"/>
  <c r="Y1166" i="11"/>
  <c r="X1166" i="11"/>
  <c r="W1166" i="11"/>
  <c r="V1166" i="11"/>
  <c r="U1166" i="11"/>
  <c r="AK1165" i="11"/>
  <c r="AG1165" i="11"/>
  <c r="AC1165" i="11"/>
  <c r="AA1165" i="11"/>
  <c r="AB1165" i="11" s="1"/>
  <c r="Y1165" i="11"/>
  <c r="X1165" i="11"/>
  <c r="W1165" i="11"/>
  <c r="V1165" i="11"/>
  <c r="U1165" i="11"/>
  <c r="AK1164" i="11"/>
  <c r="AE1164" i="11"/>
  <c r="AC1164" i="11"/>
  <c r="AA1164" i="11"/>
  <c r="AB1164" i="11" s="1"/>
  <c r="Y1164" i="11"/>
  <c r="X1164" i="11"/>
  <c r="W1164" i="11"/>
  <c r="V1164" i="11"/>
  <c r="AL1164" i="11" s="1"/>
  <c r="U1164" i="11"/>
  <c r="AC1163" i="11"/>
  <c r="AA1163" i="11"/>
  <c r="AB1163" i="11" s="1"/>
  <c r="Y1163" i="11"/>
  <c r="X1163" i="11"/>
  <c r="W1163" i="11"/>
  <c r="V1163" i="11"/>
  <c r="AF1163" i="11" s="1"/>
  <c r="U1163" i="11"/>
  <c r="AE1162" i="11"/>
  <c r="AC1162" i="11"/>
  <c r="AB1162" i="11"/>
  <c r="AA1162" i="11"/>
  <c r="Y1162" i="11"/>
  <c r="X1162" i="11"/>
  <c r="W1162" i="11"/>
  <c r="V1162" i="11"/>
  <c r="U1162" i="11"/>
  <c r="AK1161" i="11"/>
  <c r="AG1161" i="11"/>
  <c r="AC1161" i="11"/>
  <c r="AA1161" i="11"/>
  <c r="AB1161" i="11" s="1"/>
  <c r="Y1161" i="11"/>
  <c r="X1161" i="11"/>
  <c r="W1161" i="11"/>
  <c r="V1161" i="11"/>
  <c r="U1161" i="11"/>
  <c r="AK1160" i="11"/>
  <c r="AC1160" i="11"/>
  <c r="AA1160" i="11"/>
  <c r="Y1160" i="11"/>
  <c r="X1160" i="11"/>
  <c r="W1160" i="11"/>
  <c r="V1160" i="11"/>
  <c r="U1160" i="11"/>
  <c r="AG1159" i="11"/>
  <c r="AC1159" i="11"/>
  <c r="AA1159" i="11"/>
  <c r="AB1159" i="11" s="1"/>
  <c r="Y1159" i="11"/>
  <c r="X1159" i="11"/>
  <c r="W1159" i="11"/>
  <c r="V1159" i="11"/>
  <c r="AF1159" i="11" s="1"/>
  <c r="U1159" i="11"/>
  <c r="AC1158" i="11"/>
  <c r="AA1158" i="11"/>
  <c r="AB1158" i="11" s="1"/>
  <c r="Y1158" i="11"/>
  <c r="X1158" i="11"/>
  <c r="W1158" i="11"/>
  <c r="V1158" i="11"/>
  <c r="AG1158" i="11" s="1"/>
  <c r="U1158" i="11"/>
  <c r="AC1157" i="11"/>
  <c r="AA1157" i="11"/>
  <c r="AB1157" i="11" s="1"/>
  <c r="Y1157" i="11"/>
  <c r="X1157" i="11"/>
  <c r="W1157" i="11"/>
  <c r="V1157" i="11"/>
  <c r="AE1157" i="11" s="1"/>
  <c r="U1157" i="11"/>
  <c r="AC1156" i="11"/>
  <c r="AA1156" i="11"/>
  <c r="Y1156" i="11"/>
  <c r="X1156" i="11"/>
  <c r="W1156" i="11"/>
  <c r="V1156" i="11"/>
  <c r="AK1156" i="11" s="1"/>
  <c r="U1156" i="11"/>
  <c r="AC1155" i="11"/>
  <c r="AA1155" i="11"/>
  <c r="AB1155" i="11" s="1"/>
  <c r="Y1155" i="11"/>
  <c r="X1155" i="11"/>
  <c r="W1155" i="11"/>
  <c r="V1155" i="11"/>
  <c r="AK1155" i="11" s="1"/>
  <c r="U1155" i="11"/>
  <c r="AG1154" i="11"/>
  <c r="AF1154" i="11"/>
  <c r="AC1154" i="11"/>
  <c r="AA1154" i="11"/>
  <c r="Y1154" i="11"/>
  <c r="X1154" i="11"/>
  <c r="W1154" i="11"/>
  <c r="V1154" i="11"/>
  <c r="AK1154" i="11" s="1"/>
  <c r="U1154" i="11"/>
  <c r="AC1153" i="11"/>
  <c r="AA1153" i="11"/>
  <c r="AB1153" i="11" s="1"/>
  <c r="Y1153" i="11"/>
  <c r="X1153" i="11"/>
  <c r="W1153" i="11"/>
  <c r="V1153" i="11"/>
  <c r="AF1153" i="11" s="1"/>
  <c r="U1153" i="11"/>
  <c r="AK1152" i="11"/>
  <c r="AG1152" i="11"/>
  <c r="AE1152" i="11"/>
  <c r="AC1152" i="11"/>
  <c r="AB1152" i="11"/>
  <c r="AA1152" i="11"/>
  <c r="Y1152" i="11"/>
  <c r="X1152" i="11"/>
  <c r="W1152" i="11"/>
  <c r="V1152" i="11"/>
  <c r="U1152" i="11"/>
  <c r="AL1151" i="11"/>
  <c r="AK1151" i="11"/>
  <c r="AC1151" i="11"/>
  <c r="AA1151" i="11"/>
  <c r="AB1151" i="11" s="1"/>
  <c r="Y1151" i="11"/>
  <c r="X1151" i="11"/>
  <c r="W1151" i="11"/>
  <c r="V1151" i="11"/>
  <c r="U1151" i="11"/>
  <c r="AC1150" i="11"/>
  <c r="AB1150" i="11"/>
  <c r="AA1150" i="11"/>
  <c r="Y1150" i="11"/>
  <c r="X1150" i="11"/>
  <c r="W1150" i="11"/>
  <c r="V1150" i="11"/>
  <c r="U1150" i="11"/>
  <c r="AK1149" i="11"/>
  <c r="AG1149" i="11"/>
  <c r="AC1149" i="11"/>
  <c r="AA1149" i="11"/>
  <c r="AB1149" i="11" s="1"/>
  <c r="Y1149" i="11"/>
  <c r="X1149" i="11"/>
  <c r="W1149" i="11"/>
  <c r="AL1149" i="11" s="1"/>
  <c r="V1149" i="11"/>
  <c r="U1149" i="11"/>
  <c r="AK1148" i="11"/>
  <c r="AG1148" i="11"/>
  <c r="AE1148" i="11"/>
  <c r="AC1148" i="11"/>
  <c r="AB1148" i="11"/>
  <c r="AA1148" i="11"/>
  <c r="Y1148" i="11"/>
  <c r="X1148" i="11"/>
  <c r="W1148" i="11"/>
  <c r="V1148" i="11"/>
  <c r="U1148" i="11"/>
  <c r="AK1147" i="11"/>
  <c r="AG1147" i="11"/>
  <c r="AC1147" i="11"/>
  <c r="AA1147" i="11"/>
  <c r="AB1147" i="11" s="1"/>
  <c r="Y1147" i="11"/>
  <c r="X1147" i="11"/>
  <c r="W1147" i="11"/>
  <c r="V1147" i="11"/>
  <c r="AF1147" i="11" s="1"/>
  <c r="U1147" i="11"/>
  <c r="AE1146" i="11"/>
  <c r="AC1146" i="11"/>
  <c r="AB1146" i="11"/>
  <c r="AA1146" i="11"/>
  <c r="Y1146" i="11"/>
  <c r="X1146" i="11"/>
  <c r="W1146" i="11"/>
  <c r="V1146" i="11"/>
  <c r="U1146" i="11"/>
  <c r="AK1145" i="11"/>
  <c r="AG1145" i="11"/>
  <c r="AC1145" i="11"/>
  <c r="AA1145" i="11"/>
  <c r="AB1145" i="11" s="1"/>
  <c r="Y1145" i="11"/>
  <c r="X1145" i="11"/>
  <c r="W1145" i="11"/>
  <c r="V1145" i="11"/>
  <c r="AL1145" i="11" s="1"/>
  <c r="U1145" i="11"/>
  <c r="AK1144" i="11"/>
  <c r="AC1144" i="11"/>
  <c r="AA1144" i="11"/>
  <c r="Y1144" i="11"/>
  <c r="X1144" i="11"/>
  <c r="W1144" i="11"/>
  <c r="V1144" i="11"/>
  <c r="AL1144" i="11" s="1"/>
  <c r="U1144" i="11"/>
  <c r="AG1143" i="11"/>
  <c r="AC1143" i="11"/>
  <c r="AA1143" i="11"/>
  <c r="AB1143" i="11" s="1"/>
  <c r="Y1143" i="11"/>
  <c r="X1143" i="11"/>
  <c r="W1143" i="11"/>
  <c r="V1143" i="11"/>
  <c r="AF1143" i="11" s="1"/>
  <c r="U1143" i="11"/>
  <c r="AG1142" i="11"/>
  <c r="AC1142" i="11"/>
  <c r="AA1142" i="11"/>
  <c r="AB1142" i="11" s="1"/>
  <c r="Y1142" i="11"/>
  <c r="X1142" i="11"/>
  <c r="W1142" i="11"/>
  <c r="V1142" i="11"/>
  <c r="AE1142" i="11" s="1"/>
  <c r="U1142" i="11"/>
  <c r="AC1141" i="11"/>
  <c r="AA1141" i="11"/>
  <c r="AB1141" i="11" s="1"/>
  <c r="Y1141" i="11"/>
  <c r="X1141" i="11"/>
  <c r="W1141" i="11"/>
  <c r="V1141" i="11"/>
  <c r="U1141" i="11"/>
  <c r="AC1140" i="11"/>
  <c r="AA1140" i="11"/>
  <c r="Y1140" i="11"/>
  <c r="X1140" i="11"/>
  <c r="W1140" i="11"/>
  <c r="V1140" i="11"/>
  <c r="AK1140" i="11" s="1"/>
  <c r="U1140" i="11"/>
  <c r="AC1139" i="11"/>
  <c r="AA1139" i="11"/>
  <c r="AB1139" i="11" s="1"/>
  <c r="Y1139" i="11"/>
  <c r="X1139" i="11"/>
  <c r="W1139" i="11"/>
  <c r="V1139" i="11"/>
  <c r="AK1139" i="11" s="1"/>
  <c r="U1139" i="11"/>
  <c r="AF1138" i="11"/>
  <c r="AC1138" i="11"/>
  <c r="AA1138" i="11"/>
  <c r="Y1138" i="11"/>
  <c r="X1138" i="11"/>
  <c r="W1138" i="11"/>
  <c r="V1138" i="11"/>
  <c r="AL1138" i="11" s="1"/>
  <c r="U1138" i="11"/>
  <c r="AC1137" i="11"/>
  <c r="AA1137" i="11"/>
  <c r="AB1137" i="11" s="1"/>
  <c r="Y1137" i="11"/>
  <c r="X1137" i="11"/>
  <c r="W1137" i="11"/>
  <c r="V1137" i="11"/>
  <c r="AF1137" i="11" s="1"/>
  <c r="U1137" i="11"/>
  <c r="AG1136" i="11"/>
  <c r="AE1136" i="11"/>
  <c r="AC1136" i="11"/>
  <c r="AB1136" i="11"/>
  <c r="AA1136" i="11"/>
  <c r="Y1136" i="11"/>
  <c r="X1136" i="11"/>
  <c r="W1136" i="11"/>
  <c r="V1136" i="11"/>
  <c r="AL1136" i="11" s="1"/>
  <c r="U1136" i="11"/>
  <c r="AK1135" i="11"/>
  <c r="AC1135" i="11"/>
  <c r="AA1135" i="11"/>
  <c r="AB1135" i="11" s="1"/>
  <c r="Y1135" i="11"/>
  <c r="X1135" i="11"/>
  <c r="W1135" i="11"/>
  <c r="V1135" i="11"/>
  <c r="AL1135" i="11" s="1"/>
  <c r="U1135" i="11"/>
  <c r="AC1134" i="11"/>
  <c r="AA1134" i="11"/>
  <c r="Y1134" i="11"/>
  <c r="X1134" i="11"/>
  <c r="W1134" i="11"/>
  <c r="V1134" i="11"/>
  <c r="AL1134" i="11" s="1"/>
  <c r="U1134" i="11"/>
  <c r="AG1133" i="11"/>
  <c r="AC1133" i="11"/>
  <c r="AA1133" i="11"/>
  <c r="AB1133" i="11" s="1"/>
  <c r="Y1133" i="11"/>
  <c r="X1133" i="11"/>
  <c r="W1133" i="11"/>
  <c r="V1133" i="11"/>
  <c r="AL1133" i="11" s="1"/>
  <c r="U1133" i="11"/>
  <c r="AK1132" i="11"/>
  <c r="AC1132" i="11"/>
  <c r="AA1132" i="11"/>
  <c r="AB1132" i="11" s="1"/>
  <c r="Y1132" i="11"/>
  <c r="X1132" i="11"/>
  <c r="W1132" i="11"/>
  <c r="V1132" i="11"/>
  <c r="AL1132" i="11" s="1"/>
  <c r="U1132" i="11"/>
  <c r="AK1131" i="11"/>
  <c r="AG1131" i="11"/>
  <c r="AC1131" i="11"/>
  <c r="AA1131" i="11"/>
  <c r="AB1131" i="11" s="1"/>
  <c r="Y1131" i="11"/>
  <c r="X1131" i="11"/>
  <c r="W1131" i="11"/>
  <c r="V1131" i="11"/>
  <c r="AF1131" i="11" s="1"/>
  <c r="U1131" i="11"/>
  <c r="AE1130" i="11"/>
  <c r="AC1130" i="11"/>
  <c r="AB1130" i="11"/>
  <c r="AA1130" i="11"/>
  <c r="Y1130" i="11"/>
  <c r="X1130" i="11"/>
  <c r="W1130" i="11"/>
  <c r="V1130" i="11"/>
  <c r="AL1130" i="11" s="1"/>
  <c r="U1130" i="11"/>
  <c r="AK1129" i="11"/>
  <c r="AG1129" i="11"/>
  <c r="AC1129" i="11"/>
  <c r="AA1129" i="11"/>
  <c r="AB1129" i="11" s="1"/>
  <c r="Y1129" i="11"/>
  <c r="X1129" i="11"/>
  <c r="W1129" i="11"/>
  <c r="V1129" i="11"/>
  <c r="AL1129" i="11" s="1"/>
  <c r="U1129" i="11"/>
  <c r="AK1128" i="11"/>
  <c r="AC1128" i="11"/>
  <c r="AA1128" i="11"/>
  <c r="Y1128" i="11"/>
  <c r="X1128" i="11"/>
  <c r="W1128" i="11"/>
  <c r="V1128" i="11"/>
  <c r="U1128" i="11"/>
  <c r="AG1127" i="11"/>
  <c r="AC1127" i="11"/>
  <c r="AA1127" i="11"/>
  <c r="AB1127" i="11" s="1"/>
  <c r="Y1127" i="11"/>
  <c r="X1127" i="11"/>
  <c r="W1127" i="11"/>
  <c r="V1127" i="11"/>
  <c r="AF1127" i="11" s="1"/>
  <c r="U1127" i="11"/>
  <c r="AG1126" i="11"/>
  <c r="AC1126" i="11"/>
  <c r="AA1126" i="11"/>
  <c r="AB1126" i="11" s="1"/>
  <c r="Y1126" i="11"/>
  <c r="X1126" i="11"/>
  <c r="W1126" i="11"/>
  <c r="V1126" i="11"/>
  <c r="AE1126" i="11" s="1"/>
  <c r="U1126" i="11"/>
  <c r="AC1125" i="11"/>
  <c r="AA1125" i="11"/>
  <c r="AB1125" i="11" s="1"/>
  <c r="Y1125" i="11"/>
  <c r="X1125" i="11"/>
  <c r="W1125" i="11"/>
  <c r="V1125" i="11"/>
  <c r="AE1125" i="11" s="1"/>
  <c r="U1125" i="11"/>
  <c r="AC1124" i="11"/>
  <c r="AA1124" i="11"/>
  <c r="Y1124" i="11"/>
  <c r="X1124" i="11"/>
  <c r="W1124" i="11"/>
  <c r="V1124" i="11"/>
  <c r="AK1124" i="11" s="1"/>
  <c r="U1124" i="11"/>
  <c r="AC1123" i="11"/>
  <c r="AA1123" i="11"/>
  <c r="AB1123" i="11" s="1"/>
  <c r="Y1123" i="11"/>
  <c r="X1123" i="11"/>
  <c r="W1123" i="11"/>
  <c r="V1123" i="11"/>
  <c r="AK1123" i="11" s="1"/>
  <c r="U1123" i="11"/>
  <c r="AG1122" i="11"/>
  <c r="AF1122" i="11"/>
  <c r="AC1122" i="11"/>
  <c r="AA1122" i="11"/>
  <c r="Y1122" i="11"/>
  <c r="X1122" i="11"/>
  <c r="W1122" i="11"/>
  <c r="V1122" i="11"/>
  <c r="AL1122" i="11" s="1"/>
  <c r="U1122" i="11"/>
  <c r="AC1121" i="11"/>
  <c r="AA1121" i="11"/>
  <c r="AB1121" i="11" s="1"/>
  <c r="Y1121" i="11"/>
  <c r="X1121" i="11"/>
  <c r="W1121" i="11"/>
  <c r="V1121" i="11"/>
  <c r="AF1121" i="11" s="1"/>
  <c r="U1121" i="11"/>
  <c r="AK1120" i="11"/>
  <c r="AC1120" i="11"/>
  <c r="AA1120" i="11"/>
  <c r="AB1120" i="11" s="1"/>
  <c r="Y1120" i="11"/>
  <c r="X1120" i="11"/>
  <c r="W1120" i="11"/>
  <c r="V1120" i="11"/>
  <c r="AL1120" i="11" s="1"/>
  <c r="U1120" i="11"/>
  <c r="AL1119" i="11"/>
  <c r="AK1119" i="11"/>
  <c r="AC1119" i="11"/>
  <c r="AA1119" i="11"/>
  <c r="AB1119" i="11" s="1"/>
  <c r="Y1119" i="11"/>
  <c r="X1119" i="11"/>
  <c r="W1119" i="11"/>
  <c r="V1119" i="11"/>
  <c r="U1119" i="11"/>
  <c r="AF1118" i="11"/>
  <c r="AC1118" i="11"/>
  <c r="AB1118" i="11"/>
  <c r="AA1118" i="11"/>
  <c r="Y1118" i="11"/>
  <c r="X1118" i="11"/>
  <c r="W1118" i="11"/>
  <c r="V1118" i="11"/>
  <c r="AL1118" i="11" s="1"/>
  <c r="U1118" i="11"/>
  <c r="AG1117" i="11"/>
  <c r="AC1117" i="11"/>
  <c r="AA1117" i="11"/>
  <c r="AB1117" i="11" s="1"/>
  <c r="Y1117" i="11"/>
  <c r="X1117" i="11"/>
  <c r="W1117" i="11"/>
  <c r="V1117" i="11"/>
  <c r="AK1117" i="11" s="1"/>
  <c r="U1117" i="11"/>
  <c r="AK1116" i="11"/>
  <c r="AC1116" i="11"/>
  <c r="AA1116" i="11"/>
  <c r="AB1116" i="11" s="1"/>
  <c r="Y1116" i="11"/>
  <c r="X1116" i="11"/>
  <c r="W1116" i="11"/>
  <c r="V1116" i="11"/>
  <c r="AL1116" i="11" s="1"/>
  <c r="U1116" i="11"/>
  <c r="AK1115" i="11"/>
  <c r="AG1115" i="11"/>
  <c r="AC1115" i="11"/>
  <c r="AA1115" i="11"/>
  <c r="AB1115" i="11" s="1"/>
  <c r="Y1115" i="11"/>
  <c r="X1115" i="11"/>
  <c r="W1115" i="11"/>
  <c r="V1115" i="11"/>
  <c r="AF1115" i="11" s="1"/>
  <c r="U1115" i="11"/>
  <c r="AE1114" i="11"/>
  <c r="AC1114" i="11"/>
  <c r="AB1114" i="11"/>
  <c r="AA1114" i="11"/>
  <c r="Y1114" i="11"/>
  <c r="X1114" i="11"/>
  <c r="W1114" i="11"/>
  <c r="V1114" i="11"/>
  <c r="AL1114" i="11" s="1"/>
  <c r="U1114" i="11"/>
  <c r="AK1113" i="11"/>
  <c r="AG1113" i="11"/>
  <c r="AC1113" i="11"/>
  <c r="AA1113" i="11"/>
  <c r="AB1113" i="11" s="1"/>
  <c r="Y1113" i="11"/>
  <c r="X1113" i="11"/>
  <c r="W1113" i="11"/>
  <c r="V1113" i="11"/>
  <c r="AL1113" i="11" s="1"/>
  <c r="U1113" i="11"/>
  <c r="AK1112" i="11"/>
  <c r="AC1112" i="11"/>
  <c r="AA1112" i="11"/>
  <c r="Y1112" i="11"/>
  <c r="X1112" i="11"/>
  <c r="W1112" i="11"/>
  <c r="V1112" i="11"/>
  <c r="AL1112" i="11" s="1"/>
  <c r="U1112" i="11"/>
  <c r="AG1111" i="11"/>
  <c r="AC1111" i="11"/>
  <c r="AA1111" i="11"/>
  <c r="AB1111" i="11" s="1"/>
  <c r="Y1111" i="11"/>
  <c r="X1111" i="11"/>
  <c r="W1111" i="11"/>
  <c r="V1111" i="11"/>
  <c r="AF1111" i="11" s="1"/>
  <c r="U1111" i="11"/>
  <c r="AG1110" i="11"/>
  <c r="AC1110" i="11"/>
  <c r="AA1110" i="11"/>
  <c r="AB1110" i="11" s="1"/>
  <c r="Y1110" i="11"/>
  <c r="X1110" i="11"/>
  <c r="W1110" i="11"/>
  <c r="V1110" i="11"/>
  <c r="AE1110" i="11" s="1"/>
  <c r="U1110" i="11"/>
  <c r="AC1109" i="11"/>
  <c r="AA1109" i="11"/>
  <c r="AB1109" i="11" s="1"/>
  <c r="Y1109" i="11"/>
  <c r="X1109" i="11"/>
  <c r="W1109" i="11"/>
  <c r="V1109" i="11"/>
  <c r="U1109" i="11"/>
  <c r="AC1108" i="11"/>
  <c r="AA1108" i="11"/>
  <c r="Y1108" i="11"/>
  <c r="X1108" i="11"/>
  <c r="W1108" i="11"/>
  <c r="V1108" i="11"/>
  <c r="AL1108" i="11" s="1"/>
  <c r="U1108" i="11"/>
  <c r="AC1107" i="11"/>
  <c r="AA1107" i="11"/>
  <c r="AB1107" i="11" s="1"/>
  <c r="Y1107" i="11"/>
  <c r="X1107" i="11"/>
  <c r="W1107" i="11"/>
  <c r="V1107" i="11"/>
  <c r="AK1107" i="11" s="1"/>
  <c r="U1107" i="11"/>
  <c r="AF1106" i="11"/>
  <c r="AC1106" i="11"/>
  <c r="AA1106" i="11"/>
  <c r="Y1106" i="11"/>
  <c r="X1106" i="11"/>
  <c r="W1106" i="11"/>
  <c r="V1106" i="11"/>
  <c r="AL1106" i="11" s="1"/>
  <c r="U1106" i="11"/>
  <c r="AE1105" i="11"/>
  <c r="AC1105" i="11"/>
  <c r="AA1105" i="11"/>
  <c r="AB1105" i="11" s="1"/>
  <c r="Y1105" i="11"/>
  <c r="X1105" i="11"/>
  <c r="W1105" i="11"/>
  <c r="V1105" i="11"/>
  <c r="U1105" i="11"/>
  <c r="AK1104" i="11"/>
  <c r="AC1104" i="11"/>
  <c r="AA1104" i="11"/>
  <c r="AB1104" i="11" s="1"/>
  <c r="Y1104" i="11"/>
  <c r="X1104" i="11"/>
  <c r="W1104" i="11"/>
  <c r="V1104" i="11"/>
  <c r="AL1104" i="11" s="1"/>
  <c r="U1104" i="11"/>
  <c r="AL1103" i="11"/>
  <c r="AK1103" i="11"/>
  <c r="AC1103" i="11"/>
  <c r="AA1103" i="11"/>
  <c r="AB1103" i="11" s="1"/>
  <c r="Y1103" i="11"/>
  <c r="X1103" i="11"/>
  <c r="W1103" i="11"/>
  <c r="V1103" i="11"/>
  <c r="U1103" i="11"/>
  <c r="AF1102" i="11"/>
  <c r="AC1102" i="11"/>
  <c r="AB1102" i="11"/>
  <c r="AA1102" i="11"/>
  <c r="Y1102" i="11"/>
  <c r="X1102" i="11"/>
  <c r="W1102" i="11"/>
  <c r="V1102" i="11"/>
  <c r="U1102" i="11"/>
  <c r="AK1101" i="11"/>
  <c r="AG1101" i="11"/>
  <c r="AC1101" i="11"/>
  <c r="AA1101" i="11"/>
  <c r="AB1101" i="11" s="1"/>
  <c r="Y1101" i="11"/>
  <c r="X1101" i="11"/>
  <c r="W1101" i="11"/>
  <c r="V1101" i="11"/>
  <c r="AL1101" i="11" s="1"/>
  <c r="U1101" i="11"/>
  <c r="AK1100" i="11"/>
  <c r="AG1100" i="11"/>
  <c r="AE1100" i="11"/>
  <c r="AC1100" i="11"/>
  <c r="AB1100" i="11"/>
  <c r="AA1100" i="11"/>
  <c r="Y1100" i="11"/>
  <c r="X1100" i="11"/>
  <c r="W1100" i="11"/>
  <c r="V1100" i="11"/>
  <c r="U1100" i="11"/>
  <c r="AC1099" i="11"/>
  <c r="AA1099" i="11"/>
  <c r="AB1099" i="11" s="1"/>
  <c r="Y1099" i="11"/>
  <c r="X1099" i="11"/>
  <c r="W1099" i="11"/>
  <c r="V1099" i="11"/>
  <c r="AF1099" i="11" s="1"/>
  <c r="U1099" i="11"/>
  <c r="AC1098" i="11"/>
  <c r="AA1098" i="11"/>
  <c r="AB1098" i="11" s="1"/>
  <c r="Y1098" i="11"/>
  <c r="X1098" i="11"/>
  <c r="W1098" i="11"/>
  <c r="V1098" i="11"/>
  <c r="AL1098" i="11" s="1"/>
  <c r="U1098" i="11"/>
  <c r="AC1097" i="11"/>
  <c r="AA1097" i="11"/>
  <c r="AB1097" i="11" s="1"/>
  <c r="Y1097" i="11"/>
  <c r="X1097" i="11"/>
  <c r="W1097" i="11"/>
  <c r="V1097" i="11"/>
  <c r="AG1097" i="11" s="1"/>
  <c r="U1097" i="11"/>
  <c r="AC1096" i="11"/>
  <c r="AA1096" i="11"/>
  <c r="Y1096" i="11"/>
  <c r="X1096" i="11"/>
  <c r="W1096" i="11"/>
  <c r="V1096" i="11"/>
  <c r="AL1096" i="11" s="1"/>
  <c r="U1096" i="11"/>
  <c r="AC1095" i="11"/>
  <c r="AA1095" i="11"/>
  <c r="AB1095" i="11" s="1"/>
  <c r="Y1095" i="11"/>
  <c r="X1095" i="11"/>
  <c r="W1095" i="11"/>
  <c r="V1095" i="11"/>
  <c r="AF1095" i="11" s="1"/>
  <c r="U1095" i="11"/>
  <c r="AE1094" i="11"/>
  <c r="AC1094" i="11"/>
  <c r="AA1094" i="11"/>
  <c r="AB1094" i="11" s="1"/>
  <c r="Y1094" i="11"/>
  <c r="X1094" i="11"/>
  <c r="W1094" i="11"/>
  <c r="V1094" i="11"/>
  <c r="AL1094" i="11" s="1"/>
  <c r="U1094" i="11"/>
  <c r="AC1093" i="11"/>
  <c r="AA1093" i="11"/>
  <c r="AB1093" i="11" s="1"/>
  <c r="Y1093" i="11"/>
  <c r="X1093" i="11"/>
  <c r="W1093" i="11"/>
  <c r="V1093" i="11"/>
  <c r="AE1093" i="11" s="1"/>
  <c r="U1093" i="11"/>
  <c r="AK1092" i="11"/>
  <c r="AC1092" i="11"/>
  <c r="AA1092" i="11"/>
  <c r="Y1092" i="11"/>
  <c r="X1092" i="11"/>
  <c r="W1092" i="11"/>
  <c r="V1092" i="11"/>
  <c r="U1092" i="11"/>
  <c r="AC1091" i="11"/>
  <c r="AA1091" i="11"/>
  <c r="AB1091" i="11" s="1"/>
  <c r="Y1091" i="11"/>
  <c r="X1091" i="11"/>
  <c r="W1091" i="11"/>
  <c r="AL1091" i="11" s="1"/>
  <c r="V1091" i="11"/>
  <c r="AK1091" i="11" s="1"/>
  <c r="U1091" i="11"/>
  <c r="AG1090" i="11"/>
  <c r="AC1090" i="11"/>
  <c r="AA1090" i="11"/>
  <c r="Y1090" i="11"/>
  <c r="X1090" i="11"/>
  <c r="W1090" i="11"/>
  <c r="V1090" i="11"/>
  <c r="AL1090" i="11" s="1"/>
  <c r="U1090" i="11"/>
  <c r="AC1089" i="11"/>
  <c r="AA1089" i="11"/>
  <c r="AB1089" i="11" s="1"/>
  <c r="Y1089" i="11"/>
  <c r="X1089" i="11"/>
  <c r="W1089" i="11"/>
  <c r="V1089" i="11"/>
  <c r="U1089" i="11"/>
  <c r="AK1088" i="11"/>
  <c r="AC1088" i="11"/>
  <c r="AA1088" i="11"/>
  <c r="AB1088" i="11" s="1"/>
  <c r="Y1088" i="11"/>
  <c r="X1088" i="11"/>
  <c r="W1088" i="11"/>
  <c r="V1088" i="11"/>
  <c r="AL1088" i="11" s="1"/>
  <c r="U1088" i="11"/>
  <c r="AL1087" i="11"/>
  <c r="AC1087" i="11"/>
  <c r="AA1087" i="11"/>
  <c r="AB1087" i="11" s="1"/>
  <c r="Y1087" i="11"/>
  <c r="X1087" i="11"/>
  <c r="W1087" i="11"/>
  <c r="V1087" i="11"/>
  <c r="AK1087" i="11" s="1"/>
  <c r="U1087" i="11"/>
  <c r="AF1086" i="11"/>
  <c r="AC1086" i="11"/>
  <c r="AB1086" i="11"/>
  <c r="AA1086" i="11"/>
  <c r="Y1086" i="11"/>
  <c r="X1086" i="11"/>
  <c r="W1086" i="11"/>
  <c r="V1086" i="11"/>
  <c r="AL1086" i="11" s="1"/>
  <c r="U1086" i="11"/>
  <c r="AK1085" i="11"/>
  <c r="AC1085" i="11"/>
  <c r="AA1085" i="11"/>
  <c r="AB1085" i="11" s="1"/>
  <c r="Y1085" i="11"/>
  <c r="X1085" i="11"/>
  <c r="W1085" i="11"/>
  <c r="V1085" i="11"/>
  <c r="AL1085" i="11" s="1"/>
  <c r="U1085" i="11"/>
  <c r="AG1084" i="11"/>
  <c r="AE1084" i="11"/>
  <c r="AC1084" i="11"/>
  <c r="AB1084" i="11"/>
  <c r="AA1084" i="11"/>
  <c r="Y1084" i="11"/>
  <c r="X1084" i="11"/>
  <c r="W1084" i="11"/>
  <c r="V1084" i="11"/>
  <c r="AL1084" i="11" s="1"/>
  <c r="U1084" i="11"/>
  <c r="AC1083" i="11"/>
  <c r="AA1083" i="11"/>
  <c r="AB1083" i="11" s="1"/>
  <c r="Y1083" i="11"/>
  <c r="X1083" i="11"/>
  <c r="W1083" i="11"/>
  <c r="V1083" i="11"/>
  <c r="AF1083" i="11" s="1"/>
  <c r="U1083" i="11"/>
  <c r="AC1082" i="11"/>
  <c r="AA1082" i="11"/>
  <c r="AB1082" i="11" s="1"/>
  <c r="Y1082" i="11"/>
  <c r="X1082" i="11"/>
  <c r="W1082" i="11"/>
  <c r="V1082" i="11"/>
  <c r="AL1082" i="11" s="1"/>
  <c r="U1082" i="11"/>
  <c r="AK1081" i="11"/>
  <c r="AC1081" i="11"/>
  <c r="AA1081" i="11"/>
  <c r="AB1081" i="11" s="1"/>
  <c r="Y1081" i="11"/>
  <c r="X1081" i="11"/>
  <c r="W1081" i="11"/>
  <c r="AL1081" i="11" s="1"/>
  <c r="V1081" i="11"/>
  <c r="AG1081" i="11" s="1"/>
  <c r="U1081" i="11"/>
  <c r="AC1080" i="11"/>
  <c r="AA1080" i="11"/>
  <c r="Y1080" i="11"/>
  <c r="X1080" i="11"/>
  <c r="W1080" i="11"/>
  <c r="V1080" i="11"/>
  <c r="AL1080" i="11" s="1"/>
  <c r="U1080" i="11"/>
  <c r="AC1079" i="11"/>
  <c r="AA1079" i="11"/>
  <c r="AB1079" i="11" s="1"/>
  <c r="Y1079" i="11"/>
  <c r="X1079" i="11"/>
  <c r="W1079" i="11"/>
  <c r="V1079" i="11"/>
  <c r="AF1079" i="11" s="1"/>
  <c r="U1079" i="11"/>
  <c r="AG1078" i="11"/>
  <c r="AE1078" i="11"/>
  <c r="AC1078" i="11"/>
  <c r="AA1078" i="11"/>
  <c r="AB1078" i="11" s="1"/>
  <c r="Y1078" i="11"/>
  <c r="X1078" i="11"/>
  <c r="W1078" i="11"/>
  <c r="V1078" i="11"/>
  <c r="AK1078" i="11" s="1"/>
  <c r="U1078" i="11"/>
  <c r="AC1077" i="11"/>
  <c r="AA1077" i="11"/>
  <c r="AB1077" i="11" s="1"/>
  <c r="Y1077" i="11"/>
  <c r="X1077" i="11"/>
  <c r="W1077" i="11"/>
  <c r="V1077" i="11"/>
  <c r="AE1077" i="11" s="1"/>
  <c r="U1077" i="11"/>
  <c r="AC1076" i="11"/>
  <c r="AA1076" i="11"/>
  <c r="Y1076" i="11"/>
  <c r="X1076" i="11"/>
  <c r="W1076" i="11"/>
  <c r="V1076" i="11"/>
  <c r="AK1076" i="11" s="1"/>
  <c r="U1076" i="11"/>
  <c r="AC1075" i="11"/>
  <c r="AA1075" i="11"/>
  <c r="AB1075" i="11" s="1"/>
  <c r="Y1075" i="11"/>
  <c r="X1075" i="11"/>
  <c r="W1075" i="11"/>
  <c r="V1075" i="11"/>
  <c r="AK1075" i="11" s="1"/>
  <c r="U1075" i="11"/>
  <c r="AF1074" i="11"/>
  <c r="AC1074" i="11"/>
  <c r="AA1074" i="11"/>
  <c r="Y1074" i="11"/>
  <c r="X1074" i="11"/>
  <c r="W1074" i="11"/>
  <c r="V1074" i="11"/>
  <c r="AK1074" i="11" s="1"/>
  <c r="U1074" i="11"/>
  <c r="AC1073" i="11"/>
  <c r="AA1073" i="11"/>
  <c r="AB1073" i="11" s="1"/>
  <c r="Y1073" i="11"/>
  <c r="X1073" i="11"/>
  <c r="W1073" i="11"/>
  <c r="V1073" i="11"/>
  <c r="U1073" i="11"/>
  <c r="AK1072" i="11"/>
  <c r="AG1072" i="11"/>
  <c r="AE1072" i="11"/>
  <c r="AC1072" i="11"/>
  <c r="AB1072" i="11"/>
  <c r="AA1072" i="11"/>
  <c r="Y1072" i="11"/>
  <c r="X1072" i="11"/>
  <c r="W1072" i="11"/>
  <c r="V1072" i="11"/>
  <c r="U1072" i="11"/>
  <c r="AK1071" i="11"/>
  <c r="AC1071" i="11"/>
  <c r="AA1071" i="11"/>
  <c r="AB1071" i="11" s="1"/>
  <c r="Y1071" i="11"/>
  <c r="X1071" i="11"/>
  <c r="W1071" i="11"/>
  <c r="V1071" i="11"/>
  <c r="AL1071" i="11" s="1"/>
  <c r="U1071" i="11"/>
  <c r="AC1070" i="11"/>
  <c r="AA1070" i="11"/>
  <c r="Y1070" i="11"/>
  <c r="X1070" i="11"/>
  <c r="W1070" i="11"/>
  <c r="V1070" i="11"/>
  <c r="AL1070" i="11" s="1"/>
  <c r="U1070" i="11"/>
  <c r="AG1069" i="11"/>
  <c r="AC1069" i="11"/>
  <c r="AA1069" i="11"/>
  <c r="AB1069" i="11" s="1"/>
  <c r="Y1069" i="11"/>
  <c r="X1069" i="11"/>
  <c r="W1069" i="11"/>
  <c r="V1069" i="11"/>
  <c r="AL1069" i="11" s="1"/>
  <c r="U1069" i="11"/>
  <c r="AK1068" i="11"/>
  <c r="AC1068" i="11"/>
  <c r="AA1068" i="11"/>
  <c r="AB1068" i="11" s="1"/>
  <c r="Y1068" i="11"/>
  <c r="X1068" i="11"/>
  <c r="W1068" i="11"/>
  <c r="V1068" i="11"/>
  <c r="AL1068" i="11" s="1"/>
  <c r="U1068" i="11"/>
  <c r="AK1067" i="11"/>
  <c r="AC1067" i="11"/>
  <c r="AA1067" i="11"/>
  <c r="AB1067" i="11" s="1"/>
  <c r="Y1067" i="11"/>
  <c r="X1067" i="11"/>
  <c r="W1067" i="11"/>
  <c r="V1067" i="11"/>
  <c r="AF1067" i="11" s="1"/>
  <c r="U1067" i="11"/>
  <c r="AE1066" i="11"/>
  <c r="AC1066" i="11"/>
  <c r="AB1066" i="11"/>
  <c r="AA1066" i="11"/>
  <c r="Y1066" i="11"/>
  <c r="X1066" i="11"/>
  <c r="W1066" i="11"/>
  <c r="V1066" i="11"/>
  <c r="AL1066" i="11" s="1"/>
  <c r="U1066" i="11"/>
  <c r="AK1065" i="11"/>
  <c r="AC1065" i="11"/>
  <c r="AA1065" i="11"/>
  <c r="AB1065" i="11" s="1"/>
  <c r="Y1065" i="11"/>
  <c r="X1065" i="11"/>
  <c r="W1065" i="11"/>
  <c r="V1065" i="11"/>
  <c r="AL1065" i="11" s="1"/>
  <c r="U1065" i="11"/>
  <c r="AC1064" i="11"/>
  <c r="AA1064" i="11"/>
  <c r="Y1064" i="11"/>
  <c r="X1064" i="11"/>
  <c r="W1064" i="11"/>
  <c r="V1064" i="11"/>
  <c r="AK1064" i="11" s="1"/>
  <c r="U1064" i="11"/>
  <c r="AC1063" i="11"/>
  <c r="AA1063" i="11"/>
  <c r="AB1063" i="11" s="1"/>
  <c r="Y1063" i="11"/>
  <c r="X1063" i="11"/>
  <c r="W1063" i="11"/>
  <c r="V1063" i="11"/>
  <c r="AF1063" i="11" s="1"/>
  <c r="U1063" i="11"/>
  <c r="AG1062" i="11"/>
  <c r="AE1062" i="11"/>
  <c r="AC1062" i="11"/>
  <c r="AA1062" i="11"/>
  <c r="AB1062" i="11" s="1"/>
  <c r="Y1062" i="11"/>
  <c r="X1062" i="11"/>
  <c r="W1062" i="11"/>
  <c r="V1062" i="11"/>
  <c r="AK1062" i="11" s="1"/>
  <c r="U1062" i="11"/>
  <c r="AC1061" i="11"/>
  <c r="AA1061" i="11"/>
  <c r="AB1061" i="11" s="1"/>
  <c r="Y1061" i="11"/>
  <c r="X1061" i="11"/>
  <c r="W1061" i="11"/>
  <c r="V1061" i="11"/>
  <c r="AE1061" i="11" s="1"/>
  <c r="U1061" i="11"/>
  <c r="AC1060" i="11"/>
  <c r="AA1060" i="11"/>
  <c r="Y1060" i="11"/>
  <c r="X1060" i="11"/>
  <c r="W1060" i="11"/>
  <c r="V1060" i="11"/>
  <c r="AL1060" i="11" s="1"/>
  <c r="U1060" i="11"/>
  <c r="AC1059" i="11"/>
  <c r="AA1059" i="11"/>
  <c r="AB1059" i="11" s="1"/>
  <c r="Y1059" i="11"/>
  <c r="X1059" i="11"/>
  <c r="W1059" i="11"/>
  <c r="V1059" i="11"/>
  <c r="AK1059" i="11" s="1"/>
  <c r="U1059" i="11"/>
  <c r="AF1058" i="11"/>
  <c r="AC1058" i="11"/>
  <c r="AA1058" i="11"/>
  <c r="Y1058" i="11"/>
  <c r="X1058" i="11"/>
  <c r="W1058" i="11"/>
  <c r="V1058" i="11"/>
  <c r="AL1058" i="11" s="1"/>
  <c r="U1058" i="11"/>
  <c r="AE1057" i="11"/>
  <c r="AC1057" i="11"/>
  <c r="AA1057" i="11"/>
  <c r="AB1057" i="11" s="1"/>
  <c r="Y1057" i="11"/>
  <c r="X1057" i="11"/>
  <c r="W1057" i="11"/>
  <c r="V1057" i="11"/>
  <c r="U1057" i="11"/>
  <c r="AK1056" i="11"/>
  <c r="AC1056" i="11"/>
  <c r="AA1056" i="11"/>
  <c r="AB1056" i="11" s="1"/>
  <c r="Y1056" i="11"/>
  <c r="X1056" i="11"/>
  <c r="W1056" i="11"/>
  <c r="V1056" i="11"/>
  <c r="AL1056" i="11" s="1"/>
  <c r="U1056" i="11"/>
  <c r="AL1055" i="11"/>
  <c r="AC1055" i="11"/>
  <c r="AA1055" i="11"/>
  <c r="AB1055" i="11" s="1"/>
  <c r="Y1055" i="11"/>
  <c r="X1055" i="11"/>
  <c r="W1055" i="11"/>
  <c r="V1055" i="11"/>
  <c r="AK1055" i="11" s="1"/>
  <c r="U1055" i="11"/>
  <c r="AF1054" i="11"/>
  <c r="AC1054" i="11"/>
  <c r="AB1054" i="11"/>
  <c r="AA1054" i="11"/>
  <c r="Y1054" i="11"/>
  <c r="X1054" i="11"/>
  <c r="W1054" i="11"/>
  <c r="V1054" i="11"/>
  <c r="AL1054" i="11" s="1"/>
  <c r="U1054" i="11"/>
  <c r="AK1053" i="11"/>
  <c r="AC1053" i="11"/>
  <c r="AA1053" i="11"/>
  <c r="AB1053" i="11" s="1"/>
  <c r="Y1053" i="11"/>
  <c r="X1053" i="11"/>
  <c r="W1053" i="11"/>
  <c r="V1053" i="11"/>
  <c r="AL1053" i="11" s="1"/>
  <c r="U1053" i="11"/>
  <c r="AG1052" i="11"/>
  <c r="AE1052" i="11"/>
  <c r="AC1052" i="11"/>
  <c r="AB1052" i="11"/>
  <c r="AA1052" i="11"/>
  <c r="Y1052" i="11"/>
  <c r="X1052" i="11"/>
  <c r="W1052" i="11"/>
  <c r="V1052" i="11"/>
  <c r="AK1052" i="11" s="1"/>
  <c r="U1052" i="11"/>
  <c r="AC1051" i="11"/>
  <c r="AA1051" i="11"/>
  <c r="AB1051" i="11" s="1"/>
  <c r="Y1051" i="11"/>
  <c r="X1051" i="11"/>
  <c r="W1051" i="11"/>
  <c r="V1051" i="11"/>
  <c r="AF1051" i="11" s="1"/>
  <c r="U1051" i="11"/>
  <c r="AC1050" i="11"/>
  <c r="AA1050" i="11"/>
  <c r="AB1050" i="11" s="1"/>
  <c r="Y1050" i="11"/>
  <c r="X1050" i="11"/>
  <c r="W1050" i="11"/>
  <c r="V1050" i="11"/>
  <c r="AL1050" i="11" s="1"/>
  <c r="U1050" i="11"/>
  <c r="AK1049" i="11"/>
  <c r="AC1049" i="11"/>
  <c r="AA1049" i="11"/>
  <c r="AB1049" i="11" s="1"/>
  <c r="Y1049" i="11"/>
  <c r="X1049" i="11"/>
  <c r="W1049" i="11"/>
  <c r="AL1049" i="11" s="1"/>
  <c r="V1049" i="11"/>
  <c r="AG1049" i="11" s="1"/>
  <c r="U1049" i="11"/>
  <c r="AC1048" i="11"/>
  <c r="AA1048" i="11"/>
  <c r="Y1048" i="11"/>
  <c r="X1048" i="11"/>
  <c r="W1048" i="11"/>
  <c r="V1048" i="11"/>
  <c r="AK1048" i="11" s="1"/>
  <c r="U1048" i="11"/>
  <c r="AC1047" i="11"/>
  <c r="AA1047" i="11"/>
  <c r="AB1047" i="11" s="1"/>
  <c r="Y1047" i="11"/>
  <c r="X1047" i="11"/>
  <c r="W1047" i="11"/>
  <c r="V1047" i="11"/>
  <c r="AF1047" i="11" s="1"/>
  <c r="U1047" i="11"/>
  <c r="AG1046" i="11"/>
  <c r="AE1046" i="11"/>
  <c r="AC1046" i="11"/>
  <c r="AA1046" i="11"/>
  <c r="AB1046" i="11" s="1"/>
  <c r="Y1046" i="11"/>
  <c r="X1046" i="11"/>
  <c r="W1046" i="11"/>
  <c r="V1046" i="11"/>
  <c r="AK1046" i="11" s="1"/>
  <c r="U1046" i="11"/>
  <c r="AC1045" i="11"/>
  <c r="AA1045" i="11"/>
  <c r="AB1045" i="11" s="1"/>
  <c r="Y1045" i="11"/>
  <c r="X1045" i="11"/>
  <c r="W1045" i="11"/>
  <c r="V1045" i="11"/>
  <c r="U1045" i="11"/>
  <c r="AC1044" i="11"/>
  <c r="AA1044" i="11"/>
  <c r="Y1044" i="11"/>
  <c r="X1044" i="11"/>
  <c r="W1044" i="11"/>
  <c r="V1044" i="11"/>
  <c r="AL1044" i="11" s="1"/>
  <c r="U1044" i="11"/>
  <c r="AC1043" i="11"/>
  <c r="AA1043" i="11"/>
  <c r="AB1043" i="11" s="1"/>
  <c r="Y1043" i="11"/>
  <c r="X1043" i="11"/>
  <c r="W1043" i="11"/>
  <c r="V1043" i="11"/>
  <c r="AK1043" i="11" s="1"/>
  <c r="U1043" i="11"/>
  <c r="AF1042" i="11"/>
  <c r="AC1042" i="11"/>
  <c r="AA1042" i="11"/>
  <c r="Y1042" i="11"/>
  <c r="X1042" i="11"/>
  <c r="W1042" i="11"/>
  <c r="V1042" i="11"/>
  <c r="AK1042" i="11" s="1"/>
  <c r="U1042" i="11"/>
  <c r="AC1041" i="11"/>
  <c r="AA1041" i="11"/>
  <c r="AB1041" i="11" s="1"/>
  <c r="Y1041" i="11"/>
  <c r="X1041" i="11"/>
  <c r="W1041" i="11"/>
  <c r="V1041" i="11"/>
  <c r="AE1041" i="11" s="1"/>
  <c r="U1041" i="11"/>
  <c r="AK1040" i="11"/>
  <c r="AG1040" i="11"/>
  <c r="AE1040" i="11"/>
  <c r="AC1040" i="11"/>
  <c r="AB1040" i="11"/>
  <c r="AA1040" i="11"/>
  <c r="Y1040" i="11"/>
  <c r="X1040" i="11"/>
  <c r="W1040" i="11"/>
  <c r="V1040" i="11"/>
  <c r="AL1040" i="11" s="1"/>
  <c r="U1040" i="11"/>
  <c r="AK1039" i="11"/>
  <c r="AC1039" i="11"/>
  <c r="AA1039" i="11"/>
  <c r="AB1039" i="11" s="1"/>
  <c r="Y1039" i="11"/>
  <c r="X1039" i="11"/>
  <c r="W1039" i="11"/>
  <c r="V1039" i="11"/>
  <c r="AL1039" i="11" s="1"/>
  <c r="U1039" i="11"/>
  <c r="AC1038" i="11"/>
  <c r="AA1038" i="11"/>
  <c r="Y1038" i="11"/>
  <c r="X1038" i="11"/>
  <c r="W1038" i="11"/>
  <c r="V1038" i="11"/>
  <c r="AL1038" i="11" s="1"/>
  <c r="U1038" i="11"/>
  <c r="AK1037" i="11"/>
  <c r="AG1037" i="11"/>
  <c r="AC1037" i="11"/>
  <c r="AA1037" i="11"/>
  <c r="AB1037" i="11" s="1"/>
  <c r="Y1037" i="11"/>
  <c r="X1037" i="11"/>
  <c r="W1037" i="11"/>
  <c r="AL1037" i="11" s="1"/>
  <c r="V1037" i="11"/>
  <c r="U1037" i="11"/>
  <c r="AK1036" i="11"/>
  <c r="AG1036" i="11"/>
  <c r="AE1036" i="11"/>
  <c r="AC1036" i="11"/>
  <c r="AB1036" i="11"/>
  <c r="AA1036" i="11"/>
  <c r="Y1036" i="11"/>
  <c r="X1036" i="11"/>
  <c r="W1036" i="11"/>
  <c r="V1036" i="11"/>
  <c r="U1036" i="11"/>
  <c r="AG1035" i="11"/>
  <c r="AC1035" i="11"/>
  <c r="AA1035" i="11"/>
  <c r="AB1035" i="11" s="1"/>
  <c r="Y1035" i="11"/>
  <c r="X1035" i="11"/>
  <c r="W1035" i="11"/>
  <c r="V1035" i="11"/>
  <c r="AF1035" i="11" s="1"/>
  <c r="U1035" i="11"/>
  <c r="AC1034" i="11"/>
  <c r="AA1034" i="11"/>
  <c r="Y1034" i="11"/>
  <c r="X1034" i="11"/>
  <c r="W1034" i="11"/>
  <c r="V1034" i="11"/>
  <c r="AL1034" i="11" s="1"/>
  <c r="U1034" i="11"/>
  <c r="AK1033" i="11"/>
  <c r="AG1033" i="11"/>
  <c r="AC1033" i="11"/>
  <c r="AA1033" i="11"/>
  <c r="AB1033" i="11" s="1"/>
  <c r="Y1033" i="11"/>
  <c r="X1033" i="11"/>
  <c r="W1033" i="11"/>
  <c r="AL1033" i="11" s="1"/>
  <c r="V1033" i="11"/>
  <c r="U1033" i="11"/>
  <c r="AK1032" i="11"/>
  <c r="AC1032" i="11"/>
  <c r="AA1032" i="11"/>
  <c r="Y1032" i="11"/>
  <c r="X1032" i="11"/>
  <c r="W1032" i="11"/>
  <c r="V1032" i="11"/>
  <c r="AL1032" i="11" s="1"/>
  <c r="U1032" i="11"/>
  <c r="AG1031" i="11"/>
  <c r="AC1031" i="11"/>
  <c r="AA1031" i="11"/>
  <c r="AB1031" i="11" s="1"/>
  <c r="Y1031" i="11"/>
  <c r="X1031" i="11"/>
  <c r="W1031" i="11"/>
  <c r="V1031" i="11"/>
  <c r="AF1031" i="11" s="1"/>
  <c r="U1031" i="11"/>
  <c r="AG1030" i="11"/>
  <c r="AC1030" i="11"/>
  <c r="AA1030" i="11"/>
  <c r="AB1030" i="11" s="1"/>
  <c r="Y1030" i="11"/>
  <c r="X1030" i="11"/>
  <c r="W1030" i="11"/>
  <c r="V1030" i="11"/>
  <c r="AK1030" i="11" s="1"/>
  <c r="U1030" i="11"/>
  <c r="AC1029" i="11"/>
  <c r="AA1029" i="11"/>
  <c r="AB1029" i="11" s="1"/>
  <c r="Y1029" i="11"/>
  <c r="X1029" i="11"/>
  <c r="W1029" i="11"/>
  <c r="V1029" i="11"/>
  <c r="U1029" i="11"/>
  <c r="AK1028" i="11"/>
  <c r="AC1028" i="11"/>
  <c r="AA1028" i="11"/>
  <c r="Y1028" i="11"/>
  <c r="X1028" i="11"/>
  <c r="W1028" i="11"/>
  <c r="V1028" i="11"/>
  <c r="AL1028" i="11" s="1"/>
  <c r="U1028" i="11"/>
  <c r="AL1027" i="11"/>
  <c r="AC1027" i="11"/>
  <c r="AA1027" i="11"/>
  <c r="AB1027" i="11" s="1"/>
  <c r="Y1027" i="11"/>
  <c r="X1027" i="11"/>
  <c r="W1027" i="11"/>
  <c r="V1027" i="11"/>
  <c r="AK1027" i="11" s="1"/>
  <c r="U1027" i="11"/>
  <c r="AC1026" i="11"/>
  <c r="AA1026" i="11"/>
  <c r="Y1026" i="11"/>
  <c r="X1026" i="11"/>
  <c r="W1026" i="11"/>
  <c r="V1026" i="11"/>
  <c r="AL1026" i="11" s="1"/>
  <c r="U1026" i="11"/>
  <c r="AC1025" i="11"/>
  <c r="AA1025" i="11"/>
  <c r="AB1025" i="11" s="1"/>
  <c r="Y1025" i="11"/>
  <c r="X1025" i="11"/>
  <c r="W1025" i="11"/>
  <c r="V1025" i="11"/>
  <c r="AE1025" i="11" s="1"/>
  <c r="U1025" i="11"/>
  <c r="AG1024" i="11"/>
  <c r="AE1024" i="11"/>
  <c r="AC1024" i="11"/>
  <c r="AB1024" i="11"/>
  <c r="AA1024" i="11"/>
  <c r="Y1024" i="11"/>
  <c r="X1024" i="11"/>
  <c r="W1024" i="11"/>
  <c r="V1024" i="11"/>
  <c r="AK1024" i="11" s="1"/>
  <c r="U1024" i="11"/>
  <c r="AC1023" i="11"/>
  <c r="AA1023" i="11"/>
  <c r="AB1023" i="11" s="1"/>
  <c r="Y1023" i="11"/>
  <c r="X1023" i="11"/>
  <c r="W1023" i="11"/>
  <c r="V1023" i="11"/>
  <c r="AK1023" i="11" s="1"/>
  <c r="U1023" i="11"/>
  <c r="AK1022" i="11"/>
  <c r="AF1022" i="11"/>
  <c r="AC1022" i="11"/>
  <c r="AB1022" i="11"/>
  <c r="AA1022" i="11"/>
  <c r="Y1022" i="11"/>
  <c r="X1022" i="11"/>
  <c r="W1022" i="11"/>
  <c r="V1022" i="11"/>
  <c r="U1022" i="11"/>
  <c r="AC1021" i="11"/>
  <c r="AA1021" i="11"/>
  <c r="AB1021" i="11" s="1"/>
  <c r="Y1021" i="11"/>
  <c r="X1021" i="11"/>
  <c r="W1021" i="11"/>
  <c r="V1021" i="11"/>
  <c r="AG1021" i="11" s="1"/>
  <c r="U1021" i="11"/>
  <c r="AC1020" i="11"/>
  <c r="AA1020" i="11"/>
  <c r="AB1020" i="11" s="1"/>
  <c r="Y1020" i="11"/>
  <c r="X1020" i="11"/>
  <c r="W1020" i="11"/>
  <c r="V1020" i="11"/>
  <c r="AL1020" i="11" s="1"/>
  <c r="U1020" i="11"/>
  <c r="AK1019" i="11"/>
  <c r="AG1019" i="11"/>
  <c r="AC1019" i="11"/>
  <c r="AA1019" i="11"/>
  <c r="AB1019" i="11" s="1"/>
  <c r="Y1019" i="11"/>
  <c r="X1019" i="11"/>
  <c r="W1019" i="11"/>
  <c r="AL1019" i="11" s="1"/>
  <c r="V1019" i="11"/>
  <c r="U1019" i="11"/>
  <c r="AE1018" i="11"/>
  <c r="AC1018" i="11"/>
  <c r="AB1018" i="11"/>
  <c r="AA1018" i="11"/>
  <c r="Y1018" i="11"/>
  <c r="X1018" i="11"/>
  <c r="W1018" i="11"/>
  <c r="V1018" i="11"/>
  <c r="U1018" i="11"/>
  <c r="AC1017" i="11"/>
  <c r="AA1017" i="11"/>
  <c r="AB1017" i="11" s="1"/>
  <c r="Y1017" i="11"/>
  <c r="X1017" i="11"/>
  <c r="W1017" i="11"/>
  <c r="V1017" i="11"/>
  <c r="AG1017" i="11" s="1"/>
  <c r="U1017" i="11"/>
  <c r="AC1016" i="11"/>
  <c r="AA1016" i="11"/>
  <c r="Y1016" i="11"/>
  <c r="X1016" i="11"/>
  <c r="W1016" i="11"/>
  <c r="V1016" i="11"/>
  <c r="AL1016" i="11" s="1"/>
  <c r="U1016" i="11"/>
  <c r="AC1015" i="11"/>
  <c r="AA1015" i="11"/>
  <c r="AB1015" i="11" s="1"/>
  <c r="Y1015" i="11"/>
  <c r="X1015" i="11"/>
  <c r="W1015" i="11"/>
  <c r="V1015" i="11"/>
  <c r="AF1015" i="11" s="1"/>
  <c r="U1015" i="11"/>
  <c r="AE1014" i="11"/>
  <c r="AC1014" i="11"/>
  <c r="AA1014" i="11"/>
  <c r="AB1014" i="11" s="1"/>
  <c r="Y1014" i="11"/>
  <c r="X1014" i="11"/>
  <c r="W1014" i="11"/>
  <c r="V1014" i="11"/>
  <c r="AL1014" i="11" s="1"/>
  <c r="U1014" i="11"/>
  <c r="AC1013" i="11"/>
  <c r="AA1013" i="11"/>
  <c r="AB1013" i="11" s="1"/>
  <c r="Y1013" i="11"/>
  <c r="X1013" i="11"/>
  <c r="W1013" i="11"/>
  <c r="V1013" i="11"/>
  <c r="U1013" i="11"/>
  <c r="AK1012" i="11"/>
  <c r="AC1012" i="11"/>
  <c r="AA1012" i="11"/>
  <c r="Y1012" i="11"/>
  <c r="X1012" i="11"/>
  <c r="W1012" i="11"/>
  <c r="V1012" i="11"/>
  <c r="AL1012" i="11" s="1"/>
  <c r="U1012" i="11"/>
  <c r="AL1011" i="11"/>
  <c r="AC1011" i="11"/>
  <c r="AA1011" i="11"/>
  <c r="AB1011" i="11" s="1"/>
  <c r="Y1011" i="11"/>
  <c r="X1011" i="11"/>
  <c r="W1011" i="11"/>
  <c r="V1011" i="11"/>
  <c r="AK1011" i="11" s="1"/>
  <c r="U1011" i="11"/>
  <c r="AG1010" i="11"/>
  <c r="AC1010" i="11"/>
  <c r="AA1010" i="11"/>
  <c r="Y1010" i="11"/>
  <c r="X1010" i="11"/>
  <c r="W1010" i="11"/>
  <c r="V1010" i="11"/>
  <c r="AL1010" i="11" s="1"/>
  <c r="U1010" i="11"/>
  <c r="AC1009" i="11"/>
  <c r="AA1009" i="11"/>
  <c r="AB1009" i="11" s="1"/>
  <c r="Y1009" i="11"/>
  <c r="X1009" i="11"/>
  <c r="W1009" i="11"/>
  <c r="V1009" i="11"/>
  <c r="AE1009" i="11" s="1"/>
  <c r="U1009" i="11"/>
  <c r="AC1008" i="11"/>
  <c r="AA1008" i="11"/>
  <c r="AB1008" i="11" s="1"/>
  <c r="Y1008" i="11"/>
  <c r="X1008" i="11"/>
  <c r="W1008" i="11"/>
  <c r="V1008" i="11"/>
  <c r="AL1008" i="11" s="1"/>
  <c r="U1008" i="11"/>
  <c r="AL1007" i="11"/>
  <c r="AC1007" i="11"/>
  <c r="AA1007" i="11"/>
  <c r="AB1007" i="11" s="1"/>
  <c r="Y1007" i="11"/>
  <c r="X1007" i="11"/>
  <c r="W1007" i="11"/>
  <c r="V1007" i="11"/>
  <c r="AK1007" i="11" s="1"/>
  <c r="U1007" i="11"/>
  <c r="AC1006" i="11"/>
  <c r="AA1006" i="11"/>
  <c r="AB1006" i="11" s="1"/>
  <c r="Y1006" i="11"/>
  <c r="X1006" i="11"/>
  <c r="W1006" i="11"/>
  <c r="V1006" i="11"/>
  <c r="AL1006" i="11" s="1"/>
  <c r="U1006" i="11"/>
  <c r="AC1005" i="11"/>
  <c r="AA1005" i="11"/>
  <c r="AB1005" i="11" s="1"/>
  <c r="Y1005" i="11"/>
  <c r="X1005" i="11"/>
  <c r="W1005" i="11"/>
  <c r="V1005" i="11"/>
  <c r="AG1005" i="11" s="1"/>
  <c r="U1005" i="11"/>
  <c r="AC1004" i="11"/>
  <c r="AA1004" i="11"/>
  <c r="AB1004" i="11" s="1"/>
  <c r="Y1004" i="11"/>
  <c r="X1004" i="11"/>
  <c r="W1004" i="11"/>
  <c r="V1004" i="11"/>
  <c r="AL1004" i="11" s="1"/>
  <c r="U1004" i="11"/>
  <c r="AG1003" i="11"/>
  <c r="AC1003" i="11"/>
  <c r="AA1003" i="11"/>
  <c r="AB1003" i="11" s="1"/>
  <c r="Y1003" i="11"/>
  <c r="X1003" i="11"/>
  <c r="W1003" i="11"/>
  <c r="V1003" i="11"/>
  <c r="AL1003" i="11" s="1"/>
  <c r="U1003" i="11"/>
  <c r="AC1002" i="11"/>
  <c r="AA1002" i="11"/>
  <c r="Y1002" i="11"/>
  <c r="X1002" i="11"/>
  <c r="W1002" i="11"/>
  <c r="V1002" i="11"/>
  <c r="U1002" i="11"/>
  <c r="AG1001" i="11"/>
  <c r="AC1001" i="11"/>
  <c r="AA1001" i="11"/>
  <c r="AB1001" i="11" s="1"/>
  <c r="Y1001" i="11"/>
  <c r="X1001" i="11"/>
  <c r="W1001" i="11"/>
  <c r="V1001" i="11"/>
  <c r="AL1001" i="11" s="1"/>
  <c r="U1001" i="11"/>
  <c r="AK1000" i="11"/>
  <c r="AC1000" i="11"/>
  <c r="AA1000" i="11"/>
  <c r="Y1000" i="11"/>
  <c r="X1000" i="11"/>
  <c r="W1000" i="11"/>
  <c r="V1000" i="11"/>
  <c r="AL1000" i="11" s="1"/>
  <c r="U1000" i="11"/>
  <c r="AG999" i="11"/>
  <c r="AC999" i="11"/>
  <c r="AA999" i="11"/>
  <c r="AB999" i="11" s="1"/>
  <c r="Y999" i="11"/>
  <c r="X999" i="11"/>
  <c r="W999" i="11"/>
  <c r="V999" i="11"/>
  <c r="AF999" i="11" s="1"/>
  <c r="U999" i="11"/>
  <c r="AC998" i="11"/>
  <c r="AA998" i="11"/>
  <c r="AB998" i="11" s="1"/>
  <c r="Y998" i="11"/>
  <c r="X998" i="11"/>
  <c r="W998" i="11"/>
  <c r="V998" i="11"/>
  <c r="AE998" i="11" s="1"/>
  <c r="U998" i="11"/>
  <c r="AC997" i="11"/>
  <c r="AA997" i="11"/>
  <c r="AB997" i="11" s="1"/>
  <c r="Y997" i="11"/>
  <c r="X997" i="11"/>
  <c r="W997" i="11"/>
  <c r="V997" i="11"/>
  <c r="AE997" i="11" s="1"/>
  <c r="U997" i="11"/>
  <c r="AC996" i="11"/>
  <c r="AA996" i="11"/>
  <c r="Y996" i="11"/>
  <c r="X996" i="11"/>
  <c r="W996" i="11"/>
  <c r="V996" i="11"/>
  <c r="AL996" i="11" s="1"/>
  <c r="U996" i="11"/>
  <c r="AC995" i="11"/>
  <c r="AA995" i="11"/>
  <c r="AB995" i="11" s="1"/>
  <c r="Y995" i="11"/>
  <c r="X995" i="11"/>
  <c r="W995" i="11"/>
  <c r="V995" i="11"/>
  <c r="AK995" i="11" s="1"/>
  <c r="U995" i="11"/>
  <c r="AF994" i="11"/>
  <c r="AC994" i="11"/>
  <c r="AA994" i="11"/>
  <c r="Y994" i="11"/>
  <c r="X994" i="11"/>
  <c r="W994" i="11"/>
  <c r="V994" i="11"/>
  <c r="AL994" i="11" s="1"/>
  <c r="U994" i="11"/>
  <c r="AC993" i="11"/>
  <c r="AA993" i="11"/>
  <c r="AB993" i="11" s="1"/>
  <c r="Y993" i="11"/>
  <c r="X993" i="11"/>
  <c r="W993" i="11"/>
  <c r="V993" i="11"/>
  <c r="U993" i="11"/>
  <c r="AC992" i="11"/>
  <c r="AA992" i="11"/>
  <c r="Y992" i="11"/>
  <c r="X992" i="11"/>
  <c r="W992" i="11"/>
  <c r="V992" i="11"/>
  <c r="AL992" i="11" s="1"/>
  <c r="U992" i="11"/>
  <c r="AL991" i="11"/>
  <c r="AK991" i="11"/>
  <c r="AC991" i="11"/>
  <c r="AA991" i="11"/>
  <c r="AB991" i="11" s="1"/>
  <c r="Y991" i="11"/>
  <c r="X991" i="11"/>
  <c r="W991" i="11"/>
  <c r="V991" i="11"/>
  <c r="U991" i="11"/>
  <c r="AC990" i="11"/>
  <c r="AA990" i="11"/>
  <c r="Y990" i="11"/>
  <c r="X990" i="11"/>
  <c r="W990" i="11"/>
  <c r="V990" i="11"/>
  <c r="AL990" i="11" s="1"/>
  <c r="U990" i="11"/>
  <c r="AG989" i="11"/>
  <c r="AC989" i="11"/>
  <c r="AA989" i="11"/>
  <c r="AB989" i="11" s="1"/>
  <c r="Y989" i="11"/>
  <c r="X989" i="11"/>
  <c r="W989" i="11"/>
  <c r="V989" i="11"/>
  <c r="AL989" i="11" s="1"/>
  <c r="U989" i="11"/>
  <c r="AK988" i="11"/>
  <c r="AC988" i="11"/>
  <c r="AA988" i="11"/>
  <c r="AB988" i="11" s="1"/>
  <c r="Y988" i="11"/>
  <c r="X988" i="11"/>
  <c r="W988" i="11"/>
  <c r="V988" i="11"/>
  <c r="AL988" i="11" s="1"/>
  <c r="U988" i="11"/>
  <c r="AC987" i="11"/>
  <c r="AA987" i="11"/>
  <c r="AB987" i="11" s="1"/>
  <c r="Y987" i="11"/>
  <c r="X987" i="11"/>
  <c r="W987" i="11"/>
  <c r="V987" i="11"/>
  <c r="AG987" i="11" s="1"/>
  <c r="U987" i="11"/>
  <c r="AC986" i="11"/>
  <c r="AA986" i="11"/>
  <c r="AB986" i="11" s="1"/>
  <c r="Y986" i="11"/>
  <c r="X986" i="11"/>
  <c r="W986" i="11"/>
  <c r="V986" i="11"/>
  <c r="AL986" i="11" s="1"/>
  <c r="U986" i="11"/>
  <c r="AK985" i="11"/>
  <c r="AC985" i="11"/>
  <c r="AA985" i="11"/>
  <c r="AB985" i="11" s="1"/>
  <c r="Y985" i="11"/>
  <c r="X985" i="11"/>
  <c r="W985" i="11"/>
  <c r="AL985" i="11" s="1"/>
  <c r="V985" i="11"/>
  <c r="AG985" i="11" s="1"/>
  <c r="U985" i="11"/>
  <c r="AC984" i="11"/>
  <c r="AA984" i="11"/>
  <c r="Y984" i="11"/>
  <c r="X984" i="11"/>
  <c r="W984" i="11"/>
  <c r="V984" i="11"/>
  <c r="AK984" i="11" s="1"/>
  <c r="U984" i="11"/>
  <c r="AC983" i="11"/>
  <c r="AA983" i="11"/>
  <c r="AB983" i="11" s="1"/>
  <c r="Y983" i="11"/>
  <c r="X983" i="11"/>
  <c r="W983" i="11"/>
  <c r="V983" i="11"/>
  <c r="AF983" i="11" s="1"/>
  <c r="U983" i="11"/>
  <c r="AG982" i="11"/>
  <c r="AE982" i="11"/>
  <c r="AC982" i="11"/>
  <c r="AA982" i="11"/>
  <c r="AB982" i="11" s="1"/>
  <c r="Y982" i="11"/>
  <c r="X982" i="11"/>
  <c r="W982" i="11"/>
  <c r="V982" i="11"/>
  <c r="AK982" i="11" s="1"/>
  <c r="U982" i="11"/>
  <c r="AE981" i="11"/>
  <c r="AC981" i="11"/>
  <c r="AA981" i="11"/>
  <c r="AB981" i="11" s="1"/>
  <c r="Y981" i="11"/>
  <c r="X981" i="11"/>
  <c r="W981" i="11"/>
  <c r="V981" i="11"/>
  <c r="U981" i="11"/>
  <c r="AK980" i="11"/>
  <c r="AC980" i="11"/>
  <c r="AA980" i="11"/>
  <c r="Y980" i="11"/>
  <c r="X980" i="11"/>
  <c r="W980" i="11"/>
  <c r="V980" i="11"/>
  <c r="U980" i="11"/>
  <c r="AL979" i="11"/>
  <c r="AC979" i="11"/>
  <c r="AA979" i="11"/>
  <c r="AB979" i="11" s="1"/>
  <c r="Y979" i="11"/>
  <c r="X979" i="11"/>
  <c r="W979" i="11"/>
  <c r="V979" i="11"/>
  <c r="AK979" i="11" s="1"/>
  <c r="U979" i="11"/>
  <c r="AG978" i="11"/>
  <c r="AC978" i="11"/>
  <c r="AA978" i="11"/>
  <c r="Y978" i="11"/>
  <c r="X978" i="11"/>
  <c r="W978" i="11"/>
  <c r="V978" i="11"/>
  <c r="AF978" i="11" s="1"/>
  <c r="U978" i="11"/>
  <c r="AC977" i="11"/>
  <c r="AA977" i="11"/>
  <c r="AB977" i="11" s="1"/>
  <c r="Y977" i="11"/>
  <c r="X977" i="11"/>
  <c r="W977" i="11"/>
  <c r="V977" i="11"/>
  <c r="AE977" i="11" s="1"/>
  <c r="U977" i="11"/>
  <c r="AK976" i="11"/>
  <c r="AF976" i="11"/>
  <c r="AC976" i="11"/>
  <c r="AB976" i="11"/>
  <c r="AA976" i="11"/>
  <c r="Y976" i="11"/>
  <c r="X976" i="11"/>
  <c r="W976" i="11"/>
  <c r="V976" i="11"/>
  <c r="U976" i="11"/>
  <c r="AK975" i="11"/>
  <c r="AC975" i="11"/>
  <c r="AA975" i="11"/>
  <c r="AB975" i="11" s="1"/>
  <c r="Y975" i="11"/>
  <c r="X975" i="11"/>
  <c r="W975" i="11"/>
  <c r="V975" i="11"/>
  <c r="AL975" i="11" s="1"/>
  <c r="U975" i="11"/>
  <c r="AK974" i="11"/>
  <c r="AF974" i="11"/>
  <c r="AC974" i="11"/>
  <c r="AB974" i="11"/>
  <c r="AA974" i="11"/>
  <c r="Y974" i="11"/>
  <c r="X974" i="11"/>
  <c r="W974" i="11"/>
  <c r="V974" i="11"/>
  <c r="AL974" i="11" s="1"/>
  <c r="U974" i="11"/>
  <c r="AG973" i="11"/>
  <c r="AC973" i="11"/>
  <c r="AA973" i="11"/>
  <c r="AB973" i="11" s="1"/>
  <c r="Y973" i="11"/>
  <c r="X973" i="11"/>
  <c r="W973" i="11"/>
  <c r="V973" i="11"/>
  <c r="AK973" i="11" s="1"/>
  <c r="U973" i="11"/>
  <c r="AK972" i="11"/>
  <c r="AC972" i="11"/>
  <c r="AA972" i="11"/>
  <c r="AB972" i="11" s="1"/>
  <c r="Y972" i="11"/>
  <c r="X972" i="11"/>
  <c r="W972" i="11"/>
  <c r="V972" i="11"/>
  <c r="AL972" i="11" s="1"/>
  <c r="U972" i="11"/>
  <c r="AK971" i="11"/>
  <c r="AC971" i="11"/>
  <c r="AA971" i="11"/>
  <c r="AB971" i="11" s="1"/>
  <c r="Y971" i="11"/>
  <c r="X971" i="11"/>
  <c r="W971" i="11"/>
  <c r="AL971" i="11" s="1"/>
  <c r="V971" i="11"/>
  <c r="AG971" i="11" s="1"/>
  <c r="U971" i="11"/>
  <c r="AE970" i="11"/>
  <c r="AC970" i="11"/>
  <c r="AB970" i="11"/>
  <c r="AA970" i="11"/>
  <c r="Y970" i="11"/>
  <c r="X970" i="11"/>
  <c r="W970" i="11"/>
  <c r="V970" i="11"/>
  <c r="AL970" i="11" s="1"/>
  <c r="U970" i="11"/>
  <c r="AK969" i="11"/>
  <c r="AC969" i="11"/>
  <c r="AA969" i="11"/>
  <c r="AB969" i="11" s="1"/>
  <c r="Y969" i="11"/>
  <c r="X969" i="11"/>
  <c r="W969" i="11"/>
  <c r="V969" i="11"/>
  <c r="AL969" i="11" s="1"/>
  <c r="U969" i="11"/>
  <c r="AC968" i="11"/>
  <c r="AA968" i="11"/>
  <c r="Y968" i="11"/>
  <c r="X968" i="11"/>
  <c r="W968" i="11"/>
  <c r="V968" i="11"/>
  <c r="AK968" i="11" s="1"/>
  <c r="U968" i="11"/>
  <c r="AC967" i="11"/>
  <c r="AA967" i="11"/>
  <c r="AB967" i="11" s="1"/>
  <c r="Y967" i="11"/>
  <c r="X967" i="11"/>
  <c r="W967" i="11"/>
  <c r="V967" i="11"/>
  <c r="AE967" i="11" s="1"/>
  <c r="U967" i="11"/>
  <c r="AG966" i="11"/>
  <c r="AE966" i="11"/>
  <c r="AC966" i="11"/>
  <c r="AA966" i="11"/>
  <c r="AB966" i="11" s="1"/>
  <c r="Y966" i="11"/>
  <c r="X966" i="11"/>
  <c r="W966" i="11"/>
  <c r="V966" i="11"/>
  <c r="AK966" i="11" s="1"/>
  <c r="U966" i="11"/>
  <c r="AC965" i="11"/>
  <c r="AA965" i="11"/>
  <c r="AB965" i="11" s="1"/>
  <c r="Y965" i="11"/>
  <c r="X965" i="11"/>
  <c r="W965" i="11"/>
  <c r="V965" i="11"/>
  <c r="U965" i="11"/>
  <c r="AC964" i="11"/>
  <c r="AA964" i="11"/>
  <c r="Y964" i="11"/>
  <c r="X964" i="11"/>
  <c r="W964" i="11"/>
  <c r="V964" i="11"/>
  <c r="AL964" i="11" s="1"/>
  <c r="U964" i="11"/>
  <c r="AC963" i="11"/>
  <c r="AA963" i="11"/>
  <c r="AB963" i="11" s="1"/>
  <c r="Y963" i="11"/>
  <c r="X963" i="11"/>
  <c r="W963" i="11"/>
  <c r="V963" i="11"/>
  <c r="AK963" i="11" s="1"/>
  <c r="U963" i="11"/>
  <c r="AF962" i="11"/>
  <c r="AC962" i="11"/>
  <c r="AA962" i="11"/>
  <c r="Y962" i="11"/>
  <c r="X962" i="11"/>
  <c r="W962" i="11"/>
  <c r="V962" i="11"/>
  <c r="AL962" i="11" s="1"/>
  <c r="U962" i="11"/>
  <c r="AC961" i="11"/>
  <c r="AA961" i="11"/>
  <c r="AB961" i="11" s="1"/>
  <c r="Y961" i="11"/>
  <c r="X961" i="11"/>
  <c r="W961" i="11"/>
  <c r="V961" i="11"/>
  <c r="U961" i="11"/>
  <c r="AC960" i="11"/>
  <c r="AA960" i="11"/>
  <c r="Y960" i="11"/>
  <c r="X960" i="11"/>
  <c r="W960" i="11"/>
  <c r="V960" i="11"/>
  <c r="AL960" i="11" s="1"/>
  <c r="U960" i="11"/>
  <c r="AK959" i="11"/>
  <c r="AC959" i="11"/>
  <c r="AA959" i="11"/>
  <c r="AB959" i="11" s="1"/>
  <c r="Y959" i="11"/>
  <c r="X959" i="11"/>
  <c r="W959" i="11"/>
  <c r="AL959" i="11" s="1"/>
  <c r="V959" i="11"/>
  <c r="U959" i="11"/>
  <c r="AC958" i="11"/>
  <c r="AA958" i="11"/>
  <c r="Y958" i="11"/>
  <c r="X958" i="11"/>
  <c r="W958" i="11"/>
  <c r="V958" i="11"/>
  <c r="AL958" i="11" s="1"/>
  <c r="U958" i="11"/>
  <c r="AK957" i="11"/>
  <c r="AG957" i="11"/>
  <c r="AC957" i="11"/>
  <c r="AA957" i="11"/>
  <c r="AB957" i="11" s="1"/>
  <c r="Y957" i="11"/>
  <c r="X957" i="11"/>
  <c r="W957" i="11"/>
  <c r="AL957" i="11" s="1"/>
  <c r="V957" i="11"/>
  <c r="U957" i="11"/>
  <c r="AK956" i="11"/>
  <c r="AG956" i="11"/>
  <c r="AE956" i="11"/>
  <c r="AC956" i="11"/>
  <c r="AB956" i="11"/>
  <c r="AA956" i="11"/>
  <c r="Y956" i="11"/>
  <c r="X956" i="11"/>
  <c r="W956" i="11"/>
  <c r="V956" i="11"/>
  <c r="U956" i="11"/>
  <c r="AK955" i="11"/>
  <c r="AC955" i="11"/>
  <c r="AA955" i="11"/>
  <c r="AB955" i="11" s="1"/>
  <c r="Y955" i="11"/>
  <c r="X955" i="11"/>
  <c r="W955" i="11"/>
  <c r="V955" i="11"/>
  <c r="AL955" i="11" s="1"/>
  <c r="U955" i="11"/>
  <c r="AC954" i="11"/>
  <c r="AA954" i="11"/>
  <c r="Y954" i="11"/>
  <c r="X954" i="11"/>
  <c r="W954" i="11"/>
  <c r="V954" i="11"/>
  <c r="AL954" i="11" s="1"/>
  <c r="U954" i="11"/>
  <c r="AK953" i="11"/>
  <c r="AG953" i="11"/>
  <c r="AC953" i="11"/>
  <c r="AA953" i="11"/>
  <c r="AB953" i="11" s="1"/>
  <c r="Y953" i="11"/>
  <c r="X953" i="11"/>
  <c r="W953" i="11"/>
  <c r="AL953" i="11" s="1"/>
  <c r="V953" i="11"/>
  <c r="U953" i="11"/>
  <c r="AK952" i="11"/>
  <c r="AC952" i="11"/>
  <c r="AA952" i="11"/>
  <c r="Y952" i="11"/>
  <c r="X952" i="11"/>
  <c r="W952" i="11"/>
  <c r="V952" i="11"/>
  <c r="U952" i="11"/>
  <c r="AE951" i="11"/>
  <c r="AC951" i="11"/>
  <c r="AA951" i="11"/>
  <c r="AB951" i="11" s="1"/>
  <c r="Y951" i="11"/>
  <c r="X951" i="11"/>
  <c r="W951" i="11"/>
  <c r="V951" i="11"/>
  <c r="AG951" i="11" s="1"/>
  <c r="U951" i="11"/>
  <c r="AC950" i="11"/>
  <c r="AA950" i="11"/>
  <c r="AB950" i="11" s="1"/>
  <c r="Y950" i="11"/>
  <c r="X950" i="11"/>
  <c r="W950" i="11"/>
  <c r="V950" i="11"/>
  <c r="AE950" i="11" s="1"/>
  <c r="U950" i="11"/>
  <c r="AC949" i="11"/>
  <c r="AA949" i="11"/>
  <c r="AB949" i="11" s="1"/>
  <c r="Y949" i="11"/>
  <c r="X949" i="11"/>
  <c r="W949" i="11"/>
  <c r="V949" i="11"/>
  <c r="U949" i="11"/>
  <c r="AC948" i="11"/>
  <c r="AA948" i="11"/>
  <c r="Y948" i="11"/>
  <c r="X948" i="11"/>
  <c r="W948" i="11"/>
  <c r="V948" i="11"/>
  <c r="AL948" i="11" s="1"/>
  <c r="U948" i="11"/>
  <c r="AC947" i="11"/>
  <c r="AA947" i="11"/>
  <c r="AB947" i="11" s="1"/>
  <c r="Y947" i="11"/>
  <c r="X947" i="11"/>
  <c r="W947" i="11"/>
  <c r="V947" i="11"/>
  <c r="AK947" i="11" s="1"/>
  <c r="U947" i="11"/>
  <c r="AG946" i="11"/>
  <c r="AF946" i="11"/>
  <c r="AC946" i="11"/>
  <c r="AA946" i="11"/>
  <c r="Y946" i="11"/>
  <c r="X946" i="11"/>
  <c r="W946" i="11"/>
  <c r="V946" i="11"/>
  <c r="AL946" i="11" s="1"/>
  <c r="U946" i="11"/>
  <c r="AC945" i="11"/>
  <c r="AA945" i="11"/>
  <c r="AB945" i="11" s="1"/>
  <c r="Y945" i="11"/>
  <c r="X945" i="11"/>
  <c r="W945" i="11"/>
  <c r="V945" i="11"/>
  <c r="U945" i="11"/>
  <c r="AK944" i="11"/>
  <c r="AF944" i="11"/>
  <c r="AC944" i="11"/>
  <c r="AB944" i="11"/>
  <c r="AA944" i="11"/>
  <c r="Y944" i="11"/>
  <c r="X944" i="11"/>
  <c r="W944" i="11"/>
  <c r="V944" i="11"/>
  <c r="U944" i="11"/>
  <c r="AC943" i="11"/>
  <c r="AA943" i="11"/>
  <c r="AB943" i="11" s="1"/>
  <c r="Y943" i="11"/>
  <c r="X943" i="11"/>
  <c r="W943" i="11"/>
  <c r="V943" i="11"/>
  <c r="AK943" i="11" s="1"/>
  <c r="U943" i="11"/>
  <c r="AK942" i="11"/>
  <c r="AF942" i="11"/>
  <c r="AC942" i="11"/>
  <c r="AB942" i="11"/>
  <c r="AA942" i="11"/>
  <c r="Y942" i="11"/>
  <c r="X942" i="11"/>
  <c r="W942" i="11"/>
  <c r="V942" i="11"/>
  <c r="U942" i="11"/>
  <c r="AC941" i="11"/>
  <c r="AA941" i="11"/>
  <c r="AB941" i="11" s="1"/>
  <c r="Y941" i="11"/>
  <c r="X941" i="11"/>
  <c r="W941" i="11"/>
  <c r="V941" i="11"/>
  <c r="AG941" i="11" s="1"/>
  <c r="U941" i="11"/>
  <c r="AC940" i="11"/>
  <c r="AA940" i="11"/>
  <c r="AB940" i="11" s="1"/>
  <c r="Y940" i="11"/>
  <c r="X940" i="11"/>
  <c r="W940" i="11"/>
  <c r="V940" i="11"/>
  <c r="AL940" i="11" s="1"/>
  <c r="U940" i="11"/>
  <c r="AK939" i="11"/>
  <c r="AG939" i="11"/>
  <c r="AC939" i="11"/>
  <c r="AA939" i="11"/>
  <c r="AB939" i="11" s="1"/>
  <c r="Y939" i="11"/>
  <c r="X939" i="11"/>
  <c r="W939" i="11"/>
  <c r="AL939" i="11" s="1"/>
  <c r="V939" i="11"/>
  <c r="U939" i="11"/>
  <c r="AE938" i="11"/>
  <c r="AC938" i="11"/>
  <c r="AB938" i="11"/>
  <c r="AA938" i="11"/>
  <c r="Y938" i="11"/>
  <c r="X938" i="11"/>
  <c r="W938" i="11"/>
  <c r="V938" i="11"/>
  <c r="U938" i="11"/>
  <c r="AK937" i="11"/>
  <c r="AG937" i="11"/>
  <c r="AC937" i="11"/>
  <c r="AA937" i="11"/>
  <c r="AB937" i="11" s="1"/>
  <c r="Y937" i="11"/>
  <c r="X937" i="11"/>
  <c r="W937" i="11"/>
  <c r="V937" i="11"/>
  <c r="AL937" i="11" s="1"/>
  <c r="U937" i="11"/>
  <c r="AK936" i="11"/>
  <c r="AC936" i="11"/>
  <c r="AA936" i="11"/>
  <c r="Y936" i="11"/>
  <c r="X936" i="11"/>
  <c r="W936" i="11"/>
  <c r="V936" i="11"/>
  <c r="AL936" i="11" s="1"/>
  <c r="U936" i="11"/>
  <c r="AE935" i="11"/>
  <c r="AC935" i="11"/>
  <c r="AA935" i="11"/>
  <c r="AB935" i="11" s="1"/>
  <c r="Y935" i="11"/>
  <c r="X935" i="11"/>
  <c r="W935" i="11"/>
  <c r="V935" i="11"/>
  <c r="AG935" i="11" s="1"/>
  <c r="U935" i="11"/>
  <c r="AE934" i="11"/>
  <c r="AC934" i="11"/>
  <c r="AA934" i="11"/>
  <c r="Y934" i="11"/>
  <c r="X934" i="11"/>
  <c r="W934" i="11"/>
  <c r="V934" i="11"/>
  <c r="AK934" i="11" s="1"/>
  <c r="U934" i="11"/>
  <c r="AL933" i="11"/>
  <c r="AC933" i="11"/>
  <c r="AA933" i="11"/>
  <c r="AB933" i="11" s="1"/>
  <c r="Y933" i="11"/>
  <c r="X933" i="11"/>
  <c r="W933" i="11"/>
  <c r="V933" i="11"/>
  <c r="U933" i="11"/>
  <c r="AK932" i="11"/>
  <c r="AC932" i="11"/>
  <c r="AA932" i="11"/>
  <c r="Y932" i="11"/>
  <c r="X932" i="11"/>
  <c r="W932" i="11"/>
  <c r="V932" i="11"/>
  <c r="AL932" i="11" s="1"/>
  <c r="U932" i="11"/>
  <c r="AL931" i="11"/>
  <c r="AC931" i="11"/>
  <c r="AA931" i="11"/>
  <c r="AB931" i="11" s="1"/>
  <c r="Y931" i="11"/>
  <c r="X931" i="11"/>
  <c r="W931" i="11"/>
  <c r="V931" i="11"/>
  <c r="AE931" i="11" s="1"/>
  <c r="U931" i="11"/>
  <c r="AC930" i="11"/>
  <c r="AA930" i="11"/>
  <c r="Y930" i="11"/>
  <c r="X930" i="11"/>
  <c r="W930" i="11"/>
  <c r="V930" i="11"/>
  <c r="AL930" i="11" s="1"/>
  <c r="U930" i="11"/>
  <c r="AE929" i="11"/>
  <c r="AC929" i="11"/>
  <c r="AA929" i="11"/>
  <c r="AB929" i="11" s="1"/>
  <c r="Y929" i="11"/>
  <c r="X929" i="11"/>
  <c r="W929" i="11"/>
  <c r="AL929" i="11" s="1"/>
  <c r="V929" i="11"/>
  <c r="U929" i="11"/>
  <c r="AC928" i="11"/>
  <c r="AA928" i="11"/>
  <c r="Y928" i="11"/>
  <c r="X928" i="11"/>
  <c r="W928" i="11"/>
  <c r="V928" i="11"/>
  <c r="AL928" i="11" s="1"/>
  <c r="U928" i="11"/>
  <c r="AL927" i="11"/>
  <c r="AK927" i="11"/>
  <c r="AC927" i="11"/>
  <c r="AA927" i="11"/>
  <c r="AB927" i="11" s="1"/>
  <c r="Y927" i="11"/>
  <c r="X927" i="11"/>
  <c r="W927" i="11"/>
  <c r="V927" i="11"/>
  <c r="U927" i="11"/>
  <c r="AC926" i="11"/>
  <c r="AA926" i="11"/>
  <c r="Y926" i="11"/>
  <c r="X926" i="11"/>
  <c r="W926" i="11"/>
  <c r="V926" i="11"/>
  <c r="AL926" i="11" s="1"/>
  <c r="U926" i="11"/>
  <c r="AK925" i="11"/>
  <c r="AG925" i="11"/>
  <c r="AC925" i="11"/>
  <c r="AA925" i="11"/>
  <c r="AB925" i="11" s="1"/>
  <c r="Y925" i="11"/>
  <c r="X925" i="11"/>
  <c r="W925" i="11"/>
  <c r="AL925" i="11" s="1"/>
  <c r="V925" i="11"/>
  <c r="U925" i="11"/>
  <c r="AK924" i="11"/>
  <c r="AG924" i="11"/>
  <c r="AE924" i="11"/>
  <c r="AC924" i="11"/>
  <c r="AB924" i="11"/>
  <c r="AA924" i="11"/>
  <c r="Y924" i="11"/>
  <c r="X924" i="11"/>
  <c r="W924" i="11"/>
  <c r="V924" i="11"/>
  <c r="AL924" i="11" s="1"/>
  <c r="U924" i="11"/>
  <c r="AK923" i="11"/>
  <c r="AC923" i="11"/>
  <c r="AA923" i="11"/>
  <c r="AB923" i="11" s="1"/>
  <c r="Y923" i="11"/>
  <c r="X923" i="11"/>
  <c r="W923" i="11"/>
  <c r="V923" i="11"/>
  <c r="AL923" i="11" s="1"/>
  <c r="U923" i="11"/>
  <c r="AC922" i="11"/>
  <c r="AA922" i="11"/>
  <c r="Y922" i="11"/>
  <c r="X922" i="11"/>
  <c r="W922" i="11"/>
  <c r="V922" i="11"/>
  <c r="AL922" i="11" s="1"/>
  <c r="U922" i="11"/>
  <c r="AK921" i="11"/>
  <c r="AG921" i="11"/>
  <c r="AC921" i="11"/>
  <c r="AA921" i="11"/>
  <c r="AB921" i="11" s="1"/>
  <c r="Y921" i="11"/>
  <c r="X921" i="11"/>
  <c r="W921" i="11"/>
  <c r="V921" i="11"/>
  <c r="AL921" i="11" s="1"/>
  <c r="U921" i="11"/>
  <c r="AG920" i="11"/>
  <c r="AC920" i="11"/>
  <c r="AA920" i="11"/>
  <c r="Y920" i="11"/>
  <c r="X920" i="11"/>
  <c r="W920" i="11"/>
  <c r="V920" i="11"/>
  <c r="AK920" i="11" s="1"/>
  <c r="U920" i="11"/>
  <c r="AC919" i="11"/>
  <c r="AA919" i="11"/>
  <c r="AB919" i="11" s="1"/>
  <c r="Y919" i="11"/>
  <c r="X919" i="11"/>
  <c r="W919" i="11"/>
  <c r="V919" i="11"/>
  <c r="AG919" i="11" s="1"/>
  <c r="U919" i="11"/>
  <c r="AG918" i="11"/>
  <c r="AE918" i="11"/>
  <c r="AC918" i="11"/>
  <c r="AA918" i="11"/>
  <c r="Y918" i="11"/>
  <c r="X918" i="11"/>
  <c r="W918" i="11"/>
  <c r="V918" i="11"/>
  <c r="AL918" i="11" s="1"/>
  <c r="U918" i="11"/>
  <c r="AC917" i="11"/>
  <c r="AA917" i="11"/>
  <c r="AB917" i="11" s="1"/>
  <c r="Y917" i="11"/>
  <c r="X917" i="11"/>
  <c r="W917" i="11"/>
  <c r="V917" i="11"/>
  <c r="AE917" i="11" s="1"/>
  <c r="U917" i="11"/>
  <c r="AK916" i="11"/>
  <c r="AG916" i="11"/>
  <c r="AC916" i="11"/>
  <c r="AA916" i="11"/>
  <c r="Y916" i="11"/>
  <c r="X916" i="11"/>
  <c r="W916" i="11"/>
  <c r="V916" i="11"/>
  <c r="AL916" i="11" s="1"/>
  <c r="U916" i="11"/>
  <c r="AC915" i="11"/>
  <c r="AA915" i="11"/>
  <c r="AB915" i="11" s="1"/>
  <c r="Y915" i="11"/>
  <c r="X915" i="11"/>
  <c r="W915" i="11"/>
  <c r="V915" i="11"/>
  <c r="U915" i="11"/>
  <c r="AF914" i="11"/>
  <c r="AC914" i="11"/>
  <c r="AA914" i="11"/>
  <c r="Y914" i="11"/>
  <c r="X914" i="11"/>
  <c r="W914" i="11"/>
  <c r="V914" i="11"/>
  <c r="AL914" i="11" s="1"/>
  <c r="U914" i="11"/>
  <c r="AC913" i="11"/>
  <c r="AA913" i="11"/>
  <c r="AB913" i="11" s="1"/>
  <c r="Y913" i="11"/>
  <c r="X913" i="11"/>
  <c r="W913" i="11"/>
  <c r="V913" i="11"/>
  <c r="U913" i="11"/>
  <c r="AC912" i="11"/>
  <c r="AA912" i="11"/>
  <c r="Y912" i="11"/>
  <c r="X912" i="11"/>
  <c r="W912" i="11"/>
  <c r="V912" i="11"/>
  <c r="AL912" i="11" s="1"/>
  <c r="U912" i="11"/>
  <c r="AL911" i="11"/>
  <c r="AK911" i="11"/>
  <c r="AC911" i="11"/>
  <c r="AA911" i="11"/>
  <c r="AB911" i="11" s="1"/>
  <c r="Y911" i="11"/>
  <c r="X911" i="11"/>
  <c r="W911" i="11"/>
  <c r="V911" i="11"/>
  <c r="U911" i="11"/>
  <c r="AC910" i="11"/>
  <c r="AA910" i="11"/>
  <c r="Y910" i="11"/>
  <c r="X910" i="11"/>
  <c r="W910" i="11"/>
  <c r="V910" i="11"/>
  <c r="AL910" i="11" s="1"/>
  <c r="U910" i="11"/>
  <c r="AG909" i="11"/>
  <c r="AC909" i="11"/>
  <c r="AA909" i="11"/>
  <c r="AB909" i="11" s="1"/>
  <c r="Y909" i="11"/>
  <c r="X909" i="11"/>
  <c r="W909" i="11"/>
  <c r="V909" i="11"/>
  <c r="AL909" i="11" s="1"/>
  <c r="U909" i="11"/>
  <c r="AK908" i="11"/>
  <c r="AC908" i="11"/>
  <c r="AA908" i="11"/>
  <c r="AB908" i="11" s="1"/>
  <c r="Y908" i="11"/>
  <c r="X908" i="11"/>
  <c r="W908" i="11"/>
  <c r="V908" i="11"/>
  <c r="AL908" i="11" s="1"/>
  <c r="U908" i="11"/>
  <c r="AK907" i="11"/>
  <c r="AC907" i="11"/>
  <c r="AA907" i="11"/>
  <c r="AB907" i="11" s="1"/>
  <c r="Y907" i="11"/>
  <c r="X907" i="11"/>
  <c r="W907" i="11"/>
  <c r="AL907" i="11" s="1"/>
  <c r="V907" i="11"/>
  <c r="AG907" i="11" s="1"/>
  <c r="U907" i="11"/>
  <c r="AC906" i="11"/>
  <c r="AA906" i="11"/>
  <c r="AB906" i="11" s="1"/>
  <c r="Y906" i="11"/>
  <c r="X906" i="11"/>
  <c r="W906" i="11"/>
  <c r="V906" i="11"/>
  <c r="AL906" i="11" s="1"/>
  <c r="U906" i="11"/>
  <c r="AG905" i="11"/>
  <c r="AC905" i="11"/>
  <c r="AA905" i="11"/>
  <c r="AB905" i="11" s="1"/>
  <c r="Y905" i="11"/>
  <c r="X905" i="11"/>
  <c r="W905" i="11"/>
  <c r="V905" i="11"/>
  <c r="AL905" i="11" s="1"/>
  <c r="U905" i="11"/>
  <c r="AK904" i="11"/>
  <c r="AC904" i="11"/>
  <c r="AA904" i="11"/>
  <c r="Y904" i="11"/>
  <c r="X904" i="11"/>
  <c r="W904" i="11"/>
  <c r="V904" i="11"/>
  <c r="AL904" i="11" s="1"/>
  <c r="U904" i="11"/>
  <c r="AE903" i="11"/>
  <c r="AC903" i="11"/>
  <c r="AA903" i="11"/>
  <c r="AB903" i="11" s="1"/>
  <c r="Y903" i="11"/>
  <c r="X903" i="11"/>
  <c r="W903" i="11"/>
  <c r="V903" i="11"/>
  <c r="AG903" i="11" s="1"/>
  <c r="U903" i="11"/>
  <c r="AC902" i="11"/>
  <c r="AA902" i="11"/>
  <c r="Y902" i="11"/>
  <c r="X902" i="11"/>
  <c r="W902" i="11"/>
  <c r="V902" i="11"/>
  <c r="AL902" i="11" s="1"/>
  <c r="U902" i="11"/>
  <c r="AC901" i="11"/>
  <c r="AA901" i="11"/>
  <c r="AB901" i="11" s="1"/>
  <c r="Y901" i="11"/>
  <c r="X901" i="11"/>
  <c r="W901" i="11"/>
  <c r="V901" i="11"/>
  <c r="U901" i="11"/>
  <c r="AC900" i="11"/>
  <c r="AA900" i="11"/>
  <c r="Y900" i="11"/>
  <c r="X900" i="11"/>
  <c r="W900" i="11"/>
  <c r="V900" i="11"/>
  <c r="AL900" i="11" s="1"/>
  <c r="U900" i="11"/>
  <c r="AC899" i="11"/>
  <c r="AA899" i="11"/>
  <c r="AB899" i="11" s="1"/>
  <c r="Y899" i="11"/>
  <c r="X899" i="11"/>
  <c r="W899" i="11"/>
  <c r="V899" i="11"/>
  <c r="AE899" i="11" s="1"/>
  <c r="U899" i="11"/>
  <c r="AF898" i="11"/>
  <c r="AC898" i="11"/>
  <c r="AA898" i="11"/>
  <c r="Y898" i="11"/>
  <c r="X898" i="11"/>
  <c r="W898" i="11"/>
  <c r="V898" i="11"/>
  <c r="AL898" i="11" s="1"/>
  <c r="U898" i="11"/>
  <c r="AL897" i="11"/>
  <c r="AC897" i="11"/>
  <c r="AA897" i="11"/>
  <c r="AB897" i="11" s="1"/>
  <c r="Y897" i="11"/>
  <c r="X897" i="11"/>
  <c r="W897" i="11"/>
  <c r="V897" i="11"/>
  <c r="U897" i="11"/>
  <c r="AK896" i="11"/>
  <c r="AF896" i="11"/>
  <c r="AC896" i="11"/>
  <c r="AB896" i="11"/>
  <c r="AA896" i="11"/>
  <c r="Y896" i="11"/>
  <c r="X896" i="11"/>
  <c r="W896" i="11"/>
  <c r="V896" i="11"/>
  <c r="AL896" i="11" s="1"/>
  <c r="U896" i="11"/>
  <c r="AK895" i="11"/>
  <c r="AC895" i="11"/>
  <c r="AA895" i="11"/>
  <c r="AB895" i="11" s="1"/>
  <c r="Y895" i="11"/>
  <c r="X895" i="11"/>
  <c r="W895" i="11"/>
  <c r="V895" i="11"/>
  <c r="AL895" i="11" s="1"/>
  <c r="U895" i="11"/>
  <c r="AK894" i="11"/>
  <c r="AF894" i="11"/>
  <c r="AC894" i="11"/>
  <c r="AB894" i="11"/>
  <c r="AA894" i="11"/>
  <c r="Y894" i="11"/>
  <c r="X894" i="11"/>
  <c r="W894" i="11"/>
  <c r="V894" i="11"/>
  <c r="U894" i="11"/>
  <c r="AG893" i="11"/>
  <c r="AC893" i="11"/>
  <c r="AA893" i="11"/>
  <c r="AB893" i="11" s="1"/>
  <c r="Y893" i="11"/>
  <c r="X893" i="11"/>
  <c r="W893" i="11"/>
  <c r="V893" i="11"/>
  <c r="AK893" i="11" s="1"/>
  <c r="U893" i="11"/>
  <c r="AK892" i="11"/>
  <c r="AC892" i="11"/>
  <c r="AA892" i="11"/>
  <c r="AB892" i="11" s="1"/>
  <c r="Y892" i="11"/>
  <c r="X892" i="11"/>
  <c r="W892" i="11"/>
  <c r="V892" i="11"/>
  <c r="AL892" i="11" s="1"/>
  <c r="U892" i="11"/>
  <c r="AC891" i="11"/>
  <c r="AA891" i="11"/>
  <c r="AB891" i="11" s="1"/>
  <c r="Y891" i="11"/>
  <c r="X891" i="11"/>
  <c r="W891" i="11"/>
  <c r="V891" i="11"/>
  <c r="AG891" i="11" s="1"/>
  <c r="U891" i="11"/>
  <c r="AC890" i="11"/>
  <c r="AA890" i="11"/>
  <c r="Y890" i="11"/>
  <c r="X890" i="11"/>
  <c r="W890" i="11"/>
  <c r="V890" i="11"/>
  <c r="AL890" i="11" s="1"/>
  <c r="U890" i="11"/>
  <c r="AG889" i="11"/>
  <c r="AC889" i="11"/>
  <c r="AA889" i="11"/>
  <c r="AB889" i="11" s="1"/>
  <c r="Y889" i="11"/>
  <c r="X889" i="11"/>
  <c r="W889" i="11"/>
  <c r="V889" i="11"/>
  <c r="AL889" i="11" s="1"/>
  <c r="U889" i="11"/>
  <c r="AK888" i="11"/>
  <c r="AF888" i="11"/>
  <c r="AC888" i="11"/>
  <c r="AB888" i="11"/>
  <c r="AA888" i="11"/>
  <c r="Y888" i="11"/>
  <c r="X888" i="11"/>
  <c r="W888" i="11"/>
  <c r="V888" i="11"/>
  <c r="AG888" i="11" s="1"/>
  <c r="U888" i="11"/>
  <c r="AC887" i="11"/>
  <c r="AA887" i="11"/>
  <c r="AB887" i="11" s="1"/>
  <c r="Y887" i="11"/>
  <c r="X887" i="11"/>
  <c r="W887" i="11"/>
  <c r="V887" i="11"/>
  <c r="AL887" i="11" s="1"/>
  <c r="U887" i="11"/>
  <c r="AC886" i="11"/>
  <c r="AA886" i="11"/>
  <c r="AB886" i="11" s="1"/>
  <c r="Y886" i="11"/>
  <c r="X886" i="11"/>
  <c r="W886" i="11"/>
  <c r="V886" i="11"/>
  <c r="AF886" i="11" s="1"/>
  <c r="U886" i="11"/>
  <c r="AE885" i="11"/>
  <c r="AC885" i="11"/>
  <c r="AA885" i="11"/>
  <c r="AB885" i="11" s="1"/>
  <c r="Y885" i="11"/>
  <c r="X885" i="11"/>
  <c r="W885" i="11"/>
  <c r="V885" i="11"/>
  <c r="AL885" i="11" s="1"/>
  <c r="U885" i="11"/>
  <c r="AK884" i="11"/>
  <c r="AC884" i="11"/>
  <c r="AA884" i="11"/>
  <c r="AB884" i="11" s="1"/>
  <c r="Y884" i="11"/>
  <c r="X884" i="11"/>
  <c r="W884" i="11"/>
  <c r="V884" i="11"/>
  <c r="AL884" i="11" s="1"/>
  <c r="U884" i="11"/>
  <c r="AL883" i="11"/>
  <c r="AC883" i="11"/>
  <c r="AB883" i="11"/>
  <c r="AA883" i="11"/>
  <c r="Y883" i="11"/>
  <c r="X883" i="11"/>
  <c r="W883" i="11"/>
  <c r="V883" i="11"/>
  <c r="U883" i="11"/>
  <c r="AC882" i="11"/>
  <c r="AA882" i="11"/>
  <c r="AB882" i="11" s="1"/>
  <c r="Y882" i="11"/>
  <c r="X882" i="11"/>
  <c r="W882" i="11"/>
  <c r="V882" i="11"/>
  <c r="AF882" i="11" s="1"/>
  <c r="U882" i="11"/>
  <c r="AE881" i="11"/>
  <c r="AC881" i="11"/>
  <c r="AA881" i="11"/>
  <c r="AB881" i="11" s="1"/>
  <c r="Y881" i="11"/>
  <c r="X881" i="11"/>
  <c r="W881" i="11"/>
  <c r="V881" i="11"/>
  <c r="AL881" i="11" s="1"/>
  <c r="U881" i="11"/>
  <c r="AK880" i="11"/>
  <c r="AC880" i="11"/>
  <c r="AA880" i="11"/>
  <c r="AF880" i="11" s="1"/>
  <c r="Y880" i="11"/>
  <c r="X880" i="11"/>
  <c r="W880" i="11"/>
  <c r="V880" i="11"/>
  <c r="AL880" i="11" s="1"/>
  <c r="U880" i="11"/>
  <c r="AC879" i="11"/>
  <c r="AA879" i="11"/>
  <c r="AB879" i="11" s="1"/>
  <c r="Y879" i="11"/>
  <c r="X879" i="11"/>
  <c r="W879" i="11"/>
  <c r="V879" i="11"/>
  <c r="AL879" i="11" s="1"/>
  <c r="U879" i="11"/>
  <c r="AK878" i="11"/>
  <c r="AF878" i="11"/>
  <c r="AC878" i="11"/>
  <c r="AA878" i="11"/>
  <c r="AB878" i="11" s="1"/>
  <c r="Y878" i="11"/>
  <c r="X878" i="11"/>
  <c r="W878" i="11"/>
  <c r="V878" i="11"/>
  <c r="U878" i="11"/>
  <c r="AF877" i="11"/>
  <c r="AC877" i="11"/>
  <c r="AA877" i="11"/>
  <c r="AB877" i="11" s="1"/>
  <c r="Y877" i="11"/>
  <c r="X877" i="11"/>
  <c r="W877" i="11"/>
  <c r="V877" i="11"/>
  <c r="AL877" i="11" s="1"/>
  <c r="U877" i="11"/>
  <c r="AG876" i="11"/>
  <c r="AE876" i="11"/>
  <c r="AC876" i="11"/>
  <c r="AB876" i="11"/>
  <c r="AA876" i="11"/>
  <c r="Y876" i="11"/>
  <c r="X876" i="11"/>
  <c r="W876" i="11"/>
  <c r="V876" i="11"/>
  <c r="AL876" i="11" s="1"/>
  <c r="U876" i="11"/>
  <c r="AC875" i="11"/>
  <c r="AA875" i="11"/>
  <c r="AB875" i="11" s="1"/>
  <c r="Y875" i="11"/>
  <c r="X875" i="11"/>
  <c r="W875" i="11"/>
  <c r="V875" i="11"/>
  <c r="AL875" i="11" s="1"/>
  <c r="U875" i="11"/>
  <c r="AK874" i="11"/>
  <c r="AF874" i="11"/>
  <c r="AC874" i="11"/>
  <c r="AA874" i="11"/>
  <c r="AB874" i="11" s="1"/>
  <c r="Y874" i="11"/>
  <c r="X874" i="11"/>
  <c r="W874" i="11"/>
  <c r="V874" i="11"/>
  <c r="U874" i="11"/>
  <c r="AF873" i="11"/>
  <c r="AC873" i="11"/>
  <c r="AA873" i="11"/>
  <c r="AB873" i="11" s="1"/>
  <c r="Y873" i="11"/>
  <c r="X873" i="11"/>
  <c r="W873" i="11"/>
  <c r="V873" i="11"/>
  <c r="AL873" i="11" s="1"/>
  <c r="U873" i="11"/>
  <c r="AC872" i="11"/>
  <c r="AB872" i="11"/>
  <c r="AA872" i="11"/>
  <c r="Y872" i="11"/>
  <c r="X872" i="11"/>
  <c r="W872" i="11"/>
  <c r="V872" i="11"/>
  <c r="AL872" i="11" s="1"/>
  <c r="U872" i="11"/>
  <c r="AL871" i="11"/>
  <c r="AC871" i="11"/>
  <c r="AB871" i="11"/>
  <c r="AA871" i="11"/>
  <c r="Y871" i="11"/>
  <c r="X871" i="11"/>
  <c r="W871" i="11"/>
  <c r="V871" i="11"/>
  <c r="U871" i="11"/>
  <c r="AF870" i="11"/>
  <c r="AC870" i="11"/>
  <c r="AA870" i="11"/>
  <c r="AB870" i="11" s="1"/>
  <c r="Y870" i="11"/>
  <c r="X870" i="11"/>
  <c r="W870" i="11"/>
  <c r="V870" i="11"/>
  <c r="AK870" i="11" s="1"/>
  <c r="U870" i="11"/>
  <c r="AC869" i="11"/>
  <c r="AA869" i="11"/>
  <c r="AB869" i="11" s="1"/>
  <c r="Y869" i="11"/>
  <c r="X869" i="11"/>
  <c r="W869" i="11"/>
  <c r="V869" i="11"/>
  <c r="AL869" i="11" s="1"/>
  <c r="U869" i="11"/>
  <c r="AC868" i="11"/>
  <c r="AA868" i="11"/>
  <c r="AB868" i="11" s="1"/>
  <c r="Y868" i="11"/>
  <c r="X868" i="11"/>
  <c r="W868" i="11"/>
  <c r="V868" i="11"/>
  <c r="AL868" i="11" s="1"/>
  <c r="U868" i="11"/>
  <c r="AC867" i="11"/>
  <c r="AB867" i="11"/>
  <c r="AA867" i="11"/>
  <c r="Y867" i="11"/>
  <c r="X867" i="11"/>
  <c r="W867" i="11"/>
  <c r="AL867" i="11" s="1"/>
  <c r="V867" i="11"/>
  <c r="U867" i="11"/>
  <c r="AF866" i="11"/>
  <c r="AC866" i="11"/>
  <c r="AA866" i="11"/>
  <c r="AB866" i="11" s="1"/>
  <c r="Y866" i="11"/>
  <c r="X866" i="11"/>
  <c r="W866" i="11"/>
  <c r="V866" i="11"/>
  <c r="AK866" i="11" s="1"/>
  <c r="U866" i="11"/>
  <c r="AC865" i="11"/>
  <c r="AA865" i="11"/>
  <c r="AB865" i="11" s="1"/>
  <c r="Y865" i="11"/>
  <c r="X865" i="11"/>
  <c r="W865" i="11"/>
  <c r="V865" i="11"/>
  <c r="AE865" i="11" s="1"/>
  <c r="U865" i="11"/>
  <c r="AK864" i="11"/>
  <c r="AC864" i="11"/>
  <c r="AA864" i="11"/>
  <c r="AG864" i="11" s="1"/>
  <c r="Y864" i="11"/>
  <c r="X864" i="11"/>
  <c r="W864" i="11"/>
  <c r="V864" i="11"/>
  <c r="AL864" i="11" s="1"/>
  <c r="U864" i="11"/>
  <c r="AC863" i="11"/>
  <c r="AA863" i="11"/>
  <c r="AB863" i="11" s="1"/>
  <c r="Y863" i="11"/>
  <c r="X863" i="11"/>
  <c r="W863" i="11"/>
  <c r="V863" i="11"/>
  <c r="AL863" i="11" s="1"/>
  <c r="U863" i="11"/>
  <c r="AK862" i="11"/>
  <c r="AC862" i="11"/>
  <c r="AA862" i="11"/>
  <c r="AB862" i="11" s="1"/>
  <c r="Y862" i="11"/>
  <c r="X862" i="11"/>
  <c r="W862" i="11"/>
  <c r="V862" i="11"/>
  <c r="AF862" i="11" s="1"/>
  <c r="U862" i="11"/>
  <c r="AF861" i="11"/>
  <c r="AE861" i="11"/>
  <c r="AC861" i="11"/>
  <c r="AA861" i="11"/>
  <c r="AB861" i="11" s="1"/>
  <c r="Y861" i="11"/>
  <c r="X861" i="11"/>
  <c r="W861" i="11"/>
  <c r="V861" i="11"/>
  <c r="AK861" i="11" s="1"/>
  <c r="U861" i="11"/>
  <c r="AK860" i="11"/>
  <c r="AG860" i="11"/>
  <c r="AE860" i="11"/>
  <c r="AC860" i="11"/>
  <c r="AB860" i="11"/>
  <c r="AA860" i="11"/>
  <c r="Y860" i="11"/>
  <c r="X860" i="11"/>
  <c r="W860" i="11"/>
  <c r="V860" i="11"/>
  <c r="AL860" i="11" s="1"/>
  <c r="U860" i="11"/>
  <c r="AC859" i="11"/>
  <c r="AA859" i="11"/>
  <c r="AB859" i="11" s="1"/>
  <c r="Y859" i="11"/>
  <c r="X859" i="11"/>
  <c r="W859" i="11"/>
  <c r="V859" i="11"/>
  <c r="AL859" i="11" s="1"/>
  <c r="U859" i="11"/>
  <c r="AK858" i="11"/>
  <c r="AC858" i="11"/>
  <c r="AA858" i="11"/>
  <c r="AB858" i="11" s="1"/>
  <c r="Y858" i="11"/>
  <c r="X858" i="11"/>
  <c r="W858" i="11"/>
  <c r="V858" i="11"/>
  <c r="AF858" i="11" s="1"/>
  <c r="U858" i="11"/>
  <c r="AF857" i="11"/>
  <c r="AE857" i="11"/>
  <c r="AC857" i="11"/>
  <c r="AA857" i="11"/>
  <c r="AB857" i="11" s="1"/>
  <c r="Y857" i="11"/>
  <c r="X857" i="11"/>
  <c r="W857" i="11"/>
  <c r="V857" i="11"/>
  <c r="AK857" i="11" s="1"/>
  <c r="U857" i="11"/>
  <c r="AG856" i="11"/>
  <c r="AC856" i="11"/>
  <c r="AB856" i="11"/>
  <c r="AA856" i="11"/>
  <c r="Y856" i="11"/>
  <c r="X856" i="11"/>
  <c r="W856" i="11"/>
  <c r="V856" i="11"/>
  <c r="AL856" i="11" s="1"/>
  <c r="U856" i="11"/>
  <c r="AL855" i="11"/>
  <c r="AC855" i="11"/>
  <c r="AB855" i="11"/>
  <c r="AA855" i="11"/>
  <c r="Y855" i="11"/>
  <c r="X855" i="11"/>
  <c r="W855" i="11"/>
  <c r="V855" i="11"/>
  <c r="U855" i="11"/>
  <c r="AC854" i="11"/>
  <c r="AA854" i="11"/>
  <c r="AB854" i="11" s="1"/>
  <c r="Y854" i="11"/>
  <c r="X854" i="11"/>
  <c r="W854" i="11"/>
  <c r="V854" i="11"/>
  <c r="AF854" i="11" s="1"/>
  <c r="U854" i="11"/>
  <c r="AE853" i="11"/>
  <c r="AC853" i="11"/>
  <c r="AA853" i="11"/>
  <c r="AB853" i="11" s="1"/>
  <c r="Y853" i="11"/>
  <c r="X853" i="11"/>
  <c r="W853" i="11"/>
  <c r="V853" i="11"/>
  <c r="AL853" i="11" s="1"/>
  <c r="U853" i="11"/>
  <c r="AK852" i="11"/>
  <c r="AC852" i="11"/>
  <c r="AA852" i="11"/>
  <c r="AB852" i="11" s="1"/>
  <c r="Y852" i="11"/>
  <c r="X852" i="11"/>
  <c r="W852" i="11"/>
  <c r="V852" i="11"/>
  <c r="AL852" i="11" s="1"/>
  <c r="U852" i="11"/>
  <c r="AL851" i="11"/>
  <c r="AC851" i="11"/>
  <c r="AB851" i="11"/>
  <c r="AA851" i="11"/>
  <c r="Y851" i="11"/>
  <c r="X851" i="11"/>
  <c r="W851" i="11"/>
  <c r="V851" i="11"/>
  <c r="U851" i="11"/>
  <c r="AC850" i="11"/>
  <c r="AA850" i="11"/>
  <c r="AB850" i="11" s="1"/>
  <c r="Y850" i="11"/>
  <c r="X850" i="11"/>
  <c r="W850" i="11"/>
  <c r="V850" i="11"/>
  <c r="AF850" i="11" s="1"/>
  <c r="U850" i="11"/>
  <c r="AE849" i="11"/>
  <c r="AC849" i="11"/>
  <c r="AA849" i="11"/>
  <c r="AB849" i="11" s="1"/>
  <c r="Y849" i="11"/>
  <c r="X849" i="11"/>
  <c r="W849" i="11"/>
  <c r="V849" i="11"/>
  <c r="AL849" i="11" s="1"/>
  <c r="U849" i="11"/>
  <c r="AK848" i="11"/>
  <c r="AC848" i="11"/>
  <c r="AA848" i="11"/>
  <c r="AF848" i="11" s="1"/>
  <c r="Y848" i="11"/>
  <c r="X848" i="11"/>
  <c r="W848" i="11"/>
  <c r="V848" i="11"/>
  <c r="AG848" i="11" s="1"/>
  <c r="U848" i="11"/>
  <c r="AC847" i="11"/>
  <c r="AA847" i="11"/>
  <c r="AB847" i="11" s="1"/>
  <c r="Y847" i="11"/>
  <c r="X847" i="11"/>
  <c r="W847" i="11"/>
  <c r="V847" i="11"/>
  <c r="AL847" i="11" s="1"/>
  <c r="U847" i="11"/>
  <c r="AK846" i="11"/>
  <c r="AF846" i="11"/>
  <c r="AC846" i="11"/>
  <c r="AA846" i="11"/>
  <c r="AB846" i="11" s="1"/>
  <c r="Y846" i="11"/>
  <c r="X846" i="11"/>
  <c r="W846" i="11"/>
  <c r="V846" i="11"/>
  <c r="U846" i="11"/>
  <c r="AF845" i="11"/>
  <c r="AC845" i="11"/>
  <c r="AA845" i="11"/>
  <c r="AB845" i="11" s="1"/>
  <c r="Y845" i="11"/>
  <c r="X845" i="11"/>
  <c r="W845" i="11"/>
  <c r="V845" i="11"/>
  <c r="AL845" i="11" s="1"/>
  <c r="U845" i="11"/>
  <c r="AK844" i="11"/>
  <c r="AE844" i="11"/>
  <c r="AC844" i="11"/>
  <c r="AB844" i="11"/>
  <c r="AA844" i="11"/>
  <c r="Y844" i="11"/>
  <c r="X844" i="11"/>
  <c r="W844" i="11"/>
  <c r="V844" i="11"/>
  <c r="U844" i="11"/>
  <c r="AL843" i="11"/>
  <c r="AC843" i="11"/>
  <c r="AA843" i="11"/>
  <c r="AB843" i="11" s="1"/>
  <c r="Y843" i="11"/>
  <c r="X843" i="11"/>
  <c r="W843" i="11"/>
  <c r="V843" i="11"/>
  <c r="U843" i="11"/>
  <c r="AK842" i="11"/>
  <c r="AC842" i="11"/>
  <c r="AA842" i="11"/>
  <c r="AB842" i="11" s="1"/>
  <c r="Y842" i="11"/>
  <c r="X842" i="11"/>
  <c r="W842" i="11"/>
  <c r="V842" i="11"/>
  <c r="AE842" i="11" s="1"/>
  <c r="U842" i="11"/>
  <c r="AF841" i="11"/>
  <c r="AE841" i="11"/>
  <c r="AC841" i="11"/>
  <c r="AA841" i="11"/>
  <c r="Y841" i="11"/>
  <c r="X841" i="11"/>
  <c r="W841" i="11"/>
  <c r="V841" i="11"/>
  <c r="AL841" i="11" s="1"/>
  <c r="U841" i="11"/>
  <c r="AC840" i="11"/>
  <c r="AA840" i="11"/>
  <c r="Y840" i="11"/>
  <c r="X840" i="11"/>
  <c r="W840" i="11"/>
  <c r="V840" i="11"/>
  <c r="AL840" i="11" s="1"/>
  <c r="U840" i="11"/>
  <c r="AC839" i="11"/>
  <c r="AA839" i="11"/>
  <c r="AB839" i="11" s="1"/>
  <c r="Y839" i="11"/>
  <c r="X839" i="11"/>
  <c r="W839" i="11"/>
  <c r="V839" i="11"/>
  <c r="AL839" i="11" s="1"/>
  <c r="U839" i="11"/>
  <c r="AF838" i="11"/>
  <c r="AC838" i="11"/>
  <c r="AA838" i="11"/>
  <c r="AB838" i="11" s="1"/>
  <c r="Y838" i="11"/>
  <c r="X838" i="11"/>
  <c r="W838" i="11"/>
  <c r="AL838" i="11" s="1"/>
  <c r="V838" i="11"/>
  <c r="AE838" i="11" s="1"/>
  <c r="U838" i="11"/>
  <c r="AF837" i="11"/>
  <c r="AC837" i="11"/>
  <c r="AA837" i="11"/>
  <c r="Y837" i="11"/>
  <c r="X837" i="11"/>
  <c r="W837" i="11"/>
  <c r="V837" i="11"/>
  <c r="AL837" i="11" s="1"/>
  <c r="U837" i="11"/>
  <c r="AK836" i="11"/>
  <c r="AC836" i="11"/>
  <c r="AB836" i="11"/>
  <c r="AA836" i="11"/>
  <c r="Y836" i="11"/>
  <c r="X836" i="11"/>
  <c r="W836" i="11"/>
  <c r="V836" i="11"/>
  <c r="U836" i="11"/>
  <c r="AC835" i="11"/>
  <c r="AA835" i="11"/>
  <c r="AB835" i="11" s="1"/>
  <c r="Y835" i="11"/>
  <c r="X835" i="11"/>
  <c r="W835" i="11"/>
  <c r="V835" i="11"/>
  <c r="U835" i="11"/>
  <c r="AK834" i="11"/>
  <c r="AC834" i="11"/>
  <c r="AA834" i="11"/>
  <c r="AB834" i="11" s="1"/>
  <c r="Y834" i="11"/>
  <c r="X834" i="11"/>
  <c r="W834" i="11"/>
  <c r="V834" i="11"/>
  <c r="AL834" i="11" s="1"/>
  <c r="U834" i="11"/>
  <c r="AF833" i="11"/>
  <c r="AE833" i="11"/>
  <c r="AC833" i="11"/>
  <c r="AA833" i="11"/>
  <c r="Y833" i="11"/>
  <c r="X833" i="11"/>
  <c r="W833" i="11"/>
  <c r="V833" i="11"/>
  <c r="U833" i="11"/>
  <c r="AK832" i="11"/>
  <c r="AE832" i="11"/>
  <c r="AC832" i="11"/>
  <c r="AB832" i="11"/>
  <c r="AA832" i="11"/>
  <c r="Y832" i="11"/>
  <c r="X832" i="11"/>
  <c r="W832" i="11"/>
  <c r="V832" i="11"/>
  <c r="U832" i="11"/>
  <c r="AC831" i="11"/>
  <c r="AA831" i="11"/>
  <c r="AB831" i="11" s="1"/>
  <c r="Y831" i="11"/>
  <c r="X831" i="11"/>
  <c r="W831" i="11"/>
  <c r="V831" i="11"/>
  <c r="AE831" i="11" s="1"/>
  <c r="U831" i="11"/>
  <c r="AC830" i="11"/>
  <c r="AA830" i="11"/>
  <c r="AB830" i="11" s="1"/>
  <c r="Y830" i="11"/>
  <c r="X830" i="11"/>
  <c r="W830" i="11"/>
  <c r="V830" i="11"/>
  <c r="AL830" i="11" s="1"/>
  <c r="U830" i="11"/>
  <c r="AK829" i="11"/>
  <c r="AF829" i="11"/>
  <c r="AC829" i="11"/>
  <c r="AA829" i="11"/>
  <c r="Y829" i="11"/>
  <c r="X829" i="11"/>
  <c r="W829" i="11"/>
  <c r="V829" i="11"/>
  <c r="AL829" i="11" s="1"/>
  <c r="U829" i="11"/>
  <c r="AC828" i="11"/>
  <c r="AA828" i="11"/>
  <c r="Y828" i="11"/>
  <c r="X828" i="11"/>
  <c r="W828" i="11"/>
  <c r="V828" i="11"/>
  <c r="AL828" i="11" s="1"/>
  <c r="U828" i="11"/>
  <c r="AC827" i="11"/>
  <c r="AA827" i="11"/>
  <c r="AB827" i="11" s="1"/>
  <c r="Y827" i="11"/>
  <c r="X827" i="11"/>
  <c r="W827" i="11"/>
  <c r="V827" i="11"/>
  <c r="AL827" i="11" s="1"/>
  <c r="U827" i="11"/>
  <c r="AF826" i="11"/>
  <c r="AC826" i="11"/>
  <c r="AA826" i="11"/>
  <c r="AB826" i="11" s="1"/>
  <c r="Y826" i="11"/>
  <c r="X826" i="11"/>
  <c r="W826" i="11"/>
  <c r="V826" i="11"/>
  <c r="AE826" i="11" s="1"/>
  <c r="U826" i="11"/>
  <c r="AC825" i="11"/>
  <c r="AA825" i="11"/>
  <c r="Y825" i="11"/>
  <c r="X825" i="11"/>
  <c r="W825" i="11"/>
  <c r="V825" i="11"/>
  <c r="AL825" i="11" s="1"/>
  <c r="U825" i="11"/>
  <c r="AK824" i="11"/>
  <c r="AE824" i="11"/>
  <c r="AC824" i="11"/>
  <c r="AB824" i="11"/>
  <c r="AA824" i="11"/>
  <c r="Y824" i="11"/>
  <c r="X824" i="11"/>
  <c r="W824" i="11"/>
  <c r="V824" i="11"/>
  <c r="AL824" i="11" s="1"/>
  <c r="U824" i="11"/>
  <c r="AC823" i="11"/>
  <c r="AA823" i="11"/>
  <c r="AB823" i="11" s="1"/>
  <c r="Y823" i="11"/>
  <c r="X823" i="11"/>
  <c r="W823" i="11"/>
  <c r="V823" i="11"/>
  <c r="AL823" i="11" s="1"/>
  <c r="U823" i="11"/>
  <c r="AC822" i="11"/>
  <c r="AA822" i="11"/>
  <c r="AB822" i="11" s="1"/>
  <c r="Y822" i="11"/>
  <c r="X822" i="11"/>
  <c r="W822" i="11"/>
  <c r="V822" i="11"/>
  <c r="AE822" i="11" s="1"/>
  <c r="U822" i="11"/>
  <c r="AC821" i="11"/>
  <c r="AA821" i="11"/>
  <c r="Y821" i="11"/>
  <c r="X821" i="11"/>
  <c r="W821" i="11"/>
  <c r="V821" i="11"/>
  <c r="AL821" i="11" s="1"/>
  <c r="U821" i="11"/>
  <c r="AC820" i="11"/>
  <c r="AA820" i="11"/>
  <c r="AF820" i="11" s="1"/>
  <c r="Y820" i="11"/>
  <c r="X820" i="11"/>
  <c r="W820" i="11"/>
  <c r="V820" i="11"/>
  <c r="AL820" i="11" s="1"/>
  <c r="U820" i="11"/>
  <c r="AC819" i="11"/>
  <c r="AA819" i="11"/>
  <c r="AB819" i="11" s="1"/>
  <c r="Y819" i="11"/>
  <c r="X819" i="11"/>
  <c r="W819" i="11"/>
  <c r="V819" i="11"/>
  <c r="U819" i="11"/>
  <c r="AC818" i="11"/>
  <c r="AA818" i="11"/>
  <c r="AB818" i="11" s="1"/>
  <c r="Y818" i="11"/>
  <c r="X818" i="11"/>
  <c r="W818" i="11"/>
  <c r="V818" i="11"/>
  <c r="AF818" i="11" s="1"/>
  <c r="U818" i="11"/>
  <c r="AE817" i="11"/>
  <c r="AC817" i="11"/>
  <c r="AA817" i="11"/>
  <c r="Y817" i="11"/>
  <c r="X817" i="11"/>
  <c r="W817" i="11"/>
  <c r="V817" i="11"/>
  <c r="AL817" i="11" s="1"/>
  <c r="U817" i="11"/>
  <c r="AK816" i="11"/>
  <c r="AC816" i="11"/>
  <c r="AA816" i="11"/>
  <c r="Y816" i="11"/>
  <c r="X816" i="11"/>
  <c r="W816" i="11"/>
  <c r="V816" i="11"/>
  <c r="AL816" i="11" s="1"/>
  <c r="U816" i="11"/>
  <c r="AC815" i="11"/>
  <c r="AA815" i="11"/>
  <c r="AB815" i="11" s="1"/>
  <c r="Y815" i="11"/>
  <c r="X815" i="11"/>
  <c r="W815" i="11"/>
  <c r="V815" i="11"/>
  <c r="AF815" i="11" s="1"/>
  <c r="U815" i="11"/>
  <c r="AC814" i="11"/>
  <c r="AA814" i="11"/>
  <c r="AB814" i="11" s="1"/>
  <c r="Y814" i="11"/>
  <c r="X814" i="11"/>
  <c r="W814" i="11"/>
  <c r="V814" i="11"/>
  <c r="AF814" i="11" s="1"/>
  <c r="U814" i="11"/>
  <c r="AK813" i="11"/>
  <c r="AC813" i="11"/>
  <c r="AA813" i="11"/>
  <c r="AB813" i="11" s="1"/>
  <c r="Y813" i="11"/>
  <c r="X813" i="11"/>
  <c r="W813" i="11"/>
  <c r="V813" i="11"/>
  <c r="AL813" i="11" s="1"/>
  <c r="U813" i="11"/>
  <c r="AK812" i="11"/>
  <c r="AC812" i="11"/>
  <c r="AA812" i="11"/>
  <c r="Y812" i="11"/>
  <c r="X812" i="11"/>
  <c r="W812" i="11"/>
  <c r="V812" i="11"/>
  <c r="AL812" i="11" s="1"/>
  <c r="U812" i="11"/>
  <c r="AK811" i="11"/>
  <c r="AC811" i="11"/>
  <c r="AA811" i="11"/>
  <c r="AB811" i="11" s="1"/>
  <c r="Y811" i="11"/>
  <c r="X811" i="11"/>
  <c r="W811" i="11"/>
  <c r="V811" i="11"/>
  <c r="AL811" i="11" s="1"/>
  <c r="U811" i="11"/>
  <c r="AC810" i="11"/>
  <c r="AA810" i="11"/>
  <c r="AB810" i="11" s="1"/>
  <c r="Y810" i="11"/>
  <c r="X810" i="11"/>
  <c r="W810" i="11"/>
  <c r="V810" i="11"/>
  <c r="AE810" i="11" s="1"/>
  <c r="U810" i="11"/>
  <c r="AE809" i="11"/>
  <c r="AC809" i="11"/>
  <c r="AA809" i="11"/>
  <c r="AB809" i="11" s="1"/>
  <c r="Y809" i="11"/>
  <c r="X809" i="11"/>
  <c r="W809" i="11"/>
  <c r="V809" i="11"/>
  <c r="AL809" i="11" s="1"/>
  <c r="U809" i="11"/>
  <c r="AK808" i="11"/>
  <c r="AC808" i="11"/>
  <c r="AA808" i="11"/>
  <c r="Y808" i="11"/>
  <c r="X808" i="11"/>
  <c r="W808" i="11"/>
  <c r="V808" i="11"/>
  <c r="AL808" i="11" s="1"/>
  <c r="U808" i="11"/>
  <c r="AL807" i="11"/>
  <c r="AC807" i="11"/>
  <c r="AA807" i="11"/>
  <c r="AB807" i="11" s="1"/>
  <c r="Y807" i="11"/>
  <c r="X807" i="11"/>
  <c r="W807" i="11"/>
  <c r="V807" i="11"/>
  <c r="AK807" i="11" s="1"/>
  <c r="U807" i="11"/>
  <c r="AC806" i="11"/>
  <c r="AA806" i="11"/>
  <c r="AB806" i="11" s="1"/>
  <c r="Y806" i="11"/>
  <c r="X806" i="11"/>
  <c r="W806" i="11"/>
  <c r="V806" i="11"/>
  <c r="AG806" i="11" s="1"/>
  <c r="U806" i="11"/>
  <c r="AG805" i="11"/>
  <c r="AF805" i="11"/>
  <c r="AC805" i="11"/>
  <c r="AA805" i="11"/>
  <c r="AB805" i="11" s="1"/>
  <c r="Y805" i="11"/>
  <c r="X805" i="11"/>
  <c r="W805" i="11"/>
  <c r="V805" i="11"/>
  <c r="U805" i="11"/>
  <c r="AG804" i="11"/>
  <c r="AC804" i="11"/>
  <c r="AA804" i="11"/>
  <c r="Y804" i="11"/>
  <c r="X804" i="11"/>
  <c r="W804" i="11"/>
  <c r="V804" i="11"/>
  <c r="AL804" i="11" s="1"/>
  <c r="U804" i="11"/>
  <c r="AC803" i="11"/>
  <c r="AA803" i="11"/>
  <c r="AB803" i="11" s="1"/>
  <c r="Y803" i="11"/>
  <c r="X803" i="11"/>
  <c r="W803" i="11"/>
  <c r="V803" i="11"/>
  <c r="AE803" i="11" s="1"/>
  <c r="U803" i="11"/>
  <c r="AL802" i="11"/>
  <c r="AC802" i="11"/>
  <c r="AA802" i="11"/>
  <c r="AB802" i="11" s="1"/>
  <c r="Y802" i="11"/>
  <c r="X802" i="11"/>
  <c r="W802" i="11"/>
  <c r="V802" i="11"/>
  <c r="AK802" i="11" s="1"/>
  <c r="U802" i="11"/>
  <c r="AK801" i="11"/>
  <c r="AC801" i="11"/>
  <c r="AA801" i="11"/>
  <c r="AB801" i="11" s="1"/>
  <c r="Y801" i="11"/>
  <c r="X801" i="11"/>
  <c r="W801" i="11"/>
  <c r="V801" i="11"/>
  <c r="AL801" i="11" s="1"/>
  <c r="U801" i="11"/>
  <c r="AK800" i="11"/>
  <c r="AC800" i="11"/>
  <c r="AA800" i="11"/>
  <c r="Y800" i="11"/>
  <c r="X800" i="11"/>
  <c r="W800" i="11"/>
  <c r="V800" i="11"/>
  <c r="AL800" i="11" s="1"/>
  <c r="U800" i="11"/>
  <c r="AC799" i="11"/>
  <c r="AA799" i="11"/>
  <c r="AB799" i="11" s="1"/>
  <c r="Y799" i="11"/>
  <c r="X799" i="11"/>
  <c r="W799" i="11"/>
  <c r="V799" i="11"/>
  <c r="AF799" i="11" s="1"/>
  <c r="U799" i="11"/>
  <c r="AF798" i="11"/>
  <c r="AC798" i="11"/>
  <c r="AA798" i="11"/>
  <c r="AB798" i="11" s="1"/>
  <c r="Y798" i="11"/>
  <c r="X798" i="11"/>
  <c r="W798" i="11"/>
  <c r="V798" i="11"/>
  <c r="U798" i="11"/>
  <c r="AK797" i="11"/>
  <c r="AC797" i="11"/>
  <c r="AA797" i="11"/>
  <c r="AB797" i="11" s="1"/>
  <c r="Y797" i="11"/>
  <c r="X797" i="11"/>
  <c r="W797" i="11"/>
  <c r="V797" i="11"/>
  <c r="AL797" i="11" s="1"/>
  <c r="U797" i="11"/>
  <c r="AK796" i="11"/>
  <c r="AC796" i="11"/>
  <c r="AA796" i="11"/>
  <c r="Y796" i="11"/>
  <c r="X796" i="11"/>
  <c r="W796" i="11"/>
  <c r="V796" i="11"/>
  <c r="AL796" i="11" s="1"/>
  <c r="U796" i="11"/>
  <c r="AK795" i="11"/>
  <c r="AC795" i="11"/>
  <c r="AA795" i="11"/>
  <c r="AB795" i="11" s="1"/>
  <c r="Y795" i="11"/>
  <c r="X795" i="11"/>
  <c r="W795" i="11"/>
  <c r="V795" i="11"/>
  <c r="AL795" i="11" s="1"/>
  <c r="U795" i="11"/>
  <c r="AC794" i="11"/>
  <c r="AA794" i="11"/>
  <c r="AB794" i="11" s="1"/>
  <c r="Y794" i="11"/>
  <c r="X794" i="11"/>
  <c r="W794" i="11"/>
  <c r="V794" i="11"/>
  <c r="AE794" i="11" s="1"/>
  <c r="U794" i="11"/>
  <c r="AF793" i="11"/>
  <c r="AC793" i="11"/>
  <c r="AA793" i="11"/>
  <c r="AB793" i="11" s="1"/>
  <c r="Y793" i="11"/>
  <c r="X793" i="11"/>
  <c r="W793" i="11"/>
  <c r="V793" i="11"/>
  <c r="AL793" i="11" s="1"/>
  <c r="U793" i="11"/>
  <c r="AC792" i="11"/>
  <c r="AA792" i="11"/>
  <c r="Y792" i="11"/>
  <c r="X792" i="11"/>
  <c r="W792" i="11"/>
  <c r="V792" i="11"/>
  <c r="AL792" i="11" s="1"/>
  <c r="U792" i="11"/>
  <c r="AC791" i="11"/>
  <c r="AA791" i="11"/>
  <c r="AB791" i="11" s="1"/>
  <c r="Y791" i="11"/>
  <c r="X791" i="11"/>
  <c r="W791" i="11"/>
  <c r="V791" i="11"/>
  <c r="AK791" i="11" s="1"/>
  <c r="U791" i="11"/>
  <c r="AL790" i="11"/>
  <c r="AK790" i="11"/>
  <c r="AC790" i="11"/>
  <c r="AA790" i="11"/>
  <c r="AB790" i="11" s="1"/>
  <c r="Y790" i="11"/>
  <c r="X790" i="11"/>
  <c r="W790" i="11"/>
  <c r="V790" i="11"/>
  <c r="AG790" i="11" s="1"/>
  <c r="U790" i="11"/>
  <c r="AG789" i="11"/>
  <c r="AC789" i="11"/>
  <c r="AA789" i="11"/>
  <c r="AB789" i="11" s="1"/>
  <c r="Y789" i="11"/>
  <c r="X789" i="11"/>
  <c r="W789" i="11"/>
  <c r="V789" i="11"/>
  <c r="AL789" i="11" s="1"/>
  <c r="U789" i="11"/>
  <c r="AG788" i="11"/>
  <c r="AE788" i="11"/>
  <c r="AC788" i="11"/>
  <c r="AA788" i="11"/>
  <c r="Y788" i="11"/>
  <c r="X788" i="11"/>
  <c r="W788" i="11"/>
  <c r="V788" i="11"/>
  <c r="AL788" i="11" s="1"/>
  <c r="U788" i="11"/>
  <c r="AC787" i="11"/>
  <c r="AA787" i="11"/>
  <c r="AB787" i="11" s="1"/>
  <c r="Y787" i="11"/>
  <c r="X787" i="11"/>
  <c r="W787" i="11"/>
  <c r="V787" i="11"/>
  <c r="AE787" i="11" s="1"/>
  <c r="U787" i="11"/>
  <c r="AC786" i="11"/>
  <c r="AA786" i="11"/>
  <c r="AB786" i="11" s="1"/>
  <c r="Y786" i="11"/>
  <c r="X786" i="11"/>
  <c r="W786" i="11"/>
  <c r="V786" i="11"/>
  <c r="AK786" i="11" s="1"/>
  <c r="U786" i="11"/>
  <c r="AC785" i="11"/>
  <c r="AA785" i="11"/>
  <c r="AB785" i="11" s="1"/>
  <c r="Y785" i="11"/>
  <c r="X785" i="11"/>
  <c r="W785" i="11"/>
  <c r="V785" i="11"/>
  <c r="AL785" i="11" s="1"/>
  <c r="U785" i="11"/>
  <c r="AK784" i="11"/>
  <c r="AG784" i="11"/>
  <c r="AC784" i="11"/>
  <c r="AA784" i="11"/>
  <c r="Y784" i="11"/>
  <c r="X784" i="11"/>
  <c r="W784" i="11"/>
  <c r="V784" i="11"/>
  <c r="AL784" i="11" s="1"/>
  <c r="U784" i="11"/>
  <c r="AC783" i="11"/>
  <c r="AA783" i="11"/>
  <c r="AB783" i="11" s="1"/>
  <c r="Y783" i="11"/>
  <c r="X783" i="11"/>
  <c r="W783" i="11"/>
  <c r="V783" i="11"/>
  <c r="AF783" i="11" s="1"/>
  <c r="U783" i="11"/>
  <c r="AC782" i="11"/>
  <c r="AA782" i="11"/>
  <c r="AB782" i="11" s="1"/>
  <c r="Y782" i="11"/>
  <c r="X782" i="11"/>
  <c r="W782" i="11"/>
  <c r="V782" i="11"/>
  <c r="AF782" i="11" s="1"/>
  <c r="U782" i="11"/>
  <c r="AC781" i="11"/>
  <c r="AA781" i="11"/>
  <c r="AB781" i="11" s="1"/>
  <c r="Y781" i="11"/>
  <c r="X781" i="11"/>
  <c r="W781" i="11"/>
  <c r="V781" i="11"/>
  <c r="AL781" i="11" s="1"/>
  <c r="U781" i="11"/>
  <c r="AC780" i="11"/>
  <c r="AA780" i="11"/>
  <c r="Y780" i="11"/>
  <c r="X780" i="11"/>
  <c r="W780" i="11"/>
  <c r="V780" i="11"/>
  <c r="AL780" i="11" s="1"/>
  <c r="U780" i="11"/>
  <c r="AC779" i="11"/>
  <c r="AA779" i="11"/>
  <c r="AB779" i="11" s="1"/>
  <c r="Y779" i="11"/>
  <c r="X779" i="11"/>
  <c r="W779" i="11"/>
  <c r="V779" i="11"/>
  <c r="AL779" i="11" s="1"/>
  <c r="U779" i="11"/>
  <c r="AC778" i="11"/>
  <c r="AA778" i="11"/>
  <c r="AB778" i="11" s="1"/>
  <c r="Y778" i="11"/>
  <c r="X778" i="11"/>
  <c r="W778" i="11"/>
  <c r="V778" i="11"/>
  <c r="AE778" i="11" s="1"/>
  <c r="U778" i="11"/>
  <c r="AF777" i="11"/>
  <c r="AE777" i="11"/>
  <c r="AC777" i="11"/>
  <c r="AA777" i="11"/>
  <c r="AB777" i="11" s="1"/>
  <c r="Y777" i="11"/>
  <c r="X777" i="11"/>
  <c r="W777" i="11"/>
  <c r="V777" i="11"/>
  <c r="AL777" i="11" s="1"/>
  <c r="U777" i="11"/>
  <c r="AK776" i="11"/>
  <c r="AC776" i="11"/>
  <c r="AA776" i="11"/>
  <c r="Y776" i="11"/>
  <c r="X776" i="11"/>
  <c r="W776" i="11"/>
  <c r="V776" i="11"/>
  <c r="AL776" i="11" s="1"/>
  <c r="U776" i="11"/>
  <c r="AK775" i="11"/>
  <c r="AC775" i="11"/>
  <c r="AA775" i="11"/>
  <c r="AB775" i="11" s="1"/>
  <c r="Y775" i="11"/>
  <c r="X775" i="11"/>
  <c r="W775" i="11"/>
  <c r="V775" i="11"/>
  <c r="AL775" i="11" s="1"/>
  <c r="U775" i="11"/>
  <c r="AL774" i="11"/>
  <c r="AC774" i="11"/>
  <c r="AA774" i="11"/>
  <c r="AB774" i="11" s="1"/>
  <c r="Y774" i="11"/>
  <c r="X774" i="11"/>
  <c r="W774" i="11"/>
  <c r="V774" i="11"/>
  <c r="AG774" i="11" s="1"/>
  <c r="U774" i="11"/>
  <c r="AG773" i="11"/>
  <c r="AF773" i="11"/>
  <c r="AC773" i="11"/>
  <c r="AA773" i="11"/>
  <c r="AB773" i="11" s="1"/>
  <c r="Y773" i="11"/>
  <c r="X773" i="11"/>
  <c r="W773" i="11"/>
  <c r="V773" i="11"/>
  <c r="U773" i="11"/>
  <c r="AG772" i="11"/>
  <c r="AC772" i="11"/>
  <c r="AA772" i="11"/>
  <c r="Y772" i="11"/>
  <c r="X772" i="11"/>
  <c r="W772" i="11"/>
  <c r="V772" i="11"/>
  <c r="AL772" i="11" s="1"/>
  <c r="U772" i="11"/>
  <c r="AC771" i="11"/>
  <c r="AA771" i="11"/>
  <c r="AB771" i="11" s="1"/>
  <c r="Y771" i="11"/>
  <c r="X771" i="11"/>
  <c r="W771" i="11"/>
  <c r="V771" i="11"/>
  <c r="AE771" i="11" s="1"/>
  <c r="U771" i="11"/>
  <c r="AL770" i="11"/>
  <c r="AC770" i="11"/>
  <c r="AA770" i="11"/>
  <c r="AB770" i="11" s="1"/>
  <c r="Y770" i="11"/>
  <c r="X770" i="11"/>
  <c r="W770" i="11"/>
  <c r="V770" i="11"/>
  <c r="AK770" i="11" s="1"/>
  <c r="U770" i="11"/>
  <c r="AK769" i="11"/>
  <c r="AC769" i="11"/>
  <c r="AA769" i="11"/>
  <c r="AB769" i="11" s="1"/>
  <c r="Y769" i="11"/>
  <c r="X769" i="11"/>
  <c r="W769" i="11"/>
  <c r="V769" i="11"/>
  <c r="AL769" i="11" s="1"/>
  <c r="U769" i="11"/>
  <c r="AC768" i="11"/>
  <c r="AA768" i="11"/>
  <c r="Y768" i="11"/>
  <c r="X768" i="11"/>
  <c r="W768" i="11"/>
  <c r="V768" i="11"/>
  <c r="U768" i="11"/>
  <c r="AC767" i="11"/>
  <c r="AA767" i="11"/>
  <c r="AB767" i="11" s="1"/>
  <c r="Y767" i="11"/>
  <c r="X767" i="11"/>
  <c r="W767" i="11"/>
  <c r="V767" i="11"/>
  <c r="AF767" i="11" s="1"/>
  <c r="U767" i="11"/>
  <c r="AC766" i="11"/>
  <c r="AA766" i="11"/>
  <c r="AB766" i="11" s="1"/>
  <c r="Y766" i="11"/>
  <c r="X766" i="11"/>
  <c r="W766" i="11"/>
  <c r="V766" i="11"/>
  <c r="AF766" i="11" s="1"/>
  <c r="U766" i="11"/>
  <c r="AC765" i="11"/>
  <c r="AA765" i="11"/>
  <c r="AB765" i="11" s="1"/>
  <c r="Y765" i="11"/>
  <c r="X765" i="11"/>
  <c r="W765" i="11"/>
  <c r="V765" i="11"/>
  <c r="AL765" i="11" s="1"/>
  <c r="U765" i="11"/>
  <c r="AC764" i="11"/>
  <c r="AA764" i="11"/>
  <c r="Y764" i="11"/>
  <c r="X764" i="11"/>
  <c r="W764" i="11"/>
  <c r="V764" i="11"/>
  <c r="AL764" i="11" s="1"/>
  <c r="U764" i="11"/>
  <c r="AC763" i="11"/>
  <c r="AA763" i="11"/>
  <c r="AB763" i="11" s="1"/>
  <c r="Y763" i="11"/>
  <c r="X763" i="11"/>
  <c r="W763" i="11"/>
  <c r="V763" i="11"/>
  <c r="AL763" i="11" s="1"/>
  <c r="U763" i="11"/>
  <c r="AC762" i="11"/>
  <c r="AA762" i="11"/>
  <c r="AB762" i="11" s="1"/>
  <c r="Y762" i="11"/>
  <c r="X762" i="11"/>
  <c r="W762" i="11"/>
  <c r="V762" i="11"/>
  <c r="AE762" i="11" s="1"/>
  <c r="U762" i="11"/>
  <c r="AK761" i="11"/>
  <c r="AF761" i="11"/>
  <c r="AE761" i="11"/>
  <c r="AC761" i="11"/>
  <c r="AA761" i="11"/>
  <c r="AB761" i="11" s="1"/>
  <c r="Y761" i="11"/>
  <c r="X761" i="11"/>
  <c r="W761" i="11"/>
  <c r="V761" i="11"/>
  <c r="AL761" i="11" s="1"/>
  <c r="U761" i="11"/>
  <c r="AK760" i="11"/>
  <c r="AC760" i="11"/>
  <c r="AA760" i="11"/>
  <c r="Y760" i="11"/>
  <c r="X760" i="11"/>
  <c r="W760" i="11"/>
  <c r="V760" i="11"/>
  <c r="AL760" i="11" s="1"/>
  <c r="U760" i="11"/>
  <c r="AK759" i="11"/>
  <c r="AC759" i="11"/>
  <c r="AA759" i="11"/>
  <c r="AB759" i="11" s="1"/>
  <c r="Y759" i="11"/>
  <c r="X759" i="11"/>
  <c r="W759" i="11"/>
  <c r="V759" i="11"/>
  <c r="AL759" i="11" s="1"/>
  <c r="U759" i="11"/>
  <c r="AL758" i="11"/>
  <c r="AC758" i="11"/>
  <c r="AA758" i="11"/>
  <c r="AB758" i="11" s="1"/>
  <c r="Y758" i="11"/>
  <c r="X758" i="11"/>
  <c r="W758" i="11"/>
  <c r="V758" i="11"/>
  <c r="AG758" i="11" s="1"/>
  <c r="U758" i="11"/>
  <c r="AG757" i="11"/>
  <c r="AF757" i="11"/>
  <c r="AC757" i="11"/>
  <c r="AA757" i="11"/>
  <c r="AB757" i="11" s="1"/>
  <c r="Y757" i="11"/>
  <c r="X757" i="11"/>
  <c r="W757" i="11"/>
  <c r="V757" i="11"/>
  <c r="AL757" i="11" s="1"/>
  <c r="U757" i="11"/>
  <c r="AG756" i="11"/>
  <c r="AC756" i="11"/>
  <c r="AA756" i="11"/>
  <c r="Y756" i="11"/>
  <c r="X756" i="11"/>
  <c r="W756" i="11"/>
  <c r="V756" i="11"/>
  <c r="AL756" i="11" s="1"/>
  <c r="U756" i="11"/>
  <c r="AC755" i="11"/>
  <c r="AA755" i="11"/>
  <c r="AB755" i="11" s="1"/>
  <c r="Y755" i="11"/>
  <c r="X755" i="11"/>
  <c r="W755" i="11"/>
  <c r="V755" i="11"/>
  <c r="U755" i="11"/>
  <c r="AC754" i="11"/>
  <c r="AA754" i="11"/>
  <c r="AB754" i="11" s="1"/>
  <c r="Y754" i="11"/>
  <c r="X754" i="11"/>
  <c r="W754" i="11"/>
  <c r="V754" i="11"/>
  <c r="U754" i="11"/>
  <c r="AC753" i="11"/>
  <c r="AA753" i="11"/>
  <c r="AB753" i="11" s="1"/>
  <c r="Y753" i="11"/>
  <c r="X753" i="11"/>
  <c r="W753" i="11"/>
  <c r="V753" i="11"/>
  <c r="U753" i="11"/>
  <c r="AC752" i="11"/>
  <c r="AA752" i="11"/>
  <c r="AB752" i="11" s="1"/>
  <c r="Y752" i="11"/>
  <c r="X752" i="11"/>
  <c r="W752" i="11"/>
  <c r="V752" i="11"/>
  <c r="AF752" i="11" s="1"/>
  <c r="U752" i="11"/>
  <c r="AL751" i="11"/>
  <c r="AG751" i="11"/>
  <c r="AC751" i="11"/>
  <c r="AA751" i="11"/>
  <c r="AB751" i="11" s="1"/>
  <c r="Y751" i="11"/>
  <c r="X751" i="11"/>
  <c r="W751" i="11"/>
  <c r="V751" i="11"/>
  <c r="AK751" i="11" s="1"/>
  <c r="U751" i="11"/>
  <c r="AK750" i="11"/>
  <c r="AF750" i="11"/>
  <c r="AC750" i="11"/>
  <c r="AA750" i="11"/>
  <c r="AB750" i="11" s="1"/>
  <c r="Y750" i="11"/>
  <c r="X750" i="11"/>
  <c r="W750" i="11"/>
  <c r="V750" i="11"/>
  <c r="AE750" i="11" s="1"/>
  <c r="U750" i="11"/>
  <c r="AC749" i="11"/>
  <c r="AA749" i="11"/>
  <c r="AB749" i="11" s="1"/>
  <c r="Y749" i="11"/>
  <c r="X749" i="11"/>
  <c r="W749" i="11"/>
  <c r="V749" i="11"/>
  <c r="U749" i="11"/>
  <c r="AF748" i="11"/>
  <c r="AC748" i="11"/>
  <c r="AA748" i="11"/>
  <c r="Y748" i="11"/>
  <c r="X748" i="11"/>
  <c r="W748" i="11"/>
  <c r="V748" i="11"/>
  <c r="AK748" i="11" s="1"/>
  <c r="U748" i="11"/>
  <c r="AG747" i="11"/>
  <c r="AC747" i="11"/>
  <c r="AA747" i="11"/>
  <c r="AB747" i="11" s="1"/>
  <c r="Y747" i="11"/>
  <c r="X747" i="11"/>
  <c r="W747" i="11"/>
  <c r="V747" i="11"/>
  <c r="AL747" i="11" s="1"/>
  <c r="U747" i="11"/>
  <c r="AK746" i="11"/>
  <c r="AC746" i="11"/>
  <c r="AA746" i="11"/>
  <c r="Y746" i="11"/>
  <c r="X746" i="11"/>
  <c r="W746" i="11"/>
  <c r="V746" i="11"/>
  <c r="AF746" i="11" s="1"/>
  <c r="U746" i="11"/>
  <c r="AK745" i="11"/>
  <c r="AC745" i="11"/>
  <c r="AA745" i="11"/>
  <c r="AB745" i="11" s="1"/>
  <c r="Y745" i="11"/>
  <c r="X745" i="11"/>
  <c r="W745" i="11"/>
  <c r="V745" i="11"/>
  <c r="AF745" i="11" s="1"/>
  <c r="U745" i="11"/>
  <c r="AC744" i="11"/>
  <c r="AA744" i="11"/>
  <c r="Y744" i="11"/>
  <c r="X744" i="11"/>
  <c r="W744" i="11"/>
  <c r="V744" i="11"/>
  <c r="U744" i="11"/>
  <c r="AL743" i="11"/>
  <c r="AK743" i="11"/>
  <c r="AC743" i="11"/>
  <c r="AA743" i="11"/>
  <c r="Y743" i="11"/>
  <c r="X743" i="11"/>
  <c r="W743" i="11"/>
  <c r="V743" i="11"/>
  <c r="U743" i="11"/>
  <c r="AK742" i="11"/>
  <c r="AC742" i="11"/>
  <c r="AB742" i="11"/>
  <c r="AA742" i="11"/>
  <c r="Y742" i="11"/>
  <c r="X742" i="11"/>
  <c r="W742" i="11"/>
  <c r="V742" i="11"/>
  <c r="AG742" i="11" s="1"/>
  <c r="U742" i="11"/>
  <c r="AC741" i="11"/>
  <c r="AA741" i="11"/>
  <c r="Y741" i="11"/>
  <c r="X741" i="11"/>
  <c r="W741" i="11"/>
  <c r="V741" i="11"/>
  <c r="U741" i="11"/>
  <c r="AC740" i="11"/>
  <c r="AA740" i="11"/>
  <c r="Y740" i="11"/>
  <c r="X740" i="11"/>
  <c r="W740" i="11"/>
  <c r="V740" i="11"/>
  <c r="U740" i="11"/>
  <c r="AC739" i="11"/>
  <c r="AA739" i="11"/>
  <c r="AB739" i="11" s="1"/>
  <c r="Y739" i="11"/>
  <c r="X739" i="11"/>
  <c r="W739" i="11"/>
  <c r="V739" i="11"/>
  <c r="AL739" i="11" s="1"/>
  <c r="U739" i="11"/>
  <c r="AL738" i="11"/>
  <c r="AC738" i="11"/>
  <c r="AA738" i="11"/>
  <c r="Y738" i="11"/>
  <c r="X738" i="11"/>
  <c r="W738" i="11"/>
  <c r="V738" i="11"/>
  <c r="AF738" i="11" s="1"/>
  <c r="U738" i="11"/>
  <c r="AC737" i="11"/>
  <c r="AA737" i="11"/>
  <c r="AB737" i="11" s="1"/>
  <c r="Y737" i="11"/>
  <c r="X737" i="11"/>
  <c r="W737" i="11"/>
  <c r="V737" i="11"/>
  <c r="U737" i="11"/>
  <c r="AK736" i="11"/>
  <c r="AC736" i="11"/>
  <c r="AB736" i="11"/>
  <c r="AA736" i="11"/>
  <c r="Y736" i="11"/>
  <c r="X736" i="11"/>
  <c r="W736" i="11"/>
  <c r="V736" i="11"/>
  <c r="AL736" i="11" s="1"/>
  <c r="U736" i="11"/>
  <c r="AK735" i="11"/>
  <c r="AC735" i="11"/>
  <c r="AA735" i="11"/>
  <c r="AB735" i="11" s="1"/>
  <c r="Y735" i="11"/>
  <c r="X735" i="11"/>
  <c r="W735" i="11"/>
  <c r="V735" i="11"/>
  <c r="AL735" i="11" s="1"/>
  <c r="U735" i="11"/>
  <c r="AC734" i="11"/>
  <c r="AA734" i="11"/>
  <c r="AB734" i="11" s="1"/>
  <c r="Y734" i="11"/>
  <c r="X734" i="11"/>
  <c r="W734" i="11"/>
  <c r="V734" i="11"/>
  <c r="AL734" i="11" s="1"/>
  <c r="U734" i="11"/>
  <c r="AK733" i="11"/>
  <c r="AC733" i="11"/>
  <c r="AA733" i="11"/>
  <c r="AB733" i="11" s="1"/>
  <c r="Y733" i="11"/>
  <c r="X733" i="11"/>
  <c r="W733" i="11"/>
  <c r="AL733" i="11" s="1"/>
  <c r="V733" i="11"/>
  <c r="AG733" i="11" s="1"/>
  <c r="U733" i="11"/>
  <c r="AK732" i="11"/>
  <c r="AC732" i="11"/>
  <c r="AA732" i="11"/>
  <c r="Y732" i="11"/>
  <c r="X732" i="11"/>
  <c r="W732" i="11"/>
  <c r="V732" i="11"/>
  <c r="U732" i="11"/>
  <c r="AC731" i="11"/>
  <c r="AB731" i="11"/>
  <c r="AA731" i="11"/>
  <c r="Y731" i="11"/>
  <c r="X731" i="11"/>
  <c r="W731" i="11"/>
  <c r="V731" i="11"/>
  <c r="U731" i="11"/>
  <c r="AE730" i="11"/>
  <c r="AC730" i="11"/>
  <c r="AA730" i="11"/>
  <c r="AB730" i="11" s="1"/>
  <c r="Y730" i="11"/>
  <c r="X730" i="11"/>
  <c r="W730" i="11"/>
  <c r="V730" i="11"/>
  <c r="U730" i="11"/>
  <c r="AE729" i="11"/>
  <c r="AC729" i="11"/>
  <c r="AA729" i="11"/>
  <c r="AB729" i="11" s="1"/>
  <c r="Y729" i="11"/>
  <c r="X729" i="11"/>
  <c r="W729" i="11"/>
  <c r="V729" i="11"/>
  <c r="U729" i="11"/>
  <c r="AK728" i="11"/>
  <c r="AG728" i="11"/>
  <c r="AE728" i="11"/>
  <c r="AC728" i="11"/>
  <c r="AB728" i="11"/>
  <c r="AA728" i="11"/>
  <c r="Y728" i="11"/>
  <c r="X728" i="11"/>
  <c r="W728" i="11"/>
  <c r="V728" i="11"/>
  <c r="AL728" i="11" s="1"/>
  <c r="U728" i="11"/>
  <c r="AE727" i="11"/>
  <c r="AC727" i="11"/>
  <c r="AA727" i="11"/>
  <c r="AB727" i="11" s="1"/>
  <c r="Y727" i="11"/>
  <c r="X727" i="11"/>
  <c r="W727" i="11"/>
  <c r="V727" i="11"/>
  <c r="AF727" i="11" s="1"/>
  <c r="U727" i="11"/>
  <c r="AF726" i="11"/>
  <c r="AC726" i="11"/>
  <c r="AB726" i="11"/>
  <c r="AA726" i="11"/>
  <c r="Y726" i="11"/>
  <c r="X726" i="11"/>
  <c r="W726" i="11"/>
  <c r="V726" i="11"/>
  <c r="U726" i="11"/>
  <c r="AC725" i="11"/>
  <c r="AA725" i="11"/>
  <c r="AB725" i="11" s="1"/>
  <c r="Y725" i="11"/>
  <c r="X725" i="11"/>
  <c r="W725" i="11"/>
  <c r="V725" i="11"/>
  <c r="AL725" i="11" s="1"/>
  <c r="U725" i="11"/>
  <c r="AE724" i="11"/>
  <c r="AC724" i="11"/>
  <c r="AA724" i="11"/>
  <c r="AB724" i="11" s="1"/>
  <c r="Y724" i="11"/>
  <c r="X724" i="11"/>
  <c r="W724" i="11"/>
  <c r="V724" i="11"/>
  <c r="AG724" i="11" s="1"/>
  <c r="U724" i="11"/>
  <c r="AG723" i="11"/>
  <c r="AC723" i="11"/>
  <c r="AB723" i="11"/>
  <c r="AA723" i="11"/>
  <c r="Y723" i="11"/>
  <c r="X723" i="11"/>
  <c r="W723" i="11"/>
  <c r="V723" i="11"/>
  <c r="AF723" i="11" s="1"/>
  <c r="U723" i="11"/>
  <c r="AC722" i="11"/>
  <c r="AA722" i="11"/>
  <c r="AB722" i="11" s="1"/>
  <c r="Y722" i="11"/>
  <c r="X722" i="11"/>
  <c r="W722" i="11"/>
  <c r="V722" i="11"/>
  <c r="AG722" i="11" s="1"/>
  <c r="U722" i="11"/>
  <c r="AC721" i="11"/>
  <c r="AA721" i="11"/>
  <c r="AB721" i="11" s="1"/>
  <c r="Y721" i="11"/>
  <c r="X721" i="11"/>
  <c r="W721" i="11"/>
  <c r="V721" i="11"/>
  <c r="AG721" i="11" s="1"/>
  <c r="U721" i="11"/>
  <c r="AG720" i="11"/>
  <c r="AE720" i="11"/>
  <c r="AC720" i="11"/>
  <c r="AB720" i="11"/>
  <c r="AA720" i="11"/>
  <c r="Y720" i="11"/>
  <c r="X720" i="11"/>
  <c r="W720" i="11"/>
  <c r="V720" i="11"/>
  <c r="AK720" i="11" s="1"/>
  <c r="U720" i="11"/>
  <c r="AG719" i="11"/>
  <c r="AE719" i="11"/>
  <c r="AC719" i="11"/>
  <c r="AA719" i="11"/>
  <c r="AB719" i="11" s="1"/>
  <c r="Y719" i="11"/>
  <c r="X719" i="11"/>
  <c r="W719" i="11"/>
  <c r="AL719" i="11" s="1"/>
  <c r="V719" i="11"/>
  <c r="AK719" i="11" s="1"/>
  <c r="U719" i="11"/>
  <c r="AG718" i="11"/>
  <c r="AC718" i="11"/>
  <c r="AA718" i="11"/>
  <c r="AB718" i="11" s="1"/>
  <c r="Y718" i="11"/>
  <c r="X718" i="11"/>
  <c r="W718" i="11"/>
  <c r="AL718" i="11" s="1"/>
  <c r="V718" i="11"/>
  <c r="AE718" i="11" s="1"/>
  <c r="U718" i="11"/>
  <c r="AF717" i="11"/>
  <c r="AC717" i="11"/>
  <c r="AA717" i="11"/>
  <c r="AB717" i="11" s="1"/>
  <c r="Y717" i="11"/>
  <c r="X717" i="11"/>
  <c r="W717" i="11"/>
  <c r="V717" i="11"/>
  <c r="AE717" i="11" s="1"/>
  <c r="U717" i="11"/>
  <c r="AC716" i="11"/>
  <c r="AA716" i="11"/>
  <c r="Y716" i="11"/>
  <c r="X716" i="11"/>
  <c r="W716" i="11"/>
  <c r="V716" i="11"/>
  <c r="AK716" i="11" s="1"/>
  <c r="U716" i="11"/>
  <c r="AC715" i="11"/>
  <c r="AA715" i="11"/>
  <c r="AB715" i="11" s="1"/>
  <c r="Y715" i="11"/>
  <c r="X715" i="11"/>
  <c r="W715" i="11"/>
  <c r="V715" i="11"/>
  <c r="U715" i="11"/>
  <c r="AC714" i="11"/>
  <c r="AA714" i="11"/>
  <c r="Y714" i="11"/>
  <c r="X714" i="11"/>
  <c r="W714" i="11"/>
  <c r="V714" i="11"/>
  <c r="U714" i="11"/>
  <c r="AK713" i="11"/>
  <c r="AG713" i="11"/>
  <c r="AC713" i="11"/>
  <c r="AA713" i="11"/>
  <c r="AB713" i="11" s="1"/>
  <c r="Y713" i="11"/>
  <c r="X713" i="11"/>
  <c r="W713" i="11"/>
  <c r="V713" i="11"/>
  <c r="AF713" i="11" s="1"/>
  <c r="U713" i="11"/>
  <c r="AG712" i="11"/>
  <c r="AC712" i="11"/>
  <c r="AA712" i="11"/>
  <c r="Y712" i="11"/>
  <c r="X712" i="11"/>
  <c r="W712" i="11"/>
  <c r="V712" i="11"/>
  <c r="AL712" i="11" s="1"/>
  <c r="U712" i="11"/>
  <c r="AL711" i="11"/>
  <c r="AC711" i="11"/>
  <c r="AA711" i="11"/>
  <c r="Y711" i="11"/>
  <c r="X711" i="11"/>
  <c r="W711" i="11"/>
  <c r="V711" i="11"/>
  <c r="AK711" i="11" s="1"/>
  <c r="U711" i="11"/>
  <c r="AK710" i="11"/>
  <c r="AC710" i="11"/>
  <c r="AB710" i="11"/>
  <c r="AA710" i="11"/>
  <c r="Y710" i="11"/>
  <c r="X710" i="11"/>
  <c r="W710" i="11"/>
  <c r="V710" i="11"/>
  <c r="AG710" i="11" s="1"/>
  <c r="U710" i="11"/>
  <c r="AK709" i="11"/>
  <c r="AC709" i="11"/>
  <c r="AA709" i="11"/>
  <c r="Y709" i="11"/>
  <c r="X709" i="11"/>
  <c r="W709" i="11"/>
  <c r="V709" i="11"/>
  <c r="AL709" i="11" s="1"/>
  <c r="U709" i="11"/>
  <c r="AK708" i="11"/>
  <c r="AC708" i="11"/>
  <c r="AA708" i="11"/>
  <c r="Y708" i="11"/>
  <c r="X708" i="11"/>
  <c r="W708" i="11"/>
  <c r="V708" i="11"/>
  <c r="U708" i="11"/>
  <c r="AC707" i="11"/>
  <c r="AA707" i="11"/>
  <c r="Y707" i="11"/>
  <c r="X707" i="11"/>
  <c r="W707" i="11"/>
  <c r="V707" i="11"/>
  <c r="AK707" i="11" s="1"/>
  <c r="U707" i="11"/>
  <c r="AL706" i="11"/>
  <c r="AK706" i="11"/>
  <c r="AC706" i="11"/>
  <c r="AA706" i="11"/>
  <c r="Y706" i="11"/>
  <c r="X706" i="11"/>
  <c r="W706" i="11"/>
  <c r="V706" i="11"/>
  <c r="AF706" i="11" s="1"/>
  <c r="U706" i="11"/>
  <c r="AK705" i="11"/>
  <c r="AC705" i="11"/>
  <c r="AA705" i="11"/>
  <c r="AB705" i="11" s="1"/>
  <c r="Y705" i="11"/>
  <c r="X705" i="11"/>
  <c r="W705" i="11"/>
  <c r="V705" i="11"/>
  <c r="AF705" i="11" s="1"/>
  <c r="U705" i="11"/>
  <c r="AK704" i="11"/>
  <c r="AC704" i="11"/>
  <c r="AB704" i="11"/>
  <c r="AA704" i="11"/>
  <c r="Y704" i="11"/>
  <c r="X704" i="11"/>
  <c r="W704" i="11"/>
  <c r="V704" i="11"/>
  <c r="U704" i="11"/>
  <c r="AC703" i="11"/>
  <c r="AA703" i="11"/>
  <c r="AB703" i="11" s="1"/>
  <c r="Y703" i="11"/>
  <c r="X703" i="11"/>
  <c r="W703" i="11"/>
  <c r="V703" i="11"/>
  <c r="U703" i="11"/>
  <c r="AC702" i="11"/>
  <c r="AA702" i="11"/>
  <c r="AB702" i="11" s="1"/>
  <c r="Y702" i="11"/>
  <c r="X702" i="11"/>
  <c r="W702" i="11"/>
  <c r="V702" i="11"/>
  <c r="AG702" i="11" s="1"/>
  <c r="U702" i="11"/>
  <c r="AL701" i="11"/>
  <c r="AC701" i="11"/>
  <c r="AA701" i="11"/>
  <c r="AB701" i="11" s="1"/>
  <c r="Y701" i="11"/>
  <c r="X701" i="11"/>
  <c r="W701" i="11"/>
  <c r="V701" i="11"/>
  <c r="AG701" i="11" s="1"/>
  <c r="U701" i="11"/>
  <c r="AC700" i="11"/>
  <c r="AA700" i="11"/>
  <c r="Y700" i="11"/>
  <c r="X700" i="11"/>
  <c r="W700" i="11"/>
  <c r="V700" i="11"/>
  <c r="AL700" i="11" s="1"/>
  <c r="U700" i="11"/>
  <c r="AC699" i="11"/>
  <c r="AB699" i="11"/>
  <c r="AA699" i="11"/>
  <c r="Y699" i="11"/>
  <c r="X699" i="11"/>
  <c r="W699" i="11"/>
  <c r="V699" i="11"/>
  <c r="U699" i="11"/>
  <c r="AC698" i="11"/>
  <c r="AA698" i="11"/>
  <c r="AB698" i="11" s="1"/>
  <c r="Y698" i="11"/>
  <c r="X698" i="11"/>
  <c r="W698" i="11"/>
  <c r="V698" i="11"/>
  <c r="AE698" i="11" s="1"/>
  <c r="U698" i="11"/>
  <c r="AC697" i="11"/>
  <c r="AA697" i="11"/>
  <c r="AB697" i="11" s="1"/>
  <c r="Y697" i="11"/>
  <c r="X697" i="11"/>
  <c r="W697" i="11"/>
  <c r="V697" i="11"/>
  <c r="AE697" i="11" s="1"/>
  <c r="U697" i="11"/>
  <c r="AK696" i="11"/>
  <c r="AG696" i="11"/>
  <c r="AE696" i="11"/>
  <c r="AC696" i="11"/>
  <c r="AB696" i="11"/>
  <c r="AA696" i="11"/>
  <c r="Y696" i="11"/>
  <c r="X696" i="11"/>
  <c r="W696" i="11"/>
  <c r="V696" i="11"/>
  <c r="AL696" i="11" s="1"/>
  <c r="U696" i="11"/>
  <c r="AE695" i="11"/>
  <c r="AC695" i="11"/>
  <c r="AA695" i="11"/>
  <c r="AB695" i="11" s="1"/>
  <c r="Y695" i="11"/>
  <c r="X695" i="11"/>
  <c r="W695" i="11"/>
  <c r="AL695" i="11" s="1"/>
  <c r="V695" i="11"/>
  <c r="AF695" i="11" s="1"/>
  <c r="U695" i="11"/>
  <c r="AC694" i="11"/>
  <c r="AA694" i="11"/>
  <c r="AB694" i="11" s="1"/>
  <c r="Y694" i="11"/>
  <c r="X694" i="11"/>
  <c r="W694" i="11"/>
  <c r="V694" i="11"/>
  <c r="U694" i="11"/>
  <c r="AC693" i="11"/>
  <c r="AA693" i="11"/>
  <c r="AB693" i="11" s="1"/>
  <c r="Y693" i="11"/>
  <c r="X693" i="11"/>
  <c r="W693" i="11"/>
  <c r="V693" i="11"/>
  <c r="AL693" i="11" s="1"/>
  <c r="U693" i="11"/>
  <c r="AK692" i="11"/>
  <c r="AF692" i="11"/>
  <c r="AE692" i="11"/>
  <c r="AC692" i="11"/>
  <c r="AA692" i="11"/>
  <c r="AB692" i="11" s="1"/>
  <c r="Y692" i="11"/>
  <c r="X692" i="11"/>
  <c r="W692" i="11"/>
  <c r="V692" i="11"/>
  <c r="AG692" i="11" s="1"/>
  <c r="U692" i="11"/>
  <c r="AC691" i="11"/>
  <c r="AA691" i="11"/>
  <c r="AB691" i="11" s="1"/>
  <c r="Y691" i="11"/>
  <c r="X691" i="11"/>
  <c r="W691" i="11"/>
  <c r="V691" i="11"/>
  <c r="U691" i="11"/>
  <c r="AC690" i="11"/>
  <c r="AA690" i="11"/>
  <c r="AB690" i="11" s="1"/>
  <c r="Y690" i="11"/>
  <c r="X690" i="11"/>
  <c r="W690" i="11"/>
  <c r="V690" i="11"/>
  <c r="AL690" i="11" s="1"/>
  <c r="U690" i="11"/>
  <c r="AC689" i="11"/>
  <c r="AA689" i="11"/>
  <c r="AB689" i="11" s="1"/>
  <c r="Y689" i="11"/>
  <c r="X689" i="11"/>
  <c r="W689" i="11"/>
  <c r="V689" i="11"/>
  <c r="AL689" i="11" s="1"/>
  <c r="U689" i="11"/>
  <c r="AK688" i="11"/>
  <c r="AF688" i="11"/>
  <c r="AC688" i="11"/>
  <c r="AA688" i="11"/>
  <c r="AB688" i="11" s="1"/>
  <c r="Y688" i="11"/>
  <c r="X688" i="11"/>
  <c r="W688" i="11"/>
  <c r="V688" i="11"/>
  <c r="U688" i="11"/>
  <c r="AK687" i="11"/>
  <c r="AE687" i="11"/>
  <c r="AC687" i="11"/>
  <c r="AA687" i="11"/>
  <c r="AB687" i="11" s="1"/>
  <c r="Y687" i="11"/>
  <c r="X687" i="11"/>
  <c r="W687" i="11"/>
  <c r="V687" i="11"/>
  <c r="AG687" i="11" s="1"/>
  <c r="U687" i="11"/>
  <c r="AK686" i="11"/>
  <c r="AC686" i="11"/>
  <c r="AA686" i="11"/>
  <c r="AB686" i="11" s="1"/>
  <c r="Y686" i="11"/>
  <c r="X686" i="11"/>
  <c r="W686" i="11"/>
  <c r="V686" i="11"/>
  <c r="AF686" i="11" s="1"/>
  <c r="U686" i="11"/>
  <c r="AC685" i="11"/>
  <c r="AA685" i="11"/>
  <c r="AB685" i="11" s="1"/>
  <c r="Y685" i="11"/>
  <c r="X685" i="11"/>
  <c r="W685" i="11"/>
  <c r="V685" i="11"/>
  <c r="AK685" i="11" s="1"/>
  <c r="U685" i="11"/>
  <c r="AK684" i="11"/>
  <c r="AF684" i="11"/>
  <c r="AC684" i="11"/>
  <c r="AA684" i="11"/>
  <c r="Y684" i="11"/>
  <c r="X684" i="11"/>
  <c r="W684" i="11"/>
  <c r="V684" i="11"/>
  <c r="U684" i="11"/>
  <c r="AG683" i="11"/>
  <c r="AC683" i="11"/>
  <c r="AA683" i="11"/>
  <c r="AB683" i="11" s="1"/>
  <c r="Y683" i="11"/>
  <c r="X683" i="11"/>
  <c r="W683" i="11"/>
  <c r="V683" i="11"/>
  <c r="AL683" i="11" s="1"/>
  <c r="U683" i="11"/>
  <c r="AK682" i="11"/>
  <c r="AC682" i="11"/>
  <c r="AA682" i="11"/>
  <c r="Y682" i="11"/>
  <c r="X682" i="11"/>
  <c r="W682" i="11"/>
  <c r="V682" i="11"/>
  <c r="U682" i="11"/>
  <c r="AK681" i="11"/>
  <c r="AC681" i="11"/>
  <c r="AA681" i="11"/>
  <c r="AB681" i="11" s="1"/>
  <c r="Y681" i="11"/>
  <c r="X681" i="11"/>
  <c r="W681" i="11"/>
  <c r="V681" i="11"/>
  <c r="AF681" i="11" s="1"/>
  <c r="U681" i="11"/>
  <c r="AG680" i="11"/>
  <c r="AC680" i="11"/>
  <c r="AA680" i="11"/>
  <c r="Y680" i="11"/>
  <c r="X680" i="11"/>
  <c r="W680" i="11"/>
  <c r="V680" i="11"/>
  <c r="U680" i="11"/>
  <c r="AK679" i="11"/>
  <c r="AC679" i="11"/>
  <c r="AA679" i="11"/>
  <c r="Y679" i="11"/>
  <c r="X679" i="11"/>
  <c r="W679" i="11"/>
  <c r="V679" i="11"/>
  <c r="U679" i="11"/>
  <c r="AL678" i="11"/>
  <c r="AC678" i="11"/>
  <c r="AA678" i="11"/>
  <c r="Y678" i="11"/>
  <c r="X678" i="11"/>
  <c r="W678" i="11"/>
  <c r="V678" i="11"/>
  <c r="U678" i="11"/>
  <c r="AC677" i="11"/>
  <c r="AA677" i="11"/>
  <c r="Y677" i="11"/>
  <c r="X677" i="11"/>
  <c r="W677" i="11"/>
  <c r="AL677" i="11" s="1"/>
  <c r="V677" i="11"/>
  <c r="AK677" i="11" s="1"/>
  <c r="U677" i="11"/>
  <c r="AC676" i="11"/>
  <c r="AA676" i="11"/>
  <c r="Y676" i="11"/>
  <c r="X676" i="11"/>
  <c r="W676" i="11"/>
  <c r="V676" i="11"/>
  <c r="AL676" i="11" s="1"/>
  <c r="U676" i="11"/>
  <c r="AK675" i="11"/>
  <c r="AC675" i="11"/>
  <c r="AB675" i="11"/>
  <c r="AA675" i="11"/>
  <c r="Y675" i="11"/>
  <c r="X675" i="11"/>
  <c r="W675" i="11"/>
  <c r="V675" i="11"/>
  <c r="U675" i="11"/>
  <c r="AK674" i="11"/>
  <c r="AC674" i="11"/>
  <c r="AA674" i="11"/>
  <c r="Y674" i="11"/>
  <c r="X674" i="11"/>
  <c r="W674" i="11"/>
  <c r="V674" i="11"/>
  <c r="U674" i="11"/>
  <c r="AL673" i="11"/>
  <c r="AC673" i="11"/>
  <c r="AA673" i="11"/>
  <c r="AB673" i="11" s="1"/>
  <c r="Y673" i="11"/>
  <c r="X673" i="11"/>
  <c r="W673" i="11"/>
  <c r="V673" i="11"/>
  <c r="AF673" i="11" s="1"/>
  <c r="U673" i="11"/>
  <c r="AC672" i="11"/>
  <c r="AA672" i="11"/>
  <c r="Y672" i="11"/>
  <c r="X672" i="11"/>
  <c r="W672" i="11"/>
  <c r="V672" i="11"/>
  <c r="U672" i="11"/>
  <c r="AL671" i="11"/>
  <c r="AK671" i="11"/>
  <c r="AC671" i="11"/>
  <c r="AA671" i="11"/>
  <c r="AB671" i="11" s="1"/>
  <c r="Y671" i="11"/>
  <c r="X671" i="11"/>
  <c r="W671" i="11"/>
  <c r="V671" i="11"/>
  <c r="U671" i="11"/>
  <c r="AK670" i="11"/>
  <c r="AC670" i="11"/>
  <c r="AB670" i="11"/>
  <c r="AA670" i="11"/>
  <c r="Y670" i="11"/>
  <c r="X670" i="11"/>
  <c r="W670" i="11"/>
  <c r="V670" i="11"/>
  <c r="AG670" i="11" s="1"/>
  <c r="U670" i="11"/>
  <c r="AK669" i="11"/>
  <c r="AC669" i="11"/>
  <c r="AA669" i="11"/>
  <c r="AB669" i="11" s="1"/>
  <c r="Y669" i="11"/>
  <c r="X669" i="11"/>
  <c r="W669" i="11"/>
  <c r="V669" i="11"/>
  <c r="U669" i="11"/>
  <c r="AK668" i="11"/>
  <c r="AC668" i="11"/>
  <c r="AA668" i="11"/>
  <c r="Y668" i="11"/>
  <c r="X668" i="11"/>
  <c r="W668" i="11"/>
  <c r="V668" i="11"/>
  <c r="AL668" i="11" s="1"/>
  <c r="U668" i="11"/>
  <c r="AC667" i="11"/>
  <c r="AA667" i="11"/>
  <c r="AB667" i="11" s="1"/>
  <c r="Y667" i="11"/>
  <c r="X667" i="11"/>
  <c r="W667" i="11"/>
  <c r="V667" i="11"/>
  <c r="U667" i="11"/>
  <c r="AE666" i="11"/>
  <c r="AC666" i="11"/>
  <c r="AA666" i="11"/>
  <c r="AB666" i="11" s="1"/>
  <c r="Y666" i="11"/>
  <c r="X666" i="11"/>
  <c r="W666" i="11"/>
  <c r="V666" i="11"/>
  <c r="U666" i="11"/>
  <c r="AE665" i="11"/>
  <c r="AC665" i="11"/>
  <c r="AA665" i="11"/>
  <c r="AB665" i="11" s="1"/>
  <c r="Y665" i="11"/>
  <c r="X665" i="11"/>
  <c r="W665" i="11"/>
  <c r="V665" i="11"/>
  <c r="U665" i="11"/>
  <c r="AK664" i="11"/>
  <c r="AF664" i="11"/>
  <c r="AC664" i="11"/>
  <c r="AA664" i="11"/>
  <c r="AB664" i="11" s="1"/>
  <c r="Y664" i="11"/>
  <c r="X664" i="11"/>
  <c r="W664" i="11"/>
  <c r="V664" i="11"/>
  <c r="U664" i="11"/>
  <c r="AC663" i="11"/>
  <c r="AA663" i="11"/>
  <c r="AB663" i="11" s="1"/>
  <c r="Y663" i="11"/>
  <c r="X663" i="11"/>
  <c r="W663" i="11"/>
  <c r="V663" i="11"/>
  <c r="AL663" i="11" s="1"/>
  <c r="U663" i="11"/>
  <c r="AC662" i="11"/>
  <c r="AA662" i="11"/>
  <c r="AB662" i="11" s="1"/>
  <c r="Y662" i="11"/>
  <c r="X662" i="11"/>
  <c r="W662" i="11"/>
  <c r="V662" i="11"/>
  <c r="AF662" i="11" s="1"/>
  <c r="U662" i="11"/>
  <c r="AG661" i="11"/>
  <c r="AF661" i="11"/>
  <c r="AC661" i="11"/>
  <c r="AA661" i="11"/>
  <c r="AB661" i="11" s="1"/>
  <c r="Y661" i="11"/>
  <c r="X661" i="11"/>
  <c r="W661" i="11"/>
  <c r="V661" i="11"/>
  <c r="U661" i="11"/>
  <c r="AE660" i="11"/>
  <c r="AC660" i="11"/>
  <c r="AA660" i="11"/>
  <c r="AB660" i="11" s="1"/>
  <c r="Y660" i="11"/>
  <c r="X660" i="11"/>
  <c r="W660" i="11"/>
  <c r="V660" i="11"/>
  <c r="AG660" i="11" s="1"/>
  <c r="U660" i="11"/>
  <c r="AG659" i="11"/>
  <c r="AC659" i="11"/>
  <c r="AB659" i="11"/>
  <c r="AA659" i="11"/>
  <c r="Y659" i="11"/>
  <c r="X659" i="11"/>
  <c r="W659" i="11"/>
  <c r="V659" i="11"/>
  <c r="AF659" i="11" s="1"/>
  <c r="U659" i="11"/>
  <c r="AG658" i="11"/>
  <c r="AC658" i="11"/>
  <c r="AA658" i="11"/>
  <c r="AB658" i="11" s="1"/>
  <c r="Y658" i="11"/>
  <c r="X658" i="11"/>
  <c r="W658" i="11"/>
  <c r="V658" i="11"/>
  <c r="U658" i="11"/>
  <c r="AG657" i="11"/>
  <c r="AC657" i="11"/>
  <c r="AA657" i="11"/>
  <c r="AB657" i="11" s="1"/>
  <c r="Y657" i="11"/>
  <c r="X657" i="11"/>
  <c r="W657" i="11"/>
  <c r="V657" i="11"/>
  <c r="U657" i="11"/>
  <c r="AK656" i="11"/>
  <c r="AG656" i="11"/>
  <c r="AE656" i="11"/>
  <c r="AC656" i="11"/>
  <c r="AB656" i="11"/>
  <c r="AA656" i="11"/>
  <c r="Y656" i="11"/>
  <c r="X656" i="11"/>
  <c r="W656" i="11"/>
  <c r="V656" i="11"/>
  <c r="U656" i="11"/>
  <c r="AG655" i="11"/>
  <c r="AC655" i="11"/>
  <c r="AA655" i="11"/>
  <c r="AB655" i="11" s="1"/>
  <c r="Y655" i="11"/>
  <c r="X655" i="11"/>
  <c r="W655" i="11"/>
  <c r="V655" i="11"/>
  <c r="U655" i="11"/>
  <c r="AF654" i="11"/>
  <c r="AC654" i="11"/>
  <c r="AA654" i="11"/>
  <c r="AB654" i="11" s="1"/>
  <c r="Y654" i="11"/>
  <c r="X654" i="11"/>
  <c r="W654" i="11"/>
  <c r="V654" i="11"/>
  <c r="U654" i="11"/>
  <c r="AC653" i="11"/>
  <c r="AA653" i="11"/>
  <c r="AB653" i="11" s="1"/>
  <c r="Y653" i="11"/>
  <c r="X653" i="11"/>
  <c r="W653" i="11"/>
  <c r="V653" i="11"/>
  <c r="AE653" i="11" s="1"/>
  <c r="U653" i="11"/>
  <c r="AC652" i="11"/>
  <c r="AA652" i="11"/>
  <c r="Y652" i="11"/>
  <c r="X652" i="11"/>
  <c r="W652" i="11"/>
  <c r="V652" i="11"/>
  <c r="AG652" i="11" s="1"/>
  <c r="U652" i="11"/>
  <c r="AC651" i="11"/>
  <c r="AA651" i="11"/>
  <c r="AB651" i="11" s="1"/>
  <c r="Y651" i="11"/>
  <c r="X651" i="11"/>
  <c r="W651" i="11"/>
  <c r="V651" i="11"/>
  <c r="AG651" i="11" s="1"/>
  <c r="U651" i="11"/>
  <c r="AC650" i="11"/>
  <c r="AA650" i="11"/>
  <c r="Y650" i="11"/>
  <c r="X650" i="11"/>
  <c r="W650" i="11"/>
  <c r="V650" i="11"/>
  <c r="AK650" i="11" s="1"/>
  <c r="U650" i="11"/>
  <c r="AK649" i="11"/>
  <c r="AG649" i="11"/>
  <c r="AC649" i="11"/>
  <c r="AA649" i="11"/>
  <c r="AB649" i="11" s="1"/>
  <c r="Y649" i="11"/>
  <c r="X649" i="11"/>
  <c r="W649" i="11"/>
  <c r="V649" i="11"/>
  <c r="AF649" i="11" s="1"/>
  <c r="U649" i="11"/>
  <c r="AK648" i="11"/>
  <c r="AG648" i="11"/>
  <c r="AC648" i="11"/>
  <c r="AA648" i="11"/>
  <c r="Y648" i="11"/>
  <c r="X648" i="11"/>
  <c r="W648" i="11"/>
  <c r="V648" i="11"/>
  <c r="AL648" i="11" s="1"/>
  <c r="U648" i="11"/>
  <c r="AK647" i="11"/>
  <c r="AC647" i="11"/>
  <c r="AA647" i="11"/>
  <c r="Y647" i="11"/>
  <c r="X647" i="11"/>
  <c r="W647" i="11"/>
  <c r="V647" i="11"/>
  <c r="U647" i="11"/>
  <c r="AC646" i="11"/>
  <c r="AA646" i="11"/>
  <c r="AB646" i="11" s="1"/>
  <c r="Y646" i="11"/>
  <c r="X646" i="11"/>
  <c r="W646" i="11"/>
  <c r="V646" i="11"/>
  <c r="AL646" i="11" s="1"/>
  <c r="U646" i="11"/>
  <c r="AK645" i="11"/>
  <c r="AC645" i="11"/>
  <c r="AA645" i="11"/>
  <c r="Y645" i="11"/>
  <c r="X645" i="11"/>
  <c r="W645" i="11"/>
  <c r="AL645" i="11" s="1"/>
  <c r="V645" i="11"/>
  <c r="U645" i="11"/>
  <c r="AK644" i="11"/>
  <c r="AC644" i="11"/>
  <c r="AA644" i="11"/>
  <c r="Y644" i="11"/>
  <c r="X644" i="11"/>
  <c r="W644" i="11"/>
  <c r="V644" i="11"/>
  <c r="U644" i="11"/>
  <c r="AK643" i="11"/>
  <c r="AC643" i="11"/>
  <c r="AA643" i="11"/>
  <c r="Y643" i="11"/>
  <c r="X643" i="11"/>
  <c r="W643" i="11"/>
  <c r="V643" i="11"/>
  <c r="AL643" i="11" s="1"/>
  <c r="U643" i="11"/>
  <c r="AC642" i="11"/>
  <c r="AA642" i="11"/>
  <c r="Y642" i="11"/>
  <c r="X642" i="11"/>
  <c r="W642" i="11"/>
  <c r="V642" i="11"/>
  <c r="U642" i="11"/>
  <c r="AK641" i="11"/>
  <c r="AC641" i="11"/>
  <c r="AA641" i="11"/>
  <c r="AB641" i="11" s="1"/>
  <c r="Y641" i="11"/>
  <c r="X641" i="11"/>
  <c r="W641" i="11"/>
  <c r="AL641" i="11" s="1"/>
  <c r="V641" i="11"/>
  <c r="AE641" i="11" s="1"/>
  <c r="U641" i="11"/>
  <c r="AC640" i="11"/>
  <c r="AA640" i="11"/>
  <c r="Y640" i="11"/>
  <c r="X640" i="11"/>
  <c r="W640" i="11"/>
  <c r="V640" i="11"/>
  <c r="AK640" i="11" s="1"/>
  <c r="U640" i="11"/>
  <c r="AC639" i="11"/>
  <c r="AA639" i="11"/>
  <c r="AB639" i="11" s="1"/>
  <c r="Y639" i="11"/>
  <c r="X639" i="11"/>
  <c r="W639" i="11"/>
  <c r="V639" i="11"/>
  <c r="AK639" i="11" s="1"/>
  <c r="U639" i="11"/>
  <c r="AC638" i="11"/>
  <c r="AB638" i="11"/>
  <c r="AA638" i="11"/>
  <c r="Y638" i="11"/>
  <c r="X638" i="11"/>
  <c r="W638" i="11"/>
  <c r="V638" i="11"/>
  <c r="AG638" i="11" s="1"/>
  <c r="U638" i="11"/>
  <c r="AC637" i="11"/>
  <c r="AA637" i="11"/>
  <c r="AB637" i="11" s="1"/>
  <c r="Y637" i="11"/>
  <c r="X637" i="11"/>
  <c r="W637" i="11"/>
  <c r="V637" i="11"/>
  <c r="U637" i="11"/>
  <c r="AC636" i="11"/>
  <c r="AA636" i="11"/>
  <c r="Y636" i="11"/>
  <c r="X636" i="11"/>
  <c r="W636" i="11"/>
  <c r="V636" i="11"/>
  <c r="U636" i="11"/>
  <c r="AC635" i="11"/>
  <c r="AA635" i="11"/>
  <c r="AB635" i="11" s="1"/>
  <c r="Y635" i="11"/>
  <c r="X635" i="11"/>
  <c r="W635" i="11"/>
  <c r="V635" i="11"/>
  <c r="U635" i="11"/>
  <c r="AC634" i="11"/>
  <c r="AA634" i="11"/>
  <c r="AB634" i="11" s="1"/>
  <c r="Y634" i="11"/>
  <c r="X634" i="11"/>
  <c r="W634" i="11"/>
  <c r="V634" i="11"/>
  <c r="AE634" i="11" s="1"/>
  <c r="U634" i="11"/>
  <c r="AC633" i="11"/>
  <c r="AA633" i="11"/>
  <c r="AB633" i="11" s="1"/>
  <c r="Y633" i="11"/>
  <c r="X633" i="11"/>
  <c r="W633" i="11"/>
  <c r="V633" i="11"/>
  <c r="AE633" i="11" s="1"/>
  <c r="U633" i="11"/>
  <c r="AC632" i="11"/>
  <c r="AA632" i="11"/>
  <c r="AB632" i="11" s="1"/>
  <c r="Y632" i="11"/>
  <c r="X632" i="11"/>
  <c r="W632" i="11"/>
  <c r="V632" i="11"/>
  <c r="AE632" i="11" s="1"/>
  <c r="U632" i="11"/>
  <c r="AG631" i="11"/>
  <c r="AE631" i="11"/>
  <c r="AC631" i="11"/>
  <c r="AA631" i="11"/>
  <c r="AB631" i="11" s="1"/>
  <c r="Y631" i="11"/>
  <c r="X631" i="11"/>
  <c r="W631" i="11"/>
  <c r="V631" i="11"/>
  <c r="AF631" i="11" s="1"/>
  <c r="U631" i="11"/>
  <c r="AF630" i="11"/>
  <c r="AC630" i="11"/>
  <c r="AB630" i="11"/>
  <c r="AA630" i="11"/>
  <c r="Y630" i="11"/>
  <c r="X630" i="11"/>
  <c r="W630" i="11"/>
  <c r="V630" i="11"/>
  <c r="AL630" i="11" s="1"/>
  <c r="U630" i="11"/>
  <c r="AF629" i="11"/>
  <c r="AC629" i="11"/>
  <c r="AA629" i="11"/>
  <c r="AB629" i="11" s="1"/>
  <c r="Y629" i="11"/>
  <c r="X629" i="11"/>
  <c r="W629" i="11"/>
  <c r="V629" i="11"/>
  <c r="U629" i="11"/>
  <c r="AC628" i="11"/>
  <c r="AA628" i="11"/>
  <c r="AB628" i="11" s="1"/>
  <c r="Y628" i="11"/>
  <c r="X628" i="11"/>
  <c r="W628" i="11"/>
  <c r="V628" i="11"/>
  <c r="AE628" i="11" s="1"/>
  <c r="U628" i="11"/>
  <c r="AC627" i="11"/>
  <c r="AB627" i="11"/>
  <c r="AA627" i="11"/>
  <c r="Y627" i="11"/>
  <c r="X627" i="11"/>
  <c r="W627" i="11"/>
  <c r="V627" i="11"/>
  <c r="U627" i="11"/>
  <c r="AC626" i="11"/>
  <c r="AA626" i="11"/>
  <c r="AB626" i="11" s="1"/>
  <c r="Y626" i="11"/>
  <c r="X626" i="11"/>
  <c r="W626" i="11"/>
  <c r="V626" i="11"/>
  <c r="AL626" i="11" s="1"/>
  <c r="U626" i="11"/>
  <c r="AC625" i="11"/>
  <c r="AA625" i="11"/>
  <c r="AB625" i="11" s="1"/>
  <c r="Y625" i="11"/>
  <c r="X625" i="11"/>
  <c r="W625" i="11"/>
  <c r="V625" i="11"/>
  <c r="AL625" i="11" s="1"/>
  <c r="U625" i="11"/>
  <c r="AG624" i="11"/>
  <c r="AC624" i="11"/>
  <c r="AB624" i="11"/>
  <c r="AA624" i="11"/>
  <c r="Y624" i="11"/>
  <c r="X624" i="11"/>
  <c r="W624" i="11"/>
  <c r="V624" i="11"/>
  <c r="AL624" i="11" s="1"/>
  <c r="U624" i="11"/>
  <c r="AC623" i="11"/>
  <c r="AA623" i="11"/>
  <c r="AB623" i="11" s="1"/>
  <c r="Y623" i="11"/>
  <c r="X623" i="11"/>
  <c r="W623" i="11"/>
  <c r="V623" i="11"/>
  <c r="AK623" i="11" s="1"/>
  <c r="U623" i="11"/>
  <c r="AF622" i="11"/>
  <c r="AC622" i="11"/>
  <c r="AA622" i="11"/>
  <c r="AB622" i="11" s="1"/>
  <c r="Y622" i="11"/>
  <c r="X622" i="11"/>
  <c r="W622" i="11"/>
  <c r="V622" i="11"/>
  <c r="AE622" i="11" s="1"/>
  <c r="U622" i="11"/>
  <c r="AC621" i="11"/>
  <c r="AA621" i="11"/>
  <c r="AB621" i="11" s="1"/>
  <c r="Y621" i="11"/>
  <c r="X621" i="11"/>
  <c r="W621" i="11"/>
  <c r="V621" i="11"/>
  <c r="AE621" i="11" s="1"/>
  <c r="U621" i="11"/>
  <c r="AG620" i="11"/>
  <c r="AF620" i="11"/>
  <c r="AC620" i="11"/>
  <c r="AA620" i="11"/>
  <c r="Y620" i="11"/>
  <c r="X620" i="11"/>
  <c r="W620" i="11"/>
  <c r="V620" i="11"/>
  <c r="AL620" i="11" s="1"/>
  <c r="U620" i="11"/>
  <c r="AK619" i="11"/>
  <c r="AC619" i="11"/>
  <c r="AA619" i="11"/>
  <c r="AB619" i="11" s="1"/>
  <c r="Y619" i="11"/>
  <c r="X619" i="11"/>
  <c r="W619" i="11"/>
  <c r="V619" i="11"/>
  <c r="AL619" i="11" s="1"/>
  <c r="U619" i="11"/>
  <c r="AC618" i="11"/>
  <c r="AA618" i="11"/>
  <c r="Y618" i="11"/>
  <c r="X618" i="11"/>
  <c r="W618" i="11"/>
  <c r="V618" i="11"/>
  <c r="AL618" i="11" s="1"/>
  <c r="U618" i="11"/>
  <c r="AK617" i="11"/>
  <c r="AG617" i="11"/>
  <c r="AC617" i="11"/>
  <c r="AA617" i="11"/>
  <c r="AB617" i="11" s="1"/>
  <c r="Y617" i="11"/>
  <c r="X617" i="11"/>
  <c r="W617" i="11"/>
  <c r="V617" i="11"/>
  <c r="AF617" i="11" s="1"/>
  <c r="U617" i="11"/>
  <c r="AC616" i="11"/>
  <c r="AA616" i="11"/>
  <c r="Y616" i="11"/>
  <c r="X616" i="11"/>
  <c r="W616" i="11"/>
  <c r="V616" i="11"/>
  <c r="AL616" i="11" s="1"/>
  <c r="U616" i="11"/>
  <c r="AC615" i="11"/>
  <c r="AA615" i="11"/>
  <c r="Y615" i="11"/>
  <c r="X615" i="11"/>
  <c r="W615" i="11"/>
  <c r="V615" i="11"/>
  <c r="AL615" i="11" s="1"/>
  <c r="U615" i="11"/>
  <c r="AK614" i="11"/>
  <c r="AC614" i="11"/>
  <c r="AB614" i="11"/>
  <c r="AA614" i="11"/>
  <c r="Y614" i="11"/>
  <c r="X614" i="11"/>
  <c r="W614" i="11"/>
  <c r="V614" i="11"/>
  <c r="U614" i="11"/>
  <c r="AC613" i="11"/>
  <c r="AA613" i="11"/>
  <c r="AB613" i="11" s="1"/>
  <c r="Y613" i="11"/>
  <c r="X613" i="11"/>
  <c r="W613" i="11"/>
  <c r="V613" i="11"/>
  <c r="AG613" i="11" s="1"/>
  <c r="U613" i="11"/>
  <c r="AC612" i="11"/>
  <c r="AA612" i="11"/>
  <c r="Y612" i="11"/>
  <c r="X612" i="11"/>
  <c r="W612" i="11"/>
  <c r="V612" i="11"/>
  <c r="AL612" i="11" s="1"/>
  <c r="U612" i="11"/>
  <c r="AK611" i="11"/>
  <c r="AC611" i="11"/>
  <c r="AB611" i="11"/>
  <c r="AA611" i="11"/>
  <c r="Y611" i="11"/>
  <c r="X611" i="11"/>
  <c r="W611" i="11"/>
  <c r="V611" i="11"/>
  <c r="AL611" i="11" s="1"/>
  <c r="U611" i="11"/>
  <c r="AL610" i="11"/>
  <c r="AK610" i="11"/>
  <c r="AC610" i="11"/>
  <c r="AA610" i="11"/>
  <c r="Y610" i="11"/>
  <c r="X610" i="11"/>
  <c r="W610" i="11"/>
  <c r="V610" i="11"/>
  <c r="AG610" i="11" s="1"/>
  <c r="U610" i="11"/>
  <c r="AC609" i="11"/>
  <c r="AA609" i="11"/>
  <c r="AB609" i="11" s="1"/>
  <c r="Y609" i="11"/>
  <c r="X609" i="11"/>
  <c r="W609" i="11"/>
  <c r="V609" i="11"/>
  <c r="AG609" i="11" s="1"/>
  <c r="U609" i="11"/>
  <c r="AC608" i="11"/>
  <c r="AB608" i="11"/>
  <c r="AA608" i="11"/>
  <c r="Y608" i="11"/>
  <c r="X608" i="11"/>
  <c r="W608" i="11"/>
  <c r="V608" i="11"/>
  <c r="AK608" i="11" s="1"/>
  <c r="U608" i="11"/>
  <c r="AC607" i="11"/>
  <c r="AA607" i="11"/>
  <c r="AB607" i="11" s="1"/>
  <c r="Y607" i="11"/>
  <c r="X607" i="11"/>
  <c r="W607" i="11"/>
  <c r="V607" i="11"/>
  <c r="AK607" i="11" s="1"/>
  <c r="U607" i="11"/>
  <c r="AK606" i="11"/>
  <c r="AC606" i="11"/>
  <c r="AB606" i="11"/>
  <c r="AA606" i="11"/>
  <c r="Y606" i="11"/>
  <c r="X606" i="11"/>
  <c r="W606" i="11"/>
  <c r="V606" i="11"/>
  <c r="AG606" i="11" s="1"/>
  <c r="U606" i="11"/>
  <c r="AK605" i="11"/>
  <c r="AC605" i="11"/>
  <c r="AA605" i="11"/>
  <c r="AB605" i="11" s="1"/>
  <c r="Y605" i="11"/>
  <c r="X605" i="11"/>
  <c r="W605" i="11"/>
  <c r="V605" i="11"/>
  <c r="AG605" i="11" s="1"/>
  <c r="U605" i="11"/>
  <c r="AK604" i="11"/>
  <c r="AC604" i="11"/>
  <c r="AA604" i="11"/>
  <c r="Y604" i="11"/>
  <c r="X604" i="11"/>
  <c r="W604" i="11"/>
  <c r="V604" i="11"/>
  <c r="AL604" i="11" s="1"/>
  <c r="U604" i="11"/>
  <c r="AC603" i="11"/>
  <c r="AB603" i="11"/>
  <c r="AA603" i="11"/>
  <c r="Y603" i="11"/>
  <c r="X603" i="11"/>
  <c r="W603" i="11"/>
  <c r="V603" i="11"/>
  <c r="U603" i="11"/>
  <c r="AC602" i="11"/>
  <c r="AA602" i="11"/>
  <c r="AB602" i="11" s="1"/>
  <c r="Y602" i="11"/>
  <c r="X602" i="11"/>
  <c r="W602" i="11"/>
  <c r="V602" i="11"/>
  <c r="AE602" i="11" s="1"/>
  <c r="U602" i="11"/>
  <c r="AC601" i="11"/>
  <c r="AA601" i="11"/>
  <c r="AB601" i="11" s="1"/>
  <c r="Y601" i="11"/>
  <c r="X601" i="11"/>
  <c r="W601" i="11"/>
  <c r="V601" i="11"/>
  <c r="AE601" i="11" s="1"/>
  <c r="U601" i="11"/>
  <c r="AC600" i="11"/>
  <c r="AA600" i="11"/>
  <c r="AB600" i="11" s="1"/>
  <c r="Y600" i="11"/>
  <c r="X600" i="11"/>
  <c r="W600" i="11"/>
  <c r="V600" i="11"/>
  <c r="AL600" i="11" s="1"/>
  <c r="U600" i="11"/>
  <c r="AG599" i="11"/>
  <c r="AE599" i="11"/>
  <c r="AC599" i="11"/>
  <c r="AA599" i="11"/>
  <c r="AB599" i="11" s="1"/>
  <c r="Y599" i="11"/>
  <c r="X599" i="11"/>
  <c r="W599" i="11"/>
  <c r="V599" i="11"/>
  <c r="AF599" i="11" s="1"/>
  <c r="U599" i="11"/>
  <c r="AG598" i="11"/>
  <c r="AF598" i="11"/>
  <c r="AC598" i="11"/>
  <c r="AA598" i="11"/>
  <c r="AB598" i="11" s="1"/>
  <c r="Y598" i="11"/>
  <c r="X598" i="11"/>
  <c r="W598" i="11"/>
  <c r="V598" i="11"/>
  <c r="AL598" i="11" s="1"/>
  <c r="U598" i="11"/>
  <c r="AC597" i="11"/>
  <c r="AA597" i="11"/>
  <c r="AB597" i="11" s="1"/>
  <c r="Y597" i="11"/>
  <c r="X597" i="11"/>
  <c r="W597" i="11"/>
  <c r="V597" i="11"/>
  <c r="AL597" i="11" s="1"/>
  <c r="U597" i="11"/>
  <c r="AF596" i="11"/>
  <c r="AE596" i="11"/>
  <c r="AC596" i="11"/>
  <c r="AA596" i="11"/>
  <c r="AB596" i="11" s="1"/>
  <c r="Y596" i="11"/>
  <c r="X596" i="11"/>
  <c r="W596" i="11"/>
  <c r="V596" i="11"/>
  <c r="AK596" i="11" s="1"/>
  <c r="U596" i="11"/>
  <c r="AG595" i="11"/>
  <c r="AC595" i="11"/>
  <c r="AA595" i="11"/>
  <c r="AB595" i="11" s="1"/>
  <c r="Y595" i="11"/>
  <c r="X595" i="11"/>
  <c r="W595" i="11"/>
  <c r="V595" i="11"/>
  <c r="AF595" i="11" s="1"/>
  <c r="U595" i="11"/>
  <c r="AC594" i="11"/>
  <c r="AA594" i="11"/>
  <c r="AB594" i="11" s="1"/>
  <c r="Y594" i="11"/>
  <c r="X594" i="11"/>
  <c r="W594" i="11"/>
  <c r="V594" i="11"/>
  <c r="AL594" i="11" s="1"/>
  <c r="U594" i="11"/>
  <c r="AC593" i="11"/>
  <c r="AA593" i="11"/>
  <c r="AB593" i="11" s="1"/>
  <c r="Y593" i="11"/>
  <c r="X593" i="11"/>
  <c r="W593" i="11"/>
  <c r="V593" i="11"/>
  <c r="AL593" i="11" s="1"/>
  <c r="U593" i="11"/>
  <c r="AF592" i="11"/>
  <c r="AE592" i="11"/>
  <c r="AC592" i="11"/>
  <c r="AA592" i="11"/>
  <c r="AB592" i="11" s="1"/>
  <c r="Y592" i="11"/>
  <c r="X592" i="11"/>
  <c r="W592" i="11"/>
  <c r="V592" i="11"/>
  <c r="AL592" i="11" s="1"/>
  <c r="U592" i="11"/>
  <c r="AL591" i="11"/>
  <c r="AE591" i="11"/>
  <c r="AC591" i="11"/>
  <c r="AA591" i="11"/>
  <c r="AB591" i="11" s="1"/>
  <c r="Y591" i="11"/>
  <c r="X591" i="11"/>
  <c r="W591" i="11"/>
  <c r="V591" i="11"/>
  <c r="AK591" i="11" s="1"/>
  <c r="U591" i="11"/>
  <c r="AC590" i="11"/>
  <c r="AA590" i="11"/>
  <c r="AB590" i="11" s="1"/>
  <c r="Y590" i="11"/>
  <c r="X590" i="11"/>
  <c r="W590" i="11"/>
  <c r="V590" i="11"/>
  <c r="AE590" i="11" s="1"/>
  <c r="U590" i="11"/>
  <c r="AG589" i="11"/>
  <c r="AF589" i="11"/>
  <c r="AC589" i="11"/>
  <c r="AA589" i="11"/>
  <c r="AB589" i="11" s="1"/>
  <c r="Y589" i="11"/>
  <c r="X589" i="11"/>
  <c r="W589" i="11"/>
  <c r="V589" i="11"/>
  <c r="AE589" i="11" s="1"/>
  <c r="U589" i="11"/>
  <c r="AK588" i="11"/>
  <c r="AF588" i="11"/>
  <c r="AC588" i="11"/>
  <c r="AB588" i="11"/>
  <c r="AA588" i="11"/>
  <c r="Y588" i="11"/>
  <c r="X588" i="11"/>
  <c r="W588" i="11"/>
  <c r="V588" i="11"/>
  <c r="AG588" i="11" s="1"/>
  <c r="U588" i="11"/>
  <c r="AC587" i="11"/>
  <c r="AA587" i="11"/>
  <c r="AB587" i="11" s="1"/>
  <c r="Y587" i="11"/>
  <c r="X587" i="11"/>
  <c r="W587" i="11"/>
  <c r="V587" i="11"/>
  <c r="AK587" i="11" s="1"/>
  <c r="U587" i="11"/>
  <c r="AC586" i="11"/>
  <c r="AA586" i="11"/>
  <c r="Y586" i="11"/>
  <c r="X586" i="11"/>
  <c r="W586" i="11"/>
  <c r="V586" i="11"/>
  <c r="AL586" i="11" s="1"/>
  <c r="U586" i="11"/>
  <c r="AK585" i="11"/>
  <c r="AG585" i="11"/>
  <c r="AC585" i="11"/>
  <c r="AA585" i="11"/>
  <c r="AB585" i="11" s="1"/>
  <c r="Y585" i="11"/>
  <c r="X585" i="11"/>
  <c r="W585" i="11"/>
  <c r="V585" i="11"/>
  <c r="AF585" i="11" s="1"/>
  <c r="U585" i="11"/>
  <c r="AC584" i="11"/>
  <c r="AA584" i="11"/>
  <c r="Y584" i="11"/>
  <c r="X584" i="11"/>
  <c r="W584" i="11"/>
  <c r="V584" i="11"/>
  <c r="AL584" i="11" s="1"/>
  <c r="U584" i="11"/>
  <c r="AC583" i="11"/>
  <c r="AA583" i="11"/>
  <c r="AB583" i="11" s="1"/>
  <c r="Y583" i="11"/>
  <c r="X583" i="11"/>
  <c r="W583" i="11"/>
  <c r="V583" i="11"/>
  <c r="AL583" i="11" s="1"/>
  <c r="U583" i="11"/>
  <c r="AK582" i="11"/>
  <c r="AC582" i="11"/>
  <c r="AB582" i="11"/>
  <c r="AA582" i="11"/>
  <c r="Y582" i="11"/>
  <c r="X582" i="11"/>
  <c r="W582" i="11"/>
  <c r="V582" i="11"/>
  <c r="AG582" i="11" s="1"/>
  <c r="U582" i="11"/>
  <c r="AL581" i="11"/>
  <c r="AK581" i="11"/>
  <c r="AC581" i="11"/>
  <c r="AA581" i="11"/>
  <c r="AB581" i="11" s="1"/>
  <c r="Y581" i="11"/>
  <c r="X581" i="11"/>
  <c r="W581" i="11"/>
  <c r="V581" i="11"/>
  <c r="U581" i="11"/>
  <c r="AK580" i="11"/>
  <c r="AC580" i="11"/>
  <c r="AA580" i="11"/>
  <c r="Y580" i="11"/>
  <c r="X580" i="11"/>
  <c r="W580" i="11"/>
  <c r="V580" i="11"/>
  <c r="AL580" i="11" s="1"/>
  <c r="U580" i="11"/>
  <c r="AC579" i="11"/>
  <c r="AB579" i="11"/>
  <c r="AA579" i="11"/>
  <c r="Y579" i="11"/>
  <c r="X579" i="11"/>
  <c r="W579" i="11"/>
  <c r="V579" i="11"/>
  <c r="AL579" i="11" s="1"/>
  <c r="U579" i="11"/>
  <c r="AK578" i="11"/>
  <c r="AC578" i="11"/>
  <c r="AA578" i="11"/>
  <c r="Y578" i="11"/>
  <c r="X578" i="11"/>
  <c r="W578" i="11"/>
  <c r="AL578" i="11" s="1"/>
  <c r="V578" i="11"/>
  <c r="AG578" i="11" s="1"/>
  <c r="U578" i="11"/>
  <c r="AL577" i="11"/>
  <c r="AK577" i="11"/>
  <c r="AC577" i="11"/>
  <c r="AA577" i="11"/>
  <c r="AB577" i="11" s="1"/>
  <c r="Y577" i="11"/>
  <c r="X577" i="11"/>
  <c r="W577" i="11"/>
  <c r="V577" i="11"/>
  <c r="AG577" i="11" s="1"/>
  <c r="U577" i="11"/>
  <c r="AC576" i="11"/>
  <c r="AA576" i="11"/>
  <c r="Y576" i="11"/>
  <c r="X576" i="11"/>
  <c r="W576" i="11"/>
  <c r="V576" i="11"/>
  <c r="AK576" i="11" s="1"/>
  <c r="U576" i="11"/>
  <c r="AC575" i="11"/>
  <c r="AA575" i="11"/>
  <c r="AB575" i="11" s="1"/>
  <c r="Y575" i="11"/>
  <c r="X575" i="11"/>
  <c r="W575" i="11"/>
  <c r="V575" i="11"/>
  <c r="AK575" i="11" s="1"/>
  <c r="U575" i="11"/>
  <c r="AC574" i="11"/>
  <c r="AB574" i="11"/>
  <c r="AA574" i="11"/>
  <c r="Y574" i="11"/>
  <c r="X574" i="11"/>
  <c r="W574" i="11"/>
  <c r="V574" i="11"/>
  <c r="AG574" i="11" s="1"/>
  <c r="U574" i="11"/>
  <c r="AC573" i="11"/>
  <c r="AA573" i="11"/>
  <c r="AB573" i="11" s="1"/>
  <c r="Y573" i="11"/>
  <c r="X573" i="11"/>
  <c r="W573" i="11"/>
  <c r="V573" i="11"/>
  <c r="AG573" i="11" s="1"/>
  <c r="U573" i="11"/>
  <c r="AC572" i="11"/>
  <c r="AA572" i="11"/>
  <c r="Y572" i="11"/>
  <c r="X572" i="11"/>
  <c r="W572" i="11"/>
  <c r="V572" i="11"/>
  <c r="AK572" i="11" s="1"/>
  <c r="U572" i="11"/>
  <c r="AC571" i="11"/>
  <c r="AB571" i="11"/>
  <c r="AA571" i="11"/>
  <c r="Y571" i="11"/>
  <c r="X571" i="11"/>
  <c r="W571" i="11"/>
  <c r="V571" i="11"/>
  <c r="U571" i="11"/>
  <c r="AE570" i="11"/>
  <c r="AC570" i="11"/>
  <c r="AB570" i="11"/>
  <c r="AA570" i="11"/>
  <c r="Y570" i="11"/>
  <c r="X570" i="11"/>
  <c r="W570" i="11"/>
  <c r="V570" i="11"/>
  <c r="U570" i="11"/>
  <c r="AC569" i="11"/>
  <c r="AA569" i="11"/>
  <c r="AB569" i="11" s="1"/>
  <c r="Y569" i="11"/>
  <c r="X569" i="11"/>
  <c r="W569" i="11"/>
  <c r="V569" i="11"/>
  <c r="U569" i="11"/>
  <c r="AC568" i="11"/>
  <c r="AA568" i="11"/>
  <c r="AB568" i="11" s="1"/>
  <c r="Y568" i="11"/>
  <c r="X568" i="11"/>
  <c r="W568" i="11"/>
  <c r="V568" i="11"/>
  <c r="AL568" i="11" s="1"/>
  <c r="U568" i="11"/>
  <c r="AE567" i="11"/>
  <c r="AC567" i="11"/>
  <c r="AA567" i="11"/>
  <c r="AB567" i="11" s="1"/>
  <c r="Y567" i="11"/>
  <c r="X567" i="11"/>
  <c r="W567" i="11"/>
  <c r="V567" i="11"/>
  <c r="AF567" i="11" s="1"/>
  <c r="U567" i="11"/>
  <c r="AC566" i="11"/>
  <c r="AA566" i="11"/>
  <c r="AB566" i="11" s="1"/>
  <c r="Y566" i="11"/>
  <c r="X566" i="11"/>
  <c r="W566" i="11"/>
  <c r="V566" i="11"/>
  <c r="AL566" i="11" s="1"/>
  <c r="U566" i="11"/>
  <c r="AC565" i="11"/>
  <c r="AA565" i="11"/>
  <c r="AB565" i="11" s="1"/>
  <c r="Y565" i="11"/>
  <c r="X565" i="11"/>
  <c r="W565" i="11"/>
  <c r="V565" i="11"/>
  <c r="AG565" i="11" s="1"/>
  <c r="U565" i="11"/>
  <c r="AG564" i="11"/>
  <c r="AC564" i="11"/>
  <c r="AB564" i="11"/>
  <c r="AA564" i="11"/>
  <c r="Y564" i="11"/>
  <c r="X564" i="11"/>
  <c r="W564" i="11"/>
  <c r="V564" i="11"/>
  <c r="AF564" i="11" s="1"/>
  <c r="U564" i="11"/>
  <c r="AC563" i="11"/>
  <c r="AA563" i="11"/>
  <c r="AB563" i="11" s="1"/>
  <c r="Y563" i="11"/>
  <c r="X563" i="11"/>
  <c r="W563" i="11"/>
  <c r="V563" i="11"/>
  <c r="AF563" i="11" s="1"/>
  <c r="U563" i="11"/>
  <c r="AC562" i="11"/>
  <c r="AA562" i="11"/>
  <c r="AB562" i="11" s="1"/>
  <c r="Y562" i="11"/>
  <c r="X562" i="11"/>
  <c r="W562" i="11"/>
  <c r="V562" i="11"/>
  <c r="AG562" i="11" s="1"/>
  <c r="U562" i="11"/>
  <c r="AC561" i="11"/>
  <c r="AA561" i="11"/>
  <c r="AB561" i="11" s="1"/>
  <c r="Y561" i="11"/>
  <c r="X561" i="11"/>
  <c r="W561" i="11"/>
  <c r="V561" i="11"/>
  <c r="AG561" i="11" s="1"/>
  <c r="U561" i="11"/>
  <c r="AC560" i="11"/>
  <c r="AA560" i="11"/>
  <c r="AB560" i="11" s="1"/>
  <c r="Y560" i="11"/>
  <c r="X560" i="11"/>
  <c r="W560" i="11"/>
  <c r="V560" i="11"/>
  <c r="AL560" i="11" s="1"/>
  <c r="U560" i="11"/>
  <c r="AC559" i="11"/>
  <c r="AA559" i="11"/>
  <c r="AB559" i="11" s="1"/>
  <c r="Y559" i="11"/>
  <c r="X559" i="11"/>
  <c r="W559" i="11"/>
  <c r="V559" i="11"/>
  <c r="AF559" i="11" s="1"/>
  <c r="U559" i="11"/>
  <c r="AC558" i="11"/>
  <c r="AA558" i="11"/>
  <c r="AB558" i="11" s="1"/>
  <c r="Y558" i="11"/>
  <c r="X558" i="11"/>
  <c r="W558" i="11"/>
  <c r="V558" i="11"/>
  <c r="AE558" i="11" s="1"/>
  <c r="U558" i="11"/>
  <c r="AG557" i="11"/>
  <c r="AF557" i="11"/>
  <c r="AC557" i="11"/>
  <c r="AA557" i="11"/>
  <c r="AB557" i="11" s="1"/>
  <c r="Y557" i="11"/>
  <c r="X557" i="11"/>
  <c r="W557" i="11"/>
  <c r="V557" i="11"/>
  <c r="U557" i="11"/>
  <c r="AK556" i="11"/>
  <c r="AE556" i="11"/>
  <c r="AC556" i="11"/>
  <c r="AA556" i="11"/>
  <c r="AB556" i="11" s="1"/>
  <c r="Y556" i="11"/>
  <c r="X556" i="11"/>
  <c r="W556" i="11"/>
  <c r="V556" i="11"/>
  <c r="AL556" i="11" s="1"/>
  <c r="U556" i="11"/>
  <c r="AC555" i="11"/>
  <c r="AA555" i="11"/>
  <c r="Y555" i="11"/>
  <c r="X555" i="11"/>
  <c r="W555" i="11"/>
  <c r="V555" i="11"/>
  <c r="AK555" i="11" s="1"/>
  <c r="U555" i="11"/>
  <c r="AC554" i="11"/>
  <c r="AA554" i="11"/>
  <c r="Y554" i="11"/>
  <c r="X554" i="11"/>
  <c r="W554" i="11"/>
  <c r="V554" i="11"/>
  <c r="AK554" i="11" s="1"/>
  <c r="U554" i="11"/>
  <c r="AK553" i="11"/>
  <c r="AG553" i="11"/>
  <c r="AC553" i="11"/>
  <c r="AA553" i="11"/>
  <c r="AB553" i="11" s="1"/>
  <c r="Y553" i="11"/>
  <c r="X553" i="11"/>
  <c r="W553" i="11"/>
  <c r="V553" i="11"/>
  <c r="AE553" i="11" s="1"/>
  <c r="U553" i="11"/>
  <c r="AK552" i="11"/>
  <c r="AG552" i="11"/>
  <c r="AC552" i="11"/>
  <c r="AA552" i="11"/>
  <c r="Y552" i="11"/>
  <c r="X552" i="11"/>
  <c r="W552" i="11"/>
  <c r="V552" i="11"/>
  <c r="AL552" i="11" s="1"/>
  <c r="U552" i="11"/>
  <c r="AK551" i="11"/>
  <c r="AC551" i="11"/>
  <c r="AA551" i="11"/>
  <c r="Y551" i="11"/>
  <c r="X551" i="11"/>
  <c r="W551" i="11"/>
  <c r="V551" i="11"/>
  <c r="AL551" i="11" s="1"/>
  <c r="U551" i="11"/>
  <c r="AC550" i="11"/>
  <c r="AB550" i="11"/>
  <c r="AA550" i="11"/>
  <c r="Y550" i="11"/>
  <c r="X550" i="11"/>
  <c r="W550" i="11"/>
  <c r="V550" i="11"/>
  <c r="AF550" i="11" s="1"/>
  <c r="U550" i="11"/>
  <c r="AK549" i="11"/>
  <c r="AC549" i="11"/>
  <c r="AA549" i="11"/>
  <c r="Y549" i="11"/>
  <c r="X549" i="11"/>
  <c r="W549" i="11"/>
  <c r="AL549" i="11" s="1"/>
  <c r="V549" i="11"/>
  <c r="U549" i="11"/>
  <c r="AK548" i="11"/>
  <c r="AC548" i="11"/>
  <c r="AA548" i="11"/>
  <c r="Y548" i="11"/>
  <c r="X548" i="11"/>
  <c r="W548" i="11"/>
  <c r="V548" i="11"/>
  <c r="AL548" i="11" s="1"/>
  <c r="U548" i="11"/>
  <c r="AC547" i="11"/>
  <c r="AA547" i="11"/>
  <c r="Y547" i="11"/>
  <c r="X547" i="11"/>
  <c r="W547" i="11"/>
  <c r="V547" i="11"/>
  <c r="AL547" i="11" s="1"/>
  <c r="U547" i="11"/>
  <c r="AC546" i="11"/>
  <c r="AA546" i="11"/>
  <c r="Y546" i="11"/>
  <c r="X546" i="11"/>
  <c r="W546" i="11"/>
  <c r="V546" i="11"/>
  <c r="AG546" i="11" s="1"/>
  <c r="U546" i="11"/>
  <c r="AL545" i="11"/>
  <c r="AK545" i="11"/>
  <c r="AC545" i="11"/>
  <c r="AA545" i="11"/>
  <c r="AB545" i="11" s="1"/>
  <c r="Y545" i="11"/>
  <c r="X545" i="11"/>
  <c r="W545" i="11"/>
  <c r="V545" i="11"/>
  <c r="AG545" i="11" s="1"/>
  <c r="U545" i="11"/>
  <c r="AK544" i="11"/>
  <c r="AC544" i="11"/>
  <c r="AA544" i="11"/>
  <c r="Y544" i="11"/>
  <c r="X544" i="11"/>
  <c r="W544" i="11"/>
  <c r="V544" i="11"/>
  <c r="AL544" i="11" s="1"/>
  <c r="U544" i="11"/>
  <c r="AL543" i="11"/>
  <c r="AC543" i="11"/>
  <c r="AA543" i="11"/>
  <c r="AB543" i="11" s="1"/>
  <c r="Y543" i="11"/>
  <c r="X543" i="11"/>
  <c r="W543" i="11"/>
  <c r="V543" i="11"/>
  <c r="AK543" i="11" s="1"/>
  <c r="U543" i="11"/>
  <c r="AC542" i="11"/>
  <c r="AA542" i="11"/>
  <c r="AB542" i="11" s="1"/>
  <c r="Y542" i="11"/>
  <c r="X542" i="11"/>
  <c r="W542" i="11"/>
  <c r="V542" i="11"/>
  <c r="AG542" i="11" s="1"/>
  <c r="U542" i="11"/>
  <c r="AC541" i="11"/>
  <c r="AA541" i="11"/>
  <c r="AB541" i="11" s="1"/>
  <c r="Y541" i="11"/>
  <c r="X541" i="11"/>
  <c r="W541" i="11"/>
  <c r="V541" i="11"/>
  <c r="AG541" i="11" s="1"/>
  <c r="U541" i="11"/>
  <c r="AC540" i="11"/>
  <c r="AA540" i="11"/>
  <c r="Y540" i="11"/>
  <c r="X540" i="11"/>
  <c r="W540" i="11"/>
  <c r="V540" i="11"/>
  <c r="AL540" i="11" s="1"/>
  <c r="U540" i="11"/>
  <c r="AC539" i="11"/>
  <c r="AA539" i="11"/>
  <c r="AB539" i="11" s="1"/>
  <c r="Y539" i="11"/>
  <c r="X539" i="11"/>
  <c r="W539" i="11"/>
  <c r="V539" i="11"/>
  <c r="U539" i="11"/>
  <c r="AC538" i="11"/>
  <c r="AA538" i="11"/>
  <c r="AB538" i="11" s="1"/>
  <c r="Y538" i="11"/>
  <c r="X538" i="11"/>
  <c r="W538" i="11"/>
  <c r="V538" i="11"/>
  <c r="AE538" i="11" s="1"/>
  <c r="U538" i="11"/>
  <c r="AC537" i="11"/>
  <c r="AA537" i="11"/>
  <c r="AB537" i="11" s="1"/>
  <c r="Y537" i="11"/>
  <c r="X537" i="11"/>
  <c r="W537" i="11"/>
  <c r="V537" i="11"/>
  <c r="AE537" i="11" s="1"/>
  <c r="U537" i="11"/>
  <c r="AE536" i="11"/>
  <c r="AC536" i="11"/>
  <c r="AA536" i="11"/>
  <c r="Y536" i="11"/>
  <c r="X536" i="11"/>
  <c r="W536" i="11"/>
  <c r="V536" i="11"/>
  <c r="AL536" i="11" s="1"/>
  <c r="U536" i="11"/>
  <c r="AC535" i="11"/>
  <c r="AA535" i="11"/>
  <c r="AB535" i="11" s="1"/>
  <c r="Y535" i="11"/>
  <c r="X535" i="11"/>
  <c r="W535" i="11"/>
  <c r="V535" i="11"/>
  <c r="AF535" i="11" s="1"/>
  <c r="U535" i="11"/>
  <c r="AF534" i="11"/>
  <c r="AC534" i="11"/>
  <c r="AB534" i="11"/>
  <c r="AA534" i="11"/>
  <c r="Y534" i="11"/>
  <c r="X534" i="11"/>
  <c r="W534" i="11"/>
  <c r="V534" i="11"/>
  <c r="AG534" i="11" s="1"/>
  <c r="U534" i="11"/>
  <c r="AG533" i="11"/>
  <c r="AF533" i="11"/>
  <c r="AC533" i="11"/>
  <c r="AA533" i="11"/>
  <c r="AB533" i="11" s="1"/>
  <c r="Y533" i="11"/>
  <c r="X533" i="11"/>
  <c r="W533" i="11"/>
  <c r="V533" i="11"/>
  <c r="AL533" i="11" s="1"/>
  <c r="U533" i="11"/>
  <c r="AK532" i="11"/>
  <c r="AF532" i="11"/>
  <c r="AE532" i="11"/>
  <c r="AC532" i="11"/>
  <c r="AA532" i="11"/>
  <c r="AB532" i="11" s="1"/>
  <c r="Y532" i="11"/>
  <c r="X532" i="11"/>
  <c r="W532" i="11"/>
  <c r="V532" i="11"/>
  <c r="AL532" i="11" s="1"/>
  <c r="U532" i="11"/>
  <c r="AG531" i="11"/>
  <c r="AC531" i="11"/>
  <c r="AA531" i="11"/>
  <c r="AB531" i="11" s="1"/>
  <c r="Y531" i="11"/>
  <c r="X531" i="11"/>
  <c r="W531" i="11"/>
  <c r="V531" i="11"/>
  <c r="AF531" i="11" s="1"/>
  <c r="U531" i="11"/>
  <c r="AC530" i="11"/>
  <c r="AA530" i="11"/>
  <c r="AB530" i="11" s="1"/>
  <c r="Y530" i="11"/>
  <c r="X530" i="11"/>
  <c r="W530" i="11"/>
  <c r="V530" i="11"/>
  <c r="AL530" i="11" s="1"/>
  <c r="U530" i="11"/>
  <c r="AC529" i="11"/>
  <c r="AA529" i="11"/>
  <c r="AB529" i="11" s="1"/>
  <c r="Y529" i="11"/>
  <c r="X529" i="11"/>
  <c r="W529" i="11"/>
  <c r="V529" i="11"/>
  <c r="AL529" i="11" s="1"/>
  <c r="U529" i="11"/>
  <c r="AC528" i="11"/>
  <c r="AA528" i="11"/>
  <c r="AB528" i="11" s="1"/>
  <c r="Y528" i="11"/>
  <c r="X528" i="11"/>
  <c r="W528" i="11"/>
  <c r="V528" i="11"/>
  <c r="AL528" i="11" s="1"/>
  <c r="U528" i="11"/>
  <c r="AE527" i="11"/>
  <c r="AC527" i="11"/>
  <c r="AB527" i="11"/>
  <c r="AA527" i="11"/>
  <c r="Y527" i="11"/>
  <c r="X527" i="11"/>
  <c r="W527" i="11"/>
  <c r="AL527" i="11" s="1"/>
  <c r="V527" i="11"/>
  <c r="AF527" i="11" s="1"/>
  <c r="U527" i="11"/>
  <c r="AF526" i="11"/>
  <c r="AC526" i="11"/>
  <c r="AA526" i="11"/>
  <c r="AB526" i="11" s="1"/>
  <c r="Y526" i="11"/>
  <c r="X526" i="11"/>
  <c r="W526" i="11"/>
  <c r="V526" i="11"/>
  <c r="AE526" i="11" s="1"/>
  <c r="U526" i="11"/>
  <c r="AG525" i="11"/>
  <c r="AF525" i="11"/>
  <c r="AC525" i="11"/>
  <c r="AA525" i="11"/>
  <c r="AB525" i="11" s="1"/>
  <c r="Y525" i="11"/>
  <c r="X525" i="11"/>
  <c r="W525" i="11"/>
  <c r="V525" i="11"/>
  <c r="AE525" i="11" s="1"/>
  <c r="U525" i="11"/>
  <c r="AC524" i="11"/>
  <c r="AA524" i="11"/>
  <c r="AB524" i="11" s="1"/>
  <c r="Y524" i="11"/>
  <c r="X524" i="11"/>
  <c r="W524" i="11"/>
  <c r="V524" i="11"/>
  <c r="AK524" i="11" s="1"/>
  <c r="U524" i="11"/>
  <c r="AC523" i="11"/>
  <c r="AA523" i="11"/>
  <c r="AB523" i="11" s="1"/>
  <c r="Y523" i="11"/>
  <c r="X523" i="11"/>
  <c r="W523" i="11"/>
  <c r="V523" i="11"/>
  <c r="AL523" i="11" s="1"/>
  <c r="U523" i="11"/>
  <c r="AC522" i="11"/>
  <c r="AA522" i="11"/>
  <c r="Y522" i="11"/>
  <c r="X522" i="11"/>
  <c r="W522" i="11"/>
  <c r="V522" i="11"/>
  <c r="AK522" i="11" s="1"/>
  <c r="U522" i="11"/>
  <c r="AC521" i="11"/>
  <c r="AA521" i="11"/>
  <c r="AB521" i="11" s="1"/>
  <c r="Y521" i="11"/>
  <c r="X521" i="11"/>
  <c r="W521" i="11"/>
  <c r="V521" i="11"/>
  <c r="AF521" i="11" s="1"/>
  <c r="U521" i="11"/>
  <c r="AK520" i="11"/>
  <c r="AG520" i="11"/>
  <c r="AC520" i="11"/>
  <c r="AA520" i="11"/>
  <c r="Y520" i="11"/>
  <c r="X520" i="11"/>
  <c r="W520" i="11"/>
  <c r="V520" i="11"/>
  <c r="U520" i="11"/>
  <c r="AK519" i="11"/>
  <c r="AC519" i="11"/>
  <c r="AA519" i="11"/>
  <c r="Y519" i="11"/>
  <c r="X519" i="11"/>
  <c r="W519" i="11"/>
  <c r="V519" i="11"/>
  <c r="U519" i="11"/>
  <c r="AC518" i="11"/>
  <c r="AA518" i="11"/>
  <c r="Y518" i="11"/>
  <c r="X518" i="11"/>
  <c r="W518" i="11"/>
  <c r="V518" i="11"/>
  <c r="AE518" i="11" s="1"/>
  <c r="U518" i="11"/>
  <c r="AC517" i="11"/>
  <c r="AA517" i="11"/>
  <c r="Y517" i="11"/>
  <c r="X517" i="11"/>
  <c r="W517" i="11"/>
  <c r="V517" i="11"/>
  <c r="AL517" i="11" s="1"/>
  <c r="U517" i="11"/>
  <c r="AC516" i="11"/>
  <c r="AA516" i="11"/>
  <c r="Y516" i="11"/>
  <c r="X516" i="11"/>
  <c r="W516" i="11"/>
  <c r="V516" i="11"/>
  <c r="AL516" i="11" s="1"/>
  <c r="U516" i="11"/>
  <c r="AK515" i="11"/>
  <c r="AC515" i="11"/>
  <c r="AA515" i="11"/>
  <c r="Y515" i="11"/>
  <c r="X515" i="11"/>
  <c r="W515" i="11"/>
  <c r="V515" i="11"/>
  <c r="AL515" i="11" s="1"/>
  <c r="U515" i="11"/>
  <c r="AC514" i="11"/>
  <c r="AA514" i="11"/>
  <c r="Y514" i="11"/>
  <c r="X514" i="11"/>
  <c r="W514" i="11"/>
  <c r="V514" i="11"/>
  <c r="AE514" i="11" s="1"/>
  <c r="U514" i="11"/>
  <c r="AC513" i="11"/>
  <c r="AA513" i="11"/>
  <c r="AB513" i="11" s="1"/>
  <c r="Y513" i="11"/>
  <c r="X513" i="11"/>
  <c r="W513" i="11"/>
  <c r="V513" i="11"/>
  <c r="AE513" i="11" s="1"/>
  <c r="U513" i="11"/>
  <c r="AK512" i="11"/>
  <c r="AC512" i="11"/>
  <c r="AB512" i="11"/>
  <c r="AA512" i="11"/>
  <c r="Y512" i="11"/>
  <c r="X512" i="11"/>
  <c r="W512" i="11"/>
  <c r="V512" i="11"/>
  <c r="AL512" i="11" s="1"/>
  <c r="U512" i="11"/>
  <c r="AL511" i="11"/>
  <c r="AC511" i="11"/>
  <c r="AA511" i="11"/>
  <c r="AB511" i="11" s="1"/>
  <c r="Y511" i="11"/>
  <c r="X511" i="11"/>
  <c r="W511" i="11"/>
  <c r="V511" i="11"/>
  <c r="AK511" i="11" s="1"/>
  <c r="U511" i="11"/>
  <c r="AC510" i="11"/>
  <c r="AA510" i="11"/>
  <c r="AB510" i="11" s="1"/>
  <c r="Y510" i="11"/>
  <c r="X510" i="11"/>
  <c r="W510" i="11"/>
  <c r="V510" i="11"/>
  <c r="AG510" i="11" s="1"/>
  <c r="U510" i="11"/>
  <c r="AC509" i="11"/>
  <c r="AA509" i="11"/>
  <c r="AB509" i="11" s="1"/>
  <c r="Y509" i="11"/>
  <c r="X509" i="11"/>
  <c r="W509" i="11"/>
  <c r="V509" i="11"/>
  <c r="AG509" i="11" s="1"/>
  <c r="U509" i="11"/>
  <c r="AC508" i="11"/>
  <c r="AA508" i="11"/>
  <c r="Y508" i="11"/>
  <c r="X508" i="11"/>
  <c r="W508" i="11"/>
  <c r="V508" i="11"/>
  <c r="AL508" i="11" s="1"/>
  <c r="U508" i="11"/>
  <c r="AC507" i="11"/>
  <c r="AA507" i="11"/>
  <c r="AB507" i="11" s="1"/>
  <c r="Y507" i="11"/>
  <c r="X507" i="11"/>
  <c r="W507" i="11"/>
  <c r="V507" i="11"/>
  <c r="U507" i="11"/>
  <c r="AC506" i="11"/>
  <c r="AA506" i="11"/>
  <c r="AB506" i="11" s="1"/>
  <c r="Y506" i="11"/>
  <c r="X506" i="11"/>
  <c r="W506" i="11"/>
  <c r="V506" i="11"/>
  <c r="AE506" i="11" s="1"/>
  <c r="U506" i="11"/>
  <c r="AC505" i="11"/>
  <c r="AA505" i="11"/>
  <c r="AB505" i="11" s="1"/>
  <c r="Y505" i="11"/>
  <c r="X505" i="11"/>
  <c r="W505" i="11"/>
  <c r="V505" i="11"/>
  <c r="AE505" i="11" s="1"/>
  <c r="U505" i="11"/>
  <c r="AE504" i="11"/>
  <c r="AC504" i="11"/>
  <c r="AA504" i="11"/>
  <c r="Y504" i="11"/>
  <c r="X504" i="11"/>
  <c r="W504" i="11"/>
  <c r="V504" i="11"/>
  <c r="AL504" i="11" s="1"/>
  <c r="U504" i="11"/>
  <c r="AC503" i="11"/>
  <c r="AA503" i="11"/>
  <c r="AB503" i="11" s="1"/>
  <c r="Y503" i="11"/>
  <c r="X503" i="11"/>
  <c r="W503" i="11"/>
  <c r="V503" i="11"/>
  <c r="AF503" i="11" s="1"/>
  <c r="U503" i="11"/>
  <c r="AC502" i="11"/>
  <c r="AA502" i="11"/>
  <c r="AB502" i="11" s="1"/>
  <c r="Y502" i="11"/>
  <c r="X502" i="11"/>
  <c r="W502" i="11"/>
  <c r="V502" i="11"/>
  <c r="AL502" i="11" s="1"/>
  <c r="U502" i="11"/>
  <c r="AC501" i="11"/>
  <c r="AA501" i="11"/>
  <c r="Y501" i="11"/>
  <c r="X501" i="11"/>
  <c r="W501" i="11"/>
  <c r="V501" i="11"/>
  <c r="AL501" i="11" s="1"/>
  <c r="U501" i="11"/>
  <c r="AK500" i="11"/>
  <c r="AC500" i="11"/>
  <c r="AA500" i="11"/>
  <c r="AB500" i="11" s="1"/>
  <c r="Y500" i="11"/>
  <c r="X500" i="11"/>
  <c r="W500" i="11"/>
  <c r="V500" i="11"/>
  <c r="AG500" i="11" s="1"/>
  <c r="U500" i="11"/>
  <c r="AC499" i="11"/>
  <c r="AA499" i="11"/>
  <c r="AB499" i="11" s="1"/>
  <c r="Y499" i="11"/>
  <c r="X499" i="11"/>
  <c r="W499" i="11"/>
  <c r="V499" i="11"/>
  <c r="AG499" i="11" s="1"/>
  <c r="U499" i="11"/>
  <c r="AG498" i="11"/>
  <c r="AC498" i="11"/>
  <c r="AB498" i="11"/>
  <c r="AA498" i="11"/>
  <c r="Y498" i="11"/>
  <c r="X498" i="11"/>
  <c r="W498" i="11"/>
  <c r="V498" i="11"/>
  <c r="AE498" i="11" s="1"/>
  <c r="U498" i="11"/>
  <c r="AC497" i="11"/>
  <c r="AA497" i="11"/>
  <c r="Y497" i="11"/>
  <c r="X497" i="11"/>
  <c r="W497" i="11"/>
  <c r="V497" i="11"/>
  <c r="AL497" i="11" s="1"/>
  <c r="U497" i="11"/>
  <c r="AC496" i="11"/>
  <c r="AA496" i="11"/>
  <c r="AB496" i="11" s="1"/>
  <c r="Y496" i="11"/>
  <c r="X496" i="11"/>
  <c r="W496" i="11"/>
  <c r="V496" i="11"/>
  <c r="AG496" i="11" s="1"/>
  <c r="U496" i="11"/>
  <c r="AF495" i="11"/>
  <c r="AE495" i="11"/>
  <c r="AC495" i="11"/>
  <c r="AA495" i="11"/>
  <c r="AB495" i="11" s="1"/>
  <c r="Y495" i="11"/>
  <c r="X495" i="11"/>
  <c r="W495" i="11"/>
  <c r="V495" i="11"/>
  <c r="AG495" i="11" s="1"/>
  <c r="U495" i="11"/>
  <c r="AK494" i="11"/>
  <c r="AG494" i="11"/>
  <c r="AE494" i="11"/>
  <c r="AC494" i="11"/>
  <c r="AB494" i="11"/>
  <c r="AA494" i="11"/>
  <c r="Y494" i="11"/>
  <c r="X494" i="11"/>
  <c r="W494" i="11"/>
  <c r="V494" i="11"/>
  <c r="AL494" i="11" s="1"/>
  <c r="U494" i="11"/>
  <c r="AC493" i="11"/>
  <c r="AA493" i="11"/>
  <c r="Y493" i="11"/>
  <c r="X493" i="11"/>
  <c r="W493" i="11"/>
  <c r="V493" i="11"/>
  <c r="U493" i="11"/>
  <c r="AC492" i="11"/>
  <c r="AA492" i="11"/>
  <c r="AB492" i="11" s="1"/>
  <c r="Y492" i="11"/>
  <c r="X492" i="11"/>
  <c r="W492" i="11"/>
  <c r="V492" i="11"/>
  <c r="AG492" i="11" s="1"/>
  <c r="U492" i="11"/>
  <c r="AF491" i="11"/>
  <c r="AE491" i="11"/>
  <c r="AC491" i="11"/>
  <c r="AA491" i="11"/>
  <c r="AB491" i="11" s="1"/>
  <c r="Y491" i="11"/>
  <c r="X491" i="11"/>
  <c r="W491" i="11"/>
  <c r="V491" i="11"/>
  <c r="AG491" i="11" s="1"/>
  <c r="U491" i="11"/>
  <c r="AK490" i="11"/>
  <c r="AE490" i="11"/>
  <c r="AC490" i="11"/>
  <c r="AA490" i="11"/>
  <c r="AB490" i="11" s="1"/>
  <c r="Y490" i="11"/>
  <c r="X490" i="11"/>
  <c r="W490" i="11"/>
  <c r="V490" i="11"/>
  <c r="AL490" i="11" s="1"/>
  <c r="U490" i="11"/>
  <c r="AC489" i="11"/>
  <c r="AA489" i="11"/>
  <c r="Y489" i="11"/>
  <c r="X489" i="11"/>
  <c r="W489" i="11"/>
  <c r="V489" i="11"/>
  <c r="AL489" i="11" s="1"/>
  <c r="U489" i="11"/>
  <c r="AK488" i="11"/>
  <c r="AC488" i="11"/>
  <c r="AA488" i="11"/>
  <c r="AB488" i="11" s="1"/>
  <c r="Y488" i="11"/>
  <c r="X488" i="11"/>
  <c r="W488" i="11"/>
  <c r="V488" i="11"/>
  <c r="AG488" i="11" s="1"/>
  <c r="U488" i="11"/>
  <c r="AC487" i="11"/>
  <c r="AA487" i="11"/>
  <c r="AB487" i="11" s="1"/>
  <c r="Y487" i="11"/>
  <c r="X487" i="11"/>
  <c r="W487" i="11"/>
  <c r="V487" i="11"/>
  <c r="AG487" i="11" s="1"/>
  <c r="U487" i="11"/>
  <c r="AC486" i="11"/>
  <c r="AA486" i="11"/>
  <c r="AB486" i="11" s="1"/>
  <c r="Y486" i="11"/>
  <c r="X486" i="11"/>
  <c r="W486" i="11"/>
  <c r="V486" i="11"/>
  <c r="AL486" i="11" s="1"/>
  <c r="U486" i="11"/>
  <c r="AC485" i="11"/>
  <c r="AA485" i="11"/>
  <c r="Y485" i="11"/>
  <c r="X485" i="11"/>
  <c r="W485" i="11"/>
  <c r="V485" i="11"/>
  <c r="AL485" i="11" s="1"/>
  <c r="U485" i="11"/>
  <c r="AK484" i="11"/>
  <c r="AC484" i="11"/>
  <c r="AA484" i="11"/>
  <c r="AB484" i="11" s="1"/>
  <c r="Y484" i="11"/>
  <c r="X484" i="11"/>
  <c r="W484" i="11"/>
  <c r="V484" i="11"/>
  <c r="AG484" i="11" s="1"/>
  <c r="U484" i="11"/>
  <c r="AC483" i="11"/>
  <c r="AA483" i="11"/>
  <c r="AB483" i="11" s="1"/>
  <c r="Y483" i="11"/>
  <c r="X483" i="11"/>
  <c r="W483" i="11"/>
  <c r="V483" i="11"/>
  <c r="AG483" i="11" s="1"/>
  <c r="U483" i="11"/>
  <c r="AG482" i="11"/>
  <c r="AC482" i="11"/>
  <c r="AB482" i="11"/>
  <c r="AA482" i="11"/>
  <c r="Y482" i="11"/>
  <c r="X482" i="11"/>
  <c r="W482" i="11"/>
  <c r="V482" i="11"/>
  <c r="AL482" i="11" s="1"/>
  <c r="U482" i="11"/>
  <c r="AC481" i="11"/>
  <c r="AA481" i="11"/>
  <c r="Y481" i="11"/>
  <c r="X481" i="11"/>
  <c r="W481" i="11"/>
  <c r="V481" i="11"/>
  <c r="AL481" i="11" s="1"/>
  <c r="U481" i="11"/>
  <c r="AC480" i="11"/>
  <c r="AA480" i="11"/>
  <c r="AB480" i="11" s="1"/>
  <c r="Y480" i="11"/>
  <c r="X480" i="11"/>
  <c r="W480" i="11"/>
  <c r="V480" i="11"/>
  <c r="AG480" i="11" s="1"/>
  <c r="U480" i="11"/>
  <c r="AF479" i="11"/>
  <c r="AE479" i="11"/>
  <c r="AC479" i="11"/>
  <c r="AA479" i="11"/>
  <c r="AB479" i="11" s="1"/>
  <c r="Y479" i="11"/>
  <c r="X479" i="11"/>
  <c r="W479" i="11"/>
  <c r="V479" i="11"/>
  <c r="AG479" i="11" s="1"/>
  <c r="U479" i="11"/>
  <c r="AK478" i="11"/>
  <c r="AC478" i="11"/>
  <c r="AA478" i="11"/>
  <c r="AB478" i="11" s="1"/>
  <c r="Y478" i="11"/>
  <c r="X478" i="11"/>
  <c r="W478" i="11"/>
  <c r="V478" i="11"/>
  <c r="AF478" i="11" s="1"/>
  <c r="U478" i="11"/>
  <c r="AC477" i="11"/>
  <c r="AA477" i="11"/>
  <c r="Y477" i="11"/>
  <c r="X477" i="11"/>
  <c r="W477" i="11"/>
  <c r="V477" i="11"/>
  <c r="U477" i="11"/>
  <c r="AC476" i="11"/>
  <c r="AA476" i="11"/>
  <c r="AB476" i="11" s="1"/>
  <c r="Y476" i="11"/>
  <c r="X476" i="11"/>
  <c r="W476" i="11"/>
  <c r="V476" i="11"/>
  <c r="AG476" i="11" s="1"/>
  <c r="U476" i="11"/>
  <c r="AF475" i="11"/>
  <c r="AE475" i="11"/>
  <c r="AC475" i="11"/>
  <c r="AA475" i="11"/>
  <c r="AB475" i="11" s="1"/>
  <c r="Y475" i="11"/>
  <c r="X475" i="11"/>
  <c r="W475" i="11"/>
  <c r="V475" i="11"/>
  <c r="AG475" i="11" s="1"/>
  <c r="U475" i="11"/>
  <c r="AK474" i="11"/>
  <c r="AF474" i="11"/>
  <c r="AE474" i="11"/>
  <c r="AC474" i="11"/>
  <c r="AA474" i="11"/>
  <c r="AB474" i="11" s="1"/>
  <c r="Y474" i="11"/>
  <c r="X474" i="11"/>
  <c r="W474" i="11"/>
  <c r="V474" i="11"/>
  <c r="U474" i="11"/>
  <c r="AK473" i="11"/>
  <c r="AC473" i="11"/>
  <c r="AA473" i="11"/>
  <c r="Y473" i="11"/>
  <c r="X473" i="11"/>
  <c r="W473" i="11"/>
  <c r="V473" i="11"/>
  <c r="AL473" i="11" s="1"/>
  <c r="U473" i="11"/>
  <c r="AK472" i="11"/>
  <c r="AC472" i="11"/>
  <c r="AA472" i="11"/>
  <c r="AB472" i="11" s="1"/>
  <c r="Y472" i="11"/>
  <c r="X472" i="11"/>
  <c r="W472" i="11"/>
  <c r="V472" i="11"/>
  <c r="AG472" i="11" s="1"/>
  <c r="U472" i="11"/>
  <c r="AC471" i="11"/>
  <c r="AA471" i="11"/>
  <c r="AB471" i="11" s="1"/>
  <c r="Y471" i="11"/>
  <c r="X471" i="11"/>
  <c r="W471" i="11"/>
  <c r="V471" i="11"/>
  <c r="AG471" i="11" s="1"/>
  <c r="U471" i="11"/>
  <c r="AF470" i="11"/>
  <c r="AE470" i="11"/>
  <c r="AC470" i="11"/>
  <c r="AA470" i="11"/>
  <c r="AB470" i="11" s="1"/>
  <c r="Y470" i="11"/>
  <c r="X470" i="11"/>
  <c r="W470" i="11"/>
  <c r="V470" i="11"/>
  <c r="AL470" i="11" s="1"/>
  <c r="U470" i="11"/>
  <c r="AK469" i="11"/>
  <c r="AC469" i="11"/>
  <c r="AA469" i="11"/>
  <c r="Y469" i="11"/>
  <c r="X469" i="11"/>
  <c r="W469" i="11"/>
  <c r="V469" i="11"/>
  <c r="AL469" i="11" s="1"/>
  <c r="U469" i="11"/>
  <c r="AK468" i="11"/>
  <c r="AC468" i="11"/>
  <c r="AA468" i="11"/>
  <c r="AB468" i="11" s="1"/>
  <c r="Y468" i="11"/>
  <c r="X468" i="11"/>
  <c r="W468" i="11"/>
  <c r="V468" i="11"/>
  <c r="AL468" i="11" s="1"/>
  <c r="U468" i="11"/>
  <c r="AC467" i="11"/>
  <c r="AA467" i="11"/>
  <c r="AB467" i="11" s="1"/>
  <c r="Y467" i="11"/>
  <c r="X467" i="11"/>
  <c r="W467" i="11"/>
  <c r="V467" i="11"/>
  <c r="AG467" i="11" s="1"/>
  <c r="U467" i="11"/>
  <c r="AC466" i="11"/>
  <c r="AA466" i="11"/>
  <c r="AB466" i="11" s="1"/>
  <c r="Y466" i="11"/>
  <c r="X466" i="11"/>
  <c r="W466" i="11"/>
  <c r="V466" i="11"/>
  <c r="AL466" i="11" s="1"/>
  <c r="U466" i="11"/>
  <c r="AC465" i="11"/>
  <c r="AA465" i="11"/>
  <c r="Y465" i="11"/>
  <c r="X465" i="11"/>
  <c r="W465" i="11"/>
  <c r="V465" i="11"/>
  <c r="AL465" i="11" s="1"/>
  <c r="U465" i="11"/>
  <c r="AC464" i="11"/>
  <c r="AA464" i="11"/>
  <c r="AB464" i="11" s="1"/>
  <c r="Y464" i="11"/>
  <c r="X464" i="11"/>
  <c r="W464" i="11"/>
  <c r="V464" i="11"/>
  <c r="AG464" i="11" s="1"/>
  <c r="U464" i="11"/>
  <c r="AF463" i="11"/>
  <c r="AE463" i="11"/>
  <c r="AC463" i="11"/>
  <c r="AA463" i="11"/>
  <c r="AB463" i="11" s="1"/>
  <c r="Y463" i="11"/>
  <c r="X463" i="11"/>
  <c r="W463" i="11"/>
  <c r="V463" i="11"/>
  <c r="AG463" i="11" s="1"/>
  <c r="U463" i="11"/>
  <c r="AK462" i="11"/>
  <c r="AC462" i="11"/>
  <c r="AA462" i="11"/>
  <c r="AB462" i="11" s="1"/>
  <c r="Y462" i="11"/>
  <c r="X462" i="11"/>
  <c r="W462" i="11"/>
  <c r="V462" i="11"/>
  <c r="AF462" i="11" s="1"/>
  <c r="U462" i="11"/>
  <c r="AC461" i="11"/>
  <c r="AA461" i="11"/>
  <c r="Y461" i="11"/>
  <c r="X461" i="11"/>
  <c r="W461" i="11"/>
  <c r="V461" i="11"/>
  <c r="AL461" i="11" s="1"/>
  <c r="U461" i="11"/>
  <c r="AC460" i="11"/>
  <c r="AA460" i="11"/>
  <c r="AB460" i="11" s="1"/>
  <c r="Y460" i="11"/>
  <c r="X460" i="11"/>
  <c r="W460" i="11"/>
  <c r="V460" i="11"/>
  <c r="AG460" i="11" s="1"/>
  <c r="U460" i="11"/>
  <c r="AF459" i="11"/>
  <c r="AE459" i="11"/>
  <c r="AC459" i="11"/>
  <c r="AA459" i="11"/>
  <c r="AB459" i="11" s="1"/>
  <c r="Y459" i="11"/>
  <c r="X459" i="11"/>
  <c r="W459" i="11"/>
  <c r="V459" i="11"/>
  <c r="AG459" i="11" s="1"/>
  <c r="U459" i="11"/>
  <c r="AK458" i="11"/>
  <c r="AF458" i="11"/>
  <c r="AE458" i="11"/>
  <c r="AC458" i="11"/>
  <c r="AA458" i="11"/>
  <c r="AB458" i="11" s="1"/>
  <c r="Y458" i="11"/>
  <c r="X458" i="11"/>
  <c r="W458" i="11"/>
  <c r="V458" i="11"/>
  <c r="AL458" i="11" s="1"/>
  <c r="U458" i="11"/>
  <c r="AK457" i="11"/>
  <c r="AC457" i="11"/>
  <c r="AA457" i="11"/>
  <c r="Y457" i="11"/>
  <c r="X457" i="11"/>
  <c r="W457" i="11"/>
  <c r="V457" i="11"/>
  <c r="U457" i="11"/>
  <c r="AK456" i="11"/>
  <c r="AC456" i="11"/>
  <c r="AA456" i="11"/>
  <c r="AB456" i="11" s="1"/>
  <c r="Y456" i="11"/>
  <c r="X456" i="11"/>
  <c r="W456" i="11"/>
  <c r="V456" i="11"/>
  <c r="AL456" i="11" s="1"/>
  <c r="U456" i="11"/>
  <c r="AC455" i="11"/>
  <c r="AA455" i="11"/>
  <c r="AB455" i="11" s="1"/>
  <c r="Y455" i="11"/>
  <c r="X455" i="11"/>
  <c r="W455" i="11"/>
  <c r="V455" i="11"/>
  <c r="AG455" i="11" s="1"/>
  <c r="U455" i="11"/>
  <c r="AF454" i="11"/>
  <c r="AE454" i="11"/>
  <c r="AC454" i="11"/>
  <c r="AA454" i="11"/>
  <c r="AB454" i="11" s="1"/>
  <c r="Y454" i="11"/>
  <c r="X454" i="11"/>
  <c r="W454" i="11"/>
  <c r="V454" i="11"/>
  <c r="AL454" i="11" s="1"/>
  <c r="U454" i="11"/>
  <c r="AK453" i="11"/>
  <c r="AC453" i="11"/>
  <c r="AA453" i="11"/>
  <c r="Y453" i="11"/>
  <c r="X453" i="11"/>
  <c r="W453" i="11"/>
  <c r="V453" i="11"/>
  <c r="AL453" i="11" s="1"/>
  <c r="U453" i="11"/>
  <c r="AK452" i="11"/>
  <c r="AC452" i="11"/>
  <c r="AA452" i="11"/>
  <c r="AB452" i="11" s="1"/>
  <c r="Y452" i="11"/>
  <c r="X452" i="11"/>
  <c r="W452" i="11"/>
  <c r="V452" i="11"/>
  <c r="AG452" i="11" s="1"/>
  <c r="U452" i="11"/>
  <c r="AC451" i="11"/>
  <c r="AA451" i="11"/>
  <c r="AB451" i="11" s="1"/>
  <c r="Y451" i="11"/>
  <c r="X451" i="11"/>
  <c r="W451" i="11"/>
  <c r="V451" i="11"/>
  <c r="AG451" i="11" s="1"/>
  <c r="U451" i="11"/>
  <c r="AC450" i="11"/>
  <c r="AA450" i="11"/>
  <c r="AB450" i="11" s="1"/>
  <c r="Y450" i="11"/>
  <c r="X450" i="11"/>
  <c r="W450" i="11"/>
  <c r="V450" i="11"/>
  <c r="AL450" i="11" s="1"/>
  <c r="U450" i="11"/>
  <c r="AC449" i="11"/>
  <c r="AA449" i="11"/>
  <c r="Y449" i="11"/>
  <c r="X449" i="11"/>
  <c r="W449" i="11"/>
  <c r="V449" i="11"/>
  <c r="AL449" i="11" s="1"/>
  <c r="U449" i="11"/>
  <c r="AC448" i="11"/>
  <c r="AA448" i="11"/>
  <c r="AB448" i="11" s="1"/>
  <c r="Y448" i="11"/>
  <c r="X448" i="11"/>
  <c r="W448" i="11"/>
  <c r="V448" i="11"/>
  <c r="AG448" i="11" s="1"/>
  <c r="U448" i="11"/>
  <c r="AF447" i="11"/>
  <c r="AE447" i="11"/>
  <c r="AC447" i="11"/>
  <c r="AA447" i="11"/>
  <c r="AB447" i="11" s="1"/>
  <c r="Y447" i="11"/>
  <c r="X447" i="11"/>
  <c r="W447" i="11"/>
  <c r="V447" i="11"/>
  <c r="AG447" i="11" s="1"/>
  <c r="U447" i="11"/>
  <c r="AK446" i="11"/>
  <c r="AC446" i="11"/>
  <c r="AA446" i="11"/>
  <c r="AB446" i="11" s="1"/>
  <c r="Y446" i="11"/>
  <c r="X446" i="11"/>
  <c r="W446" i="11"/>
  <c r="V446" i="11"/>
  <c r="AF446" i="11" s="1"/>
  <c r="U446" i="11"/>
  <c r="AC445" i="11"/>
  <c r="AA445" i="11"/>
  <c r="Y445" i="11"/>
  <c r="X445" i="11"/>
  <c r="W445" i="11"/>
  <c r="V445" i="11"/>
  <c r="U445" i="11"/>
  <c r="AC444" i="11"/>
  <c r="AA444" i="11"/>
  <c r="AB444" i="11" s="1"/>
  <c r="Y444" i="11"/>
  <c r="X444" i="11"/>
  <c r="W444" i="11"/>
  <c r="V444" i="11"/>
  <c r="AG444" i="11" s="1"/>
  <c r="U444" i="11"/>
  <c r="AF443" i="11"/>
  <c r="AE443" i="11"/>
  <c r="AC443" i="11"/>
  <c r="AA443" i="11"/>
  <c r="AB443" i="11" s="1"/>
  <c r="Y443" i="11"/>
  <c r="X443" i="11"/>
  <c r="W443" i="11"/>
  <c r="V443" i="11"/>
  <c r="AG443" i="11" s="1"/>
  <c r="U443" i="11"/>
  <c r="AK442" i="11"/>
  <c r="AF442" i="11"/>
  <c r="AE442" i="11"/>
  <c r="AC442" i="11"/>
  <c r="AA442" i="11"/>
  <c r="AB442" i="11" s="1"/>
  <c r="Y442" i="11"/>
  <c r="X442" i="11"/>
  <c r="W442" i="11"/>
  <c r="V442" i="11"/>
  <c r="U442" i="11"/>
  <c r="AK441" i="11"/>
  <c r="AC441" i="11"/>
  <c r="AA441" i="11"/>
  <c r="Y441" i="11"/>
  <c r="X441" i="11"/>
  <c r="W441" i="11"/>
  <c r="V441" i="11"/>
  <c r="U441" i="11"/>
  <c r="AK440" i="11"/>
  <c r="AC440" i="11"/>
  <c r="AA440" i="11"/>
  <c r="AB440" i="11" s="1"/>
  <c r="Y440" i="11"/>
  <c r="X440" i="11"/>
  <c r="W440" i="11"/>
  <c r="V440" i="11"/>
  <c r="AG440" i="11" s="1"/>
  <c r="U440" i="11"/>
  <c r="AC439" i="11"/>
  <c r="AA439" i="11"/>
  <c r="AB439" i="11" s="1"/>
  <c r="Y439" i="11"/>
  <c r="X439" i="11"/>
  <c r="W439" i="11"/>
  <c r="V439" i="11"/>
  <c r="AG439" i="11" s="1"/>
  <c r="U439" i="11"/>
  <c r="AF438" i="11"/>
  <c r="AE438" i="11"/>
  <c r="AC438" i="11"/>
  <c r="AA438" i="11"/>
  <c r="AB438" i="11" s="1"/>
  <c r="Y438" i="11"/>
  <c r="X438" i="11"/>
  <c r="W438" i="11"/>
  <c r="V438" i="11"/>
  <c r="AL438" i="11" s="1"/>
  <c r="U438" i="11"/>
  <c r="AK437" i="11"/>
  <c r="AC437" i="11"/>
  <c r="AA437" i="11"/>
  <c r="Y437" i="11"/>
  <c r="X437" i="11"/>
  <c r="W437" i="11"/>
  <c r="V437" i="11"/>
  <c r="AL437" i="11" s="1"/>
  <c r="U437" i="11"/>
  <c r="AK436" i="11"/>
  <c r="AC436" i="11"/>
  <c r="AA436" i="11"/>
  <c r="AB436" i="11" s="1"/>
  <c r="Y436" i="11"/>
  <c r="X436" i="11"/>
  <c r="W436" i="11"/>
  <c r="V436" i="11"/>
  <c r="AG436" i="11" s="1"/>
  <c r="U436" i="11"/>
  <c r="AC435" i="11"/>
  <c r="AA435" i="11"/>
  <c r="AB435" i="11" s="1"/>
  <c r="Y435" i="11"/>
  <c r="X435" i="11"/>
  <c r="W435" i="11"/>
  <c r="V435" i="11"/>
  <c r="AG435" i="11" s="1"/>
  <c r="U435" i="11"/>
  <c r="AC434" i="11"/>
  <c r="AA434" i="11"/>
  <c r="AB434" i="11" s="1"/>
  <c r="Y434" i="11"/>
  <c r="X434" i="11"/>
  <c r="W434" i="11"/>
  <c r="V434" i="11"/>
  <c r="AL434" i="11" s="1"/>
  <c r="U434" i="11"/>
  <c r="AC433" i="11"/>
  <c r="AA433" i="11"/>
  <c r="Y433" i="11"/>
  <c r="X433" i="11"/>
  <c r="W433" i="11"/>
  <c r="V433" i="11"/>
  <c r="AK433" i="11" s="1"/>
  <c r="U433" i="11"/>
  <c r="AC432" i="11"/>
  <c r="AA432" i="11"/>
  <c r="AB432" i="11" s="1"/>
  <c r="Y432" i="11"/>
  <c r="X432" i="11"/>
  <c r="W432" i="11"/>
  <c r="V432" i="11"/>
  <c r="AG432" i="11" s="1"/>
  <c r="U432" i="11"/>
  <c r="AF431" i="11"/>
  <c r="AE431" i="11"/>
  <c r="AC431" i="11"/>
  <c r="AA431" i="11"/>
  <c r="AB431" i="11" s="1"/>
  <c r="Y431" i="11"/>
  <c r="X431" i="11"/>
  <c r="W431" i="11"/>
  <c r="V431" i="11"/>
  <c r="AG431" i="11" s="1"/>
  <c r="U431" i="11"/>
  <c r="AK430" i="11"/>
  <c r="AF430" i="11"/>
  <c r="AE430" i="11"/>
  <c r="AC430" i="11"/>
  <c r="AA430" i="11"/>
  <c r="AB430" i="11" s="1"/>
  <c r="Y430" i="11"/>
  <c r="X430" i="11"/>
  <c r="W430" i="11"/>
  <c r="V430" i="11"/>
  <c r="U430" i="11"/>
  <c r="AK429" i="11"/>
  <c r="AG429" i="11"/>
  <c r="AC429" i="11"/>
  <c r="AA429" i="11"/>
  <c r="Y429" i="11"/>
  <c r="X429" i="11"/>
  <c r="W429" i="11"/>
  <c r="V429" i="11"/>
  <c r="AL429" i="11" s="1"/>
  <c r="U429" i="11"/>
  <c r="AK428" i="11"/>
  <c r="AC428" i="11"/>
  <c r="AA428" i="11"/>
  <c r="AB428" i="11" s="1"/>
  <c r="Y428" i="11"/>
  <c r="X428" i="11"/>
  <c r="W428" i="11"/>
  <c r="V428" i="11"/>
  <c r="AL428" i="11" s="1"/>
  <c r="U428" i="11"/>
  <c r="AC427" i="11"/>
  <c r="AA427" i="11"/>
  <c r="AB427" i="11" s="1"/>
  <c r="Y427" i="11"/>
  <c r="X427" i="11"/>
  <c r="W427" i="11"/>
  <c r="V427" i="11"/>
  <c r="AG427" i="11" s="1"/>
  <c r="U427" i="11"/>
  <c r="AC426" i="11"/>
  <c r="AA426" i="11"/>
  <c r="AB426" i="11" s="1"/>
  <c r="Y426" i="11"/>
  <c r="X426" i="11"/>
  <c r="W426" i="11"/>
  <c r="V426" i="11"/>
  <c r="AL426" i="11" s="1"/>
  <c r="U426" i="11"/>
  <c r="AC425" i="11"/>
  <c r="AA425" i="11"/>
  <c r="Y425" i="11"/>
  <c r="X425" i="11"/>
  <c r="W425" i="11"/>
  <c r="V425" i="11"/>
  <c r="AK425" i="11" s="1"/>
  <c r="U425" i="11"/>
  <c r="AC424" i="11"/>
  <c r="AA424" i="11"/>
  <c r="AB424" i="11" s="1"/>
  <c r="Y424" i="11"/>
  <c r="X424" i="11"/>
  <c r="W424" i="11"/>
  <c r="V424" i="11"/>
  <c r="AG424" i="11" s="1"/>
  <c r="U424" i="11"/>
  <c r="AF423" i="11"/>
  <c r="AE423" i="11"/>
  <c r="AC423" i="11"/>
  <c r="AA423" i="11"/>
  <c r="AB423" i="11" s="1"/>
  <c r="Y423" i="11"/>
  <c r="X423" i="11"/>
  <c r="W423" i="11"/>
  <c r="V423" i="11"/>
  <c r="AG423" i="11" s="1"/>
  <c r="U423" i="11"/>
  <c r="AK422" i="11"/>
  <c r="AE422" i="11"/>
  <c r="AC422" i="11"/>
  <c r="AA422" i="11"/>
  <c r="AB422" i="11" s="1"/>
  <c r="Y422" i="11"/>
  <c r="X422" i="11"/>
  <c r="W422" i="11"/>
  <c r="V422" i="11"/>
  <c r="AF422" i="11" s="1"/>
  <c r="U422" i="11"/>
  <c r="AK421" i="11"/>
  <c r="AG421" i="11"/>
  <c r="AC421" i="11"/>
  <c r="AA421" i="11"/>
  <c r="Y421" i="11"/>
  <c r="X421" i="11"/>
  <c r="W421" i="11"/>
  <c r="V421" i="11"/>
  <c r="AL421" i="11" s="1"/>
  <c r="U421" i="11"/>
  <c r="AK420" i="11"/>
  <c r="AC420" i="11"/>
  <c r="AA420" i="11"/>
  <c r="AB420" i="11" s="1"/>
  <c r="Y420" i="11"/>
  <c r="X420" i="11"/>
  <c r="W420" i="11"/>
  <c r="V420" i="11"/>
  <c r="AG420" i="11" s="1"/>
  <c r="U420" i="11"/>
  <c r="AC419" i="11"/>
  <c r="AA419" i="11"/>
  <c r="AB419" i="11" s="1"/>
  <c r="Y419" i="11"/>
  <c r="X419" i="11"/>
  <c r="W419" i="11"/>
  <c r="V419" i="11"/>
  <c r="AG419" i="11" s="1"/>
  <c r="U419" i="11"/>
  <c r="AC418" i="11"/>
  <c r="AA418" i="11"/>
  <c r="AB418" i="11" s="1"/>
  <c r="Y418" i="11"/>
  <c r="X418" i="11"/>
  <c r="W418" i="11"/>
  <c r="V418" i="11"/>
  <c r="AL418" i="11" s="1"/>
  <c r="U418" i="11"/>
  <c r="AC417" i="11"/>
  <c r="AA417" i="11"/>
  <c r="Y417" i="11"/>
  <c r="X417" i="11"/>
  <c r="W417" i="11"/>
  <c r="V417" i="11"/>
  <c r="AL417" i="11" s="1"/>
  <c r="U417" i="11"/>
  <c r="AC416" i="11"/>
  <c r="AA416" i="11"/>
  <c r="AB416" i="11" s="1"/>
  <c r="Y416" i="11"/>
  <c r="X416" i="11"/>
  <c r="W416" i="11"/>
  <c r="V416" i="11"/>
  <c r="AL416" i="11" s="1"/>
  <c r="U416" i="11"/>
  <c r="AF415" i="11"/>
  <c r="AE415" i="11"/>
  <c r="AC415" i="11"/>
  <c r="AA415" i="11"/>
  <c r="AB415" i="11" s="1"/>
  <c r="Y415" i="11"/>
  <c r="X415" i="11"/>
  <c r="W415" i="11"/>
  <c r="V415" i="11"/>
  <c r="AG415" i="11" s="1"/>
  <c r="U415" i="11"/>
  <c r="AK414" i="11"/>
  <c r="AE414" i="11"/>
  <c r="AC414" i="11"/>
  <c r="AA414" i="11"/>
  <c r="AB414" i="11" s="1"/>
  <c r="Y414" i="11"/>
  <c r="X414" i="11"/>
  <c r="W414" i="11"/>
  <c r="V414" i="11"/>
  <c r="AL414" i="11" s="1"/>
  <c r="U414" i="11"/>
  <c r="AK413" i="11"/>
  <c r="AG413" i="11"/>
  <c r="AC413" i="11"/>
  <c r="AA413" i="11"/>
  <c r="Y413" i="11"/>
  <c r="X413" i="11"/>
  <c r="W413" i="11"/>
  <c r="V413" i="11"/>
  <c r="AL413" i="11" s="1"/>
  <c r="U413" i="11"/>
  <c r="AK412" i="11"/>
  <c r="AC412" i="11"/>
  <c r="AA412" i="11"/>
  <c r="AB412" i="11" s="1"/>
  <c r="Y412" i="11"/>
  <c r="X412" i="11"/>
  <c r="W412" i="11"/>
  <c r="V412" i="11"/>
  <c r="AG412" i="11" s="1"/>
  <c r="U412" i="11"/>
  <c r="AC411" i="11"/>
  <c r="AA411" i="11"/>
  <c r="AB411" i="11" s="1"/>
  <c r="Y411" i="11"/>
  <c r="X411" i="11"/>
  <c r="W411" i="11"/>
  <c r="V411" i="11"/>
  <c r="AG411" i="11" s="1"/>
  <c r="U411" i="11"/>
  <c r="AC410" i="11"/>
  <c r="AA410" i="11"/>
  <c r="AB410" i="11" s="1"/>
  <c r="Y410" i="11"/>
  <c r="X410" i="11"/>
  <c r="W410" i="11"/>
  <c r="V410" i="11"/>
  <c r="AL410" i="11" s="1"/>
  <c r="U410" i="11"/>
  <c r="AC409" i="11"/>
  <c r="AA409" i="11"/>
  <c r="Y409" i="11"/>
  <c r="X409" i="11"/>
  <c r="W409" i="11"/>
  <c r="V409" i="11"/>
  <c r="AL409" i="11" s="1"/>
  <c r="U409" i="11"/>
  <c r="AC408" i="11"/>
  <c r="AA408" i="11"/>
  <c r="AB408" i="11" s="1"/>
  <c r="Y408" i="11"/>
  <c r="X408" i="11"/>
  <c r="W408" i="11"/>
  <c r="V408" i="11"/>
  <c r="AG408" i="11" s="1"/>
  <c r="U408" i="11"/>
  <c r="AF407" i="11"/>
  <c r="AE407" i="11"/>
  <c r="AC407" i="11"/>
  <c r="AA407" i="11"/>
  <c r="AB407" i="11" s="1"/>
  <c r="Y407" i="11"/>
  <c r="X407" i="11"/>
  <c r="W407" i="11"/>
  <c r="V407" i="11"/>
  <c r="AG407" i="11" s="1"/>
  <c r="U407" i="11"/>
  <c r="AK406" i="11"/>
  <c r="AE406" i="11"/>
  <c r="AC406" i="11"/>
  <c r="AA406" i="11"/>
  <c r="AB406" i="11" s="1"/>
  <c r="Y406" i="11"/>
  <c r="X406" i="11"/>
  <c r="W406" i="11"/>
  <c r="V406" i="11"/>
  <c r="AL406" i="11" s="1"/>
  <c r="U406" i="11"/>
  <c r="AK405" i="11"/>
  <c r="AG405" i="11"/>
  <c r="AC405" i="11"/>
  <c r="AA405" i="11"/>
  <c r="Y405" i="11"/>
  <c r="X405" i="11"/>
  <c r="W405" i="11"/>
  <c r="V405" i="11"/>
  <c r="AL405" i="11" s="1"/>
  <c r="U405" i="11"/>
  <c r="AK404" i="11"/>
  <c r="AC404" i="11"/>
  <c r="AA404" i="11"/>
  <c r="AB404" i="11" s="1"/>
  <c r="Y404" i="11"/>
  <c r="X404" i="11"/>
  <c r="W404" i="11"/>
  <c r="V404" i="11"/>
  <c r="U404" i="11"/>
  <c r="AC403" i="11"/>
  <c r="AA403" i="11"/>
  <c r="AB403" i="11" s="1"/>
  <c r="Y403" i="11"/>
  <c r="X403" i="11"/>
  <c r="W403" i="11"/>
  <c r="V403" i="11"/>
  <c r="AG403" i="11" s="1"/>
  <c r="U403" i="11"/>
  <c r="AC402" i="11"/>
  <c r="AA402" i="11"/>
  <c r="AB402" i="11" s="1"/>
  <c r="Y402" i="11"/>
  <c r="X402" i="11"/>
  <c r="W402" i="11"/>
  <c r="V402" i="11"/>
  <c r="AL402" i="11" s="1"/>
  <c r="U402" i="11"/>
  <c r="AC401" i="11"/>
  <c r="AA401" i="11"/>
  <c r="Y401" i="11"/>
  <c r="X401" i="11"/>
  <c r="W401" i="11"/>
  <c r="V401" i="11"/>
  <c r="AK401" i="11" s="1"/>
  <c r="U401" i="11"/>
  <c r="AC400" i="11"/>
  <c r="AA400" i="11"/>
  <c r="AB400" i="11" s="1"/>
  <c r="Y400" i="11"/>
  <c r="X400" i="11"/>
  <c r="W400" i="11"/>
  <c r="V400" i="11"/>
  <c r="AK400" i="11" s="1"/>
  <c r="U400" i="11"/>
  <c r="AF399" i="11"/>
  <c r="AE399" i="11"/>
  <c r="AC399" i="11"/>
  <c r="AA399" i="11"/>
  <c r="AB399" i="11" s="1"/>
  <c r="Y399" i="11"/>
  <c r="X399" i="11"/>
  <c r="W399" i="11"/>
  <c r="V399" i="11"/>
  <c r="AG399" i="11" s="1"/>
  <c r="U399" i="11"/>
  <c r="AK398" i="11"/>
  <c r="AE398" i="11"/>
  <c r="AC398" i="11"/>
  <c r="AA398" i="11"/>
  <c r="AB398" i="11" s="1"/>
  <c r="Y398" i="11"/>
  <c r="X398" i="11"/>
  <c r="W398" i="11"/>
  <c r="V398" i="11"/>
  <c r="AF398" i="11" s="1"/>
  <c r="U398" i="11"/>
  <c r="AK397" i="11"/>
  <c r="AG397" i="11"/>
  <c r="AC397" i="11"/>
  <c r="AA397" i="11"/>
  <c r="Y397" i="11"/>
  <c r="X397" i="11"/>
  <c r="W397" i="11"/>
  <c r="V397" i="11"/>
  <c r="U397" i="11"/>
  <c r="AK396" i="11"/>
  <c r="AC396" i="11"/>
  <c r="AA396" i="11"/>
  <c r="AB396" i="11" s="1"/>
  <c r="Y396" i="11"/>
  <c r="X396" i="11"/>
  <c r="W396" i="11"/>
  <c r="V396" i="11"/>
  <c r="U396" i="11"/>
  <c r="AC395" i="11"/>
  <c r="AA395" i="11"/>
  <c r="AB395" i="11" s="1"/>
  <c r="Y395" i="11"/>
  <c r="X395" i="11"/>
  <c r="W395" i="11"/>
  <c r="V395" i="11"/>
  <c r="AG395" i="11" s="1"/>
  <c r="U395" i="11"/>
  <c r="AC394" i="11"/>
  <c r="AA394" i="11"/>
  <c r="AB394" i="11" s="1"/>
  <c r="Y394" i="11"/>
  <c r="X394" i="11"/>
  <c r="W394" i="11"/>
  <c r="V394" i="11"/>
  <c r="AL394" i="11" s="1"/>
  <c r="U394" i="11"/>
  <c r="AC393" i="11"/>
  <c r="AA393" i="11"/>
  <c r="Y393" i="11"/>
  <c r="X393" i="11"/>
  <c r="W393" i="11"/>
  <c r="V393" i="11"/>
  <c r="AL393" i="11" s="1"/>
  <c r="U393" i="11"/>
  <c r="AC392" i="11"/>
  <c r="AA392" i="11"/>
  <c r="AB392" i="11" s="1"/>
  <c r="Y392" i="11"/>
  <c r="X392" i="11"/>
  <c r="W392" i="11"/>
  <c r="V392" i="11"/>
  <c r="AK392" i="11" s="1"/>
  <c r="U392" i="11"/>
  <c r="AF391" i="11"/>
  <c r="AE391" i="11"/>
  <c r="AC391" i="11"/>
  <c r="AA391" i="11"/>
  <c r="AB391" i="11" s="1"/>
  <c r="Y391" i="11"/>
  <c r="X391" i="11"/>
  <c r="W391" i="11"/>
  <c r="V391" i="11"/>
  <c r="AG391" i="11" s="1"/>
  <c r="U391" i="11"/>
  <c r="AK390" i="11"/>
  <c r="AE390" i="11"/>
  <c r="AC390" i="11"/>
  <c r="AA390" i="11"/>
  <c r="AB390" i="11" s="1"/>
  <c r="Y390" i="11"/>
  <c r="X390" i="11"/>
  <c r="W390" i="11"/>
  <c r="V390" i="11"/>
  <c r="AL390" i="11" s="1"/>
  <c r="U390" i="11"/>
  <c r="AK389" i="11"/>
  <c r="AG389" i="11"/>
  <c r="AC389" i="11"/>
  <c r="AA389" i="11"/>
  <c r="Y389" i="11"/>
  <c r="X389" i="11"/>
  <c r="W389" i="11"/>
  <c r="V389" i="11"/>
  <c r="AL389" i="11" s="1"/>
  <c r="U389" i="11"/>
  <c r="AK388" i="11"/>
  <c r="AC388" i="11"/>
  <c r="AA388" i="11"/>
  <c r="AB388" i="11" s="1"/>
  <c r="Y388" i="11"/>
  <c r="X388" i="11"/>
  <c r="W388" i="11"/>
  <c r="V388" i="11"/>
  <c r="U388" i="11"/>
  <c r="AC387" i="11"/>
  <c r="AA387" i="11"/>
  <c r="AB387" i="11" s="1"/>
  <c r="Y387" i="11"/>
  <c r="X387" i="11"/>
  <c r="W387" i="11"/>
  <c r="V387" i="11"/>
  <c r="AG387" i="11" s="1"/>
  <c r="U387" i="11"/>
  <c r="AF386" i="11"/>
  <c r="AC386" i="11"/>
  <c r="AA386" i="11"/>
  <c r="AB386" i="11" s="1"/>
  <c r="Y386" i="11"/>
  <c r="X386" i="11"/>
  <c r="W386" i="11"/>
  <c r="V386" i="11"/>
  <c r="AL386" i="11" s="1"/>
  <c r="U386" i="11"/>
  <c r="AC385" i="11"/>
  <c r="AA385" i="11"/>
  <c r="Y385" i="11"/>
  <c r="X385" i="11"/>
  <c r="W385" i="11"/>
  <c r="V385" i="11"/>
  <c r="AL385" i="11" s="1"/>
  <c r="U385" i="11"/>
  <c r="AC384" i="11"/>
  <c r="AA384" i="11"/>
  <c r="AB384" i="11" s="1"/>
  <c r="Y384" i="11"/>
  <c r="X384" i="11"/>
  <c r="W384" i="11"/>
  <c r="V384" i="11"/>
  <c r="AL384" i="11" s="1"/>
  <c r="U384" i="11"/>
  <c r="AF383" i="11"/>
  <c r="AE383" i="11"/>
  <c r="AC383" i="11"/>
  <c r="AA383" i="11"/>
  <c r="AB383" i="11" s="1"/>
  <c r="Y383" i="11"/>
  <c r="X383" i="11"/>
  <c r="W383" i="11"/>
  <c r="V383" i="11"/>
  <c r="AG383" i="11" s="1"/>
  <c r="U383" i="11"/>
  <c r="AK382" i="11"/>
  <c r="AE382" i="11"/>
  <c r="AC382" i="11"/>
  <c r="AA382" i="11"/>
  <c r="AB382" i="11" s="1"/>
  <c r="Y382" i="11"/>
  <c r="X382" i="11"/>
  <c r="W382" i="11"/>
  <c r="V382" i="11"/>
  <c r="AL382" i="11" s="1"/>
  <c r="U382" i="11"/>
  <c r="AK381" i="11"/>
  <c r="AG381" i="11"/>
  <c r="AC381" i="11"/>
  <c r="AA381" i="11"/>
  <c r="Y381" i="11"/>
  <c r="X381" i="11"/>
  <c r="W381" i="11"/>
  <c r="V381" i="11"/>
  <c r="AL381" i="11" s="1"/>
  <c r="U381" i="11"/>
  <c r="AK380" i="11"/>
  <c r="AC380" i="11"/>
  <c r="AA380" i="11"/>
  <c r="AB380" i="11" s="1"/>
  <c r="Y380" i="11"/>
  <c r="X380" i="11"/>
  <c r="W380" i="11"/>
  <c r="V380" i="11"/>
  <c r="U380" i="11"/>
  <c r="AC379" i="11"/>
  <c r="AA379" i="11"/>
  <c r="AB379" i="11" s="1"/>
  <c r="Y379" i="11"/>
  <c r="X379" i="11"/>
  <c r="W379" i="11"/>
  <c r="V379" i="11"/>
  <c r="AG379" i="11" s="1"/>
  <c r="U379" i="11"/>
  <c r="AF378" i="11"/>
  <c r="AC378" i="11"/>
  <c r="AA378" i="11"/>
  <c r="AB378" i="11" s="1"/>
  <c r="Y378" i="11"/>
  <c r="X378" i="11"/>
  <c r="W378" i="11"/>
  <c r="V378" i="11"/>
  <c r="AL378" i="11" s="1"/>
  <c r="U378" i="11"/>
  <c r="AC377" i="11"/>
  <c r="AA377" i="11"/>
  <c r="Y377" i="11"/>
  <c r="X377" i="11"/>
  <c r="W377" i="11"/>
  <c r="V377" i="11"/>
  <c r="AL377" i="11" s="1"/>
  <c r="U377" i="11"/>
  <c r="AC376" i="11"/>
  <c r="AA376" i="11"/>
  <c r="AB376" i="11" s="1"/>
  <c r="Y376" i="11"/>
  <c r="X376" i="11"/>
  <c r="W376" i="11"/>
  <c r="V376" i="11"/>
  <c r="AK376" i="11" s="1"/>
  <c r="U376" i="11"/>
  <c r="AF375" i="11"/>
  <c r="AE375" i="11"/>
  <c r="AC375" i="11"/>
  <c r="AA375" i="11"/>
  <c r="AB375" i="11" s="1"/>
  <c r="Y375" i="11"/>
  <c r="X375" i="11"/>
  <c r="W375" i="11"/>
  <c r="V375" i="11"/>
  <c r="AG375" i="11" s="1"/>
  <c r="U375" i="11"/>
  <c r="AK374" i="11"/>
  <c r="AE374" i="11"/>
  <c r="AC374" i="11"/>
  <c r="AA374" i="11"/>
  <c r="AB374" i="11" s="1"/>
  <c r="Y374" i="11"/>
  <c r="X374" i="11"/>
  <c r="W374" i="11"/>
  <c r="V374" i="11"/>
  <c r="AL374" i="11" s="1"/>
  <c r="U374" i="11"/>
  <c r="AK373" i="11"/>
  <c r="AG373" i="11"/>
  <c r="AC373" i="11"/>
  <c r="AA373" i="11"/>
  <c r="Y373" i="11"/>
  <c r="X373" i="11"/>
  <c r="W373" i="11"/>
  <c r="V373" i="11"/>
  <c r="AL373" i="11" s="1"/>
  <c r="U373" i="11"/>
  <c r="AK372" i="11"/>
  <c r="AC372" i="11"/>
  <c r="AA372" i="11"/>
  <c r="AB372" i="11" s="1"/>
  <c r="Y372" i="11"/>
  <c r="X372" i="11"/>
  <c r="W372" i="11"/>
  <c r="V372" i="11"/>
  <c r="U372" i="11"/>
  <c r="AC371" i="11"/>
  <c r="AA371" i="11"/>
  <c r="AB371" i="11" s="1"/>
  <c r="Y371" i="11"/>
  <c r="X371" i="11"/>
  <c r="W371" i="11"/>
  <c r="V371" i="11"/>
  <c r="AG371" i="11" s="1"/>
  <c r="U371" i="11"/>
  <c r="AF370" i="11"/>
  <c r="AC370" i="11"/>
  <c r="AA370" i="11"/>
  <c r="AB370" i="11" s="1"/>
  <c r="Y370" i="11"/>
  <c r="X370" i="11"/>
  <c r="W370" i="11"/>
  <c r="V370" i="11"/>
  <c r="AL370" i="11" s="1"/>
  <c r="U370" i="11"/>
  <c r="AC369" i="11"/>
  <c r="AA369" i="11"/>
  <c r="Y369" i="11"/>
  <c r="X369" i="11"/>
  <c r="W369" i="11"/>
  <c r="V369" i="11"/>
  <c r="AL369" i="11" s="1"/>
  <c r="U369" i="11"/>
  <c r="AC368" i="11"/>
  <c r="AA368" i="11"/>
  <c r="AB368" i="11" s="1"/>
  <c r="Y368" i="11"/>
  <c r="X368" i="11"/>
  <c r="W368" i="11"/>
  <c r="V368" i="11"/>
  <c r="AK368" i="11" s="1"/>
  <c r="U368" i="11"/>
  <c r="AF367" i="11"/>
  <c r="AE367" i="11"/>
  <c r="AC367" i="11"/>
  <c r="AA367" i="11"/>
  <c r="AB367" i="11" s="1"/>
  <c r="Y367" i="11"/>
  <c r="X367" i="11"/>
  <c r="W367" i="11"/>
  <c r="V367" i="11"/>
  <c r="AG367" i="11" s="1"/>
  <c r="U367" i="11"/>
  <c r="AK366" i="11"/>
  <c r="AE366" i="11"/>
  <c r="AC366" i="11"/>
  <c r="AA366" i="11"/>
  <c r="AB366" i="11" s="1"/>
  <c r="Y366" i="11"/>
  <c r="X366" i="11"/>
  <c r="W366" i="11"/>
  <c r="V366" i="11"/>
  <c r="AL366" i="11" s="1"/>
  <c r="U366" i="11"/>
  <c r="AK365" i="11"/>
  <c r="AG365" i="11"/>
  <c r="AC365" i="11"/>
  <c r="AA365" i="11"/>
  <c r="Y365" i="11"/>
  <c r="X365" i="11"/>
  <c r="W365" i="11"/>
  <c r="V365" i="11"/>
  <c r="U365" i="11"/>
  <c r="AK364" i="11"/>
  <c r="AC364" i="11"/>
  <c r="AA364" i="11"/>
  <c r="AB364" i="11" s="1"/>
  <c r="Y364" i="11"/>
  <c r="X364" i="11"/>
  <c r="W364" i="11"/>
  <c r="V364" i="11"/>
  <c r="U364" i="11"/>
  <c r="AC363" i="11"/>
  <c r="AA363" i="11"/>
  <c r="AB363" i="11" s="1"/>
  <c r="Y363" i="11"/>
  <c r="X363" i="11"/>
  <c r="W363" i="11"/>
  <c r="V363" i="11"/>
  <c r="AG363" i="11" s="1"/>
  <c r="U363" i="11"/>
  <c r="AF362" i="11"/>
  <c r="AC362" i="11"/>
  <c r="AA362" i="11"/>
  <c r="AB362" i="11" s="1"/>
  <c r="Y362" i="11"/>
  <c r="X362" i="11"/>
  <c r="W362" i="11"/>
  <c r="V362" i="11"/>
  <c r="AL362" i="11" s="1"/>
  <c r="U362" i="11"/>
  <c r="AC361" i="11"/>
  <c r="AA361" i="11"/>
  <c r="Y361" i="11"/>
  <c r="X361" i="11"/>
  <c r="W361" i="11"/>
  <c r="V361" i="11"/>
  <c r="AL361" i="11" s="1"/>
  <c r="U361" i="11"/>
  <c r="AC360" i="11"/>
  <c r="AA360" i="11"/>
  <c r="AB360" i="11" s="1"/>
  <c r="Y360" i="11"/>
  <c r="X360" i="11"/>
  <c r="W360" i="11"/>
  <c r="V360" i="11"/>
  <c r="AK360" i="11" s="1"/>
  <c r="U360" i="11"/>
  <c r="AF359" i="11"/>
  <c r="AE359" i="11"/>
  <c r="AC359" i="11"/>
  <c r="AA359" i="11"/>
  <c r="AB359" i="11" s="1"/>
  <c r="Y359" i="11"/>
  <c r="X359" i="11"/>
  <c r="W359" i="11"/>
  <c r="V359" i="11"/>
  <c r="AG359" i="11" s="1"/>
  <c r="U359" i="11"/>
  <c r="AK358" i="11"/>
  <c r="AF358" i="11"/>
  <c r="AE358" i="11"/>
  <c r="AC358" i="11"/>
  <c r="AA358" i="11"/>
  <c r="AB358" i="11" s="1"/>
  <c r="Y358" i="11"/>
  <c r="X358" i="11"/>
  <c r="W358" i="11"/>
  <c r="V358" i="11"/>
  <c r="AL358" i="11" s="1"/>
  <c r="U358" i="11"/>
  <c r="AK357" i="11"/>
  <c r="AG357" i="11"/>
  <c r="AC357" i="11"/>
  <c r="AA357" i="11"/>
  <c r="Y357" i="11"/>
  <c r="X357" i="11"/>
  <c r="W357" i="11"/>
  <c r="V357" i="11"/>
  <c r="AL357" i="11" s="1"/>
  <c r="U357" i="11"/>
  <c r="AK356" i="11"/>
  <c r="AC356" i="11"/>
  <c r="AA356" i="11"/>
  <c r="AB356" i="11" s="1"/>
  <c r="Y356" i="11"/>
  <c r="X356" i="11"/>
  <c r="W356" i="11"/>
  <c r="V356" i="11"/>
  <c r="U356" i="11"/>
  <c r="AC355" i="11"/>
  <c r="AA355" i="11"/>
  <c r="AB355" i="11" s="1"/>
  <c r="Y355" i="11"/>
  <c r="X355" i="11"/>
  <c r="W355" i="11"/>
  <c r="V355" i="11"/>
  <c r="AG355" i="11" s="1"/>
  <c r="U355" i="11"/>
  <c r="AF354" i="11"/>
  <c r="AC354" i="11"/>
  <c r="AA354" i="11"/>
  <c r="AB354" i="11" s="1"/>
  <c r="Y354" i="11"/>
  <c r="X354" i="11"/>
  <c r="W354" i="11"/>
  <c r="V354" i="11"/>
  <c r="AL354" i="11" s="1"/>
  <c r="U354" i="11"/>
  <c r="AC353" i="11"/>
  <c r="AA353" i="11"/>
  <c r="Y353" i="11"/>
  <c r="X353" i="11"/>
  <c r="W353" i="11"/>
  <c r="V353" i="11"/>
  <c r="AL353" i="11" s="1"/>
  <c r="U353" i="11"/>
  <c r="AC352" i="11"/>
  <c r="AA352" i="11"/>
  <c r="AB352" i="11" s="1"/>
  <c r="Y352" i="11"/>
  <c r="X352" i="11"/>
  <c r="W352" i="11"/>
  <c r="V352" i="11"/>
  <c r="AK352" i="11" s="1"/>
  <c r="U352" i="11"/>
  <c r="AF351" i="11"/>
  <c r="AE351" i="11"/>
  <c r="AC351" i="11"/>
  <c r="AA351" i="11"/>
  <c r="AB351" i="11" s="1"/>
  <c r="Y351" i="11"/>
  <c r="X351" i="11"/>
  <c r="W351" i="11"/>
  <c r="V351" i="11"/>
  <c r="AG351" i="11" s="1"/>
  <c r="U351" i="11"/>
  <c r="AK350" i="11"/>
  <c r="AF350" i="11"/>
  <c r="AE350" i="11"/>
  <c r="AC350" i="11"/>
  <c r="AA350" i="11"/>
  <c r="AB350" i="11" s="1"/>
  <c r="Y350" i="11"/>
  <c r="X350" i="11"/>
  <c r="W350" i="11"/>
  <c r="V350" i="11"/>
  <c r="AL350" i="11" s="1"/>
  <c r="U350" i="11"/>
  <c r="AK349" i="11"/>
  <c r="AG349" i="11"/>
  <c r="AC349" i="11"/>
  <c r="AA349" i="11"/>
  <c r="Y349" i="11"/>
  <c r="X349" i="11"/>
  <c r="W349" i="11"/>
  <c r="V349" i="11"/>
  <c r="AL349" i="11" s="1"/>
  <c r="U349" i="11"/>
  <c r="AK348" i="11"/>
  <c r="AC348" i="11"/>
  <c r="AA348" i="11"/>
  <c r="AB348" i="11" s="1"/>
  <c r="Y348" i="11"/>
  <c r="X348" i="11"/>
  <c r="W348" i="11"/>
  <c r="V348" i="11"/>
  <c r="U348" i="11"/>
  <c r="AC347" i="11"/>
  <c r="AA347" i="11"/>
  <c r="AB347" i="11" s="1"/>
  <c r="Y347" i="11"/>
  <c r="X347" i="11"/>
  <c r="W347" i="11"/>
  <c r="V347" i="11"/>
  <c r="U347" i="11"/>
  <c r="AF346" i="11"/>
  <c r="AC346" i="11"/>
  <c r="AA346" i="11"/>
  <c r="AB346" i="11" s="1"/>
  <c r="Y346" i="11"/>
  <c r="X346" i="11"/>
  <c r="W346" i="11"/>
  <c r="V346" i="11"/>
  <c r="AL346" i="11" s="1"/>
  <c r="U346" i="11"/>
  <c r="AC345" i="11"/>
  <c r="AA345" i="11"/>
  <c r="Y345" i="11"/>
  <c r="X345" i="11"/>
  <c r="W345" i="11"/>
  <c r="V345" i="11"/>
  <c r="AL345" i="11" s="1"/>
  <c r="U345" i="11"/>
  <c r="AC344" i="11"/>
  <c r="AA344" i="11"/>
  <c r="AB344" i="11" s="1"/>
  <c r="Y344" i="11"/>
  <c r="X344" i="11"/>
  <c r="W344" i="11"/>
  <c r="V344" i="11"/>
  <c r="AL344" i="11" s="1"/>
  <c r="U344" i="11"/>
  <c r="AF343" i="11"/>
  <c r="AE343" i="11"/>
  <c r="AC343" i="11"/>
  <c r="AA343" i="11"/>
  <c r="AB343" i="11" s="1"/>
  <c r="Y343" i="11"/>
  <c r="X343" i="11"/>
  <c r="W343" i="11"/>
  <c r="V343" i="11"/>
  <c r="AG343" i="11" s="1"/>
  <c r="U343" i="11"/>
  <c r="AK342" i="11"/>
  <c r="AF342" i="11"/>
  <c r="AE342" i="11"/>
  <c r="AC342" i="11"/>
  <c r="AA342" i="11"/>
  <c r="AB342" i="11" s="1"/>
  <c r="Y342" i="11"/>
  <c r="X342" i="11"/>
  <c r="W342" i="11"/>
  <c r="V342" i="11"/>
  <c r="U342" i="11"/>
  <c r="AK341" i="11"/>
  <c r="AG341" i="11"/>
  <c r="AC341" i="11"/>
  <c r="AA341" i="11"/>
  <c r="Y341" i="11"/>
  <c r="X341" i="11"/>
  <c r="W341" i="11"/>
  <c r="V341" i="11"/>
  <c r="AL341" i="11" s="1"/>
  <c r="U341" i="11"/>
  <c r="AK340" i="11"/>
  <c r="AC340" i="11"/>
  <c r="AA340" i="11"/>
  <c r="AB340" i="11" s="1"/>
  <c r="Y340" i="11"/>
  <c r="X340" i="11"/>
  <c r="W340" i="11"/>
  <c r="V340" i="11"/>
  <c r="AL340" i="11" s="1"/>
  <c r="U340" i="11"/>
  <c r="AC339" i="11"/>
  <c r="AA339" i="11"/>
  <c r="AB339" i="11" s="1"/>
  <c r="Y339" i="11"/>
  <c r="X339" i="11"/>
  <c r="W339" i="11"/>
  <c r="V339" i="11"/>
  <c r="AG339" i="11" s="1"/>
  <c r="U339" i="11"/>
  <c r="AF338" i="11"/>
  <c r="AC338" i="11"/>
  <c r="AA338" i="11"/>
  <c r="AB338" i="11" s="1"/>
  <c r="Y338" i="11"/>
  <c r="X338" i="11"/>
  <c r="W338" i="11"/>
  <c r="V338" i="11"/>
  <c r="AL338" i="11" s="1"/>
  <c r="U338" i="11"/>
  <c r="AC337" i="11"/>
  <c r="AA337" i="11"/>
  <c r="Y337" i="11"/>
  <c r="X337" i="11"/>
  <c r="W337" i="11"/>
  <c r="V337" i="11"/>
  <c r="AL337" i="11" s="1"/>
  <c r="U337" i="11"/>
  <c r="AC336" i="11"/>
  <c r="AA336" i="11"/>
  <c r="AB336" i="11" s="1"/>
  <c r="Y336" i="11"/>
  <c r="X336" i="11"/>
  <c r="W336" i="11"/>
  <c r="V336" i="11"/>
  <c r="AK336" i="11" s="1"/>
  <c r="U336" i="11"/>
  <c r="AF335" i="11"/>
  <c r="AE335" i="11"/>
  <c r="AC335" i="11"/>
  <c r="AA335" i="11"/>
  <c r="AB335" i="11" s="1"/>
  <c r="Y335" i="11"/>
  <c r="X335" i="11"/>
  <c r="W335" i="11"/>
  <c r="V335" i="11"/>
  <c r="AG335" i="11" s="1"/>
  <c r="U335" i="11"/>
  <c r="AK334" i="11"/>
  <c r="AF334" i="11"/>
  <c r="AE334" i="11"/>
  <c r="AC334" i="11"/>
  <c r="AA334" i="11"/>
  <c r="AB334" i="11" s="1"/>
  <c r="Y334" i="11"/>
  <c r="X334" i="11"/>
  <c r="W334" i="11"/>
  <c r="V334" i="11"/>
  <c r="AL334" i="11" s="1"/>
  <c r="U334" i="11"/>
  <c r="AK333" i="11"/>
  <c r="AG333" i="11"/>
  <c r="AC333" i="11"/>
  <c r="AA333" i="11"/>
  <c r="Y333" i="11"/>
  <c r="X333" i="11"/>
  <c r="W333" i="11"/>
  <c r="V333" i="11"/>
  <c r="AL333" i="11" s="1"/>
  <c r="U333" i="11"/>
  <c r="AK332" i="11"/>
  <c r="AC332" i="11"/>
  <c r="AA332" i="11"/>
  <c r="AB332" i="11" s="1"/>
  <c r="Y332" i="11"/>
  <c r="X332" i="11"/>
  <c r="W332" i="11"/>
  <c r="V332" i="11"/>
  <c r="U332" i="11"/>
  <c r="AC331" i="11"/>
  <c r="AA331" i="11"/>
  <c r="AB331" i="11" s="1"/>
  <c r="Y331" i="11"/>
  <c r="X331" i="11"/>
  <c r="W331" i="11"/>
  <c r="V331" i="11"/>
  <c r="AG331" i="11" s="1"/>
  <c r="U331" i="11"/>
  <c r="AF330" i="11"/>
  <c r="AC330" i="11"/>
  <c r="AA330" i="11"/>
  <c r="AB330" i="11" s="1"/>
  <c r="Y330" i="11"/>
  <c r="X330" i="11"/>
  <c r="W330" i="11"/>
  <c r="V330" i="11"/>
  <c r="AL330" i="11" s="1"/>
  <c r="U330" i="11"/>
  <c r="AC329" i="11"/>
  <c r="AA329" i="11"/>
  <c r="Y329" i="11"/>
  <c r="X329" i="11"/>
  <c r="W329" i="11"/>
  <c r="V329" i="11"/>
  <c r="AL329" i="11" s="1"/>
  <c r="U329" i="11"/>
  <c r="AC328" i="11"/>
  <c r="AA328" i="11"/>
  <c r="AB328" i="11" s="1"/>
  <c r="Y328" i="11"/>
  <c r="X328" i="11"/>
  <c r="W328" i="11"/>
  <c r="V328" i="11"/>
  <c r="AK328" i="11" s="1"/>
  <c r="U328" i="11"/>
  <c r="AF327" i="11"/>
  <c r="AE327" i="11"/>
  <c r="AC327" i="11"/>
  <c r="AA327" i="11"/>
  <c r="AB327" i="11" s="1"/>
  <c r="Y327" i="11"/>
  <c r="X327" i="11"/>
  <c r="W327" i="11"/>
  <c r="V327" i="11"/>
  <c r="AG327" i="11" s="1"/>
  <c r="U327" i="11"/>
  <c r="AK326" i="11"/>
  <c r="AE326" i="11"/>
  <c r="AC326" i="11"/>
  <c r="AA326" i="11"/>
  <c r="AB326" i="11" s="1"/>
  <c r="Y326" i="11"/>
  <c r="X326" i="11"/>
  <c r="W326" i="11"/>
  <c r="V326" i="11"/>
  <c r="AL326" i="11" s="1"/>
  <c r="U326" i="11"/>
  <c r="AK325" i="11"/>
  <c r="AG325" i="11"/>
  <c r="AC325" i="11"/>
  <c r="AA325" i="11"/>
  <c r="Y325" i="11"/>
  <c r="X325" i="11"/>
  <c r="W325" i="11"/>
  <c r="V325" i="11"/>
  <c r="AL325" i="11" s="1"/>
  <c r="U325" i="11"/>
  <c r="AK324" i="11"/>
  <c r="AC324" i="11"/>
  <c r="AA324" i="11"/>
  <c r="AB324" i="11" s="1"/>
  <c r="Y324" i="11"/>
  <c r="X324" i="11"/>
  <c r="W324" i="11"/>
  <c r="V324" i="11"/>
  <c r="U324" i="11"/>
  <c r="AC323" i="11"/>
  <c r="AA323" i="11"/>
  <c r="AB323" i="11" s="1"/>
  <c r="Y323" i="11"/>
  <c r="X323" i="11"/>
  <c r="W323" i="11"/>
  <c r="V323" i="11"/>
  <c r="AG323" i="11" s="1"/>
  <c r="U323" i="11"/>
  <c r="AF322" i="11"/>
  <c r="AC322" i="11"/>
  <c r="AA322" i="11"/>
  <c r="AB322" i="11" s="1"/>
  <c r="Y322" i="11"/>
  <c r="X322" i="11"/>
  <c r="W322" i="11"/>
  <c r="V322" i="11"/>
  <c r="AL322" i="11" s="1"/>
  <c r="U322" i="11"/>
  <c r="AC321" i="11"/>
  <c r="AA321" i="11"/>
  <c r="Y321" i="11"/>
  <c r="X321" i="11"/>
  <c r="W321" i="11"/>
  <c r="V321" i="11"/>
  <c r="AL321" i="11" s="1"/>
  <c r="U321" i="11"/>
  <c r="AC320" i="11"/>
  <c r="AA320" i="11"/>
  <c r="AB320" i="11" s="1"/>
  <c r="Y320" i="11"/>
  <c r="X320" i="11"/>
  <c r="W320" i="11"/>
  <c r="V320" i="11"/>
  <c r="AK320" i="11" s="1"/>
  <c r="U320" i="11"/>
  <c r="AF319" i="11"/>
  <c r="AE319" i="11"/>
  <c r="AC319" i="11"/>
  <c r="AA319" i="11"/>
  <c r="AB319" i="11" s="1"/>
  <c r="Y319" i="11"/>
  <c r="X319" i="11"/>
  <c r="W319" i="11"/>
  <c r="V319" i="11"/>
  <c r="AG319" i="11" s="1"/>
  <c r="U319" i="11"/>
  <c r="AK318" i="11"/>
  <c r="AE318" i="11"/>
  <c r="AC318" i="11"/>
  <c r="AA318" i="11"/>
  <c r="AB318" i="11" s="1"/>
  <c r="Y318" i="11"/>
  <c r="X318" i="11"/>
  <c r="W318" i="11"/>
  <c r="V318" i="11"/>
  <c r="AL318" i="11" s="1"/>
  <c r="U318" i="11"/>
  <c r="AK317" i="11"/>
  <c r="AG317" i="11"/>
  <c r="AC317" i="11"/>
  <c r="AA317" i="11"/>
  <c r="Y317" i="11"/>
  <c r="X317" i="11"/>
  <c r="W317" i="11"/>
  <c r="V317" i="11"/>
  <c r="AL317" i="11" s="1"/>
  <c r="U317" i="11"/>
  <c r="AK316" i="11"/>
  <c r="AC316" i="11"/>
  <c r="AA316" i="11"/>
  <c r="AB316" i="11" s="1"/>
  <c r="Y316" i="11"/>
  <c r="X316" i="11"/>
  <c r="W316" i="11"/>
  <c r="V316" i="11"/>
  <c r="U316" i="11"/>
  <c r="AC315" i="11"/>
  <c r="AA315" i="11"/>
  <c r="AB315" i="11" s="1"/>
  <c r="Y315" i="11"/>
  <c r="X315" i="11"/>
  <c r="W315" i="11"/>
  <c r="V315" i="11"/>
  <c r="AG315" i="11" s="1"/>
  <c r="U315" i="11"/>
  <c r="AF314" i="11"/>
  <c r="AC314" i="11"/>
  <c r="AA314" i="11"/>
  <c r="AB314" i="11" s="1"/>
  <c r="Y314" i="11"/>
  <c r="X314" i="11"/>
  <c r="W314" i="11"/>
  <c r="V314" i="11"/>
  <c r="AL314" i="11" s="1"/>
  <c r="U314" i="11"/>
  <c r="AC313" i="11"/>
  <c r="AA313" i="11"/>
  <c r="Y313" i="11"/>
  <c r="X313" i="11"/>
  <c r="W313" i="11"/>
  <c r="V313" i="11"/>
  <c r="AL313" i="11" s="1"/>
  <c r="U313" i="11"/>
  <c r="AC312" i="11"/>
  <c r="AA312" i="11"/>
  <c r="AB312" i="11" s="1"/>
  <c r="Y312" i="11"/>
  <c r="X312" i="11"/>
  <c r="W312" i="11"/>
  <c r="V312" i="11"/>
  <c r="AK312" i="11" s="1"/>
  <c r="U312" i="11"/>
  <c r="AF311" i="11"/>
  <c r="AE311" i="11"/>
  <c r="AC311" i="11"/>
  <c r="AA311" i="11"/>
  <c r="AB311" i="11" s="1"/>
  <c r="Y311" i="11"/>
  <c r="X311" i="11"/>
  <c r="W311" i="11"/>
  <c r="V311" i="11"/>
  <c r="AG311" i="11" s="1"/>
  <c r="U311" i="11"/>
  <c r="AK310" i="11"/>
  <c r="AE310" i="11"/>
  <c r="AC310" i="11"/>
  <c r="AA310" i="11"/>
  <c r="AB310" i="11" s="1"/>
  <c r="Y310" i="11"/>
  <c r="X310" i="11"/>
  <c r="W310" i="11"/>
  <c r="V310" i="11"/>
  <c r="AF310" i="11" s="1"/>
  <c r="U310" i="11"/>
  <c r="AK309" i="11"/>
  <c r="AG309" i="11"/>
  <c r="AC309" i="11"/>
  <c r="AA309" i="11"/>
  <c r="Y309" i="11"/>
  <c r="X309" i="11"/>
  <c r="W309" i="11"/>
  <c r="V309" i="11"/>
  <c r="U309" i="11"/>
  <c r="AK308" i="11"/>
  <c r="AC308" i="11"/>
  <c r="AA308" i="11"/>
  <c r="AB308" i="11" s="1"/>
  <c r="Y308" i="11"/>
  <c r="X308" i="11"/>
  <c r="W308" i="11"/>
  <c r="V308" i="11"/>
  <c r="U308" i="11"/>
  <c r="AC307" i="11"/>
  <c r="AA307" i="11"/>
  <c r="AB307" i="11" s="1"/>
  <c r="Y307" i="11"/>
  <c r="X307" i="11"/>
  <c r="W307" i="11"/>
  <c r="V307" i="11"/>
  <c r="AG307" i="11" s="1"/>
  <c r="U307" i="11"/>
  <c r="AF306" i="11"/>
  <c r="AC306" i="11"/>
  <c r="AA306" i="11"/>
  <c r="AB306" i="11" s="1"/>
  <c r="Y306" i="11"/>
  <c r="X306" i="11"/>
  <c r="W306" i="11"/>
  <c r="V306" i="11"/>
  <c r="AL306" i="11" s="1"/>
  <c r="U306" i="11"/>
  <c r="AC305" i="11"/>
  <c r="AA305" i="11"/>
  <c r="Y305" i="11"/>
  <c r="X305" i="11"/>
  <c r="W305" i="11"/>
  <c r="V305" i="11"/>
  <c r="AL305" i="11" s="1"/>
  <c r="U305" i="11"/>
  <c r="AC304" i="11"/>
  <c r="AA304" i="11"/>
  <c r="AB304" i="11" s="1"/>
  <c r="Y304" i="11"/>
  <c r="X304" i="11"/>
  <c r="W304" i="11"/>
  <c r="V304" i="11"/>
  <c r="AK304" i="11" s="1"/>
  <c r="U304" i="11"/>
  <c r="AF303" i="11"/>
  <c r="AE303" i="11"/>
  <c r="AC303" i="11"/>
  <c r="AA303" i="11"/>
  <c r="AB303" i="11" s="1"/>
  <c r="Y303" i="11"/>
  <c r="X303" i="11"/>
  <c r="W303" i="11"/>
  <c r="V303" i="11"/>
  <c r="AG303" i="11" s="1"/>
  <c r="U303" i="11"/>
  <c r="AK302" i="11"/>
  <c r="AE302" i="11"/>
  <c r="AC302" i="11"/>
  <c r="AA302" i="11"/>
  <c r="AB302" i="11" s="1"/>
  <c r="Y302" i="11"/>
  <c r="X302" i="11"/>
  <c r="W302" i="11"/>
  <c r="V302" i="11"/>
  <c r="AF302" i="11" s="1"/>
  <c r="U302" i="11"/>
  <c r="AK301" i="11"/>
  <c r="AG301" i="11"/>
  <c r="AC301" i="11"/>
  <c r="AA301" i="11"/>
  <c r="Y301" i="11"/>
  <c r="X301" i="11"/>
  <c r="W301" i="11"/>
  <c r="V301" i="11"/>
  <c r="U301" i="11"/>
  <c r="AK300" i="11"/>
  <c r="AC300" i="11"/>
  <c r="AA300" i="11"/>
  <c r="AB300" i="11" s="1"/>
  <c r="Y300" i="11"/>
  <c r="X300" i="11"/>
  <c r="W300" i="11"/>
  <c r="V300" i="11"/>
  <c r="U300" i="11"/>
  <c r="AC299" i="11"/>
  <c r="AA299" i="11"/>
  <c r="AB299" i="11" s="1"/>
  <c r="Y299" i="11"/>
  <c r="X299" i="11"/>
  <c r="W299" i="11"/>
  <c r="V299" i="11"/>
  <c r="AG299" i="11" s="1"/>
  <c r="U299" i="11"/>
  <c r="AF298" i="11"/>
  <c r="AC298" i="11"/>
  <c r="AA298" i="11"/>
  <c r="AB298" i="11" s="1"/>
  <c r="Y298" i="11"/>
  <c r="X298" i="11"/>
  <c r="W298" i="11"/>
  <c r="V298" i="11"/>
  <c r="AL298" i="11" s="1"/>
  <c r="U298" i="11"/>
  <c r="AC297" i="11"/>
  <c r="AA297" i="11"/>
  <c r="Y297" i="11"/>
  <c r="X297" i="11"/>
  <c r="W297" i="11"/>
  <c r="V297" i="11"/>
  <c r="AL297" i="11" s="1"/>
  <c r="U297" i="11"/>
  <c r="AC296" i="11"/>
  <c r="AA296" i="11"/>
  <c r="AB296" i="11" s="1"/>
  <c r="Y296" i="11"/>
  <c r="X296" i="11"/>
  <c r="W296" i="11"/>
  <c r="V296" i="11"/>
  <c r="AL296" i="11" s="1"/>
  <c r="U296" i="11"/>
  <c r="AF295" i="11"/>
  <c r="AE295" i="11"/>
  <c r="AC295" i="11"/>
  <c r="AA295" i="11"/>
  <c r="AB295" i="11" s="1"/>
  <c r="Y295" i="11"/>
  <c r="X295" i="11"/>
  <c r="W295" i="11"/>
  <c r="V295" i="11"/>
  <c r="AG295" i="11" s="1"/>
  <c r="U295" i="11"/>
  <c r="AK294" i="11"/>
  <c r="AE294" i="11"/>
  <c r="AC294" i="11"/>
  <c r="AA294" i="11"/>
  <c r="AB294" i="11" s="1"/>
  <c r="Y294" i="11"/>
  <c r="X294" i="11"/>
  <c r="W294" i="11"/>
  <c r="V294" i="11"/>
  <c r="AF294" i="11" s="1"/>
  <c r="U294" i="11"/>
  <c r="AK293" i="11"/>
  <c r="AG293" i="11"/>
  <c r="AC293" i="11"/>
  <c r="AA293" i="11"/>
  <c r="Y293" i="11"/>
  <c r="X293" i="11"/>
  <c r="W293" i="11"/>
  <c r="V293" i="11"/>
  <c r="U293" i="11"/>
  <c r="AK292" i="11"/>
  <c r="AC292" i="11"/>
  <c r="AA292" i="11"/>
  <c r="AB292" i="11" s="1"/>
  <c r="Y292" i="11"/>
  <c r="X292" i="11"/>
  <c r="W292" i="11"/>
  <c r="V292" i="11"/>
  <c r="U292" i="11"/>
  <c r="AC291" i="11"/>
  <c r="AA291" i="11"/>
  <c r="AB291" i="11" s="1"/>
  <c r="Y291" i="11"/>
  <c r="X291" i="11"/>
  <c r="W291" i="11"/>
  <c r="V291" i="11"/>
  <c r="AG291" i="11" s="1"/>
  <c r="U291" i="11"/>
  <c r="AF290" i="11"/>
  <c r="AC290" i="11"/>
  <c r="AA290" i="11"/>
  <c r="AB290" i="11" s="1"/>
  <c r="Y290" i="11"/>
  <c r="X290" i="11"/>
  <c r="W290" i="11"/>
  <c r="V290" i="11"/>
  <c r="AL290" i="11" s="1"/>
  <c r="U290" i="11"/>
  <c r="AC289" i="11"/>
  <c r="AA289" i="11"/>
  <c r="Y289" i="11"/>
  <c r="X289" i="11"/>
  <c r="W289" i="11"/>
  <c r="V289" i="11"/>
  <c r="AL289" i="11" s="1"/>
  <c r="U289" i="11"/>
  <c r="AC288" i="11"/>
  <c r="AA288" i="11"/>
  <c r="AB288" i="11" s="1"/>
  <c r="Y288" i="11"/>
  <c r="X288" i="11"/>
  <c r="W288" i="11"/>
  <c r="V288" i="11"/>
  <c r="AK288" i="11" s="1"/>
  <c r="U288" i="11"/>
  <c r="AF287" i="11"/>
  <c r="AE287" i="11"/>
  <c r="AC287" i="11"/>
  <c r="AA287" i="11"/>
  <c r="AB287" i="11" s="1"/>
  <c r="Y287" i="11"/>
  <c r="X287" i="11"/>
  <c r="W287" i="11"/>
  <c r="V287" i="11"/>
  <c r="AG287" i="11" s="1"/>
  <c r="U287" i="11"/>
  <c r="AK286" i="11"/>
  <c r="AE286" i="11"/>
  <c r="AC286" i="11"/>
  <c r="AA286" i="11"/>
  <c r="AB286" i="11" s="1"/>
  <c r="Y286" i="11"/>
  <c r="X286" i="11"/>
  <c r="W286" i="11"/>
  <c r="V286" i="11"/>
  <c r="AL286" i="11" s="1"/>
  <c r="U286" i="11"/>
  <c r="AK285" i="11"/>
  <c r="AG285" i="11"/>
  <c r="AC285" i="11"/>
  <c r="AA285" i="11"/>
  <c r="Y285" i="11"/>
  <c r="X285" i="11"/>
  <c r="W285" i="11"/>
  <c r="V285" i="11"/>
  <c r="AL285" i="11" s="1"/>
  <c r="U285" i="11"/>
  <c r="AK284" i="11"/>
  <c r="AC284" i="11"/>
  <c r="AA284" i="11"/>
  <c r="AB284" i="11" s="1"/>
  <c r="Y284" i="11"/>
  <c r="X284" i="11"/>
  <c r="W284" i="11"/>
  <c r="V284" i="11"/>
  <c r="U284" i="11"/>
  <c r="AC283" i="11"/>
  <c r="AA283" i="11"/>
  <c r="AB283" i="11" s="1"/>
  <c r="Y283" i="11"/>
  <c r="X283" i="11"/>
  <c r="W283" i="11"/>
  <c r="V283" i="11"/>
  <c r="AG283" i="11" s="1"/>
  <c r="U283" i="11"/>
  <c r="AF282" i="11"/>
  <c r="AC282" i="11"/>
  <c r="AA282" i="11"/>
  <c r="AB282" i="11" s="1"/>
  <c r="Y282" i="11"/>
  <c r="X282" i="11"/>
  <c r="W282" i="11"/>
  <c r="V282" i="11"/>
  <c r="AL282" i="11" s="1"/>
  <c r="U282" i="11"/>
  <c r="AC281" i="11"/>
  <c r="AA281" i="11"/>
  <c r="Y281" i="11"/>
  <c r="X281" i="11"/>
  <c r="W281" i="11"/>
  <c r="V281" i="11"/>
  <c r="AL281" i="11" s="1"/>
  <c r="U281" i="11"/>
  <c r="AC280" i="11"/>
  <c r="AA280" i="11"/>
  <c r="AB280" i="11" s="1"/>
  <c r="Y280" i="11"/>
  <c r="X280" i="11"/>
  <c r="W280" i="11"/>
  <c r="V280" i="11"/>
  <c r="AK280" i="11" s="1"/>
  <c r="U280" i="11"/>
  <c r="AF279" i="11"/>
  <c r="AE279" i="11"/>
  <c r="AC279" i="11"/>
  <c r="AA279" i="11"/>
  <c r="AB279" i="11" s="1"/>
  <c r="Y279" i="11"/>
  <c r="X279" i="11"/>
  <c r="W279" i="11"/>
  <c r="V279" i="11"/>
  <c r="AG279" i="11" s="1"/>
  <c r="U279" i="11"/>
  <c r="AK278" i="11"/>
  <c r="AE278" i="11"/>
  <c r="AC278" i="11"/>
  <c r="AA278" i="11"/>
  <c r="AB278" i="11" s="1"/>
  <c r="Y278" i="11"/>
  <c r="X278" i="11"/>
  <c r="W278" i="11"/>
  <c r="V278" i="11"/>
  <c r="AL278" i="11" s="1"/>
  <c r="U278" i="11"/>
  <c r="AK277" i="11"/>
  <c r="AG277" i="11"/>
  <c r="AC277" i="11"/>
  <c r="AA277" i="11"/>
  <c r="Y277" i="11"/>
  <c r="X277" i="11"/>
  <c r="W277" i="11"/>
  <c r="V277" i="11"/>
  <c r="AL277" i="11" s="1"/>
  <c r="U277" i="11"/>
  <c r="AK276" i="11"/>
  <c r="AC276" i="11"/>
  <c r="AA276" i="11"/>
  <c r="AB276" i="11" s="1"/>
  <c r="Y276" i="11"/>
  <c r="X276" i="11"/>
  <c r="W276" i="11"/>
  <c r="V276" i="11"/>
  <c r="U276" i="11"/>
  <c r="AC275" i="11"/>
  <c r="AA275" i="11"/>
  <c r="AB275" i="11" s="1"/>
  <c r="Y275" i="11"/>
  <c r="X275" i="11"/>
  <c r="W275" i="11"/>
  <c r="V275" i="11"/>
  <c r="AG275" i="11" s="1"/>
  <c r="U275" i="11"/>
  <c r="AF274" i="11"/>
  <c r="AC274" i="11"/>
  <c r="AA274" i="11"/>
  <c r="AB274" i="11" s="1"/>
  <c r="Y274" i="11"/>
  <c r="X274" i="11"/>
  <c r="W274" i="11"/>
  <c r="V274" i="11"/>
  <c r="AL274" i="11" s="1"/>
  <c r="U274" i="11"/>
  <c r="AC273" i="11"/>
  <c r="AA273" i="11"/>
  <c r="Y273" i="11"/>
  <c r="X273" i="11"/>
  <c r="W273" i="11"/>
  <c r="V273" i="11"/>
  <c r="AL273" i="11" s="1"/>
  <c r="U273" i="11"/>
  <c r="AC272" i="11"/>
  <c r="AA272" i="11"/>
  <c r="AB272" i="11" s="1"/>
  <c r="Y272" i="11"/>
  <c r="X272" i="11"/>
  <c r="W272" i="11"/>
  <c r="V272" i="11"/>
  <c r="AK272" i="11" s="1"/>
  <c r="U272" i="11"/>
  <c r="AF271" i="11"/>
  <c r="AE271" i="11"/>
  <c r="AC271" i="11"/>
  <c r="AA271" i="11"/>
  <c r="AB271" i="11" s="1"/>
  <c r="Y271" i="11"/>
  <c r="X271" i="11"/>
  <c r="W271" i="11"/>
  <c r="V271" i="11"/>
  <c r="AG271" i="11" s="1"/>
  <c r="U271" i="11"/>
  <c r="AK270" i="11"/>
  <c r="AE270" i="11"/>
  <c r="AC270" i="11"/>
  <c r="AA270" i="11"/>
  <c r="AB270" i="11" s="1"/>
  <c r="Y270" i="11"/>
  <c r="X270" i="11"/>
  <c r="W270" i="11"/>
  <c r="V270" i="11"/>
  <c r="AL270" i="11" s="1"/>
  <c r="U270" i="11"/>
  <c r="AK269" i="11"/>
  <c r="AG269" i="11"/>
  <c r="AC269" i="11"/>
  <c r="AA269" i="11"/>
  <c r="Y269" i="11"/>
  <c r="X269" i="11"/>
  <c r="W269" i="11"/>
  <c r="V269" i="11"/>
  <c r="AL269" i="11" s="1"/>
  <c r="U269" i="11"/>
  <c r="AK268" i="11"/>
  <c r="AC268" i="11"/>
  <c r="AA268" i="11"/>
  <c r="AB268" i="11" s="1"/>
  <c r="Y268" i="11"/>
  <c r="X268" i="11"/>
  <c r="W268" i="11"/>
  <c r="V268" i="11"/>
  <c r="U268" i="11"/>
  <c r="AC267" i="11"/>
  <c r="AA267" i="11"/>
  <c r="AB267" i="11" s="1"/>
  <c r="Y267" i="11"/>
  <c r="X267" i="11"/>
  <c r="W267" i="11"/>
  <c r="V267" i="11"/>
  <c r="AG267" i="11" s="1"/>
  <c r="U267" i="11"/>
  <c r="AF266" i="11"/>
  <c r="AC266" i="11"/>
  <c r="AA266" i="11"/>
  <c r="AB266" i="11" s="1"/>
  <c r="Y266" i="11"/>
  <c r="X266" i="11"/>
  <c r="W266" i="11"/>
  <c r="V266" i="11"/>
  <c r="AL266" i="11" s="1"/>
  <c r="U266" i="11"/>
  <c r="AC265" i="11"/>
  <c r="AA265" i="11"/>
  <c r="Y265" i="11"/>
  <c r="X265" i="11"/>
  <c r="W265" i="11"/>
  <c r="V265" i="11"/>
  <c r="AL265" i="11" s="1"/>
  <c r="U265" i="11"/>
  <c r="AC264" i="11"/>
  <c r="AA264" i="11"/>
  <c r="AB264" i="11" s="1"/>
  <c r="Y264" i="11"/>
  <c r="X264" i="11"/>
  <c r="W264" i="11"/>
  <c r="V264" i="11"/>
  <c r="AK264" i="11" s="1"/>
  <c r="U264" i="11"/>
  <c r="AF263" i="11"/>
  <c r="AE263" i="11"/>
  <c r="AC263" i="11"/>
  <c r="AA263" i="11"/>
  <c r="AB263" i="11" s="1"/>
  <c r="Y263" i="11"/>
  <c r="X263" i="11"/>
  <c r="W263" i="11"/>
  <c r="V263" i="11"/>
  <c r="AG263" i="11" s="1"/>
  <c r="U263" i="11"/>
  <c r="AK262" i="11"/>
  <c r="AE262" i="11"/>
  <c r="AC262" i="11"/>
  <c r="AA262" i="11"/>
  <c r="AB262" i="11" s="1"/>
  <c r="Y262" i="11"/>
  <c r="X262" i="11"/>
  <c r="W262" i="11"/>
  <c r="V262" i="11"/>
  <c r="AL262" i="11" s="1"/>
  <c r="U262" i="11"/>
  <c r="AK261" i="11"/>
  <c r="AG261" i="11"/>
  <c r="AC261" i="11"/>
  <c r="AA261" i="11"/>
  <c r="Y261" i="11"/>
  <c r="X261" i="11"/>
  <c r="W261" i="11"/>
  <c r="V261" i="11"/>
  <c r="AL261" i="11" s="1"/>
  <c r="U261" i="11"/>
  <c r="AK260" i="11"/>
  <c r="AC260" i="11"/>
  <c r="AA260" i="11"/>
  <c r="AB260" i="11" s="1"/>
  <c r="Y260" i="11"/>
  <c r="X260" i="11"/>
  <c r="W260" i="11"/>
  <c r="V260" i="11"/>
  <c r="U260" i="11"/>
  <c r="AC259" i="11"/>
  <c r="AA259" i="11"/>
  <c r="AB259" i="11" s="1"/>
  <c r="Y259" i="11"/>
  <c r="X259" i="11"/>
  <c r="W259" i="11"/>
  <c r="V259" i="11"/>
  <c r="AG259" i="11" s="1"/>
  <c r="U259" i="11"/>
  <c r="AF258" i="11"/>
  <c r="AC258" i="11"/>
  <c r="AA258" i="11"/>
  <c r="AB258" i="11" s="1"/>
  <c r="Y258" i="11"/>
  <c r="X258" i="11"/>
  <c r="W258" i="11"/>
  <c r="V258" i="11"/>
  <c r="AL258" i="11" s="1"/>
  <c r="U258" i="11"/>
  <c r="AC257" i="11"/>
  <c r="AA257" i="11"/>
  <c r="Y257" i="11"/>
  <c r="X257" i="11"/>
  <c r="W257" i="11"/>
  <c r="V257" i="11"/>
  <c r="AL257" i="11" s="1"/>
  <c r="U257" i="11"/>
  <c r="AC256" i="11"/>
  <c r="AA256" i="11"/>
  <c r="AB256" i="11" s="1"/>
  <c r="Y256" i="11"/>
  <c r="X256" i="11"/>
  <c r="W256" i="11"/>
  <c r="V256" i="11"/>
  <c r="AK256" i="11" s="1"/>
  <c r="U256" i="11"/>
  <c r="AF255" i="11"/>
  <c r="AE255" i="11"/>
  <c r="AC255" i="11"/>
  <c r="AA255" i="11"/>
  <c r="AB255" i="11" s="1"/>
  <c r="Y255" i="11"/>
  <c r="X255" i="11"/>
  <c r="W255" i="11"/>
  <c r="V255" i="11"/>
  <c r="AG255" i="11" s="1"/>
  <c r="U255" i="11"/>
  <c r="AK254" i="11"/>
  <c r="AE254" i="11"/>
  <c r="AC254" i="11"/>
  <c r="AA254" i="11"/>
  <c r="AB254" i="11" s="1"/>
  <c r="Y254" i="11"/>
  <c r="X254" i="11"/>
  <c r="W254" i="11"/>
  <c r="V254" i="11"/>
  <c r="AF254" i="11" s="1"/>
  <c r="U254" i="11"/>
  <c r="AK253" i="11"/>
  <c r="AG253" i="11"/>
  <c r="AC253" i="11"/>
  <c r="AA253" i="11"/>
  <c r="Y253" i="11"/>
  <c r="X253" i="11"/>
  <c r="W253" i="11"/>
  <c r="V253" i="11"/>
  <c r="U253" i="11"/>
  <c r="AK252" i="11"/>
  <c r="AC252" i="11"/>
  <c r="AA252" i="11"/>
  <c r="AB252" i="11" s="1"/>
  <c r="Y252" i="11"/>
  <c r="X252" i="11"/>
  <c r="W252" i="11"/>
  <c r="V252" i="11"/>
  <c r="U252" i="11"/>
  <c r="AC251" i="11"/>
  <c r="AA251" i="11"/>
  <c r="AB251" i="11" s="1"/>
  <c r="Y251" i="11"/>
  <c r="X251" i="11"/>
  <c r="W251" i="11"/>
  <c r="V251" i="11"/>
  <c r="AG251" i="11" s="1"/>
  <c r="U251" i="11"/>
  <c r="AF250" i="11"/>
  <c r="AC250" i="11"/>
  <c r="AA250" i="11"/>
  <c r="AB250" i="11" s="1"/>
  <c r="Y250" i="11"/>
  <c r="X250" i="11"/>
  <c r="W250" i="11"/>
  <c r="V250" i="11"/>
  <c r="AL250" i="11" s="1"/>
  <c r="U250" i="11"/>
  <c r="AC249" i="11"/>
  <c r="AA249" i="11"/>
  <c r="Y249" i="11"/>
  <c r="X249" i="11"/>
  <c r="W249" i="11"/>
  <c r="V249" i="11"/>
  <c r="AL249" i="11" s="1"/>
  <c r="U249" i="11"/>
  <c r="AC248" i="11"/>
  <c r="AA248" i="11"/>
  <c r="AB248" i="11" s="1"/>
  <c r="Y248" i="11"/>
  <c r="X248" i="11"/>
  <c r="W248" i="11"/>
  <c r="V248" i="11"/>
  <c r="AK248" i="11" s="1"/>
  <c r="U248" i="11"/>
  <c r="AF247" i="11"/>
  <c r="AE247" i="11"/>
  <c r="AC247" i="11"/>
  <c r="AA247" i="11"/>
  <c r="AB247" i="11" s="1"/>
  <c r="Y247" i="11"/>
  <c r="X247" i="11"/>
  <c r="W247" i="11"/>
  <c r="V247" i="11"/>
  <c r="AG247" i="11" s="1"/>
  <c r="U247" i="11"/>
  <c r="AK246" i="11"/>
  <c r="AE246" i="11"/>
  <c r="AC246" i="11"/>
  <c r="AA246" i="11"/>
  <c r="AB246" i="11" s="1"/>
  <c r="Y246" i="11"/>
  <c r="X246" i="11"/>
  <c r="W246" i="11"/>
  <c r="V246" i="11"/>
  <c r="AL246" i="11" s="1"/>
  <c r="U246" i="11"/>
  <c r="AK245" i="11"/>
  <c r="AG245" i="11"/>
  <c r="AC245" i="11"/>
  <c r="AA245" i="11"/>
  <c r="Y245" i="11"/>
  <c r="X245" i="11"/>
  <c r="W245" i="11"/>
  <c r="V245" i="11"/>
  <c r="AL245" i="11" s="1"/>
  <c r="U245" i="11"/>
  <c r="AK244" i="11"/>
  <c r="AC244" i="11"/>
  <c r="AA244" i="11"/>
  <c r="AB244" i="11" s="1"/>
  <c r="Y244" i="11"/>
  <c r="X244" i="11"/>
  <c r="W244" i="11"/>
  <c r="V244" i="11"/>
  <c r="U244" i="11"/>
  <c r="AC243" i="11"/>
  <c r="AA243" i="11"/>
  <c r="AB243" i="11" s="1"/>
  <c r="Y243" i="11"/>
  <c r="X243" i="11"/>
  <c r="W243" i="11"/>
  <c r="V243" i="11"/>
  <c r="AG243" i="11" s="1"/>
  <c r="U243" i="11"/>
  <c r="AF242" i="11"/>
  <c r="AC242" i="11"/>
  <c r="AA242" i="11"/>
  <c r="AB242" i="11" s="1"/>
  <c r="Y242" i="11"/>
  <c r="X242" i="11"/>
  <c r="W242" i="11"/>
  <c r="V242" i="11"/>
  <c r="AL242" i="11" s="1"/>
  <c r="U242" i="11"/>
  <c r="AC241" i="11"/>
  <c r="AA241" i="11"/>
  <c r="Y241" i="11"/>
  <c r="X241" i="11"/>
  <c r="W241" i="11"/>
  <c r="V241" i="11"/>
  <c r="AL241" i="11" s="1"/>
  <c r="U241" i="11"/>
  <c r="AC240" i="11"/>
  <c r="AA240" i="11"/>
  <c r="AB240" i="11" s="1"/>
  <c r="Y240" i="11"/>
  <c r="X240" i="11"/>
  <c r="W240" i="11"/>
  <c r="V240" i="11"/>
  <c r="AL240" i="11" s="1"/>
  <c r="U240" i="11"/>
  <c r="AF239" i="11"/>
  <c r="AE239" i="11"/>
  <c r="AC239" i="11"/>
  <c r="AA239" i="11"/>
  <c r="AB239" i="11" s="1"/>
  <c r="Y239" i="11"/>
  <c r="X239" i="11"/>
  <c r="W239" i="11"/>
  <c r="V239" i="11"/>
  <c r="AG239" i="11" s="1"/>
  <c r="U239" i="11"/>
  <c r="AK238" i="11"/>
  <c r="AE238" i="11"/>
  <c r="AC238" i="11"/>
  <c r="AA238" i="11"/>
  <c r="AB238" i="11" s="1"/>
  <c r="Y238" i="11"/>
  <c r="X238" i="11"/>
  <c r="W238" i="11"/>
  <c r="V238" i="11"/>
  <c r="AL238" i="11" s="1"/>
  <c r="U238" i="11"/>
  <c r="AK237" i="11"/>
  <c r="AG237" i="11"/>
  <c r="AC237" i="11"/>
  <c r="AA237" i="11"/>
  <c r="Y237" i="11"/>
  <c r="X237" i="11"/>
  <c r="W237" i="11"/>
  <c r="V237" i="11"/>
  <c r="AL237" i="11" s="1"/>
  <c r="U237" i="11"/>
  <c r="AK236" i="11"/>
  <c r="AC236" i="11"/>
  <c r="AA236" i="11"/>
  <c r="AB236" i="11" s="1"/>
  <c r="Y236" i="11"/>
  <c r="X236" i="11"/>
  <c r="W236" i="11"/>
  <c r="V236" i="11"/>
  <c r="U236" i="11"/>
  <c r="AC235" i="11"/>
  <c r="AA235" i="11"/>
  <c r="AB235" i="11" s="1"/>
  <c r="Y235" i="11"/>
  <c r="X235" i="11"/>
  <c r="W235" i="11"/>
  <c r="V235" i="11"/>
  <c r="AF235" i="11" s="1"/>
  <c r="U235" i="11"/>
  <c r="AF234" i="11"/>
  <c r="AC234" i="11"/>
  <c r="AA234" i="11"/>
  <c r="AB234" i="11" s="1"/>
  <c r="Y234" i="11"/>
  <c r="X234" i="11"/>
  <c r="W234" i="11"/>
  <c r="V234" i="11"/>
  <c r="AL234" i="11" s="1"/>
  <c r="U234" i="11"/>
  <c r="AC233" i="11"/>
  <c r="AA233" i="11"/>
  <c r="Y233" i="11"/>
  <c r="X233" i="11"/>
  <c r="W233" i="11"/>
  <c r="V233" i="11"/>
  <c r="AL233" i="11" s="1"/>
  <c r="U233" i="11"/>
  <c r="AC232" i="11"/>
  <c r="AA232" i="11"/>
  <c r="AB232" i="11" s="1"/>
  <c r="Y232" i="11"/>
  <c r="X232" i="11"/>
  <c r="W232" i="11"/>
  <c r="V232" i="11"/>
  <c r="AK232" i="11" s="1"/>
  <c r="U232" i="11"/>
  <c r="AF231" i="11"/>
  <c r="AE231" i="11"/>
  <c r="AC231" i="11"/>
  <c r="AA231" i="11"/>
  <c r="AB231" i="11" s="1"/>
  <c r="Y231" i="11"/>
  <c r="X231" i="11"/>
  <c r="W231" i="11"/>
  <c r="V231" i="11"/>
  <c r="AG231" i="11" s="1"/>
  <c r="U231" i="11"/>
  <c r="AK230" i="11"/>
  <c r="AE230" i="11"/>
  <c r="AC230" i="11"/>
  <c r="AA230" i="11"/>
  <c r="AB230" i="11" s="1"/>
  <c r="Y230" i="11"/>
  <c r="X230" i="11"/>
  <c r="W230" i="11"/>
  <c r="V230" i="11"/>
  <c r="AF230" i="11" s="1"/>
  <c r="U230" i="11"/>
  <c r="AK229" i="11"/>
  <c r="AG229" i="11"/>
  <c r="AC229" i="11"/>
  <c r="AA229" i="11"/>
  <c r="Y229" i="11"/>
  <c r="X229" i="11"/>
  <c r="W229" i="11"/>
  <c r="V229" i="11"/>
  <c r="AL229" i="11" s="1"/>
  <c r="U229" i="11"/>
  <c r="AK228" i="11"/>
  <c r="AC228" i="11"/>
  <c r="AA228" i="11"/>
  <c r="AB228" i="11" s="1"/>
  <c r="Y228" i="11"/>
  <c r="X228" i="11"/>
  <c r="W228" i="11"/>
  <c r="V228" i="11"/>
  <c r="U228" i="11"/>
  <c r="AC227" i="11"/>
  <c r="AA227" i="11"/>
  <c r="AB227" i="11" s="1"/>
  <c r="Y227" i="11"/>
  <c r="X227" i="11"/>
  <c r="W227" i="11"/>
  <c r="V227" i="11"/>
  <c r="AG227" i="11" s="1"/>
  <c r="U227" i="11"/>
  <c r="AF226" i="11"/>
  <c r="AC226" i="11"/>
  <c r="AA226" i="11"/>
  <c r="AB226" i="11" s="1"/>
  <c r="Y226" i="11"/>
  <c r="X226" i="11"/>
  <c r="W226" i="11"/>
  <c r="V226" i="11"/>
  <c r="AL226" i="11" s="1"/>
  <c r="U226" i="11"/>
  <c r="AC225" i="11"/>
  <c r="AA225" i="11"/>
  <c r="Y225" i="11"/>
  <c r="X225" i="11"/>
  <c r="W225" i="11"/>
  <c r="V225" i="11"/>
  <c r="AL225" i="11" s="1"/>
  <c r="U225" i="11"/>
  <c r="AC224" i="11"/>
  <c r="AA224" i="11"/>
  <c r="AB224" i="11" s="1"/>
  <c r="Y224" i="11"/>
  <c r="X224" i="11"/>
  <c r="W224" i="11"/>
  <c r="V224" i="11"/>
  <c r="AK224" i="11" s="1"/>
  <c r="U224" i="11"/>
  <c r="AF223" i="11"/>
  <c r="AE223" i="11"/>
  <c r="AC223" i="11"/>
  <c r="AA223" i="11"/>
  <c r="AB223" i="11" s="1"/>
  <c r="Y223" i="11"/>
  <c r="X223" i="11"/>
  <c r="W223" i="11"/>
  <c r="V223" i="11"/>
  <c r="AG223" i="11" s="1"/>
  <c r="U223" i="11"/>
  <c r="AK222" i="11"/>
  <c r="AE222" i="11"/>
  <c r="AC222" i="11"/>
  <c r="AA222" i="11"/>
  <c r="AB222" i="11" s="1"/>
  <c r="Y222" i="11"/>
  <c r="X222" i="11"/>
  <c r="W222" i="11"/>
  <c r="V222" i="11"/>
  <c r="AF222" i="11" s="1"/>
  <c r="U222" i="11"/>
  <c r="AK221" i="11"/>
  <c r="AG221" i="11"/>
  <c r="AC221" i="11"/>
  <c r="AA221" i="11"/>
  <c r="Y221" i="11"/>
  <c r="X221" i="11"/>
  <c r="W221" i="11"/>
  <c r="V221" i="11"/>
  <c r="AL221" i="11" s="1"/>
  <c r="U221" i="11"/>
  <c r="AK220" i="11"/>
  <c r="AC220" i="11"/>
  <c r="AA220" i="11"/>
  <c r="AB220" i="11" s="1"/>
  <c r="Y220" i="11"/>
  <c r="X220" i="11"/>
  <c r="W220" i="11"/>
  <c r="V220" i="11"/>
  <c r="U220" i="11"/>
  <c r="AC219" i="11"/>
  <c r="AA219" i="11"/>
  <c r="AB219" i="11" s="1"/>
  <c r="Y219" i="11"/>
  <c r="X219" i="11"/>
  <c r="W219" i="11"/>
  <c r="V219" i="11"/>
  <c r="AG219" i="11" s="1"/>
  <c r="U219" i="11"/>
  <c r="AF218" i="11"/>
  <c r="AC218" i="11"/>
  <c r="AA218" i="11"/>
  <c r="AB218" i="11" s="1"/>
  <c r="Y218" i="11"/>
  <c r="X218" i="11"/>
  <c r="W218" i="11"/>
  <c r="V218" i="11"/>
  <c r="AL218" i="11" s="1"/>
  <c r="U218" i="11"/>
  <c r="AC217" i="11"/>
  <c r="AA217" i="11"/>
  <c r="Y217" i="11"/>
  <c r="X217" i="11"/>
  <c r="W217" i="11"/>
  <c r="V217" i="11"/>
  <c r="AL217" i="11" s="1"/>
  <c r="U217" i="11"/>
  <c r="AC216" i="11"/>
  <c r="AA216" i="11"/>
  <c r="AB216" i="11" s="1"/>
  <c r="Y216" i="11"/>
  <c r="X216" i="11"/>
  <c r="W216" i="11"/>
  <c r="V216" i="11"/>
  <c r="AK216" i="11" s="1"/>
  <c r="U216" i="11"/>
  <c r="AF215" i="11"/>
  <c r="AE215" i="11"/>
  <c r="AC215" i="11"/>
  <c r="AA215" i="11"/>
  <c r="AB215" i="11" s="1"/>
  <c r="Y215" i="11"/>
  <c r="X215" i="11"/>
  <c r="W215" i="11"/>
  <c r="V215" i="11"/>
  <c r="AG215" i="11" s="1"/>
  <c r="U215" i="11"/>
  <c r="AK214" i="11"/>
  <c r="AE214" i="11"/>
  <c r="AC214" i="11"/>
  <c r="AA214" i="11"/>
  <c r="AB214" i="11" s="1"/>
  <c r="Y214" i="11"/>
  <c r="X214" i="11"/>
  <c r="W214" i="11"/>
  <c r="V214" i="11"/>
  <c r="AF214" i="11" s="1"/>
  <c r="U214" i="11"/>
  <c r="AK213" i="11"/>
  <c r="AG213" i="11"/>
  <c r="AC213" i="11"/>
  <c r="AA213" i="11"/>
  <c r="Y213" i="11"/>
  <c r="X213" i="11"/>
  <c r="W213" i="11"/>
  <c r="V213" i="11"/>
  <c r="AF213" i="11" s="1"/>
  <c r="U213" i="11"/>
  <c r="AK212" i="11"/>
  <c r="AC212" i="11"/>
  <c r="AA212" i="11"/>
  <c r="AB212" i="11" s="1"/>
  <c r="Y212" i="11"/>
  <c r="X212" i="11"/>
  <c r="W212" i="11"/>
  <c r="V212" i="11"/>
  <c r="U212" i="11"/>
  <c r="AC211" i="11"/>
  <c r="AA211" i="11"/>
  <c r="AB211" i="11" s="1"/>
  <c r="Y211" i="11"/>
  <c r="X211" i="11"/>
  <c r="W211" i="11"/>
  <c r="V211" i="11"/>
  <c r="AG211" i="11" s="1"/>
  <c r="U211" i="11"/>
  <c r="AF210" i="11"/>
  <c r="AC210" i="11"/>
  <c r="AA210" i="11"/>
  <c r="AB210" i="11" s="1"/>
  <c r="Y210" i="11"/>
  <c r="X210" i="11"/>
  <c r="W210" i="11"/>
  <c r="V210" i="11"/>
  <c r="AL210" i="11" s="1"/>
  <c r="U210" i="11"/>
  <c r="AC209" i="11"/>
  <c r="AA209" i="11"/>
  <c r="Y209" i="11"/>
  <c r="X209" i="11"/>
  <c r="W209" i="11"/>
  <c r="V209" i="11"/>
  <c r="AF209" i="11" s="1"/>
  <c r="U209" i="11"/>
  <c r="AC208" i="11"/>
  <c r="AA208" i="11"/>
  <c r="AB208" i="11" s="1"/>
  <c r="Y208" i="11"/>
  <c r="X208" i="11"/>
  <c r="W208" i="11"/>
  <c r="V208" i="11"/>
  <c r="AK208" i="11" s="1"/>
  <c r="U208" i="11"/>
  <c r="AF207" i="11"/>
  <c r="AE207" i="11"/>
  <c r="AC207" i="11"/>
  <c r="AA207" i="11"/>
  <c r="AB207" i="11" s="1"/>
  <c r="Y207" i="11"/>
  <c r="X207" i="11"/>
  <c r="W207" i="11"/>
  <c r="V207" i="11"/>
  <c r="AG207" i="11" s="1"/>
  <c r="U207" i="11"/>
  <c r="AK206" i="11"/>
  <c r="AE206" i="11"/>
  <c r="AC206" i="11"/>
  <c r="AA206" i="11"/>
  <c r="AB206" i="11" s="1"/>
  <c r="Y206" i="11"/>
  <c r="X206" i="11"/>
  <c r="W206" i="11"/>
  <c r="V206" i="11"/>
  <c r="AL206" i="11" s="1"/>
  <c r="U206" i="11"/>
  <c r="AK205" i="11"/>
  <c r="AG205" i="11"/>
  <c r="AC205" i="11"/>
  <c r="AA205" i="11"/>
  <c r="Y205" i="11"/>
  <c r="X205" i="11"/>
  <c r="W205" i="11"/>
  <c r="V205" i="11"/>
  <c r="AF205" i="11" s="1"/>
  <c r="U205" i="11"/>
  <c r="AK204" i="11"/>
  <c r="AC204" i="11"/>
  <c r="AA204" i="11"/>
  <c r="AB204" i="11" s="1"/>
  <c r="Y204" i="11"/>
  <c r="X204" i="11"/>
  <c r="W204" i="11"/>
  <c r="V204" i="11"/>
  <c r="U204" i="11"/>
  <c r="AC203" i="11"/>
  <c r="AA203" i="11"/>
  <c r="AB203" i="11" s="1"/>
  <c r="Y203" i="11"/>
  <c r="X203" i="11"/>
  <c r="W203" i="11"/>
  <c r="V203" i="11"/>
  <c r="AG203" i="11" s="1"/>
  <c r="U203" i="11"/>
  <c r="AF202" i="11"/>
  <c r="AC202" i="11"/>
  <c r="AA202" i="11"/>
  <c r="AB202" i="11" s="1"/>
  <c r="Y202" i="11"/>
  <c r="X202" i="11"/>
  <c r="W202" i="11"/>
  <c r="V202" i="11"/>
  <c r="AL202" i="11" s="1"/>
  <c r="U202" i="11"/>
  <c r="AC201" i="11"/>
  <c r="AA201" i="11"/>
  <c r="Y201" i="11"/>
  <c r="X201" i="11"/>
  <c r="W201" i="11"/>
  <c r="V201" i="11"/>
  <c r="AF201" i="11" s="1"/>
  <c r="U201" i="11"/>
  <c r="AC200" i="11"/>
  <c r="AA200" i="11"/>
  <c r="AB200" i="11" s="1"/>
  <c r="Y200" i="11"/>
  <c r="X200" i="11"/>
  <c r="W200" i="11"/>
  <c r="V200" i="11"/>
  <c r="AK200" i="11" s="1"/>
  <c r="U200" i="11"/>
  <c r="AF199" i="11"/>
  <c r="AE199" i="11"/>
  <c r="AC199" i="11"/>
  <c r="AA199" i="11"/>
  <c r="AB199" i="11" s="1"/>
  <c r="Y199" i="11"/>
  <c r="X199" i="11"/>
  <c r="W199" i="11"/>
  <c r="V199" i="11"/>
  <c r="AG199" i="11" s="1"/>
  <c r="U199" i="11"/>
  <c r="AK198" i="11"/>
  <c r="AE198" i="11"/>
  <c r="AC198" i="11"/>
  <c r="AA198" i="11"/>
  <c r="AB198" i="11" s="1"/>
  <c r="Y198" i="11"/>
  <c r="X198" i="11"/>
  <c r="W198" i="11"/>
  <c r="V198" i="11"/>
  <c r="AL198" i="11" s="1"/>
  <c r="U198" i="11"/>
  <c r="AK197" i="11"/>
  <c r="AG197" i="11"/>
  <c r="AC197" i="11"/>
  <c r="AA197" i="11"/>
  <c r="Y197" i="11"/>
  <c r="X197" i="11"/>
  <c r="W197" i="11"/>
  <c r="V197" i="11"/>
  <c r="AF197" i="11" s="1"/>
  <c r="U197" i="11"/>
  <c r="AK196" i="11"/>
  <c r="AC196" i="11"/>
  <c r="AA196" i="11"/>
  <c r="AB196" i="11" s="1"/>
  <c r="Y196" i="11"/>
  <c r="X196" i="11"/>
  <c r="W196" i="11"/>
  <c r="V196" i="11"/>
  <c r="U196" i="11"/>
  <c r="AC195" i="11"/>
  <c r="AA195" i="11"/>
  <c r="AB195" i="11" s="1"/>
  <c r="Y195" i="11"/>
  <c r="X195" i="11"/>
  <c r="W195" i="11"/>
  <c r="V195" i="11"/>
  <c r="AG195" i="11" s="1"/>
  <c r="U195" i="11"/>
  <c r="AF194" i="11"/>
  <c r="AC194" i="11"/>
  <c r="AA194" i="11"/>
  <c r="AB194" i="11" s="1"/>
  <c r="Y194" i="11"/>
  <c r="X194" i="11"/>
  <c r="W194" i="11"/>
  <c r="V194" i="11"/>
  <c r="AL194" i="11" s="1"/>
  <c r="U194" i="11"/>
  <c r="AC193" i="11"/>
  <c r="AA193" i="11"/>
  <c r="Y193" i="11"/>
  <c r="X193" i="11"/>
  <c r="W193" i="11"/>
  <c r="V193" i="11"/>
  <c r="AF193" i="11" s="1"/>
  <c r="U193" i="11"/>
  <c r="AC192" i="11"/>
  <c r="AA192" i="11"/>
  <c r="AB192" i="11" s="1"/>
  <c r="Y192" i="11"/>
  <c r="X192" i="11"/>
  <c r="W192" i="11"/>
  <c r="V192" i="11"/>
  <c r="AK192" i="11" s="1"/>
  <c r="U192" i="11"/>
  <c r="AF191" i="11"/>
  <c r="AE191" i="11"/>
  <c r="AC191" i="11"/>
  <c r="AA191" i="11"/>
  <c r="AB191" i="11" s="1"/>
  <c r="Y191" i="11"/>
  <c r="X191" i="11"/>
  <c r="W191" i="11"/>
  <c r="V191" i="11"/>
  <c r="AG191" i="11" s="1"/>
  <c r="U191" i="11"/>
  <c r="AK190" i="11"/>
  <c r="AE190" i="11"/>
  <c r="AC190" i="11"/>
  <c r="AA190" i="11"/>
  <c r="AB190" i="11" s="1"/>
  <c r="Y190" i="11"/>
  <c r="X190" i="11"/>
  <c r="W190" i="11"/>
  <c r="V190" i="11"/>
  <c r="AL190" i="11" s="1"/>
  <c r="U190" i="11"/>
  <c r="AK189" i="11"/>
  <c r="AG189" i="11"/>
  <c r="AC189" i="11"/>
  <c r="AA189" i="11"/>
  <c r="Y189" i="11"/>
  <c r="X189" i="11"/>
  <c r="W189" i="11"/>
  <c r="V189" i="11"/>
  <c r="AF189" i="11" s="1"/>
  <c r="U189" i="11"/>
  <c r="AK188" i="11"/>
  <c r="AC188" i="11"/>
  <c r="AA188" i="11"/>
  <c r="AB188" i="11" s="1"/>
  <c r="Y188" i="11"/>
  <c r="X188" i="11"/>
  <c r="W188" i="11"/>
  <c r="V188" i="11"/>
  <c r="U188" i="11"/>
  <c r="AC187" i="11"/>
  <c r="AA187" i="11"/>
  <c r="AB187" i="11" s="1"/>
  <c r="Y187" i="11"/>
  <c r="X187" i="11"/>
  <c r="W187" i="11"/>
  <c r="V187" i="11"/>
  <c r="AG187" i="11" s="1"/>
  <c r="U187" i="11"/>
  <c r="AF186" i="11"/>
  <c r="AC186" i="11"/>
  <c r="AA186" i="11"/>
  <c r="AB186" i="11" s="1"/>
  <c r="Y186" i="11"/>
  <c r="X186" i="11"/>
  <c r="W186" i="11"/>
  <c r="V186" i="11"/>
  <c r="AL186" i="11" s="1"/>
  <c r="U186" i="11"/>
  <c r="AC185" i="11"/>
  <c r="AA185" i="11"/>
  <c r="Y185" i="11"/>
  <c r="X185" i="11"/>
  <c r="W185" i="11"/>
  <c r="V185" i="11"/>
  <c r="AF185" i="11" s="1"/>
  <c r="U185" i="11"/>
  <c r="AC184" i="11"/>
  <c r="AA184" i="11"/>
  <c r="AB184" i="11" s="1"/>
  <c r="Y184" i="11"/>
  <c r="X184" i="11"/>
  <c r="W184" i="11"/>
  <c r="V184" i="11"/>
  <c r="AK184" i="11" s="1"/>
  <c r="U184" i="11"/>
  <c r="AF183" i="11"/>
  <c r="AE183" i="11"/>
  <c r="AC183" i="11"/>
  <c r="AA183" i="11"/>
  <c r="AB183" i="11" s="1"/>
  <c r="Y183" i="11"/>
  <c r="X183" i="11"/>
  <c r="W183" i="11"/>
  <c r="V183" i="11"/>
  <c r="AG183" i="11" s="1"/>
  <c r="U183" i="11"/>
  <c r="AK182" i="11"/>
  <c r="AE182" i="11"/>
  <c r="AC182" i="11"/>
  <c r="AA182" i="11"/>
  <c r="AB182" i="11" s="1"/>
  <c r="Y182" i="11"/>
  <c r="X182" i="11"/>
  <c r="W182" i="11"/>
  <c r="V182" i="11"/>
  <c r="AL182" i="11" s="1"/>
  <c r="U182" i="11"/>
  <c r="AK181" i="11"/>
  <c r="AG181" i="11"/>
  <c r="AC181" i="11"/>
  <c r="AA181" i="11"/>
  <c r="Y181" i="11"/>
  <c r="X181" i="11"/>
  <c r="W181" i="11"/>
  <c r="V181" i="11"/>
  <c r="AF181" i="11" s="1"/>
  <c r="U181" i="11"/>
  <c r="AK180" i="11"/>
  <c r="AC180" i="11"/>
  <c r="AA180" i="11"/>
  <c r="AB180" i="11" s="1"/>
  <c r="Y180" i="11"/>
  <c r="X180" i="11"/>
  <c r="W180" i="11"/>
  <c r="V180" i="11"/>
  <c r="U180" i="11"/>
  <c r="AC179" i="11"/>
  <c r="AA179" i="11"/>
  <c r="AB179" i="11" s="1"/>
  <c r="Y179" i="11"/>
  <c r="X179" i="11"/>
  <c r="W179" i="11"/>
  <c r="V179" i="11"/>
  <c r="AG179" i="11" s="1"/>
  <c r="U179" i="11"/>
  <c r="AF178" i="11"/>
  <c r="AC178" i="11"/>
  <c r="AA178" i="11"/>
  <c r="AB178" i="11" s="1"/>
  <c r="Y178" i="11"/>
  <c r="X178" i="11"/>
  <c r="W178" i="11"/>
  <c r="V178" i="11"/>
  <c r="AL178" i="11" s="1"/>
  <c r="U178" i="11"/>
  <c r="AC177" i="11"/>
  <c r="AA177" i="11"/>
  <c r="Y177" i="11"/>
  <c r="X177" i="11"/>
  <c r="W177" i="11"/>
  <c r="V177" i="11"/>
  <c r="AF177" i="11" s="1"/>
  <c r="U177" i="11"/>
  <c r="AC176" i="11"/>
  <c r="AA176" i="11"/>
  <c r="AB176" i="11" s="1"/>
  <c r="Y176" i="11"/>
  <c r="X176" i="11"/>
  <c r="W176" i="11"/>
  <c r="V176" i="11"/>
  <c r="AK176" i="11" s="1"/>
  <c r="U176" i="11"/>
  <c r="AF175" i="11"/>
  <c r="AE175" i="11"/>
  <c r="AC175" i="11"/>
  <c r="AA175" i="11"/>
  <c r="AB175" i="11" s="1"/>
  <c r="Y175" i="11"/>
  <c r="X175" i="11"/>
  <c r="W175" i="11"/>
  <c r="V175" i="11"/>
  <c r="AG175" i="11" s="1"/>
  <c r="U175" i="11"/>
  <c r="AK174" i="11"/>
  <c r="AE174" i="11"/>
  <c r="AC174" i="11"/>
  <c r="AA174" i="11"/>
  <c r="AB174" i="11" s="1"/>
  <c r="Y174" i="11"/>
  <c r="X174" i="11"/>
  <c r="W174" i="11"/>
  <c r="V174" i="11"/>
  <c r="AL174" i="11" s="1"/>
  <c r="U174" i="11"/>
  <c r="AK173" i="11"/>
  <c r="AG173" i="11"/>
  <c r="AC173" i="11"/>
  <c r="AA173" i="11"/>
  <c r="Y173" i="11"/>
  <c r="X173" i="11"/>
  <c r="W173" i="11"/>
  <c r="V173" i="11"/>
  <c r="AF173" i="11" s="1"/>
  <c r="U173" i="11"/>
  <c r="AK172" i="11"/>
  <c r="AC172" i="11"/>
  <c r="AA172" i="11"/>
  <c r="AB172" i="11" s="1"/>
  <c r="Y172" i="11"/>
  <c r="X172" i="11"/>
  <c r="W172" i="11"/>
  <c r="V172" i="11"/>
  <c r="AL172" i="11" s="1"/>
  <c r="U172" i="11"/>
  <c r="AK171" i="11"/>
  <c r="AC171" i="11"/>
  <c r="AA171" i="11"/>
  <c r="AB171" i="11" s="1"/>
  <c r="Y171" i="11"/>
  <c r="X171" i="11"/>
  <c r="W171" i="11"/>
  <c r="V171" i="11"/>
  <c r="AF171" i="11" s="1"/>
  <c r="U171" i="11"/>
  <c r="AK170" i="11"/>
  <c r="AF170" i="11"/>
  <c r="AE170" i="11"/>
  <c r="AC170" i="11"/>
  <c r="AA170" i="11"/>
  <c r="AB170" i="11" s="1"/>
  <c r="Y170" i="11"/>
  <c r="X170" i="11"/>
  <c r="W170" i="11"/>
  <c r="V170" i="11"/>
  <c r="AL170" i="11" s="1"/>
  <c r="U170" i="11"/>
  <c r="AK169" i="11"/>
  <c r="AC169" i="11"/>
  <c r="AA169" i="11"/>
  <c r="Y169" i="11"/>
  <c r="X169" i="11"/>
  <c r="W169" i="11"/>
  <c r="V169" i="11"/>
  <c r="U169" i="11"/>
  <c r="AK168" i="11"/>
  <c r="AC168" i="11"/>
  <c r="AA168" i="11"/>
  <c r="AB168" i="11" s="1"/>
  <c r="Y168" i="11"/>
  <c r="X168" i="11"/>
  <c r="W168" i="11"/>
  <c r="V168" i="11"/>
  <c r="AG168" i="11" s="1"/>
  <c r="U168" i="11"/>
  <c r="AK167" i="11"/>
  <c r="AC167" i="11"/>
  <c r="AA167" i="11"/>
  <c r="AB167" i="11" s="1"/>
  <c r="Y167" i="11"/>
  <c r="X167" i="11"/>
  <c r="W167" i="11"/>
  <c r="V167" i="11"/>
  <c r="AF167" i="11" s="1"/>
  <c r="U167" i="11"/>
  <c r="AK166" i="11"/>
  <c r="AF166" i="11"/>
  <c r="AE166" i="11"/>
  <c r="AC166" i="11"/>
  <c r="AA166" i="11"/>
  <c r="AB166" i="11" s="1"/>
  <c r="Y166" i="11"/>
  <c r="X166" i="11"/>
  <c r="W166" i="11"/>
  <c r="V166" i="11"/>
  <c r="AL166" i="11" s="1"/>
  <c r="U166" i="11"/>
  <c r="AK165" i="11"/>
  <c r="AC165" i="11"/>
  <c r="AA165" i="11"/>
  <c r="Y165" i="11"/>
  <c r="X165" i="11"/>
  <c r="W165" i="11"/>
  <c r="V165" i="11"/>
  <c r="AF165" i="11" s="1"/>
  <c r="U165" i="11"/>
  <c r="AK164" i="11"/>
  <c r="AC164" i="11"/>
  <c r="AA164" i="11"/>
  <c r="AB164" i="11" s="1"/>
  <c r="Y164" i="11"/>
  <c r="X164" i="11"/>
  <c r="W164" i="11"/>
  <c r="V164" i="11"/>
  <c r="AL164" i="11" s="1"/>
  <c r="U164" i="11"/>
  <c r="AK163" i="11"/>
  <c r="AC163" i="11"/>
  <c r="AA163" i="11"/>
  <c r="AB163" i="11" s="1"/>
  <c r="Y163" i="11"/>
  <c r="X163" i="11"/>
  <c r="W163" i="11"/>
  <c r="V163" i="11"/>
  <c r="AF163" i="11" s="1"/>
  <c r="U163" i="11"/>
  <c r="AK162" i="11"/>
  <c r="AF162" i="11"/>
  <c r="AE162" i="11"/>
  <c r="AC162" i="11"/>
  <c r="AA162" i="11"/>
  <c r="AB162" i="11" s="1"/>
  <c r="Y162" i="11"/>
  <c r="X162" i="11"/>
  <c r="W162" i="11"/>
  <c r="V162" i="11"/>
  <c r="AL162" i="11" s="1"/>
  <c r="U162" i="11"/>
  <c r="AK161" i="11"/>
  <c r="AC161" i="11"/>
  <c r="AA161" i="11"/>
  <c r="Y161" i="11"/>
  <c r="X161" i="11"/>
  <c r="W161" i="11"/>
  <c r="V161" i="11"/>
  <c r="AF161" i="11" s="1"/>
  <c r="U161" i="11"/>
  <c r="AK160" i="11"/>
  <c r="AC160" i="11"/>
  <c r="AA160" i="11"/>
  <c r="AB160" i="11" s="1"/>
  <c r="Y160" i="11"/>
  <c r="X160" i="11"/>
  <c r="W160" i="11"/>
  <c r="V160" i="11"/>
  <c r="AG160" i="11" s="1"/>
  <c r="U160" i="11"/>
  <c r="AK159" i="11"/>
  <c r="AC159" i="11"/>
  <c r="AA159" i="11"/>
  <c r="AB159" i="11" s="1"/>
  <c r="Y159" i="11"/>
  <c r="X159" i="11"/>
  <c r="W159" i="11"/>
  <c r="V159" i="11"/>
  <c r="AF159" i="11" s="1"/>
  <c r="U159" i="11"/>
  <c r="AK158" i="11"/>
  <c r="AF158" i="11"/>
  <c r="AE158" i="11"/>
  <c r="AC158" i="11"/>
  <c r="AA158" i="11"/>
  <c r="AB158" i="11" s="1"/>
  <c r="Y158" i="11"/>
  <c r="X158" i="11"/>
  <c r="W158" i="11"/>
  <c r="V158" i="11"/>
  <c r="U158" i="11"/>
  <c r="AK157" i="11"/>
  <c r="AC157" i="11"/>
  <c r="AA157" i="11"/>
  <c r="Y157" i="11"/>
  <c r="X157" i="11"/>
  <c r="W157" i="11"/>
  <c r="V157" i="11"/>
  <c r="AG157" i="11" s="1"/>
  <c r="U157" i="11"/>
  <c r="AC156" i="11"/>
  <c r="AA156" i="11"/>
  <c r="AB156" i="11" s="1"/>
  <c r="Y156" i="11"/>
  <c r="X156" i="11"/>
  <c r="W156" i="11"/>
  <c r="V156" i="11"/>
  <c r="AL156" i="11" s="1"/>
  <c r="U156" i="11"/>
  <c r="AC155" i="11"/>
  <c r="AA155" i="11"/>
  <c r="AB155" i="11" s="1"/>
  <c r="Y155" i="11"/>
  <c r="X155" i="11"/>
  <c r="W155" i="11"/>
  <c r="V155" i="11"/>
  <c r="AF155" i="11" s="1"/>
  <c r="U155" i="11"/>
  <c r="AF154" i="11"/>
  <c r="AC154" i="11"/>
  <c r="AA154" i="11"/>
  <c r="AB154" i="11" s="1"/>
  <c r="Y154" i="11"/>
  <c r="X154" i="11"/>
  <c r="W154" i="11"/>
  <c r="V154" i="11"/>
  <c r="AL154" i="11" s="1"/>
  <c r="U154" i="11"/>
  <c r="AC153" i="11"/>
  <c r="AA153" i="11"/>
  <c r="Y153" i="11"/>
  <c r="X153" i="11"/>
  <c r="W153" i="11"/>
  <c r="V153" i="11"/>
  <c r="AF153" i="11" s="1"/>
  <c r="U153" i="11"/>
  <c r="AC152" i="11"/>
  <c r="AA152" i="11"/>
  <c r="AB152" i="11" s="1"/>
  <c r="Y152" i="11"/>
  <c r="X152" i="11"/>
  <c r="W152" i="11"/>
  <c r="V152" i="11"/>
  <c r="AK152" i="11" s="1"/>
  <c r="U152" i="11"/>
  <c r="AE151" i="11"/>
  <c r="AC151" i="11"/>
  <c r="AA151" i="11"/>
  <c r="AB151" i="11" s="1"/>
  <c r="Y151" i="11"/>
  <c r="X151" i="11"/>
  <c r="W151" i="11"/>
  <c r="V151" i="11"/>
  <c r="AG151" i="11" s="1"/>
  <c r="U151" i="11"/>
  <c r="AC150" i="11"/>
  <c r="AA150" i="11"/>
  <c r="AB150" i="11" s="1"/>
  <c r="Y150" i="11"/>
  <c r="X150" i="11"/>
  <c r="W150" i="11"/>
  <c r="V150" i="11"/>
  <c r="U150" i="11"/>
  <c r="AC149" i="11"/>
  <c r="AA149" i="11"/>
  <c r="Y149" i="11"/>
  <c r="X149" i="11"/>
  <c r="W149" i="11"/>
  <c r="V149" i="11"/>
  <c r="AK149" i="11" s="1"/>
  <c r="U149" i="11"/>
  <c r="AC148" i="11"/>
  <c r="AA148" i="11"/>
  <c r="AB148" i="11" s="1"/>
  <c r="Y148" i="11"/>
  <c r="X148" i="11"/>
  <c r="W148" i="11"/>
  <c r="V148" i="11"/>
  <c r="AL148" i="11" s="1"/>
  <c r="U148" i="11"/>
  <c r="AE147" i="11"/>
  <c r="AC147" i="11"/>
  <c r="AA147" i="11"/>
  <c r="AB147" i="11" s="1"/>
  <c r="Y147" i="11"/>
  <c r="X147" i="11"/>
  <c r="W147" i="11"/>
  <c r="V147" i="11"/>
  <c r="AF147" i="11" s="1"/>
  <c r="U147" i="11"/>
  <c r="AC146" i="11"/>
  <c r="AA146" i="11"/>
  <c r="AB146" i="11" s="1"/>
  <c r="Y146" i="11"/>
  <c r="X146" i="11"/>
  <c r="W146" i="11"/>
  <c r="V146" i="11"/>
  <c r="AL146" i="11" s="1"/>
  <c r="U146" i="11"/>
  <c r="AG145" i="11"/>
  <c r="AC145" i="11"/>
  <c r="AA145" i="11"/>
  <c r="Y145" i="11"/>
  <c r="X145" i="11"/>
  <c r="W145" i="11"/>
  <c r="V145" i="11"/>
  <c r="AK145" i="11" s="1"/>
  <c r="U145" i="11"/>
  <c r="AK144" i="11"/>
  <c r="AC144" i="11"/>
  <c r="AA144" i="11"/>
  <c r="AB144" i="11" s="1"/>
  <c r="Y144" i="11"/>
  <c r="X144" i="11"/>
  <c r="W144" i="11"/>
  <c r="V144" i="11"/>
  <c r="U144" i="11"/>
  <c r="AK143" i="11"/>
  <c r="AE143" i="11"/>
  <c r="AC143" i="11"/>
  <c r="AA143" i="11"/>
  <c r="AB143" i="11" s="1"/>
  <c r="Y143" i="11"/>
  <c r="X143" i="11"/>
  <c r="W143" i="11"/>
  <c r="V143" i="11"/>
  <c r="AF143" i="11" s="1"/>
  <c r="U143" i="11"/>
  <c r="AK142" i="11"/>
  <c r="AE142" i="11"/>
  <c r="AC142" i="11"/>
  <c r="AA142" i="11"/>
  <c r="AB142" i="11" s="1"/>
  <c r="Y142" i="11"/>
  <c r="X142" i="11"/>
  <c r="W142" i="11"/>
  <c r="V142" i="11"/>
  <c r="AL142" i="11" s="1"/>
  <c r="U142" i="11"/>
  <c r="AK141" i="11"/>
  <c r="AG141" i="11"/>
  <c r="AC141" i="11"/>
  <c r="AA141" i="11"/>
  <c r="Y141" i="11"/>
  <c r="X141" i="11"/>
  <c r="W141" i="11"/>
  <c r="V141" i="11"/>
  <c r="AF141" i="11" s="1"/>
  <c r="U141" i="11"/>
  <c r="AK140" i="11"/>
  <c r="AC140" i="11"/>
  <c r="AA140" i="11"/>
  <c r="AB140" i="11" s="1"/>
  <c r="Y140" i="11"/>
  <c r="X140" i="11"/>
  <c r="W140" i="11"/>
  <c r="V140" i="11"/>
  <c r="U140" i="11"/>
  <c r="AK139" i="11"/>
  <c r="AC139" i="11"/>
  <c r="AA139" i="11"/>
  <c r="AB139" i="11" s="1"/>
  <c r="Y139" i="11"/>
  <c r="X139" i="11"/>
  <c r="W139" i="11"/>
  <c r="V139" i="11"/>
  <c r="AF139" i="11" s="1"/>
  <c r="U139" i="11"/>
  <c r="AK138" i="11"/>
  <c r="AF138" i="11"/>
  <c r="AE138" i="11"/>
  <c r="AC138" i="11"/>
  <c r="AA138" i="11"/>
  <c r="AB138" i="11" s="1"/>
  <c r="Y138" i="11"/>
  <c r="X138" i="11"/>
  <c r="W138" i="11"/>
  <c r="V138" i="11"/>
  <c r="AL138" i="11" s="1"/>
  <c r="U138" i="11"/>
  <c r="AK137" i="11"/>
  <c r="AC137" i="11"/>
  <c r="AA137" i="11"/>
  <c r="Y137" i="11"/>
  <c r="X137" i="11"/>
  <c r="W137" i="11"/>
  <c r="V137" i="11"/>
  <c r="U137" i="11"/>
  <c r="AK136" i="11"/>
  <c r="AC136" i="11"/>
  <c r="AA136" i="11"/>
  <c r="AB136" i="11" s="1"/>
  <c r="Y136" i="11"/>
  <c r="X136" i="11"/>
  <c r="W136" i="11"/>
  <c r="V136" i="11"/>
  <c r="AG136" i="11" s="1"/>
  <c r="U136" i="11"/>
  <c r="AK135" i="11"/>
  <c r="AC135" i="11"/>
  <c r="AA135" i="11"/>
  <c r="AB135" i="11" s="1"/>
  <c r="Y135" i="11"/>
  <c r="X135" i="11"/>
  <c r="W135" i="11"/>
  <c r="V135" i="11"/>
  <c r="AF135" i="11" s="1"/>
  <c r="U135" i="11"/>
  <c r="AK134" i="11"/>
  <c r="AF134" i="11"/>
  <c r="AE134" i="11"/>
  <c r="AC134" i="11"/>
  <c r="AA134" i="11"/>
  <c r="AB134" i="11" s="1"/>
  <c r="Y134" i="11"/>
  <c r="X134" i="11"/>
  <c r="W134" i="11"/>
  <c r="V134" i="11"/>
  <c r="AL134" i="11" s="1"/>
  <c r="U134" i="11"/>
  <c r="AK133" i="11"/>
  <c r="AC133" i="11"/>
  <c r="AA133" i="11"/>
  <c r="Y133" i="11"/>
  <c r="X133" i="11"/>
  <c r="W133" i="11"/>
  <c r="V133" i="11"/>
  <c r="AF133" i="11" s="1"/>
  <c r="U133" i="11"/>
  <c r="AK132" i="11"/>
  <c r="AC132" i="11"/>
  <c r="AA132" i="11"/>
  <c r="AB132" i="11" s="1"/>
  <c r="Y132" i="11"/>
  <c r="X132" i="11"/>
  <c r="W132" i="11"/>
  <c r="V132" i="11"/>
  <c r="U132" i="11"/>
  <c r="AK131" i="11"/>
  <c r="AC131" i="11"/>
  <c r="AA131" i="11"/>
  <c r="AB131" i="11" s="1"/>
  <c r="Y131" i="11"/>
  <c r="X131" i="11"/>
  <c r="W131" i="11"/>
  <c r="V131" i="11"/>
  <c r="AF131" i="11" s="1"/>
  <c r="U131" i="11"/>
  <c r="AK130" i="11"/>
  <c r="AF130" i="11"/>
  <c r="AE130" i="11"/>
  <c r="AC130" i="11"/>
  <c r="AA130" i="11"/>
  <c r="AB130" i="11" s="1"/>
  <c r="Y130" i="11"/>
  <c r="X130" i="11"/>
  <c r="W130" i="11"/>
  <c r="V130" i="11"/>
  <c r="AL130" i="11" s="1"/>
  <c r="U130" i="11"/>
  <c r="AK129" i="11"/>
  <c r="AC129" i="11"/>
  <c r="AA129" i="11"/>
  <c r="Y129" i="11"/>
  <c r="X129" i="11"/>
  <c r="W129" i="11"/>
  <c r="V129" i="11"/>
  <c r="AF129" i="11" s="1"/>
  <c r="U129" i="11"/>
  <c r="AK128" i="11"/>
  <c r="AC128" i="11"/>
  <c r="AA128" i="11"/>
  <c r="AB128" i="11" s="1"/>
  <c r="Y128" i="11"/>
  <c r="X128" i="11"/>
  <c r="W128" i="11"/>
  <c r="V128" i="11"/>
  <c r="AG128" i="11" s="1"/>
  <c r="U128" i="11"/>
  <c r="AK127" i="11"/>
  <c r="AC127" i="11"/>
  <c r="AA127" i="11"/>
  <c r="AB127" i="11" s="1"/>
  <c r="Y127" i="11"/>
  <c r="X127" i="11"/>
  <c r="W127" i="11"/>
  <c r="V127" i="11"/>
  <c r="AF127" i="11" s="1"/>
  <c r="U127" i="11"/>
  <c r="AK126" i="11"/>
  <c r="AF126" i="11"/>
  <c r="AE126" i="11"/>
  <c r="AC126" i="11"/>
  <c r="AA126" i="11"/>
  <c r="AB126" i="11" s="1"/>
  <c r="Y126" i="11"/>
  <c r="X126" i="11"/>
  <c r="W126" i="11"/>
  <c r="V126" i="11"/>
  <c r="U126" i="11"/>
  <c r="AK125" i="11"/>
  <c r="AC125" i="11"/>
  <c r="AA125" i="11"/>
  <c r="Y125" i="11"/>
  <c r="X125" i="11"/>
  <c r="W125" i="11"/>
  <c r="V125" i="11"/>
  <c r="AG125" i="11" s="1"/>
  <c r="U125" i="11"/>
  <c r="AC124" i="11"/>
  <c r="AA124" i="11"/>
  <c r="AB124" i="11" s="1"/>
  <c r="Y124" i="11"/>
  <c r="X124" i="11"/>
  <c r="W124" i="11"/>
  <c r="V124" i="11"/>
  <c r="AG124" i="11" s="1"/>
  <c r="U124" i="11"/>
  <c r="AC123" i="11"/>
  <c r="AA123" i="11"/>
  <c r="AB123" i="11" s="1"/>
  <c r="Y123" i="11"/>
  <c r="X123" i="11"/>
  <c r="W123" i="11"/>
  <c r="V123" i="11"/>
  <c r="AG123" i="11" s="1"/>
  <c r="U123" i="11"/>
  <c r="AF122" i="11"/>
  <c r="AC122" i="11"/>
  <c r="AA122" i="11"/>
  <c r="AB122" i="11" s="1"/>
  <c r="Y122" i="11"/>
  <c r="X122" i="11"/>
  <c r="W122" i="11"/>
  <c r="V122" i="11"/>
  <c r="AL122" i="11" s="1"/>
  <c r="U122" i="11"/>
  <c r="AC121" i="11"/>
  <c r="AA121" i="11"/>
  <c r="Y121" i="11"/>
  <c r="X121" i="11"/>
  <c r="W121" i="11"/>
  <c r="V121" i="11"/>
  <c r="AF121" i="11" s="1"/>
  <c r="U121" i="11"/>
  <c r="AC120" i="11"/>
  <c r="AA120" i="11"/>
  <c r="AB120" i="11" s="1"/>
  <c r="Y120" i="11"/>
  <c r="X120" i="11"/>
  <c r="W120" i="11"/>
  <c r="V120" i="11"/>
  <c r="AK120" i="11" s="1"/>
  <c r="U120" i="11"/>
  <c r="AE119" i="11"/>
  <c r="AC119" i="11"/>
  <c r="AA119" i="11"/>
  <c r="AB119" i="11" s="1"/>
  <c r="Y119" i="11"/>
  <c r="X119" i="11"/>
  <c r="W119" i="11"/>
  <c r="V119" i="11"/>
  <c r="AF119" i="11" s="1"/>
  <c r="U119" i="11"/>
  <c r="AC118" i="11"/>
  <c r="AA118" i="11"/>
  <c r="AB118" i="11" s="1"/>
  <c r="Y118" i="11"/>
  <c r="X118" i="11"/>
  <c r="W118" i="11"/>
  <c r="V118" i="11"/>
  <c r="AL118" i="11" s="1"/>
  <c r="U118" i="11"/>
  <c r="AC117" i="11"/>
  <c r="AA117" i="11"/>
  <c r="Y117" i="11"/>
  <c r="X117" i="11"/>
  <c r="W117" i="11"/>
  <c r="V117" i="11"/>
  <c r="U117" i="11"/>
  <c r="AC116" i="11"/>
  <c r="AA116" i="11"/>
  <c r="AB116" i="11" s="1"/>
  <c r="Y116" i="11"/>
  <c r="X116" i="11"/>
  <c r="W116" i="11"/>
  <c r="V116" i="11"/>
  <c r="AG116" i="11" s="1"/>
  <c r="U116" i="11"/>
  <c r="AE115" i="11"/>
  <c r="AC115" i="11"/>
  <c r="AA115" i="11"/>
  <c r="AB115" i="11" s="1"/>
  <c r="Y115" i="11"/>
  <c r="X115" i="11"/>
  <c r="W115" i="11"/>
  <c r="V115" i="11"/>
  <c r="AG115" i="11" s="1"/>
  <c r="U115" i="11"/>
  <c r="AC114" i="11"/>
  <c r="AA114" i="11"/>
  <c r="AB114" i="11" s="1"/>
  <c r="Y114" i="11"/>
  <c r="X114" i="11"/>
  <c r="W114" i="11"/>
  <c r="V114" i="11"/>
  <c r="AL114" i="11" s="1"/>
  <c r="U114" i="11"/>
  <c r="AG113" i="11"/>
  <c r="AC113" i="11"/>
  <c r="AA113" i="11"/>
  <c r="Y113" i="11"/>
  <c r="X113" i="11"/>
  <c r="W113" i="11"/>
  <c r="V113" i="11"/>
  <c r="AK113" i="11" s="1"/>
  <c r="U113" i="11"/>
  <c r="AK112" i="11"/>
  <c r="AC112" i="11"/>
  <c r="AA112" i="11"/>
  <c r="AB112" i="11" s="1"/>
  <c r="Y112" i="11"/>
  <c r="X112" i="11"/>
  <c r="W112" i="11"/>
  <c r="V112" i="11"/>
  <c r="U112" i="11"/>
  <c r="AK111" i="11"/>
  <c r="AE111" i="11"/>
  <c r="AC111" i="11"/>
  <c r="AA111" i="11"/>
  <c r="AB111" i="11" s="1"/>
  <c r="Y111" i="11"/>
  <c r="X111" i="11"/>
  <c r="W111" i="11"/>
  <c r="V111" i="11"/>
  <c r="AG111" i="11" s="1"/>
  <c r="U111" i="11"/>
  <c r="AK110" i="11"/>
  <c r="AE110" i="11"/>
  <c r="AC110" i="11"/>
  <c r="AA110" i="11"/>
  <c r="AB110" i="11" s="1"/>
  <c r="Y110" i="11"/>
  <c r="X110" i="11"/>
  <c r="W110" i="11"/>
  <c r="V110" i="11"/>
  <c r="AL110" i="11" s="1"/>
  <c r="U110" i="11"/>
  <c r="AK109" i="11"/>
  <c r="AG109" i="11"/>
  <c r="AC109" i="11"/>
  <c r="AA109" i="11"/>
  <c r="Y109" i="11"/>
  <c r="X109" i="11"/>
  <c r="W109" i="11"/>
  <c r="V109" i="11"/>
  <c r="AF109" i="11" s="1"/>
  <c r="U109" i="11"/>
  <c r="AK108" i="11"/>
  <c r="AC108" i="11"/>
  <c r="AA108" i="11"/>
  <c r="AB108" i="11" s="1"/>
  <c r="Y108" i="11"/>
  <c r="X108" i="11"/>
  <c r="W108" i="11"/>
  <c r="V108" i="11"/>
  <c r="U108" i="11"/>
  <c r="AK107" i="11"/>
  <c r="AC107" i="11"/>
  <c r="AA107" i="11"/>
  <c r="AB107" i="11" s="1"/>
  <c r="Y107" i="11"/>
  <c r="X107" i="11"/>
  <c r="W107" i="11"/>
  <c r="V107" i="11"/>
  <c r="AF107" i="11" s="1"/>
  <c r="U107" i="11"/>
  <c r="AK106" i="11"/>
  <c r="AF106" i="11"/>
  <c r="AE106" i="11"/>
  <c r="AC106" i="11"/>
  <c r="AA106" i="11"/>
  <c r="AB106" i="11" s="1"/>
  <c r="Y106" i="11"/>
  <c r="X106" i="11"/>
  <c r="W106" i="11"/>
  <c r="V106" i="11"/>
  <c r="U106" i="11"/>
  <c r="AK105" i="11"/>
  <c r="AC105" i="11"/>
  <c r="AA105" i="11"/>
  <c r="Y105" i="11"/>
  <c r="X105" i="11"/>
  <c r="W105" i="11"/>
  <c r="V105" i="11"/>
  <c r="U105" i="11"/>
  <c r="AK104" i="11"/>
  <c r="AC104" i="11"/>
  <c r="AA104" i="11"/>
  <c r="AB104" i="11" s="1"/>
  <c r="Y104" i="11"/>
  <c r="X104" i="11"/>
  <c r="W104" i="11"/>
  <c r="V104" i="11"/>
  <c r="AG104" i="11" s="1"/>
  <c r="U104" i="11"/>
  <c r="AK103" i="11"/>
  <c r="AC103" i="11"/>
  <c r="AA103" i="11"/>
  <c r="AB103" i="11" s="1"/>
  <c r="Y103" i="11"/>
  <c r="X103" i="11"/>
  <c r="W103" i="11"/>
  <c r="V103" i="11"/>
  <c r="AG103" i="11" s="1"/>
  <c r="U103" i="11"/>
  <c r="AK102" i="11"/>
  <c r="AF102" i="11"/>
  <c r="AE102" i="11"/>
  <c r="AC102" i="11"/>
  <c r="AA102" i="11"/>
  <c r="AB102" i="11" s="1"/>
  <c r="Y102" i="11"/>
  <c r="X102" i="11"/>
  <c r="W102" i="11"/>
  <c r="V102" i="11"/>
  <c r="AG102" i="11" s="1"/>
  <c r="U102" i="11"/>
  <c r="AK101" i="11"/>
  <c r="AC101" i="11"/>
  <c r="AA101" i="11"/>
  <c r="Y101" i="11"/>
  <c r="X101" i="11"/>
  <c r="W101" i="11"/>
  <c r="V101" i="11"/>
  <c r="AF101" i="11" s="1"/>
  <c r="U101" i="11"/>
  <c r="AK100" i="11"/>
  <c r="AC100" i="11"/>
  <c r="AA100" i="11"/>
  <c r="AB100" i="11" s="1"/>
  <c r="Y100" i="11"/>
  <c r="X100" i="11"/>
  <c r="W100" i="11"/>
  <c r="V100" i="11"/>
  <c r="U100" i="11"/>
  <c r="AK99" i="11"/>
  <c r="AC99" i="11"/>
  <c r="AA99" i="11"/>
  <c r="AB99" i="11" s="1"/>
  <c r="Y99" i="11"/>
  <c r="X99" i="11"/>
  <c r="W99" i="11"/>
  <c r="V99" i="11"/>
  <c r="AG99" i="11" s="1"/>
  <c r="U99" i="11"/>
  <c r="AK98" i="11"/>
  <c r="AF98" i="11"/>
  <c r="AE98" i="11"/>
  <c r="AC98" i="11"/>
  <c r="AA98" i="11"/>
  <c r="AB98" i="11" s="1"/>
  <c r="Y98" i="11"/>
  <c r="X98" i="11"/>
  <c r="W98" i="11"/>
  <c r="V98" i="11"/>
  <c r="AL98" i="11" s="1"/>
  <c r="U98" i="11"/>
  <c r="AK97" i="11"/>
  <c r="AC97" i="11"/>
  <c r="AA97" i="11"/>
  <c r="Y97" i="11"/>
  <c r="X97" i="11"/>
  <c r="W97" i="11"/>
  <c r="V97" i="11"/>
  <c r="AF97" i="11" s="1"/>
  <c r="U97" i="11"/>
  <c r="AK96" i="11"/>
  <c r="AC96" i="11"/>
  <c r="AA96" i="11"/>
  <c r="AB96" i="11" s="1"/>
  <c r="Y96" i="11"/>
  <c r="X96" i="11"/>
  <c r="W96" i="11"/>
  <c r="V96" i="11"/>
  <c r="AG96" i="11" s="1"/>
  <c r="U96" i="11"/>
  <c r="AK95" i="11"/>
  <c r="AC95" i="11"/>
  <c r="AA95" i="11"/>
  <c r="AB95" i="11" s="1"/>
  <c r="Y95" i="11"/>
  <c r="X95" i="11"/>
  <c r="W95" i="11"/>
  <c r="V95" i="11"/>
  <c r="AG95" i="11" s="1"/>
  <c r="U95" i="11"/>
  <c r="AK94" i="11"/>
  <c r="AF94" i="11"/>
  <c r="AE94" i="11"/>
  <c r="AC94" i="11"/>
  <c r="AA94" i="11"/>
  <c r="AB94" i="11" s="1"/>
  <c r="Y94" i="11"/>
  <c r="X94" i="11"/>
  <c r="W94" i="11"/>
  <c r="V94" i="11"/>
  <c r="AL94" i="11" s="1"/>
  <c r="U94" i="11"/>
  <c r="AK93" i="11"/>
  <c r="AC93" i="11"/>
  <c r="AA93" i="11"/>
  <c r="Y93" i="11"/>
  <c r="X93" i="11"/>
  <c r="W93" i="11"/>
  <c r="V93" i="11"/>
  <c r="AG93" i="11" s="1"/>
  <c r="U93" i="11"/>
  <c r="AC92" i="11"/>
  <c r="AA92" i="11"/>
  <c r="AB92" i="11" s="1"/>
  <c r="Y92" i="11"/>
  <c r="X92" i="11"/>
  <c r="W92" i="11"/>
  <c r="V92" i="11"/>
  <c r="AG92" i="11" s="1"/>
  <c r="U92" i="11"/>
  <c r="AC91" i="11"/>
  <c r="AA91" i="11"/>
  <c r="AB91" i="11" s="1"/>
  <c r="Y91" i="11"/>
  <c r="X91" i="11"/>
  <c r="W91" i="11"/>
  <c r="V91" i="11"/>
  <c r="AG91" i="11" s="1"/>
  <c r="U91" i="11"/>
  <c r="AF90" i="11"/>
  <c r="AC90" i="11"/>
  <c r="AA90" i="11"/>
  <c r="AB90" i="11" s="1"/>
  <c r="Y90" i="11"/>
  <c r="X90" i="11"/>
  <c r="W90" i="11"/>
  <c r="V90" i="11"/>
  <c r="AL90" i="11" s="1"/>
  <c r="U90" i="11"/>
  <c r="AC89" i="11"/>
  <c r="AA89" i="11"/>
  <c r="Y89" i="11"/>
  <c r="X89" i="11"/>
  <c r="W89" i="11"/>
  <c r="V89" i="11"/>
  <c r="AF89" i="11" s="1"/>
  <c r="U89" i="11"/>
  <c r="AC88" i="11"/>
  <c r="AA88" i="11"/>
  <c r="AB88" i="11" s="1"/>
  <c r="Y88" i="11"/>
  <c r="X88" i="11"/>
  <c r="W88" i="11"/>
  <c r="V88" i="11"/>
  <c r="AK88" i="11" s="1"/>
  <c r="U88" i="11"/>
  <c r="AE87" i="11"/>
  <c r="AC87" i="11"/>
  <c r="AA87" i="11"/>
  <c r="AB87" i="11" s="1"/>
  <c r="Y87" i="11"/>
  <c r="X87" i="11"/>
  <c r="W87" i="11"/>
  <c r="V87" i="11"/>
  <c r="AF87" i="11" s="1"/>
  <c r="U87" i="11"/>
  <c r="AC86" i="11"/>
  <c r="AA86" i="11"/>
  <c r="AB86" i="11" s="1"/>
  <c r="Y86" i="11"/>
  <c r="X86" i="11"/>
  <c r="W86" i="11"/>
  <c r="V86" i="11"/>
  <c r="AL86" i="11" s="1"/>
  <c r="U86" i="11"/>
  <c r="AC85" i="11"/>
  <c r="AA85" i="11"/>
  <c r="Y85" i="11"/>
  <c r="X85" i="11"/>
  <c r="W85" i="11"/>
  <c r="V85" i="11"/>
  <c r="AK85" i="11" s="1"/>
  <c r="U85" i="11"/>
  <c r="AC84" i="11"/>
  <c r="AA84" i="11"/>
  <c r="AB84" i="11" s="1"/>
  <c r="Y84" i="11"/>
  <c r="X84" i="11"/>
  <c r="W84" i="11"/>
  <c r="V84" i="11"/>
  <c r="AL84" i="11" s="1"/>
  <c r="U84" i="11"/>
  <c r="AE83" i="11"/>
  <c r="AC83" i="11"/>
  <c r="AA83" i="11"/>
  <c r="AB83" i="11" s="1"/>
  <c r="Y83" i="11"/>
  <c r="X83" i="11"/>
  <c r="W83" i="11"/>
  <c r="V83" i="11"/>
  <c r="AF83" i="11" s="1"/>
  <c r="U83" i="11"/>
  <c r="AC82" i="11"/>
  <c r="AA82" i="11"/>
  <c r="AB82" i="11" s="1"/>
  <c r="Y82" i="11"/>
  <c r="X82" i="11"/>
  <c r="W82" i="11"/>
  <c r="V82" i="11"/>
  <c r="AF82" i="11" s="1"/>
  <c r="U82" i="11"/>
  <c r="AG81" i="11"/>
  <c r="AC81" i="11"/>
  <c r="AA81" i="11"/>
  <c r="Y81" i="11"/>
  <c r="X81" i="11"/>
  <c r="W81" i="11"/>
  <c r="V81" i="11"/>
  <c r="AK81" i="11" s="1"/>
  <c r="U81" i="11"/>
  <c r="AK80" i="11"/>
  <c r="AC80" i="11"/>
  <c r="AA80" i="11"/>
  <c r="AB80" i="11" s="1"/>
  <c r="Y80" i="11"/>
  <c r="X80" i="11"/>
  <c r="W80" i="11"/>
  <c r="V80" i="11"/>
  <c r="AL80" i="11" s="1"/>
  <c r="U80" i="11"/>
  <c r="AK79" i="11"/>
  <c r="AE79" i="11"/>
  <c r="AC79" i="11"/>
  <c r="AA79" i="11"/>
  <c r="AB79" i="11" s="1"/>
  <c r="Y79" i="11"/>
  <c r="X79" i="11"/>
  <c r="W79" i="11"/>
  <c r="V79" i="11"/>
  <c r="AG79" i="11" s="1"/>
  <c r="U79" i="11"/>
  <c r="AK78" i="11"/>
  <c r="AE78" i="11"/>
  <c r="AC78" i="11"/>
  <c r="AA78" i="11"/>
  <c r="AB78" i="11" s="1"/>
  <c r="Y78" i="11"/>
  <c r="X78" i="11"/>
  <c r="W78" i="11"/>
  <c r="V78" i="11"/>
  <c r="AL78" i="11" s="1"/>
  <c r="U78" i="11"/>
  <c r="AK77" i="11"/>
  <c r="AG77" i="11"/>
  <c r="AC77" i="11"/>
  <c r="AA77" i="11"/>
  <c r="Y77" i="11"/>
  <c r="X77" i="11"/>
  <c r="W77" i="11"/>
  <c r="V77" i="11"/>
  <c r="AF77" i="11" s="1"/>
  <c r="U77" i="11"/>
  <c r="AK76" i="11"/>
  <c r="AC76" i="11"/>
  <c r="AA76" i="11"/>
  <c r="AB76" i="11" s="1"/>
  <c r="Y76" i="11"/>
  <c r="X76" i="11"/>
  <c r="W76" i="11"/>
  <c r="V76" i="11"/>
  <c r="U76" i="11"/>
  <c r="AK75" i="11"/>
  <c r="AC75" i="11"/>
  <c r="AA75" i="11"/>
  <c r="AB75" i="11" s="1"/>
  <c r="Y75" i="11"/>
  <c r="X75" i="11"/>
  <c r="W75" i="11"/>
  <c r="V75" i="11"/>
  <c r="AG75" i="11" s="1"/>
  <c r="U75" i="11"/>
  <c r="AK74" i="11"/>
  <c r="AF74" i="11"/>
  <c r="AE74" i="11"/>
  <c r="AC74" i="11"/>
  <c r="AA74" i="11"/>
  <c r="AB74" i="11" s="1"/>
  <c r="Y74" i="11"/>
  <c r="X74" i="11"/>
  <c r="W74" i="11"/>
  <c r="V74" i="11"/>
  <c r="AL74" i="11" s="1"/>
  <c r="U74" i="11"/>
  <c r="AK73" i="11"/>
  <c r="AC73" i="11"/>
  <c r="AA73" i="11"/>
  <c r="Y73" i="11"/>
  <c r="X73" i="11"/>
  <c r="W73" i="11"/>
  <c r="V73" i="11"/>
  <c r="U73" i="11"/>
  <c r="AK72" i="11"/>
  <c r="AC72" i="11"/>
  <c r="AA72" i="11"/>
  <c r="AB72" i="11" s="1"/>
  <c r="Y72" i="11"/>
  <c r="X72" i="11"/>
  <c r="W72" i="11"/>
  <c r="V72" i="11"/>
  <c r="AG72" i="11" s="1"/>
  <c r="U72" i="11"/>
  <c r="AK71" i="11"/>
  <c r="AC71" i="11"/>
  <c r="AA71" i="11"/>
  <c r="AB71" i="11" s="1"/>
  <c r="Y71" i="11"/>
  <c r="X71" i="11"/>
  <c r="W71" i="11"/>
  <c r="V71" i="11"/>
  <c r="AG71" i="11" s="1"/>
  <c r="U71" i="11"/>
  <c r="AK70" i="11"/>
  <c r="AF70" i="11"/>
  <c r="AE70" i="11"/>
  <c r="AC70" i="11"/>
  <c r="AA70" i="11"/>
  <c r="AB70" i="11" s="1"/>
  <c r="Y70" i="11"/>
  <c r="X70" i="11"/>
  <c r="W70" i="11"/>
  <c r="V70" i="11"/>
  <c r="AL70" i="11" s="1"/>
  <c r="U70" i="11"/>
  <c r="AK69" i="11"/>
  <c r="AC69" i="11"/>
  <c r="AA69" i="11"/>
  <c r="Y69" i="11"/>
  <c r="X69" i="11"/>
  <c r="W69" i="11"/>
  <c r="V69" i="11"/>
  <c r="AF69" i="11" s="1"/>
  <c r="U69" i="11"/>
  <c r="AK68" i="11"/>
  <c r="AC68" i="11"/>
  <c r="AA68" i="11"/>
  <c r="AB68" i="11" s="1"/>
  <c r="Y68" i="11"/>
  <c r="X68" i="11"/>
  <c r="W68" i="11"/>
  <c r="V68" i="11"/>
  <c r="U68" i="11"/>
  <c r="AK67" i="11"/>
  <c r="AC67" i="11"/>
  <c r="AA67" i="11"/>
  <c r="AB67" i="11" s="1"/>
  <c r="Y67" i="11"/>
  <c r="X67" i="11"/>
  <c r="W67" i="11"/>
  <c r="V67" i="11"/>
  <c r="AG67" i="11" s="1"/>
  <c r="U67" i="11"/>
  <c r="AF66" i="11"/>
  <c r="AE66" i="11"/>
  <c r="AC66" i="11"/>
  <c r="AA66" i="11"/>
  <c r="AB66" i="11" s="1"/>
  <c r="Y66" i="11"/>
  <c r="X66" i="11"/>
  <c r="W66" i="11"/>
  <c r="V66" i="11"/>
  <c r="AL66" i="11" s="1"/>
  <c r="U66" i="11"/>
  <c r="AK65" i="11"/>
  <c r="AC65" i="11"/>
  <c r="AA65" i="11"/>
  <c r="Y65" i="11"/>
  <c r="X65" i="11"/>
  <c r="W65" i="11"/>
  <c r="V65" i="11"/>
  <c r="AF65" i="11" s="1"/>
  <c r="U65" i="11"/>
  <c r="AK64" i="11"/>
  <c r="AC64" i="11"/>
  <c r="AA64" i="11"/>
  <c r="AB64" i="11" s="1"/>
  <c r="Y64" i="11"/>
  <c r="X64" i="11"/>
  <c r="W64" i="11"/>
  <c r="V64" i="11"/>
  <c r="AG64" i="11" s="1"/>
  <c r="U64" i="11"/>
  <c r="AK63" i="11"/>
  <c r="AC63" i="11"/>
  <c r="AA63" i="11"/>
  <c r="AB63" i="11" s="1"/>
  <c r="Y63" i="11"/>
  <c r="X63" i="11"/>
  <c r="W63" i="11"/>
  <c r="V63" i="11"/>
  <c r="AG63" i="11" s="1"/>
  <c r="U63" i="11"/>
  <c r="AF62" i="11"/>
  <c r="AE62" i="11"/>
  <c r="AC62" i="11"/>
  <c r="AA62" i="11"/>
  <c r="AB62" i="11" s="1"/>
  <c r="Y62" i="11"/>
  <c r="X62" i="11"/>
  <c r="W62" i="11"/>
  <c r="V62" i="11"/>
  <c r="AL62" i="11" s="1"/>
  <c r="U62" i="11"/>
  <c r="AK61" i="11"/>
  <c r="AC61" i="11"/>
  <c r="AA61" i="11"/>
  <c r="Y61" i="11"/>
  <c r="X61" i="11"/>
  <c r="W61" i="11"/>
  <c r="V61" i="11"/>
  <c r="U61" i="11"/>
  <c r="AC60" i="11"/>
  <c r="AA60" i="11"/>
  <c r="AB60" i="11" s="1"/>
  <c r="Y60" i="11"/>
  <c r="X60" i="11"/>
  <c r="W60" i="11"/>
  <c r="V60" i="11"/>
  <c r="AG60" i="11" s="1"/>
  <c r="U60" i="11"/>
  <c r="AC59" i="11"/>
  <c r="AA59" i="11"/>
  <c r="AB59" i="11" s="1"/>
  <c r="Y59" i="11"/>
  <c r="X59" i="11"/>
  <c r="W59" i="11"/>
  <c r="V59" i="11"/>
  <c r="AG59" i="11" s="1"/>
  <c r="U59" i="11"/>
  <c r="AF58" i="11"/>
  <c r="AC58" i="11"/>
  <c r="AA58" i="11"/>
  <c r="AB58" i="11" s="1"/>
  <c r="Y58" i="11"/>
  <c r="X58" i="11"/>
  <c r="W58" i="11"/>
  <c r="V58" i="11"/>
  <c r="AL58" i="11" s="1"/>
  <c r="U58" i="11"/>
  <c r="AC57" i="11"/>
  <c r="AA57" i="11"/>
  <c r="Y57" i="11"/>
  <c r="X57" i="11"/>
  <c r="W57" i="11"/>
  <c r="V57" i="11"/>
  <c r="AF57" i="11" s="1"/>
  <c r="U57" i="11"/>
  <c r="AC56" i="11"/>
  <c r="AA56" i="11"/>
  <c r="AB56" i="11" s="1"/>
  <c r="Y56" i="11"/>
  <c r="X56" i="11"/>
  <c r="W56" i="11"/>
  <c r="V56" i="11"/>
  <c r="AK56" i="11" s="1"/>
  <c r="U56" i="11"/>
  <c r="AK55" i="11"/>
  <c r="AE55" i="11"/>
  <c r="AC55" i="11"/>
  <c r="AA55" i="11"/>
  <c r="AB55" i="11" s="1"/>
  <c r="Y55" i="11"/>
  <c r="X55" i="11"/>
  <c r="W55" i="11"/>
  <c r="V55" i="11"/>
  <c r="AG55" i="11" s="1"/>
  <c r="U55" i="11"/>
  <c r="AC54" i="11"/>
  <c r="AA54" i="11"/>
  <c r="AB54" i="11" s="1"/>
  <c r="Y54" i="11"/>
  <c r="X54" i="11"/>
  <c r="W54" i="11"/>
  <c r="V54" i="11"/>
  <c r="AL54" i="11" s="1"/>
  <c r="U54" i="11"/>
  <c r="AC53" i="11"/>
  <c r="AA53" i="11"/>
  <c r="Y53" i="11"/>
  <c r="X53" i="11"/>
  <c r="W53" i="11"/>
  <c r="V53" i="11"/>
  <c r="AK53" i="11" s="1"/>
  <c r="U53" i="11"/>
  <c r="AC52" i="11"/>
  <c r="AA52" i="11"/>
  <c r="AB52" i="11" s="1"/>
  <c r="Y52" i="11"/>
  <c r="X52" i="11"/>
  <c r="W52" i="11"/>
  <c r="V52" i="11"/>
  <c r="AG52" i="11" s="1"/>
  <c r="U52" i="11"/>
  <c r="AE51" i="11"/>
  <c r="AC51" i="11"/>
  <c r="AA51" i="11"/>
  <c r="AB51" i="11" s="1"/>
  <c r="Y51" i="11"/>
  <c r="X51" i="11"/>
  <c r="W51" i="11"/>
  <c r="V51" i="11"/>
  <c r="AF51" i="11" s="1"/>
  <c r="U51" i="11"/>
  <c r="AC50" i="11"/>
  <c r="AA50" i="11"/>
  <c r="AB50" i="11" s="1"/>
  <c r="Y50" i="11"/>
  <c r="X50" i="11"/>
  <c r="W50" i="11"/>
  <c r="V50" i="11"/>
  <c r="AL50" i="11" s="1"/>
  <c r="U50" i="11"/>
  <c r="AG49" i="11"/>
  <c r="AC49" i="11"/>
  <c r="AA49" i="11"/>
  <c r="Y49" i="11"/>
  <c r="X49" i="11"/>
  <c r="W49" i="11"/>
  <c r="V49" i="11"/>
  <c r="AK49" i="11" s="1"/>
  <c r="U49" i="11"/>
  <c r="AK48" i="11"/>
  <c r="AC48" i="11"/>
  <c r="AA48" i="11"/>
  <c r="AB48" i="11" s="1"/>
  <c r="Y48" i="11"/>
  <c r="X48" i="11"/>
  <c r="W48" i="11"/>
  <c r="V48" i="11"/>
  <c r="U48" i="11"/>
  <c r="AK47" i="11"/>
  <c r="AE47" i="11"/>
  <c r="AC47" i="11"/>
  <c r="AA47" i="11"/>
  <c r="AB47" i="11" s="1"/>
  <c r="Y47" i="11"/>
  <c r="X47" i="11"/>
  <c r="W47" i="11"/>
  <c r="V47" i="11"/>
  <c r="AF47" i="11" s="1"/>
  <c r="U47" i="11"/>
  <c r="AK46" i="11"/>
  <c r="AF46" i="11"/>
  <c r="AE46" i="11"/>
  <c r="AC46" i="11"/>
  <c r="AA46" i="11"/>
  <c r="AB46" i="11" s="1"/>
  <c r="Y46" i="11"/>
  <c r="X46" i="11"/>
  <c r="W46" i="11"/>
  <c r="V46" i="11"/>
  <c r="U46" i="11"/>
  <c r="AK45" i="11"/>
  <c r="AG45" i="11"/>
  <c r="AC45" i="11"/>
  <c r="AA45" i="11"/>
  <c r="Y45" i="11"/>
  <c r="X45" i="11"/>
  <c r="W45" i="11"/>
  <c r="V45" i="11"/>
  <c r="AF45" i="11" s="1"/>
  <c r="U45" i="11"/>
  <c r="AK44" i="11"/>
  <c r="AC44" i="11"/>
  <c r="AA44" i="11"/>
  <c r="AB44" i="11" s="1"/>
  <c r="Y44" i="11"/>
  <c r="X44" i="11"/>
  <c r="W44" i="11"/>
  <c r="V44" i="11"/>
  <c r="U44" i="11"/>
  <c r="AK43" i="11"/>
  <c r="AC43" i="11"/>
  <c r="AA43" i="11"/>
  <c r="AB43" i="11" s="1"/>
  <c r="Y43" i="11"/>
  <c r="X43" i="11"/>
  <c r="W43" i="11"/>
  <c r="V43" i="11"/>
  <c r="AG43" i="11" s="1"/>
  <c r="U43" i="11"/>
  <c r="AF42" i="11"/>
  <c r="AE42" i="11"/>
  <c r="AC42" i="11"/>
  <c r="AA42" i="11"/>
  <c r="AB42" i="11" s="1"/>
  <c r="Y42" i="11"/>
  <c r="X42" i="11"/>
  <c r="W42" i="11"/>
  <c r="V42" i="11"/>
  <c r="AL42" i="11" s="1"/>
  <c r="U42" i="11"/>
  <c r="AK41" i="11"/>
  <c r="AC41" i="11"/>
  <c r="AA41" i="11"/>
  <c r="Y41" i="11"/>
  <c r="X41" i="11"/>
  <c r="W41" i="11"/>
  <c r="V41" i="11"/>
  <c r="U41" i="11"/>
  <c r="AK40" i="11"/>
  <c r="AC40" i="11"/>
  <c r="AA40" i="11"/>
  <c r="AB40" i="11" s="1"/>
  <c r="Y40" i="11"/>
  <c r="X40" i="11"/>
  <c r="W40" i="11"/>
  <c r="V40" i="11"/>
  <c r="AG40" i="11" s="1"/>
  <c r="U40" i="11"/>
  <c r="AK39" i="11"/>
  <c r="AC39" i="11"/>
  <c r="AA39" i="11"/>
  <c r="AB39" i="11" s="1"/>
  <c r="Y39" i="11"/>
  <c r="X39" i="11"/>
  <c r="W39" i="11"/>
  <c r="V39" i="11"/>
  <c r="AG39" i="11" s="1"/>
  <c r="U39" i="11"/>
  <c r="AF38" i="11"/>
  <c r="AE38" i="11"/>
  <c r="AC38" i="11"/>
  <c r="AA38" i="11"/>
  <c r="AB38" i="11" s="1"/>
  <c r="Y38" i="11"/>
  <c r="X38" i="11"/>
  <c r="W38" i="11"/>
  <c r="V38" i="11"/>
  <c r="AL38" i="11" s="1"/>
  <c r="U38" i="11"/>
  <c r="AK37" i="11"/>
  <c r="AC37" i="11"/>
  <c r="AA37" i="11"/>
  <c r="Y37" i="11"/>
  <c r="X37" i="11"/>
  <c r="W37" i="11"/>
  <c r="V37" i="11"/>
  <c r="AF37" i="11" s="1"/>
  <c r="U37" i="11"/>
  <c r="AK36" i="11"/>
  <c r="AC36" i="11"/>
  <c r="AA36" i="11"/>
  <c r="AB36" i="11" s="1"/>
  <c r="Y36" i="11"/>
  <c r="X36" i="11"/>
  <c r="W36" i="11"/>
  <c r="V36" i="11"/>
  <c r="U36" i="11"/>
  <c r="AK35" i="11"/>
  <c r="AC35" i="11"/>
  <c r="AA35" i="11"/>
  <c r="AB35" i="11" s="1"/>
  <c r="Y35" i="11"/>
  <c r="X35" i="11"/>
  <c r="W35" i="11"/>
  <c r="V35" i="11"/>
  <c r="AF35" i="11" s="1"/>
  <c r="U35" i="11"/>
  <c r="AF34" i="11"/>
  <c r="AE34" i="11"/>
  <c r="AC34" i="11"/>
  <c r="AA34" i="11"/>
  <c r="AB34" i="11" s="1"/>
  <c r="Y34" i="11"/>
  <c r="X34" i="11"/>
  <c r="W34" i="11"/>
  <c r="V34" i="11"/>
  <c r="AL34" i="11" s="1"/>
  <c r="U34" i="11"/>
  <c r="AK33" i="11"/>
  <c r="AC33" i="11"/>
  <c r="AA33" i="11"/>
  <c r="Y33" i="11"/>
  <c r="X33" i="11"/>
  <c r="W33" i="11"/>
  <c r="V33" i="11"/>
  <c r="AF33" i="11" s="1"/>
  <c r="U33" i="11"/>
  <c r="AK32" i="11"/>
  <c r="AC32" i="11"/>
  <c r="AA32" i="11"/>
  <c r="AB32" i="11" s="1"/>
  <c r="Y32" i="11"/>
  <c r="X32" i="11"/>
  <c r="W32" i="11"/>
  <c r="V32" i="11"/>
  <c r="AG32" i="11" s="1"/>
  <c r="U32" i="11"/>
  <c r="AK31" i="11"/>
  <c r="AC31" i="11"/>
  <c r="AA31" i="11"/>
  <c r="AB31" i="11" s="1"/>
  <c r="Y31" i="11"/>
  <c r="X31" i="11"/>
  <c r="W31" i="11"/>
  <c r="V31" i="11"/>
  <c r="AG31" i="11" s="1"/>
  <c r="U31" i="11"/>
  <c r="AF30" i="11"/>
  <c r="AE30" i="11"/>
  <c r="AC30" i="11"/>
  <c r="AA30" i="11"/>
  <c r="AB30" i="11" s="1"/>
  <c r="Y30" i="11"/>
  <c r="X30" i="11"/>
  <c r="W30" i="11"/>
  <c r="V30" i="11"/>
  <c r="AL30" i="11" s="1"/>
  <c r="U30" i="11"/>
  <c r="AK29" i="11"/>
  <c r="AC29" i="11"/>
  <c r="AA29" i="11"/>
  <c r="Y29" i="11"/>
  <c r="X29" i="11"/>
  <c r="W29" i="11"/>
  <c r="V29" i="11"/>
  <c r="AG29" i="11" s="1"/>
  <c r="U29" i="11"/>
  <c r="AC28" i="11"/>
  <c r="AA28" i="11"/>
  <c r="AB28" i="11" s="1"/>
  <c r="Y28" i="11"/>
  <c r="X28" i="11"/>
  <c r="W28" i="11"/>
  <c r="V28" i="11"/>
  <c r="AG28" i="11" s="1"/>
  <c r="U28" i="11"/>
  <c r="AC27" i="11"/>
  <c r="AA27" i="11"/>
  <c r="AB27" i="11" s="1"/>
  <c r="Y27" i="11"/>
  <c r="X27" i="11"/>
  <c r="W27" i="11"/>
  <c r="V27" i="11"/>
  <c r="AG27" i="11" s="1"/>
  <c r="U27" i="11"/>
  <c r="AF26" i="11"/>
  <c r="AC26" i="11"/>
  <c r="AA26" i="11"/>
  <c r="AB26" i="11" s="1"/>
  <c r="Y26" i="11"/>
  <c r="X26" i="11"/>
  <c r="W26" i="11"/>
  <c r="V26" i="11"/>
  <c r="AL26" i="11" s="1"/>
  <c r="U26" i="11"/>
  <c r="AC25" i="11"/>
  <c r="AA25" i="11"/>
  <c r="Y25" i="11"/>
  <c r="X25" i="11"/>
  <c r="W25" i="11"/>
  <c r="V25" i="11"/>
  <c r="AF25" i="11" s="1"/>
  <c r="U25" i="11"/>
  <c r="AC24" i="11"/>
  <c r="AA24" i="11"/>
  <c r="AB24" i="11" s="1"/>
  <c r="Y24" i="11"/>
  <c r="X24" i="11"/>
  <c r="W24" i="11"/>
  <c r="V24" i="11"/>
  <c r="AK24" i="11" s="1"/>
  <c r="U24" i="11"/>
  <c r="AK23" i="11"/>
  <c r="AE23" i="11"/>
  <c r="AC23" i="11"/>
  <c r="AA23" i="11"/>
  <c r="AB23" i="11" s="1"/>
  <c r="Y23" i="11"/>
  <c r="X23" i="11"/>
  <c r="W23" i="11"/>
  <c r="V23" i="11"/>
  <c r="AG23" i="11" s="1"/>
  <c r="U23" i="11"/>
  <c r="AC22" i="11"/>
  <c r="AA22" i="11"/>
  <c r="AB22" i="11" s="1"/>
  <c r="Y22" i="11"/>
  <c r="X22" i="11"/>
  <c r="W22" i="11"/>
  <c r="V22" i="11"/>
  <c r="AL22" i="11" s="1"/>
  <c r="U22" i="11"/>
  <c r="AC21" i="11"/>
  <c r="AA21" i="11"/>
  <c r="Y21" i="11"/>
  <c r="X21" i="11"/>
  <c r="W21" i="11"/>
  <c r="V21" i="11"/>
  <c r="AK21" i="11" s="1"/>
  <c r="U21" i="11"/>
  <c r="AC20" i="11"/>
  <c r="AA20" i="11"/>
  <c r="AB20" i="11" s="1"/>
  <c r="Y20" i="11"/>
  <c r="X20" i="11"/>
  <c r="W20" i="11"/>
  <c r="V20" i="11"/>
  <c r="AG20" i="11" s="1"/>
  <c r="U20" i="11"/>
  <c r="AE19" i="11"/>
  <c r="AC19" i="11"/>
  <c r="AA19" i="11"/>
  <c r="AB19" i="11" s="1"/>
  <c r="Y19" i="11"/>
  <c r="X19" i="11"/>
  <c r="W19" i="11"/>
  <c r="V19" i="11"/>
  <c r="AG19" i="11" s="1"/>
  <c r="U19" i="11"/>
  <c r="AC18" i="11"/>
  <c r="AA18" i="11"/>
  <c r="AB18" i="11" s="1"/>
  <c r="Y18" i="11"/>
  <c r="X18" i="11"/>
  <c r="W18" i="11"/>
  <c r="V18" i="11"/>
  <c r="AL18" i="11" s="1"/>
  <c r="U18" i="11"/>
  <c r="AG17" i="11"/>
  <c r="AC17" i="11"/>
  <c r="AA17" i="11"/>
  <c r="Y17" i="11"/>
  <c r="X17" i="11"/>
  <c r="W17" i="11"/>
  <c r="V17" i="11"/>
  <c r="AK17" i="11" s="1"/>
  <c r="U17" i="11"/>
  <c r="AK16" i="11"/>
  <c r="AC16" i="11"/>
  <c r="AA16" i="11"/>
  <c r="AB16" i="11" s="1"/>
  <c r="Y16" i="11"/>
  <c r="X16" i="11"/>
  <c r="W16" i="11"/>
  <c r="V16" i="11"/>
  <c r="AL16" i="11" s="1"/>
  <c r="U16" i="11"/>
  <c r="AK15" i="11"/>
  <c r="AE15" i="11"/>
  <c r="AC15" i="11"/>
  <c r="AA15" i="11"/>
  <c r="AB15" i="11" s="1"/>
  <c r="Y15" i="11"/>
  <c r="X15" i="11"/>
  <c r="W15" i="11"/>
  <c r="V15" i="11"/>
  <c r="AG15" i="11" s="1"/>
  <c r="U15" i="11"/>
  <c r="AK14" i="11"/>
  <c r="AE14" i="11"/>
  <c r="AC14" i="11"/>
  <c r="AA14" i="11"/>
  <c r="AB14" i="11" s="1"/>
  <c r="Y14" i="11"/>
  <c r="X14" i="11"/>
  <c r="W14" i="11"/>
  <c r="V14" i="11"/>
  <c r="AL14" i="11" s="1"/>
  <c r="U14" i="11"/>
  <c r="AK13" i="11"/>
  <c r="AG13" i="11"/>
  <c r="AC13" i="11"/>
  <c r="AA13" i="11"/>
  <c r="Y13" i="11"/>
  <c r="X13" i="11"/>
  <c r="W13" i="11"/>
  <c r="V13" i="11"/>
  <c r="AF13" i="11" s="1"/>
  <c r="U13" i="11"/>
  <c r="AK12" i="11"/>
  <c r="AC12" i="11"/>
  <c r="AA12" i="11"/>
  <c r="AB12" i="11" s="1"/>
  <c r="Y12" i="11"/>
  <c r="X12" i="11"/>
  <c r="W12" i="11"/>
  <c r="V12" i="11"/>
  <c r="AL12" i="11" s="1"/>
  <c r="U12" i="11"/>
  <c r="AK11" i="11"/>
  <c r="AC11" i="11"/>
  <c r="AA11" i="11"/>
  <c r="AB11" i="11" s="1"/>
  <c r="Y11" i="11"/>
  <c r="X11" i="11"/>
  <c r="W11" i="11"/>
  <c r="V11" i="11"/>
  <c r="AG11" i="11" s="1"/>
  <c r="U11" i="11"/>
  <c r="AF10" i="11"/>
  <c r="AE10" i="11"/>
  <c r="AC10" i="11"/>
  <c r="AA10" i="11"/>
  <c r="AB10" i="11" s="1"/>
  <c r="Y10" i="11"/>
  <c r="X10" i="11"/>
  <c r="W10" i="11"/>
  <c r="V10" i="11"/>
  <c r="AL10" i="11" s="1"/>
  <c r="U10" i="11"/>
  <c r="AK9" i="11"/>
  <c r="AC9" i="11"/>
  <c r="AA9" i="11"/>
  <c r="Y9" i="11"/>
  <c r="X9" i="11"/>
  <c r="W9" i="11"/>
  <c r="V9" i="11"/>
  <c r="U9" i="11"/>
  <c r="AK8" i="11"/>
  <c r="AC8" i="11"/>
  <c r="AA8" i="11"/>
  <c r="AB8" i="11" s="1"/>
  <c r="Y8" i="11"/>
  <c r="X8" i="11"/>
  <c r="W8" i="11"/>
  <c r="V8" i="11"/>
  <c r="AG8" i="11" s="1"/>
  <c r="U8" i="11"/>
  <c r="AK7" i="11"/>
  <c r="AC7" i="11"/>
  <c r="AA7" i="11"/>
  <c r="AB7" i="11" s="1"/>
  <c r="Y7" i="11"/>
  <c r="X7" i="11"/>
  <c r="W7" i="11"/>
  <c r="V7" i="11"/>
  <c r="AG7" i="11" s="1"/>
  <c r="U7" i="11"/>
  <c r="AF6" i="11"/>
  <c r="AE6" i="11"/>
  <c r="AC6" i="11"/>
  <c r="AA6" i="11"/>
  <c r="AB6" i="11" s="1"/>
  <c r="Y6" i="11"/>
  <c r="X6" i="11"/>
  <c r="W6" i="11"/>
  <c r="V6" i="11"/>
  <c r="AK6" i="11" s="1"/>
  <c r="U6" i="11"/>
  <c r="AK5" i="11"/>
  <c r="AC5" i="11"/>
  <c r="AA5" i="11"/>
  <c r="Y5" i="11"/>
  <c r="X5" i="11"/>
  <c r="W5" i="11"/>
  <c r="V5" i="11"/>
  <c r="AF5" i="11" s="1"/>
  <c r="U5" i="11"/>
  <c r="AK4" i="11"/>
  <c r="AC4" i="11"/>
  <c r="AA4" i="11"/>
  <c r="AB4" i="11" s="1"/>
  <c r="Y4" i="11"/>
  <c r="X4" i="11"/>
  <c r="W4" i="11"/>
  <c r="V4" i="11"/>
  <c r="U4" i="11"/>
  <c r="AK3" i="11"/>
  <c r="AC3" i="11"/>
  <c r="AA3" i="11"/>
  <c r="AB3" i="11" s="1"/>
  <c r="Y3" i="11"/>
  <c r="X3" i="11"/>
  <c r="W3" i="11"/>
  <c r="V3" i="11"/>
  <c r="AG3" i="11" s="1"/>
  <c r="U3" i="11"/>
  <c r="AF2" i="11"/>
  <c r="AE2" i="11"/>
  <c r="AC2" i="11"/>
  <c r="AA2" i="11"/>
  <c r="AB2" i="11" s="1"/>
  <c r="Y2" i="11"/>
  <c r="X2" i="11"/>
  <c r="W2" i="11"/>
  <c r="V2" i="11"/>
  <c r="AK2" i="11" s="1"/>
  <c r="U2" i="11"/>
  <c r="H11" i="4"/>
  <c r="AH4148" i="11" l="1"/>
  <c r="AH4944" i="11"/>
  <c r="AI2581" i="11"/>
  <c r="AJ2581" i="11" s="1"/>
  <c r="AH5509" i="11"/>
  <c r="AH4502" i="11"/>
  <c r="AH4645" i="11"/>
  <c r="AI5297" i="11"/>
  <c r="AJ5297" i="11" s="1"/>
  <c r="AG18" i="11"/>
  <c r="AG21" i="11"/>
  <c r="AK203" i="11"/>
  <c r="AK227" i="11"/>
  <c r="AK50" i="11"/>
  <c r="AK82" i="11"/>
  <c r="AK86" i="11"/>
  <c r="AK114" i="11"/>
  <c r="AK146" i="11"/>
  <c r="AK150" i="11"/>
  <c r="AG186" i="11"/>
  <c r="AG242" i="11"/>
  <c r="AG290" i="11"/>
  <c r="AG306" i="11"/>
  <c r="AG314" i="11"/>
  <c r="AG346" i="11"/>
  <c r="AG354" i="11"/>
  <c r="AG386" i="11"/>
  <c r="AG418" i="11"/>
  <c r="AG434" i="11"/>
  <c r="AK510" i="11"/>
  <c r="AG518" i="11"/>
  <c r="AF524" i="11"/>
  <c r="AF528" i="11"/>
  <c r="AE547" i="11"/>
  <c r="AG576" i="11"/>
  <c r="AG6" i="11"/>
  <c r="AG10" i="11"/>
  <c r="AF14" i="11"/>
  <c r="AE18" i="11"/>
  <c r="AK19" i="11"/>
  <c r="AK20" i="11"/>
  <c r="AE22" i="11"/>
  <c r="AG25" i="11"/>
  <c r="AK26" i="11"/>
  <c r="AE27" i="11"/>
  <c r="AG30" i="11"/>
  <c r="AG34" i="11"/>
  <c r="AG38" i="11"/>
  <c r="AG42" i="11"/>
  <c r="AE50" i="11"/>
  <c r="AK51" i="11"/>
  <c r="AK52" i="11"/>
  <c r="AE54" i="11"/>
  <c r="AG57" i="11"/>
  <c r="AK58" i="11"/>
  <c r="AE59" i="11"/>
  <c r="AG62" i="11"/>
  <c r="AG66" i="11"/>
  <c r="AG70" i="11"/>
  <c r="AG74" i="11"/>
  <c r="AF78" i="11"/>
  <c r="AE82" i="11"/>
  <c r="AK83" i="11"/>
  <c r="AK84" i="11"/>
  <c r="AE86" i="11"/>
  <c r="AK87" i="11"/>
  <c r="AG89" i="11"/>
  <c r="AK90" i="11"/>
  <c r="AE91" i="11"/>
  <c r="AG94" i="11"/>
  <c r="AG98" i="11"/>
  <c r="AG101" i="11"/>
  <c r="AL106" i="11"/>
  <c r="AG106" i="11"/>
  <c r="AF110" i="11"/>
  <c r="AE114" i="11"/>
  <c r="AK115" i="11"/>
  <c r="AK116" i="11"/>
  <c r="AK117" i="11"/>
  <c r="AE118" i="11"/>
  <c r="AK119" i="11"/>
  <c r="AG121" i="11"/>
  <c r="AK122" i="11"/>
  <c r="AE123" i="11"/>
  <c r="AL126" i="11"/>
  <c r="AG126" i="11"/>
  <c r="AG130" i="11"/>
  <c r="AG133" i="11"/>
  <c r="AG134" i="11"/>
  <c r="AG138" i="11"/>
  <c r="AL140" i="11"/>
  <c r="AF142" i="11"/>
  <c r="AE146" i="11"/>
  <c r="AK147" i="11"/>
  <c r="AK148" i="11"/>
  <c r="AE150" i="11"/>
  <c r="AK151" i="11"/>
  <c r="AG153" i="11"/>
  <c r="AK154" i="11"/>
  <c r="AE155" i="11"/>
  <c r="AL158" i="11"/>
  <c r="AG158" i="11"/>
  <c r="AG162" i="11"/>
  <c r="AG165" i="11"/>
  <c r="AG166" i="11"/>
  <c r="AG170" i="11"/>
  <c r="AF174" i="11"/>
  <c r="AK175" i="11"/>
  <c r="AG177" i="11"/>
  <c r="AK178" i="11"/>
  <c r="AE179" i="11"/>
  <c r="AF182" i="11"/>
  <c r="AK183" i="11"/>
  <c r="AG185" i="11"/>
  <c r="AK186" i="11"/>
  <c r="AE187" i="11"/>
  <c r="AF190" i="11"/>
  <c r="AK191" i="11"/>
  <c r="AG193" i="11"/>
  <c r="AK194" i="11"/>
  <c r="AE195" i="11"/>
  <c r="AF198" i="11"/>
  <c r="AK199" i="11"/>
  <c r="AG201" i="11"/>
  <c r="AK202" i="11"/>
  <c r="AE203" i="11"/>
  <c r="AF206" i="11"/>
  <c r="AK207" i="11"/>
  <c r="AG209" i="11"/>
  <c r="AK210" i="11"/>
  <c r="AE211" i="11"/>
  <c r="AK215" i="11"/>
  <c r="AG217" i="11"/>
  <c r="AK218" i="11"/>
  <c r="AE219" i="11"/>
  <c r="AK223" i="11"/>
  <c r="AG225" i="11"/>
  <c r="AK226" i="11"/>
  <c r="AE227" i="11"/>
  <c r="AL228" i="11"/>
  <c r="AK231" i="11"/>
  <c r="AG233" i="11"/>
  <c r="AK234" i="11"/>
  <c r="AE235" i="11"/>
  <c r="AL236" i="11"/>
  <c r="AF238" i="11"/>
  <c r="AK239" i="11"/>
  <c r="AK240" i="11"/>
  <c r="AG241" i="11"/>
  <c r="AK242" i="11"/>
  <c r="AE243" i="11"/>
  <c r="AF246" i="11"/>
  <c r="AK247" i="11"/>
  <c r="AG249" i="11"/>
  <c r="AK250" i="11"/>
  <c r="AE251" i="11"/>
  <c r="AL253" i="11"/>
  <c r="AK255" i="11"/>
  <c r="AG257" i="11"/>
  <c r="AK258" i="11"/>
  <c r="AE259" i="11"/>
  <c r="AF262" i="11"/>
  <c r="AK263" i="11"/>
  <c r="AG265" i="11"/>
  <c r="AK266" i="11"/>
  <c r="AE267" i="11"/>
  <c r="AF270" i="11"/>
  <c r="AK271" i="11"/>
  <c r="AG273" i="11"/>
  <c r="AK274" i="11"/>
  <c r="AE275" i="11"/>
  <c r="AF278" i="11"/>
  <c r="AK279" i="11"/>
  <c r="AG281" i="11"/>
  <c r="AK282" i="11"/>
  <c r="AE283" i="11"/>
  <c r="AF286" i="11"/>
  <c r="AK287" i="11"/>
  <c r="AG289" i="11"/>
  <c r="AK290" i="11"/>
  <c r="AE291" i="11"/>
  <c r="AL293" i="11"/>
  <c r="AK295" i="11"/>
  <c r="AK296" i="11"/>
  <c r="AG297" i="11"/>
  <c r="AK298" i="11"/>
  <c r="AE299" i="11"/>
  <c r="AL301" i="11"/>
  <c r="AK303" i="11"/>
  <c r="AG305" i="11"/>
  <c r="AK306" i="11"/>
  <c r="AE307" i="11"/>
  <c r="AL309" i="11"/>
  <c r="AK311" i="11"/>
  <c r="AG313" i="11"/>
  <c r="AK314" i="11"/>
  <c r="AE315" i="11"/>
  <c r="AF318" i="11"/>
  <c r="AK319" i="11"/>
  <c r="AG321" i="11"/>
  <c r="AK322" i="11"/>
  <c r="AE323" i="11"/>
  <c r="AF326" i="11"/>
  <c r="AK327" i="11"/>
  <c r="AG329" i="11"/>
  <c r="AK330" i="11"/>
  <c r="AE331" i="11"/>
  <c r="AK335" i="11"/>
  <c r="AG337" i="11"/>
  <c r="AK338" i="11"/>
  <c r="AE339" i="11"/>
  <c r="AK343" i="11"/>
  <c r="AK344" i="11"/>
  <c r="AG345" i="11"/>
  <c r="AK346" i="11"/>
  <c r="AE347" i="11"/>
  <c r="AK351" i="11"/>
  <c r="AG353" i="11"/>
  <c r="AK354" i="11"/>
  <c r="AE355" i="11"/>
  <c r="AK359" i="11"/>
  <c r="AG361" i="11"/>
  <c r="AK362" i="11"/>
  <c r="AE363" i="11"/>
  <c r="AF366" i="11"/>
  <c r="AK367" i="11"/>
  <c r="AG369" i="11"/>
  <c r="AK370" i="11"/>
  <c r="AE371" i="11"/>
  <c r="AF374" i="11"/>
  <c r="AK375" i="11"/>
  <c r="AG377" i="11"/>
  <c r="AK378" i="11"/>
  <c r="AE379" i="11"/>
  <c r="AF382" i="11"/>
  <c r="AK383" i="11"/>
  <c r="AK384" i="11"/>
  <c r="AG385" i="11"/>
  <c r="AK386" i="11"/>
  <c r="AE387" i="11"/>
  <c r="AF390" i="11"/>
  <c r="AK391" i="11"/>
  <c r="AG393" i="11"/>
  <c r="AK394" i="11"/>
  <c r="AE395" i="11"/>
  <c r="AL396" i="11"/>
  <c r="AL397" i="11"/>
  <c r="AK399" i="11"/>
  <c r="AG401" i="11"/>
  <c r="AK402" i="11"/>
  <c r="AE403" i="11"/>
  <c r="AF406" i="11"/>
  <c r="AK407" i="11"/>
  <c r="AK408" i="11"/>
  <c r="AG409" i="11"/>
  <c r="AK410" i="11"/>
  <c r="AE411" i="11"/>
  <c r="AF414" i="11"/>
  <c r="AK415" i="11"/>
  <c r="AK416" i="11"/>
  <c r="AG417" i="11"/>
  <c r="AK418" i="11"/>
  <c r="AE419" i="11"/>
  <c r="AK423" i="11"/>
  <c r="AK424" i="11"/>
  <c r="AG425" i="11"/>
  <c r="AK426" i="11"/>
  <c r="AE427" i="11"/>
  <c r="AK431" i="11"/>
  <c r="AK432" i="11"/>
  <c r="AG433" i="11"/>
  <c r="AK434" i="11"/>
  <c r="AE435" i="11"/>
  <c r="AG438" i="11"/>
  <c r="AK443" i="11"/>
  <c r="AK444" i="11"/>
  <c r="AK445" i="11"/>
  <c r="AE446" i="11"/>
  <c r="AK450" i="11"/>
  <c r="AE451" i="11"/>
  <c r="AG454" i="11"/>
  <c r="AK459" i="11"/>
  <c r="AK460" i="11"/>
  <c r="AK461" i="11"/>
  <c r="AE462" i="11"/>
  <c r="AK466" i="11"/>
  <c r="AE467" i="11"/>
  <c r="AG470" i="11"/>
  <c r="AK475" i="11"/>
  <c r="AK476" i="11"/>
  <c r="AK477" i="11"/>
  <c r="AE478" i="11"/>
  <c r="AK482" i="11"/>
  <c r="AE483" i="11"/>
  <c r="AG486" i="11"/>
  <c r="AF490" i="11"/>
  <c r="AK491" i="11"/>
  <c r="AK492" i="11"/>
  <c r="AK498" i="11"/>
  <c r="AE499" i="11"/>
  <c r="AG502" i="11"/>
  <c r="AL503" i="11"/>
  <c r="AG504" i="11"/>
  <c r="AF504" i="11"/>
  <c r="AK513" i="11"/>
  <c r="AG515" i="11"/>
  <c r="AK516" i="11"/>
  <c r="AK517" i="11"/>
  <c r="AB518" i="11"/>
  <c r="AG521" i="11"/>
  <c r="AG524" i="11"/>
  <c r="AG528" i="11"/>
  <c r="AL535" i="11"/>
  <c r="AG536" i="11"/>
  <c r="AF536" i="11"/>
  <c r="AG544" i="11"/>
  <c r="AK546" i="11"/>
  <c r="AB547" i="11"/>
  <c r="AF552" i="11"/>
  <c r="AL554" i="11"/>
  <c r="AL555" i="11"/>
  <c r="AF556" i="11"/>
  <c r="AF558" i="11"/>
  <c r="AE559" i="11"/>
  <c r="AK560" i="11"/>
  <c r="AG563" i="11"/>
  <c r="AK564" i="11"/>
  <c r="AF565" i="11"/>
  <c r="AG567" i="11"/>
  <c r="AK568" i="11"/>
  <c r="AK573" i="11"/>
  <c r="AB576" i="11"/>
  <c r="AL585" i="11"/>
  <c r="AK586" i="11"/>
  <c r="Z589" i="11"/>
  <c r="AH589" i="11" s="1"/>
  <c r="AD589" i="11"/>
  <c r="AI589" i="11" s="1"/>
  <c r="AJ589" i="11" s="1"/>
  <c r="AK589" i="11"/>
  <c r="AL590" i="11"/>
  <c r="AG591" i="11"/>
  <c r="AG592" i="11"/>
  <c r="AG596" i="11"/>
  <c r="AG600" i="11"/>
  <c r="AL607" i="11"/>
  <c r="AF610" i="11"/>
  <c r="AF614" i="11"/>
  <c r="AL614" i="11"/>
  <c r="AK615" i="11"/>
  <c r="AL617" i="11"/>
  <c r="AK618" i="11"/>
  <c r="AE620" i="11"/>
  <c r="AK620" i="11"/>
  <c r="AF621" i="11"/>
  <c r="AK622" i="11"/>
  <c r="AL623" i="11"/>
  <c r="AK624" i="11"/>
  <c r="AG625" i="11"/>
  <c r="AG626" i="11"/>
  <c r="AF628" i="11"/>
  <c r="AL629" i="11"/>
  <c r="AG629" i="11"/>
  <c r="AG630" i="11"/>
  <c r="AG632" i="11"/>
  <c r="AL636" i="11"/>
  <c r="AK636" i="11"/>
  <c r="AG636" i="11"/>
  <c r="AF642" i="11"/>
  <c r="AL642" i="11"/>
  <c r="AG642" i="11"/>
  <c r="AG643" i="11"/>
  <c r="AF648" i="11"/>
  <c r="AF652" i="11"/>
  <c r="AL664" i="11"/>
  <c r="AG664" i="11"/>
  <c r="AE664" i="11"/>
  <c r="AG668" i="11"/>
  <c r="AG669" i="11"/>
  <c r="AL669" i="11"/>
  <c r="AF685" i="11"/>
  <c r="AG689" i="11"/>
  <c r="AG690" i="11"/>
  <c r="AL707" i="11"/>
  <c r="AF714" i="11"/>
  <c r="AK714" i="11"/>
  <c r="AF737" i="11"/>
  <c r="AK737" i="11"/>
  <c r="AL737" i="11"/>
  <c r="AG22" i="11"/>
  <c r="AG54" i="11"/>
  <c r="AG82" i="11"/>
  <c r="AG149" i="11"/>
  <c r="AG150" i="11"/>
  <c r="AK18" i="11"/>
  <c r="AK54" i="11"/>
  <c r="AK118" i="11"/>
  <c r="AG194" i="11"/>
  <c r="AG202" i="11"/>
  <c r="AG210" i="11"/>
  <c r="AG226" i="11"/>
  <c r="AG234" i="11"/>
  <c r="AG258" i="11"/>
  <c r="AG266" i="11"/>
  <c r="AG282" i="11"/>
  <c r="AG298" i="11"/>
  <c r="AG322" i="11"/>
  <c r="AG338" i="11"/>
  <c r="AG362" i="11"/>
  <c r="AG370" i="11"/>
  <c r="AG378" i="11"/>
  <c r="AG394" i="11"/>
  <c r="AG402" i="11"/>
  <c r="AG410" i="11"/>
  <c r="AG466" i="11"/>
  <c r="AF486" i="11"/>
  <c r="AK487" i="11"/>
  <c r="AF502" i="11"/>
  <c r="AG508" i="11"/>
  <c r="AG514" i="11"/>
  <c r="AL518" i="11"/>
  <c r="AG540" i="11"/>
  <c r="AG560" i="11"/>
  <c r="AD567" i="11"/>
  <c r="AG568" i="11"/>
  <c r="AF584" i="11"/>
  <c r="AL587" i="11"/>
  <c r="AF600" i="11"/>
  <c r="AG2" i="11"/>
  <c r="AG5" i="11"/>
  <c r="AE3" i="11"/>
  <c r="AE7" i="11"/>
  <c r="AK10" i="11"/>
  <c r="AE11" i="11"/>
  <c r="AG14" i="11"/>
  <c r="AF18" i="11"/>
  <c r="AF22" i="11"/>
  <c r="AK25" i="11"/>
  <c r="AE26" i="11"/>
  <c r="AK27" i="11"/>
  <c r="AK28" i="11"/>
  <c r="AK30" i="11"/>
  <c r="AE31" i="11"/>
  <c r="AK34" i="11"/>
  <c r="AE35" i="11"/>
  <c r="AK38" i="11"/>
  <c r="AE39" i="11"/>
  <c r="AK42" i="11"/>
  <c r="AE43" i="11"/>
  <c r="AL46" i="11"/>
  <c r="AG46" i="11"/>
  <c r="AF50" i="11"/>
  <c r="AF54" i="11"/>
  <c r="AK57" i="11"/>
  <c r="AE58" i="11"/>
  <c r="AK59" i="11"/>
  <c r="AK60" i="11"/>
  <c r="AG61" i="11"/>
  <c r="AK62" i="11"/>
  <c r="AE63" i="11"/>
  <c r="AK66" i="11"/>
  <c r="AE67" i="11"/>
  <c r="AE71" i="11"/>
  <c r="AE75" i="11"/>
  <c r="AG78" i="11"/>
  <c r="AF86" i="11"/>
  <c r="AK89" i="11"/>
  <c r="AE90" i="11"/>
  <c r="AK91" i="11"/>
  <c r="AK92" i="11"/>
  <c r="AE95" i="11"/>
  <c r="AE99" i="11"/>
  <c r="AE103" i="11"/>
  <c r="AE107" i="11"/>
  <c r="AG110" i="11"/>
  <c r="AF114" i="11"/>
  <c r="AF118" i="11"/>
  <c r="AK121" i="11"/>
  <c r="AE122" i="11"/>
  <c r="AK123" i="11"/>
  <c r="AK124" i="11"/>
  <c r="AE127" i="11"/>
  <c r="AE131" i="11"/>
  <c r="AE135" i="11"/>
  <c r="AE139" i="11"/>
  <c r="AG142" i="11"/>
  <c r="AF146" i="11"/>
  <c r="AF150" i="11"/>
  <c r="AK153" i="11"/>
  <c r="AE154" i="11"/>
  <c r="AK155" i="11"/>
  <c r="AK156" i="11"/>
  <c r="AE159" i="11"/>
  <c r="AE163" i="11"/>
  <c r="AE167" i="11"/>
  <c r="AE171" i="11"/>
  <c r="AG174" i="11"/>
  <c r="AK177" i="11"/>
  <c r="AE178" i="11"/>
  <c r="AF179" i="11"/>
  <c r="AG182" i="11"/>
  <c r="AK185" i="11"/>
  <c r="AE186" i="11"/>
  <c r="AF187" i="11"/>
  <c r="AG190" i="11"/>
  <c r="AK193" i="11"/>
  <c r="AE194" i="11"/>
  <c r="AF195" i="11"/>
  <c r="AG198" i="11"/>
  <c r="AK201" i="11"/>
  <c r="AE202" i="11"/>
  <c r="AF203" i="11"/>
  <c r="AG206" i="11"/>
  <c r="AK209" i="11"/>
  <c r="AE210" i="11"/>
  <c r="AF211" i="11"/>
  <c r="AL214" i="11"/>
  <c r="AG214" i="11"/>
  <c r="AK217" i="11"/>
  <c r="AE218" i="11"/>
  <c r="AF219" i="11"/>
  <c r="AL222" i="11"/>
  <c r="AG222" i="11"/>
  <c r="AK225" i="11"/>
  <c r="AE226" i="11"/>
  <c r="AF227" i="11"/>
  <c r="AL230" i="11"/>
  <c r="AG230" i="11"/>
  <c r="AK233" i="11"/>
  <c r="AE234" i="11"/>
  <c r="AG238" i="11"/>
  <c r="AK241" i="11"/>
  <c r="AE242" i="11"/>
  <c r="AF243" i="11"/>
  <c r="AG246" i="11"/>
  <c r="AK249" i="11"/>
  <c r="AE250" i="11"/>
  <c r="AF251" i="11"/>
  <c r="AL254" i="11"/>
  <c r="AG254" i="11"/>
  <c r="AK257" i="11"/>
  <c r="AE258" i="11"/>
  <c r="AF259" i="11"/>
  <c r="AG262" i="11"/>
  <c r="AK265" i="11"/>
  <c r="AE266" i="11"/>
  <c r="AF267" i="11"/>
  <c r="AG270" i="11"/>
  <c r="AK273" i="11"/>
  <c r="AE274" i="11"/>
  <c r="AF275" i="11"/>
  <c r="AG278" i="11"/>
  <c r="AK281" i="11"/>
  <c r="AE282" i="11"/>
  <c r="AF283" i="11"/>
  <c r="AG286" i="11"/>
  <c r="AK289" i="11"/>
  <c r="AE290" i="11"/>
  <c r="AF291" i="11"/>
  <c r="AL294" i="11"/>
  <c r="AG294" i="11"/>
  <c r="AK297" i="11"/>
  <c r="AE298" i="11"/>
  <c r="AF299" i="11"/>
  <c r="AL302" i="11"/>
  <c r="AG302" i="11"/>
  <c r="AK305" i="11"/>
  <c r="AE306" i="11"/>
  <c r="AF307" i="11"/>
  <c r="AL310" i="11"/>
  <c r="AG310" i="11"/>
  <c r="AK313" i="11"/>
  <c r="AE314" i="11"/>
  <c r="AF315" i="11"/>
  <c r="AG318" i="11"/>
  <c r="AK321" i="11"/>
  <c r="AE322" i="11"/>
  <c r="AF323" i="11"/>
  <c r="AG326" i="11"/>
  <c r="AK329" i="11"/>
  <c r="AE330" i="11"/>
  <c r="AF331" i="11"/>
  <c r="AG334" i="11"/>
  <c r="AK337" i="11"/>
  <c r="AE338" i="11"/>
  <c r="AF339" i="11"/>
  <c r="AL342" i="11"/>
  <c r="AG342" i="11"/>
  <c r="AK345" i="11"/>
  <c r="AE346" i="11"/>
  <c r="AF347" i="11"/>
  <c r="AG350" i="11"/>
  <c r="AK353" i="11"/>
  <c r="AE354" i="11"/>
  <c r="AF355" i="11"/>
  <c r="AG358" i="11"/>
  <c r="AK361" i="11"/>
  <c r="AE362" i="11"/>
  <c r="AF363" i="11"/>
  <c r="AG366" i="11"/>
  <c r="AK369" i="11"/>
  <c r="AE370" i="11"/>
  <c r="AF371" i="11"/>
  <c r="AG374" i="11"/>
  <c r="AK377" i="11"/>
  <c r="AE378" i="11"/>
  <c r="AF379" i="11"/>
  <c r="AG382" i="11"/>
  <c r="AK385" i="11"/>
  <c r="AE386" i="11"/>
  <c r="AF387" i="11"/>
  <c r="AG390" i="11"/>
  <c r="AK393" i="11"/>
  <c r="AE394" i="11"/>
  <c r="AF395" i="11"/>
  <c r="AL398" i="11"/>
  <c r="AG398" i="11"/>
  <c r="AE402" i="11"/>
  <c r="AF403" i="11"/>
  <c r="AG406" i="11"/>
  <c r="AK409" i="11"/>
  <c r="AE410" i="11"/>
  <c r="AF411" i="11"/>
  <c r="AG414" i="11"/>
  <c r="AK417" i="11"/>
  <c r="AE418" i="11"/>
  <c r="AF419" i="11"/>
  <c r="AL422" i="11"/>
  <c r="AG422" i="11"/>
  <c r="AE426" i="11"/>
  <c r="AF427" i="11"/>
  <c r="AL430" i="11"/>
  <c r="AG430" i="11"/>
  <c r="AE434" i="11"/>
  <c r="AF435" i="11"/>
  <c r="AK438" i="11"/>
  <c r="AE439" i="11"/>
  <c r="AL441" i="11"/>
  <c r="AL442" i="11"/>
  <c r="AG442" i="11"/>
  <c r="AK447" i="11"/>
  <c r="AK448" i="11"/>
  <c r="AK449" i="11"/>
  <c r="AE450" i="11"/>
  <c r="AF451" i="11"/>
  <c r="AK454" i="11"/>
  <c r="AE455" i="11"/>
  <c r="AL457" i="11"/>
  <c r="AG458" i="11"/>
  <c r="AK463" i="11"/>
  <c r="AK464" i="11"/>
  <c r="AK465" i="11"/>
  <c r="AE466" i="11"/>
  <c r="AF467" i="11"/>
  <c r="AK470" i="11"/>
  <c r="AE471" i="11"/>
  <c r="AG474" i="11"/>
  <c r="AK479" i="11"/>
  <c r="AK480" i="11"/>
  <c r="AE482" i="11"/>
  <c r="AF483" i="11"/>
  <c r="AK486" i="11"/>
  <c r="AE487" i="11"/>
  <c r="AG490" i="11"/>
  <c r="AF494" i="11"/>
  <c r="AD494" i="11" s="1"/>
  <c r="AI494" i="11" s="1"/>
  <c r="AJ494" i="11" s="1"/>
  <c r="AK495" i="11"/>
  <c r="AK496" i="11"/>
  <c r="AF499" i="11"/>
  <c r="AK502" i="11"/>
  <c r="AE503" i="11"/>
  <c r="AB504" i="11"/>
  <c r="AK504" i="11"/>
  <c r="AK508" i="11"/>
  <c r="AK509" i="11"/>
  <c r="AG512" i="11"/>
  <c r="AL513" i="11"/>
  <c r="AK514" i="11"/>
  <c r="AB515" i="11"/>
  <c r="AL519" i="11"/>
  <c r="AL520" i="11"/>
  <c r="AF520" i="11"/>
  <c r="AK521" i="11"/>
  <c r="AG523" i="11"/>
  <c r="AG527" i="11"/>
  <c r="AD527" i="11" s="1"/>
  <c r="AI527" i="11" s="1"/>
  <c r="AJ527" i="11" s="1"/>
  <c r="AK528" i="11"/>
  <c r="AG529" i="11"/>
  <c r="AG532" i="11"/>
  <c r="AE535" i="11"/>
  <c r="AB536" i="11"/>
  <c r="AK536" i="11"/>
  <c r="AK540" i="11"/>
  <c r="AK541" i="11"/>
  <c r="AB544" i="11"/>
  <c r="AL546" i="11"/>
  <c r="AK550" i="11"/>
  <c r="AL553" i="11"/>
  <c r="AG555" i="11"/>
  <c r="AG556" i="11"/>
  <c r="AG559" i="11"/>
  <c r="AE560" i="11"/>
  <c r="AE564" i="11"/>
  <c r="Z564" i="11" s="1"/>
  <c r="AH564" i="11" s="1"/>
  <c r="AF566" i="11"/>
  <c r="AL567" i="11"/>
  <c r="AK574" i="11"/>
  <c r="AL575" i="11"/>
  <c r="AF578" i="11"/>
  <c r="AK579" i="11"/>
  <c r="AL582" i="11"/>
  <c r="AK583" i="11"/>
  <c r="AG584" i="11"/>
  <c r="AG587" i="11"/>
  <c r="AE588" i="11"/>
  <c r="Z588" i="11" s="1"/>
  <c r="AL589" i="11"/>
  <c r="AF590" i="11"/>
  <c r="AK592" i="11"/>
  <c r="AG593" i="11"/>
  <c r="AF597" i="11"/>
  <c r="AL599" i="11"/>
  <c r="AK600" i="11"/>
  <c r="AG604" i="11"/>
  <c r="AK609" i="11"/>
  <c r="AE611" i="11"/>
  <c r="AK612" i="11"/>
  <c r="AK613" i="11"/>
  <c r="AG616" i="11"/>
  <c r="AG619" i="11"/>
  <c r="AG621" i="11"/>
  <c r="AL622" i="11"/>
  <c r="AE623" i="11"/>
  <c r="AE624" i="11"/>
  <c r="AG628" i="11"/>
  <c r="AK638" i="11"/>
  <c r="AL639" i="11"/>
  <c r="AB643" i="11"/>
  <c r="AK652" i="11"/>
  <c r="AF653" i="11"/>
  <c r="AE654" i="11"/>
  <c r="AK654" i="11"/>
  <c r="AK655" i="11"/>
  <c r="AE655" i="11"/>
  <c r="AK660" i="11"/>
  <c r="AF660" i="11"/>
  <c r="AG662" i="11"/>
  <c r="AE663" i="11"/>
  <c r="AF674" i="11"/>
  <c r="AL674" i="11"/>
  <c r="AG674" i="11"/>
  <c r="AL675" i="11"/>
  <c r="AG678" i="11"/>
  <c r="AK678" i="11"/>
  <c r="AF678" i="11"/>
  <c r="AB678" i="11"/>
  <c r="AL680" i="11"/>
  <c r="AK680" i="11"/>
  <c r="AF680" i="11"/>
  <c r="AL684" i="11"/>
  <c r="AG684" i="11"/>
  <c r="AE684" i="11"/>
  <c r="AL688" i="11"/>
  <c r="AE688" i="11"/>
  <c r="Z688" i="11" s="1"/>
  <c r="AH688" i="11" s="1"/>
  <c r="AG688" i="11"/>
  <c r="AF693" i="11"/>
  <c r="AK703" i="11"/>
  <c r="AL703" i="11"/>
  <c r="AG741" i="11"/>
  <c r="AK741" i="11"/>
  <c r="AL741" i="11"/>
  <c r="AE749" i="11"/>
  <c r="AF749" i="11"/>
  <c r="AL749" i="11"/>
  <c r="AG749" i="11"/>
  <c r="AF755" i="11"/>
  <c r="AG755" i="11"/>
  <c r="AL768" i="11"/>
  <c r="AG768" i="11"/>
  <c r="AK768" i="11"/>
  <c r="AF768" i="11"/>
  <c r="AG86" i="11"/>
  <c r="AG117" i="11"/>
  <c r="AG118" i="11"/>
  <c r="AG146" i="11"/>
  <c r="AK179" i="11"/>
  <c r="AK187" i="11"/>
  <c r="AK195" i="11"/>
  <c r="AK211" i="11"/>
  <c r="AK219" i="11"/>
  <c r="AG235" i="11"/>
  <c r="AK235" i="11"/>
  <c r="AK243" i="11"/>
  <c r="AK251" i="11"/>
  <c r="AK259" i="11"/>
  <c r="AK267" i="11"/>
  <c r="AK275" i="11"/>
  <c r="AK283" i="11"/>
  <c r="AK291" i="11"/>
  <c r="AK299" i="11"/>
  <c r="AK307" i="11"/>
  <c r="AK315" i="11"/>
  <c r="AK323" i="11"/>
  <c r="AK331" i="11"/>
  <c r="AK339" i="11"/>
  <c r="AK347" i="11"/>
  <c r="AK355" i="11"/>
  <c r="AK363" i="11"/>
  <c r="AK371" i="11"/>
  <c r="AK379" i="11"/>
  <c r="AK387" i="11"/>
  <c r="AF394" i="11"/>
  <c r="AK395" i="11"/>
  <c r="AL401" i="11"/>
  <c r="AF402" i="11"/>
  <c r="AK403" i="11"/>
  <c r="AF410" i="11"/>
  <c r="AK411" i="11"/>
  <c r="AF418" i="11"/>
  <c r="AK419" i="11"/>
  <c r="AL425" i="11"/>
  <c r="AF426" i="11"/>
  <c r="AK427" i="11"/>
  <c r="AL433" i="11"/>
  <c r="AF434" i="11"/>
  <c r="AK435" i="11"/>
  <c r="AF439" i="11"/>
  <c r="AL446" i="11"/>
  <c r="AG446" i="11"/>
  <c r="AF450" i="11"/>
  <c r="AK451" i="11"/>
  <c r="AF455" i="11"/>
  <c r="AL462" i="11"/>
  <c r="AG462" i="11"/>
  <c r="AF466" i="11"/>
  <c r="AK467" i="11"/>
  <c r="AF471" i="11"/>
  <c r="AL478" i="11"/>
  <c r="AG478" i="11"/>
  <c r="AF482" i="11"/>
  <c r="AK483" i="11"/>
  <c r="AI486" i="11"/>
  <c r="AJ486" i="11" s="1"/>
  <c r="AE486" i="11"/>
  <c r="AD486" i="11" s="1"/>
  <c r="AF487" i="11"/>
  <c r="AL493" i="11"/>
  <c r="AL498" i="11"/>
  <c r="AF498" i="11"/>
  <c r="AK499" i="11"/>
  <c r="AE502" i="11"/>
  <c r="AD502" i="11" s="1"/>
  <c r="AI502" i="11" s="1"/>
  <c r="AJ502" i="11" s="1"/>
  <c r="AG503" i="11"/>
  <c r="AE510" i="11"/>
  <c r="AL514" i="11"/>
  <c r="AK518" i="11"/>
  <c r="AE524" i="11"/>
  <c r="AE528" i="11"/>
  <c r="AG530" i="11"/>
  <c r="AG535" i="11"/>
  <c r="AK542" i="11"/>
  <c r="AF546" i="11"/>
  <c r="AK547" i="11"/>
  <c r="AG550" i="11"/>
  <c r="AL550" i="11"/>
  <c r="AF560" i="11"/>
  <c r="AL561" i="11"/>
  <c r="AL562" i="11"/>
  <c r="AG566" i="11"/>
  <c r="AE568" i="11"/>
  <c r="AL572" i="11"/>
  <c r="AG572" i="11"/>
  <c r="AE579" i="11"/>
  <c r="AK584" i="11"/>
  <c r="AK590" i="11"/>
  <c r="AG594" i="11"/>
  <c r="AG597" i="11"/>
  <c r="AE600" i="11"/>
  <c r="AG608" i="11"/>
  <c r="AL609" i="11"/>
  <c r="AL613" i="11"/>
  <c r="AK616" i="11"/>
  <c r="Z621" i="11"/>
  <c r="AH621" i="11" s="1"/>
  <c r="AD621" i="11"/>
  <c r="AI621" i="11" s="1"/>
  <c r="AJ621" i="11" s="1"/>
  <c r="AK621" i="11"/>
  <c r="AG623" i="11"/>
  <c r="AF624" i="11"/>
  <c r="AF627" i="11"/>
  <c r="AG627" i="11"/>
  <c r="AK628" i="11"/>
  <c r="AK642" i="11"/>
  <c r="AL651" i="11"/>
  <c r="AE652" i="11"/>
  <c r="AG653" i="11"/>
  <c r="AL654" i="11"/>
  <c r="AL655" i="11"/>
  <c r="AL672" i="11"/>
  <c r="AK672" i="11"/>
  <c r="AG672" i="11"/>
  <c r="AB672" i="11"/>
  <c r="AE685" i="11"/>
  <c r="AG685" i="11"/>
  <c r="AF691" i="11"/>
  <c r="AG691" i="11"/>
  <c r="AG707" i="11"/>
  <c r="AB707" i="11"/>
  <c r="AL716" i="11"/>
  <c r="AF716" i="11"/>
  <c r="AG716" i="11"/>
  <c r="AE716" i="11"/>
  <c r="AL740" i="11"/>
  <c r="AK740" i="11"/>
  <c r="AL744" i="11"/>
  <c r="AG744" i="11"/>
  <c r="AK744" i="11"/>
  <c r="AF744" i="11"/>
  <c r="AL754" i="11"/>
  <c r="AG754" i="11"/>
  <c r="AG50" i="11"/>
  <c r="AG114" i="11"/>
  <c r="AK22" i="11"/>
  <c r="AG26" i="11"/>
  <c r="AG58" i="11"/>
  <c r="AG90" i="11"/>
  <c r="AG122" i="11"/>
  <c r="AG154" i="11"/>
  <c r="AG178" i="11"/>
  <c r="AG218" i="11"/>
  <c r="AG250" i="11"/>
  <c r="AG274" i="11"/>
  <c r="AG330" i="11"/>
  <c r="AG426" i="11"/>
  <c r="AK439" i="11"/>
  <c r="AG450" i="11"/>
  <c r="AK455" i="11"/>
  <c r="AK471" i="11"/>
  <c r="AE555" i="11"/>
  <c r="AF568" i="11"/>
  <c r="AF616" i="11"/>
  <c r="AL621" i="11"/>
  <c r="AL632" i="11"/>
  <c r="AK632" i="11"/>
  <c r="AF632" i="11"/>
  <c r="AG637" i="11"/>
  <c r="AK637" i="11"/>
  <c r="AG640" i="11"/>
  <c r="AB640" i="11"/>
  <c r="AG646" i="11"/>
  <c r="AK646" i="11"/>
  <c r="AF646" i="11"/>
  <c r="AK653" i="11"/>
  <c r="AF663" i="11"/>
  <c r="AG663" i="11"/>
  <c r="AE686" i="11"/>
  <c r="AG686" i="11"/>
  <c r="AL694" i="11"/>
  <c r="AF694" i="11"/>
  <c r="AL715" i="11"/>
  <c r="AG715" i="11"/>
  <c r="AG734" i="11"/>
  <c r="AK734" i="11"/>
  <c r="AK749" i="11"/>
  <c r="AL752" i="11"/>
  <c r="AK752" i="11"/>
  <c r="AG752" i="11"/>
  <c r="AE752" i="11"/>
  <c r="AL753" i="11"/>
  <c r="AG753" i="11"/>
  <c r="AL631" i="11"/>
  <c r="AL647" i="11"/>
  <c r="AL653" i="11"/>
  <c r="AL656" i="11"/>
  <c r="AF656" i="11"/>
  <c r="Z656" i="11" s="1"/>
  <c r="AH656" i="11" s="1"/>
  <c r="AL657" i="11"/>
  <c r="AL658" i="11"/>
  <c r="AK673" i="11"/>
  <c r="AG675" i="11"/>
  <c r="AK676" i="11"/>
  <c r="AG681" i="11"/>
  <c r="AL686" i="11"/>
  <c r="AF696" i="11"/>
  <c r="AK700" i="11"/>
  <c r="AK701" i="11"/>
  <c r="AG706" i="11"/>
  <c r="AF710" i="11"/>
  <c r="AL710" i="11"/>
  <c r="AL717" i="11"/>
  <c r="AF718" i="11"/>
  <c r="AK724" i="11"/>
  <c r="AF725" i="11"/>
  <c r="AF728" i="11"/>
  <c r="AL732" i="11"/>
  <c r="AG732" i="11"/>
  <c r="AG736" i="11"/>
  <c r="AK738" i="11"/>
  <c r="AG745" i="11"/>
  <c r="AL750" i="11"/>
  <c r="AE751" i="11"/>
  <c r="AE756" i="11"/>
  <c r="AK757" i="11"/>
  <c r="AK758" i="11"/>
  <c r="AF760" i="11"/>
  <c r="AG761" i="11"/>
  <c r="AK763" i="11"/>
  <c r="AK764" i="11"/>
  <c r="AK765" i="11"/>
  <c r="AF769" i="11"/>
  <c r="AE772" i="11"/>
  <c r="AL773" i="11"/>
  <c r="AK773" i="11"/>
  <c r="AK774" i="11"/>
  <c r="AF776" i="11"/>
  <c r="AK777" i="11"/>
  <c r="AF784" i="11"/>
  <c r="AE785" i="11"/>
  <c r="AF788" i="11"/>
  <c r="AK788" i="11"/>
  <c r="AF789" i="11"/>
  <c r="AL791" i="11"/>
  <c r="AK792" i="11"/>
  <c r="AE793" i="11"/>
  <c r="AG800" i="11"/>
  <c r="AG801" i="11"/>
  <c r="AE804" i="11"/>
  <c r="AL805" i="11"/>
  <c r="AK805" i="11"/>
  <c r="AL806" i="11"/>
  <c r="AG816" i="11"/>
  <c r="AK818" i="11"/>
  <c r="AB820" i="11"/>
  <c r="AK820" i="11"/>
  <c r="AK821" i="11"/>
  <c r="AF822" i="11"/>
  <c r="AF825" i="11"/>
  <c r="AE828" i="11"/>
  <c r="AL832" i="11"/>
  <c r="AF832" i="11"/>
  <c r="AG832" i="11"/>
  <c r="AL833" i="11"/>
  <c r="AK833" i="11"/>
  <c r="AF834" i="11"/>
  <c r="AF836" i="11"/>
  <c r="AG836" i="11"/>
  <c r="AE840" i="11"/>
  <c r="AK841" i="11"/>
  <c r="AF842" i="11"/>
  <c r="AL844" i="11"/>
  <c r="AF844" i="11"/>
  <c r="AG844" i="11"/>
  <c r="AB848" i="11"/>
  <c r="AK850" i="11"/>
  <c r="AG852" i="11"/>
  <c r="AK854" i="11"/>
  <c r="AF856" i="11"/>
  <c r="AF860" i="11"/>
  <c r="Z861" i="11"/>
  <c r="AE864" i="11"/>
  <c r="AF865" i="11"/>
  <c r="AE868" i="11"/>
  <c r="AF869" i="11"/>
  <c r="AK872" i="11"/>
  <c r="AE873" i="11"/>
  <c r="AK876" i="11"/>
  <c r="AE877" i="11"/>
  <c r="AB880" i="11"/>
  <c r="AG880" i="11"/>
  <c r="AK882" i="11"/>
  <c r="AG884" i="11"/>
  <c r="AK886" i="11"/>
  <c r="AK891" i="11"/>
  <c r="AG892" i="11"/>
  <c r="AL893" i="11"/>
  <c r="AL894" i="11"/>
  <c r="AE894" i="11"/>
  <c r="AG894" i="11"/>
  <c r="AE896" i="11"/>
  <c r="AG896" i="11"/>
  <c r="AL899" i="11"/>
  <c r="AK900" i="11"/>
  <c r="AG902" i="11"/>
  <c r="AK906" i="11"/>
  <c r="AG908" i="11"/>
  <c r="AF910" i="11"/>
  <c r="AF912" i="11"/>
  <c r="AK918" i="11"/>
  <c r="AE920" i="11"/>
  <c r="AK922" i="11"/>
  <c r="AG923" i="11"/>
  <c r="AF924" i="11"/>
  <c r="AF926" i="11"/>
  <c r="AF928" i="11"/>
  <c r="AG930" i="11"/>
  <c r="AE940" i="11"/>
  <c r="AK941" i="11"/>
  <c r="AL943" i="11"/>
  <c r="AE946" i="11"/>
  <c r="AK946" i="11"/>
  <c r="AL947" i="11"/>
  <c r="AK948" i="11"/>
  <c r="AG950" i="11"/>
  <c r="AK954" i="11"/>
  <c r="AG955" i="11"/>
  <c r="AL956" i="11"/>
  <c r="AF956" i="11"/>
  <c r="AF958" i="11"/>
  <c r="AF960" i="11"/>
  <c r="AG967" i="11"/>
  <c r="AG969" i="11"/>
  <c r="AK970" i="11"/>
  <c r="AG972" i="11"/>
  <c r="AL973" i="11"/>
  <c r="AE974" i="11"/>
  <c r="AG974" i="11"/>
  <c r="AL976" i="11"/>
  <c r="AE976" i="11"/>
  <c r="AG976" i="11"/>
  <c r="AG983" i="11"/>
  <c r="AK987" i="11"/>
  <c r="AG988" i="11"/>
  <c r="AF990" i="11"/>
  <c r="AF992" i="11"/>
  <c r="AG998" i="11"/>
  <c r="AE1002" i="11"/>
  <c r="AE1004" i="11"/>
  <c r="AK1005" i="11"/>
  <c r="AK1006" i="11"/>
  <c r="AK1008" i="11"/>
  <c r="AF1010" i="11"/>
  <c r="AK1017" i="11"/>
  <c r="AE1020" i="11"/>
  <c r="AK1021" i="11"/>
  <c r="AL1023" i="11"/>
  <c r="AG1026" i="11"/>
  <c r="AE1030" i="11"/>
  <c r="AE1034" i="11"/>
  <c r="AL1036" i="11"/>
  <c r="AF1036" i="11"/>
  <c r="AF1038" i="11"/>
  <c r="AF1040" i="11"/>
  <c r="AG1047" i="11"/>
  <c r="AK1051" i="11"/>
  <c r="AG1053" i="11"/>
  <c r="AG1054" i="11"/>
  <c r="AK1054" i="11"/>
  <c r="AG1056" i="11"/>
  <c r="AG1063" i="11"/>
  <c r="AG1065" i="11"/>
  <c r="AG1066" i="11"/>
  <c r="AK1066" i="11"/>
  <c r="AG1067" i="11"/>
  <c r="AG1068" i="11"/>
  <c r="AF1070" i="11"/>
  <c r="AL1072" i="11"/>
  <c r="AF1072" i="11"/>
  <c r="AG1079" i="11"/>
  <c r="AK1080" i="11"/>
  <c r="AK1083" i="11"/>
  <c r="AK1084" i="11"/>
  <c r="AG1085" i="11"/>
  <c r="AG1086" i="11"/>
  <c r="AK1086" i="11"/>
  <c r="AG1088" i="11"/>
  <c r="AF1090" i="11"/>
  <c r="AK1097" i="11"/>
  <c r="AK1099" i="11"/>
  <c r="AL1102" i="11"/>
  <c r="AG1102" i="11"/>
  <c r="AK1102" i="11"/>
  <c r="AG1104" i="11"/>
  <c r="AK1110" i="11"/>
  <c r="AG1114" i="11"/>
  <c r="AK1114" i="11"/>
  <c r="AG1116" i="11"/>
  <c r="AL1117" i="11"/>
  <c r="AG1118" i="11"/>
  <c r="AK1118" i="11"/>
  <c r="AG1120" i="11"/>
  <c r="AG1124" i="11"/>
  <c r="AK1126" i="11"/>
  <c r="AG1130" i="11"/>
  <c r="AK1130" i="11"/>
  <c r="AG1132" i="11"/>
  <c r="AF1134" i="11"/>
  <c r="AF1136" i="11"/>
  <c r="AK1142" i="11"/>
  <c r="AL1146" i="11"/>
  <c r="AG1146" i="11"/>
  <c r="AK1146" i="11"/>
  <c r="AL1150" i="11"/>
  <c r="AG1150" i="11"/>
  <c r="AK1150" i="11"/>
  <c r="AG1156" i="11"/>
  <c r="AK1158" i="11"/>
  <c r="AK1163" i="11"/>
  <c r="AL1167" i="11"/>
  <c r="AG1170" i="11"/>
  <c r="AK1177" i="11"/>
  <c r="AE1180" i="11"/>
  <c r="AK1181" i="11"/>
  <c r="AE1184" i="11"/>
  <c r="AE1186" i="11"/>
  <c r="AK1186" i="11"/>
  <c r="AE1194" i="11"/>
  <c r="AL1196" i="11"/>
  <c r="AF1196" i="11"/>
  <c r="AF1198" i="11"/>
  <c r="AL1200" i="11"/>
  <c r="AF1200" i="11"/>
  <c r="AG1206" i="11"/>
  <c r="AL1210" i="11"/>
  <c r="AG1210" i="11"/>
  <c r="AK1210" i="11"/>
  <c r="AL1214" i="11"/>
  <c r="AG1214" i="11"/>
  <c r="AK1214" i="11"/>
  <c r="AG1220" i="11"/>
  <c r="AK1222" i="11"/>
  <c r="AK1227" i="11"/>
  <c r="AL1231" i="11"/>
  <c r="AG1234" i="11"/>
  <c r="AE1242" i="11"/>
  <c r="AF1244" i="11"/>
  <c r="AF1246" i="11"/>
  <c r="AL1248" i="11"/>
  <c r="AF1248" i="11"/>
  <c r="AK1254" i="11"/>
  <c r="AK1259" i="11"/>
  <c r="AL1263" i="11"/>
  <c r="AG1266" i="11"/>
  <c r="AE1274" i="11"/>
  <c r="AL1276" i="11"/>
  <c r="AF1276" i="11"/>
  <c r="AF1278" i="11"/>
  <c r="AL1280" i="11"/>
  <c r="AF1280" i="11"/>
  <c r="AG1286" i="11"/>
  <c r="AL1290" i="11"/>
  <c r="AG1290" i="11"/>
  <c r="AK1290" i="11"/>
  <c r="AL1294" i="11"/>
  <c r="AG1294" i="11"/>
  <c r="AK1294" i="11"/>
  <c r="AK1298" i="11"/>
  <c r="AK1314" i="11"/>
  <c r="AF1314" i="11"/>
  <c r="AG1314" i="11"/>
  <c r="AL1318" i="11"/>
  <c r="AE1318" i="11"/>
  <c r="AG1318" i="11"/>
  <c r="AG1324" i="11"/>
  <c r="AK1328" i="11"/>
  <c r="AL1336" i="11"/>
  <c r="AF1336" i="11"/>
  <c r="AG1336" i="11"/>
  <c r="AL1344" i="11"/>
  <c r="AF1344" i="11"/>
  <c r="AG1344" i="11"/>
  <c r="AG1346" i="11"/>
  <c r="AK1350" i="11"/>
  <c r="AK1374" i="11"/>
  <c r="AL1381" i="11"/>
  <c r="AK1381" i="11"/>
  <c r="AL1387" i="11"/>
  <c r="AK1387" i="11"/>
  <c r="AL1397" i="11"/>
  <c r="AK1397" i="11"/>
  <c r="AK1408" i="11"/>
  <c r="AL1416" i="11"/>
  <c r="AF1416" i="11"/>
  <c r="AG1416" i="11"/>
  <c r="AL1424" i="11"/>
  <c r="AF1424" i="11"/>
  <c r="AG1424" i="11"/>
  <c r="AG1426" i="11"/>
  <c r="AL1429" i="11"/>
  <c r="AK1429" i="11"/>
  <c r="AF1434" i="11"/>
  <c r="AE1434" i="11"/>
  <c r="AG1434" i="11"/>
  <c r="AF1456" i="11"/>
  <c r="AL1496" i="11"/>
  <c r="AF1496" i="11"/>
  <c r="AE1496" i="11"/>
  <c r="AG1518" i="11"/>
  <c r="AE1518" i="11"/>
  <c r="AF1518" i="11"/>
  <c r="AB1518" i="11"/>
  <c r="AK1557" i="11"/>
  <c r="AG1557" i="11"/>
  <c r="AL1636" i="11"/>
  <c r="AG1636" i="11"/>
  <c r="AE1636" i="11"/>
  <c r="AF1636" i="11"/>
  <c r="AL1657" i="11"/>
  <c r="AF1657" i="11"/>
  <c r="AE1657" i="11"/>
  <c r="Z1657" i="11" s="1"/>
  <c r="AL1724" i="11"/>
  <c r="AE1724" i="11"/>
  <c r="AK1724" i="11"/>
  <c r="AF1724" i="11"/>
  <c r="AB1724" i="11"/>
  <c r="AE1727" i="11"/>
  <c r="AG1727" i="11"/>
  <c r="AL1738" i="11"/>
  <c r="AK1738" i="11"/>
  <c r="AE1755" i="11"/>
  <c r="AL1755" i="11"/>
  <c r="AK1755" i="11"/>
  <c r="AL1793" i="11"/>
  <c r="AG1793" i="11"/>
  <c r="AK1793" i="11"/>
  <c r="AL1925" i="11"/>
  <c r="AK1925" i="11"/>
  <c r="AE1925" i="11"/>
  <c r="AG1925" i="11"/>
  <c r="AL1958" i="11"/>
  <c r="AG1958" i="11"/>
  <c r="AK1958" i="11"/>
  <c r="AF785" i="11"/>
  <c r="AL818" i="11"/>
  <c r="AK825" i="11"/>
  <c r="AF828" i="11"/>
  <c r="AG828" i="11"/>
  <c r="AF840" i="11"/>
  <c r="AG840" i="11"/>
  <c r="AF864" i="11"/>
  <c r="AK865" i="11"/>
  <c r="AF868" i="11"/>
  <c r="AK869" i="11"/>
  <c r="AE872" i="11"/>
  <c r="Z872" i="11" s="1"/>
  <c r="AH872" i="11" s="1"/>
  <c r="AL886" i="11"/>
  <c r="AL891" i="11"/>
  <c r="AK902" i="11"/>
  <c r="AE910" i="11"/>
  <c r="AG910" i="11"/>
  <c r="AE912" i="11"/>
  <c r="AG912" i="11"/>
  <c r="AE926" i="11"/>
  <c r="AG926" i="11"/>
  <c r="AE928" i="11"/>
  <c r="AG928" i="11"/>
  <c r="AE930" i="11"/>
  <c r="AK930" i="11"/>
  <c r="AF940" i="11"/>
  <c r="AK950" i="11"/>
  <c r="AE958" i="11"/>
  <c r="AG958" i="11"/>
  <c r="AE960" i="11"/>
  <c r="AG960" i="11"/>
  <c r="AL987" i="11"/>
  <c r="AE990" i="11"/>
  <c r="AG990" i="11"/>
  <c r="AE992" i="11"/>
  <c r="AG992" i="11"/>
  <c r="AK998" i="11"/>
  <c r="AG1002" i="11"/>
  <c r="AK1002" i="11"/>
  <c r="AF1004" i="11"/>
  <c r="AL1005" i="11"/>
  <c r="AF1020" i="11"/>
  <c r="AE1026" i="11"/>
  <c r="AK1026" i="11"/>
  <c r="AG1034" i="11"/>
  <c r="AK1034" i="11"/>
  <c r="AG1038" i="11"/>
  <c r="AK1038" i="11"/>
  <c r="AG1070" i="11"/>
  <c r="AK1070" i="11"/>
  <c r="AL1097" i="11"/>
  <c r="AG1134" i="11"/>
  <c r="AK1134" i="11"/>
  <c r="AG1140" i="11"/>
  <c r="AE1170" i="11"/>
  <c r="AK1170" i="11"/>
  <c r="AF1180" i="11"/>
  <c r="AF1184" i="11"/>
  <c r="AG1194" i="11"/>
  <c r="AK1194" i="11"/>
  <c r="AG1198" i="11"/>
  <c r="AK1198" i="11"/>
  <c r="AG1204" i="11"/>
  <c r="AK1206" i="11"/>
  <c r="AE1234" i="11"/>
  <c r="AK1234" i="11"/>
  <c r="AG1242" i="11"/>
  <c r="AK1242" i="11"/>
  <c r="AG1246" i="11"/>
  <c r="AK1246" i="11"/>
  <c r="AG1252" i="11"/>
  <c r="AE1266" i="11"/>
  <c r="AK1266" i="11"/>
  <c r="AG1274" i="11"/>
  <c r="AK1274" i="11"/>
  <c r="AG1278" i="11"/>
  <c r="AK1278" i="11"/>
  <c r="AG1284" i="11"/>
  <c r="AK1286" i="11"/>
  <c r="AE1298" i="11"/>
  <c r="AL1323" i="11"/>
  <c r="AK1323" i="11"/>
  <c r="AG1328" i="11"/>
  <c r="AB1328" i="11"/>
  <c r="AG1350" i="11"/>
  <c r="AB1350" i="11"/>
  <c r="AL1368" i="11"/>
  <c r="AF1368" i="11"/>
  <c r="AG1368" i="11"/>
  <c r="AG1374" i="11"/>
  <c r="AB1374" i="11"/>
  <c r="AG1408" i="11"/>
  <c r="AB1408" i="11"/>
  <c r="AG1412" i="11"/>
  <c r="AG1420" i="11"/>
  <c r="AK1428" i="11"/>
  <c r="AE1428" i="11"/>
  <c r="AG1428" i="11"/>
  <c r="AL1438" i="11"/>
  <c r="AE1438" i="11"/>
  <c r="AG1438" i="11"/>
  <c r="AF1535" i="11"/>
  <c r="AG1535" i="11"/>
  <c r="AE1562" i="11"/>
  <c r="AF1562" i="11"/>
  <c r="AK1621" i="11"/>
  <c r="AG1621" i="11"/>
  <c r="AL1645" i="11"/>
  <c r="AK1645" i="11"/>
  <c r="AG1645" i="11"/>
  <c r="AL1660" i="11"/>
  <c r="AG1660" i="11"/>
  <c r="AF1660" i="11"/>
  <c r="AB1660" i="11"/>
  <c r="AL1673" i="11"/>
  <c r="AK1673" i="11"/>
  <c r="AL1693" i="11"/>
  <c r="AG1693" i="11"/>
  <c r="AE1693" i="11"/>
  <c r="AL1696" i="11"/>
  <c r="AG1696" i="11"/>
  <c r="AE1696" i="11"/>
  <c r="AF1696" i="11"/>
  <c r="AL1700" i="11"/>
  <c r="AE1700" i="11"/>
  <c r="AK1700" i="11"/>
  <c r="AF1700" i="11"/>
  <c r="AB1700" i="11"/>
  <c r="AL1704" i="11"/>
  <c r="AK1704" i="11"/>
  <c r="AL1737" i="11"/>
  <c r="AE1737" i="11"/>
  <c r="AK1737" i="11"/>
  <c r="AL1749" i="11"/>
  <c r="AK1749" i="11"/>
  <c r="AL1762" i="11"/>
  <c r="AK1762" i="11"/>
  <c r="AF1762" i="11"/>
  <c r="AE1762" i="11"/>
  <c r="AL1780" i="11"/>
  <c r="AG1780" i="11"/>
  <c r="AF1780" i="11"/>
  <c r="AB1780" i="11"/>
  <c r="AL1798" i="11"/>
  <c r="AK1798" i="11"/>
  <c r="AL1826" i="11"/>
  <c r="AF1826" i="11"/>
  <c r="AK1826" i="11"/>
  <c r="AG1826" i="11"/>
  <c r="AL1841" i="11"/>
  <c r="AG1841" i="11"/>
  <c r="AK1841" i="11"/>
  <c r="AE1841" i="11"/>
  <c r="AL1868" i="11"/>
  <c r="AK1868" i="11"/>
  <c r="AG1875" i="11"/>
  <c r="AL1875" i="11"/>
  <c r="AL1884" i="11"/>
  <c r="AG1884" i="11"/>
  <c r="AK1884" i="11"/>
  <c r="AF1884" i="11"/>
  <c r="AB1884" i="11"/>
  <c r="AL1944" i="11"/>
  <c r="AK1944" i="11"/>
  <c r="AG1944" i="11"/>
  <c r="AE1944" i="11"/>
  <c r="AF1944" i="11"/>
  <c r="AB1944" i="11"/>
  <c r="AL670" i="11"/>
  <c r="AL679" i="11"/>
  <c r="AL685" i="11"/>
  <c r="AL687" i="11"/>
  <c r="AG700" i="11"/>
  <c r="AK702" i="11"/>
  <c r="AL704" i="11"/>
  <c r="AG704" i="11"/>
  <c r="AL705" i="11"/>
  <c r="AK712" i="11"/>
  <c r="AG717" i="11"/>
  <c r="AK718" i="11"/>
  <c r="AL720" i="11"/>
  <c r="AF720" i="11"/>
  <c r="AL721" i="11"/>
  <c r="AL722" i="11"/>
  <c r="AF724" i="11"/>
  <c r="AL727" i="11"/>
  <c r="AG738" i="11"/>
  <c r="AK739" i="11"/>
  <c r="AF742" i="11"/>
  <c r="AL742" i="11"/>
  <c r="AG748" i="11"/>
  <c r="AF756" i="11"/>
  <c r="AK756" i="11"/>
  <c r="AF772" i="11"/>
  <c r="AK772" i="11"/>
  <c r="AG785" i="11"/>
  <c r="AK789" i="11"/>
  <c r="AF792" i="11"/>
  <c r="AK793" i="11"/>
  <c r="AF800" i="11"/>
  <c r="AE801" i="11"/>
  <c r="AF804" i="11"/>
  <c r="AK804" i="11"/>
  <c r="AF809" i="11"/>
  <c r="AF816" i="11"/>
  <c r="AF817" i="11"/>
  <c r="AE820" i="11"/>
  <c r="AF824" i="11"/>
  <c r="AG824" i="11"/>
  <c r="AK826" i="11"/>
  <c r="AB828" i="11"/>
  <c r="AK828" i="11"/>
  <c r="AK837" i="11"/>
  <c r="AB840" i="11"/>
  <c r="AK840" i="11"/>
  <c r="AL842" i="11"/>
  <c r="AK845" i="11"/>
  <c r="AL848" i="11"/>
  <c r="AE848" i="11"/>
  <c r="AF849" i="11"/>
  <c r="AE852" i="11"/>
  <c r="AF853" i="11"/>
  <c r="AK856" i="11"/>
  <c r="AB864" i="11"/>
  <c r="Z864" i="11" s="1"/>
  <c r="AH864" i="11" s="1"/>
  <c r="AG868" i="11"/>
  <c r="AF872" i="11"/>
  <c r="AK873" i="11"/>
  <c r="AF876" i="11"/>
  <c r="AK877" i="11"/>
  <c r="AE880" i="11"/>
  <c r="AF881" i="11"/>
  <c r="AE884" i="11"/>
  <c r="AF885" i="11"/>
  <c r="AK889" i="11"/>
  <c r="AE892" i="11"/>
  <c r="AG898" i="11"/>
  <c r="AK905" i="11"/>
  <c r="AE908" i="11"/>
  <c r="AK909" i="11"/>
  <c r="AB910" i="11"/>
  <c r="AK910" i="11"/>
  <c r="AB912" i="11"/>
  <c r="AK912" i="11"/>
  <c r="AG914" i="11"/>
  <c r="AE922" i="11"/>
  <c r="AB926" i="11"/>
  <c r="AK926" i="11"/>
  <c r="AB928" i="11"/>
  <c r="AK928" i="11"/>
  <c r="AL938" i="11"/>
  <c r="AK938" i="11"/>
  <c r="AG940" i="11"/>
  <c r="AL941" i="11"/>
  <c r="AL942" i="11"/>
  <c r="AE942" i="11"/>
  <c r="AG942" i="11"/>
  <c r="AL944" i="11"/>
  <c r="AE944" i="11"/>
  <c r="AG944" i="11"/>
  <c r="AB958" i="11"/>
  <c r="AK958" i="11"/>
  <c r="AB960" i="11"/>
  <c r="AK960" i="11"/>
  <c r="AG962" i="11"/>
  <c r="AE972" i="11"/>
  <c r="AL978" i="11"/>
  <c r="AE978" i="11"/>
  <c r="AK978" i="11"/>
  <c r="AE986" i="11"/>
  <c r="AE988" i="11"/>
  <c r="AK989" i="11"/>
  <c r="AB990" i="11"/>
  <c r="AK990" i="11"/>
  <c r="AB992" i="11"/>
  <c r="AK992" i="11"/>
  <c r="AG994" i="11"/>
  <c r="AK1001" i="11"/>
  <c r="AB1002" i="11"/>
  <c r="AK1003" i="11"/>
  <c r="AG1004" i="11"/>
  <c r="AF1006" i="11"/>
  <c r="AF1008" i="11"/>
  <c r="AE1010" i="11"/>
  <c r="AK1010" i="11"/>
  <c r="AG1014" i="11"/>
  <c r="AL1017" i="11"/>
  <c r="AL1018" i="11"/>
  <c r="AG1018" i="11"/>
  <c r="AK1018" i="11"/>
  <c r="AG1020" i="11"/>
  <c r="AL1021" i="11"/>
  <c r="AL1022" i="11"/>
  <c r="AE1022" i="11"/>
  <c r="AG1022" i="11"/>
  <c r="AL1024" i="11"/>
  <c r="AF1024" i="11"/>
  <c r="AB1034" i="11"/>
  <c r="AK1035" i="11"/>
  <c r="AB1038" i="11"/>
  <c r="AG1042" i="11"/>
  <c r="AE1050" i="11"/>
  <c r="AL1052" i="11"/>
  <c r="AF1052" i="11"/>
  <c r="AE1056" i="11"/>
  <c r="AG1058" i="11"/>
  <c r="AE1068" i="11"/>
  <c r="AK1069" i="11"/>
  <c r="AB1070" i="11"/>
  <c r="AG1074" i="11"/>
  <c r="AE1082" i="11"/>
  <c r="AF1084" i="11"/>
  <c r="AE1088" i="11"/>
  <c r="AE1090" i="11"/>
  <c r="AK1090" i="11"/>
  <c r="AG1094" i="11"/>
  <c r="AE1098" i="11"/>
  <c r="AF1100" i="11"/>
  <c r="AE1104" i="11"/>
  <c r="AG1106" i="11"/>
  <c r="AE1116" i="11"/>
  <c r="AE1120" i="11"/>
  <c r="AE1122" i="11"/>
  <c r="AK1122" i="11"/>
  <c r="AL1123" i="11"/>
  <c r="AE1132" i="11"/>
  <c r="AK1133" i="11"/>
  <c r="AB1134" i="11"/>
  <c r="AK1136" i="11"/>
  <c r="AG1138" i="11"/>
  <c r="AE1154" i="11"/>
  <c r="AL1155" i="11"/>
  <c r="AE1158" i="11"/>
  <c r="AF1164" i="11"/>
  <c r="AF1168" i="11"/>
  <c r="AG1174" i="11"/>
  <c r="AL1177" i="11"/>
  <c r="AL1178" i="11"/>
  <c r="AG1178" i="11"/>
  <c r="AK1178" i="11"/>
  <c r="AG1179" i="11"/>
  <c r="AG1180" i="11"/>
  <c r="AL1181" i="11"/>
  <c r="AL1182" i="11"/>
  <c r="AG1182" i="11"/>
  <c r="AK1182" i="11"/>
  <c r="AK1183" i="11"/>
  <c r="AG1184" i="11"/>
  <c r="AF1186" i="11"/>
  <c r="AG1188" i="11"/>
  <c r="AG1191" i="11"/>
  <c r="AG1193" i="11"/>
  <c r="AB1194" i="11"/>
  <c r="AK1196" i="11"/>
  <c r="AG1197" i="11"/>
  <c r="AB1198" i="11"/>
  <c r="AK1200" i="11"/>
  <c r="AE1218" i="11"/>
  <c r="AL1219" i="11"/>
  <c r="AE1222" i="11"/>
  <c r="AF1228" i="11"/>
  <c r="AF1232" i="11"/>
  <c r="AG1239" i="11"/>
  <c r="AG1241" i="11"/>
  <c r="AB1242" i="11"/>
  <c r="AK1244" i="11"/>
  <c r="AG1245" i="11"/>
  <c r="AB1246" i="11"/>
  <c r="AK1248" i="11"/>
  <c r="AE1254" i="11"/>
  <c r="AF1260" i="11"/>
  <c r="AF1264" i="11"/>
  <c r="AG1271" i="11"/>
  <c r="AG1273" i="11"/>
  <c r="AB1274" i="11"/>
  <c r="AK1275" i="11"/>
  <c r="AK1276" i="11"/>
  <c r="AG1277" i="11"/>
  <c r="AB1278" i="11"/>
  <c r="AK1280" i="11"/>
  <c r="AG1306" i="11"/>
  <c r="AL1308" i="11"/>
  <c r="AF1308" i="11"/>
  <c r="AG1308" i="11"/>
  <c r="AG1312" i="11"/>
  <c r="AK1324" i="11"/>
  <c r="AK1332" i="11"/>
  <c r="AE1332" i="11"/>
  <c r="AG1332" i="11"/>
  <c r="AK1340" i="11"/>
  <c r="AE1340" i="11"/>
  <c r="AG1340" i="11"/>
  <c r="AK1346" i="11"/>
  <c r="AL1349" i="11"/>
  <c r="AK1349" i="11"/>
  <c r="AK1354" i="11"/>
  <c r="AF1354" i="11"/>
  <c r="AG1354" i="11"/>
  <c r="AL1358" i="11"/>
  <c r="AE1358" i="11"/>
  <c r="AG1358" i="11"/>
  <c r="AG1364" i="11"/>
  <c r="AB1368" i="11"/>
  <c r="AL1373" i="11"/>
  <c r="AK1373" i="11"/>
  <c r="AG1378" i="11"/>
  <c r="AL1392" i="11"/>
  <c r="AF1392" i="11"/>
  <c r="AG1392" i="11"/>
  <c r="AG1394" i="11"/>
  <c r="AL1403" i="11"/>
  <c r="AL1411" i="11"/>
  <c r="AK1411" i="11"/>
  <c r="AL1419" i="11"/>
  <c r="AK1419" i="11"/>
  <c r="AK1430" i="11"/>
  <c r="AL1437" i="11"/>
  <c r="AK1437" i="11"/>
  <c r="AB1438" i="11"/>
  <c r="AK1448" i="11"/>
  <c r="AG1456" i="11"/>
  <c r="AB1456" i="11"/>
  <c r="AL1460" i="11"/>
  <c r="AE1460" i="11"/>
  <c r="AG1460" i="11"/>
  <c r="AL1473" i="11"/>
  <c r="AG1473" i="11"/>
  <c r="AF1479" i="11"/>
  <c r="AG1479" i="11"/>
  <c r="AF1483" i="11"/>
  <c r="AG1483" i="11"/>
  <c r="AK1496" i="11"/>
  <c r="AE1570" i="11"/>
  <c r="AF1570" i="11"/>
  <c r="AL1570" i="11"/>
  <c r="AK1570" i="11"/>
  <c r="AE1571" i="11"/>
  <c r="AL1571" i="11"/>
  <c r="AK1571" i="11"/>
  <c r="AL1572" i="11"/>
  <c r="AF1572" i="11"/>
  <c r="AE1605" i="11"/>
  <c r="AK1605" i="11"/>
  <c r="AF1605" i="11"/>
  <c r="AL1608" i="11"/>
  <c r="AK1608" i="11"/>
  <c r="AE1608" i="11"/>
  <c r="AL1664" i="11"/>
  <c r="AE1664" i="11"/>
  <c r="AF1664" i="11"/>
  <c r="AB1664" i="11"/>
  <c r="AE1703" i="11"/>
  <c r="AK1703" i="11"/>
  <c r="AL1717" i="11"/>
  <c r="AG1717" i="11"/>
  <c r="AK1717" i="11"/>
  <c r="AE1717" i="11"/>
  <c r="AL1736" i="11"/>
  <c r="AK1736" i="11"/>
  <c r="AE1736" i="11"/>
  <c r="AL1770" i="11"/>
  <c r="AK1770" i="11"/>
  <c r="AF1770" i="11"/>
  <c r="AL1852" i="11"/>
  <c r="AG1852" i="11"/>
  <c r="AK1852" i="11"/>
  <c r="AK1901" i="11"/>
  <c r="AE1901" i="11"/>
  <c r="AL1908" i="11"/>
  <c r="AK1908" i="11"/>
  <c r="AG1908" i="11"/>
  <c r="AF1908" i="11"/>
  <c r="AL1916" i="11"/>
  <c r="AG1916" i="11"/>
  <c r="AK1916" i="11"/>
  <c r="AF1916" i="11"/>
  <c r="AB1916" i="11"/>
  <c r="AF1935" i="11"/>
  <c r="AL1935" i="11"/>
  <c r="AL702" i="11"/>
  <c r="AF712" i="11"/>
  <c r="AK717" i="11"/>
  <c r="AG739" i="11"/>
  <c r="AE748" i="11"/>
  <c r="AK779" i="11"/>
  <c r="AK780" i="11"/>
  <c r="AK781" i="11"/>
  <c r="AK785" i="11"/>
  <c r="AL786" i="11"/>
  <c r="AF801" i="11"/>
  <c r="AF808" i="11"/>
  <c r="AK809" i="11"/>
  <c r="AK817" i="11"/>
  <c r="AG820" i="11"/>
  <c r="AE825" i="11"/>
  <c r="AL826" i="11"/>
  <c r="Z832" i="11"/>
  <c r="AH832" i="11" s="1"/>
  <c r="Z836" i="11"/>
  <c r="AH836" i="11" s="1"/>
  <c r="AE836" i="11"/>
  <c r="AD836" i="11" s="1"/>
  <c r="AI836" i="11" s="1"/>
  <c r="AJ836" i="11" s="1"/>
  <c r="AK849" i="11"/>
  <c r="AF852" i="11"/>
  <c r="AK853" i="11"/>
  <c r="Z856" i="11"/>
  <c r="AH856" i="11" s="1"/>
  <c r="AE856" i="11"/>
  <c r="AD856" i="11" s="1"/>
  <c r="AI856" i="11" s="1"/>
  <c r="AJ856" i="11" s="1"/>
  <c r="AK868" i="11"/>
  <c r="AE869" i="11"/>
  <c r="AD872" i="11"/>
  <c r="AG872" i="11"/>
  <c r="AK881" i="11"/>
  <c r="AF884" i="11"/>
  <c r="AK885" i="11"/>
  <c r="AK890" i="11"/>
  <c r="AF892" i="11"/>
  <c r="AE898" i="11"/>
  <c r="AK898" i="11"/>
  <c r="AE902" i="11"/>
  <c r="AF908" i="11"/>
  <c r="AE914" i="11"/>
  <c r="AK914" i="11"/>
  <c r="AF930" i="11"/>
  <c r="AK940" i="11"/>
  <c r="AE954" i="11"/>
  <c r="AE962" i="11"/>
  <c r="AK962" i="11"/>
  <c r="AL963" i="11"/>
  <c r="AK964" i="11"/>
  <c r="AF972" i="11"/>
  <c r="AG986" i="11"/>
  <c r="AK986" i="11"/>
  <c r="AF988" i="11"/>
  <c r="AE994" i="11"/>
  <c r="AK994" i="11"/>
  <c r="AL995" i="11"/>
  <c r="AK996" i="11"/>
  <c r="AK1004" i="11"/>
  <c r="AE1006" i="11"/>
  <c r="AG1006" i="11"/>
  <c r="AE1008" i="11"/>
  <c r="AG1008" i="11"/>
  <c r="AK1014" i="11"/>
  <c r="AG1015" i="11"/>
  <c r="AK1016" i="11"/>
  <c r="AK1020" i="11"/>
  <c r="AF1026" i="11"/>
  <c r="AE1042" i="11"/>
  <c r="AL1043" i="11"/>
  <c r="AK1044" i="11"/>
  <c r="AG1050" i="11"/>
  <c r="AK1050" i="11"/>
  <c r="AG1051" i="11"/>
  <c r="AF1056" i="11"/>
  <c r="AE1058" i="11"/>
  <c r="AK1058" i="11"/>
  <c r="AL1059" i="11"/>
  <c r="AK1060" i="11"/>
  <c r="AF1068" i="11"/>
  <c r="AE1074" i="11"/>
  <c r="AL1075" i="11"/>
  <c r="AG1082" i="11"/>
  <c r="AK1082" i="11"/>
  <c r="AG1083" i="11"/>
  <c r="AF1088" i="11"/>
  <c r="AK1094" i="11"/>
  <c r="AG1095" i="11"/>
  <c r="AK1096" i="11"/>
  <c r="AG1098" i="11"/>
  <c r="AK1098" i="11"/>
  <c r="AG1099" i="11"/>
  <c r="AF1104" i="11"/>
  <c r="AE1106" i="11"/>
  <c r="AK1106" i="11"/>
  <c r="AL1107" i="11"/>
  <c r="AK1108" i="11"/>
  <c r="AF1116" i="11"/>
  <c r="AF1120" i="11"/>
  <c r="AF1132" i="11"/>
  <c r="AE1138" i="11"/>
  <c r="AK1138" i="11"/>
  <c r="AL1139" i="11"/>
  <c r="AF1148" i="11"/>
  <c r="AF1150" i="11"/>
  <c r="AL1152" i="11"/>
  <c r="AF1152" i="11"/>
  <c r="AL1161" i="11"/>
  <c r="AL1162" i="11"/>
  <c r="AG1162" i="11"/>
  <c r="AK1162" i="11"/>
  <c r="AG1163" i="11"/>
  <c r="AG1164" i="11"/>
  <c r="AL1165" i="11"/>
  <c r="AL1166" i="11"/>
  <c r="AG1166" i="11"/>
  <c r="AK1166" i="11"/>
  <c r="AG1168" i="11"/>
  <c r="AG1172" i="11"/>
  <c r="AG1175" i="11"/>
  <c r="AK1180" i="11"/>
  <c r="AK1184" i="11"/>
  <c r="AE1196" i="11"/>
  <c r="AE1200" i="11"/>
  <c r="AE1202" i="11"/>
  <c r="AL1203" i="11"/>
  <c r="AK1204" i="11"/>
  <c r="AE1210" i="11"/>
  <c r="AL1212" i="11"/>
  <c r="AF1212" i="11"/>
  <c r="AF1214" i="11"/>
  <c r="AL1216" i="11"/>
  <c r="AF1216" i="11"/>
  <c r="AL1225" i="11"/>
  <c r="AL1226" i="11"/>
  <c r="AG1226" i="11"/>
  <c r="AK1226" i="11"/>
  <c r="AG1227" i="11"/>
  <c r="AG1228" i="11"/>
  <c r="AL1229" i="11"/>
  <c r="AL1230" i="11"/>
  <c r="AG1230" i="11"/>
  <c r="AK1230" i="11"/>
  <c r="AG1232" i="11"/>
  <c r="AG1236" i="11"/>
  <c r="AE1244" i="11"/>
  <c r="AE1248" i="11"/>
  <c r="AE1250" i="11"/>
  <c r="AL1251" i="11"/>
  <c r="AL1257" i="11"/>
  <c r="AL1258" i="11"/>
  <c r="AG1258" i="11"/>
  <c r="AK1258" i="11"/>
  <c r="AG1259" i="11"/>
  <c r="AG1260" i="11"/>
  <c r="AL1261" i="11"/>
  <c r="AG1262" i="11"/>
  <c r="AK1262" i="11"/>
  <c r="AG1264" i="11"/>
  <c r="AG1268" i="11"/>
  <c r="AE1276" i="11"/>
  <c r="AE1280" i="11"/>
  <c r="AE1282" i="11"/>
  <c r="AL1283" i="11"/>
  <c r="AE1290" i="11"/>
  <c r="AL1292" i="11"/>
  <c r="AF1292" i="11"/>
  <c r="AF1294" i="11"/>
  <c r="AL1296" i="11"/>
  <c r="AG1296" i="11"/>
  <c r="AF1296" i="11"/>
  <c r="AG1298" i="11"/>
  <c r="AF1303" i="11"/>
  <c r="AG1303" i="11"/>
  <c r="AK1306" i="11"/>
  <c r="AL1310" i="11"/>
  <c r="AG1310" i="11"/>
  <c r="AK1310" i="11"/>
  <c r="AK1318" i="11"/>
  <c r="AF1328" i="11"/>
  <c r="AL1333" i="11"/>
  <c r="AK1336" i="11"/>
  <c r="AL1341" i="11"/>
  <c r="AK1344" i="11"/>
  <c r="AE1350" i="11"/>
  <c r="AL1355" i="11"/>
  <c r="AL1363" i="11"/>
  <c r="AK1363" i="11"/>
  <c r="AK1372" i="11"/>
  <c r="AE1372" i="11"/>
  <c r="AG1372" i="11"/>
  <c r="AE1374" i="11"/>
  <c r="AL1382" i="11"/>
  <c r="AE1382" i="11"/>
  <c r="AG1382" i="11"/>
  <c r="AG1388" i="11"/>
  <c r="AL1398" i="11"/>
  <c r="AE1398" i="11"/>
  <c r="AG1398" i="11"/>
  <c r="AF1408" i="11"/>
  <c r="AK1412" i="11"/>
  <c r="AK1416" i="11"/>
  <c r="AK1420" i="11"/>
  <c r="AG1430" i="11"/>
  <c r="AB1430" i="11"/>
  <c r="AG1448" i="11"/>
  <c r="AB1448" i="11"/>
  <c r="AL1451" i="11"/>
  <c r="AL1459" i="11"/>
  <c r="AK1459" i="11"/>
  <c r="AF1464" i="11"/>
  <c r="AE1464" i="11"/>
  <c r="AL1505" i="11"/>
  <c r="AG1505" i="11"/>
  <c r="AF1511" i="11"/>
  <c r="AG1511" i="11"/>
  <c r="AF1515" i="11"/>
  <c r="AG1515" i="11"/>
  <c r="AK1535" i="11"/>
  <c r="AL1544" i="11"/>
  <c r="AF1544" i="11"/>
  <c r="AE1544" i="11"/>
  <c r="AE1553" i="11"/>
  <c r="AK1553" i="11"/>
  <c r="AG1553" i="11"/>
  <c r="AE1585" i="11"/>
  <c r="AD1585" i="11" s="1"/>
  <c r="AG1585" i="11"/>
  <c r="AL1585" i="11"/>
  <c r="Z1585" i="11"/>
  <c r="AE1590" i="11"/>
  <c r="AF1590" i="11"/>
  <c r="AL1590" i="11"/>
  <c r="AK1590" i="11"/>
  <c r="AL1591" i="11"/>
  <c r="AK1591" i="11"/>
  <c r="AE1591" i="11"/>
  <c r="AE1601" i="11"/>
  <c r="AG1601" i="11"/>
  <c r="AF1601" i="11"/>
  <c r="AL1601" i="11"/>
  <c r="AL1612" i="11"/>
  <c r="AE1612" i="11"/>
  <c r="AK1612" i="11"/>
  <c r="AG1612" i="11"/>
  <c r="AL1632" i="11"/>
  <c r="AK1632" i="11"/>
  <c r="AF1632" i="11"/>
  <c r="AB1632" i="11"/>
  <c r="AG1647" i="11"/>
  <c r="AL1647" i="11"/>
  <c r="AL1649" i="11"/>
  <c r="AE1649" i="11"/>
  <c r="Z1649" i="11" s="1"/>
  <c r="AK1649" i="11"/>
  <c r="AG1649" i="11"/>
  <c r="AF1655" i="11"/>
  <c r="AG1655" i="11"/>
  <c r="AK1660" i="11"/>
  <c r="AI1662" i="11"/>
  <c r="AJ1662" i="11" s="1"/>
  <c r="AL1676" i="11"/>
  <c r="AG1676" i="11"/>
  <c r="AF1676" i="11"/>
  <c r="AB1676" i="11"/>
  <c r="AF1683" i="11"/>
  <c r="AE1683" i="11"/>
  <c r="AK1693" i="11"/>
  <c r="AK1696" i="11"/>
  <c r="AG1700" i="11"/>
  <c r="AL1721" i="11"/>
  <c r="AK1721" i="11"/>
  <c r="AG1721" i="11"/>
  <c r="AL1728" i="11"/>
  <c r="AK1728" i="11"/>
  <c r="AE1728" i="11"/>
  <c r="AL1739" i="11"/>
  <c r="AG1739" i="11"/>
  <c r="AG1762" i="11"/>
  <c r="AK1780" i="11"/>
  <c r="AL1794" i="11"/>
  <c r="AG1794" i="11"/>
  <c r="AF1794" i="11"/>
  <c r="AF1835" i="11"/>
  <c r="AK1835" i="11"/>
  <c r="AE1835" i="11"/>
  <c r="AD1835" i="11" s="1"/>
  <c r="AI1835" i="11" s="1"/>
  <c r="AJ1835" i="11" s="1"/>
  <c r="AL1865" i="11"/>
  <c r="AE1865" i="11"/>
  <c r="AK1865" i="11"/>
  <c r="AG1865" i="11"/>
  <c r="AK1891" i="11"/>
  <c r="AL1891" i="11"/>
  <c r="AG1997" i="11"/>
  <c r="AE1997" i="11"/>
  <c r="AL2002" i="11"/>
  <c r="AE2002" i="11"/>
  <c r="AL2026" i="11"/>
  <c r="AG2026" i="11"/>
  <c r="AE2026" i="11"/>
  <c r="AL2041" i="11"/>
  <c r="AK2041" i="11"/>
  <c r="AL2045" i="11"/>
  <c r="AK2045" i="11"/>
  <c r="AL2058" i="11"/>
  <c r="AF2058" i="11"/>
  <c r="AE2058" i="11"/>
  <c r="AL2062" i="11"/>
  <c r="AF2062" i="11"/>
  <c r="AE2062" i="11"/>
  <c r="AL2070" i="11"/>
  <c r="AF2070" i="11"/>
  <c r="AE2070" i="11"/>
  <c r="AL2092" i="11"/>
  <c r="AK2092" i="11"/>
  <c r="AL2098" i="11"/>
  <c r="AF2098" i="11"/>
  <c r="AE2098" i="11"/>
  <c r="AL2106" i="11"/>
  <c r="AE2106" i="11"/>
  <c r="AK2106" i="11"/>
  <c r="AL2108" i="11"/>
  <c r="AK2108" i="11"/>
  <c r="AL2129" i="11"/>
  <c r="AK2129" i="11"/>
  <c r="AE2129" i="11"/>
  <c r="AG2129" i="11"/>
  <c r="AK2138" i="11"/>
  <c r="AF2138" i="11"/>
  <c r="AE2138" i="11"/>
  <c r="AL2141" i="11"/>
  <c r="AK2141" i="11"/>
  <c r="AL2146" i="11"/>
  <c r="AK2146" i="11"/>
  <c r="AF2146" i="11"/>
  <c r="AE2146" i="11"/>
  <c r="AG2173" i="11"/>
  <c r="AE2173" i="11"/>
  <c r="AL2225" i="11"/>
  <c r="AG2225" i="11"/>
  <c r="AK2245" i="11"/>
  <c r="AL2245" i="11"/>
  <c r="AL2257" i="11"/>
  <c r="AG2257" i="11"/>
  <c r="AL2266" i="11"/>
  <c r="AG2266" i="11"/>
  <c r="AF2266" i="11"/>
  <c r="AL2282" i="11"/>
  <c r="AK2282" i="11"/>
  <c r="AF2288" i="11"/>
  <c r="AL2288" i="11"/>
  <c r="AK2288" i="11"/>
  <c r="AE2291" i="11"/>
  <c r="AK2291" i="11"/>
  <c r="AF2291" i="11"/>
  <c r="AL2294" i="11"/>
  <c r="AG2294" i="11"/>
  <c r="AE2294" i="11"/>
  <c r="AK2294" i="11"/>
  <c r="AK1471" i="11"/>
  <c r="AF1474" i="11"/>
  <c r="AK1475" i="11"/>
  <c r="AK1488" i="11"/>
  <c r="AK1503" i="11"/>
  <c r="AF1506" i="11"/>
  <c r="AK1507" i="11"/>
  <c r="AK1519" i="11"/>
  <c r="AF1534" i="11"/>
  <c r="AK1559" i="11"/>
  <c r="AK1569" i="11"/>
  <c r="AK1592" i="11"/>
  <c r="AE1600" i="11"/>
  <c r="AG1600" i="11"/>
  <c r="AL1617" i="11"/>
  <c r="AL1622" i="11"/>
  <c r="AF1624" i="11"/>
  <c r="AF1633" i="11"/>
  <c r="Z1633" i="11" s="1"/>
  <c r="AH1633" i="11" s="1"/>
  <c r="AL1639" i="11"/>
  <c r="AK1641" i="11"/>
  <c r="Z1661" i="11"/>
  <c r="AK1662" i="11"/>
  <c r="AL1678" i="11"/>
  <c r="AK1686" i="11"/>
  <c r="AF1692" i="11"/>
  <c r="AG1692" i="11"/>
  <c r="AK1725" i="11"/>
  <c r="AF1732" i="11"/>
  <c r="AK1732" i="11"/>
  <c r="AL1758" i="11"/>
  <c r="AE1758" i="11"/>
  <c r="AL1785" i="11"/>
  <c r="AK1785" i="11"/>
  <c r="AL1786" i="11"/>
  <c r="AE1786" i="11"/>
  <c r="AK1786" i="11"/>
  <c r="AL1792" i="11"/>
  <c r="AK1792" i="11"/>
  <c r="AL1797" i="11"/>
  <c r="AK1797" i="11"/>
  <c r="AL1805" i="11"/>
  <c r="AK1805" i="11"/>
  <c r="AF1811" i="11"/>
  <c r="AE1811" i="11"/>
  <c r="AD1811" i="11" s="1"/>
  <c r="AL1816" i="11"/>
  <c r="AK1816" i="11"/>
  <c r="AF1816" i="11"/>
  <c r="AB1816" i="11"/>
  <c r="AL1818" i="11"/>
  <c r="AE1818" i="11"/>
  <c r="AK1818" i="11"/>
  <c r="AL1825" i="11"/>
  <c r="AK1825" i="11"/>
  <c r="AL1830" i="11"/>
  <c r="AK1830" i="11"/>
  <c r="AL1846" i="11"/>
  <c r="AK1846" i="11"/>
  <c r="AL1860" i="11"/>
  <c r="AE1860" i="11"/>
  <c r="AF1860" i="11"/>
  <c r="AK1864" i="11"/>
  <c r="AE1864" i="11"/>
  <c r="AL1874" i="11"/>
  <c r="AK1874" i="11"/>
  <c r="AL1894" i="11"/>
  <c r="AE1894" i="11"/>
  <c r="AL1900" i="11"/>
  <c r="AK1900" i="11"/>
  <c r="AE1930" i="11"/>
  <c r="AK1930" i="11"/>
  <c r="AE1943" i="11"/>
  <c r="AK1943" i="11"/>
  <c r="AL1945" i="11"/>
  <c r="AG1945" i="11"/>
  <c r="AE1945" i="11"/>
  <c r="AL1948" i="11"/>
  <c r="AG1948" i="11"/>
  <c r="AF1948" i="11"/>
  <c r="AL1954" i="11"/>
  <c r="AG1954" i="11"/>
  <c r="AF1954" i="11"/>
  <c r="AG1957" i="11"/>
  <c r="AG1965" i="11"/>
  <c r="AE1965" i="11"/>
  <c r="AL1970" i="11"/>
  <c r="AE1970" i="11"/>
  <c r="AL1978" i="11"/>
  <c r="AG1978" i="11"/>
  <c r="AE1978" i="11"/>
  <c r="AF1983" i="11"/>
  <c r="AG1983" i="11"/>
  <c r="AL1989" i="11"/>
  <c r="AE1989" i="11"/>
  <c r="AL1996" i="11"/>
  <c r="AK1996" i="11"/>
  <c r="AG1996" i="11"/>
  <c r="AL2001" i="11"/>
  <c r="AK2001" i="11"/>
  <c r="AE2001" i="11"/>
  <c r="AL2006" i="11"/>
  <c r="AE2006" i="11"/>
  <c r="AL2021" i="11"/>
  <c r="AK2021" i="11"/>
  <c r="AL2025" i="11"/>
  <c r="AK2025" i="11"/>
  <c r="AL2044" i="11"/>
  <c r="AK2044" i="11"/>
  <c r="AL2057" i="11"/>
  <c r="AK2057" i="11"/>
  <c r="AK2061" i="11"/>
  <c r="AL2074" i="11"/>
  <c r="AF2074" i="11"/>
  <c r="AE2074" i="11"/>
  <c r="AL2078" i="11"/>
  <c r="AF2078" i="11"/>
  <c r="AE2078" i="11"/>
  <c r="AF2086" i="11"/>
  <c r="AE2086" i="11"/>
  <c r="AL2105" i="11"/>
  <c r="AK2105" i="11"/>
  <c r="AG2107" i="11"/>
  <c r="AK2107" i="11"/>
  <c r="AE2107" i="11"/>
  <c r="AL2113" i="11"/>
  <c r="AG2113" i="11"/>
  <c r="AE2113" i="11"/>
  <c r="AG2123" i="11"/>
  <c r="AK2123" i="11"/>
  <c r="AE2123" i="11"/>
  <c r="AL2128" i="11"/>
  <c r="AK2128" i="11"/>
  <c r="AL2140" i="11"/>
  <c r="AK2140" i="11"/>
  <c r="AL2149" i="11"/>
  <c r="AG2149" i="11"/>
  <c r="AE2149" i="11"/>
  <c r="AL2166" i="11"/>
  <c r="AF2166" i="11"/>
  <c r="Z2166" i="11" s="1"/>
  <c r="AH2166" i="11" s="1"/>
  <c r="AK2166" i="11"/>
  <c r="AG2166" i="11"/>
  <c r="AG2205" i="11"/>
  <c r="AE2205" i="11"/>
  <c r="AL2235" i="11"/>
  <c r="AG2235" i="11"/>
  <c r="AF2235" i="11"/>
  <c r="AL2242" i="11"/>
  <c r="AK2242" i="11"/>
  <c r="AF2242" i="11"/>
  <c r="AL2268" i="11"/>
  <c r="AK2268" i="11"/>
  <c r="AF2268" i="11"/>
  <c r="AL1311" i="11"/>
  <c r="AG1316" i="11"/>
  <c r="AG1320" i="11"/>
  <c r="AK1320" i="11"/>
  <c r="AG1330" i="11"/>
  <c r="AG1334" i="11"/>
  <c r="AK1334" i="11"/>
  <c r="AG1338" i="11"/>
  <c r="AG1342" i="11"/>
  <c r="AK1342" i="11"/>
  <c r="AG1356" i="11"/>
  <c r="AG1360" i="11"/>
  <c r="AK1360" i="11"/>
  <c r="AG1366" i="11"/>
  <c r="AK1366" i="11"/>
  <c r="AG1370" i="11"/>
  <c r="AG1384" i="11"/>
  <c r="AK1384" i="11"/>
  <c r="AG1390" i="11"/>
  <c r="AK1390" i="11"/>
  <c r="AG1400" i="11"/>
  <c r="AK1400" i="11"/>
  <c r="AG1404" i="11"/>
  <c r="AG1410" i="11"/>
  <c r="AG1414" i="11"/>
  <c r="AK1414" i="11"/>
  <c r="AG1418" i="11"/>
  <c r="AG1422" i="11"/>
  <c r="AK1422" i="11"/>
  <c r="AG1440" i="11"/>
  <c r="AK1440" i="11"/>
  <c r="AG1444" i="11"/>
  <c r="AG1452" i="11"/>
  <c r="AG1458" i="11"/>
  <c r="AK1458" i="11"/>
  <c r="AL1461" i="11"/>
  <c r="AK1463" i="11"/>
  <c r="AG1467" i="11"/>
  <c r="AK1472" i="11"/>
  <c r="AL1480" i="11"/>
  <c r="AK1480" i="11"/>
  <c r="AL1484" i="11"/>
  <c r="AF1484" i="11"/>
  <c r="AF1486" i="11"/>
  <c r="AG1487" i="11"/>
  <c r="AF1490" i="11"/>
  <c r="AG1491" i="11"/>
  <c r="AF1494" i="11"/>
  <c r="AK1495" i="11"/>
  <c r="AG1499" i="11"/>
  <c r="AF1502" i="11"/>
  <c r="AK1504" i="11"/>
  <c r="AF1508" i="11"/>
  <c r="AK1512" i="11"/>
  <c r="AF1522" i="11"/>
  <c r="AG1523" i="11"/>
  <c r="AG1527" i="11"/>
  <c r="AG1531" i="11"/>
  <c r="AG1539" i="11"/>
  <c r="AK1543" i="11"/>
  <c r="AF1546" i="11"/>
  <c r="AF1552" i="11"/>
  <c r="AK1552" i="11"/>
  <c r="AD1554" i="11"/>
  <c r="AI1554" i="11" s="1"/>
  <c r="AJ1554" i="11" s="1"/>
  <c r="AG1554" i="11"/>
  <c r="AG1555" i="11"/>
  <c r="AK1556" i="11"/>
  <c r="AG1558" i="11"/>
  <c r="AF1560" i="11"/>
  <c r="AE1564" i="11"/>
  <c r="AE1568" i="11"/>
  <c r="AG1568" i="11"/>
  <c r="AL1569" i="11"/>
  <c r="AF1574" i="11"/>
  <c r="AE1580" i="11"/>
  <c r="Z1580" i="11" s="1"/>
  <c r="AH1580" i="11" s="1"/>
  <c r="AF1584" i="11"/>
  <c r="AK1584" i="11"/>
  <c r="AF1586" i="11"/>
  <c r="AG1587" i="11"/>
  <c r="AF1588" i="11"/>
  <c r="AE1596" i="11"/>
  <c r="AB1600" i="11"/>
  <c r="AK1600" i="11"/>
  <c r="AF1602" i="11"/>
  <c r="AD1602" i="11" s="1"/>
  <c r="AE1603" i="11"/>
  <c r="AK1604" i="11"/>
  <c r="AG1606" i="11"/>
  <c r="AL1607" i="11"/>
  <c r="AG1607" i="11"/>
  <c r="AK1607" i="11"/>
  <c r="Z1612" i="11"/>
  <c r="AG1616" i="11"/>
  <c r="AF1618" i="11"/>
  <c r="AG1619" i="11"/>
  <c r="AG1623" i="11"/>
  <c r="AB1624" i="11"/>
  <c r="AL1626" i="11"/>
  <c r="AG1633" i="11"/>
  <c r="AK1638" i="11"/>
  <c r="AG1640" i="11"/>
  <c r="AK1644" i="11"/>
  <c r="AG1652" i="11"/>
  <c r="AF1656" i="11"/>
  <c r="AK1656" i="11"/>
  <c r="AL1661" i="11"/>
  <c r="AG1661" i="11"/>
  <c r="AL1662" i="11"/>
  <c r="AK1672" i="11"/>
  <c r="AG1677" i="11"/>
  <c r="Z1677" i="11" s="1"/>
  <c r="AE1680" i="11"/>
  <c r="AG1685" i="11"/>
  <c r="AE1688" i="11"/>
  <c r="AF1690" i="11"/>
  <c r="AB1692" i="11"/>
  <c r="AK1692" i="11"/>
  <c r="AK1694" i="11"/>
  <c r="AL1713" i="11"/>
  <c r="AE1713" i="11"/>
  <c r="AF1723" i="11"/>
  <c r="AE1723" i="11"/>
  <c r="AL1723" i="11"/>
  <c r="AL1730" i="11"/>
  <c r="AF1730" i="11"/>
  <c r="AK1730" i="11"/>
  <c r="AB1732" i="11"/>
  <c r="AL1742" i="11"/>
  <c r="AF1742" i="11"/>
  <c r="AF1744" i="11"/>
  <c r="AG1744" i="11"/>
  <c r="AL1754" i="11"/>
  <c r="AK1754" i="11"/>
  <c r="AG1754" i="11"/>
  <c r="AL1757" i="11"/>
  <c r="AK1757" i="11"/>
  <c r="AG1766" i="11"/>
  <c r="AK1769" i="11"/>
  <c r="AF1776" i="11"/>
  <c r="AG1776" i="11"/>
  <c r="AF1784" i="11"/>
  <c r="AG1784" i="11"/>
  <c r="AK1795" i="11"/>
  <c r="AL1795" i="11"/>
  <c r="AL1796" i="11"/>
  <c r="AK1796" i="11"/>
  <c r="AL1810" i="11"/>
  <c r="AK1810" i="11"/>
  <c r="AL1817" i="11"/>
  <c r="AK1817" i="11"/>
  <c r="AG1817" i="11"/>
  <c r="AK1819" i="11"/>
  <c r="AE1819" i="11"/>
  <c r="AL1829" i="11"/>
  <c r="AK1829" i="11"/>
  <c r="AL1833" i="11"/>
  <c r="AE1833" i="11"/>
  <c r="AL1838" i="11"/>
  <c r="AF1838" i="11"/>
  <c r="AE1838" i="11"/>
  <c r="AL1854" i="11"/>
  <c r="AG1854" i="11"/>
  <c r="AE1854" i="11"/>
  <c r="AK1859" i="11"/>
  <c r="AL1859" i="11"/>
  <c r="AE1859" i="11"/>
  <c r="AL1870" i="11"/>
  <c r="AF1870" i="11"/>
  <c r="AL1873" i="11"/>
  <c r="AK1873" i="11"/>
  <c r="AG1873" i="11"/>
  <c r="AE1873" i="11"/>
  <c r="AL1906" i="11"/>
  <c r="AK1906" i="11"/>
  <c r="AL1922" i="11"/>
  <c r="AF1922" i="11"/>
  <c r="AK1931" i="11"/>
  <c r="AE1931" i="11"/>
  <c r="AK1936" i="11"/>
  <c r="AL1942" i="11"/>
  <c r="AK1942" i="11"/>
  <c r="AE1942" i="11"/>
  <c r="AF1947" i="11"/>
  <c r="AK1947" i="11"/>
  <c r="AB1948" i="11"/>
  <c r="AF1951" i="11"/>
  <c r="AE1951" i="11"/>
  <c r="AL1953" i="11"/>
  <c r="AK1953" i="11"/>
  <c r="AK1964" i="11"/>
  <c r="AG1964" i="11"/>
  <c r="AL1969" i="11"/>
  <c r="AK1969" i="11"/>
  <c r="AE1969" i="11"/>
  <c r="AL1982" i="11"/>
  <c r="AK1982" i="11"/>
  <c r="AE1982" i="11"/>
  <c r="AL1988" i="11"/>
  <c r="AK1988" i="11"/>
  <c r="AG1988" i="11"/>
  <c r="AL1992" i="11"/>
  <c r="AK1992" i="11"/>
  <c r="AK1997" i="11"/>
  <c r="AL2000" i="11"/>
  <c r="AK2000" i="11"/>
  <c r="AG2002" i="11"/>
  <c r="AL2005" i="11"/>
  <c r="AK2005" i="11"/>
  <c r="AG2005" i="11"/>
  <c r="AE2005" i="11"/>
  <c r="AL2009" i="11"/>
  <c r="AG2009" i="11"/>
  <c r="AE2009" i="11"/>
  <c r="AL2012" i="11"/>
  <c r="AK2012" i="11"/>
  <c r="AG2012" i="11"/>
  <c r="AL2016" i="11"/>
  <c r="AG2016" i="11"/>
  <c r="AL2020" i="11"/>
  <c r="AK2020" i="11"/>
  <c r="AG2020" i="11"/>
  <c r="AG2022" i="11"/>
  <c r="AL2024" i="11"/>
  <c r="AK2024" i="11"/>
  <c r="AK2026" i="11"/>
  <c r="AL2030" i="11"/>
  <c r="AG2030" i="11"/>
  <c r="AE2030" i="11"/>
  <c r="AL2038" i="11"/>
  <c r="AF2038" i="11"/>
  <c r="AE2038" i="11"/>
  <c r="AG2058" i="11"/>
  <c r="AL2060" i="11"/>
  <c r="AK2060" i="11"/>
  <c r="AG2062" i="11"/>
  <c r="AG2070" i="11"/>
  <c r="AL2073" i="11"/>
  <c r="AK2073" i="11"/>
  <c r="AL2077" i="11"/>
  <c r="AK2077" i="11"/>
  <c r="AL2090" i="11"/>
  <c r="AF2090" i="11"/>
  <c r="AE2090" i="11"/>
  <c r="AL2094" i="11"/>
  <c r="AF2094" i="11"/>
  <c r="AE2094" i="11"/>
  <c r="AG2098" i="11"/>
  <c r="AE2102" i="11"/>
  <c r="AK2102" i="11"/>
  <c r="AK2104" i="11"/>
  <c r="AG2104" i="11"/>
  <c r="AF2106" i="11"/>
  <c r="AL2110" i="11"/>
  <c r="AE2110" i="11"/>
  <c r="AK2110" i="11"/>
  <c r="AL2112" i="11"/>
  <c r="AK2112" i="11"/>
  <c r="AL2118" i="11"/>
  <c r="AK2118" i="11"/>
  <c r="AF2118" i="11"/>
  <c r="AE2118" i="11"/>
  <c r="AL2132" i="11"/>
  <c r="AK2132" i="11"/>
  <c r="AG2132" i="11"/>
  <c r="AG2138" i="11"/>
  <c r="AG2146" i="11"/>
  <c r="AL2193" i="11"/>
  <c r="AG2193" i="11"/>
  <c r="AK2225" i="11"/>
  <c r="AE2228" i="11"/>
  <c r="AF2228" i="11"/>
  <c r="AG2228" i="11"/>
  <c r="AB2228" i="11"/>
  <c r="AK2257" i="11"/>
  <c r="AK2266" i="11"/>
  <c r="AF2294" i="11"/>
  <c r="AG1300" i="11"/>
  <c r="AB1320" i="11"/>
  <c r="AG1322" i="11"/>
  <c r="AL1326" i="11"/>
  <c r="AG1326" i="11"/>
  <c r="AK1326" i="11"/>
  <c r="AB1334" i="11"/>
  <c r="AB1342" i="11"/>
  <c r="AG1348" i="11"/>
  <c r="AG1352" i="11"/>
  <c r="AK1352" i="11"/>
  <c r="AB1360" i="11"/>
  <c r="AG1362" i="11"/>
  <c r="AB1366" i="11"/>
  <c r="AL1376" i="11"/>
  <c r="AG1376" i="11"/>
  <c r="AK1376" i="11"/>
  <c r="AG1380" i="11"/>
  <c r="AB1384" i="11"/>
  <c r="AG1386" i="11"/>
  <c r="AB1390" i="11"/>
  <c r="AG1396" i="11"/>
  <c r="AB1400" i="11"/>
  <c r="AG1402" i="11"/>
  <c r="AL1405" i="11"/>
  <c r="AL1406" i="11"/>
  <c r="AG1406" i="11"/>
  <c r="AK1406" i="11"/>
  <c r="AB1414" i="11"/>
  <c r="AB1422" i="11"/>
  <c r="AL1432" i="11"/>
  <c r="AG1432" i="11"/>
  <c r="AK1432" i="11"/>
  <c r="AG1436" i="11"/>
  <c r="AB1440" i="11"/>
  <c r="AG1442" i="11"/>
  <c r="AL1445" i="11"/>
  <c r="AG1446" i="11"/>
  <c r="AK1446" i="11"/>
  <c r="AG1450" i="11"/>
  <c r="AL1453" i="11"/>
  <c r="AL1454" i="11"/>
  <c r="AG1454" i="11"/>
  <c r="AK1454" i="11"/>
  <c r="AK1467" i="11"/>
  <c r="AE1472" i="11"/>
  <c r="AL1476" i="11"/>
  <c r="AK1476" i="11"/>
  <c r="AF1482" i="11"/>
  <c r="AK1487" i="11"/>
  <c r="AE1488" i="11"/>
  <c r="AK1491" i="11"/>
  <c r="AE1492" i="11"/>
  <c r="AF1498" i="11"/>
  <c r="AK1499" i="11"/>
  <c r="AK1508" i="11"/>
  <c r="AF1514" i="11"/>
  <c r="AK1523" i="11"/>
  <c r="AF1526" i="11"/>
  <c r="AK1527" i="11"/>
  <c r="AE1528" i="11"/>
  <c r="AF1530" i="11"/>
  <c r="AK1531" i="11"/>
  <c r="AF1538" i="11"/>
  <c r="AK1539" i="11"/>
  <c r="AE1540" i="11"/>
  <c r="AL1548" i="11"/>
  <c r="AF1548" i="11"/>
  <c r="Z1548" i="11" s="1"/>
  <c r="AH1548" i="11" s="1"/>
  <c r="AE1555" i="11"/>
  <c r="AF1564" i="11"/>
  <c r="AG1564" i="11"/>
  <c r="AF1569" i="11"/>
  <c r="AD1569" i="11" s="1"/>
  <c r="AI1569" i="11" s="1"/>
  <c r="AJ1569" i="11" s="1"/>
  <c r="AG1574" i="11"/>
  <c r="AG1575" i="11"/>
  <c r="AL1576" i="11"/>
  <c r="AI1585" i="11"/>
  <c r="AJ1585" i="11" s="1"/>
  <c r="AH1585" i="11"/>
  <c r="AD1586" i="11"/>
  <c r="AI1586" i="11" s="1"/>
  <c r="AJ1586" i="11" s="1"/>
  <c r="AG1586" i="11"/>
  <c r="AE1587" i="11"/>
  <c r="AE1592" i="11"/>
  <c r="Z1592" i="11" s="1"/>
  <c r="AH1592" i="11" s="1"/>
  <c r="AF1596" i="11"/>
  <c r="AG1596" i="11"/>
  <c r="AG1602" i="11"/>
  <c r="AF1616" i="11"/>
  <c r="AG1617" i="11"/>
  <c r="AD1618" i="11"/>
  <c r="AI1618" i="11" s="1"/>
  <c r="AJ1618" i="11" s="1"/>
  <c r="AG1618" i="11"/>
  <c r="AE1619" i="11"/>
  <c r="AL1623" i="11"/>
  <c r="AL1625" i="11"/>
  <c r="AK1625" i="11"/>
  <c r="AG1626" i="11"/>
  <c r="AK1627" i="11"/>
  <c r="AE1628" i="11"/>
  <c r="AK1633" i="11"/>
  <c r="AF1640" i="11"/>
  <c r="AK1640" i="11"/>
  <c r="AE1641" i="11"/>
  <c r="AF1648" i="11"/>
  <c r="AF1652" i="11"/>
  <c r="AK1652" i="11"/>
  <c r="AG1653" i="11"/>
  <c r="AG1668" i="11"/>
  <c r="AF1680" i="11"/>
  <c r="AG1680" i="11"/>
  <c r="AK1685" i="11"/>
  <c r="AF1686" i="11"/>
  <c r="AF1688" i="11"/>
  <c r="AG1688" i="11"/>
  <c r="AG1690" i="11"/>
  <c r="AG1698" i="11"/>
  <c r="AG1705" i="11"/>
  <c r="AL1712" i="11"/>
  <c r="AK1712" i="11"/>
  <c r="AG1712" i="11"/>
  <c r="AF1718" i="11"/>
  <c r="AE1725" i="11"/>
  <c r="AL1726" i="11"/>
  <c r="AG1726" i="11"/>
  <c r="AB1744" i="11"/>
  <c r="AK1744" i="11"/>
  <c r="AE1745" i="11"/>
  <c r="AL1750" i="11"/>
  <c r="AE1750" i="11"/>
  <c r="AG1758" i="11"/>
  <c r="AL1761" i="11"/>
  <c r="AG1761" i="11"/>
  <c r="AL1772" i="11"/>
  <c r="AL1773" i="11"/>
  <c r="AK1773" i="11"/>
  <c r="AL1774" i="11"/>
  <c r="AF1774" i="11"/>
  <c r="AB1776" i="11"/>
  <c r="AK1776" i="11"/>
  <c r="AE1777" i="11"/>
  <c r="AB1784" i="11"/>
  <c r="AK1784" i="11"/>
  <c r="AG1785" i="11"/>
  <c r="AF1786" i="11"/>
  <c r="AK1788" i="11"/>
  <c r="AK1802" i="11"/>
  <c r="AE1805" i="11"/>
  <c r="AF1806" i="11"/>
  <c r="AL1808" i="11"/>
  <c r="AE1808" i="11"/>
  <c r="AF1808" i="11"/>
  <c r="AK1808" i="11"/>
  <c r="AG1811" i="11"/>
  <c r="AL1813" i="11"/>
  <c r="AK1813" i="11"/>
  <c r="AE1816" i="11"/>
  <c r="AF1818" i="11"/>
  <c r="AL1822" i="11"/>
  <c r="AG1822" i="11"/>
  <c r="AE1822" i="11"/>
  <c r="AK1832" i="11"/>
  <c r="AE1832" i="11"/>
  <c r="AL1848" i="11"/>
  <c r="AE1848" i="11"/>
  <c r="AF1848" i="11"/>
  <c r="AK1848" i="11"/>
  <c r="AK1860" i="11"/>
  <c r="AK1869" i="11"/>
  <c r="AE1869" i="11"/>
  <c r="AL1876" i="11"/>
  <c r="AG1876" i="11"/>
  <c r="AF1876" i="11"/>
  <c r="AL1882" i="11"/>
  <c r="AF1882" i="11"/>
  <c r="AE1882" i="11"/>
  <c r="AL1889" i="11"/>
  <c r="AG1889" i="11"/>
  <c r="AL1892" i="11"/>
  <c r="AK1892" i="11"/>
  <c r="AE1892" i="11"/>
  <c r="AF1892" i="11"/>
  <c r="AG1894" i="11"/>
  <c r="AL1898" i="11"/>
  <c r="AE1898" i="11"/>
  <c r="AL1902" i="11"/>
  <c r="AF1902" i="11"/>
  <c r="AK1905" i="11"/>
  <c r="AG1905" i="11"/>
  <c r="AE1905" i="11"/>
  <c r="AF1914" i="11"/>
  <c r="AE1914" i="11"/>
  <c r="AL1921" i="11"/>
  <c r="AK1921" i="11"/>
  <c r="AL1926" i="11"/>
  <c r="AE1926" i="11"/>
  <c r="AF1930" i="11"/>
  <c r="AF1936" i="11"/>
  <c r="AK1945" i="11"/>
  <c r="AK1950" i="11"/>
  <c r="AE1950" i="11"/>
  <c r="AK1954" i="11"/>
  <c r="AL1960" i="11"/>
  <c r="AK1960" i="11"/>
  <c r="AK1965" i="11"/>
  <c r="AL1968" i="11"/>
  <c r="AK1968" i="11"/>
  <c r="AG1970" i="11"/>
  <c r="AE1974" i="11"/>
  <c r="AK1978" i="11"/>
  <c r="AK1983" i="11"/>
  <c r="AG1989" i="11"/>
  <c r="AF1991" i="11"/>
  <c r="AK1991" i="11"/>
  <c r="AG1991" i="11"/>
  <c r="AK1993" i="11"/>
  <c r="AK2002" i="11"/>
  <c r="AG2006" i="11"/>
  <c r="AL2008" i="11"/>
  <c r="AK2008" i="11"/>
  <c r="AF2011" i="11"/>
  <c r="AK2011" i="11"/>
  <c r="AE2011" i="11"/>
  <c r="AG2013" i="11"/>
  <c r="AF2015" i="11"/>
  <c r="AK2015" i="11"/>
  <c r="AF2019" i="11"/>
  <c r="AK2019" i="11"/>
  <c r="AE2019" i="11"/>
  <c r="AK2022" i="11"/>
  <c r="AL2042" i="11"/>
  <c r="AF2042" i="11"/>
  <c r="AE2042" i="11"/>
  <c r="AF2046" i="11"/>
  <c r="AE2046" i="11"/>
  <c r="AL2054" i="11"/>
  <c r="AF2054" i="11"/>
  <c r="AE2054" i="11"/>
  <c r="AK2058" i="11"/>
  <c r="AK2062" i="11"/>
  <c r="AK2070" i="11"/>
  <c r="AG2074" i="11"/>
  <c r="AL2076" i="11"/>
  <c r="AK2076" i="11"/>
  <c r="AG2078" i="11"/>
  <c r="AG2086" i="11"/>
  <c r="AL2089" i="11"/>
  <c r="AK2089" i="11"/>
  <c r="AL2093" i="11"/>
  <c r="AK2093" i="11"/>
  <c r="AK2098" i="11"/>
  <c r="AG2103" i="11"/>
  <c r="AK2103" i="11"/>
  <c r="AG2106" i="11"/>
  <c r="AL2109" i="11"/>
  <c r="AK2109" i="11"/>
  <c r="AK2113" i="11"/>
  <c r="AL2120" i="11"/>
  <c r="AK2120" i="11"/>
  <c r="AG2120" i="11"/>
  <c r="AL2142" i="11"/>
  <c r="AK2142" i="11"/>
  <c r="AF2142" i="11"/>
  <c r="AE2142" i="11"/>
  <c r="AK2149" i="11"/>
  <c r="AL2205" i="11"/>
  <c r="Z2230" i="11"/>
  <c r="AH2230" i="11" s="1"/>
  <c r="AK2235" i="11"/>
  <c r="AL2246" i="11"/>
  <c r="AK2246" i="11"/>
  <c r="AE2246" i="11"/>
  <c r="Z2246" i="11" s="1"/>
  <c r="AF2246" i="11"/>
  <c r="AB2246" i="11"/>
  <c r="AF2255" i="11"/>
  <c r="AK2255" i="11"/>
  <c r="AG2255" i="11"/>
  <c r="AG2268" i="11"/>
  <c r="AL2283" i="11"/>
  <c r="AK2283" i="11"/>
  <c r="AL2286" i="11"/>
  <c r="AG2286" i="11"/>
  <c r="AF2286" i="11"/>
  <c r="AB2286" i="11"/>
  <c r="AK1821" i="11"/>
  <c r="AL1835" i="11"/>
  <c r="AK1853" i="11"/>
  <c r="AK1858" i="11"/>
  <c r="AK1862" i="11"/>
  <c r="AF1872" i="11"/>
  <c r="AK1872" i="11"/>
  <c r="AK1881" i="11"/>
  <c r="AL1883" i="11"/>
  <c r="AE1885" i="11"/>
  <c r="AF1888" i="11"/>
  <c r="AG1888" i="11"/>
  <c r="AK1890" i="11"/>
  <c r="AF1904" i="11"/>
  <c r="AK1904" i="11"/>
  <c r="AK1913" i="11"/>
  <c r="AL1915" i="11"/>
  <c r="AE1917" i="11"/>
  <c r="AF1920" i="11"/>
  <c r="AG1920" i="11"/>
  <c r="AF1932" i="11"/>
  <c r="AE1937" i="11"/>
  <c r="AF1940" i="11"/>
  <c r="AK1946" i="11"/>
  <c r="AK1949" i="11"/>
  <c r="AF1952" i="11"/>
  <c r="AK1952" i="11"/>
  <c r="AF1956" i="11"/>
  <c r="AG1956" i="11"/>
  <c r="AK1962" i="11"/>
  <c r="AG1980" i="11"/>
  <c r="AK1981" i="11"/>
  <c r="AK1994" i="11"/>
  <c r="AK2010" i="11"/>
  <c r="AK2037" i="11"/>
  <c r="AK2053" i="11"/>
  <c r="AK2069" i="11"/>
  <c r="AK2085" i="11"/>
  <c r="AG2114" i="11"/>
  <c r="AK2117" i="11"/>
  <c r="AK2122" i="11"/>
  <c r="AK2126" i="11"/>
  <c r="AK2130" i="11"/>
  <c r="AG2150" i="11"/>
  <c r="AG2161" i="11"/>
  <c r="AK2172" i="11"/>
  <c r="AG2174" i="11"/>
  <c r="AG2188" i="11"/>
  <c r="AF2188" i="11"/>
  <c r="AF2194" i="11"/>
  <c r="AG2198" i="11"/>
  <c r="AK2204" i="11"/>
  <c r="AF2206" i="11"/>
  <c r="AF2214" i="11"/>
  <c r="AG2214" i="11"/>
  <c r="AK2234" i="11"/>
  <c r="AG2236" i="11"/>
  <c r="AK2244" i="11"/>
  <c r="AG2252" i="11"/>
  <c r="AK2252" i="11"/>
  <c r="AF2254" i="11"/>
  <c r="AK2254" i="11"/>
  <c r="AE2262" i="11"/>
  <c r="Z2262" i="11" s="1"/>
  <c r="AH2262" i="11" s="1"/>
  <c r="AK2267" i="11"/>
  <c r="AG2270" i="11"/>
  <c r="AL2287" i="11"/>
  <c r="AG2304" i="11"/>
  <c r="AG2307" i="11"/>
  <c r="AK2308" i="11"/>
  <c r="AK2311" i="11"/>
  <c r="AK2314" i="11"/>
  <c r="AE2315" i="11"/>
  <c r="AG2318" i="11"/>
  <c r="AL2321" i="11"/>
  <c r="AK2322" i="11"/>
  <c r="AE2323" i="11"/>
  <c r="AK2326" i="11"/>
  <c r="AE2327" i="11"/>
  <c r="AK2331" i="11"/>
  <c r="AG2334" i="11"/>
  <c r="AG2338" i="11"/>
  <c r="AK2346" i="11"/>
  <c r="AF2350" i="11"/>
  <c r="AF2358" i="11"/>
  <c r="AK2362" i="11"/>
  <c r="AK2363" i="11"/>
  <c r="AE2366" i="11"/>
  <c r="Z2366" i="11" s="1"/>
  <c r="AH2366" i="11" s="1"/>
  <c r="AG2370" i="11"/>
  <c r="AG2378" i="11"/>
  <c r="AK2386" i="11"/>
  <c r="AF2387" i="11"/>
  <c r="AK2391" i="11"/>
  <c r="AG2392" i="11"/>
  <c r="AF2393" i="11"/>
  <c r="AL2394" i="11"/>
  <c r="AL2396" i="11"/>
  <c r="AK2397" i="11"/>
  <c r="AG2401" i="11"/>
  <c r="AL2406" i="11"/>
  <c r="AF2407" i="11"/>
  <c r="AL2408" i="11"/>
  <c r="AK2417" i="11"/>
  <c r="AE2418" i="11"/>
  <c r="AD2426" i="11"/>
  <c r="AI2426" i="11" s="1"/>
  <c r="AJ2426" i="11" s="1"/>
  <c r="AK2426" i="11"/>
  <c r="AG2428" i="11"/>
  <c r="AK2445" i="11"/>
  <c r="AF2446" i="11"/>
  <c r="AL2448" i="11"/>
  <c r="AK2455" i="11"/>
  <c r="AL2456" i="11"/>
  <c r="AF2458" i="11"/>
  <c r="AG2466" i="11"/>
  <c r="AE2469" i="11"/>
  <c r="AF2470" i="11"/>
  <c r="AF2477" i="11"/>
  <c r="AK2478" i="11"/>
  <c r="AL2479" i="11"/>
  <c r="AK2489" i="11"/>
  <c r="AF2490" i="11"/>
  <c r="AL2490" i="11"/>
  <c r="AK2491" i="11"/>
  <c r="AL2492" i="11"/>
  <c r="AK2492" i="11"/>
  <c r="AK2493" i="11"/>
  <c r="AK2494" i="11"/>
  <c r="AG2497" i="11"/>
  <c r="AK2505" i="11"/>
  <c r="AF2509" i="11"/>
  <c r="Z2510" i="11"/>
  <c r="AG2510" i="11"/>
  <c r="AG2513" i="11"/>
  <c r="AF2513" i="11"/>
  <c r="AL2516" i="11"/>
  <c r="AE2517" i="11"/>
  <c r="AK2523" i="11"/>
  <c r="AK2524" i="11"/>
  <c r="AK2525" i="11"/>
  <c r="AE2529" i="11"/>
  <c r="AK2537" i="11"/>
  <c r="AF2538" i="11"/>
  <c r="AK2545" i="11"/>
  <c r="AF2546" i="11"/>
  <c r="AK2547" i="11"/>
  <c r="AE2549" i="11"/>
  <c r="AG2549" i="11"/>
  <c r="AK2551" i="11"/>
  <c r="AE2553" i="11"/>
  <c r="AG2553" i="11"/>
  <c r="AK2565" i="11"/>
  <c r="AK2569" i="11"/>
  <c r="AE2573" i="11"/>
  <c r="AG2573" i="11"/>
  <c r="AF2577" i="11"/>
  <c r="AK2581" i="11"/>
  <c r="AL2582" i="11"/>
  <c r="AD2583" i="11"/>
  <c r="AI2583" i="11" s="1"/>
  <c r="AJ2583" i="11" s="1"/>
  <c r="AG2583" i="11"/>
  <c r="AE2599" i="11"/>
  <c r="Z2599" i="11" s="1"/>
  <c r="AH2599" i="11" s="1"/>
  <c r="AL2610" i="11"/>
  <c r="AF2611" i="11"/>
  <c r="AL2612" i="11"/>
  <c r="AG2613" i="11"/>
  <c r="AG2619" i="11"/>
  <c r="AL2622" i="11"/>
  <c r="AF2623" i="11"/>
  <c r="AF2627" i="11"/>
  <c r="AL2628" i="11"/>
  <c r="AK2629" i="11"/>
  <c r="AE2633" i="11"/>
  <c r="AF2639" i="11"/>
  <c r="AK2639" i="11"/>
  <c r="AG2640" i="11"/>
  <c r="AG2647" i="11"/>
  <c r="AK2651" i="11"/>
  <c r="AF2652" i="11"/>
  <c r="AF2655" i="11"/>
  <c r="AG2657" i="11"/>
  <c r="AE2664" i="11"/>
  <c r="AL2673" i="11"/>
  <c r="AG2709" i="11"/>
  <c r="AL2713" i="11"/>
  <c r="AF2743" i="11"/>
  <c r="AG2745" i="11"/>
  <c r="AK2754" i="11"/>
  <c r="AF2763" i="11"/>
  <c r="AF2795" i="11"/>
  <c r="AL2811" i="11"/>
  <c r="AK2812" i="11"/>
  <c r="AE2813" i="11"/>
  <c r="AG2820" i="11"/>
  <c r="AL2822" i="11"/>
  <c r="AL2826" i="11"/>
  <c r="AK2827" i="11"/>
  <c r="AK2834" i="11"/>
  <c r="AE2836" i="11"/>
  <c r="AG2841" i="11"/>
  <c r="AD2841" i="11" s="1"/>
  <c r="AI2841" i="11" s="1"/>
  <c r="AJ2841" i="11" s="1"/>
  <c r="AG2843" i="11"/>
  <c r="AF2844" i="11"/>
  <c r="AK2852" i="11"/>
  <c r="AK2856" i="11"/>
  <c r="AK2857" i="11"/>
  <c r="AL2859" i="11"/>
  <c r="AF2861" i="11"/>
  <c r="AK2861" i="11"/>
  <c r="AK2862" i="11"/>
  <c r="AE2872" i="11"/>
  <c r="AF2874" i="11"/>
  <c r="AE2884" i="11"/>
  <c r="AL2886" i="11"/>
  <c r="AK2886" i="11"/>
  <c r="AL2898" i="11"/>
  <c r="AK2898" i="11"/>
  <c r="AL2913" i="11"/>
  <c r="AG2921" i="11"/>
  <c r="AL2924" i="11"/>
  <c r="AG2924" i="11"/>
  <c r="AE2924" i="11"/>
  <c r="AL2930" i="11"/>
  <c r="AK2930" i="11"/>
  <c r="AL2932" i="11"/>
  <c r="AG2932" i="11"/>
  <c r="AF2932" i="11"/>
  <c r="AF2940" i="11"/>
  <c r="AL2946" i="11"/>
  <c r="AF2946" i="11"/>
  <c r="AK2949" i="11"/>
  <c r="AK2954" i="11"/>
  <c r="AK2955" i="11"/>
  <c r="AL2962" i="11"/>
  <c r="AF2962" i="11"/>
  <c r="AK2965" i="11"/>
  <c r="AL2986" i="11"/>
  <c r="AG2986" i="11"/>
  <c r="AE2986" i="11"/>
  <c r="AF3002" i="11"/>
  <c r="AL3006" i="11"/>
  <c r="AE3006" i="11"/>
  <c r="AG3006" i="11"/>
  <c r="AF3010" i="11"/>
  <c r="AL3018" i="11"/>
  <c r="AE3018" i="11"/>
  <c r="AG3018" i="11"/>
  <c r="AE3034" i="11"/>
  <c r="AK3034" i="11"/>
  <c r="AF3034" i="11"/>
  <c r="AF3038" i="11"/>
  <c r="AL3044" i="11"/>
  <c r="AF3044" i="11"/>
  <c r="AK3044" i="11"/>
  <c r="AE3044" i="11"/>
  <c r="AB3044" i="11"/>
  <c r="AF1720" i="11"/>
  <c r="AG1720" i="11"/>
  <c r="AK1722" i="11"/>
  <c r="AG1729" i="11"/>
  <c r="AL1748" i="11"/>
  <c r="AF1748" i="11"/>
  <c r="AK1748" i="11"/>
  <c r="AL1752" i="11"/>
  <c r="AF1752" i="11"/>
  <c r="AG1752" i="11"/>
  <c r="AF1756" i="11"/>
  <c r="AK1756" i="11"/>
  <c r="AL1779" i="11"/>
  <c r="AK1782" i="11"/>
  <c r="AL1789" i="11"/>
  <c r="AL1790" i="11"/>
  <c r="AK1790" i="11"/>
  <c r="AL1812" i="11"/>
  <c r="AF1812" i="11"/>
  <c r="AK1812" i="11"/>
  <c r="AF1824" i="11"/>
  <c r="AK1824" i="11"/>
  <c r="AL1828" i="11"/>
  <c r="AF1828" i="11"/>
  <c r="AK1834" i="11"/>
  <c r="AL1836" i="11"/>
  <c r="AF1840" i="11"/>
  <c r="AK1840" i="11"/>
  <c r="AL1844" i="11"/>
  <c r="AF1844" i="11"/>
  <c r="AL1849" i="11"/>
  <c r="AK1849" i="11"/>
  <c r="AF1856" i="11"/>
  <c r="AB1872" i="11"/>
  <c r="AF1880" i="11"/>
  <c r="AG1880" i="11"/>
  <c r="AK1886" i="11"/>
  <c r="AB1888" i="11"/>
  <c r="AK1888" i="11"/>
  <c r="AL1897" i="11"/>
  <c r="AK1897" i="11"/>
  <c r="AB1904" i="11"/>
  <c r="AL1912" i="11"/>
  <c r="AF1912" i="11"/>
  <c r="AG1912" i="11"/>
  <c r="AL1918" i="11"/>
  <c r="AK1918" i="11"/>
  <c r="AB1920" i="11"/>
  <c r="AF1924" i="11"/>
  <c r="AL1929" i="11"/>
  <c r="AK1929" i="11"/>
  <c r="AL1934" i="11"/>
  <c r="AB1952" i="11"/>
  <c r="AB1956" i="11"/>
  <c r="AK1956" i="11"/>
  <c r="AG1972" i="11"/>
  <c r="AK1986" i="11"/>
  <c r="AL2004" i="11"/>
  <c r="AL2028" i="11"/>
  <c r="AL2048" i="11"/>
  <c r="AG2049" i="11"/>
  <c r="AL2056" i="11"/>
  <c r="AL2064" i="11"/>
  <c r="AG2065" i="11"/>
  <c r="AL2080" i="11"/>
  <c r="AG2081" i="11"/>
  <c r="AG2082" i="11"/>
  <c r="AG2097" i="11"/>
  <c r="AL2100" i="11"/>
  <c r="AL2101" i="11"/>
  <c r="AK2101" i="11"/>
  <c r="AK2114" i="11"/>
  <c r="AG2116" i="11"/>
  <c r="AE2122" i="11"/>
  <c r="AK2124" i="11"/>
  <c r="AK2125" i="11"/>
  <c r="AE2126" i="11"/>
  <c r="AE2130" i="11"/>
  <c r="AE2133" i="11"/>
  <c r="AG2134" i="11"/>
  <c r="AL2136" i="11"/>
  <c r="AL2144" i="11"/>
  <c r="AG2145" i="11"/>
  <c r="AK2150" i="11"/>
  <c r="AE2151" i="11"/>
  <c r="AG2154" i="11"/>
  <c r="AG2158" i="11"/>
  <c r="AG2162" i="11"/>
  <c r="AF2170" i="11"/>
  <c r="AK2171" i="11"/>
  <c r="AK2174" i="11"/>
  <c r="AK2180" i="11"/>
  <c r="AL2181" i="11"/>
  <c r="AK2182" i="11"/>
  <c r="AL2183" i="11"/>
  <c r="AK2186" i="11"/>
  <c r="AK2187" i="11"/>
  <c r="AB2188" i="11"/>
  <c r="AD2188" i="11" s="1"/>
  <c r="AK2188" i="11"/>
  <c r="AF2190" i="11"/>
  <c r="AK2190" i="11"/>
  <c r="AG2191" i="11"/>
  <c r="AG2196" i="11"/>
  <c r="AK2196" i="11"/>
  <c r="AL2197" i="11"/>
  <c r="AK2198" i="11"/>
  <c r="AF2202" i="11"/>
  <c r="AK2203" i="11"/>
  <c r="AG2206" i="11"/>
  <c r="AK2212" i="11"/>
  <c r="AE2213" i="11"/>
  <c r="AB2214" i="11"/>
  <c r="AK2214" i="11"/>
  <c r="AG2220" i="11"/>
  <c r="AK2220" i="11"/>
  <c r="AF2222" i="11"/>
  <c r="AK2222" i="11"/>
  <c r="AG2223" i="11"/>
  <c r="AF2230" i="11"/>
  <c r="AK2236" i="11"/>
  <c r="AE2237" i="11"/>
  <c r="AF2238" i="11"/>
  <c r="AK2250" i="11"/>
  <c r="AK2251" i="11"/>
  <c r="AB2252" i="11"/>
  <c r="Z2252" i="11" s="1"/>
  <c r="AL2252" i="11"/>
  <c r="AB2254" i="11"/>
  <c r="AF2259" i="11"/>
  <c r="AG2260" i="11"/>
  <c r="AK2260" i="11"/>
  <c r="AE2261" i="11"/>
  <c r="AF2262" i="11"/>
  <c r="AK2270" i="11"/>
  <c r="AE2271" i="11"/>
  <c r="AG2272" i="11"/>
  <c r="AK2276" i="11"/>
  <c r="AL2277" i="11"/>
  <c r="AG2298" i="11"/>
  <c r="AG2300" i="11"/>
  <c r="AE2301" i="11"/>
  <c r="AF2302" i="11"/>
  <c r="AF2306" i="11"/>
  <c r="AG2309" i="11"/>
  <c r="AF2310" i="11"/>
  <c r="AK2315" i="11"/>
  <c r="AK2318" i="11"/>
  <c r="AE2319" i="11"/>
  <c r="AE2322" i="11"/>
  <c r="AF2323" i="11"/>
  <c r="AE2326" i="11"/>
  <c r="Z2326" i="11" s="1"/>
  <c r="AH2326" i="11" s="1"/>
  <c r="AF2327" i="11"/>
  <c r="AE2330" i="11"/>
  <c r="AK2338" i="11"/>
  <c r="AK2339" i="11"/>
  <c r="AF2342" i="11"/>
  <c r="AE2346" i="11"/>
  <c r="AG2349" i="11"/>
  <c r="AG2350" i="11"/>
  <c r="AD2350" i="11" s="1"/>
  <c r="AI2350" i="11" s="1"/>
  <c r="AJ2350" i="11" s="1"/>
  <c r="AE2354" i="11"/>
  <c r="AG2357" i="11"/>
  <c r="AG2358" i="11"/>
  <c r="Z2358" i="11" s="1"/>
  <c r="AH2358" i="11" s="1"/>
  <c r="AE2362" i="11"/>
  <c r="AG2365" i="11"/>
  <c r="AF2366" i="11"/>
  <c r="AK2370" i="11"/>
  <c r="AF2374" i="11"/>
  <c r="AD2374" i="11" s="1"/>
  <c r="AI2374" i="11" s="1"/>
  <c r="AJ2374" i="11" s="1"/>
  <c r="AK2378" i="11"/>
  <c r="AF2382" i="11"/>
  <c r="AE2386" i="11"/>
  <c r="AD2386" i="11" s="1"/>
  <c r="AI2386" i="11" s="1"/>
  <c r="AJ2386" i="11" s="1"/>
  <c r="AK2387" i="11"/>
  <c r="AL2392" i="11"/>
  <c r="AG2393" i="11"/>
  <c r="AE2396" i="11"/>
  <c r="AK2399" i="11"/>
  <c r="AK2401" i="11"/>
  <c r="AG2402" i="11"/>
  <c r="AF2405" i="11"/>
  <c r="AK2407" i="11"/>
  <c r="AK2409" i="11"/>
  <c r="AG2410" i="11"/>
  <c r="AF2413" i="11"/>
  <c r="AK2414" i="11"/>
  <c r="AL2415" i="11"/>
  <c r="AE2419" i="11"/>
  <c r="AK2421" i="11"/>
  <c r="AK2422" i="11"/>
  <c r="AE2425" i="11"/>
  <c r="Z2425" i="11" s="1"/>
  <c r="AL2426" i="11"/>
  <c r="AK2427" i="11"/>
  <c r="AL2428" i="11"/>
  <c r="AK2429" i="11"/>
  <c r="AK2430" i="11"/>
  <c r="AG2433" i="11"/>
  <c r="AE2437" i="11"/>
  <c r="AE2440" i="11"/>
  <c r="AK2441" i="11"/>
  <c r="AE2442" i="11"/>
  <c r="AG2446" i="11"/>
  <c r="AL2447" i="11"/>
  <c r="AE2448" i="11"/>
  <c r="AG2449" i="11"/>
  <c r="AF2449" i="11"/>
  <c r="AF2457" i="11"/>
  <c r="AE2458" i="11"/>
  <c r="AD2458" i="11" s="1"/>
  <c r="AI2458" i="11" s="1"/>
  <c r="AJ2458" i="11" s="1"/>
  <c r="AG2458" i="11"/>
  <c r="AE2460" i="11"/>
  <c r="AL2461" i="11"/>
  <c r="AF2465" i="11"/>
  <c r="AK2466" i="11"/>
  <c r="AK2467" i="11"/>
  <c r="AG2468" i="11"/>
  <c r="AB2469" i="11"/>
  <c r="AK2470" i="11"/>
  <c r="AL2471" i="11"/>
  <c r="AK2472" i="11"/>
  <c r="AE2473" i="11"/>
  <c r="AG2477" i="11"/>
  <c r="AL2478" i="11"/>
  <c r="AF2479" i="11"/>
  <c r="AL2480" i="11"/>
  <c r="AE2481" i="11"/>
  <c r="AL2485" i="11"/>
  <c r="AK2487" i="11"/>
  <c r="AL2488" i="11"/>
  <c r="AG2490" i="11"/>
  <c r="AL2491" i="11"/>
  <c r="AK2495" i="11"/>
  <c r="AK2497" i="11"/>
  <c r="AG2498" i="11"/>
  <c r="AF2501" i="11"/>
  <c r="AL2502" i="11"/>
  <c r="AE2504" i="11"/>
  <c r="AG2509" i="11"/>
  <c r="AL2510" i="11"/>
  <c r="AK2510" i="11"/>
  <c r="AF2511" i="11"/>
  <c r="AD2511" i="11" s="1"/>
  <c r="AB2513" i="11"/>
  <c r="AK2513" i="11"/>
  <c r="AE2514" i="11"/>
  <c r="AK2519" i="11"/>
  <c r="AK2520" i="11"/>
  <c r="AK2521" i="11"/>
  <c r="AL2522" i="11"/>
  <c r="AF2527" i="11"/>
  <c r="AD2527" i="11" s="1"/>
  <c r="AI2527" i="11" s="1"/>
  <c r="AJ2527" i="11" s="1"/>
  <c r="AK2531" i="11"/>
  <c r="AL2535" i="11"/>
  <c r="AG2538" i="11"/>
  <c r="AL2540" i="11"/>
  <c r="AL2541" i="11"/>
  <c r="AE2541" i="11"/>
  <c r="AG2541" i="11"/>
  <c r="AK2543" i="11"/>
  <c r="AG2546" i="11"/>
  <c r="AL2547" i="11"/>
  <c r="AL2548" i="11"/>
  <c r="AB2549" i="11"/>
  <c r="AL2551" i="11"/>
  <c r="AB2553" i="11"/>
  <c r="AK2553" i="11"/>
  <c r="AE2557" i="11"/>
  <c r="Z2557" i="11" s="1"/>
  <c r="AH2557" i="11" s="1"/>
  <c r="AG2557" i="11"/>
  <c r="AE2561" i="11"/>
  <c r="AG2561" i="11"/>
  <c r="Z2561" i="11" s="1"/>
  <c r="AH2561" i="11" s="1"/>
  <c r="AB2573" i="11"/>
  <c r="AK2573" i="11"/>
  <c r="AE2577" i="11"/>
  <c r="Z2577" i="11" s="1"/>
  <c r="AH2577" i="11" s="1"/>
  <c r="AG2577" i="11"/>
  <c r="AL2581" i="11"/>
  <c r="AG2587" i="11"/>
  <c r="AF2591" i="11"/>
  <c r="AF2597" i="11"/>
  <c r="AL2598" i="11"/>
  <c r="AG2599" i="11"/>
  <c r="AK2599" i="11"/>
  <c r="AL2603" i="11"/>
  <c r="AK2605" i="11"/>
  <c r="AF2607" i="11"/>
  <c r="AG2608" i="11"/>
  <c r="AL2609" i="11"/>
  <c r="AF2612" i="11"/>
  <c r="AK2613" i="11"/>
  <c r="AG2615" i="11"/>
  <c r="Z2615" i="11" s="1"/>
  <c r="AH2615" i="11" s="1"/>
  <c r="AK2619" i="11"/>
  <c r="AF2620" i="11"/>
  <c r="AF2621" i="11"/>
  <c r="AG2623" i="11"/>
  <c r="AF2628" i="11"/>
  <c r="AL2629" i="11"/>
  <c r="AE2630" i="11"/>
  <c r="AG2631" i="11"/>
  <c r="AK2631" i="11"/>
  <c r="AL2637" i="11"/>
  <c r="AB2639" i="11"/>
  <c r="AK2640" i="11"/>
  <c r="AE2642" i="11"/>
  <c r="AG2645" i="11"/>
  <c r="AK2647" i="11"/>
  <c r="AG2648" i="11"/>
  <c r="AG2649" i="11"/>
  <c r="AG2650" i="11"/>
  <c r="AE2651" i="11"/>
  <c r="AG2655" i="11"/>
  <c r="AK2657" i="11"/>
  <c r="AK2659" i="11"/>
  <c r="AL2660" i="11"/>
  <c r="AE2662" i="11"/>
  <c r="AE2663" i="11"/>
  <c r="AF2667" i="11"/>
  <c r="AK2669" i="11"/>
  <c r="AF2675" i="11"/>
  <c r="AK2677" i="11"/>
  <c r="AL2681" i="11"/>
  <c r="AL2685" i="11"/>
  <c r="AL2687" i="11"/>
  <c r="AE2690" i="11"/>
  <c r="AL2691" i="11"/>
  <c r="AK2695" i="11"/>
  <c r="AL2699" i="11"/>
  <c r="AF2703" i="11"/>
  <c r="AF2707" i="11"/>
  <c r="AL2709" i="11"/>
  <c r="AL2717" i="11"/>
  <c r="AE2722" i="11"/>
  <c r="AG2723" i="11"/>
  <c r="AG2731" i="11"/>
  <c r="AF2735" i="11"/>
  <c r="AG2741" i="11"/>
  <c r="AL2745" i="11"/>
  <c r="AK2747" i="11"/>
  <c r="AK2762" i="11"/>
  <c r="AF2783" i="11"/>
  <c r="AK2794" i="11"/>
  <c r="AF2808" i="11"/>
  <c r="AG2809" i="11"/>
  <c r="Z2809" i="11" s="1"/>
  <c r="AH2809" i="11" s="1"/>
  <c r="AE2812" i="11"/>
  <c r="AF2813" i="11"/>
  <c r="AF2814" i="11"/>
  <c r="AF2818" i="11"/>
  <c r="AK2820" i="11"/>
  <c r="AK2824" i="11"/>
  <c r="AK2825" i="11"/>
  <c r="AK2828" i="11"/>
  <c r="AG2829" i="11"/>
  <c r="AG2831" i="11"/>
  <c r="AG2834" i="11"/>
  <c r="AG2836" i="11"/>
  <c r="AF2840" i="11"/>
  <c r="AK2841" i="11"/>
  <c r="AF2842" i="11"/>
  <c r="AE2852" i="11"/>
  <c r="AL2857" i="11"/>
  <c r="AG2860" i="11"/>
  <c r="AG2863" i="11"/>
  <c r="AL2868" i="11"/>
  <c r="AG2868" i="11"/>
  <c r="AF2868" i="11"/>
  <c r="AE2873" i="11"/>
  <c r="Z2873" i="11" s="1"/>
  <c r="AG2873" i="11"/>
  <c r="AK2884" i="11"/>
  <c r="AL2908" i="11"/>
  <c r="AG2908" i="11"/>
  <c r="AE2908" i="11"/>
  <c r="AL2920" i="11"/>
  <c r="AG2920" i="11"/>
  <c r="AE2920" i="11"/>
  <c r="AL2921" i="11"/>
  <c r="AL2938" i="11"/>
  <c r="AK2938" i="11"/>
  <c r="AL3020" i="11"/>
  <c r="AF3020" i="11"/>
  <c r="AK3020" i="11"/>
  <c r="AE3020" i="11"/>
  <c r="AB3020" i="11"/>
  <c r="AL3021" i="11"/>
  <c r="AL3024" i="11"/>
  <c r="AK3024" i="11"/>
  <c r="AF3024" i="11"/>
  <c r="AE3024" i="11"/>
  <c r="AB3024" i="11"/>
  <c r="AL3042" i="11"/>
  <c r="AE3042" i="11"/>
  <c r="AK3042" i="11"/>
  <c r="AG3042" i="11"/>
  <c r="AE3050" i="11"/>
  <c r="AF3050" i="11"/>
  <c r="AK3050" i="11"/>
  <c r="AK2309" i="11"/>
  <c r="AG2317" i="11"/>
  <c r="AF2322" i="11"/>
  <c r="AK2323" i="11"/>
  <c r="AF2326" i="11"/>
  <c r="AK2327" i="11"/>
  <c r="AF2330" i="11"/>
  <c r="AE2334" i="11"/>
  <c r="Z2334" i="11" s="1"/>
  <c r="AH2334" i="11" s="1"/>
  <c r="AK2334" i="11"/>
  <c r="AD2342" i="11"/>
  <c r="AF2346" i="11"/>
  <c r="AF2354" i="11"/>
  <c r="AF2362" i="11"/>
  <c r="AE2378" i="11"/>
  <c r="Z2378" i="11" s="1"/>
  <c r="AH2378" i="11" s="1"/>
  <c r="AD2382" i="11"/>
  <c r="AF2386" i="11"/>
  <c r="AG2396" i="11"/>
  <c r="AF2401" i="11"/>
  <c r="AE2405" i="11"/>
  <c r="AK2405" i="11"/>
  <c r="AG2437" i="11"/>
  <c r="AF2437" i="11"/>
  <c r="AK2440" i="11"/>
  <c r="AK2446" i="11"/>
  <c r="AE2457" i="11"/>
  <c r="AG2457" i="11"/>
  <c r="AG2460" i="11"/>
  <c r="AL2470" i="11"/>
  <c r="AG2481" i="11"/>
  <c r="AF2481" i="11"/>
  <c r="AD2490" i="11"/>
  <c r="AI2490" i="11" s="1"/>
  <c r="AJ2490" i="11" s="1"/>
  <c r="AF2497" i="11"/>
  <c r="AE2501" i="11"/>
  <c r="AK2501" i="11"/>
  <c r="AK2504" i="11"/>
  <c r="AD2541" i="11"/>
  <c r="AI2541" i="11" s="1"/>
  <c r="AJ2541" i="11" s="1"/>
  <c r="AL2546" i="11"/>
  <c r="AK2597" i="11"/>
  <c r="AD2599" i="11"/>
  <c r="AI2599" i="11" s="1"/>
  <c r="AJ2599" i="11" s="1"/>
  <c r="AL2605" i="11"/>
  <c r="AG2627" i="11"/>
  <c r="AL2640" i="11"/>
  <c r="AE2655" i="11"/>
  <c r="AK2655" i="11"/>
  <c r="AE2659" i="11"/>
  <c r="AE2675" i="11"/>
  <c r="AG2675" i="11"/>
  <c r="AK2690" i="11"/>
  <c r="AK2703" i="11"/>
  <c r="AG2707" i="11"/>
  <c r="AK2707" i="11"/>
  <c r="AK2722" i="11"/>
  <c r="AG2735" i="11"/>
  <c r="AK2735" i="11"/>
  <c r="AK2783" i="11"/>
  <c r="AD2789" i="11"/>
  <c r="AF2812" i="11"/>
  <c r="AK2831" i="11"/>
  <c r="AF2836" i="11"/>
  <c r="AK2836" i="11"/>
  <c r="AF2852" i="11"/>
  <c r="AK2860" i="11"/>
  <c r="AK2863" i="11"/>
  <c r="AE2874" i="11"/>
  <c r="AG2874" i="11"/>
  <c r="AF2884" i="11"/>
  <c r="AL2940" i="11"/>
  <c r="AG2940" i="11"/>
  <c r="AE2940" i="11"/>
  <c r="AL3002" i="11"/>
  <c r="AG3002" i="11"/>
  <c r="AE3002" i="11"/>
  <c r="AL3010" i="11"/>
  <c r="AG3010" i="11"/>
  <c r="AE3010" i="11"/>
  <c r="AG3038" i="11"/>
  <c r="AE3038" i="11"/>
  <c r="AG2126" i="11"/>
  <c r="AG2130" i="11"/>
  <c r="AK2133" i="11"/>
  <c r="AK2170" i="11"/>
  <c r="AG2172" i="11"/>
  <c r="AL2173" i="11"/>
  <c r="AF2174" i="11"/>
  <c r="AF2182" i="11"/>
  <c r="AD2182" i="11" s="1"/>
  <c r="AI2182" i="11" s="1"/>
  <c r="AJ2182" i="11" s="1"/>
  <c r="AG2182" i="11"/>
  <c r="AL2191" i="11"/>
  <c r="AE2197" i="11"/>
  <c r="AF2198" i="11"/>
  <c r="AK2202" i="11"/>
  <c r="AG2204" i="11"/>
  <c r="Z2214" i="11"/>
  <c r="AL2223" i="11"/>
  <c r="AF2270" i="11"/>
  <c r="AG2278" i="11"/>
  <c r="AK2278" i="11"/>
  <c r="AG2284" i="11"/>
  <c r="AL2284" i="11"/>
  <c r="AK2289" i="11"/>
  <c r="AG2292" i="11"/>
  <c r="AK2292" i="11"/>
  <c r="AL2301" i="11"/>
  <c r="AF2314" i="11"/>
  <c r="AG2314" i="11"/>
  <c r="AB2317" i="11"/>
  <c r="AF2318" i="11"/>
  <c r="AK2319" i="11"/>
  <c r="AG2322" i="11"/>
  <c r="AG2326" i="11"/>
  <c r="AB2330" i="11"/>
  <c r="Z2330" i="11" s="1"/>
  <c r="AH2330" i="11" s="1"/>
  <c r="AF2334" i="11"/>
  <c r="AF2338" i="11"/>
  <c r="AD2338" i="11" s="1"/>
  <c r="AI2338" i="11" s="1"/>
  <c r="AJ2338" i="11" s="1"/>
  <c r="AE2339" i="11"/>
  <c r="AG2346" i="11"/>
  <c r="AB2354" i="11"/>
  <c r="AG2362" i="11"/>
  <c r="AF2370" i="11"/>
  <c r="Z2370" i="11" s="1"/>
  <c r="AH2370" i="11" s="1"/>
  <c r="AF2378" i="11"/>
  <c r="AG2386" i="11"/>
  <c r="AE2393" i="11"/>
  <c r="AD2393" i="11" s="1"/>
  <c r="AI2393" i="11" s="1"/>
  <c r="AJ2393" i="11" s="1"/>
  <c r="AB2405" i="11"/>
  <c r="AL2407" i="11"/>
  <c r="AK2408" i="11"/>
  <c r="AK2413" i="11"/>
  <c r="AG2417" i="11"/>
  <c r="AF2417" i="11"/>
  <c r="AK2423" i="11"/>
  <c r="AF2433" i="11"/>
  <c r="AB2437" i="11"/>
  <c r="AL2440" i="11"/>
  <c r="AL2446" i="11"/>
  <c r="AB2457" i="11"/>
  <c r="AL2460" i="11"/>
  <c r="AK2473" i="11"/>
  <c r="AB2481" i="11"/>
  <c r="AK2481" i="11"/>
  <c r="AE2489" i="11"/>
  <c r="AK2490" i="11"/>
  <c r="AB2501" i="11"/>
  <c r="AL2504" i="11"/>
  <c r="AL2511" i="11"/>
  <c r="AE2521" i="11"/>
  <c r="AG2523" i="11"/>
  <c r="AD2523" i="11" s="1"/>
  <c r="AE2537" i="11"/>
  <c r="AG2537" i="11"/>
  <c r="AL2538" i="11"/>
  <c r="AE2545" i="11"/>
  <c r="AG2545" i="11"/>
  <c r="AF2549" i="11"/>
  <c r="AE2565" i="11"/>
  <c r="Z2565" i="11" s="1"/>
  <c r="AH2565" i="11" s="1"/>
  <c r="AG2565" i="11"/>
  <c r="AE2569" i="11"/>
  <c r="AG2569" i="11"/>
  <c r="AG2581" i="11"/>
  <c r="AL2596" i="11"/>
  <c r="AL2597" i="11"/>
  <c r="AL2608" i="11"/>
  <c r="AE2610" i="11"/>
  <c r="AF2619" i="11"/>
  <c r="AG2651" i="11"/>
  <c r="AB2659" i="11"/>
  <c r="AE2667" i="11"/>
  <c r="AK2667" i="11"/>
  <c r="AB2675" i="11"/>
  <c r="AD2675" i="11" s="1"/>
  <c r="AI2675" i="11" s="1"/>
  <c r="AJ2675" i="11" s="1"/>
  <c r="AK2675" i="11"/>
  <c r="AK2683" i="11"/>
  <c r="AB2707" i="11"/>
  <c r="AG2711" i="11"/>
  <c r="AG2713" i="11"/>
  <c r="AG2715" i="11"/>
  <c r="AK2715" i="11"/>
  <c r="AB2735" i="11"/>
  <c r="AG2739" i="11"/>
  <c r="AK2739" i="11"/>
  <c r="AL2749" i="11"/>
  <c r="AF2755" i="11"/>
  <c r="AK2767" i="11"/>
  <c r="AF2779" i="11"/>
  <c r="AK2799" i="11"/>
  <c r="AE2808" i="11"/>
  <c r="AD2810" i="11"/>
  <c r="AI2810" i="11" s="1"/>
  <c r="AJ2810" i="11" s="1"/>
  <c r="AG2812" i="11"/>
  <c r="AL2813" i="11"/>
  <c r="AF2820" i="11"/>
  <c r="Z2820" i="11" s="1"/>
  <c r="AL2829" i="11"/>
  <c r="AL2835" i="11"/>
  <c r="AE2840" i="11"/>
  <c r="AK2840" i="11"/>
  <c r="AK2842" i="11"/>
  <c r="AG2852" i="11"/>
  <c r="AL2858" i="11"/>
  <c r="AL2861" i="11"/>
  <c r="AG2862" i="11"/>
  <c r="AK2865" i="11"/>
  <c r="AE2868" i="11"/>
  <c r="AK2872" i="11"/>
  <c r="AF2873" i="11"/>
  <c r="AG2875" i="11"/>
  <c r="AL2875" i="11"/>
  <c r="AL2890" i="11"/>
  <c r="AK2890" i="11"/>
  <c r="AL2892" i="11"/>
  <c r="AE2892" i="11"/>
  <c r="AG2892" i="11"/>
  <c r="AL2900" i="11"/>
  <c r="AG2900" i="11"/>
  <c r="AF2900" i="11"/>
  <c r="AE2904" i="11"/>
  <c r="AG2904" i="11"/>
  <c r="AF2908" i="11"/>
  <c r="AF2920" i="11"/>
  <c r="AL2922" i="11"/>
  <c r="AK2922" i="11"/>
  <c r="AK2924" i="11"/>
  <c r="AK2932" i="11"/>
  <c r="AK2933" i="11"/>
  <c r="AF2938" i="11"/>
  <c r="AL2972" i="11"/>
  <c r="AG2972" i="11"/>
  <c r="AE2972" i="11"/>
  <c r="AE2990" i="11"/>
  <c r="AG2990" i="11"/>
  <c r="AL3012" i="11"/>
  <c r="AK3012" i="11"/>
  <c r="AF3012" i="11"/>
  <c r="AE3012" i="11"/>
  <c r="AB3012" i="11"/>
  <c r="AG3020" i="11"/>
  <c r="AG3024" i="11"/>
  <c r="AL3036" i="11"/>
  <c r="AF3036" i="11"/>
  <c r="AK3036" i="11"/>
  <c r="AE3036" i="11"/>
  <c r="AB3036" i="11"/>
  <c r="AF3042" i="11"/>
  <c r="AG3050" i="11"/>
  <c r="AK2876" i="11"/>
  <c r="AG2877" i="11"/>
  <c r="AF2878" i="11"/>
  <c r="AL2882" i="11"/>
  <c r="AK2882" i="11"/>
  <c r="AF2888" i="11"/>
  <c r="AL2893" i="11"/>
  <c r="AL2902" i="11"/>
  <c r="AL2905" i="11"/>
  <c r="AL2906" i="11"/>
  <c r="AE2910" i="11"/>
  <c r="AK2910" i="11"/>
  <c r="AF2914" i="11"/>
  <c r="AF2916" i="11"/>
  <c r="AG2917" i="11"/>
  <c r="AE2926" i="11"/>
  <c r="AK2926" i="11"/>
  <c r="AF2942" i="11"/>
  <c r="AF2948" i="11"/>
  <c r="AG2948" i="11"/>
  <c r="AL2950" i="11"/>
  <c r="AF2952" i="11"/>
  <c r="AK2956" i="11"/>
  <c r="AF2958" i="11"/>
  <c r="AG2969" i="11"/>
  <c r="AL2974" i="11"/>
  <c r="AE2974" i="11"/>
  <c r="AK2974" i="11"/>
  <c r="AK2975" i="11"/>
  <c r="AF2980" i="11"/>
  <c r="AL2982" i="11"/>
  <c r="AL2984" i="11"/>
  <c r="AE2984" i="11"/>
  <c r="AL2992" i="11"/>
  <c r="AL2994" i="11"/>
  <c r="AF2994" i="11"/>
  <c r="AL2996" i="11"/>
  <c r="AE2996" i="11"/>
  <c r="AG2996" i="11"/>
  <c r="AK2998" i="11"/>
  <c r="AL3004" i="11"/>
  <c r="AE3004" i="11"/>
  <c r="AG3004" i="11"/>
  <c r="AL3014" i="11"/>
  <c r="AF3014" i="11"/>
  <c r="AL3016" i="11"/>
  <c r="AE3016" i="11"/>
  <c r="AG3016" i="11"/>
  <c r="AK3022" i="11"/>
  <c r="AF3026" i="11"/>
  <c r="AE3028" i="11"/>
  <c r="AG3028" i="11"/>
  <c r="AK3030" i="11"/>
  <c r="AF3040" i="11"/>
  <c r="AL3048" i="11"/>
  <c r="AE3048" i="11"/>
  <c r="AG3048" i="11"/>
  <c r="AF3052" i="11"/>
  <c r="AK3053" i="11"/>
  <c r="AF3056" i="11"/>
  <c r="AK3058" i="11"/>
  <c r="AF3060" i="11"/>
  <c r="AG3067" i="11"/>
  <c r="AE3068" i="11"/>
  <c r="AK3068" i="11"/>
  <c r="AF3069" i="11"/>
  <c r="AG3070" i="11"/>
  <c r="AK3071" i="11"/>
  <c r="AE3072" i="11"/>
  <c r="AE3074" i="11"/>
  <c r="AE3076" i="11"/>
  <c r="AG3080" i="11"/>
  <c r="AK3082" i="11"/>
  <c r="AF3086" i="11"/>
  <c r="AG3087" i="11"/>
  <c r="AE3092" i="11"/>
  <c r="AK3096" i="11"/>
  <c r="AG3097" i="11"/>
  <c r="AK3099" i="11"/>
  <c r="AL3101" i="11"/>
  <c r="AL3102" i="11"/>
  <c r="AL3113" i="11"/>
  <c r="AG3114" i="11"/>
  <c r="AK3115" i="11"/>
  <c r="AL3117" i="11"/>
  <c r="AL3118" i="11"/>
  <c r="AL3119" i="11"/>
  <c r="AK3120" i="11"/>
  <c r="AE3124" i="11"/>
  <c r="AE3128" i="11"/>
  <c r="AL3129" i="11"/>
  <c r="AG3130" i="11"/>
  <c r="AG3134" i="11"/>
  <c r="AG3135" i="11"/>
  <c r="AE3139" i="11"/>
  <c r="AL3140" i="11"/>
  <c r="AF3140" i="11"/>
  <c r="AK3143" i="11"/>
  <c r="AK3147" i="11"/>
  <c r="AE3148" i="11"/>
  <c r="Z3148" i="11" s="1"/>
  <c r="AG3149" i="11"/>
  <c r="AK3151" i="11"/>
  <c r="AE3153" i="11"/>
  <c r="AL3154" i="11"/>
  <c r="AF3156" i="11"/>
  <c r="AL3161" i="11"/>
  <c r="AK3163" i="11"/>
  <c r="AE3164" i="11"/>
  <c r="AK3167" i="11"/>
  <c r="AG3171" i="11"/>
  <c r="AG3172" i="11"/>
  <c r="AK3176" i="11"/>
  <c r="AK3178" i="11"/>
  <c r="AK3179" i="11"/>
  <c r="AE3180" i="11"/>
  <c r="AK3181" i="11"/>
  <c r="AE3182" i="11"/>
  <c r="AG3183" i="11"/>
  <c r="AG3185" i="11"/>
  <c r="AE3187" i="11"/>
  <c r="AL3191" i="11"/>
  <c r="AK3191" i="11"/>
  <c r="AE3192" i="11"/>
  <c r="AE3196" i="11"/>
  <c r="AG3197" i="11"/>
  <c r="AE3199" i="11"/>
  <c r="AK3201" i="11"/>
  <c r="AK3203" i="11"/>
  <c r="AK3205" i="11"/>
  <c r="AK3208" i="11"/>
  <c r="AE3209" i="11"/>
  <c r="AK3211" i="11"/>
  <c r="AE3212" i="11"/>
  <c r="AK3213" i="11"/>
  <c r="AK3215" i="11"/>
  <c r="AG3216" i="11"/>
  <c r="AK3221" i="11"/>
  <c r="AG3223" i="11"/>
  <c r="AK3225" i="11"/>
  <c r="AK3226" i="11"/>
  <c r="AK3227" i="11"/>
  <c r="AE3228" i="11"/>
  <c r="AL3229" i="11"/>
  <c r="AK3230" i="11"/>
  <c r="AG3234" i="11"/>
  <c r="AL3236" i="11"/>
  <c r="AK3237" i="11"/>
  <c r="AG3238" i="11"/>
  <c r="AK3243" i="11"/>
  <c r="AG3244" i="11"/>
  <c r="AK3248" i="11"/>
  <c r="AK3249" i="11"/>
  <c r="AG3250" i="11"/>
  <c r="AL3252" i="11"/>
  <c r="AK3253" i="11"/>
  <c r="AG3254" i="11"/>
  <c r="AL3257" i="11"/>
  <c r="AK3259" i="11"/>
  <c r="AG3260" i="11"/>
  <c r="AK3264" i="11"/>
  <c r="AG3266" i="11"/>
  <c r="AK3268" i="11"/>
  <c r="AE3269" i="11"/>
  <c r="AG3272" i="11"/>
  <c r="AG3276" i="11"/>
  <c r="AK3280" i="11"/>
  <c r="AG3282" i="11"/>
  <c r="AL3287" i="11"/>
  <c r="AE3288" i="11"/>
  <c r="AG3288" i="11"/>
  <c r="AE3292" i="11"/>
  <c r="AG3292" i="11"/>
  <c r="AG3298" i="11"/>
  <c r="AG3302" i="11"/>
  <c r="AG3306" i="11"/>
  <c r="AG3310" i="11"/>
  <c r="AD3312" i="11"/>
  <c r="AG3314" i="11"/>
  <c r="AG3318" i="11"/>
  <c r="AG3322" i="11"/>
  <c r="AL3328" i="11"/>
  <c r="AL3332" i="11"/>
  <c r="AG3337" i="11"/>
  <c r="AE3343" i="11"/>
  <c r="Z3343" i="11" s="1"/>
  <c r="AH3343" i="11" s="1"/>
  <c r="AF3347" i="11"/>
  <c r="AK3347" i="11"/>
  <c r="AF3349" i="11"/>
  <c r="AG3349" i="11"/>
  <c r="AE3351" i="11"/>
  <c r="AG3351" i="11"/>
  <c r="AE3353" i="11"/>
  <c r="AK3353" i="11"/>
  <c r="AE3365" i="11"/>
  <c r="AE3367" i="11"/>
  <c r="AG3367" i="11"/>
  <c r="AE3369" i="11"/>
  <c r="AK3369" i="11"/>
  <c r="AG3375" i="11"/>
  <c r="AF3381" i="11"/>
  <c r="AF3383" i="11"/>
  <c r="AF3385" i="11"/>
  <c r="AF3387" i="11"/>
  <c r="AF3389" i="11"/>
  <c r="AK3395" i="11"/>
  <c r="AL3402" i="11"/>
  <c r="AE3405" i="11"/>
  <c r="AF3407" i="11"/>
  <c r="AK3407" i="11"/>
  <c r="AK3411" i="11"/>
  <c r="AF3413" i="11"/>
  <c r="AK3413" i="11"/>
  <c r="AF3423" i="11"/>
  <c r="AF3425" i="11"/>
  <c r="AF3426" i="11"/>
  <c r="AG3426" i="11"/>
  <c r="AF3429" i="11"/>
  <c r="AK3429" i="11"/>
  <c r="AK3435" i="11"/>
  <c r="AK3438" i="11"/>
  <c r="AK3440" i="11"/>
  <c r="AF3443" i="11"/>
  <c r="AK3446" i="11"/>
  <c r="AG3451" i="11"/>
  <c r="AG3455" i="11"/>
  <c r="AG3459" i="11"/>
  <c r="AK3463" i="11"/>
  <c r="AK3467" i="11"/>
  <c r="AG3471" i="11"/>
  <c r="AG3472" i="11"/>
  <c r="AK3478" i="11"/>
  <c r="AK3483" i="11"/>
  <c r="AK3487" i="11"/>
  <c r="AK3499" i="11"/>
  <c r="AG3503" i="11"/>
  <c r="AL3504" i="11"/>
  <c r="AE3504" i="11"/>
  <c r="AL3512" i="11"/>
  <c r="AG3512" i="11"/>
  <c r="AG3515" i="11"/>
  <c r="AK3518" i="11"/>
  <c r="AL3521" i="11"/>
  <c r="AK3521" i="11"/>
  <c r="AL3528" i="11"/>
  <c r="AG3528" i="11"/>
  <c r="AL3551" i="11"/>
  <c r="AG3551" i="11"/>
  <c r="AF3551" i="11"/>
  <c r="AL3559" i="11"/>
  <c r="AG3559" i="11"/>
  <c r="AF3559" i="11"/>
  <c r="AL3609" i="11"/>
  <c r="AK3609" i="11"/>
  <c r="AE3609" i="11"/>
  <c r="AF3609" i="11"/>
  <c r="AB3609" i="11"/>
  <c r="AL3627" i="11"/>
  <c r="AK3627" i="11"/>
  <c r="AE3627" i="11"/>
  <c r="AK3641" i="11"/>
  <c r="AE3641" i="11"/>
  <c r="AF3641" i="11"/>
  <c r="AB3641" i="11"/>
  <c r="AF3652" i="11"/>
  <c r="AK3652" i="11"/>
  <c r="AF3672" i="11"/>
  <c r="AK3672" i="11"/>
  <c r="AF3690" i="11"/>
  <c r="AE3690" i="11"/>
  <c r="AE3040" i="11"/>
  <c r="AG3040" i="11"/>
  <c r="AG3052" i="11"/>
  <c r="AK3056" i="11"/>
  <c r="AG3060" i="11"/>
  <c r="AK3067" i="11"/>
  <c r="AF3080" i="11"/>
  <c r="AK3080" i="11"/>
  <c r="AL3082" i="11"/>
  <c r="AG3086" i="11"/>
  <c r="AE3087" i="11"/>
  <c r="AK3087" i="11"/>
  <c r="AF3128" i="11"/>
  <c r="AG3139" i="11"/>
  <c r="AG3140" i="11"/>
  <c r="AG3147" i="11"/>
  <c r="AG3156" i="11"/>
  <c r="AG3163" i="11"/>
  <c r="AK3185" i="11"/>
  <c r="AE3195" i="11"/>
  <c r="AG3199" i="11"/>
  <c r="AG3208" i="11"/>
  <c r="AE3211" i="11"/>
  <c r="AG3215" i="11"/>
  <c r="AK3223" i="11"/>
  <c r="AK3234" i="11"/>
  <c r="AK3266" i="11"/>
  <c r="AK3272" i="11"/>
  <c r="AK3276" i="11"/>
  <c r="AK3282" i="11"/>
  <c r="AD3288" i="11"/>
  <c r="AK3298" i="11"/>
  <c r="AK3302" i="11"/>
  <c r="AK3306" i="11"/>
  <c r="AK3310" i="11"/>
  <c r="AK3314" i="11"/>
  <c r="AK3318" i="11"/>
  <c r="AK3322" i="11"/>
  <c r="AF3343" i="11"/>
  <c r="AF3365" i="11"/>
  <c r="AG3365" i="11"/>
  <c r="AF3375" i="11"/>
  <c r="AE3383" i="11"/>
  <c r="AG3383" i="11"/>
  <c r="AE3385" i="11"/>
  <c r="AK3385" i="11"/>
  <c r="AF3405" i="11"/>
  <c r="AK3423" i="11"/>
  <c r="AG3443" i="11"/>
  <c r="AK3451" i="11"/>
  <c r="AK3455" i="11"/>
  <c r="AK3459" i="11"/>
  <c r="AG3463" i="11"/>
  <c r="AK3472" i="11"/>
  <c r="AG3487" i="11"/>
  <c r="AL3491" i="11"/>
  <c r="AE3491" i="11"/>
  <c r="AK3515" i="11"/>
  <c r="AE3535" i="11"/>
  <c r="AK3545" i="11"/>
  <c r="AL3560" i="11"/>
  <c r="AK3560" i="11"/>
  <c r="AE3568" i="11"/>
  <c r="AK3584" i="11"/>
  <c r="AK3586" i="11"/>
  <c r="AL3589" i="11"/>
  <c r="AG3589" i="11"/>
  <c r="AE3589" i="11"/>
  <c r="AK3631" i="11"/>
  <c r="AF3633" i="11"/>
  <c r="AL3651" i="11"/>
  <c r="AK3651" i="11"/>
  <c r="AL3662" i="11"/>
  <c r="AK3662" i="11"/>
  <c r="AF2876" i="11"/>
  <c r="AE2878" i="11"/>
  <c r="AL2894" i="11"/>
  <c r="AE2894" i="11"/>
  <c r="AK2894" i="11"/>
  <c r="AL2934" i="11"/>
  <c r="AL2936" i="11"/>
  <c r="AF2936" i="11"/>
  <c r="AE2942" i="11"/>
  <c r="AK2942" i="11"/>
  <c r="AE2958" i="11"/>
  <c r="AF2964" i="11"/>
  <c r="AL2966" i="11"/>
  <c r="AL2968" i="11"/>
  <c r="AF2968" i="11"/>
  <c r="AL2978" i="11"/>
  <c r="AK2978" i="11"/>
  <c r="AF2998" i="11"/>
  <c r="AE3000" i="11"/>
  <c r="AG3000" i="11"/>
  <c r="AE3008" i="11"/>
  <c r="AG3008" i="11"/>
  <c r="AF3022" i="11"/>
  <c r="AF3030" i="11"/>
  <c r="AL3032" i="11"/>
  <c r="AE3032" i="11"/>
  <c r="AG3032" i="11"/>
  <c r="AD3037" i="11"/>
  <c r="AI3037" i="11" s="1"/>
  <c r="AJ3037" i="11" s="1"/>
  <c r="AB3040" i="11"/>
  <c r="AK3040" i="11"/>
  <c r="AG3046" i="11"/>
  <c r="AK3060" i="11"/>
  <c r="AL3067" i="11"/>
  <c r="AK3069" i="11"/>
  <c r="AK3072" i="11"/>
  <c r="AB3080" i="11"/>
  <c r="AK3086" i="11"/>
  <c r="AB3087" i="11"/>
  <c r="AG3092" i="11"/>
  <c r="AK3092" i="11"/>
  <c r="AF3096" i="11"/>
  <c r="AG3102" i="11"/>
  <c r="AE3103" i="11"/>
  <c r="AK3103" i="11"/>
  <c r="AF3112" i="11"/>
  <c r="AK3112" i="11"/>
  <c r="AL3114" i="11"/>
  <c r="AG3118" i="11"/>
  <c r="AG3119" i="11"/>
  <c r="AG3124" i="11"/>
  <c r="AK3124" i="11"/>
  <c r="AG3128" i="11"/>
  <c r="AE3132" i="11"/>
  <c r="AK3139" i="11"/>
  <c r="AB3147" i="11"/>
  <c r="AK3148" i="11"/>
  <c r="AL3153" i="11"/>
  <c r="AG3155" i="11"/>
  <c r="AK3156" i="11"/>
  <c r="AK3162" i="11"/>
  <c r="AB3163" i="11"/>
  <c r="AK3164" i="11"/>
  <c r="AK3180" i="11"/>
  <c r="AL3182" i="11"/>
  <c r="AB3195" i="11"/>
  <c r="AK3196" i="11"/>
  <c r="AG3209" i="11"/>
  <c r="AL3210" i="11"/>
  <c r="AK3212" i="11"/>
  <c r="AK3214" i="11"/>
  <c r="AB3215" i="11"/>
  <c r="AG3219" i="11"/>
  <c r="AK3228" i="11"/>
  <c r="AK3270" i="11"/>
  <c r="AK3278" i="11"/>
  <c r="AK3286" i="11"/>
  <c r="AK3294" i="11"/>
  <c r="AF3327" i="11"/>
  <c r="AK3327" i="11"/>
  <c r="AG3328" i="11"/>
  <c r="AF3331" i="11"/>
  <c r="AG3332" i="11"/>
  <c r="AG3333" i="11"/>
  <c r="AE3334" i="11"/>
  <c r="AK3336" i="11"/>
  <c r="AG3339" i="11"/>
  <c r="AK3339" i="11"/>
  <c r="AG3343" i="11"/>
  <c r="AL3348" i="11"/>
  <c r="AF3359" i="11"/>
  <c r="AK3359" i="11"/>
  <c r="AG3364" i="11"/>
  <c r="AB3365" i="11"/>
  <c r="AK3366" i="11"/>
  <c r="AE3371" i="11"/>
  <c r="AF3373" i="11"/>
  <c r="AB3375" i="11"/>
  <c r="AK3381" i="11"/>
  <c r="AG3382" i="11"/>
  <c r="AB3383" i="11"/>
  <c r="AK3383" i="11"/>
  <c r="AG3384" i="11"/>
  <c r="AB3385" i="11"/>
  <c r="AK3387" i="11"/>
  <c r="AK3389" i="11"/>
  <c r="AG3391" i="11"/>
  <c r="AK3393" i="11"/>
  <c r="AG3394" i="11"/>
  <c r="AE3397" i="11"/>
  <c r="AF3399" i="11"/>
  <c r="AF3401" i="11"/>
  <c r="AG3403" i="11"/>
  <c r="AF3403" i="11"/>
  <c r="AG3405" i="11"/>
  <c r="AL3410" i="11"/>
  <c r="AL3415" i="11"/>
  <c r="AF3417" i="11"/>
  <c r="AG3419" i="11"/>
  <c r="AK3421" i="11"/>
  <c r="AE3422" i="11"/>
  <c r="Z3422" i="11" s="1"/>
  <c r="AL3424" i="11"/>
  <c r="AK3427" i="11"/>
  <c r="AL3428" i="11"/>
  <c r="AL3433" i="11"/>
  <c r="AF3433" i="11"/>
  <c r="AG3433" i="11"/>
  <c r="AL3437" i="11"/>
  <c r="AF3437" i="11"/>
  <c r="AK3437" i="11"/>
  <c r="AE3438" i="11"/>
  <c r="Z3438" i="11" s="1"/>
  <c r="AF3441" i="11"/>
  <c r="AG3442" i="11"/>
  <c r="AK3443" i="11"/>
  <c r="AG3444" i="11"/>
  <c r="AG3447" i="11"/>
  <c r="AG3448" i="11"/>
  <c r="AE3454" i="11"/>
  <c r="AE3462" i="11"/>
  <c r="AK3464" i="11"/>
  <c r="AK3465" i="11"/>
  <c r="AE3467" i="11"/>
  <c r="AE3471" i="11"/>
  <c r="AK3481" i="11"/>
  <c r="AK3482" i="11"/>
  <c r="AE3483" i="11"/>
  <c r="AL3484" i="11"/>
  <c r="AK3484" i="11"/>
  <c r="AF3490" i="11"/>
  <c r="AK3490" i="11"/>
  <c r="AE3503" i="11"/>
  <c r="AG3504" i="11"/>
  <c r="AL3508" i="11"/>
  <c r="AG3508" i="11"/>
  <c r="AE3512" i="11"/>
  <c r="AG3519" i="11"/>
  <c r="AK3525" i="11"/>
  <c r="AE3526" i="11"/>
  <c r="AE3528" i="11"/>
  <c r="AL3532" i="11"/>
  <c r="AK3532" i="11"/>
  <c r="AK3549" i="11"/>
  <c r="AE3551" i="11"/>
  <c r="AK3557" i="11"/>
  <c r="AE3559" i="11"/>
  <c r="AL3567" i="11"/>
  <c r="AG3567" i="11"/>
  <c r="AF3567" i="11"/>
  <c r="AL3575" i="11"/>
  <c r="AG3575" i="11"/>
  <c r="AF3575" i="11"/>
  <c r="AK3590" i="11"/>
  <c r="AL3590" i="11"/>
  <c r="AE3593" i="11"/>
  <c r="AK3593" i="11"/>
  <c r="AF3593" i="11"/>
  <c r="AB3593" i="11"/>
  <c r="AL3594" i="11"/>
  <c r="AL3605" i="11"/>
  <c r="AE3605" i="11"/>
  <c r="AG3605" i="11"/>
  <c r="AK3608" i="11"/>
  <c r="AG3609" i="11"/>
  <c r="AL3623" i="11"/>
  <c r="AK3623" i="11"/>
  <c r="AG3623" i="11"/>
  <c r="AF3627" i="11"/>
  <c r="AG3634" i="11"/>
  <c r="AK3640" i="11"/>
  <c r="AG3641" i="11"/>
  <c r="AL3677" i="11"/>
  <c r="AK3677" i="11"/>
  <c r="AE3677" i="11"/>
  <c r="AK3692" i="11"/>
  <c r="AE3692" i="11"/>
  <c r="AG3054" i="11"/>
  <c r="AE3056" i="11"/>
  <c r="AE3060" i="11"/>
  <c r="Z3060" i="11" s="1"/>
  <c r="AH3060" i="11" s="1"/>
  <c r="AF3064" i="11"/>
  <c r="AL3066" i="11"/>
  <c r="AL3069" i="11"/>
  <c r="AF3070" i="11"/>
  <c r="AL3081" i="11"/>
  <c r="AG3082" i="11"/>
  <c r="AL3085" i="11"/>
  <c r="AL3086" i="11"/>
  <c r="AG3096" i="11"/>
  <c r="AG3099" i="11"/>
  <c r="AK3101" i="11"/>
  <c r="AK3102" i="11"/>
  <c r="AB3103" i="11"/>
  <c r="AK3104" i="11"/>
  <c r="AL3108" i="11"/>
  <c r="AB3112" i="11"/>
  <c r="AK3113" i="11"/>
  <c r="AE3116" i="11"/>
  <c r="AK3117" i="11"/>
  <c r="AK3118" i="11"/>
  <c r="AK3128" i="11"/>
  <c r="AG3129" i="11"/>
  <c r="AK3131" i="11"/>
  <c r="AB3132" i="11"/>
  <c r="AF3134" i="11"/>
  <c r="AF3136" i="11"/>
  <c r="AG3138" i="11"/>
  <c r="AE3140" i="11"/>
  <c r="Z3140" i="11" s="1"/>
  <c r="AH3140" i="11" s="1"/>
  <c r="AK3141" i="11"/>
  <c r="AK3142" i="11"/>
  <c r="AE3149" i="11"/>
  <c r="AD3149" i="11" s="1"/>
  <c r="AI3149" i="11" s="1"/>
  <c r="AJ3149" i="11" s="1"/>
  <c r="AG3151" i="11"/>
  <c r="AG3154" i="11"/>
  <c r="AK3155" i="11"/>
  <c r="AE3156" i="11"/>
  <c r="Z3156" i="11" s="1"/>
  <c r="AK3157" i="11"/>
  <c r="AG3165" i="11"/>
  <c r="AK3166" i="11"/>
  <c r="AE3171" i="11"/>
  <c r="AL3172" i="11"/>
  <c r="AF3172" i="11"/>
  <c r="Z3172" i="11" s="1"/>
  <c r="AH3172" i="11" s="1"/>
  <c r="AK3175" i="11"/>
  <c r="AL3178" i="11"/>
  <c r="AF3181" i="11"/>
  <c r="AK3184" i="11"/>
  <c r="AF3185" i="11"/>
  <c r="AG3191" i="11"/>
  <c r="AK3194" i="11"/>
  <c r="AF3197" i="11"/>
  <c r="AG3201" i="11"/>
  <c r="AE3203" i="11"/>
  <c r="AK3207" i="11"/>
  <c r="AK3210" i="11"/>
  <c r="AF3213" i="11"/>
  <c r="AL3214" i="11"/>
  <c r="AK3219" i="11"/>
  <c r="AK3220" i="11"/>
  <c r="AG3221" i="11"/>
  <c r="AE3223" i="11"/>
  <c r="AK3224" i="11"/>
  <c r="AE3225" i="11"/>
  <c r="AG3230" i="11"/>
  <c r="AL3232" i="11"/>
  <c r="AL3233" i="11"/>
  <c r="AK3233" i="11"/>
  <c r="AE3234" i="11"/>
  <c r="AK3236" i="11"/>
  <c r="AE3237" i="11"/>
  <c r="AK3242" i="11"/>
  <c r="AE3243" i="11"/>
  <c r="AK3246" i="11"/>
  <c r="AK3247" i="11"/>
  <c r="AG3248" i="11"/>
  <c r="AK3252" i="11"/>
  <c r="AE3253" i="11"/>
  <c r="AK3258" i="11"/>
  <c r="AK3262" i="11"/>
  <c r="AK3263" i="11"/>
  <c r="AG3264" i="11"/>
  <c r="AG3268" i="11"/>
  <c r="AK3271" i="11"/>
  <c r="AF3272" i="11"/>
  <c r="AK3274" i="11"/>
  <c r="AK3275" i="11"/>
  <c r="AF3276" i="11"/>
  <c r="AG3280" i="11"/>
  <c r="AL3284" i="11"/>
  <c r="AE3284" i="11"/>
  <c r="AG3284" i="11"/>
  <c r="AF3288" i="11"/>
  <c r="AK3290" i="11"/>
  <c r="AF3292" i="11"/>
  <c r="AE3296" i="11"/>
  <c r="Z3296" i="11" s="1"/>
  <c r="AG3296" i="11"/>
  <c r="AE3300" i="11"/>
  <c r="AD3300" i="11" s="1"/>
  <c r="AG3300" i="11"/>
  <c r="AL3303" i="11"/>
  <c r="AL3304" i="11"/>
  <c r="AE3304" i="11"/>
  <c r="AG3304" i="11"/>
  <c r="AL3307" i="11"/>
  <c r="AL3308" i="11"/>
  <c r="AE3308" i="11"/>
  <c r="AG3308" i="11"/>
  <c r="AL3312" i="11"/>
  <c r="AE3312" i="11"/>
  <c r="AG3312" i="11"/>
  <c r="AL3316" i="11"/>
  <c r="AE3316" i="11"/>
  <c r="AG3316" i="11"/>
  <c r="AL3319" i="11"/>
  <c r="Z3320" i="11"/>
  <c r="AG3320" i="11"/>
  <c r="AB3327" i="11"/>
  <c r="AK3328" i="11"/>
  <c r="AB3331" i="11"/>
  <c r="AK3332" i="11"/>
  <c r="AK3333" i="11"/>
  <c r="AL3334" i="11"/>
  <c r="AB3334" i="11"/>
  <c r="AF3337" i="11"/>
  <c r="AL3338" i="11"/>
  <c r="AK3343" i="11"/>
  <c r="AF3353" i="11"/>
  <c r="AF3355" i="11"/>
  <c r="AE3357" i="11"/>
  <c r="AL3361" i="11"/>
  <c r="AF3367" i="11"/>
  <c r="AF3369" i="11"/>
  <c r="AF3371" i="11"/>
  <c r="AE3373" i="11"/>
  <c r="AE3381" i="11"/>
  <c r="AK3382" i="11"/>
  <c r="AK3384" i="11"/>
  <c r="AE3387" i="11"/>
  <c r="AF3391" i="11"/>
  <c r="AK3391" i="11"/>
  <c r="AE3395" i="11"/>
  <c r="AF3397" i="11"/>
  <c r="AE3399" i="11"/>
  <c r="AG3399" i="11"/>
  <c r="AE3401" i="11"/>
  <c r="AK3401" i="11"/>
  <c r="AK3405" i="11"/>
  <c r="AK3409" i="11"/>
  <c r="AE3411" i="11"/>
  <c r="AE3413" i="11"/>
  <c r="AK3422" i="11"/>
  <c r="AE3426" i="11"/>
  <c r="Z3426" i="11" s="1"/>
  <c r="AH3426" i="11" s="1"/>
  <c r="AG3438" i="11"/>
  <c r="AE3440" i="11"/>
  <c r="AK3442" i="11"/>
  <c r="AE3443" i="11"/>
  <c r="AK3444" i="11"/>
  <c r="AK3445" i="11"/>
  <c r="AK3448" i="11"/>
  <c r="AK3449" i="11"/>
  <c r="AK3450" i="11"/>
  <c r="AE3455" i="11"/>
  <c r="AK3456" i="11"/>
  <c r="AK3457" i="11"/>
  <c r="AK3458" i="11"/>
  <c r="AE3463" i="11"/>
  <c r="AG3467" i="11"/>
  <c r="AK3471" i="11"/>
  <c r="AE3472" i="11"/>
  <c r="AK3476" i="11"/>
  <c r="AL3480" i="11"/>
  <c r="AG3480" i="11"/>
  <c r="AG3483" i="11"/>
  <c r="AK3486" i="11"/>
  <c r="AL3489" i="11"/>
  <c r="AK3489" i="11"/>
  <c r="AG3491" i="11"/>
  <c r="AE3495" i="11"/>
  <c r="AG3495" i="11"/>
  <c r="AK3496" i="11"/>
  <c r="AK3497" i="11"/>
  <c r="AK3498" i="11"/>
  <c r="AE3499" i="11"/>
  <c r="AK3504" i="11"/>
  <c r="AK3512" i="11"/>
  <c r="AK3513" i="11"/>
  <c r="AK3514" i="11"/>
  <c r="AL3517" i="11"/>
  <c r="AK3517" i="11"/>
  <c r="AF3522" i="11"/>
  <c r="AK3522" i="11"/>
  <c r="AK3528" i="11"/>
  <c r="AK3529" i="11"/>
  <c r="AK3530" i="11"/>
  <c r="AE3531" i="11"/>
  <c r="AG3535" i="11"/>
  <c r="AF3546" i="11"/>
  <c r="AK3546" i="11"/>
  <c r="AK3551" i="11"/>
  <c r="AK3559" i="11"/>
  <c r="AL3576" i="11"/>
  <c r="AK3576" i="11"/>
  <c r="AG3585" i="11"/>
  <c r="AF3585" i="11"/>
  <c r="AK3606" i="11"/>
  <c r="AL3606" i="11"/>
  <c r="AE3629" i="11"/>
  <c r="AK3629" i="11"/>
  <c r="AF3629" i="11"/>
  <c r="AB3629" i="11"/>
  <c r="AE3633" i="11"/>
  <c r="AG3633" i="11"/>
  <c r="AL3653" i="11"/>
  <c r="AG3653" i="11"/>
  <c r="AE3653" i="11"/>
  <c r="AK3653" i="11"/>
  <c r="AK3654" i="11"/>
  <c r="AL3654" i="11"/>
  <c r="AG3654" i="11"/>
  <c r="AK3673" i="11"/>
  <c r="AE3673" i="11"/>
  <c r="AF3673" i="11"/>
  <c r="AB3673" i="11"/>
  <c r="AK3676" i="11"/>
  <c r="AL3683" i="11"/>
  <c r="AK3683" i="11"/>
  <c r="AG3683" i="11"/>
  <c r="AF3683" i="11"/>
  <c r="AL3691" i="11"/>
  <c r="AK3691" i="11"/>
  <c r="AL3695" i="11"/>
  <c r="AK3695" i="11"/>
  <c r="AE3695" i="11"/>
  <c r="AF3695" i="11"/>
  <c r="AB3695" i="11"/>
  <c r="AB3696" i="11"/>
  <c r="AE3696" i="11"/>
  <c r="AF3698" i="11"/>
  <c r="AK3698" i="11"/>
  <c r="AE3698" i="11"/>
  <c r="AD3698" i="11" s="1"/>
  <c r="AI3698" i="11" s="1"/>
  <c r="AJ3698" i="11" s="1"/>
  <c r="AF3657" i="11"/>
  <c r="AG3657" i="11"/>
  <c r="AK3697" i="11"/>
  <c r="AF3699" i="11"/>
  <c r="AG3707" i="11"/>
  <c r="AK3710" i="11"/>
  <c r="AE3711" i="11"/>
  <c r="AK3714" i="11"/>
  <c r="AK3715" i="11"/>
  <c r="AG3716" i="11"/>
  <c r="AK3718" i="11"/>
  <c r="AE3719" i="11"/>
  <c r="AK3722" i="11"/>
  <c r="AK3723" i="11"/>
  <c r="AG3724" i="11"/>
  <c r="AK3726" i="11"/>
  <c r="AE3727" i="11"/>
  <c r="AK3730" i="11"/>
  <c r="AK3731" i="11"/>
  <c r="AG3732" i="11"/>
  <c r="AK3734" i="11"/>
  <c r="AE3735" i="11"/>
  <c r="AK3738" i="11"/>
  <c r="AK3742" i="11"/>
  <c r="AK3746" i="11"/>
  <c r="AK3750" i="11"/>
  <c r="AK3754" i="11"/>
  <c r="AK3758" i="11"/>
  <c r="AK3762" i="11"/>
  <c r="AK3766" i="11"/>
  <c r="AK3770" i="11"/>
  <c r="AK3774" i="11"/>
  <c r="AK3778" i="11"/>
  <c r="AK3782" i="11"/>
  <c r="AK3786" i="11"/>
  <c r="AK3790" i="11"/>
  <c r="AK3794" i="11"/>
  <c r="AK3802" i="11"/>
  <c r="AK3826" i="11"/>
  <c r="AK3842" i="11"/>
  <c r="AK3858" i="11"/>
  <c r="AE3859" i="11"/>
  <c r="AF3863" i="11"/>
  <c r="AG3863" i="11"/>
  <c r="AG3867" i="11"/>
  <c r="AK3867" i="11"/>
  <c r="AK3868" i="11"/>
  <c r="AK3869" i="11"/>
  <c r="AE3870" i="11"/>
  <c r="AK3897" i="11"/>
  <c r="AF3899" i="11"/>
  <c r="AF3907" i="11"/>
  <c r="AK3907" i="11"/>
  <c r="AE3911" i="11"/>
  <c r="AG3913" i="11"/>
  <c r="AF3913" i="11"/>
  <c r="AE3919" i="11"/>
  <c r="AK3919" i="11"/>
  <c r="AK3921" i="11"/>
  <c r="AK3926" i="11"/>
  <c r="AG3929" i="11"/>
  <c r="AF3929" i="11"/>
  <c r="AF3931" i="11"/>
  <c r="AF3947" i="11"/>
  <c r="AF3963" i="11"/>
  <c r="AG3977" i="11"/>
  <c r="AK3977" i="11"/>
  <c r="AK3982" i="11"/>
  <c r="AK4006" i="11"/>
  <c r="AF4010" i="11"/>
  <c r="AG4010" i="11"/>
  <c r="AG4015" i="11"/>
  <c r="AF4023" i="11"/>
  <c r="AK4023" i="11"/>
  <c r="AL4030" i="11"/>
  <c r="AK4030" i="11"/>
  <c r="AF4030" i="11"/>
  <c r="AE4030" i="11"/>
  <c r="AB4030" i="11"/>
  <c r="AF4037" i="11"/>
  <c r="AK4037" i="11"/>
  <c r="AL4046" i="11"/>
  <c r="AK4046" i="11"/>
  <c r="AF4046" i="11"/>
  <c r="AE4046" i="11"/>
  <c r="AB4046" i="11"/>
  <c r="AE4052" i="11"/>
  <c r="AK4052" i="11"/>
  <c r="AF4052" i="11"/>
  <c r="AB4052" i="11"/>
  <c r="AL4068" i="11"/>
  <c r="AG4068" i="11"/>
  <c r="AF4091" i="11"/>
  <c r="AK4091" i="11"/>
  <c r="AE4091" i="11"/>
  <c r="AF4115" i="11"/>
  <c r="AG4115" i="11"/>
  <c r="AK4115" i="11"/>
  <c r="AE4115" i="11"/>
  <c r="Z4115" i="11" s="1"/>
  <c r="AH4115" i="11" s="1"/>
  <c r="AL4118" i="11"/>
  <c r="AE4118" i="11"/>
  <c r="AL4121" i="11"/>
  <c r="AG4121" i="11"/>
  <c r="AL4128" i="11"/>
  <c r="AK4128" i="11"/>
  <c r="AF4128" i="11"/>
  <c r="AE4144" i="11"/>
  <c r="AL4144" i="11"/>
  <c r="AG4144" i="11"/>
  <c r="AF4144" i="11"/>
  <c r="AG4160" i="11"/>
  <c r="AL4160" i="11"/>
  <c r="AK4160" i="11"/>
  <c r="AL4163" i="11"/>
  <c r="AK4163" i="11"/>
  <c r="AL4167" i="11"/>
  <c r="AF4167" i="11"/>
  <c r="AK4167" i="11"/>
  <c r="AG4167" i="11"/>
  <c r="AE4167" i="11"/>
  <c r="AG3479" i="11"/>
  <c r="AL3488" i="11"/>
  <c r="AK3488" i="11"/>
  <c r="AL3505" i="11"/>
  <c r="AK3507" i="11"/>
  <c r="AG3511" i="11"/>
  <c r="AK3520" i="11"/>
  <c r="AE3527" i="11"/>
  <c r="AL3537" i="11"/>
  <c r="AE3542" i="11"/>
  <c r="AL3543" i="11"/>
  <c r="AF3543" i="11"/>
  <c r="AK3543" i="11"/>
  <c r="AF3547" i="11"/>
  <c r="AL3561" i="11"/>
  <c r="AF3563" i="11"/>
  <c r="AK3563" i="11"/>
  <c r="AE3564" i="11"/>
  <c r="AK3569" i="11"/>
  <c r="AK3570" i="11"/>
  <c r="AL3579" i="11"/>
  <c r="AF3579" i="11"/>
  <c r="AK3579" i="11"/>
  <c r="AE3580" i="11"/>
  <c r="AL3584" i="11"/>
  <c r="AL3585" i="11"/>
  <c r="AK3601" i="11"/>
  <c r="AG3607" i="11"/>
  <c r="AE3611" i="11"/>
  <c r="AF3613" i="11"/>
  <c r="AG3613" i="11"/>
  <c r="AF3617" i="11"/>
  <c r="AK3619" i="11"/>
  <c r="AK3620" i="11"/>
  <c r="AK3621" i="11"/>
  <c r="AG3622" i="11"/>
  <c r="AF3625" i="11"/>
  <c r="AG3625" i="11"/>
  <c r="AL3634" i="11"/>
  <c r="AL3635" i="11"/>
  <c r="AL3639" i="11"/>
  <c r="AG3639" i="11"/>
  <c r="AL3643" i="11"/>
  <c r="AE3643" i="11"/>
  <c r="AF3645" i="11"/>
  <c r="AF3649" i="11"/>
  <c r="AF3655" i="11"/>
  <c r="AB3657" i="11"/>
  <c r="AK3657" i="11"/>
  <c r="AF3659" i="11"/>
  <c r="AK3663" i="11"/>
  <c r="AK3665" i="11"/>
  <c r="AG3666" i="11"/>
  <c r="AG3671" i="11"/>
  <c r="AF3675" i="11"/>
  <c r="AK3678" i="11"/>
  <c r="AK3680" i="11"/>
  <c r="AE3681" i="11"/>
  <c r="AE3685" i="11"/>
  <c r="AF3687" i="11"/>
  <c r="AF3696" i="11"/>
  <c r="AG3696" i="11"/>
  <c r="AL3701" i="11"/>
  <c r="AF3703" i="11"/>
  <c r="AG3704" i="11"/>
  <c r="AK3707" i="11"/>
  <c r="AK3711" i="11"/>
  <c r="AK3716" i="11"/>
  <c r="AK3719" i="11"/>
  <c r="AK3727" i="11"/>
  <c r="AE3733" i="11"/>
  <c r="AK3735" i="11"/>
  <c r="AE3741" i="11"/>
  <c r="AK3743" i="11"/>
  <c r="AE3749" i="11"/>
  <c r="AK3751" i="11"/>
  <c r="AE3757" i="11"/>
  <c r="AK3759" i="11"/>
  <c r="AK3767" i="11"/>
  <c r="AG3768" i="11"/>
  <c r="AK3775" i="11"/>
  <c r="AG3776" i="11"/>
  <c r="AE3781" i="11"/>
  <c r="AK3783" i="11"/>
  <c r="AG3784" i="11"/>
  <c r="AE3789" i="11"/>
  <c r="AK3791" i="11"/>
  <c r="AK3797" i="11"/>
  <c r="AE3798" i="11"/>
  <c r="AG3801" i="11"/>
  <c r="AK3805" i="11"/>
  <c r="AE3806" i="11"/>
  <c r="AG3810" i="11"/>
  <c r="AG3814" i="11"/>
  <c r="AL3817" i="11"/>
  <c r="AG3817" i="11"/>
  <c r="AK3818" i="11"/>
  <c r="AE3819" i="11"/>
  <c r="AK3822" i="11"/>
  <c r="AE3823" i="11"/>
  <c r="AK3827" i="11"/>
  <c r="AE3830" i="11"/>
  <c r="AG3834" i="11"/>
  <c r="AK3838" i="11"/>
  <c r="AE3839" i="11"/>
  <c r="AK3843" i="11"/>
  <c r="AK3844" i="11"/>
  <c r="AE3846" i="11"/>
  <c r="AG3850" i="11"/>
  <c r="AK3854" i="11"/>
  <c r="AE3855" i="11"/>
  <c r="AK3859" i="11"/>
  <c r="AK3860" i="11"/>
  <c r="AK3861" i="11"/>
  <c r="AE3862" i="11"/>
  <c r="AB3863" i="11"/>
  <c r="AK3863" i="11"/>
  <c r="AK3864" i="11"/>
  <c r="AK3865" i="11"/>
  <c r="AE3866" i="11"/>
  <c r="AB3867" i="11"/>
  <c r="AG3870" i="11"/>
  <c r="AL3873" i="11"/>
  <c r="AE3875" i="11"/>
  <c r="AG3879" i="11"/>
  <c r="AF3879" i="11"/>
  <c r="AG3883" i="11"/>
  <c r="AF3883" i="11"/>
  <c r="AG3887" i="11"/>
  <c r="AL3891" i="11"/>
  <c r="AG3891" i="11"/>
  <c r="AF3891" i="11"/>
  <c r="AD3891" i="11" s="1"/>
  <c r="AI3891" i="11" s="1"/>
  <c r="AJ3891" i="11" s="1"/>
  <c r="AG3895" i="11"/>
  <c r="AF3895" i="11"/>
  <c r="AL3897" i="11"/>
  <c r="AG3899" i="11"/>
  <c r="AE3901" i="11"/>
  <c r="AG3901" i="11"/>
  <c r="AF3903" i="11"/>
  <c r="AK3911" i="11"/>
  <c r="AB3913" i="11"/>
  <c r="AK3913" i="11"/>
  <c r="AG3914" i="11"/>
  <c r="AF3915" i="11"/>
  <c r="AF3917" i="11"/>
  <c r="AF3923" i="11"/>
  <c r="AK3927" i="11"/>
  <c r="AG3928" i="11"/>
  <c r="AB3929" i="11"/>
  <c r="AK3929" i="11"/>
  <c r="AG3930" i="11"/>
  <c r="AG3931" i="11"/>
  <c r="AE3933" i="11"/>
  <c r="AG3933" i="11"/>
  <c r="AF3935" i="11"/>
  <c r="AF3939" i="11"/>
  <c r="AK3939" i="11"/>
  <c r="AK3943" i="11"/>
  <c r="AG3944" i="11"/>
  <c r="AL3945" i="11"/>
  <c r="AG3945" i="11"/>
  <c r="AK3945" i="11"/>
  <c r="AG3946" i="11"/>
  <c r="AG3947" i="11"/>
  <c r="AL3949" i="11"/>
  <c r="AE3949" i="11"/>
  <c r="AG3949" i="11"/>
  <c r="AF3951" i="11"/>
  <c r="AF3955" i="11"/>
  <c r="AK3957" i="11"/>
  <c r="AK3958" i="11"/>
  <c r="AE3959" i="11"/>
  <c r="AL3960" i="11"/>
  <c r="AL3961" i="11"/>
  <c r="AG3961" i="11"/>
  <c r="AK3961" i="11"/>
  <c r="AG3962" i="11"/>
  <c r="AG3963" i="11"/>
  <c r="AE3965" i="11"/>
  <c r="AG3965" i="11"/>
  <c r="AF3967" i="11"/>
  <c r="AF3971" i="11"/>
  <c r="AK3971" i="11"/>
  <c r="AK3975" i="11"/>
  <c r="AG3976" i="11"/>
  <c r="AF3983" i="11"/>
  <c r="AE3985" i="11"/>
  <c r="AK3986" i="11"/>
  <c r="AE3987" i="11"/>
  <c r="AF3989" i="11"/>
  <c r="AK3989" i="11"/>
  <c r="AE3990" i="11"/>
  <c r="AK3991" i="11"/>
  <c r="AE3993" i="11"/>
  <c r="AK3994" i="11"/>
  <c r="AE3995" i="11"/>
  <c r="AL3997" i="11"/>
  <c r="AE3997" i="11"/>
  <c r="AF3997" i="11"/>
  <c r="AK3998" i="11"/>
  <c r="AE3999" i="11"/>
  <c r="AG4002" i="11"/>
  <c r="AG4009" i="11"/>
  <c r="AG4011" i="11"/>
  <c r="AD4014" i="11"/>
  <c r="AF4055" i="11"/>
  <c r="AG4055" i="11"/>
  <c r="AL4070" i="11"/>
  <c r="AE4070" i="11"/>
  <c r="AK4070" i="11"/>
  <c r="AF4070" i="11"/>
  <c r="AB4070" i="11"/>
  <c r="AL4090" i="11"/>
  <c r="AK4090" i="11"/>
  <c r="AF4090" i="11"/>
  <c r="AG4117" i="11"/>
  <c r="AL4117" i="11"/>
  <c r="AF4135" i="11"/>
  <c r="AG4135" i="11"/>
  <c r="AL4151" i="11"/>
  <c r="AG4151" i="11"/>
  <c r="AE4151" i="11"/>
  <c r="AE4156" i="11"/>
  <c r="AK4156" i="11"/>
  <c r="AF4156" i="11"/>
  <c r="AD4156" i="11" s="1"/>
  <c r="AI4156" i="11" s="1"/>
  <c r="AJ4156" i="11" s="1"/>
  <c r="AL4156" i="11"/>
  <c r="AE4157" i="11"/>
  <c r="AL4157" i="11"/>
  <c r="AG4157" i="11"/>
  <c r="AF4157" i="11"/>
  <c r="AL4162" i="11"/>
  <c r="AK4162" i="11"/>
  <c r="AE4162" i="11"/>
  <c r="AL4183" i="11"/>
  <c r="AG4183" i="11"/>
  <c r="AE4183" i="11"/>
  <c r="AL4195" i="11"/>
  <c r="AK4195" i="11"/>
  <c r="AF3707" i="11"/>
  <c r="AE3742" i="11"/>
  <c r="AK3745" i="11"/>
  <c r="AE3746" i="11"/>
  <c r="AE3750" i="11"/>
  <c r="AK3753" i="11"/>
  <c r="AE3754" i="11"/>
  <c r="AE3758" i="11"/>
  <c r="AK3761" i="11"/>
  <c r="AE3762" i="11"/>
  <c r="AE3766" i="11"/>
  <c r="AK3769" i="11"/>
  <c r="AE3770" i="11"/>
  <c r="AE3774" i="11"/>
  <c r="AK3777" i="11"/>
  <c r="AE3778" i="11"/>
  <c r="AE3782" i="11"/>
  <c r="AK3785" i="11"/>
  <c r="AE3786" i="11"/>
  <c r="AE3790" i="11"/>
  <c r="AK3793" i="11"/>
  <c r="AE3794" i="11"/>
  <c r="AE3802" i="11"/>
  <c r="AK3810" i="11"/>
  <c r="AE3811" i="11"/>
  <c r="AK3814" i="11"/>
  <c r="AE3815" i="11"/>
  <c r="AK3820" i="11"/>
  <c r="AG3821" i="11"/>
  <c r="AK3825" i="11"/>
  <c r="AE3826" i="11"/>
  <c r="AK3834" i="11"/>
  <c r="AE3835" i="11"/>
  <c r="AK3840" i="11"/>
  <c r="AK3841" i="11"/>
  <c r="AE3842" i="11"/>
  <c r="AK3850" i="11"/>
  <c r="AE3851" i="11"/>
  <c r="AK3856" i="11"/>
  <c r="AG3875" i="11"/>
  <c r="AK3875" i="11"/>
  <c r="AD3887" i="11"/>
  <c r="AI3894" i="11"/>
  <c r="AJ3894" i="11" s="1"/>
  <c r="AD3895" i="11"/>
  <c r="AE3917" i="11"/>
  <c r="AG3917" i="11"/>
  <c r="AK3931" i="11"/>
  <c r="AK3932" i="11"/>
  <c r="AG3935" i="11"/>
  <c r="AK3944" i="11"/>
  <c r="AK3947" i="11"/>
  <c r="AK3948" i="11"/>
  <c r="AG3960" i="11"/>
  <c r="AK3963" i="11"/>
  <c r="AK3964" i="11"/>
  <c r="AK3965" i="11"/>
  <c r="AG3967" i="11"/>
  <c r="AE3977" i="11"/>
  <c r="AE3979" i="11"/>
  <c r="AL3981" i="11"/>
  <c r="AF3981" i="11"/>
  <c r="AK3981" i="11"/>
  <c r="AE3982" i="11"/>
  <c r="AK3983" i="11"/>
  <c r="AG3985" i="11"/>
  <c r="AF3987" i="11"/>
  <c r="AG3990" i="11"/>
  <c r="AG3993" i="11"/>
  <c r="AF3995" i="11"/>
  <c r="AL4001" i="11"/>
  <c r="AE4001" i="11"/>
  <c r="AF4001" i="11"/>
  <c r="AK4002" i="11"/>
  <c r="AE4003" i="11"/>
  <c r="AE4006" i="11"/>
  <c r="Z4006" i="11" s="1"/>
  <c r="AH4006" i="11" s="1"/>
  <c r="AL4007" i="11"/>
  <c r="AF4007" i="11"/>
  <c r="AG4007" i="11"/>
  <c r="AK4009" i="11"/>
  <c r="AE4010" i="11"/>
  <c r="Z4010" i="11" s="1"/>
  <c r="AH4010" i="11" s="1"/>
  <c r="AE4015" i="11"/>
  <c r="AK4022" i="11"/>
  <c r="AG4023" i="11"/>
  <c r="AL4029" i="11"/>
  <c r="AG4030" i="11"/>
  <c r="AG4037" i="11"/>
  <c r="AL4045" i="11"/>
  <c r="AG4046" i="11"/>
  <c r="AG4052" i="11"/>
  <c r="AG4061" i="11"/>
  <c r="AF4063" i="11"/>
  <c r="AK4063" i="11"/>
  <c r="AE4068" i="11"/>
  <c r="AL4076" i="11"/>
  <c r="AF4076" i="11"/>
  <c r="AF4087" i="11"/>
  <c r="AG4087" i="11"/>
  <c r="AE4087" i="11"/>
  <c r="AL4096" i="11"/>
  <c r="AF4096" i="11"/>
  <c r="AE4096" i="11"/>
  <c r="AL4113" i="11"/>
  <c r="AG4113" i="11"/>
  <c r="AF4123" i="11"/>
  <c r="AG4123" i="11"/>
  <c r="AK4144" i="11"/>
  <c r="AG4165" i="11"/>
  <c r="AK4165" i="11"/>
  <c r="AE4188" i="11"/>
  <c r="Z4188" i="11" s="1"/>
  <c r="AK4188" i="11"/>
  <c r="AF4188" i="11"/>
  <c r="AL4188" i="11"/>
  <c r="AD4188" i="11"/>
  <c r="AE4189" i="11"/>
  <c r="AK4189" i="11"/>
  <c r="AG4189" i="11"/>
  <c r="AG3527" i="11"/>
  <c r="AL3536" i="11"/>
  <c r="AK3536" i="11"/>
  <c r="AL3541" i="11"/>
  <c r="AG3541" i="11"/>
  <c r="AK3542" i="11"/>
  <c r="AL3553" i="11"/>
  <c r="AL3555" i="11"/>
  <c r="AF3555" i="11"/>
  <c r="AK3555" i="11"/>
  <c r="AL3571" i="11"/>
  <c r="AF3571" i="11"/>
  <c r="AK3571" i="11"/>
  <c r="AF3587" i="11"/>
  <c r="AG3587" i="11"/>
  <c r="AL3591" i="11"/>
  <c r="AG3591" i="11"/>
  <c r="AL3595" i="11"/>
  <c r="AE3595" i="11"/>
  <c r="AF3597" i="11"/>
  <c r="AL3599" i="11"/>
  <c r="AF3621" i="11"/>
  <c r="AG3655" i="11"/>
  <c r="AE3657" i="11"/>
  <c r="AE3659" i="11"/>
  <c r="AF3661" i="11"/>
  <c r="AG3661" i="11"/>
  <c r="AF3679" i="11"/>
  <c r="AK3679" i="11"/>
  <c r="AK3685" i="11"/>
  <c r="AK3688" i="11"/>
  <c r="AL3690" i="11"/>
  <c r="AL3693" i="11"/>
  <c r="AL3709" i="11"/>
  <c r="AG3709" i="11"/>
  <c r="AG3714" i="11"/>
  <c r="AL3717" i="11"/>
  <c r="AG3717" i="11"/>
  <c r="AG3722" i="11"/>
  <c r="AL3725" i="11"/>
  <c r="AG3725" i="11"/>
  <c r="AG3730" i="11"/>
  <c r="AG3733" i="11"/>
  <c r="AG3738" i="11"/>
  <c r="AG3741" i="11"/>
  <c r="AG3746" i="11"/>
  <c r="AG3749" i="11"/>
  <c r="AG3754" i="11"/>
  <c r="AG3757" i="11"/>
  <c r="AG3762" i="11"/>
  <c r="AL3765" i="11"/>
  <c r="AG3765" i="11"/>
  <c r="AG3770" i="11"/>
  <c r="AL3773" i="11"/>
  <c r="AG3773" i="11"/>
  <c r="AG3778" i="11"/>
  <c r="AG3781" i="11"/>
  <c r="AG3786" i="11"/>
  <c r="AG3789" i="11"/>
  <c r="AG3794" i="11"/>
  <c r="AK3798" i="11"/>
  <c r="AG3802" i="11"/>
  <c r="AK3806" i="11"/>
  <c r="AK3815" i="11"/>
  <c r="AK3821" i="11"/>
  <c r="AG3826" i="11"/>
  <c r="AL3829" i="11"/>
  <c r="AK3830" i="11"/>
  <c r="AK3835" i="11"/>
  <c r="AG3842" i="11"/>
  <c r="AL3845" i="11"/>
  <c r="AK3846" i="11"/>
  <c r="AK3851" i="11"/>
  <c r="AG3858" i="11"/>
  <c r="AE3863" i="11"/>
  <c r="AE3867" i="11"/>
  <c r="AG3871" i="11"/>
  <c r="AK3871" i="11"/>
  <c r="AB3875" i="11"/>
  <c r="AG3878" i="11"/>
  <c r="AG3882" i="11"/>
  <c r="AG3886" i="11"/>
  <c r="AG3890" i="11"/>
  <c r="AG3894" i="11"/>
  <c r="AG3897" i="11"/>
  <c r="AE3899" i="11"/>
  <c r="AE3903" i="11"/>
  <c r="AK3903" i="11"/>
  <c r="AG3907" i="11"/>
  <c r="AE3913" i="11"/>
  <c r="AB3917" i="11"/>
  <c r="AK3917" i="11"/>
  <c r="AG3919" i="11"/>
  <c r="AE3929" i="11"/>
  <c r="AE3931" i="11"/>
  <c r="AE3935" i="11"/>
  <c r="AK3935" i="11"/>
  <c r="AE3947" i="11"/>
  <c r="AL3951" i="11"/>
  <c r="AE3951" i="11"/>
  <c r="AK3951" i="11"/>
  <c r="AL3959" i="11"/>
  <c r="AE3963" i="11"/>
  <c r="AE3967" i="11"/>
  <c r="AK3967" i="11"/>
  <c r="AF3977" i="11"/>
  <c r="AG3979" i="11"/>
  <c r="AF3979" i="11"/>
  <c r="AG3982" i="11"/>
  <c r="AF3985" i="11"/>
  <c r="AK3985" i="11"/>
  <c r="AK3990" i="11"/>
  <c r="AF3993" i="11"/>
  <c r="AK3993" i="11"/>
  <c r="AK3995" i="11"/>
  <c r="AG4000" i="11"/>
  <c r="AL4000" i="11"/>
  <c r="AL4005" i="11"/>
  <c r="AG4005" i="11"/>
  <c r="AK4015" i="11"/>
  <c r="AE4020" i="11"/>
  <c r="AK4020" i="11"/>
  <c r="AF4020" i="11"/>
  <c r="AB4020" i="11"/>
  <c r="AL4026" i="11"/>
  <c r="AK4026" i="11"/>
  <c r="AE4026" i="11"/>
  <c r="AG4026" i="11"/>
  <c r="AB4026" i="11"/>
  <c r="AG4028" i="11"/>
  <c r="AE4028" i="11"/>
  <c r="AL4040" i="11"/>
  <c r="AK4040" i="11"/>
  <c r="AE4040" i="11"/>
  <c r="AG4040" i="11"/>
  <c r="AB4040" i="11"/>
  <c r="AL4042" i="11"/>
  <c r="AK4042" i="11"/>
  <c r="AE4042" i="11"/>
  <c r="AG4042" i="11"/>
  <c r="AB4042" i="11"/>
  <c r="AG4044" i="11"/>
  <c r="AE4044" i="11"/>
  <c r="AK4054" i="11"/>
  <c r="AE4055" i="11"/>
  <c r="AF4057" i="11"/>
  <c r="AL4057" i="11"/>
  <c r="AF4059" i="11"/>
  <c r="AK4059" i="11"/>
  <c r="AE4059" i="11"/>
  <c r="Z4059" i="11" s="1"/>
  <c r="AK4068" i="11"/>
  <c r="AG4070" i="11"/>
  <c r="AF4078" i="11"/>
  <c r="AF4079" i="11"/>
  <c r="AE4079" i="11"/>
  <c r="AK4079" i="11"/>
  <c r="AF4086" i="11"/>
  <c r="AG4091" i="11"/>
  <c r="AL4112" i="11"/>
  <c r="AK4112" i="11"/>
  <c r="AL4132" i="11"/>
  <c r="AF4132" i="11"/>
  <c r="AE4132" i="11"/>
  <c r="AK4135" i="11"/>
  <c r="AF4149" i="11"/>
  <c r="AE4149" i="11"/>
  <c r="AG4156" i="11"/>
  <c r="AG4178" i="11"/>
  <c r="AE4178" i="11"/>
  <c r="AF4180" i="11"/>
  <c r="AE4180" i="11"/>
  <c r="AK4084" i="11"/>
  <c r="AK4088" i="11"/>
  <c r="AF4098" i="11"/>
  <c r="AG4099" i="11"/>
  <c r="AG4103" i="11"/>
  <c r="AG4107" i="11"/>
  <c r="AK4127" i="11"/>
  <c r="AF4130" i="11"/>
  <c r="AK4131" i="11"/>
  <c r="AK4143" i="11"/>
  <c r="AK4146" i="11"/>
  <c r="AK4174" i="11"/>
  <c r="AK4179" i="11"/>
  <c r="AG4190" i="11"/>
  <c r="AK4196" i="11"/>
  <c r="AK4203" i="11"/>
  <c r="AK4204" i="11"/>
  <c r="AE4211" i="11"/>
  <c r="AK4212" i="11"/>
  <c r="AE4230" i="11"/>
  <c r="AK4233" i="11"/>
  <c r="AL4241" i="11"/>
  <c r="AG4244" i="11"/>
  <c r="AG4248" i="11"/>
  <c r="AF4251" i="11"/>
  <c r="AG4256" i="11"/>
  <c r="AL4269" i="11"/>
  <c r="AE4279" i="11"/>
  <c r="AK4279" i="11"/>
  <c r="AK4281" i="11"/>
  <c r="AF4287" i="11"/>
  <c r="Z4287" i="11" s="1"/>
  <c r="AH4287" i="11" s="1"/>
  <c r="AF4307" i="11"/>
  <c r="AF4315" i="11"/>
  <c r="AG4315" i="11"/>
  <c r="AG4351" i="11"/>
  <c r="AG4355" i="11"/>
  <c r="AE4359" i="11"/>
  <c r="AG4362" i="11"/>
  <c r="AG4366" i="11"/>
  <c r="AG4370" i="11"/>
  <c r="AG4374" i="11"/>
  <c r="AE4378" i="11"/>
  <c r="AG4379" i="11"/>
  <c r="AL4383" i="11"/>
  <c r="AF4383" i="11"/>
  <c r="AE4387" i="11"/>
  <c r="AE4394" i="11"/>
  <c r="AG4395" i="11"/>
  <c r="AG4398" i="11"/>
  <c r="AF4398" i="11"/>
  <c r="AE4401" i="11"/>
  <c r="AD4401" i="11" s="1"/>
  <c r="AH4401" i="11" s="1"/>
  <c r="AL4407" i="11"/>
  <c r="AE4409" i="11"/>
  <c r="AL4409" i="11"/>
  <c r="AK4417" i="11"/>
  <c r="AF4427" i="11"/>
  <c r="AE4427" i="11"/>
  <c r="AK4434" i="11"/>
  <c r="AG4438" i="11"/>
  <c r="AL4450" i="11"/>
  <c r="AK4450" i="11"/>
  <c r="AL4452" i="11"/>
  <c r="AK4452" i="11"/>
  <c r="AL4467" i="11"/>
  <c r="AK4467" i="11"/>
  <c r="AL4024" i="11"/>
  <c r="AG4024" i="11"/>
  <c r="AF4024" i="11"/>
  <c r="AF4036" i="11"/>
  <c r="AL4038" i="11"/>
  <c r="Z4051" i="11"/>
  <c r="AH4051" i="11" s="1"/>
  <c r="Z4055" i="11"/>
  <c r="AL4058" i="11"/>
  <c r="AF4058" i="11"/>
  <c r="AG4072" i="11"/>
  <c r="AL4074" i="11"/>
  <c r="AF4082" i="11"/>
  <c r="AF4083" i="11"/>
  <c r="Z4083" i="11" s="1"/>
  <c r="AH4083" i="11" s="1"/>
  <c r="AG4083" i="11"/>
  <c r="AK4092" i="11"/>
  <c r="AK4099" i="11"/>
  <c r="AF4102" i="11"/>
  <c r="AK4103" i="11"/>
  <c r="AF4106" i="11"/>
  <c r="AK4107" i="11"/>
  <c r="Z4111" i="11"/>
  <c r="AK4139" i="11"/>
  <c r="AG4145" i="11"/>
  <c r="AL4146" i="11"/>
  <c r="AD4148" i="11"/>
  <c r="AI4148" i="11" s="1"/>
  <c r="AJ4148" i="11" s="1"/>
  <c r="AG4158" i="11"/>
  <c r="AL4171" i="11"/>
  <c r="AF4171" i="11"/>
  <c r="AK4171" i="11"/>
  <c r="AK4173" i="11"/>
  <c r="AL4174" i="11"/>
  <c r="AK4176" i="11"/>
  <c r="AK4190" i="11"/>
  <c r="AG4193" i="11"/>
  <c r="AK4197" i="11"/>
  <c r="AG4207" i="11"/>
  <c r="AE4210" i="11"/>
  <c r="AG4211" i="11"/>
  <c r="AE4214" i="11"/>
  <c r="AK4214" i="11"/>
  <c r="AB4230" i="11"/>
  <c r="AE4238" i="11"/>
  <c r="AG4252" i="11"/>
  <c r="AG4274" i="11"/>
  <c r="AF4277" i="11"/>
  <c r="AL4277" i="11"/>
  <c r="AG4287" i="11"/>
  <c r="AL4297" i="11"/>
  <c r="AG4303" i="11"/>
  <c r="AL4308" i="11"/>
  <c r="AE4310" i="11"/>
  <c r="AB4315" i="11"/>
  <c r="AK4315" i="11"/>
  <c r="Z4320" i="11"/>
  <c r="AG4320" i="11"/>
  <c r="AG4322" i="11"/>
  <c r="AK4329" i="11"/>
  <c r="AE4330" i="11"/>
  <c r="AD4330" i="11" s="1"/>
  <c r="AK4331" i="11"/>
  <c r="AK4333" i="11"/>
  <c r="AE4334" i="11"/>
  <c r="AK4336" i="11"/>
  <c r="AE4339" i="11"/>
  <c r="AK4342" i="11"/>
  <c r="AE4344" i="11"/>
  <c r="AK4347" i="11"/>
  <c r="AK4348" i="11"/>
  <c r="AK4349" i="11"/>
  <c r="AE4350" i="11"/>
  <c r="AK4351" i="11"/>
  <c r="AK4352" i="11"/>
  <c r="AK4353" i="11"/>
  <c r="AE4354" i="11"/>
  <c r="AK4356" i="11"/>
  <c r="AG4357" i="11"/>
  <c r="AF4359" i="11"/>
  <c r="AG4359" i="11"/>
  <c r="AK4379" i="11"/>
  <c r="AF4387" i="11"/>
  <c r="AK4395" i="11"/>
  <c r="AD4398" i="11"/>
  <c r="AI4398" i="11" s="1"/>
  <c r="AJ4398" i="11" s="1"/>
  <c r="AK4401" i="11"/>
  <c r="AK4402" i="11"/>
  <c r="AG4406" i="11"/>
  <c r="AL4422" i="11"/>
  <c r="AE4422" i="11"/>
  <c r="AF4437" i="11"/>
  <c r="AG4437" i="11"/>
  <c r="AE4437" i="11"/>
  <c r="AF4439" i="11"/>
  <c r="AF4451" i="11"/>
  <c r="AL4470" i="11"/>
  <c r="AG4470" i="11"/>
  <c r="AE4470" i="11"/>
  <c r="AL4478" i="11"/>
  <c r="AK4478" i="11"/>
  <c r="AG4478" i="11"/>
  <c r="AE4478" i="11"/>
  <c r="AL4503" i="11"/>
  <c r="AF4503" i="11"/>
  <c r="AE4503" i="11"/>
  <c r="AK4211" i="11"/>
  <c r="AE4212" i="11"/>
  <c r="AK4213" i="11"/>
  <c r="AB4214" i="11"/>
  <c r="AK4216" i="11"/>
  <c r="AE4217" i="11"/>
  <c r="AL4223" i="11"/>
  <c r="AK4227" i="11"/>
  <c r="AE4234" i="11"/>
  <c r="AL4235" i="11"/>
  <c r="AG4236" i="11"/>
  <c r="AG4240" i="11"/>
  <c r="AE4242" i="11"/>
  <c r="AK4243" i="11"/>
  <c r="AE4244" i="11"/>
  <c r="AE4246" i="11"/>
  <c r="AE4248" i="11"/>
  <c r="AK4250" i="11"/>
  <c r="AG4251" i="11"/>
  <c r="AK4255" i="11"/>
  <c r="AE4256" i="11"/>
  <c r="AE4258" i="11"/>
  <c r="AF4259" i="11"/>
  <c r="AF4260" i="11"/>
  <c r="AF4263" i="11"/>
  <c r="AL4268" i="11"/>
  <c r="AL4272" i="11"/>
  <c r="AK4273" i="11"/>
  <c r="AF4275" i="11"/>
  <c r="AK4276" i="11"/>
  <c r="AF4279" i="11"/>
  <c r="Z4280" i="11"/>
  <c r="AH4280" i="11" s="1"/>
  <c r="AD4280" i="11"/>
  <c r="AI4280" i="11" s="1"/>
  <c r="AJ4280" i="11" s="1"/>
  <c r="AK4280" i="11"/>
  <c r="AF4281" i="11"/>
  <c r="AF4283" i="11"/>
  <c r="AK4287" i="11"/>
  <c r="AE4291" i="11"/>
  <c r="AL4294" i="11"/>
  <c r="AK4295" i="11"/>
  <c r="AK4296" i="11"/>
  <c r="AK4298" i="11"/>
  <c r="AK4302" i="11"/>
  <c r="AG4307" i="11"/>
  <c r="AK4309" i="11"/>
  <c r="AL4310" i="11"/>
  <c r="AF4311" i="11"/>
  <c r="AL4313" i="11"/>
  <c r="AF4316" i="11"/>
  <c r="AF4321" i="11"/>
  <c r="AF4323" i="11"/>
  <c r="AL4324" i="11"/>
  <c r="AL4325" i="11"/>
  <c r="AG4325" i="11"/>
  <c r="AL4327" i="11"/>
  <c r="AF4327" i="11"/>
  <c r="AG4327" i="11"/>
  <c r="AG4350" i="11"/>
  <c r="AG4354" i="11"/>
  <c r="AK4357" i="11"/>
  <c r="AE4358" i="11"/>
  <c r="AB4359" i="11"/>
  <c r="AK4359" i="11"/>
  <c r="AK4360" i="11"/>
  <c r="AG4361" i="11"/>
  <c r="AF4363" i="11"/>
  <c r="AL4367" i="11"/>
  <c r="AF4367" i="11"/>
  <c r="Z4367" i="11" s="1"/>
  <c r="AH4367" i="11" s="1"/>
  <c r="AG4367" i="11"/>
  <c r="AL4371" i="11"/>
  <c r="AF4371" i="11"/>
  <c r="AG4371" i="11"/>
  <c r="AL4375" i="11"/>
  <c r="AF4375" i="11"/>
  <c r="AE4379" i="11"/>
  <c r="AK4383" i="11"/>
  <c r="AE4386" i="11"/>
  <c r="AG4387" i="11"/>
  <c r="AF4391" i="11"/>
  <c r="AE4395" i="11"/>
  <c r="AK4396" i="11"/>
  <c r="AL4397" i="11"/>
  <c r="AF4399" i="11"/>
  <c r="AL4401" i="11"/>
  <c r="AK4404" i="11"/>
  <c r="AG4407" i="11"/>
  <c r="AF4408" i="11"/>
  <c r="AL4408" i="11"/>
  <c r="AG4410" i="11"/>
  <c r="AF4410" i="11"/>
  <c r="AL4411" i="11"/>
  <c r="AD4413" i="11"/>
  <c r="AI4413" i="11" s="1"/>
  <c r="AJ4413" i="11" s="1"/>
  <c r="AL4414" i="11"/>
  <c r="AE4414" i="11"/>
  <c r="AG4420" i="11"/>
  <c r="AG4427" i="11"/>
  <c r="AL4430" i="11"/>
  <c r="AL4431" i="11"/>
  <c r="AK4431" i="11"/>
  <c r="AF4441" i="11"/>
  <c r="AG4441" i="11"/>
  <c r="AE4441" i="11"/>
  <c r="AK4453" i="11"/>
  <c r="AL4462" i="11"/>
  <c r="AE4462" i="11"/>
  <c r="AL4491" i="11"/>
  <c r="AF4491" i="11"/>
  <c r="AE4491" i="11"/>
  <c r="AF4498" i="11"/>
  <c r="AG4498" i="11"/>
  <c r="AE4498" i="11"/>
  <c r="AF4501" i="11"/>
  <c r="AK4501" i="11"/>
  <c r="AG4501" i="11"/>
  <c r="AB4501" i="11"/>
  <c r="AG4014" i="11"/>
  <c r="Z4017" i="11"/>
  <c r="AL4017" i="11"/>
  <c r="AK4018" i="11"/>
  <c r="AG4032" i="11"/>
  <c r="AK4038" i="11"/>
  <c r="AG4039" i="11"/>
  <c r="AL4049" i="11"/>
  <c r="AG4058" i="11"/>
  <c r="AF4062" i="11"/>
  <c r="AL4066" i="11"/>
  <c r="AF4066" i="11"/>
  <c r="AG4066" i="11"/>
  <c r="AK4071" i="11"/>
  <c r="AK4074" i="11"/>
  <c r="AK4080" i="11"/>
  <c r="AF4084" i="11"/>
  <c r="Z4087" i="11"/>
  <c r="AF4088" i="11"/>
  <c r="AE4092" i="11"/>
  <c r="AF4094" i="11"/>
  <c r="AF4095" i="11"/>
  <c r="Z4095" i="11" s="1"/>
  <c r="AG4095" i="11"/>
  <c r="AE4099" i="11"/>
  <c r="Z4099" i="11" s="1"/>
  <c r="AL4100" i="11"/>
  <c r="AK4100" i="11"/>
  <c r="AE4103" i="11"/>
  <c r="Z4103" i="11" s="1"/>
  <c r="AL4104" i="11"/>
  <c r="AK4104" i="11"/>
  <c r="AE4107" i="11"/>
  <c r="Z4107" i="11" s="1"/>
  <c r="AG4111" i="11"/>
  <c r="AK4119" i="11"/>
  <c r="AF4120" i="11"/>
  <c r="AE4122" i="11"/>
  <c r="AG4127" i="11"/>
  <c r="AG4131" i="11"/>
  <c r="AF4134" i="11"/>
  <c r="AL4140" i="11"/>
  <c r="AG4143" i="11"/>
  <c r="AK4147" i="11"/>
  <c r="AE4155" i="11"/>
  <c r="AK4161" i="11"/>
  <c r="AL4170" i="11"/>
  <c r="AL4172" i="11"/>
  <c r="AE4175" i="11"/>
  <c r="AF4176" i="11"/>
  <c r="AG4177" i="11"/>
  <c r="AL4178" i="11"/>
  <c r="AF4179" i="11"/>
  <c r="AE4187" i="11"/>
  <c r="AD4189" i="11"/>
  <c r="AL4193" i="11"/>
  <c r="AK4200" i="11"/>
  <c r="AE4207" i="11"/>
  <c r="AG4210" i="11"/>
  <c r="AL4215" i="11"/>
  <c r="AG4219" i="11"/>
  <c r="AL4224" i="11"/>
  <c r="AK4231" i="11"/>
  <c r="AG4233" i="11"/>
  <c r="AG4239" i="11"/>
  <c r="AF4244" i="11"/>
  <c r="AL4247" i="11"/>
  <c r="AF4247" i="11"/>
  <c r="AF4248" i="11"/>
  <c r="AE4250" i="11"/>
  <c r="AK4251" i="11"/>
  <c r="AE4252" i="11"/>
  <c r="AE4254" i="11"/>
  <c r="AF4255" i="11"/>
  <c r="AL4264" i="11"/>
  <c r="AG4264" i="11"/>
  <c r="AL4267" i="11"/>
  <c r="AK4269" i="11"/>
  <c r="AG4271" i="11"/>
  <c r="AL4273" i="11"/>
  <c r="AL4276" i="11"/>
  <c r="AG4277" i="11"/>
  <c r="AE4278" i="11"/>
  <c r="AG4281" i="11"/>
  <c r="AG4283" i="11"/>
  <c r="AF4285" i="11"/>
  <c r="AE4287" i="11"/>
  <c r="AG4291" i="11"/>
  <c r="AK4291" i="11"/>
  <c r="AL4292" i="11"/>
  <c r="AL4296" i="11"/>
  <c r="AK4299" i="11"/>
  <c r="AK4300" i="11"/>
  <c r="AK4303" i="11"/>
  <c r="AK4304" i="11"/>
  <c r="AG4306" i="11"/>
  <c r="AG4308" i="11"/>
  <c r="AF4309" i="11"/>
  <c r="AL4309" i="11"/>
  <c r="AE4315" i="11"/>
  <c r="AG4316" i="11"/>
  <c r="AK4319" i="11"/>
  <c r="AF4331" i="11"/>
  <c r="AL4332" i="11"/>
  <c r="AL4334" i="11"/>
  <c r="AK4334" i="11"/>
  <c r="AL4337" i="11"/>
  <c r="AL4339" i="11"/>
  <c r="AK4339" i="11"/>
  <c r="AL4344" i="11"/>
  <c r="AK4344" i="11"/>
  <c r="AK4350" i="11"/>
  <c r="AK4354" i="11"/>
  <c r="AE4362" i="11"/>
  <c r="AF4379" i="11"/>
  <c r="AG4386" i="11"/>
  <c r="AF4395" i="11"/>
  <c r="AG4396" i="11"/>
  <c r="AF4406" i="11"/>
  <c r="AG4419" i="11"/>
  <c r="AK4419" i="11"/>
  <c r="AF4424" i="11"/>
  <c r="AL4424" i="11"/>
  <c r="AF4425" i="11"/>
  <c r="Z4425" i="11" s="1"/>
  <c r="AH4425" i="11" s="1"/>
  <c r="AK4425" i="11"/>
  <c r="AG4425" i="11"/>
  <c r="AF4440" i="11"/>
  <c r="AL4440" i="11"/>
  <c r="AL4451" i="11"/>
  <c r="AK4451" i="11"/>
  <c r="AE4451" i="11"/>
  <c r="AG4453" i="11"/>
  <c r="AE4461" i="11"/>
  <c r="AK4461" i="11"/>
  <c r="AH4661" i="11"/>
  <c r="AG4445" i="11"/>
  <c r="AK4447" i="11"/>
  <c r="AL4455" i="11"/>
  <c r="AG4455" i="11"/>
  <c r="AG4457" i="11"/>
  <c r="AK4459" i="11"/>
  <c r="AK4466" i="11"/>
  <c r="AK4469" i="11"/>
  <c r="AG4473" i="11"/>
  <c r="AK4477" i="11"/>
  <c r="AF4483" i="11"/>
  <c r="AF4487" i="11"/>
  <c r="AD4490" i="11"/>
  <c r="AK4490" i="11"/>
  <c r="AG4494" i="11"/>
  <c r="AK4497" i="11"/>
  <c r="AK4499" i="11"/>
  <c r="AK4502" i="11"/>
  <c r="AG4506" i="11"/>
  <c r="AE4510" i="11"/>
  <c r="Z4510" i="11" s="1"/>
  <c r="AH4510" i="11" s="1"/>
  <c r="AK4511" i="11"/>
  <c r="AE4515" i="11"/>
  <c r="AE4519" i="11"/>
  <c r="AD4519" i="11" s="1"/>
  <c r="AI4519" i="11" s="1"/>
  <c r="AJ4519" i="11" s="1"/>
  <c r="Z4522" i="11"/>
  <c r="AH4522" i="11" s="1"/>
  <c r="AG4522" i="11"/>
  <c r="AE4528" i="11"/>
  <c r="AK4530" i="11"/>
  <c r="AG4531" i="11"/>
  <c r="AF4532" i="11"/>
  <c r="AE4534" i="11"/>
  <c r="AE4536" i="11"/>
  <c r="AG4536" i="11"/>
  <c r="AE4540" i="11"/>
  <c r="AF4542" i="11"/>
  <c r="AE4544" i="11"/>
  <c r="AL4545" i="11"/>
  <c r="AL4546" i="11"/>
  <c r="AG4546" i="11"/>
  <c r="AF4546" i="11"/>
  <c r="AL4549" i="11"/>
  <c r="AF4552" i="11"/>
  <c r="AL4554" i="11"/>
  <c r="AE4560" i="11"/>
  <c r="AE4562" i="11"/>
  <c r="AE4564" i="11"/>
  <c r="AL4565" i="11"/>
  <c r="AE4568" i="11"/>
  <c r="AK4572" i="11"/>
  <c r="AG4573" i="11"/>
  <c r="AG4574" i="11"/>
  <c r="AK4577" i="11"/>
  <c r="AK4579" i="11"/>
  <c r="AK4580" i="11"/>
  <c r="AK4581" i="11"/>
  <c r="AK4582" i="11"/>
  <c r="AK4584" i="11"/>
  <c r="AL4585" i="11"/>
  <c r="AK4586" i="11"/>
  <c r="AG4588" i="11"/>
  <c r="AG4592" i="11"/>
  <c r="AG4593" i="11"/>
  <c r="AL4594" i="11"/>
  <c r="AG4594" i="11"/>
  <c r="AF4594" i="11"/>
  <c r="AL4596" i="11"/>
  <c r="AF4596" i="11"/>
  <c r="AF4598" i="11"/>
  <c r="AG4600" i="11"/>
  <c r="AK4604" i="11"/>
  <c r="AG4605" i="11"/>
  <c r="AK4609" i="11"/>
  <c r="AK4610" i="11"/>
  <c r="AG4611" i="11"/>
  <c r="AG4612" i="11"/>
  <c r="AG4614" i="11"/>
  <c r="AK4614" i="11"/>
  <c r="AK4616" i="11"/>
  <c r="AL4617" i="11"/>
  <c r="AK4618" i="11"/>
  <c r="AE4620" i="11"/>
  <c r="AK4622" i="11"/>
  <c r="AK4623" i="11"/>
  <c r="AK4625" i="11"/>
  <c r="AF4626" i="11"/>
  <c r="AK4630" i="11"/>
  <c r="AG4631" i="11"/>
  <c r="AF4632" i="11"/>
  <c r="AK4632" i="11"/>
  <c r="AE4637" i="11"/>
  <c r="Z4641" i="11"/>
  <c r="AH4641" i="11" s="1"/>
  <c r="AK4641" i="11"/>
  <c r="AE4642" i="11"/>
  <c r="AG4645" i="11"/>
  <c r="AK4648" i="11"/>
  <c r="AE4649" i="11"/>
  <c r="AK4650" i="11"/>
  <c r="AK4658" i="11"/>
  <c r="AF4664" i="11"/>
  <c r="AK4664" i="11"/>
  <c r="AE4665" i="11"/>
  <c r="AK4666" i="11"/>
  <c r="AG4670" i="11"/>
  <c r="AF4670" i="11"/>
  <c r="AG4684" i="11"/>
  <c r="AG4688" i="11"/>
  <c r="AF4694" i="11"/>
  <c r="AK4694" i="11"/>
  <c r="AG4695" i="11"/>
  <c r="AK4696" i="11"/>
  <c r="AK4709" i="11"/>
  <c r="AF4711" i="11"/>
  <c r="AL4714" i="11"/>
  <c r="AG4714" i="11"/>
  <c r="AK4714" i="11"/>
  <c r="AE4717" i="11"/>
  <c r="AK4717" i="11"/>
  <c r="AG4717" i="11"/>
  <c r="AF4720" i="11"/>
  <c r="AE4720" i="11"/>
  <c r="AL4720" i="11"/>
  <c r="AK4742" i="11"/>
  <c r="AE4742" i="11"/>
  <c r="AL4744" i="11"/>
  <c r="AK4744" i="11"/>
  <c r="AK4770" i="11"/>
  <c r="AG4774" i="11"/>
  <c r="AK4793" i="11"/>
  <c r="AL4800" i="11"/>
  <c r="AK4800" i="11"/>
  <c r="AF4800" i="11"/>
  <c r="AE4805" i="11"/>
  <c r="AK4805" i="11"/>
  <c r="AF4809" i="11"/>
  <c r="AE4809" i="11"/>
  <c r="AG4809" i="11"/>
  <c r="AL4814" i="11"/>
  <c r="AE4814" i="11"/>
  <c r="AF4814" i="11"/>
  <c r="AF4829" i="11"/>
  <c r="AE4829" i="11"/>
  <c r="AF4841" i="11"/>
  <c r="AE4841" i="11"/>
  <c r="AF4844" i="11"/>
  <c r="AB4844" i="11"/>
  <c r="AE4469" i="11"/>
  <c r="AE4473" i="11"/>
  <c r="AK4473" i="11"/>
  <c r="AK4483" i="11"/>
  <c r="AK4487" i="11"/>
  <c r="AK4494" i="11"/>
  <c r="AG4509" i="11"/>
  <c r="AG4510" i="11"/>
  <c r="AF4514" i="11"/>
  <c r="AD4514" i="11" s="1"/>
  <c r="AI4514" i="11" s="1"/>
  <c r="AJ4514" i="11" s="1"/>
  <c r="AE4514" i="11"/>
  <c r="AF4515" i="11"/>
  <c r="AG4519" i="11"/>
  <c r="AF4519" i="11"/>
  <c r="AE4523" i="11"/>
  <c r="AG4528" i="11"/>
  <c r="AK4528" i="11"/>
  <c r="AK4531" i="11"/>
  <c r="AF4534" i="11"/>
  <c r="AG4540" i="11"/>
  <c r="AG4544" i="11"/>
  <c r="AL4548" i="11"/>
  <c r="AF4548" i="11"/>
  <c r="AF4550" i="11"/>
  <c r="AG4558" i="11"/>
  <c r="AG4560" i="11"/>
  <c r="AK4560" i="11"/>
  <c r="AG4562" i="11"/>
  <c r="AF4562" i="11"/>
  <c r="AF4564" i="11"/>
  <c r="AF4566" i="11"/>
  <c r="AF4568" i="11"/>
  <c r="AE4578" i="11"/>
  <c r="AE4580" i="11"/>
  <c r="AE4584" i="11"/>
  <c r="AK4588" i="11"/>
  <c r="AG4598" i="11"/>
  <c r="AK4598" i="11"/>
  <c r="AL4609" i="11"/>
  <c r="AF4620" i="11"/>
  <c r="AF4622" i="11"/>
  <c r="AF4628" i="11"/>
  <c r="AK4631" i="11"/>
  <c r="AB4632" i="11"/>
  <c r="AG4637" i="11"/>
  <c r="Z4637" i="11" s="1"/>
  <c r="AH4637" i="11" s="1"/>
  <c r="AG4640" i="11"/>
  <c r="AF4642" i="11"/>
  <c r="AK4645" i="11"/>
  <c r="AE4646" i="11"/>
  <c r="AG4649" i="11"/>
  <c r="AL4652" i="11"/>
  <c r="AF4652" i="11"/>
  <c r="AK4652" i="11"/>
  <c r="AL4654" i="11"/>
  <c r="AG4654" i="11"/>
  <c r="AF4654" i="11"/>
  <c r="Z4657" i="11"/>
  <c r="AH4657" i="11" s="1"/>
  <c r="AL4660" i="11"/>
  <c r="AF4660" i="11"/>
  <c r="AK4660" i="11"/>
  <c r="AE4662" i="11"/>
  <c r="AL4663" i="11"/>
  <c r="AB4664" i="11"/>
  <c r="AG4665" i="11"/>
  <c r="AB4670" i="11"/>
  <c r="AK4670" i="11"/>
  <c r="AL4674" i="11"/>
  <c r="AG4674" i="11"/>
  <c r="AF4674" i="11"/>
  <c r="AL4678" i="11"/>
  <c r="AG4678" i="11"/>
  <c r="AF4678" i="11"/>
  <c r="AL4682" i="11"/>
  <c r="AF4682" i="11"/>
  <c r="AE4686" i="11"/>
  <c r="AG4693" i="11"/>
  <c r="AB4694" i="11"/>
  <c r="AK4695" i="11"/>
  <c r="AL4696" i="11"/>
  <c r="AK4700" i="11"/>
  <c r="AE4702" i="11"/>
  <c r="AE4704" i="11"/>
  <c r="AE4705" i="11"/>
  <c r="AK4705" i="11"/>
  <c r="AG4706" i="11"/>
  <c r="AG4711" i="11"/>
  <c r="AF4715" i="11"/>
  <c r="AK4721" i="11"/>
  <c r="AK4734" i="11"/>
  <c r="AG4743" i="11"/>
  <c r="AK4743" i="11"/>
  <c r="AL4745" i="11"/>
  <c r="AE4748" i="11"/>
  <c r="AL4752" i="11"/>
  <c r="AK4752" i="11"/>
  <c r="AE4752" i="11"/>
  <c r="AG4754" i="11"/>
  <c r="AK4754" i="11"/>
  <c r="AF4754" i="11"/>
  <c r="AL4762" i="11"/>
  <c r="AG4762" i="11"/>
  <c r="AK4762" i="11"/>
  <c r="AL4764" i="11"/>
  <c r="AK4764" i="11"/>
  <c r="AE4764" i="11"/>
  <c r="AB4764" i="11"/>
  <c r="AG4766" i="11"/>
  <c r="AB4766" i="11"/>
  <c r="AL4778" i="11"/>
  <c r="AG4778" i="11"/>
  <c r="AK4778" i="11"/>
  <c r="AE4780" i="11"/>
  <c r="AB4780" i="11"/>
  <c r="AG4782" i="11"/>
  <c r="AB4782" i="11"/>
  <c r="AK4801" i="11"/>
  <c r="AK4806" i="11"/>
  <c r="AL4815" i="11"/>
  <c r="AL4816" i="11"/>
  <c r="AE4816" i="11"/>
  <c r="AF4816" i="11"/>
  <c r="AK4816" i="11"/>
  <c r="AL4822" i="11"/>
  <c r="AG4822" i="11"/>
  <c r="AK4822" i="11"/>
  <c r="AL4826" i="11"/>
  <c r="AK4826" i="11"/>
  <c r="AE4826" i="11"/>
  <c r="AF4828" i="11"/>
  <c r="AL4834" i="11"/>
  <c r="AF4834" i="11"/>
  <c r="AK4834" i="11"/>
  <c r="AF4843" i="11"/>
  <c r="AE4843" i="11"/>
  <c r="AK4843" i="11"/>
  <c r="AF4857" i="11"/>
  <c r="AG4857" i="11"/>
  <c r="AK4857" i="11"/>
  <c r="AE4857" i="11"/>
  <c r="AF4861" i="11"/>
  <c r="AG4861" i="11"/>
  <c r="AK4861" i="11"/>
  <c r="AE4861" i="11"/>
  <c r="AG4514" i="11"/>
  <c r="AK4515" i="11"/>
  <c r="AG4523" i="11"/>
  <c r="AF4523" i="11"/>
  <c r="AE4550" i="11"/>
  <c r="AG4550" i="11"/>
  <c r="AE4566" i="11"/>
  <c r="AG4566" i="11"/>
  <c r="AF4574" i="11"/>
  <c r="AG4578" i="11"/>
  <c r="AF4578" i="11"/>
  <c r="AF4580" i="11"/>
  <c r="AF4584" i="11"/>
  <c r="AK4595" i="11"/>
  <c r="AB4598" i="11"/>
  <c r="AE4600" i="11"/>
  <c r="AF4604" i="11"/>
  <c r="AF4606" i="11"/>
  <c r="AE4608" i="11"/>
  <c r="AE4610" i="11"/>
  <c r="AE4612" i="11"/>
  <c r="AF4616" i="11"/>
  <c r="AG4620" i="11"/>
  <c r="AF4624" i="11"/>
  <c r="AK4624" i="11"/>
  <c r="Z4625" i="11"/>
  <c r="AK4626" i="11"/>
  <c r="AF4633" i="11"/>
  <c r="Z4633" i="11" s="1"/>
  <c r="AG4633" i="11"/>
  <c r="AL4636" i="11"/>
  <c r="AK4637" i="11"/>
  <c r="AK4640" i="11"/>
  <c r="AK4644" i="11"/>
  <c r="AF4646" i="11"/>
  <c r="AE4650" i="11"/>
  <c r="AE4653" i="11"/>
  <c r="Z4653" i="11" s="1"/>
  <c r="AH4653" i="11" s="1"/>
  <c r="AG4656" i="11"/>
  <c r="AE4658" i="11"/>
  <c r="AL4659" i="11"/>
  <c r="AE4661" i="11"/>
  <c r="Z4661" i="11" s="1"/>
  <c r="AG4662" i="11"/>
  <c r="AF4662" i="11"/>
  <c r="AE4666" i="11"/>
  <c r="AD4666" i="11" s="1"/>
  <c r="AI4666" i="11" s="1"/>
  <c r="AJ4666" i="11" s="1"/>
  <c r="AL4668" i="11"/>
  <c r="AF4668" i="11"/>
  <c r="AK4668" i="11"/>
  <c r="AL4672" i="11"/>
  <c r="AE4672" i="11"/>
  <c r="AG4672" i="11"/>
  <c r="AF4676" i="11"/>
  <c r="AF4680" i="11"/>
  <c r="AD4682" i="11"/>
  <c r="AF4686" i="11"/>
  <c r="AL4690" i="11"/>
  <c r="AF4690" i="11"/>
  <c r="AL4695" i="11"/>
  <c r="AG4697" i="11"/>
  <c r="AG4702" i="11"/>
  <c r="AK4704" i="11"/>
  <c r="AE4709" i="11"/>
  <c r="AL4710" i="11"/>
  <c r="AG4710" i="11"/>
  <c r="AK4711" i="11"/>
  <c r="AK4715" i="11"/>
  <c r="AL4749" i="11"/>
  <c r="AL4750" i="11"/>
  <c r="AK4750" i="11"/>
  <c r="AF4753" i="11"/>
  <c r="AG4753" i="11"/>
  <c r="AK4761" i="11"/>
  <c r="AL4761" i="11"/>
  <c r="AF4763" i="11"/>
  <c r="AG4763" i="11"/>
  <c r="AK4765" i="11"/>
  <c r="AL4765" i="11"/>
  <c r="AF4770" i="11"/>
  <c r="AL4774" i="11"/>
  <c r="AE4774" i="11"/>
  <c r="AF4774" i="11"/>
  <c r="AK4777" i="11"/>
  <c r="AL4777" i="11"/>
  <c r="AF4779" i="11"/>
  <c r="AG4779" i="11"/>
  <c r="AK4781" i="11"/>
  <c r="AL4781" i="11"/>
  <c r="AL4786" i="11"/>
  <c r="AK4786" i="11"/>
  <c r="AE4825" i="11"/>
  <c r="AK4825" i="11"/>
  <c r="AE4827" i="11"/>
  <c r="AK4827" i="11"/>
  <c r="AL4827" i="11"/>
  <c r="AF4858" i="11"/>
  <c r="AL4868" i="11"/>
  <c r="AK4868" i="11"/>
  <c r="AG4868" i="11"/>
  <c r="AB4868" i="11"/>
  <c r="AD4958" i="11"/>
  <c r="AI4958" i="11" s="1"/>
  <c r="AJ4958" i="11" s="1"/>
  <c r="AK4413" i="11"/>
  <c r="AG4421" i="11"/>
  <c r="AK4421" i="11"/>
  <c r="AE4429" i="11"/>
  <c r="AE4445" i="11"/>
  <c r="AL4446" i="11"/>
  <c r="AE4446" i="11"/>
  <c r="AG4449" i="11"/>
  <c r="AL4454" i="11"/>
  <c r="AF4455" i="11"/>
  <c r="AL4460" i="11"/>
  <c r="AG4469" i="11"/>
  <c r="AL4472" i="11"/>
  <c r="AG4477" i="11"/>
  <c r="AG4481" i="11"/>
  <c r="AF4482" i="11"/>
  <c r="AK4482" i="11"/>
  <c r="AE4483" i="11"/>
  <c r="AK4486" i="11"/>
  <c r="AE4487" i="11"/>
  <c r="AE4489" i="11"/>
  <c r="AE4494" i="11"/>
  <c r="AK4495" i="11"/>
  <c r="AG4502" i="11"/>
  <c r="AG4505" i="11"/>
  <c r="AE4506" i="11"/>
  <c r="Z4506" i="11" s="1"/>
  <c r="AH4506" i="11" s="1"/>
  <c r="AK4507" i="11"/>
  <c r="AG4518" i="11"/>
  <c r="AD4518" i="11" s="1"/>
  <c r="AI4518" i="11" s="1"/>
  <c r="AJ4518" i="11" s="1"/>
  <c r="AB4523" i="11"/>
  <c r="AK4523" i="11"/>
  <c r="AK4527" i="11"/>
  <c r="AK4534" i="11"/>
  <c r="AK4543" i="11"/>
  <c r="AL4547" i="11"/>
  <c r="AK4548" i="11"/>
  <c r="AB4550" i="11"/>
  <c r="AK4550" i="11"/>
  <c r="AG4557" i="11"/>
  <c r="AK4558" i="11"/>
  <c r="AK4559" i="11"/>
  <c r="AK4564" i="11"/>
  <c r="AB4566" i="11"/>
  <c r="AK4566" i="11"/>
  <c r="AK4568" i="11"/>
  <c r="AL4569" i="11"/>
  <c r="AK4570" i="11"/>
  <c r="AG4576" i="11"/>
  <c r="AB4578" i="11"/>
  <c r="AK4578" i="11"/>
  <c r="AG4579" i="11"/>
  <c r="AG4580" i="11"/>
  <c r="AE4582" i="11"/>
  <c r="AG4582" i="11"/>
  <c r="AG4584" i="11"/>
  <c r="AF4590" i="11"/>
  <c r="AG4608" i="11"/>
  <c r="AG4610" i="11"/>
  <c r="AF4610" i="11"/>
  <c r="AF4612" i="11"/>
  <c r="AK4620" i="11"/>
  <c r="AG4621" i="11"/>
  <c r="AG4622" i="11"/>
  <c r="AH4625" i="11"/>
  <c r="AK4628" i="11"/>
  <c r="AK4646" i="11"/>
  <c r="AG4650" i="11"/>
  <c r="AF4650" i="11"/>
  <c r="AG4653" i="11"/>
  <c r="AF4656" i="11"/>
  <c r="AK4656" i="11"/>
  <c r="AG4658" i="11"/>
  <c r="AF4658" i="11"/>
  <c r="AG4661" i="11"/>
  <c r="AG4666" i="11"/>
  <c r="AF4666" i="11"/>
  <c r="AG4676" i="11"/>
  <c r="AG4680" i="11"/>
  <c r="AD4690" i="11"/>
  <c r="AK4697" i="11"/>
  <c r="AK4702" i="11"/>
  <c r="AL4704" i="11"/>
  <c r="AG4709" i="11"/>
  <c r="AL4718" i="11"/>
  <c r="AG4718" i="11"/>
  <c r="AL4760" i="11"/>
  <c r="AK4760" i="11"/>
  <c r="AF4769" i="11"/>
  <c r="AG4769" i="11"/>
  <c r="AL4776" i="11"/>
  <c r="AK4776" i="11"/>
  <c r="AF4792" i="11"/>
  <c r="AL4818" i="11"/>
  <c r="AK4818" i="11"/>
  <c r="AF4824" i="11"/>
  <c r="AL4836" i="11"/>
  <c r="AE4836" i="11"/>
  <c r="AG4836" i="11"/>
  <c r="AF4836" i="11"/>
  <c r="AL4864" i="11"/>
  <c r="AE4864" i="11"/>
  <c r="AG4864" i="11"/>
  <c r="AB4864" i="11"/>
  <c r="AE4713" i="11"/>
  <c r="AL4724" i="11"/>
  <c r="AK4728" i="11"/>
  <c r="AE4733" i="11"/>
  <c r="AL4733" i="11"/>
  <c r="AL4736" i="11"/>
  <c r="AL4740" i="11"/>
  <c r="AG4740" i="11"/>
  <c r="AK4740" i="11"/>
  <c r="AG4758" i="11"/>
  <c r="AG4772" i="11"/>
  <c r="AL4788" i="11"/>
  <c r="Z4789" i="11"/>
  <c r="AK4789" i="11"/>
  <c r="AL4820" i="11"/>
  <c r="AF4832" i="11"/>
  <c r="AL4840" i="11"/>
  <c r="AF4840" i="11"/>
  <c r="AK4840" i="11"/>
  <c r="AL4846" i="11"/>
  <c r="AG4846" i="11"/>
  <c r="AF4848" i="11"/>
  <c r="AG4848" i="11"/>
  <c r="AL4850" i="11"/>
  <c r="AE4856" i="11"/>
  <c r="AL4866" i="11"/>
  <c r="AE4866" i="11"/>
  <c r="AE4873" i="11"/>
  <c r="AE4881" i="11"/>
  <c r="AG4888" i="11"/>
  <c r="AK4903" i="11"/>
  <c r="AG4931" i="11"/>
  <c r="AG4932" i="11"/>
  <c r="AG4936" i="11"/>
  <c r="AG4943" i="11"/>
  <c r="AK4948" i="11"/>
  <c r="AL4950" i="11"/>
  <c r="AE4985" i="11"/>
  <c r="Z4985" i="11" s="1"/>
  <c r="AF4985" i="11"/>
  <c r="AE4990" i="11"/>
  <c r="AK4990" i="11"/>
  <c r="AK5000" i="11"/>
  <c r="AG5000" i="11"/>
  <c r="AL5000" i="11"/>
  <c r="AL5027" i="11"/>
  <c r="AF5027" i="11"/>
  <c r="AK5027" i="11"/>
  <c r="AK5037" i="11"/>
  <c r="AG5037" i="11"/>
  <c r="AE5037" i="11"/>
  <c r="AD5037" i="11" s="1"/>
  <c r="AI5037" i="11" s="1"/>
  <c r="AJ5037" i="11" s="1"/>
  <c r="AL5038" i="11"/>
  <c r="AG5038" i="11"/>
  <c r="AE5038" i="11"/>
  <c r="AE5049" i="11"/>
  <c r="AL5049" i="11"/>
  <c r="AG5049" i="11"/>
  <c r="AF5049" i="11"/>
  <c r="AB5049" i="11"/>
  <c r="AK5066" i="11"/>
  <c r="AL5127" i="11"/>
  <c r="AK5127" i="11"/>
  <c r="AE5127" i="11"/>
  <c r="AG5127" i="11"/>
  <c r="AB5127" i="11"/>
  <c r="AL5149" i="11"/>
  <c r="AE5149" i="11"/>
  <c r="AG5149" i="11"/>
  <c r="AB5149" i="11"/>
  <c r="AF5154" i="11"/>
  <c r="AG5154" i="11"/>
  <c r="AK5154" i="11"/>
  <c r="AE5159" i="11"/>
  <c r="AF5159" i="11"/>
  <c r="AK5159" i="11"/>
  <c r="AL5165" i="11"/>
  <c r="AE5165" i="11"/>
  <c r="AG5165" i="11"/>
  <c r="AG5177" i="11"/>
  <c r="AF5177" i="11"/>
  <c r="AK5177" i="11"/>
  <c r="AE4874" i="11"/>
  <c r="AG4876" i="11"/>
  <c r="AK4877" i="11"/>
  <c r="AL4882" i="11"/>
  <c r="AE4882" i="11"/>
  <c r="AL4884" i="11"/>
  <c r="AG4884" i="11"/>
  <c r="AK4885" i="11"/>
  <c r="AB4888" i="11"/>
  <c r="AK4890" i="11"/>
  <c r="AE4892" i="11"/>
  <c r="AL4894" i="11"/>
  <c r="AL4896" i="11"/>
  <c r="AF4896" i="11"/>
  <c r="AK4896" i="11"/>
  <c r="AK4898" i="11"/>
  <c r="AL4903" i="11"/>
  <c r="AK4905" i="11"/>
  <c r="AE4908" i="11"/>
  <c r="AL4910" i="11"/>
  <c r="AE4921" i="11"/>
  <c r="AK4932" i="11"/>
  <c r="AK4943" i="11"/>
  <c r="AG4947" i="11"/>
  <c r="AF4949" i="11"/>
  <c r="AE4951" i="11"/>
  <c r="AG4953" i="11"/>
  <c r="AG4955" i="11"/>
  <c r="AL4958" i="11"/>
  <c r="AG4961" i="11"/>
  <c r="AE4965" i="11"/>
  <c r="AK4965" i="11"/>
  <c r="AE4981" i="11"/>
  <c r="AD4981" i="11" s="1"/>
  <c r="AI4981" i="11" s="1"/>
  <c r="AJ4981" i="11" s="1"/>
  <c r="AK4981" i="11"/>
  <c r="AG4983" i="11"/>
  <c r="AK4983" i="11"/>
  <c r="AG4989" i="11"/>
  <c r="AL4993" i="11"/>
  <c r="AK4993" i="11"/>
  <c r="AE4993" i="11"/>
  <c r="AG4993" i="11"/>
  <c r="AB4993" i="11"/>
  <c r="AE5069" i="11"/>
  <c r="AG5069" i="11"/>
  <c r="AG5072" i="11"/>
  <c r="AK5072" i="11"/>
  <c r="AF5106" i="11"/>
  <c r="AE5106" i="11"/>
  <c r="AG5106" i="11"/>
  <c r="AL5148" i="11"/>
  <c r="AL5169" i="11"/>
  <c r="AK5169" i="11"/>
  <c r="AG5169" i="11"/>
  <c r="AE5169" i="11"/>
  <c r="AK5170" i="11"/>
  <c r="AF5170" i="11"/>
  <c r="AL5170" i="11"/>
  <c r="AL5176" i="11"/>
  <c r="AK5176" i="11"/>
  <c r="AF4866" i="11"/>
  <c r="AE4869" i="11"/>
  <c r="AG4873" i="11"/>
  <c r="AE4877" i="11"/>
  <c r="AG4881" i="11"/>
  <c r="AE4885" i="11"/>
  <c r="AE4890" i="11"/>
  <c r="AF4892" i="11"/>
  <c r="AG4892" i="11"/>
  <c r="AK4900" i="11"/>
  <c r="AG4908" i="11"/>
  <c r="AG4912" i="11"/>
  <c r="AF4921" i="11"/>
  <c r="AE4923" i="11"/>
  <c r="AL4925" i="11"/>
  <c r="AL4929" i="11"/>
  <c r="AK4929" i="11"/>
  <c r="AL4930" i="11"/>
  <c r="AL4934" i="11"/>
  <c r="AK4936" i="11"/>
  <c r="AF4941" i="11"/>
  <c r="AE4947" i="11"/>
  <c r="AK4947" i="11"/>
  <c r="AE4948" i="11"/>
  <c r="Z4948" i="11" s="1"/>
  <c r="AE4950" i="11"/>
  <c r="AD4950" i="11" s="1"/>
  <c r="AH4950" i="11" s="1"/>
  <c r="AG4951" i="11"/>
  <c r="AK4954" i="11"/>
  <c r="AE4961" i="11"/>
  <c r="AK4961" i="11"/>
  <c r="AE4982" i="11"/>
  <c r="AL4988" i="11"/>
  <c r="AK4988" i="11"/>
  <c r="AL5029" i="11"/>
  <c r="AK5029" i="11"/>
  <c r="AG5029" i="11"/>
  <c r="AE5029" i="11"/>
  <c r="AE5030" i="11"/>
  <c r="AK5030" i="11"/>
  <c r="AL5035" i="11"/>
  <c r="AF5035" i="11"/>
  <c r="AK5035" i="11"/>
  <c r="Z5059" i="11"/>
  <c r="AH5059" i="11" s="1"/>
  <c r="AK5063" i="11"/>
  <c r="AF5063" i="11"/>
  <c r="AE5063" i="11"/>
  <c r="AB5063" i="11"/>
  <c r="AE5066" i="11"/>
  <c r="AB5066" i="11"/>
  <c r="AK5074" i="11"/>
  <c r="AL5074" i="11"/>
  <c r="AF5084" i="11"/>
  <c r="AG5084" i="11"/>
  <c r="AK5084" i="11"/>
  <c r="AL5087" i="11"/>
  <c r="AF5087" i="11"/>
  <c r="AG5087" i="11"/>
  <c r="AB5087" i="11"/>
  <c r="AL5103" i="11"/>
  <c r="AE5103" i="11"/>
  <c r="AG5103" i="11"/>
  <c r="AF5103" i="11"/>
  <c r="AE5119" i="11"/>
  <c r="AK5119" i="11"/>
  <c r="AG5124" i="11"/>
  <c r="AK5124" i="11"/>
  <c r="AK5142" i="11"/>
  <c r="AL5142" i="11"/>
  <c r="AF5168" i="11"/>
  <c r="AL5168" i="11"/>
  <c r="AK4713" i="11"/>
  <c r="AL4716" i="11"/>
  <c r="AG4724" i="11"/>
  <c r="AG4728" i="11"/>
  <c r="AE4729" i="11"/>
  <c r="AL4731" i="11"/>
  <c r="AE4731" i="11"/>
  <c r="AK4736" i="11"/>
  <c r="AL4738" i="11"/>
  <c r="AF4740" i="11"/>
  <c r="AL4746" i="11"/>
  <c r="AF4746" i="11"/>
  <c r="AG4756" i="11"/>
  <c r="AL4768" i="11"/>
  <c r="AG4768" i="11"/>
  <c r="AK4772" i="11"/>
  <c r="AL4784" i="11"/>
  <c r="AG4784" i="11"/>
  <c r="AG4789" i="11"/>
  <c r="AL4794" i="11"/>
  <c r="AG4794" i="11"/>
  <c r="AF4796" i="11"/>
  <c r="AF4797" i="11"/>
  <c r="Z4797" i="11" s="1"/>
  <c r="AH4797" i="11" s="1"/>
  <c r="AG4797" i="11"/>
  <c r="AL4798" i="11"/>
  <c r="Z4801" i="11"/>
  <c r="AH4801" i="11" s="1"/>
  <c r="AL4804" i="11"/>
  <c r="AF4804" i="11"/>
  <c r="AK4804" i="11"/>
  <c r="AL4808" i="11"/>
  <c r="AF4808" i="11"/>
  <c r="AK4808" i="11"/>
  <c r="AL4812" i="11"/>
  <c r="AF4812" i="11"/>
  <c r="AK4812" i="11"/>
  <c r="AK4817" i="11"/>
  <c r="AG4840" i="11"/>
  <c r="AF4846" i="11"/>
  <c r="AE4848" i="11"/>
  <c r="AK4860" i="11"/>
  <c r="AE4865" i="11"/>
  <c r="AK4866" i="11"/>
  <c r="AE4870" i="11"/>
  <c r="AL4872" i="11"/>
  <c r="AG4872" i="11"/>
  <c r="AK4873" i="11"/>
  <c r="AF4874" i="11"/>
  <c r="AL4878" i="11"/>
  <c r="AE4878" i="11"/>
  <c r="AL4880" i="11"/>
  <c r="AG4880" i="11"/>
  <c r="AK4881" i="11"/>
  <c r="AF4882" i="11"/>
  <c r="AL4886" i="11"/>
  <c r="AE4886" i="11"/>
  <c r="AK4888" i="11"/>
  <c r="AG4889" i="11"/>
  <c r="AB4892" i="11"/>
  <c r="Z4892" i="11" s="1"/>
  <c r="AK4892" i="11"/>
  <c r="AL4895" i="11"/>
  <c r="AL4897" i="11"/>
  <c r="Z4897" i="11"/>
  <c r="AK4897" i="11"/>
  <c r="AG4904" i="11"/>
  <c r="Z4904" i="11" s="1"/>
  <c r="AH4904" i="11" s="1"/>
  <c r="AK4904" i="11"/>
  <c r="AL4906" i="11"/>
  <c r="AK4906" i="11"/>
  <c r="AK4908" i="11"/>
  <c r="AG4909" i="11"/>
  <c r="AB4912" i="11"/>
  <c r="AL4913" i="11"/>
  <c r="Z4913" i="11"/>
  <c r="AG4913" i="11"/>
  <c r="AG4921" i="11"/>
  <c r="AG4923" i="11"/>
  <c r="AE4932" i="11"/>
  <c r="Z4932" i="11" s="1"/>
  <c r="AL4933" i="11"/>
  <c r="AE4936" i="11"/>
  <c r="Z4936" i="11" s="1"/>
  <c r="AH4936" i="11" s="1"/>
  <c r="AE4939" i="11"/>
  <c r="AK4941" i="11"/>
  <c r="AE4943" i="11"/>
  <c r="AK4944" i="11"/>
  <c r="AB4947" i="11"/>
  <c r="AG4948" i="11"/>
  <c r="AK4950" i="11"/>
  <c r="AK4951" i="11"/>
  <c r="AE4953" i="11"/>
  <c r="AL4954" i="11"/>
  <c r="AL4957" i="11"/>
  <c r="AG4957" i="11"/>
  <c r="AG4959" i="11"/>
  <c r="AF4963" i="11"/>
  <c r="AG4963" i="11"/>
  <c r="AK4963" i="11"/>
  <c r="AF4965" i="11"/>
  <c r="AF4967" i="11"/>
  <c r="AE4967" i="11"/>
  <c r="AK4967" i="11"/>
  <c r="AL4977" i="11"/>
  <c r="AG4977" i="11"/>
  <c r="AF4977" i="11"/>
  <c r="AE4977" i="11"/>
  <c r="AG4985" i="11"/>
  <c r="AL4997" i="11"/>
  <c r="AG4997" i="11"/>
  <c r="AK4997" i="11"/>
  <c r="AE4997" i="11"/>
  <c r="AG5002" i="11"/>
  <c r="AK5002" i="11"/>
  <c r="AL5039" i="11"/>
  <c r="AE5039" i="11"/>
  <c r="AF5039" i="11"/>
  <c r="AF5086" i="11"/>
  <c r="AK5086" i="11"/>
  <c r="AK5106" i="11"/>
  <c r="AF5140" i="11"/>
  <c r="AL5140" i="11"/>
  <c r="AK5140" i="11"/>
  <c r="AE5140" i="11"/>
  <c r="AL5141" i="11"/>
  <c r="AK5141" i="11"/>
  <c r="AL5161" i="11"/>
  <c r="AE5161" i="11"/>
  <c r="AK5161" i="11"/>
  <c r="AG4991" i="11"/>
  <c r="AG4992" i="11"/>
  <c r="AL5007" i="11"/>
  <c r="AE5007" i="11"/>
  <c r="AG5007" i="11"/>
  <c r="AL5017" i="11"/>
  <c r="AG5017" i="11"/>
  <c r="AK5017" i="11"/>
  <c r="AL5023" i="11"/>
  <c r="AG5023" i="11"/>
  <c r="AK5023" i="11"/>
  <c r="AF5033" i="11"/>
  <c r="AG5050" i="11"/>
  <c r="AL5050" i="11"/>
  <c r="AF5053" i="11"/>
  <c r="AL5053" i="11"/>
  <c r="AG5059" i="11"/>
  <c r="AK5064" i="11"/>
  <c r="AE5079" i="11"/>
  <c r="AK5079" i="11"/>
  <c r="AL5089" i="11"/>
  <c r="AG5089" i="11"/>
  <c r="AF5089" i="11"/>
  <c r="AL5091" i="11"/>
  <c r="AF5091" i="11"/>
  <c r="AE5093" i="11"/>
  <c r="AG5093" i="11"/>
  <c r="AL5097" i="11"/>
  <c r="AG5097" i="11"/>
  <c r="AF5099" i="11"/>
  <c r="AG5099" i="11"/>
  <c r="AG5105" i="11"/>
  <c r="AL5109" i="11"/>
  <c r="AK5110" i="11"/>
  <c r="AK5114" i="11"/>
  <c r="AL5117" i="11"/>
  <c r="AG5131" i="11"/>
  <c r="AF5131" i="11"/>
  <c r="AL5134" i="11"/>
  <c r="AL5144" i="11"/>
  <c r="AG5145" i="11"/>
  <c r="AE5148" i="11"/>
  <c r="AL5153" i="11"/>
  <c r="AF5153" i="11"/>
  <c r="AE5157" i="11"/>
  <c r="Z5157" i="11" s="1"/>
  <c r="AH5157" i="11" s="1"/>
  <c r="AG5157" i="11"/>
  <c r="AL5180" i="11"/>
  <c r="AF5180" i="11"/>
  <c r="AK5180" i="11"/>
  <c r="AK5182" i="11"/>
  <c r="AK5184" i="11"/>
  <c r="AK5188" i="11"/>
  <c r="AG5192" i="11"/>
  <c r="AK5194" i="11"/>
  <c r="AG5196" i="11"/>
  <c r="AK5198" i="11"/>
  <c r="AK5200" i="11"/>
  <c r="AK5204" i="11"/>
  <c r="AK5209" i="11"/>
  <c r="AF5228" i="11"/>
  <c r="AL5229" i="11"/>
  <c r="AE5229" i="11"/>
  <c r="AL5249" i="11"/>
  <c r="AG5249" i="11"/>
  <c r="AE5249" i="11"/>
  <c r="AL5250" i="11"/>
  <c r="AK5250" i="11"/>
  <c r="AG5250" i="11"/>
  <c r="AL5260" i="11"/>
  <c r="AK5260" i="11"/>
  <c r="AG5260" i="11"/>
  <c r="AL5261" i="11"/>
  <c r="AE5261" i="11"/>
  <c r="AG5269" i="11"/>
  <c r="AK5274" i="11"/>
  <c r="AF5274" i="11"/>
  <c r="AL5277" i="11"/>
  <c r="AG5277" i="11"/>
  <c r="AF5277" i="11"/>
  <c r="AL5281" i="11"/>
  <c r="AF5281" i="11"/>
  <c r="AG5281" i="11"/>
  <c r="AD5281" i="11"/>
  <c r="AI5281" i="11" s="1"/>
  <c r="AJ5281" i="11" s="1"/>
  <c r="AK5282" i="11"/>
  <c r="AF5282" i="11"/>
  <c r="AE5285" i="11"/>
  <c r="AG5285" i="11"/>
  <c r="AG5305" i="11"/>
  <c r="AL5305" i="11"/>
  <c r="AE5317" i="11"/>
  <c r="AK5317" i="11"/>
  <c r="AF5317" i="11"/>
  <c r="AL5360" i="11"/>
  <c r="AE5360" i="11"/>
  <c r="AK5360" i="11"/>
  <c r="AE5381" i="11"/>
  <c r="Z5381" i="11" s="1"/>
  <c r="AH5381" i="11" s="1"/>
  <c r="AF5381" i="11"/>
  <c r="AK5381" i="11"/>
  <c r="AE5395" i="11"/>
  <c r="AF5395" i="11"/>
  <c r="AL5395" i="11"/>
  <c r="AG5395" i="11"/>
  <c r="AF5409" i="11"/>
  <c r="AE5409" i="11"/>
  <c r="AG5409" i="11"/>
  <c r="AE5422" i="11"/>
  <c r="AK5422" i="11"/>
  <c r="AG5422" i="11"/>
  <c r="AK5192" i="11"/>
  <c r="AL5194" i="11"/>
  <c r="AF5200" i="11"/>
  <c r="AF5204" i="11"/>
  <c r="AF5208" i="11"/>
  <c r="AG5208" i="11"/>
  <c r="AF5212" i="11"/>
  <c r="AG5212" i="11"/>
  <c r="AK5214" i="11"/>
  <c r="AL5215" i="11"/>
  <c r="AF5216" i="11"/>
  <c r="AB5228" i="11"/>
  <c r="AL5234" i="11"/>
  <c r="AE5234" i="11"/>
  <c r="AL5236" i="11"/>
  <c r="AK5236" i="11"/>
  <c r="AF5236" i="11"/>
  <c r="AB5236" i="11"/>
  <c r="AD5239" i="11"/>
  <c r="AF5244" i="11"/>
  <c r="AB5244" i="11"/>
  <c r="AL5252" i="11"/>
  <c r="AK5252" i="11"/>
  <c r="AL5253" i="11"/>
  <c r="AG5253" i="11"/>
  <c r="AE5253" i="11"/>
  <c r="AL5254" i="11"/>
  <c r="AK5254" i="11"/>
  <c r="AG5254" i="11"/>
  <c r="AB5260" i="11"/>
  <c r="AL5264" i="11"/>
  <c r="AK5264" i="11"/>
  <c r="AG5264" i="11"/>
  <c r="AF5265" i="11"/>
  <c r="AG5272" i="11"/>
  <c r="AH5289" i="11"/>
  <c r="AK5294" i="11"/>
  <c r="AF5294" i="11"/>
  <c r="AL5316" i="11"/>
  <c r="AF5316" i="11"/>
  <c r="AK5316" i="11"/>
  <c r="AE5316" i="11"/>
  <c r="AL5363" i="11"/>
  <c r="AG5363" i="11"/>
  <c r="AE5363" i="11"/>
  <c r="AG5372" i="11"/>
  <c r="AF5372" i="11"/>
  <c r="AB5372" i="11"/>
  <c r="AL4969" i="11"/>
  <c r="AE4969" i="11"/>
  <c r="AK4969" i="11"/>
  <c r="AE4973" i="11"/>
  <c r="AK4973" i="11"/>
  <c r="AK4991" i="11"/>
  <c r="AK4992" i="11"/>
  <c r="AL4994" i="11"/>
  <c r="AL4995" i="11"/>
  <c r="AE5001" i="11"/>
  <c r="AG5001" i="11"/>
  <c r="AL5002" i="11"/>
  <c r="AF5003" i="11"/>
  <c r="AE5009" i="11"/>
  <c r="AK5016" i="11"/>
  <c r="AE5021" i="11"/>
  <c r="AF5025" i="11"/>
  <c r="AL5026" i="11"/>
  <c r="AL5028" i="11"/>
  <c r="AL5031" i="11"/>
  <c r="AK5033" i="11"/>
  <c r="AE5034" i="11"/>
  <c r="Z5034" i="11" s="1"/>
  <c r="AH5034" i="11" s="1"/>
  <c r="AL5037" i="11"/>
  <c r="AK5048" i="11"/>
  <c r="AG5051" i="11"/>
  <c r="AL5052" i="11"/>
  <c r="AL5054" i="11"/>
  <c r="AG5054" i="11"/>
  <c r="AK5057" i="11"/>
  <c r="AK5062" i="11"/>
  <c r="AF5064" i="11"/>
  <c r="AD5064" i="11" s="1"/>
  <c r="AI5064" i="11" s="1"/>
  <c r="AJ5064" i="11" s="1"/>
  <c r="AK5065" i="11"/>
  <c r="AL5066" i="11"/>
  <c r="AG5068" i="11"/>
  <c r="AL5072" i="11"/>
  <c r="AL5073" i="11"/>
  <c r="AG5073" i="11"/>
  <c r="AF5073" i="11"/>
  <c r="AL5075" i="11"/>
  <c r="AF5075" i="11"/>
  <c r="AE5077" i="11"/>
  <c r="AF5079" i="11"/>
  <c r="AL5081" i="11"/>
  <c r="AG5081" i="11"/>
  <c r="AF5083" i="11"/>
  <c r="AE5085" i="11"/>
  <c r="AK5091" i="11"/>
  <c r="AE5095" i="11"/>
  <c r="AL5096" i="11"/>
  <c r="AK5097" i="11"/>
  <c r="AF5101" i="11"/>
  <c r="AK5104" i="11"/>
  <c r="AE5105" i="11"/>
  <c r="AK5108" i="11"/>
  <c r="AK5109" i="11"/>
  <c r="AE5110" i="11"/>
  <c r="AE5114" i="11"/>
  <c r="AK5128" i="11"/>
  <c r="AK5133" i="11"/>
  <c r="AF5137" i="11"/>
  <c r="AL5138" i="11"/>
  <c r="AF5139" i="11"/>
  <c r="AL5143" i="11"/>
  <c r="AK5144" i="11"/>
  <c r="AK5146" i="11"/>
  <c r="AK5148" i="11"/>
  <c r="AG5153" i="11"/>
  <c r="AL5159" i="11"/>
  <c r="AG5160" i="11"/>
  <c r="AE5180" i="11"/>
  <c r="AG5186" i="11"/>
  <c r="AE5198" i="11"/>
  <c r="AB5200" i="11"/>
  <c r="AB5208" i="11"/>
  <c r="AK5208" i="11"/>
  <c r="AE5209" i="11"/>
  <c r="AL5210" i="11"/>
  <c r="AB5212" i="11"/>
  <c r="AK5212" i="11"/>
  <c r="AE5213" i="11"/>
  <c r="AL5214" i="11"/>
  <c r="AG5215" i="11"/>
  <c r="AL5219" i="11"/>
  <c r="AF5220" i="11"/>
  <c r="AL5223" i="11"/>
  <c r="AK5225" i="11"/>
  <c r="AK5226" i="11"/>
  <c r="AG5229" i="11"/>
  <c r="AL5232" i="11"/>
  <c r="AK5232" i="11"/>
  <c r="AF5232" i="11"/>
  <c r="AL5233" i="11"/>
  <c r="AK5233" i="11"/>
  <c r="AL5237" i="11"/>
  <c r="AE5237" i="11"/>
  <c r="AL5245" i="11"/>
  <c r="AG5245" i="11"/>
  <c r="AK5249" i="11"/>
  <c r="AE5250" i="11"/>
  <c r="AL5257" i="11"/>
  <c r="AG5257" i="11"/>
  <c r="AG5261" i="11"/>
  <c r="AB5264" i="11"/>
  <c r="AD5265" i="11"/>
  <c r="AI5265" i="11" s="1"/>
  <c r="AJ5265" i="11" s="1"/>
  <c r="AG5265" i="11"/>
  <c r="Z5265" i="11" s="1"/>
  <c r="AH5265" i="11" s="1"/>
  <c r="AE5269" i="11"/>
  <c r="AK5270" i="11"/>
  <c r="AF5270" i="11"/>
  <c r="AB5272" i="11"/>
  <c r="AL5273" i="11"/>
  <c r="AK5273" i="11"/>
  <c r="AD5273" i="11"/>
  <c r="AI5273" i="11" s="1"/>
  <c r="AJ5273" i="11" s="1"/>
  <c r="AG5273" i="11"/>
  <c r="AE5281" i="11"/>
  <c r="Z5281" i="11" s="1"/>
  <c r="AH5281" i="11" s="1"/>
  <c r="AF5285" i="11"/>
  <c r="AF5286" i="11"/>
  <c r="AD5289" i="11"/>
  <c r="AI5289" i="11" s="1"/>
  <c r="AJ5289" i="11" s="1"/>
  <c r="Z5289" i="11"/>
  <c r="AF5289" i="11"/>
  <c r="Z5297" i="11"/>
  <c r="AH5297" i="11" s="1"/>
  <c r="AF5297" i="11"/>
  <c r="AF5307" i="11"/>
  <c r="AK5307" i="11"/>
  <c r="AK5322" i="11"/>
  <c r="AL5322" i="11"/>
  <c r="AG5328" i="11"/>
  <c r="AF5328" i="11"/>
  <c r="AE5328" i="11"/>
  <c r="AG5342" i="11"/>
  <c r="AF5342" i="11"/>
  <c r="AK5342" i="11"/>
  <c r="AK5400" i="11"/>
  <c r="AL5400" i="11"/>
  <c r="AG5404" i="11"/>
  <c r="AK5404" i="11"/>
  <c r="AK5409" i="11"/>
  <c r="AL5414" i="11"/>
  <c r="AE5414" i="11"/>
  <c r="AK5414" i="11"/>
  <c r="AF5414" i="11"/>
  <c r="AG4971" i="11"/>
  <c r="AG4975" i="11"/>
  <c r="AK4996" i="11"/>
  <c r="AK4999" i="11"/>
  <c r="AB5001" i="11"/>
  <c r="AL5005" i="11"/>
  <c r="AF5005" i="11"/>
  <c r="AF5007" i="11"/>
  <c r="AF5009" i="11"/>
  <c r="AF5011" i="11"/>
  <c r="AE5013" i="11"/>
  <c r="AG5015" i="11"/>
  <c r="AE5017" i="11"/>
  <c r="AL5019" i="11"/>
  <c r="AF5019" i="11"/>
  <c r="AF5021" i="11"/>
  <c r="AF5023" i="11"/>
  <c r="AL5043" i="11"/>
  <c r="AG5043" i="11"/>
  <c r="AK5043" i="11"/>
  <c r="AG5047" i="11"/>
  <c r="AL5048" i="11"/>
  <c r="AK5053" i="11"/>
  <c r="AL5055" i="11"/>
  <c r="AL5059" i="11"/>
  <c r="AE5059" i="11"/>
  <c r="AG5061" i="11"/>
  <c r="AG5064" i="11"/>
  <c r="AF5065" i="11"/>
  <c r="AL5065" i="11"/>
  <c r="AF5067" i="11"/>
  <c r="AK5068" i="11"/>
  <c r="AL5071" i="11"/>
  <c r="AG5071" i="11"/>
  <c r="AK5071" i="11"/>
  <c r="AE5089" i="11"/>
  <c r="AE5091" i="11"/>
  <c r="AE5099" i="11"/>
  <c r="AE5101" i="11"/>
  <c r="AL5107" i="11"/>
  <c r="AG5110" i="11"/>
  <c r="AG5114" i="11"/>
  <c r="AK5118" i="11"/>
  <c r="AL5121" i="11"/>
  <c r="AL5123" i="11"/>
  <c r="AG5123" i="11"/>
  <c r="AK5123" i="11"/>
  <c r="AG5126" i="11"/>
  <c r="AL5135" i="11"/>
  <c r="AL5139" i="11"/>
  <c r="AK5153" i="11"/>
  <c r="AK5155" i="11"/>
  <c r="Z5158" i="11"/>
  <c r="AK5158" i="11"/>
  <c r="AL5160" i="11"/>
  <c r="AL5166" i="11"/>
  <c r="AK5172" i="11"/>
  <c r="AL5175" i="11"/>
  <c r="AG5180" i="11"/>
  <c r="AG5182" i="11"/>
  <c r="AG5183" i="11"/>
  <c r="AL5185" i="11"/>
  <c r="AG5187" i="11"/>
  <c r="AG5188" i="11"/>
  <c r="AF5192" i="11"/>
  <c r="AK5193" i="11"/>
  <c r="AG5194" i="11"/>
  <c r="Z5196" i="11"/>
  <c r="AE5196" i="11"/>
  <c r="AD5196" i="11" s="1"/>
  <c r="AG5198" i="11"/>
  <c r="AE5204" i="11"/>
  <c r="AL5207" i="11"/>
  <c r="AG5209" i="11"/>
  <c r="AL5211" i="11"/>
  <c r="AK5213" i="11"/>
  <c r="AE5214" i="11"/>
  <c r="AK5216" i="11"/>
  <c r="AK5217" i="11"/>
  <c r="AE5218" i="11"/>
  <c r="AG5222" i="11"/>
  <c r="AK5222" i="11"/>
  <c r="AK5229" i="11"/>
  <c r="AK5234" i="11"/>
  <c r="AK5235" i="11"/>
  <c r="AE5236" i="11"/>
  <c r="AK5243" i="11"/>
  <c r="AE5244" i="11"/>
  <c r="AF5250" i="11"/>
  <c r="AK5253" i="11"/>
  <c r="AE5254" i="11"/>
  <c r="AL5258" i="11"/>
  <c r="AK5258" i="11"/>
  <c r="AG5258" i="11"/>
  <c r="AK5261" i="11"/>
  <c r="AK5265" i="11"/>
  <c r="AE5266" i="11"/>
  <c r="AL5268" i="11"/>
  <c r="AK5268" i="11"/>
  <c r="AG5268" i="11"/>
  <c r="AL5269" i="11"/>
  <c r="AK5269" i="11"/>
  <c r="AF5269" i="11"/>
  <c r="AD5269" i="11" s="1"/>
  <c r="AI5269" i="11" s="1"/>
  <c r="AJ5269" i="11" s="1"/>
  <c r="AL5276" i="11"/>
  <c r="AG5276" i="11"/>
  <c r="AE5277" i="11"/>
  <c r="AG5288" i="11"/>
  <c r="AB5288" i="11"/>
  <c r="AG5306" i="11"/>
  <c r="AL5306" i="11"/>
  <c r="AE5332" i="11"/>
  <c r="AF5332" i="11"/>
  <c r="AG5332" i="11"/>
  <c r="AF5340" i="11"/>
  <c r="AL5342" i="11"/>
  <c r="AL5356" i="11"/>
  <c r="AK5356" i="11"/>
  <c r="AF5356" i="11"/>
  <c r="AL5377" i="11"/>
  <c r="AK5377" i="11"/>
  <c r="AE5343" i="11"/>
  <c r="AE5352" i="11"/>
  <c r="AK5352" i="11"/>
  <c r="AF5364" i="11"/>
  <c r="AG5388" i="11"/>
  <c r="AE5388" i="11"/>
  <c r="AK5388" i="11"/>
  <c r="AL5224" i="11"/>
  <c r="AF5224" i="11"/>
  <c r="AG5224" i="11"/>
  <c r="AF5240" i="11"/>
  <c r="AL5242" i="11"/>
  <c r="AG5242" i="11"/>
  <c r="AK5248" i="11"/>
  <c r="AK5262" i="11"/>
  <c r="AD5277" i="11"/>
  <c r="AI5277" i="11" s="1"/>
  <c r="AJ5277" i="11" s="1"/>
  <c r="AL5280" i="11"/>
  <c r="AG5280" i="11"/>
  <c r="AG5300" i="11"/>
  <c r="AG5302" i="11"/>
  <c r="AL5302" i="11"/>
  <c r="AK5304" i="11"/>
  <c r="AG5310" i="11"/>
  <c r="AL5319" i="11"/>
  <c r="AG5319" i="11"/>
  <c r="AE5320" i="11"/>
  <c r="AE5349" i="11"/>
  <c r="AL5349" i="11"/>
  <c r="AL5350" i="11"/>
  <c r="AB5352" i="11"/>
  <c r="AG5358" i="11"/>
  <c r="AG5364" i="11"/>
  <c r="AB5364" i="11"/>
  <c r="AE5368" i="11"/>
  <c r="AL5369" i="11"/>
  <c r="AE5384" i="11"/>
  <c r="Z5384" i="11" s="1"/>
  <c r="AL5398" i="11"/>
  <c r="AE5398" i="11"/>
  <c r="AL5402" i="11"/>
  <c r="AK5402" i="11"/>
  <c r="AE5303" i="11"/>
  <c r="AG5304" i="11"/>
  <c r="AB5304" i="11"/>
  <c r="AL5336" i="11"/>
  <c r="AG5336" i="11"/>
  <c r="AF5336" i="11"/>
  <c r="AE5346" i="11"/>
  <c r="AK5346" i="11"/>
  <c r="AG5368" i="11"/>
  <c r="AL5380" i="11"/>
  <c r="AK5380" i="11"/>
  <c r="AG5380" i="11"/>
  <c r="AB5380" i="11"/>
  <c r="AF5384" i="11"/>
  <c r="AL5394" i="11"/>
  <c r="AG5394" i="11"/>
  <c r="AK5394" i="11"/>
  <c r="AF5428" i="11"/>
  <c r="AL5428" i="11"/>
  <c r="AE5429" i="11"/>
  <c r="AB5429" i="11"/>
  <c r="AL5434" i="11"/>
  <c r="AK5434" i="11"/>
  <c r="AE5434" i="11"/>
  <c r="Z5434" i="11" s="1"/>
  <c r="AH5434" i="11" s="1"/>
  <c r="AG5434" i="11"/>
  <c r="AG5396" i="11"/>
  <c r="AE5397" i="11"/>
  <c r="AK5397" i="11"/>
  <c r="AK5410" i="11"/>
  <c r="AE5413" i="11"/>
  <c r="AL5418" i="11"/>
  <c r="AL5420" i="11"/>
  <c r="AG5430" i="11"/>
  <c r="AF5441" i="11"/>
  <c r="AE5441" i="11"/>
  <c r="AL5442" i="11"/>
  <c r="AE5442" i="11"/>
  <c r="Z5442" i="11" s="1"/>
  <c r="AH5442" i="11" s="1"/>
  <c r="AG5442" i="11"/>
  <c r="AG5460" i="11"/>
  <c r="AB5460" i="11"/>
  <c r="AG5437" i="11"/>
  <c r="AF5465" i="11"/>
  <c r="AD5465" i="11" s="1"/>
  <c r="AI5465" i="11" s="1"/>
  <c r="AJ5465" i="11" s="1"/>
  <c r="AG5465" i="11"/>
  <c r="AE5465" i="11"/>
  <c r="AL5472" i="11"/>
  <c r="AK5472" i="11"/>
  <c r="AL5486" i="11"/>
  <c r="AK5486" i="11"/>
  <c r="AF5486" i="11"/>
  <c r="AD5559" i="11"/>
  <c r="AG5445" i="11"/>
  <c r="AE5447" i="11"/>
  <c r="AG5447" i="11"/>
  <c r="AL5460" i="11"/>
  <c r="AG5479" i="11"/>
  <c r="AF5479" i="11"/>
  <c r="Z5505" i="11"/>
  <c r="AH5505" i="11" s="1"/>
  <c r="AG5284" i="11"/>
  <c r="AL5301" i="11"/>
  <c r="AL5312" i="11"/>
  <c r="AF5312" i="11"/>
  <c r="Z5312" i="11" s="1"/>
  <c r="AH5312" i="11" s="1"/>
  <c r="AG5312" i="11"/>
  <c r="AL5315" i="11"/>
  <c r="AK5315" i="11"/>
  <c r="AG5318" i="11"/>
  <c r="AK5318" i="11"/>
  <c r="AL5321" i="11"/>
  <c r="AL5329" i="11"/>
  <c r="AL5344" i="11"/>
  <c r="Z5353" i="11"/>
  <c r="AH5353" i="11" s="1"/>
  <c r="AK5353" i="11"/>
  <c r="AG5355" i="11"/>
  <c r="AL5372" i="11"/>
  <c r="AE5372" i="11"/>
  <c r="AG5376" i="11"/>
  <c r="AF5376" i="11"/>
  <c r="AG5378" i="11"/>
  <c r="AL5404" i="11"/>
  <c r="AG5425" i="11"/>
  <c r="AF5430" i="11"/>
  <c r="AG5431" i="11"/>
  <c r="AL5431" i="11"/>
  <c r="AG5433" i="11"/>
  <c r="AK5442" i="11"/>
  <c r="AL5450" i="11"/>
  <c r="AK5450" i="11"/>
  <c r="AE5450" i="11"/>
  <c r="AG5450" i="11"/>
  <c r="AB5450" i="11"/>
  <c r="AL5454" i="11"/>
  <c r="AK5454" i="11"/>
  <c r="Z5517" i="11"/>
  <c r="AH5517" i="11" s="1"/>
  <c r="AK5490" i="11"/>
  <c r="AK5491" i="11"/>
  <c r="AK5492" i="11"/>
  <c r="AK5494" i="11"/>
  <c r="AE5497" i="11"/>
  <c r="AE5505" i="11"/>
  <c r="AG5510" i="11"/>
  <c r="AK5510" i="11"/>
  <c r="AK5513" i="11"/>
  <c r="AF5514" i="11"/>
  <c r="AG5517" i="11"/>
  <c r="AG5518" i="11"/>
  <c r="AF5526" i="11"/>
  <c r="AK5527" i="11"/>
  <c r="AL5528" i="11"/>
  <c r="AE5530" i="11"/>
  <c r="AE5533" i="11"/>
  <c r="AG5537" i="11"/>
  <c r="AL5542" i="11"/>
  <c r="AK5542" i="11"/>
  <c r="AE5546" i="11"/>
  <c r="AK5551" i="11"/>
  <c r="AK5552" i="11"/>
  <c r="AE5555" i="11"/>
  <c r="AF5559" i="11"/>
  <c r="Z5559" i="11" s="1"/>
  <c r="AG5559" i="11"/>
  <c r="AG5564" i="11"/>
  <c r="AD5564" i="11" s="1"/>
  <c r="AE5572" i="11"/>
  <c r="AF5573" i="11"/>
  <c r="AK5577" i="11"/>
  <c r="AG5579" i="11"/>
  <c r="AE5584" i="11"/>
  <c r="Z5584" i="11" s="1"/>
  <c r="AH5584" i="11" s="1"/>
  <c r="AL5587" i="11"/>
  <c r="AE5595" i="11"/>
  <c r="AK5595" i="11"/>
  <c r="AK5596" i="11"/>
  <c r="AL5601" i="11"/>
  <c r="AE5603" i="11"/>
  <c r="AB5603" i="11"/>
  <c r="AK5603" i="11"/>
  <c r="AK5604" i="11"/>
  <c r="AK5606" i="11"/>
  <c r="AL5608" i="11"/>
  <c r="AK5610" i="11"/>
  <c r="AE5611" i="11"/>
  <c r="AL5612" i="11"/>
  <c r="AK5612" i="11"/>
  <c r="AE5618" i="11"/>
  <c r="AL5628" i="11"/>
  <c r="AK5628" i="11"/>
  <c r="AE5628" i="11"/>
  <c r="AF5638" i="11"/>
  <c r="AK5638" i="11"/>
  <c r="AE5638" i="11"/>
  <c r="AL5640" i="11"/>
  <c r="AF5640" i="11"/>
  <c r="AE5640" i="11"/>
  <c r="Z5438" i="11"/>
  <c r="AK5438" i="11"/>
  <c r="AG5448" i="11"/>
  <c r="AK5457" i="11"/>
  <c r="AF5458" i="11"/>
  <c r="AE5462" i="11"/>
  <c r="AL5467" i="11"/>
  <c r="AK5470" i="11"/>
  <c r="AF5474" i="11"/>
  <c r="AG5476" i="11"/>
  <c r="AG5478" i="11"/>
  <c r="AE5481" i="11"/>
  <c r="AE5483" i="11"/>
  <c r="AG5485" i="11"/>
  <c r="AK5489" i="11"/>
  <c r="AE5494" i="11"/>
  <c r="AL5499" i="11"/>
  <c r="AK5501" i="11"/>
  <c r="AK5502" i="11"/>
  <c r="AF5503" i="11"/>
  <c r="AD5503" i="11" s="1"/>
  <c r="AG5505" i="11"/>
  <c r="AG5509" i="11"/>
  <c r="AK5514" i="11"/>
  <c r="AL5527" i="11"/>
  <c r="AK5528" i="11"/>
  <c r="AG5529" i="11"/>
  <c r="AG5530" i="11"/>
  <c r="AF5530" i="11"/>
  <c r="AG5533" i="11"/>
  <c r="AE5537" i="11"/>
  <c r="AF5538" i="11"/>
  <c r="AF5546" i="11"/>
  <c r="AF5561" i="11"/>
  <c r="AK5573" i="11"/>
  <c r="AG5575" i="11"/>
  <c r="AE5580" i="11"/>
  <c r="AF5585" i="11"/>
  <c r="AF5593" i="11"/>
  <c r="AK5593" i="11"/>
  <c r="AE5598" i="11"/>
  <c r="Z5598" i="11" s="1"/>
  <c r="AG5610" i="11"/>
  <c r="AG5611" i="11"/>
  <c r="AL5615" i="11"/>
  <c r="AG5615" i="11"/>
  <c r="AK5615" i="11"/>
  <c r="AG5621" i="11"/>
  <c r="Z5474" i="11"/>
  <c r="AG5474" i="11"/>
  <c r="AG5492" i="11"/>
  <c r="AE5501" i="11"/>
  <c r="Z5501" i="11" s="1"/>
  <c r="AH5501" i="11" s="1"/>
  <c r="AG5514" i="11"/>
  <c r="AK5517" i="11"/>
  <c r="AG5546" i="11"/>
  <c r="AK5585" i="11"/>
  <c r="AL5590" i="11"/>
  <c r="AE5590" i="11"/>
  <c r="AG5590" i="11"/>
  <c r="AK5597" i="11"/>
  <c r="AL5597" i="11"/>
  <c r="AF5598" i="11"/>
  <c r="AK5611" i="11"/>
  <c r="AK5617" i="11"/>
  <c r="AE5617" i="11"/>
  <c r="AF5618" i="11"/>
  <c r="AK5618" i="11"/>
  <c r="AL5630" i="11"/>
  <c r="AK5630" i="11"/>
  <c r="AF5437" i="11"/>
  <c r="AD5437" i="11" s="1"/>
  <c r="AI5437" i="11" s="1"/>
  <c r="AJ5437" i="11" s="1"/>
  <c r="AE5437" i="11"/>
  <c r="Z5437" i="11" s="1"/>
  <c r="AH5437" i="11" s="1"/>
  <c r="AF5445" i="11"/>
  <c r="AE5445" i="11"/>
  <c r="AD5445" i="11" s="1"/>
  <c r="AI5445" i="11" s="1"/>
  <c r="AJ5445" i="11" s="1"/>
  <c r="AG5446" i="11"/>
  <c r="AL5447" i="11"/>
  <c r="AG5449" i="11"/>
  <c r="Z5449" i="11" s="1"/>
  <c r="AK5458" i="11"/>
  <c r="AG5469" i="11"/>
  <c r="AK5474" i="11"/>
  <c r="Z5485" i="11"/>
  <c r="AH5485" i="11" s="1"/>
  <c r="AL5490" i="11"/>
  <c r="Z5490" i="11"/>
  <c r="AH5490" i="11" s="1"/>
  <c r="AG5490" i="11"/>
  <c r="AG5501" i="11"/>
  <c r="AG5513" i="11"/>
  <c r="Z5513" i="11" s="1"/>
  <c r="AH5513" i="11" s="1"/>
  <c r="AE5517" i="11"/>
  <c r="AE5529" i="11"/>
  <c r="Z5546" i="11"/>
  <c r="AK5546" i="11"/>
  <c r="AG5553" i="11"/>
  <c r="AK5553" i="11"/>
  <c r="AE5561" i="11"/>
  <c r="AK5565" i="11"/>
  <c r="AK5568" i="11"/>
  <c r="AK5569" i="11"/>
  <c r="Z5581" i="11"/>
  <c r="AK5581" i="11"/>
  <c r="AK5590" i="11"/>
  <c r="AL5591" i="11"/>
  <c r="AL5592" i="11"/>
  <c r="AG5596" i="11"/>
  <c r="AK5598" i="11"/>
  <c r="AF5599" i="11"/>
  <c r="Z5601" i="11"/>
  <c r="AG5603" i="11"/>
  <c r="AF5608" i="11"/>
  <c r="AE5608" i="11"/>
  <c r="AE5615" i="11"/>
  <c r="AF5619" i="11"/>
  <c r="AL5588" i="11"/>
  <c r="AL5599" i="11"/>
  <c r="AL5600" i="11"/>
  <c r="AL5602" i="11"/>
  <c r="AK5605" i="11"/>
  <c r="AL5606" i="11"/>
  <c r="AK5607" i="11"/>
  <c r="AL5618" i="11"/>
  <c r="AG5633" i="11"/>
  <c r="AG5639" i="11"/>
  <c r="AG5644" i="11"/>
  <c r="AL5645" i="11"/>
  <c r="AE5649" i="11"/>
  <c r="AD5649" i="11" s="1"/>
  <c r="AK5633" i="11"/>
  <c r="AL5648" i="11"/>
  <c r="AL5638" i="11"/>
  <c r="AF5644" i="11"/>
  <c r="Z5644" i="11" s="1"/>
  <c r="AE5648" i="11"/>
  <c r="AE53" i="11"/>
  <c r="AB53" i="11"/>
  <c r="AD62" i="11"/>
  <c r="Z62" i="11"/>
  <c r="AE85" i="11"/>
  <c r="AB85" i="11"/>
  <c r="AD94" i="11"/>
  <c r="AI94" i="11" s="1"/>
  <c r="AJ94" i="11" s="1"/>
  <c r="Z94" i="11"/>
  <c r="AH94" i="11" s="1"/>
  <c r="AF441" i="11"/>
  <c r="AE441" i="11"/>
  <c r="AB441" i="11"/>
  <c r="AG441" i="11"/>
  <c r="Z451" i="11"/>
  <c r="AD451" i="11"/>
  <c r="AH451" i="11" s="1"/>
  <c r="AF457" i="11"/>
  <c r="AE457" i="11"/>
  <c r="AB457" i="11"/>
  <c r="AG457" i="11"/>
  <c r="AF473" i="11"/>
  <c r="AE473" i="11"/>
  <c r="AB473" i="11"/>
  <c r="AG473" i="11"/>
  <c r="AE49" i="11"/>
  <c r="AB49" i="11"/>
  <c r="AD58" i="11"/>
  <c r="AI58" i="11" s="1"/>
  <c r="AJ58" i="11" s="1"/>
  <c r="Z58" i="11"/>
  <c r="AH58" i="11" s="1"/>
  <c r="AB81" i="11"/>
  <c r="AE81" i="11"/>
  <c r="Z103" i="11"/>
  <c r="AD103" i="11"/>
  <c r="AE145" i="11"/>
  <c r="AB145" i="11"/>
  <c r="AL6" i="11"/>
  <c r="AE13" i="11"/>
  <c r="AB13" i="11"/>
  <c r="AD22" i="11"/>
  <c r="AI22" i="11" s="1"/>
  <c r="AJ22" i="11" s="1"/>
  <c r="Z22" i="11"/>
  <c r="AH22" i="11" s="1"/>
  <c r="AG24" i="11"/>
  <c r="AF29" i="11"/>
  <c r="AE45" i="11"/>
  <c r="AB45" i="11"/>
  <c r="AG53" i="11"/>
  <c r="AD54" i="11"/>
  <c r="AI54" i="11" s="1"/>
  <c r="AJ54" i="11" s="1"/>
  <c r="Z54" i="11"/>
  <c r="AH54" i="11" s="1"/>
  <c r="AG56" i="11"/>
  <c r="Z67" i="11"/>
  <c r="AD67" i="11"/>
  <c r="AE77" i="11"/>
  <c r="AB77" i="11"/>
  <c r="AG85" i="11"/>
  <c r="AD86" i="11"/>
  <c r="AI86" i="11" s="1"/>
  <c r="AJ86" i="11" s="1"/>
  <c r="Z86" i="11"/>
  <c r="AH86" i="11" s="1"/>
  <c r="AG88" i="11"/>
  <c r="AF93" i="11"/>
  <c r="AL102" i="11"/>
  <c r="AE109" i="11"/>
  <c r="AB109" i="11"/>
  <c r="AD118" i="11"/>
  <c r="AI118" i="11" s="1"/>
  <c r="AJ118" i="11" s="1"/>
  <c r="Z118" i="11"/>
  <c r="AH118" i="11" s="1"/>
  <c r="AG120" i="11"/>
  <c r="AF125" i="11"/>
  <c r="AE141" i="11"/>
  <c r="AB141" i="11"/>
  <c r="AD150" i="11"/>
  <c r="AI150" i="11" s="1"/>
  <c r="AJ150" i="11" s="1"/>
  <c r="Z150" i="11"/>
  <c r="AH150" i="11" s="1"/>
  <c r="AG152" i="11"/>
  <c r="AF157" i="11"/>
  <c r="AB173" i="11"/>
  <c r="AE173" i="11"/>
  <c r="AE177" i="11"/>
  <c r="AB177" i="11"/>
  <c r="AE181" i="11"/>
  <c r="AB181" i="11"/>
  <c r="AE185" i="11"/>
  <c r="AB185" i="11"/>
  <c r="AE189" i="11"/>
  <c r="AB189" i="11"/>
  <c r="AE193" i="11"/>
  <c r="AB193" i="11"/>
  <c r="AE197" i="11"/>
  <c r="AB197" i="11"/>
  <c r="AE201" i="11"/>
  <c r="AB201" i="11"/>
  <c r="AB205" i="11"/>
  <c r="AE205" i="11"/>
  <c r="AE209" i="11"/>
  <c r="AB209" i="11"/>
  <c r="AE213" i="11"/>
  <c r="AB213" i="11"/>
  <c r="AF217" i="11"/>
  <c r="AE217" i="11"/>
  <c r="AB217" i="11"/>
  <c r="AF221" i="11"/>
  <c r="AE221" i="11"/>
  <c r="AB221" i="11"/>
  <c r="AF225" i="11"/>
  <c r="AE225" i="11"/>
  <c r="AB225" i="11"/>
  <c r="AF229" i="11"/>
  <c r="AB229" i="11"/>
  <c r="AE229" i="11"/>
  <c r="AF233" i="11"/>
  <c r="AE233" i="11"/>
  <c r="AB233" i="11"/>
  <c r="AF237" i="11"/>
  <c r="AE237" i="11"/>
  <c r="AB237" i="11"/>
  <c r="AF241" i="11"/>
  <c r="AE241" i="11"/>
  <c r="AB241" i="11"/>
  <c r="AF245" i="11"/>
  <c r="AE245" i="11"/>
  <c r="AB245" i="11"/>
  <c r="AF249" i="11"/>
  <c r="AE249" i="11"/>
  <c r="AB249" i="11"/>
  <c r="AF253" i="11"/>
  <c r="AE253" i="11"/>
  <c r="AB253" i="11"/>
  <c r="AF257" i="11"/>
  <c r="AB257" i="11"/>
  <c r="AE257" i="11"/>
  <c r="AF261" i="11"/>
  <c r="AE261" i="11"/>
  <c r="AB261" i="11"/>
  <c r="AF265" i="11"/>
  <c r="AE265" i="11"/>
  <c r="AB265" i="11"/>
  <c r="AF269" i="11"/>
  <c r="AE269" i="11"/>
  <c r="AB269" i="11"/>
  <c r="AF273" i="11"/>
  <c r="AB273" i="11"/>
  <c r="AE273" i="11"/>
  <c r="AF277" i="11"/>
  <c r="AE277" i="11"/>
  <c r="AB277" i="11"/>
  <c r="AF281" i="11"/>
  <c r="AE281" i="11"/>
  <c r="AB281" i="11"/>
  <c r="AF285" i="11"/>
  <c r="AB285" i="11"/>
  <c r="AE285" i="11"/>
  <c r="AF289" i="11"/>
  <c r="AE289" i="11"/>
  <c r="AB289" i="11"/>
  <c r="AF293" i="11"/>
  <c r="AE293" i="11"/>
  <c r="AB293" i="11"/>
  <c r="AF297" i="11"/>
  <c r="AE297" i="11"/>
  <c r="AB297" i="11"/>
  <c r="AF301" i="11"/>
  <c r="AE301" i="11"/>
  <c r="AB301" i="11"/>
  <c r="AF305" i="11"/>
  <c r="AE305" i="11"/>
  <c r="AB305" i="11"/>
  <c r="AF309" i="11"/>
  <c r="AB309" i="11"/>
  <c r="AE309" i="11"/>
  <c r="AF313" i="11"/>
  <c r="AE313" i="11"/>
  <c r="AB313" i="11"/>
  <c r="AF317" i="11"/>
  <c r="AB317" i="11"/>
  <c r="AE317" i="11"/>
  <c r="AF321" i="11"/>
  <c r="AE321" i="11"/>
  <c r="AB321" i="11"/>
  <c r="AF325" i="11"/>
  <c r="AE325" i="11"/>
  <c r="AB325" i="11"/>
  <c r="AF329" i="11"/>
  <c r="AE329" i="11"/>
  <c r="AB329" i="11"/>
  <c r="AF333" i="11"/>
  <c r="AE333" i="11"/>
  <c r="AB333" i="11"/>
  <c r="AF337" i="11"/>
  <c r="AE337" i="11"/>
  <c r="AB337" i="11"/>
  <c r="AF341" i="11"/>
  <c r="AB341" i="11"/>
  <c r="AE341" i="11"/>
  <c r="AF345" i="11"/>
  <c r="AE345" i="11"/>
  <c r="AB345" i="11"/>
  <c r="AF349" i="11"/>
  <c r="AE349" i="11"/>
  <c r="AB349" i="11"/>
  <c r="AF353" i="11"/>
  <c r="AE353" i="11"/>
  <c r="AB353" i="11"/>
  <c r="AF357" i="11"/>
  <c r="AE357" i="11"/>
  <c r="AB357" i="11"/>
  <c r="AF361" i="11"/>
  <c r="AE361" i="11"/>
  <c r="AB361" i="11"/>
  <c r="AF365" i="11"/>
  <c r="AE365" i="11"/>
  <c r="AB365" i="11"/>
  <c r="AF369" i="11"/>
  <c r="AE369" i="11"/>
  <c r="AB369" i="11"/>
  <c r="AF373" i="11"/>
  <c r="AE373" i="11"/>
  <c r="AB373" i="11"/>
  <c r="AF377" i="11"/>
  <c r="AB377" i="11"/>
  <c r="AE377" i="11"/>
  <c r="AF381" i="11"/>
  <c r="AE381" i="11"/>
  <c r="AB381" i="11"/>
  <c r="AF385" i="11"/>
  <c r="AE385" i="11"/>
  <c r="AB385" i="11"/>
  <c r="AF389" i="11"/>
  <c r="AE389" i="11"/>
  <c r="AB389" i="11"/>
  <c r="AF393" i="11"/>
  <c r="AE393" i="11"/>
  <c r="AB393" i="11"/>
  <c r="AF397" i="11"/>
  <c r="AE397" i="11"/>
  <c r="AB397" i="11"/>
  <c r="AF401" i="11"/>
  <c r="AE401" i="11"/>
  <c r="AB401" i="11"/>
  <c r="AF405" i="11"/>
  <c r="AE405" i="11"/>
  <c r="AB405" i="11"/>
  <c r="AF409" i="11"/>
  <c r="AB409" i="11"/>
  <c r="AE409" i="11"/>
  <c r="AF413" i="11"/>
  <c r="AE413" i="11"/>
  <c r="AB413" i="11"/>
  <c r="AF417" i="11"/>
  <c r="AE417" i="11"/>
  <c r="AB417" i="11"/>
  <c r="AF421" i="11"/>
  <c r="AE421" i="11"/>
  <c r="AB421" i="11"/>
  <c r="AF425" i="11"/>
  <c r="AB425" i="11"/>
  <c r="AE425" i="11"/>
  <c r="AF429" i="11"/>
  <c r="AE429" i="11"/>
  <c r="AB429" i="11"/>
  <c r="AF433" i="11"/>
  <c r="AE433" i="11"/>
  <c r="AB433" i="11"/>
  <c r="AF437" i="11"/>
  <c r="AE437" i="11"/>
  <c r="AB437" i="11"/>
  <c r="AG437" i="11"/>
  <c r="Z447" i="11"/>
  <c r="AD447" i="11"/>
  <c r="AI447" i="11" s="1"/>
  <c r="AJ447" i="11" s="1"/>
  <c r="AF453" i="11"/>
  <c r="AE453" i="11"/>
  <c r="AB453" i="11"/>
  <c r="AG453" i="11"/>
  <c r="Z463" i="11"/>
  <c r="AD463" i="11"/>
  <c r="AF469" i="11"/>
  <c r="AE469" i="11"/>
  <c r="AB469" i="11"/>
  <c r="AG469" i="11"/>
  <c r="Z479" i="11"/>
  <c r="AD479" i="11"/>
  <c r="AF485" i="11"/>
  <c r="AE485" i="11"/>
  <c r="AB485" i="11"/>
  <c r="AG485" i="11"/>
  <c r="Z495" i="11"/>
  <c r="AD495" i="11"/>
  <c r="AF501" i="11"/>
  <c r="AE501" i="11"/>
  <c r="AB501" i="11"/>
  <c r="AG501" i="11"/>
  <c r="AG551" i="11"/>
  <c r="AB551" i="11"/>
  <c r="AF554" i="11"/>
  <c r="AB554" i="11"/>
  <c r="AG554" i="11"/>
  <c r="Z567" i="11"/>
  <c r="AD592" i="11"/>
  <c r="AI592" i="11" s="1"/>
  <c r="AJ592" i="11" s="1"/>
  <c r="Z592" i="11"/>
  <c r="AH592" i="11" s="1"/>
  <c r="AG612" i="11"/>
  <c r="AF612" i="11"/>
  <c r="AE612" i="11"/>
  <c r="AB612" i="11"/>
  <c r="AD660" i="11"/>
  <c r="AH660" i="11" s="1"/>
  <c r="Z660" i="11"/>
  <c r="AL662" i="11"/>
  <c r="AK665" i="11"/>
  <c r="AG665" i="11"/>
  <c r="AF665" i="11"/>
  <c r="AL665" i="11"/>
  <c r="AK666" i="11"/>
  <c r="AG666" i="11"/>
  <c r="AF666" i="11"/>
  <c r="AL666" i="11"/>
  <c r="AF667" i="11"/>
  <c r="AG667" i="11"/>
  <c r="AE667" i="11"/>
  <c r="AL667" i="11"/>
  <c r="AK667" i="11"/>
  <c r="AG676" i="11"/>
  <c r="AF676" i="11"/>
  <c r="AE676" i="11"/>
  <c r="AB676" i="11"/>
  <c r="AG709" i="11"/>
  <c r="Z720" i="11"/>
  <c r="AH720" i="11" s="1"/>
  <c r="Z727" i="11"/>
  <c r="AD727" i="11"/>
  <c r="AF913" i="11"/>
  <c r="AK913" i="11"/>
  <c r="AG913" i="11"/>
  <c r="AL913" i="11"/>
  <c r="AE913" i="11"/>
  <c r="AD940" i="11"/>
  <c r="Z940" i="11"/>
  <c r="AG1092" i="11"/>
  <c r="AF1092" i="11"/>
  <c r="AE1092" i="11"/>
  <c r="AB1092" i="11"/>
  <c r="AE9" i="11"/>
  <c r="AB9" i="11"/>
  <c r="AD18" i="11"/>
  <c r="AI18" i="11" s="1"/>
  <c r="AJ18" i="11" s="1"/>
  <c r="Z18" i="11"/>
  <c r="AH18" i="11" s="1"/>
  <c r="AE41" i="11"/>
  <c r="AB41" i="11"/>
  <c r="AD50" i="11"/>
  <c r="AI50" i="11" s="1"/>
  <c r="AJ50" i="11" s="1"/>
  <c r="Z50" i="11"/>
  <c r="AH50" i="11" s="1"/>
  <c r="AE73" i="11"/>
  <c r="AB73" i="11"/>
  <c r="AD82" i="11"/>
  <c r="AI82" i="11" s="1"/>
  <c r="AJ82" i="11" s="1"/>
  <c r="Z82" i="11"/>
  <c r="AH82" i="11" s="1"/>
  <c r="AE105" i="11"/>
  <c r="AB105" i="11"/>
  <c r="AD114" i="11"/>
  <c r="AI114" i="11" s="1"/>
  <c r="AJ114" i="11" s="1"/>
  <c r="Z114" i="11"/>
  <c r="AH114" i="11" s="1"/>
  <c r="Z127" i="11"/>
  <c r="AH127" i="11" s="1"/>
  <c r="AD127" i="11"/>
  <c r="AE137" i="11"/>
  <c r="AB137" i="11"/>
  <c r="AD146" i="11"/>
  <c r="AI146" i="11" s="1"/>
  <c r="AJ146" i="11" s="1"/>
  <c r="Z146" i="11"/>
  <c r="AH146" i="11" s="1"/>
  <c r="Z159" i="11"/>
  <c r="AD159" i="11"/>
  <c r="AI159" i="11" s="1"/>
  <c r="AJ159" i="11" s="1"/>
  <c r="AE169" i="11"/>
  <c r="AB169" i="11"/>
  <c r="AD438" i="11"/>
  <c r="Z438" i="11"/>
  <c r="AH438" i="11" s="1"/>
  <c r="AI451" i="11"/>
  <c r="AJ451" i="11" s="1"/>
  <c r="AD454" i="11"/>
  <c r="AI454" i="11" s="1"/>
  <c r="AJ454" i="11" s="1"/>
  <c r="Z454" i="11"/>
  <c r="AH454" i="11" s="1"/>
  <c r="AD470" i="11"/>
  <c r="AI470" i="11" s="1"/>
  <c r="AJ470" i="11" s="1"/>
  <c r="Z470" i="11"/>
  <c r="AH470" i="11" s="1"/>
  <c r="AI490" i="11"/>
  <c r="AJ490" i="11" s="1"/>
  <c r="AD490" i="11"/>
  <c r="AF522" i="11"/>
  <c r="AD525" i="11"/>
  <c r="AI525" i="11" s="1"/>
  <c r="AJ525" i="11" s="1"/>
  <c r="Z525" i="11"/>
  <c r="AH525" i="11" s="1"/>
  <c r="AD532" i="11"/>
  <c r="AI532" i="11" s="1"/>
  <c r="AJ532" i="11" s="1"/>
  <c r="Z532" i="11"/>
  <c r="AL534" i="11"/>
  <c r="AF549" i="11"/>
  <c r="AL565" i="11"/>
  <c r="AK569" i="11"/>
  <c r="AG569" i="11"/>
  <c r="AF569" i="11"/>
  <c r="AL569" i="11"/>
  <c r="AK570" i="11"/>
  <c r="AG570" i="11"/>
  <c r="AF570" i="11"/>
  <c r="AD570" i="11" s="1"/>
  <c r="AI570" i="11" s="1"/>
  <c r="AJ570" i="11" s="1"/>
  <c r="AL570" i="11"/>
  <c r="Z599" i="11"/>
  <c r="AD599" i="11"/>
  <c r="AI599" i="11" s="1"/>
  <c r="AJ599" i="11" s="1"/>
  <c r="AF618" i="11"/>
  <c r="Z634" i="11"/>
  <c r="AD634" i="11"/>
  <c r="AI634" i="11" s="1"/>
  <c r="AJ634" i="11" s="1"/>
  <c r="AF650" i="11"/>
  <c r="AB677" i="11"/>
  <c r="AF677" i="11"/>
  <c r="AD717" i="11"/>
  <c r="AI717" i="11" s="1"/>
  <c r="AJ717" i="11" s="1"/>
  <c r="Z717" i="11"/>
  <c r="AH717" i="11" s="1"/>
  <c r="Z718" i="11"/>
  <c r="AD718" i="11"/>
  <c r="AI718" i="11" s="1"/>
  <c r="AJ718" i="11" s="1"/>
  <c r="AK729" i="11"/>
  <c r="AG729" i="11"/>
  <c r="AF729" i="11"/>
  <c r="AL729" i="11"/>
  <c r="AK730" i="11"/>
  <c r="AG730" i="11"/>
  <c r="AF730" i="11"/>
  <c r="AL730" i="11"/>
  <c r="AF731" i="11"/>
  <c r="AG731" i="11"/>
  <c r="AE731" i="11"/>
  <c r="AL731" i="11"/>
  <c r="AK731" i="11"/>
  <c r="AG740" i="11"/>
  <c r="AF740" i="11"/>
  <c r="AE740" i="11"/>
  <c r="AB740" i="11"/>
  <c r="AL766" i="11"/>
  <c r="AK766" i="11"/>
  <c r="AG766" i="11"/>
  <c r="AE766" i="11"/>
  <c r="AD766" i="11" s="1"/>
  <c r="AF900" i="11"/>
  <c r="AE900" i="11"/>
  <c r="AB900" i="11"/>
  <c r="AG900" i="11"/>
  <c r="AF1269" i="11"/>
  <c r="AL1269" i="11"/>
  <c r="AK1269" i="11"/>
  <c r="AG1269" i="11"/>
  <c r="AE1269" i="11"/>
  <c r="AF1361" i="11"/>
  <c r="AE1361" i="11"/>
  <c r="AL1361" i="11"/>
  <c r="AK1361" i="11"/>
  <c r="AG1361" i="11"/>
  <c r="AE117" i="11"/>
  <c r="AB117" i="11"/>
  <c r="Z171" i="11"/>
  <c r="AH171" i="11" s="1"/>
  <c r="AD171" i="11"/>
  <c r="AI171" i="11" s="1"/>
  <c r="AJ171" i="11" s="1"/>
  <c r="AE37" i="11"/>
  <c r="AB37" i="11"/>
  <c r="AD46" i="11"/>
  <c r="AI46" i="11" s="1"/>
  <c r="AJ46" i="11" s="1"/>
  <c r="Z46" i="11"/>
  <c r="AH46" i="11" s="1"/>
  <c r="AG48" i="11"/>
  <c r="AD142" i="11"/>
  <c r="AI142" i="11" s="1"/>
  <c r="AJ142" i="11" s="1"/>
  <c r="Z142" i="11"/>
  <c r="AH142" i="11" s="1"/>
  <c r="AG144" i="11"/>
  <c r="AF149" i="11"/>
  <c r="AD230" i="11"/>
  <c r="AI230" i="11" s="1"/>
  <c r="AJ230" i="11" s="1"/>
  <c r="Z230" i="11"/>
  <c r="AH230" i="11" s="1"/>
  <c r="AD238" i="11"/>
  <c r="AI238" i="11" s="1"/>
  <c r="AJ238" i="11" s="1"/>
  <c r="Z238" i="11"/>
  <c r="AH238" i="11" s="1"/>
  <c r="AD242" i="11"/>
  <c r="AI242" i="11" s="1"/>
  <c r="AJ242" i="11" s="1"/>
  <c r="Z242" i="11"/>
  <c r="AH242" i="11" s="1"/>
  <c r="AD250" i="11"/>
  <c r="AI250" i="11" s="1"/>
  <c r="AJ250" i="11" s="1"/>
  <c r="Z250" i="11"/>
  <c r="AH250" i="11" s="1"/>
  <c r="AD298" i="11"/>
  <c r="Z298" i="11"/>
  <c r="AH298" i="11" s="1"/>
  <c r="AD378" i="11"/>
  <c r="AI378" i="11" s="1"/>
  <c r="AJ378" i="11" s="1"/>
  <c r="Z378" i="11"/>
  <c r="AH378" i="11" s="1"/>
  <c r="AD390" i="11"/>
  <c r="Z390" i="11"/>
  <c r="AH390" i="11" s="1"/>
  <c r="AD402" i="11"/>
  <c r="Z402" i="11"/>
  <c r="AH402" i="11" s="1"/>
  <c r="AD414" i="11"/>
  <c r="Z414" i="11"/>
  <c r="AH414" i="11" s="1"/>
  <c r="AD426" i="11"/>
  <c r="Z426" i="11"/>
  <c r="AH426" i="11" s="1"/>
  <c r="Z459" i="11"/>
  <c r="AD459" i="11"/>
  <c r="AF481" i="11"/>
  <c r="AE481" i="11"/>
  <c r="AB481" i="11"/>
  <c r="AG481" i="11"/>
  <c r="AI567" i="11"/>
  <c r="AJ567" i="11" s="1"/>
  <c r="AF571" i="11"/>
  <c r="AG571" i="11"/>
  <c r="AE571" i="11"/>
  <c r="AL571" i="11"/>
  <c r="AK571" i="11"/>
  <c r="AF904" i="11"/>
  <c r="AB904" i="11"/>
  <c r="AG904" i="11"/>
  <c r="AE904" i="11"/>
  <c r="AG9" i="11"/>
  <c r="AF17" i="11"/>
  <c r="AE33" i="11"/>
  <c r="AB33" i="11"/>
  <c r="AG41" i="11"/>
  <c r="AD42" i="11"/>
  <c r="AI42" i="11" s="1"/>
  <c r="AJ42" i="11" s="1"/>
  <c r="Z42" i="11"/>
  <c r="AH42" i="11" s="1"/>
  <c r="AG44" i="11"/>
  <c r="AF49" i="11"/>
  <c r="AE65" i="11"/>
  <c r="AB65" i="11"/>
  <c r="AI67" i="11"/>
  <c r="AJ67" i="11" s="1"/>
  <c r="AH67" i="11"/>
  <c r="AG73" i="11"/>
  <c r="AD74" i="11"/>
  <c r="AI74" i="11" s="1"/>
  <c r="AJ74" i="11" s="1"/>
  <c r="Z74" i="11"/>
  <c r="AH74" i="11" s="1"/>
  <c r="AG76" i="11"/>
  <c r="AF81" i="11"/>
  <c r="Z87" i="11"/>
  <c r="AD87" i="11"/>
  <c r="AH87" i="11" s="1"/>
  <c r="AE97" i="11"/>
  <c r="AB97" i="11"/>
  <c r="AG105" i="11"/>
  <c r="AD106" i="11"/>
  <c r="Z106" i="11"/>
  <c r="AG108" i="11"/>
  <c r="AF113" i="11"/>
  <c r="Z119" i="11"/>
  <c r="AD119" i="11"/>
  <c r="AH119" i="11" s="1"/>
  <c r="AE129" i="11"/>
  <c r="AB129" i="11"/>
  <c r="AG137" i="11"/>
  <c r="AD138" i="11"/>
  <c r="AI138" i="11" s="1"/>
  <c r="AJ138" i="11" s="1"/>
  <c r="Z138" i="11"/>
  <c r="AH138" i="11" s="1"/>
  <c r="AF145" i="11"/>
  <c r="AE161" i="11"/>
  <c r="AB161" i="11"/>
  <c r="AG169" i="11"/>
  <c r="AD170" i="11"/>
  <c r="AI170" i="11" s="1"/>
  <c r="AJ170" i="11" s="1"/>
  <c r="Z170" i="11"/>
  <c r="AH170" i="11" s="1"/>
  <c r="AG176" i="11"/>
  <c r="AG180" i="11"/>
  <c r="AG184" i="11"/>
  <c r="AG188" i="11"/>
  <c r="AG192" i="11"/>
  <c r="AG196" i="11"/>
  <c r="AG200" i="11"/>
  <c r="AG204" i="11"/>
  <c r="AG208" i="11"/>
  <c r="AG212" i="11"/>
  <c r="AG216" i="11"/>
  <c r="AG220" i="11"/>
  <c r="AG224" i="11"/>
  <c r="AG232" i="11"/>
  <c r="AG244" i="11"/>
  <c r="AG248" i="11"/>
  <c r="AG256" i="11"/>
  <c r="AG260" i="11"/>
  <c r="AG264" i="11"/>
  <c r="AG268" i="11"/>
  <c r="AG272" i="11"/>
  <c r="AG276" i="11"/>
  <c r="AG280" i="11"/>
  <c r="AG284" i="11"/>
  <c r="AG288" i="11"/>
  <c r="AG292" i="11"/>
  <c r="AG300" i="11"/>
  <c r="AG304" i="11"/>
  <c r="AG308" i="11"/>
  <c r="AG312" i="11"/>
  <c r="AG316" i="11"/>
  <c r="AG320" i="11"/>
  <c r="AG324" i="11"/>
  <c r="AG328" i="11"/>
  <c r="AG332" i="11"/>
  <c r="AG336" i="11"/>
  <c r="AG348" i="11"/>
  <c r="AG352" i="11"/>
  <c r="AG356" i="11"/>
  <c r="AG360" i="11"/>
  <c r="AG364" i="11"/>
  <c r="AG368" i="11"/>
  <c r="AG372" i="11"/>
  <c r="AG376" i="11"/>
  <c r="AG380" i="11"/>
  <c r="AG388" i="11"/>
  <c r="AG392" i="11"/>
  <c r="AG400" i="11"/>
  <c r="AG404" i="11"/>
  <c r="AD450" i="11"/>
  <c r="AI450" i="11" s="1"/>
  <c r="AJ450" i="11" s="1"/>
  <c r="Z450" i="11"/>
  <c r="AH450" i="11" s="1"/>
  <c r="AI463" i="11"/>
  <c r="AJ463" i="11" s="1"/>
  <c r="AD466" i="11"/>
  <c r="AI466" i="11" s="1"/>
  <c r="AJ466" i="11" s="1"/>
  <c r="Z466" i="11"/>
  <c r="AH466" i="11" s="1"/>
  <c r="AI479" i="11"/>
  <c r="AJ479" i="11" s="1"/>
  <c r="AI495" i="11"/>
  <c r="AJ495" i="11" s="1"/>
  <c r="AB517" i="11"/>
  <c r="AG517" i="11"/>
  <c r="AF517" i="11"/>
  <c r="Z538" i="11"/>
  <c r="AD538" i="11"/>
  <c r="Z558" i="11"/>
  <c r="AH558" i="11" s="1"/>
  <c r="AD558" i="11"/>
  <c r="AI558" i="11" s="1"/>
  <c r="AJ558" i="11" s="1"/>
  <c r="AB586" i="11"/>
  <c r="AG586" i="11"/>
  <c r="AK601" i="11"/>
  <c r="AG601" i="11"/>
  <c r="AF601" i="11"/>
  <c r="AL601" i="11"/>
  <c r="AK602" i="11"/>
  <c r="AG602" i="11"/>
  <c r="Z602" i="11" s="1"/>
  <c r="AH602" i="11" s="1"/>
  <c r="AF602" i="11"/>
  <c r="AL602" i="11"/>
  <c r="AF603" i="11"/>
  <c r="AG603" i="11"/>
  <c r="AE603" i="11"/>
  <c r="Z603" i="11" s="1"/>
  <c r="AH603" i="11" s="1"/>
  <c r="AL603" i="11"/>
  <c r="AK603" i="11"/>
  <c r="Z631" i="11"/>
  <c r="AD631" i="11"/>
  <c r="AB645" i="11"/>
  <c r="AF645" i="11"/>
  <c r="AI660" i="11"/>
  <c r="AJ660" i="11" s="1"/>
  <c r="AB682" i="11"/>
  <c r="AG682" i="11"/>
  <c r="Z695" i="11"/>
  <c r="AH695" i="11" s="1"/>
  <c r="AD695" i="11"/>
  <c r="AI695" i="11" s="1"/>
  <c r="AJ695" i="11" s="1"/>
  <c r="AK697" i="11"/>
  <c r="AG697" i="11"/>
  <c r="AF697" i="11"/>
  <c r="AL697" i="11"/>
  <c r="AK698" i="11"/>
  <c r="AG698" i="11"/>
  <c r="AF698" i="11"/>
  <c r="AL698" i="11"/>
  <c r="AF699" i="11"/>
  <c r="AG699" i="11"/>
  <c r="AE699" i="11"/>
  <c r="AL699" i="11"/>
  <c r="AK699" i="11"/>
  <c r="AG708" i="11"/>
  <c r="AF708" i="11"/>
  <c r="AE708" i="11"/>
  <c r="AB708" i="11"/>
  <c r="AI727" i="11"/>
  <c r="AJ727" i="11" s="1"/>
  <c r="AF780" i="11"/>
  <c r="AG780" i="11"/>
  <c r="AE780" i="11"/>
  <c r="AB780" i="11"/>
  <c r="AF796" i="11"/>
  <c r="AG796" i="11"/>
  <c r="AE796" i="11"/>
  <c r="AB796" i="11"/>
  <c r="AD840" i="11"/>
  <c r="Z840" i="11"/>
  <c r="AH840" i="11" s="1"/>
  <c r="AD857" i="11"/>
  <c r="Z857" i="11"/>
  <c r="AF1329" i="11"/>
  <c r="AE1329" i="11"/>
  <c r="AL1329" i="11"/>
  <c r="AK1329" i="11"/>
  <c r="AG1329" i="11"/>
  <c r="AF1489" i="11"/>
  <c r="AE1489" i="11"/>
  <c r="AL1489" i="11"/>
  <c r="AG1489" i="11"/>
  <c r="AK1489" i="11"/>
  <c r="AD126" i="11"/>
  <c r="AI126" i="11" s="1"/>
  <c r="AJ126" i="11" s="1"/>
  <c r="Z126" i="11"/>
  <c r="AH126" i="11" s="1"/>
  <c r="AE149" i="11"/>
  <c r="AB149" i="11"/>
  <c r="AD14" i="11"/>
  <c r="AI14" i="11" s="1"/>
  <c r="AJ14" i="11" s="1"/>
  <c r="Z14" i="11"/>
  <c r="AH14" i="11" s="1"/>
  <c r="AE69" i="11"/>
  <c r="AB69" i="11"/>
  <c r="Z155" i="11"/>
  <c r="AD155" i="11"/>
  <c r="AD178" i="11"/>
  <c r="AI178" i="11" s="1"/>
  <c r="AJ178" i="11" s="1"/>
  <c r="Z178" i="11"/>
  <c r="AH178" i="11" s="1"/>
  <c r="AD190" i="11"/>
  <c r="AI190" i="11" s="1"/>
  <c r="AJ190" i="11" s="1"/>
  <c r="Z190" i="11"/>
  <c r="AH190" i="11" s="1"/>
  <c r="AD194" i="11"/>
  <c r="AI194" i="11" s="1"/>
  <c r="AJ194" i="11" s="1"/>
  <c r="Z194" i="11"/>
  <c r="AH194" i="11" s="1"/>
  <c r="AD198" i="11"/>
  <c r="AI198" i="11" s="1"/>
  <c r="AJ198" i="11" s="1"/>
  <c r="Z198" i="11"/>
  <c r="AH198" i="11" s="1"/>
  <c r="AD202" i="11"/>
  <c r="AI202" i="11" s="1"/>
  <c r="AJ202" i="11" s="1"/>
  <c r="Z202" i="11"/>
  <c r="AH202" i="11" s="1"/>
  <c r="AD214" i="11"/>
  <c r="AI214" i="11" s="1"/>
  <c r="AJ214" i="11" s="1"/>
  <c r="Z214" i="11"/>
  <c r="AH214" i="11" s="1"/>
  <c r="AD222" i="11"/>
  <c r="Z222" i="11"/>
  <c r="AD234" i="11"/>
  <c r="AI234" i="11" s="1"/>
  <c r="AJ234" i="11" s="1"/>
  <c r="Z234" i="11"/>
  <c r="AH234" i="11" s="1"/>
  <c r="AD258" i="11"/>
  <c r="AI258" i="11" s="1"/>
  <c r="AJ258" i="11" s="1"/>
  <c r="Z258" i="11"/>
  <c r="AH258" i="11" s="1"/>
  <c r="AD262" i="11"/>
  <c r="AI262" i="11" s="1"/>
  <c r="AJ262" i="11" s="1"/>
  <c r="Z262" i="11"/>
  <c r="AH262" i="11" s="1"/>
  <c r="AD266" i="11"/>
  <c r="AI266" i="11" s="1"/>
  <c r="AJ266" i="11" s="1"/>
  <c r="Z266" i="11"/>
  <c r="AH266" i="11" s="1"/>
  <c r="AD274" i="11"/>
  <c r="Z274" i="11"/>
  <c r="AH274" i="11" s="1"/>
  <c r="AD278" i="11"/>
  <c r="AI278" i="11" s="1"/>
  <c r="AJ278" i="11" s="1"/>
  <c r="Z278" i="11"/>
  <c r="AH278" i="11" s="1"/>
  <c r="AD290" i="11"/>
  <c r="AI290" i="11" s="1"/>
  <c r="AJ290" i="11" s="1"/>
  <c r="Z290" i="11"/>
  <c r="AH290" i="11" s="1"/>
  <c r="AD294" i="11"/>
  <c r="Z294" i="11"/>
  <c r="AH294" i="11" s="1"/>
  <c r="AD306" i="11"/>
  <c r="AI306" i="11" s="1"/>
  <c r="AJ306" i="11" s="1"/>
  <c r="Z306" i="11"/>
  <c r="AH306" i="11" s="1"/>
  <c r="AD314" i="11"/>
  <c r="Z314" i="11"/>
  <c r="AH314" i="11" s="1"/>
  <c r="AD318" i="11"/>
  <c r="AI318" i="11" s="1"/>
  <c r="AJ318" i="11" s="1"/>
  <c r="Z318" i="11"/>
  <c r="AH318" i="11" s="1"/>
  <c r="AD322" i="11"/>
  <c r="AI322" i="11" s="1"/>
  <c r="AJ322" i="11" s="1"/>
  <c r="Z322" i="11"/>
  <c r="AH322" i="11" s="1"/>
  <c r="AD330" i="11"/>
  <c r="AI330" i="11" s="1"/>
  <c r="AJ330" i="11" s="1"/>
  <c r="Z330" i="11"/>
  <c r="AH330" i="11" s="1"/>
  <c r="AD338" i="11"/>
  <c r="AH338" i="11" s="1"/>
  <c r="Z338" i="11"/>
  <c r="AD342" i="11"/>
  <c r="AI342" i="11" s="1"/>
  <c r="AJ342" i="11" s="1"/>
  <c r="Z342" i="11"/>
  <c r="AH342" i="11" s="1"/>
  <c r="AD346" i="11"/>
  <c r="Z346" i="11"/>
  <c r="AH346" i="11" s="1"/>
  <c r="AD354" i="11"/>
  <c r="Z354" i="11"/>
  <c r="AH354" i="11" s="1"/>
  <c r="AD358" i="11"/>
  <c r="Z358" i="11"/>
  <c r="AH358" i="11" s="1"/>
  <c r="AD362" i="11"/>
  <c r="Z362" i="11"/>
  <c r="AH362" i="11" s="1"/>
  <c r="AD382" i="11"/>
  <c r="AI382" i="11" s="1"/>
  <c r="AJ382" i="11" s="1"/>
  <c r="Z382" i="11"/>
  <c r="AH382" i="11" s="1"/>
  <c r="AD386" i="11"/>
  <c r="AI386" i="11" s="1"/>
  <c r="AJ386" i="11" s="1"/>
  <c r="Z386" i="11"/>
  <c r="AH386" i="11" s="1"/>
  <c r="AD394" i="11"/>
  <c r="Z394" i="11"/>
  <c r="AH394" i="11" s="1"/>
  <c r="AD398" i="11"/>
  <c r="Z398" i="11"/>
  <c r="AH398" i="11" s="1"/>
  <c r="AD406" i="11"/>
  <c r="AI406" i="11" s="1"/>
  <c r="AJ406" i="11" s="1"/>
  <c r="Z406" i="11"/>
  <c r="AH406" i="11" s="1"/>
  <c r="AD430" i="11"/>
  <c r="Z430" i="11"/>
  <c r="AH430" i="11" s="1"/>
  <c r="AD434" i="11"/>
  <c r="AI434" i="11" s="1"/>
  <c r="AJ434" i="11" s="1"/>
  <c r="Z434" i="11"/>
  <c r="AH434" i="11" s="1"/>
  <c r="Z443" i="11"/>
  <c r="AD443" i="11"/>
  <c r="Z475" i="11"/>
  <c r="AD475" i="11"/>
  <c r="Z491" i="11"/>
  <c r="AD491" i="11"/>
  <c r="AI491" i="11" s="1"/>
  <c r="AJ491" i="11" s="1"/>
  <c r="AF497" i="11"/>
  <c r="AE497" i="11"/>
  <c r="AB497" i="11"/>
  <c r="AG497" i="11"/>
  <c r="AG644" i="11"/>
  <c r="AF644" i="11"/>
  <c r="AE644" i="11"/>
  <c r="AB644" i="11"/>
  <c r="AG996" i="11"/>
  <c r="AF996" i="11"/>
  <c r="AE996" i="11"/>
  <c r="AB996" i="11"/>
  <c r="AD10" i="11"/>
  <c r="AI10" i="11" s="1"/>
  <c r="AJ10" i="11" s="1"/>
  <c r="Z10" i="11"/>
  <c r="AH10" i="11" s="1"/>
  <c r="AD6" i="11"/>
  <c r="AI6" i="11" s="1"/>
  <c r="AJ6" i="11" s="1"/>
  <c r="Z6" i="11"/>
  <c r="AH6" i="11" s="1"/>
  <c r="AE29" i="11"/>
  <c r="AB29" i="11"/>
  <c r="AG69" i="11"/>
  <c r="AD70" i="11"/>
  <c r="Z70" i="11"/>
  <c r="AE93" i="11"/>
  <c r="AB93" i="11"/>
  <c r="AD102" i="11"/>
  <c r="AI102" i="11" s="1"/>
  <c r="AJ102" i="11" s="1"/>
  <c r="Z102" i="11"/>
  <c r="AH102" i="11" s="1"/>
  <c r="AE125" i="11"/>
  <c r="AB125" i="11"/>
  <c r="AI127" i="11"/>
  <c r="AJ127" i="11" s="1"/>
  <c r="AD134" i="11"/>
  <c r="Z134" i="11"/>
  <c r="AE157" i="11"/>
  <c r="AB157" i="11"/>
  <c r="AH159" i="11"/>
  <c r="AD166" i="11"/>
  <c r="AI166" i="11" s="1"/>
  <c r="AJ166" i="11" s="1"/>
  <c r="Z166" i="11"/>
  <c r="AH166" i="11" s="1"/>
  <c r="AI438" i="11"/>
  <c r="AJ438" i="11" s="1"/>
  <c r="Z439" i="11"/>
  <c r="AD439" i="11"/>
  <c r="AF445" i="11"/>
  <c r="AE445" i="11"/>
  <c r="AB445" i="11"/>
  <c r="AG445" i="11"/>
  <c r="Z455" i="11"/>
  <c r="AD455" i="11"/>
  <c r="AF461" i="11"/>
  <c r="AB461" i="11"/>
  <c r="AE461" i="11"/>
  <c r="AG461" i="11"/>
  <c r="Z471" i="11"/>
  <c r="AD471" i="11"/>
  <c r="AI471" i="11" s="1"/>
  <c r="AJ471" i="11" s="1"/>
  <c r="AF477" i="11"/>
  <c r="AE477" i="11"/>
  <c r="AB477" i="11"/>
  <c r="AG477" i="11"/>
  <c r="Z487" i="11"/>
  <c r="AD487" i="11"/>
  <c r="AI487" i="11" s="1"/>
  <c r="AJ487" i="11" s="1"/>
  <c r="AF493" i="11"/>
  <c r="AE493" i="11"/>
  <c r="AB493" i="11"/>
  <c r="AG493" i="11"/>
  <c r="Z503" i="11"/>
  <c r="AD503" i="11"/>
  <c r="AH503" i="11" s="1"/>
  <c r="AK505" i="11"/>
  <c r="AG505" i="11"/>
  <c r="AF505" i="11"/>
  <c r="Z505" i="11" s="1"/>
  <c r="AH505" i="11" s="1"/>
  <c r="AL505" i="11"/>
  <c r="AK506" i="11"/>
  <c r="AG506" i="11"/>
  <c r="AF506" i="11"/>
  <c r="Z506" i="11" s="1"/>
  <c r="AL506" i="11"/>
  <c r="AF507" i="11"/>
  <c r="AE507" i="11"/>
  <c r="AG507" i="11"/>
  <c r="AL507" i="11"/>
  <c r="AK507" i="11"/>
  <c r="Z528" i="11"/>
  <c r="AH528" i="11" s="1"/>
  <c r="AG548" i="11"/>
  <c r="AF548" i="11"/>
  <c r="AE548" i="11"/>
  <c r="AB548" i="11"/>
  <c r="AE554" i="11"/>
  <c r="AD559" i="11"/>
  <c r="AI559" i="11" s="1"/>
  <c r="AJ559" i="11" s="1"/>
  <c r="Z559" i="11"/>
  <c r="AH559" i="11" s="1"/>
  <c r="AG581" i="11"/>
  <c r="AD596" i="11"/>
  <c r="AH596" i="11" s="1"/>
  <c r="Z596" i="11"/>
  <c r="AE615" i="11"/>
  <c r="AB615" i="11"/>
  <c r="AE679" i="11"/>
  <c r="AB679" i="11"/>
  <c r="Z686" i="11"/>
  <c r="AD686" i="11"/>
  <c r="AI686" i="11" s="1"/>
  <c r="AJ686" i="11" s="1"/>
  <c r="AB709" i="11"/>
  <c r="AF709" i="11"/>
  <c r="AD719" i="11"/>
  <c r="AI719" i="11" s="1"/>
  <c r="AJ719" i="11" s="1"/>
  <c r="Z719" i="11"/>
  <c r="AH719" i="11" s="1"/>
  <c r="AD724" i="11"/>
  <c r="Z724" i="11"/>
  <c r="Z761" i="11"/>
  <c r="AH761" i="11" s="1"/>
  <c r="AE21" i="11"/>
  <c r="AB21" i="11"/>
  <c r="AI119" i="11"/>
  <c r="AJ119" i="11" s="1"/>
  <c r="AD158" i="11"/>
  <c r="AI158" i="11" s="1"/>
  <c r="AJ158" i="11" s="1"/>
  <c r="Z158" i="11"/>
  <c r="AH158" i="11" s="1"/>
  <c r="AE5" i="11"/>
  <c r="AB5" i="11"/>
  <c r="AF21" i="11"/>
  <c r="AF53" i="11"/>
  <c r="AD78" i="11"/>
  <c r="AI78" i="11" s="1"/>
  <c r="AJ78" i="11" s="1"/>
  <c r="Z78" i="11"/>
  <c r="AH78" i="11" s="1"/>
  <c r="AF85" i="11"/>
  <c r="AE101" i="11"/>
  <c r="AB101" i="11"/>
  <c r="AI103" i="11"/>
  <c r="AJ103" i="11" s="1"/>
  <c r="AH103" i="11"/>
  <c r="AD110" i="11"/>
  <c r="AI110" i="11" s="1"/>
  <c r="AJ110" i="11" s="1"/>
  <c r="Z110" i="11"/>
  <c r="AH110" i="11" s="1"/>
  <c r="AG112" i="11"/>
  <c r="AB133" i="11"/>
  <c r="AE133" i="11"/>
  <c r="AE165" i="11"/>
  <c r="AB165" i="11"/>
  <c r="AD174" i="11"/>
  <c r="AI174" i="11" s="1"/>
  <c r="AJ174" i="11" s="1"/>
  <c r="Z174" i="11"/>
  <c r="AH174" i="11" s="1"/>
  <c r="AD182" i="11"/>
  <c r="AI182" i="11" s="1"/>
  <c r="AJ182" i="11" s="1"/>
  <c r="Z182" i="11"/>
  <c r="AH182" i="11" s="1"/>
  <c r="AD186" i="11"/>
  <c r="AI186" i="11" s="1"/>
  <c r="AJ186" i="11" s="1"/>
  <c r="Z186" i="11"/>
  <c r="AH186" i="11" s="1"/>
  <c r="AD206" i="11"/>
  <c r="AI206" i="11" s="1"/>
  <c r="AJ206" i="11" s="1"/>
  <c r="Z206" i="11"/>
  <c r="AH206" i="11" s="1"/>
  <c r="AD210" i="11"/>
  <c r="Z210" i="11"/>
  <c r="AD218" i="11"/>
  <c r="AI218" i="11" s="1"/>
  <c r="AJ218" i="11" s="1"/>
  <c r="Z218" i="11"/>
  <c r="AH218" i="11" s="1"/>
  <c r="AD226" i="11"/>
  <c r="Z226" i="11"/>
  <c r="AD246" i="11"/>
  <c r="AI246" i="11" s="1"/>
  <c r="AJ246" i="11" s="1"/>
  <c r="Z246" i="11"/>
  <c r="AH246" i="11" s="1"/>
  <c r="AD254" i="11"/>
  <c r="AI254" i="11" s="1"/>
  <c r="AJ254" i="11" s="1"/>
  <c r="Z254" i="11"/>
  <c r="AH254" i="11" s="1"/>
  <c r="AD270" i="11"/>
  <c r="Z270" i="11"/>
  <c r="AH270" i="11" s="1"/>
  <c r="AD282" i="11"/>
  <c r="AI282" i="11" s="1"/>
  <c r="AJ282" i="11" s="1"/>
  <c r="Z282" i="11"/>
  <c r="AH282" i="11" s="1"/>
  <c r="AD286" i="11"/>
  <c r="Z286" i="11"/>
  <c r="AH286" i="11" s="1"/>
  <c r="AD302" i="11"/>
  <c r="Z302" i="11"/>
  <c r="AH302" i="11" s="1"/>
  <c r="AD310" i="11"/>
  <c r="Z310" i="11"/>
  <c r="AH310" i="11" s="1"/>
  <c r="AD326" i="11"/>
  <c r="Z326" i="11"/>
  <c r="AH326" i="11" s="1"/>
  <c r="AD334" i="11"/>
  <c r="Z334" i="11"/>
  <c r="AH334" i="11" s="1"/>
  <c r="AD350" i="11"/>
  <c r="AI350" i="11" s="1"/>
  <c r="AJ350" i="11" s="1"/>
  <c r="Z350" i="11"/>
  <c r="AH350" i="11" s="1"/>
  <c r="AD366" i="11"/>
  <c r="AI366" i="11" s="1"/>
  <c r="AJ366" i="11" s="1"/>
  <c r="Z366" i="11"/>
  <c r="AH366" i="11" s="1"/>
  <c r="AD370" i="11"/>
  <c r="Z370" i="11"/>
  <c r="AH370" i="11" s="1"/>
  <c r="AD374" i="11"/>
  <c r="Z374" i="11"/>
  <c r="AH374" i="11" s="1"/>
  <c r="AD410" i="11"/>
  <c r="Z410" i="11"/>
  <c r="AH410" i="11" s="1"/>
  <c r="AD418" i="11"/>
  <c r="AI418" i="11" s="1"/>
  <c r="AJ418" i="11" s="1"/>
  <c r="Z418" i="11"/>
  <c r="AH418" i="11" s="1"/>
  <c r="AD422" i="11"/>
  <c r="Z422" i="11"/>
  <c r="AH422" i="11" s="1"/>
  <c r="AF449" i="11"/>
  <c r="AE449" i="11"/>
  <c r="AB449" i="11"/>
  <c r="AG449" i="11"/>
  <c r="AF465" i="11"/>
  <c r="AE465" i="11"/>
  <c r="AB465" i="11"/>
  <c r="AG465" i="11"/>
  <c r="AG516" i="11"/>
  <c r="AF516" i="11"/>
  <c r="AE516" i="11"/>
  <c r="AB516" i="11"/>
  <c r="AB741" i="11"/>
  <c r="AF741" i="11"/>
  <c r="AF812" i="11"/>
  <c r="AG812" i="11"/>
  <c r="AE812" i="11"/>
  <c r="AB812" i="11"/>
  <c r="AD944" i="11"/>
  <c r="Z944" i="11"/>
  <c r="AF1029" i="11"/>
  <c r="AL1029" i="11"/>
  <c r="AK1029" i="11"/>
  <c r="AG1029" i="11"/>
  <c r="AE1029" i="11"/>
  <c r="AG1288" i="11"/>
  <c r="AF1288" i="11"/>
  <c r="AE1288" i="11"/>
  <c r="AB1288" i="11"/>
  <c r="AG37" i="11"/>
  <c r="AD38" i="11"/>
  <c r="AI38" i="11" s="1"/>
  <c r="AJ38" i="11" s="1"/>
  <c r="Z38" i="11"/>
  <c r="AH38" i="11" s="1"/>
  <c r="Z51" i="11"/>
  <c r="AD51" i="11"/>
  <c r="AH51" i="11" s="1"/>
  <c r="AE61" i="11"/>
  <c r="AB61" i="11"/>
  <c r="AD2" i="11"/>
  <c r="AI2" i="11" s="1"/>
  <c r="AJ2" i="11" s="1"/>
  <c r="Z2" i="11"/>
  <c r="AH2" i="11" s="1"/>
  <c r="AE4" i="11"/>
  <c r="AF9" i="11"/>
  <c r="AE25" i="11"/>
  <c r="AB25" i="11"/>
  <c r="AG33" i="11"/>
  <c r="AD34" i="11"/>
  <c r="AI34" i="11" s="1"/>
  <c r="AJ34" i="11" s="1"/>
  <c r="Z34" i="11"/>
  <c r="AH34" i="11" s="1"/>
  <c r="AG36" i="11"/>
  <c r="AF41" i="11"/>
  <c r="AE57" i="11"/>
  <c r="AB57" i="11"/>
  <c r="AG65" i="11"/>
  <c r="AD66" i="11"/>
  <c r="Z66" i="11"/>
  <c r="AG68" i="11"/>
  <c r="AF73" i="11"/>
  <c r="AL82" i="11"/>
  <c r="AE89" i="11"/>
  <c r="AB89" i="11"/>
  <c r="AG97" i="11"/>
  <c r="AD98" i="11"/>
  <c r="AI98" i="11" s="1"/>
  <c r="AJ98" i="11" s="1"/>
  <c r="Z98" i="11"/>
  <c r="AH98" i="11" s="1"/>
  <c r="AG100" i="11"/>
  <c r="AF105" i="11"/>
  <c r="AE121" i="11"/>
  <c r="AB121" i="11"/>
  <c r="AG129" i="11"/>
  <c r="AD130" i="11"/>
  <c r="AI130" i="11" s="1"/>
  <c r="AJ130" i="11" s="1"/>
  <c r="Z130" i="11"/>
  <c r="AH130" i="11" s="1"/>
  <c r="AG132" i="11"/>
  <c r="AF137" i="11"/>
  <c r="AE153" i="11"/>
  <c r="AB153" i="11"/>
  <c r="AI155" i="11"/>
  <c r="AJ155" i="11" s="1"/>
  <c r="AH155" i="11"/>
  <c r="AG161" i="11"/>
  <c r="AD162" i="11"/>
  <c r="AI162" i="11" s="1"/>
  <c r="AJ162" i="11" s="1"/>
  <c r="Z162" i="11"/>
  <c r="AH162" i="11" s="1"/>
  <c r="AF169" i="11"/>
  <c r="Z175" i="11"/>
  <c r="AH175" i="11" s="1"/>
  <c r="AD175" i="11"/>
  <c r="AI175" i="11" s="1"/>
  <c r="AJ175" i="11" s="1"/>
  <c r="Z179" i="11"/>
  <c r="AH179" i="11" s="1"/>
  <c r="AD179" i="11"/>
  <c r="AI179" i="11" s="1"/>
  <c r="AJ179" i="11" s="1"/>
  <c r="Z183" i="11"/>
  <c r="AH183" i="11" s="1"/>
  <c r="AD183" i="11"/>
  <c r="AI183" i="11" s="1"/>
  <c r="AJ183" i="11" s="1"/>
  <c r="Z187" i="11"/>
  <c r="AH187" i="11" s="1"/>
  <c r="AD187" i="11"/>
  <c r="AI187" i="11" s="1"/>
  <c r="AJ187" i="11" s="1"/>
  <c r="Z191" i="11"/>
  <c r="AH191" i="11" s="1"/>
  <c r="AD191" i="11"/>
  <c r="AI191" i="11" s="1"/>
  <c r="AJ191" i="11" s="1"/>
  <c r="Z195" i="11"/>
  <c r="AH195" i="11" s="1"/>
  <c r="AD195" i="11"/>
  <c r="AI195" i="11" s="1"/>
  <c r="AJ195" i="11" s="1"/>
  <c r="Z199" i="11"/>
  <c r="AH199" i="11" s="1"/>
  <c r="AD199" i="11"/>
  <c r="AI199" i="11" s="1"/>
  <c r="AJ199" i="11" s="1"/>
  <c r="Z203" i="11"/>
  <c r="AH203" i="11" s="1"/>
  <c r="AD203" i="11"/>
  <c r="AI203" i="11" s="1"/>
  <c r="AJ203" i="11" s="1"/>
  <c r="Z207" i="11"/>
  <c r="AH207" i="11" s="1"/>
  <c r="AD207" i="11"/>
  <c r="AI207" i="11" s="1"/>
  <c r="AJ207" i="11" s="1"/>
  <c r="Z211" i="11"/>
  <c r="AH211" i="11" s="1"/>
  <c r="AD211" i="11"/>
  <c r="AI211" i="11" s="1"/>
  <c r="AJ211" i="11" s="1"/>
  <c r="Z215" i="11"/>
  <c r="AH215" i="11" s="1"/>
  <c r="AD215" i="11"/>
  <c r="AI215" i="11" s="1"/>
  <c r="AJ215" i="11" s="1"/>
  <c r="Z219" i="11"/>
  <c r="AH219" i="11" s="1"/>
  <c r="AD219" i="11"/>
  <c r="AI219" i="11" s="1"/>
  <c r="AJ219" i="11" s="1"/>
  <c r="Z223" i="11"/>
  <c r="AH223" i="11" s="1"/>
  <c r="AD223" i="11"/>
  <c r="AI223" i="11" s="1"/>
  <c r="AJ223" i="11" s="1"/>
  <c r="Z227" i="11"/>
  <c r="AH227" i="11" s="1"/>
  <c r="AD227" i="11"/>
  <c r="AI227" i="11" s="1"/>
  <c r="AJ227" i="11" s="1"/>
  <c r="Z231" i="11"/>
  <c r="AH231" i="11" s="1"/>
  <c r="AD231" i="11"/>
  <c r="AI231" i="11" s="1"/>
  <c r="AJ231" i="11" s="1"/>
  <c r="Z235" i="11"/>
  <c r="AH235" i="11" s="1"/>
  <c r="AD235" i="11"/>
  <c r="AI235" i="11" s="1"/>
  <c r="AJ235" i="11" s="1"/>
  <c r="Z239" i="11"/>
  <c r="AH239" i="11" s="1"/>
  <c r="AD239" i="11"/>
  <c r="AI239" i="11" s="1"/>
  <c r="AJ239" i="11" s="1"/>
  <c r="Z243" i="11"/>
  <c r="AD243" i="11"/>
  <c r="AH243" i="11" s="1"/>
  <c r="Z247" i="11"/>
  <c r="AH247" i="11" s="1"/>
  <c r="AD247" i="11"/>
  <c r="AI247" i="11" s="1"/>
  <c r="AJ247" i="11" s="1"/>
  <c r="Z251" i="11"/>
  <c r="AD251" i="11"/>
  <c r="AH251" i="11" s="1"/>
  <c r="Z255" i="11"/>
  <c r="AD255" i="11"/>
  <c r="AH255" i="11" s="1"/>
  <c r="Z259" i="11"/>
  <c r="AH259" i="11" s="1"/>
  <c r="AD259" i="11"/>
  <c r="AI259" i="11" s="1"/>
  <c r="AJ259" i="11" s="1"/>
  <c r="Z263" i="11"/>
  <c r="AH263" i="11" s="1"/>
  <c r="AD263" i="11"/>
  <c r="AI263" i="11" s="1"/>
  <c r="AJ263" i="11" s="1"/>
  <c r="Z267" i="11"/>
  <c r="AD267" i="11"/>
  <c r="AH267" i="11" s="1"/>
  <c r="AI270" i="11"/>
  <c r="AJ270" i="11" s="1"/>
  <c r="Z271" i="11"/>
  <c r="AH271" i="11" s="1"/>
  <c r="AD271" i="11"/>
  <c r="AI271" i="11" s="1"/>
  <c r="AJ271" i="11" s="1"/>
  <c r="AI274" i="11"/>
  <c r="AJ274" i="11" s="1"/>
  <c r="Z275" i="11"/>
  <c r="AH275" i="11" s="1"/>
  <c r="AD275" i="11"/>
  <c r="AI275" i="11" s="1"/>
  <c r="AJ275" i="11" s="1"/>
  <c r="Z279" i="11"/>
  <c r="AD279" i="11"/>
  <c r="AH279" i="11" s="1"/>
  <c r="Z283" i="11"/>
  <c r="AH283" i="11" s="1"/>
  <c r="AD283" i="11"/>
  <c r="AI283" i="11" s="1"/>
  <c r="AJ283" i="11" s="1"/>
  <c r="AI286" i="11"/>
  <c r="AJ286" i="11" s="1"/>
  <c r="Z287" i="11"/>
  <c r="AH287" i="11" s="1"/>
  <c r="AD287" i="11"/>
  <c r="AI287" i="11" s="1"/>
  <c r="AJ287" i="11" s="1"/>
  <c r="Z291" i="11"/>
  <c r="AH291" i="11" s="1"/>
  <c r="AD291" i="11"/>
  <c r="AI291" i="11" s="1"/>
  <c r="AJ291" i="11" s="1"/>
  <c r="AI294" i="11"/>
  <c r="AJ294" i="11" s="1"/>
  <c r="Z295" i="11"/>
  <c r="AH295" i="11" s="1"/>
  <c r="AD295" i="11"/>
  <c r="AI295" i="11" s="1"/>
  <c r="AJ295" i="11" s="1"/>
  <c r="AI298" i="11"/>
  <c r="AJ298" i="11" s="1"/>
  <c r="Z299" i="11"/>
  <c r="AH299" i="11" s="1"/>
  <c r="AD299" i="11"/>
  <c r="AI299" i="11" s="1"/>
  <c r="AJ299" i="11" s="1"/>
  <c r="AI302" i="11"/>
  <c r="AJ302" i="11" s="1"/>
  <c r="Z303" i="11"/>
  <c r="AH303" i="11" s="1"/>
  <c r="AD303" i="11"/>
  <c r="AI303" i="11" s="1"/>
  <c r="AJ303" i="11" s="1"/>
  <c r="Z307" i="11"/>
  <c r="AH307" i="11" s="1"/>
  <c r="AD307" i="11"/>
  <c r="AI307" i="11" s="1"/>
  <c r="AJ307" i="11" s="1"/>
  <c r="AI310" i="11"/>
  <c r="AJ310" i="11" s="1"/>
  <c r="Z311" i="11"/>
  <c r="AH311" i="11" s="1"/>
  <c r="AD311" i="11"/>
  <c r="AI311" i="11" s="1"/>
  <c r="AJ311" i="11" s="1"/>
  <c r="AI314" i="11"/>
  <c r="AJ314" i="11" s="1"/>
  <c r="Z315" i="11"/>
  <c r="AH315" i="11" s="1"/>
  <c r="AD315" i="11"/>
  <c r="AI315" i="11" s="1"/>
  <c r="AJ315" i="11" s="1"/>
  <c r="Z319" i="11"/>
  <c r="AH319" i="11" s="1"/>
  <c r="AD319" i="11"/>
  <c r="AI319" i="11" s="1"/>
  <c r="AJ319" i="11" s="1"/>
  <c r="Z323" i="11"/>
  <c r="AH323" i="11" s="1"/>
  <c r="AD323" i="11"/>
  <c r="AI323" i="11" s="1"/>
  <c r="AJ323" i="11" s="1"/>
  <c r="AI326" i="11"/>
  <c r="AJ326" i="11" s="1"/>
  <c r="Z327" i="11"/>
  <c r="AH327" i="11" s="1"/>
  <c r="AD327" i="11"/>
  <c r="AI327" i="11" s="1"/>
  <c r="AJ327" i="11" s="1"/>
  <c r="Z331" i="11"/>
  <c r="AH331" i="11" s="1"/>
  <c r="AD331" i="11"/>
  <c r="AI331" i="11" s="1"/>
  <c r="AJ331" i="11" s="1"/>
  <c r="AI334" i="11"/>
  <c r="AJ334" i="11" s="1"/>
  <c r="Z335" i="11"/>
  <c r="AH335" i="11" s="1"/>
  <c r="AD335" i="11"/>
  <c r="AI335" i="11" s="1"/>
  <c r="AJ335" i="11" s="1"/>
  <c r="AI338" i="11"/>
  <c r="AJ338" i="11" s="1"/>
  <c r="Z339" i="11"/>
  <c r="AD339" i="11"/>
  <c r="AH339" i="11" s="1"/>
  <c r="Z343" i="11"/>
  <c r="AH343" i="11" s="1"/>
  <c r="AD343" i="11"/>
  <c r="AI343" i="11" s="1"/>
  <c r="AJ343" i="11" s="1"/>
  <c r="AI346" i="11"/>
  <c r="AJ346" i="11" s="1"/>
  <c r="Z351" i="11"/>
  <c r="AD351" i="11"/>
  <c r="AH351" i="11" s="1"/>
  <c r="AI354" i="11"/>
  <c r="AJ354" i="11" s="1"/>
  <c r="Z355" i="11"/>
  <c r="AH355" i="11" s="1"/>
  <c r="AD355" i="11"/>
  <c r="AI355" i="11" s="1"/>
  <c r="AJ355" i="11" s="1"/>
  <c r="AI358" i="11"/>
  <c r="AJ358" i="11" s="1"/>
  <c r="Z359" i="11"/>
  <c r="AH359" i="11" s="1"/>
  <c r="AD359" i="11"/>
  <c r="AI359" i="11" s="1"/>
  <c r="AJ359" i="11" s="1"/>
  <c r="AI362" i="11"/>
  <c r="AJ362" i="11" s="1"/>
  <c r="Z363" i="11"/>
  <c r="AH363" i="11" s="1"/>
  <c r="AD363" i="11"/>
  <c r="AI363" i="11" s="1"/>
  <c r="AJ363" i="11" s="1"/>
  <c r="Z367" i="11"/>
  <c r="AH367" i="11" s="1"/>
  <c r="AD367" i="11"/>
  <c r="AI367" i="11" s="1"/>
  <c r="AJ367" i="11" s="1"/>
  <c r="AI370" i="11"/>
  <c r="AJ370" i="11" s="1"/>
  <c r="Z371" i="11"/>
  <c r="AH371" i="11" s="1"/>
  <c r="AD371" i="11"/>
  <c r="AI371" i="11" s="1"/>
  <c r="AJ371" i="11" s="1"/>
  <c r="AI374" i="11"/>
  <c r="AJ374" i="11" s="1"/>
  <c r="Z375" i="11"/>
  <c r="AH375" i="11" s="1"/>
  <c r="AD375" i="11"/>
  <c r="AI375" i="11" s="1"/>
  <c r="AJ375" i="11" s="1"/>
  <c r="Z379" i="11"/>
  <c r="AH379" i="11" s="1"/>
  <c r="AD379" i="11"/>
  <c r="AI379" i="11" s="1"/>
  <c r="AJ379" i="11" s="1"/>
  <c r="Z383" i="11"/>
  <c r="AH383" i="11" s="1"/>
  <c r="AD383" i="11"/>
  <c r="AI383" i="11" s="1"/>
  <c r="AJ383" i="11" s="1"/>
  <c r="Z387" i="11"/>
  <c r="AH387" i="11" s="1"/>
  <c r="AD387" i="11"/>
  <c r="AI387" i="11" s="1"/>
  <c r="AJ387" i="11" s="1"/>
  <c r="AI390" i="11"/>
  <c r="AJ390" i="11" s="1"/>
  <c r="Z391" i="11"/>
  <c r="AH391" i="11" s="1"/>
  <c r="AD391" i="11"/>
  <c r="AI391" i="11" s="1"/>
  <c r="AJ391" i="11" s="1"/>
  <c r="AI394" i="11"/>
  <c r="AJ394" i="11" s="1"/>
  <c r="Z395" i="11"/>
  <c r="AH395" i="11" s="1"/>
  <c r="AD395" i="11"/>
  <c r="AI395" i="11" s="1"/>
  <c r="AJ395" i="11" s="1"/>
  <c r="AI398" i="11"/>
  <c r="AJ398" i="11" s="1"/>
  <c r="Z399" i="11"/>
  <c r="AH399" i="11" s="1"/>
  <c r="AD399" i="11"/>
  <c r="AI399" i="11" s="1"/>
  <c r="AJ399" i="11" s="1"/>
  <c r="AI402" i="11"/>
  <c r="AJ402" i="11" s="1"/>
  <c r="Z403" i="11"/>
  <c r="AD403" i="11"/>
  <c r="AH403" i="11" s="1"/>
  <c r="Z407" i="11"/>
  <c r="AH407" i="11" s="1"/>
  <c r="AD407" i="11"/>
  <c r="AI407" i="11" s="1"/>
  <c r="AJ407" i="11" s="1"/>
  <c r="AI410" i="11"/>
  <c r="AJ410" i="11" s="1"/>
  <c r="Z411" i="11"/>
  <c r="AH411" i="11" s="1"/>
  <c r="AD411" i="11"/>
  <c r="AI411" i="11" s="1"/>
  <c r="AJ411" i="11" s="1"/>
  <c r="AI414" i="11"/>
  <c r="AJ414" i="11" s="1"/>
  <c r="Z415" i="11"/>
  <c r="AH415" i="11" s="1"/>
  <c r="AD415" i="11"/>
  <c r="AI415" i="11" s="1"/>
  <c r="AJ415" i="11" s="1"/>
  <c r="Z419" i="11"/>
  <c r="AH419" i="11" s="1"/>
  <c r="AD419" i="11"/>
  <c r="AI419" i="11" s="1"/>
  <c r="AJ419" i="11" s="1"/>
  <c r="AI422" i="11"/>
  <c r="AJ422" i="11" s="1"/>
  <c r="Z423" i="11"/>
  <c r="AH423" i="11" s="1"/>
  <c r="AD423" i="11"/>
  <c r="AI423" i="11" s="1"/>
  <c r="AJ423" i="11" s="1"/>
  <c r="AI426" i="11"/>
  <c r="AJ426" i="11" s="1"/>
  <c r="Z427" i="11"/>
  <c r="AH427" i="11" s="1"/>
  <c r="AD427" i="11"/>
  <c r="AI427" i="11" s="1"/>
  <c r="AJ427" i="11" s="1"/>
  <c r="AI430" i="11"/>
  <c r="AJ430" i="11" s="1"/>
  <c r="Z431" i="11"/>
  <c r="AH431" i="11" s="1"/>
  <c r="AD431" i="11"/>
  <c r="AI431" i="11" s="1"/>
  <c r="AJ431" i="11" s="1"/>
  <c r="Z435" i="11"/>
  <c r="AH435" i="11" s="1"/>
  <c r="AD435" i="11"/>
  <c r="AI435" i="11" s="1"/>
  <c r="AJ435" i="11" s="1"/>
  <c r="AI443" i="11"/>
  <c r="AJ443" i="11" s="1"/>
  <c r="AD446" i="11"/>
  <c r="AI446" i="11" s="1"/>
  <c r="AJ446" i="11" s="1"/>
  <c r="Z446" i="11"/>
  <c r="AH446" i="11" s="1"/>
  <c r="AI459" i="11"/>
  <c r="AJ459" i="11" s="1"/>
  <c r="AD462" i="11"/>
  <c r="AI462" i="11" s="1"/>
  <c r="AJ462" i="11" s="1"/>
  <c r="Z462" i="11"/>
  <c r="AH462" i="11" s="1"/>
  <c r="AI475" i="11"/>
  <c r="AJ475" i="11" s="1"/>
  <c r="AD478" i="11"/>
  <c r="AI478" i="11" s="1"/>
  <c r="AJ478" i="11" s="1"/>
  <c r="Z478" i="11"/>
  <c r="AH478" i="11" s="1"/>
  <c r="AI482" i="11"/>
  <c r="AJ482" i="11" s="1"/>
  <c r="AD482" i="11"/>
  <c r="AI498" i="11"/>
  <c r="AJ498" i="11" s="1"/>
  <c r="AD498" i="11"/>
  <c r="AB522" i="11"/>
  <c r="AG522" i="11"/>
  <c r="AB549" i="11"/>
  <c r="AG549" i="11"/>
  <c r="AB618" i="11"/>
  <c r="AG618" i="11"/>
  <c r="AD628" i="11"/>
  <c r="AI628" i="11" s="1"/>
  <c r="AJ628" i="11" s="1"/>
  <c r="Z628" i="11"/>
  <c r="AK633" i="11"/>
  <c r="AG633" i="11"/>
  <c r="AF633" i="11"/>
  <c r="Z633" i="11" s="1"/>
  <c r="AH633" i="11" s="1"/>
  <c r="AL633" i="11"/>
  <c r="AK634" i="11"/>
  <c r="AG634" i="11"/>
  <c r="AF634" i="11"/>
  <c r="AL634" i="11"/>
  <c r="AF635" i="11"/>
  <c r="AG635" i="11"/>
  <c r="AE635" i="11"/>
  <c r="AD635" i="11" s="1"/>
  <c r="AI635" i="11" s="1"/>
  <c r="AJ635" i="11" s="1"/>
  <c r="AL635" i="11"/>
  <c r="AK635" i="11"/>
  <c r="AB650" i="11"/>
  <c r="AG650" i="11"/>
  <c r="Z667" i="11"/>
  <c r="AG677" i="11"/>
  <c r="AD685" i="11"/>
  <c r="AI685" i="11" s="1"/>
  <c r="AJ685" i="11" s="1"/>
  <c r="Z685" i="11"/>
  <c r="AH685" i="11" s="1"/>
  <c r="Z730" i="11"/>
  <c r="AD730" i="11"/>
  <c r="AE743" i="11"/>
  <c r="AB743" i="11"/>
  <c r="AB746" i="11"/>
  <c r="AG746" i="11"/>
  <c r="AF764" i="11"/>
  <c r="AG764" i="11"/>
  <c r="AE764" i="11"/>
  <c r="AB764" i="11"/>
  <c r="Z910" i="11"/>
  <c r="AD910" i="11"/>
  <c r="AI910" i="11" s="1"/>
  <c r="AJ910" i="11" s="1"/>
  <c r="AF933" i="11"/>
  <c r="Z933" i="11" s="1"/>
  <c r="AH933" i="11" s="1"/>
  <c r="AK933" i="11"/>
  <c r="AG933" i="11"/>
  <c r="AE933" i="11"/>
  <c r="AF961" i="11"/>
  <c r="AL961" i="11"/>
  <c r="AK961" i="11"/>
  <c r="AG961" i="11"/>
  <c r="AE961" i="11"/>
  <c r="AD961" i="11" s="1"/>
  <c r="AF1045" i="11"/>
  <c r="AL1045" i="11"/>
  <c r="AK1045" i="11"/>
  <c r="AG1045" i="11"/>
  <c r="AE1045" i="11"/>
  <c r="AB1589" i="11"/>
  <c r="AG1589" i="11"/>
  <c r="AF1589" i="11"/>
  <c r="AD30" i="11"/>
  <c r="AI30" i="11" s="1"/>
  <c r="AJ30" i="11" s="1"/>
  <c r="Z30" i="11"/>
  <c r="AH30" i="11" s="1"/>
  <c r="Z483" i="11"/>
  <c r="AD483" i="11"/>
  <c r="AI483" i="11" s="1"/>
  <c r="AJ483" i="11" s="1"/>
  <c r="AF489" i="11"/>
  <c r="AE489" i="11"/>
  <c r="AB489" i="11"/>
  <c r="AG489" i="11"/>
  <c r="Z499" i="11"/>
  <c r="AD499" i="11"/>
  <c r="AI499" i="11" s="1"/>
  <c r="AJ499" i="11" s="1"/>
  <c r="AG519" i="11"/>
  <c r="AE519" i="11"/>
  <c r="AB519" i="11"/>
  <c r="AD560" i="11"/>
  <c r="AI560" i="11" s="1"/>
  <c r="AJ560" i="11" s="1"/>
  <c r="Z560" i="11"/>
  <c r="AH560" i="11" s="1"/>
  <c r="AI631" i="11"/>
  <c r="AJ631" i="11" s="1"/>
  <c r="AE647" i="11"/>
  <c r="AB647" i="11"/>
  <c r="Z654" i="11"/>
  <c r="AH654" i="11" s="1"/>
  <c r="AD654" i="11"/>
  <c r="AI654" i="11" s="1"/>
  <c r="AJ654" i="11" s="1"/>
  <c r="Z663" i="11"/>
  <c r="AD663" i="11"/>
  <c r="AI663" i="11" s="1"/>
  <c r="AJ663" i="11" s="1"/>
  <c r="Z665" i="11"/>
  <c r="AD665" i="11"/>
  <c r="AH665" i="11" s="1"/>
  <c r="Z731" i="11"/>
  <c r="AH731" i="11" s="1"/>
  <c r="AF771" i="11"/>
  <c r="AL771" i="11"/>
  <c r="AK771" i="11"/>
  <c r="AG771" i="11"/>
  <c r="AF787" i="11"/>
  <c r="Z787" i="11" s="1"/>
  <c r="AH787" i="11" s="1"/>
  <c r="AL787" i="11"/>
  <c r="AK787" i="11"/>
  <c r="AG787" i="11"/>
  <c r="AF803" i="11"/>
  <c r="AL803" i="11"/>
  <c r="AK803" i="11"/>
  <c r="AG803" i="11"/>
  <c r="AL814" i="11"/>
  <c r="AK814" i="11"/>
  <c r="AG814" i="11"/>
  <c r="AE814" i="11"/>
  <c r="AF831" i="11"/>
  <c r="AK831" i="11"/>
  <c r="AL831" i="11"/>
  <c r="AG831" i="11"/>
  <c r="Z942" i="11"/>
  <c r="AD942" i="11"/>
  <c r="AI942" i="11" s="1"/>
  <c r="AJ942" i="11" s="1"/>
  <c r="AF1764" i="11"/>
  <c r="AG1764" i="11"/>
  <c r="AB1764" i="11"/>
  <c r="AE1764" i="11"/>
  <c r="Z467" i="11"/>
  <c r="AD467" i="11"/>
  <c r="AI467" i="11" s="1"/>
  <c r="AJ467" i="11" s="1"/>
  <c r="AE17" i="11"/>
  <c r="AB17" i="11"/>
  <c r="AD26" i="11"/>
  <c r="AI26" i="11" s="1"/>
  <c r="AJ26" i="11" s="1"/>
  <c r="Z26" i="11"/>
  <c r="AH26" i="11" s="1"/>
  <c r="AD90" i="11"/>
  <c r="AI90" i="11" s="1"/>
  <c r="AJ90" i="11" s="1"/>
  <c r="Z90" i="11"/>
  <c r="AH90" i="11" s="1"/>
  <c r="AE113" i="11"/>
  <c r="AB113" i="11"/>
  <c r="AD122" i="11"/>
  <c r="Z122" i="11"/>
  <c r="AD154" i="11"/>
  <c r="AI154" i="11" s="1"/>
  <c r="AJ154" i="11" s="1"/>
  <c r="Z154" i="11"/>
  <c r="AH154" i="11" s="1"/>
  <c r="AI439" i="11"/>
  <c r="AJ439" i="11" s="1"/>
  <c r="AD442" i="11"/>
  <c r="AI442" i="11" s="1"/>
  <c r="AJ442" i="11" s="1"/>
  <c r="Z442" i="11"/>
  <c r="AH442" i="11" s="1"/>
  <c r="AI455" i="11"/>
  <c r="AJ455" i="11" s="1"/>
  <c r="AD458" i="11"/>
  <c r="AH458" i="11" s="1"/>
  <c r="Z458" i="11"/>
  <c r="AD474" i="11"/>
  <c r="AI474" i="11" s="1"/>
  <c r="AJ474" i="11" s="1"/>
  <c r="Z474" i="11"/>
  <c r="AH474" i="11" s="1"/>
  <c r="AE517" i="11"/>
  <c r="Z535" i="11"/>
  <c r="AD535" i="11"/>
  <c r="AI535" i="11" s="1"/>
  <c r="AJ535" i="11" s="1"/>
  <c r="AK537" i="11"/>
  <c r="AG537" i="11"/>
  <c r="AF537" i="11"/>
  <c r="Z537" i="11" s="1"/>
  <c r="AH537" i="11" s="1"/>
  <c r="AL537" i="11"/>
  <c r="AK538" i="11"/>
  <c r="AG538" i="11"/>
  <c r="AF538" i="11"/>
  <c r="AL538" i="11"/>
  <c r="AF539" i="11"/>
  <c r="AG539" i="11"/>
  <c r="AE539" i="11"/>
  <c r="AD539" i="11" s="1"/>
  <c r="AI539" i="11" s="1"/>
  <c r="AJ539" i="11" s="1"/>
  <c r="AL539" i="11"/>
  <c r="AK539" i="11"/>
  <c r="AE569" i="11"/>
  <c r="AD569" i="11" s="1"/>
  <c r="AI569" i="11" s="1"/>
  <c r="AJ569" i="11" s="1"/>
  <c r="AG580" i="11"/>
  <c r="AF580" i="11"/>
  <c r="AE580" i="11"/>
  <c r="AB580" i="11"/>
  <c r="AF586" i="11"/>
  <c r="AI596" i="11"/>
  <c r="AJ596" i="11" s="1"/>
  <c r="AG645" i="11"/>
  <c r="AD653" i="11"/>
  <c r="AI653" i="11" s="1"/>
  <c r="AJ653" i="11" s="1"/>
  <c r="Z653" i="11"/>
  <c r="AH653" i="11" s="1"/>
  <c r="AL661" i="11"/>
  <c r="AI665" i="11"/>
  <c r="AJ665" i="11" s="1"/>
  <c r="AF682" i="11"/>
  <c r="AD692" i="11"/>
  <c r="AH692" i="11" s="1"/>
  <c r="Z692" i="11"/>
  <c r="AE711" i="11"/>
  <c r="AB711" i="11"/>
  <c r="AB714" i="11"/>
  <c r="AG714" i="11"/>
  <c r="AI724" i="11"/>
  <c r="AJ724" i="11" s="1"/>
  <c r="Z729" i="11"/>
  <c r="AD729" i="11"/>
  <c r="AI729" i="11" s="1"/>
  <c r="AJ729" i="11" s="1"/>
  <c r="AD749" i="11"/>
  <c r="AI749" i="11" s="1"/>
  <c r="AJ749" i="11" s="1"/>
  <c r="Z749" i="11"/>
  <c r="AH749" i="11" s="1"/>
  <c r="Z752" i="11"/>
  <c r="AH752" i="11" s="1"/>
  <c r="AL782" i="11"/>
  <c r="AK782" i="11"/>
  <c r="AG782" i="11"/>
  <c r="AE782" i="11"/>
  <c r="AL798" i="11"/>
  <c r="AK798" i="11"/>
  <c r="AG798" i="11"/>
  <c r="AE798" i="11"/>
  <c r="AD824" i="11"/>
  <c r="Z824" i="11"/>
  <c r="AH824" i="11" s="1"/>
  <c r="AD865" i="11"/>
  <c r="Z865" i="11"/>
  <c r="AF965" i="11"/>
  <c r="AK965" i="11"/>
  <c r="AG965" i="11"/>
  <c r="AL965" i="11"/>
  <c r="AE965" i="11"/>
  <c r="AG1064" i="11"/>
  <c r="AF1064" i="11"/>
  <c r="AE1064" i="11"/>
  <c r="AB1064" i="11"/>
  <c r="AG1160" i="11"/>
  <c r="AF1160" i="11"/>
  <c r="AE1160" i="11"/>
  <c r="AB1160" i="11"/>
  <c r="AE529" i="11"/>
  <c r="AE530" i="11"/>
  <c r="AD530" i="11" s="1"/>
  <c r="AI530" i="11" s="1"/>
  <c r="AJ530" i="11" s="1"/>
  <c r="AD536" i="11"/>
  <c r="AI536" i="11" s="1"/>
  <c r="AJ536" i="11" s="1"/>
  <c r="AE561" i="11"/>
  <c r="AE562" i="11"/>
  <c r="Z562" i="11" s="1"/>
  <c r="AH562" i="11" s="1"/>
  <c r="AE593" i="11"/>
  <c r="AD593" i="11" s="1"/>
  <c r="AI593" i="11" s="1"/>
  <c r="AJ593" i="11" s="1"/>
  <c r="AE594" i="11"/>
  <c r="AE625" i="11"/>
  <c r="AE626" i="11"/>
  <c r="AD626" i="11" s="1"/>
  <c r="AI626" i="11" s="1"/>
  <c r="AJ626" i="11" s="1"/>
  <c r="AD728" i="11"/>
  <c r="AI728" i="11" s="1"/>
  <c r="AJ728" i="11" s="1"/>
  <c r="AE753" i="11"/>
  <c r="AD753" i="11" s="1"/>
  <c r="AI753" i="11" s="1"/>
  <c r="AJ753" i="11" s="1"/>
  <c r="AE754" i="11"/>
  <c r="AF778" i="11"/>
  <c r="AF794" i="11"/>
  <c r="AD794" i="11" s="1"/>
  <c r="AI794" i="11" s="1"/>
  <c r="AJ794" i="11" s="1"/>
  <c r="AE799" i="11"/>
  <c r="AF810" i="11"/>
  <c r="AE815" i="11"/>
  <c r="AF819" i="11"/>
  <c r="AK819" i="11"/>
  <c r="AE819" i="11"/>
  <c r="Z819" i="11" s="1"/>
  <c r="AH819" i="11" s="1"/>
  <c r="AD828" i="11"/>
  <c r="AI828" i="11" s="1"/>
  <c r="AJ828" i="11" s="1"/>
  <c r="AF835" i="11"/>
  <c r="AK835" i="11"/>
  <c r="AE835" i="11"/>
  <c r="AD844" i="11"/>
  <c r="AI844" i="11" s="1"/>
  <c r="AJ844" i="11" s="1"/>
  <c r="AD852" i="11"/>
  <c r="AH852" i="11" s="1"/>
  <c r="AD860" i="11"/>
  <c r="AD876" i="11"/>
  <c r="AF901" i="11"/>
  <c r="AK901" i="11"/>
  <c r="AG901" i="11"/>
  <c r="AL901" i="11"/>
  <c r="AD908" i="11"/>
  <c r="AI908" i="11" s="1"/>
  <c r="AJ908" i="11" s="1"/>
  <c r="Z908" i="11"/>
  <c r="AH908" i="11" s="1"/>
  <c r="AF915" i="11"/>
  <c r="AG915" i="11"/>
  <c r="AK915" i="11"/>
  <c r="AB934" i="11"/>
  <c r="AF934" i="11"/>
  <c r="AF945" i="11"/>
  <c r="AL945" i="11"/>
  <c r="AK945" i="11"/>
  <c r="AG945" i="11"/>
  <c r="AF949" i="11"/>
  <c r="AK949" i="11"/>
  <c r="AG949" i="11"/>
  <c r="Z982" i="11"/>
  <c r="AD982" i="11"/>
  <c r="Z1006" i="11"/>
  <c r="AD1006" i="11"/>
  <c r="AI1006" i="11" s="1"/>
  <c r="AJ1006" i="11" s="1"/>
  <c r="AG1016" i="11"/>
  <c r="AF1016" i="11"/>
  <c r="AE1016" i="11"/>
  <c r="AB1016" i="11"/>
  <c r="Z1022" i="11"/>
  <c r="AD1022" i="11"/>
  <c r="AI1022" i="11" s="1"/>
  <c r="AJ1022" i="11" s="1"/>
  <c r="AF1073" i="11"/>
  <c r="AL1073" i="11"/>
  <c r="AK1073" i="11"/>
  <c r="AG1073" i="11"/>
  <c r="AF1109" i="11"/>
  <c r="AL1109" i="11"/>
  <c r="AK1109" i="11"/>
  <c r="AG1109" i="11"/>
  <c r="AG1144" i="11"/>
  <c r="AF1144" i="11"/>
  <c r="AE1144" i="11"/>
  <c r="AB1144" i="11"/>
  <c r="AF1237" i="11"/>
  <c r="AL1237" i="11"/>
  <c r="AK1237" i="11"/>
  <c r="AG1237" i="11"/>
  <c r="AG1256" i="11"/>
  <c r="AF1256" i="11"/>
  <c r="AE1256" i="11"/>
  <c r="AB1256" i="11"/>
  <c r="AF1321" i="11"/>
  <c r="AE1321" i="11"/>
  <c r="AL1321" i="11"/>
  <c r="AK1321" i="11"/>
  <c r="AF1353" i="11"/>
  <c r="AE1353" i="11"/>
  <c r="AL1353" i="11"/>
  <c r="AK1353" i="11"/>
  <c r="AB1468" i="11"/>
  <c r="AG1468" i="11"/>
  <c r="AF1468" i="11"/>
  <c r="AE1468" i="11"/>
  <c r="AF1542" i="11"/>
  <c r="AE1542" i="11"/>
  <c r="AB1542" i="11"/>
  <c r="AD504" i="11"/>
  <c r="AI504" i="11" s="1"/>
  <c r="AJ504" i="11" s="1"/>
  <c r="AD568" i="11"/>
  <c r="AI568" i="11" s="1"/>
  <c r="AJ568" i="11" s="1"/>
  <c r="AD600" i="11"/>
  <c r="AI600" i="11" s="1"/>
  <c r="AJ600" i="11" s="1"/>
  <c r="AD632" i="11"/>
  <c r="AH632" i="11" s="1"/>
  <c r="AE657" i="11"/>
  <c r="AE658" i="11"/>
  <c r="AD664" i="11"/>
  <c r="AI664" i="11" s="1"/>
  <c r="AJ664" i="11" s="1"/>
  <c r="AE689" i="11"/>
  <c r="AD689" i="11" s="1"/>
  <c r="AI689" i="11" s="1"/>
  <c r="AJ689" i="11" s="1"/>
  <c r="AE690" i="11"/>
  <c r="AD690" i="11" s="1"/>
  <c r="AI690" i="11" s="1"/>
  <c r="AJ690" i="11" s="1"/>
  <c r="AD696" i="11"/>
  <c r="AI696" i="11" s="1"/>
  <c r="AJ696" i="11" s="1"/>
  <c r="AE721" i="11"/>
  <c r="AE722" i="11"/>
  <c r="AF762" i="11"/>
  <c r="AE767" i="11"/>
  <c r="Z767" i="11" s="1"/>
  <c r="AH767" i="11" s="1"/>
  <c r="AE783" i="11"/>
  <c r="AD783" i="11" s="1"/>
  <c r="AI783" i="11" s="1"/>
  <c r="AJ783" i="11" s="1"/>
  <c r="AD868" i="11"/>
  <c r="AD884" i="11"/>
  <c r="AD928" i="11"/>
  <c r="Z928" i="11"/>
  <c r="AL3" i="11"/>
  <c r="AL7" i="11"/>
  <c r="AL11" i="11"/>
  <c r="AL15" i="11"/>
  <c r="AL19" i="11"/>
  <c r="AL23" i="11"/>
  <c r="AL27" i="11"/>
  <c r="AL31" i="11"/>
  <c r="AL35" i="11"/>
  <c r="AL39" i="11"/>
  <c r="AL43" i="11"/>
  <c r="AL47" i="11"/>
  <c r="AL51" i="11"/>
  <c r="AL55" i="11"/>
  <c r="AL59" i="11"/>
  <c r="AL63" i="11"/>
  <c r="AL67" i="11"/>
  <c r="AL71" i="11"/>
  <c r="AL75" i="11"/>
  <c r="AL79" i="11"/>
  <c r="AL83" i="11"/>
  <c r="AL87" i="11"/>
  <c r="AL91" i="11"/>
  <c r="AL95" i="11"/>
  <c r="AL99" i="11"/>
  <c r="AL103" i="11"/>
  <c r="AL107" i="11"/>
  <c r="AL111" i="11"/>
  <c r="AL115" i="11"/>
  <c r="AL119" i="11"/>
  <c r="AL123" i="11"/>
  <c r="AL127" i="11"/>
  <c r="AL131" i="11"/>
  <c r="AL135" i="11"/>
  <c r="AL139" i="11"/>
  <c r="AL143" i="11"/>
  <c r="AL147" i="11"/>
  <c r="AL151" i="11"/>
  <c r="AL155" i="11"/>
  <c r="AL159" i="11"/>
  <c r="AL163" i="11"/>
  <c r="AL167" i="11"/>
  <c r="AL171" i="11"/>
  <c r="AL175" i="11"/>
  <c r="AL179" i="11"/>
  <c r="AL183" i="11"/>
  <c r="AL187" i="11"/>
  <c r="AL191" i="11"/>
  <c r="AL195" i="11"/>
  <c r="AL199" i="11"/>
  <c r="AL203" i="11"/>
  <c r="AL207" i="11"/>
  <c r="AL211" i="11"/>
  <c r="AL215" i="11"/>
  <c r="AL219" i="11"/>
  <c r="AL223" i="11"/>
  <c r="AL227" i="11"/>
  <c r="AL231" i="11"/>
  <c r="AL235" i="11"/>
  <c r="AL239" i="11"/>
  <c r="AL243" i="11"/>
  <c r="AL247" i="11"/>
  <c r="AL251" i="11"/>
  <c r="AL255" i="11"/>
  <c r="AL259" i="11"/>
  <c r="AL263" i="11"/>
  <c r="AL267" i="11"/>
  <c r="AL271" i="11"/>
  <c r="AL275" i="11"/>
  <c r="AL279" i="11"/>
  <c r="AL283" i="11"/>
  <c r="AL287" i="11"/>
  <c r="AL291" i="11"/>
  <c r="AL295" i="11"/>
  <c r="AL299" i="11"/>
  <c r="AL303" i="11"/>
  <c r="AL307" i="11"/>
  <c r="AL311" i="11"/>
  <c r="AL315" i="11"/>
  <c r="AL319" i="11"/>
  <c r="AL323" i="11"/>
  <c r="AL327" i="11"/>
  <c r="AL331" i="11"/>
  <c r="AL335" i="11"/>
  <c r="AL339" i="11"/>
  <c r="AL343" i="11"/>
  <c r="AL347" i="11"/>
  <c r="AL351" i="11"/>
  <c r="AL355" i="11"/>
  <c r="AL359" i="11"/>
  <c r="AL363" i="11"/>
  <c r="AL367" i="11"/>
  <c r="AL371" i="11"/>
  <c r="AL375" i="11"/>
  <c r="AL379" i="11"/>
  <c r="AL383" i="11"/>
  <c r="AL387" i="11"/>
  <c r="AL391" i="11"/>
  <c r="AL395" i="11"/>
  <c r="AL399" i="11"/>
  <c r="AL403" i="11"/>
  <c r="AL407" i="11"/>
  <c r="AL411" i="11"/>
  <c r="AL415" i="11"/>
  <c r="AL419" i="11"/>
  <c r="AL423" i="11"/>
  <c r="AL427" i="11"/>
  <c r="AL431" i="11"/>
  <c r="AL435" i="11"/>
  <c r="AL439" i="11"/>
  <c r="AL443" i="11"/>
  <c r="AL447" i="11"/>
  <c r="AL451" i="11"/>
  <c r="AL455" i="11"/>
  <c r="AL459" i="11"/>
  <c r="AL463" i="11"/>
  <c r="AL467" i="11"/>
  <c r="AL471" i="11"/>
  <c r="AL475" i="11"/>
  <c r="AL479" i="11"/>
  <c r="AL483" i="11"/>
  <c r="AL487" i="11"/>
  <c r="AL491" i="11"/>
  <c r="AL495" i="11"/>
  <c r="AL499" i="11"/>
  <c r="AB508" i="11"/>
  <c r="AL509" i="11"/>
  <c r="AL510" i="11"/>
  <c r="AB514" i="11"/>
  <c r="AG526" i="11"/>
  <c r="Z526" i="11" s="1"/>
  <c r="AH526" i="11" s="1"/>
  <c r="AF529" i="11"/>
  <c r="Z529" i="11" s="1"/>
  <c r="AH529" i="11" s="1"/>
  <c r="AF530" i="11"/>
  <c r="AE531" i="11"/>
  <c r="AD531" i="11" s="1"/>
  <c r="AI531" i="11" s="1"/>
  <c r="AJ531" i="11" s="1"/>
  <c r="AE533" i="11"/>
  <c r="AD533" i="11" s="1"/>
  <c r="AI533" i="11" s="1"/>
  <c r="AJ533" i="11" s="1"/>
  <c r="AE534" i="11"/>
  <c r="AD534" i="11" s="1"/>
  <c r="AH538" i="11"/>
  <c r="AB540" i="11"/>
  <c r="AL541" i="11"/>
  <c r="AL542" i="11"/>
  <c r="AB546" i="11"/>
  <c r="AG558" i="11"/>
  <c r="AF561" i="11"/>
  <c r="AF562" i="11"/>
  <c r="AE563" i="11"/>
  <c r="AD563" i="11" s="1"/>
  <c r="AI563" i="11" s="1"/>
  <c r="AJ563" i="11" s="1"/>
  <c r="AL564" i="11"/>
  <c r="AE565" i="11"/>
  <c r="AE566" i="11"/>
  <c r="Z566" i="11" s="1"/>
  <c r="AH566" i="11" s="1"/>
  <c r="AB572" i="11"/>
  <c r="AL573" i="11"/>
  <c r="AL574" i="11"/>
  <c r="AB578" i="11"/>
  <c r="AG590" i="11"/>
  <c r="Z590" i="11" s="1"/>
  <c r="AH590" i="11" s="1"/>
  <c r="AF593" i="11"/>
  <c r="AF594" i="11"/>
  <c r="AE595" i="11"/>
  <c r="Z595" i="11" s="1"/>
  <c r="AH595" i="11" s="1"/>
  <c r="AL596" i="11"/>
  <c r="AE597" i="11"/>
  <c r="AE598" i="11"/>
  <c r="Z598" i="11" s="1"/>
  <c r="AH598" i="11" s="1"/>
  <c r="AB604" i="11"/>
  <c r="AL605" i="11"/>
  <c r="AL606" i="11"/>
  <c r="AB610" i="11"/>
  <c r="AG622" i="11"/>
  <c r="Z622" i="11" s="1"/>
  <c r="AH622" i="11" s="1"/>
  <c r="AF625" i="11"/>
  <c r="AF626" i="11"/>
  <c r="AE627" i="11"/>
  <c r="AL628" i="11"/>
  <c r="AE629" i="11"/>
  <c r="AD629" i="11" s="1"/>
  <c r="AI629" i="11" s="1"/>
  <c r="AJ629" i="11" s="1"/>
  <c r="AE630" i="11"/>
  <c r="AD630" i="11" s="1"/>
  <c r="AH634" i="11"/>
  <c r="AB636" i="11"/>
  <c r="AL637" i="11"/>
  <c r="AL638" i="11"/>
  <c r="AB642" i="11"/>
  <c r="AG654" i="11"/>
  <c r="AF657" i="11"/>
  <c r="AF658" i="11"/>
  <c r="AD658" i="11" s="1"/>
  <c r="AI658" i="11" s="1"/>
  <c r="AJ658" i="11" s="1"/>
  <c r="AE659" i="11"/>
  <c r="AD659" i="11" s="1"/>
  <c r="AI659" i="11" s="1"/>
  <c r="AJ659" i="11" s="1"/>
  <c r="AL660" i="11"/>
  <c r="AE661" i="11"/>
  <c r="AD661" i="11" s="1"/>
  <c r="AI661" i="11" s="1"/>
  <c r="AJ661" i="11" s="1"/>
  <c r="AE662" i="11"/>
  <c r="AD662" i="11" s="1"/>
  <c r="AB668" i="11"/>
  <c r="AB674" i="11"/>
  <c r="AF689" i="11"/>
  <c r="AF690" i="11"/>
  <c r="AE691" i="11"/>
  <c r="AD691" i="11" s="1"/>
  <c r="AI691" i="11" s="1"/>
  <c r="AJ691" i="11" s="1"/>
  <c r="AL692" i="11"/>
  <c r="AE693" i="11"/>
  <c r="AE694" i="11"/>
  <c r="AB700" i="11"/>
  <c r="AB706" i="11"/>
  <c r="AF721" i="11"/>
  <c r="AF722" i="11"/>
  <c r="AE723" i="11"/>
  <c r="AD723" i="11" s="1"/>
  <c r="AI723" i="11" s="1"/>
  <c r="AJ723" i="11" s="1"/>
  <c r="AL724" i="11"/>
  <c r="AE725" i="11"/>
  <c r="AD725" i="11" s="1"/>
  <c r="AI725" i="11" s="1"/>
  <c r="AJ725" i="11" s="1"/>
  <c r="AE726" i="11"/>
  <c r="AD726" i="11" s="1"/>
  <c r="AH726" i="11" s="1"/>
  <c r="AH730" i="11"/>
  <c r="AB732" i="11"/>
  <c r="AB738" i="11"/>
  <c r="AG750" i="11"/>
  <c r="Z750" i="11" s="1"/>
  <c r="AH750" i="11" s="1"/>
  <c r="AF753" i="11"/>
  <c r="AF754" i="11"/>
  <c r="AE755" i="11"/>
  <c r="AD755" i="11" s="1"/>
  <c r="AI755" i="11" s="1"/>
  <c r="AJ755" i="11" s="1"/>
  <c r="AB760" i="11"/>
  <c r="AG762" i="11"/>
  <c r="AG767" i="11"/>
  <c r="AB776" i="11"/>
  <c r="AG778" i="11"/>
  <c r="AG783" i="11"/>
  <c r="AB792" i="11"/>
  <c r="AG794" i="11"/>
  <c r="AG799" i="11"/>
  <c r="AK806" i="11"/>
  <c r="AB808" i="11"/>
  <c r="AG810" i="11"/>
  <c r="Z810" i="11" s="1"/>
  <c r="AG815" i="11"/>
  <c r="AG819" i="11"/>
  <c r="AB821" i="11"/>
  <c r="AG821" i="11"/>
  <c r="AG822" i="11"/>
  <c r="Z822" i="11" s="1"/>
  <c r="AH822" i="11" s="1"/>
  <c r="AG835" i="11"/>
  <c r="AB837" i="11"/>
  <c r="AG837" i="11"/>
  <c r="AG838" i="11"/>
  <c r="AF847" i="11"/>
  <c r="AE847" i="11"/>
  <c r="AD847" i="11" s="1"/>
  <c r="AI847" i="11" s="1"/>
  <c r="AJ847" i="11" s="1"/>
  <c r="AK847" i="11"/>
  <c r="AG847" i="11"/>
  <c r="AG850" i="11"/>
  <c r="AE850" i="11"/>
  <c r="AI852" i="11"/>
  <c r="AJ852" i="11" s="1"/>
  <c r="AF855" i="11"/>
  <c r="AE855" i="11"/>
  <c r="AD855" i="11" s="1"/>
  <c r="AI855" i="11" s="1"/>
  <c r="AJ855" i="11" s="1"/>
  <c r="AK855" i="11"/>
  <c r="AG855" i="11"/>
  <c r="AG858" i="11"/>
  <c r="AE858" i="11"/>
  <c r="Z858" i="11" s="1"/>
  <c r="AH858" i="11" s="1"/>
  <c r="AI860" i="11"/>
  <c r="AJ860" i="11" s="1"/>
  <c r="AL861" i="11"/>
  <c r="AF863" i="11"/>
  <c r="AE863" i="11"/>
  <c r="AD863" i="11" s="1"/>
  <c r="AI863" i="11" s="1"/>
  <c r="AJ863" i="11" s="1"/>
  <c r="AK863" i="11"/>
  <c r="AG863" i="11"/>
  <c r="AG866" i="11"/>
  <c r="AE866" i="11"/>
  <c r="AI868" i="11"/>
  <c r="AJ868" i="11" s="1"/>
  <c r="AF871" i="11"/>
  <c r="AE871" i="11"/>
  <c r="AK871" i="11"/>
  <c r="AG871" i="11"/>
  <c r="AG874" i="11"/>
  <c r="AE874" i="11"/>
  <c r="AI876" i="11"/>
  <c r="AJ876" i="11" s="1"/>
  <c r="AF879" i="11"/>
  <c r="AE879" i="11"/>
  <c r="AK879" i="11"/>
  <c r="AG879" i="11"/>
  <c r="AG882" i="11"/>
  <c r="AE882" i="11"/>
  <c r="AI884" i="11"/>
  <c r="AJ884" i="11" s="1"/>
  <c r="AF887" i="11"/>
  <c r="AE887" i="11"/>
  <c r="AK887" i="11"/>
  <c r="AG887" i="11"/>
  <c r="AG906" i="11"/>
  <c r="AF906" i="11"/>
  <c r="AL915" i="11"/>
  <c r="AF919" i="11"/>
  <c r="AL919" i="11"/>
  <c r="AK919" i="11"/>
  <c r="AF952" i="11"/>
  <c r="AE952" i="11"/>
  <c r="AB952" i="11"/>
  <c r="AI961" i="11"/>
  <c r="AJ961" i="11" s="1"/>
  <c r="AG970" i="11"/>
  <c r="AF970" i="11"/>
  <c r="AF993" i="11"/>
  <c r="AL993" i="11"/>
  <c r="AK993" i="11"/>
  <c r="AG993" i="11"/>
  <c r="AF1013" i="11"/>
  <c r="AL1013" i="11"/>
  <c r="AK1013" i="11"/>
  <c r="AG1013" i="11"/>
  <c r="AG1032" i="11"/>
  <c r="AF1032" i="11"/>
  <c r="AE1032" i="11"/>
  <c r="AB1032" i="11"/>
  <c r="AG1048" i="11"/>
  <c r="AF1048" i="11"/>
  <c r="AE1048" i="11"/>
  <c r="AB1048" i="11"/>
  <c r="AG1076" i="11"/>
  <c r="AF1076" i="11"/>
  <c r="AE1076" i="11"/>
  <c r="AB1076" i="11"/>
  <c r="AF1089" i="11"/>
  <c r="AL1089" i="11"/>
  <c r="AK1089" i="11"/>
  <c r="AG1089" i="11"/>
  <c r="AF1141" i="11"/>
  <c r="AL1141" i="11"/>
  <c r="AK1141" i="11"/>
  <c r="AG1141" i="11"/>
  <c r="AF1253" i="11"/>
  <c r="AL1253" i="11"/>
  <c r="AK1253" i="11"/>
  <c r="AG1253" i="11"/>
  <c r="AG1272" i="11"/>
  <c r="AF1272" i="11"/>
  <c r="AE1272" i="11"/>
  <c r="AB1272" i="11"/>
  <c r="AF1409" i="11"/>
  <c r="AE1409" i="11"/>
  <c r="AL1409" i="11"/>
  <c r="AK1409" i="11"/>
  <c r="AF1441" i="11"/>
  <c r="AE1441" i="11"/>
  <c r="AL1441" i="11"/>
  <c r="AK1441" i="11"/>
  <c r="AF1478" i="11"/>
  <c r="AE1478" i="11"/>
  <c r="AB1478" i="11"/>
  <c r="AB1532" i="11"/>
  <c r="AF1532" i="11"/>
  <c r="AE1532" i="11"/>
  <c r="AE1578" i="11"/>
  <c r="AB1578" i="11"/>
  <c r="AL1598" i="11"/>
  <c r="AK1598" i="11"/>
  <c r="AG1598" i="11"/>
  <c r="AF1598" i="11"/>
  <c r="AE1598" i="11"/>
  <c r="AB1953" i="11"/>
  <c r="AF1953" i="11"/>
  <c r="AG1953" i="11"/>
  <c r="AE1953" i="11"/>
  <c r="AF23" i="11"/>
  <c r="Z23" i="11" s="1"/>
  <c r="AL24" i="11"/>
  <c r="AL40" i="11"/>
  <c r="AF43" i="11"/>
  <c r="Z43" i="11" s="1"/>
  <c r="AH43" i="11" s="1"/>
  <c r="AL44" i="11"/>
  <c r="AL48" i="11"/>
  <c r="AL52" i="11"/>
  <c r="AF55" i="11"/>
  <c r="Z55" i="11" s="1"/>
  <c r="AH55" i="11" s="1"/>
  <c r="AL60" i="11"/>
  <c r="AF63" i="11"/>
  <c r="Z63" i="11" s="1"/>
  <c r="AH63" i="11" s="1"/>
  <c r="AL68" i="11"/>
  <c r="AL88" i="11"/>
  <c r="AF91" i="11"/>
  <c r="Z91" i="11" s="1"/>
  <c r="AH91" i="11" s="1"/>
  <c r="AF95" i="11"/>
  <c r="Z95" i="11" s="1"/>
  <c r="AH95" i="11" s="1"/>
  <c r="AF103" i="11"/>
  <c r="AL120" i="11"/>
  <c r="AF123" i="11"/>
  <c r="Z123" i="11" s="1"/>
  <c r="AH123" i="11" s="1"/>
  <c r="AL124" i="11"/>
  <c r="AL244" i="11"/>
  <c r="AL252" i="11"/>
  <c r="AL268" i="11"/>
  <c r="AL288" i="11"/>
  <c r="AL300" i="11"/>
  <c r="AL304" i="11"/>
  <c r="AL308" i="11"/>
  <c r="AL316" i="11"/>
  <c r="AL328" i="11"/>
  <c r="AL332" i="11"/>
  <c r="AL336" i="11"/>
  <c r="AL356" i="11"/>
  <c r="AL388" i="11"/>
  <c r="AL392" i="11"/>
  <c r="AL408" i="11"/>
  <c r="AL440" i="11"/>
  <c r="AL448" i="11"/>
  <c r="AL464" i="11"/>
  <c r="Z482" i="11"/>
  <c r="AH482" i="11" s="1"/>
  <c r="Z498" i="11"/>
  <c r="AH498" i="11" s="1"/>
  <c r="AL500" i="11"/>
  <c r="Z502" i="11"/>
  <c r="AH502" i="11" s="1"/>
  <c r="AE508" i="11"/>
  <c r="AE509" i="11"/>
  <c r="Z509" i="11" s="1"/>
  <c r="AH509" i="11" s="1"/>
  <c r="AF511" i="11"/>
  <c r="Z527" i="11"/>
  <c r="AH527" i="11" s="1"/>
  <c r="AE540" i="11"/>
  <c r="AE541" i="11"/>
  <c r="AE542" i="11"/>
  <c r="AF543" i="11"/>
  <c r="AE572" i="11"/>
  <c r="AE573" i="11"/>
  <c r="AE574" i="11"/>
  <c r="AF575" i="11"/>
  <c r="AE604" i="11"/>
  <c r="AE605" i="11"/>
  <c r="AD605" i="11" s="1"/>
  <c r="AI605" i="11" s="1"/>
  <c r="AJ605" i="11" s="1"/>
  <c r="AE606" i="11"/>
  <c r="AF607" i="11"/>
  <c r="AE636" i="11"/>
  <c r="AE637" i="11"/>
  <c r="AD637" i="11" s="1"/>
  <c r="AI637" i="11" s="1"/>
  <c r="AJ637" i="11" s="1"/>
  <c r="AE638" i="11"/>
  <c r="AF639" i="11"/>
  <c r="AE668" i="11"/>
  <c r="AE669" i="11"/>
  <c r="Z669" i="11" s="1"/>
  <c r="AH669" i="11" s="1"/>
  <c r="AE670" i="11"/>
  <c r="AF671" i="11"/>
  <c r="AG693" i="11"/>
  <c r="AG694" i="11"/>
  <c r="AG695" i="11"/>
  <c r="AE700" i="11"/>
  <c r="AE701" i="11"/>
  <c r="Z701" i="11" s="1"/>
  <c r="AH701" i="11" s="1"/>
  <c r="AE702" i="11"/>
  <c r="AF703" i="11"/>
  <c r="AG725" i="11"/>
  <c r="AG726" i="11"/>
  <c r="AG727" i="11"/>
  <c r="AE732" i="11"/>
  <c r="AE733" i="11"/>
  <c r="Z733" i="11" s="1"/>
  <c r="AH733" i="11" s="1"/>
  <c r="AE734" i="11"/>
  <c r="AF735" i="11"/>
  <c r="AE760" i="11"/>
  <c r="AK762" i="11"/>
  <c r="AE765" i="11"/>
  <c r="AE770" i="11"/>
  <c r="AE776" i="11"/>
  <c r="AG777" i="11"/>
  <c r="Z777" i="11" s="1"/>
  <c r="AH777" i="11" s="1"/>
  <c r="AK778" i="11"/>
  <c r="AE781" i="11"/>
  <c r="AD785" i="11"/>
  <c r="AI785" i="11" s="1"/>
  <c r="AJ785" i="11" s="1"/>
  <c r="AE786" i="11"/>
  <c r="AE792" i="11"/>
  <c r="AG793" i="11"/>
  <c r="Z793" i="11" s="1"/>
  <c r="AH793" i="11" s="1"/>
  <c r="AK794" i="11"/>
  <c r="AE797" i="11"/>
  <c r="AD801" i="11"/>
  <c r="AI801" i="11" s="1"/>
  <c r="AJ801" i="11" s="1"/>
  <c r="AE802" i="11"/>
  <c r="AE808" i="11"/>
  <c r="AG809" i="11"/>
  <c r="Z809" i="11" s="1"/>
  <c r="AH809" i="11" s="1"/>
  <c r="AK810" i="11"/>
  <c r="AE813" i="11"/>
  <c r="AB817" i="11"/>
  <c r="AG817" i="11"/>
  <c r="AE818" i="11"/>
  <c r="AG818" i="11"/>
  <c r="AE821" i="11"/>
  <c r="AK822" i="11"/>
  <c r="AI824" i="11"/>
  <c r="AJ824" i="11" s="1"/>
  <c r="AB833" i="11"/>
  <c r="AG833" i="11"/>
  <c r="AE834" i="11"/>
  <c r="AD834" i="11" s="1"/>
  <c r="AI834" i="11" s="1"/>
  <c r="AJ834" i="11" s="1"/>
  <c r="AG834" i="11"/>
  <c r="AE837" i="11"/>
  <c r="AK838" i="11"/>
  <c r="AI840" i="11"/>
  <c r="AJ840" i="11" s="1"/>
  <c r="AL850" i="11"/>
  <c r="AL858" i="11"/>
  <c r="AL866" i="11"/>
  <c r="AL874" i="11"/>
  <c r="AL882" i="11"/>
  <c r="AF899" i="11"/>
  <c r="AG899" i="11"/>
  <c r="AK899" i="11"/>
  <c r="AD912" i="11"/>
  <c r="Z912" i="11"/>
  <c r="AB918" i="11"/>
  <c r="AF918" i="11"/>
  <c r="AG934" i="11"/>
  <c r="AG938" i="11"/>
  <c r="AF938" i="11"/>
  <c r="AG948" i="11"/>
  <c r="AF948" i="11"/>
  <c r="AE948" i="11"/>
  <c r="AB948" i="11"/>
  <c r="AF951" i="11"/>
  <c r="AD951" i="11" s="1"/>
  <c r="AI951" i="11" s="1"/>
  <c r="AJ951" i="11" s="1"/>
  <c r="AL951" i="11"/>
  <c r="AK951" i="11"/>
  <c r="AG952" i="11"/>
  <c r="AF968" i="11"/>
  <c r="AE968" i="11"/>
  <c r="AB968" i="11"/>
  <c r="AH982" i="11"/>
  <c r="AI982" i="11"/>
  <c r="AJ982" i="11" s="1"/>
  <c r="AG984" i="11"/>
  <c r="AF984" i="11"/>
  <c r="AE984" i="11"/>
  <c r="AB984" i="11"/>
  <c r="AF1061" i="11"/>
  <c r="AL1061" i="11"/>
  <c r="AK1061" i="11"/>
  <c r="AG1061" i="11"/>
  <c r="AF1105" i="11"/>
  <c r="AD1105" i="11" s="1"/>
  <c r="AI1105" i="11" s="1"/>
  <c r="AJ1105" i="11" s="1"/>
  <c r="AL1105" i="11"/>
  <c r="AK1105" i="11"/>
  <c r="AG1105" i="11"/>
  <c r="AF1157" i="11"/>
  <c r="AL1157" i="11"/>
  <c r="AK1157" i="11"/>
  <c r="AG1157" i="11"/>
  <c r="AG1176" i="11"/>
  <c r="AF1176" i="11"/>
  <c r="AE1176" i="11"/>
  <c r="AB1176" i="11"/>
  <c r="AF1285" i="11"/>
  <c r="AL1285" i="11"/>
  <c r="AK1285" i="11"/>
  <c r="AG1285" i="11"/>
  <c r="AG1304" i="11"/>
  <c r="AF1304" i="11"/>
  <c r="AE1304" i="11"/>
  <c r="AB1304" i="11"/>
  <c r="AF1369" i="11"/>
  <c r="AE1369" i="11"/>
  <c r="AL1369" i="11"/>
  <c r="AK1369" i="11"/>
  <c r="AF1417" i="11"/>
  <c r="AE1417" i="11"/>
  <c r="AL1417" i="11"/>
  <c r="AK1417" i="11"/>
  <c r="AF1449" i="11"/>
  <c r="AE1449" i="11"/>
  <c r="AL1449" i="11"/>
  <c r="AK1449" i="11"/>
  <c r="AB1500" i="11"/>
  <c r="AG1500" i="11"/>
  <c r="AF1500" i="11"/>
  <c r="AE1500" i="11"/>
  <c r="AF1541" i="11"/>
  <c r="AE1541" i="11"/>
  <c r="AL1541" i="11"/>
  <c r="AK1541" i="11"/>
  <c r="AB1573" i="11"/>
  <c r="AG1573" i="11"/>
  <c r="AF1573" i="11"/>
  <c r="AG1610" i="11"/>
  <c r="AF1610" i="11"/>
  <c r="AL1610" i="11"/>
  <c r="AK1610" i="11"/>
  <c r="AE1610" i="11"/>
  <c r="Z1610" i="11" s="1"/>
  <c r="AH1610" i="11" s="1"/>
  <c r="AF1760" i="11"/>
  <c r="AG1760" i="11"/>
  <c r="AB1760" i="11"/>
  <c r="AE1760" i="11"/>
  <c r="AL4" i="11"/>
  <c r="AF7" i="11"/>
  <c r="Z7" i="11" s="1"/>
  <c r="AH7" i="11" s="1"/>
  <c r="AL8" i="11"/>
  <c r="AF11" i="11"/>
  <c r="AF15" i="11"/>
  <c r="AD15" i="11" s="1"/>
  <c r="AI15" i="11" s="1"/>
  <c r="AJ15" i="11" s="1"/>
  <c r="AF19" i="11"/>
  <c r="Z19" i="11" s="1"/>
  <c r="AH19" i="11" s="1"/>
  <c r="AL20" i="11"/>
  <c r="AF27" i="11"/>
  <c r="AD27" i="11" s="1"/>
  <c r="AI27" i="11" s="1"/>
  <c r="AJ27" i="11" s="1"/>
  <c r="AL28" i="11"/>
  <c r="AF31" i="11"/>
  <c r="Z31" i="11" s="1"/>
  <c r="AH31" i="11" s="1"/>
  <c r="AF59" i="11"/>
  <c r="Z59" i="11" s="1"/>
  <c r="AH59" i="11" s="1"/>
  <c r="AF67" i="11"/>
  <c r="AF75" i="11"/>
  <c r="Z75" i="11" s="1"/>
  <c r="AH75" i="11" s="1"/>
  <c r="AF79" i="11"/>
  <c r="Z79" i="11" s="1"/>
  <c r="AH79" i="11" s="1"/>
  <c r="AL128" i="11"/>
  <c r="AF151" i="11"/>
  <c r="Z151" i="11" s="1"/>
  <c r="AH151" i="11" s="1"/>
  <c r="AL180" i="11"/>
  <c r="AL208" i="11"/>
  <c r="AL212" i="11"/>
  <c r="AL224" i="11"/>
  <c r="AL260" i="11"/>
  <c r="AL312" i="11"/>
  <c r="AL360" i="11"/>
  <c r="AL400" i="11"/>
  <c r="AL480" i="11"/>
  <c r="AL488" i="11"/>
  <c r="Z490" i="11"/>
  <c r="AH490" i="11" s="1"/>
  <c r="AE24" i="11"/>
  <c r="AE28" i="11"/>
  <c r="AG35" i="11"/>
  <c r="Z35" i="11" s="1"/>
  <c r="AH35" i="11" s="1"/>
  <c r="AE44" i="11"/>
  <c r="AG51" i="11"/>
  <c r="AE52" i="11"/>
  <c r="AE60" i="11"/>
  <c r="AD60" i="11" s="1"/>
  <c r="AI60" i="11" s="1"/>
  <c r="AJ60" i="11" s="1"/>
  <c r="AE68" i="11"/>
  <c r="AE72" i="11"/>
  <c r="AE80" i="11"/>
  <c r="AE96" i="11"/>
  <c r="Z96" i="11" s="1"/>
  <c r="AH96" i="11" s="1"/>
  <c r="AE100" i="11"/>
  <c r="AD100" i="11" s="1"/>
  <c r="AI100" i="11" s="1"/>
  <c r="AJ100" i="11" s="1"/>
  <c r="AG107" i="11"/>
  <c r="Z107" i="11" s="1"/>
  <c r="AH107" i="11" s="1"/>
  <c r="AE108" i="11"/>
  <c r="Z108" i="11" s="1"/>
  <c r="AH108" i="11" s="1"/>
  <c r="AG119" i="11"/>
  <c r="AE120" i="11"/>
  <c r="AG127" i="11"/>
  <c r="AG135" i="11"/>
  <c r="Z135" i="11" s="1"/>
  <c r="AH135" i="11" s="1"/>
  <c r="AE136" i="11"/>
  <c r="Z136" i="11" s="1"/>
  <c r="AH136" i="11" s="1"/>
  <c r="AG143" i="11"/>
  <c r="Z143" i="11" s="1"/>
  <c r="AH143" i="11" s="1"/>
  <c r="AE144" i="11"/>
  <c r="AE152" i="11"/>
  <c r="AG159" i="11"/>
  <c r="AE160" i="11"/>
  <c r="AG167" i="11"/>
  <c r="AG171" i="11"/>
  <c r="AE172" i="11"/>
  <c r="Z172" i="11" s="1"/>
  <c r="AH172" i="11" s="1"/>
  <c r="AE176" i="11"/>
  <c r="AE180" i="11"/>
  <c r="AE188" i="11"/>
  <c r="AE196" i="11"/>
  <c r="Z196" i="11" s="1"/>
  <c r="AH196" i="11" s="1"/>
  <c r="AE200" i="11"/>
  <c r="AE204" i="11"/>
  <c r="AE208" i="11"/>
  <c r="AE212" i="11"/>
  <c r="Z212" i="11" s="1"/>
  <c r="AH212" i="11" s="1"/>
  <c r="AE216" i="11"/>
  <c r="AE220" i="11"/>
  <c r="AE224" i="11"/>
  <c r="AE228" i="11"/>
  <c r="AE232" i="11"/>
  <c r="AE236" i="11"/>
  <c r="AE240" i="11"/>
  <c r="AE244" i="11"/>
  <c r="Z244" i="11" s="1"/>
  <c r="AH244" i="11" s="1"/>
  <c r="AE248" i="11"/>
  <c r="Z248" i="11" s="1"/>
  <c r="AE252" i="11"/>
  <c r="AE256" i="11"/>
  <c r="Z256" i="11" s="1"/>
  <c r="AH256" i="11" s="1"/>
  <c r="AE260" i="11"/>
  <c r="Z260" i="11" s="1"/>
  <c r="AH260" i="11" s="1"/>
  <c r="AE264" i="11"/>
  <c r="AE268" i="11"/>
  <c r="AE272" i="11"/>
  <c r="AE276" i="11"/>
  <c r="Z276" i="11" s="1"/>
  <c r="AH276" i="11" s="1"/>
  <c r="AE280" i="11"/>
  <c r="Z280" i="11" s="1"/>
  <c r="AH280" i="11" s="1"/>
  <c r="AE284" i="11"/>
  <c r="AE288" i="11"/>
  <c r="AD288" i="11" s="1"/>
  <c r="AI288" i="11" s="1"/>
  <c r="AJ288" i="11" s="1"/>
  <c r="AE292" i="11"/>
  <c r="Z292" i="11" s="1"/>
  <c r="AH292" i="11" s="1"/>
  <c r="AE296" i="11"/>
  <c r="AE300" i="11"/>
  <c r="AE304" i="11"/>
  <c r="AE308" i="11"/>
  <c r="Z308" i="11" s="1"/>
  <c r="AH308" i="11" s="1"/>
  <c r="AE312" i="11"/>
  <c r="AE316" i="11"/>
  <c r="AE320" i="11"/>
  <c r="AE324" i="11"/>
  <c r="Z324" i="11" s="1"/>
  <c r="AH324" i="11" s="1"/>
  <c r="AE328" i="11"/>
  <c r="AE332" i="11"/>
  <c r="AE336" i="11"/>
  <c r="AE340" i="11"/>
  <c r="Z340" i="11" s="1"/>
  <c r="AH340" i="11" s="1"/>
  <c r="AE344" i="11"/>
  <c r="AG347" i="11"/>
  <c r="Z347" i="11" s="1"/>
  <c r="AH347" i="11" s="1"/>
  <c r="AE348" i="11"/>
  <c r="AE352" i="11"/>
  <c r="Z352" i="11" s="1"/>
  <c r="AH352" i="11" s="1"/>
  <c r="AE356" i="11"/>
  <c r="AE360" i="11"/>
  <c r="AE364" i="11"/>
  <c r="AE368" i="11"/>
  <c r="Z368" i="11" s="1"/>
  <c r="AH368" i="11" s="1"/>
  <c r="AE372" i="11"/>
  <c r="AE376" i="11"/>
  <c r="AE380" i="11"/>
  <c r="AE384" i="11"/>
  <c r="AD384" i="11" s="1"/>
  <c r="AH384" i="11" s="1"/>
  <c r="AE388" i="11"/>
  <c r="AD388" i="11" s="1"/>
  <c r="AI388" i="11" s="1"/>
  <c r="AJ388" i="11" s="1"/>
  <c r="AE392" i="11"/>
  <c r="AE396" i="11"/>
  <c r="AE400" i="11"/>
  <c r="Z400" i="11" s="1"/>
  <c r="AH400" i="11" s="1"/>
  <c r="AE404" i="11"/>
  <c r="AE408" i="11"/>
  <c r="AE412" i="11"/>
  <c r="AE416" i="11"/>
  <c r="Z416" i="11" s="1"/>
  <c r="AE420" i="11"/>
  <c r="AE424" i="11"/>
  <c r="AE428" i="11"/>
  <c r="AE432" i="11"/>
  <c r="AD432" i="11" s="1"/>
  <c r="AI432" i="11" s="1"/>
  <c r="AJ432" i="11" s="1"/>
  <c r="AE436" i="11"/>
  <c r="AE440" i="11"/>
  <c r="Z440" i="11" s="1"/>
  <c r="AH440" i="11" s="1"/>
  <c r="AE444" i="11"/>
  <c r="AE448" i="11"/>
  <c r="Z448" i="11" s="1"/>
  <c r="AH448" i="11" s="1"/>
  <c r="AE452" i="11"/>
  <c r="AE456" i="11"/>
  <c r="AE460" i="11"/>
  <c r="AE464" i="11"/>
  <c r="Z464" i="11" s="1"/>
  <c r="AH464" i="11" s="1"/>
  <c r="AE468" i="11"/>
  <c r="AE472" i="11"/>
  <c r="AE476" i="11"/>
  <c r="AE480" i="11"/>
  <c r="Z480" i="11" s="1"/>
  <c r="AH480" i="11" s="1"/>
  <c r="AK481" i="11"/>
  <c r="AE484" i="11"/>
  <c r="AK485" i="11"/>
  <c r="AE488" i="11"/>
  <c r="Z488" i="11" s="1"/>
  <c r="AH488" i="11" s="1"/>
  <c r="AK489" i="11"/>
  <c r="AE492" i="11"/>
  <c r="AK493" i="11"/>
  <c r="AE496" i="11"/>
  <c r="AD496" i="11" s="1"/>
  <c r="AI496" i="11" s="1"/>
  <c r="AJ496" i="11" s="1"/>
  <c r="AK497" i="11"/>
  <c r="AE500" i="11"/>
  <c r="AK501" i="11"/>
  <c r="AF508" i="11"/>
  <c r="AF509" i="11"/>
  <c r="AF510" i="11"/>
  <c r="AD510" i="11" s="1"/>
  <c r="AI510" i="11" s="1"/>
  <c r="AJ510" i="11" s="1"/>
  <c r="AE511" i="11"/>
  <c r="AD511" i="11" s="1"/>
  <c r="AI511" i="11" s="1"/>
  <c r="AJ511" i="11" s="1"/>
  <c r="AE512" i="11"/>
  <c r="AD512" i="11" s="1"/>
  <c r="AI512" i="11" s="1"/>
  <c r="AJ512" i="11" s="1"/>
  <c r="AF515" i="11"/>
  <c r="AB520" i="11"/>
  <c r="AL521" i="11"/>
  <c r="AL522" i="11"/>
  <c r="AK523" i="11"/>
  <c r="AK525" i="11"/>
  <c r="AK526" i="11"/>
  <c r="AH532" i="11"/>
  <c r="AI534" i="11"/>
  <c r="AJ534" i="11" s="1"/>
  <c r="AH535" i="11"/>
  <c r="AF540" i="11"/>
  <c r="AF541" i="11"/>
  <c r="AF542" i="11"/>
  <c r="AE543" i="11"/>
  <c r="Z543" i="11" s="1"/>
  <c r="AH543" i="11" s="1"/>
  <c r="AE544" i="11"/>
  <c r="AD544" i="11" s="1"/>
  <c r="AI544" i="11" s="1"/>
  <c r="AJ544" i="11" s="1"/>
  <c r="AE545" i="11"/>
  <c r="AE546" i="11"/>
  <c r="AF547" i="11"/>
  <c r="AD547" i="11" s="1"/>
  <c r="AI547" i="11" s="1"/>
  <c r="AJ547" i="11" s="1"/>
  <c r="AB552" i="11"/>
  <c r="AB555" i="11"/>
  <c r="AK557" i="11"/>
  <c r="AK558" i="11"/>
  <c r="AH567" i="11"/>
  <c r="AF572" i="11"/>
  <c r="AF573" i="11"/>
  <c r="AF574" i="11"/>
  <c r="AE575" i="11"/>
  <c r="AL576" i="11"/>
  <c r="AE576" i="11"/>
  <c r="AD576" i="11" s="1"/>
  <c r="AI576" i="11" s="1"/>
  <c r="AJ576" i="11" s="1"/>
  <c r="AE577" i="11"/>
  <c r="AE578" i="11"/>
  <c r="AF579" i="11"/>
  <c r="Z579" i="11" s="1"/>
  <c r="AH579" i="11" s="1"/>
  <c r="AB584" i="11"/>
  <c r="Z593" i="11"/>
  <c r="AH593" i="11" s="1"/>
  <c r="AH599" i="11"/>
  <c r="AF604" i="11"/>
  <c r="AF605" i="11"/>
  <c r="AF606" i="11"/>
  <c r="AE607" i="11"/>
  <c r="Z607" i="11" s="1"/>
  <c r="AH607" i="11" s="1"/>
  <c r="AL608" i="11"/>
  <c r="AE608" i="11"/>
  <c r="AE609" i="11"/>
  <c r="AE610" i="11"/>
  <c r="AF611" i="11"/>
  <c r="AB616" i="11"/>
  <c r="AH628" i="11"/>
  <c r="AI630" i="11"/>
  <c r="AJ630" i="11" s="1"/>
  <c r="AH631" i="11"/>
  <c r="AF636" i="11"/>
  <c r="AF637" i="11"/>
  <c r="AF638" i="11"/>
  <c r="AE639" i="11"/>
  <c r="AL640" i="11"/>
  <c r="AE640" i="11"/>
  <c r="AE642" i="11"/>
  <c r="AF643" i="11"/>
  <c r="AB648" i="11"/>
  <c r="AL649" i="11"/>
  <c r="AL650" i="11"/>
  <c r="AK651" i="11"/>
  <c r="AI662" i="11"/>
  <c r="AJ662" i="11" s="1"/>
  <c r="AH663" i="11"/>
  <c r="AF668" i="11"/>
  <c r="AF669" i="11"/>
  <c r="AF670" i="11"/>
  <c r="AE671" i="11"/>
  <c r="Z671" i="11" s="1"/>
  <c r="AH671" i="11" s="1"/>
  <c r="AE672" i="11"/>
  <c r="AE673" i="11"/>
  <c r="AE674" i="11"/>
  <c r="AF675" i="11"/>
  <c r="AB680" i="11"/>
  <c r="AL681" i="11"/>
  <c r="AL682" i="11"/>
  <c r="AK683" i="11"/>
  <c r="AF700" i="11"/>
  <c r="AF701" i="11"/>
  <c r="AF702" i="11"/>
  <c r="AE703" i="11"/>
  <c r="Z703" i="11" s="1"/>
  <c r="AH703" i="11" s="1"/>
  <c r="AE704" i="11"/>
  <c r="AE705" i="11"/>
  <c r="AE706" i="11"/>
  <c r="AF707" i="11"/>
  <c r="AB712" i="11"/>
  <c r="AL713" i="11"/>
  <c r="AL714" i="11"/>
  <c r="AK715" i="11"/>
  <c r="AH724" i="11"/>
  <c r="AH727" i="11"/>
  <c r="AF732" i="11"/>
  <c r="AF733" i="11"/>
  <c r="AF734" i="11"/>
  <c r="AE735" i="11"/>
  <c r="Z735" i="11" s="1"/>
  <c r="AH735" i="11" s="1"/>
  <c r="AE736" i="11"/>
  <c r="AD736" i="11" s="1"/>
  <c r="AI736" i="11" s="1"/>
  <c r="AJ736" i="11" s="1"/>
  <c r="AE737" i="11"/>
  <c r="AE738" i="11"/>
  <c r="AF739" i="11"/>
  <c r="AB744" i="11"/>
  <c r="AL745" i="11"/>
  <c r="AL746" i="11"/>
  <c r="AK747" i="11"/>
  <c r="AF759" i="11"/>
  <c r="AE759" i="11"/>
  <c r="AG760" i="11"/>
  <c r="Z762" i="11"/>
  <c r="AL762" i="11"/>
  <c r="AF765" i="11"/>
  <c r="AI766" i="11"/>
  <c r="AJ766" i="11" s="1"/>
  <c r="AK767" i="11"/>
  <c r="AF770" i="11"/>
  <c r="AF775" i="11"/>
  <c r="AE775" i="11"/>
  <c r="AD775" i="11" s="1"/>
  <c r="AI775" i="11" s="1"/>
  <c r="AJ775" i="11" s="1"/>
  <c r="AG776" i="11"/>
  <c r="AL778" i="11"/>
  <c r="AF781" i="11"/>
  <c r="AK783" i="11"/>
  <c r="AF786" i="11"/>
  <c r="AF791" i="11"/>
  <c r="AE791" i="11"/>
  <c r="AG792" i="11"/>
  <c r="Z794" i="11"/>
  <c r="AL794" i="11"/>
  <c r="AF797" i="11"/>
  <c r="AK799" i="11"/>
  <c r="AF802" i="11"/>
  <c r="AF807" i="11"/>
  <c r="AE807" i="11"/>
  <c r="AG808" i="11"/>
  <c r="AL810" i="11"/>
  <c r="AF813" i="11"/>
  <c r="AK815" i="11"/>
  <c r="AL819" i="11"/>
  <c r="AF821" i="11"/>
  <c r="AL822" i="11"/>
  <c r="AF827" i="11"/>
  <c r="AK827" i="11"/>
  <c r="AE827" i="11"/>
  <c r="AD827" i="11" s="1"/>
  <c r="AF830" i="11"/>
  <c r="AL835" i="11"/>
  <c r="AF843" i="11"/>
  <c r="AK843" i="11"/>
  <c r="AE843" i="11"/>
  <c r="Z843" i="11" s="1"/>
  <c r="AH843" i="11" s="1"/>
  <c r="AI857" i="11"/>
  <c r="AJ857" i="11" s="1"/>
  <c r="AD864" i="11"/>
  <c r="AI865" i="11"/>
  <c r="AJ865" i="11" s="1"/>
  <c r="AD880" i="11"/>
  <c r="AI880" i="11" s="1"/>
  <c r="AJ880" i="11" s="1"/>
  <c r="AG890" i="11"/>
  <c r="AF890" i="11"/>
  <c r="AD892" i="11"/>
  <c r="AI892" i="11" s="1"/>
  <c r="AJ892" i="11" s="1"/>
  <c r="Z892" i="11"/>
  <c r="AE897" i="11"/>
  <c r="AF903" i="11"/>
  <c r="AD903" i="11" s="1"/>
  <c r="AI903" i="11" s="1"/>
  <c r="AJ903" i="11" s="1"/>
  <c r="AL903" i="11"/>
  <c r="AK903" i="11"/>
  <c r="AE906" i="11"/>
  <c r="Z906" i="11" s="1"/>
  <c r="AH906" i="11" s="1"/>
  <c r="AF932" i="11"/>
  <c r="AE932" i="11"/>
  <c r="AB932" i="11"/>
  <c r="AF936" i="11"/>
  <c r="AB936" i="11"/>
  <c r="AH940" i="11"/>
  <c r="Z958" i="11"/>
  <c r="AD958" i="11"/>
  <c r="AI958" i="11" s="1"/>
  <c r="AJ958" i="11" s="1"/>
  <c r="AD960" i="11"/>
  <c r="Z960" i="11"/>
  <c r="AF977" i="11"/>
  <c r="Z977" i="11" s="1"/>
  <c r="AH977" i="11" s="1"/>
  <c r="AL977" i="11"/>
  <c r="AK977" i="11"/>
  <c r="AG977" i="11"/>
  <c r="AF981" i="11"/>
  <c r="AL981" i="11"/>
  <c r="AK981" i="11"/>
  <c r="AG981" i="11"/>
  <c r="AF1009" i="11"/>
  <c r="AD1009" i="11" s="1"/>
  <c r="AI1009" i="11" s="1"/>
  <c r="AJ1009" i="11" s="1"/>
  <c r="AL1009" i="11"/>
  <c r="AK1009" i="11"/>
  <c r="AG1009" i="11"/>
  <c r="AG1080" i="11"/>
  <c r="AF1080" i="11"/>
  <c r="AE1080" i="11"/>
  <c r="AB1080" i="11"/>
  <c r="AG1108" i="11"/>
  <c r="AF1108" i="11"/>
  <c r="AE1108" i="11"/>
  <c r="AB1108" i="11"/>
  <c r="AF1173" i="11"/>
  <c r="AL1173" i="11"/>
  <c r="AK1173" i="11"/>
  <c r="AG1173" i="11"/>
  <c r="AG1192" i="11"/>
  <c r="AF1192" i="11"/>
  <c r="AE1192" i="11"/>
  <c r="AB1192" i="11"/>
  <c r="Z1238" i="11"/>
  <c r="AD1238" i="11"/>
  <c r="AI1238" i="11" s="1"/>
  <c r="AJ1238" i="11" s="1"/>
  <c r="AF1301" i="11"/>
  <c r="Z1301" i="11" s="1"/>
  <c r="AH1301" i="11" s="1"/>
  <c r="AL1301" i="11"/>
  <c r="AK1301" i="11"/>
  <c r="AG1301" i="11"/>
  <c r="AF1337" i="11"/>
  <c r="AE1337" i="11"/>
  <c r="Z1337" i="11" s="1"/>
  <c r="AH1337" i="11" s="1"/>
  <c r="AL1337" i="11"/>
  <c r="AK1337" i="11"/>
  <c r="AF1377" i="11"/>
  <c r="AE1377" i="11"/>
  <c r="AL1377" i="11"/>
  <c r="AK1377" i="11"/>
  <c r="AF1510" i="11"/>
  <c r="AE1510" i="11"/>
  <c r="AB1510" i="11"/>
  <c r="AF1772" i="11"/>
  <c r="AB1772" i="11"/>
  <c r="AE1772" i="11"/>
  <c r="AG1772" i="11"/>
  <c r="AF3" i="11"/>
  <c r="Z3" i="11" s="1"/>
  <c r="AH3" i="11" s="1"/>
  <c r="AL36" i="11"/>
  <c r="AF39" i="11"/>
  <c r="AL64" i="11"/>
  <c r="AF71" i="11"/>
  <c r="Z71" i="11" s="1"/>
  <c r="AH71" i="11" s="1"/>
  <c r="AL92" i="11"/>
  <c r="AL96" i="11"/>
  <c r="AF99" i="11"/>
  <c r="AD99" i="11" s="1"/>
  <c r="AL100" i="11"/>
  <c r="AL104" i="11"/>
  <c r="AL108" i="11"/>
  <c r="AF111" i="11"/>
  <c r="Z111" i="11" s="1"/>
  <c r="AH111" i="11" s="1"/>
  <c r="AF115" i="11"/>
  <c r="Z115" i="11" s="1"/>
  <c r="AH115" i="11" s="1"/>
  <c r="AL116" i="11"/>
  <c r="AL132" i="11"/>
  <c r="AL152" i="11"/>
  <c r="AL176" i="11"/>
  <c r="AL188" i="11"/>
  <c r="AL220" i="11"/>
  <c r="AL232" i="11"/>
  <c r="AL248" i="11"/>
  <c r="AL264" i="11"/>
  <c r="AL276" i="11"/>
  <c r="AL348" i="11"/>
  <c r="AL352" i="11"/>
  <c r="AL364" i="11"/>
  <c r="AL380" i="11"/>
  <c r="AL404" i="11"/>
  <c r="AL412" i="11"/>
  <c r="AL420" i="11"/>
  <c r="AL432" i="11"/>
  <c r="AL444" i="11"/>
  <c r="AL460" i="11"/>
  <c r="AL472" i="11"/>
  <c r="AL484" i="11"/>
  <c r="Z494" i="11"/>
  <c r="AH494" i="11" s="1"/>
  <c r="AE32" i="11"/>
  <c r="AE36" i="11"/>
  <c r="AE40" i="11"/>
  <c r="AD40" i="11" s="1"/>
  <c r="AI40" i="11" s="1"/>
  <c r="AJ40" i="11" s="1"/>
  <c r="AG47" i="11"/>
  <c r="Z47" i="11" s="1"/>
  <c r="AE48" i="11"/>
  <c r="AE56" i="11"/>
  <c r="AE64" i="11"/>
  <c r="AE76" i="11"/>
  <c r="AG83" i="11"/>
  <c r="AD83" i="11" s="1"/>
  <c r="AE84" i="11"/>
  <c r="AG87" i="11"/>
  <c r="AE88" i="11"/>
  <c r="Z88" i="11" s="1"/>
  <c r="AH88" i="11" s="1"/>
  <c r="AE92" i="11"/>
  <c r="AE104" i="11"/>
  <c r="AE112" i="11"/>
  <c r="AE116" i="11"/>
  <c r="Z116" i="11" s="1"/>
  <c r="AE124" i="11"/>
  <c r="Z124" i="11" s="1"/>
  <c r="AH124" i="11" s="1"/>
  <c r="AE128" i="11"/>
  <c r="AD128" i="11" s="1"/>
  <c r="AI128" i="11" s="1"/>
  <c r="AJ128" i="11" s="1"/>
  <c r="AG131" i="11"/>
  <c r="Z131" i="11" s="1"/>
  <c r="AH131" i="11" s="1"/>
  <c r="AE132" i="11"/>
  <c r="AG139" i="11"/>
  <c r="Z139" i="11" s="1"/>
  <c r="AH139" i="11" s="1"/>
  <c r="AE140" i="11"/>
  <c r="AG147" i="11"/>
  <c r="AE148" i="11"/>
  <c r="AD148" i="11" s="1"/>
  <c r="AI148" i="11" s="1"/>
  <c r="AJ148" i="11" s="1"/>
  <c r="AG155" i="11"/>
  <c r="AE156" i="11"/>
  <c r="AG163" i="11"/>
  <c r="Z163" i="11" s="1"/>
  <c r="AH163" i="11" s="1"/>
  <c r="AE164" i="11"/>
  <c r="AE168" i="11"/>
  <c r="AE184" i="11"/>
  <c r="AE192" i="11"/>
  <c r="AF4" i="11"/>
  <c r="AL5" i="11"/>
  <c r="AF8" i="11"/>
  <c r="AL9" i="11"/>
  <c r="AF12" i="11"/>
  <c r="AL13" i="11"/>
  <c r="AF16" i="11"/>
  <c r="AL17" i="11"/>
  <c r="AF20" i="11"/>
  <c r="AL21" i="11"/>
  <c r="AF24" i="11"/>
  <c r="AL25" i="11"/>
  <c r="AF28" i="11"/>
  <c r="AL29" i="11"/>
  <c r="AF32" i="11"/>
  <c r="AL33" i="11"/>
  <c r="AF36" i="11"/>
  <c r="AL37" i="11"/>
  <c r="AF40" i="11"/>
  <c r="AL41" i="11"/>
  <c r="AF44" i="11"/>
  <c r="AL45" i="11"/>
  <c r="AF48" i="11"/>
  <c r="Z48" i="11" s="1"/>
  <c r="AH48" i="11" s="1"/>
  <c r="AL49" i="11"/>
  <c r="AF52" i="11"/>
  <c r="AL53" i="11"/>
  <c r="AF56" i="11"/>
  <c r="AL57" i="11"/>
  <c r="AF60" i="11"/>
  <c r="AL61" i="11"/>
  <c r="AF64" i="11"/>
  <c r="AL65" i="11"/>
  <c r="AF68" i="11"/>
  <c r="AL69" i="11"/>
  <c r="AF72" i="11"/>
  <c r="AL73" i="11"/>
  <c r="AF76" i="11"/>
  <c r="AL77" i="11"/>
  <c r="AF80" i="11"/>
  <c r="AL81" i="11"/>
  <c r="AF84" i="11"/>
  <c r="AL85" i="11"/>
  <c r="AF88" i="11"/>
  <c r="AL89" i="11"/>
  <c r="AF92" i="11"/>
  <c r="AL93" i="11"/>
  <c r="AF96" i="11"/>
  <c r="AL97" i="11"/>
  <c r="AF100" i="11"/>
  <c r="AL101" i="11"/>
  <c r="AF104" i="11"/>
  <c r="AL105" i="11"/>
  <c r="AF108" i="11"/>
  <c r="AL109" i="11"/>
  <c r="AF112" i="11"/>
  <c r="AL113" i="11"/>
  <c r="AF116" i="11"/>
  <c r="AL117" i="11"/>
  <c r="AF120" i="11"/>
  <c r="AL121" i="11"/>
  <c r="AF124" i="11"/>
  <c r="AL125" i="11"/>
  <c r="AF128" i="11"/>
  <c r="AL129" i="11"/>
  <c r="AF132" i="11"/>
  <c r="AL133" i="11"/>
  <c r="AF136" i="11"/>
  <c r="AL137" i="11"/>
  <c r="AF140" i="11"/>
  <c r="AL141" i="11"/>
  <c r="AF144" i="11"/>
  <c r="AD144" i="11" s="1"/>
  <c r="AI144" i="11" s="1"/>
  <c r="AJ144" i="11" s="1"/>
  <c r="AL145" i="11"/>
  <c r="AF148" i="11"/>
  <c r="AL149" i="11"/>
  <c r="AF152" i="11"/>
  <c r="AL153" i="11"/>
  <c r="AF156" i="11"/>
  <c r="AL157" i="11"/>
  <c r="AF160" i="11"/>
  <c r="AL161" i="11"/>
  <c r="AF164" i="11"/>
  <c r="AL165" i="11"/>
  <c r="AF168" i="11"/>
  <c r="AL169" i="11"/>
  <c r="AF172" i="11"/>
  <c r="AL173" i="11"/>
  <c r="AF176" i="11"/>
  <c r="Z176" i="11" s="1"/>
  <c r="AH176" i="11" s="1"/>
  <c r="AL177" i="11"/>
  <c r="AF180" i="11"/>
  <c r="AL181" i="11"/>
  <c r="AF184" i="11"/>
  <c r="AL185" i="11"/>
  <c r="AF188" i="11"/>
  <c r="AL189" i="11"/>
  <c r="AF192" i="11"/>
  <c r="AL193" i="11"/>
  <c r="AF196" i="11"/>
  <c r="AL197" i="11"/>
  <c r="AF200" i="11"/>
  <c r="AL201" i="11"/>
  <c r="AF204" i="11"/>
  <c r="AL205" i="11"/>
  <c r="AF208" i="11"/>
  <c r="Z208" i="11" s="1"/>
  <c r="AH208" i="11" s="1"/>
  <c r="AL209" i="11"/>
  <c r="AF212" i="11"/>
  <c r="AL213" i="11"/>
  <c r="AF216" i="11"/>
  <c r="AF220" i="11"/>
  <c r="AF224" i="11"/>
  <c r="AF228" i="11"/>
  <c r="AF232" i="11"/>
  <c r="AF236" i="11"/>
  <c r="AF240" i="11"/>
  <c r="AF244" i="11"/>
  <c r="AF248" i="11"/>
  <c r="AF252" i="11"/>
  <c r="AF256" i="11"/>
  <c r="AF260" i="11"/>
  <c r="AF264" i="11"/>
  <c r="AF268" i="11"/>
  <c r="AF272" i="11"/>
  <c r="AF276" i="11"/>
  <c r="AF280" i="11"/>
  <c r="AF284" i="11"/>
  <c r="AF288" i="11"/>
  <c r="AF292" i="11"/>
  <c r="AF296" i="11"/>
  <c r="AF300" i="11"/>
  <c r="AF304" i="11"/>
  <c r="AF308" i="11"/>
  <c r="AF312" i="11"/>
  <c r="AF316" i="11"/>
  <c r="AF320" i="11"/>
  <c r="AF324" i="11"/>
  <c r="AF328" i="11"/>
  <c r="AF332" i="11"/>
  <c r="AF336" i="11"/>
  <c r="AF340" i="11"/>
  <c r="AF344" i="11"/>
  <c r="AF348" i="11"/>
  <c r="AF352" i="11"/>
  <c r="AF356" i="11"/>
  <c r="AF360" i="11"/>
  <c r="AF364" i="11"/>
  <c r="AL365" i="11"/>
  <c r="AF368" i="11"/>
  <c r="AF372" i="11"/>
  <c r="AF376" i="11"/>
  <c r="AF380" i="11"/>
  <c r="AF384" i="11"/>
  <c r="AF388" i="11"/>
  <c r="AF392" i="11"/>
  <c r="AF396" i="11"/>
  <c r="AF400" i="11"/>
  <c r="AF404" i="11"/>
  <c r="AF408" i="11"/>
  <c r="AF412" i="11"/>
  <c r="AF416" i="11"/>
  <c r="AF420" i="11"/>
  <c r="AF424" i="11"/>
  <c r="AF428" i="11"/>
  <c r="AF432" i="11"/>
  <c r="AF436" i="11"/>
  <c r="AH439" i="11"/>
  <c r="AF440" i="11"/>
  <c r="AH443" i="11"/>
  <c r="AF444" i="11"/>
  <c r="AD444" i="11" s="1"/>
  <c r="AI444" i="11" s="1"/>
  <c r="AJ444" i="11" s="1"/>
  <c r="AL445" i="11"/>
  <c r="AH447" i="11"/>
  <c r="AF448" i="11"/>
  <c r="AF452" i="11"/>
  <c r="AH455" i="11"/>
  <c r="AF456" i="11"/>
  <c r="AH459" i="11"/>
  <c r="AF460" i="11"/>
  <c r="Z460" i="11" s="1"/>
  <c r="AH463" i="11"/>
  <c r="AF464" i="11"/>
  <c r="AH467" i="11"/>
  <c r="AF468" i="11"/>
  <c r="AH471" i="11"/>
  <c r="AF472" i="11"/>
  <c r="AH475" i="11"/>
  <c r="AF476" i="11"/>
  <c r="Z476" i="11" s="1"/>
  <c r="AH476" i="11" s="1"/>
  <c r="AL477" i="11"/>
  <c r="AH479" i="11"/>
  <c r="AF480" i="11"/>
  <c r="AH483" i="11"/>
  <c r="AF484" i="11"/>
  <c r="AH487" i="11"/>
  <c r="AF488" i="11"/>
  <c r="AH491" i="11"/>
  <c r="AF492" i="11"/>
  <c r="Z492" i="11" s="1"/>
  <c r="AH492" i="11" s="1"/>
  <c r="AH495" i="11"/>
  <c r="AF496" i="11"/>
  <c r="AH499" i="11"/>
  <c r="AF500" i="11"/>
  <c r="AG511" i="11"/>
  <c r="AF512" i="11"/>
  <c r="AF513" i="11"/>
  <c r="AF514" i="11"/>
  <c r="AE515" i="11"/>
  <c r="AD515" i="11" s="1"/>
  <c r="AI515" i="11" s="1"/>
  <c r="AJ515" i="11" s="1"/>
  <c r="AF519" i="11"/>
  <c r="AD524" i="11"/>
  <c r="AI524" i="11" s="1"/>
  <c r="AJ524" i="11" s="1"/>
  <c r="AL525" i="11"/>
  <c r="AL526" i="11"/>
  <c r="AK527" i="11"/>
  <c r="AK529" i="11"/>
  <c r="AK530" i="11"/>
  <c r="AI538" i="11"/>
  <c r="AJ538" i="11" s="1"/>
  <c r="AG543" i="11"/>
  <c r="AF544" i="11"/>
  <c r="AF545" i="11"/>
  <c r="AE549" i="11"/>
  <c r="AE550" i="11"/>
  <c r="AD550" i="11" s="1"/>
  <c r="AI550" i="11" s="1"/>
  <c r="AJ550" i="11" s="1"/>
  <c r="AF551" i="11"/>
  <c r="AD556" i="11"/>
  <c r="AI556" i="11" s="1"/>
  <c r="AJ556" i="11" s="1"/>
  <c r="AL557" i="11"/>
  <c r="AL558" i="11"/>
  <c r="AK559" i="11"/>
  <c r="AK561" i="11"/>
  <c r="AK562" i="11"/>
  <c r="AG575" i="11"/>
  <c r="AF576" i="11"/>
  <c r="AF577" i="11"/>
  <c r="AE581" i="11"/>
  <c r="AE582" i="11"/>
  <c r="AF583" i="11"/>
  <c r="AD588" i="11"/>
  <c r="AK593" i="11"/>
  <c r="Z594" i="11"/>
  <c r="AK594" i="11"/>
  <c r="AG607" i="11"/>
  <c r="AF608" i="11"/>
  <c r="AF609" i="11"/>
  <c r="AE613" i="11"/>
  <c r="Z613" i="11" s="1"/>
  <c r="AH613" i="11" s="1"/>
  <c r="AE614" i="11"/>
  <c r="Z614" i="11" s="1"/>
  <c r="AH614" i="11" s="1"/>
  <c r="AF615" i="11"/>
  <c r="AB620" i="11"/>
  <c r="AK625" i="11"/>
  <c r="AK626" i="11"/>
  <c r="AG639" i="11"/>
  <c r="Z639" i="11" s="1"/>
  <c r="AF640" i="11"/>
  <c r="AF641" i="11"/>
  <c r="AD641" i="11" s="1"/>
  <c r="AI641" i="11" s="1"/>
  <c r="AJ641" i="11" s="1"/>
  <c r="AE643" i="11"/>
  <c r="Z643" i="11" s="1"/>
  <c r="AL644" i="11"/>
  <c r="AE645" i="11"/>
  <c r="AE646" i="11"/>
  <c r="AD646" i="11" s="1"/>
  <c r="AI646" i="11" s="1"/>
  <c r="AJ646" i="11" s="1"/>
  <c r="AF647" i="11"/>
  <c r="AB652" i="11"/>
  <c r="AK657" i="11"/>
  <c r="AK658" i="11"/>
  <c r="AH667" i="11"/>
  <c r="AG671" i="11"/>
  <c r="AF672" i="11"/>
  <c r="AE675" i="11"/>
  <c r="AE677" i="11"/>
  <c r="AE678" i="11"/>
  <c r="Z678" i="11" s="1"/>
  <c r="AH678" i="11" s="1"/>
  <c r="AF679" i="11"/>
  <c r="AB684" i="11"/>
  <c r="AK689" i="11"/>
  <c r="AK690" i="11"/>
  <c r="AG703" i="11"/>
  <c r="AF704" i="11"/>
  <c r="AE707" i="11"/>
  <c r="AD707" i="11" s="1"/>
  <c r="AI707" i="11" s="1"/>
  <c r="AJ707" i="11" s="1"/>
  <c r="AL708" i="11"/>
  <c r="AE709" i="11"/>
  <c r="AE710" i="11"/>
  <c r="Z710" i="11" s="1"/>
  <c r="AH710" i="11" s="1"/>
  <c r="AF711" i="11"/>
  <c r="AB716" i="11"/>
  <c r="AK721" i="11"/>
  <c r="AK722" i="11"/>
  <c r="AH729" i="11"/>
  <c r="AI730" i="11"/>
  <c r="AJ730" i="11" s="1"/>
  <c r="AG735" i="11"/>
  <c r="AF736" i="11"/>
  <c r="AE739" i="11"/>
  <c r="Z739" i="11" s="1"/>
  <c r="AH739" i="11" s="1"/>
  <c r="AE741" i="11"/>
  <c r="AE742" i="11"/>
  <c r="Z742" i="11" s="1"/>
  <c r="AH742" i="11" s="1"/>
  <c r="AF743" i="11"/>
  <c r="AB748" i="11"/>
  <c r="AK753" i="11"/>
  <c r="AK754" i="11"/>
  <c r="AE758" i="11"/>
  <c r="AG759" i="11"/>
  <c r="AG765" i="11"/>
  <c r="AL767" i="11"/>
  <c r="AB768" i="11"/>
  <c r="AE769" i="11"/>
  <c r="AG770" i="11"/>
  <c r="AE774" i="11"/>
  <c r="AG775" i="11"/>
  <c r="AG781" i="11"/>
  <c r="AL783" i="11"/>
  <c r="AB784" i="11"/>
  <c r="AG786" i="11"/>
  <c r="AE790" i="11"/>
  <c r="AG791" i="11"/>
  <c r="AG797" i="11"/>
  <c r="AL799" i="11"/>
  <c r="AB800" i="11"/>
  <c r="AG802" i="11"/>
  <c r="AE806" i="11"/>
  <c r="AG807" i="11"/>
  <c r="AG813" i="11"/>
  <c r="AL815" i="11"/>
  <c r="AB816" i="11"/>
  <c r="AG827" i="11"/>
  <c r="AB829" i="11"/>
  <c r="AG829" i="11"/>
  <c r="AE830" i="11"/>
  <c r="Z830" i="11" s="1"/>
  <c r="AH830" i="11" s="1"/>
  <c r="AG830" i="11"/>
  <c r="Z838" i="11"/>
  <c r="AH838" i="11" s="1"/>
  <c r="AG843" i="11"/>
  <c r="AG846" i="11"/>
  <c r="AE846" i="11"/>
  <c r="AD846" i="11" s="1"/>
  <c r="Z850" i="11"/>
  <c r="AH850" i="11" s="1"/>
  <c r="AF851" i="11"/>
  <c r="AE851" i="11"/>
  <c r="AD851" i="11" s="1"/>
  <c r="AI851" i="11" s="1"/>
  <c r="AJ851" i="11" s="1"/>
  <c r="AK851" i="11"/>
  <c r="AG851" i="11"/>
  <c r="AG854" i="11"/>
  <c r="AE854" i="11"/>
  <c r="AD854" i="11" s="1"/>
  <c r="AI854" i="11" s="1"/>
  <c r="AJ854" i="11" s="1"/>
  <c r="AL857" i="11"/>
  <c r="AF859" i="11"/>
  <c r="AE859" i="11"/>
  <c r="Z859" i="11" s="1"/>
  <c r="AH859" i="11" s="1"/>
  <c r="AK859" i="11"/>
  <c r="AG859" i="11"/>
  <c r="AG862" i="11"/>
  <c r="AE862" i="11"/>
  <c r="AI864" i="11"/>
  <c r="AJ864" i="11" s="1"/>
  <c r="AL865" i="11"/>
  <c r="Z866" i="11"/>
  <c r="AH866" i="11" s="1"/>
  <c r="AF867" i="11"/>
  <c r="AE867" i="11"/>
  <c r="AK867" i="11"/>
  <c r="AG867" i="11"/>
  <c r="AG870" i="11"/>
  <c r="AE870" i="11"/>
  <c r="AI872" i="11"/>
  <c r="AJ872" i="11" s="1"/>
  <c r="Z874" i="11"/>
  <c r="AH874" i="11" s="1"/>
  <c r="AF875" i="11"/>
  <c r="AE875" i="11"/>
  <c r="AK875" i="11"/>
  <c r="AG875" i="11"/>
  <c r="AG878" i="11"/>
  <c r="AE878" i="11"/>
  <c r="Z882" i="11"/>
  <c r="AH882" i="11" s="1"/>
  <c r="AF883" i="11"/>
  <c r="AE883" i="11"/>
  <c r="Z883" i="11" s="1"/>
  <c r="AH883" i="11" s="1"/>
  <c r="AK883" i="11"/>
  <c r="AG883" i="11"/>
  <c r="AG886" i="11"/>
  <c r="AE886" i="11"/>
  <c r="AD886" i="11" s="1"/>
  <c r="AI886" i="11" s="1"/>
  <c r="AJ886" i="11" s="1"/>
  <c r="AB890" i="11"/>
  <c r="Z894" i="11"/>
  <c r="AD894" i="11"/>
  <c r="AI894" i="11" s="1"/>
  <c r="AJ894" i="11" s="1"/>
  <c r="AF897" i="11"/>
  <c r="AK897" i="11"/>
  <c r="AG897" i="11"/>
  <c r="AF917" i="11"/>
  <c r="AK917" i="11"/>
  <c r="AG917" i="11"/>
  <c r="AL917" i="11"/>
  <c r="AF931" i="11"/>
  <c r="AG931" i="11"/>
  <c r="AK931" i="11"/>
  <c r="AG964" i="11"/>
  <c r="AF964" i="11"/>
  <c r="AE964" i="11"/>
  <c r="AB964" i="11"/>
  <c r="AF967" i="11"/>
  <c r="AL967" i="11"/>
  <c r="AK967" i="11"/>
  <c r="AG968" i="11"/>
  <c r="Z990" i="11"/>
  <c r="AD990" i="11"/>
  <c r="AI990" i="11" s="1"/>
  <c r="AJ990" i="11" s="1"/>
  <c r="AG1000" i="11"/>
  <c r="AF1000" i="11"/>
  <c r="AE1000" i="11"/>
  <c r="AB1000" i="11"/>
  <c r="AG1012" i="11"/>
  <c r="AF1012" i="11"/>
  <c r="AE1012" i="11"/>
  <c r="AB1012" i="11"/>
  <c r="AF1025" i="11"/>
  <c r="AD1025" i="11" s="1"/>
  <c r="AI1025" i="11" s="1"/>
  <c r="AJ1025" i="11" s="1"/>
  <c r="AL1025" i="11"/>
  <c r="AK1025" i="11"/>
  <c r="AG1025" i="11"/>
  <c r="AF1041" i="11"/>
  <c r="AD1041" i="11" s="1"/>
  <c r="AI1041" i="11" s="1"/>
  <c r="AJ1041" i="11" s="1"/>
  <c r="AL1041" i="11"/>
  <c r="AK1041" i="11"/>
  <c r="AG1041" i="11"/>
  <c r="Z1050" i="11"/>
  <c r="AD1050" i="11"/>
  <c r="AF1077" i="11"/>
  <c r="AL1077" i="11"/>
  <c r="AK1077" i="11"/>
  <c r="AG1077" i="11"/>
  <c r="AG1096" i="11"/>
  <c r="AF1096" i="11"/>
  <c r="AE1096" i="11"/>
  <c r="AB1096" i="11"/>
  <c r="AG1128" i="11"/>
  <c r="AF1128" i="11"/>
  <c r="AE1128" i="11"/>
  <c r="AB1128" i="11"/>
  <c r="AF1189" i="11"/>
  <c r="Z1189" i="11" s="1"/>
  <c r="AH1189" i="11" s="1"/>
  <c r="AL1189" i="11"/>
  <c r="AK1189" i="11"/>
  <c r="AG1189" i="11"/>
  <c r="AG1208" i="11"/>
  <c r="AF1208" i="11"/>
  <c r="AE1208" i="11"/>
  <c r="AB1208" i="11"/>
  <c r="AF1309" i="11"/>
  <c r="AE1309" i="11"/>
  <c r="Z1309" i="11" s="1"/>
  <c r="AH1309" i="11" s="1"/>
  <c r="AL1309" i="11"/>
  <c r="AK1309" i="11"/>
  <c r="AF1385" i="11"/>
  <c r="AE1385" i="11"/>
  <c r="AL1385" i="11"/>
  <c r="AK1385" i="11"/>
  <c r="AF1425" i="11"/>
  <c r="AE1425" i="11"/>
  <c r="AL1425" i="11"/>
  <c r="AK1425" i="11"/>
  <c r="AF1457" i="11"/>
  <c r="AE1457" i="11"/>
  <c r="Z1457" i="11" s="1"/>
  <c r="AH1457" i="11" s="1"/>
  <c r="AL1457" i="11"/>
  <c r="AK1457" i="11"/>
  <c r="Z1522" i="11"/>
  <c r="AH1522" i="11" s="1"/>
  <c r="AD1522" i="11"/>
  <c r="AI1522" i="11" s="1"/>
  <c r="AJ1522" i="11" s="1"/>
  <c r="AD1601" i="11"/>
  <c r="AI1601" i="11" s="1"/>
  <c r="AJ1601" i="11" s="1"/>
  <c r="AH1657" i="11"/>
  <c r="AL32" i="11"/>
  <c r="AL56" i="11"/>
  <c r="AL76" i="11"/>
  <c r="AL144" i="11"/>
  <c r="AL184" i="11"/>
  <c r="AL192" i="11"/>
  <c r="AL196" i="11"/>
  <c r="AL204" i="11"/>
  <c r="AL256" i="11"/>
  <c r="AL272" i="11"/>
  <c r="AL284" i="11"/>
  <c r="AL292" i="11"/>
  <c r="AL324" i="11"/>
  <c r="AL368" i="11"/>
  <c r="AL372" i="11"/>
  <c r="AL376" i="11"/>
  <c r="AL424" i="11"/>
  <c r="AL436" i="11"/>
  <c r="AL452" i="11"/>
  <c r="AL476" i="11"/>
  <c r="Z486" i="11"/>
  <c r="AH486" i="11" s="1"/>
  <c r="AL492" i="11"/>
  <c r="AL496" i="11"/>
  <c r="AE8" i="11"/>
  <c r="Z8" i="11" s="1"/>
  <c r="AH8" i="11" s="1"/>
  <c r="AE12" i="11"/>
  <c r="AE16" i="11"/>
  <c r="AG4" i="11"/>
  <c r="AG12" i="11"/>
  <c r="AG16" i="11"/>
  <c r="AG80" i="11"/>
  <c r="AG84" i="11"/>
  <c r="AG140" i="11"/>
  <c r="AG148" i="11"/>
  <c r="AG156" i="11"/>
  <c r="AG164" i="11"/>
  <c r="AG172" i="11"/>
  <c r="AG228" i="11"/>
  <c r="AG236" i="11"/>
  <c r="AG240" i="11"/>
  <c r="AG252" i="11"/>
  <c r="AG296" i="11"/>
  <c r="AG340" i="11"/>
  <c r="AG344" i="11"/>
  <c r="AG384" i="11"/>
  <c r="AG396" i="11"/>
  <c r="AG416" i="11"/>
  <c r="AG428" i="11"/>
  <c r="AG456" i="11"/>
  <c r="AG468" i="11"/>
  <c r="Z504" i="11"/>
  <c r="AH504" i="11" s="1"/>
  <c r="AG513" i="11"/>
  <c r="AF518" i="11"/>
  <c r="Z518" i="11" s="1"/>
  <c r="AH518" i="11" s="1"/>
  <c r="AE520" i="11"/>
  <c r="AE521" i="11"/>
  <c r="Z521" i="11" s="1"/>
  <c r="AH521" i="11" s="1"/>
  <c r="AE522" i="11"/>
  <c r="AF523" i="11"/>
  <c r="AD528" i="11"/>
  <c r="AI528" i="11" s="1"/>
  <c r="AJ528" i="11" s="1"/>
  <c r="AK531" i="11"/>
  <c r="AK533" i="11"/>
  <c r="Z534" i="11"/>
  <c r="AH534" i="11" s="1"/>
  <c r="AK534" i="11"/>
  <c r="Z536" i="11"/>
  <c r="AH536" i="11" s="1"/>
  <c r="AG547" i="11"/>
  <c r="AE551" i="11"/>
  <c r="AE552" i="11"/>
  <c r="AF555" i="11"/>
  <c r="AL559" i="11"/>
  <c r="AK563" i="11"/>
  <c r="AK565" i="11"/>
  <c r="AK566" i="11"/>
  <c r="Z568" i="11"/>
  <c r="AH568" i="11" s="1"/>
  <c r="AG579" i="11"/>
  <c r="AF581" i="11"/>
  <c r="AF582" i="11"/>
  <c r="AE583" i="11"/>
  <c r="AE584" i="11"/>
  <c r="AE585" i="11"/>
  <c r="Z585" i="11" s="1"/>
  <c r="AH585" i="11" s="1"/>
  <c r="AE586" i="11"/>
  <c r="AF587" i="11"/>
  <c r="AK595" i="11"/>
  <c r="AK597" i="11"/>
  <c r="AK598" i="11"/>
  <c r="Z600" i="11"/>
  <c r="AH600" i="11" s="1"/>
  <c r="AG611" i="11"/>
  <c r="Z611" i="11" s="1"/>
  <c r="AH611" i="11" s="1"/>
  <c r="AF613" i="11"/>
  <c r="AE616" i="11"/>
  <c r="AE617" i="11"/>
  <c r="Z617" i="11" s="1"/>
  <c r="AH617" i="11" s="1"/>
  <c r="AE618" i="11"/>
  <c r="AF619" i="11"/>
  <c r="AD624" i="11"/>
  <c r="AI624" i="11" s="1"/>
  <c r="AJ624" i="11" s="1"/>
  <c r="AK627" i="11"/>
  <c r="AK629" i="11"/>
  <c r="Z630" i="11"/>
  <c r="AH630" i="11" s="1"/>
  <c r="AK630" i="11"/>
  <c r="Z632" i="11"/>
  <c r="AG641" i="11"/>
  <c r="AE648" i="11"/>
  <c r="AE649" i="11"/>
  <c r="Z649" i="11" s="1"/>
  <c r="AH649" i="11" s="1"/>
  <c r="AE650" i="11"/>
  <c r="AF651" i="11"/>
  <c r="AD656" i="11"/>
  <c r="AI656" i="11" s="1"/>
  <c r="AJ656" i="11" s="1"/>
  <c r="AK659" i="11"/>
  <c r="AK661" i="11"/>
  <c r="Z662" i="11"/>
  <c r="AH662" i="11" s="1"/>
  <c r="AK662" i="11"/>
  <c r="Z664" i="11"/>
  <c r="AH664" i="11" s="1"/>
  <c r="AG673" i="11"/>
  <c r="AE680" i="11"/>
  <c r="AE681" i="11"/>
  <c r="Z681" i="11" s="1"/>
  <c r="AE682" i="11"/>
  <c r="AF683" i="11"/>
  <c r="AH686" i="11"/>
  <c r="AD688" i="11"/>
  <c r="AI688" i="11" s="1"/>
  <c r="AJ688" i="11" s="1"/>
  <c r="AK691" i="11"/>
  <c r="AK693" i="11"/>
  <c r="Z694" i="11"/>
  <c r="AH694" i="11" s="1"/>
  <c r="AK694" i="11"/>
  <c r="Z696" i="11"/>
  <c r="AH696" i="11" s="1"/>
  <c r="AG705" i="11"/>
  <c r="AE712" i="11"/>
  <c r="AE713" i="11"/>
  <c r="Z713" i="11" s="1"/>
  <c r="AH713" i="11" s="1"/>
  <c r="AE714" i="11"/>
  <c r="AF715" i="11"/>
  <c r="AH718" i="11"/>
  <c r="AD720" i="11"/>
  <c r="AI720" i="11" s="1"/>
  <c r="AJ720" i="11" s="1"/>
  <c r="AK723" i="11"/>
  <c r="AK725" i="11"/>
  <c r="Z726" i="11"/>
  <c r="AK726" i="11"/>
  <c r="Z728" i="11"/>
  <c r="AH728" i="11" s="1"/>
  <c r="AG737" i="11"/>
  <c r="AE744" i="11"/>
  <c r="AE745" i="11"/>
  <c r="Z745" i="11" s="1"/>
  <c r="AH745" i="11" s="1"/>
  <c r="AE746" i="11"/>
  <c r="AF747" i="11"/>
  <c r="AD752" i="11"/>
  <c r="AI752" i="11" s="1"/>
  <c r="AJ752" i="11" s="1"/>
  <c r="AK755" i="11"/>
  <c r="AF758" i="11"/>
  <c r="AF763" i="11"/>
  <c r="AE763" i="11"/>
  <c r="Z766" i="11"/>
  <c r="AH766" i="11" s="1"/>
  <c r="AF774" i="11"/>
  <c r="AF779" i="11"/>
  <c r="AE779" i="11"/>
  <c r="Z782" i="11"/>
  <c r="AH782" i="11" s="1"/>
  <c r="AF790" i="11"/>
  <c r="AF795" i="11"/>
  <c r="AE795" i="11"/>
  <c r="AF806" i="11"/>
  <c r="AF811" i="11"/>
  <c r="AE811" i="11"/>
  <c r="Z814" i="11"/>
  <c r="AH814" i="11" s="1"/>
  <c r="AF823" i="11"/>
  <c r="AK823" i="11"/>
  <c r="AE823" i="11"/>
  <c r="Z828" i="11"/>
  <c r="AH828" i="11" s="1"/>
  <c r="AD832" i="11"/>
  <c r="AF839" i="11"/>
  <c r="AK839" i="11"/>
  <c r="AE839" i="11"/>
  <c r="Z844" i="11"/>
  <c r="AH844" i="11" s="1"/>
  <c r="Z847" i="11"/>
  <c r="AH847" i="11" s="1"/>
  <c r="Z852" i="11"/>
  <c r="Z855" i="11"/>
  <c r="AH855" i="11" s="1"/>
  <c r="AH857" i="11"/>
  <c r="Z860" i="11"/>
  <c r="AH860" i="11" s="1"/>
  <c r="AD861" i="11"/>
  <c r="AH861" i="11" s="1"/>
  <c r="Z863" i="11"/>
  <c r="AH863" i="11" s="1"/>
  <c r="AH865" i="11"/>
  <c r="Z868" i="11"/>
  <c r="AH868" i="11" s="1"/>
  <c r="Z871" i="11"/>
  <c r="AH871" i="11" s="1"/>
  <c r="Z876" i="11"/>
  <c r="AH876" i="11" s="1"/>
  <c r="Z884" i="11"/>
  <c r="AH884" i="11" s="1"/>
  <c r="Z887" i="11"/>
  <c r="AH887" i="11" s="1"/>
  <c r="AH892" i="11"/>
  <c r="AD896" i="11"/>
  <c r="Z896" i="11"/>
  <c r="AE901" i="11"/>
  <c r="Z901" i="11" s="1"/>
  <c r="AH901" i="11" s="1"/>
  <c r="AB902" i="11"/>
  <c r="AF902" i="11"/>
  <c r="Z913" i="11"/>
  <c r="AE915" i="11"/>
  <c r="AG922" i="11"/>
  <c r="AF922" i="11"/>
  <c r="AD924" i="11"/>
  <c r="AI924" i="11" s="1"/>
  <c r="AJ924" i="11" s="1"/>
  <c r="Z924" i="11"/>
  <c r="AH924" i="11" s="1"/>
  <c r="AG932" i="11"/>
  <c r="AF935" i="11"/>
  <c r="AD935" i="11" s="1"/>
  <c r="AI935" i="11" s="1"/>
  <c r="AJ935" i="11" s="1"/>
  <c r="AL935" i="11"/>
  <c r="AK935" i="11"/>
  <c r="AE936" i="11"/>
  <c r="AE949" i="11"/>
  <c r="Z949" i="11" s="1"/>
  <c r="AH949" i="11" s="1"/>
  <c r="AG954" i="11"/>
  <c r="AF954" i="11"/>
  <c r="Z961" i="11"/>
  <c r="AH961" i="11" s="1"/>
  <c r="Z965" i="11"/>
  <c r="AH965" i="11" s="1"/>
  <c r="AD965" i="11"/>
  <c r="AI965" i="11" s="1"/>
  <c r="AJ965" i="11" s="1"/>
  <c r="Z974" i="11"/>
  <c r="AD974" i="11"/>
  <c r="AI974" i="11" s="1"/>
  <c r="AJ974" i="11" s="1"/>
  <c r="AD976" i="11"/>
  <c r="Z976" i="11"/>
  <c r="AF997" i="11"/>
  <c r="Z997" i="11" s="1"/>
  <c r="AH997" i="11" s="1"/>
  <c r="AL997" i="11"/>
  <c r="AK997" i="11"/>
  <c r="AG997" i="11"/>
  <c r="AG1028" i="11"/>
  <c r="AF1028" i="11"/>
  <c r="AE1028" i="11"/>
  <c r="AB1028" i="11"/>
  <c r="Z1029" i="11"/>
  <c r="AH1029" i="11" s="1"/>
  <c r="AG1044" i="11"/>
  <c r="AF1044" i="11"/>
  <c r="AE1044" i="11"/>
  <c r="AB1044" i="11"/>
  <c r="AF1057" i="11"/>
  <c r="AL1057" i="11"/>
  <c r="AK1057" i="11"/>
  <c r="AG1057" i="11"/>
  <c r="AE1073" i="11"/>
  <c r="AD1073" i="11" s="1"/>
  <c r="AF1093" i="11"/>
  <c r="Z1093" i="11" s="1"/>
  <c r="AH1093" i="11" s="1"/>
  <c r="AL1093" i="11"/>
  <c r="AK1093" i="11"/>
  <c r="AG1093" i="11"/>
  <c r="AE1109" i="11"/>
  <c r="Z1109" i="11" s="1"/>
  <c r="AH1109" i="11" s="1"/>
  <c r="AF1125" i="11"/>
  <c r="AL1125" i="11"/>
  <c r="AK1125" i="11"/>
  <c r="AG1125" i="11"/>
  <c r="AF1205" i="11"/>
  <c r="Z1205" i="11" s="1"/>
  <c r="AH1205" i="11" s="1"/>
  <c r="AL1205" i="11"/>
  <c r="AK1205" i="11"/>
  <c r="AG1205" i="11"/>
  <c r="AG1224" i="11"/>
  <c r="AF1224" i="11"/>
  <c r="AE1224" i="11"/>
  <c r="AB1224" i="11"/>
  <c r="AE1237" i="11"/>
  <c r="Z1237" i="11" s="1"/>
  <c r="AH1237" i="11" s="1"/>
  <c r="Z1269" i="11"/>
  <c r="AH1269" i="11" s="1"/>
  <c r="AG1321" i="11"/>
  <c r="Z1329" i="11"/>
  <c r="AF1345" i="11"/>
  <c r="AE1345" i="11"/>
  <c r="AL1345" i="11"/>
  <c r="AK1345" i="11"/>
  <c r="AG1353" i="11"/>
  <c r="Z1353" i="11" s="1"/>
  <c r="AH1353" i="11" s="1"/>
  <c r="Z1361" i="11"/>
  <c r="AH1361" i="11" s="1"/>
  <c r="AF1393" i="11"/>
  <c r="AE1393" i="11"/>
  <c r="AL1393" i="11"/>
  <c r="AK1393" i="11"/>
  <c r="AK1666" i="11"/>
  <c r="AG1666" i="11"/>
  <c r="AE1666" i="11"/>
  <c r="AL1666" i="11"/>
  <c r="AF1666" i="11"/>
  <c r="AB1791" i="11"/>
  <c r="AE1791" i="11"/>
  <c r="AB1874" i="11"/>
  <c r="AG1874" i="11"/>
  <c r="AE1874" i="11"/>
  <c r="AF1874" i="11"/>
  <c r="AL72" i="11"/>
  <c r="AL112" i="11"/>
  <c r="AL136" i="11"/>
  <c r="AL160" i="11"/>
  <c r="AL168" i="11"/>
  <c r="AL200" i="11"/>
  <c r="AL216" i="11"/>
  <c r="AL280" i="11"/>
  <c r="AL320" i="11"/>
  <c r="AE20" i="11"/>
  <c r="Z20" i="11" s="1"/>
  <c r="AH20" i="11" s="1"/>
  <c r="H20" i="96"/>
  <c r="H12" i="96"/>
  <c r="H19" i="96"/>
  <c r="H11" i="96"/>
  <c r="H18" i="96"/>
  <c r="H17" i="96"/>
  <c r="H16" i="96"/>
  <c r="H15" i="96"/>
  <c r="H22" i="96"/>
  <c r="H21" i="96"/>
  <c r="H14" i="96"/>
  <c r="H13" i="96"/>
  <c r="AL2" i="11"/>
  <c r="AF61" i="11"/>
  <c r="AF117" i="11"/>
  <c r="AL150" i="11"/>
  <c r="AL474" i="11"/>
  <c r="AK503" i="11"/>
  <c r="AE523" i="11"/>
  <c r="AL524" i="11"/>
  <c r="AL531" i="11"/>
  <c r="AK535" i="11"/>
  <c r="AF553" i="11"/>
  <c r="Z553" i="11" s="1"/>
  <c r="AH553" i="11" s="1"/>
  <c r="AE557" i="11"/>
  <c r="Z557" i="11" s="1"/>
  <c r="AH557" i="11" s="1"/>
  <c r="AL563" i="11"/>
  <c r="AD564" i="11"/>
  <c r="AI564" i="11" s="1"/>
  <c r="AJ564" i="11" s="1"/>
  <c r="AK567" i="11"/>
  <c r="Z570" i="11"/>
  <c r="AH570" i="11" s="1"/>
  <c r="AG583" i="11"/>
  <c r="AE587" i="11"/>
  <c r="AD587" i="11" s="1"/>
  <c r="AI587" i="11" s="1"/>
  <c r="AJ587" i="11" s="1"/>
  <c r="AL588" i="11"/>
  <c r="AF591" i="11"/>
  <c r="Z591" i="11" s="1"/>
  <c r="AH591" i="11" s="1"/>
  <c r="AD594" i="11"/>
  <c r="AL595" i="11"/>
  <c r="AK599" i="11"/>
  <c r="AG614" i="11"/>
  <c r="AG615" i="11"/>
  <c r="AE619" i="11"/>
  <c r="AD619" i="11" s="1"/>
  <c r="AI619" i="11" s="1"/>
  <c r="AJ619" i="11" s="1"/>
  <c r="AF623" i="11"/>
  <c r="AD623" i="11" s="1"/>
  <c r="AI623" i="11" s="1"/>
  <c r="AJ623" i="11" s="1"/>
  <c r="AL627" i="11"/>
  <c r="AK631" i="11"/>
  <c r="AG647" i="11"/>
  <c r="AE651" i="11"/>
  <c r="AL652" i="11"/>
  <c r="AF655" i="11"/>
  <c r="AD655" i="11" s="1"/>
  <c r="AI655" i="11" s="1"/>
  <c r="AJ655" i="11" s="1"/>
  <c r="AL659" i="11"/>
  <c r="AK663" i="11"/>
  <c r="AG679" i="11"/>
  <c r="AE683" i="11"/>
  <c r="Z683" i="11" s="1"/>
  <c r="AH683" i="11" s="1"/>
  <c r="AF687" i="11"/>
  <c r="AD687" i="11" s="1"/>
  <c r="AI687" i="11" s="1"/>
  <c r="AJ687" i="11" s="1"/>
  <c r="AL691" i="11"/>
  <c r="AK695" i="11"/>
  <c r="AG711" i="11"/>
  <c r="AE715" i="11"/>
  <c r="AD715" i="11" s="1"/>
  <c r="AF719" i="11"/>
  <c r="AL723" i="11"/>
  <c r="AL726" i="11"/>
  <c r="AK727" i="11"/>
  <c r="AG743" i="11"/>
  <c r="AE747" i="11"/>
  <c r="Z747" i="11" s="1"/>
  <c r="AH747" i="11" s="1"/>
  <c r="AL748" i="11"/>
  <c r="AF751" i="11"/>
  <c r="Z751" i="11" s="1"/>
  <c r="AH751" i="11" s="1"/>
  <c r="AL755" i="11"/>
  <c r="AB756" i="11"/>
  <c r="AE757" i="11"/>
  <c r="AD761" i="11"/>
  <c r="AI761" i="11" s="1"/>
  <c r="AJ761" i="11" s="1"/>
  <c r="AH762" i="11"/>
  <c r="AG763" i="11"/>
  <c r="AD763" i="11" s="1"/>
  <c r="AI763" i="11" s="1"/>
  <c r="AJ763" i="11" s="1"/>
  <c r="AE768" i="11"/>
  <c r="AG769" i="11"/>
  <c r="AB772" i="11"/>
  <c r="AE773" i="11"/>
  <c r="AD777" i="11"/>
  <c r="AI777" i="11" s="1"/>
  <c r="AJ777" i="11" s="1"/>
  <c r="AG779" i="11"/>
  <c r="AE784" i="11"/>
  <c r="AB788" i="11"/>
  <c r="AE789" i="11"/>
  <c r="Z789" i="11" s="1"/>
  <c r="AH789" i="11" s="1"/>
  <c r="AD793" i="11"/>
  <c r="AI793" i="11" s="1"/>
  <c r="AJ793" i="11" s="1"/>
  <c r="AH794" i="11"/>
  <c r="AG795" i="11"/>
  <c r="AE800" i="11"/>
  <c r="AB804" i="11"/>
  <c r="AE805" i="11"/>
  <c r="Z805" i="11" s="1"/>
  <c r="AH805" i="11" s="1"/>
  <c r="AD809" i="11"/>
  <c r="AI809" i="11" s="1"/>
  <c r="AJ809" i="11" s="1"/>
  <c r="AH810" i="11"/>
  <c r="AG811" i="11"/>
  <c r="AE816" i="11"/>
  <c r="Z818" i="11"/>
  <c r="AH818" i="11" s="1"/>
  <c r="AD822" i="11"/>
  <c r="AI822" i="11" s="1"/>
  <c r="AJ822" i="11" s="1"/>
  <c r="AG823" i="11"/>
  <c r="Z823" i="11" s="1"/>
  <c r="AH823" i="11" s="1"/>
  <c r="AB825" i="11"/>
  <c r="AG825" i="11"/>
  <c r="AG826" i="11"/>
  <c r="AE829" i="11"/>
  <c r="AK830" i="11"/>
  <c r="AI832" i="11"/>
  <c r="AJ832" i="11" s="1"/>
  <c r="Z834" i="11"/>
  <c r="AH834" i="11" s="1"/>
  <c r="AD838" i="11"/>
  <c r="AI838" i="11" s="1"/>
  <c r="AJ838" i="11" s="1"/>
  <c r="AG839" i="11"/>
  <c r="AB841" i="11"/>
  <c r="AG841" i="11"/>
  <c r="AG842" i="11"/>
  <c r="AD842" i="11" s="1"/>
  <c r="AI842" i="11" s="1"/>
  <c r="AJ842" i="11" s="1"/>
  <c r="AE845" i="11"/>
  <c r="Z845" i="11" s="1"/>
  <c r="AH845" i="11" s="1"/>
  <c r="AL846" i="11"/>
  <c r="AD850" i="11"/>
  <c r="AI850" i="11" s="1"/>
  <c r="AJ850" i="11" s="1"/>
  <c r="AL854" i="11"/>
  <c r="AD858" i="11"/>
  <c r="AI858" i="11" s="1"/>
  <c r="AJ858" i="11" s="1"/>
  <c r="AL862" i="11"/>
  <c r="AD866" i="11"/>
  <c r="AI866" i="11" s="1"/>
  <c r="AJ866" i="11" s="1"/>
  <c r="AL870" i="11"/>
  <c r="AD874" i="11"/>
  <c r="AI874" i="11" s="1"/>
  <c r="AJ874" i="11" s="1"/>
  <c r="AL878" i="11"/>
  <c r="AD882" i="11"/>
  <c r="AI882" i="11" s="1"/>
  <c r="AJ882" i="11" s="1"/>
  <c r="AE890" i="11"/>
  <c r="AF916" i="11"/>
  <c r="AE916" i="11"/>
  <c r="AB916" i="11"/>
  <c r="AE919" i="11"/>
  <c r="AF920" i="11"/>
  <c r="AB920" i="11"/>
  <c r="AB922" i="11"/>
  <c r="Z926" i="11"/>
  <c r="AD926" i="11"/>
  <c r="AF929" i="11"/>
  <c r="Z929" i="11" s="1"/>
  <c r="AH929" i="11" s="1"/>
  <c r="AK929" i="11"/>
  <c r="AG929" i="11"/>
  <c r="AG936" i="11"/>
  <c r="AI940" i="11"/>
  <c r="AJ940" i="11" s="1"/>
  <c r="AI945" i="11"/>
  <c r="AJ945" i="11" s="1"/>
  <c r="AE945" i="11"/>
  <c r="AD945" i="11" s="1"/>
  <c r="AL949" i="11"/>
  <c r="AB954" i="11"/>
  <c r="AG980" i="11"/>
  <c r="AF980" i="11"/>
  <c r="AE980" i="11"/>
  <c r="AB980" i="11"/>
  <c r="AE993" i="11"/>
  <c r="AE1013" i="11"/>
  <c r="Z1013" i="11" s="1"/>
  <c r="AH1013" i="11" s="1"/>
  <c r="AH1050" i="11"/>
  <c r="AI1050" i="11"/>
  <c r="AJ1050" i="11" s="1"/>
  <c r="AG1060" i="11"/>
  <c r="AF1060" i="11"/>
  <c r="AE1060" i="11"/>
  <c r="AB1060" i="11"/>
  <c r="Z1061" i="11"/>
  <c r="AH1061" i="11" s="1"/>
  <c r="AD1066" i="11"/>
  <c r="AI1066" i="11" s="1"/>
  <c r="AJ1066" i="11" s="1"/>
  <c r="AI1073" i="11"/>
  <c r="AJ1073" i="11" s="1"/>
  <c r="AE1089" i="11"/>
  <c r="AD1089" i="11" s="1"/>
  <c r="AI1089" i="11" s="1"/>
  <c r="AJ1089" i="11" s="1"/>
  <c r="AD1102" i="11"/>
  <c r="Z1105" i="11"/>
  <c r="AH1105" i="11" s="1"/>
  <c r="AG1112" i="11"/>
  <c r="AF1112" i="11"/>
  <c r="AE1112" i="11"/>
  <c r="AB1112" i="11"/>
  <c r="AE1141" i="11"/>
  <c r="Z1141" i="11" s="1"/>
  <c r="AH1141" i="11" s="1"/>
  <c r="Z1157" i="11"/>
  <c r="Z1158" i="11"/>
  <c r="AH1158" i="11" s="1"/>
  <c r="AF1221" i="11"/>
  <c r="Z1221" i="11" s="1"/>
  <c r="AH1221" i="11" s="1"/>
  <c r="AL1221" i="11"/>
  <c r="AK1221" i="11"/>
  <c r="AG1221" i="11"/>
  <c r="AG1240" i="11"/>
  <c r="AF1240" i="11"/>
  <c r="AE1240" i="11"/>
  <c r="AB1240" i="11"/>
  <c r="AE1253" i="11"/>
  <c r="AD1253" i="11" s="1"/>
  <c r="AI1253" i="11" s="1"/>
  <c r="AJ1253" i="11" s="1"/>
  <c r="Z1369" i="11"/>
  <c r="AH1369" i="11" s="1"/>
  <c r="AD1376" i="11"/>
  <c r="AI1376" i="11" s="1"/>
  <c r="AJ1376" i="11" s="1"/>
  <c r="AF1401" i="11"/>
  <c r="AE1401" i="11"/>
  <c r="AL1401" i="11"/>
  <c r="AK1401" i="11"/>
  <c r="AG1409" i="11"/>
  <c r="Z1409" i="11" s="1"/>
  <c r="AH1409" i="11" s="1"/>
  <c r="Z1417" i="11"/>
  <c r="AH1417" i="11" s="1"/>
  <c r="AF1433" i="11"/>
  <c r="AE1433" i="11"/>
  <c r="AL1433" i="11"/>
  <c r="AK1433" i="11"/>
  <c r="AG1441" i="11"/>
  <c r="AD1441" i="11" s="1"/>
  <c r="AH1441" i="11" s="1"/>
  <c r="Z1449" i="11"/>
  <c r="AH1449" i="11" s="1"/>
  <c r="Z1490" i="11"/>
  <c r="AD1490" i="11"/>
  <c r="AI1490" i="11" s="1"/>
  <c r="AJ1490" i="11" s="1"/>
  <c r="AD1610" i="11"/>
  <c r="AI1610" i="11" s="1"/>
  <c r="AJ1610" i="11" s="1"/>
  <c r="AE1121" i="11"/>
  <c r="AE1137" i="11"/>
  <c r="Z1137" i="11" s="1"/>
  <c r="AH1137" i="11" s="1"/>
  <c r="AE1153" i="11"/>
  <c r="AE1169" i="11"/>
  <c r="AE1185" i="11"/>
  <c r="AE1201" i="11"/>
  <c r="AE1217" i="11"/>
  <c r="AE1233" i="11"/>
  <c r="AH1238" i="11"/>
  <c r="AE1249" i="11"/>
  <c r="AE1265" i="11"/>
  <c r="AD1265" i="11" s="1"/>
  <c r="AI1265" i="11" s="1"/>
  <c r="AJ1265" i="11" s="1"/>
  <c r="AE1281" i="11"/>
  <c r="AE1297" i="11"/>
  <c r="AF1319" i="11"/>
  <c r="AE1319" i="11"/>
  <c r="AD1319" i="11" s="1"/>
  <c r="AG1319" i="11"/>
  <c r="AF1327" i="11"/>
  <c r="AE1327" i="11"/>
  <c r="AG1327" i="11"/>
  <c r="AF1335" i="11"/>
  <c r="AE1335" i="11"/>
  <c r="Z1335" i="11" s="1"/>
  <c r="AH1335" i="11" s="1"/>
  <c r="AG1335" i="11"/>
  <c r="AF1343" i="11"/>
  <c r="AE1343" i="11"/>
  <c r="AG1343" i="11"/>
  <c r="AF1351" i="11"/>
  <c r="AE1351" i="11"/>
  <c r="AG1351" i="11"/>
  <c r="AF1359" i="11"/>
  <c r="AE1359" i="11"/>
  <c r="Z1359" i="11" s="1"/>
  <c r="AH1359" i="11" s="1"/>
  <c r="AG1359" i="11"/>
  <c r="AF1367" i="11"/>
  <c r="AE1367" i="11"/>
  <c r="AG1367" i="11"/>
  <c r="AF1375" i="11"/>
  <c r="AE1375" i="11"/>
  <c r="AG1375" i="11"/>
  <c r="AF1383" i="11"/>
  <c r="AE1383" i="11"/>
  <c r="AD1383" i="11" s="1"/>
  <c r="AI1383" i="11" s="1"/>
  <c r="AJ1383" i="11" s="1"/>
  <c r="AG1383" i="11"/>
  <c r="AF1391" i="11"/>
  <c r="AE1391" i="11"/>
  <c r="AG1391" i="11"/>
  <c r="AF1399" i="11"/>
  <c r="AE1399" i="11"/>
  <c r="AG1399" i="11"/>
  <c r="AF1407" i="11"/>
  <c r="AE1407" i="11"/>
  <c r="AG1407" i="11"/>
  <c r="AF1415" i="11"/>
  <c r="AE1415" i="11"/>
  <c r="AD1415" i="11" s="1"/>
  <c r="AI1415" i="11" s="1"/>
  <c r="AJ1415" i="11" s="1"/>
  <c r="AG1415" i="11"/>
  <c r="AF1423" i="11"/>
  <c r="AE1423" i="11"/>
  <c r="AG1423" i="11"/>
  <c r="Z1430" i="11"/>
  <c r="AH1430" i="11" s="1"/>
  <c r="AD1430" i="11"/>
  <c r="AI1430" i="11" s="1"/>
  <c r="AJ1430" i="11" s="1"/>
  <c r="AF1431" i="11"/>
  <c r="AE1431" i="11"/>
  <c r="AG1431" i="11"/>
  <c r="Z1438" i="11"/>
  <c r="AH1438" i="11" s="1"/>
  <c r="AD1438" i="11"/>
  <c r="AI1438" i="11" s="1"/>
  <c r="AJ1438" i="11" s="1"/>
  <c r="AF1439" i="11"/>
  <c r="AE1439" i="11"/>
  <c r="AG1439" i="11"/>
  <c r="Z1446" i="11"/>
  <c r="AH1446" i="11" s="1"/>
  <c r="AD1446" i="11"/>
  <c r="AI1446" i="11" s="1"/>
  <c r="AJ1446" i="11" s="1"/>
  <c r="AF1447" i="11"/>
  <c r="AE1447" i="11"/>
  <c r="AD1447" i="11" s="1"/>
  <c r="AG1447" i="11"/>
  <c r="AF1455" i="11"/>
  <c r="AE1455" i="11"/>
  <c r="Z1455" i="11" s="1"/>
  <c r="AH1455" i="11" s="1"/>
  <c r="AG1455" i="11"/>
  <c r="AG1470" i="11"/>
  <c r="AF1470" i="11"/>
  <c r="AF1481" i="11"/>
  <c r="AE1481" i="11"/>
  <c r="AK1481" i="11"/>
  <c r="AD1482" i="11"/>
  <c r="AI1482" i="11" s="1"/>
  <c r="AJ1482" i="11" s="1"/>
  <c r="AB1492" i="11"/>
  <c r="AG1492" i="11"/>
  <c r="AF1513" i="11"/>
  <c r="AE1513" i="11"/>
  <c r="AK1513" i="11"/>
  <c r="AD1524" i="11"/>
  <c r="AI1524" i="11" s="1"/>
  <c r="AJ1524" i="11" s="1"/>
  <c r="Z1524" i="11"/>
  <c r="AH1524" i="11" s="1"/>
  <c r="AF1533" i="11"/>
  <c r="AE1533" i="11"/>
  <c r="AG1533" i="11"/>
  <c r="Z1546" i="11"/>
  <c r="AD1546" i="11"/>
  <c r="AI1546" i="11" s="1"/>
  <c r="AJ1546" i="11" s="1"/>
  <c r="AL1561" i="11"/>
  <c r="AK1561" i="11"/>
  <c r="AG1561" i="11"/>
  <c r="AF1561" i="11"/>
  <c r="AF1567" i="11"/>
  <c r="AK1567" i="11"/>
  <c r="AG1567" i="11"/>
  <c r="AE1567" i="11"/>
  <c r="AD1568" i="11"/>
  <c r="AI1568" i="11" s="1"/>
  <c r="AJ1568" i="11" s="1"/>
  <c r="Z1568" i="11"/>
  <c r="AH1568" i="11" s="1"/>
  <c r="AL1597" i="11"/>
  <c r="AK1597" i="11"/>
  <c r="AG1597" i="11"/>
  <c r="AF1597" i="11"/>
  <c r="AG1608" i="11"/>
  <c r="AF1608" i="11"/>
  <c r="AB1608" i="11"/>
  <c r="AD1619" i="11"/>
  <c r="AI1619" i="11" s="1"/>
  <c r="AJ1619" i="11" s="1"/>
  <c r="Z1619" i="11"/>
  <c r="AH1619" i="11" s="1"/>
  <c r="AB1629" i="11"/>
  <c r="AF1629" i="11"/>
  <c r="AE1629" i="11"/>
  <c r="AB1645" i="11"/>
  <c r="AF1645" i="11"/>
  <c r="AE1645" i="11"/>
  <c r="AH1677" i="11"/>
  <c r="AF1708" i="11"/>
  <c r="AB1708" i="11"/>
  <c r="AG1708" i="11"/>
  <c r="AE1708" i="11"/>
  <c r="AF1743" i="11"/>
  <c r="AE1743" i="11"/>
  <c r="AD1743" i="11" s="1"/>
  <c r="AI1743" i="11" s="1"/>
  <c r="AJ1743" i="11" s="1"/>
  <c r="AL1743" i="11"/>
  <c r="AB1749" i="11"/>
  <c r="AF1749" i="11"/>
  <c r="AE1749" i="11"/>
  <c r="AG1749" i="11"/>
  <c r="AB1763" i="11"/>
  <c r="AE1763" i="11"/>
  <c r="AH1779" i="11"/>
  <c r="AB1827" i="11"/>
  <c r="AE1827" i="11"/>
  <c r="AB1845" i="11"/>
  <c r="AF1845" i="11"/>
  <c r="AG1845" i="11"/>
  <c r="AE1845" i="11"/>
  <c r="AH2043" i="11"/>
  <c r="Z2086" i="11"/>
  <c r="AD2086" i="11"/>
  <c r="Z2134" i="11"/>
  <c r="AD2134" i="11"/>
  <c r="AI2134" i="11" s="1"/>
  <c r="AJ2134" i="11" s="1"/>
  <c r="AG845" i="11"/>
  <c r="AG849" i="11"/>
  <c r="AD849" i="11" s="1"/>
  <c r="AI849" i="11" s="1"/>
  <c r="AJ849" i="11" s="1"/>
  <c r="AG853" i="11"/>
  <c r="Z853" i="11" s="1"/>
  <c r="AH853" i="11" s="1"/>
  <c r="AG857" i="11"/>
  <c r="AG861" i="11"/>
  <c r="AG865" i="11"/>
  <c r="AG869" i="11"/>
  <c r="Z869" i="11" s="1"/>
  <c r="AH869" i="11" s="1"/>
  <c r="AG873" i="11"/>
  <c r="AD873" i="11" s="1"/>
  <c r="AI873" i="11" s="1"/>
  <c r="AJ873" i="11" s="1"/>
  <c r="AG877" i="11"/>
  <c r="AD877" i="11" s="1"/>
  <c r="AI877" i="11" s="1"/>
  <c r="AJ877" i="11" s="1"/>
  <c r="AG881" i="11"/>
  <c r="AD881" i="11" s="1"/>
  <c r="AI881" i="11" s="1"/>
  <c r="AJ881" i="11" s="1"/>
  <c r="AG885" i="11"/>
  <c r="Z885" i="11" s="1"/>
  <c r="AH885" i="11" s="1"/>
  <c r="AF891" i="11"/>
  <c r="AE891" i="11"/>
  <c r="AH896" i="11"/>
  <c r="AF907" i="11"/>
  <c r="AE907" i="11"/>
  <c r="AH912" i="11"/>
  <c r="AF923" i="11"/>
  <c r="AE923" i="11"/>
  <c r="AH928" i="11"/>
  <c r="AL934" i="11"/>
  <c r="AF939" i="11"/>
  <c r="AE939" i="11"/>
  <c r="AH944" i="11"/>
  <c r="AL950" i="11"/>
  <c r="AF950" i="11"/>
  <c r="Z950" i="11" s="1"/>
  <c r="AH950" i="11" s="1"/>
  <c r="AF955" i="11"/>
  <c r="AE955" i="11"/>
  <c r="AH960" i="11"/>
  <c r="AL966" i="11"/>
  <c r="AF966" i="11"/>
  <c r="Z966" i="11" s="1"/>
  <c r="AF971" i="11"/>
  <c r="AE971" i="11"/>
  <c r="AH976" i="11"/>
  <c r="AL982" i="11"/>
  <c r="AF982" i="11"/>
  <c r="AF987" i="11"/>
  <c r="AE987" i="11"/>
  <c r="AD997" i="11"/>
  <c r="AI997" i="11" s="1"/>
  <c r="AJ997" i="11" s="1"/>
  <c r="AL998" i="11"/>
  <c r="AF998" i="11"/>
  <c r="AD998" i="11" s="1"/>
  <c r="AI998" i="11" s="1"/>
  <c r="AJ998" i="11" s="1"/>
  <c r="AF1003" i="11"/>
  <c r="AE1003" i="11"/>
  <c r="AF1014" i="11"/>
  <c r="Z1014" i="11" s="1"/>
  <c r="AH1014" i="11" s="1"/>
  <c r="AF1019" i="11"/>
  <c r="AE1019" i="11"/>
  <c r="AD1029" i="11"/>
  <c r="AI1029" i="11" s="1"/>
  <c r="AJ1029" i="11" s="1"/>
  <c r="AL1030" i="11"/>
  <c r="AF1030" i="11"/>
  <c r="AE1035" i="11"/>
  <c r="AD1045" i="11"/>
  <c r="AI1045" i="11" s="1"/>
  <c r="AJ1045" i="11" s="1"/>
  <c r="AL1046" i="11"/>
  <c r="AF1046" i="11"/>
  <c r="Z1046" i="11" s="1"/>
  <c r="AH1046" i="11" s="1"/>
  <c r="AE1051" i="11"/>
  <c r="AD1061" i="11"/>
  <c r="AI1061" i="11" s="1"/>
  <c r="AJ1061" i="11" s="1"/>
  <c r="AL1062" i="11"/>
  <c r="AF1062" i="11"/>
  <c r="Z1062" i="11" s="1"/>
  <c r="AH1062" i="11" s="1"/>
  <c r="AE1067" i="11"/>
  <c r="AL1078" i="11"/>
  <c r="AF1078" i="11"/>
  <c r="AE1083" i="11"/>
  <c r="AD1093" i="11"/>
  <c r="AI1093" i="11" s="1"/>
  <c r="AJ1093" i="11" s="1"/>
  <c r="AF1094" i="11"/>
  <c r="Z1094" i="11" s="1"/>
  <c r="AH1094" i="11" s="1"/>
  <c r="AE1099" i="11"/>
  <c r="AD1109" i="11"/>
  <c r="AI1109" i="11" s="1"/>
  <c r="AJ1109" i="11" s="1"/>
  <c r="AL1110" i="11"/>
  <c r="AF1110" i="11"/>
  <c r="AE1115" i="11"/>
  <c r="AG1121" i="11"/>
  <c r="AB1124" i="11"/>
  <c r="AD1125" i="11"/>
  <c r="AI1125" i="11" s="1"/>
  <c r="AJ1125" i="11" s="1"/>
  <c r="AL1126" i="11"/>
  <c r="AF1126" i="11"/>
  <c r="AE1131" i="11"/>
  <c r="AG1137" i="11"/>
  <c r="AB1140" i="11"/>
  <c r="AD1141" i="11"/>
  <c r="AI1141" i="11" s="1"/>
  <c r="AJ1141" i="11" s="1"/>
  <c r="AL1142" i="11"/>
  <c r="AF1142" i="11"/>
  <c r="AD1142" i="11" s="1"/>
  <c r="AI1142" i="11" s="1"/>
  <c r="AJ1142" i="11" s="1"/>
  <c r="AE1147" i="11"/>
  <c r="AG1153" i="11"/>
  <c r="AB1156" i="11"/>
  <c r="AD1157" i="11"/>
  <c r="AL1158" i="11"/>
  <c r="AF1158" i="11"/>
  <c r="AD1158" i="11" s="1"/>
  <c r="AI1158" i="11" s="1"/>
  <c r="AJ1158" i="11" s="1"/>
  <c r="AE1163" i="11"/>
  <c r="AG1169" i="11"/>
  <c r="Z1169" i="11" s="1"/>
  <c r="AH1169" i="11" s="1"/>
  <c r="AB1172" i="11"/>
  <c r="AD1173" i="11"/>
  <c r="AI1173" i="11" s="1"/>
  <c r="AJ1173" i="11" s="1"/>
  <c r="AL1174" i="11"/>
  <c r="AF1174" i="11"/>
  <c r="Z1174" i="11" s="1"/>
  <c r="AH1174" i="11" s="1"/>
  <c r="AF1179" i="11"/>
  <c r="AE1179" i="11"/>
  <c r="AH1184" i="11"/>
  <c r="AG1185" i="11"/>
  <c r="AB1188" i="11"/>
  <c r="AD1189" i="11"/>
  <c r="AI1189" i="11" s="1"/>
  <c r="AJ1189" i="11" s="1"/>
  <c r="AL1190" i="11"/>
  <c r="AF1190" i="11"/>
  <c r="AD1190" i="11" s="1"/>
  <c r="AI1190" i="11" s="1"/>
  <c r="AJ1190" i="11" s="1"/>
  <c r="AE1195" i="11"/>
  <c r="AG1201" i="11"/>
  <c r="AB1204" i="11"/>
  <c r="AD1205" i="11"/>
  <c r="AI1205" i="11" s="1"/>
  <c r="AJ1205" i="11" s="1"/>
  <c r="AL1206" i="11"/>
  <c r="AF1206" i="11"/>
  <c r="Z1206" i="11" s="1"/>
  <c r="AH1206" i="11" s="1"/>
  <c r="AE1211" i="11"/>
  <c r="AG1217" i="11"/>
  <c r="AB1220" i="11"/>
  <c r="AD1221" i="11"/>
  <c r="AI1221" i="11" s="1"/>
  <c r="AJ1221" i="11" s="1"/>
  <c r="AL1222" i="11"/>
  <c r="AF1222" i="11"/>
  <c r="Z1222" i="11" s="1"/>
  <c r="AH1222" i="11" s="1"/>
  <c r="AE1227" i="11"/>
  <c r="AG1233" i="11"/>
  <c r="AB1236" i="11"/>
  <c r="AD1237" i="11"/>
  <c r="AI1237" i="11" s="1"/>
  <c r="AJ1237" i="11" s="1"/>
  <c r="AL1238" i="11"/>
  <c r="AF1238" i="11"/>
  <c r="AE1243" i="11"/>
  <c r="AG1249" i="11"/>
  <c r="AB1252" i="11"/>
  <c r="AL1254" i="11"/>
  <c r="AF1254" i="11"/>
  <c r="AE1259" i="11"/>
  <c r="AG1265" i="11"/>
  <c r="AB1268" i="11"/>
  <c r="AD1269" i="11"/>
  <c r="AI1269" i="11" s="1"/>
  <c r="AJ1269" i="11" s="1"/>
  <c r="AL1270" i="11"/>
  <c r="AF1270" i="11"/>
  <c r="AE1275" i="11"/>
  <c r="AG1281" i="11"/>
  <c r="AB1284" i="11"/>
  <c r="AL1286" i="11"/>
  <c r="AF1286" i="11"/>
  <c r="Z1286" i="11" s="1"/>
  <c r="AH1286" i="11" s="1"/>
  <c r="AE1291" i="11"/>
  <c r="AG1297" i="11"/>
  <c r="AB1300" i="11"/>
  <c r="AD1301" i="11"/>
  <c r="AI1301" i="11" s="1"/>
  <c r="AJ1301" i="11" s="1"/>
  <c r="AL1302" i="11"/>
  <c r="AF1302" i="11"/>
  <c r="Z1302" i="11" s="1"/>
  <c r="AH1302" i="11" s="1"/>
  <c r="AL1306" i="11"/>
  <c r="AF1306" i="11"/>
  <c r="AD1309" i="11"/>
  <c r="AI1309" i="11" s="1"/>
  <c r="AJ1309" i="11" s="1"/>
  <c r="AB1312" i="11"/>
  <c r="AF1313" i="11"/>
  <c r="AE1313" i="11"/>
  <c r="AG1313" i="11"/>
  <c r="AL1316" i="11"/>
  <c r="AF1316" i="11"/>
  <c r="AD1321" i="11"/>
  <c r="AI1321" i="11" s="1"/>
  <c r="AJ1321" i="11" s="1"/>
  <c r="AL1324" i="11"/>
  <c r="AF1324" i="11"/>
  <c r="AD1329" i="11"/>
  <c r="AH1329" i="11" s="1"/>
  <c r="AL1332" i="11"/>
  <c r="AF1332" i="11"/>
  <c r="AD1337" i="11"/>
  <c r="AI1337" i="11" s="1"/>
  <c r="AJ1337" i="11" s="1"/>
  <c r="AL1340" i="11"/>
  <c r="AF1340" i="11"/>
  <c r="AD1345" i="11"/>
  <c r="AI1345" i="11" s="1"/>
  <c r="AJ1345" i="11" s="1"/>
  <c r="AL1348" i="11"/>
  <c r="AF1348" i="11"/>
  <c r="AI1353" i="11"/>
  <c r="AJ1353" i="11" s="1"/>
  <c r="AD1353" i="11"/>
  <c r="AL1356" i="11"/>
  <c r="AF1356" i="11"/>
  <c r="AD1361" i="11"/>
  <c r="AI1361" i="11" s="1"/>
  <c r="AJ1361" i="11" s="1"/>
  <c r="AL1364" i="11"/>
  <c r="AF1364" i="11"/>
  <c r="AD1369" i="11"/>
  <c r="AI1369" i="11" s="1"/>
  <c r="AJ1369" i="11" s="1"/>
  <c r="AL1372" i="11"/>
  <c r="AF1372" i="11"/>
  <c r="AD1377" i="11"/>
  <c r="AI1377" i="11" s="1"/>
  <c r="AJ1377" i="11" s="1"/>
  <c r="AL1380" i="11"/>
  <c r="AF1380" i="11"/>
  <c r="AD1385" i="11"/>
  <c r="AI1385" i="11" s="1"/>
  <c r="AJ1385" i="11" s="1"/>
  <c r="AL1388" i="11"/>
  <c r="AF1388" i="11"/>
  <c r="AD1393" i="11"/>
  <c r="AI1393" i="11" s="1"/>
  <c r="AJ1393" i="11" s="1"/>
  <c r="AL1396" i="11"/>
  <c r="AF1396" i="11"/>
  <c r="AI1401" i="11"/>
  <c r="AJ1401" i="11" s="1"/>
  <c r="AD1401" i="11"/>
  <c r="AL1404" i="11"/>
  <c r="AF1404" i="11"/>
  <c r="AD1409" i="11"/>
  <c r="AI1409" i="11" s="1"/>
  <c r="AJ1409" i="11" s="1"/>
  <c r="AL1412" i="11"/>
  <c r="AF1412" i="11"/>
  <c r="AD1417" i="11"/>
  <c r="AI1417" i="11" s="1"/>
  <c r="AJ1417" i="11" s="1"/>
  <c r="AL1420" i="11"/>
  <c r="AF1420" i="11"/>
  <c r="AD1425" i="11"/>
  <c r="AI1425" i="11" s="1"/>
  <c r="AJ1425" i="11" s="1"/>
  <c r="AL1428" i="11"/>
  <c r="AF1428" i="11"/>
  <c r="AL1436" i="11"/>
  <c r="AF1436" i="11"/>
  <c r="AL1444" i="11"/>
  <c r="AF1444" i="11"/>
  <c r="AD1449" i="11"/>
  <c r="AI1449" i="11" s="1"/>
  <c r="AJ1449" i="11" s="1"/>
  <c r="AL1452" i="11"/>
  <c r="AF1452" i="11"/>
  <c r="AD1457" i="11"/>
  <c r="AI1457" i="11" s="1"/>
  <c r="AJ1457" i="11" s="1"/>
  <c r="AF1460" i="11"/>
  <c r="AL1464" i="11"/>
  <c r="AF1469" i="11"/>
  <c r="AE1469" i="11"/>
  <c r="AK1469" i="11"/>
  <c r="AB1470" i="11"/>
  <c r="AG1474" i="11"/>
  <c r="AB1480" i="11"/>
  <c r="AG1480" i="11"/>
  <c r="AL1481" i="11"/>
  <c r="AE1494" i="11"/>
  <c r="AF1501" i="11"/>
  <c r="Z1501" i="11" s="1"/>
  <c r="AE1501" i="11"/>
  <c r="AK1501" i="11"/>
  <c r="AB1502" i="11"/>
  <c r="AE1504" i="11"/>
  <c r="AD1504" i="11" s="1"/>
  <c r="AI1504" i="11" s="1"/>
  <c r="AJ1504" i="11" s="1"/>
  <c r="AG1506" i="11"/>
  <c r="AL1513" i="11"/>
  <c r="AF1516" i="11"/>
  <c r="AF1521" i="11"/>
  <c r="AE1521" i="11"/>
  <c r="AG1521" i="11"/>
  <c r="AE1526" i="11"/>
  <c r="AK1533" i="11"/>
  <c r="AB1534" i="11"/>
  <c r="AE1536" i="11"/>
  <c r="AG1538" i="11"/>
  <c r="AF1557" i="11"/>
  <c r="AL1559" i="11"/>
  <c r="AL1567" i="11"/>
  <c r="AH1570" i="11"/>
  <c r="AB1575" i="11"/>
  <c r="AF1579" i="11"/>
  <c r="AG1579" i="11"/>
  <c r="AE1579" i="11"/>
  <c r="AL1579" i="11"/>
  <c r="AK1579" i="11"/>
  <c r="AF1595" i="11"/>
  <c r="AL1595" i="11"/>
  <c r="AK1595" i="11"/>
  <c r="AG1595" i="11"/>
  <c r="AE1595" i="11"/>
  <c r="Z1606" i="11"/>
  <c r="AH1606" i="11" s="1"/>
  <c r="AD1606" i="11"/>
  <c r="AI1606" i="11" s="1"/>
  <c r="AJ1606" i="11" s="1"/>
  <c r="Z1625" i="11"/>
  <c r="AH1625" i="11" s="1"/>
  <c r="AB1681" i="11"/>
  <c r="AF1681" i="11"/>
  <c r="AE1681" i="11"/>
  <c r="AF1704" i="11"/>
  <c r="AG1704" i="11"/>
  <c r="AE1704" i="11"/>
  <c r="AF1711" i="11"/>
  <c r="AD1711" i="11" s="1"/>
  <c r="AI1711" i="11" s="1"/>
  <c r="AJ1711" i="11" s="1"/>
  <c r="AE1711" i="11"/>
  <c r="AG1711" i="11"/>
  <c r="AL1711" i="11"/>
  <c r="AF1715" i="11"/>
  <c r="AE1715" i="11"/>
  <c r="AL1715" i="11"/>
  <c r="AK1715" i="11"/>
  <c r="AB1718" i="11"/>
  <c r="AG1718" i="11"/>
  <c r="AE1718" i="11"/>
  <c r="AF1775" i="11"/>
  <c r="AE1775" i="11"/>
  <c r="AL1775" i="11"/>
  <c r="AG1775" i="11"/>
  <c r="AB1781" i="11"/>
  <c r="AF1781" i="11"/>
  <c r="AE1781" i="11"/>
  <c r="AG1781" i="11"/>
  <c r="AF1803" i="11"/>
  <c r="AL1803" i="11"/>
  <c r="AK1803" i="11"/>
  <c r="AE1803" i="11"/>
  <c r="AD1803" i="11" s="1"/>
  <c r="AI1803" i="11" s="1"/>
  <c r="AJ1803" i="11" s="1"/>
  <c r="AB1813" i="11"/>
  <c r="AF1813" i="11"/>
  <c r="AE1813" i="11"/>
  <c r="AG1813" i="11"/>
  <c r="AF895" i="11"/>
  <c r="AE895" i="11"/>
  <c r="AF911" i="11"/>
  <c r="AE911" i="11"/>
  <c r="AF927" i="11"/>
  <c r="AE927" i="11"/>
  <c r="AF943" i="11"/>
  <c r="AE943" i="11"/>
  <c r="AF959" i="11"/>
  <c r="AE959" i="11"/>
  <c r="AF975" i="11"/>
  <c r="AE975" i="11"/>
  <c r="AK983" i="11"/>
  <c r="AF986" i="11"/>
  <c r="Z986" i="11" s="1"/>
  <c r="AF991" i="11"/>
  <c r="AE991" i="11"/>
  <c r="AK999" i="11"/>
  <c r="AF1002" i="11"/>
  <c r="AF1007" i="11"/>
  <c r="AE1007" i="11"/>
  <c r="Z1007" i="11" s="1"/>
  <c r="AH1007" i="11" s="1"/>
  <c r="AK1015" i="11"/>
  <c r="AF1018" i="11"/>
  <c r="Z1018" i="11" s="1"/>
  <c r="AH1018" i="11" s="1"/>
  <c r="AF1023" i="11"/>
  <c r="AE1023" i="11"/>
  <c r="AK1031" i="11"/>
  <c r="AF1034" i="11"/>
  <c r="Z1034" i="11" s="1"/>
  <c r="AH1034" i="11" s="1"/>
  <c r="AF1039" i="11"/>
  <c r="AE1039" i="11"/>
  <c r="AD1039" i="11" s="1"/>
  <c r="AI1039" i="11" s="1"/>
  <c r="AJ1039" i="11" s="1"/>
  <c r="AK1047" i="11"/>
  <c r="AF1050" i="11"/>
  <c r="AF1055" i="11"/>
  <c r="AE1055" i="11"/>
  <c r="AK1063" i="11"/>
  <c r="AF1066" i="11"/>
  <c r="Z1066" i="11" s="1"/>
  <c r="AH1066" i="11" s="1"/>
  <c r="AF1071" i="11"/>
  <c r="AE1071" i="11"/>
  <c r="AK1079" i="11"/>
  <c r="AF1082" i="11"/>
  <c r="AF1087" i="11"/>
  <c r="AE1087" i="11"/>
  <c r="AK1095" i="11"/>
  <c r="AF1098" i="11"/>
  <c r="Z1098" i="11" s="1"/>
  <c r="AH1098" i="11" s="1"/>
  <c r="AF1103" i="11"/>
  <c r="AE1103" i="11"/>
  <c r="AK1111" i="11"/>
  <c r="AF1114" i="11"/>
  <c r="AD1114" i="11" s="1"/>
  <c r="AI1114" i="11" s="1"/>
  <c r="AJ1114" i="11" s="1"/>
  <c r="AF1119" i="11"/>
  <c r="AE1119" i="11"/>
  <c r="AE1124" i="11"/>
  <c r="AK1127" i="11"/>
  <c r="AF1130" i="11"/>
  <c r="AD1130" i="11" s="1"/>
  <c r="AI1130" i="11" s="1"/>
  <c r="AJ1130" i="11" s="1"/>
  <c r="AF1135" i="11"/>
  <c r="AE1135" i="11"/>
  <c r="AE1140" i="11"/>
  <c r="AK1143" i="11"/>
  <c r="AF1146" i="11"/>
  <c r="Z1146" i="11" s="1"/>
  <c r="AH1146" i="11" s="1"/>
  <c r="AF1151" i="11"/>
  <c r="AE1151" i="11"/>
  <c r="AE1156" i="11"/>
  <c r="AK1159" i="11"/>
  <c r="AF1162" i="11"/>
  <c r="AF1167" i="11"/>
  <c r="AE1167" i="11"/>
  <c r="AE1172" i="11"/>
  <c r="AK1175" i="11"/>
  <c r="AF1178" i="11"/>
  <c r="Z1178" i="11" s="1"/>
  <c r="AH1178" i="11" s="1"/>
  <c r="AF1183" i="11"/>
  <c r="AE1183" i="11"/>
  <c r="AE1188" i="11"/>
  <c r="AK1191" i="11"/>
  <c r="AF1194" i="11"/>
  <c r="AF1199" i="11"/>
  <c r="AE1199" i="11"/>
  <c r="AE1204" i="11"/>
  <c r="AK1207" i="11"/>
  <c r="AF1210" i="11"/>
  <c r="Z1210" i="11" s="1"/>
  <c r="AH1210" i="11" s="1"/>
  <c r="AF1215" i="11"/>
  <c r="AE1215" i="11"/>
  <c r="AE1220" i="11"/>
  <c r="AK1223" i="11"/>
  <c r="AF1226" i="11"/>
  <c r="AF1231" i="11"/>
  <c r="AE1231" i="11"/>
  <c r="Z1231" i="11" s="1"/>
  <c r="AH1231" i="11" s="1"/>
  <c r="AE1236" i="11"/>
  <c r="AK1239" i="11"/>
  <c r="AF1242" i="11"/>
  <c r="Z1242" i="11" s="1"/>
  <c r="AH1242" i="11" s="1"/>
  <c r="AF1247" i="11"/>
  <c r="AE1247" i="11"/>
  <c r="AE1252" i="11"/>
  <c r="AK1255" i="11"/>
  <c r="AF1258" i="11"/>
  <c r="AF1263" i="11"/>
  <c r="AE1263" i="11"/>
  <c r="AE1268" i="11"/>
  <c r="AK1271" i="11"/>
  <c r="AF1274" i="11"/>
  <c r="Z1274" i="11" s="1"/>
  <c r="AH1274" i="11" s="1"/>
  <c r="AF1279" i="11"/>
  <c r="AE1279" i="11"/>
  <c r="AE1284" i="11"/>
  <c r="AK1287" i="11"/>
  <c r="AF1290" i="11"/>
  <c r="AF1295" i="11"/>
  <c r="AE1295" i="11"/>
  <c r="AE1300" i="11"/>
  <c r="AK1303" i="11"/>
  <c r="AF1305" i="11"/>
  <c r="AE1305" i="11"/>
  <c r="AG1305" i="11"/>
  <c r="AL1307" i="11"/>
  <c r="AE1312" i="11"/>
  <c r="AF1318" i="11"/>
  <c r="AD1318" i="11" s="1"/>
  <c r="AI1318" i="11" s="1"/>
  <c r="AJ1318" i="11" s="1"/>
  <c r="AL1319" i="11"/>
  <c r="AF1326" i="11"/>
  <c r="Z1326" i="11" s="1"/>
  <c r="AH1326" i="11" s="1"/>
  <c r="AL1327" i="11"/>
  <c r="AF1334" i="11"/>
  <c r="AD1334" i="11" s="1"/>
  <c r="AI1334" i="11" s="1"/>
  <c r="AJ1334" i="11" s="1"/>
  <c r="AL1335" i="11"/>
  <c r="AF1342" i="11"/>
  <c r="AD1342" i="11" s="1"/>
  <c r="AI1342" i="11" s="1"/>
  <c r="AJ1342" i="11" s="1"/>
  <c r="AL1343" i="11"/>
  <c r="AF1350" i="11"/>
  <c r="AD1350" i="11" s="1"/>
  <c r="AI1350" i="11" s="1"/>
  <c r="AJ1350" i="11" s="1"/>
  <c r="AL1351" i="11"/>
  <c r="AF1358" i="11"/>
  <c r="Z1358" i="11" s="1"/>
  <c r="AH1358" i="11" s="1"/>
  <c r="AL1359" i="11"/>
  <c r="AF1366" i="11"/>
  <c r="AL1367" i="11"/>
  <c r="AF1374" i="11"/>
  <c r="Z1374" i="11" s="1"/>
  <c r="AH1374" i="11" s="1"/>
  <c r="AL1375" i="11"/>
  <c r="AF1382" i="11"/>
  <c r="Z1382" i="11" s="1"/>
  <c r="AH1382" i="11" s="1"/>
  <c r="AL1383" i="11"/>
  <c r="AF1390" i="11"/>
  <c r="AL1391" i="11"/>
  <c r="AF1398" i="11"/>
  <c r="Z1398" i="11" s="1"/>
  <c r="AH1398" i="11" s="1"/>
  <c r="AL1399" i="11"/>
  <c r="AF1406" i="11"/>
  <c r="Z1406" i="11" s="1"/>
  <c r="AH1406" i="11" s="1"/>
  <c r="AL1407" i="11"/>
  <c r="AF1414" i="11"/>
  <c r="Z1414" i="11" s="1"/>
  <c r="AH1414" i="11" s="1"/>
  <c r="AL1415" i="11"/>
  <c r="AF1422" i="11"/>
  <c r="Z1422" i="11" s="1"/>
  <c r="AH1422" i="11" s="1"/>
  <c r="AL1423" i="11"/>
  <c r="AF1430" i="11"/>
  <c r="AL1431" i="11"/>
  <c r="AF1438" i="11"/>
  <c r="AL1439" i="11"/>
  <c r="AF1446" i="11"/>
  <c r="AL1447" i="11"/>
  <c r="AF1454" i="11"/>
  <c r="AL1455" i="11"/>
  <c r="AG1466" i="11"/>
  <c r="AF1466" i="11"/>
  <c r="AE1470" i="11"/>
  <c r="AF1477" i="11"/>
  <c r="AE1477" i="11"/>
  <c r="AD1477" i="11" s="1"/>
  <c r="AI1477" i="11" s="1"/>
  <c r="AJ1477" i="11" s="1"/>
  <c r="AK1477" i="11"/>
  <c r="AG1482" i="11"/>
  <c r="Z1482" i="11" s="1"/>
  <c r="AH1482" i="11" s="1"/>
  <c r="AB1488" i="11"/>
  <c r="AG1488" i="11"/>
  <c r="AF1492" i="11"/>
  <c r="AE1502" i="11"/>
  <c r="AF1509" i="11"/>
  <c r="AE1509" i="11"/>
  <c r="AK1509" i="11"/>
  <c r="AG1514" i="11"/>
  <c r="AD1514" i="11" s="1"/>
  <c r="AI1514" i="11" s="1"/>
  <c r="AJ1514" i="11" s="1"/>
  <c r="AD1520" i="11"/>
  <c r="AI1520" i="11" s="1"/>
  <c r="AJ1520" i="11" s="1"/>
  <c r="Z1520" i="11"/>
  <c r="AH1520" i="11" s="1"/>
  <c r="AF1524" i="11"/>
  <c r="AF1529" i="11"/>
  <c r="AE1529" i="11"/>
  <c r="AG1529" i="11"/>
  <c r="AE1534" i="11"/>
  <c r="AG1546" i="11"/>
  <c r="AG1550" i="11"/>
  <c r="Z1558" i="11"/>
  <c r="AH1558" i="11" s="1"/>
  <c r="AD1558" i="11"/>
  <c r="AL1562" i="11"/>
  <c r="AK1562" i="11"/>
  <c r="AG1562" i="11"/>
  <c r="Z1562" i="11" s="1"/>
  <c r="AH1562" i="11" s="1"/>
  <c r="AE1575" i="11"/>
  <c r="AG1577" i="11"/>
  <c r="AF1577" i="11"/>
  <c r="AL1577" i="11"/>
  <c r="AD1594" i="11"/>
  <c r="AI1594" i="11" s="1"/>
  <c r="AJ1594" i="11" s="1"/>
  <c r="Z1596" i="11"/>
  <c r="AG1604" i="11"/>
  <c r="AE1604" i="11"/>
  <c r="AH1612" i="11"/>
  <c r="AE1620" i="11"/>
  <c r="AB1620" i="11"/>
  <c r="AE1630" i="11"/>
  <c r="AL1634" i="11"/>
  <c r="AE1646" i="11"/>
  <c r="AL1650" i="11"/>
  <c r="AG1674" i="11"/>
  <c r="AE1674" i="11"/>
  <c r="AL1674" i="11"/>
  <c r="AK1674" i="11"/>
  <c r="AF1707" i="11"/>
  <c r="AD1707" i="11" s="1"/>
  <c r="AI1707" i="11" s="1"/>
  <c r="AJ1707" i="11" s="1"/>
  <c r="AK1707" i="11"/>
  <c r="AE1707" i="11"/>
  <c r="AL1707" i="11"/>
  <c r="AF1728" i="11"/>
  <c r="AG1728" i="11"/>
  <c r="AB1728" i="11"/>
  <c r="AB1765" i="11"/>
  <c r="AF1765" i="11"/>
  <c r="AG1765" i="11"/>
  <c r="AE1765" i="11"/>
  <c r="AF1792" i="11"/>
  <c r="AG1792" i="11"/>
  <c r="AE1792" i="11"/>
  <c r="AB1792" i="11"/>
  <c r="AF1796" i="11"/>
  <c r="AG1796" i="11"/>
  <c r="AB1796" i="11"/>
  <c r="AE1796" i="11"/>
  <c r="AF1820" i="11"/>
  <c r="AE1820" i="11"/>
  <c r="AG1820" i="11"/>
  <c r="AF1836" i="11"/>
  <c r="AB1836" i="11"/>
  <c r="AE1836" i="11"/>
  <c r="AG1836" i="11"/>
  <c r="AF1843" i="11"/>
  <c r="AK1843" i="11"/>
  <c r="AG1843" i="11"/>
  <c r="AE1843" i="11"/>
  <c r="AB1893" i="11"/>
  <c r="AF1893" i="11"/>
  <c r="AE1893" i="11"/>
  <c r="AG1893" i="11"/>
  <c r="AF1928" i="11"/>
  <c r="AG1928" i="11"/>
  <c r="AE1928" i="11"/>
  <c r="AB1928" i="11"/>
  <c r="AF1939" i="11"/>
  <c r="AL1939" i="11"/>
  <c r="AK1939" i="11"/>
  <c r="AE1939" i="11"/>
  <c r="AG1939" i="11"/>
  <c r="AL836" i="11"/>
  <c r="AL888" i="11"/>
  <c r="AE888" i="11"/>
  <c r="Z888" i="11" s="1"/>
  <c r="AH888" i="11" s="1"/>
  <c r="AF889" i="11"/>
  <c r="AE889" i="11"/>
  <c r="AH894" i="11"/>
  <c r="AG895" i="11"/>
  <c r="AI896" i="11"/>
  <c r="AJ896" i="11" s="1"/>
  <c r="AB898" i="11"/>
  <c r="AF905" i="11"/>
  <c r="AE905" i="11"/>
  <c r="AH910" i="11"/>
  <c r="AG911" i="11"/>
  <c r="AI912" i="11"/>
  <c r="AJ912" i="11" s="1"/>
  <c r="AB914" i="11"/>
  <c r="AF921" i="11"/>
  <c r="AE921" i="11"/>
  <c r="AG927" i="11"/>
  <c r="AI928" i="11"/>
  <c r="AJ928" i="11" s="1"/>
  <c r="AB930" i="11"/>
  <c r="AF937" i="11"/>
  <c r="AE937" i="11"/>
  <c r="AH942" i="11"/>
  <c r="AG943" i="11"/>
  <c r="AI944" i="11"/>
  <c r="AJ944" i="11" s="1"/>
  <c r="AB946" i="11"/>
  <c r="AF953" i="11"/>
  <c r="AE953" i="11"/>
  <c r="AH958" i="11"/>
  <c r="AG959" i="11"/>
  <c r="AI960" i="11"/>
  <c r="AJ960" i="11" s="1"/>
  <c r="AB962" i="11"/>
  <c r="AF969" i="11"/>
  <c r="AE969" i="11"/>
  <c r="AH974" i="11"/>
  <c r="AG975" i="11"/>
  <c r="AI976" i="11"/>
  <c r="AJ976" i="11" s="1"/>
  <c r="AB978" i="11"/>
  <c r="AL980" i="11"/>
  <c r="AL983" i="11"/>
  <c r="AF985" i="11"/>
  <c r="AE985" i="11"/>
  <c r="AH990" i="11"/>
  <c r="AG991" i="11"/>
  <c r="AB994" i="11"/>
  <c r="AL999" i="11"/>
  <c r="AF1001" i="11"/>
  <c r="AE1001" i="11"/>
  <c r="AH1006" i="11"/>
  <c r="AG1007" i="11"/>
  <c r="AB1010" i="11"/>
  <c r="AL1015" i="11"/>
  <c r="AF1017" i="11"/>
  <c r="AE1017" i="11"/>
  <c r="AH1022" i="11"/>
  <c r="AG1023" i="11"/>
  <c r="AB1026" i="11"/>
  <c r="AL1031" i="11"/>
  <c r="AF1033" i="11"/>
  <c r="AE1033" i="11"/>
  <c r="AE1038" i="11"/>
  <c r="Z1038" i="11" s="1"/>
  <c r="AH1038" i="11" s="1"/>
  <c r="AG1039" i="11"/>
  <c r="AB1042" i="11"/>
  <c r="AL1047" i="11"/>
  <c r="AF1049" i="11"/>
  <c r="AE1049" i="11"/>
  <c r="AE1054" i="11"/>
  <c r="Z1054" i="11" s="1"/>
  <c r="AH1054" i="11" s="1"/>
  <c r="AG1055" i="11"/>
  <c r="AB1058" i="11"/>
  <c r="AL1063" i="11"/>
  <c r="AF1065" i="11"/>
  <c r="AE1065" i="11"/>
  <c r="AE1070" i="11"/>
  <c r="Z1070" i="11" s="1"/>
  <c r="AH1070" i="11" s="1"/>
  <c r="AG1071" i="11"/>
  <c r="AB1074" i="11"/>
  <c r="AL1076" i="11"/>
  <c r="AL1079" i="11"/>
  <c r="AF1081" i="11"/>
  <c r="AE1081" i="11"/>
  <c r="AE1086" i="11"/>
  <c r="Z1086" i="11" s="1"/>
  <c r="AH1086" i="11" s="1"/>
  <c r="AG1087" i="11"/>
  <c r="AB1090" i="11"/>
  <c r="AL1092" i="11"/>
  <c r="AL1095" i="11"/>
  <c r="AF1097" i="11"/>
  <c r="AE1097" i="11"/>
  <c r="AE1102" i="11"/>
  <c r="Z1102" i="11" s="1"/>
  <c r="AG1103" i="11"/>
  <c r="AB1106" i="11"/>
  <c r="AL1111" i="11"/>
  <c r="AF1113" i="11"/>
  <c r="AE1113" i="11"/>
  <c r="AE1118" i="11"/>
  <c r="Z1118" i="11" s="1"/>
  <c r="AH1118" i="11" s="1"/>
  <c r="AG1119" i="11"/>
  <c r="AK1121" i="11"/>
  <c r="AB1122" i="11"/>
  <c r="AL1124" i="11"/>
  <c r="AF1124" i="11"/>
  <c r="AL1127" i="11"/>
  <c r="AF1129" i="11"/>
  <c r="AE1129" i="11"/>
  <c r="AE1134" i="11"/>
  <c r="Z1134" i="11" s="1"/>
  <c r="AH1134" i="11" s="1"/>
  <c r="AG1135" i="11"/>
  <c r="AI1136" i="11"/>
  <c r="AJ1136" i="11" s="1"/>
  <c r="AK1137" i="11"/>
  <c r="AB1138" i="11"/>
  <c r="AL1140" i="11"/>
  <c r="AF1140" i="11"/>
  <c r="AL1143" i="11"/>
  <c r="AF1145" i="11"/>
  <c r="AE1145" i="11"/>
  <c r="AH1150" i="11"/>
  <c r="AE1150" i="11"/>
  <c r="Z1150" i="11" s="1"/>
  <c r="AG1151" i="11"/>
  <c r="AK1153" i="11"/>
  <c r="AB1154" i="11"/>
  <c r="AL1156" i="11"/>
  <c r="AF1156" i="11"/>
  <c r="AL1159" i="11"/>
  <c r="AF1161" i="11"/>
  <c r="AE1161" i="11"/>
  <c r="AE1166" i="11"/>
  <c r="Z1166" i="11" s="1"/>
  <c r="AH1166" i="11" s="1"/>
  <c r="AG1167" i="11"/>
  <c r="AI1168" i="11"/>
  <c r="AJ1168" i="11" s="1"/>
  <c r="AK1169" i="11"/>
  <c r="AB1170" i="11"/>
  <c r="AL1172" i="11"/>
  <c r="AF1172" i="11"/>
  <c r="AL1175" i="11"/>
  <c r="AF1177" i="11"/>
  <c r="AE1177" i="11"/>
  <c r="AE1182" i="11"/>
  <c r="AD1182" i="11" s="1"/>
  <c r="AG1183" i="11"/>
  <c r="AK1185" i="11"/>
  <c r="AB1186" i="11"/>
  <c r="AL1188" i="11"/>
  <c r="AF1188" i="11"/>
  <c r="AL1191" i="11"/>
  <c r="AF1193" i="11"/>
  <c r="AE1193" i="11"/>
  <c r="AE1198" i="11"/>
  <c r="Z1198" i="11" s="1"/>
  <c r="AH1198" i="11" s="1"/>
  <c r="AG1199" i="11"/>
  <c r="AK1201" i="11"/>
  <c r="AB1202" i="11"/>
  <c r="AF1204" i="11"/>
  <c r="AL1207" i="11"/>
  <c r="AF1209" i="11"/>
  <c r="AE1209" i="11"/>
  <c r="AE1214" i="11"/>
  <c r="Z1214" i="11" s="1"/>
  <c r="AH1214" i="11" s="1"/>
  <c r="AG1215" i="11"/>
  <c r="AK1217" i="11"/>
  <c r="AB1218" i="11"/>
  <c r="AL1220" i="11"/>
  <c r="AF1220" i="11"/>
  <c r="AL1223" i="11"/>
  <c r="AF1225" i="11"/>
  <c r="AE1225" i="11"/>
  <c r="AE1230" i="11"/>
  <c r="Z1230" i="11" s="1"/>
  <c r="AH1230" i="11" s="1"/>
  <c r="AG1231" i="11"/>
  <c r="AK1233" i="11"/>
  <c r="AB1234" i="11"/>
  <c r="AL1236" i="11"/>
  <c r="AF1236" i="11"/>
  <c r="AL1239" i="11"/>
  <c r="AF1241" i="11"/>
  <c r="AE1241" i="11"/>
  <c r="AE1246" i="11"/>
  <c r="AG1247" i="11"/>
  <c r="AK1249" i="11"/>
  <c r="AB1250" i="11"/>
  <c r="AL1252" i="11"/>
  <c r="AF1252" i="11"/>
  <c r="AL1255" i="11"/>
  <c r="AF1257" i="11"/>
  <c r="AE1257" i="11"/>
  <c r="AE1262" i="11"/>
  <c r="Z1262" i="11" s="1"/>
  <c r="AG1263" i="11"/>
  <c r="AK1265" i="11"/>
  <c r="AB1266" i="11"/>
  <c r="AL1268" i="11"/>
  <c r="AF1268" i="11"/>
  <c r="AL1271" i="11"/>
  <c r="AF1273" i="11"/>
  <c r="AE1273" i="11"/>
  <c r="AE1278" i="11"/>
  <c r="Z1278" i="11" s="1"/>
  <c r="AH1278" i="11" s="1"/>
  <c r="AG1279" i="11"/>
  <c r="AI1280" i="11"/>
  <c r="AJ1280" i="11" s="1"/>
  <c r="AK1281" i="11"/>
  <c r="AB1282" i="11"/>
  <c r="AL1284" i="11"/>
  <c r="AF1284" i="11"/>
  <c r="AL1287" i="11"/>
  <c r="AF1289" i="11"/>
  <c r="AE1289" i="11"/>
  <c r="AH1294" i="11"/>
  <c r="AE1294" i="11"/>
  <c r="Z1294" i="11" s="1"/>
  <c r="AG1295" i="11"/>
  <c r="AK1297" i="11"/>
  <c r="AB1298" i="11"/>
  <c r="AL1300" i="11"/>
  <c r="AF1300" i="11"/>
  <c r="AL1303" i="11"/>
  <c r="AE1308" i="11"/>
  <c r="AD1308" i="11" s="1"/>
  <c r="AI1308" i="11" s="1"/>
  <c r="AJ1308" i="11" s="1"/>
  <c r="AL1312" i="11"/>
  <c r="AF1312" i="11"/>
  <c r="AK1313" i="11"/>
  <c r="AB1314" i="11"/>
  <c r="AF1315" i="11"/>
  <c r="AE1315" i="11"/>
  <c r="AG1315" i="11"/>
  <c r="AE1320" i="11"/>
  <c r="AD1320" i="11" s="1"/>
  <c r="AI1320" i="11" s="1"/>
  <c r="AJ1320" i="11" s="1"/>
  <c r="AB1322" i="11"/>
  <c r="AF1323" i="11"/>
  <c r="AE1323" i="11"/>
  <c r="AG1323" i="11"/>
  <c r="AE1328" i="11"/>
  <c r="AD1328" i="11" s="1"/>
  <c r="AI1328" i="11" s="1"/>
  <c r="AJ1328" i="11" s="1"/>
  <c r="AB1330" i="11"/>
  <c r="AF1331" i="11"/>
  <c r="AE1331" i="11"/>
  <c r="AG1331" i="11"/>
  <c r="AE1336" i="11"/>
  <c r="AB1338" i="11"/>
  <c r="AF1339" i="11"/>
  <c r="AE1339" i="11"/>
  <c r="AG1339" i="11"/>
  <c r="AE1344" i="11"/>
  <c r="Z1344" i="11" s="1"/>
  <c r="AH1344" i="11" s="1"/>
  <c r="AB1346" i="11"/>
  <c r="AF1347" i="11"/>
  <c r="AE1347" i="11"/>
  <c r="AG1347" i="11"/>
  <c r="AE1352" i="11"/>
  <c r="AD1352" i="11" s="1"/>
  <c r="AI1352" i="11" s="1"/>
  <c r="AJ1352" i="11" s="1"/>
  <c r="AB1354" i="11"/>
  <c r="AF1355" i="11"/>
  <c r="AE1355" i="11"/>
  <c r="AG1355" i="11"/>
  <c r="AE1360" i="11"/>
  <c r="AD1360" i="11" s="1"/>
  <c r="AI1360" i="11" s="1"/>
  <c r="AJ1360" i="11" s="1"/>
  <c r="AB1362" i="11"/>
  <c r="AF1363" i="11"/>
  <c r="AE1363" i="11"/>
  <c r="AG1363" i="11"/>
  <c r="AE1368" i="11"/>
  <c r="Z1368" i="11" s="1"/>
  <c r="AH1368" i="11" s="1"/>
  <c r="AB1370" i="11"/>
  <c r="AF1371" i="11"/>
  <c r="AE1371" i="11"/>
  <c r="AG1371" i="11"/>
  <c r="AE1376" i="11"/>
  <c r="Z1376" i="11" s="1"/>
  <c r="AH1376" i="11" s="1"/>
  <c r="AB1378" i="11"/>
  <c r="AF1379" i="11"/>
  <c r="AE1379" i="11"/>
  <c r="AG1379" i="11"/>
  <c r="AE1384" i="11"/>
  <c r="AD1384" i="11" s="1"/>
  <c r="AI1384" i="11" s="1"/>
  <c r="AJ1384" i="11" s="1"/>
  <c r="AB1386" i="11"/>
  <c r="AF1387" i="11"/>
  <c r="AE1387" i="11"/>
  <c r="AG1387" i="11"/>
  <c r="AE1392" i="11"/>
  <c r="AD1392" i="11" s="1"/>
  <c r="AI1392" i="11" s="1"/>
  <c r="AJ1392" i="11" s="1"/>
  <c r="AB1394" i="11"/>
  <c r="AF1395" i="11"/>
  <c r="AE1395" i="11"/>
  <c r="AG1395" i="11"/>
  <c r="AE1400" i="11"/>
  <c r="AB1402" i="11"/>
  <c r="AF1403" i="11"/>
  <c r="AE1403" i="11"/>
  <c r="AG1403" i="11"/>
  <c r="AE1408" i="11"/>
  <c r="AD1408" i="11" s="1"/>
  <c r="AB1410" i="11"/>
  <c r="AF1411" i="11"/>
  <c r="AE1411" i="11"/>
  <c r="AG1411" i="11"/>
  <c r="AE1416" i="11"/>
  <c r="AD1416" i="11" s="1"/>
  <c r="AI1416" i="11" s="1"/>
  <c r="AJ1416" i="11" s="1"/>
  <c r="AB1418" i="11"/>
  <c r="AF1419" i="11"/>
  <c r="AE1419" i="11"/>
  <c r="AG1419" i="11"/>
  <c r="AE1424" i="11"/>
  <c r="AB1426" i="11"/>
  <c r="AF1427" i="11"/>
  <c r="AE1427" i="11"/>
  <c r="AG1427" i="11"/>
  <c r="AE1432" i="11"/>
  <c r="AD1432" i="11" s="1"/>
  <c r="AI1432" i="11" s="1"/>
  <c r="AJ1432" i="11" s="1"/>
  <c r="AB1434" i="11"/>
  <c r="AF1435" i="11"/>
  <c r="AE1435" i="11"/>
  <c r="AG1435" i="11"/>
  <c r="AE1440" i="11"/>
  <c r="AD1440" i="11" s="1"/>
  <c r="AI1440" i="11" s="1"/>
  <c r="AJ1440" i="11" s="1"/>
  <c r="AB1442" i="11"/>
  <c r="AF1443" i="11"/>
  <c r="AE1443" i="11"/>
  <c r="AG1443" i="11"/>
  <c r="AE1448" i="11"/>
  <c r="AD1448" i="11" s="1"/>
  <c r="AI1448" i="11" s="1"/>
  <c r="AJ1448" i="11" s="1"/>
  <c r="AB1450" i="11"/>
  <c r="AF1451" i="11"/>
  <c r="AE1451" i="11"/>
  <c r="AG1451" i="11"/>
  <c r="AE1456" i="11"/>
  <c r="AB1458" i="11"/>
  <c r="AF1459" i="11"/>
  <c r="AE1459" i="11"/>
  <c r="AG1459" i="11"/>
  <c r="AF1465" i="11"/>
  <c r="AE1465" i="11"/>
  <c r="AK1465" i="11"/>
  <c r="AB1466" i="11"/>
  <c r="AB1476" i="11"/>
  <c r="AG1476" i="11"/>
  <c r="AL1477" i="11"/>
  <c r="AH1490" i="11"/>
  <c r="AF1497" i="11"/>
  <c r="AE1497" i="11"/>
  <c r="AK1497" i="11"/>
  <c r="AB1498" i="11"/>
  <c r="AG1502" i="11"/>
  <c r="AL1509" i="11"/>
  <c r="AF1517" i="11"/>
  <c r="AE1517" i="11"/>
  <c r="AG1517" i="11"/>
  <c r="AL1524" i="11"/>
  <c r="AK1529" i="11"/>
  <c r="AB1530" i="11"/>
  <c r="AG1534" i="11"/>
  <c r="AD1540" i="11"/>
  <c r="AI1540" i="11" s="1"/>
  <c r="AJ1540" i="11" s="1"/>
  <c r="Z1540" i="11"/>
  <c r="AH1540" i="11" s="1"/>
  <c r="AE1556" i="11"/>
  <c r="AB1556" i="11"/>
  <c r="AL1560" i="11"/>
  <c r="AL1565" i="11"/>
  <c r="AK1565" i="11"/>
  <c r="AG1565" i="11"/>
  <c r="AF1565" i="11"/>
  <c r="AD1565" i="11" s="1"/>
  <c r="AI1565" i="11" s="1"/>
  <c r="AJ1565" i="11" s="1"/>
  <c r="AG1576" i="11"/>
  <c r="AF1576" i="11"/>
  <c r="AB1576" i="11"/>
  <c r="AK1577" i="11"/>
  <c r="AG1591" i="11"/>
  <c r="AL1593" i="11"/>
  <c r="AK1593" i="11"/>
  <c r="AG1593" i="11"/>
  <c r="AF1593" i="11"/>
  <c r="Z1593" i="11" s="1"/>
  <c r="AH1593" i="11" s="1"/>
  <c r="AF1599" i="11"/>
  <c r="AK1599" i="11"/>
  <c r="AG1599" i="11"/>
  <c r="AE1599" i="11"/>
  <c r="AD1600" i="11"/>
  <c r="Z1600" i="11"/>
  <c r="AH1600" i="11" s="1"/>
  <c r="AB1604" i="11"/>
  <c r="AG1622" i="11"/>
  <c r="AF1635" i="11"/>
  <c r="AL1635" i="11"/>
  <c r="AK1635" i="11"/>
  <c r="AG1635" i="11"/>
  <c r="AG1638" i="11"/>
  <c r="AF1651" i="11"/>
  <c r="AL1651" i="11"/>
  <c r="AK1651" i="11"/>
  <c r="AG1651" i="11"/>
  <c r="AG1654" i="11"/>
  <c r="AH1661" i="11"/>
  <c r="Z1664" i="11"/>
  <c r="AH1664" i="11" s="1"/>
  <c r="AB1665" i="11"/>
  <c r="AF1665" i="11"/>
  <c r="AE1665" i="11"/>
  <c r="AB1710" i="11"/>
  <c r="AF1710" i="11"/>
  <c r="AE1710" i="11"/>
  <c r="AB1714" i="11"/>
  <c r="AG1714" i="11"/>
  <c r="AE1714" i="11"/>
  <c r="AL1745" i="11"/>
  <c r="AB1746" i="11"/>
  <c r="AG1746" i="11"/>
  <c r="AF1746" i="11"/>
  <c r="AE1746" i="11"/>
  <c r="AD1752" i="11"/>
  <c r="Z1752" i="11"/>
  <c r="AD1784" i="11"/>
  <c r="AI1784" i="11" s="1"/>
  <c r="AJ1784" i="11" s="1"/>
  <c r="Z1784" i="11"/>
  <c r="AH1784" i="11" s="1"/>
  <c r="AL1809" i="11"/>
  <c r="AB1810" i="11"/>
  <c r="AG1810" i="11"/>
  <c r="AF1810" i="11"/>
  <c r="AE1810" i="11"/>
  <c r="AB1820" i="11"/>
  <c r="Z2118" i="11"/>
  <c r="AD2118" i="11"/>
  <c r="AF947" i="11"/>
  <c r="AE947" i="11"/>
  <c r="AD956" i="11"/>
  <c r="AI956" i="11" s="1"/>
  <c r="AJ956" i="11" s="1"/>
  <c r="Z956" i="11"/>
  <c r="AH956" i="11" s="1"/>
  <c r="AF963" i="11"/>
  <c r="AE963" i="11"/>
  <c r="AD963" i="11" s="1"/>
  <c r="AI963" i="11" s="1"/>
  <c r="AJ963" i="11" s="1"/>
  <c r="AD972" i="11"/>
  <c r="AI972" i="11" s="1"/>
  <c r="AJ972" i="11" s="1"/>
  <c r="Z972" i="11"/>
  <c r="AH972" i="11" s="1"/>
  <c r="AF979" i="11"/>
  <c r="AE979" i="11"/>
  <c r="Z979" i="11" s="1"/>
  <c r="AH979" i="11" s="1"/>
  <c r="AD988" i="11"/>
  <c r="AI988" i="11" s="1"/>
  <c r="AJ988" i="11" s="1"/>
  <c r="Z988" i="11"/>
  <c r="AH988" i="11" s="1"/>
  <c r="AF995" i="11"/>
  <c r="AE995" i="11"/>
  <c r="AD995" i="11" s="1"/>
  <c r="AI995" i="11" s="1"/>
  <c r="AJ995" i="11" s="1"/>
  <c r="AD1004" i="11"/>
  <c r="AI1004" i="11" s="1"/>
  <c r="AJ1004" i="11" s="1"/>
  <c r="Z1004" i="11"/>
  <c r="AH1004" i="11" s="1"/>
  <c r="AF1011" i="11"/>
  <c r="AE1011" i="11"/>
  <c r="Z1011" i="11" s="1"/>
  <c r="AH1011" i="11" s="1"/>
  <c r="AD1020" i="11"/>
  <c r="AI1020" i="11" s="1"/>
  <c r="AJ1020" i="11" s="1"/>
  <c r="Z1020" i="11"/>
  <c r="AF1027" i="11"/>
  <c r="AE1027" i="11"/>
  <c r="AD1036" i="11"/>
  <c r="AI1036" i="11" s="1"/>
  <c r="AJ1036" i="11" s="1"/>
  <c r="Z1036" i="11"/>
  <c r="AF1043" i="11"/>
  <c r="AE1043" i="11"/>
  <c r="AD1043" i="11" s="1"/>
  <c r="AI1043" i="11" s="1"/>
  <c r="AJ1043" i="11" s="1"/>
  <c r="AD1052" i="11"/>
  <c r="AI1052" i="11" s="1"/>
  <c r="AJ1052" i="11" s="1"/>
  <c r="Z1052" i="11"/>
  <c r="AF1059" i="11"/>
  <c r="AE1059" i="11"/>
  <c r="AD1068" i="11"/>
  <c r="AI1068" i="11" s="1"/>
  <c r="AJ1068" i="11" s="1"/>
  <c r="Z1068" i="11"/>
  <c r="AF1075" i="11"/>
  <c r="AE1075" i="11"/>
  <c r="AD1084" i="11"/>
  <c r="AI1084" i="11" s="1"/>
  <c r="AJ1084" i="11" s="1"/>
  <c r="Z1084" i="11"/>
  <c r="AF1091" i="11"/>
  <c r="AE1091" i="11"/>
  <c r="AD1091" i="11" s="1"/>
  <c r="AI1091" i="11" s="1"/>
  <c r="AJ1091" i="11" s="1"/>
  <c r="AD1100" i="11"/>
  <c r="Z1100" i="11"/>
  <c r="AF1107" i="11"/>
  <c r="AE1107" i="11"/>
  <c r="AD1116" i="11"/>
  <c r="AI1116" i="11" s="1"/>
  <c r="AJ1116" i="11" s="1"/>
  <c r="Z1116" i="11"/>
  <c r="AL1121" i="11"/>
  <c r="AF1123" i="11"/>
  <c r="AE1123" i="11"/>
  <c r="AD1132" i="11"/>
  <c r="Z1132" i="11"/>
  <c r="AL1137" i="11"/>
  <c r="AF1139" i="11"/>
  <c r="AE1139" i="11"/>
  <c r="AD1148" i="11"/>
  <c r="AI1148" i="11" s="1"/>
  <c r="AJ1148" i="11" s="1"/>
  <c r="Z1148" i="11"/>
  <c r="AL1153" i="11"/>
  <c r="AF1155" i="11"/>
  <c r="AE1155" i="11"/>
  <c r="AD1164" i="11"/>
  <c r="Z1164" i="11"/>
  <c r="AL1169" i="11"/>
  <c r="AF1171" i="11"/>
  <c r="AE1171" i="11"/>
  <c r="AD1180" i="11"/>
  <c r="AI1180" i="11" s="1"/>
  <c r="AJ1180" i="11" s="1"/>
  <c r="Z1180" i="11"/>
  <c r="AL1185" i="11"/>
  <c r="AF1187" i="11"/>
  <c r="AE1187" i="11"/>
  <c r="AD1196" i="11"/>
  <c r="Z1196" i="11"/>
  <c r="AL1201" i="11"/>
  <c r="AF1203" i="11"/>
  <c r="AE1203" i="11"/>
  <c r="AD1212" i="11"/>
  <c r="AI1212" i="11" s="1"/>
  <c r="AJ1212" i="11" s="1"/>
  <c r="Z1212" i="11"/>
  <c r="AL1217" i="11"/>
  <c r="AF1219" i="11"/>
  <c r="AE1219" i="11"/>
  <c r="AD1219" i="11" s="1"/>
  <c r="AI1219" i="11" s="1"/>
  <c r="AJ1219" i="11" s="1"/>
  <c r="AD1228" i="11"/>
  <c r="AI1228" i="11" s="1"/>
  <c r="AJ1228" i="11" s="1"/>
  <c r="Z1228" i="11"/>
  <c r="AH1228" i="11" s="1"/>
  <c r="AL1233" i="11"/>
  <c r="AF1235" i="11"/>
  <c r="AE1235" i="11"/>
  <c r="AD1244" i="11"/>
  <c r="AI1244" i="11" s="1"/>
  <c r="AJ1244" i="11" s="1"/>
  <c r="Z1244" i="11"/>
  <c r="AL1249" i="11"/>
  <c r="AF1251" i="11"/>
  <c r="AE1251" i="11"/>
  <c r="AD1260" i="11"/>
  <c r="AI1260" i="11" s="1"/>
  <c r="AJ1260" i="11" s="1"/>
  <c r="Z1260" i="11"/>
  <c r="AL1265" i="11"/>
  <c r="AF1267" i="11"/>
  <c r="AE1267" i="11"/>
  <c r="AD1276" i="11"/>
  <c r="AI1276" i="11" s="1"/>
  <c r="AJ1276" i="11" s="1"/>
  <c r="Z1276" i="11"/>
  <c r="AL1281" i="11"/>
  <c r="AF1283" i="11"/>
  <c r="AE1283" i="11"/>
  <c r="AD1292" i="11"/>
  <c r="Z1292" i="11"/>
  <c r="AL1297" i="11"/>
  <c r="AF1299" i="11"/>
  <c r="AE1299" i="11"/>
  <c r="Z1310" i="11"/>
  <c r="AH1310" i="11" s="1"/>
  <c r="AD1310" i="11"/>
  <c r="AI1310" i="11" s="1"/>
  <c r="AJ1310" i="11" s="1"/>
  <c r="AB1464" i="11"/>
  <c r="AG1464" i="11"/>
  <c r="AF1485" i="11"/>
  <c r="AE1485" i="11"/>
  <c r="AD1485" i="11" s="1"/>
  <c r="AI1485" i="11" s="1"/>
  <c r="AJ1485" i="11" s="1"/>
  <c r="AK1485" i="11"/>
  <c r="Z1486" i="11"/>
  <c r="AD1486" i="11"/>
  <c r="AI1486" i="11" s="1"/>
  <c r="AJ1486" i="11" s="1"/>
  <c r="AB1496" i="11"/>
  <c r="AG1496" i="11"/>
  <c r="Z1518" i="11"/>
  <c r="AH1518" i="11" s="1"/>
  <c r="AD1518" i="11"/>
  <c r="AI1518" i="11" s="1"/>
  <c r="AJ1518" i="11" s="1"/>
  <c r="AF1537" i="11"/>
  <c r="AE1537" i="11"/>
  <c r="AG1537" i="11"/>
  <c r="AI1558" i="11"/>
  <c r="AJ1558" i="11" s="1"/>
  <c r="AF1563" i="11"/>
  <c r="AL1563" i="11"/>
  <c r="AK1563" i="11"/>
  <c r="AG1563" i="11"/>
  <c r="AE1563" i="11"/>
  <c r="Z1574" i="11"/>
  <c r="AH1574" i="11" s="1"/>
  <c r="AD1574" i="11"/>
  <c r="AI1574" i="11" s="1"/>
  <c r="AJ1574" i="11" s="1"/>
  <c r="AD1592" i="11"/>
  <c r="AI1592" i="11" s="1"/>
  <c r="AJ1592" i="11" s="1"/>
  <c r="AF1611" i="11"/>
  <c r="AG1611" i="11"/>
  <c r="AE1611" i="11"/>
  <c r="AD1611" i="11" s="1"/>
  <c r="AI1611" i="11" s="1"/>
  <c r="AJ1611" i="11" s="1"/>
  <c r="AL1611" i="11"/>
  <c r="AK1611" i="11"/>
  <c r="Z1616" i="11"/>
  <c r="AH1616" i="11" s="1"/>
  <c r="AL1630" i="11"/>
  <c r="AG1630" i="11"/>
  <c r="AK1630" i="11"/>
  <c r="AL1646" i="11"/>
  <c r="AG1646" i="11"/>
  <c r="AK1646" i="11"/>
  <c r="AH1649" i="11"/>
  <c r="Z1656" i="11"/>
  <c r="AH1656" i="11" s="1"/>
  <c r="AF1671" i="11"/>
  <c r="AL1671" i="11"/>
  <c r="AE1671" i="11"/>
  <c r="AK1671" i="11"/>
  <c r="AB1701" i="11"/>
  <c r="AF1701" i="11"/>
  <c r="AG1701" i="11"/>
  <c r="AE1701" i="11"/>
  <c r="Z1711" i="11"/>
  <c r="AB1757" i="11"/>
  <c r="AF1757" i="11"/>
  <c r="AE1757" i="11"/>
  <c r="AF1768" i="11"/>
  <c r="AG1768" i="11"/>
  <c r="AB1768" i="11"/>
  <c r="AE1768" i="11"/>
  <c r="AF1771" i="11"/>
  <c r="AK1771" i="11"/>
  <c r="AE1771" i="11"/>
  <c r="AL1771" i="11"/>
  <c r="AL1781" i="11"/>
  <c r="AF1788" i="11"/>
  <c r="AD1788" i="11" s="1"/>
  <c r="AI1788" i="11" s="1"/>
  <c r="AJ1788" i="11" s="1"/>
  <c r="AE1788" i="11"/>
  <c r="Z1788" i="11" s="1"/>
  <c r="AH1788" i="11" s="1"/>
  <c r="AB1802" i="11"/>
  <c r="AF1802" i="11"/>
  <c r="AE1802" i="11"/>
  <c r="AG1802" i="11"/>
  <c r="AB1857" i="11"/>
  <c r="AF1857" i="11"/>
  <c r="AE1857" i="11"/>
  <c r="AG1857" i="11"/>
  <c r="AF1896" i="11"/>
  <c r="AG1896" i="11"/>
  <c r="AB1896" i="11"/>
  <c r="AE1896" i="11"/>
  <c r="AF1907" i="11"/>
  <c r="AL1907" i="11"/>
  <c r="AK1907" i="11"/>
  <c r="AE1907" i="11"/>
  <c r="AG1907" i="11"/>
  <c r="AB1921" i="11"/>
  <c r="AF1921" i="11"/>
  <c r="AG1921" i="11"/>
  <c r="AE1921" i="11"/>
  <c r="AF893" i="11"/>
  <c r="AE893" i="11"/>
  <c r="AF909" i="11"/>
  <c r="AE909" i="11"/>
  <c r="AL920" i="11"/>
  <c r="AF925" i="11"/>
  <c r="AE925" i="11"/>
  <c r="AF941" i="11"/>
  <c r="AE941" i="11"/>
  <c r="AG947" i="11"/>
  <c r="AL952" i="11"/>
  <c r="AF957" i="11"/>
  <c r="AE957" i="11"/>
  <c r="AG963" i="11"/>
  <c r="AL968" i="11"/>
  <c r="AF973" i="11"/>
  <c r="AE973" i="11"/>
  <c r="AG979" i="11"/>
  <c r="AL984" i="11"/>
  <c r="AF989" i="11"/>
  <c r="AE989" i="11"/>
  <c r="AG995" i="11"/>
  <c r="AF1005" i="11"/>
  <c r="AE1005" i="11"/>
  <c r="AG1011" i="11"/>
  <c r="AF1021" i="11"/>
  <c r="AE1021" i="11"/>
  <c r="AG1027" i="11"/>
  <c r="AL1035" i="11"/>
  <c r="AF1037" i="11"/>
  <c r="AE1037" i="11"/>
  <c r="AG1043" i="11"/>
  <c r="AL1048" i="11"/>
  <c r="AL1051" i="11"/>
  <c r="AF1053" i="11"/>
  <c r="AE1053" i="11"/>
  <c r="AG1059" i="11"/>
  <c r="AL1064" i="11"/>
  <c r="AL1067" i="11"/>
  <c r="AF1069" i="11"/>
  <c r="AE1069" i="11"/>
  <c r="AG1075" i="11"/>
  <c r="AL1083" i="11"/>
  <c r="AF1085" i="11"/>
  <c r="AE1085" i="11"/>
  <c r="AG1091" i="11"/>
  <c r="AL1099" i="11"/>
  <c r="AF1101" i="11"/>
  <c r="AE1101" i="11"/>
  <c r="AG1107" i="11"/>
  <c r="AL1115" i="11"/>
  <c r="AF1117" i="11"/>
  <c r="AE1117" i="11"/>
  <c r="AG1123" i="11"/>
  <c r="AL1128" i="11"/>
  <c r="AL1131" i="11"/>
  <c r="AF1133" i="11"/>
  <c r="AE1133" i="11"/>
  <c r="AG1139" i="11"/>
  <c r="AL1147" i="11"/>
  <c r="AF1149" i="11"/>
  <c r="AE1149" i="11"/>
  <c r="AG1155" i="11"/>
  <c r="AD1155" i="11" s="1"/>
  <c r="AI1155" i="11" s="1"/>
  <c r="AJ1155" i="11" s="1"/>
  <c r="AL1160" i="11"/>
  <c r="AL1163" i="11"/>
  <c r="AF1165" i="11"/>
  <c r="AE1165" i="11"/>
  <c r="AG1171" i="11"/>
  <c r="AL1176" i="11"/>
  <c r="AL1179" i="11"/>
  <c r="AF1181" i="11"/>
  <c r="AE1181" i="11"/>
  <c r="AG1187" i="11"/>
  <c r="AL1192" i="11"/>
  <c r="AL1195" i="11"/>
  <c r="AF1197" i="11"/>
  <c r="AE1197" i="11"/>
  <c r="AG1203" i="11"/>
  <c r="AL1208" i="11"/>
  <c r="AL1211" i="11"/>
  <c r="AF1213" i="11"/>
  <c r="AE1213" i="11"/>
  <c r="AG1219" i="11"/>
  <c r="AL1224" i="11"/>
  <c r="AL1227" i="11"/>
  <c r="AF1229" i="11"/>
  <c r="AE1229" i="11"/>
  <c r="AG1235" i="11"/>
  <c r="AL1240" i="11"/>
  <c r="AL1243" i="11"/>
  <c r="AF1245" i="11"/>
  <c r="AE1245" i="11"/>
  <c r="AG1251" i="11"/>
  <c r="AL1256" i="11"/>
  <c r="AL1259" i="11"/>
  <c r="AF1261" i="11"/>
  <c r="AE1261" i="11"/>
  <c r="AG1267" i="11"/>
  <c r="AL1272" i="11"/>
  <c r="AL1275" i="11"/>
  <c r="AF1277" i="11"/>
  <c r="AE1277" i="11"/>
  <c r="AG1283" i="11"/>
  <c r="AL1288" i="11"/>
  <c r="AL1291" i="11"/>
  <c r="AF1293" i="11"/>
  <c r="AE1293" i="11"/>
  <c r="AG1299" i="11"/>
  <c r="AL1304" i="11"/>
  <c r="AK1305" i="11"/>
  <c r="AE1311" i="11"/>
  <c r="AE1314" i="11"/>
  <c r="AB1316" i="11"/>
  <c r="AF1317" i="11"/>
  <c r="AE1317" i="11"/>
  <c r="AG1317" i="11"/>
  <c r="AE1322" i="11"/>
  <c r="AB1324" i="11"/>
  <c r="AF1325" i="11"/>
  <c r="AE1325" i="11"/>
  <c r="AG1325" i="11"/>
  <c r="AE1330" i="11"/>
  <c r="AB1332" i="11"/>
  <c r="AF1333" i="11"/>
  <c r="AE1333" i="11"/>
  <c r="AG1333" i="11"/>
  <c r="AE1338" i="11"/>
  <c r="AB1340" i="11"/>
  <c r="AF1341" i="11"/>
  <c r="AE1341" i="11"/>
  <c r="AG1341" i="11"/>
  <c r="AE1346" i="11"/>
  <c r="AB1348" i="11"/>
  <c r="AF1349" i="11"/>
  <c r="AE1349" i="11"/>
  <c r="AG1349" i="11"/>
  <c r="AE1354" i="11"/>
  <c r="AB1356" i="11"/>
  <c r="AF1357" i="11"/>
  <c r="AE1357" i="11"/>
  <c r="AG1357" i="11"/>
  <c r="AE1362" i="11"/>
  <c r="AB1364" i="11"/>
  <c r="AF1365" i="11"/>
  <c r="AE1365" i="11"/>
  <c r="AG1365" i="11"/>
  <c r="AE1370" i="11"/>
  <c r="AB1372" i="11"/>
  <c r="AF1373" i="11"/>
  <c r="AE1373" i="11"/>
  <c r="AG1373" i="11"/>
  <c r="AE1378" i="11"/>
  <c r="AB1380" i="11"/>
  <c r="AF1381" i="11"/>
  <c r="AE1381" i="11"/>
  <c r="AG1381" i="11"/>
  <c r="AE1386" i="11"/>
  <c r="AB1388" i="11"/>
  <c r="AF1389" i="11"/>
  <c r="AE1389" i="11"/>
  <c r="AG1389" i="11"/>
  <c r="AE1394" i="11"/>
  <c r="AB1396" i="11"/>
  <c r="AF1397" i="11"/>
  <c r="AE1397" i="11"/>
  <c r="AG1397" i="11"/>
  <c r="AB1404" i="11"/>
  <c r="AF1405" i="11"/>
  <c r="AE1405" i="11"/>
  <c r="AG1405" i="11"/>
  <c r="AB1412" i="11"/>
  <c r="AF1413" i="11"/>
  <c r="AE1413" i="11"/>
  <c r="AG1413" i="11"/>
  <c r="AB1420" i="11"/>
  <c r="AF1421" i="11"/>
  <c r="AE1421" i="11"/>
  <c r="AG1421" i="11"/>
  <c r="AB1428" i="11"/>
  <c r="AF1429" i="11"/>
  <c r="AE1429" i="11"/>
  <c r="AG1429" i="11"/>
  <c r="AB1436" i="11"/>
  <c r="AF1437" i="11"/>
  <c r="AE1437" i="11"/>
  <c r="AG1437" i="11"/>
  <c r="AB1444" i="11"/>
  <c r="AF1445" i="11"/>
  <c r="AE1445" i="11"/>
  <c r="AG1445" i="11"/>
  <c r="AB1452" i="11"/>
  <c r="AF1453" i="11"/>
  <c r="AE1453" i="11"/>
  <c r="AG1453" i="11"/>
  <c r="AB1460" i="11"/>
  <c r="AF1461" i="11"/>
  <c r="AE1461" i="11"/>
  <c r="AG1461" i="11"/>
  <c r="AL1468" i="11"/>
  <c r="AF1473" i="11"/>
  <c r="AE1473" i="11"/>
  <c r="AK1473" i="11"/>
  <c r="AB1474" i="11"/>
  <c r="AG1478" i="11"/>
  <c r="AB1484" i="11"/>
  <c r="AG1484" i="11"/>
  <c r="AL1485" i="11"/>
  <c r="Z1489" i="11"/>
  <c r="AL1500" i="11"/>
  <c r="AF1505" i="11"/>
  <c r="AE1505" i="11"/>
  <c r="AK1505" i="11"/>
  <c r="AB1506" i="11"/>
  <c r="AG1510" i="11"/>
  <c r="AF1525" i="11"/>
  <c r="AE1525" i="11"/>
  <c r="AG1525" i="11"/>
  <c r="AK1537" i="11"/>
  <c r="AB1538" i="11"/>
  <c r="AG1542" i="11"/>
  <c r="AF1547" i="11"/>
  <c r="AG1547" i="11"/>
  <c r="AE1547" i="11"/>
  <c r="AL1547" i="11"/>
  <c r="AK1547" i="11"/>
  <c r="AL1566" i="11"/>
  <c r="AK1566" i="11"/>
  <c r="AG1566" i="11"/>
  <c r="AF1566" i="11"/>
  <c r="Z1566" i="11" s="1"/>
  <c r="AH1566" i="11" s="1"/>
  <c r="AE1573" i="11"/>
  <c r="AG1578" i="11"/>
  <c r="AF1578" i="11"/>
  <c r="AL1578" i="11"/>
  <c r="AG1582" i="11"/>
  <c r="AE1589" i="11"/>
  <c r="Z1590" i="11"/>
  <c r="AD1590" i="11"/>
  <c r="AI1590" i="11" s="1"/>
  <c r="AJ1590" i="11" s="1"/>
  <c r="Z1598" i="11"/>
  <c r="AH1598" i="11" s="1"/>
  <c r="AI1600" i="11"/>
  <c r="AJ1600" i="11" s="1"/>
  <c r="Z1601" i="11"/>
  <c r="AH1601" i="11" s="1"/>
  <c r="AB1605" i="11"/>
  <c r="AG1605" i="11"/>
  <c r="AB1621" i="11"/>
  <c r="AF1621" i="11"/>
  <c r="AE1621" i="11"/>
  <c r="AF1628" i="11"/>
  <c r="AG1628" i="11"/>
  <c r="AB1628" i="11"/>
  <c r="AB1637" i="11"/>
  <c r="AF1637" i="11"/>
  <c r="AE1637" i="11"/>
  <c r="AF1644" i="11"/>
  <c r="AG1644" i="11"/>
  <c r="AB1644" i="11"/>
  <c r="AB1653" i="11"/>
  <c r="AF1653" i="11"/>
  <c r="AE1653" i="11"/>
  <c r="AB1673" i="11"/>
  <c r="AE1673" i="11"/>
  <c r="AG1673" i="11"/>
  <c r="AF1673" i="11"/>
  <c r="AB1706" i="11"/>
  <c r="AE1706" i="11"/>
  <c r="AF1706" i="11"/>
  <c r="AF1712" i="11"/>
  <c r="AE1712" i="11"/>
  <c r="AF1716" i="11"/>
  <c r="AE1716" i="11"/>
  <c r="AB1716" i="11"/>
  <c r="AF1719" i="11"/>
  <c r="AL1719" i="11"/>
  <c r="AK1719" i="11"/>
  <c r="AF1727" i="11"/>
  <c r="AL1727" i="11"/>
  <c r="AK1727" i="11"/>
  <c r="AB1733" i="11"/>
  <c r="AF1733" i="11"/>
  <c r="AG1733" i="11"/>
  <c r="AE1733" i="11"/>
  <c r="AB1738" i="11"/>
  <c r="AE1738" i="11"/>
  <c r="AG1738" i="11"/>
  <c r="AF1738" i="11"/>
  <c r="AG1743" i="11"/>
  <c r="AD1744" i="11"/>
  <c r="AI1744" i="11" s="1"/>
  <c r="AJ1744" i="11" s="1"/>
  <c r="Z1744" i="11"/>
  <c r="AB1753" i="11"/>
  <c r="AF1753" i="11"/>
  <c r="AE1753" i="11"/>
  <c r="AG1753" i="11"/>
  <c r="AD1776" i="11"/>
  <c r="Z1776" i="11"/>
  <c r="AB1793" i="11"/>
  <c r="AF1793" i="11"/>
  <c r="AE1793" i="11"/>
  <c r="AD1808" i="11"/>
  <c r="AI1808" i="11" s="1"/>
  <c r="AJ1808" i="11" s="1"/>
  <c r="Z1808" i="11"/>
  <c r="AH1808" i="11" s="1"/>
  <c r="AF1815" i="11"/>
  <c r="AK1815" i="11"/>
  <c r="AE1815" i="11"/>
  <c r="AL1815" i="11"/>
  <c r="AG1815" i="11"/>
  <c r="AI1883" i="11"/>
  <c r="AJ1883" i="11" s="1"/>
  <c r="AE983" i="11"/>
  <c r="AD992" i="11"/>
  <c r="AI992" i="11" s="1"/>
  <c r="AJ992" i="11" s="1"/>
  <c r="Z992" i="11"/>
  <c r="AH992" i="11" s="1"/>
  <c r="AE999" i="11"/>
  <c r="AD1008" i="11"/>
  <c r="AI1008" i="11" s="1"/>
  <c r="AJ1008" i="11" s="1"/>
  <c r="Z1008" i="11"/>
  <c r="AH1008" i="11" s="1"/>
  <c r="AE1015" i="11"/>
  <c r="AH1020" i="11"/>
  <c r="AD1024" i="11"/>
  <c r="AI1024" i="11" s="1"/>
  <c r="AJ1024" i="11" s="1"/>
  <c r="Z1024" i="11"/>
  <c r="AH1024" i="11" s="1"/>
  <c r="AE1031" i="11"/>
  <c r="AH1036" i="11"/>
  <c r="AD1040" i="11"/>
  <c r="AI1040" i="11" s="1"/>
  <c r="AJ1040" i="11" s="1"/>
  <c r="Z1040" i="11"/>
  <c r="AH1040" i="11" s="1"/>
  <c r="AL1042" i="11"/>
  <c r="AE1047" i="11"/>
  <c r="AH1052" i="11"/>
  <c r="AD1056" i="11"/>
  <c r="AI1056" i="11" s="1"/>
  <c r="AJ1056" i="11" s="1"/>
  <c r="Z1056" i="11"/>
  <c r="AH1056" i="11" s="1"/>
  <c r="AE1063" i="11"/>
  <c r="AH1068" i="11"/>
  <c r="AD1072" i="11"/>
  <c r="AI1072" i="11" s="1"/>
  <c r="AJ1072" i="11" s="1"/>
  <c r="Z1072" i="11"/>
  <c r="AH1072" i="11" s="1"/>
  <c r="AL1074" i="11"/>
  <c r="AE1079" i="11"/>
  <c r="AH1084" i="11"/>
  <c r="AD1088" i="11"/>
  <c r="AI1088" i="11" s="1"/>
  <c r="AJ1088" i="11" s="1"/>
  <c r="Z1088" i="11"/>
  <c r="AH1088" i="11" s="1"/>
  <c r="AE1095" i="11"/>
  <c r="AD1104" i="11"/>
  <c r="AI1104" i="11" s="1"/>
  <c r="AJ1104" i="11" s="1"/>
  <c r="Z1104" i="11"/>
  <c r="AH1104" i="11" s="1"/>
  <c r="AE1111" i="11"/>
  <c r="AH1116" i="11"/>
  <c r="AD1120" i="11"/>
  <c r="AI1120" i="11" s="1"/>
  <c r="AJ1120" i="11" s="1"/>
  <c r="Z1120" i="11"/>
  <c r="AH1120" i="11" s="1"/>
  <c r="AE1127" i="11"/>
  <c r="AD1136" i="11"/>
  <c r="Z1136" i="11"/>
  <c r="AH1136" i="11" s="1"/>
  <c r="AE1143" i="11"/>
  <c r="AH1148" i="11"/>
  <c r="AD1152" i="11"/>
  <c r="AI1152" i="11" s="1"/>
  <c r="AJ1152" i="11" s="1"/>
  <c r="Z1152" i="11"/>
  <c r="AH1152" i="11" s="1"/>
  <c r="AL1154" i="11"/>
  <c r="AE1159" i="11"/>
  <c r="AD1168" i="11"/>
  <c r="Z1168" i="11"/>
  <c r="AH1168" i="11" s="1"/>
  <c r="AL1170" i="11"/>
  <c r="AE1175" i="11"/>
  <c r="AH1180" i="11"/>
  <c r="AD1184" i="11"/>
  <c r="AI1184" i="11" s="1"/>
  <c r="AJ1184" i="11" s="1"/>
  <c r="Z1184" i="11"/>
  <c r="AL1186" i="11"/>
  <c r="AE1191" i="11"/>
  <c r="AD1200" i="11"/>
  <c r="AI1200" i="11" s="1"/>
  <c r="AJ1200" i="11" s="1"/>
  <c r="Z1200" i="11"/>
  <c r="AH1200" i="11" s="1"/>
  <c r="AL1202" i="11"/>
  <c r="AE1207" i="11"/>
  <c r="AH1212" i="11"/>
  <c r="AD1216" i="11"/>
  <c r="AH1216" i="11" s="1"/>
  <c r="Z1216" i="11"/>
  <c r="AL1218" i="11"/>
  <c r="AE1223" i="11"/>
  <c r="AD1232" i="11"/>
  <c r="AI1232" i="11" s="1"/>
  <c r="AJ1232" i="11" s="1"/>
  <c r="Z1232" i="11"/>
  <c r="AH1232" i="11" s="1"/>
  <c r="AL1234" i="11"/>
  <c r="AE1239" i="11"/>
  <c r="AH1244" i="11"/>
  <c r="AD1248" i="11"/>
  <c r="AI1248" i="11" s="1"/>
  <c r="AJ1248" i="11" s="1"/>
  <c r="Z1248" i="11"/>
  <c r="AH1248" i="11" s="1"/>
  <c r="AL1250" i="11"/>
  <c r="AE1255" i="11"/>
  <c r="AH1260" i="11"/>
  <c r="AD1264" i="11"/>
  <c r="AI1264" i="11" s="1"/>
  <c r="AJ1264" i="11" s="1"/>
  <c r="Z1264" i="11"/>
  <c r="AH1264" i="11" s="1"/>
  <c r="AL1266" i="11"/>
  <c r="AE1271" i="11"/>
  <c r="AH1276" i="11"/>
  <c r="AD1280" i="11"/>
  <c r="Z1280" i="11"/>
  <c r="AH1280" i="11" s="1"/>
  <c r="AL1282" i="11"/>
  <c r="AE1287" i="11"/>
  <c r="AD1296" i="11"/>
  <c r="AI1296" i="11" s="1"/>
  <c r="AJ1296" i="11" s="1"/>
  <c r="Z1296" i="11"/>
  <c r="AH1296" i="11" s="1"/>
  <c r="AL1298" i="11"/>
  <c r="AE1303" i="11"/>
  <c r="AE1307" i="11"/>
  <c r="AL1314" i="11"/>
  <c r="AI1319" i="11"/>
  <c r="AJ1319" i="11" s="1"/>
  <c r="AL1322" i="11"/>
  <c r="AL1330" i="11"/>
  <c r="AL1338" i="11"/>
  <c r="AL1346" i="11"/>
  <c r="AL1354" i="11"/>
  <c r="AL1370" i="11"/>
  <c r="AL1378" i="11"/>
  <c r="AL1386" i="11"/>
  <c r="AL1394" i="11"/>
  <c r="AL1402" i="11"/>
  <c r="AL1410" i="11"/>
  <c r="AL1418" i="11"/>
  <c r="AL1426" i="11"/>
  <c r="AL1434" i="11"/>
  <c r="AL1442" i="11"/>
  <c r="AI1447" i="11"/>
  <c r="AJ1447" i="11" s="1"/>
  <c r="AL1450" i="11"/>
  <c r="AG1462" i="11"/>
  <c r="AF1462" i="11"/>
  <c r="AB1472" i="11"/>
  <c r="AG1472" i="11"/>
  <c r="AG1481" i="11"/>
  <c r="Z1481" i="11" s="1"/>
  <c r="AH1481" i="11" s="1"/>
  <c r="AH1486" i="11"/>
  <c r="AF1493" i="11"/>
  <c r="AE1493" i="11"/>
  <c r="AK1493" i="11"/>
  <c r="Z1494" i="11"/>
  <c r="AH1494" i="11" s="1"/>
  <c r="AD1494" i="11"/>
  <c r="AI1494" i="11" s="1"/>
  <c r="AJ1494" i="11" s="1"/>
  <c r="Z1504" i="11"/>
  <c r="AH1504" i="11" s="1"/>
  <c r="AG1513" i="11"/>
  <c r="AL1520" i="11"/>
  <c r="Z1526" i="11"/>
  <c r="AH1526" i="11" s="1"/>
  <c r="AD1526" i="11"/>
  <c r="AI1526" i="11" s="1"/>
  <c r="AJ1526" i="11" s="1"/>
  <c r="AD1536" i="11"/>
  <c r="AI1536" i="11" s="1"/>
  <c r="AJ1536" i="11" s="1"/>
  <c r="Z1536" i="11"/>
  <c r="AH1536" i="11" s="1"/>
  <c r="AF1545" i="11"/>
  <c r="AE1545" i="11"/>
  <c r="AG1545" i="11"/>
  <c r="AE1561" i="11"/>
  <c r="Z1561" i="11" s="1"/>
  <c r="AH1561" i="11" s="1"/>
  <c r="AD1562" i="11"/>
  <c r="AI1562" i="11" s="1"/>
  <c r="AJ1562" i="11" s="1"/>
  <c r="Z1564" i="11"/>
  <c r="AH1564" i="11" s="1"/>
  <c r="AG1572" i="11"/>
  <c r="AE1572" i="11"/>
  <c r="Z1577" i="11"/>
  <c r="AH1577" i="11" s="1"/>
  <c r="AK1578" i="11"/>
  <c r="AE1588" i="11"/>
  <c r="AB1588" i="11"/>
  <c r="AL1594" i="11"/>
  <c r="AK1594" i="11"/>
  <c r="AG1594" i="11"/>
  <c r="Z1594" i="11" s="1"/>
  <c r="AH1594" i="11" s="1"/>
  <c r="AE1597" i="11"/>
  <c r="AG1609" i="11"/>
  <c r="AF1609" i="11"/>
  <c r="AL1609" i="11"/>
  <c r="AK1682" i="11"/>
  <c r="AG1682" i="11"/>
  <c r="AE1682" i="11"/>
  <c r="AB1702" i="11"/>
  <c r="AF1702" i="11"/>
  <c r="AE1702" i="11"/>
  <c r="AB1712" i="11"/>
  <c r="AG1715" i="11"/>
  <c r="AB1734" i="11"/>
  <c r="AE1734" i="11"/>
  <c r="AG1734" i="11"/>
  <c r="AF1734" i="11"/>
  <c r="AK1743" i="11"/>
  <c r="AG1757" i="11"/>
  <c r="AG1767" i="11"/>
  <c r="AK1775" i="11"/>
  <c r="AD1779" i="11"/>
  <c r="AI1779" i="11" s="1"/>
  <c r="AJ1779" i="11" s="1"/>
  <c r="AE1783" i="11"/>
  <c r="AB1789" i="11"/>
  <c r="AF1789" i="11"/>
  <c r="AG1789" i="11"/>
  <c r="AE1789" i="11"/>
  <c r="AB1798" i="11"/>
  <c r="AE1798" i="11"/>
  <c r="AG1798" i="11"/>
  <c r="AF1798" i="11"/>
  <c r="AG1803" i="11"/>
  <c r="AB1938" i="11"/>
  <c r="AG1938" i="11"/>
  <c r="AF1938" i="11"/>
  <c r="AE1938" i="11"/>
  <c r="AD1939" i="11"/>
  <c r="Z2054" i="11"/>
  <c r="AD2054" i="11"/>
  <c r="AH2054" i="11" s="1"/>
  <c r="AK1462" i="11"/>
  <c r="AK1466" i="11"/>
  <c r="AK1470" i="11"/>
  <c r="AK1474" i="11"/>
  <c r="AK1478" i="11"/>
  <c r="AK1482" i="11"/>
  <c r="AK1486" i="11"/>
  <c r="AK1490" i="11"/>
  <c r="AK1494" i="11"/>
  <c r="AK1498" i="11"/>
  <c r="AK1502" i="11"/>
  <c r="AG1504" i="11"/>
  <c r="AK1506" i="11"/>
  <c r="AG1508" i="11"/>
  <c r="AD1508" i="11" s="1"/>
  <c r="AI1508" i="11" s="1"/>
  <c r="AJ1508" i="11" s="1"/>
  <c r="AK1510" i="11"/>
  <c r="AG1512" i="11"/>
  <c r="AK1514" i="11"/>
  <c r="AG1516" i="11"/>
  <c r="AD1516" i="11" s="1"/>
  <c r="AI1516" i="11" s="1"/>
  <c r="AJ1516" i="11" s="1"/>
  <c r="AK1518" i="11"/>
  <c r="AG1520" i="11"/>
  <c r="AK1522" i="11"/>
  <c r="AG1524" i="11"/>
  <c r="AK1526" i="11"/>
  <c r="AG1528" i="11"/>
  <c r="AK1530" i="11"/>
  <c r="AG1532" i="11"/>
  <c r="AK1534" i="11"/>
  <c r="AG1536" i="11"/>
  <c r="AK1538" i="11"/>
  <c r="AG1540" i="11"/>
  <c r="AK1542" i="11"/>
  <c r="AG1544" i="11"/>
  <c r="AH1546" i="11"/>
  <c r="AL1546" i="11"/>
  <c r="AK1549" i="11"/>
  <c r="AK1550" i="11"/>
  <c r="AG1560" i="11"/>
  <c r="Z1560" i="11" s="1"/>
  <c r="AH1560" i="11" s="1"/>
  <c r="AF1571" i="11"/>
  <c r="AD1571" i="11" s="1"/>
  <c r="AK1581" i="11"/>
  <c r="AK1582" i="11"/>
  <c r="AG1592" i="11"/>
  <c r="AF1603" i="11"/>
  <c r="Z1603" i="11" s="1"/>
  <c r="AK1613" i="11"/>
  <c r="AK1614" i="11"/>
  <c r="AL1624" i="11"/>
  <c r="AE1624" i="11"/>
  <c r="Z1624" i="11" s="1"/>
  <c r="AG1625" i="11"/>
  <c r="AK1626" i="11"/>
  <c r="AD1633" i="11"/>
  <c r="AI1633" i="11" s="1"/>
  <c r="AJ1633" i="11" s="1"/>
  <c r="AE1634" i="11"/>
  <c r="AE1640" i="11"/>
  <c r="AD1640" i="11" s="1"/>
  <c r="AI1640" i="11" s="1"/>
  <c r="AJ1640" i="11" s="1"/>
  <c r="AG1641" i="11"/>
  <c r="Z1641" i="11" s="1"/>
  <c r="AH1641" i="11" s="1"/>
  <c r="AK1642" i="11"/>
  <c r="AD1649" i="11"/>
  <c r="AI1649" i="11" s="1"/>
  <c r="AJ1649" i="11" s="1"/>
  <c r="AE1650" i="11"/>
  <c r="AE1656" i="11"/>
  <c r="AD1656" i="11" s="1"/>
  <c r="AI1656" i="11" s="1"/>
  <c r="AJ1656" i="11" s="1"/>
  <c r="AG1657" i="11"/>
  <c r="AK1658" i="11"/>
  <c r="AE1660" i="11"/>
  <c r="Z1662" i="11"/>
  <c r="AG1664" i="11"/>
  <c r="AF1667" i="11"/>
  <c r="Z1667" i="11" s="1"/>
  <c r="AH1667" i="11" s="1"/>
  <c r="AG1667" i="11"/>
  <c r="AE1670" i="11"/>
  <c r="AF1672" i="11"/>
  <c r="AB1672" i="11"/>
  <c r="AE1676" i="11"/>
  <c r="AD1676" i="11" s="1"/>
  <c r="AI1676" i="11" s="1"/>
  <c r="AJ1676" i="11" s="1"/>
  <c r="AG1683" i="11"/>
  <c r="AB1685" i="11"/>
  <c r="AF1685" i="11"/>
  <c r="AB1693" i="11"/>
  <c r="AF1693" i="11"/>
  <c r="AL1703" i="11"/>
  <c r="AD1720" i="11"/>
  <c r="AI1720" i="11" s="1"/>
  <c r="AJ1720" i="11" s="1"/>
  <c r="Z1720" i="11"/>
  <c r="AH1720" i="11" s="1"/>
  <c r="Z1722" i="11"/>
  <c r="AH1722" i="11" s="1"/>
  <c r="AB1726" i="11"/>
  <c r="AF1726" i="11"/>
  <c r="AF1735" i="11"/>
  <c r="AK1735" i="11"/>
  <c r="AG1735" i="11"/>
  <c r="AF1736" i="11"/>
  <c r="AG1736" i="11"/>
  <c r="AB1736" i="11"/>
  <c r="AB1742" i="11"/>
  <c r="AG1742" i="11"/>
  <c r="AF1751" i="11"/>
  <c r="AL1751" i="11"/>
  <c r="AK1751" i="11"/>
  <c r="AK1779" i="11"/>
  <c r="AB1814" i="11"/>
  <c r="AE1814" i="11"/>
  <c r="AF1814" i="11"/>
  <c r="AF1831" i="11"/>
  <c r="AL1831" i="11"/>
  <c r="AK1831" i="11"/>
  <c r="AE1831" i="11"/>
  <c r="Z1831" i="11" s="1"/>
  <c r="AH1831" i="11" s="1"/>
  <c r="AD1840" i="11"/>
  <c r="AI1840" i="11" s="1"/>
  <c r="AJ1840" i="11" s="1"/>
  <c r="Z1840" i="11"/>
  <c r="AH1840" i="11" s="1"/>
  <c r="AD1851" i="11"/>
  <c r="AI1851" i="11" s="1"/>
  <c r="AJ1851" i="11" s="1"/>
  <c r="AF1852" i="11"/>
  <c r="AD1852" i="11" s="1"/>
  <c r="AI1852" i="11" s="1"/>
  <c r="AJ1852" i="11" s="1"/>
  <c r="AE1852" i="11"/>
  <c r="AF1864" i="11"/>
  <c r="AG1864" i="11"/>
  <c r="AB1864" i="11"/>
  <c r="AF1879" i="11"/>
  <c r="AK1879" i="11"/>
  <c r="AE1879" i="11"/>
  <c r="Z1879" i="11" s="1"/>
  <c r="AH1879" i="11" s="1"/>
  <c r="AL1879" i="11"/>
  <c r="AB1889" i="11"/>
  <c r="AF1889" i="11"/>
  <c r="AE1889" i="11"/>
  <c r="AB1955" i="11"/>
  <c r="AE1955" i="11"/>
  <c r="AB1963" i="11"/>
  <c r="AG1963" i="11"/>
  <c r="AE1963" i="11"/>
  <c r="AB1971" i="11"/>
  <c r="AG1971" i="11"/>
  <c r="AE1971" i="11"/>
  <c r="AB1979" i="11"/>
  <c r="AG1979" i="11"/>
  <c r="AE1979" i="11"/>
  <c r="AB1987" i="11"/>
  <c r="AG1987" i="11"/>
  <c r="AE1987" i="11"/>
  <c r="AB1995" i="11"/>
  <c r="AG1995" i="11"/>
  <c r="AE1995" i="11"/>
  <c r="AG2003" i="11"/>
  <c r="AB2003" i="11"/>
  <c r="AE2003" i="11"/>
  <c r="Z2070" i="11"/>
  <c r="AD2070" i="11"/>
  <c r="AI2070" i="11" s="1"/>
  <c r="AJ2070" i="11" s="1"/>
  <c r="AK2176" i="11"/>
  <c r="AF2176" i="11"/>
  <c r="AG2176" i="11"/>
  <c r="AE2176" i="11"/>
  <c r="AB2181" i="11"/>
  <c r="AE2181" i="11"/>
  <c r="AF2185" i="11"/>
  <c r="AG2185" i="11"/>
  <c r="AE2185" i="11"/>
  <c r="AL2185" i="11"/>
  <c r="AK2185" i="11"/>
  <c r="AL1002" i="11"/>
  <c r="AL1350" i="11"/>
  <c r="AL1458" i="11"/>
  <c r="AL1474" i="11"/>
  <c r="AL1478" i="11"/>
  <c r="AL1482" i="11"/>
  <c r="AL1486" i="11"/>
  <c r="AL1490" i="11"/>
  <c r="AL1494" i="11"/>
  <c r="AL1498" i="11"/>
  <c r="AL1502" i="11"/>
  <c r="AL1506" i="11"/>
  <c r="AL1510" i="11"/>
  <c r="AL1514" i="11"/>
  <c r="AL1518" i="11"/>
  <c r="AL1522" i="11"/>
  <c r="AL1526" i="11"/>
  <c r="AL1530" i="11"/>
  <c r="AL1534" i="11"/>
  <c r="AL1538" i="11"/>
  <c r="AL1542" i="11"/>
  <c r="AD1548" i="11"/>
  <c r="AI1548" i="11" s="1"/>
  <c r="AJ1548" i="11" s="1"/>
  <c r="AL1549" i="11"/>
  <c r="AL1550" i="11"/>
  <c r="AK1551" i="11"/>
  <c r="Z1554" i="11"/>
  <c r="AF1575" i="11"/>
  <c r="AD1580" i="11"/>
  <c r="AI1580" i="11" s="1"/>
  <c r="AJ1580" i="11" s="1"/>
  <c r="AL1581" i="11"/>
  <c r="AL1582" i="11"/>
  <c r="AK1583" i="11"/>
  <c r="Z1586" i="11"/>
  <c r="AH1586" i="11" s="1"/>
  <c r="AF1607" i="11"/>
  <c r="Z1607" i="11" s="1"/>
  <c r="AH1607" i="11" s="1"/>
  <c r="AD1612" i="11"/>
  <c r="AI1612" i="11" s="1"/>
  <c r="AJ1612" i="11" s="1"/>
  <c r="AL1613" i="11"/>
  <c r="AL1614" i="11"/>
  <c r="AK1615" i="11"/>
  <c r="Z1618" i="11"/>
  <c r="AE1623" i="11"/>
  <c r="Z1623" i="11" s="1"/>
  <c r="AH1623" i="11" s="1"/>
  <c r="AL1629" i="11"/>
  <c r="AF1634" i="11"/>
  <c r="Z1634" i="11" s="1"/>
  <c r="AH1634" i="11" s="1"/>
  <c r="AE1639" i="11"/>
  <c r="Z1639" i="11" s="1"/>
  <c r="AH1639" i="11" s="1"/>
  <c r="AF1650" i="11"/>
  <c r="AE1655" i="11"/>
  <c r="Z1655" i="11" s="1"/>
  <c r="Z1658" i="11"/>
  <c r="AF1663" i="11"/>
  <c r="AG1663" i="11"/>
  <c r="AE1663" i="11"/>
  <c r="AD1663" i="11" s="1"/>
  <c r="AI1663" i="11" s="1"/>
  <c r="AJ1663" i="11" s="1"/>
  <c r="AB1669" i="11"/>
  <c r="AG1669" i="11"/>
  <c r="AF1670" i="11"/>
  <c r="Z1670" i="11" s="1"/>
  <c r="AH1670" i="11" s="1"/>
  <c r="AF1679" i="11"/>
  <c r="AG1679" i="11"/>
  <c r="AE1679" i="11"/>
  <c r="AB1689" i="11"/>
  <c r="AF1689" i="11"/>
  <c r="AE1689" i="11"/>
  <c r="AB1697" i="11"/>
  <c r="AF1697" i="11"/>
  <c r="AD1724" i="11"/>
  <c r="AI1724" i="11" s="1"/>
  <c r="AJ1724" i="11" s="1"/>
  <c r="Z1724" i="11"/>
  <c r="AD1732" i="11"/>
  <c r="Z1732" i="11"/>
  <c r="AH1732" i="11" s="1"/>
  <c r="AB1750" i="11"/>
  <c r="AF1750" i="11"/>
  <c r="AH1752" i="11"/>
  <c r="AI1752" i="11"/>
  <c r="AJ1752" i="11" s="1"/>
  <c r="AB1770" i="11"/>
  <c r="AE1770" i="11"/>
  <c r="AG1770" i="11"/>
  <c r="AL1777" i="11"/>
  <c r="AB1778" i="11"/>
  <c r="AG1778" i="11"/>
  <c r="AL1804" i="11"/>
  <c r="AB1829" i="11"/>
  <c r="AF1829" i="11"/>
  <c r="AE1829" i="11"/>
  <c r="AG1829" i="11"/>
  <c r="AF1847" i="11"/>
  <c r="AK1847" i="11"/>
  <c r="AE1847" i="11"/>
  <c r="AL1847" i="11"/>
  <c r="AD1856" i="11"/>
  <c r="AI1856" i="11" s="1"/>
  <c r="AJ1856" i="11" s="1"/>
  <c r="Z1856" i="11"/>
  <c r="Z1859" i="11"/>
  <c r="AD1859" i="11"/>
  <c r="AI1859" i="11" s="1"/>
  <c r="AJ1859" i="11" s="1"/>
  <c r="AH2188" i="11"/>
  <c r="AI2188" i="11"/>
  <c r="AJ2188" i="11" s="1"/>
  <c r="AL1463" i="11"/>
  <c r="AL1467" i="11"/>
  <c r="AL1471" i="11"/>
  <c r="AL1475" i="11"/>
  <c r="AL1479" i="11"/>
  <c r="AL1483" i="11"/>
  <c r="AL1487" i="11"/>
  <c r="AL1491" i="11"/>
  <c r="AL1495" i="11"/>
  <c r="AL1499" i="11"/>
  <c r="AL1503" i="11"/>
  <c r="AL1507" i="11"/>
  <c r="AL1511" i="11"/>
  <c r="AL1515" i="11"/>
  <c r="AL1519" i="11"/>
  <c r="AL1523" i="11"/>
  <c r="AL1527" i="11"/>
  <c r="AL1531" i="11"/>
  <c r="AL1535" i="11"/>
  <c r="AL1539" i="11"/>
  <c r="AL1543" i="11"/>
  <c r="AE1549" i="11"/>
  <c r="AE1550" i="11"/>
  <c r="AH1554" i="11"/>
  <c r="AE1581" i="11"/>
  <c r="AE1582" i="11"/>
  <c r="AE1613" i="11"/>
  <c r="AE1614" i="11"/>
  <c r="AH1618" i="11"/>
  <c r="AF1622" i="11"/>
  <c r="AF1627" i="11"/>
  <c r="AE1627" i="11"/>
  <c r="Z1630" i="11"/>
  <c r="AF1638" i="11"/>
  <c r="AD1638" i="11" s="1"/>
  <c r="AI1638" i="11" s="1"/>
  <c r="AJ1638" i="11" s="1"/>
  <c r="AF1643" i="11"/>
  <c r="AE1643" i="11"/>
  <c r="AF1654" i="11"/>
  <c r="AF1659" i="11"/>
  <c r="AE1659" i="11"/>
  <c r="AD1659" i="11" s="1"/>
  <c r="AI1659" i="11" s="1"/>
  <c r="AJ1659" i="11" s="1"/>
  <c r="AF1668" i="11"/>
  <c r="AE1668" i="11"/>
  <c r="AF1675" i="11"/>
  <c r="AE1675" i="11"/>
  <c r="AF1684" i="11"/>
  <c r="AE1684" i="11"/>
  <c r="AF1687" i="11"/>
  <c r="AG1687" i="11"/>
  <c r="AF1695" i="11"/>
  <c r="AL1695" i="11"/>
  <c r="AG1695" i="11"/>
  <c r="AB1705" i="11"/>
  <c r="AF1705" i="11"/>
  <c r="AB1709" i="11"/>
  <c r="AF1709" i="11"/>
  <c r="AG1709" i="11"/>
  <c r="Z1719" i="11"/>
  <c r="AH1719" i="11" s="1"/>
  <c r="AH1724" i="11"/>
  <c r="Z1727" i="11"/>
  <c r="AH1727" i="11" s="1"/>
  <c r="AF1740" i="11"/>
  <c r="AB1740" i="11"/>
  <c r="AE1740" i="11"/>
  <c r="AD1747" i="11"/>
  <c r="AF1767" i="11"/>
  <c r="AK1767" i="11"/>
  <c r="AE1767" i="11"/>
  <c r="AB1774" i="11"/>
  <c r="AG1774" i="11"/>
  <c r="AF1783" i="11"/>
  <c r="AL1783" i="11"/>
  <c r="AK1783" i="11"/>
  <c r="AB1797" i="11"/>
  <c r="AF1797" i="11"/>
  <c r="AG1797" i="11"/>
  <c r="AF1800" i="11"/>
  <c r="AG1800" i="11"/>
  <c r="AB1800" i="11"/>
  <c r="AI1811" i="11"/>
  <c r="AJ1811" i="11" s="1"/>
  <c r="AB1825" i="11"/>
  <c r="AF1825" i="11"/>
  <c r="AE1825" i="11"/>
  <c r="AB1830" i="11"/>
  <c r="AF1830" i="11"/>
  <c r="AE1830" i="11"/>
  <c r="AB1846" i="11"/>
  <c r="AE1846" i="11"/>
  <c r="AF1846" i="11"/>
  <c r="AE1863" i="11"/>
  <c r="AF1868" i="11"/>
  <c r="AB1868" i="11"/>
  <c r="AG1868" i="11"/>
  <c r="AE1868" i="11"/>
  <c r="AF1875" i="11"/>
  <c r="AK1875" i="11"/>
  <c r="AE1875" i="11"/>
  <c r="AD1875" i="11" s="1"/>
  <c r="AI1875" i="11" s="1"/>
  <c r="AJ1875" i="11" s="1"/>
  <c r="AB1878" i="11"/>
  <c r="AE1878" i="11"/>
  <c r="AG1878" i="11"/>
  <c r="AF1878" i="11"/>
  <c r="AF1900" i="11"/>
  <c r="AB1900" i="11"/>
  <c r="AG1900" i="11"/>
  <c r="AE1900" i="11"/>
  <c r="AB1906" i="11"/>
  <c r="AG1906" i="11"/>
  <c r="AF1906" i="11"/>
  <c r="AE1906" i="11"/>
  <c r="AF2028" i="11"/>
  <c r="AE2028" i="11"/>
  <c r="AB2028" i="11"/>
  <c r="AG2028" i="11"/>
  <c r="Z2231" i="11"/>
  <c r="AH2231" i="11" s="1"/>
  <c r="AE1463" i="11"/>
  <c r="Z1463" i="11" s="1"/>
  <c r="AH1463" i="11" s="1"/>
  <c r="AE1467" i="11"/>
  <c r="AE1471" i="11"/>
  <c r="AE1475" i="11"/>
  <c r="AE1479" i="11"/>
  <c r="AE1483" i="11"/>
  <c r="AE1487" i="11"/>
  <c r="AE1491" i="11"/>
  <c r="AE1495" i="11"/>
  <c r="AE1499" i="11"/>
  <c r="AE1503" i="11"/>
  <c r="AE1507" i="11"/>
  <c r="AE1511" i="11"/>
  <c r="AE1515" i="11"/>
  <c r="AK1516" i="11"/>
  <c r="AE1519" i="11"/>
  <c r="AK1520" i="11"/>
  <c r="AE1523" i="11"/>
  <c r="AK1524" i="11"/>
  <c r="AE1527" i="11"/>
  <c r="AK1528" i="11"/>
  <c r="AE1531" i="11"/>
  <c r="AK1532" i="11"/>
  <c r="AE1535" i="11"/>
  <c r="AK1536" i="11"/>
  <c r="AE1539" i="11"/>
  <c r="AK1540" i="11"/>
  <c r="AE1543" i="11"/>
  <c r="AK1544" i="11"/>
  <c r="AF1549" i="11"/>
  <c r="AF1550" i="11"/>
  <c r="AE1551" i="11"/>
  <c r="AE1552" i="11"/>
  <c r="AD1552" i="11" s="1"/>
  <c r="AI1552" i="11" s="1"/>
  <c r="AJ1552" i="11" s="1"/>
  <c r="AF1555" i="11"/>
  <c r="AD1555" i="11" s="1"/>
  <c r="AI1555" i="11" s="1"/>
  <c r="AJ1555" i="11" s="1"/>
  <c r="AF1581" i="11"/>
  <c r="AF1582" i="11"/>
  <c r="AE1583" i="11"/>
  <c r="AE1584" i="11"/>
  <c r="AF1587" i="11"/>
  <c r="AD1587" i="11" s="1"/>
  <c r="AI1587" i="11" s="1"/>
  <c r="AJ1587" i="11" s="1"/>
  <c r="AH1590" i="11"/>
  <c r="AF1613" i="11"/>
  <c r="AF1614" i="11"/>
  <c r="AE1615" i="11"/>
  <c r="AL1616" i="11"/>
  <c r="AE1616" i="11"/>
  <c r="AD1616" i="11" s="1"/>
  <c r="AI1616" i="11" s="1"/>
  <c r="AJ1616" i="11" s="1"/>
  <c r="AF1619" i="11"/>
  <c r="AD1625" i="11"/>
  <c r="AI1625" i="11" s="1"/>
  <c r="AJ1625" i="11" s="1"/>
  <c r="AE1626" i="11"/>
  <c r="AD1626" i="11" s="1"/>
  <c r="AI1626" i="11" s="1"/>
  <c r="AJ1626" i="11" s="1"/>
  <c r="AG1627" i="11"/>
  <c r="AE1632" i="11"/>
  <c r="AD1632" i="11" s="1"/>
  <c r="AI1632" i="11" s="1"/>
  <c r="AJ1632" i="11" s="1"/>
  <c r="AK1634" i="11"/>
  <c r="AB1636" i="11"/>
  <c r="AD1641" i="11"/>
  <c r="AI1641" i="11" s="1"/>
  <c r="AJ1641" i="11" s="1"/>
  <c r="AE1642" i="11"/>
  <c r="AD1642" i="11" s="1"/>
  <c r="AI1642" i="11" s="1"/>
  <c r="AJ1642" i="11" s="1"/>
  <c r="AG1643" i="11"/>
  <c r="AL1648" i="11"/>
  <c r="AE1648" i="11"/>
  <c r="AK1650" i="11"/>
  <c r="AB1652" i="11"/>
  <c r="AD1657" i="11"/>
  <c r="AI1657" i="11" s="1"/>
  <c r="AJ1657" i="11" s="1"/>
  <c r="AH1658" i="11"/>
  <c r="AE1658" i="11"/>
  <c r="AD1658" i="11" s="1"/>
  <c r="AI1658" i="11" s="1"/>
  <c r="AJ1658" i="11" s="1"/>
  <c r="AG1659" i="11"/>
  <c r="AG1662" i="11"/>
  <c r="AK1663" i="11"/>
  <c r="AB1668" i="11"/>
  <c r="AF1669" i="11"/>
  <c r="AL1670" i="11"/>
  <c r="AG1675" i="11"/>
  <c r="AE1678" i="11"/>
  <c r="AG1678" i="11"/>
  <c r="AK1679" i="11"/>
  <c r="AL1683" i="11"/>
  <c r="AB1684" i="11"/>
  <c r="AK1687" i="11"/>
  <c r="AD1688" i="11"/>
  <c r="AI1688" i="11" s="1"/>
  <c r="AJ1688" i="11" s="1"/>
  <c r="Z1688" i="11"/>
  <c r="AH1688" i="11" s="1"/>
  <c r="Z1690" i="11"/>
  <c r="AH1690" i="11" s="1"/>
  <c r="AD1690" i="11"/>
  <c r="AI1690" i="11" s="1"/>
  <c r="AJ1690" i="11" s="1"/>
  <c r="AF1691" i="11"/>
  <c r="AD1691" i="11" s="1"/>
  <c r="AI1691" i="11" s="1"/>
  <c r="AJ1691" i="11" s="1"/>
  <c r="AB1694" i="11"/>
  <c r="AF1694" i="11"/>
  <c r="AB1696" i="11"/>
  <c r="AG1697" i="11"/>
  <c r="AB1717" i="11"/>
  <c r="AF1717" i="11"/>
  <c r="AG1722" i="11"/>
  <c r="AD1722" i="11" s="1"/>
  <c r="AI1722" i="11" s="1"/>
  <c r="AJ1722" i="11" s="1"/>
  <c r="Z1723" i="11"/>
  <c r="AH1723" i="11" s="1"/>
  <c r="AD1723" i="11"/>
  <c r="AI1723" i="11" s="1"/>
  <c r="AJ1723" i="11" s="1"/>
  <c r="AG1724" i="11"/>
  <c r="AB1725" i="11"/>
  <c r="AF1725" i="11"/>
  <c r="AG1732" i="11"/>
  <c r="Z1735" i="11"/>
  <c r="AH1735" i="11" s="1"/>
  <c r="AF1739" i="11"/>
  <c r="AK1739" i="11"/>
  <c r="AE1739" i="11"/>
  <c r="AI1747" i="11"/>
  <c r="AJ1747" i="11" s="1"/>
  <c r="AG1747" i="11"/>
  <c r="AG1750" i="11"/>
  <c r="Z1751" i="11"/>
  <c r="AH1751" i="11" s="1"/>
  <c r="AD1751" i="11"/>
  <c r="AI1751" i="11" s="1"/>
  <c r="AJ1751" i="11" s="1"/>
  <c r="AB1756" i="11"/>
  <c r="AB1761" i="11"/>
  <c r="AF1761" i="11"/>
  <c r="AL1767" i="11"/>
  <c r="AF1778" i="11"/>
  <c r="AB1782" i="11"/>
  <c r="AF1782" i="11"/>
  <c r="AF1799" i="11"/>
  <c r="AK1799" i="11"/>
  <c r="AE1799" i="11"/>
  <c r="AK1811" i="11"/>
  <c r="AL1814" i="11"/>
  <c r="AH1859" i="11"/>
  <c r="AB1861" i="11"/>
  <c r="AF1861" i="11"/>
  <c r="AE1861" i="11"/>
  <c r="AG1861" i="11"/>
  <c r="AB1923" i="11"/>
  <c r="AE1923" i="11"/>
  <c r="AD1951" i="11"/>
  <c r="AI1951" i="11" s="1"/>
  <c r="AJ1951" i="11" s="1"/>
  <c r="AB2021" i="11"/>
  <c r="AF2021" i="11"/>
  <c r="AG2021" i="11"/>
  <c r="AE2021" i="11"/>
  <c r="Z2038" i="11"/>
  <c r="AD2038" i="11"/>
  <c r="AH2038" i="11" s="1"/>
  <c r="Z2150" i="11"/>
  <c r="AD2150" i="11"/>
  <c r="AI2150" i="11" s="1"/>
  <c r="AJ2150" i="11" s="1"/>
  <c r="AL1100" i="11"/>
  <c r="AL1148" i="11"/>
  <c r="AL1204" i="11"/>
  <c r="AF1471" i="11"/>
  <c r="AG1551" i="11"/>
  <c r="AF1553" i="11"/>
  <c r="Z1553" i="11" s="1"/>
  <c r="AH1553" i="11" s="1"/>
  <c r="AE1557" i="11"/>
  <c r="AF1559" i="11"/>
  <c r="AD1564" i="11"/>
  <c r="AI1564" i="11" s="1"/>
  <c r="AJ1564" i="11" s="1"/>
  <c r="Z1570" i="11"/>
  <c r="AG1583" i="11"/>
  <c r="AF1585" i="11"/>
  <c r="AF1591" i="11"/>
  <c r="AD1591" i="11" s="1"/>
  <c r="AI1591" i="11" s="1"/>
  <c r="AJ1591" i="11" s="1"/>
  <c r="AD1596" i="11"/>
  <c r="AH1596" i="11" s="1"/>
  <c r="Z1602" i="11"/>
  <c r="AG1615" i="11"/>
  <c r="AF1617" i="11"/>
  <c r="Z1617" i="11" s="1"/>
  <c r="AH1617" i="11" s="1"/>
  <c r="AL1620" i="11"/>
  <c r="AL1621" i="11"/>
  <c r="AK1623" i="11"/>
  <c r="AD1630" i="11"/>
  <c r="AF1631" i="11"/>
  <c r="AE1631" i="11"/>
  <c r="AG1632" i="11"/>
  <c r="AK1639" i="11"/>
  <c r="AF1647" i="11"/>
  <c r="AE1647" i="11"/>
  <c r="AG1648" i="11"/>
  <c r="AK1655" i="11"/>
  <c r="AL1663" i="11"/>
  <c r="AD1664" i="11"/>
  <c r="AI1664" i="11" s="1"/>
  <c r="AJ1664" i="11" s="1"/>
  <c r="AD1667" i="11"/>
  <c r="AI1667" i="11" s="1"/>
  <c r="AJ1667" i="11" s="1"/>
  <c r="AL1679" i="11"/>
  <c r="AD1680" i="11"/>
  <c r="AI1680" i="11" s="1"/>
  <c r="AJ1680" i="11" s="1"/>
  <c r="Z1683" i="11"/>
  <c r="AH1683" i="11" s="1"/>
  <c r="AD1683" i="11"/>
  <c r="AI1683" i="11" s="1"/>
  <c r="AJ1683" i="11" s="1"/>
  <c r="AE1686" i="11"/>
  <c r="AD1686" i="11" s="1"/>
  <c r="AI1686" i="11" s="1"/>
  <c r="AJ1686" i="11" s="1"/>
  <c r="AL1687" i="11"/>
  <c r="AD1692" i="11"/>
  <c r="AI1692" i="11" s="1"/>
  <c r="AJ1692" i="11" s="1"/>
  <c r="Z1692" i="11"/>
  <c r="AH1692" i="11" s="1"/>
  <c r="AK1695" i="11"/>
  <c r="AD1700" i="11"/>
  <c r="AI1700" i="11" s="1"/>
  <c r="AJ1700" i="11" s="1"/>
  <c r="Z1700" i="11"/>
  <c r="AH1700" i="11" s="1"/>
  <c r="AF1703" i="11"/>
  <c r="AD1703" i="11" s="1"/>
  <c r="AI1703" i="11" s="1"/>
  <c r="AJ1703" i="11" s="1"/>
  <c r="AG1703" i="11"/>
  <c r="AE1705" i="11"/>
  <c r="AE1709" i="11"/>
  <c r="AD1719" i="11"/>
  <c r="AI1719" i="11" s="1"/>
  <c r="AJ1719" i="11" s="1"/>
  <c r="AB1721" i="11"/>
  <c r="AF1721" i="11"/>
  <c r="AE1721" i="11"/>
  <c r="AD1727" i="11"/>
  <c r="AI1727" i="11" s="1"/>
  <c r="AJ1727" i="11" s="1"/>
  <c r="AB1729" i="11"/>
  <c r="AF1729" i="11"/>
  <c r="AI1732" i="11"/>
  <c r="AJ1732" i="11" s="1"/>
  <c r="AG1740" i="11"/>
  <c r="AK1747" i="11"/>
  <c r="AB1766" i="11"/>
  <c r="AE1766" i="11"/>
  <c r="AE1774" i="11"/>
  <c r="AB1785" i="11"/>
  <c r="AF1785" i="11"/>
  <c r="AE1785" i="11"/>
  <c r="AE1787" i="11"/>
  <c r="AE1797" i="11"/>
  <c r="AE1800" i="11"/>
  <c r="AF1804" i="11"/>
  <c r="AB1804" i="11"/>
  <c r="AE1804" i="11"/>
  <c r="AG1825" i="11"/>
  <c r="AG1830" i="11"/>
  <c r="AF1832" i="11"/>
  <c r="AG1832" i="11"/>
  <c r="AB1832" i="11"/>
  <c r="AB1842" i="11"/>
  <c r="AG1842" i="11"/>
  <c r="AE1842" i="11"/>
  <c r="AG1846" i="11"/>
  <c r="Z1847" i="11"/>
  <c r="AH1847" i="11" s="1"/>
  <c r="AD1888" i="11"/>
  <c r="AI1888" i="11" s="1"/>
  <c r="AJ1888" i="11" s="1"/>
  <c r="Z1888" i="11"/>
  <c r="AH1888" i="11" s="1"/>
  <c r="AE1891" i="11"/>
  <c r="AE1895" i="11"/>
  <c r="AD1895" i="11" s="1"/>
  <c r="AI1895" i="11" s="1"/>
  <c r="AJ1895" i="11" s="1"/>
  <c r="AD1927" i="11"/>
  <c r="AI1927" i="11" s="1"/>
  <c r="AJ1927" i="11" s="1"/>
  <c r="Z2102" i="11"/>
  <c r="AH2102" i="11" s="1"/>
  <c r="AD2102" i="11"/>
  <c r="AI2102" i="11" s="1"/>
  <c r="AJ2102" i="11" s="1"/>
  <c r="AG2186" i="11"/>
  <c r="AF2186" i="11"/>
  <c r="AE2186" i="11"/>
  <c r="AB2186" i="11"/>
  <c r="AB1737" i="11"/>
  <c r="AF1737" i="11"/>
  <c r="Z1754" i="11"/>
  <c r="AD1754" i="11"/>
  <c r="AI1754" i="11" s="1"/>
  <c r="AJ1754" i="11" s="1"/>
  <c r="AF1755" i="11"/>
  <c r="AD1755" i="11" s="1"/>
  <c r="AI1755" i="11" s="1"/>
  <c r="AJ1755" i="11" s="1"/>
  <c r="AG1755" i="11"/>
  <c r="AB1769" i="11"/>
  <c r="AF1769" i="11"/>
  <c r="Z1786" i="11"/>
  <c r="AD1786" i="11"/>
  <c r="AI1786" i="11" s="1"/>
  <c r="AJ1786" i="11" s="1"/>
  <c r="AF1787" i="11"/>
  <c r="AG1787" i="11"/>
  <c r="AE1794" i="11"/>
  <c r="Z1794" i="11" s="1"/>
  <c r="AH1794" i="11" s="1"/>
  <c r="AB1801" i="11"/>
  <c r="AF1801" i="11"/>
  <c r="Z1818" i="11"/>
  <c r="AD1818" i="11"/>
  <c r="AF1819" i="11"/>
  <c r="Z1819" i="11" s="1"/>
  <c r="AH1819" i="11" s="1"/>
  <c r="AG1819" i="11"/>
  <c r="AG1824" i="11"/>
  <c r="AD1824" i="11" s="1"/>
  <c r="AI1824" i="11" s="1"/>
  <c r="AJ1824" i="11" s="1"/>
  <c r="AE1826" i="11"/>
  <c r="AD1826" i="11" s="1"/>
  <c r="AB1828" i="11"/>
  <c r="AB1833" i="11"/>
  <c r="AF1833" i="11"/>
  <c r="AG1834" i="11"/>
  <c r="Z1835" i="11"/>
  <c r="Z1850" i="11"/>
  <c r="AH1850" i="11" s="1"/>
  <c r="AD1850" i="11"/>
  <c r="AI1850" i="11" s="1"/>
  <c r="AJ1850" i="11" s="1"/>
  <c r="AG1851" i="11"/>
  <c r="AL1856" i="11"/>
  <c r="AE1858" i="11"/>
  <c r="AD1858" i="11" s="1"/>
  <c r="AI1858" i="11" s="1"/>
  <c r="AJ1858" i="11" s="1"/>
  <c r="AB1860" i="11"/>
  <c r="AL1861" i="11"/>
  <c r="AB1865" i="11"/>
  <c r="AF1865" i="11"/>
  <c r="AL1866" i="11"/>
  <c r="AG1883" i="11"/>
  <c r="AE1890" i="11"/>
  <c r="AD1890" i="11" s="1"/>
  <c r="AI1890" i="11" s="1"/>
  <c r="AJ1890" i="11" s="1"/>
  <c r="AB1892" i="11"/>
  <c r="AL1893" i="11"/>
  <c r="AB1897" i="11"/>
  <c r="AF1897" i="11"/>
  <c r="AG1898" i="11"/>
  <c r="AF1910" i="11"/>
  <c r="AL1911" i="11"/>
  <c r="AG1915" i="11"/>
  <c r="AD1915" i="11" s="1"/>
  <c r="AI1915" i="11" s="1"/>
  <c r="AJ1915" i="11" s="1"/>
  <c r="AL1920" i="11"/>
  <c r="AE1922" i="11"/>
  <c r="AD1922" i="11" s="1"/>
  <c r="AI1922" i="11" s="1"/>
  <c r="AJ1922" i="11" s="1"/>
  <c r="AB1924" i="11"/>
  <c r="AB1929" i="11"/>
  <c r="AF1929" i="11"/>
  <c r="AL1930" i="11"/>
  <c r="AE1932" i="11"/>
  <c r="AF1942" i="11"/>
  <c r="AL1943" i="11"/>
  <c r="Z1946" i="11"/>
  <c r="AD1946" i="11"/>
  <c r="AI1946" i="11" s="1"/>
  <c r="AJ1946" i="11" s="1"/>
  <c r="AG1947" i="11"/>
  <c r="AE1954" i="11"/>
  <c r="AD1956" i="11"/>
  <c r="AI1956" i="11" s="1"/>
  <c r="AJ1956" i="11" s="1"/>
  <c r="Z1956" i="11"/>
  <c r="AH1956" i="11" s="1"/>
  <c r="AL1957" i="11"/>
  <c r="AL1961" i="11"/>
  <c r="AB1965" i="11"/>
  <c r="AF1965" i="11"/>
  <c r="AE1967" i="11"/>
  <c r="AB1973" i="11"/>
  <c r="AF1973" i="11"/>
  <c r="AE1975" i="11"/>
  <c r="AD1975" i="11" s="1"/>
  <c r="AI1975" i="11" s="1"/>
  <c r="AJ1975" i="11" s="1"/>
  <c r="AB1981" i="11"/>
  <c r="AF1981" i="11"/>
  <c r="AE1983" i="11"/>
  <c r="AB1989" i="11"/>
  <c r="AF1989" i="11"/>
  <c r="AE1991" i="11"/>
  <c r="AL1993" i="11"/>
  <c r="AB1997" i="11"/>
  <c r="AF1997" i="11"/>
  <c r="AE1999" i="11"/>
  <c r="Z1999" i="11" s="1"/>
  <c r="AH1999" i="11" s="1"/>
  <c r="AB2013" i="11"/>
  <c r="AF2013" i="11"/>
  <c r="AL2018" i="11"/>
  <c r="AF2020" i="11"/>
  <c r="AE2020" i="11"/>
  <c r="AB2020" i="11"/>
  <c r="AG2027" i="11"/>
  <c r="AB2027" i="11"/>
  <c r="AL2029" i="11"/>
  <c r="Z2034" i="11"/>
  <c r="AH2034" i="11" s="1"/>
  <c r="AD2034" i="11"/>
  <c r="Z2050" i="11"/>
  <c r="AD2050" i="11"/>
  <c r="Z2066" i="11"/>
  <c r="AH2066" i="11" s="1"/>
  <c r="AD2066" i="11"/>
  <c r="AI2066" i="11" s="1"/>
  <c r="AJ2066" i="11" s="1"/>
  <c r="Z2082" i="11"/>
  <c r="AD2082" i="11"/>
  <c r="AI2082" i="11" s="1"/>
  <c r="AJ2082" i="11" s="1"/>
  <c r="Z2098" i="11"/>
  <c r="AH2098" i="11" s="1"/>
  <c r="AD2098" i="11"/>
  <c r="AI2098" i="11" s="1"/>
  <c r="AJ2098" i="11" s="1"/>
  <c r="Z2114" i="11"/>
  <c r="AH2114" i="11" s="1"/>
  <c r="AD2114" i="11"/>
  <c r="AI2114" i="11" s="1"/>
  <c r="AJ2114" i="11" s="1"/>
  <c r="AL2122" i="11"/>
  <c r="Z2130" i="11"/>
  <c r="AH2130" i="11" s="1"/>
  <c r="AD2130" i="11"/>
  <c r="AI2130" i="11" s="1"/>
  <c r="AJ2130" i="11" s="1"/>
  <c r="AL2138" i="11"/>
  <c r="Z2146" i="11"/>
  <c r="AD2146" i="11"/>
  <c r="AI2146" i="11" s="1"/>
  <c r="AJ2146" i="11" s="1"/>
  <c r="Z2162" i="11"/>
  <c r="AD2162" i="11"/>
  <c r="AH2162" i="11" s="1"/>
  <c r="AK2175" i="11"/>
  <c r="AF2175" i="11"/>
  <c r="AL2175" i="11"/>
  <c r="AF2179" i="11"/>
  <c r="AG2184" i="11"/>
  <c r="AF2184" i="11"/>
  <c r="AK2184" i="11"/>
  <c r="AL2184" i="11"/>
  <c r="Z2188" i="11"/>
  <c r="AF2201" i="11"/>
  <c r="AL2201" i="11"/>
  <c r="AK2201" i="11"/>
  <c r="AE2201" i="11"/>
  <c r="AD2206" i="11"/>
  <c r="AI2206" i="11" s="1"/>
  <c r="AJ2206" i="11" s="1"/>
  <c r="Z2206" i="11"/>
  <c r="AH2206" i="11" s="1"/>
  <c r="AG2224" i="11"/>
  <c r="AB2227" i="11"/>
  <c r="AG2227" i="11"/>
  <c r="AK2240" i="11"/>
  <c r="AF2240" i="11"/>
  <c r="AL2240" i="11"/>
  <c r="AF2249" i="11"/>
  <c r="AG2249" i="11"/>
  <c r="AE2249" i="11"/>
  <c r="AL2249" i="11"/>
  <c r="AG2250" i="11"/>
  <c r="AF2250" i="11"/>
  <c r="AE2250" i="11"/>
  <c r="AB2250" i="11"/>
  <c r="AH2252" i="11"/>
  <c r="AD2252" i="11"/>
  <c r="AG2274" i="11"/>
  <c r="AE2274" i="11"/>
  <c r="AB2274" i="11"/>
  <c r="AB2283" i="11"/>
  <c r="AG2283" i="11"/>
  <c r="AF2283" i="11"/>
  <c r="AE2307" i="11"/>
  <c r="AG2316" i="11"/>
  <c r="AD2358" i="11"/>
  <c r="AI2358" i="11" s="1"/>
  <c r="AJ2358" i="11" s="1"/>
  <c r="Z2374" i="11"/>
  <c r="AF2375" i="11"/>
  <c r="AF2384" i="11"/>
  <c r="AK2482" i="11"/>
  <c r="AG2482" i="11"/>
  <c r="AF2482" i="11"/>
  <c r="AL2482" i="11"/>
  <c r="AE2482" i="11"/>
  <c r="Z1862" i="11"/>
  <c r="AF1863" i="11"/>
  <c r="AG1863" i="11"/>
  <c r="AE1870" i="11"/>
  <c r="Z1870" i="11" s="1"/>
  <c r="AH1870" i="11" s="1"/>
  <c r="AK1871" i="11"/>
  <c r="AD1872" i="11"/>
  <c r="AI1872" i="11" s="1"/>
  <c r="AJ1872" i="11" s="1"/>
  <c r="Z1872" i="11"/>
  <c r="AH1872" i="11" s="1"/>
  <c r="AB1877" i="11"/>
  <c r="AF1877" i="11"/>
  <c r="AH1890" i="11"/>
  <c r="AF1895" i="11"/>
  <c r="AG1895" i="11"/>
  <c r="AE1902" i="11"/>
  <c r="AK1903" i="11"/>
  <c r="AD1904" i="11"/>
  <c r="AI1904" i="11" s="1"/>
  <c r="AJ1904" i="11" s="1"/>
  <c r="AL1905" i="11"/>
  <c r="AB1909" i="11"/>
  <c r="AF1909" i="11"/>
  <c r="AL1910" i="11"/>
  <c r="AG1910" i="11"/>
  <c r="AH1912" i="11"/>
  <c r="AF1927" i="11"/>
  <c r="AG1927" i="11"/>
  <c r="AL1932" i="11"/>
  <c r="AG1932" i="11"/>
  <c r="AE1934" i="11"/>
  <c r="AK1935" i="11"/>
  <c r="AL1937" i="11"/>
  <c r="AB1941" i="11"/>
  <c r="AF1941" i="11"/>
  <c r="AG1942" i="11"/>
  <c r="AF1959" i="11"/>
  <c r="AL1959" i="11"/>
  <c r="AG1959" i="11"/>
  <c r="Z1959" i="11" s="1"/>
  <c r="AH1959" i="11" s="1"/>
  <c r="AF1960" i="11"/>
  <c r="AB1960" i="11"/>
  <c r="AF1968" i="11"/>
  <c r="AB1968" i="11"/>
  <c r="AF1976" i="11"/>
  <c r="AB1976" i="11"/>
  <c r="AF1984" i="11"/>
  <c r="AB1984" i="11"/>
  <c r="AF1992" i="11"/>
  <c r="AB1992" i="11"/>
  <c r="AF2000" i="11"/>
  <c r="AB2000" i="11"/>
  <c r="AB2017" i="11"/>
  <c r="AF2017" i="11"/>
  <c r="AL2022" i="11"/>
  <c r="AF2024" i="11"/>
  <c r="AE2024" i="11"/>
  <c r="AB2024" i="11"/>
  <c r="AL2033" i="11"/>
  <c r="AB2041" i="11"/>
  <c r="AF2041" i="11"/>
  <c r="AF2044" i="11"/>
  <c r="AE2044" i="11"/>
  <c r="AB2044" i="11"/>
  <c r="AL2049" i="11"/>
  <c r="AB2057" i="11"/>
  <c r="AF2057" i="11"/>
  <c r="AF2060" i="11"/>
  <c r="AE2060" i="11"/>
  <c r="AB2060" i="11"/>
  <c r="AL2065" i="11"/>
  <c r="AB2073" i="11"/>
  <c r="AF2073" i="11"/>
  <c r="AF2076" i="11"/>
  <c r="AE2076" i="11"/>
  <c r="AB2076" i="11"/>
  <c r="AB2089" i="11"/>
  <c r="AF2089" i="11"/>
  <c r="AF2092" i="11"/>
  <c r="AE2092" i="11"/>
  <c r="AB2092" i="11"/>
  <c r="AB2105" i="11"/>
  <c r="AF2105" i="11"/>
  <c r="AF2108" i="11"/>
  <c r="AE2108" i="11"/>
  <c r="AB2108" i="11"/>
  <c r="AB2121" i="11"/>
  <c r="AF2121" i="11"/>
  <c r="AF2124" i="11"/>
  <c r="AE2124" i="11"/>
  <c r="AB2124" i="11"/>
  <c r="AB2137" i="11"/>
  <c r="AF2137" i="11"/>
  <c r="AF2140" i="11"/>
  <c r="AE2140" i="11"/>
  <c r="AB2140" i="11"/>
  <c r="AH2142" i="11"/>
  <c r="AB2153" i="11"/>
  <c r="AF2153" i="11"/>
  <c r="AF2156" i="11"/>
  <c r="AE2156" i="11"/>
  <c r="AB2156" i="11"/>
  <c r="AF2169" i="11"/>
  <c r="AL2169" i="11"/>
  <c r="AK2169" i="11"/>
  <c r="AE2169" i="11"/>
  <c r="AD2174" i="11"/>
  <c r="AI2174" i="11" s="1"/>
  <c r="AJ2174" i="11" s="1"/>
  <c r="Z2174" i="11"/>
  <c r="AH2174" i="11" s="1"/>
  <c r="AG2192" i="11"/>
  <c r="AB2195" i="11"/>
  <c r="AG2195" i="11"/>
  <c r="AK2208" i="11"/>
  <c r="AF2208" i="11"/>
  <c r="Z2208" i="11" s="1"/>
  <c r="AH2208" i="11" s="1"/>
  <c r="AL2208" i="11"/>
  <c r="AF2217" i="11"/>
  <c r="AG2217" i="11"/>
  <c r="AE2217" i="11"/>
  <c r="AL2217" i="11"/>
  <c r="AG2218" i="11"/>
  <c r="AF2218" i="11"/>
  <c r="AE2218" i="11"/>
  <c r="AB2218" i="11"/>
  <c r="AG2242" i="11"/>
  <c r="AE2242" i="11"/>
  <c r="AB2242" i="11"/>
  <c r="AF2256" i="11"/>
  <c r="AL2263" i="11"/>
  <c r="AK2263" i="11"/>
  <c r="AF2263" i="11"/>
  <c r="AD2263" i="11" s="1"/>
  <c r="AI2263" i="11" s="1"/>
  <c r="AJ2263" i="11" s="1"/>
  <c r="AG2263" i="11"/>
  <c r="Z2267" i="11"/>
  <c r="AH2267" i="11" s="1"/>
  <c r="AF2273" i="11"/>
  <c r="AE2273" i="11"/>
  <c r="AD2273" i="11" s="1"/>
  <c r="AI2273" i="11" s="1"/>
  <c r="AJ2273" i="11" s="1"/>
  <c r="AL2273" i="11"/>
  <c r="AG2273" i="11"/>
  <c r="AE2277" i="11"/>
  <c r="AG2279" i="11"/>
  <c r="AF2279" i="11"/>
  <c r="AK2279" i="11"/>
  <c r="AE2290" i="11"/>
  <c r="AB2290" i="11"/>
  <c r="AG2290" i="11"/>
  <c r="AB2293" i="11"/>
  <c r="AG2293" i="11"/>
  <c r="AL2296" i="11"/>
  <c r="AK2296" i="11"/>
  <c r="AF2296" i="11"/>
  <c r="AD2296" i="11" s="1"/>
  <c r="AI2296" i="11" s="1"/>
  <c r="AJ2296" i="11" s="1"/>
  <c r="AK2303" i="11"/>
  <c r="AF2303" i="11"/>
  <c r="AL2303" i="11"/>
  <c r="Z2314" i="11"/>
  <c r="AH2314" i="11" s="1"/>
  <c r="AB2331" i="11"/>
  <c r="AF2331" i="11"/>
  <c r="AE2331" i="11"/>
  <c r="Z2338" i="11"/>
  <c r="AH2338" i="11" s="1"/>
  <c r="Z2350" i="11"/>
  <c r="AH2350" i="11" s="1"/>
  <c r="AF2351" i="11"/>
  <c r="AB2379" i="11"/>
  <c r="AF2379" i="11"/>
  <c r="AI2415" i="11"/>
  <c r="AJ2415" i="11" s="1"/>
  <c r="AB2435" i="11"/>
  <c r="AG2435" i="11"/>
  <c r="AB2933" i="11"/>
  <c r="AG2933" i="11"/>
  <c r="AG2210" i="11"/>
  <c r="AE2210" i="11"/>
  <c r="AB2210" i="11"/>
  <c r="AL2231" i="11"/>
  <c r="AK2231" i="11"/>
  <c r="AF2231" i="11"/>
  <c r="AD2231" i="11" s="1"/>
  <c r="AI2231" i="11" s="1"/>
  <c r="AJ2231" i="11" s="1"/>
  <c r="AG2231" i="11"/>
  <c r="AF2241" i="11"/>
  <c r="AE2241" i="11"/>
  <c r="AD2241" i="11" s="1"/>
  <c r="AI2241" i="11" s="1"/>
  <c r="AJ2241" i="11" s="1"/>
  <c r="AL2241" i="11"/>
  <c r="AG2241" i="11"/>
  <c r="AE2245" i="11"/>
  <c r="AK2249" i="11"/>
  <c r="AB2251" i="11"/>
  <c r="AG2251" i="11"/>
  <c r="AF2251" i="11"/>
  <c r="AI2252" i="11"/>
  <c r="AJ2252" i="11" s="1"/>
  <c r="AG2253" i="11"/>
  <c r="AE2253" i="11"/>
  <c r="AB2253" i="11"/>
  <c r="Z2260" i="11"/>
  <c r="AH2260" i="11" s="1"/>
  <c r="AD2260" i="11"/>
  <c r="AI2260" i="11" s="1"/>
  <c r="AJ2260" i="11" s="1"/>
  <c r="AD2302" i="11"/>
  <c r="AI2302" i="11" s="1"/>
  <c r="AJ2302" i="11" s="1"/>
  <c r="Z2302" i="11"/>
  <c r="AH2302" i="11" s="1"/>
  <c r="AB2311" i="11"/>
  <c r="AF2311" i="11"/>
  <c r="AE2316" i="11"/>
  <c r="AF2316" i="11"/>
  <c r="AD2316" i="11" s="1"/>
  <c r="AI2316" i="11" s="1"/>
  <c r="AJ2316" i="11" s="1"/>
  <c r="AL2316" i="11"/>
  <c r="AB2355" i="11"/>
  <c r="AF2355" i="11"/>
  <c r="AG2461" i="11"/>
  <c r="AF2461" i="11"/>
  <c r="AE2461" i="11"/>
  <c r="AB2461" i="11"/>
  <c r="AG1737" i="11"/>
  <c r="AB1741" i="11"/>
  <c r="AF1741" i="11"/>
  <c r="AH1744" i="11"/>
  <c r="AH1754" i="11"/>
  <c r="AF1759" i="11"/>
  <c r="AG1759" i="11"/>
  <c r="AB1773" i="11"/>
  <c r="AF1773" i="11"/>
  <c r="Z1775" i="11"/>
  <c r="AH1786" i="11"/>
  <c r="AF1791" i="11"/>
  <c r="AG1791" i="11"/>
  <c r="AL1801" i="11"/>
  <c r="AB1805" i="11"/>
  <c r="AF1805" i="11"/>
  <c r="AL1806" i="11"/>
  <c r="AG1806" i="11"/>
  <c r="AF1823" i="11"/>
  <c r="AG1823" i="11"/>
  <c r="Z1823" i="11" s="1"/>
  <c r="AH1823" i="11" s="1"/>
  <c r="AG1828" i="11"/>
  <c r="AH1835" i="11"/>
  <c r="AB1837" i="11"/>
  <c r="AF1837" i="11"/>
  <c r="AG1838" i="11"/>
  <c r="Z1838" i="11" s="1"/>
  <c r="AH1838" i="11" s="1"/>
  <c r="AF1855" i="11"/>
  <c r="AG1855" i="11"/>
  <c r="AG1860" i="11"/>
  <c r="AB1869" i="11"/>
  <c r="AF1869" i="11"/>
  <c r="AG1870" i="11"/>
  <c r="AF1887" i="11"/>
  <c r="AD1887" i="11" s="1"/>
  <c r="AI1887" i="11" s="1"/>
  <c r="AJ1887" i="11" s="1"/>
  <c r="AG1887" i="11"/>
  <c r="AG1892" i="11"/>
  <c r="AB1901" i="11"/>
  <c r="AF1901" i="11"/>
  <c r="AG1902" i="11"/>
  <c r="Z1918" i="11"/>
  <c r="AH1918" i="11" s="1"/>
  <c r="AD1918" i="11"/>
  <c r="AI1918" i="11" s="1"/>
  <c r="AJ1918" i="11" s="1"/>
  <c r="AF1919" i="11"/>
  <c r="AG1919" i="11"/>
  <c r="AG1924" i="11"/>
  <c r="AB1933" i="11"/>
  <c r="AF1933" i="11"/>
  <c r="AG1934" i="11"/>
  <c r="AH1946" i="11"/>
  <c r="AG1951" i="11"/>
  <c r="AE1958" i="11"/>
  <c r="AK1959" i="11"/>
  <c r="AE1960" i="11"/>
  <c r="AB1966" i="11"/>
  <c r="AF1966" i="11"/>
  <c r="AE1968" i="11"/>
  <c r="AB1974" i="11"/>
  <c r="AF1974" i="11"/>
  <c r="AE1976" i="11"/>
  <c r="AB1982" i="11"/>
  <c r="AF1982" i="11"/>
  <c r="AE1984" i="11"/>
  <c r="AB1990" i="11"/>
  <c r="AF1990" i="11"/>
  <c r="AE1992" i="11"/>
  <c r="AB1998" i="11"/>
  <c r="AF1998" i="11"/>
  <c r="AE2000" i="11"/>
  <c r="AG2007" i="11"/>
  <c r="AB2007" i="11"/>
  <c r="AD2014" i="11"/>
  <c r="AI2014" i="11" s="1"/>
  <c r="AJ2014" i="11" s="1"/>
  <c r="AE2017" i="11"/>
  <c r="AG2024" i="11"/>
  <c r="AB2025" i="11"/>
  <c r="AF2025" i="11"/>
  <c r="AE2031" i="11"/>
  <c r="AF2032" i="11"/>
  <c r="AE2032" i="11"/>
  <c r="AB2032" i="11"/>
  <c r="AI2034" i="11"/>
  <c r="AJ2034" i="11" s="1"/>
  <c r="AE2041" i="11"/>
  <c r="AG2044" i="11"/>
  <c r="AB2045" i="11"/>
  <c r="AF2045" i="11"/>
  <c r="AE2047" i="11"/>
  <c r="AF2048" i="11"/>
  <c r="AE2048" i="11"/>
  <c r="AB2048" i="11"/>
  <c r="AI2050" i="11"/>
  <c r="AJ2050" i="11" s="1"/>
  <c r="AH2050" i="11"/>
  <c r="AE2057" i="11"/>
  <c r="AG2060" i="11"/>
  <c r="AB2061" i="11"/>
  <c r="AF2061" i="11"/>
  <c r="AE2063" i="11"/>
  <c r="AF2064" i="11"/>
  <c r="AE2064" i="11"/>
  <c r="AB2064" i="11"/>
  <c r="AD2067" i="11"/>
  <c r="AI2067" i="11" s="1"/>
  <c r="AJ2067" i="11" s="1"/>
  <c r="AE2073" i="11"/>
  <c r="AG2076" i="11"/>
  <c r="AB2077" i="11"/>
  <c r="AF2077" i="11"/>
  <c r="AE2079" i="11"/>
  <c r="AF2080" i="11"/>
  <c r="AE2080" i="11"/>
  <c r="AB2080" i="11"/>
  <c r="AH2082" i="11"/>
  <c r="AE2089" i="11"/>
  <c r="AG2092" i="11"/>
  <c r="AB2093" i="11"/>
  <c r="AF2093" i="11"/>
  <c r="AE2095" i="11"/>
  <c r="AF2096" i="11"/>
  <c r="AE2096" i="11"/>
  <c r="AB2096" i="11"/>
  <c r="Z2099" i="11"/>
  <c r="AH2099" i="11" s="1"/>
  <c r="AE2105" i="11"/>
  <c r="AG2108" i="11"/>
  <c r="AB2109" i="11"/>
  <c r="AF2109" i="11"/>
  <c r="AE2111" i="11"/>
  <c r="AF2112" i="11"/>
  <c r="AE2112" i="11"/>
  <c r="AB2112" i="11"/>
  <c r="AE2121" i="11"/>
  <c r="AG2124" i="11"/>
  <c r="AB2125" i="11"/>
  <c r="AF2125" i="11"/>
  <c r="AE2127" i="11"/>
  <c r="AF2128" i="11"/>
  <c r="AE2128" i="11"/>
  <c r="AB2128" i="11"/>
  <c r="AD2131" i="11"/>
  <c r="AI2131" i="11" s="1"/>
  <c r="AJ2131" i="11" s="1"/>
  <c r="AE2137" i="11"/>
  <c r="AG2140" i="11"/>
  <c r="AB2141" i="11"/>
  <c r="AF2141" i="11"/>
  <c r="AE2143" i="11"/>
  <c r="AF2144" i="11"/>
  <c r="AE2144" i="11"/>
  <c r="AB2144" i="11"/>
  <c r="AH2146" i="11"/>
  <c r="AE2153" i="11"/>
  <c r="AG2156" i="11"/>
  <c r="AB2157" i="11"/>
  <c r="AF2157" i="11"/>
  <c r="AE2159" i="11"/>
  <c r="AF2160" i="11"/>
  <c r="AE2160" i="11"/>
  <c r="AB2160" i="11"/>
  <c r="AG2178" i="11"/>
  <c r="AE2178" i="11"/>
  <c r="AB2178" i="11"/>
  <c r="AF2192" i="11"/>
  <c r="AL2199" i="11"/>
  <c r="AK2199" i="11"/>
  <c r="AF2199" i="11"/>
  <c r="AD2199" i="11" s="1"/>
  <c r="AI2199" i="11" s="1"/>
  <c r="AJ2199" i="11" s="1"/>
  <c r="AG2199" i="11"/>
  <c r="AF2209" i="11"/>
  <c r="AE2209" i="11"/>
  <c r="AL2209" i="11"/>
  <c r="AG2209" i="11"/>
  <c r="AB2219" i="11"/>
  <c r="AG2219" i="11"/>
  <c r="AF2219" i="11"/>
  <c r="AG2221" i="11"/>
  <c r="AE2221" i="11"/>
  <c r="AB2221" i="11"/>
  <c r="Z2228" i="11"/>
  <c r="AD2228" i="11"/>
  <c r="AG2247" i="11"/>
  <c r="AF2247" i="11"/>
  <c r="AK2247" i="11"/>
  <c r="Z2272" i="11"/>
  <c r="AF2297" i="11"/>
  <c r="AL2297" i="11"/>
  <c r="AK2297" i="11"/>
  <c r="AE2297" i="11"/>
  <c r="AD2298" i="11"/>
  <c r="Z2298" i="11"/>
  <c r="AH2298" i="11" s="1"/>
  <c r="AK2304" i="11"/>
  <c r="AF2304" i="11"/>
  <c r="AD2304" i="11" s="1"/>
  <c r="AL2304" i="11"/>
  <c r="AF2337" i="11"/>
  <c r="AD2337" i="11" s="1"/>
  <c r="AI2337" i="11" s="1"/>
  <c r="AJ2337" i="11" s="1"/>
  <c r="AK2337" i="11"/>
  <c r="AG2337" i="11"/>
  <c r="AL2337" i="11"/>
  <c r="Z2341" i="11"/>
  <c r="AH2341" i="11" s="1"/>
  <c r="AI2511" i="11"/>
  <c r="AJ2511" i="11" s="1"/>
  <c r="AG2555" i="11"/>
  <c r="AE2555" i="11"/>
  <c r="AD2555" i="11" s="1"/>
  <c r="AI2555" i="11" s="1"/>
  <c r="AJ2555" i="11" s="1"/>
  <c r="AL2555" i="11"/>
  <c r="AF2555" i="11"/>
  <c r="AB1817" i="11"/>
  <c r="AF1817" i="11"/>
  <c r="Z1834" i="11"/>
  <c r="AH1834" i="11" s="1"/>
  <c r="AD1834" i="11"/>
  <c r="AI1834" i="11" s="1"/>
  <c r="AJ1834" i="11" s="1"/>
  <c r="AG1835" i="11"/>
  <c r="AG1840" i="11"/>
  <c r="AB1844" i="11"/>
  <c r="AL1845" i="11"/>
  <c r="AB1849" i="11"/>
  <c r="AF1849" i="11"/>
  <c r="AL1850" i="11"/>
  <c r="AG1850" i="11"/>
  <c r="Z1851" i="11"/>
  <c r="AH1851" i="11" s="1"/>
  <c r="AH1862" i="11"/>
  <c r="AF1862" i="11"/>
  <c r="AD1862" i="11" s="1"/>
  <c r="AI1862" i="11" s="1"/>
  <c r="AJ1862" i="11" s="1"/>
  <c r="AL1863" i="11"/>
  <c r="Z1866" i="11"/>
  <c r="AH1866" i="11" s="1"/>
  <c r="AD1866" i="11"/>
  <c r="AI1866" i="11" s="1"/>
  <c r="AJ1866" i="11" s="1"/>
  <c r="AF1867" i="11"/>
  <c r="AD1867" i="11" s="1"/>
  <c r="AI1867" i="11" s="1"/>
  <c r="AJ1867" i="11" s="1"/>
  <c r="AG1867" i="11"/>
  <c r="AG1872" i="11"/>
  <c r="AB1876" i="11"/>
  <c r="AL1877" i="11"/>
  <c r="AG1877" i="11"/>
  <c r="AB1881" i="11"/>
  <c r="AF1881" i="11"/>
  <c r="AG1882" i="11"/>
  <c r="Z1883" i="11"/>
  <c r="AE1884" i="11"/>
  <c r="AD1884" i="11" s="1"/>
  <c r="AI1884" i="11" s="1"/>
  <c r="AJ1884" i="11" s="1"/>
  <c r="AF1894" i="11"/>
  <c r="Z1894" i="11" s="1"/>
  <c r="AH1894" i="11" s="1"/>
  <c r="AL1895" i="11"/>
  <c r="Z1898" i="11"/>
  <c r="AH1898" i="11" s="1"/>
  <c r="AD1898" i="11"/>
  <c r="AI1898" i="11" s="1"/>
  <c r="AJ1898" i="11" s="1"/>
  <c r="AG1899" i="11"/>
  <c r="AD1899" i="11" s="1"/>
  <c r="AI1899" i="11" s="1"/>
  <c r="AJ1899" i="11" s="1"/>
  <c r="AG1904" i="11"/>
  <c r="Z1904" i="11" s="1"/>
  <c r="AH1904" i="11" s="1"/>
  <c r="AB1908" i="11"/>
  <c r="AL1909" i="11"/>
  <c r="AG1909" i="11"/>
  <c r="AE1911" i="11"/>
  <c r="AB1913" i="11"/>
  <c r="AF1913" i="11"/>
  <c r="AL1914" i="11"/>
  <c r="AG1914" i="11"/>
  <c r="AD1914" i="11" s="1"/>
  <c r="AI1914" i="11" s="1"/>
  <c r="AJ1914" i="11" s="1"/>
  <c r="AE1916" i="11"/>
  <c r="AD1916" i="11" s="1"/>
  <c r="AI1916" i="11" s="1"/>
  <c r="AJ1916" i="11" s="1"/>
  <c r="AF1926" i="11"/>
  <c r="AL1927" i="11"/>
  <c r="Z1930" i="11"/>
  <c r="AD1930" i="11"/>
  <c r="AI1930" i="11" s="1"/>
  <c r="AJ1930" i="11" s="1"/>
  <c r="AF1931" i="11"/>
  <c r="AD1931" i="11" s="1"/>
  <c r="AI1931" i="11" s="1"/>
  <c r="AJ1931" i="11" s="1"/>
  <c r="AG1931" i="11"/>
  <c r="AL1936" i="11"/>
  <c r="AG1936" i="11"/>
  <c r="AD1936" i="11" s="1"/>
  <c r="AI1936" i="11" s="1"/>
  <c r="AJ1936" i="11" s="1"/>
  <c r="AB1940" i="11"/>
  <c r="AL1941" i="11"/>
  <c r="AG1941" i="11"/>
  <c r="AB1945" i="11"/>
  <c r="AF1945" i="11"/>
  <c r="AG1946" i="11"/>
  <c r="AE1948" i="11"/>
  <c r="AF1958" i="11"/>
  <c r="Z1958" i="11" s="1"/>
  <c r="AH1958" i="11" s="1"/>
  <c r="AG1960" i="11"/>
  <c r="AB1961" i="11"/>
  <c r="AF1961" i="11"/>
  <c r="AL1965" i="11"/>
  <c r="AG1968" i="11"/>
  <c r="AB1969" i="11"/>
  <c r="AF1969" i="11"/>
  <c r="AL1973" i="11"/>
  <c r="AG1976" i="11"/>
  <c r="AB1977" i="11"/>
  <c r="AF1977" i="11"/>
  <c r="AG1984" i="11"/>
  <c r="AB1985" i="11"/>
  <c r="AF1985" i="11"/>
  <c r="AG1992" i="11"/>
  <c r="AB1993" i="11"/>
  <c r="AF1993" i="11"/>
  <c r="AL1997" i="11"/>
  <c r="AG2000" i="11"/>
  <c r="AB2001" i="11"/>
  <c r="AF2001" i="11"/>
  <c r="AF2004" i="11"/>
  <c r="AE2004" i="11"/>
  <c r="AB2004" i="11"/>
  <c r="AG2011" i="11"/>
  <c r="AB2011" i="11"/>
  <c r="AL2013" i="11"/>
  <c r="AG2017" i="11"/>
  <c r="Z2018" i="11"/>
  <c r="AD2018" i="11"/>
  <c r="AF2027" i="11"/>
  <c r="AB2029" i="11"/>
  <c r="AF2029" i="11"/>
  <c r="AL2034" i="11"/>
  <c r="AG2041" i="11"/>
  <c r="Z2042" i="11"/>
  <c r="AD2042" i="11"/>
  <c r="AL2050" i="11"/>
  <c r="AG2057" i="11"/>
  <c r="Z2058" i="11"/>
  <c r="AD2058" i="11"/>
  <c r="AH2058" i="11" s="1"/>
  <c r="AL2066" i="11"/>
  <c r="AG2073" i="11"/>
  <c r="Z2074" i="11"/>
  <c r="AD2074" i="11"/>
  <c r="AG2089" i="11"/>
  <c r="Z2090" i="11"/>
  <c r="AH2090" i="11" s="1"/>
  <c r="AD2090" i="11"/>
  <c r="AG2105" i="11"/>
  <c r="Z2106" i="11"/>
  <c r="AH2106" i="11" s="1"/>
  <c r="AD2106" i="11"/>
  <c r="AI2106" i="11" s="1"/>
  <c r="AJ2106" i="11" s="1"/>
  <c r="AG2121" i="11"/>
  <c r="Z2122" i="11"/>
  <c r="AH2122" i="11" s="1"/>
  <c r="AD2122" i="11"/>
  <c r="AI2122" i="11" s="1"/>
  <c r="AJ2122" i="11" s="1"/>
  <c r="AG2137" i="11"/>
  <c r="Z2138" i="11"/>
  <c r="AD2138" i="11"/>
  <c r="AI2138" i="11" s="1"/>
  <c r="AJ2138" i="11" s="1"/>
  <c r="AG2153" i="11"/>
  <c r="Z2154" i="11"/>
  <c r="AD2154" i="11"/>
  <c r="AL2167" i="11"/>
  <c r="AK2167" i="11"/>
  <c r="AF2167" i="11"/>
  <c r="AG2167" i="11"/>
  <c r="AF2177" i="11"/>
  <c r="AE2177" i="11"/>
  <c r="AL2177" i="11"/>
  <c r="AG2177" i="11"/>
  <c r="Z2182" i="11"/>
  <c r="AB2187" i="11"/>
  <c r="AG2187" i="11"/>
  <c r="AF2187" i="11"/>
  <c r="AG2189" i="11"/>
  <c r="AE2189" i="11"/>
  <c r="AB2189" i="11"/>
  <c r="Z2196" i="11"/>
  <c r="AD2196" i="11"/>
  <c r="AI2196" i="11" s="1"/>
  <c r="AJ2196" i="11" s="1"/>
  <c r="AE2200" i="11"/>
  <c r="Z2200" i="11" s="1"/>
  <c r="AH2200" i="11" s="1"/>
  <c r="AK2209" i="11"/>
  <c r="AF2210" i="11"/>
  <c r="AG2215" i="11"/>
  <c r="Z2215" i="11" s="1"/>
  <c r="AH2215" i="11" s="1"/>
  <c r="AF2215" i="11"/>
  <c r="AK2215" i="11"/>
  <c r="AE2227" i="11"/>
  <c r="AI2236" i="11"/>
  <c r="AJ2236" i="11" s="1"/>
  <c r="AE2239" i="11"/>
  <c r="Z2240" i="11"/>
  <c r="AD2240" i="11"/>
  <c r="AD2246" i="11"/>
  <c r="AI2246" i="11" s="1"/>
  <c r="AJ2246" i="11" s="1"/>
  <c r="AL2247" i="11"/>
  <c r="AE2258" i="11"/>
  <c r="AB2258" i="11"/>
  <c r="AG2258" i="11"/>
  <c r="AB2261" i="11"/>
  <c r="AG2261" i="11"/>
  <c r="AL2264" i="11"/>
  <c r="AK2264" i="11"/>
  <c r="AF2264" i="11"/>
  <c r="Z2264" i="11" s="1"/>
  <c r="AD2275" i="11"/>
  <c r="AI2275" i="11" s="1"/>
  <c r="AJ2275" i="11" s="1"/>
  <c r="AG2280" i="11"/>
  <c r="Z2280" i="11" s="1"/>
  <c r="AH2280" i="11" s="1"/>
  <c r="AF2280" i="11"/>
  <c r="AK2280" i="11"/>
  <c r="AL2280" i="11"/>
  <c r="AE2283" i="11"/>
  <c r="AG2288" i="11"/>
  <c r="AB2291" i="11"/>
  <c r="AG2291" i="11"/>
  <c r="AG2297" i="11"/>
  <c r="AG2306" i="11"/>
  <c r="AE2306" i="11"/>
  <c r="AB2306" i="11"/>
  <c r="AE2311" i="11"/>
  <c r="AB2315" i="11"/>
  <c r="AF2315" i="11"/>
  <c r="AE2340" i="11"/>
  <c r="AL2340" i="11"/>
  <c r="AF2340" i="11"/>
  <c r="Z2340" i="11" s="1"/>
  <c r="AH2340" i="11" s="1"/>
  <c r="AK2340" i="11"/>
  <c r="Z2342" i="11"/>
  <c r="AF2343" i="11"/>
  <c r="AB2371" i="11"/>
  <c r="AF2371" i="11"/>
  <c r="AL2411" i="11"/>
  <c r="AK2411" i="11"/>
  <c r="AF2411" i="11"/>
  <c r="Z2411" i="11" s="1"/>
  <c r="AH2411" i="11" s="1"/>
  <c r="AE2411" i="11"/>
  <c r="Z2446" i="11"/>
  <c r="AD2446" i="11"/>
  <c r="AI2446" i="11" s="1"/>
  <c r="AJ2446" i="11" s="1"/>
  <c r="Z2452" i="11"/>
  <c r="AH2452" i="11" s="1"/>
  <c r="AG2485" i="11"/>
  <c r="AF2485" i="11"/>
  <c r="AE2485" i="11"/>
  <c r="AB2485" i="11"/>
  <c r="Z1910" i="11"/>
  <c r="AH1910" i="11" s="1"/>
  <c r="AD1910" i="11"/>
  <c r="AI1910" i="11" s="1"/>
  <c r="AJ1910" i="11" s="1"/>
  <c r="AG1911" i="11"/>
  <c r="AD1920" i="11"/>
  <c r="AI1920" i="11" s="1"/>
  <c r="AJ1920" i="11" s="1"/>
  <c r="Z1920" i="11"/>
  <c r="AH1920" i="11" s="1"/>
  <c r="AB1925" i="11"/>
  <c r="AF1925" i="11"/>
  <c r="Z1927" i="11"/>
  <c r="AH1927" i="11" s="1"/>
  <c r="AF1943" i="11"/>
  <c r="AD1943" i="11" s="1"/>
  <c r="AI1943" i="11" s="1"/>
  <c r="AJ1943" i="11" s="1"/>
  <c r="AG1943" i="11"/>
  <c r="AB1957" i="11"/>
  <c r="AF1957" i="11"/>
  <c r="AF1964" i="11"/>
  <c r="AB1964" i="11"/>
  <c r="AF1972" i="11"/>
  <c r="AB1972" i="11"/>
  <c r="AF1980" i="11"/>
  <c r="AB1980" i="11"/>
  <c r="AF1988" i="11"/>
  <c r="AB1988" i="11"/>
  <c r="AF1996" i="11"/>
  <c r="AB1996" i="11"/>
  <c r="AF2008" i="11"/>
  <c r="AE2008" i="11"/>
  <c r="AB2008" i="11"/>
  <c r="AG2015" i="11"/>
  <c r="AB2015" i="11"/>
  <c r="AL2017" i="11"/>
  <c r="AE2025" i="11"/>
  <c r="AG2031" i="11"/>
  <c r="AG2032" i="11"/>
  <c r="AB2033" i="11"/>
  <c r="AF2033" i="11"/>
  <c r="AE2035" i="11"/>
  <c r="AF2036" i="11"/>
  <c r="AE2036" i="11"/>
  <c r="AB2036" i="11"/>
  <c r="AI2038" i="11"/>
  <c r="AJ2038" i="11" s="1"/>
  <c r="AE2045" i="11"/>
  <c r="AG2047" i="11"/>
  <c r="AG2048" i="11"/>
  <c r="AB2049" i="11"/>
  <c r="AF2049" i="11"/>
  <c r="AE2051" i="11"/>
  <c r="AF2052" i="11"/>
  <c r="AE2052" i="11"/>
  <c r="AB2052" i="11"/>
  <c r="AI2054" i="11"/>
  <c r="AJ2054" i="11" s="1"/>
  <c r="AE2061" i="11"/>
  <c r="AG2063" i="11"/>
  <c r="AG2064" i="11"/>
  <c r="AB2065" i="11"/>
  <c r="AF2065" i="11"/>
  <c r="AE2067" i="11"/>
  <c r="Z2067" i="11" s="1"/>
  <c r="AH2067" i="11" s="1"/>
  <c r="AF2068" i="11"/>
  <c r="AE2068" i="11"/>
  <c r="AB2068" i="11"/>
  <c r="AH2070" i="11"/>
  <c r="AE2077" i="11"/>
  <c r="AG2079" i="11"/>
  <c r="AG2080" i="11"/>
  <c r="AB2081" i="11"/>
  <c r="AF2081" i="11"/>
  <c r="AE2083" i="11"/>
  <c r="AF2084" i="11"/>
  <c r="AE2084" i="11"/>
  <c r="AB2084" i="11"/>
  <c r="AI2086" i="11"/>
  <c r="AJ2086" i="11" s="1"/>
  <c r="AH2086" i="11"/>
  <c r="AE2093" i="11"/>
  <c r="AG2096" i="11"/>
  <c r="AB2097" i="11"/>
  <c r="AF2097" i="11"/>
  <c r="AE2099" i="11"/>
  <c r="AF2100" i="11"/>
  <c r="AE2100" i="11"/>
  <c r="AB2100" i="11"/>
  <c r="AD2103" i="11"/>
  <c r="AI2103" i="11" s="1"/>
  <c r="AJ2103" i="11" s="1"/>
  <c r="AE2109" i="11"/>
  <c r="AG2111" i="11"/>
  <c r="AG2112" i="11"/>
  <c r="AB2113" i="11"/>
  <c r="AF2113" i="11"/>
  <c r="AE2115" i="11"/>
  <c r="AF2116" i="11"/>
  <c r="AE2116" i="11"/>
  <c r="AB2116" i="11"/>
  <c r="AI2118" i="11"/>
  <c r="AJ2118" i="11" s="1"/>
  <c r="AH2118" i="11"/>
  <c r="AL2121" i="11"/>
  <c r="AE2125" i="11"/>
  <c r="AG2127" i="11"/>
  <c r="AG2128" i="11"/>
  <c r="AB2129" i="11"/>
  <c r="AF2129" i="11"/>
  <c r="AE2131" i="11"/>
  <c r="Z2131" i="11" s="1"/>
  <c r="AH2131" i="11" s="1"/>
  <c r="AF2132" i="11"/>
  <c r="AE2132" i="11"/>
  <c r="AB2132" i="11"/>
  <c r="AH2134" i="11"/>
  <c r="Z2135" i="11"/>
  <c r="AH2135" i="11" s="1"/>
  <c r="AL2137" i="11"/>
  <c r="AE2141" i="11"/>
  <c r="AG2143" i="11"/>
  <c r="AG2144" i="11"/>
  <c r="AB2145" i="11"/>
  <c r="AF2145" i="11"/>
  <c r="AE2147" i="11"/>
  <c r="AF2148" i="11"/>
  <c r="AE2148" i="11"/>
  <c r="AB2148" i="11"/>
  <c r="AH2150" i="11"/>
  <c r="AL2153" i="11"/>
  <c r="AE2157" i="11"/>
  <c r="AG2159" i="11"/>
  <c r="AG2160" i="11"/>
  <c r="AB2161" i="11"/>
  <c r="AF2161" i="11"/>
  <c r="AE2163" i="11"/>
  <c r="AF2164" i="11"/>
  <c r="AE2164" i="11"/>
  <c r="AB2164" i="11"/>
  <c r="AE2168" i="11"/>
  <c r="AF2178" i="11"/>
  <c r="AG2183" i="11"/>
  <c r="AF2183" i="11"/>
  <c r="AK2183" i="11"/>
  <c r="AD2214" i="11"/>
  <c r="AI2214" i="11" s="1"/>
  <c r="AJ2214" i="11" s="1"/>
  <c r="AE2226" i="11"/>
  <c r="AB2226" i="11"/>
  <c r="AG2226" i="11"/>
  <c r="AB2229" i="11"/>
  <c r="AG2229" i="11"/>
  <c r="AL2232" i="11"/>
  <c r="AK2232" i="11"/>
  <c r="AF2232" i="11"/>
  <c r="AD2232" i="11" s="1"/>
  <c r="AI2232" i="11" s="1"/>
  <c r="AJ2232" i="11" s="1"/>
  <c r="AH2246" i="11"/>
  <c r="Z2263" i="11"/>
  <c r="AH2263" i="11" s="1"/>
  <c r="AK2271" i="11"/>
  <c r="AF2271" i="11"/>
  <c r="AL2271" i="11"/>
  <c r="AF2275" i="11"/>
  <c r="AF2305" i="11"/>
  <c r="AE2305" i="11"/>
  <c r="AD2305" i="11" s="1"/>
  <c r="AI2305" i="11" s="1"/>
  <c r="AJ2305" i="11" s="1"/>
  <c r="AL2305" i="11"/>
  <c r="AG2305" i="11"/>
  <c r="AD2322" i="11"/>
  <c r="AI2322" i="11" s="1"/>
  <c r="AJ2322" i="11" s="1"/>
  <c r="Z2322" i="11"/>
  <c r="AB2347" i="11"/>
  <c r="AF2347" i="11"/>
  <c r="AD2366" i="11"/>
  <c r="AI2366" i="11" s="1"/>
  <c r="AJ2366" i="11" s="1"/>
  <c r="Z2382" i="11"/>
  <c r="AH2382" i="11" s="1"/>
  <c r="Z2426" i="11"/>
  <c r="AH2426" i="11" s="1"/>
  <c r="AG2429" i="11"/>
  <c r="AF2429" i="11"/>
  <c r="AE2429" i="11"/>
  <c r="AB2429" i="11"/>
  <c r="AF2435" i="11"/>
  <c r="AD2470" i="11"/>
  <c r="AI2470" i="11" s="1"/>
  <c r="AJ2470" i="11" s="1"/>
  <c r="Z2470" i="11"/>
  <c r="AH2470" i="11" s="1"/>
  <c r="AD1661" i="11"/>
  <c r="AI1661" i="11" s="1"/>
  <c r="AJ1661" i="11" s="1"/>
  <c r="AH1662" i="11"/>
  <c r="AD1677" i="11"/>
  <c r="AI1677" i="11" s="1"/>
  <c r="AJ1677" i="11" s="1"/>
  <c r="Z1698" i="11"/>
  <c r="AH1698" i="11" s="1"/>
  <c r="AD1698" i="11"/>
  <c r="AI1698" i="11" s="1"/>
  <c r="AJ1698" i="11" s="1"/>
  <c r="AF1699" i="11"/>
  <c r="AD1699" i="11" s="1"/>
  <c r="AI1699" i="11" s="1"/>
  <c r="AJ1699" i="11" s="1"/>
  <c r="AG1699" i="11"/>
  <c r="AH1711" i="11"/>
  <c r="AB1713" i="11"/>
  <c r="AF1713" i="11"/>
  <c r="Z1715" i="11"/>
  <c r="AH1715" i="11" s="1"/>
  <c r="Z1730" i="11"/>
  <c r="AH1730" i="11" s="1"/>
  <c r="AD1730" i="11"/>
  <c r="AI1730" i="11" s="1"/>
  <c r="AJ1730" i="11" s="1"/>
  <c r="AF1731" i="11"/>
  <c r="AG1731" i="11"/>
  <c r="AG1741" i="11"/>
  <c r="AB1745" i="11"/>
  <c r="AF1745" i="11"/>
  <c r="Z1747" i="11"/>
  <c r="AH1747" i="11" s="1"/>
  <c r="AE1748" i="11"/>
  <c r="AF1758" i="11"/>
  <c r="Z1758" i="11" s="1"/>
  <c r="AH1758" i="11" s="1"/>
  <c r="AL1759" i="11"/>
  <c r="Z1762" i="11"/>
  <c r="AH1762" i="11" s="1"/>
  <c r="AD1762" i="11"/>
  <c r="AI1762" i="11" s="1"/>
  <c r="AJ1762" i="11" s="1"/>
  <c r="AF1763" i="11"/>
  <c r="AG1763" i="11"/>
  <c r="AL1768" i="11"/>
  <c r="AG1773" i="11"/>
  <c r="AH1775" i="11"/>
  <c r="AB1777" i="11"/>
  <c r="AF1777" i="11"/>
  <c r="AL1778" i="11"/>
  <c r="Z1779" i="11"/>
  <c r="AE1780" i="11"/>
  <c r="AH1790" i="11"/>
  <c r="AF1790" i="11"/>
  <c r="Z1790" i="11" s="1"/>
  <c r="AL1791" i="11"/>
  <c r="AD1794" i="11"/>
  <c r="AI1794" i="11" s="1"/>
  <c r="AJ1794" i="11" s="1"/>
  <c r="AF1795" i="11"/>
  <c r="AG1795" i="11"/>
  <c r="AL1800" i="11"/>
  <c r="AG1805" i="11"/>
  <c r="AE1807" i="11"/>
  <c r="AD1807" i="11" s="1"/>
  <c r="AI1807" i="11" s="1"/>
  <c r="AJ1807" i="11" s="1"/>
  <c r="AB1809" i="11"/>
  <c r="AF1809" i="11"/>
  <c r="Z1811" i="11"/>
  <c r="AH1811" i="11" s="1"/>
  <c r="AE1812" i="11"/>
  <c r="AE1817" i="11"/>
  <c r="AD1819" i="11"/>
  <c r="AI1819" i="11" s="1"/>
  <c r="AJ1819" i="11" s="1"/>
  <c r="AF1822" i="11"/>
  <c r="Z1822" i="11" s="1"/>
  <c r="AH1822" i="11" s="1"/>
  <c r="AL1823" i="11"/>
  <c r="Z1826" i="11"/>
  <c r="AF1827" i="11"/>
  <c r="AG1827" i="11"/>
  <c r="AL1832" i="11"/>
  <c r="AL1837" i="11"/>
  <c r="AG1837" i="11"/>
  <c r="AE1839" i="11"/>
  <c r="AB1841" i="11"/>
  <c r="AF1841" i="11"/>
  <c r="AL1842" i="11"/>
  <c r="AE1844" i="11"/>
  <c r="AF1854" i="11"/>
  <c r="AL1855" i="11"/>
  <c r="Z1858" i="11"/>
  <c r="AH1858" i="11" s="1"/>
  <c r="AF1859" i="11"/>
  <c r="AG1859" i="11"/>
  <c r="AL1864" i="11"/>
  <c r="AL1869" i="11"/>
  <c r="AG1869" i="11"/>
  <c r="AE1871" i="11"/>
  <c r="AB1873" i="11"/>
  <c r="AF1873" i="11"/>
  <c r="AE1876" i="11"/>
  <c r="AF1886" i="11"/>
  <c r="AL1887" i="11"/>
  <c r="Z1890" i="11"/>
  <c r="AF1891" i="11"/>
  <c r="AG1891" i="11"/>
  <c r="AL1901" i="11"/>
  <c r="AG1901" i="11"/>
  <c r="AE1903" i="11"/>
  <c r="AB1905" i="11"/>
  <c r="AF1905" i="11"/>
  <c r="AE1908" i="11"/>
  <c r="AF1918" i="11"/>
  <c r="AL1919" i="11"/>
  <c r="Z1922" i="11"/>
  <c r="AH1922" i="11" s="1"/>
  <c r="AF1923" i="11"/>
  <c r="AG1923" i="11"/>
  <c r="AB1932" i="11"/>
  <c r="AL1933" i="11"/>
  <c r="AG1933" i="11"/>
  <c r="AE1935" i="11"/>
  <c r="AD1935" i="11" s="1"/>
  <c r="AI1935" i="11" s="1"/>
  <c r="AJ1935" i="11" s="1"/>
  <c r="AB1937" i="11"/>
  <c r="AF1937" i="11"/>
  <c r="AL1938" i="11"/>
  <c r="Z1939" i="11"/>
  <c r="AE1940" i="11"/>
  <c r="AF1950" i="11"/>
  <c r="Z1950" i="11" s="1"/>
  <c r="AH1950" i="11" s="1"/>
  <c r="AL1951" i="11"/>
  <c r="Z1954" i="11"/>
  <c r="AH1954" i="11" s="1"/>
  <c r="AD1954" i="11"/>
  <c r="AI1954" i="11" s="1"/>
  <c r="AJ1954" i="11" s="1"/>
  <c r="AF1955" i="11"/>
  <c r="AG1955" i="11"/>
  <c r="AF1963" i="11"/>
  <c r="AG1966" i="11"/>
  <c r="Z1967" i="11"/>
  <c r="AH1967" i="11" s="1"/>
  <c r="AD1967" i="11"/>
  <c r="AI1967" i="11" s="1"/>
  <c r="AJ1967" i="11" s="1"/>
  <c r="AF1971" i="11"/>
  <c r="AG1974" i="11"/>
  <c r="AF1979" i="11"/>
  <c r="AG1982" i="11"/>
  <c r="Z1983" i="11"/>
  <c r="AH1983" i="11" s="1"/>
  <c r="AD1983" i="11"/>
  <c r="AI1983" i="11" s="1"/>
  <c r="AJ1983" i="11" s="1"/>
  <c r="AF1987" i="11"/>
  <c r="AG1990" i="11"/>
  <c r="Z1991" i="11"/>
  <c r="AH1991" i="11" s="1"/>
  <c r="AD1991" i="11"/>
  <c r="AI1991" i="11" s="1"/>
  <c r="AJ1991" i="11" s="1"/>
  <c r="AF1995" i="11"/>
  <c r="AG1998" i="11"/>
  <c r="AD1999" i="11"/>
  <c r="AI1999" i="11" s="1"/>
  <c r="AJ1999" i="11" s="1"/>
  <c r="AF2003" i="11"/>
  <c r="AB2005" i="11"/>
  <c r="AF2005" i="11"/>
  <c r="AF2012" i="11"/>
  <c r="AE2012" i="11"/>
  <c r="AB2012" i="11"/>
  <c r="AG2019" i="11"/>
  <c r="AB2019" i="11"/>
  <c r="AG2025" i="11"/>
  <c r="AG2045" i="11"/>
  <c r="Z2046" i="11"/>
  <c r="AH2046" i="11" s="1"/>
  <c r="AD2046" i="11"/>
  <c r="AI2046" i="11" s="1"/>
  <c r="AJ2046" i="11" s="1"/>
  <c r="AG2061" i="11"/>
  <c r="Z2062" i="11"/>
  <c r="AH2062" i="11" s="1"/>
  <c r="AD2062" i="11"/>
  <c r="AI2062" i="11" s="1"/>
  <c r="AJ2062" i="11" s="1"/>
  <c r="AG2077" i="11"/>
  <c r="Z2078" i="11"/>
  <c r="AH2078" i="11" s="1"/>
  <c r="AD2078" i="11"/>
  <c r="AI2078" i="11" s="1"/>
  <c r="AJ2078" i="11" s="1"/>
  <c r="AL2086" i="11"/>
  <c r="AG2093" i="11"/>
  <c r="Z2094" i="11"/>
  <c r="AH2094" i="11" s="1"/>
  <c r="AD2094" i="11"/>
  <c r="AI2094" i="11" s="1"/>
  <c r="AJ2094" i="11" s="1"/>
  <c r="AL2102" i="11"/>
  <c r="AG2109" i="11"/>
  <c r="Z2110" i="11"/>
  <c r="AH2110" i="11" s="1"/>
  <c r="AD2110" i="11"/>
  <c r="AI2110" i="11" s="1"/>
  <c r="AJ2110" i="11" s="1"/>
  <c r="AG2125" i="11"/>
  <c r="Z2126" i="11"/>
  <c r="AH2126" i="11" s="1"/>
  <c r="AD2126" i="11"/>
  <c r="AI2126" i="11" s="1"/>
  <c r="AJ2126" i="11" s="1"/>
  <c r="AG2141" i="11"/>
  <c r="Z2142" i="11"/>
  <c r="AD2142" i="11"/>
  <c r="AI2142" i="11" s="1"/>
  <c r="AJ2142" i="11" s="1"/>
  <c r="AG2157" i="11"/>
  <c r="Z2158" i="11"/>
  <c r="AH2158" i="11" s="1"/>
  <c r="AD2158" i="11"/>
  <c r="AI2158" i="11" s="1"/>
  <c r="AJ2158" i="11" s="1"/>
  <c r="AI2172" i="11"/>
  <c r="AJ2172" i="11" s="1"/>
  <c r="Z2175" i="11"/>
  <c r="AH2175" i="11" s="1"/>
  <c r="AD2175" i="11"/>
  <c r="AI2175" i="11" s="1"/>
  <c r="AJ2175" i="11" s="1"/>
  <c r="AE2194" i="11"/>
  <c r="AB2194" i="11"/>
  <c r="AG2194" i="11"/>
  <c r="AB2197" i="11"/>
  <c r="AG2197" i="11"/>
  <c r="AL2200" i="11"/>
  <c r="AK2200" i="11"/>
  <c r="AF2200" i="11"/>
  <c r="AH2214" i="11"/>
  <c r="AK2239" i="11"/>
  <c r="AF2239" i="11"/>
  <c r="AL2239" i="11"/>
  <c r="AG2248" i="11"/>
  <c r="AF2248" i="11"/>
  <c r="AK2248" i="11"/>
  <c r="AL2248" i="11"/>
  <c r="AF2265" i="11"/>
  <c r="AL2265" i="11"/>
  <c r="AK2265" i="11"/>
  <c r="AE2265" i="11"/>
  <c r="AD2270" i="11"/>
  <c r="AI2270" i="11" s="1"/>
  <c r="AJ2270" i="11" s="1"/>
  <c r="Z2270" i="11"/>
  <c r="AH2270" i="11" s="1"/>
  <c r="Z2273" i="11"/>
  <c r="AH2273" i="11" s="1"/>
  <c r="AF2281" i="11"/>
  <c r="AG2281" i="11"/>
  <c r="AE2281" i="11"/>
  <c r="AL2281" i="11"/>
  <c r="AG2282" i="11"/>
  <c r="AF2282" i="11"/>
  <c r="AE2282" i="11"/>
  <c r="AB2282" i="11"/>
  <c r="AL2295" i="11"/>
  <c r="AK2295" i="11"/>
  <c r="AF2295" i="11"/>
  <c r="Z2295" i="11" s="1"/>
  <c r="AH2295" i="11" s="1"/>
  <c r="AG2295" i="11"/>
  <c r="AI2298" i="11"/>
  <c r="AJ2298" i="11" s="1"/>
  <c r="Z2301" i="11"/>
  <c r="AH2301" i="11" s="1"/>
  <c r="AD2301" i="11"/>
  <c r="AI2301" i="11" s="1"/>
  <c r="AJ2301" i="11" s="1"/>
  <c r="AB2307" i="11"/>
  <c r="AF2307" i="11"/>
  <c r="AF2329" i="11"/>
  <c r="AK2329" i="11"/>
  <c r="AL2329" i="11"/>
  <c r="AG2329" i="11"/>
  <c r="AE2332" i="11"/>
  <c r="AL2332" i="11"/>
  <c r="AK2332" i="11"/>
  <c r="AF2332" i="11"/>
  <c r="AD2332" i="11" s="1"/>
  <c r="AI2332" i="11" s="1"/>
  <c r="AJ2332" i="11" s="1"/>
  <c r="AB2467" i="11"/>
  <c r="AG2467" i="11"/>
  <c r="AG2491" i="11"/>
  <c r="AF2491" i="11"/>
  <c r="AB2491" i="11"/>
  <c r="AD2513" i="11"/>
  <c r="AI2513" i="11" s="1"/>
  <c r="AJ2513" i="11" s="1"/>
  <c r="Z2513" i="11"/>
  <c r="AH2513" i="11" s="1"/>
  <c r="Z1806" i="11"/>
  <c r="AH1806" i="11" s="1"/>
  <c r="AD1806" i="11"/>
  <c r="AI1806" i="11" s="1"/>
  <c r="AJ1806" i="11" s="1"/>
  <c r="AG1807" i="11"/>
  <c r="AD1816" i="11"/>
  <c r="AI1816" i="11" s="1"/>
  <c r="AJ1816" i="11" s="1"/>
  <c r="Z1816" i="11"/>
  <c r="AH1816" i="11" s="1"/>
  <c r="AB1821" i="11"/>
  <c r="AF1821" i="11"/>
  <c r="AD1838" i="11"/>
  <c r="AI1838" i="11" s="1"/>
  <c r="AJ1838" i="11" s="1"/>
  <c r="AG1839" i="11"/>
  <c r="AD1848" i="11"/>
  <c r="AI1848" i="11" s="1"/>
  <c r="AJ1848" i="11" s="1"/>
  <c r="Z1848" i="11"/>
  <c r="AH1848" i="11" s="1"/>
  <c r="AB1853" i="11"/>
  <c r="AF1853" i="11"/>
  <c r="AH1856" i="11"/>
  <c r="AG1871" i="11"/>
  <c r="AD1880" i="11"/>
  <c r="Z1880" i="11"/>
  <c r="AH1883" i="11"/>
  <c r="AB1885" i="11"/>
  <c r="AF1885" i="11"/>
  <c r="Z1887" i="11"/>
  <c r="AH1887" i="11" s="1"/>
  <c r="Z1902" i="11"/>
  <c r="AD1902" i="11"/>
  <c r="AH1902" i="11" s="1"/>
  <c r="AG1903" i="11"/>
  <c r="AD1912" i="11"/>
  <c r="AI1912" i="11" s="1"/>
  <c r="AJ1912" i="11" s="1"/>
  <c r="Z1912" i="11"/>
  <c r="AB1917" i="11"/>
  <c r="AF1917" i="11"/>
  <c r="AH1930" i="11"/>
  <c r="AG1935" i="11"/>
  <c r="AD1944" i="11"/>
  <c r="AI1944" i="11" s="1"/>
  <c r="AJ1944" i="11" s="1"/>
  <c r="Z1944" i="11"/>
  <c r="AH1944" i="11" s="1"/>
  <c r="AE1947" i="11"/>
  <c r="AD1947" i="11" s="1"/>
  <c r="AI1947" i="11" s="1"/>
  <c r="AJ1947" i="11" s="1"/>
  <c r="AB1949" i="11"/>
  <c r="AF1949" i="11"/>
  <c r="AL1950" i="11"/>
  <c r="AG1950" i="11"/>
  <c r="Z1951" i="11"/>
  <c r="AH1951" i="11" s="1"/>
  <c r="AE1952" i="11"/>
  <c r="Z1952" i="11" s="1"/>
  <c r="AH1952" i="11" s="1"/>
  <c r="AE1957" i="11"/>
  <c r="AD1959" i="11"/>
  <c r="AI1959" i="11" s="1"/>
  <c r="AJ1959" i="11" s="1"/>
  <c r="AG1961" i="11"/>
  <c r="AB1962" i="11"/>
  <c r="AF1962" i="11"/>
  <c r="AE1964" i="11"/>
  <c r="AG1969" i="11"/>
  <c r="AB1970" i="11"/>
  <c r="AF1970" i="11"/>
  <c r="AE1972" i="11"/>
  <c r="AG1977" i="11"/>
  <c r="AB1978" i="11"/>
  <c r="AF1978" i="11"/>
  <c r="AE1980" i="11"/>
  <c r="AG1985" i="11"/>
  <c r="AB1986" i="11"/>
  <c r="AF1986" i="11"/>
  <c r="AE1988" i="11"/>
  <c r="AG1993" i="11"/>
  <c r="AB1994" i="11"/>
  <c r="AF1994" i="11"/>
  <c r="AE1996" i="11"/>
  <c r="AL1998" i="11"/>
  <c r="AG2001" i="11"/>
  <c r="AB2002" i="11"/>
  <c r="AF2002" i="11"/>
  <c r="AF2007" i="11"/>
  <c r="AG2008" i="11"/>
  <c r="AB2009" i="11"/>
  <c r="AF2009" i="11"/>
  <c r="AL2014" i="11"/>
  <c r="AE2015" i="11"/>
  <c r="AF2016" i="11"/>
  <c r="AE2016" i="11"/>
  <c r="AB2016" i="11"/>
  <c r="AI2018" i="11"/>
  <c r="AJ2018" i="11" s="1"/>
  <c r="AH2018" i="11"/>
  <c r="AG2023" i="11"/>
  <c r="AB2023" i="11"/>
  <c r="AG2029" i="11"/>
  <c r="AE2033" i="11"/>
  <c r="AG2035" i="11"/>
  <c r="AG2036" i="11"/>
  <c r="AB2037" i="11"/>
  <c r="AF2037" i="11"/>
  <c r="AE2039" i="11"/>
  <c r="Z2039" i="11" s="1"/>
  <c r="AH2039" i="11" s="1"/>
  <c r="AF2040" i="11"/>
  <c r="AE2040" i="11"/>
  <c r="AB2040" i="11"/>
  <c r="AI2042" i="11"/>
  <c r="AJ2042" i="11" s="1"/>
  <c r="AH2042" i="11"/>
  <c r="Z2043" i="11"/>
  <c r="AD2043" i="11"/>
  <c r="AI2043" i="11" s="1"/>
  <c r="AJ2043" i="11" s="1"/>
  <c r="AE2049" i="11"/>
  <c r="AG2051" i="11"/>
  <c r="AG2052" i="11"/>
  <c r="AB2053" i="11"/>
  <c r="AF2053" i="11"/>
  <c r="AE2055" i="11"/>
  <c r="AF2056" i="11"/>
  <c r="AE2056" i="11"/>
  <c r="AB2056" i="11"/>
  <c r="Z2059" i="11"/>
  <c r="AH2059" i="11" s="1"/>
  <c r="AD2059" i="11"/>
  <c r="AI2059" i="11" s="1"/>
  <c r="AJ2059" i="11" s="1"/>
  <c r="AE2065" i="11"/>
  <c r="AG2067" i="11"/>
  <c r="AG2068" i="11"/>
  <c r="AB2069" i="11"/>
  <c r="AF2069" i="11"/>
  <c r="AE2071" i="11"/>
  <c r="AD2071" i="11" s="1"/>
  <c r="AI2071" i="11" s="1"/>
  <c r="AJ2071" i="11" s="1"/>
  <c r="AF2072" i="11"/>
  <c r="AE2072" i="11"/>
  <c r="AB2072" i="11"/>
  <c r="AI2074" i="11"/>
  <c r="AJ2074" i="11" s="1"/>
  <c r="AH2074" i="11"/>
  <c r="Z2075" i="11"/>
  <c r="AH2075" i="11" s="1"/>
  <c r="AE2081" i="11"/>
  <c r="AG2083" i="11"/>
  <c r="AG2084" i="11"/>
  <c r="AB2085" i="11"/>
  <c r="AF2085" i="11"/>
  <c r="AE2087" i="11"/>
  <c r="AF2088" i="11"/>
  <c r="AE2088" i="11"/>
  <c r="AB2088" i="11"/>
  <c r="AI2090" i="11"/>
  <c r="AJ2090" i="11" s="1"/>
  <c r="AG2099" i="11"/>
  <c r="AG2100" i="11"/>
  <c r="AB2101" i="11"/>
  <c r="AF2101" i="11"/>
  <c r="AE2103" i="11"/>
  <c r="Z2103" i="11" s="1"/>
  <c r="AH2103" i="11" s="1"/>
  <c r="AF2104" i="11"/>
  <c r="AE2104" i="11"/>
  <c r="AB2104" i="11"/>
  <c r="AG2115" i="11"/>
  <c r="AB2117" i="11"/>
  <c r="AF2117" i="11"/>
  <c r="AF2120" i="11"/>
  <c r="AE2120" i="11"/>
  <c r="AB2120" i="11"/>
  <c r="AG2131" i="11"/>
  <c r="AB2133" i="11"/>
  <c r="AF2133" i="11"/>
  <c r="AF2136" i="11"/>
  <c r="AE2136" i="11"/>
  <c r="AB2136" i="11"/>
  <c r="AH2138" i="11"/>
  <c r="AG2147" i="11"/>
  <c r="AB2149" i="11"/>
  <c r="AF2149" i="11"/>
  <c r="AF2152" i="11"/>
  <c r="AE2152" i="11"/>
  <c r="AB2152" i="11"/>
  <c r="AI2154" i="11"/>
  <c r="AJ2154" i="11" s="1"/>
  <c r="AH2154" i="11"/>
  <c r="AG2163" i="11"/>
  <c r="AB2165" i="11"/>
  <c r="AG2165" i="11"/>
  <c r="AL2168" i="11"/>
  <c r="AK2168" i="11"/>
  <c r="AF2168" i="11"/>
  <c r="AD2168" i="11" s="1"/>
  <c r="AI2168" i="11" s="1"/>
  <c r="AJ2168" i="11" s="1"/>
  <c r="AI2171" i="11"/>
  <c r="AJ2171" i="11" s="1"/>
  <c r="AH2182" i="11"/>
  <c r="Z2199" i="11"/>
  <c r="AH2199" i="11" s="1"/>
  <c r="AK2207" i="11"/>
  <c r="AF2207" i="11"/>
  <c r="Z2207" i="11" s="1"/>
  <c r="AH2207" i="11" s="1"/>
  <c r="AL2207" i="11"/>
  <c r="AG2216" i="11"/>
  <c r="AF2216" i="11"/>
  <c r="Z2216" i="11" s="1"/>
  <c r="AH2216" i="11" s="1"/>
  <c r="AK2216" i="11"/>
  <c r="AL2216" i="11"/>
  <c r="AF2233" i="11"/>
  <c r="AL2233" i="11"/>
  <c r="AK2233" i="11"/>
  <c r="AE2233" i="11"/>
  <c r="AD2238" i="11"/>
  <c r="AI2238" i="11" s="1"/>
  <c r="AJ2238" i="11" s="1"/>
  <c r="Z2238" i="11"/>
  <c r="AH2238" i="11" s="1"/>
  <c r="Z2241" i="11"/>
  <c r="AH2241" i="11" s="1"/>
  <c r="AG2243" i="11"/>
  <c r="AD2243" i="11" s="1"/>
  <c r="AI2243" i="11" s="1"/>
  <c r="AJ2243" i="11" s="1"/>
  <c r="AB2259" i="11"/>
  <c r="AG2259" i="11"/>
  <c r="AG2265" i="11"/>
  <c r="AK2272" i="11"/>
  <c r="AF2272" i="11"/>
  <c r="AD2272" i="11" s="1"/>
  <c r="AI2272" i="11" s="1"/>
  <c r="AJ2272" i="11" s="1"/>
  <c r="AL2272" i="11"/>
  <c r="AG2285" i="11"/>
  <c r="AE2285" i="11"/>
  <c r="AB2285" i="11"/>
  <c r="Z2292" i="11"/>
  <c r="AH2292" i="11" s="1"/>
  <c r="AD2292" i="11"/>
  <c r="AI2292" i="11" s="1"/>
  <c r="AJ2292" i="11" s="1"/>
  <c r="Z2303" i="11"/>
  <c r="AH2303" i="11" s="1"/>
  <c r="AD2303" i="11"/>
  <c r="AI2303" i="11" s="1"/>
  <c r="AJ2303" i="11" s="1"/>
  <c r="Z2304" i="11"/>
  <c r="AE2312" i="11"/>
  <c r="AL2312" i="11"/>
  <c r="AF2312" i="11"/>
  <c r="AK2312" i="11"/>
  <c r="AF2321" i="11"/>
  <c r="Z2321" i="11" s="1"/>
  <c r="AH2321" i="11" s="1"/>
  <c r="AK2321" i="11"/>
  <c r="AG2321" i="11"/>
  <c r="AF2324" i="11"/>
  <c r="Z2337" i="11"/>
  <c r="AH2337" i="11" s="1"/>
  <c r="AB2339" i="11"/>
  <c r="AF2339" i="11"/>
  <c r="AB2363" i="11"/>
  <c r="AF2363" i="11"/>
  <c r="Z2478" i="11"/>
  <c r="AD2478" i="11"/>
  <c r="AI2478" i="11" s="1"/>
  <c r="AJ2478" i="11" s="1"/>
  <c r="AD2489" i="11"/>
  <c r="Z2489" i="11"/>
  <c r="AL2506" i="11"/>
  <c r="AK2506" i="11"/>
  <c r="AF2506" i="11"/>
  <c r="AG2506" i="11"/>
  <c r="AE2506" i="11"/>
  <c r="AL1698" i="11"/>
  <c r="AL1974" i="11"/>
  <c r="AL2046" i="11"/>
  <c r="AE2170" i="11"/>
  <c r="Z2170" i="11" s="1"/>
  <c r="AH2170" i="11" s="1"/>
  <c r="AE2171" i="11"/>
  <c r="AD2171" i="11" s="1"/>
  <c r="AE2172" i="11"/>
  <c r="AD2172" i="11" s="1"/>
  <c r="AF2173" i="11"/>
  <c r="Z2173" i="11" s="1"/>
  <c r="AH2173" i="11" s="1"/>
  <c r="AL2179" i="11"/>
  <c r="AL2180" i="11"/>
  <c r="AE2202" i="11"/>
  <c r="Z2202" i="11" s="1"/>
  <c r="AE2203" i="11"/>
  <c r="AD2203" i="11" s="1"/>
  <c r="AI2203" i="11" s="1"/>
  <c r="AJ2203" i="11" s="1"/>
  <c r="AE2204" i="11"/>
  <c r="AF2205" i="11"/>
  <c r="Z2205" i="11" s="1"/>
  <c r="AH2205" i="11" s="1"/>
  <c r="AL2211" i="11"/>
  <c r="AL2212" i="11"/>
  <c r="AE2234" i="11"/>
  <c r="Z2234" i="11" s="1"/>
  <c r="AH2234" i="11" s="1"/>
  <c r="AE2235" i="11"/>
  <c r="AD2235" i="11" s="1"/>
  <c r="AI2235" i="11" s="1"/>
  <c r="AJ2235" i="11" s="1"/>
  <c r="AE2236" i="11"/>
  <c r="AD2236" i="11" s="1"/>
  <c r="AF2237" i="11"/>
  <c r="AH2240" i="11"/>
  <c r="AL2243" i="11"/>
  <c r="AL2244" i="11"/>
  <c r="AE2266" i="11"/>
  <c r="AD2266" i="11" s="1"/>
  <c r="AI2266" i="11" s="1"/>
  <c r="AJ2266" i="11" s="1"/>
  <c r="AE2267" i="11"/>
  <c r="AD2267" i="11" s="1"/>
  <c r="AI2267" i="11" s="1"/>
  <c r="AJ2267" i="11" s="1"/>
  <c r="AE2268" i="11"/>
  <c r="AD2268" i="11" s="1"/>
  <c r="AF2269" i="11"/>
  <c r="Z2269" i="11" s="1"/>
  <c r="AH2269" i="11" s="1"/>
  <c r="AH2272" i="11"/>
  <c r="AL2275" i="11"/>
  <c r="AL2276" i="11"/>
  <c r="AE2299" i="11"/>
  <c r="AD2299" i="11" s="1"/>
  <c r="AI2299" i="11" s="1"/>
  <c r="AJ2299" i="11" s="1"/>
  <c r="AE2300" i="11"/>
  <c r="AD2300" i="11" s="1"/>
  <c r="AI2300" i="11" s="1"/>
  <c r="AJ2300" i="11" s="1"/>
  <c r="AF2308" i="11"/>
  <c r="AD2308" i="11" s="1"/>
  <c r="AI2308" i="11" s="1"/>
  <c r="AJ2308" i="11" s="1"/>
  <c r="AD2318" i="11"/>
  <c r="AI2318" i="11" s="1"/>
  <c r="AJ2318" i="11" s="1"/>
  <c r="AF2333" i="11"/>
  <c r="Z2333" i="11" s="1"/>
  <c r="AH2333" i="11" s="1"/>
  <c r="AK2333" i="11"/>
  <c r="AE2333" i="11"/>
  <c r="AF2385" i="11"/>
  <c r="AE2385" i="11"/>
  <c r="AK2385" i="11"/>
  <c r="AG2385" i="11"/>
  <c r="Z2386" i="11"/>
  <c r="AH2386" i="11" s="1"/>
  <c r="AG2397" i="11"/>
  <c r="AF2397" i="11"/>
  <c r="AE2397" i="11"/>
  <c r="AB2397" i="11"/>
  <c r="Z2414" i="11"/>
  <c r="AH2414" i="11" s="1"/>
  <c r="Z2415" i="11"/>
  <c r="AH2415" i="11" s="1"/>
  <c r="AF2444" i="11"/>
  <c r="AL2444" i="11"/>
  <c r="AK2444" i="11"/>
  <c r="AE2444" i="11"/>
  <c r="AK2450" i="11"/>
  <c r="AG2450" i="11"/>
  <c r="AF2450" i="11"/>
  <c r="AG2453" i="11"/>
  <c r="AF2453" i="11"/>
  <c r="AE2453" i="11"/>
  <c r="AB2453" i="11"/>
  <c r="AD2457" i="11"/>
  <c r="AI2457" i="11" s="1"/>
  <c r="AJ2457" i="11" s="1"/>
  <c r="AG2459" i="11"/>
  <c r="AF2459" i="11"/>
  <c r="AB2459" i="11"/>
  <c r="AG2488" i="11"/>
  <c r="AB2488" i="11"/>
  <c r="Z2503" i="11"/>
  <c r="AD2503" i="11"/>
  <c r="AI2503" i="11" s="1"/>
  <c r="AJ2503" i="11" s="1"/>
  <c r="AI2510" i="11"/>
  <c r="AJ2510" i="11" s="1"/>
  <c r="AH2510" i="11"/>
  <c r="Z2511" i="11"/>
  <c r="AH2511" i="11" s="1"/>
  <c r="AK2518" i="11"/>
  <c r="AL2518" i="11"/>
  <c r="AF2518" i="11"/>
  <c r="Z2518" i="11" s="1"/>
  <c r="AH2518" i="11" s="1"/>
  <c r="AD2537" i="11"/>
  <c r="AI2537" i="11" s="1"/>
  <c r="AJ2537" i="11" s="1"/>
  <c r="Z2537" i="11"/>
  <c r="AH2537" i="11" s="1"/>
  <c r="AL2539" i="11"/>
  <c r="AK2539" i="11"/>
  <c r="AF2539" i="11"/>
  <c r="AG2539" i="11"/>
  <c r="Z2553" i="11"/>
  <c r="AH2553" i="11" s="1"/>
  <c r="AL2585" i="11"/>
  <c r="AK2585" i="11"/>
  <c r="AF2585" i="11"/>
  <c r="AG2585" i="11"/>
  <c r="AE2585" i="11"/>
  <c r="AF2586" i="11"/>
  <c r="AL2586" i="11"/>
  <c r="AK2586" i="11"/>
  <c r="AE2586" i="11"/>
  <c r="AF2927" i="11"/>
  <c r="AG2927" i="11"/>
  <c r="AL2927" i="11"/>
  <c r="AK2927" i="11"/>
  <c r="AE2927" i="11"/>
  <c r="AB3159" i="11"/>
  <c r="AG3159" i="11"/>
  <c r="AE3159" i="11"/>
  <c r="AF3281" i="11"/>
  <c r="AB3281" i="11"/>
  <c r="AE3281" i="11"/>
  <c r="AL2389" i="11"/>
  <c r="AF2389" i="11"/>
  <c r="AE2389" i="11"/>
  <c r="AK2389" i="11"/>
  <c r="AG2389" i="11"/>
  <c r="AD2394" i="11"/>
  <c r="AI2394" i="11" s="1"/>
  <c r="AJ2394" i="11" s="1"/>
  <c r="AG2395" i="11"/>
  <c r="AF2395" i="11"/>
  <c r="AB2395" i="11"/>
  <c r="Z2419" i="11"/>
  <c r="AH2419" i="11" s="1"/>
  <c r="AG2424" i="11"/>
  <c r="AB2424" i="11"/>
  <c r="Z2439" i="11"/>
  <c r="AH2439" i="11" s="1"/>
  <c r="AD2439" i="11"/>
  <c r="AI2439" i="11" s="1"/>
  <c r="AJ2439" i="11" s="1"/>
  <c r="AK2451" i="11"/>
  <c r="AG2451" i="11"/>
  <c r="AF2451" i="11"/>
  <c r="AB2454" i="11"/>
  <c r="AG2454" i="11"/>
  <c r="Z2469" i="11"/>
  <c r="AH2469" i="11" s="1"/>
  <c r="AL2474" i="11"/>
  <c r="AK2474" i="11"/>
  <c r="AF2474" i="11"/>
  <c r="Z2477" i="11"/>
  <c r="AH2477" i="11" s="1"/>
  <c r="AG2536" i="11"/>
  <c r="AF2536" i="11"/>
  <c r="AK2536" i="11"/>
  <c r="AE2536" i="11"/>
  <c r="AD2536" i="11" s="1"/>
  <c r="AI2536" i="11" s="1"/>
  <c r="AJ2536" i="11" s="1"/>
  <c r="AL2536" i="11"/>
  <c r="AD2545" i="11"/>
  <c r="AI2545" i="11" s="1"/>
  <c r="AJ2545" i="11" s="1"/>
  <c r="Z2545" i="11"/>
  <c r="AH2545" i="11" s="1"/>
  <c r="AG2567" i="11"/>
  <c r="AE2567" i="11"/>
  <c r="AL2567" i="11"/>
  <c r="AK2567" i="11"/>
  <c r="AG2571" i="11"/>
  <c r="AE2571" i="11"/>
  <c r="AL2571" i="11"/>
  <c r="AK2571" i="11"/>
  <c r="AG2600" i="11"/>
  <c r="AF2600" i="11"/>
  <c r="AK2600" i="11"/>
  <c r="AE2600" i="11"/>
  <c r="AL2600" i="11"/>
  <c r="AD2623" i="11"/>
  <c r="Z2623" i="11"/>
  <c r="AG2635" i="11"/>
  <c r="AF2635" i="11"/>
  <c r="AE2635" i="11"/>
  <c r="AB2635" i="11"/>
  <c r="AG2682" i="11"/>
  <c r="AF2682" i="11"/>
  <c r="AE2682" i="11"/>
  <c r="AK2682" i="11"/>
  <c r="AF2775" i="11"/>
  <c r="AB2775" i="11"/>
  <c r="Z2874" i="11"/>
  <c r="AH2874" i="11" s="1"/>
  <c r="AD2874" i="11"/>
  <c r="AI2874" i="11" s="1"/>
  <c r="AJ2874" i="11" s="1"/>
  <c r="AB2945" i="11"/>
  <c r="AG2945" i="11"/>
  <c r="AF3091" i="11"/>
  <c r="AG3091" i="11"/>
  <c r="AL3091" i="11"/>
  <c r="AK3091" i="11"/>
  <c r="AE3091" i="11"/>
  <c r="AL1963" i="11"/>
  <c r="AL1967" i="11"/>
  <c r="AL1971" i="11"/>
  <c r="AL1975" i="11"/>
  <c r="AL1979" i="11"/>
  <c r="AL1983" i="11"/>
  <c r="AL1987" i="11"/>
  <c r="AL1991" i="11"/>
  <c r="AL1995" i="11"/>
  <c r="AL1999" i="11"/>
  <c r="AL2003" i="11"/>
  <c r="AF2006" i="11"/>
  <c r="Z2006" i="11" s="1"/>
  <c r="AH2006" i="11" s="1"/>
  <c r="AL2007" i="11"/>
  <c r="AF2010" i="11"/>
  <c r="AD2010" i="11" s="1"/>
  <c r="AI2010" i="11" s="1"/>
  <c r="AJ2010" i="11" s="1"/>
  <c r="AL2011" i="11"/>
  <c r="AF2014" i="11"/>
  <c r="Z2014" i="11" s="1"/>
  <c r="AH2014" i="11" s="1"/>
  <c r="AL2015" i="11"/>
  <c r="AF2018" i="11"/>
  <c r="AL2019" i="11"/>
  <c r="AF2022" i="11"/>
  <c r="AD2022" i="11" s="1"/>
  <c r="AI2022" i="11" s="1"/>
  <c r="AJ2022" i="11" s="1"/>
  <c r="AL2023" i="11"/>
  <c r="AF2026" i="11"/>
  <c r="Z2026" i="11" s="1"/>
  <c r="AL2027" i="11"/>
  <c r="AF2030" i="11"/>
  <c r="AL2031" i="11"/>
  <c r="AL2035" i="11"/>
  <c r="AL2039" i="11"/>
  <c r="AL2043" i="11"/>
  <c r="AL2047" i="11"/>
  <c r="AL2051" i="11"/>
  <c r="AL2055" i="11"/>
  <c r="AL2059" i="11"/>
  <c r="AL2063" i="11"/>
  <c r="AL2067" i="11"/>
  <c r="AL2071" i="11"/>
  <c r="AL2075" i="11"/>
  <c r="AL2079" i="11"/>
  <c r="AL2083" i="11"/>
  <c r="AL2087" i="11"/>
  <c r="AL2091" i="11"/>
  <c r="AL2095" i="11"/>
  <c r="AL2099" i="11"/>
  <c r="AL2103" i="11"/>
  <c r="AL2107" i="11"/>
  <c r="AL2111" i="11"/>
  <c r="AL2115" i="11"/>
  <c r="AL2119" i="11"/>
  <c r="AL2123" i="11"/>
  <c r="AL2127" i="11"/>
  <c r="AL2131" i="11"/>
  <c r="AL2135" i="11"/>
  <c r="AL2139" i="11"/>
  <c r="AL2143" i="11"/>
  <c r="AL2147" i="11"/>
  <c r="AL2151" i="11"/>
  <c r="AL2155" i="11"/>
  <c r="AL2159" i="11"/>
  <c r="AL2163" i="11"/>
  <c r="AL2178" i="11"/>
  <c r="AE2179" i="11"/>
  <c r="AE2180" i="11"/>
  <c r="AD2180" i="11" s="1"/>
  <c r="AI2180" i="11" s="1"/>
  <c r="AJ2180" i="11" s="1"/>
  <c r="AF2181" i="11"/>
  <c r="AE2211" i="11"/>
  <c r="AD2211" i="11" s="1"/>
  <c r="AI2211" i="11" s="1"/>
  <c r="AJ2211" i="11" s="1"/>
  <c r="AE2212" i="11"/>
  <c r="AD2212" i="11" s="1"/>
  <c r="AI2212" i="11" s="1"/>
  <c r="AJ2212" i="11" s="1"/>
  <c r="AF2213" i="11"/>
  <c r="Z2213" i="11" s="1"/>
  <c r="AH2213" i="11" s="1"/>
  <c r="AE2243" i="11"/>
  <c r="AE2244" i="11"/>
  <c r="AD2244" i="11" s="1"/>
  <c r="AF2245" i="11"/>
  <c r="AE2275" i="11"/>
  <c r="Z2275" i="11" s="1"/>
  <c r="AH2275" i="11" s="1"/>
  <c r="AE2276" i="11"/>
  <c r="AF2277" i="11"/>
  <c r="AD2314" i="11"/>
  <c r="AI2314" i="11" s="1"/>
  <c r="AJ2314" i="11" s="1"/>
  <c r="AF2325" i="11"/>
  <c r="AK2325" i="11"/>
  <c r="AE2325" i="11"/>
  <c r="AD2325" i="11" s="1"/>
  <c r="AI2325" i="11" s="1"/>
  <c r="AJ2325" i="11" s="1"/>
  <c r="AG2336" i="11"/>
  <c r="Z2336" i="11" s="1"/>
  <c r="AH2336" i="11" s="1"/>
  <c r="AI2342" i="11"/>
  <c r="AJ2342" i="11" s="1"/>
  <c r="AE2343" i="11"/>
  <c r="AD2343" i="11" s="1"/>
  <c r="AI2343" i="11" s="1"/>
  <c r="AJ2343" i="11" s="1"/>
  <c r="AF2345" i="11"/>
  <c r="AK2345" i="11"/>
  <c r="AE2345" i="11"/>
  <c r="AK2348" i="11"/>
  <c r="AE2348" i="11"/>
  <c r="AD2348" i="11" s="1"/>
  <c r="AI2348" i="11" s="1"/>
  <c r="AJ2348" i="11" s="1"/>
  <c r="AG2348" i="11"/>
  <c r="AE2351" i="11"/>
  <c r="AD2351" i="11" s="1"/>
  <c r="AH2351" i="11" s="1"/>
  <c r="AF2353" i="11"/>
  <c r="AK2353" i="11"/>
  <c r="AE2353" i="11"/>
  <c r="AK2356" i="11"/>
  <c r="AE2356" i="11"/>
  <c r="AG2356" i="11"/>
  <c r="AE2359" i="11"/>
  <c r="AF2361" i="11"/>
  <c r="AK2361" i="11"/>
  <c r="AE2361" i="11"/>
  <c r="AK2364" i="11"/>
  <c r="AE2364" i="11"/>
  <c r="Z2364" i="11" s="1"/>
  <c r="AG2364" i="11"/>
  <c r="AE2367" i="11"/>
  <c r="AF2369" i="11"/>
  <c r="AK2369" i="11"/>
  <c r="AE2369" i="11"/>
  <c r="Z2369" i="11" s="1"/>
  <c r="AH2369" i="11" s="1"/>
  <c r="AK2372" i="11"/>
  <c r="AE2372" i="11"/>
  <c r="AG2372" i="11"/>
  <c r="AE2375" i="11"/>
  <c r="AF2377" i="11"/>
  <c r="AK2377" i="11"/>
  <c r="AE2377" i="11"/>
  <c r="Z2377" i="11" s="1"/>
  <c r="AH2377" i="11" s="1"/>
  <c r="AK2380" i="11"/>
  <c r="AE2380" i="11"/>
  <c r="AG2380" i="11"/>
  <c r="AI2382" i="11"/>
  <c r="AJ2382" i="11" s="1"/>
  <c r="AL2410" i="11"/>
  <c r="AK2410" i="11"/>
  <c r="AF2410" i="11"/>
  <c r="Z2418" i="11"/>
  <c r="AH2418" i="11" s="1"/>
  <c r="AH2446" i="11"/>
  <c r="AD2449" i="11"/>
  <c r="AI2449" i="11" s="1"/>
  <c r="AJ2449" i="11" s="1"/>
  <c r="Z2449" i="11"/>
  <c r="AH2449" i="11" s="1"/>
  <c r="AF2452" i="11"/>
  <c r="AG2452" i="11"/>
  <c r="AE2452" i="11"/>
  <c r="AL2452" i="11"/>
  <c r="AK2452" i="11"/>
  <c r="AL2475" i="11"/>
  <c r="AK2475" i="11"/>
  <c r="AF2475" i="11"/>
  <c r="AG2475" i="11"/>
  <c r="AG2493" i="11"/>
  <c r="AF2493" i="11"/>
  <c r="AE2493" i="11"/>
  <c r="AB2493" i="11"/>
  <c r="AD2502" i="11"/>
  <c r="Z2515" i="11"/>
  <c r="AD2515" i="11"/>
  <c r="AI2515" i="11" s="1"/>
  <c r="AJ2515" i="11" s="1"/>
  <c r="AE2525" i="11"/>
  <c r="AG2525" i="11"/>
  <c r="AF2525" i="11"/>
  <c r="AB2525" i="11"/>
  <c r="AG2528" i="11"/>
  <c r="AF2528" i="11"/>
  <c r="AL2528" i="11"/>
  <c r="AK2528" i="11"/>
  <c r="AE2528" i="11"/>
  <c r="Z2569" i="11"/>
  <c r="AH2569" i="11" s="1"/>
  <c r="AD2647" i="11"/>
  <c r="AI2647" i="11" s="1"/>
  <c r="AJ2647" i="11" s="1"/>
  <c r="Z2647" i="11"/>
  <c r="AH2647" i="11" s="1"/>
  <c r="AG2661" i="11"/>
  <c r="AF2661" i="11"/>
  <c r="AL2661" i="11"/>
  <c r="AK2661" i="11"/>
  <c r="AE2661" i="11"/>
  <c r="AK2773" i="11"/>
  <c r="AG2773" i="11"/>
  <c r="AL2773" i="11"/>
  <c r="AF2773" i="11"/>
  <c r="AE2773" i="11"/>
  <c r="AF2803" i="11"/>
  <c r="AB2803" i="11"/>
  <c r="AF2903" i="11"/>
  <c r="AL2903" i="11"/>
  <c r="AG2903" i="11"/>
  <c r="AK2903" i="11"/>
  <c r="AE2903" i="11"/>
  <c r="AI2623" i="11"/>
  <c r="AJ2623" i="11" s="1"/>
  <c r="AK2701" i="11"/>
  <c r="AG2701" i="11"/>
  <c r="AF2701" i="11"/>
  <c r="AL2701" i="11"/>
  <c r="AE2701" i="11"/>
  <c r="Z2701" i="11" s="1"/>
  <c r="AH2701" i="11" s="1"/>
  <c r="AB2816" i="11"/>
  <c r="AG2816" i="11"/>
  <c r="AF2816" i="11"/>
  <c r="AE2816" i="11"/>
  <c r="AB2925" i="11"/>
  <c r="AE2925" i="11"/>
  <c r="Z2967" i="11"/>
  <c r="AL1644" i="11"/>
  <c r="AL1668" i="11"/>
  <c r="AL1964" i="11"/>
  <c r="AF2031" i="11"/>
  <c r="Z2031" i="11" s="1"/>
  <c r="AH2031" i="11" s="1"/>
  <c r="AF2035" i="11"/>
  <c r="AF2039" i="11"/>
  <c r="AF2043" i="11"/>
  <c r="AF2047" i="11"/>
  <c r="AF2051" i="11"/>
  <c r="AF2055" i="11"/>
  <c r="AF2059" i="11"/>
  <c r="AF2063" i="11"/>
  <c r="Z2063" i="11" s="1"/>
  <c r="AH2063" i="11" s="1"/>
  <c r="AF2067" i="11"/>
  <c r="AF2071" i="11"/>
  <c r="AF2075" i="11"/>
  <c r="AD2075" i="11" s="1"/>
  <c r="AI2075" i="11" s="1"/>
  <c r="AJ2075" i="11" s="1"/>
  <c r="AF2079" i="11"/>
  <c r="AF2083" i="11"/>
  <c r="AF2087" i="11"/>
  <c r="AF2091" i="11"/>
  <c r="Z2091" i="11" s="1"/>
  <c r="AH2091" i="11" s="1"/>
  <c r="AF2095" i="11"/>
  <c r="AD2095" i="11" s="1"/>
  <c r="AI2095" i="11" s="1"/>
  <c r="AJ2095" i="11" s="1"/>
  <c r="AF2099" i="11"/>
  <c r="AD2099" i="11" s="1"/>
  <c r="AI2099" i="11" s="1"/>
  <c r="AJ2099" i="11" s="1"/>
  <c r="AF2103" i="11"/>
  <c r="AL2104" i="11"/>
  <c r="AF2107" i="11"/>
  <c r="AD2107" i="11" s="1"/>
  <c r="AI2107" i="11" s="1"/>
  <c r="AJ2107" i="11" s="1"/>
  <c r="AF2111" i="11"/>
  <c r="AF2115" i="11"/>
  <c r="AF2119" i="11"/>
  <c r="AF2123" i="11"/>
  <c r="AF2127" i="11"/>
  <c r="AF2131" i="11"/>
  <c r="AF2135" i="11"/>
  <c r="AD2135" i="11" s="1"/>
  <c r="AI2135" i="11" s="1"/>
  <c r="AJ2135" i="11" s="1"/>
  <c r="AF2139" i="11"/>
  <c r="Z2139" i="11" s="1"/>
  <c r="AH2139" i="11" s="1"/>
  <c r="AF2143" i="11"/>
  <c r="AF2147" i="11"/>
  <c r="AF2151" i="11"/>
  <c r="AD2151" i="11" s="1"/>
  <c r="AI2151" i="11" s="1"/>
  <c r="AJ2151" i="11" s="1"/>
  <c r="AF2155" i="11"/>
  <c r="AD2155" i="11" s="1"/>
  <c r="AI2155" i="11" s="1"/>
  <c r="AJ2155" i="11" s="1"/>
  <c r="AF2159" i="11"/>
  <c r="AD2159" i="11" s="1"/>
  <c r="AI2159" i="11" s="1"/>
  <c r="AJ2159" i="11" s="1"/>
  <c r="AF2163" i="11"/>
  <c r="AG2181" i="11"/>
  <c r="AF2189" i="11"/>
  <c r="AL2195" i="11"/>
  <c r="AL2196" i="11"/>
  <c r="AG2213" i="11"/>
  <c r="AE2220" i="11"/>
  <c r="AD2220" i="11" s="1"/>
  <c r="AI2220" i="11" s="1"/>
  <c r="AJ2220" i="11" s="1"/>
  <c r="AF2221" i="11"/>
  <c r="AL2227" i="11"/>
  <c r="AL2228" i="11"/>
  <c r="AI2240" i="11"/>
  <c r="AJ2240" i="11" s="1"/>
  <c r="AG2245" i="11"/>
  <c r="AF2253" i="11"/>
  <c r="AL2259" i="11"/>
  <c r="AL2260" i="11"/>
  <c r="AG2277" i="11"/>
  <c r="AF2278" i="11"/>
  <c r="AF2285" i="11"/>
  <c r="AL2291" i="11"/>
  <c r="AL2292" i="11"/>
  <c r="Z2308" i="11"/>
  <c r="AH2308" i="11" s="1"/>
  <c r="AF2317" i="11"/>
  <c r="AK2317" i="11"/>
  <c r="AE2317" i="11"/>
  <c r="Z2317" i="11" s="1"/>
  <c r="AH2317" i="11" s="1"/>
  <c r="AH2322" i="11"/>
  <c r="AE2328" i="11"/>
  <c r="AD2328" i="11" s="1"/>
  <c r="AI2328" i="11" s="1"/>
  <c r="AJ2328" i="11" s="1"/>
  <c r="AG2328" i="11"/>
  <c r="AL2333" i="11"/>
  <c r="AD2334" i="11"/>
  <c r="AI2334" i="11" s="1"/>
  <c r="AJ2334" i="11" s="1"/>
  <c r="AE2335" i="11"/>
  <c r="AK2336" i="11"/>
  <c r="AL2348" i="11"/>
  <c r="AL2356" i="11"/>
  <c r="AL2364" i="11"/>
  <c r="AL2372" i="11"/>
  <c r="AL2380" i="11"/>
  <c r="AF2390" i="11"/>
  <c r="AK2418" i="11"/>
  <c r="AG2418" i="11"/>
  <c r="AF2418" i="11"/>
  <c r="AD2418" i="11" s="1"/>
  <c r="AI2418" i="11" s="1"/>
  <c r="AJ2418" i="11" s="1"/>
  <c r="AG2421" i="11"/>
  <c r="AF2421" i="11"/>
  <c r="AE2421" i="11"/>
  <c r="AB2421" i="11"/>
  <c r="AD2425" i="11"/>
  <c r="AI2425" i="11" s="1"/>
  <c r="AJ2425" i="11" s="1"/>
  <c r="AG2427" i="11"/>
  <c r="AF2427" i="11"/>
  <c r="AB2427" i="11"/>
  <c r="AD2440" i="11"/>
  <c r="AI2440" i="11" s="1"/>
  <c r="AJ2440" i="11" s="1"/>
  <c r="AE2459" i="11"/>
  <c r="AF2476" i="11"/>
  <c r="AL2476" i="11"/>
  <c r="AK2476" i="11"/>
  <c r="AE2476" i="11"/>
  <c r="Z2476" i="11" s="1"/>
  <c r="AH2476" i="11" s="1"/>
  <c r="AK2483" i="11"/>
  <c r="AG2483" i="11"/>
  <c r="AF2483" i="11"/>
  <c r="AB2486" i="11"/>
  <c r="AG2486" i="11"/>
  <c r="Z2501" i="11"/>
  <c r="AH2501" i="11" s="1"/>
  <c r="AL2507" i="11"/>
  <c r="AK2507" i="11"/>
  <c r="AF2507" i="11"/>
  <c r="AG2507" i="11"/>
  <c r="AD2507" i="11" s="1"/>
  <c r="AI2507" i="11" s="1"/>
  <c r="AJ2507" i="11" s="1"/>
  <c r="AL2617" i="11"/>
  <c r="AK2617" i="11"/>
  <c r="AF2617" i="11"/>
  <c r="AG2617" i="11"/>
  <c r="AG2632" i="11"/>
  <c r="AF2632" i="11"/>
  <c r="AK2632" i="11"/>
  <c r="AL2632" i="11"/>
  <c r="AE2632" i="11"/>
  <c r="AF2634" i="11"/>
  <c r="AG2634" i="11"/>
  <c r="AE2634" i="11"/>
  <c r="AD2634" i="11" s="1"/>
  <c r="AI2634" i="11" s="1"/>
  <c r="AJ2634" i="11" s="1"/>
  <c r="AL2634" i="11"/>
  <c r="AB2736" i="11"/>
  <c r="AG2736" i="11"/>
  <c r="AB2854" i="11"/>
  <c r="AE2854" i="11"/>
  <c r="AD2962" i="11"/>
  <c r="AI2962" i="11" s="1"/>
  <c r="AJ2962" i="11" s="1"/>
  <c r="AG3121" i="11"/>
  <c r="AL3121" i="11"/>
  <c r="AE3121" i="11"/>
  <c r="Z3121" i="11" s="1"/>
  <c r="AH3121" i="11" s="1"/>
  <c r="AK3121" i="11"/>
  <c r="AG2095" i="11"/>
  <c r="AD2166" i="11"/>
  <c r="AI2166" i="11" s="1"/>
  <c r="AJ2166" i="11" s="1"/>
  <c r="Z2172" i="11"/>
  <c r="AH2172" i="11" s="1"/>
  <c r="AE2190" i="11"/>
  <c r="Z2190" i="11" s="1"/>
  <c r="AH2190" i="11" s="1"/>
  <c r="AE2191" i="11"/>
  <c r="Z2191" i="11" s="1"/>
  <c r="AH2191" i="11" s="1"/>
  <c r="AE2192" i="11"/>
  <c r="AD2192" i="11" s="1"/>
  <c r="AI2192" i="11" s="1"/>
  <c r="AJ2192" i="11" s="1"/>
  <c r="AF2193" i="11"/>
  <c r="AH2196" i="11"/>
  <c r="AD2198" i="11"/>
  <c r="AI2198" i="11" s="1"/>
  <c r="AJ2198" i="11" s="1"/>
  <c r="AE2222" i="11"/>
  <c r="Z2222" i="11" s="1"/>
  <c r="AH2222" i="11" s="1"/>
  <c r="AE2223" i="11"/>
  <c r="Z2223" i="11" s="1"/>
  <c r="AH2223" i="11" s="1"/>
  <c r="AE2224" i="11"/>
  <c r="Z2224" i="11" s="1"/>
  <c r="AH2224" i="11" s="1"/>
  <c r="AF2225" i="11"/>
  <c r="AD2230" i="11"/>
  <c r="AI2230" i="11" s="1"/>
  <c r="AJ2230" i="11" s="1"/>
  <c r="AE2254" i="11"/>
  <c r="AE2255" i="11"/>
  <c r="Z2255" i="11" s="1"/>
  <c r="AH2255" i="11" s="1"/>
  <c r="AE2256" i="11"/>
  <c r="Z2256" i="11" s="1"/>
  <c r="AH2256" i="11" s="1"/>
  <c r="AF2257" i="11"/>
  <c r="AD2262" i="11"/>
  <c r="AI2262" i="11" s="1"/>
  <c r="AJ2262" i="11" s="1"/>
  <c r="AF2284" i="11"/>
  <c r="AD2284" i="11" s="1"/>
  <c r="AI2284" i="11" s="1"/>
  <c r="AJ2284" i="11" s="1"/>
  <c r="AE2286" i="11"/>
  <c r="Z2286" i="11" s="1"/>
  <c r="AH2286" i="11" s="1"/>
  <c r="AE2287" i="11"/>
  <c r="AD2287" i="11" s="1"/>
  <c r="AI2287" i="11" s="1"/>
  <c r="AJ2287" i="11" s="1"/>
  <c r="AE2288" i="11"/>
  <c r="Z2288" i="11" s="1"/>
  <c r="AH2288" i="11" s="1"/>
  <c r="AF2289" i="11"/>
  <c r="AD2289" i="11" s="1"/>
  <c r="AI2289" i="11" s="1"/>
  <c r="AJ2289" i="11" s="1"/>
  <c r="AD2294" i="11"/>
  <c r="AI2294" i="11" s="1"/>
  <c r="AJ2294" i="11" s="1"/>
  <c r="AK2299" i="11"/>
  <c r="AK2300" i="11"/>
  <c r="AE2310" i="11"/>
  <c r="Z2310" i="11" s="1"/>
  <c r="AF2320" i="11"/>
  <c r="AE2324" i="11"/>
  <c r="AD2324" i="11" s="1"/>
  <c r="AI2324" i="11" s="1"/>
  <c r="AJ2324" i="11" s="1"/>
  <c r="AG2324" i="11"/>
  <c r="AD2330" i="11"/>
  <c r="AI2330" i="11" s="1"/>
  <c r="AJ2330" i="11" s="1"/>
  <c r="AF2335" i="11"/>
  <c r="AL2336" i="11"/>
  <c r="AF2344" i="11"/>
  <c r="Z2344" i="11" s="1"/>
  <c r="AH2344" i="11" s="1"/>
  <c r="AL2345" i="11"/>
  <c r="AD2346" i="11"/>
  <c r="AF2352" i="11"/>
  <c r="AL2353" i="11"/>
  <c r="AD2354" i="11"/>
  <c r="AI2354" i="11" s="1"/>
  <c r="AJ2354" i="11" s="1"/>
  <c r="AF2360" i="11"/>
  <c r="AL2361" i="11"/>
  <c r="AD2362" i="11"/>
  <c r="AI2362" i="11" s="1"/>
  <c r="AJ2362" i="11" s="1"/>
  <c r="AF2368" i="11"/>
  <c r="AL2369" i="11"/>
  <c r="AD2370" i="11"/>
  <c r="AI2370" i="11" s="1"/>
  <c r="AJ2370" i="11" s="1"/>
  <c r="AF2376" i="11"/>
  <c r="AL2377" i="11"/>
  <c r="AD2378" i="11"/>
  <c r="AK2384" i="11"/>
  <c r="AG2384" i="11"/>
  <c r="AE2384" i="11"/>
  <c r="AF2388" i="11"/>
  <c r="Z2394" i="11"/>
  <c r="AH2394" i="11" s="1"/>
  <c r="AE2395" i="11"/>
  <c r="AF2412" i="11"/>
  <c r="AL2412" i="11"/>
  <c r="AK2412" i="11"/>
  <c r="AE2412" i="11"/>
  <c r="AD2412" i="11" s="1"/>
  <c r="AK2419" i="11"/>
  <c r="AG2419" i="11"/>
  <c r="AF2419" i="11"/>
  <c r="AD2419" i="11" s="1"/>
  <c r="AI2419" i="11" s="1"/>
  <c r="AJ2419" i="11" s="1"/>
  <c r="AB2422" i="11"/>
  <c r="AG2422" i="11"/>
  <c r="AH2425" i="11"/>
  <c r="Z2437" i="11"/>
  <c r="AH2437" i="11" s="1"/>
  <c r="AL2442" i="11"/>
  <c r="AK2442" i="11"/>
  <c r="AF2442" i="11"/>
  <c r="AD2442" i="11" s="1"/>
  <c r="AI2442" i="11" s="1"/>
  <c r="AJ2442" i="11" s="1"/>
  <c r="Z2451" i="11"/>
  <c r="AH2451" i="11" s="1"/>
  <c r="AD2451" i="11"/>
  <c r="AI2451" i="11" s="1"/>
  <c r="AJ2451" i="11" s="1"/>
  <c r="AF2454" i="11"/>
  <c r="AG2456" i="11"/>
  <c r="AB2456" i="11"/>
  <c r="AH2460" i="11"/>
  <c r="AG2462" i="11"/>
  <c r="AD2481" i="11"/>
  <c r="AI2481" i="11" s="1"/>
  <c r="AJ2481" i="11" s="1"/>
  <c r="Z2481" i="11"/>
  <c r="AH2481" i="11" s="1"/>
  <c r="AF2484" i="11"/>
  <c r="AG2484" i="11"/>
  <c r="AE2484" i="11"/>
  <c r="AL2484" i="11"/>
  <c r="AK2484" i="11"/>
  <c r="AD2505" i="11"/>
  <c r="AI2505" i="11" s="1"/>
  <c r="AJ2505" i="11" s="1"/>
  <c r="Z2505" i="11"/>
  <c r="AH2505" i="11" s="1"/>
  <c r="AK2514" i="11"/>
  <c r="AG2514" i="11"/>
  <c r="AF2514" i="11"/>
  <c r="AB2596" i="11"/>
  <c r="AF2596" i="11"/>
  <c r="AB2641" i="11"/>
  <c r="AG2641" i="11"/>
  <c r="AB2668" i="11"/>
  <c r="AG2668" i="11"/>
  <c r="AF2668" i="11"/>
  <c r="AK3051" i="11"/>
  <c r="AG3051" i="11"/>
  <c r="AF3051" i="11"/>
  <c r="AL3051" i="11"/>
  <c r="AE3051" i="11"/>
  <c r="AL1637" i="11"/>
  <c r="AL2061" i="11"/>
  <c r="AF2165" i="11"/>
  <c r="AK2173" i="11"/>
  <c r="AE2193" i="11"/>
  <c r="AD2193" i="11" s="1"/>
  <c r="AI2193" i="11" s="1"/>
  <c r="AJ2193" i="11" s="1"/>
  <c r="AF2197" i="11"/>
  <c r="AK2205" i="11"/>
  <c r="AE2225" i="11"/>
  <c r="Z2225" i="11" s="1"/>
  <c r="AH2225" i="11" s="1"/>
  <c r="AF2229" i="11"/>
  <c r="AK2237" i="11"/>
  <c r="AE2257" i="11"/>
  <c r="AF2261" i="11"/>
  <c r="AH2264" i="11"/>
  <c r="AK2269" i="11"/>
  <c r="AF2287" i="11"/>
  <c r="AE2289" i="11"/>
  <c r="AF2293" i="11"/>
  <c r="AK2301" i="11"/>
  <c r="AF2309" i="11"/>
  <c r="AE2309" i="11"/>
  <c r="AG2310" i="11"/>
  <c r="AF2313" i="11"/>
  <c r="AK2313" i="11"/>
  <c r="AE2313" i="11"/>
  <c r="Z2318" i="11"/>
  <c r="AH2318" i="11" s="1"/>
  <c r="AD2319" i="11"/>
  <c r="AE2320" i="11"/>
  <c r="AG2320" i="11"/>
  <c r="AL2325" i="11"/>
  <c r="AD2326" i="11"/>
  <c r="AI2326" i="11" s="1"/>
  <c r="AJ2326" i="11" s="1"/>
  <c r="AF2341" i="11"/>
  <c r="AK2341" i="11"/>
  <c r="AE2341" i="11"/>
  <c r="AH2342" i="11"/>
  <c r="AK2344" i="11"/>
  <c r="AE2344" i="11"/>
  <c r="AD2344" i="11" s="1"/>
  <c r="AI2344" i="11" s="1"/>
  <c r="AJ2344" i="11" s="1"/>
  <c r="AG2344" i="11"/>
  <c r="AI2346" i="11"/>
  <c r="AJ2346" i="11" s="1"/>
  <c r="AE2347" i="11"/>
  <c r="Z2348" i="11"/>
  <c r="AH2348" i="11" s="1"/>
  <c r="AF2349" i="11"/>
  <c r="AK2349" i="11"/>
  <c r="AE2349" i="11"/>
  <c r="AK2352" i="11"/>
  <c r="AE2352" i="11"/>
  <c r="AG2352" i="11"/>
  <c r="AE2355" i="11"/>
  <c r="Z2356" i="11"/>
  <c r="AH2356" i="11" s="1"/>
  <c r="AF2357" i="11"/>
  <c r="AK2357" i="11"/>
  <c r="AE2357" i="11"/>
  <c r="Z2357" i="11" s="1"/>
  <c r="AH2357" i="11" s="1"/>
  <c r="AK2360" i="11"/>
  <c r="AE2360" i="11"/>
  <c r="AD2360" i="11" s="1"/>
  <c r="AI2360" i="11" s="1"/>
  <c r="AJ2360" i="11" s="1"/>
  <c r="AG2360" i="11"/>
  <c r="AF2365" i="11"/>
  <c r="AD2365" i="11" s="1"/>
  <c r="AI2365" i="11" s="1"/>
  <c r="AJ2365" i="11" s="1"/>
  <c r="AK2365" i="11"/>
  <c r="AE2365" i="11"/>
  <c r="AK2368" i="11"/>
  <c r="AE2368" i="11"/>
  <c r="AD2368" i="11" s="1"/>
  <c r="AI2368" i="11" s="1"/>
  <c r="AJ2368" i="11" s="1"/>
  <c r="AG2368" i="11"/>
  <c r="AE2371" i="11"/>
  <c r="Z2372" i="11"/>
  <c r="AH2372" i="11" s="1"/>
  <c r="AF2373" i="11"/>
  <c r="AK2373" i="11"/>
  <c r="AE2373" i="11"/>
  <c r="AH2374" i="11"/>
  <c r="AK2376" i="11"/>
  <c r="AE2376" i="11"/>
  <c r="AG2376" i="11"/>
  <c r="AI2378" i="11"/>
  <c r="AJ2378" i="11" s="1"/>
  <c r="AE2379" i="11"/>
  <c r="AF2381" i="11"/>
  <c r="AK2381" i="11"/>
  <c r="AE2381" i="11"/>
  <c r="AL2384" i="11"/>
  <c r="AK2388" i="11"/>
  <c r="AG2388" i="11"/>
  <c r="AE2388" i="11"/>
  <c r="Z2388" i="11" s="1"/>
  <c r="AH2388" i="11" s="1"/>
  <c r="AG2398" i="11"/>
  <c r="AD2410" i="11"/>
  <c r="AI2410" i="11" s="1"/>
  <c r="AJ2410" i="11" s="1"/>
  <c r="AD2414" i="11"/>
  <c r="AI2414" i="11" s="1"/>
  <c r="AJ2414" i="11" s="1"/>
  <c r="AD2417" i="11"/>
  <c r="AI2417" i="11" s="1"/>
  <c r="AJ2417" i="11" s="1"/>
  <c r="Z2417" i="11"/>
  <c r="AH2417" i="11" s="1"/>
  <c r="AF2420" i="11"/>
  <c r="AG2420" i="11"/>
  <c r="AE2420" i="11"/>
  <c r="AD2420" i="11" s="1"/>
  <c r="AI2420" i="11" s="1"/>
  <c r="AJ2420" i="11" s="1"/>
  <c r="AL2420" i="11"/>
  <c r="AK2420" i="11"/>
  <c r="AL2443" i="11"/>
  <c r="AK2443" i="11"/>
  <c r="AF2443" i="11"/>
  <c r="AG2443" i="11"/>
  <c r="AE2450" i="11"/>
  <c r="Z2450" i="11" s="1"/>
  <c r="AH2450" i="11" s="1"/>
  <c r="Z2457" i="11"/>
  <c r="AH2457" i="11" s="1"/>
  <c r="AH2478" i="11"/>
  <c r="Z2490" i="11"/>
  <c r="AH2490" i="11" s="1"/>
  <c r="AF2508" i="11"/>
  <c r="AL2508" i="11"/>
  <c r="AK2508" i="11"/>
  <c r="AE2508" i="11"/>
  <c r="AL2515" i="11"/>
  <c r="AK2515" i="11"/>
  <c r="AG2515" i="11"/>
  <c r="AF2515" i="11"/>
  <c r="AE2518" i="11"/>
  <c r="AK2526" i="11"/>
  <c r="AL2526" i="11"/>
  <c r="AG2526" i="11"/>
  <c r="AF2526" i="11"/>
  <c r="AD2526" i="11" s="1"/>
  <c r="AI2526" i="11" s="1"/>
  <c r="AJ2526" i="11" s="1"/>
  <c r="AE2533" i="11"/>
  <c r="AG2533" i="11"/>
  <c r="AF2533" i="11"/>
  <c r="AB2533" i="11"/>
  <c r="AD2567" i="11"/>
  <c r="AI2567" i="11" s="1"/>
  <c r="AJ2567" i="11" s="1"/>
  <c r="AG2586" i="11"/>
  <c r="Z2657" i="11"/>
  <c r="AH2657" i="11" s="1"/>
  <c r="AD2657" i="11"/>
  <c r="AD2715" i="11"/>
  <c r="AH2715" i="11" s="1"/>
  <c r="Z2715" i="11"/>
  <c r="AF2828" i="11"/>
  <c r="AE2828" i="11"/>
  <c r="AG2828" i="11"/>
  <c r="AB2828" i="11"/>
  <c r="AB2833" i="11"/>
  <c r="AG2833" i="11"/>
  <c r="AF2833" i="11"/>
  <c r="AB3184" i="11"/>
  <c r="AF3184" i="11"/>
  <c r="AE3184" i="11"/>
  <c r="AG3184" i="11"/>
  <c r="AG2311" i="11"/>
  <c r="AG2315" i="11"/>
  <c r="AG2319" i="11"/>
  <c r="Z2319" i="11" s="1"/>
  <c r="AG2323" i="11"/>
  <c r="Z2323" i="11" s="1"/>
  <c r="AH2323" i="11" s="1"/>
  <c r="AG2327" i="11"/>
  <c r="Z2327" i="11" s="1"/>
  <c r="AH2327" i="11" s="1"/>
  <c r="AG2331" i="11"/>
  <c r="AG2335" i="11"/>
  <c r="AG2339" i="11"/>
  <c r="AG2343" i="11"/>
  <c r="AG2347" i="11"/>
  <c r="AG2351" i="11"/>
  <c r="AG2355" i="11"/>
  <c r="AG2359" i="11"/>
  <c r="AG2363" i="11"/>
  <c r="AG2367" i="11"/>
  <c r="AG2371" i="11"/>
  <c r="AG2375" i="11"/>
  <c r="AG2379" i="11"/>
  <c r="AG2383" i="11"/>
  <c r="AD2383" i="11" s="1"/>
  <c r="AI2383" i="11" s="1"/>
  <c r="AJ2383" i="11" s="1"/>
  <c r="AG2387" i="11"/>
  <c r="AL2390" i="11"/>
  <c r="AL2391" i="11"/>
  <c r="AK2394" i="11"/>
  <c r="AK2395" i="11"/>
  <c r="AG2405" i="11"/>
  <c r="Z2405" i="11" s="1"/>
  <c r="AG2406" i="11"/>
  <c r="AD2406" i="11" s="1"/>
  <c r="AI2406" i="11" s="1"/>
  <c r="AJ2406" i="11" s="1"/>
  <c r="AG2407" i="11"/>
  <c r="Z2407" i="11" s="1"/>
  <c r="AH2407" i="11" s="1"/>
  <c r="AF2409" i="11"/>
  <c r="AE2413" i="11"/>
  <c r="AF2416" i="11"/>
  <c r="Z2416" i="11" s="1"/>
  <c r="AH2416" i="11" s="1"/>
  <c r="AL2422" i="11"/>
  <c r="AL2423" i="11"/>
  <c r="AG2438" i="11"/>
  <c r="AD2438" i="11" s="1"/>
  <c r="AI2438" i="11" s="1"/>
  <c r="AJ2438" i="11" s="1"/>
  <c r="AG2439" i="11"/>
  <c r="AG2440" i="11"/>
  <c r="AF2441" i="11"/>
  <c r="AD2441" i="11" s="1"/>
  <c r="AI2441" i="11" s="1"/>
  <c r="AJ2441" i="11" s="1"/>
  <c r="AE2445" i="11"/>
  <c r="AD2445" i="11" s="1"/>
  <c r="AI2445" i="11" s="1"/>
  <c r="AJ2445" i="11" s="1"/>
  <c r="AF2448" i="11"/>
  <c r="AD2448" i="11" s="1"/>
  <c r="AI2448" i="11" s="1"/>
  <c r="AJ2448" i="11" s="1"/>
  <c r="AL2454" i="11"/>
  <c r="AL2455" i="11"/>
  <c r="AG2469" i="11"/>
  <c r="AG2470" i="11"/>
  <c r="AG2471" i="11"/>
  <c r="Z2471" i="11" s="1"/>
  <c r="AH2471" i="11" s="1"/>
  <c r="AF2473" i="11"/>
  <c r="AD2473" i="11" s="1"/>
  <c r="AI2473" i="11" s="1"/>
  <c r="AJ2473" i="11" s="1"/>
  <c r="AL2477" i="11"/>
  <c r="AE2477" i="11"/>
  <c r="AD2477" i="11" s="1"/>
  <c r="AI2477" i="11" s="1"/>
  <c r="AJ2477" i="11" s="1"/>
  <c r="AF2480" i="11"/>
  <c r="Z2480" i="11" s="1"/>
  <c r="AH2480" i="11" s="1"/>
  <c r="AL2486" i="11"/>
  <c r="AL2487" i="11"/>
  <c r="AG2501" i="11"/>
  <c r="AG2502" i="11"/>
  <c r="Z2502" i="11" s="1"/>
  <c r="AG2503" i="11"/>
  <c r="AF2505" i="11"/>
  <c r="AL2509" i="11"/>
  <c r="AE2509" i="11"/>
  <c r="AD2509" i="11" s="1"/>
  <c r="AH2509" i="11" s="1"/>
  <c r="AF2512" i="11"/>
  <c r="AD2512" i="11" s="1"/>
  <c r="AI2512" i="11" s="1"/>
  <c r="AJ2512" i="11" s="1"/>
  <c r="AH2515" i="11"/>
  <c r="AG2516" i="11"/>
  <c r="AF2516" i="11"/>
  <c r="Z2516" i="11" s="1"/>
  <c r="AH2516" i="11" s="1"/>
  <c r="AF2517" i="11"/>
  <c r="AG2519" i="11"/>
  <c r="AD2519" i="11" s="1"/>
  <c r="AI2519" i="11" s="1"/>
  <c r="AJ2519" i="11" s="1"/>
  <c r="Z2523" i="11"/>
  <c r="AL2523" i="11"/>
  <c r="AG2529" i="11"/>
  <c r="AG2530" i="11"/>
  <c r="AL2534" i="11"/>
  <c r="AE2538" i="11"/>
  <c r="AL2543" i="11"/>
  <c r="AE2546" i="11"/>
  <c r="AE2551" i="11"/>
  <c r="AD2551" i="11" s="1"/>
  <c r="AI2551" i="11" s="1"/>
  <c r="AJ2551" i="11" s="1"/>
  <c r="AD2557" i="11"/>
  <c r="AI2557" i="11" s="1"/>
  <c r="AJ2557" i="11" s="1"/>
  <c r="AK2558" i="11"/>
  <c r="AG2558" i="11"/>
  <c r="AE2558" i="11"/>
  <c r="Z2563" i="11"/>
  <c r="AH2563" i="11" s="1"/>
  <c r="AG2564" i="11"/>
  <c r="AF2564" i="11"/>
  <c r="AE2564" i="11"/>
  <c r="AK2564" i="11"/>
  <c r="AD2573" i="11"/>
  <c r="AI2573" i="11" s="1"/>
  <c r="AJ2573" i="11" s="1"/>
  <c r="AK2574" i="11"/>
  <c r="AG2574" i="11"/>
  <c r="AE2574" i="11"/>
  <c r="AG2580" i="11"/>
  <c r="AF2580" i="11"/>
  <c r="AE2580" i="11"/>
  <c r="AK2580" i="11"/>
  <c r="AB2582" i="11"/>
  <c r="AG2582" i="11"/>
  <c r="AD2587" i="11"/>
  <c r="Z2587" i="11"/>
  <c r="AH2587" i="11" s="1"/>
  <c r="AL2588" i="11"/>
  <c r="AD2590" i="11"/>
  <c r="AF2609" i="11"/>
  <c r="AB2609" i="11"/>
  <c r="AE2611" i="11"/>
  <c r="AB2611" i="11"/>
  <c r="AG2611" i="11"/>
  <c r="AK2625" i="11"/>
  <c r="AF2625" i="11"/>
  <c r="AL2625" i="11"/>
  <c r="AG2625" i="11"/>
  <c r="AG2633" i="11"/>
  <c r="AF2633" i="11"/>
  <c r="AK2633" i="11"/>
  <c r="AB2644" i="11"/>
  <c r="AG2644" i="11"/>
  <c r="AF2644" i="11"/>
  <c r="AG2719" i="11"/>
  <c r="AF2719" i="11"/>
  <c r="AB2719" i="11"/>
  <c r="AD2740" i="11"/>
  <c r="AI2740" i="11" s="1"/>
  <c r="AJ2740" i="11" s="1"/>
  <c r="AG2742" i="11"/>
  <c r="AF2742" i="11"/>
  <c r="AE2742" i="11"/>
  <c r="AL2742" i="11"/>
  <c r="AK2742" i="11"/>
  <c r="AK2789" i="11"/>
  <c r="AG2789" i="11"/>
  <c r="AL2789" i="11"/>
  <c r="AF2789" i="11"/>
  <c r="AF2791" i="11"/>
  <c r="AB2791" i="11"/>
  <c r="AF2879" i="11"/>
  <c r="AG2879" i="11"/>
  <c r="AL2879" i="11"/>
  <c r="AE2879" i="11"/>
  <c r="Z2951" i="11"/>
  <c r="AH2951" i="11" s="1"/>
  <c r="AK3023" i="11"/>
  <c r="AG3023" i="11"/>
  <c r="AF3023" i="11"/>
  <c r="AL3023" i="11"/>
  <c r="AE3023" i="11"/>
  <c r="AE2390" i="11"/>
  <c r="AD2390" i="11" s="1"/>
  <c r="AI2390" i="11" s="1"/>
  <c r="AJ2390" i="11" s="1"/>
  <c r="AE2391" i="11"/>
  <c r="AD2391" i="11" s="1"/>
  <c r="AI2391" i="11" s="1"/>
  <c r="AJ2391" i="11" s="1"/>
  <c r="AF2392" i="11"/>
  <c r="AL2398" i="11"/>
  <c r="AL2399" i="11"/>
  <c r="AK2400" i="11"/>
  <c r="AG2415" i="11"/>
  <c r="AE2422" i="11"/>
  <c r="AE2423" i="11"/>
  <c r="AF2424" i="11"/>
  <c r="AL2430" i="11"/>
  <c r="AL2431" i="11"/>
  <c r="AK2432" i="11"/>
  <c r="Z2440" i="11"/>
  <c r="AH2440" i="11" s="1"/>
  <c r="AG2447" i="11"/>
  <c r="AD2447" i="11" s="1"/>
  <c r="AI2447" i="11" s="1"/>
  <c r="AJ2447" i="11" s="1"/>
  <c r="AE2454" i="11"/>
  <c r="AE2455" i="11"/>
  <c r="Z2455" i="11" s="1"/>
  <c r="AH2455" i="11" s="1"/>
  <c r="AF2456" i="11"/>
  <c r="AL2462" i="11"/>
  <c r="AL2463" i="11"/>
  <c r="AK2464" i="11"/>
  <c r="AG2479" i="11"/>
  <c r="AD2479" i="11" s="1"/>
  <c r="AI2479" i="11" s="1"/>
  <c r="AJ2479" i="11" s="1"/>
  <c r="AE2486" i="11"/>
  <c r="AE2487" i="11"/>
  <c r="AD2487" i="11" s="1"/>
  <c r="AI2487" i="11" s="1"/>
  <c r="AJ2487" i="11" s="1"/>
  <c r="AF2488" i="11"/>
  <c r="AL2494" i="11"/>
  <c r="AL2495" i="11"/>
  <c r="AK2496" i="11"/>
  <c r="AG2511" i="11"/>
  <c r="AG2524" i="11"/>
  <c r="AF2524" i="11"/>
  <c r="AE2535" i="11"/>
  <c r="Z2541" i="11"/>
  <c r="AH2541" i="11" s="1"/>
  <c r="AG2544" i="11"/>
  <c r="AF2544" i="11"/>
  <c r="AE2544" i="11"/>
  <c r="AD2544" i="11" s="1"/>
  <c r="AI2544" i="11" s="1"/>
  <c r="AJ2544" i="11" s="1"/>
  <c r="AE2550" i="11"/>
  <c r="AD2553" i="11"/>
  <c r="AI2553" i="11" s="1"/>
  <c r="AJ2553" i="11" s="1"/>
  <c r="AK2554" i="11"/>
  <c r="AG2554" i="11"/>
  <c r="AD2554" i="11" s="1"/>
  <c r="AI2554" i="11" s="1"/>
  <c r="AJ2554" i="11" s="1"/>
  <c r="AE2554" i="11"/>
  <c r="AG2560" i="11"/>
  <c r="AF2560" i="11"/>
  <c r="AE2560" i="11"/>
  <c r="Z2560" i="11" s="1"/>
  <c r="AH2560" i="11" s="1"/>
  <c r="AK2560" i="11"/>
  <c r="AD2569" i="11"/>
  <c r="AI2569" i="11" s="1"/>
  <c r="AJ2569" i="11" s="1"/>
  <c r="AK2570" i="11"/>
  <c r="AG2570" i="11"/>
  <c r="AE2570" i="11"/>
  <c r="Z2570" i="11" s="1"/>
  <c r="AH2570" i="11" s="1"/>
  <c r="AG2576" i="11"/>
  <c r="AF2576" i="11"/>
  <c r="AD2576" i="11" s="1"/>
  <c r="AI2576" i="11" s="1"/>
  <c r="AJ2576" i="11" s="1"/>
  <c r="AE2576" i="11"/>
  <c r="AK2576" i="11"/>
  <c r="Z2581" i="11"/>
  <c r="AK2592" i="11"/>
  <c r="AF2592" i="11"/>
  <c r="AD2592" i="11" s="1"/>
  <c r="AI2592" i="11" s="1"/>
  <c r="AJ2592" i="11" s="1"/>
  <c r="AL2592" i="11"/>
  <c r="AE2593" i="11"/>
  <c r="AG2601" i="11"/>
  <c r="AF2601" i="11"/>
  <c r="AD2601" i="11" s="1"/>
  <c r="AK2601" i="11"/>
  <c r="AL2601" i="11"/>
  <c r="AB2614" i="11"/>
  <c r="AG2614" i="11"/>
  <c r="AF2626" i="11"/>
  <c r="AE2626" i="11"/>
  <c r="AL2626" i="11"/>
  <c r="AK2626" i="11"/>
  <c r="AG2626" i="11"/>
  <c r="Z2631" i="11"/>
  <c r="AH2631" i="11" s="1"/>
  <c r="AD2651" i="11"/>
  <c r="AI2651" i="11" s="1"/>
  <c r="AJ2651" i="11" s="1"/>
  <c r="Z2651" i="11"/>
  <c r="AH2651" i="11" s="1"/>
  <c r="AK2672" i="11"/>
  <c r="AG2672" i="11"/>
  <c r="AF2672" i="11"/>
  <c r="AL2672" i="11"/>
  <c r="AB2678" i="11"/>
  <c r="AE2678" i="11"/>
  <c r="AE2692" i="11"/>
  <c r="Z2692" i="11" s="1"/>
  <c r="AH2692" i="11" s="1"/>
  <c r="AK2692" i="11"/>
  <c r="AG2692" i="11"/>
  <c r="AL2692" i="11"/>
  <c r="AK2693" i="11"/>
  <c r="AL2693" i="11"/>
  <c r="AF2693" i="11"/>
  <c r="AG2693" i="11"/>
  <c r="Z2693" i="11" s="1"/>
  <c r="AH2693" i="11" s="1"/>
  <c r="Z2698" i="11"/>
  <c r="AD2698" i="11"/>
  <c r="AG2702" i="11"/>
  <c r="AF2702" i="11"/>
  <c r="Z2702" i="11" s="1"/>
  <c r="AH2702" i="11" s="1"/>
  <c r="AL2702" i="11"/>
  <c r="AK2702" i="11"/>
  <c r="AE2702" i="11"/>
  <c r="Z2734" i="11"/>
  <c r="AH2734" i="11" s="1"/>
  <c r="AE2756" i="11"/>
  <c r="AK2756" i="11"/>
  <c r="AG2756" i="11"/>
  <c r="AL2756" i="11"/>
  <c r="AK2757" i="11"/>
  <c r="AG2757" i="11"/>
  <c r="AL2757" i="11"/>
  <c r="AF2757" i="11"/>
  <c r="AF2759" i="11"/>
  <c r="AB2759" i="11"/>
  <c r="AF2787" i="11"/>
  <c r="AB2787" i="11"/>
  <c r="AK2801" i="11"/>
  <c r="AG2801" i="11"/>
  <c r="AL2801" i="11"/>
  <c r="AF2801" i="11"/>
  <c r="AD2801" i="11" s="1"/>
  <c r="AI2801" i="11" s="1"/>
  <c r="AJ2801" i="11" s="1"/>
  <c r="AF2815" i="11"/>
  <c r="AL2815" i="11"/>
  <c r="AK2815" i="11"/>
  <c r="AG2815" i="11"/>
  <c r="AG2830" i="11"/>
  <c r="AB2830" i="11"/>
  <c r="AE2853" i="11"/>
  <c r="AF2909" i="11"/>
  <c r="AK2909" i="11"/>
  <c r="AL2909" i="11"/>
  <c r="AE2909" i="11"/>
  <c r="AG2938" i="11"/>
  <c r="AE2938" i="11"/>
  <c r="AB2938" i="11"/>
  <c r="Z3000" i="11"/>
  <c r="AH3000" i="11" s="1"/>
  <c r="AD3000" i="11"/>
  <c r="AI3000" i="11" s="1"/>
  <c r="AJ3000" i="11" s="1"/>
  <c r="AE3179" i="11"/>
  <c r="AG3179" i="11"/>
  <c r="AB3179" i="11"/>
  <c r="AE2392" i="11"/>
  <c r="AF2396" i="11"/>
  <c r="AB2401" i="11"/>
  <c r="AL2402" i="11"/>
  <c r="AL2403" i="11"/>
  <c r="Z2410" i="11"/>
  <c r="AH2410" i="11" s="1"/>
  <c r="AE2424" i="11"/>
  <c r="AL2425" i="11"/>
  <c r="AF2428" i="11"/>
  <c r="AB2433" i="11"/>
  <c r="AL2434" i="11"/>
  <c r="AL2435" i="11"/>
  <c r="AK2438" i="11"/>
  <c r="AK2439" i="11"/>
  <c r="Z2442" i="11"/>
  <c r="AH2442" i="11" s="1"/>
  <c r="AE2456" i="11"/>
  <c r="AL2457" i="11"/>
  <c r="AF2460" i="11"/>
  <c r="Z2460" i="11" s="1"/>
  <c r="AB2465" i="11"/>
  <c r="AL2466" i="11"/>
  <c r="AL2467" i="11"/>
  <c r="AE2488" i="11"/>
  <c r="AL2489" i="11"/>
  <c r="AF2492" i="11"/>
  <c r="AD2492" i="11" s="1"/>
  <c r="AI2492" i="11" s="1"/>
  <c r="AJ2492" i="11" s="1"/>
  <c r="AB2497" i="11"/>
  <c r="AL2498" i="11"/>
  <c r="AL2499" i="11"/>
  <c r="Z2519" i="11"/>
  <c r="AH2519" i="11" s="1"/>
  <c r="AL2519" i="11"/>
  <c r="AB2521" i="11"/>
  <c r="AE2524" i="11"/>
  <c r="Z2524" i="11" s="1"/>
  <c r="AH2524" i="11" s="1"/>
  <c r="AL2530" i="11"/>
  <c r="AE2534" i="11"/>
  <c r="AF2535" i="11"/>
  <c r="Z2547" i="11"/>
  <c r="AF2550" i="11"/>
  <c r="AF2554" i="11"/>
  <c r="AG2563" i="11"/>
  <c r="AE2563" i="11"/>
  <c r="AF2563" i="11"/>
  <c r="AF2570" i="11"/>
  <c r="AG2579" i="11"/>
  <c r="AE2579" i="11"/>
  <c r="AF2579" i="11"/>
  <c r="Z2583" i="11"/>
  <c r="AH2583" i="11" s="1"/>
  <c r="AI2587" i="11"/>
  <c r="AJ2587" i="11" s="1"/>
  <c r="AD2591" i="11"/>
  <c r="AI2591" i="11" s="1"/>
  <c r="AJ2591" i="11" s="1"/>
  <c r="Z2591" i="11"/>
  <c r="AH2591" i="11" s="1"/>
  <c r="AG2596" i="11"/>
  <c r="AB2612" i="11"/>
  <c r="AG2612" i="11"/>
  <c r="AD2616" i="11"/>
  <c r="AI2616" i="11" s="1"/>
  <c r="AJ2616" i="11" s="1"/>
  <c r="AF2618" i="11"/>
  <c r="AL2618" i="11"/>
  <c r="AK2618" i="11"/>
  <c r="AE2618" i="11"/>
  <c r="AG2618" i="11"/>
  <c r="AD2632" i="11"/>
  <c r="AI2632" i="11" s="1"/>
  <c r="AJ2632" i="11" s="1"/>
  <c r="AF2641" i="11"/>
  <c r="Z2645" i="11"/>
  <c r="AD2645" i="11"/>
  <c r="AI2645" i="11" s="1"/>
  <c r="AJ2645" i="11" s="1"/>
  <c r="AL2653" i="11"/>
  <c r="AK2664" i="11"/>
  <c r="AL2664" i="11"/>
  <c r="AF2664" i="11"/>
  <c r="AD2664" i="11" s="1"/>
  <c r="AI2664" i="11" s="1"/>
  <c r="AJ2664" i="11" s="1"/>
  <c r="AE2684" i="11"/>
  <c r="AK2684" i="11"/>
  <c r="AL2684" i="11"/>
  <c r="AG2684" i="11"/>
  <c r="AG2695" i="11"/>
  <c r="AE2695" i="11"/>
  <c r="AF2695" i="11"/>
  <c r="AB2695" i="11"/>
  <c r="AI2715" i="11"/>
  <c r="AJ2715" i="11" s="1"/>
  <c r="AE2748" i="11"/>
  <c r="AK2748" i="11"/>
  <c r="AL2748" i="11"/>
  <c r="AG2748" i="11"/>
  <c r="AF2771" i="11"/>
  <c r="AB2771" i="11"/>
  <c r="AK2785" i="11"/>
  <c r="AG2785" i="11"/>
  <c r="AL2785" i="11"/>
  <c r="AF2785" i="11"/>
  <c r="AF2823" i="11"/>
  <c r="AG2823" i="11"/>
  <c r="AE2823" i="11"/>
  <c r="AL2823" i="11"/>
  <c r="AK2823" i="11"/>
  <c r="Z2908" i="11"/>
  <c r="AD2908" i="11"/>
  <c r="AF2928" i="11"/>
  <c r="AE2928" i="11"/>
  <c r="AG2928" i="11"/>
  <c r="AB2928" i="11"/>
  <c r="Z2973" i="11"/>
  <c r="Z3037" i="11"/>
  <c r="AH3037" i="11" s="1"/>
  <c r="AF3218" i="11"/>
  <c r="AL3218" i="11"/>
  <c r="AK3218" i="11"/>
  <c r="AG3218" i="11"/>
  <c r="AE3218" i="11"/>
  <c r="AD3218" i="11" s="1"/>
  <c r="AB3232" i="11"/>
  <c r="AF3232" i="11"/>
  <c r="AE3232" i="11"/>
  <c r="AG3232" i="11"/>
  <c r="AE2398" i="11"/>
  <c r="AE2399" i="11"/>
  <c r="AF2400" i="11"/>
  <c r="AD2405" i="11"/>
  <c r="AE2430" i="11"/>
  <c r="AE2431" i="11"/>
  <c r="AF2432" i="11"/>
  <c r="AD2437" i="11"/>
  <c r="AI2437" i="11" s="1"/>
  <c r="AJ2437" i="11" s="1"/>
  <c r="Z2443" i="11"/>
  <c r="AH2443" i="11" s="1"/>
  <c r="AE2462" i="11"/>
  <c r="AE2463" i="11"/>
  <c r="Z2463" i="11" s="1"/>
  <c r="AH2463" i="11" s="1"/>
  <c r="AF2464" i="11"/>
  <c r="AD2469" i="11"/>
  <c r="AI2469" i="11" s="1"/>
  <c r="AJ2469" i="11" s="1"/>
  <c r="AE2494" i="11"/>
  <c r="AE2495" i="11"/>
  <c r="Z2495" i="11" s="1"/>
  <c r="AH2495" i="11" s="1"/>
  <c r="AF2496" i="11"/>
  <c r="AD2501" i="11"/>
  <c r="AI2501" i="11" s="1"/>
  <c r="AJ2501" i="11" s="1"/>
  <c r="AE2522" i="11"/>
  <c r="AG2532" i="11"/>
  <c r="AF2532" i="11"/>
  <c r="AE2543" i="11"/>
  <c r="AG2548" i="11"/>
  <c r="AF2548" i="11"/>
  <c r="AE2548" i="11"/>
  <c r="AD2548" i="11" s="1"/>
  <c r="AI2548" i="11" s="1"/>
  <c r="AJ2548" i="11" s="1"/>
  <c r="AG2556" i="11"/>
  <c r="AF2556" i="11"/>
  <c r="AE2556" i="11"/>
  <c r="AK2556" i="11"/>
  <c r="AD2565" i="11"/>
  <c r="AI2565" i="11" s="1"/>
  <c r="AJ2565" i="11" s="1"/>
  <c r="AK2566" i="11"/>
  <c r="AG2566" i="11"/>
  <c r="AE2566" i="11"/>
  <c r="Z2571" i="11"/>
  <c r="AH2571" i="11" s="1"/>
  <c r="AG2572" i="11"/>
  <c r="AF2572" i="11"/>
  <c r="AE2572" i="11"/>
  <c r="AK2572" i="11"/>
  <c r="AL2584" i="11"/>
  <c r="AK2584" i="11"/>
  <c r="AF2584" i="11"/>
  <c r="AD2584" i="11" s="1"/>
  <c r="AI2584" i="11" s="1"/>
  <c r="AJ2584" i="11" s="1"/>
  <c r="AG2584" i="11"/>
  <c r="AK2593" i="11"/>
  <c r="AF2593" i="11"/>
  <c r="AL2593" i="11"/>
  <c r="AF2602" i="11"/>
  <c r="AG2602" i="11"/>
  <c r="AE2602" i="11"/>
  <c r="AL2602" i="11"/>
  <c r="AG2603" i="11"/>
  <c r="AF2603" i="11"/>
  <c r="AE2603" i="11"/>
  <c r="AB2603" i="11"/>
  <c r="AE2679" i="11"/>
  <c r="AF2679" i="11"/>
  <c r="AB2679" i="11"/>
  <c r="AG2679" i="11"/>
  <c r="AB2704" i="11"/>
  <c r="AG2704" i="11"/>
  <c r="AG2710" i="11"/>
  <c r="AF2710" i="11"/>
  <c r="AE2710" i="11"/>
  <c r="AL2710" i="11"/>
  <c r="AK2710" i="11"/>
  <c r="Z2713" i="11"/>
  <c r="AK2733" i="11"/>
  <c r="AG2733" i="11"/>
  <c r="AF2733" i="11"/>
  <c r="AL2733" i="11"/>
  <c r="AK2769" i="11"/>
  <c r="AG2769" i="11"/>
  <c r="AL2769" i="11"/>
  <c r="AF2769" i="11"/>
  <c r="AG2835" i="11"/>
  <c r="AB2835" i="11"/>
  <c r="AK2853" i="11"/>
  <c r="AG2853" i="11"/>
  <c r="AF2853" i="11"/>
  <c r="AG2856" i="11"/>
  <c r="AF2856" i="11"/>
  <c r="AE2856" i="11"/>
  <c r="AB2856" i="11"/>
  <c r="AG2864" i="11"/>
  <c r="AE2864" i="11"/>
  <c r="AB2864" i="11"/>
  <c r="AF2864" i="11"/>
  <c r="Z2904" i="11"/>
  <c r="AH2904" i="11" s="1"/>
  <c r="AD2904" i="11"/>
  <c r="AG2970" i="11"/>
  <c r="AF2970" i="11"/>
  <c r="AE2970" i="11"/>
  <c r="AB2970" i="11"/>
  <c r="AD3046" i="11"/>
  <c r="AI3046" i="11" s="1"/>
  <c r="AJ3046" i="11" s="1"/>
  <c r="Z3046" i="11"/>
  <c r="AH3046" i="11" s="1"/>
  <c r="AH3422" i="11"/>
  <c r="AL2343" i="11"/>
  <c r="AL2347" i="11"/>
  <c r="AL2351" i="11"/>
  <c r="AL2355" i="11"/>
  <c r="AL2359" i="11"/>
  <c r="AL2363" i="11"/>
  <c r="AL2367" i="11"/>
  <c r="AL2371" i="11"/>
  <c r="AL2375" i="11"/>
  <c r="AL2379" i="11"/>
  <c r="AL2383" i="11"/>
  <c r="AL2387" i="11"/>
  <c r="AF2398" i="11"/>
  <c r="AF2399" i="11"/>
  <c r="AE2400" i="11"/>
  <c r="AD2400" i="11" s="1"/>
  <c r="AE2401" i="11"/>
  <c r="AE2402" i="11"/>
  <c r="AE2403" i="11"/>
  <c r="AF2404" i="11"/>
  <c r="AF2430" i="11"/>
  <c r="AF2431" i="11"/>
  <c r="AE2432" i="11"/>
  <c r="AE2433" i="11"/>
  <c r="AE2434" i="11"/>
  <c r="AE2435" i="11"/>
  <c r="AF2436" i="11"/>
  <c r="AF2462" i="11"/>
  <c r="AD2462" i="11" s="1"/>
  <c r="AI2462" i="11" s="1"/>
  <c r="AJ2462" i="11" s="1"/>
  <c r="AF2463" i="11"/>
  <c r="AE2464" i="11"/>
  <c r="AD2464" i="11" s="1"/>
  <c r="AI2464" i="11" s="1"/>
  <c r="AJ2464" i="11" s="1"/>
  <c r="AE2465" i="11"/>
  <c r="AE2466" i="11"/>
  <c r="AE2467" i="11"/>
  <c r="AF2468" i="11"/>
  <c r="AF2494" i="11"/>
  <c r="AF2495" i="11"/>
  <c r="AE2496" i="11"/>
  <c r="AE2497" i="11"/>
  <c r="AE2498" i="11"/>
  <c r="AE2499" i="11"/>
  <c r="AF2500" i="11"/>
  <c r="AH2503" i="11"/>
  <c r="AG2520" i="11"/>
  <c r="AF2520" i="11"/>
  <c r="AD2520" i="11" s="1"/>
  <c r="AI2520" i="11" s="1"/>
  <c r="AJ2520" i="11" s="1"/>
  <c r="AF2521" i="11"/>
  <c r="AF2522" i="11"/>
  <c r="Z2527" i="11"/>
  <c r="AH2527" i="11" s="1"/>
  <c r="AB2529" i="11"/>
  <c r="AE2531" i="11"/>
  <c r="AD2531" i="11" s="1"/>
  <c r="AI2531" i="11" s="1"/>
  <c r="AJ2531" i="11" s="1"/>
  <c r="AE2532" i="11"/>
  <c r="AD2532" i="11" s="1"/>
  <c r="AI2532" i="11" s="1"/>
  <c r="AJ2532" i="11" s="1"/>
  <c r="AE2542" i="11"/>
  <c r="AF2543" i="11"/>
  <c r="Z2551" i="11"/>
  <c r="AH2551" i="11" s="1"/>
  <c r="AL2554" i="11"/>
  <c r="AG2559" i="11"/>
  <c r="AE2559" i="11"/>
  <c r="AF2559" i="11"/>
  <c r="AF2566" i="11"/>
  <c r="AL2570" i="11"/>
  <c r="AG2575" i="11"/>
  <c r="AE2575" i="11"/>
  <c r="AF2575" i="11"/>
  <c r="AG2595" i="11"/>
  <c r="AE2595" i="11"/>
  <c r="AB2595" i="11"/>
  <c r="Z2619" i="11"/>
  <c r="AH2619" i="11" s="1"/>
  <c r="AG2674" i="11"/>
  <c r="AF2674" i="11"/>
  <c r="AK2674" i="11"/>
  <c r="AE2674" i="11"/>
  <c r="AL2674" i="11"/>
  <c r="AG2687" i="11"/>
  <c r="AE2687" i="11"/>
  <c r="AF2687" i="11"/>
  <c r="AB2687" i="11"/>
  <c r="AE2724" i="11"/>
  <c r="AK2724" i="11"/>
  <c r="AG2724" i="11"/>
  <c r="AL2724" i="11"/>
  <c r="AK2725" i="11"/>
  <c r="AL2725" i="11"/>
  <c r="AF2725" i="11"/>
  <c r="AG2725" i="11"/>
  <c r="Z2725" i="11" s="1"/>
  <c r="AH2725" i="11" s="1"/>
  <c r="Z2730" i="11"/>
  <c r="AH2730" i="11" s="1"/>
  <c r="AD2730" i="11"/>
  <c r="AI2730" i="11" s="1"/>
  <c r="AJ2730" i="11" s="1"/>
  <c r="AG2734" i="11"/>
  <c r="AF2734" i="11"/>
  <c r="AL2734" i="11"/>
  <c r="AK2734" i="11"/>
  <c r="AE2734" i="11"/>
  <c r="AD2734" i="11" s="1"/>
  <c r="Z2742" i="11"/>
  <c r="AH2742" i="11" s="1"/>
  <c r="AF2751" i="11"/>
  <c r="AB2751" i="11"/>
  <c r="AD2852" i="11"/>
  <c r="AI2852" i="11" s="1"/>
  <c r="AJ2852" i="11" s="1"/>
  <c r="Z2852" i="11"/>
  <c r="AH2852" i="11" s="1"/>
  <c r="AG2866" i="11"/>
  <c r="AF2866" i="11"/>
  <c r="AB2866" i="11"/>
  <c r="AK2877" i="11"/>
  <c r="AL2877" i="11"/>
  <c r="AF2877" i="11"/>
  <c r="AD2877" i="11" s="1"/>
  <c r="AF2880" i="11"/>
  <c r="AE2880" i="11"/>
  <c r="AG2880" i="11"/>
  <c r="AB2880" i="11"/>
  <c r="AH2908" i="11"/>
  <c r="AI2908" i="11"/>
  <c r="AJ2908" i="11" s="1"/>
  <c r="AF2963" i="11"/>
  <c r="AL2963" i="11"/>
  <c r="AK2963" i="11"/>
  <c r="AG2963" i="11"/>
  <c r="AE2963" i="11"/>
  <c r="Z3055" i="11"/>
  <c r="AH3055" i="11" s="1"/>
  <c r="AB3152" i="11"/>
  <c r="AF3152" i="11"/>
  <c r="AE3152" i="11"/>
  <c r="AG3152" i="11"/>
  <c r="AF3158" i="11"/>
  <c r="AL3158" i="11"/>
  <c r="AG3158" i="11"/>
  <c r="AK3158" i="11"/>
  <c r="AE2363" i="11"/>
  <c r="AG2400" i="11"/>
  <c r="AE2404" i="11"/>
  <c r="AF2408" i="11"/>
  <c r="Z2408" i="11" s="1"/>
  <c r="AH2408" i="11" s="1"/>
  <c r="AG2432" i="11"/>
  <c r="AE2436" i="11"/>
  <c r="Z2436" i="11" s="1"/>
  <c r="AH2436" i="11" s="1"/>
  <c r="AL2437" i="11"/>
  <c r="AD2443" i="11"/>
  <c r="AI2443" i="11" s="1"/>
  <c r="AJ2443" i="11" s="1"/>
  <c r="AG2464" i="11"/>
  <c r="AE2468" i="11"/>
  <c r="AL2469" i="11"/>
  <c r="AF2472" i="11"/>
  <c r="AD2472" i="11" s="1"/>
  <c r="AG2496" i="11"/>
  <c r="AE2500" i="11"/>
  <c r="AF2504" i="11"/>
  <c r="AD2504" i="11" s="1"/>
  <c r="AI2504" i="11" s="1"/>
  <c r="AJ2504" i="11" s="1"/>
  <c r="AB2517" i="11"/>
  <c r="AE2520" i="11"/>
  <c r="AG2521" i="11"/>
  <c r="AG2522" i="11"/>
  <c r="AE2530" i="11"/>
  <c r="AG2540" i="11"/>
  <c r="AF2540" i="11"/>
  <c r="Z2540" i="11" s="1"/>
  <c r="AH2540" i="11" s="1"/>
  <c r="AF2542" i="11"/>
  <c r="AK2544" i="11"/>
  <c r="AE2547" i="11"/>
  <c r="AD2547" i="11" s="1"/>
  <c r="AH2547" i="11" s="1"/>
  <c r="AL2550" i="11"/>
  <c r="AG2552" i="11"/>
  <c r="AF2552" i="11"/>
  <c r="AE2552" i="11"/>
  <c r="AK2552" i="11"/>
  <c r="AL2560" i="11"/>
  <c r="AD2561" i="11"/>
  <c r="AI2561" i="11" s="1"/>
  <c r="AJ2561" i="11" s="1"/>
  <c r="AK2562" i="11"/>
  <c r="AG2562" i="11"/>
  <c r="AE2562" i="11"/>
  <c r="Z2567" i="11"/>
  <c r="AH2567" i="11" s="1"/>
  <c r="AG2568" i="11"/>
  <c r="AF2568" i="11"/>
  <c r="AE2568" i="11"/>
  <c r="AK2568" i="11"/>
  <c r="AD2571" i="11"/>
  <c r="AI2571" i="11" s="1"/>
  <c r="AJ2571" i="11" s="1"/>
  <c r="AL2576" i="11"/>
  <c r="AD2577" i="11"/>
  <c r="AI2577" i="11" s="1"/>
  <c r="AJ2577" i="11" s="1"/>
  <c r="AK2578" i="11"/>
  <c r="AG2578" i="11"/>
  <c r="AE2578" i="11"/>
  <c r="Z2589" i="11"/>
  <c r="AH2589" i="11" s="1"/>
  <c r="AF2594" i="11"/>
  <c r="AE2594" i="11"/>
  <c r="AD2594" i="11" s="1"/>
  <c r="AI2594" i="11" s="1"/>
  <c r="AJ2594" i="11" s="1"/>
  <c r="AL2594" i="11"/>
  <c r="AG2594" i="11"/>
  <c r="AE2598" i="11"/>
  <c r="Z2601" i="11"/>
  <c r="AK2602" i="11"/>
  <c r="Z2613" i="11"/>
  <c r="AD2613" i="11"/>
  <c r="AI2613" i="11" s="1"/>
  <c r="AJ2613" i="11" s="1"/>
  <c r="AL2614" i="11"/>
  <c r="AD2615" i="11"/>
  <c r="AI2615" i="11" s="1"/>
  <c r="AJ2615" i="11" s="1"/>
  <c r="AL2616" i="11"/>
  <c r="AK2616" i="11"/>
  <c r="AF2616" i="11"/>
  <c r="Z2616" i="11" s="1"/>
  <c r="AH2616" i="11" s="1"/>
  <c r="AG2616" i="11"/>
  <c r="AK2624" i="11"/>
  <c r="AF2624" i="11"/>
  <c r="Z2624" i="11" s="1"/>
  <c r="AH2624" i="11" s="1"/>
  <c r="AL2624" i="11"/>
  <c r="AE2643" i="11"/>
  <c r="AB2643" i="11"/>
  <c r="AG2643" i="11"/>
  <c r="AF2643" i="11"/>
  <c r="AB2646" i="11"/>
  <c r="AG2646" i="11"/>
  <c r="AE2646" i="11"/>
  <c r="AE2671" i="11"/>
  <c r="AG2671" i="11"/>
  <c r="AF2671" i="11"/>
  <c r="AB2671" i="11"/>
  <c r="AD2692" i="11"/>
  <c r="AI2692" i="11" s="1"/>
  <c r="AJ2692" i="11" s="1"/>
  <c r="AE2716" i="11"/>
  <c r="AD2716" i="11" s="1"/>
  <c r="AK2716" i="11"/>
  <c r="AL2716" i="11"/>
  <c r="AG2716" i="11"/>
  <c r="AG2727" i="11"/>
  <c r="AF2727" i="11"/>
  <c r="AB2727" i="11"/>
  <c r="AD2755" i="11"/>
  <c r="AI2755" i="11" s="1"/>
  <c r="AJ2755" i="11" s="1"/>
  <c r="AD2813" i="11"/>
  <c r="AI2813" i="11" s="1"/>
  <c r="AJ2813" i="11" s="1"/>
  <c r="Z2813" i="11"/>
  <c r="AH2813" i="11" s="1"/>
  <c r="AF2819" i="11"/>
  <c r="AK2819" i="11"/>
  <c r="AG2819" i="11"/>
  <c r="AL2819" i="11"/>
  <c r="AE2819" i="11"/>
  <c r="AD2819" i="11" s="1"/>
  <c r="AI2819" i="11" s="1"/>
  <c r="AJ2819" i="11" s="1"/>
  <c r="AE2835" i="11"/>
  <c r="AL2849" i="11"/>
  <c r="AG2849" i="11"/>
  <c r="AK2849" i="11"/>
  <c r="AE2849" i="11"/>
  <c r="AF2870" i="11"/>
  <c r="AL2870" i="11"/>
  <c r="AK2870" i="11"/>
  <c r="AG2870" i="11"/>
  <c r="AE2870" i="11"/>
  <c r="AD2873" i="11"/>
  <c r="AB2898" i="11"/>
  <c r="AG2898" i="11"/>
  <c r="AF2898" i="11"/>
  <c r="AF2947" i="11"/>
  <c r="AL2947" i="11"/>
  <c r="AK2947" i="11"/>
  <c r="AG2947" i="11"/>
  <c r="AE2947" i="11"/>
  <c r="AD2960" i="11"/>
  <c r="AI2960" i="11" s="1"/>
  <c r="AJ2960" i="11" s="1"/>
  <c r="AG2976" i="11"/>
  <c r="AF2976" i="11"/>
  <c r="AE2976" i="11"/>
  <c r="AB2976" i="11"/>
  <c r="AB2977" i="11"/>
  <c r="AG2977" i="11"/>
  <c r="AF3107" i="11"/>
  <c r="AL3107" i="11"/>
  <c r="AK3107" i="11"/>
  <c r="AG3107" i="11"/>
  <c r="AE3107" i="11"/>
  <c r="AG3177" i="11"/>
  <c r="AF3177" i="11"/>
  <c r="AE3177" i="11"/>
  <c r="AL3177" i="11"/>
  <c r="AE2648" i="11"/>
  <c r="AE2649" i="11"/>
  <c r="AE2656" i="11"/>
  <c r="AG2666" i="11"/>
  <c r="AF2666" i="11"/>
  <c r="AE2677" i="11"/>
  <c r="AE2685" i="11"/>
  <c r="AG2694" i="11"/>
  <c r="AF2694" i="11"/>
  <c r="AI2698" i="11"/>
  <c r="AJ2698" i="11" s="1"/>
  <c r="AD2707" i="11"/>
  <c r="AI2707" i="11" s="1"/>
  <c r="AJ2707" i="11" s="1"/>
  <c r="AE2708" i="11"/>
  <c r="AK2708" i="11"/>
  <c r="AF2708" i="11"/>
  <c r="AE2717" i="11"/>
  <c r="AG2726" i="11"/>
  <c r="AF2726" i="11"/>
  <c r="AD2739" i="11"/>
  <c r="AI2739" i="11" s="1"/>
  <c r="AJ2739" i="11" s="1"/>
  <c r="AE2740" i="11"/>
  <c r="AK2740" i="11"/>
  <c r="AF2740" i="11"/>
  <c r="AE2749" i="11"/>
  <c r="AK2761" i="11"/>
  <c r="AG2761" i="11"/>
  <c r="AE2761" i="11"/>
  <c r="AK2777" i="11"/>
  <c r="AG2777" i="11"/>
  <c r="AE2777" i="11"/>
  <c r="AK2793" i="11"/>
  <c r="AG2793" i="11"/>
  <c r="AE2793" i="11"/>
  <c r="AF2807" i="11"/>
  <c r="AE2807" i="11"/>
  <c r="AL2807" i="11"/>
  <c r="AK2807" i="11"/>
  <c r="AG2807" i="11"/>
  <c r="AG2846" i="11"/>
  <c r="AE2866" i="11"/>
  <c r="AG2890" i="11"/>
  <c r="AE2890" i="11"/>
  <c r="AB2890" i="11"/>
  <c r="AF2899" i="11"/>
  <c r="AL2899" i="11"/>
  <c r="AK2899" i="11"/>
  <c r="AF2911" i="11"/>
  <c r="AG2911" i="11"/>
  <c r="AL2911" i="11"/>
  <c r="AF2912" i="11"/>
  <c r="AE2912" i="11"/>
  <c r="AI2941" i="11"/>
  <c r="AJ2941" i="11" s="1"/>
  <c r="AG2950" i="11"/>
  <c r="AF2950" i="11"/>
  <c r="AE2950" i="11"/>
  <c r="AG2966" i="11"/>
  <c r="AF2966" i="11"/>
  <c r="AE2966" i="11"/>
  <c r="AG2987" i="11"/>
  <c r="AF2987" i="11"/>
  <c r="AL2987" i="11"/>
  <c r="AK2987" i="11"/>
  <c r="Z3036" i="11"/>
  <c r="AH3036" i="11" s="1"/>
  <c r="AD3036" i="11"/>
  <c r="AI3036" i="11" s="1"/>
  <c r="AJ3036" i="11" s="1"/>
  <c r="AK3047" i="11"/>
  <c r="AG3047" i="11"/>
  <c r="AF3047" i="11"/>
  <c r="AL3047" i="11"/>
  <c r="AF3095" i="11"/>
  <c r="AG3095" i="11"/>
  <c r="AE3095" i="11"/>
  <c r="AK3095" i="11"/>
  <c r="AL3095" i="11"/>
  <c r="AG3120" i="11"/>
  <c r="AB3120" i="11"/>
  <c r="AF3120" i="11"/>
  <c r="AE3120" i="11"/>
  <c r="AF3186" i="11"/>
  <c r="AK3186" i="11"/>
  <c r="AG3186" i="11"/>
  <c r="AE3186" i="11"/>
  <c r="AB3220" i="11"/>
  <c r="AF3220" i="11"/>
  <c r="AG3220" i="11"/>
  <c r="AE3220" i="11"/>
  <c r="AL3315" i="11"/>
  <c r="AE2588" i="11"/>
  <c r="AE2589" i="11"/>
  <c r="AD2589" i="11" s="1"/>
  <c r="AI2589" i="11" s="1"/>
  <c r="AJ2589" i="11" s="1"/>
  <c r="AE2620" i="11"/>
  <c r="AE2621" i="11"/>
  <c r="AB2627" i="11"/>
  <c r="AF2648" i="11"/>
  <c r="AF2649" i="11"/>
  <c r="AE2650" i="11"/>
  <c r="Z2650" i="11" s="1"/>
  <c r="AH2650" i="11" s="1"/>
  <c r="AE2652" i="11"/>
  <c r="AE2653" i="11"/>
  <c r="AG2654" i="11"/>
  <c r="AD2654" i="11" s="1"/>
  <c r="AI2654" i="11" s="1"/>
  <c r="AJ2654" i="11" s="1"/>
  <c r="AF2654" i="11"/>
  <c r="AF2656" i="11"/>
  <c r="AB2663" i="11"/>
  <c r="AE2665" i="11"/>
  <c r="AE2666" i="11"/>
  <c r="AE2676" i="11"/>
  <c r="AF2677" i="11"/>
  <c r="AG2683" i="11"/>
  <c r="AD2683" i="11" s="1"/>
  <c r="AI2683" i="11" s="1"/>
  <c r="AJ2683" i="11" s="1"/>
  <c r="AE2683" i="11"/>
  <c r="Z2683" i="11" s="1"/>
  <c r="AH2683" i="11" s="1"/>
  <c r="AF2685" i="11"/>
  <c r="AE2689" i="11"/>
  <c r="AE2694" i="11"/>
  <c r="AG2698" i="11"/>
  <c r="AF2698" i="11"/>
  <c r="AG2708" i="11"/>
  <c r="AB2711" i="11"/>
  <c r="AE2712" i="11"/>
  <c r="AK2712" i="11"/>
  <c r="AF2712" i="11"/>
  <c r="AF2717" i="11"/>
  <c r="AE2721" i="11"/>
  <c r="Z2721" i="11" s="1"/>
  <c r="AH2721" i="11" s="1"/>
  <c r="AE2726" i="11"/>
  <c r="AG2730" i="11"/>
  <c r="AF2730" i="11"/>
  <c r="AI2734" i="11"/>
  <c r="AJ2734" i="11" s="1"/>
  <c r="AG2740" i="11"/>
  <c r="AB2743" i="11"/>
  <c r="AE2744" i="11"/>
  <c r="AK2744" i="11"/>
  <c r="AF2744" i="11"/>
  <c r="AF2749" i="11"/>
  <c r="AE2753" i="11"/>
  <c r="AF2761" i="11"/>
  <c r="Z2761" i="11" s="1"/>
  <c r="AH2761" i="11" s="1"/>
  <c r="AB2763" i="11"/>
  <c r="AE2764" i="11"/>
  <c r="AK2764" i="11"/>
  <c r="AF2764" i="11"/>
  <c r="Z2769" i="11"/>
  <c r="AH2769" i="11" s="1"/>
  <c r="AG2770" i="11"/>
  <c r="AF2770" i="11"/>
  <c r="AE2770" i="11"/>
  <c r="AF2777" i="11"/>
  <c r="AB2779" i="11"/>
  <c r="AE2780" i="11"/>
  <c r="AK2780" i="11"/>
  <c r="AF2780" i="11"/>
  <c r="Z2785" i="11"/>
  <c r="AH2785" i="11" s="1"/>
  <c r="AG2786" i="11"/>
  <c r="AF2786" i="11"/>
  <c r="AE2786" i="11"/>
  <c r="AI2789" i="11"/>
  <c r="AJ2789" i="11" s="1"/>
  <c r="AF2793" i="11"/>
  <c r="AB2795" i="11"/>
  <c r="AE2796" i="11"/>
  <c r="AK2796" i="11"/>
  <c r="AF2796" i="11"/>
  <c r="Z2801" i="11"/>
  <c r="AH2801" i="11" s="1"/>
  <c r="AG2802" i="11"/>
  <c r="AF2802" i="11"/>
  <c r="AE2802" i="11"/>
  <c r="AF2805" i="11"/>
  <c r="AL2805" i="11"/>
  <c r="AK2805" i="11"/>
  <c r="AG2805" i="11"/>
  <c r="AG2814" i="11"/>
  <c r="Z2814" i="11" s="1"/>
  <c r="AH2814" i="11" s="1"/>
  <c r="Z2815" i="11"/>
  <c r="AH2815" i="11" s="1"/>
  <c r="AL2846" i="11"/>
  <c r="AF2851" i="11"/>
  <c r="Z2851" i="11" s="1"/>
  <c r="AH2851" i="11" s="1"/>
  <c r="AK2851" i="11"/>
  <c r="AG2851" i="11"/>
  <c r="AF2855" i="11"/>
  <c r="AG2855" i="11"/>
  <c r="AE2855" i="11"/>
  <c r="AF2860" i="11"/>
  <c r="Z2860" i="11" s="1"/>
  <c r="AH2860" i="11" s="1"/>
  <c r="AE2860" i="11"/>
  <c r="AB2865" i="11"/>
  <c r="AG2865" i="11"/>
  <c r="AG2867" i="11"/>
  <c r="AB2867" i="11"/>
  <c r="AD2883" i="11"/>
  <c r="AI2883" i="11" s="1"/>
  <c r="AJ2883" i="11" s="1"/>
  <c r="AF2887" i="11"/>
  <c r="AL2887" i="11"/>
  <c r="AG2887" i="11"/>
  <c r="AE2887" i="11"/>
  <c r="Z2888" i="11"/>
  <c r="AH2888" i="11" s="1"/>
  <c r="AD2888" i="11"/>
  <c r="AI2888" i="11" s="1"/>
  <c r="AJ2888" i="11" s="1"/>
  <c r="AB2912" i="11"/>
  <c r="AG2918" i="11"/>
  <c r="AF2918" i="11"/>
  <c r="AE2918" i="11"/>
  <c r="AH2920" i="11"/>
  <c r="AB2930" i="11"/>
  <c r="AG2930" i="11"/>
  <c r="Z2940" i="11"/>
  <c r="AH2940" i="11" s="1"/>
  <c r="AD2940" i="11"/>
  <c r="AI2940" i="11" s="1"/>
  <c r="AJ2940" i="11" s="1"/>
  <c r="AF2941" i="11"/>
  <c r="AK2941" i="11"/>
  <c r="AG2941" i="11"/>
  <c r="AB2950" i="11"/>
  <c r="AG2954" i="11"/>
  <c r="AF2954" i="11"/>
  <c r="AE2954" i="11"/>
  <c r="AB2954" i="11"/>
  <c r="AG2960" i="11"/>
  <c r="AF2960" i="11"/>
  <c r="AE2960" i="11"/>
  <c r="Z2960" i="11" s="1"/>
  <c r="AH2960" i="11" s="1"/>
  <c r="AB2966" i="11"/>
  <c r="AG2982" i="11"/>
  <c r="AF2982" i="11"/>
  <c r="AE2982" i="11"/>
  <c r="AD2986" i="11"/>
  <c r="Z2986" i="11"/>
  <c r="Z3012" i="11"/>
  <c r="AD3012" i="11"/>
  <c r="AI3012" i="11" s="1"/>
  <c r="AJ3012" i="11" s="1"/>
  <c r="Z3024" i="11"/>
  <c r="AH3024" i="11" s="1"/>
  <c r="AD3024" i="11"/>
  <c r="AK3035" i="11"/>
  <c r="AG3035" i="11"/>
  <c r="AF3035" i="11"/>
  <c r="AL3035" i="11"/>
  <c r="AH3042" i="11"/>
  <c r="AF3079" i="11"/>
  <c r="AK3079" i="11"/>
  <c r="AG3079" i="11"/>
  <c r="AE3079" i="11"/>
  <c r="AL3079" i="11"/>
  <c r="AE3084" i="11"/>
  <c r="AG3084" i="11"/>
  <c r="AF3084" i="11"/>
  <c r="AG3089" i="11"/>
  <c r="AL3089" i="11"/>
  <c r="AK3089" i="11"/>
  <c r="AE3100" i="11"/>
  <c r="AG3100" i="11"/>
  <c r="AF3100" i="11"/>
  <c r="AL3105" i="11"/>
  <c r="AG3105" i="11"/>
  <c r="AK3105" i="11"/>
  <c r="AG3125" i="11"/>
  <c r="AF3125" i="11"/>
  <c r="Z3125" i="11" s="1"/>
  <c r="AL3125" i="11"/>
  <c r="AK3125" i="11"/>
  <c r="AF3127" i="11"/>
  <c r="Z3127" i="11" s="1"/>
  <c r="AG3127" i="11"/>
  <c r="AE3127" i="11"/>
  <c r="AK3127" i="11"/>
  <c r="AL3127" i="11"/>
  <c r="AF3202" i="11"/>
  <c r="AK3202" i="11"/>
  <c r="AE3202" i="11"/>
  <c r="AL3202" i="11"/>
  <c r="AG3202" i="11"/>
  <c r="AB3295" i="11"/>
  <c r="AE3295" i="11"/>
  <c r="AB3828" i="11"/>
  <c r="AG3828" i="11"/>
  <c r="AE3828" i="11"/>
  <c r="AG2588" i="11"/>
  <c r="AG2589" i="11"/>
  <c r="AG2590" i="11"/>
  <c r="Z2590" i="11" s="1"/>
  <c r="AL2595" i="11"/>
  <c r="AE2596" i="11"/>
  <c r="AE2597" i="11"/>
  <c r="AD2597" i="11" s="1"/>
  <c r="AI2597" i="11" s="1"/>
  <c r="AJ2597" i="11" s="1"/>
  <c r="AF2598" i="11"/>
  <c r="AH2601" i="11"/>
  <c r="AG2620" i="11"/>
  <c r="AG2621" i="11"/>
  <c r="AG2622" i="11"/>
  <c r="Z2622" i="11" s="1"/>
  <c r="AL2627" i="11"/>
  <c r="AE2627" i="11"/>
  <c r="AE2628" i="11"/>
  <c r="AD2628" i="11" s="1"/>
  <c r="AI2628" i="11" s="1"/>
  <c r="AJ2628" i="11" s="1"/>
  <c r="AE2629" i="11"/>
  <c r="AD2629" i="11" s="1"/>
  <c r="AI2629" i="11" s="1"/>
  <c r="AJ2629" i="11" s="1"/>
  <c r="AF2630" i="11"/>
  <c r="AG2652" i="11"/>
  <c r="AG2653" i="11"/>
  <c r="AG2662" i="11"/>
  <c r="AF2662" i="11"/>
  <c r="Z2662" i="11" s="1"/>
  <c r="AH2662" i="11" s="1"/>
  <c r="AF2663" i="11"/>
  <c r="AG2665" i="11"/>
  <c r="Z2665" i="11" s="1"/>
  <c r="AE2673" i="11"/>
  <c r="Z2673" i="11" s="1"/>
  <c r="AH2673" i="11" s="1"/>
  <c r="AG2676" i="11"/>
  <c r="AE2688" i="11"/>
  <c r="Z2688" i="11" s="1"/>
  <c r="AH2688" i="11" s="1"/>
  <c r="AK2688" i="11"/>
  <c r="AF2688" i="11"/>
  <c r="AG2689" i="11"/>
  <c r="AG2691" i="11"/>
  <c r="AE2691" i="11"/>
  <c r="AE2697" i="11"/>
  <c r="AH2698" i="11"/>
  <c r="AD2701" i="11"/>
  <c r="AI2701" i="11" s="1"/>
  <c r="AJ2701" i="11" s="1"/>
  <c r="AG2706" i="11"/>
  <c r="AF2706" i="11"/>
  <c r="Z2709" i="11"/>
  <c r="AH2709" i="11" s="1"/>
  <c r="AE2711" i="11"/>
  <c r="AF2711" i="11"/>
  <c r="AE2720" i="11"/>
  <c r="AK2720" i="11"/>
  <c r="AF2720" i="11"/>
  <c r="AG2721" i="11"/>
  <c r="AE2729" i="11"/>
  <c r="AG2738" i="11"/>
  <c r="AF2738" i="11"/>
  <c r="Z2738" i="11" s="1"/>
  <c r="AH2738" i="11" s="1"/>
  <c r="AG2743" i="11"/>
  <c r="AE2752" i="11"/>
  <c r="AD2752" i="11" s="1"/>
  <c r="AK2752" i="11"/>
  <c r="AF2752" i="11"/>
  <c r="AG2753" i="11"/>
  <c r="AE2760" i="11"/>
  <c r="AD2760" i="11" s="1"/>
  <c r="AI2760" i="11" s="1"/>
  <c r="AJ2760" i="11" s="1"/>
  <c r="AK2760" i="11"/>
  <c r="AF2760" i="11"/>
  <c r="AL2761" i="11"/>
  <c r="AG2763" i="11"/>
  <c r="AG2766" i="11"/>
  <c r="AF2766" i="11"/>
  <c r="AE2766" i="11"/>
  <c r="AI2769" i="11"/>
  <c r="AJ2769" i="11" s="1"/>
  <c r="AD2769" i="11"/>
  <c r="AE2776" i="11"/>
  <c r="AD2776" i="11" s="1"/>
  <c r="AI2776" i="11" s="1"/>
  <c r="AJ2776" i="11" s="1"/>
  <c r="AK2776" i="11"/>
  <c r="AF2776" i="11"/>
  <c r="AL2777" i="11"/>
  <c r="AG2779" i="11"/>
  <c r="AG2782" i="11"/>
  <c r="AF2782" i="11"/>
  <c r="AE2782" i="11"/>
  <c r="Z2782" i="11" s="1"/>
  <c r="AH2782" i="11" s="1"/>
  <c r="AI2785" i="11"/>
  <c r="AJ2785" i="11" s="1"/>
  <c r="AD2785" i="11"/>
  <c r="AE2792" i="11"/>
  <c r="AK2792" i="11"/>
  <c r="AF2792" i="11"/>
  <c r="AL2793" i="11"/>
  <c r="AG2795" i="11"/>
  <c r="AG2798" i="11"/>
  <c r="AF2798" i="11"/>
  <c r="AE2798" i="11"/>
  <c r="AE2806" i="11"/>
  <c r="Z2806" i="11" s="1"/>
  <c r="AH2806" i="11" s="1"/>
  <c r="AD2815" i="11"/>
  <c r="AI2815" i="11" s="1"/>
  <c r="AJ2815" i="11" s="1"/>
  <c r="AL2817" i="11"/>
  <c r="AG2817" i="11"/>
  <c r="Z2817" i="11" s="1"/>
  <c r="AH2817" i="11" s="1"/>
  <c r="AF2817" i="11"/>
  <c r="AD2820" i="11"/>
  <c r="AH2820" i="11" s="1"/>
  <c r="AK2821" i="11"/>
  <c r="AG2821" i="11"/>
  <c r="AF2821" i="11"/>
  <c r="AE2821" i="11"/>
  <c r="AG2824" i="11"/>
  <c r="AF2824" i="11"/>
  <c r="AE2824" i="11"/>
  <c r="AF2838" i="11"/>
  <c r="AL2838" i="11"/>
  <c r="AK2838" i="11"/>
  <c r="AF2847" i="11"/>
  <c r="AL2847" i="11"/>
  <c r="AE2847" i="11"/>
  <c r="AB2848" i="11"/>
  <c r="AG2848" i="11"/>
  <c r="AK2855" i="11"/>
  <c r="AF2865" i="11"/>
  <c r="AE2867" i="11"/>
  <c r="AI2873" i="11"/>
  <c r="AJ2873" i="11" s="1"/>
  <c r="AG2886" i="11"/>
  <c r="AF2886" i="11"/>
  <c r="AE2886" i="11"/>
  <c r="AD2886" i="11" s="1"/>
  <c r="AI2886" i="11" s="1"/>
  <c r="AJ2886" i="11" s="1"/>
  <c r="AG2906" i="11"/>
  <c r="AE2906" i="11"/>
  <c r="AB2906" i="11"/>
  <c r="AG2912" i="11"/>
  <c r="AF2915" i="11"/>
  <c r="AD2915" i="11" s="1"/>
  <c r="AI2915" i="11" s="1"/>
  <c r="AJ2915" i="11" s="1"/>
  <c r="AL2915" i="11"/>
  <c r="AK2915" i="11"/>
  <c r="AE2930" i="11"/>
  <c r="AF2935" i="11"/>
  <c r="AL2935" i="11"/>
  <c r="AG2935" i="11"/>
  <c r="AE2935" i="11"/>
  <c r="Z2936" i="11"/>
  <c r="AD2936" i="11"/>
  <c r="AB2961" i="11"/>
  <c r="AG2961" i="11"/>
  <c r="AF2979" i="11"/>
  <c r="Z2979" i="11" s="1"/>
  <c r="AH2979" i="11" s="1"/>
  <c r="AL2979" i="11"/>
  <c r="AK2979" i="11"/>
  <c r="AI2986" i="11"/>
  <c r="AJ2986" i="11" s="1"/>
  <c r="AH2986" i="11"/>
  <c r="AL2990" i="11"/>
  <c r="AG2993" i="11"/>
  <c r="AF2993" i="11"/>
  <c r="AD2993" i="11" s="1"/>
  <c r="AK2993" i="11"/>
  <c r="AL2993" i="11"/>
  <c r="AG3005" i="11"/>
  <c r="AF3005" i="11"/>
  <c r="Z3005" i="11" s="1"/>
  <c r="AH3005" i="11" s="1"/>
  <c r="AK3005" i="11"/>
  <c r="AL3005" i="11"/>
  <c r="AD3022" i="11"/>
  <c r="Z3022" i="11"/>
  <c r="AH3022" i="11" s="1"/>
  <c r="AD3034" i="11"/>
  <c r="Z3034" i="11"/>
  <c r="AH3034" i="11" s="1"/>
  <c r="AF3190" i="11"/>
  <c r="AL3190" i="11"/>
  <c r="AK3190" i="11"/>
  <c r="AE3190" i="11"/>
  <c r="Z3190" i="11" s="1"/>
  <c r="AH3190" i="11" s="1"/>
  <c r="AG3190" i="11"/>
  <c r="AB3200" i="11"/>
  <c r="AF3200" i="11"/>
  <c r="AG3200" i="11"/>
  <c r="AE3200" i="11"/>
  <c r="AB3247" i="11"/>
  <c r="AG3247" i="11"/>
  <c r="AE3247" i="11"/>
  <c r="AG3257" i="11"/>
  <c r="AF3257" i="11"/>
  <c r="AB3257" i="11"/>
  <c r="AE3257" i="11"/>
  <c r="AD3399" i="11"/>
  <c r="AI3399" i="11" s="1"/>
  <c r="AJ3399" i="11" s="1"/>
  <c r="Z3399" i="11"/>
  <c r="AH3399" i="11" s="1"/>
  <c r="AH2581" i="11"/>
  <c r="AG2598" i="11"/>
  <c r="AF2599" i="11"/>
  <c r="AE2604" i="11"/>
  <c r="AE2605" i="11"/>
  <c r="AF2606" i="11"/>
  <c r="AH2623" i="11"/>
  <c r="AG2630" i="11"/>
  <c r="AF2631" i="11"/>
  <c r="AD2631" i="11" s="1"/>
  <c r="AI2631" i="11" s="1"/>
  <c r="AJ2631" i="11" s="1"/>
  <c r="AE2636" i="11"/>
  <c r="AE2637" i="11"/>
  <c r="AF2638" i="11"/>
  <c r="AK2648" i="11"/>
  <c r="AK2649" i="11"/>
  <c r="AL2656" i="11"/>
  <c r="AE2660" i="11"/>
  <c r="AK2665" i="11"/>
  <c r="AK2666" i="11"/>
  <c r="AD2669" i="11"/>
  <c r="AI2669" i="11" s="1"/>
  <c r="AJ2669" i="11" s="1"/>
  <c r="AG2670" i="11"/>
  <c r="AF2670" i="11"/>
  <c r="AG2673" i="11"/>
  <c r="AE2681" i="11"/>
  <c r="AL2689" i="11"/>
  <c r="AL2694" i="11"/>
  <c r="AE2696" i="11"/>
  <c r="AK2696" i="11"/>
  <c r="AF2696" i="11"/>
  <c r="AG2697" i="11"/>
  <c r="AK2698" i="11"/>
  <c r="AG2699" i="11"/>
  <c r="AE2699" i="11"/>
  <c r="AE2705" i="11"/>
  <c r="AL2712" i="11"/>
  <c r="AG2714" i="11"/>
  <c r="AF2714" i="11"/>
  <c r="AE2719" i="11"/>
  <c r="AL2721" i="11"/>
  <c r="AL2726" i="11"/>
  <c r="AE2728" i="11"/>
  <c r="AK2728" i="11"/>
  <c r="AF2728" i="11"/>
  <c r="AD2728" i="11" s="1"/>
  <c r="AI2728" i="11" s="1"/>
  <c r="AJ2728" i="11" s="1"/>
  <c r="AG2729" i="11"/>
  <c r="AK2730" i="11"/>
  <c r="AE2737" i="11"/>
  <c r="AD2741" i="11"/>
  <c r="AI2741" i="11" s="1"/>
  <c r="AJ2741" i="11" s="1"/>
  <c r="AL2744" i="11"/>
  <c r="AG2746" i="11"/>
  <c r="AF2746" i="11"/>
  <c r="Z2749" i="11"/>
  <c r="AH2749" i="11" s="1"/>
  <c r="AG2751" i="11"/>
  <c r="AL2753" i="11"/>
  <c r="AG2759" i="11"/>
  <c r="AG2762" i="11"/>
  <c r="AF2762" i="11"/>
  <c r="AE2762" i="11"/>
  <c r="AL2770" i="11"/>
  <c r="AE2772" i="11"/>
  <c r="AK2772" i="11"/>
  <c r="AF2772" i="11"/>
  <c r="AG2775" i="11"/>
  <c r="Z2777" i="11"/>
  <c r="AH2777" i="11" s="1"/>
  <c r="AG2778" i="11"/>
  <c r="AF2778" i="11"/>
  <c r="AE2778" i="11"/>
  <c r="AL2786" i="11"/>
  <c r="AE2788" i="11"/>
  <c r="AK2788" i="11"/>
  <c r="AF2788" i="11"/>
  <c r="AG2791" i="11"/>
  <c r="Z2793" i="11"/>
  <c r="AH2793" i="11" s="1"/>
  <c r="AG2794" i="11"/>
  <c r="AF2794" i="11"/>
  <c r="AE2794" i="11"/>
  <c r="Z2794" i="11" s="1"/>
  <c r="AH2794" i="11" s="1"/>
  <c r="AL2802" i="11"/>
  <c r="AL2804" i="11"/>
  <c r="AF2804" i="11"/>
  <c r="AD2804" i="11" s="1"/>
  <c r="AK2804" i="11"/>
  <c r="AG2804" i="11"/>
  <c r="AF2806" i="11"/>
  <c r="AL2806" i="11"/>
  <c r="AK2806" i="11"/>
  <c r="AL2821" i="11"/>
  <c r="AG2832" i="11"/>
  <c r="AE2832" i="11"/>
  <c r="AB2832" i="11"/>
  <c r="AE2833" i="11"/>
  <c r="Z2841" i="11"/>
  <c r="AH2841" i="11" s="1"/>
  <c r="Z2842" i="11"/>
  <c r="AH2842" i="11" s="1"/>
  <c r="AG2845" i="11"/>
  <c r="AD2845" i="11" s="1"/>
  <c r="AI2845" i="11" s="1"/>
  <c r="AJ2845" i="11" s="1"/>
  <c r="AK2847" i="11"/>
  <c r="AE2848" i="11"/>
  <c r="AL2850" i="11"/>
  <c r="AG2850" i="11"/>
  <c r="AE2850" i="11"/>
  <c r="Z2857" i="11"/>
  <c r="AH2857" i="11" s="1"/>
  <c r="AF2862" i="11"/>
  <c r="AF2871" i="11"/>
  <c r="AE2871" i="11"/>
  <c r="AL2871" i="11"/>
  <c r="AK2871" i="11"/>
  <c r="AG2871" i="11"/>
  <c r="AH2873" i="11"/>
  <c r="AD2876" i="11"/>
  <c r="AI2876" i="11" s="1"/>
  <c r="AJ2876" i="11" s="1"/>
  <c r="Z2876" i="11"/>
  <c r="AH2876" i="11" s="1"/>
  <c r="AF2883" i="11"/>
  <c r="Z2883" i="11" s="1"/>
  <c r="AH2883" i="11" s="1"/>
  <c r="AL2883" i="11"/>
  <c r="AK2883" i="11"/>
  <c r="AF2895" i="11"/>
  <c r="AG2895" i="11"/>
  <c r="AL2895" i="11"/>
  <c r="AF2896" i="11"/>
  <c r="AE2896" i="11"/>
  <c r="AG2901" i="11"/>
  <c r="AF2906" i="11"/>
  <c r="AB2914" i="11"/>
  <c r="AG2914" i="11"/>
  <c r="Z2931" i="11"/>
  <c r="AG2934" i="11"/>
  <c r="AF2934" i="11"/>
  <c r="AE2934" i="11"/>
  <c r="AH2936" i="11"/>
  <c r="AI2936" i="11"/>
  <c r="AJ2936" i="11" s="1"/>
  <c r="Z2941" i="11"/>
  <c r="AH2941" i="11" s="1"/>
  <c r="AF2951" i="11"/>
  <c r="AD2951" i="11" s="1"/>
  <c r="AI2951" i="11" s="1"/>
  <c r="AJ2951" i="11" s="1"/>
  <c r="AL2951" i="11"/>
  <c r="AK2951" i="11"/>
  <c r="AG2951" i="11"/>
  <c r="AF2957" i="11"/>
  <c r="AL2957" i="11"/>
  <c r="AK2957" i="11"/>
  <c r="AG2957" i="11"/>
  <c r="AF2967" i="11"/>
  <c r="AD2967" i="11" s="1"/>
  <c r="AL2967" i="11"/>
  <c r="AK2967" i="11"/>
  <c r="AG2967" i="11"/>
  <c r="AI2968" i="11"/>
  <c r="AJ2968" i="11" s="1"/>
  <c r="AI2973" i="11"/>
  <c r="AJ2973" i="11" s="1"/>
  <c r="AH2973" i="11"/>
  <c r="AI3010" i="11"/>
  <c r="AJ3010" i="11" s="1"/>
  <c r="AK3015" i="11"/>
  <c r="AG3015" i="11"/>
  <c r="AF3015" i="11"/>
  <c r="Z3015" i="11" s="1"/>
  <c r="AL3015" i="11"/>
  <c r="AI3022" i="11"/>
  <c r="AJ3022" i="11" s="1"/>
  <c r="Z3044" i="11"/>
  <c r="AH3044" i="11" s="1"/>
  <c r="AD3044" i="11"/>
  <c r="AG3049" i="11"/>
  <c r="AF3049" i="11"/>
  <c r="AK3049" i="11"/>
  <c r="AL3049" i="11"/>
  <c r="AG3062" i="11"/>
  <c r="AF3062" i="11"/>
  <c r="AL3062" i="11"/>
  <c r="AK3062" i="11"/>
  <c r="Z3086" i="11"/>
  <c r="AH3086" i="11" s="1"/>
  <c r="AD3086" i="11"/>
  <c r="AI3086" i="11" s="1"/>
  <c r="AJ3086" i="11" s="1"/>
  <c r="AG3088" i="11"/>
  <c r="AB3088" i="11"/>
  <c r="AF3088" i="11"/>
  <c r="AE3088" i="11"/>
  <c r="Z3102" i="11"/>
  <c r="AD3102" i="11"/>
  <c r="AB3104" i="11"/>
  <c r="AG3104" i="11"/>
  <c r="AF3104" i="11"/>
  <c r="AE3104" i="11"/>
  <c r="AL3109" i="11"/>
  <c r="AK3109" i="11"/>
  <c r="AG3109" i="11"/>
  <c r="AF3109" i="11"/>
  <c r="AF3111" i="11"/>
  <c r="AK3111" i="11"/>
  <c r="AG3111" i="11"/>
  <c r="AE3111" i="11"/>
  <c r="AL3111" i="11"/>
  <c r="AE3122" i="11"/>
  <c r="AF3123" i="11"/>
  <c r="AD3123" i="11" s="1"/>
  <c r="AI3123" i="11" s="1"/>
  <c r="AJ3123" i="11" s="1"/>
  <c r="AG3123" i="11"/>
  <c r="Z3123" i="11" s="1"/>
  <c r="AH3123" i="11" s="1"/>
  <c r="AL3123" i="11"/>
  <c r="AK3123" i="11"/>
  <c r="AI3161" i="11"/>
  <c r="AJ3161" i="11" s="1"/>
  <c r="AL2549" i="11"/>
  <c r="AK2588" i="11"/>
  <c r="AK2589" i="11"/>
  <c r="AF2604" i="11"/>
  <c r="AF2605" i="11"/>
  <c r="AE2606" i="11"/>
  <c r="AL2607" i="11"/>
  <c r="AE2607" i="11"/>
  <c r="AD2607" i="11" s="1"/>
  <c r="AI2607" i="11" s="1"/>
  <c r="AJ2607" i="11" s="1"/>
  <c r="AF2610" i="11"/>
  <c r="Z2610" i="11" s="1"/>
  <c r="AH2610" i="11" s="1"/>
  <c r="AH2613" i="11"/>
  <c r="AK2620" i="11"/>
  <c r="AK2621" i="11"/>
  <c r="AF2636" i="11"/>
  <c r="AF2637" i="11"/>
  <c r="AE2638" i="11"/>
  <c r="AE2639" i="11"/>
  <c r="Z2639" i="11" s="1"/>
  <c r="AH2639" i="11" s="1"/>
  <c r="AE2640" i="11"/>
  <c r="Z2640" i="11" s="1"/>
  <c r="AE2641" i="11"/>
  <c r="AF2642" i="11"/>
  <c r="Z2642" i="11" s="1"/>
  <c r="AH2642" i="11" s="1"/>
  <c r="AH2645" i="11"/>
  <c r="AK2650" i="11"/>
  <c r="AK2652" i="11"/>
  <c r="AK2653" i="11"/>
  <c r="AK2654" i="11"/>
  <c r="AI2657" i="11"/>
  <c r="AJ2657" i="11" s="1"/>
  <c r="AG2658" i="11"/>
  <c r="AD2658" i="11" s="1"/>
  <c r="AI2658" i="11" s="1"/>
  <c r="AJ2658" i="11" s="1"/>
  <c r="AF2658" i="11"/>
  <c r="AF2659" i="11"/>
  <c r="AF2660" i="11"/>
  <c r="AL2666" i="11"/>
  <c r="AB2667" i="11"/>
  <c r="AE2669" i="11"/>
  <c r="Z2669" i="11" s="1"/>
  <c r="AH2669" i="11" s="1"/>
  <c r="AE2670" i="11"/>
  <c r="AD2670" i="11" s="1"/>
  <c r="AI2670" i="11" s="1"/>
  <c r="AJ2670" i="11" s="1"/>
  <c r="Z2675" i="11"/>
  <c r="AH2675" i="11" s="1"/>
  <c r="AL2676" i="11"/>
  <c r="AE2680" i="11"/>
  <c r="AF2681" i="11"/>
  <c r="AG2686" i="11"/>
  <c r="AF2686" i="11"/>
  <c r="AF2691" i="11"/>
  <c r="AG2696" i="11"/>
  <c r="AL2698" i="11"/>
  <c r="AB2699" i="11"/>
  <c r="AE2700" i="11"/>
  <c r="Z2700" i="11" s="1"/>
  <c r="AH2700" i="11" s="1"/>
  <c r="AK2700" i="11"/>
  <c r="AF2700" i="11"/>
  <c r="AG2703" i="11"/>
  <c r="AE2703" i="11"/>
  <c r="AF2705" i="11"/>
  <c r="Z2707" i="11"/>
  <c r="AH2707" i="11" s="1"/>
  <c r="AE2709" i="11"/>
  <c r="AD2709" i="11" s="1"/>
  <c r="AI2709" i="11" s="1"/>
  <c r="AJ2709" i="11" s="1"/>
  <c r="AE2714" i="11"/>
  <c r="Z2714" i="11" s="1"/>
  <c r="AH2714" i="11" s="1"/>
  <c r="AG2718" i="11"/>
  <c r="AF2718" i="11"/>
  <c r="AE2723" i="11"/>
  <c r="AD2723" i="11" s="1"/>
  <c r="AI2723" i="11" s="1"/>
  <c r="AJ2723" i="11" s="1"/>
  <c r="AF2723" i="11"/>
  <c r="AG2728" i="11"/>
  <c r="AL2730" i="11"/>
  <c r="AB2731" i="11"/>
  <c r="AE2732" i="11"/>
  <c r="Z2732" i="11" s="1"/>
  <c r="AH2732" i="11" s="1"/>
  <c r="AK2732" i="11"/>
  <c r="AF2732" i="11"/>
  <c r="AF2737" i="11"/>
  <c r="Z2739" i="11"/>
  <c r="AH2739" i="11" s="1"/>
  <c r="AE2741" i="11"/>
  <c r="Z2741" i="11" s="1"/>
  <c r="AH2741" i="11" s="1"/>
  <c r="AE2746" i="11"/>
  <c r="AG2750" i="11"/>
  <c r="AF2750" i="11"/>
  <c r="Z2753" i="11"/>
  <c r="AH2753" i="11" s="1"/>
  <c r="AG2755" i="11"/>
  <c r="AL2760" i="11"/>
  <c r="AK2765" i="11"/>
  <c r="AG2765" i="11"/>
  <c r="AE2765" i="11"/>
  <c r="AD2765" i="11" s="1"/>
  <c r="AI2765" i="11" s="1"/>
  <c r="AJ2765" i="11" s="1"/>
  <c r="AK2766" i="11"/>
  <c r="AG2772" i="11"/>
  <c r="AL2776" i="11"/>
  <c r="AK2781" i="11"/>
  <c r="AG2781" i="11"/>
  <c r="Z2781" i="11" s="1"/>
  <c r="AH2781" i="11" s="1"/>
  <c r="AE2781" i="11"/>
  <c r="AK2782" i="11"/>
  <c r="AG2788" i="11"/>
  <c r="AL2792" i="11"/>
  <c r="AK2797" i="11"/>
  <c r="AG2797" i="11"/>
  <c r="AE2797" i="11"/>
  <c r="AK2798" i="11"/>
  <c r="AG2813" i="11"/>
  <c r="AL2818" i="11"/>
  <c r="AG2818" i="11"/>
  <c r="AE2818" i="11"/>
  <c r="Z2819" i="11"/>
  <c r="AH2819" i="11" s="1"/>
  <c r="AF2830" i="11"/>
  <c r="AB2834" i="11"/>
  <c r="AF2839" i="11"/>
  <c r="AD2839" i="11" s="1"/>
  <c r="AI2839" i="11" s="1"/>
  <c r="AJ2839" i="11" s="1"/>
  <c r="AE2839" i="11"/>
  <c r="AL2839" i="11"/>
  <c r="AK2839" i="11"/>
  <c r="AG2839" i="11"/>
  <c r="AD2844" i="11"/>
  <c r="AI2844" i="11" s="1"/>
  <c r="AJ2844" i="11" s="1"/>
  <c r="Z2844" i="11"/>
  <c r="AH2844" i="11" s="1"/>
  <c r="AL2845" i="11"/>
  <c r="AE2846" i="11"/>
  <c r="AF2848" i="11"/>
  <c r="AF2850" i="11"/>
  <c r="AK2854" i="11"/>
  <c r="AG2854" i="11"/>
  <c r="AF2854" i="11"/>
  <c r="AF2869" i="11"/>
  <c r="Z2869" i="11" s="1"/>
  <c r="AH2869" i="11" s="1"/>
  <c r="AL2869" i="11"/>
  <c r="AK2869" i="11"/>
  <c r="AG2869" i="11"/>
  <c r="Z2870" i="11"/>
  <c r="AD2870" i="11"/>
  <c r="AI2870" i="11" s="1"/>
  <c r="AJ2870" i="11" s="1"/>
  <c r="AE2893" i="11"/>
  <c r="Z2893" i="11" s="1"/>
  <c r="AH2893" i="11" s="1"/>
  <c r="AB2896" i="11"/>
  <c r="AE2899" i="11"/>
  <c r="AG2902" i="11"/>
  <c r="AF2902" i="11"/>
  <c r="AE2902" i="11"/>
  <c r="AI2904" i="11"/>
  <c r="AJ2904" i="11" s="1"/>
  <c r="Z2909" i="11"/>
  <c r="AH2909" i="11" s="1"/>
  <c r="Z2924" i="11"/>
  <c r="AD2924" i="11"/>
  <c r="AH2924" i="11" s="1"/>
  <c r="AF2925" i="11"/>
  <c r="AK2925" i="11"/>
  <c r="AG2925" i="11"/>
  <c r="AB2934" i="11"/>
  <c r="AD2939" i="11"/>
  <c r="AI2939" i="11" s="1"/>
  <c r="AJ2939" i="11" s="1"/>
  <c r="AB2949" i="11"/>
  <c r="AG2949" i="11"/>
  <c r="Z2956" i="11"/>
  <c r="AH2956" i="11" s="1"/>
  <c r="AD2956" i="11"/>
  <c r="AI2956" i="11" s="1"/>
  <c r="AJ2956" i="11" s="1"/>
  <c r="AB2965" i="11"/>
  <c r="AG2965" i="11"/>
  <c r="AF2973" i="11"/>
  <c r="AL2973" i="11"/>
  <c r="AK2973" i="11"/>
  <c r="AG2973" i="11"/>
  <c r="AG2983" i="11"/>
  <c r="AF2983" i="11"/>
  <c r="AL2983" i="11"/>
  <c r="AK2983" i="11"/>
  <c r="AE2987" i="11"/>
  <c r="AE2988" i="11"/>
  <c r="AG2988" i="11"/>
  <c r="AF2988" i="11"/>
  <c r="AB2988" i="11"/>
  <c r="AE2992" i="11"/>
  <c r="AG2992" i="11"/>
  <c r="AF2992" i="11"/>
  <c r="AK3003" i="11"/>
  <c r="AG3003" i="11"/>
  <c r="AF3003" i="11"/>
  <c r="AL3003" i="11"/>
  <c r="AD3014" i="11"/>
  <c r="AI3014" i="11" s="1"/>
  <c r="AJ3014" i="11" s="1"/>
  <c r="Z3014" i="11"/>
  <c r="AH3014" i="11" s="1"/>
  <c r="Z3032" i="11"/>
  <c r="AH3032" i="11" s="1"/>
  <c r="AD3032" i="11"/>
  <c r="AI3032" i="11" s="1"/>
  <c r="AJ3032" i="11" s="1"/>
  <c r="AG3037" i="11"/>
  <c r="AF3037" i="11"/>
  <c r="AK3037" i="11"/>
  <c r="AL3037" i="11"/>
  <c r="AE3047" i="11"/>
  <c r="AD3047" i="11" s="1"/>
  <c r="AI3047" i="11" s="1"/>
  <c r="AJ3047" i="11" s="1"/>
  <c r="AD3073" i="11"/>
  <c r="AI3073" i="11" s="1"/>
  <c r="AJ3073" i="11" s="1"/>
  <c r="Z3073" i="11"/>
  <c r="AH3073" i="11" s="1"/>
  <c r="Z3106" i="11"/>
  <c r="AH3106" i="11" s="1"/>
  <c r="AD3106" i="11"/>
  <c r="AI3106" i="11" s="1"/>
  <c r="AJ3106" i="11" s="1"/>
  <c r="AE3110" i="11"/>
  <c r="Z3126" i="11"/>
  <c r="AH3126" i="11" s="1"/>
  <c r="AD3126" i="11"/>
  <c r="AI3126" i="11" s="1"/>
  <c r="AJ3126" i="11" s="1"/>
  <c r="AD3165" i="11"/>
  <c r="AI3165" i="11" s="1"/>
  <c r="AJ3165" i="11" s="1"/>
  <c r="AL3186" i="11"/>
  <c r="AB3188" i="11"/>
  <c r="AF3188" i="11"/>
  <c r="AG3188" i="11"/>
  <c r="AE3188" i="11"/>
  <c r="AG3207" i="11"/>
  <c r="AE3207" i="11"/>
  <c r="AB3207" i="11"/>
  <c r="AG3227" i="11"/>
  <c r="AE3227" i="11"/>
  <c r="AB3227" i="11"/>
  <c r="AF2582" i="11"/>
  <c r="AK2590" i="11"/>
  <c r="AI2601" i="11"/>
  <c r="AJ2601" i="11" s="1"/>
  <c r="AG2606" i="11"/>
  <c r="AF2608" i="11"/>
  <c r="AL2611" i="11"/>
  <c r="AF2614" i="11"/>
  <c r="AD2619" i="11"/>
  <c r="AI2619" i="11" s="1"/>
  <c r="AJ2619" i="11" s="1"/>
  <c r="AK2622" i="11"/>
  <c r="Z2625" i="11"/>
  <c r="AH2625" i="11" s="1"/>
  <c r="AG2638" i="11"/>
  <c r="AL2643" i="11"/>
  <c r="AF2646" i="11"/>
  <c r="AL2650" i="11"/>
  <c r="AL2654" i="11"/>
  <c r="AB2655" i="11"/>
  <c r="AE2658" i="11"/>
  <c r="AG2659" i="11"/>
  <c r="AG2660" i="11"/>
  <c r="AE2668" i="11"/>
  <c r="AG2678" i="11"/>
  <c r="AF2678" i="11"/>
  <c r="AF2680" i="11"/>
  <c r="AE2686" i="11"/>
  <c r="Z2686" i="11" s="1"/>
  <c r="AH2686" i="11" s="1"/>
  <c r="AL2688" i="11"/>
  <c r="AG2690" i="11"/>
  <c r="AF2690" i="11"/>
  <c r="AL2697" i="11"/>
  <c r="AG2700" i="11"/>
  <c r="AE2704" i="11"/>
  <c r="AK2704" i="11"/>
  <c r="AF2704" i="11"/>
  <c r="AG2705" i="11"/>
  <c r="AK2706" i="11"/>
  <c r="AE2713" i="11"/>
  <c r="AD2713" i="11" s="1"/>
  <c r="AI2713" i="11" s="1"/>
  <c r="AJ2713" i="11" s="1"/>
  <c r="AE2718" i="11"/>
  <c r="AL2720" i="11"/>
  <c r="AG2722" i="11"/>
  <c r="AF2722" i="11"/>
  <c r="AE2727" i="11"/>
  <c r="AL2729" i="11"/>
  <c r="AG2732" i="11"/>
  <c r="AE2736" i="11"/>
  <c r="AK2736" i="11"/>
  <c r="AF2736" i="11"/>
  <c r="AG2737" i="11"/>
  <c r="AK2738" i="11"/>
  <c r="AE2745" i="11"/>
  <c r="AD2749" i="11"/>
  <c r="AI2749" i="11" s="1"/>
  <c r="AJ2749" i="11" s="1"/>
  <c r="AE2750" i="11"/>
  <c r="AD2750" i="11" s="1"/>
  <c r="AI2750" i="11" s="1"/>
  <c r="AJ2750" i="11" s="1"/>
  <c r="AL2752" i="11"/>
  <c r="AG2754" i="11"/>
  <c r="AF2754" i="11"/>
  <c r="AG2758" i="11"/>
  <c r="AF2758" i="11"/>
  <c r="AE2758" i="11"/>
  <c r="AL2766" i="11"/>
  <c r="AE2768" i="11"/>
  <c r="AK2768" i="11"/>
  <c r="AF2768" i="11"/>
  <c r="AG2771" i="11"/>
  <c r="AG2774" i="11"/>
  <c r="AF2774" i="11"/>
  <c r="AE2774" i="11"/>
  <c r="AD2774" i="11" s="1"/>
  <c r="AI2774" i="11" s="1"/>
  <c r="AJ2774" i="11" s="1"/>
  <c r="AL2782" i="11"/>
  <c r="AE2784" i="11"/>
  <c r="AK2784" i="11"/>
  <c r="AF2784" i="11"/>
  <c r="AD2784" i="11" s="1"/>
  <c r="AG2787" i="11"/>
  <c r="Z2789" i="11"/>
  <c r="AH2789" i="11" s="1"/>
  <c r="AG2790" i="11"/>
  <c r="AF2790" i="11"/>
  <c r="AE2790" i="11"/>
  <c r="AD2793" i="11"/>
  <c r="AI2793" i="11" s="1"/>
  <c r="AJ2793" i="11" s="1"/>
  <c r="AL2798" i="11"/>
  <c r="AE2800" i="11"/>
  <c r="AD2800" i="11" s="1"/>
  <c r="AI2800" i="11" s="1"/>
  <c r="AJ2800" i="11" s="1"/>
  <c r="AK2800" i="11"/>
  <c r="AF2800" i="11"/>
  <c r="AG2803" i="11"/>
  <c r="Z2810" i="11"/>
  <c r="AH2810" i="11" s="1"/>
  <c r="AD2812" i="11"/>
  <c r="AI2812" i="11" s="1"/>
  <c r="AJ2812" i="11" s="1"/>
  <c r="Z2812" i="11"/>
  <c r="AH2812" i="11" s="1"/>
  <c r="AE2814" i="11"/>
  <c r="AK2822" i="11"/>
  <c r="AG2822" i="11"/>
  <c r="AF2822" i="11"/>
  <c r="AD2822" i="11" s="1"/>
  <c r="AI2822" i="11" s="1"/>
  <c r="AJ2822" i="11" s="1"/>
  <c r="AF2832" i="11"/>
  <c r="AF2837" i="11"/>
  <c r="AL2837" i="11"/>
  <c r="AK2837" i="11"/>
  <c r="AG2837" i="11"/>
  <c r="Z2838" i="11"/>
  <c r="AD2838" i="11"/>
  <c r="AI2838" i="11" s="1"/>
  <c r="AJ2838" i="11" s="1"/>
  <c r="AD2842" i="11"/>
  <c r="AI2842" i="11" s="1"/>
  <c r="AJ2842" i="11" s="1"/>
  <c r="AF2846" i="11"/>
  <c r="AK2850" i="11"/>
  <c r="AL2878" i="11"/>
  <c r="AB2882" i="11"/>
  <c r="AG2882" i="11"/>
  <c r="Z2892" i="11"/>
  <c r="AD2892" i="11"/>
  <c r="AF2893" i="11"/>
  <c r="AK2893" i="11"/>
  <c r="AG2893" i="11"/>
  <c r="AK2895" i="11"/>
  <c r="AG2899" i="11"/>
  <c r="AB2902" i="11"/>
  <c r="AL2904" i="11"/>
  <c r="AE2911" i="11"/>
  <c r="AE2914" i="11"/>
  <c r="AF2919" i="11"/>
  <c r="AL2919" i="11"/>
  <c r="AG2919" i="11"/>
  <c r="AE2919" i="11"/>
  <c r="Z2920" i="11"/>
  <c r="AD2920" i="11"/>
  <c r="AI2920" i="11" s="1"/>
  <c r="AJ2920" i="11" s="1"/>
  <c r="AG2922" i="11"/>
  <c r="AE2922" i="11"/>
  <c r="AB2922" i="11"/>
  <c r="AL2925" i="11"/>
  <c r="AF2931" i="11"/>
  <c r="AD2931" i="11" s="1"/>
  <c r="AL2931" i="11"/>
  <c r="AK2931" i="11"/>
  <c r="AD2941" i="11"/>
  <c r="AF2943" i="11"/>
  <c r="Z2943" i="11" s="1"/>
  <c r="AG2943" i="11"/>
  <c r="AL2943" i="11"/>
  <c r="AF2944" i="11"/>
  <c r="AE2944" i="11"/>
  <c r="AL2958" i="11"/>
  <c r="Z2972" i="11"/>
  <c r="AH2972" i="11" s="1"/>
  <c r="AD2972" i="11"/>
  <c r="AI2972" i="11" s="1"/>
  <c r="AJ2972" i="11" s="1"/>
  <c r="AB2981" i="11"/>
  <c r="AG2981" i="11"/>
  <c r="AB2985" i="11"/>
  <c r="AG2985" i="11"/>
  <c r="AB2989" i="11"/>
  <c r="AG2989" i="11"/>
  <c r="AB2992" i="11"/>
  <c r="AD3002" i="11"/>
  <c r="AH3002" i="11" s="1"/>
  <c r="Z3002" i="11"/>
  <c r="AG3013" i="11"/>
  <c r="AD3013" i="11" s="1"/>
  <c r="AF3013" i="11"/>
  <c r="AK3013" i="11"/>
  <c r="AL3013" i="11"/>
  <c r="AG3025" i="11"/>
  <c r="AF3025" i="11"/>
  <c r="AK3025" i="11"/>
  <c r="AL3025" i="11"/>
  <c r="AE3035" i="11"/>
  <c r="AI3044" i="11"/>
  <c r="AJ3044" i="11" s="1"/>
  <c r="Z3048" i="11"/>
  <c r="AD3048" i="11"/>
  <c r="AI3048" i="11" s="1"/>
  <c r="AJ3048" i="11" s="1"/>
  <c r="AE3089" i="11"/>
  <c r="Z3089" i="11" s="1"/>
  <c r="AH3089" i="11" s="1"/>
  <c r="AE3105" i="11"/>
  <c r="Z3105" i="11" s="1"/>
  <c r="AH3105" i="11" s="1"/>
  <c r="AD3128" i="11"/>
  <c r="AI3128" i="11" s="1"/>
  <c r="AJ3128" i="11" s="1"/>
  <c r="Z3128" i="11"/>
  <c r="AH3128" i="11" s="1"/>
  <c r="AF3145" i="11"/>
  <c r="AE3150" i="11"/>
  <c r="AD3150" i="11" s="1"/>
  <c r="AI3150" i="11" s="1"/>
  <c r="AJ3150" i="11" s="1"/>
  <c r="AH3156" i="11"/>
  <c r="AF3169" i="11"/>
  <c r="AB3205" i="11"/>
  <c r="AG3205" i="11"/>
  <c r="AF3205" i="11"/>
  <c r="AE3205" i="11"/>
  <c r="AD3367" i="11"/>
  <c r="AI3367" i="11" s="1"/>
  <c r="AJ3367" i="11" s="1"/>
  <c r="Z3367" i="11"/>
  <c r="AE2825" i="11"/>
  <c r="AE2826" i="11"/>
  <c r="AF2827" i="11"/>
  <c r="AE2857" i="11"/>
  <c r="AD2857" i="11" s="1"/>
  <c r="AI2857" i="11" s="1"/>
  <c r="AJ2857" i="11" s="1"/>
  <c r="AE2858" i="11"/>
  <c r="AF2859" i="11"/>
  <c r="AF2881" i="11"/>
  <c r="AE2881" i="11"/>
  <c r="AF2897" i="11"/>
  <c r="AE2897" i="11"/>
  <c r="AF2913" i="11"/>
  <c r="AE2913" i="11"/>
  <c r="AF2929" i="11"/>
  <c r="AE2929" i="11"/>
  <c r="AF2945" i="11"/>
  <c r="AE2945" i="11"/>
  <c r="AG2946" i="11"/>
  <c r="AD2946" i="11" s="1"/>
  <c r="AI2946" i="11" s="1"/>
  <c r="AJ2946" i="11" s="1"/>
  <c r="AL2956" i="11"/>
  <c r="AL2959" i="11"/>
  <c r="AF2961" i="11"/>
  <c r="AE2961" i="11"/>
  <c r="AG2962" i="11"/>
  <c r="Z2962" i="11" s="1"/>
  <c r="AH2962" i="11" s="1"/>
  <c r="AL2975" i="11"/>
  <c r="AF2977" i="11"/>
  <c r="AE2977" i="11"/>
  <c r="AG2978" i="11"/>
  <c r="AF2989" i="11"/>
  <c r="AK2989" i="11"/>
  <c r="AE2989" i="11"/>
  <c r="AD2994" i="11"/>
  <c r="Z2994" i="11"/>
  <c r="AH2994" i="11" s="1"/>
  <c r="AK2995" i="11"/>
  <c r="AG2995" i="11"/>
  <c r="AF2995" i="11"/>
  <c r="AE2995" i="11"/>
  <c r="Z3004" i="11"/>
  <c r="AH3004" i="11" s="1"/>
  <c r="AD3004" i="11"/>
  <c r="AI3004" i="11" s="1"/>
  <c r="AJ3004" i="11" s="1"/>
  <c r="AH3012" i="11"/>
  <c r="AG3017" i="11"/>
  <c r="AF3017" i="11"/>
  <c r="AK3017" i="11"/>
  <c r="AE3017" i="11"/>
  <c r="AD3026" i="11"/>
  <c r="AI3026" i="11" s="1"/>
  <c r="AJ3026" i="11" s="1"/>
  <c r="Z3026" i="11"/>
  <c r="AH3026" i="11" s="1"/>
  <c r="AK3027" i="11"/>
  <c r="AG3027" i="11"/>
  <c r="AF3027" i="11"/>
  <c r="Z3027" i="11" s="1"/>
  <c r="AH3027" i="11" s="1"/>
  <c r="AE3027" i="11"/>
  <c r="AI3034" i="11"/>
  <c r="AJ3034" i="11" s="1"/>
  <c r="AD3038" i="11"/>
  <c r="AH3038" i="11" s="1"/>
  <c r="Z3038" i="11"/>
  <c r="AK3039" i="11"/>
  <c r="AG3039" i="11"/>
  <c r="AF3039" i="11"/>
  <c r="AE3039" i="11"/>
  <c r="AD3050" i="11"/>
  <c r="Z3050" i="11"/>
  <c r="AD3054" i="11"/>
  <c r="AI3054" i="11" s="1"/>
  <c r="AJ3054" i="11" s="1"/>
  <c r="AG3056" i="11"/>
  <c r="AB3056" i="11"/>
  <c r="AG3057" i="11"/>
  <c r="AL3057" i="11"/>
  <c r="AF3057" i="11"/>
  <c r="AD3057" i="11" s="1"/>
  <c r="AI3057" i="11" s="1"/>
  <c r="AJ3057" i="11" s="1"/>
  <c r="AF3059" i="11"/>
  <c r="AG3059" i="11"/>
  <c r="AL3059" i="11"/>
  <c r="AK3059" i="11"/>
  <c r="AE3059" i="11"/>
  <c r="Z3059" i="11" s="1"/>
  <c r="AH3059" i="11" s="1"/>
  <c r="Z3070" i="11"/>
  <c r="AH3070" i="11" s="1"/>
  <c r="AD3070" i="11"/>
  <c r="AI3070" i="11" s="1"/>
  <c r="AJ3070" i="11" s="1"/>
  <c r="AB3072" i="11"/>
  <c r="AG3072" i="11"/>
  <c r="AL3073" i="11"/>
  <c r="AG3073" i="11"/>
  <c r="AF3073" i="11"/>
  <c r="AF3075" i="11"/>
  <c r="AL3075" i="11"/>
  <c r="AK3075" i="11"/>
  <c r="AG3075" i="11"/>
  <c r="AE3075" i="11"/>
  <c r="AL3077" i="11"/>
  <c r="AK3077" i="11"/>
  <c r="AG3077" i="11"/>
  <c r="AF3077" i="11"/>
  <c r="AE3077" i="11"/>
  <c r="Z3080" i="11"/>
  <c r="AH3080" i="11" s="1"/>
  <c r="AG3093" i="11"/>
  <c r="AF3093" i="11"/>
  <c r="AL3093" i="11"/>
  <c r="AK3093" i="11"/>
  <c r="AE3093" i="11"/>
  <c r="AD3096" i="11"/>
  <c r="Z3096" i="11"/>
  <c r="AH3096" i="11" s="1"/>
  <c r="AI3102" i="11"/>
  <c r="AJ3102" i="11" s="1"/>
  <c r="AF3116" i="11"/>
  <c r="AD3116" i="11" s="1"/>
  <c r="AI3116" i="11" s="1"/>
  <c r="AJ3116" i="11" s="1"/>
  <c r="AF3132" i="11"/>
  <c r="AL3136" i="11"/>
  <c r="AE3145" i="11"/>
  <c r="Z3145" i="11" s="1"/>
  <c r="AH3145" i="11" s="1"/>
  <c r="Z3153" i="11"/>
  <c r="AH3153" i="11" s="1"/>
  <c r="AD3153" i="11"/>
  <c r="AI3153" i="11" s="1"/>
  <c r="AJ3153" i="11" s="1"/>
  <c r="AG3161" i="11"/>
  <c r="AK3161" i="11"/>
  <c r="AE3169" i="11"/>
  <c r="AG3175" i="11"/>
  <c r="AB3176" i="11"/>
  <c r="AF3176" i="11"/>
  <c r="AE3176" i="11"/>
  <c r="AB3185" i="11"/>
  <c r="AE3185" i="11"/>
  <c r="AG3195" i="11"/>
  <c r="AB3201" i="11"/>
  <c r="AE3201" i="11"/>
  <c r="AD3223" i="11"/>
  <c r="Z3223" i="11"/>
  <c r="AG3241" i="11"/>
  <c r="AF3241" i="11"/>
  <c r="AB3241" i="11"/>
  <c r="AE3241" i="11"/>
  <c r="AL2707" i="11"/>
  <c r="AL2711" i="11"/>
  <c r="AH2713" i="11"/>
  <c r="AL2715" i="11"/>
  <c r="AL2719" i="11"/>
  <c r="AL2723" i="11"/>
  <c r="AL2727" i="11"/>
  <c r="AL2731" i="11"/>
  <c r="AL2735" i="11"/>
  <c r="AL2739" i="11"/>
  <c r="AL2743" i="11"/>
  <c r="AL2747" i="11"/>
  <c r="AL2751" i="11"/>
  <c r="AL2755" i="11"/>
  <c r="AL2759" i="11"/>
  <c r="AL2763" i="11"/>
  <c r="AL2767" i="11"/>
  <c r="AL2771" i="11"/>
  <c r="AL2775" i="11"/>
  <c r="AL2779" i="11"/>
  <c r="AL2783" i="11"/>
  <c r="AL2787" i="11"/>
  <c r="AL2791" i="11"/>
  <c r="AL2795" i="11"/>
  <c r="AL2799" i="11"/>
  <c r="AL2803" i="11"/>
  <c r="AF2825" i="11"/>
  <c r="AF2826" i="11"/>
  <c r="AE2827" i="11"/>
  <c r="AE2829" i="11"/>
  <c r="AD2829" i="11" s="1"/>
  <c r="AI2829" i="11" s="1"/>
  <c r="AJ2829" i="11" s="1"/>
  <c r="AE2830" i="11"/>
  <c r="AF2831" i="11"/>
  <c r="AB2836" i="11"/>
  <c r="AF2857" i="11"/>
  <c r="AF2858" i="11"/>
  <c r="AD2858" i="11" s="1"/>
  <c r="AI2858" i="11" s="1"/>
  <c r="AJ2858" i="11" s="1"/>
  <c r="AE2859" i="11"/>
  <c r="AD2859" i="11" s="1"/>
  <c r="AI2859" i="11" s="1"/>
  <c r="AJ2859" i="11" s="1"/>
  <c r="AE2861" i="11"/>
  <c r="Z2861" i="11" s="1"/>
  <c r="AE2862" i="11"/>
  <c r="AF2863" i="11"/>
  <c r="AD2863" i="11" s="1"/>
  <c r="AB2868" i="11"/>
  <c r="AG2881" i="11"/>
  <c r="AB2884" i="11"/>
  <c r="AF2891" i="11"/>
  <c r="Z2891" i="11" s="1"/>
  <c r="AH2891" i="11" s="1"/>
  <c r="AE2891" i="11"/>
  <c r="AG2897" i="11"/>
  <c r="AB2900" i="11"/>
  <c r="AF2907" i="11"/>
  <c r="AE2907" i="11"/>
  <c r="AG2913" i="11"/>
  <c r="AB2916" i="11"/>
  <c r="AF2923" i="11"/>
  <c r="AE2923" i="11"/>
  <c r="AG2929" i="11"/>
  <c r="AB2932" i="11"/>
  <c r="AF2939" i="11"/>
  <c r="AE2939" i="11"/>
  <c r="Z2939" i="11" s="1"/>
  <c r="AH2939" i="11" s="1"/>
  <c r="Z2948" i="11"/>
  <c r="AD2948" i="11"/>
  <c r="AI2948" i="11" s="1"/>
  <c r="AJ2948" i="11" s="1"/>
  <c r="AF2955" i="11"/>
  <c r="AE2955" i="11"/>
  <c r="Z2964" i="11"/>
  <c r="AH2964" i="11" s="1"/>
  <c r="AD2964" i="11"/>
  <c r="AI2964" i="11" s="1"/>
  <c r="AJ2964" i="11" s="1"/>
  <c r="AF2971" i="11"/>
  <c r="AE2971" i="11"/>
  <c r="Z2980" i="11"/>
  <c r="AH2980" i="11" s="1"/>
  <c r="AD2980" i="11"/>
  <c r="AI2980" i="11" s="1"/>
  <c r="AJ2980" i="11" s="1"/>
  <c r="AG2997" i="11"/>
  <c r="AF2997" i="11"/>
  <c r="AK2997" i="11"/>
  <c r="AE2997" i="11"/>
  <c r="AD3006" i="11"/>
  <c r="Z3006" i="11"/>
  <c r="AH3006" i="11" s="1"/>
  <c r="AK3007" i="11"/>
  <c r="AG3007" i="11"/>
  <c r="AF3007" i="11"/>
  <c r="AD3007" i="11" s="1"/>
  <c r="AI3007" i="11" s="1"/>
  <c r="AJ3007" i="11" s="1"/>
  <c r="AE3007" i="11"/>
  <c r="Z3016" i="11"/>
  <c r="AH3016" i="11" s="1"/>
  <c r="AD3016" i="11"/>
  <c r="AI3024" i="11"/>
  <c r="AJ3024" i="11" s="1"/>
  <c r="AG3029" i="11"/>
  <c r="AF3029" i="11"/>
  <c r="Z3029" i="11" s="1"/>
  <c r="AH3029" i="11" s="1"/>
  <c r="AK3029" i="11"/>
  <c r="AE3029" i="11"/>
  <c r="AG3041" i="11"/>
  <c r="AF3041" i="11"/>
  <c r="AK3041" i="11"/>
  <c r="AE3041" i="11"/>
  <c r="AH3048" i="11"/>
  <c r="Z3058" i="11"/>
  <c r="AH3058" i="11" s="1"/>
  <c r="AD3058" i="11"/>
  <c r="AI3058" i="11" s="1"/>
  <c r="AJ3058" i="11" s="1"/>
  <c r="AD3060" i="11"/>
  <c r="AI3060" i="11" s="1"/>
  <c r="AJ3060" i="11" s="1"/>
  <c r="AF3063" i="11"/>
  <c r="AG3063" i="11"/>
  <c r="AE3063" i="11"/>
  <c r="AK3063" i="11"/>
  <c r="Z3074" i="11"/>
  <c r="AH3074" i="11" s="1"/>
  <c r="AD3074" i="11"/>
  <c r="AG3116" i="11"/>
  <c r="Z3117" i="11"/>
  <c r="AH3117" i="11" s="1"/>
  <c r="AD3117" i="11"/>
  <c r="AI3117" i="11" s="1"/>
  <c r="AJ3117" i="11" s="1"/>
  <c r="AG3132" i="11"/>
  <c r="AD3133" i="11"/>
  <c r="AH3133" i="11" s="1"/>
  <c r="Z3133" i="11"/>
  <c r="AF3142" i="11"/>
  <c r="AL3142" i="11"/>
  <c r="AG3142" i="11"/>
  <c r="AF3166" i="11"/>
  <c r="AG3166" i="11"/>
  <c r="AL3166" i="11"/>
  <c r="AB3189" i="11"/>
  <c r="AF3189" i="11"/>
  <c r="AE3189" i="11"/>
  <c r="AL3195" i="11"/>
  <c r="AL3211" i="11"/>
  <c r="AL3279" i="11"/>
  <c r="AF3305" i="11"/>
  <c r="AE3305" i="11"/>
  <c r="AB3305" i="11"/>
  <c r="AG3361" i="11"/>
  <c r="AF3361" i="11"/>
  <c r="AE3361" i="11"/>
  <c r="AB3361" i="11"/>
  <c r="AB3388" i="11"/>
  <c r="AG3388" i="11"/>
  <c r="AF3390" i="11"/>
  <c r="AL3390" i="11"/>
  <c r="AK3390" i="11"/>
  <c r="AG3390" i="11"/>
  <c r="AE3390" i="11"/>
  <c r="AB3414" i="11"/>
  <c r="AG3414" i="11"/>
  <c r="AE3414" i="11"/>
  <c r="AE2735" i="11"/>
  <c r="Z2735" i="11" s="1"/>
  <c r="AH2735" i="11" s="1"/>
  <c r="AE2743" i="11"/>
  <c r="AE2747" i="11"/>
  <c r="Z2747" i="11" s="1"/>
  <c r="AH2747" i="11" s="1"/>
  <c r="AE2751" i="11"/>
  <c r="AE2755" i="11"/>
  <c r="Z2755" i="11" s="1"/>
  <c r="AH2755" i="11" s="1"/>
  <c r="AE2759" i="11"/>
  <c r="AE2763" i="11"/>
  <c r="AE2767" i="11"/>
  <c r="Z2767" i="11" s="1"/>
  <c r="AH2767" i="11" s="1"/>
  <c r="AE2771" i="11"/>
  <c r="AE2775" i="11"/>
  <c r="AE2779" i="11"/>
  <c r="AE2783" i="11"/>
  <c r="AE2787" i="11"/>
  <c r="AE2791" i="11"/>
  <c r="AE2795" i="11"/>
  <c r="AE2799" i="11"/>
  <c r="Z2799" i="11" s="1"/>
  <c r="AH2799" i="11" s="1"/>
  <c r="AE2803" i="11"/>
  <c r="AB2808" i="11"/>
  <c r="AL2809" i="11"/>
  <c r="AL2810" i="11"/>
  <c r="AG2827" i="11"/>
  <c r="AE2831" i="11"/>
  <c r="AD2831" i="11" s="1"/>
  <c r="AL2832" i="11"/>
  <c r="AF2835" i="11"/>
  <c r="AH2838" i="11"/>
  <c r="AB2840" i="11"/>
  <c r="AL2841" i="11"/>
  <c r="AL2842" i="11"/>
  <c r="AG2858" i="11"/>
  <c r="AG2859" i="11"/>
  <c r="AE2863" i="11"/>
  <c r="AL2864" i="11"/>
  <c r="AF2867" i="11"/>
  <c r="AH2870" i="11"/>
  <c r="AB2872" i="11"/>
  <c r="AL2873" i="11"/>
  <c r="AL2874" i="11"/>
  <c r="AB2878" i="11"/>
  <c r="AL2880" i="11"/>
  <c r="AF2885" i="11"/>
  <c r="AE2885" i="11"/>
  <c r="AG2891" i="11"/>
  <c r="AB2894" i="11"/>
  <c r="AL2896" i="11"/>
  <c r="AF2901" i="11"/>
  <c r="AE2901" i="11"/>
  <c r="AG2907" i="11"/>
  <c r="AB2910" i="11"/>
  <c r="AL2912" i="11"/>
  <c r="AF2917" i="11"/>
  <c r="AD2917" i="11" s="1"/>
  <c r="AI2917" i="11" s="1"/>
  <c r="AJ2917" i="11" s="1"/>
  <c r="AE2917" i="11"/>
  <c r="AG2923" i="11"/>
  <c r="AB2926" i="11"/>
  <c r="AL2928" i="11"/>
  <c r="AF2933" i="11"/>
  <c r="AE2933" i="11"/>
  <c r="AG2939" i="11"/>
  <c r="AB2942" i="11"/>
  <c r="AL2944" i="11"/>
  <c r="AF2949" i="11"/>
  <c r="AE2949" i="11"/>
  <c r="AG2955" i="11"/>
  <c r="AB2958" i="11"/>
  <c r="AL2960" i="11"/>
  <c r="AF2965" i="11"/>
  <c r="AE2965" i="11"/>
  <c r="AG2971" i="11"/>
  <c r="AB2974" i="11"/>
  <c r="AL2976" i="11"/>
  <c r="AF2981" i="11"/>
  <c r="AE2981" i="11"/>
  <c r="AB2984" i="11"/>
  <c r="AF2985" i="11"/>
  <c r="AK2985" i="11"/>
  <c r="AE2985" i="11"/>
  <c r="AI2994" i="11"/>
  <c r="AJ2994" i="11" s="1"/>
  <c r="Z2996" i="11"/>
  <c r="AH2996" i="11" s="1"/>
  <c r="AD2996" i="11"/>
  <c r="AG3009" i="11"/>
  <c r="AF3009" i="11"/>
  <c r="AK3009" i="11"/>
  <c r="AE3009" i="11"/>
  <c r="AD3018" i="11"/>
  <c r="AI3018" i="11" s="1"/>
  <c r="AJ3018" i="11" s="1"/>
  <c r="Z3018" i="11"/>
  <c r="AK3019" i="11"/>
  <c r="AG3019" i="11"/>
  <c r="AF3019" i="11"/>
  <c r="AE3019" i="11"/>
  <c r="Z3028" i="11"/>
  <c r="AH3028" i="11" s="1"/>
  <c r="AD3028" i="11"/>
  <c r="AI3028" i="11" s="1"/>
  <c r="AJ3028" i="11" s="1"/>
  <c r="AI3038" i="11"/>
  <c r="AJ3038" i="11" s="1"/>
  <c r="Z3040" i="11"/>
  <c r="AD3040" i="11"/>
  <c r="AI3040" i="11" s="1"/>
  <c r="AJ3040" i="11" s="1"/>
  <c r="AI3050" i="11"/>
  <c r="AJ3050" i="11" s="1"/>
  <c r="AH3050" i="11"/>
  <c r="AG3061" i="11"/>
  <c r="AF3061" i="11"/>
  <c r="AL3061" i="11"/>
  <c r="AK3061" i="11"/>
  <c r="AE3061" i="11"/>
  <c r="AD3064" i="11"/>
  <c r="AI3064" i="11" s="1"/>
  <c r="AJ3064" i="11" s="1"/>
  <c r="Z3064" i="11"/>
  <c r="AH3064" i="11" s="1"/>
  <c r="Z3085" i="11"/>
  <c r="AH3085" i="11" s="1"/>
  <c r="AD3085" i="11"/>
  <c r="AI3085" i="11" s="1"/>
  <c r="AJ3085" i="11" s="1"/>
  <c r="Z3087" i="11"/>
  <c r="AH3087" i="11" s="1"/>
  <c r="AI3096" i="11"/>
  <c r="AJ3096" i="11" s="1"/>
  <c r="AG3122" i="11"/>
  <c r="AL3122" i="11"/>
  <c r="AF3122" i="11"/>
  <c r="AG3145" i="11"/>
  <c r="AK3145" i="11"/>
  <c r="AL3159" i="11"/>
  <c r="AB3160" i="11"/>
  <c r="AF3160" i="11"/>
  <c r="AE3160" i="11"/>
  <c r="AG3169" i="11"/>
  <c r="AK3169" i="11"/>
  <c r="Z3170" i="11"/>
  <c r="Z3186" i="11"/>
  <c r="AH3186" i="11" s="1"/>
  <c r="AD3186" i="11"/>
  <c r="AI3186" i="11" s="1"/>
  <c r="AJ3186" i="11" s="1"/>
  <c r="AF3206" i="11"/>
  <c r="AE3206" i="11"/>
  <c r="Z3206" i="11" s="1"/>
  <c r="AH3206" i="11" s="1"/>
  <c r="AL3206" i="11"/>
  <c r="AK3206" i="11"/>
  <c r="AB3217" i="11"/>
  <c r="AG3217" i="11"/>
  <c r="AF3217" i="11"/>
  <c r="AE3217" i="11"/>
  <c r="AF3229" i="11"/>
  <c r="AB3229" i="11"/>
  <c r="AG3229" i="11"/>
  <c r="AE3229" i="11"/>
  <c r="AH2948" i="11"/>
  <c r="Z2952" i="11"/>
  <c r="AH2952" i="11" s="1"/>
  <c r="AD2952" i="11"/>
  <c r="AI2952" i="11" s="1"/>
  <c r="AJ2952" i="11" s="1"/>
  <c r="AE2959" i="11"/>
  <c r="Z2968" i="11"/>
  <c r="AH2968" i="11" s="1"/>
  <c r="AD2968" i="11"/>
  <c r="AE2975" i="11"/>
  <c r="Z2975" i="11" s="1"/>
  <c r="AH2975" i="11" s="1"/>
  <c r="AD2990" i="11"/>
  <c r="AI2990" i="11" s="1"/>
  <c r="AJ2990" i="11" s="1"/>
  <c r="Z2990" i="11"/>
  <c r="AH2990" i="11" s="1"/>
  <c r="AG2991" i="11"/>
  <c r="AF2991" i="11"/>
  <c r="AE2991" i="11"/>
  <c r="AD2998" i="11"/>
  <c r="AI2998" i="11" s="1"/>
  <c r="AJ2998" i="11" s="1"/>
  <c r="Z2998" i="11"/>
  <c r="AH2998" i="11" s="1"/>
  <c r="AK2999" i="11"/>
  <c r="AG2999" i="11"/>
  <c r="AF2999" i="11"/>
  <c r="AE2999" i="11"/>
  <c r="AI3006" i="11"/>
  <c r="AJ3006" i="11" s="1"/>
  <c r="Z3008" i="11"/>
  <c r="AH3008" i="11" s="1"/>
  <c r="AD3008" i="11"/>
  <c r="AI3008" i="11" s="1"/>
  <c r="AJ3008" i="11" s="1"/>
  <c r="AI3016" i="11"/>
  <c r="AJ3016" i="11" s="1"/>
  <c r="AG3021" i="11"/>
  <c r="AF3021" i="11"/>
  <c r="AK3021" i="11"/>
  <c r="AE3021" i="11"/>
  <c r="AD3030" i="11"/>
  <c r="AI3030" i="11" s="1"/>
  <c r="AJ3030" i="11" s="1"/>
  <c r="Z3030" i="11"/>
  <c r="AH3030" i="11" s="1"/>
  <c r="AK3031" i="11"/>
  <c r="AG3031" i="11"/>
  <c r="AF3031" i="11"/>
  <c r="AE3031" i="11"/>
  <c r="AD3042" i="11"/>
  <c r="AI3042" i="11" s="1"/>
  <c r="AJ3042" i="11" s="1"/>
  <c r="Z3042" i="11"/>
  <c r="AK3043" i="11"/>
  <c r="AG3043" i="11"/>
  <c r="AF3043" i="11"/>
  <c r="AE3043" i="11"/>
  <c r="AI3074" i="11"/>
  <c r="AJ3074" i="11" s="1"/>
  <c r="AG3090" i="11"/>
  <c r="AL3090" i="11"/>
  <c r="AF3090" i="11"/>
  <c r="AD3090" i="11" s="1"/>
  <c r="AI3090" i="11" s="1"/>
  <c r="AJ3090" i="11" s="1"/>
  <c r="AL3106" i="11"/>
  <c r="AG3106" i="11"/>
  <c r="AF3106" i="11"/>
  <c r="AL3110" i="11"/>
  <c r="AK3110" i="11"/>
  <c r="AG3110" i="11"/>
  <c r="AF3110" i="11"/>
  <c r="AG3126" i="11"/>
  <c r="AF3126" i="11"/>
  <c r="AL3126" i="11"/>
  <c r="AK3126" i="11"/>
  <c r="AH3148" i="11"/>
  <c r="AF3150" i="11"/>
  <c r="Z3150" i="11" s="1"/>
  <c r="AH3150" i="11" s="1"/>
  <c r="AG3150" i="11"/>
  <c r="AL3150" i="11"/>
  <c r="Z3158" i="11"/>
  <c r="AH3158" i="11" s="1"/>
  <c r="AH3223" i="11"/>
  <c r="AI3223" i="11"/>
  <c r="AJ3223" i="11" s="1"/>
  <c r="AB3291" i="11"/>
  <c r="AE3291" i="11"/>
  <c r="AL2808" i="11"/>
  <c r="AF2811" i="11"/>
  <c r="AD2811" i="11" s="1"/>
  <c r="AI2811" i="11" s="1"/>
  <c r="AJ2811" i="11" s="1"/>
  <c r="AF2843" i="11"/>
  <c r="AD2843" i="11" s="1"/>
  <c r="AI2843" i="11" s="1"/>
  <c r="AJ2843" i="11" s="1"/>
  <c r="AL2872" i="11"/>
  <c r="AF2875" i="11"/>
  <c r="AD2875" i="11" s="1"/>
  <c r="AI2875" i="11" s="1"/>
  <c r="AJ2875" i="11" s="1"/>
  <c r="AK2881" i="11"/>
  <c r="AL2884" i="11"/>
  <c r="AF2889" i="11"/>
  <c r="AE2889" i="11"/>
  <c r="AK2897" i="11"/>
  <c r="AF2905" i="11"/>
  <c r="AE2905" i="11"/>
  <c r="AK2913" i="11"/>
  <c r="AL2916" i="11"/>
  <c r="AF2921" i="11"/>
  <c r="AE2921" i="11"/>
  <c r="AK2929" i="11"/>
  <c r="AF2937" i="11"/>
  <c r="AE2937" i="11"/>
  <c r="AK2945" i="11"/>
  <c r="AF2953" i="11"/>
  <c r="AE2953" i="11"/>
  <c r="AG2959" i="11"/>
  <c r="AK2961" i="11"/>
  <c r="AL2964" i="11"/>
  <c r="AF2969" i="11"/>
  <c r="AE2969" i="11"/>
  <c r="AG2975" i="11"/>
  <c r="AK2977" i="11"/>
  <c r="AL2980" i="11"/>
  <c r="AF2984" i="11"/>
  <c r="AL2989" i="11"/>
  <c r="AI2996" i="11"/>
  <c r="AJ2996" i="11" s="1"/>
  <c r="AL2997" i="11"/>
  <c r="AG3001" i="11"/>
  <c r="AF3001" i="11"/>
  <c r="AK3001" i="11"/>
  <c r="AE3001" i="11"/>
  <c r="AL3007" i="11"/>
  <c r="AD3010" i="11"/>
  <c r="Z3010" i="11"/>
  <c r="AH3010" i="11" s="1"/>
  <c r="AK3011" i="11"/>
  <c r="AG3011" i="11"/>
  <c r="AF3011" i="11"/>
  <c r="AE3011" i="11"/>
  <c r="AH3018" i="11"/>
  <c r="Z3020" i="11"/>
  <c r="AH3020" i="11" s="1"/>
  <c r="AD3020" i="11"/>
  <c r="AI3020" i="11" s="1"/>
  <c r="AJ3020" i="11" s="1"/>
  <c r="AL3029" i="11"/>
  <c r="AG3033" i="11"/>
  <c r="AF3033" i="11"/>
  <c r="AK3033" i="11"/>
  <c r="AE3033" i="11"/>
  <c r="AH3040" i="11"/>
  <c r="AL3041" i="11"/>
  <c r="AG3045" i="11"/>
  <c r="AF3045" i="11"/>
  <c r="AK3045" i="11"/>
  <c r="AE3045" i="11"/>
  <c r="Z3053" i="11"/>
  <c r="AH3053" i="11" s="1"/>
  <c r="AD3053" i="11"/>
  <c r="AI3053" i="11" s="1"/>
  <c r="AJ3053" i="11" s="1"/>
  <c r="AG3058" i="11"/>
  <c r="AL3058" i="11"/>
  <c r="AF3058" i="11"/>
  <c r="AG3068" i="11"/>
  <c r="AD3069" i="11"/>
  <c r="AI3069" i="11" s="1"/>
  <c r="AJ3069" i="11" s="1"/>
  <c r="Z3069" i="11"/>
  <c r="AH3069" i="11" s="1"/>
  <c r="AL3074" i="11"/>
  <c r="AG3074" i="11"/>
  <c r="AF3074" i="11"/>
  <c r="AL3078" i="11"/>
  <c r="AK3078" i="11"/>
  <c r="AG3078" i="11"/>
  <c r="AF3078" i="11"/>
  <c r="Z3078" i="11" s="1"/>
  <c r="AH3078" i="11" s="1"/>
  <c r="AF3085" i="11"/>
  <c r="AG3094" i="11"/>
  <c r="AF3094" i="11"/>
  <c r="AL3094" i="11"/>
  <c r="AK3094" i="11"/>
  <c r="AF3101" i="11"/>
  <c r="AD3101" i="11" s="1"/>
  <c r="AI3101" i="11" s="1"/>
  <c r="AJ3101" i="11" s="1"/>
  <c r="AG3117" i="11"/>
  <c r="AK3122" i="11"/>
  <c r="AG3133" i="11"/>
  <c r="AL3143" i="11"/>
  <c r="AG3143" i="11"/>
  <c r="AD3143" i="11" s="1"/>
  <c r="AI3143" i="11" s="1"/>
  <c r="AJ3143" i="11" s="1"/>
  <c r="AB3144" i="11"/>
  <c r="AF3144" i="11"/>
  <c r="AE3144" i="11"/>
  <c r="AK3150" i="11"/>
  <c r="AK3153" i="11"/>
  <c r="AG3160" i="11"/>
  <c r="Z3161" i="11"/>
  <c r="AH3161" i="11" s="1"/>
  <c r="AD3161" i="11"/>
  <c r="AL3167" i="11"/>
  <c r="AG3167" i="11"/>
  <c r="AB3168" i="11"/>
  <c r="AF3168" i="11"/>
  <c r="AE3168" i="11"/>
  <c r="AD3191" i="11"/>
  <c r="AI3191" i="11" s="1"/>
  <c r="AJ3191" i="11" s="1"/>
  <c r="Z3191" i="11"/>
  <c r="AH3191" i="11" s="1"/>
  <c r="AB3263" i="11"/>
  <c r="AG3263" i="11"/>
  <c r="AE3263" i="11"/>
  <c r="AF3277" i="11"/>
  <c r="AB3277" i="11"/>
  <c r="AE3277" i="11"/>
  <c r="Z3286" i="11"/>
  <c r="AH3286" i="11" s="1"/>
  <c r="Z3118" i="11"/>
  <c r="AH3118" i="11" s="1"/>
  <c r="AD3118" i="11"/>
  <c r="AI3118" i="11" s="1"/>
  <c r="AJ3118" i="11" s="1"/>
  <c r="Z3134" i="11"/>
  <c r="AH3134" i="11" s="1"/>
  <c r="AD3134" i="11"/>
  <c r="AI3134" i="11" s="1"/>
  <c r="AJ3134" i="11" s="1"/>
  <c r="AB3136" i="11"/>
  <c r="AG3136" i="11"/>
  <c r="AG3137" i="11"/>
  <c r="AF3137" i="11"/>
  <c r="AE3151" i="11"/>
  <c r="AD3158" i="11"/>
  <c r="AI3158" i="11" s="1"/>
  <c r="AJ3158" i="11" s="1"/>
  <c r="AF3174" i="11"/>
  <c r="AL3174" i="11"/>
  <c r="AG3174" i="11"/>
  <c r="AL3189" i="11"/>
  <c r="AI3218" i="11"/>
  <c r="AJ3218" i="11" s="1"/>
  <c r="AL3052" i="11"/>
  <c r="AF3076" i="11"/>
  <c r="AE3080" i="11"/>
  <c r="AD3080" i="11" s="1"/>
  <c r="AI3080" i="11" s="1"/>
  <c r="AJ3080" i="11" s="1"/>
  <c r="AE3081" i="11"/>
  <c r="AE3082" i="11"/>
  <c r="Z3082" i="11" s="1"/>
  <c r="AH3082" i="11" s="1"/>
  <c r="AF3083" i="11"/>
  <c r="AF3108" i="11"/>
  <c r="Z3108" i="11" s="1"/>
  <c r="AH3108" i="11" s="1"/>
  <c r="AE3112" i="11"/>
  <c r="AD3112" i="11" s="1"/>
  <c r="AI3112" i="11" s="1"/>
  <c r="AJ3112" i="11" s="1"/>
  <c r="AE3113" i="11"/>
  <c r="AE3114" i="11"/>
  <c r="AF3115" i="11"/>
  <c r="AD3140" i="11"/>
  <c r="AI3140" i="11" s="1"/>
  <c r="AJ3140" i="11" s="1"/>
  <c r="AE3141" i="11"/>
  <c r="AE3147" i="11"/>
  <c r="Z3147" i="11" s="1"/>
  <c r="AH3147" i="11" s="1"/>
  <c r="AG3148" i="11"/>
  <c r="AK3149" i="11"/>
  <c r="AD3156" i="11"/>
  <c r="AI3156" i="11" s="1"/>
  <c r="AJ3156" i="11" s="1"/>
  <c r="AE3157" i="11"/>
  <c r="AD3157" i="11" s="1"/>
  <c r="AI3157" i="11" s="1"/>
  <c r="AJ3157" i="11" s="1"/>
  <c r="AE3163" i="11"/>
  <c r="AG3164" i="11"/>
  <c r="AK3165" i="11"/>
  <c r="AD3172" i="11"/>
  <c r="AI3172" i="11" s="1"/>
  <c r="AJ3172" i="11" s="1"/>
  <c r="AE3173" i="11"/>
  <c r="AD3173" i="11" s="1"/>
  <c r="AI3173" i="11" s="1"/>
  <c r="AJ3173" i="11" s="1"/>
  <c r="AB3180" i="11"/>
  <c r="AF3180" i="11"/>
  <c r="AG3181" i="11"/>
  <c r="AE3183" i="11"/>
  <c r="AF3193" i="11"/>
  <c r="AL3194" i="11"/>
  <c r="Z3197" i="11"/>
  <c r="AH3197" i="11" s="1"/>
  <c r="AD3197" i="11"/>
  <c r="AI3197" i="11" s="1"/>
  <c r="AJ3197" i="11" s="1"/>
  <c r="AF3198" i="11"/>
  <c r="AG3198" i="11"/>
  <c r="AG3203" i="11"/>
  <c r="AL3208" i="11"/>
  <c r="AH3210" i="11"/>
  <c r="AB3212" i="11"/>
  <c r="AF3212" i="11"/>
  <c r="AG3213" i="11"/>
  <c r="Z3214" i="11"/>
  <c r="AH3214" i="11" s="1"/>
  <c r="AE3215" i="11"/>
  <c r="AF3225" i="11"/>
  <c r="AL3226" i="11"/>
  <c r="AL3231" i="11"/>
  <c r="AF3233" i="11"/>
  <c r="AB3233" i="11"/>
  <c r="AG3237" i="11"/>
  <c r="AF3237" i="11"/>
  <c r="AB3237" i="11"/>
  <c r="AG3253" i="11"/>
  <c r="AF3253" i="11"/>
  <c r="AB3253" i="11"/>
  <c r="AF3273" i="11"/>
  <c r="AB3273" i="11"/>
  <c r="AG3289" i="11"/>
  <c r="Z3292" i="11"/>
  <c r="AD3296" i="11"/>
  <c r="AI3296" i="11" s="1"/>
  <c r="AJ3296" i="11" s="1"/>
  <c r="Z3307" i="11"/>
  <c r="AH3307" i="11" s="1"/>
  <c r="Z3308" i="11"/>
  <c r="AI3312" i="11"/>
  <c r="AJ3312" i="11" s="1"/>
  <c r="AF3313" i="11"/>
  <c r="AE3313" i="11"/>
  <c r="AB3313" i="11"/>
  <c r="AI3318" i="11"/>
  <c r="AJ3318" i="11" s="1"/>
  <c r="AD3320" i="11"/>
  <c r="AL3324" i="11"/>
  <c r="AK3324" i="11"/>
  <c r="AG3324" i="11"/>
  <c r="AD3324" i="11" s="1"/>
  <c r="AI3324" i="11" s="1"/>
  <c r="AJ3324" i="11" s="1"/>
  <c r="AF3324" i="11"/>
  <c r="AL3325" i="11"/>
  <c r="AK3325" i="11"/>
  <c r="AG3325" i="11"/>
  <c r="AF3325" i="11"/>
  <c r="AD3325" i="11" s="1"/>
  <c r="AI3325" i="11" s="1"/>
  <c r="AJ3325" i="11" s="1"/>
  <c r="AF3326" i="11"/>
  <c r="AL3326" i="11"/>
  <c r="AK3326" i="11"/>
  <c r="AG3326" i="11"/>
  <c r="AE3326" i="11"/>
  <c r="Z3332" i="11"/>
  <c r="AH3332" i="11" s="1"/>
  <c r="AG3335" i="11"/>
  <c r="AF3335" i="11"/>
  <c r="AE3335" i="11"/>
  <c r="AB3335" i="11"/>
  <c r="AF3358" i="11"/>
  <c r="AD3358" i="11" s="1"/>
  <c r="AI3358" i="11" s="1"/>
  <c r="AJ3358" i="11" s="1"/>
  <c r="AL3358" i="11"/>
  <c r="AK3358" i="11"/>
  <c r="AG3358" i="11"/>
  <c r="AG3377" i="11"/>
  <c r="AF3377" i="11"/>
  <c r="AE3377" i="11"/>
  <c r="AB3377" i="11"/>
  <c r="Z3386" i="11"/>
  <c r="AH3386" i="11" s="1"/>
  <c r="AB3431" i="11"/>
  <c r="AG3431" i="11"/>
  <c r="AF3431" i="11"/>
  <c r="AE3431" i="11"/>
  <c r="AG3603" i="11"/>
  <c r="AF3603" i="11"/>
  <c r="AE3603" i="11"/>
  <c r="AB3603" i="11"/>
  <c r="AE3052" i="11"/>
  <c r="Z3052" i="11" s="1"/>
  <c r="AH3052" i="11" s="1"/>
  <c r="AE3054" i="11"/>
  <c r="Z3054" i="11" s="1"/>
  <c r="AH3054" i="11" s="1"/>
  <c r="AF3055" i="11"/>
  <c r="AD3055" i="11" s="1"/>
  <c r="AI3055" i="11" s="1"/>
  <c r="AJ3055" i="11" s="1"/>
  <c r="AK3065" i="11"/>
  <c r="AK3066" i="11"/>
  <c r="AG3076" i="11"/>
  <c r="AE3083" i="11"/>
  <c r="AF3087" i="11"/>
  <c r="AD3087" i="11" s="1"/>
  <c r="AI3087" i="11" s="1"/>
  <c r="AJ3087" i="11" s="1"/>
  <c r="AB3092" i="11"/>
  <c r="AK3097" i="11"/>
  <c r="AK3098" i="11"/>
  <c r="AG3108" i="11"/>
  <c r="AE3115" i="11"/>
  <c r="Z3115" i="11" s="1"/>
  <c r="AH3115" i="11" s="1"/>
  <c r="AL3116" i="11"/>
  <c r="AF3119" i="11"/>
  <c r="AB3124" i="11"/>
  <c r="AK3129" i="11"/>
  <c r="AK3130" i="11"/>
  <c r="AK3138" i="11"/>
  <c r="AF3146" i="11"/>
  <c r="Z3146" i="11" s="1"/>
  <c r="AH3146" i="11" s="1"/>
  <c r="AE3146" i="11"/>
  <c r="AD3146" i="11" s="1"/>
  <c r="AI3146" i="11" s="1"/>
  <c r="AJ3146" i="11" s="1"/>
  <c r="Z3149" i="11"/>
  <c r="AL3149" i="11"/>
  <c r="AL3152" i="11"/>
  <c r="AK3154" i="11"/>
  <c r="AF3162" i="11"/>
  <c r="AE3162" i="11"/>
  <c r="Z3162" i="11" s="1"/>
  <c r="AH3162" i="11" s="1"/>
  <c r="Z3165" i="11"/>
  <c r="AH3165" i="11" s="1"/>
  <c r="AL3165" i="11"/>
  <c r="AL3168" i="11"/>
  <c r="AK3170" i="11"/>
  <c r="AF3178" i="11"/>
  <c r="AD3178" i="11" s="1"/>
  <c r="AI3178" i="11" s="1"/>
  <c r="AJ3178" i="11" s="1"/>
  <c r="AG3178" i="11"/>
  <c r="AL3183" i="11"/>
  <c r="AL3188" i="11"/>
  <c r="AB3192" i="11"/>
  <c r="AF3192" i="11"/>
  <c r="AL3193" i="11"/>
  <c r="AG3193" i="11"/>
  <c r="Z3209" i="11"/>
  <c r="AD3209" i="11"/>
  <c r="AF3210" i="11"/>
  <c r="AD3210" i="11" s="1"/>
  <c r="AI3210" i="11" s="1"/>
  <c r="AJ3210" i="11" s="1"/>
  <c r="AG3210" i="11"/>
  <c r="AB3224" i="11"/>
  <c r="AF3224" i="11"/>
  <c r="AG3225" i="11"/>
  <c r="AB3243" i="11"/>
  <c r="AG3243" i="11"/>
  <c r="AB3259" i="11"/>
  <c r="AG3259" i="11"/>
  <c r="AF3269" i="11"/>
  <c r="AB3269" i="11"/>
  <c r="AD3283" i="11"/>
  <c r="AG3285" i="11"/>
  <c r="Z3288" i="11"/>
  <c r="AD3292" i="11"/>
  <c r="AI3292" i="11" s="1"/>
  <c r="AJ3292" i="11" s="1"/>
  <c r="AI3300" i="11"/>
  <c r="AJ3300" i="11" s="1"/>
  <c r="AF3301" i="11"/>
  <c r="AE3301" i="11"/>
  <c r="AB3301" i="11"/>
  <c r="AD3308" i="11"/>
  <c r="AI3308" i="11" s="1"/>
  <c r="AJ3308" i="11" s="1"/>
  <c r="AL3311" i="11"/>
  <c r="Z3329" i="11"/>
  <c r="AB3336" i="11"/>
  <c r="AG3336" i="11"/>
  <c r="AF3336" i="11"/>
  <c r="AB3356" i="11"/>
  <c r="AG3356" i="11"/>
  <c r="AG3409" i="11"/>
  <c r="AF3409" i="11"/>
  <c r="AE3409" i="11"/>
  <c r="AB3409" i="11"/>
  <c r="AF3691" i="11"/>
  <c r="AG3691" i="11"/>
  <c r="AE3691" i="11"/>
  <c r="AB3691" i="11"/>
  <c r="Z3692" i="11"/>
  <c r="AH3692" i="11" s="1"/>
  <c r="AB3739" i="11"/>
  <c r="AF3739" i="11"/>
  <c r="AG3739" i="11"/>
  <c r="AE3739" i="11"/>
  <c r="AB3812" i="11"/>
  <c r="AG3812" i="11"/>
  <c r="AE3812" i="11"/>
  <c r="AD3199" i="11"/>
  <c r="AI3199" i="11" s="1"/>
  <c r="AJ3199" i="11" s="1"/>
  <c r="Z3199" i="11"/>
  <c r="AL3200" i="11"/>
  <c r="AB3204" i="11"/>
  <c r="AF3204" i="11"/>
  <c r="AF3222" i="11"/>
  <c r="Z3222" i="11" s="1"/>
  <c r="AH3222" i="11" s="1"/>
  <c r="AG3222" i="11"/>
  <c r="AD3230" i="11"/>
  <c r="AI3230" i="11" s="1"/>
  <c r="AJ3230" i="11" s="1"/>
  <c r="Z3230" i="11"/>
  <c r="AG3249" i="11"/>
  <c r="AF3249" i="11"/>
  <c r="AB3249" i="11"/>
  <c r="AF3265" i="11"/>
  <c r="AB3265" i="11"/>
  <c r="AG3281" i="11"/>
  <c r="Z3284" i="11"/>
  <c r="AH3284" i="11" s="1"/>
  <c r="AH3296" i="11"/>
  <c r="AF3297" i="11"/>
  <c r="AB3297" i="11"/>
  <c r="AG3305" i="11"/>
  <c r="AD3315" i="11"/>
  <c r="AI3315" i="11" s="1"/>
  <c r="AJ3315" i="11" s="1"/>
  <c r="Z3315" i="11"/>
  <c r="AH3315" i="11" s="1"/>
  <c r="AF3321" i="11"/>
  <c r="AE3321" i="11"/>
  <c r="AB3321" i="11"/>
  <c r="Z3337" i="11"/>
  <c r="AH3337" i="11" s="1"/>
  <c r="AD3337" i="11"/>
  <c r="AI3337" i="11" s="1"/>
  <c r="AJ3337" i="11" s="1"/>
  <c r="AD3342" i="11"/>
  <c r="AI3342" i="11" s="1"/>
  <c r="AJ3342" i="11" s="1"/>
  <c r="Z3347" i="11"/>
  <c r="AF3374" i="11"/>
  <c r="AD3374" i="11" s="1"/>
  <c r="AL3374" i="11"/>
  <c r="AK3374" i="11"/>
  <c r="AG3374" i="11"/>
  <c r="AD3383" i="11"/>
  <c r="Z3383" i="11"/>
  <c r="AI3438" i="11"/>
  <c r="AJ3438" i="11" s="1"/>
  <c r="AB3545" i="11"/>
  <c r="AG3545" i="11"/>
  <c r="AF3545" i="11"/>
  <c r="AE3545" i="11"/>
  <c r="AG3651" i="11"/>
  <c r="AF3651" i="11"/>
  <c r="AE3651" i="11"/>
  <c r="AB3651" i="11"/>
  <c r="AF3922" i="11"/>
  <c r="AL3922" i="11"/>
  <c r="AK3922" i="11"/>
  <c r="AG3922" i="11"/>
  <c r="AE3922" i="11"/>
  <c r="AB3211" i="11"/>
  <c r="AB3216" i="11"/>
  <c r="AF3216" i="11"/>
  <c r="AD3234" i="11"/>
  <c r="AI3234" i="11" s="1"/>
  <c r="AJ3234" i="11" s="1"/>
  <c r="Z3234" i="11"/>
  <c r="AH3234" i="11" s="1"/>
  <c r="AB3239" i="11"/>
  <c r="AG3239" i="11"/>
  <c r="AB3255" i="11"/>
  <c r="AG3255" i="11"/>
  <c r="AD3284" i="11"/>
  <c r="AI3284" i="11" s="1"/>
  <c r="AJ3284" i="11" s="1"/>
  <c r="AH3292" i="11"/>
  <c r="AF3293" i="11"/>
  <c r="AB3293" i="11"/>
  <c r="AH3308" i="11"/>
  <c r="AF3309" i="11"/>
  <c r="AE3309" i="11"/>
  <c r="AB3309" i="11"/>
  <c r="AD3316" i="11"/>
  <c r="AD3333" i="11"/>
  <c r="AI3333" i="11" s="1"/>
  <c r="AJ3333" i="11" s="1"/>
  <c r="AB3372" i="11"/>
  <c r="AG3372" i="11"/>
  <c r="AF3406" i="11"/>
  <c r="AL3406" i="11"/>
  <c r="AK3406" i="11"/>
  <c r="AG3406" i="11"/>
  <c r="Z3406" i="11" s="1"/>
  <c r="AH3406" i="11" s="1"/>
  <c r="AF3421" i="11"/>
  <c r="AG3421" i="11"/>
  <c r="AE3421" i="11"/>
  <c r="AB3421" i="11"/>
  <c r="AD3866" i="11"/>
  <c r="Z3866" i="11"/>
  <c r="AL3034" i="11"/>
  <c r="AL3038" i="11"/>
  <c r="AL3046" i="11"/>
  <c r="AL3050" i="11"/>
  <c r="AE3065" i="11"/>
  <c r="AE3066" i="11"/>
  <c r="AD3066" i="11" s="1"/>
  <c r="AI3066" i="11" s="1"/>
  <c r="AJ3066" i="11" s="1"/>
  <c r="AE3097" i="11"/>
  <c r="AE3098" i="11"/>
  <c r="Z3098" i="11" s="1"/>
  <c r="AH3098" i="11" s="1"/>
  <c r="AH3102" i="11"/>
  <c r="AE3129" i="11"/>
  <c r="AE3130" i="11"/>
  <c r="AD3130" i="11" s="1"/>
  <c r="AD3148" i="11"/>
  <c r="AI3148" i="11" s="1"/>
  <c r="AJ3148" i="11" s="1"/>
  <c r="AH3149" i="11"/>
  <c r="AH3170" i="11"/>
  <c r="Z3181" i="11"/>
  <c r="AH3181" i="11" s="1"/>
  <c r="AD3181" i="11"/>
  <c r="AI3181" i="11" s="1"/>
  <c r="AJ3181" i="11" s="1"/>
  <c r="AG3182" i="11"/>
  <c r="Z3182" i="11" s="1"/>
  <c r="AH3182" i="11" s="1"/>
  <c r="AL3187" i="11"/>
  <c r="AL3192" i="11"/>
  <c r="AE3194" i="11"/>
  <c r="AD3194" i="11" s="1"/>
  <c r="AI3194" i="11" s="1"/>
  <c r="AJ3194" i="11" s="1"/>
  <c r="AB3196" i="11"/>
  <c r="AF3196" i="11"/>
  <c r="AH3199" i="11"/>
  <c r="AE3204" i="11"/>
  <c r="AD3206" i="11"/>
  <c r="AI3206" i="11" s="1"/>
  <c r="AJ3206" i="11" s="1"/>
  <c r="Z3213" i="11"/>
  <c r="AH3213" i="11" s="1"/>
  <c r="AD3213" i="11"/>
  <c r="AI3213" i="11" s="1"/>
  <c r="AJ3213" i="11" s="1"/>
  <c r="AG3214" i="11"/>
  <c r="AE3221" i="11"/>
  <c r="Z3221" i="11" s="1"/>
  <c r="AH3221" i="11" s="1"/>
  <c r="AK3222" i="11"/>
  <c r="AE3226" i="11"/>
  <c r="AB3228" i="11"/>
  <c r="AF3228" i="11"/>
  <c r="AB3231" i="11"/>
  <c r="AG3231" i="11"/>
  <c r="AG3245" i="11"/>
  <c r="AF3245" i="11"/>
  <c r="AB3245" i="11"/>
  <c r="AE3249" i="11"/>
  <c r="AG3261" i="11"/>
  <c r="AF3261" i="11"/>
  <c r="AB3261" i="11"/>
  <c r="AE3265" i="11"/>
  <c r="AE3279" i="11"/>
  <c r="AI3288" i="11"/>
  <c r="AJ3288" i="11" s="1"/>
  <c r="AH3288" i="11"/>
  <c r="AF3289" i="11"/>
  <c r="AB3289" i="11"/>
  <c r="AE3297" i="11"/>
  <c r="AI3302" i="11"/>
  <c r="AJ3302" i="11" s="1"/>
  <c r="AD3304" i="11"/>
  <c r="AI3304" i="11" s="1"/>
  <c r="AJ3304" i="11" s="1"/>
  <c r="Z3325" i="11"/>
  <c r="AH3325" i="11" s="1"/>
  <c r="AG3338" i="11"/>
  <c r="AE3338" i="11"/>
  <c r="AB3338" i="11"/>
  <c r="AD3351" i="11"/>
  <c r="AI3351" i="11" s="1"/>
  <c r="AJ3351" i="11" s="1"/>
  <c r="Z3351" i="11"/>
  <c r="AE3416" i="11"/>
  <c r="AF3432" i="11"/>
  <c r="AE3432" i="11"/>
  <c r="AD3432" i="11" s="1"/>
  <c r="AI3432" i="11" s="1"/>
  <c r="AJ3432" i="11" s="1"/>
  <c r="AL3432" i="11"/>
  <c r="AK3432" i="11"/>
  <c r="AB3445" i="11"/>
  <c r="AF3445" i="11"/>
  <c r="AG3445" i="11"/>
  <c r="AE3445" i="11"/>
  <c r="AB3453" i="11"/>
  <c r="AF3453" i="11"/>
  <c r="AG3453" i="11"/>
  <c r="AE3453" i="11"/>
  <c r="AE3067" i="11"/>
  <c r="AD3067" i="11" s="1"/>
  <c r="AI3067" i="11" s="1"/>
  <c r="AJ3067" i="11" s="1"/>
  <c r="AL3068" i="11"/>
  <c r="AF3071" i="11"/>
  <c r="Z3071" i="11" s="1"/>
  <c r="AH3071" i="11" s="1"/>
  <c r="AE3099" i="11"/>
  <c r="AL3100" i="11"/>
  <c r="AF3103" i="11"/>
  <c r="AD3103" i="11" s="1"/>
  <c r="AI3103" i="11" s="1"/>
  <c r="AJ3103" i="11" s="1"/>
  <c r="AE3131" i="11"/>
  <c r="AD3131" i="11" s="1"/>
  <c r="AI3131" i="11" s="1"/>
  <c r="AJ3131" i="11" s="1"/>
  <c r="AL3132" i="11"/>
  <c r="AF3135" i="11"/>
  <c r="AE3138" i="11"/>
  <c r="AL3144" i="11"/>
  <c r="AE3154" i="11"/>
  <c r="Z3154" i="11" s="1"/>
  <c r="AL3160" i="11"/>
  <c r="AE3170" i="11"/>
  <c r="AD3170" i="11" s="1"/>
  <c r="AI3170" i="11" s="1"/>
  <c r="AJ3170" i="11" s="1"/>
  <c r="Z3173" i="11"/>
  <c r="AH3173" i="11" s="1"/>
  <c r="AL3176" i="11"/>
  <c r="Z3178" i="11"/>
  <c r="AH3178" i="11" s="1"/>
  <c r="AG3194" i="11"/>
  <c r="AL3199" i="11"/>
  <c r="AL3204" i="11"/>
  <c r="AG3204" i="11"/>
  <c r="AB3208" i="11"/>
  <c r="AF3208" i="11"/>
  <c r="AL3209" i="11"/>
  <c r="Z3210" i="11"/>
  <c r="AI3214" i="11"/>
  <c r="AJ3214" i="11" s="1"/>
  <c r="AE3216" i="11"/>
  <c r="AF3221" i="11"/>
  <c r="AL3222" i="11"/>
  <c r="AG3226" i="11"/>
  <c r="AH3230" i="11"/>
  <c r="AB3235" i="11"/>
  <c r="AG3235" i="11"/>
  <c r="AE3239" i="11"/>
  <c r="AB3251" i="11"/>
  <c r="AG3251" i="11"/>
  <c r="AE3255" i="11"/>
  <c r="AL3259" i="11"/>
  <c r="AD3267" i="11"/>
  <c r="AI3267" i="11" s="1"/>
  <c r="AJ3267" i="11" s="1"/>
  <c r="AE3275" i="11"/>
  <c r="AL3283" i="11"/>
  <c r="AF3285" i="11"/>
  <c r="AB3285" i="11"/>
  <c r="AE3293" i="11"/>
  <c r="Z3294" i="11"/>
  <c r="AH3294" i="11" s="1"/>
  <c r="Z3312" i="11"/>
  <c r="AH3312" i="11" s="1"/>
  <c r="AF3317" i="11"/>
  <c r="AE3317" i="11"/>
  <c r="AB3317" i="11"/>
  <c r="AG3393" i="11"/>
  <c r="AF3393" i="11"/>
  <c r="AE3393" i="11"/>
  <c r="AB3393" i="11"/>
  <c r="Z3394" i="11"/>
  <c r="AH3394" i="11" s="1"/>
  <c r="AB3461" i="11"/>
  <c r="AF3461" i="11"/>
  <c r="AG3461" i="11"/>
  <c r="AE3461" i="11"/>
  <c r="AB3469" i="11"/>
  <c r="AF3469" i="11"/>
  <c r="AG3469" i="11"/>
  <c r="AE3469" i="11"/>
  <c r="AB3477" i="11"/>
  <c r="AF3477" i="11"/>
  <c r="AG3477" i="11"/>
  <c r="AE3477" i="11"/>
  <c r="AB3485" i="11"/>
  <c r="AF3485" i="11"/>
  <c r="AG3485" i="11"/>
  <c r="AE3485" i="11"/>
  <c r="AB3493" i="11"/>
  <c r="AF3493" i="11"/>
  <c r="AG3493" i="11"/>
  <c r="AE3493" i="11"/>
  <c r="AB3501" i="11"/>
  <c r="AF3501" i="11"/>
  <c r="AG3501" i="11"/>
  <c r="AE3501" i="11"/>
  <c r="AB3509" i="11"/>
  <c r="AF3509" i="11"/>
  <c r="AG3509" i="11"/>
  <c r="AE3509" i="11"/>
  <c r="AB3517" i="11"/>
  <c r="AF3517" i="11"/>
  <c r="AG3517" i="11"/>
  <c r="AE3517" i="11"/>
  <c r="AB3525" i="11"/>
  <c r="AF3525" i="11"/>
  <c r="AG3525" i="11"/>
  <c r="AE3525" i="11"/>
  <c r="AB3533" i="11"/>
  <c r="AF3533" i="11"/>
  <c r="AG3533" i="11"/>
  <c r="AE3533" i="11"/>
  <c r="AF3139" i="11"/>
  <c r="Z3139" i="11" s="1"/>
  <c r="AF3143" i="11"/>
  <c r="AF3147" i="11"/>
  <c r="AF3151" i="11"/>
  <c r="AD3151" i="11" s="1"/>
  <c r="AI3151" i="11" s="1"/>
  <c r="AJ3151" i="11" s="1"/>
  <c r="AF3155" i="11"/>
  <c r="AF3159" i="11"/>
  <c r="AF3163" i="11"/>
  <c r="AD3163" i="11" s="1"/>
  <c r="AI3163" i="11" s="1"/>
  <c r="AJ3163" i="11" s="1"/>
  <c r="AF3167" i="11"/>
  <c r="Z3167" i="11" s="1"/>
  <c r="AH3167" i="11" s="1"/>
  <c r="AF3171" i="11"/>
  <c r="Z3171" i="11" s="1"/>
  <c r="AH3171" i="11" s="1"/>
  <c r="AF3175" i="11"/>
  <c r="AF3179" i="11"/>
  <c r="AF3183" i="11"/>
  <c r="AF3187" i="11"/>
  <c r="AF3191" i="11"/>
  <c r="AF3195" i="11"/>
  <c r="AD3195" i="11" s="1"/>
  <c r="AI3195" i="11" s="1"/>
  <c r="AJ3195" i="11" s="1"/>
  <c r="AF3199" i="11"/>
  <c r="AF3203" i="11"/>
  <c r="AD3203" i="11" s="1"/>
  <c r="AI3203" i="11" s="1"/>
  <c r="AJ3203" i="11" s="1"/>
  <c r="AF3207" i="11"/>
  <c r="AF3211" i="11"/>
  <c r="AF3215" i="11"/>
  <c r="AF3219" i="11"/>
  <c r="AD3219" i="11" s="1"/>
  <c r="AF3223" i="11"/>
  <c r="AF3227" i="11"/>
  <c r="AF3231" i="11"/>
  <c r="AF3235" i="11"/>
  <c r="AF3239" i="11"/>
  <c r="AF3243" i="11"/>
  <c r="AF3247" i="11"/>
  <c r="AF3251" i="11"/>
  <c r="AF3255" i="11"/>
  <c r="AF3259" i="11"/>
  <c r="AL3260" i="11"/>
  <c r="AF3263" i="11"/>
  <c r="AF3267" i="11"/>
  <c r="Z3267" i="11" s="1"/>
  <c r="AH3267" i="11" s="1"/>
  <c r="AF3271" i="11"/>
  <c r="AD3271" i="11" s="1"/>
  <c r="AI3271" i="11" s="1"/>
  <c r="AJ3271" i="11" s="1"/>
  <c r="AF3275" i="11"/>
  <c r="AF3279" i="11"/>
  <c r="AF3283" i="11"/>
  <c r="Z3283" i="11" s="1"/>
  <c r="AF3287" i="11"/>
  <c r="AF3291" i="11"/>
  <c r="AF3295" i="11"/>
  <c r="AF3299" i="11"/>
  <c r="AF3303" i="11"/>
  <c r="AF3307" i="11"/>
  <c r="AD3307" i="11" s="1"/>
  <c r="AI3307" i="11" s="1"/>
  <c r="AJ3307" i="11" s="1"/>
  <c r="AF3311" i="11"/>
  <c r="Z3311" i="11" s="1"/>
  <c r="AH3311" i="11" s="1"/>
  <c r="AF3315" i="11"/>
  <c r="AF3319" i="11"/>
  <c r="AL3320" i="11"/>
  <c r="AF3323" i="11"/>
  <c r="AD3323" i="11" s="1"/>
  <c r="AE3327" i="11"/>
  <c r="Z3327" i="11" s="1"/>
  <c r="AH3327" i="11" s="1"/>
  <c r="AE3328" i="11"/>
  <c r="AE3329" i="11"/>
  <c r="AF3330" i="11"/>
  <c r="AL3336" i="11"/>
  <c r="AL3337" i="11"/>
  <c r="AK3338" i="11"/>
  <c r="AK3340" i="11"/>
  <c r="AK3341" i="11"/>
  <c r="AH3347" i="11"/>
  <c r="AL3350" i="11"/>
  <c r="AF3352" i="11"/>
  <c r="AE3352" i="11"/>
  <c r="AG3353" i="11"/>
  <c r="AK3360" i="11"/>
  <c r="AL3363" i="11"/>
  <c r="AF3363" i="11"/>
  <c r="AL3366" i="11"/>
  <c r="AF3368" i="11"/>
  <c r="AE3368" i="11"/>
  <c r="AG3369" i="11"/>
  <c r="AK3376" i="11"/>
  <c r="AL3379" i="11"/>
  <c r="AF3379" i="11"/>
  <c r="Z3379" i="11" s="1"/>
  <c r="AH3379" i="11" s="1"/>
  <c r="AL3382" i="11"/>
  <c r="AE3384" i="11"/>
  <c r="AG3385" i="11"/>
  <c r="AK3392" i="11"/>
  <c r="AF3395" i="11"/>
  <c r="AD3395" i="11" s="1"/>
  <c r="AI3395" i="11" s="1"/>
  <c r="AJ3395" i="11" s="1"/>
  <c r="AL3398" i="11"/>
  <c r="AE3400" i="11"/>
  <c r="AG3401" i="11"/>
  <c r="AK3408" i="11"/>
  <c r="AF3411" i="11"/>
  <c r="AG3417" i="11"/>
  <c r="AE3419" i="11"/>
  <c r="AD3419" i="11" s="1"/>
  <c r="AI3419" i="11" s="1"/>
  <c r="AJ3419" i="11" s="1"/>
  <c r="AK3420" i="11"/>
  <c r="AG3422" i="11"/>
  <c r="AE3424" i="11"/>
  <c r="AD3424" i="11" s="1"/>
  <c r="AI3424" i="11" s="1"/>
  <c r="AJ3424" i="11" s="1"/>
  <c r="AD3426" i="11"/>
  <c r="AI3426" i="11" s="1"/>
  <c r="AJ3426" i="11" s="1"/>
  <c r="AG3427" i="11"/>
  <c r="AH3429" i="11"/>
  <c r="AE3429" i="11"/>
  <c r="Z3429" i="11" s="1"/>
  <c r="AE3434" i="11"/>
  <c r="AD3443" i="11"/>
  <c r="AI3443" i="11" s="1"/>
  <c r="AJ3443" i="11" s="1"/>
  <c r="Z3443" i="11"/>
  <c r="AH3443" i="11" s="1"/>
  <c r="AE3450" i="11"/>
  <c r="AL3452" i="11"/>
  <c r="AE3458" i="11"/>
  <c r="Z3458" i="11" s="1"/>
  <c r="AH3458" i="11" s="1"/>
  <c r="AL3460" i="11"/>
  <c r="AE3466" i="11"/>
  <c r="AE3474" i="11"/>
  <c r="AL3476" i="11"/>
  <c r="AE3482" i="11"/>
  <c r="AE3490" i="11"/>
  <c r="Z3490" i="11" s="1"/>
  <c r="AL3492" i="11"/>
  <c r="Z3496" i="11"/>
  <c r="AH3496" i="11" s="1"/>
  <c r="AE3498" i="11"/>
  <c r="AE3506" i="11"/>
  <c r="AD3512" i="11"/>
  <c r="AI3512" i="11" s="1"/>
  <c r="AJ3512" i="11" s="1"/>
  <c r="Z3512" i="11"/>
  <c r="AH3512" i="11" s="1"/>
  <c r="AE3514" i="11"/>
  <c r="AL3516" i="11"/>
  <c r="AE3522" i="11"/>
  <c r="AE3530" i="11"/>
  <c r="AE3538" i="11"/>
  <c r="AL3540" i="11"/>
  <c r="Z3542" i="11"/>
  <c r="AD3542" i="11"/>
  <c r="AI3542" i="11" s="1"/>
  <c r="AJ3542" i="11" s="1"/>
  <c r="AE3546" i="11"/>
  <c r="AB3546" i="11"/>
  <c r="AL3548" i="11"/>
  <c r="Z3593" i="11"/>
  <c r="AD3593" i="11"/>
  <c r="AI3593" i="11" s="1"/>
  <c r="AJ3593" i="11" s="1"/>
  <c r="AB3598" i="11"/>
  <c r="AG3598" i="11"/>
  <c r="Z3609" i="11"/>
  <c r="AH3609" i="11" s="1"/>
  <c r="AD3609" i="11"/>
  <c r="AI3609" i="11" s="1"/>
  <c r="AJ3609" i="11" s="1"/>
  <c r="AB3614" i="11"/>
  <c r="AG3614" i="11"/>
  <c r="AG3619" i="11"/>
  <c r="AF3619" i="11"/>
  <c r="AE3619" i="11"/>
  <c r="AB3619" i="11"/>
  <c r="AG3635" i="11"/>
  <c r="AF3635" i="11"/>
  <c r="AE3635" i="11"/>
  <c r="AB3635" i="11"/>
  <c r="Z3641" i="11"/>
  <c r="AH3641" i="11" s="1"/>
  <c r="AD3641" i="11"/>
  <c r="AI3641" i="11" s="1"/>
  <c r="AJ3641" i="11" s="1"/>
  <c r="AB3646" i="11"/>
  <c r="AG3646" i="11"/>
  <c r="Z3657" i="11"/>
  <c r="AH3657" i="11" s="1"/>
  <c r="AD3657" i="11"/>
  <c r="AB3662" i="11"/>
  <c r="AG3662" i="11"/>
  <c r="AG3667" i="11"/>
  <c r="AF3667" i="11"/>
  <c r="AE3667" i="11"/>
  <c r="AB3667" i="11"/>
  <c r="Z3673" i="11"/>
  <c r="AH3673" i="11" s="1"/>
  <c r="AD3673" i="11"/>
  <c r="Z3680" i="11"/>
  <c r="AB3747" i="11"/>
  <c r="AF3747" i="11"/>
  <c r="AG3747" i="11"/>
  <c r="AE3747" i="11"/>
  <c r="AE3236" i="11"/>
  <c r="AE3240" i="11"/>
  <c r="AE3244" i="11"/>
  <c r="AE3248" i="11"/>
  <c r="AE3252" i="11"/>
  <c r="AE3256" i="11"/>
  <c r="AE3260" i="11"/>
  <c r="AK3261" i="11"/>
  <c r="AE3264" i="11"/>
  <c r="AK3265" i="11"/>
  <c r="AG3267" i="11"/>
  <c r="AE3268" i="11"/>
  <c r="Z3268" i="11" s="1"/>
  <c r="AK3269" i="11"/>
  <c r="AG3271" i="11"/>
  <c r="AE3272" i="11"/>
  <c r="AK3273" i="11"/>
  <c r="AG3275" i="11"/>
  <c r="AE3276" i="11"/>
  <c r="AK3277" i="11"/>
  <c r="AG3279" i="11"/>
  <c r="AE3280" i="11"/>
  <c r="Z3280" i="11" s="1"/>
  <c r="AH3280" i="11" s="1"/>
  <c r="AK3281" i="11"/>
  <c r="AG3283" i="11"/>
  <c r="AK3285" i="11"/>
  <c r="AG3287" i="11"/>
  <c r="AK3289" i="11"/>
  <c r="AG3291" i="11"/>
  <c r="AK3293" i="11"/>
  <c r="AG3295" i="11"/>
  <c r="AK3297" i="11"/>
  <c r="AG3299" i="11"/>
  <c r="AD3299" i="11" s="1"/>
  <c r="AI3299" i="11" s="1"/>
  <c r="AJ3299" i="11" s="1"/>
  <c r="AK3301" i="11"/>
  <c r="AG3303" i="11"/>
  <c r="AK3305" i="11"/>
  <c r="AG3307" i="11"/>
  <c r="AK3309" i="11"/>
  <c r="AG3311" i="11"/>
  <c r="AK3313" i="11"/>
  <c r="AG3315" i="11"/>
  <c r="AK3317" i="11"/>
  <c r="AG3319" i="11"/>
  <c r="AK3321" i="11"/>
  <c r="AG3323" i="11"/>
  <c r="AE3330" i="11"/>
  <c r="AL3331" i="11"/>
  <c r="AE3331" i="11"/>
  <c r="AF3334" i="11"/>
  <c r="AB3339" i="11"/>
  <c r="AL3340" i="11"/>
  <c r="AL3341" i="11"/>
  <c r="AK3342" i="11"/>
  <c r="AK3344" i="11"/>
  <c r="AK3345" i="11"/>
  <c r="AH3351" i="11"/>
  <c r="AD3355" i="11"/>
  <c r="Z3355" i="11"/>
  <c r="AH3355" i="11" s="1"/>
  <c r="AL3357" i="11"/>
  <c r="AL3360" i="11"/>
  <c r="AF3362" i="11"/>
  <c r="AE3362" i="11"/>
  <c r="Z3362" i="11" s="1"/>
  <c r="AG3363" i="11"/>
  <c r="AH3367" i="11"/>
  <c r="AD3371" i="11"/>
  <c r="Z3371" i="11"/>
  <c r="AH3371" i="11" s="1"/>
  <c r="AL3373" i="11"/>
  <c r="AL3376" i="11"/>
  <c r="AF3378" i="11"/>
  <c r="AE3378" i="11"/>
  <c r="Z3378" i="11" s="1"/>
  <c r="AH3378" i="11" s="1"/>
  <c r="AG3379" i="11"/>
  <c r="AD3387" i="11"/>
  <c r="AI3387" i="11" s="1"/>
  <c r="AJ3387" i="11" s="1"/>
  <c r="Z3387" i="11"/>
  <c r="AL3389" i="11"/>
  <c r="AL3392" i="11"/>
  <c r="AF3394" i="11"/>
  <c r="AE3394" i="11"/>
  <c r="AG3395" i="11"/>
  <c r="AD3403" i="11"/>
  <c r="AI3403" i="11" s="1"/>
  <c r="AJ3403" i="11" s="1"/>
  <c r="Z3403" i="11"/>
  <c r="AL3408" i="11"/>
  <c r="AF3410" i="11"/>
  <c r="AE3410" i="11"/>
  <c r="AG3411" i="11"/>
  <c r="AF3419" i="11"/>
  <c r="AL3420" i="11"/>
  <c r="AD3423" i="11"/>
  <c r="AI3423" i="11" s="1"/>
  <c r="AJ3423" i="11" s="1"/>
  <c r="Z3423" i="11"/>
  <c r="AH3423" i="11" s="1"/>
  <c r="AG3424" i="11"/>
  <c r="AL3429" i="11"/>
  <c r="Z3433" i="11"/>
  <c r="AH3433" i="11" s="1"/>
  <c r="AD3433" i="11"/>
  <c r="AI3433" i="11" s="1"/>
  <c r="AJ3433" i="11" s="1"/>
  <c r="AF3434" i="11"/>
  <c r="Z3434" i="11" s="1"/>
  <c r="AH3434" i="11" s="1"/>
  <c r="AG3434" i="11"/>
  <c r="AE3436" i="11"/>
  <c r="AD3438" i="11"/>
  <c r="AL3439" i="11"/>
  <c r="AE3441" i="11"/>
  <c r="Z3441" i="11" s="1"/>
  <c r="AH3441" i="11" s="1"/>
  <c r="AG3450" i="11"/>
  <c r="Z3450" i="11" s="1"/>
  <c r="AF3451" i="11"/>
  <c r="AB3451" i="11"/>
  <c r="AG3458" i="11"/>
  <c r="AF3459" i="11"/>
  <c r="AB3459" i="11"/>
  <c r="AG3466" i="11"/>
  <c r="AF3467" i="11"/>
  <c r="AB3467" i="11"/>
  <c r="AG3474" i="11"/>
  <c r="AF3475" i="11"/>
  <c r="AB3475" i="11"/>
  <c r="AG3482" i="11"/>
  <c r="AF3483" i="11"/>
  <c r="AB3483" i="11"/>
  <c r="AL3487" i="11"/>
  <c r="AG3490" i="11"/>
  <c r="AF3491" i="11"/>
  <c r="AB3491" i="11"/>
  <c r="AG3498" i="11"/>
  <c r="AF3499" i="11"/>
  <c r="AB3499" i="11"/>
  <c r="AL3503" i="11"/>
  <c r="AG3506" i="11"/>
  <c r="Z3506" i="11" s="1"/>
  <c r="AF3507" i="11"/>
  <c r="AB3507" i="11"/>
  <c r="AG3514" i="11"/>
  <c r="AF3515" i="11"/>
  <c r="AB3515" i="11"/>
  <c r="AL3519" i="11"/>
  <c r="AG3522" i="11"/>
  <c r="AF3523" i="11"/>
  <c r="AB3523" i="11"/>
  <c r="AG3530" i="11"/>
  <c r="Z3530" i="11" s="1"/>
  <c r="AF3531" i="11"/>
  <c r="AB3531" i="11"/>
  <c r="AL3535" i="11"/>
  <c r="AG3538" i="11"/>
  <c r="AF3539" i="11"/>
  <c r="AB3539" i="11"/>
  <c r="AL3544" i="11"/>
  <c r="AL3572" i="11"/>
  <c r="Z3625" i="11"/>
  <c r="AD3625" i="11"/>
  <c r="AI3625" i="11" s="1"/>
  <c r="AJ3625" i="11" s="1"/>
  <c r="AB3630" i="11"/>
  <c r="AG3630" i="11"/>
  <c r="AF3702" i="11"/>
  <c r="AE3702" i="11"/>
  <c r="AL3702" i="11"/>
  <c r="AK3702" i="11"/>
  <c r="AB3755" i="11"/>
  <c r="AF3755" i="11"/>
  <c r="AG3755" i="11"/>
  <c r="AE3755" i="11"/>
  <c r="AF3236" i="11"/>
  <c r="AF3240" i="11"/>
  <c r="AF3244" i="11"/>
  <c r="Z3244" i="11" s="1"/>
  <c r="AF3248" i="11"/>
  <c r="AF3252" i="11"/>
  <c r="AD3252" i="11" s="1"/>
  <c r="AI3252" i="11" s="1"/>
  <c r="AJ3252" i="11" s="1"/>
  <c r="AF3256" i="11"/>
  <c r="AF3260" i="11"/>
  <c r="AF3264" i="11"/>
  <c r="AL3265" i="11"/>
  <c r="AL3269" i="11"/>
  <c r="AL3273" i="11"/>
  <c r="AL3277" i="11"/>
  <c r="AL3281" i="11"/>
  <c r="AL3285" i="11"/>
  <c r="AL3289" i="11"/>
  <c r="AL3293" i="11"/>
  <c r="AL3297" i="11"/>
  <c r="AL3301" i="11"/>
  <c r="AL3305" i="11"/>
  <c r="AL3309" i="11"/>
  <c r="AL3313" i="11"/>
  <c r="AL3317" i="11"/>
  <c r="AL3321" i="11"/>
  <c r="AG3329" i="11"/>
  <c r="AF3332" i="11"/>
  <c r="AD3332" i="11" s="1"/>
  <c r="AI3332" i="11" s="1"/>
  <c r="AJ3332" i="11" s="1"/>
  <c r="AL3335" i="11"/>
  <c r="AF3338" i="11"/>
  <c r="AL3342" i="11"/>
  <c r="AD3343" i="11"/>
  <c r="AI3343" i="11" s="1"/>
  <c r="AJ3343" i="11" s="1"/>
  <c r="AL3344" i="11"/>
  <c r="AL3345" i="11"/>
  <c r="AK3346" i="11"/>
  <c r="Z3349" i="11"/>
  <c r="AH3349" i="11" s="1"/>
  <c r="AD3349" i="11"/>
  <c r="AI3349" i="11" s="1"/>
  <c r="AJ3349" i="11" s="1"/>
  <c r="AL3351" i="11"/>
  <c r="AF3356" i="11"/>
  <c r="AE3356" i="11"/>
  <c r="Z3365" i="11"/>
  <c r="AD3365" i="11"/>
  <c r="AI3365" i="11" s="1"/>
  <c r="AJ3365" i="11" s="1"/>
  <c r="AF3372" i="11"/>
  <c r="AE3372" i="11"/>
  <c r="Z3381" i="11"/>
  <c r="AH3381" i="11" s="1"/>
  <c r="AD3381" i="11"/>
  <c r="AI3381" i="11" s="1"/>
  <c r="AJ3381" i="11" s="1"/>
  <c r="AF3388" i="11"/>
  <c r="AE3388" i="11"/>
  <c r="Z3397" i="11"/>
  <c r="AD3397" i="11"/>
  <c r="AI3397" i="11" s="1"/>
  <c r="AJ3397" i="11" s="1"/>
  <c r="AF3404" i="11"/>
  <c r="AE3404" i="11"/>
  <c r="Z3404" i="11" s="1"/>
  <c r="AF3414" i="11"/>
  <c r="AL3419" i="11"/>
  <c r="AG3436" i="11"/>
  <c r="AL3441" i="11"/>
  <c r="Z3446" i="11"/>
  <c r="AH3446" i="11" s="1"/>
  <c r="AD3446" i="11"/>
  <c r="AI3446" i="11" s="1"/>
  <c r="AJ3446" i="11" s="1"/>
  <c r="AF3466" i="11"/>
  <c r="AD3466" i="11" s="1"/>
  <c r="AI3466" i="11" s="1"/>
  <c r="AJ3466" i="11" s="1"/>
  <c r="Z3518" i="11"/>
  <c r="AH3518" i="11" s="1"/>
  <c r="AF3550" i="11"/>
  <c r="AG3554" i="11"/>
  <c r="AE3554" i="11"/>
  <c r="AB3554" i="11"/>
  <c r="AF3558" i="11"/>
  <c r="AG3562" i="11"/>
  <c r="AE3562" i="11"/>
  <c r="AB3562" i="11"/>
  <c r="AF3566" i="11"/>
  <c r="AG3570" i="11"/>
  <c r="AE3570" i="11"/>
  <c r="AB3570" i="11"/>
  <c r="AF3574" i="11"/>
  <c r="AG3578" i="11"/>
  <c r="AE3578" i="11"/>
  <c r="AB3578" i="11"/>
  <c r="AL3581" i="11"/>
  <c r="AK3581" i="11"/>
  <c r="AG3581" i="11"/>
  <c r="AF3581" i="11"/>
  <c r="AD3581" i="11" s="1"/>
  <c r="AI3581" i="11" s="1"/>
  <c r="AJ3581" i="11" s="1"/>
  <c r="AF3582" i="11"/>
  <c r="AL3582" i="11"/>
  <c r="AK3582" i="11"/>
  <c r="AG3582" i="11"/>
  <c r="AE3582" i="11"/>
  <c r="AH3680" i="11"/>
  <c r="AD3706" i="11"/>
  <c r="AI3706" i="11" s="1"/>
  <c r="AJ3706" i="11" s="1"/>
  <c r="AB3763" i="11"/>
  <c r="AF3763" i="11"/>
  <c r="AG3763" i="11"/>
  <c r="AE3763" i="11"/>
  <c r="AE3340" i="11"/>
  <c r="AE3341" i="11"/>
  <c r="AE3350" i="11"/>
  <c r="AD3359" i="11"/>
  <c r="AI3359" i="11" s="1"/>
  <c r="AJ3359" i="11" s="1"/>
  <c r="Z3359" i="11"/>
  <c r="AH3359" i="11" s="1"/>
  <c r="AE3366" i="11"/>
  <c r="Z3374" i="11"/>
  <c r="AL3377" i="11"/>
  <c r="AE3382" i="11"/>
  <c r="AH3387" i="11"/>
  <c r="AE3398" i="11"/>
  <c r="AH3403" i="11"/>
  <c r="AG3404" i="11"/>
  <c r="AD3407" i="11"/>
  <c r="AI3407" i="11" s="1"/>
  <c r="AJ3407" i="11" s="1"/>
  <c r="AF3416" i="11"/>
  <c r="AG3416" i="11"/>
  <c r="AB3425" i="11"/>
  <c r="AE3428" i="11"/>
  <c r="AL3431" i="11"/>
  <c r="AB3449" i="11"/>
  <c r="AF3449" i="11"/>
  <c r="AL3453" i="11"/>
  <c r="AB3457" i="11"/>
  <c r="AF3457" i="11"/>
  <c r="AL3461" i="11"/>
  <c r="AB3465" i="11"/>
  <c r="AF3465" i="11"/>
  <c r="AB3473" i="11"/>
  <c r="AF3473" i="11"/>
  <c r="AL3477" i="11"/>
  <c r="AB3481" i="11"/>
  <c r="AF3481" i="11"/>
  <c r="AL3485" i="11"/>
  <c r="AB3489" i="11"/>
  <c r="AF3489" i="11"/>
  <c r="AB3497" i="11"/>
  <c r="AF3497" i="11"/>
  <c r="AB3505" i="11"/>
  <c r="AF3505" i="11"/>
  <c r="AB3513" i="11"/>
  <c r="AF3513" i="11"/>
  <c r="AB3521" i="11"/>
  <c r="AF3521" i="11"/>
  <c r="AB3529" i="11"/>
  <c r="AF3529" i="11"/>
  <c r="AB3537" i="11"/>
  <c r="AF3537" i="11"/>
  <c r="AH3542" i="11"/>
  <c r="AI3621" i="11"/>
  <c r="AJ3621" i="11" s="1"/>
  <c r="AH3762" i="11"/>
  <c r="AB3771" i="11"/>
  <c r="AF3771" i="11"/>
  <c r="AG3771" i="11"/>
  <c r="AE3771" i="11"/>
  <c r="AF4047" i="11"/>
  <c r="AL4047" i="11"/>
  <c r="AK4047" i="11"/>
  <c r="AG4047" i="11"/>
  <c r="AE4047" i="11"/>
  <c r="AL3230" i="11"/>
  <c r="AL3234" i="11"/>
  <c r="AL3238" i="11"/>
  <c r="AL3242" i="11"/>
  <c r="AL3246" i="11"/>
  <c r="AL3250" i="11"/>
  <c r="AL3254" i="11"/>
  <c r="AL3258" i="11"/>
  <c r="AL3262" i="11"/>
  <c r="AL3266" i="11"/>
  <c r="AL3270" i="11"/>
  <c r="AL3274" i="11"/>
  <c r="AL3278" i="11"/>
  <c r="AL3282" i="11"/>
  <c r="AL3286" i="11"/>
  <c r="AL3290" i="11"/>
  <c r="AL3294" i="11"/>
  <c r="AL3298" i="11"/>
  <c r="AL3302" i="11"/>
  <c r="AL3306" i="11"/>
  <c r="AL3310" i="11"/>
  <c r="AL3314" i="11"/>
  <c r="AL3318" i="11"/>
  <c r="AL3322" i="11"/>
  <c r="AF3340" i="11"/>
  <c r="AF3341" i="11"/>
  <c r="AD3341" i="11" s="1"/>
  <c r="AI3341" i="11" s="1"/>
  <c r="AJ3341" i="11" s="1"/>
  <c r="AE3342" i="11"/>
  <c r="Z3342" i="11" s="1"/>
  <c r="AH3342" i="11" s="1"/>
  <c r="AE3344" i="11"/>
  <c r="AE3345" i="11"/>
  <c r="Z3353" i="11"/>
  <c r="AH3353" i="11" s="1"/>
  <c r="AD3353" i="11"/>
  <c r="AI3353" i="11" s="1"/>
  <c r="AJ3353" i="11" s="1"/>
  <c r="AE3360" i="11"/>
  <c r="AH3365" i="11"/>
  <c r="AG3366" i="11"/>
  <c r="Z3369" i="11"/>
  <c r="AH3369" i="11" s="1"/>
  <c r="AD3369" i="11"/>
  <c r="AI3369" i="11" s="1"/>
  <c r="AJ3369" i="11" s="1"/>
  <c r="AE3376" i="11"/>
  <c r="Z3385" i="11"/>
  <c r="AH3385" i="11" s="1"/>
  <c r="AD3385" i="11"/>
  <c r="AI3385" i="11" s="1"/>
  <c r="AJ3385" i="11" s="1"/>
  <c r="AE3392" i="11"/>
  <c r="AH3397" i="11"/>
  <c r="Z3401" i="11"/>
  <c r="AH3401" i="11" s="1"/>
  <c r="AD3401" i="11"/>
  <c r="AI3401" i="11" s="1"/>
  <c r="AJ3401" i="11" s="1"/>
  <c r="AE3408" i="11"/>
  <c r="AG3428" i="11"/>
  <c r="Z3476" i="11"/>
  <c r="AH3476" i="11" s="1"/>
  <c r="AB3540" i="11"/>
  <c r="AG3540" i="11"/>
  <c r="Z3670" i="11"/>
  <c r="AH3670" i="11" s="1"/>
  <c r="AB3715" i="11"/>
  <c r="AF3715" i="11"/>
  <c r="AG3715" i="11"/>
  <c r="AE3715" i="11"/>
  <c r="AB3779" i="11"/>
  <c r="AF3779" i="11"/>
  <c r="AG3779" i="11"/>
  <c r="AE3779" i="11"/>
  <c r="AG3881" i="11"/>
  <c r="AF3881" i="11"/>
  <c r="AE3881" i="11"/>
  <c r="AB3881" i="11"/>
  <c r="Z3979" i="11"/>
  <c r="AD3979" i="11"/>
  <c r="AI3979" i="11" s="1"/>
  <c r="AJ3979" i="11" s="1"/>
  <c r="AE3238" i="11"/>
  <c r="AD3238" i="11" s="1"/>
  <c r="AI3238" i="11" s="1"/>
  <c r="AJ3238" i="11" s="1"/>
  <c r="AE3242" i="11"/>
  <c r="AE3246" i="11"/>
  <c r="AE3250" i="11"/>
  <c r="AD3250" i="11" s="1"/>
  <c r="AH3250" i="11" s="1"/>
  <c r="AE3254" i="11"/>
  <c r="AD3254" i="11" s="1"/>
  <c r="AI3254" i="11" s="1"/>
  <c r="AJ3254" i="11" s="1"/>
  <c r="AE3258" i="11"/>
  <c r="Z3258" i="11" s="1"/>
  <c r="AH3258" i="11" s="1"/>
  <c r="AE3262" i="11"/>
  <c r="AD3262" i="11" s="1"/>
  <c r="AI3262" i="11" s="1"/>
  <c r="AJ3262" i="11" s="1"/>
  <c r="AE3266" i="11"/>
  <c r="AD3266" i="11" s="1"/>
  <c r="AI3266" i="11" s="1"/>
  <c r="AJ3266" i="11" s="1"/>
  <c r="AE3270" i="11"/>
  <c r="AD3270" i="11" s="1"/>
  <c r="AI3270" i="11" s="1"/>
  <c r="AJ3270" i="11" s="1"/>
  <c r="AE3274" i="11"/>
  <c r="AG3277" i="11"/>
  <c r="AE3278" i="11"/>
  <c r="AE3282" i="11"/>
  <c r="AD3282" i="11" s="1"/>
  <c r="AI3282" i="11" s="1"/>
  <c r="AJ3282" i="11" s="1"/>
  <c r="AK3283" i="11"/>
  <c r="AE3286" i="11"/>
  <c r="AD3286" i="11" s="1"/>
  <c r="AI3286" i="11" s="1"/>
  <c r="AJ3286" i="11" s="1"/>
  <c r="AK3287" i="11"/>
  <c r="AE3290" i="11"/>
  <c r="AD3290" i="11" s="1"/>
  <c r="AI3290" i="11" s="1"/>
  <c r="AJ3290" i="11" s="1"/>
  <c r="AK3291" i="11"/>
  <c r="AE3294" i="11"/>
  <c r="AD3294" i="11" s="1"/>
  <c r="AI3294" i="11" s="1"/>
  <c r="AJ3294" i="11" s="1"/>
  <c r="AK3295" i="11"/>
  <c r="AE3298" i="11"/>
  <c r="AD3298" i="11" s="1"/>
  <c r="AI3298" i="11" s="1"/>
  <c r="AJ3298" i="11" s="1"/>
  <c r="AK3299" i="11"/>
  <c r="AE3302" i="11"/>
  <c r="AD3302" i="11" s="1"/>
  <c r="AK3303" i="11"/>
  <c r="AE3306" i="11"/>
  <c r="AD3306" i="11" s="1"/>
  <c r="AI3306" i="11" s="1"/>
  <c r="AJ3306" i="11" s="1"/>
  <c r="AK3307" i="11"/>
  <c r="AE3310" i="11"/>
  <c r="AK3311" i="11"/>
  <c r="AE3314" i="11"/>
  <c r="AD3314" i="11" s="1"/>
  <c r="AI3314" i="11" s="1"/>
  <c r="AJ3314" i="11" s="1"/>
  <c r="AK3315" i="11"/>
  <c r="AE3318" i="11"/>
  <c r="AD3318" i="11" s="1"/>
  <c r="AK3319" i="11"/>
  <c r="AE3322" i="11"/>
  <c r="AD3322" i="11" s="1"/>
  <c r="AI3322" i="11" s="1"/>
  <c r="AJ3322" i="11" s="1"/>
  <c r="AG3342" i="11"/>
  <c r="AF3344" i="11"/>
  <c r="AF3345" i="11"/>
  <c r="AE3346" i="11"/>
  <c r="AL3347" i="11"/>
  <c r="AE3347" i="11"/>
  <c r="AD3347" i="11" s="1"/>
  <c r="AI3347" i="11" s="1"/>
  <c r="AJ3347" i="11" s="1"/>
  <c r="AL3349" i="11"/>
  <c r="AF3354" i="11"/>
  <c r="AE3354" i="11"/>
  <c r="AE3359" i="11"/>
  <c r="AG3360" i="11"/>
  <c r="AK3362" i="11"/>
  <c r="AL3365" i="11"/>
  <c r="AF3370" i="11"/>
  <c r="AE3370" i="11"/>
  <c r="AE3375" i="11"/>
  <c r="AD3375" i="11" s="1"/>
  <c r="AI3375" i="11" s="1"/>
  <c r="AJ3375" i="11" s="1"/>
  <c r="AG3376" i="11"/>
  <c r="AK3378" i="11"/>
  <c r="AL3384" i="11"/>
  <c r="AF3386" i="11"/>
  <c r="AE3386" i="11"/>
  <c r="AE3391" i="11"/>
  <c r="AG3392" i="11"/>
  <c r="AK3394" i="11"/>
  <c r="AL3397" i="11"/>
  <c r="AL3400" i="11"/>
  <c r="AF3402" i="11"/>
  <c r="AE3402" i="11"/>
  <c r="AE3407" i="11"/>
  <c r="Z3407" i="11" s="1"/>
  <c r="AH3407" i="11" s="1"/>
  <c r="AG3408" i="11"/>
  <c r="AK3410" i="11"/>
  <c r="AG3413" i="11"/>
  <c r="Z3413" i="11" s="1"/>
  <c r="AH3413" i="11" s="1"/>
  <c r="AE3415" i="11"/>
  <c r="AK3416" i="11"/>
  <c r="AB3417" i="11"/>
  <c r="AF3418" i="11"/>
  <c r="AD3418" i="11" s="1"/>
  <c r="AI3418" i="11" s="1"/>
  <c r="AJ3418" i="11" s="1"/>
  <c r="AG3418" i="11"/>
  <c r="AD3422" i="11"/>
  <c r="AI3422" i="11" s="1"/>
  <c r="AJ3422" i="11" s="1"/>
  <c r="AL3423" i="11"/>
  <c r="AG3423" i="11"/>
  <c r="AE3425" i="11"/>
  <c r="AE3430" i="11"/>
  <c r="AF3435" i="11"/>
  <c r="AL3436" i="11"/>
  <c r="AH3438" i="11"/>
  <c r="AD3439" i="11"/>
  <c r="AI3439" i="11" s="1"/>
  <c r="AJ3439" i="11" s="1"/>
  <c r="Z3439" i="11"/>
  <c r="AH3439" i="11" s="1"/>
  <c r="AF3440" i="11"/>
  <c r="AG3440" i="11"/>
  <c r="AG3446" i="11"/>
  <c r="AF3447" i="11"/>
  <c r="AB3447" i="11"/>
  <c r="AE3449" i="11"/>
  <c r="AL3451" i="11"/>
  <c r="AG3454" i="11"/>
  <c r="AF3455" i="11"/>
  <c r="AB3455" i="11"/>
  <c r="AE3457" i="11"/>
  <c r="AL3459" i="11"/>
  <c r="AG3462" i="11"/>
  <c r="AF3463" i="11"/>
  <c r="AB3463" i="11"/>
  <c r="AE3465" i="11"/>
  <c r="AG3470" i="11"/>
  <c r="AD3470" i="11" s="1"/>
  <c r="AF3471" i="11"/>
  <c r="AB3471" i="11"/>
  <c r="AE3473" i="11"/>
  <c r="AL3475" i="11"/>
  <c r="AG3478" i="11"/>
  <c r="AF3479" i="11"/>
  <c r="AB3479" i="11"/>
  <c r="AE3481" i="11"/>
  <c r="AG3486" i="11"/>
  <c r="AF3487" i="11"/>
  <c r="AB3487" i="11"/>
  <c r="AE3489" i="11"/>
  <c r="AG3494" i="11"/>
  <c r="AF3495" i="11"/>
  <c r="AB3495" i="11"/>
  <c r="AE3497" i="11"/>
  <c r="AL3499" i="11"/>
  <c r="AG3502" i="11"/>
  <c r="AF3503" i="11"/>
  <c r="AB3503" i="11"/>
  <c r="AE3505" i="11"/>
  <c r="AG3510" i="11"/>
  <c r="AF3511" i="11"/>
  <c r="AB3511" i="11"/>
  <c r="AE3513" i="11"/>
  <c r="AL3515" i="11"/>
  <c r="AG3518" i="11"/>
  <c r="AF3519" i="11"/>
  <c r="AB3519" i="11"/>
  <c r="AE3521" i="11"/>
  <c r="AL3523" i="11"/>
  <c r="AG3526" i="11"/>
  <c r="AF3527" i="11"/>
  <c r="AB3527" i="11"/>
  <c r="AE3529" i="11"/>
  <c r="AL3531" i="11"/>
  <c r="AG3534" i="11"/>
  <c r="AF3535" i="11"/>
  <c r="AB3535" i="11"/>
  <c r="AE3537" i="11"/>
  <c r="AL3539" i="11"/>
  <c r="AB3544" i="11"/>
  <c r="AG3544" i="11"/>
  <c r="AB3549" i="11"/>
  <c r="AG3549" i="11"/>
  <c r="AF3549" i="11"/>
  <c r="AE3549" i="11"/>
  <c r="AL3552" i="11"/>
  <c r="AL3568" i="11"/>
  <c r="AD3587" i="11"/>
  <c r="AI3587" i="11" s="1"/>
  <c r="AJ3587" i="11" s="1"/>
  <c r="Z3587" i="11"/>
  <c r="AH3587" i="11" s="1"/>
  <c r="AF3600" i="11"/>
  <c r="Z3600" i="11" s="1"/>
  <c r="AH3600" i="11" s="1"/>
  <c r="AL3600" i="11"/>
  <c r="AK3600" i="11"/>
  <c r="AG3600" i="11"/>
  <c r="AF3616" i="11"/>
  <c r="AL3616" i="11"/>
  <c r="AK3616" i="11"/>
  <c r="AG3616" i="11"/>
  <c r="AF3648" i="11"/>
  <c r="AL3648" i="11"/>
  <c r="AK3648" i="11"/>
  <c r="AG3648" i="11"/>
  <c r="AF3664" i="11"/>
  <c r="AD3664" i="11" s="1"/>
  <c r="AI3664" i="11" s="1"/>
  <c r="AJ3664" i="11" s="1"/>
  <c r="AL3664" i="11"/>
  <c r="AK3664" i="11"/>
  <c r="AG3664" i="11"/>
  <c r="AB3701" i="11"/>
  <c r="AG3701" i="11"/>
  <c r="AF3701" i="11"/>
  <c r="AE3701" i="11"/>
  <c r="AB3723" i="11"/>
  <c r="AF3723" i="11"/>
  <c r="AG3723" i="11"/>
  <c r="AE3723" i="11"/>
  <c r="AB3787" i="11"/>
  <c r="AF3787" i="11"/>
  <c r="AG3787" i="11"/>
  <c r="AE3787" i="11"/>
  <c r="AD3802" i="11"/>
  <c r="AI3802" i="11" s="1"/>
  <c r="AJ3802" i="11" s="1"/>
  <c r="Z3802" i="11"/>
  <c r="AH3802" i="11" s="1"/>
  <c r="AD3874" i="11"/>
  <c r="AI3874" i="11" s="1"/>
  <c r="AJ3874" i="11" s="1"/>
  <c r="Z3874" i="11"/>
  <c r="AF3906" i="11"/>
  <c r="AL3906" i="11"/>
  <c r="AK3906" i="11"/>
  <c r="AG3906" i="11"/>
  <c r="AE3906" i="11"/>
  <c r="Z3906" i="11" s="1"/>
  <c r="AH3906" i="11" s="1"/>
  <c r="AL3151" i="11"/>
  <c r="AL3323" i="11"/>
  <c r="AD3327" i="11"/>
  <c r="AI3327" i="11" s="1"/>
  <c r="AJ3327" i="11" s="1"/>
  <c r="Z3333" i="11"/>
  <c r="AH3333" i="11" s="1"/>
  <c r="AG3346" i="11"/>
  <c r="AF3348" i="11"/>
  <c r="AD3348" i="11" s="1"/>
  <c r="AI3348" i="11" s="1"/>
  <c r="AJ3348" i="11" s="1"/>
  <c r="AG3354" i="11"/>
  <c r="AI3355" i="11"/>
  <c r="AJ3355" i="11" s="1"/>
  <c r="AK3356" i="11"/>
  <c r="Z3357" i="11"/>
  <c r="AH3357" i="11" s="1"/>
  <c r="AD3357" i="11"/>
  <c r="AI3357" i="11" s="1"/>
  <c r="AJ3357" i="11" s="1"/>
  <c r="AF3364" i="11"/>
  <c r="AE3364" i="11"/>
  <c r="AG3370" i="11"/>
  <c r="AI3371" i="11"/>
  <c r="AJ3371" i="11" s="1"/>
  <c r="AK3372" i="11"/>
  <c r="Z3373" i="11"/>
  <c r="AH3373" i="11" s="1"/>
  <c r="AD3373" i="11"/>
  <c r="AI3373" i="11" s="1"/>
  <c r="AJ3373" i="11" s="1"/>
  <c r="AL3375" i="11"/>
  <c r="AF3380" i="11"/>
  <c r="AE3380" i="11"/>
  <c r="AG3386" i="11"/>
  <c r="AK3388" i="11"/>
  <c r="Z3389" i="11"/>
  <c r="AH3389" i="11" s="1"/>
  <c r="AD3389" i="11"/>
  <c r="AI3389" i="11" s="1"/>
  <c r="AJ3389" i="11" s="1"/>
  <c r="AF3396" i="11"/>
  <c r="AE3396" i="11"/>
  <c r="AD3396" i="11" s="1"/>
  <c r="AI3396" i="11" s="1"/>
  <c r="AJ3396" i="11" s="1"/>
  <c r="AG3402" i="11"/>
  <c r="AK3404" i="11"/>
  <c r="Z3405" i="11"/>
  <c r="AH3405" i="11" s="1"/>
  <c r="AD3405" i="11"/>
  <c r="AI3405" i="11" s="1"/>
  <c r="AJ3405" i="11" s="1"/>
  <c r="AL3407" i="11"/>
  <c r="AF3412" i="11"/>
  <c r="AE3412" i="11"/>
  <c r="Z3412" i="11" s="1"/>
  <c r="AH3412" i="11" s="1"/>
  <c r="AF3415" i="11"/>
  <c r="AL3416" i="11"/>
  <c r="AF3420" i="11"/>
  <c r="Z3420" i="11" s="1"/>
  <c r="AH3420" i="11" s="1"/>
  <c r="AG3420" i="11"/>
  <c r="AL3425" i="11"/>
  <c r="AG3425" i="11"/>
  <c r="AE3427" i="11"/>
  <c r="AK3428" i="11"/>
  <c r="AD3429" i="11"/>
  <c r="AI3429" i="11" s="1"/>
  <c r="AJ3429" i="11" s="1"/>
  <c r="AF3430" i="11"/>
  <c r="AG3430" i="11"/>
  <c r="AL3435" i="11"/>
  <c r="AG3435" i="11"/>
  <c r="AD3435" i="11" s="1"/>
  <c r="AI3435" i="11" s="1"/>
  <c r="AJ3435" i="11" s="1"/>
  <c r="AE3437" i="11"/>
  <c r="AD3437" i="11" s="1"/>
  <c r="AI3437" i="11" s="1"/>
  <c r="AJ3437" i="11" s="1"/>
  <c r="AE3442" i="11"/>
  <c r="AD3442" i="11" s="1"/>
  <c r="AI3442" i="11" s="1"/>
  <c r="AJ3442" i="11" s="1"/>
  <c r="AE3444" i="11"/>
  <c r="AF3446" i="11"/>
  <c r="AG3449" i="11"/>
  <c r="AE3452" i="11"/>
  <c r="Z3452" i="11" s="1"/>
  <c r="AH3452" i="11" s="1"/>
  <c r="AF3454" i="11"/>
  <c r="AD3454" i="11" s="1"/>
  <c r="AI3454" i="11" s="1"/>
  <c r="AJ3454" i="11" s="1"/>
  <c r="AG3457" i="11"/>
  <c r="AD3458" i="11"/>
  <c r="AI3458" i="11" s="1"/>
  <c r="AJ3458" i="11" s="1"/>
  <c r="AE3460" i="11"/>
  <c r="AF3462" i="11"/>
  <c r="Z3462" i="11" s="1"/>
  <c r="AH3462" i="11" s="1"/>
  <c r="AG3465" i="11"/>
  <c r="AE3468" i="11"/>
  <c r="AF3470" i="11"/>
  <c r="AG3473" i="11"/>
  <c r="AE3476" i="11"/>
  <c r="AD3476" i="11" s="1"/>
  <c r="AI3476" i="11" s="1"/>
  <c r="AJ3476" i="11" s="1"/>
  <c r="AF3478" i="11"/>
  <c r="AD3478" i="11" s="1"/>
  <c r="AI3478" i="11" s="1"/>
  <c r="AJ3478" i="11" s="1"/>
  <c r="AG3481" i="11"/>
  <c r="AE3484" i="11"/>
  <c r="AF3486" i="11"/>
  <c r="Z3486" i="11" s="1"/>
  <c r="AH3486" i="11" s="1"/>
  <c r="AG3489" i="11"/>
  <c r="AD3490" i="11"/>
  <c r="AE3492" i="11"/>
  <c r="AF3494" i="11"/>
  <c r="Z3494" i="11" s="1"/>
  <c r="AH3494" i="11" s="1"/>
  <c r="AG3497" i="11"/>
  <c r="AE3500" i="11"/>
  <c r="Z3500" i="11" s="1"/>
  <c r="AH3500" i="11" s="1"/>
  <c r="AF3502" i="11"/>
  <c r="AG3505" i="11"/>
  <c r="AE3508" i="11"/>
  <c r="AF3510" i="11"/>
  <c r="Z3510" i="11" s="1"/>
  <c r="AH3510" i="11" s="1"/>
  <c r="AG3513" i="11"/>
  <c r="AE3516" i="11"/>
  <c r="AF3518" i="11"/>
  <c r="AD3518" i="11" s="1"/>
  <c r="AI3518" i="11" s="1"/>
  <c r="AJ3518" i="11" s="1"/>
  <c r="AG3521" i="11"/>
  <c r="AE3524" i="11"/>
  <c r="AF3526" i="11"/>
  <c r="Z3526" i="11" s="1"/>
  <c r="AH3526" i="11" s="1"/>
  <c r="AG3529" i="11"/>
  <c r="AD3530" i="11"/>
  <c r="AE3532" i="11"/>
  <c r="AF3534" i="11"/>
  <c r="AG3537" i="11"/>
  <c r="AE3540" i="11"/>
  <c r="AB3541" i="11"/>
  <c r="AF3541" i="11"/>
  <c r="AE3541" i="11"/>
  <c r="AL3547" i="11"/>
  <c r="AG3550" i="11"/>
  <c r="AE3550" i="11"/>
  <c r="AB3550" i="11"/>
  <c r="AF3554" i="11"/>
  <c r="AG3558" i="11"/>
  <c r="AE3558" i="11"/>
  <c r="AB3558" i="11"/>
  <c r="AG3566" i="11"/>
  <c r="AE3566" i="11"/>
  <c r="AB3566" i="11"/>
  <c r="AG3574" i="11"/>
  <c r="AE3574" i="11"/>
  <c r="AB3574" i="11"/>
  <c r="Z3581" i="11"/>
  <c r="AH3581" i="11" s="1"/>
  <c r="AF3632" i="11"/>
  <c r="AL3632" i="11"/>
  <c r="AK3632" i="11"/>
  <c r="AG3632" i="11"/>
  <c r="AD3679" i="11"/>
  <c r="Z3679" i="11"/>
  <c r="AH3679" i="11" s="1"/>
  <c r="AB3684" i="11"/>
  <c r="AG3684" i="11"/>
  <c r="AE3684" i="11"/>
  <c r="AB3731" i="11"/>
  <c r="AF3731" i="11"/>
  <c r="AG3731" i="11"/>
  <c r="AE3731" i="11"/>
  <c r="AH3786" i="11"/>
  <c r="AB3795" i="11"/>
  <c r="AG3795" i="11"/>
  <c r="AF3795" i="11"/>
  <c r="AE3795" i="11"/>
  <c r="AG3973" i="11"/>
  <c r="AF3973" i="11"/>
  <c r="AE3973" i="11"/>
  <c r="AB3973" i="11"/>
  <c r="AF3444" i="11"/>
  <c r="AF3448" i="11"/>
  <c r="AF3452" i="11"/>
  <c r="AF3456" i="11"/>
  <c r="AD3456" i="11" s="1"/>
  <c r="AI3456" i="11" s="1"/>
  <c r="AJ3456" i="11" s="1"/>
  <c r="AF3460" i="11"/>
  <c r="AF3464" i="11"/>
  <c r="AD3464" i="11" s="1"/>
  <c r="AF3468" i="11"/>
  <c r="AF3472" i="11"/>
  <c r="Z3472" i="11" s="1"/>
  <c r="AH3472" i="11" s="1"/>
  <c r="AF3476" i="11"/>
  <c r="AF3480" i="11"/>
  <c r="AF3484" i="11"/>
  <c r="AF3488" i="11"/>
  <c r="AD3488" i="11" s="1"/>
  <c r="AF3492" i="11"/>
  <c r="AD3492" i="11" s="1"/>
  <c r="AI3492" i="11" s="1"/>
  <c r="AJ3492" i="11" s="1"/>
  <c r="AF3496" i="11"/>
  <c r="AD3496" i="11" s="1"/>
  <c r="AI3496" i="11" s="1"/>
  <c r="AJ3496" i="11" s="1"/>
  <c r="AF3500" i="11"/>
  <c r="AF3504" i="11"/>
  <c r="AF3508" i="11"/>
  <c r="AF3512" i="11"/>
  <c r="AF3516" i="11"/>
  <c r="AF3520" i="11"/>
  <c r="AD3520" i="11" s="1"/>
  <c r="AI3520" i="11" s="1"/>
  <c r="AJ3520" i="11" s="1"/>
  <c r="AF3524" i="11"/>
  <c r="AD3524" i="11" s="1"/>
  <c r="AI3524" i="11" s="1"/>
  <c r="AJ3524" i="11" s="1"/>
  <c r="AF3528" i="11"/>
  <c r="AD3528" i="11" s="1"/>
  <c r="AI3528" i="11" s="1"/>
  <c r="AJ3528" i="11" s="1"/>
  <c r="AL3529" i="11"/>
  <c r="AF3532" i="11"/>
  <c r="AF3536" i="11"/>
  <c r="AD3536" i="11" s="1"/>
  <c r="AI3536" i="11" s="1"/>
  <c r="AJ3536" i="11" s="1"/>
  <c r="AF3540" i="11"/>
  <c r="AF3544" i="11"/>
  <c r="AF3548" i="11"/>
  <c r="Z3548" i="11" s="1"/>
  <c r="AH3548" i="11" s="1"/>
  <c r="AF3552" i="11"/>
  <c r="Z3552" i="11" s="1"/>
  <c r="AF3556" i="11"/>
  <c r="AF3560" i="11"/>
  <c r="AF3564" i="11"/>
  <c r="AD3564" i="11" s="1"/>
  <c r="AI3564" i="11" s="1"/>
  <c r="AJ3564" i="11" s="1"/>
  <c r="AF3568" i="11"/>
  <c r="Z3568" i="11" s="1"/>
  <c r="AH3568" i="11" s="1"/>
  <c r="AF3572" i="11"/>
  <c r="AD3572" i="11" s="1"/>
  <c r="AI3572" i="11" s="1"/>
  <c r="AJ3572" i="11" s="1"/>
  <c r="AF3576" i="11"/>
  <c r="AD3576" i="11" s="1"/>
  <c r="AI3576" i="11" s="1"/>
  <c r="AJ3576" i="11" s="1"/>
  <c r="AF3580" i="11"/>
  <c r="AL3583" i="11"/>
  <c r="AE3583" i="11"/>
  <c r="AD3583" i="11" s="1"/>
  <c r="AI3583" i="11" s="1"/>
  <c r="AJ3583" i="11" s="1"/>
  <c r="AE3584" i="11"/>
  <c r="AE3585" i="11"/>
  <c r="AD3585" i="11" s="1"/>
  <c r="AI3585" i="11" s="1"/>
  <c r="AJ3585" i="11" s="1"/>
  <c r="AF3586" i="11"/>
  <c r="AL3592" i="11"/>
  <c r="AF3594" i="11"/>
  <c r="AE3594" i="11"/>
  <c r="AG3595" i="11"/>
  <c r="AE3599" i="11"/>
  <c r="AL3608" i="11"/>
  <c r="AF3610" i="11"/>
  <c r="AE3610" i="11"/>
  <c r="AG3611" i="11"/>
  <c r="AE3615" i="11"/>
  <c r="AL3624" i="11"/>
  <c r="AF3626" i="11"/>
  <c r="AE3626" i="11"/>
  <c r="AG3627" i="11"/>
  <c r="AE3631" i="11"/>
  <c r="AL3637" i="11"/>
  <c r="AL3640" i="11"/>
  <c r="AF3642" i="11"/>
  <c r="AE3642" i="11"/>
  <c r="AG3643" i="11"/>
  <c r="AE3647" i="11"/>
  <c r="AL3656" i="11"/>
  <c r="AF3658" i="11"/>
  <c r="Z3658" i="11" s="1"/>
  <c r="AH3658" i="11" s="1"/>
  <c r="AE3658" i="11"/>
  <c r="AG3659" i="11"/>
  <c r="AE3663" i="11"/>
  <c r="AL3669" i="11"/>
  <c r="AL3672" i="11"/>
  <c r="AF3674" i="11"/>
  <c r="AE3674" i="11"/>
  <c r="AF3677" i="11"/>
  <c r="Z3677" i="11" s="1"/>
  <c r="AH3677" i="11" s="1"/>
  <c r="AL3678" i="11"/>
  <c r="Z3681" i="11"/>
  <c r="AH3681" i="11" s="1"/>
  <c r="AD3681" i="11"/>
  <c r="AI3681" i="11" s="1"/>
  <c r="AJ3681" i="11" s="1"/>
  <c r="AG3682" i="11"/>
  <c r="AD3682" i="11" s="1"/>
  <c r="AI3682" i="11" s="1"/>
  <c r="AJ3682" i="11" s="1"/>
  <c r="AL3687" i="11"/>
  <c r="AE3689" i="11"/>
  <c r="AD3689" i="11" s="1"/>
  <c r="AI3689" i="11" s="1"/>
  <c r="AJ3689" i="11" s="1"/>
  <c r="AK3690" i="11"/>
  <c r="AF3692" i="11"/>
  <c r="AG3692" i="11"/>
  <c r="AE3694" i="11"/>
  <c r="AD3696" i="11"/>
  <c r="AI3696" i="11" s="1"/>
  <c r="AJ3696" i="11" s="1"/>
  <c r="AL3697" i="11"/>
  <c r="AG3697" i="11"/>
  <c r="Z3698" i="11"/>
  <c r="AE3699" i="11"/>
  <c r="AE3704" i="11"/>
  <c r="Z3704" i="11" s="1"/>
  <c r="AE3712" i="11"/>
  <c r="Z3712" i="11" s="1"/>
  <c r="AH3712" i="11" s="1"/>
  <c r="AE3720" i="11"/>
  <c r="Z3720" i="11" s="1"/>
  <c r="AH3720" i="11" s="1"/>
  <c r="AE3728" i="11"/>
  <c r="AE3736" i="11"/>
  <c r="AD3742" i="11"/>
  <c r="AI3742" i="11" s="1"/>
  <c r="AJ3742" i="11" s="1"/>
  <c r="AE3744" i="11"/>
  <c r="AE3752" i="11"/>
  <c r="Z3752" i="11" s="1"/>
  <c r="AH3752" i="11" s="1"/>
  <c r="AE3760" i="11"/>
  <c r="Z3760" i="11" s="1"/>
  <c r="AH3760" i="11" s="1"/>
  <c r="AE3768" i="11"/>
  <c r="Z3768" i="11" s="1"/>
  <c r="AE3776" i="11"/>
  <c r="AE3784" i="11"/>
  <c r="Z3784" i="11" s="1"/>
  <c r="AH3784" i="11" s="1"/>
  <c r="AD3790" i="11"/>
  <c r="AI3790" i="11" s="1"/>
  <c r="AJ3790" i="11" s="1"/>
  <c r="AE3792" i="11"/>
  <c r="AB3799" i="11"/>
  <c r="AG3799" i="11"/>
  <c r="AF3799" i="11"/>
  <c r="AL3801" i="11"/>
  <c r="AF3813" i="11"/>
  <c r="AE3813" i="11"/>
  <c r="AB3813" i="11"/>
  <c r="AD3818" i="11"/>
  <c r="Z3818" i="11"/>
  <c r="AH3818" i="11" s="1"/>
  <c r="AF3829" i="11"/>
  <c r="AE3829" i="11"/>
  <c r="AB3829" i="11"/>
  <c r="AD3851" i="11"/>
  <c r="Z3851" i="11"/>
  <c r="AD3882" i="11"/>
  <c r="AI3882" i="11" s="1"/>
  <c r="AJ3882" i="11" s="1"/>
  <c r="Z3882" i="11"/>
  <c r="AH3882" i="11" s="1"/>
  <c r="Z3899" i="11"/>
  <c r="AD3899" i="11"/>
  <c r="AI3899" i="11" s="1"/>
  <c r="AJ3899" i="11" s="1"/>
  <c r="Z3915" i="11"/>
  <c r="AD3915" i="11"/>
  <c r="AG3548" i="11"/>
  <c r="AG3552" i="11"/>
  <c r="AE3553" i="11"/>
  <c r="AG3556" i="11"/>
  <c r="AE3557" i="11"/>
  <c r="AG3560" i="11"/>
  <c r="AE3561" i="11"/>
  <c r="AG3564" i="11"/>
  <c r="AE3565" i="11"/>
  <c r="AG3568" i="11"/>
  <c r="AE3569" i="11"/>
  <c r="AG3572" i="11"/>
  <c r="AE3573" i="11"/>
  <c r="Z3573" i="11" s="1"/>
  <c r="AH3573" i="11" s="1"/>
  <c r="AG3576" i="11"/>
  <c r="AE3577" i="11"/>
  <c r="AG3580" i="11"/>
  <c r="AF3583" i="11"/>
  <c r="AF3584" i="11"/>
  <c r="AE3586" i="11"/>
  <c r="AE3588" i="11"/>
  <c r="AH3593" i="11"/>
  <c r="AG3594" i="11"/>
  <c r="AK3596" i="11"/>
  <c r="Z3597" i="11"/>
  <c r="AD3597" i="11"/>
  <c r="AI3597" i="11" s="1"/>
  <c r="AJ3597" i="11" s="1"/>
  <c r="AF3599" i="11"/>
  <c r="Z3599" i="11" s="1"/>
  <c r="AH3599" i="11" s="1"/>
  <c r="AE3604" i="11"/>
  <c r="AG3610" i="11"/>
  <c r="AK3612" i="11"/>
  <c r="Z3613" i="11"/>
  <c r="AH3613" i="11" s="1"/>
  <c r="AD3613" i="11"/>
  <c r="AI3613" i="11" s="1"/>
  <c r="AJ3613" i="11" s="1"/>
  <c r="AF3615" i="11"/>
  <c r="AE3620" i="11"/>
  <c r="Z3620" i="11" s="1"/>
  <c r="AH3620" i="11" s="1"/>
  <c r="AH3625" i="11"/>
  <c r="AG3626" i="11"/>
  <c r="AK3628" i="11"/>
  <c r="Z3629" i="11"/>
  <c r="AH3629" i="11" s="1"/>
  <c r="AD3629" i="11"/>
  <c r="AF3631" i="11"/>
  <c r="AE3636" i="11"/>
  <c r="Z3636" i="11" s="1"/>
  <c r="AH3636" i="11" s="1"/>
  <c r="AG3642" i="11"/>
  <c r="AK3644" i="11"/>
  <c r="Z3645" i="11"/>
  <c r="AD3645" i="11"/>
  <c r="AI3645" i="11" s="1"/>
  <c r="AJ3645" i="11" s="1"/>
  <c r="AF3647" i="11"/>
  <c r="AE3652" i="11"/>
  <c r="AG3658" i="11"/>
  <c r="AK3660" i="11"/>
  <c r="Z3661" i="11"/>
  <c r="AH3661" i="11" s="1"/>
  <c r="AD3661" i="11"/>
  <c r="AF3663" i="11"/>
  <c r="AE3668" i="11"/>
  <c r="Z3668" i="11" s="1"/>
  <c r="AH3668" i="11" s="1"/>
  <c r="AG3674" i="11"/>
  <c r="AG3677" i="11"/>
  <c r="AG3694" i="11"/>
  <c r="AG3699" i="11"/>
  <c r="AD3703" i="11"/>
  <c r="AI3703" i="11" s="1"/>
  <c r="AJ3703" i="11" s="1"/>
  <c r="AF3713" i="11"/>
  <c r="AB3713" i="11"/>
  <c r="AF3721" i="11"/>
  <c r="AB3721" i="11"/>
  <c r="AF3729" i="11"/>
  <c r="AB3729" i="11"/>
  <c r="AF3737" i="11"/>
  <c r="AB3737" i="11"/>
  <c r="AF3745" i="11"/>
  <c r="AB3745" i="11"/>
  <c r="AF3753" i="11"/>
  <c r="AB3753" i="11"/>
  <c r="AF3761" i="11"/>
  <c r="AB3761" i="11"/>
  <c r="AH3768" i="11"/>
  <c r="AF3769" i="11"/>
  <c r="AB3769" i="11"/>
  <c r="AF3777" i="11"/>
  <c r="AB3777" i="11"/>
  <c r="AF3785" i="11"/>
  <c r="AB3785" i="11"/>
  <c r="AF3793" i="11"/>
  <c r="AB3793" i="11"/>
  <c r="AB3796" i="11"/>
  <c r="AE3796" i="11"/>
  <c r="AB3803" i="11"/>
  <c r="AG3803" i="11"/>
  <c r="AF3803" i="11"/>
  <c r="AB3808" i="11"/>
  <c r="AG3808" i="11"/>
  <c r="AE3808" i="11"/>
  <c r="AF3816" i="11"/>
  <c r="AI3822" i="11"/>
  <c r="AJ3822" i="11" s="1"/>
  <c r="AB3824" i="11"/>
  <c r="AG3824" i="11"/>
  <c r="AE3824" i="11"/>
  <c r="AI3827" i="11"/>
  <c r="AJ3827" i="11" s="1"/>
  <c r="AI3834" i="11"/>
  <c r="AJ3834" i="11" s="1"/>
  <c r="AG3837" i="11"/>
  <c r="AF3837" i="11"/>
  <c r="AE3837" i="11"/>
  <c r="AB3837" i="11"/>
  <c r="AG3845" i="11"/>
  <c r="AF3845" i="11"/>
  <c r="AE3845" i="11"/>
  <c r="AB3845" i="11"/>
  <c r="AI3850" i="11"/>
  <c r="AJ3850" i="11" s="1"/>
  <c r="AG3853" i="11"/>
  <c r="AF3853" i="11"/>
  <c r="AE3853" i="11"/>
  <c r="AB3853" i="11"/>
  <c r="AD3860" i="11"/>
  <c r="AI3860" i="11" s="1"/>
  <c r="AJ3860" i="11" s="1"/>
  <c r="AG3861" i="11"/>
  <c r="AF3861" i="11"/>
  <c r="AE3861" i="11"/>
  <c r="AB3861" i="11"/>
  <c r="AD3867" i="11"/>
  <c r="AI3867" i="11" s="1"/>
  <c r="AJ3867" i="11" s="1"/>
  <c r="AI3887" i="11"/>
  <c r="AJ3887" i="11" s="1"/>
  <c r="AD3888" i="11"/>
  <c r="AI3888" i="11" s="1"/>
  <c r="AJ3888" i="11" s="1"/>
  <c r="AG3889" i="11"/>
  <c r="AF3889" i="11"/>
  <c r="AB3889" i="11"/>
  <c r="AI3911" i="11"/>
  <c r="AJ3911" i="11" s="1"/>
  <c r="AF3970" i="11"/>
  <c r="AL3970" i="11"/>
  <c r="AK3970" i="11"/>
  <c r="AG3970" i="11"/>
  <c r="AD4002" i="11"/>
  <c r="Z4002" i="11"/>
  <c r="AH4002" i="11" s="1"/>
  <c r="AI4006" i="11"/>
  <c r="AJ4006" i="11" s="1"/>
  <c r="AF4182" i="11"/>
  <c r="AL4182" i="11"/>
  <c r="AK4182" i="11"/>
  <c r="AG4182" i="11"/>
  <c r="AE4182" i="11"/>
  <c r="AL3414" i="11"/>
  <c r="AL3418" i="11"/>
  <c r="AL3422" i="11"/>
  <c r="AL3426" i="11"/>
  <c r="AL3430" i="11"/>
  <c r="AL3434" i="11"/>
  <c r="AL3438" i="11"/>
  <c r="AL3442" i="11"/>
  <c r="AL3446" i="11"/>
  <c r="AL3450" i="11"/>
  <c r="AL3454" i="11"/>
  <c r="AL3458" i="11"/>
  <c r="AL3462" i="11"/>
  <c r="AL3466" i="11"/>
  <c r="AL3470" i="11"/>
  <c r="AL3474" i="11"/>
  <c r="AL3478" i="11"/>
  <c r="AL3482" i="11"/>
  <c r="AL3486" i="11"/>
  <c r="AL3490" i="11"/>
  <c r="AL3494" i="11"/>
  <c r="AL3498" i="11"/>
  <c r="AL3502" i="11"/>
  <c r="AL3506" i="11"/>
  <c r="AL3510" i="11"/>
  <c r="AL3514" i="11"/>
  <c r="AL3518" i="11"/>
  <c r="AL3522" i="11"/>
  <c r="AL3526" i="11"/>
  <c r="AL3530" i="11"/>
  <c r="AL3534" i="11"/>
  <c r="AL3538" i="11"/>
  <c r="AL3542" i="11"/>
  <c r="AB3543" i="11"/>
  <c r="AL3546" i="11"/>
  <c r="AB3547" i="11"/>
  <c r="AL3550" i="11"/>
  <c r="AB3551" i="11"/>
  <c r="AF3553" i="11"/>
  <c r="AL3554" i="11"/>
  <c r="AB3555" i="11"/>
  <c r="AF3557" i="11"/>
  <c r="AL3558" i="11"/>
  <c r="AB3559" i="11"/>
  <c r="AF3561" i="11"/>
  <c r="AL3562" i="11"/>
  <c r="AB3563" i="11"/>
  <c r="AF3565" i="11"/>
  <c r="AL3566" i="11"/>
  <c r="AB3567" i="11"/>
  <c r="AF3569" i="11"/>
  <c r="AL3570" i="11"/>
  <c r="AB3571" i="11"/>
  <c r="AF3573" i="11"/>
  <c r="AL3574" i="11"/>
  <c r="AB3575" i="11"/>
  <c r="AF3577" i="11"/>
  <c r="AL3578" i="11"/>
  <c r="AB3579" i="11"/>
  <c r="AG3583" i="11"/>
  <c r="AG3586" i="11"/>
  <c r="AG3588" i="11"/>
  <c r="AB3591" i="11"/>
  <c r="AL3593" i="11"/>
  <c r="AL3596" i="11"/>
  <c r="AF3598" i="11"/>
  <c r="AE3598" i="11"/>
  <c r="AG3599" i="11"/>
  <c r="AG3604" i="11"/>
  <c r="AB3607" i="11"/>
  <c r="AL3612" i="11"/>
  <c r="AF3614" i="11"/>
  <c r="AE3614" i="11"/>
  <c r="AG3615" i="11"/>
  <c r="AG3620" i="11"/>
  <c r="AB3623" i="11"/>
  <c r="AL3628" i="11"/>
  <c r="AF3630" i="11"/>
  <c r="AE3630" i="11"/>
  <c r="AG3631" i="11"/>
  <c r="AG3636" i="11"/>
  <c r="AB3639" i="11"/>
  <c r="AL3641" i="11"/>
  <c r="AL3644" i="11"/>
  <c r="AF3646" i="11"/>
  <c r="AE3646" i="11"/>
  <c r="AG3647" i="11"/>
  <c r="AG3652" i="11"/>
  <c r="AB3655" i="11"/>
  <c r="AL3660" i="11"/>
  <c r="AF3662" i="11"/>
  <c r="AE3662" i="11"/>
  <c r="AG3663" i="11"/>
  <c r="AG3668" i="11"/>
  <c r="AB3671" i="11"/>
  <c r="AL3673" i="11"/>
  <c r="AG3679" i="11"/>
  <c r="AB3683" i="11"/>
  <c r="AF3684" i="11"/>
  <c r="AL3689" i="11"/>
  <c r="AG3689" i="11"/>
  <c r="Z3690" i="11"/>
  <c r="AG3706" i="11"/>
  <c r="AF3712" i="11"/>
  <c r="AF3720" i="11"/>
  <c r="AF3728" i="11"/>
  <c r="AF3736" i="11"/>
  <c r="AF3744" i="11"/>
  <c r="AD3744" i="11" s="1"/>
  <c r="AI3744" i="11" s="1"/>
  <c r="AJ3744" i="11" s="1"/>
  <c r="AF3752" i="11"/>
  <c r="AF3760" i="11"/>
  <c r="AF3792" i="11"/>
  <c r="Z3792" i="11" s="1"/>
  <c r="AH3792" i="11" s="1"/>
  <c r="AB3800" i="11"/>
  <c r="AE3800" i="11"/>
  <c r="AF3809" i="11"/>
  <c r="AE3809" i="11"/>
  <c r="AB3809" i="11"/>
  <c r="AL3811" i="11"/>
  <c r="AD3814" i="11"/>
  <c r="Z3814" i="11"/>
  <c r="AH3814" i="11" s="1"/>
  <c r="AD3819" i="11"/>
  <c r="AI3819" i="11" s="1"/>
  <c r="AJ3819" i="11" s="1"/>
  <c r="Z3819" i="11"/>
  <c r="AF3825" i="11"/>
  <c r="AE3825" i="11"/>
  <c r="AB3825" i="11"/>
  <c r="AG3829" i="11"/>
  <c r="AD3830" i="11"/>
  <c r="Z3830" i="11"/>
  <c r="AH3830" i="11" s="1"/>
  <c r="AD3838" i="11"/>
  <c r="Z3838" i="11"/>
  <c r="AD3846" i="11"/>
  <c r="Z3846" i="11"/>
  <c r="AH3846" i="11" s="1"/>
  <c r="AD3854" i="11"/>
  <c r="AI3854" i="11" s="1"/>
  <c r="AJ3854" i="11" s="1"/>
  <c r="Z3854" i="11"/>
  <c r="AH3854" i="11" s="1"/>
  <c r="AD3862" i="11"/>
  <c r="AI3862" i="11" s="1"/>
  <c r="AJ3862" i="11" s="1"/>
  <c r="Z3862" i="11"/>
  <c r="AH3862" i="11" s="1"/>
  <c r="AI3866" i="11"/>
  <c r="AJ3866" i="11" s="1"/>
  <c r="AG3869" i="11"/>
  <c r="AF3869" i="11"/>
  <c r="AE3869" i="11"/>
  <c r="AB3869" i="11"/>
  <c r="AH3874" i="11"/>
  <c r="AG3877" i="11"/>
  <c r="AF3877" i="11"/>
  <c r="AE3877" i="11"/>
  <c r="AB3877" i="11"/>
  <c r="AD3883" i="11"/>
  <c r="AL3887" i="11"/>
  <c r="AE3893" i="11"/>
  <c r="AG3957" i="11"/>
  <c r="AF3957" i="11"/>
  <c r="AE3957" i="11"/>
  <c r="AB3957" i="11"/>
  <c r="Z3963" i="11"/>
  <c r="AD3963" i="11"/>
  <c r="AG3553" i="11"/>
  <c r="AG3557" i="11"/>
  <c r="AG3561" i="11"/>
  <c r="AG3565" i="11"/>
  <c r="AG3569" i="11"/>
  <c r="AG3573" i="11"/>
  <c r="AG3577" i="11"/>
  <c r="AE3592" i="11"/>
  <c r="AH3597" i="11"/>
  <c r="Z3601" i="11"/>
  <c r="AD3601" i="11"/>
  <c r="AI3601" i="11" s="1"/>
  <c r="AJ3601" i="11" s="1"/>
  <c r="AE3608" i="11"/>
  <c r="Z3617" i="11"/>
  <c r="AH3617" i="11" s="1"/>
  <c r="AD3617" i="11"/>
  <c r="AI3617" i="11" s="1"/>
  <c r="AJ3617" i="11" s="1"/>
  <c r="AE3624" i="11"/>
  <c r="Z3633" i="11"/>
  <c r="AD3633" i="11"/>
  <c r="AI3633" i="11" s="1"/>
  <c r="AJ3633" i="11" s="1"/>
  <c r="AE3640" i="11"/>
  <c r="AH3645" i="11"/>
  <c r="Z3649" i="11"/>
  <c r="AD3649" i="11"/>
  <c r="AI3649" i="11" s="1"/>
  <c r="AJ3649" i="11" s="1"/>
  <c r="AE3656" i="11"/>
  <c r="Z3665" i="11"/>
  <c r="AD3665" i="11"/>
  <c r="AI3665" i="11" s="1"/>
  <c r="AJ3665" i="11" s="1"/>
  <c r="AE3672" i="11"/>
  <c r="AE3676" i="11"/>
  <c r="AD3676" i="11" s="1"/>
  <c r="AI3676" i="11" s="1"/>
  <c r="AJ3676" i="11" s="1"/>
  <c r="AI3679" i="11"/>
  <c r="AJ3679" i="11" s="1"/>
  <c r="AF3686" i="11"/>
  <c r="AD3686" i="11" s="1"/>
  <c r="AI3686" i="11" s="1"/>
  <c r="AJ3686" i="11" s="1"/>
  <c r="AG3686" i="11"/>
  <c r="AE3693" i="11"/>
  <c r="AK3694" i="11"/>
  <c r="AD3695" i="11"/>
  <c r="AI3695" i="11" s="1"/>
  <c r="AJ3695" i="11" s="1"/>
  <c r="Z3695" i="11"/>
  <c r="AH3695" i="11" s="1"/>
  <c r="AH3698" i="11"/>
  <c r="AE3708" i="11"/>
  <c r="AB3711" i="11"/>
  <c r="AF3711" i="11"/>
  <c r="AE3713" i="11"/>
  <c r="AB3719" i="11"/>
  <c r="AF3719" i="11"/>
  <c r="AE3721" i="11"/>
  <c r="AB3727" i="11"/>
  <c r="AF3727" i="11"/>
  <c r="AE3729" i="11"/>
  <c r="AB3735" i="11"/>
  <c r="AF3735" i="11"/>
  <c r="AE3737" i="11"/>
  <c r="AB3743" i="11"/>
  <c r="AF3743" i="11"/>
  <c r="AE3745" i="11"/>
  <c r="AB3751" i="11"/>
  <c r="AF3751" i="11"/>
  <c r="AE3753" i="11"/>
  <c r="AB3759" i="11"/>
  <c r="AF3759" i="11"/>
  <c r="AE3761" i="11"/>
  <c r="AB3767" i="11"/>
  <c r="AF3767" i="11"/>
  <c r="AE3769" i="11"/>
  <c r="AB3775" i="11"/>
  <c r="AF3775" i="11"/>
  <c r="AE3777" i="11"/>
  <c r="AB3783" i="11"/>
  <c r="AF3783" i="11"/>
  <c r="AE3785" i="11"/>
  <c r="AB3791" i="11"/>
  <c r="AF3791" i="11"/>
  <c r="AE3793" i="11"/>
  <c r="AG3796" i="11"/>
  <c r="AF3797" i="11"/>
  <c r="AB3797" i="11"/>
  <c r="AE3803" i="11"/>
  <c r="AB3804" i="11"/>
  <c r="AG3804" i="11"/>
  <c r="AE3804" i="11"/>
  <c r="AF3812" i="11"/>
  <c r="AI3818" i="11"/>
  <c r="AJ3818" i="11" s="1"/>
  <c r="AB3820" i="11"/>
  <c r="AG3820" i="11"/>
  <c r="AE3820" i="11"/>
  <c r="AF3828" i="11"/>
  <c r="AI3851" i="11"/>
  <c r="AJ3851" i="11" s="1"/>
  <c r="AD3870" i="11"/>
  <c r="AI3870" i="11" s="1"/>
  <c r="AJ3870" i="11" s="1"/>
  <c r="Z3870" i="11"/>
  <c r="AH3870" i="11" s="1"/>
  <c r="AD3878" i="11"/>
  <c r="AI3878" i="11" s="1"/>
  <c r="AJ3878" i="11" s="1"/>
  <c r="Z3878" i="11"/>
  <c r="AH3878" i="11" s="1"/>
  <c r="AI3895" i="11"/>
  <c r="AJ3895" i="11" s="1"/>
  <c r="Z3896" i="11"/>
  <c r="AH3896" i="11" s="1"/>
  <c r="AG3941" i="11"/>
  <c r="AF3941" i="11"/>
  <c r="AE3941" i="11"/>
  <c r="AB3941" i="11"/>
  <c r="AF3954" i="11"/>
  <c r="AD3954" i="11" s="1"/>
  <c r="AI3954" i="11" s="1"/>
  <c r="AJ3954" i="11" s="1"/>
  <c r="AL3954" i="11"/>
  <c r="AK3954" i="11"/>
  <c r="AG3954" i="11"/>
  <c r="AD3986" i="11"/>
  <c r="Z3986" i="11"/>
  <c r="AD3990" i="11"/>
  <c r="AI3990" i="11" s="1"/>
  <c r="AJ3990" i="11" s="1"/>
  <c r="Z3990" i="11"/>
  <c r="AH3990" i="11" s="1"/>
  <c r="AD3994" i="11"/>
  <c r="AI3994" i="11" s="1"/>
  <c r="AJ3994" i="11" s="1"/>
  <c r="Z3994" i="11"/>
  <c r="AH3994" i="11" s="1"/>
  <c r="AD3998" i="11"/>
  <c r="Z3998" i="11"/>
  <c r="AH3998" i="11" s="1"/>
  <c r="AL3359" i="11"/>
  <c r="AL3411" i="11"/>
  <c r="AL3495" i="11"/>
  <c r="AE3591" i="11"/>
  <c r="AG3592" i="11"/>
  <c r="AK3594" i="11"/>
  <c r="AB3595" i="11"/>
  <c r="AL3597" i="11"/>
  <c r="AF3602" i="11"/>
  <c r="AE3602" i="11"/>
  <c r="AE3607" i="11"/>
  <c r="AG3608" i="11"/>
  <c r="AK3610" i="11"/>
  <c r="AB3611" i="11"/>
  <c r="AF3618" i="11"/>
  <c r="AE3618" i="11"/>
  <c r="AE3623" i="11"/>
  <c r="AG3624" i="11"/>
  <c r="AK3626" i="11"/>
  <c r="AB3627" i="11"/>
  <c r="AL3629" i="11"/>
  <c r="AF3634" i="11"/>
  <c r="AD3634" i="11" s="1"/>
  <c r="AE3634" i="11"/>
  <c r="AE3639" i="11"/>
  <c r="AG3640" i="11"/>
  <c r="AK3642" i="11"/>
  <c r="AB3643" i="11"/>
  <c r="AL3645" i="11"/>
  <c r="AF3650" i="11"/>
  <c r="AE3650" i="11"/>
  <c r="AD3650" i="11" s="1"/>
  <c r="AI3650" i="11" s="1"/>
  <c r="AJ3650" i="11" s="1"/>
  <c r="AE3655" i="11"/>
  <c r="AG3656" i="11"/>
  <c r="AI3657" i="11"/>
  <c r="AJ3657" i="11" s="1"/>
  <c r="AK3658" i="11"/>
  <c r="AB3659" i="11"/>
  <c r="AF3666" i="11"/>
  <c r="AE3666" i="11"/>
  <c r="AE3671" i="11"/>
  <c r="AG3672" i="11"/>
  <c r="AI3673" i="11"/>
  <c r="AJ3673" i="11" s="1"/>
  <c r="AK3674" i="11"/>
  <c r="AB3675" i="11"/>
  <c r="AG3676" i="11"/>
  <c r="AE3678" i="11"/>
  <c r="Z3678" i="11" s="1"/>
  <c r="AH3678" i="11" s="1"/>
  <c r="AD3680" i="11"/>
  <c r="AI3680" i="11" s="1"/>
  <c r="AJ3680" i="11" s="1"/>
  <c r="AL3681" i="11"/>
  <c r="AG3681" i="11"/>
  <c r="Z3682" i="11"/>
  <c r="AH3682" i="11" s="1"/>
  <c r="AE3683" i="11"/>
  <c r="AE3688" i="11"/>
  <c r="AD3690" i="11"/>
  <c r="AI3690" i="11" s="1"/>
  <c r="AJ3690" i="11" s="1"/>
  <c r="AF3693" i="11"/>
  <c r="AL3694" i="11"/>
  <c r="Z3697" i="11"/>
  <c r="AH3697" i="11" s="1"/>
  <c r="AD3697" i="11"/>
  <c r="AI3697" i="11" s="1"/>
  <c r="AJ3697" i="11" s="1"/>
  <c r="AG3698" i="11"/>
  <c r="AL3703" i="11"/>
  <c r="AG3703" i="11"/>
  <c r="Z3703" i="11" s="1"/>
  <c r="AH3703" i="11" s="1"/>
  <c r="AE3705" i="11"/>
  <c r="AK3706" i="11"/>
  <c r="AB3707" i="11"/>
  <c r="AF3708" i="11"/>
  <c r="AD3708" i="11" s="1"/>
  <c r="AI3708" i="11" s="1"/>
  <c r="AJ3708" i="11" s="1"/>
  <c r="AG3708" i="11"/>
  <c r="AF3710" i="11"/>
  <c r="Z3710" i="11" s="1"/>
  <c r="AH3710" i="11" s="1"/>
  <c r="AG3713" i="11"/>
  <c r="AD3714" i="11"/>
  <c r="AI3714" i="11" s="1"/>
  <c r="AJ3714" i="11" s="1"/>
  <c r="Z3714" i="11"/>
  <c r="AH3714" i="11" s="1"/>
  <c r="AE3716" i="11"/>
  <c r="AD3716" i="11" s="1"/>
  <c r="AI3716" i="11" s="1"/>
  <c r="AJ3716" i="11" s="1"/>
  <c r="AF3718" i="11"/>
  <c r="AD3718" i="11" s="1"/>
  <c r="AI3718" i="11" s="1"/>
  <c r="AJ3718" i="11" s="1"/>
  <c r="AG3721" i="11"/>
  <c r="AD3722" i="11"/>
  <c r="AI3722" i="11" s="1"/>
  <c r="AJ3722" i="11" s="1"/>
  <c r="Z3722" i="11"/>
  <c r="AH3722" i="11" s="1"/>
  <c r="AE3724" i="11"/>
  <c r="AF3726" i="11"/>
  <c r="AG3729" i="11"/>
  <c r="AD3730" i="11"/>
  <c r="AI3730" i="11" s="1"/>
  <c r="AJ3730" i="11" s="1"/>
  <c r="Z3730" i="11"/>
  <c r="AH3730" i="11" s="1"/>
  <c r="AE3732" i="11"/>
  <c r="AD3732" i="11" s="1"/>
  <c r="AF3734" i="11"/>
  <c r="AD3734" i="11" s="1"/>
  <c r="AI3734" i="11" s="1"/>
  <c r="AJ3734" i="11" s="1"/>
  <c r="AG3737" i="11"/>
  <c r="AD3738" i="11"/>
  <c r="AI3738" i="11" s="1"/>
  <c r="AJ3738" i="11" s="1"/>
  <c r="Z3738" i="11"/>
  <c r="AH3738" i="11" s="1"/>
  <c r="AE3740" i="11"/>
  <c r="AD3740" i="11" s="1"/>
  <c r="AI3740" i="11" s="1"/>
  <c r="AJ3740" i="11" s="1"/>
  <c r="AF3742" i="11"/>
  <c r="Z3742" i="11" s="1"/>
  <c r="AH3742" i="11" s="1"/>
  <c r="AG3745" i="11"/>
  <c r="AD3746" i="11"/>
  <c r="AI3746" i="11" s="1"/>
  <c r="AJ3746" i="11" s="1"/>
  <c r="Z3746" i="11"/>
  <c r="AH3746" i="11" s="1"/>
  <c r="AE3748" i="11"/>
  <c r="AF3750" i="11"/>
  <c r="AD3750" i="11" s="1"/>
  <c r="AI3750" i="11" s="1"/>
  <c r="AJ3750" i="11" s="1"/>
  <c r="AG3753" i="11"/>
  <c r="AD3754" i="11"/>
  <c r="AI3754" i="11" s="1"/>
  <c r="AJ3754" i="11" s="1"/>
  <c r="Z3754" i="11"/>
  <c r="AH3754" i="11" s="1"/>
  <c r="AE3756" i="11"/>
  <c r="AF3758" i="11"/>
  <c r="AG3761" i="11"/>
  <c r="AD3762" i="11"/>
  <c r="AI3762" i="11" s="1"/>
  <c r="AJ3762" i="11" s="1"/>
  <c r="Z3762" i="11"/>
  <c r="AE3764" i="11"/>
  <c r="AF3766" i="11"/>
  <c r="AD3766" i="11" s="1"/>
  <c r="AI3766" i="11" s="1"/>
  <c r="AJ3766" i="11" s="1"/>
  <c r="AG3769" i="11"/>
  <c r="AD3770" i="11"/>
  <c r="AI3770" i="11" s="1"/>
  <c r="AJ3770" i="11" s="1"/>
  <c r="Z3770" i="11"/>
  <c r="AH3770" i="11" s="1"/>
  <c r="AE3772" i="11"/>
  <c r="AF3774" i="11"/>
  <c r="Z3774" i="11" s="1"/>
  <c r="AH3774" i="11" s="1"/>
  <c r="AG3777" i="11"/>
  <c r="AD3778" i="11"/>
  <c r="AH3778" i="11" s="1"/>
  <c r="Z3778" i="11"/>
  <c r="AE3780" i="11"/>
  <c r="AF3782" i="11"/>
  <c r="AG3785" i="11"/>
  <c r="AD3786" i="11"/>
  <c r="AI3786" i="11" s="1"/>
  <c r="AJ3786" i="11" s="1"/>
  <c r="Z3786" i="11"/>
  <c r="AE3788" i="11"/>
  <c r="AF3790" i="11"/>
  <c r="Z3790" i="11" s="1"/>
  <c r="AH3790" i="11" s="1"/>
  <c r="AG3793" i="11"/>
  <c r="AD3794" i="11"/>
  <c r="AI3794" i="11" s="1"/>
  <c r="AJ3794" i="11" s="1"/>
  <c r="Z3794" i="11"/>
  <c r="AH3794" i="11" s="1"/>
  <c r="AL3799" i="11"/>
  <c r="AG3800" i="11"/>
  <c r="AF3801" i="11"/>
  <c r="AB3801" i="11"/>
  <c r="AF3805" i="11"/>
  <c r="AE3805" i="11"/>
  <c r="AB3805" i="11"/>
  <c r="AL3807" i="11"/>
  <c r="AG3809" i="11"/>
  <c r="AD3810" i="11"/>
  <c r="AI3810" i="11" s="1"/>
  <c r="AJ3810" i="11" s="1"/>
  <c r="Z3810" i="11"/>
  <c r="AD3815" i="11"/>
  <c r="AI3815" i="11" s="1"/>
  <c r="AJ3815" i="11" s="1"/>
  <c r="Z3815" i="11"/>
  <c r="AH3815" i="11" s="1"/>
  <c r="AF3821" i="11"/>
  <c r="AE3821" i="11"/>
  <c r="AB3821" i="11"/>
  <c r="AG3825" i="11"/>
  <c r="AD3826" i="11"/>
  <c r="AH3826" i="11" s="1"/>
  <c r="Z3826" i="11"/>
  <c r="AD3839" i="11"/>
  <c r="AI3839" i="11" s="1"/>
  <c r="AJ3839" i="11" s="1"/>
  <c r="AI3883" i="11"/>
  <c r="AJ3883" i="11" s="1"/>
  <c r="AG3885" i="11"/>
  <c r="AF3885" i="11"/>
  <c r="AB3885" i="11"/>
  <c r="AD3890" i="11"/>
  <c r="Z3947" i="11"/>
  <c r="AD3947" i="11"/>
  <c r="AI3947" i="11" s="1"/>
  <c r="AJ3947" i="11" s="1"/>
  <c r="AD3982" i="11"/>
  <c r="AI3982" i="11" s="1"/>
  <c r="AJ3982" i="11" s="1"/>
  <c r="Z3982" i="11"/>
  <c r="AH3982" i="11" s="1"/>
  <c r="AD4040" i="11"/>
  <c r="AI4040" i="11" s="1"/>
  <c r="AJ4040" i="11" s="1"/>
  <c r="Z4040" i="11"/>
  <c r="AH4040" i="11" s="1"/>
  <c r="AG4050" i="11"/>
  <c r="AF4050" i="11"/>
  <c r="AE4050" i="11"/>
  <c r="AB4050" i="11"/>
  <c r="AD4051" i="11"/>
  <c r="AI4051" i="11" s="1"/>
  <c r="AJ4051" i="11" s="1"/>
  <c r="Z4070" i="11"/>
  <c r="AH4070" i="11" s="1"/>
  <c r="AD4070" i="11"/>
  <c r="AI4070" i="11" s="1"/>
  <c r="AJ4070" i="11" s="1"/>
  <c r="Z3585" i="11"/>
  <c r="AH3585" i="11" s="1"/>
  <c r="Z3589" i="11"/>
  <c r="AH3589" i="11" s="1"/>
  <c r="AD3589" i="11"/>
  <c r="AI3589" i="11" s="1"/>
  <c r="AJ3589" i="11" s="1"/>
  <c r="AE3596" i="11"/>
  <c r="AH3601" i="11"/>
  <c r="Z3605" i="11"/>
  <c r="AH3605" i="11" s="1"/>
  <c r="AD3605" i="11"/>
  <c r="AI3605" i="11" s="1"/>
  <c r="AJ3605" i="11" s="1"/>
  <c r="AE3612" i="11"/>
  <c r="Z3621" i="11"/>
  <c r="AH3621" i="11" s="1"/>
  <c r="AD3621" i="11"/>
  <c r="AE3628" i="11"/>
  <c r="AD3628" i="11" s="1"/>
  <c r="AI3628" i="11" s="1"/>
  <c r="AJ3628" i="11" s="1"/>
  <c r="AH3633" i="11"/>
  <c r="Z3637" i="11"/>
  <c r="AH3637" i="11" s="1"/>
  <c r="AD3637" i="11"/>
  <c r="AI3637" i="11" s="1"/>
  <c r="AJ3637" i="11" s="1"/>
  <c r="AE3644" i="11"/>
  <c r="Z3644" i="11" s="1"/>
  <c r="AH3644" i="11" s="1"/>
  <c r="AH3649" i="11"/>
  <c r="Z3653" i="11"/>
  <c r="AH3653" i="11" s="1"/>
  <c r="AD3653" i="11"/>
  <c r="AI3653" i="11" s="1"/>
  <c r="AJ3653" i="11" s="1"/>
  <c r="AE3660" i="11"/>
  <c r="AH3665" i="11"/>
  <c r="Z3669" i="11"/>
  <c r="AH3669" i="11" s="1"/>
  <c r="AD3669" i="11"/>
  <c r="AI3669" i="11" s="1"/>
  <c r="AJ3669" i="11" s="1"/>
  <c r="AD3677" i="11"/>
  <c r="AI3677" i="11" s="1"/>
  <c r="AJ3677" i="11" s="1"/>
  <c r="AG3678" i="11"/>
  <c r="AD3687" i="11"/>
  <c r="AI3687" i="11" s="1"/>
  <c r="AJ3687" i="11" s="1"/>
  <c r="Z3687" i="11"/>
  <c r="AH3687" i="11" s="1"/>
  <c r="AH3690" i="11"/>
  <c r="AD3692" i="11"/>
  <c r="AI3692" i="11" s="1"/>
  <c r="AJ3692" i="11" s="1"/>
  <c r="AG3693" i="11"/>
  <c r="AF3709" i="11"/>
  <c r="AB3709" i="11"/>
  <c r="AF3717" i="11"/>
  <c r="AB3717" i="11"/>
  <c r="AF3725" i="11"/>
  <c r="AB3725" i="11"/>
  <c r="AF3733" i="11"/>
  <c r="AB3733" i="11"/>
  <c r="AF3741" i="11"/>
  <c r="AB3741" i="11"/>
  <c r="AF3749" i="11"/>
  <c r="AB3749" i="11"/>
  <c r="AF3757" i="11"/>
  <c r="AB3757" i="11"/>
  <c r="AF3765" i="11"/>
  <c r="AB3765" i="11"/>
  <c r="AF3773" i="11"/>
  <c r="AB3773" i="11"/>
  <c r="AF3781" i="11"/>
  <c r="AB3781" i="11"/>
  <c r="AF3789" i="11"/>
  <c r="AB3789" i="11"/>
  <c r="AF3796" i="11"/>
  <c r="AF3808" i="11"/>
  <c r="AI3814" i="11"/>
  <c r="AJ3814" i="11" s="1"/>
  <c r="AB3816" i="11"/>
  <c r="AG3816" i="11"/>
  <c r="AE3816" i="11"/>
  <c r="AH3819" i="11"/>
  <c r="AF3824" i="11"/>
  <c r="AI3830" i="11"/>
  <c r="AJ3830" i="11" s="1"/>
  <c r="AG3833" i="11"/>
  <c r="AF3833" i="11"/>
  <c r="AE3833" i="11"/>
  <c r="AB3833" i="11"/>
  <c r="AI3838" i="11"/>
  <c r="AJ3838" i="11" s="1"/>
  <c r="AG3841" i="11"/>
  <c r="AF3841" i="11"/>
  <c r="AE3841" i="11"/>
  <c r="AB3841" i="11"/>
  <c r="AI3846" i="11"/>
  <c r="AJ3846" i="11" s="1"/>
  <c r="AG3849" i="11"/>
  <c r="AF3849" i="11"/>
  <c r="AE3849" i="11"/>
  <c r="AB3849" i="11"/>
  <c r="AG3857" i="11"/>
  <c r="AF3857" i="11"/>
  <c r="AE3857" i="11"/>
  <c r="AB3857" i="11"/>
  <c r="AD3879" i="11"/>
  <c r="AI3879" i="11" s="1"/>
  <c r="AJ3879" i="11" s="1"/>
  <c r="AD3886" i="11"/>
  <c r="AI3886" i="11" s="1"/>
  <c r="AJ3886" i="11" s="1"/>
  <c r="Z3886" i="11"/>
  <c r="AH3886" i="11" s="1"/>
  <c r="AD3908" i="11"/>
  <c r="AI3908" i="11" s="1"/>
  <c r="AJ3908" i="11" s="1"/>
  <c r="AG3909" i="11"/>
  <c r="AF3909" i="11"/>
  <c r="AE3909" i="11"/>
  <c r="AB3909" i="11"/>
  <c r="AG3925" i="11"/>
  <c r="AF3925" i="11"/>
  <c r="AE3925" i="11"/>
  <c r="AB3925" i="11"/>
  <c r="AF3938" i="11"/>
  <c r="AL3938" i="11"/>
  <c r="AK3938" i="11"/>
  <c r="AG3938" i="11"/>
  <c r="AF3980" i="11"/>
  <c r="AE3980" i="11"/>
  <c r="Z3980" i="11" s="1"/>
  <c r="AH3980" i="11" s="1"/>
  <c r="AL3980" i="11"/>
  <c r="AK3980" i="11"/>
  <c r="AL3444" i="11"/>
  <c r="AL3588" i="11"/>
  <c r="AF3590" i="11"/>
  <c r="AE3590" i="11"/>
  <c r="Z3590" i="11" s="1"/>
  <c r="AG3596" i="11"/>
  <c r="AD3596" i="11" s="1"/>
  <c r="AI3596" i="11" s="1"/>
  <c r="AJ3596" i="11" s="1"/>
  <c r="AL3601" i="11"/>
  <c r="AL3604" i="11"/>
  <c r="AF3606" i="11"/>
  <c r="Z3606" i="11" s="1"/>
  <c r="AH3606" i="11" s="1"/>
  <c r="AE3606" i="11"/>
  <c r="AG3612" i="11"/>
  <c r="AL3620" i="11"/>
  <c r="AF3622" i="11"/>
  <c r="AE3622" i="11"/>
  <c r="AG3628" i="11"/>
  <c r="AI3629" i="11"/>
  <c r="AJ3629" i="11" s="1"/>
  <c r="AL3633" i="11"/>
  <c r="AL3636" i="11"/>
  <c r="AF3638" i="11"/>
  <c r="AE3638" i="11"/>
  <c r="Z3638" i="11" s="1"/>
  <c r="AH3638" i="11" s="1"/>
  <c r="AG3644" i="11"/>
  <c r="AL3652" i="11"/>
  <c r="AF3654" i="11"/>
  <c r="AE3654" i="11"/>
  <c r="AG3660" i="11"/>
  <c r="AI3661" i="11"/>
  <c r="AJ3661" i="11" s="1"/>
  <c r="AL3665" i="11"/>
  <c r="AL3668" i="11"/>
  <c r="AF3670" i="11"/>
  <c r="AE3670" i="11"/>
  <c r="AE3675" i="11"/>
  <c r="AF3685" i="11"/>
  <c r="Z3685" i="11" s="1"/>
  <c r="AL3686" i="11"/>
  <c r="Z3689" i="11"/>
  <c r="AH3689" i="11" s="1"/>
  <c r="AG3690" i="11"/>
  <c r="AB3699" i="11"/>
  <c r="AF3700" i="11"/>
  <c r="AG3700" i="11"/>
  <c r="AL3705" i="11"/>
  <c r="AG3705" i="11"/>
  <c r="Z3706" i="11"/>
  <c r="AH3706" i="11" s="1"/>
  <c r="AE3707" i="11"/>
  <c r="AG3711" i="11"/>
  <c r="AD3712" i="11"/>
  <c r="AI3712" i="11" s="1"/>
  <c r="AJ3712" i="11" s="1"/>
  <c r="AG3719" i="11"/>
  <c r="AD3720" i="11"/>
  <c r="AI3720" i="11" s="1"/>
  <c r="AJ3720" i="11" s="1"/>
  <c r="AF3724" i="11"/>
  <c r="AG3727" i="11"/>
  <c r="AF3732" i="11"/>
  <c r="AG3735" i="11"/>
  <c r="AD3736" i="11"/>
  <c r="AH3736" i="11" s="1"/>
  <c r="AF3740" i="11"/>
  <c r="AG3743" i="11"/>
  <c r="AF3748" i="11"/>
  <c r="AG3751" i="11"/>
  <c r="AD3752" i="11"/>
  <c r="AI3752" i="11" s="1"/>
  <c r="AJ3752" i="11" s="1"/>
  <c r="AF3756" i="11"/>
  <c r="Z3756" i="11" s="1"/>
  <c r="AH3756" i="11" s="1"/>
  <c r="AG3759" i="11"/>
  <c r="AF3764" i="11"/>
  <c r="AG3767" i="11"/>
  <c r="AD3768" i="11"/>
  <c r="AI3768" i="11" s="1"/>
  <c r="AJ3768" i="11" s="1"/>
  <c r="AF3772" i="11"/>
  <c r="AG3775" i="11"/>
  <c r="Z3776" i="11"/>
  <c r="AH3776" i="11" s="1"/>
  <c r="AD3776" i="11"/>
  <c r="AI3776" i="11" s="1"/>
  <c r="AJ3776" i="11" s="1"/>
  <c r="AF3780" i="11"/>
  <c r="AG3783" i="11"/>
  <c r="AF3788" i="11"/>
  <c r="AD3788" i="11" s="1"/>
  <c r="AI3788" i="11" s="1"/>
  <c r="AJ3788" i="11" s="1"/>
  <c r="AG3791" i="11"/>
  <c r="AG3797" i="11"/>
  <c r="AD3798" i="11"/>
  <c r="AI3798" i="11" s="1"/>
  <c r="AJ3798" i="11" s="1"/>
  <c r="Z3798" i="11"/>
  <c r="AH3798" i="11" s="1"/>
  <c r="AD3806" i="11"/>
  <c r="AI3806" i="11" s="1"/>
  <c r="AJ3806" i="11" s="1"/>
  <c r="Z3806" i="11"/>
  <c r="AH3806" i="11" s="1"/>
  <c r="AF3817" i="11"/>
  <c r="AE3817" i="11"/>
  <c r="AB3817" i="11"/>
  <c r="AD3822" i="11"/>
  <c r="Z3822" i="11"/>
  <c r="AH3822" i="11" s="1"/>
  <c r="AD3827" i="11"/>
  <c r="Z3827" i="11"/>
  <c r="AH3827" i="11" s="1"/>
  <c r="AD3834" i="11"/>
  <c r="Z3834" i="11"/>
  <c r="AH3834" i="11" s="1"/>
  <c r="AD3842" i="11"/>
  <c r="AI3842" i="11" s="1"/>
  <c r="AJ3842" i="11" s="1"/>
  <c r="Z3842" i="11"/>
  <c r="AH3842" i="11" s="1"/>
  <c r="AD3850" i="11"/>
  <c r="Z3850" i="11"/>
  <c r="AH3850" i="11" s="1"/>
  <c r="AD3858" i="11"/>
  <c r="AI3858" i="11" s="1"/>
  <c r="AJ3858" i="11" s="1"/>
  <c r="Z3858" i="11"/>
  <c r="AH3858" i="11" s="1"/>
  <c r="Z3864" i="11"/>
  <c r="AH3864" i="11" s="1"/>
  <c r="AD3864" i="11"/>
  <c r="AI3864" i="11" s="1"/>
  <c r="AJ3864" i="11" s="1"/>
  <c r="AG3865" i="11"/>
  <c r="AF3865" i="11"/>
  <c r="AE3865" i="11"/>
  <c r="AB3865" i="11"/>
  <c r="AG3873" i="11"/>
  <c r="AF3873" i="11"/>
  <c r="AE3873" i="11"/>
  <c r="AB3873" i="11"/>
  <c r="AG3893" i="11"/>
  <c r="AF3893" i="11"/>
  <c r="AB3893" i="11"/>
  <c r="AG3898" i="11"/>
  <c r="AB3898" i="11"/>
  <c r="Z3911" i="11"/>
  <c r="AH3911" i="11" s="1"/>
  <c r="AD3911" i="11"/>
  <c r="Z3931" i="11"/>
  <c r="AH3931" i="11" s="1"/>
  <c r="AD3931" i="11"/>
  <c r="AI3931" i="11" s="1"/>
  <c r="AJ3931" i="11" s="1"/>
  <c r="Z4025" i="11"/>
  <c r="AL3676" i="11"/>
  <c r="AL3680" i="11"/>
  <c r="AL3684" i="11"/>
  <c r="AL3688" i="11"/>
  <c r="AL3692" i="11"/>
  <c r="AL3696" i="11"/>
  <c r="AL3700" i="11"/>
  <c r="AL3704" i="11"/>
  <c r="AL3708" i="11"/>
  <c r="AL3712" i="11"/>
  <c r="AL3716" i="11"/>
  <c r="AL3720" i="11"/>
  <c r="AL3724" i="11"/>
  <c r="AL3728" i="11"/>
  <c r="AL3732" i="11"/>
  <c r="AL3736" i="11"/>
  <c r="AL3740" i="11"/>
  <c r="AL3744" i="11"/>
  <c r="AL3748" i="11"/>
  <c r="AL3752" i="11"/>
  <c r="AL3756" i="11"/>
  <c r="AL3760" i="11"/>
  <c r="AL3764" i="11"/>
  <c r="AL3768" i="11"/>
  <c r="AL3772" i="11"/>
  <c r="AL3776" i="11"/>
  <c r="AL3780" i="11"/>
  <c r="AL3784" i="11"/>
  <c r="AL3788" i="11"/>
  <c r="AL3792" i="11"/>
  <c r="AL3796" i="11"/>
  <c r="AL3800" i="11"/>
  <c r="AL3804" i="11"/>
  <c r="AF3807" i="11"/>
  <c r="AL3808" i="11"/>
  <c r="AH3810" i="11"/>
  <c r="AF3811" i="11"/>
  <c r="AL3812" i="11"/>
  <c r="AF3815" i="11"/>
  <c r="AL3816" i="11"/>
  <c r="AF3819" i="11"/>
  <c r="AL3820" i="11"/>
  <c r="AF3823" i="11"/>
  <c r="AL3824" i="11"/>
  <c r="AF3827" i="11"/>
  <c r="AL3828" i="11"/>
  <c r="AF3831" i="11"/>
  <c r="AD3831" i="11" s="1"/>
  <c r="AI3831" i="11" s="1"/>
  <c r="AJ3831" i="11" s="1"/>
  <c r="AL3832" i="11"/>
  <c r="AF3835" i="11"/>
  <c r="Z3835" i="11" s="1"/>
  <c r="AH3835" i="11" s="1"/>
  <c r="AL3836" i="11"/>
  <c r="AH3838" i="11"/>
  <c r="AF3839" i="11"/>
  <c r="Z3839" i="11" s="1"/>
  <c r="AH3839" i="11" s="1"/>
  <c r="AL3840" i="11"/>
  <c r="AF3843" i="11"/>
  <c r="AL3844" i="11"/>
  <c r="AF3847" i="11"/>
  <c r="AD3847" i="11" s="1"/>
  <c r="AI3847" i="11" s="1"/>
  <c r="AJ3847" i="11" s="1"/>
  <c r="AL3848" i="11"/>
  <c r="AF3851" i="11"/>
  <c r="AL3852" i="11"/>
  <c r="AF3855" i="11"/>
  <c r="AL3856" i="11"/>
  <c r="AF3859" i="11"/>
  <c r="AL3860" i="11"/>
  <c r="AL3864" i="11"/>
  <c r="AH3866" i="11"/>
  <c r="AF3867" i="11"/>
  <c r="Z3867" i="11" s="1"/>
  <c r="AH3867" i="11" s="1"/>
  <c r="AL3868" i="11"/>
  <c r="AF3871" i="11"/>
  <c r="Z3871" i="11" s="1"/>
  <c r="AH3871" i="11" s="1"/>
  <c r="AL3872" i="11"/>
  <c r="AF3875" i="11"/>
  <c r="AD3875" i="11" s="1"/>
  <c r="AI3875" i="11" s="1"/>
  <c r="AJ3875" i="11" s="1"/>
  <c r="AL3876" i="11"/>
  <c r="AL3880" i="11"/>
  <c r="AL3884" i="11"/>
  <c r="AL3888" i="11"/>
  <c r="Z3890" i="11"/>
  <c r="AL3892" i="11"/>
  <c r="Z3894" i="11"/>
  <c r="AH3894" i="11" s="1"/>
  <c r="AL3896" i="11"/>
  <c r="AF3900" i="11"/>
  <c r="AE3900" i="11"/>
  <c r="AE3905" i="11"/>
  <c r="AK3908" i="11"/>
  <c r="AF3911" i="11"/>
  <c r="AF3916" i="11"/>
  <c r="AE3916" i="11"/>
  <c r="AE3921" i="11"/>
  <c r="AD3921" i="11" s="1"/>
  <c r="AK3924" i="11"/>
  <c r="AF3927" i="11"/>
  <c r="Z3927" i="11" s="1"/>
  <c r="AF3932" i="11"/>
  <c r="AE3932" i="11"/>
  <c r="AE3937" i="11"/>
  <c r="AK3940" i="11"/>
  <c r="AF3943" i="11"/>
  <c r="AF3948" i="11"/>
  <c r="AE3948" i="11"/>
  <c r="AE3953" i="11"/>
  <c r="AK3956" i="11"/>
  <c r="AF3959" i="11"/>
  <c r="AF3964" i="11"/>
  <c r="AE3964" i="11"/>
  <c r="AE3969" i="11"/>
  <c r="AK3972" i="11"/>
  <c r="AF3975" i="11"/>
  <c r="Z3975" i="11" s="1"/>
  <c r="AH3975" i="11" s="1"/>
  <c r="AG3984" i="11"/>
  <c r="AF4005" i="11"/>
  <c r="Z4005" i="11" s="1"/>
  <c r="AH4005" i="11" s="1"/>
  <c r="AE4005" i="11"/>
  <c r="AI4014" i="11"/>
  <c r="AJ4014" i="11" s="1"/>
  <c r="AL4016" i="11"/>
  <c r="AF4016" i="11"/>
  <c r="AD4016" i="11" s="1"/>
  <c r="AI4016" i="11" s="1"/>
  <c r="AJ4016" i="11" s="1"/>
  <c r="AE4016" i="11"/>
  <c r="Z4016" i="11" s="1"/>
  <c r="AH4016" i="11" s="1"/>
  <c r="AG4016" i="11"/>
  <c r="AK4016" i="11"/>
  <c r="AF4019" i="11"/>
  <c r="AG4019" i="11"/>
  <c r="AL4019" i="11"/>
  <c r="AK4019" i="11"/>
  <c r="AH4055" i="11"/>
  <c r="AG4191" i="11"/>
  <c r="AF4191" i="11"/>
  <c r="AE4191" i="11"/>
  <c r="AB4191" i="11"/>
  <c r="AD4252" i="11"/>
  <c r="AI4252" i="11" s="1"/>
  <c r="AJ4252" i="11" s="1"/>
  <c r="Z4252" i="11"/>
  <c r="AH4252" i="11" s="1"/>
  <c r="AG3807" i="11"/>
  <c r="AG3811" i="11"/>
  <c r="AG3815" i="11"/>
  <c r="AG3819" i="11"/>
  <c r="AG3823" i="11"/>
  <c r="AD3823" i="11" s="1"/>
  <c r="AI3823" i="11" s="1"/>
  <c r="AJ3823" i="11" s="1"/>
  <c r="AG3827" i="11"/>
  <c r="AG3831" i="11"/>
  <c r="AE3832" i="11"/>
  <c r="Z3832" i="11" s="1"/>
  <c r="AH3832" i="11" s="1"/>
  <c r="AG3835" i="11"/>
  <c r="AE3836" i="11"/>
  <c r="Z3836" i="11" s="1"/>
  <c r="AH3836" i="11" s="1"/>
  <c r="AG3839" i="11"/>
  <c r="AE3840" i="11"/>
  <c r="AD3840" i="11" s="1"/>
  <c r="AI3840" i="11" s="1"/>
  <c r="AJ3840" i="11" s="1"/>
  <c r="AG3843" i="11"/>
  <c r="AE3844" i="11"/>
  <c r="AG3847" i="11"/>
  <c r="AE3848" i="11"/>
  <c r="AG3851" i="11"/>
  <c r="AE3852" i="11"/>
  <c r="AD3852" i="11" s="1"/>
  <c r="AI3852" i="11" s="1"/>
  <c r="AJ3852" i="11" s="1"/>
  <c r="AG3855" i="11"/>
  <c r="AE3856" i="11"/>
  <c r="Z3856" i="11" s="1"/>
  <c r="AH3856" i="11" s="1"/>
  <c r="AG3859" i="11"/>
  <c r="AE3860" i="11"/>
  <c r="Z3860" i="11" s="1"/>
  <c r="AH3860" i="11" s="1"/>
  <c r="AE3864" i="11"/>
  <c r="AE3868" i="11"/>
  <c r="Z3868" i="11" s="1"/>
  <c r="AH3868" i="11" s="1"/>
  <c r="AE3872" i="11"/>
  <c r="Z3872" i="11" s="1"/>
  <c r="AH3872" i="11" s="1"/>
  <c r="AE3876" i="11"/>
  <c r="Z3876" i="11" s="1"/>
  <c r="AH3876" i="11" s="1"/>
  <c r="AE3880" i="11"/>
  <c r="AE3884" i="11"/>
  <c r="AE3888" i="11"/>
  <c r="Z3888" i="11" s="1"/>
  <c r="AH3888" i="11" s="1"/>
  <c r="AK3889" i="11"/>
  <c r="AE3892" i="11"/>
  <c r="AK3893" i="11"/>
  <c r="AE3896" i="11"/>
  <c r="AH3899" i="11"/>
  <c r="AG3900" i="11"/>
  <c r="AK3902" i="11"/>
  <c r="AB3903" i="11"/>
  <c r="AL3905" i="11"/>
  <c r="AF3905" i="11"/>
  <c r="AL3908" i="11"/>
  <c r="AE3910" i="11"/>
  <c r="AG3911" i="11"/>
  <c r="AG3916" i="11"/>
  <c r="AK3918" i="11"/>
  <c r="AB3919" i="11"/>
  <c r="AF3921" i="11"/>
  <c r="AL3924" i="11"/>
  <c r="AE3926" i="11"/>
  <c r="AG3927" i="11"/>
  <c r="AG3932" i="11"/>
  <c r="AK3934" i="11"/>
  <c r="AB3935" i="11"/>
  <c r="AF3937" i="11"/>
  <c r="AL3940" i="11"/>
  <c r="AE3942" i="11"/>
  <c r="AG3943" i="11"/>
  <c r="AH3947" i="11"/>
  <c r="AG3948" i="11"/>
  <c r="AK3950" i="11"/>
  <c r="AB3951" i="11"/>
  <c r="AF3953" i="11"/>
  <c r="AL3956" i="11"/>
  <c r="AE3958" i="11"/>
  <c r="AG3959" i="11"/>
  <c r="AG3964" i="11"/>
  <c r="AK3966" i="11"/>
  <c r="AB3967" i="11"/>
  <c r="AF3969" i="11"/>
  <c r="AL3972" i="11"/>
  <c r="AE3974" i="11"/>
  <c r="AG3975" i="11"/>
  <c r="AH3979" i="11"/>
  <c r="AF3984" i="11"/>
  <c r="Z3984" i="11" s="1"/>
  <c r="AH3984" i="11" s="1"/>
  <c r="AE3984" i="11"/>
  <c r="AI3986" i="11"/>
  <c r="AJ3986" i="11" s="1"/>
  <c r="AF3988" i="11"/>
  <c r="AE3988" i="11"/>
  <c r="AF3992" i="11"/>
  <c r="AE3992" i="11"/>
  <c r="AF3996" i="11"/>
  <c r="Z3996" i="11" s="1"/>
  <c r="AH3996" i="11" s="1"/>
  <c r="AE3996" i="11"/>
  <c r="AI3998" i="11"/>
  <c r="AJ3998" i="11" s="1"/>
  <c r="AF4000" i="11"/>
  <c r="AE4000" i="11"/>
  <c r="AI4002" i="11"/>
  <c r="AJ4002" i="11" s="1"/>
  <c r="AF4004" i="11"/>
  <c r="Z4004" i="11" s="1"/>
  <c r="AH4004" i="11" s="1"/>
  <c r="AE4004" i="11"/>
  <c r="AG4004" i="11"/>
  <c r="AK4004" i="11"/>
  <c r="AD4005" i="11"/>
  <c r="AI4005" i="11" s="1"/>
  <c r="AJ4005" i="11" s="1"/>
  <c r="AL4011" i="11"/>
  <c r="AH4017" i="11"/>
  <c r="AD4017" i="11"/>
  <c r="AI4017" i="11" s="1"/>
  <c r="AJ4017" i="11" s="1"/>
  <c r="AE4022" i="11"/>
  <c r="AB4022" i="11"/>
  <c r="AG4022" i="11"/>
  <c r="AF4022" i="11"/>
  <c r="AB4060" i="11"/>
  <c r="AG4060" i="11"/>
  <c r="AF4060" i="11"/>
  <c r="AF4074" i="11"/>
  <c r="AE4074" i="11"/>
  <c r="AB4074" i="11"/>
  <c r="AG4074" i="11"/>
  <c r="AB4116" i="11"/>
  <c r="AF4116" i="11"/>
  <c r="AE4116" i="11"/>
  <c r="AF4126" i="11"/>
  <c r="AE4126" i="11"/>
  <c r="AB4126" i="11"/>
  <c r="AI4188" i="11"/>
  <c r="AJ4188" i="11" s="1"/>
  <c r="AH4188" i="11"/>
  <c r="AF3676" i="11"/>
  <c r="AH3851" i="11"/>
  <c r="AL3857" i="11"/>
  <c r="Z3863" i="11"/>
  <c r="AH3863" i="11" s="1"/>
  <c r="AF3876" i="11"/>
  <c r="Z3879" i="11"/>
  <c r="AH3879" i="11" s="1"/>
  <c r="AF3880" i="11"/>
  <c r="Z3883" i="11"/>
  <c r="AH3883" i="11" s="1"/>
  <c r="AF3884" i="11"/>
  <c r="AL3885" i="11"/>
  <c r="Z3887" i="11"/>
  <c r="AH3887" i="11" s="1"/>
  <c r="AF3888" i="11"/>
  <c r="AL3889" i="11"/>
  <c r="Z3891" i="11"/>
  <c r="AH3891" i="11" s="1"/>
  <c r="AF3892" i="11"/>
  <c r="AL3893" i="11"/>
  <c r="Z3895" i="11"/>
  <c r="AH3895" i="11"/>
  <c r="AF3896" i="11"/>
  <c r="AE3897" i="11"/>
  <c r="Z3897" i="11" s="1"/>
  <c r="AF3898" i="11"/>
  <c r="AL3902" i="11"/>
  <c r="AF3904" i="11"/>
  <c r="AE3904" i="11"/>
  <c r="AG3905" i="11"/>
  <c r="AD3913" i="11"/>
  <c r="AI3913" i="11" s="1"/>
  <c r="AJ3913" i="11" s="1"/>
  <c r="Z3913" i="11"/>
  <c r="AL3918" i="11"/>
  <c r="AF3920" i="11"/>
  <c r="AE3920" i="11"/>
  <c r="AG3921" i="11"/>
  <c r="AG3926" i="11"/>
  <c r="AD3929" i="11"/>
  <c r="AI3929" i="11" s="1"/>
  <c r="AJ3929" i="11" s="1"/>
  <c r="Z3929" i="11"/>
  <c r="AL3934" i="11"/>
  <c r="AF3936" i="11"/>
  <c r="AE3936" i="11"/>
  <c r="Z3936" i="11" s="1"/>
  <c r="AH3936" i="11" s="1"/>
  <c r="AG3937" i="11"/>
  <c r="AG3942" i="11"/>
  <c r="AB3945" i="11"/>
  <c r="AL3950" i="11"/>
  <c r="AF3952" i="11"/>
  <c r="AE3952" i="11"/>
  <c r="AG3953" i="11"/>
  <c r="AG3958" i="11"/>
  <c r="AB3961" i="11"/>
  <c r="AL3966" i="11"/>
  <c r="AF3968" i="11"/>
  <c r="AE3968" i="11"/>
  <c r="AG3969" i="11"/>
  <c r="AG3974" i="11"/>
  <c r="AB3977" i="11"/>
  <c r="AB3981" i="11"/>
  <c r="AG3983" i="11"/>
  <c r="AB3983" i="11"/>
  <c r="AK3984" i="11"/>
  <c r="AB3985" i="11"/>
  <c r="AG3987" i="11"/>
  <c r="AB3987" i="11"/>
  <c r="AK3988" i="11"/>
  <c r="AB3989" i="11"/>
  <c r="AG3991" i="11"/>
  <c r="AB3991" i="11"/>
  <c r="AK3992" i="11"/>
  <c r="AB3993" i="11"/>
  <c r="AG3995" i="11"/>
  <c r="AB3995" i="11"/>
  <c r="AK3996" i="11"/>
  <c r="AB3997" i="11"/>
  <c r="AG3999" i="11"/>
  <c r="AB3999" i="11"/>
  <c r="AK4000" i="11"/>
  <c r="AB4001" i="11"/>
  <c r="AG4003" i="11"/>
  <c r="AB4003" i="11"/>
  <c r="AL4004" i="11"/>
  <c r="AD4010" i="11"/>
  <c r="AI4010" i="11" s="1"/>
  <c r="AJ4010" i="11" s="1"/>
  <c r="AF4013" i="11"/>
  <c r="AE4013" i="11"/>
  <c r="AH4025" i="11"/>
  <c r="AD4028" i="11"/>
  <c r="AI4028" i="11" s="1"/>
  <c r="AJ4028" i="11" s="1"/>
  <c r="Z4028" i="11"/>
  <c r="AH4028" i="11" s="1"/>
  <c r="AF4035" i="11"/>
  <c r="AG4035" i="11"/>
  <c r="AD4035" i="11" s="1"/>
  <c r="AI4035" i="11" s="1"/>
  <c r="AJ4035" i="11" s="1"/>
  <c r="AL4035" i="11"/>
  <c r="AK4035" i="11"/>
  <c r="AB4075" i="11"/>
  <c r="AG4075" i="11"/>
  <c r="AD4264" i="11"/>
  <c r="AI4264" i="11" s="1"/>
  <c r="AJ4264" i="11" s="1"/>
  <c r="Z4264" i="11"/>
  <c r="AH4264" i="11" s="1"/>
  <c r="AG3832" i="11"/>
  <c r="AG3836" i="11"/>
  <c r="AG3840" i="11"/>
  <c r="AG3844" i="11"/>
  <c r="Z3844" i="11" s="1"/>
  <c r="AH3844" i="11" s="1"/>
  <c r="AG3848" i="11"/>
  <c r="AG3852" i="11"/>
  <c r="AG3856" i="11"/>
  <c r="AG3860" i="11"/>
  <c r="AK3862" i="11"/>
  <c r="AG3864" i="11"/>
  <c r="AK3866" i="11"/>
  <c r="AG3868" i="11"/>
  <c r="AK3870" i="11"/>
  <c r="AG3872" i="11"/>
  <c r="AK3874" i="11"/>
  <c r="AK3878" i="11"/>
  <c r="AK3882" i="11"/>
  <c r="AK3886" i="11"/>
  <c r="AK3890" i="11"/>
  <c r="AK3894" i="11"/>
  <c r="AE3898" i="11"/>
  <c r="AG3904" i="11"/>
  <c r="AB3907" i="11"/>
  <c r="AF3914" i="11"/>
  <c r="AE3914" i="11"/>
  <c r="AG3920" i="11"/>
  <c r="AB3923" i="11"/>
  <c r="AL3925" i="11"/>
  <c r="AF3930" i="11"/>
  <c r="AE3930" i="11"/>
  <c r="AG3936" i="11"/>
  <c r="AB3939" i="11"/>
  <c r="AF3946" i="11"/>
  <c r="AE3946" i="11"/>
  <c r="AG3952" i="11"/>
  <c r="Z3955" i="11"/>
  <c r="AD3955" i="11"/>
  <c r="AI3955" i="11" s="1"/>
  <c r="AJ3955" i="11" s="1"/>
  <c r="AF3962" i="11"/>
  <c r="AE3962" i="11"/>
  <c r="Z3962" i="11" s="1"/>
  <c r="AH3962" i="11" s="1"/>
  <c r="AG3968" i="11"/>
  <c r="AD3968" i="11" s="1"/>
  <c r="AI3968" i="11" s="1"/>
  <c r="AJ3968" i="11" s="1"/>
  <c r="AB3971" i="11"/>
  <c r="AF3978" i="11"/>
  <c r="AE3978" i="11"/>
  <c r="AL3984" i="11"/>
  <c r="AH3986" i="11"/>
  <c r="AL3988" i="11"/>
  <c r="AL3992" i="11"/>
  <c r="AF4012" i="11"/>
  <c r="AE4012" i="11"/>
  <c r="AG4012" i="11"/>
  <c r="AK4012" i="11"/>
  <c r="AB4013" i="11"/>
  <c r="AG4018" i="11"/>
  <c r="AF4018" i="11"/>
  <c r="AB4018" i="11"/>
  <c r="AE4038" i="11"/>
  <c r="AB4038" i="11"/>
  <c r="AG4038" i="11"/>
  <c r="AF4038" i="11"/>
  <c r="AD4044" i="11"/>
  <c r="AI4044" i="11" s="1"/>
  <c r="AJ4044" i="11" s="1"/>
  <c r="Z4044" i="11"/>
  <c r="AH4044" i="11" s="1"/>
  <c r="AF4051" i="11"/>
  <c r="AG4051" i="11"/>
  <c r="AL4051" i="11"/>
  <c r="AK4051" i="11"/>
  <c r="Z4071" i="11"/>
  <c r="AH4071" i="11" s="1"/>
  <c r="AD4182" i="11"/>
  <c r="AI4182" i="11" s="1"/>
  <c r="AJ4182" i="11" s="1"/>
  <c r="AG4206" i="11"/>
  <c r="AE4206" i="11"/>
  <c r="AB4206" i="11"/>
  <c r="AL3710" i="11"/>
  <c r="AL3714" i="11"/>
  <c r="AL3718" i="11"/>
  <c r="AL3722" i="11"/>
  <c r="AL3726" i="11"/>
  <c r="AL3730" i="11"/>
  <c r="AL3734" i="11"/>
  <c r="AL3738" i="11"/>
  <c r="AL3742" i="11"/>
  <c r="AL3746" i="11"/>
  <c r="AL3750" i="11"/>
  <c r="AL3754" i="11"/>
  <c r="AL3758" i="11"/>
  <c r="AL3762" i="11"/>
  <c r="AL3766" i="11"/>
  <c r="AL3770" i="11"/>
  <c r="AL3774" i="11"/>
  <c r="AL3778" i="11"/>
  <c r="AL3782" i="11"/>
  <c r="AL3786" i="11"/>
  <c r="AL3790" i="11"/>
  <c r="AL3794" i="11"/>
  <c r="AL3798" i="11"/>
  <c r="AL3802" i="11"/>
  <c r="AL3806" i="11"/>
  <c r="AL3810" i="11"/>
  <c r="AL3814" i="11"/>
  <c r="AL3818" i="11"/>
  <c r="AL3822" i="11"/>
  <c r="AL3826" i="11"/>
  <c r="AL3830" i="11"/>
  <c r="AL3834" i="11"/>
  <c r="AL3838" i="11"/>
  <c r="AL3842" i="11"/>
  <c r="AL3846" i="11"/>
  <c r="AL3850" i="11"/>
  <c r="AL3854" i="11"/>
  <c r="AL3858" i="11"/>
  <c r="AL3862" i="11"/>
  <c r="AL3866" i="11"/>
  <c r="AL3870" i="11"/>
  <c r="AL3874" i="11"/>
  <c r="AL3878" i="11"/>
  <c r="AL3882" i="11"/>
  <c r="AL3886" i="11"/>
  <c r="AL3890" i="11"/>
  <c r="AL3894" i="11"/>
  <c r="AD3901" i="11"/>
  <c r="AI3901" i="11" s="1"/>
  <c r="AJ3901" i="11" s="1"/>
  <c r="Z3901" i="11"/>
  <c r="AE3908" i="11"/>
  <c r="Z3908" i="11" s="1"/>
  <c r="AH3908" i="11" s="1"/>
  <c r="AH3913" i="11"/>
  <c r="AD3917" i="11"/>
  <c r="AI3917" i="11" s="1"/>
  <c r="AJ3917" i="11" s="1"/>
  <c r="Z3917" i="11"/>
  <c r="AH3917" i="11" s="1"/>
  <c r="AE3924" i="11"/>
  <c r="AH3929" i="11"/>
  <c r="AD3933" i="11"/>
  <c r="AI3933" i="11" s="1"/>
  <c r="AJ3933" i="11" s="1"/>
  <c r="Z3933" i="11"/>
  <c r="AE3940" i="11"/>
  <c r="Z3940" i="11" s="1"/>
  <c r="AH3940" i="11" s="1"/>
  <c r="AD3949" i="11"/>
  <c r="AI3949" i="11" s="1"/>
  <c r="AJ3949" i="11" s="1"/>
  <c r="Z3949" i="11"/>
  <c r="AH3949" i="11" s="1"/>
  <c r="AE3956" i="11"/>
  <c r="AD3965" i="11"/>
  <c r="Z3965" i="11"/>
  <c r="AE3972" i="11"/>
  <c r="AD4019" i="11"/>
  <c r="AI4019" i="11" s="1"/>
  <c r="AJ4019" i="11" s="1"/>
  <c r="AE4054" i="11"/>
  <c r="AB4054" i="11"/>
  <c r="AG4054" i="11"/>
  <c r="AF4054" i="11"/>
  <c r="Z4062" i="11"/>
  <c r="AD4062" i="11"/>
  <c r="AB4067" i="11"/>
  <c r="AG4067" i="11"/>
  <c r="AE4067" i="11"/>
  <c r="AG4163" i="11"/>
  <c r="AF4163" i="11"/>
  <c r="AE4163" i="11"/>
  <c r="AB4163" i="11"/>
  <c r="AD4185" i="11"/>
  <c r="AI4185" i="11" s="1"/>
  <c r="AJ4185" i="11" s="1"/>
  <c r="AE3902" i="11"/>
  <c r="AG3908" i="11"/>
  <c r="AE3918" i="11"/>
  <c r="AD3918" i="11" s="1"/>
  <c r="AH3918" i="11" s="1"/>
  <c r="AG3924" i="11"/>
  <c r="AE3934" i="11"/>
  <c r="AG3940" i="11"/>
  <c r="AE3950" i="11"/>
  <c r="AH3955" i="11"/>
  <c r="AG3956" i="11"/>
  <c r="AE3966" i="11"/>
  <c r="AG3972" i="11"/>
  <c r="Z3988" i="11"/>
  <c r="AG3997" i="11"/>
  <c r="AF3999" i="11"/>
  <c r="AG4001" i="11"/>
  <c r="AF4003" i="11"/>
  <c r="AD4006" i="11"/>
  <c r="AF4009" i="11"/>
  <c r="AE4009" i="11"/>
  <c r="AG4013" i="11"/>
  <c r="Z4014" i="11"/>
  <c r="AH4014" i="11" s="1"/>
  <c r="AE4018" i="11"/>
  <c r="AD4024" i="11"/>
  <c r="AI4024" i="11" s="1"/>
  <c r="AJ4024" i="11" s="1"/>
  <c r="Z4024" i="11"/>
  <c r="AH4024" i="11" s="1"/>
  <c r="AB4033" i="11"/>
  <c r="AG4033" i="11"/>
  <c r="AH4111" i="11"/>
  <c r="AD4236" i="11"/>
  <c r="Z4236" i="11"/>
  <c r="AL3739" i="11"/>
  <c r="AH3901" i="11"/>
  <c r="AG3902" i="11"/>
  <c r="AK3904" i="11"/>
  <c r="AL3910" i="11"/>
  <c r="AF3912" i="11"/>
  <c r="AE3912" i="11"/>
  <c r="AG3918" i="11"/>
  <c r="AK3920" i="11"/>
  <c r="AL3923" i="11"/>
  <c r="AL3926" i="11"/>
  <c r="AF3928" i="11"/>
  <c r="AE3928" i="11"/>
  <c r="AH3933" i="11"/>
  <c r="AG3934" i="11"/>
  <c r="AK3936" i="11"/>
  <c r="AL3942" i="11"/>
  <c r="AF3944" i="11"/>
  <c r="AE3944" i="11"/>
  <c r="AG3950" i="11"/>
  <c r="AK3952" i="11"/>
  <c r="AL3955" i="11"/>
  <c r="AL3958" i="11"/>
  <c r="AF3960" i="11"/>
  <c r="AE3960" i="11"/>
  <c r="AG3966" i="11"/>
  <c r="AK3968" i="11"/>
  <c r="AL3974" i="11"/>
  <c r="AF3976" i="11"/>
  <c r="AE3976" i="11"/>
  <c r="AL3987" i="11"/>
  <c r="AL3999" i="11"/>
  <c r="AL4003" i="11"/>
  <c r="AF4008" i="11"/>
  <c r="AE4008" i="11"/>
  <c r="AD4008" i="11" s="1"/>
  <c r="AI4008" i="11" s="1"/>
  <c r="AJ4008" i="11" s="1"/>
  <c r="AG4008" i="11"/>
  <c r="AK4008" i="11"/>
  <c r="AL4015" i="11"/>
  <c r="AE4019" i="11"/>
  <c r="AF4031" i="11"/>
  <c r="AL4031" i="11"/>
  <c r="AK4031" i="11"/>
  <c r="AG4031" i="11"/>
  <c r="AD4031" i="11" s="1"/>
  <c r="AI4031" i="11" s="1"/>
  <c r="AJ4031" i="11" s="1"/>
  <c r="AG4034" i="11"/>
  <c r="AF4034" i="11"/>
  <c r="AE4034" i="11"/>
  <c r="AB4034" i="11"/>
  <c r="AB4049" i="11"/>
  <c r="AG4049" i="11"/>
  <c r="AF4061" i="11"/>
  <c r="AL4061" i="11"/>
  <c r="AE4061" i="11"/>
  <c r="AG4114" i="11"/>
  <c r="AF4114" i="11"/>
  <c r="AE4114" i="11"/>
  <c r="AB4114" i="11"/>
  <c r="AB4216" i="11"/>
  <c r="AG4216" i="11"/>
  <c r="AF4216" i="11"/>
  <c r="AE4216" i="11"/>
  <c r="AD4020" i="11"/>
  <c r="AI4020" i="11" s="1"/>
  <c r="AJ4020" i="11" s="1"/>
  <c r="Z4020" i="11"/>
  <c r="AH4020" i="11" s="1"/>
  <c r="AF4027" i="11"/>
  <c r="AE4027" i="11"/>
  <c r="Z4027" i="11" s="1"/>
  <c r="AH4027" i="11" s="1"/>
  <c r="AE4032" i="11"/>
  <c r="AD4036" i="11"/>
  <c r="AH4036" i="11" s="1"/>
  <c r="Z4036" i="11"/>
  <c r="AF4043" i="11"/>
  <c r="AE4043" i="11"/>
  <c r="AE4048" i="11"/>
  <c r="AD4052" i="11"/>
  <c r="AI4052" i="11" s="1"/>
  <c r="AJ4052" i="11" s="1"/>
  <c r="Z4052" i="11"/>
  <c r="AH4052" i="11" s="1"/>
  <c r="AF4064" i="11"/>
  <c r="AL4065" i="11"/>
  <c r="AF4069" i="11"/>
  <c r="Z4069" i="11" s="1"/>
  <c r="AH4069" i="11" s="1"/>
  <c r="AG4069" i="11"/>
  <c r="AE4078" i="11"/>
  <c r="AE4082" i="11"/>
  <c r="AE4086" i="11"/>
  <c r="AE4090" i="11"/>
  <c r="AE4094" i="11"/>
  <c r="AE4098" i="11"/>
  <c r="AE4102" i="11"/>
  <c r="AE4106" i="11"/>
  <c r="AE4108" i="11"/>
  <c r="AL4110" i="11"/>
  <c r="AG4118" i="11"/>
  <c r="AF4118" i="11"/>
  <c r="AL4124" i="11"/>
  <c r="AF4129" i="11"/>
  <c r="AE4129" i="11"/>
  <c r="Z4129" i="11" s="1"/>
  <c r="AH4129" i="11" s="1"/>
  <c r="AK4129" i="11"/>
  <c r="AB4130" i="11"/>
  <c r="AG4134" i="11"/>
  <c r="AF4138" i="11"/>
  <c r="AD4138" i="11" s="1"/>
  <c r="AI4138" i="11" s="1"/>
  <c r="AJ4138" i="11" s="1"/>
  <c r="AE4138" i="11"/>
  <c r="AD4147" i="11"/>
  <c r="AI4147" i="11" s="1"/>
  <c r="AJ4147" i="11" s="1"/>
  <c r="Z4147" i="11"/>
  <c r="AH4147" i="11" s="1"/>
  <c r="AF4150" i="11"/>
  <c r="AD4150" i="11" s="1"/>
  <c r="AL4150" i="11"/>
  <c r="AK4150" i="11"/>
  <c r="AG4150" i="11"/>
  <c r="AB4162" i="11"/>
  <c r="AG4164" i="11"/>
  <c r="AG4169" i="11"/>
  <c r="AL4180" i="11"/>
  <c r="AK4180" i="11"/>
  <c r="AG4180" i="11"/>
  <c r="AD4180" i="11" s="1"/>
  <c r="AI4180" i="11" s="1"/>
  <c r="AJ4180" i="11" s="1"/>
  <c r="AE4192" i="11"/>
  <c r="AB4224" i="11"/>
  <c r="AG4224" i="11"/>
  <c r="AF4224" i="11"/>
  <c r="AE4224" i="11"/>
  <c r="AB4234" i="11"/>
  <c r="AI4330" i="11"/>
  <c r="AJ4330" i="11" s="1"/>
  <c r="AD5018" i="11"/>
  <c r="AI5018" i="11" s="1"/>
  <c r="AJ5018" i="11" s="1"/>
  <c r="AL3982" i="11"/>
  <c r="AL3986" i="11"/>
  <c r="AL3990" i="11"/>
  <c r="AL3994" i="11"/>
  <c r="AL3998" i="11"/>
  <c r="AL4002" i="11"/>
  <c r="AL4006" i="11"/>
  <c r="AB4007" i="11"/>
  <c r="AL4010" i="11"/>
  <c r="AB4011" i="11"/>
  <c r="AL4014" i="11"/>
  <c r="AB4015" i="11"/>
  <c r="AE4021" i="11"/>
  <c r="AG4027" i="11"/>
  <c r="Z4030" i="11"/>
  <c r="AH4030" i="11" s="1"/>
  <c r="AD4030" i="11"/>
  <c r="AI4030" i="11" s="1"/>
  <c r="AJ4030" i="11" s="1"/>
  <c r="AF4032" i="11"/>
  <c r="AE4037" i="11"/>
  <c r="AG4043" i="11"/>
  <c r="Z4046" i="11"/>
  <c r="AH4046" i="11" s="1"/>
  <c r="AD4046" i="11"/>
  <c r="AI4046" i="11" s="1"/>
  <c r="AJ4046" i="11" s="1"/>
  <c r="AL4048" i="11"/>
  <c r="AF4048" i="11"/>
  <c r="AE4053" i="11"/>
  <c r="AB4058" i="11"/>
  <c r="AL4064" i="11"/>
  <c r="AG4064" i="11"/>
  <c r="Z4065" i="11"/>
  <c r="AH4065" i="11" s="1"/>
  <c r="AL4078" i="11"/>
  <c r="AG4078" i="11"/>
  <c r="AL4082" i="11"/>
  <c r="AG4082" i="11"/>
  <c r="AL4086" i="11"/>
  <c r="AG4086" i="11"/>
  <c r="AG4090" i="11"/>
  <c r="AL4094" i="11"/>
  <c r="AG4094" i="11"/>
  <c r="AL4098" i="11"/>
  <c r="AG4098" i="11"/>
  <c r="AL4102" i="11"/>
  <c r="AG4102" i="11"/>
  <c r="Z4105" i="11"/>
  <c r="AH4105" i="11" s="1"/>
  <c r="AG4106" i="11"/>
  <c r="AD4115" i="11"/>
  <c r="AI4115" i="11" s="1"/>
  <c r="AJ4115" i="11" s="1"/>
  <c r="AF4117" i="11"/>
  <c r="AE4117" i="11"/>
  <c r="AK4117" i="11"/>
  <c r="AE4120" i="11"/>
  <c r="AG4137" i="11"/>
  <c r="AF4137" i="11"/>
  <c r="AE4137" i="11"/>
  <c r="AK4137" i="11"/>
  <c r="Z4138" i="11"/>
  <c r="AH4138" i="11" s="1"/>
  <c r="AF4142" i="11"/>
  <c r="AD4142" i="11" s="1"/>
  <c r="AI4142" i="11" s="1"/>
  <c r="AJ4142" i="11" s="1"/>
  <c r="AE4142" i="11"/>
  <c r="Z4157" i="11"/>
  <c r="AH4157" i="11" s="1"/>
  <c r="AG4159" i="11"/>
  <c r="AF4159" i="11"/>
  <c r="AE4159" i="11"/>
  <c r="AI4172" i="11"/>
  <c r="AJ4172" i="11" s="1"/>
  <c r="AL4181" i="11"/>
  <c r="AK4181" i="11"/>
  <c r="AG4181" i="11"/>
  <c r="AG4194" i="11"/>
  <c r="AE4194" i="11"/>
  <c r="AB4204" i="11"/>
  <c r="AG4204" i="11"/>
  <c r="AF4204" i="11"/>
  <c r="AE4204" i="11"/>
  <c r="AF4221" i="11"/>
  <c r="AL4221" i="11"/>
  <c r="AK4221" i="11"/>
  <c r="AE4226" i="11"/>
  <c r="AB4226" i="11"/>
  <c r="Z4327" i="11"/>
  <c r="AH4327" i="11" s="1"/>
  <c r="AD4327" i="11"/>
  <c r="AL3927" i="11"/>
  <c r="AK4017" i="11"/>
  <c r="AL4020" i="11"/>
  <c r="AL4023" i="11"/>
  <c r="AF4025" i="11"/>
  <c r="AE4025" i="11"/>
  <c r="AD4025" i="11" s="1"/>
  <c r="AI4025" i="11" s="1"/>
  <c r="AJ4025" i="11" s="1"/>
  <c r="AL4036" i="11"/>
  <c r="AL4039" i="11"/>
  <c r="AF4041" i="11"/>
  <c r="Z4041" i="11" s="1"/>
  <c r="AE4041" i="11"/>
  <c r="AL4052" i="11"/>
  <c r="AD4055" i="11"/>
  <c r="AI4055" i="11" s="1"/>
  <c r="AJ4055" i="11" s="1"/>
  <c r="AL4056" i="11"/>
  <c r="AG4056" i="11"/>
  <c r="Z4056" i="11" s="1"/>
  <c r="AH4056" i="11" s="1"/>
  <c r="Z4057" i="11"/>
  <c r="AH4057" i="11" s="1"/>
  <c r="AE4058" i="11"/>
  <c r="AE4063" i="11"/>
  <c r="Z4063" i="11" s="1"/>
  <c r="AH4063" i="11" s="1"/>
  <c r="AD4065" i="11"/>
  <c r="AI4065" i="11" s="1"/>
  <c r="AJ4065" i="11" s="1"/>
  <c r="AF4068" i="11"/>
  <c r="AD4068" i="11" s="1"/>
  <c r="AI4068" i="11" s="1"/>
  <c r="AJ4068" i="11" s="1"/>
  <c r="AL4069" i="11"/>
  <c r="AD4072" i="11"/>
  <c r="AI4072" i="11" s="1"/>
  <c r="AJ4072" i="11" s="1"/>
  <c r="Z4072" i="11"/>
  <c r="AF4073" i="11"/>
  <c r="AG4073" i="11"/>
  <c r="AD4079" i="11"/>
  <c r="AD4083" i="11"/>
  <c r="AI4083" i="11" s="1"/>
  <c r="AJ4083" i="11" s="1"/>
  <c r="AD4087" i="11"/>
  <c r="AI4087" i="11" s="1"/>
  <c r="AJ4087" i="11" s="1"/>
  <c r="AD4091" i="11"/>
  <c r="AD4095" i="11"/>
  <c r="AH4095" i="11" s="1"/>
  <c r="AD4097" i="11"/>
  <c r="AI4097" i="11" s="1"/>
  <c r="AJ4097" i="11" s="1"/>
  <c r="AD4099" i="11"/>
  <c r="AI4099" i="11" s="1"/>
  <c r="AJ4099" i="11" s="1"/>
  <c r="AD4111" i="11"/>
  <c r="AI4111" i="11" s="1"/>
  <c r="AJ4111" i="11" s="1"/>
  <c r="AF4113" i="11"/>
  <c r="AE4113" i="11"/>
  <c r="AK4113" i="11"/>
  <c r="AF4125" i="11"/>
  <c r="AE4125" i="11"/>
  <c r="AK4125" i="11"/>
  <c r="AE4128" i="11"/>
  <c r="Z4128" i="11" s="1"/>
  <c r="AH4128" i="11" s="1"/>
  <c r="AG4130" i="11"/>
  <c r="AD4136" i="11"/>
  <c r="AG4141" i="11"/>
  <c r="AF4141" i="11"/>
  <c r="AE4141" i="11"/>
  <c r="AD4141" i="11" s="1"/>
  <c r="AI4141" i="11" s="1"/>
  <c r="AJ4141" i="11" s="1"/>
  <c r="AL4141" i="11"/>
  <c r="Z4149" i="11"/>
  <c r="AH4149" i="11" s="1"/>
  <c r="AD4149" i="11"/>
  <c r="AI4149" i="11" s="1"/>
  <c r="AJ4149" i="11" s="1"/>
  <c r="AL4152" i="11"/>
  <c r="AK4152" i="11"/>
  <c r="AG4152" i="11"/>
  <c r="Z4152" i="11" s="1"/>
  <c r="AH4152" i="11" s="1"/>
  <c r="AF4152" i="11"/>
  <c r="AD4155" i="11"/>
  <c r="AI4155" i="11" s="1"/>
  <c r="AJ4155" i="11" s="1"/>
  <c r="Z4155" i="11"/>
  <c r="AH4155" i="11" s="1"/>
  <c r="AD4157" i="11"/>
  <c r="AB4160" i="11"/>
  <c r="AF4160" i="11"/>
  <c r="AD4176" i="11"/>
  <c r="AI4176" i="11" s="1"/>
  <c r="AJ4176" i="11" s="1"/>
  <c r="Z4189" i="11"/>
  <c r="AG4198" i="11"/>
  <c r="AE4198" i="11"/>
  <c r="AB4198" i="11"/>
  <c r="AG4218" i="11"/>
  <c r="AE4218" i="11"/>
  <c r="AB4218" i="11"/>
  <c r="AB4228" i="11"/>
  <c r="AG4228" i="11"/>
  <c r="AF4228" i="11"/>
  <c r="AE4228" i="11"/>
  <c r="Z4285" i="11"/>
  <c r="AD4285" i="11"/>
  <c r="AI4285" i="11" s="1"/>
  <c r="AJ4285" i="11" s="1"/>
  <c r="AB4443" i="11"/>
  <c r="AG4443" i="11"/>
  <c r="AF4443" i="11"/>
  <c r="AE4443" i="11"/>
  <c r="AI4103" i="11"/>
  <c r="AJ4103" i="11" s="1"/>
  <c r="AG4110" i="11"/>
  <c r="AF4110" i="11"/>
  <c r="AD4112" i="11"/>
  <c r="AI4112" i="11" s="1"/>
  <c r="AJ4112" i="11" s="1"/>
  <c r="AF4133" i="11"/>
  <c r="AE4133" i="11"/>
  <c r="AG4133" i="11"/>
  <c r="Z4150" i="11"/>
  <c r="AL4153" i="11"/>
  <c r="AK4153" i="11"/>
  <c r="AG4153" i="11"/>
  <c r="AF4153" i="11"/>
  <c r="AD4153" i="11" s="1"/>
  <c r="AI4157" i="11"/>
  <c r="AJ4157" i="11" s="1"/>
  <c r="AB4192" i="11"/>
  <c r="AG4192" i="11"/>
  <c r="AF4192" i="11"/>
  <c r="AG4195" i="11"/>
  <c r="AF4195" i="11"/>
  <c r="AE4195" i="11"/>
  <c r="AB4195" i="11"/>
  <c r="AB4199" i="11"/>
  <c r="AG4199" i="11"/>
  <c r="AF4199" i="11"/>
  <c r="AE4199" i="11"/>
  <c r="AF4225" i="11"/>
  <c r="Z4225" i="11" s="1"/>
  <c r="AL4225" i="11"/>
  <c r="AK4225" i="11"/>
  <c r="Z4230" i="11"/>
  <c r="AH4230" i="11" s="1"/>
  <c r="AD4230" i="11"/>
  <c r="AI4230" i="11" s="1"/>
  <c r="AJ4230" i="11" s="1"/>
  <c r="AG4245" i="11"/>
  <c r="AF4245" i="11"/>
  <c r="AE4245" i="11"/>
  <c r="AL4245" i="11"/>
  <c r="AL4416" i="11"/>
  <c r="AK4416" i="11"/>
  <c r="AG4416" i="11"/>
  <c r="AF4416" i="11"/>
  <c r="AE4416" i="11"/>
  <c r="AF4029" i="11"/>
  <c r="AE4029" i="11"/>
  <c r="AF4045" i="11"/>
  <c r="AE4045" i="11"/>
  <c r="Z4045" i="11" s="1"/>
  <c r="AH4045" i="11" s="1"/>
  <c r="AG4065" i="11"/>
  <c r="AF4075" i="11"/>
  <c r="AF4077" i="11"/>
  <c r="AE4077" i="11"/>
  <c r="AI4079" i="11"/>
  <c r="AJ4079" i="11" s="1"/>
  <c r="AF4081" i="11"/>
  <c r="AE4081" i="11"/>
  <c r="AF4085" i="11"/>
  <c r="AE4085" i="11"/>
  <c r="AF4089" i="11"/>
  <c r="AE4089" i="11"/>
  <c r="AI4091" i="11"/>
  <c r="AJ4091" i="11" s="1"/>
  <c r="AF4093" i="11"/>
  <c r="AE4093" i="11"/>
  <c r="Z4093" i="11" s="1"/>
  <c r="AF4097" i="11"/>
  <c r="AE4097" i="11"/>
  <c r="Z4097" i="11" s="1"/>
  <c r="AH4097" i="11" s="1"/>
  <c r="AF4101" i="11"/>
  <c r="AE4101" i="11"/>
  <c r="AD4101" i="11" s="1"/>
  <c r="AI4101" i="11" s="1"/>
  <c r="AJ4101" i="11" s="1"/>
  <c r="AD4103" i="11"/>
  <c r="AF4105" i="11"/>
  <c r="AE4105" i="11"/>
  <c r="AD4105" i="11" s="1"/>
  <c r="AI4105" i="11" s="1"/>
  <c r="AJ4105" i="11" s="1"/>
  <c r="AD4107" i="11"/>
  <c r="AI4107" i="11" s="1"/>
  <c r="AJ4107" i="11" s="1"/>
  <c r="AF4109" i="11"/>
  <c r="AE4109" i="11"/>
  <c r="AK4109" i="11"/>
  <c r="AB4110" i="11"/>
  <c r="AG4122" i="11"/>
  <c r="AF4122" i="11"/>
  <c r="AK4133" i="11"/>
  <c r="AB4134" i="11"/>
  <c r="Z4151" i="11"/>
  <c r="AH4151" i="11" s="1"/>
  <c r="AF4154" i="11"/>
  <c r="AK4154" i="11"/>
  <c r="AG4154" i="11"/>
  <c r="AE4154" i="11"/>
  <c r="Z4154" i="11" s="1"/>
  <c r="AH4154" i="11" s="1"/>
  <c r="Z4181" i="11"/>
  <c r="AD4181" i="11"/>
  <c r="AI4181" i="11" s="1"/>
  <c r="AJ4181" i="11" s="1"/>
  <c r="AL4184" i="11"/>
  <c r="AK4184" i="11"/>
  <c r="AG4184" i="11"/>
  <c r="AF4184" i="11"/>
  <c r="Z4184" i="11" s="1"/>
  <c r="AH4184" i="11" s="1"/>
  <c r="AD4187" i="11"/>
  <c r="Z4187" i="11"/>
  <c r="AF4205" i="11"/>
  <c r="AE4205" i="11"/>
  <c r="AL4205" i="11"/>
  <c r="AK4205" i="11"/>
  <c r="AB4220" i="11"/>
  <c r="AG4220" i="11"/>
  <c r="AF4220" i="11"/>
  <c r="AE4220" i="11"/>
  <c r="AB4258" i="11"/>
  <c r="AL4415" i="11"/>
  <c r="AK4415" i="11"/>
  <c r="AG4415" i="11"/>
  <c r="AF4415" i="11"/>
  <c r="AE4415" i="11"/>
  <c r="AK4013" i="11"/>
  <c r="AL4021" i="11"/>
  <c r="AE4023" i="11"/>
  <c r="AG4029" i="11"/>
  <c r="AL4037" i="11"/>
  <c r="AE4039" i="11"/>
  <c r="AG4045" i="11"/>
  <c r="AL4050" i="11"/>
  <c r="AL4053" i="11"/>
  <c r="AE4057" i="11"/>
  <c r="AD4057" i="11" s="1"/>
  <c r="AI4057" i="11" s="1"/>
  <c r="AJ4057" i="11" s="1"/>
  <c r="AD4059" i="11"/>
  <c r="AH4059" i="11" s="1"/>
  <c r="AL4060" i="11"/>
  <c r="AH4072" i="11"/>
  <c r="AL4073" i="11"/>
  <c r="AB4076" i="11"/>
  <c r="AG4076" i="11"/>
  <c r="AK4077" i="11"/>
  <c r="AB4078" i="11"/>
  <c r="AB4080" i="11"/>
  <c r="AG4080" i="11"/>
  <c r="AK4081" i="11"/>
  <c r="AB4082" i="11"/>
  <c r="AB4084" i="11"/>
  <c r="AG4084" i="11"/>
  <c r="AK4085" i="11"/>
  <c r="AB4086" i="11"/>
  <c r="AB4088" i="11"/>
  <c r="AG4088" i="11"/>
  <c r="AK4089" i="11"/>
  <c r="AB4090" i="11"/>
  <c r="AB4092" i="11"/>
  <c r="AG4092" i="11"/>
  <c r="AK4093" i="11"/>
  <c r="AB4094" i="11"/>
  <c r="AB4096" i="11"/>
  <c r="AG4096" i="11"/>
  <c r="AK4097" i="11"/>
  <c r="AB4098" i="11"/>
  <c r="AB4100" i="11"/>
  <c r="AG4100" i="11"/>
  <c r="AK4101" i="11"/>
  <c r="AB4102" i="11"/>
  <c r="AD4104" i="11"/>
  <c r="AI4104" i="11" s="1"/>
  <c r="AJ4104" i="11" s="1"/>
  <c r="Z4104" i="11"/>
  <c r="AH4104" i="11" s="1"/>
  <c r="AK4105" i="11"/>
  <c r="AB4106" i="11"/>
  <c r="AL4109" i="11"/>
  <c r="AE4112" i="11"/>
  <c r="Z4112" i="11" s="1"/>
  <c r="AH4112" i="11" s="1"/>
  <c r="AL4114" i="11"/>
  <c r="AL4116" i="11"/>
  <c r="AF4121" i="11"/>
  <c r="AE4121" i="11"/>
  <c r="AK4121" i="11"/>
  <c r="AB4122" i="11"/>
  <c r="AE4124" i="11"/>
  <c r="AG4126" i="11"/>
  <c r="AD4132" i="11"/>
  <c r="AI4132" i="11" s="1"/>
  <c r="AJ4132" i="11" s="1"/>
  <c r="Z4132" i="11"/>
  <c r="AH4132" i="11" s="1"/>
  <c r="AL4133" i="11"/>
  <c r="AF4136" i="11"/>
  <c r="Z4136" i="11" s="1"/>
  <c r="AD4140" i="11"/>
  <c r="AI4140" i="11" s="1"/>
  <c r="AJ4140" i="11" s="1"/>
  <c r="Z4140" i="11"/>
  <c r="AH4140" i="11" s="1"/>
  <c r="AL4148" i="11"/>
  <c r="AK4148" i="11"/>
  <c r="AG4148" i="11"/>
  <c r="AD4158" i="11"/>
  <c r="AI4158" i="11" s="1"/>
  <c r="AJ4158" i="11" s="1"/>
  <c r="Z4180" i="11"/>
  <c r="AH4180" i="11" s="1"/>
  <c r="Z4182" i="11"/>
  <c r="AH4182" i="11" s="1"/>
  <c r="AL4185" i="11"/>
  <c r="AK4185" i="11"/>
  <c r="AG4185" i="11"/>
  <c r="AF4185" i="11"/>
  <c r="Z4185" i="11" s="1"/>
  <c r="AH4185" i="11" s="1"/>
  <c r="AH4189" i="11"/>
  <c r="AI4189" i="11"/>
  <c r="AJ4189" i="11" s="1"/>
  <c r="Z4193" i="11"/>
  <c r="AD4193" i="11"/>
  <c r="AI4193" i="11" s="1"/>
  <c r="AJ4193" i="11" s="1"/>
  <c r="AB4201" i="11"/>
  <c r="AE4201" i="11"/>
  <c r="AF4217" i="11"/>
  <c r="AL4217" i="11"/>
  <c r="AK4217" i="11"/>
  <c r="AE4222" i="11"/>
  <c r="AB4222" i="11"/>
  <c r="AF4229" i="11"/>
  <c r="AE4229" i="11"/>
  <c r="AL4229" i="11"/>
  <c r="AB4232" i="11"/>
  <c r="AG4232" i="11"/>
  <c r="AF4232" i="11"/>
  <c r="AE4232" i="11"/>
  <c r="AG4257" i="11"/>
  <c r="AF4257" i="11"/>
  <c r="AE4257" i="11"/>
  <c r="AL4257" i="11"/>
  <c r="AK4257" i="11"/>
  <c r="Z4026" i="11"/>
  <c r="AD4026" i="11"/>
  <c r="AL4028" i="11"/>
  <c r="AF4033" i="11"/>
  <c r="AE4033" i="11"/>
  <c r="Z4042" i="11"/>
  <c r="AH4042" i="11" s="1"/>
  <c r="AD4042" i="11"/>
  <c r="AI4042" i="11" s="1"/>
  <c r="AJ4042" i="11" s="1"/>
  <c r="AL4044" i="11"/>
  <c r="AF4049" i="11"/>
  <c r="AE4049" i="11"/>
  <c r="AD4056" i="11"/>
  <c r="AI4056" i="11" s="1"/>
  <c r="AJ4056" i="11" s="1"/>
  <c r="AG4057" i="11"/>
  <c r="AL4062" i="11"/>
  <c r="AE4064" i="11"/>
  <c r="AK4065" i="11"/>
  <c r="Z4066" i="11"/>
  <c r="AH4066" i="11" s="1"/>
  <c r="AD4066" i="11"/>
  <c r="AI4066" i="11" s="1"/>
  <c r="AJ4066" i="11" s="1"/>
  <c r="AF4067" i="11"/>
  <c r="AE4069" i="11"/>
  <c r="AD4071" i="11"/>
  <c r="AI4071" i="11" s="1"/>
  <c r="AJ4071" i="11" s="1"/>
  <c r="AL4072" i="11"/>
  <c r="AL4077" i="11"/>
  <c r="AL4081" i="11"/>
  <c r="AL4085" i="11"/>
  <c r="AH4087" i="11"/>
  <c r="AL4089" i="11"/>
  <c r="AL4093" i="11"/>
  <c r="AL4097" i="11"/>
  <c r="AH4099" i="11"/>
  <c r="AL4101" i="11"/>
  <c r="AH4103" i="11"/>
  <c r="AL4105" i="11"/>
  <c r="AH4107" i="11"/>
  <c r="AE4110" i="11"/>
  <c r="AF4112" i="11"/>
  <c r="AF4124" i="11"/>
  <c r="AE4134" i="11"/>
  <c r="AD4144" i="11"/>
  <c r="AI4144" i="11" s="1"/>
  <c r="AJ4144" i="11" s="1"/>
  <c r="AL4149" i="11"/>
  <c r="AK4149" i="11"/>
  <c r="AG4149" i="11"/>
  <c r="Z4183" i="11"/>
  <c r="AH4183" i="11" s="1"/>
  <c r="AF4186" i="11"/>
  <c r="AK4186" i="11"/>
  <c r="AG4186" i="11"/>
  <c r="AE4186" i="11"/>
  <c r="AI4187" i="11"/>
  <c r="AJ4187" i="11" s="1"/>
  <c r="AH4187" i="11"/>
  <c r="AD4196" i="11"/>
  <c r="AI4196" i="11" s="1"/>
  <c r="AJ4196" i="11" s="1"/>
  <c r="Z4214" i="11"/>
  <c r="AD4214" i="11"/>
  <c r="AD4289" i="11"/>
  <c r="AI4289" i="11" s="1"/>
  <c r="AJ4289" i="11" s="1"/>
  <c r="AK4102" i="11"/>
  <c r="AG4104" i="11"/>
  <c r="AK4106" i="11"/>
  <c r="AG4108" i="11"/>
  <c r="Z4108" i="11" s="1"/>
  <c r="AK4110" i="11"/>
  <c r="AG4112" i="11"/>
  <c r="AK4114" i="11"/>
  <c r="AG4116" i="11"/>
  <c r="AK4118" i="11"/>
  <c r="AG4120" i="11"/>
  <c r="AK4122" i="11"/>
  <c r="AG4124" i="11"/>
  <c r="AK4126" i="11"/>
  <c r="AG4128" i="11"/>
  <c r="AK4130" i="11"/>
  <c r="AG4132" i="11"/>
  <c r="AK4134" i="11"/>
  <c r="AG4136" i="11"/>
  <c r="AK4138" i="11"/>
  <c r="AG4140" i="11"/>
  <c r="AK4142" i="11"/>
  <c r="AG4147" i="11"/>
  <c r="AF4151" i="11"/>
  <c r="AD4151" i="11" s="1"/>
  <c r="AI4151" i="11" s="1"/>
  <c r="AJ4151" i="11" s="1"/>
  <c r="AL4155" i="11"/>
  <c r="AF4158" i="11"/>
  <c r="Z4158" i="11" s="1"/>
  <c r="AH4158" i="11" s="1"/>
  <c r="AL4164" i="11"/>
  <c r="AL4165" i="11"/>
  <c r="AK4166" i="11"/>
  <c r="AK4168" i="11"/>
  <c r="AK4169" i="11"/>
  <c r="Z4172" i="11"/>
  <c r="AH4172" i="11" s="1"/>
  <c r="AG4179" i="11"/>
  <c r="AD4179" i="11" s="1"/>
  <c r="AF4183" i="11"/>
  <c r="AD4183" i="11" s="1"/>
  <c r="AI4183" i="11" s="1"/>
  <c r="AJ4183" i="11" s="1"/>
  <c r="AL4187" i="11"/>
  <c r="AF4190" i="11"/>
  <c r="AH4193" i="11"/>
  <c r="AL4196" i="11"/>
  <c r="AL4197" i="11"/>
  <c r="AF4202" i="11"/>
  <c r="AG4202" i="11"/>
  <c r="AE4209" i="11"/>
  <c r="AD4209" i="11" s="1"/>
  <c r="AI4209" i="11" s="1"/>
  <c r="AJ4209" i="11" s="1"/>
  <c r="AF4211" i="11"/>
  <c r="AB4211" i="11"/>
  <c r="AL4212" i="11"/>
  <c r="AG4212" i="11"/>
  <c r="Z4213" i="11"/>
  <c r="AL4233" i="11"/>
  <c r="AG4238" i="11"/>
  <c r="AF4239" i="11"/>
  <c r="AE4239" i="11"/>
  <c r="AB4239" i="11"/>
  <c r="AD4244" i="11"/>
  <c r="AI4244" i="11" s="1"/>
  <c r="AJ4244" i="11" s="1"/>
  <c r="Z4244" i="11"/>
  <c r="AH4244" i="11" s="1"/>
  <c r="AL4260" i="11"/>
  <c r="AG4267" i="11"/>
  <c r="AF4267" i="11"/>
  <c r="AE4267" i="11"/>
  <c r="AB4267" i="11"/>
  <c r="Z4281" i="11"/>
  <c r="AH4281" i="11" s="1"/>
  <c r="AD4281" i="11"/>
  <c r="AI4281" i="11" s="1"/>
  <c r="AJ4281" i="11" s="1"/>
  <c r="AE4284" i="11"/>
  <c r="AG4295" i="11"/>
  <c r="AF4295" i="11"/>
  <c r="AE4295" i="11"/>
  <c r="AF4305" i="11"/>
  <c r="Z4316" i="11"/>
  <c r="AH4316" i="11" s="1"/>
  <c r="AF4345" i="11"/>
  <c r="AB4345" i="11"/>
  <c r="AG4345" i="11"/>
  <c r="AE4345" i="11"/>
  <c r="AL4126" i="11"/>
  <c r="AL4130" i="11"/>
  <c r="AL4134" i="11"/>
  <c r="AL4138" i="11"/>
  <c r="AL4142" i="11"/>
  <c r="Z4144" i="11"/>
  <c r="AH4144" i="11" s="1"/>
  <c r="AL4159" i="11"/>
  <c r="AE4160" i="11"/>
  <c r="AE4161" i="11"/>
  <c r="AF4162" i="11"/>
  <c r="AD4167" i="11"/>
  <c r="AI4167" i="11" s="1"/>
  <c r="AJ4167" i="11" s="1"/>
  <c r="Z4176" i="11"/>
  <c r="AH4176" i="11" s="1"/>
  <c r="AF4189" i="11"/>
  <c r="AL4191" i="11"/>
  <c r="AF4194" i="11"/>
  <c r="AL4199" i="11"/>
  <c r="AG4209" i="11"/>
  <c r="AG4241" i="11"/>
  <c r="AF4241" i="11"/>
  <c r="AE4241" i="11"/>
  <c r="AD4241" i="11" s="1"/>
  <c r="AI4241" i="11" s="1"/>
  <c r="AJ4241" i="11" s="1"/>
  <c r="AG4249" i="11"/>
  <c r="AF4249" i="11"/>
  <c r="AE4249" i="11"/>
  <c r="AK4249" i="11"/>
  <c r="AD4256" i="11"/>
  <c r="AI4256" i="11" s="1"/>
  <c r="AJ4256" i="11" s="1"/>
  <c r="Z4256" i="11"/>
  <c r="AH4256" i="11" s="1"/>
  <c r="AL4288" i="11"/>
  <c r="AK4288" i="11"/>
  <c r="AG4288" i="11"/>
  <c r="AF4288" i="11"/>
  <c r="AB4295" i="11"/>
  <c r="AG4299" i="11"/>
  <c r="AF4299" i="11"/>
  <c r="AE4299" i="11"/>
  <c r="AB4299" i="11"/>
  <c r="AH4320" i="11"/>
  <c r="AB4324" i="11"/>
  <c r="AG4324" i="11"/>
  <c r="AF4324" i="11"/>
  <c r="AE4324" i="11"/>
  <c r="AF4337" i="11"/>
  <c r="AB4337" i="11"/>
  <c r="AG4337" i="11"/>
  <c r="AE4337" i="11"/>
  <c r="AB4475" i="11"/>
  <c r="AG4475" i="11"/>
  <c r="AF4475" i="11"/>
  <c r="AE4475" i="11"/>
  <c r="Z4145" i="11"/>
  <c r="AE4164" i="11"/>
  <c r="Z4164" i="11" s="1"/>
  <c r="AH4164" i="11" s="1"/>
  <c r="AE4165" i="11"/>
  <c r="AF4166" i="11"/>
  <c r="Z4177" i="11"/>
  <c r="AE4196" i="11"/>
  <c r="Z4196" i="11" s="1"/>
  <c r="AH4196" i="11" s="1"/>
  <c r="AE4197" i="11"/>
  <c r="AF4198" i="11"/>
  <c r="AF4203" i="11"/>
  <c r="AB4203" i="11"/>
  <c r="AG4230" i="11"/>
  <c r="AG4234" i="11"/>
  <c r="AG4258" i="11"/>
  <c r="AG4261" i="11"/>
  <c r="AF4261" i="11"/>
  <c r="AE4261" i="11"/>
  <c r="AK4261" i="11"/>
  <c r="AL4284" i="11"/>
  <c r="AK4284" i="11"/>
  <c r="AG4284" i="11"/>
  <c r="AL4289" i="11"/>
  <c r="AK4289" i="11"/>
  <c r="AG4289" i="11"/>
  <c r="AF4289" i="11"/>
  <c r="Z4289" i="11" s="1"/>
  <c r="AH4289" i="11" s="1"/>
  <c r="AG4301" i="11"/>
  <c r="AB4313" i="11"/>
  <c r="AE4313" i="11"/>
  <c r="AL4055" i="11"/>
  <c r="AL4059" i="11"/>
  <c r="AL4063" i="11"/>
  <c r="AL4067" i="11"/>
  <c r="AL4071" i="11"/>
  <c r="AL4075" i="11"/>
  <c r="AL4079" i="11"/>
  <c r="AL4083" i="11"/>
  <c r="AL4087" i="11"/>
  <c r="AL4091" i="11"/>
  <c r="AL4095" i="11"/>
  <c r="AL4099" i="11"/>
  <c r="AL4103" i="11"/>
  <c r="AL4107" i="11"/>
  <c r="AL4111" i="11"/>
  <c r="AL4115" i="11"/>
  <c r="AL4119" i="11"/>
  <c r="AL4123" i="11"/>
  <c r="AL4127" i="11"/>
  <c r="AL4131" i="11"/>
  <c r="AL4135" i="11"/>
  <c r="AL4139" i="11"/>
  <c r="AL4143" i="11"/>
  <c r="AG4162" i="11"/>
  <c r="AF4164" i="11"/>
  <c r="AF4165" i="11"/>
  <c r="AE4166" i="11"/>
  <c r="AE4168" i="11"/>
  <c r="AE4169" i="11"/>
  <c r="Z4169" i="11" s="1"/>
  <c r="AH4169" i="11" s="1"/>
  <c r="AB4175" i="11"/>
  <c r="AF4196" i="11"/>
  <c r="AF4197" i="11"/>
  <c r="Z4197" i="11" s="1"/>
  <c r="AH4197" i="11" s="1"/>
  <c r="AD4200" i="11"/>
  <c r="AI4200" i="11" s="1"/>
  <c r="AJ4200" i="11" s="1"/>
  <c r="AF4201" i="11"/>
  <c r="AG4201" i="11"/>
  <c r="AF4206" i="11"/>
  <c r="AE4208" i="11"/>
  <c r="AK4209" i="11"/>
  <c r="AB4210" i="11"/>
  <c r="AH4213" i="11"/>
  <c r="AF4215" i="11"/>
  <c r="AB4215" i="11"/>
  <c r="AF4218" i="11"/>
  <c r="Z4221" i="11"/>
  <c r="AH4221" i="11" s="1"/>
  <c r="AG4222" i="11"/>
  <c r="AG4226" i="11"/>
  <c r="AF4231" i="11"/>
  <c r="AE4231" i="11"/>
  <c r="AB4231" i="11"/>
  <c r="AF4235" i="11"/>
  <c r="AE4235" i="11"/>
  <c r="AB4235" i="11"/>
  <c r="AD4240" i="11"/>
  <c r="Z4240" i="11"/>
  <c r="AD4248" i="11"/>
  <c r="AI4248" i="11" s="1"/>
  <c r="AJ4248" i="11" s="1"/>
  <c r="Z4248" i="11"/>
  <c r="AH4248" i="11" s="1"/>
  <c r="AL4261" i="11"/>
  <c r="AG4273" i="11"/>
  <c r="AB4273" i="11"/>
  <c r="AD4283" i="11"/>
  <c r="AI4283" i="11" s="1"/>
  <c r="AJ4283" i="11" s="1"/>
  <c r="Z4283" i="11"/>
  <c r="AH4283" i="11" s="1"/>
  <c r="AL4285" i="11"/>
  <c r="AK4285" i="11"/>
  <c r="AG4285" i="11"/>
  <c r="AF4290" i="11"/>
  <c r="AK4290" i="11"/>
  <c r="AG4290" i="11"/>
  <c r="AE4290" i="11"/>
  <c r="AL4290" i="11"/>
  <c r="AB4329" i="11"/>
  <c r="AG4329" i="11"/>
  <c r="AF4329" i="11"/>
  <c r="AE4329" i="11"/>
  <c r="AE4119" i="11"/>
  <c r="AE4123" i="11"/>
  <c r="AE4127" i="11"/>
  <c r="AE4131" i="11"/>
  <c r="AK4132" i="11"/>
  <c r="AE4135" i="11"/>
  <c r="AK4136" i="11"/>
  <c r="AE4139" i="11"/>
  <c r="AK4140" i="11"/>
  <c r="AE4143" i="11"/>
  <c r="AH4145" i="11"/>
  <c r="AD4145" i="11"/>
  <c r="AI4145" i="11" s="1"/>
  <c r="AJ4145" i="11" s="1"/>
  <c r="AG4166" i="11"/>
  <c r="AF4168" i="11"/>
  <c r="AF4169" i="11"/>
  <c r="AE4170" i="11"/>
  <c r="Z4170" i="11" s="1"/>
  <c r="AH4170" i="11" s="1"/>
  <c r="AE4171" i="11"/>
  <c r="AE4172" i="11"/>
  <c r="AD4172" i="11" s="1"/>
  <c r="AE4173" i="11"/>
  <c r="AD4173" i="11" s="1"/>
  <c r="AI4173" i="11" s="1"/>
  <c r="AJ4173" i="11" s="1"/>
  <c r="AF4174" i="11"/>
  <c r="AH4177" i="11"/>
  <c r="AD4177" i="11"/>
  <c r="AI4177" i="11" s="1"/>
  <c r="AJ4177" i="11" s="1"/>
  <c r="AG4196" i="11"/>
  <c r="AE4203" i="11"/>
  <c r="AF4208" i="11"/>
  <c r="AL4209" i="11"/>
  <c r="AD4212" i="11"/>
  <c r="AH4212" i="11" s="1"/>
  <c r="Z4212" i="11"/>
  <c r="AG4213" i="11"/>
  <c r="AF4219" i="11"/>
  <c r="AE4219" i="11"/>
  <c r="AB4219" i="11"/>
  <c r="AF4223" i="11"/>
  <c r="AE4223" i="11"/>
  <c r="AB4223" i="11"/>
  <c r="AF4227" i="11"/>
  <c r="AE4227" i="11"/>
  <c r="AB4227" i="11"/>
  <c r="AG4237" i="11"/>
  <c r="AF4237" i="11"/>
  <c r="AE4237" i="11"/>
  <c r="AG4253" i="11"/>
  <c r="AF4253" i="11"/>
  <c r="AE4253" i="11"/>
  <c r="AK4253" i="11"/>
  <c r="AB4254" i="11"/>
  <c r="AD4260" i="11"/>
  <c r="AI4260" i="11" s="1"/>
  <c r="AJ4260" i="11" s="1"/>
  <c r="Z4260" i="11"/>
  <c r="AH4260" i="11" s="1"/>
  <c r="AF4286" i="11"/>
  <c r="Z4286" i="11" s="1"/>
  <c r="AH4286" i="11" s="1"/>
  <c r="AL4286" i="11"/>
  <c r="AK4286" i="11"/>
  <c r="AG4286" i="11"/>
  <c r="AI4287" i="11"/>
  <c r="AJ4287" i="11" s="1"/>
  <c r="AG4305" i="11"/>
  <c r="AB4305" i="11"/>
  <c r="Z4315" i="11"/>
  <c r="AH4315" i="11" s="1"/>
  <c r="AL4328" i="11"/>
  <c r="AF4332" i="11"/>
  <c r="AB4332" i="11"/>
  <c r="AG4332" i="11"/>
  <c r="AE4332" i="11"/>
  <c r="Z4351" i="11"/>
  <c r="AI4383" i="11"/>
  <c r="AJ4383" i="11" s="1"/>
  <c r="AF4146" i="11"/>
  <c r="Z4146" i="11" s="1"/>
  <c r="AH4146" i="11" s="1"/>
  <c r="AG4170" i="11"/>
  <c r="AE4174" i="11"/>
  <c r="AL4175" i="11"/>
  <c r="AF4178" i="11"/>
  <c r="Z4178" i="11" s="1"/>
  <c r="AH4178" i="11" s="1"/>
  <c r="AH4181" i="11"/>
  <c r="AE4200" i="11"/>
  <c r="Z4200" i="11" s="1"/>
  <c r="AH4200" i="11" s="1"/>
  <c r="AK4201" i="11"/>
  <c r="AG4203" i="11"/>
  <c r="AF4207" i="11"/>
  <c r="AB4207" i="11"/>
  <c r="AL4208" i="11"/>
  <c r="AG4208" i="11"/>
  <c r="AI4213" i="11"/>
  <c r="AJ4213" i="11" s="1"/>
  <c r="AE4215" i="11"/>
  <c r="AD4221" i="11"/>
  <c r="AI4221" i="11" s="1"/>
  <c r="AJ4221" i="11" s="1"/>
  <c r="AG4231" i="11"/>
  <c r="AE4233" i="11"/>
  <c r="AG4235" i="11"/>
  <c r="AK4237" i="11"/>
  <c r="AB4238" i="11"/>
  <c r="AF4243" i="11"/>
  <c r="AE4243" i="11"/>
  <c r="AB4243" i="11"/>
  <c r="AL4253" i="11"/>
  <c r="AL4256" i="11"/>
  <c r="AG4262" i="11"/>
  <c r="AG4265" i="11"/>
  <c r="AF4265" i="11"/>
  <c r="AE4265" i="11"/>
  <c r="AK4265" i="11"/>
  <c r="AF4319" i="11"/>
  <c r="AG4319" i="11"/>
  <c r="AE4319" i="11"/>
  <c r="AE4321" i="11"/>
  <c r="AL4321" i="11"/>
  <c r="AK4321" i="11"/>
  <c r="AG4330" i="11"/>
  <c r="AF4340" i="11"/>
  <c r="AB4340" i="11"/>
  <c r="AG4348" i="11"/>
  <c r="AF4348" i="11"/>
  <c r="AB4348" i="11"/>
  <c r="Z4363" i="11"/>
  <c r="AH4371" i="11"/>
  <c r="AF4372" i="11"/>
  <c r="AE4372" i="11"/>
  <c r="AB4372" i="11"/>
  <c r="AF4376" i="11"/>
  <c r="AE4376" i="11"/>
  <c r="AB4376" i="11"/>
  <c r="AF4380" i="11"/>
  <c r="AE4380" i="11"/>
  <c r="AB4380" i="11"/>
  <c r="AF4384" i="11"/>
  <c r="AE4384" i="11"/>
  <c r="AB4384" i="11"/>
  <c r="AF4388" i="11"/>
  <c r="AB4388" i="11"/>
  <c r="AF4392" i="11"/>
  <c r="AB4392" i="11"/>
  <c r="AG4402" i="11"/>
  <c r="AF4402" i="11"/>
  <c r="AE4402" i="11"/>
  <c r="AB4402" i="11"/>
  <c r="AE4292" i="11"/>
  <c r="AE4293" i="11"/>
  <c r="AE4314" i="11"/>
  <c r="AB4335" i="11"/>
  <c r="AF4335" i="11"/>
  <c r="AB4343" i="11"/>
  <c r="AF4343" i="11"/>
  <c r="AG4352" i="11"/>
  <c r="AF4352" i="11"/>
  <c r="AB4352" i="11"/>
  <c r="Z4359" i="11"/>
  <c r="AG4368" i="11"/>
  <c r="AF4368" i="11"/>
  <c r="AE4368" i="11"/>
  <c r="AB4368" i="11"/>
  <c r="AF4373" i="11"/>
  <c r="AB4373" i="11"/>
  <c r="AF4377" i="11"/>
  <c r="AB4377" i="11"/>
  <c r="AF4381" i="11"/>
  <c r="AB4381" i="11"/>
  <c r="AF4385" i="11"/>
  <c r="AB4385" i="11"/>
  <c r="AF4389" i="11"/>
  <c r="AB4389" i="11"/>
  <c r="AF4393" i="11"/>
  <c r="AB4393" i="11"/>
  <c r="AI4401" i="11"/>
  <c r="AJ4401" i="11" s="1"/>
  <c r="AL4198" i="11"/>
  <c r="AL4202" i="11"/>
  <c r="AL4206" i="11"/>
  <c r="AL4210" i="11"/>
  <c r="AL4214" i="11"/>
  <c r="AL4218" i="11"/>
  <c r="AL4222" i="11"/>
  <c r="AL4226" i="11"/>
  <c r="AL4230" i="11"/>
  <c r="AL4234" i="11"/>
  <c r="AL4238" i="11"/>
  <c r="AL4242" i="11"/>
  <c r="AL4246" i="11"/>
  <c r="AB4247" i="11"/>
  <c r="AL4250" i="11"/>
  <c r="AB4251" i="11"/>
  <c r="AL4254" i="11"/>
  <c r="AB4255" i="11"/>
  <c r="AL4258" i="11"/>
  <c r="AB4259" i="11"/>
  <c r="AL4262" i="11"/>
  <c r="AB4263" i="11"/>
  <c r="AF4266" i="11"/>
  <c r="AB4271" i="11"/>
  <c r="AB4274" i="11"/>
  <c r="AB4277" i="11"/>
  <c r="AF4291" i="11"/>
  <c r="Z4291" i="11" s="1"/>
  <c r="AH4291" i="11" s="1"/>
  <c r="AF4292" i="11"/>
  <c r="AF4293" i="11"/>
  <c r="AE4294" i="11"/>
  <c r="Z4294" i="11" s="1"/>
  <c r="AH4294" i="11" s="1"/>
  <c r="AE4296" i="11"/>
  <c r="AE4297" i="11"/>
  <c r="AF4298" i="11"/>
  <c r="AB4303" i="11"/>
  <c r="AB4306" i="11"/>
  <c r="AB4309" i="11"/>
  <c r="AG4314" i="11"/>
  <c r="AB4322" i="11"/>
  <c r="AB4323" i="11"/>
  <c r="AK4330" i="11"/>
  <c r="AB4331" i="11"/>
  <c r="AE4340" i="11"/>
  <c r="AE4348" i="11"/>
  <c r="AF4349" i="11"/>
  <c r="AE4349" i="11"/>
  <c r="AB4349" i="11"/>
  <c r="AG4356" i="11"/>
  <c r="AF4356" i="11"/>
  <c r="AB4356" i="11"/>
  <c r="AH4363" i="11"/>
  <c r="AG4364" i="11"/>
  <c r="AF4364" i="11"/>
  <c r="AE4364" i="11"/>
  <c r="AB4364" i="11"/>
  <c r="AF4369" i="11"/>
  <c r="AB4369" i="11"/>
  <c r="AG4397" i="11"/>
  <c r="AB4397" i="11"/>
  <c r="AD4421" i="11"/>
  <c r="AI4421" i="11" s="1"/>
  <c r="AJ4421" i="11" s="1"/>
  <c r="Z4421" i="11"/>
  <c r="AH4421" i="11" s="1"/>
  <c r="AI4476" i="11"/>
  <c r="AJ4476" i="11" s="1"/>
  <c r="AE4485" i="11"/>
  <c r="AG4485" i="11"/>
  <c r="AB4485" i="11"/>
  <c r="Z4486" i="11"/>
  <c r="AH4486" i="11" s="1"/>
  <c r="AD4498" i="11"/>
  <c r="Z4498" i="11"/>
  <c r="AH4498" i="11" s="1"/>
  <c r="AD4508" i="11"/>
  <c r="AI4508" i="11" s="1"/>
  <c r="AJ4508" i="11" s="1"/>
  <c r="AG4538" i="11"/>
  <c r="AF4538" i="11"/>
  <c r="AE4538" i="11"/>
  <c r="AB4538" i="11"/>
  <c r="AE4262" i="11"/>
  <c r="AE4266" i="11"/>
  <c r="AE4268" i="11"/>
  <c r="AD4268" i="11" s="1"/>
  <c r="AI4268" i="11" s="1"/>
  <c r="AJ4268" i="11" s="1"/>
  <c r="AE4269" i="11"/>
  <c r="AF4270" i="11"/>
  <c r="AB4275" i="11"/>
  <c r="AB4278" i="11"/>
  <c r="AG4292" i="11"/>
  <c r="AG4293" i="11"/>
  <c r="AG4294" i="11"/>
  <c r="AF4296" i="11"/>
  <c r="AF4297" i="11"/>
  <c r="AE4298" i="11"/>
  <c r="AE4300" i="11"/>
  <c r="AE4301" i="11"/>
  <c r="AD4301" i="11" s="1"/>
  <c r="AI4301" i="11" s="1"/>
  <c r="AJ4301" i="11" s="1"/>
  <c r="AF4302" i="11"/>
  <c r="AB4307" i="11"/>
  <c r="AB4310" i="11"/>
  <c r="AF4313" i="11"/>
  <c r="AF4318" i="11"/>
  <c r="AE4318" i="11"/>
  <c r="AI4327" i="11"/>
  <c r="AJ4327" i="11" s="1"/>
  <c r="AL4330" i="11"/>
  <c r="AF4333" i="11"/>
  <c r="AB4333" i="11"/>
  <c r="AE4335" i="11"/>
  <c r="AG4340" i="11"/>
  <c r="AF4341" i="11"/>
  <c r="AB4341" i="11"/>
  <c r="AE4343" i="11"/>
  <c r="AE4352" i="11"/>
  <c r="AF4353" i="11"/>
  <c r="AE4353" i="11"/>
  <c r="AB4353" i="11"/>
  <c r="AH4359" i="11"/>
  <c r="AG4360" i="11"/>
  <c r="AF4360" i="11"/>
  <c r="AE4360" i="11"/>
  <c r="AB4360" i="11"/>
  <c r="AL4363" i="11"/>
  <c r="AF4365" i="11"/>
  <c r="AB4365" i="11"/>
  <c r="AG4373" i="11"/>
  <c r="AG4377" i="11"/>
  <c r="AG4381" i="11"/>
  <c r="AG4385" i="11"/>
  <c r="AG4389" i="11"/>
  <c r="AG4393" i="11"/>
  <c r="AD4396" i="11"/>
  <c r="AI4396" i="11" s="1"/>
  <c r="AJ4396" i="11" s="1"/>
  <c r="Z4398" i="11"/>
  <c r="AH4398" i="11" s="1"/>
  <c r="AF4400" i="11"/>
  <c r="AB4400" i="11"/>
  <c r="AG4433" i="11"/>
  <c r="AE4433" i="11"/>
  <c r="AB4433" i="11"/>
  <c r="AF4444" i="11"/>
  <c r="AE4444" i="11"/>
  <c r="AL4444" i="11"/>
  <c r="AK4444" i="11"/>
  <c r="AE4460" i="11"/>
  <c r="AG4465" i="11"/>
  <c r="AE4465" i="11"/>
  <c r="AB4465" i="11"/>
  <c r="AF4476" i="11"/>
  <c r="AE4476" i="11"/>
  <c r="AL4476" i="11"/>
  <c r="AK4476" i="11"/>
  <c r="AB4629" i="11"/>
  <c r="AG4629" i="11"/>
  <c r="AE4629" i="11"/>
  <c r="AF4222" i="11"/>
  <c r="AF4226" i="11"/>
  <c r="AF4230" i="11"/>
  <c r="AF4234" i="11"/>
  <c r="AF4238" i="11"/>
  <c r="AF4242" i="11"/>
  <c r="AF4246" i="11"/>
  <c r="Z4246" i="11" s="1"/>
  <c r="AH4246" i="11" s="1"/>
  <c r="AF4250" i="11"/>
  <c r="AL4251" i="11"/>
  <c r="AF4254" i="11"/>
  <c r="AL4255" i="11"/>
  <c r="AF4258" i="11"/>
  <c r="AL4259" i="11"/>
  <c r="AF4262" i="11"/>
  <c r="AL4263" i="11"/>
  <c r="AG4266" i="11"/>
  <c r="AF4268" i="11"/>
  <c r="AF4269" i="11"/>
  <c r="AE4270" i="11"/>
  <c r="AD4270" i="11" s="1"/>
  <c r="AI4270" i="11" s="1"/>
  <c r="AJ4270" i="11" s="1"/>
  <c r="AE4271" i="11"/>
  <c r="AE4272" i="11"/>
  <c r="AE4273" i="11"/>
  <c r="AF4274" i="11"/>
  <c r="AB4279" i="11"/>
  <c r="AL4280" i="11"/>
  <c r="AL4281" i="11"/>
  <c r="AK4282" i="11"/>
  <c r="AG4298" i="11"/>
  <c r="AF4300" i="11"/>
  <c r="AF4301" i="11"/>
  <c r="AE4302" i="11"/>
  <c r="Z4302" i="11" s="1"/>
  <c r="AH4302" i="11" s="1"/>
  <c r="AE4303" i="11"/>
  <c r="AE4304" i="11"/>
  <c r="Z4304" i="11" s="1"/>
  <c r="AH4304" i="11" s="1"/>
  <c r="AE4305" i="11"/>
  <c r="AF4306" i="11"/>
  <c r="AB4311" i="11"/>
  <c r="AE4312" i="11"/>
  <c r="AG4313" i="11"/>
  <c r="AD4316" i="11"/>
  <c r="AI4316" i="11" s="1"/>
  <c r="AJ4316" i="11" s="1"/>
  <c r="AE4317" i="11"/>
  <c r="AG4318" i="11"/>
  <c r="AE4323" i="11"/>
  <c r="AH4326" i="11"/>
  <c r="AF4328" i="11"/>
  <c r="AB4328" i="11"/>
  <c r="Z4330" i="11"/>
  <c r="AH4330" i="11" s="1"/>
  <c r="AE4331" i="11"/>
  <c r="AG4335" i="11"/>
  <c r="AF4336" i="11"/>
  <c r="AB4336" i="11"/>
  <c r="AE4338" i="11"/>
  <c r="AG4343" i="11"/>
  <c r="AF4344" i="11"/>
  <c r="AB4344" i="11"/>
  <c r="AE4346" i="11"/>
  <c r="AD4346" i="11" s="1"/>
  <c r="AI4346" i="11" s="1"/>
  <c r="AJ4346" i="11" s="1"/>
  <c r="AG4349" i="11"/>
  <c r="AL4355" i="11"/>
  <c r="AE4356" i="11"/>
  <c r="AF4357" i="11"/>
  <c r="AE4357" i="11"/>
  <c r="AB4357" i="11"/>
  <c r="AF4361" i="11"/>
  <c r="AB4361" i="11"/>
  <c r="AG4369" i="11"/>
  <c r="AG4372" i="11"/>
  <c r="AG4376" i="11"/>
  <c r="AG4380" i="11"/>
  <c r="AG4384" i="11"/>
  <c r="AG4388" i="11"/>
  <c r="AG4392" i="11"/>
  <c r="Z4401" i="11"/>
  <c r="AD4404" i="11"/>
  <c r="AI4404" i="11" s="1"/>
  <c r="AJ4404" i="11" s="1"/>
  <c r="AD4417" i="11"/>
  <c r="AI4417" i="11" s="1"/>
  <c r="AJ4417" i="11" s="1"/>
  <c r="Z4417" i="11"/>
  <c r="AH4417" i="11" s="1"/>
  <c r="AD4487" i="11"/>
  <c r="Z4487" i="11"/>
  <c r="Z4494" i="11"/>
  <c r="AH4494" i="11" s="1"/>
  <c r="AF4535" i="11"/>
  <c r="AL4535" i="11"/>
  <c r="AK4535" i="11"/>
  <c r="AG4535" i="11"/>
  <c r="AE4535" i="11"/>
  <c r="AK4228" i="11"/>
  <c r="AK4232" i="11"/>
  <c r="AK4236" i="11"/>
  <c r="AK4240" i="11"/>
  <c r="AG4242" i="11"/>
  <c r="AK4244" i="11"/>
  <c r="AE4247" i="11"/>
  <c r="AK4248" i="11"/>
  <c r="AK4252" i="11"/>
  <c r="AK4256" i="11"/>
  <c r="AK4260" i="11"/>
  <c r="AK4264" i="11"/>
  <c r="AG4270" i="11"/>
  <c r="AF4271" i="11"/>
  <c r="AE4274" i="11"/>
  <c r="AL4275" i="11"/>
  <c r="AE4275" i="11"/>
  <c r="AF4278" i="11"/>
  <c r="AG4302" i="11"/>
  <c r="AF4303" i="11"/>
  <c r="AE4306" i="11"/>
  <c r="AL4307" i="11"/>
  <c r="AE4307" i="11"/>
  <c r="AF4310" i="11"/>
  <c r="AL4312" i="11"/>
  <c r="AF4312" i="11"/>
  <c r="AK4314" i="11"/>
  <c r="AF4322" i="11"/>
  <c r="AE4322" i="11"/>
  <c r="AG4323" i="11"/>
  <c r="AD4325" i="11"/>
  <c r="AI4325" i="11" s="1"/>
  <c r="AJ4325" i="11" s="1"/>
  <c r="Z4325" i="11"/>
  <c r="AH4325" i="11" s="1"/>
  <c r="AF4326" i="11"/>
  <c r="Z4326" i="11" s="1"/>
  <c r="AG4326" i="11"/>
  <c r="AG4331" i="11"/>
  <c r="AE4333" i="11"/>
  <c r="AG4338" i="11"/>
  <c r="AB4339" i="11"/>
  <c r="AF4339" i="11"/>
  <c r="AE4341" i="11"/>
  <c r="AL4343" i="11"/>
  <c r="AG4346" i="11"/>
  <c r="AB4347" i="11"/>
  <c r="AF4347" i="11"/>
  <c r="AG4353" i="11"/>
  <c r="Z4354" i="11"/>
  <c r="AH4354" i="11" s="1"/>
  <c r="AG4365" i="11"/>
  <c r="AE4373" i="11"/>
  <c r="Z4375" i="11"/>
  <c r="AH4375" i="11" s="1"/>
  <c r="AE4377" i="11"/>
  <c r="Z4379" i="11"/>
  <c r="AH4379" i="11" s="1"/>
  <c r="AE4381" i="11"/>
  <c r="Z4383" i="11"/>
  <c r="AH4383" i="11" s="1"/>
  <c r="AE4385" i="11"/>
  <c r="Z4387" i="11"/>
  <c r="AH4387" i="11" s="1"/>
  <c r="AE4389" i="11"/>
  <c r="AD4390" i="11"/>
  <c r="AI4390" i="11" s="1"/>
  <c r="AJ4390" i="11" s="1"/>
  <c r="Z4391" i="11"/>
  <c r="AH4391" i="11" s="1"/>
  <c r="AE4393" i="11"/>
  <c r="Z4395" i="11"/>
  <c r="AH4395" i="11" s="1"/>
  <c r="Z4410" i="11"/>
  <c r="AH4410" i="11" s="1"/>
  <c r="AB4426" i="11"/>
  <c r="AG4426" i="11"/>
  <c r="AF4426" i="11"/>
  <c r="AE4426" i="11"/>
  <c r="AF4458" i="11"/>
  <c r="AB4458" i="11"/>
  <c r="AG4458" i="11"/>
  <c r="AE4458" i="11"/>
  <c r="AG4272" i="11"/>
  <c r="AF4276" i="11"/>
  <c r="AL4279" i="11"/>
  <c r="AF4282" i="11"/>
  <c r="Z4282" i="11" s="1"/>
  <c r="AH4282" i="11" s="1"/>
  <c r="AH4285" i="11"/>
  <c r="AD4287" i="11"/>
  <c r="AG4304" i="11"/>
  <c r="AF4308" i="11"/>
  <c r="AL4311" i="11"/>
  <c r="AG4312" i="11"/>
  <c r="AL4314" i="11"/>
  <c r="AD4315" i="11"/>
  <c r="AI4315" i="11" s="1"/>
  <c r="AJ4315" i="11" s="1"/>
  <c r="AG4317" i="11"/>
  <c r="Z4317" i="11" s="1"/>
  <c r="AH4317" i="11" s="1"/>
  <c r="AD4320" i="11"/>
  <c r="AI4320" i="11" s="1"/>
  <c r="AJ4320" i="11" s="1"/>
  <c r="AG4333" i="11"/>
  <c r="AL4338" i="11"/>
  <c r="AG4341" i="11"/>
  <c r="AD4342" i="11"/>
  <c r="AI4342" i="11" s="1"/>
  <c r="AJ4342" i="11" s="1"/>
  <c r="Z4342" i="11"/>
  <c r="AH4342" i="11" s="1"/>
  <c r="AL4346" i="11"/>
  <c r="Z4358" i="11"/>
  <c r="AH4358" i="11" s="1"/>
  <c r="AE4369" i="11"/>
  <c r="Z4371" i="11"/>
  <c r="AL4378" i="11"/>
  <c r="AL4382" i="11"/>
  <c r="AL4390" i="11"/>
  <c r="AL4394" i="11"/>
  <c r="AG4403" i="11"/>
  <c r="AD4461" i="11"/>
  <c r="AI4461" i="11" s="1"/>
  <c r="AJ4461" i="11" s="1"/>
  <c r="AD4495" i="11"/>
  <c r="AI4495" i="11" s="1"/>
  <c r="AJ4495" i="11" s="1"/>
  <c r="Z4495" i="11"/>
  <c r="AL4283" i="11"/>
  <c r="AF4334" i="11"/>
  <c r="AD4334" i="11" s="1"/>
  <c r="AI4334" i="11" s="1"/>
  <c r="AJ4334" i="11" s="1"/>
  <c r="AF4338" i="11"/>
  <c r="AF4342" i="11"/>
  <c r="AF4346" i="11"/>
  <c r="AF4350" i="11"/>
  <c r="AD4350" i="11" s="1"/>
  <c r="AI4350" i="11" s="1"/>
  <c r="AJ4350" i="11" s="1"/>
  <c r="AF4354" i="11"/>
  <c r="AD4354" i="11" s="1"/>
  <c r="AI4354" i="11" s="1"/>
  <c r="AJ4354" i="11" s="1"/>
  <c r="AF4358" i="11"/>
  <c r="AD4358" i="11" s="1"/>
  <c r="AI4358" i="11" s="1"/>
  <c r="AJ4358" i="11" s="1"/>
  <c r="AD4359" i="11"/>
  <c r="AI4359" i="11" s="1"/>
  <c r="AJ4359" i="11" s="1"/>
  <c r="AF4362" i="11"/>
  <c r="AD4363" i="11"/>
  <c r="AI4363" i="11" s="1"/>
  <c r="AJ4363" i="11" s="1"/>
  <c r="AF4366" i="11"/>
  <c r="AD4366" i="11" s="1"/>
  <c r="AI4366" i="11" s="1"/>
  <c r="AJ4366" i="11" s="1"/>
  <c r="AD4367" i="11"/>
  <c r="AI4367" i="11" s="1"/>
  <c r="AJ4367" i="11" s="1"/>
  <c r="AF4370" i="11"/>
  <c r="AD4370" i="11" s="1"/>
  <c r="AI4370" i="11" s="1"/>
  <c r="AJ4370" i="11" s="1"/>
  <c r="AD4371" i="11"/>
  <c r="AI4371" i="11" s="1"/>
  <c r="AJ4371" i="11" s="1"/>
  <c r="AF4374" i="11"/>
  <c r="AD4374" i="11" s="1"/>
  <c r="AI4374" i="11" s="1"/>
  <c r="AJ4374" i="11" s="1"/>
  <c r="AD4375" i="11"/>
  <c r="AI4375" i="11" s="1"/>
  <c r="AJ4375" i="11" s="1"/>
  <c r="AF4378" i="11"/>
  <c r="AD4379" i="11"/>
  <c r="AI4379" i="11" s="1"/>
  <c r="AJ4379" i="11" s="1"/>
  <c r="AF4382" i="11"/>
  <c r="Z4382" i="11" s="1"/>
  <c r="AH4382" i="11" s="1"/>
  <c r="AD4383" i="11"/>
  <c r="AF4386" i="11"/>
  <c r="AD4387" i="11"/>
  <c r="AI4387" i="11" s="1"/>
  <c r="AJ4387" i="11" s="1"/>
  <c r="AF4390" i="11"/>
  <c r="Z4390" i="11" s="1"/>
  <c r="AH4390" i="11" s="1"/>
  <c r="AD4391" i="11"/>
  <c r="AI4391" i="11" s="1"/>
  <c r="AJ4391" i="11" s="1"/>
  <c r="AF4394" i="11"/>
  <c r="AD4394" i="11" s="1"/>
  <c r="AI4394" i="11" s="1"/>
  <c r="AJ4394" i="11" s="1"/>
  <c r="AD4395" i="11"/>
  <c r="AI4395" i="11" s="1"/>
  <c r="AJ4395" i="11" s="1"/>
  <c r="AL4396" i="11"/>
  <c r="AK4399" i="11"/>
  <c r="AK4400" i="11"/>
  <c r="AG4411" i="11"/>
  <c r="Z4411" i="11" s="1"/>
  <c r="AH4411" i="11" s="1"/>
  <c r="AG4412" i="11"/>
  <c r="AD4412" i="11" s="1"/>
  <c r="AI4412" i="11" s="1"/>
  <c r="AJ4412" i="11" s="1"/>
  <c r="AG4413" i="11"/>
  <c r="AF4414" i="11"/>
  <c r="AG4417" i="11"/>
  <c r="AL4419" i="11"/>
  <c r="AF4422" i="11"/>
  <c r="Z4422" i="11" s="1"/>
  <c r="AH4422" i="11" s="1"/>
  <c r="AK4424" i="11"/>
  <c r="AE4431" i="11"/>
  <c r="AK4432" i="11"/>
  <c r="AL4434" i="11"/>
  <c r="AE4436" i="11"/>
  <c r="AF4438" i="11"/>
  <c r="AB4438" i="11"/>
  <c r="AL4439" i="11"/>
  <c r="AG4439" i="11"/>
  <c r="AH4451" i="11"/>
  <c r="AD4455" i="11"/>
  <c r="AI4455" i="11" s="1"/>
  <c r="AJ4455" i="11" s="1"/>
  <c r="Z4455" i="11"/>
  <c r="AH4455" i="11" s="1"/>
  <c r="AF4456" i="11"/>
  <c r="AG4456" i="11"/>
  <c r="AF4461" i="11"/>
  <c r="Z4461" i="11" s="1"/>
  <c r="AH4461" i="11" s="1"/>
  <c r="AG4461" i="11"/>
  <c r="AE4463" i="11"/>
  <c r="AD4463" i="11" s="1"/>
  <c r="AI4463" i="11" s="1"/>
  <c r="AJ4463" i="11" s="1"/>
  <c r="AK4464" i="11"/>
  <c r="AE4468" i="11"/>
  <c r="AF4470" i="11"/>
  <c r="AB4470" i="11"/>
  <c r="AG4471" i="11"/>
  <c r="AG4484" i="11"/>
  <c r="AF4484" i="11"/>
  <c r="AE4484" i="11"/>
  <c r="AK4484" i="11"/>
  <c r="AF4489" i="11"/>
  <c r="Z4490" i="11"/>
  <c r="AH4490" i="11" s="1"/>
  <c r="AG4493" i="11"/>
  <c r="AE4493" i="11"/>
  <c r="Z4493" i="11" s="1"/>
  <c r="AH4493" i="11" s="1"/>
  <c r="AK4500" i="11"/>
  <c r="AG4500" i="11"/>
  <c r="AF4500" i="11"/>
  <c r="AE4500" i="11"/>
  <c r="AD4502" i="11"/>
  <c r="AD4509" i="11"/>
  <c r="AI4509" i="11" s="1"/>
  <c r="AJ4509" i="11" s="1"/>
  <c r="AD4523" i="11"/>
  <c r="AI4523" i="11" s="1"/>
  <c r="AJ4523" i="11" s="1"/>
  <c r="AB4581" i="11"/>
  <c r="AG4581" i="11"/>
  <c r="AF4583" i="11"/>
  <c r="AL4583" i="11"/>
  <c r="AK4583" i="11"/>
  <c r="AG4583" i="11"/>
  <c r="Z4588" i="11"/>
  <c r="AH4588" i="11" s="1"/>
  <c r="AF4615" i="11"/>
  <c r="Z4615" i="11" s="1"/>
  <c r="AH4615" i="11" s="1"/>
  <c r="AL4615" i="11"/>
  <c r="AK4615" i="11"/>
  <c r="AG4615" i="11"/>
  <c r="AD4615" i="11" s="1"/>
  <c r="AI4615" i="11" s="1"/>
  <c r="AJ4615" i="11" s="1"/>
  <c r="AD4665" i="11"/>
  <c r="AI4665" i="11" s="1"/>
  <c r="AJ4665" i="11" s="1"/>
  <c r="Z4665" i="11"/>
  <c r="AH4665" i="11" s="1"/>
  <c r="AG4436" i="11"/>
  <c r="Z4445" i="11"/>
  <c r="AH4445" i="11" s="1"/>
  <c r="AD4445" i="11"/>
  <c r="AF4450" i="11"/>
  <c r="AB4450" i="11"/>
  <c r="AG4468" i="11"/>
  <c r="Z4477" i="11"/>
  <c r="AH4477" i="11" s="1"/>
  <c r="AD4477" i="11"/>
  <c r="AF4480" i="11"/>
  <c r="AE4480" i="11"/>
  <c r="AI4498" i="11"/>
  <c r="AJ4498" i="11" s="1"/>
  <c r="AK4504" i="11"/>
  <c r="AG4504" i="11"/>
  <c r="AF4504" i="11"/>
  <c r="AE4504" i="11"/>
  <c r="AG4586" i="11"/>
  <c r="AF4586" i="11"/>
  <c r="AE4586" i="11"/>
  <c r="AB4586" i="11"/>
  <c r="AB4613" i="11"/>
  <c r="AG4613" i="11"/>
  <c r="AG4618" i="11"/>
  <c r="AF4618" i="11"/>
  <c r="AE4618" i="11"/>
  <c r="AB4618" i="11"/>
  <c r="AD4631" i="11"/>
  <c r="AL4320" i="11"/>
  <c r="AF4351" i="11"/>
  <c r="AD4351" i="11" s="1"/>
  <c r="AF4355" i="11"/>
  <c r="Z4355" i="11" s="1"/>
  <c r="AH4355" i="11" s="1"/>
  <c r="AL4372" i="11"/>
  <c r="AL4376" i="11"/>
  <c r="AL4380" i="11"/>
  <c r="AL4384" i="11"/>
  <c r="AL4388" i="11"/>
  <c r="AL4392" i="11"/>
  <c r="AE4396" i="11"/>
  <c r="Z4396" i="11" s="1"/>
  <c r="AH4396" i="11" s="1"/>
  <c r="AF4397" i="11"/>
  <c r="AL4403" i="11"/>
  <c r="AL4404" i="11"/>
  <c r="AK4405" i="11"/>
  <c r="AB4408" i="11"/>
  <c r="Z4413" i="11"/>
  <c r="AH4413" i="11" s="1"/>
  <c r="AF4420" i="11"/>
  <c r="Z4420" i="11" s="1"/>
  <c r="AH4420" i="11" s="1"/>
  <c r="AE4420" i="11"/>
  <c r="AL4423" i="11"/>
  <c r="AL4426" i="11"/>
  <c r="AK4428" i="11"/>
  <c r="AG4431" i="11"/>
  <c r="AF4448" i="11"/>
  <c r="Z4448" i="11" s="1"/>
  <c r="AH4448" i="11" s="1"/>
  <c r="AG4448" i="11"/>
  <c r="AF4453" i="11"/>
  <c r="Z4453" i="11" s="1"/>
  <c r="AH4453" i="11" s="1"/>
  <c r="AB4457" i="11"/>
  <c r="AF4462" i="11"/>
  <c r="AB4462" i="11"/>
  <c r="AG4463" i="11"/>
  <c r="AB4479" i="11"/>
  <c r="AG4479" i="11"/>
  <c r="AK4480" i="11"/>
  <c r="AB4481" i="11"/>
  <c r="AI4487" i="11"/>
  <c r="AJ4487" i="11" s="1"/>
  <c r="AH4487" i="11"/>
  <c r="AG4492" i="11"/>
  <c r="AF4492" i="11"/>
  <c r="AE4492" i="11"/>
  <c r="AD4492" i="11" s="1"/>
  <c r="AI4492" i="11" s="1"/>
  <c r="AJ4492" i="11" s="1"/>
  <c r="AL4492" i="11"/>
  <c r="AD4499" i="11"/>
  <c r="Z4499" i="11"/>
  <c r="AH4499" i="11" s="1"/>
  <c r="AI4502" i="11"/>
  <c r="AJ4502" i="11" s="1"/>
  <c r="AK4508" i="11"/>
  <c r="AG4508" i="11"/>
  <c r="AF4508" i="11"/>
  <c r="AE4508" i="11"/>
  <c r="AD4510" i="11"/>
  <c r="AI4510" i="11" s="1"/>
  <c r="AJ4510" i="11" s="1"/>
  <c r="Z4523" i="11"/>
  <c r="AH4523" i="11" s="1"/>
  <c r="AB4549" i="11"/>
  <c r="AG4549" i="11"/>
  <c r="AF4551" i="11"/>
  <c r="AD4551" i="11" s="1"/>
  <c r="AI4551" i="11" s="1"/>
  <c r="AJ4551" i="11" s="1"/>
  <c r="AL4551" i="11"/>
  <c r="AK4551" i="11"/>
  <c r="AG4551" i="11"/>
  <c r="Z4672" i="11"/>
  <c r="AD4672" i="11"/>
  <c r="AK4377" i="11"/>
  <c r="AK4381" i="11"/>
  <c r="AK4385" i="11"/>
  <c r="AE4388" i="11"/>
  <c r="AK4389" i="11"/>
  <c r="AE4392" i="11"/>
  <c r="AK4393" i="11"/>
  <c r="AE4397" i="11"/>
  <c r="AL4398" i="11"/>
  <c r="AE4399" i="11"/>
  <c r="AE4400" i="11"/>
  <c r="AB4406" i="11"/>
  <c r="AB4409" i="11"/>
  <c r="AK4411" i="11"/>
  <c r="AK4412" i="11"/>
  <c r="AE4419" i="11"/>
  <c r="AL4428" i="11"/>
  <c r="AB4429" i="11"/>
  <c r="AE4430" i="11"/>
  <c r="AF4433" i="11"/>
  <c r="AE4435" i="11"/>
  <c r="AK4436" i="11"/>
  <c r="AB4437" i="11"/>
  <c r="AL4438" i="11"/>
  <c r="AE4440" i="11"/>
  <c r="Z4440" i="11" s="1"/>
  <c r="AH4440" i="11" s="1"/>
  <c r="AF4442" i="11"/>
  <c r="AB4442" i="11"/>
  <c r="AL4443" i="11"/>
  <c r="Z4444" i="11"/>
  <c r="AH4444" i="11" s="1"/>
  <c r="AE4450" i="11"/>
  <c r="AF4460" i="11"/>
  <c r="AG4460" i="11"/>
  <c r="AF4465" i="11"/>
  <c r="AE4467" i="11"/>
  <c r="AK4468" i="11"/>
  <c r="AB4469" i="11"/>
  <c r="AE4472" i="11"/>
  <c r="AF4474" i="11"/>
  <c r="AB4474" i="11"/>
  <c r="Z4476" i="11"/>
  <c r="AH4476" i="11" s="1"/>
  <c r="AL4480" i="11"/>
  <c r="AF4485" i="11"/>
  <c r="AI4490" i="11"/>
  <c r="AJ4490" i="11" s="1"/>
  <c r="AG4497" i="11"/>
  <c r="AE4497" i="11"/>
  <c r="AD4503" i="11"/>
  <c r="AI4503" i="11" s="1"/>
  <c r="AJ4503" i="11" s="1"/>
  <c r="Z4503" i="11"/>
  <c r="AH4503" i="11" s="1"/>
  <c r="AK4512" i="11"/>
  <c r="AG4512" i="11"/>
  <c r="AF4512" i="11"/>
  <c r="AE4512" i="11"/>
  <c r="Z4512" i="11" s="1"/>
  <c r="AH4512" i="11" s="1"/>
  <c r="AD4520" i="11"/>
  <c r="AI4520" i="11" s="1"/>
  <c r="AJ4520" i="11" s="1"/>
  <c r="AG4554" i="11"/>
  <c r="AF4554" i="11"/>
  <c r="AE4554" i="11"/>
  <c r="AB4554" i="11"/>
  <c r="AF4599" i="11"/>
  <c r="AL4599" i="11"/>
  <c r="AK4599" i="11"/>
  <c r="AG4599" i="11"/>
  <c r="AH4620" i="11"/>
  <c r="AI4620" i="11"/>
  <c r="AJ4620" i="11" s="1"/>
  <c r="AG4639" i="11"/>
  <c r="AF4639" i="11"/>
  <c r="AE4639" i="11"/>
  <c r="AL4639" i="11"/>
  <c r="AF4747" i="11"/>
  <c r="AL4747" i="11"/>
  <c r="AK4747" i="11"/>
  <c r="AG4747" i="11"/>
  <c r="AE4747" i="11"/>
  <c r="AL4361" i="11"/>
  <c r="AL4365" i="11"/>
  <c r="AL4369" i="11"/>
  <c r="AL4373" i="11"/>
  <c r="AL4377" i="11"/>
  <c r="AL4381" i="11"/>
  <c r="AL4385" i="11"/>
  <c r="AL4389" i="11"/>
  <c r="AL4393" i="11"/>
  <c r="AE4403" i="11"/>
  <c r="AD4403" i="11" s="1"/>
  <c r="AE4404" i="11"/>
  <c r="AF4405" i="11"/>
  <c r="AD4410" i="11"/>
  <c r="AI4410" i="11" s="1"/>
  <c r="AJ4410" i="11" s="1"/>
  <c r="Z4416" i="11"/>
  <c r="AH4416" i="11" s="1"/>
  <c r="AF4419" i="11"/>
  <c r="AE4424" i="11"/>
  <c r="AD4424" i="11" s="1"/>
  <c r="Z4427" i="11"/>
  <c r="AH4427" i="11" s="1"/>
  <c r="AF4430" i="11"/>
  <c r="AF4435" i="11"/>
  <c r="AL4436" i="11"/>
  <c r="AG4440" i="11"/>
  <c r="Z4449" i="11"/>
  <c r="AD4449" i="11"/>
  <c r="AI4449" i="11" s="1"/>
  <c r="AJ4449" i="11" s="1"/>
  <c r="AG4450" i="11"/>
  <c r="AE4452" i="11"/>
  <c r="AF4454" i="11"/>
  <c r="AB4454" i="11"/>
  <c r="AE4457" i="11"/>
  <c r="AF4467" i="11"/>
  <c r="AL4468" i="11"/>
  <c r="AG4472" i="11"/>
  <c r="AE4481" i="11"/>
  <c r="AD4486" i="11"/>
  <c r="AI4486" i="11" s="1"/>
  <c r="AJ4486" i="11" s="1"/>
  <c r="AD4491" i="11"/>
  <c r="AI4491" i="11" s="1"/>
  <c r="AJ4491" i="11" s="1"/>
  <c r="Z4491" i="11"/>
  <c r="AH4491" i="11" s="1"/>
  <c r="AD4494" i="11"/>
  <c r="Z4497" i="11"/>
  <c r="AH4497" i="11" s="1"/>
  <c r="AD4497" i="11"/>
  <c r="AI4497" i="11" s="1"/>
  <c r="AJ4497" i="11" s="1"/>
  <c r="AD4507" i="11"/>
  <c r="AI4507" i="11" s="1"/>
  <c r="AJ4507" i="11" s="1"/>
  <c r="Z4507" i="11"/>
  <c r="AH4507" i="11" s="1"/>
  <c r="AK4516" i="11"/>
  <c r="AG4516" i="11"/>
  <c r="AF4516" i="11"/>
  <c r="AE4516" i="11"/>
  <c r="AD4530" i="11"/>
  <c r="AH4530" i="11" s="1"/>
  <c r="Z4530" i="11"/>
  <c r="AD4557" i="11"/>
  <c r="AI4557" i="11" s="1"/>
  <c r="AJ4557" i="11" s="1"/>
  <c r="AB4597" i="11"/>
  <c r="AG4597" i="11"/>
  <c r="AG4602" i="11"/>
  <c r="AF4602" i="11"/>
  <c r="AE4602" i="11"/>
  <c r="AB4602" i="11"/>
  <c r="AK4358" i="11"/>
  <c r="AK4362" i="11"/>
  <c r="AK4366" i="11"/>
  <c r="AK4370" i="11"/>
  <c r="AK4374" i="11"/>
  <c r="AK4378" i="11"/>
  <c r="AK4382" i="11"/>
  <c r="AK4386" i="11"/>
  <c r="AK4390" i="11"/>
  <c r="AK4394" i="11"/>
  <c r="AG4401" i="11"/>
  <c r="AF4403" i="11"/>
  <c r="AF4404" i="11"/>
  <c r="AE4405" i="11"/>
  <c r="AD4405" i="11" s="1"/>
  <c r="AI4405" i="11" s="1"/>
  <c r="AJ4405" i="11" s="1"/>
  <c r="AL4406" i="11"/>
  <c r="AE4406" i="11"/>
  <c r="AF4409" i="11"/>
  <c r="AL4413" i="11"/>
  <c r="AE4418" i="11"/>
  <c r="Z4418" i="11" s="1"/>
  <c r="AH4418" i="11" s="1"/>
  <c r="AD4422" i="11"/>
  <c r="AI4422" i="11" s="1"/>
  <c r="AJ4422" i="11" s="1"/>
  <c r="AE4423" i="11"/>
  <c r="AG4424" i="11"/>
  <c r="AF4429" i="11"/>
  <c r="AG4430" i="11"/>
  <c r="AE4432" i="11"/>
  <c r="AF4434" i="11"/>
  <c r="AB4434" i="11"/>
  <c r="AL4435" i="11"/>
  <c r="AG4435" i="11"/>
  <c r="AE4442" i="11"/>
  <c r="AD4444" i="11"/>
  <c r="AI4444" i="11" s="1"/>
  <c r="AJ4444" i="11" s="1"/>
  <c r="AI4445" i="11"/>
  <c r="AJ4445" i="11" s="1"/>
  <c r="AF4447" i="11"/>
  <c r="Z4447" i="11" s="1"/>
  <c r="AL4448" i="11"/>
  <c r="AD4451" i="11"/>
  <c r="AI4451" i="11" s="1"/>
  <c r="AJ4451" i="11" s="1"/>
  <c r="Z4451" i="11"/>
  <c r="AF4452" i="11"/>
  <c r="AG4452" i="11"/>
  <c r="AF4457" i="11"/>
  <c r="AE4459" i="11"/>
  <c r="Z4459" i="11" s="1"/>
  <c r="AH4459" i="11" s="1"/>
  <c r="AK4460" i="11"/>
  <c r="AG4462" i="11"/>
  <c r="AE4464" i="11"/>
  <c r="AF4466" i="11"/>
  <c r="AB4466" i="11"/>
  <c r="AG4467" i="11"/>
  <c r="AE4474" i="11"/>
  <c r="AD4476" i="11"/>
  <c r="AI4477" i="11"/>
  <c r="AJ4477" i="11" s="1"/>
  <c r="AF4479" i="11"/>
  <c r="AF4481" i="11"/>
  <c r="AG4488" i="11"/>
  <c r="AF4488" i="11"/>
  <c r="Z4488" i="11" s="1"/>
  <c r="AH4488" i="11" s="1"/>
  <c r="AE4488" i="11"/>
  <c r="AK4488" i="11"/>
  <c r="AB4489" i="11"/>
  <c r="AG4496" i="11"/>
  <c r="AF4496" i="11"/>
  <c r="AE4496" i="11"/>
  <c r="AL4496" i="11"/>
  <c r="AI4499" i="11"/>
  <c r="AJ4499" i="11" s="1"/>
  <c r="AD4511" i="11"/>
  <c r="AI4511" i="11" s="1"/>
  <c r="AJ4511" i="11" s="1"/>
  <c r="Z4511" i="11"/>
  <c r="AK4520" i="11"/>
  <c r="AG4520" i="11"/>
  <c r="AF4520" i="11"/>
  <c r="AE4520" i="11"/>
  <c r="AD4522" i="11"/>
  <c r="AH4556" i="11"/>
  <c r="AB4565" i="11"/>
  <c r="AG4565" i="11"/>
  <c r="AF4567" i="11"/>
  <c r="AD4567" i="11" s="1"/>
  <c r="AI4567" i="11" s="1"/>
  <c r="AJ4567" i="11" s="1"/>
  <c r="AL4567" i="11"/>
  <c r="AK4567" i="11"/>
  <c r="AG4567" i="11"/>
  <c r="AG4405" i="11"/>
  <c r="AF4407" i="11"/>
  <c r="AL4418" i="11"/>
  <c r="AD4427" i="11"/>
  <c r="AI4427" i="11" s="1"/>
  <c r="AJ4427" i="11" s="1"/>
  <c r="AE4428" i="11"/>
  <c r="AD4428" i="11" s="1"/>
  <c r="AI4428" i="11" s="1"/>
  <c r="AJ4428" i="11" s="1"/>
  <c r="AD4431" i="11"/>
  <c r="AI4431" i="11" s="1"/>
  <c r="AJ4431" i="11" s="1"/>
  <c r="Z4431" i="11"/>
  <c r="AH4431" i="11" s="1"/>
  <c r="AG4432" i="11"/>
  <c r="AE4439" i="11"/>
  <c r="AD4439" i="11" s="1"/>
  <c r="AI4439" i="11" s="1"/>
  <c r="AJ4439" i="11" s="1"/>
  <c r="AK4440" i="11"/>
  <c r="Z4441" i="11"/>
  <c r="AD4441" i="11"/>
  <c r="AL4442" i="11"/>
  <c r="AF4446" i="11"/>
  <c r="AB4446" i="11"/>
  <c r="AL4447" i="11"/>
  <c r="AH4449" i="11"/>
  <c r="AE4454" i="11"/>
  <c r="Z4463" i="11"/>
  <c r="AH4463" i="11" s="1"/>
  <c r="AG4464" i="11"/>
  <c r="AE4471" i="11"/>
  <c r="AK4472" i="11"/>
  <c r="Z4473" i="11"/>
  <c r="AH4473" i="11" s="1"/>
  <c r="AD4473" i="11"/>
  <c r="AI4473" i="11" s="1"/>
  <c r="AJ4473" i="11" s="1"/>
  <c r="AF4478" i="11"/>
  <c r="AB4478" i="11"/>
  <c r="AI4494" i="11"/>
  <c r="AJ4494" i="11" s="1"/>
  <c r="AI4522" i="11"/>
  <c r="AJ4522" i="11" s="1"/>
  <c r="AK4524" i="11"/>
  <c r="AG4524" i="11"/>
  <c r="AF4524" i="11"/>
  <c r="AE4524" i="11"/>
  <c r="AB4533" i="11"/>
  <c r="AG4533" i="11"/>
  <c r="AG4570" i="11"/>
  <c r="AF4570" i="11"/>
  <c r="AE4570" i="11"/>
  <c r="AB4570" i="11"/>
  <c r="AL4691" i="11"/>
  <c r="AK4691" i="11"/>
  <c r="AG4691" i="11"/>
  <c r="Z4691" i="11" s="1"/>
  <c r="AH4691" i="11" s="1"/>
  <c r="AF4691" i="11"/>
  <c r="AE4691" i="11"/>
  <c r="AG4483" i="11"/>
  <c r="AG4487" i="11"/>
  <c r="AG4491" i="11"/>
  <c r="AG4495" i="11"/>
  <c r="AG4499" i="11"/>
  <c r="AG4503" i="11"/>
  <c r="AK4505" i="11"/>
  <c r="AG4507" i="11"/>
  <c r="AK4509" i="11"/>
  <c r="AG4511" i="11"/>
  <c r="AK4513" i="11"/>
  <c r="AG4515" i="11"/>
  <c r="Z4515" i="11" s="1"/>
  <c r="AK4517" i="11"/>
  <c r="AK4521" i="11"/>
  <c r="AK4525" i="11"/>
  <c r="AL4527" i="11"/>
  <c r="AE4529" i="11"/>
  <c r="AG4530" i="11"/>
  <c r="AL4540" i="11"/>
  <c r="AF4540" i="11"/>
  <c r="AD4540" i="11" s="1"/>
  <c r="AI4540" i="11" s="1"/>
  <c r="AJ4540" i="11" s="1"/>
  <c r="AL4543" i="11"/>
  <c r="AE4545" i="11"/>
  <c r="AL4556" i="11"/>
  <c r="AF4556" i="11"/>
  <c r="Z4556" i="11" s="1"/>
  <c r="AL4559" i="11"/>
  <c r="AF4561" i="11"/>
  <c r="AE4561" i="11"/>
  <c r="AF4572" i="11"/>
  <c r="AL4575" i="11"/>
  <c r="AF4577" i="11"/>
  <c r="AE4577" i="11"/>
  <c r="AH4582" i="11"/>
  <c r="AL4588" i="11"/>
  <c r="AF4588" i="11"/>
  <c r="AD4588" i="11" s="1"/>
  <c r="AI4588" i="11" s="1"/>
  <c r="AJ4588" i="11" s="1"/>
  <c r="AL4591" i="11"/>
  <c r="AF4593" i="11"/>
  <c r="AE4593" i="11"/>
  <c r="AE4598" i="11"/>
  <c r="AD4598" i="11" s="1"/>
  <c r="AL4607" i="11"/>
  <c r="AF4609" i="11"/>
  <c r="AE4609" i="11"/>
  <c r="AE4614" i="11"/>
  <c r="AD4614" i="11" s="1"/>
  <c r="AI4614" i="11" s="1"/>
  <c r="AJ4614" i="11" s="1"/>
  <c r="Z4617" i="11"/>
  <c r="AH4617" i="11" s="1"/>
  <c r="AD4619" i="11"/>
  <c r="AI4619" i="11" s="1"/>
  <c r="AJ4619" i="11" s="1"/>
  <c r="AL4623" i="11"/>
  <c r="AF4627" i="11"/>
  <c r="AG4627" i="11"/>
  <c r="AD4633" i="11"/>
  <c r="AH4633" i="11" s="1"/>
  <c r="AD4645" i="11"/>
  <c r="AI4645" i="11" s="1"/>
  <c r="AJ4645" i="11" s="1"/>
  <c r="AF4648" i="11"/>
  <c r="Z4648" i="11" s="1"/>
  <c r="AH4648" i="11" s="1"/>
  <c r="AE4648" i="11"/>
  <c r="AD4650" i="11"/>
  <c r="AH4650" i="11" s="1"/>
  <c r="AD4653" i="11"/>
  <c r="AI4653" i="11" s="1"/>
  <c r="AJ4653" i="11" s="1"/>
  <c r="AD4662" i="11"/>
  <c r="AI4662" i="11" s="1"/>
  <c r="AJ4662" i="11" s="1"/>
  <c r="AK4667" i="11"/>
  <c r="AG4667" i="11"/>
  <c r="AF4667" i="11"/>
  <c r="AE4667" i="11"/>
  <c r="AB4707" i="11"/>
  <c r="AG4707" i="11"/>
  <c r="AF4707" i="11"/>
  <c r="AE4707" i="11"/>
  <c r="AL4417" i="11"/>
  <c r="AL4421" i="11"/>
  <c r="AL4425" i="11"/>
  <c r="AL4429" i="11"/>
  <c r="AL4433" i="11"/>
  <c r="AL4437" i="11"/>
  <c r="AL4441" i="11"/>
  <c r="AL4445" i="11"/>
  <c r="AL4449" i="11"/>
  <c r="AL4453" i="11"/>
  <c r="AL4457" i="11"/>
  <c r="AL4461" i="11"/>
  <c r="AL4465" i="11"/>
  <c r="AL4469" i="11"/>
  <c r="AL4473" i="11"/>
  <c r="AL4477" i="11"/>
  <c r="AL4481" i="11"/>
  <c r="AB4482" i="11"/>
  <c r="AL4485" i="11"/>
  <c r="AL4489" i="11"/>
  <c r="AL4493" i="11"/>
  <c r="AH4495" i="11"/>
  <c r="AL4497" i="11"/>
  <c r="AL4501" i="11"/>
  <c r="AL4505" i="11"/>
  <c r="AL4509" i="11"/>
  <c r="AH4511" i="11"/>
  <c r="AL4513" i="11"/>
  <c r="AL4517" i="11"/>
  <c r="AL4521" i="11"/>
  <c r="AL4525" i="11"/>
  <c r="Z4532" i="11"/>
  <c r="AH4532" i="11" s="1"/>
  <c r="AD4532" i="11"/>
  <c r="AI4532" i="11" s="1"/>
  <c r="AJ4532" i="11" s="1"/>
  <c r="AE4539" i="11"/>
  <c r="AD4539" i="11" s="1"/>
  <c r="AI4539" i="11" s="1"/>
  <c r="AJ4539" i="11" s="1"/>
  <c r="Z4548" i="11"/>
  <c r="AH4548" i="11" s="1"/>
  <c r="AD4548" i="11"/>
  <c r="AI4548" i="11" s="1"/>
  <c r="AJ4548" i="11" s="1"/>
  <c r="AE4555" i="11"/>
  <c r="Z4564" i="11"/>
  <c r="AH4564" i="11" s="1"/>
  <c r="AD4564" i="11"/>
  <c r="AI4564" i="11" s="1"/>
  <c r="AJ4564" i="11" s="1"/>
  <c r="AE4571" i="11"/>
  <c r="Z4580" i="11"/>
  <c r="AD4580" i="11"/>
  <c r="AI4580" i="11" s="1"/>
  <c r="AJ4580" i="11" s="1"/>
  <c r="AE4587" i="11"/>
  <c r="AD4587" i="11" s="1"/>
  <c r="AI4587" i="11" s="1"/>
  <c r="AJ4587" i="11" s="1"/>
  <c r="Z4596" i="11"/>
  <c r="AD4596" i="11"/>
  <c r="AE4603" i="11"/>
  <c r="AD4603" i="11" s="1"/>
  <c r="AI4603" i="11" s="1"/>
  <c r="AJ4603" i="11" s="1"/>
  <c r="Z4612" i="11"/>
  <c r="AH4612" i="11" s="1"/>
  <c r="AD4612" i="11"/>
  <c r="AI4612" i="11" s="1"/>
  <c r="AJ4612" i="11" s="1"/>
  <c r="AE4619" i="11"/>
  <c r="AF4636" i="11"/>
  <c r="AE4636" i="11"/>
  <c r="AG4647" i="11"/>
  <c r="AF4647" i="11"/>
  <c r="Z4647" i="11" s="1"/>
  <c r="AH4647" i="11" s="1"/>
  <c r="AE4647" i="11"/>
  <c r="AK4647" i="11"/>
  <c r="AD4648" i="11"/>
  <c r="AI4648" i="11" s="1"/>
  <c r="AJ4648" i="11" s="1"/>
  <c r="AK4655" i="11"/>
  <c r="AG4655" i="11"/>
  <c r="AF4655" i="11"/>
  <c r="AE4655" i="11"/>
  <c r="AL4655" i="11"/>
  <c r="AK4671" i="11"/>
  <c r="AG4671" i="11"/>
  <c r="AF4671" i="11"/>
  <c r="AE4671" i="11"/>
  <c r="Z4676" i="11"/>
  <c r="AD4676" i="11"/>
  <c r="AI4676" i="11" s="1"/>
  <c r="AJ4676" i="11" s="1"/>
  <c r="AI4682" i="11"/>
  <c r="AJ4682" i="11" s="1"/>
  <c r="AG4698" i="11"/>
  <c r="AF4698" i="11"/>
  <c r="AE4698" i="11"/>
  <c r="AB4698" i="11"/>
  <c r="AK4732" i="11"/>
  <c r="AG4732" i="11"/>
  <c r="AF4732" i="11"/>
  <c r="Z4732" i="11" s="1"/>
  <c r="AH4732" i="11" s="1"/>
  <c r="AL4732" i="11"/>
  <c r="AD4742" i="11"/>
  <c r="Z4742" i="11"/>
  <c r="AE4501" i="11"/>
  <c r="AE4505" i="11"/>
  <c r="AE4509" i="11"/>
  <c r="Z4509" i="11" s="1"/>
  <c r="AH4509" i="11" s="1"/>
  <c r="AE4513" i="11"/>
  <c r="AE4517" i="11"/>
  <c r="AD4517" i="11" s="1"/>
  <c r="AK4518" i="11"/>
  <c r="AE4521" i="11"/>
  <c r="AK4522" i="11"/>
  <c r="AE4525" i="11"/>
  <c r="AF4528" i="11"/>
  <c r="AF4533" i="11"/>
  <c r="AE4533" i="11"/>
  <c r="AG4539" i="11"/>
  <c r="AK4541" i="11"/>
  <c r="AB4542" i="11"/>
  <c r="AL4544" i="11"/>
  <c r="AF4544" i="11"/>
  <c r="Z4544" i="11" s="1"/>
  <c r="AH4544" i="11" s="1"/>
  <c r="AF4549" i="11"/>
  <c r="AE4549" i="11"/>
  <c r="AG4555" i="11"/>
  <c r="AD4555" i="11" s="1"/>
  <c r="Z4557" i="11"/>
  <c r="AH4557" i="11" s="1"/>
  <c r="AK4557" i="11"/>
  <c r="AB4558" i="11"/>
  <c r="AF4560" i="11"/>
  <c r="Z4560" i="11" s="1"/>
  <c r="AH4560" i="11" s="1"/>
  <c r="AL4563" i="11"/>
  <c r="AF4565" i="11"/>
  <c r="AE4565" i="11"/>
  <c r="AG4571" i="11"/>
  <c r="AD4571" i="11" s="1"/>
  <c r="AI4571" i="11" s="1"/>
  <c r="AJ4571" i="11" s="1"/>
  <c r="AK4573" i="11"/>
  <c r="AB4574" i="11"/>
  <c r="AL4576" i="11"/>
  <c r="AF4576" i="11"/>
  <c r="AD4576" i="11" s="1"/>
  <c r="AI4576" i="11" s="1"/>
  <c r="AJ4576" i="11" s="1"/>
  <c r="AL4579" i="11"/>
  <c r="AF4581" i="11"/>
  <c r="AE4581" i="11"/>
  <c r="AG4587" i="11"/>
  <c r="AK4589" i="11"/>
  <c r="AB4590" i="11"/>
  <c r="AL4592" i="11"/>
  <c r="AF4592" i="11"/>
  <c r="Z4592" i="11" s="1"/>
  <c r="AH4592" i="11" s="1"/>
  <c r="AL4595" i="11"/>
  <c r="AF4597" i="11"/>
  <c r="AE4597" i="11"/>
  <c r="AG4603" i="11"/>
  <c r="AK4605" i="11"/>
  <c r="AB4606" i="11"/>
  <c r="AL4608" i="11"/>
  <c r="AF4608" i="11"/>
  <c r="AL4611" i="11"/>
  <c r="AF4613" i="11"/>
  <c r="AE4613" i="11"/>
  <c r="AG4619" i="11"/>
  <c r="AK4621" i="11"/>
  <c r="AB4622" i="11"/>
  <c r="AG4624" i="11"/>
  <c r="AD4624" i="11" s="1"/>
  <c r="AE4626" i="11"/>
  <c r="Z4626" i="11" s="1"/>
  <c r="AH4626" i="11" s="1"/>
  <c r="AK4627" i="11"/>
  <c r="AB4628" i="11"/>
  <c r="AF4631" i="11"/>
  <c r="AE4631" i="11"/>
  <c r="AI4633" i="11"/>
  <c r="AJ4633" i="11" s="1"/>
  <c r="AG4635" i="11"/>
  <c r="AD4635" i="11" s="1"/>
  <c r="AI4635" i="11" s="1"/>
  <c r="AJ4635" i="11" s="1"/>
  <c r="AF4635" i="11"/>
  <c r="AE4635" i="11"/>
  <c r="AK4635" i="11"/>
  <c r="AB4636" i="11"/>
  <c r="AL4642" i="11"/>
  <c r="AL4647" i="11"/>
  <c r="AI4650" i="11"/>
  <c r="AJ4650" i="11" s="1"/>
  <c r="Z4680" i="11"/>
  <c r="AH4680" i="11" s="1"/>
  <c r="AD4680" i="11"/>
  <c r="AI4680" i="11" s="1"/>
  <c r="AJ4680" i="11" s="1"/>
  <c r="AB4699" i="11"/>
  <c r="AG4699" i="11"/>
  <c r="AF4699" i="11"/>
  <c r="AE4699" i="11"/>
  <c r="AB4815" i="11"/>
  <c r="AE4815" i="11"/>
  <c r="AL4486" i="11"/>
  <c r="AL4490" i="11"/>
  <c r="AL4494" i="11"/>
  <c r="AL4498" i="11"/>
  <c r="AL4502" i="11"/>
  <c r="AL4506" i="11"/>
  <c r="AL4510" i="11"/>
  <c r="AF4513" i="11"/>
  <c r="AL4514" i="11"/>
  <c r="AF4517" i="11"/>
  <c r="AL4518" i="11"/>
  <c r="AF4521" i="11"/>
  <c r="AL4522" i="11"/>
  <c r="AF4525" i="11"/>
  <c r="AE4526" i="11"/>
  <c r="AE4527" i="11"/>
  <c r="Z4536" i="11"/>
  <c r="AH4536" i="11" s="1"/>
  <c r="AD4536" i="11"/>
  <c r="AI4536" i="11" s="1"/>
  <c r="AJ4536" i="11" s="1"/>
  <c r="AL4541" i="11"/>
  <c r="AE4543" i="11"/>
  <c r="Z4552" i="11"/>
  <c r="AH4552" i="11" s="1"/>
  <c r="AD4552" i="11"/>
  <c r="AI4552" i="11" s="1"/>
  <c r="AJ4552" i="11" s="1"/>
  <c r="AL4557" i="11"/>
  <c r="AE4559" i="11"/>
  <c r="Z4568" i="11"/>
  <c r="AD4568" i="11"/>
  <c r="AI4568" i="11" s="1"/>
  <c r="AJ4568" i="11" s="1"/>
  <c r="AL4573" i="11"/>
  <c r="AE4575" i="11"/>
  <c r="AH4580" i="11"/>
  <c r="Z4584" i="11"/>
  <c r="AH4584" i="11" s="1"/>
  <c r="AD4584" i="11"/>
  <c r="AI4584" i="11" s="1"/>
  <c r="AJ4584" i="11" s="1"/>
  <c r="AL4589" i="11"/>
  <c r="AE4591" i="11"/>
  <c r="Z4600" i="11"/>
  <c r="AH4600" i="11" s="1"/>
  <c r="AD4600" i="11"/>
  <c r="AI4600" i="11" s="1"/>
  <c r="AJ4600" i="11" s="1"/>
  <c r="AL4605" i="11"/>
  <c r="AE4607" i="11"/>
  <c r="Z4607" i="11" s="1"/>
  <c r="AH4607" i="11" s="1"/>
  <c r="Z4616" i="11"/>
  <c r="AH4616" i="11" s="1"/>
  <c r="AD4616" i="11"/>
  <c r="AI4616" i="11" s="1"/>
  <c r="AJ4616" i="11" s="1"/>
  <c r="AL4621" i="11"/>
  <c r="AE4623" i="11"/>
  <c r="AI4624" i="11"/>
  <c r="AJ4624" i="11" s="1"/>
  <c r="AB4630" i="11"/>
  <c r="AG4630" i="11"/>
  <c r="AB4634" i="11"/>
  <c r="AG4634" i="11"/>
  <c r="AD4641" i="11"/>
  <c r="AF4644" i="11"/>
  <c r="AE4644" i="11"/>
  <c r="AD4646" i="11"/>
  <c r="AI4646" i="11" s="1"/>
  <c r="AJ4646" i="11" s="1"/>
  <c r="Z4646" i="11"/>
  <c r="AH4646" i="11" s="1"/>
  <c r="AD4654" i="11"/>
  <c r="AI4654" i="11" s="1"/>
  <c r="AJ4654" i="11" s="1"/>
  <c r="AD4657" i="11"/>
  <c r="AI4657" i="11" s="1"/>
  <c r="AJ4657" i="11" s="1"/>
  <c r="AD4670" i="11"/>
  <c r="AK4675" i="11"/>
  <c r="AG4675" i="11"/>
  <c r="AF4675" i="11"/>
  <c r="AE4675" i="11"/>
  <c r="AH4676" i="11"/>
  <c r="Z4684" i="11"/>
  <c r="AH4684" i="11" s="1"/>
  <c r="AD4684" i="11"/>
  <c r="AI4684" i="11" s="1"/>
  <c r="AJ4684" i="11" s="1"/>
  <c r="AI4690" i="11"/>
  <c r="AJ4690" i="11" s="1"/>
  <c r="Z4692" i="11"/>
  <c r="AH4692" i="11" s="1"/>
  <c r="AB4845" i="11"/>
  <c r="AG4845" i="11"/>
  <c r="AE4845" i="11"/>
  <c r="AF4526" i="11"/>
  <c r="AG4527" i="11"/>
  <c r="AF4537" i="11"/>
  <c r="AE4537" i="11"/>
  <c r="AD4537" i="11" s="1"/>
  <c r="AI4537" i="11" s="1"/>
  <c r="AJ4537" i="11" s="1"/>
  <c r="AE4542" i="11"/>
  <c r="AG4543" i="11"/>
  <c r="AD4546" i="11"/>
  <c r="AI4546" i="11" s="1"/>
  <c r="AJ4546" i="11" s="1"/>
  <c r="Z4546" i="11"/>
  <c r="AH4546" i="11" s="1"/>
  <c r="AF4553" i="11"/>
  <c r="AE4553" i="11"/>
  <c r="AE4558" i="11"/>
  <c r="AG4559" i="11"/>
  <c r="AD4562" i="11"/>
  <c r="AI4562" i="11" s="1"/>
  <c r="AJ4562" i="11" s="1"/>
  <c r="Z4562" i="11"/>
  <c r="AF4569" i="11"/>
  <c r="AE4569" i="11"/>
  <c r="Z4569" i="11" s="1"/>
  <c r="AH4569" i="11" s="1"/>
  <c r="AE4574" i="11"/>
  <c r="AG4575" i="11"/>
  <c r="AD4578" i="11"/>
  <c r="AI4578" i="11" s="1"/>
  <c r="AJ4578" i="11" s="1"/>
  <c r="Z4578" i="11"/>
  <c r="AH4578" i="11" s="1"/>
  <c r="AF4585" i="11"/>
  <c r="AD4585" i="11" s="1"/>
  <c r="AI4585" i="11" s="1"/>
  <c r="AJ4585" i="11" s="1"/>
  <c r="AE4585" i="11"/>
  <c r="AE4590" i="11"/>
  <c r="AG4591" i="11"/>
  <c r="AD4594" i="11"/>
  <c r="AI4594" i="11" s="1"/>
  <c r="AJ4594" i="11" s="1"/>
  <c r="Z4594" i="11"/>
  <c r="AH4594" i="11" s="1"/>
  <c r="AF4601" i="11"/>
  <c r="AE4601" i="11"/>
  <c r="AE4606" i="11"/>
  <c r="AG4607" i="11"/>
  <c r="AD4610" i="11"/>
  <c r="AI4610" i="11" s="1"/>
  <c r="AJ4610" i="11" s="1"/>
  <c r="Z4610" i="11"/>
  <c r="AH4610" i="11" s="1"/>
  <c r="AF4617" i="11"/>
  <c r="AE4617" i="11"/>
  <c r="AE4622" i="11"/>
  <c r="AG4623" i="11"/>
  <c r="AD4625" i="11"/>
  <c r="AI4625" i="11" s="1"/>
  <c r="AJ4625" i="11" s="1"/>
  <c r="AE4628" i="11"/>
  <c r="AG4636" i="11"/>
  <c r="AG4643" i="11"/>
  <c r="AF4643" i="11"/>
  <c r="AE4643" i="11"/>
  <c r="AK4643" i="11"/>
  <c r="AK4659" i="11"/>
  <c r="AG4659" i="11"/>
  <c r="AF4659" i="11"/>
  <c r="AE4659" i="11"/>
  <c r="AK4679" i="11"/>
  <c r="AG4679" i="11"/>
  <c r="AF4679" i="11"/>
  <c r="AE4679" i="11"/>
  <c r="Z4688" i="11"/>
  <c r="AH4688" i="11" s="1"/>
  <c r="AD4688" i="11"/>
  <c r="AI4688" i="11" s="1"/>
  <c r="AJ4688" i="11" s="1"/>
  <c r="AF4708" i="11"/>
  <c r="AE4708" i="11"/>
  <c r="AL4708" i="11"/>
  <c r="AK4708" i="11"/>
  <c r="AL4459" i="11"/>
  <c r="AG4526" i="11"/>
  <c r="AL4529" i="11"/>
  <c r="AF4531" i="11"/>
  <c r="AE4531" i="11"/>
  <c r="AG4537" i="11"/>
  <c r="AK4539" i="11"/>
  <c r="AL4542" i="11"/>
  <c r="AE4547" i="11"/>
  <c r="AG4553" i="11"/>
  <c r="AK4555" i="11"/>
  <c r="AF4558" i="11"/>
  <c r="AE4563" i="11"/>
  <c r="AH4568" i="11"/>
  <c r="AG4569" i="11"/>
  <c r="AK4571" i="11"/>
  <c r="AL4574" i="11"/>
  <c r="AE4579" i="11"/>
  <c r="AG4585" i="11"/>
  <c r="AK4587" i="11"/>
  <c r="AL4590" i="11"/>
  <c r="AE4595" i="11"/>
  <c r="AG4601" i="11"/>
  <c r="AK4603" i="11"/>
  <c r="Z4604" i="11"/>
  <c r="AH4604" i="11" s="1"/>
  <c r="AD4604" i="11"/>
  <c r="AI4604" i="11" s="1"/>
  <c r="AJ4604" i="11" s="1"/>
  <c r="AL4606" i="11"/>
  <c r="AE4611" i="11"/>
  <c r="AG4617" i="11"/>
  <c r="AK4619" i="11"/>
  <c r="Z4620" i="11"/>
  <c r="AD4620" i="11"/>
  <c r="AG4628" i="11"/>
  <c r="AE4630" i="11"/>
  <c r="AE4632" i="11"/>
  <c r="Z4632" i="11" s="1"/>
  <c r="AH4632" i="11" s="1"/>
  <c r="AE4634" i="11"/>
  <c r="AL4638" i="11"/>
  <c r="AI4641" i="11"/>
  <c r="AJ4641" i="11" s="1"/>
  <c r="AL4643" i="11"/>
  <c r="AD4649" i="11"/>
  <c r="AI4649" i="11" s="1"/>
  <c r="AJ4649" i="11" s="1"/>
  <c r="AI4670" i="11"/>
  <c r="AJ4670" i="11" s="1"/>
  <c r="AD4674" i="11"/>
  <c r="AI4674" i="11" s="1"/>
  <c r="AJ4674" i="11" s="1"/>
  <c r="AK4683" i="11"/>
  <c r="AG4683" i="11"/>
  <c r="AF4683" i="11"/>
  <c r="AE4683" i="11"/>
  <c r="AD4696" i="11"/>
  <c r="AI4696" i="11" s="1"/>
  <c r="AJ4696" i="11" s="1"/>
  <c r="AI4700" i="11"/>
  <c r="AJ4700" i="11" s="1"/>
  <c r="AD4758" i="11"/>
  <c r="AI4758" i="11" s="1"/>
  <c r="AJ4758" i="11" s="1"/>
  <c r="Z4758" i="11"/>
  <c r="AB4798" i="11"/>
  <c r="AG4798" i="11"/>
  <c r="AF4798" i="11"/>
  <c r="AE4798" i="11"/>
  <c r="AD4534" i="11"/>
  <c r="AI4534" i="11" s="1"/>
  <c r="AJ4534" i="11" s="1"/>
  <c r="Z4534" i="11"/>
  <c r="AH4534" i="11" s="1"/>
  <c r="AL4539" i="11"/>
  <c r="AE4541" i="11"/>
  <c r="AD4541" i="11" s="1"/>
  <c r="AI4541" i="11" s="1"/>
  <c r="AJ4541" i="11" s="1"/>
  <c r="AD4550" i="11"/>
  <c r="AI4550" i="11" s="1"/>
  <c r="AJ4550" i="11" s="1"/>
  <c r="Z4550" i="11"/>
  <c r="AH4550" i="11" s="1"/>
  <c r="AL4555" i="11"/>
  <c r="AE4557" i="11"/>
  <c r="AH4562" i="11"/>
  <c r="AD4566" i="11"/>
  <c r="AI4566" i="11" s="1"/>
  <c r="AJ4566" i="11" s="1"/>
  <c r="Z4566" i="11"/>
  <c r="AH4566" i="11" s="1"/>
  <c r="AL4571" i="11"/>
  <c r="AE4573" i="11"/>
  <c r="AD4582" i="11"/>
  <c r="AI4582" i="11" s="1"/>
  <c r="AJ4582" i="11" s="1"/>
  <c r="Z4582" i="11"/>
  <c r="AL4587" i="11"/>
  <c r="AE4589" i="11"/>
  <c r="Z4589" i="11" s="1"/>
  <c r="AH4589" i="11" s="1"/>
  <c r="Z4598" i="11"/>
  <c r="AL4600" i="11"/>
  <c r="AL4603" i="11"/>
  <c r="AE4605" i="11"/>
  <c r="AD4605" i="11" s="1"/>
  <c r="AI4605" i="11" s="1"/>
  <c r="AJ4605" i="11" s="1"/>
  <c r="AL4619" i="11"/>
  <c r="AE4621" i="11"/>
  <c r="Z4631" i="11"/>
  <c r="AD4637" i="11"/>
  <c r="AI4637" i="11" s="1"/>
  <c r="AJ4637" i="11" s="1"/>
  <c r="AF4640" i="11"/>
  <c r="AE4640" i="11"/>
  <c r="AG4644" i="11"/>
  <c r="AK4651" i="11"/>
  <c r="AG4651" i="11"/>
  <c r="Z4651" i="11" s="1"/>
  <c r="AH4651" i="11" s="1"/>
  <c r="AF4651" i="11"/>
  <c r="AE4651" i="11"/>
  <c r="AL4651" i="11"/>
  <c r="AD4658" i="11"/>
  <c r="AI4658" i="11" s="1"/>
  <c r="AJ4658" i="11" s="1"/>
  <c r="AK4663" i="11"/>
  <c r="AG4663" i="11"/>
  <c r="AF4663" i="11"/>
  <c r="AE4663" i="11"/>
  <c r="AD4678" i="11"/>
  <c r="AI4678" i="11" s="1"/>
  <c r="AJ4678" i="11" s="1"/>
  <c r="AK4687" i="11"/>
  <c r="AG4687" i="11"/>
  <c r="AF4687" i="11"/>
  <c r="AE4687" i="11"/>
  <c r="AI4692" i="11"/>
  <c r="AJ4692" i="11" s="1"/>
  <c r="AG4638" i="11"/>
  <c r="AG4642" i="11"/>
  <c r="AG4646" i="11"/>
  <c r="AK4672" i="11"/>
  <c r="AK4676" i="11"/>
  <c r="AK4680" i="11"/>
  <c r="AG4682" i="11"/>
  <c r="AK4684" i="11"/>
  <c r="AG4686" i="11"/>
  <c r="AK4688" i="11"/>
  <c r="AG4690" i="11"/>
  <c r="AF4693" i="11"/>
  <c r="AD4693" i="11" s="1"/>
  <c r="AI4693" i="11" s="1"/>
  <c r="AJ4693" i="11" s="1"/>
  <c r="AF4702" i="11"/>
  <c r="AB4702" i="11"/>
  <c r="AL4703" i="11"/>
  <c r="AG4703" i="11"/>
  <c r="AE4710" i="11"/>
  <c r="AL4715" i="11"/>
  <c r="AG4715" i="11"/>
  <c r="AD4715" i="11" s="1"/>
  <c r="AI4715" i="11" s="1"/>
  <c r="AJ4715" i="11" s="1"/>
  <c r="Z4716" i="11"/>
  <c r="AH4716" i="11" s="1"/>
  <c r="AF4717" i="11"/>
  <c r="AL4719" i="11"/>
  <c r="AG4719" i="11"/>
  <c r="AG4721" i="11"/>
  <c r="AL4723" i="11"/>
  <c r="AG4723" i="11"/>
  <c r="Z4724" i="11"/>
  <c r="AH4724" i="11" s="1"/>
  <c r="AG4725" i="11"/>
  <c r="AG4727" i="11"/>
  <c r="AG4729" i="11"/>
  <c r="AG4730" i="11"/>
  <c r="AB4730" i="11"/>
  <c r="AG4734" i="11"/>
  <c r="AF4734" i="11"/>
  <c r="AE4734" i="11"/>
  <c r="AG4738" i="11"/>
  <c r="AF4738" i="11"/>
  <c r="AE4738" i="11"/>
  <c r="AB4738" i="11"/>
  <c r="AF4773" i="11"/>
  <c r="AL4773" i="11"/>
  <c r="AK4773" i="11"/>
  <c r="AG4773" i="11"/>
  <c r="AG4852" i="11"/>
  <c r="AF4852" i="11"/>
  <c r="AE4852" i="11"/>
  <c r="AB4852" i="11"/>
  <c r="Z4650" i="11"/>
  <c r="Z4654" i="11"/>
  <c r="AH4654" i="11" s="1"/>
  <c r="Z4658" i="11"/>
  <c r="AH4658" i="11" s="1"/>
  <c r="Z4662" i="11"/>
  <c r="AH4662" i="11" s="1"/>
  <c r="Z4666" i="11"/>
  <c r="AH4666" i="11" s="1"/>
  <c r="Z4670" i="11"/>
  <c r="AH4670" i="11" s="1"/>
  <c r="Z4674" i="11"/>
  <c r="AH4674" i="11" s="1"/>
  <c r="AL4676" i="11"/>
  <c r="Z4678" i="11"/>
  <c r="AH4678" i="11" s="1"/>
  <c r="AL4680" i="11"/>
  <c r="Z4682" i="11"/>
  <c r="AH4682" i="11"/>
  <c r="AL4684" i="11"/>
  <c r="AL4688" i="11"/>
  <c r="Z4690" i="11"/>
  <c r="AH4690" i="11" s="1"/>
  <c r="AF4692" i="11"/>
  <c r="AE4694" i="11"/>
  <c r="AD4694" i="11" s="1"/>
  <c r="AI4694" i="11" s="1"/>
  <c r="AJ4694" i="11" s="1"/>
  <c r="AE4695" i="11"/>
  <c r="AE4696" i="11"/>
  <c r="AF4697" i="11"/>
  <c r="AK4701" i="11"/>
  <c r="Z4709" i="11"/>
  <c r="AD4709" i="11"/>
  <c r="AE4712" i="11"/>
  <c r="AF4714" i="11"/>
  <c r="AE4714" i="11"/>
  <c r="AB4714" i="11"/>
  <c r="AF4718" i="11"/>
  <c r="AE4718" i="11"/>
  <c r="AB4718" i="11"/>
  <c r="AF4722" i="11"/>
  <c r="AE4722" i="11"/>
  <c r="AB4722" i="11"/>
  <c r="AF4726" i="11"/>
  <c r="AB4726" i="11"/>
  <c r="AD4765" i="11"/>
  <c r="AI4765" i="11" s="1"/>
  <c r="AJ4765" i="11" s="1"/>
  <c r="AG4776" i="11"/>
  <c r="AF4776" i="11"/>
  <c r="AE4776" i="11"/>
  <c r="AB4776" i="11"/>
  <c r="AF4788" i="11"/>
  <c r="AG4788" i="11"/>
  <c r="AE4788" i="11"/>
  <c r="AB4788" i="11"/>
  <c r="Z4809" i="11"/>
  <c r="AB4830" i="11"/>
  <c r="AG4830" i="11"/>
  <c r="AF4830" i="11"/>
  <c r="AE4830" i="11"/>
  <c r="AK4649" i="11"/>
  <c r="AE4652" i="11"/>
  <c r="Z4652" i="11" s="1"/>
  <c r="AH4652" i="11" s="1"/>
  <c r="AK4653" i="11"/>
  <c r="AE4656" i="11"/>
  <c r="AK4657" i="11"/>
  <c r="AE4660" i="11"/>
  <c r="Z4660" i="11" s="1"/>
  <c r="AH4660" i="11" s="1"/>
  <c r="AK4661" i="11"/>
  <c r="AE4664" i="11"/>
  <c r="Z4664" i="11" s="1"/>
  <c r="AH4664" i="11" s="1"/>
  <c r="AK4665" i="11"/>
  <c r="AE4668" i="11"/>
  <c r="Z4668" i="11" s="1"/>
  <c r="AH4668" i="11" s="1"/>
  <c r="AK4669" i="11"/>
  <c r="AK4673" i="11"/>
  <c r="AK4677" i="11"/>
  <c r="AK4681" i="11"/>
  <c r="AK4685" i="11"/>
  <c r="AK4689" i="11"/>
  <c r="AG4692" i="11"/>
  <c r="AE4697" i="11"/>
  <c r="AL4698" i="11"/>
  <c r="AL4699" i="11"/>
  <c r="AD4711" i="11"/>
  <c r="AI4711" i="11" s="1"/>
  <c r="AJ4711" i="11" s="1"/>
  <c r="Z4711" i="11"/>
  <c r="AF4712" i="11"/>
  <c r="AG4712" i="11"/>
  <c r="AD4716" i="11"/>
  <c r="AI4716" i="11" s="1"/>
  <c r="AJ4716" i="11" s="1"/>
  <c r="AF4741" i="11"/>
  <c r="Z4741" i="11" s="1"/>
  <c r="AH4741" i="11" s="1"/>
  <c r="AL4741" i="11"/>
  <c r="AK4741" i="11"/>
  <c r="AG4741" i="11"/>
  <c r="AI4742" i="11"/>
  <c r="AJ4742" i="11" s="1"/>
  <c r="AG4750" i="11"/>
  <c r="AF4750" i="11"/>
  <c r="AE4750" i="11"/>
  <c r="AF4757" i="11"/>
  <c r="AL4757" i="11"/>
  <c r="AK4757" i="11"/>
  <c r="AG4757" i="11"/>
  <c r="AD4759" i="11"/>
  <c r="AI4759" i="11" s="1"/>
  <c r="AJ4759" i="11" s="1"/>
  <c r="Z4833" i="11"/>
  <c r="AH4833" i="11" s="1"/>
  <c r="Z4841" i="11"/>
  <c r="AH4841" i="11" s="1"/>
  <c r="AB4847" i="11"/>
  <c r="AE4847" i="11"/>
  <c r="AB4854" i="11"/>
  <c r="AG4854" i="11"/>
  <c r="AF4854" i="11"/>
  <c r="AE4854" i="11"/>
  <c r="AL4625" i="11"/>
  <c r="AL4629" i="11"/>
  <c r="AL4633" i="11"/>
  <c r="AL4637" i="11"/>
  <c r="AL4641" i="11"/>
  <c r="AL4645" i="11"/>
  <c r="AL4649" i="11"/>
  <c r="AL4653" i="11"/>
  <c r="AL4657" i="11"/>
  <c r="AL4661" i="11"/>
  <c r="AL4665" i="11"/>
  <c r="AL4669" i="11"/>
  <c r="AL4673" i="11"/>
  <c r="AL4677" i="11"/>
  <c r="AL4681" i="11"/>
  <c r="AL4685" i="11"/>
  <c r="AL4689" i="11"/>
  <c r="AF4706" i="11"/>
  <c r="AB4706" i="11"/>
  <c r="AH4709" i="11"/>
  <c r="AG4722" i="11"/>
  <c r="AE4724" i="11"/>
  <c r="AD4724" i="11" s="1"/>
  <c r="AI4724" i="11" s="1"/>
  <c r="AJ4724" i="11" s="1"/>
  <c r="AG4726" i="11"/>
  <c r="AE4728" i="11"/>
  <c r="AD4728" i="11" s="1"/>
  <c r="AI4728" i="11" s="1"/>
  <c r="AJ4728" i="11" s="1"/>
  <c r="AF4730" i="11"/>
  <c r="AL4742" i="11"/>
  <c r="AD4750" i="11"/>
  <c r="AI4750" i="11" s="1"/>
  <c r="AJ4750" i="11" s="1"/>
  <c r="AL4758" i="11"/>
  <c r="AF4799" i="11"/>
  <c r="AE4799" i="11"/>
  <c r="AL4799" i="11"/>
  <c r="AK4799" i="11"/>
  <c r="AE4677" i="11"/>
  <c r="AE4681" i="11"/>
  <c r="AE4685" i="11"/>
  <c r="AE4689" i="11"/>
  <c r="Z4700" i="11"/>
  <c r="AH4700" i="11" s="1"/>
  <c r="AD4703" i="11"/>
  <c r="AI4703" i="11" s="1"/>
  <c r="AJ4703" i="11" s="1"/>
  <c r="Z4703" i="11"/>
  <c r="AH4703" i="11" s="1"/>
  <c r="AG4704" i="11"/>
  <c r="Z4704" i="11" s="1"/>
  <c r="AH4704" i="11" s="1"/>
  <c r="AB4713" i="11"/>
  <c r="AG4716" i="11"/>
  <c r="AD4719" i="11"/>
  <c r="Z4719" i="11"/>
  <c r="AG4720" i="11"/>
  <c r="Z4720" i="11" s="1"/>
  <c r="AH4720" i="11" s="1"/>
  <c r="AE4726" i="11"/>
  <c r="AD4727" i="11"/>
  <c r="AI4727" i="11" s="1"/>
  <c r="AJ4727" i="11" s="1"/>
  <c r="Z4727" i="11"/>
  <c r="AH4727" i="11" s="1"/>
  <c r="Z4752" i="11"/>
  <c r="AH4752" i="11" s="1"/>
  <c r="AD4752" i="11"/>
  <c r="AI4752" i="11" s="1"/>
  <c r="AJ4752" i="11" s="1"/>
  <c r="Z4768" i="11"/>
  <c r="AD4768" i="11"/>
  <c r="AI4768" i="11" s="1"/>
  <c r="AJ4768" i="11" s="1"/>
  <c r="AD4774" i="11"/>
  <c r="AI4774" i="11" s="1"/>
  <c r="AJ4774" i="11" s="1"/>
  <c r="Z4774" i="11"/>
  <c r="AH4789" i="11"/>
  <c r="AI4811" i="11"/>
  <c r="AJ4811" i="11" s="1"/>
  <c r="AB4813" i="11"/>
  <c r="AG4813" i="11"/>
  <c r="AE4813" i="11"/>
  <c r="AI4833" i="11"/>
  <c r="AJ4833" i="11" s="1"/>
  <c r="AF4900" i="11"/>
  <c r="AG4900" i="11"/>
  <c r="AE4900" i="11"/>
  <c r="AB4900" i="11"/>
  <c r="AL4586" i="11"/>
  <c r="AF4629" i="11"/>
  <c r="AF4669" i="11"/>
  <c r="AF4673" i="11"/>
  <c r="AF4677" i="11"/>
  <c r="AF4681" i="11"/>
  <c r="AF4685" i="11"/>
  <c r="AF4689" i="11"/>
  <c r="AE4706" i="11"/>
  <c r="AI4709" i="11"/>
  <c r="AJ4709" i="11" s="1"/>
  <c r="AH4711" i="11"/>
  <c r="AL4712" i="11"/>
  <c r="AK4716" i="11"/>
  <c r="AB4717" i="11"/>
  <c r="AK4720" i="11"/>
  <c r="AK4724" i="11"/>
  <c r="AB4729" i="11"/>
  <c r="AG4744" i="11"/>
  <c r="AF4744" i="11"/>
  <c r="AE4744" i="11"/>
  <c r="AB4744" i="11"/>
  <c r="AF4820" i="11"/>
  <c r="AG4820" i="11"/>
  <c r="AE4820" i="11"/>
  <c r="AB4820" i="11"/>
  <c r="AF4831" i="11"/>
  <c r="AE4831" i="11"/>
  <c r="AL4831" i="11"/>
  <c r="AK4831" i="11"/>
  <c r="AD4843" i="11"/>
  <c r="AI4843" i="11" s="1"/>
  <c r="AJ4843" i="11" s="1"/>
  <c r="AK4863" i="11"/>
  <c r="AF4863" i="11"/>
  <c r="AE4863" i="11"/>
  <c r="AG4863" i="11"/>
  <c r="AK4871" i="11"/>
  <c r="AG4871" i="11"/>
  <c r="AF4871" i="11"/>
  <c r="AE4871" i="11"/>
  <c r="AL4871" i="11"/>
  <c r="Z4696" i="11"/>
  <c r="AH4696" i="11" s="1"/>
  <c r="AF4701" i="11"/>
  <c r="Z4701" i="11" s="1"/>
  <c r="AH4701" i="11" s="1"/>
  <c r="AL4701" i="11"/>
  <c r="AG4701" i="11"/>
  <c r="Z4705" i="11"/>
  <c r="AH4705" i="11" s="1"/>
  <c r="AD4705" i="11"/>
  <c r="AI4705" i="11" s="1"/>
  <c r="AJ4705" i="11" s="1"/>
  <c r="AL4706" i="11"/>
  <c r="AF4710" i="11"/>
  <c r="AB4710" i="11"/>
  <c r="AL4711" i="11"/>
  <c r="AG4760" i="11"/>
  <c r="AF4760" i="11"/>
  <c r="AE4760" i="11"/>
  <c r="AB4760" i="11"/>
  <c r="Z4784" i="11"/>
  <c r="AD4784" i="11"/>
  <c r="AI4784" i="11" s="1"/>
  <c r="AJ4784" i="11" s="1"/>
  <c r="AI4797" i="11"/>
  <c r="AJ4797" i="11" s="1"/>
  <c r="AD4859" i="11"/>
  <c r="AI4859" i="11" s="1"/>
  <c r="AJ4859" i="11" s="1"/>
  <c r="AL4705" i="11"/>
  <c r="AL4709" i="11"/>
  <c r="AL4713" i="11"/>
  <c r="AL4717" i="11"/>
  <c r="AL4721" i="11"/>
  <c r="AL4725" i="11"/>
  <c r="AL4729" i="11"/>
  <c r="AF4733" i="11"/>
  <c r="Z4733" i="11" s="1"/>
  <c r="AH4733" i="11" s="1"/>
  <c r="AE4740" i="11"/>
  <c r="Z4740" i="11" s="1"/>
  <c r="AH4740" i="11" s="1"/>
  <c r="AF4751" i="11"/>
  <c r="AE4751" i="11"/>
  <c r="AE4756" i="11"/>
  <c r="Z4756" i="11" s="1"/>
  <c r="AH4756" i="11" s="1"/>
  <c r="AF4767" i="11"/>
  <c r="AE4767" i="11"/>
  <c r="Z4767" i="11" s="1"/>
  <c r="AH4767" i="11" s="1"/>
  <c r="AE4772" i="11"/>
  <c r="AD4777" i="11"/>
  <c r="AI4777" i="11" s="1"/>
  <c r="AJ4777" i="11" s="1"/>
  <c r="AF4783" i="11"/>
  <c r="AE4783" i="11"/>
  <c r="AK4785" i="11"/>
  <c r="AE4786" i="11"/>
  <c r="Z4786" i="11" s="1"/>
  <c r="AH4786" i="11" s="1"/>
  <c r="AK4787" i="11"/>
  <c r="AE4791" i="11"/>
  <c r="AE4796" i="11"/>
  <c r="AF4806" i="11"/>
  <c r="AL4807" i="11"/>
  <c r="Z4810" i="11"/>
  <c r="AH4810" i="11" s="1"/>
  <c r="AG4811" i="11"/>
  <c r="AE4818" i="11"/>
  <c r="AD4818" i="11" s="1"/>
  <c r="AK4819" i="11"/>
  <c r="AF4821" i="11"/>
  <c r="AG4821" i="11"/>
  <c r="AE4828" i="11"/>
  <c r="AF4838" i="11"/>
  <c r="Z4838" i="11" s="1"/>
  <c r="AH4838" i="11" s="1"/>
  <c r="AL4839" i="11"/>
  <c r="Z4842" i="11"/>
  <c r="AH4842" i="11" s="1"/>
  <c r="AG4843" i="11"/>
  <c r="Z4843" i="11" s="1"/>
  <c r="AH4843" i="11" s="1"/>
  <c r="AE4850" i="11"/>
  <c r="AK4851" i="11"/>
  <c r="AL4858" i="11"/>
  <c r="AK4867" i="11"/>
  <c r="AG4867" i="11"/>
  <c r="AF4867" i="11"/>
  <c r="AE4867" i="11"/>
  <c r="AD4867" i="11" s="1"/>
  <c r="AI4867" i="11" s="1"/>
  <c r="AJ4867" i="11" s="1"/>
  <c r="AF4907" i="11"/>
  <c r="AD4907" i="11" s="1"/>
  <c r="AI4907" i="11" s="1"/>
  <c r="AJ4907" i="11" s="1"/>
  <c r="AL4907" i="11"/>
  <c r="AK4907" i="11"/>
  <c r="AG4907" i="11"/>
  <c r="Z4908" i="11"/>
  <c r="AH4908" i="11" s="1"/>
  <c r="AE4918" i="11"/>
  <c r="AL4918" i="11"/>
  <c r="AK4918" i="11"/>
  <c r="AG4918" i="11"/>
  <c r="AB4922" i="11"/>
  <c r="AE4922" i="11"/>
  <c r="AE4735" i="11"/>
  <c r="Z4735" i="11" s="1"/>
  <c r="AH4735" i="11" s="1"/>
  <c r="AE4736" i="11"/>
  <c r="AF4737" i="11"/>
  <c r="AF4745" i="11"/>
  <c r="AE4745" i="11"/>
  <c r="Z4745" i="11" s="1"/>
  <c r="AH4745" i="11" s="1"/>
  <c r="AG4751" i="11"/>
  <c r="AK4753" i="11"/>
  <c r="AB4754" i="11"/>
  <c r="AL4756" i="11"/>
  <c r="AF4756" i="11"/>
  <c r="AF4761" i="11"/>
  <c r="AE4761" i="11"/>
  <c r="Z4761" i="11" s="1"/>
  <c r="AH4761" i="11" s="1"/>
  <c r="AE4766" i="11"/>
  <c r="AG4767" i="11"/>
  <c r="AK4769" i="11"/>
  <c r="AB4770" i="11"/>
  <c r="AF4772" i="11"/>
  <c r="AF4777" i="11"/>
  <c r="AE4777" i="11"/>
  <c r="AE4782" i="11"/>
  <c r="AG4783" i="11"/>
  <c r="AF4786" i="11"/>
  <c r="AL4787" i="11"/>
  <c r="AF4791" i="11"/>
  <c r="AG4791" i="11"/>
  <c r="AL4796" i="11"/>
  <c r="AG4796" i="11"/>
  <c r="AB4800" i="11"/>
  <c r="AF4801" i="11"/>
  <c r="AG4801" i="11"/>
  <c r="AE4803" i="11"/>
  <c r="AD4803" i="11" s="1"/>
  <c r="AL4806" i="11"/>
  <c r="AG4806" i="11"/>
  <c r="Z4807" i="11"/>
  <c r="AH4807" i="11" s="1"/>
  <c r="AE4808" i="11"/>
  <c r="Z4808" i="11" s="1"/>
  <c r="AH4808" i="11" s="1"/>
  <c r="AF4818" i="11"/>
  <c r="AL4819" i="11"/>
  <c r="AD4822" i="11"/>
  <c r="AI4822" i="11" s="1"/>
  <c r="AJ4822" i="11" s="1"/>
  <c r="AF4823" i="11"/>
  <c r="AG4823" i="11"/>
  <c r="AL4828" i="11"/>
  <c r="AG4828" i="11"/>
  <c r="AB4832" i="11"/>
  <c r="AF4833" i="11"/>
  <c r="AG4833" i="11"/>
  <c r="AE4835" i="11"/>
  <c r="AL4838" i="11"/>
  <c r="AG4838" i="11"/>
  <c r="AE4840" i="11"/>
  <c r="Z4840" i="11" s="1"/>
  <c r="AH4840" i="11" s="1"/>
  <c r="AF4850" i="11"/>
  <c r="AL4851" i="11"/>
  <c r="AL4856" i="11"/>
  <c r="AE4862" i="11"/>
  <c r="AB4862" i="11"/>
  <c r="AG4862" i="11"/>
  <c r="Z4888" i="11"/>
  <c r="AH4892" i="11"/>
  <c r="AF4721" i="11"/>
  <c r="Z4721" i="11" s="1"/>
  <c r="AH4721" i="11" s="1"/>
  <c r="AF4725" i="11"/>
  <c r="AL4726" i="11"/>
  <c r="AF4729" i="11"/>
  <c r="AL4730" i="11"/>
  <c r="AB4731" i="11"/>
  <c r="AG4733" i="11"/>
  <c r="AF4735" i="11"/>
  <c r="AF4736" i="11"/>
  <c r="AE4737" i="11"/>
  <c r="AF4739" i="11"/>
  <c r="AE4739" i="11"/>
  <c r="AG4745" i="11"/>
  <c r="AB4748" i="11"/>
  <c r="AL4753" i="11"/>
  <c r="AF4755" i="11"/>
  <c r="AE4755" i="11"/>
  <c r="AG4761" i="11"/>
  <c r="AK4763" i="11"/>
  <c r="Z4764" i="11"/>
  <c r="AH4764" i="11" s="1"/>
  <c r="AD4764" i="11"/>
  <c r="AI4764" i="11" s="1"/>
  <c r="AJ4764" i="11" s="1"/>
  <c r="AF4766" i="11"/>
  <c r="Z4766" i="11" s="1"/>
  <c r="AH4766" i="11" s="1"/>
  <c r="AL4769" i="11"/>
  <c r="AF4771" i="11"/>
  <c r="Z4771" i="11" s="1"/>
  <c r="AH4771" i="11" s="1"/>
  <c r="AE4771" i="11"/>
  <c r="AG4777" i="11"/>
  <c r="AK4779" i="11"/>
  <c r="Z4780" i="11"/>
  <c r="AD4780" i="11"/>
  <c r="AI4780" i="11" s="1"/>
  <c r="AJ4780" i="11" s="1"/>
  <c r="AF4782" i="11"/>
  <c r="AG4786" i="11"/>
  <c r="AG4803" i="11"/>
  <c r="AE4810" i="11"/>
  <c r="AD4810" i="11" s="1"/>
  <c r="AI4810" i="11" s="1"/>
  <c r="AJ4810" i="11" s="1"/>
  <c r="AK4811" i="11"/>
  <c r="AF4813" i="11"/>
  <c r="AG4818" i="11"/>
  <c r="AG4835" i="11"/>
  <c r="Z4844" i="11"/>
  <c r="AH4844" i="11" s="1"/>
  <c r="AD4844" i="11"/>
  <c r="AI4844" i="11" s="1"/>
  <c r="AJ4844" i="11" s="1"/>
  <c r="AF4845" i="11"/>
  <c r="AG4850" i="11"/>
  <c r="AG4860" i="11"/>
  <c r="AF4860" i="11"/>
  <c r="AF4891" i="11"/>
  <c r="AL4891" i="11"/>
  <c r="AK4891" i="11"/>
  <c r="AG4891" i="11"/>
  <c r="AE4891" i="11"/>
  <c r="AB4910" i="11"/>
  <c r="AG4910" i="11"/>
  <c r="AE4910" i="11"/>
  <c r="AB4937" i="11"/>
  <c r="AG4937" i="11"/>
  <c r="AF4937" i="11"/>
  <c r="AE4937" i="11"/>
  <c r="AK4723" i="11"/>
  <c r="AK4727" i="11"/>
  <c r="AE4730" i="11"/>
  <c r="AK4731" i="11"/>
  <c r="AG4737" i="11"/>
  <c r="AG4739" i="11"/>
  <c r="AF4749" i="11"/>
  <c r="AE4749" i="11"/>
  <c r="Z4749" i="11" s="1"/>
  <c r="AH4749" i="11" s="1"/>
  <c r="AE4754" i="11"/>
  <c r="AG4755" i="11"/>
  <c r="AL4763" i="11"/>
  <c r="AF4765" i="11"/>
  <c r="AE4765" i="11"/>
  <c r="AE4770" i="11"/>
  <c r="AG4771" i="11"/>
  <c r="AL4779" i="11"/>
  <c r="AF4781" i="11"/>
  <c r="AE4781" i="11"/>
  <c r="AE4790" i="11"/>
  <c r="AK4791" i="11"/>
  <c r="AB4792" i="11"/>
  <c r="AF4793" i="11"/>
  <c r="AD4793" i="11" s="1"/>
  <c r="AI4793" i="11" s="1"/>
  <c r="AJ4793" i="11" s="1"/>
  <c r="AG4793" i="11"/>
  <c r="AE4795" i="11"/>
  <c r="AD4797" i="11"/>
  <c r="AE4800" i="11"/>
  <c r="AF4810" i="11"/>
  <c r="AL4811" i="11"/>
  <c r="AD4814" i="11"/>
  <c r="AI4814" i="11" s="1"/>
  <c r="AJ4814" i="11" s="1"/>
  <c r="Z4814" i="11"/>
  <c r="AF4815" i="11"/>
  <c r="AG4815" i="11"/>
  <c r="AI4818" i="11"/>
  <c r="AJ4818" i="11" s="1"/>
  <c r="AE4822" i="11"/>
  <c r="Z4822" i="11" s="1"/>
  <c r="AH4822" i="11" s="1"/>
  <c r="AK4823" i="11"/>
  <c r="AB4824" i="11"/>
  <c r="AF4825" i="11"/>
  <c r="AG4825" i="11"/>
  <c r="AD4829" i="11"/>
  <c r="AI4829" i="11" s="1"/>
  <c r="AJ4829" i="11" s="1"/>
  <c r="AE4832" i="11"/>
  <c r="AE4837" i="11"/>
  <c r="Z4837" i="11" s="1"/>
  <c r="AH4837" i="11" s="1"/>
  <c r="AF4842" i="11"/>
  <c r="AD4842" i="11" s="1"/>
  <c r="AI4842" i="11" s="1"/>
  <c r="AJ4842" i="11" s="1"/>
  <c r="AL4843" i="11"/>
  <c r="AD4846" i="11"/>
  <c r="AI4846" i="11" s="1"/>
  <c r="AJ4846" i="11" s="1"/>
  <c r="Z4846" i="11"/>
  <c r="AF4847" i="11"/>
  <c r="AG4847" i="11"/>
  <c r="AL4854" i="11"/>
  <c r="AF4859" i="11"/>
  <c r="AE4859" i="11"/>
  <c r="Z4859" i="11" s="1"/>
  <c r="AH4859" i="11" s="1"/>
  <c r="AK4859" i="11"/>
  <c r="AB4860" i="11"/>
  <c r="AF4862" i="11"/>
  <c r="Z4863" i="11"/>
  <c r="AH4863" i="11" s="1"/>
  <c r="AK4887" i="11"/>
  <c r="AG4887" i="11"/>
  <c r="AF4887" i="11"/>
  <c r="AE4887" i="11"/>
  <c r="AD4889" i="11"/>
  <c r="AI4889" i="11" s="1"/>
  <c r="AJ4889" i="11" s="1"/>
  <c r="AE4902" i="11"/>
  <c r="AD4902" i="11" s="1"/>
  <c r="AI4902" i="11" s="1"/>
  <c r="AJ4902" i="11" s="1"/>
  <c r="AL4902" i="11"/>
  <c r="AK4902" i="11"/>
  <c r="AG4902" i="11"/>
  <c r="AG4915" i="11"/>
  <c r="AB4915" i="11"/>
  <c r="AG4916" i="11"/>
  <c r="AE4916" i="11"/>
  <c r="AB4916" i="11"/>
  <c r="Z4947" i="11"/>
  <c r="AH4947" i="11" s="1"/>
  <c r="AD4947" i="11"/>
  <c r="AI4947" i="11" s="1"/>
  <c r="AJ4947" i="11" s="1"/>
  <c r="AI4950" i="11"/>
  <c r="AJ4950" i="11" s="1"/>
  <c r="AF4743" i="11"/>
  <c r="AE4743" i="11"/>
  <c r="AG4749" i="11"/>
  <c r="AK4751" i="11"/>
  <c r="AL4754" i="11"/>
  <c r="AF4759" i="11"/>
  <c r="AE4759" i="11"/>
  <c r="AG4765" i="11"/>
  <c r="AK4767" i="11"/>
  <c r="AL4770" i="11"/>
  <c r="AF4775" i="11"/>
  <c r="AE4775" i="11"/>
  <c r="AH4780" i="11"/>
  <c r="AG4781" i="11"/>
  <c r="AK4783" i="11"/>
  <c r="AF4790" i="11"/>
  <c r="AL4791" i="11"/>
  <c r="AD4794" i="11"/>
  <c r="AI4794" i="11" s="1"/>
  <c r="AJ4794" i="11" s="1"/>
  <c r="Z4794" i="11"/>
  <c r="AH4794" i="11" s="1"/>
  <c r="AF4795" i="11"/>
  <c r="AG4795" i="11"/>
  <c r="AG4800" i="11"/>
  <c r="AE4802" i="11"/>
  <c r="AK4803" i="11"/>
  <c r="AB4804" i="11"/>
  <c r="AF4805" i="11"/>
  <c r="AG4805" i="11"/>
  <c r="AE4807" i="11"/>
  <c r="AD4807" i="11" s="1"/>
  <c r="AI4807" i="11" s="1"/>
  <c r="AJ4807" i="11" s="1"/>
  <c r="AD4809" i="11"/>
  <c r="AH4809" i="11" s="1"/>
  <c r="AL4810" i="11"/>
  <c r="AG4810" i="11"/>
  <c r="Z4811" i="11"/>
  <c r="AH4811" i="11" s="1"/>
  <c r="AH4812" i="11"/>
  <c r="AE4812" i="11"/>
  <c r="Z4812" i="11" s="1"/>
  <c r="AE4817" i="11"/>
  <c r="AF4822" i="11"/>
  <c r="AL4823" i="11"/>
  <c r="AD4826" i="11"/>
  <c r="AI4826" i="11" s="1"/>
  <c r="AJ4826" i="11" s="1"/>
  <c r="Z4826" i="11"/>
  <c r="AH4826" i="11" s="1"/>
  <c r="AF4827" i="11"/>
  <c r="AD4827" i="11" s="1"/>
  <c r="AI4827" i="11" s="1"/>
  <c r="AJ4827" i="11" s="1"/>
  <c r="AG4827" i="11"/>
  <c r="AG4832" i="11"/>
  <c r="AE4834" i="11"/>
  <c r="AK4835" i="11"/>
  <c r="AB4836" i="11"/>
  <c r="AF4837" i="11"/>
  <c r="AG4837" i="11"/>
  <c r="AE4839" i="11"/>
  <c r="AD4841" i="11"/>
  <c r="AI4841" i="11" s="1"/>
  <c r="AJ4841" i="11" s="1"/>
  <c r="AL4842" i="11"/>
  <c r="AG4842" i="11"/>
  <c r="AE4844" i="11"/>
  <c r="AE4849" i="11"/>
  <c r="Z4849" i="11" s="1"/>
  <c r="AH4849" i="11" s="1"/>
  <c r="AD4851" i="11"/>
  <c r="AI4851" i="11" s="1"/>
  <c r="AJ4851" i="11" s="1"/>
  <c r="AE4853" i="11"/>
  <c r="AB4853" i="11"/>
  <c r="AB4858" i="11"/>
  <c r="AG4858" i="11"/>
  <c r="AL4859" i="11"/>
  <c r="AK4883" i="11"/>
  <c r="AG4883" i="11"/>
  <c r="AF4883" i="11"/>
  <c r="AE4883" i="11"/>
  <c r="AH4742" i="11"/>
  <c r="AD4746" i="11"/>
  <c r="AI4746" i="11" s="1"/>
  <c r="AJ4746" i="11" s="1"/>
  <c r="Z4746" i="11"/>
  <c r="AH4746" i="11" s="1"/>
  <c r="AL4748" i="11"/>
  <c r="AE4753" i="11"/>
  <c r="AD4753" i="11" s="1"/>
  <c r="AI4753" i="11" s="1"/>
  <c r="AJ4753" i="11" s="1"/>
  <c r="AH4758" i="11"/>
  <c r="AD4762" i="11"/>
  <c r="AI4762" i="11" s="1"/>
  <c r="AJ4762" i="11" s="1"/>
  <c r="Z4762" i="11"/>
  <c r="AH4762" i="11" s="1"/>
  <c r="AE4769" i="11"/>
  <c r="AD4769" i="11" s="1"/>
  <c r="AI4769" i="11" s="1"/>
  <c r="AJ4769" i="11" s="1"/>
  <c r="AH4774" i="11"/>
  <c r="AD4778" i="11"/>
  <c r="AI4778" i="11" s="1"/>
  <c r="AJ4778" i="11" s="1"/>
  <c r="Z4778" i="11"/>
  <c r="AH4778" i="11" s="1"/>
  <c r="AL4780" i="11"/>
  <c r="AF4785" i="11"/>
  <c r="AL4785" i="11"/>
  <c r="AG4785" i="11"/>
  <c r="AE4787" i="11"/>
  <c r="AD4789" i="11"/>
  <c r="AI4789" i="11" s="1"/>
  <c r="AJ4789" i="11" s="1"/>
  <c r="AL4790" i="11"/>
  <c r="AE4792" i="11"/>
  <c r="AL4803" i="11"/>
  <c r="AD4806" i="11"/>
  <c r="AI4806" i="11" s="1"/>
  <c r="AJ4806" i="11" s="1"/>
  <c r="Z4806" i="11"/>
  <c r="AH4806" i="11" s="1"/>
  <c r="AG4807" i="11"/>
  <c r="Z4816" i="11"/>
  <c r="AH4816" i="11" s="1"/>
  <c r="AD4816" i="11"/>
  <c r="AI4816" i="11" s="1"/>
  <c r="AJ4816" i="11" s="1"/>
  <c r="AE4819" i="11"/>
  <c r="AE4824" i="11"/>
  <c r="AL4835" i="11"/>
  <c r="AD4838" i="11"/>
  <c r="AI4838" i="11" s="1"/>
  <c r="AJ4838" i="11" s="1"/>
  <c r="AG4839" i="11"/>
  <c r="Z4848" i="11"/>
  <c r="AH4848" i="11" s="1"/>
  <c r="AD4848" i="11"/>
  <c r="AI4848" i="11" s="1"/>
  <c r="AJ4848" i="11" s="1"/>
  <c r="AE4851" i="11"/>
  <c r="Z4851" i="11" s="1"/>
  <c r="AH4851" i="11" s="1"/>
  <c r="AG4856" i="11"/>
  <c r="AF4856" i="11"/>
  <c r="AK4879" i="11"/>
  <c r="AG4879" i="11"/>
  <c r="AF4879" i="11"/>
  <c r="AE4879" i="11"/>
  <c r="AD4879" i="11" s="1"/>
  <c r="AI4879" i="11" s="1"/>
  <c r="AJ4879" i="11" s="1"/>
  <c r="AB4920" i="11"/>
  <c r="AG4920" i="11"/>
  <c r="AE4920" i="11"/>
  <c r="AG4927" i="11"/>
  <c r="AE4927" i="11"/>
  <c r="AB4927" i="11"/>
  <c r="AE4763" i="11"/>
  <c r="AH4768" i="11"/>
  <c r="AE4779" i="11"/>
  <c r="AH4784" i="11"/>
  <c r="AG4787" i="11"/>
  <c r="AL4792" i="11"/>
  <c r="AG4792" i="11"/>
  <c r="AB4796" i="11"/>
  <c r="AD4801" i="11"/>
  <c r="AI4801" i="11" s="1"/>
  <c r="AJ4801" i="11" s="1"/>
  <c r="AL4802" i="11"/>
  <c r="AG4802" i="11"/>
  <c r="Z4803" i="11"/>
  <c r="AH4814" i="11"/>
  <c r="AG4819" i="11"/>
  <c r="AL4824" i="11"/>
  <c r="AG4824" i="11"/>
  <c r="AB4828" i="11"/>
  <c r="AD4833" i="11"/>
  <c r="AG4834" i="11"/>
  <c r="AH4846" i="11"/>
  <c r="AD4850" i="11"/>
  <c r="AI4850" i="11" s="1"/>
  <c r="AJ4850" i="11" s="1"/>
  <c r="AG4851" i="11"/>
  <c r="AF4855" i="11"/>
  <c r="AE4855" i="11"/>
  <c r="Z4855" i="11" s="1"/>
  <c r="AH4855" i="11" s="1"/>
  <c r="AK4855" i="11"/>
  <c r="Z4856" i="11"/>
  <c r="AH4856" i="11" s="1"/>
  <c r="AD4856" i="11"/>
  <c r="AI4856" i="11" s="1"/>
  <c r="AJ4856" i="11" s="1"/>
  <c r="AD4864" i="11"/>
  <c r="AI4864" i="11" s="1"/>
  <c r="AJ4864" i="11" s="1"/>
  <c r="AK4875" i="11"/>
  <c r="AG4875" i="11"/>
  <c r="AF4875" i="11"/>
  <c r="AE4875" i="11"/>
  <c r="AG4899" i="11"/>
  <c r="AB4899" i="11"/>
  <c r="AF4938" i="11"/>
  <c r="AE4938" i="11"/>
  <c r="AL4938" i="11"/>
  <c r="AK4938" i="11"/>
  <c r="AB4952" i="11"/>
  <c r="AG4952" i="11"/>
  <c r="AE4952" i="11"/>
  <c r="AG4866" i="11"/>
  <c r="AG4870" i="11"/>
  <c r="AG4874" i="11"/>
  <c r="AG4878" i="11"/>
  <c r="AG4882" i="11"/>
  <c r="AG4886" i="11"/>
  <c r="AG4890" i="11"/>
  <c r="AE4893" i="11"/>
  <c r="AE4894" i="11"/>
  <c r="AG4897" i="11"/>
  <c r="AE4901" i="11"/>
  <c r="AF4912" i="11"/>
  <c r="AE4912" i="11"/>
  <c r="AK4914" i="11"/>
  <c r="AE4917" i="11"/>
  <c r="Z4917" i="11" s="1"/>
  <c r="AH4917" i="11" s="1"/>
  <c r="AK4919" i="11"/>
  <c r="AF4923" i="11"/>
  <c r="Z4923" i="11" s="1"/>
  <c r="AH4923" i="11" s="1"/>
  <c r="AE4925" i="11"/>
  <c r="AK4926" i="11"/>
  <c r="AF4928" i="11"/>
  <c r="AG4928" i="11"/>
  <c r="AD4932" i="11"/>
  <c r="AI4932" i="11" s="1"/>
  <c r="AJ4932" i="11" s="1"/>
  <c r="AG4933" i="11"/>
  <c r="AE4935" i="11"/>
  <c r="Z4935" i="11" s="1"/>
  <c r="AH4935" i="11" s="1"/>
  <c r="AE4940" i="11"/>
  <c r="AF4945" i="11"/>
  <c r="AL4946" i="11"/>
  <c r="AH4948" i="11"/>
  <c r="AG4950" i="11"/>
  <c r="AF4955" i="11"/>
  <c r="Z4955" i="11" s="1"/>
  <c r="AH4955" i="11" s="1"/>
  <c r="Z4958" i="11"/>
  <c r="AH4958" i="11" s="1"/>
  <c r="Z4971" i="11"/>
  <c r="AH4971" i="11" s="1"/>
  <c r="AF4976" i="11"/>
  <c r="AB4857" i="11"/>
  <c r="AB4861" i="11"/>
  <c r="AB4865" i="11"/>
  <c r="AB4869" i="11"/>
  <c r="AB4873" i="11"/>
  <c r="AB4877" i="11"/>
  <c r="AB4881" i="11"/>
  <c r="AB4885" i="11"/>
  <c r="AF4893" i="11"/>
  <c r="AF4894" i="11"/>
  <c r="AE4895" i="11"/>
  <c r="Z4895" i="11" s="1"/>
  <c r="AH4895" i="11" s="1"/>
  <c r="AG4896" i="11"/>
  <c r="Z4896" i="11" s="1"/>
  <c r="AH4896" i="11" s="1"/>
  <c r="AH4897" i="11"/>
  <c r="Z4898" i="11"/>
  <c r="AH4898" i="11" s="1"/>
  <c r="AL4898" i="11"/>
  <c r="AL4901" i="11"/>
  <c r="AF4901" i="11"/>
  <c r="AF4906" i="11"/>
  <c r="AD4906" i="11" s="1"/>
  <c r="AI4906" i="11" s="1"/>
  <c r="AJ4906" i="11" s="1"/>
  <c r="AF4911" i="11"/>
  <c r="AE4911" i="11"/>
  <c r="AH4913" i="11"/>
  <c r="AL4914" i="11"/>
  <c r="AL4917" i="11"/>
  <c r="AF4917" i="11"/>
  <c r="AF4925" i="11"/>
  <c r="AL4926" i="11"/>
  <c r="AF4930" i="11"/>
  <c r="Z4930" i="11" s="1"/>
  <c r="AH4930" i="11" s="1"/>
  <c r="AG4930" i="11"/>
  <c r="AF4935" i="11"/>
  <c r="AG4935" i="11"/>
  <c r="AB4939" i="11"/>
  <c r="AF4940" i="11"/>
  <c r="AG4940" i="11"/>
  <c r="AE4942" i="11"/>
  <c r="AD4942" i="11" s="1"/>
  <c r="AI4942" i="11" s="1"/>
  <c r="AJ4942" i="11" s="1"/>
  <c r="AD4944" i="11"/>
  <c r="AI4944" i="11" s="1"/>
  <c r="AJ4944" i="11" s="1"/>
  <c r="AL4945" i="11"/>
  <c r="AG4945" i="11"/>
  <c r="AG4960" i="11"/>
  <c r="AB4960" i="11"/>
  <c r="AF4964" i="11"/>
  <c r="AG4968" i="11"/>
  <c r="AE4968" i="11"/>
  <c r="AB4968" i="11"/>
  <c r="AK4970" i="11"/>
  <c r="AG4970" i="11"/>
  <c r="AF4970" i="11"/>
  <c r="AD4970" i="11" s="1"/>
  <c r="AI4970" i="11" s="1"/>
  <c r="AJ4970" i="11" s="1"/>
  <c r="AL4970" i="11"/>
  <c r="AE4868" i="11"/>
  <c r="AE4872" i="11"/>
  <c r="AE4876" i="11"/>
  <c r="AE4880" i="11"/>
  <c r="AE4884" i="11"/>
  <c r="Z4884" i="11" s="1"/>
  <c r="AE4888" i="11"/>
  <c r="AG4901" i="11"/>
  <c r="AD4904" i="11"/>
  <c r="AI4904" i="11" s="1"/>
  <c r="AJ4904" i="11" s="1"/>
  <c r="AF4916" i="11"/>
  <c r="AF4920" i="11"/>
  <c r="AG4925" i="11"/>
  <c r="AG4942" i="11"/>
  <c r="Z4951" i="11"/>
  <c r="AH4951" i="11" s="1"/>
  <c r="AD4951" i="11"/>
  <c r="AI4951" i="11" s="1"/>
  <c r="AJ4951" i="11" s="1"/>
  <c r="AF4952" i="11"/>
  <c r="AG4956" i="11"/>
  <c r="AB4956" i="11"/>
  <c r="AK4962" i="11"/>
  <c r="AG4962" i="11"/>
  <c r="AF4962" i="11"/>
  <c r="Z4963" i="11"/>
  <c r="AH4963" i="11" s="1"/>
  <c r="AD4963" i="11"/>
  <c r="AI4963" i="11" s="1"/>
  <c r="AJ4963" i="11" s="1"/>
  <c r="Z4966" i="11"/>
  <c r="AH4966" i="11" s="1"/>
  <c r="Z4981" i="11"/>
  <c r="AH4981" i="11" s="1"/>
  <c r="AD4984" i="11"/>
  <c r="AI4984" i="11" s="1"/>
  <c r="AJ4984" i="11" s="1"/>
  <c r="AD4985" i="11"/>
  <c r="AH4985" i="11" s="1"/>
  <c r="AL4789" i="11"/>
  <c r="AL4793" i="11"/>
  <c r="AL4797" i="11"/>
  <c r="AL4801" i="11"/>
  <c r="AL4805" i="11"/>
  <c r="AL4809" i="11"/>
  <c r="AL4813" i="11"/>
  <c r="AL4817" i="11"/>
  <c r="AL4821" i="11"/>
  <c r="AL4825" i="11"/>
  <c r="AL4829" i="11"/>
  <c r="AL4833" i="11"/>
  <c r="AL4837" i="11"/>
  <c r="AL4841" i="11"/>
  <c r="AL4845" i="11"/>
  <c r="AL4849" i="11"/>
  <c r="AL4853" i="11"/>
  <c r="AL4857" i="11"/>
  <c r="AL4861" i="11"/>
  <c r="AF4864" i="11"/>
  <c r="Z4864" i="11" s="1"/>
  <c r="AH4864" i="11" s="1"/>
  <c r="AL4865" i="11"/>
  <c r="AB4866" i="11"/>
  <c r="AF4868" i="11"/>
  <c r="AL4869" i="11"/>
  <c r="AB4870" i="11"/>
  <c r="AF4872" i="11"/>
  <c r="AL4873" i="11"/>
  <c r="AB4874" i="11"/>
  <c r="AF4876" i="11"/>
  <c r="AL4877" i="11"/>
  <c r="AB4878" i="11"/>
  <c r="AF4880" i="11"/>
  <c r="AL4881" i="11"/>
  <c r="AB4882" i="11"/>
  <c r="AF4884" i="11"/>
  <c r="AL4885" i="11"/>
  <c r="AB4886" i="11"/>
  <c r="AF4888" i="11"/>
  <c r="AL4889" i="11"/>
  <c r="AB4890" i="11"/>
  <c r="AD4898" i="11"/>
  <c r="AI4898" i="11" s="1"/>
  <c r="AJ4898" i="11" s="1"/>
  <c r="AF4899" i="11"/>
  <c r="AE4899" i="11"/>
  <c r="AL4905" i="11"/>
  <c r="AF4905" i="11"/>
  <c r="Z4905" i="11" s="1"/>
  <c r="AH4905" i="11" s="1"/>
  <c r="AF4915" i="11"/>
  <c r="AE4915" i="11"/>
  <c r="AD4921" i="11"/>
  <c r="Z4921" i="11"/>
  <c r="AF4922" i="11"/>
  <c r="AG4922" i="11"/>
  <c r="AF4927" i="11"/>
  <c r="AE4929" i="11"/>
  <c r="Z4929" i="11" s="1"/>
  <c r="AH4929" i="11" s="1"/>
  <c r="AK4930" i="11"/>
  <c r="AB4931" i="11"/>
  <c r="AE4934" i="11"/>
  <c r="AD4936" i="11"/>
  <c r="AI4936" i="11" s="1"/>
  <c r="AJ4936" i="11" s="1"/>
  <c r="AL4937" i="11"/>
  <c r="AD4953" i="11"/>
  <c r="AI4953" i="11" s="1"/>
  <c r="AJ4953" i="11" s="1"/>
  <c r="Z4953" i="11"/>
  <c r="AF4954" i="11"/>
  <c r="AG4954" i="11"/>
  <c r="AE4960" i="11"/>
  <c r="AL4962" i="11"/>
  <c r="AE4889" i="11"/>
  <c r="Z4889" i="11" s="1"/>
  <c r="AH4889" i="11" s="1"/>
  <c r="AD4897" i="11"/>
  <c r="AI4897" i="11" s="1"/>
  <c r="AJ4897" i="11" s="1"/>
  <c r="Z4907" i="11"/>
  <c r="AH4907" i="11" s="1"/>
  <c r="AD4908" i="11"/>
  <c r="AI4908" i="11" s="1"/>
  <c r="AJ4908" i="11" s="1"/>
  <c r="AE4909" i="11"/>
  <c r="Z4909" i="11" s="1"/>
  <c r="AH4909" i="11" s="1"/>
  <c r="AD4913" i="11"/>
  <c r="AI4913" i="11" s="1"/>
  <c r="AJ4913" i="11" s="1"/>
  <c r="AE4914" i="11"/>
  <c r="AD4914" i="11" s="1"/>
  <c r="AI4914" i="11" s="1"/>
  <c r="AJ4914" i="11" s="1"/>
  <c r="AE4924" i="11"/>
  <c r="Z4924" i="11" s="1"/>
  <c r="AH4924" i="11" s="1"/>
  <c r="AH4932" i="11"/>
  <c r="AG4934" i="11"/>
  <c r="AE4941" i="11"/>
  <c r="AD4941" i="11" s="1"/>
  <c r="AI4941" i="11" s="1"/>
  <c r="AJ4941" i="11" s="1"/>
  <c r="AK4942" i="11"/>
  <c r="Z4943" i="11"/>
  <c r="AD4943" i="11"/>
  <c r="AI4943" i="11" s="1"/>
  <c r="AJ4943" i="11" s="1"/>
  <c r="AE4946" i="11"/>
  <c r="AD4948" i="11"/>
  <c r="AI4948" i="11" s="1"/>
  <c r="AJ4948" i="11" s="1"/>
  <c r="AL4949" i="11"/>
  <c r="AG4949" i="11"/>
  <c r="AD4949" i="11" s="1"/>
  <c r="AI4949" i="11" s="1"/>
  <c r="AJ4949" i="11" s="1"/>
  <c r="Z4950" i="11"/>
  <c r="AE4956" i="11"/>
  <c r="AK4958" i="11"/>
  <c r="AF4958" i="11"/>
  <c r="AG4958" i="11"/>
  <c r="AF4968" i="11"/>
  <c r="AG4972" i="11"/>
  <c r="AE4972" i="11"/>
  <c r="AB4972" i="11"/>
  <c r="AK4974" i="11"/>
  <c r="AG4974" i="11"/>
  <c r="AF4974" i="11"/>
  <c r="Z4974" i="11" s="1"/>
  <c r="AH4974" i="11" s="1"/>
  <c r="AL4974" i="11"/>
  <c r="AI4985" i="11"/>
  <c r="AJ4985" i="11" s="1"/>
  <c r="AL4862" i="11"/>
  <c r="AL4874" i="11"/>
  <c r="AK4895" i="11"/>
  <c r="AF4903" i="11"/>
  <c r="AE4903" i="11"/>
  <c r="AF4909" i="11"/>
  <c r="AF4919" i="11"/>
  <c r="Z4919" i="11" s="1"/>
  <c r="AH4919" i="11" s="1"/>
  <c r="AL4919" i="11"/>
  <c r="AG4919" i="11"/>
  <c r="AD4923" i="11"/>
  <c r="AI4923" i="11" s="1"/>
  <c r="AJ4923" i="11" s="1"/>
  <c r="AE4926" i="11"/>
  <c r="Z4926" i="11" s="1"/>
  <c r="AH4926" i="11" s="1"/>
  <c r="AE4931" i="11"/>
  <c r="AL4942" i="11"/>
  <c r="AG4946" i="11"/>
  <c r="AE4957" i="11"/>
  <c r="AB4957" i="11"/>
  <c r="Z4959" i="11"/>
  <c r="AH4959" i="11" s="1"/>
  <c r="AD4959" i="11"/>
  <c r="AI4959" i="11" s="1"/>
  <c r="AJ4959" i="11" s="1"/>
  <c r="Z4967" i="11"/>
  <c r="AH4967" i="11" s="1"/>
  <c r="AD4967" i="11"/>
  <c r="AI4967" i="11" s="1"/>
  <c r="AJ4967" i="11" s="1"/>
  <c r="AG4976" i="11"/>
  <c r="AE4976" i="11"/>
  <c r="AB4976" i="11"/>
  <c r="AK4978" i="11"/>
  <c r="AG4978" i="11"/>
  <c r="AD4978" i="11" s="1"/>
  <c r="AI4978" i="11" s="1"/>
  <c r="AJ4978" i="11" s="1"/>
  <c r="AF4978" i="11"/>
  <c r="AL4978" i="11"/>
  <c r="AD4892" i="11"/>
  <c r="AI4892" i="11" s="1"/>
  <c r="AJ4892" i="11" s="1"/>
  <c r="AD4917" i="11"/>
  <c r="AI4917" i="11" s="1"/>
  <c r="AJ4917" i="11" s="1"/>
  <c r="AG4926" i="11"/>
  <c r="AF4931" i="11"/>
  <c r="AE4933" i="11"/>
  <c r="AK4934" i="11"/>
  <c r="AG4941" i="11"/>
  <c r="AH4943" i="11"/>
  <c r="AH4953" i="11"/>
  <c r="AG4964" i="11"/>
  <c r="AE4964" i="11"/>
  <c r="AB4964" i="11"/>
  <c r="AK4966" i="11"/>
  <c r="AG4966" i="11"/>
  <c r="AF4966" i="11"/>
  <c r="AD4966" i="11" s="1"/>
  <c r="AI4966" i="11" s="1"/>
  <c r="AJ4966" i="11" s="1"/>
  <c r="AL4966" i="11"/>
  <c r="AL4982" i="11"/>
  <c r="AD4986" i="11"/>
  <c r="AI4986" i="11" s="1"/>
  <c r="AJ4986" i="11" s="1"/>
  <c r="AL4986" i="11"/>
  <c r="AG4994" i="11"/>
  <c r="AG4995" i="11"/>
  <c r="AG4996" i="11"/>
  <c r="AF4997" i="11"/>
  <c r="AF4998" i="11"/>
  <c r="AD4998" i="11" s="1"/>
  <c r="AI4998" i="11" s="1"/>
  <c r="AJ4998" i="11" s="1"/>
  <c r="AF4999" i="11"/>
  <c r="AE5000" i="11"/>
  <c r="AL5001" i="11"/>
  <c r="AF5002" i="11"/>
  <c r="AE5002" i="11"/>
  <c r="AG5008" i="11"/>
  <c r="AB5011" i="11"/>
  <c r="AL5013" i="11"/>
  <c r="AF5013" i="11"/>
  <c r="AL5016" i="11"/>
  <c r="AF5018" i="11"/>
  <c r="AE5018" i="11"/>
  <c r="AE5023" i="11"/>
  <c r="AG5024" i="11"/>
  <c r="AD5029" i="11"/>
  <c r="Z5029" i="11"/>
  <c r="AL5030" i="11"/>
  <c r="AL5033" i="11"/>
  <c r="AD5005" i="11"/>
  <c r="AI5005" i="11" s="1"/>
  <c r="AJ5005" i="11" s="1"/>
  <c r="Z5005" i="11"/>
  <c r="AH5005" i="11" s="1"/>
  <c r="AE5012" i="11"/>
  <c r="AD5021" i="11"/>
  <c r="AI5021" i="11" s="1"/>
  <c r="AJ5021" i="11" s="1"/>
  <c r="Z5021" i="11"/>
  <c r="AH5021" i="11" s="1"/>
  <c r="AG5036" i="11"/>
  <c r="Z5039" i="11"/>
  <c r="AL5044" i="11"/>
  <c r="AK5044" i="11"/>
  <c r="AG5044" i="11"/>
  <c r="AF5044" i="11"/>
  <c r="AL5045" i="11"/>
  <c r="AK5045" i="11"/>
  <c r="AG5045" i="11"/>
  <c r="AF5045" i="11"/>
  <c r="AF5046" i="11"/>
  <c r="AL5046" i="11"/>
  <c r="AK5046" i="11"/>
  <c r="AG5046" i="11"/>
  <c r="Z5046" i="11" s="1"/>
  <c r="AH5046" i="11" s="1"/>
  <c r="AE5046" i="11"/>
  <c r="AG5056" i="11"/>
  <c r="AL4923" i="11"/>
  <c r="AL4927" i="11"/>
  <c r="AL4931" i="11"/>
  <c r="AL4935" i="11"/>
  <c r="AL4939" i="11"/>
  <c r="AL4943" i="11"/>
  <c r="AL4947" i="11"/>
  <c r="AL4951" i="11"/>
  <c r="AL4955" i="11"/>
  <c r="AL4959" i="11"/>
  <c r="AL4963" i="11"/>
  <c r="AL4967" i="11"/>
  <c r="AL4971" i="11"/>
  <c r="AL4975" i="11"/>
  <c r="AL4979" i="11"/>
  <c r="AF4982" i="11"/>
  <c r="AL4983" i="11"/>
  <c r="AF4986" i="11"/>
  <c r="Z4986" i="11" s="1"/>
  <c r="AH4986" i="11" s="1"/>
  <c r="AL4987" i="11"/>
  <c r="AB4991" i="11"/>
  <c r="AL5004" i="11"/>
  <c r="AF5006" i="11"/>
  <c r="AE5006" i="11"/>
  <c r="AE5011" i="11"/>
  <c r="AG5012" i="11"/>
  <c r="AK5014" i="11"/>
  <c r="AB5015" i="11"/>
  <c r="AF5017" i="11"/>
  <c r="AL5020" i="11"/>
  <c r="AF5022" i="11"/>
  <c r="AE5022" i="11"/>
  <c r="AI5029" i="11"/>
  <c r="AJ5029" i="11" s="1"/>
  <c r="AD5034" i="11"/>
  <c r="AI5034" i="11" s="1"/>
  <c r="AJ5034" i="11" s="1"/>
  <c r="AE4975" i="11"/>
  <c r="AE4979" i="11"/>
  <c r="AK4980" i="11"/>
  <c r="AG4982" i="11"/>
  <c r="AE4983" i="11"/>
  <c r="Z4983" i="11" s="1"/>
  <c r="AH4983" i="11" s="1"/>
  <c r="AK4984" i="11"/>
  <c r="AG4986" i="11"/>
  <c r="AE4987" i="11"/>
  <c r="AB4989" i="11"/>
  <c r="AL4990" i="11"/>
  <c r="AL4991" i="11"/>
  <c r="AB4992" i="11"/>
  <c r="AK4994" i="11"/>
  <c r="AK4995" i="11"/>
  <c r="Z4998" i="11"/>
  <c r="AH4998" i="11" s="1"/>
  <c r="AG5006" i="11"/>
  <c r="AD5009" i="11"/>
  <c r="AI5009" i="11" s="1"/>
  <c r="AJ5009" i="11" s="1"/>
  <c r="Z5009" i="11"/>
  <c r="AL5011" i="11"/>
  <c r="AL5014" i="11"/>
  <c r="AE5016" i="11"/>
  <c r="AG5022" i="11"/>
  <c r="AD5025" i="11"/>
  <c r="AI5025" i="11" s="1"/>
  <c r="AJ5025" i="11" s="1"/>
  <c r="Z5025" i="11"/>
  <c r="Z5041" i="11"/>
  <c r="AD5041" i="11"/>
  <c r="AD5042" i="11"/>
  <c r="AI5042" i="11" s="1"/>
  <c r="AJ5042" i="11" s="1"/>
  <c r="Z5042" i="11"/>
  <c r="AH5042" i="11" s="1"/>
  <c r="AL4904" i="11"/>
  <c r="AL4908" i="11"/>
  <c r="AL4912" i="11"/>
  <c r="AL4916" i="11"/>
  <c r="AL4920" i="11"/>
  <c r="AL4924" i="11"/>
  <c r="AL4928" i="11"/>
  <c r="AL4932" i="11"/>
  <c r="AL4936" i="11"/>
  <c r="AL4940" i="11"/>
  <c r="AL4944" i="11"/>
  <c r="AL4948" i="11"/>
  <c r="AL4952" i="11"/>
  <c r="AL4956" i="11"/>
  <c r="AL4960" i="11"/>
  <c r="AB4961" i="11"/>
  <c r="AL4964" i="11"/>
  <c r="AB4965" i="11"/>
  <c r="AL4968" i="11"/>
  <c r="AB4969" i="11"/>
  <c r="AF4971" i="11"/>
  <c r="AD4971" i="11" s="1"/>
  <c r="AI4971" i="11" s="1"/>
  <c r="AJ4971" i="11" s="1"/>
  <c r="AL4972" i="11"/>
  <c r="AB4973" i="11"/>
  <c r="AL4976" i="11"/>
  <c r="AB4977" i="11"/>
  <c r="AF4979" i="11"/>
  <c r="Z4979" i="11" s="1"/>
  <c r="AH4979" i="11" s="1"/>
  <c r="AL4980" i="11"/>
  <c r="AF4983" i="11"/>
  <c r="AL4984" i="11"/>
  <c r="AF4987" i="11"/>
  <c r="AF4988" i="11"/>
  <c r="AD4993" i="11"/>
  <c r="AI4993" i="11" s="1"/>
  <c r="AJ4993" i="11" s="1"/>
  <c r="Z5003" i="11"/>
  <c r="AD5003" i="11"/>
  <c r="AI5003" i="11" s="1"/>
  <c r="AJ5003" i="11" s="1"/>
  <c r="AF5010" i="11"/>
  <c r="Z5010" i="11" s="1"/>
  <c r="AH5010" i="11" s="1"/>
  <c r="AE5010" i="11"/>
  <c r="AE5015" i="11"/>
  <c r="Z5019" i="11"/>
  <c r="AD5019" i="11"/>
  <c r="AI5019" i="11" s="1"/>
  <c r="AJ5019" i="11" s="1"/>
  <c r="AG5026" i="11"/>
  <c r="AF5026" i="11"/>
  <c r="AE5026" i="11"/>
  <c r="Z5043" i="11"/>
  <c r="AH5043" i="11" s="1"/>
  <c r="AG5055" i="11"/>
  <c r="AF5055" i="11"/>
  <c r="AE5055" i="11"/>
  <c r="AB5055" i="11"/>
  <c r="AD5066" i="11"/>
  <c r="AI5066" i="11" s="1"/>
  <c r="AJ5066" i="11" s="1"/>
  <c r="AE4980" i="11"/>
  <c r="AE4984" i="11"/>
  <c r="Z4984" i="11" s="1"/>
  <c r="AH4984" i="11" s="1"/>
  <c r="AK4985" i="11"/>
  <c r="AE4988" i="11"/>
  <c r="AL4989" i="11"/>
  <c r="AE4989" i="11"/>
  <c r="AF4992" i="11"/>
  <c r="AL4996" i="11"/>
  <c r="AB4997" i="11"/>
  <c r="AL4998" i="11"/>
  <c r="AL4999" i="11"/>
  <c r="AE5004" i="11"/>
  <c r="AH5009" i="11"/>
  <c r="AG5010" i="11"/>
  <c r="AK5012" i="11"/>
  <c r="AB5013" i="11"/>
  <c r="AL5015" i="11"/>
  <c r="AF5015" i="11"/>
  <c r="AE5020" i="11"/>
  <c r="AH5025" i="11"/>
  <c r="AF5032" i="11"/>
  <c r="AE5032" i="11"/>
  <c r="AD5032" i="11" s="1"/>
  <c r="AI5032" i="11" s="1"/>
  <c r="AJ5032" i="11" s="1"/>
  <c r="AK5032" i="11"/>
  <c r="AD5033" i="11"/>
  <c r="AI5033" i="11" s="1"/>
  <c r="AJ5033" i="11" s="1"/>
  <c r="Z5033" i="11"/>
  <c r="AH5033" i="11" s="1"/>
  <c r="AL5034" i="11"/>
  <c r="AF4980" i="11"/>
  <c r="AD4980" i="11" s="1"/>
  <c r="AI4980" i="11" s="1"/>
  <c r="AJ4980" i="11" s="1"/>
  <c r="AL4981" i="11"/>
  <c r="AF4984" i="11"/>
  <c r="AL4985" i="11"/>
  <c r="AG4988" i="11"/>
  <c r="AF4989" i="11"/>
  <c r="AF4990" i="11"/>
  <c r="AD4990" i="11" s="1"/>
  <c r="AI4990" i="11" s="1"/>
  <c r="AJ4990" i="11" s="1"/>
  <c r="AF4991" i="11"/>
  <c r="AE4992" i="11"/>
  <c r="AE4994" i="11"/>
  <c r="Z4994" i="11" s="1"/>
  <c r="AE4995" i="11"/>
  <c r="AD5001" i="11"/>
  <c r="AI5001" i="11" s="1"/>
  <c r="AJ5001" i="11" s="1"/>
  <c r="AH5003" i="11"/>
  <c r="Z5007" i="11"/>
  <c r="AH5007" i="11" s="1"/>
  <c r="AD5007" i="11"/>
  <c r="AI5007" i="11" s="1"/>
  <c r="AJ5007" i="11" s="1"/>
  <c r="AL5012" i="11"/>
  <c r="AE5014" i="11"/>
  <c r="AH5019" i="11"/>
  <c r="AG5020" i="11"/>
  <c r="AG5027" i="11"/>
  <c r="AE5027" i="11"/>
  <c r="AF5028" i="11"/>
  <c r="AE5028" i="11"/>
  <c r="AK5028" i="11"/>
  <c r="AG5028" i="11"/>
  <c r="AI5041" i="11"/>
  <c r="AJ5041" i="11" s="1"/>
  <c r="Z5098" i="11"/>
  <c r="AK4982" i="11"/>
  <c r="AG4990" i="11"/>
  <c r="AE4996" i="11"/>
  <c r="AF5000" i="11"/>
  <c r="AF5008" i="11"/>
  <c r="AE5008" i="11"/>
  <c r="AG5014" i="11"/>
  <c r="AF5024" i="11"/>
  <c r="AE5024" i="11"/>
  <c r="AK5026" i="11"/>
  <c r="AB5027" i="11"/>
  <c r="AB5031" i="11"/>
  <c r="AG5031" i="11"/>
  <c r="AE5031" i="11"/>
  <c r="AE5044" i="11"/>
  <c r="AE5045" i="11"/>
  <c r="AE5078" i="11"/>
  <c r="AD5087" i="11"/>
  <c r="AI5087" i="11" s="1"/>
  <c r="AJ5087" i="11" s="1"/>
  <c r="AE5094" i="11"/>
  <c r="AF5109" i="11"/>
  <c r="AB5109" i="11"/>
  <c r="AG5117" i="11"/>
  <c r="AF5117" i="11"/>
  <c r="AE5117" i="11"/>
  <c r="AB5117" i="11"/>
  <c r="AL5003" i="11"/>
  <c r="AH5029" i="11"/>
  <c r="AF5030" i="11"/>
  <c r="AF5034" i="11"/>
  <c r="Z5037" i="11"/>
  <c r="AG5039" i="11"/>
  <c r="AD5039" i="11" s="1"/>
  <c r="AG5040" i="11"/>
  <c r="Z5040" i="11" s="1"/>
  <c r="AG5041" i="11"/>
  <c r="AG5042" i="11"/>
  <c r="AF5043" i="11"/>
  <c r="AL5047" i="11"/>
  <c r="AE5047" i="11"/>
  <c r="AF5050" i="11"/>
  <c r="AL5056" i="11"/>
  <c r="AL5057" i="11"/>
  <c r="AK5058" i="11"/>
  <c r="AK5060" i="11"/>
  <c r="AB5061" i="11"/>
  <c r="AK5061" i="11"/>
  <c r="Z5064" i="11"/>
  <c r="AH5064" i="11" s="1"/>
  <c r="AL5070" i="11"/>
  <c r="AF5072" i="11"/>
  <c r="AE5072" i="11"/>
  <c r="AG5078" i="11"/>
  <c r="AB5081" i="11"/>
  <c r="AL5083" i="11"/>
  <c r="AL5086" i="11"/>
  <c r="AF5088" i="11"/>
  <c r="AE5088" i="11"/>
  <c r="AG5094" i="11"/>
  <c r="AB5097" i="11"/>
  <c r="AD5106" i="11"/>
  <c r="AI5106" i="11" s="1"/>
  <c r="AJ5106" i="11" s="1"/>
  <c r="Z5106" i="11"/>
  <c r="AH5106" i="11" s="1"/>
  <c r="AL5111" i="11"/>
  <c r="AG5112" i="11"/>
  <c r="AG5113" i="11"/>
  <c r="AF5113" i="11"/>
  <c r="AB5113" i="11"/>
  <c r="AL5115" i="11"/>
  <c r="AD5127" i="11"/>
  <c r="AI5127" i="11" s="1"/>
  <c r="AJ5127" i="11" s="1"/>
  <c r="Z5136" i="11"/>
  <c r="AH5136" i="11" s="1"/>
  <c r="AD5136" i="11"/>
  <c r="AI5136" i="11" s="1"/>
  <c r="AJ5136" i="11" s="1"/>
  <c r="Z5140" i="11"/>
  <c r="AD5140" i="11"/>
  <c r="AI5140" i="11" s="1"/>
  <c r="AJ5140" i="11" s="1"/>
  <c r="AG5142" i="11"/>
  <c r="AG5147" i="11"/>
  <c r="AF5191" i="11"/>
  <c r="AL5191" i="11"/>
  <c r="AK5191" i="11"/>
  <c r="AE5191" i="11"/>
  <c r="AG5030" i="11"/>
  <c r="AG5034" i="11"/>
  <c r="AE5035" i="11"/>
  <c r="AK5036" i="11"/>
  <c r="AF5047" i="11"/>
  <c r="AF5048" i="11"/>
  <c r="AD5048" i="11" s="1"/>
  <c r="AI5048" i="11" s="1"/>
  <c r="AJ5048" i="11" s="1"/>
  <c r="AE5050" i="11"/>
  <c r="AD5050" i="11" s="1"/>
  <c r="AI5050" i="11" s="1"/>
  <c r="AJ5050" i="11" s="1"/>
  <c r="AE5051" i="11"/>
  <c r="AE5052" i="11"/>
  <c r="AD5052" i="11" s="1"/>
  <c r="AI5052" i="11" s="1"/>
  <c r="AJ5052" i="11" s="1"/>
  <c r="AE5053" i="11"/>
  <c r="AD5053" i="11" s="1"/>
  <c r="AI5053" i="11" s="1"/>
  <c r="AJ5053" i="11" s="1"/>
  <c r="AF5054" i="11"/>
  <c r="AD5059" i="11"/>
  <c r="AI5059" i="11" s="1"/>
  <c r="AJ5059" i="11" s="1"/>
  <c r="AL5060" i="11"/>
  <c r="AL5061" i="11"/>
  <c r="AB5065" i="11"/>
  <c r="AE5071" i="11"/>
  <c r="AD5075" i="11"/>
  <c r="AI5075" i="11" s="1"/>
  <c r="AJ5075" i="11" s="1"/>
  <c r="Z5075" i="11"/>
  <c r="AL5077" i="11"/>
  <c r="AF5082" i="11"/>
  <c r="AE5082" i="11"/>
  <c r="AE5087" i="11"/>
  <c r="Z5087" i="11" s="1"/>
  <c r="AH5087" i="11" s="1"/>
  <c r="AD5091" i="11"/>
  <c r="AI5091" i="11" s="1"/>
  <c r="AJ5091" i="11" s="1"/>
  <c r="Z5091" i="11"/>
  <c r="AL5093" i="11"/>
  <c r="AF5098" i="11"/>
  <c r="AD5098" i="11" s="1"/>
  <c r="AE5098" i="11"/>
  <c r="AL5105" i="11"/>
  <c r="AE5109" i="11"/>
  <c r="AD5137" i="11"/>
  <c r="AI5137" i="11" s="1"/>
  <c r="AJ5137" i="11" s="1"/>
  <c r="Z5137" i="11"/>
  <c r="Z5171" i="11"/>
  <c r="AG5176" i="11"/>
  <c r="AF5176" i="11"/>
  <c r="AE5176" i="11"/>
  <c r="AB5176" i="11"/>
  <c r="AD5187" i="11"/>
  <c r="AI5187" i="11" s="1"/>
  <c r="AJ5187" i="11" s="1"/>
  <c r="AL5036" i="11"/>
  <c r="AG5048" i="11"/>
  <c r="AF5051" i="11"/>
  <c r="AF5052" i="11"/>
  <c r="AE5054" i="11"/>
  <c r="AE5056" i="11"/>
  <c r="AE5057" i="11"/>
  <c r="AF5058" i="11"/>
  <c r="AD5063" i="11"/>
  <c r="AI5063" i="11" s="1"/>
  <c r="AJ5063" i="11" s="1"/>
  <c r="AF5076" i="11"/>
  <c r="AE5076" i="11"/>
  <c r="AE5081" i="11"/>
  <c r="Z5085" i="11"/>
  <c r="AD5085" i="11"/>
  <c r="AI5085" i="11" s="1"/>
  <c r="AJ5085" i="11" s="1"/>
  <c r="AF5092" i="11"/>
  <c r="AE5092" i="11"/>
  <c r="Z5092" i="11" s="1"/>
  <c r="AH5092" i="11" s="1"/>
  <c r="AE5097" i="11"/>
  <c r="AG5098" i="11"/>
  <c r="AK5100" i="11"/>
  <c r="Z5101" i="11"/>
  <c r="AD5101" i="11"/>
  <c r="AI5101" i="11" s="1"/>
  <c r="AJ5101" i="11" s="1"/>
  <c r="AF5102" i="11"/>
  <c r="AG5102" i="11"/>
  <c r="AG5109" i="11"/>
  <c r="AD5110" i="11"/>
  <c r="Z5110" i="11"/>
  <c r="AF5112" i="11"/>
  <c r="AD5114" i="11"/>
  <c r="Z5114" i="11"/>
  <c r="AH5114" i="11" s="1"/>
  <c r="AG5125" i="11"/>
  <c r="AF5129" i="11"/>
  <c r="AB5129" i="11"/>
  <c r="AF5132" i="11"/>
  <c r="AL5132" i="11"/>
  <c r="AK5132" i="11"/>
  <c r="AG5132" i="11"/>
  <c r="AE5132" i="11"/>
  <c r="AD5158" i="11"/>
  <c r="AI5158" i="11" s="1"/>
  <c r="AJ5158" i="11" s="1"/>
  <c r="AG5174" i="11"/>
  <c r="Z5179" i="11"/>
  <c r="AH5179" i="11" s="1"/>
  <c r="AG5035" i="11"/>
  <c r="AE5036" i="11"/>
  <c r="AD5036" i="11" s="1"/>
  <c r="AI5036" i="11" s="1"/>
  <c r="AJ5036" i="11" s="1"/>
  <c r="AH5037" i="11"/>
  <c r="AB5038" i="11"/>
  <c r="AK5038" i="11"/>
  <c r="AK5040" i="11"/>
  <c r="AK5041" i="11"/>
  <c r="AF5056" i="11"/>
  <c r="AF5057" i="11"/>
  <c r="AE5058" i="11"/>
  <c r="AE5060" i="11"/>
  <c r="AE5061" i="11"/>
  <c r="AB5067" i="11"/>
  <c r="AL5068" i="11"/>
  <c r="AE5070" i="11"/>
  <c r="AH5075" i="11"/>
  <c r="AG5076" i="11"/>
  <c r="AK5078" i="11"/>
  <c r="AB5079" i="11"/>
  <c r="AF5081" i="11"/>
  <c r="AL5084" i="11"/>
  <c r="AE5086" i="11"/>
  <c r="AH5091" i="11"/>
  <c r="AG5092" i="11"/>
  <c r="AK5094" i="11"/>
  <c r="AB5095" i="11"/>
  <c r="AF5097" i="11"/>
  <c r="AL5100" i="11"/>
  <c r="AB5107" i="11"/>
  <c r="AG5107" i="11"/>
  <c r="AF5107" i="11"/>
  <c r="AG5121" i="11"/>
  <c r="AF5121" i="11"/>
  <c r="AE5121" i="11"/>
  <c r="AB5121" i="11"/>
  <c r="AG5141" i="11"/>
  <c r="AF5141" i="11"/>
  <c r="AE5141" i="11"/>
  <c r="AB5141" i="11"/>
  <c r="AF5036" i="11"/>
  <c r="AL5040" i="11"/>
  <c r="AL5041" i="11"/>
  <c r="AK5042" i="11"/>
  <c r="AG5058" i="11"/>
  <c r="AE5062" i="11"/>
  <c r="AL5063" i="11"/>
  <c r="AF5066" i="11"/>
  <c r="Z5066" i="11" s="1"/>
  <c r="AH5066" i="11" s="1"/>
  <c r="AG5070" i="11"/>
  <c r="Z5073" i="11"/>
  <c r="AD5073" i="11"/>
  <c r="AL5078" i="11"/>
  <c r="AF5080" i="11"/>
  <c r="AE5080" i="11"/>
  <c r="AH5085" i="11"/>
  <c r="AG5086" i="11"/>
  <c r="Z5089" i="11"/>
  <c r="AH5089" i="11" s="1"/>
  <c r="AD5089" i="11"/>
  <c r="AI5089" i="11" s="1"/>
  <c r="AJ5089" i="11" s="1"/>
  <c r="AL5094" i="11"/>
  <c r="AF5096" i="11"/>
  <c r="AE5096" i="11"/>
  <c r="Z5096" i="11" s="1"/>
  <c r="AH5096" i="11" s="1"/>
  <c r="AH5101" i="11"/>
  <c r="AK5102" i="11"/>
  <c r="AB5103" i="11"/>
  <c r="AG5104" i="11"/>
  <c r="AB5111" i="11"/>
  <c r="AG5111" i="11"/>
  <c r="AF5111" i="11"/>
  <c r="AL5113" i="11"/>
  <c r="AB5115" i="11"/>
  <c r="AG5115" i="11"/>
  <c r="AF5115" i="11"/>
  <c r="AD5131" i="11"/>
  <c r="AI5131" i="11" s="1"/>
  <c r="AJ5131" i="11" s="1"/>
  <c r="AF5147" i="11"/>
  <c r="AB5147" i="11"/>
  <c r="Z5159" i="11"/>
  <c r="AD5159" i="11"/>
  <c r="AI5159" i="11" s="1"/>
  <c r="AJ5159" i="11" s="1"/>
  <c r="AF5038" i="11"/>
  <c r="AH5041" i="11"/>
  <c r="AL5042" i="11"/>
  <c r="AD5043" i="11"/>
  <c r="AI5043" i="11" s="1"/>
  <c r="AJ5043" i="11" s="1"/>
  <c r="Z5049" i="11"/>
  <c r="AH5049" i="11" s="1"/>
  <c r="AL5067" i="11"/>
  <c r="AE5067" i="11"/>
  <c r="AL5069" i="11"/>
  <c r="AF5069" i="11"/>
  <c r="Z5069" i="11" s="1"/>
  <c r="AH5069" i="11" s="1"/>
  <c r="AF5074" i="11"/>
  <c r="AE5074" i="11"/>
  <c r="AG5080" i="11"/>
  <c r="AK5082" i="11"/>
  <c r="AD5083" i="11"/>
  <c r="AI5083" i="11" s="1"/>
  <c r="AJ5083" i="11" s="1"/>
  <c r="Z5083" i="11"/>
  <c r="AH5083" i="11" s="1"/>
  <c r="AL5085" i="11"/>
  <c r="AF5090" i="11"/>
  <c r="AE5090" i="11"/>
  <c r="AG5096" i="11"/>
  <c r="AK5098" i="11"/>
  <c r="AD5099" i="11"/>
  <c r="AI5099" i="11" s="1"/>
  <c r="AJ5099" i="11" s="1"/>
  <c r="Z5099" i="11"/>
  <c r="AH5099" i="11" s="1"/>
  <c r="AL5101" i="11"/>
  <c r="AL5102" i="11"/>
  <c r="AF5105" i="11"/>
  <c r="AB5105" i="11"/>
  <c r="AE5107" i="11"/>
  <c r="AB5108" i="11"/>
  <c r="AE5108" i="11"/>
  <c r="AI5110" i="11"/>
  <c r="AJ5110" i="11" s="1"/>
  <c r="AH5110" i="11"/>
  <c r="AI5114" i="11"/>
  <c r="AJ5114" i="11" s="1"/>
  <c r="AL5119" i="11"/>
  <c r="AH5158" i="11"/>
  <c r="AL5162" i="11"/>
  <c r="AK5162" i="11"/>
  <c r="AG5162" i="11"/>
  <c r="AF5162" i="11"/>
  <c r="AL5163" i="11"/>
  <c r="AK5163" i="11"/>
  <c r="AG5163" i="11"/>
  <c r="AF5163" i="11"/>
  <c r="AD5169" i="11"/>
  <c r="Z5169" i="11"/>
  <c r="AG5173" i="11"/>
  <c r="AF5173" i="11"/>
  <c r="AE5173" i="11"/>
  <c r="AB5173" i="11"/>
  <c r="AB5217" i="11"/>
  <c r="AG5217" i="11"/>
  <c r="AF5217" i="11"/>
  <c r="AE5217" i="11"/>
  <c r="Z5053" i="11"/>
  <c r="AH5053" i="11" s="1"/>
  <c r="AF5068" i="11"/>
  <c r="AG5074" i="11"/>
  <c r="AK5076" i="11"/>
  <c r="Z5077" i="11"/>
  <c r="AH5077" i="11" s="1"/>
  <c r="AD5077" i="11"/>
  <c r="AI5077" i="11" s="1"/>
  <c r="AJ5077" i="11" s="1"/>
  <c r="AL5079" i="11"/>
  <c r="AE5084" i="11"/>
  <c r="AG5090" i="11"/>
  <c r="AK5092" i="11"/>
  <c r="Z5093" i="11"/>
  <c r="AH5093" i="11" s="1"/>
  <c r="AD5093" i="11"/>
  <c r="AI5093" i="11" s="1"/>
  <c r="AJ5093" i="11" s="1"/>
  <c r="AL5095" i="11"/>
  <c r="AE5100" i="11"/>
  <c r="Z5100" i="11" s="1"/>
  <c r="AH5100" i="11" s="1"/>
  <c r="AF5125" i="11"/>
  <c r="AE5125" i="11"/>
  <c r="AB5125" i="11"/>
  <c r="Z5143" i="11"/>
  <c r="AH5143" i="11" s="1"/>
  <c r="AF5164" i="11"/>
  <c r="AL5164" i="11"/>
  <c r="AK5164" i="11"/>
  <c r="AG5164" i="11"/>
  <c r="AE5164" i="11"/>
  <c r="AF5179" i="11"/>
  <c r="AG5179" i="11"/>
  <c r="AL5179" i="11"/>
  <c r="AK5179" i="11"/>
  <c r="AE5179" i="11"/>
  <c r="AD5179" i="11" s="1"/>
  <c r="AI5179" i="11" s="1"/>
  <c r="AJ5179" i="11" s="1"/>
  <c r="AG5191" i="11"/>
  <c r="Z5250" i="11"/>
  <c r="AD5250" i="11"/>
  <c r="AI5250" i="11" s="1"/>
  <c r="AJ5250" i="11" s="1"/>
  <c r="AL5104" i="11"/>
  <c r="AL5108" i="11"/>
  <c r="AL5112" i="11"/>
  <c r="AL5116" i="11"/>
  <c r="AF5119" i="11"/>
  <c r="AL5120" i="11"/>
  <c r="AF5123" i="11"/>
  <c r="AD5123" i="11" s="1"/>
  <c r="AI5123" i="11" s="1"/>
  <c r="AJ5123" i="11" s="1"/>
  <c r="AL5124" i="11"/>
  <c r="AL5128" i="11"/>
  <c r="AE5134" i="11"/>
  <c r="AE5135" i="11"/>
  <c r="AG5159" i="11"/>
  <c r="AF5161" i="11"/>
  <c r="AD5161" i="11" s="1"/>
  <c r="AI5161" i="11" s="1"/>
  <c r="AJ5161" i="11" s="1"/>
  <c r="AE5166" i="11"/>
  <c r="AE5167" i="11"/>
  <c r="AH5171" i="11"/>
  <c r="AE5178" i="11"/>
  <c r="AH5193" i="11"/>
  <c r="AF5195" i="11"/>
  <c r="AG5195" i="11"/>
  <c r="AK5195" i="11"/>
  <c r="AE5195" i="11"/>
  <c r="AD5195" i="11" s="1"/>
  <c r="AI5195" i="11" s="1"/>
  <c r="AJ5195" i="11" s="1"/>
  <c r="AB5201" i="11"/>
  <c r="AG5201" i="11"/>
  <c r="AF5201" i="11"/>
  <c r="AE5201" i="11"/>
  <c r="AI5244" i="11"/>
  <c r="AJ5244" i="11" s="1"/>
  <c r="AG5256" i="11"/>
  <c r="AF5256" i="11"/>
  <c r="AE5256" i="11"/>
  <c r="AB5256" i="11"/>
  <c r="AE5112" i="11"/>
  <c r="Z5112" i="11" s="1"/>
  <c r="AH5112" i="11" s="1"/>
  <c r="AE5116" i="11"/>
  <c r="Z5116" i="11" s="1"/>
  <c r="AH5116" i="11" s="1"/>
  <c r="AK5117" i="11"/>
  <c r="AG5119" i="11"/>
  <c r="AE5120" i="11"/>
  <c r="AD5120" i="11" s="1"/>
  <c r="AI5120" i="11" s="1"/>
  <c r="AJ5120" i="11" s="1"/>
  <c r="AK5121" i="11"/>
  <c r="AE5124" i="11"/>
  <c r="AK5125" i="11"/>
  <c r="AE5128" i="11"/>
  <c r="AK5129" i="11"/>
  <c r="AF5133" i="11"/>
  <c r="AD5133" i="11" s="1"/>
  <c r="AI5133" i="11" s="1"/>
  <c r="AJ5133" i="11" s="1"/>
  <c r="AF5134" i="11"/>
  <c r="AF5135" i="11"/>
  <c r="AE5136" i="11"/>
  <c r="AL5137" i="11"/>
  <c r="AE5138" i="11"/>
  <c r="AE5139" i="11"/>
  <c r="AD5139" i="11" s="1"/>
  <c r="AI5139" i="11" s="1"/>
  <c r="AJ5139" i="11" s="1"/>
  <c r="AB5145" i="11"/>
  <c r="AL5146" i="11"/>
  <c r="AL5147" i="11"/>
  <c r="AB5148" i="11"/>
  <c r="AK5150" i="11"/>
  <c r="AK5151" i="11"/>
  <c r="Z5154" i="11"/>
  <c r="AH5154" i="11" s="1"/>
  <c r="AG5161" i="11"/>
  <c r="AF5165" i="11"/>
  <c r="AF5166" i="11"/>
  <c r="AF5167" i="11"/>
  <c r="AE5168" i="11"/>
  <c r="Z5168" i="11" s="1"/>
  <c r="AE5170" i="11"/>
  <c r="AE5171" i="11"/>
  <c r="AD5171" i="11" s="1"/>
  <c r="AI5171" i="11" s="1"/>
  <c r="AJ5171" i="11" s="1"/>
  <c r="AE5177" i="11"/>
  <c r="AF5178" i="11"/>
  <c r="Z5178" i="11" s="1"/>
  <c r="AH5178" i="11" s="1"/>
  <c r="AB5183" i="11"/>
  <c r="AB5186" i="11"/>
  <c r="AI5198" i="11"/>
  <c r="AJ5198" i="11" s="1"/>
  <c r="AF5227" i="11"/>
  <c r="Z5227" i="11" s="1"/>
  <c r="AH5227" i="11" s="1"/>
  <c r="AL5227" i="11"/>
  <c r="AK5227" i="11"/>
  <c r="AE5227" i="11"/>
  <c r="AB5427" i="11"/>
  <c r="AE5427" i="11"/>
  <c r="AG5427" i="11"/>
  <c r="AB5435" i="11"/>
  <c r="AF5435" i="11"/>
  <c r="Z5123" i="11"/>
  <c r="AH5123" i="11" s="1"/>
  <c r="AF5124" i="11"/>
  <c r="AL5125" i="11"/>
  <c r="Z5127" i="11"/>
  <c r="AH5127" i="11" s="1"/>
  <c r="AF5128" i="11"/>
  <c r="AD5128" i="11" s="1"/>
  <c r="AI5128" i="11" s="1"/>
  <c r="AJ5128" i="11" s="1"/>
  <c r="AL5129" i="11"/>
  <c r="Z5131" i="11"/>
  <c r="AG5134" i="11"/>
  <c r="AG5135" i="11"/>
  <c r="AG5136" i="11"/>
  <c r="AE5142" i="11"/>
  <c r="AE5143" i="11"/>
  <c r="AF5144" i="11"/>
  <c r="Z5155" i="11"/>
  <c r="AH5155" i="11" s="1"/>
  <c r="AG5166" i="11"/>
  <c r="AG5167" i="11"/>
  <c r="AG5168" i="11"/>
  <c r="AE5174" i="11"/>
  <c r="AE5175" i="11"/>
  <c r="AL5190" i="11"/>
  <c r="AF5190" i="11"/>
  <c r="AD5190" i="11" s="1"/>
  <c r="AI5190" i="11" s="1"/>
  <c r="AJ5190" i="11" s="1"/>
  <c r="AG5190" i="11"/>
  <c r="AL5195" i="11"/>
  <c r="Z5203" i="11"/>
  <c r="AH5203" i="11" s="1"/>
  <c r="Z5207" i="11"/>
  <c r="AH5207" i="11" s="1"/>
  <c r="Z5221" i="11"/>
  <c r="AH5221" i="11" s="1"/>
  <c r="AB5241" i="11"/>
  <c r="AF5241" i="11"/>
  <c r="AG5241" i="11"/>
  <c r="AE5241" i="11"/>
  <c r="AK5122" i="11"/>
  <c r="AK5126" i="11"/>
  <c r="AE5129" i="11"/>
  <c r="AK5130" i="11"/>
  <c r="AG5139" i="11"/>
  <c r="AF5142" i="11"/>
  <c r="AF5143" i="11"/>
  <c r="AE5144" i="11"/>
  <c r="AL5145" i="11"/>
  <c r="AE5145" i="11"/>
  <c r="AE5146" i="11"/>
  <c r="AE5147" i="11"/>
  <c r="AF5148" i="11"/>
  <c r="AL5152" i="11"/>
  <c r="AB5153" i="11"/>
  <c r="Z5162" i="11"/>
  <c r="AH5162" i="11" s="1"/>
  <c r="AG5170" i="11"/>
  <c r="AG5171" i="11"/>
  <c r="AG5172" i="11"/>
  <c r="Z5172" i="11" s="1"/>
  <c r="AH5172" i="11" s="1"/>
  <c r="AF5174" i="11"/>
  <c r="AF5175" i="11"/>
  <c r="AF5186" i="11"/>
  <c r="AI5196" i="11"/>
  <c r="AJ5196" i="11" s="1"/>
  <c r="AD5202" i="11"/>
  <c r="AI5202" i="11" s="1"/>
  <c r="AJ5202" i="11" s="1"/>
  <c r="AL5106" i="11"/>
  <c r="AL5110" i="11"/>
  <c r="AL5114" i="11"/>
  <c r="AL5118" i="11"/>
  <c r="AL5122" i="11"/>
  <c r="AL5126" i="11"/>
  <c r="AL5130" i="11"/>
  <c r="AH5137" i="11"/>
  <c r="AH5140" i="11"/>
  <c r="AG5144" i="11"/>
  <c r="AF5145" i="11"/>
  <c r="AF5146" i="11"/>
  <c r="AD5146" i="11" s="1"/>
  <c r="AI5146" i="11" s="1"/>
  <c r="AJ5146" i="11" s="1"/>
  <c r="AE5150" i="11"/>
  <c r="AE5151" i="11"/>
  <c r="AD5157" i="11"/>
  <c r="AI5157" i="11" s="1"/>
  <c r="AJ5157" i="11" s="1"/>
  <c r="Z5163" i="11"/>
  <c r="AH5163" i="11" s="1"/>
  <c r="AK5178" i="11"/>
  <c r="AB5185" i="11"/>
  <c r="AG5185" i="11"/>
  <c r="AE5186" i="11"/>
  <c r="AB5188" i="11"/>
  <c r="AF5188" i="11"/>
  <c r="AI5194" i="11"/>
  <c r="AJ5194" i="11" s="1"/>
  <c r="AI5239" i="11"/>
  <c r="AJ5239" i="11" s="1"/>
  <c r="AG5267" i="11"/>
  <c r="AF5267" i="11"/>
  <c r="AE5267" i="11"/>
  <c r="AK5267" i="11"/>
  <c r="AD5315" i="11"/>
  <c r="AI5315" i="11" s="1"/>
  <c r="AJ5315" i="11" s="1"/>
  <c r="AF5327" i="11"/>
  <c r="AK5327" i="11"/>
  <c r="AL5327" i="11"/>
  <c r="AG5327" i="11"/>
  <c r="AE5327" i="11"/>
  <c r="AE5118" i="11"/>
  <c r="AE5122" i="11"/>
  <c r="AE5126" i="11"/>
  <c r="AE5130" i="11"/>
  <c r="AH5131" i="11"/>
  <c r="AK5134" i="11"/>
  <c r="AK5135" i="11"/>
  <c r="AG5148" i="11"/>
  <c r="AF5149" i="11"/>
  <c r="AF5150" i="11"/>
  <c r="AF5151" i="11"/>
  <c r="Z5151" i="11" s="1"/>
  <c r="AH5151" i="11" s="1"/>
  <c r="AE5152" i="11"/>
  <c r="AE5153" i="11"/>
  <c r="AE5154" i="11"/>
  <c r="AD5154" i="11" s="1"/>
  <c r="AI5154" i="11" s="1"/>
  <c r="AJ5154" i="11" s="1"/>
  <c r="AE5155" i="11"/>
  <c r="AD5155" i="11" s="1"/>
  <c r="AI5155" i="11" s="1"/>
  <c r="AJ5155" i="11" s="1"/>
  <c r="AF5156" i="11"/>
  <c r="AH5159" i="11"/>
  <c r="AK5166" i="11"/>
  <c r="AK5167" i="11"/>
  <c r="AL5178" i="11"/>
  <c r="AB5180" i="11"/>
  <c r="AL5189" i="11"/>
  <c r="AF5189" i="11"/>
  <c r="AD5189" i="11" s="1"/>
  <c r="AI5189" i="11" s="1"/>
  <c r="AJ5189" i="11" s="1"/>
  <c r="AG5189" i="11"/>
  <c r="Z5189" i="11" s="1"/>
  <c r="AH5189" i="11" s="1"/>
  <c r="AK5190" i="11"/>
  <c r="AB5197" i="11"/>
  <c r="AG5197" i="11"/>
  <c r="AF5197" i="11"/>
  <c r="AD5208" i="11"/>
  <c r="Z5208" i="11"/>
  <c r="AD5212" i="11"/>
  <c r="AI5212" i="11" s="1"/>
  <c r="AJ5212" i="11" s="1"/>
  <c r="Z5212" i="11"/>
  <c r="AH5212" i="11" s="1"/>
  <c r="AB5226" i="11"/>
  <c r="AG5226" i="11"/>
  <c r="AF5226" i="11"/>
  <c r="AE5226" i="11"/>
  <c r="AD5236" i="11"/>
  <c r="AI5236" i="11" s="1"/>
  <c r="AJ5236" i="11" s="1"/>
  <c r="Z5236" i="11"/>
  <c r="AK5136" i="11"/>
  <c r="AG5152" i="11"/>
  <c r="AE5156" i="11"/>
  <c r="AL5157" i="11"/>
  <c r="AF5160" i="11"/>
  <c r="AD5160" i="11" s="1"/>
  <c r="AI5160" i="11" s="1"/>
  <c r="AJ5160" i="11" s="1"/>
  <c r="AD5163" i="11"/>
  <c r="AI5163" i="11" s="1"/>
  <c r="AJ5163" i="11" s="1"/>
  <c r="AK5168" i="11"/>
  <c r="AL5177" i="11"/>
  <c r="AF5181" i="11"/>
  <c r="AE5181" i="11"/>
  <c r="AE5184" i="11"/>
  <c r="Z5184" i="11" s="1"/>
  <c r="AH5184" i="11" s="1"/>
  <c r="AG5184" i="11"/>
  <c r="AF5185" i="11"/>
  <c r="AE5188" i="11"/>
  <c r="Z5282" i="11"/>
  <c r="AH5282" i="11" s="1"/>
  <c r="AD5224" i="11"/>
  <c r="AI5224" i="11" s="1"/>
  <c r="AJ5224" i="11" s="1"/>
  <c r="Z5234" i="11"/>
  <c r="AD5234" i="11"/>
  <c r="AI5234" i="11" s="1"/>
  <c r="AJ5234" i="11" s="1"/>
  <c r="AG5235" i="11"/>
  <c r="AG5240" i="11"/>
  <c r="AD5244" i="11"/>
  <c r="Z5244" i="11"/>
  <c r="AH5244" i="11" s="1"/>
  <c r="AI5254" i="11"/>
  <c r="AJ5254" i="11" s="1"/>
  <c r="AG5259" i="11"/>
  <c r="AF5259" i="11"/>
  <c r="AE5259" i="11"/>
  <c r="AK5259" i="11"/>
  <c r="AE5309" i="11"/>
  <c r="AB5337" i="11"/>
  <c r="AG5337" i="11"/>
  <c r="AE5192" i="11"/>
  <c r="AF5193" i="11"/>
  <c r="AF5203" i="11"/>
  <c r="AE5203" i="11"/>
  <c r="AG5204" i="11"/>
  <c r="AL5206" i="11"/>
  <c r="AF5209" i="11"/>
  <c r="Z5209" i="11" s="1"/>
  <c r="AK5211" i="11"/>
  <c r="AF5219" i="11"/>
  <c r="AE5219" i="11"/>
  <c r="AG5220" i="11"/>
  <c r="Z5222" i="11"/>
  <c r="AH5222" i="11" s="1"/>
  <c r="AL5222" i="11"/>
  <c r="AB5229" i="11"/>
  <c r="AF5229" i="11"/>
  <c r="AL5230" i="11"/>
  <c r="AG5230" i="11"/>
  <c r="AE5232" i="11"/>
  <c r="AH5242" i="11"/>
  <c r="AL5243" i="11"/>
  <c r="AG5247" i="11"/>
  <c r="AF5247" i="11"/>
  <c r="AF5248" i="11"/>
  <c r="AE5248" i="11"/>
  <c r="AG5251" i="11"/>
  <c r="AF5251" i="11"/>
  <c r="AE5251" i="11"/>
  <c r="Z5251" i="11" s="1"/>
  <c r="AH5251" i="11" s="1"/>
  <c r="AL5251" i="11"/>
  <c r="Z5258" i="11"/>
  <c r="AD5258" i="11"/>
  <c r="AG5263" i="11"/>
  <c r="AF5263" i="11"/>
  <c r="AE5263" i="11"/>
  <c r="AK5263" i="11"/>
  <c r="AF5331" i="11"/>
  <c r="AL5331" i="11"/>
  <c r="AK5331" i="11"/>
  <c r="AG5331" i="11"/>
  <c r="AE5331" i="11"/>
  <c r="AD5331" i="11" s="1"/>
  <c r="AI5331" i="11" s="1"/>
  <c r="AJ5331" i="11" s="1"/>
  <c r="AF5202" i="11"/>
  <c r="AE5207" i="11"/>
  <c r="AD5207" i="11" s="1"/>
  <c r="AI5207" i="11" s="1"/>
  <c r="AJ5207" i="11" s="1"/>
  <c r="AF5213" i="11"/>
  <c r="AF5218" i="11"/>
  <c r="Z5218" i="11" s="1"/>
  <c r="AH5218" i="11" s="1"/>
  <c r="AE5223" i="11"/>
  <c r="AD5223" i="11" s="1"/>
  <c r="AI5223" i="11" s="1"/>
  <c r="AJ5223" i="11" s="1"/>
  <c r="AH5234" i="11"/>
  <c r="AF5234" i="11"/>
  <c r="AL5235" i="11"/>
  <c r="AG5239" i="11"/>
  <c r="AL5244" i="11"/>
  <c r="AE5246" i="11"/>
  <c r="Z5246" i="11" s="1"/>
  <c r="AH5246" i="11" s="1"/>
  <c r="AL5247" i="11"/>
  <c r="Z5262" i="11"/>
  <c r="AD5262" i="11"/>
  <c r="AG5271" i="11"/>
  <c r="AF5271" i="11"/>
  <c r="AE5271" i="11"/>
  <c r="AK5271" i="11"/>
  <c r="AL5271" i="11"/>
  <c r="Z5273" i="11"/>
  <c r="AH5273" i="11" s="1"/>
  <c r="AG5308" i="11"/>
  <c r="AF5308" i="11"/>
  <c r="AE5308" i="11"/>
  <c r="AB5308" i="11"/>
  <c r="AG5323" i="11"/>
  <c r="AE5323" i="11"/>
  <c r="AB5323" i="11"/>
  <c r="AG5344" i="11"/>
  <c r="AF5344" i="11"/>
  <c r="AE5344" i="11"/>
  <c r="AB5344" i="11"/>
  <c r="AE5206" i="11"/>
  <c r="Z5206" i="11" s="1"/>
  <c r="AH5206" i="11" s="1"/>
  <c r="AH5211" i="11"/>
  <c r="AG5213" i="11"/>
  <c r="AB5216" i="11"/>
  <c r="AG5218" i="11"/>
  <c r="AD5221" i="11"/>
  <c r="AI5221" i="11" s="1"/>
  <c r="AJ5221" i="11" s="1"/>
  <c r="AE5222" i="11"/>
  <c r="AE5231" i="11"/>
  <c r="AB5233" i="11"/>
  <c r="AF5233" i="11"/>
  <c r="AG5234" i="11"/>
  <c r="AH5236" i="11"/>
  <c r="AG5255" i="11"/>
  <c r="AF5255" i="11"/>
  <c r="AE5255" i="11"/>
  <c r="AL5255" i="11"/>
  <c r="AI5258" i="11"/>
  <c r="AJ5258" i="11" s="1"/>
  <c r="AG5275" i="11"/>
  <c r="AF5275" i="11"/>
  <c r="AE5275" i="11"/>
  <c r="AK5275" i="11"/>
  <c r="AL5275" i="11"/>
  <c r="AB5309" i="11"/>
  <c r="AG5309" i="11"/>
  <c r="AF5309" i="11"/>
  <c r="AB5324" i="11"/>
  <c r="AG5324" i="11"/>
  <c r="AF5324" i="11"/>
  <c r="AE5324" i="11"/>
  <c r="AF5393" i="11"/>
  <c r="AE5393" i="11"/>
  <c r="AK5393" i="11"/>
  <c r="AG5393" i="11"/>
  <c r="Z5198" i="11"/>
  <c r="AH5198" i="11" s="1"/>
  <c r="AF5206" i="11"/>
  <c r="AE5211" i="11"/>
  <c r="Z5211" i="11" s="1"/>
  <c r="Z5214" i="11"/>
  <c r="AH5214" i="11" s="1"/>
  <c r="AF5222" i="11"/>
  <c r="AG5231" i="11"/>
  <c r="AE5238" i="11"/>
  <c r="AD5238" i="11" s="1"/>
  <c r="AI5238" i="11" s="1"/>
  <c r="AJ5238" i="11" s="1"/>
  <c r="AK5239" i="11"/>
  <c r="AB5240" i="11"/>
  <c r="AB5245" i="11"/>
  <c r="AF5245" i="11"/>
  <c r="AG5246" i="11"/>
  <c r="Z5247" i="11"/>
  <c r="AH5247" i="11" s="1"/>
  <c r="AH5250" i="11"/>
  <c r="Z5254" i="11"/>
  <c r="AD5254" i="11"/>
  <c r="AH5254" i="11" s="1"/>
  <c r="Z5266" i="11"/>
  <c r="AH5266" i="11" s="1"/>
  <c r="AD5266" i="11"/>
  <c r="AI5266" i="11" s="1"/>
  <c r="AJ5266" i="11" s="1"/>
  <c r="AG5279" i="11"/>
  <c r="AF5279" i="11"/>
  <c r="AE5279" i="11"/>
  <c r="Z5279" i="11" s="1"/>
  <c r="AH5279" i="11" s="1"/>
  <c r="AK5279" i="11"/>
  <c r="AL5279" i="11"/>
  <c r="AD5288" i="11"/>
  <c r="AI5288" i="11" s="1"/>
  <c r="AJ5288" i="11" s="1"/>
  <c r="AG5291" i="11"/>
  <c r="AF5291" i="11"/>
  <c r="AE5291" i="11"/>
  <c r="AK5291" i="11"/>
  <c r="AL5291" i="11"/>
  <c r="AG5295" i="11"/>
  <c r="AF5295" i="11"/>
  <c r="AE5295" i="11"/>
  <c r="AK5295" i="11"/>
  <c r="AL5295" i="11"/>
  <c r="AF5299" i="11"/>
  <c r="AG5299" i="11"/>
  <c r="AE5299" i="11"/>
  <c r="AL5299" i="11"/>
  <c r="AK5299" i="11"/>
  <c r="Z5310" i="11"/>
  <c r="AH5310" i="11" s="1"/>
  <c r="AG5311" i="11"/>
  <c r="AE5311" i="11"/>
  <c r="AB5311" i="11"/>
  <c r="AI5334" i="11"/>
  <c r="AJ5334" i="11" s="1"/>
  <c r="AE5182" i="11"/>
  <c r="AD5182" i="11" s="1"/>
  <c r="AF5183" i="11"/>
  <c r="AD5193" i="11"/>
  <c r="AI5193" i="11" s="1"/>
  <c r="AJ5193" i="11" s="1"/>
  <c r="AE5194" i="11"/>
  <c r="AD5194" i="11" s="1"/>
  <c r="AH5196" i="11"/>
  <c r="AE5200" i="11"/>
  <c r="Z5200" i="11" s="1"/>
  <c r="AH5200" i="11" s="1"/>
  <c r="AK5202" i="11"/>
  <c r="AB5204" i="11"/>
  <c r="AE5205" i="11"/>
  <c r="AD5209" i="11"/>
  <c r="AH5209" i="11" s="1"/>
  <c r="AE5210" i="11"/>
  <c r="AG5211" i="11"/>
  <c r="AE5216" i="11"/>
  <c r="AK5218" i="11"/>
  <c r="AB5220" i="11"/>
  <c r="AE5221" i="11"/>
  <c r="Z5224" i="11"/>
  <c r="AH5224" i="11" s="1"/>
  <c r="AB5225" i="11"/>
  <c r="AF5225" i="11"/>
  <c r="AE5228" i="11"/>
  <c r="AD5228" i="11" s="1"/>
  <c r="AI5228" i="11" s="1"/>
  <c r="AJ5228" i="11" s="1"/>
  <c r="AE5233" i="11"/>
  <c r="AF5238" i="11"/>
  <c r="AL5239" i="11"/>
  <c r="Z5242" i="11"/>
  <c r="AD5242" i="11"/>
  <c r="AI5242" i="11" s="1"/>
  <c r="AJ5242" i="11" s="1"/>
  <c r="AF5243" i="11"/>
  <c r="AG5243" i="11"/>
  <c r="AB5249" i="11"/>
  <c r="AF5249" i="11"/>
  <c r="AI5262" i="11"/>
  <c r="AJ5262" i="11" s="1"/>
  <c r="AG5283" i="11"/>
  <c r="AF5283" i="11"/>
  <c r="AE5283" i="11"/>
  <c r="AK5283" i="11"/>
  <c r="AL5283" i="11"/>
  <c r="AG5287" i="11"/>
  <c r="AF5287" i="11"/>
  <c r="AE5287" i="11"/>
  <c r="AK5287" i="11"/>
  <c r="AL5287" i="11"/>
  <c r="AG5322" i="11"/>
  <c r="AE5333" i="11"/>
  <c r="AB5389" i="11"/>
  <c r="AF5389" i="11"/>
  <c r="AB5455" i="11"/>
  <c r="AE5455" i="11"/>
  <c r="AE5183" i="11"/>
  <c r="AL5184" i="11"/>
  <c r="AF5187" i="11"/>
  <c r="Z5187" i="11" s="1"/>
  <c r="AH5187" i="11" s="1"/>
  <c r="AD5198" i="11"/>
  <c r="AF5199" i="11"/>
  <c r="AE5199" i="11"/>
  <c r="AG5200" i="11"/>
  <c r="Z5202" i="11"/>
  <c r="AH5202" i="11" s="1"/>
  <c r="AF5205" i="11"/>
  <c r="Z5205" i="11" s="1"/>
  <c r="AH5205" i="11" s="1"/>
  <c r="AK5207" i="11"/>
  <c r="AD5214" i="11"/>
  <c r="AI5214" i="11" s="1"/>
  <c r="AJ5214" i="11" s="1"/>
  <c r="AF5215" i="11"/>
  <c r="AE5215" i="11"/>
  <c r="AG5216" i="11"/>
  <c r="AL5221" i="11"/>
  <c r="AF5221" i="11"/>
  <c r="AK5223" i="11"/>
  <c r="AL5228" i="11"/>
  <c r="AG5228" i="11"/>
  <c r="AE5230" i="11"/>
  <c r="Z5230" i="11" s="1"/>
  <c r="AH5230" i="11" s="1"/>
  <c r="AK5231" i="11"/>
  <c r="AB5232" i="11"/>
  <c r="AG5233" i="11"/>
  <c r="AE5235" i="11"/>
  <c r="Z5235" i="11" s="1"/>
  <c r="AH5235" i="11" s="1"/>
  <c r="AB5237" i="11"/>
  <c r="AF5237" i="11"/>
  <c r="AL5238" i="11"/>
  <c r="AG5238" i="11"/>
  <c r="Z5239" i="11"/>
  <c r="AH5239" i="11" s="1"/>
  <c r="AE5240" i="11"/>
  <c r="AE5245" i="11"/>
  <c r="AD5247" i="11"/>
  <c r="AI5247" i="11" s="1"/>
  <c r="AJ5247" i="11" s="1"/>
  <c r="AG5252" i="11"/>
  <c r="AF5252" i="11"/>
  <c r="AE5252" i="11"/>
  <c r="AL5259" i="11"/>
  <c r="AD5285" i="11"/>
  <c r="AI5285" i="11" s="1"/>
  <c r="AJ5285" i="11" s="1"/>
  <c r="AB5314" i="11"/>
  <c r="AG5314" i="11"/>
  <c r="Z5328" i="11"/>
  <c r="AB5341" i="11"/>
  <c r="AF5341" i="11"/>
  <c r="AF5253" i="11"/>
  <c r="AF5257" i="11"/>
  <c r="AF5261" i="11"/>
  <c r="AD5261" i="11" s="1"/>
  <c r="AI5261" i="11" s="1"/>
  <c r="AJ5261" i="11" s="1"/>
  <c r="AL5262" i="11"/>
  <c r="AL5266" i="11"/>
  <c r="AL5270" i="11"/>
  <c r="AL5274" i="11"/>
  <c r="AL5278" i="11"/>
  <c r="AL5282" i="11"/>
  <c r="AL5286" i="11"/>
  <c r="AL5290" i="11"/>
  <c r="AL5294" i="11"/>
  <c r="AL5298" i="11"/>
  <c r="AH5328" i="11"/>
  <c r="AI5332" i="11"/>
  <c r="AJ5332" i="11" s="1"/>
  <c r="AK5362" i="11"/>
  <c r="AE5362" i="11"/>
  <c r="AL5362" i="11"/>
  <c r="AF5362" i="11"/>
  <c r="AK5366" i="11"/>
  <c r="AE5366" i="11"/>
  <c r="AL5366" i="11"/>
  <c r="AG5366" i="11"/>
  <c r="AF5366" i="11"/>
  <c r="AF5375" i="11"/>
  <c r="AK5375" i="11"/>
  <c r="AL5375" i="11"/>
  <c r="AE5375" i="11"/>
  <c r="Z5375" i="11" s="1"/>
  <c r="AH5375" i="11" s="1"/>
  <c r="AG5375" i="11"/>
  <c r="AF5391" i="11"/>
  <c r="AL5391" i="11"/>
  <c r="AK5391" i="11"/>
  <c r="AG5391" i="11"/>
  <c r="Z5395" i="11"/>
  <c r="AD5395" i="11"/>
  <c r="AI5395" i="11" s="1"/>
  <c r="AJ5395" i="11" s="1"/>
  <c r="AD5397" i="11"/>
  <c r="AI5397" i="11" s="1"/>
  <c r="AJ5397" i="11" s="1"/>
  <c r="Z5397" i="11"/>
  <c r="AH5397" i="11" s="1"/>
  <c r="AB5402" i="11"/>
  <c r="AG5402" i="11"/>
  <c r="AE5402" i="11"/>
  <c r="AF5402" i="11"/>
  <c r="AB5418" i="11"/>
  <c r="AG5418" i="11"/>
  <c r="AF5418" i="11"/>
  <c r="AE5418" i="11"/>
  <c r="AE5270" i="11"/>
  <c r="Z5270" i="11" s="1"/>
  <c r="AH5270" i="11" s="1"/>
  <c r="AE5274" i="11"/>
  <c r="Z5274" i="11" s="1"/>
  <c r="AH5274" i="11" s="1"/>
  <c r="AE5278" i="11"/>
  <c r="AD5278" i="11" s="1"/>
  <c r="AI5278" i="11" s="1"/>
  <c r="AJ5278" i="11" s="1"/>
  <c r="AE5282" i="11"/>
  <c r="AD5282" i="11" s="1"/>
  <c r="AI5282" i="11" s="1"/>
  <c r="AJ5282" i="11" s="1"/>
  <c r="AE5286" i="11"/>
  <c r="AD5286" i="11" s="1"/>
  <c r="AI5286" i="11" s="1"/>
  <c r="AJ5286" i="11" s="1"/>
  <c r="AG5289" i="11"/>
  <c r="AE5290" i="11"/>
  <c r="Z5290" i="11" s="1"/>
  <c r="AH5290" i="11" s="1"/>
  <c r="AG5293" i="11"/>
  <c r="Z5293" i="11" s="1"/>
  <c r="AH5293" i="11" s="1"/>
  <c r="AE5294" i="11"/>
  <c r="AD5294" i="11" s="1"/>
  <c r="AI5294" i="11" s="1"/>
  <c r="AJ5294" i="11" s="1"/>
  <c r="AG5297" i="11"/>
  <c r="AE5298" i="11"/>
  <c r="AD5298" i="11" s="1"/>
  <c r="AI5298" i="11" s="1"/>
  <c r="AJ5298" i="11" s="1"/>
  <c r="AB5300" i="11"/>
  <c r="AB5303" i="11"/>
  <c r="AK5305" i="11"/>
  <c r="AK5306" i="11"/>
  <c r="AG5316" i="11"/>
  <c r="AG5317" i="11"/>
  <c r="AD5317" i="11" s="1"/>
  <c r="AI5317" i="11" s="1"/>
  <c r="AJ5317" i="11" s="1"/>
  <c r="AG5320" i="11"/>
  <c r="AK5325" i="11"/>
  <c r="AL5328" i="11"/>
  <c r="AL5332" i="11"/>
  <c r="AL5333" i="11"/>
  <c r="AF5335" i="11"/>
  <c r="AG5335" i="11"/>
  <c r="AE5335" i="11"/>
  <c r="AF5339" i="11"/>
  <c r="Z5339" i="11" s="1"/>
  <c r="AH5339" i="11" s="1"/>
  <c r="AE5339" i="11"/>
  <c r="AL5346" i="11"/>
  <c r="AB5349" i="11"/>
  <c r="AG5349" i="11"/>
  <c r="AF5349" i="11"/>
  <c r="AD5352" i="11"/>
  <c r="Z5359" i="11"/>
  <c r="AH5359" i="11" s="1"/>
  <c r="AG5362" i="11"/>
  <c r="Z5379" i="11"/>
  <c r="AH5379" i="11" s="1"/>
  <c r="AD5379" i="11"/>
  <c r="AH5384" i="11"/>
  <c r="AH5388" i="11"/>
  <c r="AD5394" i="11"/>
  <c r="Z5394" i="11"/>
  <c r="AI5430" i="11"/>
  <c r="AJ5430" i="11" s="1"/>
  <c r="AH5438" i="11"/>
  <c r="AG5266" i="11"/>
  <c r="AG5270" i="11"/>
  <c r="AG5274" i="11"/>
  <c r="AG5278" i="11"/>
  <c r="AG5282" i="11"/>
  <c r="AG5286" i="11"/>
  <c r="AK5288" i="11"/>
  <c r="AG5290" i="11"/>
  <c r="AK5292" i="11"/>
  <c r="AG5294" i="11"/>
  <c r="AK5296" i="11"/>
  <c r="AG5298" i="11"/>
  <c r="AL5300" i="11"/>
  <c r="AE5300" i="11"/>
  <c r="AE5301" i="11"/>
  <c r="AE5302" i="11"/>
  <c r="AD5302" i="11" s="1"/>
  <c r="AI5302" i="11" s="1"/>
  <c r="AJ5302" i="11" s="1"/>
  <c r="AF5303" i="11"/>
  <c r="AL5307" i="11"/>
  <c r="AK5313" i="11"/>
  <c r="AK5314" i="11"/>
  <c r="AL5326" i="11"/>
  <c r="AE5326" i="11"/>
  <c r="AE5334" i="11"/>
  <c r="AD5334" i="11" s="1"/>
  <c r="AE5338" i="11"/>
  <c r="AG5345" i="11"/>
  <c r="AF5345" i="11"/>
  <c r="AD5345" i="11" s="1"/>
  <c r="AI5345" i="11" s="1"/>
  <c r="AJ5345" i="11" s="1"/>
  <c r="AF5347" i="11"/>
  <c r="AG5347" i="11"/>
  <c r="AE5347" i="11"/>
  <c r="AL5347" i="11"/>
  <c r="AG5351" i="11"/>
  <c r="AE5351" i="11"/>
  <c r="AB5351" i="11"/>
  <c r="AF5354" i="11"/>
  <c r="AB5354" i="11"/>
  <c r="AF5367" i="11"/>
  <c r="AK5367" i="11"/>
  <c r="AL5367" i="11"/>
  <c r="AF5371" i="11"/>
  <c r="AK5371" i="11"/>
  <c r="AL5371" i="11"/>
  <c r="AG5371" i="11"/>
  <c r="AE5371" i="11"/>
  <c r="AI5379" i="11"/>
  <c r="AJ5379" i="11" s="1"/>
  <c r="AD5380" i="11"/>
  <c r="Z5380" i="11"/>
  <c r="AH5380" i="11" s="1"/>
  <c r="AB5405" i="11"/>
  <c r="AG5405" i="11"/>
  <c r="AE5405" i="11"/>
  <c r="AF5444" i="11"/>
  <c r="Z5444" i="11" s="1"/>
  <c r="AH5444" i="11" s="1"/>
  <c r="AE5444" i="11"/>
  <c r="AK5444" i="11"/>
  <c r="AL5444" i="11"/>
  <c r="AG5444" i="11"/>
  <c r="AK5451" i="11"/>
  <c r="AG5451" i="11"/>
  <c r="AF5451" i="11"/>
  <c r="AE5451" i="11"/>
  <c r="AL5208" i="11"/>
  <c r="AB5253" i="11"/>
  <c r="AH5258" i="11"/>
  <c r="AH5262" i="11"/>
  <c r="AL5284" i="11"/>
  <c r="AL5288" i="11"/>
  <c r="AL5292" i="11"/>
  <c r="AL5296" i="11"/>
  <c r="AF5300" i="11"/>
  <c r="AF5301" i="11"/>
  <c r="AE5305" i="11"/>
  <c r="AD5305" i="11" s="1"/>
  <c r="AI5305" i="11" s="1"/>
  <c r="AJ5305" i="11" s="1"/>
  <c r="AE5306" i="11"/>
  <c r="AD5312" i="11"/>
  <c r="AI5312" i="11" s="1"/>
  <c r="AJ5312" i="11" s="1"/>
  <c r="Z5318" i="11"/>
  <c r="AH5318" i="11" s="1"/>
  <c r="AE5325" i="11"/>
  <c r="AE5367" i="11"/>
  <c r="AB5386" i="11"/>
  <c r="AF5386" i="11"/>
  <c r="AL5403" i="11"/>
  <c r="AK5403" i="11"/>
  <c r="AG5403" i="11"/>
  <c r="Z5403" i="11" s="1"/>
  <c r="AH5403" i="11" s="1"/>
  <c r="AE5403" i="11"/>
  <c r="AF5408" i="11"/>
  <c r="AK5408" i="11"/>
  <c r="AG5408" i="11"/>
  <c r="AL5408" i="11"/>
  <c r="Z5413" i="11"/>
  <c r="AH5413" i="11" s="1"/>
  <c r="AL5419" i="11"/>
  <c r="AK5419" i="11"/>
  <c r="AG5419" i="11"/>
  <c r="AF5419" i="11"/>
  <c r="AD5419" i="11" s="1"/>
  <c r="AI5419" i="11" s="1"/>
  <c r="AJ5419" i="11" s="1"/>
  <c r="AF5464" i="11"/>
  <c r="AG5464" i="11"/>
  <c r="AL5464" i="11"/>
  <c r="AK5464" i="11"/>
  <c r="AE5464" i="11"/>
  <c r="AE5260" i="11"/>
  <c r="AE5264" i="11"/>
  <c r="AE5268" i="11"/>
  <c r="Z5268" i="11" s="1"/>
  <c r="AE5272" i="11"/>
  <c r="AE5276" i="11"/>
  <c r="AK5277" i="11"/>
  <c r="AE5280" i="11"/>
  <c r="AK5281" i="11"/>
  <c r="AK5285" i="11"/>
  <c r="AK5289" i="11"/>
  <c r="AE5292" i="11"/>
  <c r="Z5292" i="11" s="1"/>
  <c r="AH5292" i="11" s="1"/>
  <c r="AK5293" i="11"/>
  <c r="AE5296" i="11"/>
  <c r="AK5297" i="11"/>
  <c r="AG5303" i="11"/>
  <c r="AF5304" i="11"/>
  <c r="AF5305" i="11"/>
  <c r="AF5306" i="11"/>
  <c r="Z5306" i="11" s="1"/>
  <c r="AH5306" i="11" s="1"/>
  <c r="AE5307" i="11"/>
  <c r="Z5307" i="11" s="1"/>
  <c r="AH5307" i="11" s="1"/>
  <c r="AL5308" i="11"/>
  <c r="AF5311" i="11"/>
  <c r="AB5316" i="11"/>
  <c r="AL5317" i="11"/>
  <c r="AL5318" i="11"/>
  <c r="AB5320" i="11"/>
  <c r="AE5322" i="11"/>
  <c r="AF5323" i="11"/>
  <c r="AL5323" i="11"/>
  <c r="AL5324" i="11"/>
  <c r="AF5325" i="11"/>
  <c r="AG5326" i="11"/>
  <c r="AF5330" i="11"/>
  <c r="AL5335" i="11"/>
  <c r="AB5336" i="11"/>
  <c r="AF5337" i="11"/>
  <c r="AE5337" i="11"/>
  <c r="AK5339" i="11"/>
  <c r="AG5340" i="11"/>
  <c r="AE5340" i="11"/>
  <c r="AG5341" i="11"/>
  <c r="AB5343" i="11"/>
  <c r="AL5345" i="11"/>
  <c r="AG5348" i="11"/>
  <c r="AF5348" i="11"/>
  <c r="AE5348" i="11"/>
  <c r="AB5348" i="11"/>
  <c r="AG5350" i="11"/>
  <c r="AF5350" i="11"/>
  <c r="AG5354" i="11"/>
  <c r="AG5356" i="11"/>
  <c r="AE5356" i="11"/>
  <c r="AB5356" i="11"/>
  <c r="AF5359" i="11"/>
  <c r="AG5359" i="11"/>
  <c r="AE5359" i="11"/>
  <c r="AD5359" i="11" s="1"/>
  <c r="AI5359" i="11" s="1"/>
  <c r="AJ5359" i="11" s="1"/>
  <c r="AG5367" i="11"/>
  <c r="AI5380" i="11"/>
  <c r="AJ5380" i="11" s="1"/>
  <c r="AB5400" i="11"/>
  <c r="AG5400" i="11"/>
  <c r="AF5412" i="11"/>
  <c r="Z5412" i="11" s="1"/>
  <c r="AG5412" i="11"/>
  <c r="AK5412" i="11"/>
  <c r="AL5412" i="11"/>
  <c r="AD5450" i="11"/>
  <c r="AI5450" i="11" s="1"/>
  <c r="AJ5450" i="11" s="1"/>
  <c r="Z5450" i="11"/>
  <c r="AH5450" i="11" s="1"/>
  <c r="AF5260" i="11"/>
  <c r="AF5264" i="11"/>
  <c r="AF5268" i="11"/>
  <c r="AF5272" i="11"/>
  <c r="AF5276" i="11"/>
  <c r="AF5280" i="11"/>
  <c r="AF5284" i="11"/>
  <c r="AD5284" i="11" s="1"/>
  <c r="AL5285" i="11"/>
  <c r="AF5288" i="11"/>
  <c r="Z5288" i="11" s="1"/>
  <c r="AH5288" i="11" s="1"/>
  <c r="AL5289" i="11"/>
  <c r="AL5293" i="11"/>
  <c r="AL5297" i="11"/>
  <c r="AG5307" i="11"/>
  <c r="AF5310" i="11"/>
  <c r="AD5310" i="11" s="1"/>
  <c r="AI5310" i="11" s="1"/>
  <c r="AJ5310" i="11" s="1"/>
  <c r="AE5313" i="11"/>
  <c r="AE5314" i="11"/>
  <c r="AF5315" i="11"/>
  <c r="AD5318" i="11"/>
  <c r="AI5318" i="11" s="1"/>
  <c r="AJ5318" i="11" s="1"/>
  <c r="AE5321" i="11"/>
  <c r="AF5322" i="11"/>
  <c r="AG5325" i="11"/>
  <c r="AG5330" i="11"/>
  <c r="AD5332" i="11"/>
  <c r="Z5332" i="11"/>
  <c r="AH5332" i="11" s="1"/>
  <c r="AG5333" i="11"/>
  <c r="AF5333" i="11"/>
  <c r="AK5334" i="11"/>
  <c r="AK5338" i="11"/>
  <c r="AL5339" i="11"/>
  <c r="AK5347" i="11"/>
  <c r="AD5353" i="11"/>
  <c r="AI5353" i="11" s="1"/>
  <c r="AJ5353" i="11" s="1"/>
  <c r="AE5365" i="11"/>
  <c r="Z5365" i="11" s="1"/>
  <c r="AH5365" i="11" s="1"/>
  <c r="AG5365" i="11"/>
  <c r="AK5365" i="11"/>
  <c r="AL5365" i="11"/>
  <c r="AK5374" i="11"/>
  <c r="AE5374" i="11"/>
  <c r="AD5374" i="11" s="1"/>
  <c r="AI5374" i="11" s="1"/>
  <c r="AJ5374" i="11" s="1"/>
  <c r="AG5374" i="11"/>
  <c r="AL5374" i="11"/>
  <c r="AK5382" i="11"/>
  <c r="AE5382" i="11"/>
  <c r="AL5382" i="11"/>
  <c r="AF5382" i="11"/>
  <c r="AG5386" i="11"/>
  <c r="AE5315" i="11"/>
  <c r="Z5315" i="11" s="1"/>
  <c r="AH5315" i="11" s="1"/>
  <c r="AF5319" i="11"/>
  <c r="AE5319" i="11"/>
  <c r="AL5320" i="11"/>
  <c r="AD5328" i="11"/>
  <c r="AI5328" i="11" s="1"/>
  <c r="AJ5328" i="11" s="1"/>
  <c r="AE5329" i="11"/>
  <c r="AL5334" i="11"/>
  <c r="AE5336" i="11"/>
  <c r="AL5338" i="11"/>
  <c r="Z5345" i="11"/>
  <c r="AH5345" i="11" s="1"/>
  <c r="AG5346" i="11"/>
  <c r="AF5346" i="11"/>
  <c r="Z5346" i="11" s="1"/>
  <c r="AH5346" i="11" s="1"/>
  <c r="AE5354" i="11"/>
  <c r="AG5360" i="11"/>
  <c r="AF5360" i="11"/>
  <c r="Z5360" i="11" s="1"/>
  <c r="AH5360" i="11" s="1"/>
  <c r="Z5368" i="11"/>
  <c r="AH5368" i="11" s="1"/>
  <c r="Z5376" i="11"/>
  <c r="AH5376" i="11" s="1"/>
  <c r="AF5383" i="11"/>
  <c r="AD5383" i="11" s="1"/>
  <c r="AI5383" i="11" s="1"/>
  <c r="AJ5383" i="11" s="1"/>
  <c r="AK5383" i="11"/>
  <c r="AL5383" i="11"/>
  <c r="AG5383" i="11"/>
  <c r="AD5388" i="11"/>
  <c r="AI5388" i="11" s="1"/>
  <c r="AJ5388" i="11" s="1"/>
  <c r="Z5388" i="11"/>
  <c r="AE5391" i="11"/>
  <c r="AD5438" i="11"/>
  <c r="AI5438" i="11" s="1"/>
  <c r="AJ5438" i="11" s="1"/>
  <c r="AB5443" i="11"/>
  <c r="AF5443" i="11"/>
  <c r="AE5341" i="11"/>
  <c r="AE5342" i="11"/>
  <c r="AD5342" i="11" s="1"/>
  <c r="AI5342" i="11" s="1"/>
  <c r="AJ5342" i="11" s="1"/>
  <c r="AF5343" i="11"/>
  <c r="AE5361" i="11"/>
  <c r="AG5361" i="11"/>
  <c r="AF5361" i="11"/>
  <c r="AK5370" i="11"/>
  <c r="AE5370" i="11"/>
  <c r="AF5370" i="11"/>
  <c r="AF5379" i="11"/>
  <c r="AK5379" i="11"/>
  <c r="AD5384" i="11"/>
  <c r="AI5384" i="11" s="1"/>
  <c r="AJ5384" i="11" s="1"/>
  <c r="AH5394" i="11"/>
  <c r="AI5394" i="11"/>
  <c r="AJ5394" i="11" s="1"/>
  <c r="AG5401" i="11"/>
  <c r="AE5401" i="11"/>
  <c r="AB5401" i="11"/>
  <c r="AG5407" i="11"/>
  <c r="AE5407" i="11"/>
  <c r="AL5407" i="11"/>
  <c r="AK5407" i="11"/>
  <c r="AB5411" i="11"/>
  <c r="AE5411" i="11"/>
  <c r="AG5411" i="11"/>
  <c r="AF5484" i="11"/>
  <c r="Z5484" i="11" s="1"/>
  <c r="AL5484" i="11"/>
  <c r="AK5484" i="11"/>
  <c r="AE5484" i="11"/>
  <c r="AG5343" i="11"/>
  <c r="AF5351" i="11"/>
  <c r="AE5358" i="11"/>
  <c r="AD5368" i="11"/>
  <c r="AE5369" i="11"/>
  <c r="AG5369" i="11"/>
  <c r="AF5369" i="11"/>
  <c r="AK5378" i="11"/>
  <c r="AE5378" i="11"/>
  <c r="AF5378" i="11"/>
  <c r="AG5379" i="11"/>
  <c r="AD5381" i="11"/>
  <c r="AI5381" i="11" s="1"/>
  <c r="AJ5381" i="11" s="1"/>
  <c r="Z5383" i="11"/>
  <c r="AH5383" i="11" s="1"/>
  <c r="AI5408" i="11"/>
  <c r="AJ5408" i="11" s="1"/>
  <c r="AB5416" i="11"/>
  <c r="AG5416" i="11"/>
  <c r="AL5352" i="11"/>
  <c r="AF5355" i="11"/>
  <c r="AE5357" i="11"/>
  <c r="AF5357" i="11"/>
  <c r="AF5358" i="11"/>
  <c r="AK5361" i="11"/>
  <c r="Z5362" i="11"/>
  <c r="AH5362" i="11" s="1"/>
  <c r="AL5364" i="11"/>
  <c r="AI5368" i="11"/>
  <c r="AJ5368" i="11" s="1"/>
  <c r="AD5372" i="11"/>
  <c r="AI5372" i="11" s="1"/>
  <c r="AJ5372" i="11" s="1"/>
  <c r="AE5373" i="11"/>
  <c r="Z5373" i="11" s="1"/>
  <c r="AH5373" i="11" s="1"/>
  <c r="AG5373" i="11"/>
  <c r="AF5373" i="11"/>
  <c r="AB5399" i="11"/>
  <c r="AE5399" i="11"/>
  <c r="AH5406" i="11"/>
  <c r="AF5424" i="11"/>
  <c r="AK5424" i="11"/>
  <c r="AG5424" i="11"/>
  <c r="AL5424" i="11"/>
  <c r="AE5424" i="11"/>
  <c r="AF5427" i="11"/>
  <c r="AF5436" i="11"/>
  <c r="AE5436" i="11"/>
  <c r="AD5436" i="11" s="1"/>
  <c r="AI5436" i="11" s="1"/>
  <c r="AJ5436" i="11" s="1"/>
  <c r="AK5436" i="11"/>
  <c r="AL5436" i="11"/>
  <c r="AF5363" i="11"/>
  <c r="AK5363" i="11"/>
  <c r="Z5366" i="11"/>
  <c r="AH5366" i="11" s="1"/>
  <c r="AL5368" i="11"/>
  <c r="AD5376" i="11"/>
  <c r="AI5376" i="11" s="1"/>
  <c r="AJ5376" i="11" s="1"/>
  <c r="AE5377" i="11"/>
  <c r="AG5377" i="11"/>
  <c r="AF5377" i="11"/>
  <c r="AB5385" i="11"/>
  <c r="AF5385" i="11"/>
  <c r="AF5387" i="11"/>
  <c r="Z5387" i="11" s="1"/>
  <c r="AH5387" i="11" s="1"/>
  <c r="AK5387" i="11"/>
  <c r="AE5387" i="11"/>
  <c r="AE5389" i="11"/>
  <c r="AF5392" i="11"/>
  <c r="AL5392" i="11"/>
  <c r="AK5392" i="11"/>
  <c r="AE5392" i="11"/>
  <c r="Z5392" i="11" s="1"/>
  <c r="AH5395" i="11"/>
  <c r="AF5411" i="11"/>
  <c r="AG5417" i="11"/>
  <c r="AE5417" i="11"/>
  <c r="AB5417" i="11"/>
  <c r="AG5439" i="11"/>
  <c r="AE5439" i="11"/>
  <c r="AD5439" i="11" s="1"/>
  <c r="AI5439" i="11" s="1"/>
  <c r="AJ5439" i="11" s="1"/>
  <c r="AL5439" i="11"/>
  <c r="AF5439" i="11"/>
  <c r="Z5447" i="11"/>
  <c r="AD5447" i="11"/>
  <c r="AL5386" i="11"/>
  <c r="AL5390" i="11"/>
  <c r="AD5398" i="11"/>
  <c r="AI5398" i="11" s="1"/>
  <c r="AJ5398" i="11" s="1"/>
  <c r="AF5405" i="11"/>
  <c r="Z5408" i="11"/>
  <c r="AH5408" i="11" s="1"/>
  <c r="AD5409" i="11"/>
  <c r="AI5409" i="11" s="1"/>
  <c r="AJ5409" i="11" s="1"/>
  <c r="AD5414" i="11"/>
  <c r="AI5414" i="11" s="1"/>
  <c r="AJ5414" i="11" s="1"/>
  <c r="AE5415" i="11"/>
  <c r="AD5415" i="11" s="1"/>
  <c r="AI5415" i="11" s="1"/>
  <c r="AJ5415" i="11" s="1"/>
  <c r="AF5421" i="11"/>
  <c r="AE5421" i="11"/>
  <c r="AK5423" i="11"/>
  <c r="AD5425" i="11"/>
  <c r="AI5425" i="11" s="1"/>
  <c r="AJ5425" i="11" s="1"/>
  <c r="AD5430" i="11"/>
  <c r="AF5431" i="11"/>
  <c r="AK5432" i="11"/>
  <c r="AB5454" i="11"/>
  <c r="AG5454" i="11"/>
  <c r="AF5454" i="11"/>
  <c r="AL5456" i="11"/>
  <c r="AG5456" i="11"/>
  <c r="Z5456" i="11" s="1"/>
  <c r="AH5456" i="11" s="1"/>
  <c r="AF5456" i="11"/>
  <c r="AE5456" i="11"/>
  <c r="AE5463" i="11"/>
  <c r="AL5463" i="11"/>
  <c r="AK5463" i="11"/>
  <c r="AG5463" i="11"/>
  <c r="AB5466" i="11"/>
  <c r="AG5466" i="11"/>
  <c r="AF5466" i="11"/>
  <c r="AE5466" i="11"/>
  <c r="AF5468" i="11"/>
  <c r="Z5468" i="11" s="1"/>
  <c r="AH5468" i="11" s="1"/>
  <c r="AL5468" i="11"/>
  <c r="AK5468" i="11"/>
  <c r="AG5468" i="11"/>
  <c r="Z5469" i="11"/>
  <c r="AH5469" i="11" s="1"/>
  <c r="AG5477" i="11"/>
  <c r="AE5477" i="11"/>
  <c r="AG5493" i="11"/>
  <c r="AE5493" i="11"/>
  <c r="AE5495" i="11"/>
  <c r="AL5495" i="11"/>
  <c r="AK5495" i="11"/>
  <c r="AF5500" i="11"/>
  <c r="AL5500" i="11"/>
  <c r="AK5500" i="11"/>
  <c r="AG5500" i="11"/>
  <c r="AG5545" i="11"/>
  <c r="AE5545" i="11"/>
  <c r="AB5545" i="11"/>
  <c r="AG5381" i="11"/>
  <c r="AG5385" i="11"/>
  <c r="AE5386" i="11"/>
  <c r="AG5389" i="11"/>
  <c r="AE5390" i="11"/>
  <c r="AD5390" i="11" s="1"/>
  <c r="AI5390" i="11" s="1"/>
  <c r="AJ5390" i="11" s="1"/>
  <c r="AK5395" i="11"/>
  <c r="AB5396" i="11"/>
  <c r="AK5396" i="11"/>
  <c r="AF5399" i="11"/>
  <c r="AF5404" i="11"/>
  <c r="AE5404" i="11"/>
  <c r="AD5404" i="11" s="1"/>
  <c r="AI5404" i="11" s="1"/>
  <c r="AJ5404" i="11" s="1"/>
  <c r="AF5410" i="11"/>
  <c r="Z5410" i="11" s="1"/>
  <c r="AH5410" i="11" s="1"/>
  <c r="AF5415" i="11"/>
  <c r="AF5420" i="11"/>
  <c r="AE5420" i="11"/>
  <c r="AG5421" i="11"/>
  <c r="AD5421" i="11" s="1"/>
  <c r="AI5421" i="11" s="1"/>
  <c r="AJ5421" i="11" s="1"/>
  <c r="AL5423" i="11"/>
  <c r="AL5426" i="11"/>
  <c r="AF5426" i="11"/>
  <c r="Z5426" i="11" s="1"/>
  <c r="AH5426" i="11" s="1"/>
  <c r="AK5428" i="11"/>
  <c r="AD5433" i="11"/>
  <c r="AI5433" i="11" s="1"/>
  <c r="AJ5433" i="11" s="1"/>
  <c r="AD5441" i="11"/>
  <c r="Z5448" i="11"/>
  <c r="AF5453" i="11"/>
  <c r="AL5453" i="11"/>
  <c r="AG5453" i="11"/>
  <c r="AE5453" i="11"/>
  <c r="AK5456" i="11"/>
  <c r="AB5467" i="11"/>
  <c r="AG5467" i="11"/>
  <c r="AF5471" i="11"/>
  <c r="AD5473" i="11"/>
  <c r="AB5477" i="11"/>
  <c r="Z5489" i="11"/>
  <c r="AH5489" i="11" s="1"/>
  <c r="AB5493" i="11"/>
  <c r="AK5504" i="11"/>
  <c r="AF5504" i="11"/>
  <c r="AD5504" i="11" s="1"/>
  <c r="AI5504" i="11" s="1"/>
  <c r="AJ5504" i="11" s="1"/>
  <c r="AL5504" i="11"/>
  <c r="AG5504" i="11"/>
  <c r="Z5494" i="11"/>
  <c r="AB5498" i="11"/>
  <c r="AG5498" i="11"/>
  <c r="AF5498" i="11"/>
  <c r="AE5498" i="11"/>
  <c r="AL5384" i="11"/>
  <c r="AL5388" i="11"/>
  <c r="AG5398" i="11"/>
  <c r="Z5398" i="11" s="1"/>
  <c r="AH5398" i="11" s="1"/>
  <c r="AF5413" i="11"/>
  <c r="AD5413" i="11" s="1"/>
  <c r="AI5413" i="11" s="1"/>
  <c r="AJ5413" i="11" s="1"/>
  <c r="AG5414" i="11"/>
  <c r="AE5423" i="11"/>
  <c r="AF5429" i="11"/>
  <c r="AD5429" i="11" s="1"/>
  <c r="AL5438" i="11"/>
  <c r="AH5448" i="11"/>
  <c r="AF5448" i="11"/>
  <c r="AD5448" i="11" s="1"/>
  <c r="AI5448" i="11" s="1"/>
  <c r="AJ5448" i="11" s="1"/>
  <c r="AE5467" i="11"/>
  <c r="AB5482" i="11"/>
  <c r="AG5482" i="11"/>
  <c r="AF5482" i="11"/>
  <c r="AE5482" i="11"/>
  <c r="AH5494" i="11"/>
  <c r="AF5423" i="11"/>
  <c r="AE5428" i="11"/>
  <c r="Z5428" i="11" s="1"/>
  <c r="AF5432" i="11"/>
  <c r="AE5432" i="11"/>
  <c r="AG5432" i="11"/>
  <c r="AK5452" i="11"/>
  <c r="AG5452" i="11"/>
  <c r="AF5452" i="11"/>
  <c r="Z5452" i="11" s="1"/>
  <c r="AH5452" i="11" s="1"/>
  <c r="AB5471" i="11"/>
  <c r="AG5471" i="11"/>
  <c r="AE5471" i="11"/>
  <c r="AH5474" i="11"/>
  <c r="AL5381" i="11"/>
  <c r="AL5385" i="11"/>
  <c r="AL5389" i="11"/>
  <c r="AF5401" i="11"/>
  <c r="Z5409" i="11"/>
  <c r="AH5409" i="11" s="1"/>
  <c r="AF5417" i="11"/>
  <c r="Z5425" i="11"/>
  <c r="AH5425" i="11" s="1"/>
  <c r="AG5428" i="11"/>
  <c r="AD5434" i="11"/>
  <c r="AI5434" i="11" s="1"/>
  <c r="AJ5434" i="11" s="1"/>
  <c r="AG5435" i="11"/>
  <c r="AE5435" i="11"/>
  <c r="Z5439" i="11"/>
  <c r="AH5439" i="11" s="1"/>
  <c r="AF5440" i="11"/>
  <c r="AE5440" i="11"/>
  <c r="AK5440" i="11"/>
  <c r="AG5440" i="11"/>
  <c r="AD5442" i="11"/>
  <c r="AI5442" i="11" s="1"/>
  <c r="AJ5442" i="11" s="1"/>
  <c r="AG5443" i="11"/>
  <c r="AE5443" i="11"/>
  <c r="AD5449" i="11"/>
  <c r="AI5449" i="11" s="1"/>
  <c r="AJ5449" i="11" s="1"/>
  <c r="AL5455" i="11"/>
  <c r="AG5455" i="11"/>
  <c r="AF5455" i="11"/>
  <c r="AK5455" i="11"/>
  <c r="AG5459" i="11"/>
  <c r="AE5459" i="11"/>
  <c r="AL5459" i="11"/>
  <c r="AK5459" i="11"/>
  <c r="AF5495" i="11"/>
  <c r="AI5499" i="11"/>
  <c r="AJ5499" i="11" s="1"/>
  <c r="AE5385" i="11"/>
  <c r="AF5400" i="11"/>
  <c r="AE5400" i="11"/>
  <c r="AL5406" i="11"/>
  <c r="AF5406" i="11"/>
  <c r="Z5406" i="11" s="1"/>
  <c r="Z5414" i="11"/>
  <c r="AH5414" i="11" s="1"/>
  <c r="AF5416" i="11"/>
  <c r="AE5416" i="11"/>
  <c r="AL5422" i="11"/>
  <c r="AF5422" i="11"/>
  <c r="Z5430" i="11"/>
  <c r="AH5430" i="11" s="1"/>
  <c r="AE5431" i="11"/>
  <c r="Z5433" i="11"/>
  <c r="AH5433" i="11" s="1"/>
  <c r="AK5435" i="11"/>
  <c r="Z5441" i="11"/>
  <c r="AK5443" i="11"/>
  <c r="AH5449" i="11"/>
  <c r="AL5452" i="11"/>
  <c r="AB5457" i="11"/>
  <c r="AG5457" i="11"/>
  <c r="AG5461" i="11"/>
  <c r="AE5461" i="11"/>
  <c r="AF5463" i="11"/>
  <c r="AE5468" i="11"/>
  <c r="AB5472" i="11"/>
  <c r="AG5472" i="11"/>
  <c r="AB5476" i="11"/>
  <c r="AE5479" i="11"/>
  <c r="AD5479" i="11" s="1"/>
  <c r="AI5479" i="11" s="1"/>
  <c r="AJ5479" i="11" s="1"/>
  <c r="AL5479" i="11"/>
  <c r="AK5479" i="11"/>
  <c r="AB5487" i="11"/>
  <c r="AG5487" i="11"/>
  <c r="AE5487" i="11"/>
  <c r="AB5492" i="11"/>
  <c r="AG5495" i="11"/>
  <c r="AE5500" i="11"/>
  <c r="AD5500" i="11" s="1"/>
  <c r="AI5500" i="11" s="1"/>
  <c r="AJ5500" i="11" s="1"/>
  <c r="AG5506" i="11"/>
  <c r="AB5506" i="11"/>
  <c r="AE5507" i="11"/>
  <c r="AG5507" i="11"/>
  <c r="AE5515" i="11"/>
  <c r="AD5515" i="11" s="1"/>
  <c r="AI5515" i="11" s="1"/>
  <c r="AJ5515" i="11" s="1"/>
  <c r="AK5515" i="11"/>
  <c r="AG5515" i="11"/>
  <c r="AL5515" i="11"/>
  <c r="AK5520" i="11"/>
  <c r="AG5520" i="11"/>
  <c r="AF5520" i="11"/>
  <c r="AE5520" i="11"/>
  <c r="Z5459" i="11"/>
  <c r="AL5462" i="11"/>
  <c r="AF5462" i="11"/>
  <c r="Z5462" i="11" s="1"/>
  <c r="AH5462" i="11" s="1"/>
  <c r="AF5472" i="11"/>
  <c r="AE5472" i="11"/>
  <c r="AG5473" i="11"/>
  <c r="Z5473" i="11" s="1"/>
  <c r="AL5475" i="11"/>
  <c r="AL5478" i="11"/>
  <c r="AF5478" i="11"/>
  <c r="Z5478" i="11" s="1"/>
  <c r="AH5478" i="11" s="1"/>
  <c r="AK5480" i="11"/>
  <c r="AF5483" i="11"/>
  <c r="AD5483" i="11" s="1"/>
  <c r="AH5483" i="11" s="1"/>
  <c r="AF5488" i="11"/>
  <c r="Z5488" i="11" s="1"/>
  <c r="AH5488" i="11" s="1"/>
  <c r="AE5488" i="11"/>
  <c r="AG5489" i="11"/>
  <c r="AD5489" i="11" s="1"/>
  <c r="AI5489" i="11" s="1"/>
  <c r="AJ5489" i="11" s="1"/>
  <c r="Z5491" i="11"/>
  <c r="AH5491" i="11" s="1"/>
  <c r="AL5491" i="11"/>
  <c r="AL5494" i="11"/>
  <c r="AK5496" i="11"/>
  <c r="AF5499" i="11"/>
  <c r="AK5507" i="11"/>
  <c r="AL5520" i="11"/>
  <c r="AH5559" i="11"/>
  <c r="AI5559" i="11"/>
  <c r="AJ5559" i="11" s="1"/>
  <c r="AG5560" i="11"/>
  <c r="AB5560" i="11"/>
  <c r="AF5461" i="11"/>
  <c r="Z5461" i="11" s="1"/>
  <c r="AH5461" i="11" s="1"/>
  <c r="AF5477" i="11"/>
  <c r="AL5480" i="11"/>
  <c r="AG5483" i="11"/>
  <c r="AG5488" i="11"/>
  <c r="AF5493" i="11"/>
  <c r="AL5496" i="11"/>
  <c r="AB5497" i="11"/>
  <c r="AG5499" i="11"/>
  <c r="AG5502" i="11"/>
  <c r="AB5502" i="11"/>
  <c r="AG5503" i="11"/>
  <c r="AE5506" i="11"/>
  <c r="AL5507" i="11"/>
  <c r="AE5511" i="11"/>
  <c r="AK5511" i="11"/>
  <c r="AG5511" i="11"/>
  <c r="AL5511" i="11"/>
  <c r="AK5516" i="11"/>
  <c r="AG5516" i="11"/>
  <c r="AF5516" i="11"/>
  <c r="AE5516" i="11"/>
  <c r="AD5516" i="11" s="1"/>
  <c r="AI5516" i="11" s="1"/>
  <c r="AJ5516" i="11" s="1"/>
  <c r="AK5437" i="11"/>
  <c r="AK5441" i="11"/>
  <c r="AK5445" i="11"/>
  <c r="AK5447" i="11"/>
  <c r="AK5448" i="11"/>
  <c r="AD5459" i="11"/>
  <c r="AI5459" i="11" s="1"/>
  <c r="AJ5459" i="11" s="1"/>
  <c r="AF5460" i="11"/>
  <c r="AE5460" i="11"/>
  <c r="AD5460" i="11" s="1"/>
  <c r="AI5460" i="11" s="1"/>
  <c r="AJ5460" i="11" s="1"/>
  <c r="AL5466" i="11"/>
  <c r="AF5476" i="11"/>
  <c r="AE5476" i="11"/>
  <c r="AL5482" i="11"/>
  <c r="AF5492" i="11"/>
  <c r="AE5492" i="11"/>
  <c r="AL5498" i="11"/>
  <c r="AI5503" i="11"/>
  <c r="AJ5503" i="11" s="1"/>
  <c r="AD5505" i="11"/>
  <c r="AI5505" i="11" s="1"/>
  <c r="AJ5505" i="11" s="1"/>
  <c r="AL5506" i="11"/>
  <c r="AF5506" i="11"/>
  <c r="AL5516" i="11"/>
  <c r="AD5517" i="11"/>
  <c r="Z5530" i="11"/>
  <c r="AH5530" i="11" s="1"/>
  <c r="AF5536" i="11"/>
  <c r="AL5536" i="11"/>
  <c r="AK5536" i="11"/>
  <c r="AG5536" i="11"/>
  <c r="AD5618" i="11"/>
  <c r="AI5618" i="11" s="1"/>
  <c r="AJ5618" i="11" s="1"/>
  <c r="Z5618" i="11"/>
  <c r="AH5618" i="11" s="1"/>
  <c r="AL5397" i="11"/>
  <c r="AL5401" i="11"/>
  <c r="AL5405" i="11"/>
  <c r="AL5409" i="11"/>
  <c r="AL5413" i="11"/>
  <c r="AL5417" i="11"/>
  <c r="AL5421" i="11"/>
  <c r="AL5425" i="11"/>
  <c r="AL5429" i="11"/>
  <c r="AL5433" i="11"/>
  <c r="AL5437" i="11"/>
  <c r="AL5441" i="11"/>
  <c r="AL5445" i="11"/>
  <c r="AD5458" i="11"/>
  <c r="AI5458" i="11" s="1"/>
  <c r="AJ5458" i="11" s="1"/>
  <c r="AH5459" i="11"/>
  <c r="AD5469" i="11"/>
  <c r="AI5469" i="11" s="1"/>
  <c r="AJ5469" i="11" s="1"/>
  <c r="AE5470" i="11"/>
  <c r="AD5474" i="11"/>
  <c r="AI5474" i="11" s="1"/>
  <c r="AJ5474" i="11" s="1"/>
  <c r="AE5475" i="11"/>
  <c r="AF5481" i="11"/>
  <c r="AD5485" i="11"/>
  <c r="AI5485" i="11" s="1"/>
  <c r="AJ5485" i="11" s="1"/>
  <c r="AE5486" i="11"/>
  <c r="AD5486" i="11" s="1"/>
  <c r="AI5486" i="11" s="1"/>
  <c r="AJ5486" i="11" s="1"/>
  <c r="AD5490" i="11"/>
  <c r="AI5490" i="11" s="1"/>
  <c r="AJ5490" i="11" s="1"/>
  <c r="AE5491" i="11"/>
  <c r="AD5491" i="11" s="1"/>
  <c r="AI5491" i="11" s="1"/>
  <c r="AJ5491" i="11" s="1"/>
  <c r="AF5497" i="11"/>
  <c r="AK5499" i="11"/>
  <c r="AD5501" i="11"/>
  <c r="AI5501" i="11" s="1"/>
  <c r="AJ5501" i="11" s="1"/>
  <c r="AE5502" i="11"/>
  <c r="AK5503" i="11"/>
  <c r="AK5508" i="11"/>
  <c r="AG5508" i="11"/>
  <c r="AF5508" i="11"/>
  <c r="AE5508" i="11"/>
  <c r="Z5508" i="11" s="1"/>
  <c r="AH5508" i="11" s="1"/>
  <c r="AK5512" i="11"/>
  <c r="AG5512" i="11"/>
  <c r="AF5512" i="11"/>
  <c r="AE5512" i="11"/>
  <c r="Z5512" i="11" s="1"/>
  <c r="AH5512" i="11" s="1"/>
  <c r="AI5517" i="11"/>
  <c r="AJ5517" i="11" s="1"/>
  <c r="AG5522" i="11"/>
  <c r="AF5522" i="11"/>
  <c r="AE5522" i="11"/>
  <c r="AB5522" i="11"/>
  <c r="AB5539" i="11"/>
  <c r="AG5539" i="11"/>
  <c r="AE5539" i="11"/>
  <c r="AF5475" i="11"/>
  <c r="AE5480" i="11"/>
  <c r="Z5483" i="11"/>
  <c r="AF5491" i="11"/>
  <c r="AE5496" i="11"/>
  <c r="Z5499" i="11"/>
  <c r="AH5499" i="11" s="1"/>
  <c r="AF5502" i="11"/>
  <c r="AL5503" i="11"/>
  <c r="AD5513" i="11"/>
  <c r="AG5528" i="11"/>
  <c r="AF5528" i="11"/>
  <c r="AB5528" i="11"/>
  <c r="AB5550" i="11"/>
  <c r="AF5550" i="11"/>
  <c r="Z5605" i="11"/>
  <c r="AD5605" i="11"/>
  <c r="AE5446" i="11"/>
  <c r="AD5452" i="11"/>
  <c r="AI5452" i="11" s="1"/>
  <c r="AJ5452" i="11" s="1"/>
  <c r="AE5458" i="11"/>
  <c r="Z5458" i="11" s="1"/>
  <c r="AH5458" i="11" s="1"/>
  <c r="AG5470" i="11"/>
  <c r="Z5470" i="11" s="1"/>
  <c r="AH5470" i="11" s="1"/>
  <c r="AD5478" i="11"/>
  <c r="AI5478" i="11" s="1"/>
  <c r="AJ5478" i="11" s="1"/>
  <c r="AG5480" i="11"/>
  <c r="AH5484" i="11"/>
  <c r="AG5486" i="11"/>
  <c r="AL5488" i="11"/>
  <c r="AD5494" i="11"/>
  <c r="AI5494" i="11" s="1"/>
  <c r="AJ5494" i="11" s="1"/>
  <c r="AG5496" i="11"/>
  <c r="Z5503" i="11"/>
  <c r="AH5503" i="11" s="1"/>
  <c r="AD5509" i="11"/>
  <c r="AI5509" i="11" s="1"/>
  <c r="AJ5509" i="11" s="1"/>
  <c r="AI5513" i="11"/>
  <c r="AJ5513" i="11" s="1"/>
  <c r="AE5519" i="11"/>
  <c r="Z5519" i="11" s="1"/>
  <c r="AH5519" i="11" s="1"/>
  <c r="AK5519" i="11"/>
  <c r="AG5519" i="11"/>
  <c r="AL5519" i="11"/>
  <c r="Z5524" i="11"/>
  <c r="AH5524" i="11" s="1"/>
  <c r="AG5525" i="11"/>
  <c r="AB5525" i="11"/>
  <c r="AG5544" i="11"/>
  <c r="AB5544" i="11"/>
  <c r="AE5547" i="11"/>
  <c r="AD5547" i="11" s="1"/>
  <c r="AI5547" i="11" s="1"/>
  <c r="AJ5547" i="11" s="1"/>
  <c r="AL5547" i="11"/>
  <c r="AK5547" i="11"/>
  <c r="AG5547" i="11"/>
  <c r="AG5567" i="11"/>
  <c r="AE5567" i="11"/>
  <c r="AB5567" i="11"/>
  <c r="AL5523" i="11"/>
  <c r="AL5524" i="11"/>
  <c r="AK5525" i="11"/>
  <c r="AE5535" i="11"/>
  <c r="AD5535" i="11" s="1"/>
  <c r="AI5535" i="11" s="1"/>
  <c r="AJ5535" i="11" s="1"/>
  <c r="AF5541" i="11"/>
  <c r="AE5541" i="11"/>
  <c r="AK5543" i="11"/>
  <c r="AD5568" i="11"/>
  <c r="AI5568" i="11" s="1"/>
  <c r="AJ5568" i="11" s="1"/>
  <c r="AB5630" i="11"/>
  <c r="AG5630" i="11"/>
  <c r="AL5457" i="11"/>
  <c r="AL5461" i="11"/>
  <c r="AL5465" i="11"/>
  <c r="AL5469" i="11"/>
  <c r="AL5473" i="11"/>
  <c r="AL5477" i="11"/>
  <c r="AL5481" i="11"/>
  <c r="AL5485" i="11"/>
  <c r="AL5489" i="11"/>
  <c r="AL5493" i="11"/>
  <c r="AL5497" i="11"/>
  <c r="AL5501" i="11"/>
  <c r="AL5505" i="11"/>
  <c r="AL5509" i="11"/>
  <c r="AB5510" i="11"/>
  <c r="AL5513" i="11"/>
  <c r="AB5514" i="11"/>
  <c r="AL5517" i="11"/>
  <c r="AB5518" i="11"/>
  <c r="AF5521" i="11"/>
  <c r="AB5526" i="11"/>
  <c r="AB5529" i="11"/>
  <c r="AK5531" i="11"/>
  <c r="AK5532" i="11"/>
  <c r="AF5535" i="11"/>
  <c r="AF5540" i="11"/>
  <c r="AE5540" i="11"/>
  <c r="AG5541" i="11"/>
  <c r="AL5543" i="11"/>
  <c r="AK5548" i="11"/>
  <c r="AG5549" i="11"/>
  <c r="AE5549" i="11"/>
  <c r="AB5558" i="11"/>
  <c r="AF5558" i="11"/>
  <c r="AG5563" i="11"/>
  <c r="AB5563" i="11"/>
  <c r="AE5569" i="11"/>
  <c r="AB5569" i="11"/>
  <c r="AF5569" i="11"/>
  <c r="AG5625" i="11"/>
  <c r="AK5625" i="11"/>
  <c r="AF5625" i="11"/>
  <c r="AE5625" i="11"/>
  <c r="AD5625" i="11" s="1"/>
  <c r="AL5625" i="11"/>
  <c r="AE5523" i="11"/>
  <c r="AE5524" i="11"/>
  <c r="AD5524" i="11" s="1"/>
  <c r="AI5524" i="11" s="1"/>
  <c r="AJ5524" i="11" s="1"/>
  <c r="AF5525" i="11"/>
  <c r="AD5530" i="11"/>
  <c r="AI5530" i="11" s="1"/>
  <c r="AJ5530" i="11" s="1"/>
  <c r="AD5533" i="11"/>
  <c r="AI5533" i="11" s="1"/>
  <c r="AJ5533" i="11" s="1"/>
  <c r="AE5534" i="11"/>
  <c r="AG5535" i="11"/>
  <c r="AG5540" i="11"/>
  <c r="AF5545" i="11"/>
  <c r="AL5548" i="11"/>
  <c r="AG5550" i="11"/>
  <c r="AK5555" i="11"/>
  <c r="AG5555" i="11"/>
  <c r="AF5555" i="11"/>
  <c r="Z5555" i="11" s="1"/>
  <c r="AH5555" i="11" s="1"/>
  <c r="AF5566" i="11"/>
  <c r="AE5566" i="11"/>
  <c r="AD5566" i="11" s="1"/>
  <c r="AI5566" i="11" s="1"/>
  <c r="AJ5566" i="11" s="1"/>
  <c r="AL5566" i="11"/>
  <c r="AK5566" i="11"/>
  <c r="AG5566" i="11"/>
  <c r="AD5573" i="11"/>
  <c r="AI5573" i="11" s="1"/>
  <c r="AJ5573" i="11" s="1"/>
  <c r="Z5573" i="11"/>
  <c r="AK5578" i="11"/>
  <c r="AG5578" i="11"/>
  <c r="AF5578" i="11"/>
  <c r="AE5578" i="11"/>
  <c r="AF5594" i="11"/>
  <c r="AE5594" i="11"/>
  <c r="AB5594" i="11"/>
  <c r="AG5594" i="11"/>
  <c r="AF5457" i="11"/>
  <c r="AG5521" i="11"/>
  <c r="AF5523" i="11"/>
  <c r="AF5524" i="11"/>
  <c r="AE5525" i="11"/>
  <c r="AL5526" i="11"/>
  <c r="AE5526" i="11"/>
  <c r="AF5529" i="11"/>
  <c r="AL5534" i="11"/>
  <c r="AF5534" i="11"/>
  <c r="AF5539" i="11"/>
  <c r="AF5544" i="11"/>
  <c r="AE5544" i="11"/>
  <c r="AH5546" i="11"/>
  <c r="AE5552" i="11"/>
  <c r="Z5589" i="11"/>
  <c r="AH5589" i="11" s="1"/>
  <c r="AB5622" i="11"/>
  <c r="AG5622" i="11"/>
  <c r="AE5514" i="11"/>
  <c r="AE5518" i="11"/>
  <c r="AF5527" i="11"/>
  <c r="AE5531" i="11"/>
  <c r="Z5531" i="11" s="1"/>
  <c r="AE5532" i="11"/>
  <c r="Z5532" i="11" s="1"/>
  <c r="AH5532" i="11" s="1"/>
  <c r="AG5534" i="11"/>
  <c r="Z5536" i="11"/>
  <c r="AE5538" i="11"/>
  <c r="Z5538" i="11" s="1"/>
  <c r="AH5538" i="11" s="1"/>
  <c r="AE5543" i="11"/>
  <c r="AF5549" i="11"/>
  <c r="AD5549" i="11" s="1"/>
  <c r="AG5558" i="11"/>
  <c r="Z5564" i="11"/>
  <c r="AH5564" i="11" s="1"/>
  <c r="AL5586" i="11"/>
  <c r="AK5586" i="11"/>
  <c r="AG5586" i="11"/>
  <c r="AF5586" i="11"/>
  <c r="AE5586" i="11"/>
  <c r="AB5600" i="11"/>
  <c r="AF5600" i="11"/>
  <c r="Z5607" i="11"/>
  <c r="AH5607" i="11" s="1"/>
  <c r="AF5543" i="11"/>
  <c r="Z5543" i="11" s="1"/>
  <c r="AH5543" i="11" s="1"/>
  <c r="AE5548" i="11"/>
  <c r="AF5556" i="11"/>
  <c r="AG5556" i="11"/>
  <c r="AE5556" i="11"/>
  <c r="AL5556" i="11"/>
  <c r="AD5583" i="11"/>
  <c r="AI5583" i="11" s="1"/>
  <c r="AJ5583" i="11" s="1"/>
  <c r="AD5590" i="11"/>
  <c r="AI5590" i="11" s="1"/>
  <c r="AJ5590" i="11" s="1"/>
  <c r="Z5590" i="11"/>
  <c r="AH5590" i="11" s="1"/>
  <c r="AE5597" i="11"/>
  <c r="AB5597" i="11"/>
  <c r="AB5604" i="11"/>
  <c r="AG5604" i="11"/>
  <c r="AF5604" i="11"/>
  <c r="AB5617" i="11"/>
  <c r="AG5617" i="11"/>
  <c r="AD5536" i="11"/>
  <c r="AF5537" i="11"/>
  <c r="Z5537" i="11" s="1"/>
  <c r="AH5537" i="11" s="1"/>
  <c r="AG5538" i="11"/>
  <c r="AL5540" i="11"/>
  <c r="AE5542" i="11"/>
  <c r="AD5542" i="11" s="1"/>
  <c r="AI5542" i="11" s="1"/>
  <c r="AJ5542" i="11" s="1"/>
  <c r="AD5546" i="11"/>
  <c r="AI5546" i="11" s="1"/>
  <c r="AJ5546" i="11" s="1"/>
  <c r="AG5548" i="11"/>
  <c r="AD5548" i="11" s="1"/>
  <c r="AI5548" i="11" s="1"/>
  <c r="AJ5548" i="11" s="1"/>
  <c r="AK5554" i="11"/>
  <c r="AG5554" i="11"/>
  <c r="AF5554" i="11"/>
  <c r="Z5554" i="11" s="1"/>
  <c r="AH5554" i="11" s="1"/>
  <c r="AF5557" i="11"/>
  <c r="AE5557" i="11"/>
  <c r="AB5557" i="11"/>
  <c r="AG5620" i="11"/>
  <c r="AE5620" i="11"/>
  <c r="AD5620" i="11" s="1"/>
  <c r="AI5620" i="11" s="1"/>
  <c r="AJ5620" i="11" s="1"/>
  <c r="AL5620" i="11"/>
  <c r="AK5620" i="11"/>
  <c r="AL5533" i="11"/>
  <c r="AL5537" i="11"/>
  <c r="AL5541" i="11"/>
  <c r="AL5545" i="11"/>
  <c r="AE5550" i="11"/>
  <c r="AE5551" i="11"/>
  <c r="AD5551" i="11" s="1"/>
  <c r="AI5551" i="11" s="1"/>
  <c r="AJ5551" i="11" s="1"/>
  <c r="AF5552" i="11"/>
  <c r="AK5562" i="11"/>
  <c r="AI5564" i="11"/>
  <c r="AJ5564" i="11" s="1"/>
  <c r="AD5572" i="11"/>
  <c r="AH5572" i="11" s="1"/>
  <c r="AK5582" i="11"/>
  <c r="AG5582" i="11"/>
  <c r="AF5582" i="11"/>
  <c r="AE5582" i="11"/>
  <c r="AL5582" i="11"/>
  <c r="AD5602" i="11"/>
  <c r="AI5602" i="11" s="1"/>
  <c r="AJ5602" i="11" s="1"/>
  <c r="Z5623" i="11"/>
  <c r="AH5623" i="11" s="1"/>
  <c r="Z5633" i="11"/>
  <c r="AH5633" i="11" s="1"/>
  <c r="AD5633" i="11"/>
  <c r="AL5641" i="11"/>
  <c r="AG5641" i="11"/>
  <c r="AF5641" i="11"/>
  <c r="AK5641" i="11"/>
  <c r="AE5641" i="11"/>
  <c r="AG5552" i="11"/>
  <c r="AF5553" i="11"/>
  <c r="AD5553" i="11" s="1"/>
  <c r="AI5553" i="11" s="1"/>
  <c r="AJ5553" i="11" s="1"/>
  <c r="AL5557" i="11"/>
  <c r="AF5560" i="11"/>
  <c r="AL5560" i="11"/>
  <c r="AE5560" i="11"/>
  <c r="Z5565" i="11"/>
  <c r="AD5584" i="11"/>
  <c r="AB5588" i="11"/>
  <c r="AG5588" i="11"/>
  <c r="AF5588" i="11"/>
  <c r="AF5563" i="11"/>
  <c r="AK5563" i="11"/>
  <c r="AE5563" i="11"/>
  <c r="AD5581" i="11"/>
  <c r="AI5581" i="11" s="1"/>
  <c r="AJ5581" i="11" s="1"/>
  <c r="AI5584" i="11"/>
  <c r="AJ5584" i="11" s="1"/>
  <c r="AB5595" i="11"/>
  <c r="AF5595" i="11"/>
  <c r="AE5609" i="11"/>
  <c r="AD5609" i="11" s="1"/>
  <c r="AI5609" i="11" s="1"/>
  <c r="AJ5609" i="11" s="1"/>
  <c r="AK5609" i="11"/>
  <c r="AG5609" i="11"/>
  <c r="AL5609" i="11"/>
  <c r="AL5613" i="11"/>
  <c r="AG5613" i="11"/>
  <c r="Z5613" i="11" s="1"/>
  <c r="AH5613" i="11" s="1"/>
  <c r="AF5613" i="11"/>
  <c r="AK5613" i="11"/>
  <c r="AG5642" i="11"/>
  <c r="AB5642" i="11"/>
  <c r="AF5642" i="11"/>
  <c r="AH5573" i="11"/>
  <c r="AD5585" i="11"/>
  <c r="AI5585" i="11" s="1"/>
  <c r="AJ5585" i="11" s="1"/>
  <c r="AH5598" i="11"/>
  <c r="AD5601" i="11"/>
  <c r="AH5601" i="11" s="1"/>
  <c r="AF5562" i="11"/>
  <c r="AD5562" i="11" s="1"/>
  <c r="AI5562" i="11" s="1"/>
  <c r="AJ5562" i="11" s="1"/>
  <c r="AF5567" i="11"/>
  <c r="AH5581" i="11"/>
  <c r="AD5589" i="11"/>
  <c r="AI5589" i="11" s="1"/>
  <c r="AJ5589" i="11" s="1"/>
  <c r="AG5595" i="11"/>
  <c r="Z5596" i="11"/>
  <c r="AD5596" i="11"/>
  <c r="AI5596" i="11" s="1"/>
  <c r="AJ5596" i="11" s="1"/>
  <c r="AG5600" i="11"/>
  <c r="AI5601" i="11"/>
  <c r="AJ5601" i="11" s="1"/>
  <c r="AL5614" i="11"/>
  <c r="AF5629" i="11"/>
  <c r="AL5629" i="11"/>
  <c r="AK5629" i="11"/>
  <c r="AE5629" i="11"/>
  <c r="AB5636" i="11"/>
  <c r="AG5636" i="11"/>
  <c r="AF5636" i="11"/>
  <c r="AE5636" i="11"/>
  <c r="AB5561" i="11"/>
  <c r="AG5561" i="11"/>
  <c r="AG5562" i="11"/>
  <c r="AK5570" i="11"/>
  <c r="AG5570" i="11"/>
  <c r="AF5570" i="11"/>
  <c r="AE5570" i="11"/>
  <c r="AL5570" i="11"/>
  <c r="AK5574" i="11"/>
  <c r="AG5574" i="11"/>
  <c r="AF5574" i="11"/>
  <c r="AE5574" i="11"/>
  <c r="AL5574" i="11"/>
  <c r="Z5592" i="11"/>
  <c r="AH5592" i="11" s="1"/>
  <c r="AE5632" i="11"/>
  <c r="AG5632" i="11"/>
  <c r="AF5632" i="11"/>
  <c r="AB5632" i="11"/>
  <c r="AG5565" i="11"/>
  <c r="AD5565" i="11" s="1"/>
  <c r="AK5567" i="11"/>
  <c r="AG5569" i="11"/>
  <c r="AK5571" i="11"/>
  <c r="AG5573" i="11"/>
  <c r="AK5575" i="11"/>
  <c r="AG5577" i="11"/>
  <c r="Z5577" i="11" s="1"/>
  <c r="AH5577" i="11" s="1"/>
  <c r="AK5579" i="11"/>
  <c r="AG5581" i="11"/>
  <c r="AK5583" i="11"/>
  <c r="AG5585" i="11"/>
  <c r="AF5589" i="11"/>
  <c r="AL5593" i="11"/>
  <c r="AL5595" i="11"/>
  <c r="AL5596" i="11"/>
  <c r="AK5599" i="11"/>
  <c r="AK5600" i="11"/>
  <c r="AK5601" i="11"/>
  <c r="AE5606" i="11"/>
  <c r="Z5606" i="11" s="1"/>
  <c r="AH5606" i="11" s="1"/>
  <c r="AE5607" i="11"/>
  <c r="AD5607" i="11" s="1"/>
  <c r="AI5607" i="11" s="1"/>
  <c r="AJ5607" i="11" s="1"/>
  <c r="AD5615" i="11"/>
  <c r="AI5615" i="11" s="1"/>
  <c r="AJ5615" i="11" s="1"/>
  <c r="AF5617" i="11"/>
  <c r="Z5620" i="11"/>
  <c r="AH5620" i="11" s="1"/>
  <c r="AL5622" i="11"/>
  <c r="AF5622" i="11"/>
  <c r="AG5624" i="11"/>
  <c r="AB5624" i="11"/>
  <c r="AF5624" i="11"/>
  <c r="AL5567" i="11"/>
  <c r="AL5571" i="11"/>
  <c r="AL5575" i="11"/>
  <c r="AL5579" i="11"/>
  <c r="AL5583" i="11"/>
  <c r="Z5585" i="11"/>
  <c r="AH5585" i="11" s="1"/>
  <c r="AE5591" i="11"/>
  <c r="AE5592" i="11"/>
  <c r="AD5592" i="11" s="1"/>
  <c r="AI5592" i="11" s="1"/>
  <c r="AJ5592" i="11" s="1"/>
  <c r="AH5596" i="11"/>
  <c r="AD5598" i="11"/>
  <c r="AI5598" i="11" s="1"/>
  <c r="AJ5598" i="11" s="1"/>
  <c r="AE5616" i="11"/>
  <c r="AI5649" i="11"/>
  <c r="AJ5649" i="11" s="1"/>
  <c r="AE5571" i="11"/>
  <c r="Z5571" i="11" s="1"/>
  <c r="AH5571" i="11" s="1"/>
  <c r="AK5572" i="11"/>
  <c r="AE5575" i="11"/>
  <c r="Z5575" i="11" s="1"/>
  <c r="AH5575" i="11" s="1"/>
  <c r="AK5576" i="11"/>
  <c r="AE5579" i="11"/>
  <c r="Z5579" i="11" s="1"/>
  <c r="AH5579" i="11" s="1"/>
  <c r="AK5580" i="11"/>
  <c r="AE5583" i="11"/>
  <c r="Z5583" i="11" s="1"/>
  <c r="AH5583" i="11" s="1"/>
  <c r="AK5584" i="11"/>
  <c r="AG5587" i="11"/>
  <c r="AG5589" i="11"/>
  <c r="AF5591" i="11"/>
  <c r="AF5592" i="11"/>
  <c r="AE5593" i="11"/>
  <c r="Z5593" i="11" s="1"/>
  <c r="AH5593" i="11" s="1"/>
  <c r="AL5594" i="11"/>
  <c r="AF5597" i="11"/>
  <c r="AE5604" i="11"/>
  <c r="AF5616" i="11"/>
  <c r="AE5621" i="11"/>
  <c r="AD5621" i="11" s="1"/>
  <c r="AI5621" i="11" s="1"/>
  <c r="AJ5621" i="11" s="1"/>
  <c r="AB5634" i="11"/>
  <c r="AG5634" i="11"/>
  <c r="AL5564" i="11"/>
  <c r="AL5568" i="11"/>
  <c r="AL5572" i="11"/>
  <c r="AL5576" i="11"/>
  <c r="AL5580" i="11"/>
  <c r="AL5584" i="11"/>
  <c r="AG5591" i="11"/>
  <c r="AG5592" i="11"/>
  <c r="AG5593" i="11"/>
  <c r="AL5598" i="11"/>
  <c r="AE5599" i="11"/>
  <c r="AE5600" i="11"/>
  <c r="AF5602" i="11"/>
  <c r="AE5602" i="11"/>
  <c r="AF5614" i="11"/>
  <c r="AK5614" i="11"/>
  <c r="AE5614" i="11"/>
  <c r="AG5616" i="11"/>
  <c r="AB5619" i="11"/>
  <c r="AF5621" i="11"/>
  <c r="Z5621" i="11" s="1"/>
  <c r="AH5621" i="11" s="1"/>
  <c r="AI5633" i="11"/>
  <c r="AJ5633" i="11" s="1"/>
  <c r="AL5636" i="11"/>
  <c r="AF5568" i="11"/>
  <c r="Z5568" i="11" s="1"/>
  <c r="AH5568" i="11" s="1"/>
  <c r="AF5572" i="11"/>
  <c r="Z5572" i="11" s="1"/>
  <c r="AL5573" i="11"/>
  <c r="AF5576" i="11"/>
  <c r="Z5576" i="11" s="1"/>
  <c r="AH5576" i="11" s="1"/>
  <c r="AL5577" i="11"/>
  <c r="AF5580" i="11"/>
  <c r="Z5580" i="11" s="1"/>
  <c r="AH5580" i="11" s="1"/>
  <c r="AL5581" i="11"/>
  <c r="AF5584" i="11"/>
  <c r="AL5585" i="11"/>
  <c r="AG5601" i="11"/>
  <c r="AD5608" i="11"/>
  <c r="AI5608" i="11" s="1"/>
  <c r="AJ5608" i="11" s="1"/>
  <c r="AE5612" i="11"/>
  <c r="AH5615" i="11"/>
  <c r="AE5619" i="11"/>
  <c r="AF5623" i="11"/>
  <c r="AL5623" i="11"/>
  <c r="AE5623" i="11"/>
  <c r="AD5623" i="11" s="1"/>
  <c r="AI5623" i="11" s="1"/>
  <c r="AJ5623" i="11" s="1"/>
  <c r="AF5628" i="11"/>
  <c r="AG5628" i="11"/>
  <c r="AB5628" i="11"/>
  <c r="AF5634" i="11"/>
  <c r="AG5637" i="11"/>
  <c r="AF5648" i="11"/>
  <c r="AB5648" i="11"/>
  <c r="AG5648" i="11"/>
  <c r="AF5610" i="11"/>
  <c r="AD5610" i="11" s="1"/>
  <c r="AL5610" i="11"/>
  <c r="AF5611" i="11"/>
  <c r="AD5611" i="11" s="1"/>
  <c r="AI5611" i="11" s="1"/>
  <c r="AJ5611" i="11" s="1"/>
  <c r="AF5612" i="11"/>
  <c r="Z5615" i="11"/>
  <c r="AL5616" i="11"/>
  <c r="AL5619" i="11"/>
  <c r="AL5621" i="11"/>
  <c r="AG5623" i="11"/>
  <c r="AF5627" i="11"/>
  <c r="Z5627" i="11" s="1"/>
  <c r="AH5627" i="11" s="1"/>
  <c r="AG5627" i="11"/>
  <c r="AE5627" i="11"/>
  <c r="AL5627" i="11"/>
  <c r="AE5634" i="11"/>
  <c r="AE5637" i="11"/>
  <c r="AD5637" i="11" s="1"/>
  <c r="AI5637" i="11" s="1"/>
  <c r="AJ5637" i="11" s="1"/>
  <c r="AK5637" i="11"/>
  <c r="AL5637" i="11"/>
  <c r="AG5646" i="11"/>
  <c r="AK5646" i="11"/>
  <c r="AE5646" i="11"/>
  <c r="Z5646" i="11"/>
  <c r="AH5646" i="11" s="1"/>
  <c r="AL5649" i="11"/>
  <c r="AF5643" i="11"/>
  <c r="AK5643" i="11"/>
  <c r="AE5643" i="11"/>
  <c r="AF5647" i="11"/>
  <c r="AG5647" i="11"/>
  <c r="Z5649" i="11"/>
  <c r="AH5649" i="11" s="1"/>
  <c r="AF5631" i="11"/>
  <c r="AE5631" i="11"/>
  <c r="Z5631" i="11" s="1"/>
  <c r="AH5631" i="11" s="1"/>
  <c r="AG5643" i="11"/>
  <c r="AD5646" i="11"/>
  <c r="AI5646" i="11" s="1"/>
  <c r="AJ5646" i="11" s="1"/>
  <c r="AE5647" i="11"/>
  <c r="AF5630" i="11"/>
  <c r="AE5630" i="11"/>
  <c r="AG5631" i="11"/>
  <c r="Z5638" i="11"/>
  <c r="AH5638" i="11" s="1"/>
  <c r="AD5638" i="11"/>
  <c r="AI5638" i="11" s="1"/>
  <c r="AJ5638" i="11" s="1"/>
  <c r="AL5642" i="11"/>
  <c r="AE5642" i="11"/>
  <c r="AF5639" i="11"/>
  <c r="Z5639" i="11" s="1"/>
  <c r="AH5639" i="11" s="1"/>
  <c r="AL5639" i="11"/>
  <c r="AD5644" i="11"/>
  <c r="AG5649" i="11"/>
  <c r="AF5606" i="11"/>
  <c r="AG5626" i="11"/>
  <c r="AE5626" i="11"/>
  <c r="AE5639" i="11"/>
  <c r="AG5640" i="11"/>
  <c r="AD5640" i="11" s="1"/>
  <c r="AI5640" i="11" s="1"/>
  <c r="AJ5640" i="11" s="1"/>
  <c r="AG5645" i="11"/>
  <c r="AK5645" i="11"/>
  <c r="AE5645" i="11"/>
  <c r="AL5647" i="11"/>
  <c r="AL5632" i="11"/>
  <c r="AF5635" i="11"/>
  <c r="AD5635" i="11" s="1"/>
  <c r="AI5635" i="11" s="1"/>
  <c r="AJ5635" i="11" s="1"/>
  <c r="AH5565" i="11" l="1"/>
  <c r="AI5565" i="11"/>
  <c r="AJ5565" i="11" s="1"/>
  <c r="AD5519" i="11"/>
  <c r="AI5519" i="11" s="1"/>
  <c r="AJ5519" i="11" s="1"/>
  <c r="AD5358" i="11"/>
  <c r="AI5358" i="11" s="1"/>
  <c r="AJ5358" i="11" s="1"/>
  <c r="Z4817" i="11"/>
  <c r="AH4817" i="11" s="1"/>
  <c r="AD4817" i="11"/>
  <c r="AI4817" i="11" s="1"/>
  <c r="AJ4817" i="11" s="1"/>
  <c r="AD4572" i="11"/>
  <c r="AI4572" i="11" s="1"/>
  <c r="AJ4572" i="11" s="1"/>
  <c r="Z4572" i="11"/>
  <c r="AH4572" i="11" s="1"/>
  <c r="AD4423" i="11"/>
  <c r="AI4423" i="11" s="1"/>
  <c r="AJ4423" i="11" s="1"/>
  <c r="Z4423" i="11"/>
  <c r="AH4423" i="11" s="1"/>
  <c r="Z4124" i="11"/>
  <c r="AH4124" i="11" s="1"/>
  <c r="AD4124" i="11"/>
  <c r="AI4124" i="11" s="1"/>
  <c r="AJ4124" i="11" s="1"/>
  <c r="AD4245" i="11"/>
  <c r="AI4245" i="11" s="1"/>
  <c r="AJ4245" i="11" s="1"/>
  <c r="Z4245" i="11"/>
  <c r="AH4245" i="11" s="1"/>
  <c r="AD4125" i="11"/>
  <c r="AI4125" i="11" s="1"/>
  <c r="AJ4125" i="11" s="1"/>
  <c r="Z4125" i="11"/>
  <c r="AH4125" i="11" s="1"/>
  <c r="Z3959" i="11"/>
  <c r="AH3959" i="11" s="1"/>
  <c r="AD3959" i="11"/>
  <c r="AI3959" i="11" s="1"/>
  <c r="AJ3959" i="11" s="1"/>
  <c r="Z3807" i="11"/>
  <c r="AH3807" i="11" s="1"/>
  <c r="AD3807" i="11"/>
  <c r="AI3807" i="11" s="1"/>
  <c r="AJ3807" i="11" s="1"/>
  <c r="AD3654" i="11"/>
  <c r="AI3654" i="11" s="1"/>
  <c r="AJ3654" i="11" s="1"/>
  <c r="Z3654" i="11"/>
  <c r="AH3654" i="11" s="1"/>
  <c r="Z3565" i="11"/>
  <c r="AH3565" i="11" s="1"/>
  <c r="AD3565" i="11"/>
  <c r="AI3565" i="11" s="1"/>
  <c r="AJ3565" i="11" s="1"/>
  <c r="AD3557" i="11"/>
  <c r="AI3557" i="11" s="1"/>
  <c r="AJ3557" i="11" s="1"/>
  <c r="Z3557" i="11"/>
  <c r="AH3557" i="11" s="1"/>
  <c r="AD3674" i="11"/>
  <c r="AI3674" i="11" s="1"/>
  <c r="AJ3674" i="11" s="1"/>
  <c r="Z3674" i="11"/>
  <c r="AH3674" i="11" s="1"/>
  <c r="Z3391" i="11"/>
  <c r="AH3391" i="11" s="1"/>
  <c r="AD3391" i="11"/>
  <c r="AI3391" i="11" s="1"/>
  <c r="AJ3391" i="11" s="1"/>
  <c r="Z3287" i="11"/>
  <c r="AH3287" i="11" s="1"/>
  <c r="AD3287" i="11"/>
  <c r="AI3287" i="11" s="1"/>
  <c r="AJ3287" i="11" s="1"/>
  <c r="Z3135" i="11"/>
  <c r="AH3135" i="11" s="1"/>
  <c r="AD3135" i="11"/>
  <c r="AI3135" i="11" s="1"/>
  <c r="AJ3135" i="11" s="1"/>
  <c r="AD3326" i="11"/>
  <c r="AI3326" i="11" s="1"/>
  <c r="AJ3326" i="11" s="1"/>
  <c r="Z3326" i="11"/>
  <c r="AH3326" i="11" s="1"/>
  <c r="Z3076" i="11"/>
  <c r="AH3076" i="11" s="1"/>
  <c r="AD3076" i="11"/>
  <c r="AI3076" i="11" s="1"/>
  <c r="AJ3076" i="11" s="1"/>
  <c r="AD3390" i="11"/>
  <c r="AI3390" i="11" s="1"/>
  <c r="AJ3390" i="11" s="1"/>
  <c r="Z3390" i="11"/>
  <c r="AH3390" i="11" s="1"/>
  <c r="Z2846" i="11"/>
  <c r="AH2846" i="11" s="1"/>
  <c r="AH2523" i="11"/>
  <c r="AI2523" i="11"/>
  <c r="AJ2523" i="11" s="1"/>
  <c r="AD5268" i="11"/>
  <c r="AD5068" i="11"/>
  <c r="AI5068" i="11" s="1"/>
  <c r="AJ5068" i="11" s="1"/>
  <c r="Z5068" i="11"/>
  <c r="AH5068" i="11" s="1"/>
  <c r="Z5460" i="11"/>
  <c r="AH5460" i="11" s="1"/>
  <c r="Z5419" i="11"/>
  <c r="AH5419" i="11" s="1"/>
  <c r="Z5301" i="11"/>
  <c r="AH5301" i="11" s="1"/>
  <c r="AD5373" i="11"/>
  <c r="AI5373" i="11" s="1"/>
  <c r="AJ5373" i="11" s="1"/>
  <c r="AD5235" i="11"/>
  <c r="AI5235" i="11" s="1"/>
  <c r="AJ5235" i="11" s="1"/>
  <c r="Z5295" i="11"/>
  <c r="AH5295" i="11" s="1"/>
  <c r="Z5284" i="11"/>
  <c r="Z5393" i="11"/>
  <c r="AH5393" i="11" s="1"/>
  <c r="AD5292" i="11"/>
  <c r="AI5292" i="11" s="1"/>
  <c r="AJ5292" i="11" s="1"/>
  <c r="AD5178" i="11"/>
  <c r="AI5178" i="11" s="1"/>
  <c r="AJ5178" i="11" s="1"/>
  <c r="AD5151" i="11"/>
  <c r="AI5151" i="11" s="1"/>
  <c r="AJ5151" i="11" s="1"/>
  <c r="AD5058" i="11"/>
  <c r="AI5058" i="11" s="1"/>
  <c r="AJ5058" i="11" s="1"/>
  <c r="Z5058" i="11"/>
  <c r="AH5058" i="11" s="1"/>
  <c r="AD5076" i="11"/>
  <c r="AI5076" i="11" s="1"/>
  <c r="AJ5076" i="11" s="1"/>
  <c r="Z5076" i="11"/>
  <c r="AH5076" i="11" s="1"/>
  <c r="AD5082" i="11"/>
  <c r="AI5082" i="11" s="1"/>
  <c r="AJ5082" i="11" s="1"/>
  <c r="Z5036" i="11"/>
  <c r="AH5036" i="11" s="1"/>
  <c r="Z4821" i="11"/>
  <c r="AH4821" i="11" s="1"/>
  <c r="AD4821" i="11"/>
  <c r="AI4821" i="11" s="1"/>
  <c r="AJ4821" i="11" s="1"/>
  <c r="AD4712" i="11"/>
  <c r="AI4712" i="11" s="1"/>
  <c r="AJ4712" i="11" s="1"/>
  <c r="Z4644" i="11"/>
  <c r="AH4644" i="11" s="1"/>
  <c r="AD4644" i="11"/>
  <c r="AI4644" i="11" s="1"/>
  <c r="AJ4644" i="11" s="1"/>
  <c r="AD4623" i="11"/>
  <c r="AI4623" i="11" s="1"/>
  <c r="AJ4623" i="11" s="1"/>
  <c r="AD4569" i="11"/>
  <c r="AI4569" i="11" s="1"/>
  <c r="AJ4569" i="11" s="1"/>
  <c r="Z4603" i="11"/>
  <c r="AH4603" i="11" s="1"/>
  <c r="Z4639" i="11"/>
  <c r="AH4639" i="11" s="1"/>
  <c r="AD4639" i="11"/>
  <c r="AI4639" i="11" s="1"/>
  <c r="AJ4639" i="11" s="1"/>
  <c r="AD4447" i="11"/>
  <c r="Z4456" i="11"/>
  <c r="AH4456" i="11" s="1"/>
  <c r="AD4456" i="11"/>
  <c r="AI4456" i="11" s="1"/>
  <c r="AJ4456" i="11" s="1"/>
  <c r="AD4414" i="11"/>
  <c r="Z4414" i="11"/>
  <c r="AD4386" i="11"/>
  <c r="AI4386" i="11" s="1"/>
  <c r="AJ4386" i="11" s="1"/>
  <c r="Z4386" i="11"/>
  <c r="AH4386" i="11" s="1"/>
  <c r="AD4378" i="11"/>
  <c r="Z4378" i="11"/>
  <c r="Z4362" i="11"/>
  <c r="AH4362" i="11" s="1"/>
  <c r="AD4362" i="11"/>
  <c r="AI4362" i="11" s="1"/>
  <c r="AJ4362" i="11" s="1"/>
  <c r="Z4370" i="11"/>
  <c r="AH4370" i="11" s="1"/>
  <c r="AD4314" i="11"/>
  <c r="AI4314" i="11" s="1"/>
  <c r="AJ4314" i="11" s="1"/>
  <c r="Z4314" i="11"/>
  <c r="AH4314" i="11" s="1"/>
  <c r="Z3978" i="11"/>
  <c r="AH3978" i="11" s="1"/>
  <c r="AD3978" i="11"/>
  <c r="AI3978" i="11" s="1"/>
  <c r="AJ3978" i="11" s="1"/>
  <c r="Z3954" i="11"/>
  <c r="AH3954" i="11" s="1"/>
  <c r="AD3920" i="11"/>
  <c r="AI3920" i="11" s="1"/>
  <c r="AJ3920" i="11" s="1"/>
  <c r="Z3920" i="11"/>
  <c r="AH3920" i="11" s="1"/>
  <c r="Z3466" i="11"/>
  <c r="AH3466" i="11" s="1"/>
  <c r="Z3564" i="11"/>
  <c r="AH3564" i="11" s="1"/>
  <c r="AD3394" i="11"/>
  <c r="AI3394" i="11" s="1"/>
  <c r="AJ3394" i="11" s="1"/>
  <c r="AD3538" i="11"/>
  <c r="AI3538" i="11" s="1"/>
  <c r="AJ3538" i="11" s="1"/>
  <c r="Z3538" i="11"/>
  <c r="AH3538" i="11" s="1"/>
  <c r="Z3488" i="11"/>
  <c r="AD3472" i="11"/>
  <c r="AI3472" i="11" s="1"/>
  <c r="AJ3472" i="11" s="1"/>
  <c r="Z3456" i="11"/>
  <c r="AH3456" i="11" s="1"/>
  <c r="AH3316" i="11"/>
  <c r="AI3316" i="11"/>
  <c r="AJ3316" i="11" s="1"/>
  <c r="AD3141" i="11"/>
  <c r="AI3141" i="11" s="1"/>
  <c r="AJ3141" i="11" s="1"/>
  <c r="Z3141" i="11"/>
  <c r="AH3141" i="11" s="1"/>
  <c r="AD2969" i="11"/>
  <c r="AI2969" i="11" s="1"/>
  <c r="AJ2969" i="11" s="1"/>
  <c r="Z2969" i="11"/>
  <c r="AH2969" i="11" s="1"/>
  <c r="AD3142" i="11"/>
  <c r="Z3142" i="11"/>
  <c r="AD2955" i="11"/>
  <c r="AI2955" i="11" s="1"/>
  <c r="AJ2955" i="11" s="1"/>
  <c r="AD2891" i="11"/>
  <c r="AI2891" i="11" s="1"/>
  <c r="AJ2891" i="11" s="1"/>
  <c r="AD3127" i="11"/>
  <c r="Z2685" i="11"/>
  <c r="AH2685" i="11" s="1"/>
  <c r="AD2685" i="11"/>
  <c r="AI2685" i="11" s="1"/>
  <c r="AJ2685" i="11" s="1"/>
  <c r="AD5191" i="11"/>
  <c r="AI5191" i="11" s="1"/>
  <c r="AJ5191" i="11" s="1"/>
  <c r="Z5191" i="11"/>
  <c r="AH5191" i="11" s="1"/>
  <c r="Z4785" i="11"/>
  <c r="AH4785" i="11" s="1"/>
  <c r="AD4785" i="11"/>
  <c r="AI4785" i="11" s="1"/>
  <c r="AJ4785" i="11" s="1"/>
  <c r="AD4802" i="11"/>
  <c r="AI4802" i="11" s="1"/>
  <c r="AJ4802" i="11" s="1"/>
  <c r="Z4802" i="11"/>
  <c r="AH4802" i="11" s="1"/>
  <c r="AH4631" i="11"/>
  <c r="AI4631" i="11"/>
  <c r="AJ4631" i="11" s="1"/>
  <c r="Z5647" i="11"/>
  <c r="AH5647" i="11" s="1"/>
  <c r="Z5625" i="11"/>
  <c r="AD5593" i="11"/>
  <c r="AI5593" i="11" s="1"/>
  <c r="AJ5593" i="11" s="1"/>
  <c r="AD5462" i="11"/>
  <c r="AI5462" i="11" s="1"/>
  <c r="AJ5462" i="11" s="1"/>
  <c r="Z5515" i="11"/>
  <c r="AH5515" i="11" s="1"/>
  <c r="Z5520" i="11"/>
  <c r="AH5520" i="11" s="1"/>
  <c r="AD5426" i="11"/>
  <c r="AI5426" i="11" s="1"/>
  <c r="AJ5426" i="11" s="1"/>
  <c r="Z5486" i="11"/>
  <c r="AH5486" i="11" s="1"/>
  <c r="AD5387" i="11"/>
  <c r="AI5387" i="11" s="1"/>
  <c r="AJ5387" i="11" s="1"/>
  <c r="AD5377" i="11"/>
  <c r="AI5377" i="11" s="1"/>
  <c r="AJ5377" i="11" s="1"/>
  <c r="AD5412" i="11"/>
  <c r="Z5357" i="11"/>
  <c r="AD5369" i="11"/>
  <c r="AI5369" i="11" s="1"/>
  <c r="AJ5369" i="11" s="1"/>
  <c r="Z5407" i="11"/>
  <c r="AH5407" i="11" s="1"/>
  <c r="Z5342" i="11"/>
  <c r="AH5342" i="11" s="1"/>
  <c r="Z5333" i="11"/>
  <c r="AH5333" i="11" s="1"/>
  <c r="AD5276" i="11"/>
  <c r="AI5276" i="11" s="1"/>
  <c r="AJ5276" i="11" s="1"/>
  <c r="AD5260" i="11"/>
  <c r="AI5260" i="11" s="1"/>
  <c r="AJ5260" i="11" s="1"/>
  <c r="Z5260" i="11"/>
  <c r="AH5260" i="11" s="1"/>
  <c r="AD5346" i="11"/>
  <c r="AI5346" i="11" s="1"/>
  <c r="AJ5346" i="11" s="1"/>
  <c r="AD5326" i="11"/>
  <c r="AI5326" i="11" s="1"/>
  <c r="AJ5326" i="11" s="1"/>
  <c r="Z5326" i="11"/>
  <c r="AH5326" i="11" s="1"/>
  <c r="Z5261" i="11"/>
  <c r="AH5261" i="11" s="1"/>
  <c r="Z5331" i="11"/>
  <c r="AH5331" i="11" s="1"/>
  <c r="Z5228" i="11"/>
  <c r="AH5228" i="11" s="1"/>
  <c r="AD5293" i="11"/>
  <c r="AI5293" i="11" s="1"/>
  <c r="AJ5293" i="11" s="1"/>
  <c r="AD5263" i="11"/>
  <c r="AI5263" i="11" s="1"/>
  <c r="AJ5263" i="11" s="1"/>
  <c r="AD5219" i="11"/>
  <c r="AI5219" i="11" s="1"/>
  <c r="AJ5219" i="11" s="1"/>
  <c r="Z5219" i="11"/>
  <c r="AH5219" i="11" s="1"/>
  <c r="Z5436" i="11"/>
  <c r="AH5436" i="11" s="1"/>
  <c r="Z5135" i="11"/>
  <c r="Z5190" i="11"/>
  <c r="AH5190" i="11" s="1"/>
  <c r="AD5168" i="11"/>
  <c r="Z5132" i="11"/>
  <c r="AH5132" i="11" s="1"/>
  <c r="AD5132" i="11"/>
  <c r="AI5132" i="11" s="1"/>
  <c r="AJ5132" i="11" s="1"/>
  <c r="Z5120" i="11"/>
  <c r="AH5120" i="11" s="1"/>
  <c r="AD5040" i="11"/>
  <c r="AD4979" i="11"/>
  <c r="AI4979" i="11" s="1"/>
  <c r="AJ4979" i="11" s="1"/>
  <c r="Z4933" i="11"/>
  <c r="AH4933" i="11" s="1"/>
  <c r="AD4933" i="11"/>
  <c r="AI4933" i="11" s="1"/>
  <c r="AJ4933" i="11" s="1"/>
  <c r="AH4921" i="11"/>
  <c r="AI4921" i="11"/>
  <c r="AJ4921" i="11" s="1"/>
  <c r="AD4924" i="11"/>
  <c r="AI4924" i="11" s="1"/>
  <c r="AJ4924" i="11" s="1"/>
  <c r="Z4901" i="11"/>
  <c r="AH4901" i="11" s="1"/>
  <c r="AD4901" i="11"/>
  <c r="AI4901" i="11" s="1"/>
  <c r="AJ4901" i="11" s="1"/>
  <c r="Z4867" i="11"/>
  <c r="AH4867" i="11" s="1"/>
  <c r="AD4855" i="11"/>
  <c r="AI4855" i="11" s="1"/>
  <c r="AJ4855" i="11" s="1"/>
  <c r="Z4825" i="11"/>
  <c r="AH4825" i="11" s="1"/>
  <c r="AD4825" i="11"/>
  <c r="AI4825" i="11" s="1"/>
  <c r="AJ4825" i="11" s="1"/>
  <c r="Z4777" i="11"/>
  <c r="AH4777" i="11" s="1"/>
  <c r="Z4757" i="11"/>
  <c r="AH4757" i="11" s="1"/>
  <c r="AD4757" i="11"/>
  <c r="AI4757" i="11" s="1"/>
  <c r="AJ4757" i="11" s="1"/>
  <c r="AD4723" i="11"/>
  <c r="AI4723" i="11" s="1"/>
  <c r="AJ4723" i="11" s="1"/>
  <c r="Z4723" i="11"/>
  <c r="AH4723" i="11" s="1"/>
  <c r="AD4642" i="11"/>
  <c r="AI4642" i="11" s="1"/>
  <c r="AJ4642" i="11" s="1"/>
  <c r="Z4642" i="11"/>
  <c r="AH4642" i="11" s="1"/>
  <c r="AD4617" i="11"/>
  <c r="AI4617" i="11" s="1"/>
  <c r="AJ4617" i="11" s="1"/>
  <c r="AD4627" i="11"/>
  <c r="AI4627" i="11" s="1"/>
  <c r="AJ4627" i="11" s="1"/>
  <c r="Z4627" i="11"/>
  <c r="AH4627" i="11" s="1"/>
  <c r="Z4141" i="11"/>
  <c r="AH4141" i="11" s="1"/>
  <c r="Z4229" i="11"/>
  <c r="AH4229" i="11" s="1"/>
  <c r="Z4081" i="11"/>
  <c r="AH4081" i="11" s="1"/>
  <c r="AD4081" i="11"/>
  <c r="AI4081" i="11" s="1"/>
  <c r="AJ4081" i="11" s="1"/>
  <c r="AD4073" i="11"/>
  <c r="AI4073" i="11" s="1"/>
  <c r="AJ4073" i="11" s="1"/>
  <c r="Z4073" i="11"/>
  <c r="AH4073" i="11" s="1"/>
  <c r="Z3744" i="11"/>
  <c r="AH3744" i="11" s="1"/>
  <c r="Z3758" i="11"/>
  <c r="AH3758" i="11" s="1"/>
  <c r="AD3758" i="11"/>
  <c r="AI3758" i="11" s="1"/>
  <c r="AJ3758" i="11" s="1"/>
  <c r="Z3726" i="11"/>
  <c r="AD3726" i="11"/>
  <c r="Z3688" i="11"/>
  <c r="AH3688" i="11" s="1"/>
  <c r="AD3688" i="11"/>
  <c r="AI3688" i="11" s="1"/>
  <c r="AJ3688" i="11" s="1"/>
  <c r="AD3577" i="11"/>
  <c r="AI3577" i="11" s="1"/>
  <c r="AJ3577" i="11" s="1"/>
  <c r="AD3548" i="11"/>
  <c r="AI3548" i="11" s="1"/>
  <c r="AJ3548" i="11" s="1"/>
  <c r="AD3376" i="11"/>
  <c r="AI3376" i="11" s="1"/>
  <c r="AJ3376" i="11" s="1"/>
  <c r="Z3376" i="11"/>
  <c r="AH3376" i="11" s="1"/>
  <c r="Z3331" i="11"/>
  <c r="AH3331" i="11" s="1"/>
  <c r="AD3331" i="11"/>
  <c r="AI3331" i="11" s="1"/>
  <c r="AJ3331" i="11" s="1"/>
  <c r="AD3276" i="11"/>
  <c r="Z3276" i="11"/>
  <c r="Z3256" i="11"/>
  <c r="AH3256" i="11" s="1"/>
  <c r="AD3240" i="11"/>
  <c r="AH3240" i="11" s="1"/>
  <c r="Z3240" i="11"/>
  <c r="AD3119" i="11"/>
  <c r="Z3119" i="11"/>
  <c r="Z3083" i="11"/>
  <c r="AD3198" i="11"/>
  <c r="AI3198" i="11" s="1"/>
  <c r="AJ3198" i="11" s="1"/>
  <c r="Z3198" i="11"/>
  <c r="AH3198" i="11" s="1"/>
  <c r="Z3164" i="11"/>
  <c r="AH3164" i="11" s="1"/>
  <c r="AD3164" i="11"/>
  <c r="AI3164" i="11" s="1"/>
  <c r="AJ3164" i="11" s="1"/>
  <c r="AD3166" i="11"/>
  <c r="AI3166" i="11" s="1"/>
  <c r="AJ3166" i="11" s="1"/>
  <c r="Z3166" i="11"/>
  <c r="AH3166" i="11" s="1"/>
  <c r="AH2892" i="11"/>
  <c r="AI2892" i="11"/>
  <c r="AJ2892" i="11" s="1"/>
  <c r="AD3109" i="11"/>
  <c r="AI3109" i="11" s="1"/>
  <c r="AJ3109" i="11" s="1"/>
  <c r="Z3109" i="11"/>
  <c r="AH3109" i="11" s="1"/>
  <c r="AD2681" i="11"/>
  <c r="AI2681" i="11" s="1"/>
  <c r="AJ2681" i="11" s="1"/>
  <c r="Z2681" i="11"/>
  <c r="AH2681" i="11" s="1"/>
  <c r="AH1602" i="11"/>
  <c r="AI1602" i="11"/>
  <c r="AJ1602" i="11" s="1"/>
  <c r="Z5566" i="11"/>
  <c r="AH5566" i="11" s="1"/>
  <c r="Z5535" i="11"/>
  <c r="AH5535" i="11" s="1"/>
  <c r="AD5537" i="11"/>
  <c r="AI5537" i="11" s="1"/>
  <c r="AJ5537" i="11" s="1"/>
  <c r="AD5410" i="11"/>
  <c r="AI5410" i="11" s="1"/>
  <c r="AJ5410" i="11" s="1"/>
  <c r="Z5415" i="11"/>
  <c r="AH5415" i="11" s="1"/>
  <c r="AD5631" i="11"/>
  <c r="AI5631" i="11" s="1"/>
  <c r="AJ5631" i="11" s="1"/>
  <c r="Z5582" i="11"/>
  <c r="AH5582" i="11" s="1"/>
  <c r="AD5552" i="11"/>
  <c r="AI5552" i="11" s="1"/>
  <c r="AJ5552" i="11" s="1"/>
  <c r="AD5580" i="11"/>
  <c r="AI5580" i="11" s="1"/>
  <c r="AJ5580" i="11" s="1"/>
  <c r="AD5639" i="11"/>
  <c r="AI5639" i="11" s="1"/>
  <c r="AJ5639" i="11" s="1"/>
  <c r="Z5635" i="11"/>
  <c r="AH5635" i="11" s="1"/>
  <c r="Z5591" i="11"/>
  <c r="AH5591" i="11" s="1"/>
  <c r="AD5606" i="11"/>
  <c r="AI5606" i="11" s="1"/>
  <c r="AJ5606" i="11" s="1"/>
  <c r="Z5574" i="11"/>
  <c r="AH5574" i="11" s="1"/>
  <c r="AD5575" i="11"/>
  <c r="AI5575" i="11" s="1"/>
  <c r="AJ5575" i="11" s="1"/>
  <c r="Z5609" i="11"/>
  <c r="AH5609" i="11" s="1"/>
  <c r="Z5548" i="11"/>
  <c r="AH5548" i="11" s="1"/>
  <c r="Z5586" i="11"/>
  <c r="AH5586" i="11" s="1"/>
  <c r="AD5543" i="11"/>
  <c r="AI5543" i="11" s="1"/>
  <c r="AJ5543" i="11" s="1"/>
  <c r="Z5547" i="11"/>
  <c r="AH5547" i="11" s="1"/>
  <c r="AD5578" i="11"/>
  <c r="AI5578" i="11" s="1"/>
  <c r="AJ5578" i="11" s="1"/>
  <c r="Z5540" i="11"/>
  <c r="Z5542" i="11"/>
  <c r="AH5542" i="11" s="1"/>
  <c r="Z5504" i="11"/>
  <c r="AH5504" i="11" s="1"/>
  <c r="Z5500" i="11"/>
  <c r="AH5500" i="11" s="1"/>
  <c r="AD5475" i="11"/>
  <c r="AI5475" i="11" s="1"/>
  <c r="AJ5475" i="11" s="1"/>
  <c r="AD5488" i="11"/>
  <c r="AI5488" i="11" s="1"/>
  <c r="AJ5488" i="11" s="1"/>
  <c r="AD5461" i="11"/>
  <c r="AI5461" i="11" s="1"/>
  <c r="AJ5461" i="11" s="1"/>
  <c r="Z5440" i="11"/>
  <c r="AH5440" i="11" s="1"/>
  <c r="AD5508" i="11"/>
  <c r="AI5508" i="11" s="1"/>
  <c r="AJ5508" i="11" s="1"/>
  <c r="Z5516" i="11"/>
  <c r="AH5516" i="11" s="1"/>
  <c r="Z5424" i="11"/>
  <c r="AH5424" i="11" s="1"/>
  <c r="Z5390" i="11"/>
  <c r="AH5390" i="11" s="1"/>
  <c r="AD5382" i="11"/>
  <c r="AI5382" i="11" s="1"/>
  <c r="AJ5382" i="11" s="1"/>
  <c r="Z5382" i="11"/>
  <c r="AH5382" i="11" s="1"/>
  <c r="Z5304" i="11"/>
  <c r="AH5304" i="11" s="1"/>
  <c r="AD5304" i="11"/>
  <c r="AI5304" i="11" s="1"/>
  <c r="AJ5304" i="11" s="1"/>
  <c r="AD5272" i="11"/>
  <c r="AI5272" i="11" s="1"/>
  <c r="AJ5272" i="11" s="1"/>
  <c r="AD5347" i="11"/>
  <c r="AI5347" i="11" s="1"/>
  <c r="AJ5347" i="11" s="1"/>
  <c r="Z5335" i="11"/>
  <c r="AH5335" i="11" s="1"/>
  <c r="AD5360" i="11"/>
  <c r="AI5360" i="11" s="1"/>
  <c r="AJ5360" i="11" s="1"/>
  <c r="Z5377" i="11"/>
  <c r="AH5377" i="11" s="1"/>
  <c r="AD5251" i="11"/>
  <c r="AI5251" i="11" s="1"/>
  <c r="AJ5251" i="11" s="1"/>
  <c r="Z5347" i="11"/>
  <c r="AH5347" i="11" s="1"/>
  <c r="AD5218" i="11"/>
  <c r="AI5218" i="11" s="1"/>
  <c r="AJ5218" i="11" s="1"/>
  <c r="Z5194" i="11"/>
  <c r="AH5194" i="11" s="1"/>
  <c r="AD5248" i="11"/>
  <c r="AH5248" i="11" s="1"/>
  <c r="Z5248" i="11"/>
  <c r="Z5156" i="11"/>
  <c r="AH5156" i="11" s="1"/>
  <c r="Z5267" i="11"/>
  <c r="AH5267" i="11" s="1"/>
  <c r="Z5142" i="11"/>
  <c r="Z5124" i="11"/>
  <c r="AH5124" i="11" s="1"/>
  <c r="AD5124" i="11"/>
  <c r="AI5124" i="11" s="1"/>
  <c r="AJ5124" i="11" s="1"/>
  <c r="Z5139" i="11"/>
  <c r="AH5139" i="11" s="1"/>
  <c r="AD5112" i="11"/>
  <c r="AI5112" i="11" s="1"/>
  <c r="AJ5112" i="11" s="1"/>
  <c r="AD5184" i="11"/>
  <c r="AI5184" i="11" s="1"/>
  <c r="AJ5184" i="11" s="1"/>
  <c r="Z5052" i="11"/>
  <c r="AH5052" i="11" s="1"/>
  <c r="AD4945" i="11"/>
  <c r="AI4945" i="11" s="1"/>
  <c r="AJ4945" i="11" s="1"/>
  <c r="Z4945" i="11"/>
  <c r="AH4945" i="11" s="1"/>
  <c r="AD4891" i="11"/>
  <c r="AI4891" i="11" s="1"/>
  <c r="AJ4891" i="11" s="1"/>
  <c r="Z4891" i="11"/>
  <c r="AH4891" i="11" s="1"/>
  <c r="AD4786" i="11"/>
  <c r="AI4786" i="11" s="1"/>
  <c r="AJ4786" i="11" s="1"/>
  <c r="Z4712" i="11"/>
  <c r="AH4712" i="11" s="1"/>
  <c r="AD4871" i="11"/>
  <c r="AI4871" i="11" s="1"/>
  <c r="AJ4871" i="11" s="1"/>
  <c r="Z4871" i="11"/>
  <c r="AH4871" i="11" s="1"/>
  <c r="AD4573" i="11"/>
  <c r="AI4573" i="11" s="1"/>
  <c r="AJ4573" i="11" s="1"/>
  <c r="Z4573" i="11"/>
  <c r="AH4573" i="11" s="1"/>
  <c r="Z4517" i="11"/>
  <c r="AD4208" i="11"/>
  <c r="AI4208" i="11" s="1"/>
  <c r="AJ4208" i="11" s="1"/>
  <c r="Z4171" i="11"/>
  <c r="AH4171" i="11" s="1"/>
  <c r="AD4171" i="11"/>
  <c r="AI4171" i="11" s="1"/>
  <c r="AJ4171" i="11" s="1"/>
  <c r="Z4161" i="11"/>
  <c r="AH4161" i="11" s="1"/>
  <c r="AD4161" i="11"/>
  <c r="AI4161" i="11" s="1"/>
  <c r="AJ4161" i="11" s="1"/>
  <c r="Z4202" i="11"/>
  <c r="AH4202" i="11" s="1"/>
  <c r="AD4202" i="11"/>
  <c r="AI4202" i="11" s="1"/>
  <c r="AJ4202" i="11" s="1"/>
  <c r="AD4286" i="11"/>
  <c r="AI4286" i="11" s="1"/>
  <c r="AJ4286" i="11" s="1"/>
  <c r="AD4415" i="11"/>
  <c r="AI4415" i="11" s="1"/>
  <c r="AJ4415" i="11" s="1"/>
  <c r="Z4415" i="11"/>
  <c r="AH4415" i="11" s="1"/>
  <c r="AD3969" i="11"/>
  <c r="AI3969" i="11" s="1"/>
  <c r="AJ3969" i="11" s="1"/>
  <c r="Z3969" i="11"/>
  <c r="AH3969" i="11" s="1"/>
  <c r="AD3848" i="11"/>
  <c r="AI3848" i="11" s="1"/>
  <c r="AJ3848" i="11" s="1"/>
  <c r="Z3848" i="11"/>
  <c r="AH3848" i="11" s="1"/>
  <c r="AD3856" i="11"/>
  <c r="AI3856" i="11" s="1"/>
  <c r="AJ3856" i="11" s="1"/>
  <c r="Z3631" i="11"/>
  <c r="AH3631" i="11" s="1"/>
  <c r="AD3631" i="11"/>
  <c r="AI3631" i="11" s="1"/>
  <c r="AJ3631" i="11" s="1"/>
  <c r="Z3504" i="11"/>
  <c r="AH3504" i="11" s="1"/>
  <c r="AD3504" i="11"/>
  <c r="AI3504" i="11" s="1"/>
  <c r="AJ3504" i="11" s="1"/>
  <c r="AD3278" i="11"/>
  <c r="AI3278" i="11" s="1"/>
  <c r="AJ3278" i="11" s="1"/>
  <c r="Z3278" i="11"/>
  <c r="AH3278" i="11" s="1"/>
  <c r="Z3410" i="11"/>
  <c r="AH3410" i="11" s="1"/>
  <c r="AD3410" i="11"/>
  <c r="AI3410" i="11" s="1"/>
  <c r="AJ3410" i="11" s="1"/>
  <c r="Z3522" i="11"/>
  <c r="AH3522" i="11" s="1"/>
  <c r="AD3522" i="11"/>
  <c r="AI3522" i="11" s="1"/>
  <c r="AJ3522" i="11" s="1"/>
  <c r="AD3450" i="11"/>
  <c r="AD3094" i="11"/>
  <c r="AI3094" i="11" s="1"/>
  <c r="AJ3094" i="11" s="1"/>
  <c r="AD3068" i="11"/>
  <c r="AI3068" i="11" s="1"/>
  <c r="AJ3068" i="11" s="1"/>
  <c r="Z3068" i="11"/>
  <c r="AH3068" i="11" s="1"/>
  <c r="Z2885" i="11"/>
  <c r="AH2885" i="11" s="1"/>
  <c r="Z2758" i="11"/>
  <c r="AH2758" i="11" s="1"/>
  <c r="AD2758" i="11"/>
  <c r="AI2758" i="11" s="1"/>
  <c r="AJ2758" i="11" s="1"/>
  <c r="AD2745" i="11"/>
  <c r="AI2745" i="11" s="1"/>
  <c r="AJ2745" i="11" s="1"/>
  <c r="Z2745" i="11"/>
  <c r="AH2745" i="11" s="1"/>
  <c r="AD2772" i="11"/>
  <c r="Z2772" i="11"/>
  <c r="AD2696" i="11"/>
  <c r="AI2696" i="11" s="1"/>
  <c r="AJ2696" i="11" s="1"/>
  <c r="Z2696" i="11"/>
  <c r="AH2696" i="11" s="1"/>
  <c r="Z2766" i="11"/>
  <c r="AH2766" i="11" s="1"/>
  <c r="AD2766" i="11"/>
  <c r="AI2766" i="11" s="1"/>
  <c r="AJ2766" i="11" s="1"/>
  <c r="AD5008" i="11"/>
  <c r="AI5008" i="11" s="1"/>
  <c r="AJ5008" i="11" s="1"/>
  <c r="Z5050" i="11"/>
  <c r="AH5050" i="11" s="1"/>
  <c r="AD5010" i="11"/>
  <c r="AI5010" i="11" s="1"/>
  <c r="AJ5010" i="11" s="1"/>
  <c r="Z4906" i="11"/>
  <c r="AH4906" i="11" s="1"/>
  <c r="Z4962" i="11"/>
  <c r="AH4962" i="11" s="1"/>
  <c r="Z4942" i="11"/>
  <c r="AH4942" i="11" s="1"/>
  <c r="Z4876" i="11"/>
  <c r="AH4876" i="11" s="1"/>
  <c r="AD4929" i="11"/>
  <c r="AI4929" i="11" s="1"/>
  <c r="AJ4929" i="11" s="1"/>
  <c r="AD4895" i="11"/>
  <c r="AI4895" i="11" s="1"/>
  <c r="AJ4895" i="11" s="1"/>
  <c r="AD4962" i="11"/>
  <c r="AI4962" i="11" s="1"/>
  <c r="AJ4962" i="11" s="1"/>
  <c r="Z4839" i="11"/>
  <c r="AH4839" i="11" s="1"/>
  <c r="AD4918" i="11"/>
  <c r="AI4918" i="11" s="1"/>
  <c r="AJ4918" i="11" s="1"/>
  <c r="AD4783" i="11"/>
  <c r="AI4783" i="11" s="1"/>
  <c r="AJ4783" i="11" s="1"/>
  <c r="AD4745" i="11"/>
  <c r="AI4745" i="11" s="1"/>
  <c r="AJ4745" i="11" s="1"/>
  <c r="Z4715" i="11"/>
  <c r="AH4715" i="11" s="1"/>
  <c r="AD4749" i="11"/>
  <c r="AI4749" i="11" s="1"/>
  <c r="AJ4749" i="11" s="1"/>
  <c r="Z4643" i="11"/>
  <c r="AH4643" i="11" s="1"/>
  <c r="Z4541" i="11"/>
  <c r="AH4541" i="11" s="1"/>
  <c r="AD4521" i="11"/>
  <c r="AI4521" i="11" s="1"/>
  <c r="AJ4521" i="11" s="1"/>
  <c r="Z4524" i="11"/>
  <c r="AH4524" i="11" s="1"/>
  <c r="AD4515" i="11"/>
  <c r="AD4471" i="11"/>
  <c r="AI4471" i="11" s="1"/>
  <c r="AJ4471" i="11" s="1"/>
  <c r="AD4496" i="11"/>
  <c r="AI4496" i="11" s="1"/>
  <c r="AJ4496" i="11" s="1"/>
  <c r="AD4464" i="11"/>
  <c r="AI4464" i="11" s="1"/>
  <c r="AJ4464" i="11" s="1"/>
  <c r="Z4693" i="11"/>
  <c r="AH4693" i="11" s="1"/>
  <c r="Z4521" i="11"/>
  <c r="AH4521" i="11" s="1"/>
  <c r="AD4512" i="11"/>
  <c r="AI4512" i="11" s="1"/>
  <c r="AJ4512" i="11" s="1"/>
  <c r="Z4467" i="11"/>
  <c r="AH4467" i="11" s="1"/>
  <c r="AD4459" i="11"/>
  <c r="AI4459" i="11" s="1"/>
  <c r="AJ4459" i="11" s="1"/>
  <c r="Z4430" i="11"/>
  <c r="AH4430" i="11" s="1"/>
  <c r="AD4589" i="11"/>
  <c r="AI4589" i="11" s="1"/>
  <c r="AJ4589" i="11" s="1"/>
  <c r="Z4508" i="11"/>
  <c r="AH4508" i="11" s="1"/>
  <c r="AD4420" i="11"/>
  <c r="AI4420" i="11" s="1"/>
  <c r="AJ4420" i="11" s="1"/>
  <c r="Z4624" i="11"/>
  <c r="AH4624" i="11" s="1"/>
  <c r="AD4448" i="11"/>
  <c r="AI4448" i="11" s="1"/>
  <c r="AJ4448" i="11" s="1"/>
  <c r="Z4460" i="11"/>
  <c r="AH4460" i="11" s="1"/>
  <c r="Z4298" i="11"/>
  <c r="AH4298" i="11" s="1"/>
  <c r="Z4262" i="11"/>
  <c r="AH4262" i="11" s="1"/>
  <c r="Z4346" i="11"/>
  <c r="AH4346" i="11" s="1"/>
  <c r="Z4296" i="11"/>
  <c r="AH4296" i="11" s="1"/>
  <c r="Z4266" i="11"/>
  <c r="AH4266" i="11" s="1"/>
  <c r="AD4319" i="11"/>
  <c r="AI4319" i="11" s="1"/>
  <c r="AJ4319" i="11" s="1"/>
  <c r="Z4428" i="11"/>
  <c r="AH4428" i="11" s="1"/>
  <c r="AD4282" i="11"/>
  <c r="AI4282" i="11" s="1"/>
  <c r="AJ4282" i="11" s="1"/>
  <c r="Z4166" i="11"/>
  <c r="AH4166" i="11" s="1"/>
  <c r="Z4186" i="11"/>
  <c r="AH4186" i="11" s="1"/>
  <c r="AD4069" i="11"/>
  <c r="AI4069" i="11" s="1"/>
  <c r="AJ4069" i="11" s="1"/>
  <c r="Z4412" i="11"/>
  <c r="AH4412" i="11" s="1"/>
  <c r="AD4146" i="11"/>
  <c r="AI4146" i="11" s="1"/>
  <c r="AJ4146" i="11" s="1"/>
  <c r="Z4109" i="11"/>
  <c r="AH4109" i="11" s="1"/>
  <c r="AD4085" i="11"/>
  <c r="AI4085" i="11" s="1"/>
  <c r="AJ4085" i="11" s="1"/>
  <c r="AD4063" i="11"/>
  <c r="AI4063" i="11" s="1"/>
  <c r="AJ4063" i="11" s="1"/>
  <c r="AD4178" i="11"/>
  <c r="AI4178" i="11" s="1"/>
  <c r="AJ4178" i="11" s="1"/>
  <c r="Z4061" i="11"/>
  <c r="AH4061" i="11" s="1"/>
  <c r="Z4019" i="11"/>
  <c r="AH4019" i="11" s="1"/>
  <c r="AD3956" i="11"/>
  <c r="AI3956" i="11" s="1"/>
  <c r="AJ3956" i="11" s="1"/>
  <c r="Z3946" i="11"/>
  <c r="AH3946" i="11" s="1"/>
  <c r="Z3904" i="11"/>
  <c r="AH3904" i="11" s="1"/>
  <c r="AD3844" i="11"/>
  <c r="AI3844" i="11" s="1"/>
  <c r="AJ3844" i="11" s="1"/>
  <c r="AD3953" i="11"/>
  <c r="AI3953" i="11" s="1"/>
  <c r="AJ3953" i="11" s="1"/>
  <c r="AD3872" i="11"/>
  <c r="AI3872" i="11" s="1"/>
  <c r="AJ3872" i="11" s="1"/>
  <c r="AD3700" i="11"/>
  <c r="AI3700" i="11" s="1"/>
  <c r="AJ3700" i="11" s="1"/>
  <c r="AD3670" i="11"/>
  <c r="AI3670" i="11" s="1"/>
  <c r="AJ3670" i="11" s="1"/>
  <c r="Z3847" i="11"/>
  <c r="AH3847" i="11" s="1"/>
  <c r="Z3780" i="11"/>
  <c r="AH3780" i="11" s="1"/>
  <c r="Z3748" i="11"/>
  <c r="AH3748" i="11" s="1"/>
  <c r="Z3693" i="11"/>
  <c r="AH3693" i="11" s="1"/>
  <c r="AD3678" i="11"/>
  <c r="AI3678" i="11" s="1"/>
  <c r="AJ3678" i="11" s="1"/>
  <c r="AD3946" i="11"/>
  <c r="AI3946" i="11" s="1"/>
  <c r="AJ3946" i="11" s="1"/>
  <c r="Z3740" i="11"/>
  <c r="AH3740" i="11" s="1"/>
  <c r="Z3716" i="11"/>
  <c r="AH3716" i="11" s="1"/>
  <c r="Z3647" i="11"/>
  <c r="AH3647" i="11" s="1"/>
  <c r="Z3852" i="11"/>
  <c r="AH3852" i="11" s="1"/>
  <c r="Z3569" i="11"/>
  <c r="AD3561" i="11"/>
  <c r="AI3561" i="11" s="1"/>
  <c r="AJ3561" i="11" s="1"/>
  <c r="Z3918" i="11"/>
  <c r="AD3835" i="11"/>
  <c r="AI3835" i="11" s="1"/>
  <c r="AJ3835" i="11" s="1"/>
  <c r="Z3823" i="11"/>
  <c r="AH3823" i="11" s="1"/>
  <c r="AD3710" i="11"/>
  <c r="AI3710" i="11" s="1"/>
  <c r="AJ3710" i="11" s="1"/>
  <c r="AD3647" i="11"/>
  <c r="AI3647" i="11" s="1"/>
  <c r="AJ3647" i="11" s="1"/>
  <c r="Z3626" i="11"/>
  <c r="AH3626" i="11" s="1"/>
  <c r="AD3599" i="11"/>
  <c r="AI3599" i="11" s="1"/>
  <c r="AJ3599" i="11" s="1"/>
  <c r="AD3632" i="11"/>
  <c r="AI3632" i="11" s="1"/>
  <c r="AJ3632" i="11" s="1"/>
  <c r="Z3380" i="11"/>
  <c r="AH3380" i="11" s="1"/>
  <c r="Z3572" i="11"/>
  <c r="AH3572" i="11" s="1"/>
  <c r="Z4047" i="11"/>
  <c r="AD3600" i="11"/>
  <c r="AI3600" i="11" s="1"/>
  <c r="AJ3600" i="11" s="1"/>
  <c r="Z3577" i="11"/>
  <c r="AH3577" i="11" s="1"/>
  <c r="Z3454" i="11"/>
  <c r="AH3454" i="11" s="1"/>
  <c r="AD3413" i="11"/>
  <c r="AI3413" i="11" s="1"/>
  <c r="AJ3413" i="11" s="1"/>
  <c r="AD3552" i="11"/>
  <c r="Z3528" i="11"/>
  <c r="AH3528" i="11" s="1"/>
  <c r="AD3378" i="11"/>
  <c r="AI3378" i="11" s="1"/>
  <c r="AJ3378" i="11" s="1"/>
  <c r="Z3348" i="11"/>
  <c r="AH3348" i="11" s="1"/>
  <c r="Z3218" i="11"/>
  <c r="AH3218" i="11" s="1"/>
  <c r="Z3282" i="11"/>
  <c r="AH3282" i="11" s="1"/>
  <c r="AD3258" i="11"/>
  <c r="AI3258" i="11" s="1"/>
  <c r="AJ3258" i="11" s="1"/>
  <c r="AD3171" i="11"/>
  <c r="AI3171" i="11" s="1"/>
  <c r="AJ3171" i="11" s="1"/>
  <c r="AD3011" i="11"/>
  <c r="AI3011" i="11" s="1"/>
  <c r="AJ3011" i="11" s="1"/>
  <c r="Z3131" i="11"/>
  <c r="AH3131" i="11" s="1"/>
  <c r="Z2901" i="11"/>
  <c r="AH2901" i="11" s="1"/>
  <c r="Z2827" i="11"/>
  <c r="AH2827" i="11" s="1"/>
  <c r="AD3075" i="11"/>
  <c r="AI3075" i="11" s="1"/>
  <c r="AJ3075" i="11" s="1"/>
  <c r="AD3059" i="11"/>
  <c r="AI3059" i="11" s="1"/>
  <c r="AJ3059" i="11" s="1"/>
  <c r="Z2858" i="11"/>
  <c r="AH2858" i="11" s="1"/>
  <c r="AD3147" i="11"/>
  <c r="AI3147" i="11" s="1"/>
  <c r="AJ3147" i="11" s="1"/>
  <c r="Z3025" i="11"/>
  <c r="AH3025" i="11" s="1"/>
  <c r="AD2768" i="11"/>
  <c r="AI2768" i="11" s="1"/>
  <c r="AJ2768" i="11" s="1"/>
  <c r="Z2658" i="11"/>
  <c r="AH2658" i="11" s="1"/>
  <c r="Z3003" i="11"/>
  <c r="Z2831" i="11"/>
  <c r="Z2750" i="11"/>
  <c r="AH2750" i="11" s="1"/>
  <c r="Z3122" i="11"/>
  <c r="AH3122" i="11" s="1"/>
  <c r="Z2728" i="11"/>
  <c r="AH2728" i="11" s="1"/>
  <c r="AD2901" i="11"/>
  <c r="AI2901" i="11" s="1"/>
  <c r="AJ2901" i="11" s="1"/>
  <c r="Z2845" i="11"/>
  <c r="AH2845" i="11" s="1"/>
  <c r="Z2824" i="11"/>
  <c r="AH2824" i="11" s="1"/>
  <c r="Z2798" i="11"/>
  <c r="AH2798" i="11" s="1"/>
  <c r="AD2738" i="11"/>
  <c r="AI2738" i="11" s="1"/>
  <c r="AJ2738" i="11" s="1"/>
  <c r="Z2706" i="11"/>
  <c r="AH2706" i="11" s="1"/>
  <c r="AD3071" i="11"/>
  <c r="AI3071" i="11" s="1"/>
  <c r="AJ3071" i="11" s="1"/>
  <c r="Z2649" i="11"/>
  <c r="AH2649" i="11" s="1"/>
  <c r="AD2411" i="11"/>
  <c r="AI2411" i="11" s="1"/>
  <c r="AJ2411" i="11" s="1"/>
  <c r="AD2674" i="11"/>
  <c r="AI2674" i="11" s="1"/>
  <c r="AJ2674" i="11" s="1"/>
  <c r="AD2559" i="11"/>
  <c r="AI2559" i="11" s="1"/>
  <c r="AJ2559" i="11" s="1"/>
  <c r="AD2662" i="11"/>
  <c r="AI2662" i="11" s="1"/>
  <c r="AJ2662" i="11" s="1"/>
  <c r="AD2572" i="11"/>
  <c r="AI2572" i="11" s="1"/>
  <c r="AJ2572" i="11" s="1"/>
  <c r="Z2555" i="11"/>
  <c r="AH2555" i="11" s="1"/>
  <c r="AD2543" i="11"/>
  <c r="AH2543" i="11" s="1"/>
  <c r="Z2399" i="11"/>
  <c r="AH2399" i="11" s="1"/>
  <c r="Z3130" i="11"/>
  <c r="Z2823" i="11"/>
  <c r="AH2823" i="11" s="1"/>
  <c r="AD2748" i="11"/>
  <c r="AD2650" i="11"/>
  <c r="AI2650" i="11" s="1"/>
  <c r="AJ2650" i="11" s="1"/>
  <c r="AD2518" i="11"/>
  <c r="AI2518" i="11" s="1"/>
  <c r="AJ2518" i="11" s="1"/>
  <c r="AD2381" i="11"/>
  <c r="AI2381" i="11" s="1"/>
  <c r="AJ2381" i="11" s="1"/>
  <c r="Z2376" i="11"/>
  <c r="AH2376" i="11" s="1"/>
  <c r="Z2365" i="11"/>
  <c r="AH2365" i="11" s="1"/>
  <c r="Z2313" i="11"/>
  <c r="AH2313" i="11" s="1"/>
  <c r="Z2289" i="11"/>
  <c r="AH2289" i="11" s="1"/>
  <c r="Z2445" i="11"/>
  <c r="AH2445" i="11" s="1"/>
  <c r="AD2384" i="11"/>
  <c r="AI2384" i="11" s="1"/>
  <c r="AJ2384" i="11" s="1"/>
  <c r="AD2399" i="11"/>
  <c r="AI2399" i="11" s="1"/>
  <c r="AJ2399" i="11" s="1"/>
  <c r="Z2071" i="11"/>
  <c r="AH2071" i="11" s="1"/>
  <c r="AD2524" i="11"/>
  <c r="AI2524" i="11" s="1"/>
  <c r="AJ2524" i="11" s="1"/>
  <c r="Z2664" i="11"/>
  <c r="AH2664" i="11" s="1"/>
  <c r="Z2389" i="11"/>
  <c r="Z2385" i="11"/>
  <c r="AH2385" i="11" s="1"/>
  <c r="Z2312" i="11"/>
  <c r="Z2192" i="11"/>
  <c r="AH2192" i="11" s="1"/>
  <c r="Z2107" i="11"/>
  <c r="AH2107" i="11" s="1"/>
  <c r="Z2473" i="11"/>
  <c r="AH2473" i="11" s="1"/>
  <c r="Z1903" i="11"/>
  <c r="AH1903" i="11" s="1"/>
  <c r="Z2296" i="11"/>
  <c r="AH2296" i="11" s="1"/>
  <c r="AD2208" i="11"/>
  <c r="AI2208" i="11" s="1"/>
  <c r="AJ2208" i="11" s="1"/>
  <c r="Z2127" i="11"/>
  <c r="AH2127" i="11" s="1"/>
  <c r="Z2115" i="11"/>
  <c r="AH2115" i="11" s="1"/>
  <c r="Z2022" i="11"/>
  <c r="AH2022" i="11" s="1"/>
  <c r="AD1952" i="11"/>
  <c r="AI1952" i="11" s="1"/>
  <c r="AJ1952" i="11" s="1"/>
  <c r="AD2340" i="11"/>
  <c r="AI2340" i="11" s="1"/>
  <c r="AJ2340" i="11" s="1"/>
  <c r="AD2177" i="11"/>
  <c r="AI2177" i="11" s="1"/>
  <c r="AJ2177" i="11" s="1"/>
  <c r="AD2540" i="11"/>
  <c r="AI2540" i="11" s="1"/>
  <c r="AJ2540" i="11" s="1"/>
  <c r="AD2247" i="11"/>
  <c r="AD2225" i="11"/>
  <c r="AI2225" i="11" s="1"/>
  <c r="AJ2225" i="11" s="1"/>
  <c r="AD2216" i="11"/>
  <c r="AI2216" i="11" s="1"/>
  <c r="AJ2216" i="11" s="1"/>
  <c r="AD2209" i="11"/>
  <c r="AI2162" i="11"/>
  <c r="AJ2162" i="11" s="1"/>
  <c r="Z2159" i="11"/>
  <c r="AH2159" i="11" s="1"/>
  <c r="Z2111" i="11"/>
  <c r="AH2111" i="11" s="1"/>
  <c r="Z2512" i="11"/>
  <c r="AH2512" i="11" s="1"/>
  <c r="AD2213" i="11"/>
  <c r="AI2213" i="11" s="1"/>
  <c r="AJ2213" i="11" s="1"/>
  <c r="AD2482" i="11"/>
  <c r="AI2482" i="11" s="1"/>
  <c r="AJ2482" i="11" s="1"/>
  <c r="AD2202" i="11"/>
  <c r="Z2184" i="11"/>
  <c r="AD1799" i="11"/>
  <c r="AI1799" i="11" s="1"/>
  <c r="AJ1799" i="11" s="1"/>
  <c r="Z1648" i="11"/>
  <c r="AH1648" i="11" s="1"/>
  <c r="Z1875" i="11"/>
  <c r="AH1875" i="11" s="1"/>
  <c r="Z1916" i="11"/>
  <c r="AH1916" i="11" s="1"/>
  <c r="Z2010" i="11"/>
  <c r="AH2010" i="11" s="1"/>
  <c r="Z1755" i="11"/>
  <c r="AH1755" i="11" s="1"/>
  <c r="Z1691" i="11"/>
  <c r="AH1691" i="11" s="1"/>
  <c r="AD1650" i="11"/>
  <c r="AI1650" i="11" s="1"/>
  <c r="AJ1650" i="11" s="1"/>
  <c r="Z1682" i="11"/>
  <c r="AH1682" i="11" s="1"/>
  <c r="Z1477" i="11"/>
  <c r="AH1477" i="11" s="1"/>
  <c r="Z1505" i="11"/>
  <c r="AH1505" i="11" s="1"/>
  <c r="Z1907" i="11"/>
  <c r="AD1607" i="11"/>
  <c r="AI1607" i="11" s="1"/>
  <c r="AJ1607" i="11" s="1"/>
  <c r="AD1299" i="11"/>
  <c r="AD1235" i="11"/>
  <c r="AI1235" i="11" s="1"/>
  <c r="AJ1235" i="11" s="1"/>
  <c r="AD1187" i="11"/>
  <c r="AI1187" i="11" s="1"/>
  <c r="AJ1187" i="11" s="1"/>
  <c r="Z1155" i="11"/>
  <c r="AH1155" i="11" s="1"/>
  <c r="AD1139" i="11"/>
  <c r="AI1139" i="11" s="1"/>
  <c r="AJ1139" i="11" s="1"/>
  <c r="Z1707" i="11"/>
  <c r="AH1707" i="11" s="1"/>
  <c r="AD1577" i="11"/>
  <c r="AI1577" i="11" s="1"/>
  <c r="AJ1577" i="11" s="1"/>
  <c r="AD1775" i="11"/>
  <c r="AI1775" i="11" s="1"/>
  <c r="AJ1775" i="11" s="1"/>
  <c r="AD1560" i="11"/>
  <c r="AI1560" i="11" s="1"/>
  <c r="AJ1560" i="11" s="1"/>
  <c r="Z1632" i="11"/>
  <c r="AH1632" i="11" s="1"/>
  <c r="Z1514" i="11"/>
  <c r="AH1514" i="11" s="1"/>
  <c r="AD1414" i="11"/>
  <c r="AI1414" i="11" s="1"/>
  <c r="AJ1414" i="11" s="1"/>
  <c r="AD1382" i="11"/>
  <c r="AI1382" i="11" s="1"/>
  <c r="AJ1382" i="11" s="1"/>
  <c r="Z1334" i="11"/>
  <c r="AH1334" i="11" s="1"/>
  <c r="AD1062" i="11"/>
  <c r="AI1062" i="11" s="1"/>
  <c r="AJ1062" i="11" s="1"/>
  <c r="AD966" i="11"/>
  <c r="Z1393" i="11"/>
  <c r="AH1393" i="11" s="1"/>
  <c r="Z1253" i="11"/>
  <c r="AH1253" i="11" s="1"/>
  <c r="Z931" i="11"/>
  <c r="AH931" i="11" s="1"/>
  <c r="Z582" i="11"/>
  <c r="AH582" i="11" s="1"/>
  <c r="AD513" i="11"/>
  <c r="AI513" i="11" s="1"/>
  <c r="AJ513" i="11" s="1"/>
  <c r="AD96" i="11"/>
  <c r="AI96" i="11" s="1"/>
  <c r="AJ96" i="11" s="1"/>
  <c r="Z80" i="11"/>
  <c r="AH80" i="11" s="1"/>
  <c r="Z184" i="11"/>
  <c r="AD156" i="11"/>
  <c r="AI156" i="11" s="1"/>
  <c r="AJ156" i="11" s="1"/>
  <c r="Z104" i="11"/>
  <c r="AH104" i="11" s="1"/>
  <c r="AD84" i="11"/>
  <c r="AI84" i="11" s="1"/>
  <c r="AJ84" i="11" s="1"/>
  <c r="Z56" i="11"/>
  <c r="AH56" i="11" s="1"/>
  <c r="AD36" i="11"/>
  <c r="AI36" i="11" s="1"/>
  <c r="AJ36" i="11" s="1"/>
  <c r="Z1377" i="11"/>
  <c r="AH1377" i="11" s="1"/>
  <c r="AD981" i="11"/>
  <c r="Z945" i="11"/>
  <c r="AH945" i="11" s="1"/>
  <c r="Z705" i="11"/>
  <c r="AH705" i="11" s="1"/>
  <c r="AD476" i="11"/>
  <c r="AI476" i="11" s="1"/>
  <c r="AJ476" i="11" s="1"/>
  <c r="Z444" i="11"/>
  <c r="AH444" i="11" s="1"/>
  <c r="Z428" i="11"/>
  <c r="AH428" i="11" s="1"/>
  <c r="Z412" i="11"/>
  <c r="AH412" i="11" s="1"/>
  <c r="Z396" i="11"/>
  <c r="AH396" i="11" s="1"/>
  <c r="Z380" i="11"/>
  <c r="AH380" i="11" s="1"/>
  <c r="Z348" i="11"/>
  <c r="AH348" i="11" s="1"/>
  <c r="Z336" i="11"/>
  <c r="AH336" i="11" s="1"/>
  <c r="Z320" i="11"/>
  <c r="AH320" i="11" s="1"/>
  <c r="AD304" i="11"/>
  <c r="AI304" i="11" s="1"/>
  <c r="AJ304" i="11" s="1"/>
  <c r="Z272" i="11"/>
  <c r="AH272" i="11" s="1"/>
  <c r="Z240" i="11"/>
  <c r="AH240" i="11" s="1"/>
  <c r="Z224" i="11"/>
  <c r="AH224" i="11" s="1"/>
  <c r="AD208" i="11"/>
  <c r="AI208" i="11" s="1"/>
  <c r="AJ208" i="11" s="1"/>
  <c r="Z188" i="11"/>
  <c r="Z152" i="11"/>
  <c r="AH152" i="11" s="1"/>
  <c r="AD52" i="11"/>
  <c r="AI52" i="11" s="1"/>
  <c r="AJ52" i="11" s="1"/>
  <c r="Z28" i="11"/>
  <c r="AH28" i="11" s="1"/>
  <c r="AD765" i="11"/>
  <c r="AI765" i="11" s="1"/>
  <c r="AJ765" i="11" s="1"/>
  <c r="Z1441" i="11"/>
  <c r="Z970" i="11"/>
  <c r="AH970" i="11" s="1"/>
  <c r="Z846" i="11"/>
  <c r="Z722" i="11"/>
  <c r="AH722" i="11" s="1"/>
  <c r="AD762" i="11"/>
  <c r="AI762" i="11" s="1"/>
  <c r="AJ762" i="11" s="1"/>
  <c r="Z658" i="11"/>
  <c r="AH658" i="11" s="1"/>
  <c r="Z1321" i="11"/>
  <c r="AH1321" i="11" s="1"/>
  <c r="Z835" i="11"/>
  <c r="AH835" i="11" s="1"/>
  <c r="AD810" i="11"/>
  <c r="AI810" i="11" s="1"/>
  <c r="AJ810" i="11" s="1"/>
  <c r="Z754" i="11"/>
  <c r="AH754" i="11" s="1"/>
  <c r="Z625" i="11"/>
  <c r="AH625" i="11" s="1"/>
  <c r="Z550" i="11"/>
  <c r="AH550" i="11" s="1"/>
  <c r="AD526" i="11"/>
  <c r="AI526" i="11" s="1"/>
  <c r="AJ526" i="11" s="1"/>
  <c r="Z432" i="11"/>
  <c r="AH432" i="11" s="1"/>
  <c r="AD324" i="11"/>
  <c r="AI324" i="11" s="1"/>
  <c r="AJ324" i="11" s="1"/>
  <c r="AD212" i="11"/>
  <c r="AI212" i="11" s="1"/>
  <c r="AJ212" i="11" s="1"/>
  <c r="AD703" i="11"/>
  <c r="AI703" i="11" s="1"/>
  <c r="AJ703" i="11" s="1"/>
  <c r="AD537" i="11"/>
  <c r="AI537" i="11" s="1"/>
  <c r="AJ537" i="11" s="1"/>
  <c r="Z148" i="11"/>
  <c r="AH148" i="11" s="1"/>
  <c r="Z496" i="11"/>
  <c r="AH496" i="11" s="1"/>
  <c r="Z547" i="11"/>
  <c r="AH547" i="11" s="1"/>
  <c r="Z156" i="11"/>
  <c r="AH156" i="11" s="1"/>
  <c r="Z60" i="11"/>
  <c r="AH60" i="11" s="1"/>
  <c r="AD617" i="11"/>
  <c r="AI617" i="11" s="1"/>
  <c r="AJ617" i="11" s="1"/>
  <c r="AD681" i="11"/>
  <c r="Z100" i="11"/>
  <c r="AH100" i="11" s="1"/>
  <c r="Z775" i="11"/>
  <c r="AH775" i="11" s="1"/>
  <c r="Z666" i="11"/>
  <c r="AH666" i="11" s="1"/>
  <c r="AI255" i="11"/>
  <c r="AJ255" i="11" s="1"/>
  <c r="Z40" i="11"/>
  <c r="AH40" i="11" s="1"/>
  <c r="Z288" i="11"/>
  <c r="AH288" i="11" s="1"/>
  <c r="Z5608" i="11"/>
  <c r="AH5608" i="11" s="1"/>
  <c r="Z5533" i="11"/>
  <c r="AH5533" i="11" s="1"/>
  <c r="Z5465" i="11"/>
  <c r="AH5465" i="11" s="1"/>
  <c r="Z5445" i="11"/>
  <c r="AH5445" i="11" s="1"/>
  <c r="AD5364" i="11"/>
  <c r="AI5364" i="11" s="1"/>
  <c r="AJ5364" i="11" s="1"/>
  <c r="Z5364" i="11"/>
  <c r="AH5364" i="11" s="1"/>
  <c r="Z5277" i="11"/>
  <c r="AH5277" i="11" s="1"/>
  <c r="Z5269" i="11"/>
  <c r="AH5269" i="11" s="1"/>
  <c r="Z5001" i="11"/>
  <c r="AH5001" i="11" s="1"/>
  <c r="Z4993" i="11"/>
  <c r="AH4993" i="11" s="1"/>
  <c r="AD5049" i="11"/>
  <c r="AI5049" i="11" s="1"/>
  <c r="AJ5049" i="11" s="1"/>
  <c r="Z4518" i="11"/>
  <c r="AH4518" i="11" s="1"/>
  <c r="Z4829" i="11"/>
  <c r="AH4829" i="11" s="1"/>
  <c r="AD4661" i="11"/>
  <c r="AI4661" i="11" s="1"/>
  <c r="AJ4661" i="11" s="1"/>
  <c r="Z4167" i="11"/>
  <c r="AH4167" i="11" s="1"/>
  <c r="Z3316" i="11"/>
  <c r="Z2354" i="11"/>
  <c r="AH2354" i="11" s="1"/>
  <c r="Z2198" i="11"/>
  <c r="AH2198" i="11" s="1"/>
  <c r="Z2393" i="11"/>
  <c r="AH2393" i="11" s="1"/>
  <c r="AD2809" i="11"/>
  <c r="AI2809" i="11" s="1"/>
  <c r="AJ2809" i="11" s="1"/>
  <c r="Z1680" i="11"/>
  <c r="AH1680" i="11" s="1"/>
  <c r="Z1569" i="11"/>
  <c r="AH1569" i="11" s="1"/>
  <c r="AD848" i="11"/>
  <c r="AI848" i="11" s="1"/>
  <c r="AJ848" i="11" s="1"/>
  <c r="Z848" i="11"/>
  <c r="AH848" i="11" s="1"/>
  <c r="AD820" i="11"/>
  <c r="AI820" i="11" s="1"/>
  <c r="AJ820" i="11" s="1"/>
  <c r="Z820" i="11"/>
  <c r="AH820" i="11" s="1"/>
  <c r="Z624" i="11"/>
  <c r="AH624" i="11" s="1"/>
  <c r="Z5047" i="11"/>
  <c r="AH5047" i="11" s="1"/>
  <c r="AD5024" i="11"/>
  <c r="AI5024" i="11" s="1"/>
  <c r="AJ5024" i="11" s="1"/>
  <c r="AD4909" i="11"/>
  <c r="AI4909" i="11" s="1"/>
  <c r="AJ4909" i="11" s="1"/>
  <c r="AD4888" i="11"/>
  <c r="Z4872" i="11"/>
  <c r="AH4872" i="11" s="1"/>
  <c r="AD4930" i="11"/>
  <c r="AI4930" i="11" s="1"/>
  <c r="AJ4930" i="11" s="1"/>
  <c r="AD4875" i="11"/>
  <c r="AI4875" i="11" s="1"/>
  <c r="AJ4875" i="11" s="1"/>
  <c r="Z4775" i="11"/>
  <c r="AH4775" i="11" s="1"/>
  <c r="AD4790" i="11"/>
  <c r="AI4790" i="11" s="1"/>
  <c r="AJ4790" i="11" s="1"/>
  <c r="AD4766" i="11"/>
  <c r="AI4766" i="11" s="1"/>
  <c r="AJ4766" i="11" s="1"/>
  <c r="AD4831" i="11"/>
  <c r="AI4831" i="11" s="1"/>
  <c r="AJ4831" i="11" s="1"/>
  <c r="Z4675" i="11"/>
  <c r="AH4675" i="11" s="1"/>
  <c r="AD4647" i="11"/>
  <c r="AI4647" i="11" s="1"/>
  <c r="AJ4647" i="11" s="1"/>
  <c r="Z4585" i="11"/>
  <c r="AH4585" i="11" s="1"/>
  <c r="AD4488" i="11"/>
  <c r="AI4488" i="11" s="1"/>
  <c r="AJ4488" i="11" s="1"/>
  <c r="AD4467" i="11"/>
  <c r="AI4467" i="11" s="1"/>
  <c r="AJ4467" i="11" s="1"/>
  <c r="AD4472" i="11"/>
  <c r="AI4472" i="11" s="1"/>
  <c r="AJ4472" i="11" s="1"/>
  <c r="Z4587" i="11"/>
  <c r="AH4587" i="11" s="1"/>
  <c r="Z4500" i="11"/>
  <c r="AH4500" i="11" s="1"/>
  <c r="AD4338" i="11"/>
  <c r="AI4338" i="11" s="1"/>
  <c r="AJ4338" i="11" s="1"/>
  <c r="Z4269" i="11"/>
  <c r="AH4269" i="11" s="1"/>
  <c r="AD4302" i="11"/>
  <c r="AI4302" i="11" s="1"/>
  <c r="AJ4302" i="11" s="1"/>
  <c r="AD4064" i="11"/>
  <c r="AI4064" i="11" s="1"/>
  <c r="AJ4064" i="11" s="1"/>
  <c r="AD4229" i="11"/>
  <c r="AI4229" i="11" s="1"/>
  <c r="AJ4229" i="11" s="1"/>
  <c r="AD4411" i="11"/>
  <c r="AI4411" i="11" s="1"/>
  <c r="AJ4411" i="11" s="1"/>
  <c r="Z4077" i="11"/>
  <c r="AH4077" i="11" s="1"/>
  <c r="Z4064" i="11"/>
  <c r="AH4064" i="11" s="1"/>
  <c r="AD4246" i="11"/>
  <c r="AI4246" i="11" s="1"/>
  <c r="AJ4246" i="11" s="1"/>
  <c r="Z4113" i="11"/>
  <c r="AH4113" i="11" s="1"/>
  <c r="Z4194" i="11"/>
  <c r="AH4194" i="11" s="1"/>
  <c r="AD4298" i="11"/>
  <c r="AI4298" i="11" s="1"/>
  <c r="AJ4298" i="11" s="1"/>
  <c r="AD4012" i="11"/>
  <c r="AI4012" i="11" s="1"/>
  <c r="AJ4012" i="11" s="1"/>
  <c r="AD3832" i="11"/>
  <c r="AI3832" i="11" s="1"/>
  <c r="AJ3832" i="11" s="1"/>
  <c r="Z3952" i="11"/>
  <c r="AH3952" i="11" s="1"/>
  <c r="AD3896" i="11"/>
  <c r="AI3896" i="11" s="1"/>
  <c r="AJ3896" i="11" s="1"/>
  <c r="AD3937" i="11"/>
  <c r="AI3937" i="11" s="1"/>
  <c r="AJ3937" i="11" s="1"/>
  <c r="AD3980" i="11"/>
  <c r="AI3980" i="11" s="1"/>
  <c r="AJ3980" i="11" s="1"/>
  <c r="Z3705" i="11"/>
  <c r="AH3705" i="11" s="1"/>
  <c r="Z3634" i="11"/>
  <c r="AI3918" i="11"/>
  <c r="AJ3918" i="11" s="1"/>
  <c r="AD3573" i="11"/>
  <c r="AI3573" i="11" s="1"/>
  <c r="AJ3573" i="11" s="1"/>
  <c r="AD3792" i="11"/>
  <c r="AI3792" i="11" s="1"/>
  <c r="AJ3792" i="11" s="1"/>
  <c r="AD3610" i="11"/>
  <c r="AI3610" i="11" s="1"/>
  <c r="AJ3610" i="11" s="1"/>
  <c r="AD3460" i="11"/>
  <c r="AI3460" i="11" s="1"/>
  <c r="AJ3460" i="11" s="1"/>
  <c r="AD3462" i="11"/>
  <c r="AI3462" i="11" s="1"/>
  <c r="AJ3462" i="11" s="1"/>
  <c r="Z3676" i="11"/>
  <c r="AH3676" i="11" s="1"/>
  <c r="Z3437" i="11"/>
  <c r="AH3437" i="11" s="1"/>
  <c r="Z3375" i="11"/>
  <c r="AH3375" i="11" s="1"/>
  <c r="Z3341" i="11"/>
  <c r="AH3341" i="11" s="1"/>
  <c r="Z3561" i="11"/>
  <c r="AH3561" i="11" s="1"/>
  <c r="AD3494" i="11"/>
  <c r="AI3494" i="11" s="1"/>
  <c r="AJ3494" i="11" s="1"/>
  <c r="AD3568" i="11"/>
  <c r="AI3568" i="11" s="1"/>
  <c r="AJ3568" i="11" s="1"/>
  <c r="AD3244" i="11"/>
  <c r="Z3474" i="11"/>
  <c r="AH3474" i="11" s="1"/>
  <c r="AD3329" i="11"/>
  <c r="AH3329" i="11" s="1"/>
  <c r="AD3275" i="11"/>
  <c r="AI3275" i="11" s="1"/>
  <c r="AJ3275" i="11" s="1"/>
  <c r="Z3416" i="11"/>
  <c r="AH3416" i="11" s="1"/>
  <c r="Z3219" i="11"/>
  <c r="AD3215" i="11"/>
  <c r="AI3215" i="11" s="1"/>
  <c r="AJ3215" i="11" s="1"/>
  <c r="Z3324" i="11"/>
  <c r="AH3324" i="11" s="1"/>
  <c r="Z3094" i="11"/>
  <c r="AH3094" i="11" s="1"/>
  <c r="AD3121" i="11"/>
  <c r="AI3121" i="11" s="1"/>
  <c r="AJ3121" i="11" s="1"/>
  <c r="AD3009" i="11"/>
  <c r="AI3009" i="11" s="1"/>
  <c r="AJ3009" i="11" s="1"/>
  <c r="AD2885" i="11"/>
  <c r="AI2885" i="11" s="1"/>
  <c r="AJ2885" i="11" s="1"/>
  <c r="Z2955" i="11"/>
  <c r="AH2955" i="11" s="1"/>
  <c r="Z2923" i="11"/>
  <c r="AH2923" i="11" s="1"/>
  <c r="Z2859" i="11"/>
  <c r="AH2859" i="11" s="1"/>
  <c r="AD3108" i="11"/>
  <c r="AI3108" i="11" s="1"/>
  <c r="AJ3108" i="11" s="1"/>
  <c r="Z3017" i="11"/>
  <c r="AH3017" i="11" s="1"/>
  <c r="Z2913" i="11"/>
  <c r="AH2913" i="11" s="1"/>
  <c r="AD2893" i="11"/>
  <c r="AI2893" i="11" s="1"/>
  <c r="AJ2893" i="11" s="1"/>
  <c r="Z2837" i="11"/>
  <c r="AH2837" i="11" s="1"/>
  <c r="Z2790" i="11"/>
  <c r="AD2754" i="11"/>
  <c r="AI2754" i="11" s="1"/>
  <c r="AJ2754" i="11" s="1"/>
  <c r="Z2690" i="11"/>
  <c r="AH2690" i="11" s="1"/>
  <c r="AD2983" i="11"/>
  <c r="Z2839" i="11"/>
  <c r="AH2839" i="11" s="1"/>
  <c r="Z2797" i="11"/>
  <c r="AH2797" i="11" s="1"/>
  <c r="AD2913" i="11"/>
  <c r="AI2913" i="11" s="1"/>
  <c r="AJ2913" i="11" s="1"/>
  <c r="AD2797" i="11"/>
  <c r="AI2797" i="11" s="1"/>
  <c r="AJ2797" i="11" s="1"/>
  <c r="Z2660" i="11"/>
  <c r="AH2660" i="11" s="1"/>
  <c r="Z3395" i="11"/>
  <c r="AH3395" i="11" s="1"/>
  <c r="AD2777" i="11"/>
  <c r="AI2777" i="11" s="1"/>
  <c r="AJ2777" i="11" s="1"/>
  <c r="Z2653" i="11"/>
  <c r="AH2653" i="11" s="1"/>
  <c r="AD2975" i="11"/>
  <c r="AI2975" i="11" s="1"/>
  <c r="AJ2975" i="11" s="1"/>
  <c r="AI2924" i="11"/>
  <c r="AJ2924" i="11" s="1"/>
  <c r="Z2648" i="11"/>
  <c r="AH2648" i="11" s="1"/>
  <c r="AD2648" i="11"/>
  <c r="AI2648" i="11" s="1"/>
  <c r="AJ2648" i="11" s="1"/>
  <c r="Z2634" i="11"/>
  <c r="AH2634" i="11" s="1"/>
  <c r="AD2622" i="11"/>
  <c r="AD2610" i="11"/>
  <c r="AI2610" i="11" s="1"/>
  <c r="AJ2610" i="11" s="1"/>
  <c r="AD2710" i="11"/>
  <c r="AI2710" i="11" s="1"/>
  <c r="AJ2710" i="11" s="1"/>
  <c r="Z2566" i="11"/>
  <c r="AH2566" i="11" s="1"/>
  <c r="AD2556" i="11"/>
  <c r="AI2556" i="11" s="1"/>
  <c r="AJ2556" i="11" s="1"/>
  <c r="AD2398" i="11"/>
  <c r="AD2824" i="11"/>
  <c r="AI2824" i="11" s="1"/>
  <c r="AJ2824" i="11" s="1"/>
  <c r="Z2554" i="11"/>
  <c r="AH2554" i="11" s="1"/>
  <c r="AD2550" i="11"/>
  <c r="AI2550" i="11" s="1"/>
  <c r="AJ2550" i="11" s="1"/>
  <c r="AD2359" i="11"/>
  <c r="AI2359" i="11" s="1"/>
  <c r="AJ2359" i="11" s="1"/>
  <c r="Z2829" i="11"/>
  <c r="AH2829" i="11" s="1"/>
  <c r="Z2257" i="11"/>
  <c r="AH2257" i="11" s="1"/>
  <c r="Z2514" i="11"/>
  <c r="AH2514" i="11" s="1"/>
  <c r="Z2277" i="11"/>
  <c r="AH2277" i="11" s="1"/>
  <c r="Z2710" i="11"/>
  <c r="AH2710" i="11" s="1"/>
  <c r="Z2360" i="11"/>
  <c r="AH2360" i="11" s="1"/>
  <c r="AD2179" i="11"/>
  <c r="AH2179" i="11" s="1"/>
  <c r="AD2514" i="11"/>
  <c r="AI2514" i="11" s="1"/>
  <c r="AJ2514" i="11" s="1"/>
  <c r="Z2748" i="11"/>
  <c r="Z2585" i="11"/>
  <c r="AH2585" i="11" s="1"/>
  <c r="Z2550" i="11"/>
  <c r="AH2550" i="11" s="1"/>
  <c r="AD2234" i="11"/>
  <c r="AI2234" i="11" s="1"/>
  <c r="AJ2234" i="11" s="1"/>
  <c r="AD2139" i="11"/>
  <c r="AI2139" i="11" s="1"/>
  <c r="AJ2139" i="11" s="1"/>
  <c r="Z1975" i="11"/>
  <c r="AH1975" i="11" s="1"/>
  <c r="AD2560" i="11"/>
  <c r="AI2560" i="11" s="1"/>
  <c r="AJ2560" i="11" s="1"/>
  <c r="Z2305" i="11"/>
  <c r="AH2305" i="11" s="1"/>
  <c r="Z2179" i="11"/>
  <c r="Z2083" i="11"/>
  <c r="AH2083" i="11" s="1"/>
  <c r="Z2035" i="11"/>
  <c r="AH2035" i="11" s="1"/>
  <c r="Z2171" i="11"/>
  <c r="AH2171" i="11" s="1"/>
  <c r="AD2223" i="11"/>
  <c r="AI2223" i="11" s="1"/>
  <c r="AJ2223" i="11" s="1"/>
  <c r="AD2143" i="11"/>
  <c r="AI2143" i="11" s="1"/>
  <c r="AJ2143" i="11" s="1"/>
  <c r="Z2079" i="11"/>
  <c r="AH2079" i="11" s="1"/>
  <c r="Z1807" i="11"/>
  <c r="AH1807" i="11" s="1"/>
  <c r="AD2170" i="11"/>
  <c r="AI2170" i="11" s="1"/>
  <c r="AJ2170" i="11" s="1"/>
  <c r="Z2143" i="11"/>
  <c r="AH2143" i="11" s="1"/>
  <c r="Z1631" i="11"/>
  <c r="Z1643" i="11"/>
  <c r="AH1643" i="11" s="1"/>
  <c r="Z1627" i="11"/>
  <c r="AH1627" i="11" s="1"/>
  <c r="AD1614" i="11"/>
  <c r="AI1614" i="11" s="1"/>
  <c r="AJ1614" i="11" s="1"/>
  <c r="Z1703" i="11"/>
  <c r="AH1703" i="11" s="1"/>
  <c r="Z1513" i="11"/>
  <c r="AH1513" i="11" s="1"/>
  <c r="AD1123" i="11"/>
  <c r="Z1571" i="11"/>
  <c r="AD1553" i="11"/>
  <c r="AI1553" i="11" s="1"/>
  <c r="AJ1553" i="11" s="1"/>
  <c r="Z1508" i="11"/>
  <c r="AH1508" i="11" s="1"/>
  <c r="AD1497" i="11"/>
  <c r="AI1497" i="11" s="1"/>
  <c r="AJ1497" i="11" s="1"/>
  <c r="AD1087" i="11"/>
  <c r="AI1087" i="11" s="1"/>
  <c r="AJ1087" i="11" s="1"/>
  <c r="AD1071" i="11"/>
  <c r="AI1071" i="11" s="1"/>
  <c r="AJ1071" i="11" s="1"/>
  <c r="AD1704" i="11"/>
  <c r="AI1704" i="11" s="1"/>
  <c r="AJ1704" i="11" s="1"/>
  <c r="AD2207" i="11"/>
  <c r="AI2207" i="11" s="1"/>
  <c r="AJ2207" i="11" s="1"/>
  <c r="AD1455" i="11"/>
  <c r="AI1455" i="11" s="1"/>
  <c r="AJ1455" i="11" s="1"/>
  <c r="AD1406" i="11"/>
  <c r="AI1406" i="11" s="1"/>
  <c r="AJ1406" i="11" s="1"/>
  <c r="AD1398" i="11"/>
  <c r="AI1398" i="11" s="1"/>
  <c r="AJ1398" i="11" s="1"/>
  <c r="AD1343" i="11"/>
  <c r="AI1343" i="11" s="1"/>
  <c r="AJ1343" i="11" s="1"/>
  <c r="AD1335" i="11"/>
  <c r="AI1335" i="11" s="1"/>
  <c r="AJ1335" i="11" s="1"/>
  <c r="AD1281" i="11"/>
  <c r="AI1281" i="11" s="1"/>
  <c r="AJ1281" i="11" s="1"/>
  <c r="Z1130" i="11"/>
  <c r="AH1130" i="11" s="1"/>
  <c r="Z1433" i="11"/>
  <c r="AH1433" i="11" s="1"/>
  <c r="Z1182" i="11"/>
  <c r="AD1057" i="11"/>
  <c r="AI1057" i="11" s="1"/>
  <c r="AJ1057" i="11" s="1"/>
  <c r="Z839" i="11"/>
  <c r="AH839" i="11" s="1"/>
  <c r="Z795" i="11"/>
  <c r="AH795" i="11" s="1"/>
  <c r="AD779" i="11"/>
  <c r="Z763" i="11"/>
  <c r="AH763" i="11" s="1"/>
  <c r="Z1425" i="11"/>
  <c r="AH1425" i="11" s="1"/>
  <c r="Z1385" i="11"/>
  <c r="AH1385" i="11" s="1"/>
  <c r="Z1142" i="11"/>
  <c r="AH1142" i="11" s="1"/>
  <c r="AD790" i="11"/>
  <c r="AI790" i="11" s="1"/>
  <c r="AJ790" i="11" s="1"/>
  <c r="AD581" i="11"/>
  <c r="AI581" i="11" s="1"/>
  <c r="AJ581" i="11" s="1"/>
  <c r="Z168" i="11"/>
  <c r="AH168" i="11" s="1"/>
  <c r="Z92" i="11"/>
  <c r="AH92" i="11" s="1"/>
  <c r="AD48" i="11"/>
  <c r="AI48" i="11" s="1"/>
  <c r="AJ48" i="11" s="1"/>
  <c r="Z32" i="11"/>
  <c r="AH32" i="11" s="1"/>
  <c r="Z1408" i="11"/>
  <c r="Z1173" i="11"/>
  <c r="AH1173" i="11" s="1"/>
  <c r="Z807" i="11"/>
  <c r="AH807" i="11" s="1"/>
  <c r="AD704" i="11"/>
  <c r="AI704" i="11" s="1"/>
  <c r="AJ704" i="11" s="1"/>
  <c r="AD672" i="11"/>
  <c r="AI672" i="11" s="1"/>
  <c r="AJ672" i="11" s="1"/>
  <c r="AD611" i="11"/>
  <c r="AI611" i="11" s="1"/>
  <c r="AJ611" i="11" s="1"/>
  <c r="Z472" i="11"/>
  <c r="AH472" i="11" s="1"/>
  <c r="AD440" i="11"/>
  <c r="AI440" i="11" s="1"/>
  <c r="AJ440" i="11" s="1"/>
  <c r="Z408" i="11"/>
  <c r="AH408" i="11" s="1"/>
  <c r="Z376" i="11"/>
  <c r="AD316" i="11"/>
  <c r="AI316" i="11" s="1"/>
  <c r="AJ316" i="11" s="1"/>
  <c r="Z284" i="11"/>
  <c r="AH284" i="11" s="1"/>
  <c r="Z220" i="11"/>
  <c r="AH220" i="11" s="1"/>
  <c r="AD180" i="11"/>
  <c r="AI180" i="11" s="1"/>
  <c r="AJ180" i="11" s="1"/>
  <c r="Z144" i="11"/>
  <c r="AH144" i="11" s="1"/>
  <c r="Z1352" i="11"/>
  <c r="AH1352" i="11" s="1"/>
  <c r="Z938" i="11"/>
  <c r="AH938" i="11" s="1"/>
  <c r="AD786" i="11"/>
  <c r="AI786" i="11" s="1"/>
  <c r="AJ786" i="11" s="1"/>
  <c r="AD879" i="11"/>
  <c r="AI879" i="11" s="1"/>
  <c r="AJ879" i="11" s="1"/>
  <c r="Z693" i="11"/>
  <c r="AH693" i="11" s="1"/>
  <c r="AD799" i="11"/>
  <c r="AI799" i="11" s="1"/>
  <c r="AJ799" i="11" s="1"/>
  <c r="AD416" i="11"/>
  <c r="AH416" i="11" s="1"/>
  <c r="AD368" i="11"/>
  <c r="AI368" i="11" s="1"/>
  <c r="AJ368" i="11" s="1"/>
  <c r="AD292" i="11"/>
  <c r="AI292" i="11" s="1"/>
  <c r="AJ292" i="11" s="1"/>
  <c r="Z831" i="11"/>
  <c r="AH831" i="11" s="1"/>
  <c r="Z803" i="11"/>
  <c r="AH803" i="11" s="1"/>
  <c r="Z771" i="11"/>
  <c r="AH771" i="11" s="1"/>
  <c r="AD111" i="11"/>
  <c r="AI111" i="11" s="1"/>
  <c r="AJ111" i="11" s="1"/>
  <c r="Z4" i="11"/>
  <c r="AH4" i="11" s="1"/>
  <c r="Z507" i="11"/>
  <c r="AH507" i="11" s="1"/>
  <c r="Z601" i="11"/>
  <c r="AH601" i="11" s="1"/>
  <c r="AD151" i="11"/>
  <c r="AI151" i="11" s="1"/>
  <c r="AJ151" i="11" s="1"/>
  <c r="AD55" i="11"/>
  <c r="AI55" i="11" s="1"/>
  <c r="AJ55" i="11" s="1"/>
  <c r="Z571" i="11"/>
  <c r="AH571" i="11" s="1"/>
  <c r="AD843" i="11"/>
  <c r="AI843" i="11" s="1"/>
  <c r="AJ843" i="11" s="1"/>
  <c r="AD31" i="11"/>
  <c r="AI31" i="11" s="1"/>
  <c r="AJ31" i="11" s="1"/>
  <c r="AD35" i="11"/>
  <c r="AI35" i="11" s="1"/>
  <c r="AJ35" i="11" s="1"/>
  <c r="AD340" i="11"/>
  <c r="AI340" i="11" s="1"/>
  <c r="AJ340" i="11" s="1"/>
  <c r="AD284" i="11"/>
  <c r="AI284" i="11" s="1"/>
  <c r="AJ284" i="11" s="1"/>
  <c r="AD135" i="11"/>
  <c r="AI135" i="11" s="1"/>
  <c r="AJ135" i="11" s="1"/>
  <c r="AI51" i="11"/>
  <c r="AJ51" i="11" s="1"/>
  <c r="Z5285" i="11"/>
  <c r="AH5285" i="11" s="1"/>
  <c r="AD4506" i="11"/>
  <c r="AI4506" i="11" s="1"/>
  <c r="AJ4506" i="11" s="1"/>
  <c r="Z4514" i="11"/>
  <c r="AH4514" i="11" s="1"/>
  <c r="Z4079" i="11"/>
  <c r="AH4079" i="11" s="1"/>
  <c r="Z4091" i="11"/>
  <c r="AH4091" i="11" s="1"/>
  <c r="Z2362" i="11"/>
  <c r="AH2362" i="11" s="1"/>
  <c r="Z2458" i="11"/>
  <c r="AH2458" i="11" s="1"/>
  <c r="Z880" i="11"/>
  <c r="AH880" i="11" s="1"/>
  <c r="Z2532" i="11"/>
  <c r="AH2532" i="11" s="1"/>
  <c r="AD2450" i="11"/>
  <c r="AI2450" i="11" s="1"/>
  <c r="AJ2450" i="11" s="1"/>
  <c r="Z2544" i="11"/>
  <c r="AH2544" i="11" s="1"/>
  <c r="Z2351" i="11"/>
  <c r="Z2220" i="11"/>
  <c r="AH2220" i="11" s="1"/>
  <c r="AD2200" i="11"/>
  <c r="AI2200" i="11" s="1"/>
  <c r="AJ2200" i="11" s="1"/>
  <c r="AD2047" i="11"/>
  <c r="AI2047" i="11" s="1"/>
  <c r="AJ2047" i="11" s="1"/>
  <c r="Z1943" i="11"/>
  <c r="AH1943" i="11" s="1"/>
  <c r="Z1895" i="11"/>
  <c r="AH1895" i="11" s="1"/>
  <c r="Z1884" i="11"/>
  <c r="AH1884" i="11" s="1"/>
  <c r="AD1267" i="11"/>
  <c r="AI1267" i="11" s="1"/>
  <c r="AJ1267" i="11" s="1"/>
  <c r="Z1107" i="11"/>
  <c r="AH1107" i="11" s="1"/>
  <c r="Z1075" i="11"/>
  <c r="AD947" i="11"/>
  <c r="AI947" i="11" s="1"/>
  <c r="AJ947" i="11" s="1"/>
  <c r="Z1345" i="11"/>
  <c r="AH1345" i="11" s="1"/>
  <c r="AD1166" i="11"/>
  <c r="AI1166" i="11" s="1"/>
  <c r="AJ1166" i="11" s="1"/>
  <c r="Z1125" i="11"/>
  <c r="AH1125" i="11" s="1"/>
  <c r="Z811" i="11"/>
  <c r="AH811" i="11" s="1"/>
  <c r="AD583" i="11"/>
  <c r="AI583" i="11" s="1"/>
  <c r="AJ583" i="11" s="1"/>
  <c r="Z12" i="11"/>
  <c r="AH12" i="11" s="1"/>
  <c r="AD878" i="11"/>
  <c r="Z875" i="11"/>
  <c r="AH875" i="11" s="1"/>
  <c r="Z870" i="11"/>
  <c r="AH870" i="11" s="1"/>
  <c r="Z867" i="11"/>
  <c r="AH867" i="11" s="1"/>
  <c r="AD806" i="11"/>
  <c r="AI806" i="11" s="1"/>
  <c r="AJ806" i="11" s="1"/>
  <c r="Z758" i="11"/>
  <c r="AH758" i="11" s="1"/>
  <c r="Z164" i="11"/>
  <c r="AH164" i="11" s="1"/>
  <c r="Z132" i="11"/>
  <c r="AH132" i="11" s="1"/>
  <c r="AD116" i="11"/>
  <c r="Z76" i="11"/>
  <c r="AH76" i="11" s="1"/>
  <c r="Z1114" i="11"/>
  <c r="AH1114" i="11" s="1"/>
  <c r="AD791" i="11"/>
  <c r="AI791" i="11" s="1"/>
  <c r="AJ791" i="11" s="1"/>
  <c r="AD671" i="11"/>
  <c r="AI671" i="11" s="1"/>
  <c r="AJ671" i="11" s="1"/>
  <c r="Z575" i="11"/>
  <c r="AH575" i="11" s="1"/>
  <c r="Z468" i="11"/>
  <c r="AH468" i="11" s="1"/>
  <c r="Z452" i="11"/>
  <c r="AH452" i="11" s="1"/>
  <c r="AD436" i="11"/>
  <c r="AI436" i="11" s="1"/>
  <c r="AJ436" i="11" s="1"/>
  <c r="AD420" i="11"/>
  <c r="AI420" i="11" s="1"/>
  <c r="AJ420" i="11" s="1"/>
  <c r="AD404" i="11"/>
  <c r="AI404" i="11" s="1"/>
  <c r="AJ404" i="11" s="1"/>
  <c r="AD372" i="11"/>
  <c r="AI372" i="11" s="1"/>
  <c r="AJ372" i="11" s="1"/>
  <c r="AD356" i="11"/>
  <c r="AI356" i="11" s="1"/>
  <c r="AJ356" i="11" s="1"/>
  <c r="Z344" i="11"/>
  <c r="AH344" i="11" s="1"/>
  <c r="Z328" i="11"/>
  <c r="AH328" i="11" s="1"/>
  <c r="Z312" i="11"/>
  <c r="AH312" i="11" s="1"/>
  <c r="Z296" i="11"/>
  <c r="AH296" i="11" s="1"/>
  <c r="AD264" i="11"/>
  <c r="AI264" i="11" s="1"/>
  <c r="AJ264" i="11" s="1"/>
  <c r="Z232" i="11"/>
  <c r="AH232" i="11" s="1"/>
  <c r="AD216" i="11"/>
  <c r="AI216" i="11" s="1"/>
  <c r="AJ216" i="11" s="1"/>
  <c r="Z200" i="11"/>
  <c r="AH200" i="11" s="1"/>
  <c r="Z160" i="11"/>
  <c r="AH160" i="11" s="1"/>
  <c r="Z120" i="11"/>
  <c r="AH120" i="11" s="1"/>
  <c r="Z68" i="11"/>
  <c r="AH68" i="11" s="1"/>
  <c r="Z44" i="11"/>
  <c r="AH44" i="11" s="1"/>
  <c r="AD870" i="11"/>
  <c r="AI870" i="11" s="1"/>
  <c r="AJ870" i="11" s="1"/>
  <c r="Z842" i="11"/>
  <c r="AH842" i="11" s="1"/>
  <c r="AD830" i="11"/>
  <c r="AI830" i="11" s="1"/>
  <c r="AJ830" i="11" s="1"/>
  <c r="Z606" i="11"/>
  <c r="AH606" i="11" s="1"/>
  <c r="AD887" i="11"/>
  <c r="AI887" i="11" s="1"/>
  <c r="AJ887" i="11" s="1"/>
  <c r="Z783" i="11"/>
  <c r="AH783" i="11" s="1"/>
  <c r="AD721" i="11"/>
  <c r="AD798" i="11"/>
  <c r="AI798" i="11" s="1"/>
  <c r="AJ798" i="11" s="1"/>
  <c r="AD782" i="11"/>
  <c r="AI782" i="11" s="1"/>
  <c r="AJ782" i="11" s="1"/>
  <c r="AD400" i="11"/>
  <c r="AI400" i="11" s="1"/>
  <c r="AJ400" i="11" s="1"/>
  <c r="AD248" i="11"/>
  <c r="AH248" i="11" s="1"/>
  <c r="AD566" i="11"/>
  <c r="AI566" i="11" s="1"/>
  <c r="AJ566" i="11" s="1"/>
  <c r="Z1045" i="11"/>
  <c r="AH1045" i="11" s="1"/>
  <c r="AD79" i="11"/>
  <c r="AI79" i="11" s="1"/>
  <c r="AJ79" i="11" s="1"/>
  <c r="AD47" i="11"/>
  <c r="AH47" i="11" s="1"/>
  <c r="Z626" i="11"/>
  <c r="AH626" i="11" s="1"/>
  <c r="AI726" i="11"/>
  <c r="AJ726" i="11" s="1"/>
  <c r="Z27" i="11"/>
  <c r="AH27" i="11" s="1"/>
  <c r="Z755" i="11"/>
  <c r="AH755" i="11" s="1"/>
  <c r="Z699" i="11"/>
  <c r="AH699" i="11" s="1"/>
  <c r="Z698" i="11"/>
  <c r="AH698" i="11" s="1"/>
  <c r="Z697" i="11"/>
  <c r="AH697" i="11" s="1"/>
  <c r="Z563" i="11"/>
  <c r="AH563" i="11" s="1"/>
  <c r="Z629" i="11"/>
  <c r="AH629" i="11" s="1"/>
  <c r="AD136" i="11"/>
  <c r="AI136" i="11" s="1"/>
  <c r="AJ136" i="11" s="1"/>
  <c r="Z316" i="11"/>
  <c r="AH316" i="11" s="1"/>
  <c r="AD256" i="11"/>
  <c r="AI256" i="11" s="1"/>
  <c r="AJ256" i="11" s="1"/>
  <c r="Z5372" i="11"/>
  <c r="AH5372" i="11" s="1"/>
  <c r="Z5063" i="11"/>
  <c r="AH5063" i="11" s="1"/>
  <c r="AD4425" i="11"/>
  <c r="AI4425" i="11" s="1"/>
  <c r="AJ4425" i="11" s="1"/>
  <c r="Z3696" i="11"/>
  <c r="AH3696" i="11" s="1"/>
  <c r="Z3304" i="11"/>
  <c r="AH3304" i="11" s="1"/>
  <c r="Z3300" i="11"/>
  <c r="AH3300" i="11" s="1"/>
  <c r="AD2549" i="11"/>
  <c r="AI2549" i="11" s="1"/>
  <c r="AJ2549" i="11" s="1"/>
  <c r="Z2549" i="11"/>
  <c r="AH2549" i="11" s="1"/>
  <c r="Z556" i="11"/>
  <c r="AH556" i="11" s="1"/>
  <c r="AD5205" i="11"/>
  <c r="AI5205" i="11" s="1"/>
  <c r="AJ5205" i="11" s="1"/>
  <c r="Z5255" i="11"/>
  <c r="AH5255" i="11" s="1"/>
  <c r="AD5271" i="11"/>
  <c r="AI5271" i="11" s="1"/>
  <c r="AJ5271" i="11" s="1"/>
  <c r="Z5182" i="11"/>
  <c r="AD5143" i="11"/>
  <c r="AI5143" i="11" s="1"/>
  <c r="AJ5143" i="11" s="1"/>
  <c r="AD5080" i="11"/>
  <c r="AI5080" i="11" s="1"/>
  <c r="AJ5080" i="11" s="1"/>
  <c r="AD5054" i="11"/>
  <c r="AD5051" i="11"/>
  <c r="AI5051" i="11" s="1"/>
  <c r="AJ5051" i="11" s="1"/>
  <c r="Z5161" i="11"/>
  <c r="AH5161" i="11" s="1"/>
  <c r="AD5045" i="11"/>
  <c r="AI5045" i="11" s="1"/>
  <c r="AJ5045" i="11" s="1"/>
  <c r="Z4996" i="11"/>
  <c r="AH4996" i="11" s="1"/>
  <c r="Z5054" i="11"/>
  <c r="AD4983" i="11"/>
  <c r="AI4983" i="11" s="1"/>
  <c r="AJ4983" i="11" s="1"/>
  <c r="AD5012" i="11"/>
  <c r="AI5012" i="11" s="1"/>
  <c r="AJ5012" i="11" s="1"/>
  <c r="Z5051" i="11"/>
  <c r="AH5051" i="11" s="1"/>
  <c r="Z5018" i="11"/>
  <c r="AH5018" i="11" s="1"/>
  <c r="AD5002" i="11"/>
  <c r="AI5002" i="11" s="1"/>
  <c r="AJ5002" i="11" s="1"/>
  <c r="Z4978" i="11"/>
  <c r="AH4978" i="11" s="1"/>
  <c r="Z4918" i="11"/>
  <c r="AH4918" i="11" s="1"/>
  <c r="Z4902" i="11"/>
  <c r="AH4902" i="11" s="1"/>
  <c r="Z4990" i="11"/>
  <c r="AH4990" i="11" s="1"/>
  <c r="AD4911" i="11"/>
  <c r="AI4911" i="11" s="1"/>
  <c r="AJ4911" i="11" s="1"/>
  <c r="AD4787" i="11"/>
  <c r="AI4787" i="11" s="1"/>
  <c r="AJ4787" i="11" s="1"/>
  <c r="Z4831" i="11"/>
  <c r="AH4831" i="11" s="1"/>
  <c r="Z4739" i="11"/>
  <c r="AH4739" i="11" s="1"/>
  <c r="AD4771" i="11"/>
  <c r="AI4771" i="11" s="1"/>
  <c r="AJ4771" i="11" s="1"/>
  <c r="Z4879" i="11"/>
  <c r="AH4879" i="11" s="1"/>
  <c r="Z4769" i="11"/>
  <c r="AH4769" i="11" s="1"/>
  <c r="Z4827" i="11"/>
  <c r="AH4827" i="11" s="1"/>
  <c r="Z4772" i="11"/>
  <c r="AH4772" i="11" s="1"/>
  <c r="Z4783" i="11"/>
  <c r="AH4783" i="11" s="1"/>
  <c r="Z4799" i="11"/>
  <c r="AH4799" i="11" s="1"/>
  <c r="Z4750" i="11"/>
  <c r="AH4750" i="11" s="1"/>
  <c r="Z4697" i="11"/>
  <c r="AH4697" i="11" s="1"/>
  <c r="Z4708" i="11"/>
  <c r="AH4708" i="11" s="1"/>
  <c r="AD4664" i="11"/>
  <c r="AI4664" i="11" s="1"/>
  <c r="AJ4664" i="11" s="1"/>
  <c r="Z4601" i="11"/>
  <c r="AH4601" i="11" s="1"/>
  <c r="Z4623" i="11"/>
  <c r="AH4623" i="11" s="1"/>
  <c r="Z4513" i="11"/>
  <c r="AH4513" i="11" s="1"/>
  <c r="Z4655" i="11"/>
  <c r="AH4655" i="11" s="1"/>
  <c r="Z4619" i="11"/>
  <c r="AH4619" i="11" s="1"/>
  <c r="AD4626" i="11"/>
  <c r="AI4626" i="11" s="1"/>
  <c r="AJ4626" i="11" s="1"/>
  <c r="AD4691" i="11"/>
  <c r="AI4691" i="11" s="1"/>
  <c r="AJ4691" i="11" s="1"/>
  <c r="Z4540" i="11"/>
  <c r="AH4540" i="11" s="1"/>
  <c r="Z4520" i="11"/>
  <c r="AH4520" i="11" s="1"/>
  <c r="Z4404" i="11"/>
  <c r="AH4404" i="11" s="1"/>
  <c r="Z4471" i="11"/>
  <c r="AH4471" i="11" s="1"/>
  <c r="Z4439" i="11"/>
  <c r="AH4439" i="11" s="1"/>
  <c r="Z4576" i="11"/>
  <c r="AH4576" i="11" s="1"/>
  <c r="AD4419" i="11"/>
  <c r="AI4419" i="11" s="1"/>
  <c r="AJ4419" i="11" s="1"/>
  <c r="Z4504" i="11"/>
  <c r="AH4504" i="11" s="1"/>
  <c r="AD4480" i="11"/>
  <c r="AI4480" i="11" s="1"/>
  <c r="AJ4480" i="11" s="1"/>
  <c r="AD4583" i="11"/>
  <c r="AI4583" i="11" s="1"/>
  <c r="AJ4583" i="11" s="1"/>
  <c r="AD4453" i="11"/>
  <c r="AI4453" i="11" s="1"/>
  <c r="AJ4453" i="11" s="1"/>
  <c r="AD4382" i="11"/>
  <c r="AI4382" i="11" s="1"/>
  <c r="AJ4382" i="11" s="1"/>
  <c r="Z4270" i="11"/>
  <c r="AH4270" i="11" s="1"/>
  <c r="Z4312" i="11"/>
  <c r="AH4312" i="11" s="1"/>
  <c r="AD4326" i="11"/>
  <c r="AI4326" i="11" s="1"/>
  <c r="AJ4326" i="11" s="1"/>
  <c r="Z4297" i="11"/>
  <c r="AH4297" i="11" s="1"/>
  <c r="Z4551" i="11"/>
  <c r="AH4551" i="11" s="1"/>
  <c r="AD4460" i="11"/>
  <c r="AI4460" i="11" s="1"/>
  <c r="AJ4460" i="11" s="1"/>
  <c r="AD4291" i="11"/>
  <c r="AI4291" i="11" s="1"/>
  <c r="AJ4291" i="11" s="1"/>
  <c r="Z4261" i="11"/>
  <c r="AH4261" i="11" s="1"/>
  <c r="Z4249" i="11"/>
  <c r="AH4249" i="11" s="1"/>
  <c r="Z4173" i="11"/>
  <c r="AH4173" i="11" s="1"/>
  <c r="AD4108" i="11"/>
  <c r="AD4184" i="11"/>
  <c r="AI4184" i="11" s="1"/>
  <c r="AJ4184" i="11" s="1"/>
  <c r="Z4101" i="11"/>
  <c r="AH4101" i="11" s="1"/>
  <c r="AD4416" i="11"/>
  <c r="AI4416" i="11" s="1"/>
  <c r="AJ4416" i="11" s="1"/>
  <c r="AD4152" i="11"/>
  <c r="AI4152" i="11" s="1"/>
  <c r="AJ4152" i="11" s="1"/>
  <c r="Z4159" i="11"/>
  <c r="AH4159" i="11" s="1"/>
  <c r="AD4128" i="11"/>
  <c r="AI4128" i="11" s="1"/>
  <c r="AJ4128" i="11" s="1"/>
  <c r="AD4117" i="11"/>
  <c r="AI4117" i="11" s="1"/>
  <c r="AJ4117" i="11" s="1"/>
  <c r="AD4043" i="11"/>
  <c r="AI4043" i="11" s="1"/>
  <c r="AJ4043" i="11" s="1"/>
  <c r="AD4129" i="11"/>
  <c r="AI4129" i="11" s="1"/>
  <c r="AJ4129" i="11" s="1"/>
  <c r="Z4031" i="11"/>
  <c r="AH4031" i="11" s="1"/>
  <c r="AD3924" i="11"/>
  <c r="AI3924" i="11" s="1"/>
  <c r="AJ3924" i="11" s="1"/>
  <c r="Z4035" i="11"/>
  <c r="AH4035" i="11" s="1"/>
  <c r="Z4008" i="11"/>
  <c r="AH4008" i="11" s="1"/>
  <c r="AD3936" i="11"/>
  <c r="AI3936" i="11" s="1"/>
  <c r="AJ3936" i="11" s="1"/>
  <c r="Z3892" i="11"/>
  <c r="AH3892" i="11" s="1"/>
  <c r="Z3880" i="11"/>
  <c r="AH3880" i="11" s="1"/>
  <c r="Z3943" i="11"/>
  <c r="AH3943" i="11" s="1"/>
  <c r="AD3905" i="11"/>
  <c r="AI3905" i="11" s="1"/>
  <c r="AJ3905" i="11" s="1"/>
  <c r="AD3859" i="11"/>
  <c r="AI3859" i="11" s="1"/>
  <c r="AJ3859" i="11" s="1"/>
  <c r="Z3732" i="11"/>
  <c r="Z3628" i="11"/>
  <c r="AH3628" i="11" s="1"/>
  <c r="AD4159" i="11"/>
  <c r="AI4159" i="11" s="1"/>
  <c r="AJ4159" i="11" s="1"/>
  <c r="Z3788" i="11"/>
  <c r="AH3788" i="11" s="1"/>
  <c r="AD3666" i="11"/>
  <c r="AD3940" i="11"/>
  <c r="AI3940" i="11" s="1"/>
  <c r="AJ3940" i="11" s="1"/>
  <c r="Z4012" i="11"/>
  <c r="AH4012" i="11" s="1"/>
  <c r="Z3859" i="11"/>
  <c r="AH3859" i="11" s="1"/>
  <c r="Z3736" i="11"/>
  <c r="AD3663" i="11"/>
  <c r="AI3663" i="11" s="1"/>
  <c r="AJ3663" i="11" s="1"/>
  <c r="Z3642" i="11"/>
  <c r="AH3642" i="11" s="1"/>
  <c r="Z3584" i="11"/>
  <c r="AH3584" i="11" s="1"/>
  <c r="AD3516" i="11"/>
  <c r="AI3516" i="11" s="1"/>
  <c r="AJ3516" i="11" s="1"/>
  <c r="AD3484" i="11"/>
  <c r="AI3484" i="11" s="1"/>
  <c r="AJ3484" i="11" s="1"/>
  <c r="AD3452" i="11"/>
  <c r="AI3452" i="11" s="1"/>
  <c r="AJ3452" i="11" s="1"/>
  <c r="Z3524" i="11"/>
  <c r="AH3524" i="11" s="1"/>
  <c r="AD3508" i="11"/>
  <c r="AI3508" i="11" s="1"/>
  <c r="AJ3508" i="11" s="1"/>
  <c r="Z3470" i="11"/>
  <c r="AD3444" i="11"/>
  <c r="AI3444" i="11" s="1"/>
  <c r="AJ3444" i="11" s="1"/>
  <c r="Z3418" i="11"/>
  <c r="AH3418" i="11" s="1"/>
  <c r="AD3415" i="11"/>
  <c r="AI3415" i="11" s="1"/>
  <c r="AJ3415" i="11" s="1"/>
  <c r="AD3386" i="11"/>
  <c r="AI3386" i="11" s="1"/>
  <c r="AJ3386" i="11" s="1"/>
  <c r="Z3370" i="11"/>
  <c r="AH3370" i="11" s="1"/>
  <c r="Z3632" i="11"/>
  <c r="AH3632" i="11" s="1"/>
  <c r="Z3408" i="11"/>
  <c r="AH3408" i="11" s="1"/>
  <c r="AD3392" i="11"/>
  <c r="AI3392" i="11" s="1"/>
  <c r="AJ3392" i="11" s="1"/>
  <c r="AD3360" i="11"/>
  <c r="AI3360" i="11" s="1"/>
  <c r="AJ3360" i="11" s="1"/>
  <c r="AD3345" i="11"/>
  <c r="Z3358" i="11"/>
  <c r="AH3358" i="11" s="1"/>
  <c r="Z3582" i="11"/>
  <c r="AH3582" i="11" s="1"/>
  <c r="Z3702" i="11"/>
  <c r="AH3702" i="11" s="1"/>
  <c r="AD3379" i="11"/>
  <c r="AI3379" i="11" s="1"/>
  <c r="AJ3379" i="11" s="1"/>
  <c r="AD3311" i="11"/>
  <c r="AI3311" i="11" s="1"/>
  <c r="AJ3311" i="11" s="1"/>
  <c r="Z3264" i="11"/>
  <c r="AH3264" i="11" s="1"/>
  <c r="Z3252" i="11"/>
  <c r="AH3252" i="11" s="1"/>
  <c r="Z3236" i="11"/>
  <c r="AH3236" i="11" s="1"/>
  <c r="AD3636" i="11"/>
  <c r="AI3636" i="11" s="1"/>
  <c r="AJ3636" i="11" s="1"/>
  <c r="Z3299" i="11"/>
  <c r="AH3299" i="11" s="1"/>
  <c r="Z3175" i="11"/>
  <c r="AH3175" i="11" s="1"/>
  <c r="Z3143" i="11"/>
  <c r="AH3143" i="11" s="1"/>
  <c r="Z3432" i="11"/>
  <c r="AH3432" i="11" s="1"/>
  <c r="AD3380" i="11"/>
  <c r="AI3380" i="11" s="1"/>
  <c r="AJ3380" i="11" s="1"/>
  <c r="Z3314" i="11"/>
  <c r="AH3314" i="11" s="1"/>
  <c r="Z3163" i="11"/>
  <c r="AH3163" i="11" s="1"/>
  <c r="Z3174" i="11"/>
  <c r="AH3174" i="11" s="1"/>
  <c r="Z3151" i="11"/>
  <c r="AH3151" i="11" s="1"/>
  <c r="AD3089" i="11"/>
  <c r="AI3089" i="11" s="1"/>
  <c r="AJ3089" i="11" s="1"/>
  <c r="AD3001" i="11"/>
  <c r="AI3001" i="11" s="1"/>
  <c r="AJ3001" i="11" s="1"/>
  <c r="Z3110" i="11"/>
  <c r="AH3110" i="11" s="1"/>
  <c r="Z3345" i="11"/>
  <c r="Z2917" i="11"/>
  <c r="AH2917" i="11" s="1"/>
  <c r="Z2863" i="11"/>
  <c r="AD3167" i="11"/>
  <c r="AI3167" i="11" s="1"/>
  <c r="AJ3167" i="11" s="1"/>
  <c r="AD3139" i="11"/>
  <c r="AD3132" i="11"/>
  <c r="AI3132" i="11" s="1"/>
  <c r="AJ3132" i="11" s="1"/>
  <c r="Z3057" i="11"/>
  <c r="AH3057" i="11" s="1"/>
  <c r="Z3039" i="11"/>
  <c r="AH3039" i="11" s="1"/>
  <c r="Z2929" i="11"/>
  <c r="AH2929" i="11" s="1"/>
  <c r="AD2897" i="11"/>
  <c r="AI2897" i="11" s="1"/>
  <c r="AJ2897" i="11" s="1"/>
  <c r="AD2814" i="11"/>
  <c r="AI2814" i="11" s="1"/>
  <c r="AJ2814" i="11" s="1"/>
  <c r="AD2718" i="11"/>
  <c r="AI2718" i="11" s="1"/>
  <c r="AJ2718" i="11" s="1"/>
  <c r="Z3116" i="11"/>
  <c r="AH3116" i="11" s="1"/>
  <c r="AD3078" i="11"/>
  <c r="AI3078" i="11" s="1"/>
  <c r="AJ3078" i="11" s="1"/>
  <c r="AD2781" i="11"/>
  <c r="AI2781" i="11" s="1"/>
  <c r="AJ2781" i="11" s="1"/>
  <c r="Z2670" i="11"/>
  <c r="AH2670" i="11" s="1"/>
  <c r="Z2637" i="11"/>
  <c r="AH2637" i="11" s="1"/>
  <c r="AD2606" i="11"/>
  <c r="AI2606" i="11" s="1"/>
  <c r="AJ2606" i="11" s="1"/>
  <c r="Z3049" i="11"/>
  <c r="AH3049" i="11" s="1"/>
  <c r="AD2871" i="11"/>
  <c r="AI2871" i="11" s="1"/>
  <c r="AJ2871" i="11" s="1"/>
  <c r="Z2850" i="11"/>
  <c r="AH2850" i="11" s="1"/>
  <c r="Z2993" i="11"/>
  <c r="AD2869" i="11"/>
  <c r="AI2869" i="11" s="1"/>
  <c r="AJ2869" i="11" s="1"/>
  <c r="Z2847" i="11"/>
  <c r="AH2847" i="11" s="1"/>
  <c r="AD2798" i="11"/>
  <c r="AI2798" i="11" s="1"/>
  <c r="AJ2798" i="11" s="1"/>
  <c r="Z2720" i="11"/>
  <c r="AD2706" i="11"/>
  <c r="AI2706" i="11" s="1"/>
  <c r="AJ2706" i="11" s="1"/>
  <c r="Z2689" i="11"/>
  <c r="AH2689" i="11" s="1"/>
  <c r="AD3202" i="11"/>
  <c r="AI3202" i="11" s="1"/>
  <c r="AJ3202" i="11" s="1"/>
  <c r="AD2982" i="11"/>
  <c r="AI2982" i="11" s="1"/>
  <c r="AJ2982" i="11" s="1"/>
  <c r="AD2918" i="11"/>
  <c r="AI2918" i="11" s="1"/>
  <c r="AJ2918" i="11" s="1"/>
  <c r="AD2860" i="11"/>
  <c r="AI2860" i="11" s="1"/>
  <c r="AJ2860" i="11" s="1"/>
  <c r="AD2805" i="11"/>
  <c r="AI2805" i="11" s="1"/>
  <c r="AJ2805" i="11" s="1"/>
  <c r="AD2753" i="11"/>
  <c r="AI2753" i="11" s="1"/>
  <c r="AJ2753" i="11" s="1"/>
  <c r="Z2666" i="11"/>
  <c r="AH2666" i="11" s="1"/>
  <c r="Z3318" i="11"/>
  <c r="AH3318" i="11" s="1"/>
  <c r="AD2552" i="11"/>
  <c r="Z2520" i="11"/>
  <c r="AH2520" i="11" s="1"/>
  <c r="AD2725" i="11"/>
  <c r="AI2725" i="11" s="1"/>
  <c r="AJ2725" i="11" s="1"/>
  <c r="AD2500" i="11"/>
  <c r="AI2500" i="11" s="1"/>
  <c r="AJ2500" i="11" s="1"/>
  <c r="AD2496" i="11"/>
  <c r="AI2496" i="11" s="1"/>
  <c r="AJ2496" i="11" s="1"/>
  <c r="AD2430" i="11"/>
  <c r="AI2430" i="11" s="1"/>
  <c r="AJ2430" i="11" s="1"/>
  <c r="AD2686" i="11"/>
  <c r="AI2686" i="11" s="1"/>
  <c r="AJ2686" i="11" s="1"/>
  <c r="AD2624" i="11"/>
  <c r="AI2624" i="11" s="1"/>
  <c r="AJ2624" i="11" s="1"/>
  <c r="Z2462" i="11"/>
  <c r="AH2462" i="11" s="1"/>
  <c r="Z2431" i="11"/>
  <c r="AH2431" i="11" s="1"/>
  <c r="Z2400" i="11"/>
  <c r="AD2693" i="11"/>
  <c r="AI2693" i="11" s="1"/>
  <c r="AJ2693" i="11" s="1"/>
  <c r="Z2535" i="11"/>
  <c r="AH2535" i="11" s="1"/>
  <c r="Z2472" i="11"/>
  <c r="Z2946" i="11"/>
  <c r="AH2946" i="11" s="1"/>
  <c r="AD2879" i="11"/>
  <c r="AI2879" i="11" s="1"/>
  <c r="AJ2879" i="11" s="1"/>
  <c r="AD2732" i="11"/>
  <c r="AI2732" i="11" s="1"/>
  <c r="AJ2732" i="11" s="1"/>
  <c r="AD2625" i="11"/>
  <c r="AI2625" i="11" s="1"/>
  <c r="AJ2625" i="11" s="1"/>
  <c r="Z2564" i="11"/>
  <c r="Z2536" i="11"/>
  <c r="AH2536" i="11" s="1"/>
  <c r="AD2471" i="11"/>
  <c r="AI2471" i="11" s="1"/>
  <c r="AJ2471" i="11" s="1"/>
  <c r="Z2448" i="11"/>
  <c r="AH2448" i="11" s="1"/>
  <c r="AD2373" i="11"/>
  <c r="AI2373" i="11" s="1"/>
  <c r="AJ2373" i="11" s="1"/>
  <c r="Z2352" i="11"/>
  <c r="AH2352" i="11" s="1"/>
  <c r="AD2341" i="11"/>
  <c r="AI2341" i="11" s="1"/>
  <c r="AJ2341" i="11" s="1"/>
  <c r="AD2323" i="11"/>
  <c r="AI2323" i="11" s="1"/>
  <c r="AJ2323" i="11" s="1"/>
  <c r="Z2300" i="11"/>
  <c r="AH2300" i="11" s="1"/>
  <c r="Z2268" i="11"/>
  <c r="AD2376" i="11"/>
  <c r="AI2376" i="11" s="1"/>
  <c r="AJ2376" i="11" s="1"/>
  <c r="AD2352" i="11"/>
  <c r="AI2352" i="11" s="1"/>
  <c r="AJ2352" i="11" s="1"/>
  <c r="Z2773" i="11"/>
  <c r="AH2773" i="11" s="1"/>
  <c r="AD2416" i="11"/>
  <c r="AI2416" i="11" s="1"/>
  <c r="AJ2416" i="11" s="1"/>
  <c r="AD2408" i="11"/>
  <c r="AI2408" i="11" s="1"/>
  <c r="AJ2408" i="11" s="1"/>
  <c r="AD2377" i="11"/>
  <c r="AI2377" i="11" s="1"/>
  <c r="AJ2377" i="11" s="1"/>
  <c r="Z2353" i="11"/>
  <c r="AH2353" i="11" s="1"/>
  <c r="Z2345" i="11"/>
  <c r="AH2345" i="11" s="1"/>
  <c r="Z2243" i="11"/>
  <c r="AH2243" i="11" s="1"/>
  <c r="AD2600" i="11"/>
  <c r="AI2600" i="11" s="1"/>
  <c r="AJ2600" i="11" s="1"/>
  <c r="Z2412" i="11"/>
  <c r="Z2592" i="11"/>
  <c r="AH2592" i="11" s="1"/>
  <c r="Z2543" i="11"/>
  <c r="Z2420" i="11"/>
  <c r="AH2420" i="11" s="1"/>
  <c r="Z2299" i="11"/>
  <c r="AH2299" i="11" s="1"/>
  <c r="Z2479" i="11"/>
  <c r="AH2479" i="11" s="1"/>
  <c r="Z2332" i="11"/>
  <c r="AH2332" i="11" s="1"/>
  <c r="Z2329" i="11"/>
  <c r="AH2329" i="11" s="1"/>
  <c r="AD2295" i="11"/>
  <c r="AI2295" i="11" s="1"/>
  <c r="AJ2295" i="11" s="1"/>
  <c r="Z2248" i="11"/>
  <c r="AH2248" i="11" s="1"/>
  <c r="Z1871" i="11"/>
  <c r="AH1871" i="11" s="1"/>
  <c r="AD2183" i="11"/>
  <c r="AI2183" i="11" s="1"/>
  <c r="AJ2183" i="11" s="1"/>
  <c r="Z2163" i="11"/>
  <c r="AH2163" i="11" s="1"/>
  <c r="Z2147" i="11"/>
  <c r="AH2147" i="11" s="1"/>
  <c r="Z2051" i="11"/>
  <c r="AH2051" i="11" s="1"/>
  <c r="Z2211" i="11"/>
  <c r="AH2211" i="11" s="1"/>
  <c r="Z2167" i="11"/>
  <c r="AH2167" i="11" s="1"/>
  <c r="Z1947" i="11"/>
  <c r="AH1947" i="11" s="1"/>
  <c r="Z1915" i="11"/>
  <c r="AH1915" i="11" s="1"/>
  <c r="Z2723" i="11"/>
  <c r="AH2723" i="11" s="1"/>
  <c r="AD2167" i="11"/>
  <c r="AI2167" i="11" s="1"/>
  <c r="AJ2167" i="11" s="1"/>
  <c r="AD2035" i="11"/>
  <c r="AI2035" i="11" s="1"/>
  <c r="AJ2035" i="11" s="1"/>
  <c r="AD1958" i="11"/>
  <c r="AI1958" i="11" s="1"/>
  <c r="AJ1958" i="11" s="1"/>
  <c r="Z1759" i="11"/>
  <c r="AH1759" i="11" s="1"/>
  <c r="Z1743" i="11"/>
  <c r="AH1743" i="11" s="1"/>
  <c r="Z2245" i="11"/>
  <c r="AH2245" i="11" s="1"/>
  <c r="Z2232" i="11"/>
  <c r="AH2232" i="11" s="1"/>
  <c r="Z2217" i="11"/>
  <c r="AH2217" i="11" s="1"/>
  <c r="AD2111" i="11"/>
  <c r="AI2111" i="11" s="1"/>
  <c r="AJ2111" i="11" s="1"/>
  <c r="Z2047" i="11"/>
  <c r="AH2047" i="11" s="1"/>
  <c r="Z2249" i="11"/>
  <c r="Z1931" i="11"/>
  <c r="AH1931" i="11" s="1"/>
  <c r="Z1914" i="11"/>
  <c r="AH1914" i="11" s="1"/>
  <c r="Z1803" i="11"/>
  <c r="AH1803" i="11" s="1"/>
  <c r="Z1650" i="11"/>
  <c r="AH1650" i="11" s="1"/>
  <c r="AD1687" i="11"/>
  <c r="AI1687" i="11" s="1"/>
  <c r="AJ1687" i="11" s="1"/>
  <c r="Z1582" i="11"/>
  <c r="AH1582" i="11" s="1"/>
  <c r="Z1852" i="11"/>
  <c r="AH1852" i="11" s="1"/>
  <c r="AD1847" i="11"/>
  <c r="AI1847" i="11" s="1"/>
  <c r="AJ1847" i="11" s="1"/>
  <c r="Z1679" i="11"/>
  <c r="AH1679" i="11" s="1"/>
  <c r="Z1642" i="11"/>
  <c r="AH1642" i="11" s="1"/>
  <c r="AD1735" i="11"/>
  <c r="AI1735" i="11" s="1"/>
  <c r="AJ1735" i="11" s="1"/>
  <c r="AD1670" i="11"/>
  <c r="AI1670" i="11" s="1"/>
  <c r="AJ1670" i="11" s="1"/>
  <c r="Z1783" i="11"/>
  <c r="AH1783" i="11" s="1"/>
  <c r="Z1687" i="11"/>
  <c r="AH1687" i="11" s="1"/>
  <c r="AD1572" i="11"/>
  <c r="AI1572" i="11" s="1"/>
  <c r="AJ1572" i="11" s="1"/>
  <c r="AD1493" i="11"/>
  <c r="AI1493" i="11" s="1"/>
  <c r="AJ1493" i="11" s="1"/>
  <c r="Z1462" i="11"/>
  <c r="AH1462" i="11" s="1"/>
  <c r="Z1815" i="11"/>
  <c r="AH1815" i="11" s="1"/>
  <c r="Z1473" i="11"/>
  <c r="AH1473" i="11" s="1"/>
  <c r="Z1771" i="11"/>
  <c r="AH1771" i="11" s="1"/>
  <c r="Z1611" i="11"/>
  <c r="AH1611" i="11" s="1"/>
  <c r="AD1251" i="11"/>
  <c r="AI1251" i="11" s="1"/>
  <c r="AJ1251" i="11" s="1"/>
  <c r="AD1203" i="11"/>
  <c r="AI1203" i="11" s="1"/>
  <c r="AJ1203" i="11" s="1"/>
  <c r="Z1565" i="11"/>
  <c r="AH1565" i="11" s="1"/>
  <c r="Z1295" i="11"/>
  <c r="AH1295" i="11" s="1"/>
  <c r="Z1167" i="11"/>
  <c r="AH1167" i="11" s="1"/>
  <c r="Z927" i="11"/>
  <c r="AH927" i="11" s="1"/>
  <c r="AD1715" i="11"/>
  <c r="AI1715" i="11" s="1"/>
  <c r="AJ1715" i="11" s="1"/>
  <c r="Z1469" i="11"/>
  <c r="AD1433" i="11"/>
  <c r="AI1433" i="11" s="1"/>
  <c r="AJ1433" i="11" s="1"/>
  <c r="AD1648" i="11"/>
  <c r="AI1648" i="11" s="1"/>
  <c r="AJ1648" i="11" s="1"/>
  <c r="Z1638" i="11"/>
  <c r="AH1638" i="11" s="1"/>
  <c r="AD1423" i="11"/>
  <c r="AI1423" i="11" s="1"/>
  <c r="AJ1423" i="11" s="1"/>
  <c r="Z1407" i="11"/>
  <c r="AH1407" i="11" s="1"/>
  <c r="AD1358" i="11"/>
  <c r="AI1358" i="11" s="1"/>
  <c r="AJ1358" i="11" s="1"/>
  <c r="Z1350" i="11"/>
  <c r="AH1350" i="11" s="1"/>
  <c r="Z1342" i="11"/>
  <c r="AH1342" i="11" s="1"/>
  <c r="Z1318" i="11"/>
  <c r="AH1318" i="11" s="1"/>
  <c r="AD1210" i="11"/>
  <c r="AI1210" i="11" s="1"/>
  <c r="AJ1210" i="11" s="1"/>
  <c r="Z1401" i="11"/>
  <c r="AH1401" i="11" s="1"/>
  <c r="AD986" i="11"/>
  <c r="AD1278" i="11"/>
  <c r="AI1278" i="11" s="1"/>
  <c r="AJ1278" i="11" s="1"/>
  <c r="AD805" i="11"/>
  <c r="AI805" i="11" s="1"/>
  <c r="AJ805" i="11" s="1"/>
  <c r="AD774" i="11"/>
  <c r="AI774" i="11" s="1"/>
  <c r="AJ774" i="11" s="1"/>
  <c r="Z583" i="11"/>
  <c r="AH583" i="11" s="1"/>
  <c r="AD1011" i="11"/>
  <c r="AI1011" i="11" s="1"/>
  <c r="AJ1011" i="11" s="1"/>
  <c r="Z384" i="11"/>
  <c r="Z228" i="11"/>
  <c r="AH228" i="11" s="1"/>
  <c r="AD813" i="11"/>
  <c r="AI813" i="11" s="1"/>
  <c r="AJ813" i="11" s="1"/>
  <c r="Z815" i="11"/>
  <c r="AD778" i="11"/>
  <c r="AI778" i="11" s="1"/>
  <c r="AJ778" i="11" s="1"/>
  <c r="AD352" i="11"/>
  <c r="AI352" i="11" s="1"/>
  <c r="AJ352" i="11" s="1"/>
  <c r="Z15" i="11"/>
  <c r="AH15" i="11" s="1"/>
  <c r="Z83" i="11"/>
  <c r="AD505" i="11"/>
  <c r="AI505" i="11" s="1"/>
  <c r="AJ505" i="11" s="1"/>
  <c r="Z128" i="11"/>
  <c r="AH128" i="11" s="1"/>
  <c r="Z799" i="11"/>
  <c r="AH799" i="11" s="1"/>
  <c r="AD562" i="11"/>
  <c r="AI562" i="11" s="1"/>
  <c r="AJ562" i="11" s="1"/>
  <c r="Z605" i="11"/>
  <c r="AH605" i="11" s="1"/>
  <c r="Z99" i="11"/>
  <c r="AD308" i="11"/>
  <c r="AI308" i="11" s="1"/>
  <c r="AJ308" i="11" s="1"/>
  <c r="AD5603" i="11"/>
  <c r="AI5603" i="11" s="1"/>
  <c r="AJ5603" i="11" s="1"/>
  <c r="Z5603" i="11"/>
  <c r="AH5603" i="11" s="1"/>
  <c r="Z5352" i="11"/>
  <c r="Z4649" i="11"/>
  <c r="AH4649" i="11" s="1"/>
  <c r="Z4519" i="11"/>
  <c r="AH4519" i="11" s="1"/>
  <c r="Z4156" i="11"/>
  <c r="AH4156" i="11" s="1"/>
  <c r="AD3863" i="11"/>
  <c r="AI3863" i="11" s="1"/>
  <c r="AJ3863" i="11" s="1"/>
  <c r="Z2346" i="11"/>
  <c r="AH2346" i="11" s="1"/>
  <c r="Z2573" i="11"/>
  <c r="AH2573" i="11" s="1"/>
  <c r="Z2294" i="11"/>
  <c r="AH2294" i="11" s="1"/>
  <c r="AD1570" i="11"/>
  <c r="AI1570" i="11" s="1"/>
  <c r="AJ1570" i="11" s="1"/>
  <c r="Z801" i="11"/>
  <c r="AH801" i="11" s="1"/>
  <c r="Z785" i="11"/>
  <c r="AH785" i="11" s="1"/>
  <c r="Z524" i="11"/>
  <c r="AH524" i="11" s="1"/>
  <c r="AH5429" i="11"/>
  <c r="AI5429" i="11"/>
  <c r="AJ5429" i="11" s="1"/>
  <c r="AI3013" i="11"/>
  <c r="AJ3013" i="11" s="1"/>
  <c r="AH3013" i="11"/>
  <c r="AI5610" i="11"/>
  <c r="AJ5610" i="11" s="1"/>
  <c r="AH5610" i="11"/>
  <c r="AI2784" i="11"/>
  <c r="AJ2784" i="11" s="1"/>
  <c r="AH2784" i="11"/>
  <c r="AH5549" i="11"/>
  <c r="AI5549" i="11"/>
  <c r="AJ5549" i="11" s="1"/>
  <c r="Z5496" i="11"/>
  <c r="AH5496" i="11" s="1"/>
  <c r="AD5496" i="11"/>
  <c r="AI5496" i="11" s="1"/>
  <c r="AJ5496" i="11" s="1"/>
  <c r="AH5473" i="11"/>
  <c r="AI5473" i="11"/>
  <c r="AJ5473" i="11" s="1"/>
  <c r="AD5463" i="11"/>
  <c r="AI5463" i="11" s="1"/>
  <c r="AJ5463" i="11" s="1"/>
  <c r="Z5463" i="11"/>
  <c r="AH5463" i="11" s="1"/>
  <c r="Z5152" i="11"/>
  <c r="AH5152" i="11" s="1"/>
  <c r="AD5152" i="11"/>
  <c r="AI5152" i="11" s="1"/>
  <c r="AJ5152" i="11" s="1"/>
  <c r="Z5164" i="11"/>
  <c r="AH5164" i="11" s="1"/>
  <c r="AD5164" i="11"/>
  <c r="AI5164" i="11" s="1"/>
  <c r="AJ5164" i="11" s="1"/>
  <c r="AD4973" i="11"/>
  <c r="AI4973" i="11" s="1"/>
  <c r="AJ4973" i="11" s="1"/>
  <c r="Z4973" i="11"/>
  <c r="AH4973" i="11" s="1"/>
  <c r="Z4656" i="11"/>
  <c r="AH4656" i="11" s="1"/>
  <c r="AD4656" i="11"/>
  <c r="AI4656" i="11" s="1"/>
  <c r="AJ4656" i="11" s="1"/>
  <c r="AD4845" i="11"/>
  <c r="AI4845" i="11" s="1"/>
  <c r="AJ4845" i="11" s="1"/>
  <c r="Z4845" i="11"/>
  <c r="AH4845" i="11" s="1"/>
  <c r="Z4015" i="11"/>
  <c r="AH4015" i="11" s="1"/>
  <c r="AD4015" i="11"/>
  <c r="AI4015" i="11" s="1"/>
  <c r="AJ4015" i="11" s="1"/>
  <c r="AD4060" i="11"/>
  <c r="AI4060" i="11" s="1"/>
  <c r="AJ4060" i="11" s="1"/>
  <c r="Z4060" i="11"/>
  <c r="AH4060" i="11" s="1"/>
  <c r="Z3781" i="11"/>
  <c r="AH3781" i="11" s="1"/>
  <c r="AD3781" i="11"/>
  <c r="AI3781" i="11" s="1"/>
  <c r="AJ3781" i="11" s="1"/>
  <c r="Z3553" i="11"/>
  <c r="AD3553" i="11"/>
  <c r="AD3440" i="11"/>
  <c r="AI3440" i="11" s="1"/>
  <c r="AJ3440" i="11" s="1"/>
  <c r="Z3440" i="11"/>
  <c r="AH3440" i="11" s="1"/>
  <c r="AI3323" i="11"/>
  <c r="AJ3323" i="11" s="1"/>
  <c r="AH3323" i="11"/>
  <c r="AD3188" i="11"/>
  <c r="AI3188" i="11" s="1"/>
  <c r="AJ3188" i="11" s="1"/>
  <c r="Z3188" i="11"/>
  <c r="AH3188" i="11" s="1"/>
  <c r="AH2622" i="11"/>
  <c r="AI2622" i="11"/>
  <c r="AJ2622" i="11" s="1"/>
  <c r="AD2835" i="11"/>
  <c r="AI2835" i="11" s="1"/>
  <c r="AJ2835" i="11" s="1"/>
  <c r="Z2835" i="11"/>
  <c r="AH2835" i="11" s="1"/>
  <c r="Z2119" i="11"/>
  <c r="AH2119" i="11" s="1"/>
  <c r="AD2119" i="11"/>
  <c r="AI2119" i="11" s="1"/>
  <c r="AJ2119" i="11" s="1"/>
  <c r="AD2493" i="11"/>
  <c r="AI2493" i="11" s="1"/>
  <c r="AJ2493" i="11" s="1"/>
  <c r="Z2493" i="11"/>
  <c r="AH2493" i="11" s="1"/>
  <c r="Z2011" i="11"/>
  <c r="AH2011" i="11" s="1"/>
  <c r="AD2011" i="11"/>
  <c r="AI2011" i="11" s="1"/>
  <c r="AJ2011" i="11" s="1"/>
  <c r="AD2093" i="11"/>
  <c r="AI2093" i="11" s="1"/>
  <c r="AJ2093" i="11" s="1"/>
  <c r="Z2093" i="11"/>
  <c r="AH2093" i="11" s="1"/>
  <c r="Z1787" i="11"/>
  <c r="AH1787" i="11" s="1"/>
  <c r="AD1787" i="11"/>
  <c r="AI1787" i="11" s="1"/>
  <c r="AJ1787" i="11" s="1"/>
  <c r="AD1557" i="11"/>
  <c r="AI1557" i="11" s="1"/>
  <c r="AJ1557" i="11" s="1"/>
  <c r="Z1557" i="11"/>
  <c r="AH1557" i="11" s="1"/>
  <c r="AD957" i="11"/>
  <c r="AI957" i="11" s="1"/>
  <c r="AJ957" i="11" s="1"/>
  <c r="Z957" i="11"/>
  <c r="AH957" i="11" s="1"/>
  <c r="AD1620" i="11"/>
  <c r="AI1620" i="11" s="1"/>
  <c r="AJ1620" i="11" s="1"/>
  <c r="Z1620" i="11"/>
  <c r="AH1620" i="11" s="1"/>
  <c r="Z1179" i="11"/>
  <c r="AH1179" i="11" s="1"/>
  <c r="AD1179" i="11"/>
  <c r="AI1179" i="11" s="1"/>
  <c r="AJ1179" i="11" s="1"/>
  <c r="AD1112" i="11"/>
  <c r="AI1112" i="11" s="1"/>
  <c r="AJ1112" i="11" s="1"/>
  <c r="Z1112" i="11"/>
  <c r="AH1112" i="11" s="1"/>
  <c r="AD841" i="11"/>
  <c r="Z841" i="11"/>
  <c r="AH715" i="11"/>
  <c r="AI715" i="11"/>
  <c r="AJ715" i="11" s="1"/>
  <c r="AH116" i="11"/>
  <c r="AI116" i="11"/>
  <c r="AJ116" i="11" s="1"/>
  <c r="AD932" i="11"/>
  <c r="AI932" i="11" s="1"/>
  <c r="AJ932" i="11" s="1"/>
  <c r="Z932" i="11"/>
  <c r="AH932" i="11" s="1"/>
  <c r="Z897" i="11"/>
  <c r="AH897" i="11" s="1"/>
  <c r="AD897" i="11"/>
  <c r="AI897" i="11" s="1"/>
  <c r="AJ897" i="11" s="1"/>
  <c r="AI721" i="11"/>
  <c r="AJ721" i="11" s="1"/>
  <c r="AH721" i="11"/>
  <c r="Z5355" i="11"/>
  <c r="AH5355" i="11" s="1"/>
  <c r="AD5355" i="11"/>
  <c r="AI5355" i="11" s="1"/>
  <c r="AJ5355" i="11" s="1"/>
  <c r="AD5296" i="11"/>
  <c r="AI5296" i="11" s="1"/>
  <c r="AJ5296" i="11" s="1"/>
  <c r="Z5296" i="11"/>
  <c r="AH5296" i="11" s="1"/>
  <c r="AD5252" i="11"/>
  <c r="AI5252" i="11" s="1"/>
  <c r="AJ5252" i="11" s="1"/>
  <c r="Z5252" i="11"/>
  <c r="AH5252" i="11" s="1"/>
  <c r="AD5225" i="11"/>
  <c r="AI5225" i="11" s="1"/>
  <c r="AJ5225" i="11" s="1"/>
  <c r="Z5225" i="11"/>
  <c r="AH5225" i="11" s="1"/>
  <c r="AD5181" i="11"/>
  <c r="AI5181" i="11" s="1"/>
  <c r="AJ5181" i="11" s="1"/>
  <c r="Z5181" i="11"/>
  <c r="AH5181" i="11" s="1"/>
  <c r="Z5133" i="11"/>
  <c r="AH5133" i="11" s="1"/>
  <c r="AI5098" i="11"/>
  <c r="AJ5098" i="11" s="1"/>
  <c r="AH5098" i="11"/>
  <c r="Z4526" i="11"/>
  <c r="AH4526" i="11" s="1"/>
  <c r="AD4526" i="11"/>
  <c r="AI4526" i="11" s="1"/>
  <c r="AJ4526" i="11" s="1"/>
  <c r="AH4403" i="11"/>
  <c r="AI4403" i="11"/>
  <c r="AJ4403" i="11" s="1"/>
  <c r="Z4174" i="11"/>
  <c r="AH4174" i="11" s="1"/>
  <c r="AD4174" i="11"/>
  <c r="AI4174" i="11" s="1"/>
  <c r="AJ4174" i="11" s="1"/>
  <c r="Z4313" i="11"/>
  <c r="AH4313" i="11" s="1"/>
  <c r="AD4313" i="11"/>
  <c r="AI4313" i="11" s="1"/>
  <c r="AJ4313" i="11" s="1"/>
  <c r="AD4288" i="11"/>
  <c r="AI4288" i="11" s="1"/>
  <c r="AJ4288" i="11" s="1"/>
  <c r="Z4288" i="11"/>
  <c r="AH4288" i="11" s="1"/>
  <c r="AD3992" i="11"/>
  <c r="AI3992" i="11" s="1"/>
  <c r="AJ3992" i="11" s="1"/>
  <c r="Z3992" i="11"/>
  <c r="AH3992" i="11" s="1"/>
  <c r="Z3586" i="11"/>
  <c r="AH3586" i="11" s="1"/>
  <c r="AD3586" i="11"/>
  <c r="AI3586" i="11" s="1"/>
  <c r="AJ3586" i="11" s="1"/>
  <c r="AD3411" i="11"/>
  <c r="AI3411" i="11" s="1"/>
  <c r="AJ3411" i="11" s="1"/>
  <c r="Z3411" i="11"/>
  <c r="AH3411" i="11" s="1"/>
  <c r="Z3922" i="11"/>
  <c r="AH3922" i="11" s="1"/>
  <c r="AD3922" i="11"/>
  <c r="AI3922" i="11" s="1"/>
  <c r="AJ3922" i="11" s="1"/>
  <c r="AD3144" i="11"/>
  <c r="AI3144" i="11" s="1"/>
  <c r="AJ3144" i="11" s="1"/>
  <c r="Z3144" i="11"/>
  <c r="AH3144" i="11" s="1"/>
  <c r="AD2579" i="11"/>
  <c r="Z2579" i="11"/>
  <c r="Z2504" i="11"/>
  <c r="AH2504" i="11" s="1"/>
  <c r="Z5611" i="11"/>
  <c r="AH5611" i="11" s="1"/>
  <c r="Z5597" i="11"/>
  <c r="AH5597" i="11" s="1"/>
  <c r="AD5597" i="11"/>
  <c r="AI5597" i="11" s="1"/>
  <c r="AJ5597" i="11" s="1"/>
  <c r="Z5446" i="11"/>
  <c r="AH5446" i="11" s="1"/>
  <c r="AD5446" i="11"/>
  <c r="AI5446" i="11" s="1"/>
  <c r="AJ5446" i="11" s="1"/>
  <c r="AD5401" i="11"/>
  <c r="AI5401" i="11" s="1"/>
  <c r="AJ5401" i="11" s="1"/>
  <c r="Z5401" i="11"/>
  <c r="AH5401" i="11" s="1"/>
  <c r="Z5175" i="11"/>
  <c r="AH5175" i="11" s="1"/>
  <c r="AD5175" i="11"/>
  <c r="AI5175" i="11" s="1"/>
  <c r="AJ5175" i="11" s="1"/>
  <c r="AH5168" i="11"/>
  <c r="AI5168" i="11"/>
  <c r="AJ5168" i="11" s="1"/>
  <c r="AD5103" i="11"/>
  <c r="AI5103" i="11" s="1"/>
  <c r="AJ5103" i="11" s="1"/>
  <c r="Z5103" i="11"/>
  <c r="AH5103" i="11" s="1"/>
  <c r="Z5097" i="11"/>
  <c r="AH5097" i="11" s="1"/>
  <c r="AD5097" i="11"/>
  <c r="AI5097" i="11" s="1"/>
  <c r="AJ5097" i="11" s="1"/>
  <c r="AD4663" i="11"/>
  <c r="Z4663" i="11"/>
  <c r="AD4542" i="11"/>
  <c r="AI4542" i="11" s="1"/>
  <c r="AJ4542" i="11" s="1"/>
  <c r="Z4542" i="11"/>
  <c r="AH4542" i="11" s="1"/>
  <c r="Z4525" i="11"/>
  <c r="AH4525" i="11" s="1"/>
  <c r="AD4525" i="11"/>
  <c r="AI4525" i="11" s="1"/>
  <c r="AJ4525" i="11" s="1"/>
  <c r="AD4516" i="11"/>
  <c r="AI4516" i="11" s="1"/>
  <c r="AJ4516" i="11" s="1"/>
  <c r="Z4516" i="11"/>
  <c r="AH4516" i="11" s="1"/>
  <c r="AD4599" i="11"/>
  <c r="AI4599" i="11" s="1"/>
  <c r="AJ4599" i="11" s="1"/>
  <c r="Z4599" i="11"/>
  <c r="AH4599" i="11" s="1"/>
  <c r="AD4462" i="11"/>
  <c r="AI4462" i="11" s="1"/>
  <c r="AJ4462" i="11" s="1"/>
  <c r="Z4462" i="11"/>
  <c r="AH4462" i="11" s="1"/>
  <c r="AD4586" i="11"/>
  <c r="AI4586" i="11" s="1"/>
  <c r="AJ4586" i="11" s="1"/>
  <c r="Z4586" i="11"/>
  <c r="AH4586" i="11" s="1"/>
  <c r="AD4278" i="11"/>
  <c r="AI4278" i="11" s="1"/>
  <c r="AJ4278" i="11" s="1"/>
  <c r="Z4278" i="11"/>
  <c r="AH4278" i="11" s="1"/>
  <c r="AD4263" i="11"/>
  <c r="Z4263" i="11"/>
  <c r="AD4247" i="11"/>
  <c r="AI4247" i="11" s="1"/>
  <c r="AJ4247" i="11" s="1"/>
  <c r="Z4247" i="11"/>
  <c r="AH4247" i="11" s="1"/>
  <c r="AD4219" i="11"/>
  <c r="AI4219" i="11" s="1"/>
  <c r="AJ4219" i="11" s="1"/>
  <c r="Z4219" i="11"/>
  <c r="AH4219" i="11" s="1"/>
  <c r="AD4217" i="11"/>
  <c r="AI4217" i="11" s="1"/>
  <c r="AJ4217" i="11" s="1"/>
  <c r="Z4217" i="11"/>
  <c r="AH4217" i="11" s="1"/>
  <c r="AI4150" i="11"/>
  <c r="AJ4150" i="11" s="1"/>
  <c r="AH4150" i="11"/>
  <c r="AD4023" i="11"/>
  <c r="AI4023" i="11" s="1"/>
  <c r="AJ4023" i="11" s="1"/>
  <c r="Z4023" i="11"/>
  <c r="AH4023" i="11" s="1"/>
  <c r="Z4089" i="11"/>
  <c r="AH4089" i="11" s="1"/>
  <c r="AD4089" i="11"/>
  <c r="AI4089" i="11" s="1"/>
  <c r="AJ4089" i="11" s="1"/>
  <c r="AD4166" i="11"/>
  <c r="AI4166" i="11" s="1"/>
  <c r="AJ4166" i="11" s="1"/>
  <c r="AD3902" i="11"/>
  <c r="AI3902" i="11" s="1"/>
  <c r="AJ3902" i="11" s="1"/>
  <c r="Z3902" i="11"/>
  <c r="AH3902" i="11" s="1"/>
  <c r="Z3968" i="11"/>
  <c r="AH3968" i="11" s="1"/>
  <c r="AD3855" i="11"/>
  <c r="AI3855" i="11" s="1"/>
  <c r="AJ3855" i="11" s="1"/>
  <c r="Z3855" i="11"/>
  <c r="AH3855" i="11" s="1"/>
  <c r="Z3893" i="11"/>
  <c r="AH3893" i="11" s="1"/>
  <c r="AD3893" i="11"/>
  <c r="AI3893" i="11" s="1"/>
  <c r="AJ3893" i="11" s="1"/>
  <c r="AD3970" i="11"/>
  <c r="AI3970" i="11" s="1"/>
  <c r="AJ3970" i="11" s="1"/>
  <c r="Z3970" i="11"/>
  <c r="AH3970" i="11" s="1"/>
  <c r="AD3803" i="11"/>
  <c r="AI3803" i="11" s="1"/>
  <c r="AJ3803" i="11" s="1"/>
  <c r="Z3803" i="11"/>
  <c r="AH3803" i="11" s="1"/>
  <c r="Z3574" i="11"/>
  <c r="AD3574" i="11"/>
  <c r="AD3468" i="11"/>
  <c r="AI3468" i="11" s="1"/>
  <c r="AJ3468" i="11" s="1"/>
  <c r="Z3468" i="11"/>
  <c r="AH3468" i="11" s="1"/>
  <c r="Z3630" i="11"/>
  <c r="AH3630" i="11" s="1"/>
  <c r="AD3630" i="11"/>
  <c r="AI3630" i="11" s="1"/>
  <c r="AJ3630" i="11" s="1"/>
  <c r="Z3334" i="11"/>
  <c r="AH3334" i="11" s="1"/>
  <c r="AD3334" i="11"/>
  <c r="AI3334" i="11" s="1"/>
  <c r="AJ3334" i="11" s="1"/>
  <c r="Z3272" i="11"/>
  <c r="AH3272" i="11" s="1"/>
  <c r="AD3272" i="11"/>
  <c r="AI3272" i="11" s="1"/>
  <c r="AJ3272" i="11" s="1"/>
  <c r="Z3260" i="11"/>
  <c r="AH3260" i="11" s="1"/>
  <c r="AD3260" i="11"/>
  <c r="AI3260" i="11" s="1"/>
  <c r="AJ3260" i="11" s="1"/>
  <c r="AD3619" i="11"/>
  <c r="AI3619" i="11" s="1"/>
  <c r="AJ3619" i="11" s="1"/>
  <c r="Z3619" i="11"/>
  <c r="AH3619" i="11" s="1"/>
  <c r="Z3498" i="11"/>
  <c r="AH3498" i="11" s="1"/>
  <c r="AD3498" i="11"/>
  <c r="AI3498" i="11" s="1"/>
  <c r="AJ3498" i="11" s="1"/>
  <c r="AD3226" i="11"/>
  <c r="AI3226" i="11" s="1"/>
  <c r="AJ3226" i="11" s="1"/>
  <c r="Z3226" i="11"/>
  <c r="AH3226" i="11" s="1"/>
  <c r="AD3243" i="11"/>
  <c r="AI3243" i="11" s="1"/>
  <c r="AJ3243" i="11" s="1"/>
  <c r="Z3243" i="11"/>
  <c r="AH3243" i="11" s="1"/>
  <c r="AI3240" i="11"/>
  <c r="AJ3240" i="11" s="1"/>
  <c r="Z3225" i="11"/>
  <c r="AH3225" i="11" s="1"/>
  <c r="AD3225" i="11"/>
  <c r="AI3225" i="11" s="1"/>
  <c r="AJ3225" i="11" s="1"/>
  <c r="AD3114" i="11"/>
  <c r="Z3114" i="11"/>
  <c r="AD3441" i="11"/>
  <c r="AI3441" i="11" s="1"/>
  <c r="AJ3441" i="11" s="1"/>
  <c r="Z3202" i="11"/>
  <c r="AH3202" i="11" s="1"/>
  <c r="Z3169" i="11"/>
  <c r="AH3169" i="11" s="1"/>
  <c r="AD3169" i="11"/>
  <c r="AI3169" i="11" s="1"/>
  <c r="AJ3169" i="11" s="1"/>
  <c r="AD2761" i="11"/>
  <c r="AI2761" i="11" s="1"/>
  <c r="AJ2761" i="11" s="1"/>
  <c r="Z2834" i="11"/>
  <c r="AH2834" i="11" s="1"/>
  <c r="AD2834" i="11"/>
  <c r="AI2834" i="11" s="1"/>
  <c r="AJ2834" i="11" s="1"/>
  <c r="AD3062" i="11"/>
  <c r="AI3062" i="11" s="1"/>
  <c r="AJ3062" i="11" s="1"/>
  <c r="Z3062" i="11"/>
  <c r="AH3062" i="11" s="1"/>
  <c r="Z2737" i="11"/>
  <c r="AH2737" i="11" s="1"/>
  <c r="AD2737" i="11"/>
  <c r="AI2737" i="11" s="1"/>
  <c r="AJ2737" i="11" s="1"/>
  <c r="Z2961" i="11"/>
  <c r="AH2961" i="11" s="1"/>
  <c r="AD2961" i="11"/>
  <c r="AI2961" i="11" s="1"/>
  <c r="AJ2961" i="11" s="1"/>
  <c r="AI2931" i="11"/>
  <c r="AJ2931" i="11" s="1"/>
  <c r="AH2931" i="11"/>
  <c r="AD3084" i="11"/>
  <c r="AI3084" i="11" s="1"/>
  <c r="AJ3084" i="11" s="1"/>
  <c r="Z3084" i="11"/>
  <c r="AH3084" i="11" s="1"/>
  <c r="Z2784" i="11"/>
  <c r="Z2500" i="11"/>
  <c r="AH2500" i="11" s="1"/>
  <c r="Z2499" i="11"/>
  <c r="AH2499" i="11" s="1"/>
  <c r="AD2499" i="11"/>
  <c r="AI2499" i="11" s="1"/>
  <c r="AJ2499" i="11" s="1"/>
  <c r="AI2400" i="11"/>
  <c r="AJ2400" i="11" s="1"/>
  <c r="AH2400" i="11"/>
  <c r="AH3130" i="11"/>
  <c r="AI3130" i="11"/>
  <c r="AJ3130" i="11" s="1"/>
  <c r="AI2543" i="11"/>
  <c r="AJ2543" i="11" s="1"/>
  <c r="AD2413" i="11"/>
  <c r="AI2413" i="11" s="1"/>
  <c r="AJ2413" i="11" s="1"/>
  <c r="Z2413" i="11"/>
  <c r="AH2413" i="11" s="1"/>
  <c r="AD3184" i="11"/>
  <c r="AI3184" i="11" s="1"/>
  <c r="AJ3184" i="11" s="1"/>
  <c r="Z3184" i="11"/>
  <c r="AH3184" i="11" s="1"/>
  <c r="AD2495" i="11"/>
  <c r="AI2495" i="11" s="1"/>
  <c r="AJ2495" i="11" s="1"/>
  <c r="Z2309" i="11"/>
  <c r="AH2309" i="11" s="1"/>
  <c r="AD2309" i="11"/>
  <c r="AI2309" i="11" s="1"/>
  <c r="AJ2309" i="11" s="1"/>
  <c r="AD2327" i="11"/>
  <c r="AI2327" i="11" s="1"/>
  <c r="AJ2327" i="11" s="1"/>
  <c r="Z2661" i="11"/>
  <c r="AH2661" i="11" s="1"/>
  <c r="AD2661" i="11"/>
  <c r="AI2661" i="11" s="1"/>
  <c r="AJ2661" i="11" s="1"/>
  <c r="AD2375" i="11"/>
  <c r="AI2375" i="11" s="1"/>
  <c r="AJ2375" i="11" s="1"/>
  <c r="Z2375" i="11"/>
  <c r="AH2375" i="11" s="1"/>
  <c r="Z2368" i="11"/>
  <c r="AH2368" i="11" s="1"/>
  <c r="Z2030" i="11"/>
  <c r="AH2030" i="11" s="1"/>
  <c r="AD2030" i="11"/>
  <c r="AI2030" i="11" s="1"/>
  <c r="AJ2030" i="11" s="1"/>
  <c r="Z3091" i="11"/>
  <c r="AH3091" i="11" s="1"/>
  <c r="AD3091" i="11"/>
  <c r="AI3091" i="11" s="1"/>
  <c r="AJ3091" i="11" s="1"/>
  <c r="AD2474" i="11"/>
  <c r="AI2474" i="11" s="1"/>
  <c r="AJ2474" i="11" s="1"/>
  <c r="Z2474" i="11"/>
  <c r="AH2474" i="11" s="1"/>
  <c r="Z2459" i="11"/>
  <c r="AH2459" i="11" s="1"/>
  <c r="AD2459" i="11"/>
  <c r="AI2459" i="11" s="1"/>
  <c r="AJ2459" i="11" s="1"/>
  <c r="AD2037" i="11"/>
  <c r="Z2037" i="11"/>
  <c r="Z2019" i="11"/>
  <c r="AH2019" i="11" s="1"/>
  <c r="AD2019" i="11"/>
  <c r="AI2019" i="11" s="1"/>
  <c r="AJ2019" i="11" s="1"/>
  <c r="AD1812" i="11"/>
  <c r="AI1812" i="11" s="1"/>
  <c r="AJ1812" i="11" s="1"/>
  <c r="Z1812" i="11"/>
  <c r="AH1812" i="11" s="1"/>
  <c r="AD1713" i="11"/>
  <c r="AI1713" i="11" s="1"/>
  <c r="AJ1713" i="11" s="1"/>
  <c r="Z1713" i="11"/>
  <c r="AH1713" i="11" s="1"/>
  <c r="AD2286" i="11"/>
  <c r="AI2286" i="11" s="1"/>
  <c r="AJ2286" i="11" s="1"/>
  <c r="Z2187" i="11"/>
  <c r="AH2187" i="11" s="1"/>
  <c r="AD2187" i="11"/>
  <c r="AI2187" i="11" s="1"/>
  <c r="AJ2187" i="11" s="1"/>
  <c r="AD1977" i="11"/>
  <c r="AI1977" i="11" s="1"/>
  <c r="AJ1977" i="11" s="1"/>
  <c r="Z1977" i="11"/>
  <c r="AH1977" i="11" s="1"/>
  <c r="AD2163" i="11"/>
  <c r="AI2163" i="11" s="1"/>
  <c r="AJ2163" i="11" s="1"/>
  <c r="AD2048" i="11"/>
  <c r="AI2048" i="11" s="1"/>
  <c r="AJ2048" i="11" s="1"/>
  <c r="Z2048" i="11"/>
  <c r="AH2048" i="11" s="1"/>
  <c r="AD2105" i="11"/>
  <c r="AI2105" i="11" s="1"/>
  <c r="AJ2105" i="11" s="1"/>
  <c r="Z2105" i="11"/>
  <c r="AH2105" i="11" s="1"/>
  <c r="AD2249" i="11"/>
  <c r="AD2227" i="11"/>
  <c r="AI2227" i="11" s="1"/>
  <c r="AJ2227" i="11" s="1"/>
  <c r="Z2227" i="11"/>
  <c r="AH2227" i="11" s="1"/>
  <c r="AD1892" i="11"/>
  <c r="AI1892" i="11" s="1"/>
  <c r="AJ1892" i="11" s="1"/>
  <c r="Z1892" i="11"/>
  <c r="AH1892" i="11" s="1"/>
  <c r="AD1721" i="11"/>
  <c r="AI1721" i="11" s="1"/>
  <c r="AJ1721" i="11" s="1"/>
  <c r="Z1721" i="11"/>
  <c r="AH1721" i="11" s="1"/>
  <c r="AH1630" i="11"/>
  <c r="AI1630" i="11"/>
  <c r="AJ1630" i="11" s="1"/>
  <c r="AD2021" i="11"/>
  <c r="AI2021" i="11" s="1"/>
  <c r="AJ2021" i="11" s="1"/>
  <c r="Z2021" i="11"/>
  <c r="AH2021" i="11" s="1"/>
  <c r="AD1739" i="11"/>
  <c r="AI1739" i="11" s="1"/>
  <c r="AJ1739" i="11" s="1"/>
  <c r="Z1739" i="11"/>
  <c r="AH1739" i="11" s="1"/>
  <c r="AD1584" i="11"/>
  <c r="AI1584" i="11" s="1"/>
  <c r="AJ1584" i="11" s="1"/>
  <c r="Z1584" i="11"/>
  <c r="AH1584" i="11" s="1"/>
  <c r="Z1695" i="11"/>
  <c r="AH1695" i="11" s="1"/>
  <c r="AD1207" i="11"/>
  <c r="AI1207" i="11" s="1"/>
  <c r="AJ1207" i="11" s="1"/>
  <c r="Z1207" i="11"/>
  <c r="AH1207" i="11" s="1"/>
  <c r="AD1079" i="11"/>
  <c r="AI1079" i="11" s="1"/>
  <c r="AJ1079" i="11" s="1"/>
  <c r="Z1079" i="11"/>
  <c r="AH1079" i="11" s="1"/>
  <c r="AD1464" i="11"/>
  <c r="Z1464" i="11"/>
  <c r="AH1299" i="11"/>
  <c r="AI1299" i="11"/>
  <c r="AJ1299" i="11" s="1"/>
  <c r="Z1402" i="11"/>
  <c r="AH1402" i="11" s="1"/>
  <c r="AD1402" i="11"/>
  <c r="AI1402" i="11" s="1"/>
  <c r="AJ1402" i="11" s="1"/>
  <c r="AD1315" i="11"/>
  <c r="AI1315" i="11" s="1"/>
  <c r="AJ1315" i="11" s="1"/>
  <c r="Z1315" i="11"/>
  <c r="AH1315" i="11" s="1"/>
  <c r="AD1145" i="11"/>
  <c r="AI1145" i="11" s="1"/>
  <c r="AJ1145" i="11" s="1"/>
  <c r="Z1145" i="11"/>
  <c r="AH1145" i="11" s="1"/>
  <c r="AD1843" i="11"/>
  <c r="AI1843" i="11" s="1"/>
  <c r="AJ1843" i="11" s="1"/>
  <c r="Z1843" i="11"/>
  <c r="AH1843" i="11" s="1"/>
  <c r="Z1390" i="11"/>
  <c r="AH1390" i="11" s="1"/>
  <c r="AD1390" i="11"/>
  <c r="AI1390" i="11" s="1"/>
  <c r="AJ1390" i="11" s="1"/>
  <c r="Z1082" i="11"/>
  <c r="AH1082" i="11" s="1"/>
  <c r="AD1082" i="11"/>
  <c r="AI1082" i="11" s="1"/>
  <c r="AJ1082" i="11" s="1"/>
  <c r="Z1502" i="11"/>
  <c r="AH1502" i="11" s="1"/>
  <c r="AD1502" i="11"/>
  <c r="AI1502" i="11" s="1"/>
  <c r="AJ1502" i="11" s="1"/>
  <c r="AD1391" i="11"/>
  <c r="AI1391" i="11" s="1"/>
  <c r="AJ1391" i="11" s="1"/>
  <c r="Z1391" i="11"/>
  <c r="AH1391" i="11" s="1"/>
  <c r="AD1146" i="11"/>
  <c r="AI1146" i="11" s="1"/>
  <c r="AJ1146" i="11" s="1"/>
  <c r="AD1368" i="11"/>
  <c r="AI1368" i="11" s="1"/>
  <c r="AJ1368" i="11" s="1"/>
  <c r="AD915" i="11"/>
  <c r="AI915" i="11" s="1"/>
  <c r="AJ915" i="11" s="1"/>
  <c r="Z915" i="11"/>
  <c r="AH915" i="11" s="1"/>
  <c r="AD967" i="11"/>
  <c r="Z967" i="11"/>
  <c r="Z192" i="11"/>
  <c r="AH192" i="11" s="1"/>
  <c r="AD192" i="11"/>
  <c r="AI192" i="11" s="1"/>
  <c r="AJ192" i="11" s="1"/>
  <c r="Z147" i="11"/>
  <c r="AH147" i="11" s="1"/>
  <c r="AD147" i="11"/>
  <c r="AI147" i="11" s="1"/>
  <c r="AJ147" i="11" s="1"/>
  <c r="Z112" i="11"/>
  <c r="AH112" i="11" s="1"/>
  <c r="AD112" i="11"/>
  <c r="AI112" i="11" s="1"/>
  <c r="AJ112" i="11" s="1"/>
  <c r="Z64" i="11"/>
  <c r="AH64" i="11" s="1"/>
  <c r="AD64" i="11"/>
  <c r="AI64" i="11" s="1"/>
  <c r="AJ64" i="11" s="1"/>
  <c r="AD39" i="11"/>
  <c r="AI39" i="11" s="1"/>
  <c r="AJ39" i="11" s="1"/>
  <c r="Z39" i="11"/>
  <c r="AH39" i="11" s="1"/>
  <c r="AH827" i="11"/>
  <c r="AI827" i="11"/>
  <c r="AJ827" i="11" s="1"/>
  <c r="AH5625" i="11"/>
  <c r="AI5625" i="11"/>
  <c r="AJ5625" i="11" s="1"/>
  <c r="Z5521" i="11"/>
  <c r="AD5521" i="11"/>
  <c r="AD5464" i="11"/>
  <c r="AI5464" i="11" s="1"/>
  <c r="AJ5464" i="11" s="1"/>
  <c r="Z5464" i="11"/>
  <c r="AH5464" i="11" s="1"/>
  <c r="Z4505" i="11"/>
  <c r="AH4505" i="11" s="1"/>
  <c r="AD4505" i="11"/>
  <c r="AI4505" i="11" s="1"/>
  <c r="AJ4505" i="11" s="1"/>
  <c r="Z4368" i="11"/>
  <c r="AH4368" i="11" s="1"/>
  <c r="AD4368" i="11"/>
  <c r="AI4368" i="11" s="1"/>
  <c r="AJ4368" i="11" s="1"/>
  <c r="Z4165" i="11"/>
  <c r="AH4165" i="11" s="1"/>
  <c r="AD4165" i="11"/>
  <c r="AI4165" i="11" s="1"/>
  <c r="AJ4165" i="11" s="1"/>
  <c r="AD4195" i="11"/>
  <c r="AI4195" i="11" s="1"/>
  <c r="AJ4195" i="11" s="1"/>
  <c r="Z4195" i="11"/>
  <c r="AH4195" i="11" s="1"/>
  <c r="Z3604" i="11"/>
  <c r="AH3604" i="11" s="1"/>
  <c r="AD3604" i="11"/>
  <c r="AI3604" i="11" s="1"/>
  <c r="AJ3604" i="11" s="1"/>
  <c r="AH3488" i="11"/>
  <c r="AI3488" i="11"/>
  <c r="AJ3488" i="11" s="1"/>
  <c r="Z2770" i="11"/>
  <c r="AH2770" i="11" s="1"/>
  <c r="AD2770" i="11"/>
  <c r="AI2770" i="11" s="1"/>
  <c r="AJ2770" i="11" s="1"/>
  <c r="AD2733" i="11"/>
  <c r="AI2733" i="11" s="1"/>
  <c r="AJ2733" i="11" s="1"/>
  <c r="Z2733" i="11"/>
  <c r="AH2733" i="11" s="1"/>
  <c r="Z1855" i="11"/>
  <c r="AH1855" i="11" s="1"/>
  <c r="AD1855" i="11"/>
  <c r="AI1855" i="11" s="1"/>
  <c r="AJ1855" i="11" s="1"/>
  <c r="AD1420" i="11"/>
  <c r="AI1420" i="11" s="1"/>
  <c r="AJ1420" i="11" s="1"/>
  <c r="Z1420" i="11"/>
  <c r="AH1420" i="11" s="1"/>
  <c r="AD1065" i="11"/>
  <c r="AI1065" i="11" s="1"/>
  <c r="AJ1065" i="11" s="1"/>
  <c r="Z1065" i="11"/>
  <c r="AH1065" i="11" s="1"/>
  <c r="Z1674" i="11"/>
  <c r="AH1674" i="11" s="1"/>
  <c r="AD1674" i="11"/>
  <c r="AI1674" i="11" s="1"/>
  <c r="AJ1674" i="11" s="1"/>
  <c r="Z1290" i="11"/>
  <c r="AH1290" i="11" s="1"/>
  <c r="AD1290" i="11"/>
  <c r="AI1290" i="11" s="1"/>
  <c r="AJ1290" i="11" s="1"/>
  <c r="Z1162" i="11"/>
  <c r="AH1162" i="11" s="1"/>
  <c r="AD1162" i="11"/>
  <c r="AI1162" i="11" s="1"/>
  <c r="AJ1162" i="11" s="1"/>
  <c r="Z1147" i="11"/>
  <c r="AH1147" i="11" s="1"/>
  <c r="AD1147" i="11"/>
  <c r="AI1147" i="11" s="1"/>
  <c r="AJ1147" i="11" s="1"/>
  <c r="AD1153" i="11"/>
  <c r="AI1153" i="11" s="1"/>
  <c r="AJ1153" i="11" s="1"/>
  <c r="Z1153" i="11"/>
  <c r="AH1153" i="11" s="1"/>
  <c r="Z5612" i="11"/>
  <c r="AH5612" i="11" s="1"/>
  <c r="AD5612" i="11"/>
  <c r="AI5612" i="11" s="1"/>
  <c r="AJ5612" i="11" s="1"/>
  <c r="AD5561" i="11"/>
  <c r="AI5561" i="11" s="1"/>
  <c r="AJ5561" i="11" s="1"/>
  <c r="Z5561" i="11"/>
  <c r="AH5561" i="11" s="1"/>
  <c r="Z5588" i="11"/>
  <c r="AH5588" i="11" s="1"/>
  <c r="AD5588" i="11"/>
  <c r="AI5588" i="11" s="1"/>
  <c r="AJ5588" i="11" s="1"/>
  <c r="Z5539" i="11"/>
  <c r="AH5539" i="11" s="1"/>
  <c r="AD5539" i="11"/>
  <c r="AI5539" i="11" s="1"/>
  <c r="AJ5539" i="11" s="1"/>
  <c r="Z5553" i="11"/>
  <c r="AH5553" i="11" s="1"/>
  <c r="AD5457" i="11"/>
  <c r="AI5457" i="11" s="1"/>
  <c r="AJ5457" i="11" s="1"/>
  <c r="Z5457" i="11"/>
  <c r="AH5457" i="11" s="1"/>
  <c r="AD5000" i="11"/>
  <c r="AI5000" i="11" s="1"/>
  <c r="AJ5000" i="11" s="1"/>
  <c r="Z5000" i="11"/>
  <c r="AH5000" i="11" s="1"/>
  <c r="Z4819" i="11"/>
  <c r="AH4819" i="11" s="1"/>
  <c r="AD4819" i="11"/>
  <c r="AI4819" i="11" s="1"/>
  <c r="AJ4819" i="11" s="1"/>
  <c r="Z4922" i="11"/>
  <c r="AH4922" i="11" s="1"/>
  <c r="AD4922" i="11"/>
  <c r="AI4922" i="11" s="1"/>
  <c r="AJ4922" i="11" s="1"/>
  <c r="Z4669" i="11"/>
  <c r="AD4669" i="11"/>
  <c r="AD4681" i="11"/>
  <c r="AI4681" i="11" s="1"/>
  <c r="AJ4681" i="11" s="1"/>
  <c r="Z4681" i="11"/>
  <c r="AH4681" i="11" s="1"/>
  <c r="AD4638" i="11"/>
  <c r="AI4638" i="11" s="1"/>
  <c r="AJ4638" i="11" s="1"/>
  <c r="Z4638" i="11"/>
  <c r="AH4638" i="11" s="1"/>
  <c r="AD5645" i="11"/>
  <c r="AI5645" i="11" s="1"/>
  <c r="AJ5645" i="11" s="1"/>
  <c r="Z5645" i="11"/>
  <c r="AH5645" i="11" s="1"/>
  <c r="Z5640" i="11"/>
  <c r="AH5640" i="11" s="1"/>
  <c r="AD5571" i="11"/>
  <c r="AI5571" i="11" s="1"/>
  <c r="AJ5571" i="11" s="1"/>
  <c r="Z5610" i="11"/>
  <c r="Z5562" i="11"/>
  <c r="AH5562" i="11" s="1"/>
  <c r="AD5557" i="11"/>
  <c r="AI5557" i="11" s="1"/>
  <c r="AJ5557" i="11" s="1"/>
  <c r="Z5557" i="11"/>
  <c r="AH5557" i="11" s="1"/>
  <c r="AH5536" i="11"/>
  <c r="AI5536" i="11"/>
  <c r="AJ5536" i="11" s="1"/>
  <c r="AD5556" i="11"/>
  <c r="AI5556" i="11" s="1"/>
  <c r="AJ5556" i="11" s="1"/>
  <c r="Z5556" i="11"/>
  <c r="AH5556" i="11" s="1"/>
  <c r="Z5527" i="11"/>
  <c r="AH5527" i="11" s="1"/>
  <c r="AD5527" i="11"/>
  <c r="AI5527" i="11" s="1"/>
  <c r="AJ5527" i="11" s="1"/>
  <c r="AD5538" i="11"/>
  <c r="AI5538" i="11" s="1"/>
  <c r="AJ5538" i="11" s="1"/>
  <c r="Z5523" i="11"/>
  <c r="AH5523" i="11" s="1"/>
  <c r="AD5523" i="11"/>
  <c r="AI5523" i="11" s="1"/>
  <c r="AJ5523" i="11" s="1"/>
  <c r="AD5541" i="11"/>
  <c r="AI5541" i="11" s="1"/>
  <c r="AJ5541" i="11" s="1"/>
  <c r="Z5541" i="11"/>
  <c r="AH5541" i="11" s="1"/>
  <c r="Z5567" i="11"/>
  <c r="AH5567" i="11" s="1"/>
  <c r="AD5567" i="11"/>
  <c r="AI5567" i="11" s="1"/>
  <c r="AJ5567" i="11" s="1"/>
  <c r="Z5544" i="11"/>
  <c r="AH5544" i="11" s="1"/>
  <c r="AD5544" i="11"/>
  <c r="AI5544" i="11" s="1"/>
  <c r="AJ5544" i="11" s="1"/>
  <c r="AH5605" i="11"/>
  <c r="AI5605" i="11"/>
  <c r="AJ5605" i="11" s="1"/>
  <c r="AD5512" i="11"/>
  <c r="AI5512" i="11" s="1"/>
  <c r="AJ5512" i="11" s="1"/>
  <c r="Z5479" i="11"/>
  <c r="AH5479" i="11" s="1"/>
  <c r="AD5456" i="11"/>
  <c r="AI5456" i="11" s="1"/>
  <c r="AJ5456" i="11" s="1"/>
  <c r="AD5391" i="11"/>
  <c r="AI5391" i="11" s="1"/>
  <c r="AJ5391" i="11" s="1"/>
  <c r="Z5391" i="11"/>
  <c r="AH5391" i="11" s="1"/>
  <c r="AD5375" i="11"/>
  <c r="AI5375" i="11" s="1"/>
  <c r="AJ5375" i="11" s="1"/>
  <c r="AD5307" i="11"/>
  <c r="AI5307" i="11" s="1"/>
  <c r="AJ5307" i="11" s="1"/>
  <c r="Z5421" i="11"/>
  <c r="AH5421" i="11" s="1"/>
  <c r="AD5341" i="11"/>
  <c r="AI5341" i="11" s="1"/>
  <c r="AJ5341" i="11" s="1"/>
  <c r="Z5341" i="11"/>
  <c r="AH5341" i="11" s="1"/>
  <c r="AD5270" i="11"/>
  <c r="AI5270" i="11" s="1"/>
  <c r="AJ5270" i="11" s="1"/>
  <c r="AD5299" i="11"/>
  <c r="AI5299" i="11" s="1"/>
  <c r="AJ5299" i="11" s="1"/>
  <c r="Z5299" i="11"/>
  <c r="AH5299" i="11" s="1"/>
  <c r="Z5263" i="11"/>
  <c r="AH5263" i="11" s="1"/>
  <c r="AD5200" i="11"/>
  <c r="AI5200" i="11" s="1"/>
  <c r="AJ5200" i="11" s="1"/>
  <c r="AD5323" i="11"/>
  <c r="AI5323" i="11" s="1"/>
  <c r="AJ5323" i="11" s="1"/>
  <c r="Z5323" i="11"/>
  <c r="AH5323" i="11" s="1"/>
  <c r="AD5274" i="11"/>
  <c r="AI5274" i="11" s="1"/>
  <c r="AJ5274" i="11" s="1"/>
  <c r="AI5248" i="11"/>
  <c r="AJ5248" i="11" s="1"/>
  <c r="Z5195" i="11"/>
  <c r="AH5195" i="11" s="1"/>
  <c r="AD5122" i="11"/>
  <c r="AI5122" i="11" s="1"/>
  <c r="AJ5122" i="11" s="1"/>
  <c r="Z5122" i="11"/>
  <c r="AH5122" i="11" s="1"/>
  <c r="AD5306" i="11"/>
  <c r="AI5306" i="11" s="1"/>
  <c r="AJ5306" i="11" s="1"/>
  <c r="Z5150" i="11"/>
  <c r="AH5150" i="11" s="1"/>
  <c r="AD5150" i="11"/>
  <c r="AI5150" i="11" s="1"/>
  <c r="AJ5150" i="11" s="1"/>
  <c r="Z5174" i="11"/>
  <c r="AD5174" i="11"/>
  <c r="Z5128" i="11"/>
  <c r="AH5128" i="11" s="1"/>
  <c r="Z5090" i="11"/>
  <c r="AH5090" i="11" s="1"/>
  <c r="AD5028" i="11"/>
  <c r="AI5028" i="11" s="1"/>
  <c r="AJ5028" i="11" s="1"/>
  <c r="Z5028" i="11"/>
  <c r="AH5028" i="11" s="1"/>
  <c r="Z5045" i="11"/>
  <c r="AH5045" i="11" s="1"/>
  <c r="Z4999" i="11"/>
  <c r="AH4999" i="11" s="1"/>
  <c r="AD4999" i="11"/>
  <c r="AI4999" i="11" s="1"/>
  <c r="AJ4999" i="11" s="1"/>
  <c r="Z5012" i="11"/>
  <c r="AH5012" i="11" s="1"/>
  <c r="AD4955" i="11"/>
  <c r="AI4955" i="11" s="1"/>
  <c r="AJ4955" i="11" s="1"/>
  <c r="AD4903" i="11"/>
  <c r="AI4903" i="11" s="1"/>
  <c r="AJ4903" i="11" s="1"/>
  <c r="Z4928" i="11"/>
  <c r="AH4928" i="11" s="1"/>
  <c r="AD4928" i="11"/>
  <c r="AI4928" i="11" s="1"/>
  <c r="AJ4928" i="11" s="1"/>
  <c r="Z4805" i="11"/>
  <c r="AD4805" i="11"/>
  <c r="Z4792" i="11"/>
  <c r="AH4792" i="11" s="1"/>
  <c r="AD4792" i="11"/>
  <c r="AI4792" i="11" s="1"/>
  <c r="AJ4792" i="11" s="1"/>
  <c r="AD4739" i="11"/>
  <c r="AI4739" i="11" s="1"/>
  <c r="AJ4739" i="11" s="1"/>
  <c r="AD4791" i="11"/>
  <c r="AI4791" i="11" s="1"/>
  <c r="AJ4791" i="11" s="1"/>
  <c r="Z4791" i="11"/>
  <c r="AH4791" i="11" s="1"/>
  <c r="Z4729" i="11"/>
  <c r="AH4729" i="11" s="1"/>
  <c r="AD4729" i="11"/>
  <c r="AI4729" i="11" s="1"/>
  <c r="AJ4729" i="11" s="1"/>
  <c r="AD4708" i="11"/>
  <c r="AI4708" i="11" s="1"/>
  <c r="AJ4708" i="11" s="1"/>
  <c r="Z4713" i="11"/>
  <c r="AH4713" i="11" s="1"/>
  <c r="AD4713" i="11"/>
  <c r="AI4713" i="11" s="1"/>
  <c r="AJ4713" i="11" s="1"/>
  <c r="AD4677" i="11"/>
  <c r="AI4677" i="11" s="1"/>
  <c r="AJ4677" i="11" s="1"/>
  <c r="Z4677" i="11"/>
  <c r="AH4677" i="11" s="1"/>
  <c r="AD4720" i="11"/>
  <c r="AI4720" i="11" s="1"/>
  <c r="AJ4720" i="11" s="1"/>
  <c r="AD4575" i="11"/>
  <c r="AI4575" i="11" s="1"/>
  <c r="AJ4575" i="11" s="1"/>
  <c r="Z4575" i="11"/>
  <c r="AH4575" i="11" s="1"/>
  <c r="AD4671" i="11"/>
  <c r="AI4671" i="11" s="1"/>
  <c r="AJ4671" i="11" s="1"/>
  <c r="Z4671" i="11"/>
  <c r="AH4671" i="11" s="1"/>
  <c r="AH4596" i="11"/>
  <c r="AI4596" i="11"/>
  <c r="AJ4596" i="11" s="1"/>
  <c r="AD4667" i="11"/>
  <c r="AI4667" i="11" s="1"/>
  <c r="AJ4667" i="11" s="1"/>
  <c r="Z4667" i="11"/>
  <c r="AH4667" i="11" s="1"/>
  <c r="AH4598" i="11"/>
  <c r="AI4598" i="11"/>
  <c r="AJ4598" i="11" s="1"/>
  <c r="Z4529" i="11"/>
  <c r="AH4529" i="11" s="1"/>
  <c r="AD4529" i="11"/>
  <c r="AI4529" i="11" s="1"/>
  <c r="AJ4529" i="11" s="1"/>
  <c r="AD4483" i="11"/>
  <c r="AI4483" i="11" s="1"/>
  <c r="AJ4483" i="11" s="1"/>
  <c r="Z4483" i="11"/>
  <c r="AH4483" i="11" s="1"/>
  <c r="AH4424" i="11"/>
  <c r="AI4424" i="11"/>
  <c r="AJ4424" i="11" s="1"/>
  <c r="AI4517" i="11"/>
  <c r="AJ4517" i="11" s="1"/>
  <c r="AH4517" i="11"/>
  <c r="AD4618" i="11"/>
  <c r="AI4618" i="11" s="1"/>
  <c r="AJ4618" i="11" s="1"/>
  <c r="Z4618" i="11"/>
  <c r="AH4618" i="11" s="1"/>
  <c r="Z4300" i="11"/>
  <c r="AH4300" i="11" s="1"/>
  <c r="AD4300" i="11"/>
  <c r="AI4300" i="11" s="1"/>
  <c r="AJ4300" i="11" s="1"/>
  <c r="AD4275" i="11"/>
  <c r="AI4275" i="11" s="1"/>
  <c r="AJ4275" i="11" s="1"/>
  <c r="Z4275" i="11"/>
  <c r="AH4275" i="11" s="1"/>
  <c r="Z4356" i="11"/>
  <c r="AH4356" i="11" s="1"/>
  <c r="AD4356" i="11"/>
  <c r="AI4356" i="11" s="1"/>
  <c r="AJ4356" i="11" s="1"/>
  <c r="AD4312" i="11"/>
  <c r="AI4312" i="11" s="1"/>
  <c r="AJ4312" i="11" s="1"/>
  <c r="AD4293" i="11"/>
  <c r="AI4293" i="11" s="1"/>
  <c r="AJ4293" i="11" s="1"/>
  <c r="Z4293" i="11"/>
  <c r="AH4293" i="11" s="1"/>
  <c r="Z4321" i="11"/>
  <c r="AH4321" i="11" s="1"/>
  <c r="AD4321" i="11"/>
  <c r="AI4321" i="11" s="1"/>
  <c r="AJ4321" i="11" s="1"/>
  <c r="Z4273" i="11"/>
  <c r="AH4273" i="11" s="1"/>
  <c r="AD4273" i="11"/>
  <c r="AI4273" i="11" s="1"/>
  <c r="AJ4273" i="11" s="1"/>
  <c r="AD4299" i="11"/>
  <c r="AI4299" i="11" s="1"/>
  <c r="AJ4299" i="11" s="1"/>
  <c r="Z4299" i="11"/>
  <c r="AH4299" i="11" s="1"/>
  <c r="AD4220" i="11"/>
  <c r="AI4220" i="11" s="1"/>
  <c r="AJ4220" i="11" s="1"/>
  <c r="Z4220" i="11"/>
  <c r="AH4220" i="11" s="1"/>
  <c r="AD4109" i="11"/>
  <c r="AI4109" i="11" s="1"/>
  <c r="AJ4109" i="11" s="1"/>
  <c r="Z4301" i="11"/>
  <c r="AH4301" i="11" s="1"/>
  <c r="AD4294" i="11"/>
  <c r="AI4294" i="11" s="1"/>
  <c r="AJ4294" i="11" s="1"/>
  <c r="Z4068" i="11"/>
  <c r="AH4068" i="11" s="1"/>
  <c r="AD3914" i="11"/>
  <c r="AI3914" i="11" s="1"/>
  <c r="AJ3914" i="11" s="1"/>
  <c r="AD4000" i="11"/>
  <c r="AI4000" i="11" s="1"/>
  <c r="AJ4000" i="11" s="1"/>
  <c r="Z4000" i="11"/>
  <c r="AH4000" i="11" s="1"/>
  <c r="Z3700" i="11"/>
  <c r="AH3700" i="11" s="1"/>
  <c r="Z3622" i="11"/>
  <c r="AH3622" i="11" s="1"/>
  <c r="Z3938" i="11"/>
  <c r="AH3938" i="11" s="1"/>
  <c r="AD3938" i="11"/>
  <c r="AI3938" i="11" s="1"/>
  <c r="AJ3938" i="11" s="1"/>
  <c r="AD3871" i="11"/>
  <c r="AI3871" i="11" s="1"/>
  <c r="AJ3871" i="11" s="1"/>
  <c r="Z3717" i="11"/>
  <c r="AH3717" i="11" s="1"/>
  <c r="AD3717" i="11"/>
  <c r="AI3717" i="11" s="1"/>
  <c r="AJ3717" i="11" s="1"/>
  <c r="AD3782" i="11"/>
  <c r="AI3782" i="11" s="1"/>
  <c r="AJ3782" i="11" s="1"/>
  <c r="Z3782" i="11"/>
  <c r="AH3782" i="11" s="1"/>
  <c r="AD3756" i="11"/>
  <c r="AI3756" i="11" s="1"/>
  <c r="AJ3756" i="11" s="1"/>
  <c r="AH3732" i="11"/>
  <c r="AI3732" i="11"/>
  <c r="AJ3732" i="11" s="1"/>
  <c r="AH3634" i="11"/>
  <c r="AI3634" i="11"/>
  <c r="AJ3634" i="11" s="1"/>
  <c r="Z3708" i="11"/>
  <c r="AH3708" i="11" s="1"/>
  <c r="Z3800" i="11"/>
  <c r="AH3800" i="11" s="1"/>
  <c r="AD3800" i="11"/>
  <c r="AI3800" i="11" s="1"/>
  <c r="AJ3800" i="11" s="1"/>
  <c r="Z3745" i="11"/>
  <c r="AH3745" i="11" s="1"/>
  <c r="AD3745" i="11"/>
  <c r="AI3745" i="11" s="1"/>
  <c r="AJ3745" i="11" s="1"/>
  <c r="Z3728" i="11"/>
  <c r="AH3728" i="11" s="1"/>
  <c r="AD3480" i="11"/>
  <c r="AI3480" i="11" s="1"/>
  <c r="AJ3480" i="11" s="1"/>
  <c r="Z3480" i="11"/>
  <c r="AH3480" i="11" s="1"/>
  <c r="AD3448" i="11"/>
  <c r="AI3448" i="11" s="1"/>
  <c r="AJ3448" i="11" s="1"/>
  <c r="Z3448" i="11"/>
  <c r="AH3448" i="11" s="1"/>
  <c r="Z3534" i="11"/>
  <c r="AH3534" i="11" s="1"/>
  <c r="AD3534" i="11"/>
  <c r="AI3534" i="11" s="1"/>
  <c r="AJ3534" i="11" s="1"/>
  <c r="Z3502" i="11"/>
  <c r="AH3502" i="11" s="1"/>
  <c r="AD3502" i="11"/>
  <c r="AI3502" i="11" s="1"/>
  <c r="AJ3502" i="11" s="1"/>
  <c r="Z3364" i="11"/>
  <c r="AH3364" i="11" s="1"/>
  <c r="AD3616" i="11"/>
  <c r="AI3616" i="11" s="1"/>
  <c r="AJ3616" i="11" s="1"/>
  <c r="AD3511" i="11"/>
  <c r="AI3511" i="11" s="1"/>
  <c r="AJ3511" i="11" s="1"/>
  <c r="Z3511" i="11"/>
  <c r="AH3511" i="11" s="1"/>
  <c r="AD3779" i="11"/>
  <c r="AI3779" i="11" s="1"/>
  <c r="AJ3779" i="11" s="1"/>
  <c r="Z3779" i="11"/>
  <c r="AH3779" i="11" s="1"/>
  <c r="Z3481" i="11"/>
  <c r="AD3481" i="11"/>
  <c r="AD3569" i="11"/>
  <c r="AD3755" i="11"/>
  <c r="AI3755" i="11" s="1"/>
  <c r="AJ3755" i="11" s="1"/>
  <c r="Z3755" i="11"/>
  <c r="AH3755" i="11" s="1"/>
  <c r="AD3475" i="11"/>
  <c r="Z3475" i="11"/>
  <c r="Z3436" i="11"/>
  <c r="AH3436" i="11" s="1"/>
  <c r="AD3319" i="11"/>
  <c r="AI3319" i="11" s="1"/>
  <c r="AJ3319" i="11" s="1"/>
  <c r="Z3319" i="11"/>
  <c r="AH3319" i="11" s="1"/>
  <c r="Z3317" i="11"/>
  <c r="AH3317" i="11" s="1"/>
  <c r="AD3317" i="11"/>
  <c r="AI3317" i="11" s="1"/>
  <c r="AJ3317" i="11" s="1"/>
  <c r="AD3256" i="11"/>
  <c r="AI3256" i="11" s="1"/>
  <c r="AJ3256" i="11" s="1"/>
  <c r="AD3279" i="11"/>
  <c r="AI3279" i="11" s="1"/>
  <c r="AJ3279" i="11" s="1"/>
  <c r="Z3245" i="11"/>
  <c r="AH3245" i="11" s="1"/>
  <c r="AD3245" i="11"/>
  <c r="AI3245" i="11" s="1"/>
  <c r="AJ3245" i="11" s="1"/>
  <c r="AD3406" i="11"/>
  <c r="AI3406" i="11" s="1"/>
  <c r="AJ3406" i="11" s="1"/>
  <c r="AI3374" i="11"/>
  <c r="AJ3374" i="11" s="1"/>
  <c r="AH3374" i="11"/>
  <c r="AH3283" i="11"/>
  <c r="AI3283" i="11"/>
  <c r="AJ3283" i="11" s="1"/>
  <c r="Z3237" i="11"/>
  <c r="AH3237" i="11" s="1"/>
  <c r="AD3237" i="11"/>
  <c r="AI3237" i="11" s="1"/>
  <c r="AJ3237" i="11" s="1"/>
  <c r="AD3183" i="11"/>
  <c r="AI3183" i="11" s="1"/>
  <c r="AJ3183" i="11" s="1"/>
  <c r="Z2905" i="11"/>
  <c r="AH2905" i="11" s="1"/>
  <c r="AD2905" i="11"/>
  <c r="AI2905" i="11" s="1"/>
  <c r="AJ2905" i="11" s="1"/>
  <c r="Z3388" i="11"/>
  <c r="AH3388" i="11" s="1"/>
  <c r="AD3388" i="11"/>
  <c r="AI3388" i="11" s="1"/>
  <c r="AJ3388" i="11" s="1"/>
  <c r="Z3041" i="11"/>
  <c r="AH3041" i="11" s="1"/>
  <c r="AD3041" i="11"/>
  <c r="AI3041" i="11" s="1"/>
  <c r="AJ3041" i="11" s="1"/>
  <c r="Z2884" i="11"/>
  <c r="AH2884" i="11" s="1"/>
  <c r="AD2884" i="11"/>
  <c r="AI2884" i="11" s="1"/>
  <c r="AJ2884" i="11" s="1"/>
  <c r="AD2978" i="11"/>
  <c r="AI2978" i="11" s="1"/>
  <c r="AJ2978" i="11" s="1"/>
  <c r="Z2978" i="11"/>
  <c r="AH2978" i="11" s="1"/>
  <c r="AD2902" i="11"/>
  <c r="AI2902" i="11" s="1"/>
  <c r="AJ2902" i="11" s="1"/>
  <c r="Z2902" i="11"/>
  <c r="AH2902" i="11" s="1"/>
  <c r="Z2608" i="11"/>
  <c r="AH2608" i="11" s="1"/>
  <c r="AD2608" i="11"/>
  <c r="AI2608" i="11" s="1"/>
  <c r="AJ2608" i="11" s="1"/>
  <c r="AD3207" i="11"/>
  <c r="AI3207" i="11" s="1"/>
  <c r="AJ3207" i="11" s="1"/>
  <c r="Z3207" i="11"/>
  <c r="AH3207" i="11" s="1"/>
  <c r="Z3090" i="11"/>
  <c r="AH3090" i="11" s="1"/>
  <c r="Z2899" i="11"/>
  <c r="AH2899" i="11" s="1"/>
  <c r="AD2899" i="11"/>
  <c r="AI2899" i="11" s="1"/>
  <c r="AJ2899" i="11" s="1"/>
  <c r="Z2703" i="11"/>
  <c r="AH2703" i="11" s="1"/>
  <c r="AD2703" i="11"/>
  <c r="AI2703" i="11" s="1"/>
  <c r="AJ2703" i="11" s="1"/>
  <c r="AI2772" i="11"/>
  <c r="AJ2772" i="11" s="1"/>
  <c r="AH2772" i="11"/>
  <c r="AD2817" i="11"/>
  <c r="AI2817" i="11" s="1"/>
  <c r="AJ2817" i="11" s="1"/>
  <c r="AD2729" i="11"/>
  <c r="AI2729" i="11" s="1"/>
  <c r="AJ2729" i="11" s="1"/>
  <c r="Z2729" i="11"/>
  <c r="AH2729" i="11" s="1"/>
  <c r="AD3100" i="11"/>
  <c r="AI3100" i="11" s="1"/>
  <c r="AJ3100" i="11" s="1"/>
  <c r="Z3100" i="11"/>
  <c r="AH3100" i="11" s="1"/>
  <c r="Z2654" i="11"/>
  <c r="AH2654" i="11" s="1"/>
  <c r="Z2621" i="11"/>
  <c r="AH2621" i="11" s="1"/>
  <c r="AD2621" i="11"/>
  <c r="AI2621" i="11" s="1"/>
  <c r="AJ2621" i="11" s="1"/>
  <c r="AD2643" i="11"/>
  <c r="AI2643" i="11" s="1"/>
  <c r="AJ2643" i="11" s="1"/>
  <c r="Z2643" i="11"/>
  <c r="AH2643" i="11" s="1"/>
  <c r="AD2432" i="11"/>
  <c r="AI2432" i="11" s="1"/>
  <c r="AJ2432" i="11" s="1"/>
  <c r="AD2602" i="11"/>
  <c r="AI2602" i="11" s="1"/>
  <c r="AJ2602" i="11" s="1"/>
  <c r="Z2602" i="11"/>
  <c r="AH2602" i="11" s="1"/>
  <c r="AD3110" i="11"/>
  <c r="AI3110" i="11" s="1"/>
  <c r="AJ3110" i="11" s="1"/>
  <c r="Z2633" i="11"/>
  <c r="AH2633" i="11" s="1"/>
  <c r="AD2633" i="11"/>
  <c r="AI2633" i="11" s="1"/>
  <c r="AJ2633" i="11" s="1"/>
  <c r="AD2409" i="11"/>
  <c r="AI2409" i="11" s="1"/>
  <c r="AJ2409" i="11" s="1"/>
  <c r="Z2409" i="11"/>
  <c r="AH2409" i="11" s="1"/>
  <c r="Z2387" i="11"/>
  <c r="AH2387" i="11" s="1"/>
  <c r="AD2387" i="11"/>
  <c r="AI2387" i="11" s="1"/>
  <c r="AJ2387" i="11" s="1"/>
  <c r="Z2349" i="11"/>
  <c r="AH2349" i="11" s="1"/>
  <c r="Z2320" i="11"/>
  <c r="AH2320" i="11" s="1"/>
  <c r="AD2320" i="11"/>
  <c r="AI2320" i="11" s="1"/>
  <c r="AJ2320" i="11" s="1"/>
  <c r="Z2641" i="11"/>
  <c r="AH2641" i="11" s="1"/>
  <c r="AD2641" i="11"/>
  <c r="AI2641" i="11" s="1"/>
  <c r="AJ2641" i="11" s="1"/>
  <c r="Z2456" i="11"/>
  <c r="AH2456" i="11" s="1"/>
  <c r="AD2456" i="11"/>
  <c r="AI2456" i="11" s="1"/>
  <c r="AJ2456" i="11" s="1"/>
  <c r="AD2452" i="11"/>
  <c r="AI2452" i="11" s="1"/>
  <c r="AJ2452" i="11" s="1"/>
  <c r="AD2367" i="11"/>
  <c r="AI2367" i="11" s="1"/>
  <c r="AJ2367" i="11" s="1"/>
  <c r="Z2367" i="11"/>
  <c r="AH2367" i="11" s="1"/>
  <c r="AD2277" i="11"/>
  <c r="AI2277" i="11" s="1"/>
  <c r="AJ2277" i="11" s="1"/>
  <c r="AH2304" i="11"/>
  <c r="AI2304" i="11"/>
  <c r="AJ2304" i="11" s="1"/>
  <c r="Z2087" i="11"/>
  <c r="AD2087" i="11"/>
  <c r="Z2055" i="11"/>
  <c r="AH2055" i="11" s="1"/>
  <c r="AD2055" i="11"/>
  <c r="AI2055" i="11" s="1"/>
  <c r="AJ2055" i="11" s="1"/>
  <c r="AD1821" i="11"/>
  <c r="AI1821" i="11" s="1"/>
  <c r="AJ1821" i="11" s="1"/>
  <c r="Z1821" i="11"/>
  <c r="AH1821" i="11" s="1"/>
  <c r="Z2526" i="11"/>
  <c r="AH2526" i="11" s="1"/>
  <c r="AH1826" i="11"/>
  <c r="AI1826" i="11"/>
  <c r="AJ1826" i="11" s="1"/>
  <c r="AD2097" i="11"/>
  <c r="AI2097" i="11" s="1"/>
  <c r="AJ2097" i="11" s="1"/>
  <c r="Z2097" i="11"/>
  <c r="AH2097" i="11" s="1"/>
  <c r="AD1988" i="11"/>
  <c r="AI1988" i="11" s="1"/>
  <c r="AJ1988" i="11" s="1"/>
  <c r="Z1988" i="11"/>
  <c r="AH1988" i="11" s="1"/>
  <c r="Z2284" i="11"/>
  <c r="AH2284" i="11" s="1"/>
  <c r="AD2184" i="11"/>
  <c r="AD1913" i="11"/>
  <c r="AI1913" i="11" s="1"/>
  <c r="AJ1913" i="11" s="1"/>
  <c r="Z1913" i="11"/>
  <c r="AH1913" i="11" s="1"/>
  <c r="Z2447" i="11"/>
  <c r="AH2447" i="11" s="1"/>
  <c r="Z2324" i="11"/>
  <c r="AH2324" i="11" s="1"/>
  <c r="AH2247" i="11"/>
  <c r="AI2247" i="11"/>
  <c r="AJ2247" i="11" s="1"/>
  <c r="AD2063" i="11"/>
  <c r="AI2063" i="11" s="1"/>
  <c r="AJ2063" i="11" s="1"/>
  <c r="AD1960" i="11"/>
  <c r="AI1960" i="11" s="1"/>
  <c r="AJ1960" i="11" s="1"/>
  <c r="Z1960" i="11"/>
  <c r="AH1960" i="11" s="1"/>
  <c r="AD1989" i="11"/>
  <c r="AI1989" i="11" s="1"/>
  <c r="AJ1989" i="11" s="1"/>
  <c r="Z1989" i="11"/>
  <c r="AH1989" i="11" s="1"/>
  <c r="AD1833" i="11"/>
  <c r="AI1833" i="11" s="1"/>
  <c r="AJ1833" i="11" s="1"/>
  <c r="Z1833" i="11"/>
  <c r="AH1833" i="11" s="1"/>
  <c r="AD1756" i="11"/>
  <c r="AI1756" i="11" s="1"/>
  <c r="AJ1756" i="11" s="1"/>
  <c r="Z1756" i="11"/>
  <c r="AH1756" i="11" s="1"/>
  <c r="AD1800" i="11"/>
  <c r="AI1800" i="11" s="1"/>
  <c r="AJ1800" i="11" s="1"/>
  <c r="Z1800" i="11"/>
  <c r="AH1800" i="11" s="1"/>
  <c r="AD1544" i="11"/>
  <c r="AI1544" i="11" s="1"/>
  <c r="AJ1544" i="11" s="1"/>
  <c r="Z1544" i="11"/>
  <c r="AH1544" i="11" s="1"/>
  <c r="AD1528" i="11"/>
  <c r="AI1528" i="11" s="1"/>
  <c r="AJ1528" i="11" s="1"/>
  <c r="Z1528" i="11"/>
  <c r="AH1528" i="11" s="1"/>
  <c r="AD1512" i="11"/>
  <c r="AI1512" i="11" s="1"/>
  <c r="AJ1512" i="11" s="1"/>
  <c r="Z1512" i="11"/>
  <c r="AH1512" i="11" s="1"/>
  <c r="AD1789" i="11"/>
  <c r="AI1789" i="11" s="1"/>
  <c r="AJ1789" i="11" s="1"/>
  <c r="Z1789" i="11"/>
  <c r="AH1789" i="11" s="1"/>
  <c r="Z1609" i="11"/>
  <c r="AH1609" i="11" s="1"/>
  <c r="AD1609" i="11"/>
  <c r="AI1609" i="11" s="1"/>
  <c r="AJ1609" i="11" s="1"/>
  <c r="AD1637" i="11"/>
  <c r="AI1637" i="11" s="1"/>
  <c r="AJ1637" i="11" s="1"/>
  <c r="Z1637" i="11"/>
  <c r="AH1637" i="11" s="1"/>
  <c r="AD1429" i="11"/>
  <c r="AI1429" i="11" s="1"/>
  <c r="AJ1429" i="11" s="1"/>
  <c r="Z1429" i="11"/>
  <c r="AH1429" i="11" s="1"/>
  <c r="AD1340" i="11"/>
  <c r="AI1340" i="11" s="1"/>
  <c r="AJ1340" i="11" s="1"/>
  <c r="Z1340" i="11"/>
  <c r="AH1340" i="11" s="1"/>
  <c r="AD1245" i="11"/>
  <c r="Z1245" i="11"/>
  <c r="AD909" i="11"/>
  <c r="AI909" i="11" s="1"/>
  <c r="AJ909" i="11" s="1"/>
  <c r="Z909" i="11"/>
  <c r="AH909" i="11" s="1"/>
  <c r="Z1537" i="11"/>
  <c r="AH1537" i="11" s="1"/>
  <c r="AD1537" i="11"/>
  <c r="AI1537" i="11" s="1"/>
  <c r="AJ1537" i="11" s="1"/>
  <c r="AH1132" i="11"/>
  <c r="AI1132" i="11"/>
  <c r="AJ1132" i="11" s="1"/>
  <c r="AD1424" i="11"/>
  <c r="AI1424" i="11" s="1"/>
  <c r="AJ1424" i="11" s="1"/>
  <c r="Z1424" i="11"/>
  <c r="AH1424" i="11" s="1"/>
  <c r="AD1411" i="11"/>
  <c r="AI1411" i="11" s="1"/>
  <c r="AJ1411" i="11" s="1"/>
  <c r="Z1411" i="11"/>
  <c r="AH1411" i="11" s="1"/>
  <c r="AD1400" i="11"/>
  <c r="AI1400" i="11" s="1"/>
  <c r="AJ1400" i="11" s="1"/>
  <c r="Z1400" i="11"/>
  <c r="AH1400" i="11" s="1"/>
  <c r="Z1170" i="11"/>
  <c r="AH1170" i="11" s="1"/>
  <c r="AD1170" i="11"/>
  <c r="AI1170" i="11" s="1"/>
  <c r="AJ1170" i="11" s="1"/>
  <c r="AD1305" i="11"/>
  <c r="AI1305" i="11" s="1"/>
  <c r="AJ1305" i="11" s="1"/>
  <c r="Z1305" i="11"/>
  <c r="AH1305" i="11" s="1"/>
  <c r="Z1258" i="11"/>
  <c r="AH1258" i="11" s="1"/>
  <c r="AD1258" i="11"/>
  <c r="AI1258" i="11" s="1"/>
  <c r="AJ1258" i="11" s="1"/>
  <c r="Z1579" i="11"/>
  <c r="AH1579" i="11" s="1"/>
  <c r="AD1579" i="11"/>
  <c r="AI1579" i="11" s="1"/>
  <c r="AJ1579" i="11" s="1"/>
  <c r="Z1254" i="11"/>
  <c r="AH1254" i="11" s="1"/>
  <c r="AD1254" i="11"/>
  <c r="AI1254" i="11" s="1"/>
  <c r="AJ1254" i="11" s="1"/>
  <c r="AD1217" i="11"/>
  <c r="AI1217" i="11" s="1"/>
  <c r="AJ1217" i="11" s="1"/>
  <c r="Z1217" i="11"/>
  <c r="AH1217" i="11" s="1"/>
  <c r="Z1423" i="11"/>
  <c r="AH1423" i="11" s="1"/>
  <c r="AD523" i="11"/>
  <c r="AH878" i="11"/>
  <c r="AI878" i="11"/>
  <c r="AJ878" i="11" s="1"/>
  <c r="AD140" i="11"/>
  <c r="AI140" i="11" s="1"/>
  <c r="AJ140" i="11" s="1"/>
  <c r="Z981" i="11"/>
  <c r="Z5558" i="11"/>
  <c r="AH5558" i="11" s="1"/>
  <c r="AD5558" i="11"/>
  <c r="AI5558" i="11" s="1"/>
  <c r="AJ5558" i="11" s="1"/>
  <c r="AD5232" i="11"/>
  <c r="Z5232" i="11"/>
  <c r="AD5231" i="11"/>
  <c r="AI5231" i="11" s="1"/>
  <c r="AJ5231" i="11" s="1"/>
  <c r="Z5231" i="11"/>
  <c r="AH5231" i="11" s="1"/>
  <c r="AD4883" i="11"/>
  <c r="AI4883" i="11" s="1"/>
  <c r="AJ4883" i="11" s="1"/>
  <c r="Z4883" i="11"/>
  <c r="AH4883" i="11" s="1"/>
  <c r="Z4673" i="11"/>
  <c r="AH4673" i="11" s="1"/>
  <c r="AD4673" i="11"/>
  <c r="AI4673" i="11" s="1"/>
  <c r="AJ4673" i="11" s="1"/>
  <c r="AI4179" i="11"/>
  <c r="AJ4179" i="11" s="1"/>
  <c r="AH4179" i="11"/>
  <c r="AD4048" i="11"/>
  <c r="AI4048" i="11" s="1"/>
  <c r="AJ4048" i="11" s="1"/>
  <c r="Z4048" i="11"/>
  <c r="AH4048" i="11" s="1"/>
  <c r="AD3459" i="11"/>
  <c r="AI3459" i="11" s="1"/>
  <c r="AJ3459" i="11" s="1"/>
  <c r="Z3459" i="11"/>
  <c r="AH3459" i="11" s="1"/>
  <c r="Z3482" i="11"/>
  <c r="AH3482" i="11" s="1"/>
  <c r="AD3482" i="11"/>
  <c r="AI3482" i="11" s="1"/>
  <c r="AJ3482" i="11" s="1"/>
  <c r="AD3152" i="11"/>
  <c r="AI3152" i="11" s="1"/>
  <c r="AJ3152" i="11" s="1"/>
  <c r="Z3152" i="11"/>
  <c r="AH3152" i="11" s="1"/>
  <c r="Z2237" i="11"/>
  <c r="AH2237" i="11" s="1"/>
  <c r="AD2237" i="11"/>
  <c r="AI2237" i="11" s="1"/>
  <c r="AJ2237" i="11" s="1"/>
  <c r="AD1964" i="11"/>
  <c r="Z1964" i="11"/>
  <c r="Z2381" i="11"/>
  <c r="AH2381" i="11" s="1"/>
  <c r="AD1487" i="11"/>
  <c r="AI1487" i="11" s="1"/>
  <c r="AJ1487" i="11" s="1"/>
  <c r="Z1487" i="11"/>
  <c r="AH1487" i="11" s="1"/>
  <c r="AD1621" i="11"/>
  <c r="AI1621" i="11" s="1"/>
  <c r="AJ1621" i="11" s="1"/>
  <c r="Z1621" i="11"/>
  <c r="AH1621" i="11" s="1"/>
  <c r="Z1587" i="11"/>
  <c r="AH1587" i="11" s="1"/>
  <c r="AD1289" i="11"/>
  <c r="AI1289" i="11" s="1"/>
  <c r="AJ1289" i="11" s="1"/>
  <c r="Z1289" i="11"/>
  <c r="AH1289" i="11" s="1"/>
  <c r="Z1122" i="11"/>
  <c r="AH1122" i="11" s="1"/>
  <c r="AD1122" i="11"/>
  <c r="AI1122" i="11" s="1"/>
  <c r="AJ1122" i="11" s="1"/>
  <c r="AD1220" i="11"/>
  <c r="AI1220" i="11" s="1"/>
  <c r="AJ1220" i="11" s="1"/>
  <c r="Z1220" i="11"/>
  <c r="AH1220" i="11" s="1"/>
  <c r="AD5613" i="11"/>
  <c r="AI5613" i="11" s="1"/>
  <c r="AJ5613" i="11" s="1"/>
  <c r="AD5641" i="11"/>
  <c r="AI5641" i="11" s="1"/>
  <c r="AJ5641" i="11" s="1"/>
  <c r="Z5641" i="11"/>
  <c r="AH5641" i="11" s="1"/>
  <c r="AD5518" i="11"/>
  <c r="AI5518" i="11" s="1"/>
  <c r="AJ5518" i="11" s="1"/>
  <c r="Z5518" i="11"/>
  <c r="AH5518" i="11" s="1"/>
  <c r="Z5475" i="11"/>
  <c r="AH5475" i="11" s="1"/>
  <c r="AD5454" i="11"/>
  <c r="AI5454" i="11" s="1"/>
  <c r="AJ5454" i="11" s="1"/>
  <c r="Z5454" i="11"/>
  <c r="AH5454" i="11" s="1"/>
  <c r="AI5284" i="11"/>
  <c r="AJ5284" i="11" s="1"/>
  <c r="AH5284" i="11"/>
  <c r="AD5213" i="11"/>
  <c r="AD5188" i="11"/>
  <c r="Z5188" i="11"/>
  <c r="AD5165" i="11"/>
  <c r="AI5165" i="11" s="1"/>
  <c r="AJ5165" i="11" s="1"/>
  <c r="Z5165" i="11"/>
  <c r="AH5165" i="11" s="1"/>
  <c r="Z5166" i="11"/>
  <c r="AD5166" i="11"/>
  <c r="AH5169" i="11"/>
  <c r="AI5169" i="11"/>
  <c r="AJ5169" i="11" s="1"/>
  <c r="Z4686" i="11"/>
  <c r="AH4686" i="11" s="1"/>
  <c r="AD4686" i="11"/>
  <c r="AI4686" i="11" s="1"/>
  <c r="AJ4686" i="11" s="1"/>
  <c r="Z5637" i="11"/>
  <c r="AH5637" i="11" s="1"/>
  <c r="Z5587" i="11"/>
  <c r="AH5587" i="11" s="1"/>
  <c r="AD5587" i="11"/>
  <c r="AI5587" i="11" s="1"/>
  <c r="AJ5587" i="11" s="1"/>
  <c r="Z5616" i="11"/>
  <c r="AH5616" i="11" s="1"/>
  <c r="AD5616" i="11"/>
  <c r="AI5616" i="11" s="1"/>
  <c r="AJ5616" i="11" s="1"/>
  <c r="AD5624" i="11"/>
  <c r="AI5624" i="11" s="1"/>
  <c r="AJ5624" i="11" s="1"/>
  <c r="Z5624" i="11"/>
  <c r="AH5624" i="11" s="1"/>
  <c r="AD5579" i="11"/>
  <c r="AI5579" i="11" s="1"/>
  <c r="AJ5579" i="11" s="1"/>
  <c r="AD5570" i="11"/>
  <c r="AI5570" i="11" s="1"/>
  <c r="AJ5570" i="11" s="1"/>
  <c r="AD5647" i="11"/>
  <c r="AI5647" i="11" s="1"/>
  <c r="AJ5647" i="11" s="1"/>
  <c r="AD5582" i="11"/>
  <c r="AI5582" i="11" s="1"/>
  <c r="AJ5582" i="11" s="1"/>
  <c r="Z5600" i="11"/>
  <c r="AH5600" i="11" s="1"/>
  <c r="AD5600" i="11"/>
  <c r="AI5600" i="11" s="1"/>
  <c r="AJ5600" i="11" s="1"/>
  <c r="AD5569" i="11"/>
  <c r="AI5569" i="11" s="1"/>
  <c r="AJ5569" i="11" s="1"/>
  <c r="Z5569" i="11"/>
  <c r="AH5569" i="11" s="1"/>
  <c r="Z5549" i="11"/>
  <c r="Z5480" i="11"/>
  <c r="AH5480" i="11" s="1"/>
  <c r="AD5480" i="11"/>
  <c r="AI5480" i="11" s="1"/>
  <c r="AJ5480" i="11" s="1"/>
  <c r="AD5532" i="11"/>
  <c r="AI5532" i="11" s="1"/>
  <c r="AJ5532" i="11" s="1"/>
  <c r="Z5472" i="11"/>
  <c r="AH5472" i="11" s="1"/>
  <c r="AD5472" i="11"/>
  <c r="AI5472" i="11" s="1"/>
  <c r="AJ5472" i="11" s="1"/>
  <c r="Z5471" i="11"/>
  <c r="AH5471" i="11" s="1"/>
  <c r="AD5471" i="11"/>
  <c r="AI5471" i="11" s="1"/>
  <c r="AJ5471" i="11" s="1"/>
  <c r="Z5467" i="11"/>
  <c r="AH5467" i="11" s="1"/>
  <c r="AD5467" i="11"/>
  <c r="AI5467" i="11" s="1"/>
  <c r="AJ5467" i="11" s="1"/>
  <c r="AD5545" i="11"/>
  <c r="AI5545" i="11" s="1"/>
  <c r="AJ5545" i="11" s="1"/>
  <c r="Z5545" i="11"/>
  <c r="AH5545" i="11" s="1"/>
  <c r="Z5429" i="11"/>
  <c r="Z5370" i="11"/>
  <c r="AH5370" i="11" s="1"/>
  <c r="AD5370" i="11"/>
  <c r="AI5370" i="11" s="1"/>
  <c r="AJ5370" i="11" s="1"/>
  <c r="AD5350" i="11"/>
  <c r="Z5350" i="11"/>
  <c r="Z5322" i="11"/>
  <c r="AH5322" i="11" s="1"/>
  <c r="AD5322" i="11"/>
  <c r="AI5322" i="11" s="1"/>
  <c r="AJ5322" i="11" s="1"/>
  <c r="AD5264" i="11"/>
  <c r="AI5264" i="11" s="1"/>
  <c r="AJ5264" i="11" s="1"/>
  <c r="Z5264" i="11"/>
  <c r="AH5264" i="11" s="1"/>
  <c r="AD5325" i="11"/>
  <c r="AI5325" i="11" s="1"/>
  <c r="AJ5325" i="11" s="1"/>
  <c r="Z5325" i="11"/>
  <c r="AH5325" i="11" s="1"/>
  <c r="Z5354" i="11"/>
  <c r="AH5354" i="11" s="1"/>
  <c r="AD5354" i="11"/>
  <c r="AI5354" i="11" s="1"/>
  <c r="AJ5354" i="11" s="1"/>
  <c r="Z5317" i="11"/>
  <c r="AH5317" i="11" s="1"/>
  <c r="Z5215" i="11"/>
  <c r="AH5215" i="11" s="1"/>
  <c r="AD5215" i="11"/>
  <c r="AI5215" i="11" s="1"/>
  <c r="AJ5215" i="11" s="1"/>
  <c r="Z5455" i="11"/>
  <c r="AH5455" i="11" s="1"/>
  <c r="AD5455" i="11"/>
  <c r="AI5455" i="11" s="1"/>
  <c r="AJ5455" i="11" s="1"/>
  <c r="AD5283" i="11"/>
  <c r="AI5283" i="11" s="1"/>
  <c r="AJ5283" i="11" s="1"/>
  <c r="AD5204" i="11"/>
  <c r="AI5204" i="11" s="1"/>
  <c r="AJ5204" i="11" s="1"/>
  <c r="Z5204" i="11"/>
  <c r="AH5204" i="11" s="1"/>
  <c r="AD5309" i="11"/>
  <c r="AI5309" i="11" s="1"/>
  <c r="AJ5309" i="11" s="1"/>
  <c r="Z5309" i="11"/>
  <c r="AH5309" i="11" s="1"/>
  <c r="AD5275" i="11"/>
  <c r="AI5275" i="11" s="1"/>
  <c r="AJ5275" i="11" s="1"/>
  <c r="Z5275" i="11"/>
  <c r="AH5275" i="11" s="1"/>
  <c r="Z5283" i="11"/>
  <c r="AH5283" i="11" s="1"/>
  <c r="Z5238" i="11"/>
  <c r="AH5238" i="11" s="1"/>
  <c r="Z5271" i="11"/>
  <c r="AH5271" i="11" s="1"/>
  <c r="Z5149" i="11"/>
  <c r="AH5149" i="11" s="1"/>
  <c r="AD5149" i="11"/>
  <c r="AI5149" i="11" s="1"/>
  <c r="AJ5149" i="11" s="1"/>
  <c r="AD5118" i="11"/>
  <c r="AI5118" i="11" s="1"/>
  <c r="AJ5118" i="11" s="1"/>
  <c r="Z5118" i="11"/>
  <c r="AH5118" i="11" s="1"/>
  <c r="AD5211" i="11"/>
  <c r="AI5211" i="11" s="1"/>
  <c r="AJ5211" i="11" s="1"/>
  <c r="Z5138" i="11"/>
  <c r="AD5138" i="11"/>
  <c r="AD5333" i="11"/>
  <c r="AI5333" i="11" s="1"/>
  <c r="AJ5333" i="11" s="1"/>
  <c r="AD5119" i="11"/>
  <c r="AI5119" i="11" s="1"/>
  <c r="AJ5119" i="11" s="1"/>
  <c r="Z5119" i="11"/>
  <c r="AH5119" i="11" s="1"/>
  <c r="Z5074" i="11"/>
  <c r="AH5074" i="11" s="1"/>
  <c r="AD5074" i="11"/>
  <c r="AI5074" i="11" s="1"/>
  <c r="AJ5074" i="11" s="1"/>
  <c r="AD5115" i="11"/>
  <c r="AI5115" i="11" s="1"/>
  <c r="AJ5115" i="11" s="1"/>
  <c r="Z5115" i="11"/>
  <c r="AH5115" i="11" s="1"/>
  <c r="AD5070" i="11"/>
  <c r="AI5070" i="11" s="1"/>
  <c r="AJ5070" i="11" s="1"/>
  <c r="Z5070" i="11"/>
  <c r="AH5070" i="11" s="1"/>
  <c r="AD5092" i="11"/>
  <c r="AI5092" i="11" s="1"/>
  <c r="AJ5092" i="11" s="1"/>
  <c r="Z5031" i="11"/>
  <c r="AH5031" i="11" s="1"/>
  <c r="AD5031" i="11"/>
  <c r="AI5031" i="11" s="1"/>
  <c r="AJ5031" i="11" s="1"/>
  <c r="AD5026" i="11"/>
  <c r="Z5026" i="11"/>
  <c r="Z4982" i="11"/>
  <c r="AD4982" i="11"/>
  <c r="AI5039" i="11"/>
  <c r="AJ5039" i="11" s="1"/>
  <c r="AH5039" i="11"/>
  <c r="Z5011" i="11"/>
  <c r="AH5011" i="11" s="1"/>
  <c r="AD5011" i="11"/>
  <c r="AI5011" i="11" s="1"/>
  <c r="AJ5011" i="11" s="1"/>
  <c r="Z4970" i="11"/>
  <c r="AH4970" i="11" s="1"/>
  <c r="AD4946" i="11"/>
  <c r="AI4946" i="11" s="1"/>
  <c r="AJ4946" i="11" s="1"/>
  <c r="Z4946" i="11"/>
  <c r="AH4946" i="11" s="1"/>
  <c r="AD4934" i="11"/>
  <c r="AI4934" i="11" s="1"/>
  <c r="AJ4934" i="11" s="1"/>
  <c r="Z4934" i="11"/>
  <c r="AH4934" i="11" s="1"/>
  <c r="Z4868" i="11"/>
  <c r="AH4868" i="11" s="1"/>
  <c r="Z4804" i="11"/>
  <c r="AH4804" i="11" s="1"/>
  <c r="AD4804" i="11"/>
  <c r="AI4804" i="11" s="1"/>
  <c r="AJ4804" i="11" s="1"/>
  <c r="AD4884" i="11"/>
  <c r="AD4782" i="11"/>
  <c r="AI4782" i="11" s="1"/>
  <c r="AJ4782" i="11" s="1"/>
  <c r="AD4621" i="11"/>
  <c r="AI4621" i="11" s="1"/>
  <c r="AJ4621" i="11" s="1"/>
  <c r="Z4621" i="11"/>
  <c r="AH4621" i="11" s="1"/>
  <c r="Z4553" i="11"/>
  <c r="AH4553" i="11" s="1"/>
  <c r="AD4553" i="11"/>
  <c r="AI4553" i="11" s="1"/>
  <c r="AJ4553" i="11" s="1"/>
  <c r="Z4571" i="11"/>
  <c r="AH4571" i="11" s="1"/>
  <c r="AD4466" i="11"/>
  <c r="AI4466" i="11" s="1"/>
  <c r="AJ4466" i="11" s="1"/>
  <c r="Z4466" i="11"/>
  <c r="AH4466" i="11" s="1"/>
  <c r="Z4469" i="11"/>
  <c r="AH4469" i="11" s="1"/>
  <c r="AD4469" i="11"/>
  <c r="AI4469" i="11" s="1"/>
  <c r="AJ4469" i="11" s="1"/>
  <c r="AD4436" i="11"/>
  <c r="AI4436" i="11" s="1"/>
  <c r="AJ4436" i="11" s="1"/>
  <c r="Z4436" i="11"/>
  <c r="AH4436" i="11" s="1"/>
  <c r="Z4419" i="11"/>
  <c r="AH4419" i="11" s="1"/>
  <c r="Z4366" i="11"/>
  <c r="AH4366" i="11" s="1"/>
  <c r="Z4318" i="11"/>
  <c r="AH4318" i="11" s="1"/>
  <c r="AD4318" i="11"/>
  <c r="AI4318" i="11" s="1"/>
  <c r="AJ4318" i="11" s="1"/>
  <c r="AD4369" i="11"/>
  <c r="AI4369" i="11" s="1"/>
  <c r="AJ4369" i="11" s="1"/>
  <c r="Z4369" i="11"/>
  <c r="AH4369" i="11" s="1"/>
  <c r="Z4309" i="11"/>
  <c r="AH4309" i="11" s="1"/>
  <c r="AD4309" i="11"/>
  <c r="AI4309" i="11" s="1"/>
  <c r="AJ4309" i="11" s="1"/>
  <c r="Z4380" i="11"/>
  <c r="AH4380" i="11" s="1"/>
  <c r="AD4380" i="11"/>
  <c r="AI4380" i="11" s="1"/>
  <c r="AJ4380" i="11" s="1"/>
  <c r="AD4253" i="11"/>
  <c r="AI4253" i="11" s="1"/>
  <c r="AJ4253" i="11" s="1"/>
  <c r="Z4253" i="11"/>
  <c r="AH4253" i="11" s="1"/>
  <c r="AD4135" i="11"/>
  <c r="AI4135" i="11" s="1"/>
  <c r="AJ4135" i="11" s="1"/>
  <c r="Z4135" i="11"/>
  <c r="AH4135" i="11" s="1"/>
  <c r="AD4197" i="11"/>
  <c r="AI4197" i="11" s="1"/>
  <c r="AJ4197" i="11" s="1"/>
  <c r="AD4345" i="11"/>
  <c r="AI4345" i="11" s="1"/>
  <c r="AJ4345" i="11" s="1"/>
  <c r="Z4345" i="11"/>
  <c r="AH4345" i="11" s="1"/>
  <c r="AD4257" i="11"/>
  <c r="AI4257" i="11" s="1"/>
  <c r="AJ4257" i="11" s="1"/>
  <c r="Z4257" i="11"/>
  <c r="AH4257" i="11" s="1"/>
  <c r="Z4118" i="11"/>
  <c r="AD4118" i="11"/>
  <c r="AD4009" i="11"/>
  <c r="Z4009" i="11"/>
  <c r="Z4018" i="11"/>
  <c r="AH4018" i="11" s="1"/>
  <c r="AD4018" i="11"/>
  <c r="AI4018" i="11" s="1"/>
  <c r="AJ4018" i="11" s="1"/>
  <c r="Z4074" i="11"/>
  <c r="AH4074" i="11" s="1"/>
  <c r="AD4074" i="11"/>
  <c r="AI4074" i="11" s="1"/>
  <c r="AJ4074" i="11" s="1"/>
  <c r="AD4191" i="11"/>
  <c r="AI4191" i="11" s="1"/>
  <c r="AJ4191" i="11" s="1"/>
  <c r="Z4191" i="11"/>
  <c r="AH4191" i="11" s="1"/>
  <c r="AD3811" i="11"/>
  <c r="AI3811" i="11" s="1"/>
  <c r="AJ3811" i="11" s="1"/>
  <c r="Z3811" i="11"/>
  <c r="AH3811" i="11" s="1"/>
  <c r="Z3741" i="11"/>
  <c r="AH3741" i="11" s="1"/>
  <c r="AD3741" i="11"/>
  <c r="AI3741" i="11" s="1"/>
  <c r="AJ3741" i="11" s="1"/>
  <c r="AD3707" i="11"/>
  <c r="AI3707" i="11" s="1"/>
  <c r="AJ3707" i="11" s="1"/>
  <c r="Z3707" i="11"/>
  <c r="AH3707" i="11" s="1"/>
  <c r="AH3666" i="11"/>
  <c r="AI3666" i="11"/>
  <c r="AJ3666" i="11" s="1"/>
  <c r="AD3685" i="11"/>
  <c r="AD3543" i="11"/>
  <c r="Z3543" i="11"/>
  <c r="AD3532" i="11"/>
  <c r="AI3532" i="11" s="1"/>
  <c r="AJ3532" i="11" s="1"/>
  <c r="Z3532" i="11"/>
  <c r="AH3532" i="11" s="1"/>
  <c r="Z3484" i="11"/>
  <c r="AH3484" i="11" s="1"/>
  <c r="AD3427" i="11"/>
  <c r="AI3427" i="11" s="1"/>
  <c r="AJ3427" i="11" s="1"/>
  <c r="Z3427" i="11"/>
  <c r="AH3427" i="11" s="1"/>
  <c r="Z3346" i="11"/>
  <c r="AH3346" i="11" s="1"/>
  <c r="Z3516" i="11"/>
  <c r="AH3516" i="11" s="1"/>
  <c r="AD3491" i="11"/>
  <c r="AI3491" i="11" s="1"/>
  <c r="AJ3491" i="11" s="1"/>
  <c r="Z3491" i="11"/>
  <c r="AH3491" i="11" s="1"/>
  <c r="Z3525" i="11"/>
  <c r="AH3525" i="11" s="1"/>
  <c r="AD3525" i="11"/>
  <c r="AI3525" i="11" s="1"/>
  <c r="AJ3525" i="11" s="1"/>
  <c r="AH3320" i="11"/>
  <c r="AI3320" i="11"/>
  <c r="AJ3320" i="11" s="1"/>
  <c r="AD3033" i="11"/>
  <c r="AI3033" i="11" s="1"/>
  <c r="AJ3033" i="11" s="1"/>
  <c r="Z3033" i="11"/>
  <c r="AH3033" i="11" s="1"/>
  <c r="AD3190" i="11"/>
  <c r="AI3190" i="11" s="1"/>
  <c r="AJ3190" i="11" s="1"/>
  <c r="AI3250" i="11"/>
  <c r="AJ3250" i="11" s="1"/>
  <c r="Z3217" i="11"/>
  <c r="AH3217" i="11" s="1"/>
  <c r="AD3217" i="11"/>
  <c r="AI3217" i="11" s="1"/>
  <c r="AJ3217" i="11" s="1"/>
  <c r="Z3009" i="11"/>
  <c r="AH3009" i="11" s="1"/>
  <c r="AD2974" i="11"/>
  <c r="AI2974" i="11" s="1"/>
  <c r="AJ2974" i="11" s="1"/>
  <c r="Z2974" i="11"/>
  <c r="AH2974" i="11" s="1"/>
  <c r="AD3063" i="11"/>
  <c r="AI3063" i="11" s="1"/>
  <c r="AJ3063" i="11" s="1"/>
  <c r="AD2826" i="11"/>
  <c r="AI2826" i="11" s="1"/>
  <c r="AJ2826" i="11" s="1"/>
  <c r="Z2826" i="11"/>
  <c r="AH2826" i="11" s="1"/>
  <c r="Z2944" i="11"/>
  <c r="AH2944" i="11" s="1"/>
  <c r="AD2944" i="11"/>
  <c r="AI2944" i="11" s="1"/>
  <c r="AJ2944" i="11" s="1"/>
  <c r="AD2919" i="11"/>
  <c r="AI2919" i="11" s="1"/>
  <c r="AJ2919" i="11" s="1"/>
  <c r="Z2919" i="11"/>
  <c r="AH2919" i="11" s="1"/>
  <c r="Z2987" i="11"/>
  <c r="AH2987" i="11" s="1"/>
  <c r="AD2987" i="11"/>
  <c r="AI2987" i="11" s="1"/>
  <c r="AJ2987" i="11" s="1"/>
  <c r="Z2620" i="11"/>
  <c r="AH2620" i="11" s="1"/>
  <c r="AD2620" i="11"/>
  <c r="AI2620" i="11" s="1"/>
  <c r="AJ2620" i="11" s="1"/>
  <c r="AD2717" i="11"/>
  <c r="AI2717" i="11" s="1"/>
  <c r="AJ2717" i="11" s="1"/>
  <c r="Z2717" i="11"/>
  <c r="AH2717" i="11" s="1"/>
  <c r="Z2568" i="11"/>
  <c r="AH2568" i="11" s="1"/>
  <c r="AD2568" i="11"/>
  <c r="AI2568" i="11" s="1"/>
  <c r="AJ2568" i="11" s="1"/>
  <c r="AI2472" i="11"/>
  <c r="AJ2472" i="11" s="1"/>
  <c r="AH2472" i="11"/>
  <c r="Z2963" i="11"/>
  <c r="AH2963" i="11" s="1"/>
  <c r="AD2963" i="11"/>
  <c r="AI2963" i="11" s="1"/>
  <c r="AJ2963" i="11" s="1"/>
  <c r="Z2724" i="11"/>
  <c r="AH2724" i="11" s="1"/>
  <c r="AD2724" i="11"/>
  <c r="AI2724" i="11" s="1"/>
  <c r="AJ2724" i="11" s="1"/>
  <c r="AD2672" i="11"/>
  <c r="AI2672" i="11" s="1"/>
  <c r="AJ2672" i="11" s="1"/>
  <c r="Z2672" i="11"/>
  <c r="AH2672" i="11" s="1"/>
  <c r="Z2609" i="11"/>
  <c r="AH2609" i="11" s="1"/>
  <c r="AD2609" i="11"/>
  <c r="AI2609" i="11" s="1"/>
  <c r="AJ2609" i="11" s="1"/>
  <c r="AH2319" i="11"/>
  <c r="AI2319" i="11"/>
  <c r="AJ2319" i="11" s="1"/>
  <c r="AD2484" i="11"/>
  <c r="AI2484" i="11" s="1"/>
  <c r="AJ2484" i="11" s="1"/>
  <c r="Z2484" i="11"/>
  <c r="AH2484" i="11" s="1"/>
  <c r="AD2380" i="11"/>
  <c r="AI2380" i="11" s="1"/>
  <c r="AJ2380" i="11" s="1"/>
  <c r="Z2380" i="11"/>
  <c r="AH2380" i="11" s="1"/>
  <c r="AD2276" i="11"/>
  <c r="AI2276" i="11" s="1"/>
  <c r="AJ2276" i="11" s="1"/>
  <c r="Z2276" i="11"/>
  <c r="AH2276" i="11" s="1"/>
  <c r="Z2927" i="11"/>
  <c r="AH2927" i="11" s="1"/>
  <c r="AD2927" i="11"/>
  <c r="AI2927" i="11" s="1"/>
  <c r="AJ2927" i="11" s="1"/>
  <c r="Z2586" i="11"/>
  <c r="AD2586" i="11"/>
  <c r="AD2285" i="11"/>
  <c r="AI2285" i="11" s="1"/>
  <c r="AJ2285" i="11" s="1"/>
  <c r="Z2285" i="11"/>
  <c r="AH2285" i="11" s="1"/>
  <c r="Z2212" i="11"/>
  <c r="AH2212" i="11" s="1"/>
  <c r="Z2155" i="11"/>
  <c r="AH2155" i="11" s="1"/>
  <c r="AD2133" i="11"/>
  <c r="AI2133" i="11" s="1"/>
  <c r="AJ2133" i="11" s="1"/>
  <c r="Z2133" i="11"/>
  <c r="AH2133" i="11" s="1"/>
  <c r="Z1994" i="11"/>
  <c r="AH1994" i="11" s="1"/>
  <c r="AD1994" i="11"/>
  <c r="AI1994" i="11" s="1"/>
  <c r="AJ1994" i="11" s="1"/>
  <c r="AD1841" i="11"/>
  <c r="Z1841" i="11"/>
  <c r="Z2168" i="11"/>
  <c r="AH2168" i="11" s="1"/>
  <c r="Z2359" i="11"/>
  <c r="AH2359" i="11" s="1"/>
  <c r="AD1911" i="11"/>
  <c r="AI1911" i="11" s="1"/>
  <c r="AJ1911" i="11" s="1"/>
  <c r="Z1911" i="11"/>
  <c r="AH1911" i="11" s="1"/>
  <c r="Z2441" i="11"/>
  <c r="AH2441" i="11" s="1"/>
  <c r="AD2125" i="11"/>
  <c r="AI2125" i="11" s="1"/>
  <c r="AJ2125" i="11" s="1"/>
  <c r="Z2125" i="11"/>
  <c r="AH2125" i="11" s="1"/>
  <c r="AD2217" i="11"/>
  <c r="AI2217" i="11" s="1"/>
  <c r="AJ2217" i="11" s="1"/>
  <c r="AD2195" i="11"/>
  <c r="AI2195" i="11" s="1"/>
  <c r="AJ2195" i="11" s="1"/>
  <c r="Z2195" i="11"/>
  <c r="AH2195" i="11" s="1"/>
  <c r="AD2121" i="11"/>
  <c r="AI2121" i="11" s="1"/>
  <c r="AJ2121" i="11" s="1"/>
  <c r="Z2121" i="11"/>
  <c r="AH2121" i="11" s="1"/>
  <c r="Z1647" i="11"/>
  <c r="AH1647" i="11" s="1"/>
  <c r="AD1647" i="11"/>
  <c r="AI1647" i="11" s="1"/>
  <c r="AJ1647" i="11" s="1"/>
  <c r="AD1652" i="11"/>
  <c r="AI1652" i="11" s="1"/>
  <c r="AJ1652" i="11" s="1"/>
  <c r="Z1652" i="11"/>
  <c r="AH1652" i="11" s="1"/>
  <c r="AI2351" i="11"/>
  <c r="AJ2351" i="11" s="1"/>
  <c r="Z1545" i="11"/>
  <c r="AH1545" i="11" s="1"/>
  <c r="AD1545" i="11"/>
  <c r="AI1545" i="11" s="1"/>
  <c r="AJ1545" i="11" s="1"/>
  <c r="AD1349" i="11"/>
  <c r="AI1349" i="11" s="1"/>
  <c r="AJ1349" i="11" s="1"/>
  <c r="Z1349" i="11"/>
  <c r="AH1349" i="11" s="1"/>
  <c r="AD1005" i="11"/>
  <c r="AI1005" i="11" s="1"/>
  <c r="AJ1005" i="11" s="1"/>
  <c r="Z1005" i="11"/>
  <c r="AH1005" i="11" s="1"/>
  <c r="AD1563" i="11"/>
  <c r="AD1171" i="11"/>
  <c r="AI1171" i="11" s="1"/>
  <c r="AJ1171" i="11" s="1"/>
  <c r="Z1171" i="11"/>
  <c r="AH1171" i="11" s="1"/>
  <c r="AH1123" i="11"/>
  <c r="AI1123" i="11"/>
  <c r="AJ1123" i="11" s="1"/>
  <c r="Z1530" i="11"/>
  <c r="AH1530" i="11" s="1"/>
  <c r="AD1530" i="11"/>
  <c r="AI1530" i="11" s="1"/>
  <c r="AJ1530" i="11" s="1"/>
  <c r="Z1338" i="11"/>
  <c r="AH1338" i="11" s="1"/>
  <c r="AD1338" i="11"/>
  <c r="AI1338" i="11" s="1"/>
  <c r="AJ1338" i="11" s="1"/>
  <c r="AD1193" i="11"/>
  <c r="AI1193" i="11" s="1"/>
  <c r="AJ1193" i="11" s="1"/>
  <c r="Z1193" i="11"/>
  <c r="AH1193" i="11" s="1"/>
  <c r="Z914" i="11"/>
  <c r="AH914" i="11" s="1"/>
  <c r="AD914" i="11"/>
  <c r="AI914" i="11" s="1"/>
  <c r="AJ914" i="11" s="1"/>
  <c r="Z1646" i="11"/>
  <c r="AD1646" i="11"/>
  <c r="Z1279" i="11"/>
  <c r="AH1279" i="11" s="1"/>
  <c r="Z1103" i="11"/>
  <c r="AH1103" i="11" s="1"/>
  <c r="AD1103" i="11"/>
  <c r="AI1103" i="11" s="1"/>
  <c r="AJ1103" i="11" s="1"/>
  <c r="Z1521" i="11"/>
  <c r="AH1521" i="11" s="1"/>
  <c r="AD1521" i="11"/>
  <c r="AI1521" i="11" s="1"/>
  <c r="AJ1521" i="11" s="1"/>
  <c r="Z1275" i="11"/>
  <c r="AD1275" i="11"/>
  <c r="Z1083" i="11"/>
  <c r="AH1083" i="11" s="1"/>
  <c r="AD1083" i="11"/>
  <c r="AI1083" i="11" s="1"/>
  <c r="AJ1083" i="11" s="1"/>
  <c r="Z1533" i="11"/>
  <c r="AH1533" i="11" s="1"/>
  <c r="AD1533" i="11"/>
  <c r="AI1533" i="11" s="1"/>
  <c r="AJ1533" i="11" s="1"/>
  <c r="AD1505" i="11"/>
  <c r="AI1505" i="11" s="1"/>
  <c r="AJ1505" i="11" s="1"/>
  <c r="Z862" i="11"/>
  <c r="AH862" i="11" s="1"/>
  <c r="AD862" i="11"/>
  <c r="AI862" i="11" s="1"/>
  <c r="AJ862" i="11" s="1"/>
  <c r="AH846" i="11"/>
  <c r="AI846" i="11"/>
  <c r="AJ846" i="11" s="1"/>
  <c r="AD652" i="11"/>
  <c r="AI652" i="11" s="1"/>
  <c r="AJ652" i="11" s="1"/>
  <c r="Z652" i="11"/>
  <c r="AH652" i="11" s="1"/>
  <c r="Z1281" i="11"/>
  <c r="AH1281" i="11" s="1"/>
  <c r="AD492" i="11"/>
  <c r="AI492" i="11" s="1"/>
  <c r="AJ492" i="11" s="1"/>
  <c r="Z252" i="11"/>
  <c r="AH252" i="11" s="1"/>
  <c r="Z1285" i="11"/>
  <c r="AH1285" i="11" s="1"/>
  <c r="AD1285" i="11"/>
  <c r="AI1285" i="11" s="1"/>
  <c r="AJ1285" i="11" s="1"/>
  <c r="Z5144" i="11"/>
  <c r="AH5144" i="11" s="1"/>
  <c r="AD5144" i="11"/>
  <c r="AI5144" i="11" s="1"/>
  <c r="AJ5144" i="11" s="1"/>
  <c r="AD5167" i="11"/>
  <c r="AI5167" i="11" s="1"/>
  <c r="AJ5167" i="11" s="1"/>
  <c r="Z5167" i="11"/>
  <c r="AH5167" i="11" s="1"/>
  <c r="Z5104" i="11"/>
  <c r="AH5104" i="11" s="1"/>
  <c r="AD5104" i="11"/>
  <c r="AI5104" i="11" s="1"/>
  <c r="AJ5104" i="11" s="1"/>
  <c r="AH5073" i="11"/>
  <c r="AI5073" i="11"/>
  <c r="AJ5073" i="11" s="1"/>
  <c r="AD5014" i="11"/>
  <c r="AI5014" i="11" s="1"/>
  <c r="AJ5014" i="11" s="1"/>
  <c r="Z5014" i="11"/>
  <c r="AH5014" i="11" s="1"/>
  <c r="AD4834" i="11"/>
  <c r="AI4834" i="11" s="1"/>
  <c r="AJ4834" i="11" s="1"/>
  <c r="Z4834" i="11"/>
  <c r="AH4834" i="11" s="1"/>
  <c r="Z4528" i="11"/>
  <c r="AH4528" i="11" s="1"/>
  <c r="AD4528" i="11"/>
  <c r="AI4528" i="11" s="1"/>
  <c r="AJ4528" i="11" s="1"/>
  <c r="AD4432" i="11"/>
  <c r="AI4432" i="11" s="1"/>
  <c r="AJ4432" i="11" s="1"/>
  <c r="Z4432" i="11"/>
  <c r="AH4432" i="11" s="1"/>
  <c r="AD4385" i="11"/>
  <c r="AI4385" i="11" s="1"/>
  <c r="AJ4385" i="11" s="1"/>
  <c r="Z4385" i="11"/>
  <c r="AH4385" i="11" s="1"/>
  <c r="Z4210" i="11"/>
  <c r="AH4210" i="11" s="1"/>
  <c r="AD4210" i="11"/>
  <c r="AI4210" i="11" s="1"/>
  <c r="AJ4210" i="11" s="1"/>
  <c r="Z3772" i="11"/>
  <c r="AH3772" i="11" s="1"/>
  <c r="AD3772" i="11"/>
  <c r="AI3772" i="11" s="1"/>
  <c r="AJ3772" i="11" s="1"/>
  <c r="Z3409" i="11"/>
  <c r="AH3409" i="11" s="1"/>
  <c r="AD3409" i="11"/>
  <c r="AI3409" i="11" s="1"/>
  <c r="AJ3409" i="11" s="1"/>
  <c r="Z3193" i="11"/>
  <c r="AH3193" i="11" s="1"/>
  <c r="AD3193" i="11"/>
  <c r="AI3193" i="11" s="1"/>
  <c r="AJ3193" i="11" s="1"/>
  <c r="AD2910" i="11"/>
  <c r="AI2910" i="11" s="1"/>
  <c r="AJ2910" i="11" s="1"/>
  <c r="Z2910" i="11"/>
  <c r="AH2910" i="11" s="1"/>
  <c r="AH2967" i="11"/>
  <c r="AI2967" i="11"/>
  <c r="AJ2967" i="11" s="1"/>
  <c r="AI2993" i="11"/>
  <c r="AJ2993" i="11" s="1"/>
  <c r="AH2993" i="11"/>
  <c r="Z2807" i="11"/>
  <c r="AH2807" i="11" s="1"/>
  <c r="AD2807" i="11"/>
  <c r="AI2807" i="11" s="1"/>
  <c r="AJ2807" i="11" s="1"/>
  <c r="AD2494" i="11"/>
  <c r="AI2494" i="11" s="1"/>
  <c r="AJ2494" i="11" s="1"/>
  <c r="Z2494" i="11"/>
  <c r="AH2494" i="11" s="1"/>
  <c r="AD2695" i="11"/>
  <c r="AI2695" i="11" s="1"/>
  <c r="AJ2695" i="11" s="1"/>
  <c r="Z2695" i="11"/>
  <c r="AH2695" i="11" s="1"/>
  <c r="AD2757" i="11"/>
  <c r="AI2757" i="11" s="1"/>
  <c r="AJ2757" i="11" s="1"/>
  <c r="Z2757" i="11"/>
  <c r="AH2757" i="11" s="1"/>
  <c r="Z2328" i="11"/>
  <c r="AH2328" i="11" s="1"/>
  <c r="AD2258" i="11"/>
  <c r="AI2258" i="11" s="1"/>
  <c r="AJ2258" i="11" s="1"/>
  <c r="Z2258" i="11"/>
  <c r="AH2258" i="11" s="1"/>
  <c r="AH926" i="11"/>
  <c r="AI926" i="11"/>
  <c r="AJ926" i="11" s="1"/>
  <c r="AI5572" i="11"/>
  <c r="AJ5572" i="11" s="1"/>
  <c r="Z5313" i="11"/>
  <c r="AD5313" i="11"/>
  <c r="AD5336" i="11"/>
  <c r="AI5336" i="11" s="1"/>
  <c r="AJ5336" i="11" s="1"/>
  <c r="Z5336" i="11"/>
  <c r="AH5336" i="11" s="1"/>
  <c r="AD5126" i="11"/>
  <c r="AI5126" i="11" s="1"/>
  <c r="AJ5126" i="11" s="1"/>
  <c r="Z5126" i="11"/>
  <c r="AH5126" i="11" s="1"/>
  <c r="AD5153" i="11"/>
  <c r="AI5153" i="11" s="1"/>
  <c r="AJ5153" i="11" s="1"/>
  <c r="Z5153" i="11"/>
  <c r="AH5153" i="11" s="1"/>
  <c r="AD5145" i="11"/>
  <c r="AI5145" i="11" s="1"/>
  <c r="AJ5145" i="11" s="1"/>
  <c r="Z5145" i="11"/>
  <c r="AH5145" i="11" s="1"/>
  <c r="Z5030" i="11"/>
  <c r="AD5030" i="11"/>
  <c r="Z4912" i="11"/>
  <c r="AH4912" i="11" s="1"/>
  <c r="AD4912" i="11"/>
  <c r="AI4912" i="11" s="1"/>
  <c r="AJ4912" i="11" s="1"/>
  <c r="AD4773" i="11"/>
  <c r="Z4773" i="11"/>
  <c r="AD4679" i="11"/>
  <c r="AI4679" i="11" s="1"/>
  <c r="AJ4679" i="11" s="1"/>
  <c r="Z4679" i="11"/>
  <c r="AH4679" i="11" s="1"/>
  <c r="Z4501" i="11"/>
  <c r="AH4501" i="11" s="1"/>
  <c r="AD4501" i="11"/>
  <c r="AI4501" i="11" s="1"/>
  <c r="AJ4501" i="11" s="1"/>
  <c r="AI5644" i="11"/>
  <c r="AJ5644" i="11" s="1"/>
  <c r="AH5644" i="11"/>
  <c r="Z5643" i="11"/>
  <c r="AH5643" i="11" s="1"/>
  <c r="AD5643" i="11"/>
  <c r="AI5643" i="11" s="1"/>
  <c r="AJ5643" i="11" s="1"/>
  <c r="AD5627" i="11"/>
  <c r="AI5627" i="11" s="1"/>
  <c r="AJ5627" i="11" s="1"/>
  <c r="AD5648" i="11"/>
  <c r="AI5648" i="11" s="1"/>
  <c r="AJ5648" i="11" s="1"/>
  <c r="Z5648" i="11"/>
  <c r="AH5648" i="11" s="1"/>
  <c r="AD5619" i="11"/>
  <c r="Z5619" i="11"/>
  <c r="Z5602" i="11"/>
  <c r="AH5602" i="11" s="1"/>
  <c r="Z5595" i="11"/>
  <c r="AH5595" i="11" s="1"/>
  <c r="AD5595" i="11"/>
  <c r="AI5595" i="11" s="1"/>
  <c r="AJ5595" i="11" s="1"/>
  <c r="AD5577" i="11"/>
  <c r="AI5577" i="11" s="1"/>
  <c r="AJ5577" i="11" s="1"/>
  <c r="AD5586" i="11"/>
  <c r="AI5586" i="11" s="1"/>
  <c r="AJ5586" i="11" s="1"/>
  <c r="AD5554" i="11"/>
  <c r="AI5554" i="11" s="1"/>
  <c r="AJ5554" i="11" s="1"/>
  <c r="AD5594" i="11"/>
  <c r="AI5594" i="11" s="1"/>
  <c r="AJ5594" i="11" s="1"/>
  <c r="Z5594" i="11"/>
  <c r="AH5594" i="11" s="1"/>
  <c r="Z5534" i="11"/>
  <c r="AH5534" i="11" s="1"/>
  <c r="AD5534" i="11"/>
  <c r="AI5534" i="11" s="1"/>
  <c r="AJ5534" i="11" s="1"/>
  <c r="AD5514" i="11"/>
  <c r="AI5514" i="11" s="1"/>
  <c r="AJ5514" i="11" s="1"/>
  <c r="Z5514" i="11"/>
  <c r="AH5514" i="11" s="1"/>
  <c r="AD5531" i="11"/>
  <c r="Z5551" i="11"/>
  <c r="AH5551" i="11" s="1"/>
  <c r="AD5470" i="11"/>
  <c r="AI5470" i="11" s="1"/>
  <c r="AJ5470" i="11" s="1"/>
  <c r="AD5502" i="11"/>
  <c r="AI5502" i="11" s="1"/>
  <c r="AJ5502" i="11" s="1"/>
  <c r="Z5502" i="11"/>
  <c r="AH5502" i="11" s="1"/>
  <c r="AD5520" i="11"/>
  <c r="AI5520" i="11" s="1"/>
  <c r="AJ5520" i="11" s="1"/>
  <c r="AD5468" i="11"/>
  <c r="AI5468" i="11" s="1"/>
  <c r="AJ5468" i="11" s="1"/>
  <c r="Z5422" i="11"/>
  <c r="AH5422" i="11" s="1"/>
  <c r="AD5422" i="11"/>
  <c r="AI5422" i="11" s="1"/>
  <c r="AJ5422" i="11" s="1"/>
  <c r="Z5432" i="11"/>
  <c r="AD5432" i="11"/>
  <c r="Z5420" i="11"/>
  <c r="AD5420" i="11"/>
  <c r="Z5396" i="11"/>
  <c r="AH5396" i="11" s="1"/>
  <c r="AD5396" i="11"/>
  <c r="AI5396" i="11" s="1"/>
  <c r="AJ5396" i="11" s="1"/>
  <c r="AD5319" i="11"/>
  <c r="AI5319" i="11" s="1"/>
  <c r="AJ5319" i="11" s="1"/>
  <c r="Z5340" i="11"/>
  <c r="AH5340" i="11" s="1"/>
  <c r="AD5340" i="11"/>
  <c r="AI5340" i="11" s="1"/>
  <c r="AJ5340" i="11" s="1"/>
  <c r="AD5320" i="11"/>
  <c r="AI5320" i="11" s="1"/>
  <c r="AJ5320" i="11" s="1"/>
  <c r="Z5320" i="11"/>
  <c r="AH5320" i="11" s="1"/>
  <c r="AD5428" i="11"/>
  <c r="AD5349" i="11"/>
  <c r="AI5349" i="11" s="1"/>
  <c r="AJ5349" i="11" s="1"/>
  <c r="Z5349" i="11"/>
  <c r="AH5349" i="11" s="1"/>
  <c r="AD5237" i="11"/>
  <c r="AI5237" i="11" s="1"/>
  <c r="AJ5237" i="11" s="1"/>
  <c r="Z5237" i="11"/>
  <c r="AH5237" i="11" s="1"/>
  <c r="Z5199" i="11"/>
  <c r="AH5199" i="11" s="1"/>
  <c r="Z5243" i="11"/>
  <c r="AH5243" i="11" s="1"/>
  <c r="AD5243" i="11"/>
  <c r="AI5243" i="11" s="1"/>
  <c r="AJ5243" i="11" s="1"/>
  <c r="AH5182" i="11"/>
  <c r="AI5182" i="11"/>
  <c r="AJ5182" i="11" s="1"/>
  <c r="AD5291" i="11"/>
  <c r="Z5291" i="11"/>
  <c r="AD5240" i="11"/>
  <c r="AI5240" i="11" s="1"/>
  <c r="AJ5240" i="11" s="1"/>
  <c r="Z5240" i="11"/>
  <c r="AH5240" i="11" s="1"/>
  <c r="Z5369" i="11"/>
  <c r="AH5369" i="11" s="1"/>
  <c r="Z5294" i="11"/>
  <c r="AH5294" i="11" s="1"/>
  <c r="Z5192" i="11"/>
  <c r="AH5192" i="11" s="1"/>
  <c r="AD5192" i="11"/>
  <c r="AI5192" i="11" s="1"/>
  <c r="AJ5192" i="11" s="1"/>
  <c r="Z5427" i="11"/>
  <c r="AD5427" i="11"/>
  <c r="AD5156" i="11"/>
  <c r="AI5156" i="11" s="1"/>
  <c r="AJ5156" i="11" s="1"/>
  <c r="AD5172" i="11"/>
  <c r="AI5172" i="11" s="1"/>
  <c r="AJ5172" i="11" s="1"/>
  <c r="AD5107" i="11"/>
  <c r="AI5107" i="11" s="1"/>
  <c r="AJ5107" i="11" s="1"/>
  <c r="Z5107" i="11"/>
  <c r="AH5107" i="11" s="1"/>
  <c r="AD5086" i="11"/>
  <c r="AI5086" i="11" s="1"/>
  <c r="AJ5086" i="11" s="1"/>
  <c r="Z5086" i="11"/>
  <c r="AH5086" i="11" s="1"/>
  <c r="AD5102" i="11"/>
  <c r="AI5102" i="11" s="1"/>
  <c r="AJ5102" i="11" s="1"/>
  <c r="Z5102" i="11"/>
  <c r="AH5102" i="11" s="1"/>
  <c r="AD5090" i="11"/>
  <c r="AI5090" i="11" s="1"/>
  <c r="AJ5090" i="11" s="1"/>
  <c r="Z5023" i="11"/>
  <c r="AH5023" i="11" s="1"/>
  <c r="AD5023" i="11"/>
  <c r="AI5023" i="11" s="1"/>
  <c r="AJ5023" i="11" s="1"/>
  <c r="AD4994" i="11"/>
  <c r="Z4914" i="11"/>
  <c r="AH4914" i="11" s="1"/>
  <c r="AD4877" i="11"/>
  <c r="AI4877" i="11" s="1"/>
  <c r="AJ4877" i="11" s="1"/>
  <c r="Z4877" i="11"/>
  <c r="AH4877" i="11" s="1"/>
  <c r="Z4737" i="11"/>
  <c r="AH4737" i="11" s="1"/>
  <c r="AD4737" i="11"/>
  <c r="AI4737" i="11" s="1"/>
  <c r="AJ4737" i="11" s="1"/>
  <c r="Z4725" i="11"/>
  <c r="AH4725" i="11" s="1"/>
  <c r="AD4725" i="11"/>
  <c r="AI4725" i="11" s="1"/>
  <c r="AJ4725" i="11" s="1"/>
  <c r="AD4702" i="11"/>
  <c r="AI4702" i="11" s="1"/>
  <c r="AJ4702" i="11" s="1"/>
  <c r="Z4702" i="11"/>
  <c r="AH4702" i="11" s="1"/>
  <c r="AD4595" i="11"/>
  <c r="AI4595" i="11" s="1"/>
  <c r="AJ4595" i="11" s="1"/>
  <c r="Z4595" i="11"/>
  <c r="AH4595" i="11" s="1"/>
  <c r="AI4555" i="11"/>
  <c r="AJ4555" i="11" s="1"/>
  <c r="AH4555" i="11"/>
  <c r="AD4570" i="11"/>
  <c r="AI4570" i="11" s="1"/>
  <c r="AJ4570" i="11" s="1"/>
  <c r="Z4570" i="11"/>
  <c r="AH4570" i="11" s="1"/>
  <c r="AD4435" i="11"/>
  <c r="AI4435" i="11" s="1"/>
  <c r="AJ4435" i="11" s="1"/>
  <c r="Z4435" i="11"/>
  <c r="AH4435" i="11" s="1"/>
  <c r="Z4481" i="11"/>
  <c r="AH4481" i="11" s="1"/>
  <c r="AD4481" i="11"/>
  <c r="AI4481" i="11" s="1"/>
  <c r="AJ4481" i="11" s="1"/>
  <c r="AD4468" i="11"/>
  <c r="AI4468" i="11" s="1"/>
  <c r="AJ4468" i="11" s="1"/>
  <c r="Z4468" i="11"/>
  <c r="AH4468" i="11" s="1"/>
  <c r="Z4405" i="11"/>
  <c r="AH4405" i="11" s="1"/>
  <c r="Z4250" i="11"/>
  <c r="AH4250" i="11" s="1"/>
  <c r="AD4250" i="11"/>
  <c r="AI4250" i="11" s="1"/>
  <c r="AJ4250" i="11" s="1"/>
  <c r="AD4675" i="11"/>
  <c r="AI4675" i="11" s="1"/>
  <c r="AJ4675" i="11" s="1"/>
  <c r="Z4392" i="11"/>
  <c r="AH4392" i="11" s="1"/>
  <c r="AD4392" i="11"/>
  <c r="AI4392" i="11" s="1"/>
  <c r="AJ4392" i="11" s="1"/>
  <c r="Z4305" i="11"/>
  <c r="AH4305" i="11" s="1"/>
  <c r="AD4305" i="11"/>
  <c r="AI4305" i="11" s="1"/>
  <c r="AJ4305" i="11" s="1"/>
  <c r="AD4266" i="11"/>
  <c r="AI4266" i="11" s="1"/>
  <c r="AJ4266" i="11" s="1"/>
  <c r="AD3976" i="11"/>
  <c r="AI3976" i="11" s="1"/>
  <c r="AJ3976" i="11" s="1"/>
  <c r="Z3976" i="11"/>
  <c r="AH3976" i="11" s="1"/>
  <c r="Z3907" i="11"/>
  <c r="AH3907" i="11" s="1"/>
  <c r="AD3907" i="11"/>
  <c r="AI3907" i="11" s="1"/>
  <c r="AJ3907" i="11" s="1"/>
  <c r="AD3961" i="11"/>
  <c r="AI3961" i="11" s="1"/>
  <c r="AJ3961" i="11" s="1"/>
  <c r="Z3961" i="11"/>
  <c r="AH3961" i="11" s="1"/>
  <c r="Z4126" i="11"/>
  <c r="AH4126" i="11" s="1"/>
  <c r="AD4126" i="11"/>
  <c r="AI4126" i="11" s="1"/>
  <c r="AJ4126" i="11" s="1"/>
  <c r="Z3948" i="11"/>
  <c r="AH3948" i="11" s="1"/>
  <c r="AD3948" i="11"/>
  <c r="AI3948" i="11" s="1"/>
  <c r="AJ3948" i="11" s="1"/>
  <c r="AD3638" i="11"/>
  <c r="AI3638" i="11" s="1"/>
  <c r="AJ3638" i="11" s="1"/>
  <c r="Z3840" i="11"/>
  <c r="AH3840" i="11" s="1"/>
  <c r="AD3555" i="11"/>
  <c r="AI3555" i="11" s="1"/>
  <c r="AJ3555" i="11" s="1"/>
  <c r="Z3555" i="11"/>
  <c r="AH3555" i="11" s="1"/>
  <c r="AD3626" i="11"/>
  <c r="AI3626" i="11" s="1"/>
  <c r="AJ3626" i="11" s="1"/>
  <c r="AD3560" i="11"/>
  <c r="AI3560" i="11" s="1"/>
  <c r="AJ3560" i="11" s="1"/>
  <c r="Z3560" i="11"/>
  <c r="AH3560" i="11" s="1"/>
  <c r="AD3500" i="11"/>
  <c r="AI3500" i="11" s="1"/>
  <c r="AJ3500" i="11" s="1"/>
  <c r="AH3345" i="11"/>
  <c r="AI3345" i="11"/>
  <c r="AJ3345" i="11" s="1"/>
  <c r="AD3382" i="11"/>
  <c r="AI3382" i="11" s="1"/>
  <c r="AJ3382" i="11" s="1"/>
  <c r="Z3382" i="11"/>
  <c r="AH3382" i="11" s="1"/>
  <c r="Z3610" i="11"/>
  <c r="AH3610" i="11" s="1"/>
  <c r="Z3478" i="11"/>
  <c r="AH3478" i="11" s="1"/>
  <c r="AD3507" i="11"/>
  <c r="AI3507" i="11" s="1"/>
  <c r="AJ3507" i="11" s="1"/>
  <c r="Z3507" i="11"/>
  <c r="AH3507" i="11" s="1"/>
  <c r="AD3434" i="11"/>
  <c r="AI3434" i="11" s="1"/>
  <c r="AJ3434" i="11" s="1"/>
  <c r="Z3248" i="11"/>
  <c r="Z3686" i="11"/>
  <c r="AH3686" i="11" s="1"/>
  <c r="Z3514" i="11"/>
  <c r="AH3514" i="11" s="1"/>
  <c r="AD3514" i="11"/>
  <c r="AI3514" i="11" s="1"/>
  <c r="AJ3514" i="11" s="1"/>
  <c r="AD3363" i="11"/>
  <c r="AI3363" i="11" s="1"/>
  <c r="AJ3363" i="11" s="1"/>
  <c r="Z3363" i="11"/>
  <c r="AH3363" i="11" s="1"/>
  <c r="AD3099" i="11"/>
  <c r="AI3099" i="11" s="1"/>
  <c r="AJ3099" i="11" s="1"/>
  <c r="Z3099" i="11"/>
  <c r="AH3099" i="11" s="1"/>
  <c r="Z3453" i="11"/>
  <c r="AH3453" i="11" s="1"/>
  <c r="AD3453" i="11"/>
  <c r="AI3453" i="11" s="1"/>
  <c r="AJ3453" i="11" s="1"/>
  <c r="Z3265" i="11"/>
  <c r="AH3265" i="11" s="1"/>
  <c r="AD3265" i="11"/>
  <c r="AI3265" i="11" s="1"/>
  <c r="AJ3265" i="11" s="1"/>
  <c r="AD3691" i="11"/>
  <c r="Z3691" i="11"/>
  <c r="Z2959" i="11"/>
  <c r="AH2959" i="11" s="1"/>
  <c r="AD2959" i="11"/>
  <c r="AI2959" i="11" s="1"/>
  <c r="AJ2959" i="11" s="1"/>
  <c r="AH3142" i="11"/>
  <c r="AI3142" i="11"/>
  <c r="AJ3142" i="11" s="1"/>
  <c r="AD2997" i="11"/>
  <c r="AI2997" i="11" s="1"/>
  <c r="AJ2997" i="11" s="1"/>
  <c r="Z2907" i="11"/>
  <c r="AH2907" i="11" s="1"/>
  <c r="AD2907" i="11"/>
  <c r="AI2907" i="11" s="1"/>
  <c r="AJ2907" i="11" s="1"/>
  <c r="Z3185" i="11"/>
  <c r="AH3185" i="11" s="1"/>
  <c r="AD3185" i="11"/>
  <c r="AI3185" i="11" s="1"/>
  <c r="AJ3185" i="11" s="1"/>
  <c r="Z3035" i="11"/>
  <c r="AH3035" i="11" s="1"/>
  <c r="AD3035" i="11"/>
  <c r="AI3035" i="11" s="1"/>
  <c r="AJ3035" i="11" s="1"/>
  <c r="Z3013" i="11"/>
  <c r="AD2985" i="11"/>
  <c r="AI2985" i="11" s="1"/>
  <c r="AJ2985" i="11" s="1"/>
  <c r="Z2985" i="11"/>
  <c r="AH2985" i="11" s="1"/>
  <c r="Z2722" i="11"/>
  <c r="AH2722" i="11" s="1"/>
  <c r="AD2722" i="11"/>
  <c r="AI2722" i="11" s="1"/>
  <c r="AJ2722" i="11" s="1"/>
  <c r="AD2638" i="11"/>
  <c r="AI2638" i="11" s="1"/>
  <c r="AJ2638" i="11" s="1"/>
  <c r="Z2957" i="11"/>
  <c r="AH2957" i="11" s="1"/>
  <c r="AD2957" i="11"/>
  <c r="AI2957" i="11" s="1"/>
  <c r="AJ2957" i="11" s="1"/>
  <c r="Z2822" i="11"/>
  <c r="AH2822" i="11" s="1"/>
  <c r="AD2954" i="11"/>
  <c r="AI2954" i="11" s="1"/>
  <c r="AJ2954" i="11" s="1"/>
  <c r="Z2954" i="11"/>
  <c r="AH2954" i="11" s="1"/>
  <c r="Z2855" i="11"/>
  <c r="AH2855" i="11" s="1"/>
  <c r="AD2855" i="11"/>
  <c r="AI2855" i="11" s="1"/>
  <c r="AJ2855" i="11" s="1"/>
  <c r="Z2805" i="11"/>
  <c r="AH2805" i="11" s="1"/>
  <c r="Z2677" i="11"/>
  <c r="AH2677" i="11" s="1"/>
  <c r="AD2677" i="11"/>
  <c r="AI2677" i="11" s="1"/>
  <c r="AJ2677" i="11" s="1"/>
  <c r="AD2653" i="11"/>
  <c r="AI2653" i="11" s="1"/>
  <c r="AJ2653" i="11" s="1"/>
  <c r="AD2747" i="11"/>
  <c r="AI2747" i="11" s="1"/>
  <c r="AJ2747" i="11" s="1"/>
  <c r="AD2575" i="11"/>
  <c r="AI2575" i="11" s="1"/>
  <c r="AJ2575" i="11" s="1"/>
  <c r="Z2575" i="11"/>
  <c r="AH2575" i="11" s="1"/>
  <c r="AD2566" i="11"/>
  <c r="AI2566" i="11" s="1"/>
  <c r="AJ2566" i="11" s="1"/>
  <c r="AD2522" i="11"/>
  <c r="AI2522" i="11" s="1"/>
  <c r="AJ2522" i="11" s="1"/>
  <c r="AI2748" i="11"/>
  <c r="AJ2748" i="11" s="1"/>
  <c r="AH2748" i="11"/>
  <c r="Z2576" i="11"/>
  <c r="AH2576" i="11" s="1"/>
  <c r="AI2509" i="11"/>
  <c r="AJ2509" i="11" s="1"/>
  <c r="AD2444" i="11"/>
  <c r="AI2444" i="11" s="1"/>
  <c r="AJ2444" i="11" s="1"/>
  <c r="Z2444" i="11"/>
  <c r="AH2444" i="11" s="1"/>
  <c r="AD2506" i="11"/>
  <c r="AI2506" i="11" s="1"/>
  <c r="AJ2506" i="11" s="1"/>
  <c r="Z2506" i="11"/>
  <c r="AH2506" i="11" s="1"/>
  <c r="AD1839" i="11"/>
  <c r="AI1839" i="11" s="1"/>
  <c r="AJ1839" i="11" s="1"/>
  <c r="Z1839" i="11"/>
  <c r="AH1839" i="11" s="1"/>
  <c r="AD1731" i="11"/>
  <c r="AI1731" i="11" s="1"/>
  <c r="AJ1731" i="11" s="1"/>
  <c r="Z1731" i="11"/>
  <c r="AH1731" i="11" s="1"/>
  <c r="AD2485" i="11"/>
  <c r="AI2485" i="11" s="1"/>
  <c r="AJ2485" i="11" s="1"/>
  <c r="Z2485" i="11"/>
  <c r="AH2485" i="11" s="1"/>
  <c r="AD1948" i="11"/>
  <c r="AI1948" i="11" s="1"/>
  <c r="AJ1948" i="11" s="1"/>
  <c r="Z1948" i="11"/>
  <c r="AH1948" i="11" s="1"/>
  <c r="AD1940" i="11"/>
  <c r="AI1940" i="11" s="1"/>
  <c r="AJ1940" i="11" s="1"/>
  <c r="Z1940" i="11"/>
  <c r="AH1940" i="11" s="1"/>
  <c r="Z1926" i="11"/>
  <c r="AD1926" i="11"/>
  <c r="AD2144" i="11"/>
  <c r="AI2144" i="11" s="1"/>
  <c r="AJ2144" i="11" s="1"/>
  <c r="Z2144" i="11"/>
  <c r="AH2144" i="11" s="1"/>
  <c r="AD2080" i="11"/>
  <c r="AI2080" i="11" s="1"/>
  <c r="AJ2080" i="11" s="1"/>
  <c r="Z2080" i="11"/>
  <c r="AH2080" i="11" s="1"/>
  <c r="AD2061" i="11"/>
  <c r="AI2061" i="11" s="1"/>
  <c r="AJ2061" i="11" s="1"/>
  <c r="Z2061" i="11"/>
  <c r="AH2061" i="11" s="1"/>
  <c r="AD1837" i="11"/>
  <c r="AI1837" i="11" s="1"/>
  <c r="AJ1837" i="11" s="1"/>
  <c r="Z1837" i="11"/>
  <c r="AH1837" i="11" s="1"/>
  <c r="AD2269" i="11"/>
  <c r="AI2269" i="11" s="1"/>
  <c r="AJ2269" i="11" s="1"/>
  <c r="Z2391" i="11"/>
  <c r="AH2391" i="11" s="1"/>
  <c r="AD2279" i="11"/>
  <c r="AI2279" i="11" s="1"/>
  <c r="AJ2279" i="11" s="1"/>
  <c r="Z2279" i="11"/>
  <c r="AH2279" i="11" s="1"/>
  <c r="AD2127" i="11"/>
  <c r="AI2127" i="11" s="1"/>
  <c r="AJ2127" i="11" s="1"/>
  <c r="AD2250" i="11"/>
  <c r="Z2250" i="11"/>
  <c r="AD2245" i="11"/>
  <c r="AI2245" i="11" s="1"/>
  <c r="AJ2245" i="11" s="1"/>
  <c r="Z1867" i="11"/>
  <c r="AH1867" i="11" s="1"/>
  <c r="AD1737" i="11"/>
  <c r="AI1737" i="11" s="1"/>
  <c r="AJ1737" i="11" s="1"/>
  <c r="Z1737" i="11"/>
  <c r="AH1737" i="11" s="1"/>
  <c r="AD1804" i="11"/>
  <c r="AI1804" i="11" s="1"/>
  <c r="AJ1804" i="11" s="1"/>
  <c r="Z1804" i="11"/>
  <c r="AH1804" i="11" s="1"/>
  <c r="AD1831" i="11"/>
  <c r="AI1831" i="11" s="1"/>
  <c r="AJ1831" i="11" s="1"/>
  <c r="Z1906" i="11"/>
  <c r="AH1906" i="11" s="1"/>
  <c r="AD1906" i="11"/>
  <c r="AI1906" i="11" s="1"/>
  <c r="AJ1906" i="11" s="1"/>
  <c r="AD1550" i="11"/>
  <c r="AI1550" i="11" s="1"/>
  <c r="AJ1550" i="11" s="1"/>
  <c r="Z1550" i="11"/>
  <c r="AH1550" i="11" s="1"/>
  <c r="Z1799" i="11"/>
  <c r="AH1799" i="11" s="1"/>
  <c r="AH1571" i="11"/>
  <c r="AI1571" i="11"/>
  <c r="AJ1571" i="11" s="1"/>
  <c r="AD1653" i="11"/>
  <c r="Z1653" i="11"/>
  <c r="Z1525" i="11"/>
  <c r="AH1525" i="11" s="1"/>
  <c r="AD1525" i="11"/>
  <c r="AI1525" i="11" s="1"/>
  <c r="AJ1525" i="11" s="1"/>
  <c r="AD1444" i="11"/>
  <c r="AI1444" i="11" s="1"/>
  <c r="AJ1444" i="11" s="1"/>
  <c r="Z1444" i="11"/>
  <c r="AH1444" i="11" s="1"/>
  <c r="AD1907" i="11"/>
  <c r="AD1679" i="11"/>
  <c r="AI1679" i="11" s="1"/>
  <c r="AJ1679" i="11" s="1"/>
  <c r="AD1624" i="11"/>
  <c r="AH1196" i="11"/>
  <c r="AI1196" i="11"/>
  <c r="AJ1196" i="11" s="1"/>
  <c r="Z1434" i="11"/>
  <c r="AH1434" i="11" s="1"/>
  <c r="AD1434" i="11"/>
  <c r="AI1434" i="11" s="1"/>
  <c r="AJ1434" i="11" s="1"/>
  <c r="AD1347" i="11"/>
  <c r="AI1347" i="11" s="1"/>
  <c r="AJ1347" i="11" s="1"/>
  <c r="Z1347" i="11"/>
  <c r="AH1347" i="11" s="1"/>
  <c r="AD1336" i="11"/>
  <c r="AI1336" i="11" s="1"/>
  <c r="AJ1336" i="11" s="1"/>
  <c r="Z1336" i="11"/>
  <c r="AH1336" i="11" s="1"/>
  <c r="AH1182" i="11"/>
  <c r="AI1182" i="11"/>
  <c r="AJ1182" i="11" s="1"/>
  <c r="Z978" i="11"/>
  <c r="AH978" i="11" s="1"/>
  <c r="AD978" i="11"/>
  <c r="AI978" i="11" s="1"/>
  <c r="AJ978" i="11" s="1"/>
  <c r="AD937" i="11"/>
  <c r="AI937" i="11" s="1"/>
  <c r="AJ937" i="11" s="1"/>
  <c r="Z937" i="11"/>
  <c r="AH937" i="11" s="1"/>
  <c r="AD1682" i="11"/>
  <c r="AI1682" i="11" s="1"/>
  <c r="AJ1682" i="11" s="1"/>
  <c r="Z1226" i="11"/>
  <c r="AH1226" i="11" s="1"/>
  <c r="AD1226" i="11"/>
  <c r="AI1226" i="11" s="1"/>
  <c r="AJ1226" i="11" s="1"/>
  <c r="AD1007" i="11"/>
  <c r="AI1007" i="11" s="1"/>
  <c r="AJ1007" i="11" s="1"/>
  <c r="Z1270" i="11"/>
  <c r="AH1270" i="11" s="1"/>
  <c r="AD1270" i="11"/>
  <c r="AI1270" i="11" s="1"/>
  <c r="AJ1270" i="11" s="1"/>
  <c r="Z1078" i="11"/>
  <c r="AH1078" i="11" s="1"/>
  <c r="AD1078" i="11"/>
  <c r="AI1078" i="11" s="1"/>
  <c r="AJ1078" i="11" s="1"/>
  <c r="AD1326" i="11"/>
  <c r="AI1326" i="11" s="1"/>
  <c r="AJ1326" i="11" s="1"/>
  <c r="AD1274" i="11"/>
  <c r="AI1274" i="11" s="1"/>
  <c r="AJ1274" i="11" s="1"/>
  <c r="AD1121" i="11"/>
  <c r="AI1121" i="11" s="1"/>
  <c r="AJ1121" i="11" s="1"/>
  <c r="Z1121" i="11"/>
  <c r="AH1121" i="11" s="1"/>
  <c r="AH966" i="11"/>
  <c r="AI966" i="11"/>
  <c r="AJ966" i="11" s="1"/>
  <c r="Z757" i="11"/>
  <c r="AH757" i="11" s="1"/>
  <c r="AD757" i="11"/>
  <c r="AI757" i="11" s="1"/>
  <c r="AJ757" i="11" s="1"/>
  <c r="Z917" i="11"/>
  <c r="AH917" i="11" s="1"/>
  <c r="AD917" i="11"/>
  <c r="AI917" i="11" s="1"/>
  <c r="AJ917" i="11" s="1"/>
  <c r="AH99" i="11"/>
  <c r="AI99" i="11"/>
  <c r="AJ99" i="11" s="1"/>
  <c r="Z759" i="11"/>
  <c r="AH759" i="11" s="1"/>
  <c r="AD759" i="11"/>
  <c r="AI759" i="11" s="1"/>
  <c r="AJ759" i="11" s="1"/>
  <c r="Z608" i="11"/>
  <c r="AH608" i="11" s="1"/>
  <c r="AD608" i="11"/>
  <c r="AI608" i="11" s="1"/>
  <c r="AJ608" i="11" s="1"/>
  <c r="AD1304" i="11"/>
  <c r="AI1304" i="11" s="1"/>
  <c r="AJ1304" i="11" s="1"/>
  <c r="Z1304" i="11"/>
  <c r="AH1304" i="11" s="1"/>
  <c r="Z5604" i="11"/>
  <c r="AH5604" i="11" s="1"/>
  <c r="AD5604" i="11"/>
  <c r="AI5604" i="11" s="1"/>
  <c r="AJ5604" i="11" s="1"/>
  <c r="AD5210" i="11"/>
  <c r="AI5210" i="11" s="1"/>
  <c r="AJ5210" i="11" s="1"/>
  <c r="Z5210" i="11"/>
  <c r="AH5210" i="11" s="1"/>
  <c r="AI5054" i="11"/>
  <c r="AJ5054" i="11" s="1"/>
  <c r="AH5054" i="11"/>
  <c r="Z4880" i="11"/>
  <c r="AH4880" i="11" s="1"/>
  <c r="AD4880" i="11"/>
  <c r="AI4880" i="11" s="1"/>
  <c r="AJ4880" i="11" s="1"/>
  <c r="AD4754" i="11"/>
  <c r="AI4754" i="11" s="1"/>
  <c r="AJ4754" i="11" s="1"/>
  <c r="Z4754" i="11"/>
  <c r="AH4754" i="11" s="1"/>
  <c r="AD4233" i="11"/>
  <c r="Z4233" i="11"/>
  <c r="AD3618" i="11"/>
  <c r="AI3618" i="11" s="1"/>
  <c r="AJ3618" i="11" s="1"/>
  <c r="Z3618" i="11"/>
  <c r="AH3618" i="11" s="1"/>
  <c r="Z3721" i="11"/>
  <c r="AH3721" i="11" s="1"/>
  <c r="AD3721" i="11"/>
  <c r="AI3721" i="11" s="1"/>
  <c r="AJ3721" i="11" s="1"/>
  <c r="Z1919" i="11"/>
  <c r="AH1919" i="11" s="1"/>
  <c r="AD1919" i="11"/>
  <c r="AI1919" i="11" s="1"/>
  <c r="AJ1919" i="11" s="1"/>
  <c r="AD1973" i="11"/>
  <c r="AI1973" i="11" s="1"/>
  <c r="AJ1973" i="11" s="1"/>
  <c r="Z1973" i="11"/>
  <c r="AH1973" i="11" s="1"/>
  <c r="AD1287" i="11"/>
  <c r="Z1287" i="11"/>
  <c r="Z1030" i="11"/>
  <c r="AD1030" i="11"/>
  <c r="AD5628" i="11"/>
  <c r="AI5628" i="11" s="1"/>
  <c r="AJ5628" i="11" s="1"/>
  <c r="Z5628" i="11"/>
  <c r="AH5628" i="11" s="1"/>
  <c r="AD5636" i="11"/>
  <c r="AI5636" i="11" s="1"/>
  <c r="AJ5636" i="11" s="1"/>
  <c r="Z5636" i="11"/>
  <c r="AH5636" i="11" s="1"/>
  <c r="AD5555" i="11"/>
  <c r="AI5555" i="11" s="1"/>
  <c r="AJ5555" i="11" s="1"/>
  <c r="Z5552" i="11"/>
  <c r="AH5552" i="11" s="1"/>
  <c r="AD5507" i="11"/>
  <c r="AI5507" i="11" s="1"/>
  <c r="AJ5507" i="11" s="1"/>
  <c r="Z5507" i="11"/>
  <c r="AH5507" i="11" s="1"/>
  <c r="Z5400" i="11"/>
  <c r="AH5400" i="11" s="1"/>
  <c r="AD5400" i="11"/>
  <c r="AI5400" i="11" s="1"/>
  <c r="AJ5400" i="11" s="1"/>
  <c r="AD5351" i="11"/>
  <c r="AI5351" i="11" s="1"/>
  <c r="AJ5351" i="11" s="1"/>
  <c r="Z5351" i="11"/>
  <c r="AH5351" i="11" s="1"/>
  <c r="AD5389" i="11"/>
  <c r="AI5389" i="11" s="1"/>
  <c r="AJ5389" i="11" s="1"/>
  <c r="Z5389" i="11"/>
  <c r="AH5389" i="11" s="1"/>
  <c r="Z5276" i="11"/>
  <c r="AH5276" i="11" s="1"/>
  <c r="AD5267" i="11"/>
  <c r="AI5267" i="11" s="1"/>
  <c r="AJ5267" i="11" s="1"/>
  <c r="Z5170" i="11"/>
  <c r="AH5170" i="11" s="1"/>
  <c r="AD5170" i="11"/>
  <c r="AI5170" i="11" s="1"/>
  <c r="AJ5170" i="11" s="1"/>
  <c r="AD5067" i="11"/>
  <c r="AI5067" i="11" s="1"/>
  <c r="AJ5067" i="11" s="1"/>
  <c r="Z5067" i="11"/>
  <c r="AH5067" i="11" s="1"/>
  <c r="AD5071" i="11"/>
  <c r="AI5071" i="11" s="1"/>
  <c r="AJ5071" i="11" s="1"/>
  <c r="Z5071" i="11"/>
  <c r="AH5071" i="11" s="1"/>
  <c r="Z5035" i="11"/>
  <c r="AH5035" i="11" s="1"/>
  <c r="AD5035" i="11"/>
  <c r="AI5035" i="11" s="1"/>
  <c r="AJ5035" i="11" s="1"/>
  <c r="Z5160" i="11"/>
  <c r="AH5160" i="11" s="1"/>
  <c r="AD5044" i="11"/>
  <c r="AI5044" i="11" s="1"/>
  <c r="AJ5044" i="11" s="1"/>
  <c r="Z5044" i="11"/>
  <c r="AH5044" i="11" s="1"/>
  <c r="Z5027" i="11"/>
  <c r="AH5027" i="11" s="1"/>
  <c r="AD5027" i="11"/>
  <c r="AI5027" i="11" s="1"/>
  <c r="AJ5027" i="11" s="1"/>
  <c r="AD4988" i="11"/>
  <c r="AI4988" i="11" s="1"/>
  <c r="AJ4988" i="11" s="1"/>
  <c r="Z4988" i="11"/>
  <c r="AH4988" i="11" s="1"/>
  <c r="AD4989" i="11"/>
  <c r="AI4989" i="11" s="1"/>
  <c r="AJ4989" i="11" s="1"/>
  <c r="Z4989" i="11"/>
  <c r="AH4989" i="11" s="1"/>
  <c r="AD4925" i="11"/>
  <c r="AI4925" i="11" s="1"/>
  <c r="AJ4925" i="11" s="1"/>
  <c r="Z4925" i="11"/>
  <c r="AH4925" i="11" s="1"/>
  <c r="AD4873" i="11"/>
  <c r="AI4873" i="11" s="1"/>
  <c r="AJ4873" i="11" s="1"/>
  <c r="Z4873" i="11"/>
  <c r="AH4873" i="11" s="1"/>
  <c r="AD4938" i="11"/>
  <c r="AI4938" i="11" s="1"/>
  <c r="AJ4938" i="11" s="1"/>
  <c r="Z4938" i="11"/>
  <c r="AH4938" i="11" s="1"/>
  <c r="Z4743" i="11"/>
  <c r="AH4743" i="11" s="1"/>
  <c r="AD4743" i="11"/>
  <c r="AI4743" i="11" s="1"/>
  <c r="AJ4743" i="11" s="1"/>
  <c r="AD4937" i="11"/>
  <c r="AI4937" i="11" s="1"/>
  <c r="AJ4937" i="11" s="1"/>
  <c r="Z4937" i="11"/>
  <c r="AH4937" i="11" s="1"/>
  <c r="AD4706" i="11"/>
  <c r="AI4706" i="11" s="1"/>
  <c r="AJ4706" i="11" s="1"/>
  <c r="Z4706" i="11"/>
  <c r="AH4706" i="11" s="1"/>
  <c r="Z4695" i="11"/>
  <c r="AH4695" i="11" s="1"/>
  <c r="AD4695" i="11"/>
  <c r="AI4695" i="11" s="1"/>
  <c r="AJ4695" i="11" s="1"/>
  <c r="Z4640" i="11"/>
  <c r="AH4640" i="11" s="1"/>
  <c r="AD4640" i="11"/>
  <c r="AI4640" i="11" s="1"/>
  <c r="AJ4640" i="11" s="1"/>
  <c r="Z4608" i="11"/>
  <c r="AH4608" i="11" s="1"/>
  <c r="AD4608" i="11"/>
  <c r="AI4608" i="11" s="1"/>
  <c r="AJ4608" i="11" s="1"/>
  <c r="Z4545" i="11"/>
  <c r="AH4545" i="11" s="1"/>
  <c r="AD4545" i="11"/>
  <c r="AI4545" i="11" s="1"/>
  <c r="AJ4545" i="11" s="1"/>
  <c r="AD4407" i="11"/>
  <c r="Z4407" i="11"/>
  <c r="AI4378" i="11"/>
  <c r="AJ4378" i="11" s="1"/>
  <c r="AH4378" i="11"/>
  <c r="AD4276" i="11"/>
  <c r="AI4276" i="11" s="1"/>
  <c r="AJ4276" i="11" s="1"/>
  <c r="Z4276" i="11"/>
  <c r="AH4276" i="11" s="1"/>
  <c r="Z4344" i="11"/>
  <c r="AH4344" i="11" s="1"/>
  <c r="AD4344" i="11"/>
  <c r="AI4344" i="11" s="1"/>
  <c r="AJ4344" i="11" s="1"/>
  <c r="Z4331" i="11"/>
  <c r="AH4331" i="11" s="1"/>
  <c r="AD4331" i="11"/>
  <c r="AI4331" i="11" s="1"/>
  <c r="AJ4331" i="11" s="1"/>
  <c r="AD4239" i="11"/>
  <c r="AI4239" i="11" s="1"/>
  <c r="AJ4239" i="11" s="1"/>
  <c r="Z4239" i="11"/>
  <c r="AH4239" i="11" s="1"/>
  <c r="AD4211" i="11"/>
  <c r="AI4211" i="11" s="1"/>
  <c r="AJ4211" i="11" s="1"/>
  <c r="Z4211" i="11"/>
  <c r="AH4211" i="11" s="1"/>
  <c r="Z4190" i="11"/>
  <c r="AD4190" i="11"/>
  <c r="AH4108" i="11"/>
  <c r="AI4108" i="11"/>
  <c r="AJ4108" i="11" s="1"/>
  <c r="AD4100" i="11"/>
  <c r="AI4100" i="11" s="1"/>
  <c r="AJ4100" i="11" s="1"/>
  <c r="Z4100" i="11"/>
  <c r="AH4100" i="11" s="1"/>
  <c r="AD4092" i="11"/>
  <c r="Z4092" i="11"/>
  <c r="AD4084" i="11"/>
  <c r="AI4084" i="11" s="1"/>
  <c r="AJ4084" i="11" s="1"/>
  <c r="Z4084" i="11"/>
  <c r="AH4084" i="11" s="1"/>
  <c r="AD4076" i="11"/>
  <c r="AI4076" i="11" s="1"/>
  <c r="AJ4076" i="11" s="1"/>
  <c r="Z4076" i="11"/>
  <c r="AH4076" i="11" s="1"/>
  <c r="AH4153" i="11"/>
  <c r="AI4153" i="11"/>
  <c r="AJ4153" i="11" s="1"/>
  <c r="Z4218" i="11"/>
  <c r="AH4218" i="11" s="1"/>
  <c r="AD4218" i="11"/>
  <c r="AI4218" i="11" s="1"/>
  <c r="AJ4218" i="11" s="1"/>
  <c r="AD4224" i="11"/>
  <c r="Z4224" i="11"/>
  <c r="AD4032" i="11"/>
  <c r="AI4032" i="11" s="1"/>
  <c r="AJ4032" i="11" s="1"/>
  <c r="Z4032" i="11"/>
  <c r="AH4032" i="11" s="1"/>
  <c r="Z3930" i="11"/>
  <c r="AH3930" i="11" s="1"/>
  <c r="AD3930" i="11"/>
  <c r="AI3930" i="11" s="1"/>
  <c r="AJ3930" i="11" s="1"/>
  <c r="AD3997" i="11"/>
  <c r="AI3997" i="11" s="1"/>
  <c r="AJ3997" i="11" s="1"/>
  <c r="Z3997" i="11"/>
  <c r="AH3997" i="11" s="1"/>
  <c r="AD3989" i="11"/>
  <c r="AI3989" i="11" s="1"/>
  <c r="AJ3989" i="11" s="1"/>
  <c r="Z3989" i="11"/>
  <c r="AH3989" i="11" s="1"/>
  <c r="AD3981" i="11"/>
  <c r="AI3981" i="11" s="1"/>
  <c r="AJ3981" i="11" s="1"/>
  <c r="Z3981" i="11"/>
  <c r="AH3981" i="11" s="1"/>
  <c r="Z3884" i="11"/>
  <c r="AH3884" i="11" s="1"/>
  <c r="AD3884" i="11"/>
  <c r="AI3884" i="11" s="1"/>
  <c r="AJ3884" i="11" s="1"/>
  <c r="Z3764" i="11"/>
  <c r="AH3764" i="11" s="1"/>
  <c r="AD3764" i="11"/>
  <c r="AI3764" i="11" s="1"/>
  <c r="AJ3764" i="11" s="1"/>
  <c r="AD3659" i="11"/>
  <c r="AI3659" i="11" s="1"/>
  <c r="AJ3659" i="11" s="1"/>
  <c r="Z3659" i="11"/>
  <c r="AH3659" i="11" s="1"/>
  <c r="AD3643" i="11"/>
  <c r="AI3643" i="11" s="1"/>
  <c r="AJ3643" i="11" s="1"/>
  <c r="Z3643" i="11"/>
  <c r="AH3643" i="11" s="1"/>
  <c r="AD3608" i="11"/>
  <c r="AI3608" i="11" s="1"/>
  <c r="AJ3608" i="11" s="1"/>
  <c r="Z3608" i="11"/>
  <c r="AH3608" i="11" s="1"/>
  <c r="AD3563" i="11"/>
  <c r="Z3563" i="11"/>
  <c r="Z3701" i="11"/>
  <c r="AH3701" i="11" s="1"/>
  <c r="AD3701" i="11"/>
  <c r="AI3701" i="11" s="1"/>
  <c r="AJ3701" i="11" s="1"/>
  <c r="AD3648" i="11"/>
  <c r="AI3648" i="11" s="1"/>
  <c r="AJ3648" i="11" s="1"/>
  <c r="Z3648" i="11"/>
  <c r="AH3648" i="11" s="1"/>
  <c r="AD3519" i="11"/>
  <c r="AI3519" i="11" s="1"/>
  <c r="AJ3519" i="11" s="1"/>
  <c r="Z3519" i="11"/>
  <c r="AH3519" i="11" s="1"/>
  <c r="AH3470" i="11"/>
  <c r="AI3470" i="11"/>
  <c r="AJ3470" i="11" s="1"/>
  <c r="AD3310" i="11"/>
  <c r="AI3310" i="11" s="1"/>
  <c r="AJ3310" i="11" s="1"/>
  <c r="Z3310" i="11"/>
  <c r="AH3310" i="11" s="1"/>
  <c r="AD3246" i="11"/>
  <c r="AI3246" i="11" s="1"/>
  <c r="AJ3246" i="11" s="1"/>
  <c r="Z3246" i="11"/>
  <c r="AH3246" i="11" s="1"/>
  <c r="AD3344" i="11"/>
  <c r="AI3344" i="11" s="1"/>
  <c r="AJ3344" i="11" s="1"/>
  <c r="Z3344" i="11"/>
  <c r="AH3344" i="11" s="1"/>
  <c r="Z3497" i="11"/>
  <c r="AH3497" i="11" s="1"/>
  <c r="AD3497" i="11"/>
  <c r="AI3497" i="11" s="1"/>
  <c r="AJ3497" i="11" s="1"/>
  <c r="Z3449" i="11"/>
  <c r="AH3449" i="11" s="1"/>
  <c r="AD3449" i="11"/>
  <c r="AI3449" i="11" s="1"/>
  <c r="AJ3449" i="11" s="1"/>
  <c r="AH3244" i="11"/>
  <c r="AI3244" i="11"/>
  <c r="AJ3244" i="11" s="1"/>
  <c r="AH3219" i="11"/>
  <c r="AI3219" i="11"/>
  <c r="AJ3219" i="11" s="1"/>
  <c r="AD3187" i="11"/>
  <c r="AI3187" i="11" s="1"/>
  <c r="AJ3187" i="11" s="1"/>
  <c r="Z3187" i="11"/>
  <c r="AH3187" i="11" s="1"/>
  <c r="AD3155" i="11"/>
  <c r="AI3155" i="11" s="1"/>
  <c r="AJ3155" i="11" s="1"/>
  <c r="Z3155" i="11"/>
  <c r="AH3155" i="11" s="1"/>
  <c r="AH3276" i="11"/>
  <c r="AI3276" i="11"/>
  <c r="AJ3276" i="11" s="1"/>
  <c r="Z3138" i="11"/>
  <c r="AH3138" i="11" s="1"/>
  <c r="AD3138" i="11"/>
  <c r="AI3138" i="11" s="1"/>
  <c r="AJ3138" i="11" s="1"/>
  <c r="Z3338" i="11"/>
  <c r="AH3338" i="11" s="1"/>
  <c r="AD3338" i="11"/>
  <c r="AI3338" i="11" s="1"/>
  <c r="AJ3338" i="11" s="1"/>
  <c r="Z3129" i="11"/>
  <c r="AH3129" i="11" s="1"/>
  <c r="AD3129" i="11"/>
  <c r="AI3129" i="11" s="1"/>
  <c r="AJ3129" i="11" s="1"/>
  <c r="Z3194" i="11"/>
  <c r="AH3194" i="11" s="1"/>
  <c r="AD3431" i="11"/>
  <c r="AI3431" i="11" s="1"/>
  <c r="AJ3431" i="11" s="1"/>
  <c r="Z3431" i="11"/>
  <c r="AH3431" i="11" s="1"/>
  <c r="AD3045" i="11"/>
  <c r="AI3045" i="11" s="1"/>
  <c r="AJ3045" i="11" s="1"/>
  <c r="Z3045" i="11"/>
  <c r="AH3045" i="11" s="1"/>
  <c r="AD3031" i="11"/>
  <c r="AI3031" i="11" s="1"/>
  <c r="AJ3031" i="11" s="1"/>
  <c r="Z3031" i="11"/>
  <c r="AH3031" i="11" s="1"/>
  <c r="AD2999" i="11"/>
  <c r="Z2999" i="11"/>
  <c r="Z3019" i="11"/>
  <c r="AH3019" i="11" s="1"/>
  <c r="AD3019" i="11"/>
  <c r="AI3019" i="11" s="1"/>
  <c r="AJ3019" i="11" s="1"/>
  <c r="Z2783" i="11"/>
  <c r="AD2783" i="11"/>
  <c r="Z2932" i="11"/>
  <c r="AD2932" i="11"/>
  <c r="Z2881" i="11"/>
  <c r="AH2881" i="11" s="1"/>
  <c r="AD2881" i="11"/>
  <c r="AI2881" i="11" s="1"/>
  <c r="AJ2881" i="11" s="1"/>
  <c r="Z2818" i="11"/>
  <c r="AH2818" i="11" s="1"/>
  <c r="AD2818" i="11"/>
  <c r="AI2818" i="11" s="1"/>
  <c r="AJ2818" i="11" s="1"/>
  <c r="AH3127" i="11"/>
  <c r="AI3127" i="11"/>
  <c r="AJ3127" i="11" s="1"/>
  <c r="AD3111" i="11"/>
  <c r="AI3111" i="11" s="1"/>
  <c r="AJ3111" i="11" s="1"/>
  <c r="Z3111" i="11"/>
  <c r="AH3111" i="11" s="1"/>
  <c r="AD2895" i="11"/>
  <c r="AI2895" i="11" s="1"/>
  <c r="AJ2895" i="11" s="1"/>
  <c r="Z2895" i="11"/>
  <c r="AH2895" i="11" s="1"/>
  <c r="Z2762" i="11"/>
  <c r="AH2762" i="11" s="1"/>
  <c r="AD2762" i="11"/>
  <c r="AI2762" i="11" s="1"/>
  <c r="AJ2762" i="11" s="1"/>
  <c r="AD2604" i="11"/>
  <c r="AI2604" i="11" s="1"/>
  <c r="AJ2604" i="11" s="1"/>
  <c r="Z2604" i="11"/>
  <c r="AH2604" i="11" s="1"/>
  <c r="AD3247" i="11"/>
  <c r="AI3247" i="11" s="1"/>
  <c r="AJ3247" i="11" s="1"/>
  <c r="Z3247" i="11"/>
  <c r="AH3247" i="11" s="1"/>
  <c r="Z2821" i="11"/>
  <c r="AH2821" i="11" s="1"/>
  <c r="AD2821" i="11"/>
  <c r="AI2821" i="11" s="1"/>
  <c r="AJ2821" i="11" s="1"/>
  <c r="Z2676" i="11"/>
  <c r="AH2676" i="11" s="1"/>
  <c r="AD2676" i="11"/>
  <c r="AI2676" i="11" s="1"/>
  <c r="AJ2676" i="11" s="1"/>
  <c r="Z3177" i="11"/>
  <c r="AH3177" i="11" s="1"/>
  <c r="AD3177" i="11"/>
  <c r="AI3177" i="11" s="1"/>
  <c r="AJ3177" i="11" s="1"/>
  <c r="Z2849" i="11"/>
  <c r="AH2849" i="11" s="1"/>
  <c r="Z2598" i="11"/>
  <c r="AH2598" i="11" s="1"/>
  <c r="AD2598" i="11"/>
  <c r="AI2598" i="11" s="1"/>
  <c r="AJ2598" i="11" s="1"/>
  <c r="Z2468" i="11"/>
  <c r="AH2468" i="11" s="1"/>
  <c r="AD2468" i="11"/>
  <c r="AI2468" i="11" s="1"/>
  <c r="AJ2468" i="11" s="1"/>
  <c r="Z2606" i="11"/>
  <c r="AH2606" i="11" s="1"/>
  <c r="Z2428" i="11"/>
  <c r="AH2428" i="11" s="1"/>
  <c r="AD2428" i="11"/>
  <c r="AI2428" i="11" s="1"/>
  <c r="AJ2428" i="11" s="1"/>
  <c r="Z2396" i="11"/>
  <c r="AH2396" i="11" s="1"/>
  <c r="AD2396" i="11"/>
  <c r="AI2396" i="11" s="1"/>
  <c r="AJ2396" i="11" s="1"/>
  <c r="AD2626" i="11"/>
  <c r="AI2626" i="11" s="1"/>
  <c r="AJ2626" i="11" s="1"/>
  <c r="Z2626" i="11"/>
  <c r="AH2626" i="11" s="1"/>
  <c r="Z2423" i="11"/>
  <c r="AH2423" i="11" s="1"/>
  <c r="AD2423" i="11"/>
  <c r="AI2423" i="11" s="1"/>
  <c r="AJ2423" i="11" s="1"/>
  <c r="AH2590" i="11"/>
  <c r="AI2590" i="11"/>
  <c r="AJ2590" i="11" s="1"/>
  <c r="Z2580" i="11"/>
  <c r="AH2580" i="11" s="1"/>
  <c r="AD2580" i="11"/>
  <c r="AI2580" i="11" s="1"/>
  <c r="AJ2580" i="11" s="1"/>
  <c r="Z2508" i="11"/>
  <c r="AH2508" i="11" s="1"/>
  <c r="AD2508" i="11"/>
  <c r="AI2508" i="11" s="1"/>
  <c r="AJ2508" i="11" s="1"/>
  <c r="AD2254" i="11"/>
  <c r="AI2254" i="11" s="1"/>
  <c r="AJ2254" i="11" s="1"/>
  <c r="Z2254" i="11"/>
  <c r="AH2254" i="11" s="1"/>
  <c r="Z2617" i="11"/>
  <c r="AH2617" i="11" s="1"/>
  <c r="AD2617" i="11"/>
  <c r="AI2617" i="11" s="1"/>
  <c r="AJ2617" i="11" s="1"/>
  <c r="Z2278" i="11"/>
  <c r="AH2278" i="11" s="1"/>
  <c r="AD2278" i="11"/>
  <c r="AI2278" i="11" s="1"/>
  <c r="AJ2278" i="11" s="1"/>
  <c r="AD2475" i="11"/>
  <c r="AI2475" i="11" s="1"/>
  <c r="AJ2475" i="11" s="1"/>
  <c r="Z2475" i="11"/>
  <c r="AH2475" i="11" s="1"/>
  <c r="Z2488" i="11"/>
  <c r="AH2488" i="11" s="1"/>
  <c r="AD2488" i="11"/>
  <c r="AI2488" i="11" s="1"/>
  <c r="AJ2488" i="11" s="1"/>
  <c r="AD2339" i="11"/>
  <c r="AI2339" i="11" s="1"/>
  <c r="AJ2339" i="11" s="1"/>
  <c r="Z2339" i="11"/>
  <c r="AH2339" i="11" s="1"/>
  <c r="AD2104" i="11"/>
  <c r="AI2104" i="11" s="1"/>
  <c r="AJ2104" i="11" s="1"/>
  <c r="Z2104" i="11"/>
  <c r="AH2104" i="11" s="1"/>
  <c r="AD2091" i="11"/>
  <c r="AI2091" i="11" s="1"/>
  <c r="AJ2091" i="11" s="1"/>
  <c r="Z1962" i="11"/>
  <c r="AH1962" i="11" s="1"/>
  <c r="AD1962" i="11"/>
  <c r="AI1962" i="11" s="1"/>
  <c r="AJ1962" i="11" s="1"/>
  <c r="AD1870" i="11"/>
  <c r="AI1870" i="11" s="1"/>
  <c r="AJ1870" i="11" s="1"/>
  <c r="AD1748" i="11"/>
  <c r="AI1748" i="11" s="1"/>
  <c r="AJ1748" i="11" s="1"/>
  <c r="Z1748" i="11"/>
  <c r="AH1748" i="11" s="1"/>
  <c r="AD2052" i="11"/>
  <c r="AI2052" i="11" s="1"/>
  <c r="AJ2052" i="11" s="1"/>
  <c r="Z2052" i="11"/>
  <c r="AH2052" i="11" s="1"/>
  <c r="AD2008" i="11"/>
  <c r="AI2008" i="11" s="1"/>
  <c r="AJ2008" i="11" s="1"/>
  <c r="Z2008" i="11"/>
  <c r="AH2008" i="11" s="1"/>
  <c r="AD1901" i="11"/>
  <c r="Z1901" i="11"/>
  <c r="AD2031" i="11"/>
  <c r="AI2031" i="11" s="1"/>
  <c r="AJ2031" i="11" s="1"/>
  <c r="Z2283" i="11"/>
  <c r="AH2283" i="11" s="1"/>
  <c r="AD2283" i="11"/>
  <c r="AI2283" i="11" s="1"/>
  <c r="AJ2283" i="11" s="1"/>
  <c r="Z1942" i="11"/>
  <c r="AH1942" i="11" s="1"/>
  <c r="AD1942" i="11"/>
  <c r="AI1942" i="11" s="1"/>
  <c r="AJ1942" i="11" s="1"/>
  <c r="AD1924" i="11"/>
  <c r="AI1924" i="11" s="1"/>
  <c r="AJ1924" i="11" s="1"/>
  <c r="Z1924" i="11"/>
  <c r="AH1924" i="11" s="1"/>
  <c r="AD1769" i="11"/>
  <c r="AI1769" i="11" s="1"/>
  <c r="AJ1769" i="11" s="1"/>
  <c r="Z1769" i="11"/>
  <c r="AH1769" i="11" s="1"/>
  <c r="Z1830" i="11"/>
  <c r="AH1830" i="11" s="1"/>
  <c r="AD1830" i="11"/>
  <c r="AI1830" i="11" s="1"/>
  <c r="AJ1830" i="11" s="1"/>
  <c r="Z1767" i="11"/>
  <c r="AH1767" i="11" s="1"/>
  <c r="Z1686" i="11"/>
  <c r="AH1686" i="11" s="1"/>
  <c r="Z1622" i="11"/>
  <c r="AH1622" i="11" s="1"/>
  <c r="AD1622" i="11"/>
  <c r="AI1622" i="11" s="1"/>
  <c r="AJ1622" i="11" s="1"/>
  <c r="Z2176" i="11"/>
  <c r="AH2176" i="11" s="1"/>
  <c r="AD2176" i="11"/>
  <c r="AI2176" i="11" s="1"/>
  <c r="AJ2176" i="11" s="1"/>
  <c r="AD1733" i="11"/>
  <c r="AI1733" i="11" s="1"/>
  <c r="AJ1733" i="11" s="1"/>
  <c r="Z1733" i="11"/>
  <c r="AH1733" i="11" s="1"/>
  <c r="AD1372" i="11"/>
  <c r="AI1372" i="11" s="1"/>
  <c r="AJ1372" i="11" s="1"/>
  <c r="Z1372" i="11"/>
  <c r="AH1372" i="11" s="1"/>
  <c r="AD1261" i="11"/>
  <c r="AI1261" i="11" s="1"/>
  <c r="AJ1261" i="11" s="1"/>
  <c r="Z1261" i="11"/>
  <c r="AH1261" i="11" s="1"/>
  <c r="AD1085" i="11"/>
  <c r="AI1085" i="11" s="1"/>
  <c r="AJ1085" i="11" s="1"/>
  <c r="Z1085" i="11"/>
  <c r="AH1085" i="11" s="1"/>
  <c r="AD1059" i="11"/>
  <c r="AI1059" i="11" s="1"/>
  <c r="AJ1059" i="11" s="1"/>
  <c r="Z1059" i="11"/>
  <c r="AH1059" i="11" s="1"/>
  <c r="Z1466" i="11"/>
  <c r="AH1466" i="11" s="1"/>
  <c r="AD1466" i="11"/>
  <c r="AI1466" i="11" s="1"/>
  <c r="AJ1466" i="11" s="1"/>
  <c r="AD1456" i="11"/>
  <c r="AI1456" i="11" s="1"/>
  <c r="AJ1456" i="11" s="1"/>
  <c r="Z1456" i="11"/>
  <c r="AH1456" i="11" s="1"/>
  <c r="AD1443" i="11"/>
  <c r="AI1443" i="11" s="1"/>
  <c r="AJ1443" i="11" s="1"/>
  <c r="Z1443" i="11"/>
  <c r="AH1443" i="11" s="1"/>
  <c r="AH1408" i="11"/>
  <c r="AI1408" i="11"/>
  <c r="AJ1408" i="11" s="1"/>
  <c r="Z1246" i="11"/>
  <c r="AH1246" i="11" s="1"/>
  <c r="AD1246" i="11"/>
  <c r="AI1246" i="11" s="1"/>
  <c r="AJ1246" i="11" s="1"/>
  <c r="AD1033" i="11"/>
  <c r="AI1033" i="11" s="1"/>
  <c r="AJ1033" i="11" s="1"/>
  <c r="Z1033" i="11"/>
  <c r="AH1033" i="11" s="1"/>
  <c r="Z994" i="11"/>
  <c r="AH994" i="11" s="1"/>
  <c r="AD994" i="11"/>
  <c r="AI994" i="11" s="1"/>
  <c r="AJ994" i="11" s="1"/>
  <c r="AD1488" i="11"/>
  <c r="AI1488" i="11" s="1"/>
  <c r="AJ1488" i="11" s="1"/>
  <c r="Z1488" i="11"/>
  <c r="AH1488" i="11" s="1"/>
  <c r="Z975" i="11"/>
  <c r="AH975" i="11" s="1"/>
  <c r="AD975" i="11"/>
  <c r="AI975" i="11" s="1"/>
  <c r="AJ975" i="11" s="1"/>
  <c r="Z1110" i="11"/>
  <c r="AH1110" i="11" s="1"/>
  <c r="AD1110" i="11"/>
  <c r="AI1110" i="11" s="1"/>
  <c r="AJ1110" i="11" s="1"/>
  <c r="Z891" i="11"/>
  <c r="AH891" i="11" s="1"/>
  <c r="AD891" i="11"/>
  <c r="AI891" i="11" s="1"/>
  <c r="AJ891" i="11" s="1"/>
  <c r="AD1492" i="11"/>
  <c r="AI1492" i="11" s="1"/>
  <c r="AJ1492" i="11" s="1"/>
  <c r="Z1492" i="11"/>
  <c r="AH1492" i="11" s="1"/>
  <c r="AD1185" i="11"/>
  <c r="AI1185" i="11" s="1"/>
  <c r="AJ1185" i="11" s="1"/>
  <c r="Z1185" i="11"/>
  <c r="AH1185" i="11" s="1"/>
  <c r="AH1102" i="11"/>
  <c r="AI1102" i="11"/>
  <c r="AJ1102" i="11" s="1"/>
  <c r="Z773" i="11"/>
  <c r="AH773" i="11" s="1"/>
  <c r="AD773" i="11"/>
  <c r="AI773" i="11" s="1"/>
  <c r="AJ773" i="11" s="1"/>
  <c r="Z1057" i="11"/>
  <c r="AH1057" i="11" s="1"/>
  <c r="AD979" i="11"/>
  <c r="AI979" i="11" s="1"/>
  <c r="AJ979" i="11" s="1"/>
  <c r="AD675" i="11"/>
  <c r="AI675" i="11" s="1"/>
  <c r="AJ675" i="11" s="1"/>
  <c r="Z675" i="11"/>
  <c r="AH675" i="11" s="1"/>
  <c r="AD899" i="11"/>
  <c r="AI899" i="11" s="1"/>
  <c r="AJ899" i="11" s="1"/>
  <c r="Z899" i="11"/>
  <c r="AH899" i="11" s="1"/>
  <c r="Z2691" i="11"/>
  <c r="AH2691" i="11" s="1"/>
  <c r="AD2691" i="11"/>
  <c r="AI2691" i="11" s="1"/>
  <c r="AJ2691" i="11" s="1"/>
  <c r="Z2656" i="11"/>
  <c r="AH2656" i="11" s="1"/>
  <c r="AD2656" i="11"/>
  <c r="AI2656" i="11" s="1"/>
  <c r="AJ2656" i="11" s="1"/>
  <c r="Z1886" i="11"/>
  <c r="AH1886" i="11" s="1"/>
  <c r="AD1886" i="11"/>
  <c r="AI1886" i="11" s="1"/>
  <c r="AJ1886" i="11" s="1"/>
  <c r="AD2157" i="11"/>
  <c r="AI2157" i="11" s="1"/>
  <c r="AJ2157" i="11" s="1"/>
  <c r="Z2157" i="11"/>
  <c r="AH2157" i="11" s="1"/>
  <c r="AD1317" i="11"/>
  <c r="AI1317" i="11" s="1"/>
  <c r="AJ1317" i="11" s="1"/>
  <c r="Z1317" i="11"/>
  <c r="AH1317" i="11" s="1"/>
  <c r="Z1366" i="11"/>
  <c r="AH1366" i="11" s="1"/>
  <c r="AD1366" i="11"/>
  <c r="AI1366" i="11" s="1"/>
  <c r="AJ1366" i="11" s="1"/>
  <c r="AD895" i="11"/>
  <c r="AI895" i="11" s="1"/>
  <c r="AJ895" i="11" s="1"/>
  <c r="Z895" i="11"/>
  <c r="AH895" i="11" s="1"/>
  <c r="Z5617" i="11"/>
  <c r="AH5617" i="11" s="1"/>
  <c r="AD5617" i="11"/>
  <c r="AI5617" i="11" s="1"/>
  <c r="AJ5617" i="11" s="1"/>
  <c r="Z5563" i="11"/>
  <c r="AD5563" i="11"/>
  <c r="Z5525" i="11"/>
  <c r="AH5525" i="11" s="1"/>
  <c r="AD5525" i="11"/>
  <c r="AI5525" i="11" s="1"/>
  <c r="AJ5525" i="11" s="1"/>
  <c r="Z5487" i="11"/>
  <c r="AH5487" i="11" s="1"/>
  <c r="AD5487" i="11"/>
  <c r="AI5487" i="11" s="1"/>
  <c r="AJ5487" i="11" s="1"/>
  <c r="AD5482" i="11"/>
  <c r="AI5482" i="11" s="1"/>
  <c r="AJ5482" i="11" s="1"/>
  <c r="Z5482" i="11"/>
  <c r="AH5482" i="11" s="1"/>
  <c r="AD5453" i="11"/>
  <c r="AI5453" i="11" s="1"/>
  <c r="AJ5453" i="11" s="1"/>
  <c r="Z5453" i="11"/>
  <c r="AH5453" i="11" s="1"/>
  <c r="AD5444" i="11"/>
  <c r="AI5444" i="11" s="1"/>
  <c r="AJ5444" i="11" s="1"/>
  <c r="AD5321" i="11"/>
  <c r="Z5321" i="11"/>
  <c r="AD5348" i="11"/>
  <c r="Z5348" i="11"/>
  <c r="AD5330" i="11"/>
  <c r="AI5330" i="11" s="1"/>
  <c r="AJ5330" i="11" s="1"/>
  <c r="Z5330" i="11"/>
  <c r="AH5330" i="11" s="1"/>
  <c r="AD5308" i="11"/>
  <c r="AI5308" i="11" s="1"/>
  <c r="AJ5308" i="11" s="1"/>
  <c r="Z5308" i="11"/>
  <c r="AH5308" i="11" s="1"/>
  <c r="Z5223" i="11"/>
  <c r="AH5223" i="11" s="1"/>
  <c r="Z5062" i="11"/>
  <c r="AH5062" i="11" s="1"/>
  <c r="AD5062" i="11"/>
  <c r="AI5062" i="11" s="1"/>
  <c r="AJ5062" i="11" s="1"/>
  <c r="AD5094" i="11"/>
  <c r="AI5094" i="11" s="1"/>
  <c r="AJ5094" i="11" s="1"/>
  <c r="Z5094" i="11"/>
  <c r="AH5094" i="11" s="1"/>
  <c r="AD5004" i="11"/>
  <c r="AI5004" i="11" s="1"/>
  <c r="AJ5004" i="11" s="1"/>
  <c r="Z5004" i="11"/>
  <c r="AH5004" i="11" s="1"/>
  <c r="Z4975" i="11"/>
  <c r="AH4975" i="11" s="1"/>
  <c r="AD4975" i="11"/>
  <c r="AI4975" i="11" s="1"/>
  <c r="AJ4975" i="11" s="1"/>
  <c r="Z4940" i="11"/>
  <c r="AH4940" i="11" s="1"/>
  <c r="AD4940" i="11"/>
  <c r="AI4940" i="11" s="1"/>
  <c r="AJ4940" i="11" s="1"/>
  <c r="AD4755" i="11"/>
  <c r="AI4755" i="11" s="1"/>
  <c r="AJ4755" i="11" s="1"/>
  <c r="Z4755" i="11"/>
  <c r="AH4755" i="11" s="1"/>
  <c r="AD5614" i="11"/>
  <c r="AI5614" i="11" s="1"/>
  <c r="AJ5614" i="11" s="1"/>
  <c r="Z5614" i="11"/>
  <c r="AH5614" i="11" s="1"/>
  <c r="Z5634" i="11"/>
  <c r="AH5634" i="11" s="1"/>
  <c r="AD5634" i="11"/>
  <c r="AI5634" i="11" s="1"/>
  <c r="AJ5634" i="11" s="1"/>
  <c r="AD5574" i="11"/>
  <c r="AI5574" i="11" s="1"/>
  <c r="AJ5574" i="11" s="1"/>
  <c r="AD5629" i="11"/>
  <c r="AI5629" i="11" s="1"/>
  <c r="AJ5629" i="11" s="1"/>
  <c r="Z5629" i="11"/>
  <c r="AH5629" i="11" s="1"/>
  <c r="Z5642" i="11"/>
  <c r="AH5642" i="11" s="1"/>
  <c r="AD5642" i="11"/>
  <c r="AI5642" i="11" s="1"/>
  <c r="AJ5642" i="11" s="1"/>
  <c r="Z5570" i="11"/>
  <c r="AH5570" i="11" s="1"/>
  <c r="Z5622" i="11"/>
  <c r="AH5622" i="11" s="1"/>
  <c r="AD5622" i="11"/>
  <c r="AI5622" i="11" s="1"/>
  <c r="AJ5622" i="11" s="1"/>
  <c r="AD5529" i="11"/>
  <c r="AI5529" i="11" s="1"/>
  <c r="AJ5529" i="11" s="1"/>
  <c r="Z5529" i="11"/>
  <c r="AH5529" i="11" s="1"/>
  <c r="Z5550" i="11"/>
  <c r="AH5550" i="11" s="1"/>
  <c r="AD5550" i="11"/>
  <c r="AI5550" i="11" s="1"/>
  <c r="AJ5550" i="11" s="1"/>
  <c r="AD5540" i="11"/>
  <c r="AD5506" i="11"/>
  <c r="AI5506" i="11" s="1"/>
  <c r="AJ5506" i="11" s="1"/>
  <c r="Z5506" i="11"/>
  <c r="AH5506" i="11" s="1"/>
  <c r="AD5477" i="11"/>
  <c r="AI5477" i="11" s="1"/>
  <c r="AJ5477" i="11" s="1"/>
  <c r="Z5477" i="11"/>
  <c r="AH5477" i="11" s="1"/>
  <c r="AD5495" i="11"/>
  <c r="AI5495" i="11" s="1"/>
  <c r="AJ5495" i="11" s="1"/>
  <c r="Z5495" i="11"/>
  <c r="AH5495" i="11" s="1"/>
  <c r="AD5363" i="11"/>
  <c r="AI5363" i="11" s="1"/>
  <c r="AJ5363" i="11" s="1"/>
  <c r="Z5363" i="11"/>
  <c r="AH5363" i="11" s="1"/>
  <c r="AD5424" i="11"/>
  <c r="AI5424" i="11" s="1"/>
  <c r="AJ5424" i="11" s="1"/>
  <c r="Z5378" i="11"/>
  <c r="AH5378" i="11" s="1"/>
  <c r="AD5280" i="11"/>
  <c r="AD5300" i="11"/>
  <c r="AI5300" i="11" s="1"/>
  <c r="AJ5300" i="11" s="1"/>
  <c r="Z5300" i="11"/>
  <c r="AH5300" i="11" s="1"/>
  <c r="AD5418" i="11"/>
  <c r="AI5418" i="11" s="1"/>
  <c r="AJ5418" i="11" s="1"/>
  <c r="Z5418" i="11"/>
  <c r="AH5418" i="11" s="1"/>
  <c r="Z5257" i="11"/>
  <c r="AH5257" i="11" s="1"/>
  <c r="AD5257" i="11"/>
  <c r="AI5257" i="11" s="1"/>
  <c r="AJ5257" i="11" s="1"/>
  <c r="Z5213" i="11"/>
  <c r="AD5287" i="11"/>
  <c r="AI5287" i="11" s="1"/>
  <c r="AJ5287" i="11" s="1"/>
  <c r="Z5287" i="11"/>
  <c r="AH5287" i="11" s="1"/>
  <c r="AD5199" i="11"/>
  <c r="AI5199" i="11" s="1"/>
  <c r="AJ5199" i="11" s="1"/>
  <c r="Z5374" i="11"/>
  <c r="AH5374" i="11" s="1"/>
  <c r="AD5216" i="11"/>
  <c r="AI5216" i="11" s="1"/>
  <c r="AJ5216" i="11" s="1"/>
  <c r="Z5216" i="11"/>
  <c r="AH5216" i="11" s="1"/>
  <c r="AD5246" i="11"/>
  <c r="AI5246" i="11" s="1"/>
  <c r="AJ5246" i="11" s="1"/>
  <c r="AI5208" i="11"/>
  <c r="AJ5208" i="11" s="1"/>
  <c r="AH5208" i="11"/>
  <c r="Z5134" i="11"/>
  <c r="AH5134" i="11" s="1"/>
  <c r="AD5134" i="11"/>
  <c r="AI5134" i="11" s="1"/>
  <c r="AJ5134" i="11" s="1"/>
  <c r="Z5147" i="11"/>
  <c r="AH5147" i="11" s="1"/>
  <c r="AD5147" i="11"/>
  <c r="AI5147" i="11" s="1"/>
  <c r="AJ5147" i="11" s="1"/>
  <c r="Z5121" i="11"/>
  <c r="AH5121" i="11" s="1"/>
  <c r="AD5121" i="11"/>
  <c r="AI5121" i="11" s="1"/>
  <c r="AJ5121" i="11" s="1"/>
  <c r="Z5057" i="11"/>
  <c r="AH5057" i="11" s="1"/>
  <c r="AD5057" i="11"/>
  <c r="AI5057" i="11" s="1"/>
  <c r="AJ5057" i="11" s="1"/>
  <c r="Z4995" i="11"/>
  <c r="AH4995" i="11" s="1"/>
  <c r="AD4995" i="11"/>
  <c r="AI4995" i="11" s="1"/>
  <c r="AJ4995" i="11" s="1"/>
  <c r="AD5020" i="11"/>
  <c r="Z5020" i="11"/>
  <c r="Z4987" i="11"/>
  <c r="AH4987" i="11" s="1"/>
  <c r="AD4987" i="11"/>
  <c r="AI4987" i="11" s="1"/>
  <c r="AJ4987" i="11" s="1"/>
  <c r="AD5017" i="11"/>
  <c r="AI5017" i="11" s="1"/>
  <c r="AJ5017" i="11" s="1"/>
  <c r="Z5017" i="11"/>
  <c r="AH5017" i="11" s="1"/>
  <c r="Z4954" i="11"/>
  <c r="AH4954" i="11" s="1"/>
  <c r="AI4888" i="11"/>
  <c r="AJ4888" i="11" s="1"/>
  <c r="AH4888" i="11"/>
  <c r="AD4894" i="11"/>
  <c r="AI4894" i="11" s="1"/>
  <c r="AJ4894" i="11" s="1"/>
  <c r="Z4894" i="11"/>
  <c r="AH4894" i="11" s="1"/>
  <c r="AD4835" i="11"/>
  <c r="AI4835" i="11" s="1"/>
  <c r="AJ4835" i="11" s="1"/>
  <c r="Z4835" i="11"/>
  <c r="AH4835" i="11" s="1"/>
  <c r="AD4823" i="11"/>
  <c r="AI4823" i="11" s="1"/>
  <c r="AJ4823" i="11" s="1"/>
  <c r="Z4823" i="11"/>
  <c r="AH4823" i="11" s="1"/>
  <c r="Z4736" i="11"/>
  <c r="Z4850" i="11"/>
  <c r="AH4850" i="11" s="1"/>
  <c r="Z4744" i="11"/>
  <c r="AH4744" i="11" s="1"/>
  <c r="AD4744" i="11"/>
  <c r="AI4744" i="11" s="1"/>
  <c r="AJ4744" i="11" s="1"/>
  <c r="AD4736" i="11"/>
  <c r="AD4722" i="11"/>
  <c r="AI4722" i="11" s="1"/>
  <c r="AJ4722" i="11" s="1"/>
  <c r="Z4722" i="11"/>
  <c r="AH4722" i="11" s="1"/>
  <c r="AD4683" i="11"/>
  <c r="AI4683" i="11" s="1"/>
  <c r="AJ4683" i="11" s="1"/>
  <c r="Z4683" i="11"/>
  <c r="AH4683" i="11" s="1"/>
  <c r="AD4611" i="11"/>
  <c r="AI4611" i="11" s="1"/>
  <c r="AJ4611" i="11" s="1"/>
  <c r="Z4611" i="11"/>
  <c r="AH4611" i="11" s="1"/>
  <c r="AD4643" i="11"/>
  <c r="AI4643" i="11" s="1"/>
  <c r="AJ4643" i="11" s="1"/>
  <c r="Z4635" i="11"/>
  <c r="AH4635" i="11" s="1"/>
  <c r="Z4694" i="11"/>
  <c r="AH4694" i="11" s="1"/>
  <c r="AD4446" i="11"/>
  <c r="AI4446" i="11" s="1"/>
  <c r="AJ4446" i="11" s="1"/>
  <c r="Z4446" i="11"/>
  <c r="AH4446" i="11" s="1"/>
  <c r="Z4242" i="11"/>
  <c r="AH4242" i="11" s="1"/>
  <c r="AD4333" i="11"/>
  <c r="AI4333" i="11" s="1"/>
  <c r="AJ4333" i="11" s="1"/>
  <c r="Z4333" i="11"/>
  <c r="AH4333" i="11" s="1"/>
  <c r="Z4106" i="11"/>
  <c r="AH4106" i="11" s="1"/>
  <c r="AD4106" i="11"/>
  <c r="AI4106" i="11" s="1"/>
  <c r="AJ4106" i="11" s="1"/>
  <c r="Z4098" i="11"/>
  <c r="AH4098" i="11" s="1"/>
  <c r="AD4098" i="11"/>
  <c r="AI4098" i="11" s="1"/>
  <c r="AJ4098" i="11" s="1"/>
  <c r="Z4090" i="11"/>
  <c r="AH4090" i="11" s="1"/>
  <c r="AD4090" i="11"/>
  <c r="AI4090" i="11" s="1"/>
  <c r="AJ4090" i="11" s="1"/>
  <c r="Z4082" i="11"/>
  <c r="AH4082" i="11" s="1"/>
  <c r="AD4082" i="11"/>
  <c r="AI4082" i="11" s="1"/>
  <c r="AJ4082" i="11" s="1"/>
  <c r="Z4205" i="11"/>
  <c r="AH4205" i="11" s="1"/>
  <c r="AD4205" i="11"/>
  <c r="AI4205" i="11" s="1"/>
  <c r="AJ4205" i="11" s="1"/>
  <c r="AH4136" i="11"/>
  <c r="AI4136" i="11"/>
  <c r="AJ4136" i="11" s="1"/>
  <c r="Z4142" i="11"/>
  <c r="AH4142" i="11" s="1"/>
  <c r="AD3977" i="11"/>
  <c r="AI3977" i="11" s="1"/>
  <c r="AJ3977" i="11" s="1"/>
  <c r="Z3977" i="11"/>
  <c r="AH3977" i="11" s="1"/>
  <c r="AD3984" i="11"/>
  <c r="AI3984" i="11" s="1"/>
  <c r="AJ3984" i="11" s="1"/>
  <c r="Z3967" i="11"/>
  <c r="AH3967" i="11" s="1"/>
  <c r="AD3967" i="11"/>
  <c r="AI3967" i="11" s="1"/>
  <c r="AJ3967" i="11" s="1"/>
  <c r="AH3921" i="11"/>
  <c r="AI3921" i="11"/>
  <c r="AJ3921" i="11" s="1"/>
  <c r="Z3817" i="11"/>
  <c r="AH3817" i="11" s="1"/>
  <c r="AD3817" i="11"/>
  <c r="AI3817" i="11" s="1"/>
  <c r="AJ3817" i="11" s="1"/>
  <c r="Z3821" i="11"/>
  <c r="AH3821" i="11" s="1"/>
  <c r="AD3821" i="11"/>
  <c r="AI3821" i="11" s="1"/>
  <c r="AJ3821" i="11" s="1"/>
  <c r="AD3675" i="11"/>
  <c r="AI3675" i="11" s="1"/>
  <c r="AJ3675" i="11" s="1"/>
  <c r="Z3675" i="11"/>
  <c r="AH3675" i="11" s="1"/>
  <c r="AD3640" i="11"/>
  <c r="AI3640" i="11" s="1"/>
  <c r="AJ3640" i="11" s="1"/>
  <c r="Z3640" i="11"/>
  <c r="AH3640" i="11" s="1"/>
  <c r="AD3957" i="11"/>
  <c r="AI3957" i="11" s="1"/>
  <c r="AJ3957" i="11" s="1"/>
  <c r="Z3957" i="11"/>
  <c r="AH3957" i="11" s="1"/>
  <c r="AD3571" i="11"/>
  <c r="AI3571" i="11" s="1"/>
  <c r="AJ3571" i="11" s="1"/>
  <c r="Z3571" i="11"/>
  <c r="AH3571" i="11" s="1"/>
  <c r="AH3915" i="11"/>
  <c r="AI3915" i="11"/>
  <c r="AJ3915" i="11" s="1"/>
  <c r="AD3594" i="11"/>
  <c r="Z3594" i="11"/>
  <c r="AD3580" i="11"/>
  <c r="AI3580" i="11" s="1"/>
  <c r="AJ3580" i="11" s="1"/>
  <c r="Z3580" i="11"/>
  <c r="AH3580" i="11" s="1"/>
  <c r="AD3556" i="11"/>
  <c r="AI3556" i="11" s="1"/>
  <c r="AJ3556" i="11" s="1"/>
  <c r="AH3464" i="11"/>
  <c r="AI3464" i="11"/>
  <c r="AJ3464" i="11" s="1"/>
  <c r="AD3544" i="11"/>
  <c r="AI3544" i="11" s="1"/>
  <c r="AJ3544" i="11" s="1"/>
  <c r="Z3544" i="11"/>
  <c r="AH3544" i="11" s="1"/>
  <c r="AD3479" i="11"/>
  <c r="AI3479" i="11" s="1"/>
  <c r="AJ3479" i="11" s="1"/>
  <c r="Z3479" i="11"/>
  <c r="AH3479" i="11" s="1"/>
  <c r="AD3354" i="11"/>
  <c r="AI3354" i="11" s="1"/>
  <c r="AJ3354" i="11" s="1"/>
  <c r="Z3354" i="11"/>
  <c r="AH3354" i="11" s="1"/>
  <c r="AD3274" i="11"/>
  <c r="AI3274" i="11" s="1"/>
  <c r="AJ3274" i="11" s="1"/>
  <c r="Z3274" i="11"/>
  <c r="AH3274" i="11" s="1"/>
  <c r="AD3242" i="11"/>
  <c r="AI3242" i="11" s="1"/>
  <c r="AJ3242" i="11" s="1"/>
  <c r="Z3242" i="11"/>
  <c r="AH3242" i="11" s="1"/>
  <c r="AD3880" i="11"/>
  <c r="AI3880" i="11" s="1"/>
  <c r="AJ3880" i="11" s="1"/>
  <c r="Z3521" i="11"/>
  <c r="AH3521" i="11" s="1"/>
  <c r="AD3521" i="11"/>
  <c r="AI3521" i="11" s="1"/>
  <c r="AJ3521" i="11" s="1"/>
  <c r="Z3435" i="11"/>
  <c r="AH3435" i="11" s="1"/>
  <c r="Z3419" i="11"/>
  <c r="AH3419" i="11" s="1"/>
  <c r="Z3289" i="11"/>
  <c r="AH3289" i="11" s="1"/>
  <c r="AD3289" i="11"/>
  <c r="AI3289" i="11" s="1"/>
  <c r="AJ3289" i="11" s="1"/>
  <c r="Z3261" i="11"/>
  <c r="AH3261" i="11" s="1"/>
  <c r="AD3261" i="11"/>
  <c r="AI3261" i="11" s="1"/>
  <c r="AJ3261" i="11" s="1"/>
  <c r="Z3812" i="11"/>
  <c r="AH3812" i="11" s="1"/>
  <c r="AD3812" i="11"/>
  <c r="AI3812" i="11" s="1"/>
  <c r="AJ3812" i="11" s="1"/>
  <c r="AI3119" i="11"/>
  <c r="AJ3119" i="11" s="1"/>
  <c r="AH3119" i="11"/>
  <c r="Z3137" i="11"/>
  <c r="AD2953" i="11"/>
  <c r="AI2953" i="11" s="1"/>
  <c r="AJ2953" i="11" s="1"/>
  <c r="Z2953" i="11"/>
  <c r="AH2953" i="11" s="1"/>
  <c r="AD2872" i="11"/>
  <c r="AI2872" i="11" s="1"/>
  <c r="AJ2872" i="11" s="1"/>
  <c r="Z2872" i="11"/>
  <c r="AH2872" i="11" s="1"/>
  <c r="AD3029" i="11"/>
  <c r="AI3029" i="11" s="1"/>
  <c r="AJ3029" i="11" s="1"/>
  <c r="Z3007" i="11"/>
  <c r="AH3007" i="11" s="1"/>
  <c r="Z2862" i="11"/>
  <c r="AH2862" i="11" s="1"/>
  <c r="AD2929" i="11"/>
  <c r="AI2929" i="11" s="1"/>
  <c r="AJ2929" i="11" s="1"/>
  <c r="AH2863" i="11"/>
  <c r="AI2863" i="11"/>
  <c r="AJ2863" i="11" s="1"/>
  <c r="Z2680" i="11"/>
  <c r="AH2680" i="11" s="1"/>
  <c r="AD2680" i="11"/>
  <c r="AI2680" i="11" s="1"/>
  <c r="AJ2680" i="11" s="1"/>
  <c r="Z2659" i="11"/>
  <c r="AD2659" i="11"/>
  <c r="AI2804" i="11"/>
  <c r="AJ2804" i="11" s="1"/>
  <c r="AH2804" i="11"/>
  <c r="Z2705" i="11"/>
  <c r="AH2705" i="11" s="1"/>
  <c r="AD2705" i="11"/>
  <c r="AI2705" i="11" s="1"/>
  <c r="AJ2705" i="11" s="1"/>
  <c r="Z2636" i="11"/>
  <c r="AH2636" i="11" s="1"/>
  <c r="AD2867" i="11"/>
  <c r="AI2867" i="11" s="1"/>
  <c r="AJ2867" i="11" s="1"/>
  <c r="Z2867" i="11"/>
  <c r="AH2867" i="11" s="1"/>
  <c r="AD2404" i="11"/>
  <c r="AI2404" i="11" s="1"/>
  <c r="AJ2404" i="11" s="1"/>
  <c r="Z2403" i="11"/>
  <c r="AH2403" i="11" s="1"/>
  <c r="AD2403" i="11"/>
  <c r="AI2403" i="11" s="1"/>
  <c r="AJ2403" i="11" s="1"/>
  <c r="Z2392" i="11"/>
  <c r="AH2392" i="11" s="1"/>
  <c r="Z2853" i="11"/>
  <c r="AH2853" i="11" s="1"/>
  <c r="AD2853" i="11"/>
  <c r="AI2853" i="11" s="1"/>
  <c r="AJ2853" i="11" s="1"/>
  <c r="Z2593" i="11"/>
  <c r="AH2593" i="11" s="1"/>
  <c r="AD2593" i="11"/>
  <c r="AI2593" i="11" s="1"/>
  <c r="AJ2593" i="11" s="1"/>
  <c r="Z3023" i="11"/>
  <c r="AH3023" i="11" s="1"/>
  <c r="AD3023" i="11"/>
  <c r="AI3023" i="11" s="1"/>
  <c r="AJ3023" i="11" s="1"/>
  <c r="Z2236" i="11"/>
  <c r="AH2236" i="11" s="1"/>
  <c r="Z2361" i="11"/>
  <c r="AH2361" i="11" s="1"/>
  <c r="AH2244" i="11"/>
  <c r="AI2244" i="11"/>
  <c r="AJ2244" i="11" s="1"/>
  <c r="Z2002" i="11"/>
  <c r="AH2002" i="11" s="1"/>
  <c r="AD2002" i="11"/>
  <c r="AI2002" i="11" s="1"/>
  <c r="AJ2002" i="11" s="1"/>
  <c r="AD1917" i="11"/>
  <c r="AI1917" i="11" s="1"/>
  <c r="AJ1917" i="11" s="1"/>
  <c r="Z1917" i="11"/>
  <c r="AH1917" i="11" s="1"/>
  <c r="Z2325" i="11"/>
  <c r="AH2325" i="11" s="1"/>
  <c r="AD1780" i="11"/>
  <c r="AI1780" i="11" s="1"/>
  <c r="AJ1780" i="11" s="1"/>
  <c r="Z1780" i="11"/>
  <c r="AH1780" i="11" s="1"/>
  <c r="Z2271" i="11"/>
  <c r="AD2271" i="11"/>
  <c r="Z2151" i="11"/>
  <c r="AH2151" i="11" s="1"/>
  <c r="AD2145" i="11"/>
  <c r="AI2145" i="11" s="1"/>
  <c r="AJ2145" i="11" s="1"/>
  <c r="Z2145" i="11"/>
  <c r="AH2145" i="11" s="1"/>
  <c r="AD2132" i="11"/>
  <c r="AI2132" i="11" s="1"/>
  <c r="AJ2132" i="11" s="1"/>
  <c r="Z2132" i="11"/>
  <c r="AH2132" i="11" s="1"/>
  <c r="Z2239" i="11"/>
  <c r="AH2239" i="11" s="1"/>
  <c r="AD2239" i="11"/>
  <c r="AI2239" i="11" s="1"/>
  <c r="AJ2239" i="11" s="1"/>
  <c r="Z2177" i="11"/>
  <c r="AH2177" i="11" s="1"/>
  <c r="AD2001" i="11"/>
  <c r="AI2001" i="11" s="1"/>
  <c r="AJ2001" i="11" s="1"/>
  <c r="Z2001" i="11"/>
  <c r="AH2001" i="11" s="1"/>
  <c r="Z2203" i="11"/>
  <c r="AH2203" i="11" s="1"/>
  <c r="Z2095" i="11"/>
  <c r="AH2095" i="11" s="1"/>
  <c r="AD1741" i="11"/>
  <c r="AI1741" i="11" s="1"/>
  <c r="AJ1741" i="11" s="1"/>
  <c r="Z1741" i="11"/>
  <c r="AH1741" i="11" s="1"/>
  <c r="Z2316" i="11"/>
  <c r="AH2316" i="11" s="1"/>
  <c r="AD2218" i="11"/>
  <c r="AI2218" i="11" s="1"/>
  <c r="AJ2218" i="11" s="1"/>
  <c r="Z2218" i="11"/>
  <c r="AH2218" i="11" s="1"/>
  <c r="AD2060" i="11"/>
  <c r="Z2060" i="11"/>
  <c r="Z1934" i="11"/>
  <c r="AH1934" i="11" s="1"/>
  <c r="AD1934" i="11"/>
  <c r="AI1934" i="11" s="1"/>
  <c r="AJ1934" i="11" s="1"/>
  <c r="Z2201" i="11"/>
  <c r="AH2201" i="11" s="1"/>
  <c r="AD2201" i="11"/>
  <c r="AI2201" i="11" s="1"/>
  <c r="AJ2201" i="11" s="1"/>
  <c r="Z1891" i="11"/>
  <c r="AD1891" i="11"/>
  <c r="Z1863" i="11"/>
  <c r="AH1863" i="11" s="1"/>
  <c r="AD1863" i="11"/>
  <c r="AI1863" i="11" s="1"/>
  <c r="AJ1863" i="11" s="1"/>
  <c r="Z1654" i="11"/>
  <c r="AH1654" i="11" s="1"/>
  <c r="AD1654" i="11"/>
  <c r="AI1654" i="11" s="1"/>
  <c r="AJ1654" i="11" s="1"/>
  <c r="Z1987" i="11"/>
  <c r="AD1987" i="11"/>
  <c r="AD1712" i="11"/>
  <c r="AI1712" i="11" s="1"/>
  <c r="AJ1712" i="11" s="1"/>
  <c r="Z1712" i="11"/>
  <c r="AH1712" i="11" s="1"/>
  <c r="AD1381" i="11"/>
  <c r="AI1381" i="11" s="1"/>
  <c r="AJ1381" i="11" s="1"/>
  <c r="Z1381" i="11"/>
  <c r="AH1381" i="11" s="1"/>
  <c r="Z1671" i="11"/>
  <c r="AH1671" i="11" s="1"/>
  <c r="Z1640" i="11"/>
  <c r="AH1640" i="11" s="1"/>
  <c r="AD1283" i="11"/>
  <c r="AI1283" i="11" s="1"/>
  <c r="AJ1283" i="11" s="1"/>
  <c r="AD1027" i="11"/>
  <c r="AI1027" i="11" s="1"/>
  <c r="AJ1027" i="11" s="1"/>
  <c r="Z1370" i="11"/>
  <c r="AH1370" i="11" s="1"/>
  <c r="AD1370" i="11"/>
  <c r="AI1370" i="11" s="1"/>
  <c r="AJ1370" i="11" s="1"/>
  <c r="AD1049" i="11"/>
  <c r="AI1049" i="11" s="1"/>
  <c r="AJ1049" i="11" s="1"/>
  <c r="Z1049" i="11"/>
  <c r="AH1049" i="11" s="1"/>
  <c r="AD1783" i="11"/>
  <c r="AI1783" i="11" s="1"/>
  <c r="AJ1783" i="11" s="1"/>
  <c r="AI1596" i="11"/>
  <c r="AJ1596" i="11" s="1"/>
  <c r="Z1194" i="11"/>
  <c r="AD1194" i="11"/>
  <c r="Z1002" i="11"/>
  <c r="AH1002" i="11" s="1"/>
  <c r="AD1002" i="11"/>
  <c r="AI1002" i="11" s="1"/>
  <c r="AJ1002" i="11" s="1"/>
  <c r="Z1663" i="11"/>
  <c r="AH1663" i="11" s="1"/>
  <c r="Z1485" i="11"/>
  <c r="AH1485" i="11" s="1"/>
  <c r="Z1306" i="11"/>
  <c r="AH1306" i="11" s="1"/>
  <c r="AD1306" i="11"/>
  <c r="AI1306" i="11" s="1"/>
  <c r="AJ1306" i="11" s="1"/>
  <c r="Z1291" i="11"/>
  <c r="AD1291" i="11"/>
  <c r="Z1131" i="11"/>
  <c r="AH1131" i="11" s="1"/>
  <c r="AD1131" i="11"/>
  <c r="AI1131" i="11" s="1"/>
  <c r="AJ1131" i="11" s="1"/>
  <c r="AD1249" i="11"/>
  <c r="AI1249" i="11" s="1"/>
  <c r="AJ1249" i="11" s="1"/>
  <c r="Z1249" i="11"/>
  <c r="AH1249" i="11" s="1"/>
  <c r="AD1178" i="11"/>
  <c r="AI1178" i="11" s="1"/>
  <c r="AJ1178" i="11" s="1"/>
  <c r="AD993" i="11"/>
  <c r="AI993" i="11" s="1"/>
  <c r="AJ993" i="11" s="1"/>
  <c r="Z993" i="11"/>
  <c r="AH993" i="11" s="1"/>
  <c r="Z1666" i="11"/>
  <c r="AH1666" i="11" s="1"/>
  <c r="AD1666" i="11"/>
  <c r="AI1666" i="11" s="1"/>
  <c r="AJ1666" i="11" s="1"/>
  <c r="AD1044" i="11"/>
  <c r="AI1044" i="11" s="1"/>
  <c r="AJ1044" i="11" s="1"/>
  <c r="Z1044" i="11"/>
  <c r="AH1044" i="11" s="1"/>
  <c r="AD1772" i="11"/>
  <c r="AI1772" i="11" s="1"/>
  <c r="AJ1772" i="11" s="1"/>
  <c r="Z1772" i="11"/>
  <c r="AH1772" i="11" s="1"/>
  <c r="AD640" i="11"/>
  <c r="AI640" i="11" s="1"/>
  <c r="AJ640" i="11" s="1"/>
  <c r="Z364" i="11"/>
  <c r="AH364" i="11" s="1"/>
  <c r="AD1107" i="11"/>
  <c r="AI1107" i="11" s="1"/>
  <c r="AJ1107" i="11" s="1"/>
  <c r="AD5591" i="11"/>
  <c r="AI5591" i="11" s="1"/>
  <c r="AJ5591" i="11" s="1"/>
  <c r="AD5511" i="11"/>
  <c r="AI5511" i="11" s="1"/>
  <c r="AJ5511" i="11" s="1"/>
  <c r="Z5511" i="11"/>
  <c r="AH5511" i="11" s="1"/>
  <c r="Z5404" i="11"/>
  <c r="AH5404" i="11" s="1"/>
  <c r="AD5626" i="11"/>
  <c r="AI5626" i="11" s="1"/>
  <c r="AJ5626" i="11" s="1"/>
  <c r="Z5626" i="11"/>
  <c r="AH5626" i="11" s="1"/>
  <c r="AD5599" i="11"/>
  <c r="AI5599" i="11" s="1"/>
  <c r="AJ5599" i="11" s="1"/>
  <c r="Z5599" i="11"/>
  <c r="AH5599" i="11" s="1"/>
  <c r="AD5632" i="11"/>
  <c r="AI5632" i="11" s="1"/>
  <c r="AJ5632" i="11" s="1"/>
  <c r="Z5632" i="11"/>
  <c r="AH5632" i="11" s="1"/>
  <c r="Z5578" i="11"/>
  <c r="AH5578" i="11" s="1"/>
  <c r="AD5576" i="11"/>
  <c r="AI5576" i="11" s="1"/>
  <c r="AJ5576" i="11" s="1"/>
  <c r="AD5526" i="11"/>
  <c r="AI5526" i="11" s="1"/>
  <c r="AJ5526" i="11" s="1"/>
  <c r="Z5526" i="11"/>
  <c r="AH5526" i="11" s="1"/>
  <c r="Z5528" i="11"/>
  <c r="AH5528" i="11" s="1"/>
  <c r="AD5528" i="11"/>
  <c r="AI5528" i="11" s="1"/>
  <c r="AJ5528" i="11" s="1"/>
  <c r="Z5481" i="11"/>
  <c r="AH5481" i="11" s="1"/>
  <c r="AD5481" i="11"/>
  <c r="AI5481" i="11" s="1"/>
  <c r="AJ5481" i="11" s="1"/>
  <c r="AD5423" i="11"/>
  <c r="AI5423" i="11" s="1"/>
  <c r="AJ5423" i="11" s="1"/>
  <c r="Z5423" i="11"/>
  <c r="AH5423" i="11" s="1"/>
  <c r="Z5361" i="11"/>
  <c r="AH5361" i="11" s="1"/>
  <c r="AD5361" i="11"/>
  <c r="AI5361" i="11" s="1"/>
  <c r="AJ5361" i="11" s="1"/>
  <c r="AD5451" i="11"/>
  <c r="AI5451" i="11" s="1"/>
  <c r="AJ5451" i="11" s="1"/>
  <c r="Z5451" i="11"/>
  <c r="AH5451" i="11" s="1"/>
  <c r="AD5338" i="11"/>
  <c r="AI5338" i="11" s="1"/>
  <c r="AJ5338" i="11" s="1"/>
  <c r="Z5338" i="11"/>
  <c r="AH5338" i="11" s="1"/>
  <c r="AD5339" i="11"/>
  <c r="AI5339" i="11" s="1"/>
  <c r="AJ5339" i="11" s="1"/>
  <c r="AI5268" i="11"/>
  <c r="AJ5268" i="11" s="1"/>
  <c r="AH5268" i="11"/>
  <c r="Z5259" i="11"/>
  <c r="AH5259" i="11" s="1"/>
  <c r="AD5259" i="11"/>
  <c r="AI5259" i="11" s="1"/>
  <c r="AJ5259" i="11" s="1"/>
  <c r="AD5217" i="11"/>
  <c r="AI5217" i="11" s="1"/>
  <c r="AJ5217" i="11" s="1"/>
  <c r="Z5217" i="11"/>
  <c r="AH5217" i="11" s="1"/>
  <c r="AD5162" i="11"/>
  <c r="AI5162" i="11" s="1"/>
  <c r="AJ5162" i="11" s="1"/>
  <c r="AD5141" i="11"/>
  <c r="AI5141" i="11" s="1"/>
  <c r="AJ5141" i="11" s="1"/>
  <c r="Z5141" i="11"/>
  <c r="AH5141" i="11" s="1"/>
  <c r="Z5129" i="11"/>
  <c r="AH5129" i="11" s="1"/>
  <c r="AD5129" i="11"/>
  <c r="AI5129" i="11" s="1"/>
  <c r="AJ5129" i="11" s="1"/>
  <c r="Z5056" i="11"/>
  <c r="AH5056" i="11" s="1"/>
  <c r="AD5056" i="11"/>
  <c r="AI5056" i="11" s="1"/>
  <c r="AJ5056" i="11" s="1"/>
  <c r="Z5082" i="11"/>
  <c r="AH5082" i="11" s="1"/>
  <c r="Z5117" i="11"/>
  <c r="AH5117" i="11" s="1"/>
  <c r="AD5117" i="11"/>
  <c r="AI5117" i="11" s="1"/>
  <c r="AJ5117" i="11" s="1"/>
  <c r="AI5040" i="11"/>
  <c r="AJ5040" i="11" s="1"/>
  <c r="AH5040" i="11"/>
  <c r="AD4961" i="11"/>
  <c r="AI4961" i="11" s="1"/>
  <c r="AJ4961" i="11" s="1"/>
  <c r="Z4961" i="11"/>
  <c r="AH4961" i="11" s="1"/>
  <c r="AD4960" i="11"/>
  <c r="AI4960" i="11" s="1"/>
  <c r="AJ4960" i="11" s="1"/>
  <c r="Z4960" i="11"/>
  <c r="AH4960" i="11" s="1"/>
  <c r="Z4893" i="11"/>
  <c r="AH4893" i="11" s="1"/>
  <c r="AD4893" i="11"/>
  <c r="AI4893" i="11" s="1"/>
  <c r="AJ4893" i="11" s="1"/>
  <c r="Z4887" i="11"/>
  <c r="AH4887" i="11" s="1"/>
  <c r="AD4751" i="11"/>
  <c r="AI4751" i="11" s="1"/>
  <c r="AJ4751" i="11" s="1"/>
  <c r="Z4751" i="11"/>
  <c r="AH4751" i="11" s="1"/>
  <c r="AD4734" i="11"/>
  <c r="AI4734" i="11" s="1"/>
  <c r="AJ4734" i="11" s="1"/>
  <c r="Z4734" i="11"/>
  <c r="AH4734" i="11" s="1"/>
  <c r="AD4659" i="11"/>
  <c r="AI4659" i="11" s="1"/>
  <c r="AJ4659" i="11" s="1"/>
  <c r="Z4659" i="11"/>
  <c r="AH4659" i="11" s="1"/>
  <c r="AD4601" i="11"/>
  <c r="AI4601" i="11" s="1"/>
  <c r="AJ4601" i="11" s="1"/>
  <c r="AD4622" i="11"/>
  <c r="AI4622" i="11" s="1"/>
  <c r="AJ4622" i="11" s="1"/>
  <c r="Z4622" i="11"/>
  <c r="AH4622" i="11" s="1"/>
  <c r="Z4561" i="11"/>
  <c r="AH4561" i="11" s="1"/>
  <c r="AD4561" i="11"/>
  <c r="AI4561" i="11" s="1"/>
  <c r="AJ4561" i="11" s="1"/>
  <c r="AD4452" i="11"/>
  <c r="AI4452" i="11" s="1"/>
  <c r="AJ4452" i="11" s="1"/>
  <c r="Z4452" i="11"/>
  <c r="AH4452" i="11" s="1"/>
  <c r="Z4492" i="11"/>
  <c r="AH4492" i="11" s="1"/>
  <c r="AH4447" i="11"/>
  <c r="AI4447" i="11"/>
  <c r="AJ4447" i="11" s="1"/>
  <c r="AH4351" i="11"/>
  <c r="AI4351" i="11"/>
  <c r="AJ4351" i="11" s="1"/>
  <c r="AD4484" i="11"/>
  <c r="AI4484" i="11" s="1"/>
  <c r="AJ4484" i="11" s="1"/>
  <c r="Z4484" i="11"/>
  <c r="AH4484" i="11" s="1"/>
  <c r="AD4308" i="11"/>
  <c r="AI4308" i="11" s="1"/>
  <c r="AJ4308" i="11" s="1"/>
  <c r="Z4308" i="11"/>
  <c r="AH4308" i="11" s="1"/>
  <c r="Z4352" i="11"/>
  <c r="AH4352" i="11" s="1"/>
  <c r="AD4352" i="11"/>
  <c r="AI4352" i="11" s="1"/>
  <c r="AJ4352" i="11" s="1"/>
  <c r="Z4348" i="11"/>
  <c r="AH4348" i="11" s="1"/>
  <c r="AD4348" i="11"/>
  <c r="AI4348" i="11" s="1"/>
  <c r="AJ4348" i="11" s="1"/>
  <c r="AD4329" i="11"/>
  <c r="AI4329" i="11" s="1"/>
  <c r="AJ4329" i="11" s="1"/>
  <c r="Z4329" i="11"/>
  <c r="AH4329" i="11" s="1"/>
  <c r="Z4208" i="11"/>
  <c r="AH4208" i="11" s="1"/>
  <c r="Z4121" i="11"/>
  <c r="AH4121" i="11" s="1"/>
  <c r="AD4121" i="11"/>
  <c r="AI4121" i="11" s="1"/>
  <c r="AJ4121" i="11" s="1"/>
  <c r="AD4199" i="11"/>
  <c r="AI4199" i="11" s="1"/>
  <c r="AJ4199" i="11" s="1"/>
  <c r="Z4199" i="11"/>
  <c r="AH4199" i="11" s="1"/>
  <c r="Z4226" i="11"/>
  <c r="AH4226" i="11" s="1"/>
  <c r="AD4226" i="11"/>
  <c r="AI4226" i="11" s="1"/>
  <c r="AJ4226" i="11" s="1"/>
  <c r="AD4120" i="11"/>
  <c r="AI4120" i="11" s="1"/>
  <c r="AJ4120" i="11" s="1"/>
  <c r="Z4120" i="11"/>
  <c r="AH4120" i="11" s="1"/>
  <c r="Z4021" i="11"/>
  <c r="AH4021" i="11" s="1"/>
  <c r="AD4021" i="11"/>
  <c r="AI4021" i="11" s="1"/>
  <c r="AJ4021" i="11" s="1"/>
  <c r="AD4075" i="11"/>
  <c r="AI4075" i="11" s="1"/>
  <c r="AJ4075" i="11" s="1"/>
  <c r="Z4075" i="11"/>
  <c r="AH4075" i="11" s="1"/>
  <c r="Z3964" i="11"/>
  <c r="AH3964" i="11" s="1"/>
  <c r="AD3964" i="11"/>
  <c r="AI3964" i="11" s="1"/>
  <c r="AJ3964" i="11" s="1"/>
  <c r="AD3843" i="11"/>
  <c r="AI3843" i="11" s="1"/>
  <c r="AJ3843" i="11" s="1"/>
  <c r="Z3843" i="11"/>
  <c r="AH3843" i="11" s="1"/>
  <c r="Z3724" i="11"/>
  <c r="AH3724" i="11" s="1"/>
  <c r="AD3724" i="11"/>
  <c r="AI3724" i="11" s="1"/>
  <c r="AJ3724" i="11" s="1"/>
  <c r="AD3602" i="11"/>
  <c r="AI3602" i="11" s="1"/>
  <c r="AJ3602" i="11" s="1"/>
  <c r="Z3602" i="11"/>
  <c r="AH3602" i="11" s="1"/>
  <c r="AD3906" i="11"/>
  <c r="AI3906" i="11" s="1"/>
  <c r="AJ3906" i="11" s="1"/>
  <c r="AD3672" i="11"/>
  <c r="AI3672" i="11" s="1"/>
  <c r="AJ3672" i="11" s="1"/>
  <c r="Z3672" i="11"/>
  <c r="AH3672" i="11" s="1"/>
  <c r="Z3877" i="11"/>
  <c r="AH3877" i="11" s="1"/>
  <c r="AD3877" i="11"/>
  <c r="AI3877" i="11" s="1"/>
  <c r="AJ3877" i="11" s="1"/>
  <c r="AD3671" i="11"/>
  <c r="AI3671" i="11" s="1"/>
  <c r="AJ3671" i="11" s="1"/>
  <c r="Z3671" i="11"/>
  <c r="AH3671" i="11" s="1"/>
  <c r="AD3579" i="11"/>
  <c r="AI3579" i="11" s="1"/>
  <c r="AJ3579" i="11" s="1"/>
  <c r="Z3579" i="11"/>
  <c r="AH3579" i="11" s="1"/>
  <c r="Z3785" i="11"/>
  <c r="AH3785" i="11" s="1"/>
  <c r="AD3785" i="11"/>
  <c r="AI3785" i="11" s="1"/>
  <c r="AJ3785" i="11" s="1"/>
  <c r="Z3588" i="11"/>
  <c r="AH3588" i="11" s="1"/>
  <c r="AD3588" i="11"/>
  <c r="AI3588" i="11" s="1"/>
  <c r="AJ3588" i="11" s="1"/>
  <c r="AD3774" i="11"/>
  <c r="AI3774" i="11" s="1"/>
  <c r="AJ3774" i="11" s="1"/>
  <c r="AD3694" i="11"/>
  <c r="AI3694" i="11" s="1"/>
  <c r="AJ3694" i="11" s="1"/>
  <c r="Z3694" i="11"/>
  <c r="AH3694" i="11" s="1"/>
  <c r="AD3615" i="11"/>
  <c r="AI3615" i="11" s="1"/>
  <c r="AJ3615" i="11" s="1"/>
  <c r="AH3490" i="11"/>
  <c r="AI3490" i="11"/>
  <c r="AJ3490" i="11" s="1"/>
  <c r="Z3430" i="11"/>
  <c r="AH3430" i="11" s="1"/>
  <c r="AD3430" i="11"/>
  <c r="AI3430" i="11" s="1"/>
  <c r="AJ3430" i="11" s="1"/>
  <c r="Z3465" i="11"/>
  <c r="AH3465" i="11" s="1"/>
  <c r="AD3465" i="11"/>
  <c r="AI3465" i="11" s="1"/>
  <c r="AJ3465" i="11" s="1"/>
  <c r="AD3428" i="11"/>
  <c r="AI3428" i="11" s="1"/>
  <c r="AJ3428" i="11" s="1"/>
  <c r="Z3428" i="11"/>
  <c r="AH3428" i="11" s="1"/>
  <c r="AD3303" i="11"/>
  <c r="AI3303" i="11" s="1"/>
  <c r="AJ3303" i="11" s="1"/>
  <c r="Z3303" i="11"/>
  <c r="AH3303" i="11" s="1"/>
  <c r="AD3196" i="11"/>
  <c r="AI3196" i="11" s="1"/>
  <c r="AJ3196" i="11" s="1"/>
  <c r="Z3196" i="11"/>
  <c r="AH3196" i="11" s="1"/>
  <c r="AD3259" i="11"/>
  <c r="AI3259" i="11" s="1"/>
  <c r="AJ3259" i="11" s="1"/>
  <c r="Z3259" i="11"/>
  <c r="AH3259" i="11" s="1"/>
  <c r="AD2840" i="11"/>
  <c r="AI2840" i="11" s="1"/>
  <c r="AJ2840" i="11" s="1"/>
  <c r="Z2840" i="11"/>
  <c r="AH2840" i="11" s="1"/>
  <c r="AD2808" i="11"/>
  <c r="Z2808" i="11"/>
  <c r="Z2746" i="11"/>
  <c r="AH2746" i="11" s="1"/>
  <c r="AD2746" i="11"/>
  <c r="AI2746" i="11" s="1"/>
  <c r="AJ2746" i="11" s="1"/>
  <c r="AD2906" i="11"/>
  <c r="AI2906" i="11" s="1"/>
  <c r="AJ2906" i="11" s="1"/>
  <c r="Z2906" i="11"/>
  <c r="AH2906" i="11" s="1"/>
  <c r="Z2630" i="11"/>
  <c r="AH2630" i="11" s="1"/>
  <c r="AH2552" i="11"/>
  <c r="AI2552" i="11"/>
  <c r="AJ2552" i="11" s="1"/>
  <c r="AI2877" i="11"/>
  <c r="AJ2877" i="11" s="1"/>
  <c r="AH2877" i="11"/>
  <c r="AI2398" i="11"/>
  <c r="AJ2398" i="11" s="1"/>
  <c r="AH2398" i="11"/>
  <c r="AD2771" i="11"/>
  <c r="AI2771" i="11" s="1"/>
  <c r="AJ2771" i="11" s="1"/>
  <c r="Z2771" i="11"/>
  <c r="AH2771" i="11" s="1"/>
  <c r="AD2684" i="11"/>
  <c r="AI2684" i="11" s="1"/>
  <c r="AJ2684" i="11" s="1"/>
  <c r="Z2684" i="11"/>
  <c r="AH2684" i="11" s="1"/>
  <c r="Z2756" i="11"/>
  <c r="AH2756" i="11" s="1"/>
  <c r="AD2756" i="11"/>
  <c r="AI2756" i="11" s="1"/>
  <c r="AJ2756" i="11" s="1"/>
  <c r="AD2828" i="11"/>
  <c r="AI2828" i="11" s="1"/>
  <c r="AJ2828" i="11" s="1"/>
  <c r="Z2828" i="11"/>
  <c r="AH2828" i="11" s="1"/>
  <c r="Z2483" i="11"/>
  <c r="AH2483" i="11" s="1"/>
  <c r="AD2483" i="11"/>
  <c r="AI2483" i="11" s="1"/>
  <c r="AJ2483" i="11" s="1"/>
  <c r="Z2123" i="11"/>
  <c r="AH2123" i="11" s="1"/>
  <c r="AD2123" i="11"/>
  <c r="AI2123" i="11" s="1"/>
  <c r="AJ2123" i="11" s="1"/>
  <c r="AI2502" i="11"/>
  <c r="AJ2502" i="11" s="1"/>
  <c r="AH2502" i="11"/>
  <c r="Z2682" i="11"/>
  <c r="AH2682" i="11" s="1"/>
  <c r="AD2682" i="11"/>
  <c r="AI2682" i="11" s="1"/>
  <c r="AJ2682" i="11" s="1"/>
  <c r="Z2454" i="11"/>
  <c r="AH2454" i="11" s="1"/>
  <c r="AD2454" i="11"/>
  <c r="AI2454" i="11" s="1"/>
  <c r="AJ2454" i="11" s="1"/>
  <c r="AD2539" i="11"/>
  <c r="AI2539" i="11" s="1"/>
  <c r="AJ2539" i="11" s="1"/>
  <c r="Z2539" i="11"/>
  <c r="AH2539" i="11" s="1"/>
  <c r="AD2204" i="11"/>
  <c r="Z2204" i="11"/>
  <c r="Z2373" i="11"/>
  <c r="AH2373" i="11" s="1"/>
  <c r="AD2194" i="11"/>
  <c r="AI2194" i="11" s="1"/>
  <c r="AJ2194" i="11" s="1"/>
  <c r="Z2194" i="11"/>
  <c r="AH2194" i="11" s="1"/>
  <c r="Z1854" i="11"/>
  <c r="AH1854" i="11" s="1"/>
  <c r="AD1854" i="11"/>
  <c r="AI1854" i="11" s="1"/>
  <c r="AJ1854" i="11" s="1"/>
  <c r="AD2229" i="11"/>
  <c r="AI2229" i="11" s="1"/>
  <c r="AJ2229" i="11" s="1"/>
  <c r="Z2229" i="11"/>
  <c r="AH2229" i="11" s="1"/>
  <c r="AD2084" i="11"/>
  <c r="AI2084" i="11" s="1"/>
  <c r="AJ2084" i="11" s="1"/>
  <c r="Z2084" i="11"/>
  <c r="AH2084" i="11" s="1"/>
  <c r="Z1882" i="11"/>
  <c r="AH1882" i="11" s="1"/>
  <c r="AD1882" i="11"/>
  <c r="AI1882" i="11" s="1"/>
  <c r="AJ1882" i="11" s="1"/>
  <c r="AD2112" i="11"/>
  <c r="AI2112" i="11" s="1"/>
  <c r="AJ2112" i="11" s="1"/>
  <c r="Z2112" i="11"/>
  <c r="AH2112" i="11" s="1"/>
  <c r="AD2000" i="11"/>
  <c r="AI2000" i="11" s="1"/>
  <c r="AJ2000" i="11" s="1"/>
  <c r="Z2000" i="11"/>
  <c r="AH2000" i="11" s="1"/>
  <c r="AD1559" i="11"/>
  <c r="AI1559" i="11" s="1"/>
  <c r="AJ1559" i="11" s="1"/>
  <c r="Z1559" i="11"/>
  <c r="AH1559" i="11" s="1"/>
  <c r="AD2345" i="11"/>
  <c r="AI2345" i="11" s="1"/>
  <c r="AJ2345" i="11" s="1"/>
  <c r="AD1725" i="11"/>
  <c r="AI1725" i="11" s="1"/>
  <c r="AJ1725" i="11" s="1"/>
  <c r="Z1725" i="11"/>
  <c r="AH1725" i="11" s="1"/>
  <c r="AD1551" i="11"/>
  <c r="AI1551" i="11" s="1"/>
  <c r="AJ1551" i="11" s="1"/>
  <c r="Z1551" i="11"/>
  <c r="AH1551" i="11" s="1"/>
  <c r="AD1535" i="11"/>
  <c r="AI1535" i="11" s="1"/>
  <c r="AJ1535" i="11" s="1"/>
  <c r="Z1535" i="11"/>
  <c r="AH1535" i="11" s="1"/>
  <c r="AD1519" i="11"/>
  <c r="AI1519" i="11" s="1"/>
  <c r="AJ1519" i="11" s="1"/>
  <c r="Z1519" i="11"/>
  <c r="AH1519" i="11" s="1"/>
  <c r="AD1491" i="11"/>
  <c r="AI1491" i="11" s="1"/>
  <c r="AJ1491" i="11" s="1"/>
  <c r="Z1491" i="11"/>
  <c r="AH1491" i="11" s="1"/>
  <c r="Z2185" i="11"/>
  <c r="AH2185" i="11" s="1"/>
  <c r="AD2185" i="11"/>
  <c r="AI2185" i="11" s="1"/>
  <c r="AJ2185" i="11" s="1"/>
  <c r="AD1660" i="11"/>
  <c r="AI1660" i="11" s="1"/>
  <c r="AJ1660" i="11" s="1"/>
  <c r="Z1660" i="11"/>
  <c r="AH1660" i="11" s="1"/>
  <c r="AD1405" i="11"/>
  <c r="AI1405" i="11" s="1"/>
  <c r="AJ1405" i="11" s="1"/>
  <c r="Z1405" i="11"/>
  <c r="AH1405" i="11" s="1"/>
  <c r="AD1379" i="11"/>
  <c r="AI1379" i="11" s="1"/>
  <c r="AJ1379" i="11" s="1"/>
  <c r="Z1379" i="11"/>
  <c r="AH1379" i="11" s="1"/>
  <c r="Z1266" i="11"/>
  <c r="AH1266" i="11" s="1"/>
  <c r="AD1266" i="11"/>
  <c r="AI1266" i="11" s="1"/>
  <c r="AJ1266" i="11" s="1"/>
  <c r="Z1509" i="11"/>
  <c r="AH1509" i="11" s="1"/>
  <c r="Z1454" i="11"/>
  <c r="AH1454" i="11" s="1"/>
  <c r="AD1454" i="11"/>
  <c r="AI1454" i="11" s="1"/>
  <c r="AJ1454" i="11" s="1"/>
  <c r="AD1055" i="11"/>
  <c r="AI1055" i="11" s="1"/>
  <c r="AJ1055" i="11" s="1"/>
  <c r="Z1055" i="11"/>
  <c r="AH1055" i="11" s="1"/>
  <c r="AD1813" i="11"/>
  <c r="AI1813" i="11" s="1"/>
  <c r="AJ1813" i="11" s="1"/>
  <c r="Z1813" i="11"/>
  <c r="AH1813" i="11" s="1"/>
  <c r="AD1781" i="11"/>
  <c r="AI1781" i="11" s="1"/>
  <c r="AJ1781" i="11" s="1"/>
  <c r="Z1781" i="11"/>
  <c r="AH1781" i="11" s="1"/>
  <c r="AD1126" i="11"/>
  <c r="AI1126" i="11" s="1"/>
  <c r="AJ1126" i="11" s="1"/>
  <c r="Z1126" i="11"/>
  <c r="AH1126" i="11" s="1"/>
  <c r="Z1003" i="11"/>
  <c r="AH1003" i="11" s="1"/>
  <c r="AD1003" i="11"/>
  <c r="AI1003" i="11" s="1"/>
  <c r="AJ1003" i="11" s="1"/>
  <c r="AD1242" i="11"/>
  <c r="AI1242" i="11" s="1"/>
  <c r="AJ1242" i="11" s="1"/>
  <c r="AH986" i="11"/>
  <c r="AI986" i="11"/>
  <c r="AJ986" i="11" s="1"/>
  <c r="AD826" i="11"/>
  <c r="Z826" i="11"/>
  <c r="AH779" i="11"/>
  <c r="AI779" i="11"/>
  <c r="AJ779" i="11" s="1"/>
  <c r="Z16" i="11"/>
  <c r="AH16" i="11" s="1"/>
  <c r="AD16" i="11"/>
  <c r="AI16" i="11" s="1"/>
  <c r="AJ16" i="11" s="1"/>
  <c r="AD1077" i="11"/>
  <c r="AI1077" i="11" s="1"/>
  <c r="AJ1077" i="11" s="1"/>
  <c r="Z1077" i="11"/>
  <c r="AH1077" i="11" s="1"/>
  <c r="AH83" i="11"/>
  <c r="AI83" i="11"/>
  <c r="AJ83" i="11" s="1"/>
  <c r="AI981" i="11"/>
  <c r="AJ981" i="11" s="1"/>
  <c r="AH981" i="11"/>
  <c r="AD545" i="11"/>
  <c r="Z545" i="11"/>
  <c r="Z500" i="11"/>
  <c r="AH500" i="11" s="1"/>
  <c r="AD500" i="11"/>
  <c r="AI500" i="11" s="1"/>
  <c r="AJ500" i="11" s="1"/>
  <c r="Z484" i="11"/>
  <c r="AD484" i="11"/>
  <c r="Z456" i="11"/>
  <c r="AH456" i="11" s="1"/>
  <c r="AD456" i="11"/>
  <c r="AI456" i="11" s="1"/>
  <c r="AJ456" i="11" s="1"/>
  <c r="Z424" i="11"/>
  <c r="AH424" i="11" s="1"/>
  <c r="AD424" i="11"/>
  <c r="AI424" i="11" s="1"/>
  <c r="AJ424" i="11" s="1"/>
  <c r="Z392" i="11"/>
  <c r="AH392" i="11" s="1"/>
  <c r="AD392" i="11"/>
  <c r="AI392" i="11" s="1"/>
  <c r="AJ392" i="11" s="1"/>
  <c r="Z360" i="11"/>
  <c r="AH360" i="11" s="1"/>
  <c r="AD360" i="11"/>
  <c r="AI360" i="11" s="1"/>
  <c r="AJ360" i="11" s="1"/>
  <c r="AD332" i="11"/>
  <c r="AI332" i="11" s="1"/>
  <c r="AJ332" i="11" s="1"/>
  <c r="Z332" i="11"/>
  <c r="AH332" i="11" s="1"/>
  <c r="Z300" i="11"/>
  <c r="AD300" i="11"/>
  <c r="Z268" i="11"/>
  <c r="AH268" i="11" s="1"/>
  <c r="AD268" i="11"/>
  <c r="AI268" i="11" s="1"/>
  <c r="AJ268" i="11" s="1"/>
  <c r="Z236" i="11"/>
  <c r="AH236" i="11" s="1"/>
  <c r="AD236" i="11"/>
  <c r="AI236" i="11" s="1"/>
  <c r="AJ236" i="11" s="1"/>
  <c r="Z204" i="11"/>
  <c r="AH204" i="11" s="1"/>
  <c r="AD204" i="11"/>
  <c r="AI204" i="11" s="1"/>
  <c r="AJ204" i="11" s="1"/>
  <c r="Z167" i="11"/>
  <c r="AH167" i="11" s="1"/>
  <c r="AD167" i="11"/>
  <c r="AI167" i="11" s="1"/>
  <c r="AJ167" i="11" s="1"/>
  <c r="Z72" i="11"/>
  <c r="AH72" i="11" s="1"/>
  <c r="AD72" i="11"/>
  <c r="AI72" i="11" s="1"/>
  <c r="AJ72" i="11" s="1"/>
  <c r="Z24" i="11"/>
  <c r="AH24" i="11" s="1"/>
  <c r="AD24" i="11"/>
  <c r="AI24" i="11" s="1"/>
  <c r="AJ24" i="11" s="1"/>
  <c r="Z11" i="11"/>
  <c r="AH11" i="11" s="1"/>
  <c r="AD11" i="11"/>
  <c r="AI11" i="11" s="1"/>
  <c r="AJ11" i="11" s="1"/>
  <c r="AD638" i="11"/>
  <c r="AI638" i="11" s="1"/>
  <c r="AJ638" i="11" s="1"/>
  <c r="AD541" i="11"/>
  <c r="AI541" i="11" s="1"/>
  <c r="AJ541" i="11" s="1"/>
  <c r="AD1344" i="11"/>
  <c r="AI1344" i="11" s="1"/>
  <c r="AJ1344" i="11" s="1"/>
  <c r="Z1190" i="11"/>
  <c r="AH1190" i="11" s="1"/>
  <c r="Z1091" i="11"/>
  <c r="AH1091" i="11" s="1"/>
  <c r="AD931" i="11"/>
  <c r="AI931" i="11" s="1"/>
  <c r="AJ931" i="11" s="1"/>
  <c r="Z854" i="11"/>
  <c r="AH854" i="11" s="1"/>
  <c r="Z597" i="11"/>
  <c r="AH597" i="11" s="1"/>
  <c r="AD597" i="11"/>
  <c r="AI597" i="11" s="1"/>
  <c r="AJ597" i="11" s="1"/>
  <c r="AD508" i="11"/>
  <c r="AI508" i="11" s="1"/>
  <c r="AJ508" i="11" s="1"/>
  <c r="Z508" i="11"/>
  <c r="AH508" i="11" s="1"/>
  <c r="Z657" i="11"/>
  <c r="AH657" i="11" s="1"/>
  <c r="Z510" i="11"/>
  <c r="AH510" i="11" s="1"/>
  <c r="Z1563" i="11"/>
  <c r="AD1075" i="11"/>
  <c r="AD875" i="11"/>
  <c r="AI875" i="11" s="1"/>
  <c r="AJ875" i="11" s="1"/>
  <c r="Z849" i="11"/>
  <c r="AH849" i="11" s="1"/>
  <c r="Z806" i="11"/>
  <c r="AH806" i="11" s="1"/>
  <c r="Z790" i="11"/>
  <c r="AH790" i="11" s="1"/>
  <c r="Z774" i="11"/>
  <c r="AH774" i="11" s="1"/>
  <c r="Z691" i="11"/>
  <c r="AH691" i="11" s="1"/>
  <c r="Z436" i="11"/>
  <c r="AH436" i="11" s="1"/>
  <c r="Z420" i="11"/>
  <c r="AH420" i="11" s="1"/>
  <c r="Z404" i="11"/>
  <c r="AH404" i="11" s="1"/>
  <c r="Z388" i="11"/>
  <c r="AH388" i="11" s="1"/>
  <c r="Z372" i="11"/>
  <c r="AH372" i="11" s="1"/>
  <c r="Z356" i="11"/>
  <c r="AH356" i="11" s="1"/>
  <c r="Z304" i="11"/>
  <c r="AH304" i="11" s="1"/>
  <c r="Z264" i="11"/>
  <c r="AH264" i="11" s="1"/>
  <c r="Z216" i="11"/>
  <c r="AH216" i="11" s="1"/>
  <c r="Z180" i="11"/>
  <c r="AH180" i="11" s="1"/>
  <c r="AD12" i="11"/>
  <c r="AI12" i="11" s="1"/>
  <c r="AJ12" i="11" s="1"/>
  <c r="Z1319" i="11"/>
  <c r="AH1319" i="11" s="1"/>
  <c r="Z690" i="11"/>
  <c r="AH690" i="11" s="1"/>
  <c r="AD579" i="11"/>
  <c r="AI579" i="11" s="1"/>
  <c r="AJ579" i="11" s="1"/>
  <c r="Z827" i="11"/>
  <c r="Z746" i="11"/>
  <c r="AH746" i="11" s="1"/>
  <c r="AD746" i="11"/>
  <c r="AI746" i="11" s="1"/>
  <c r="AJ746" i="11" s="1"/>
  <c r="AD713" i="11"/>
  <c r="AI713" i="11" s="1"/>
  <c r="AJ713" i="11" s="1"/>
  <c r="Z646" i="11"/>
  <c r="AH646" i="11" s="1"/>
  <c r="Z511" i="11"/>
  <c r="AH511" i="11" s="1"/>
  <c r="Z84" i="11"/>
  <c r="AH84" i="11" s="1"/>
  <c r="Z52" i="11"/>
  <c r="AH52" i="11" s="1"/>
  <c r="AD61" i="11"/>
  <c r="Z61" i="11"/>
  <c r="AD751" i="11"/>
  <c r="AI751" i="11" s="1"/>
  <c r="AJ751" i="11" s="1"/>
  <c r="AD516" i="11"/>
  <c r="AI516" i="11" s="1"/>
  <c r="AJ516" i="11" s="1"/>
  <c r="Z516" i="11"/>
  <c r="AH516" i="11" s="1"/>
  <c r="AD465" i="11"/>
  <c r="AI465" i="11" s="1"/>
  <c r="AJ465" i="11" s="1"/>
  <c r="Z465" i="11"/>
  <c r="AH465" i="11" s="1"/>
  <c r="AD165" i="11"/>
  <c r="AI165" i="11" s="1"/>
  <c r="AJ165" i="11" s="1"/>
  <c r="Z165" i="11"/>
  <c r="AH165" i="11" s="1"/>
  <c r="AD591" i="11"/>
  <c r="AI591" i="11" s="1"/>
  <c r="AJ591" i="11" s="1"/>
  <c r="AD548" i="11"/>
  <c r="AI548" i="11" s="1"/>
  <c r="AJ548" i="11" s="1"/>
  <c r="Z548" i="11"/>
  <c r="AH548" i="11" s="1"/>
  <c r="AD507" i="11"/>
  <c r="AI507" i="11" s="1"/>
  <c r="AJ507" i="11" s="1"/>
  <c r="AD29" i="11"/>
  <c r="AI29" i="11" s="1"/>
  <c r="AJ29" i="11" s="1"/>
  <c r="Z29" i="11"/>
  <c r="AH29" i="11" s="1"/>
  <c r="Z877" i="11"/>
  <c r="AH877" i="11" s="1"/>
  <c r="Z851" i="11"/>
  <c r="AH851" i="11" s="1"/>
  <c r="Z779" i="11"/>
  <c r="Z661" i="11"/>
  <c r="AH661" i="11" s="1"/>
  <c r="AD521" i="11"/>
  <c r="AI521" i="11" s="1"/>
  <c r="AJ521" i="11" s="1"/>
  <c r="AD97" i="11"/>
  <c r="AI97" i="11" s="1"/>
  <c r="AJ97" i="11" s="1"/>
  <c r="Z97" i="11"/>
  <c r="AH97" i="11" s="1"/>
  <c r="Z998" i="11"/>
  <c r="AH998" i="11" s="1"/>
  <c r="Z637" i="11"/>
  <c r="AH637" i="11" s="1"/>
  <c r="AD571" i="11"/>
  <c r="AI571" i="11" s="1"/>
  <c r="AJ571" i="11" s="1"/>
  <c r="AD481" i="11"/>
  <c r="Z481" i="11"/>
  <c r="AD927" i="11"/>
  <c r="AI927" i="11" s="1"/>
  <c r="AJ927" i="11" s="1"/>
  <c r="AD731" i="11"/>
  <c r="AI731" i="11" s="1"/>
  <c r="AJ731" i="11" s="1"/>
  <c r="AD643" i="11"/>
  <c r="AD613" i="11"/>
  <c r="AI613" i="11" s="1"/>
  <c r="AJ613" i="11" s="1"/>
  <c r="Z36" i="11"/>
  <c r="AH36" i="11" s="1"/>
  <c r="Z791" i="11"/>
  <c r="AH791" i="11" s="1"/>
  <c r="AD739" i="11"/>
  <c r="AI739" i="11" s="1"/>
  <c r="AJ739" i="11" s="1"/>
  <c r="Z581" i="11"/>
  <c r="AH581" i="11" s="1"/>
  <c r="Z554" i="11"/>
  <c r="AH554" i="11" s="1"/>
  <c r="AD554" i="11"/>
  <c r="AI554" i="11" s="1"/>
  <c r="AJ554" i="11" s="1"/>
  <c r="AD469" i="11"/>
  <c r="Z469" i="11"/>
  <c r="AD413" i="11"/>
  <c r="AI413" i="11" s="1"/>
  <c r="AJ413" i="11" s="1"/>
  <c r="Z413" i="11"/>
  <c r="AH413" i="11" s="1"/>
  <c r="AD393" i="11"/>
  <c r="AI393" i="11" s="1"/>
  <c r="AJ393" i="11" s="1"/>
  <c r="Z393" i="11"/>
  <c r="AH393" i="11" s="1"/>
  <c r="AD361" i="11"/>
  <c r="AI361" i="11" s="1"/>
  <c r="AJ361" i="11" s="1"/>
  <c r="Z361" i="11"/>
  <c r="AH361" i="11" s="1"/>
  <c r="AD321" i="11"/>
  <c r="AI321" i="11" s="1"/>
  <c r="AJ321" i="11" s="1"/>
  <c r="Z321" i="11"/>
  <c r="AH321" i="11" s="1"/>
  <c r="AD309" i="11"/>
  <c r="AI309" i="11" s="1"/>
  <c r="AJ309" i="11" s="1"/>
  <c r="Z309" i="11"/>
  <c r="AH309" i="11" s="1"/>
  <c r="AD289" i="11"/>
  <c r="Z289" i="11"/>
  <c r="AD269" i="11"/>
  <c r="AI269" i="11" s="1"/>
  <c r="AJ269" i="11" s="1"/>
  <c r="Z269" i="11"/>
  <c r="AH269" i="11" s="1"/>
  <c r="AD221" i="11"/>
  <c r="AI221" i="11" s="1"/>
  <c r="AJ221" i="11" s="1"/>
  <c r="Z221" i="11"/>
  <c r="AH221" i="11" s="1"/>
  <c r="AD3" i="11"/>
  <c r="AI3" i="11" s="1"/>
  <c r="AJ3" i="11" s="1"/>
  <c r="AD260" i="11"/>
  <c r="AI260" i="11" s="1"/>
  <c r="AJ260" i="11" s="1"/>
  <c r="AD184" i="11"/>
  <c r="Z140" i="11"/>
  <c r="AH140" i="11" s="1"/>
  <c r="AD457" i="11"/>
  <c r="AI457" i="11" s="1"/>
  <c r="AJ457" i="11" s="1"/>
  <c r="Z457" i="11"/>
  <c r="AH457" i="11" s="1"/>
  <c r="AD85" i="11"/>
  <c r="AI85" i="11" s="1"/>
  <c r="AJ85" i="11" s="1"/>
  <c r="Z85" i="11"/>
  <c r="AH85" i="11" s="1"/>
  <c r="Z587" i="11"/>
  <c r="AH587" i="11" s="1"/>
  <c r="AI384" i="11"/>
  <c r="AJ384" i="11" s="1"/>
  <c r="Z5016" i="11"/>
  <c r="AH5016" i="11" s="1"/>
  <c r="AD5016" i="11"/>
  <c r="AI5016" i="11" s="1"/>
  <c r="AJ5016" i="11" s="1"/>
  <c r="Z5015" i="11"/>
  <c r="AH5015" i="11" s="1"/>
  <c r="AD5015" i="11"/>
  <c r="AI5015" i="11" s="1"/>
  <c r="AJ5015" i="11" s="1"/>
  <c r="AD4890" i="11"/>
  <c r="AI4890" i="11" s="1"/>
  <c r="AJ4890" i="11" s="1"/>
  <c r="Z4890" i="11"/>
  <c r="AH4890" i="11" s="1"/>
  <c r="AD4882" i="11"/>
  <c r="AI4882" i="11" s="1"/>
  <c r="AJ4882" i="11" s="1"/>
  <c r="Z4882" i="11"/>
  <c r="AH4882" i="11" s="1"/>
  <c r="AD4874" i="11"/>
  <c r="AI4874" i="11" s="1"/>
  <c r="AJ4874" i="11" s="1"/>
  <c r="Z4874" i="11"/>
  <c r="AH4874" i="11" s="1"/>
  <c r="AD4866" i="11"/>
  <c r="AI4866" i="11" s="1"/>
  <c r="AJ4866" i="11" s="1"/>
  <c r="Z4866" i="11"/>
  <c r="AH4866" i="11" s="1"/>
  <c r="AD4869" i="11"/>
  <c r="Z4869" i="11"/>
  <c r="AD4710" i="11"/>
  <c r="AI4710" i="11" s="1"/>
  <c r="AJ4710" i="11" s="1"/>
  <c r="Z4710" i="11"/>
  <c r="AH4710" i="11" s="1"/>
  <c r="AD4830" i="11"/>
  <c r="AI4830" i="11" s="1"/>
  <c r="AJ4830" i="11" s="1"/>
  <c r="Z4830" i="11"/>
  <c r="AH4830" i="11" s="1"/>
  <c r="AD4563" i="11"/>
  <c r="AI4563" i="11" s="1"/>
  <c r="AJ4563" i="11" s="1"/>
  <c r="Z4563" i="11"/>
  <c r="AH4563" i="11" s="1"/>
  <c r="AD4840" i="11"/>
  <c r="AI4840" i="11" s="1"/>
  <c r="AJ4840" i="11" s="1"/>
  <c r="AD4634" i="11"/>
  <c r="AI4634" i="11" s="1"/>
  <c r="AJ4634" i="11" s="1"/>
  <c r="Z4634" i="11"/>
  <c r="AH4634" i="11" s="1"/>
  <c r="AD4543" i="11"/>
  <c r="AI4543" i="11" s="1"/>
  <c r="AJ4543" i="11" s="1"/>
  <c r="Z4543" i="11"/>
  <c r="AH4543" i="11" s="1"/>
  <c r="AD4606" i="11"/>
  <c r="AI4606" i="11" s="1"/>
  <c r="AJ4606" i="11" s="1"/>
  <c r="Z4606" i="11"/>
  <c r="AH4606" i="11" s="1"/>
  <c r="AD4721" i="11"/>
  <c r="AI4721" i="11" s="1"/>
  <c r="AJ4721" i="11" s="1"/>
  <c r="Z4593" i="11"/>
  <c r="AH4593" i="11" s="1"/>
  <c r="AD4593" i="11"/>
  <c r="AI4593" i="11" s="1"/>
  <c r="AJ4593" i="11" s="1"/>
  <c r="Z4577" i="11"/>
  <c r="AD4577" i="11"/>
  <c r="Z4533" i="11"/>
  <c r="AD4533" i="11"/>
  <c r="AD4544" i="11"/>
  <c r="AI4544" i="11" s="1"/>
  <c r="AJ4544" i="11" s="1"/>
  <c r="Z4555" i="11"/>
  <c r="AD4442" i="11"/>
  <c r="Z4442" i="11"/>
  <c r="AD4418" i="11"/>
  <c r="AI4418" i="11" s="1"/>
  <c r="AJ4418" i="11" s="1"/>
  <c r="AD4399" i="11"/>
  <c r="AI4399" i="11" s="1"/>
  <c r="AJ4399" i="11" s="1"/>
  <c r="Z4399" i="11"/>
  <c r="AH4399" i="11" s="1"/>
  <c r="AD4513" i="11"/>
  <c r="AI4513" i="11" s="1"/>
  <c r="AJ4513" i="11" s="1"/>
  <c r="AD4311" i="11"/>
  <c r="AI4311" i="11" s="1"/>
  <c r="AJ4311" i="11" s="1"/>
  <c r="Z4311" i="11"/>
  <c r="AH4311" i="11" s="1"/>
  <c r="Z4360" i="11"/>
  <c r="AH4360" i="11" s="1"/>
  <c r="AD4360" i="11"/>
  <c r="AI4360" i="11" s="1"/>
  <c r="AJ4360" i="11" s="1"/>
  <c r="AD4353" i="11"/>
  <c r="AI4353" i="11" s="1"/>
  <c r="AJ4353" i="11" s="1"/>
  <c r="Z4353" i="11"/>
  <c r="AH4353" i="11" s="1"/>
  <c r="AD4341" i="11"/>
  <c r="AI4341" i="11" s="1"/>
  <c r="AJ4341" i="11" s="1"/>
  <c r="Z4341" i="11"/>
  <c r="AH4341" i="11" s="1"/>
  <c r="AD4317" i="11"/>
  <c r="AI4317" i="11" s="1"/>
  <c r="AJ4317" i="11" s="1"/>
  <c r="AD4560" i="11"/>
  <c r="AI4560" i="11" s="1"/>
  <c r="AJ4560" i="11" s="1"/>
  <c r="Z4364" i="11"/>
  <c r="AH4364" i="11" s="1"/>
  <c r="AD4364" i="11"/>
  <c r="AI4364" i="11" s="1"/>
  <c r="AJ4364" i="11" s="1"/>
  <c r="AD4306" i="11"/>
  <c r="Z4306" i="11"/>
  <c r="AD4381" i="11"/>
  <c r="AI4381" i="11" s="1"/>
  <c r="AJ4381" i="11" s="1"/>
  <c r="Z4381" i="11"/>
  <c r="AH4381" i="11" s="1"/>
  <c r="Z4335" i="11"/>
  <c r="AH4335" i="11" s="1"/>
  <c r="AD4335" i="11"/>
  <c r="AI4335" i="11" s="1"/>
  <c r="AJ4335" i="11" s="1"/>
  <c r="AD4292" i="11"/>
  <c r="AI4292" i="11" s="1"/>
  <c r="AJ4292" i="11" s="1"/>
  <c r="AD4227" i="11"/>
  <c r="Z4227" i="11"/>
  <c r="AD4131" i="11"/>
  <c r="AI4131" i="11" s="1"/>
  <c r="AJ4131" i="11" s="1"/>
  <c r="Z4131" i="11"/>
  <c r="AH4131" i="11" s="1"/>
  <c r="AD4231" i="11"/>
  <c r="AI4231" i="11" s="1"/>
  <c r="AJ4231" i="11" s="1"/>
  <c r="Z4231" i="11"/>
  <c r="AH4231" i="11" s="1"/>
  <c r="Z4222" i="11"/>
  <c r="AH4222" i="11" s="1"/>
  <c r="AD4222" i="11"/>
  <c r="AI4222" i="11" s="1"/>
  <c r="AJ4222" i="11" s="1"/>
  <c r="Z4258" i="11"/>
  <c r="AH4258" i="11" s="1"/>
  <c r="AD4258" i="11"/>
  <c r="AI4258" i="11" s="1"/>
  <c r="AJ4258" i="11" s="1"/>
  <c r="AD4154" i="11"/>
  <c r="AI4154" i="11" s="1"/>
  <c r="AJ4154" i="11" s="1"/>
  <c r="AD4216" i="11"/>
  <c r="AI4216" i="11" s="1"/>
  <c r="AJ4216" i="11" s="1"/>
  <c r="Z4216" i="11"/>
  <c r="AH4216" i="11" s="1"/>
  <c r="AD3934" i="11"/>
  <c r="Z3934" i="11"/>
  <c r="Z4054" i="11"/>
  <c r="AH4054" i="11" s="1"/>
  <c r="AD4054" i="11"/>
  <c r="AI4054" i="11" s="1"/>
  <c r="AJ4054" i="11" s="1"/>
  <c r="Z4003" i="11"/>
  <c r="AD4003" i="11"/>
  <c r="Z3995" i="11"/>
  <c r="AH3995" i="11" s="1"/>
  <c r="AD3995" i="11"/>
  <c r="AI3995" i="11" s="1"/>
  <c r="AJ3995" i="11" s="1"/>
  <c r="Z3987" i="11"/>
  <c r="AH3987" i="11" s="1"/>
  <c r="AD3987" i="11"/>
  <c r="AI3987" i="11" s="1"/>
  <c r="AJ3987" i="11" s="1"/>
  <c r="Z3833" i="11"/>
  <c r="AH3833" i="11" s="1"/>
  <c r="AD3833" i="11"/>
  <c r="AI3833" i="11" s="1"/>
  <c r="AJ3833" i="11" s="1"/>
  <c r="Z3757" i="11"/>
  <c r="AH3757" i="11" s="1"/>
  <c r="AD3757" i="11"/>
  <c r="AI3757" i="11" s="1"/>
  <c r="AJ3757" i="11" s="1"/>
  <c r="AD4027" i="11"/>
  <c r="AI4027" i="11" s="1"/>
  <c r="AJ4027" i="11" s="1"/>
  <c r="Z3885" i="11"/>
  <c r="AH3885" i="11" s="1"/>
  <c r="AD3885" i="11"/>
  <c r="AI3885" i="11" s="1"/>
  <c r="AJ3885" i="11" s="1"/>
  <c r="Z3831" i="11"/>
  <c r="AH3831" i="11" s="1"/>
  <c r="Z3805" i="11"/>
  <c r="AH3805" i="11" s="1"/>
  <c r="AD3805" i="11"/>
  <c r="AI3805" i="11" s="1"/>
  <c r="AJ3805" i="11" s="1"/>
  <c r="AD3627" i="11"/>
  <c r="AI3627" i="11" s="1"/>
  <c r="AJ3627" i="11" s="1"/>
  <c r="Z3627" i="11"/>
  <c r="AH3627" i="11" s="1"/>
  <c r="AD3611" i="11"/>
  <c r="AI3611" i="11" s="1"/>
  <c r="AJ3611" i="11" s="1"/>
  <c r="Z3611" i="11"/>
  <c r="AH3611" i="11" s="1"/>
  <c r="Z3905" i="11"/>
  <c r="AH3905" i="11" s="1"/>
  <c r="Z3820" i="11"/>
  <c r="AH3820" i="11" s="1"/>
  <c r="AD3820" i="11"/>
  <c r="AI3820" i="11" s="1"/>
  <c r="AJ3820" i="11" s="1"/>
  <c r="Z3804" i="11"/>
  <c r="AH3804" i="11" s="1"/>
  <c r="AD3804" i="11"/>
  <c r="AI3804" i="11" s="1"/>
  <c r="AJ3804" i="11" s="1"/>
  <c r="AD3711" i="11"/>
  <c r="AI3711" i="11" s="1"/>
  <c r="AJ3711" i="11" s="1"/>
  <c r="Z3711" i="11"/>
  <c r="AH3711" i="11" s="1"/>
  <c r="Z3825" i="11"/>
  <c r="AH3825" i="11" s="1"/>
  <c r="AD3825" i="11"/>
  <c r="AI3825" i="11" s="1"/>
  <c r="AJ3825" i="11" s="1"/>
  <c r="AD3780" i="11"/>
  <c r="AI3780" i="11" s="1"/>
  <c r="AJ3780" i="11" s="1"/>
  <c r="Z3837" i="11"/>
  <c r="AH3837" i="11" s="1"/>
  <c r="AD3837" i="11"/>
  <c r="AI3837" i="11" s="1"/>
  <c r="AJ3837" i="11" s="1"/>
  <c r="Z3761" i="11"/>
  <c r="AH3761" i="11" s="1"/>
  <c r="AD3761" i="11"/>
  <c r="AI3761" i="11" s="1"/>
  <c r="AJ3761" i="11" s="1"/>
  <c r="Z3541" i="11"/>
  <c r="AH3541" i="11" s="1"/>
  <c r="AD3541" i="11"/>
  <c r="AI3541" i="11" s="1"/>
  <c r="AJ3541" i="11" s="1"/>
  <c r="AH3530" i="11"/>
  <c r="AI3530" i="11"/>
  <c r="AJ3530" i="11" s="1"/>
  <c r="AD3447" i="11"/>
  <c r="AI3447" i="11" s="1"/>
  <c r="AJ3447" i="11" s="1"/>
  <c r="Z3447" i="11"/>
  <c r="AH3447" i="11" s="1"/>
  <c r="AD3540" i="11"/>
  <c r="AI3540" i="11" s="1"/>
  <c r="AJ3540" i="11" s="1"/>
  <c r="Z3540" i="11"/>
  <c r="AH3540" i="11" s="1"/>
  <c r="Z3492" i="11"/>
  <c r="AH3492" i="11" s="1"/>
  <c r="Z3953" i="11"/>
  <c r="AH3953" i="11" s="1"/>
  <c r="Z3537" i="11"/>
  <c r="AH3537" i="11" s="1"/>
  <c r="AD3537" i="11"/>
  <c r="AI3537" i="11" s="1"/>
  <c r="AJ3537" i="11" s="1"/>
  <c r="Z3425" i="11"/>
  <c r="AH3425" i="11" s="1"/>
  <c r="AD3425" i="11"/>
  <c r="AI3425" i="11" s="1"/>
  <c r="AJ3425" i="11" s="1"/>
  <c r="Z3396" i="11"/>
  <c r="AH3396" i="11" s="1"/>
  <c r="Z3576" i="11"/>
  <c r="AH3576" i="11" s="1"/>
  <c r="Z3662" i="11"/>
  <c r="AH3662" i="11" s="1"/>
  <c r="AD3662" i="11"/>
  <c r="AI3662" i="11" s="1"/>
  <c r="AJ3662" i="11" s="1"/>
  <c r="AD3362" i="11"/>
  <c r="Z3509" i="11"/>
  <c r="AH3509" i="11" s="1"/>
  <c r="AD3509" i="11"/>
  <c r="AI3509" i="11" s="1"/>
  <c r="AJ3509" i="11" s="1"/>
  <c r="Z3493" i="11"/>
  <c r="AH3493" i="11" s="1"/>
  <c r="AD3493" i="11"/>
  <c r="AI3493" i="11" s="1"/>
  <c r="AJ3493" i="11" s="1"/>
  <c r="Z3477" i="11"/>
  <c r="AH3477" i="11" s="1"/>
  <c r="AD3477" i="11"/>
  <c r="AI3477" i="11" s="1"/>
  <c r="AJ3477" i="11" s="1"/>
  <c r="Z3323" i="11"/>
  <c r="Z3271" i="11"/>
  <c r="AH3271" i="11" s="1"/>
  <c r="Z3322" i="11"/>
  <c r="AH3322" i="11" s="1"/>
  <c r="AD3239" i="11"/>
  <c r="AI3239" i="11" s="1"/>
  <c r="AJ3239" i="11" s="1"/>
  <c r="Z3239" i="11"/>
  <c r="AH3239" i="11" s="1"/>
  <c r="AD3216" i="11"/>
  <c r="AI3216" i="11" s="1"/>
  <c r="AJ3216" i="11" s="1"/>
  <c r="Z3216" i="11"/>
  <c r="AH3216" i="11" s="1"/>
  <c r="AD3204" i="11"/>
  <c r="AI3204" i="11" s="1"/>
  <c r="AJ3204" i="11" s="1"/>
  <c r="Z3204" i="11"/>
  <c r="AH3204" i="11" s="1"/>
  <c r="AD3124" i="11"/>
  <c r="AI3124" i="11" s="1"/>
  <c r="AJ3124" i="11" s="1"/>
  <c r="Z3124" i="11"/>
  <c r="AH3124" i="11" s="1"/>
  <c r="AD3092" i="11"/>
  <c r="AI3092" i="11" s="1"/>
  <c r="AJ3092" i="11" s="1"/>
  <c r="Z3092" i="11"/>
  <c r="AH3092" i="11" s="1"/>
  <c r="Z3313" i="11"/>
  <c r="AH3313" i="11" s="1"/>
  <c r="AD3313" i="11"/>
  <c r="AI3313" i="11" s="1"/>
  <c r="AJ3313" i="11" s="1"/>
  <c r="Z3113" i="11"/>
  <c r="AD3113" i="11"/>
  <c r="AD3136" i="11"/>
  <c r="AI3136" i="11" s="1"/>
  <c r="AJ3136" i="11" s="1"/>
  <c r="Z3136" i="11"/>
  <c r="AH3136" i="11" s="1"/>
  <c r="Z3442" i="11"/>
  <c r="AH3442" i="11" s="1"/>
  <c r="AD3168" i="11"/>
  <c r="AI3168" i="11" s="1"/>
  <c r="AJ3168" i="11" s="1"/>
  <c r="Z3168" i="11"/>
  <c r="AH3168" i="11" s="1"/>
  <c r="AD3154" i="11"/>
  <c r="AD3236" i="11"/>
  <c r="AI3236" i="11" s="1"/>
  <c r="AJ3236" i="11" s="1"/>
  <c r="Z3103" i="11"/>
  <c r="AH3103" i="11" s="1"/>
  <c r="AD3414" i="11"/>
  <c r="AI3414" i="11" s="1"/>
  <c r="AJ3414" i="11" s="1"/>
  <c r="Z3414" i="11"/>
  <c r="AH3414" i="11" s="1"/>
  <c r="Z3306" i="11"/>
  <c r="AH3306" i="11" s="1"/>
  <c r="AD2868" i="11"/>
  <c r="AI2868" i="11" s="1"/>
  <c r="AJ2868" i="11" s="1"/>
  <c r="Z2868" i="11"/>
  <c r="AH2868" i="11" s="1"/>
  <c r="AD2836" i="11"/>
  <c r="AI2836" i="11" s="1"/>
  <c r="AJ2836" i="11" s="1"/>
  <c r="Z2836" i="11"/>
  <c r="AH2836" i="11" s="1"/>
  <c r="AD2825" i="11"/>
  <c r="AI2825" i="11" s="1"/>
  <c r="AJ2825" i="11" s="1"/>
  <c r="AD2655" i="11"/>
  <c r="AI2655" i="11" s="1"/>
  <c r="AJ2655" i="11" s="1"/>
  <c r="Z2655" i="11"/>
  <c r="AH2655" i="11" s="1"/>
  <c r="Z2896" i="11"/>
  <c r="AH2896" i="11" s="1"/>
  <c r="AD2896" i="11"/>
  <c r="AI2896" i="11" s="1"/>
  <c r="AJ2896" i="11" s="1"/>
  <c r="AD2731" i="11"/>
  <c r="AI2731" i="11" s="1"/>
  <c r="AJ2731" i="11" s="1"/>
  <c r="Z2731" i="11"/>
  <c r="AH2731" i="11" s="1"/>
  <c r="AD2788" i="11"/>
  <c r="AI2788" i="11" s="1"/>
  <c r="AJ2788" i="11" s="1"/>
  <c r="AD2792" i="11"/>
  <c r="AI2792" i="11" s="1"/>
  <c r="AJ2792" i="11" s="1"/>
  <c r="Z3079" i="11"/>
  <c r="AH3079" i="11" s="1"/>
  <c r="AD3079" i="11"/>
  <c r="AI3079" i="11" s="1"/>
  <c r="AJ3079" i="11" s="1"/>
  <c r="Z2915" i="11"/>
  <c r="AH2915" i="11" s="1"/>
  <c r="Z2796" i="11"/>
  <c r="AH2796" i="11" s="1"/>
  <c r="AD2796" i="11"/>
  <c r="AI2796" i="11" s="1"/>
  <c r="AJ2796" i="11" s="1"/>
  <c r="AD2694" i="11"/>
  <c r="AI2694" i="11" s="1"/>
  <c r="AJ2694" i="11" s="1"/>
  <c r="Z2694" i="11"/>
  <c r="AH2694" i="11" s="1"/>
  <c r="Z2652" i="11"/>
  <c r="AH2652" i="11" s="1"/>
  <c r="AD2652" i="11"/>
  <c r="AI2652" i="11" s="1"/>
  <c r="AJ2652" i="11" s="1"/>
  <c r="Z3095" i="11"/>
  <c r="AH3095" i="11" s="1"/>
  <c r="AD3095" i="11"/>
  <c r="AI3095" i="11" s="1"/>
  <c r="AJ3095" i="11" s="1"/>
  <c r="AH2831" i="11"/>
  <c r="AI2831" i="11"/>
  <c r="AJ2831" i="11" s="1"/>
  <c r="Z2740" i="11"/>
  <c r="AH2740" i="11" s="1"/>
  <c r="AD3122" i="11"/>
  <c r="AI3122" i="11" s="1"/>
  <c r="AJ3122" i="11" s="1"/>
  <c r="Z2947" i="11"/>
  <c r="AH2947" i="11" s="1"/>
  <c r="AD2530" i="11"/>
  <c r="AI2530" i="11" s="1"/>
  <c r="AJ2530" i="11" s="1"/>
  <c r="Z2530" i="11"/>
  <c r="AH2530" i="11" s="1"/>
  <c r="AD3125" i="11"/>
  <c r="AD3005" i="11"/>
  <c r="AI3005" i="11" s="1"/>
  <c r="AJ3005" i="11" s="1"/>
  <c r="AD2850" i="11"/>
  <c r="AI2850" i="11" s="1"/>
  <c r="AJ2850" i="11" s="1"/>
  <c r="AI2547" i="11"/>
  <c r="AJ2547" i="11" s="1"/>
  <c r="AD2498" i="11"/>
  <c r="AI2498" i="11" s="1"/>
  <c r="AJ2498" i="11" s="1"/>
  <c r="Z2498" i="11"/>
  <c r="AH2498" i="11" s="1"/>
  <c r="AD2466" i="11"/>
  <c r="AI2466" i="11" s="1"/>
  <c r="AJ2466" i="11" s="1"/>
  <c r="Z2466" i="11"/>
  <c r="AH2466" i="11" s="1"/>
  <c r="AD2434" i="11"/>
  <c r="Z2434" i="11"/>
  <c r="AD2402" i="11"/>
  <c r="AI2402" i="11" s="1"/>
  <c r="AJ2402" i="11" s="1"/>
  <c r="Z2402" i="11"/>
  <c r="AH2402" i="11" s="1"/>
  <c r="AD3174" i="11"/>
  <c r="AI3174" i="11" s="1"/>
  <c r="AJ3174" i="11" s="1"/>
  <c r="Z3001" i="11"/>
  <c r="AH3001" i="11" s="1"/>
  <c r="AD3098" i="11"/>
  <c r="AI3098" i="11" s="1"/>
  <c r="AJ3098" i="11" s="1"/>
  <c r="Z2830" i="11"/>
  <c r="AH2830" i="11" s="1"/>
  <c r="AD2830" i="11"/>
  <c r="AI2830" i="11" s="1"/>
  <c r="AJ2830" i="11" s="1"/>
  <c r="AD2644" i="11"/>
  <c r="AI2644" i="11" s="1"/>
  <c r="AJ2644" i="11" s="1"/>
  <c r="Z2644" i="11"/>
  <c r="AH2644" i="11" s="1"/>
  <c r="AD2649" i="11"/>
  <c r="AI2649" i="11" s="1"/>
  <c r="AJ2649" i="11" s="1"/>
  <c r="Z2607" i="11"/>
  <c r="AH2607" i="11" s="1"/>
  <c r="Z2422" i="11"/>
  <c r="AH2422" i="11" s="1"/>
  <c r="AD2422" i="11"/>
  <c r="AI2422" i="11" s="1"/>
  <c r="AJ2422" i="11" s="1"/>
  <c r="AI2412" i="11"/>
  <c r="AJ2412" i="11" s="1"/>
  <c r="AH2412" i="11"/>
  <c r="AD2736" i="11"/>
  <c r="AI2736" i="11" s="1"/>
  <c r="AJ2736" i="11" s="1"/>
  <c r="Z2736" i="11"/>
  <c r="AH2736" i="11" s="1"/>
  <c r="Z2925" i="11"/>
  <c r="AH2925" i="11" s="1"/>
  <c r="AD2925" i="11"/>
  <c r="AI2925" i="11" s="1"/>
  <c r="AJ2925" i="11" s="1"/>
  <c r="AD2516" i="11"/>
  <c r="AI2516" i="11" s="1"/>
  <c r="AJ2516" i="11" s="1"/>
  <c r="Z2398" i="11"/>
  <c r="Z2776" i="11"/>
  <c r="AH2776" i="11" s="1"/>
  <c r="AD2389" i="11"/>
  <c r="AD2564" i="11"/>
  <c r="AD2385" i="11"/>
  <c r="AI2385" i="11" s="1"/>
  <c r="AJ2385" i="11" s="1"/>
  <c r="AH2268" i="11"/>
  <c r="AI2268" i="11"/>
  <c r="AJ2268" i="11" s="1"/>
  <c r="AD2085" i="11"/>
  <c r="AI2085" i="11" s="1"/>
  <c r="AJ2085" i="11" s="1"/>
  <c r="Z2085" i="11"/>
  <c r="AH2085" i="11" s="1"/>
  <c r="AD2072" i="11"/>
  <c r="AI2072" i="11" s="1"/>
  <c r="AJ2072" i="11" s="1"/>
  <c r="Z2072" i="11"/>
  <c r="AH2072" i="11" s="1"/>
  <c r="Z1970" i="11"/>
  <c r="AH1970" i="11" s="1"/>
  <c r="AD1970" i="11"/>
  <c r="AI1970" i="11" s="1"/>
  <c r="AJ1970" i="11" s="1"/>
  <c r="Z2266" i="11"/>
  <c r="AH2266" i="11" s="1"/>
  <c r="AD2005" i="11"/>
  <c r="AI2005" i="11" s="1"/>
  <c r="AJ2005" i="11" s="1"/>
  <c r="Z2005" i="11"/>
  <c r="AH2005" i="11" s="1"/>
  <c r="AD1932" i="11"/>
  <c r="AI1932" i="11" s="1"/>
  <c r="AJ1932" i="11" s="1"/>
  <c r="Z1932" i="11"/>
  <c r="AH1932" i="11" s="1"/>
  <c r="AD2357" i="11"/>
  <c r="AI2357" i="11" s="1"/>
  <c r="AJ2357" i="11" s="1"/>
  <c r="AD2173" i="11"/>
  <c r="AI2173" i="11" s="1"/>
  <c r="AJ2173" i="11" s="1"/>
  <c r="AD2161" i="11"/>
  <c r="AI2161" i="11" s="1"/>
  <c r="AJ2161" i="11" s="1"/>
  <c r="Z2161" i="11"/>
  <c r="AH2161" i="11" s="1"/>
  <c r="AD2065" i="11"/>
  <c r="AI2065" i="11" s="1"/>
  <c r="AJ2065" i="11" s="1"/>
  <c r="Z2065" i="11"/>
  <c r="AH2065" i="11" s="1"/>
  <c r="AD2039" i="11"/>
  <c r="AI2039" i="11" s="1"/>
  <c r="AJ2039" i="11" s="1"/>
  <c r="AD2033" i="11"/>
  <c r="AI2033" i="11" s="1"/>
  <c r="AJ2033" i="11" s="1"/>
  <c r="Z2033" i="11"/>
  <c r="AH2033" i="11" s="1"/>
  <c r="AD1980" i="11"/>
  <c r="AI1980" i="11" s="1"/>
  <c r="AJ1980" i="11" s="1"/>
  <c r="Z1980" i="11"/>
  <c r="AH1980" i="11" s="1"/>
  <c r="AD1925" i="11"/>
  <c r="AI1925" i="11" s="1"/>
  <c r="AJ1925" i="11" s="1"/>
  <c r="Z1925" i="11"/>
  <c r="AH1925" i="11" s="1"/>
  <c r="AD2191" i="11"/>
  <c r="AI2191" i="11" s="1"/>
  <c r="AJ2191" i="11" s="1"/>
  <c r="AD1881" i="11"/>
  <c r="AI1881" i="11" s="1"/>
  <c r="AJ1881" i="11" s="1"/>
  <c r="Z1881" i="11"/>
  <c r="AH1881" i="11" s="1"/>
  <c r="AD2321" i="11"/>
  <c r="AI2321" i="11" s="1"/>
  <c r="AJ2321" i="11" s="1"/>
  <c r="AD2221" i="11"/>
  <c r="AI2221" i="11" s="1"/>
  <c r="AJ2221" i="11" s="1"/>
  <c r="Z2221" i="11"/>
  <c r="AH2221" i="11" s="1"/>
  <c r="AD2215" i="11"/>
  <c r="AI2215" i="11" s="1"/>
  <c r="AJ2215" i="11" s="1"/>
  <c r="Z1935" i="11"/>
  <c r="AH1935" i="11" s="1"/>
  <c r="AD1790" i="11"/>
  <c r="AI1790" i="11" s="1"/>
  <c r="AJ1790" i="11" s="1"/>
  <c r="AD1759" i="11"/>
  <c r="AI1759" i="11" s="1"/>
  <c r="AJ1759" i="11" s="1"/>
  <c r="AD2461" i="11"/>
  <c r="AI2461" i="11" s="1"/>
  <c r="AJ2461" i="11" s="1"/>
  <c r="Z2461" i="11"/>
  <c r="AH2461" i="11" s="1"/>
  <c r="AD2336" i="11"/>
  <c r="AI2336" i="11" s="1"/>
  <c r="AJ2336" i="11" s="1"/>
  <c r="AD2288" i="11"/>
  <c r="AI2288" i="11" s="1"/>
  <c r="AJ2288" i="11" s="1"/>
  <c r="AD2933" i="11"/>
  <c r="AI2933" i="11" s="1"/>
  <c r="AJ2933" i="11" s="1"/>
  <c r="Z2933" i="11"/>
  <c r="AH2933" i="11" s="1"/>
  <c r="Z2435" i="11"/>
  <c r="AH2435" i="11" s="1"/>
  <c r="AD2435" i="11"/>
  <c r="AI2435" i="11" s="1"/>
  <c r="AJ2435" i="11" s="1"/>
  <c r="AD2379" i="11"/>
  <c r="AI2379" i="11" s="1"/>
  <c r="AJ2379" i="11" s="1"/>
  <c r="Z2379" i="11"/>
  <c r="AH2379" i="11" s="1"/>
  <c r="Z2169" i="11"/>
  <c r="AH2169" i="11" s="1"/>
  <c r="AD2169" i="11"/>
  <c r="AI2169" i="11" s="1"/>
  <c r="AJ2169" i="11" s="1"/>
  <c r="AD2156" i="11"/>
  <c r="AI2156" i="11" s="1"/>
  <c r="AJ2156" i="11" s="1"/>
  <c r="Z2156" i="11"/>
  <c r="AH2156" i="11" s="1"/>
  <c r="AD2089" i="11"/>
  <c r="AI2089" i="11" s="1"/>
  <c r="AJ2089" i="11" s="1"/>
  <c r="Z2089" i="11"/>
  <c r="AH2089" i="11" s="1"/>
  <c r="AD1976" i="11"/>
  <c r="AI1976" i="11" s="1"/>
  <c r="AJ1976" i="11" s="1"/>
  <c r="Z1976" i="11"/>
  <c r="AH1976" i="11" s="1"/>
  <c r="AD2280" i="11"/>
  <c r="AI2280" i="11" s="1"/>
  <c r="AJ2280" i="11" s="1"/>
  <c r="AD2222" i="11"/>
  <c r="AI2222" i="11" s="1"/>
  <c r="AJ2222" i="11" s="1"/>
  <c r="Z2180" i="11"/>
  <c r="AH2180" i="11" s="1"/>
  <c r="AD2020" i="11"/>
  <c r="AI2020" i="11" s="1"/>
  <c r="AJ2020" i="11" s="1"/>
  <c r="Z2020" i="11"/>
  <c r="AH2020" i="11" s="1"/>
  <c r="AD1828" i="11"/>
  <c r="AI1828" i="11" s="1"/>
  <c r="AJ1828" i="11" s="1"/>
  <c r="Z1828" i="11"/>
  <c r="AH1828" i="11" s="1"/>
  <c r="Z1766" i="11"/>
  <c r="AD1766" i="11"/>
  <c r="AD1696" i="11"/>
  <c r="AI1696" i="11" s="1"/>
  <c r="AJ1696" i="11" s="1"/>
  <c r="Z1696" i="11"/>
  <c r="AH1696" i="11" s="1"/>
  <c r="AD1636" i="11"/>
  <c r="AI1636" i="11" s="1"/>
  <c r="AJ1636" i="11" s="1"/>
  <c r="Z1636" i="11"/>
  <c r="AH1636" i="11" s="1"/>
  <c r="AD1583" i="11"/>
  <c r="AI1583" i="11" s="1"/>
  <c r="AJ1583" i="11" s="1"/>
  <c r="Z1583" i="11"/>
  <c r="AH1583" i="11" s="1"/>
  <c r="AD1531" i="11"/>
  <c r="AI1531" i="11" s="1"/>
  <c r="AJ1531" i="11" s="1"/>
  <c r="Z1531" i="11"/>
  <c r="AH1531" i="11" s="1"/>
  <c r="AD1515" i="11"/>
  <c r="AI1515" i="11" s="1"/>
  <c r="AJ1515" i="11" s="1"/>
  <c r="Z1515" i="11"/>
  <c r="AH1515" i="11" s="1"/>
  <c r="AD1483" i="11"/>
  <c r="AI1483" i="11" s="1"/>
  <c r="AJ1483" i="11" s="1"/>
  <c r="Z1483" i="11"/>
  <c r="AH1483" i="11" s="1"/>
  <c r="AD1549" i="11"/>
  <c r="AI1549" i="11" s="1"/>
  <c r="AJ1549" i="11" s="1"/>
  <c r="Z1549" i="11"/>
  <c r="AH1549" i="11" s="1"/>
  <c r="Z1778" i="11"/>
  <c r="AH1778" i="11" s="1"/>
  <c r="AD1778" i="11"/>
  <c r="AI1778" i="11" s="1"/>
  <c r="AJ1778" i="11" s="1"/>
  <c r="Z1626" i="11"/>
  <c r="AH1626" i="11" s="1"/>
  <c r="Z2003" i="11"/>
  <c r="AH2003" i="11" s="1"/>
  <c r="AD2003" i="11"/>
  <c r="AI2003" i="11" s="1"/>
  <c r="AJ2003" i="11" s="1"/>
  <c r="Z1963" i="11"/>
  <c r="AH1963" i="11" s="1"/>
  <c r="AD1963" i="11"/>
  <c r="AI1963" i="11" s="1"/>
  <c r="AJ1963" i="11" s="1"/>
  <c r="AD1864" i="11"/>
  <c r="AI1864" i="11" s="1"/>
  <c r="AJ1864" i="11" s="1"/>
  <c r="Z1864" i="11"/>
  <c r="AH1864" i="11" s="1"/>
  <c r="AD1685" i="11"/>
  <c r="AI1685" i="11" s="1"/>
  <c r="AJ1685" i="11" s="1"/>
  <c r="Z1685" i="11"/>
  <c r="AH1685" i="11" s="1"/>
  <c r="Z1734" i="11"/>
  <c r="AD1734" i="11"/>
  <c r="Z1597" i="11"/>
  <c r="AH1597" i="11" s="1"/>
  <c r="AD1597" i="11"/>
  <c r="AI1597" i="11" s="1"/>
  <c r="AJ1597" i="11" s="1"/>
  <c r="AD1255" i="11"/>
  <c r="AI1255" i="11" s="1"/>
  <c r="AJ1255" i="11" s="1"/>
  <c r="Z1255" i="11"/>
  <c r="AH1255" i="11" s="1"/>
  <c r="AD1175" i="11"/>
  <c r="Z1175" i="11"/>
  <c r="AD1111" i="11"/>
  <c r="AI1111" i="11" s="1"/>
  <c r="AJ1111" i="11" s="1"/>
  <c r="Z1111" i="11"/>
  <c r="AH1111" i="11" s="1"/>
  <c r="AD1047" i="11"/>
  <c r="AI1047" i="11" s="1"/>
  <c r="AJ1047" i="11" s="1"/>
  <c r="Z1047" i="11"/>
  <c r="AH1047" i="11" s="1"/>
  <c r="Z1706" i="11"/>
  <c r="AH1706" i="11" s="1"/>
  <c r="AD1706" i="11"/>
  <c r="AI1706" i="11" s="1"/>
  <c r="AJ1706" i="11" s="1"/>
  <c r="AD1644" i="11"/>
  <c r="AI1644" i="11" s="1"/>
  <c r="AJ1644" i="11" s="1"/>
  <c r="Z1644" i="11"/>
  <c r="AH1644" i="11" s="1"/>
  <c r="AD1628" i="11"/>
  <c r="Z1628" i="11"/>
  <c r="AD1484" i="11"/>
  <c r="AI1484" i="11" s="1"/>
  <c r="AJ1484" i="11" s="1"/>
  <c r="Z1484" i="11"/>
  <c r="AH1484" i="11" s="1"/>
  <c r="AD1453" i="11"/>
  <c r="Z1453" i="11"/>
  <c r="AD1404" i="11"/>
  <c r="AI1404" i="11" s="1"/>
  <c r="AJ1404" i="11" s="1"/>
  <c r="Z1404" i="11"/>
  <c r="AH1404" i="11" s="1"/>
  <c r="AD1380" i="11"/>
  <c r="AI1380" i="11" s="1"/>
  <c r="AJ1380" i="11" s="1"/>
  <c r="Z1380" i="11"/>
  <c r="AH1380" i="11" s="1"/>
  <c r="AD1357" i="11"/>
  <c r="AI1357" i="11" s="1"/>
  <c r="AJ1357" i="11" s="1"/>
  <c r="Z1357" i="11"/>
  <c r="AH1357" i="11" s="1"/>
  <c r="AD1348" i="11"/>
  <c r="AI1348" i="11" s="1"/>
  <c r="AJ1348" i="11" s="1"/>
  <c r="Z1348" i="11"/>
  <c r="AH1348" i="11" s="1"/>
  <c r="AD1325" i="11"/>
  <c r="AI1325" i="11" s="1"/>
  <c r="AJ1325" i="11" s="1"/>
  <c r="Z1325" i="11"/>
  <c r="AH1325" i="11" s="1"/>
  <c r="AD1316" i="11"/>
  <c r="AI1316" i="11" s="1"/>
  <c r="AJ1316" i="11" s="1"/>
  <c r="Z1316" i="11"/>
  <c r="AH1316" i="11" s="1"/>
  <c r="AD1277" i="11"/>
  <c r="Z1277" i="11"/>
  <c r="AD1149" i="11"/>
  <c r="AI1149" i="11" s="1"/>
  <c r="AJ1149" i="11" s="1"/>
  <c r="Z1149" i="11"/>
  <c r="AH1149" i="11" s="1"/>
  <c r="AD1768" i="11"/>
  <c r="AI1768" i="11" s="1"/>
  <c r="AJ1768" i="11" s="1"/>
  <c r="Z1768" i="11"/>
  <c r="AH1768" i="11" s="1"/>
  <c r="AD1757" i="11"/>
  <c r="AI1757" i="11" s="1"/>
  <c r="AJ1757" i="11" s="1"/>
  <c r="Z1757" i="11"/>
  <c r="AH1757" i="11" s="1"/>
  <c r="AD1561" i="11"/>
  <c r="AI1561" i="11" s="1"/>
  <c r="AJ1561" i="11" s="1"/>
  <c r="Z1710" i="11"/>
  <c r="AH1710" i="11" s="1"/>
  <c r="AD1710" i="11"/>
  <c r="AI1710" i="11" s="1"/>
  <c r="AJ1710" i="11" s="1"/>
  <c r="AD1665" i="11"/>
  <c r="AI1665" i="11" s="1"/>
  <c r="AJ1665" i="11" s="1"/>
  <c r="Z1665" i="11"/>
  <c r="AH1665" i="11" s="1"/>
  <c r="AD1465" i="11"/>
  <c r="AI1465" i="11" s="1"/>
  <c r="AJ1465" i="11" s="1"/>
  <c r="AD1387" i="11"/>
  <c r="Z1387" i="11"/>
  <c r="Z1378" i="11"/>
  <c r="AH1378" i="11" s="1"/>
  <c r="AD1378" i="11"/>
  <c r="AI1378" i="11" s="1"/>
  <c r="AJ1378" i="11" s="1"/>
  <c r="AD1355" i="11"/>
  <c r="AI1355" i="11" s="1"/>
  <c r="AJ1355" i="11" s="1"/>
  <c r="Z1355" i="11"/>
  <c r="AH1355" i="11" s="1"/>
  <c r="Z1346" i="11"/>
  <c r="AH1346" i="11" s="1"/>
  <c r="AD1346" i="11"/>
  <c r="AI1346" i="11" s="1"/>
  <c r="AJ1346" i="11" s="1"/>
  <c r="AD1323" i="11"/>
  <c r="AI1323" i="11" s="1"/>
  <c r="AJ1323" i="11" s="1"/>
  <c r="Z1323" i="11"/>
  <c r="AH1323" i="11" s="1"/>
  <c r="Z1314" i="11"/>
  <c r="AH1314" i="11" s="1"/>
  <c r="AD1314" i="11"/>
  <c r="AI1314" i="11" s="1"/>
  <c r="AJ1314" i="11" s="1"/>
  <c r="AD1241" i="11"/>
  <c r="Z1241" i="11"/>
  <c r="Z1218" i="11"/>
  <c r="AH1218" i="11" s="1"/>
  <c r="AD1218" i="11"/>
  <c r="AI1218" i="11" s="1"/>
  <c r="AJ1218" i="11" s="1"/>
  <c r="Z1106" i="11"/>
  <c r="AH1106" i="11" s="1"/>
  <c r="AD1106" i="11"/>
  <c r="AI1106" i="11" s="1"/>
  <c r="AJ1106" i="11" s="1"/>
  <c r="Z1090" i="11"/>
  <c r="AD1090" i="11"/>
  <c r="Z1010" i="11"/>
  <c r="AH1010" i="11" s="1"/>
  <c r="AD1010" i="11"/>
  <c r="AI1010" i="11" s="1"/>
  <c r="AJ1010" i="11" s="1"/>
  <c r="AD889" i="11"/>
  <c r="AI889" i="11" s="1"/>
  <c r="AJ889" i="11" s="1"/>
  <c r="Z889" i="11"/>
  <c r="AH889" i="11" s="1"/>
  <c r="Z1824" i="11"/>
  <c r="AH1824" i="11" s="1"/>
  <c r="AD1796" i="11"/>
  <c r="AI1796" i="11" s="1"/>
  <c r="AJ1796" i="11" s="1"/>
  <c r="Z1796" i="11"/>
  <c r="AH1796" i="11" s="1"/>
  <c r="Z1676" i="11"/>
  <c r="AH1676" i="11" s="1"/>
  <c r="AD1655" i="11"/>
  <c r="AD1617" i="11"/>
  <c r="AI1617" i="11" s="1"/>
  <c r="AJ1617" i="11" s="1"/>
  <c r="AD1023" i="11"/>
  <c r="AI1023" i="11" s="1"/>
  <c r="AJ1023" i="11" s="1"/>
  <c r="AD1593" i="11"/>
  <c r="AI1593" i="11" s="1"/>
  <c r="AJ1593" i="11" s="1"/>
  <c r="AD1501" i="11"/>
  <c r="AD1236" i="11"/>
  <c r="AI1236" i="11" s="1"/>
  <c r="AJ1236" i="11" s="1"/>
  <c r="Z1236" i="11"/>
  <c r="AH1236" i="11" s="1"/>
  <c r="Z1195" i="11"/>
  <c r="AH1195" i="11" s="1"/>
  <c r="AD1195" i="11"/>
  <c r="AI1195" i="11" s="1"/>
  <c r="AJ1195" i="11" s="1"/>
  <c r="Z1163" i="11"/>
  <c r="AH1163" i="11" s="1"/>
  <c r="AD1163" i="11"/>
  <c r="AI1163" i="11" s="1"/>
  <c r="AJ1163" i="11" s="1"/>
  <c r="Z1051" i="11"/>
  <c r="AH1051" i="11" s="1"/>
  <c r="AD1051" i="11"/>
  <c r="AI1051" i="11" s="1"/>
  <c r="AJ1051" i="11" s="1"/>
  <c r="Z955" i="11"/>
  <c r="AH955" i="11" s="1"/>
  <c r="AD955" i="11"/>
  <c r="AI955" i="11" s="1"/>
  <c r="AJ955" i="11" s="1"/>
  <c r="AD1845" i="11"/>
  <c r="AI1845" i="11" s="1"/>
  <c r="AJ1845" i="11" s="1"/>
  <c r="Z1845" i="11"/>
  <c r="AH1845" i="11" s="1"/>
  <c r="AD1708" i="11"/>
  <c r="AI1708" i="11" s="1"/>
  <c r="AJ1708" i="11" s="1"/>
  <c r="Z1708" i="11"/>
  <c r="AH1708" i="11" s="1"/>
  <c r="AD1608" i="11"/>
  <c r="AI1608" i="11" s="1"/>
  <c r="AJ1608" i="11" s="1"/>
  <c r="Z1608" i="11"/>
  <c r="AH1608" i="11" s="1"/>
  <c r="Z1567" i="11"/>
  <c r="AH1567" i="11" s="1"/>
  <c r="AD1567" i="11"/>
  <c r="AI1567" i="11" s="1"/>
  <c r="AJ1567" i="11" s="1"/>
  <c r="AD1513" i="11"/>
  <c r="AI1513" i="11" s="1"/>
  <c r="AJ1513" i="11" s="1"/>
  <c r="AD1431" i="11"/>
  <c r="AI1431" i="11" s="1"/>
  <c r="AJ1431" i="11" s="1"/>
  <c r="AD1422" i="11"/>
  <c r="AI1422" i="11" s="1"/>
  <c r="AJ1422" i="11" s="1"/>
  <c r="AD1399" i="11"/>
  <c r="AI1399" i="11" s="1"/>
  <c r="AJ1399" i="11" s="1"/>
  <c r="AD1367" i="11"/>
  <c r="AI1367" i="11" s="1"/>
  <c r="AJ1367" i="11" s="1"/>
  <c r="Z1704" i="11"/>
  <c r="AH1704" i="11" s="1"/>
  <c r="AD1286" i="11"/>
  <c r="AI1286" i="11" s="1"/>
  <c r="AJ1286" i="11" s="1"/>
  <c r="Z954" i="11"/>
  <c r="AH954" i="11" s="1"/>
  <c r="AD954" i="11"/>
  <c r="AI954" i="11" s="1"/>
  <c r="AJ954" i="11" s="1"/>
  <c r="AD825" i="11"/>
  <c r="AI825" i="11" s="1"/>
  <c r="AJ825" i="11" s="1"/>
  <c r="Z825" i="11"/>
  <c r="AH825" i="11" s="1"/>
  <c r="AD772" i="11"/>
  <c r="AI772" i="11" s="1"/>
  <c r="AJ772" i="11" s="1"/>
  <c r="Z772" i="11"/>
  <c r="AH772" i="11" s="1"/>
  <c r="AD756" i="11"/>
  <c r="Z756" i="11"/>
  <c r="AD1028" i="11"/>
  <c r="AI1028" i="11" s="1"/>
  <c r="AJ1028" i="11" s="1"/>
  <c r="Z1028" i="11"/>
  <c r="AH1028" i="11" s="1"/>
  <c r="AD885" i="11"/>
  <c r="AI885" i="11" s="1"/>
  <c r="AJ885" i="11" s="1"/>
  <c r="AD869" i="11"/>
  <c r="AI869" i="11" s="1"/>
  <c r="AJ869" i="11" s="1"/>
  <c r="AD853" i="11"/>
  <c r="AI853" i="11" s="1"/>
  <c r="AJ853" i="11" s="1"/>
  <c r="AD1582" i="11"/>
  <c r="AI1582" i="11" s="1"/>
  <c r="AJ1582" i="11" s="1"/>
  <c r="Z1367" i="11"/>
  <c r="AH1367" i="11" s="1"/>
  <c r="Z1251" i="11"/>
  <c r="AH1251" i="11" s="1"/>
  <c r="AD964" i="11"/>
  <c r="AI964" i="11" s="1"/>
  <c r="AJ964" i="11" s="1"/>
  <c r="Z964" i="11"/>
  <c r="AH964" i="11" s="1"/>
  <c r="AD816" i="11"/>
  <c r="AI816" i="11" s="1"/>
  <c r="AJ816" i="11" s="1"/>
  <c r="Z816" i="11"/>
  <c r="AH816" i="11" s="1"/>
  <c r="AD789" i="11"/>
  <c r="AI789" i="11" s="1"/>
  <c r="AJ789" i="11" s="1"/>
  <c r="AD1509" i="11"/>
  <c r="AI1509" i="11" s="1"/>
  <c r="AJ1509" i="11" s="1"/>
  <c r="AD1192" i="11"/>
  <c r="AI1192" i="11" s="1"/>
  <c r="AJ1192" i="11" s="1"/>
  <c r="Z1192" i="11"/>
  <c r="AH1192" i="11" s="1"/>
  <c r="Z737" i="11"/>
  <c r="AH737" i="11" s="1"/>
  <c r="Z673" i="11"/>
  <c r="AH673" i="11" s="1"/>
  <c r="AD1760" i="11"/>
  <c r="Z1760" i="11"/>
  <c r="Z1573" i="11"/>
  <c r="AH1573" i="11" s="1"/>
  <c r="AD1573" i="11"/>
  <c r="AI1573" i="11" s="1"/>
  <c r="AJ1573" i="11" s="1"/>
  <c r="Z1265" i="11"/>
  <c r="AH1265" i="11" s="1"/>
  <c r="AD1222" i="11"/>
  <c r="AI1222" i="11" s="1"/>
  <c r="AJ1222" i="11" s="1"/>
  <c r="Z963" i="11"/>
  <c r="AH963" i="11" s="1"/>
  <c r="AD802" i="11"/>
  <c r="AI802" i="11" s="1"/>
  <c r="AJ802" i="11" s="1"/>
  <c r="AD1953" i="11"/>
  <c r="AI1953" i="11" s="1"/>
  <c r="AJ1953" i="11" s="1"/>
  <c r="Z1953" i="11"/>
  <c r="AH1953" i="11" s="1"/>
  <c r="AD1532" i="11"/>
  <c r="AI1532" i="11" s="1"/>
  <c r="AJ1532" i="11" s="1"/>
  <c r="Z1532" i="11"/>
  <c r="AH1532" i="11" s="1"/>
  <c r="Z1399" i="11"/>
  <c r="AH1399" i="11" s="1"/>
  <c r="AD1214" i="11"/>
  <c r="AI1214" i="11" s="1"/>
  <c r="AJ1214" i="11" s="1"/>
  <c r="AD1076" i="11"/>
  <c r="AI1076" i="11" s="1"/>
  <c r="AJ1076" i="11" s="1"/>
  <c r="Z1076" i="11"/>
  <c r="AH1076" i="11" s="1"/>
  <c r="AD952" i="11"/>
  <c r="AI952" i="11" s="1"/>
  <c r="AJ952" i="11" s="1"/>
  <c r="Z952" i="11"/>
  <c r="AH952" i="11" s="1"/>
  <c r="AD792" i="11"/>
  <c r="Z792" i="11"/>
  <c r="AD636" i="11"/>
  <c r="AI636" i="11" s="1"/>
  <c r="AJ636" i="11" s="1"/>
  <c r="Z636" i="11"/>
  <c r="AH636" i="11" s="1"/>
  <c r="AD572" i="11"/>
  <c r="Z572" i="11"/>
  <c r="Z786" i="11"/>
  <c r="AH786" i="11" s="1"/>
  <c r="Z1299" i="11"/>
  <c r="AD1198" i="11"/>
  <c r="AI1198" i="11" s="1"/>
  <c r="AJ1198" i="11" s="1"/>
  <c r="AD705" i="11"/>
  <c r="AI705" i="11" s="1"/>
  <c r="AJ705" i="11" s="1"/>
  <c r="Z687" i="11"/>
  <c r="AH687" i="11" s="1"/>
  <c r="Z619" i="11"/>
  <c r="AH619" i="11" s="1"/>
  <c r="AD580" i="11"/>
  <c r="AI580" i="11" s="1"/>
  <c r="AJ580" i="11" s="1"/>
  <c r="Z580" i="11"/>
  <c r="AH580" i="11" s="1"/>
  <c r="AD176" i="11"/>
  <c r="AI176" i="11" s="1"/>
  <c r="AJ176" i="11" s="1"/>
  <c r="AD1054" i="11"/>
  <c r="AI1054" i="11" s="1"/>
  <c r="AJ1054" i="11" s="1"/>
  <c r="AD823" i="11"/>
  <c r="AI823" i="11" s="1"/>
  <c r="AJ823" i="11" s="1"/>
  <c r="AD519" i="11"/>
  <c r="AI519" i="11" s="1"/>
  <c r="AJ519" i="11" s="1"/>
  <c r="Z519" i="11"/>
  <c r="AH519" i="11" s="1"/>
  <c r="AD489" i="11"/>
  <c r="AI489" i="11" s="1"/>
  <c r="AJ489" i="11" s="1"/>
  <c r="Z489" i="11"/>
  <c r="AH489" i="11" s="1"/>
  <c r="AD743" i="11"/>
  <c r="AI743" i="11" s="1"/>
  <c r="AJ743" i="11" s="1"/>
  <c r="Z743" i="11"/>
  <c r="AH743" i="11" s="1"/>
  <c r="AD639" i="11"/>
  <c r="AI210" i="11"/>
  <c r="AJ210" i="11" s="1"/>
  <c r="AH210" i="11"/>
  <c r="AD673" i="11"/>
  <c r="AI673" i="11" s="1"/>
  <c r="AJ673" i="11" s="1"/>
  <c r="AD460" i="11"/>
  <c r="AD120" i="11"/>
  <c r="AI120" i="11" s="1"/>
  <c r="AJ120" i="11" s="1"/>
  <c r="AH222" i="11"/>
  <c r="AI222" i="11"/>
  <c r="AJ222" i="11" s="1"/>
  <c r="AD160" i="11"/>
  <c r="AI160" i="11" s="1"/>
  <c r="AJ160" i="11" s="1"/>
  <c r="AD80" i="11"/>
  <c r="AI80" i="11" s="1"/>
  <c r="AJ80" i="11" s="1"/>
  <c r="Z873" i="11"/>
  <c r="AH873" i="11" s="1"/>
  <c r="AD722" i="11"/>
  <c r="AI722" i="11" s="1"/>
  <c r="AJ722" i="11" s="1"/>
  <c r="Z586" i="11"/>
  <c r="AH586" i="11" s="1"/>
  <c r="AD586" i="11"/>
  <c r="AI586" i="11" s="1"/>
  <c r="AJ586" i="11" s="1"/>
  <c r="Z635" i="11"/>
  <c r="AH635" i="11" s="1"/>
  <c r="AD139" i="11"/>
  <c r="AI139" i="11" s="1"/>
  <c r="AJ139" i="11" s="1"/>
  <c r="AH681" i="11"/>
  <c r="AI681" i="11"/>
  <c r="AJ681" i="11" s="1"/>
  <c r="AD169" i="11"/>
  <c r="AI169" i="11" s="1"/>
  <c r="AJ169" i="11" s="1"/>
  <c r="Z169" i="11"/>
  <c r="AH169" i="11" s="1"/>
  <c r="Z1203" i="11"/>
  <c r="AH1203" i="11" s="1"/>
  <c r="AI632" i="11"/>
  <c r="AJ632" i="11" s="1"/>
  <c r="AD453" i="11"/>
  <c r="AI453" i="11" s="1"/>
  <c r="AJ453" i="11" s="1"/>
  <c r="Z453" i="11"/>
  <c r="AH453" i="11" s="1"/>
  <c r="AD373" i="11"/>
  <c r="AI373" i="11" s="1"/>
  <c r="AJ373" i="11" s="1"/>
  <c r="Z373" i="11"/>
  <c r="AH373" i="11" s="1"/>
  <c r="AD341" i="11"/>
  <c r="AI341" i="11" s="1"/>
  <c r="AJ341" i="11" s="1"/>
  <c r="Z341" i="11"/>
  <c r="AH341" i="11" s="1"/>
  <c r="AD333" i="11"/>
  <c r="AI333" i="11" s="1"/>
  <c r="AJ333" i="11" s="1"/>
  <c r="Z333" i="11"/>
  <c r="AH333" i="11" s="1"/>
  <c r="AD301" i="11"/>
  <c r="AI301" i="11" s="1"/>
  <c r="AJ301" i="11" s="1"/>
  <c r="Z301" i="11"/>
  <c r="AH301" i="11" s="1"/>
  <c r="AD261" i="11"/>
  <c r="AI261" i="11" s="1"/>
  <c r="AJ261" i="11" s="1"/>
  <c r="Z261" i="11"/>
  <c r="AH261" i="11" s="1"/>
  <c r="AD233" i="11"/>
  <c r="AI233" i="11" s="1"/>
  <c r="AJ233" i="11" s="1"/>
  <c r="Z233" i="11"/>
  <c r="AH233" i="11" s="1"/>
  <c r="AD441" i="11"/>
  <c r="AI441" i="11" s="1"/>
  <c r="AJ441" i="11" s="1"/>
  <c r="Z441" i="11"/>
  <c r="AH441" i="11" s="1"/>
  <c r="AD43" i="11"/>
  <c r="AI43" i="11" s="1"/>
  <c r="AJ43" i="11" s="1"/>
  <c r="Z715" i="11"/>
  <c r="AI5483" i="11"/>
  <c r="AJ5483" i="11" s="1"/>
  <c r="AH5447" i="11"/>
  <c r="AI5447" i="11"/>
  <c r="AJ5447" i="11" s="1"/>
  <c r="AD5417" i="11"/>
  <c r="AI5417" i="11" s="1"/>
  <c r="AJ5417" i="11" s="1"/>
  <c r="Z5417" i="11"/>
  <c r="AH5417" i="11" s="1"/>
  <c r="Z5399" i="11"/>
  <c r="AH5399" i="11" s="1"/>
  <c r="AD5399" i="11"/>
  <c r="AI5399" i="11" s="1"/>
  <c r="AJ5399" i="11" s="1"/>
  <c r="Z5411" i="11"/>
  <c r="AH5411" i="11" s="1"/>
  <c r="AD5411" i="11"/>
  <c r="AI5411" i="11" s="1"/>
  <c r="AJ5411" i="11" s="1"/>
  <c r="AD5371" i="11"/>
  <c r="AI5371" i="11" s="1"/>
  <c r="AJ5371" i="11" s="1"/>
  <c r="AD5365" i="11"/>
  <c r="AI5365" i="11" s="1"/>
  <c r="AJ5365" i="11" s="1"/>
  <c r="AD5357" i="11"/>
  <c r="AD5290" i="11"/>
  <c r="AI5290" i="11" s="1"/>
  <c r="AJ5290" i="11" s="1"/>
  <c r="AD5366" i="11"/>
  <c r="AI5366" i="11" s="1"/>
  <c r="AJ5366" i="11" s="1"/>
  <c r="AD5230" i="11"/>
  <c r="AI5230" i="11" s="1"/>
  <c r="AJ5230" i="11" s="1"/>
  <c r="AD5206" i="11"/>
  <c r="AI5206" i="11" s="1"/>
  <c r="AJ5206" i="11" s="1"/>
  <c r="Z5278" i="11"/>
  <c r="AH5278" i="11" s="1"/>
  <c r="AD5203" i="11"/>
  <c r="AI5203" i="11" s="1"/>
  <c r="AJ5203" i="11" s="1"/>
  <c r="AD5337" i="11"/>
  <c r="AI5337" i="11" s="1"/>
  <c r="AJ5337" i="11" s="1"/>
  <c r="Z5337" i="11"/>
  <c r="AH5337" i="11" s="1"/>
  <c r="Z5327" i="11"/>
  <c r="AH5327" i="11" s="1"/>
  <c r="AD5327" i="11"/>
  <c r="AI5327" i="11" s="1"/>
  <c r="AJ5327" i="11" s="1"/>
  <c r="AD5185" i="11"/>
  <c r="AI5185" i="11" s="1"/>
  <c r="AJ5185" i="11" s="1"/>
  <c r="Z5185" i="11"/>
  <c r="AH5185" i="11" s="1"/>
  <c r="Z5435" i="11"/>
  <c r="AH5435" i="11" s="1"/>
  <c r="AD5435" i="11"/>
  <c r="AI5435" i="11" s="1"/>
  <c r="AJ5435" i="11" s="1"/>
  <c r="AD5227" i="11"/>
  <c r="AI5227" i="11" s="1"/>
  <c r="AJ5227" i="11" s="1"/>
  <c r="AD5148" i="11"/>
  <c r="AI5148" i="11" s="1"/>
  <c r="AJ5148" i="11" s="1"/>
  <c r="Z5148" i="11"/>
  <c r="AH5148" i="11" s="1"/>
  <c r="Z5272" i="11"/>
  <c r="AH5272" i="11" s="1"/>
  <c r="AD5084" i="11"/>
  <c r="AI5084" i="11" s="1"/>
  <c r="AJ5084" i="11" s="1"/>
  <c r="Z5084" i="11"/>
  <c r="AH5084" i="11" s="1"/>
  <c r="AD5047" i="11"/>
  <c r="AI5047" i="11" s="1"/>
  <c r="AJ5047" i="11" s="1"/>
  <c r="AD5173" i="11"/>
  <c r="Z5173" i="11"/>
  <c r="Z5065" i="11"/>
  <c r="AH5065" i="11" s="1"/>
  <c r="AD5065" i="11"/>
  <c r="AI5065" i="11" s="1"/>
  <c r="AJ5065" i="11" s="1"/>
  <c r="Z5081" i="11"/>
  <c r="AH5081" i="11" s="1"/>
  <c r="AD5081" i="11"/>
  <c r="AI5081" i="11" s="1"/>
  <c r="AJ5081" i="11" s="1"/>
  <c r="AD4997" i="11"/>
  <c r="AI4997" i="11" s="1"/>
  <c r="AJ4997" i="11" s="1"/>
  <c r="Z4997" i="11"/>
  <c r="AH4997" i="11" s="1"/>
  <c r="AD5055" i="11"/>
  <c r="AI5055" i="11" s="1"/>
  <c r="AJ5055" i="11" s="1"/>
  <c r="Z5055" i="11"/>
  <c r="AH5055" i="11" s="1"/>
  <c r="Z4991" i="11"/>
  <c r="AH4991" i="11" s="1"/>
  <c r="AD4991" i="11"/>
  <c r="AI4991" i="11" s="1"/>
  <c r="AJ4991" i="11" s="1"/>
  <c r="AD5046" i="11"/>
  <c r="AI5046" i="11" s="1"/>
  <c r="AJ5046" i="11" s="1"/>
  <c r="Z5032" i="11"/>
  <c r="AH5032" i="11" s="1"/>
  <c r="Z4911" i="11"/>
  <c r="AH4911" i="11" s="1"/>
  <c r="Z4931" i="11"/>
  <c r="AH4931" i="11" s="1"/>
  <c r="AD4931" i="11"/>
  <c r="AI4931" i="11" s="1"/>
  <c r="AJ4931" i="11" s="1"/>
  <c r="Z4941" i="11"/>
  <c r="AH4941" i="11" s="1"/>
  <c r="Z4903" i="11"/>
  <c r="AH4903" i="11" s="1"/>
  <c r="AD4968" i="11"/>
  <c r="AI4968" i="11" s="1"/>
  <c r="AJ4968" i="11" s="1"/>
  <c r="Z4968" i="11"/>
  <c r="AH4968" i="11" s="1"/>
  <c r="Z4939" i="11"/>
  <c r="AD4939" i="11"/>
  <c r="AD4865" i="11"/>
  <c r="AI4865" i="11" s="1"/>
  <c r="AJ4865" i="11" s="1"/>
  <c r="Z4865" i="11"/>
  <c r="AH4865" i="11" s="1"/>
  <c r="Z4949" i="11"/>
  <c r="AH4949" i="11" s="1"/>
  <c r="AD4935" i="11"/>
  <c r="AI4935" i="11" s="1"/>
  <c r="AJ4935" i="11" s="1"/>
  <c r="AD4868" i="11"/>
  <c r="AI4868" i="11" s="1"/>
  <c r="AJ4868" i="11" s="1"/>
  <c r="Z4818" i="11"/>
  <c r="AH4818" i="11" s="1"/>
  <c r="AD4779" i="11"/>
  <c r="AI4779" i="11" s="1"/>
  <c r="AJ4779" i="11" s="1"/>
  <c r="Z4779" i="11"/>
  <c r="AH4779" i="11" s="1"/>
  <c r="AD4920" i="11"/>
  <c r="AI4920" i="11" s="1"/>
  <c r="AJ4920" i="11" s="1"/>
  <c r="Z4920" i="11"/>
  <c r="AH4920" i="11" s="1"/>
  <c r="AD4872" i="11"/>
  <c r="AI4872" i="11" s="1"/>
  <c r="AJ4872" i="11" s="1"/>
  <c r="Z4759" i="11"/>
  <c r="AH4759" i="11" s="1"/>
  <c r="AD4916" i="11"/>
  <c r="AI4916" i="11" s="1"/>
  <c r="AJ4916" i="11" s="1"/>
  <c r="Z4916" i="11"/>
  <c r="AH4916" i="11" s="1"/>
  <c r="AD4839" i="11"/>
  <c r="AI4839" i="11" s="1"/>
  <c r="AJ4839" i="11" s="1"/>
  <c r="Z4748" i="11"/>
  <c r="AD4748" i="11"/>
  <c r="AD4954" i="11"/>
  <c r="AI4954" i="11" s="1"/>
  <c r="AJ4954" i="11" s="1"/>
  <c r="AD4862" i="11"/>
  <c r="Z4862" i="11"/>
  <c r="Z4753" i="11"/>
  <c r="AH4753" i="11" s="1"/>
  <c r="AD4974" i="11"/>
  <c r="AI4974" i="11" s="1"/>
  <c r="AJ4974" i="11" s="1"/>
  <c r="AD4756" i="11"/>
  <c r="AI4756" i="11" s="1"/>
  <c r="AJ4756" i="11" s="1"/>
  <c r="AD4863" i="11"/>
  <c r="AI4863" i="11" s="1"/>
  <c r="AJ4863" i="11" s="1"/>
  <c r="Z4782" i="11"/>
  <c r="AH4782" i="11" s="1"/>
  <c r="Z4717" i="11"/>
  <c r="AH4717" i="11" s="1"/>
  <c r="AD4717" i="11"/>
  <c r="AI4717" i="11" s="1"/>
  <c r="AJ4717" i="11" s="1"/>
  <c r="AH4719" i="11"/>
  <c r="AI4719" i="11"/>
  <c r="AJ4719" i="11" s="1"/>
  <c r="AD4887" i="11"/>
  <c r="AI4887" i="11" s="1"/>
  <c r="AJ4887" i="11" s="1"/>
  <c r="AD4701" i="11"/>
  <c r="AI4701" i="11" s="1"/>
  <c r="AJ4701" i="11" s="1"/>
  <c r="AI4809" i="11"/>
  <c r="AJ4809" i="11" s="1"/>
  <c r="AD4735" i="11"/>
  <c r="AI4735" i="11" s="1"/>
  <c r="AJ4735" i="11" s="1"/>
  <c r="AD4718" i="11"/>
  <c r="AI4718" i="11" s="1"/>
  <c r="AJ4718" i="11" s="1"/>
  <c r="Z4718" i="11"/>
  <c r="AH4718" i="11" s="1"/>
  <c r="AD4738" i="11"/>
  <c r="AI4738" i="11" s="1"/>
  <c r="AJ4738" i="11" s="1"/>
  <c r="Z4738" i="11"/>
  <c r="AH4738" i="11" s="1"/>
  <c r="AD4730" i="11"/>
  <c r="AI4730" i="11" s="1"/>
  <c r="AJ4730" i="11" s="1"/>
  <c r="Z4730" i="11"/>
  <c r="AH4730" i="11" s="1"/>
  <c r="Z4614" i="11"/>
  <c r="AH4614" i="11" s="1"/>
  <c r="AD4798" i="11"/>
  <c r="AI4798" i="11" s="1"/>
  <c r="AJ4798" i="11" s="1"/>
  <c r="Z4798" i="11"/>
  <c r="AH4798" i="11" s="1"/>
  <c r="AD4704" i="11"/>
  <c r="AI4704" i="11" s="1"/>
  <c r="AJ4704" i="11" s="1"/>
  <c r="AD4741" i="11"/>
  <c r="AI4741" i="11" s="1"/>
  <c r="AJ4741" i="11" s="1"/>
  <c r="AD4632" i="11"/>
  <c r="AI4632" i="11" s="1"/>
  <c r="AJ4632" i="11" s="1"/>
  <c r="AD4591" i="11"/>
  <c r="AI4591" i="11" s="1"/>
  <c r="AJ4591" i="11" s="1"/>
  <c r="Z4591" i="11"/>
  <c r="AH4591" i="11" s="1"/>
  <c r="AD4761" i="11"/>
  <c r="AI4761" i="11" s="1"/>
  <c r="AJ4761" i="11" s="1"/>
  <c r="AD4554" i="11"/>
  <c r="AI4554" i="11" s="1"/>
  <c r="AJ4554" i="11" s="1"/>
  <c r="Z4554" i="11"/>
  <c r="AH4554" i="11" s="1"/>
  <c r="AD4607" i="11"/>
  <c r="AI4607" i="11" s="1"/>
  <c r="AJ4607" i="11" s="1"/>
  <c r="AD4556" i="11"/>
  <c r="AI4556" i="11" s="1"/>
  <c r="AJ4556" i="11" s="1"/>
  <c r="Z4549" i="11"/>
  <c r="AH4549" i="11" s="1"/>
  <c r="AD4549" i="11"/>
  <c r="AI4549" i="11" s="1"/>
  <c r="AJ4549" i="11" s="1"/>
  <c r="AD4479" i="11"/>
  <c r="Z4479" i="11"/>
  <c r="Z4457" i="11"/>
  <c r="AH4457" i="11" s="1"/>
  <c r="AD4457" i="11"/>
  <c r="AI4457" i="11" s="1"/>
  <c r="AJ4457" i="11" s="1"/>
  <c r="Z4496" i="11"/>
  <c r="AH4496" i="11" s="1"/>
  <c r="Z4339" i="11"/>
  <c r="AH4339" i="11" s="1"/>
  <c r="AD4339" i="11"/>
  <c r="AI4339" i="11" s="1"/>
  <c r="AJ4339" i="11" s="1"/>
  <c r="AD4535" i="11"/>
  <c r="AI4535" i="11" s="1"/>
  <c r="AJ4535" i="11" s="1"/>
  <c r="Z4535" i="11"/>
  <c r="AH4535" i="11" s="1"/>
  <c r="Z4272" i="11"/>
  <c r="AH4272" i="11" s="1"/>
  <c r="Z4374" i="11"/>
  <c r="AH4374" i="11" s="1"/>
  <c r="AD4323" i="11"/>
  <c r="AI4323" i="11" s="1"/>
  <c r="AJ4323" i="11" s="1"/>
  <c r="Z4323" i="11"/>
  <c r="AH4323" i="11" s="1"/>
  <c r="AD4303" i="11"/>
  <c r="AI4303" i="11" s="1"/>
  <c r="AJ4303" i="11" s="1"/>
  <c r="Z4303" i="11"/>
  <c r="AH4303" i="11" s="1"/>
  <c r="AD4259" i="11"/>
  <c r="Z4259" i="11"/>
  <c r="AD4732" i="11"/>
  <c r="AI4732" i="11" s="1"/>
  <c r="AJ4732" i="11" s="1"/>
  <c r="Z4388" i="11"/>
  <c r="AH4388" i="11" s="1"/>
  <c r="AD4388" i="11"/>
  <c r="AI4388" i="11" s="1"/>
  <c r="AJ4388" i="11" s="1"/>
  <c r="Z4376" i="11"/>
  <c r="AH4376" i="11" s="1"/>
  <c r="AD4376" i="11"/>
  <c r="AI4376" i="11" s="1"/>
  <c r="AJ4376" i="11" s="1"/>
  <c r="AD4265" i="11"/>
  <c r="AI4265" i="11" s="1"/>
  <c r="AJ4265" i="11" s="1"/>
  <c r="AD4243" i="11"/>
  <c r="AI4243" i="11" s="1"/>
  <c r="AJ4243" i="11" s="1"/>
  <c r="Z4243" i="11"/>
  <c r="AH4243" i="11" s="1"/>
  <c r="Z4209" i="11"/>
  <c r="AH4209" i="11" s="1"/>
  <c r="AD4332" i="11"/>
  <c r="AI4332" i="11" s="1"/>
  <c r="AJ4332" i="11" s="1"/>
  <c r="Z4332" i="11"/>
  <c r="AH4332" i="11" s="1"/>
  <c r="AD4127" i="11"/>
  <c r="AI4127" i="11" s="1"/>
  <c r="AJ4127" i="11" s="1"/>
  <c r="Z4127" i="11"/>
  <c r="AH4127" i="11" s="1"/>
  <c r="AD4175" i="11"/>
  <c r="AI4175" i="11" s="1"/>
  <c r="AJ4175" i="11" s="1"/>
  <c r="Z4175" i="11"/>
  <c r="AH4175" i="11" s="1"/>
  <c r="AD4296" i="11"/>
  <c r="AI4296" i="11" s="1"/>
  <c r="AJ4296" i="11" s="1"/>
  <c r="Z4265" i="11"/>
  <c r="AH4265" i="11" s="1"/>
  <c r="AD4242" i="11"/>
  <c r="AI4242" i="11" s="1"/>
  <c r="AJ4242" i="11" s="1"/>
  <c r="AD4324" i="11"/>
  <c r="AI4324" i="11" s="1"/>
  <c r="AJ4324" i="11" s="1"/>
  <c r="Z4324" i="11"/>
  <c r="AH4324" i="11" s="1"/>
  <c r="AD4272" i="11"/>
  <c r="AI4272" i="11" s="1"/>
  <c r="AJ4272" i="11" s="1"/>
  <c r="AH4026" i="11"/>
  <c r="AI4026" i="11"/>
  <c r="AJ4026" i="11" s="1"/>
  <c r="Z4117" i="11"/>
  <c r="AH4117" i="11" s="1"/>
  <c r="AI4212" i="11"/>
  <c r="AJ4212" i="11" s="1"/>
  <c r="Z4133" i="11"/>
  <c r="AH4133" i="11" s="1"/>
  <c r="AD4133" i="11"/>
  <c r="AI4133" i="11" s="1"/>
  <c r="AJ4133" i="11" s="1"/>
  <c r="Z4241" i="11"/>
  <c r="AH4241" i="11" s="1"/>
  <c r="AD4093" i="11"/>
  <c r="AD4077" i="11"/>
  <c r="AI4077" i="11" s="1"/>
  <c r="AJ4077" i="11" s="1"/>
  <c r="Z4085" i="11"/>
  <c r="AH4085" i="11" s="1"/>
  <c r="Z4058" i="11"/>
  <c r="AD4058" i="11"/>
  <c r="Z4037" i="11"/>
  <c r="AH4037" i="11" s="1"/>
  <c r="AD4037" i="11"/>
  <c r="AI4037" i="11" s="1"/>
  <c r="AJ4037" i="11" s="1"/>
  <c r="Z4011" i="11"/>
  <c r="AH4011" i="11" s="1"/>
  <c r="AD4011" i="11"/>
  <c r="AI4011" i="11" s="1"/>
  <c r="AJ4011" i="11" s="1"/>
  <c r="Z4130" i="11"/>
  <c r="AH4130" i="11" s="1"/>
  <c r="AD4130" i="11"/>
  <c r="AI4130" i="11" s="1"/>
  <c r="AJ4130" i="11" s="1"/>
  <c r="Z4043" i="11"/>
  <c r="AH4043" i="11" s="1"/>
  <c r="AD4049" i="11"/>
  <c r="AI4049" i="11" s="1"/>
  <c r="AJ4049" i="11" s="1"/>
  <c r="Z4049" i="11"/>
  <c r="AH4049" i="11" s="1"/>
  <c r="AD4163" i="11"/>
  <c r="AI4163" i="11" s="1"/>
  <c r="AJ4163" i="11" s="1"/>
  <c r="Z4163" i="11"/>
  <c r="AH4163" i="11" s="1"/>
  <c r="Z3972" i="11"/>
  <c r="AH3972" i="11" s="1"/>
  <c r="AD4013" i="11"/>
  <c r="AI4013" i="11" s="1"/>
  <c r="AJ4013" i="11" s="1"/>
  <c r="Z4013" i="11"/>
  <c r="AH4013" i="11" s="1"/>
  <c r="Z3875" i="11"/>
  <c r="AH3875" i="11" s="1"/>
  <c r="Z3910" i="11"/>
  <c r="AH3910" i="11" s="1"/>
  <c r="AD3910" i="11"/>
  <c r="AI3910" i="11" s="1"/>
  <c r="AJ3910" i="11" s="1"/>
  <c r="AD3892" i="11"/>
  <c r="AI3892" i="11" s="1"/>
  <c r="AJ3892" i="11" s="1"/>
  <c r="AD3784" i="11"/>
  <c r="AI3784" i="11" s="1"/>
  <c r="AJ3784" i="11" s="1"/>
  <c r="AD3728" i="11"/>
  <c r="AI3728" i="11" s="1"/>
  <c r="AJ3728" i="11" s="1"/>
  <c r="AD3699" i="11"/>
  <c r="AI3699" i="11" s="1"/>
  <c r="AJ3699" i="11" s="1"/>
  <c r="Z3699" i="11"/>
  <c r="AH3699" i="11" s="1"/>
  <c r="Z3841" i="11"/>
  <c r="AH3841" i="11" s="1"/>
  <c r="AD3841" i="11"/>
  <c r="AI3841" i="11" s="1"/>
  <c r="AJ3841" i="11" s="1"/>
  <c r="Z3733" i="11"/>
  <c r="AH3733" i="11" s="1"/>
  <c r="AD3733" i="11"/>
  <c r="AI3733" i="11" s="1"/>
  <c r="AJ3733" i="11" s="1"/>
  <c r="Z3709" i="11"/>
  <c r="AH3709" i="11" s="1"/>
  <c r="AD3709" i="11"/>
  <c r="AI3709" i="11" s="1"/>
  <c r="AJ3709" i="11" s="1"/>
  <c r="Z3660" i="11"/>
  <c r="AH3660" i="11" s="1"/>
  <c r="Z3596" i="11"/>
  <c r="AH3596" i="11" s="1"/>
  <c r="AD3943" i="11"/>
  <c r="AI3943" i="11" s="1"/>
  <c r="AJ3943" i="11" s="1"/>
  <c r="Z3921" i="11"/>
  <c r="AD3791" i="11"/>
  <c r="AI3791" i="11" s="1"/>
  <c r="AJ3791" i="11" s="1"/>
  <c r="Z3791" i="11"/>
  <c r="AH3791" i="11" s="1"/>
  <c r="AD3775" i="11"/>
  <c r="AI3775" i="11" s="1"/>
  <c r="AJ3775" i="11" s="1"/>
  <c r="Z3775" i="11"/>
  <c r="AH3775" i="11" s="1"/>
  <c r="AD3759" i="11"/>
  <c r="AI3759" i="11" s="1"/>
  <c r="AJ3759" i="11" s="1"/>
  <c r="Z3759" i="11"/>
  <c r="AH3759" i="11" s="1"/>
  <c r="AD3743" i="11"/>
  <c r="AI3743" i="11" s="1"/>
  <c r="AJ3743" i="11" s="1"/>
  <c r="Z3743" i="11"/>
  <c r="AH3743" i="11" s="1"/>
  <c r="AD3727" i="11"/>
  <c r="AI3727" i="11" s="1"/>
  <c r="AJ3727" i="11" s="1"/>
  <c r="Z3727" i="11"/>
  <c r="AH3727" i="11" s="1"/>
  <c r="AH3963" i="11"/>
  <c r="AI3963" i="11"/>
  <c r="AJ3963" i="11" s="1"/>
  <c r="AD3868" i="11"/>
  <c r="AI3868" i="11" s="1"/>
  <c r="AJ3868" i="11" s="1"/>
  <c r="Z3809" i="11"/>
  <c r="AH3809" i="11" s="1"/>
  <c r="AD3809" i="11"/>
  <c r="AI3809" i="11" s="1"/>
  <c r="AJ3809" i="11" s="1"/>
  <c r="Z3937" i="11"/>
  <c r="AH3937" i="11" s="1"/>
  <c r="Z3845" i="11"/>
  <c r="AH3845" i="11" s="1"/>
  <c r="AD3845" i="11"/>
  <c r="AI3845" i="11" s="1"/>
  <c r="AJ3845" i="11" s="1"/>
  <c r="Z3737" i="11"/>
  <c r="AH3737" i="11" s="1"/>
  <c r="AD3737" i="11"/>
  <c r="AI3737" i="11" s="1"/>
  <c r="AJ3737" i="11" s="1"/>
  <c r="Z3713" i="11"/>
  <c r="AH3713" i="11" s="1"/>
  <c r="AD3713" i="11"/>
  <c r="AI3713" i="11" s="1"/>
  <c r="AJ3713" i="11" s="1"/>
  <c r="Z3766" i="11"/>
  <c r="AH3766" i="11" s="1"/>
  <c r="Z3750" i="11"/>
  <c r="AH3750" i="11" s="1"/>
  <c r="Z3734" i="11"/>
  <c r="AH3734" i="11" s="1"/>
  <c r="Z3718" i="11"/>
  <c r="AH3718" i="11" s="1"/>
  <c r="Z3666" i="11"/>
  <c r="Z3650" i="11"/>
  <c r="AH3650" i="11" s="1"/>
  <c r="AD3975" i="11"/>
  <c r="AI3975" i="11" s="1"/>
  <c r="AJ3975" i="11" s="1"/>
  <c r="AD3684" i="11"/>
  <c r="AI3684" i="11" s="1"/>
  <c r="AJ3684" i="11" s="1"/>
  <c r="Z3684" i="11"/>
  <c r="AH3684" i="11" s="1"/>
  <c r="Z3550" i="11"/>
  <c r="AH3550" i="11" s="1"/>
  <c r="AD3550" i="11"/>
  <c r="AI3550" i="11" s="1"/>
  <c r="AJ3550" i="11" s="1"/>
  <c r="AD3474" i="11"/>
  <c r="AI3474" i="11" s="1"/>
  <c r="AJ3474" i="11" s="1"/>
  <c r="AD3723" i="11"/>
  <c r="AI3723" i="11" s="1"/>
  <c r="AJ3723" i="11" s="1"/>
  <c r="Z3723" i="11"/>
  <c r="AH3723" i="11" s="1"/>
  <c r="AD3527" i="11"/>
  <c r="AI3527" i="11" s="1"/>
  <c r="AJ3527" i="11" s="1"/>
  <c r="Z3527" i="11"/>
  <c r="AH3527" i="11" s="1"/>
  <c r="AD3487" i="11"/>
  <c r="AI3487" i="11" s="1"/>
  <c r="AJ3487" i="11" s="1"/>
  <c r="Z3487" i="11"/>
  <c r="AH3487" i="11" s="1"/>
  <c r="AD3455" i="11"/>
  <c r="AI3455" i="11" s="1"/>
  <c r="AJ3455" i="11" s="1"/>
  <c r="Z3455" i="11"/>
  <c r="AH3455" i="11" s="1"/>
  <c r="Z3444" i="11"/>
  <c r="AH3444" i="11" s="1"/>
  <c r="Z3513" i="11"/>
  <c r="AH3513" i="11" s="1"/>
  <c r="AD3513" i="11"/>
  <c r="AI3513" i="11" s="1"/>
  <c r="AJ3513" i="11" s="1"/>
  <c r="Z3554" i="11"/>
  <c r="AH3554" i="11" s="1"/>
  <c r="AD3554" i="11"/>
  <c r="AI3554" i="11" s="1"/>
  <c r="AJ3554" i="11" s="1"/>
  <c r="AD3510" i="11"/>
  <c r="AI3510" i="11" s="1"/>
  <c r="AJ3510" i="11" s="1"/>
  <c r="Z3330" i="11"/>
  <c r="AH3330" i="11" s="1"/>
  <c r="AD3747" i="11"/>
  <c r="AI3747" i="11" s="1"/>
  <c r="AJ3747" i="11" s="1"/>
  <c r="Z3747" i="11"/>
  <c r="AH3747" i="11" s="1"/>
  <c r="AD3635" i="11"/>
  <c r="AI3635" i="11" s="1"/>
  <c r="AJ3635" i="11" s="1"/>
  <c r="Z3635" i="11"/>
  <c r="AH3635" i="11" s="1"/>
  <c r="Z3598" i="11"/>
  <c r="AH3598" i="11" s="1"/>
  <c r="AD3598" i="11"/>
  <c r="AI3598" i="11" s="1"/>
  <c r="AJ3598" i="11" s="1"/>
  <c r="Z3464" i="11"/>
  <c r="Z3461" i="11"/>
  <c r="AH3461" i="11" s="1"/>
  <c r="AD3461" i="11"/>
  <c r="AI3461" i="11" s="1"/>
  <c r="AJ3461" i="11" s="1"/>
  <c r="Z3392" i="11"/>
  <c r="AH3392" i="11" s="1"/>
  <c r="Z3285" i="11"/>
  <c r="AH3285" i="11" s="1"/>
  <c r="AD3285" i="11"/>
  <c r="AI3285" i="11" s="1"/>
  <c r="AJ3285" i="11" s="1"/>
  <c r="Z3097" i="11"/>
  <c r="AH3097" i="11" s="1"/>
  <c r="AD3097" i="11"/>
  <c r="AI3097" i="11" s="1"/>
  <c r="AJ3097" i="11" s="1"/>
  <c r="Z3421" i="11"/>
  <c r="AH3421" i="11" s="1"/>
  <c r="AD3421" i="11"/>
  <c r="AI3421" i="11" s="1"/>
  <c r="AJ3421" i="11" s="1"/>
  <c r="Z3275" i="11"/>
  <c r="AH3275" i="11" s="1"/>
  <c r="AD3255" i="11"/>
  <c r="AI3255" i="11" s="1"/>
  <c r="AJ3255" i="11" s="1"/>
  <c r="Z3255" i="11"/>
  <c r="AH3255" i="11" s="1"/>
  <c r="AD3412" i="11"/>
  <c r="AI3412" i="11" s="1"/>
  <c r="AJ3412" i="11" s="1"/>
  <c r="Z3302" i="11"/>
  <c r="AH3302" i="11" s="1"/>
  <c r="Z3254" i="11"/>
  <c r="AH3254" i="11" s="1"/>
  <c r="Z3238" i="11"/>
  <c r="AH3238" i="11" s="1"/>
  <c r="AD3248" i="11"/>
  <c r="AD3416" i="11"/>
  <c r="AI3416" i="11" s="1"/>
  <c r="AJ3416" i="11" s="1"/>
  <c r="Z3273" i="11"/>
  <c r="AH3273" i="11" s="1"/>
  <c r="AD3273" i="11"/>
  <c r="AI3273" i="11" s="1"/>
  <c r="AJ3273" i="11" s="1"/>
  <c r="Z3253" i="11"/>
  <c r="AH3253" i="11" s="1"/>
  <c r="AD3253" i="11"/>
  <c r="AI3253" i="11" s="1"/>
  <c r="AJ3253" i="11" s="1"/>
  <c r="Z3081" i="11"/>
  <c r="AH3081" i="11" s="1"/>
  <c r="AD3081" i="11"/>
  <c r="AI3081" i="11" s="1"/>
  <c r="AJ3081" i="11" s="1"/>
  <c r="AD3175" i="11"/>
  <c r="AI3175" i="11" s="1"/>
  <c r="AJ3175" i="11" s="1"/>
  <c r="Z3277" i="11"/>
  <c r="AH3277" i="11" s="1"/>
  <c r="AD3277" i="11"/>
  <c r="AI3277" i="11" s="1"/>
  <c r="AJ3277" i="11" s="1"/>
  <c r="Z2921" i="11"/>
  <c r="AH2921" i="11" s="1"/>
  <c r="AD2921" i="11"/>
  <c r="AI2921" i="11" s="1"/>
  <c r="AJ2921" i="11" s="1"/>
  <c r="Z3203" i="11"/>
  <c r="AH3203" i="11" s="1"/>
  <c r="AD3043" i="11"/>
  <c r="AI3043" i="11" s="1"/>
  <c r="AJ3043" i="11" s="1"/>
  <c r="Z3043" i="11"/>
  <c r="AH3043" i="11" s="1"/>
  <c r="AD3364" i="11"/>
  <c r="AI3364" i="11" s="1"/>
  <c r="AJ3364" i="11" s="1"/>
  <c r="Z3229" i="11"/>
  <c r="AH3229" i="11" s="1"/>
  <c r="AD3229" i="11"/>
  <c r="AI3229" i="11" s="1"/>
  <c r="AJ3229" i="11" s="1"/>
  <c r="AD3061" i="11"/>
  <c r="AI3061" i="11" s="1"/>
  <c r="AJ3061" i="11" s="1"/>
  <c r="Z3061" i="11"/>
  <c r="AH3061" i="11" s="1"/>
  <c r="AD2926" i="11"/>
  <c r="AI2926" i="11" s="1"/>
  <c r="AJ2926" i="11" s="1"/>
  <c r="Z2926" i="11"/>
  <c r="AH2926" i="11" s="1"/>
  <c r="Z3305" i="11"/>
  <c r="AD3305" i="11"/>
  <c r="Z3066" i="11"/>
  <c r="AH3066" i="11" s="1"/>
  <c r="Z2900" i="11"/>
  <c r="AH2900" i="11" s="1"/>
  <c r="AD2900" i="11"/>
  <c r="AI2900" i="11" s="1"/>
  <c r="AJ2900" i="11" s="1"/>
  <c r="Z3215" i="11"/>
  <c r="AH3215" i="11" s="1"/>
  <c r="AD2981" i="11"/>
  <c r="AI2981" i="11" s="1"/>
  <c r="AJ2981" i="11" s="1"/>
  <c r="Z2981" i="11"/>
  <c r="AH2981" i="11" s="1"/>
  <c r="AD2922" i="11"/>
  <c r="AI2922" i="11" s="1"/>
  <c r="AJ2922" i="11" s="1"/>
  <c r="Z2922" i="11"/>
  <c r="AH2922" i="11" s="1"/>
  <c r="AD2882" i="11"/>
  <c r="AI2882" i="11" s="1"/>
  <c r="AJ2882" i="11" s="1"/>
  <c r="Z2882" i="11"/>
  <c r="AH2882" i="11" s="1"/>
  <c r="AD2735" i="11"/>
  <c r="AI2735" i="11" s="1"/>
  <c r="AJ2735" i="11" s="1"/>
  <c r="AD2965" i="11"/>
  <c r="AI2965" i="11" s="1"/>
  <c r="AJ2965" i="11" s="1"/>
  <c r="Z2965" i="11"/>
  <c r="AH2965" i="11" s="1"/>
  <c r="Z2825" i="11"/>
  <c r="AH2825" i="11" s="1"/>
  <c r="AD3104" i="11"/>
  <c r="AI3104" i="11" s="1"/>
  <c r="AJ3104" i="11" s="1"/>
  <c r="Z3104" i="11"/>
  <c r="AH3104" i="11" s="1"/>
  <c r="Z3067" i="11"/>
  <c r="AH3067" i="11" s="1"/>
  <c r="Z3257" i="11"/>
  <c r="AH3257" i="11" s="1"/>
  <c r="AD3257" i="11"/>
  <c r="AI3257" i="11" s="1"/>
  <c r="AJ3257" i="11" s="1"/>
  <c r="AD3145" i="11"/>
  <c r="AI3145" i="11" s="1"/>
  <c r="AJ3145" i="11" s="1"/>
  <c r="AD2923" i="11"/>
  <c r="AI2923" i="11" s="1"/>
  <c r="AJ2923" i="11" s="1"/>
  <c r="Z2811" i="11"/>
  <c r="AH2811" i="11" s="1"/>
  <c r="AD3972" i="11"/>
  <c r="AI3972" i="11" s="1"/>
  <c r="AJ3972" i="11" s="1"/>
  <c r="AD2966" i="11"/>
  <c r="AI2966" i="11" s="1"/>
  <c r="AJ2966" i="11" s="1"/>
  <c r="Z2966" i="11"/>
  <c r="AH2966" i="11" s="1"/>
  <c r="AD2930" i="11"/>
  <c r="AI2930" i="11" s="1"/>
  <c r="AJ2930" i="11" s="1"/>
  <c r="Z2930" i="11"/>
  <c r="AH2930" i="11" s="1"/>
  <c r="Z2912" i="11"/>
  <c r="AH2912" i="11" s="1"/>
  <c r="AD2912" i="11"/>
  <c r="AI2912" i="11" s="1"/>
  <c r="AJ2912" i="11" s="1"/>
  <c r="Z2887" i="11"/>
  <c r="AH2887" i="11" s="1"/>
  <c r="AD2887" i="11"/>
  <c r="AI2887" i="11" s="1"/>
  <c r="AJ2887" i="11" s="1"/>
  <c r="Z2843" i="11"/>
  <c r="AH2843" i="11" s="1"/>
  <c r="AD2795" i="11"/>
  <c r="AI2795" i="11" s="1"/>
  <c r="AJ2795" i="11" s="1"/>
  <c r="Z2795" i="11"/>
  <c r="AH2795" i="11" s="1"/>
  <c r="Z2712" i="11"/>
  <c r="AH2712" i="11" s="1"/>
  <c r="AD2712" i="11"/>
  <c r="AI2712" i="11" s="1"/>
  <c r="AJ2712" i="11" s="1"/>
  <c r="AD2665" i="11"/>
  <c r="AD3182" i="11"/>
  <c r="AI3182" i="11" s="1"/>
  <c r="AJ3182" i="11" s="1"/>
  <c r="Z2977" i="11"/>
  <c r="AH2977" i="11" s="1"/>
  <c r="AD2977" i="11"/>
  <c r="AI2977" i="11" s="1"/>
  <c r="AJ2977" i="11" s="1"/>
  <c r="AD2827" i="11"/>
  <c r="AI2827" i="11" s="1"/>
  <c r="AJ2827" i="11" s="1"/>
  <c r="AI2716" i="11"/>
  <c r="AJ2716" i="11" s="1"/>
  <c r="AH2716" i="11"/>
  <c r="Z2886" i="11"/>
  <c r="AH2886" i="11" s="1"/>
  <c r="AD2700" i="11"/>
  <c r="AI2700" i="11" s="1"/>
  <c r="AJ2700" i="11" s="1"/>
  <c r="AD2595" i="11"/>
  <c r="AI2595" i="11" s="1"/>
  <c r="AJ2595" i="11" s="1"/>
  <c r="Z2595" i="11"/>
  <c r="AH2595" i="11" s="1"/>
  <c r="AD2943" i="11"/>
  <c r="AD2864" i="11"/>
  <c r="AI2864" i="11" s="1"/>
  <c r="AJ2864" i="11" s="1"/>
  <c r="Z2864" i="11"/>
  <c r="AH2864" i="11" s="1"/>
  <c r="AD2640" i="11"/>
  <c r="AD2794" i="11"/>
  <c r="AI2794" i="11" s="1"/>
  <c r="AJ2794" i="11" s="1"/>
  <c r="AD2534" i="11"/>
  <c r="Z2534" i="11"/>
  <c r="AD3179" i="11"/>
  <c r="Z3179" i="11"/>
  <c r="Z3075" i="11"/>
  <c r="AH3075" i="11" s="1"/>
  <c r="AD2787" i="11"/>
  <c r="AI2787" i="11" s="1"/>
  <c r="AJ2787" i="11" s="1"/>
  <c r="Z2787" i="11"/>
  <c r="AH2787" i="11" s="1"/>
  <c r="Z2716" i="11"/>
  <c r="AD2570" i="11"/>
  <c r="AI2570" i="11" s="1"/>
  <c r="AJ2570" i="11" s="1"/>
  <c r="Z2552" i="11"/>
  <c r="Z2531" i="11"/>
  <c r="AH2531" i="11" s="1"/>
  <c r="AD2837" i="11"/>
  <c r="AI2837" i="11" s="1"/>
  <c r="AJ2837" i="11" s="1"/>
  <c r="AD2719" i="11"/>
  <c r="AI2719" i="11" s="1"/>
  <c r="AJ2719" i="11" s="1"/>
  <c r="Z2719" i="11"/>
  <c r="AH2719" i="11" s="1"/>
  <c r="AD2533" i="11"/>
  <c r="AI2533" i="11" s="1"/>
  <c r="AJ2533" i="11" s="1"/>
  <c r="Z2533" i="11"/>
  <c r="AH2533" i="11" s="1"/>
  <c r="Z2487" i="11"/>
  <c r="AH2487" i="11" s="1"/>
  <c r="Z3051" i="11"/>
  <c r="AH3051" i="11" s="1"/>
  <c r="AD3051" i="11"/>
  <c r="AI3051" i="11" s="1"/>
  <c r="AJ3051" i="11" s="1"/>
  <c r="Z2556" i="11"/>
  <c r="AH2556" i="11" s="1"/>
  <c r="AD2392" i="11"/>
  <c r="AI2392" i="11" s="1"/>
  <c r="AJ2392" i="11" s="1"/>
  <c r="Z2854" i="11"/>
  <c r="AD2854" i="11"/>
  <c r="Z2464" i="11"/>
  <c r="AH2464" i="11" s="1"/>
  <c r="Z2335" i="11"/>
  <c r="AH2335" i="11" s="1"/>
  <c r="AD2372" i="11"/>
  <c r="AI2372" i="11" s="1"/>
  <c r="AJ2372" i="11" s="1"/>
  <c r="AD2775" i="11"/>
  <c r="AI2775" i="11" s="1"/>
  <c r="AJ2775" i="11" s="1"/>
  <c r="Z2775" i="11"/>
  <c r="AH2775" i="11" s="1"/>
  <c r="Z2584" i="11"/>
  <c r="AH2584" i="11" s="1"/>
  <c r="Z2424" i="11"/>
  <c r="AH2424" i="11" s="1"/>
  <c r="AD2424" i="11"/>
  <c r="AI2424" i="11" s="1"/>
  <c r="AJ2424" i="11" s="1"/>
  <c r="Z2628" i="11"/>
  <c r="AH2628" i="11" s="1"/>
  <c r="AD2431" i="11"/>
  <c r="AI2431" i="11" s="1"/>
  <c r="AJ2431" i="11" s="1"/>
  <c r="AD2363" i="11"/>
  <c r="AI2363" i="11" s="1"/>
  <c r="AJ2363" i="11" s="1"/>
  <c r="Z2363" i="11"/>
  <c r="AH2363" i="11" s="1"/>
  <c r="AD2152" i="11"/>
  <c r="AI2152" i="11" s="1"/>
  <c r="AJ2152" i="11" s="1"/>
  <c r="Z2152" i="11"/>
  <c r="AH2152" i="11" s="1"/>
  <c r="AD2117" i="11"/>
  <c r="AI2117" i="11" s="1"/>
  <c r="AJ2117" i="11" s="1"/>
  <c r="Z2117" i="11"/>
  <c r="AH2117" i="11" s="1"/>
  <c r="AD2053" i="11"/>
  <c r="AI2053" i="11" s="1"/>
  <c r="AJ2053" i="11" s="1"/>
  <c r="Z2053" i="11"/>
  <c r="AH2053" i="11" s="1"/>
  <c r="AD2040" i="11"/>
  <c r="AI2040" i="11" s="1"/>
  <c r="AJ2040" i="11" s="1"/>
  <c r="Z2040" i="11"/>
  <c r="AH2040" i="11" s="1"/>
  <c r="AD2016" i="11"/>
  <c r="AI2016" i="11" s="1"/>
  <c r="AJ2016" i="11" s="1"/>
  <c r="Z2016" i="11"/>
  <c r="AH2016" i="11" s="1"/>
  <c r="AD2009" i="11"/>
  <c r="AI2009" i="11" s="1"/>
  <c r="AJ2009" i="11" s="1"/>
  <c r="Z2009" i="11"/>
  <c r="AH2009" i="11" s="1"/>
  <c r="AD1885" i="11"/>
  <c r="AI1885" i="11" s="1"/>
  <c r="AJ1885" i="11" s="1"/>
  <c r="Z1885" i="11"/>
  <c r="AH1885" i="11" s="1"/>
  <c r="AD2313" i="11"/>
  <c r="AI2313" i="11" s="1"/>
  <c r="AJ2313" i="11" s="1"/>
  <c r="AD2224" i="11"/>
  <c r="AI2224" i="11" s="1"/>
  <c r="AJ2224" i="11" s="1"/>
  <c r="AD1795" i="11"/>
  <c r="AI1795" i="11" s="1"/>
  <c r="AJ1795" i="11" s="1"/>
  <c r="AD2226" i="11"/>
  <c r="AI2226" i="11" s="1"/>
  <c r="AJ2226" i="11" s="1"/>
  <c r="Z2226" i="11"/>
  <c r="AH2226" i="11" s="1"/>
  <c r="AD2148" i="11"/>
  <c r="AI2148" i="11" s="1"/>
  <c r="AJ2148" i="11" s="1"/>
  <c r="Z2148" i="11"/>
  <c r="AH2148" i="11" s="1"/>
  <c r="AD2690" i="11"/>
  <c r="AI2690" i="11" s="1"/>
  <c r="AJ2690" i="11" s="1"/>
  <c r="AD2535" i="11"/>
  <c r="AI2535" i="11" s="1"/>
  <c r="AJ2535" i="11" s="1"/>
  <c r="AD2315" i="11"/>
  <c r="AI2315" i="11" s="1"/>
  <c r="AJ2315" i="11" s="1"/>
  <c r="Z2315" i="11"/>
  <c r="AH2315" i="11" s="1"/>
  <c r="AD2189" i="11"/>
  <c r="AI2189" i="11" s="1"/>
  <c r="AJ2189" i="11" s="1"/>
  <c r="Z2189" i="11"/>
  <c r="AH2189" i="11" s="1"/>
  <c r="AD2029" i="11"/>
  <c r="Z2029" i="11"/>
  <c r="AD1961" i="11"/>
  <c r="AI1961" i="11" s="1"/>
  <c r="AJ1961" i="11" s="1"/>
  <c r="Z1961" i="11"/>
  <c r="AH1961" i="11" s="1"/>
  <c r="Z2509" i="11"/>
  <c r="AD2407" i="11"/>
  <c r="AI2407" i="11" s="1"/>
  <c r="AJ2407" i="11" s="1"/>
  <c r="AD2025" i="11"/>
  <c r="AI2025" i="11" s="1"/>
  <c r="AJ2025" i="11" s="1"/>
  <c r="Z2025" i="11"/>
  <c r="AH2025" i="11" s="1"/>
  <c r="Z2007" i="11"/>
  <c r="AH2007" i="11" s="1"/>
  <c r="AD2007" i="11"/>
  <c r="AI2007" i="11" s="1"/>
  <c r="AJ2007" i="11" s="1"/>
  <c r="Z1990" i="11"/>
  <c r="AH1990" i="11" s="1"/>
  <c r="AD1990" i="11"/>
  <c r="AI1990" i="11" s="1"/>
  <c r="AJ1990" i="11" s="1"/>
  <c r="Z1974" i="11"/>
  <c r="AH1974" i="11" s="1"/>
  <c r="AD1974" i="11"/>
  <c r="AI1974" i="11" s="1"/>
  <c r="AJ1974" i="11" s="1"/>
  <c r="AD1758" i="11"/>
  <c r="AI1758" i="11" s="1"/>
  <c r="AJ1758" i="11" s="1"/>
  <c r="AD2311" i="11"/>
  <c r="AI2311" i="11" s="1"/>
  <c r="AJ2311" i="11" s="1"/>
  <c r="Z2311" i="11"/>
  <c r="AH2311" i="11" s="1"/>
  <c r="AD2210" i="11"/>
  <c r="AI2210" i="11" s="1"/>
  <c r="AJ2210" i="11" s="1"/>
  <c r="Z2210" i="11"/>
  <c r="AH2210" i="11" s="1"/>
  <c r="Z2918" i="11"/>
  <c r="AH2918" i="11" s="1"/>
  <c r="AD2293" i="11"/>
  <c r="Z2293" i="11"/>
  <c r="AD2190" i="11"/>
  <c r="AI2190" i="11" s="1"/>
  <c r="AJ2190" i="11" s="1"/>
  <c r="AD2140" i="11"/>
  <c r="AI2140" i="11" s="1"/>
  <c r="AJ2140" i="11" s="1"/>
  <c r="Z2140" i="11"/>
  <c r="AH2140" i="11" s="1"/>
  <c r="AD2079" i="11"/>
  <c r="AI2079" i="11" s="1"/>
  <c r="AJ2079" i="11" s="1"/>
  <c r="AD2073" i="11"/>
  <c r="AI2073" i="11" s="1"/>
  <c r="AJ2073" i="11" s="1"/>
  <c r="Z2073" i="11"/>
  <c r="AH2073" i="11" s="1"/>
  <c r="AD2044" i="11"/>
  <c r="AI2044" i="11" s="1"/>
  <c r="AJ2044" i="11" s="1"/>
  <c r="Z2044" i="11"/>
  <c r="AH2044" i="11" s="1"/>
  <c r="AD2017" i="11"/>
  <c r="Z2017" i="11"/>
  <c r="AD1877" i="11"/>
  <c r="AI1877" i="11" s="1"/>
  <c r="AJ1877" i="11" s="1"/>
  <c r="Z1877" i="11"/>
  <c r="AH1877" i="11" s="1"/>
  <c r="AD2264" i="11"/>
  <c r="AI2264" i="11" s="1"/>
  <c r="AJ2264" i="11" s="1"/>
  <c r="Z1899" i="11"/>
  <c r="AH1899" i="11" s="1"/>
  <c r="AD1865" i="11"/>
  <c r="AI1865" i="11" s="1"/>
  <c r="AJ1865" i="11" s="1"/>
  <c r="Z1865" i="11"/>
  <c r="AH1865" i="11" s="1"/>
  <c r="AD1785" i="11"/>
  <c r="AI1785" i="11" s="1"/>
  <c r="AJ1785" i="11" s="1"/>
  <c r="Z1785" i="11"/>
  <c r="AH1785" i="11" s="1"/>
  <c r="Z1795" i="11"/>
  <c r="AH1795" i="11" s="1"/>
  <c r="AD1678" i="11"/>
  <c r="AI1678" i="11" s="1"/>
  <c r="AJ1678" i="11" s="1"/>
  <c r="AD1511" i="11"/>
  <c r="AI1511" i="11" s="1"/>
  <c r="AJ1511" i="11" s="1"/>
  <c r="Z1511" i="11"/>
  <c r="AH1511" i="11" s="1"/>
  <c r="AD1479" i="11"/>
  <c r="AI1479" i="11" s="1"/>
  <c r="AJ1479" i="11" s="1"/>
  <c r="Z1479" i="11"/>
  <c r="AH1479" i="11" s="1"/>
  <c r="AD1825" i="11"/>
  <c r="AI1825" i="11" s="1"/>
  <c r="AJ1825" i="11" s="1"/>
  <c r="Z1825" i="11"/>
  <c r="AH1825" i="11" s="1"/>
  <c r="AD1709" i="11"/>
  <c r="AI1709" i="11" s="1"/>
  <c r="AJ1709" i="11" s="1"/>
  <c r="Z1709" i="11"/>
  <c r="AH1709" i="11" s="1"/>
  <c r="AD1675" i="11"/>
  <c r="AI1675" i="11" s="1"/>
  <c r="AJ1675" i="11" s="1"/>
  <c r="AD1643" i="11"/>
  <c r="AI1643" i="11" s="1"/>
  <c r="AJ1643" i="11" s="1"/>
  <c r="AI1902" i="11"/>
  <c r="AJ1902" i="11" s="1"/>
  <c r="Z2183" i="11"/>
  <c r="AH2183" i="11" s="1"/>
  <c r="AD1634" i="11"/>
  <c r="AI1634" i="11" s="1"/>
  <c r="AJ1634" i="11" s="1"/>
  <c r="Z1938" i="11"/>
  <c r="AH1938" i="11" s="1"/>
  <c r="AD1938" i="11"/>
  <c r="AI1938" i="11" s="1"/>
  <c r="AJ1938" i="11" s="1"/>
  <c r="AD1307" i="11"/>
  <c r="AI1307" i="11" s="1"/>
  <c r="AJ1307" i="11" s="1"/>
  <c r="Z1307" i="11"/>
  <c r="AH1307" i="11" s="1"/>
  <c r="AD1143" i="11"/>
  <c r="AI1143" i="11" s="1"/>
  <c r="AJ1143" i="11" s="1"/>
  <c r="Z1143" i="11"/>
  <c r="AH1143" i="11" s="1"/>
  <c r="AD1015" i="11"/>
  <c r="AI1015" i="11" s="1"/>
  <c r="AJ1015" i="11" s="1"/>
  <c r="Z1015" i="11"/>
  <c r="AH1015" i="11" s="1"/>
  <c r="AD983" i="11"/>
  <c r="AI983" i="11" s="1"/>
  <c r="AJ983" i="11" s="1"/>
  <c r="Z983" i="11"/>
  <c r="AH983" i="11" s="1"/>
  <c r="AD1716" i="11"/>
  <c r="AI1716" i="11" s="1"/>
  <c r="AJ1716" i="11" s="1"/>
  <c r="Z1716" i="11"/>
  <c r="AH1716" i="11" s="1"/>
  <c r="AD1673" i="11"/>
  <c r="AI1673" i="11" s="1"/>
  <c r="AJ1673" i="11" s="1"/>
  <c r="Z1673" i="11"/>
  <c r="AH1673" i="11" s="1"/>
  <c r="Z1614" i="11"/>
  <c r="AH1614" i="11" s="1"/>
  <c r="Z1552" i="11"/>
  <c r="AH1552" i="11" s="1"/>
  <c r="Z1516" i="11"/>
  <c r="AH1516" i="11" s="1"/>
  <c r="AD1428" i="11"/>
  <c r="AI1428" i="11" s="1"/>
  <c r="AJ1428" i="11" s="1"/>
  <c r="Z1428" i="11"/>
  <c r="AH1428" i="11" s="1"/>
  <c r="AD1413" i="11"/>
  <c r="AI1413" i="11" s="1"/>
  <c r="AJ1413" i="11" s="1"/>
  <c r="Z1413" i="11"/>
  <c r="AH1413" i="11" s="1"/>
  <c r="AD1389" i="11"/>
  <c r="AI1389" i="11" s="1"/>
  <c r="AJ1389" i="11" s="1"/>
  <c r="Z1389" i="11"/>
  <c r="AH1389" i="11" s="1"/>
  <c r="AD1293" i="11"/>
  <c r="AI1293" i="11" s="1"/>
  <c r="AJ1293" i="11" s="1"/>
  <c r="Z1293" i="11"/>
  <c r="AH1293" i="11" s="1"/>
  <c r="AD1165" i="11"/>
  <c r="AI1165" i="11" s="1"/>
  <c r="AJ1165" i="11" s="1"/>
  <c r="Z1165" i="11"/>
  <c r="AH1165" i="11" s="1"/>
  <c r="AD1021" i="11"/>
  <c r="AI1021" i="11" s="1"/>
  <c r="AJ1021" i="11" s="1"/>
  <c r="Z1021" i="11"/>
  <c r="AH1021" i="11" s="1"/>
  <c r="AD973" i="11"/>
  <c r="AI973" i="11" s="1"/>
  <c r="AJ973" i="11" s="1"/>
  <c r="Z973" i="11"/>
  <c r="AH973" i="11" s="1"/>
  <c r="AD925" i="11"/>
  <c r="AI925" i="11" s="1"/>
  <c r="AJ925" i="11" s="1"/>
  <c r="Z925" i="11"/>
  <c r="AH925" i="11" s="1"/>
  <c r="AD893" i="11"/>
  <c r="AI893" i="11" s="1"/>
  <c r="AJ893" i="11" s="1"/>
  <c r="Z893" i="11"/>
  <c r="AH893" i="11" s="1"/>
  <c r="AD1896" i="11"/>
  <c r="AI1896" i="11" s="1"/>
  <c r="AJ1896" i="11" s="1"/>
  <c r="Z1896" i="11"/>
  <c r="AH1896" i="11" s="1"/>
  <c r="AD1857" i="11"/>
  <c r="AI1857" i="11" s="1"/>
  <c r="AJ1857" i="11" s="1"/>
  <c r="Z1857" i="11"/>
  <c r="AH1857" i="11" s="1"/>
  <c r="Z1810" i="11"/>
  <c r="AD1810" i="11"/>
  <c r="AD1604" i="11"/>
  <c r="AI1604" i="11" s="1"/>
  <c r="AJ1604" i="11" s="1"/>
  <c r="Z1604" i="11"/>
  <c r="AH1604" i="11" s="1"/>
  <c r="AD1451" i="11"/>
  <c r="AI1451" i="11" s="1"/>
  <c r="AJ1451" i="11" s="1"/>
  <c r="Z1451" i="11"/>
  <c r="AH1451" i="11" s="1"/>
  <c r="Z1442" i="11"/>
  <c r="AH1442" i="11" s="1"/>
  <c r="AD1442" i="11"/>
  <c r="AI1442" i="11" s="1"/>
  <c r="AJ1442" i="11" s="1"/>
  <c r="AD1419" i="11"/>
  <c r="AI1419" i="11" s="1"/>
  <c r="AJ1419" i="11" s="1"/>
  <c r="Z1419" i="11"/>
  <c r="AH1419" i="11" s="1"/>
  <c r="Z1410" i="11"/>
  <c r="AH1410" i="11" s="1"/>
  <c r="AD1410" i="11"/>
  <c r="AI1410" i="11" s="1"/>
  <c r="AJ1410" i="11" s="1"/>
  <c r="Z1298" i="11"/>
  <c r="AD1298" i="11"/>
  <c r="Z1202" i="11"/>
  <c r="AH1202" i="11" s="1"/>
  <c r="AD1202" i="11"/>
  <c r="AI1202" i="11" s="1"/>
  <c r="AJ1202" i="11" s="1"/>
  <c r="AD1177" i="11"/>
  <c r="AI1177" i="11" s="1"/>
  <c r="AJ1177" i="11" s="1"/>
  <c r="Z1177" i="11"/>
  <c r="AH1177" i="11" s="1"/>
  <c r="Z1154" i="11"/>
  <c r="AH1154" i="11" s="1"/>
  <c r="AD1154" i="11"/>
  <c r="AI1154" i="11" s="1"/>
  <c r="AJ1154" i="11" s="1"/>
  <c r="Z1074" i="11"/>
  <c r="AH1074" i="11" s="1"/>
  <c r="AD1074" i="11"/>
  <c r="AI1074" i="11" s="1"/>
  <c r="AJ1074" i="11" s="1"/>
  <c r="Z1058" i="11"/>
  <c r="AH1058" i="11" s="1"/>
  <c r="AD1058" i="11"/>
  <c r="AI1058" i="11" s="1"/>
  <c r="AJ1058" i="11" s="1"/>
  <c r="Z1042" i="11"/>
  <c r="AH1042" i="11" s="1"/>
  <c r="AD1042" i="11"/>
  <c r="AI1042" i="11" s="1"/>
  <c r="AJ1042" i="11" s="1"/>
  <c r="Z1026" i="11"/>
  <c r="AH1026" i="11" s="1"/>
  <c r="AD1026" i="11"/>
  <c r="AI1026" i="11" s="1"/>
  <c r="AJ1026" i="11" s="1"/>
  <c r="AD953" i="11"/>
  <c r="AI953" i="11" s="1"/>
  <c r="AJ953" i="11" s="1"/>
  <c r="Z953" i="11"/>
  <c r="AH953" i="11" s="1"/>
  <c r="Z930" i="11"/>
  <c r="AH930" i="11" s="1"/>
  <c r="AD930" i="11"/>
  <c r="AI930" i="11" s="1"/>
  <c r="AJ930" i="11" s="1"/>
  <c r="AD1639" i="11"/>
  <c r="AI1639" i="11" s="1"/>
  <c r="AJ1639" i="11" s="1"/>
  <c r="Z1718" i="11"/>
  <c r="AH1718" i="11" s="1"/>
  <c r="AD1718" i="11"/>
  <c r="AI1718" i="11" s="1"/>
  <c r="AJ1718" i="11" s="1"/>
  <c r="AD1681" i="11"/>
  <c r="AI1681" i="11" s="1"/>
  <c r="AJ1681" i="11" s="1"/>
  <c r="Z1681" i="11"/>
  <c r="AH1681" i="11" s="1"/>
  <c r="Z1591" i="11"/>
  <c r="AH1591" i="11" s="1"/>
  <c r="Z1555" i="11"/>
  <c r="AH1555" i="11" s="1"/>
  <c r="Z1534" i="11"/>
  <c r="AH1534" i="11" s="1"/>
  <c r="AD1534" i="11"/>
  <c r="AI1534" i="11" s="1"/>
  <c r="AJ1534" i="11" s="1"/>
  <c r="AD1480" i="11"/>
  <c r="AI1480" i="11" s="1"/>
  <c r="AJ1480" i="11" s="1"/>
  <c r="Z1480" i="11"/>
  <c r="AH1480" i="11" s="1"/>
  <c r="AD1252" i="11"/>
  <c r="AI1252" i="11" s="1"/>
  <c r="AJ1252" i="11" s="1"/>
  <c r="Z1252" i="11"/>
  <c r="AH1252" i="11" s="1"/>
  <c r="Z1211" i="11"/>
  <c r="AH1211" i="11" s="1"/>
  <c r="AD1211" i="11"/>
  <c r="AI1211" i="11" s="1"/>
  <c r="AJ1211" i="11" s="1"/>
  <c r="AD923" i="11"/>
  <c r="AI923" i="11" s="1"/>
  <c r="AJ923" i="11" s="1"/>
  <c r="Z923" i="11"/>
  <c r="AH923" i="11" s="1"/>
  <c r="Z1675" i="11"/>
  <c r="AH1675" i="11" s="1"/>
  <c r="AD1645" i="11"/>
  <c r="AI1645" i="11" s="1"/>
  <c r="AJ1645" i="11" s="1"/>
  <c r="Z1645" i="11"/>
  <c r="AH1645" i="11" s="1"/>
  <c r="Z1465" i="11"/>
  <c r="AH1465" i="11" s="1"/>
  <c r="AD1240" i="11"/>
  <c r="Z1240" i="11"/>
  <c r="AD1060" i="11"/>
  <c r="AI1060" i="11" s="1"/>
  <c r="AJ1060" i="11" s="1"/>
  <c r="Z1060" i="11"/>
  <c r="AH1060" i="11" s="1"/>
  <c r="Z922" i="11"/>
  <c r="AH922" i="11" s="1"/>
  <c r="AD922" i="11"/>
  <c r="AI922" i="11" s="1"/>
  <c r="AJ922" i="11" s="1"/>
  <c r="AD788" i="11"/>
  <c r="Z788" i="11"/>
  <c r="AH594" i="11"/>
  <c r="AI594" i="11"/>
  <c r="AJ594" i="11" s="1"/>
  <c r="Z1448" i="11"/>
  <c r="AH1448" i="11" s="1"/>
  <c r="Z1360" i="11"/>
  <c r="AH1360" i="11" s="1"/>
  <c r="AD1150" i="11"/>
  <c r="AI1150" i="11" s="1"/>
  <c r="AJ1150" i="11" s="1"/>
  <c r="Z1139" i="11"/>
  <c r="AH1139" i="11" s="1"/>
  <c r="Z1089" i="11"/>
  <c r="AH1089" i="11" s="1"/>
  <c r="AD800" i="11"/>
  <c r="AI800" i="11" s="1"/>
  <c r="AJ800" i="11" s="1"/>
  <c r="Z800" i="11"/>
  <c r="AH800" i="11" s="1"/>
  <c r="AD1262" i="11"/>
  <c r="AD938" i="11"/>
  <c r="AI938" i="11" s="1"/>
  <c r="AJ938" i="11" s="1"/>
  <c r="Z778" i="11"/>
  <c r="AH778" i="11" s="1"/>
  <c r="AD584" i="11"/>
  <c r="AI584" i="11" s="1"/>
  <c r="AJ584" i="11" s="1"/>
  <c r="Z584" i="11"/>
  <c r="AH584" i="11" s="1"/>
  <c r="AD1566" i="11"/>
  <c r="AI1566" i="11" s="1"/>
  <c r="AJ1566" i="11" s="1"/>
  <c r="AD1176" i="11"/>
  <c r="AI1176" i="11" s="1"/>
  <c r="AJ1176" i="11" s="1"/>
  <c r="Z1176" i="11"/>
  <c r="AH1176" i="11" s="1"/>
  <c r="Z918" i="11"/>
  <c r="AH918" i="11" s="1"/>
  <c r="AD918" i="11"/>
  <c r="AI918" i="11" s="1"/>
  <c r="AJ918" i="11" s="1"/>
  <c r="AD817" i="11"/>
  <c r="AI817" i="11" s="1"/>
  <c r="AJ817" i="11" s="1"/>
  <c r="Z817" i="11"/>
  <c r="AH817" i="11" s="1"/>
  <c r="AD770" i="11"/>
  <c r="AI770" i="11" s="1"/>
  <c r="AJ770" i="11" s="1"/>
  <c r="AD574" i="11"/>
  <c r="AI574" i="11" s="1"/>
  <c r="AJ574" i="11" s="1"/>
  <c r="Z1478" i="11"/>
  <c r="AD1478" i="11"/>
  <c r="Z1392" i="11"/>
  <c r="AH1392" i="11" s="1"/>
  <c r="Z1187" i="11"/>
  <c r="AH1187" i="11" s="1"/>
  <c r="Z1041" i="11"/>
  <c r="AH1041" i="11" s="1"/>
  <c r="AD808" i="11"/>
  <c r="AI808" i="11" s="1"/>
  <c r="AJ808" i="11" s="1"/>
  <c r="Z808" i="11"/>
  <c r="AH808" i="11" s="1"/>
  <c r="Z738" i="11"/>
  <c r="AH738" i="11" s="1"/>
  <c r="AD738" i="11"/>
  <c r="AI738" i="11" s="1"/>
  <c r="AJ738" i="11" s="1"/>
  <c r="Z610" i="11"/>
  <c r="AH610" i="11" s="1"/>
  <c r="AD610" i="11"/>
  <c r="AI610" i="11" s="1"/>
  <c r="AJ610" i="11" s="1"/>
  <c r="Z546" i="11"/>
  <c r="AH546" i="11" s="1"/>
  <c r="AD546" i="11"/>
  <c r="AI546" i="11" s="1"/>
  <c r="AJ546" i="11" s="1"/>
  <c r="Z1542" i="11"/>
  <c r="AH1542" i="11" s="1"/>
  <c r="AD1542" i="11"/>
  <c r="AI1542" i="11" s="1"/>
  <c r="AJ1542" i="11" s="1"/>
  <c r="Z770" i="11"/>
  <c r="AH770" i="11" s="1"/>
  <c r="AD929" i="11"/>
  <c r="AI929" i="11" s="1"/>
  <c r="AJ929" i="11" s="1"/>
  <c r="Z704" i="11"/>
  <c r="AH704" i="11" s="1"/>
  <c r="AD543" i="11"/>
  <c r="AI543" i="11" s="1"/>
  <c r="AJ543" i="11" s="1"/>
  <c r="AI122" i="11"/>
  <c r="AJ122" i="11" s="1"/>
  <c r="AH122" i="11"/>
  <c r="AD7" i="11"/>
  <c r="AI7" i="11" s="1"/>
  <c r="AJ7" i="11" s="1"/>
  <c r="AD647" i="11"/>
  <c r="AI647" i="11" s="1"/>
  <c r="AJ647" i="11" s="1"/>
  <c r="Z647" i="11"/>
  <c r="AH647" i="11" s="1"/>
  <c r="AD56" i="11"/>
  <c r="AI56" i="11" s="1"/>
  <c r="AJ56" i="11" s="1"/>
  <c r="AD741" i="11"/>
  <c r="AI741" i="11" s="1"/>
  <c r="AJ741" i="11" s="1"/>
  <c r="Z741" i="11"/>
  <c r="AH741" i="11" s="1"/>
  <c r="AD448" i="11"/>
  <c r="AI448" i="11" s="1"/>
  <c r="AJ448" i="11" s="1"/>
  <c r="AD21" i="11"/>
  <c r="AI21" i="11" s="1"/>
  <c r="AJ21" i="11" s="1"/>
  <c r="Z21" i="11"/>
  <c r="AH21" i="11" s="1"/>
  <c r="AD742" i="11"/>
  <c r="AI742" i="11" s="1"/>
  <c r="AJ742" i="11" s="1"/>
  <c r="Z672" i="11"/>
  <c r="AH672" i="11" s="1"/>
  <c r="AD625" i="11"/>
  <c r="AI625" i="11" s="1"/>
  <c r="AJ625" i="11" s="1"/>
  <c r="Z1123" i="11"/>
  <c r="AD796" i="11"/>
  <c r="AI796" i="11" s="1"/>
  <c r="AJ796" i="11" s="1"/>
  <c r="Z796" i="11"/>
  <c r="AH796" i="11" s="1"/>
  <c r="AD649" i="11"/>
  <c r="AI649" i="11" s="1"/>
  <c r="AJ649" i="11" s="1"/>
  <c r="AD614" i="11"/>
  <c r="AI614" i="11" s="1"/>
  <c r="AJ614" i="11" s="1"/>
  <c r="AD92" i="11"/>
  <c r="AI92" i="11" s="1"/>
  <c r="AJ92" i="11" s="1"/>
  <c r="AD33" i="11"/>
  <c r="AI33" i="11" s="1"/>
  <c r="AJ33" i="11" s="1"/>
  <c r="Z33" i="11"/>
  <c r="AH33" i="11" s="1"/>
  <c r="AD811" i="11"/>
  <c r="AI811" i="11" s="1"/>
  <c r="AJ811" i="11" s="1"/>
  <c r="Z531" i="11"/>
  <c r="AH531" i="11" s="1"/>
  <c r="AD73" i="11"/>
  <c r="AI73" i="11" s="1"/>
  <c r="AJ73" i="11" s="1"/>
  <c r="Z73" i="11"/>
  <c r="AH73" i="11" s="1"/>
  <c r="AD9" i="11"/>
  <c r="Z9" i="11"/>
  <c r="AD551" i="11"/>
  <c r="Z551" i="11"/>
  <c r="AD437" i="11"/>
  <c r="AI437" i="11" s="1"/>
  <c r="AJ437" i="11" s="1"/>
  <c r="Z437" i="11"/>
  <c r="AH437" i="11" s="1"/>
  <c r="AD425" i="11"/>
  <c r="AI425" i="11" s="1"/>
  <c r="AJ425" i="11" s="1"/>
  <c r="Z425" i="11"/>
  <c r="AH425" i="11" s="1"/>
  <c r="AD405" i="11"/>
  <c r="AI405" i="11" s="1"/>
  <c r="AJ405" i="11" s="1"/>
  <c r="Z405" i="11"/>
  <c r="AH405" i="11" s="1"/>
  <c r="AD385" i="11"/>
  <c r="AI385" i="11" s="1"/>
  <c r="AJ385" i="11" s="1"/>
  <c r="Z385" i="11"/>
  <c r="AH385" i="11" s="1"/>
  <c r="AD353" i="11"/>
  <c r="AI353" i="11" s="1"/>
  <c r="AJ353" i="11" s="1"/>
  <c r="Z353" i="11"/>
  <c r="AH353" i="11" s="1"/>
  <c r="AD313" i="11"/>
  <c r="AI313" i="11" s="1"/>
  <c r="AJ313" i="11" s="1"/>
  <c r="Z313" i="11"/>
  <c r="AH313" i="11" s="1"/>
  <c r="AD281" i="11"/>
  <c r="AI281" i="11" s="1"/>
  <c r="AJ281" i="11" s="1"/>
  <c r="Z281" i="11"/>
  <c r="AH281" i="11" s="1"/>
  <c r="AD253" i="11"/>
  <c r="AI253" i="11" s="1"/>
  <c r="AJ253" i="11" s="1"/>
  <c r="Z253" i="11"/>
  <c r="AH253" i="11" s="1"/>
  <c r="AD213" i="11"/>
  <c r="AI213" i="11" s="1"/>
  <c r="AJ213" i="11" s="1"/>
  <c r="Z213" i="11"/>
  <c r="AH213" i="11" s="1"/>
  <c r="AD197" i="11"/>
  <c r="AI197" i="11" s="1"/>
  <c r="AJ197" i="11" s="1"/>
  <c r="Z197" i="11"/>
  <c r="AH197" i="11" s="1"/>
  <c r="AD189" i="11"/>
  <c r="AI189" i="11" s="1"/>
  <c r="AJ189" i="11" s="1"/>
  <c r="Z189" i="11"/>
  <c r="AH189" i="11" s="1"/>
  <c r="AD181" i="11"/>
  <c r="AI181" i="11" s="1"/>
  <c r="AJ181" i="11" s="1"/>
  <c r="Z181" i="11"/>
  <c r="AH181" i="11" s="1"/>
  <c r="AD77" i="11"/>
  <c r="AI77" i="11" s="1"/>
  <c r="AJ77" i="11" s="1"/>
  <c r="Z77" i="11"/>
  <c r="AH77" i="11" s="1"/>
  <c r="AD232" i="11"/>
  <c r="AI232" i="11" s="1"/>
  <c r="AJ232" i="11" s="1"/>
  <c r="AD5510" i="11"/>
  <c r="AI5510" i="11" s="1"/>
  <c r="AJ5510" i="11" s="1"/>
  <c r="Z5510" i="11"/>
  <c r="AH5510" i="11" s="1"/>
  <c r="Z5630" i="11"/>
  <c r="AH5630" i="11" s="1"/>
  <c r="AD5630" i="11"/>
  <c r="AI5630" i="11" s="1"/>
  <c r="AJ5630" i="11" s="1"/>
  <c r="AD5431" i="11"/>
  <c r="AI5431" i="11" s="1"/>
  <c r="AJ5431" i="11" s="1"/>
  <c r="AD5466" i="11"/>
  <c r="AI5466" i="11" s="1"/>
  <c r="AJ5466" i="11" s="1"/>
  <c r="Z5466" i="11"/>
  <c r="AH5466" i="11" s="1"/>
  <c r="AD5392" i="11"/>
  <c r="AD5329" i="11"/>
  <c r="AI5329" i="11" s="1"/>
  <c r="AJ5329" i="11" s="1"/>
  <c r="Z5329" i="11"/>
  <c r="AH5329" i="11" s="1"/>
  <c r="AD5356" i="11"/>
  <c r="Z5356" i="11"/>
  <c r="AD5316" i="11"/>
  <c r="AI5316" i="11" s="1"/>
  <c r="AJ5316" i="11" s="1"/>
  <c r="Z5316" i="11"/>
  <c r="AH5316" i="11" s="1"/>
  <c r="Z5386" i="11"/>
  <c r="AH5386" i="11" s="1"/>
  <c r="AD5386" i="11"/>
  <c r="AI5386" i="11" s="1"/>
  <c r="AJ5386" i="11" s="1"/>
  <c r="Z5305" i="11"/>
  <c r="AH5305" i="11" s="1"/>
  <c r="AD5253" i="11"/>
  <c r="AI5253" i="11" s="1"/>
  <c r="AJ5253" i="11" s="1"/>
  <c r="Z5253" i="11"/>
  <c r="AH5253" i="11" s="1"/>
  <c r="AD5440" i="11"/>
  <c r="AI5440" i="11" s="1"/>
  <c r="AJ5440" i="11" s="1"/>
  <c r="Z5302" i="11"/>
  <c r="AH5302" i="11" s="1"/>
  <c r="AD5220" i="11"/>
  <c r="AI5220" i="11" s="1"/>
  <c r="AJ5220" i="11" s="1"/>
  <c r="Z5220" i="11"/>
  <c r="AH5220" i="11" s="1"/>
  <c r="AD5311" i="11"/>
  <c r="AI5311" i="11" s="1"/>
  <c r="AJ5311" i="11" s="1"/>
  <c r="Z5311" i="11"/>
  <c r="AH5311" i="11" s="1"/>
  <c r="AD5245" i="11"/>
  <c r="AI5245" i="11" s="1"/>
  <c r="AJ5245" i="11" s="1"/>
  <c r="Z5245" i="11"/>
  <c r="AH5245" i="11" s="1"/>
  <c r="Z5280" i="11"/>
  <c r="AD5222" i="11"/>
  <c r="AI5222" i="11" s="1"/>
  <c r="AJ5222" i="11" s="1"/>
  <c r="Z5319" i="11"/>
  <c r="AH5319" i="11" s="1"/>
  <c r="Z5226" i="11"/>
  <c r="AH5226" i="11" s="1"/>
  <c r="AD5226" i="11"/>
  <c r="AI5226" i="11" s="1"/>
  <c r="AJ5226" i="11" s="1"/>
  <c r="Z5186" i="11"/>
  <c r="AH5186" i="11" s="1"/>
  <c r="AD5186" i="11"/>
  <c r="AI5186" i="11" s="1"/>
  <c r="AJ5186" i="11" s="1"/>
  <c r="AD5116" i="11"/>
  <c r="AI5116" i="11" s="1"/>
  <c r="AJ5116" i="11" s="1"/>
  <c r="AD5142" i="11"/>
  <c r="AD5096" i="11"/>
  <c r="AI5096" i="11" s="1"/>
  <c r="AJ5096" i="11" s="1"/>
  <c r="AD5079" i="11"/>
  <c r="AI5079" i="11" s="1"/>
  <c r="AJ5079" i="11" s="1"/>
  <c r="Z5079" i="11"/>
  <c r="AH5079" i="11" s="1"/>
  <c r="AD5038" i="11"/>
  <c r="AI5038" i="11" s="1"/>
  <c r="AJ5038" i="11" s="1"/>
  <c r="Z5038" i="11"/>
  <c r="AH5038" i="11" s="1"/>
  <c r="AD5069" i="11"/>
  <c r="AI5069" i="11" s="1"/>
  <c r="AJ5069" i="11" s="1"/>
  <c r="AD5176" i="11"/>
  <c r="AI5176" i="11" s="1"/>
  <c r="AJ5176" i="11" s="1"/>
  <c r="Z5176" i="11"/>
  <c r="AH5176" i="11" s="1"/>
  <c r="Z5080" i="11"/>
  <c r="AH5080" i="11" s="1"/>
  <c r="AD5078" i="11"/>
  <c r="AI5078" i="11" s="1"/>
  <c r="AJ5078" i="11" s="1"/>
  <c r="Z5078" i="11"/>
  <c r="AH5078" i="11" s="1"/>
  <c r="AD5013" i="11"/>
  <c r="AI5013" i="11" s="1"/>
  <c r="AJ5013" i="11" s="1"/>
  <c r="Z5013" i="11"/>
  <c r="AH5013" i="11" s="1"/>
  <c r="Z4980" i="11"/>
  <c r="AH4980" i="11" s="1"/>
  <c r="AD4969" i="11"/>
  <c r="AI4969" i="11" s="1"/>
  <c r="AJ4969" i="11" s="1"/>
  <c r="Z4969" i="11"/>
  <c r="AH4969" i="11" s="1"/>
  <c r="AD5100" i="11"/>
  <c r="AI5100" i="11" s="1"/>
  <c r="AJ5100" i="11" s="1"/>
  <c r="AD4976" i="11"/>
  <c r="AI4976" i="11" s="1"/>
  <c r="AJ4976" i="11" s="1"/>
  <c r="Z4976" i="11"/>
  <c r="AH4976" i="11" s="1"/>
  <c r="Z5024" i="11"/>
  <c r="AH5024" i="11" s="1"/>
  <c r="AD4956" i="11"/>
  <c r="AI4956" i="11" s="1"/>
  <c r="AJ4956" i="11" s="1"/>
  <c r="Z4956" i="11"/>
  <c r="AH4956" i="11" s="1"/>
  <c r="AD4919" i="11"/>
  <c r="AI4919" i="11" s="1"/>
  <c r="AJ4919" i="11" s="1"/>
  <c r="AD4861" i="11"/>
  <c r="AI4861" i="11" s="1"/>
  <c r="AJ4861" i="11" s="1"/>
  <c r="Z4861" i="11"/>
  <c r="AH4861" i="11" s="1"/>
  <c r="AD4905" i="11"/>
  <c r="AI4905" i="11" s="1"/>
  <c r="AJ4905" i="11" s="1"/>
  <c r="Z4796" i="11"/>
  <c r="AH4796" i="11" s="1"/>
  <c r="AD4796" i="11"/>
  <c r="AI4796" i="11" s="1"/>
  <c r="AJ4796" i="11" s="1"/>
  <c r="AD4772" i="11"/>
  <c r="AI4772" i="11" s="1"/>
  <c r="AJ4772" i="11" s="1"/>
  <c r="AD4858" i="11"/>
  <c r="Z4858" i="11"/>
  <c r="Z4860" i="11"/>
  <c r="AH4860" i="11" s="1"/>
  <c r="AD4860" i="11"/>
  <c r="AI4860" i="11" s="1"/>
  <c r="AJ4860" i="11" s="1"/>
  <c r="AD4781" i="11"/>
  <c r="AI4781" i="11" s="1"/>
  <c r="AJ4781" i="11" s="1"/>
  <c r="Z4781" i="11"/>
  <c r="AH4781" i="11" s="1"/>
  <c r="Z4765" i="11"/>
  <c r="AH4765" i="11" s="1"/>
  <c r="Z4875" i="11"/>
  <c r="AH4875" i="11" s="1"/>
  <c r="AD4812" i="11"/>
  <c r="AI4812" i="11" s="1"/>
  <c r="AJ4812" i="11" s="1"/>
  <c r="Z4832" i="11"/>
  <c r="AH4832" i="11" s="1"/>
  <c r="AD4832" i="11"/>
  <c r="AI4832" i="11" s="1"/>
  <c r="AJ4832" i="11" s="1"/>
  <c r="AH4803" i="11"/>
  <c r="AI4803" i="11"/>
  <c r="AJ4803" i="11" s="1"/>
  <c r="Z4790" i="11"/>
  <c r="AH4790" i="11" s="1"/>
  <c r="AD4767" i="11"/>
  <c r="AI4767" i="11" s="1"/>
  <c r="AJ4767" i="11" s="1"/>
  <c r="AD4740" i="11"/>
  <c r="AI4740" i="11" s="1"/>
  <c r="AJ4740" i="11" s="1"/>
  <c r="AD4813" i="11"/>
  <c r="AI4813" i="11" s="1"/>
  <c r="AJ4813" i="11" s="1"/>
  <c r="Z4813" i="11"/>
  <c r="AH4813" i="11" s="1"/>
  <c r="AD4854" i="11"/>
  <c r="Z4854" i="11"/>
  <c r="AD4668" i="11"/>
  <c r="AI4668" i="11" s="1"/>
  <c r="AJ4668" i="11" s="1"/>
  <c r="AD4775" i="11"/>
  <c r="AI4775" i="11" s="1"/>
  <c r="AJ4775" i="11" s="1"/>
  <c r="AD4699" i="11"/>
  <c r="Z4699" i="11"/>
  <c r="AD4660" i="11"/>
  <c r="AI4660" i="11" s="1"/>
  <c r="AJ4660" i="11" s="1"/>
  <c r="Z4605" i="11"/>
  <c r="AH4605" i="11" s="1"/>
  <c r="AD4590" i="11"/>
  <c r="AI4590" i="11" s="1"/>
  <c r="AJ4590" i="11" s="1"/>
  <c r="Z4590" i="11"/>
  <c r="AH4590" i="11" s="1"/>
  <c r="AD4482" i="11"/>
  <c r="AI4482" i="11" s="1"/>
  <c r="AJ4482" i="11" s="1"/>
  <c r="Z4482" i="11"/>
  <c r="AH4482" i="11" s="1"/>
  <c r="AD4707" i="11"/>
  <c r="AI4707" i="11" s="1"/>
  <c r="AJ4707" i="11" s="1"/>
  <c r="Z4707" i="11"/>
  <c r="AH4707" i="11" s="1"/>
  <c r="Z4609" i="11"/>
  <c r="AH4609" i="11" s="1"/>
  <c r="AD4609" i="11"/>
  <c r="AI4609" i="11" s="1"/>
  <c r="AJ4609" i="11" s="1"/>
  <c r="AD4592" i="11"/>
  <c r="AI4592" i="11" s="1"/>
  <c r="AJ4592" i="11" s="1"/>
  <c r="AD4524" i="11"/>
  <c r="AI4524" i="11" s="1"/>
  <c r="AJ4524" i="11" s="1"/>
  <c r="AH4441" i="11"/>
  <c r="AI4441" i="11"/>
  <c r="AJ4441" i="11" s="1"/>
  <c r="Z4597" i="11"/>
  <c r="AH4597" i="11" s="1"/>
  <c r="AD4597" i="11"/>
  <c r="AI4597" i="11" s="1"/>
  <c r="AJ4597" i="11" s="1"/>
  <c r="AD4474" i="11"/>
  <c r="AI4474" i="11" s="1"/>
  <c r="AJ4474" i="11" s="1"/>
  <c r="Z4474" i="11"/>
  <c r="AH4474" i="11" s="1"/>
  <c r="AD4440" i="11"/>
  <c r="AI4440" i="11" s="1"/>
  <c r="AJ4440" i="11" s="1"/>
  <c r="AD4493" i="11"/>
  <c r="AI4493" i="11" s="1"/>
  <c r="AJ4493" i="11" s="1"/>
  <c r="AD4450" i="11"/>
  <c r="AI4450" i="11" s="1"/>
  <c r="AJ4450" i="11" s="1"/>
  <c r="Z4450" i="11"/>
  <c r="AH4450" i="11" s="1"/>
  <c r="Z4472" i="11"/>
  <c r="AH4472" i="11" s="1"/>
  <c r="Z4334" i="11"/>
  <c r="AH4334" i="11" s="1"/>
  <c r="AD4458" i="11"/>
  <c r="AI4458" i="11" s="1"/>
  <c r="AJ4458" i="11" s="1"/>
  <c r="Z4458" i="11"/>
  <c r="AH4458" i="11" s="1"/>
  <c r="AD4426" i="11"/>
  <c r="AI4426" i="11" s="1"/>
  <c r="AJ4426" i="11" s="1"/>
  <c r="Z4426" i="11"/>
  <c r="AH4426" i="11" s="1"/>
  <c r="Z4347" i="11"/>
  <c r="AH4347" i="11" s="1"/>
  <c r="AD4347" i="11"/>
  <c r="AI4347" i="11" s="1"/>
  <c r="AJ4347" i="11" s="1"/>
  <c r="AD4361" i="11"/>
  <c r="Z4361" i="11"/>
  <c r="Z4394" i="11"/>
  <c r="AH4394" i="11" s="1"/>
  <c r="AD4310" i="11"/>
  <c r="AI4310" i="11" s="1"/>
  <c r="AJ4310" i="11" s="1"/>
  <c r="Z4310" i="11"/>
  <c r="AH4310" i="11" s="1"/>
  <c r="Z4539" i="11"/>
  <c r="AH4539" i="11" s="1"/>
  <c r="Z4403" i="11"/>
  <c r="AD4349" i="11"/>
  <c r="AI4349" i="11" s="1"/>
  <c r="AJ4349" i="11" s="1"/>
  <c r="Z4349" i="11"/>
  <c r="AH4349" i="11" s="1"/>
  <c r="Z4322" i="11"/>
  <c r="AH4322" i="11" s="1"/>
  <c r="AD4322" i="11"/>
  <c r="AI4322" i="11" s="1"/>
  <c r="AJ4322" i="11" s="1"/>
  <c r="Z4277" i="11"/>
  <c r="AH4277" i="11" s="1"/>
  <c r="AD4277" i="11"/>
  <c r="AI4277" i="11" s="1"/>
  <c r="AJ4277" i="11" s="1"/>
  <c r="AD4393" i="11"/>
  <c r="AI4393" i="11" s="1"/>
  <c r="AJ4393" i="11" s="1"/>
  <c r="Z4393" i="11"/>
  <c r="AH4393" i="11" s="1"/>
  <c r="AD4377" i="11"/>
  <c r="AI4377" i="11" s="1"/>
  <c r="AJ4377" i="11" s="1"/>
  <c r="Z4377" i="11"/>
  <c r="AH4377" i="11" s="1"/>
  <c r="Z4340" i="11"/>
  <c r="AH4340" i="11" s="1"/>
  <c r="AD4340" i="11"/>
  <c r="AI4340" i="11" s="1"/>
  <c r="AJ4340" i="11" s="1"/>
  <c r="AD4143" i="11"/>
  <c r="AI4143" i="11" s="1"/>
  <c r="AJ4143" i="11" s="1"/>
  <c r="Z4143" i="11"/>
  <c r="AH4143" i="11" s="1"/>
  <c r="AD4123" i="11"/>
  <c r="AI4123" i="11" s="1"/>
  <c r="AJ4123" i="11" s="1"/>
  <c r="Z4123" i="11"/>
  <c r="AH4123" i="11" s="1"/>
  <c r="Z4292" i="11"/>
  <c r="AH4292" i="11" s="1"/>
  <c r="AI4240" i="11"/>
  <c r="AJ4240" i="11" s="1"/>
  <c r="AH4240" i="11"/>
  <c r="AD4262" i="11"/>
  <c r="AI4262" i="11" s="1"/>
  <c r="AJ4262" i="11" s="1"/>
  <c r="AD4295" i="11"/>
  <c r="AI4295" i="11" s="1"/>
  <c r="AJ4295" i="11" s="1"/>
  <c r="Z4295" i="11"/>
  <c r="AH4295" i="11" s="1"/>
  <c r="AD4267" i="11"/>
  <c r="AI4267" i="11" s="1"/>
  <c r="AJ4267" i="11" s="1"/>
  <c r="Z4267" i="11"/>
  <c r="AH4267" i="11" s="1"/>
  <c r="Z4201" i="11"/>
  <c r="AH4201" i="11" s="1"/>
  <c r="AD4201" i="11"/>
  <c r="AI4201" i="11" s="1"/>
  <c r="AJ4201" i="11" s="1"/>
  <c r="AD4096" i="11"/>
  <c r="Z4096" i="11"/>
  <c r="AD4088" i="11"/>
  <c r="AI4088" i="11" s="1"/>
  <c r="AJ4088" i="11" s="1"/>
  <c r="Z4088" i="11"/>
  <c r="AH4088" i="11" s="1"/>
  <c r="AD4080" i="11"/>
  <c r="AI4080" i="11" s="1"/>
  <c r="AJ4080" i="11" s="1"/>
  <c r="Z4080" i="11"/>
  <c r="AH4080" i="11" s="1"/>
  <c r="AD4039" i="11"/>
  <c r="AI4039" i="11" s="1"/>
  <c r="AJ4039" i="11" s="1"/>
  <c r="Z4039" i="11"/>
  <c r="AH4039" i="11" s="1"/>
  <c r="Z4134" i="11"/>
  <c r="AH4134" i="11" s="1"/>
  <c r="AD4134" i="11"/>
  <c r="AI4134" i="11" s="1"/>
  <c r="AJ4134" i="11" s="1"/>
  <c r="AD4204" i="11"/>
  <c r="Z4204" i="11"/>
  <c r="Z4137" i="11"/>
  <c r="AH4137" i="11" s="1"/>
  <c r="AD4137" i="11"/>
  <c r="AI4137" i="11" s="1"/>
  <c r="AJ4137" i="11" s="1"/>
  <c r="Z4053" i="11"/>
  <c r="AH4053" i="11" s="1"/>
  <c r="AD4053" i="11"/>
  <c r="AI4053" i="11" s="1"/>
  <c r="AJ4053" i="11" s="1"/>
  <c r="AD4170" i="11"/>
  <c r="AI4170" i="11" s="1"/>
  <c r="AJ4170" i="11" s="1"/>
  <c r="Z4153" i="11"/>
  <c r="AD4194" i="11"/>
  <c r="AI4194" i="11" s="1"/>
  <c r="AJ4194" i="11" s="1"/>
  <c r="AD3912" i="11"/>
  <c r="AI3912" i="11" s="1"/>
  <c r="AJ3912" i="11" s="1"/>
  <c r="Z3912" i="11"/>
  <c r="AH3912" i="11" s="1"/>
  <c r="AD3966" i="11"/>
  <c r="AI3966" i="11" s="1"/>
  <c r="AJ3966" i="11" s="1"/>
  <c r="Z3966" i="11"/>
  <c r="AH3966" i="11" s="1"/>
  <c r="AD4067" i="11"/>
  <c r="AI4067" i="11" s="1"/>
  <c r="AJ4067" i="11" s="1"/>
  <c r="Z4067" i="11"/>
  <c r="AH4067" i="11" s="1"/>
  <c r="Z4038" i="11"/>
  <c r="AH4038" i="11" s="1"/>
  <c r="AD4038" i="11"/>
  <c r="AI4038" i="11" s="1"/>
  <c r="AJ4038" i="11" s="1"/>
  <c r="Z3939" i="11"/>
  <c r="AH3939" i="11" s="1"/>
  <c r="AD3939" i="11"/>
  <c r="AI3939" i="11" s="1"/>
  <c r="AJ3939" i="11" s="1"/>
  <c r="Z3923" i="11"/>
  <c r="AH3923" i="11" s="1"/>
  <c r="AD3923" i="11"/>
  <c r="AI3923" i="11" s="1"/>
  <c r="AJ3923" i="11" s="1"/>
  <c r="AD4001" i="11"/>
  <c r="AI4001" i="11" s="1"/>
  <c r="AJ4001" i="11" s="1"/>
  <c r="Z4001" i="11"/>
  <c r="AH4001" i="11" s="1"/>
  <c r="AD3993" i="11"/>
  <c r="AI3993" i="11" s="1"/>
  <c r="AJ3993" i="11" s="1"/>
  <c r="Z3993" i="11"/>
  <c r="AH3993" i="11" s="1"/>
  <c r="AD3985" i="11"/>
  <c r="AI3985" i="11" s="1"/>
  <c r="AJ3985" i="11" s="1"/>
  <c r="Z3985" i="11"/>
  <c r="AH3985" i="11" s="1"/>
  <c r="Z4022" i="11"/>
  <c r="AH4022" i="11" s="1"/>
  <c r="AD4022" i="11"/>
  <c r="AI4022" i="11" s="1"/>
  <c r="AJ4022" i="11" s="1"/>
  <c r="AD3988" i="11"/>
  <c r="Z3958" i="11"/>
  <c r="AH3958" i="11" s="1"/>
  <c r="AD3958" i="11"/>
  <c r="AI3958" i="11" s="1"/>
  <c r="AJ3958" i="11" s="1"/>
  <c r="Z3942" i="11"/>
  <c r="AH3942" i="11" s="1"/>
  <c r="AD3942" i="11"/>
  <c r="AI3942" i="11" s="1"/>
  <c r="AJ3942" i="11" s="1"/>
  <c r="Z3926" i="11"/>
  <c r="AH3926" i="11" s="1"/>
  <c r="AD3926" i="11"/>
  <c r="AI3926" i="11" s="1"/>
  <c r="AJ3926" i="11" s="1"/>
  <c r="AD4269" i="11"/>
  <c r="AI4269" i="11" s="1"/>
  <c r="AJ4269" i="11" s="1"/>
  <c r="Z4179" i="11"/>
  <c r="AI4059" i="11"/>
  <c r="AJ4059" i="11" s="1"/>
  <c r="Z3900" i="11"/>
  <c r="AH3900" i="11" s="1"/>
  <c r="AD3900" i="11"/>
  <c r="AI3900" i="11" s="1"/>
  <c r="AJ3900" i="11" s="1"/>
  <c r="Z3898" i="11"/>
  <c r="AH3898" i="11" s="1"/>
  <c r="AD3898" i="11"/>
  <c r="AI3898" i="11" s="1"/>
  <c r="AJ3898" i="11" s="1"/>
  <c r="AD3760" i="11"/>
  <c r="AI3760" i="11" s="1"/>
  <c r="AJ3760" i="11" s="1"/>
  <c r="AD3590" i="11"/>
  <c r="Z3849" i="11"/>
  <c r="AD3849" i="11"/>
  <c r="Z3773" i="11"/>
  <c r="AH3773" i="11" s="1"/>
  <c r="AD3773" i="11"/>
  <c r="AI3773" i="11" s="1"/>
  <c r="AJ3773" i="11" s="1"/>
  <c r="Z4050" i="11"/>
  <c r="AH4050" i="11" s="1"/>
  <c r="AD4050" i="11"/>
  <c r="AI4050" i="11" s="1"/>
  <c r="AJ4050" i="11" s="1"/>
  <c r="AD3897" i="11"/>
  <c r="AD3595" i="11"/>
  <c r="AI3595" i="11" s="1"/>
  <c r="AJ3595" i="11" s="1"/>
  <c r="Z3595" i="11"/>
  <c r="AH3595" i="11" s="1"/>
  <c r="AD3904" i="11"/>
  <c r="AI3904" i="11" s="1"/>
  <c r="AJ3904" i="11" s="1"/>
  <c r="AD3656" i="11"/>
  <c r="Z3656" i="11"/>
  <c r="AD3624" i="11"/>
  <c r="AI3624" i="11" s="1"/>
  <c r="AJ3624" i="11" s="1"/>
  <c r="Z3624" i="11"/>
  <c r="AH3624" i="11" s="1"/>
  <c r="AD3592" i="11"/>
  <c r="AI3592" i="11" s="1"/>
  <c r="AJ3592" i="11" s="1"/>
  <c r="Z3592" i="11"/>
  <c r="AH3592" i="11" s="1"/>
  <c r="AD3876" i="11"/>
  <c r="AI3876" i="11" s="1"/>
  <c r="AJ3876" i="11" s="1"/>
  <c r="AD3748" i="11"/>
  <c r="AI3748" i="11" s="1"/>
  <c r="AJ3748" i="11" s="1"/>
  <c r="AD3705" i="11"/>
  <c r="AI3705" i="11" s="1"/>
  <c r="AJ3705" i="11" s="1"/>
  <c r="AD3591" i="11"/>
  <c r="AI3591" i="11" s="1"/>
  <c r="AJ3591" i="11" s="1"/>
  <c r="Z3591" i="11"/>
  <c r="AH3591" i="11" s="1"/>
  <c r="AD3551" i="11"/>
  <c r="AI3551" i="11" s="1"/>
  <c r="AJ3551" i="11" s="1"/>
  <c r="Z3551" i="11"/>
  <c r="AH3551" i="11" s="1"/>
  <c r="Z3853" i="11"/>
  <c r="AH3853" i="11" s="1"/>
  <c r="AD3853" i="11"/>
  <c r="AI3853" i="11" s="1"/>
  <c r="AJ3853" i="11" s="1"/>
  <c r="Z3777" i="11"/>
  <c r="AH3777" i="11" s="1"/>
  <c r="AD3777" i="11"/>
  <c r="AI3777" i="11" s="1"/>
  <c r="AJ3777" i="11" s="1"/>
  <c r="AD3693" i="11"/>
  <c r="AI3693" i="11" s="1"/>
  <c r="AJ3693" i="11" s="1"/>
  <c r="Z3652" i="11"/>
  <c r="AH3652" i="11" s="1"/>
  <c r="AD4045" i="11"/>
  <c r="AI4045" i="11" s="1"/>
  <c r="AJ4045" i="11" s="1"/>
  <c r="AD3962" i="11"/>
  <c r="AI3962" i="11" s="1"/>
  <c r="AJ3962" i="11" s="1"/>
  <c r="AD3731" i="11"/>
  <c r="AI3731" i="11" s="1"/>
  <c r="AJ3731" i="11" s="1"/>
  <c r="Z3731" i="11"/>
  <c r="AH3731" i="11" s="1"/>
  <c r="Z3558" i="11"/>
  <c r="AH3558" i="11" s="1"/>
  <c r="AD3558" i="11"/>
  <c r="AI3558" i="11" s="1"/>
  <c r="AJ3558" i="11" s="1"/>
  <c r="AD3506" i="11"/>
  <c r="AD3535" i="11"/>
  <c r="AI3535" i="11" s="1"/>
  <c r="AJ3535" i="11" s="1"/>
  <c r="Z3535" i="11"/>
  <c r="AH3535" i="11" s="1"/>
  <c r="AD3463" i="11"/>
  <c r="AI3463" i="11" s="1"/>
  <c r="AJ3463" i="11" s="1"/>
  <c r="Z3463" i="11"/>
  <c r="AH3463" i="11" s="1"/>
  <c r="Z3417" i="11"/>
  <c r="AH3417" i="11" s="1"/>
  <c r="AD3417" i="11"/>
  <c r="AI3417" i="11" s="1"/>
  <c r="AJ3417" i="11" s="1"/>
  <c r="AD3660" i="11"/>
  <c r="AI3660" i="11" s="1"/>
  <c r="AJ3660" i="11" s="1"/>
  <c r="Z3508" i="11"/>
  <c r="AH3508" i="11" s="1"/>
  <c r="AD4047" i="11"/>
  <c r="AD3952" i="11"/>
  <c r="AI3952" i="11" s="1"/>
  <c r="AJ3952" i="11" s="1"/>
  <c r="Z3616" i="11"/>
  <c r="AH3616" i="11" s="1"/>
  <c r="Z3457" i="11"/>
  <c r="AH3457" i="11" s="1"/>
  <c r="AD3457" i="11"/>
  <c r="AI3457" i="11" s="1"/>
  <c r="AJ3457" i="11" s="1"/>
  <c r="AD3398" i="11"/>
  <c r="AI3398" i="11" s="1"/>
  <c r="AJ3398" i="11" s="1"/>
  <c r="Z3398" i="11"/>
  <c r="AH3398" i="11" s="1"/>
  <c r="AD3350" i="11"/>
  <c r="AI3350" i="11" s="1"/>
  <c r="AJ3350" i="11" s="1"/>
  <c r="Z3350" i="11"/>
  <c r="AH3350" i="11" s="1"/>
  <c r="Z3562" i="11"/>
  <c r="AH3562" i="11" s="1"/>
  <c r="AD3562" i="11"/>
  <c r="AI3562" i="11" s="1"/>
  <c r="AJ3562" i="11" s="1"/>
  <c r="AD3486" i="11"/>
  <c r="AI3486" i="11" s="1"/>
  <c r="AJ3486" i="11" s="1"/>
  <c r="Z3663" i="11"/>
  <c r="AH3663" i="11" s="1"/>
  <c r="Z3615" i="11"/>
  <c r="AH3615" i="11" s="1"/>
  <c r="AD3531" i="11"/>
  <c r="AI3531" i="11" s="1"/>
  <c r="AJ3531" i="11" s="1"/>
  <c r="Z3531" i="11"/>
  <c r="AH3531" i="11" s="1"/>
  <c r="AD3515" i="11"/>
  <c r="AI3515" i="11" s="1"/>
  <c r="AJ3515" i="11" s="1"/>
  <c r="Z3515" i="11"/>
  <c r="AH3515" i="11" s="1"/>
  <c r="AD3499" i="11"/>
  <c r="AI3499" i="11" s="1"/>
  <c r="AJ3499" i="11" s="1"/>
  <c r="Z3499" i="11"/>
  <c r="AH3499" i="11" s="1"/>
  <c r="AD3483" i="11"/>
  <c r="AI3483" i="11" s="1"/>
  <c r="AJ3483" i="11" s="1"/>
  <c r="Z3483" i="11"/>
  <c r="AH3483" i="11" s="1"/>
  <c r="AD3467" i="11"/>
  <c r="AI3467" i="11" s="1"/>
  <c r="AJ3467" i="11" s="1"/>
  <c r="Z3467" i="11"/>
  <c r="AH3467" i="11" s="1"/>
  <c r="AD3668" i="11"/>
  <c r="AI3668" i="11" s="1"/>
  <c r="AJ3668" i="11" s="1"/>
  <c r="Z3546" i="11"/>
  <c r="AH3546" i="11" s="1"/>
  <c r="AD3546" i="11"/>
  <c r="AI3546" i="11" s="1"/>
  <c r="AJ3546" i="11" s="1"/>
  <c r="Z3536" i="11"/>
  <c r="AH3536" i="11" s="1"/>
  <c r="Z3520" i="11"/>
  <c r="AH3520" i="11" s="1"/>
  <c r="Z3384" i="11"/>
  <c r="AH3384" i="11" s="1"/>
  <c r="AD3384" i="11"/>
  <c r="AI3384" i="11" s="1"/>
  <c r="AJ3384" i="11" s="1"/>
  <c r="Z3328" i="11"/>
  <c r="AH3328" i="11" s="1"/>
  <c r="AD3328" i="11"/>
  <c r="AI3328" i="11" s="1"/>
  <c r="AJ3328" i="11" s="1"/>
  <c r="AD3436" i="11"/>
  <c r="AI3436" i="11" s="1"/>
  <c r="AJ3436" i="11" s="1"/>
  <c r="Z3445" i="11"/>
  <c r="AH3445" i="11" s="1"/>
  <c r="AD3445" i="11"/>
  <c r="AI3445" i="11" s="1"/>
  <c r="AJ3445" i="11" s="1"/>
  <c r="AD3330" i="11"/>
  <c r="AI3330" i="11" s="1"/>
  <c r="AJ3330" i="11" s="1"/>
  <c r="Z3266" i="11"/>
  <c r="AH3266" i="11" s="1"/>
  <c r="Z3250" i="11"/>
  <c r="AD3404" i="11"/>
  <c r="Z3372" i="11"/>
  <c r="AH3372" i="11" s="1"/>
  <c r="AD3372" i="11"/>
  <c r="AI3372" i="11" s="1"/>
  <c r="AJ3372" i="11" s="1"/>
  <c r="Z3293" i="11"/>
  <c r="AD3293" i="11"/>
  <c r="AD3211" i="11"/>
  <c r="AI3211" i="11" s="1"/>
  <c r="AJ3211" i="11" s="1"/>
  <c r="Z3211" i="11"/>
  <c r="AH3211" i="11" s="1"/>
  <c r="AD3652" i="11"/>
  <c r="AI3652" i="11" s="1"/>
  <c r="AJ3652" i="11" s="1"/>
  <c r="Z3545" i="11"/>
  <c r="AH3545" i="11" s="1"/>
  <c r="AD3545" i="11"/>
  <c r="AI3545" i="11" s="1"/>
  <c r="AJ3545" i="11" s="1"/>
  <c r="Z3321" i="11"/>
  <c r="AH3321" i="11" s="1"/>
  <c r="AD3321" i="11"/>
  <c r="AI3321" i="11" s="1"/>
  <c r="AJ3321" i="11" s="1"/>
  <c r="Z3297" i="11"/>
  <c r="AH3297" i="11" s="1"/>
  <c r="AD3297" i="11"/>
  <c r="AI3297" i="11" s="1"/>
  <c r="AJ3297" i="11" s="1"/>
  <c r="Z3279" i="11"/>
  <c r="AH3279" i="11" s="1"/>
  <c r="AD3221" i="11"/>
  <c r="AI3221" i="11" s="1"/>
  <c r="AJ3221" i="11" s="1"/>
  <c r="Z3269" i="11"/>
  <c r="AH3269" i="11" s="1"/>
  <c r="AD3269" i="11"/>
  <c r="AI3269" i="11" s="1"/>
  <c r="AJ3269" i="11" s="1"/>
  <c r="Z3377" i="11"/>
  <c r="AH3377" i="11" s="1"/>
  <c r="AD3377" i="11"/>
  <c r="AI3377" i="11" s="1"/>
  <c r="AJ3377" i="11" s="1"/>
  <c r="Z3233" i="11"/>
  <c r="AH3233" i="11" s="1"/>
  <c r="AD3233" i="11"/>
  <c r="AI3233" i="11" s="1"/>
  <c r="AJ3233" i="11" s="1"/>
  <c r="AD3105" i="11"/>
  <c r="AI3105" i="11" s="1"/>
  <c r="AJ3105" i="11" s="1"/>
  <c r="AD3083" i="11"/>
  <c r="Z3360" i="11"/>
  <c r="AH3360" i="11" s="1"/>
  <c r="Z3101" i="11"/>
  <c r="AH3101" i="11" s="1"/>
  <c r="AD3222" i="11"/>
  <c r="AI3222" i="11" s="1"/>
  <c r="AJ3222" i="11" s="1"/>
  <c r="AD3052" i="11"/>
  <c r="AI3052" i="11" s="1"/>
  <c r="AJ3052" i="11" s="1"/>
  <c r="AD3420" i="11"/>
  <c r="AI3420" i="11" s="1"/>
  <c r="AJ3420" i="11" s="1"/>
  <c r="AD3162" i="11"/>
  <c r="AI3162" i="11" s="1"/>
  <c r="AJ3162" i="11" s="1"/>
  <c r="AD3072" i="11"/>
  <c r="AI3072" i="11" s="1"/>
  <c r="AJ3072" i="11" s="1"/>
  <c r="Z3072" i="11"/>
  <c r="AH3072" i="11" s="1"/>
  <c r="Z3205" i="11"/>
  <c r="AH3205" i="11" s="1"/>
  <c r="AD3205" i="11"/>
  <c r="AI3205" i="11" s="1"/>
  <c r="AJ3205" i="11" s="1"/>
  <c r="AD2979" i="11"/>
  <c r="AI2979" i="11" s="1"/>
  <c r="AJ2979" i="11" s="1"/>
  <c r="Z3195" i="11"/>
  <c r="AH3195" i="11" s="1"/>
  <c r="Z3047" i="11"/>
  <c r="AH3047" i="11" s="1"/>
  <c r="Z2988" i="11"/>
  <c r="AH2988" i="11" s="1"/>
  <c r="AD2988" i="11"/>
  <c r="AI2988" i="11" s="1"/>
  <c r="AJ2988" i="11" s="1"/>
  <c r="AD2949" i="11"/>
  <c r="AI2949" i="11" s="1"/>
  <c r="AJ2949" i="11" s="1"/>
  <c r="Z2949" i="11"/>
  <c r="AH2949" i="11" s="1"/>
  <c r="AD3088" i="11"/>
  <c r="AI3088" i="11" s="1"/>
  <c r="AJ3088" i="11" s="1"/>
  <c r="Z3088" i="11"/>
  <c r="AH3088" i="11" s="1"/>
  <c r="AD2848" i="11"/>
  <c r="AI2848" i="11" s="1"/>
  <c r="AJ2848" i="11" s="1"/>
  <c r="Z2848" i="11"/>
  <c r="AH2848" i="11" s="1"/>
  <c r="AD2720" i="11"/>
  <c r="AD2950" i="11"/>
  <c r="AI2950" i="11" s="1"/>
  <c r="AJ2950" i="11" s="1"/>
  <c r="Z2950" i="11"/>
  <c r="AH2950" i="11" s="1"/>
  <c r="AD2865" i="11"/>
  <c r="AI2865" i="11" s="1"/>
  <c r="AJ2865" i="11" s="1"/>
  <c r="Z2865" i="11"/>
  <c r="AH2865" i="11" s="1"/>
  <c r="Z2802" i="11"/>
  <c r="AH2802" i="11" s="1"/>
  <c r="AD2802" i="11"/>
  <c r="AI2802" i="11" s="1"/>
  <c r="AJ2802" i="11" s="1"/>
  <c r="Z2780" i="11"/>
  <c r="AH2780" i="11" s="1"/>
  <c r="AD2780" i="11"/>
  <c r="AI2780" i="11" s="1"/>
  <c r="AJ2780" i="11" s="1"/>
  <c r="AD2711" i="11"/>
  <c r="Z2711" i="11"/>
  <c r="AD2689" i="11"/>
  <c r="AI2689" i="11" s="1"/>
  <c r="AJ2689" i="11" s="1"/>
  <c r="AD2663" i="11"/>
  <c r="AI2663" i="11" s="1"/>
  <c r="AJ2663" i="11" s="1"/>
  <c r="Z2663" i="11"/>
  <c r="AH2663" i="11" s="1"/>
  <c r="Z2588" i="11"/>
  <c r="AH2588" i="11" s="1"/>
  <c r="AD2588" i="11"/>
  <c r="AI2588" i="11" s="1"/>
  <c r="AJ2588" i="11" s="1"/>
  <c r="AD3120" i="11"/>
  <c r="AI3120" i="11" s="1"/>
  <c r="AJ3120" i="11" s="1"/>
  <c r="Z3120" i="11"/>
  <c r="AH3120" i="11" s="1"/>
  <c r="Z2897" i="11"/>
  <c r="AH2897" i="11" s="1"/>
  <c r="Z2708" i="11"/>
  <c r="Z3107" i="11"/>
  <c r="AH3107" i="11" s="1"/>
  <c r="AD3107" i="11"/>
  <c r="AI3107" i="11" s="1"/>
  <c r="AJ3107" i="11" s="1"/>
  <c r="Z2976" i="11"/>
  <c r="AH2976" i="11" s="1"/>
  <c r="AD2976" i="11"/>
  <c r="AI2976" i="11" s="1"/>
  <c r="AJ2976" i="11" s="1"/>
  <c r="AD2898" i="11"/>
  <c r="AI2898" i="11" s="1"/>
  <c r="AJ2898" i="11" s="1"/>
  <c r="Z2898" i="11"/>
  <c r="AH2898" i="11" s="1"/>
  <c r="AD2862" i="11"/>
  <c r="AI2862" i="11" s="1"/>
  <c r="AJ2862" i="11" s="1"/>
  <c r="AD2727" i="11"/>
  <c r="AI2727" i="11" s="1"/>
  <c r="AJ2727" i="11" s="1"/>
  <c r="Z2727" i="11"/>
  <c r="AH2727" i="11" s="1"/>
  <c r="AD2562" i="11"/>
  <c r="AI2562" i="11" s="1"/>
  <c r="AJ2562" i="11" s="1"/>
  <c r="Z2562" i="11"/>
  <c r="AH2562" i="11" s="1"/>
  <c r="Z2997" i="11"/>
  <c r="AH2997" i="11" s="1"/>
  <c r="Z2638" i="11"/>
  <c r="AH2638" i="11" s="1"/>
  <c r="AD2542" i="11"/>
  <c r="AI2542" i="11" s="1"/>
  <c r="AJ2542" i="11" s="1"/>
  <c r="Z2542" i="11"/>
  <c r="AH2542" i="11" s="1"/>
  <c r="Z3583" i="11"/>
  <c r="AH3583" i="11" s="1"/>
  <c r="AD2679" i="11"/>
  <c r="AI2679" i="11" s="1"/>
  <c r="AJ2679" i="11" s="1"/>
  <c r="Z2679" i="11"/>
  <c r="AH2679" i="11" s="1"/>
  <c r="AD2603" i="11"/>
  <c r="AI2603" i="11" s="1"/>
  <c r="AJ2603" i="11" s="1"/>
  <c r="Z2603" i="11"/>
  <c r="AH2603" i="11" s="1"/>
  <c r="Z2507" i="11"/>
  <c r="AH2507" i="11" s="1"/>
  <c r="Z2788" i="11"/>
  <c r="AH2788" i="11" s="1"/>
  <c r="Z2754" i="11"/>
  <c r="AH2754" i="11" s="1"/>
  <c r="AD2666" i="11"/>
  <c r="AI2666" i="11" s="1"/>
  <c r="AJ2666" i="11" s="1"/>
  <c r="AD2642" i="11"/>
  <c r="AI2642" i="11" s="1"/>
  <c r="AJ2642" i="11" s="1"/>
  <c r="AD2612" i="11"/>
  <c r="AI2612" i="11" s="1"/>
  <c r="AJ2612" i="11" s="1"/>
  <c r="Z2612" i="11"/>
  <c r="AH2612" i="11" s="1"/>
  <c r="AD2585" i="11"/>
  <c r="AI2585" i="11" s="1"/>
  <c r="AJ2585" i="11" s="1"/>
  <c r="AD2563" i="11"/>
  <c r="AI2563" i="11" s="1"/>
  <c r="AJ2563" i="11" s="1"/>
  <c r="AD2938" i="11"/>
  <c r="AI2938" i="11" s="1"/>
  <c r="AJ2938" i="11" s="1"/>
  <c r="Z2938" i="11"/>
  <c r="AH2938" i="11" s="1"/>
  <c r="Z2574" i="11"/>
  <c r="AH2574" i="11" s="1"/>
  <c r="AD2574" i="11"/>
  <c r="AI2574" i="11" s="1"/>
  <c r="AJ2574" i="11" s="1"/>
  <c r="Z2546" i="11"/>
  <c r="AH2546" i="11" s="1"/>
  <c r="AD2546" i="11"/>
  <c r="AI2546" i="11" s="1"/>
  <c r="AJ2546" i="11" s="1"/>
  <c r="Z2877" i="11"/>
  <c r="Z2522" i="11"/>
  <c r="AH2522" i="11" s="1"/>
  <c r="Z2596" i="11"/>
  <c r="AH2596" i="11" s="1"/>
  <c r="AD2596" i="11"/>
  <c r="AI2596" i="11" s="1"/>
  <c r="AJ2596" i="11" s="1"/>
  <c r="AD2714" i="11"/>
  <c r="AI2714" i="11" s="1"/>
  <c r="AJ2714" i="11" s="1"/>
  <c r="AD2630" i="11"/>
  <c r="AI2630" i="11" s="1"/>
  <c r="AJ2630" i="11" s="1"/>
  <c r="Z2438" i="11"/>
  <c r="AH2438" i="11" s="1"/>
  <c r="AD3025" i="11"/>
  <c r="AI3025" i="11" s="1"/>
  <c r="AJ3025" i="11" s="1"/>
  <c r="AD3003" i="11"/>
  <c r="AD2803" i="11"/>
  <c r="AI2803" i="11" s="1"/>
  <c r="AJ2803" i="11" s="1"/>
  <c r="Z2803" i="11"/>
  <c r="AH2803" i="11" s="1"/>
  <c r="AD2525" i="11"/>
  <c r="AI2525" i="11" s="1"/>
  <c r="AJ2525" i="11" s="1"/>
  <c r="Z2525" i="11"/>
  <c r="AH2525" i="11" s="1"/>
  <c r="AD2364" i="11"/>
  <c r="AD2639" i="11"/>
  <c r="AI2639" i="11" s="1"/>
  <c r="AJ2639" i="11" s="1"/>
  <c r="Z2548" i="11"/>
  <c r="AH2548" i="11" s="1"/>
  <c r="AD2480" i="11"/>
  <c r="AI2480" i="11" s="1"/>
  <c r="AJ2480" i="11" s="1"/>
  <c r="Z2395" i="11"/>
  <c r="AH2395" i="11" s="1"/>
  <c r="AD2395" i="11"/>
  <c r="AI2395" i="11" s="1"/>
  <c r="AJ2395" i="11" s="1"/>
  <c r="AD3159" i="11"/>
  <c r="AI3159" i="11" s="1"/>
  <c r="AJ3159" i="11" s="1"/>
  <c r="Z3159" i="11"/>
  <c r="AH3159" i="11" s="1"/>
  <c r="Z2432" i="11"/>
  <c r="AH2432" i="11" s="1"/>
  <c r="Z2406" i="11"/>
  <c r="AH2406" i="11" s="1"/>
  <c r="Z1978" i="11"/>
  <c r="AH1978" i="11" s="1"/>
  <c r="AD1978" i="11"/>
  <c r="AI1978" i="11" s="1"/>
  <c r="AJ1978" i="11" s="1"/>
  <c r="AD1949" i="11"/>
  <c r="AI1949" i="11" s="1"/>
  <c r="AJ1949" i="11" s="1"/>
  <c r="Z1949" i="11"/>
  <c r="AH1949" i="11" s="1"/>
  <c r="Z2491" i="11"/>
  <c r="AH2491" i="11" s="1"/>
  <c r="AD2491" i="11"/>
  <c r="AI2491" i="11" s="1"/>
  <c r="AJ2491" i="11" s="1"/>
  <c r="Z2467" i="11"/>
  <c r="AH2467" i="11" s="1"/>
  <c r="AD2467" i="11"/>
  <c r="AI2467" i="11" s="1"/>
  <c r="AJ2467" i="11" s="1"/>
  <c r="AD2281" i="11"/>
  <c r="AI2281" i="11" s="1"/>
  <c r="AJ2281" i="11" s="1"/>
  <c r="Z2281" i="11"/>
  <c r="AH2281" i="11" s="1"/>
  <c r="AD2265" i="11"/>
  <c r="AI2265" i="11" s="1"/>
  <c r="AJ2265" i="11" s="1"/>
  <c r="Z2265" i="11"/>
  <c r="AH2265" i="11" s="1"/>
  <c r="Z2244" i="11"/>
  <c r="AD2026" i="11"/>
  <c r="AD2012" i="11"/>
  <c r="AI2012" i="11" s="1"/>
  <c r="AJ2012" i="11" s="1"/>
  <c r="Z2012" i="11"/>
  <c r="AH2012" i="11" s="1"/>
  <c r="AD2455" i="11"/>
  <c r="AI2455" i="11" s="1"/>
  <c r="AJ2455" i="11" s="1"/>
  <c r="Z2404" i="11"/>
  <c r="AH2404" i="11" s="1"/>
  <c r="AD2256" i="11"/>
  <c r="AI2256" i="11" s="1"/>
  <c r="AJ2256" i="11" s="1"/>
  <c r="AD2113" i="11"/>
  <c r="AI2113" i="11" s="1"/>
  <c r="AJ2113" i="11" s="1"/>
  <c r="Z2113" i="11"/>
  <c r="AH2113" i="11" s="1"/>
  <c r="AD2100" i="11"/>
  <c r="AI2100" i="11" s="1"/>
  <c r="AJ2100" i="11" s="1"/>
  <c r="Z2100" i="11"/>
  <c r="AH2100" i="11" s="1"/>
  <c r="Z2015" i="11"/>
  <c r="AD2015" i="11"/>
  <c r="AD2205" i="11"/>
  <c r="AI2205" i="11" s="1"/>
  <c r="AJ2205" i="11" s="1"/>
  <c r="AD1985" i="11"/>
  <c r="AI1985" i="11" s="1"/>
  <c r="AJ1985" i="11" s="1"/>
  <c r="Z1985" i="11"/>
  <c r="AH1985" i="11" s="1"/>
  <c r="AD1849" i="11"/>
  <c r="AI1849" i="11" s="1"/>
  <c r="AJ1849" i="11" s="1"/>
  <c r="Z1849" i="11"/>
  <c r="AH1849" i="11" s="1"/>
  <c r="AD2160" i="11"/>
  <c r="AI2160" i="11" s="1"/>
  <c r="AJ2160" i="11" s="1"/>
  <c r="Z2160" i="11"/>
  <c r="AH2160" i="11" s="1"/>
  <c r="AD2147" i="11"/>
  <c r="AI2147" i="11" s="1"/>
  <c r="AJ2147" i="11" s="1"/>
  <c r="AD2128" i="11"/>
  <c r="AI2128" i="11" s="1"/>
  <c r="AJ2128" i="11" s="1"/>
  <c r="Z2128" i="11"/>
  <c r="AH2128" i="11" s="1"/>
  <c r="AD2115" i="11"/>
  <c r="AI2115" i="11" s="1"/>
  <c r="AJ2115" i="11" s="1"/>
  <c r="AD2096" i="11"/>
  <c r="Z2096" i="11"/>
  <c r="AD2083" i="11"/>
  <c r="AI2083" i="11" s="1"/>
  <c r="AJ2083" i="11" s="1"/>
  <c r="AD2064" i="11"/>
  <c r="Z2064" i="11"/>
  <c r="AD2051" i="11"/>
  <c r="AI2051" i="11" s="1"/>
  <c r="AJ2051" i="11" s="1"/>
  <c r="AD2032" i="11"/>
  <c r="AI2032" i="11" s="1"/>
  <c r="AJ2032" i="11" s="1"/>
  <c r="Z2032" i="11"/>
  <c r="AH2032" i="11" s="1"/>
  <c r="AD2790" i="11"/>
  <c r="AD2329" i="11"/>
  <c r="AI2329" i="11" s="1"/>
  <c r="AJ2329" i="11" s="1"/>
  <c r="AD2257" i="11"/>
  <c r="AI2257" i="11" s="1"/>
  <c r="AJ2257" i="11" s="1"/>
  <c r="Z2251" i="11"/>
  <c r="AH2251" i="11" s="1"/>
  <c r="AD2251" i="11"/>
  <c r="AI2251" i="11" s="1"/>
  <c r="AJ2251" i="11" s="1"/>
  <c r="AD2124" i="11"/>
  <c r="AI2124" i="11" s="1"/>
  <c r="AJ2124" i="11" s="1"/>
  <c r="Z2124" i="11"/>
  <c r="AH2124" i="11" s="1"/>
  <c r="AD2024" i="11"/>
  <c r="Z2024" i="11"/>
  <c r="AD1992" i="11"/>
  <c r="AI1992" i="11" s="1"/>
  <c r="AJ1992" i="11" s="1"/>
  <c r="Z1992" i="11"/>
  <c r="AH1992" i="11" s="1"/>
  <c r="AD1941" i="11"/>
  <c r="Z1941" i="11"/>
  <c r="AD2310" i="11"/>
  <c r="Z2209" i="11"/>
  <c r="AI2179" i="11"/>
  <c r="AJ2179" i="11" s="1"/>
  <c r="AD1997" i="11"/>
  <c r="AI1997" i="11" s="1"/>
  <c r="AJ1997" i="11" s="1"/>
  <c r="Z1997" i="11"/>
  <c r="AH1997" i="11" s="1"/>
  <c r="AD2186" i="11"/>
  <c r="AI2186" i="11" s="1"/>
  <c r="AJ2186" i="11" s="1"/>
  <c r="Z2186" i="11"/>
  <c r="AH2186" i="11" s="1"/>
  <c r="AD1729" i="11"/>
  <c r="AI1729" i="11" s="1"/>
  <c r="AJ1729" i="11" s="1"/>
  <c r="Z1729" i="11"/>
  <c r="AH1729" i="11" s="1"/>
  <c r="AD1861" i="11"/>
  <c r="AI1861" i="11" s="1"/>
  <c r="AJ1861" i="11" s="1"/>
  <c r="Z1861" i="11"/>
  <c r="AH1861" i="11" s="1"/>
  <c r="Z1694" i="11"/>
  <c r="AH1694" i="11" s="1"/>
  <c r="AD1694" i="11"/>
  <c r="AI1694" i="11" s="1"/>
  <c r="AJ1694" i="11" s="1"/>
  <c r="AD1615" i="11"/>
  <c r="Z1615" i="11"/>
  <c r="AD1543" i="11"/>
  <c r="AI1543" i="11" s="1"/>
  <c r="AJ1543" i="11" s="1"/>
  <c r="Z1543" i="11"/>
  <c r="AH1543" i="11" s="1"/>
  <c r="AD1527" i="11"/>
  <c r="AI1527" i="11" s="1"/>
  <c r="AJ1527" i="11" s="1"/>
  <c r="Z1527" i="11"/>
  <c r="AH1527" i="11" s="1"/>
  <c r="AD1507" i="11"/>
  <c r="AI1507" i="11" s="1"/>
  <c r="AJ1507" i="11" s="1"/>
  <c r="Z1507" i="11"/>
  <c r="AH1507" i="11" s="1"/>
  <c r="AD1475" i="11"/>
  <c r="AI1475" i="11" s="1"/>
  <c r="AJ1475" i="11" s="1"/>
  <c r="Z1475" i="11"/>
  <c r="AH1475" i="11" s="1"/>
  <c r="AD1900" i="11"/>
  <c r="AI1900" i="11" s="1"/>
  <c r="AJ1900" i="11" s="1"/>
  <c r="Z1900" i="11"/>
  <c r="AH1900" i="11" s="1"/>
  <c r="AD1868" i="11"/>
  <c r="AI1868" i="11" s="1"/>
  <c r="AJ1868" i="11" s="1"/>
  <c r="Z1868" i="11"/>
  <c r="AH1868" i="11" s="1"/>
  <c r="Z1846" i="11"/>
  <c r="AH1846" i="11" s="1"/>
  <c r="AD1846" i="11"/>
  <c r="AI1846" i="11" s="1"/>
  <c r="AJ1846" i="11" s="1"/>
  <c r="Z1774" i="11"/>
  <c r="AH1774" i="11" s="1"/>
  <c r="AD1774" i="11"/>
  <c r="AI1774" i="11" s="1"/>
  <c r="AJ1774" i="11" s="1"/>
  <c r="AD1613" i="11"/>
  <c r="AI1613" i="11" s="1"/>
  <c r="AJ1613" i="11" s="1"/>
  <c r="Z1613" i="11"/>
  <c r="AH1613" i="11" s="1"/>
  <c r="Z1750" i="11"/>
  <c r="AH1750" i="11" s="1"/>
  <c r="AD1750" i="11"/>
  <c r="AI1750" i="11" s="1"/>
  <c r="AJ1750" i="11" s="1"/>
  <c r="AD1697" i="11"/>
  <c r="AI1697" i="11" s="1"/>
  <c r="AJ1697" i="11" s="1"/>
  <c r="Z1697" i="11"/>
  <c r="AH1697" i="11" s="1"/>
  <c r="Z1979" i="11"/>
  <c r="AH1979" i="11" s="1"/>
  <c r="AD1979" i="11"/>
  <c r="AI1979" i="11" s="1"/>
  <c r="AJ1979" i="11" s="1"/>
  <c r="Z1955" i="11"/>
  <c r="AH1955" i="11" s="1"/>
  <c r="AD1955" i="11"/>
  <c r="AI1955" i="11" s="1"/>
  <c r="AJ1955" i="11" s="1"/>
  <c r="Z1699" i="11"/>
  <c r="AH1699" i="11" s="1"/>
  <c r="Z1798" i="11"/>
  <c r="AH1798" i="11" s="1"/>
  <c r="AD1798" i="11"/>
  <c r="AI1798" i="11" s="1"/>
  <c r="AJ1798" i="11" s="1"/>
  <c r="AD1472" i="11"/>
  <c r="AI1472" i="11" s="1"/>
  <c r="AJ1472" i="11" s="1"/>
  <c r="Z1472" i="11"/>
  <c r="AH1472" i="11" s="1"/>
  <c r="AD1303" i="11"/>
  <c r="AI1303" i="11" s="1"/>
  <c r="AJ1303" i="11" s="1"/>
  <c r="Z1303" i="11"/>
  <c r="AH1303" i="11" s="1"/>
  <c r="AD1223" i="11"/>
  <c r="AI1223" i="11" s="1"/>
  <c r="AJ1223" i="11" s="1"/>
  <c r="Z1223" i="11"/>
  <c r="AH1223" i="11" s="1"/>
  <c r="AH1776" i="11"/>
  <c r="AI1776" i="11"/>
  <c r="AJ1776" i="11" s="1"/>
  <c r="Z1738" i="11"/>
  <c r="AH1738" i="11" s="1"/>
  <c r="AD1738" i="11"/>
  <c r="AI1738" i="11" s="1"/>
  <c r="AJ1738" i="11" s="1"/>
  <c r="Z1474" i="11"/>
  <c r="AH1474" i="11" s="1"/>
  <c r="AD1474" i="11"/>
  <c r="AI1474" i="11" s="1"/>
  <c r="AJ1474" i="11" s="1"/>
  <c r="AD1452" i="11"/>
  <c r="AI1452" i="11" s="1"/>
  <c r="AJ1452" i="11" s="1"/>
  <c r="Z1452" i="11"/>
  <c r="AH1452" i="11" s="1"/>
  <c r="AD1437" i="11"/>
  <c r="AI1437" i="11" s="1"/>
  <c r="AJ1437" i="11" s="1"/>
  <c r="Z1437" i="11"/>
  <c r="AH1437" i="11" s="1"/>
  <c r="AD1365" i="11"/>
  <c r="AI1365" i="11" s="1"/>
  <c r="AJ1365" i="11" s="1"/>
  <c r="Z1365" i="11"/>
  <c r="AH1365" i="11" s="1"/>
  <c r="AD1356" i="11"/>
  <c r="AI1356" i="11" s="1"/>
  <c r="AJ1356" i="11" s="1"/>
  <c r="Z1356" i="11"/>
  <c r="AH1356" i="11" s="1"/>
  <c r="AD1333" i="11"/>
  <c r="AI1333" i="11" s="1"/>
  <c r="AJ1333" i="11" s="1"/>
  <c r="Z1333" i="11"/>
  <c r="AH1333" i="11" s="1"/>
  <c r="AD1324" i="11"/>
  <c r="AI1324" i="11" s="1"/>
  <c r="AJ1324" i="11" s="1"/>
  <c r="Z1324" i="11"/>
  <c r="AH1324" i="11" s="1"/>
  <c r="AD1181" i="11"/>
  <c r="AI1181" i="11" s="1"/>
  <c r="AJ1181" i="11" s="1"/>
  <c r="Z1181" i="11"/>
  <c r="AH1181" i="11" s="1"/>
  <c r="AD1101" i="11"/>
  <c r="AI1101" i="11" s="1"/>
  <c r="AJ1101" i="11" s="1"/>
  <c r="Z1101" i="11"/>
  <c r="AH1101" i="11" s="1"/>
  <c r="AD1921" i="11"/>
  <c r="AI1921" i="11" s="1"/>
  <c r="AJ1921" i="11" s="1"/>
  <c r="Z1921" i="11"/>
  <c r="AH1921" i="11" s="1"/>
  <c r="AH1100" i="11"/>
  <c r="AI1100" i="11"/>
  <c r="AJ1100" i="11" s="1"/>
  <c r="AD1651" i="11"/>
  <c r="AI1651" i="11" s="1"/>
  <c r="AJ1651" i="11" s="1"/>
  <c r="AD1635" i="11"/>
  <c r="AI1635" i="11" s="1"/>
  <c r="AJ1635" i="11" s="1"/>
  <c r="AD1576" i="11"/>
  <c r="AI1576" i="11" s="1"/>
  <c r="AJ1576" i="11" s="1"/>
  <c r="Z1576" i="11"/>
  <c r="AH1576" i="11" s="1"/>
  <c r="Z1498" i="11"/>
  <c r="AH1498" i="11" s="1"/>
  <c r="AD1498" i="11"/>
  <c r="AI1498" i="11" s="1"/>
  <c r="AJ1498" i="11" s="1"/>
  <c r="AD1395" i="11"/>
  <c r="AI1395" i="11" s="1"/>
  <c r="AJ1395" i="11" s="1"/>
  <c r="Z1395" i="11"/>
  <c r="AH1395" i="11" s="1"/>
  <c r="Z1386" i="11"/>
  <c r="AD1386" i="11"/>
  <c r="AD1363" i="11"/>
  <c r="AI1363" i="11" s="1"/>
  <c r="AJ1363" i="11" s="1"/>
  <c r="Z1363" i="11"/>
  <c r="AH1363" i="11" s="1"/>
  <c r="Z1354" i="11"/>
  <c r="AH1354" i="11" s="1"/>
  <c r="AD1354" i="11"/>
  <c r="AI1354" i="11" s="1"/>
  <c r="AJ1354" i="11" s="1"/>
  <c r="AD1331" i="11"/>
  <c r="AI1331" i="11" s="1"/>
  <c r="AJ1331" i="11" s="1"/>
  <c r="Z1331" i="11"/>
  <c r="AH1331" i="11" s="1"/>
  <c r="Z1322" i="11"/>
  <c r="AH1322" i="11" s="1"/>
  <c r="AD1322" i="11"/>
  <c r="AI1322" i="11" s="1"/>
  <c r="AJ1322" i="11" s="1"/>
  <c r="AD1273" i="11"/>
  <c r="AI1273" i="11" s="1"/>
  <c r="AJ1273" i="11" s="1"/>
  <c r="Z1273" i="11"/>
  <c r="AH1273" i="11" s="1"/>
  <c r="Z1250" i="11"/>
  <c r="AH1250" i="11" s="1"/>
  <c r="AD1250" i="11"/>
  <c r="AI1250" i="11" s="1"/>
  <c r="AJ1250" i="11" s="1"/>
  <c r="AD1129" i="11"/>
  <c r="AI1129" i="11" s="1"/>
  <c r="AJ1129" i="11" s="1"/>
  <c r="Z1129" i="11"/>
  <c r="AH1129" i="11" s="1"/>
  <c r="AD905" i="11"/>
  <c r="AI905" i="11" s="1"/>
  <c r="AJ905" i="11" s="1"/>
  <c r="Z905" i="11"/>
  <c r="AH905" i="11" s="1"/>
  <c r="AD1728" i="11"/>
  <c r="AI1728" i="11" s="1"/>
  <c r="AJ1728" i="11" s="1"/>
  <c r="Z1728" i="11"/>
  <c r="AH1728" i="11" s="1"/>
  <c r="AD1623" i="11"/>
  <c r="AI1623" i="11" s="1"/>
  <c r="AJ1623" i="11" s="1"/>
  <c r="AD1135" i="11"/>
  <c r="AI1135" i="11" s="1"/>
  <c r="AJ1135" i="11" s="1"/>
  <c r="AD1119" i="11"/>
  <c r="AI1119" i="11" s="1"/>
  <c r="AJ1119" i="11" s="1"/>
  <c r="AD991" i="11"/>
  <c r="AI991" i="11" s="1"/>
  <c r="AJ991" i="11" s="1"/>
  <c r="Z959" i="11"/>
  <c r="AH959" i="11" s="1"/>
  <c r="Z2247" i="11"/>
  <c r="AD1671" i="11"/>
  <c r="AI1671" i="11" s="1"/>
  <c r="AJ1671" i="11" s="1"/>
  <c r="Z1575" i="11"/>
  <c r="AH1575" i="11" s="1"/>
  <c r="AD1575" i="11"/>
  <c r="AI1575" i="11" s="1"/>
  <c r="AJ1575" i="11" s="1"/>
  <c r="AD1268" i="11"/>
  <c r="AI1268" i="11" s="1"/>
  <c r="AJ1268" i="11" s="1"/>
  <c r="Z1268" i="11"/>
  <c r="AH1268" i="11" s="1"/>
  <c r="AD1124" i="11"/>
  <c r="AI1124" i="11" s="1"/>
  <c r="AJ1124" i="11" s="1"/>
  <c r="Z1124" i="11"/>
  <c r="AH1124" i="11" s="1"/>
  <c r="Z1099" i="11"/>
  <c r="AH1099" i="11" s="1"/>
  <c r="AD1099" i="11"/>
  <c r="AI1099" i="11" s="1"/>
  <c r="AJ1099" i="11" s="1"/>
  <c r="Z1019" i="11"/>
  <c r="AH1019" i="11" s="1"/>
  <c r="AD1019" i="11"/>
  <c r="AI1019" i="11" s="1"/>
  <c r="AJ1019" i="11" s="1"/>
  <c r="Z1763" i="11"/>
  <c r="AH1763" i="11" s="1"/>
  <c r="AD1763" i="11"/>
  <c r="AI1763" i="11" s="1"/>
  <c r="AJ1763" i="11" s="1"/>
  <c r="AD1749" i="11"/>
  <c r="AI1749" i="11" s="1"/>
  <c r="AJ1749" i="11" s="1"/>
  <c r="Z1749" i="11"/>
  <c r="AH1749" i="11" s="1"/>
  <c r="AD1695" i="11"/>
  <c r="AI1695" i="11" s="1"/>
  <c r="AJ1695" i="11" s="1"/>
  <c r="AD1629" i="11"/>
  <c r="AI1629" i="11" s="1"/>
  <c r="AJ1629" i="11" s="1"/>
  <c r="Z1629" i="11"/>
  <c r="AH1629" i="11" s="1"/>
  <c r="AD1481" i="11"/>
  <c r="AI1481" i="11" s="1"/>
  <c r="AJ1481" i="11" s="1"/>
  <c r="AD1462" i="11"/>
  <c r="AI1462" i="11" s="1"/>
  <c r="AJ1462" i="11" s="1"/>
  <c r="AD1439" i="11"/>
  <c r="AI1439" i="11" s="1"/>
  <c r="AJ1439" i="11" s="1"/>
  <c r="AD1407" i="11"/>
  <c r="AI1407" i="11" s="1"/>
  <c r="AJ1407" i="11" s="1"/>
  <c r="AD1375" i="11"/>
  <c r="AI1375" i="11" s="1"/>
  <c r="AJ1375" i="11" s="1"/>
  <c r="AD1297" i="11"/>
  <c r="AI1297" i="11" s="1"/>
  <c r="AJ1297" i="11" s="1"/>
  <c r="AD1233" i="11"/>
  <c r="AI1233" i="11" s="1"/>
  <c r="AJ1233" i="11" s="1"/>
  <c r="AD1201" i="11"/>
  <c r="AI1201" i="11" s="1"/>
  <c r="AJ1201" i="11" s="1"/>
  <c r="AD1169" i="11"/>
  <c r="AI1169" i="11" s="1"/>
  <c r="AJ1169" i="11" s="1"/>
  <c r="AD1137" i="11"/>
  <c r="AI1137" i="11" s="1"/>
  <c r="AJ1137" i="11" s="1"/>
  <c r="AI1216" i="11"/>
  <c r="AJ1216" i="11" s="1"/>
  <c r="Z1087" i="11"/>
  <c r="AH1087" i="11" s="1"/>
  <c r="AD980" i="11"/>
  <c r="AI980" i="11" s="1"/>
  <c r="AJ980" i="11" s="1"/>
  <c r="Z980" i="11"/>
  <c r="AH980" i="11" s="1"/>
  <c r="AD920" i="11"/>
  <c r="AI920" i="11" s="1"/>
  <c r="AJ920" i="11" s="1"/>
  <c r="Z920" i="11"/>
  <c r="AH920" i="11" s="1"/>
  <c r="AD804" i="11"/>
  <c r="AI804" i="11" s="1"/>
  <c r="AJ804" i="11" s="1"/>
  <c r="Z804" i="11"/>
  <c r="AH804" i="11" s="1"/>
  <c r="Z902" i="11"/>
  <c r="AD902" i="11"/>
  <c r="Z1415" i="11"/>
  <c r="AH1415" i="11" s="1"/>
  <c r="AD1096" i="11"/>
  <c r="AI1096" i="11" s="1"/>
  <c r="AJ1096" i="11" s="1"/>
  <c r="Z1096" i="11"/>
  <c r="AH1096" i="11" s="1"/>
  <c r="AD1086" i="11"/>
  <c r="AI1086" i="11" s="1"/>
  <c r="AJ1086" i="11" s="1"/>
  <c r="AD1034" i="11"/>
  <c r="AI1034" i="11" s="1"/>
  <c r="AJ1034" i="11" s="1"/>
  <c r="Z890" i="11"/>
  <c r="AH890" i="11" s="1"/>
  <c r="AD890" i="11"/>
  <c r="AI890" i="11" s="1"/>
  <c r="AJ890" i="11" s="1"/>
  <c r="AD784" i="11"/>
  <c r="Z784" i="11"/>
  <c r="Z769" i="11"/>
  <c r="AH769" i="11" s="1"/>
  <c r="AD684" i="11"/>
  <c r="AI684" i="11" s="1"/>
  <c r="AJ684" i="11" s="1"/>
  <c r="Z684" i="11"/>
  <c r="AH684" i="11" s="1"/>
  <c r="AD1815" i="11"/>
  <c r="AI1815" i="11" s="1"/>
  <c r="AJ1815" i="11" s="1"/>
  <c r="Z1235" i="11"/>
  <c r="AH1235" i="11" s="1"/>
  <c r="Z1135" i="11"/>
  <c r="AH1135" i="11" s="1"/>
  <c r="AD616" i="11"/>
  <c r="AI616" i="11" s="1"/>
  <c r="AJ616" i="11" s="1"/>
  <c r="Z616" i="11"/>
  <c r="AH616" i="11" s="1"/>
  <c r="AD555" i="11"/>
  <c r="Z555" i="11"/>
  <c r="Z1439" i="11"/>
  <c r="AH1439" i="11" s="1"/>
  <c r="Z813" i="11"/>
  <c r="AH813" i="11" s="1"/>
  <c r="AD734" i="11"/>
  <c r="AI734" i="11" s="1"/>
  <c r="AJ734" i="11" s="1"/>
  <c r="AD702" i="11"/>
  <c r="AD670" i="11"/>
  <c r="AI670" i="11" s="1"/>
  <c r="AJ670" i="11" s="1"/>
  <c r="AD573" i="11"/>
  <c r="AI573" i="11" s="1"/>
  <c r="AJ573" i="11" s="1"/>
  <c r="Z1578" i="11"/>
  <c r="AD1578" i="11"/>
  <c r="Z1431" i="11"/>
  <c r="AH1431" i="11" s="1"/>
  <c r="AD1048" i="11"/>
  <c r="AI1048" i="11" s="1"/>
  <c r="AJ1048" i="11" s="1"/>
  <c r="Z1048" i="11"/>
  <c r="AH1048" i="11" s="1"/>
  <c r="AD1038" i="11"/>
  <c r="AI1038" i="11" s="1"/>
  <c r="AJ1038" i="11" s="1"/>
  <c r="Z995" i="11"/>
  <c r="AH995" i="11" s="1"/>
  <c r="Z886" i="11"/>
  <c r="AH886" i="11" s="1"/>
  <c r="AD871" i="11"/>
  <c r="AI871" i="11" s="1"/>
  <c r="AJ871" i="11" s="1"/>
  <c r="AD732" i="11"/>
  <c r="AI732" i="11" s="1"/>
  <c r="AJ732" i="11" s="1"/>
  <c r="Z732" i="11"/>
  <c r="AH732" i="11" s="1"/>
  <c r="Z706" i="11"/>
  <c r="AH706" i="11" s="1"/>
  <c r="AD706" i="11"/>
  <c r="AI706" i="11" s="1"/>
  <c r="AJ706" i="11" s="1"/>
  <c r="Z689" i="11"/>
  <c r="AH689" i="11" s="1"/>
  <c r="AD1468" i="11"/>
  <c r="AI1468" i="11" s="1"/>
  <c r="AJ1468" i="11" s="1"/>
  <c r="Z1468" i="11"/>
  <c r="AH1468" i="11" s="1"/>
  <c r="AD1016" i="11"/>
  <c r="AI1016" i="11" s="1"/>
  <c r="AJ1016" i="11" s="1"/>
  <c r="Z1016" i="11"/>
  <c r="AH1016" i="11" s="1"/>
  <c r="AD529" i="11"/>
  <c r="AI529" i="11" s="1"/>
  <c r="AJ529" i="11" s="1"/>
  <c r="AD1094" i="11"/>
  <c r="AI1094" i="11" s="1"/>
  <c r="AJ1094" i="11" s="1"/>
  <c r="AD970" i="11"/>
  <c r="AI970" i="11" s="1"/>
  <c r="AJ970" i="11" s="1"/>
  <c r="AD750" i="11"/>
  <c r="AI750" i="11" s="1"/>
  <c r="AJ750" i="11" s="1"/>
  <c r="Z725" i="11"/>
  <c r="AH725" i="11" s="1"/>
  <c r="AD428" i="11"/>
  <c r="AI428" i="11" s="1"/>
  <c r="AJ428" i="11" s="1"/>
  <c r="AD412" i="11"/>
  <c r="AI412" i="11" s="1"/>
  <c r="AJ412" i="11" s="1"/>
  <c r="AD396" i="11"/>
  <c r="AI396" i="11" s="1"/>
  <c r="AJ396" i="11" s="1"/>
  <c r="AD380" i="11"/>
  <c r="AI380" i="11" s="1"/>
  <c r="AJ380" i="11" s="1"/>
  <c r="AD364" i="11"/>
  <c r="AI364" i="11" s="1"/>
  <c r="AJ364" i="11" s="1"/>
  <c r="AD348" i="11"/>
  <c r="AI348" i="11" s="1"/>
  <c r="AJ348" i="11" s="1"/>
  <c r="AD320" i="11"/>
  <c r="AI320" i="11" s="1"/>
  <c r="AJ320" i="11" s="1"/>
  <c r="AD280" i="11"/>
  <c r="AI280" i="11" s="1"/>
  <c r="AJ280" i="11" s="1"/>
  <c r="AD240" i="11"/>
  <c r="AI240" i="11" s="1"/>
  <c r="AJ240" i="11" s="1"/>
  <c r="AD200" i="11"/>
  <c r="AI200" i="11" s="1"/>
  <c r="AJ200" i="11" s="1"/>
  <c r="AD172" i="11"/>
  <c r="AI172" i="11" s="1"/>
  <c r="AJ172" i="11" s="1"/>
  <c r="AD814" i="11"/>
  <c r="AI814" i="11" s="1"/>
  <c r="AJ814" i="11" s="1"/>
  <c r="AD710" i="11"/>
  <c r="AI710" i="11" s="1"/>
  <c r="AJ710" i="11" s="1"/>
  <c r="AD737" i="11"/>
  <c r="AI737" i="11" s="1"/>
  <c r="AJ737" i="11" s="1"/>
  <c r="Z569" i="11"/>
  <c r="AH569" i="11" s="1"/>
  <c r="AD347" i="11"/>
  <c r="AI347" i="11" s="1"/>
  <c r="AJ347" i="11" s="1"/>
  <c r="AD143" i="11"/>
  <c r="AI143" i="11" s="1"/>
  <c r="AJ143" i="11" s="1"/>
  <c r="AD839" i="11"/>
  <c r="AI839" i="11" s="1"/>
  <c r="AJ839" i="11" s="1"/>
  <c r="AD771" i="11"/>
  <c r="AI771" i="11" s="1"/>
  <c r="AJ771" i="11" s="1"/>
  <c r="AD464" i="11"/>
  <c r="AI464" i="11" s="1"/>
  <c r="AJ464" i="11" s="1"/>
  <c r="AD133" i="11"/>
  <c r="Z133" i="11"/>
  <c r="AD101" i="11"/>
  <c r="AI101" i="11" s="1"/>
  <c r="AJ101" i="11" s="1"/>
  <c r="Z101" i="11"/>
  <c r="AH101" i="11" s="1"/>
  <c r="AD5" i="11"/>
  <c r="AI5" i="11" s="1"/>
  <c r="AJ5" i="11" s="1"/>
  <c r="Z5" i="11"/>
  <c r="AH5" i="11" s="1"/>
  <c r="AD709" i="11"/>
  <c r="AI709" i="11" s="1"/>
  <c r="AJ709" i="11" s="1"/>
  <c r="Z709" i="11"/>
  <c r="AH709" i="11" s="1"/>
  <c r="Z623" i="11"/>
  <c r="AH623" i="11" s="1"/>
  <c r="AH134" i="11"/>
  <c r="AI134" i="11"/>
  <c r="AJ134" i="11" s="1"/>
  <c r="AD115" i="11"/>
  <c r="AI115" i="11" s="1"/>
  <c r="AJ115" i="11" s="1"/>
  <c r="AH70" i="11"/>
  <c r="AI70" i="11"/>
  <c r="AJ70" i="11" s="1"/>
  <c r="Z641" i="11"/>
  <c r="AH641" i="11" s="1"/>
  <c r="AD75" i="11"/>
  <c r="AI75" i="11" s="1"/>
  <c r="AJ75" i="11" s="1"/>
  <c r="AD1489" i="11"/>
  <c r="AD867" i="11"/>
  <c r="AI867" i="11" s="1"/>
  <c r="AJ867" i="11" s="1"/>
  <c r="AD835" i="11"/>
  <c r="AI835" i="11" s="1"/>
  <c r="AJ835" i="11" s="1"/>
  <c r="AD780" i="11"/>
  <c r="AI780" i="11" s="1"/>
  <c r="AJ780" i="11" s="1"/>
  <c r="Z780" i="11"/>
  <c r="AH780" i="11" s="1"/>
  <c r="AD745" i="11"/>
  <c r="AI745" i="11" s="1"/>
  <c r="AJ745" i="11" s="1"/>
  <c r="AD517" i="11"/>
  <c r="AI517" i="11" s="1"/>
  <c r="AJ517" i="11" s="1"/>
  <c r="Z517" i="11"/>
  <c r="AH517" i="11" s="1"/>
  <c r="AD129" i="11"/>
  <c r="AI129" i="11" s="1"/>
  <c r="AJ129" i="11" s="1"/>
  <c r="Z129" i="11"/>
  <c r="AH129" i="11" s="1"/>
  <c r="AD480" i="11"/>
  <c r="AI480" i="11" s="1"/>
  <c r="AJ480" i="11" s="1"/>
  <c r="AD37" i="11"/>
  <c r="Z37" i="11"/>
  <c r="AD117" i="11"/>
  <c r="Z117" i="11"/>
  <c r="AD677" i="11"/>
  <c r="AI677" i="11" s="1"/>
  <c r="AJ677" i="11" s="1"/>
  <c r="Z677" i="11"/>
  <c r="AH677" i="11" s="1"/>
  <c r="AD164" i="11"/>
  <c r="AI164" i="11" s="1"/>
  <c r="AJ164" i="11" s="1"/>
  <c r="AD95" i="11"/>
  <c r="AI95" i="11" s="1"/>
  <c r="AJ95" i="11" s="1"/>
  <c r="AD598" i="11"/>
  <c r="AI598" i="11" s="1"/>
  <c r="AJ598" i="11" s="1"/>
  <c r="AD506" i="11"/>
  <c r="AD468" i="11"/>
  <c r="AI468" i="11" s="1"/>
  <c r="AJ468" i="11" s="1"/>
  <c r="AD417" i="11"/>
  <c r="AI417" i="11" s="1"/>
  <c r="AJ417" i="11" s="1"/>
  <c r="Z417" i="11"/>
  <c r="AH417" i="11" s="1"/>
  <c r="AD397" i="11"/>
  <c r="AI397" i="11" s="1"/>
  <c r="AJ397" i="11" s="1"/>
  <c r="Z397" i="11"/>
  <c r="AH397" i="11" s="1"/>
  <c r="AD365" i="11"/>
  <c r="AI365" i="11" s="1"/>
  <c r="AJ365" i="11" s="1"/>
  <c r="Z365" i="11"/>
  <c r="AH365" i="11" s="1"/>
  <c r="AD345" i="11"/>
  <c r="AI345" i="11" s="1"/>
  <c r="AJ345" i="11" s="1"/>
  <c r="Z345" i="11"/>
  <c r="AH345" i="11" s="1"/>
  <c r="AI339" i="11"/>
  <c r="AJ339" i="11" s="1"/>
  <c r="AD325" i="11"/>
  <c r="AI325" i="11" s="1"/>
  <c r="AJ325" i="11" s="1"/>
  <c r="Z325" i="11"/>
  <c r="AH325" i="11" s="1"/>
  <c r="AD293" i="11"/>
  <c r="AI293" i="11" s="1"/>
  <c r="AJ293" i="11" s="1"/>
  <c r="Z293" i="11"/>
  <c r="AH293" i="11" s="1"/>
  <c r="AI267" i="11"/>
  <c r="AJ267" i="11" s="1"/>
  <c r="AD245" i="11"/>
  <c r="AI245" i="11" s="1"/>
  <c r="AJ245" i="11" s="1"/>
  <c r="Z245" i="11"/>
  <c r="AH245" i="11" s="1"/>
  <c r="AD225" i="11"/>
  <c r="AI225" i="11" s="1"/>
  <c r="AJ225" i="11" s="1"/>
  <c r="Z225" i="11"/>
  <c r="AH225" i="11" s="1"/>
  <c r="AD205" i="11"/>
  <c r="AI205" i="11" s="1"/>
  <c r="AJ205" i="11" s="1"/>
  <c r="Z205" i="11"/>
  <c r="AH205" i="11" s="1"/>
  <c r="AD173" i="11"/>
  <c r="AI173" i="11" s="1"/>
  <c r="AJ173" i="11" s="1"/>
  <c r="Z173" i="11"/>
  <c r="AH173" i="11" s="1"/>
  <c r="AD131" i="11"/>
  <c r="AI131" i="11" s="1"/>
  <c r="AJ131" i="11" s="1"/>
  <c r="AD109" i="11"/>
  <c r="AI109" i="11" s="1"/>
  <c r="AJ109" i="11" s="1"/>
  <c r="Z109" i="11"/>
  <c r="AH109" i="11" s="1"/>
  <c r="AD13" i="11"/>
  <c r="AI13" i="11" s="1"/>
  <c r="AJ13" i="11" s="1"/>
  <c r="Z13" i="11"/>
  <c r="AH13" i="11" s="1"/>
  <c r="AD81" i="11"/>
  <c r="AI81" i="11" s="1"/>
  <c r="AJ81" i="11" s="1"/>
  <c r="Z81" i="11"/>
  <c r="AH81" i="11" s="1"/>
  <c r="AD49" i="11"/>
  <c r="AI49" i="11" s="1"/>
  <c r="AJ49" i="11" s="1"/>
  <c r="Z49" i="11"/>
  <c r="AH49" i="11" s="1"/>
  <c r="AD473" i="11"/>
  <c r="AI473" i="11" s="1"/>
  <c r="AJ473" i="11" s="1"/>
  <c r="Z473" i="11"/>
  <c r="AH473" i="11" s="1"/>
  <c r="AH62" i="11"/>
  <c r="AI62" i="11"/>
  <c r="AJ62" i="11" s="1"/>
  <c r="AD5522" i="11"/>
  <c r="AI5522" i="11" s="1"/>
  <c r="AJ5522" i="11" s="1"/>
  <c r="Z5522" i="11"/>
  <c r="AH5522" i="11" s="1"/>
  <c r="AD5497" i="11"/>
  <c r="AI5497" i="11" s="1"/>
  <c r="AJ5497" i="11" s="1"/>
  <c r="Z5497" i="11"/>
  <c r="AH5497" i="11" s="1"/>
  <c r="AD5493" i="11"/>
  <c r="AI5493" i="11" s="1"/>
  <c r="AJ5493" i="11" s="1"/>
  <c r="Z5493" i="11"/>
  <c r="AH5493" i="11" s="1"/>
  <c r="AD5385" i="11"/>
  <c r="AI5385" i="11" s="1"/>
  <c r="AJ5385" i="11" s="1"/>
  <c r="Z5385" i="11"/>
  <c r="AH5385" i="11" s="1"/>
  <c r="AD5484" i="11"/>
  <c r="AI5484" i="11" s="1"/>
  <c r="AJ5484" i="11" s="1"/>
  <c r="Z5443" i="11"/>
  <c r="AH5443" i="11" s="1"/>
  <c r="AD5443" i="11"/>
  <c r="AI5443" i="11" s="1"/>
  <c r="AJ5443" i="11" s="1"/>
  <c r="Z5358" i="11"/>
  <c r="AH5358" i="11" s="1"/>
  <c r="AD5405" i="11"/>
  <c r="AI5405" i="11" s="1"/>
  <c r="AJ5405" i="11" s="1"/>
  <c r="Z5405" i="11"/>
  <c r="AH5405" i="11" s="1"/>
  <c r="AD5301" i="11"/>
  <c r="AI5301" i="11" s="1"/>
  <c r="AJ5301" i="11" s="1"/>
  <c r="AI5352" i="11"/>
  <c r="AJ5352" i="11" s="1"/>
  <c r="AH5352" i="11"/>
  <c r="Z5303" i="11"/>
  <c r="AD5303" i="11"/>
  <c r="Z5314" i="11"/>
  <c r="AH5314" i="11" s="1"/>
  <c r="AD5314" i="11"/>
  <c r="AI5314" i="11" s="1"/>
  <c r="AJ5314" i="11" s="1"/>
  <c r="AD5295" i="11"/>
  <c r="AI5295" i="11" s="1"/>
  <c r="AJ5295" i="11" s="1"/>
  <c r="AD5279" i="11"/>
  <c r="AI5279" i="11" s="1"/>
  <c r="AJ5279" i="11" s="1"/>
  <c r="AD5344" i="11"/>
  <c r="Z5344" i="11"/>
  <c r="AD5180" i="11"/>
  <c r="AI5180" i="11" s="1"/>
  <c r="AJ5180" i="11" s="1"/>
  <c r="Z5180" i="11"/>
  <c r="AH5180" i="11" s="1"/>
  <c r="AI5209" i="11"/>
  <c r="AJ5209" i="11" s="1"/>
  <c r="AD5183" i="11"/>
  <c r="AI5183" i="11" s="1"/>
  <c r="AJ5183" i="11" s="1"/>
  <c r="Z5183" i="11"/>
  <c r="AH5183" i="11" s="1"/>
  <c r="AD5256" i="11"/>
  <c r="AI5256" i="11" s="1"/>
  <c r="AJ5256" i="11" s="1"/>
  <c r="Z5256" i="11"/>
  <c r="AH5256" i="11" s="1"/>
  <c r="Z5125" i="11"/>
  <c r="AH5125" i="11" s="1"/>
  <c r="AD5125" i="11"/>
  <c r="AI5125" i="11" s="1"/>
  <c r="AJ5125" i="11" s="1"/>
  <c r="Z5108" i="11"/>
  <c r="AH5108" i="11" s="1"/>
  <c r="AD5108" i="11"/>
  <c r="AI5108" i="11" s="1"/>
  <c r="AJ5108" i="11" s="1"/>
  <c r="AD5095" i="11"/>
  <c r="Z5095" i="11"/>
  <c r="AD5060" i="11"/>
  <c r="AI5060" i="11" s="1"/>
  <c r="AJ5060" i="11" s="1"/>
  <c r="Z5060" i="11"/>
  <c r="AH5060" i="11" s="1"/>
  <c r="Z5088" i="11"/>
  <c r="AH5088" i="11" s="1"/>
  <c r="AD5088" i="11"/>
  <c r="AI5088" i="11" s="1"/>
  <c r="AJ5088" i="11" s="1"/>
  <c r="Z5061" i="11"/>
  <c r="AH5061" i="11" s="1"/>
  <c r="AD5061" i="11"/>
  <c r="AI5061" i="11" s="1"/>
  <c r="AJ5061" i="11" s="1"/>
  <c r="Z5109" i="11"/>
  <c r="AH5109" i="11" s="1"/>
  <c r="AD5109" i="11"/>
  <c r="AI5109" i="11" s="1"/>
  <c r="AJ5109" i="11" s="1"/>
  <c r="Z5048" i="11"/>
  <c r="AH5048" i="11" s="1"/>
  <c r="AD4992" i="11"/>
  <c r="AI4992" i="11" s="1"/>
  <c r="AJ4992" i="11" s="1"/>
  <c r="Z4992" i="11"/>
  <c r="AH4992" i="11" s="1"/>
  <c r="Z5022" i="11"/>
  <c r="AH5022" i="11" s="1"/>
  <c r="AD5022" i="11"/>
  <c r="AI5022" i="11" s="1"/>
  <c r="AJ5022" i="11" s="1"/>
  <c r="Z5002" i="11"/>
  <c r="AH5002" i="11" s="1"/>
  <c r="AD4926" i="11"/>
  <c r="AI4926" i="11" s="1"/>
  <c r="AJ4926" i="11" s="1"/>
  <c r="AD4996" i="11"/>
  <c r="AI4996" i="11" s="1"/>
  <c r="AJ4996" i="11" s="1"/>
  <c r="AD4857" i="11"/>
  <c r="AI4857" i="11" s="1"/>
  <c r="AJ4857" i="11" s="1"/>
  <c r="Z4857" i="11"/>
  <c r="AH4857" i="11" s="1"/>
  <c r="AD4952" i="11"/>
  <c r="AI4952" i="11" s="1"/>
  <c r="AJ4952" i="11" s="1"/>
  <c r="Z4952" i="11"/>
  <c r="AH4952" i="11" s="1"/>
  <c r="AD4876" i="11"/>
  <c r="AI4876" i="11" s="1"/>
  <c r="AJ4876" i="11" s="1"/>
  <c r="Z4824" i="11"/>
  <c r="AH4824" i="11" s="1"/>
  <c r="AD4824" i="11"/>
  <c r="AI4824" i="11" s="1"/>
  <c r="AJ4824" i="11" s="1"/>
  <c r="AD4795" i="11"/>
  <c r="Z4910" i="11"/>
  <c r="AH4910" i="11" s="1"/>
  <c r="AD4910" i="11"/>
  <c r="AI4910" i="11" s="1"/>
  <c r="AJ4910" i="11" s="1"/>
  <c r="AD4849" i="11"/>
  <c r="AI4849" i="11" s="1"/>
  <c r="AJ4849" i="11" s="1"/>
  <c r="AD4731" i="11"/>
  <c r="AI4731" i="11" s="1"/>
  <c r="AJ4731" i="11" s="1"/>
  <c r="Z4731" i="11"/>
  <c r="AH4731" i="11" s="1"/>
  <c r="AD4900" i="11"/>
  <c r="Z4900" i="11"/>
  <c r="Z4852" i="11"/>
  <c r="AD4852" i="11"/>
  <c r="AD4652" i="11"/>
  <c r="AI4652" i="11" s="1"/>
  <c r="AJ4652" i="11" s="1"/>
  <c r="AD4579" i="11"/>
  <c r="AI4579" i="11" s="1"/>
  <c r="AJ4579" i="11" s="1"/>
  <c r="Z4579" i="11"/>
  <c r="AH4579" i="11" s="1"/>
  <c r="AD4531" i="11"/>
  <c r="Z4531" i="11"/>
  <c r="AD4559" i="11"/>
  <c r="AI4559" i="11" s="1"/>
  <c r="AJ4559" i="11" s="1"/>
  <c r="Z4559" i="11"/>
  <c r="AH4559" i="11" s="1"/>
  <c r="Z4636" i="11"/>
  <c r="AH4636" i="11" s="1"/>
  <c r="AD4636" i="11"/>
  <c r="AI4636" i="11" s="1"/>
  <c r="AJ4636" i="11" s="1"/>
  <c r="Z4628" i="11"/>
  <c r="AH4628" i="11" s="1"/>
  <c r="AD4628" i="11"/>
  <c r="AI4628" i="11" s="1"/>
  <c r="AJ4628" i="11" s="1"/>
  <c r="AD4698" i="11"/>
  <c r="AI4698" i="11" s="1"/>
  <c r="AJ4698" i="11" s="1"/>
  <c r="Z4698" i="11"/>
  <c r="AH4698" i="11" s="1"/>
  <c r="AD4478" i="11"/>
  <c r="Z4478" i="11"/>
  <c r="AD4429" i="11"/>
  <c r="AI4429" i="11" s="1"/>
  <c r="AJ4429" i="11" s="1"/>
  <c r="Z4429" i="11"/>
  <c r="AH4429" i="11" s="1"/>
  <c r="Z4408" i="11"/>
  <c r="AD4408" i="11"/>
  <c r="Z4613" i="11"/>
  <c r="AH4613" i="11" s="1"/>
  <c r="AD4613" i="11"/>
  <c r="AI4613" i="11" s="1"/>
  <c r="AJ4613" i="11" s="1"/>
  <c r="Z4567" i="11"/>
  <c r="AH4567" i="11" s="1"/>
  <c r="AD4430" i="11"/>
  <c r="AI4430" i="11" s="1"/>
  <c r="AJ4430" i="11" s="1"/>
  <c r="AI4530" i="11"/>
  <c r="AJ4530" i="11" s="1"/>
  <c r="Z4350" i="11"/>
  <c r="AH4350" i="11" s="1"/>
  <c r="AD4629" i="11"/>
  <c r="AI4629" i="11" s="1"/>
  <c r="AJ4629" i="11" s="1"/>
  <c r="Z4629" i="11"/>
  <c r="AH4629" i="11" s="1"/>
  <c r="AD4307" i="11"/>
  <c r="AI4307" i="11" s="1"/>
  <c r="AJ4307" i="11" s="1"/>
  <c r="Z4307" i="11"/>
  <c r="AH4307" i="11" s="1"/>
  <c r="Z4268" i="11"/>
  <c r="AH4268" i="11" s="1"/>
  <c r="AD4538" i="11"/>
  <c r="AI4538" i="11" s="1"/>
  <c r="AJ4538" i="11" s="1"/>
  <c r="Z4538" i="11"/>
  <c r="AH4538" i="11" s="1"/>
  <c r="Z4485" i="11"/>
  <c r="AH4485" i="11" s="1"/>
  <c r="AD4485" i="11"/>
  <c r="AI4485" i="11" s="1"/>
  <c r="AJ4485" i="11" s="1"/>
  <c r="Z4338" i="11"/>
  <c r="AH4338" i="11" s="1"/>
  <c r="AD4274" i="11"/>
  <c r="AI4274" i="11" s="1"/>
  <c r="AJ4274" i="11" s="1"/>
  <c r="Z4274" i="11"/>
  <c r="AH4274" i="11" s="1"/>
  <c r="AD4255" i="11"/>
  <c r="AI4255" i="11" s="1"/>
  <c r="AJ4255" i="11" s="1"/>
  <c r="Z4255" i="11"/>
  <c r="AH4255" i="11" s="1"/>
  <c r="AD4402" i="11"/>
  <c r="AI4402" i="11" s="1"/>
  <c r="AJ4402" i="11" s="1"/>
  <c r="Z4402" i="11"/>
  <c r="AH4402" i="11" s="1"/>
  <c r="Z4384" i="11"/>
  <c r="AH4384" i="11" s="1"/>
  <c r="AD4384" i="11"/>
  <c r="AI4384" i="11" s="1"/>
  <c r="AJ4384" i="11" s="1"/>
  <c r="AD4355" i="11"/>
  <c r="AI4355" i="11" s="1"/>
  <c r="AJ4355" i="11" s="1"/>
  <c r="AD4225" i="11"/>
  <c r="AD4297" i="11"/>
  <c r="AI4297" i="11" s="1"/>
  <c r="AJ4297" i="11" s="1"/>
  <c r="AD4237" i="11"/>
  <c r="AI4237" i="11" s="1"/>
  <c r="AJ4237" i="11" s="1"/>
  <c r="AD4223" i="11"/>
  <c r="AI4223" i="11" s="1"/>
  <c r="AJ4223" i="11" s="1"/>
  <c r="Z4223" i="11"/>
  <c r="AH4223" i="11" s="1"/>
  <c r="AD4119" i="11"/>
  <c r="AI4119" i="11" s="1"/>
  <c r="AJ4119" i="11" s="1"/>
  <c r="Z4119" i="11"/>
  <c r="AH4119" i="11" s="1"/>
  <c r="Z4237" i="11"/>
  <c r="AH4237" i="11" s="1"/>
  <c r="AH4214" i="11"/>
  <c r="AI4214" i="11"/>
  <c r="AJ4214" i="11" s="1"/>
  <c r="Z4102" i="11"/>
  <c r="AH4102" i="11" s="1"/>
  <c r="AD4102" i="11"/>
  <c r="AI4102" i="11" s="1"/>
  <c r="AJ4102" i="11" s="1"/>
  <c r="Z4094" i="11"/>
  <c r="AH4094" i="11" s="1"/>
  <c r="AD4094" i="11"/>
  <c r="AI4094" i="11" s="1"/>
  <c r="AJ4094" i="11" s="1"/>
  <c r="Z4086" i="11"/>
  <c r="AH4086" i="11" s="1"/>
  <c r="AD4086" i="11"/>
  <c r="AI4086" i="11" s="1"/>
  <c r="AJ4086" i="11" s="1"/>
  <c r="Z4078" i="11"/>
  <c r="AH4078" i="11" s="1"/>
  <c r="AD4078" i="11"/>
  <c r="AI4078" i="11" s="1"/>
  <c r="AJ4078" i="11" s="1"/>
  <c r="AD4164" i="11"/>
  <c r="AI4164" i="11" s="1"/>
  <c r="AJ4164" i="11" s="1"/>
  <c r="Z4110" i="11"/>
  <c r="AH4110" i="11" s="1"/>
  <c r="AD4110" i="11"/>
  <c r="AI4110" i="11" s="1"/>
  <c r="AJ4110" i="11" s="1"/>
  <c r="AI4095" i="11"/>
  <c r="AJ4095" i="11" s="1"/>
  <c r="AD4029" i="11"/>
  <c r="AI4029" i="11" s="1"/>
  <c r="AJ4029" i="11" s="1"/>
  <c r="AD4198" i="11"/>
  <c r="AI4198" i="11" s="1"/>
  <c r="AJ4198" i="11" s="1"/>
  <c r="Z4198" i="11"/>
  <c r="AH4198" i="11" s="1"/>
  <c r="Z4007" i="11"/>
  <c r="AH4007" i="11" s="1"/>
  <c r="AD4007" i="11"/>
  <c r="AI4007" i="11" s="1"/>
  <c r="AJ4007" i="11" s="1"/>
  <c r="Z4234" i="11"/>
  <c r="AH4234" i="11" s="1"/>
  <c r="AD4234" i="11"/>
  <c r="AI4234" i="11" s="1"/>
  <c r="AJ4234" i="11" s="1"/>
  <c r="Z4034" i="11"/>
  <c r="AH4034" i="11" s="1"/>
  <c r="AD4034" i="11"/>
  <c r="AI4034" i="11" s="1"/>
  <c r="AJ4034" i="11" s="1"/>
  <c r="Z4029" i="11"/>
  <c r="AH4029" i="11" s="1"/>
  <c r="AD3928" i="11"/>
  <c r="AI3928" i="11" s="1"/>
  <c r="AJ3928" i="11" s="1"/>
  <c r="Z3928" i="11"/>
  <c r="AH3928" i="11" s="1"/>
  <c r="AI4236" i="11"/>
  <c r="AJ4236" i="11" s="1"/>
  <c r="AH4236" i="11"/>
  <c r="AD4113" i="11"/>
  <c r="AI4113" i="11" s="1"/>
  <c r="AJ4113" i="11" s="1"/>
  <c r="AD4033" i="11"/>
  <c r="AI4033" i="11" s="1"/>
  <c r="AJ4033" i="11" s="1"/>
  <c r="Z4033" i="11"/>
  <c r="AH4033" i="11" s="1"/>
  <c r="AH4062" i="11"/>
  <c r="AI4062" i="11"/>
  <c r="AJ4062" i="11" s="1"/>
  <c r="AH3965" i="11"/>
  <c r="AI3965" i="11"/>
  <c r="AJ3965" i="11" s="1"/>
  <c r="Z4206" i="11"/>
  <c r="AD4206" i="11"/>
  <c r="Z3971" i="11"/>
  <c r="AH3971" i="11" s="1"/>
  <c r="AD3971" i="11"/>
  <c r="AI3971" i="11" s="1"/>
  <c r="AJ3971" i="11" s="1"/>
  <c r="AD4116" i="11"/>
  <c r="AI4116" i="11" s="1"/>
  <c r="AJ4116" i="11" s="1"/>
  <c r="Z4116" i="11"/>
  <c r="AH4116" i="11" s="1"/>
  <c r="AI4036" i="11"/>
  <c r="AJ4036" i="11" s="1"/>
  <c r="AD4004" i="11"/>
  <c r="AI4004" i="11" s="1"/>
  <c r="AJ4004" i="11" s="1"/>
  <c r="AD3996" i="11"/>
  <c r="AI3996" i="11" s="1"/>
  <c r="AJ3996" i="11" s="1"/>
  <c r="Z3974" i="11"/>
  <c r="AH3974" i="11" s="1"/>
  <c r="AD3974" i="11"/>
  <c r="AI3974" i="11" s="1"/>
  <c r="AJ3974" i="11" s="1"/>
  <c r="Z3916" i="11"/>
  <c r="AH3916" i="11" s="1"/>
  <c r="AD3916" i="11"/>
  <c r="AI3916" i="11" s="1"/>
  <c r="AJ3916" i="11" s="1"/>
  <c r="Z3865" i="11"/>
  <c r="AH3865" i="11" s="1"/>
  <c r="AD3865" i="11"/>
  <c r="AI3865" i="11" s="1"/>
  <c r="AJ3865" i="11" s="1"/>
  <c r="AD3606" i="11"/>
  <c r="AI3606" i="11" s="1"/>
  <c r="AJ3606" i="11" s="1"/>
  <c r="AD3927" i="11"/>
  <c r="AD3909" i="11"/>
  <c r="AI3909" i="11" s="1"/>
  <c r="AJ3909" i="11" s="1"/>
  <c r="Z3909" i="11"/>
  <c r="AH3909" i="11" s="1"/>
  <c r="Z3857" i="11"/>
  <c r="AH3857" i="11" s="1"/>
  <c r="AD3857" i="11"/>
  <c r="AI3857" i="11" s="1"/>
  <c r="AJ3857" i="11" s="1"/>
  <c r="Z3749" i="11"/>
  <c r="AH3749" i="11" s="1"/>
  <c r="AD3749" i="11"/>
  <c r="AI3749" i="11" s="1"/>
  <c r="AJ3749" i="11" s="1"/>
  <c r="Z3725" i="11"/>
  <c r="AH3725" i="11" s="1"/>
  <c r="AD3725" i="11"/>
  <c r="AI3725" i="11" s="1"/>
  <c r="AJ3725" i="11" s="1"/>
  <c r="AD3941" i="11"/>
  <c r="AI3941" i="11" s="1"/>
  <c r="AJ3941" i="11" s="1"/>
  <c r="Z3941" i="11"/>
  <c r="AH3941" i="11" s="1"/>
  <c r="AD3683" i="11"/>
  <c r="Z3683" i="11"/>
  <c r="AD3607" i="11"/>
  <c r="AI3607" i="11" s="1"/>
  <c r="AJ3607" i="11" s="1"/>
  <c r="Z3607" i="11"/>
  <c r="AH3607" i="11" s="1"/>
  <c r="AD3575" i="11"/>
  <c r="AI3575" i="11" s="1"/>
  <c r="AJ3575" i="11" s="1"/>
  <c r="Z3575" i="11"/>
  <c r="AH3575" i="11" s="1"/>
  <c r="AD3567" i="11"/>
  <c r="Z3567" i="11"/>
  <c r="AD3559" i="11"/>
  <c r="AI3559" i="11" s="1"/>
  <c r="AJ3559" i="11" s="1"/>
  <c r="Z3559" i="11"/>
  <c r="AH3559" i="11" s="1"/>
  <c r="Z3861" i="11"/>
  <c r="AH3861" i="11" s="1"/>
  <c r="AD3861" i="11"/>
  <c r="AI3861" i="11" s="1"/>
  <c r="AJ3861" i="11" s="1"/>
  <c r="Z3824" i="11"/>
  <c r="AH3824" i="11" s="1"/>
  <c r="AD3824" i="11"/>
  <c r="AI3824" i="11" s="1"/>
  <c r="AJ3824" i="11" s="1"/>
  <c r="Z3808" i="11"/>
  <c r="AH3808" i="11" s="1"/>
  <c r="AD3808" i="11"/>
  <c r="AI3808" i="11" s="1"/>
  <c r="AJ3808" i="11" s="1"/>
  <c r="Z3796" i="11"/>
  <c r="AH3796" i="11" s="1"/>
  <c r="AD3796" i="11"/>
  <c r="AI3796" i="11" s="1"/>
  <c r="AJ3796" i="11" s="1"/>
  <c r="Z3753" i="11"/>
  <c r="AH3753" i="11" s="1"/>
  <c r="AD3753" i="11"/>
  <c r="AI3753" i="11" s="1"/>
  <c r="AJ3753" i="11" s="1"/>
  <c r="Z3729" i="11"/>
  <c r="AD3729" i="11"/>
  <c r="Z3829" i="11"/>
  <c r="AH3829" i="11" s="1"/>
  <c r="AD3829" i="11"/>
  <c r="AI3829" i="11" s="1"/>
  <c r="AJ3829" i="11" s="1"/>
  <c r="Z3813" i="11"/>
  <c r="AH3813" i="11" s="1"/>
  <c r="AD3813" i="11"/>
  <c r="AI3813" i="11" s="1"/>
  <c r="AJ3813" i="11" s="1"/>
  <c r="AD3799" i="11"/>
  <c r="AI3799" i="11" s="1"/>
  <c r="AJ3799" i="11" s="1"/>
  <c r="Z3799" i="11"/>
  <c r="AH3799" i="11" s="1"/>
  <c r="AD3584" i="11"/>
  <c r="AI3584" i="11" s="1"/>
  <c r="AJ3584" i="11" s="1"/>
  <c r="AD3973" i="11"/>
  <c r="AI3973" i="11" s="1"/>
  <c r="AJ3973" i="11" s="1"/>
  <c r="Z3973" i="11"/>
  <c r="AH3973" i="11" s="1"/>
  <c r="AH3450" i="11"/>
  <c r="AI3450" i="11"/>
  <c r="AJ3450" i="11" s="1"/>
  <c r="Z3556" i="11"/>
  <c r="AH3556" i="11" s="1"/>
  <c r="Z3549" i="11"/>
  <c r="AH3549" i="11" s="1"/>
  <c r="AD3549" i="11"/>
  <c r="AI3549" i="11" s="1"/>
  <c r="AJ3549" i="11" s="1"/>
  <c r="AD3495" i="11"/>
  <c r="AI3495" i="11" s="1"/>
  <c r="AJ3495" i="11" s="1"/>
  <c r="Z3495" i="11"/>
  <c r="AH3495" i="11" s="1"/>
  <c r="Z3424" i="11"/>
  <c r="AH3424" i="11" s="1"/>
  <c r="AD3402" i="11"/>
  <c r="AI3402" i="11" s="1"/>
  <c r="AJ3402" i="11" s="1"/>
  <c r="Z3881" i="11"/>
  <c r="AH3881" i="11" s="1"/>
  <c r="AD3881" i="11"/>
  <c r="AI3881" i="11" s="1"/>
  <c r="AJ3881" i="11" s="1"/>
  <c r="Z3460" i="11"/>
  <c r="AH3460" i="11" s="1"/>
  <c r="Z3529" i="11"/>
  <c r="AH3529" i="11" s="1"/>
  <c r="AD3529" i="11"/>
  <c r="AI3529" i="11" s="1"/>
  <c r="AJ3529" i="11" s="1"/>
  <c r="Z3489" i="11"/>
  <c r="AH3489" i="11" s="1"/>
  <c r="AD3489" i="11"/>
  <c r="AI3489" i="11" s="1"/>
  <c r="AJ3489" i="11" s="1"/>
  <c r="Z3415" i="11"/>
  <c r="AH3415" i="11" s="1"/>
  <c r="AD3582" i="11"/>
  <c r="AI3582" i="11" s="1"/>
  <c r="AJ3582" i="11" s="1"/>
  <c r="Z3570" i="11"/>
  <c r="AH3570" i="11" s="1"/>
  <c r="AD3570" i="11"/>
  <c r="AI3570" i="11" s="1"/>
  <c r="AJ3570" i="11" s="1"/>
  <c r="AD3526" i="11"/>
  <c r="AI3526" i="11" s="1"/>
  <c r="AJ3526" i="11" s="1"/>
  <c r="AD3451" i="11"/>
  <c r="AI3451" i="11" s="1"/>
  <c r="AJ3451" i="11" s="1"/>
  <c r="Z3451" i="11"/>
  <c r="AH3451" i="11" s="1"/>
  <c r="AD3667" i="11"/>
  <c r="AI3667" i="11" s="1"/>
  <c r="AJ3667" i="11" s="1"/>
  <c r="Z3667" i="11"/>
  <c r="AH3667" i="11" s="1"/>
  <c r="Z3400" i="11"/>
  <c r="AH3400" i="11" s="1"/>
  <c r="AD3400" i="11"/>
  <c r="AI3400" i="11" s="1"/>
  <c r="AJ3400" i="11" s="1"/>
  <c r="Z3368" i="11"/>
  <c r="AH3368" i="11" s="1"/>
  <c r="AD3368" i="11"/>
  <c r="AI3368" i="11" s="1"/>
  <c r="AJ3368" i="11" s="1"/>
  <c r="Z3533" i="11"/>
  <c r="AD3533" i="11"/>
  <c r="Z3402" i="11"/>
  <c r="AH3402" i="11" s="1"/>
  <c r="Z3157" i="11"/>
  <c r="AH3157" i="11" s="1"/>
  <c r="AI3329" i="11"/>
  <c r="AJ3329" i="11" s="1"/>
  <c r="AD3280" i="11"/>
  <c r="AI3280" i="11" s="1"/>
  <c r="AJ3280" i="11" s="1"/>
  <c r="AD3231" i="11"/>
  <c r="AI3231" i="11" s="1"/>
  <c r="AJ3231" i="11" s="1"/>
  <c r="Z3231" i="11"/>
  <c r="AH3231" i="11" s="1"/>
  <c r="Z3309" i="11"/>
  <c r="AH3309" i="11" s="1"/>
  <c r="AD3309" i="11"/>
  <c r="AI3309" i="11" s="1"/>
  <c r="AJ3309" i="11" s="1"/>
  <c r="Z3270" i="11"/>
  <c r="AH3270" i="11" s="1"/>
  <c r="AD3651" i="11"/>
  <c r="AI3651" i="11" s="1"/>
  <c r="AJ3651" i="11" s="1"/>
  <c r="Z3651" i="11"/>
  <c r="AH3651" i="11" s="1"/>
  <c r="Z3336" i="11"/>
  <c r="AH3336" i="11" s="1"/>
  <c r="AD3336" i="11"/>
  <c r="AI3336" i="11" s="1"/>
  <c r="AJ3336" i="11" s="1"/>
  <c r="Z3301" i="11"/>
  <c r="AD3301" i="11"/>
  <c r="AH3209" i="11"/>
  <c r="AI3209" i="11"/>
  <c r="AJ3209" i="11" s="1"/>
  <c r="AD3192" i="11"/>
  <c r="AI3192" i="11" s="1"/>
  <c r="AJ3192" i="11" s="1"/>
  <c r="Z3192" i="11"/>
  <c r="AH3192" i="11" s="1"/>
  <c r="AI3133" i="11"/>
  <c r="AJ3133" i="11" s="1"/>
  <c r="Z3183" i="11"/>
  <c r="AH3183" i="11" s="1"/>
  <c r="AD3160" i="11"/>
  <c r="AI3160" i="11" s="1"/>
  <c r="AJ3160" i="11" s="1"/>
  <c r="Z3160" i="11"/>
  <c r="AH3160" i="11" s="1"/>
  <c r="AD3137" i="11"/>
  <c r="Z2984" i="11"/>
  <c r="AH2984" i="11" s="1"/>
  <c r="AD2984" i="11"/>
  <c r="AI2984" i="11" s="1"/>
  <c r="AJ2984" i="11" s="1"/>
  <c r="AD2942" i="11"/>
  <c r="AI2942" i="11" s="1"/>
  <c r="AJ2942" i="11" s="1"/>
  <c r="Z2942" i="11"/>
  <c r="AH2942" i="11" s="1"/>
  <c r="AD2878" i="11"/>
  <c r="AI2878" i="11" s="1"/>
  <c r="AJ2878" i="11" s="1"/>
  <c r="Z2878" i="11"/>
  <c r="AH2878" i="11" s="1"/>
  <c r="Z3189" i="11"/>
  <c r="AH3189" i="11" s="1"/>
  <c r="AD3189" i="11"/>
  <c r="AI3189" i="11" s="1"/>
  <c r="AJ3189" i="11" s="1"/>
  <c r="Z2971" i="11"/>
  <c r="AH2971" i="11" s="1"/>
  <c r="AD3017" i="11"/>
  <c r="AI3017" i="11" s="1"/>
  <c r="AJ3017" i="11" s="1"/>
  <c r="AI3002" i="11"/>
  <c r="AJ3002" i="11" s="1"/>
  <c r="Z2992" i="11"/>
  <c r="AH2992" i="11" s="1"/>
  <c r="AD2992" i="11"/>
  <c r="AI2992" i="11" s="1"/>
  <c r="AJ2992" i="11" s="1"/>
  <c r="AD2851" i="11"/>
  <c r="AI2851" i="11" s="1"/>
  <c r="AJ2851" i="11" s="1"/>
  <c r="AD2947" i="11"/>
  <c r="AI2947" i="11" s="1"/>
  <c r="AJ2947" i="11" s="1"/>
  <c r="AD2667" i="11"/>
  <c r="Z2667" i="11"/>
  <c r="AD2914" i="11"/>
  <c r="AI2914" i="11" s="1"/>
  <c r="AJ2914" i="11" s="1"/>
  <c r="Z2914" i="11"/>
  <c r="AH2914" i="11" s="1"/>
  <c r="AD2637" i="11"/>
  <c r="AI2637" i="11" s="1"/>
  <c r="AJ2637" i="11" s="1"/>
  <c r="AD3200" i="11"/>
  <c r="AI3200" i="11" s="1"/>
  <c r="AJ3200" i="11" s="1"/>
  <c r="Z3200" i="11"/>
  <c r="AH3200" i="11" s="1"/>
  <c r="Z2935" i="11"/>
  <c r="AH2935" i="11" s="1"/>
  <c r="AD2935" i="11"/>
  <c r="AI2935" i="11" s="1"/>
  <c r="AJ2935" i="11" s="1"/>
  <c r="AD2847" i="11"/>
  <c r="AI2847" i="11" s="1"/>
  <c r="AJ2847" i="11" s="1"/>
  <c r="AD2782" i="11"/>
  <c r="AI2782" i="11" s="1"/>
  <c r="AJ2782" i="11" s="1"/>
  <c r="Z2765" i="11"/>
  <c r="AH2765" i="11" s="1"/>
  <c r="AD2688" i="11"/>
  <c r="AI2688" i="11" s="1"/>
  <c r="AJ2688" i="11" s="1"/>
  <c r="AD2779" i="11"/>
  <c r="Z2779" i="11"/>
  <c r="AD2726" i="11"/>
  <c r="AI2726" i="11" s="1"/>
  <c r="AJ2726" i="11" s="1"/>
  <c r="Z2726" i="11"/>
  <c r="AH2726" i="11" s="1"/>
  <c r="AD3220" i="11"/>
  <c r="AI3220" i="11" s="1"/>
  <c r="AJ3220" i="11" s="1"/>
  <c r="Z3220" i="11"/>
  <c r="AH3220" i="11" s="1"/>
  <c r="AD2890" i="11"/>
  <c r="AI2890" i="11" s="1"/>
  <c r="AJ2890" i="11" s="1"/>
  <c r="Z2890" i="11"/>
  <c r="AH2890" i="11" s="1"/>
  <c r="Z2629" i="11"/>
  <c r="AH2629" i="11" s="1"/>
  <c r="AD2646" i="11"/>
  <c r="AI2646" i="11" s="1"/>
  <c r="AJ2646" i="11" s="1"/>
  <c r="Z2646" i="11"/>
  <c r="AH2646" i="11" s="1"/>
  <c r="Z2866" i="11"/>
  <c r="AH2866" i="11" s="1"/>
  <c r="AD2866" i="11"/>
  <c r="AI2866" i="11" s="1"/>
  <c r="AJ2866" i="11" s="1"/>
  <c r="AI2820" i="11"/>
  <c r="AJ2820" i="11" s="1"/>
  <c r="Z2752" i="11"/>
  <c r="AD2687" i="11"/>
  <c r="AI2687" i="11" s="1"/>
  <c r="AJ2687" i="11" s="1"/>
  <c r="Z2687" i="11"/>
  <c r="AH2687" i="11" s="1"/>
  <c r="AD2708" i="11"/>
  <c r="Z2928" i="11"/>
  <c r="AH2928" i="11" s="1"/>
  <c r="AD2928" i="11"/>
  <c r="AI2928" i="11" s="1"/>
  <c r="AJ2928" i="11" s="1"/>
  <c r="AD2497" i="11"/>
  <c r="AI2497" i="11" s="1"/>
  <c r="AJ2497" i="11" s="1"/>
  <c r="Z2497" i="11"/>
  <c r="AH2497" i="11" s="1"/>
  <c r="AD2465" i="11"/>
  <c r="AI2465" i="11" s="1"/>
  <c r="AJ2465" i="11" s="1"/>
  <c r="Z2465" i="11"/>
  <c r="AH2465" i="11" s="1"/>
  <c r="Z2871" i="11"/>
  <c r="AH2871" i="11" s="1"/>
  <c r="Z2804" i="11"/>
  <c r="AD2614" i="11"/>
  <c r="AI2614" i="11" s="1"/>
  <c r="AJ2614" i="11" s="1"/>
  <c r="Z2614" i="11"/>
  <c r="AH2614" i="11" s="1"/>
  <c r="Z2597" i="11"/>
  <c r="AH2597" i="11" s="1"/>
  <c r="Z2879" i="11"/>
  <c r="AH2879" i="11" s="1"/>
  <c r="Z2792" i="11"/>
  <c r="AH2792" i="11" s="1"/>
  <c r="AD2742" i="11"/>
  <c r="AI2742" i="11" s="1"/>
  <c r="AJ2742" i="11" s="1"/>
  <c r="Z2193" i="11"/>
  <c r="AH2193" i="11" s="1"/>
  <c r="Z2768" i="11"/>
  <c r="AH2768" i="11" s="1"/>
  <c r="AD2460" i="11"/>
  <c r="AI2460" i="11" s="1"/>
  <c r="AJ2460" i="11" s="1"/>
  <c r="AD2421" i="11"/>
  <c r="AI2421" i="11" s="1"/>
  <c r="AJ2421" i="11" s="1"/>
  <c r="Z2421" i="11"/>
  <c r="AH2421" i="11" s="1"/>
  <c r="AD2388" i="11"/>
  <c r="AI2388" i="11" s="1"/>
  <c r="AJ2388" i="11" s="1"/>
  <c r="AD2317" i="11"/>
  <c r="AI2317" i="11" s="1"/>
  <c r="AJ2317" i="11" s="1"/>
  <c r="AD3015" i="11"/>
  <c r="Z2718" i="11"/>
  <c r="AH2718" i="11" s="1"/>
  <c r="AD2436" i="11"/>
  <c r="AI2436" i="11" s="1"/>
  <c r="AJ2436" i="11" s="1"/>
  <c r="AD2369" i="11"/>
  <c r="AI2369" i="11" s="1"/>
  <c r="AJ2369" i="11" s="1"/>
  <c r="AD2356" i="11"/>
  <c r="AI2356" i="11" s="1"/>
  <c r="AJ2356" i="11" s="1"/>
  <c r="Z2983" i="11"/>
  <c r="AD2635" i="11"/>
  <c r="AI2635" i="11" s="1"/>
  <c r="AJ2635" i="11" s="1"/>
  <c r="Z2635" i="11"/>
  <c r="AH2635" i="11" s="1"/>
  <c r="Z2390" i="11"/>
  <c r="AH2390" i="11" s="1"/>
  <c r="AD2333" i="11"/>
  <c r="AI2333" i="11" s="1"/>
  <c r="AJ2333" i="11" s="1"/>
  <c r="AD2312" i="11"/>
  <c r="AD2165" i="11"/>
  <c r="AI2165" i="11" s="1"/>
  <c r="AJ2165" i="11" s="1"/>
  <c r="Z2165" i="11"/>
  <c r="AH2165" i="11" s="1"/>
  <c r="AD2136" i="11"/>
  <c r="AI2136" i="11" s="1"/>
  <c r="AJ2136" i="11" s="1"/>
  <c r="Z2136" i="11"/>
  <c r="AH2136" i="11" s="1"/>
  <c r="AD2088" i="11"/>
  <c r="AI2088" i="11" s="1"/>
  <c r="AJ2088" i="11" s="1"/>
  <c r="Z2088" i="11"/>
  <c r="AH2088" i="11" s="1"/>
  <c r="AI2058" i="11"/>
  <c r="AJ2058" i="11" s="1"/>
  <c r="AD1937" i="11"/>
  <c r="AI1937" i="11" s="1"/>
  <c r="AJ1937" i="11" s="1"/>
  <c r="Z1937" i="11"/>
  <c r="AH1937" i="11" s="1"/>
  <c r="AD1809" i="11"/>
  <c r="AI1809" i="11" s="1"/>
  <c r="AJ1809" i="11" s="1"/>
  <c r="Z1809" i="11"/>
  <c r="AH1809" i="11" s="1"/>
  <c r="AD1745" i="11"/>
  <c r="Z1745" i="11"/>
  <c r="AD2353" i="11"/>
  <c r="AI2353" i="11" s="1"/>
  <c r="AJ2353" i="11" s="1"/>
  <c r="AD2164" i="11"/>
  <c r="AI2164" i="11" s="1"/>
  <c r="AJ2164" i="11" s="1"/>
  <c r="Z2164" i="11"/>
  <c r="AH2164" i="11" s="1"/>
  <c r="AD2081" i="11"/>
  <c r="AI2081" i="11" s="1"/>
  <c r="AJ2081" i="11" s="1"/>
  <c r="Z2081" i="11"/>
  <c r="AH2081" i="11" s="1"/>
  <c r="AD2068" i="11"/>
  <c r="AI2068" i="11" s="1"/>
  <c r="AJ2068" i="11" s="1"/>
  <c r="Z2068" i="11"/>
  <c r="AH2068" i="11" s="1"/>
  <c r="AD2036" i="11"/>
  <c r="AI2036" i="11" s="1"/>
  <c r="AJ2036" i="11" s="1"/>
  <c r="Z2036" i="11"/>
  <c r="AH2036" i="11" s="1"/>
  <c r="AD1996" i="11"/>
  <c r="AI1996" i="11" s="1"/>
  <c r="AJ1996" i="11" s="1"/>
  <c r="Z1996" i="11"/>
  <c r="AH1996" i="11" s="1"/>
  <c r="AD1972" i="11"/>
  <c r="AI1972" i="11" s="1"/>
  <c r="AJ1972" i="11" s="1"/>
  <c r="Z1972" i="11"/>
  <c r="AH1972" i="11" s="1"/>
  <c r="AD1957" i="11"/>
  <c r="AI1957" i="11" s="1"/>
  <c r="AJ1957" i="11" s="1"/>
  <c r="Z1957" i="11"/>
  <c r="AH1957" i="11" s="1"/>
  <c r="AD2463" i="11"/>
  <c r="AI2463" i="11" s="1"/>
  <c r="AJ2463" i="11" s="1"/>
  <c r="AD2371" i="11"/>
  <c r="AI2371" i="11" s="1"/>
  <c r="AJ2371" i="11" s="1"/>
  <c r="Z2371" i="11"/>
  <c r="AH2371" i="11" s="1"/>
  <c r="AD2306" i="11"/>
  <c r="AI2306" i="11" s="1"/>
  <c r="AJ2306" i="11" s="1"/>
  <c r="Z2306" i="11"/>
  <c r="AH2306" i="11" s="1"/>
  <c r="AD2004" i="11"/>
  <c r="AI2004" i="11" s="1"/>
  <c r="AJ2004" i="11" s="1"/>
  <c r="Z2004" i="11"/>
  <c r="AH2004" i="11" s="1"/>
  <c r="AD1945" i="11"/>
  <c r="AI1945" i="11" s="1"/>
  <c r="AJ1945" i="11" s="1"/>
  <c r="Z1945" i="11"/>
  <c r="AH1945" i="11" s="1"/>
  <c r="AD1908" i="11"/>
  <c r="AI1908" i="11" s="1"/>
  <c r="AJ1908" i="11" s="1"/>
  <c r="Z1908" i="11"/>
  <c r="AH1908" i="11" s="1"/>
  <c r="Z2383" i="11"/>
  <c r="AH2383" i="11" s="1"/>
  <c r="AD2141" i="11"/>
  <c r="AI2141" i="11" s="1"/>
  <c r="AJ2141" i="11" s="1"/>
  <c r="Z2141" i="11"/>
  <c r="AH2141" i="11" s="1"/>
  <c r="AD2109" i="11"/>
  <c r="AI2109" i="11" s="1"/>
  <c r="AJ2109" i="11" s="1"/>
  <c r="Z2109" i="11"/>
  <c r="AH2109" i="11" s="1"/>
  <c r="AD2077" i="11"/>
  <c r="AI2077" i="11" s="1"/>
  <c r="AJ2077" i="11" s="1"/>
  <c r="Z2077" i="11"/>
  <c r="AH2077" i="11" s="1"/>
  <c r="AD2045" i="11"/>
  <c r="AI2045" i="11" s="1"/>
  <c r="AJ2045" i="11" s="1"/>
  <c r="Z2045" i="11"/>
  <c r="AH2045" i="11" s="1"/>
  <c r="AD1950" i="11"/>
  <c r="AI1950" i="11" s="1"/>
  <c r="AJ1950" i="11" s="1"/>
  <c r="AD1933" i="11"/>
  <c r="AI1933" i="11" s="1"/>
  <c r="AJ1933" i="11" s="1"/>
  <c r="Z1933" i="11"/>
  <c r="AH1933" i="11" s="1"/>
  <c r="AD1869" i="11"/>
  <c r="AI1869" i="11" s="1"/>
  <c r="AJ1869" i="11" s="1"/>
  <c r="Z1869" i="11"/>
  <c r="AH1869" i="11" s="1"/>
  <c r="AD1823" i="11"/>
  <c r="AI1823" i="11" s="1"/>
  <c r="AJ1823" i="11" s="1"/>
  <c r="AD1805" i="11"/>
  <c r="AI1805" i="11" s="1"/>
  <c r="AJ1805" i="11" s="1"/>
  <c r="Z1805" i="11"/>
  <c r="AH1805" i="11" s="1"/>
  <c r="AD2355" i="11"/>
  <c r="AI2355" i="11" s="1"/>
  <c r="AJ2355" i="11" s="1"/>
  <c r="Z2355" i="11"/>
  <c r="AH2355" i="11" s="1"/>
  <c r="AD2255" i="11"/>
  <c r="AI2255" i="11" s="1"/>
  <c r="AJ2255" i="11" s="1"/>
  <c r="Z2235" i="11"/>
  <c r="AH2235" i="11" s="1"/>
  <c r="Z2572" i="11"/>
  <c r="AH2572" i="11" s="1"/>
  <c r="AD2290" i="11"/>
  <c r="AI2290" i="11" s="1"/>
  <c r="AJ2290" i="11" s="1"/>
  <c r="Z2290" i="11"/>
  <c r="AH2290" i="11" s="1"/>
  <c r="AD2108" i="11"/>
  <c r="AI2108" i="11" s="1"/>
  <c r="AJ2108" i="11" s="1"/>
  <c r="Z2108" i="11"/>
  <c r="AH2108" i="11" s="1"/>
  <c r="AD2057" i="11"/>
  <c r="AI2057" i="11" s="1"/>
  <c r="AJ2057" i="11" s="1"/>
  <c r="Z2057" i="11"/>
  <c r="AH2057" i="11" s="1"/>
  <c r="AD1968" i="11"/>
  <c r="Z1968" i="11"/>
  <c r="Z2492" i="11"/>
  <c r="AH2492" i="11" s="1"/>
  <c r="AD2349" i="11"/>
  <c r="AI2349" i="11" s="1"/>
  <c r="AJ2349" i="11" s="1"/>
  <c r="AD1981" i="11"/>
  <c r="AI1981" i="11" s="1"/>
  <c r="AJ1981" i="11" s="1"/>
  <c r="Z1981" i="11"/>
  <c r="AH1981" i="11" s="1"/>
  <c r="AD1965" i="11"/>
  <c r="Z1965" i="11"/>
  <c r="AD1801" i="11"/>
  <c r="AI1801" i="11" s="1"/>
  <c r="AJ1801" i="11" s="1"/>
  <c r="Z1801" i="11"/>
  <c r="AH1801" i="11" s="1"/>
  <c r="Z1842" i="11"/>
  <c r="AH1842" i="11" s="1"/>
  <c r="AD1842" i="11"/>
  <c r="AI1842" i="11" s="1"/>
  <c r="AJ1842" i="11" s="1"/>
  <c r="Z1923" i="11"/>
  <c r="AH1923" i="11" s="1"/>
  <c r="AD1923" i="11"/>
  <c r="AI1923" i="11" s="1"/>
  <c r="AJ1923" i="11" s="1"/>
  <c r="AD1684" i="11"/>
  <c r="AI1684" i="11" s="1"/>
  <c r="AJ1684" i="11" s="1"/>
  <c r="Z1684" i="11"/>
  <c r="AH1684" i="11" s="1"/>
  <c r="AD1503" i="11"/>
  <c r="AI1503" i="11" s="1"/>
  <c r="AJ1503" i="11" s="1"/>
  <c r="Z1503" i="11"/>
  <c r="AH1503" i="11" s="1"/>
  <c r="AD1471" i="11"/>
  <c r="AI1471" i="11" s="1"/>
  <c r="AJ1471" i="11" s="1"/>
  <c r="Z1471" i="11"/>
  <c r="AH1471" i="11" s="1"/>
  <c r="AD2028" i="11"/>
  <c r="AI2028" i="11" s="1"/>
  <c r="AJ2028" i="11" s="1"/>
  <c r="Z2028" i="11"/>
  <c r="AH2028" i="11" s="1"/>
  <c r="Z1878" i="11"/>
  <c r="AH1878" i="11" s="1"/>
  <c r="AD1878" i="11"/>
  <c r="AI1878" i="11" s="1"/>
  <c r="AJ1878" i="11" s="1"/>
  <c r="AD1797" i="11"/>
  <c r="AI1797" i="11" s="1"/>
  <c r="AJ1797" i="11" s="1"/>
  <c r="Z1797" i="11"/>
  <c r="AH1797" i="11" s="1"/>
  <c r="AD1705" i="11"/>
  <c r="AI1705" i="11" s="1"/>
  <c r="AJ1705" i="11" s="1"/>
  <c r="Z1705" i="11"/>
  <c r="AH1705" i="11" s="1"/>
  <c r="AD1829" i="11"/>
  <c r="Z1829" i="11"/>
  <c r="AD1889" i="11"/>
  <c r="AI1889" i="11" s="1"/>
  <c r="AJ1889" i="11" s="1"/>
  <c r="Z1889" i="11"/>
  <c r="AH1889" i="11" s="1"/>
  <c r="Z1742" i="11"/>
  <c r="AH1742" i="11" s="1"/>
  <c r="AD1742" i="11"/>
  <c r="AI1742" i="11" s="1"/>
  <c r="AJ1742" i="11" s="1"/>
  <c r="Z1678" i="11"/>
  <c r="AH1678" i="11" s="1"/>
  <c r="Z1702" i="11"/>
  <c r="AH1702" i="11" s="1"/>
  <c r="AD1702" i="11"/>
  <c r="AI1702" i="11" s="1"/>
  <c r="AJ1702" i="11" s="1"/>
  <c r="AD1271" i="11"/>
  <c r="AI1271" i="11" s="1"/>
  <c r="AJ1271" i="11" s="1"/>
  <c r="Z1271" i="11"/>
  <c r="AH1271" i="11" s="1"/>
  <c r="AD1191" i="11"/>
  <c r="AI1191" i="11" s="1"/>
  <c r="AJ1191" i="11" s="1"/>
  <c r="Z1191" i="11"/>
  <c r="AH1191" i="11" s="1"/>
  <c r="AD1095" i="11"/>
  <c r="Z1095" i="11"/>
  <c r="AD1793" i="11"/>
  <c r="AI1793" i="11" s="1"/>
  <c r="AJ1793" i="11" s="1"/>
  <c r="Z1793" i="11"/>
  <c r="AH1793" i="11" s="1"/>
  <c r="AD1753" i="11"/>
  <c r="Z1753" i="11"/>
  <c r="Z1538" i="11"/>
  <c r="AH1538" i="11" s="1"/>
  <c r="AD1538" i="11"/>
  <c r="AI1538" i="11" s="1"/>
  <c r="AJ1538" i="11" s="1"/>
  <c r="AD1461" i="11"/>
  <c r="AI1461" i="11" s="1"/>
  <c r="AJ1461" i="11" s="1"/>
  <c r="Z1461" i="11"/>
  <c r="AH1461" i="11" s="1"/>
  <c r="AD1412" i="11"/>
  <c r="AI1412" i="11" s="1"/>
  <c r="AJ1412" i="11" s="1"/>
  <c r="Z1412" i="11"/>
  <c r="AH1412" i="11" s="1"/>
  <c r="AD1397" i="11"/>
  <c r="AI1397" i="11" s="1"/>
  <c r="AJ1397" i="11" s="1"/>
  <c r="Z1397" i="11"/>
  <c r="AH1397" i="11" s="1"/>
  <c r="AD1388" i="11"/>
  <c r="AI1388" i="11" s="1"/>
  <c r="AJ1388" i="11" s="1"/>
  <c r="Z1388" i="11"/>
  <c r="AH1388" i="11" s="1"/>
  <c r="AD1311" i="11"/>
  <c r="AI1311" i="11" s="1"/>
  <c r="AJ1311" i="11" s="1"/>
  <c r="Z1311" i="11"/>
  <c r="AH1311" i="11" s="1"/>
  <c r="AD1197" i="11"/>
  <c r="AI1197" i="11" s="1"/>
  <c r="AJ1197" i="11" s="1"/>
  <c r="Z1197" i="11"/>
  <c r="AH1197" i="11" s="1"/>
  <c r="AD1037" i="11"/>
  <c r="AI1037" i="11" s="1"/>
  <c r="AJ1037" i="11" s="1"/>
  <c r="Z1037" i="11"/>
  <c r="AH1037" i="11" s="1"/>
  <c r="AD989" i="11"/>
  <c r="AI989" i="11" s="1"/>
  <c r="AJ989" i="11" s="1"/>
  <c r="Z989" i="11"/>
  <c r="AH989" i="11" s="1"/>
  <c r="AD1767" i="11"/>
  <c r="AI1767" i="11" s="1"/>
  <c r="AJ1767" i="11" s="1"/>
  <c r="AD1496" i="11"/>
  <c r="AI1496" i="11" s="1"/>
  <c r="AJ1496" i="11" s="1"/>
  <c r="Z1496" i="11"/>
  <c r="AH1496" i="11" s="1"/>
  <c r="AH1164" i="11"/>
  <c r="AI1164" i="11"/>
  <c r="AJ1164" i="11" s="1"/>
  <c r="AD1631" i="11"/>
  <c r="Z1517" i="11"/>
  <c r="AH1517" i="11" s="1"/>
  <c r="AD1517" i="11"/>
  <c r="AI1517" i="11" s="1"/>
  <c r="AJ1517" i="11" s="1"/>
  <c r="AD1459" i="11"/>
  <c r="AI1459" i="11" s="1"/>
  <c r="AJ1459" i="11" s="1"/>
  <c r="Z1459" i="11"/>
  <c r="AH1459" i="11" s="1"/>
  <c r="Z1450" i="11"/>
  <c r="AH1450" i="11" s="1"/>
  <c r="AD1450" i="11"/>
  <c r="AI1450" i="11" s="1"/>
  <c r="AJ1450" i="11" s="1"/>
  <c r="AD1427" i="11"/>
  <c r="AI1427" i="11" s="1"/>
  <c r="AJ1427" i="11" s="1"/>
  <c r="Z1427" i="11"/>
  <c r="AH1427" i="11" s="1"/>
  <c r="Z1418" i="11"/>
  <c r="AH1418" i="11" s="1"/>
  <c r="AD1418" i="11"/>
  <c r="AI1418" i="11" s="1"/>
  <c r="AJ1418" i="11" s="1"/>
  <c r="AD1225" i="11"/>
  <c r="AI1225" i="11" s="1"/>
  <c r="AJ1225" i="11" s="1"/>
  <c r="Z1225" i="11"/>
  <c r="AH1225" i="11" s="1"/>
  <c r="AD985" i="11"/>
  <c r="AI985" i="11" s="1"/>
  <c r="AJ985" i="11" s="1"/>
  <c r="Z985" i="11"/>
  <c r="AH985" i="11" s="1"/>
  <c r="AD969" i="11"/>
  <c r="AI969" i="11" s="1"/>
  <c r="AJ969" i="11" s="1"/>
  <c r="Z969" i="11"/>
  <c r="AH969" i="11" s="1"/>
  <c r="Z946" i="11"/>
  <c r="AH946" i="11" s="1"/>
  <c r="AD946" i="11"/>
  <c r="AI946" i="11" s="1"/>
  <c r="AJ946" i="11" s="1"/>
  <c r="AD1792" i="11"/>
  <c r="Z1792" i="11"/>
  <c r="AD1463" i="11"/>
  <c r="AI1463" i="11" s="1"/>
  <c r="AJ1463" i="11" s="1"/>
  <c r="AD1263" i="11"/>
  <c r="AD1247" i="11"/>
  <c r="AD1231" i="11"/>
  <c r="AI1231" i="11" s="1"/>
  <c r="AJ1231" i="11" s="1"/>
  <c r="AD1215" i="11"/>
  <c r="AI1215" i="11" s="1"/>
  <c r="AJ1215" i="11" s="1"/>
  <c r="AD1199" i="11"/>
  <c r="AI1199" i="11" s="1"/>
  <c r="AJ1199" i="11" s="1"/>
  <c r="AD1183" i="11"/>
  <c r="AI1183" i="11" s="1"/>
  <c r="AJ1183" i="11" s="1"/>
  <c r="AD1167" i="11"/>
  <c r="AI1167" i="11" s="1"/>
  <c r="AJ1167" i="11" s="1"/>
  <c r="AD1151" i="11"/>
  <c r="AI1151" i="11" s="1"/>
  <c r="AJ1151" i="11" s="1"/>
  <c r="Z911" i="11"/>
  <c r="AH911" i="11" s="1"/>
  <c r="AD911" i="11"/>
  <c r="AI911" i="11" s="1"/>
  <c r="AJ911" i="11" s="1"/>
  <c r="AD1595" i="11"/>
  <c r="AI1595" i="11" s="1"/>
  <c r="AJ1595" i="11" s="1"/>
  <c r="Z1470" i="11"/>
  <c r="AH1470" i="11" s="1"/>
  <c r="AD1470" i="11"/>
  <c r="AI1470" i="11" s="1"/>
  <c r="AJ1470" i="11" s="1"/>
  <c r="AI1441" i="11"/>
  <c r="AJ1441" i="11" s="1"/>
  <c r="AI1329" i="11"/>
  <c r="AJ1329" i="11" s="1"/>
  <c r="Z1313" i="11"/>
  <c r="AH1313" i="11" s="1"/>
  <c r="AD1313" i="11"/>
  <c r="AI1313" i="11" s="1"/>
  <c r="AJ1313" i="11" s="1"/>
  <c r="AD1284" i="11"/>
  <c r="AI1284" i="11" s="1"/>
  <c r="AJ1284" i="11" s="1"/>
  <c r="Z1284" i="11"/>
  <c r="AH1284" i="11" s="1"/>
  <c r="Z1227" i="11"/>
  <c r="AH1227" i="11" s="1"/>
  <c r="AD1227" i="11"/>
  <c r="AI1227" i="11" s="1"/>
  <c r="AJ1227" i="11" s="1"/>
  <c r="AI1157" i="11"/>
  <c r="AJ1157" i="11" s="1"/>
  <c r="AH1157" i="11"/>
  <c r="AD1140" i="11"/>
  <c r="Z1140" i="11"/>
  <c r="Z1067" i="11"/>
  <c r="AH1067" i="11" s="1"/>
  <c r="AD1067" i="11"/>
  <c r="AI1067" i="11" s="1"/>
  <c r="AJ1067" i="11" s="1"/>
  <c r="Z971" i="11"/>
  <c r="AH971" i="11" s="1"/>
  <c r="AD971" i="11"/>
  <c r="AI971" i="11" s="1"/>
  <c r="AJ971" i="11" s="1"/>
  <c r="AD1603" i="11"/>
  <c r="AD1351" i="11"/>
  <c r="AI1351" i="11" s="1"/>
  <c r="AJ1351" i="11" s="1"/>
  <c r="Z1283" i="11"/>
  <c r="AH1283" i="11" s="1"/>
  <c r="Z1201" i="11"/>
  <c r="AH1201" i="11" s="1"/>
  <c r="Z523" i="11"/>
  <c r="Z1071" i="11"/>
  <c r="AH1071" i="11" s="1"/>
  <c r="Z879" i="11"/>
  <c r="AH879" i="11" s="1"/>
  <c r="Z798" i="11"/>
  <c r="AH798" i="11" s="1"/>
  <c r="AD1014" i="11"/>
  <c r="AI1014" i="11" s="1"/>
  <c r="AJ1014" i="11" s="1"/>
  <c r="AD1000" i="11"/>
  <c r="AI1000" i="11" s="1"/>
  <c r="AJ1000" i="11" s="1"/>
  <c r="Z1000" i="11"/>
  <c r="AH1000" i="11" s="1"/>
  <c r="AD845" i="11"/>
  <c r="AI845" i="11" s="1"/>
  <c r="AJ845" i="11" s="1"/>
  <c r="AD829" i="11"/>
  <c r="Z829" i="11"/>
  <c r="AD768" i="11"/>
  <c r="AI768" i="11" s="1"/>
  <c r="AJ768" i="11" s="1"/>
  <c r="Z768" i="11"/>
  <c r="AH768" i="11" s="1"/>
  <c r="AD716" i="11"/>
  <c r="AI716" i="11" s="1"/>
  <c r="AJ716" i="11" s="1"/>
  <c r="Z716" i="11"/>
  <c r="AH716" i="11" s="1"/>
  <c r="Z530" i="11"/>
  <c r="AH530" i="11" s="1"/>
  <c r="Z1440" i="11"/>
  <c r="AH1440" i="11" s="1"/>
  <c r="AD1108" i="11"/>
  <c r="AI1108" i="11" s="1"/>
  <c r="AJ1108" i="11" s="1"/>
  <c r="Z1108" i="11"/>
  <c r="AH1108" i="11" s="1"/>
  <c r="AD1018" i="11"/>
  <c r="AI1018" i="11" s="1"/>
  <c r="AJ1018" i="11" s="1"/>
  <c r="AD936" i="11"/>
  <c r="AI936" i="11" s="1"/>
  <c r="AJ936" i="11" s="1"/>
  <c r="Z936" i="11"/>
  <c r="AH936" i="11" s="1"/>
  <c r="AD552" i="11"/>
  <c r="AI552" i="11" s="1"/>
  <c r="AJ552" i="11" s="1"/>
  <c r="Z552" i="11"/>
  <c r="AH552" i="11" s="1"/>
  <c r="AD1500" i="11"/>
  <c r="AI1500" i="11" s="1"/>
  <c r="AJ1500" i="11" s="1"/>
  <c r="Z1500" i="11"/>
  <c r="AH1500" i="11" s="1"/>
  <c r="Z1320" i="11"/>
  <c r="AH1320" i="11" s="1"/>
  <c r="Z1219" i="11"/>
  <c r="AH1219" i="11" s="1"/>
  <c r="AD1134" i="11"/>
  <c r="AI1134" i="11" s="1"/>
  <c r="AJ1134" i="11" s="1"/>
  <c r="Z797" i="11"/>
  <c r="AH797" i="11" s="1"/>
  <c r="Z781" i="11"/>
  <c r="AH781" i="11" s="1"/>
  <c r="AD769" i="11"/>
  <c r="AI769" i="11" s="1"/>
  <c r="AJ769" i="11" s="1"/>
  <c r="AD733" i="11"/>
  <c r="AI733" i="11" s="1"/>
  <c r="AJ733" i="11" s="1"/>
  <c r="AD701" i="11"/>
  <c r="AI701" i="11" s="1"/>
  <c r="AJ701" i="11" s="1"/>
  <c r="AD669" i="11"/>
  <c r="AI669" i="11" s="1"/>
  <c r="AJ669" i="11" s="1"/>
  <c r="AD509" i="11"/>
  <c r="AI509" i="11" s="1"/>
  <c r="AJ509" i="11" s="1"/>
  <c r="Z1119" i="11"/>
  <c r="AH1119" i="11" s="1"/>
  <c r="Z951" i="11"/>
  <c r="AH951" i="11" s="1"/>
  <c r="Z878" i="11"/>
  <c r="AD821" i="11"/>
  <c r="AI821" i="11" s="1"/>
  <c r="AJ821" i="11" s="1"/>
  <c r="Z821" i="11"/>
  <c r="AH821" i="11" s="1"/>
  <c r="AD700" i="11"/>
  <c r="AI700" i="11" s="1"/>
  <c r="AJ700" i="11" s="1"/>
  <c r="Z700" i="11"/>
  <c r="AH700" i="11" s="1"/>
  <c r="Z674" i="11"/>
  <c r="AH674" i="11" s="1"/>
  <c r="AD674" i="11"/>
  <c r="AI674" i="11" s="1"/>
  <c r="AJ674" i="11" s="1"/>
  <c r="Z565" i="11"/>
  <c r="AH565" i="11" s="1"/>
  <c r="AD565" i="11"/>
  <c r="AI565" i="11" s="1"/>
  <c r="AJ565" i="11" s="1"/>
  <c r="Z670" i="11"/>
  <c r="AH670" i="11" s="1"/>
  <c r="Z1308" i="11"/>
  <c r="AH1308" i="11" s="1"/>
  <c r="AD1118" i="11"/>
  <c r="AI1118" i="11" s="1"/>
  <c r="AJ1118" i="11" s="1"/>
  <c r="Z753" i="11"/>
  <c r="AH753" i="11" s="1"/>
  <c r="AD698" i="11"/>
  <c r="AI698" i="11" s="1"/>
  <c r="AJ698" i="11" s="1"/>
  <c r="AD657" i="11"/>
  <c r="AI657" i="11" s="1"/>
  <c r="AJ657" i="11" s="1"/>
  <c r="AD472" i="11"/>
  <c r="AI472" i="11" s="1"/>
  <c r="AJ472" i="11" s="1"/>
  <c r="AD1764" i="11"/>
  <c r="AI1764" i="11" s="1"/>
  <c r="AJ1764" i="11" s="1"/>
  <c r="Z1764" i="11"/>
  <c r="AH1764" i="11" s="1"/>
  <c r="Z640" i="11"/>
  <c r="AH640" i="11" s="1"/>
  <c r="Z512" i="11"/>
  <c r="AH512" i="11" s="1"/>
  <c r="AD488" i="11"/>
  <c r="AI488" i="11" s="1"/>
  <c r="AJ488" i="11" s="1"/>
  <c r="Z1215" i="11"/>
  <c r="AH1215" i="11" s="1"/>
  <c r="AD767" i="11"/>
  <c r="AI767" i="11" s="1"/>
  <c r="AJ767" i="11" s="1"/>
  <c r="Z736" i="11"/>
  <c r="AH736" i="11" s="1"/>
  <c r="Z522" i="11"/>
  <c r="AH522" i="11" s="1"/>
  <c r="AD522" i="11"/>
  <c r="AI522" i="11" s="1"/>
  <c r="AJ522" i="11" s="1"/>
  <c r="AD25" i="11"/>
  <c r="AI25" i="11" s="1"/>
  <c r="AJ25" i="11" s="1"/>
  <c r="Z25" i="11"/>
  <c r="AH25" i="11" s="1"/>
  <c r="Z707" i="11"/>
  <c r="AH707" i="11" s="1"/>
  <c r="Z513" i="11"/>
  <c r="AH513" i="11" s="1"/>
  <c r="AI226" i="11"/>
  <c r="AJ226" i="11" s="1"/>
  <c r="AH226" i="11"/>
  <c r="AD123" i="11"/>
  <c r="AI123" i="11" s="1"/>
  <c r="AJ123" i="11" s="1"/>
  <c r="AD59" i="11"/>
  <c r="AI59" i="11" s="1"/>
  <c r="AJ59" i="11" s="1"/>
  <c r="AD666" i="11"/>
  <c r="AI666" i="11" s="1"/>
  <c r="AJ666" i="11" s="1"/>
  <c r="Z541" i="11"/>
  <c r="AH541" i="11" s="1"/>
  <c r="AD157" i="11"/>
  <c r="Z157" i="11"/>
  <c r="AD93" i="11"/>
  <c r="AI93" i="11" s="1"/>
  <c r="AJ93" i="11" s="1"/>
  <c r="Z93" i="11"/>
  <c r="AH93" i="11" s="1"/>
  <c r="AD19" i="11"/>
  <c r="AI19" i="11" s="1"/>
  <c r="AJ19" i="11" s="1"/>
  <c r="AD69" i="11"/>
  <c r="AI69" i="11" s="1"/>
  <c r="AJ69" i="11" s="1"/>
  <c r="Z69" i="11"/>
  <c r="AH69" i="11" s="1"/>
  <c r="AD149" i="11"/>
  <c r="AI149" i="11" s="1"/>
  <c r="AJ149" i="11" s="1"/>
  <c r="Z149" i="11"/>
  <c r="AH149" i="11" s="1"/>
  <c r="AD735" i="11"/>
  <c r="AI735" i="11" s="1"/>
  <c r="AJ735" i="11" s="1"/>
  <c r="AD708" i="11"/>
  <c r="AI708" i="11" s="1"/>
  <c r="AJ708" i="11" s="1"/>
  <c r="Z708" i="11"/>
  <c r="AH708" i="11" s="1"/>
  <c r="Z682" i="11"/>
  <c r="AH682" i="11" s="1"/>
  <c r="AD682" i="11"/>
  <c r="AI682" i="11" s="1"/>
  <c r="AJ682" i="11" s="1"/>
  <c r="AD645" i="11"/>
  <c r="AI645" i="11" s="1"/>
  <c r="AJ645" i="11" s="1"/>
  <c r="Z645" i="11"/>
  <c r="AH645" i="11" s="1"/>
  <c r="AD607" i="11"/>
  <c r="AI607" i="11" s="1"/>
  <c r="AJ607" i="11" s="1"/>
  <c r="AD603" i="11"/>
  <c r="AI603" i="11" s="1"/>
  <c r="AJ603" i="11" s="1"/>
  <c r="Z576" i="11"/>
  <c r="AH576" i="11" s="1"/>
  <c r="AH106" i="11"/>
  <c r="AI106" i="11"/>
  <c r="AJ106" i="11" s="1"/>
  <c r="AD28" i="11"/>
  <c r="AI28" i="11" s="1"/>
  <c r="AJ28" i="11" s="1"/>
  <c r="AD904" i="11"/>
  <c r="AI904" i="11" s="1"/>
  <c r="AJ904" i="11" s="1"/>
  <c r="Z904" i="11"/>
  <c r="AH904" i="11" s="1"/>
  <c r="AD803" i="11"/>
  <c r="AI803" i="11" s="1"/>
  <c r="AJ803" i="11" s="1"/>
  <c r="AD575" i="11"/>
  <c r="AI575" i="11" s="1"/>
  <c r="AJ575" i="11" s="1"/>
  <c r="AD900" i="11"/>
  <c r="AI900" i="11" s="1"/>
  <c r="AJ900" i="11" s="1"/>
  <c r="Z900" i="11"/>
  <c r="AH900" i="11" s="1"/>
  <c r="AD819" i="11"/>
  <c r="AI819" i="11" s="1"/>
  <c r="AJ819" i="11" s="1"/>
  <c r="AD622" i="11"/>
  <c r="AI622" i="11" s="1"/>
  <c r="AJ622" i="11" s="1"/>
  <c r="AD590" i="11"/>
  <c r="AI590" i="11" s="1"/>
  <c r="AJ590" i="11" s="1"/>
  <c r="AD137" i="11"/>
  <c r="AI137" i="11" s="1"/>
  <c r="AJ137" i="11" s="1"/>
  <c r="Z137" i="11"/>
  <c r="AH137" i="11" s="1"/>
  <c r="AD68" i="11"/>
  <c r="AI68" i="11" s="1"/>
  <c r="AJ68" i="11" s="1"/>
  <c r="AD4" i="11"/>
  <c r="AI4" i="11" s="1"/>
  <c r="AJ4" i="11" s="1"/>
  <c r="AD1230" i="11"/>
  <c r="AI1230" i="11" s="1"/>
  <c r="AJ1230" i="11" s="1"/>
  <c r="AD676" i="11"/>
  <c r="AI676" i="11" s="1"/>
  <c r="AJ676" i="11" s="1"/>
  <c r="Z676" i="11"/>
  <c r="AH676" i="11" s="1"/>
  <c r="Z659" i="11"/>
  <c r="AH659" i="11" s="1"/>
  <c r="Z544" i="11"/>
  <c r="AH544" i="11" s="1"/>
  <c r="AD452" i="11"/>
  <c r="AI452" i="11" s="1"/>
  <c r="AJ452" i="11" s="1"/>
  <c r="AD429" i="11"/>
  <c r="AI429" i="11" s="1"/>
  <c r="AJ429" i="11" s="1"/>
  <c r="Z429" i="11"/>
  <c r="AH429" i="11" s="1"/>
  <c r="AD337" i="11"/>
  <c r="AI337" i="11" s="1"/>
  <c r="AJ337" i="11" s="1"/>
  <c r="Z337" i="11"/>
  <c r="AH337" i="11" s="1"/>
  <c r="AD305" i="11"/>
  <c r="AI305" i="11" s="1"/>
  <c r="AJ305" i="11" s="1"/>
  <c r="Z305" i="11"/>
  <c r="AH305" i="11" s="1"/>
  <c r="AD273" i="11"/>
  <c r="AI273" i="11" s="1"/>
  <c r="AJ273" i="11" s="1"/>
  <c r="Z273" i="11"/>
  <c r="AH273" i="11" s="1"/>
  <c r="AD265" i="11"/>
  <c r="AI265" i="11" s="1"/>
  <c r="AJ265" i="11" s="1"/>
  <c r="Z265" i="11"/>
  <c r="AH265" i="11" s="1"/>
  <c r="AD237" i="11"/>
  <c r="AI237" i="11" s="1"/>
  <c r="AJ237" i="11" s="1"/>
  <c r="Z237" i="11"/>
  <c r="AH237" i="11" s="1"/>
  <c r="AD168" i="11"/>
  <c r="AI168" i="11" s="1"/>
  <c r="AJ168" i="11" s="1"/>
  <c r="AD336" i="11"/>
  <c r="AI336" i="11" s="1"/>
  <c r="AJ336" i="11" s="1"/>
  <c r="AD272" i="11"/>
  <c r="AI272" i="11" s="1"/>
  <c r="AJ272" i="11" s="1"/>
  <c r="AD252" i="11"/>
  <c r="AI252" i="11" s="1"/>
  <c r="AJ252" i="11" s="1"/>
  <c r="AD228" i="11"/>
  <c r="AI228" i="11" s="1"/>
  <c r="AJ228" i="11" s="1"/>
  <c r="AD196" i="11"/>
  <c r="AI196" i="11" s="1"/>
  <c r="AJ196" i="11" s="1"/>
  <c r="AD108" i="11"/>
  <c r="AI108" i="11" s="1"/>
  <c r="AJ108" i="11" s="1"/>
  <c r="AD76" i="11"/>
  <c r="AI76" i="11" s="1"/>
  <c r="AJ76" i="11" s="1"/>
  <c r="AD5111" i="11"/>
  <c r="Z5111" i="11"/>
  <c r="Z5113" i="11"/>
  <c r="AH5113" i="11" s="1"/>
  <c r="AD5113" i="11"/>
  <c r="AI5113" i="11" s="1"/>
  <c r="AJ5113" i="11" s="1"/>
  <c r="AD4965" i="11"/>
  <c r="Z4965" i="11"/>
  <c r="AD4886" i="11"/>
  <c r="AI4886" i="11" s="1"/>
  <c r="AJ4886" i="11" s="1"/>
  <c r="Z4886" i="11"/>
  <c r="AH4886" i="11" s="1"/>
  <c r="AD4878" i="11"/>
  <c r="AI4878" i="11" s="1"/>
  <c r="AJ4878" i="11" s="1"/>
  <c r="Z4878" i="11"/>
  <c r="AH4878" i="11" s="1"/>
  <c r="AD4870" i="11"/>
  <c r="AI4870" i="11" s="1"/>
  <c r="AJ4870" i="11" s="1"/>
  <c r="Z4870" i="11"/>
  <c r="AH4870" i="11" s="1"/>
  <c r="AD4885" i="11"/>
  <c r="AI4885" i="11" s="1"/>
  <c r="AJ4885" i="11" s="1"/>
  <c r="Z4885" i="11"/>
  <c r="AH4885" i="11" s="1"/>
  <c r="Z4899" i="11"/>
  <c r="AH4899" i="11" s="1"/>
  <c r="AD4899" i="11"/>
  <c r="AI4899" i="11" s="1"/>
  <c r="AJ4899" i="11" s="1"/>
  <c r="Z4927" i="11"/>
  <c r="AH4927" i="11" s="1"/>
  <c r="AD4927" i="11"/>
  <c r="AI4927" i="11" s="1"/>
  <c r="AJ4927" i="11" s="1"/>
  <c r="Z4836" i="11"/>
  <c r="AH4836" i="11" s="1"/>
  <c r="AD4836" i="11"/>
  <c r="AI4836" i="11" s="1"/>
  <c r="AJ4836" i="11" s="1"/>
  <c r="Z4915" i="11"/>
  <c r="AH4915" i="11" s="1"/>
  <c r="AD4915" i="11"/>
  <c r="AI4915" i="11" s="1"/>
  <c r="AJ4915" i="11" s="1"/>
  <c r="Z4787" i="11"/>
  <c r="AH4787" i="11" s="1"/>
  <c r="AD4808" i="11"/>
  <c r="AI4808" i="11" s="1"/>
  <c r="AJ4808" i="11" s="1"/>
  <c r="Z4820" i="11"/>
  <c r="AH4820" i="11" s="1"/>
  <c r="AD4820" i="11"/>
  <c r="AI4820" i="11" s="1"/>
  <c r="AJ4820" i="11" s="1"/>
  <c r="AD4689" i="11"/>
  <c r="AI4689" i="11" s="1"/>
  <c r="AJ4689" i="11" s="1"/>
  <c r="Z4689" i="11"/>
  <c r="AH4689" i="11" s="1"/>
  <c r="Z4847" i="11"/>
  <c r="AH4847" i="11" s="1"/>
  <c r="AD4847" i="11"/>
  <c r="AI4847" i="11" s="1"/>
  <c r="AJ4847" i="11" s="1"/>
  <c r="Z4788" i="11"/>
  <c r="AH4788" i="11" s="1"/>
  <c r="AD4788" i="11"/>
  <c r="AI4788" i="11" s="1"/>
  <c r="AJ4788" i="11" s="1"/>
  <c r="Z4776" i="11"/>
  <c r="AH4776" i="11" s="1"/>
  <c r="AD4776" i="11"/>
  <c r="AI4776" i="11" s="1"/>
  <c r="AJ4776" i="11" s="1"/>
  <c r="AD4726" i="11"/>
  <c r="AI4726" i="11" s="1"/>
  <c r="AJ4726" i="11" s="1"/>
  <c r="Z4726" i="11"/>
  <c r="AH4726" i="11" s="1"/>
  <c r="AD4714" i="11"/>
  <c r="AI4714" i="11" s="1"/>
  <c r="AJ4714" i="11" s="1"/>
  <c r="Z4714" i="11"/>
  <c r="AH4714" i="11" s="1"/>
  <c r="Z4728" i="11"/>
  <c r="AH4728" i="11" s="1"/>
  <c r="AD4687" i="11"/>
  <c r="AD4651" i="11"/>
  <c r="AI4651" i="11" s="1"/>
  <c r="AJ4651" i="11" s="1"/>
  <c r="AD4630" i="11"/>
  <c r="AI4630" i="11" s="1"/>
  <c r="AJ4630" i="11" s="1"/>
  <c r="Z4630" i="11"/>
  <c r="AH4630" i="11" s="1"/>
  <c r="Z4687" i="11"/>
  <c r="AD4574" i="11"/>
  <c r="AI4574" i="11" s="1"/>
  <c r="AJ4574" i="11" s="1"/>
  <c r="Z4574" i="11"/>
  <c r="AH4574" i="11" s="1"/>
  <c r="AD4697" i="11"/>
  <c r="AI4697" i="11" s="1"/>
  <c r="AJ4697" i="11" s="1"/>
  <c r="Z4537" i="11"/>
  <c r="AH4537" i="11" s="1"/>
  <c r="Z4583" i="11"/>
  <c r="AH4583" i="11" s="1"/>
  <c r="AD4733" i="11"/>
  <c r="AI4733" i="11" s="1"/>
  <c r="AJ4733" i="11" s="1"/>
  <c r="AD4454" i="11"/>
  <c r="AI4454" i="11" s="1"/>
  <c r="AJ4454" i="11" s="1"/>
  <c r="Z4454" i="11"/>
  <c r="AH4454" i="11" s="1"/>
  <c r="AD4409" i="11"/>
  <c r="AI4409" i="11" s="1"/>
  <c r="AJ4409" i="11" s="1"/>
  <c r="Z4409" i="11"/>
  <c r="AH4409" i="11" s="1"/>
  <c r="Z4464" i="11"/>
  <c r="AH4464" i="11" s="1"/>
  <c r="AD4504" i="11"/>
  <c r="AI4504" i="11" s="1"/>
  <c r="AJ4504" i="11" s="1"/>
  <c r="Z4424" i="11"/>
  <c r="AD4470" i="11"/>
  <c r="Z4470" i="11"/>
  <c r="AD4438" i="11"/>
  <c r="AI4438" i="11" s="1"/>
  <c r="AJ4438" i="11" s="1"/>
  <c r="Z4438" i="11"/>
  <c r="AH4438" i="11" s="1"/>
  <c r="AD4357" i="11"/>
  <c r="AI4357" i="11" s="1"/>
  <c r="AJ4357" i="11" s="1"/>
  <c r="Z4357" i="11"/>
  <c r="AH4357" i="11" s="1"/>
  <c r="AD4328" i="11"/>
  <c r="AI4328" i="11" s="1"/>
  <c r="AJ4328" i="11" s="1"/>
  <c r="Z4328" i="11"/>
  <c r="AH4328" i="11" s="1"/>
  <c r="Z4465" i="11"/>
  <c r="AH4465" i="11" s="1"/>
  <c r="AD4465" i="11"/>
  <c r="AI4465" i="11" s="1"/>
  <c r="AJ4465" i="11" s="1"/>
  <c r="Z4433" i="11"/>
  <c r="AH4433" i="11" s="1"/>
  <c r="AD4433" i="11"/>
  <c r="AI4433" i="11" s="1"/>
  <c r="AJ4433" i="11" s="1"/>
  <c r="Z4400" i="11"/>
  <c r="AH4400" i="11" s="1"/>
  <c r="AD4400" i="11"/>
  <c r="AI4400" i="11" s="1"/>
  <c r="AJ4400" i="11" s="1"/>
  <c r="Z4397" i="11"/>
  <c r="AH4397" i="11" s="1"/>
  <c r="AD4397" i="11"/>
  <c r="AI4397" i="11" s="1"/>
  <c r="AJ4397" i="11" s="1"/>
  <c r="AD4271" i="11"/>
  <c r="AI4271" i="11" s="1"/>
  <c r="AJ4271" i="11" s="1"/>
  <c r="Z4271" i="11"/>
  <c r="AH4271" i="11" s="1"/>
  <c r="AD4389" i="11"/>
  <c r="AI4389" i="11" s="1"/>
  <c r="AJ4389" i="11" s="1"/>
  <c r="Z4389" i="11"/>
  <c r="AH4389" i="11" s="1"/>
  <c r="AD4373" i="11"/>
  <c r="AI4373" i="11" s="1"/>
  <c r="AJ4373" i="11" s="1"/>
  <c r="Z4373" i="11"/>
  <c r="AH4373" i="11" s="1"/>
  <c r="Z4343" i="11"/>
  <c r="AH4343" i="11" s="1"/>
  <c r="AD4343" i="11"/>
  <c r="AI4343" i="11" s="1"/>
  <c r="AJ4343" i="11" s="1"/>
  <c r="Z4372" i="11"/>
  <c r="AH4372" i="11" s="1"/>
  <c r="AD4372" i="11"/>
  <c r="AI4372" i="11" s="1"/>
  <c r="AJ4372" i="11" s="1"/>
  <c r="Z4238" i="11"/>
  <c r="AH4238" i="11" s="1"/>
  <c r="AD4238" i="11"/>
  <c r="AI4238" i="11" s="1"/>
  <c r="AJ4238" i="11" s="1"/>
  <c r="AD4207" i="11"/>
  <c r="AI4207" i="11" s="1"/>
  <c r="AJ4207" i="11" s="1"/>
  <c r="Z4207" i="11"/>
  <c r="AH4207" i="11" s="1"/>
  <c r="Z4254" i="11"/>
  <c r="AH4254" i="11" s="1"/>
  <c r="AD4254" i="11"/>
  <c r="AI4254" i="11" s="1"/>
  <c r="AJ4254" i="11" s="1"/>
  <c r="AD4139" i="11"/>
  <c r="AI4139" i="11" s="1"/>
  <c r="AJ4139" i="11" s="1"/>
  <c r="Z4139" i="11"/>
  <c r="AH4139" i="11" s="1"/>
  <c r="Z4290" i="11"/>
  <c r="AH4290" i="11" s="1"/>
  <c r="AD4290" i="11"/>
  <c r="AI4290" i="11" s="1"/>
  <c r="AJ4290" i="11" s="1"/>
  <c r="AD4215" i="11"/>
  <c r="AI4215" i="11" s="1"/>
  <c r="AJ4215" i="11" s="1"/>
  <c r="Z4215" i="11"/>
  <c r="AH4215" i="11" s="1"/>
  <c r="AD4337" i="11"/>
  <c r="AI4337" i="11" s="1"/>
  <c r="AJ4337" i="11" s="1"/>
  <c r="Z4337" i="11"/>
  <c r="AH4337" i="11" s="1"/>
  <c r="Z4319" i="11"/>
  <c r="AH4319" i="11" s="1"/>
  <c r="AD4186" i="11"/>
  <c r="AI4186" i="11" s="1"/>
  <c r="AJ4186" i="11" s="1"/>
  <c r="AD4232" i="11"/>
  <c r="AI4232" i="11" s="1"/>
  <c r="AJ4232" i="11" s="1"/>
  <c r="Z4232" i="11"/>
  <c r="AH4232" i="11" s="1"/>
  <c r="Z4122" i="11"/>
  <c r="AH4122" i="11" s="1"/>
  <c r="AD4122" i="11"/>
  <c r="AI4122" i="11" s="1"/>
  <c r="AJ4122" i="11" s="1"/>
  <c r="AD4169" i="11"/>
  <c r="AI4169" i="11" s="1"/>
  <c r="AJ4169" i="11" s="1"/>
  <c r="Z4160" i="11"/>
  <c r="AH4160" i="11" s="1"/>
  <c r="AD4160" i="11"/>
  <c r="AI4160" i="11" s="1"/>
  <c r="AJ4160" i="11" s="1"/>
  <c r="AD3960" i="11"/>
  <c r="AI3960" i="11" s="1"/>
  <c r="AJ3960" i="11" s="1"/>
  <c r="Z3960" i="11"/>
  <c r="AH3960" i="11" s="1"/>
  <c r="AD3944" i="11"/>
  <c r="AI3944" i="11" s="1"/>
  <c r="AJ3944" i="11" s="1"/>
  <c r="Z3944" i="11"/>
  <c r="AH3944" i="11" s="1"/>
  <c r="Z3999" i="11"/>
  <c r="AH3999" i="11" s="1"/>
  <c r="AD3999" i="11"/>
  <c r="AI3999" i="11" s="1"/>
  <c r="AJ3999" i="11" s="1"/>
  <c r="Z3991" i="11"/>
  <c r="AH3991" i="11" s="1"/>
  <c r="AD3991" i="11"/>
  <c r="AI3991" i="11" s="1"/>
  <c r="AJ3991" i="11" s="1"/>
  <c r="Z3983" i="11"/>
  <c r="AD3983" i="11"/>
  <c r="Z3873" i="11"/>
  <c r="AH3873" i="11" s="1"/>
  <c r="AD3873" i="11"/>
  <c r="AI3873" i="11" s="1"/>
  <c r="AJ3873" i="11" s="1"/>
  <c r="Z3789" i="11"/>
  <c r="AH3789" i="11" s="1"/>
  <c r="AD3789" i="11"/>
  <c r="AI3789" i="11" s="1"/>
  <c r="AJ3789" i="11" s="1"/>
  <c r="AI3890" i="11"/>
  <c r="AJ3890" i="11" s="1"/>
  <c r="AH3890" i="11"/>
  <c r="Z3797" i="11"/>
  <c r="AH3797" i="11" s="1"/>
  <c r="AD3797" i="11"/>
  <c r="AI3797" i="11" s="1"/>
  <c r="AJ3797" i="11" s="1"/>
  <c r="AD3719" i="11"/>
  <c r="AI3719" i="11" s="1"/>
  <c r="AJ3719" i="11" s="1"/>
  <c r="Z3719" i="11"/>
  <c r="AH3719" i="11" s="1"/>
  <c r="AD3623" i="11"/>
  <c r="AI3623" i="11" s="1"/>
  <c r="AJ3623" i="11" s="1"/>
  <c r="Z3623" i="11"/>
  <c r="AH3623" i="11" s="1"/>
  <c r="AD3547" i="11"/>
  <c r="AI3547" i="11" s="1"/>
  <c r="AJ3547" i="11" s="1"/>
  <c r="Z3547" i="11"/>
  <c r="AH3547" i="11" s="1"/>
  <c r="AD3836" i="11"/>
  <c r="AI3836" i="11" s="1"/>
  <c r="AJ3836" i="11" s="1"/>
  <c r="Z3793" i="11"/>
  <c r="AH3793" i="11" s="1"/>
  <c r="AD3793" i="11"/>
  <c r="AI3793" i="11" s="1"/>
  <c r="AJ3793" i="11" s="1"/>
  <c r="AD3795" i="11"/>
  <c r="AI3795" i="11" s="1"/>
  <c r="AJ3795" i="11" s="1"/>
  <c r="Z3795" i="11"/>
  <c r="AH3795" i="11" s="1"/>
  <c r="Z3566" i="11"/>
  <c r="AH3566" i="11" s="1"/>
  <c r="AD3566" i="11"/>
  <c r="AI3566" i="11" s="1"/>
  <c r="AJ3566" i="11" s="1"/>
  <c r="AD3787" i="11"/>
  <c r="AI3787" i="11" s="1"/>
  <c r="AJ3787" i="11" s="1"/>
  <c r="Z3787" i="11"/>
  <c r="AH3787" i="11" s="1"/>
  <c r="AD3503" i="11"/>
  <c r="AI3503" i="11" s="1"/>
  <c r="AJ3503" i="11" s="1"/>
  <c r="Z3503" i="11"/>
  <c r="AH3503" i="11" s="1"/>
  <c r="AD3346" i="11"/>
  <c r="AI3346" i="11" s="1"/>
  <c r="AJ3346" i="11" s="1"/>
  <c r="AD3715" i="11"/>
  <c r="Z3715" i="11"/>
  <c r="AD3408" i="11"/>
  <c r="AI3408" i="11" s="1"/>
  <c r="AJ3408" i="11" s="1"/>
  <c r="AD3771" i="11"/>
  <c r="AI3771" i="11" s="1"/>
  <c r="AJ3771" i="11" s="1"/>
  <c r="Z3771" i="11"/>
  <c r="AH3771" i="11" s="1"/>
  <c r="Z3664" i="11"/>
  <c r="AH3664" i="11" s="1"/>
  <c r="Z3505" i="11"/>
  <c r="AH3505" i="11" s="1"/>
  <c r="AD3505" i="11"/>
  <c r="AI3505" i="11" s="1"/>
  <c r="AJ3505" i="11" s="1"/>
  <c r="Z3473" i="11"/>
  <c r="AH3473" i="11" s="1"/>
  <c r="AD3473" i="11"/>
  <c r="AI3473" i="11" s="1"/>
  <c r="AJ3473" i="11" s="1"/>
  <c r="AD3763" i="11"/>
  <c r="AI3763" i="11" s="1"/>
  <c r="AJ3763" i="11" s="1"/>
  <c r="Z3763" i="11"/>
  <c r="AH3763" i="11" s="1"/>
  <c r="Z3578" i="11"/>
  <c r="AH3578" i="11" s="1"/>
  <c r="AD3578" i="11"/>
  <c r="AI3578" i="11" s="1"/>
  <c r="AJ3578" i="11" s="1"/>
  <c r="AD3339" i="11"/>
  <c r="AI3339" i="11" s="1"/>
  <c r="AJ3339" i="11" s="1"/>
  <c r="Z3339" i="11"/>
  <c r="AH3339" i="11" s="1"/>
  <c r="Z3614" i="11"/>
  <c r="AD3614" i="11"/>
  <c r="Z3352" i="11"/>
  <c r="AH3352" i="11" s="1"/>
  <c r="AD3352" i="11"/>
  <c r="AI3352" i="11" s="1"/>
  <c r="AJ3352" i="11" s="1"/>
  <c r="Z3517" i="11"/>
  <c r="AH3517" i="11" s="1"/>
  <c r="AD3517" i="11"/>
  <c r="AI3517" i="11" s="1"/>
  <c r="AJ3517" i="11" s="1"/>
  <c r="Z3501" i="11"/>
  <c r="AH3501" i="11" s="1"/>
  <c r="AD3501" i="11"/>
  <c r="AI3501" i="11" s="1"/>
  <c r="AJ3501" i="11" s="1"/>
  <c r="Z3485" i="11"/>
  <c r="AH3485" i="11" s="1"/>
  <c r="AD3485" i="11"/>
  <c r="AI3485" i="11" s="1"/>
  <c r="AJ3485" i="11" s="1"/>
  <c r="Z3065" i="11"/>
  <c r="AH3065" i="11" s="1"/>
  <c r="AD3065" i="11"/>
  <c r="AI3065" i="11" s="1"/>
  <c r="AJ3065" i="11" s="1"/>
  <c r="AD3739" i="11"/>
  <c r="AI3739" i="11" s="1"/>
  <c r="AJ3739" i="11" s="1"/>
  <c r="Z3739" i="11"/>
  <c r="AH3739" i="11" s="1"/>
  <c r="Z3356" i="11"/>
  <c r="AD3356" i="11"/>
  <c r="AD3264" i="11"/>
  <c r="AI3264" i="11" s="1"/>
  <c r="AJ3264" i="11" s="1"/>
  <c r="AD3603" i="11"/>
  <c r="Z3603" i="11"/>
  <c r="AD3335" i="11"/>
  <c r="AI3335" i="11" s="1"/>
  <c r="AJ3335" i="11" s="1"/>
  <c r="Z3335" i="11"/>
  <c r="AH3335" i="11" s="1"/>
  <c r="Z2937" i="11"/>
  <c r="AD2937" i="11"/>
  <c r="Z2889" i="11"/>
  <c r="AH2889" i="11" s="1"/>
  <c r="AD2889" i="11"/>
  <c r="AI2889" i="11" s="1"/>
  <c r="AJ2889" i="11" s="1"/>
  <c r="AD3291" i="11"/>
  <c r="AI3291" i="11" s="1"/>
  <c r="AJ3291" i="11" s="1"/>
  <c r="Z3291" i="11"/>
  <c r="AH3291" i="11" s="1"/>
  <c r="AD3115" i="11"/>
  <c r="AI3115" i="11" s="1"/>
  <c r="AJ3115" i="11" s="1"/>
  <c r="Z3361" i="11"/>
  <c r="AH3361" i="11" s="1"/>
  <c r="AD3361" i="11"/>
  <c r="AI3361" i="11" s="1"/>
  <c r="AJ3361" i="11" s="1"/>
  <c r="AH3139" i="11"/>
  <c r="AI3139" i="11"/>
  <c r="AJ3139" i="11" s="1"/>
  <c r="Z2916" i="11"/>
  <c r="AH2916" i="11" s="1"/>
  <c r="AD2916" i="11"/>
  <c r="AI2916" i="11" s="1"/>
  <c r="AJ2916" i="11" s="1"/>
  <c r="Z3241" i="11"/>
  <c r="AD3241" i="11"/>
  <c r="Z3201" i="11"/>
  <c r="AH3201" i="11" s="1"/>
  <c r="AD3201" i="11"/>
  <c r="AI3201" i="11" s="1"/>
  <c r="AJ3201" i="11" s="1"/>
  <c r="Z3093" i="11"/>
  <c r="AH3093" i="11" s="1"/>
  <c r="AD3093" i="11"/>
  <c r="AI3093" i="11" s="1"/>
  <c r="AJ3093" i="11" s="1"/>
  <c r="Z3077" i="11"/>
  <c r="AH3077" i="11" s="1"/>
  <c r="AD3077" i="11"/>
  <c r="AI3077" i="11" s="1"/>
  <c r="AJ3077" i="11" s="1"/>
  <c r="AD2995" i="11"/>
  <c r="AI2995" i="11" s="1"/>
  <c r="AJ2995" i="11" s="1"/>
  <c r="Z2911" i="11"/>
  <c r="AH2911" i="11" s="1"/>
  <c r="AD3227" i="11"/>
  <c r="AI3227" i="11" s="1"/>
  <c r="AJ3227" i="11" s="1"/>
  <c r="Z3227" i="11"/>
  <c r="AH3227" i="11" s="1"/>
  <c r="AD2861" i="11"/>
  <c r="AD2699" i="11"/>
  <c r="AI2699" i="11" s="1"/>
  <c r="AJ2699" i="11" s="1"/>
  <c r="Z2699" i="11"/>
  <c r="AH2699" i="11" s="1"/>
  <c r="Z2778" i="11"/>
  <c r="AH2778" i="11" s="1"/>
  <c r="AD2636" i="11"/>
  <c r="AI2636" i="11" s="1"/>
  <c r="AJ2636" i="11" s="1"/>
  <c r="AD3268" i="11"/>
  <c r="AD3082" i="11"/>
  <c r="AI3082" i="11" s="1"/>
  <c r="AJ3082" i="11" s="1"/>
  <c r="AI2752" i="11"/>
  <c r="AJ2752" i="11" s="1"/>
  <c r="AH2752" i="11"/>
  <c r="Z3828" i="11"/>
  <c r="AH3828" i="11" s="1"/>
  <c r="AD3828" i="11"/>
  <c r="AI3828" i="11" s="1"/>
  <c r="AJ3828" i="11" s="1"/>
  <c r="AD3295" i="11"/>
  <c r="Z3295" i="11"/>
  <c r="Z3132" i="11"/>
  <c r="AH3132" i="11" s="1"/>
  <c r="AD2806" i="11"/>
  <c r="AI2806" i="11" s="1"/>
  <c r="AJ2806" i="11" s="1"/>
  <c r="Z2786" i="11"/>
  <c r="AH2786" i="11" s="1"/>
  <c r="AD2786" i="11"/>
  <c r="AI2786" i="11" s="1"/>
  <c r="AJ2786" i="11" s="1"/>
  <c r="Z2764" i="11"/>
  <c r="AH2764" i="11" s="1"/>
  <c r="AD2764" i="11"/>
  <c r="AI2764" i="11" s="1"/>
  <c r="AJ2764" i="11" s="1"/>
  <c r="Z2744" i="11"/>
  <c r="AH2744" i="11" s="1"/>
  <c r="AD2744" i="11"/>
  <c r="AI2744" i="11" s="1"/>
  <c r="AJ2744" i="11" s="1"/>
  <c r="AD2627" i="11"/>
  <c r="AI2627" i="11" s="1"/>
  <c r="AJ2627" i="11" s="1"/>
  <c r="Z2627" i="11"/>
  <c r="AH2627" i="11" s="1"/>
  <c r="Z2875" i="11"/>
  <c r="AH2875" i="11" s="1"/>
  <c r="AD2849" i="11"/>
  <c r="AI2849" i="11" s="1"/>
  <c r="AJ2849" i="11" s="1"/>
  <c r="AD2671" i="11"/>
  <c r="AI2671" i="11" s="1"/>
  <c r="AJ2671" i="11" s="1"/>
  <c r="Z2671" i="11"/>
  <c r="AH2671" i="11" s="1"/>
  <c r="AD2517" i="11"/>
  <c r="AI2517" i="11" s="1"/>
  <c r="AJ2517" i="11" s="1"/>
  <c r="Z2517" i="11"/>
  <c r="AH2517" i="11" s="1"/>
  <c r="Z2982" i="11"/>
  <c r="AH2982" i="11" s="1"/>
  <c r="Z2880" i="11"/>
  <c r="AD2880" i="11"/>
  <c r="Z2800" i="11"/>
  <c r="AH2800" i="11" s="1"/>
  <c r="AD2751" i="11"/>
  <c r="AI2751" i="11" s="1"/>
  <c r="AJ2751" i="11" s="1"/>
  <c r="Z2751" i="11"/>
  <c r="AH2751" i="11" s="1"/>
  <c r="AD2970" i="11"/>
  <c r="AI2970" i="11" s="1"/>
  <c r="AJ2970" i="11" s="1"/>
  <c r="Z2970" i="11"/>
  <c r="AH2970" i="11" s="1"/>
  <c r="AD2856" i="11"/>
  <c r="AI2856" i="11" s="1"/>
  <c r="AJ2856" i="11" s="1"/>
  <c r="Z2856" i="11"/>
  <c r="AH2856" i="11" s="1"/>
  <c r="AD2823" i="11"/>
  <c r="AI2823" i="11" s="1"/>
  <c r="AJ2823" i="11" s="1"/>
  <c r="AD2618" i="11"/>
  <c r="AI2618" i="11" s="1"/>
  <c r="AJ2618" i="11" s="1"/>
  <c r="Z2618" i="11"/>
  <c r="AH2618" i="11" s="1"/>
  <c r="AD2521" i="11"/>
  <c r="AI2521" i="11" s="1"/>
  <c r="AJ2521" i="11" s="1"/>
  <c r="Z2521" i="11"/>
  <c r="AH2521" i="11" s="1"/>
  <c r="Z3112" i="11"/>
  <c r="AH3112" i="11" s="1"/>
  <c r="AD3049" i="11"/>
  <c r="AI3049" i="11" s="1"/>
  <c r="AJ3049" i="11" s="1"/>
  <c r="Z2760" i="11"/>
  <c r="AH2760" i="11" s="1"/>
  <c r="AD2702" i="11"/>
  <c r="AI2702" i="11" s="1"/>
  <c r="AJ2702" i="11" s="1"/>
  <c r="AD2678" i="11"/>
  <c r="AI2678" i="11" s="1"/>
  <c r="AJ2678" i="11" s="1"/>
  <c r="Z2678" i="11"/>
  <c r="AH2678" i="11" s="1"/>
  <c r="Z2559" i="11"/>
  <c r="AH2559" i="11" s="1"/>
  <c r="Z3063" i="11"/>
  <c r="AH3063" i="11" s="1"/>
  <c r="AD2791" i="11"/>
  <c r="AI2791" i="11" s="1"/>
  <c r="AJ2791" i="11" s="1"/>
  <c r="Z2791" i="11"/>
  <c r="AH2791" i="11" s="1"/>
  <c r="AD2582" i="11"/>
  <c r="AI2582" i="11" s="1"/>
  <c r="AJ2582" i="11" s="1"/>
  <c r="Z2582" i="11"/>
  <c r="AH2582" i="11" s="1"/>
  <c r="Z2538" i="11"/>
  <c r="AH2538" i="11" s="1"/>
  <c r="AD2538" i="11"/>
  <c r="AI2538" i="11" s="1"/>
  <c r="AJ2538" i="11" s="1"/>
  <c r="AD2668" i="11"/>
  <c r="AI2668" i="11" s="1"/>
  <c r="AJ2668" i="11" s="1"/>
  <c r="Z2668" i="11"/>
  <c r="AH2668" i="11" s="1"/>
  <c r="Z2430" i="11"/>
  <c r="AH2430" i="11" s="1"/>
  <c r="Z2486" i="11"/>
  <c r="AH2486" i="11" s="1"/>
  <c r="AD2486" i="11"/>
  <c r="AI2486" i="11" s="1"/>
  <c r="AJ2486" i="11" s="1"/>
  <c r="AD2773" i="11"/>
  <c r="AI2773" i="11" s="1"/>
  <c r="AJ2773" i="11" s="1"/>
  <c r="AD2528" i="11"/>
  <c r="AI2528" i="11" s="1"/>
  <c r="AJ2528" i="11" s="1"/>
  <c r="AD2361" i="11"/>
  <c r="AI2361" i="11" s="1"/>
  <c r="AJ2361" i="11" s="1"/>
  <c r="Z3281" i="11"/>
  <c r="AH3281" i="11" s="1"/>
  <c r="AD3281" i="11"/>
  <c r="AI3281" i="11" s="1"/>
  <c r="AJ3281" i="11" s="1"/>
  <c r="AD2846" i="11"/>
  <c r="AI2846" i="11" s="1"/>
  <c r="AJ2846" i="11" s="1"/>
  <c r="AD2397" i="11"/>
  <c r="AI2397" i="11" s="1"/>
  <c r="AJ2397" i="11" s="1"/>
  <c r="Z2397" i="11"/>
  <c r="AH2397" i="11" s="1"/>
  <c r="AH2489" i="11"/>
  <c r="AI2489" i="11"/>
  <c r="AJ2489" i="11" s="1"/>
  <c r="AD2259" i="11"/>
  <c r="Z2259" i="11"/>
  <c r="AD2101" i="11"/>
  <c r="AI2101" i="11" s="1"/>
  <c r="AJ2101" i="11" s="1"/>
  <c r="Z2101" i="11"/>
  <c r="AH2101" i="11" s="1"/>
  <c r="AD2056" i="11"/>
  <c r="AI2056" i="11" s="1"/>
  <c r="AJ2056" i="11" s="1"/>
  <c r="Z2056" i="11"/>
  <c r="AH2056" i="11" s="1"/>
  <c r="Z1986" i="11"/>
  <c r="AH1986" i="11" s="1"/>
  <c r="AD1986" i="11"/>
  <c r="AI1986" i="11" s="1"/>
  <c r="AJ1986" i="11" s="1"/>
  <c r="AH1880" i="11"/>
  <c r="AI1880" i="11"/>
  <c r="AJ1880" i="11" s="1"/>
  <c r="AD1853" i="11"/>
  <c r="AI1853" i="11" s="1"/>
  <c r="AJ1853" i="11" s="1"/>
  <c r="Z1853" i="11"/>
  <c r="AH1853" i="11" s="1"/>
  <c r="AD2307" i="11"/>
  <c r="AI2307" i="11" s="1"/>
  <c r="AJ2307" i="11" s="1"/>
  <c r="Z2307" i="11"/>
  <c r="AH2307" i="11" s="1"/>
  <c r="AD1905" i="11"/>
  <c r="AI1905" i="11" s="1"/>
  <c r="AJ1905" i="11" s="1"/>
  <c r="Z1905" i="11"/>
  <c r="AH1905" i="11" s="1"/>
  <c r="AD1873" i="11"/>
  <c r="AI1873" i="11" s="1"/>
  <c r="AJ1873" i="11" s="1"/>
  <c r="Z1873" i="11"/>
  <c r="AH1873" i="11" s="1"/>
  <c r="AD1777" i="11"/>
  <c r="AI1777" i="11" s="1"/>
  <c r="AJ1777" i="11" s="1"/>
  <c r="Z1777" i="11"/>
  <c r="AH1777" i="11" s="1"/>
  <c r="AD2129" i="11"/>
  <c r="AI2129" i="11" s="1"/>
  <c r="AJ2129" i="11" s="1"/>
  <c r="Z2129" i="11"/>
  <c r="AH2129" i="11" s="1"/>
  <c r="AD2049" i="11"/>
  <c r="AI2049" i="11" s="1"/>
  <c r="AJ2049" i="11" s="1"/>
  <c r="Z2049" i="11"/>
  <c r="AH2049" i="11" s="1"/>
  <c r="Z2496" i="11"/>
  <c r="AH2496" i="11" s="1"/>
  <c r="AD2291" i="11"/>
  <c r="AI2291" i="11" s="1"/>
  <c r="AJ2291" i="11" s="1"/>
  <c r="Z2291" i="11"/>
  <c r="AH2291" i="11" s="1"/>
  <c r="AD2261" i="11"/>
  <c r="AI2261" i="11" s="1"/>
  <c r="AJ2261" i="11" s="1"/>
  <c r="Z2261" i="11"/>
  <c r="AH2261" i="11" s="1"/>
  <c r="AD1876" i="11"/>
  <c r="AI1876" i="11" s="1"/>
  <c r="AJ1876" i="11" s="1"/>
  <c r="Z1876" i="11"/>
  <c r="AH1876" i="11" s="1"/>
  <c r="AH2228" i="11"/>
  <c r="AI2228" i="11"/>
  <c r="AJ2228" i="11" s="1"/>
  <c r="AI2209" i="11"/>
  <c r="AJ2209" i="11" s="1"/>
  <c r="AH2209" i="11"/>
  <c r="AD1822" i="11"/>
  <c r="AI1822" i="11" s="1"/>
  <c r="AJ1822" i="11" s="1"/>
  <c r="Z2343" i="11"/>
  <c r="AH2343" i="11" s="1"/>
  <c r="AD2253" i="11"/>
  <c r="AI2253" i="11" s="1"/>
  <c r="AJ2253" i="11" s="1"/>
  <c r="Z2253" i="11"/>
  <c r="AH2253" i="11" s="1"/>
  <c r="AD2248" i="11"/>
  <c r="AI2248" i="11" s="1"/>
  <c r="AJ2248" i="11" s="1"/>
  <c r="AD2153" i="11"/>
  <c r="AI2153" i="11" s="1"/>
  <c r="AJ2153" i="11" s="1"/>
  <c r="Z2153" i="11"/>
  <c r="AH2153" i="11" s="1"/>
  <c r="AD2092" i="11"/>
  <c r="AI2092" i="11" s="1"/>
  <c r="AJ2092" i="11" s="1"/>
  <c r="Z2092" i="11"/>
  <c r="AH2092" i="11" s="1"/>
  <c r="AD2006" i="11"/>
  <c r="AI2006" i="11" s="1"/>
  <c r="AJ2006" i="11" s="1"/>
  <c r="Z1936" i="11"/>
  <c r="AH1936" i="11" s="1"/>
  <c r="AD1909" i="11"/>
  <c r="AI1909" i="11" s="1"/>
  <c r="AJ1909" i="11" s="1"/>
  <c r="Z1909" i="11"/>
  <c r="AH1909" i="11" s="1"/>
  <c r="AD1894" i="11"/>
  <c r="AI1894" i="11" s="1"/>
  <c r="AJ1894" i="11" s="1"/>
  <c r="AD2274" i="11"/>
  <c r="AI2274" i="11" s="1"/>
  <c r="AJ2274" i="11" s="1"/>
  <c r="Z2274" i="11"/>
  <c r="AH2274" i="11" s="1"/>
  <c r="Z2027" i="11"/>
  <c r="AH2027" i="11" s="1"/>
  <c r="AD2027" i="11"/>
  <c r="AI2027" i="11" s="1"/>
  <c r="AJ2027" i="11" s="1"/>
  <c r="AD1897" i="11"/>
  <c r="AI1897" i="11" s="1"/>
  <c r="AJ1897" i="11" s="1"/>
  <c r="Z1897" i="11"/>
  <c r="AH1897" i="11" s="1"/>
  <c r="AD1860" i="11"/>
  <c r="AI1860" i="11" s="1"/>
  <c r="AJ1860" i="11" s="1"/>
  <c r="Z1860" i="11"/>
  <c r="AH1860" i="11" s="1"/>
  <c r="AD1832" i="11"/>
  <c r="Z1832" i="11"/>
  <c r="AD1717" i="11"/>
  <c r="AI1717" i="11" s="1"/>
  <c r="AJ1717" i="11" s="1"/>
  <c r="Z1717" i="11"/>
  <c r="AH1717" i="11" s="1"/>
  <c r="AD1539" i="11"/>
  <c r="AI1539" i="11" s="1"/>
  <c r="AJ1539" i="11" s="1"/>
  <c r="Z1539" i="11"/>
  <c r="AH1539" i="11" s="1"/>
  <c r="AD1523" i="11"/>
  <c r="AI1523" i="11" s="1"/>
  <c r="AJ1523" i="11" s="1"/>
  <c r="Z1523" i="11"/>
  <c r="AH1523" i="11" s="1"/>
  <c r="AD1499" i="11"/>
  <c r="AI1499" i="11" s="1"/>
  <c r="AJ1499" i="11" s="1"/>
  <c r="Z1499" i="11"/>
  <c r="AH1499" i="11" s="1"/>
  <c r="AD1467" i="11"/>
  <c r="AI1467" i="11" s="1"/>
  <c r="AJ1467" i="11" s="1"/>
  <c r="Z1467" i="11"/>
  <c r="AH1467" i="11" s="1"/>
  <c r="AD1740" i="11"/>
  <c r="Z1740" i="11"/>
  <c r="Z1770" i="11"/>
  <c r="AH1770" i="11" s="1"/>
  <c r="AD1770" i="11"/>
  <c r="AI1770" i="11" s="1"/>
  <c r="AJ1770" i="11" s="1"/>
  <c r="AD1669" i="11"/>
  <c r="AI1669" i="11" s="1"/>
  <c r="AJ1669" i="11" s="1"/>
  <c r="Z1669" i="11"/>
  <c r="AH1669" i="11" s="1"/>
  <c r="Z2181" i="11"/>
  <c r="AH2181" i="11" s="1"/>
  <c r="AD2181" i="11"/>
  <c r="AI2181" i="11" s="1"/>
  <c r="AJ2181" i="11" s="1"/>
  <c r="Z1995" i="11"/>
  <c r="AH1995" i="11" s="1"/>
  <c r="AD1995" i="11"/>
  <c r="AI1995" i="11" s="1"/>
  <c r="AJ1995" i="11" s="1"/>
  <c r="Z1726" i="11"/>
  <c r="AH1726" i="11" s="1"/>
  <c r="AD1726" i="11"/>
  <c r="AI1726" i="11" s="1"/>
  <c r="AJ1726" i="11" s="1"/>
  <c r="AD1693" i="11"/>
  <c r="AI1693" i="11" s="1"/>
  <c r="AJ1693" i="11" s="1"/>
  <c r="Z1693" i="11"/>
  <c r="AH1693" i="11" s="1"/>
  <c r="AD1159" i="11"/>
  <c r="AI1159" i="11" s="1"/>
  <c r="AJ1159" i="11" s="1"/>
  <c r="Z1159" i="11"/>
  <c r="AH1159" i="11" s="1"/>
  <c r="AD1127" i="11"/>
  <c r="AI1127" i="11" s="1"/>
  <c r="AJ1127" i="11" s="1"/>
  <c r="Z1127" i="11"/>
  <c r="AH1127" i="11" s="1"/>
  <c r="AD1063" i="11"/>
  <c r="AI1063" i="11" s="1"/>
  <c r="AJ1063" i="11" s="1"/>
  <c r="Z1063" i="11"/>
  <c r="AH1063" i="11" s="1"/>
  <c r="Z1605" i="11"/>
  <c r="AH1605" i="11" s="1"/>
  <c r="AD1605" i="11"/>
  <c r="AI1605" i="11" s="1"/>
  <c r="AJ1605" i="11" s="1"/>
  <c r="Z1506" i="11"/>
  <c r="AD1506" i="11"/>
  <c r="AD1436" i="11"/>
  <c r="AI1436" i="11" s="1"/>
  <c r="AJ1436" i="11" s="1"/>
  <c r="Z1436" i="11"/>
  <c r="AH1436" i="11" s="1"/>
  <c r="AD1421" i="11"/>
  <c r="AI1421" i="11" s="1"/>
  <c r="AJ1421" i="11" s="1"/>
  <c r="Z1421" i="11"/>
  <c r="AH1421" i="11" s="1"/>
  <c r="AD1373" i="11"/>
  <c r="AI1373" i="11" s="1"/>
  <c r="AJ1373" i="11" s="1"/>
  <c r="Z1373" i="11"/>
  <c r="AH1373" i="11" s="1"/>
  <c r="AD1364" i="11"/>
  <c r="Z1364" i="11"/>
  <c r="AD1341" i="11"/>
  <c r="AI1341" i="11" s="1"/>
  <c r="AJ1341" i="11" s="1"/>
  <c r="Z1341" i="11"/>
  <c r="AH1341" i="11" s="1"/>
  <c r="AD1332" i="11"/>
  <c r="AI1332" i="11" s="1"/>
  <c r="AJ1332" i="11" s="1"/>
  <c r="Z1332" i="11"/>
  <c r="AH1332" i="11" s="1"/>
  <c r="AD1213" i="11"/>
  <c r="AI1213" i="11" s="1"/>
  <c r="AJ1213" i="11" s="1"/>
  <c r="Z1213" i="11"/>
  <c r="AH1213" i="11" s="1"/>
  <c r="AD1117" i="11"/>
  <c r="AI1117" i="11" s="1"/>
  <c r="AJ1117" i="11" s="1"/>
  <c r="Z1117" i="11"/>
  <c r="AH1117" i="11" s="1"/>
  <c r="AD1053" i="11"/>
  <c r="AI1053" i="11" s="1"/>
  <c r="AJ1053" i="11" s="1"/>
  <c r="Z1053" i="11"/>
  <c r="AH1053" i="11" s="1"/>
  <c r="AD1771" i="11"/>
  <c r="AI1771" i="11" s="1"/>
  <c r="AJ1771" i="11" s="1"/>
  <c r="AD1701" i="11"/>
  <c r="AI1701" i="11" s="1"/>
  <c r="AJ1701" i="11" s="1"/>
  <c r="Z1701" i="11"/>
  <c r="AH1701" i="11" s="1"/>
  <c r="AH1292" i="11"/>
  <c r="AI1292" i="11"/>
  <c r="AJ1292" i="11" s="1"/>
  <c r="AD1403" i="11"/>
  <c r="AI1403" i="11" s="1"/>
  <c r="AJ1403" i="11" s="1"/>
  <c r="Z1403" i="11"/>
  <c r="AH1403" i="11" s="1"/>
  <c r="Z1394" i="11"/>
  <c r="AH1394" i="11" s="1"/>
  <c r="AD1394" i="11"/>
  <c r="AI1394" i="11" s="1"/>
  <c r="AJ1394" i="11" s="1"/>
  <c r="AD1371" i="11"/>
  <c r="AI1371" i="11" s="1"/>
  <c r="AJ1371" i="11" s="1"/>
  <c r="Z1371" i="11"/>
  <c r="AH1371" i="11" s="1"/>
  <c r="Z1362" i="11"/>
  <c r="AH1362" i="11" s="1"/>
  <c r="AD1362" i="11"/>
  <c r="AI1362" i="11" s="1"/>
  <c r="AJ1362" i="11" s="1"/>
  <c r="AD1339" i="11"/>
  <c r="AI1339" i="11" s="1"/>
  <c r="AJ1339" i="11" s="1"/>
  <c r="Z1339" i="11"/>
  <c r="AH1339" i="11" s="1"/>
  <c r="Z1330" i="11"/>
  <c r="AH1330" i="11" s="1"/>
  <c r="AD1330" i="11"/>
  <c r="AI1330" i="11" s="1"/>
  <c r="AJ1330" i="11" s="1"/>
  <c r="Z1282" i="11"/>
  <c r="AH1282" i="11" s="1"/>
  <c r="AD1282" i="11"/>
  <c r="AI1282" i="11" s="1"/>
  <c r="AJ1282" i="11" s="1"/>
  <c r="AD1257" i="11"/>
  <c r="AI1257" i="11" s="1"/>
  <c r="AJ1257" i="11" s="1"/>
  <c r="Z1257" i="11"/>
  <c r="AH1257" i="11" s="1"/>
  <c r="Z1186" i="11"/>
  <c r="AH1186" i="11" s="1"/>
  <c r="AD1186" i="11"/>
  <c r="AI1186" i="11" s="1"/>
  <c r="AJ1186" i="11" s="1"/>
  <c r="AD1161" i="11"/>
  <c r="AI1161" i="11" s="1"/>
  <c r="AJ1161" i="11" s="1"/>
  <c r="Z1161" i="11"/>
  <c r="AH1161" i="11" s="1"/>
  <c r="Z1138" i="11"/>
  <c r="AH1138" i="11" s="1"/>
  <c r="AD1138" i="11"/>
  <c r="AI1138" i="11" s="1"/>
  <c r="AJ1138" i="11" s="1"/>
  <c r="AD1097" i="11"/>
  <c r="AI1097" i="11" s="1"/>
  <c r="AJ1097" i="11" s="1"/>
  <c r="Z1097" i="11"/>
  <c r="AH1097" i="11" s="1"/>
  <c r="AD1001" i="11"/>
  <c r="AI1001" i="11" s="1"/>
  <c r="AJ1001" i="11" s="1"/>
  <c r="Z1001" i="11"/>
  <c r="AH1001" i="11" s="1"/>
  <c r="AD921" i="11"/>
  <c r="AI921" i="11" s="1"/>
  <c r="AJ921" i="11" s="1"/>
  <c r="Z921" i="11"/>
  <c r="AH921" i="11" s="1"/>
  <c r="Z898" i="11"/>
  <c r="AD898" i="11"/>
  <c r="AD1836" i="11"/>
  <c r="Z1836" i="11"/>
  <c r="AD1765" i="11"/>
  <c r="AI1765" i="11" s="1"/>
  <c r="AJ1765" i="11" s="1"/>
  <c r="Z1765" i="11"/>
  <c r="AH1765" i="11" s="1"/>
  <c r="Z1529" i="11"/>
  <c r="AH1529" i="11" s="1"/>
  <c r="AD1529" i="11"/>
  <c r="AI1529" i="11" s="1"/>
  <c r="AJ1529" i="11" s="1"/>
  <c r="Z1493" i="11"/>
  <c r="AH1493" i="11" s="1"/>
  <c r="AD1279" i="11"/>
  <c r="AI1279" i="11" s="1"/>
  <c r="AJ1279" i="11" s="1"/>
  <c r="AD1300" i="11"/>
  <c r="AI1300" i="11" s="1"/>
  <c r="AJ1300" i="11" s="1"/>
  <c r="Z1300" i="11"/>
  <c r="AH1300" i="11" s="1"/>
  <c r="Z1243" i="11"/>
  <c r="AH1243" i="11" s="1"/>
  <c r="AD1243" i="11"/>
  <c r="AI1243" i="11" s="1"/>
  <c r="AJ1243" i="11" s="1"/>
  <c r="AD1188" i="11"/>
  <c r="AI1188" i="11" s="1"/>
  <c r="AJ1188" i="11" s="1"/>
  <c r="Z1188" i="11"/>
  <c r="AH1188" i="11" s="1"/>
  <c r="AD1156" i="11"/>
  <c r="AI1156" i="11" s="1"/>
  <c r="AJ1156" i="11" s="1"/>
  <c r="Z1156" i="11"/>
  <c r="AH1156" i="11" s="1"/>
  <c r="AD907" i="11"/>
  <c r="AI907" i="11" s="1"/>
  <c r="AJ907" i="11" s="1"/>
  <c r="Z907" i="11"/>
  <c r="AH907" i="11" s="1"/>
  <c r="Z1827" i="11"/>
  <c r="AH1827" i="11" s="1"/>
  <c r="AD1827" i="11"/>
  <c r="AI1827" i="11" s="1"/>
  <c r="AJ1827" i="11" s="1"/>
  <c r="Z1651" i="11"/>
  <c r="AH1651" i="11" s="1"/>
  <c r="Z1572" i="11"/>
  <c r="AH1572" i="11" s="1"/>
  <c r="Z1497" i="11"/>
  <c r="AH1497" i="11" s="1"/>
  <c r="AD1374" i="11"/>
  <c r="AI1374" i="11" s="1"/>
  <c r="AJ1374" i="11" s="1"/>
  <c r="AD919" i="11"/>
  <c r="AI919" i="11" s="1"/>
  <c r="AJ919" i="11" s="1"/>
  <c r="Z919" i="11"/>
  <c r="AH919" i="11" s="1"/>
  <c r="Z651" i="11"/>
  <c r="AH651" i="11" s="1"/>
  <c r="Z1874" i="11"/>
  <c r="AD1874" i="11"/>
  <c r="AD1294" i="11"/>
  <c r="AI1294" i="11" s="1"/>
  <c r="AJ1294" i="11" s="1"/>
  <c r="AD1224" i="11"/>
  <c r="AI1224" i="11" s="1"/>
  <c r="AJ1224" i="11" s="1"/>
  <c r="Z1224" i="11"/>
  <c r="AH1224" i="11" s="1"/>
  <c r="Z1151" i="11"/>
  <c r="AH1151" i="11" s="1"/>
  <c r="AD1046" i="11"/>
  <c r="AI1046" i="11" s="1"/>
  <c r="AJ1046" i="11" s="1"/>
  <c r="AD933" i="11"/>
  <c r="AI933" i="11" s="1"/>
  <c r="AJ933" i="11" s="1"/>
  <c r="Z1447" i="11"/>
  <c r="AH1447" i="11" s="1"/>
  <c r="Z1263" i="11"/>
  <c r="AD1128" i="11"/>
  <c r="AI1128" i="11" s="1"/>
  <c r="AJ1128" i="11" s="1"/>
  <c r="Z1128" i="11"/>
  <c r="AH1128" i="11" s="1"/>
  <c r="Z1043" i="11"/>
  <c r="AH1043" i="11" s="1"/>
  <c r="AD950" i="11"/>
  <c r="AI950" i="11" s="1"/>
  <c r="AJ950" i="11" s="1"/>
  <c r="Z1073" i="11"/>
  <c r="AH1073" i="11" s="1"/>
  <c r="AD744" i="11"/>
  <c r="AI744" i="11" s="1"/>
  <c r="AJ744" i="11" s="1"/>
  <c r="Z744" i="11"/>
  <c r="AH744" i="11" s="1"/>
  <c r="AD712" i="11"/>
  <c r="AI712" i="11" s="1"/>
  <c r="AJ712" i="11" s="1"/>
  <c r="Z712" i="11"/>
  <c r="AH712" i="11" s="1"/>
  <c r="AD680" i="11"/>
  <c r="AI680" i="11" s="1"/>
  <c r="AJ680" i="11" s="1"/>
  <c r="Z680" i="11"/>
  <c r="AH680" i="11" s="1"/>
  <c r="AD648" i="11"/>
  <c r="AI648" i="11" s="1"/>
  <c r="AJ648" i="11" s="1"/>
  <c r="Z648" i="11"/>
  <c r="AH648" i="11" s="1"/>
  <c r="AD1473" i="11"/>
  <c r="AI1473" i="11" s="1"/>
  <c r="AJ1473" i="11" s="1"/>
  <c r="Z1039" i="11"/>
  <c r="AH1039" i="11" s="1"/>
  <c r="AD948" i="11"/>
  <c r="AI948" i="11" s="1"/>
  <c r="AJ948" i="11" s="1"/>
  <c r="Z948" i="11"/>
  <c r="AH948" i="11" s="1"/>
  <c r="Z765" i="11"/>
  <c r="AH765" i="11" s="1"/>
  <c r="AD606" i="11"/>
  <c r="AI606" i="11" s="1"/>
  <c r="AJ606" i="11" s="1"/>
  <c r="Z1025" i="11"/>
  <c r="AH1025" i="11" s="1"/>
  <c r="AD837" i="11"/>
  <c r="AI837" i="11" s="1"/>
  <c r="AJ837" i="11" s="1"/>
  <c r="Z837" i="11"/>
  <c r="AH837" i="11" s="1"/>
  <c r="AD781" i="11"/>
  <c r="AI781" i="11" s="1"/>
  <c r="AJ781" i="11" s="1"/>
  <c r="AD760" i="11"/>
  <c r="AI760" i="11" s="1"/>
  <c r="AJ760" i="11" s="1"/>
  <c r="Z760" i="11"/>
  <c r="AH760" i="11" s="1"/>
  <c r="AD668" i="11"/>
  <c r="AI668" i="11" s="1"/>
  <c r="AJ668" i="11" s="1"/>
  <c r="Z668" i="11"/>
  <c r="AH668" i="11" s="1"/>
  <c r="AD604" i="11"/>
  <c r="AI604" i="11" s="1"/>
  <c r="AJ604" i="11" s="1"/>
  <c r="Z604" i="11"/>
  <c r="AH604" i="11" s="1"/>
  <c r="AD540" i="11"/>
  <c r="AI540" i="11" s="1"/>
  <c r="AJ540" i="11" s="1"/>
  <c r="Z540" i="11"/>
  <c r="AH540" i="11" s="1"/>
  <c r="Z514" i="11"/>
  <c r="AH514" i="11" s="1"/>
  <c r="AD514" i="11"/>
  <c r="AI514" i="11" s="1"/>
  <c r="AJ514" i="11" s="1"/>
  <c r="Z1384" i="11"/>
  <c r="AH1384" i="11" s="1"/>
  <c r="Z1183" i="11"/>
  <c r="AH1183" i="11" s="1"/>
  <c r="AD1144" i="11"/>
  <c r="AI1144" i="11" s="1"/>
  <c r="AJ1144" i="11" s="1"/>
  <c r="Z1144" i="11"/>
  <c r="AH1144" i="11" s="1"/>
  <c r="Z991" i="11"/>
  <c r="AH991" i="11" s="1"/>
  <c r="Z734" i="11"/>
  <c r="AH734" i="11" s="1"/>
  <c r="Z574" i="11"/>
  <c r="AH574" i="11" s="1"/>
  <c r="AD1064" i="11"/>
  <c r="AI1064" i="11" s="1"/>
  <c r="AJ1064" i="11" s="1"/>
  <c r="Z1064" i="11"/>
  <c r="AH1064" i="11" s="1"/>
  <c r="AD859" i="11"/>
  <c r="AI859" i="11" s="1"/>
  <c r="AJ859" i="11" s="1"/>
  <c r="AD807" i="11"/>
  <c r="AI807" i="11" s="1"/>
  <c r="AJ807" i="11" s="1"/>
  <c r="AD602" i="11"/>
  <c r="AI602" i="11" s="1"/>
  <c r="AJ602" i="11" s="1"/>
  <c r="Z573" i="11"/>
  <c r="AH573" i="11" s="1"/>
  <c r="AI503" i="11"/>
  <c r="AJ503" i="11" s="1"/>
  <c r="AD408" i="11"/>
  <c r="AI408" i="11" s="1"/>
  <c r="AJ408" i="11" s="1"/>
  <c r="AD376" i="11"/>
  <c r="AD344" i="11"/>
  <c r="AI344" i="11" s="1"/>
  <c r="AJ344" i="11" s="1"/>
  <c r="AD312" i="11"/>
  <c r="AI312" i="11" s="1"/>
  <c r="AJ312" i="11" s="1"/>
  <c r="AD276" i="11"/>
  <c r="AI276" i="11" s="1"/>
  <c r="AJ276" i="11" s="1"/>
  <c r="AD224" i="11"/>
  <c r="AI224" i="11" s="1"/>
  <c r="AJ224" i="11" s="1"/>
  <c r="AD188" i="11"/>
  <c r="AD113" i="11"/>
  <c r="AI113" i="11" s="1"/>
  <c r="AJ113" i="11" s="1"/>
  <c r="Z113" i="11"/>
  <c r="AH113" i="11" s="1"/>
  <c r="AD959" i="11"/>
  <c r="AI959" i="11" s="1"/>
  <c r="AJ959" i="11" s="1"/>
  <c r="AD906" i="11"/>
  <c r="AI906" i="11" s="1"/>
  <c r="AJ906" i="11" s="1"/>
  <c r="AD553" i="11"/>
  <c r="AI553" i="11" s="1"/>
  <c r="AJ553" i="11" s="1"/>
  <c r="AD518" i="11"/>
  <c r="AI518" i="11" s="1"/>
  <c r="AJ518" i="11" s="1"/>
  <c r="AD89" i="11"/>
  <c r="AI89" i="11" s="1"/>
  <c r="AJ89" i="11" s="1"/>
  <c r="Z89" i="11"/>
  <c r="AH89" i="11" s="1"/>
  <c r="AD57" i="11"/>
  <c r="AI57" i="11" s="1"/>
  <c r="AJ57" i="11" s="1"/>
  <c r="Z57" i="11"/>
  <c r="AH57" i="11" s="1"/>
  <c r="AD815" i="11"/>
  <c r="AD754" i="11"/>
  <c r="AI754" i="11" s="1"/>
  <c r="AJ754" i="11" s="1"/>
  <c r="AI458" i="11"/>
  <c r="AJ458" i="11" s="1"/>
  <c r="AD91" i="11"/>
  <c r="AI91" i="11" s="1"/>
  <c r="AJ91" i="11" s="1"/>
  <c r="Z1351" i="11"/>
  <c r="AH1351" i="11" s="1"/>
  <c r="AD615" i="11"/>
  <c r="AI615" i="11" s="1"/>
  <c r="AJ615" i="11" s="1"/>
  <c r="Z615" i="11"/>
  <c r="AH615" i="11" s="1"/>
  <c r="Z539" i="11"/>
  <c r="AH539" i="11" s="1"/>
  <c r="AD493" i="11"/>
  <c r="AI493" i="11" s="1"/>
  <c r="AJ493" i="11" s="1"/>
  <c r="Z493" i="11"/>
  <c r="AH493" i="11" s="1"/>
  <c r="AD477" i="11"/>
  <c r="AI477" i="11" s="1"/>
  <c r="AJ477" i="11" s="1"/>
  <c r="Z477" i="11"/>
  <c r="AH477" i="11" s="1"/>
  <c r="AD996" i="11"/>
  <c r="AI996" i="11" s="1"/>
  <c r="AJ996" i="11" s="1"/>
  <c r="Z996" i="11"/>
  <c r="AH996" i="11" s="1"/>
  <c r="AD497" i="11"/>
  <c r="AI497" i="11" s="1"/>
  <c r="AJ497" i="11" s="1"/>
  <c r="Z497" i="11"/>
  <c r="AH497" i="11" s="1"/>
  <c r="Z1432" i="11"/>
  <c r="AH1432" i="11" s="1"/>
  <c r="AD678" i="11"/>
  <c r="AI678" i="11" s="1"/>
  <c r="AJ678" i="11" s="1"/>
  <c r="AD633" i="11"/>
  <c r="AI633" i="11" s="1"/>
  <c r="AJ633" i="11" s="1"/>
  <c r="AD124" i="11"/>
  <c r="AI124" i="11" s="1"/>
  <c r="AJ124" i="11" s="1"/>
  <c r="AD557" i="11"/>
  <c r="AI557" i="11" s="1"/>
  <c r="AJ557" i="11" s="1"/>
  <c r="AD41" i="11"/>
  <c r="AI41" i="11" s="1"/>
  <c r="AJ41" i="11" s="1"/>
  <c r="Z41" i="11"/>
  <c r="AH41" i="11" s="1"/>
  <c r="AD1092" i="11"/>
  <c r="AI1092" i="11" s="1"/>
  <c r="AJ1092" i="11" s="1"/>
  <c r="Z1092" i="11"/>
  <c r="AH1092" i="11" s="1"/>
  <c r="AD758" i="11"/>
  <c r="AI758" i="11" s="1"/>
  <c r="AJ758" i="11" s="1"/>
  <c r="Z655" i="11"/>
  <c r="AH655" i="11" s="1"/>
  <c r="AD612" i="11"/>
  <c r="AI612" i="11" s="1"/>
  <c r="AJ612" i="11" s="1"/>
  <c r="Z612" i="11"/>
  <c r="AH612" i="11" s="1"/>
  <c r="AI403" i="11"/>
  <c r="AJ403" i="11" s="1"/>
  <c r="AD389" i="11"/>
  <c r="Z389" i="11"/>
  <c r="AD377" i="11"/>
  <c r="AI377" i="11" s="1"/>
  <c r="AJ377" i="11" s="1"/>
  <c r="Z377" i="11"/>
  <c r="AH377" i="11" s="1"/>
  <c r="AD357" i="11"/>
  <c r="AI357" i="11" s="1"/>
  <c r="AJ357" i="11" s="1"/>
  <c r="Z357" i="11"/>
  <c r="AH357" i="11" s="1"/>
  <c r="AI351" i="11"/>
  <c r="AJ351" i="11" s="1"/>
  <c r="AI279" i="11"/>
  <c r="AJ279" i="11" s="1"/>
  <c r="AI251" i="11"/>
  <c r="AJ251" i="11" s="1"/>
  <c r="AD217" i="11"/>
  <c r="AI217" i="11" s="1"/>
  <c r="AJ217" i="11" s="1"/>
  <c r="Z217" i="11"/>
  <c r="AH217" i="11" s="1"/>
  <c r="AD104" i="11"/>
  <c r="AI104" i="11" s="1"/>
  <c r="AJ104" i="11" s="1"/>
  <c r="AI47" i="11"/>
  <c r="AJ47" i="11" s="1"/>
  <c r="AD8" i="11"/>
  <c r="AI8" i="11" s="1"/>
  <c r="AJ8" i="11" s="1"/>
  <c r="AD145" i="11"/>
  <c r="AI145" i="11" s="1"/>
  <c r="AJ145" i="11" s="1"/>
  <c r="Z145" i="11"/>
  <c r="AH145" i="11" s="1"/>
  <c r="AD44" i="11"/>
  <c r="AI44" i="11" s="1"/>
  <c r="AJ44" i="11" s="1"/>
  <c r="AD697" i="11"/>
  <c r="AI697" i="11" s="1"/>
  <c r="AJ697" i="11" s="1"/>
  <c r="AD5560" i="11"/>
  <c r="AI5560" i="11" s="1"/>
  <c r="AJ5560" i="11" s="1"/>
  <c r="Z5560" i="11"/>
  <c r="AH5560" i="11" s="1"/>
  <c r="Z5492" i="11"/>
  <c r="AH5492" i="11" s="1"/>
  <c r="AD5492" i="11"/>
  <c r="AI5492" i="11" s="1"/>
  <c r="AJ5492" i="11" s="1"/>
  <c r="Z5476" i="11"/>
  <c r="AH5476" i="11" s="1"/>
  <c r="AD5476" i="11"/>
  <c r="AI5476" i="11" s="1"/>
  <c r="AJ5476" i="11" s="1"/>
  <c r="Z5431" i="11"/>
  <c r="AH5431" i="11" s="1"/>
  <c r="AD5406" i="11"/>
  <c r="AI5406" i="11" s="1"/>
  <c r="AJ5406" i="11" s="1"/>
  <c r="AD5498" i="11"/>
  <c r="AI5498" i="11" s="1"/>
  <c r="AJ5498" i="11" s="1"/>
  <c r="Z5498" i="11"/>
  <c r="AH5498" i="11" s="1"/>
  <c r="AI5441" i="11"/>
  <c r="AJ5441" i="11" s="1"/>
  <c r="AH5441" i="11"/>
  <c r="Z5416" i="11"/>
  <c r="AH5416" i="11" s="1"/>
  <c r="AD5416" i="11"/>
  <c r="AI5416" i="11" s="1"/>
  <c r="AJ5416" i="11" s="1"/>
  <c r="AD5378" i="11"/>
  <c r="AI5378" i="11" s="1"/>
  <c r="AJ5378" i="11" s="1"/>
  <c r="AD5407" i="11"/>
  <c r="AI5407" i="11" s="1"/>
  <c r="AJ5407" i="11" s="1"/>
  <c r="AD5343" i="11"/>
  <c r="AI5343" i="11" s="1"/>
  <c r="AJ5343" i="11" s="1"/>
  <c r="Z5343" i="11"/>
  <c r="AH5343" i="11" s="1"/>
  <c r="AD5403" i="11"/>
  <c r="AI5403" i="11" s="1"/>
  <c r="AJ5403" i="11" s="1"/>
  <c r="Z5367" i="11"/>
  <c r="AH5367" i="11" s="1"/>
  <c r="AD5367" i="11"/>
  <c r="AI5367" i="11" s="1"/>
  <c r="AJ5367" i="11" s="1"/>
  <c r="AD5335" i="11"/>
  <c r="AI5335" i="11" s="1"/>
  <c r="AJ5335" i="11" s="1"/>
  <c r="AD5402" i="11"/>
  <c r="AI5402" i="11" s="1"/>
  <c r="AJ5402" i="11" s="1"/>
  <c r="Z5402" i="11"/>
  <c r="AH5402" i="11" s="1"/>
  <c r="Z5371" i="11"/>
  <c r="AH5371" i="11" s="1"/>
  <c r="AD5362" i="11"/>
  <c r="AI5362" i="11" s="1"/>
  <c r="AJ5362" i="11" s="1"/>
  <c r="Z5334" i="11"/>
  <c r="AH5334" i="11" s="1"/>
  <c r="AD5249" i="11"/>
  <c r="AI5249" i="11" s="1"/>
  <c r="AJ5249" i="11" s="1"/>
  <c r="Z5249" i="11"/>
  <c r="AH5249" i="11" s="1"/>
  <c r="AD5393" i="11"/>
  <c r="AI5393" i="11" s="1"/>
  <c r="AJ5393" i="11" s="1"/>
  <c r="AD5324" i="11"/>
  <c r="AI5324" i="11" s="1"/>
  <c r="AJ5324" i="11" s="1"/>
  <c r="Z5324" i="11"/>
  <c r="AH5324" i="11" s="1"/>
  <c r="AD5255" i="11"/>
  <c r="AI5255" i="11" s="1"/>
  <c r="AJ5255" i="11" s="1"/>
  <c r="AD5233" i="11"/>
  <c r="AI5233" i="11" s="1"/>
  <c r="AJ5233" i="11" s="1"/>
  <c r="Z5233" i="11"/>
  <c r="AH5233" i="11" s="1"/>
  <c r="Z5298" i="11"/>
  <c r="AH5298" i="11" s="1"/>
  <c r="AD5229" i="11"/>
  <c r="AI5229" i="11" s="1"/>
  <c r="AJ5229" i="11" s="1"/>
  <c r="Z5229" i="11"/>
  <c r="AH5229" i="11" s="1"/>
  <c r="AD5197" i="11"/>
  <c r="AI5197" i="11" s="1"/>
  <c r="AJ5197" i="11" s="1"/>
  <c r="Z5197" i="11"/>
  <c r="AH5197" i="11" s="1"/>
  <c r="AD5130" i="11"/>
  <c r="AI5130" i="11" s="1"/>
  <c r="AJ5130" i="11" s="1"/>
  <c r="Z5130" i="11"/>
  <c r="AH5130" i="11" s="1"/>
  <c r="Z5146" i="11"/>
  <c r="AH5146" i="11" s="1"/>
  <c r="AD5241" i="11"/>
  <c r="AI5241" i="11" s="1"/>
  <c r="AJ5241" i="11" s="1"/>
  <c r="Z5241" i="11"/>
  <c r="AH5241" i="11" s="1"/>
  <c r="Z5286" i="11"/>
  <c r="AH5286" i="11" s="1"/>
  <c r="Z5177" i="11"/>
  <c r="AH5177" i="11" s="1"/>
  <c r="AD5177" i="11"/>
  <c r="AI5177" i="11" s="1"/>
  <c r="AJ5177" i="11" s="1"/>
  <c r="AD5201" i="11"/>
  <c r="AI5201" i="11" s="1"/>
  <c r="AJ5201" i="11" s="1"/>
  <c r="Z5201" i="11"/>
  <c r="AH5201" i="11" s="1"/>
  <c r="AD5135" i="11"/>
  <c r="Z5105" i="11"/>
  <c r="AH5105" i="11" s="1"/>
  <c r="AD5105" i="11"/>
  <c r="AI5105" i="11" s="1"/>
  <c r="AJ5105" i="11" s="1"/>
  <c r="Z5072" i="11"/>
  <c r="AH5072" i="11" s="1"/>
  <c r="AD5072" i="11"/>
  <c r="AI5072" i="11" s="1"/>
  <c r="AJ5072" i="11" s="1"/>
  <c r="AD4977" i="11"/>
  <c r="AI4977" i="11" s="1"/>
  <c r="AJ4977" i="11" s="1"/>
  <c r="Z4977" i="11"/>
  <c r="AH4977" i="11" s="1"/>
  <c r="Z5008" i="11"/>
  <c r="AH5008" i="11" s="1"/>
  <c r="Z5006" i="11"/>
  <c r="AH5006" i="11" s="1"/>
  <c r="AD5006" i="11"/>
  <c r="AI5006" i="11" s="1"/>
  <c r="AJ5006" i="11" s="1"/>
  <c r="AD4964" i="11"/>
  <c r="AI4964" i="11" s="1"/>
  <c r="AJ4964" i="11" s="1"/>
  <c r="Z4964" i="11"/>
  <c r="AH4964" i="11" s="1"/>
  <c r="AD4896" i="11"/>
  <c r="AI4896" i="11" s="1"/>
  <c r="AJ4896" i="11" s="1"/>
  <c r="AD4957" i="11"/>
  <c r="Z4957" i="11"/>
  <c r="AD4972" i="11"/>
  <c r="Z4972" i="11"/>
  <c r="AD4881" i="11"/>
  <c r="AI4881" i="11" s="1"/>
  <c r="AJ4881" i="11" s="1"/>
  <c r="Z4881" i="11"/>
  <c r="AH4881" i="11" s="1"/>
  <c r="Z4828" i="11"/>
  <c r="AH4828" i="11" s="1"/>
  <c r="AD4828" i="11"/>
  <c r="AI4828" i="11" s="1"/>
  <c r="AJ4828" i="11" s="1"/>
  <c r="AD4763" i="11"/>
  <c r="AI4763" i="11" s="1"/>
  <c r="AJ4763" i="11" s="1"/>
  <c r="Z4763" i="11"/>
  <c r="AH4763" i="11" s="1"/>
  <c r="AD4853" i="11"/>
  <c r="AI4853" i="11" s="1"/>
  <c r="AJ4853" i="11" s="1"/>
  <c r="Z4853" i="11"/>
  <c r="AH4853" i="11" s="1"/>
  <c r="Z4793" i="11"/>
  <c r="AH4793" i="11" s="1"/>
  <c r="AD4837" i="11"/>
  <c r="AI4837" i="11" s="1"/>
  <c r="AJ4837" i="11" s="1"/>
  <c r="Z4800" i="11"/>
  <c r="AH4800" i="11" s="1"/>
  <c r="AD4800" i="11"/>
  <c r="AI4800" i="11" s="1"/>
  <c r="AJ4800" i="11" s="1"/>
  <c r="AD4770" i="11"/>
  <c r="AI4770" i="11" s="1"/>
  <c r="AJ4770" i="11" s="1"/>
  <c r="Z4770" i="11"/>
  <c r="AH4770" i="11" s="1"/>
  <c r="Z4795" i="11"/>
  <c r="Z4760" i="11"/>
  <c r="AH4760" i="11" s="1"/>
  <c r="AD4760" i="11"/>
  <c r="AI4760" i="11" s="1"/>
  <c r="AJ4760" i="11" s="1"/>
  <c r="AD4685" i="11"/>
  <c r="AI4685" i="11" s="1"/>
  <c r="AJ4685" i="11" s="1"/>
  <c r="Z4685" i="11"/>
  <c r="AH4685" i="11" s="1"/>
  <c r="AD4799" i="11"/>
  <c r="AI4799" i="11" s="1"/>
  <c r="AJ4799" i="11" s="1"/>
  <c r="AD4547" i="11"/>
  <c r="AI4547" i="11" s="1"/>
  <c r="AJ4547" i="11" s="1"/>
  <c r="Z4547" i="11"/>
  <c r="AH4547" i="11" s="1"/>
  <c r="AD4527" i="11"/>
  <c r="AI4527" i="11" s="1"/>
  <c r="AJ4527" i="11" s="1"/>
  <c r="Z4527" i="11"/>
  <c r="AH4527" i="11" s="1"/>
  <c r="Z4815" i="11"/>
  <c r="AH4815" i="11" s="1"/>
  <c r="AD4815" i="11"/>
  <c r="AI4815" i="11" s="1"/>
  <c r="AJ4815" i="11" s="1"/>
  <c r="AD4558" i="11"/>
  <c r="Z4558" i="11"/>
  <c r="AD4655" i="11"/>
  <c r="AI4655" i="11" s="1"/>
  <c r="AJ4655" i="11" s="1"/>
  <c r="AD4500" i="11"/>
  <c r="AI4500" i="11" s="1"/>
  <c r="AJ4500" i="11" s="1"/>
  <c r="Z4565" i="11"/>
  <c r="AH4565" i="11" s="1"/>
  <c r="AD4565" i="11"/>
  <c r="AI4565" i="11" s="1"/>
  <c r="AJ4565" i="11" s="1"/>
  <c r="Z4489" i="11"/>
  <c r="AH4489" i="11" s="1"/>
  <c r="AD4489" i="11"/>
  <c r="AI4489" i="11" s="1"/>
  <c r="AJ4489" i="11" s="1"/>
  <c r="Z4480" i="11"/>
  <c r="AH4480" i="11" s="1"/>
  <c r="AD4434" i="11"/>
  <c r="AI4434" i="11" s="1"/>
  <c r="AJ4434" i="11" s="1"/>
  <c r="Z4434" i="11"/>
  <c r="AH4434" i="11" s="1"/>
  <c r="AD4602" i="11"/>
  <c r="AI4602" i="11" s="1"/>
  <c r="AJ4602" i="11" s="1"/>
  <c r="Z4602" i="11"/>
  <c r="AH4602" i="11" s="1"/>
  <c r="AD4747" i="11"/>
  <c r="AI4747" i="11" s="1"/>
  <c r="AJ4747" i="11" s="1"/>
  <c r="Z4747" i="11"/>
  <c r="AH4747" i="11" s="1"/>
  <c r="Z4437" i="11"/>
  <c r="AH4437" i="11" s="1"/>
  <c r="AD4437" i="11"/>
  <c r="AI4437" i="11" s="1"/>
  <c r="AJ4437" i="11" s="1"/>
  <c r="AD4406" i="11"/>
  <c r="AI4406" i="11" s="1"/>
  <c r="AJ4406" i="11" s="1"/>
  <c r="Z4406" i="11"/>
  <c r="AH4406" i="11" s="1"/>
  <c r="AI4672" i="11"/>
  <c r="AJ4672" i="11" s="1"/>
  <c r="AH4672" i="11"/>
  <c r="Z4581" i="11"/>
  <c r="AH4581" i="11" s="1"/>
  <c r="AD4581" i="11"/>
  <c r="AI4581" i="11" s="1"/>
  <c r="AJ4581" i="11" s="1"/>
  <c r="Z4336" i="11"/>
  <c r="AH4336" i="11" s="1"/>
  <c r="AD4336" i="11"/>
  <c r="AI4336" i="11" s="1"/>
  <c r="AJ4336" i="11" s="1"/>
  <c r="AD4279" i="11"/>
  <c r="AI4279" i="11" s="1"/>
  <c r="AJ4279" i="11" s="1"/>
  <c r="Z4279" i="11"/>
  <c r="AH4279" i="11" s="1"/>
  <c r="AD4365" i="11"/>
  <c r="AI4365" i="11" s="1"/>
  <c r="AJ4365" i="11" s="1"/>
  <c r="Z4365" i="11"/>
  <c r="AH4365" i="11" s="1"/>
  <c r="AD4251" i="11"/>
  <c r="AI4251" i="11" s="1"/>
  <c r="AJ4251" i="11" s="1"/>
  <c r="Z4251" i="11"/>
  <c r="AH4251" i="11" s="1"/>
  <c r="AD4235" i="11"/>
  <c r="AI4235" i="11" s="1"/>
  <c r="AJ4235" i="11" s="1"/>
  <c r="Z4235" i="11"/>
  <c r="AH4235" i="11" s="1"/>
  <c r="AD4168" i="11"/>
  <c r="AI4168" i="11" s="1"/>
  <c r="AJ4168" i="11" s="1"/>
  <c r="Z4168" i="11"/>
  <c r="AH4168" i="11" s="1"/>
  <c r="AD4261" i="11"/>
  <c r="AI4261" i="11" s="1"/>
  <c r="AJ4261" i="11" s="1"/>
  <c r="AD4203" i="11"/>
  <c r="AI4203" i="11" s="1"/>
  <c r="AJ4203" i="11" s="1"/>
  <c r="Z4203" i="11"/>
  <c r="AH4203" i="11" s="1"/>
  <c r="AD4475" i="11"/>
  <c r="AI4475" i="11" s="1"/>
  <c r="AJ4475" i="11" s="1"/>
  <c r="Z4475" i="11"/>
  <c r="AH4475" i="11" s="1"/>
  <c r="AD4304" i="11"/>
  <c r="AI4304" i="11" s="1"/>
  <c r="AJ4304" i="11" s="1"/>
  <c r="AD4249" i="11"/>
  <c r="AI4249" i="11" s="1"/>
  <c r="AJ4249" i="11" s="1"/>
  <c r="AD4284" i="11"/>
  <c r="Z4284" i="11"/>
  <c r="Z4192" i="11"/>
  <c r="AH4192" i="11" s="1"/>
  <c r="AD4192" i="11"/>
  <c r="AI4192" i="11" s="1"/>
  <c r="AJ4192" i="11" s="1"/>
  <c r="AD4443" i="11"/>
  <c r="AI4443" i="11" s="1"/>
  <c r="AJ4443" i="11" s="1"/>
  <c r="Z4443" i="11"/>
  <c r="AH4443" i="11" s="1"/>
  <c r="AD4228" i="11"/>
  <c r="AI4228" i="11" s="1"/>
  <c r="AJ4228" i="11" s="1"/>
  <c r="Z4228" i="11"/>
  <c r="AH4228" i="11" s="1"/>
  <c r="AD4041" i="11"/>
  <c r="Z4162" i="11"/>
  <c r="AD4162" i="11"/>
  <c r="Z4114" i="11"/>
  <c r="AH4114" i="11" s="1"/>
  <c r="AD4114" i="11"/>
  <c r="AI4114" i="11" s="1"/>
  <c r="AJ4114" i="11" s="1"/>
  <c r="AD4061" i="11"/>
  <c r="AI4061" i="11" s="1"/>
  <c r="AJ4061" i="11" s="1"/>
  <c r="AD3950" i="11"/>
  <c r="AI3950" i="11" s="1"/>
  <c r="AJ3950" i="11" s="1"/>
  <c r="Z3950" i="11"/>
  <c r="AH3950" i="11" s="1"/>
  <c r="Z3956" i="11"/>
  <c r="AH3956" i="11" s="1"/>
  <c r="Z3924" i="11"/>
  <c r="AH3924" i="11" s="1"/>
  <c r="Z3914" i="11"/>
  <c r="AH3914" i="11" s="1"/>
  <c r="AD3945" i="11"/>
  <c r="AI3945" i="11" s="1"/>
  <c r="AJ3945" i="11" s="1"/>
  <c r="Z3945" i="11"/>
  <c r="AH3945" i="11" s="1"/>
  <c r="Z3951" i="11"/>
  <c r="AH3951" i="11" s="1"/>
  <c r="AD3951" i="11"/>
  <c r="AI3951" i="11" s="1"/>
  <c r="AJ3951" i="11" s="1"/>
  <c r="Z3935" i="11"/>
  <c r="AH3935" i="11" s="1"/>
  <c r="AD3935" i="11"/>
  <c r="AI3935" i="11" s="1"/>
  <c r="AJ3935" i="11" s="1"/>
  <c r="Z3919" i="11"/>
  <c r="AD3919" i="11"/>
  <c r="Z3903" i="11"/>
  <c r="AH3903" i="11" s="1"/>
  <c r="AD3903" i="11"/>
  <c r="AI3903" i="11" s="1"/>
  <c r="AJ3903" i="11" s="1"/>
  <c r="Z3932" i="11"/>
  <c r="AH3932" i="11" s="1"/>
  <c r="AD3932" i="11"/>
  <c r="AI3932" i="11" s="1"/>
  <c r="AJ3932" i="11" s="1"/>
  <c r="AD3704" i="11"/>
  <c r="AD3622" i="11"/>
  <c r="AI3622" i="11" s="1"/>
  <c r="AJ3622" i="11" s="1"/>
  <c r="AD3925" i="11"/>
  <c r="AI3925" i="11" s="1"/>
  <c r="AJ3925" i="11" s="1"/>
  <c r="Z3925" i="11"/>
  <c r="AH3925" i="11" s="1"/>
  <c r="Z3816" i="11"/>
  <c r="AH3816" i="11" s="1"/>
  <c r="AD3816" i="11"/>
  <c r="AI3816" i="11" s="1"/>
  <c r="AJ3816" i="11" s="1"/>
  <c r="Z3765" i="11"/>
  <c r="AH3765" i="11" s="1"/>
  <c r="AD3765" i="11"/>
  <c r="AI3765" i="11" s="1"/>
  <c r="AJ3765" i="11" s="1"/>
  <c r="Z3612" i="11"/>
  <c r="AH3612" i="11" s="1"/>
  <c r="Z3801" i="11"/>
  <c r="AH3801" i="11" s="1"/>
  <c r="AD3801" i="11"/>
  <c r="AI3801" i="11" s="1"/>
  <c r="AJ3801" i="11" s="1"/>
  <c r="AD3783" i="11"/>
  <c r="Z3783" i="11"/>
  <c r="AD3767" i="11"/>
  <c r="AI3767" i="11" s="1"/>
  <c r="AJ3767" i="11" s="1"/>
  <c r="Z3767" i="11"/>
  <c r="AH3767" i="11" s="1"/>
  <c r="AD3751" i="11"/>
  <c r="AI3751" i="11" s="1"/>
  <c r="AJ3751" i="11" s="1"/>
  <c r="Z3751" i="11"/>
  <c r="AH3751" i="11" s="1"/>
  <c r="AD3735" i="11"/>
  <c r="AI3735" i="11" s="1"/>
  <c r="AJ3735" i="11" s="1"/>
  <c r="Z3735" i="11"/>
  <c r="AH3735" i="11" s="1"/>
  <c r="Z3869" i="11"/>
  <c r="AH3869" i="11" s="1"/>
  <c r="AD3869" i="11"/>
  <c r="AI3869" i="11" s="1"/>
  <c r="AJ3869" i="11" s="1"/>
  <c r="AD3655" i="11"/>
  <c r="AI3655" i="11" s="1"/>
  <c r="AJ3655" i="11" s="1"/>
  <c r="Z3655" i="11"/>
  <c r="AH3655" i="11" s="1"/>
  <c r="AD3639" i="11"/>
  <c r="AI3639" i="11" s="1"/>
  <c r="AJ3639" i="11" s="1"/>
  <c r="Z3639" i="11"/>
  <c r="AH3639" i="11" s="1"/>
  <c r="Z3889" i="11"/>
  <c r="AH3889" i="11" s="1"/>
  <c r="AD3889" i="11"/>
  <c r="AI3889" i="11" s="1"/>
  <c r="AJ3889" i="11" s="1"/>
  <c r="Z3769" i="11"/>
  <c r="AH3769" i="11" s="1"/>
  <c r="AD3769" i="11"/>
  <c r="AI3769" i="11" s="1"/>
  <c r="AJ3769" i="11" s="1"/>
  <c r="AD3658" i="11"/>
  <c r="AI3658" i="11" s="1"/>
  <c r="AJ3658" i="11" s="1"/>
  <c r="AD3642" i="11"/>
  <c r="AI3642" i="11" s="1"/>
  <c r="AJ3642" i="11" s="1"/>
  <c r="AI3778" i="11"/>
  <c r="AJ3778" i="11" s="1"/>
  <c r="AD3471" i="11"/>
  <c r="AI3471" i="11" s="1"/>
  <c r="AJ3471" i="11" s="1"/>
  <c r="Z3471" i="11"/>
  <c r="AH3471" i="11" s="1"/>
  <c r="AD3370" i="11"/>
  <c r="AI3370" i="11" s="1"/>
  <c r="AJ3370" i="11" s="1"/>
  <c r="AD3644" i="11"/>
  <c r="AI3644" i="11" s="1"/>
  <c r="AJ3644" i="11" s="1"/>
  <c r="AD3612" i="11"/>
  <c r="AI3612" i="11" s="1"/>
  <c r="AJ3612" i="11" s="1"/>
  <c r="AD3366" i="11"/>
  <c r="AI3366" i="11" s="1"/>
  <c r="AJ3366" i="11" s="1"/>
  <c r="Z3366" i="11"/>
  <c r="AH3366" i="11" s="1"/>
  <c r="AD3340" i="11"/>
  <c r="AI3340" i="11" s="1"/>
  <c r="AJ3340" i="11" s="1"/>
  <c r="Z3340" i="11"/>
  <c r="AH3340" i="11" s="1"/>
  <c r="AD3702" i="11"/>
  <c r="AI3702" i="11" s="1"/>
  <c r="AJ3702" i="11" s="1"/>
  <c r="AD3539" i="11"/>
  <c r="AI3539" i="11" s="1"/>
  <c r="AJ3539" i="11" s="1"/>
  <c r="Z3539" i="11"/>
  <c r="AH3539" i="11" s="1"/>
  <c r="AD3523" i="11"/>
  <c r="Z3523" i="11"/>
  <c r="Z3646" i="11"/>
  <c r="AH3646" i="11" s="1"/>
  <c r="AD3646" i="11"/>
  <c r="AI3646" i="11" s="1"/>
  <c r="AJ3646" i="11" s="1"/>
  <c r="AD3620" i="11"/>
  <c r="AI3620" i="11" s="1"/>
  <c r="AJ3620" i="11" s="1"/>
  <c r="Z3469" i="11"/>
  <c r="AH3469" i="11" s="1"/>
  <c r="AD3469" i="11"/>
  <c r="AI3469" i="11" s="1"/>
  <c r="AJ3469" i="11" s="1"/>
  <c r="Z3393" i="11"/>
  <c r="AD3393" i="11"/>
  <c r="AD3251" i="11"/>
  <c r="Z3251" i="11"/>
  <c r="AD3235" i="11"/>
  <c r="Z3235" i="11"/>
  <c r="AD3208" i="11"/>
  <c r="Z3208" i="11"/>
  <c r="Z3298" i="11"/>
  <c r="AH3298" i="11" s="1"/>
  <c r="AD3228" i="11"/>
  <c r="AI3228" i="11" s="1"/>
  <c r="AJ3228" i="11" s="1"/>
  <c r="Z3228" i="11"/>
  <c r="AH3228" i="11" s="1"/>
  <c r="AH3383" i="11"/>
  <c r="AI3383" i="11"/>
  <c r="AJ3383" i="11" s="1"/>
  <c r="Z3249" i="11"/>
  <c r="AH3249" i="11" s="1"/>
  <c r="AD3249" i="11"/>
  <c r="AI3249" i="11" s="1"/>
  <c r="AJ3249" i="11" s="1"/>
  <c r="AI3736" i="11"/>
  <c r="AJ3736" i="11" s="1"/>
  <c r="AD3224" i="11"/>
  <c r="AI3224" i="11" s="1"/>
  <c r="AJ3224" i="11" s="1"/>
  <c r="Z3224" i="11"/>
  <c r="AH3224" i="11" s="1"/>
  <c r="AD3212" i="11"/>
  <c r="AI3212" i="11" s="1"/>
  <c r="AJ3212" i="11" s="1"/>
  <c r="Z3212" i="11"/>
  <c r="AH3212" i="11" s="1"/>
  <c r="AD3180" i="11"/>
  <c r="AI3180" i="11" s="1"/>
  <c r="AJ3180" i="11" s="1"/>
  <c r="Z3180" i="11"/>
  <c r="AH3180" i="11" s="1"/>
  <c r="AD3263" i="11"/>
  <c r="AI3263" i="11" s="1"/>
  <c r="AJ3263" i="11" s="1"/>
  <c r="Z3263" i="11"/>
  <c r="AH3263" i="11" s="1"/>
  <c r="Z3262" i="11"/>
  <c r="AH3262" i="11" s="1"/>
  <c r="AD3021" i="11"/>
  <c r="AI3021" i="11" s="1"/>
  <c r="AJ3021" i="11" s="1"/>
  <c r="Z3021" i="11"/>
  <c r="AH3021" i="11" s="1"/>
  <c r="AD2991" i="11"/>
  <c r="AI2991" i="11" s="1"/>
  <c r="AJ2991" i="11" s="1"/>
  <c r="Z2991" i="11"/>
  <c r="AH2991" i="11" s="1"/>
  <c r="Z3290" i="11"/>
  <c r="AH3290" i="11" s="1"/>
  <c r="AD2958" i="11"/>
  <c r="AI2958" i="11" s="1"/>
  <c r="AJ2958" i="11" s="1"/>
  <c r="Z2958" i="11"/>
  <c r="AH2958" i="11" s="1"/>
  <c r="AD2894" i="11"/>
  <c r="AI2894" i="11" s="1"/>
  <c r="AJ2894" i="11" s="1"/>
  <c r="Z2894" i="11"/>
  <c r="AH2894" i="11" s="1"/>
  <c r="AD3176" i="11"/>
  <c r="AI3176" i="11" s="1"/>
  <c r="AJ3176" i="11" s="1"/>
  <c r="Z3176" i="11"/>
  <c r="AH3176" i="11" s="1"/>
  <c r="AD3056" i="11"/>
  <c r="AI3056" i="11" s="1"/>
  <c r="AJ3056" i="11" s="1"/>
  <c r="Z3056" i="11"/>
  <c r="AH3056" i="11" s="1"/>
  <c r="AD3039" i="11"/>
  <c r="AI3039" i="11" s="1"/>
  <c r="AJ3039" i="11" s="1"/>
  <c r="AD3027" i="11"/>
  <c r="AI3027" i="11" s="1"/>
  <c r="AJ3027" i="11" s="1"/>
  <c r="Z2989" i="11"/>
  <c r="AH2989" i="11" s="1"/>
  <c r="AD2989" i="11"/>
  <c r="AI2989" i="11" s="1"/>
  <c r="AJ2989" i="11" s="1"/>
  <c r="AD2799" i="11"/>
  <c r="AI2799" i="11" s="1"/>
  <c r="AJ2799" i="11" s="1"/>
  <c r="Z2774" i="11"/>
  <c r="AH2774" i="11" s="1"/>
  <c r="AD2767" i="11"/>
  <c r="AI2767" i="11" s="1"/>
  <c r="AJ2767" i="11" s="1"/>
  <c r="Z3011" i="11"/>
  <c r="AH3011" i="11" s="1"/>
  <c r="Z2995" i="11"/>
  <c r="AH2995" i="11" s="1"/>
  <c r="AD2934" i="11"/>
  <c r="AI2934" i="11" s="1"/>
  <c r="AJ2934" i="11" s="1"/>
  <c r="Z2934" i="11"/>
  <c r="AH2934" i="11" s="1"/>
  <c r="AD2971" i="11"/>
  <c r="AI2971" i="11" s="1"/>
  <c r="AJ2971" i="11" s="1"/>
  <c r="AD2911" i="11"/>
  <c r="AI2911" i="11" s="1"/>
  <c r="AJ2911" i="11" s="1"/>
  <c r="AD2832" i="11"/>
  <c r="AI2832" i="11" s="1"/>
  <c r="AJ2832" i="11" s="1"/>
  <c r="Z2832" i="11"/>
  <c r="AH2832" i="11" s="1"/>
  <c r="AD2660" i="11"/>
  <c r="AI2660" i="11" s="1"/>
  <c r="AJ2660" i="11" s="1"/>
  <c r="AD2605" i="11"/>
  <c r="AI2605" i="11" s="1"/>
  <c r="AJ2605" i="11" s="1"/>
  <c r="AD2697" i="11"/>
  <c r="AD2673" i="11"/>
  <c r="AI2673" i="11" s="1"/>
  <c r="AJ2673" i="11" s="1"/>
  <c r="AI3826" i="11"/>
  <c r="AJ3826" i="11" s="1"/>
  <c r="AD2763" i="11"/>
  <c r="AI2763" i="11" s="1"/>
  <c r="AJ2763" i="11" s="1"/>
  <c r="Z2763" i="11"/>
  <c r="AH2763" i="11" s="1"/>
  <c r="AD2743" i="11"/>
  <c r="AI2743" i="11" s="1"/>
  <c r="AJ2743" i="11" s="1"/>
  <c r="Z2743" i="11"/>
  <c r="AH2743" i="11" s="1"/>
  <c r="AD2721" i="11"/>
  <c r="AI2721" i="11" s="1"/>
  <c r="AJ2721" i="11" s="1"/>
  <c r="Z2697" i="11"/>
  <c r="AD2578" i="11"/>
  <c r="AI2578" i="11" s="1"/>
  <c r="AJ2578" i="11" s="1"/>
  <c r="Z2578" i="11"/>
  <c r="AH2578" i="11" s="1"/>
  <c r="AD2529" i="11"/>
  <c r="AI2529" i="11" s="1"/>
  <c r="AJ2529" i="11" s="1"/>
  <c r="Z2529" i="11"/>
  <c r="AH2529" i="11" s="1"/>
  <c r="AD2778" i="11"/>
  <c r="AI2778" i="11" s="1"/>
  <c r="AJ2778" i="11" s="1"/>
  <c r="AD2704" i="11"/>
  <c r="AI2704" i="11" s="1"/>
  <c r="AJ2704" i="11" s="1"/>
  <c r="Z2704" i="11"/>
  <c r="AH2704" i="11" s="1"/>
  <c r="AI2405" i="11"/>
  <c r="AJ2405" i="11" s="1"/>
  <c r="AH2405" i="11"/>
  <c r="Z3232" i="11"/>
  <c r="AH3232" i="11" s="1"/>
  <c r="AD3232" i="11"/>
  <c r="AI3232" i="11" s="1"/>
  <c r="AJ3232" i="11" s="1"/>
  <c r="Z2594" i="11"/>
  <c r="AH2594" i="11" s="1"/>
  <c r="AD2433" i="11"/>
  <c r="Z2433" i="11"/>
  <c r="AD2401" i="11"/>
  <c r="AI2401" i="11" s="1"/>
  <c r="AJ2401" i="11" s="1"/>
  <c r="Z2401" i="11"/>
  <c r="AH2401" i="11" s="1"/>
  <c r="AD2909" i="11"/>
  <c r="AI2909" i="11" s="1"/>
  <c r="AJ2909" i="11" s="1"/>
  <c r="AD2759" i="11"/>
  <c r="AI2759" i="11" s="1"/>
  <c r="AJ2759" i="11" s="1"/>
  <c r="Z2759" i="11"/>
  <c r="AH2759" i="11" s="1"/>
  <c r="Z2674" i="11"/>
  <c r="AH2674" i="11" s="1"/>
  <c r="Z2605" i="11"/>
  <c r="AH2605" i="11" s="1"/>
  <c r="AD2611" i="11"/>
  <c r="AI2611" i="11" s="1"/>
  <c r="AJ2611" i="11" s="1"/>
  <c r="Z2611" i="11"/>
  <c r="AH2611" i="11" s="1"/>
  <c r="Z2558" i="11"/>
  <c r="AH2558" i="11" s="1"/>
  <c r="AD2558" i="11"/>
  <c r="AI2558" i="11" s="1"/>
  <c r="AJ2558" i="11" s="1"/>
  <c r="AD2833" i="11"/>
  <c r="AI2833" i="11" s="1"/>
  <c r="AJ2833" i="11" s="1"/>
  <c r="Z2833" i="11"/>
  <c r="AH2833" i="11" s="1"/>
  <c r="Z2528" i="11"/>
  <c r="AH2528" i="11" s="1"/>
  <c r="Z2287" i="11"/>
  <c r="AH2287" i="11" s="1"/>
  <c r="Z2632" i="11"/>
  <c r="AH2632" i="11" s="1"/>
  <c r="AD2476" i="11"/>
  <c r="AI2476" i="11" s="1"/>
  <c r="AJ2476" i="11" s="1"/>
  <c r="Z2427" i="11"/>
  <c r="AH2427" i="11" s="1"/>
  <c r="AD2427" i="11"/>
  <c r="AI2427" i="11" s="1"/>
  <c r="AJ2427" i="11" s="1"/>
  <c r="AD2816" i="11"/>
  <c r="AI2816" i="11" s="1"/>
  <c r="AJ2816" i="11" s="1"/>
  <c r="Z2816" i="11"/>
  <c r="AH2816" i="11" s="1"/>
  <c r="AD2903" i="11"/>
  <c r="AI2903" i="11" s="1"/>
  <c r="AJ2903" i="11" s="1"/>
  <c r="Z2903" i="11"/>
  <c r="AH2903" i="11" s="1"/>
  <c r="AD2335" i="11"/>
  <c r="AI2335" i="11" s="1"/>
  <c r="AJ2335" i="11" s="1"/>
  <c r="Z2945" i="11"/>
  <c r="AH2945" i="11" s="1"/>
  <c r="AD2945" i="11"/>
  <c r="AI2945" i="11" s="1"/>
  <c r="AJ2945" i="11" s="1"/>
  <c r="Z2600" i="11"/>
  <c r="AH2600" i="11" s="1"/>
  <c r="AD2453" i="11"/>
  <c r="AI2453" i="11" s="1"/>
  <c r="AJ2453" i="11" s="1"/>
  <c r="Z2453" i="11"/>
  <c r="AH2453" i="11" s="1"/>
  <c r="AD2233" i="11"/>
  <c r="AI2233" i="11" s="1"/>
  <c r="AJ2233" i="11" s="1"/>
  <c r="Z2233" i="11"/>
  <c r="AH2233" i="11" s="1"/>
  <c r="AD2149" i="11"/>
  <c r="AI2149" i="11" s="1"/>
  <c r="AJ2149" i="11" s="1"/>
  <c r="Z2149" i="11"/>
  <c r="AH2149" i="11" s="1"/>
  <c r="AD2120" i="11"/>
  <c r="AI2120" i="11" s="1"/>
  <c r="AJ2120" i="11" s="1"/>
  <c r="Z2120" i="11"/>
  <c r="AH2120" i="11" s="1"/>
  <c r="AD2069" i="11"/>
  <c r="Z2069" i="11"/>
  <c r="Z2023" i="11"/>
  <c r="AD2023" i="11"/>
  <c r="AD2282" i="11"/>
  <c r="AI2282" i="11" s="1"/>
  <c r="AJ2282" i="11" s="1"/>
  <c r="Z2282" i="11"/>
  <c r="AH2282" i="11" s="1"/>
  <c r="AD2197" i="11"/>
  <c r="AI2197" i="11" s="1"/>
  <c r="AJ2197" i="11" s="1"/>
  <c r="Z2197" i="11"/>
  <c r="AH2197" i="11" s="1"/>
  <c r="AD1903" i="11"/>
  <c r="AI1903" i="11" s="1"/>
  <c r="AJ1903" i="11" s="1"/>
  <c r="AD1871" i="11"/>
  <c r="AI1871" i="11" s="1"/>
  <c r="AJ1871" i="11" s="1"/>
  <c r="AD2429" i="11"/>
  <c r="AI2429" i="11" s="1"/>
  <c r="AJ2429" i="11" s="1"/>
  <c r="Z2429" i="11"/>
  <c r="AH2429" i="11" s="1"/>
  <c r="AD2347" i="11"/>
  <c r="AI2347" i="11" s="1"/>
  <c r="AJ2347" i="11" s="1"/>
  <c r="Z2347" i="11"/>
  <c r="AH2347" i="11" s="1"/>
  <c r="AD2116" i="11"/>
  <c r="AI2116" i="11" s="1"/>
  <c r="AJ2116" i="11" s="1"/>
  <c r="Z2116" i="11"/>
  <c r="AH2116" i="11" s="1"/>
  <c r="Z2384" i="11"/>
  <c r="AH2384" i="11" s="1"/>
  <c r="AD1993" i="11"/>
  <c r="AI1993" i="11" s="1"/>
  <c r="AJ1993" i="11" s="1"/>
  <c r="Z1993" i="11"/>
  <c r="AH1993" i="11" s="1"/>
  <c r="AD1969" i="11"/>
  <c r="AI1969" i="11" s="1"/>
  <c r="AJ1969" i="11" s="1"/>
  <c r="Z1969" i="11"/>
  <c r="AH1969" i="11" s="1"/>
  <c r="AD1844" i="11"/>
  <c r="AI1844" i="11" s="1"/>
  <c r="AJ1844" i="11" s="1"/>
  <c r="Z1844" i="11"/>
  <c r="AH1844" i="11" s="1"/>
  <c r="AD1817" i="11"/>
  <c r="AI1817" i="11" s="1"/>
  <c r="AJ1817" i="11" s="1"/>
  <c r="Z1817" i="11"/>
  <c r="AH1817" i="11" s="1"/>
  <c r="Z2297" i="11"/>
  <c r="AH2297" i="11" s="1"/>
  <c r="AD2297" i="11"/>
  <c r="AI2297" i="11" s="1"/>
  <c r="AJ2297" i="11" s="1"/>
  <c r="Z2219" i="11"/>
  <c r="AH2219" i="11" s="1"/>
  <c r="AD2219" i="11"/>
  <c r="AI2219" i="11" s="1"/>
  <c r="AJ2219" i="11" s="1"/>
  <c r="AD2178" i="11"/>
  <c r="AI2178" i="11" s="1"/>
  <c r="AJ2178" i="11" s="1"/>
  <c r="Z2178" i="11"/>
  <c r="AH2178" i="11" s="1"/>
  <c r="Z1998" i="11"/>
  <c r="AH1998" i="11" s="1"/>
  <c r="AD1998" i="11"/>
  <c r="AI1998" i="11" s="1"/>
  <c r="AJ1998" i="11" s="1"/>
  <c r="Z1982" i="11"/>
  <c r="AH1982" i="11" s="1"/>
  <c r="AD1982" i="11"/>
  <c r="AI1982" i="11" s="1"/>
  <c r="AJ1982" i="11" s="1"/>
  <c r="Z1966" i="11"/>
  <c r="AH1966" i="11" s="1"/>
  <c r="AD1966" i="11"/>
  <c r="AI1966" i="11" s="1"/>
  <c r="AJ1966" i="11" s="1"/>
  <c r="AD1773" i="11"/>
  <c r="AI1773" i="11" s="1"/>
  <c r="AJ1773" i="11" s="1"/>
  <c r="Z1773" i="11"/>
  <c r="AH1773" i="11" s="1"/>
  <c r="AD2331" i="11"/>
  <c r="AI2331" i="11" s="1"/>
  <c r="AJ2331" i="11" s="1"/>
  <c r="Z2331" i="11"/>
  <c r="AH2331" i="11" s="1"/>
  <c r="AD2242" i="11"/>
  <c r="AI2242" i="11" s="1"/>
  <c r="AJ2242" i="11" s="1"/>
  <c r="Z2242" i="11"/>
  <c r="AH2242" i="11" s="1"/>
  <c r="AD2137" i="11"/>
  <c r="AI2137" i="11" s="1"/>
  <c r="AJ2137" i="11" s="1"/>
  <c r="Z2137" i="11"/>
  <c r="AH2137" i="11" s="1"/>
  <c r="AD2076" i="11"/>
  <c r="AI2076" i="11" s="1"/>
  <c r="AJ2076" i="11" s="1"/>
  <c r="Z2076" i="11"/>
  <c r="AH2076" i="11" s="1"/>
  <c r="AD2041" i="11"/>
  <c r="AI2041" i="11" s="1"/>
  <c r="AJ2041" i="11" s="1"/>
  <c r="Z2041" i="11"/>
  <c r="AH2041" i="11" s="1"/>
  <c r="AD1984" i="11"/>
  <c r="AI1984" i="11" s="1"/>
  <c r="AJ1984" i="11" s="1"/>
  <c r="Z1984" i="11"/>
  <c r="AH1984" i="11" s="1"/>
  <c r="Z2482" i="11"/>
  <c r="AH2482" i="11" s="1"/>
  <c r="AD2013" i="11"/>
  <c r="AI2013" i="11" s="1"/>
  <c r="AJ2013" i="11" s="1"/>
  <c r="Z2013" i="11"/>
  <c r="AH2013" i="11" s="1"/>
  <c r="AD1929" i="11"/>
  <c r="AI1929" i="11" s="1"/>
  <c r="AJ1929" i="11" s="1"/>
  <c r="Z1929" i="11"/>
  <c r="AH1929" i="11" s="1"/>
  <c r="AH1818" i="11"/>
  <c r="AI1818" i="11"/>
  <c r="AJ1818" i="11" s="1"/>
  <c r="Z1782" i="11"/>
  <c r="AH1782" i="11" s="1"/>
  <c r="AD1782" i="11"/>
  <c r="AI1782" i="11" s="1"/>
  <c r="AJ1782" i="11" s="1"/>
  <c r="AD1761" i="11"/>
  <c r="Z1761" i="11"/>
  <c r="AD1668" i="11"/>
  <c r="AI1668" i="11" s="1"/>
  <c r="AJ1668" i="11" s="1"/>
  <c r="Z1668" i="11"/>
  <c r="AH1668" i="11" s="1"/>
  <c r="AD1495" i="11"/>
  <c r="AI1495" i="11" s="1"/>
  <c r="AJ1495" i="11" s="1"/>
  <c r="Z1495" i="11"/>
  <c r="AH1495" i="11" s="1"/>
  <c r="AD1627" i="11"/>
  <c r="AI1627" i="11" s="1"/>
  <c r="AJ1627" i="11" s="1"/>
  <c r="Z1581" i="11"/>
  <c r="AH1581" i="11" s="1"/>
  <c r="AD1581" i="11"/>
  <c r="AI1581" i="11" s="1"/>
  <c r="AJ1581" i="11" s="1"/>
  <c r="AD1689" i="11"/>
  <c r="AI1689" i="11" s="1"/>
  <c r="AJ1689" i="11" s="1"/>
  <c r="Z1689" i="11"/>
  <c r="AH1689" i="11" s="1"/>
  <c r="Z1971" i="11"/>
  <c r="AH1971" i="11" s="1"/>
  <c r="AD1971" i="11"/>
  <c r="AI1971" i="11" s="1"/>
  <c r="AJ1971" i="11" s="1"/>
  <c r="AD1879" i="11"/>
  <c r="AI1879" i="11" s="1"/>
  <c r="AJ1879" i="11" s="1"/>
  <c r="Z1814" i="11"/>
  <c r="AH1814" i="11" s="1"/>
  <c r="AD1814" i="11"/>
  <c r="AI1814" i="11" s="1"/>
  <c r="AJ1814" i="11" s="1"/>
  <c r="AD1736" i="11"/>
  <c r="AI1736" i="11" s="1"/>
  <c r="AJ1736" i="11" s="1"/>
  <c r="Z1736" i="11"/>
  <c r="AH1736" i="11" s="1"/>
  <c r="AD1672" i="11"/>
  <c r="AI1672" i="11" s="1"/>
  <c r="AJ1672" i="11" s="1"/>
  <c r="Z1672" i="11"/>
  <c r="AH1672" i="11" s="1"/>
  <c r="AH1939" i="11"/>
  <c r="AI1939" i="11"/>
  <c r="AJ1939" i="11" s="1"/>
  <c r="AD1588" i="11"/>
  <c r="AI1588" i="11" s="1"/>
  <c r="AJ1588" i="11" s="1"/>
  <c r="Z1588" i="11"/>
  <c r="AH1588" i="11" s="1"/>
  <c r="AD1239" i="11"/>
  <c r="AI1239" i="11" s="1"/>
  <c r="AJ1239" i="11" s="1"/>
  <c r="Z1239" i="11"/>
  <c r="AH1239" i="11" s="1"/>
  <c r="AD1031" i="11"/>
  <c r="AI1031" i="11" s="1"/>
  <c r="AJ1031" i="11" s="1"/>
  <c r="Z1031" i="11"/>
  <c r="AH1031" i="11" s="1"/>
  <c r="AD999" i="11"/>
  <c r="AI999" i="11" s="1"/>
  <c r="AJ999" i="11" s="1"/>
  <c r="Z999" i="11"/>
  <c r="AH999" i="11" s="1"/>
  <c r="AD1547" i="11"/>
  <c r="AI1547" i="11" s="1"/>
  <c r="AJ1547" i="11" s="1"/>
  <c r="Z1547" i="11"/>
  <c r="AH1547" i="11" s="1"/>
  <c r="AD1460" i="11"/>
  <c r="AI1460" i="11" s="1"/>
  <c r="AJ1460" i="11" s="1"/>
  <c r="Z1460" i="11"/>
  <c r="AH1460" i="11" s="1"/>
  <c r="AD1445" i="11"/>
  <c r="AI1445" i="11" s="1"/>
  <c r="AJ1445" i="11" s="1"/>
  <c r="Z1445" i="11"/>
  <c r="AH1445" i="11" s="1"/>
  <c r="AD1396" i="11"/>
  <c r="AI1396" i="11" s="1"/>
  <c r="AJ1396" i="11" s="1"/>
  <c r="Z1396" i="11"/>
  <c r="AH1396" i="11" s="1"/>
  <c r="AD1229" i="11"/>
  <c r="AI1229" i="11" s="1"/>
  <c r="AJ1229" i="11" s="1"/>
  <c r="Z1229" i="11"/>
  <c r="AH1229" i="11" s="1"/>
  <c r="AD1133" i="11"/>
  <c r="AI1133" i="11" s="1"/>
  <c r="AJ1133" i="11" s="1"/>
  <c r="Z1133" i="11"/>
  <c r="AH1133" i="11" s="1"/>
  <c r="AD1069" i="11"/>
  <c r="AI1069" i="11" s="1"/>
  <c r="AJ1069" i="11" s="1"/>
  <c r="Z1069" i="11"/>
  <c r="AH1069" i="11" s="1"/>
  <c r="AD941" i="11"/>
  <c r="Z941" i="11"/>
  <c r="Z1802" i="11"/>
  <c r="AH1802" i="11" s="1"/>
  <c r="AD1802" i="11"/>
  <c r="AI1802" i="11" s="1"/>
  <c r="AJ1802" i="11" s="1"/>
  <c r="AD1820" i="11"/>
  <c r="Z1820" i="11"/>
  <c r="Z1746" i="11"/>
  <c r="AH1746" i="11" s="1"/>
  <c r="AD1746" i="11"/>
  <c r="AI1746" i="11" s="1"/>
  <c r="AJ1746" i="11" s="1"/>
  <c r="Z1714" i="11"/>
  <c r="AH1714" i="11" s="1"/>
  <c r="AD1714" i="11"/>
  <c r="AI1714" i="11" s="1"/>
  <c r="AJ1714" i="11" s="1"/>
  <c r="Z1659" i="11"/>
  <c r="AH1659" i="11" s="1"/>
  <c r="Z1599" i="11"/>
  <c r="AH1599" i="11" s="1"/>
  <c r="AD1599" i="11"/>
  <c r="AI1599" i="11" s="1"/>
  <c r="AJ1599" i="11" s="1"/>
  <c r="AD1556" i="11"/>
  <c r="AI1556" i="11" s="1"/>
  <c r="AJ1556" i="11" s="1"/>
  <c r="Z1556" i="11"/>
  <c r="AH1556" i="11" s="1"/>
  <c r="AD1476" i="11"/>
  <c r="AI1476" i="11" s="1"/>
  <c r="AJ1476" i="11" s="1"/>
  <c r="Z1476" i="11"/>
  <c r="AH1476" i="11" s="1"/>
  <c r="Z1458" i="11"/>
  <c r="AH1458" i="11" s="1"/>
  <c r="AD1458" i="11"/>
  <c r="AI1458" i="11" s="1"/>
  <c r="AJ1458" i="11" s="1"/>
  <c r="AD1435" i="11"/>
  <c r="AI1435" i="11" s="1"/>
  <c r="AJ1435" i="11" s="1"/>
  <c r="Z1435" i="11"/>
  <c r="AH1435" i="11" s="1"/>
  <c r="Z1426" i="11"/>
  <c r="AH1426" i="11" s="1"/>
  <c r="AD1426" i="11"/>
  <c r="AI1426" i="11" s="1"/>
  <c r="AJ1426" i="11" s="1"/>
  <c r="Z1234" i="11"/>
  <c r="AH1234" i="11" s="1"/>
  <c r="AD1234" i="11"/>
  <c r="AI1234" i="11" s="1"/>
  <c r="AJ1234" i="11" s="1"/>
  <c r="AD1209" i="11"/>
  <c r="AI1209" i="11" s="1"/>
  <c r="AJ1209" i="11" s="1"/>
  <c r="Z1209" i="11"/>
  <c r="AH1209" i="11" s="1"/>
  <c r="AD1113" i="11"/>
  <c r="AI1113" i="11" s="1"/>
  <c r="AJ1113" i="11" s="1"/>
  <c r="Z1113" i="11"/>
  <c r="AH1113" i="11" s="1"/>
  <c r="AD1081" i="11"/>
  <c r="Z1081" i="11"/>
  <c r="AD1017" i="11"/>
  <c r="AI1017" i="11" s="1"/>
  <c r="AJ1017" i="11" s="1"/>
  <c r="Z1017" i="11"/>
  <c r="AH1017" i="11" s="1"/>
  <c r="Z962" i="11"/>
  <c r="AH962" i="11" s="1"/>
  <c r="AD962" i="11"/>
  <c r="AI962" i="11" s="1"/>
  <c r="AJ962" i="11" s="1"/>
  <c r="AD1928" i="11"/>
  <c r="AI1928" i="11" s="1"/>
  <c r="AJ1928" i="11" s="1"/>
  <c r="Z1928" i="11"/>
  <c r="AH1928" i="11" s="1"/>
  <c r="AD1893" i="11"/>
  <c r="AI1893" i="11" s="1"/>
  <c r="AJ1893" i="11" s="1"/>
  <c r="Z1893" i="11"/>
  <c r="AH1893" i="11" s="1"/>
  <c r="AD1295" i="11"/>
  <c r="AI1295" i="11" s="1"/>
  <c r="AJ1295" i="11" s="1"/>
  <c r="Z943" i="11"/>
  <c r="AH943" i="11" s="1"/>
  <c r="AD943" i="11"/>
  <c r="AI943" i="11" s="1"/>
  <c r="AJ943" i="11" s="1"/>
  <c r="AD1469" i="11"/>
  <c r="AD1312" i="11"/>
  <c r="AI1312" i="11" s="1"/>
  <c r="AJ1312" i="11" s="1"/>
  <c r="Z1312" i="11"/>
  <c r="AH1312" i="11" s="1"/>
  <c r="Z1259" i="11"/>
  <c r="AH1259" i="11" s="1"/>
  <c r="AD1259" i="11"/>
  <c r="AI1259" i="11" s="1"/>
  <c r="AJ1259" i="11" s="1"/>
  <c r="AD1204" i="11"/>
  <c r="AI1204" i="11" s="1"/>
  <c r="AJ1204" i="11" s="1"/>
  <c r="Z1204" i="11"/>
  <c r="AH1204" i="11" s="1"/>
  <c r="AD1172" i="11"/>
  <c r="AI1172" i="11" s="1"/>
  <c r="AJ1172" i="11" s="1"/>
  <c r="Z1172" i="11"/>
  <c r="AH1172" i="11" s="1"/>
  <c r="Z1115" i="11"/>
  <c r="AH1115" i="11" s="1"/>
  <c r="AD1115" i="11"/>
  <c r="AI1115" i="11" s="1"/>
  <c r="AJ1115" i="11" s="1"/>
  <c r="Z1035" i="11"/>
  <c r="AH1035" i="11" s="1"/>
  <c r="AD1035" i="11"/>
  <c r="AI1035" i="11" s="1"/>
  <c r="AJ1035" i="11" s="1"/>
  <c r="AD1013" i="11"/>
  <c r="AI1013" i="11" s="1"/>
  <c r="AJ1013" i="11" s="1"/>
  <c r="Z987" i="11"/>
  <c r="AH987" i="11" s="1"/>
  <c r="AD987" i="11"/>
  <c r="AI987" i="11" s="1"/>
  <c r="AJ987" i="11" s="1"/>
  <c r="Z939" i="11"/>
  <c r="AH939" i="11" s="1"/>
  <c r="AD939" i="11"/>
  <c r="AI939" i="11" s="1"/>
  <c r="AJ939" i="11" s="1"/>
  <c r="Z1635" i="11"/>
  <c r="AH1635" i="11" s="1"/>
  <c r="AD1359" i="11"/>
  <c r="AI1359" i="11" s="1"/>
  <c r="AJ1359" i="11" s="1"/>
  <c r="AD1327" i="11"/>
  <c r="AI1327" i="11" s="1"/>
  <c r="AJ1327" i="11" s="1"/>
  <c r="Z1383" i="11"/>
  <c r="AH1383" i="11" s="1"/>
  <c r="AD916" i="11"/>
  <c r="AI916" i="11" s="1"/>
  <c r="AJ916" i="11" s="1"/>
  <c r="Z916" i="11"/>
  <c r="AH916" i="11" s="1"/>
  <c r="Z1416" i="11"/>
  <c r="AH1416" i="11" s="1"/>
  <c r="Z1375" i="11"/>
  <c r="AH1375" i="11" s="1"/>
  <c r="Z1267" i="11"/>
  <c r="AH1267" i="11" s="1"/>
  <c r="Z1328" i="11"/>
  <c r="AH1328" i="11" s="1"/>
  <c r="Z1297" i="11"/>
  <c r="AH1297" i="11" s="1"/>
  <c r="Z1027" i="11"/>
  <c r="AH1027" i="11" s="1"/>
  <c r="AD748" i="11"/>
  <c r="AI748" i="11" s="1"/>
  <c r="AJ748" i="11" s="1"/>
  <c r="Z748" i="11"/>
  <c r="AH748" i="11" s="1"/>
  <c r="AI588" i="11"/>
  <c r="AJ588" i="11" s="1"/>
  <c r="AH588" i="11"/>
  <c r="Z1510" i="11"/>
  <c r="AH1510" i="11" s="1"/>
  <c r="AD1510" i="11"/>
  <c r="AI1510" i="11" s="1"/>
  <c r="AJ1510" i="11" s="1"/>
  <c r="Z1327" i="11"/>
  <c r="AH1327" i="11" s="1"/>
  <c r="AD1080" i="11"/>
  <c r="AI1080" i="11" s="1"/>
  <c r="AJ1080" i="11" s="1"/>
  <c r="Z1080" i="11"/>
  <c r="AH1080" i="11" s="1"/>
  <c r="AD1070" i="11"/>
  <c r="AI1070" i="11" s="1"/>
  <c r="AJ1070" i="11" s="1"/>
  <c r="AD949" i="11"/>
  <c r="AI949" i="11" s="1"/>
  <c r="AJ949" i="11" s="1"/>
  <c r="Z935" i="11"/>
  <c r="AH935" i="11" s="1"/>
  <c r="AD901" i="11"/>
  <c r="AI901" i="11" s="1"/>
  <c r="AJ901" i="11" s="1"/>
  <c r="AD577" i="11"/>
  <c r="AI577" i="11" s="1"/>
  <c r="AJ577" i="11" s="1"/>
  <c r="Z577" i="11"/>
  <c r="AH577" i="11" s="1"/>
  <c r="Z1595" i="11"/>
  <c r="AH1595" i="11" s="1"/>
  <c r="Z1023" i="11"/>
  <c r="AH1023" i="11" s="1"/>
  <c r="AD984" i="11"/>
  <c r="AI984" i="11" s="1"/>
  <c r="AJ984" i="11" s="1"/>
  <c r="Z984" i="11"/>
  <c r="AH984" i="11" s="1"/>
  <c r="AD968" i="11"/>
  <c r="AI968" i="11" s="1"/>
  <c r="AJ968" i="11" s="1"/>
  <c r="Z968" i="11"/>
  <c r="AH968" i="11" s="1"/>
  <c r="AD1598" i="11"/>
  <c r="AI1598" i="11" s="1"/>
  <c r="AJ1598" i="11" s="1"/>
  <c r="AD1272" i="11"/>
  <c r="AI1272" i="11" s="1"/>
  <c r="AJ1272" i="11" s="1"/>
  <c r="Z1272" i="11"/>
  <c r="AH1272" i="11" s="1"/>
  <c r="Z1199" i="11"/>
  <c r="AH1199" i="11" s="1"/>
  <c r="Z947" i="11"/>
  <c r="AH947" i="11" s="1"/>
  <c r="AD694" i="11"/>
  <c r="AI694" i="11" s="1"/>
  <c r="AJ694" i="11" s="1"/>
  <c r="Z642" i="11"/>
  <c r="AH642" i="11" s="1"/>
  <c r="AD642" i="11"/>
  <c r="AI642" i="11" s="1"/>
  <c r="AJ642" i="11" s="1"/>
  <c r="Z627" i="11"/>
  <c r="AH627" i="11" s="1"/>
  <c r="AD627" i="11"/>
  <c r="AI627" i="11" s="1"/>
  <c r="AJ627" i="11" s="1"/>
  <c r="Z578" i="11"/>
  <c r="AH578" i="11" s="1"/>
  <c r="AD578" i="11"/>
  <c r="AI578" i="11" s="1"/>
  <c r="AJ578" i="11" s="1"/>
  <c r="Z1009" i="11"/>
  <c r="AH1009" i="11" s="1"/>
  <c r="Z721" i="11"/>
  <c r="Z1343" i="11"/>
  <c r="AH1343" i="11" s="1"/>
  <c r="AD1302" i="11"/>
  <c r="AI1302" i="11" s="1"/>
  <c r="AJ1302" i="11" s="1"/>
  <c r="AD1256" i="11"/>
  <c r="Z1256" i="11"/>
  <c r="AD1174" i="11"/>
  <c r="AI1174" i="11" s="1"/>
  <c r="AJ1174" i="11" s="1"/>
  <c r="Z934" i="11"/>
  <c r="AH934" i="11" s="1"/>
  <c r="AD934" i="11"/>
  <c r="AI934" i="11" s="1"/>
  <c r="AJ934" i="11" s="1"/>
  <c r="AI861" i="11"/>
  <c r="AJ861" i="11" s="1"/>
  <c r="Z802" i="11"/>
  <c r="AH802" i="11" s="1"/>
  <c r="AD1160" i="11"/>
  <c r="AI1160" i="11" s="1"/>
  <c r="AJ1160" i="11" s="1"/>
  <c r="Z1160" i="11"/>
  <c r="AH1160" i="11" s="1"/>
  <c r="Z881" i="11"/>
  <c r="AH881" i="11" s="1"/>
  <c r="Z714" i="11"/>
  <c r="AH714" i="11" s="1"/>
  <c r="AD714" i="11"/>
  <c r="AI714" i="11" s="1"/>
  <c r="AJ714" i="11" s="1"/>
  <c r="AD17" i="11"/>
  <c r="Z17" i="11"/>
  <c r="AD107" i="11"/>
  <c r="AI107" i="11" s="1"/>
  <c r="AJ107" i="11" s="1"/>
  <c r="AD1589" i="11"/>
  <c r="AI1589" i="11" s="1"/>
  <c r="AJ1589" i="11" s="1"/>
  <c r="Z1589" i="11"/>
  <c r="AH1589" i="11" s="1"/>
  <c r="AD764" i="11"/>
  <c r="AI764" i="11" s="1"/>
  <c r="AJ764" i="11" s="1"/>
  <c r="Z764" i="11"/>
  <c r="AH764" i="11" s="1"/>
  <c r="Z650" i="11"/>
  <c r="AH650" i="11" s="1"/>
  <c r="AD650" i="11"/>
  <c r="AI650" i="11" s="1"/>
  <c r="AJ650" i="11" s="1"/>
  <c r="AD121" i="11"/>
  <c r="AI121" i="11" s="1"/>
  <c r="AJ121" i="11" s="1"/>
  <c r="Z121" i="11"/>
  <c r="AH121" i="11" s="1"/>
  <c r="AD20" i="11"/>
  <c r="AI20" i="11" s="1"/>
  <c r="AJ20" i="11" s="1"/>
  <c r="AD1288" i="11"/>
  <c r="Z1288" i="11"/>
  <c r="AD1098" i="11"/>
  <c r="AI1098" i="11" s="1"/>
  <c r="AJ1098" i="11" s="1"/>
  <c r="Z903" i="11"/>
  <c r="AH903" i="11" s="1"/>
  <c r="AD595" i="11"/>
  <c r="AI595" i="11" s="1"/>
  <c r="AJ595" i="11" s="1"/>
  <c r="Z533" i="11"/>
  <c r="AH533" i="11" s="1"/>
  <c r="AD152" i="11"/>
  <c r="AI152" i="11" s="1"/>
  <c r="AJ152" i="11" s="1"/>
  <c r="AD88" i="11"/>
  <c r="AI88" i="11" s="1"/>
  <c r="AJ88" i="11" s="1"/>
  <c r="AD582" i="11"/>
  <c r="AI582" i="11" s="1"/>
  <c r="AJ582" i="11" s="1"/>
  <c r="AD32" i="11"/>
  <c r="AI32" i="11" s="1"/>
  <c r="AJ32" i="11" s="1"/>
  <c r="AD883" i="11"/>
  <c r="AI883" i="11" s="1"/>
  <c r="AJ883" i="11" s="1"/>
  <c r="AD795" i="11"/>
  <c r="AI795" i="11" s="1"/>
  <c r="AJ795" i="11" s="1"/>
  <c r="AD699" i="11"/>
  <c r="AI699" i="11" s="1"/>
  <c r="AJ699" i="11" s="1"/>
  <c r="AD161" i="11"/>
  <c r="AI161" i="11" s="1"/>
  <c r="AJ161" i="11" s="1"/>
  <c r="Z161" i="11"/>
  <c r="AH161" i="11" s="1"/>
  <c r="AD65" i="11"/>
  <c r="AI65" i="11" s="1"/>
  <c r="AJ65" i="11" s="1"/>
  <c r="Z65" i="11"/>
  <c r="AH65" i="11" s="1"/>
  <c r="AD23" i="11"/>
  <c r="AD831" i="11"/>
  <c r="AI831" i="11" s="1"/>
  <c r="AJ831" i="11" s="1"/>
  <c r="AD787" i="11"/>
  <c r="AI787" i="11" s="1"/>
  <c r="AJ787" i="11" s="1"/>
  <c r="AD740" i="11"/>
  <c r="AI740" i="11" s="1"/>
  <c r="AJ740" i="11" s="1"/>
  <c r="Z740" i="11"/>
  <c r="AH740" i="11" s="1"/>
  <c r="Z515" i="11"/>
  <c r="AH515" i="11" s="1"/>
  <c r="AD132" i="11"/>
  <c r="AI132" i="11" s="1"/>
  <c r="AJ132" i="11" s="1"/>
  <c r="AD63" i="11"/>
  <c r="AI63" i="11" s="1"/>
  <c r="AJ63" i="11" s="1"/>
  <c r="AD1206" i="11"/>
  <c r="AI1206" i="11" s="1"/>
  <c r="AJ1206" i="11" s="1"/>
  <c r="AD667" i="11"/>
  <c r="AI667" i="11" s="1"/>
  <c r="AJ667" i="11" s="1"/>
  <c r="AD421" i="11"/>
  <c r="AI421" i="11" s="1"/>
  <c r="AJ421" i="11" s="1"/>
  <c r="Z421" i="11"/>
  <c r="AH421" i="11" s="1"/>
  <c r="AD409" i="11"/>
  <c r="AI409" i="11" s="1"/>
  <c r="AJ409" i="11" s="1"/>
  <c r="Z409" i="11"/>
  <c r="AH409" i="11" s="1"/>
  <c r="AD401" i="11"/>
  <c r="AI401" i="11" s="1"/>
  <c r="AJ401" i="11" s="1"/>
  <c r="Z401" i="11"/>
  <c r="AH401" i="11" s="1"/>
  <c r="AD369" i="11"/>
  <c r="AI369" i="11" s="1"/>
  <c r="AJ369" i="11" s="1"/>
  <c r="Z369" i="11"/>
  <c r="AH369" i="11" s="1"/>
  <c r="AD349" i="11"/>
  <c r="AI349" i="11" s="1"/>
  <c r="AJ349" i="11" s="1"/>
  <c r="Z349" i="11"/>
  <c r="AH349" i="11" s="1"/>
  <c r="AD329" i="11"/>
  <c r="AI329" i="11" s="1"/>
  <c r="AJ329" i="11" s="1"/>
  <c r="Z329" i="11"/>
  <c r="AH329" i="11" s="1"/>
  <c r="AD317" i="11"/>
  <c r="AI317" i="11" s="1"/>
  <c r="AJ317" i="11" s="1"/>
  <c r="Z317" i="11"/>
  <c r="AH317" i="11" s="1"/>
  <c r="AD297" i="11"/>
  <c r="AI297" i="11" s="1"/>
  <c r="AJ297" i="11" s="1"/>
  <c r="Z297" i="11"/>
  <c r="AH297" i="11" s="1"/>
  <c r="AD285" i="11"/>
  <c r="AI285" i="11" s="1"/>
  <c r="AJ285" i="11" s="1"/>
  <c r="Z285" i="11"/>
  <c r="AH285" i="11" s="1"/>
  <c r="AD277" i="11"/>
  <c r="AI277" i="11" s="1"/>
  <c r="AJ277" i="11" s="1"/>
  <c r="Z277" i="11"/>
  <c r="AH277" i="11" s="1"/>
  <c r="AD249" i="11"/>
  <c r="AI249" i="11" s="1"/>
  <c r="AJ249" i="11" s="1"/>
  <c r="Z249" i="11"/>
  <c r="AH249" i="11" s="1"/>
  <c r="AI243" i="11"/>
  <c r="AJ243" i="11" s="1"/>
  <c r="AD209" i="11"/>
  <c r="AI209" i="11" s="1"/>
  <c r="AJ209" i="11" s="1"/>
  <c r="Z209" i="11"/>
  <c r="AH209" i="11" s="1"/>
  <c r="AD201" i="11"/>
  <c r="AI201" i="11" s="1"/>
  <c r="AJ201" i="11" s="1"/>
  <c r="Z201" i="11"/>
  <c r="AH201" i="11" s="1"/>
  <c r="AD193" i="11"/>
  <c r="AI193" i="11" s="1"/>
  <c r="AJ193" i="11" s="1"/>
  <c r="Z193" i="11"/>
  <c r="AH193" i="11" s="1"/>
  <c r="AD185" i="11"/>
  <c r="Z185" i="11"/>
  <c r="AD177" i="11"/>
  <c r="AI177" i="11" s="1"/>
  <c r="AJ177" i="11" s="1"/>
  <c r="Z177" i="11"/>
  <c r="AH177" i="11" s="1"/>
  <c r="AD163" i="11"/>
  <c r="AI163" i="11" s="1"/>
  <c r="AJ163" i="11" s="1"/>
  <c r="AD45" i="11"/>
  <c r="AI45" i="11" s="1"/>
  <c r="AJ45" i="11" s="1"/>
  <c r="Z45" i="11"/>
  <c r="AH45" i="11" s="1"/>
  <c r="AD328" i="11"/>
  <c r="AI328" i="11" s="1"/>
  <c r="AJ328" i="11" s="1"/>
  <c r="AD296" i="11"/>
  <c r="AI296" i="11" s="1"/>
  <c r="AJ296" i="11" s="1"/>
  <c r="AD244" i="11"/>
  <c r="AI244" i="11" s="1"/>
  <c r="AJ244" i="11" s="1"/>
  <c r="AD220" i="11"/>
  <c r="AI220" i="11" s="1"/>
  <c r="AJ220" i="11" s="1"/>
  <c r="AD71" i="11"/>
  <c r="AI71" i="11" s="1"/>
  <c r="AJ71" i="11" s="1"/>
  <c r="AD601" i="11"/>
  <c r="AI601" i="11" s="1"/>
  <c r="AJ601" i="11" s="1"/>
  <c r="AI248" i="11"/>
  <c r="AJ248" i="11" s="1"/>
  <c r="AI416" i="11"/>
  <c r="AJ416" i="11" s="1"/>
  <c r="Z1791" i="11"/>
  <c r="AH1791" i="11" s="1"/>
  <c r="AD1791" i="11"/>
  <c r="AI1791" i="11" s="1"/>
  <c r="AJ1791" i="11" s="1"/>
  <c r="AD1208" i="11"/>
  <c r="AI1208" i="11" s="1"/>
  <c r="AJ1208" i="11" s="1"/>
  <c r="Z1208" i="11"/>
  <c r="AH1208" i="11" s="1"/>
  <c r="AD1012" i="11"/>
  <c r="AI1012" i="11" s="1"/>
  <c r="AJ1012" i="11" s="1"/>
  <c r="Z1012" i="11"/>
  <c r="AH1012" i="11" s="1"/>
  <c r="AD620" i="11"/>
  <c r="AI620" i="11" s="1"/>
  <c r="AJ620" i="11" s="1"/>
  <c r="Z620" i="11"/>
  <c r="AH620" i="11" s="1"/>
  <c r="Z1247" i="11"/>
  <c r="AD977" i="11"/>
  <c r="AI977" i="11" s="1"/>
  <c r="AJ977" i="11" s="1"/>
  <c r="AD888" i="11"/>
  <c r="AI888" i="11" s="1"/>
  <c r="AJ888" i="11" s="1"/>
  <c r="AD609" i="11"/>
  <c r="AI609" i="11" s="1"/>
  <c r="AJ609" i="11" s="1"/>
  <c r="Z609" i="11"/>
  <c r="AH609" i="11" s="1"/>
  <c r="AD520" i="11"/>
  <c r="AI520" i="11" s="1"/>
  <c r="AJ520" i="11" s="1"/>
  <c r="Z520" i="11"/>
  <c r="AH520" i="11" s="1"/>
  <c r="Z1541" i="11"/>
  <c r="AH1541" i="11" s="1"/>
  <c r="AD1541" i="11"/>
  <c r="AI1541" i="11" s="1"/>
  <c r="AJ1541" i="11" s="1"/>
  <c r="AD833" i="11"/>
  <c r="AI833" i="11" s="1"/>
  <c r="AJ833" i="11" s="1"/>
  <c r="Z833" i="11"/>
  <c r="AH833" i="11" s="1"/>
  <c r="AD818" i="11"/>
  <c r="AI818" i="11" s="1"/>
  <c r="AJ818" i="11" s="1"/>
  <c r="AD542" i="11"/>
  <c r="AI542" i="11" s="1"/>
  <c r="AJ542" i="11" s="1"/>
  <c r="Z1233" i="11"/>
  <c r="AH1233" i="11" s="1"/>
  <c r="AD1032" i="11"/>
  <c r="AI1032" i="11" s="1"/>
  <c r="AJ1032" i="11" s="1"/>
  <c r="Z1032" i="11"/>
  <c r="AH1032" i="11" s="1"/>
  <c r="AD797" i="11"/>
  <c r="AI797" i="11" s="1"/>
  <c r="AJ797" i="11" s="1"/>
  <c r="AD776" i="11"/>
  <c r="AI776" i="11" s="1"/>
  <c r="AJ776" i="11" s="1"/>
  <c r="Z776" i="11"/>
  <c r="AH776" i="11" s="1"/>
  <c r="AD693" i="11"/>
  <c r="AI693" i="11" s="1"/>
  <c r="AJ693" i="11" s="1"/>
  <c r="Z702" i="11"/>
  <c r="Z542" i="11"/>
  <c r="AH542" i="11" s="1"/>
  <c r="Z638" i="11"/>
  <c r="AH638" i="11" s="1"/>
  <c r="AD561" i="11"/>
  <c r="AI561" i="11" s="1"/>
  <c r="AJ561" i="11" s="1"/>
  <c r="Z561" i="11"/>
  <c r="AH561" i="11" s="1"/>
  <c r="AD747" i="11"/>
  <c r="AI747" i="11" s="1"/>
  <c r="AJ747" i="11" s="1"/>
  <c r="AD711" i="11"/>
  <c r="AI711" i="11" s="1"/>
  <c r="AJ711" i="11" s="1"/>
  <c r="Z711" i="11"/>
  <c r="AH711" i="11" s="1"/>
  <c r="AD651" i="11"/>
  <c r="AI651" i="11" s="1"/>
  <c r="AJ651" i="11" s="1"/>
  <c r="AD683" i="11"/>
  <c r="AI683" i="11" s="1"/>
  <c r="AJ683" i="11" s="1"/>
  <c r="Z618" i="11"/>
  <c r="AH618" i="11" s="1"/>
  <c r="AD618" i="11"/>
  <c r="AI618" i="11" s="1"/>
  <c r="AJ618" i="11" s="1"/>
  <c r="AD549" i="11"/>
  <c r="AI549" i="11" s="1"/>
  <c r="AJ549" i="11" s="1"/>
  <c r="Z549" i="11"/>
  <c r="AH549" i="11" s="1"/>
  <c r="AD153" i="11"/>
  <c r="AI153" i="11" s="1"/>
  <c r="AJ153" i="11" s="1"/>
  <c r="Z153" i="11"/>
  <c r="AH153" i="11" s="1"/>
  <c r="AI66" i="11"/>
  <c r="AJ66" i="11" s="1"/>
  <c r="AH66" i="11"/>
  <c r="AD812" i="11"/>
  <c r="Z812" i="11"/>
  <c r="AI692" i="11"/>
  <c r="AJ692" i="11" s="1"/>
  <c r="AD449" i="11"/>
  <c r="AI449" i="11" s="1"/>
  <c r="AJ449" i="11" s="1"/>
  <c r="Z449" i="11"/>
  <c r="AH449" i="11" s="1"/>
  <c r="Z723" i="11"/>
  <c r="AH723" i="11" s="1"/>
  <c r="AD679" i="11"/>
  <c r="AI679" i="11" s="1"/>
  <c r="AJ679" i="11" s="1"/>
  <c r="Z679" i="11"/>
  <c r="AH679" i="11" s="1"/>
  <c r="AD461" i="11"/>
  <c r="AI461" i="11" s="1"/>
  <c r="AJ461" i="11" s="1"/>
  <c r="Z461" i="11"/>
  <c r="AH461" i="11" s="1"/>
  <c r="AD445" i="11"/>
  <c r="AI445" i="11" s="1"/>
  <c r="AJ445" i="11" s="1"/>
  <c r="Z445" i="11"/>
  <c r="AH445" i="11" s="1"/>
  <c r="AD125" i="11"/>
  <c r="AI125" i="11" s="1"/>
  <c r="AJ125" i="11" s="1"/>
  <c r="Z125" i="11"/>
  <c r="AH125" i="11" s="1"/>
  <c r="AD644" i="11"/>
  <c r="AI644" i="11" s="1"/>
  <c r="AJ644" i="11" s="1"/>
  <c r="Z644" i="11"/>
  <c r="AH644" i="11" s="1"/>
  <c r="AD105" i="11"/>
  <c r="AI105" i="11" s="1"/>
  <c r="AJ105" i="11" s="1"/>
  <c r="Z105" i="11"/>
  <c r="AH105" i="11" s="1"/>
  <c r="AD913" i="11"/>
  <c r="AD585" i="11"/>
  <c r="AI585" i="11" s="1"/>
  <c r="AJ585" i="11" s="1"/>
  <c r="AD501" i="11"/>
  <c r="AI501" i="11" s="1"/>
  <c r="AJ501" i="11" s="1"/>
  <c r="Z501" i="11"/>
  <c r="AH501" i="11" s="1"/>
  <c r="AD485" i="11"/>
  <c r="AI485" i="11" s="1"/>
  <c r="AJ485" i="11" s="1"/>
  <c r="Z485" i="11"/>
  <c r="AH485" i="11" s="1"/>
  <c r="AD433" i="11"/>
  <c r="AI433" i="11" s="1"/>
  <c r="AJ433" i="11" s="1"/>
  <c r="Z433" i="11"/>
  <c r="AH433" i="11" s="1"/>
  <c r="AD381" i="11"/>
  <c r="AI381" i="11" s="1"/>
  <c r="AJ381" i="11" s="1"/>
  <c r="Z381" i="11"/>
  <c r="AH381" i="11" s="1"/>
  <c r="AD257" i="11"/>
  <c r="AI257" i="11" s="1"/>
  <c r="AJ257" i="11" s="1"/>
  <c r="Z257" i="11"/>
  <c r="AH257" i="11" s="1"/>
  <c r="AD241" i="11"/>
  <c r="AI241" i="11" s="1"/>
  <c r="AJ241" i="11" s="1"/>
  <c r="Z241" i="11"/>
  <c r="AH241" i="11" s="1"/>
  <c r="AD229" i="11"/>
  <c r="AI229" i="11" s="1"/>
  <c r="AJ229" i="11" s="1"/>
  <c r="Z229" i="11"/>
  <c r="AH229" i="11" s="1"/>
  <c r="AD141" i="11"/>
  <c r="AI141" i="11" s="1"/>
  <c r="AJ141" i="11" s="1"/>
  <c r="Z141" i="11"/>
  <c r="AH141" i="11" s="1"/>
  <c r="AI87" i="11"/>
  <c r="AJ87" i="11" s="1"/>
  <c r="AD53" i="11"/>
  <c r="AI53" i="11" s="1"/>
  <c r="AJ53" i="11" s="1"/>
  <c r="Z53" i="11"/>
  <c r="AH53" i="11" s="1"/>
  <c r="AH3552" i="11" l="1"/>
  <c r="AI3552" i="11"/>
  <c r="AJ3552" i="11" s="1"/>
  <c r="AH5412" i="11"/>
  <c r="AI5412" i="11"/>
  <c r="AJ5412" i="11" s="1"/>
  <c r="AH3726" i="11"/>
  <c r="AI3726" i="11"/>
  <c r="AJ3726" i="11" s="1"/>
  <c r="AH2983" i="11"/>
  <c r="AI2983" i="11"/>
  <c r="AJ2983" i="11" s="1"/>
  <c r="AH2202" i="11"/>
  <c r="AI2202" i="11"/>
  <c r="AJ2202" i="11" s="1"/>
  <c r="AH4515" i="11"/>
  <c r="AI4515" i="11"/>
  <c r="AJ4515" i="11" s="1"/>
  <c r="AH4414" i="11"/>
  <c r="AI4414" i="11"/>
  <c r="AJ4414" i="11" s="1"/>
  <c r="AH4225" i="11"/>
  <c r="AI4225" i="11"/>
  <c r="AJ4225" i="11" s="1"/>
  <c r="AH3404" i="11"/>
  <c r="AI3404" i="11"/>
  <c r="AJ3404" i="11" s="1"/>
  <c r="AI5357" i="11"/>
  <c r="AJ5357" i="11" s="1"/>
  <c r="AH5357" i="11"/>
  <c r="AH1387" i="11"/>
  <c r="AI1387" i="11"/>
  <c r="AJ1387" i="11" s="1"/>
  <c r="AH3154" i="11"/>
  <c r="AI3154" i="11"/>
  <c r="AJ3154" i="11" s="1"/>
  <c r="AH941" i="11"/>
  <c r="AI941" i="11"/>
  <c r="AJ941" i="11" s="1"/>
  <c r="AH2069" i="11"/>
  <c r="AI2069" i="11"/>
  <c r="AJ2069" i="11" s="1"/>
  <c r="AH3393" i="11"/>
  <c r="AI3393" i="11"/>
  <c r="AJ3393" i="11" s="1"/>
  <c r="AH3523" i="11"/>
  <c r="AI3523" i="11"/>
  <c r="AJ3523" i="11" s="1"/>
  <c r="AH5135" i="11"/>
  <c r="AI5135" i="11"/>
  <c r="AJ5135" i="11" s="1"/>
  <c r="AH898" i="11"/>
  <c r="AI898" i="11"/>
  <c r="AJ898" i="11" s="1"/>
  <c r="AH1832" i="11"/>
  <c r="AI1832" i="11"/>
  <c r="AJ1832" i="11" s="1"/>
  <c r="AH3715" i="11"/>
  <c r="AI3715" i="11"/>
  <c r="AJ3715" i="11" s="1"/>
  <c r="AH1603" i="11"/>
  <c r="AI1603" i="11"/>
  <c r="AJ1603" i="11" s="1"/>
  <c r="AH1792" i="11"/>
  <c r="AI1792" i="11"/>
  <c r="AJ1792" i="11" s="1"/>
  <c r="AH1095" i="11"/>
  <c r="AI1095" i="11"/>
  <c r="AJ1095" i="11" s="1"/>
  <c r="AH3683" i="11"/>
  <c r="AI3683" i="11"/>
  <c r="AJ3683" i="11" s="1"/>
  <c r="AH4408" i="11"/>
  <c r="AI4408" i="11"/>
  <c r="AJ4408" i="11" s="1"/>
  <c r="AH702" i="11"/>
  <c r="AI702" i="11"/>
  <c r="AJ702" i="11" s="1"/>
  <c r="AH2024" i="11"/>
  <c r="AI2024" i="11"/>
  <c r="AJ2024" i="11" s="1"/>
  <c r="AH2711" i="11"/>
  <c r="AI2711" i="11"/>
  <c r="AJ2711" i="11" s="1"/>
  <c r="AH3849" i="11"/>
  <c r="AI3849" i="11"/>
  <c r="AJ3849" i="11" s="1"/>
  <c r="AH4096" i="11"/>
  <c r="AI4096" i="11"/>
  <c r="AJ4096" i="11" s="1"/>
  <c r="AH2017" i="11"/>
  <c r="AI2017" i="11"/>
  <c r="AJ2017" i="11" s="1"/>
  <c r="AH5173" i="11"/>
  <c r="AI5173" i="11"/>
  <c r="AJ5173" i="11" s="1"/>
  <c r="AH792" i="11"/>
  <c r="AI792" i="11"/>
  <c r="AJ792" i="11" s="1"/>
  <c r="AH1175" i="11"/>
  <c r="AI1175" i="11"/>
  <c r="AJ1175" i="11" s="1"/>
  <c r="AH1766" i="11"/>
  <c r="AI1766" i="11"/>
  <c r="AJ1766" i="11" s="1"/>
  <c r="AI2564" i="11"/>
  <c r="AJ2564" i="11" s="1"/>
  <c r="AH2564" i="11"/>
  <c r="AH4227" i="11"/>
  <c r="AI4227" i="11"/>
  <c r="AJ4227" i="11" s="1"/>
  <c r="AH300" i="11"/>
  <c r="AI300" i="11"/>
  <c r="AJ300" i="11" s="1"/>
  <c r="AH5540" i="11"/>
  <c r="AI5540" i="11"/>
  <c r="AJ5540" i="11" s="1"/>
  <c r="AH1030" i="11"/>
  <c r="AI1030" i="11"/>
  <c r="AJ1030" i="11" s="1"/>
  <c r="AH5291" i="11"/>
  <c r="AI5291" i="11"/>
  <c r="AJ5291" i="11" s="1"/>
  <c r="AH1275" i="11"/>
  <c r="AI1275" i="11"/>
  <c r="AJ1275" i="11" s="1"/>
  <c r="AH523" i="11"/>
  <c r="AI523" i="11"/>
  <c r="AJ523" i="11" s="1"/>
  <c r="AH2029" i="11"/>
  <c r="AI2029" i="11"/>
  <c r="AJ2029" i="11" s="1"/>
  <c r="AH2854" i="11"/>
  <c r="AI2854" i="11"/>
  <c r="AJ2854" i="11" s="1"/>
  <c r="AH4003" i="11"/>
  <c r="AI4003" i="11"/>
  <c r="AJ4003" i="11" s="1"/>
  <c r="AH61" i="11"/>
  <c r="AI61" i="11"/>
  <c r="AJ61" i="11" s="1"/>
  <c r="AH3783" i="11"/>
  <c r="AI3783" i="11"/>
  <c r="AJ3783" i="11" s="1"/>
  <c r="AH3919" i="11"/>
  <c r="AI3919" i="11"/>
  <c r="AJ3919" i="11" s="1"/>
  <c r="AI4162" i="11"/>
  <c r="AJ4162" i="11" s="1"/>
  <c r="AH4162" i="11"/>
  <c r="AH4972" i="11"/>
  <c r="AI4972" i="11"/>
  <c r="AJ4972" i="11" s="1"/>
  <c r="AI2259" i="11"/>
  <c r="AJ2259" i="11" s="1"/>
  <c r="AH2259" i="11"/>
  <c r="AH3356" i="11"/>
  <c r="AI3356" i="11"/>
  <c r="AJ3356" i="11" s="1"/>
  <c r="AH1968" i="11"/>
  <c r="AI1968" i="11"/>
  <c r="AJ1968" i="11" s="1"/>
  <c r="AI1745" i="11"/>
  <c r="AJ1745" i="11" s="1"/>
  <c r="AH1745" i="11"/>
  <c r="AI2720" i="11"/>
  <c r="AJ2720" i="11" s="1"/>
  <c r="AH2720" i="11"/>
  <c r="AH3988" i="11"/>
  <c r="AI3988" i="11"/>
  <c r="AJ3988" i="11" s="1"/>
  <c r="AH4361" i="11"/>
  <c r="AI4361" i="11"/>
  <c r="AJ4361" i="11" s="1"/>
  <c r="AH4699" i="11"/>
  <c r="AI4699" i="11"/>
  <c r="AJ4699" i="11" s="1"/>
  <c r="AH5392" i="11"/>
  <c r="AI5392" i="11"/>
  <c r="AJ5392" i="11" s="1"/>
  <c r="AH2943" i="11"/>
  <c r="AI2943" i="11"/>
  <c r="AJ2943" i="11" s="1"/>
  <c r="AH3305" i="11"/>
  <c r="AI3305" i="11"/>
  <c r="AJ3305" i="11" s="1"/>
  <c r="AH3248" i="11"/>
  <c r="AI3248" i="11"/>
  <c r="AJ3248" i="11" s="1"/>
  <c r="AH4748" i="11"/>
  <c r="AI4748" i="11"/>
  <c r="AJ4748" i="11" s="1"/>
  <c r="AH639" i="11"/>
  <c r="AI639" i="11"/>
  <c r="AJ639" i="11" s="1"/>
  <c r="AI2389" i="11"/>
  <c r="AJ2389" i="11" s="1"/>
  <c r="AH2389" i="11"/>
  <c r="AH2434" i="11"/>
  <c r="AI2434" i="11"/>
  <c r="AJ2434" i="11" s="1"/>
  <c r="AH3125" i="11"/>
  <c r="AI3125" i="11"/>
  <c r="AJ3125" i="11" s="1"/>
  <c r="AH4442" i="11"/>
  <c r="AI4442" i="11"/>
  <c r="AJ4442" i="11" s="1"/>
  <c r="AH4869" i="11"/>
  <c r="AI4869" i="11"/>
  <c r="AJ4869" i="11" s="1"/>
  <c r="AH469" i="11"/>
  <c r="AI469" i="11"/>
  <c r="AJ469" i="11" s="1"/>
  <c r="AH643" i="11"/>
  <c r="AI643" i="11"/>
  <c r="AJ643" i="11" s="1"/>
  <c r="AH545" i="11"/>
  <c r="AI545" i="11"/>
  <c r="AJ545" i="11" s="1"/>
  <c r="AH1901" i="11"/>
  <c r="AI1901" i="11"/>
  <c r="AJ1901" i="11" s="1"/>
  <c r="AH1624" i="11"/>
  <c r="AI1624" i="11"/>
  <c r="AJ1624" i="11" s="1"/>
  <c r="AH1653" i="11"/>
  <c r="AI1653" i="11"/>
  <c r="AJ1653" i="11" s="1"/>
  <c r="AH2250" i="11"/>
  <c r="AI2250" i="11"/>
  <c r="AJ2250" i="11" s="1"/>
  <c r="AH4773" i="11"/>
  <c r="AI4773" i="11"/>
  <c r="AJ4773" i="11" s="1"/>
  <c r="AH3569" i="11"/>
  <c r="AI3569" i="11"/>
  <c r="AJ3569" i="11" s="1"/>
  <c r="AH1469" i="11"/>
  <c r="AI1469" i="11"/>
  <c r="AJ1469" i="11" s="1"/>
  <c r="AH506" i="11"/>
  <c r="AI506" i="11"/>
  <c r="AJ506" i="11" s="1"/>
  <c r="AH2026" i="11"/>
  <c r="AI2026" i="11"/>
  <c r="AJ2026" i="11" s="1"/>
  <c r="AH2640" i="11"/>
  <c r="AI2640" i="11"/>
  <c r="AJ2640" i="11" s="1"/>
  <c r="AH23" i="11"/>
  <c r="AI23" i="11"/>
  <c r="AJ23" i="11" s="1"/>
  <c r="AH2697" i="11"/>
  <c r="AI2697" i="11"/>
  <c r="AJ2697" i="11" s="1"/>
  <c r="AH815" i="11"/>
  <c r="AI815" i="11"/>
  <c r="AJ815" i="11" s="1"/>
  <c r="AH376" i="11"/>
  <c r="AI376" i="11"/>
  <c r="AJ376" i="11" s="1"/>
  <c r="AH2861" i="11"/>
  <c r="AI2861" i="11"/>
  <c r="AJ2861" i="11" s="1"/>
  <c r="AH2937" i="11"/>
  <c r="AI2937" i="11"/>
  <c r="AJ2937" i="11" s="1"/>
  <c r="AH4965" i="11"/>
  <c r="AI4965" i="11"/>
  <c r="AJ4965" i="11" s="1"/>
  <c r="AH3567" i="11"/>
  <c r="AI3567" i="11"/>
  <c r="AJ3567" i="11" s="1"/>
  <c r="AH4206" i="11"/>
  <c r="AI4206" i="11"/>
  <c r="AJ4206" i="11" s="1"/>
  <c r="AI5344" i="11"/>
  <c r="AJ5344" i="11" s="1"/>
  <c r="AH5344" i="11"/>
  <c r="AH1489" i="11"/>
  <c r="AI1489" i="11"/>
  <c r="AJ1489" i="11" s="1"/>
  <c r="AH133" i="11"/>
  <c r="AI133" i="11"/>
  <c r="AJ133" i="11" s="1"/>
  <c r="AI2310" i="11"/>
  <c r="AJ2310" i="11" s="1"/>
  <c r="AH2310" i="11"/>
  <c r="AI3003" i="11"/>
  <c r="AJ3003" i="11" s="1"/>
  <c r="AH3003" i="11"/>
  <c r="AH3293" i="11"/>
  <c r="AI3293" i="11"/>
  <c r="AJ3293" i="11" s="1"/>
  <c r="AH3590" i="11"/>
  <c r="AI3590" i="11"/>
  <c r="AJ3590" i="11" s="1"/>
  <c r="AH1262" i="11"/>
  <c r="AI1262" i="11"/>
  <c r="AJ1262" i="11" s="1"/>
  <c r="AI2293" i="11"/>
  <c r="AJ2293" i="11" s="1"/>
  <c r="AH2293" i="11"/>
  <c r="AH3179" i="11"/>
  <c r="AI3179" i="11"/>
  <c r="AJ3179" i="11" s="1"/>
  <c r="AH4058" i="11"/>
  <c r="AI4058" i="11"/>
  <c r="AJ4058" i="11" s="1"/>
  <c r="AH4939" i="11"/>
  <c r="AI4939" i="11"/>
  <c r="AJ4939" i="11" s="1"/>
  <c r="AH1760" i="11"/>
  <c r="AI1760" i="11"/>
  <c r="AJ1760" i="11" s="1"/>
  <c r="AH1655" i="11"/>
  <c r="AI1655" i="11"/>
  <c r="AJ1655" i="11" s="1"/>
  <c r="AI1241" i="11"/>
  <c r="AJ1241" i="11" s="1"/>
  <c r="AH1241" i="11"/>
  <c r="AH1453" i="11"/>
  <c r="AI1453" i="11"/>
  <c r="AJ1453" i="11" s="1"/>
  <c r="AH2060" i="11"/>
  <c r="AI2060" i="11"/>
  <c r="AJ2060" i="11" s="1"/>
  <c r="AI2659" i="11"/>
  <c r="AJ2659" i="11" s="1"/>
  <c r="AH2659" i="11"/>
  <c r="AH5020" i="11"/>
  <c r="AI5020" i="11"/>
  <c r="AJ5020" i="11" s="1"/>
  <c r="AI4407" i="11"/>
  <c r="AJ4407" i="11" s="1"/>
  <c r="AH4407" i="11"/>
  <c r="AH5428" i="11"/>
  <c r="AI5428" i="11"/>
  <c r="AJ5428" i="11" s="1"/>
  <c r="AH5420" i="11"/>
  <c r="AI5420" i="11"/>
  <c r="AJ5420" i="11" s="1"/>
  <c r="AH5350" i="11"/>
  <c r="AI5350" i="11"/>
  <c r="AJ5350" i="11" s="1"/>
  <c r="AI5188" i="11"/>
  <c r="AJ5188" i="11" s="1"/>
  <c r="AH5188" i="11"/>
  <c r="AH2087" i="11"/>
  <c r="AI2087" i="11"/>
  <c r="AJ2087" i="11" s="1"/>
  <c r="AH3481" i="11"/>
  <c r="AI3481" i="11"/>
  <c r="AJ3481" i="11" s="1"/>
  <c r="AH5521" i="11"/>
  <c r="AI5521" i="11"/>
  <c r="AJ5521" i="11" s="1"/>
  <c r="AH2249" i="11"/>
  <c r="AI2249" i="11"/>
  <c r="AJ2249" i="11" s="1"/>
  <c r="AH2579" i="11"/>
  <c r="AI2579" i="11"/>
  <c r="AJ2579" i="11" s="1"/>
  <c r="AH812" i="11"/>
  <c r="AI812" i="11"/>
  <c r="AJ812" i="11" s="1"/>
  <c r="AH756" i="11"/>
  <c r="AI756" i="11"/>
  <c r="AJ756" i="11" s="1"/>
  <c r="AH1628" i="11"/>
  <c r="AI1628" i="11"/>
  <c r="AJ1628" i="11" s="1"/>
  <c r="AH185" i="11"/>
  <c r="AI185" i="11"/>
  <c r="AJ185" i="11" s="1"/>
  <c r="AH1288" i="11"/>
  <c r="AI1288" i="11"/>
  <c r="AJ1288" i="11" s="1"/>
  <c r="AH1256" i="11"/>
  <c r="AI1256" i="11"/>
  <c r="AJ1256" i="11" s="1"/>
  <c r="AI1081" i="11"/>
  <c r="AJ1081" i="11" s="1"/>
  <c r="AH1081" i="11"/>
  <c r="AH3208" i="11"/>
  <c r="AI3208" i="11"/>
  <c r="AJ3208" i="11" s="1"/>
  <c r="AH4041" i="11"/>
  <c r="AI4041" i="11"/>
  <c r="AJ4041" i="11" s="1"/>
  <c r="AI4284" i="11"/>
  <c r="AJ4284" i="11" s="1"/>
  <c r="AH4284" i="11"/>
  <c r="AH4957" i="11"/>
  <c r="AI4957" i="11"/>
  <c r="AJ4957" i="11" s="1"/>
  <c r="AH1874" i="11"/>
  <c r="AI1874" i="11"/>
  <c r="AJ1874" i="11" s="1"/>
  <c r="AH2880" i="11"/>
  <c r="AI2880" i="11"/>
  <c r="AJ2880" i="11" s="1"/>
  <c r="AH3983" i="11"/>
  <c r="AI3983" i="11"/>
  <c r="AJ3983" i="11" s="1"/>
  <c r="AH157" i="11"/>
  <c r="AI157" i="11"/>
  <c r="AJ157" i="11" s="1"/>
  <c r="AH1631" i="11"/>
  <c r="AI1631" i="11"/>
  <c r="AJ1631" i="11" s="1"/>
  <c r="AH1965" i="11"/>
  <c r="AI1965" i="11"/>
  <c r="AJ1965" i="11" s="1"/>
  <c r="AI2667" i="11"/>
  <c r="AJ2667" i="11" s="1"/>
  <c r="AH2667" i="11"/>
  <c r="AH3137" i="11"/>
  <c r="AI3137" i="11"/>
  <c r="AJ3137" i="11" s="1"/>
  <c r="AH3533" i="11"/>
  <c r="AI3533" i="11"/>
  <c r="AJ3533" i="11" s="1"/>
  <c r="AH3729" i="11"/>
  <c r="AI3729" i="11"/>
  <c r="AJ3729" i="11" s="1"/>
  <c r="AH3927" i="11"/>
  <c r="AI3927" i="11"/>
  <c r="AJ3927" i="11" s="1"/>
  <c r="AH4852" i="11"/>
  <c r="AI4852" i="11"/>
  <c r="AJ4852" i="11" s="1"/>
  <c r="AH2015" i="11"/>
  <c r="AI2015" i="11"/>
  <c r="AJ2015" i="11" s="1"/>
  <c r="AH3897" i="11"/>
  <c r="AI3897" i="11"/>
  <c r="AJ3897" i="11" s="1"/>
  <c r="AH1478" i="11"/>
  <c r="AI1478" i="11"/>
  <c r="AJ1478" i="11" s="1"/>
  <c r="AH1240" i="11"/>
  <c r="AI1240" i="11"/>
  <c r="AJ1240" i="11" s="1"/>
  <c r="AH1298" i="11"/>
  <c r="AI1298" i="11"/>
  <c r="AJ1298" i="11" s="1"/>
  <c r="AH4479" i="11"/>
  <c r="AI4479" i="11"/>
  <c r="AJ4479" i="11" s="1"/>
  <c r="AH1090" i="11"/>
  <c r="AI1090" i="11"/>
  <c r="AJ1090" i="11" s="1"/>
  <c r="AI3362" i="11"/>
  <c r="AJ3362" i="11" s="1"/>
  <c r="AH3362" i="11"/>
  <c r="AH3934" i="11"/>
  <c r="AI3934" i="11"/>
  <c r="AJ3934" i="11" s="1"/>
  <c r="AH1075" i="11"/>
  <c r="AI1075" i="11"/>
  <c r="AJ1075" i="11" s="1"/>
  <c r="AH1891" i="11"/>
  <c r="AI1891" i="11"/>
  <c r="AJ1891" i="11" s="1"/>
  <c r="AH5348" i="11"/>
  <c r="AI5348" i="11"/>
  <c r="AJ5348" i="11" s="1"/>
  <c r="AH2999" i="11"/>
  <c r="AI2999" i="11"/>
  <c r="AJ2999" i="11" s="1"/>
  <c r="AH4190" i="11"/>
  <c r="AI4190" i="11"/>
  <c r="AJ4190" i="11" s="1"/>
  <c r="AH1287" i="11"/>
  <c r="AI1287" i="11"/>
  <c r="AJ1287" i="11" s="1"/>
  <c r="AH1907" i="11"/>
  <c r="AI1907" i="11"/>
  <c r="AJ1907" i="11" s="1"/>
  <c r="AI4994" i="11"/>
  <c r="AJ4994" i="11" s="1"/>
  <c r="AH4994" i="11"/>
  <c r="AH3543" i="11"/>
  <c r="AI3543" i="11"/>
  <c r="AJ3543" i="11" s="1"/>
  <c r="AI4982" i="11"/>
  <c r="AJ4982" i="11" s="1"/>
  <c r="AH4982" i="11"/>
  <c r="AH5138" i="11"/>
  <c r="AI5138" i="11"/>
  <c r="AJ5138" i="11" s="1"/>
  <c r="AH5213" i="11"/>
  <c r="AI5213" i="11"/>
  <c r="AJ5213" i="11" s="1"/>
  <c r="AH1964" i="11"/>
  <c r="AI1964" i="11"/>
  <c r="AJ1964" i="11" s="1"/>
  <c r="AH1245" i="11"/>
  <c r="AI1245" i="11"/>
  <c r="AJ1245" i="11" s="1"/>
  <c r="AH1364" i="11"/>
  <c r="AI1364" i="11"/>
  <c r="AJ1364" i="11" s="1"/>
  <c r="AH4204" i="11"/>
  <c r="AI4204" i="11"/>
  <c r="AJ4204" i="11" s="1"/>
  <c r="AI5356" i="11"/>
  <c r="AJ5356" i="11" s="1"/>
  <c r="AH5356" i="11"/>
  <c r="AH4577" i="11"/>
  <c r="AI4577" i="11"/>
  <c r="AJ4577" i="11" s="1"/>
  <c r="AH913" i="11"/>
  <c r="AI913" i="11"/>
  <c r="AJ913" i="11" s="1"/>
  <c r="AH1820" i="11"/>
  <c r="AI1820" i="11"/>
  <c r="AJ1820" i="11" s="1"/>
  <c r="AH1761" i="11"/>
  <c r="AI1761" i="11"/>
  <c r="AJ1761" i="11" s="1"/>
  <c r="AI3704" i="11"/>
  <c r="AJ3704" i="11" s="1"/>
  <c r="AH3704" i="11"/>
  <c r="AH389" i="11"/>
  <c r="AI389" i="11"/>
  <c r="AJ389" i="11" s="1"/>
  <c r="AH1740" i="11"/>
  <c r="AI1740" i="11"/>
  <c r="AJ1740" i="11" s="1"/>
  <c r="AH829" i="11"/>
  <c r="AI829" i="11"/>
  <c r="AJ829" i="11" s="1"/>
  <c r="AH1247" i="11"/>
  <c r="AI1247" i="11"/>
  <c r="AJ1247" i="11" s="1"/>
  <c r="AH1753" i="11"/>
  <c r="AI1753" i="11"/>
  <c r="AJ1753" i="11" s="1"/>
  <c r="AH3301" i="11"/>
  <c r="AI3301" i="11"/>
  <c r="AJ3301" i="11" s="1"/>
  <c r="AH4795" i="11"/>
  <c r="AI4795" i="11"/>
  <c r="AJ4795" i="11" s="1"/>
  <c r="AH1578" i="11"/>
  <c r="AI1578" i="11"/>
  <c r="AJ1578" i="11" s="1"/>
  <c r="AH1941" i="11"/>
  <c r="AI1941" i="11"/>
  <c r="AJ1941" i="11" s="1"/>
  <c r="AH2064" i="11"/>
  <c r="AI2064" i="11"/>
  <c r="AJ2064" i="11" s="1"/>
  <c r="AH2534" i="11"/>
  <c r="AI2534" i="11"/>
  <c r="AJ2534" i="11" s="1"/>
  <c r="AH2665" i="11"/>
  <c r="AI2665" i="11"/>
  <c r="AJ2665" i="11" s="1"/>
  <c r="AI4259" i="11"/>
  <c r="AJ4259" i="11" s="1"/>
  <c r="AH4259" i="11"/>
  <c r="AH572" i="11"/>
  <c r="AI572" i="11"/>
  <c r="AJ572" i="11" s="1"/>
  <c r="AH1277" i="11"/>
  <c r="AI1277" i="11"/>
  <c r="AJ1277" i="11" s="1"/>
  <c r="AH3113" i="11"/>
  <c r="AI3113" i="11"/>
  <c r="AJ3113" i="11" s="1"/>
  <c r="AH4533" i="11"/>
  <c r="AI4533" i="11"/>
  <c r="AJ4533" i="11" s="1"/>
  <c r="AH484" i="11"/>
  <c r="AI484" i="11"/>
  <c r="AJ484" i="11" s="1"/>
  <c r="AI2271" i="11"/>
  <c r="AJ2271" i="11" s="1"/>
  <c r="AH2271" i="11"/>
  <c r="AH2932" i="11"/>
  <c r="AI2932" i="11"/>
  <c r="AJ2932" i="11" s="1"/>
  <c r="AH4224" i="11"/>
  <c r="AI4224" i="11"/>
  <c r="AJ4224" i="11" s="1"/>
  <c r="AH5432" i="11"/>
  <c r="AI5432" i="11"/>
  <c r="AJ5432" i="11" s="1"/>
  <c r="AH5619" i="11"/>
  <c r="AI5619" i="11"/>
  <c r="AJ5619" i="11" s="1"/>
  <c r="AH5030" i="11"/>
  <c r="AI5030" i="11"/>
  <c r="AJ5030" i="11" s="1"/>
  <c r="AH3685" i="11"/>
  <c r="AI3685" i="11"/>
  <c r="AJ3685" i="11" s="1"/>
  <c r="AH4009" i="11"/>
  <c r="AI4009" i="11"/>
  <c r="AJ4009" i="11" s="1"/>
  <c r="AH3574" i="11"/>
  <c r="AI3574" i="11"/>
  <c r="AJ3574" i="11" s="1"/>
  <c r="AH2023" i="11"/>
  <c r="AI2023" i="11"/>
  <c r="AJ2023" i="11" s="1"/>
  <c r="AH2433" i="11"/>
  <c r="AI2433" i="11"/>
  <c r="AJ2433" i="11" s="1"/>
  <c r="AH3235" i="11"/>
  <c r="AI3235" i="11"/>
  <c r="AJ3235" i="11" s="1"/>
  <c r="AH4558" i="11"/>
  <c r="AI4558" i="11"/>
  <c r="AJ4558" i="11" s="1"/>
  <c r="AH188" i="11"/>
  <c r="AI188" i="11"/>
  <c r="AJ188" i="11" s="1"/>
  <c r="AH1506" i="11"/>
  <c r="AI1506" i="11"/>
  <c r="AJ1506" i="11" s="1"/>
  <c r="AH3268" i="11"/>
  <c r="AI3268" i="11"/>
  <c r="AJ3268" i="11" s="1"/>
  <c r="AH3241" i="11"/>
  <c r="AI3241" i="11"/>
  <c r="AJ3241" i="11" s="1"/>
  <c r="AH4470" i="11"/>
  <c r="AI4470" i="11"/>
  <c r="AJ4470" i="11" s="1"/>
  <c r="AH1263" i="11"/>
  <c r="AI1263" i="11"/>
  <c r="AJ1263" i="11" s="1"/>
  <c r="AI1829" i="11"/>
  <c r="AJ1829" i="11" s="1"/>
  <c r="AH1829" i="11"/>
  <c r="AH2312" i="11"/>
  <c r="AI2312" i="11"/>
  <c r="AJ2312" i="11" s="1"/>
  <c r="AI2708" i="11"/>
  <c r="AJ2708" i="11" s="1"/>
  <c r="AH2708" i="11"/>
  <c r="AI4478" i="11"/>
  <c r="AJ4478" i="11" s="1"/>
  <c r="AH4478" i="11"/>
  <c r="AH5095" i="11"/>
  <c r="AI5095" i="11"/>
  <c r="AJ5095" i="11" s="1"/>
  <c r="AH117" i="11"/>
  <c r="AI117" i="11"/>
  <c r="AJ117" i="11" s="1"/>
  <c r="AH555" i="11"/>
  <c r="AI555" i="11"/>
  <c r="AJ555" i="11" s="1"/>
  <c r="AH1386" i="11"/>
  <c r="AI1386" i="11"/>
  <c r="AJ1386" i="11" s="1"/>
  <c r="AI1615" i="11"/>
  <c r="AJ1615" i="11" s="1"/>
  <c r="AH1615" i="11"/>
  <c r="AH2364" i="11"/>
  <c r="AI2364" i="11"/>
  <c r="AJ2364" i="11" s="1"/>
  <c r="AI4047" i="11"/>
  <c r="AJ4047" i="11" s="1"/>
  <c r="AH4047" i="11"/>
  <c r="AH4854" i="11"/>
  <c r="AI4854" i="11"/>
  <c r="AJ4854" i="11" s="1"/>
  <c r="AH5142" i="11"/>
  <c r="AI5142" i="11"/>
  <c r="AJ5142" i="11" s="1"/>
  <c r="AI551" i="11"/>
  <c r="AJ551" i="11" s="1"/>
  <c r="AH551" i="11"/>
  <c r="AH788" i="11"/>
  <c r="AI788" i="11"/>
  <c r="AJ788" i="11" s="1"/>
  <c r="AH460" i="11"/>
  <c r="AI460" i="11"/>
  <c r="AJ460" i="11" s="1"/>
  <c r="AH1734" i="11"/>
  <c r="AI1734" i="11"/>
  <c r="AJ1734" i="11" s="1"/>
  <c r="AH184" i="11"/>
  <c r="AI184" i="11"/>
  <c r="AJ184" i="11" s="1"/>
  <c r="AH289" i="11"/>
  <c r="AI289" i="11"/>
  <c r="AJ289" i="11" s="1"/>
  <c r="AH481" i="11"/>
  <c r="AI481" i="11"/>
  <c r="AJ481" i="11" s="1"/>
  <c r="AH826" i="11"/>
  <c r="AI826" i="11"/>
  <c r="AJ826" i="11" s="1"/>
  <c r="AH2204" i="11"/>
  <c r="AI2204" i="11"/>
  <c r="AJ2204" i="11" s="1"/>
  <c r="AH1291" i="11"/>
  <c r="AI1291" i="11"/>
  <c r="AJ1291" i="11" s="1"/>
  <c r="AH1194" i="11"/>
  <c r="AI1194" i="11"/>
  <c r="AJ1194" i="11" s="1"/>
  <c r="AH1987" i="11"/>
  <c r="AI1987" i="11"/>
  <c r="AJ1987" i="11" s="1"/>
  <c r="AI5280" i="11"/>
  <c r="AJ5280" i="11" s="1"/>
  <c r="AH5280" i="11"/>
  <c r="AH5321" i="11"/>
  <c r="AI5321" i="11"/>
  <c r="AJ5321" i="11" s="1"/>
  <c r="AH4233" i="11"/>
  <c r="AI4233" i="11"/>
  <c r="AJ4233" i="11" s="1"/>
  <c r="AH3691" i="11"/>
  <c r="AI3691" i="11"/>
  <c r="AJ3691" i="11" s="1"/>
  <c r="AH1563" i="11"/>
  <c r="AI1563" i="11"/>
  <c r="AJ1563" i="11" s="1"/>
  <c r="AH4118" i="11"/>
  <c r="AI4118" i="11"/>
  <c r="AJ4118" i="11" s="1"/>
  <c r="AH5166" i="11"/>
  <c r="AI5166" i="11"/>
  <c r="AJ5166" i="11" s="1"/>
  <c r="AH2184" i="11"/>
  <c r="AI2184" i="11"/>
  <c r="AJ2184" i="11" s="1"/>
  <c r="AH5174" i="11"/>
  <c r="AI5174" i="11"/>
  <c r="AJ5174" i="11" s="1"/>
  <c r="AH4669" i="11"/>
  <c r="AI4669" i="11"/>
  <c r="AJ4669" i="11" s="1"/>
  <c r="AH967" i="11"/>
  <c r="AI967" i="11"/>
  <c r="AJ967" i="11" s="1"/>
  <c r="AH2037" i="11"/>
  <c r="AI2037" i="11"/>
  <c r="AJ2037" i="11" s="1"/>
  <c r="AH1140" i="11"/>
  <c r="AI1140" i="11"/>
  <c r="AJ1140" i="11" s="1"/>
  <c r="AH2808" i="11"/>
  <c r="AI2808" i="11"/>
  <c r="AJ2808" i="11" s="1"/>
  <c r="AH3594" i="11"/>
  <c r="AI3594" i="11"/>
  <c r="AJ3594" i="11" s="1"/>
  <c r="AI2783" i="11"/>
  <c r="AJ2783" i="11" s="1"/>
  <c r="AH2783" i="11"/>
  <c r="AH3563" i="11"/>
  <c r="AI3563" i="11"/>
  <c r="AJ3563" i="11" s="1"/>
  <c r="AH4092" i="11"/>
  <c r="AI4092" i="11"/>
  <c r="AJ4092" i="11" s="1"/>
  <c r="AI5531" i="11"/>
  <c r="AJ5531" i="11" s="1"/>
  <c r="AH5531" i="11"/>
  <c r="AH5313" i="11"/>
  <c r="AI5313" i="11"/>
  <c r="AJ5313" i="11" s="1"/>
  <c r="AI1841" i="11"/>
  <c r="AJ1841" i="11" s="1"/>
  <c r="AH1841" i="11"/>
  <c r="AI4884" i="11"/>
  <c r="AJ4884" i="11" s="1"/>
  <c r="AH4884" i="11"/>
  <c r="AI5026" i="11"/>
  <c r="AJ5026" i="11" s="1"/>
  <c r="AH5026" i="11"/>
  <c r="AH3475" i="11"/>
  <c r="AI3475" i="11"/>
  <c r="AJ3475" i="11" s="1"/>
  <c r="AH1464" i="11"/>
  <c r="AI1464" i="11"/>
  <c r="AJ1464" i="11" s="1"/>
  <c r="AH3114" i="11"/>
  <c r="AI3114" i="11"/>
  <c r="AJ3114" i="11" s="1"/>
  <c r="AH3553" i="11"/>
  <c r="AI3553" i="11"/>
  <c r="AJ3553" i="11" s="1"/>
  <c r="AH5111" i="11"/>
  <c r="AI5111" i="11"/>
  <c r="AJ5111" i="11" s="1"/>
  <c r="AI2779" i="11"/>
  <c r="AJ2779" i="11" s="1"/>
  <c r="AH2779" i="11"/>
  <c r="AH4900" i="11"/>
  <c r="AI4900" i="11"/>
  <c r="AJ4900" i="11" s="1"/>
  <c r="AH3506" i="11"/>
  <c r="AI3506" i="11"/>
  <c r="AJ3506" i="11" s="1"/>
  <c r="AH4093" i="11"/>
  <c r="AI4093" i="11"/>
  <c r="AJ4093" i="11" s="1"/>
  <c r="AH1501" i="11"/>
  <c r="AI1501" i="11"/>
  <c r="AJ1501" i="11" s="1"/>
  <c r="AH17" i="11"/>
  <c r="AI17" i="11"/>
  <c r="AJ17" i="11" s="1"/>
  <c r="AH3251" i="11"/>
  <c r="AI3251" i="11"/>
  <c r="AJ3251" i="11" s="1"/>
  <c r="AH1836" i="11"/>
  <c r="AI1836" i="11"/>
  <c r="AJ1836" i="11" s="1"/>
  <c r="AH3295" i="11"/>
  <c r="AI3295" i="11"/>
  <c r="AJ3295" i="11" s="1"/>
  <c r="AH3603" i="11"/>
  <c r="AI3603" i="11"/>
  <c r="AJ3603" i="11" s="1"/>
  <c r="AI3614" i="11"/>
  <c r="AJ3614" i="11" s="1"/>
  <c r="AH3614" i="11"/>
  <c r="AI4687" i="11"/>
  <c r="AJ4687" i="11" s="1"/>
  <c r="AH4687" i="11"/>
  <c r="AI3015" i="11"/>
  <c r="AJ3015" i="11" s="1"/>
  <c r="AH3015" i="11"/>
  <c r="AH4531" i="11"/>
  <c r="AI4531" i="11"/>
  <c r="AJ4531" i="11" s="1"/>
  <c r="AH5303" i="11"/>
  <c r="AI5303" i="11"/>
  <c r="AJ5303" i="11" s="1"/>
  <c r="AH37" i="11"/>
  <c r="AI37" i="11"/>
  <c r="AJ37" i="11" s="1"/>
  <c r="AH784" i="11"/>
  <c r="AI784" i="11"/>
  <c r="AJ784" i="11" s="1"/>
  <c r="AH902" i="11"/>
  <c r="AI902" i="11"/>
  <c r="AJ902" i="11" s="1"/>
  <c r="AH2790" i="11"/>
  <c r="AI2790" i="11"/>
  <c r="AJ2790" i="11" s="1"/>
  <c r="AH2096" i="11"/>
  <c r="AI2096" i="11"/>
  <c r="AJ2096" i="11" s="1"/>
  <c r="AH3083" i="11"/>
  <c r="AI3083" i="11"/>
  <c r="AJ3083" i="11" s="1"/>
  <c r="AI3656" i="11"/>
  <c r="AJ3656" i="11" s="1"/>
  <c r="AH3656" i="11"/>
  <c r="AH4858" i="11"/>
  <c r="AI4858" i="11"/>
  <c r="AJ4858" i="11" s="1"/>
  <c r="AH9" i="11"/>
  <c r="AI9" i="11"/>
  <c r="AJ9" i="11" s="1"/>
  <c r="AH1810" i="11"/>
  <c r="AI1810" i="11"/>
  <c r="AJ1810" i="11" s="1"/>
  <c r="AH4862" i="11"/>
  <c r="AI4862" i="11"/>
  <c r="AJ4862" i="11" s="1"/>
  <c r="AI4306" i="11"/>
  <c r="AJ4306" i="11" s="1"/>
  <c r="AH4306" i="11"/>
  <c r="AH4736" i="11"/>
  <c r="AI4736" i="11"/>
  <c r="AJ4736" i="11" s="1"/>
  <c r="AH5563" i="11"/>
  <c r="AI5563" i="11"/>
  <c r="AJ5563" i="11" s="1"/>
  <c r="AH1926" i="11"/>
  <c r="AI1926" i="11"/>
  <c r="AJ1926" i="11" s="1"/>
  <c r="AH5427" i="11"/>
  <c r="AI5427" i="11"/>
  <c r="AJ5427" i="11" s="1"/>
  <c r="AH1646" i="11"/>
  <c r="AI1646" i="11"/>
  <c r="AJ1646" i="11" s="1"/>
  <c r="AH2586" i="11"/>
  <c r="AI2586" i="11"/>
  <c r="AJ2586" i="11" s="1"/>
  <c r="AH5232" i="11"/>
  <c r="AI5232" i="11"/>
  <c r="AJ5232" i="11" s="1"/>
  <c r="AI4805" i="11"/>
  <c r="AJ4805" i="11" s="1"/>
  <c r="AH4805" i="11"/>
  <c r="AI4263" i="11"/>
  <c r="AJ4263" i="11" s="1"/>
  <c r="AH4263" i="11"/>
  <c r="AI4663" i="11"/>
  <c r="AJ4663" i="11" s="1"/>
  <c r="AH4663" i="11"/>
  <c r="AI841" i="11"/>
  <c r="AJ841" i="11" s="1"/>
  <c r="AH841" i="11"/>
</calcChain>
</file>

<file path=xl/sharedStrings.xml><?xml version="1.0" encoding="utf-8"?>
<sst xmlns="http://schemas.openxmlformats.org/spreadsheetml/2006/main" count="81663" uniqueCount="11696">
  <si>
    <t>LocationCode</t>
  </si>
  <si>
    <t>Location</t>
  </si>
  <si>
    <t>RI_Location</t>
  </si>
  <si>
    <t>Zone</t>
  </si>
  <si>
    <t>ClaimTypecode</t>
  </si>
  <si>
    <t>FinalClaimType</t>
  </si>
  <si>
    <t>Row Labels</t>
  </si>
  <si>
    <t>Count of BarcodeNo</t>
  </si>
  <si>
    <t>BreakUp Table</t>
  </si>
  <si>
    <t>UserName</t>
  </si>
  <si>
    <t>Actuals</t>
  </si>
  <si>
    <t>Hour Band</t>
  </si>
  <si>
    <t>AHM</t>
  </si>
  <si>
    <t>Ahmedabad</t>
  </si>
  <si>
    <t>North</t>
  </si>
  <si>
    <t>Cashless</t>
  </si>
  <si>
    <t>CLS</t>
  </si>
  <si>
    <t>Hours</t>
  </si>
  <si>
    <t>BreakUp</t>
  </si>
  <si>
    <t>sudheer.jyothi</t>
  </si>
  <si>
    <t>Branch office</t>
  </si>
  <si>
    <t>BAR</t>
  </si>
  <si>
    <t>Baroda</t>
  </si>
  <si>
    <t>East</t>
  </si>
  <si>
    <t>Domiciliary</t>
  </si>
  <si>
    <t>DOMI</t>
  </si>
  <si>
    <t>Bangalore</t>
  </si>
  <si>
    <t>0-12</t>
  </si>
  <si>
    <t>rohith.kumar</t>
  </si>
  <si>
    <t>0-4</t>
  </si>
  <si>
    <t>BLR BR</t>
  </si>
  <si>
    <t xml:space="preserve">Bangalore - Offline </t>
  </si>
  <si>
    <t>South</t>
  </si>
  <si>
    <t>Reimbursement</t>
  </si>
  <si>
    <t>RI</t>
  </si>
  <si>
    <t>venugopaln</t>
  </si>
  <si>
    <t>CHE</t>
  </si>
  <si>
    <t>Chennai</t>
  </si>
  <si>
    <t>NULL</t>
  </si>
  <si>
    <t>deepa.ramachandran</t>
  </si>
  <si>
    <t>CHE-RSI</t>
  </si>
  <si>
    <t>Chennai - RSI</t>
  </si>
  <si>
    <t>Health Checkup</t>
  </si>
  <si>
    <t>dhanalakshmi.sr</t>
  </si>
  <si>
    <t>COB</t>
  </si>
  <si>
    <t>Coimbatore</t>
  </si>
  <si>
    <t>Dummy</t>
  </si>
  <si>
    <t>Cochin</t>
  </si>
  <si>
    <t>nethravathi.m</t>
  </si>
  <si>
    <t>4-5</t>
  </si>
  <si>
    <t>COC</t>
  </si>
  <si>
    <t>Kochi</t>
  </si>
  <si>
    <t>Blank</t>
  </si>
  <si>
    <t>siranjeevi.gopi</t>
  </si>
  <si>
    <t>5-6</t>
  </si>
  <si>
    <t>DEL</t>
  </si>
  <si>
    <t>Delhi</t>
  </si>
  <si>
    <t>Hosp Benefit</t>
  </si>
  <si>
    <t>vigneshwar.siva</t>
  </si>
  <si>
    <t>6-8</t>
  </si>
  <si>
    <t>HYD</t>
  </si>
  <si>
    <t>Hyderabad</t>
  </si>
  <si>
    <t xml:space="preserve">ReOpen Cashless </t>
  </si>
  <si>
    <t>senthilkumar.k</t>
  </si>
  <si>
    <t>KOL</t>
  </si>
  <si>
    <t>Kolkata</t>
  </si>
  <si>
    <t>HomeCare</t>
  </si>
  <si>
    <t>prashanth.v</t>
  </si>
  <si>
    <t>&gt;8</t>
  </si>
  <si>
    <t>MUM</t>
  </si>
  <si>
    <t>Mumbai</t>
  </si>
  <si>
    <t>naveen.shekar</t>
  </si>
  <si>
    <t>PUN</t>
  </si>
  <si>
    <t>Pune</t>
  </si>
  <si>
    <t>West</t>
  </si>
  <si>
    <t>mohammed.sadh</t>
  </si>
  <si>
    <t>BLR WH</t>
  </si>
  <si>
    <t>Grand Total</t>
  </si>
  <si>
    <t>radha.r</t>
  </si>
  <si>
    <t>bandla.s</t>
  </si>
  <si>
    <t>12-24</t>
  </si>
  <si>
    <t>santhosha.j</t>
  </si>
  <si>
    <t>shabarinath.v</t>
  </si>
  <si>
    <t>b.chinnappa</t>
  </si>
  <si>
    <t>mohd.fazil</t>
  </si>
  <si>
    <t>s.sathyaprakash</t>
  </si>
  <si>
    <t>gagan.nayak</t>
  </si>
  <si>
    <t>mithun.c</t>
  </si>
  <si>
    <t>yogesh.n</t>
  </si>
  <si>
    <t>nazia.fathima</t>
  </si>
  <si>
    <t>puttagowramma.s</t>
  </si>
  <si>
    <t>shilpa.rangaswamy</t>
  </si>
  <si>
    <t>deepa.gopal</t>
  </si>
  <si>
    <t>s.vinodkumar</t>
  </si>
  <si>
    <t>subhendu.chaudhuri</t>
  </si>
  <si>
    <t>suhita.dutta</t>
  </si>
  <si>
    <t>monojit.roy</t>
  </si>
  <si>
    <t>arijit.dutta</t>
  </si>
  <si>
    <t>kashinath.adhikary</t>
  </si>
  <si>
    <t>somnath.samanta</t>
  </si>
  <si>
    <t>shivaji.raghunath</t>
  </si>
  <si>
    <t>suraj.kamble</t>
  </si>
  <si>
    <t>vikas.bhogale</t>
  </si>
  <si>
    <t>vinayak.lingwat</t>
  </si>
  <si>
    <t>shankar.kolekar</t>
  </si>
  <si>
    <t>ankitag</t>
  </si>
  <si>
    <t>shilpap</t>
  </si>
  <si>
    <t>vinayak.ghadi</t>
  </si>
  <si>
    <t>amol.jadhav</t>
  </si>
  <si>
    <t>omkar.bavdane</t>
  </si>
  <si>
    <t>bhavesh.jadhav</t>
  </si>
  <si>
    <t>manoj.hatim</t>
  </si>
  <si>
    <t>prashant.baing</t>
  </si>
  <si>
    <t>mahesh.jangle</t>
  </si>
  <si>
    <t>honnappa.bhandari</t>
  </si>
  <si>
    <t>ajay.gupta</t>
  </si>
  <si>
    <t>sagar.prakash</t>
  </si>
  <si>
    <t>suchita.gavnang</t>
  </si>
  <si>
    <t>ashish.anil</t>
  </si>
  <si>
    <t>amol.ghate</t>
  </si>
  <si>
    <t>sujit.bhekare</t>
  </si>
  <si>
    <t>uday.joshi</t>
  </si>
  <si>
    <t>mahesh.mohite</t>
  </si>
  <si>
    <t>pravin.sane</t>
  </si>
  <si>
    <t>samir.palande</t>
  </si>
  <si>
    <t>nitin.uttam</t>
  </si>
  <si>
    <t>vishal.vasant</t>
  </si>
  <si>
    <t>niraj.gayakwad</t>
  </si>
  <si>
    <t>laxman.shinde</t>
  </si>
  <si>
    <t>sunil.patole</t>
  </si>
  <si>
    <t>pratik.pramod</t>
  </si>
  <si>
    <t>dasuvr</t>
  </si>
  <si>
    <t>pooja.vitkar</t>
  </si>
  <si>
    <t>ravindra.kashyap</t>
  </si>
  <si>
    <t>vishal.gajbhiv</t>
  </si>
  <si>
    <t>avinashdd</t>
  </si>
  <si>
    <t>anita.kedari</t>
  </si>
  <si>
    <t>gopal.singh</t>
  </si>
  <si>
    <t>gopal.ram</t>
  </si>
  <si>
    <t>sonia.thakur</t>
  </si>
  <si>
    <t>amit.kumars</t>
  </si>
  <si>
    <t>sandeep.prakash</t>
  </si>
  <si>
    <t>ramdayaly</t>
  </si>
  <si>
    <t>sandeep.sobran</t>
  </si>
  <si>
    <t>chandan.singh</t>
  </si>
  <si>
    <t>satpal.singh</t>
  </si>
  <si>
    <t>shishu.ranjan</t>
  </si>
  <si>
    <t>shivakumaraln</t>
  </si>
  <si>
    <t>ramya.karkani</t>
  </si>
  <si>
    <t>devasagayam.ruby</t>
  </si>
  <si>
    <t>mantha.ravi</t>
  </si>
  <si>
    <t>K.ashwitha</t>
  </si>
  <si>
    <t>elizabeths2</t>
  </si>
  <si>
    <t>tincy.t</t>
  </si>
  <si>
    <t>madhusudan.v</t>
  </si>
  <si>
    <t>vinoth.mani</t>
  </si>
  <si>
    <t>srinivasan.j</t>
  </si>
  <si>
    <t>hemalatha.l</t>
  </si>
  <si>
    <t>aarthi.anand</t>
  </si>
  <si>
    <t>dhayalan.kuppusamy</t>
  </si>
  <si>
    <t>kowsalya.v</t>
  </si>
  <si>
    <t>ezhilarasan.b</t>
  </si>
  <si>
    <t>parveen.s</t>
  </si>
  <si>
    <t>vijaykumar.parmar</t>
  </si>
  <si>
    <t>aditya.srivastava</t>
  </si>
  <si>
    <t>mishra.anjali</t>
  </si>
  <si>
    <t>Arti.Gandubhai</t>
  </si>
  <si>
    <t>firdosh.motawala</t>
  </si>
  <si>
    <t>monik.jobanputra</t>
  </si>
  <si>
    <t>BarcodeNo</t>
  </si>
  <si>
    <t>CreatedTime</t>
  </si>
  <si>
    <t>ReceivedUsername</t>
  </si>
  <si>
    <t>noofpages</t>
  </si>
  <si>
    <t>BP-Code</t>
  </si>
  <si>
    <t>ClaimType</t>
  </si>
  <si>
    <t>BatchNumber</t>
  </si>
  <si>
    <t>NewTime</t>
  </si>
  <si>
    <t>BatchTime</t>
  </si>
  <si>
    <t>BatchDate</t>
  </si>
  <si>
    <t>BatchLocation</t>
  </si>
  <si>
    <t>Username</t>
  </si>
  <si>
    <t>InsurerType</t>
  </si>
  <si>
    <t>FTP Attachment Time</t>
  </si>
  <si>
    <t>FTPDate</t>
  </si>
  <si>
    <t>Status</t>
  </si>
  <si>
    <t>PageCount</t>
  </si>
  <si>
    <t>Vendor</t>
  </si>
  <si>
    <t>Priority</t>
  </si>
  <si>
    <t>Today</t>
  </si>
  <si>
    <t>FinalClaimtype</t>
  </si>
  <si>
    <t>Hour</t>
  </si>
  <si>
    <t>ReceivedIn</t>
  </si>
  <si>
    <t>TargetEndTime</t>
  </si>
  <si>
    <t>SentDate</t>
  </si>
  <si>
    <t>WorkingDay</t>
  </si>
  <si>
    <t>TATTarget</t>
  </si>
  <si>
    <t>FinalTargetEndTime</t>
  </si>
  <si>
    <t>DayBeginTime</t>
  </si>
  <si>
    <t>DayEndTime</t>
  </si>
  <si>
    <t>NextWorkingDayBeginningtime</t>
  </si>
  <si>
    <t>TAT</t>
  </si>
  <si>
    <t>Claim_Location</t>
  </si>
  <si>
    <t>BOR01219089</t>
  </si>
  <si>
    <t>sheetal.vithoba</t>
  </si>
  <si>
    <t>BOR01219089-1066</t>
  </si>
  <si>
    <t>BARODA</t>
  </si>
  <si>
    <t>Public</t>
  </si>
  <si>
    <t>Pending</t>
  </si>
  <si>
    <t>Softage</t>
  </si>
  <si>
    <t>High</t>
  </si>
  <si>
    <t>XAP28365451</t>
  </si>
  <si>
    <t>mohammed.bakhar</t>
  </si>
  <si>
    <t>XAP28365451-651</t>
  </si>
  <si>
    <t>Bangalore - Office</t>
  </si>
  <si>
    <t>syed.shariq</t>
  </si>
  <si>
    <t>Private</t>
  </si>
  <si>
    <t>Replica</t>
  </si>
  <si>
    <t>HIGH</t>
  </si>
  <si>
    <t>BLR01942064</t>
  </si>
  <si>
    <t>chandankumar.tk</t>
  </si>
  <si>
    <t>BLR01942064-1589</t>
  </si>
  <si>
    <t>KOL01209398</t>
  </si>
  <si>
    <t>Subhendu.Chaudhuri</t>
  </si>
  <si>
    <t>KOL01209398-856</t>
  </si>
  <si>
    <t>Kolkata - Branch Office</t>
  </si>
  <si>
    <t>Swarup.Chowdhury</t>
  </si>
  <si>
    <t>XAP28279013</t>
  </si>
  <si>
    <t>chillara.jagadeesh</t>
  </si>
  <si>
    <t>XAP28279013-460</t>
  </si>
  <si>
    <t>XAP28171359</t>
  </si>
  <si>
    <t>niyamathulla.a</t>
  </si>
  <si>
    <t>XAP28171359-1437</t>
  </si>
  <si>
    <t>XAP28346748</t>
  </si>
  <si>
    <t>XAP28346748-1422</t>
  </si>
  <si>
    <t>XAP28320672</t>
  </si>
  <si>
    <t>tallam.krishna</t>
  </si>
  <si>
    <t>XAP28320672-835</t>
  </si>
  <si>
    <t>Success</t>
  </si>
  <si>
    <t>XAP28321584</t>
  </si>
  <si>
    <t>XAP28321584-959</t>
  </si>
  <si>
    <t>BLR01924493</t>
  </si>
  <si>
    <t>BLR01924493-1365</t>
  </si>
  <si>
    <t>XAP28348987</t>
  </si>
  <si>
    <t>krupasindhu.muduli</t>
  </si>
  <si>
    <t>XAP28348987-467</t>
  </si>
  <si>
    <t>XAP28293246</t>
  </si>
  <si>
    <t>XAP28293246-1684</t>
  </si>
  <si>
    <t>XAP28353211</t>
  </si>
  <si>
    <t>XAP28353211-855</t>
  </si>
  <si>
    <t>Coimbatore - Ware House</t>
  </si>
  <si>
    <t>karuppaiah.e</t>
  </si>
  <si>
    <t>XAP28315126</t>
  </si>
  <si>
    <t>devika.anand</t>
  </si>
  <si>
    <t>XAP28315126-1331</t>
  </si>
  <si>
    <t>PUN01294209</t>
  </si>
  <si>
    <t>Dhanashree.Vikas</t>
  </si>
  <si>
    <t>PUN01294209-802</t>
  </si>
  <si>
    <t>Pune - Branch Office</t>
  </si>
  <si>
    <t>PUN01294208</t>
  </si>
  <si>
    <t>PUN01294208-165</t>
  </si>
  <si>
    <t>MUM01609281</t>
  </si>
  <si>
    <t>archana.kamble</t>
  </si>
  <si>
    <t>MUM01609281-1077</t>
  </si>
  <si>
    <t>Mumbai - Branch Office</t>
  </si>
  <si>
    <t>XAP28081991</t>
  </si>
  <si>
    <t>jyothi.a</t>
  </si>
  <si>
    <t>XAP28081991-656</t>
  </si>
  <si>
    <t>XAP28381911</t>
  </si>
  <si>
    <t>lavanya.ck</t>
  </si>
  <si>
    <t>XAP28381911-763</t>
  </si>
  <si>
    <t>MUM01608659</t>
  </si>
  <si>
    <t>MUM01608659-1220</t>
  </si>
  <si>
    <t>MUM01597667</t>
  </si>
  <si>
    <t>MUM01597667-1828</t>
  </si>
  <si>
    <t>PUN01294204</t>
  </si>
  <si>
    <t>PUN01294204-1033</t>
  </si>
  <si>
    <t>PUN01294224</t>
  </si>
  <si>
    <t>PUN01294224-1588</t>
  </si>
  <si>
    <t>LOW</t>
  </si>
  <si>
    <t>BLR01842373</t>
  </si>
  <si>
    <t>umadevi.patil</t>
  </si>
  <si>
    <t>BLR01842373-1115</t>
  </si>
  <si>
    <t>madhusoothanan.vs</t>
  </si>
  <si>
    <t>PUN01294199</t>
  </si>
  <si>
    <t>PUN01294199-577</t>
  </si>
  <si>
    <t>PUN01256883</t>
  </si>
  <si>
    <t>avinash.dorge</t>
  </si>
  <si>
    <t>PUN01256883-1877</t>
  </si>
  <si>
    <t>PUN01294211</t>
  </si>
  <si>
    <t>PUN01294211-1446</t>
  </si>
  <si>
    <t>PUN01256879</t>
  </si>
  <si>
    <t>PUN01256879-905</t>
  </si>
  <si>
    <t>PUN01294205</t>
  </si>
  <si>
    <t>PUN01294205-1052</t>
  </si>
  <si>
    <t>PUN01294223</t>
  </si>
  <si>
    <t>PUN01294223-122</t>
  </si>
  <si>
    <t>BLR01925860</t>
  </si>
  <si>
    <t>BLR01925860-903</t>
  </si>
  <si>
    <t>XAP28329330</t>
  </si>
  <si>
    <t>harshitha.b</t>
  </si>
  <si>
    <t>XAP28329330-319</t>
  </si>
  <si>
    <t>MCH00177950</t>
  </si>
  <si>
    <t>Dabir Mihir</t>
  </si>
  <si>
    <t>MCH00177950-1303</t>
  </si>
  <si>
    <t>MCH00177949</t>
  </si>
  <si>
    <t>MCH00177949-378</t>
  </si>
  <si>
    <t>COM01110690</t>
  </si>
  <si>
    <t>COM01110690-255</t>
  </si>
  <si>
    <t>MUM01603893</t>
  </si>
  <si>
    <t>MUM01603893-262</t>
  </si>
  <si>
    <t>HYD01177461</t>
  </si>
  <si>
    <t>kolakaluri.devi</t>
  </si>
  <si>
    <t>HYD01177461-1702</t>
  </si>
  <si>
    <t>Hyderabad - Branch Office</t>
  </si>
  <si>
    <t>irusumalla.sridevi</t>
  </si>
  <si>
    <t>Z0010954433</t>
  </si>
  <si>
    <t>kavya.r</t>
  </si>
  <si>
    <t>Z0010954433-1098</t>
  </si>
  <si>
    <t>XAP28344369</t>
  </si>
  <si>
    <t>XAP28344369-650</t>
  </si>
  <si>
    <t>Z0010902874</t>
  </si>
  <si>
    <t>Z0010902874-1239</t>
  </si>
  <si>
    <t>DEL01195673</t>
  </si>
  <si>
    <t>shamshad.ahmed</t>
  </si>
  <si>
    <t>DEL01195673-1324</t>
  </si>
  <si>
    <t>Delhi - Branch Office</t>
  </si>
  <si>
    <t>MUM01609273</t>
  </si>
  <si>
    <t>MUM01609273-1226</t>
  </si>
  <si>
    <t>XAP28179544</t>
  </si>
  <si>
    <t>shery.binu</t>
  </si>
  <si>
    <t>XAP28179544-1232</t>
  </si>
  <si>
    <t>XAP28373859</t>
  </si>
  <si>
    <t>XAP28373859-1590</t>
  </si>
  <si>
    <t>XAP28330997</t>
  </si>
  <si>
    <t>XAP28330997-1720</t>
  </si>
  <si>
    <t>MUM01606530</t>
  </si>
  <si>
    <t>MUM01606530-1407</t>
  </si>
  <si>
    <t>MUM01603888</t>
  </si>
  <si>
    <t>MUM01603888-1107</t>
  </si>
  <si>
    <t>MUM01603887</t>
  </si>
  <si>
    <t>MUM01603887-872</t>
  </si>
  <si>
    <t>MUM01609322</t>
  </si>
  <si>
    <t>MUM01609322-93</t>
  </si>
  <si>
    <t>MUM01605167</t>
  </si>
  <si>
    <t>meena.kadam</t>
  </si>
  <si>
    <t>MUM01605167-1516</t>
  </si>
  <si>
    <t>DEL01158539</t>
  </si>
  <si>
    <t>davendra.kumar</t>
  </si>
  <si>
    <t>DEL01158539-127</t>
  </si>
  <si>
    <t>MUM01605144</t>
  </si>
  <si>
    <t>MUM01605144-663</t>
  </si>
  <si>
    <t>MUM01611062</t>
  </si>
  <si>
    <t>sagar.pawar</t>
  </si>
  <si>
    <t>MUM01611062-755</t>
  </si>
  <si>
    <t>XAP28333981</t>
  </si>
  <si>
    <t>XAP28333981-1841</t>
  </si>
  <si>
    <t>MUM01599813</t>
  </si>
  <si>
    <t>MUM01599813-1571</t>
  </si>
  <si>
    <t>MUM01599814</t>
  </si>
  <si>
    <t>MUM01599814-956</t>
  </si>
  <si>
    <t>MUM01599815</t>
  </si>
  <si>
    <t>MUM01599815-851</t>
  </si>
  <si>
    <t>BLR01842378</t>
  </si>
  <si>
    <t>tabassum.begum</t>
  </si>
  <si>
    <t>BLR01842378-1749</t>
  </si>
  <si>
    <t>BLR01942068</t>
  </si>
  <si>
    <t>BLR01942068-436</t>
  </si>
  <si>
    <t>MUM01599812</t>
  </si>
  <si>
    <t>MUM01599812-1561</t>
  </si>
  <si>
    <t>Z0010859254</t>
  </si>
  <si>
    <t>Z0010859254-1559</t>
  </si>
  <si>
    <t>XAP28263747</t>
  </si>
  <si>
    <t>nagendra.c</t>
  </si>
  <si>
    <t>XAP28263747-1639</t>
  </si>
  <si>
    <t>XAP28220183</t>
  </si>
  <si>
    <t>XAP28220183-1695</t>
  </si>
  <si>
    <t>XAP28318140</t>
  </si>
  <si>
    <t>sivaraju.nagaraju</t>
  </si>
  <si>
    <t>XAP28318140-457</t>
  </si>
  <si>
    <t>DEL01158492</t>
  </si>
  <si>
    <t>DEL01158492-394</t>
  </si>
  <si>
    <t>DEL01195645</t>
  </si>
  <si>
    <t>DEL01195645-70</t>
  </si>
  <si>
    <t>DEL01158515</t>
  </si>
  <si>
    <t>DEL01158515-1474</t>
  </si>
  <si>
    <t>XAP28348989</t>
  </si>
  <si>
    <t>XAP28348989-1269</t>
  </si>
  <si>
    <t>DEL01195672</t>
  </si>
  <si>
    <t>DEL01195672-546</t>
  </si>
  <si>
    <t>DEL01195692</t>
  </si>
  <si>
    <t>DEL01195692-877</t>
  </si>
  <si>
    <t>DEL01158504</t>
  </si>
  <si>
    <t>DEL01158504-1489</t>
  </si>
  <si>
    <t>DEL01158513</t>
  </si>
  <si>
    <t>DEL01158513-1980</t>
  </si>
  <si>
    <t>COC01138343</t>
  </si>
  <si>
    <t>COC01138343-1776</t>
  </si>
  <si>
    <t>Cochin - Branch Office</t>
  </si>
  <si>
    <t>DEL01195675</t>
  </si>
  <si>
    <t>DEL01195675-1382</t>
  </si>
  <si>
    <t>MCH00142247</t>
  </si>
  <si>
    <t>Sonia.Thakur</t>
  </si>
  <si>
    <t>MCH00142247-1050</t>
  </si>
  <si>
    <t>XAP28348310</t>
  </si>
  <si>
    <t>bhaskar.p</t>
  </si>
  <si>
    <t>XAP28348310-1116</t>
  </si>
  <si>
    <t>KOL01210002</t>
  </si>
  <si>
    <t>Somnath.Samanta</t>
  </si>
  <si>
    <t>KOL01210002-307</t>
  </si>
  <si>
    <t>MCH00142249</t>
  </si>
  <si>
    <t>MCH00142249-1997</t>
  </si>
  <si>
    <t>MCH000118706</t>
  </si>
  <si>
    <t>Vishnu.Madhav1</t>
  </si>
  <si>
    <t>MCH000118706-1589</t>
  </si>
  <si>
    <t>vinod.m</t>
  </si>
  <si>
    <t>XAP28232261</t>
  </si>
  <si>
    <t>XAP28232261-145</t>
  </si>
  <si>
    <t>XAP28378659</t>
  </si>
  <si>
    <t>sunil.v</t>
  </si>
  <si>
    <t>XAP28378659-831</t>
  </si>
  <si>
    <t>Z0010844008</t>
  </si>
  <si>
    <t>bharani.b</t>
  </si>
  <si>
    <t>Z0010844008-1055</t>
  </si>
  <si>
    <t>BLR01956917</t>
  </si>
  <si>
    <t>BLR01956917-1531</t>
  </si>
  <si>
    <t>Bangalore - KIOSK IBC</t>
  </si>
  <si>
    <t>BLR01956918</t>
  </si>
  <si>
    <t>BLR01956918-1335</t>
  </si>
  <si>
    <t>XAP28366768</t>
  </si>
  <si>
    <t>XAP28366768-1062</t>
  </si>
  <si>
    <t>MUM01606531</t>
  </si>
  <si>
    <t>MUM01606531-328</t>
  </si>
  <si>
    <t>XAP28320869</t>
  </si>
  <si>
    <t>XAP28320869-1109</t>
  </si>
  <si>
    <t>AHM01144662</t>
  </si>
  <si>
    <t>solanki.vp</t>
  </si>
  <si>
    <t>AHM01144662-1644</t>
  </si>
  <si>
    <t>Ahmedabad - Branch Office</t>
  </si>
  <si>
    <t>MUM01605212</t>
  </si>
  <si>
    <t>MUM01605212-1438</t>
  </si>
  <si>
    <t>MUM01608644</t>
  </si>
  <si>
    <t>MUM01608644-985</t>
  </si>
  <si>
    <t>AHM01128618</t>
  </si>
  <si>
    <t>radadiya.mayurbhai</t>
  </si>
  <si>
    <t>AHM01128618-819</t>
  </si>
  <si>
    <t>MUM01599790</t>
  </si>
  <si>
    <t>MUM01599790-330</t>
  </si>
  <si>
    <t>MCH00092672</t>
  </si>
  <si>
    <t>MCH00092672-959</t>
  </si>
  <si>
    <t>CHE01214447</t>
  </si>
  <si>
    <t>priyanka.js</t>
  </si>
  <si>
    <t>CHE01214447-1528</t>
  </si>
  <si>
    <t>Chennai - Branch Office</t>
  </si>
  <si>
    <t>MUM01597645</t>
  </si>
  <si>
    <t>MUM01597645-216</t>
  </si>
  <si>
    <t>MUM01599791</t>
  </si>
  <si>
    <t>MUM01599791-1055</t>
  </si>
  <si>
    <t>MUM01599802</t>
  </si>
  <si>
    <t>MUM01599802-1605</t>
  </si>
  <si>
    <t>BLR01842695</t>
  </si>
  <si>
    <t>preetham.m</t>
  </si>
  <si>
    <t>BLR01842695-330</t>
  </si>
  <si>
    <t>XAP28258752</t>
  </si>
  <si>
    <t>XAP28258752-1981</t>
  </si>
  <si>
    <t>AHM01128613</t>
  </si>
  <si>
    <t>AHM01128613-347</t>
  </si>
  <si>
    <t>XAP28358033</t>
  </si>
  <si>
    <t>kollannagari.lakshmi</t>
  </si>
  <si>
    <t>XAP28358033-650</t>
  </si>
  <si>
    <t>BLR01924477</t>
  </si>
  <si>
    <t>BLR01924477-1476</t>
  </si>
  <si>
    <t>KOL01173221</t>
  </si>
  <si>
    <t>rahulkumar.verma</t>
  </si>
  <si>
    <t>KOL01173221-1830</t>
  </si>
  <si>
    <t>AHM01146094</t>
  </si>
  <si>
    <t>AHM01146094-683</t>
  </si>
  <si>
    <t>XAP28326725</t>
  </si>
  <si>
    <t>XAP28326725-348</t>
  </si>
  <si>
    <t>XAP28348513</t>
  </si>
  <si>
    <t>XAP28348513-1063</t>
  </si>
  <si>
    <t>XAP28206103</t>
  </si>
  <si>
    <t>XAP28206103-1168</t>
  </si>
  <si>
    <t>BLR01842341</t>
  </si>
  <si>
    <t>BLR01842341-1989</t>
  </si>
  <si>
    <t>MUM01603938</t>
  </si>
  <si>
    <t>MUM01603938-1685</t>
  </si>
  <si>
    <t>DEL01195674</t>
  </si>
  <si>
    <t>DEL01195674-1975</t>
  </si>
  <si>
    <t>DEL00392782</t>
  </si>
  <si>
    <t>DEL00392782-1883</t>
  </si>
  <si>
    <t>XAP28317120</t>
  </si>
  <si>
    <t>XAP28317120-1028</t>
  </si>
  <si>
    <t>AHM01128619</t>
  </si>
  <si>
    <t>AHM01128619-1563</t>
  </si>
  <si>
    <t>MUM01597637</t>
  </si>
  <si>
    <t>MUM01597637-1531</t>
  </si>
  <si>
    <t>CHE01215079</t>
  </si>
  <si>
    <t>logesh.sasi</t>
  </si>
  <si>
    <t>CHE01215079-214</t>
  </si>
  <si>
    <t>CHE01215087</t>
  </si>
  <si>
    <t>CHE01215087-148</t>
  </si>
  <si>
    <t>MUM01603916</t>
  </si>
  <si>
    <t>MUM01603916-1549</t>
  </si>
  <si>
    <t>MUM01605155</t>
  </si>
  <si>
    <t>MUM01605155-247</t>
  </si>
  <si>
    <t>XAP28316210</t>
  </si>
  <si>
    <t>deepika.s</t>
  </si>
  <si>
    <t>XAP28316210-420</t>
  </si>
  <si>
    <t>XAP28329730</t>
  </si>
  <si>
    <t>XAP28329730-1169</t>
  </si>
  <si>
    <t>AHM01128800</t>
  </si>
  <si>
    <t>Firdosh.Motawala</t>
  </si>
  <si>
    <t>AHM01128800-1543</t>
  </si>
  <si>
    <t>MUM01599795</t>
  </si>
  <si>
    <t>MUM01599795-1496</t>
  </si>
  <si>
    <t>MCH00177955</t>
  </si>
  <si>
    <t>MCH00177955-1340</t>
  </si>
  <si>
    <t>MCH000118707</t>
  </si>
  <si>
    <t>MCH000118707-259</t>
  </si>
  <si>
    <t>BLR01843035</t>
  </si>
  <si>
    <t>BLR01843035-1605</t>
  </si>
  <si>
    <t>MUM01609274</t>
  </si>
  <si>
    <t>MUM01609274-1351</t>
  </si>
  <si>
    <t>AHM01128617</t>
  </si>
  <si>
    <t>AHM01128617-983</t>
  </si>
  <si>
    <t>MUM01603886</t>
  </si>
  <si>
    <t>MUM01603886-1650</t>
  </si>
  <si>
    <t>COC01138474</t>
  </si>
  <si>
    <t>elizabeth.sherry</t>
  </si>
  <si>
    <t>COC01138474-517</t>
  </si>
  <si>
    <t>COC01138380</t>
  </si>
  <si>
    <t>COC01138380-1538</t>
  </si>
  <si>
    <t>MUM01603940</t>
  </si>
  <si>
    <t>MUM01603940-418</t>
  </si>
  <si>
    <t>COC00209982</t>
  </si>
  <si>
    <t>simi.rajesh</t>
  </si>
  <si>
    <t>COC00209982-1130</t>
  </si>
  <si>
    <t>AHM01144658</t>
  </si>
  <si>
    <t>AHM01144658-613</t>
  </si>
  <si>
    <t>HYD01174017</t>
  </si>
  <si>
    <t>HYD01174017-91</t>
  </si>
  <si>
    <t>HYD01179973</t>
  </si>
  <si>
    <t>HYD01179973-397</t>
  </si>
  <si>
    <t>COC01138383</t>
  </si>
  <si>
    <t>COC01138383-612</t>
  </si>
  <si>
    <t>MUM01609332</t>
  </si>
  <si>
    <t>MUM01609332-719</t>
  </si>
  <si>
    <t>PUN01256880</t>
  </si>
  <si>
    <t>PUN01256880-618</t>
  </si>
  <si>
    <t>XAP28227916</t>
  </si>
  <si>
    <t>XAP28227916-1238</t>
  </si>
  <si>
    <t>DEL01195660</t>
  </si>
  <si>
    <t>DEL01195660-1756</t>
  </si>
  <si>
    <t>MUM01608648</t>
  </si>
  <si>
    <t>MUM01608648-1917</t>
  </si>
  <si>
    <t>MCH00092667</t>
  </si>
  <si>
    <t>MCH00092667-1787</t>
  </si>
  <si>
    <t>BLR01843017</t>
  </si>
  <si>
    <t>shashikala.rangappa</t>
  </si>
  <si>
    <t>BLR01843017-1071</t>
  </si>
  <si>
    <t>MUM01599776</t>
  </si>
  <si>
    <t>MUM01599776-182</t>
  </si>
  <si>
    <t>DEL01195649</t>
  </si>
  <si>
    <t>DEL01195649-1771</t>
  </si>
  <si>
    <t>BLR01925585</t>
  </si>
  <si>
    <t>BLR01925585-936</t>
  </si>
  <si>
    <t>XAP28347723</t>
  </si>
  <si>
    <t>XAP28347723-1192</t>
  </si>
  <si>
    <t>XAP28372801</t>
  </si>
  <si>
    <t>XAP28372801-1360</t>
  </si>
  <si>
    <t>MUM01608658</t>
  </si>
  <si>
    <t>MUM01608658-819</t>
  </si>
  <si>
    <t>MUM01606525</t>
  </si>
  <si>
    <t>MUM01606525-458</t>
  </si>
  <si>
    <t>MUM01606526</t>
  </si>
  <si>
    <t>MUM01606526-842</t>
  </si>
  <si>
    <t>MUM01606527</t>
  </si>
  <si>
    <t>MUM01606527-1001</t>
  </si>
  <si>
    <t>XAP28245551</t>
  </si>
  <si>
    <t>XAP28245551-509</t>
  </si>
  <si>
    <t>MUM01609263</t>
  </si>
  <si>
    <t>MUM01609263-1927</t>
  </si>
  <si>
    <t>XAP28342381</t>
  </si>
  <si>
    <t>ganti.govardhana</t>
  </si>
  <si>
    <t>XAP28342381-485</t>
  </si>
  <si>
    <t>XAP28336831</t>
  </si>
  <si>
    <t>v.kumar</t>
  </si>
  <si>
    <t>XAP28336831-872</t>
  </si>
  <si>
    <t>XAP28368038</t>
  </si>
  <si>
    <t>XAP28368038-1505</t>
  </si>
  <si>
    <t>XAP28380895</t>
  </si>
  <si>
    <t>XAP28380895-1763</t>
  </si>
  <si>
    <t>XAP28338332</t>
  </si>
  <si>
    <t>XAP28338332-980</t>
  </si>
  <si>
    <t>XAP28357180</t>
  </si>
  <si>
    <t>XAP28357180-131</t>
  </si>
  <si>
    <t>DEL01158491</t>
  </si>
  <si>
    <t>DEL01158491-551</t>
  </si>
  <si>
    <t>BLR01842436</t>
  </si>
  <si>
    <t>sudeep.nagaraj</t>
  </si>
  <si>
    <t>BLR01842436-492</t>
  </si>
  <si>
    <t>MUM01606511</t>
  </si>
  <si>
    <t>MUM01606511-1701</t>
  </si>
  <si>
    <t>MUM01606512</t>
  </si>
  <si>
    <t>MUM01606512-318</t>
  </si>
  <si>
    <t>MUM01606513</t>
  </si>
  <si>
    <t>MUM01606513-731</t>
  </si>
  <si>
    <t>MUM01603895</t>
  </si>
  <si>
    <t>MUM01603895-643</t>
  </si>
  <si>
    <t>DEL01161547</t>
  </si>
  <si>
    <t>ziaur.rehman</t>
  </si>
  <si>
    <t>DEL01161547-1449</t>
  </si>
  <si>
    <t>DEL01195652</t>
  </si>
  <si>
    <t>DEL01195652-141</t>
  </si>
  <si>
    <t>MUM01603897</t>
  </si>
  <si>
    <t>MUM01603897-833</t>
  </si>
  <si>
    <t>MUM01603898</t>
  </si>
  <si>
    <t>MUM01603898-610</t>
  </si>
  <si>
    <t>MUM01603899</t>
  </si>
  <si>
    <t>MUM01603899-168</t>
  </si>
  <si>
    <t>MUM01605128</t>
  </si>
  <si>
    <t>MUM01605128-70</t>
  </si>
  <si>
    <t>MUM01605129</t>
  </si>
  <si>
    <t>MUM01605129-1710</t>
  </si>
  <si>
    <t>MUM01605130</t>
  </si>
  <si>
    <t>MUM01605130-1197</t>
  </si>
  <si>
    <t>Z0010985766</t>
  </si>
  <si>
    <t>Z0010985766-785</t>
  </si>
  <si>
    <t>MUM01605134</t>
  </si>
  <si>
    <t>MUM01605134-1089</t>
  </si>
  <si>
    <t>XAP28327638</t>
  </si>
  <si>
    <t>XAP28327638-905</t>
  </si>
  <si>
    <t>MUM01603896</t>
  </si>
  <si>
    <t>MUM01603896-575</t>
  </si>
  <si>
    <t>MUM01605136</t>
  </si>
  <si>
    <t>MUM01605136-1696</t>
  </si>
  <si>
    <t>MUM01599783</t>
  </si>
  <si>
    <t>MUM01599783-123</t>
  </si>
  <si>
    <t>MUM01597624</t>
  </si>
  <si>
    <t>MUM01597624-1806</t>
  </si>
  <si>
    <t>MUM01597625</t>
  </si>
  <si>
    <t>MUM01597625-1151</t>
  </si>
  <si>
    <t>MUM01597626</t>
  </si>
  <si>
    <t>MUM01597626-284</t>
  </si>
  <si>
    <t>MUM01609286</t>
  </si>
  <si>
    <t>MUM01609286-838</t>
  </si>
  <si>
    <t>MUM01609287</t>
  </si>
  <si>
    <t>MUM01609287-479</t>
  </si>
  <si>
    <t>MUM01599780</t>
  </si>
  <si>
    <t>MUM01599780-1784</t>
  </si>
  <si>
    <t>MUM01597627</t>
  </si>
  <si>
    <t>MUM01597627-622</t>
  </si>
  <si>
    <t>MUM01599781</t>
  </si>
  <si>
    <t>MUM01599781-716</t>
  </si>
  <si>
    <t>MUM01599782</t>
  </si>
  <si>
    <t>MUM01599782-444</t>
  </si>
  <si>
    <t>BLR01942067</t>
  </si>
  <si>
    <t>BLR01942067-1090</t>
  </si>
  <si>
    <t>XAP28372747</t>
  </si>
  <si>
    <t>XAP28372747-838</t>
  </si>
  <si>
    <t>MUM01605132</t>
  </si>
  <si>
    <t>MUM01605132-1523</t>
  </si>
  <si>
    <t>MUM01605133</t>
  </si>
  <si>
    <t>MUM01605133-1207</t>
  </si>
  <si>
    <t>MUM01605135</t>
  </si>
  <si>
    <t>MUM01605135-203</t>
  </si>
  <si>
    <t>MUM01609289</t>
  </si>
  <si>
    <t>MUM01609289-1608</t>
  </si>
  <si>
    <t>MUM01597623</t>
  </si>
  <si>
    <t>MUM01597623-1440</t>
  </si>
  <si>
    <t>MUM01605131</t>
  </si>
  <si>
    <t>MUM01605131-144</t>
  </si>
  <si>
    <t>MUM01599786</t>
  </si>
  <si>
    <t>MUM01599786-805</t>
  </si>
  <si>
    <t>MUM01609290</t>
  </si>
  <si>
    <t>MUM01609290-1275</t>
  </si>
  <si>
    <t>MUM01609291</t>
  </si>
  <si>
    <t>MUM01609291-311</t>
  </si>
  <si>
    <t>XAP28315549</t>
  </si>
  <si>
    <t>XAP28315549-1993</t>
  </si>
  <si>
    <t>MUM01606514</t>
  </si>
  <si>
    <t>MUM01606514-1799</t>
  </si>
  <si>
    <t>MUM01603946</t>
  </si>
  <si>
    <t>MUM01603946-597</t>
  </si>
  <si>
    <t>PUN01294191</t>
  </si>
  <si>
    <t>prajakta.jadhav</t>
  </si>
  <si>
    <t>PUN01294191-601</t>
  </si>
  <si>
    <t>AHM01144659</t>
  </si>
  <si>
    <t>AHM01144659-235</t>
  </si>
  <si>
    <t>BLR01842971</t>
  </si>
  <si>
    <t>BLR01842971-1537</t>
  </si>
  <si>
    <t>BLR01842974</t>
  </si>
  <si>
    <t>BLR01842974-1691</t>
  </si>
  <si>
    <t>BLR01842978</t>
  </si>
  <si>
    <t>BLR01842978-1959</t>
  </si>
  <si>
    <t>BLR01842973</t>
  </si>
  <si>
    <t>BLR01842973-855</t>
  </si>
  <si>
    <t>BLR01842972</t>
  </si>
  <si>
    <t>BLR01842972-590</t>
  </si>
  <si>
    <t>BLR01842975</t>
  </si>
  <si>
    <t>BLR01842975-521</t>
  </si>
  <si>
    <t>BLR01842985</t>
  </si>
  <si>
    <t>BLR01842985-1865</t>
  </si>
  <si>
    <t>BLR01842970</t>
  </si>
  <si>
    <t>BLR01842970-1102</t>
  </si>
  <si>
    <t>BLR01842981</t>
  </si>
  <si>
    <t>BLR01842981-437</t>
  </si>
  <si>
    <t>BLR01842984</t>
  </si>
  <si>
    <t>BLR01842984-1257</t>
  </si>
  <si>
    <t>BLR01842980</t>
  </si>
  <si>
    <t>BLR01842980-426</t>
  </si>
  <si>
    <t>BLR01842979</t>
  </si>
  <si>
    <t>BLR01842979-785</t>
  </si>
  <si>
    <t>BLR01842983</t>
  </si>
  <si>
    <t>BLR01842983-1982</t>
  </si>
  <si>
    <t>BLR01842982</t>
  </si>
  <si>
    <t>BLR01842982-600</t>
  </si>
  <si>
    <t>KOL01209868</t>
  </si>
  <si>
    <t>KOL01209868-468</t>
  </si>
  <si>
    <t>XAP28271280</t>
  </si>
  <si>
    <t>XAP28271280-546</t>
  </si>
  <si>
    <t>XAP28332789</t>
  </si>
  <si>
    <t>teja.s</t>
  </si>
  <si>
    <t>XAP28332789-1864</t>
  </si>
  <si>
    <t>KOL01209852</t>
  </si>
  <si>
    <t>KOL01209852-891</t>
  </si>
  <si>
    <t>XAP28351344</t>
  </si>
  <si>
    <t>XAP28351344-1878</t>
  </si>
  <si>
    <t>XAP28298549</t>
  </si>
  <si>
    <t>XAP28298549-635</t>
  </si>
  <si>
    <t>MCH00177957</t>
  </si>
  <si>
    <t>MCH00177957-1555</t>
  </si>
  <si>
    <t>XAP28317471</t>
  </si>
  <si>
    <t>XAP28317471-315</t>
  </si>
  <si>
    <t>HYD01177481</t>
  </si>
  <si>
    <t>HYD01177481-1926</t>
  </si>
  <si>
    <t>BLR01942518</t>
  </si>
  <si>
    <t>BLR01942518-858</t>
  </si>
  <si>
    <t>CHE01215314</t>
  </si>
  <si>
    <t>w.raj</t>
  </si>
  <si>
    <t>CHE01215314-1653</t>
  </si>
  <si>
    <t>XAP28351478</t>
  </si>
  <si>
    <t>XAP28351478-1563</t>
  </si>
  <si>
    <t>BLR01949139</t>
  </si>
  <si>
    <t>BLR01949139-388</t>
  </si>
  <si>
    <t>simran.ilyas</t>
  </si>
  <si>
    <t>BLR01949140</t>
  </si>
  <si>
    <t>BLR01949140-925</t>
  </si>
  <si>
    <t>BLR01949141</t>
  </si>
  <si>
    <t>BLR01949141-1396</t>
  </si>
  <si>
    <t>XAP28236243</t>
  </si>
  <si>
    <t>XAP28236243-260</t>
  </si>
  <si>
    <t>AHM01146099</t>
  </si>
  <si>
    <t>AHM01146099-1567</t>
  </si>
  <si>
    <t>CHE01215083</t>
  </si>
  <si>
    <t>CHE01215083-1733</t>
  </si>
  <si>
    <t>CHE01215072</t>
  </si>
  <si>
    <t>CHE01215072-478</t>
  </si>
  <si>
    <t>CHE01215075</t>
  </si>
  <si>
    <t>CHE01215075-1296</t>
  </si>
  <si>
    <t>MUM01599775</t>
  </si>
  <si>
    <t>MUM01599775-83</t>
  </si>
  <si>
    <t>BLR01840083</t>
  </si>
  <si>
    <t>BLR01840083-841</t>
  </si>
  <si>
    <t>XAP28343180</t>
  </si>
  <si>
    <t>XAP28343180-1286</t>
  </si>
  <si>
    <t>MUM01599777</t>
  </si>
  <si>
    <t>MUM01599777-1796</t>
  </si>
  <si>
    <t>CHE01215091</t>
  </si>
  <si>
    <t>CHE01215091-1551</t>
  </si>
  <si>
    <t>CHE01215095</t>
  </si>
  <si>
    <t>CHE01215095-879</t>
  </si>
  <si>
    <t>CHE01215096</t>
  </si>
  <si>
    <t>CHE01215096-200</t>
  </si>
  <si>
    <t>CHE01215092</t>
  </si>
  <si>
    <t>CHE01215092-1084</t>
  </si>
  <si>
    <t>CHE01215090</t>
  </si>
  <si>
    <t>CHE01215090-1376</t>
  </si>
  <si>
    <t>CHE01215093</t>
  </si>
  <si>
    <t>CHE01215093-331</t>
  </si>
  <si>
    <t>KOL01209353</t>
  </si>
  <si>
    <t>KOL01209353-621</t>
  </si>
  <si>
    <t>KOL01209393</t>
  </si>
  <si>
    <t>KOL01209393-1716</t>
  </si>
  <si>
    <t>XAP28348720</t>
  </si>
  <si>
    <t>XAP28348720-123</t>
  </si>
  <si>
    <t>BLR01924481</t>
  </si>
  <si>
    <t>BLR01924481-1709</t>
  </si>
  <si>
    <t>Z0010905168</t>
  </si>
  <si>
    <t>Z0010905168-1061</t>
  </si>
  <si>
    <t>Z0010905223</t>
  </si>
  <si>
    <t>Z0010905223-526</t>
  </si>
  <si>
    <t>Z0010905285</t>
  </si>
  <si>
    <t>Z0010905285-1399</t>
  </si>
  <si>
    <t>XAP27931289</t>
  </si>
  <si>
    <t>XAP27931289-298</t>
  </si>
  <si>
    <t>XAP28286775</t>
  </si>
  <si>
    <t>XAP28286775-1173</t>
  </si>
  <si>
    <t>BLR01942530</t>
  </si>
  <si>
    <t>BLR01942530-594</t>
  </si>
  <si>
    <t>MUM01599769</t>
  </si>
  <si>
    <t>MUM01599769-99</t>
  </si>
  <si>
    <t>MUM01599770</t>
  </si>
  <si>
    <t>MUM01599770-132</t>
  </si>
  <si>
    <t>MUM01599771</t>
  </si>
  <si>
    <t>MUM01599771-1014</t>
  </si>
  <si>
    <t>MUM01599772</t>
  </si>
  <si>
    <t>shamuwel.ab</t>
  </si>
  <si>
    <t>MUM01599772-880</t>
  </si>
  <si>
    <t>MUM01611064</t>
  </si>
  <si>
    <t>MUM01611064-1517</t>
  </si>
  <si>
    <t>MUM01611065</t>
  </si>
  <si>
    <t>MUM01611065-1964</t>
  </si>
  <si>
    <t>MUM01599773</t>
  </si>
  <si>
    <t>MUM01599773-1853</t>
  </si>
  <si>
    <t>MUM01599774</t>
  </si>
  <si>
    <t>MUM01599774-1651</t>
  </si>
  <si>
    <t>AHM01144657</t>
  </si>
  <si>
    <t>AHM01144657-106</t>
  </si>
  <si>
    <t>PUN01294192</t>
  </si>
  <si>
    <t>PUN01294192-1132</t>
  </si>
  <si>
    <t>PUN01292651</t>
  </si>
  <si>
    <t>PUN01292651-968</t>
  </si>
  <si>
    <t>XAP28348610</t>
  </si>
  <si>
    <t>XAP28348610-760</t>
  </si>
  <si>
    <t>BLR01759530</t>
  </si>
  <si>
    <t>divya.harish</t>
  </si>
  <si>
    <t>BLR01759530-375</t>
  </si>
  <si>
    <t>CHE01214941</t>
  </si>
  <si>
    <t>CHE01214941-317</t>
  </si>
  <si>
    <t>CHE01214942</t>
  </si>
  <si>
    <t>CHE01214942-1777</t>
  </si>
  <si>
    <t>CHE01214953</t>
  </si>
  <si>
    <t>CHE01214953-1182</t>
  </si>
  <si>
    <t>CHE01214949</t>
  </si>
  <si>
    <t>CHE01214949-1832</t>
  </si>
  <si>
    <t>CHE01214950</t>
  </si>
  <si>
    <t>CHE01214950-1309</t>
  </si>
  <si>
    <t>CHE01214951</t>
  </si>
  <si>
    <t>CHE01214951-822</t>
  </si>
  <si>
    <t>MUM01606515</t>
  </si>
  <si>
    <t>MUM01606515-754</t>
  </si>
  <si>
    <t>XAP28322880</t>
  </si>
  <si>
    <t>XAP28322880-1136</t>
  </si>
  <si>
    <t>PUN01294216</t>
  </si>
  <si>
    <t>PUN01294216-287</t>
  </si>
  <si>
    <t>PUN01294186</t>
  </si>
  <si>
    <t>PUN01294186-1870</t>
  </si>
  <si>
    <t>COC01138480</t>
  </si>
  <si>
    <t>COC01138480-839</t>
  </si>
  <si>
    <t>COC01138483</t>
  </si>
  <si>
    <t>COC01138483-114</t>
  </si>
  <si>
    <t>MUM01609327</t>
  </si>
  <si>
    <t>MUM01609327-955</t>
  </si>
  <si>
    <t>MUM01609326</t>
  </si>
  <si>
    <t>MUM01609326-117</t>
  </si>
  <si>
    <t>MUM01603921</t>
  </si>
  <si>
    <t>MUM01603921-316</t>
  </si>
  <si>
    <t>MUM01603926</t>
  </si>
  <si>
    <t>MUM01603926-1948</t>
  </si>
  <si>
    <t>MUM01608639</t>
  </si>
  <si>
    <t>MUM01608639-823</t>
  </si>
  <si>
    <t>MUM01608640</t>
  </si>
  <si>
    <t>MUM01608640-390</t>
  </si>
  <si>
    <t>MUM01609325</t>
  </si>
  <si>
    <t>MUM01609325-87</t>
  </si>
  <si>
    <t>XAP28352542</t>
  </si>
  <si>
    <t>XAP28352542-1074</t>
  </si>
  <si>
    <t>BLR01925586</t>
  </si>
  <si>
    <t>BLR01925586-1138</t>
  </si>
  <si>
    <t>BLR01925589</t>
  </si>
  <si>
    <t>BLR01925589-633</t>
  </si>
  <si>
    <t>XAP28315833</t>
  </si>
  <si>
    <t>XAP28315833-587</t>
  </si>
  <si>
    <t>BLR01842437</t>
  </si>
  <si>
    <t>BLR01842437-553</t>
  </si>
  <si>
    <t>XAP28373314</t>
  </si>
  <si>
    <t>XAP28373314-1349</t>
  </si>
  <si>
    <t>XAP28270735</t>
  </si>
  <si>
    <t>XAP28270735-663</t>
  </si>
  <si>
    <t>KOL01209394</t>
  </si>
  <si>
    <t>KOL01209394-1498</t>
  </si>
  <si>
    <t>BLR01840078</t>
  </si>
  <si>
    <t>BLR01840078-134</t>
  </si>
  <si>
    <t>XAP28299456</t>
  </si>
  <si>
    <t>XAP28299456-1757</t>
  </si>
  <si>
    <t>MCH00177952</t>
  </si>
  <si>
    <t>MCH00177952-1286</t>
  </si>
  <si>
    <t>BLR01843106</t>
  </si>
  <si>
    <t>BLR01843106-636</t>
  </si>
  <si>
    <t>BLR01840049</t>
  </si>
  <si>
    <t>BLR01840049-1546</t>
  </si>
  <si>
    <t>BLR01840050</t>
  </si>
  <si>
    <t>BLR01840050-1131</t>
  </si>
  <si>
    <t>BLR01840046</t>
  </si>
  <si>
    <t>BLR01840046-1770</t>
  </si>
  <si>
    <t>BLR01840047</t>
  </si>
  <si>
    <t>BLR01840047-1939</t>
  </si>
  <si>
    <t>BLR01840048</t>
  </si>
  <si>
    <t>BLR01840048-208</t>
  </si>
  <si>
    <t>BLR01842253</t>
  </si>
  <si>
    <t>tammisetty.rajesh</t>
  </si>
  <si>
    <t>BLR01842253-1356</t>
  </si>
  <si>
    <t>Z0010964448</t>
  </si>
  <si>
    <t>Z0010964448-548</t>
  </si>
  <si>
    <t>Z0010896795</t>
  </si>
  <si>
    <t>Z0010896795-1090</t>
  </si>
  <si>
    <t>Z0010896792</t>
  </si>
  <si>
    <t>Z0010896792-364</t>
  </si>
  <si>
    <t>BLR01842360</t>
  </si>
  <si>
    <t>BLR01842360-458</t>
  </si>
  <si>
    <t>BLR01842359</t>
  </si>
  <si>
    <t>BLR01842359-1471</t>
  </si>
  <si>
    <t>Z0010964564</t>
  </si>
  <si>
    <t>Z0010964564-1504</t>
  </si>
  <si>
    <t>CHE01215080</t>
  </si>
  <si>
    <t>CHE01215080-1640</t>
  </si>
  <si>
    <t>CHE01215077</t>
  </si>
  <si>
    <t>CHE01215077-981</t>
  </si>
  <si>
    <t>CHE01215074</t>
  </si>
  <si>
    <t>CHE01215074-1845</t>
  </si>
  <si>
    <t>DEL01195669</t>
  </si>
  <si>
    <t>DEL01195669-967</t>
  </si>
  <si>
    <t>Z0007369244</t>
  </si>
  <si>
    <t>Z0007369244-847</t>
  </si>
  <si>
    <t>Z0007973528</t>
  </si>
  <si>
    <t>Z0007973528-1658</t>
  </si>
  <si>
    <t>MUM01597620</t>
  </si>
  <si>
    <t>MUM01597620-654</t>
  </si>
  <si>
    <t>XAP28349971</t>
  </si>
  <si>
    <t>XAP28349971-224</t>
  </si>
  <si>
    <t>CHE01214113</t>
  </si>
  <si>
    <t>CHE01214113-1996</t>
  </si>
  <si>
    <t>PUN01294194</t>
  </si>
  <si>
    <t>PUN01294194-1931</t>
  </si>
  <si>
    <t>CHE01214342</t>
  </si>
  <si>
    <t>CHE01214342-1329</t>
  </si>
  <si>
    <t>MUM01609268</t>
  </si>
  <si>
    <t>MUM01609268-829</t>
  </si>
  <si>
    <t>XAP28270030</t>
  </si>
  <si>
    <t>XAP28270030-307</t>
  </si>
  <si>
    <t>MUM01608687</t>
  </si>
  <si>
    <t>MUM01608687-1215</t>
  </si>
  <si>
    <t>CHE01214444</t>
  </si>
  <si>
    <t>CHE01214444-1470</t>
  </si>
  <si>
    <t>BLR01840069</t>
  </si>
  <si>
    <t>BLR01840069-881</t>
  </si>
  <si>
    <t>HYD01177474</t>
  </si>
  <si>
    <t>HYD01177474-570</t>
  </si>
  <si>
    <t>MCH000147396</t>
  </si>
  <si>
    <t>Ashish Shah</t>
  </si>
  <si>
    <t>MCH000147396-92</t>
  </si>
  <si>
    <t>MCH00177966</t>
  </si>
  <si>
    <t>MCH00177966-1483</t>
  </si>
  <si>
    <t>MCH00092675</t>
  </si>
  <si>
    <t>MCH00092675-1264</t>
  </si>
  <si>
    <t>XAP28372548</t>
  </si>
  <si>
    <t>XAP28372548-458</t>
  </si>
  <si>
    <t>XAP28345165</t>
  </si>
  <si>
    <t>XAP28345165-73</t>
  </si>
  <si>
    <t>BLR01843111</t>
  </si>
  <si>
    <t>BLR01843111-584</t>
  </si>
  <si>
    <t>XAP28337675</t>
  </si>
  <si>
    <t>XAP28337675-185</t>
  </si>
  <si>
    <t>BLR01842380</t>
  </si>
  <si>
    <t>BLR01842380-919</t>
  </si>
  <si>
    <t>BLR01842442</t>
  </si>
  <si>
    <t>BLR01842442-1311</t>
  </si>
  <si>
    <t>XAP28357681</t>
  </si>
  <si>
    <t>XAP28357681-1201</t>
  </si>
  <si>
    <t>MCH00177953</t>
  </si>
  <si>
    <t>MCH00177953-496</t>
  </si>
  <si>
    <t>MCH00167454</t>
  </si>
  <si>
    <t>MCH00167454-1002</t>
  </si>
  <si>
    <t>MCH00167450</t>
  </si>
  <si>
    <t>MCH00167450-426</t>
  </si>
  <si>
    <t>MCH000147395</t>
  </si>
  <si>
    <t>MCH000147395-1428</t>
  </si>
  <si>
    <t>MCH00162628</t>
  </si>
  <si>
    <t>Utsav Tailor</t>
  </si>
  <si>
    <t>MCH00162628-342</t>
  </si>
  <si>
    <t>PUN01294190</t>
  </si>
  <si>
    <t>PUN01294190-1653</t>
  </si>
  <si>
    <t>MUM01608678</t>
  </si>
  <si>
    <t>MUM01608678-303</t>
  </si>
  <si>
    <t>BLR01956906</t>
  </si>
  <si>
    <t>thilaka.shree</t>
  </si>
  <si>
    <t>BLR01956906-198</t>
  </si>
  <si>
    <t>BLR01843143</t>
  </si>
  <si>
    <t>kevin.d</t>
  </si>
  <si>
    <t>BLR01843143-1576</t>
  </si>
  <si>
    <t>MUM01603936</t>
  </si>
  <si>
    <t>MUM01603936-1617</t>
  </si>
  <si>
    <t>XAP28357316</t>
  </si>
  <si>
    <t>XAP28357316-1185</t>
  </si>
  <si>
    <t>XAP28329847</t>
  </si>
  <si>
    <t>XAP28329847-1047</t>
  </si>
  <si>
    <t>CHE01215078</t>
  </si>
  <si>
    <t>CHE01215078-974</t>
  </si>
  <si>
    <t>CHE01215076</t>
  </si>
  <si>
    <t>CHE01215076-955</t>
  </si>
  <si>
    <t>CHE01215088</t>
  </si>
  <si>
    <t>CHE01215088-1420</t>
  </si>
  <si>
    <t>KOL01209391</t>
  </si>
  <si>
    <t>KOL01209391-1718</t>
  </si>
  <si>
    <t>MUM01599768</t>
  </si>
  <si>
    <t>MUM01599768-543</t>
  </si>
  <si>
    <t>COC01138491</t>
  </si>
  <si>
    <t>COC01138491-1198</t>
  </si>
  <si>
    <t>MUM01609270</t>
  </si>
  <si>
    <t>MUM01609270-613</t>
  </si>
  <si>
    <t>MCH00167445</t>
  </si>
  <si>
    <t>MCH00167445-1195</t>
  </si>
  <si>
    <t>MUM01603915</t>
  </si>
  <si>
    <t>MUM01603915-287</t>
  </si>
  <si>
    <t>MUM01606538</t>
  </si>
  <si>
    <t>MUM01606538-365</t>
  </si>
  <si>
    <t>HYD01179970</t>
  </si>
  <si>
    <t>HYD01179970-1792</t>
  </si>
  <si>
    <t>XAP28314959</t>
  </si>
  <si>
    <t>XAP28314959-1722</t>
  </si>
  <si>
    <t>XAP28347342</t>
  </si>
  <si>
    <t>XAP28347342-1478</t>
  </si>
  <si>
    <t>XAP28340220</t>
  </si>
  <si>
    <t>XAP28340220-73</t>
  </si>
  <si>
    <t>XAP28304904</t>
  </si>
  <si>
    <t>XAP28304904-1877</t>
  </si>
  <si>
    <t>COC01138481</t>
  </si>
  <si>
    <t>COC01138481-1660</t>
  </si>
  <si>
    <t>PUN01294219</t>
  </si>
  <si>
    <t>PUN01294219-1697</t>
  </si>
  <si>
    <t>MCH000050676</t>
  </si>
  <si>
    <t>rocky.paul1</t>
  </si>
  <si>
    <t>MCH000050676-538</t>
  </si>
  <si>
    <t>MCH000050677</t>
  </si>
  <si>
    <t>MCH000050677-606</t>
  </si>
  <si>
    <t>MCH000050678</t>
  </si>
  <si>
    <t>MCH000050678-1358</t>
  </si>
  <si>
    <t>COC01138346</t>
  </si>
  <si>
    <t>COC01138346-338</t>
  </si>
  <si>
    <t>MCH00162629</t>
  </si>
  <si>
    <t>MCH00162629-1505</t>
  </si>
  <si>
    <t>BLR01843036</t>
  </si>
  <si>
    <t>BLR01843036-1251</t>
  </si>
  <si>
    <t>BLR01842361</t>
  </si>
  <si>
    <t>BLR01842361-1526</t>
  </si>
  <si>
    <t>HYD01122581</t>
  </si>
  <si>
    <t>singapuram.kumar</t>
  </si>
  <si>
    <t>HYD01122581-344</t>
  </si>
  <si>
    <t>HYD01122582</t>
  </si>
  <si>
    <t>HYD01122582-886</t>
  </si>
  <si>
    <t>MCH00142248</t>
  </si>
  <si>
    <t>MCH00142248-705</t>
  </si>
  <si>
    <t>MUM01599785</t>
  </si>
  <si>
    <t>MUM01599785-385</t>
  </si>
  <si>
    <t>DEL01161546</t>
  </si>
  <si>
    <t>DEL01161546-1574</t>
  </si>
  <si>
    <t>HYD01174021</t>
  </si>
  <si>
    <t>HYD01174021-387</t>
  </si>
  <si>
    <t>Low</t>
  </si>
  <si>
    <t>MCH00162627</t>
  </si>
  <si>
    <t>MCH00162627-766</t>
  </si>
  <si>
    <t>MUM01608683</t>
  </si>
  <si>
    <t>MUM01608683-1563</t>
  </si>
  <si>
    <t>MUM01599779</t>
  </si>
  <si>
    <t>MUM01599779-1246</t>
  </si>
  <si>
    <t>BOR01219084</t>
  </si>
  <si>
    <t>BOR01219084-244</t>
  </si>
  <si>
    <t>MCH00167448</t>
  </si>
  <si>
    <t>MCH00167448-1495</t>
  </si>
  <si>
    <t>BLR01843030</t>
  </si>
  <si>
    <t>BLR01843030-1414</t>
  </si>
  <si>
    <t>BLR01843029</t>
  </si>
  <si>
    <t>BLR01843029-333</t>
  </si>
  <si>
    <t>XAP28340999</t>
  </si>
  <si>
    <t>XAP28340999-210</t>
  </si>
  <si>
    <t>XAP28388104</t>
  </si>
  <si>
    <t>XAP28388104-1563</t>
  </si>
  <si>
    <t>XAP28307885</t>
  </si>
  <si>
    <t>jannifer.a</t>
  </si>
  <si>
    <t>XAP28307885-665</t>
  </si>
  <si>
    <t>XAP28324094</t>
  </si>
  <si>
    <t>XAP28324094-1103</t>
  </si>
  <si>
    <t>XAP28310856</t>
  </si>
  <si>
    <t>XAP28310856-373</t>
  </si>
  <si>
    <t>XAP28331626</t>
  </si>
  <si>
    <t>XAP28331626-840</t>
  </si>
  <si>
    <t>MUM01597669</t>
  </si>
  <si>
    <t>MUM01597669-486</t>
  </si>
  <si>
    <t>MUM01609285</t>
  </si>
  <si>
    <t>MUM01609285-138</t>
  </si>
  <si>
    <t>XAP28288981</t>
  </si>
  <si>
    <t>XAP28288981-625</t>
  </si>
  <si>
    <t>HYD01177490</t>
  </si>
  <si>
    <t>HYD01177490-705</t>
  </si>
  <si>
    <t>DEL01195638</t>
  </si>
  <si>
    <t>DEL01195638-1794</t>
  </si>
  <si>
    <t>DEL01195639</t>
  </si>
  <si>
    <t>DEL01195639-185</t>
  </si>
  <si>
    <t>DEL01195640</t>
  </si>
  <si>
    <t>DEL01195640-564</t>
  </si>
  <si>
    <t>PUN01294217</t>
  </si>
  <si>
    <t>PUN01294217-312</t>
  </si>
  <si>
    <t>BLR01843141</t>
  </si>
  <si>
    <t>BLR01843141-1295</t>
  </si>
  <si>
    <t>AHM01128614</t>
  </si>
  <si>
    <t>AHM01128614-1302</t>
  </si>
  <si>
    <t>BOR01219081</t>
  </si>
  <si>
    <t>shiyatar.dipakbhai</t>
  </si>
  <si>
    <t>BOR01219081-1631</t>
  </si>
  <si>
    <t>XAP28366859</t>
  </si>
  <si>
    <t>XAP28366859-320</t>
  </si>
  <si>
    <t>AHM01144671</t>
  </si>
  <si>
    <t>AHM01144671-1317</t>
  </si>
  <si>
    <t>AHM01144666</t>
  </si>
  <si>
    <t>AHM01144666-1326</t>
  </si>
  <si>
    <t>AHM01144667</t>
  </si>
  <si>
    <t>AHM01144667-1419</t>
  </si>
  <si>
    <t>AHM01144663</t>
  </si>
  <si>
    <t>AHM01144663-918</t>
  </si>
  <si>
    <t>MUM01609328</t>
  </si>
  <si>
    <t>MUM01609328-322</t>
  </si>
  <si>
    <t>MUM01605210</t>
  </si>
  <si>
    <t>MUM01605210-1258</t>
  </si>
  <si>
    <t>MUM01605211</t>
  </si>
  <si>
    <t>MUM01605211-226</t>
  </si>
  <si>
    <t>PUN01292596</t>
  </si>
  <si>
    <t>PUN01292596-757</t>
  </si>
  <si>
    <t>MCH00188332</t>
  </si>
  <si>
    <t>Anuj Tayal</t>
  </si>
  <si>
    <t>MCH00188332-1978</t>
  </si>
  <si>
    <t>KOL01209873</t>
  </si>
  <si>
    <t>KOL01209873-412</t>
  </si>
  <si>
    <t>KOL01209865</t>
  </si>
  <si>
    <t>KOL01209865-641</t>
  </si>
  <si>
    <t>BLR01842291</t>
  </si>
  <si>
    <t>BLR01842291-1726</t>
  </si>
  <si>
    <t>BLR01842292</t>
  </si>
  <si>
    <t>BLR01842292-1457</t>
  </si>
  <si>
    <t>XAP28260823</t>
  </si>
  <si>
    <t>XAP28260823-1923</t>
  </si>
  <si>
    <t>BLR01840055</t>
  </si>
  <si>
    <t>BLR01840055-656</t>
  </si>
  <si>
    <t>BLR01840058</t>
  </si>
  <si>
    <t>BLR01840058-265</t>
  </si>
  <si>
    <t>BLR01956908</t>
  </si>
  <si>
    <t>BLR01956908-480</t>
  </si>
  <si>
    <t>KOL01209420</t>
  </si>
  <si>
    <t>KOL01209420-401</t>
  </si>
  <si>
    <t>BLR01842441</t>
  </si>
  <si>
    <t>BLR01842441-437</t>
  </si>
  <si>
    <t>BLR01842443</t>
  </si>
  <si>
    <t>BLR01842443-87</t>
  </si>
  <si>
    <t>Z0010860394</t>
  </si>
  <si>
    <t>Z0010860394-1697</t>
  </si>
  <si>
    <t>MCH000118708</t>
  </si>
  <si>
    <t>MCH000118708-1568</t>
  </si>
  <si>
    <t>Z0010971075</t>
  </si>
  <si>
    <t>Z0010971075-939</t>
  </si>
  <si>
    <t>MCH00177951</t>
  </si>
  <si>
    <t>MCH00177951-273</t>
  </si>
  <si>
    <t>KOL01173197</t>
  </si>
  <si>
    <t>KOL01173197-166</t>
  </si>
  <si>
    <t>KOL01173203</t>
  </si>
  <si>
    <t>KOL01173203-199</t>
  </si>
  <si>
    <t>KOL01173218</t>
  </si>
  <si>
    <t>KOL01173218-600</t>
  </si>
  <si>
    <t>KOL01173219</t>
  </si>
  <si>
    <t>KOL01173219-657</t>
  </si>
  <si>
    <t>COM01110668</t>
  </si>
  <si>
    <t>COM01110668-1477</t>
  </si>
  <si>
    <t>MCH00177959</t>
  </si>
  <si>
    <t>MCH00177959-408</t>
  </si>
  <si>
    <t>XAP28301316</t>
  </si>
  <si>
    <t>XAP28301316-573</t>
  </si>
  <si>
    <t>XAP28370570</t>
  </si>
  <si>
    <t>XAP28370570-1149</t>
  </si>
  <si>
    <t>MCH00092674</t>
  </si>
  <si>
    <t>MCH00092674-696</t>
  </si>
  <si>
    <t>COC01138472</t>
  </si>
  <si>
    <t>COC01138472-1510</t>
  </si>
  <si>
    <t>KOL01209402</t>
  </si>
  <si>
    <t>KOL01209402-1441</t>
  </si>
  <si>
    <t>BLR01843083</t>
  </si>
  <si>
    <t>BLR01843083-471</t>
  </si>
  <si>
    <t>Self Funded</t>
  </si>
  <si>
    <t>BLR01843094</t>
  </si>
  <si>
    <t>BLR01843094-796</t>
  </si>
  <si>
    <t>DEL01195635</t>
  </si>
  <si>
    <t>DEL01195635-1585</t>
  </si>
  <si>
    <t>MCH000118710</t>
  </si>
  <si>
    <t>MCH000118710-1498</t>
  </si>
  <si>
    <t>HYD01176796</t>
  </si>
  <si>
    <t>nomula.srinivas</t>
  </si>
  <si>
    <t>HYD01176796-1767</t>
  </si>
  <si>
    <t>HYD01176795</t>
  </si>
  <si>
    <t>HYD01176795-1408</t>
  </si>
  <si>
    <t>COM01110706</t>
  </si>
  <si>
    <t>COM01110706-1331</t>
  </si>
  <si>
    <t>BOR01219088</t>
  </si>
  <si>
    <t>BOR01219088-1930</t>
  </si>
  <si>
    <t>MUM01603939</t>
  </si>
  <si>
    <t>MUM01603939-309</t>
  </si>
  <si>
    <t>MUM01608674</t>
  </si>
  <si>
    <t>MUM01608674-349</t>
  </si>
  <si>
    <t>MUM01609338</t>
  </si>
  <si>
    <t>MUM01609338-742</t>
  </si>
  <si>
    <t>XAP28103500</t>
  </si>
  <si>
    <t>XAP28103500-340</t>
  </si>
  <si>
    <t>MUM01603941</t>
  </si>
  <si>
    <t>MUM01603941-535</t>
  </si>
  <si>
    <t>HYD01177482</t>
  </si>
  <si>
    <t>HYD01177482-1315</t>
  </si>
  <si>
    <t>HYD01177483</t>
  </si>
  <si>
    <t>HYD01177483-917</t>
  </si>
  <si>
    <t>PUN01292593</t>
  </si>
  <si>
    <t>PUN01292593-784</t>
  </si>
  <si>
    <t>BLR01840079</t>
  </si>
  <si>
    <t>BLR01840079-124</t>
  </si>
  <si>
    <t>XAP28316597</t>
  </si>
  <si>
    <t>XAP28316597-1020</t>
  </si>
  <si>
    <t>DEL01158543</t>
  </si>
  <si>
    <t>DEL01158543-1161</t>
  </si>
  <si>
    <t>MUM01609269</t>
  </si>
  <si>
    <t>MUM01609269-1423</t>
  </si>
  <si>
    <t>MCH00177967</t>
  </si>
  <si>
    <t>MCH00177967-441</t>
  </si>
  <si>
    <t>MCH00177964</t>
  </si>
  <si>
    <t>MCH00177964-778</t>
  </si>
  <si>
    <t>XAP28343190</t>
  </si>
  <si>
    <t>XAP28343190-885</t>
  </si>
  <si>
    <t>BLR01843101</t>
  </si>
  <si>
    <t>sasmitakumari.panda</t>
  </si>
  <si>
    <t>BLR01843101-541</t>
  </si>
  <si>
    <t>XAP28376199</t>
  </si>
  <si>
    <t>XAP28376199-1779</t>
  </si>
  <si>
    <t>MCH00167447</t>
  </si>
  <si>
    <t>MCH00167447-1530</t>
  </si>
  <si>
    <t>DEL01158536</t>
  </si>
  <si>
    <t>DEL01158536-1038</t>
  </si>
  <si>
    <t>DEL01158503</t>
  </si>
  <si>
    <t>DEL01158503-753</t>
  </si>
  <si>
    <t>MCH00177965</t>
  </si>
  <si>
    <t>MCH00177965-510</t>
  </si>
  <si>
    <t>XAP28359466</t>
  </si>
  <si>
    <t>XAP28359466-1421</t>
  </si>
  <si>
    <t>XAP28243107</t>
  </si>
  <si>
    <t>XAP28243107-1060</t>
  </si>
  <si>
    <t>BLR01843064</t>
  </si>
  <si>
    <t>BLR01843064-1145</t>
  </si>
  <si>
    <t>BLR01842350</t>
  </si>
  <si>
    <t>BLR01842350-1858</t>
  </si>
  <si>
    <t>BLR01843041</t>
  </si>
  <si>
    <t>BLR01843041-1867</t>
  </si>
  <si>
    <t>BLR01843082</t>
  </si>
  <si>
    <t>BLR01843082-1731</t>
  </si>
  <si>
    <t>BLR01942509</t>
  </si>
  <si>
    <t>BLR01942509-1393</t>
  </si>
  <si>
    <t>PUN01292603</t>
  </si>
  <si>
    <t>PUN01292603-450</t>
  </si>
  <si>
    <t>KOL01209418</t>
  </si>
  <si>
    <t>KOL01209418-1304</t>
  </si>
  <si>
    <t>KOL01209421</t>
  </si>
  <si>
    <t>KOL01209421-1582</t>
  </si>
  <si>
    <t>KOL01209400</t>
  </si>
  <si>
    <t>KOL01209400-1999</t>
  </si>
  <si>
    <t>XAP28359840</t>
  </si>
  <si>
    <t>XAP28359840-596</t>
  </si>
  <si>
    <t>DEL00434740</t>
  </si>
  <si>
    <t>DEL00434740-1922</t>
  </si>
  <si>
    <t>XAP28384700</t>
  </si>
  <si>
    <t>XAP28384700-285</t>
  </si>
  <si>
    <t>DEL01195653</t>
  </si>
  <si>
    <t>DEL01195653-1215</t>
  </si>
  <si>
    <t>MUM01609307</t>
  </si>
  <si>
    <t>MUM01609307-1166</t>
  </si>
  <si>
    <t>MUM01606561</t>
  </si>
  <si>
    <t>MUM01606561-367</t>
  </si>
  <si>
    <t>MUM01609280</t>
  </si>
  <si>
    <t>MUM01609280-450</t>
  </si>
  <si>
    <t>XAP28347656</t>
  </si>
  <si>
    <t>XAP28347656-1879</t>
  </si>
  <si>
    <t>MUM01603881</t>
  </si>
  <si>
    <t>MUM01603881-1357</t>
  </si>
  <si>
    <t>XAP28349965</t>
  </si>
  <si>
    <t>XAP28349965-1691</t>
  </si>
  <si>
    <t>MUM01597671</t>
  </si>
  <si>
    <t>MUM01597671-1739</t>
  </si>
  <si>
    <t>XAP28254666</t>
  </si>
  <si>
    <t>XAP28254666-1833</t>
  </si>
  <si>
    <t>XAP28340144</t>
  </si>
  <si>
    <t>XAP28340144-1126</t>
  </si>
  <si>
    <t>PUN01294193</t>
  </si>
  <si>
    <t>PUN01294193-1152</t>
  </si>
  <si>
    <t>COC01138442</t>
  </si>
  <si>
    <t>COC01138442-451</t>
  </si>
  <si>
    <t>XAP28283824</t>
  </si>
  <si>
    <t>XAP28283824-159</t>
  </si>
  <si>
    <t>AHM01146098</t>
  </si>
  <si>
    <t>AHM01146098-813</t>
  </si>
  <si>
    <t>XAP28307465</t>
  </si>
  <si>
    <t>XAP28307465-144</t>
  </si>
  <si>
    <t>CHE01215073</t>
  </si>
  <si>
    <t>CHE01215073-929</t>
  </si>
  <si>
    <t>CHE01215085</t>
  </si>
  <si>
    <t>CHE01215085-1632</t>
  </si>
  <si>
    <t>HYD01179968</t>
  </si>
  <si>
    <t>HYD01179968-1437</t>
  </si>
  <si>
    <t>MCH00167453</t>
  </si>
  <si>
    <t>MCH00167453-1105</t>
  </si>
  <si>
    <t>XAP28360409</t>
  </si>
  <si>
    <t>XAP28360409-1409</t>
  </si>
  <si>
    <t>XAP28321151</t>
  </si>
  <si>
    <t>XAP28321151-1674</t>
  </si>
  <si>
    <t>XAP28295005</t>
  </si>
  <si>
    <t>XAP28295005-337</t>
  </si>
  <si>
    <t>BLR01842362</t>
  </si>
  <si>
    <t>BLR01842362-1548</t>
  </si>
  <si>
    <t>MUM01605179</t>
  </si>
  <si>
    <t>MUM01605179-570</t>
  </si>
  <si>
    <t>MCH00177960</t>
  </si>
  <si>
    <t>MCH00177960-1665</t>
  </si>
  <si>
    <t>MCH00177961</t>
  </si>
  <si>
    <t>MCH00177961-1278</t>
  </si>
  <si>
    <t>PUN01292599</t>
  </si>
  <si>
    <t>PUN01292599-493</t>
  </si>
  <si>
    <t>MUM01608649</t>
  </si>
  <si>
    <t>MUM01608649-1341</t>
  </si>
  <si>
    <t>Z0010919159</t>
  </si>
  <si>
    <t>Z0010919159-1152</t>
  </si>
  <si>
    <t>PUN01294206</t>
  </si>
  <si>
    <t>PUN01294206-741</t>
  </si>
  <si>
    <t>XAP28372096</t>
  </si>
  <si>
    <t>XAP28372096-1525</t>
  </si>
  <si>
    <t>Z0010973139</t>
  </si>
  <si>
    <t>mohammed.adeeb</t>
  </si>
  <si>
    <t>Z0010973139-1158</t>
  </si>
  <si>
    <t>XAP28365516</t>
  </si>
  <si>
    <t>XAP28365516-1552</t>
  </si>
  <si>
    <t>XAP28283278</t>
  </si>
  <si>
    <t>XAP28283278-1704</t>
  </si>
  <si>
    <t>BLR01930886</t>
  </si>
  <si>
    <t>sivakumar.k</t>
  </si>
  <si>
    <t>BLR01930886-968</t>
  </si>
  <si>
    <t>XAP28262429</t>
  </si>
  <si>
    <t>sidharth.sankar</t>
  </si>
  <si>
    <t>XAP28262429-1199</t>
  </si>
  <si>
    <t>XAP28382290</t>
  </si>
  <si>
    <t>XAP28382290-574</t>
  </si>
  <si>
    <t>PUN01294213</t>
  </si>
  <si>
    <t>PUN01294213-548</t>
  </si>
  <si>
    <t>XAP28326949</t>
  </si>
  <si>
    <t>XAP28326949-450</t>
  </si>
  <si>
    <t>XAP28324694</t>
  </si>
  <si>
    <t>XAP28324694-631</t>
  </si>
  <si>
    <t>XAP28243591</t>
  </si>
  <si>
    <t>XAP28243591-1858</t>
  </si>
  <si>
    <t>XAP28346817</t>
  </si>
  <si>
    <t>XAP28346817-1507</t>
  </si>
  <si>
    <t>DEL01195655</t>
  </si>
  <si>
    <t>DEL01195655-996</t>
  </si>
  <si>
    <t>Z0010906313</t>
  </si>
  <si>
    <t>Z0010906313-654</t>
  </si>
  <si>
    <t>Z0010981450</t>
  </si>
  <si>
    <t>Z0010981450-1620</t>
  </si>
  <si>
    <t>BLR01843078</t>
  </si>
  <si>
    <t>BLR01843078-455</t>
  </si>
  <si>
    <t>XAP28297013</t>
  </si>
  <si>
    <t>XAP28297013-1643</t>
  </si>
  <si>
    <t>BLR01842696</t>
  </si>
  <si>
    <t>BLR01842696-1519</t>
  </si>
  <si>
    <t>BLR01842697</t>
  </si>
  <si>
    <t>BLR01842697-1004</t>
  </si>
  <si>
    <t>XAP28348722</t>
  </si>
  <si>
    <t>XAP28348722-1796</t>
  </si>
  <si>
    <t>MUM01603918</t>
  </si>
  <si>
    <t>MUM01603918-1894</t>
  </si>
  <si>
    <t>MUM01609321</t>
  </si>
  <si>
    <t>MUM01609321-672</t>
  </si>
  <si>
    <t>MUM01597666</t>
  </si>
  <si>
    <t>MUM01597666-333</t>
  </si>
  <si>
    <t>BOR01219087</t>
  </si>
  <si>
    <t>BOR01219087-1599</t>
  </si>
  <si>
    <t>MUM01606543</t>
  </si>
  <si>
    <t>MUM01606543-1602</t>
  </si>
  <si>
    <t>MUM01605143</t>
  </si>
  <si>
    <t>MUM01605143-318</t>
  </si>
  <si>
    <t>MUM01611089</t>
  </si>
  <si>
    <t>MUM01611089-256</t>
  </si>
  <si>
    <t>MUM01611076</t>
  </si>
  <si>
    <t>MUM01611076-710</t>
  </si>
  <si>
    <t>MUM01611098</t>
  </si>
  <si>
    <t>MUM01611098-542</t>
  </si>
  <si>
    <t>MUM01597638</t>
  </si>
  <si>
    <t>MUM01597638-799</t>
  </si>
  <si>
    <t>XAP28269876</t>
  </si>
  <si>
    <t>XAP28269876-276</t>
  </si>
  <si>
    <t>MCH000118699</t>
  </si>
  <si>
    <t>MCH000118699-1191</t>
  </si>
  <si>
    <t>MUM01609279</t>
  </si>
  <si>
    <t>MUM01609279-364</t>
  </si>
  <si>
    <t>HYD01177487</t>
  </si>
  <si>
    <t>HYD01177487-460</t>
  </si>
  <si>
    <t>HYD01177488</t>
  </si>
  <si>
    <t>HYD01177488-587</t>
  </si>
  <si>
    <t>XAP28298538</t>
  </si>
  <si>
    <t>XAP28298538-1846</t>
  </si>
  <si>
    <t>BLR01843105</t>
  </si>
  <si>
    <t>BLR01843105-1534</t>
  </si>
  <si>
    <t>COC00209944</t>
  </si>
  <si>
    <t>COC00209944-1961</t>
  </si>
  <si>
    <t>BLR01842435</t>
  </si>
  <si>
    <t>BLR01842435-550</t>
  </si>
  <si>
    <t>MUM01611060</t>
  </si>
  <si>
    <t>MUM01611060-1941</t>
  </si>
  <si>
    <t>MCH00142246</t>
  </si>
  <si>
    <t>MCH00142246-1767</t>
  </si>
  <si>
    <t>BLR01925571</t>
  </si>
  <si>
    <t>BLR01925571-344</t>
  </si>
  <si>
    <t>BLR01842296</t>
  </si>
  <si>
    <t>BLR01842296-1416</t>
  </si>
  <si>
    <t>BLR01842299</t>
  </si>
  <si>
    <t>BLR01842299-1839</t>
  </si>
  <si>
    <t>BLR01842298</t>
  </si>
  <si>
    <t>BLR01842298-1057</t>
  </si>
  <si>
    <t>BLR01842297</t>
  </si>
  <si>
    <t>BLR01842297-936</t>
  </si>
  <si>
    <t>BLR01842246</t>
  </si>
  <si>
    <t>BLR01842246-1107</t>
  </si>
  <si>
    <t>MCH00188330</t>
  </si>
  <si>
    <t>MCH00188330-1181</t>
  </si>
  <si>
    <t>CHE01215094</t>
  </si>
  <si>
    <t>CHE01215094-1701</t>
  </si>
  <si>
    <t>XAP28280681</t>
  </si>
  <si>
    <t>XAP28280681-768</t>
  </si>
  <si>
    <t>MUM01597633</t>
  </si>
  <si>
    <t>MUM01597633-1239</t>
  </si>
  <si>
    <t>Z0010903784</t>
  </si>
  <si>
    <t>Z0010903784-1656</t>
  </si>
  <si>
    <t>Z0010902163</t>
  </si>
  <si>
    <t>Z0010902163-1547</t>
  </si>
  <si>
    <t>BLR01842659</t>
  </si>
  <si>
    <t>BLR01842659-276</t>
  </si>
  <si>
    <t>Z0010954197</t>
  </si>
  <si>
    <t>Z0010954197-665</t>
  </si>
  <si>
    <t>Z0010986860</t>
  </si>
  <si>
    <t>Z0010986860-1563</t>
  </si>
  <si>
    <t>Z0010980760</t>
  </si>
  <si>
    <t>Z0010980760-147</t>
  </si>
  <si>
    <t>Z0010965080</t>
  </si>
  <si>
    <t>Z0010965080-151</t>
  </si>
  <si>
    <t>Z0010985748</t>
  </si>
  <si>
    <t>Z0010985748-508</t>
  </si>
  <si>
    <t>Z0010987123</t>
  </si>
  <si>
    <t>Z0010987123-1916</t>
  </si>
  <si>
    <t>Z0010964980</t>
  </si>
  <si>
    <t>Z0010964980-972</t>
  </si>
  <si>
    <t>Z0010982713</t>
  </si>
  <si>
    <t>Z0010982713-1351</t>
  </si>
  <si>
    <t>HYD01122579</t>
  </si>
  <si>
    <t>HYD01122579-1752</t>
  </si>
  <si>
    <t>HYD01122580</t>
  </si>
  <si>
    <t>HYD01122580-1321</t>
  </si>
  <si>
    <t>HYD01122583</t>
  </si>
  <si>
    <t>HYD01122583-1509</t>
  </si>
  <si>
    <t>XAP28290372</t>
  </si>
  <si>
    <t>XAP28290372-1037</t>
  </si>
  <si>
    <t>XAP28337711</t>
  </si>
  <si>
    <t>XAP28337711-1203</t>
  </si>
  <si>
    <t>BLR01842977</t>
  </si>
  <si>
    <t>BLR01842977-1521</t>
  </si>
  <si>
    <t>BLR01842986</t>
  </si>
  <si>
    <t>BLR01842986-843</t>
  </si>
  <si>
    <t>BLR01842988</t>
  </si>
  <si>
    <t>BLR01842988-1220</t>
  </si>
  <si>
    <t>KOL01209864</t>
  </si>
  <si>
    <t>KOL01209864-88</t>
  </si>
  <si>
    <t>XAP28353685</t>
  </si>
  <si>
    <t>XAP28353685-1904</t>
  </si>
  <si>
    <t>MUM01608671</t>
  </si>
  <si>
    <t>MUM01608671-1641</t>
  </si>
  <si>
    <t>COC01138377</t>
  </si>
  <si>
    <t>COC01138377-1256</t>
  </si>
  <si>
    <t>MUM01606560</t>
  </si>
  <si>
    <t>MUM01606560-826</t>
  </si>
  <si>
    <t>BLR01843142</t>
  </si>
  <si>
    <t>BLR01843142-796</t>
  </si>
  <si>
    <t>MUM01605158</t>
  </si>
  <si>
    <t>MUM01605158-1166</t>
  </si>
  <si>
    <t>XAP28351100</t>
  </si>
  <si>
    <t>XAP28351100-1922</t>
  </si>
  <si>
    <t>CHE01215068</t>
  </si>
  <si>
    <t>CHE01215068-1805</t>
  </si>
  <si>
    <t>XAP28231281</t>
  </si>
  <si>
    <t>XAP28231281-841</t>
  </si>
  <si>
    <t>XAP28375076</t>
  </si>
  <si>
    <t>XAP28375076-1295</t>
  </si>
  <si>
    <t>XAP28372734</t>
  </si>
  <si>
    <t>XAP28372734-969</t>
  </si>
  <si>
    <t>XAP28353406</t>
  </si>
  <si>
    <t>XAP28353406-830</t>
  </si>
  <si>
    <t>XAP28313561</t>
  </si>
  <si>
    <t>XAP28313561-1014</t>
  </si>
  <si>
    <t>BLR01924436</t>
  </si>
  <si>
    <t>BLR01924436-992</t>
  </si>
  <si>
    <t>MUM01611068</t>
  </si>
  <si>
    <t>MUM01611068-1875</t>
  </si>
  <si>
    <t>BLR01840057</t>
  </si>
  <si>
    <t>BLR01840057-1464</t>
  </si>
  <si>
    <t>MUM01605165</t>
  </si>
  <si>
    <t>MUM01605165-1989</t>
  </si>
  <si>
    <t>XAP28359417</t>
  </si>
  <si>
    <t>XAP28359417-1504</t>
  </si>
  <si>
    <t>XAP28354266</t>
  </si>
  <si>
    <t>XAP28354266-790</t>
  </si>
  <si>
    <t>COC01138375</t>
  </si>
  <si>
    <t>COC01138375-770</t>
  </si>
  <si>
    <t>CHE01214940</t>
  </si>
  <si>
    <t>CHE01214940-1954</t>
  </si>
  <si>
    <t>XAP28351430</t>
  </si>
  <si>
    <t>XAP28351430-98</t>
  </si>
  <si>
    <t>CHE01214939</t>
  </si>
  <si>
    <t>CHE01214939-611</t>
  </si>
  <si>
    <t>MUM01597640</t>
  </si>
  <si>
    <t>MUM01597640-1554</t>
  </si>
  <si>
    <t>MUM01597641</t>
  </si>
  <si>
    <t>MUM01597641-1815</t>
  </si>
  <si>
    <t>BLR01942134</t>
  </si>
  <si>
    <t>BLR01942134-353</t>
  </si>
  <si>
    <t>BLR01942534</t>
  </si>
  <si>
    <t>BLR01942534-1973</t>
  </si>
  <si>
    <t>MCH00188331</t>
  </si>
  <si>
    <t>MCH00188331-1396</t>
  </si>
  <si>
    <t>CHE01214453</t>
  </si>
  <si>
    <t>CHE01214453-1647</t>
  </si>
  <si>
    <t>CHE01214449</t>
  </si>
  <si>
    <t>CHE01214449-897</t>
  </si>
  <si>
    <t>Z0010917769</t>
  </si>
  <si>
    <t>Z0010917769-1187</t>
  </si>
  <si>
    <t>CHE01214452</t>
  </si>
  <si>
    <t>CHE01214452-1465</t>
  </si>
  <si>
    <t>Z0010410685</t>
  </si>
  <si>
    <t>Z0010410685-1463</t>
  </si>
  <si>
    <t>Z0010908999</t>
  </si>
  <si>
    <t>Z0010908999-543</t>
  </si>
  <si>
    <t>PUN01294188</t>
  </si>
  <si>
    <t>PUN01294188-1925</t>
  </si>
  <si>
    <t>MUM01608667</t>
  </si>
  <si>
    <t>MUM01608667-186</t>
  </si>
  <si>
    <t>COC01138473</t>
  </si>
  <si>
    <t>COC01138473-461</t>
  </si>
  <si>
    <t>MCH00162630</t>
  </si>
  <si>
    <t>MCH00162630-296</t>
  </si>
  <si>
    <t>XAP28367517</t>
  </si>
  <si>
    <t>XAP28367517-698</t>
  </si>
  <si>
    <t>MCH00162621</t>
  </si>
  <si>
    <t>MCH00162621-482</t>
  </si>
  <si>
    <t>MUM01599796</t>
  </si>
  <si>
    <t>MUM01599796-1762</t>
  </si>
  <si>
    <t>DEL01195657</t>
  </si>
  <si>
    <t>DEL01195657-892</t>
  </si>
  <si>
    <t>COC00209942</t>
  </si>
  <si>
    <t>akhil.n</t>
  </si>
  <si>
    <t>COC00209942-1551</t>
  </si>
  <si>
    <t>DEL01195656</t>
  </si>
  <si>
    <t>DEL01195656-1695</t>
  </si>
  <si>
    <t>MCH00162625</t>
  </si>
  <si>
    <t>MCH00162625-1593</t>
  </si>
  <si>
    <t>MCH000147393</t>
  </si>
  <si>
    <t>MCH000147393-764</t>
  </si>
  <si>
    <t>MCH00092671</t>
  </si>
  <si>
    <t>MCH00092671-117</t>
  </si>
  <si>
    <t>HYD01177475</t>
  </si>
  <si>
    <t>HYD01177475-639</t>
  </si>
  <si>
    <t>XAP28325140</t>
  </si>
  <si>
    <t>XAP28325140-888</t>
  </si>
  <si>
    <t>DEL01158511</t>
  </si>
  <si>
    <t>DEL01158511-1673</t>
  </si>
  <si>
    <t>XAP28275773</t>
  </si>
  <si>
    <t>XAP28275773-102</t>
  </si>
  <si>
    <t>XAP28310133</t>
  </si>
  <si>
    <t>XAP28310133-466</t>
  </si>
  <si>
    <t>XAP28358250</t>
  </si>
  <si>
    <t>XAP28358250-1472</t>
  </si>
  <si>
    <t>BLR01955700</t>
  </si>
  <si>
    <t>BLR01955700-1747</t>
  </si>
  <si>
    <t>XAP28319976</t>
  </si>
  <si>
    <t>XAP28319976-221</t>
  </si>
  <si>
    <t>XAP28394388</t>
  </si>
  <si>
    <t>XAP28394388-1002</t>
  </si>
  <si>
    <t>XAP28178923</t>
  </si>
  <si>
    <t>XAP28178923-984</t>
  </si>
  <si>
    <t>XAP28329640</t>
  </si>
  <si>
    <t>XAP28329640-335</t>
  </si>
  <si>
    <t>XAP28387669</t>
  </si>
  <si>
    <t>XAP28387669-1457</t>
  </si>
  <si>
    <t>XAP28170957</t>
  </si>
  <si>
    <t>XAP28170957-677</t>
  </si>
  <si>
    <t>XAP28386246</t>
  </si>
  <si>
    <t>XAP28386246-1362</t>
  </si>
  <si>
    <t>XAP28360991</t>
  </si>
  <si>
    <t>XAP28360991-322</t>
  </si>
  <si>
    <t>XAP28372846</t>
  </si>
  <si>
    <t>XAP28372846-205</t>
  </si>
  <si>
    <t>XAP28379014</t>
  </si>
  <si>
    <t>XAP28379014-1142</t>
  </si>
  <si>
    <t>XAP28343972</t>
  </si>
  <si>
    <t>XAP28343972-780</t>
  </si>
  <si>
    <t>XAP28316505</t>
  </si>
  <si>
    <t>XAP28316505-1970</t>
  </si>
  <si>
    <t>BLR01942131</t>
  </si>
  <si>
    <t>BLR01942131-856</t>
  </si>
  <si>
    <t>XAP28336926</t>
  </si>
  <si>
    <t>XAP28336926-103</t>
  </si>
  <si>
    <t>XAP28256427</t>
  </si>
  <si>
    <t>XAP28256427-1363</t>
  </si>
  <si>
    <t>XAP28301109</t>
  </si>
  <si>
    <t>XAP28301109-341</t>
  </si>
  <si>
    <t>XAP28376719</t>
  </si>
  <si>
    <t>XAP28376719-748</t>
  </si>
  <si>
    <t>XAP28362210</t>
  </si>
  <si>
    <t>XAP28362210-999</t>
  </si>
  <si>
    <t>XAP28329636</t>
  </si>
  <si>
    <t>XAP28329636-834</t>
  </si>
  <si>
    <t>PUN01294177</t>
  </si>
  <si>
    <t>PUN01294177-1316</t>
  </si>
  <si>
    <t>XAP28369334</t>
  </si>
  <si>
    <t>XAP28369334-272</t>
  </si>
  <si>
    <t>COC01138378</t>
  </si>
  <si>
    <t>COC01138378-661</t>
  </si>
  <si>
    <t>DEL01195693</t>
  </si>
  <si>
    <t>DEL01195693-647</t>
  </si>
  <si>
    <t>MCH000118705</t>
  </si>
  <si>
    <t>MCH000118705-1697</t>
  </si>
  <si>
    <t>MCH000118702</t>
  </si>
  <si>
    <t>MCH000118702-1709</t>
  </si>
  <si>
    <t>BLR01842348</t>
  </si>
  <si>
    <t>BLR01842348-639</t>
  </si>
  <si>
    <t>AHM01128821</t>
  </si>
  <si>
    <t>AHM01128821-1788</t>
  </si>
  <si>
    <t>AHM01128822</t>
  </si>
  <si>
    <t>AHM01128822-1660</t>
  </si>
  <si>
    <t>DEL01158532</t>
  </si>
  <si>
    <t>DEL01158532-1971</t>
  </si>
  <si>
    <t>MCH00162619</t>
  </si>
  <si>
    <t>MCH00162619-735</t>
  </si>
  <si>
    <t>MUM01608642</t>
  </si>
  <si>
    <t>MUM01608642-381</t>
  </si>
  <si>
    <t>XAP28374119</t>
  </si>
  <si>
    <t>XAP28374119-1172</t>
  </si>
  <si>
    <t>DEL01158497</t>
  </si>
  <si>
    <t>DEL01158497-1027</t>
  </si>
  <si>
    <t>BLR01924448</t>
  </si>
  <si>
    <t>BLR01924448-1521</t>
  </si>
  <si>
    <t>COM01110693</t>
  </si>
  <si>
    <t>COM01110693-1075</t>
  </si>
  <si>
    <t>XAP28209792</t>
  </si>
  <si>
    <t>XAP28209792-1755</t>
  </si>
  <si>
    <t>XAP28385660</t>
  </si>
  <si>
    <t>XAP28385660-1232</t>
  </si>
  <si>
    <t>XAP28318055</t>
  </si>
  <si>
    <t>XAP28318055-445</t>
  </si>
  <si>
    <t>Z0010989845</t>
  </si>
  <si>
    <t>Z0010989845-252</t>
  </si>
  <si>
    <t>Z0010942566</t>
  </si>
  <si>
    <t>Z0010942566-1724</t>
  </si>
  <si>
    <t>Z0010980153</t>
  </si>
  <si>
    <t>Z0010980153-876</t>
  </si>
  <si>
    <t>XAP28359402</t>
  </si>
  <si>
    <t>XAP28359402-792</t>
  </si>
  <si>
    <t>XAP28389099</t>
  </si>
  <si>
    <t>XAP28389099-187</t>
  </si>
  <si>
    <t>XAP28347278</t>
  </si>
  <si>
    <t>XAP28347278-250</t>
  </si>
  <si>
    <t>DEL01158530</t>
  </si>
  <si>
    <t>DEL01158530-779</t>
  </si>
  <si>
    <t>AHM01144660</t>
  </si>
  <si>
    <t>AHM01144660-1058</t>
  </si>
  <si>
    <t>Z0010863112</t>
  </si>
  <si>
    <t>Z0010863112-918</t>
  </si>
  <si>
    <t>XAP28345078</t>
  </si>
  <si>
    <t>XAP28345078-1925</t>
  </si>
  <si>
    <t>XAP28328071</t>
  </si>
  <si>
    <t>XAP28328071-1454</t>
  </si>
  <si>
    <t>XAP28301267</t>
  </si>
  <si>
    <t>XAP28301267-1341</t>
  </si>
  <si>
    <t>COC01138475</t>
  </si>
  <si>
    <t>COC01138475-1185</t>
  </si>
  <si>
    <t>XAP28364911</t>
  </si>
  <si>
    <t>XAP28364911-1194</t>
  </si>
  <si>
    <t>COC00209943</t>
  </si>
  <si>
    <t>COC00209943-974</t>
  </si>
  <si>
    <t>XAP28356608</t>
  </si>
  <si>
    <t>XAP28356608-359</t>
  </si>
  <si>
    <t>MUM01605146</t>
  </si>
  <si>
    <t>MUM01605146-317</t>
  </si>
  <si>
    <t>XAP28295430</t>
  </si>
  <si>
    <t>XAP28295430-1653</t>
  </si>
  <si>
    <t>MUM01606556</t>
  </si>
  <si>
    <t>MUM01606556-1166</t>
  </si>
  <si>
    <t>MUM01606557</t>
  </si>
  <si>
    <t>MUM01606557-1793</t>
  </si>
  <si>
    <t>XAP28305968</t>
  </si>
  <si>
    <t>XAP28305968-1960</t>
  </si>
  <si>
    <t>XAP28388800</t>
  </si>
  <si>
    <t>XAP28388800-444</t>
  </si>
  <si>
    <t>XAP28229064</t>
  </si>
  <si>
    <t>XAP28229064-412</t>
  </si>
  <si>
    <t>XAP28281441</t>
  </si>
  <si>
    <t>XAP28281441-1629</t>
  </si>
  <si>
    <t>MUM01611091</t>
  </si>
  <si>
    <t>MUM01611091-325</t>
  </si>
  <si>
    <t>BLR01931822</t>
  </si>
  <si>
    <t>BLR01931822-382</t>
  </si>
  <si>
    <t>XAP28323281</t>
  </si>
  <si>
    <t>XAP28323281-1684</t>
  </si>
  <si>
    <t>MUM01605153</t>
  </si>
  <si>
    <t>MUM01605153-1228</t>
  </si>
  <si>
    <t>COM01110657</t>
  </si>
  <si>
    <t>COM01110657-988</t>
  </si>
  <si>
    <t>MUM01605178</t>
  </si>
  <si>
    <t>MUM01605178-1527</t>
  </si>
  <si>
    <t>MUM01606558</t>
  </si>
  <si>
    <t>MUM01606558-1056</t>
  </si>
  <si>
    <t>MUM01606559</t>
  </si>
  <si>
    <t>MUM01606559-1786</t>
  </si>
  <si>
    <t>BLR01942869</t>
  </si>
  <si>
    <t>BLR01942869-191</t>
  </si>
  <si>
    <t>MUM01611104</t>
  </si>
  <si>
    <t>MUM01611104-89</t>
  </si>
  <si>
    <t>MUM01597663</t>
  </si>
  <si>
    <t>MUM01597663-820</t>
  </si>
  <si>
    <t>COM01110691</t>
  </si>
  <si>
    <t>COM01110691-1758</t>
  </si>
  <si>
    <t>XAP28277971</t>
  </si>
  <si>
    <t>XAP28277971-1084</t>
  </si>
  <si>
    <t>XAP28308860</t>
  </si>
  <si>
    <t>XAP28308860-148</t>
  </si>
  <si>
    <t>XAP28292890</t>
  </si>
  <si>
    <t>XAP28292890-1279</t>
  </si>
  <si>
    <t>XAP28342820</t>
  </si>
  <si>
    <t>XAP28342820-772</t>
  </si>
  <si>
    <t>XAP28314404</t>
  </si>
  <si>
    <t>XAP28314404-177</t>
  </si>
  <si>
    <t>MUM01606521</t>
  </si>
  <si>
    <t>MUM01606521-1725</t>
  </si>
  <si>
    <t>XAP28358940</t>
  </si>
  <si>
    <t>XAP28358940-575</t>
  </si>
  <si>
    <t>MUM01608672</t>
  </si>
  <si>
    <t>MUM01608672-1910</t>
  </si>
  <si>
    <t>MUM01603879</t>
  </si>
  <si>
    <t>MUM01603879-179</t>
  </si>
  <si>
    <t>MUM01603883</t>
  </si>
  <si>
    <t>MUM01603883-1180</t>
  </si>
  <si>
    <t>MUM01599820</t>
  </si>
  <si>
    <t>MUM01599820-762</t>
  </si>
  <si>
    <t>BLR01842046</t>
  </si>
  <si>
    <t>BLR01842046-1382</t>
  </si>
  <si>
    <t>BLR01842047</t>
  </si>
  <si>
    <t>BLR01842047-290</t>
  </si>
  <si>
    <t>BLR01842048</t>
  </si>
  <si>
    <t>BLR01842048-1987</t>
  </si>
  <si>
    <t>BLR01949154</t>
  </si>
  <si>
    <t>BLR01949154-1914</t>
  </si>
  <si>
    <t>BLR01924486</t>
  </si>
  <si>
    <t>BLR01924486-400</t>
  </si>
  <si>
    <t>BLR01842371</t>
  </si>
  <si>
    <t>BLR01842371-842</t>
  </si>
  <si>
    <t>AHM01146107</t>
  </si>
  <si>
    <t>AHM01146107-1180</t>
  </si>
  <si>
    <t>BOR01216742</t>
  </si>
  <si>
    <t>sutariya.kumar</t>
  </si>
  <si>
    <t>BOR01216742-1711</t>
  </si>
  <si>
    <t>BOR01216745</t>
  </si>
  <si>
    <t>BOR01216745-1376</t>
  </si>
  <si>
    <t>BOR01216746</t>
  </si>
  <si>
    <t>BOR01216746-434</t>
  </si>
  <si>
    <t>XAP28275982</t>
  </si>
  <si>
    <t>XAP28275982-1433</t>
  </si>
  <si>
    <t>BOR01216726</t>
  </si>
  <si>
    <t>BOR01216726-1040</t>
  </si>
  <si>
    <t>BOR01216733</t>
  </si>
  <si>
    <t>BOR01216733-184</t>
  </si>
  <si>
    <t>BOR01216734</t>
  </si>
  <si>
    <t>BOR01216734-398</t>
  </si>
  <si>
    <t>BOR01216702</t>
  </si>
  <si>
    <t>BOR01216702-269</t>
  </si>
  <si>
    <t>BOR01216705</t>
  </si>
  <si>
    <t>BOR01216705-1107</t>
  </si>
  <si>
    <t>BOR01216690</t>
  </si>
  <si>
    <t>BOR01216690-894</t>
  </si>
  <si>
    <t>BOR01216699</t>
  </si>
  <si>
    <t>BOR01216699-1395</t>
  </si>
  <si>
    <t>XAP28362451</t>
  </si>
  <si>
    <t>XAP28362451-1960</t>
  </si>
  <si>
    <t>XAP28338142</t>
  </si>
  <si>
    <t>XAP28338142-1786</t>
  </si>
  <si>
    <t>BOR01216727</t>
  </si>
  <si>
    <t>BOR01216727-326</t>
  </si>
  <si>
    <t>BOR01216728</t>
  </si>
  <si>
    <t>BOR01216728-124</t>
  </si>
  <si>
    <t>BOR01216729</t>
  </si>
  <si>
    <t>BOR01216729-1432</t>
  </si>
  <si>
    <t>BOR01216687</t>
  </si>
  <si>
    <t>BOR01216687-1195</t>
  </si>
  <si>
    <t>BOR01216709</t>
  </si>
  <si>
    <t>BOR01216709-1495</t>
  </si>
  <si>
    <t>BOR01216711</t>
  </si>
  <si>
    <t>BOR01216711-1850</t>
  </si>
  <si>
    <t>BOR01216723</t>
  </si>
  <si>
    <t>BOR01216723-1865</t>
  </si>
  <si>
    <t>BOR01216685</t>
  </si>
  <si>
    <t>BOR01216685-1008</t>
  </si>
  <si>
    <t>BOR01216700</t>
  </si>
  <si>
    <t>BOR01216700-869</t>
  </si>
  <si>
    <t>BOR01216676</t>
  </si>
  <si>
    <t>BOR01216676-407</t>
  </si>
  <si>
    <t>BOR01216716</t>
  </si>
  <si>
    <t>BOR01216716-1178</t>
  </si>
  <si>
    <t>BOR01216698</t>
  </si>
  <si>
    <t>BOR01216698-308</t>
  </si>
  <si>
    <t>BOR01216688</t>
  </si>
  <si>
    <t>BOR01216688-396</t>
  </si>
  <si>
    <t>BOR01216714</t>
  </si>
  <si>
    <t>BOR01216714-724</t>
  </si>
  <si>
    <t>BOR01216713</t>
  </si>
  <si>
    <t>BOR01216713-681</t>
  </si>
  <si>
    <t>BOR01216672</t>
  </si>
  <si>
    <t>BOR01216672-345</t>
  </si>
  <si>
    <t>BOR01216671</t>
  </si>
  <si>
    <t>BOR01216671-1553</t>
  </si>
  <si>
    <t>BOR01216712</t>
  </si>
  <si>
    <t>BOR01216712-1539</t>
  </si>
  <si>
    <t>BOR01216679</t>
  </si>
  <si>
    <t>BOR01216679-1803</t>
  </si>
  <si>
    <t>BOR01216710</t>
  </si>
  <si>
    <t>BOR01216710-1596</t>
  </si>
  <si>
    <t>BOR01216678</t>
  </si>
  <si>
    <t>BOR01216678-617</t>
  </si>
  <si>
    <t>BOR01201501</t>
  </si>
  <si>
    <t>BOR01201501-1766</t>
  </si>
  <si>
    <t>BOR01216689</t>
  </si>
  <si>
    <t>BOR01216689-924</t>
  </si>
  <si>
    <t>BOR01216681</t>
  </si>
  <si>
    <t>BOR01216681-793</t>
  </si>
  <si>
    <t>BLR01842335</t>
  </si>
  <si>
    <t>BLR01842335-1908</t>
  </si>
  <si>
    <t>XAP28322164</t>
  </si>
  <si>
    <t>XAP28322164-281</t>
  </si>
  <si>
    <t>BOR01216674</t>
  </si>
  <si>
    <t>BOR01216674-1950</t>
  </si>
  <si>
    <t>BOR01216696</t>
  </si>
  <si>
    <t>BOR01216696-635</t>
  </si>
  <si>
    <t>BOR01201498</t>
  </si>
  <si>
    <t>BOR01201498-1791</t>
  </si>
  <si>
    <t>BOR01201497</t>
  </si>
  <si>
    <t>BOR01201497-1256</t>
  </si>
  <si>
    <t>XAP28194649</t>
  </si>
  <si>
    <t>XAP28194649-1454</t>
  </si>
  <si>
    <t>BOR01216693</t>
  </si>
  <si>
    <t>BOR01216693-1201</t>
  </si>
  <si>
    <t>BOR01216691</t>
  </si>
  <si>
    <t>BOR01216691-491</t>
  </si>
  <si>
    <t>BOR01216750</t>
  </si>
  <si>
    <t>BOR01216750-84</t>
  </si>
  <si>
    <t>BOR01201491</t>
  </si>
  <si>
    <t>BOR01201491-1076</t>
  </si>
  <si>
    <t>BOR01201490</t>
  </si>
  <si>
    <t>BOR01201490-725</t>
  </si>
  <si>
    <t>BOR01216682</t>
  </si>
  <si>
    <t>BOR01216682-369</t>
  </si>
  <si>
    <t>BOR01216683</t>
  </si>
  <si>
    <t>BOR01216683-1670</t>
  </si>
  <si>
    <t>XAP28326265</t>
  </si>
  <si>
    <t>XAP28326265-1213</t>
  </si>
  <si>
    <t>BOR01201485</t>
  </si>
  <si>
    <t>BOR01201485-1030</t>
  </si>
  <si>
    <t>BOR01201496</t>
  </si>
  <si>
    <t>BOR01201496-777</t>
  </si>
  <si>
    <t>BOR01216735</t>
  </si>
  <si>
    <t>BOR01216735-134</t>
  </si>
  <si>
    <t>BOR01201495</t>
  </si>
  <si>
    <t>BOR01201495-1538</t>
  </si>
  <si>
    <t>BOR01201493</t>
  </si>
  <si>
    <t>BOR01201493-440</t>
  </si>
  <si>
    <t>BOR01201492</t>
  </si>
  <si>
    <t>BOR01201492-189</t>
  </si>
  <si>
    <t>BOR01216680</t>
  </si>
  <si>
    <t>BOR01216680-1835</t>
  </si>
  <si>
    <t>BOR01216677</t>
  </si>
  <si>
    <t>BOR01216677-555</t>
  </si>
  <si>
    <t>BOR01216749</t>
  </si>
  <si>
    <t>BOR01216749-1711</t>
  </si>
  <si>
    <t>BOR01201487</t>
  </si>
  <si>
    <t>BOR01201487-874</t>
  </si>
  <si>
    <t>BOR01201486</t>
  </si>
  <si>
    <t>BOR01201486-1256</t>
  </si>
  <si>
    <t>BOR01216747</t>
  </si>
  <si>
    <t>BOR01216747-1045</t>
  </si>
  <si>
    <t>BOR01216744</t>
  </si>
  <si>
    <t>BOR01216744-936</t>
  </si>
  <si>
    <t>BOR01216743</t>
  </si>
  <si>
    <t>BOR01216743-1845</t>
  </si>
  <si>
    <t>BOR01216736</t>
  </si>
  <si>
    <t>BOR01216736-127</t>
  </si>
  <si>
    <t>BOR01216737</t>
  </si>
  <si>
    <t>BOR01216737-1668</t>
  </si>
  <si>
    <t>BOR01216741</t>
  </si>
  <si>
    <t>BOR01216741-659</t>
  </si>
  <si>
    <t>BLR01931823</t>
  </si>
  <si>
    <t>BLR01931823-513</t>
  </si>
  <si>
    <t>BOR01216740</t>
  </si>
  <si>
    <t>BOR01216740-121</t>
  </si>
  <si>
    <t>BOR01216739</t>
  </si>
  <si>
    <t>BOR01216739-725</t>
  </si>
  <si>
    <t>BOR01216675</t>
  </si>
  <si>
    <t>BOR01216675-488</t>
  </si>
  <si>
    <t>BOR01216673</t>
  </si>
  <si>
    <t>BOR01216673-735</t>
  </si>
  <si>
    <t>BOR01216724</t>
  </si>
  <si>
    <t>BOR01216724-1653</t>
  </si>
  <si>
    <t>BOR01216722</t>
  </si>
  <si>
    <t>BOR01216722-408</t>
  </si>
  <si>
    <t>BOR01216721</t>
  </si>
  <si>
    <t>BOR01216721-1652</t>
  </si>
  <si>
    <t>BOR01216720</t>
  </si>
  <si>
    <t>BOR01216720-1662</t>
  </si>
  <si>
    <t>BLR01842372</t>
  </si>
  <si>
    <t>BLR01842372-1790</t>
  </si>
  <si>
    <t>BOR01216719</t>
  </si>
  <si>
    <t>BOR01216719-678</t>
  </si>
  <si>
    <t>BOR01216718</t>
  </si>
  <si>
    <t>BOR01216718-1677</t>
  </si>
  <si>
    <t>BOR01216703</t>
  </si>
  <si>
    <t>BOR01216703-848</t>
  </si>
  <si>
    <t>BOR01216717</t>
  </si>
  <si>
    <t>BOR01216717-796</t>
  </si>
  <si>
    <t>DEL01152166</t>
  </si>
  <si>
    <t>DEL01152166-838</t>
  </si>
  <si>
    <t>BOR01216738</t>
  </si>
  <si>
    <t>BOR01216738-1824</t>
  </si>
  <si>
    <t>BOR01216730</t>
  </si>
  <si>
    <t>BOR01216730-196</t>
  </si>
  <si>
    <t>BOR01216731</t>
  </si>
  <si>
    <t>BOR01216731-1170</t>
  </si>
  <si>
    <t>BOR01216732</t>
  </si>
  <si>
    <t>BOR01216732-1730</t>
  </si>
  <si>
    <t>BOR01216701</t>
  </si>
  <si>
    <t>BOR01216701-103</t>
  </si>
  <si>
    <t>BOR01206766</t>
  </si>
  <si>
    <t>BOR01206766-1243</t>
  </si>
  <si>
    <t>BOR01216704</t>
  </si>
  <si>
    <t>BOR01216704-92</t>
  </si>
  <si>
    <t>AHM01146100</t>
  </si>
  <si>
    <t>AHM01146100-1851</t>
  </si>
  <si>
    <t>MCH00177962</t>
  </si>
  <si>
    <t>MCH00177962-1230</t>
  </si>
  <si>
    <t>MCH00177963</t>
  </si>
  <si>
    <t>MCH00177963-1121</t>
  </si>
  <si>
    <t>HYD01122584</t>
  </si>
  <si>
    <t>HYD01122584-1626</t>
  </si>
  <si>
    <t>CHE01214553</t>
  </si>
  <si>
    <t>CHE01214553-1762</t>
  </si>
  <si>
    <t>XAP28268420</t>
  </si>
  <si>
    <t>XAP28268420-1573</t>
  </si>
  <si>
    <t>XAP28333541</t>
  </si>
  <si>
    <t>XAP28333541-202</t>
  </si>
  <si>
    <t>BLR01842432</t>
  </si>
  <si>
    <t>BLR01842432-1777</t>
  </si>
  <si>
    <t>BLR01942527</t>
  </si>
  <si>
    <t>BLR01942527-833</t>
  </si>
  <si>
    <t>MUM01597665</t>
  </si>
  <si>
    <t>MUM01597665-318</t>
  </si>
  <si>
    <t>PUN01294221</t>
  </si>
  <si>
    <t>PUN01294221-1716</t>
  </si>
  <si>
    <t>XAP28326769</t>
  </si>
  <si>
    <t>XAP28326769-1842</t>
  </si>
  <si>
    <t>XAP28386681</t>
  </si>
  <si>
    <t>XAP28386681-1491</t>
  </si>
  <si>
    <t>BLR01842700</t>
  </si>
  <si>
    <t>BLR01842700-1881</t>
  </si>
  <si>
    <t>DEL01161555</t>
  </si>
  <si>
    <t>DEL01161555-436</t>
  </si>
  <si>
    <t>DEL01158509</t>
  </si>
  <si>
    <t>DEL01158509-1702</t>
  </si>
  <si>
    <t>DEL01158542</t>
  </si>
  <si>
    <t>DEL01158542-1105</t>
  </si>
  <si>
    <t>BLR01924081</t>
  </si>
  <si>
    <t>BLR01924081-1061</t>
  </si>
  <si>
    <t>BLR01843026</t>
  </si>
  <si>
    <t>BLR01843026-1956</t>
  </si>
  <si>
    <t>MUM01597642</t>
  </si>
  <si>
    <t>MUM01597642-88</t>
  </si>
  <si>
    <t>XAP28365381</t>
  </si>
  <si>
    <t>XAP28365381-1814</t>
  </si>
  <si>
    <t>BLR01840077</t>
  </si>
  <si>
    <t>BLR01840077-806</t>
  </si>
  <si>
    <t>COC01138471</t>
  </si>
  <si>
    <t>COC01138471-1644</t>
  </si>
  <si>
    <t>XAP28381140</t>
  </si>
  <si>
    <t>XAP28381140-1345</t>
  </si>
  <si>
    <t>HYD01177468</t>
  </si>
  <si>
    <t>HYD01177468-1843</t>
  </si>
  <si>
    <t>COM01110665</t>
  </si>
  <si>
    <t>COM01110665-668</t>
  </si>
  <si>
    <t>CHE01215120</t>
  </si>
  <si>
    <t>CHE01215120-175</t>
  </si>
  <si>
    <t>XAP28161380</t>
  </si>
  <si>
    <t>XAP28161380-1069</t>
  </si>
  <si>
    <t>CHE01215121</t>
  </si>
  <si>
    <t>CHE01215121-1343</t>
  </si>
  <si>
    <t>MUM01611100</t>
  </si>
  <si>
    <t>MUM01611100-271</t>
  </si>
  <si>
    <t>XAP28332447</t>
  </si>
  <si>
    <t>XAP28332447-532</t>
  </si>
  <si>
    <t>BLR01942520</t>
  </si>
  <si>
    <t>BLR01942520-338</t>
  </si>
  <si>
    <t>BLR01942523</t>
  </si>
  <si>
    <t>BLR01942523-1271</t>
  </si>
  <si>
    <t>PUN01294187</t>
  </si>
  <si>
    <t>PUN01294187-1790</t>
  </si>
  <si>
    <t>XAP28170285</t>
  </si>
  <si>
    <t>XAP28170285-941</t>
  </si>
  <si>
    <t>XAP28212951</t>
  </si>
  <si>
    <t>XAP28212951-1375</t>
  </si>
  <si>
    <t>BLR01842338</t>
  </si>
  <si>
    <t>BLR01842338-1195</t>
  </si>
  <si>
    <t>MCH00162615</t>
  </si>
  <si>
    <t>MCH00162615-621</t>
  </si>
  <si>
    <t>XAP28348814</t>
  </si>
  <si>
    <t>XAP28348814-798</t>
  </si>
  <si>
    <t>XAP28262768</t>
  </si>
  <si>
    <t>XAP28262768-193</t>
  </si>
  <si>
    <t>BLR01955699</t>
  </si>
  <si>
    <t>BLR01955699-1008</t>
  </si>
  <si>
    <t>BOR01219092</t>
  </si>
  <si>
    <t>BOR01219092-776</t>
  </si>
  <si>
    <t>HYD01179972</t>
  </si>
  <si>
    <t>HYD01179972-1213</t>
  </si>
  <si>
    <t>DEL00392788</t>
  </si>
  <si>
    <t>DEL00392788-1249</t>
  </si>
  <si>
    <t>MUM01606518</t>
  </si>
  <si>
    <t>MUM01606518-544</t>
  </si>
  <si>
    <t>MUM01608685</t>
  </si>
  <si>
    <t>MUM01608685-139</t>
  </si>
  <si>
    <t>DEL00392786</t>
  </si>
  <si>
    <t>DEL00392786-1341</t>
  </si>
  <si>
    <t>KOL01209853</t>
  </si>
  <si>
    <t>KOL01209853-1821</t>
  </si>
  <si>
    <t>KOL01209877</t>
  </si>
  <si>
    <t>KOL01209877-1196</t>
  </si>
  <si>
    <t>KOL01209854</t>
  </si>
  <si>
    <t>KOL01209854-1863</t>
  </si>
  <si>
    <t>KOL01209847</t>
  </si>
  <si>
    <t>KOL01209847-1244</t>
  </si>
  <si>
    <t>KOL01209846</t>
  </si>
  <si>
    <t>KOL01209846-438</t>
  </si>
  <si>
    <t>KOL01210001</t>
  </si>
  <si>
    <t>KOL01210001-1286</t>
  </si>
  <si>
    <t>KOL01209417</t>
  </si>
  <si>
    <t>KOL01209417-1680</t>
  </si>
  <si>
    <t>KOL01209861</t>
  </si>
  <si>
    <t>KOL01209861-1660</t>
  </si>
  <si>
    <t>KOL01209863</t>
  </si>
  <si>
    <t>KOL01209863-789</t>
  </si>
  <si>
    <t>KOL01210004</t>
  </si>
  <si>
    <t>KOL01210004-1287</t>
  </si>
  <si>
    <t>KOL01209870</t>
  </si>
  <si>
    <t>KOL01209870-1496</t>
  </si>
  <si>
    <t>KOL01209858</t>
  </si>
  <si>
    <t>KOL01209858-1777</t>
  </si>
  <si>
    <t>KOL01209857</t>
  </si>
  <si>
    <t>KOL01209857-953</t>
  </si>
  <si>
    <t>KOL01210006</t>
  </si>
  <si>
    <t>KOL01210006-356</t>
  </si>
  <si>
    <t>XAP28322812</t>
  </si>
  <si>
    <t>XAP28322812-1261</t>
  </si>
  <si>
    <t>KOL01209879</t>
  </si>
  <si>
    <t>KOL01209879-780</t>
  </si>
  <si>
    <t>KOL01210010</t>
  </si>
  <si>
    <t>KOL01210010-1640</t>
  </si>
  <si>
    <t>Z0010909815</t>
  </si>
  <si>
    <t>Z0010909815-1190</t>
  </si>
  <si>
    <t>KOL01209860</t>
  </si>
  <si>
    <t>KOL01209860-1553</t>
  </si>
  <si>
    <t>BLR01842284</t>
  </si>
  <si>
    <t>BLR01842284-1726</t>
  </si>
  <si>
    <t>Z0010894861</t>
  </si>
  <si>
    <t>Z0010894861-1103</t>
  </si>
  <si>
    <t>MUM01609302</t>
  </si>
  <si>
    <t>MUM01609302-732</t>
  </si>
  <si>
    <t>MUM01609282</t>
  </si>
  <si>
    <t>MUM01609282-582</t>
  </si>
  <si>
    <t>MUM01597636</t>
  </si>
  <si>
    <t>MUM01597636-1288</t>
  </si>
  <si>
    <t>CHE01215103</t>
  </si>
  <si>
    <t>CHE01215103-1570</t>
  </si>
  <si>
    <t>CHE01215107</t>
  </si>
  <si>
    <t>CHE01215107-393</t>
  </si>
  <si>
    <t>CHE01215108</t>
  </si>
  <si>
    <t>CHE01215108-1614</t>
  </si>
  <si>
    <t>CHE01215104</t>
  </si>
  <si>
    <t>CHE01215104-833</t>
  </si>
  <si>
    <t>CHE01215105</t>
  </si>
  <si>
    <t>CHE01215105-631</t>
  </si>
  <si>
    <t>CHE01215100</t>
  </si>
  <si>
    <t>CHE01215100-1861</t>
  </si>
  <si>
    <t>MUM01611107</t>
  </si>
  <si>
    <t>MUM01611107-803</t>
  </si>
  <si>
    <t>MUM01611108</t>
  </si>
  <si>
    <t>MUM01611108-1192</t>
  </si>
  <si>
    <t>MUM01611110</t>
  </si>
  <si>
    <t>MUM01611110-1096</t>
  </si>
  <si>
    <t>XAP28264209</t>
  </si>
  <si>
    <t>XAP28264209-1235</t>
  </si>
  <si>
    <t>MUM01605159</t>
  </si>
  <si>
    <t>MUM01605159-450</t>
  </si>
  <si>
    <t>PUN01294185</t>
  </si>
  <si>
    <t>PUN01294185-1407</t>
  </si>
  <si>
    <t>BLR01842433</t>
  </si>
  <si>
    <t>BLR01842433-1025</t>
  </si>
  <si>
    <t>BOR01216748</t>
  </si>
  <si>
    <t>BOR01216748-1805</t>
  </si>
  <si>
    <t>BLR01840066</t>
  </si>
  <si>
    <t>BLR01840066-1883</t>
  </si>
  <si>
    <t>DEL01152172</t>
  </si>
  <si>
    <t>DEL01152172-1985</t>
  </si>
  <si>
    <t>BOR01216725</t>
  </si>
  <si>
    <t>BOR01216725-1543</t>
  </si>
  <si>
    <t>BOR01216684</t>
  </si>
  <si>
    <t>BOR01216684-228</t>
  </si>
  <si>
    <t>BOR01216686</t>
  </si>
  <si>
    <t>BOR01216686-1108</t>
  </si>
  <si>
    <t>BOR01216695</t>
  </si>
  <si>
    <t>BOR01216695-468</t>
  </si>
  <si>
    <t>BOR01201494</t>
  </si>
  <si>
    <t>BOR01201494-374</t>
  </si>
  <si>
    <t>BOR01216715</t>
  </si>
  <si>
    <t>BOR01216715-1221</t>
  </si>
  <si>
    <t>XAP28210677</t>
  </si>
  <si>
    <t>XAP28210677-1794</t>
  </si>
  <si>
    <t>BOR01216694</t>
  </si>
  <si>
    <t>BOR01216694-298</t>
  </si>
  <si>
    <t>BOR01216692</t>
  </si>
  <si>
    <t>BOR01216692-1874</t>
  </si>
  <si>
    <t>DEL01152168</t>
  </si>
  <si>
    <t>DEL01152168-653</t>
  </si>
  <si>
    <t>DEL01152169</t>
  </si>
  <si>
    <t>DEL01152169-715</t>
  </si>
  <si>
    <t>XAP28205883</t>
  </si>
  <si>
    <t>XAP28205883-1184</t>
  </si>
  <si>
    <t>BOR01216697</t>
  </si>
  <si>
    <t>BOR01216697-345</t>
  </si>
  <si>
    <t>BOR01201500</t>
  </si>
  <si>
    <t>BOR01201500-1115</t>
  </si>
  <si>
    <t>BOR01201499</t>
  </si>
  <si>
    <t>BOR01201499-409</t>
  </si>
  <si>
    <t>BLR01843076</t>
  </si>
  <si>
    <t>BLR01843076-1751</t>
  </si>
  <si>
    <t>DEL01152170</t>
  </si>
  <si>
    <t>DEL01152170-716</t>
  </si>
  <si>
    <t>BOR01201489</t>
  </si>
  <si>
    <t>BOR01201489-344</t>
  </si>
  <si>
    <t>BOR01201488</t>
  </si>
  <si>
    <t>BOR01201488-1604</t>
  </si>
  <si>
    <t>XAP28326575</t>
  </si>
  <si>
    <t>XAP28326575-1390</t>
  </si>
  <si>
    <t>XAP28253144</t>
  </si>
  <si>
    <t>XAP28253144-908</t>
  </si>
  <si>
    <t>CHE01214450</t>
  </si>
  <si>
    <t>CHE01214450-185</t>
  </si>
  <si>
    <t>CHE01214446</t>
  </si>
  <si>
    <t>CHE01214446-1286</t>
  </si>
  <si>
    <t>DEL01195658</t>
  </si>
  <si>
    <t>DEL01195658-233</t>
  </si>
  <si>
    <t>BLR01942496</t>
  </si>
  <si>
    <t>BLR01942496-692</t>
  </si>
  <si>
    <t>XAP28337330</t>
  </si>
  <si>
    <t>XAP28337330-1628</t>
  </si>
  <si>
    <t>XAP28335682</t>
  </si>
  <si>
    <t>XAP28335682-1251</t>
  </si>
  <si>
    <t>XAP28352111</t>
  </si>
  <si>
    <t>XAP28352111-655</t>
  </si>
  <si>
    <t>XAP28333832</t>
  </si>
  <si>
    <t>XAP28333832-547</t>
  </si>
  <si>
    <t>MUM01609335</t>
  </si>
  <si>
    <t>MUM01609335-549</t>
  </si>
  <si>
    <t>XAP28320910</t>
  </si>
  <si>
    <t>XAP28320910-765</t>
  </si>
  <si>
    <t>MUM01609331</t>
  </si>
  <si>
    <t>MUM01609331-1308</t>
  </si>
  <si>
    <t>MUM01609323</t>
  </si>
  <si>
    <t>MUM01609323-1742</t>
  </si>
  <si>
    <t>XAP28332346</t>
  </si>
  <si>
    <t>XAP28332346-287</t>
  </si>
  <si>
    <t>MUM01605204</t>
  </si>
  <si>
    <t>MUM01605204-570</t>
  </si>
  <si>
    <t>MUM01606523</t>
  </si>
  <si>
    <t>MUM01606523-1158</t>
  </si>
  <si>
    <t>XAP28258691</t>
  </si>
  <si>
    <t>XAP28258691-1951</t>
  </si>
  <si>
    <t>DEL01158528</t>
  </si>
  <si>
    <t>DEL01158528-1527</t>
  </si>
  <si>
    <t>XAP28382559</t>
  </si>
  <si>
    <t>XAP28382559-1434</t>
  </si>
  <si>
    <t>XAP28272131</t>
  </si>
  <si>
    <t>XAP28272131-429</t>
  </si>
  <si>
    <t>BLR01840052</t>
  </si>
  <si>
    <t>BLR01840052-405</t>
  </si>
  <si>
    <t>XAP28256545</t>
  </si>
  <si>
    <t>XAP28256545-1283</t>
  </si>
  <si>
    <t>BLR01842374</t>
  </si>
  <si>
    <t>BLR01842374-610</t>
  </si>
  <si>
    <t>XAP28278869</t>
  </si>
  <si>
    <t>XAP28278869-481</t>
  </si>
  <si>
    <t>XAP28376824</t>
  </si>
  <si>
    <t>XAP28376824-1945</t>
  </si>
  <si>
    <t>XAP28382988</t>
  </si>
  <si>
    <t>XAP28382988-394</t>
  </si>
  <si>
    <t>KOL01209875</t>
  </si>
  <si>
    <t>KOL01209875-575</t>
  </si>
  <si>
    <t>KOL01209862</t>
  </si>
  <si>
    <t>KOL01209862-1495</t>
  </si>
  <si>
    <t>COC00209921</t>
  </si>
  <si>
    <t>COC00209921-201</t>
  </si>
  <si>
    <t>XAP28363397</t>
  </si>
  <si>
    <t>XAP28363397-1373</t>
  </si>
  <si>
    <t>MCH00167455</t>
  </si>
  <si>
    <t>MCH00167455-547</t>
  </si>
  <si>
    <t>MUM01599797</t>
  </si>
  <si>
    <t>MUM01599797-228</t>
  </si>
  <si>
    <t>XAP28279548</t>
  </si>
  <si>
    <t>XAP28279548-398</t>
  </si>
  <si>
    <t>DEL01158505</t>
  </si>
  <si>
    <t>DEL01158505-1903</t>
  </si>
  <si>
    <t>BLR01924838</t>
  </si>
  <si>
    <t>BLR01924838-673</t>
  </si>
  <si>
    <t>KOL01209867</t>
  </si>
  <si>
    <t>KOL01209867-1289</t>
  </si>
  <si>
    <t>MCH00162632</t>
  </si>
  <si>
    <t>MCH00162632-1289</t>
  </si>
  <si>
    <t>XAP28280460</t>
  </si>
  <si>
    <t>XAP28280460-1294</t>
  </si>
  <si>
    <t>KOL01209399</t>
  </si>
  <si>
    <t>KOL01209399-84</t>
  </si>
  <si>
    <t>BLR01843038</t>
  </si>
  <si>
    <t>BLR01843038-257</t>
  </si>
  <si>
    <t>MCH00177954</t>
  </si>
  <si>
    <t>MCH00177954-1380</t>
  </si>
  <si>
    <t>DEL01195668</t>
  </si>
  <si>
    <t>DEL01195668-529</t>
  </si>
  <si>
    <t>XAP28310149</t>
  </si>
  <si>
    <t>vinay.kr</t>
  </si>
  <si>
    <t>XAP28310149-1608</t>
  </si>
  <si>
    <t>XAP28283536</t>
  </si>
  <si>
    <t>XAP28283536-1426</t>
  </si>
  <si>
    <t>XAP28325486</t>
  </si>
  <si>
    <t>XAP28325486-354</t>
  </si>
  <si>
    <t>MUM01609329</t>
  </si>
  <si>
    <t>MUM01609329-104</t>
  </si>
  <si>
    <t>XAP28277447</t>
  </si>
  <si>
    <t>XAP28277447-1565</t>
  </si>
  <si>
    <t>DEL01195654</t>
  </si>
  <si>
    <t>DEL01195654-1130</t>
  </si>
  <si>
    <t>XAP28350031</t>
  </si>
  <si>
    <t>XAP28350031-488</t>
  </si>
  <si>
    <t>XAP28354049</t>
  </si>
  <si>
    <t>XAP28354049-1277</t>
  </si>
  <si>
    <t>BLR01942514</t>
  </si>
  <si>
    <t>BLR01942514-818</t>
  </si>
  <si>
    <t>BLR01942867</t>
  </si>
  <si>
    <t>BLR01942867-993</t>
  </si>
  <si>
    <t>XAP28328452</t>
  </si>
  <si>
    <t>XAP28328452-1277</t>
  </si>
  <si>
    <t>Z0010971464</t>
  </si>
  <si>
    <t>Z0010971464-828</t>
  </si>
  <si>
    <t>MUM01606540</t>
  </si>
  <si>
    <t>MUM01606540-140</t>
  </si>
  <si>
    <t>MUM01603889</t>
  </si>
  <si>
    <t>MUM01603889-1906</t>
  </si>
  <si>
    <t>XAP28272352</t>
  </si>
  <si>
    <t>XAP28272352-442</t>
  </si>
  <si>
    <t>DEL01195667</t>
  </si>
  <si>
    <t>DEL01195667-1287</t>
  </si>
  <si>
    <t>XAP28219956</t>
  </si>
  <si>
    <t>XAP28219956-1600</t>
  </si>
  <si>
    <t>MUM01605154</t>
  </si>
  <si>
    <t>MUM01605154-1467</t>
  </si>
  <si>
    <t>Z0010873187</t>
  </si>
  <si>
    <t>Z0010873187-1189</t>
  </si>
  <si>
    <t>MUM01597655</t>
  </si>
  <si>
    <t>MUM01597655-1304</t>
  </si>
  <si>
    <t>BOR01219090</t>
  </si>
  <si>
    <t>BOR01219090-1018</t>
  </si>
  <si>
    <t>XAP28304151</t>
  </si>
  <si>
    <t>XAP28304151-359</t>
  </si>
  <si>
    <t>XAP28317942</t>
  </si>
  <si>
    <t>XAP28317942-221</t>
  </si>
  <si>
    <t>XAP28350149</t>
  </si>
  <si>
    <t>XAP28350149-575</t>
  </si>
  <si>
    <t>AHM00141880</t>
  </si>
  <si>
    <t>Ajay.Pansara</t>
  </si>
  <si>
    <t>AHM00141880-1295</t>
  </si>
  <si>
    <t>AHM00141881</t>
  </si>
  <si>
    <t>AHM00141881-1110</t>
  </si>
  <si>
    <t>AHM00141884</t>
  </si>
  <si>
    <t>AHM00141884-1849</t>
  </si>
  <si>
    <t>AHM00141885</t>
  </si>
  <si>
    <t>AHM00141885-1347</t>
  </si>
  <si>
    <t>AHM00141886</t>
  </si>
  <si>
    <t>AHM00141886-1258</t>
  </si>
  <si>
    <t>AHM00141891</t>
  </si>
  <si>
    <t>AHM00141891-1937</t>
  </si>
  <si>
    <t>AHM00141892</t>
  </si>
  <si>
    <t>AHM00141892-1608</t>
  </si>
  <si>
    <t>MUM01605207</t>
  </si>
  <si>
    <t>MUM01605207-780</t>
  </si>
  <si>
    <t>XAP28345159</t>
  </si>
  <si>
    <t>XAP28345159-140</t>
  </si>
  <si>
    <t>AHM00141882</t>
  </si>
  <si>
    <t>AHM00141882-1728</t>
  </si>
  <si>
    <t>AHM00141883</t>
  </si>
  <si>
    <t>AHM00141883-1081</t>
  </si>
  <si>
    <t>MUM01597664</t>
  </si>
  <si>
    <t>MUM01597664-99</t>
  </si>
  <si>
    <t>BOR01219158</t>
  </si>
  <si>
    <t>BOR01219158-803</t>
  </si>
  <si>
    <t>BOR01219159</t>
  </si>
  <si>
    <t>BOR01219159-961</t>
  </si>
  <si>
    <t>BOR01219160</t>
  </si>
  <si>
    <t>BOR01219160-1520</t>
  </si>
  <si>
    <t>AHM00141887</t>
  </si>
  <si>
    <t>AHM00141887-1752</t>
  </si>
  <si>
    <t>AHM00141888</t>
  </si>
  <si>
    <t>AHM00141888-740</t>
  </si>
  <si>
    <t>XAP28239316</t>
  </si>
  <si>
    <t>XAP28239316-1961</t>
  </si>
  <si>
    <t>XAP28217544</t>
  </si>
  <si>
    <t>XAP28217544-680</t>
  </si>
  <si>
    <t>XAP28276367</t>
  </si>
  <si>
    <t>XAP28276367-1801</t>
  </si>
  <si>
    <t>XAP28298134</t>
  </si>
  <si>
    <t>XAP28298134-1608</t>
  </si>
  <si>
    <t>XAP28370662</t>
  </si>
  <si>
    <t>XAP28370662-1141</t>
  </si>
  <si>
    <t>XAP28362464</t>
  </si>
  <si>
    <t>XAP28362464-1565</t>
  </si>
  <si>
    <t>XAP28370680</t>
  </si>
  <si>
    <t>XAP28370680-1477</t>
  </si>
  <si>
    <t>XAP28263052</t>
  </si>
  <si>
    <t>XAP28263052-393</t>
  </si>
  <si>
    <t>AHM00141889</t>
  </si>
  <si>
    <t>AHM00141889-1560</t>
  </si>
  <si>
    <t>AHM00141890</t>
  </si>
  <si>
    <t>AHM00141890-1624</t>
  </si>
  <si>
    <t>CHE01214451</t>
  </si>
  <si>
    <t>CHE01214451-454</t>
  </si>
  <si>
    <t>MCH00167449</t>
  </si>
  <si>
    <t>MCH00167449-661</t>
  </si>
  <si>
    <t>BLR01842377</t>
  </si>
  <si>
    <t>sk.poovaiah</t>
  </si>
  <si>
    <t>BLR01842377-277</t>
  </si>
  <si>
    <t>BLR01942507</t>
  </si>
  <si>
    <t>BLR01942507-406</t>
  </si>
  <si>
    <t>BLR01843034</t>
  </si>
  <si>
    <t>BLR01843034-216</t>
  </si>
  <si>
    <t>COC00209945</t>
  </si>
  <si>
    <t>COC00209945-534</t>
  </si>
  <si>
    <t>XAP28315185</t>
  </si>
  <si>
    <t>XAP28315185-1278</t>
  </si>
  <si>
    <t>XAP28381511</t>
  </si>
  <si>
    <t>XAP28381511-1088</t>
  </si>
  <si>
    <t>XAP28310268</t>
  </si>
  <si>
    <t>XAP28310268-1271</t>
  </si>
  <si>
    <t>XAP28333753</t>
  </si>
  <si>
    <t>XAP28333753-1784</t>
  </si>
  <si>
    <t>BLR01840065</t>
  </si>
  <si>
    <t>BLR01840065-1230</t>
  </si>
  <si>
    <t>XAP28298305</t>
  </si>
  <si>
    <t>XAP28298305-1576</t>
  </si>
  <si>
    <t>XAP28247567</t>
  </si>
  <si>
    <t>XAP28247567-1900</t>
  </si>
  <si>
    <t>MUM01597648</t>
  </si>
  <si>
    <t>MUM01597648-707</t>
  </si>
  <si>
    <t>XAP28359103</t>
  </si>
  <si>
    <t>XAP28359103-1730</t>
  </si>
  <si>
    <t>BLR01842249</t>
  </si>
  <si>
    <t>BLR01842249-116</t>
  </si>
  <si>
    <t>BLR01842251</t>
  </si>
  <si>
    <t>BLR01842251-283</t>
  </si>
  <si>
    <t>MCH00092673</t>
  </si>
  <si>
    <t>MCH00092673-1736</t>
  </si>
  <si>
    <t>BOR01219091</t>
  </si>
  <si>
    <t>BOR01219091-358</t>
  </si>
  <si>
    <t>XAP28248850</t>
  </si>
  <si>
    <t>XAP28248850-274</t>
  </si>
  <si>
    <t>XAP28377515</t>
  </si>
  <si>
    <t>XAP28377515-1566</t>
  </si>
  <si>
    <t>XAP28277666</t>
  </si>
  <si>
    <t>XAP28277666-1590</t>
  </si>
  <si>
    <t>XAP28370483</t>
  </si>
  <si>
    <t>XAP28370483-663</t>
  </si>
  <si>
    <t>BLR01843109</t>
  </si>
  <si>
    <t>BLR01843109-1006</t>
  </si>
  <si>
    <t>MCH00142245</t>
  </si>
  <si>
    <t>MCH00142245-1566</t>
  </si>
  <si>
    <t>XAP28311541</t>
  </si>
  <si>
    <t>XAP28311541-684</t>
  </si>
  <si>
    <t>MCH000118703</t>
  </si>
  <si>
    <t>MCH000118703-1731</t>
  </si>
  <si>
    <t>BOR01218977</t>
  </si>
  <si>
    <t>BOR01218977-1200</t>
  </si>
  <si>
    <t>COC01138368</t>
  </si>
  <si>
    <t>COC01138368-109</t>
  </si>
  <si>
    <t>COC01138484</t>
  </si>
  <si>
    <t>COC01138484-454</t>
  </si>
  <si>
    <t>COC01138490</t>
  </si>
  <si>
    <t>COC01138490-1543</t>
  </si>
  <si>
    <t>KOL01209381</t>
  </si>
  <si>
    <t>KOL01209381-1412</t>
  </si>
  <si>
    <t>COM01110663</t>
  </si>
  <si>
    <t>COM01110663-1286</t>
  </si>
  <si>
    <t>COM01110662</t>
  </si>
  <si>
    <t>COM01110662-239</t>
  </si>
  <si>
    <t>COM01110661</t>
  </si>
  <si>
    <t>COM01110661-1783</t>
  </si>
  <si>
    <t>XAP28338424</t>
  </si>
  <si>
    <t>XAP28338424-164</t>
  </si>
  <si>
    <t>BLR01942533</t>
  </si>
  <si>
    <t>BLR01942533-1224</t>
  </si>
  <si>
    <t>XAP28351926</t>
  </si>
  <si>
    <t>XAP28351926-907</t>
  </si>
  <si>
    <t>MCH00162626</t>
  </si>
  <si>
    <t>MCH00162626-747</t>
  </si>
  <si>
    <t>COC01138443</t>
  </si>
  <si>
    <t>COC01138443-243</t>
  </si>
  <si>
    <t>AHM01144665</t>
  </si>
  <si>
    <t>AHM01144665-105</t>
  </si>
  <si>
    <t>XAP28366063</t>
  </si>
  <si>
    <t>XAP28366063-673</t>
  </si>
  <si>
    <t>MUM01609275</t>
  </si>
  <si>
    <t>MUM01609275-1793</t>
  </si>
  <si>
    <t>PUN01294178</t>
  </si>
  <si>
    <t>PUN01294178-1617</t>
  </si>
  <si>
    <t>XAP28335024</t>
  </si>
  <si>
    <t>XAP28335024-1800</t>
  </si>
  <si>
    <t>XAP28374871</t>
  </si>
  <si>
    <t>XAP28374871-126</t>
  </si>
  <si>
    <t>XAP28304449</t>
  </si>
  <si>
    <t>XAP28304449-468</t>
  </si>
  <si>
    <t>BLR01924286</t>
  </si>
  <si>
    <t>BLR01924286-1117</t>
  </si>
  <si>
    <t>XAP28342165</t>
  </si>
  <si>
    <t>XAP28342165-1445</t>
  </si>
  <si>
    <t>BLR01843098</t>
  </si>
  <si>
    <t>BLR01843098-1183</t>
  </si>
  <si>
    <t>BLR01842285</t>
  </si>
  <si>
    <t>BLR01842285-1506</t>
  </si>
  <si>
    <t>BLR01924487</t>
  </si>
  <si>
    <t>BLR01924487-1448</t>
  </si>
  <si>
    <t>HYD01177476</t>
  </si>
  <si>
    <t>HYD01177476-1232</t>
  </si>
  <si>
    <t>MCH00162631</t>
  </si>
  <si>
    <t>MCH00162631-1631</t>
  </si>
  <si>
    <t>XAP28332122</t>
  </si>
  <si>
    <t>XAP28332122-563</t>
  </si>
  <si>
    <t>XAP28333444</t>
  </si>
  <si>
    <t>XAP28333444-104</t>
  </si>
  <si>
    <t>BOR01219085</t>
  </si>
  <si>
    <t>BOR01219085-599</t>
  </si>
  <si>
    <t>MCH000147394</t>
  </si>
  <si>
    <t>MCH000147394-1252</t>
  </si>
  <si>
    <t>COM01110685</t>
  </si>
  <si>
    <t>COM01110685-283</t>
  </si>
  <si>
    <t>CHE01215115</t>
  </si>
  <si>
    <t>CHE01215115-1337</t>
  </si>
  <si>
    <t>CHE01215119</t>
  </si>
  <si>
    <t>CHE01215119-843</t>
  </si>
  <si>
    <t>CHE01215117</t>
  </si>
  <si>
    <t>CHE01215117-277</t>
  </si>
  <si>
    <t>CHE01215116</t>
  </si>
  <si>
    <t>CHE01215116-672</t>
  </si>
  <si>
    <t>Z0010971802</t>
  </si>
  <si>
    <t>Z0010971802-1700</t>
  </si>
  <si>
    <t>XAP28356508</t>
  </si>
  <si>
    <t>XAP28356508-357</t>
  </si>
  <si>
    <t>BLR01949155</t>
  </si>
  <si>
    <t>BLR01949155-1448</t>
  </si>
  <si>
    <t>XAP28273082</t>
  </si>
  <si>
    <t>XAP28273082-1188</t>
  </si>
  <si>
    <t>COM01110692</t>
  </si>
  <si>
    <t>COM01110692-740</t>
  </si>
  <si>
    <t>BOR01219086</t>
  </si>
  <si>
    <t>BOR01219086-814</t>
  </si>
  <si>
    <t>MCH00162622</t>
  </si>
  <si>
    <t>MCH00162622-733</t>
  </si>
  <si>
    <t>DEL01158520</t>
  </si>
  <si>
    <t>DEL01158520-804</t>
  </si>
  <si>
    <t>DEL01158517</t>
  </si>
  <si>
    <t>DEL01158517-830</t>
  </si>
  <si>
    <t>XAP28326631</t>
  </si>
  <si>
    <t>XAP28326631-782</t>
  </si>
  <si>
    <t>MCH00167446</t>
  </si>
  <si>
    <t>MCH00167446-1873</t>
  </si>
  <si>
    <t>MCH00162616</t>
  </si>
  <si>
    <t>MCH00162616-1246</t>
  </si>
  <si>
    <t>XAP28027007</t>
  </si>
  <si>
    <t>XAP28027007-1197</t>
  </si>
  <si>
    <t>XAP28362024</t>
  </si>
  <si>
    <t>XAP28362024-110</t>
  </si>
  <si>
    <t>DEL01195647</t>
  </si>
  <si>
    <t>DEL01195647-1935</t>
  </si>
  <si>
    <t>XAP28260866</t>
  </si>
  <si>
    <t>XAP28260866-558</t>
  </si>
  <si>
    <t>MUM01608641</t>
  </si>
  <si>
    <t>MUM01608641-1826</t>
  </si>
  <si>
    <t>MUM01606532</t>
  </si>
  <si>
    <t>MUM01606532-1689</t>
  </si>
  <si>
    <t>MUM01606533</t>
  </si>
  <si>
    <t>MUM01606533-1778</t>
  </si>
  <si>
    <t>XAP28190492</t>
  </si>
  <si>
    <t>XAP28190492-410</t>
  </si>
  <si>
    <t>XAP28324833</t>
  </si>
  <si>
    <t>XAP28324833-1408</t>
  </si>
  <si>
    <t>MUM01606537</t>
  </si>
  <si>
    <t>MUM01606537-935</t>
  </si>
  <si>
    <t>MUM01605124</t>
  </si>
  <si>
    <t>MUM01605124-86</t>
  </si>
  <si>
    <t>DEL01158495</t>
  </si>
  <si>
    <t>DEL01158495-642</t>
  </si>
  <si>
    <t>CHE01214448</t>
  </si>
  <si>
    <t>CHE01214448-627</t>
  </si>
  <si>
    <t>BLR01840063</t>
  </si>
  <si>
    <t>BLR01840063-1216</t>
  </si>
  <si>
    <t>BLR01842052</t>
  </si>
  <si>
    <t>BLR01842052-1830</t>
  </si>
  <si>
    <t>BLR01843099</t>
  </si>
  <si>
    <t>BLR01843099-734</t>
  </si>
  <si>
    <t>COC00209955</t>
  </si>
  <si>
    <t>COC00209955-808</t>
  </si>
  <si>
    <t>HYD01177486</t>
  </si>
  <si>
    <t>HYD01177486-1640</t>
  </si>
  <si>
    <t>MCH00162624</t>
  </si>
  <si>
    <t>MCH00162624-91</t>
  </si>
  <si>
    <t>Z0010968946</t>
  </si>
  <si>
    <t>Z0010968946-1174</t>
  </si>
  <si>
    <t>Z0010969594</t>
  </si>
  <si>
    <t>Z0010969594-90</t>
  </si>
  <si>
    <t>MUM01609304</t>
  </si>
  <si>
    <t>MUM01609304-1181</t>
  </si>
  <si>
    <t>XAP28343743</t>
  </si>
  <si>
    <t>XAP28343743-1981</t>
  </si>
  <si>
    <t>MUM01597629</t>
  </si>
  <si>
    <t>MUM01597629-216</t>
  </si>
  <si>
    <t>BLR01842051</t>
  </si>
  <si>
    <t>BLR01842051-1147</t>
  </si>
  <si>
    <t>XAP28223198</t>
  </si>
  <si>
    <t>XAP28223198-403</t>
  </si>
  <si>
    <t>XAP28236700</t>
  </si>
  <si>
    <t>XAP28236700-446</t>
  </si>
  <si>
    <t>MUM01609341</t>
  </si>
  <si>
    <t>MUM01609341-358</t>
  </si>
  <si>
    <t>AHM01144654</t>
  </si>
  <si>
    <t>AHM01144654-564</t>
  </si>
  <si>
    <t>XAP28356856</t>
  </si>
  <si>
    <t>XAP28356856-1183</t>
  </si>
  <si>
    <t>MUM01609278</t>
  </si>
  <si>
    <t>MUM01609278-237</t>
  </si>
  <si>
    <t>KOL01209412</t>
  </si>
  <si>
    <t>KOL01209412-533</t>
  </si>
  <si>
    <t>KOL01209413</t>
  </si>
  <si>
    <t>KOL01209413-1697</t>
  </si>
  <si>
    <t>CHE01214341</t>
  </si>
  <si>
    <t>CHE01214341-553</t>
  </si>
  <si>
    <t>KOL01209414</t>
  </si>
  <si>
    <t>KOL01209414-1338</t>
  </si>
  <si>
    <t>MCH00162617</t>
  </si>
  <si>
    <t>MCH00162617-833</t>
  </si>
  <si>
    <t>DEL01195691</t>
  </si>
  <si>
    <t>DEL01195691-1492</t>
  </si>
  <si>
    <t>BLR01942263</t>
  </si>
  <si>
    <t>BLR01942263-1821</t>
  </si>
  <si>
    <t>XAP28344482</t>
  </si>
  <si>
    <t>XAP28344482-616</t>
  </si>
  <si>
    <t>MCH00177958</t>
  </si>
  <si>
    <t>MCH00177958-437</t>
  </si>
  <si>
    <t>XAP28328341</t>
  </si>
  <si>
    <t>XAP28328341-1295</t>
  </si>
  <si>
    <t>MUM01597660</t>
  </si>
  <si>
    <t>MUM01597660-760</t>
  </si>
  <si>
    <t>MUM01597661</t>
  </si>
  <si>
    <t>MUM01597661-951</t>
  </si>
  <si>
    <t>MUM01597662</t>
  </si>
  <si>
    <t>MUM01597662-520</t>
  </si>
  <si>
    <t>BLR01752569</t>
  </si>
  <si>
    <t>lakshmi.kumar</t>
  </si>
  <si>
    <t>BLR01752569-1867</t>
  </si>
  <si>
    <t>BLR01752575</t>
  </si>
  <si>
    <t>BLR01752575-1094</t>
  </si>
  <si>
    <t>BLR01752580</t>
  </si>
  <si>
    <t>BLR01752580-907</t>
  </si>
  <si>
    <t>BLR01752587</t>
  </si>
  <si>
    <t>BLR01752587-118</t>
  </si>
  <si>
    <t>BLR01752561</t>
  </si>
  <si>
    <t>BLR01752561-1016</t>
  </si>
  <si>
    <t>BLR01752566</t>
  </si>
  <si>
    <t>BLR01752566-1421</t>
  </si>
  <si>
    <t>BLR01840073</t>
  </si>
  <si>
    <t>BLR01840073-1881</t>
  </si>
  <si>
    <t>BLR01752463</t>
  </si>
  <si>
    <t>BLR01752463-1766</t>
  </si>
  <si>
    <t>BLR01740547</t>
  </si>
  <si>
    <t>BLR01740547-803</t>
  </si>
  <si>
    <t>BLR01733922</t>
  </si>
  <si>
    <t>BLR01733922-1156</t>
  </si>
  <si>
    <t>BLR01752594</t>
  </si>
  <si>
    <t>BLR01752594-1609</t>
  </si>
  <si>
    <t>BLR01752568</t>
  </si>
  <si>
    <t>BLR01752568-411</t>
  </si>
  <si>
    <t>BLR01752572</t>
  </si>
  <si>
    <t>BLR01752572-140</t>
  </si>
  <si>
    <t>BLR01752474</t>
  </si>
  <si>
    <t>BLR01752474-538</t>
  </si>
  <si>
    <t>BLR01752475</t>
  </si>
  <si>
    <t>BLR01752475-1244</t>
  </si>
  <si>
    <t>BLR01752487</t>
  </si>
  <si>
    <t>BLR01752487-1621</t>
  </si>
  <si>
    <t>XAP28318204</t>
  </si>
  <si>
    <t>XAP28318204-491</t>
  </si>
  <si>
    <t>BLR01948544</t>
  </si>
  <si>
    <t>BLR01948544-828</t>
  </si>
  <si>
    <t>ajinkya.barode</t>
  </si>
  <si>
    <t>BLR01752589</t>
  </si>
  <si>
    <t>BLR01752589-1886</t>
  </si>
  <si>
    <t>BLR01759461</t>
  </si>
  <si>
    <t>BLR01759461-1951</t>
  </si>
  <si>
    <t>BLR01759470</t>
  </si>
  <si>
    <t>BLR01759470-1013</t>
  </si>
  <si>
    <t>BLR01759472</t>
  </si>
  <si>
    <t>BLR01759472-1496</t>
  </si>
  <si>
    <t>BLR01759475</t>
  </si>
  <si>
    <t>BLR01759475-1487</t>
  </si>
  <si>
    <t>BLR01759487</t>
  </si>
  <si>
    <t>BLR01759487-207</t>
  </si>
  <si>
    <t>BLR01752470</t>
  </si>
  <si>
    <t>BLR01752470-1070</t>
  </si>
  <si>
    <t>BLR01759492</t>
  </si>
  <si>
    <t>BLR01759492-887</t>
  </si>
  <si>
    <t>BLR01759501</t>
  </si>
  <si>
    <t>BLR01759501-681</t>
  </si>
  <si>
    <t>BLR01759502</t>
  </si>
  <si>
    <t>BLR01759502-305</t>
  </si>
  <si>
    <t>BLR01759503</t>
  </si>
  <si>
    <t>BLR01759503-1158</t>
  </si>
  <si>
    <t>BLR01759506</t>
  </si>
  <si>
    <t>BLR01759506-1851</t>
  </si>
  <si>
    <t>BLR01739703</t>
  </si>
  <si>
    <t>BLR01739703-251</t>
  </si>
  <si>
    <t>BLR01752499</t>
  </si>
  <si>
    <t>BLR01752499-98</t>
  </si>
  <si>
    <t>BLR01752502</t>
  </si>
  <si>
    <t>BLR01752502-862</t>
  </si>
  <si>
    <t>BLR01752509</t>
  </si>
  <si>
    <t>BLR01752509-426</t>
  </si>
  <si>
    <t>BLR01752510</t>
  </si>
  <si>
    <t>BLR01752510-1244</t>
  </si>
  <si>
    <t>BLR01752512</t>
  </si>
  <si>
    <t>BLR01752512-375</t>
  </si>
  <si>
    <t>BLR01759491</t>
  </si>
  <si>
    <t>BLR01759491-612</t>
  </si>
  <si>
    <t>BLR01752515</t>
  </si>
  <si>
    <t>BLR01752515-1025</t>
  </si>
  <si>
    <t>BLR01752516</t>
  </si>
  <si>
    <t>BLR01752516-1478</t>
  </si>
  <si>
    <t>BLR01752520</t>
  </si>
  <si>
    <t>BLR01752520-123</t>
  </si>
  <si>
    <t>BLR01752522</t>
  </si>
  <si>
    <t>BLR01752522-1919</t>
  </si>
  <si>
    <t>BLR01752528</t>
  </si>
  <si>
    <t>BLR01752528-1137</t>
  </si>
  <si>
    <t>BLR01759507</t>
  </si>
  <si>
    <t>BLR01759507-1575</t>
  </si>
  <si>
    <t>BLR01752533</t>
  </si>
  <si>
    <t>BLR01752533-400</t>
  </si>
  <si>
    <t>BLR01759513</t>
  </si>
  <si>
    <t>BLR01759513-530</t>
  </si>
  <si>
    <t>BLR01759517</t>
  </si>
  <si>
    <t>BLR01759517-354</t>
  </si>
  <si>
    <t>BLR01759518</t>
  </si>
  <si>
    <t>BLR01759518-130</t>
  </si>
  <si>
    <t>BLR01759523</t>
  </si>
  <si>
    <t>BLR01759523-521</t>
  </si>
  <si>
    <t>BLR01752514</t>
  </si>
  <si>
    <t>BLR01752514-981</t>
  </si>
  <si>
    <t>BLR01759529</t>
  </si>
  <si>
    <t>BLR01759529-711</t>
  </si>
  <si>
    <t>BLR01759531</t>
  </si>
  <si>
    <t>BLR01759531-83</t>
  </si>
  <si>
    <t>BLR01759532</t>
  </si>
  <si>
    <t>BLR01759532-1780</t>
  </si>
  <si>
    <t>BLR01759534</t>
  </si>
  <si>
    <t>BLR01759534-1004</t>
  </si>
  <si>
    <t>BLR01759535</t>
  </si>
  <si>
    <t>BLR01759535-358</t>
  </si>
  <si>
    <t>BLR01752529</t>
  </si>
  <si>
    <t>BLR01752529-1772</t>
  </si>
  <si>
    <t>BLR01759537</t>
  </si>
  <si>
    <t>BLR01759537-1695</t>
  </si>
  <si>
    <t>BLR01759538</t>
  </si>
  <si>
    <t>BLR01759538-1154</t>
  </si>
  <si>
    <t>BLR01759539</t>
  </si>
  <si>
    <t>BLR01759539-76</t>
  </si>
  <si>
    <t>BLR01759540</t>
  </si>
  <si>
    <t>BLR01759540-1902</t>
  </si>
  <si>
    <t>BLR01759541</t>
  </si>
  <si>
    <t>BLR01759541-491</t>
  </si>
  <si>
    <t>BLR01759527</t>
  </si>
  <si>
    <t>BLR01759527-324</t>
  </si>
  <si>
    <t>BLR01759547</t>
  </si>
  <si>
    <t>BLR01759547-1900</t>
  </si>
  <si>
    <t>BLR01759552</t>
  </si>
  <si>
    <t>BLR01759552-353</t>
  </si>
  <si>
    <t>BLR01759615</t>
  </si>
  <si>
    <t>BLR01759615-170</t>
  </si>
  <si>
    <t>BLR01759560</t>
  </si>
  <si>
    <t>BLR01759560-1191</t>
  </si>
  <si>
    <t>BLR01759566</t>
  </si>
  <si>
    <t>BLR01759566-982</t>
  </si>
  <si>
    <t>BLR01759536</t>
  </si>
  <si>
    <t>BLR01759536-1908</t>
  </si>
  <si>
    <t>BLR01759575</t>
  </si>
  <si>
    <t>BLR01759575-1250</t>
  </si>
  <si>
    <t>BLR01759576</t>
  </si>
  <si>
    <t>BLR01759576-495</t>
  </si>
  <si>
    <t>BLR01759578</t>
  </si>
  <si>
    <t>BLR01759578-665</t>
  </si>
  <si>
    <t>BLR01759588</t>
  </si>
  <si>
    <t>BLR01759588-1675</t>
  </si>
  <si>
    <t>BLR01759595</t>
  </si>
  <si>
    <t>BLR01759595-444</t>
  </si>
  <si>
    <t>BLR01759545</t>
  </si>
  <si>
    <t>BLR01759545-861</t>
  </si>
  <si>
    <t>BLR01759598</t>
  </si>
  <si>
    <t>BLR01759598-144</t>
  </si>
  <si>
    <t>BLR01759602</t>
  </si>
  <si>
    <t>BLR01759602-1856</t>
  </si>
  <si>
    <t>BLR01759604</t>
  </si>
  <si>
    <t>BLR01759604-1781</t>
  </si>
  <si>
    <t>BLR01759607</t>
  </si>
  <si>
    <t>BLR01759607-579</t>
  </si>
  <si>
    <t>BLR01759612</t>
  </si>
  <si>
    <t>BLR01759612-1175</t>
  </si>
  <si>
    <t>BLR01759572</t>
  </si>
  <si>
    <t>BLR01759572-1859</t>
  </si>
  <si>
    <t>BLR01752552</t>
  </si>
  <si>
    <t>BLR01752552-197</t>
  </si>
  <si>
    <t>BLR01839940</t>
  </si>
  <si>
    <t>BLR01839940-1183</t>
  </si>
  <si>
    <t>XAP28367001</t>
  </si>
  <si>
    <t>XAP28367001-587</t>
  </si>
  <si>
    <t>BLR01759614</t>
  </si>
  <si>
    <t>BLR01759614-1323</t>
  </si>
  <si>
    <t>BLR01752536</t>
  </si>
  <si>
    <t>BLR01752536-1296</t>
  </si>
  <si>
    <t>BLR01759597</t>
  </si>
  <si>
    <t>BLR01759597-1295</t>
  </si>
  <si>
    <t>BLR01752541</t>
  </si>
  <si>
    <t>BLR01752541-1353</t>
  </si>
  <si>
    <t>BLR01752542</t>
  </si>
  <si>
    <t>BLR01752542-244</t>
  </si>
  <si>
    <t>BLR01752543</t>
  </si>
  <si>
    <t>BLR01752543-1223</t>
  </si>
  <si>
    <t>BLR01752544</t>
  </si>
  <si>
    <t>BLR01752544-1539</t>
  </si>
  <si>
    <t>BLR01752545</t>
  </si>
  <si>
    <t>BLR01752545-1476</t>
  </si>
  <si>
    <t>BLR01752547</t>
  </si>
  <si>
    <t>BLR01752547-179</t>
  </si>
  <si>
    <t>BLR01752548</t>
  </si>
  <si>
    <t>BLR01752548-865</t>
  </si>
  <si>
    <t>BLR01752549</t>
  </si>
  <si>
    <t>BLR01752549-799</t>
  </si>
  <si>
    <t>BLR01752579</t>
  </si>
  <si>
    <t>BLR01752579-913</t>
  </si>
  <si>
    <t>BLR01839498</t>
  </si>
  <si>
    <t>BLR01839498-1791</t>
  </si>
  <si>
    <t>BLR01752553</t>
  </si>
  <si>
    <t>BLR01752553-1670</t>
  </si>
  <si>
    <t>BLR01752554</t>
  </si>
  <si>
    <t>BLR01752554-1679</t>
  </si>
  <si>
    <t>BLR01752555</t>
  </si>
  <si>
    <t>BLR01752555-1816</t>
  </si>
  <si>
    <t>HYD01177465</t>
  </si>
  <si>
    <t>HYD01177465-1368</t>
  </si>
  <si>
    <t>BLR01752456</t>
  </si>
  <si>
    <t>BLR01752456-1745</t>
  </si>
  <si>
    <t>BLR01752574</t>
  </si>
  <si>
    <t>BLR01752574-539</t>
  </si>
  <si>
    <t>BLR01752573</t>
  </si>
  <si>
    <t>BLR01752573-551</t>
  </si>
  <si>
    <t>BLR01752578</t>
  </si>
  <si>
    <t>BLR01752578-916</t>
  </si>
  <si>
    <t>BLR01752576</t>
  </si>
  <si>
    <t>BLR01752576-667</t>
  </si>
  <si>
    <t>BLR01752581</t>
  </si>
  <si>
    <t>BLR01752581-1951</t>
  </si>
  <si>
    <t>BLR01752466</t>
  </si>
  <si>
    <t>BLR01752466-404</t>
  </si>
  <si>
    <t>BLR01752586</t>
  </si>
  <si>
    <t>BLR01752586-1972</t>
  </si>
  <si>
    <t>BLR01752585</t>
  </si>
  <si>
    <t>BLR01752585-265</t>
  </si>
  <si>
    <t>BLR01752590</t>
  </si>
  <si>
    <t>BLR01752590-1037</t>
  </si>
  <si>
    <t>BLR01752591</t>
  </si>
  <si>
    <t>BLR01752591-1247</t>
  </si>
  <si>
    <t>BLR01752596</t>
  </si>
  <si>
    <t>BLR01752596-1067</t>
  </si>
  <si>
    <t>BLR01752476</t>
  </si>
  <si>
    <t>BLR01752476-849</t>
  </si>
  <si>
    <t>BLR01752458</t>
  </si>
  <si>
    <t>BLR01752458-110</t>
  </si>
  <si>
    <t>BLR01752461</t>
  </si>
  <si>
    <t>BLR01752461-751</t>
  </si>
  <si>
    <t>BLR01752462</t>
  </si>
  <si>
    <t>BLR01752462-277</t>
  </si>
  <si>
    <t>BLR01752464</t>
  </si>
  <si>
    <t>BLR01752464-1854</t>
  </si>
  <si>
    <t>HYD01177464</t>
  </si>
  <si>
    <t>HYD01177464-311</t>
  </si>
  <si>
    <t>BLR01752484</t>
  </si>
  <si>
    <t>BLR01752484-1453</t>
  </si>
  <si>
    <t>BLR01752467</t>
  </si>
  <si>
    <t>BLR01752467-1722</t>
  </si>
  <si>
    <t>BLR01752468</t>
  </si>
  <si>
    <t>BLR01752468-595</t>
  </si>
  <si>
    <t>BLR01752471</t>
  </si>
  <si>
    <t>BLR01752471-1571</t>
  </si>
  <si>
    <t>BLR01752472</t>
  </si>
  <si>
    <t>BLR01752472-556</t>
  </si>
  <si>
    <t>BLR01752473</t>
  </si>
  <si>
    <t>BLR01752473-836</t>
  </si>
  <si>
    <t>BLR01759460</t>
  </si>
  <si>
    <t>BLR01759460-1056</t>
  </si>
  <si>
    <t>BLR01752477</t>
  </si>
  <si>
    <t>BLR01752477-1931</t>
  </si>
  <si>
    <t>BLR01752480</t>
  </si>
  <si>
    <t>BLR01752480-1806</t>
  </si>
  <si>
    <t>BLR01752481</t>
  </si>
  <si>
    <t>BLR01752481-673</t>
  </si>
  <si>
    <t>BLR01752482</t>
  </si>
  <si>
    <t>BLR01752482-1012</t>
  </si>
  <si>
    <t>BLR01752483</t>
  </si>
  <si>
    <t>BLR01752483-566</t>
  </si>
  <si>
    <t>BLR01759469</t>
  </si>
  <si>
    <t>BLR01759469-821</t>
  </si>
  <si>
    <t>BLR01752496</t>
  </si>
  <si>
    <t>BLR01752496-1696</t>
  </si>
  <si>
    <t>BLR01759456</t>
  </si>
  <si>
    <t>BLR01759456-301</t>
  </si>
  <si>
    <t>BLR01759457</t>
  </si>
  <si>
    <t>BLR01759457-1818</t>
  </si>
  <si>
    <t>BLR01759482</t>
  </si>
  <si>
    <t>BLR01759482-1580</t>
  </si>
  <si>
    <t>BLR01759462</t>
  </si>
  <si>
    <t>BLR01759462-1854</t>
  </si>
  <si>
    <t>BLR01759463</t>
  </si>
  <si>
    <t>BLR01759463-626</t>
  </si>
  <si>
    <t>BLR01759464</t>
  </si>
  <si>
    <t>BLR01759464-1987</t>
  </si>
  <si>
    <t>BLR01759465</t>
  </si>
  <si>
    <t>BLR01759465-1518</t>
  </si>
  <si>
    <t>BLR01759468</t>
  </si>
  <si>
    <t>BLR01759468-1595</t>
  </si>
  <si>
    <t>BLR01759496</t>
  </si>
  <si>
    <t>BLR01759496-1367</t>
  </si>
  <si>
    <t>BLR01759473</t>
  </si>
  <si>
    <t>BLR01759473-786</t>
  </si>
  <si>
    <t>BLR01759474</t>
  </si>
  <si>
    <t>BLR01759474-253</t>
  </si>
  <si>
    <t>BLR01759477</t>
  </si>
  <si>
    <t>BLR01759477-623</t>
  </si>
  <si>
    <t>BLR01759479</t>
  </si>
  <si>
    <t>BLR01759479-93</t>
  </si>
  <si>
    <t>BLR01759481</t>
  </si>
  <si>
    <t>BLR01759481-457</t>
  </si>
  <si>
    <t>BLR01752508</t>
  </si>
  <si>
    <t>BLR01752508-1564</t>
  </si>
  <si>
    <t>BLR01759483</t>
  </si>
  <si>
    <t>BLR01759483-670</t>
  </si>
  <si>
    <t>BLR01759484</t>
  </si>
  <si>
    <t>BLR01759484-548</t>
  </si>
  <si>
    <t>BLR01759485</t>
  </si>
  <si>
    <t>BLR01759485-658</t>
  </si>
  <si>
    <t>BLR01759489</t>
  </si>
  <si>
    <t>BLR01759489-1769</t>
  </si>
  <si>
    <t>BLR01759494</t>
  </si>
  <si>
    <t>BLR01759494-253</t>
  </si>
  <si>
    <t>BLR01752523</t>
  </si>
  <si>
    <t>BLR01752523-1216</t>
  </si>
  <si>
    <t>BLR01759504</t>
  </si>
  <si>
    <t>BLR01759504-273</t>
  </si>
  <si>
    <t>BLR01759505</t>
  </si>
  <si>
    <t>BLR01759505-1731</t>
  </si>
  <si>
    <t>BLR01752498</t>
  </si>
  <si>
    <t>BLR01752498-1907</t>
  </si>
  <si>
    <t>BLR01752503</t>
  </si>
  <si>
    <t>BLR01752503-276</t>
  </si>
  <si>
    <t>BLR01752507</t>
  </si>
  <si>
    <t>BLR01752507-1870</t>
  </si>
  <si>
    <t>BLR01752531</t>
  </si>
  <si>
    <t>BLR01752531-540</t>
  </si>
  <si>
    <t>BLR01752511</t>
  </si>
  <si>
    <t>BLR01752511-1966</t>
  </si>
  <si>
    <t>BLR01752513</t>
  </si>
  <si>
    <t>BLR01752513-1267</t>
  </si>
  <si>
    <t>BLR01752517</t>
  </si>
  <si>
    <t>BLR01752517-1063</t>
  </si>
  <si>
    <t>BLR01752518</t>
  </si>
  <si>
    <t>BLR01752518-1133</t>
  </si>
  <si>
    <t>BLR01752519</t>
  </si>
  <si>
    <t>BLR01752519-971</t>
  </si>
  <si>
    <t>BLR01759520</t>
  </si>
  <si>
    <t>BLR01759520-1090</t>
  </si>
  <si>
    <t>BLR01752524</t>
  </si>
  <si>
    <t>BLR01752524-511</t>
  </si>
  <si>
    <t>BLR01752525</t>
  </si>
  <si>
    <t>BLR01752525-896</t>
  </si>
  <si>
    <t>BLR01752526</t>
  </si>
  <si>
    <t>BLR01752526-704</t>
  </si>
  <si>
    <t>BLR01752527</t>
  </si>
  <si>
    <t>BLR01752527-1225</t>
  </si>
  <si>
    <t>BLR01752530</t>
  </si>
  <si>
    <t>BLR01752530-586</t>
  </si>
  <si>
    <t>BLR01759526</t>
  </si>
  <si>
    <t>BLR01759526-993</t>
  </si>
  <si>
    <t>BLR01759528</t>
  </si>
  <si>
    <t>BLR01759528-109</t>
  </si>
  <si>
    <t>BLR01759509</t>
  </si>
  <si>
    <t>BLR01759509-1406</t>
  </si>
  <si>
    <t>BLR01759510</t>
  </si>
  <si>
    <t>BLR01759510-1018</t>
  </si>
  <si>
    <t>BLR01759514</t>
  </si>
  <si>
    <t>BLR01759514-1550</t>
  </si>
  <si>
    <t>BLR01759515</t>
  </si>
  <si>
    <t>BLR01759515-1216</t>
  </si>
  <si>
    <t>BLR01759555</t>
  </si>
  <si>
    <t>BLR01759555-1916</t>
  </si>
  <si>
    <t>BLR01759556</t>
  </si>
  <si>
    <t>BLR01759556-1868</t>
  </si>
  <si>
    <t>BLR01759521</t>
  </si>
  <si>
    <t>BLR01759521-1479</t>
  </si>
  <si>
    <t>BLR01759522</t>
  </si>
  <si>
    <t>BLR01759522-1880</t>
  </si>
  <si>
    <t>BLR01759524</t>
  </si>
  <si>
    <t>BLR01759524-1966</t>
  </si>
  <si>
    <t>BLR01759525</t>
  </si>
  <si>
    <t>BLR01759525-1803</t>
  </si>
  <si>
    <t>BLR01759569</t>
  </si>
  <si>
    <t>BLR01759569-1807</t>
  </si>
  <si>
    <t>BLR01759570</t>
  </si>
  <si>
    <t>BLR01759570-581</t>
  </si>
  <si>
    <t>BLR01759533</t>
  </si>
  <si>
    <t>BLR01759533-1698</t>
  </si>
  <si>
    <t>BLR01759544</t>
  </si>
  <si>
    <t>BLR01759544-1642</t>
  </si>
  <si>
    <t>BLR01759546</t>
  </si>
  <si>
    <t>BLR01759546-525</t>
  </si>
  <si>
    <t>BLR01759554</t>
  </si>
  <si>
    <t>BLR01759554-156</t>
  </si>
  <si>
    <t>BLR01759580</t>
  </si>
  <si>
    <t>BLR01759580-1118</t>
  </si>
  <si>
    <t>BLR01759581</t>
  </si>
  <si>
    <t>BLR01759581-1437</t>
  </si>
  <si>
    <t>BLR01759561</t>
  </si>
  <si>
    <t>BLR01759561-74</t>
  </si>
  <si>
    <t>BLR01759562</t>
  </si>
  <si>
    <t>BLR01759562-1905</t>
  </si>
  <si>
    <t>BLR01759563</t>
  </si>
  <si>
    <t>BLR01759563-1043</t>
  </si>
  <si>
    <t>BLR01759568</t>
  </si>
  <si>
    <t>BLR01759568-846</t>
  </si>
  <si>
    <t>BLR01759587</t>
  </si>
  <si>
    <t>BLR01759587-1731</t>
  </si>
  <si>
    <t>BLR01759589</t>
  </si>
  <si>
    <t>BLR01759589-106</t>
  </si>
  <si>
    <t>BLR01759571</t>
  </si>
  <si>
    <t>BLR01759571-543</t>
  </si>
  <si>
    <t>BLR01759573</t>
  </si>
  <si>
    <t>BLR01759573-1618</t>
  </si>
  <si>
    <t>BLR01759574</t>
  </si>
  <si>
    <t>BLR01759574-262</t>
  </si>
  <si>
    <t>BLR01759579</t>
  </si>
  <si>
    <t>BLR01759579-1975</t>
  </si>
  <si>
    <t>BLR01759605</t>
  </si>
  <si>
    <t>BLR01759605-1616</t>
  </si>
  <si>
    <t>BLR01759608</t>
  </si>
  <si>
    <t>BLR01759608-1455</t>
  </si>
  <si>
    <t>BLR01759583</t>
  </si>
  <si>
    <t>BLR01759583-794</t>
  </si>
  <si>
    <t>BLR01759584</t>
  </si>
  <si>
    <t>BLR01759584-720</t>
  </si>
  <si>
    <t>BLR01759585</t>
  </si>
  <si>
    <t>BLR01759585-587</t>
  </si>
  <si>
    <t>BLR01759586</t>
  </si>
  <si>
    <t>BLR01759586-1999</t>
  </si>
  <si>
    <t>HYD01177467</t>
  </si>
  <si>
    <t>HYD01177467-1471</t>
  </si>
  <si>
    <t>HYD01177466</t>
  </si>
  <si>
    <t>HYD01177466-1655</t>
  </si>
  <si>
    <t>BLR01759592</t>
  </si>
  <si>
    <t>BLR01759592-1532</t>
  </si>
  <si>
    <t>BLR01759596</t>
  </si>
  <si>
    <t>BLR01759596-682</t>
  </si>
  <si>
    <t>BLR01759599</t>
  </si>
  <si>
    <t>BLR01759599-173</t>
  </si>
  <si>
    <t>BLR01759603</t>
  </si>
  <si>
    <t>BLR01759603-961</t>
  </si>
  <si>
    <t>BLR01752550</t>
  </si>
  <si>
    <t>BLR01752550-458</t>
  </si>
  <si>
    <t>BLR01752551</t>
  </si>
  <si>
    <t>BLR01752551-384</t>
  </si>
  <si>
    <t>BLR01759609</t>
  </si>
  <si>
    <t>BLR01759609-111</t>
  </si>
  <si>
    <t>BLR01759611</t>
  </si>
  <si>
    <t>BLR01759611-1116</t>
  </si>
  <si>
    <t>BLR01752577</t>
  </si>
  <si>
    <t>BLR01752577-791</t>
  </si>
  <si>
    <t>HYD01177472</t>
  </si>
  <si>
    <t>HYD01177472-323</t>
  </si>
  <si>
    <t>BLR01752546</t>
  </si>
  <si>
    <t>BLR01752546-1725</t>
  </si>
  <si>
    <t>BLR01752556</t>
  </si>
  <si>
    <t>BLR01752556-769</t>
  </si>
  <si>
    <t>BLR01752557</t>
  </si>
  <si>
    <t>BLR01752557-1691</t>
  </si>
  <si>
    <t>BLR01752559</t>
  </si>
  <si>
    <t>BLR01752559-1944</t>
  </si>
  <si>
    <t>BLR01752558</t>
  </si>
  <si>
    <t>BLR01752558-743</t>
  </si>
  <si>
    <t>BLR01752560</t>
  </si>
  <si>
    <t>BLR01752560-186</t>
  </si>
  <si>
    <t>BLR01752563</t>
  </si>
  <si>
    <t>BLR01752563-694</t>
  </si>
  <si>
    <t>BLR01752562</t>
  </si>
  <si>
    <t>BLR01752562-109</t>
  </si>
  <si>
    <t>BLR01839915</t>
  </si>
  <si>
    <t>BLR01839915-696</t>
  </si>
  <si>
    <t>BLR01752171</t>
  </si>
  <si>
    <t>BLR01752171-961</t>
  </si>
  <si>
    <t>BLR01752565</t>
  </si>
  <si>
    <t>BLR01752565-1265</t>
  </si>
  <si>
    <t>BLR01752595</t>
  </si>
  <si>
    <t>BLR01752595-1959</t>
  </si>
  <si>
    <t>BLR01752571</t>
  </si>
  <si>
    <t>BLR01752571-918</t>
  </si>
  <si>
    <t>BLR01752570</t>
  </si>
  <si>
    <t>BLR01752570-736</t>
  </si>
  <si>
    <t>BLR01752584</t>
  </si>
  <si>
    <t>BLR01752584-1838</t>
  </si>
  <si>
    <t>BLR01752583</t>
  </si>
  <si>
    <t>BLR01752583-1070</t>
  </si>
  <si>
    <t>BLR01752588</t>
  </si>
  <si>
    <t>BLR01752588-1806</t>
  </si>
  <si>
    <t>BLR01752593</t>
  </si>
  <si>
    <t>BLR01752593-1033</t>
  </si>
  <si>
    <t>BLR01752592</t>
  </si>
  <si>
    <t>BLR01752592-1037</t>
  </si>
  <si>
    <t>BLR01752459</t>
  </si>
  <si>
    <t>BLR01752459-591</t>
  </si>
  <si>
    <t>BLR01752460</t>
  </si>
  <si>
    <t>BLR01752460-1575</t>
  </si>
  <si>
    <t>BLR01752465</t>
  </si>
  <si>
    <t>BLR01752465-1828</t>
  </si>
  <si>
    <t>BLR01843267</t>
  </si>
  <si>
    <t>BLR01843267-594</t>
  </si>
  <si>
    <t>BLR01752469</t>
  </si>
  <si>
    <t>BLR01752469-632</t>
  </si>
  <si>
    <t>BLR01752478</t>
  </si>
  <si>
    <t>BLR01752478-1659</t>
  </si>
  <si>
    <t>BLR01752479</t>
  </si>
  <si>
    <t>BLR01752479-320</t>
  </si>
  <si>
    <t>BLR01752485</t>
  </si>
  <si>
    <t>BLR01752485-820</t>
  </si>
  <si>
    <t>BLR01840322</t>
  </si>
  <si>
    <t>BLR01840322-1580</t>
  </si>
  <si>
    <t>BLR01840321</t>
  </si>
  <si>
    <t>BLR01840321-543</t>
  </si>
  <si>
    <t>BLR01840352</t>
  </si>
  <si>
    <t>BLR01840352-1444</t>
  </si>
  <si>
    <t>BLR01759458</t>
  </si>
  <si>
    <t>BLR01759458-1633</t>
  </si>
  <si>
    <t>BLR01759459</t>
  </si>
  <si>
    <t>BLR01759459-1090</t>
  </si>
  <si>
    <t>BLR01759466</t>
  </si>
  <si>
    <t>BLR01759466-1812</t>
  </si>
  <si>
    <t>BLR01759467</t>
  </si>
  <si>
    <t>BLR01759467-673</t>
  </si>
  <si>
    <t>BLR01759471</t>
  </si>
  <si>
    <t>BLR01759471-669</t>
  </si>
  <si>
    <t>BLR01759476</t>
  </si>
  <si>
    <t>BLR01759476-1854</t>
  </si>
  <si>
    <t>BLR01759478</t>
  </si>
  <si>
    <t>BLR01759478-770</t>
  </si>
  <si>
    <t>BLR01759480</t>
  </si>
  <si>
    <t>BLR01759480-580</t>
  </si>
  <si>
    <t>BLR01759488</t>
  </si>
  <si>
    <t>BLR01759488-937</t>
  </si>
  <si>
    <t>BLR01759490</t>
  </si>
  <si>
    <t>BLR01759490-292</t>
  </si>
  <si>
    <t>BLR01759493</t>
  </si>
  <si>
    <t>BLR01759493-1518</t>
  </si>
  <si>
    <t>BLR01759495</t>
  </si>
  <si>
    <t>BLR01759495-231</t>
  </si>
  <si>
    <t>BLR01759497</t>
  </si>
  <si>
    <t>BLR01759497-344</t>
  </si>
  <si>
    <t>BLR01759498</t>
  </si>
  <si>
    <t>BLR01759498-930</t>
  </si>
  <si>
    <t>BLR01759499</t>
  </si>
  <si>
    <t>BLR01759499-233</t>
  </si>
  <si>
    <t>BLR01759500</t>
  </si>
  <si>
    <t>BLR01759500-927</t>
  </si>
  <si>
    <t>BLR01759508</t>
  </si>
  <si>
    <t>BLR01759508-1346</t>
  </si>
  <si>
    <t>BLR01752500</t>
  </si>
  <si>
    <t>BLR01752500-1929</t>
  </si>
  <si>
    <t>BLR01752501</t>
  </si>
  <si>
    <t>BLR01752501-715</t>
  </si>
  <si>
    <t>BLR01752504</t>
  </si>
  <si>
    <t>BLR01752504-1760</t>
  </si>
  <si>
    <t>BLR01752505</t>
  </si>
  <si>
    <t>BLR01752505-1671</t>
  </si>
  <si>
    <t>BLR01752506</t>
  </si>
  <si>
    <t>BLR01752506-1156</t>
  </si>
  <si>
    <t>BLR01759511</t>
  </si>
  <si>
    <t>BLR01759511-458</t>
  </si>
  <si>
    <t>BLR01759512</t>
  </si>
  <si>
    <t>BLR01759512-1540</t>
  </si>
  <si>
    <t>BLR01759516</t>
  </si>
  <si>
    <t>BLR01759516-1185</t>
  </si>
  <si>
    <t>BLR01759519</t>
  </si>
  <si>
    <t>BLR01759519-314</t>
  </si>
  <si>
    <t>BLR01759542</t>
  </si>
  <si>
    <t>BLR01759542-871</t>
  </si>
  <si>
    <t>BLR01759543</t>
  </si>
  <si>
    <t>BLR01759543-1342</t>
  </si>
  <si>
    <t>BLR01759548</t>
  </si>
  <si>
    <t>BLR01759548-1277</t>
  </si>
  <si>
    <t>BLR01759549</t>
  </si>
  <si>
    <t>BLR01759549-1765</t>
  </si>
  <si>
    <t>BLR01759550</t>
  </si>
  <si>
    <t>BLR01759550-703</t>
  </si>
  <si>
    <t>BLR01759551</t>
  </si>
  <si>
    <t>BLR01759551-1165</t>
  </si>
  <si>
    <t>BLR01759553</t>
  </si>
  <si>
    <t>BLR01759553-1664</t>
  </si>
  <si>
    <t>BLR01759557</t>
  </si>
  <si>
    <t>BLR01759557-697</t>
  </si>
  <si>
    <t>BLR01759558</t>
  </si>
  <si>
    <t>BLR01759558-1549</t>
  </si>
  <si>
    <t>BLR01759559</t>
  </si>
  <si>
    <t>BLR01759559-314</t>
  </si>
  <si>
    <t>BLR01759564</t>
  </si>
  <si>
    <t>BLR01759564-1291</t>
  </si>
  <si>
    <t>BLR01759567</t>
  </si>
  <si>
    <t>BLR01759567-1914</t>
  </si>
  <si>
    <t>BLR01842688</t>
  </si>
  <si>
    <t>BLR01842688-1226</t>
  </si>
  <si>
    <t>BLR01759577</t>
  </si>
  <si>
    <t>BLR01759577-1763</t>
  </si>
  <si>
    <t>BLR01759582</t>
  </si>
  <si>
    <t>BLR01759582-1931</t>
  </si>
  <si>
    <t>BLR01759590</t>
  </si>
  <si>
    <t>BLR01759590-1756</t>
  </si>
  <si>
    <t>BLR01759591</t>
  </si>
  <si>
    <t>BLR01759591-1681</t>
  </si>
  <si>
    <t>BLR01759593</t>
  </si>
  <si>
    <t>BLR01759593-800</t>
  </si>
  <si>
    <t>BLR01759594</t>
  </si>
  <si>
    <t>BLR01759594-1502</t>
  </si>
  <si>
    <t>BLR01759600</t>
  </si>
  <si>
    <t>BLR01759600-1526</t>
  </si>
  <si>
    <t>BLR01759601</t>
  </si>
  <si>
    <t>BLR01759601-195</t>
  </si>
  <si>
    <t>BLR01759606</t>
  </si>
  <si>
    <t>BLR01759606-1022</t>
  </si>
  <si>
    <t>BLR01759610</t>
  </si>
  <si>
    <t>BLR01759610-904</t>
  </si>
  <si>
    <t>BLR01759613</t>
  </si>
  <si>
    <t>BLR01759613-1024</t>
  </si>
  <si>
    <t>BLR01752537</t>
  </si>
  <si>
    <t>BLR01752537-1263</t>
  </si>
  <si>
    <t>BLR01752538</t>
  </si>
  <si>
    <t>BLR01752538-1963</t>
  </si>
  <si>
    <t>XAP28358192</t>
  </si>
  <si>
    <t>XAP28358192-233</t>
  </si>
  <si>
    <t>AHM01144661</t>
  </si>
  <si>
    <t>AHM01144661-111</t>
  </si>
  <si>
    <t>BLR01752539</t>
  </si>
  <si>
    <t>BLR01752539-1348</t>
  </si>
  <si>
    <t>BLR01752540</t>
  </si>
  <si>
    <t>BLR01752540-1598</t>
  </si>
  <si>
    <t>BLR01752567</t>
  </si>
  <si>
    <t>BLR01752567-1961</t>
  </si>
  <si>
    <t>BLR01752582</t>
  </si>
  <si>
    <t>BLR01752582-1211</t>
  </si>
  <si>
    <t>BLR01752457</t>
  </si>
  <si>
    <t>BLR01752457-1562</t>
  </si>
  <si>
    <t>BLR01752534</t>
  </si>
  <si>
    <t>BLR01752534-368</t>
  </si>
  <si>
    <t>BLR01752535</t>
  </si>
  <si>
    <t>BLR01752535-1031</t>
  </si>
  <si>
    <t>BLR01752486</t>
  </si>
  <si>
    <t>BLR01752486-1772</t>
  </si>
  <si>
    <t>BLR01752497</t>
  </si>
  <si>
    <t>BLR01752497-386</t>
  </si>
  <si>
    <t>BLR01752521</t>
  </si>
  <si>
    <t>BLR01752521-1428</t>
  </si>
  <si>
    <t>BLR01752532</t>
  </si>
  <si>
    <t>BLR01752532-256</t>
  </si>
  <si>
    <t>MUM01608677</t>
  </si>
  <si>
    <t>MUM01608677-1979</t>
  </si>
  <si>
    <t>MUM01605157</t>
  </si>
  <si>
    <t>MUM01605157-311</t>
  </si>
  <si>
    <t>MUM01609266</t>
  </si>
  <si>
    <t>MUM01609266-1210</t>
  </si>
  <si>
    <t>XAP28376059</t>
  </si>
  <si>
    <t>XAP28376059-556</t>
  </si>
  <si>
    <t>COC00209958</t>
  </si>
  <si>
    <t>COC00209958-393</t>
  </si>
  <si>
    <t>XAP28335515</t>
  </si>
  <si>
    <t>XAP28335515-441</t>
  </si>
  <si>
    <t>XAP28298496</t>
  </si>
  <si>
    <t>XAP28298496-636</t>
  </si>
  <si>
    <t>MUM01605137</t>
  </si>
  <si>
    <t>MUM01605137-1736</t>
  </si>
  <si>
    <t>MCH00162620</t>
  </si>
  <si>
    <t>MCH00162620-300</t>
  </si>
  <si>
    <t>MCH000147391</t>
  </si>
  <si>
    <t>MCH000147391-1027</t>
  </si>
  <si>
    <t>BLR01924476</t>
  </si>
  <si>
    <t>BLR01924476-1052</t>
  </si>
  <si>
    <t>COM01110688</t>
  </si>
  <si>
    <t>COM01110688-1399</t>
  </si>
  <si>
    <t>MUM01609308</t>
  </si>
  <si>
    <t>MUM01609308-1955</t>
  </si>
  <si>
    <t>MCH00162623</t>
  </si>
  <si>
    <t>MCH00162623-956</t>
  </si>
  <si>
    <t>DEL01195651</t>
  </si>
  <si>
    <t>DEL01195651-1124</t>
  </si>
  <si>
    <t>XAP28378778</t>
  </si>
  <si>
    <t>XAP28378778-413</t>
  </si>
  <si>
    <t>BLR01942508</t>
  </si>
  <si>
    <t>BLR01942508-661</t>
  </si>
  <si>
    <t>MUM01599789</t>
  </si>
  <si>
    <t>MUM01599789-1435</t>
  </si>
  <si>
    <t>XAP28120728</t>
  </si>
  <si>
    <t>XAP28120728-1432</t>
  </si>
  <si>
    <t>XAP28311624</t>
  </si>
  <si>
    <t>XAP28311624-1758</t>
  </si>
  <si>
    <t>XAP28366909</t>
  </si>
  <si>
    <t>XAP28366909-1709</t>
  </si>
  <si>
    <t>MUM01605156</t>
  </si>
  <si>
    <t>MUM01605156-128</t>
  </si>
  <si>
    <t>BLR01843077</t>
  </si>
  <si>
    <t>BLR01843077-117</t>
  </si>
  <si>
    <t>MCH000147392</t>
  </si>
  <si>
    <t>MCH000147392-1882</t>
  </si>
  <si>
    <t>MCH000118704</t>
  </si>
  <si>
    <t>MCH000118704-1996</t>
  </si>
  <si>
    <t>XAP28317985</t>
  </si>
  <si>
    <t>XAP28317985-718</t>
  </si>
  <si>
    <t>XAP28294971</t>
  </si>
  <si>
    <t>XAP28294971-1330</t>
  </si>
  <si>
    <t>BLR01840053</t>
  </si>
  <si>
    <t>BLR01840053-408</t>
  </si>
  <si>
    <t>BLR01840054</t>
  </si>
  <si>
    <t>BLR01840054-1271</t>
  </si>
  <si>
    <t>MUM01597659</t>
  </si>
  <si>
    <t>MUM01597659-1444</t>
  </si>
  <si>
    <t>MUM01606541</t>
  </si>
  <si>
    <t>MUM01606541-1681</t>
  </si>
  <si>
    <t>XAP28347327</t>
  </si>
  <si>
    <t>XAP28347327-755</t>
  </si>
  <si>
    <t>MUM01609264</t>
  </si>
  <si>
    <t>MUM01609264-1006</t>
  </si>
  <si>
    <t>MUM01606534</t>
  </si>
  <si>
    <t>MUM01606534-983</t>
  </si>
  <si>
    <t>MUM01606539</t>
  </si>
  <si>
    <t>MUM01606539-459</t>
  </si>
  <si>
    <t>HYD01112714</t>
  </si>
  <si>
    <t>manu.raghavendra</t>
  </si>
  <si>
    <t>HYD01112714-1016</t>
  </si>
  <si>
    <t>PUN01294180</t>
  </si>
  <si>
    <t>PUN01294180-680</t>
  </si>
  <si>
    <t>BLR01843074</t>
  </si>
  <si>
    <t>BLR01843074-207</t>
  </si>
  <si>
    <t>COC01138493</t>
  </si>
  <si>
    <t>COC01138493-1804</t>
  </si>
  <si>
    <t>KOL01209410</t>
  </si>
  <si>
    <t>KOL01209410-559</t>
  </si>
  <si>
    <t>KOL01209850</t>
  </si>
  <si>
    <t>KOL01209850-1813</t>
  </si>
  <si>
    <t>KOL01209419</t>
  </si>
  <si>
    <t>KOL01209419-1869</t>
  </si>
  <si>
    <t>XAP28346663</t>
  </si>
  <si>
    <t>XAP28346663-896</t>
  </si>
  <si>
    <t>PUN01294181</t>
  </si>
  <si>
    <t>PUN01294181-1491</t>
  </si>
  <si>
    <t>PUN01294182</t>
  </si>
  <si>
    <t>PUN01294182-847</t>
  </si>
  <si>
    <t>XAP28347510</t>
  </si>
  <si>
    <t>XAP28347510-1902</t>
  </si>
  <si>
    <t>MCH00177956</t>
  </si>
  <si>
    <t>MCH00177956-1159</t>
  </si>
  <si>
    <t>COC00209920</t>
  </si>
  <si>
    <t>COC00209920-1199</t>
  </si>
  <si>
    <t>XAP28375779</t>
  </si>
  <si>
    <t>XAP28375779-1750</t>
  </si>
  <si>
    <t>XAP28271359</t>
  </si>
  <si>
    <t>XAP28271359-1874</t>
  </si>
  <si>
    <t>HYD01174009</t>
  </si>
  <si>
    <t>HYD01174009-657</t>
  </si>
  <si>
    <t>XAP28363495</t>
  </si>
  <si>
    <t>XAP28363495-1057</t>
  </si>
  <si>
    <t>MUM01605180</t>
  </si>
  <si>
    <t>MUM01605180-1747</t>
  </si>
  <si>
    <t>XAP28302667</t>
  </si>
  <si>
    <t>XAP28302667-1156</t>
  </si>
  <si>
    <t>HYD01177492</t>
  </si>
  <si>
    <t>HYD01177492-591</t>
  </si>
  <si>
    <t>XAP28307594</t>
  </si>
  <si>
    <t>XAP28307594-72</t>
  </si>
  <si>
    <t>PUN01294201</t>
  </si>
  <si>
    <t>PUN01294201-782</t>
  </si>
  <si>
    <t>XAP28345459</t>
  </si>
  <si>
    <t>XAP28345459-640</t>
  </si>
  <si>
    <t>DEL01195686</t>
  </si>
  <si>
    <t>DEL01195686-1279</t>
  </si>
  <si>
    <t>BLR01842689</t>
  </si>
  <si>
    <t>BLR01842689-959</t>
  </si>
  <si>
    <t>XAP28340451</t>
  </si>
  <si>
    <t>XAP28340451-1927</t>
  </si>
  <si>
    <t>HYD01177473</t>
  </si>
  <si>
    <t>HYD01177473-1888</t>
  </si>
  <si>
    <t>XAP28337958</t>
  </si>
  <si>
    <t>XAP28337958-1641</t>
  </si>
  <si>
    <t>BLR01842339</t>
  </si>
  <si>
    <t>BLR01842339-982</t>
  </si>
  <si>
    <t>PUN01292604</t>
  </si>
  <si>
    <t>PUN01292604-1857</t>
  </si>
  <si>
    <t>XAP28110033</t>
  </si>
  <si>
    <t>XAP28110033-985</t>
  </si>
  <si>
    <t>XAP28336114</t>
  </si>
  <si>
    <t>XAP28336114-1326</t>
  </si>
  <si>
    <t>HYD01179965</t>
  </si>
  <si>
    <t>HYD01179965-1994</t>
  </si>
  <si>
    <t>XAP28282577</t>
  </si>
  <si>
    <t>XAP28282577-931</t>
  </si>
  <si>
    <t>XAP28356076</t>
  </si>
  <si>
    <t>XAP28356076-1778</t>
  </si>
  <si>
    <t>MCH000118709</t>
  </si>
  <si>
    <t>MCH000118709-376</t>
  </si>
  <si>
    <t>MCH00092670</t>
  </si>
  <si>
    <t>MCH00092670-937</t>
  </si>
  <si>
    <t>MCH00092669</t>
  </si>
  <si>
    <t>MCH00092669-1864</t>
  </si>
  <si>
    <t>HYD01178511</t>
  </si>
  <si>
    <t>d.chary</t>
  </si>
  <si>
    <t>HYD01178511-226</t>
  </si>
  <si>
    <t>MCH00167452</t>
  </si>
  <si>
    <t>MCH00167452-805</t>
  </si>
  <si>
    <t>XAP28325506</t>
  </si>
  <si>
    <t>XAP28325506-413</t>
  </si>
  <si>
    <t>XAP28241220</t>
  </si>
  <si>
    <t>XAP28241220-1696</t>
  </si>
  <si>
    <t>XAP28243680</t>
  </si>
  <si>
    <t>XAP28243680-1863</t>
  </si>
  <si>
    <t>HYD01177471</t>
  </si>
  <si>
    <t>HYD01177471-614</t>
  </si>
  <si>
    <t>CHE01214952</t>
  </si>
  <si>
    <t>CHE01214952-1972</t>
  </si>
  <si>
    <t>MUM01605209</t>
  </si>
  <si>
    <t>MUM01605209-1291</t>
  </si>
  <si>
    <t>PUN01294189</t>
  </si>
  <si>
    <t>PUN01294189-1129</t>
  </si>
  <si>
    <t>XAP28296955</t>
  </si>
  <si>
    <t>XAP28296955-360</t>
  </si>
  <si>
    <t>XAP28256197</t>
  </si>
  <si>
    <t>XAP28256197-797</t>
  </si>
  <si>
    <t>Z0010965649</t>
  </si>
  <si>
    <t>Z0010965649-1647</t>
  </si>
  <si>
    <t>Z0010966072</t>
  </si>
  <si>
    <t>Z0010966072-241</t>
  </si>
  <si>
    <t>COC00209985</t>
  </si>
  <si>
    <t>COC00209985-901</t>
  </si>
  <si>
    <t>HYD01122585</t>
  </si>
  <si>
    <t>HYD01122585-596</t>
  </si>
  <si>
    <t>XAP28331853</t>
  </si>
  <si>
    <t>XAP28331853-1707</t>
  </si>
  <si>
    <t>Z0010930485</t>
  </si>
  <si>
    <t>Z0010930485-1212</t>
  </si>
  <si>
    <t>XAP28361842</t>
  </si>
  <si>
    <t>XAP28361842-259</t>
  </si>
  <si>
    <t>DEL01158490</t>
  </si>
  <si>
    <t>DEL01158490-772</t>
  </si>
  <si>
    <t>MCH00167451</t>
  </si>
  <si>
    <t>MCH00167451-1287</t>
  </si>
  <si>
    <t>XAP28310404</t>
  </si>
  <si>
    <t>XAP28310404-1030</t>
  </si>
  <si>
    <t>CHE01214944</t>
  </si>
  <si>
    <t>CHE01214944-1731</t>
  </si>
  <si>
    <t>XAP28329882</t>
  </si>
  <si>
    <t>XAP28329882-601</t>
  </si>
  <si>
    <t>XAP28373714</t>
  </si>
  <si>
    <t>XAP28373714-278</t>
  </si>
  <si>
    <t>COC01138485</t>
  </si>
  <si>
    <t>COC01138485-1307</t>
  </si>
  <si>
    <t>BAR00010297</t>
  </si>
  <si>
    <t>BAR00010297-1102</t>
  </si>
  <si>
    <t>COM01110664</t>
  </si>
  <si>
    <t>COM01110664-1427</t>
  </si>
  <si>
    <t>XAP28371033</t>
  </si>
  <si>
    <t>XAP28371033-474</t>
  </si>
  <si>
    <t>XAP28285944</t>
  </si>
  <si>
    <t>XAP28285944-1074</t>
  </si>
  <si>
    <t>XAP28261796</t>
  </si>
  <si>
    <t>XAP28261796-141</t>
  </si>
  <si>
    <t>XAP28315749</t>
  </si>
  <si>
    <t>XAP28315749-308</t>
  </si>
  <si>
    <t>HYD01177484</t>
  </si>
  <si>
    <t>HYD01177484-417</t>
  </si>
  <si>
    <t>DEL01195690</t>
  </si>
  <si>
    <t>DEL01195690-1897</t>
  </si>
  <si>
    <t>MUM01597654</t>
  </si>
  <si>
    <t>MUM01597654-747</t>
  </si>
  <si>
    <t>MUM01605205</t>
  </si>
  <si>
    <t>MUM01605205-1076</t>
  </si>
  <si>
    <t>MUM01597652</t>
  </si>
  <si>
    <t>MUM01597652-1873</t>
  </si>
  <si>
    <t>MCH00167444</t>
  </si>
  <si>
    <t>MCH00167444-504</t>
  </si>
  <si>
    <t>MUM01609267</t>
  </si>
  <si>
    <t>MUM01609267-170</t>
  </si>
  <si>
    <t>MCH00142250</t>
  </si>
  <si>
    <t>MCH00142250-1768</t>
  </si>
  <si>
    <t>MCH00142251</t>
  </si>
  <si>
    <t>MCH00142251-1258</t>
  </si>
  <si>
    <t>MCH00142252</t>
  </si>
  <si>
    <t>MCH00142252-1437</t>
  </si>
  <si>
    <t>MCH00142253</t>
  </si>
  <si>
    <t>MCH00142253-508</t>
  </si>
  <si>
    <t>XAP28058604</t>
  </si>
  <si>
    <t>XAP28058604-574</t>
  </si>
  <si>
    <t>Z0010946373</t>
  </si>
  <si>
    <t>Z0010946373-1584</t>
  </si>
  <si>
    <t>MUM01611066</t>
  </si>
  <si>
    <t>MUM01611066-737</t>
  </si>
  <si>
    <t>XAP28263944</t>
  </si>
  <si>
    <t>XAP28263944-684</t>
  </si>
  <si>
    <t>KOL01209856</t>
  </si>
  <si>
    <t>KOL01209856-895</t>
  </si>
  <si>
    <t>CHE01215101</t>
  </si>
  <si>
    <t>CHE01215101-2000</t>
  </si>
  <si>
    <t>CHE01215102</t>
  </si>
  <si>
    <t>CHE01215102-260</t>
  </si>
  <si>
    <t>MUM01606562</t>
  </si>
  <si>
    <t>MUM01606562-1722</t>
  </si>
  <si>
    <t>MUM01606563</t>
  </si>
  <si>
    <t>MUM01606563-1201</t>
  </si>
  <si>
    <t>MUM01606564</t>
  </si>
  <si>
    <t>MUM01606564-217</t>
  </si>
  <si>
    <t>MUM01606565</t>
  </si>
  <si>
    <t>MUM01606565-736</t>
  </si>
  <si>
    <t>MUM01606566</t>
  </si>
  <si>
    <t>MUM01606566-1371</t>
  </si>
  <si>
    <t>MUM01611079</t>
  </si>
  <si>
    <t>MUM01611079-1688</t>
  </si>
  <si>
    <t>MUM01611080</t>
  </si>
  <si>
    <t>MUM01611080-1241</t>
  </si>
  <si>
    <t>MUM01611081</t>
  </si>
  <si>
    <t>MUM01611081-1846</t>
  </si>
  <si>
    <t>MUM01611077</t>
  </si>
  <si>
    <t>MUM01611077-326</t>
  </si>
  <si>
    <t>MUM01603942</t>
  </si>
  <si>
    <t>MUM01603942-1262</t>
  </si>
  <si>
    <t>MUM01603943</t>
  </si>
  <si>
    <t>MUM01603943-1564</t>
  </si>
  <si>
    <t>MUM01603944</t>
  </si>
  <si>
    <t>MUM01603944-823</t>
  </si>
  <si>
    <t>MUM01603945</t>
  </si>
  <si>
    <t>MUM01603945-1449</t>
  </si>
  <si>
    <t>MUM01611078</t>
  </si>
  <si>
    <t>MUM01611078-1717</t>
  </si>
  <si>
    <t>DEL01195678</t>
  </si>
  <si>
    <t>DEL01195678-552</t>
  </si>
  <si>
    <t>MUM01608647</t>
  </si>
  <si>
    <t>MUM01608647-1355</t>
  </si>
  <si>
    <t>DEL01195666</t>
  </si>
  <si>
    <t>DEL01195666-1257</t>
  </si>
  <si>
    <t>DEL01158489</t>
  </si>
  <si>
    <t>DEL01158489-106</t>
  </si>
  <si>
    <t>DEL01158512</t>
  </si>
  <si>
    <t>DEL01158512-1851</t>
  </si>
  <si>
    <t>XAP28398274</t>
  </si>
  <si>
    <t>XAP28398274-148</t>
  </si>
  <si>
    <t>DEL01158493</t>
  </si>
  <si>
    <t>DEL01158493-553</t>
  </si>
  <si>
    <t>XAP28368823</t>
  </si>
  <si>
    <t>XAP28368823-1719</t>
  </si>
  <si>
    <t>Z0010973100</t>
  </si>
  <si>
    <t>Z0010973100-663</t>
  </si>
  <si>
    <t>XAP28288705</t>
  </si>
  <si>
    <t>XAP28288705-1063</t>
  </si>
  <si>
    <t>MUM01609258</t>
  </si>
  <si>
    <t>MUM01609258-194</t>
  </si>
  <si>
    <t>MUM01609259</t>
  </si>
  <si>
    <t>MUM01609259-1094</t>
  </si>
  <si>
    <t>DEL01195637</t>
  </si>
  <si>
    <t>DEL01195637-1595</t>
  </si>
  <si>
    <t>XAP28321453</t>
  </si>
  <si>
    <t>XAP28321453-561</t>
  </si>
  <si>
    <t>DEL01195643</t>
  </si>
  <si>
    <t>DEL01195643-887</t>
  </si>
  <si>
    <t>DEL01195644</t>
  </si>
  <si>
    <t>DEL01195644-1655</t>
  </si>
  <si>
    <t>BLR01840072</t>
  </si>
  <si>
    <t>BLR01840072-1323</t>
  </si>
  <si>
    <t>DEL01195641</t>
  </si>
  <si>
    <t>DEL01195641-624</t>
  </si>
  <si>
    <t>DEL01195642</t>
  </si>
  <si>
    <t>DEL01195642-1041</t>
  </si>
  <si>
    <t>XAP28336665</t>
  </si>
  <si>
    <t>XAP28336665-726</t>
  </si>
  <si>
    <t>XAP28276836</t>
  </si>
  <si>
    <t>XAP28276836-1701</t>
  </si>
  <si>
    <t>DEL01195689</t>
  </si>
  <si>
    <t>DEL01195689-1868</t>
  </si>
  <si>
    <t>BLR01843100</t>
  </si>
  <si>
    <t>BLR01843100-693</t>
  </si>
  <si>
    <t>BLR01843085</t>
  </si>
  <si>
    <t>BLR01843085-910</t>
  </si>
  <si>
    <t>BLR01949137</t>
  </si>
  <si>
    <t>BLR01949137-1598</t>
  </si>
  <si>
    <t>XAP28327988</t>
  </si>
  <si>
    <t>XAP28327988-1266</t>
  </si>
  <si>
    <t>XAP28363505</t>
  </si>
  <si>
    <t>XAP28363505-1476</t>
  </si>
  <si>
    <t>BLR01924837</t>
  </si>
  <si>
    <t>BLR01924837-427</t>
  </si>
  <si>
    <t>XAP28369379</t>
  </si>
  <si>
    <t>XAP28369379-1278</t>
  </si>
  <si>
    <t>XAP28333576</t>
  </si>
  <si>
    <t>XAP28333576-559</t>
  </si>
  <si>
    <t>BLR01843107</t>
  </si>
  <si>
    <t>BLR01843107-253</t>
  </si>
  <si>
    <t>XAP28351465</t>
  </si>
  <si>
    <t>XAP28351465-1796</t>
  </si>
  <si>
    <t>XAP28359934</t>
  </si>
  <si>
    <t>XAP28359934-1560</t>
  </si>
  <si>
    <t>BLR01942070</t>
  </si>
  <si>
    <t>BLR01942070-1413</t>
  </si>
  <si>
    <t>DEL01158514</t>
  </si>
  <si>
    <t>DEL01158514-1920</t>
  </si>
  <si>
    <t>XAP28245461</t>
  </si>
  <si>
    <t>XAP28245461-621</t>
  </si>
  <si>
    <t>MUM01603917</t>
  </si>
  <si>
    <t>MUM01603917-461</t>
  </si>
  <si>
    <t>XAP28380121</t>
  </si>
  <si>
    <t>XAP28380121-750</t>
  </si>
  <si>
    <t>MUM01606524</t>
  </si>
  <si>
    <t>MUM01606524-1440</t>
  </si>
  <si>
    <t>XAP28381651</t>
  </si>
  <si>
    <t>XAP28381651-431</t>
  </si>
  <si>
    <t>XAP28354553</t>
  </si>
  <si>
    <t>XAP28354553-1324</t>
  </si>
  <si>
    <t>HYD01177478</t>
  </si>
  <si>
    <t>HYD01177478-727</t>
  </si>
  <si>
    <t>MUM01597639</t>
  </si>
  <si>
    <t>MUM01597639-676</t>
  </si>
  <si>
    <t>MUM01605151</t>
  </si>
  <si>
    <t>MUM01605151-746</t>
  </si>
  <si>
    <t>MUM01605152</t>
  </si>
  <si>
    <t>MUM01605152-1829</t>
  </si>
  <si>
    <t>MUM01605208</t>
  </si>
  <si>
    <t>MUM01605208-974</t>
  </si>
  <si>
    <t>MUM01599806</t>
  </si>
  <si>
    <t>MUM01599806-1402</t>
  </si>
  <si>
    <t>XAP28176722</t>
  </si>
  <si>
    <t>Yashwanth.jegatheesa</t>
  </si>
  <si>
    <t>XAP28176722-1908</t>
  </si>
  <si>
    <t>XAP28382092</t>
  </si>
  <si>
    <t>XAP28382092-421</t>
  </si>
  <si>
    <t>COM01110667</t>
  </si>
  <si>
    <t>COM01110667-638</t>
  </si>
  <si>
    <t>AHM01144668</t>
  </si>
  <si>
    <t>AHM01144668-142</t>
  </si>
  <si>
    <t>DEL01158540</t>
  </si>
  <si>
    <t>DEL01158540-1804</t>
  </si>
  <si>
    <t>COC01138357</t>
  </si>
  <si>
    <t>COC01138357-477</t>
  </si>
  <si>
    <t>COC01138358</t>
  </si>
  <si>
    <t>COC01138358-1054</t>
  </si>
  <si>
    <t>BLR01843146</t>
  </si>
  <si>
    <t>BLR01843146-535</t>
  </si>
  <si>
    <t>XAP28371881</t>
  </si>
  <si>
    <t>XAP28371881-1635</t>
  </si>
  <si>
    <t>BLR01942538</t>
  </si>
  <si>
    <t>BLR01942538-838</t>
  </si>
  <si>
    <t>HYD01174012</t>
  </si>
  <si>
    <t>HYD01174012-996</t>
  </si>
  <si>
    <t>HYD01177489</t>
  </si>
  <si>
    <t>HYD01177489-632</t>
  </si>
  <si>
    <t>MUM01608668</t>
  </si>
  <si>
    <t>MUM01608668-530</t>
  </si>
  <si>
    <t>MUM01608669</t>
  </si>
  <si>
    <t>MUM01608669-1470</t>
  </si>
  <si>
    <t>MUM01599810</t>
  </si>
  <si>
    <t>MUM01599810-204</t>
  </si>
  <si>
    <t>MUM01599794</t>
  </si>
  <si>
    <t>MUM01599794-1019</t>
  </si>
  <si>
    <t>MUM01599811</t>
  </si>
  <si>
    <t>MUM01599811-133</t>
  </si>
  <si>
    <t>MUM01608673</t>
  </si>
  <si>
    <t>MUM01608673-1792</t>
  </si>
  <si>
    <t>KOL01209874</t>
  </si>
  <si>
    <t>KOL01209874-830</t>
  </si>
  <si>
    <t>MCH000102196</t>
  </si>
  <si>
    <t>MCH000102196-1065</t>
  </si>
  <si>
    <t>XAP28378859</t>
  </si>
  <si>
    <t>XAP28378859-1072</t>
  </si>
  <si>
    <t>MUM01611071</t>
  </si>
  <si>
    <t>MUM01611071-89</t>
  </si>
  <si>
    <t>MUM01611072</t>
  </si>
  <si>
    <t>MUM01611072-494</t>
  </si>
  <si>
    <t>MUM01611073</t>
  </si>
  <si>
    <t>MUM01611073-1645</t>
  </si>
  <si>
    <t>MUM01611074</t>
  </si>
  <si>
    <t>MUM01611074-1686</t>
  </si>
  <si>
    <t>MUM01611075</t>
  </si>
  <si>
    <t>MUM01611075-1513</t>
  </si>
  <si>
    <t>MUM01603884</t>
  </si>
  <si>
    <t>MUM01603884-1246</t>
  </si>
  <si>
    <t>COC01138448</t>
  </si>
  <si>
    <t>COC01138448-1665</t>
  </si>
  <si>
    <t>COC01138447</t>
  </si>
  <si>
    <t>COC01138447-879</t>
  </si>
  <si>
    <t>COC01138455</t>
  </si>
  <si>
    <t>COC01138455-1689</t>
  </si>
  <si>
    <t>COC01138450</t>
  </si>
  <si>
    <t>COC01138450-1162</t>
  </si>
  <si>
    <t>COC01138454</t>
  </si>
  <si>
    <t>COC01138454-1682</t>
  </si>
  <si>
    <t>MUM01608679</t>
  </si>
  <si>
    <t>MUM01608679-1655</t>
  </si>
  <si>
    <t>COC01138449</t>
  </si>
  <si>
    <t>COC01138449-585</t>
  </si>
  <si>
    <t>COC01138461</t>
  </si>
  <si>
    <t>COC01138461-1691</t>
  </si>
  <si>
    <t>COC01138460</t>
  </si>
  <si>
    <t>COC01138460-1093</t>
  </si>
  <si>
    <t>COC01138459</t>
  </si>
  <si>
    <t>COC01138459-1802</t>
  </si>
  <si>
    <t>COC01138464</t>
  </si>
  <si>
    <t>COC01138464-507</t>
  </si>
  <si>
    <t>COC01138463</t>
  </si>
  <si>
    <t>COC01138463-1863</t>
  </si>
  <si>
    <t>HYD01179986</t>
  </si>
  <si>
    <t>HYD01179986-1465</t>
  </si>
  <si>
    <t>HYD01179994</t>
  </si>
  <si>
    <t>HYD01179994-479</t>
  </si>
  <si>
    <t>HYD01179990</t>
  </si>
  <si>
    <t>HYD01179990-980</t>
  </si>
  <si>
    <t>MUM01599763</t>
  </si>
  <si>
    <t>MUM01599763-1894</t>
  </si>
  <si>
    <t>HYD01179991</t>
  </si>
  <si>
    <t>HYD01179991-1795</t>
  </si>
  <si>
    <t>MUM01605162</t>
  </si>
  <si>
    <t>MUM01605162-1887</t>
  </si>
  <si>
    <t>MUM01611101</t>
  </si>
  <si>
    <t>MUM01611101-922</t>
  </si>
  <si>
    <t>COC01138462</t>
  </si>
  <si>
    <t>COC01138462-287</t>
  </si>
  <si>
    <t>COC01138467</t>
  </si>
  <si>
    <t>COC01138467-1235</t>
  </si>
  <si>
    <t>COC01138466</t>
  </si>
  <si>
    <t>COC01138466-1540</t>
  </si>
  <si>
    <t>COC01138465</t>
  </si>
  <si>
    <t>COC01138465-1006</t>
  </si>
  <si>
    <t>HYD01179993</t>
  </si>
  <si>
    <t>HYD01179993-1157</t>
  </si>
  <si>
    <t>HYD01179586</t>
  </si>
  <si>
    <t>HYD01179586-950</t>
  </si>
  <si>
    <t>HYD01179591</t>
  </si>
  <si>
    <t>HYD01179591-1590</t>
  </si>
  <si>
    <t>HYD01179988</t>
  </si>
  <si>
    <t>HYD01179988-1588</t>
  </si>
  <si>
    <t>HYD01179999</t>
  </si>
  <si>
    <t>HYD01179999-1617</t>
  </si>
  <si>
    <t>MUM01608681</t>
  </si>
  <si>
    <t>MUM01608681-1533</t>
  </si>
  <si>
    <t>MUM01608682</t>
  </si>
  <si>
    <t>MUM01608682-174</t>
  </si>
  <si>
    <t>MUM01605173</t>
  </si>
  <si>
    <t>MUM01605173-220</t>
  </si>
  <si>
    <t>MUM01611102</t>
  </si>
  <si>
    <t>MUM01611102-952</t>
  </si>
  <si>
    <t>MUM01609305</t>
  </si>
  <si>
    <t>MUM01609305-1478</t>
  </si>
  <si>
    <t>HYD01179987</t>
  </si>
  <si>
    <t>HYD01179987-497</t>
  </si>
  <si>
    <t>HYD01179998</t>
  </si>
  <si>
    <t>HYD01179998-1998</t>
  </si>
  <si>
    <t>HYD01179592</t>
  </si>
  <si>
    <t>HYD01179592-1689</t>
  </si>
  <si>
    <t>MUM01606519</t>
  </si>
  <si>
    <t>MUM01606519-883</t>
  </si>
  <si>
    <t>HYD01179589</t>
  </si>
  <si>
    <t>HYD01179589-1488</t>
  </si>
  <si>
    <t>MUM01605171</t>
  </si>
  <si>
    <t>MUM01605171-1357</t>
  </si>
  <si>
    <t>MUM01611067</t>
  </si>
  <si>
    <t>MUM01611067-636</t>
  </si>
  <si>
    <t>MUM01597628</t>
  </si>
  <si>
    <t>MUM01597628-1570</t>
  </si>
  <si>
    <t>MUM01605172</t>
  </si>
  <si>
    <t>MUM01605172-1704</t>
  </si>
  <si>
    <t>CHE01215098</t>
  </si>
  <si>
    <t>CHE01215098-1712</t>
  </si>
  <si>
    <t>MUM01599807</t>
  </si>
  <si>
    <t>MUM01599807-1135</t>
  </si>
  <si>
    <t>MUM01599808</t>
  </si>
  <si>
    <t>MUM01599808-1656</t>
  </si>
  <si>
    <t>MUM01599809</t>
  </si>
  <si>
    <t>MUM01599809-1943</t>
  </si>
  <si>
    <t>MUM01609260</t>
  </si>
  <si>
    <t>MUM01609260-319</t>
  </si>
  <si>
    <t>MUM01608656</t>
  </si>
  <si>
    <t>MUM01608656-1575</t>
  </si>
  <si>
    <t>MUM01606520</t>
  </si>
  <si>
    <t>MUM01606520-588</t>
  </si>
  <si>
    <t>HYD01179995</t>
  </si>
  <si>
    <t>HYD01179995-1358</t>
  </si>
  <si>
    <t>MUM01606522</t>
  </si>
  <si>
    <t>MUM01606522-1031</t>
  </si>
  <si>
    <t>HYD01179996</t>
  </si>
  <si>
    <t>HYD01179996-517</t>
  </si>
  <si>
    <t>MUM01609303</t>
  </si>
  <si>
    <t>MUM01609303-419</t>
  </si>
  <si>
    <t>HYD01179989</t>
  </si>
  <si>
    <t>HYD01179989-437</t>
  </si>
  <si>
    <t>CHE01215099</t>
  </si>
  <si>
    <t>CHE01215099-1694</t>
  </si>
  <si>
    <t>MUM01609306</t>
  </si>
  <si>
    <t>MUM01609306-230</t>
  </si>
  <si>
    <t>MUM01608653</t>
  </si>
  <si>
    <t>MUM01608653-1858</t>
  </si>
  <si>
    <t>MUM01608654</t>
  </si>
  <si>
    <t>MUM01608654-1101</t>
  </si>
  <si>
    <t>MUM01608655</t>
  </si>
  <si>
    <t>MUM01608655-1422</t>
  </si>
  <si>
    <t>MUM01599803</t>
  </si>
  <si>
    <t>MUM01599803-635</t>
  </si>
  <si>
    <t>MUM01609309</t>
  </si>
  <si>
    <t>MUM01609309-1407</t>
  </si>
  <si>
    <t>MUM01609310</t>
  </si>
  <si>
    <t>MUM01609310-1329</t>
  </si>
  <si>
    <t>MUM01609333</t>
  </si>
  <si>
    <t>MUM01609333-1108</t>
  </si>
  <si>
    <t>MUM01599760</t>
  </si>
  <si>
    <t>MUM01599760-1100</t>
  </si>
  <si>
    <t>MUM01599761</t>
  </si>
  <si>
    <t>MUM01599761-438</t>
  </si>
  <si>
    <t>CHE01214948</t>
  </si>
  <si>
    <t>CHE01214948-488</t>
  </si>
  <si>
    <t>MUM01609284</t>
  </si>
  <si>
    <t>MUM01609284-448</t>
  </si>
  <si>
    <t>HYD01180000</t>
  </si>
  <si>
    <t>HYD01180000-1750</t>
  </si>
  <si>
    <t>HYD01179992</t>
  </si>
  <si>
    <t>HYD01179992-1870</t>
  </si>
  <si>
    <t>HYD01179997</t>
  </si>
  <si>
    <t>HYD01179997-1744</t>
  </si>
  <si>
    <t>CHE01214945</t>
  </si>
  <si>
    <t>CHE01214945-1452</t>
  </si>
  <si>
    <t>COC01138453</t>
  </si>
  <si>
    <t>COC01138453-545</t>
  </si>
  <si>
    <t>MUM01611106</t>
  </si>
  <si>
    <t>MUM01611106-1243</t>
  </si>
  <si>
    <t>MUM01611103</t>
  </si>
  <si>
    <t>MUM01611103-784</t>
  </si>
  <si>
    <t>MUM01608684</t>
  </si>
  <si>
    <t>MUM01608684-982</t>
  </si>
  <si>
    <t>MUM01608686</t>
  </si>
  <si>
    <t>MUM01608686-275</t>
  </si>
  <si>
    <t>CHE01214947</t>
  </si>
  <si>
    <t>CHE01214947-1521</t>
  </si>
  <si>
    <t>XAP28333500</t>
  </si>
  <si>
    <t>XAP28333500-797</t>
  </si>
  <si>
    <t>COC00209984</t>
  </si>
  <si>
    <t>COC00209984-1405</t>
  </si>
  <si>
    <t>AHM01146097</t>
  </si>
  <si>
    <t>AHM01146097-1387</t>
  </si>
  <si>
    <t>XAP28358903</t>
  </si>
  <si>
    <t>XAP28358903-141</t>
  </si>
  <si>
    <t>COC00209980</t>
  </si>
  <si>
    <t>COC00209980-1592</t>
  </si>
  <si>
    <t>KOL01209392</t>
  </si>
  <si>
    <t>KOL01209392-1677</t>
  </si>
  <si>
    <t>MUM01611063</t>
  </si>
  <si>
    <t>MUM01611063-1255</t>
  </si>
  <si>
    <t>XAP28353670</t>
  </si>
  <si>
    <t>XAP28353670-1486</t>
  </si>
  <si>
    <t>MUM01603882</t>
  </si>
  <si>
    <t>MUM01603882-1518</t>
  </si>
  <si>
    <t>CHE01215118</t>
  </si>
  <si>
    <t>CHE01215118-214</t>
  </si>
  <si>
    <t>CHE01215114</t>
  </si>
  <si>
    <t>CHE01215114-263</t>
  </si>
  <si>
    <t>CHE01215113</t>
  </si>
  <si>
    <t>CHE01215113-1384</t>
  </si>
  <si>
    <t>CHE01215109</t>
  </si>
  <si>
    <t>CHE01215109-1578</t>
  </si>
  <si>
    <t>CHE01215122</t>
  </si>
  <si>
    <t>CHE01215122-1181</t>
  </si>
  <si>
    <t>CHE01215110</t>
  </si>
  <si>
    <t>CHE01215110-1183</t>
  </si>
  <si>
    <t>CHE01215106</t>
  </si>
  <si>
    <t>CHE01215106-1665</t>
  </si>
  <si>
    <t>CHE01215112</t>
  </si>
  <si>
    <t>CHE01215112-495</t>
  </si>
  <si>
    <t>HYD01122578</t>
  </si>
  <si>
    <t>HYD01122578-1701</t>
  </si>
  <si>
    <t>MUM01605127</t>
  </si>
  <si>
    <t>MUM01605127-1240</t>
  </si>
  <si>
    <t>MUM01605125</t>
  </si>
  <si>
    <t>MUM01605125-518</t>
  </si>
  <si>
    <t>MUM01605126</t>
  </si>
  <si>
    <t>MUM01605126-580</t>
  </si>
  <si>
    <t>XAP28345808</t>
  </si>
  <si>
    <t>XAP28345808-1246</t>
  </si>
  <si>
    <t>COC01138478</t>
  </si>
  <si>
    <t>COC01138478-938</t>
  </si>
  <si>
    <t>XAP28280002</t>
  </si>
  <si>
    <t>XAP28280002-90</t>
  </si>
  <si>
    <t>MCH00092680</t>
  </si>
  <si>
    <t>MCH00092680-1968</t>
  </si>
  <si>
    <t>AHM01144664</t>
  </si>
  <si>
    <t>AHM01144664-712</t>
  </si>
  <si>
    <t>BLR01843031</t>
  </si>
  <si>
    <t>BLR01843031-778</t>
  </si>
  <si>
    <t>XAP28332124</t>
  </si>
  <si>
    <t>XAP28332124-714</t>
  </si>
  <si>
    <t>MCH00162618</t>
  </si>
  <si>
    <t>MCH00162618-1646</t>
  </si>
  <si>
    <t>COC01138387</t>
  </si>
  <si>
    <t>COC01138387-1216</t>
  </si>
  <si>
    <t>XAP28309696</t>
  </si>
  <si>
    <t>XAP28309696-1103</t>
  </si>
  <si>
    <t>PUN01294184</t>
  </si>
  <si>
    <t>PUN01294184-429</t>
  </si>
  <si>
    <t>XAP28354650</t>
  </si>
  <si>
    <t>XAP28354650-722</t>
  </si>
  <si>
    <t>XAP28358235</t>
  </si>
  <si>
    <t>XAP28358235-1696</t>
  </si>
  <si>
    <t>BOR01219124</t>
  </si>
  <si>
    <t>BOR01219124-1699</t>
  </si>
  <si>
    <t>COC00209960</t>
  </si>
  <si>
    <t>COC00209960-579</t>
  </si>
  <si>
    <t>XAP28277157</t>
  </si>
  <si>
    <t>XAP28277157-1344</t>
  </si>
  <si>
    <t>PUN01294183</t>
  </si>
  <si>
    <t>PUN01294183-1935</t>
  </si>
  <si>
    <t>XAP28367657</t>
  </si>
  <si>
    <t>XAP28367657-1848</t>
  </si>
  <si>
    <t>XAP28355525</t>
  </si>
  <si>
    <t>XAP28355525-1232</t>
  </si>
  <si>
    <t>XAP28348079</t>
  </si>
  <si>
    <t>XAP28348079-706</t>
  </si>
  <si>
    <t>HYD01179971</t>
  </si>
  <si>
    <t>HYD01179971-342</t>
  </si>
  <si>
    <t>MCH000118700</t>
  </si>
  <si>
    <t>MCH000118700-1838</t>
  </si>
  <si>
    <t>MCH000118701</t>
  </si>
  <si>
    <t>MCH000118701-1693</t>
  </si>
  <si>
    <t>XAP28352637</t>
  </si>
  <si>
    <t>XAP28352637-1811</t>
  </si>
  <si>
    <t>XAP28376321</t>
  </si>
  <si>
    <t>XAP28376321-647</t>
  </si>
  <si>
    <t>AHM01128615</t>
  </si>
  <si>
    <t>AHM01128615-232</t>
  </si>
  <si>
    <t>AHM01128594</t>
  </si>
  <si>
    <t>AHM01128594-1170</t>
  </si>
  <si>
    <t>COC01138348</t>
  </si>
  <si>
    <t>COC01138348-610</t>
  </si>
  <si>
    <t>BLR01843063</t>
  </si>
  <si>
    <t>BLR01843063-790</t>
  </si>
  <si>
    <t>MUM01605181</t>
  </si>
  <si>
    <t>MUM01605181-985</t>
  </si>
  <si>
    <t>PUN01256877</t>
  </si>
  <si>
    <t>PUN01256877-722</t>
  </si>
  <si>
    <t>PUN01256876</t>
  </si>
  <si>
    <t>PUN01256876-1986</t>
  </si>
  <si>
    <t>COC01138365</t>
  </si>
  <si>
    <t>COC01138365-983</t>
  </si>
  <si>
    <t>MUM01605177</t>
  </si>
  <si>
    <t>MUM01605177-821</t>
  </si>
  <si>
    <t>XAP107750218</t>
  </si>
  <si>
    <t>XAP107750218-803</t>
  </si>
  <si>
    <t>XAP107746968</t>
  </si>
  <si>
    <t>XAP107746968-102</t>
  </si>
  <si>
    <t>MUM01609261</t>
  </si>
  <si>
    <t>MUM01609261-1496</t>
  </si>
  <si>
    <t>MUM01599793</t>
  </si>
  <si>
    <t>MUM01599793-72</t>
  </si>
  <si>
    <t>XAP107735942</t>
  </si>
  <si>
    <t>XAP107735942-1890</t>
  </si>
  <si>
    <t>COC01138488</t>
  </si>
  <si>
    <t>COC01138488-1953</t>
  </si>
  <si>
    <t>XAP107642600</t>
  </si>
  <si>
    <t>XAP107642600-1179</t>
  </si>
  <si>
    <t>XAP107754481</t>
  </si>
  <si>
    <t>XAP107754481-1338</t>
  </si>
  <si>
    <t>CHE01199594</t>
  </si>
  <si>
    <t>ambathkar.rajendran</t>
  </si>
  <si>
    <t>CHE01199594-1856</t>
  </si>
  <si>
    <t>BLR01842293</t>
  </si>
  <si>
    <t>BLR01842293-1367</t>
  </si>
  <si>
    <t>XAP107756192</t>
  </si>
  <si>
    <t>XAP107756192-1591</t>
  </si>
  <si>
    <t>Z0010969639</t>
  </si>
  <si>
    <t>Z0010969639-819</t>
  </si>
  <si>
    <t>XAP107380458</t>
  </si>
  <si>
    <t>XAP107380458-958</t>
  </si>
  <si>
    <t>XAP107794080</t>
  </si>
  <si>
    <t>XAP107794080-1557</t>
  </si>
  <si>
    <t>XAP107793920</t>
  </si>
  <si>
    <t>XAP107793920-237</t>
  </si>
  <si>
    <t>XAP107052802</t>
  </si>
  <si>
    <t>XAP107052802-788</t>
  </si>
  <si>
    <t>XAP107701262</t>
  </si>
  <si>
    <t>XAP107701262-814</t>
  </si>
  <si>
    <t>CHE01215089</t>
  </si>
  <si>
    <t>CHE01215089-358</t>
  </si>
  <si>
    <t>COC01138376</t>
  </si>
  <si>
    <t>COC01138376-1355</t>
  </si>
  <si>
    <t>PUN01292598</t>
  </si>
  <si>
    <t>PUN01292598-1944</t>
  </si>
  <si>
    <t>MUM01608657</t>
  </si>
  <si>
    <t>MUM01608657-1609</t>
  </si>
  <si>
    <t>MUM01606568</t>
  </si>
  <si>
    <t>MUM01606568-914</t>
  </si>
  <si>
    <t>MUM01606569</t>
  </si>
  <si>
    <t>MUM01606569-1344</t>
  </si>
  <si>
    <t>HYD01177470</t>
  </si>
  <si>
    <t>HYD01177470-240</t>
  </si>
  <si>
    <t>CHE01215097</t>
  </si>
  <si>
    <t>CHE01215097-1092</t>
  </si>
  <si>
    <t>XAP107808923</t>
  </si>
  <si>
    <t>XAP107808923-777</t>
  </si>
  <si>
    <t>COC01138487</t>
  </si>
  <si>
    <t>COC01138487-611</t>
  </si>
  <si>
    <t>COC01138350</t>
  </si>
  <si>
    <t>COC01138350-84</t>
  </si>
  <si>
    <t>XAP107804649</t>
  </si>
  <si>
    <t>XAP107804649-1845</t>
  </si>
  <si>
    <t>CHE01199605</t>
  </si>
  <si>
    <t>CHE01199605-1366</t>
  </si>
  <si>
    <t>XAP107809750</t>
  </si>
  <si>
    <t>XAP107809750-1662</t>
  </si>
  <si>
    <t>Z0010921300</t>
  </si>
  <si>
    <t>Z0010921300-85</t>
  </si>
  <si>
    <t>BLR01843092</t>
  </si>
  <si>
    <t>BLR01843092-419</t>
  </si>
  <si>
    <t>MUM01609320</t>
  </si>
  <si>
    <t>MUM01609320-1294</t>
  </si>
  <si>
    <t>MUM01609311</t>
  </si>
  <si>
    <t>MUM01609311-247</t>
  </si>
  <si>
    <t>XAP107725781</t>
  </si>
  <si>
    <t>XAP107725781-1243</t>
  </si>
  <si>
    <t>XAP107718347</t>
  </si>
  <si>
    <t>XAP107718347-685</t>
  </si>
  <si>
    <t>XAP107818980</t>
  </si>
  <si>
    <t>XAP107818980-1178</t>
  </si>
  <si>
    <t>XAP107754657</t>
  </si>
  <si>
    <t>XAP107754657-1445</t>
  </si>
  <si>
    <t>MUM01606508</t>
  </si>
  <si>
    <t>MUM01606508-741</t>
  </si>
  <si>
    <t>MUM01606509</t>
  </si>
  <si>
    <t>MUM01606509-1241</t>
  </si>
  <si>
    <t>KOL01209871</t>
  </si>
  <si>
    <t>KOL01209871-1327</t>
  </si>
  <si>
    <t>XAP107782133</t>
  </si>
  <si>
    <t>XAP107782133-1054</t>
  </si>
  <si>
    <t>XAP107716527</t>
  </si>
  <si>
    <t>XAP107716527-1180</t>
  </si>
  <si>
    <t>XAP107717607</t>
  </si>
  <si>
    <t>XAP107717607-1355</t>
  </si>
  <si>
    <t>BLR01942066</t>
  </si>
  <si>
    <t>BLR01942066-964</t>
  </si>
  <si>
    <t>BLR01843102</t>
  </si>
  <si>
    <t>BLR01843102-811</t>
  </si>
  <si>
    <t>BLR01842043</t>
  </si>
  <si>
    <t>BLR01842043-921</t>
  </si>
  <si>
    <t>BLR01842044</t>
  </si>
  <si>
    <t>BLR01842044-983</t>
  </si>
  <si>
    <t>BLR01842045</t>
  </si>
  <si>
    <t>BLR01842045-839</t>
  </si>
  <si>
    <t>XAP107765751</t>
  </si>
  <si>
    <t>XAP107765751-1521</t>
  </si>
  <si>
    <t>XAP107754000</t>
  </si>
  <si>
    <t>XAP107754000-1768</t>
  </si>
  <si>
    <t>KOL01209845</t>
  </si>
  <si>
    <t>KOL01209845-1003</t>
  </si>
  <si>
    <t>BLR01843062</t>
  </si>
  <si>
    <t>BLR01843062-1606</t>
  </si>
  <si>
    <t>MUM01605184</t>
  </si>
  <si>
    <t>MUM01605184-522</t>
  </si>
  <si>
    <t>XAP107768060</t>
  </si>
  <si>
    <t>XAP107768060-1545</t>
  </si>
  <si>
    <t>XAP107802658</t>
  </si>
  <si>
    <t>XAP107802658-402</t>
  </si>
  <si>
    <t>KOL01209408</t>
  </si>
  <si>
    <t>KOL01209408-73</t>
  </si>
  <si>
    <t>XAP107708216</t>
  </si>
  <si>
    <t>XAP107708216-1649</t>
  </si>
  <si>
    <t>XAP107652789</t>
  </si>
  <si>
    <t>XAP107652789-853</t>
  </si>
  <si>
    <t>DEL00434741</t>
  </si>
  <si>
    <t>DEL00434741-1981</t>
  </si>
  <si>
    <t>XAP107800262</t>
  </si>
  <si>
    <t>XAP107800262-73</t>
  </si>
  <si>
    <t>COC00209959</t>
  </si>
  <si>
    <t>COC00209959-618</t>
  </si>
  <si>
    <t>DEL01195650</t>
  </si>
  <si>
    <t>DEL01195650-151</t>
  </si>
  <si>
    <t>BLR01843059</t>
  </si>
  <si>
    <t>BLR01843059-187</t>
  </si>
  <si>
    <t>XAP107794019</t>
  </si>
  <si>
    <t>XAP107794019-279</t>
  </si>
  <si>
    <t>XAP107800916</t>
  </si>
  <si>
    <t>XAP107800916-921</t>
  </si>
  <si>
    <t>MUM01606570</t>
  </si>
  <si>
    <t>MUM01606570-1050</t>
  </si>
  <si>
    <t>MUM01606571</t>
  </si>
  <si>
    <t>MUM01606571-1263</t>
  </si>
  <si>
    <t>XAP107569751</t>
  </si>
  <si>
    <t>XAP107569751-1040</t>
  </si>
  <si>
    <t>MUM01606572</t>
  </si>
  <si>
    <t>MUM01606572-1536</t>
  </si>
  <si>
    <t>CHE01214445</t>
  </si>
  <si>
    <t>CHE01214445-1469</t>
  </si>
  <si>
    <t>MUM01611084</t>
  </si>
  <si>
    <t>MUM01611084-1368</t>
  </si>
  <si>
    <t>MUM01611085</t>
  </si>
  <si>
    <t>MUM01611085-1870</t>
  </si>
  <si>
    <t>MUM01611086</t>
  </si>
  <si>
    <t>MUM01611086-1272</t>
  </si>
  <si>
    <t>MUM01608680</t>
  </si>
  <si>
    <t>MUM01608680-793</t>
  </si>
  <si>
    <t>HYD01137268</t>
  </si>
  <si>
    <t>ram.chander</t>
  </si>
  <si>
    <t>HYD01137268-663</t>
  </si>
  <si>
    <t>XAP107775792</t>
  </si>
  <si>
    <t>XAP107775792-1546</t>
  </si>
  <si>
    <t>MUM01611097</t>
  </si>
  <si>
    <t>MUM01611097-96</t>
  </si>
  <si>
    <t>XAP107735966</t>
  </si>
  <si>
    <t>XAP107735966-162</t>
  </si>
  <si>
    <t>MUM01611096</t>
  </si>
  <si>
    <t>MUM01611096-1354</t>
  </si>
  <si>
    <t>XAP107777261</t>
  </si>
  <si>
    <t>XAP107777261-1167</t>
  </si>
  <si>
    <t>HYD01137261</t>
  </si>
  <si>
    <t>HYD01137261-1295</t>
  </si>
  <si>
    <t>MUM01611083</t>
  </si>
  <si>
    <t>MUM01611083-154</t>
  </si>
  <si>
    <t>XAP107692060</t>
  </si>
  <si>
    <t>XAP107692060-1308</t>
  </si>
  <si>
    <t>HYD01137262</t>
  </si>
  <si>
    <t>HYD01137262-1274</t>
  </si>
  <si>
    <t>HYD01137263</t>
  </si>
  <si>
    <t>HYD01137263-1528</t>
  </si>
  <si>
    <t>KOL01209416</t>
  </si>
  <si>
    <t>KOL01209416-896</t>
  </si>
  <si>
    <t>MUM01611087</t>
  </si>
  <si>
    <t>MUM01611087-958</t>
  </si>
  <si>
    <t>HYD01137269</t>
  </si>
  <si>
    <t>HYD01137269-495</t>
  </si>
  <si>
    <t>COC01138489</t>
  </si>
  <si>
    <t>COC01138489-768</t>
  </si>
  <si>
    <t>HYD01137266</t>
  </si>
  <si>
    <t>HYD01137266-158</t>
  </si>
  <si>
    <t>HYD01137267</t>
  </si>
  <si>
    <t>HYD01137267-1098</t>
  </si>
  <si>
    <t>BLR01842363</t>
  </si>
  <si>
    <t>BLR01842363-1032</t>
  </si>
  <si>
    <t>MUM01611082</t>
  </si>
  <si>
    <t>MUM01611082-1739</t>
  </si>
  <si>
    <t>MUM01609272</t>
  </si>
  <si>
    <t>MUM01609272-1336</t>
  </si>
  <si>
    <t>COC01138494</t>
  </si>
  <si>
    <t>COC01138494-688</t>
  </si>
  <si>
    <t>XAP107755930</t>
  </si>
  <si>
    <t>XAP107755930-569</t>
  </si>
  <si>
    <t>MUM01611095</t>
  </si>
  <si>
    <t>MUM01611095-900</t>
  </si>
  <si>
    <t>XAP107792878</t>
  </si>
  <si>
    <t>XAP107792878-660</t>
  </si>
  <si>
    <t>MUM01611105</t>
  </si>
  <si>
    <t>MUM01611105-1657</t>
  </si>
  <si>
    <t>XAP107654345</t>
  </si>
  <si>
    <t>XAP107654345-1147</t>
  </si>
  <si>
    <t>KOL01209859</t>
  </si>
  <si>
    <t>KOL01209859-767</t>
  </si>
  <si>
    <t>COC01138502</t>
  </si>
  <si>
    <t>COC01138502-151</t>
  </si>
  <si>
    <t>MUM01603913</t>
  </si>
  <si>
    <t>MUM01603913-1372</t>
  </si>
  <si>
    <t>XAP107630792</t>
  </si>
  <si>
    <t>XAP107630792-1246</t>
  </si>
  <si>
    <t>MUM01606517</t>
  </si>
  <si>
    <t>MUM01606517-1774</t>
  </si>
  <si>
    <t>Z0010985453</t>
  </si>
  <si>
    <t>Z0010985453-831</t>
  </si>
  <si>
    <t>COC00209983</t>
  </si>
  <si>
    <t>COC00209983-766</t>
  </si>
  <si>
    <t>BLR01931821</t>
  </si>
  <si>
    <t>BLR01931821-1924</t>
  </si>
  <si>
    <t>XAP107765759</t>
  </si>
  <si>
    <t>XAP107765759-1080</t>
  </si>
  <si>
    <t>XAP107821975</t>
  </si>
  <si>
    <t>XAP107821975-1429</t>
  </si>
  <si>
    <t>XAP107745361</t>
  </si>
  <si>
    <t>XAP107745361-1593</t>
  </si>
  <si>
    <t>PUN01292609</t>
  </si>
  <si>
    <t>PUN01292609-1589</t>
  </si>
  <si>
    <t>XAP107724469</t>
  </si>
  <si>
    <t>XAP107724469-1047</t>
  </si>
  <si>
    <t>XAP107743186</t>
  </si>
  <si>
    <t>XAP107743186-1296</t>
  </si>
  <si>
    <t>XAP107732038</t>
  </si>
  <si>
    <t>XAP107732038-1642</t>
  </si>
  <si>
    <t>COC01138371</t>
  </si>
  <si>
    <t>COC01138371-1164</t>
  </si>
  <si>
    <t>BLR01949136</t>
  </si>
  <si>
    <t>BLR01949136-1743</t>
  </si>
  <si>
    <t>BLR01842247</t>
  </si>
  <si>
    <t>BLR01842247-733</t>
  </si>
  <si>
    <t>BLR01843103</t>
  </si>
  <si>
    <t>BLR01843103-1825</t>
  </si>
  <si>
    <t>BLR01925741</t>
  </si>
  <si>
    <t>BLR01925741-910</t>
  </si>
  <si>
    <t>CHE01199595</t>
  </si>
  <si>
    <t>CHE01199595-622</t>
  </si>
  <si>
    <t>MUM01605163</t>
  </si>
  <si>
    <t>MUM01605163-745</t>
  </si>
  <si>
    <t>KOL01209876</t>
  </si>
  <si>
    <t>KOL01209876-921</t>
  </si>
  <si>
    <t>PUN01294227</t>
  </si>
  <si>
    <t>PUN01294227-921</t>
  </si>
  <si>
    <t>PUN01294197</t>
  </si>
  <si>
    <t>PUN01294197-187</t>
  </si>
  <si>
    <t>XAP107590034</t>
  </si>
  <si>
    <t>XAP107590034-1426</t>
  </si>
  <si>
    <t>XAP107731104</t>
  </si>
  <si>
    <t>XAP107731104-265</t>
  </si>
  <si>
    <t>XAP107762373</t>
  </si>
  <si>
    <t>XAP107762373-865</t>
  </si>
  <si>
    <t>XAP107773884</t>
  </si>
  <si>
    <t>XAP107773884-468</t>
  </si>
  <si>
    <t>BLR01843241</t>
  </si>
  <si>
    <t>bharath.c</t>
  </si>
  <si>
    <t>BLR01843241-1436</t>
  </si>
  <si>
    <t>BLR01843145</t>
  </si>
  <si>
    <t>BLR01843145-698</t>
  </si>
  <si>
    <t>BLR01843244</t>
  </si>
  <si>
    <t>BLR01843244-1264</t>
  </si>
  <si>
    <t>BLR01843243</t>
  </si>
  <si>
    <t>BLR01843243-700</t>
  </si>
  <si>
    <t>BLR01843240</t>
  </si>
  <si>
    <t>BLR01843240-589</t>
  </si>
  <si>
    <t>BLR01843242</t>
  </si>
  <si>
    <t>BLR01843242-1969</t>
  </si>
  <si>
    <t>BLR01843239</t>
  </si>
  <si>
    <t>BLR01843239-118</t>
  </si>
  <si>
    <t>BLR01843238</t>
  </si>
  <si>
    <t>BLR01843238-1515</t>
  </si>
  <si>
    <t>BLR01843234</t>
  </si>
  <si>
    <t>BLR01843234-377</t>
  </si>
  <si>
    <t>XAP107811466</t>
  </si>
  <si>
    <t>XAP107811466-159</t>
  </si>
  <si>
    <t>BLR01843245</t>
  </si>
  <si>
    <t>BLR01843245-1862</t>
  </si>
  <si>
    <t>CHE01214956</t>
  </si>
  <si>
    <t>CHE01214956-1846</t>
  </si>
  <si>
    <t>CHE01214954</t>
  </si>
  <si>
    <t>CHE01214954-875</t>
  </si>
  <si>
    <t>CHE01214955</t>
  </si>
  <si>
    <t>CHE01214955-640</t>
  </si>
  <si>
    <t>MUM01606510</t>
  </si>
  <si>
    <t>MUM01606510-928</t>
  </si>
  <si>
    <t>MUM01606528</t>
  </si>
  <si>
    <t>MUM01606528-731</t>
  </si>
  <si>
    <t>Z0010897190</t>
  </si>
  <si>
    <t>Z0010897190-1150</t>
  </si>
  <si>
    <t>BLR01840075</t>
  </si>
  <si>
    <t>BLR01840075-1592</t>
  </si>
  <si>
    <t>BLR01842693</t>
  </si>
  <si>
    <t>BLR01842693-1442</t>
  </si>
  <si>
    <t>XAP107757174</t>
  </si>
  <si>
    <t>XAP107757174-335</t>
  </si>
  <si>
    <t>MUM01608650</t>
  </si>
  <si>
    <t>MUM01608650-1969</t>
  </si>
  <si>
    <t>MUM01597631</t>
  </si>
  <si>
    <t>MUM01597631-1534</t>
  </si>
  <si>
    <t>MUM01597632</t>
  </si>
  <si>
    <t>MUM01597632-1964</t>
  </si>
  <si>
    <t>MUM01608660</t>
  </si>
  <si>
    <t>MUM01608660-509</t>
  </si>
  <si>
    <t>MUM01608664</t>
  </si>
  <si>
    <t>MUM01608664-423</t>
  </si>
  <si>
    <t>MUM01608665</t>
  </si>
  <si>
    <t>MUM01608665-1965</t>
  </si>
  <si>
    <t>Z0010983983</t>
  </si>
  <si>
    <t>Z0010983983-1115</t>
  </si>
  <si>
    <t>BLR01924475</t>
  </si>
  <si>
    <t>BLR01924475-472</t>
  </si>
  <si>
    <t>XAP107746576</t>
  </si>
  <si>
    <t>XAP107746576-1712</t>
  </si>
  <si>
    <t>XAP107810740</t>
  </si>
  <si>
    <t>XAP107810740-1992</t>
  </si>
  <si>
    <t>XAP107716190</t>
  </si>
  <si>
    <t>XAP107716190-309</t>
  </si>
  <si>
    <t>XAP107775895</t>
  </si>
  <si>
    <t>XAP107775895-1135</t>
  </si>
  <si>
    <t>XAP107758708</t>
  </si>
  <si>
    <t>XAP107758708-922</t>
  </si>
  <si>
    <t>COC01138359</t>
  </si>
  <si>
    <t>COC01138359-85</t>
  </si>
  <si>
    <t>XAP107761345</t>
  </si>
  <si>
    <t>XAP107761345-587</t>
  </si>
  <si>
    <t>PUN01294198</t>
  </si>
  <si>
    <t>PUN01294198-1547</t>
  </si>
  <si>
    <t>HYD01174015</t>
  </si>
  <si>
    <t>HYD01174015-1871</t>
  </si>
  <si>
    <t>COC01138349</t>
  </si>
  <si>
    <t>COC01138349-1510</t>
  </si>
  <si>
    <t>COM01110684</t>
  </si>
  <si>
    <t>COM01110684-665</t>
  </si>
  <si>
    <t>MUM01609292</t>
  </si>
  <si>
    <t>MUM01609292-1293</t>
  </si>
  <si>
    <t>MUM01609299</t>
  </si>
  <si>
    <t>MUM01609299-999</t>
  </si>
  <si>
    <t>MUM01609300</t>
  </si>
  <si>
    <t>MUM01609300-175</t>
  </si>
  <si>
    <t>XAP107731817</t>
  </si>
  <si>
    <t>XAP107731817-689</t>
  </si>
  <si>
    <t>MUM01603912</t>
  </si>
  <si>
    <t>MUM01603912-1721</t>
  </si>
  <si>
    <t>MUM01603901</t>
  </si>
  <si>
    <t>MUM01603901-209</t>
  </si>
  <si>
    <t>MUM01603906</t>
  </si>
  <si>
    <t>MUM01603906-1586</t>
  </si>
  <si>
    <t>MUM01603907</t>
  </si>
  <si>
    <t>MUM01603907-1110</t>
  </si>
  <si>
    <t>MUM01603909</t>
  </si>
  <si>
    <t>MUM01603909-1818</t>
  </si>
  <si>
    <t>MUM01603910</t>
  </si>
  <si>
    <t>MUM01603910-1519</t>
  </si>
  <si>
    <t>MUM01603911</t>
  </si>
  <si>
    <t>MUM01603911-195</t>
  </si>
  <si>
    <t>KOL01209395</t>
  </si>
  <si>
    <t>KOL01209395-312</t>
  </si>
  <si>
    <t>DEL01158510</t>
  </si>
  <si>
    <t>DEL01158510-1788</t>
  </si>
  <si>
    <t>COC01138389</t>
  </si>
  <si>
    <t>COC01138389-1433</t>
  </si>
  <si>
    <t>MUM01611099</t>
  </si>
  <si>
    <t>MUM01611099-713</t>
  </si>
  <si>
    <t>Z0010915504</t>
  </si>
  <si>
    <t>Z0010915504-1832</t>
  </si>
  <si>
    <t>Z0010915597</t>
  </si>
  <si>
    <t>Z0010915597-1096</t>
  </si>
  <si>
    <t>MUM01603937</t>
  </si>
  <si>
    <t>MUM01603937-977</t>
  </si>
  <si>
    <t>Z0010938842</t>
  </si>
  <si>
    <t>Z0010938842-1732</t>
  </si>
  <si>
    <t>MUM01597630</t>
  </si>
  <si>
    <t>MUM01597630-580</t>
  </si>
  <si>
    <t>KOL01209401</t>
  </si>
  <si>
    <t>KOL01209401-968</t>
  </si>
  <si>
    <t>XAP107753194</t>
  </si>
  <si>
    <t>XAP107753194-1105</t>
  </si>
  <si>
    <t>KOL01209866</t>
  </si>
  <si>
    <t>KOL01209866-873</t>
  </si>
  <si>
    <t>XAP107466218</t>
  </si>
  <si>
    <t>XAP107466218-1265</t>
  </si>
  <si>
    <t>BLR01842049</t>
  </si>
  <si>
    <t>BLR01842049-521</t>
  </si>
  <si>
    <t>BLR01842050</t>
  </si>
  <si>
    <t>BLR01842050-1382</t>
  </si>
  <si>
    <t>COC01138354</t>
  </si>
  <si>
    <t>COC01138354-797</t>
  </si>
  <si>
    <t>BLR01842288</t>
  </si>
  <si>
    <t>BLR01842288-349</t>
  </si>
  <si>
    <t>BLR01842289</t>
  </si>
  <si>
    <t>BLR01842289-455</t>
  </si>
  <si>
    <t>BLR01842290</t>
  </si>
  <si>
    <t>BLR01842290-511</t>
  </si>
  <si>
    <t>DEL01195636</t>
  </si>
  <si>
    <t>DEL01195636-562</t>
  </si>
  <si>
    <t>MUM01605164</t>
  </si>
  <si>
    <t>MUM01605164-77</t>
  </si>
  <si>
    <t>XAP107720880</t>
  </si>
  <si>
    <t>XAP107720880-280</t>
  </si>
  <si>
    <t>XAP107761265</t>
  </si>
  <si>
    <t>XAP107761265-311</t>
  </si>
  <si>
    <t>XAP107788012</t>
  </si>
  <si>
    <t>XAP107788012-631</t>
  </si>
  <si>
    <t>XAP107734772</t>
  </si>
  <si>
    <t>XAP107734772-590</t>
  </si>
  <si>
    <t>COC01138496</t>
  </si>
  <si>
    <t>COC01138496-386</t>
  </si>
  <si>
    <t>XAP107743793</t>
  </si>
  <si>
    <t>XAP107743793-328</t>
  </si>
  <si>
    <t>MUM01605148</t>
  </si>
  <si>
    <t>MUM01605148-1511</t>
  </si>
  <si>
    <t>MUM01605150</t>
  </si>
  <si>
    <t>MUM01605150-790</t>
  </si>
  <si>
    <t>MUM01605174</t>
  </si>
  <si>
    <t>MUM01605174-1498</t>
  </si>
  <si>
    <t>BLR01956916</t>
  </si>
  <si>
    <t>BLR01956916-1444</t>
  </si>
  <si>
    <t>BLR01842701</t>
  </si>
  <si>
    <t>BLR01842701-880</t>
  </si>
  <si>
    <t>XAP107777285</t>
  </si>
  <si>
    <t>XAP107777285-1551</t>
  </si>
  <si>
    <t>XAP107782259</t>
  </si>
  <si>
    <t>XAP107782259-1653</t>
  </si>
  <si>
    <t>XAP107757357</t>
  </si>
  <si>
    <t>XAP107757357-1618</t>
  </si>
  <si>
    <t>XAP107780507</t>
  </si>
  <si>
    <t>XAP107780507-1738</t>
  </si>
  <si>
    <t>BLR01842280</t>
  </si>
  <si>
    <t>BLR01842280-361</t>
  </si>
  <si>
    <t>XAP107793612</t>
  </si>
  <si>
    <t>XAP107793612-1858</t>
  </si>
  <si>
    <t>COC01138500</t>
  </si>
  <si>
    <t>COC01138500-1028</t>
  </si>
  <si>
    <t>COC01138495</t>
  </si>
  <si>
    <t>COC01138495-1875</t>
  </si>
  <si>
    <t>BLR01842367</t>
  </si>
  <si>
    <t>BLR01842367-1974</t>
  </si>
  <si>
    <t>XAP107641194</t>
  </si>
  <si>
    <t>XAP107641194-1119</t>
  </si>
  <si>
    <t>BLR01942074</t>
  </si>
  <si>
    <t>BLR01942074-1866</t>
  </si>
  <si>
    <t>BLR01842379</t>
  </si>
  <si>
    <t>BLR01842379-1790</t>
  </si>
  <si>
    <t>DEL01158498</t>
  </si>
  <si>
    <t>DEL01158498-310</t>
  </si>
  <si>
    <t>HYD01177424</t>
  </si>
  <si>
    <t>HYD01177424-421</t>
  </si>
  <si>
    <t>XAP107740475</t>
  </si>
  <si>
    <t>XAP107740475-561</t>
  </si>
  <si>
    <t>XAP107746555</t>
  </si>
  <si>
    <t>XAP107746555-395</t>
  </si>
  <si>
    <t>XAP107739827</t>
  </si>
  <si>
    <t>XAP107739827-552</t>
  </si>
  <si>
    <t>COC01138469</t>
  </si>
  <si>
    <t>COC01138469-141</t>
  </si>
  <si>
    <t>XAP107746574</t>
  </si>
  <si>
    <t>XAP107746574-1775</t>
  </si>
  <si>
    <t>DEL01158522</t>
  </si>
  <si>
    <t>DEL01158522-258</t>
  </si>
  <si>
    <t>XAP107719695</t>
  </si>
  <si>
    <t>XAP107719695-643</t>
  </si>
  <si>
    <t>XAP107747527</t>
  </si>
  <si>
    <t>XAP107747527-311</t>
  </si>
  <si>
    <t>COC01138352</t>
  </si>
  <si>
    <t>COC01138352-1420</t>
  </si>
  <si>
    <t>COC01138353</t>
  </si>
  <si>
    <t>COC01138353-957</t>
  </si>
  <si>
    <t>COC01138344</t>
  </si>
  <si>
    <t>COC01138344-1568</t>
  </si>
  <si>
    <t>XAP107758347</t>
  </si>
  <si>
    <t>XAP107758347-1764</t>
  </si>
  <si>
    <t>BLR01842278</t>
  </si>
  <si>
    <t>BLR01842278-1484</t>
  </si>
  <si>
    <t>COC01138479</t>
  </si>
  <si>
    <t>COC01138479-621</t>
  </si>
  <si>
    <t>CHE01199603</t>
  </si>
  <si>
    <t>CHE01199603-122</t>
  </si>
  <si>
    <t>COC01138366</t>
  </si>
  <si>
    <t>COC01138366-1839</t>
  </si>
  <si>
    <t>CHE01214897</t>
  </si>
  <si>
    <t>CHE01214897-1558</t>
  </si>
  <si>
    <t>DEL01158481</t>
  </si>
  <si>
    <t>DEL01158481-1728</t>
  </si>
  <si>
    <t>MUM01606506</t>
  </si>
  <si>
    <t>MUM01606506-1837</t>
  </si>
  <si>
    <t>MUM01606507</t>
  </si>
  <si>
    <t>MUM01606507-1053</t>
  </si>
  <si>
    <t>BLR01840074</t>
  </si>
  <si>
    <t>BLR01840074-563</t>
  </si>
  <si>
    <t>BLR01842334</t>
  </si>
  <si>
    <t>BLR01842334-489</t>
  </si>
  <si>
    <t>BLR01842690</t>
  </si>
  <si>
    <t>BLR01842690-756</t>
  </si>
  <si>
    <t>BLR01843075</t>
  </si>
  <si>
    <t>BLR01843075-463</t>
  </si>
  <si>
    <t>BLR01842585</t>
  </si>
  <si>
    <t>BLR01842585-1198</t>
  </si>
  <si>
    <t>KOL01209835</t>
  </si>
  <si>
    <t>KOL01209835-806</t>
  </si>
  <si>
    <t>KOL01209834</t>
  </si>
  <si>
    <t>KOL01209834-487</t>
  </si>
  <si>
    <t>KOL01209833</t>
  </si>
  <si>
    <t>KOL01209833-1269</t>
  </si>
  <si>
    <t>BLR01842250</t>
  </si>
  <si>
    <t>BLR01842250-271</t>
  </si>
  <si>
    <t>BLR01842976</t>
  </si>
  <si>
    <t>BLR01842976-1620</t>
  </si>
  <si>
    <t>DEL01158516</t>
  </si>
  <si>
    <t>DEL01158516-143</t>
  </si>
  <si>
    <t>PUN01292592</t>
  </si>
  <si>
    <t>PUN01292592-1758</t>
  </si>
  <si>
    <t>HYD01177460</t>
  </si>
  <si>
    <t>HYD01177460-1898</t>
  </si>
  <si>
    <t>HYD01177462</t>
  </si>
  <si>
    <t>HYD01177462-1790</t>
  </si>
  <si>
    <t>HYD01140660</t>
  </si>
  <si>
    <t>m.balaram</t>
  </si>
  <si>
    <t>HYD01140660-1419</t>
  </si>
  <si>
    <t>PUN01256878</t>
  </si>
  <si>
    <t>PUN01256878-1109</t>
  </si>
  <si>
    <t>KOL01209830</t>
  </si>
  <si>
    <t>KOL01209830-1850</t>
  </si>
  <si>
    <t>BLR01842337</t>
  </si>
  <si>
    <t>BLR01842337-525</t>
  </si>
  <si>
    <t>BLR01840051</t>
  </si>
  <si>
    <t>BLR01840051-430</t>
  </si>
  <si>
    <t>BLR01843033</t>
  </si>
  <si>
    <t>BLR01843033-1987</t>
  </si>
  <si>
    <t>BLR01842056</t>
  </si>
  <si>
    <t>BLR01842056-215</t>
  </si>
  <si>
    <t>BLR01843112</t>
  </si>
  <si>
    <t>BLR01843112-1839</t>
  </si>
  <si>
    <t>BLR01843093</t>
  </si>
  <si>
    <t>BLR01843093-374</t>
  </si>
  <si>
    <t>KOL01209409</t>
  </si>
  <si>
    <t>KOL01209409-695</t>
  </si>
  <si>
    <t>BLR01843144</t>
  </si>
  <si>
    <t>BLR01843144-1525</t>
  </si>
  <si>
    <t>DEL01195677</t>
  </si>
  <si>
    <t>DEL01195677-361</t>
  </si>
  <si>
    <t>BLR01843081</t>
  </si>
  <si>
    <t>BLR01843081-608</t>
  </si>
  <si>
    <t>MUM01606542</t>
  </si>
  <si>
    <t>MUM01606542-1264</t>
  </si>
  <si>
    <t>BLR01842055</t>
  </si>
  <si>
    <t>BLR01842055-502</t>
  </si>
  <si>
    <t>BLR01842987</t>
  </si>
  <si>
    <t>BLR01842987-1555</t>
  </si>
  <si>
    <t>PUN01294203</t>
  </si>
  <si>
    <t>PUN01294203-1453</t>
  </si>
  <si>
    <t>PUN01256884</t>
  </si>
  <si>
    <t>PUN01256884-1767</t>
  </si>
  <si>
    <t>DEL01158538</t>
  </si>
  <si>
    <t>DEL01158538-1770</t>
  </si>
  <si>
    <t>BLR01842366</t>
  </si>
  <si>
    <t>BLR01842366-494</t>
  </si>
  <si>
    <t>KOL01209407</t>
  </si>
  <si>
    <t>KOL01209407-453</t>
  </si>
  <si>
    <t>MUM01603900</t>
  </si>
  <si>
    <t>MUM01603900-834</t>
  </si>
  <si>
    <t>BLR01840059</t>
  </si>
  <si>
    <t>BLR01840059-1943</t>
  </si>
  <si>
    <t>COC00209919</t>
  </si>
  <si>
    <t>COC00209919-465</t>
  </si>
  <si>
    <t>COC00209962</t>
  </si>
  <si>
    <t>COC00209962-127</t>
  </si>
  <si>
    <t>BLR01842584</t>
  </si>
  <si>
    <t>BLR01842584-1804</t>
  </si>
  <si>
    <t>BLR01842351</t>
  </si>
  <si>
    <t>BLR01842351-1073</t>
  </si>
  <si>
    <t>COC00209977</t>
  </si>
  <si>
    <t>COC00209977-1994</t>
  </si>
  <si>
    <t>CHE01215060</t>
  </si>
  <si>
    <t>CHE01215060-1176</t>
  </si>
  <si>
    <t>MUM01606567</t>
  </si>
  <si>
    <t>MUM01606567-1901</t>
  </si>
  <si>
    <t>BLR01840061</t>
  </si>
  <si>
    <t>BLR01840061-1993</t>
  </si>
  <si>
    <t>DEL01152159</t>
  </si>
  <si>
    <t>DEL01152159-654</t>
  </si>
  <si>
    <t>DEL01152160</t>
  </si>
  <si>
    <t>DEL01152160-1397</t>
  </si>
  <si>
    <t>DEL01152164</t>
  </si>
  <si>
    <t>DEL01152164-1506</t>
  </si>
  <si>
    <t>DEL01152161</t>
  </si>
  <si>
    <t>DEL01152161-338</t>
  </si>
  <si>
    <t>DEL01152171</t>
  </si>
  <si>
    <t>DEL01152171-1383</t>
  </si>
  <si>
    <t>COC00209922</t>
  </si>
  <si>
    <t>COC00209922-1053</t>
  </si>
  <si>
    <t>COC00209986</t>
  </si>
  <si>
    <t>COC00209986-1729</t>
  </si>
  <si>
    <t>DEL01152163</t>
  </si>
  <si>
    <t>DEL01152163-1285</t>
  </si>
  <si>
    <t>BLR01842687</t>
  </si>
  <si>
    <t>BLR01842687-348</t>
  </si>
  <si>
    <t>BLR01842286</t>
  </si>
  <si>
    <t>BLR01842286-503</t>
  </si>
  <si>
    <t>BLR01842340</t>
  </si>
  <si>
    <t>BLR01842340-789</t>
  </si>
  <si>
    <t>BLR01842587</t>
  </si>
  <si>
    <t>BLR01842587-381</t>
  </si>
  <si>
    <t>MUM01609283</t>
  </si>
  <si>
    <t>MUM01609283-870</t>
  </si>
  <si>
    <t>PUN01292600</t>
  </si>
  <si>
    <t>PUN01292600-634</t>
  </si>
  <si>
    <t>DEL01195680</t>
  </si>
  <si>
    <t>DEL01195680-176</t>
  </si>
  <si>
    <t>PUN01294237</t>
  </si>
  <si>
    <t>PUN01294237-859</t>
  </si>
  <si>
    <t>PUN01294241</t>
  </si>
  <si>
    <t>PUN01294241-1234</t>
  </si>
  <si>
    <t>BLR01842349</t>
  </si>
  <si>
    <t>BLR01842349-1927</t>
  </si>
  <si>
    <t>DEL01152162</t>
  </si>
  <si>
    <t>DEL01152162-908</t>
  </si>
  <si>
    <t>DEL01152165</t>
  </si>
  <si>
    <t>DEL01152165-855</t>
  </si>
  <si>
    <t>DEL01152167</t>
  </si>
  <si>
    <t>DEL01152167-1124</t>
  </si>
  <si>
    <t>DEL01158496</t>
  </si>
  <si>
    <t>DEL01158496-1106</t>
  </si>
  <si>
    <t>DEL01158494</t>
  </si>
  <si>
    <t>DEL01158494-1770</t>
  </si>
  <si>
    <t>MUM01603885</t>
  </si>
  <si>
    <t>MUM01603885-630</t>
  </si>
  <si>
    <t>BLR01842370</t>
  </si>
  <si>
    <t>BLR01842370-1896</t>
  </si>
  <si>
    <t>BLR01842279</t>
  </si>
  <si>
    <t>BLR01842279-459</t>
  </si>
  <si>
    <t>BOR01219082</t>
  </si>
  <si>
    <t>BOR01219082-236</t>
  </si>
  <si>
    <t>XAP107729846</t>
  </si>
  <si>
    <t>XAP107729846-1335</t>
  </si>
  <si>
    <t>XAP107739695</t>
  </si>
  <si>
    <t>XAP107739695-1979</t>
  </si>
  <si>
    <t>XAP107762173</t>
  </si>
  <si>
    <t>XAP107762173-1671</t>
  </si>
  <si>
    <t>XAP107717524</t>
  </si>
  <si>
    <t>XAP107717524-520</t>
  </si>
  <si>
    <t>BLR01840080</t>
  </si>
  <si>
    <t>BLR01840080-1782</t>
  </si>
  <si>
    <t>XAP107734890</t>
  </si>
  <si>
    <t>XAP107734890-626</t>
  </si>
  <si>
    <t>KOL01209415</t>
  </si>
  <si>
    <t>KOL01209415-1520</t>
  </si>
  <si>
    <t>COC01138372</t>
  </si>
  <si>
    <t>COC01138372-1765</t>
  </si>
  <si>
    <t>DEL01195671</t>
  </si>
  <si>
    <t>DEL01195671-1587</t>
  </si>
  <si>
    <t>BLR01843037</t>
  </si>
  <si>
    <t>BLR01843037-1450</t>
  </si>
  <si>
    <t>MUM01599762</t>
  </si>
  <si>
    <t>MUM01599762-807</t>
  </si>
  <si>
    <t>PUN01294207</t>
  </si>
  <si>
    <t>PUN01294207-947</t>
  </si>
  <si>
    <t>XAP107734281</t>
  </si>
  <si>
    <t>XAP107734281-1222</t>
  </si>
  <si>
    <t>BLR01924490</t>
  </si>
  <si>
    <t>BLR01924490-459</t>
  </si>
  <si>
    <t>CHE01199601</t>
  </si>
  <si>
    <t>CHE01199601-260</t>
  </si>
  <si>
    <t>DEL01158534</t>
  </si>
  <si>
    <t>DEL01158534-797</t>
  </si>
  <si>
    <t>BLR01925460</t>
  </si>
  <si>
    <t>BLR01925460-1107</t>
  </si>
  <si>
    <t>XAP107354786</t>
  </si>
  <si>
    <t>XAP107354786-225</t>
  </si>
  <si>
    <t>XAP107747764</t>
  </si>
  <si>
    <t>XAP107747764-1677</t>
  </si>
  <si>
    <t>BLR01942515</t>
  </si>
  <si>
    <t>BLR01942515-272</t>
  </si>
  <si>
    <t>BLR01843151</t>
  </si>
  <si>
    <t>BLR01843151-1593</t>
  </si>
  <si>
    <t>BLR01842364</t>
  </si>
  <si>
    <t>BLR01842364-1487</t>
  </si>
  <si>
    <t>BLR01842381</t>
  </si>
  <si>
    <t>BLR01842381-324</t>
  </si>
  <si>
    <t>BLR01842375</t>
  </si>
  <si>
    <t>BLR01842375-1546</t>
  </si>
  <si>
    <t>XAP107794373</t>
  </si>
  <si>
    <t>XAP107794373-659</t>
  </si>
  <si>
    <t>BLR01942130</t>
  </si>
  <si>
    <t>BLR01942130-1915</t>
  </si>
  <si>
    <t>KOL01173252</t>
  </si>
  <si>
    <t>KOL01173252-318</t>
  </si>
  <si>
    <t>MUM01603934</t>
  </si>
  <si>
    <t>MUM01603934-1487</t>
  </si>
  <si>
    <t>MUM01603935</t>
  </si>
  <si>
    <t>MUM01603935-692</t>
  </si>
  <si>
    <t>MUM01603927</t>
  </si>
  <si>
    <t>MUM01603927-1904</t>
  </si>
  <si>
    <t>MUM01608688</t>
  </si>
  <si>
    <t>MUM01608688-1682</t>
  </si>
  <si>
    <t>MUM01608689</t>
  </si>
  <si>
    <t>MUM01608689-669</t>
  </si>
  <si>
    <t>Z0010908773</t>
  </si>
  <si>
    <t>Z0010908773-623</t>
  </si>
  <si>
    <t>Z0010912614</t>
  </si>
  <si>
    <t>Z0010912614-1078</t>
  </si>
  <si>
    <t>Z0010893355</t>
  </si>
  <si>
    <t>Z0010893355-1955</t>
  </si>
  <si>
    <t>PUN01256874</t>
  </si>
  <si>
    <t>PUN01256874-1373</t>
  </si>
  <si>
    <t>PUN01256875</t>
  </si>
  <si>
    <t>PUN01256875-539</t>
  </si>
  <si>
    <t>PUN01294225</t>
  </si>
  <si>
    <t>PUN01294225-1428</t>
  </si>
  <si>
    <t>PUN01292652</t>
  </si>
  <si>
    <t>PUN01292652-1854</t>
  </si>
  <si>
    <t>PUN01294238</t>
  </si>
  <si>
    <t>PUN01294238-654</t>
  </si>
  <si>
    <t>PUN01294230</t>
  </si>
  <si>
    <t>PUN01294230-945</t>
  </si>
  <si>
    <t>PUN01294229</t>
  </si>
  <si>
    <t>PUN01294229-907</t>
  </si>
  <si>
    <t>PUN01294228</t>
  </si>
  <si>
    <t>PUN01294228-103</t>
  </si>
  <si>
    <t>PUN01294232</t>
  </si>
  <si>
    <t>PUN01294232-893</t>
  </si>
  <si>
    <t>PUN01294231</t>
  </si>
  <si>
    <t>PUN01294231-1342</t>
  </si>
  <si>
    <t>PUN01294242</t>
  </si>
  <si>
    <t>PUN01294242-1190</t>
  </si>
  <si>
    <t>PUN01294240</t>
  </si>
  <si>
    <t>PUN01294240-1395</t>
  </si>
  <si>
    <t>PUN01294236</t>
  </si>
  <si>
    <t>PUN01294236-830</t>
  </si>
  <si>
    <t>PUN01294235</t>
  </si>
  <si>
    <t>PUN01294235-906</t>
  </si>
  <si>
    <t>PUN01294234</t>
  </si>
  <si>
    <t>PUN01294234-1030</t>
  </si>
  <si>
    <t>PUN01294239</t>
  </si>
  <si>
    <t>PUN01294239-188</t>
  </si>
  <si>
    <t>KOL01173226</t>
  </si>
  <si>
    <t>KOL01173226-960</t>
  </si>
  <si>
    <t>MUM01609336</t>
  </si>
  <si>
    <t>MUM01609336-1386</t>
  </si>
  <si>
    <t>CHE01199590</t>
  </si>
  <si>
    <t>CHE01199590-266</t>
  </si>
  <si>
    <t>XAP107757822</t>
  </si>
  <si>
    <t>XAP107757822-429</t>
  </si>
  <si>
    <t>XAP107750159</t>
  </si>
  <si>
    <t>XAP107750159-228</t>
  </si>
  <si>
    <t>CHE01214575</t>
  </si>
  <si>
    <t>CHE01214575-1027</t>
  </si>
  <si>
    <t>MUM01606546</t>
  </si>
  <si>
    <t>MUM01606546-1337</t>
  </si>
  <si>
    <t>BLR01842281</t>
  </si>
  <si>
    <t>BLR01842281-1172</t>
  </si>
  <si>
    <t>BLR01956920</t>
  </si>
  <si>
    <t>BLR01956920-775</t>
  </si>
  <si>
    <t>COC01138477</t>
  </si>
  <si>
    <t>COC01138477-1795</t>
  </si>
  <si>
    <t>XAP107641280</t>
  </si>
  <si>
    <t>XAP107641280-1376</t>
  </si>
  <si>
    <t>COM01110700</t>
  </si>
  <si>
    <t>COM01110700-1122</t>
  </si>
  <si>
    <t>COM01110697</t>
  </si>
  <si>
    <t>COM01110697-918</t>
  </si>
  <si>
    <t>COM01110696</t>
  </si>
  <si>
    <t>COM01110696-599</t>
  </si>
  <si>
    <t>COM01110695</t>
  </si>
  <si>
    <t>COM01110695-760</t>
  </si>
  <si>
    <t>COM01110682</t>
  </si>
  <si>
    <t>COM01110682-1965</t>
  </si>
  <si>
    <t>COM01110683</t>
  </si>
  <si>
    <t>COM01110683-1203</t>
  </si>
  <si>
    <t>XAP107745845</t>
  </si>
  <si>
    <t>XAP107745845-714</t>
  </si>
  <si>
    <t>COC01138374</t>
  </si>
  <si>
    <t>COC01138374-541</t>
  </si>
  <si>
    <t>XAP107654276</t>
  </si>
  <si>
    <t>XAP107654276-908</t>
  </si>
  <si>
    <t>HYD01122577</t>
  </si>
  <si>
    <t>HYD01122577-1083</t>
  </si>
  <si>
    <t>COC01138470</t>
  </si>
  <si>
    <t>COC01138470-1825</t>
  </si>
  <si>
    <t>CHE01214896</t>
  </si>
  <si>
    <t>CHE01214896-1854</t>
  </si>
  <si>
    <t>CHE01214895</t>
  </si>
  <si>
    <t>CHE01214895-585</t>
  </si>
  <si>
    <t>CHE01215235</t>
  </si>
  <si>
    <t>CHE01215235-320</t>
  </si>
  <si>
    <t>CHE01215234</t>
  </si>
  <si>
    <t>CHE01215234-1287</t>
  </si>
  <si>
    <t>CHE01215233</t>
  </si>
  <si>
    <t>CHE01215233-982</t>
  </si>
  <si>
    <t>CHE01215232</t>
  </si>
  <si>
    <t>CHE01215232-613</t>
  </si>
  <si>
    <t>CHE01215230</t>
  </si>
  <si>
    <t>CHE01215230-1858</t>
  </si>
  <si>
    <t>CHE01215229</t>
  </si>
  <si>
    <t>CHE01215229-1939</t>
  </si>
  <si>
    <t>CHE01215228</t>
  </si>
  <si>
    <t>CHE01215228-1502</t>
  </si>
  <si>
    <t>CHE01215227</t>
  </si>
  <si>
    <t>CHE01215227-1219</t>
  </si>
  <si>
    <t>CHE01215226</t>
  </si>
  <si>
    <t>CHE01215226-1272</t>
  </si>
  <si>
    <t>KOL01209406</t>
  </si>
  <si>
    <t>KOL01209406-1817</t>
  </si>
  <si>
    <t>CHE01215224</t>
  </si>
  <si>
    <t>CHE01215224-1886</t>
  </si>
  <si>
    <t>CHE01215223</t>
  </si>
  <si>
    <t>CHE01215223-682</t>
  </si>
  <si>
    <t>CHE01215222</t>
  </si>
  <si>
    <t>CHE01215222-933</t>
  </si>
  <si>
    <t>CHE01215221</t>
  </si>
  <si>
    <t>CHE01215221-896</t>
  </si>
  <si>
    <t>CHE01215220</t>
  </si>
  <si>
    <t>CHE01215220-293</t>
  </si>
  <si>
    <t>CHE01215231</t>
  </si>
  <si>
    <t>CHE01215231-322</t>
  </si>
  <si>
    <t>CHE01215218</t>
  </si>
  <si>
    <t>CHE01215218-1527</t>
  </si>
  <si>
    <t>CHE01215217</t>
  </si>
  <si>
    <t>CHE01215217-641</t>
  </si>
  <si>
    <t>CHE01215321</t>
  </si>
  <si>
    <t>CHE01215321-123</t>
  </si>
  <si>
    <t>CHE01215320</t>
  </si>
  <si>
    <t>CHE01215320-933</t>
  </si>
  <si>
    <t>CHE01215123</t>
  </si>
  <si>
    <t>CHE01215123-1650</t>
  </si>
  <si>
    <t>CHE01215225</t>
  </si>
  <si>
    <t>CHE01215225-1436</t>
  </si>
  <si>
    <t>CHE01215318</t>
  </si>
  <si>
    <t>CHE01215318-1652</t>
  </si>
  <si>
    <t>CHE01215317</t>
  </si>
  <si>
    <t>CHE01215317-1959</t>
  </si>
  <si>
    <t>CHE01215316</t>
  </si>
  <si>
    <t>CHE01215316-896</t>
  </si>
  <si>
    <t>CHE01215315</t>
  </si>
  <si>
    <t>CHE01215315-1103</t>
  </si>
  <si>
    <t>CHE01215313</t>
  </si>
  <si>
    <t>CHE01215313-437</t>
  </si>
  <si>
    <t>CHE01215219</t>
  </si>
  <si>
    <t>CHE01215219-130</t>
  </si>
  <si>
    <t>CHE01215311</t>
  </si>
  <si>
    <t>CHE01215311-782</t>
  </si>
  <si>
    <t>CHE01215310</t>
  </si>
  <si>
    <t>CHE01215310-882</t>
  </si>
  <si>
    <t>CHE01215279</t>
  </si>
  <si>
    <t>CHE01215279-1640</t>
  </si>
  <si>
    <t>CHE01215192</t>
  </si>
  <si>
    <t>CHE01215192-775</t>
  </si>
  <si>
    <t>CHE01215191</t>
  </si>
  <si>
    <t>CHE01215191-1671</t>
  </si>
  <si>
    <t>CHE01215319</t>
  </si>
  <si>
    <t>CHE01215319-1890</t>
  </si>
  <si>
    <t>CHE01215292</t>
  </si>
  <si>
    <t>CHE01215292-98</t>
  </si>
  <si>
    <t>CHE01215291</t>
  </si>
  <si>
    <t>CHE01215291-1215</t>
  </si>
  <si>
    <t>CHE01215290</t>
  </si>
  <si>
    <t>CHE01215290-1031</t>
  </si>
  <si>
    <t>CHE01215289</t>
  </si>
  <si>
    <t>CHE01215289-1695</t>
  </si>
  <si>
    <t>CHE01215288</t>
  </si>
  <si>
    <t>CHE01215288-1598</t>
  </si>
  <si>
    <t>CHE01215312</t>
  </si>
  <si>
    <t>CHE01215312-293</t>
  </si>
  <si>
    <t>CHE01215278</t>
  </si>
  <si>
    <t>CHE01215278-1240</t>
  </si>
  <si>
    <t>CHE01215277</t>
  </si>
  <si>
    <t>CHE01215277-286</t>
  </si>
  <si>
    <t>CHE01215276</t>
  </si>
  <si>
    <t>CHE01215276-521</t>
  </si>
  <si>
    <t>CHE01215275</t>
  </si>
  <si>
    <t>CHE01215275-911</t>
  </si>
  <si>
    <t>CHE01215274</t>
  </si>
  <si>
    <t>CHE01215274-1458</t>
  </si>
  <si>
    <t>XAP107698370</t>
  </si>
  <si>
    <t>XAP107698370-1888</t>
  </si>
  <si>
    <t>CHE01215204</t>
  </si>
  <si>
    <t>CHE01215204-1011</t>
  </si>
  <si>
    <t>CHE01215203</t>
  </si>
  <si>
    <t>CHE01215203-1879</t>
  </si>
  <si>
    <t>CHE01215202</t>
  </si>
  <si>
    <t>CHE01215202-1375</t>
  </si>
  <si>
    <t>CHE01215201</t>
  </si>
  <si>
    <t>CHE01215201-1506</t>
  </si>
  <si>
    <t>CHE01215200</t>
  </si>
  <si>
    <t>CHE01215200-168</t>
  </si>
  <si>
    <t>CHE01215287</t>
  </si>
  <si>
    <t>CHE01215287-1910</t>
  </si>
  <si>
    <t>CHE01215340</t>
  </si>
  <si>
    <t>CHE01215340-1443</t>
  </si>
  <si>
    <t>CHE01215199</t>
  </si>
  <si>
    <t>CHE01215199-1244</t>
  </si>
  <si>
    <t>CHE01215306</t>
  </si>
  <si>
    <t>CHE01215306-1745</t>
  </si>
  <si>
    <t>CHE01215305</t>
  </si>
  <si>
    <t>CHE01215305-702</t>
  </si>
  <si>
    <t>CHE01215347</t>
  </si>
  <si>
    <t>CHE01215347-337</t>
  </si>
  <si>
    <t>CHE01215346</t>
  </si>
  <si>
    <t>CHE01215346-507</t>
  </si>
  <si>
    <t>CHE01215334</t>
  </si>
  <si>
    <t>CHE01215334-1209</t>
  </si>
  <si>
    <t>CHE01215345</t>
  </si>
  <si>
    <t>CHE01215345-1146</t>
  </si>
  <si>
    <t>CHE01215344</t>
  </si>
  <si>
    <t>CHE01215344-187</t>
  </si>
  <si>
    <t>CHE01215343</t>
  </si>
  <si>
    <t>CHE01215343-287</t>
  </si>
  <si>
    <t>CHE01215342</t>
  </si>
  <si>
    <t>CHE01215342-280</t>
  </si>
  <si>
    <t>CHE01215341</t>
  </si>
  <si>
    <t>CHE01215341-1747</t>
  </si>
  <si>
    <t>CHE01215198</t>
  </si>
  <si>
    <t>CHE01215198-1167</t>
  </si>
  <si>
    <t>CHE01215339</t>
  </si>
  <si>
    <t>CHE01215339-1308</t>
  </si>
  <si>
    <t>CHE01215338</t>
  </si>
  <si>
    <t>CHE01215338-431</t>
  </si>
  <si>
    <t>CHE01215337</t>
  </si>
  <si>
    <t>CHE01215337-1275</t>
  </si>
  <si>
    <t>CHE01215336</t>
  </si>
  <si>
    <t>CHE01215336-767</t>
  </si>
  <si>
    <t>CHE01215335</t>
  </si>
  <si>
    <t>CHE01215335-1492</t>
  </si>
  <si>
    <t>CHE01214875</t>
  </si>
  <si>
    <t>CHE01214875-975</t>
  </si>
  <si>
    <t>CHE01215333</t>
  </si>
  <si>
    <t>CHE01215333-976</t>
  </si>
  <si>
    <t>CHE01215332</t>
  </si>
  <si>
    <t>CHE01215332-1725</t>
  </si>
  <si>
    <t>CHE01215331</t>
  </si>
  <si>
    <t>CHE01215331-541</t>
  </si>
  <si>
    <t>CHE01215330</t>
  </si>
  <si>
    <t>CHE01215330-1905</t>
  </si>
  <si>
    <t>CHE01215329</t>
  </si>
  <si>
    <t>CHE01215329-1228</t>
  </si>
  <si>
    <t>CHE01214869</t>
  </si>
  <si>
    <t>CHE01214869-372</t>
  </si>
  <si>
    <t>CHE01215197</t>
  </si>
  <si>
    <t>CHE01215197-1689</t>
  </si>
  <si>
    <t>CHE01215196</t>
  </si>
  <si>
    <t>CHE01215196-573</t>
  </si>
  <si>
    <t>CHE01215195</t>
  </si>
  <si>
    <t>CHE01215195-1900</t>
  </si>
  <si>
    <t>CHE01215194</t>
  </si>
  <si>
    <t>CHE01215194-1795</t>
  </si>
  <si>
    <t>CHE01215193</t>
  </si>
  <si>
    <t>CHE01215193-1010</t>
  </si>
  <si>
    <t>CHE01214863</t>
  </si>
  <si>
    <t>CHE01214863-541</t>
  </si>
  <si>
    <t>CHE01214874</t>
  </si>
  <si>
    <t>CHE01214874-379</t>
  </si>
  <si>
    <t>CHE01214873</t>
  </si>
  <si>
    <t>CHE01214873-650</t>
  </si>
  <si>
    <t>CHE01214872</t>
  </si>
  <si>
    <t>CHE01214872-969</t>
  </si>
  <si>
    <t>CHE01214871</t>
  </si>
  <si>
    <t>CHE01214871-799</t>
  </si>
  <si>
    <t>CHE01214870</t>
  </si>
  <si>
    <t>CHE01214870-110</t>
  </si>
  <si>
    <t>CHE01214857</t>
  </si>
  <si>
    <t>CHE01214857-1976</t>
  </si>
  <si>
    <t>CHE01214868</t>
  </si>
  <si>
    <t>CHE01214868-129</t>
  </si>
  <si>
    <t>CHE01214867</t>
  </si>
  <si>
    <t>CHE01214867-277</t>
  </si>
  <si>
    <t>CHE01214866</t>
  </si>
  <si>
    <t>CHE01214866-620</t>
  </si>
  <si>
    <t>CHE01214865</t>
  </si>
  <si>
    <t>CHE01214865-113</t>
  </si>
  <si>
    <t>CHE01214864</t>
  </si>
  <si>
    <t>CHE01214864-1080</t>
  </si>
  <si>
    <t>CHE01214851</t>
  </si>
  <si>
    <t>CHE01214851-1501</t>
  </si>
  <si>
    <t>CHE01214862</t>
  </si>
  <si>
    <t>CHE01214862-1067</t>
  </si>
  <si>
    <t>CHE01214861</t>
  </si>
  <si>
    <t>CHE01214861-1168</t>
  </si>
  <si>
    <t>CHE01214860</t>
  </si>
  <si>
    <t>CHE01214860-714</t>
  </si>
  <si>
    <t>CHE01214859</t>
  </si>
  <si>
    <t>CHE01214859-558</t>
  </si>
  <si>
    <t>CHE01214858</t>
  </si>
  <si>
    <t>CHE01214858-1057</t>
  </si>
  <si>
    <t>CHE01215259</t>
  </si>
  <si>
    <t>CHE01215259-908</t>
  </si>
  <si>
    <t>CHE01214856</t>
  </si>
  <si>
    <t>CHE01214856-1558</t>
  </si>
  <si>
    <t>CHE01214855</t>
  </si>
  <si>
    <t>CHE01214855-231</t>
  </si>
  <si>
    <t>CHE01214854</t>
  </si>
  <si>
    <t>CHE01214854-302</t>
  </si>
  <si>
    <t>CHE01214853</t>
  </si>
  <si>
    <t>CHE01214853-1508</t>
  </si>
  <si>
    <t>CHE01214852</t>
  </si>
  <si>
    <t>CHE01214852-1312</t>
  </si>
  <si>
    <t>CHE01215253</t>
  </si>
  <si>
    <t>CHE01215253-1116</t>
  </si>
  <si>
    <t>CHE01215264</t>
  </si>
  <si>
    <t>CHE01215264-419</t>
  </si>
  <si>
    <t>CHE01215263</t>
  </si>
  <si>
    <t>CHE01215263-449</t>
  </si>
  <si>
    <t>CHE01215262</t>
  </si>
  <si>
    <t>CHE01215262-239</t>
  </si>
  <si>
    <t>CHE01215261</t>
  </si>
  <si>
    <t>CHE01215261-493</t>
  </si>
  <si>
    <t>CHE01215260</t>
  </si>
  <si>
    <t>CHE01215260-1452</t>
  </si>
  <si>
    <t>CHE01215247</t>
  </si>
  <si>
    <t>CHE01215247-474</t>
  </si>
  <si>
    <t>CHE01215258</t>
  </si>
  <si>
    <t>CHE01215258-1665</t>
  </si>
  <si>
    <t>CHE01215257</t>
  </si>
  <si>
    <t>CHE01215257-1428</t>
  </si>
  <si>
    <t>CHE01215256</t>
  </si>
  <si>
    <t>CHE01215256-1697</t>
  </si>
  <si>
    <t>CHE01215255</t>
  </si>
  <si>
    <t>CHE01215255-1628</t>
  </si>
  <si>
    <t>CHE01215254</t>
  </si>
  <si>
    <t>CHE01215254-135</t>
  </si>
  <si>
    <t>CHE01215307</t>
  </si>
  <si>
    <t>CHE01215307-1570</t>
  </si>
  <si>
    <t>CHE01215252</t>
  </si>
  <si>
    <t>CHE01215252-223</t>
  </si>
  <si>
    <t>CHE01215251</t>
  </si>
  <si>
    <t>CHE01215251-546</t>
  </si>
  <si>
    <t>CHE01215250</t>
  </si>
  <si>
    <t>CHE01215250-158</t>
  </si>
  <si>
    <t>CHE01215249</t>
  </si>
  <si>
    <t>CHE01215249-534</t>
  </si>
  <si>
    <t>CHE01215248</t>
  </si>
  <si>
    <t>CHE01215248-946</t>
  </si>
  <si>
    <t>CHE01215294</t>
  </si>
  <si>
    <t>CHE01215294-670</t>
  </si>
  <si>
    <t>CHE01215304</t>
  </si>
  <si>
    <t>CHE01215304-1792</t>
  </si>
  <si>
    <t>CHE01215303</t>
  </si>
  <si>
    <t>CHE01215303-589</t>
  </si>
  <si>
    <t>CHE01215302</t>
  </si>
  <si>
    <t>CHE01215302-1481</t>
  </si>
  <si>
    <t>CHE01215301</t>
  </si>
  <si>
    <t>CHE01215301-1851</t>
  </si>
  <si>
    <t>CHE01215300</t>
  </si>
  <si>
    <t>CHE01215300-1175</t>
  </si>
  <si>
    <t>CHE01215323</t>
  </si>
  <si>
    <t>CHE01215323-349</t>
  </si>
  <si>
    <t>CHE01215299</t>
  </si>
  <si>
    <t>CHE01215299-1939</t>
  </si>
  <si>
    <t>CHE01215298</t>
  </si>
  <si>
    <t>CHE01215298-1543</t>
  </si>
  <si>
    <t>CHE01215297</t>
  </si>
  <si>
    <t>CHE01215297-1920</t>
  </si>
  <si>
    <t>CHE01215296</t>
  </si>
  <si>
    <t>CHE01215296-695</t>
  </si>
  <si>
    <t>CHE01215295</t>
  </si>
  <si>
    <t>CHE01215295-1360</t>
  </si>
  <si>
    <t>CHE01214848</t>
  </si>
  <si>
    <t>CHE01214848-784</t>
  </si>
  <si>
    <t>CHE01215328</t>
  </si>
  <si>
    <t>CHE01215328-1763</t>
  </si>
  <si>
    <t>CHE01215327</t>
  </si>
  <si>
    <t>CHE01215327-603</t>
  </si>
  <si>
    <t>CHE01215326</t>
  </si>
  <si>
    <t>CHE01215326-714</t>
  </si>
  <si>
    <t>CHE01215325</t>
  </si>
  <si>
    <t>CHE01215325-1847</t>
  </si>
  <si>
    <t>CHE01215324</t>
  </si>
  <si>
    <t>CHE01215324-1434</t>
  </si>
  <si>
    <t>CHE01214842</t>
  </si>
  <si>
    <t>CHE01214842-751</t>
  </si>
  <si>
    <t>CHE01215322</t>
  </si>
  <si>
    <t>CHE01215322-1399</t>
  </si>
  <si>
    <t>CHE01214899</t>
  </si>
  <si>
    <t>CHE01214899-1673</t>
  </si>
  <si>
    <t>CHE01214898</t>
  </si>
  <si>
    <t>CHE01214898-1487</t>
  </si>
  <si>
    <t>CHE01214850</t>
  </si>
  <si>
    <t>CHE01214850-1410</t>
  </si>
  <si>
    <t>CHE01214849</t>
  </si>
  <si>
    <t>CHE01214849-559</t>
  </si>
  <si>
    <t>CHE01214836</t>
  </si>
  <si>
    <t>CHE01214836-1683</t>
  </si>
  <si>
    <t>CHE01214847</t>
  </si>
  <si>
    <t>CHE01214847-734</t>
  </si>
  <si>
    <t>CHE01214846</t>
  </si>
  <si>
    <t>CHE01214846-442</t>
  </si>
  <si>
    <t>CHE01214845</t>
  </si>
  <si>
    <t>CHE01214845-1130</t>
  </si>
  <si>
    <t>CHE01214844</t>
  </si>
  <si>
    <t>CHE01214844-1327</t>
  </si>
  <si>
    <t>CHE01214843</t>
  </si>
  <si>
    <t>CHE01214843-1801</t>
  </si>
  <si>
    <t>CHE01214830</t>
  </si>
  <si>
    <t>CHE01214830-1273</t>
  </si>
  <si>
    <t>CHE01214841</t>
  </si>
  <si>
    <t>CHE01214841-733</t>
  </si>
  <si>
    <t>CHE01214840</t>
  </si>
  <si>
    <t>CHE01214840-1330</t>
  </si>
  <si>
    <t>CHE01214839</t>
  </si>
  <si>
    <t>CHE01214839-581</t>
  </si>
  <si>
    <t>CHE01214838</t>
  </si>
  <si>
    <t>CHE01214838-342</t>
  </si>
  <si>
    <t>CHE01214837</t>
  </si>
  <si>
    <t>CHE01214837-986</t>
  </si>
  <si>
    <t>CHE01215243</t>
  </si>
  <si>
    <t>CHE01215243-1311</t>
  </si>
  <si>
    <t>CHE01214835</t>
  </si>
  <si>
    <t>CHE01214835-206</t>
  </si>
  <si>
    <t>CHE01214834</t>
  </si>
  <si>
    <t>CHE01214834-433</t>
  </si>
  <si>
    <t>CHE01214833</t>
  </si>
  <si>
    <t>CHE01214833-1290</t>
  </si>
  <si>
    <t>CHE01214832</t>
  </si>
  <si>
    <t>CHE01214832-1248</t>
  </si>
  <si>
    <t>CHE01214831</t>
  </si>
  <si>
    <t>CHE01214831-1324</t>
  </si>
  <si>
    <t>CHE01215237</t>
  </si>
  <si>
    <t>CHE01215237-269</t>
  </si>
  <si>
    <t>CHE01214829</t>
  </si>
  <si>
    <t>CHE01214829-593</t>
  </si>
  <si>
    <t>CHE01214828</t>
  </si>
  <si>
    <t>CHE01214828-803</t>
  </si>
  <si>
    <t>CHE01215246</t>
  </si>
  <si>
    <t>CHE01215246-1683</t>
  </si>
  <si>
    <t>CHE01215245</t>
  </si>
  <si>
    <t>CHE01215245-1518</t>
  </si>
  <si>
    <t>CHE01215244</t>
  </si>
  <si>
    <t>CHE01215244-371</t>
  </si>
  <si>
    <t>CHE01215213</t>
  </si>
  <si>
    <t>CHE01215213-687</t>
  </si>
  <si>
    <t>CHE01215242</t>
  </si>
  <si>
    <t>CHE01215242-1600</t>
  </si>
  <si>
    <t>CHE01215241</t>
  </si>
  <si>
    <t>CHE01215241-1482</t>
  </si>
  <si>
    <t>CHE01215240</t>
  </si>
  <si>
    <t>CHE01215240-1201</t>
  </si>
  <si>
    <t>CHE01215239</t>
  </si>
  <si>
    <t>CHE01215239-810</t>
  </si>
  <si>
    <t>CHE01215238</t>
  </si>
  <si>
    <t>CHE01215238-355</t>
  </si>
  <si>
    <t>CHE01215207</t>
  </si>
  <si>
    <t>CHE01215207-681</t>
  </si>
  <si>
    <t>CHE01215236</t>
  </si>
  <si>
    <t>CHE01215236-1604</t>
  </si>
  <si>
    <t>CHE01215293</t>
  </si>
  <si>
    <t>CHE01215293-1642</t>
  </si>
  <si>
    <t>CHE01215216</t>
  </si>
  <si>
    <t>CHE01215216-1607</t>
  </si>
  <si>
    <t>CHE01215215</t>
  </si>
  <si>
    <t>CHE01215215-160</t>
  </si>
  <si>
    <t>CHE01215214</t>
  </si>
  <si>
    <t>CHE01215214-1320</t>
  </si>
  <si>
    <t>CHE01215283</t>
  </si>
  <si>
    <t>CHE01215283-1632</t>
  </si>
  <si>
    <t>CHE01215212</t>
  </si>
  <si>
    <t>CHE01215212-1029</t>
  </si>
  <si>
    <t>CHE01215211</t>
  </si>
  <si>
    <t>CHE01215211-1514</t>
  </si>
  <si>
    <t>CHE01215210</t>
  </si>
  <si>
    <t>CHE01215210-1787</t>
  </si>
  <si>
    <t>CHE01215209</t>
  </si>
  <si>
    <t>CHE01215209-1240</t>
  </si>
  <si>
    <t>CHE01215208</t>
  </si>
  <si>
    <t>CHE01215208-470</t>
  </si>
  <si>
    <t>CHE01215272</t>
  </si>
  <si>
    <t>CHE01215272-1337</t>
  </si>
  <si>
    <t>CHE01215206</t>
  </si>
  <si>
    <t>CHE01215206-1985</t>
  </si>
  <si>
    <t>CHE01215205</t>
  </si>
  <si>
    <t>CHE01215205-1257</t>
  </si>
  <si>
    <t>CHE01215286</t>
  </si>
  <si>
    <t>CHE01215286-1037</t>
  </si>
  <si>
    <t>CHE01215285</t>
  </si>
  <si>
    <t>CHE01215285-399</t>
  </si>
  <si>
    <t>CHE01215284</t>
  </si>
  <si>
    <t>CHE01215284-274</t>
  </si>
  <si>
    <t>CHE01215266</t>
  </si>
  <si>
    <t>CHE01215266-982</t>
  </si>
  <si>
    <t>CHE01215282</t>
  </si>
  <si>
    <t>CHE01215282-1395</t>
  </si>
  <si>
    <t>CHE01215281</t>
  </si>
  <si>
    <t>CHE01215281-683</t>
  </si>
  <si>
    <t>CHE01215309</t>
  </si>
  <si>
    <t>CHE01215309-101</t>
  </si>
  <si>
    <t>CHE01215280</t>
  </si>
  <si>
    <t>CHE01215280-84</t>
  </si>
  <si>
    <t>CHE01215273</t>
  </si>
  <si>
    <t>CHE01215273-879</t>
  </si>
  <si>
    <t>CHE01215265</t>
  </si>
  <si>
    <t>CHE01215265-230</t>
  </si>
  <si>
    <t>CHE01215271</t>
  </si>
  <si>
    <t>CHE01215271-805</t>
  </si>
  <si>
    <t>CHE01215270</t>
  </si>
  <si>
    <t>CHE01215270-1731</t>
  </si>
  <si>
    <t>CHE01215269</t>
  </si>
  <si>
    <t>CHE01215269-1758</t>
  </si>
  <si>
    <t>CHE01215268</t>
  </si>
  <si>
    <t>CHE01215268-122</t>
  </si>
  <si>
    <t>CHE01215267</t>
  </si>
  <si>
    <t>CHE01215267-274</t>
  </si>
  <si>
    <t>BOR01218994</t>
  </si>
  <si>
    <t>BOR01218994-1466</t>
  </si>
  <si>
    <t>BOR01218995</t>
  </si>
  <si>
    <t>BOR01218995-817</t>
  </si>
  <si>
    <t>DEL01195662</t>
  </si>
  <si>
    <t>DEL01195662-805</t>
  </si>
  <si>
    <t>DEL01195663</t>
  </si>
  <si>
    <t>DEL01195663-761</t>
  </si>
  <si>
    <t>COM01110659</t>
  </si>
  <si>
    <t>COM01110659-1495</t>
  </si>
  <si>
    <t>BLR01947424</t>
  </si>
  <si>
    <t>BLR01947424-806</t>
  </si>
  <si>
    <t>BLR01842336</t>
  </si>
  <si>
    <t>BLR01842336-745</t>
  </si>
  <si>
    <t>COC01138468</t>
  </si>
  <si>
    <t>COC01138468-216</t>
  </si>
  <si>
    <t>XAP107781880</t>
  </si>
  <si>
    <t>XAP107781880-101</t>
  </si>
  <si>
    <t>CHE01214943</t>
  </si>
  <si>
    <t>CHE01214943-1546</t>
  </si>
  <si>
    <t>BLR01842252</t>
  </si>
  <si>
    <t>BLR01842252-475</t>
  </si>
  <si>
    <t>CHE01199586</t>
  </si>
  <si>
    <t>CHE01199586-1155</t>
  </si>
  <si>
    <t>CHE01199587</t>
  </si>
  <si>
    <t>CHE01199587-495</t>
  </si>
  <si>
    <t>XAP107641205</t>
  </si>
  <si>
    <t>XAP107641205-1265</t>
  </si>
  <si>
    <t>XAP107824764</t>
  </si>
  <si>
    <t>XAP107824764-74</t>
  </si>
  <si>
    <t>XAP107776493</t>
  </si>
  <si>
    <t>XAP107776493-770</t>
  </si>
  <si>
    <t>XAP107775841</t>
  </si>
  <si>
    <t>XAP107775841-989</t>
  </si>
  <si>
    <t>XAP107327861</t>
  </si>
  <si>
    <t>XAP107327861-1676</t>
  </si>
  <si>
    <t>DEL01158502</t>
  </si>
  <si>
    <t>DEL01158502-1574</t>
  </si>
  <si>
    <t>COM01110699</t>
  </si>
  <si>
    <t>COM01110699-1714</t>
  </si>
  <si>
    <t>COM01110698</t>
  </si>
  <si>
    <t>COM01110698-126</t>
  </si>
  <si>
    <t>XAP107680994</t>
  </si>
  <si>
    <t>XAP107680994-1491</t>
  </si>
  <si>
    <t>MUM01605206</t>
  </si>
  <si>
    <t>MUM01605206-597</t>
  </si>
  <si>
    <t>XAP107597736</t>
  </si>
  <si>
    <t>XAP107597736-1070</t>
  </si>
  <si>
    <t>XAP107719185</t>
  </si>
  <si>
    <t>XAP107719185-718</t>
  </si>
  <si>
    <t>BLR01840060</t>
  </si>
  <si>
    <t>BLR01840060-762</t>
  </si>
  <si>
    <t>BLR01842691</t>
  </si>
  <si>
    <t>BLR01842691-1876</t>
  </si>
  <si>
    <t>MUM01609319</t>
  </si>
  <si>
    <t>MUM01609319-1064</t>
  </si>
  <si>
    <t>MUM01609318</t>
  </si>
  <si>
    <t>MUM01609318-1489</t>
  </si>
  <si>
    <t>KOL01209842</t>
  </si>
  <si>
    <t>KOL01209842-2000</t>
  </si>
  <si>
    <t>KOL01209843</t>
  </si>
  <si>
    <t>KOL01209843-1028</t>
  </si>
  <si>
    <t>KOL01209844</t>
  </si>
  <si>
    <t>KOL01209844-1462</t>
  </si>
  <si>
    <t>KOL01210008</t>
  </si>
  <si>
    <t>KOL01210008-690</t>
  </si>
  <si>
    <t>XAP107718083</t>
  </si>
  <si>
    <t>XAP107718083-1145</t>
  </si>
  <si>
    <t>KOL01210007</t>
  </si>
  <si>
    <t>KOL01210007-776</t>
  </si>
  <si>
    <t>XAP107732283</t>
  </si>
  <si>
    <t>XAP107732283-620</t>
  </si>
  <si>
    <t>XAP107740809</t>
  </si>
  <si>
    <t>XAP107740809-1752</t>
  </si>
  <si>
    <t>MUM01606545</t>
  </si>
  <si>
    <t>MUM01606545-977</t>
  </si>
  <si>
    <t>MUM01611059</t>
  </si>
  <si>
    <t>MUM01611059-1318</t>
  </si>
  <si>
    <t>MUM01611061</t>
  </si>
  <si>
    <t>MUM01611061-1140</t>
  </si>
  <si>
    <t>MUM01599799</t>
  </si>
  <si>
    <t>MUM01599799-1615</t>
  </si>
  <si>
    <t>MUM01599800</t>
  </si>
  <si>
    <t>MUM01599800-1581</t>
  </si>
  <si>
    <t>MUM01599816</t>
  </si>
  <si>
    <t>MUM01599816-1232</t>
  </si>
  <si>
    <t>MUM01599817</t>
  </si>
  <si>
    <t>MUM01599817-1531</t>
  </si>
  <si>
    <t>XAP107103503</t>
  </si>
  <si>
    <t>XAP107103503-757</t>
  </si>
  <si>
    <t>KOL01209855</t>
  </si>
  <si>
    <t>KOL01209855-1421</t>
  </si>
  <si>
    <t>XAP107292611</t>
  </si>
  <si>
    <t>XAP107292611-481</t>
  </si>
  <si>
    <t>MUM01599804</t>
  </si>
  <si>
    <t>MUM01599804-406</t>
  </si>
  <si>
    <t>XAP107713134</t>
  </si>
  <si>
    <t>XAP107713134-580</t>
  </si>
  <si>
    <t>BLR01925841</t>
  </si>
  <si>
    <t>BLR01925841-399</t>
  </si>
  <si>
    <t>CHE01199592</t>
  </si>
  <si>
    <t>CHE01199592-532</t>
  </si>
  <si>
    <t>COC01138476</t>
  </si>
  <si>
    <t>COC01138476-180</t>
  </si>
  <si>
    <t>BLR01942262</t>
  </si>
  <si>
    <t>BLR01942262-1625</t>
  </si>
  <si>
    <t>XAP107736664</t>
  </si>
  <si>
    <t>XAP107736664-642</t>
  </si>
  <si>
    <t>XAP107779170</t>
  </si>
  <si>
    <t>XAP107779170-1406</t>
  </si>
  <si>
    <t>XAP107689597</t>
  </si>
  <si>
    <t>XAP107689597-570</t>
  </si>
  <si>
    <t>XAP107468890</t>
  </si>
  <si>
    <t>XAP107468890-177</t>
  </si>
  <si>
    <t>XAP107734982</t>
  </si>
  <si>
    <t>XAP107734982-1134</t>
  </si>
  <si>
    <t>XAP107764689</t>
  </si>
  <si>
    <t>XAP107764689-889</t>
  </si>
  <si>
    <t>XAP107827188</t>
  </si>
  <si>
    <t>XAP107827188-777</t>
  </si>
  <si>
    <t>BLR01924283</t>
  </si>
  <si>
    <t>BLR01924283-1245</t>
  </si>
  <si>
    <t>XAP107631256</t>
  </si>
  <si>
    <t>XAP107631256-203</t>
  </si>
  <si>
    <t>HYD01177477</t>
  </si>
  <si>
    <t>HYD01177477-1850</t>
  </si>
  <si>
    <t>COC01138347</t>
  </si>
  <si>
    <t>COC01138347-612</t>
  </si>
  <si>
    <t>XAP107769995</t>
  </si>
  <si>
    <t>XAP107769995-220</t>
  </si>
  <si>
    <t>XAP107805905</t>
  </si>
  <si>
    <t>XAP107805905-1899</t>
  </si>
  <si>
    <t>XAP107768471</t>
  </si>
  <si>
    <t>XAP107768471-671</t>
  </si>
  <si>
    <t>XAP107824739</t>
  </si>
  <si>
    <t>XAP107824739-1412</t>
  </si>
  <si>
    <t>Z0010955531</t>
  </si>
  <si>
    <t>Z0010955531-1856</t>
  </si>
  <si>
    <t>XAP107720651</t>
  </si>
  <si>
    <t>XAP107720651-887</t>
  </si>
  <si>
    <t>XAP107750354</t>
  </si>
  <si>
    <t>XAP107750354-947</t>
  </si>
  <si>
    <t>XAP107687745</t>
  </si>
  <si>
    <t>XAP107687745-343</t>
  </si>
  <si>
    <t>XAP107578228</t>
  </si>
  <si>
    <t>XAP107578228-1801</t>
  </si>
  <si>
    <t>XAP107664802</t>
  </si>
  <si>
    <t>XAP107664802-1642</t>
  </si>
  <si>
    <t>Z0010950983</t>
  </si>
  <si>
    <t>Z0010950983-850</t>
  </si>
  <si>
    <t>XAP107708903</t>
  </si>
  <si>
    <t>XAP107708903-573</t>
  </si>
  <si>
    <t>Z0010950198</t>
  </si>
  <si>
    <t>Z0010950198-1469</t>
  </si>
  <si>
    <t>XAP107775204</t>
  </si>
  <si>
    <t>XAP107775204-1546</t>
  </si>
  <si>
    <t>XAP107782800</t>
  </si>
  <si>
    <t>XAP107782800-1906</t>
  </si>
  <si>
    <t>XAP107672047</t>
  </si>
  <si>
    <t>XAP107672047-1960</t>
  </si>
  <si>
    <t>Z0010983255</t>
  </si>
  <si>
    <t>Z0010983255-611</t>
  </si>
  <si>
    <t>XAP107585196</t>
  </si>
  <si>
    <t>XAP107585196-1257</t>
  </si>
  <si>
    <t>Z0010991649</t>
  </si>
  <si>
    <t>Z0010991649-171</t>
  </si>
  <si>
    <t>XAP107742213</t>
  </si>
  <si>
    <t>XAP107742213-1865</t>
  </si>
  <si>
    <t>XAP107730351</t>
  </si>
  <si>
    <t>XAP107730351-133</t>
  </si>
  <si>
    <t>XAP107761377</t>
  </si>
  <si>
    <t>XAP107761377-421</t>
  </si>
  <si>
    <t>XAP107696585</t>
  </si>
  <si>
    <t>XAP107696585-1170</t>
  </si>
  <si>
    <t>XAP107810407</t>
  </si>
  <si>
    <t>XAP107810407-1224</t>
  </si>
  <si>
    <t>XAP107751240</t>
  </si>
  <si>
    <t>XAP107751240-1898</t>
  </si>
  <si>
    <t>Z0010955670</t>
  </si>
  <si>
    <t>Z0010955670-131</t>
  </si>
  <si>
    <t>XAP107800555</t>
  </si>
  <si>
    <t>XAP107800555-1766</t>
  </si>
  <si>
    <t>XAP107728074</t>
  </si>
  <si>
    <t>XAP107728074-1956</t>
  </si>
  <si>
    <t>XAP107767974</t>
  </si>
  <si>
    <t>XAP107767974-319</t>
  </si>
  <si>
    <t>XAP107764925</t>
  </si>
  <si>
    <t>XAP107764925-1062</t>
  </si>
  <si>
    <t>XAP107793132</t>
  </si>
  <si>
    <t>XAP107793132-176</t>
  </si>
  <si>
    <t>XAP107708329</t>
  </si>
  <si>
    <t>XAP107708329-1595</t>
  </si>
  <si>
    <t>XAP107781962</t>
  </si>
  <si>
    <t>XAP107781962-228</t>
  </si>
  <si>
    <t>XAP107773668</t>
  </si>
  <si>
    <t>XAP107773668-637</t>
  </si>
  <si>
    <t>XAP107761632</t>
  </si>
  <si>
    <t>XAP107761632-86</t>
  </si>
  <si>
    <t>Z0010970852</t>
  </si>
  <si>
    <t>Z0010970852-234</t>
  </si>
  <si>
    <t>XAP107730545</t>
  </si>
  <si>
    <t>XAP107730545-532</t>
  </si>
  <si>
    <t>XAP107813136</t>
  </si>
  <si>
    <t>XAP107813136-384</t>
  </si>
  <si>
    <t>XAP107758752</t>
  </si>
  <si>
    <t>XAP107758752-981</t>
  </si>
  <si>
    <t>XAP107709740</t>
  </si>
  <si>
    <t>XAP107709740-635</t>
  </si>
  <si>
    <t>XAP107749277</t>
  </si>
  <si>
    <t>XAP107749277-1865</t>
  </si>
  <si>
    <t>XAP107717252</t>
  </si>
  <si>
    <t>XAP107717252-251</t>
  </si>
  <si>
    <t>XAP107778806</t>
  </si>
  <si>
    <t>XAP107778806-801</t>
  </si>
  <si>
    <t>XAP107788067</t>
  </si>
  <si>
    <t>XAP107788067-965</t>
  </si>
  <si>
    <t>XAP107768087</t>
  </si>
  <si>
    <t>XAP107768087-539</t>
  </si>
  <si>
    <t>Z0010992680</t>
  </si>
  <si>
    <t>Z0010992680-1365</t>
  </si>
  <si>
    <t>Z0010993862</t>
  </si>
  <si>
    <t>Z0010993862-226</t>
  </si>
  <si>
    <t>Z0010993957</t>
  </si>
  <si>
    <t>Z0010993957-952</t>
  </si>
  <si>
    <t>XAP107803112</t>
  </si>
  <si>
    <t>XAP107803112-1078</t>
  </si>
  <si>
    <t>XAP107716452</t>
  </si>
  <si>
    <t>XAP107716452-1701</t>
  </si>
  <si>
    <t>XAP107765012</t>
  </si>
  <si>
    <t>XAP107765012-335</t>
  </si>
  <si>
    <t>XAP107722162</t>
  </si>
  <si>
    <t>XAP107722162-1234</t>
  </si>
  <si>
    <t>XAP107793865</t>
  </si>
  <si>
    <t>XAP107793865-1932</t>
  </si>
  <si>
    <t>XAP107786798</t>
  </si>
  <si>
    <t>XAP107786798-330</t>
  </si>
  <si>
    <t>XAP107763632</t>
  </si>
  <si>
    <t>XAP107763632-1129</t>
  </si>
  <si>
    <t>XAP107740118</t>
  </si>
  <si>
    <t>XAP107740118-991</t>
  </si>
  <si>
    <t>BLR01842248</t>
  </si>
  <si>
    <t>BLR01842248-718</t>
  </si>
  <si>
    <t>XAP107602999</t>
  </si>
  <si>
    <t>XAP107602999-497</t>
  </si>
  <si>
    <t>XAP107753444</t>
  </si>
  <si>
    <t>XAP107753444-1662</t>
  </si>
  <si>
    <t>XAP107781419</t>
  </si>
  <si>
    <t>XAP107781419-589</t>
  </si>
  <si>
    <t>XAP107792191</t>
  </si>
  <si>
    <t>XAP107792191-280</t>
  </si>
  <si>
    <t>XAP107740186</t>
  </si>
  <si>
    <t>XAP107740186-1241</t>
  </si>
  <si>
    <t>MUM01609265</t>
  </si>
  <si>
    <t>MUM01609265-108</t>
  </si>
  <si>
    <t>XAP107746352</t>
  </si>
  <si>
    <t>XAP107746352-1803</t>
  </si>
  <si>
    <t>XAP107753663</t>
  </si>
  <si>
    <t>XAP107753663-396</t>
  </si>
  <si>
    <t>XAP107602015</t>
  </si>
  <si>
    <t>XAP107602015-1241</t>
  </si>
  <si>
    <t>XAP107800611</t>
  </si>
  <si>
    <t>XAP107800611-1456</t>
  </si>
  <si>
    <t>XAP107745775</t>
  </si>
  <si>
    <t>XAP107745775-1552</t>
  </si>
  <si>
    <t>BLR01842990</t>
  </si>
  <si>
    <t>BLR01842990-1319</t>
  </si>
  <si>
    <t>BLR01942517</t>
  </si>
  <si>
    <t>BLR01942517-195</t>
  </si>
  <si>
    <t>XAP107758579</t>
  </si>
  <si>
    <t>XAP107758579-1526</t>
  </si>
  <si>
    <t>XAP107740851</t>
  </si>
  <si>
    <t>XAP107740851-169</t>
  </si>
  <si>
    <t>XAP107764075</t>
  </si>
  <si>
    <t>XAP107764075-210</t>
  </si>
  <si>
    <t>XAP107686746</t>
  </si>
  <si>
    <t>XAP107686746-1065</t>
  </si>
  <si>
    <t>XAP107774713</t>
  </si>
  <si>
    <t>XAP107774713-1950</t>
  </si>
  <si>
    <t>XAP107768487</t>
  </si>
  <si>
    <t>XAP107768487-1286</t>
  </si>
  <si>
    <t>XAP107729253</t>
  </si>
  <si>
    <t>XAP107729253-1008</t>
  </si>
  <si>
    <t>XAP107773586</t>
  </si>
  <si>
    <t>XAP107773586-565</t>
  </si>
  <si>
    <t>XAP107815639</t>
  </si>
  <si>
    <t>XAP107815639-1257</t>
  </si>
  <si>
    <t>XAP107772857</t>
  </si>
  <si>
    <t>XAP107772857-1761</t>
  </si>
  <si>
    <t>DEL01158479</t>
  </si>
  <si>
    <t>DEL01158479-937</t>
  </si>
  <si>
    <t>DEL01158478</t>
  </si>
  <si>
    <t>DEL01158478-1191</t>
  </si>
  <si>
    <t>DEL01195629</t>
  </si>
  <si>
    <t>DEL01195629-1812</t>
  </si>
  <si>
    <t>DEL01195634</t>
  </si>
  <si>
    <t>DEL01195634-1877</t>
  </si>
  <si>
    <t>DEL01195631</t>
  </si>
  <si>
    <t>DEL01195631-505</t>
  </si>
  <si>
    <t>DEL01195633</t>
  </si>
  <si>
    <t>DEL01195633-1384</t>
  </si>
  <si>
    <t>DEL01195632</t>
  </si>
  <si>
    <t>DEL01195632-438</t>
  </si>
  <si>
    <t>DEL01195630</t>
  </si>
  <si>
    <t>DEL01195630-1719</t>
  </si>
  <si>
    <t>KOL01209869</t>
  </si>
  <si>
    <t>KOL01209869-1579</t>
  </si>
  <si>
    <t>PUN01294222</t>
  </si>
  <si>
    <t>PUN01294222-1871</t>
  </si>
  <si>
    <t>DEL01158480</t>
  </si>
  <si>
    <t>DEL01158480-1722</t>
  </si>
  <si>
    <t>KOL01209404</t>
  </si>
  <si>
    <t>KOL01209404-254</t>
  </si>
  <si>
    <t>KOL01209403</t>
  </si>
  <si>
    <t>KOL01209403-1619</t>
  </si>
  <si>
    <t>CHE01199593</t>
  </si>
  <si>
    <t>CHE01199593-488</t>
  </si>
  <si>
    <t>XAP107726200</t>
  </si>
  <si>
    <t>XAP107726200-1650</t>
  </si>
  <si>
    <t>PUN01292607</t>
  </si>
  <si>
    <t>PUN01292607-1517</t>
  </si>
  <si>
    <t>MUM01599792</t>
  </si>
  <si>
    <t>MUM01599792-397</t>
  </si>
  <si>
    <t>BLR01924485</t>
  </si>
  <si>
    <t>BLR01924485-1374</t>
  </si>
  <si>
    <t>CHE01215059</t>
  </si>
  <si>
    <t>CHE01215059-1497</t>
  </si>
  <si>
    <t>CHE01215308</t>
  </si>
  <si>
    <t>CHE01215308-1329</t>
  </si>
  <si>
    <t>XAP107746521</t>
  </si>
  <si>
    <t>XAP107746521-585</t>
  </si>
  <si>
    <t>KOL01209405</t>
  </si>
  <si>
    <t>KOL01209405-1367</t>
  </si>
  <si>
    <t>XAP107802868</t>
  </si>
  <si>
    <t>XAP107802868-430</t>
  </si>
  <si>
    <t>XAP107762477</t>
  </si>
  <si>
    <t>XAP107762477-1904</t>
  </si>
  <si>
    <t>XAP107812121</t>
  </si>
  <si>
    <t>XAP107812121-1519</t>
  </si>
  <si>
    <t>XAP107750078</t>
  </si>
  <si>
    <t>XAP107750078-73</t>
  </si>
  <si>
    <t>HYD01177491</t>
  </si>
  <si>
    <t>HYD01177491-1047</t>
  </si>
  <si>
    <t>BLR01842356</t>
  </si>
  <si>
    <t>BLR01842356-257</t>
  </si>
  <si>
    <t>HYD01177485</t>
  </si>
  <si>
    <t>HYD01177485-1319</t>
  </si>
  <si>
    <t>Z0010973789</t>
  </si>
  <si>
    <t>Z0010973789-706</t>
  </si>
  <si>
    <t>CHE01199588</t>
  </si>
  <si>
    <t>CHE01199588-1015</t>
  </si>
  <si>
    <t>DEL01195685</t>
  </si>
  <si>
    <t>DEL01195685-497</t>
  </si>
  <si>
    <t>XAP107740457</t>
  </si>
  <si>
    <t>XAP107740457-1827</t>
  </si>
  <si>
    <t>HYD01179969</t>
  </si>
  <si>
    <t>HYD01179969-1395</t>
  </si>
  <si>
    <t>BLR01842358</t>
  </si>
  <si>
    <t>BLR01842358-1283</t>
  </si>
  <si>
    <t>BLR01842357</t>
  </si>
  <si>
    <t>BLR01842357-237</t>
  </si>
  <si>
    <t>BLR01842353</t>
  </si>
  <si>
    <t>BLR01842353-960</t>
  </si>
  <si>
    <t>XAP107706180</t>
  </si>
  <si>
    <t>XAP107706180-929</t>
  </si>
  <si>
    <t>HYD01177479</t>
  </si>
  <si>
    <t>HYD01177479-982</t>
  </si>
  <si>
    <t>XAP107815328</t>
  </si>
  <si>
    <t>XAP107815328-1871</t>
  </si>
  <si>
    <t>BLR01843079</t>
  </si>
  <si>
    <t>BLR01843079-270</t>
  </si>
  <si>
    <t>HYD01177447</t>
  </si>
  <si>
    <t>HYD01177447-1919</t>
  </si>
  <si>
    <t>BLR01842355</t>
  </si>
  <si>
    <t>BLR01842355-545</t>
  </si>
  <si>
    <t>BLR01842352</t>
  </si>
  <si>
    <t>BLR01842352-1353</t>
  </si>
  <si>
    <t>BLR01842354</t>
  </si>
  <si>
    <t>BLR01842354-282</t>
  </si>
  <si>
    <t>HYD01177493</t>
  </si>
  <si>
    <t>HYD01177493-437</t>
  </si>
  <si>
    <t>XAP107765490</t>
  </si>
  <si>
    <t>XAP107765490-336</t>
  </si>
  <si>
    <t>XAP107740319</t>
  </si>
  <si>
    <t>XAP107740319-1029</t>
  </si>
  <si>
    <t>XAP107701027</t>
  </si>
  <si>
    <t>XAP107701027-751</t>
  </si>
  <si>
    <t>XAP107745158</t>
  </si>
  <si>
    <t>XAP107745158-1383</t>
  </si>
  <si>
    <t>XAP107502224</t>
  </si>
  <si>
    <t>XAP107502224-227</t>
  </si>
  <si>
    <t>XAP107790979</t>
  </si>
  <si>
    <t>XAP107790979-949</t>
  </si>
  <si>
    <t>XAP107717545</t>
  </si>
  <si>
    <t>XAP107717545-961</t>
  </si>
  <si>
    <t>BLR01840067</t>
  </si>
  <si>
    <t>BLR01840067-862</t>
  </si>
  <si>
    <t>KOL01210005</t>
  </si>
  <si>
    <t>KOL01210005-1542</t>
  </si>
  <si>
    <t>MUM01608651</t>
  </si>
  <si>
    <t>MUM01608651-1003</t>
  </si>
  <si>
    <t>BLR01843095</t>
  </si>
  <si>
    <t>BLR01843095-1426</t>
  </si>
  <si>
    <t>XAP107736229</t>
  </si>
  <si>
    <t>XAP107736229-1793</t>
  </si>
  <si>
    <t>COC01138499</t>
  </si>
  <si>
    <t>COC01138499-1881</t>
  </si>
  <si>
    <t>COC01138497</t>
  </si>
  <si>
    <t>COC01138497-1316</t>
  </si>
  <si>
    <t>BLR01843084</t>
  </si>
  <si>
    <t>BLR01843084-653</t>
  </si>
  <si>
    <t>BLR01840056</t>
  </si>
  <si>
    <t>BLR01840056-1665</t>
  </si>
  <si>
    <t>XAP107632427</t>
  </si>
  <si>
    <t>XAP107632427-798</t>
  </si>
  <si>
    <t>XAP107737891</t>
  </si>
  <si>
    <t>XAP107737891-600</t>
  </si>
  <si>
    <t>COC01138362</t>
  </si>
  <si>
    <t>COC01138362-1878</t>
  </si>
  <si>
    <t>XAP107787190</t>
  </si>
  <si>
    <t>XAP107787190-496</t>
  </si>
  <si>
    <t>XAP107716108</t>
  </si>
  <si>
    <t>XAP107716108-1589</t>
  </si>
  <si>
    <t>MUM01603892</t>
  </si>
  <si>
    <t>MUM01603892-385</t>
  </si>
  <si>
    <t>BLR01842969</t>
  </si>
  <si>
    <t>BLR01842969-1988</t>
  </si>
  <si>
    <t>KOL01210003</t>
  </si>
  <si>
    <t>KOL01210003-1248</t>
  </si>
  <si>
    <t>XAP107739570</t>
  </si>
  <si>
    <t>XAP107739570-1220</t>
  </si>
  <si>
    <t>MUM01608666</t>
  </si>
  <si>
    <t>MUM01608666-472</t>
  </si>
  <si>
    <t>MUM01608675</t>
  </si>
  <si>
    <t>MUM01608675-1118</t>
  </si>
  <si>
    <t>MUM01608676</t>
  </si>
  <si>
    <t>MUM01608676-852</t>
  </si>
  <si>
    <t>MUM01611070</t>
  </si>
  <si>
    <t>MUM01611070-1615</t>
  </si>
  <si>
    <t>BLR01956909</t>
  </si>
  <si>
    <t>BLR01956909-701</t>
  </si>
  <si>
    <t>BLR01949144</t>
  </si>
  <si>
    <t>BLR01949144-1895</t>
  </si>
  <si>
    <t>BLR01843032</t>
  </si>
  <si>
    <t>BLR01843032-887</t>
  </si>
  <si>
    <t>DEL01158501</t>
  </si>
  <si>
    <t>DEL01158501-139</t>
  </si>
  <si>
    <t>DEL01158500</t>
  </si>
  <si>
    <t>DEL01158500-1653</t>
  </si>
  <si>
    <t>DEL01158499</t>
  </si>
  <si>
    <t>DEL01158499-875</t>
  </si>
  <si>
    <t>XAP107769383</t>
  </si>
  <si>
    <t>XAP107769383-1962</t>
  </si>
  <si>
    <t>XAP107415326</t>
  </si>
  <si>
    <t>XAP107415326-1887</t>
  </si>
  <si>
    <t>COC01138351</t>
  </si>
  <si>
    <t>COC01138351-1253</t>
  </si>
  <si>
    <t>DEL01158529</t>
  </si>
  <si>
    <t>DEL01158529-983</t>
  </si>
  <si>
    <t>DEL01158533</t>
  </si>
  <si>
    <t>DEL01158533-1596</t>
  </si>
  <si>
    <t>DEL01158531</t>
  </si>
  <si>
    <t>DEL01158531-1166</t>
  </si>
  <si>
    <t>CHE01215111</t>
  </si>
  <si>
    <t>CHE01215111-1849</t>
  </si>
  <si>
    <t>CHE01214674</t>
  </si>
  <si>
    <t>CHE01214674-1024</t>
  </si>
  <si>
    <t>XAP107706830</t>
  </si>
  <si>
    <t>XAP107706830-946</t>
  </si>
  <si>
    <t>COC00209981</t>
  </si>
  <si>
    <t>COC00209981-1608</t>
  </si>
  <si>
    <t>PUN01292601</t>
  </si>
  <si>
    <t>PUN01292601-190</t>
  </si>
  <si>
    <t>DEL01158482</t>
  </si>
  <si>
    <t>DEL01158482-821</t>
  </si>
  <si>
    <t>DEL01195681</t>
  </si>
  <si>
    <t>DEL01195681-1596</t>
  </si>
  <si>
    <t>XAP107782503</t>
  </si>
  <si>
    <t>XAP107782503-960</t>
  </si>
  <si>
    <t>BOR01219083</t>
  </si>
  <si>
    <t>BOR01219083-1942</t>
  </si>
  <si>
    <t>DEL01195648</t>
  </si>
  <si>
    <t>DEL01195648-955</t>
  </si>
  <si>
    <t>XAP107710057</t>
  </si>
  <si>
    <t>XAP107710057-765</t>
  </si>
  <si>
    <t>DEL01195670</t>
  </si>
  <si>
    <t>DEL01195670-520</t>
  </si>
  <si>
    <t>XAP107773875</t>
  </si>
  <si>
    <t>XAP107773875-417</t>
  </si>
  <si>
    <t>XAP107779033</t>
  </si>
  <si>
    <t>XAP107779033-1838</t>
  </si>
  <si>
    <t>BLR01843140</t>
  </si>
  <si>
    <t>BLR01843140-1063</t>
  </si>
  <si>
    <t>Z0010912541</t>
  </si>
  <si>
    <t>Z0010912541-364</t>
  </si>
  <si>
    <t>CHE01199599</t>
  </si>
  <si>
    <t>CHE01199599-1465</t>
  </si>
  <si>
    <t>XAP107767216</t>
  </si>
  <si>
    <t>XAP107767216-648</t>
  </si>
  <si>
    <t>CHE01215071</t>
  </si>
  <si>
    <t>CHE01215071-1604</t>
  </si>
  <si>
    <t>CHE01215081</t>
  </si>
  <si>
    <t>CHE01215081-1685</t>
  </si>
  <si>
    <t>BLR01842698</t>
  </si>
  <si>
    <t>BLR01842698-461</t>
  </si>
  <si>
    <t>DEL01195682</t>
  </si>
  <si>
    <t>DEL01195682-1460</t>
  </si>
  <si>
    <t>DEL01158526</t>
  </si>
  <si>
    <t>DEL01158526-456</t>
  </si>
  <si>
    <t>DEL01158525</t>
  </si>
  <si>
    <t>DEL01158525-538</t>
  </si>
  <si>
    <t>DEL01195676</t>
  </si>
  <si>
    <t>DEL01195676-1177</t>
  </si>
  <si>
    <t>DEL01158527</t>
  </si>
  <si>
    <t>DEL01158527-615</t>
  </si>
  <si>
    <t>DEL00392785</t>
  </si>
  <si>
    <t>DEL00392785-725</t>
  </si>
  <si>
    <t>DEL01195646</t>
  </si>
  <si>
    <t>DEL01195646-93</t>
  </si>
  <si>
    <t>DEL01158524</t>
  </si>
  <si>
    <t>DEL01158524-1803</t>
  </si>
  <si>
    <t>DEL01161556</t>
  </si>
  <si>
    <t>DEL01161556-1688</t>
  </si>
  <si>
    <t>DEL01158523</t>
  </si>
  <si>
    <t>DEL01158523-207</t>
  </si>
  <si>
    <t>COM01110666</t>
  </si>
  <si>
    <t>COM01110666-1145</t>
  </si>
  <si>
    <t>BLR01842053</t>
  </si>
  <si>
    <t>BLR01842053-1455</t>
  </si>
  <si>
    <t>MUM01611088</t>
  </si>
  <si>
    <t>MUM01611088-1645</t>
  </si>
  <si>
    <t>BLR01842699</t>
  </si>
  <si>
    <t>BLR01842699-1069</t>
  </si>
  <si>
    <t>XAP107723145</t>
  </si>
  <si>
    <t>XAP107723145-1798</t>
  </si>
  <si>
    <t>XAP107461315</t>
  </si>
  <si>
    <t>XAP107461315-747</t>
  </si>
  <si>
    <t>KOL01209828</t>
  </si>
  <si>
    <t>KOL01209828-620</t>
  </si>
  <si>
    <t>KOL01209827</t>
  </si>
  <si>
    <t>KOL01209827-1182</t>
  </si>
  <si>
    <t>KOL01209832</t>
  </si>
  <si>
    <t>KOL01209832-378</t>
  </si>
  <si>
    <t>KOL01209831</t>
  </si>
  <si>
    <t>KOL01209831-1248</t>
  </si>
  <si>
    <t>KOL01209838</t>
  </si>
  <si>
    <t>KOL01209838-1455</t>
  </si>
  <si>
    <t>KOL01209837</t>
  </si>
  <si>
    <t>KOL01209837-212</t>
  </si>
  <si>
    <t>KOL01209836</t>
  </si>
  <si>
    <t>KOL01209836-1125</t>
  </si>
  <si>
    <t>KOL01209841</t>
  </si>
  <si>
    <t>KOL01209841-540</t>
  </si>
  <si>
    <t>KOL01209840</t>
  </si>
  <si>
    <t>KOL01209840-1917</t>
  </si>
  <si>
    <t>KOL01209839</t>
  </si>
  <si>
    <t>KOL01209839-1678</t>
  </si>
  <si>
    <t>Z0010997694</t>
  </si>
  <si>
    <t>Z0010997694-351</t>
  </si>
  <si>
    <t>HYD01174020</t>
  </si>
  <si>
    <t>HYD01174020-1284</t>
  </si>
  <si>
    <t>HYD01174001</t>
  </si>
  <si>
    <t>HYD01174001-201</t>
  </si>
  <si>
    <t>HYD01174016</t>
  </si>
  <si>
    <t>HYD01174016-1807</t>
  </si>
  <si>
    <t>COM01110689</t>
  </si>
  <si>
    <t>COM01110689-1784</t>
  </si>
  <si>
    <t>Z0010960343</t>
  </si>
  <si>
    <t>Z0010960343-1615</t>
  </si>
  <si>
    <t>BLR01942497</t>
  </si>
  <si>
    <t>BLR01942497-1920</t>
  </si>
  <si>
    <t>XAP107582646</t>
  </si>
  <si>
    <t>XAP107582646-1551</t>
  </si>
  <si>
    <t>CHE01199602</t>
  </si>
  <si>
    <t>CHE01199602-942</t>
  </si>
  <si>
    <t>BLR01956910</t>
  </si>
  <si>
    <t>BLR01956910-1276</t>
  </si>
  <si>
    <t>COC01138388</t>
  </si>
  <si>
    <t>COC01138388-744</t>
  </si>
  <si>
    <t>BLR01949142</t>
  </si>
  <si>
    <t>BLR01949142-1528</t>
  </si>
  <si>
    <t>XAP107822237</t>
  </si>
  <si>
    <t>XAP107822237-1360</t>
  </si>
  <si>
    <t>XAP107776191</t>
  </si>
  <si>
    <t>XAP107776191-1991</t>
  </si>
  <si>
    <t>MUM01606529</t>
  </si>
  <si>
    <t>MUM01606529-1314</t>
  </si>
  <si>
    <t>BLR01842365</t>
  </si>
  <si>
    <t>BLR01842365-1701</t>
  </si>
  <si>
    <t>Z0010943190</t>
  </si>
  <si>
    <t>Z0010943190-1637</t>
  </si>
  <si>
    <t>BLR01843072</t>
  </si>
  <si>
    <t>BLR01843072-686</t>
  </si>
  <si>
    <t>XAP107758451</t>
  </si>
  <si>
    <t>XAP107758451-522</t>
  </si>
  <si>
    <t>XAP107803747</t>
  </si>
  <si>
    <t>XAP107803747-1344</t>
  </si>
  <si>
    <t>COC01138456</t>
  </si>
  <si>
    <t>COC01138456-1240</t>
  </si>
  <si>
    <t>PUN01294220</t>
  </si>
  <si>
    <t>PUN01294220-753</t>
  </si>
  <si>
    <t>DEL01195683</t>
  </si>
  <si>
    <t>DEL01195683-1242</t>
  </si>
  <si>
    <t>CHE01199604</t>
  </si>
  <si>
    <t>CHE01199604-1864</t>
  </si>
  <si>
    <t>XAP107671581</t>
  </si>
  <si>
    <t>XAP107671581-1351</t>
  </si>
  <si>
    <t>XAP107721160</t>
  </si>
  <si>
    <t>XAP107721160-953</t>
  </si>
  <si>
    <t>XAP107721695</t>
  </si>
  <si>
    <t>XAP107721695-431</t>
  </si>
  <si>
    <t>XAP107724803</t>
  </si>
  <si>
    <t>XAP107724803-239</t>
  </si>
  <si>
    <t>XAP107824585</t>
  </si>
  <si>
    <t>XAP107824585-1071</t>
  </si>
  <si>
    <t>XAP107815162</t>
  </si>
  <si>
    <t>XAP107815162-1140</t>
  </si>
  <si>
    <t>AHM01128820</t>
  </si>
  <si>
    <t>AHM01128820-416</t>
  </si>
  <si>
    <t>AHM01128819</t>
  </si>
  <si>
    <t>AHM01128819-1537</t>
  </si>
  <si>
    <t>COM01108849</t>
  </si>
  <si>
    <t>COM01108849-1814</t>
  </si>
  <si>
    <t>XAP107692829</t>
  </si>
  <si>
    <t>XAP107692829-1518</t>
  </si>
  <si>
    <t>BLR01842440</t>
  </si>
  <si>
    <t>BLR01842440-944</t>
  </si>
  <si>
    <t>Z0010905228</t>
  </si>
  <si>
    <t>Z0010905228-1034</t>
  </si>
  <si>
    <t>XAP107745426</t>
  </si>
  <si>
    <t>XAP107745426-1577</t>
  </si>
  <si>
    <t>COC01138482</t>
  </si>
  <si>
    <t>COC01138482-493</t>
  </si>
  <si>
    <t>BLR01956919</t>
  </si>
  <si>
    <t>BLR01956919-320</t>
  </si>
  <si>
    <t>BLR01842439</t>
  </si>
  <si>
    <t>BLR01842439-764</t>
  </si>
  <si>
    <t>XAP107789768</t>
  </si>
  <si>
    <t>XAP107789768-314</t>
  </si>
  <si>
    <t>COC01138360</t>
  </si>
  <si>
    <t>COC01138360-1385</t>
  </si>
  <si>
    <t>MUM01609334</t>
  </si>
  <si>
    <t>MUM01609334-1804</t>
  </si>
  <si>
    <t>XAP107643122</t>
  </si>
  <si>
    <t>XAP107643122-1022</t>
  </si>
  <si>
    <t>DEL01158508</t>
  </si>
  <si>
    <t>DEL01158508-304</t>
  </si>
  <si>
    <t>DEL01158507</t>
  </si>
  <si>
    <t>DEL01158507-1182</t>
  </si>
  <si>
    <t>DEL01158506</t>
  </si>
  <si>
    <t>DEL01158506-1134</t>
  </si>
  <si>
    <t>XAP107757160</t>
  </si>
  <si>
    <t>XAP107757160-863</t>
  </si>
  <si>
    <t>HYD01154296</t>
  </si>
  <si>
    <t>k.hareesh</t>
  </si>
  <si>
    <t>HYD01154296-188</t>
  </si>
  <si>
    <t>XAP107724540</t>
  </si>
  <si>
    <t>XAP107724540-939</t>
  </si>
  <si>
    <t>MUM01597621</t>
  </si>
  <si>
    <t>MUM01597621-1670</t>
  </si>
  <si>
    <t>MUM01597622</t>
  </si>
  <si>
    <t>MUM01597622-987</t>
  </si>
  <si>
    <t>KOL01173258</t>
  </si>
  <si>
    <t>KOL01173258-1650</t>
  </si>
  <si>
    <t>KOL01173276</t>
  </si>
  <si>
    <t>KOL01173276-209</t>
  </si>
  <si>
    <t>XAP107464678</t>
  </si>
  <si>
    <t>XAP107464678-194</t>
  </si>
  <si>
    <t>MUM01599764</t>
  </si>
  <si>
    <t>MUM01599764-494</t>
  </si>
  <si>
    <t>MUM01605190</t>
  </si>
  <si>
    <t>MUM01605190-285</t>
  </si>
  <si>
    <t>MUM01599778</t>
  </si>
  <si>
    <t>MUM01599778-1215</t>
  </si>
  <si>
    <t>MUM01605196</t>
  </si>
  <si>
    <t>MUM01605196-570</t>
  </si>
  <si>
    <t>XAP107774585</t>
  </si>
  <si>
    <t>XAP107774585-215</t>
  </si>
  <si>
    <t>XAP107736561</t>
  </si>
  <si>
    <t>XAP107736561-157</t>
  </si>
  <si>
    <t>XAP107731208</t>
  </si>
  <si>
    <t>XAP107731208-1872</t>
  </si>
  <si>
    <t>HYD01140669</t>
  </si>
  <si>
    <t>HYD01140669-1585</t>
  </si>
  <si>
    <t>HYD01140663</t>
  </si>
  <si>
    <t>HYD01140663-1871</t>
  </si>
  <si>
    <t>HYD01140671</t>
  </si>
  <si>
    <t>HYD01140671-737</t>
  </si>
  <si>
    <t>HYD01140661</t>
  </si>
  <si>
    <t>HYD01140661-526</t>
  </si>
  <si>
    <t>HYD01140662</t>
  </si>
  <si>
    <t>HYD01140662-358</t>
  </si>
  <si>
    <t>HYD01177463</t>
  </si>
  <si>
    <t>HYD01177463-1969</t>
  </si>
  <si>
    <t>DEL01195665</t>
  </si>
  <si>
    <t>DEL01195665-1003</t>
  </si>
  <si>
    <t>HYD01174011</t>
  </si>
  <si>
    <t>HYD01174011-249</t>
  </si>
  <si>
    <t>HYD01140670</t>
  </si>
  <si>
    <t>HYD01140670-856</t>
  </si>
  <si>
    <t>HYD01140667</t>
  </si>
  <si>
    <t>HYD01140667-1062</t>
  </si>
  <si>
    <t>HYD01140665</t>
  </si>
  <si>
    <t>HYD01140665-1650</t>
  </si>
  <si>
    <t>HYD01140668</t>
  </si>
  <si>
    <t>HYD01140668-1304</t>
  </si>
  <si>
    <t>HYD01174026</t>
  </si>
  <si>
    <t>HYD01174026-1012</t>
  </si>
  <si>
    <t>CHE01199598</t>
  </si>
  <si>
    <t>CHE01199598-747</t>
  </si>
  <si>
    <t>KOL01173248</t>
  </si>
  <si>
    <t>KOL01173248-1137</t>
  </si>
  <si>
    <t>KOL01173272</t>
  </si>
  <si>
    <t>KOL01173272-504</t>
  </si>
  <si>
    <t>BLR01925582</t>
  </si>
  <si>
    <t>BLR01925582-229</t>
  </si>
  <si>
    <t>BLR01842287</t>
  </si>
  <si>
    <t>BLR01842287-1464</t>
  </si>
  <si>
    <t>HYD01146218</t>
  </si>
  <si>
    <t>HYD01146218-457</t>
  </si>
  <si>
    <t>KOL01209411</t>
  </si>
  <si>
    <t>KOL01209411-1920</t>
  </si>
  <si>
    <t>DEL01195687</t>
  </si>
  <si>
    <t>DEL01195687-202</t>
  </si>
  <si>
    <t>XAP107725608</t>
  </si>
  <si>
    <t>XAP107725608-147</t>
  </si>
  <si>
    <t>MUM01611090</t>
  </si>
  <si>
    <t>MUM01611090-609</t>
  </si>
  <si>
    <t>MUM01606544</t>
  </si>
  <si>
    <t>MUM01606544-1174</t>
  </si>
  <si>
    <t>XAP107751257</t>
  </si>
  <si>
    <t>XAP107751257-107</t>
  </si>
  <si>
    <t>BLR01924295</t>
  </si>
  <si>
    <t>BLR01924295-1938</t>
  </si>
  <si>
    <t>BLR01843097</t>
  </si>
  <si>
    <t>BLR01843097-1558</t>
  </si>
  <si>
    <t>XAP107777075</t>
  </si>
  <si>
    <t>XAP107777075-1181</t>
  </si>
  <si>
    <t>BLR01842989</t>
  </si>
  <si>
    <t>BLR01842989-764</t>
  </si>
  <si>
    <t>BLR01842282</t>
  </si>
  <si>
    <t>BLR01842282-337</t>
  </si>
  <si>
    <t>XAP107770667</t>
  </si>
  <si>
    <t>XAP107770667-1933</t>
  </si>
  <si>
    <t>KOL01209397</t>
  </si>
  <si>
    <t>KOL01209397-1028</t>
  </si>
  <si>
    <t>COM01110680</t>
  </si>
  <si>
    <t>COM01110680-1009</t>
  </si>
  <si>
    <t>COM01110687</t>
  </si>
  <si>
    <t>COM01110687-1139</t>
  </si>
  <si>
    <t>CHE01215082</t>
  </si>
  <si>
    <t>CHE01215082-898</t>
  </si>
  <si>
    <t>CHE01215086</t>
  </si>
  <si>
    <t>CHE01215086-135</t>
  </si>
  <si>
    <t>COM01110660</t>
  </si>
  <si>
    <t>COM01110660-1226</t>
  </si>
  <si>
    <t>CHE01199600</t>
  </si>
  <si>
    <t>CHE01199600-1910</t>
  </si>
  <si>
    <t>KOL01210011</t>
  </si>
  <si>
    <t>KOL01210011-1937</t>
  </si>
  <si>
    <t>BLR01942511</t>
  </si>
  <si>
    <t>BLR01942511-1343</t>
  </si>
  <si>
    <t>COC01138492</t>
  </si>
  <si>
    <t>COC01138492-72</t>
  </si>
  <si>
    <t>KOL01173222</t>
  </si>
  <si>
    <t>KOL01173222-922</t>
  </si>
  <si>
    <t>DEL01158537</t>
  </si>
  <si>
    <t>DEL01158537-664</t>
  </si>
  <si>
    <t>DEL01195628</t>
  </si>
  <si>
    <t>DEL01195628-282</t>
  </si>
  <si>
    <t>DEL01195627</t>
  </si>
  <si>
    <t>DEL01195627-744</t>
  </si>
  <si>
    <t>BLR01842283</t>
  </si>
  <si>
    <t>BLR01842283-1443</t>
  </si>
  <si>
    <t>HYD01174025</t>
  </si>
  <si>
    <t>HYD01174025-993</t>
  </si>
  <si>
    <t>BLR01842054</t>
  </si>
  <si>
    <t>BLR01842054-1532</t>
  </si>
  <si>
    <t>BLR01924479</t>
  </si>
  <si>
    <t>BLR01924479-1840</t>
  </si>
  <si>
    <t>BLR01842294</t>
  </si>
  <si>
    <t>BLR01842294-567</t>
  </si>
  <si>
    <t>COC01138503</t>
  </si>
  <si>
    <t>COC01138503-1902</t>
  </si>
  <si>
    <t>MUM01605145</t>
  </si>
  <si>
    <t>MUM01605145-864</t>
  </si>
  <si>
    <t>MUM01609324</t>
  </si>
  <si>
    <t>MUM01609324-303</t>
  </si>
  <si>
    <t>MUM01603894</t>
  </si>
  <si>
    <t>MUM01603894-624</t>
  </si>
  <si>
    <t>XAP107707428</t>
  </si>
  <si>
    <t>XAP107707428-412</t>
  </si>
  <si>
    <t>BLR01942537</t>
  </si>
  <si>
    <t>BLR01942537-254</t>
  </si>
  <si>
    <t>MUM01599801</t>
  </si>
  <si>
    <t>MUM01599801-847</t>
  </si>
  <si>
    <t>BLR01842376</t>
  </si>
  <si>
    <t>BLR01842376-731</t>
  </si>
  <si>
    <t>MUM01609276</t>
  </si>
  <si>
    <t>MUM01609276-259</t>
  </si>
  <si>
    <t>MUM01599798</t>
  </si>
  <si>
    <t>MUM01599798-582</t>
  </si>
  <si>
    <t>BLR01925584</t>
  </si>
  <si>
    <t>BLR01925584-1048</t>
  </si>
  <si>
    <t>XAP107740638</t>
  </si>
  <si>
    <t>XAP107740638-941</t>
  </si>
  <si>
    <t>XAP107713052</t>
  </si>
  <si>
    <t>XAP107713052-1012</t>
  </si>
  <si>
    <t>CHE01215084</t>
  </si>
  <si>
    <t>CHE01215084-252</t>
  </si>
  <si>
    <t>BLR01956902</t>
  </si>
  <si>
    <t>BLR01956902-838</t>
  </si>
  <si>
    <t>XAP107740230</t>
  </si>
  <si>
    <t>XAP107740230-171</t>
  </si>
  <si>
    <t>XAP107775978</t>
  </si>
  <si>
    <t>XAP107775978-1306</t>
  </si>
  <si>
    <t>COC01138364</t>
  </si>
  <si>
    <t>COC01138364-1157</t>
  </si>
  <si>
    <t>XAP107763515</t>
  </si>
  <si>
    <t>XAP107763515-1447</t>
  </si>
  <si>
    <t>DEL01158535</t>
  </si>
  <si>
    <t>DEL01158535-693</t>
  </si>
  <si>
    <t>XAP107038544</t>
  </si>
  <si>
    <t>XAP107038544-1164</t>
  </si>
  <si>
    <t>XAP107704999</t>
  </si>
  <si>
    <t>XAP107704999-1789</t>
  </si>
  <si>
    <t>PUN01292613</t>
  </si>
  <si>
    <t>PUN01292613-1628</t>
  </si>
  <si>
    <t>MUM01606516</t>
  </si>
  <si>
    <t>MUM01606516-1252</t>
  </si>
  <si>
    <t>MUM01608643</t>
  </si>
  <si>
    <t>MUM01608643-1940</t>
  </si>
  <si>
    <t>MUM01599805</t>
  </si>
  <si>
    <t>MUM01599805-1073</t>
  </si>
  <si>
    <t>COC01138345</t>
  </si>
  <si>
    <t>COC01138345-1034</t>
  </si>
  <si>
    <t>XAP107774866</t>
  </si>
  <si>
    <t>XAP107774866-594</t>
  </si>
  <si>
    <t>KOL01173217</t>
  </si>
  <si>
    <t>KOL01173217-1942</t>
  </si>
  <si>
    <t>CHE01199596</t>
  </si>
  <si>
    <t>CHE01199596-1721</t>
  </si>
  <si>
    <t>BLR01840064</t>
  </si>
  <si>
    <t>BLR01840064-716</t>
  </si>
  <si>
    <t>XAP107750113</t>
  </si>
  <si>
    <t>XAP107750113-1260</t>
  </si>
  <si>
    <t>XAP107799940</t>
  </si>
  <si>
    <t>XAP107799940-1092</t>
  </si>
  <si>
    <t>DEL01195684</t>
  </si>
  <si>
    <t>DEL01195684-199</t>
  </si>
  <si>
    <t>COC01138363</t>
  </si>
  <si>
    <t>COC01138363-1215</t>
  </si>
  <si>
    <t>KOL01173220</t>
  </si>
  <si>
    <t>KOL01173220-478</t>
  </si>
  <si>
    <t>COC01138379</t>
  </si>
  <si>
    <t>COC01138379-721</t>
  </si>
  <si>
    <t>XAP107696958</t>
  </si>
  <si>
    <t>XAP107696958-854</t>
  </si>
  <si>
    <t>XAP107739038</t>
  </si>
  <si>
    <t>XAP107739038-1089</t>
  </si>
  <si>
    <t>BLR01942512</t>
  </si>
  <si>
    <t>BLR01942512-1245</t>
  </si>
  <si>
    <t>XAP107757086</t>
  </si>
  <si>
    <t>XAP107757086-519</t>
  </si>
  <si>
    <t>XAP107737539</t>
  </si>
  <si>
    <t>XAP107737539-1526</t>
  </si>
  <si>
    <t>XAP107737954</t>
  </si>
  <si>
    <t>XAP107737954-981</t>
  </si>
  <si>
    <t>XAP107727813</t>
  </si>
  <si>
    <t>XAP107727813-1923</t>
  </si>
  <si>
    <t>KOL01209872</t>
  </si>
  <si>
    <t>KOL01209872-357</t>
  </si>
  <si>
    <t>COC01138501</t>
  </si>
  <si>
    <t>COC01138501-1768</t>
  </si>
  <si>
    <t>COC01138367</t>
  </si>
  <si>
    <t>COC01138367-1328</t>
  </si>
  <si>
    <t>XAP107808001</t>
  </si>
  <si>
    <t>XAP107808001-169</t>
  </si>
  <si>
    <t>MUM01608670</t>
  </si>
  <si>
    <t>MUM01608670-441</t>
  </si>
  <si>
    <t>CHE01199597</t>
  </si>
  <si>
    <t>CHE01199597-363</t>
  </si>
  <si>
    <t>KOL01209851</t>
  </si>
  <si>
    <t>KOL01209851-1332</t>
  </si>
  <si>
    <t>COC01138386</t>
  </si>
  <si>
    <t>COC01138386-461</t>
  </si>
  <si>
    <t>XAP107788050</t>
  </si>
  <si>
    <t>XAP107788050-173</t>
  </si>
  <si>
    <t>PUN01294202</t>
  </si>
  <si>
    <t>PUN01294202-122</t>
  </si>
  <si>
    <t>BLR01843080</t>
  </si>
  <si>
    <t>BLR01843080-1759</t>
  </si>
  <si>
    <t>BLR01840076</t>
  </si>
  <si>
    <t>BLR01840076-455</t>
  </si>
  <si>
    <t>CHE01199589</t>
  </si>
  <si>
    <t>CHE01199589-744</t>
  </si>
  <si>
    <t>BLR01843150</t>
  </si>
  <si>
    <t>BLR01843150-835</t>
  </si>
  <si>
    <t>MUM01609271</t>
  </si>
  <si>
    <t>MUM01609271-1062</t>
  </si>
  <si>
    <t>KOL01209396</t>
  </si>
  <si>
    <t>KOL01209396-693</t>
  </si>
  <si>
    <t>XAP107797354</t>
  </si>
  <si>
    <t>XAP107797354-1670</t>
  </si>
  <si>
    <t>CHE01214574</t>
  </si>
  <si>
    <t>CHE01214574-186</t>
  </si>
  <si>
    <t>CHE01214572</t>
  </si>
  <si>
    <t>CHE01214572-1491</t>
  </si>
  <si>
    <t>CHE01214576</t>
  </si>
  <si>
    <t>CHE01214576-1263</t>
  </si>
  <si>
    <t>CHE01214577</t>
  </si>
  <si>
    <t>CHE01214577-1360</t>
  </si>
  <si>
    <t>CHE01214582</t>
  </si>
  <si>
    <t>CHE01214582-342</t>
  </si>
  <si>
    <t>CHE01214580</t>
  </si>
  <si>
    <t>CHE01214580-1258</t>
  </si>
  <si>
    <t>CHE01214573</t>
  </si>
  <si>
    <t>CHE01214573-1864</t>
  </si>
  <si>
    <t>MUM01606547</t>
  </si>
  <si>
    <t>MUM01606547-534</t>
  </si>
  <si>
    <t>BLR01956924</t>
  </si>
  <si>
    <t>BLR01956924-262</t>
  </si>
  <si>
    <t>HYD01177480</t>
  </si>
  <si>
    <t>HYD01177480-1716</t>
  </si>
  <si>
    <t>BLR01842295</t>
  </si>
  <si>
    <t>BLR01842295-1030</t>
  </si>
  <si>
    <t>BLR01924447</t>
  </si>
  <si>
    <t>BLR01924447-1684</t>
  </si>
  <si>
    <t>XAP107658770</t>
  </si>
  <si>
    <t>XAP107658770-414</t>
  </si>
  <si>
    <t>BLR01840082</t>
  </si>
  <si>
    <t>BLR01840082-367</t>
  </si>
  <si>
    <t>BLR01942519</t>
  </si>
  <si>
    <t>BLR01942519-1432</t>
  </si>
  <si>
    <t>Z0010883396</t>
  </si>
  <si>
    <t>Z0010883396-95</t>
  </si>
  <si>
    <t>XAP107778832</t>
  </si>
  <si>
    <t>XAP107778832-659</t>
  </si>
  <si>
    <t>BLR01925738</t>
  </si>
  <si>
    <t>BLR01925738-78</t>
  </si>
  <si>
    <t>XAP107726276</t>
  </si>
  <si>
    <t>XAP107726276-724</t>
  </si>
  <si>
    <t>BLR01843113</t>
  </si>
  <si>
    <t>BLR01843113-1815</t>
  </si>
  <si>
    <t>XAP107731880</t>
  </si>
  <si>
    <t>XAP107731880-1164</t>
  </si>
  <si>
    <t>XAP107754106</t>
  </si>
  <si>
    <t>XAP107754106-1964</t>
  </si>
  <si>
    <t>HYD01179976</t>
  </si>
  <si>
    <t>HYD01179976-1887</t>
  </si>
  <si>
    <t>PUN01294214</t>
  </si>
  <si>
    <t>PUN01294214-1814</t>
  </si>
  <si>
    <t>XAP107750497</t>
  </si>
  <si>
    <t>XAP107750497-692</t>
  </si>
  <si>
    <t>XAP107688364</t>
  </si>
  <si>
    <t>XAP107688364-1036</t>
  </si>
  <si>
    <t>BLR01840068</t>
  </si>
  <si>
    <t>BLR01840068-213</t>
  </si>
  <si>
    <t>XAP107798968</t>
  </si>
  <si>
    <t>XAP107798968-236</t>
  </si>
  <si>
    <t>DEL01195664</t>
  </si>
  <si>
    <t>DEL01195664-894</t>
  </si>
  <si>
    <t>XAP107798838</t>
  </si>
  <si>
    <t>XAP107798838-517</t>
  </si>
  <si>
    <t>XAP107779515</t>
  </si>
  <si>
    <t>XAP107779515-1294</t>
  </si>
  <si>
    <t>XAP107701685</t>
  </si>
  <si>
    <t>XAP107701685-76</t>
  </si>
  <si>
    <t>XAP107790863</t>
  </si>
  <si>
    <t>XAP107790863-1324</t>
  </si>
  <si>
    <t>XAP107768702</t>
  </si>
  <si>
    <t>XAP107768702-1689</t>
  </si>
  <si>
    <t>XAP107707602</t>
  </si>
  <si>
    <t>XAP107707602-418</t>
  </si>
  <si>
    <t>DEL01195661</t>
  </si>
  <si>
    <t>DEL01195661-1363</t>
  </si>
  <si>
    <t>XAP107764853</t>
  </si>
  <si>
    <t>XAP107764853-420</t>
  </si>
  <si>
    <t>XAP107736580</t>
  </si>
  <si>
    <t>XAP107736580-1917</t>
  </si>
  <si>
    <t>XAP107661487</t>
  </si>
  <si>
    <t>XAP107661487-424</t>
  </si>
  <si>
    <t>BLR01924435</t>
  </si>
  <si>
    <t>BLR01924435-204</t>
  </si>
  <si>
    <t>BLR01842368</t>
  </si>
  <si>
    <t>BLR01842368-323</t>
  </si>
  <si>
    <t>XAP107803399</t>
  </si>
  <si>
    <t>XAP107803399-1057</t>
  </si>
  <si>
    <t>BLR01843149</t>
  </si>
  <si>
    <t>BLR01843149-612</t>
  </si>
  <si>
    <t>XAP107770275</t>
  </si>
  <si>
    <t>XAP107770275-1007</t>
  </si>
  <si>
    <t>MUM01608645</t>
  </si>
  <si>
    <t>MUM01608645-1571</t>
  </si>
  <si>
    <t>MUM01608646</t>
  </si>
  <si>
    <t>MUM01608646-1858</t>
  </si>
  <si>
    <t>BLR01842438</t>
  </si>
  <si>
    <t>BLR01842438-1914</t>
  </si>
  <si>
    <t>MUM01609330</t>
  </si>
  <si>
    <t>MUM01609330-146</t>
  </si>
  <si>
    <t>XAP107725933</t>
  </si>
  <si>
    <t>XAP107725933-297</t>
  </si>
  <si>
    <t>BLR01942513</t>
  </si>
  <si>
    <t>BLR01942513-519</t>
  </si>
  <si>
    <t>MUM01605182</t>
  </si>
  <si>
    <t>MUM01605182-213</t>
  </si>
  <si>
    <t>XAP107722015</t>
  </si>
  <si>
    <t>XAP107722015-406</t>
  </si>
  <si>
    <t>XAP107673734</t>
  </si>
  <si>
    <t>XAP107673734-1171</t>
  </si>
  <si>
    <t>BLR01842692</t>
  </si>
  <si>
    <t>BLR01842692-1196</t>
  </si>
  <si>
    <t>CHE01199591</t>
  </si>
  <si>
    <t>CHE01199591-758</t>
  </si>
  <si>
    <t>BLR01942536</t>
  </si>
  <si>
    <t>BLR01942536-619</t>
  </si>
  <si>
    <t>MUM01609340</t>
  </si>
  <si>
    <t>MUM01609340-1066</t>
  </si>
  <si>
    <t>DEL01161558</t>
  </si>
  <si>
    <t>DEL01161558-1899</t>
  </si>
  <si>
    <t>BLR01840070</t>
  </si>
  <si>
    <t>BLR01840070-1598</t>
  </si>
  <si>
    <t>Z0010986421</t>
  </si>
  <si>
    <t>Z0010986421-310</t>
  </si>
  <si>
    <t>BLR01843096</t>
  </si>
  <si>
    <t>BLR01843096-527</t>
  </si>
  <si>
    <t>DEL01195679</t>
  </si>
  <si>
    <t>DEL01195679-772</t>
  </si>
  <si>
    <t>BLR01842583</t>
  </si>
  <si>
    <t>BLR01842583-1511</t>
  </si>
  <si>
    <t>Z0010942535</t>
  </si>
  <si>
    <t>Z0010942535-1353</t>
  </si>
  <si>
    <t>PUN01294226</t>
  </si>
  <si>
    <t>PUN01294226-283</t>
  </si>
  <si>
    <t>PUN01294233</t>
  </si>
  <si>
    <t>PUN01294233-442</t>
  </si>
  <si>
    <t>BLR01843104</t>
  </si>
  <si>
    <t>BLR01843104-1979</t>
  </si>
  <si>
    <t>COC01138486</t>
  </si>
  <si>
    <t>COC01138486-731</t>
  </si>
  <si>
    <t>MUM01605170</t>
  </si>
  <si>
    <t>MUM01605170-658</t>
  </si>
  <si>
    <t>XAP107776328</t>
  </si>
  <si>
    <t>XAP107776328-1957</t>
  </si>
  <si>
    <t>XAP107724679</t>
  </si>
  <si>
    <t>XAP107724679-1031</t>
  </si>
  <si>
    <t>COC00209946</t>
  </si>
  <si>
    <t>COC00209946-653</t>
  </si>
  <si>
    <t>DEL01195688</t>
  </si>
  <si>
    <t>DEL01195688-564</t>
  </si>
  <si>
    <t>CHE01214946</t>
  </si>
  <si>
    <t>CHE01214946-1325</t>
  </si>
  <si>
    <t>Z0010904474</t>
  </si>
  <si>
    <t>Z0010904474-265</t>
  </si>
  <si>
    <t>BLR01840062</t>
  </si>
  <si>
    <t>BLR01840062-248</t>
  </si>
  <si>
    <t>XAP107448644</t>
  </si>
  <si>
    <t>XAP107448644-1148</t>
  </si>
  <si>
    <t>HYD01177455</t>
  </si>
  <si>
    <t>HYD01177455-1859</t>
  </si>
  <si>
    <t>HYD01174024</t>
  </si>
  <si>
    <t>HYD01174024-1341</t>
  </si>
  <si>
    <t>KOL01173249</t>
  </si>
  <si>
    <t>KOL01173249-409</t>
  </si>
  <si>
    <t>DEL01195659</t>
  </si>
  <si>
    <t>DEL01195659-396</t>
  </si>
  <si>
    <t>XAP107730677</t>
  </si>
  <si>
    <t>XAP107730677-1995</t>
  </si>
  <si>
    <t>XAP107799241</t>
  </si>
  <si>
    <t>XAP107799241-733</t>
  </si>
  <si>
    <t>XAP107730114</t>
  </si>
  <si>
    <t>XAP107730114-1211</t>
  </si>
  <si>
    <t>XAP107769976</t>
  </si>
  <si>
    <t>XAP107769976-1302</t>
  </si>
  <si>
    <t>MUM01605168</t>
  </si>
  <si>
    <t>MUM01605168-1891</t>
  </si>
  <si>
    <t>MUM01605169</t>
  </si>
  <si>
    <t>MUM01605169-1789</t>
  </si>
  <si>
    <t>COC01138361</t>
  </si>
  <si>
    <t>COC01138361-1363</t>
  </si>
  <si>
    <t>MUM01611092</t>
  </si>
  <si>
    <t>MUM01611092-168</t>
  </si>
  <si>
    <t>MUM01611111</t>
  </si>
  <si>
    <t>MUM01611111-901</t>
  </si>
  <si>
    <t>MUM01606505</t>
  </si>
  <si>
    <t>MUM01606505-121</t>
  </si>
  <si>
    <t>XAP27964925</t>
  </si>
  <si>
    <t>XAP27964925-1566</t>
  </si>
  <si>
    <t>XAP28288622</t>
  </si>
  <si>
    <t>XAP28288622-389</t>
  </si>
  <si>
    <t>COM01110694</t>
  </si>
  <si>
    <t>poornima.balusamy</t>
  </si>
  <si>
    <t>COM01110694-1641</t>
  </si>
  <si>
    <t>Coimbatore - Branch Office</t>
  </si>
  <si>
    <t>CHE01214458</t>
  </si>
  <si>
    <t>CHE01214458-108</t>
  </si>
  <si>
    <t>MUM01611126</t>
  </si>
  <si>
    <t>MUM01611126-1431</t>
  </si>
  <si>
    <t>BLR01924323</t>
  </si>
  <si>
    <t>BLR01924323-1002</t>
  </si>
  <si>
    <t>BLR01925734</t>
  </si>
  <si>
    <t>BLR01925734-1589</t>
  </si>
  <si>
    <t>BLR01925737</t>
  </si>
  <si>
    <t>BLR01925737-1404</t>
  </si>
  <si>
    <t>MUM01611143</t>
  </si>
  <si>
    <t>MUM01611143-1746</t>
  </si>
  <si>
    <t>XAP28338288</t>
  </si>
  <si>
    <t>XAP28338288-212</t>
  </si>
  <si>
    <t>XAP28300852</t>
  </si>
  <si>
    <t>XAP28300852-1264</t>
  </si>
  <si>
    <t>XAP28344107</t>
  </si>
  <si>
    <t>XAP28344107-1598</t>
  </si>
  <si>
    <t>XAP28207036</t>
  </si>
  <si>
    <t>XAP28207036-880</t>
  </si>
  <si>
    <t>XAP28343484</t>
  </si>
  <si>
    <t>XAP28343484-1938</t>
  </si>
  <si>
    <t>XAP28273128</t>
  </si>
  <si>
    <t>XAP28273128-438</t>
  </si>
  <si>
    <t>XAP28348766</t>
  </si>
  <si>
    <t>XAP28348766-1958</t>
  </si>
  <si>
    <t>XAP28243523</t>
  </si>
  <si>
    <t>XAP28243523-1766</t>
  </si>
  <si>
    <t>Z0010983775</t>
  </si>
  <si>
    <t>Z0010983775-451</t>
  </si>
  <si>
    <t>XAP28366549</t>
  </si>
  <si>
    <t>XAP28366549-1507</t>
  </si>
  <si>
    <t>HYD01174029</t>
  </si>
  <si>
    <t>HYD01174029-756</t>
  </si>
  <si>
    <t>XAP28294494</t>
  </si>
  <si>
    <t>XAP28294494-165</t>
  </si>
  <si>
    <t>XAP28278843</t>
  </si>
  <si>
    <t>XAP28278843-1483</t>
  </si>
  <si>
    <t>BLR01924454</t>
  </si>
  <si>
    <t>BLR01924454-1653</t>
  </si>
  <si>
    <t>XAP28206143</t>
  </si>
  <si>
    <t>XAP28206143-1188</t>
  </si>
  <si>
    <t>XAP28320727</t>
  </si>
  <si>
    <t>XAP28320727-1912</t>
  </si>
  <si>
    <t>MCH00145525</t>
  </si>
  <si>
    <t>Gauri Jadhav</t>
  </si>
  <si>
    <t>MCH00145525-1975</t>
  </si>
  <si>
    <t>MCH00145526</t>
  </si>
  <si>
    <t>MCH00145526-619</t>
  </si>
  <si>
    <t>MCH00145527</t>
  </si>
  <si>
    <t>MCH00145527-131</t>
  </si>
  <si>
    <t>MCH00145528</t>
  </si>
  <si>
    <t>MCH00145528-1074</t>
  </si>
  <si>
    <t>XAP28299481</t>
  </si>
  <si>
    <t>XAP28299481-1056</t>
  </si>
  <si>
    <t>BLR01842592</t>
  </si>
  <si>
    <t>BLR01842592-1724</t>
  </si>
  <si>
    <t>BLR01925092</t>
  </si>
  <si>
    <t>BLR01925092-324</t>
  </si>
  <si>
    <t>XAP28340458</t>
  </si>
  <si>
    <t>XAP28340458-1744</t>
  </si>
  <si>
    <t>PUN01257041</t>
  </si>
  <si>
    <t>PUN01257041-376</t>
  </si>
  <si>
    <t>XAP28333126</t>
  </si>
  <si>
    <t>XAP28333126-871</t>
  </si>
  <si>
    <t>XAP28253422</t>
  </si>
  <si>
    <t>XAP28253422-878</t>
  </si>
  <si>
    <t>XAP28313693</t>
  </si>
  <si>
    <t>XAP28313693-730</t>
  </si>
  <si>
    <t>XAP28330696</t>
  </si>
  <si>
    <t>XAP28330696-1553</t>
  </si>
  <si>
    <t>BLR01842597</t>
  </si>
  <si>
    <t>BLR01842597-192</t>
  </si>
  <si>
    <t>XAP28342510</t>
  </si>
  <si>
    <t>XAP28342510-1669</t>
  </si>
  <si>
    <t>BLR01843182</t>
  </si>
  <si>
    <t>sharath.kumark</t>
  </si>
  <si>
    <t>BLR01843182-726</t>
  </si>
  <si>
    <t>XAP28278273</t>
  </si>
  <si>
    <t>XAP28278273-1708</t>
  </si>
  <si>
    <t>PUN01294257</t>
  </si>
  <si>
    <t>sunandan.dhepe</t>
  </si>
  <si>
    <t>PUN01294257-1795</t>
  </si>
  <si>
    <t>PUN01294256</t>
  </si>
  <si>
    <t>PUN01294256-1023</t>
  </si>
  <si>
    <t>Z0010948880</t>
  </si>
  <si>
    <t>Z0010948880-151</t>
  </si>
  <si>
    <t>XAP28272050</t>
  </si>
  <si>
    <t>XAP28272050-615</t>
  </si>
  <si>
    <t>XAP28327714</t>
  </si>
  <si>
    <t>XAP28327714-200</t>
  </si>
  <si>
    <t>PUN01256867</t>
  </si>
  <si>
    <t>PUN01256867-1389</t>
  </si>
  <si>
    <t>XAP28140839</t>
  </si>
  <si>
    <t>XAP28140839-416</t>
  </si>
  <si>
    <t>BLR01942492</t>
  </si>
  <si>
    <t>BLR01942492-459</t>
  </si>
  <si>
    <t>XAP28244919</t>
  </si>
  <si>
    <t>XAP28244919-1528</t>
  </si>
  <si>
    <t>XAP28266115</t>
  </si>
  <si>
    <t>XAP28266115-930</t>
  </si>
  <si>
    <t>XAP28244912</t>
  </si>
  <si>
    <t>XAP28244912-444</t>
  </si>
  <si>
    <t>PUN01294218</t>
  </si>
  <si>
    <t>PUN01294218-72</t>
  </si>
  <si>
    <t>PUN01294247</t>
  </si>
  <si>
    <t>PUN01294247-1661</t>
  </si>
  <si>
    <t>PUN01256869</t>
  </si>
  <si>
    <t>PUN01256869-959</t>
  </si>
  <si>
    <t>PUN01256851</t>
  </si>
  <si>
    <t>PUN01256851-338</t>
  </si>
  <si>
    <t>PUN01292620</t>
  </si>
  <si>
    <t>PUN01292620-754</t>
  </si>
  <si>
    <t>PUN01294250</t>
  </si>
  <si>
    <t>PUN01294250-1249</t>
  </si>
  <si>
    <t>PUN01292612</t>
  </si>
  <si>
    <t>PUN01292612-1760</t>
  </si>
  <si>
    <t>XAP28306299</t>
  </si>
  <si>
    <t>XAP28306299-306</t>
  </si>
  <si>
    <t>PUN01294215</t>
  </si>
  <si>
    <t>PUN01294215-652</t>
  </si>
  <si>
    <t>XAP28324526</t>
  </si>
  <si>
    <t>XAP28324526-208</t>
  </si>
  <si>
    <t>XAP28327019</t>
  </si>
  <si>
    <t>XAP28327019-1067</t>
  </si>
  <si>
    <t>PUN01256864</t>
  </si>
  <si>
    <t>PUN01256864-1966</t>
  </si>
  <si>
    <t>PUN01257052</t>
  </si>
  <si>
    <t>PUN01257052-816</t>
  </si>
  <si>
    <t>PUN01256846</t>
  </si>
  <si>
    <t>PUN01256846-830</t>
  </si>
  <si>
    <t>XAP28261792</t>
  </si>
  <si>
    <t>XAP28261792-1004</t>
  </si>
  <si>
    <t>PUN01256844</t>
  </si>
  <si>
    <t>PUN01256844-1532</t>
  </si>
  <si>
    <t>PUN01257045</t>
  </si>
  <si>
    <t>PUN01257045-768</t>
  </si>
  <si>
    <t>XAP28316581</t>
  </si>
  <si>
    <t>XAP28316581-1819</t>
  </si>
  <si>
    <t>PUN01256034</t>
  </si>
  <si>
    <t>PUN01256034-464</t>
  </si>
  <si>
    <t>XAP28343820</t>
  </si>
  <si>
    <t>XAP28343820-1179</t>
  </si>
  <si>
    <t>PUN01256031</t>
  </si>
  <si>
    <t>PUN01256031-1996</t>
  </si>
  <si>
    <t>XAP28309840</t>
  </si>
  <si>
    <t>XAP28309840-444</t>
  </si>
  <si>
    <t>PUN01257043</t>
  </si>
  <si>
    <t>PUN01257043-337</t>
  </si>
  <si>
    <t>XAP28232036</t>
  </si>
  <si>
    <t>XAP28232036-1860</t>
  </si>
  <si>
    <t>XAP28327940</t>
  </si>
  <si>
    <t>XAP28327940-899</t>
  </si>
  <si>
    <t>PUN01294263</t>
  </si>
  <si>
    <t>PUN01294263-902</t>
  </si>
  <si>
    <t>PUN01294262</t>
  </si>
  <si>
    <t>PUN01294262-1035</t>
  </si>
  <si>
    <t>PUN01294261</t>
  </si>
  <si>
    <t>PUN01294261-1399</t>
  </si>
  <si>
    <t>PUN01292611</t>
  </si>
  <si>
    <t>PUN01292611-833</t>
  </si>
  <si>
    <t>PUN01256027</t>
  </si>
  <si>
    <t>PUN01256027-431</t>
  </si>
  <si>
    <t>PUN01256036</t>
  </si>
  <si>
    <t>PUN01256036-1538</t>
  </si>
  <si>
    <t>PUN01256030</t>
  </si>
  <si>
    <t>PUN01256030-1569</t>
  </si>
  <si>
    <t>PUN01256029</t>
  </si>
  <si>
    <t>PUN01256029-381</t>
  </si>
  <si>
    <t>PUN01256028</t>
  </si>
  <si>
    <t>PUN01256028-1795</t>
  </si>
  <si>
    <t>XAP28337783</t>
  </si>
  <si>
    <t>XAP28337783-1755</t>
  </si>
  <si>
    <t>XAP28258247</t>
  </si>
  <si>
    <t>XAP28258247-765</t>
  </si>
  <si>
    <t>XAP28300241</t>
  </si>
  <si>
    <t>XAP28300241-614</t>
  </si>
  <si>
    <t>XAP28231154</t>
  </si>
  <si>
    <t>XAP28231154-1899</t>
  </si>
  <si>
    <t>XAP28256242</t>
  </si>
  <si>
    <t>XAP28256242-741</t>
  </si>
  <si>
    <t>XAP28288333</t>
  </si>
  <si>
    <t>XAP28288333-843</t>
  </si>
  <si>
    <t>MUM01603999</t>
  </si>
  <si>
    <t>MUM01603999-766</t>
  </si>
  <si>
    <t>MUM01604000</t>
  </si>
  <si>
    <t>MUM01604000-108</t>
  </si>
  <si>
    <t>MCH000093751</t>
  </si>
  <si>
    <t>Harshal Salunkhe</t>
  </si>
  <si>
    <t>MCH000093751-1389</t>
  </si>
  <si>
    <t>MCH00145537</t>
  </si>
  <si>
    <t>MCH00145537-1718</t>
  </si>
  <si>
    <t>XAP28271321</t>
  </si>
  <si>
    <t>XAP28271321-142</t>
  </si>
  <si>
    <t>XAP28187476</t>
  </si>
  <si>
    <t>XAP28187476-494</t>
  </si>
  <si>
    <t>XAP28238165</t>
  </si>
  <si>
    <t>XAP28238165-973</t>
  </si>
  <si>
    <t>MUM01603952</t>
  </si>
  <si>
    <t>MUM01603952-492</t>
  </si>
  <si>
    <t>MUM01597673</t>
  </si>
  <si>
    <t>MUM01597673-1400</t>
  </si>
  <si>
    <t>MUM01608700</t>
  </si>
  <si>
    <t>MUM01608700-521</t>
  </si>
  <si>
    <t>MUM01608701</t>
  </si>
  <si>
    <t>MUM01608701-1156</t>
  </si>
  <si>
    <t>XAP28261338</t>
  </si>
  <si>
    <t>XAP28261338-884</t>
  </si>
  <si>
    <t>XAP28239429</t>
  </si>
  <si>
    <t>XAP28239429-1714</t>
  </si>
  <si>
    <t>XAP28353897</t>
  </si>
  <si>
    <t>XAP28353897-1900</t>
  </si>
  <si>
    <t>BLR01843227</t>
  </si>
  <si>
    <t>BLR01843227-1739</t>
  </si>
  <si>
    <t>XAP28330920</t>
  </si>
  <si>
    <t>XAP28330920-484</t>
  </si>
  <si>
    <t>MUM01599822</t>
  </si>
  <si>
    <t>MUM01599822-1714</t>
  </si>
  <si>
    <t>MUM01599833</t>
  </si>
  <si>
    <t>MUM01599833-848</t>
  </si>
  <si>
    <t>BLR01843226</t>
  </si>
  <si>
    <t>BLR01843226-1207</t>
  </si>
  <si>
    <t>XAP28322488</t>
  </si>
  <si>
    <t>XAP28322488-723</t>
  </si>
  <si>
    <t>XAP28246250</t>
  </si>
  <si>
    <t>XAP28246250-185</t>
  </si>
  <si>
    <t>XAP28339813</t>
  </si>
  <si>
    <t>XAP28339813-1783</t>
  </si>
  <si>
    <t>XAP28123144</t>
  </si>
  <si>
    <t>XAP28123144-1458</t>
  </si>
  <si>
    <t>XAP28352232</t>
  </si>
  <si>
    <t>XAP28352232-130</t>
  </si>
  <si>
    <t>BLR01942857</t>
  </si>
  <si>
    <t>BLR01942857-200</t>
  </si>
  <si>
    <t>BLR01843012</t>
  </si>
  <si>
    <t>BLR01843012-735</t>
  </si>
  <si>
    <t>AHM01144804</t>
  </si>
  <si>
    <t>AHM01144804-367</t>
  </si>
  <si>
    <t>MCH00134831</t>
  </si>
  <si>
    <t>viruvuru.kalyan</t>
  </si>
  <si>
    <t>MCH00134831-1933</t>
  </si>
  <si>
    <t>MCH00134832</t>
  </si>
  <si>
    <t>MCH00134832-1859</t>
  </si>
  <si>
    <t>Z0010893398</t>
  </si>
  <si>
    <t>neha.sultana</t>
  </si>
  <si>
    <t>Z0010893398-221</t>
  </si>
  <si>
    <t>BLR01843271</t>
  </si>
  <si>
    <t>BLR01843271-1309</t>
  </si>
  <si>
    <t>BLR01843233</t>
  </si>
  <si>
    <t>BLR01843233-1604</t>
  </si>
  <si>
    <t>XAP28323948</t>
  </si>
  <si>
    <t>XAP28323948-450</t>
  </si>
  <si>
    <t>BLR01843147</t>
  </si>
  <si>
    <t>BLR01843147-967</t>
  </si>
  <si>
    <t>XAP28369179</t>
  </si>
  <si>
    <t>XAP28369179-1515</t>
  </si>
  <si>
    <t>BLR01955705</t>
  </si>
  <si>
    <t>BLR01955705-981</t>
  </si>
  <si>
    <t>XAP28243396</t>
  </si>
  <si>
    <t>XAP28243396-1868</t>
  </si>
  <si>
    <t>BLR01843231</t>
  </si>
  <si>
    <t>BLR01843231-141</t>
  </si>
  <si>
    <t>MCH00112530</t>
  </si>
  <si>
    <t>Jayshree Gajhate</t>
  </si>
  <si>
    <t>MCH00112530-115</t>
  </si>
  <si>
    <t>XAP28298327</t>
  </si>
  <si>
    <t>XAP28298327-1163</t>
  </si>
  <si>
    <t>MCH00145538</t>
  </si>
  <si>
    <t>MCH00145538-718</t>
  </si>
  <si>
    <t>XAP28356395</t>
  </si>
  <si>
    <t>XAP28356395-1514</t>
  </si>
  <si>
    <t>XAP28304004</t>
  </si>
  <si>
    <t>XAP28304004-106</t>
  </si>
  <si>
    <t>BLR01843191</t>
  </si>
  <si>
    <t>BLR01843191-319</t>
  </si>
  <si>
    <t>CHE01214701</t>
  </si>
  <si>
    <t>CHE01214701-195</t>
  </si>
  <si>
    <t>AHM01144769</t>
  </si>
  <si>
    <t>AHM01144769-1736</t>
  </si>
  <si>
    <t>AHM01144808</t>
  </si>
  <si>
    <t>AHM01144808-922</t>
  </si>
  <si>
    <t>PUN01257040</t>
  </si>
  <si>
    <t>PUN01257040-510</t>
  </si>
  <si>
    <t>MCH00103605</t>
  </si>
  <si>
    <t>Milind Pawar</t>
  </si>
  <si>
    <t>MCH00103605-1266</t>
  </si>
  <si>
    <t>MUM01608734</t>
  </si>
  <si>
    <t>MUM01608734-212</t>
  </si>
  <si>
    <t>CHE01214338</t>
  </si>
  <si>
    <t>CHE01214338-508</t>
  </si>
  <si>
    <t>Z0010986336</t>
  </si>
  <si>
    <t>Z0010986336-1671</t>
  </si>
  <si>
    <t>CHE01215142</t>
  </si>
  <si>
    <t>CHE01215142-1618</t>
  </si>
  <si>
    <t>CHE01214676</t>
  </si>
  <si>
    <t>CHE01214676-602</t>
  </si>
  <si>
    <t>CHE01215162</t>
  </si>
  <si>
    <t>CHE01215162-932</t>
  </si>
  <si>
    <t>CHE01214340</t>
  </si>
  <si>
    <t>CHE01214340-1811</t>
  </si>
  <si>
    <t>Z0010980810</t>
  </si>
  <si>
    <t>Z0010980810-1226</t>
  </si>
  <si>
    <t>CHE01214465</t>
  </si>
  <si>
    <t>CHE01214465-93</t>
  </si>
  <si>
    <t>CHE01214460</t>
  </si>
  <si>
    <t>CHE01214460-1141</t>
  </si>
  <si>
    <t>CHE01215128</t>
  </si>
  <si>
    <t>CHE01215128-875</t>
  </si>
  <si>
    <t>CHE01215130</t>
  </si>
  <si>
    <t>CHE01215130-902</t>
  </si>
  <si>
    <t>XAP28056258</t>
  </si>
  <si>
    <t>XAP28056258-1553</t>
  </si>
  <si>
    <t>XAP28310248</t>
  </si>
  <si>
    <t>XAP28310248-925</t>
  </si>
  <si>
    <t>XAP28290058</t>
  </si>
  <si>
    <t>XAP28290058-95</t>
  </si>
  <si>
    <t>MCH00134843</t>
  </si>
  <si>
    <t>MCH00134843-165</t>
  </si>
  <si>
    <t>MCH000032224</t>
  </si>
  <si>
    <t>Hare Krishna</t>
  </si>
  <si>
    <t>MCH000032224-1192</t>
  </si>
  <si>
    <t>PUN01256833</t>
  </si>
  <si>
    <t>PUN01256833-1502</t>
  </si>
  <si>
    <t>MUM01603971</t>
  </si>
  <si>
    <t>MUM01603971-220</t>
  </si>
  <si>
    <t>DEL01158569</t>
  </si>
  <si>
    <t>DEL01158569-184</t>
  </si>
  <si>
    <t>MUM01599831</t>
  </si>
  <si>
    <t>MUM01599831-1610</t>
  </si>
  <si>
    <t>XAP28343856</t>
  </si>
  <si>
    <t>XAP28343856-476</t>
  </si>
  <si>
    <t>XAP28367887</t>
  </si>
  <si>
    <t>XAP28367887-1570</t>
  </si>
  <si>
    <t>XAP28344219</t>
  </si>
  <si>
    <t>XAP28344219-1597</t>
  </si>
  <si>
    <t>XAP28304344</t>
  </si>
  <si>
    <t>XAP28304344-949</t>
  </si>
  <si>
    <t>XAP28372036</t>
  </si>
  <si>
    <t>XAP28372036-1261</t>
  </si>
  <si>
    <t>DEL01158544</t>
  </si>
  <si>
    <t>DEL01158544-1189</t>
  </si>
  <si>
    <t>CHE01214344</t>
  </si>
  <si>
    <t>CHE01214344-1196</t>
  </si>
  <si>
    <t>PUN01256868</t>
  </si>
  <si>
    <t>PUN01256868-681</t>
  </si>
  <si>
    <t>BLR01943015</t>
  </si>
  <si>
    <t>BLR01943015-271</t>
  </si>
  <si>
    <t>XAP28322321</t>
  </si>
  <si>
    <t>XAP28322321-206</t>
  </si>
  <si>
    <t>MUM01597686</t>
  </si>
  <si>
    <t>MUM01597686-1793</t>
  </si>
  <si>
    <t>MUM01597687</t>
  </si>
  <si>
    <t>MUM01597687-819</t>
  </si>
  <si>
    <t>MUM01606553</t>
  </si>
  <si>
    <t>MUM01606553-82</t>
  </si>
  <si>
    <t>MUM01599856</t>
  </si>
  <si>
    <t>MUM01599856-1667</t>
  </si>
  <si>
    <t>MCH00134837</t>
  </si>
  <si>
    <t>MCH00134837-1977</t>
  </si>
  <si>
    <t>MCH00134838</t>
  </si>
  <si>
    <t>MCH00134838-1192</t>
  </si>
  <si>
    <t>MCH00134839</t>
  </si>
  <si>
    <t>MCH00134839-1944</t>
  </si>
  <si>
    <t>BLR01843216</t>
  </si>
  <si>
    <t>BLR01843216-589</t>
  </si>
  <si>
    <t>Z0010655182</t>
  </si>
  <si>
    <t>Z0010655182-182</t>
  </si>
  <si>
    <t>BLR01843673</t>
  </si>
  <si>
    <t>BLR01843673-876</t>
  </si>
  <si>
    <t>BLR01843672</t>
  </si>
  <si>
    <t>BLR01843672-519</t>
  </si>
  <si>
    <t>BLR01843671</t>
  </si>
  <si>
    <t>BLR01843671-1268</t>
  </si>
  <si>
    <t>BLR01843214</t>
  </si>
  <si>
    <t>BLR01843214-1804</t>
  </si>
  <si>
    <t>BLR01843213</t>
  </si>
  <si>
    <t>BLR01843213-629</t>
  </si>
  <si>
    <t>BLR01843212</t>
  </si>
  <si>
    <t>BLR01843212-1867</t>
  </si>
  <si>
    <t>BLR01843211</t>
  </si>
  <si>
    <t>BLR01843211-953</t>
  </si>
  <si>
    <t>BLR01843210</t>
  </si>
  <si>
    <t>BLR01843210-1922</t>
  </si>
  <si>
    <t>BLR01843209</t>
  </si>
  <si>
    <t>BLR01843209-1601</t>
  </si>
  <si>
    <t>BLR01843207</t>
  </si>
  <si>
    <t>BLR01843207-1559</t>
  </si>
  <si>
    <t>BLR01843206</t>
  </si>
  <si>
    <t>BLR01843206-469</t>
  </si>
  <si>
    <t>Z0010826248</t>
  </si>
  <si>
    <t>Z0010826248-1014</t>
  </si>
  <si>
    <t>BLR01843205</t>
  </si>
  <si>
    <t>BLR01843205-1055</t>
  </si>
  <si>
    <t>BLR01843204</t>
  </si>
  <si>
    <t>BLR01843204-1578</t>
  </si>
  <si>
    <t>BLR01843215</t>
  </si>
  <si>
    <t>BLR01843215-930</t>
  </si>
  <si>
    <t>BLR01840300</t>
  </si>
  <si>
    <t>BLR01840300-1158</t>
  </si>
  <si>
    <t>BLR01843203</t>
  </si>
  <si>
    <t>BLR01843203-195</t>
  </si>
  <si>
    <t>BLR01843187</t>
  </si>
  <si>
    <t>BLR01843187-785</t>
  </si>
  <si>
    <t>BLR01843186</t>
  </si>
  <si>
    <t>jaithendrakumar.k</t>
  </si>
  <si>
    <t>BLR01843186-887</t>
  </si>
  <si>
    <t>BLR01843202</t>
  </si>
  <si>
    <t>BLR01843202-1939</t>
  </si>
  <si>
    <t>BLR01843208</t>
  </si>
  <si>
    <t>BLR01843208-1065</t>
  </si>
  <si>
    <t>DEL01158567</t>
  </si>
  <si>
    <t>DEL01158567-700</t>
  </si>
  <si>
    <t>MCH00145533</t>
  </si>
  <si>
    <t>MCH00145533-1470</t>
  </si>
  <si>
    <t>AHM01144805</t>
  </si>
  <si>
    <t>AHM01144805-1807</t>
  </si>
  <si>
    <t>XAP28266084</t>
  </si>
  <si>
    <t>XAP28266084-168</t>
  </si>
  <si>
    <t>MUM01605225</t>
  </si>
  <si>
    <t>MUM01605225-349</t>
  </si>
  <si>
    <t>XAP27891428</t>
  </si>
  <si>
    <t>XAP27891428-901</t>
  </si>
  <si>
    <t>XAP27638331</t>
  </si>
  <si>
    <t>XAP27638331-740</t>
  </si>
  <si>
    <t>MCH00134828</t>
  </si>
  <si>
    <t>MCH00134828-1557</t>
  </si>
  <si>
    <t>MCH00134829</t>
  </si>
  <si>
    <t>MCH00134829-1620</t>
  </si>
  <si>
    <t>MCH00134830</t>
  </si>
  <si>
    <t>MCH00134830-1088</t>
  </si>
  <si>
    <t>XAP28195550</t>
  </si>
  <si>
    <t>XAP28195550-1252</t>
  </si>
  <si>
    <t>CHE01214702</t>
  </si>
  <si>
    <t>CHE01214702-1544</t>
  </si>
  <si>
    <t>XAP28369037</t>
  </si>
  <si>
    <t>XAP28369037-356</t>
  </si>
  <si>
    <t>XAP28326652</t>
  </si>
  <si>
    <t>XAP28326652-880</t>
  </si>
  <si>
    <t>DEL01158565</t>
  </si>
  <si>
    <t>DEL01158565-1205</t>
  </si>
  <si>
    <t>PUN01292610</t>
  </si>
  <si>
    <t>PUN01292610-1163</t>
  </si>
  <si>
    <t>MUM01611166</t>
  </si>
  <si>
    <t>MUM01611166-249</t>
  </si>
  <si>
    <t>MUM01597711</t>
  </si>
  <si>
    <t>MUM01597711-1678</t>
  </si>
  <si>
    <t>MCH000002665</t>
  </si>
  <si>
    <t>Roopali Shinde</t>
  </si>
  <si>
    <t>MCH000002665-1806</t>
  </si>
  <si>
    <t>CHE01214461</t>
  </si>
  <si>
    <t>CHE01214461-968</t>
  </si>
  <si>
    <t>BLR01842703</t>
  </si>
  <si>
    <t>BLR01842703-874</t>
  </si>
  <si>
    <t>XAP28344771</t>
  </si>
  <si>
    <t>XAP28344771-1912</t>
  </si>
  <si>
    <t>AHM01144775</t>
  </si>
  <si>
    <t>AHM01144775-242</t>
  </si>
  <si>
    <t>BLR01924845</t>
  </si>
  <si>
    <t>BLR01924845-934</t>
  </si>
  <si>
    <t>DEL01195704</t>
  </si>
  <si>
    <t>DEL01195704-1513</t>
  </si>
  <si>
    <t>BLR01842577</t>
  </si>
  <si>
    <t>BLR01842577-1786</t>
  </si>
  <si>
    <t>BLR01925830</t>
  </si>
  <si>
    <t>BLR01925830-1662</t>
  </si>
  <si>
    <t>XAP28148015</t>
  </si>
  <si>
    <t>XAP28148015-928</t>
  </si>
  <si>
    <t>CHE01214339</t>
  </si>
  <si>
    <t>CHE01214339-702</t>
  </si>
  <si>
    <t>XAP28357139</t>
  </si>
  <si>
    <t>XAP28357139-1574</t>
  </si>
  <si>
    <t>MUM01603954</t>
  </si>
  <si>
    <t>MUM01603954-412</t>
  </si>
  <si>
    <t>XAP28311665</t>
  </si>
  <si>
    <t>XAP28311665-1572</t>
  </si>
  <si>
    <t>XAP28076657</t>
  </si>
  <si>
    <t>XAP28076657-104</t>
  </si>
  <si>
    <t>MUM01603953</t>
  </si>
  <si>
    <t>MUM01603953-723</t>
  </si>
  <si>
    <t>MUM01605221</t>
  </si>
  <si>
    <t>MUM01605221-1382</t>
  </si>
  <si>
    <t>MUM01608733</t>
  </si>
  <si>
    <t>MUM01608733-126</t>
  </si>
  <si>
    <t>BLR01842434</t>
  </si>
  <si>
    <t>BLR01842434-741</t>
  </si>
  <si>
    <t>MCH000002680</t>
  </si>
  <si>
    <t>MCH000002680-1097</t>
  </si>
  <si>
    <t>MCH000002681</t>
  </si>
  <si>
    <t>MCH000002681-1574</t>
  </si>
  <si>
    <t>MCH000002682</t>
  </si>
  <si>
    <t>MCH000002682-1057</t>
  </si>
  <si>
    <t>XAP28309837</t>
  </si>
  <si>
    <t>XAP28309837-700</t>
  </si>
  <si>
    <t>BLR01924841</t>
  </si>
  <si>
    <t>BLR01924841-1953</t>
  </si>
  <si>
    <t>XAP28241864</t>
  </si>
  <si>
    <t>XAP28241864-1710</t>
  </si>
  <si>
    <t>BLR01842599</t>
  </si>
  <si>
    <t>BLR01842599-208</t>
  </si>
  <si>
    <t>XAP28319523</t>
  </si>
  <si>
    <t>XAP28319523-1280</t>
  </si>
  <si>
    <t>BLR01843338</t>
  </si>
  <si>
    <t>BLR01843338-1992</t>
  </si>
  <si>
    <t>XAP28242365</t>
  </si>
  <si>
    <t>XAP28242365-1048</t>
  </si>
  <si>
    <t>XAP28185285</t>
  </si>
  <si>
    <t>XAP28185285-1980</t>
  </si>
  <si>
    <t>XAP28303205</t>
  </si>
  <si>
    <t>XAP28303205-509</t>
  </si>
  <si>
    <t>AHM01144781</t>
  </si>
  <si>
    <t>AHM01144781-525</t>
  </si>
  <si>
    <t>AHM01144782</t>
  </si>
  <si>
    <t>AHM01144782-798</t>
  </si>
  <si>
    <t>MUM01597709</t>
  </si>
  <si>
    <t>MUM01597709-646</t>
  </si>
  <si>
    <t>XAP28324332</t>
  </si>
  <si>
    <t>XAP28324332-1994</t>
  </si>
  <si>
    <t>BLR01925739</t>
  </si>
  <si>
    <t>BLR01925739-1464</t>
  </si>
  <si>
    <t>BAR00010299</t>
  </si>
  <si>
    <t>BAR00010299-1363</t>
  </si>
  <si>
    <t>BLR01842269</t>
  </si>
  <si>
    <t>BLR01842269-1234</t>
  </si>
  <si>
    <t>MUM01599826</t>
  </si>
  <si>
    <t>MUM01599826-1705</t>
  </si>
  <si>
    <t>BLR01842517</t>
  </si>
  <si>
    <t>BLR01842517-1986</t>
  </si>
  <si>
    <t>BLR01843250</t>
  </si>
  <si>
    <t>BLR01843250-1324</t>
  </si>
  <si>
    <t>BLR01843545</t>
  </si>
  <si>
    <t>BLR01843545-823</t>
  </si>
  <si>
    <t>AHM01144802</t>
  </si>
  <si>
    <t>AHM01144802-1957</t>
  </si>
  <si>
    <t>XAP28172827</t>
  </si>
  <si>
    <t>XAP28172827-1690</t>
  </si>
  <si>
    <t>XAP28204172</t>
  </si>
  <si>
    <t>XAP28204172-878</t>
  </si>
  <si>
    <t>XAP28334912</t>
  </si>
  <si>
    <t>XAP28334912-1536</t>
  </si>
  <si>
    <t>XAP28263856</t>
  </si>
  <si>
    <t>XAP28263856-1523</t>
  </si>
  <si>
    <t>XAP28255280</t>
  </si>
  <si>
    <t>XAP28255280-1703</t>
  </si>
  <si>
    <t>MUM01608741</t>
  </si>
  <si>
    <t>MUM01608741-1460</t>
  </si>
  <si>
    <t>MUM01608742</t>
  </si>
  <si>
    <t>MUM01608742-595</t>
  </si>
  <si>
    <t>MUM01608743</t>
  </si>
  <si>
    <t>MUM01608743-724</t>
  </si>
  <si>
    <t>MUM01608737</t>
  </si>
  <si>
    <t>MUM01608737-1920</t>
  </si>
  <si>
    <t>MUM01608738</t>
  </si>
  <si>
    <t>MUM01608738-719</t>
  </si>
  <si>
    <t>MUM01608740</t>
  </si>
  <si>
    <t>MUM01608740-212</t>
  </si>
  <si>
    <t>MUM01608745</t>
  </si>
  <si>
    <t>MUM01608745-867</t>
  </si>
  <si>
    <t>MUM01608746</t>
  </si>
  <si>
    <t>MUM01608746-1531</t>
  </si>
  <si>
    <t>PUN01256850</t>
  </si>
  <si>
    <t>PUN01256850-231</t>
  </si>
  <si>
    <t>XAP28338638</t>
  </si>
  <si>
    <t>XAP28338638-1490</t>
  </si>
  <si>
    <t>HYD01177501</t>
  </si>
  <si>
    <t>HYD01177501-808</t>
  </si>
  <si>
    <t>HYD01177500</t>
  </si>
  <si>
    <t>HYD01177500-1598</t>
  </si>
  <si>
    <t>HYD01177498</t>
  </si>
  <si>
    <t>HYD01177498-197</t>
  </si>
  <si>
    <t>HYD01174077</t>
  </si>
  <si>
    <t>HYD01174077-1233</t>
  </si>
  <si>
    <t>Z0010976091</t>
  </si>
  <si>
    <t>Z0010976091-1994</t>
  </si>
  <si>
    <t>Z0010979449</t>
  </si>
  <si>
    <t>Z0010979449-904</t>
  </si>
  <si>
    <t>Z0010871652</t>
  </si>
  <si>
    <t>Z0010871652-1539</t>
  </si>
  <si>
    <t>XAP28353222</t>
  </si>
  <si>
    <t>XAP28353222-1326</t>
  </si>
  <si>
    <t>XAP28362955</t>
  </si>
  <si>
    <t>XAP28362955-372</t>
  </si>
  <si>
    <t>BLR01924843</t>
  </si>
  <si>
    <t>BLR01924843-1464</t>
  </si>
  <si>
    <t>XAP28265127</t>
  </si>
  <si>
    <t>XAP28265127-345</t>
  </si>
  <si>
    <t>HYD01148292</t>
  </si>
  <si>
    <t>mahankali.bhasker</t>
  </si>
  <si>
    <t>HYD01148292-1978</t>
  </si>
  <si>
    <t>HYD01174030</t>
  </si>
  <si>
    <t>HYD01174030-1834</t>
  </si>
  <si>
    <t>XAP28348387</t>
  </si>
  <si>
    <t>XAP28348387-182</t>
  </si>
  <si>
    <t>BLR01943002</t>
  </si>
  <si>
    <t>BLR01943002-385</t>
  </si>
  <si>
    <t>MCH00145524</t>
  </si>
  <si>
    <t>MCH00145524-1942</t>
  </si>
  <si>
    <t>DEL00434742</t>
  </si>
  <si>
    <t>DEL00434742-930</t>
  </si>
  <si>
    <t>MUM01603967</t>
  </si>
  <si>
    <t>MUM01603967-89</t>
  </si>
  <si>
    <t>MUM01603968</t>
  </si>
  <si>
    <t>MUM01603968-1743</t>
  </si>
  <si>
    <t>XAP28338226</t>
  </si>
  <si>
    <t>XAP28338226-1027</t>
  </si>
  <si>
    <t>MUM01603987</t>
  </si>
  <si>
    <t>MUM01603987-1706</t>
  </si>
  <si>
    <t>MUM01605242</t>
  </si>
  <si>
    <t>MUM01605242-529</t>
  </si>
  <si>
    <t>MUM01609360</t>
  </si>
  <si>
    <t>MUM01609360-1925</t>
  </si>
  <si>
    <t>MUM01605244</t>
  </si>
  <si>
    <t>MUM01605244-1502</t>
  </si>
  <si>
    <t>MUM01609362</t>
  </si>
  <si>
    <t>MUM01609362-962</t>
  </si>
  <si>
    <t>MUM01603984</t>
  </si>
  <si>
    <t>MUM01603984-1694</t>
  </si>
  <si>
    <t>MUM01603985</t>
  </si>
  <si>
    <t>MUM01603985-724</t>
  </si>
  <si>
    <t>MUM01605245</t>
  </si>
  <si>
    <t>MUM01605245-1223</t>
  </si>
  <si>
    <t>MUM01603986</t>
  </si>
  <si>
    <t>MUM01603986-107</t>
  </si>
  <si>
    <t>BLR01942864</t>
  </si>
  <si>
    <t>BLR01942864-1874</t>
  </si>
  <si>
    <t>XAP27966549</t>
  </si>
  <si>
    <t>XAP27966549-1636</t>
  </si>
  <si>
    <t>XAP28372671</t>
  </si>
  <si>
    <t>XAP28372671-1155</t>
  </si>
  <si>
    <t>MUM01609344</t>
  </si>
  <si>
    <t>MUM01609344-922</t>
  </si>
  <si>
    <t>DEL00434743</t>
  </si>
  <si>
    <t>DEL00434743-1124</t>
  </si>
  <si>
    <t>XAP28320775</t>
  </si>
  <si>
    <t>XAP28320775-403</t>
  </si>
  <si>
    <t>MUM01608705</t>
  </si>
  <si>
    <t>MUM01608705-699</t>
  </si>
  <si>
    <t>XAP28334150</t>
  </si>
  <si>
    <t>XAP28334150-1965</t>
  </si>
  <si>
    <t>MUM01608706</t>
  </si>
  <si>
    <t>MUM01608706-656</t>
  </si>
  <si>
    <t>MUM01611118</t>
  </si>
  <si>
    <t>MUM01611118-1266</t>
  </si>
  <si>
    <t>XAP28076303</t>
  </si>
  <si>
    <t>XAP28076303-1228</t>
  </si>
  <si>
    <t>BLR01943011</t>
  </si>
  <si>
    <t>BLR01943011-511</t>
  </si>
  <si>
    <t>MUM01611116</t>
  </si>
  <si>
    <t>MUM01611116-1360</t>
  </si>
  <si>
    <t>MUM01605246</t>
  </si>
  <si>
    <t>MUM01605246-1395</t>
  </si>
  <si>
    <t>MUM01611117</t>
  </si>
  <si>
    <t>MUM01611117-1404</t>
  </si>
  <si>
    <t>MUM01611114</t>
  </si>
  <si>
    <t>MUM01611114-1646</t>
  </si>
  <si>
    <t>MUM01611115</t>
  </si>
  <si>
    <t>MUM01611115-1486</t>
  </si>
  <si>
    <t>MUM01608702</t>
  </si>
  <si>
    <t>MUM01608702-736</t>
  </si>
  <si>
    <t>MUM01608703</t>
  </si>
  <si>
    <t>MUM01608703-520</t>
  </si>
  <si>
    <t>MUM01608704</t>
  </si>
  <si>
    <t>MUM01608704-1780</t>
  </si>
  <si>
    <t>XAP27945726</t>
  </si>
  <si>
    <t>XAP27945726-783</t>
  </si>
  <si>
    <t>MUM01603983</t>
  </si>
  <si>
    <t>MUM01603983-1948</t>
  </si>
  <si>
    <t>MUM01609359</t>
  </si>
  <si>
    <t>MUM01609359-93</t>
  </si>
  <si>
    <t>MUM01605243</t>
  </si>
  <si>
    <t>MUM01605243-209</t>
  </si>
  <si>
    <t>MUM01609361</t>
  </si>
  <si>
    <t>MUM01609361-1363</t>
  </si>
  <si>
    <t>MUM01603982</t>
  </si>
  <si>
    <t>MUM01603982-1348</t>
  </si>
  <si>
    <t>XAP28377304</t>
  </si>
  <si>
    <t>XAP28377304-693</t>
  </si>
  <si>
    <t>XAP28353037</t>
  </si>
  <si>
    <t>XAP28353037-1350</t>
  </si>
  <si>
    <t>AHM01144798</t>
  </si>
  <si>
    <t>AHM01144798-622</t>
  </si>
  <si>
    <t>XAP28339695</t>
  </si>
  <si>
    <t>XAP28339695-795</t>
  </si>
  <si>
    <t>HYD01177508</t>
  </si>
  <si>
    <t>HYD01177508-1971</t>
  </si>
  <si>
    <t>BLR01842421</t>
  </si>
  <si>
    <t>BLR01842421-1943</t>
  </si>
  <si>
    <t>BLR01842555</t>
  </si>
  <si>
    <t>BLR01842555-186</t>
  </si>
  <si>
    <t>PUN01294249</t>
  </si>
  <si>
    <t>PUN01294249-323</t>
  </si>
  <si>
    <t>BLR01942550</t>
  </si>
  <si>
    <t>BLR01942550-818</t>
  </si>
  <si>
    <t>XAP28304944</t>
  </si>
  <si>
    <t>XAP28304944-72</t>
  </si>
  <si>
    <t>MUM01608736</t>
  </si>
  <si>
    <t>MUM01608736-319</t>
  </si>
  <si>
    <t>XAP28252318</t>
  </si>
  <si>
    <t>XAP28252318-1608</t>
  </si>
  <si>
    <t>MUM01603920</t>
  </si>
  <si>
    <t>MUM01603920-1282</t>
  </si>
  <si>
    <t>MUM01603922</t>
  </si>
  <si>
    <t>MUM01603922-782</t>
  </si>
  <si>
    <t>MUM01603923</t>
  </si>
  <si>
    <t>MUM01603923-1836</t>
  </si>
  <si>
    <t>MUM01603924</t>
  </si>
  <si>
    <t>MUM01603924-1081</t>
  </si>
  <si>
    <t>MUM01599870</t>
  </si>
  <si>
    <t>MUM01599870-381</t>
  </si>
  <si>
    <t>MUM01599871</t>
  </si>
  <si>
    <t>MUM01599871-559</t>
  </si>
  <si>
    <t>MUM01599872</t>
  </si>
  <si>
    <t>MUM01599872-973</t>
  </si>
  <si>
    <t>MUM01599873</t>
  </si>
  <si>
    <t>MUM01599873-1994</t>
  </si>
  <si>
    <t>MUM01599874</t>
  </si>
  <si>
    <t>MUM01599874-1066</t>
  </si>
  <si>
    <t>MUM01608747</t>
  </si>
  <si>
    <t>MUM01608747-645</t>
  </si>
  <si>
    <t>MUM01597704</t>
  </si>
  <si>
    <t>MUM01597704-1324</t>
  </si>
  <si>
    <t>XAP28341032</t>
  </si>
  <si>
    <t>XAP28341032-1373</t>
  </si>
  <si>
    <t>XAP28321866</t>
  </si>
  <si>
    <t>XAP28321866-1852</t>
  </si>
  <si>
    <t>BLR01843373</t>
  </si>
  <si>
    <t>BLR01843373-620</t>
  </si>
  <si>
    <t>BLR01843547</t>
  </si>
  <si>
    <t>BLR01843547-1054</t>
  </si>
  <si>
    <t>BLR01942138</t>
  </si>
  <si>
    <t>BLR01942138-1394</t>
  </si>
  <si>
    <t>XAP28347583</t>
  </si>
  <si>
    <t>XAP28347583-538</t>
  </si>
  <si>
    <t>BLR01828728</t>
  </si>
  <si>
    <t>BLR01828728-389</t>
  </si>
  <si>
    <t>BLR01925724</t>
  </si>
  <si>
    <t>BLR01925724-191</t>
  </si>
  <si>
    <t>PUN01256871</t>
  </si>
  <si>
    <t>PUN01256871-1059</t>
  </si>
  <si>
    <t>MUM01608690</t>
  </si>
  <si>
    <t>MUM01608690-1084</t>
  </si>
  <si>
    <t>BLR01925855</t>
  </si>
  <si>
    <t>BLR01925855-1343</t>
  </si>
  <si>
    <t>XAP28397049</t>
  </si>
  <si>
    <t>XAP28397049-1196</t>
  </si>
  <si>
    <t>Z0010951567</t>
  </si>
  <si>
    <t>Z0010951567-1410</t>
  </si>
  <si>
    <t>Z0010951804</t>
  </si>
  <si>
    <t>Z0010951804-820</t>
  </si>
  <si>
    <t>Z0010951694</t>
  </si>
  <si>
    <t>Z0010951694-1660</t>
  </si>
  <si>
    <t>BLR01843378</t>
  </si>
  <si>
    <t>BLR01843378-1257</t>
  </si>
  <si>
    <t>Z0009654274</t>
  </si>
  <si>
    <t>Z0009654274-796</t>
  </si>
  <si>
    <t>Z0009654235</t>
  </si>
  <si>
    <t>Z0009654235-1697</t>
  </si>
  <si>
    <t>Z0009654160</t>
  </si>
  <si>
    <t>Z0009654160-1777</t>
  </si>
  <si>
    <t>Z0010986788</t>
  </si>
  <si>
    <t>Z0010986788-142</t>
  </si>
  <si>
    <t>Z0010199142</t>
  </si>
  <si>
    <t>Z0010199142-1053</t>
  </si>
  <si>
    <t>Z0010986732</t>
  </si>
  <si>
    <t>Z0010986732-1322</t>
  </si>
  <si>
    <t>Z0010192350</t>
  </si>
  <si>
    <t>Z0010192350-173</t>
  </si>
  <si>
    <t>XAP28329166</t>
  </si>
  <si>
    <t>XAP28329166-1006</t>
  </si>
  <si>
    <t>MUM01603973</t>
  </si>
  <si>
    <t>MUM01603973-660</t>
  </si>
  <si>
    <t>MUM01603974</t>
  </si>
  <si>
    <t>MUM01603974-1693</t>
  </si>
  <si>
    <t>BLR01843126</t>
  </si>
  <si>
    <t>BLR01843126-1335</t>
  </si>
  <si>
    <t>AHM01146091</t>
  </si>
  <si>
    <t>AHM01146091-151</t>
  </si>
  <si>
    <t>PUN01256845</t>
  </si>
  <si>
    <t>PUN01256845-993</t>
  </si>
  <si>
    <t>XAP28344240</t>
  </si>
  <si>
    <t>XAP28344240-1571</t>
  </si>
  <si>
    <t>XAP28378332</t>
  </si>
  <si>
    <t>XAP28378332-661</t>
  </si>
  <si>
    <t>XAP28281216</t>
  </si>
  <si>
    <t>XAP28281216-1334</t>
  </si>
  <si>
    <t>BLR01943001</t>
  </si>
  <si>
    <t>BLR01943001-551</t>
  </si>
  <si>
    <t>BLR01843114</t>
  </si>
  <si>
    <t>BLR01843114-353</t>
  </si>
  <si>
    <t>XAP28260106</t>
  </si>
  <si>
    <t>XAP28260106-833</t>
  </si>
  <si>
    <t>BLR01842262</t>
  </si>
  <si>
    <t>BLR01842262-1406</t>
  </si>
  <si>
    <t>BLR01842554</t>
  </si>
  <si>
    <t>BLR01842554-1260</t>
  </si>
  <si>
    <t>XAP28220335</t>
  </si>
  <si>
    <t>XAP28220335-1793</t>
  </si>
  <si>
    <t>BLR01843374</t>
  </si>
  <si>
    <t>BLR01843374-1929</t>
  </si>
  <si>
    <t>BLR01843375</t>
  </si>
  <si>
    <t>BLR01843375-821</t>
  </si>
  <si>
    <t>XAP28336211</t>
  </si>
  <si>
    <t>XAP28336211-1409</t>
  </si>
  <si>
    <t>BLR01842710</t>
  </si>
  <si>
    <t>BLR01842710-1009</t>
  </si>
  <si>
    <t>XAP28348306</t>
  </si>
  <si>
    <t>XAP28348306-1533</t>
  </si>
  <si>
    <t>BLR01843010</t>
  </si>
  <si>
    <t>BLR01843010-746</t>
  </si>
  <si>
    <t>XAP28305496</t>
  </si>
  <si>
    <t>XAP28305496-1327</t>
  </si>
  <si>
    <t>BLR01842754</t>
  </si>
  <si>
    <t>BLR01842754-116</t>
  </si>
  <si>
    <t>BLR01947420</t>
  </si>
  <si>
    <t>BLR01947420-904</t>
  </si>
  <si>
    <t>MUM01611120</t>
  </si>
  <si>
    <t>MUM01611120-1190</t>
  </si>
  <si>
    <t>BLR01842426</t>
  </si>
  <si>
    <t>BLR01842426-1754</t>
  </si>
  <si>
    <t>BLR01842430</t>
  </si>
  <si>
    <t>BLR01842430-1647</t>
  </si>
  <si>
    <t>BLR01842423</t>
  </si>
  <si>
    <t>BLR01842423-1815</t>
  </si>
  <si>
    <t>BLR01842424</t>
  </si>
  <si>
    <t>BLR01842424-295</t>
  </si>
  <si>
    <t>MCH00145536</t>
  </si>
  <si>
    <t>MCH00145536-621</t>
  </si>
  <si>
    <t>Z0009051763</t>
  </si>
  <si>
    <t>Z0009051763-1684</t>
  </si>
  <si>
    <t>AHM01144773</t>
  </si>
  <si>
    <t>AHM01144773-1423</t>
  </si>
  <si>
    <t>MUM01597674</t>
  </si>
  <si>
    <t>MUM01597674-1884</t>
  </si>
  <si>
    <t>BLR01842694</t>
  </si>
  <si>
    <t>BLR01842694-755</t>
  </si>
  <si>
    <t>BLR01843546</t>
  </si>
  <si>
    <t>BLR01843546-1710</t>
  </si>
  <si>
    <t>BLR01842591</t>
  </si>
  <si>
    <t>BLR01842591-1857</t>
  </si>
  <si>
    <t>BLR01842728</t>
  </si>
  <si>
    <t>BLR01842728-1668</t>
  </si>
  <si>
    <t>XAP28317901</t>
  </si>
  <si>
    <t>XAP28317901-509</t>
  </si>
  <si>
    <t>BLR01842570</t>
  </si>
  <si>
    <t>BLR01842570-827</t>
  </si>
  <si>
    <t>BLR01842569</t>
  </si>
  <si>
    <t>BLR01842569-1938</t>
  </si>
  <si>
    <t>XAP28327519</t>
  </si>
  <si>
    <t>XAP28327519-1306</t>
  </si>
  <si>
    <t>XAP28286296</t>
  </si>
  <si>
    <t>XAP28286296-1908</t>
  </si>
  <si>
    <t>PUN01294248</t>
  </si>
  <si>
    <t>PUN01294248-850</t>
  </si>
  <si>
    <t>MUM01606549</t>
  </si>
  <si>
    <t>MUM01606549-845</t>
  </si>
  <si>
    <t>BLR01942548</t>
  </si>
  <si>
    <t>BLR01942548-467</t>
  </si>
  <si>
    <t>DEL01158566</t>
  </si>
  <si>
    <t>DEL01158566-1595</t>
  </si>
  <si>
    <t>CHE01215137</t>
  </si>
  <si>
    <t>CHE01215137-399</t>
  </si>
  <si>
    <t>AHM01144801</t>
  </si>
  <si>
    <t>AHM01144801-1262</t>
  </si>
  <si>
    <t>XAP28347837</t>
  </si>
  <si>
    <t>XAP28347837-91</t>
  </si>
  <si>
    <t>BLR01842713</t>
  </si>
  <si>
    <t>BLR01842713-1705</t>
  </si>
  <si>
    <t>Z0010997289</t>
  </si>
  <si>
    <t>Z0010997289-468</t>
  </si>
  <si>
    <t>Z0010554373</t>
  </si>
  <si>
    <t>Z0010554373-1441</t>
  </si>
  <si>
    <t>Z0010220034</t>
  </si>
  <si>
    <t>Z0010220034-1714</t>
  </si>
  <si>
    <t>Z0010995704</t>
  </si>
  <si>
    <t>Z0010995704-454</t>
  </si>
  <si>
    <t>XAP28291904</t>
  </si>
  <si>
    <t>XAP28291904-478</t>
  </si>
  <si>
    <t>BLR01842738</t>
  </si>
  <si>
    <t>BLR01842738-1910</t>
  </si>
  <si>
    <t>BLR01842739</t>
  </si>
  <si>
    <t>BLR01842739-1438</t>
  </si>
  <si>
    <t>DEL01195700</t>
  </si>
  <si>
    <t>DEL01195700-293</t>
  </si>
  <si>
    <t>DEL01195702</t>
  </si>
  <si>
    <t>DEL01195702-1765</t>
  </si>
  <si>
    <t>DEL01195701</t>
  </si>
  <si>
    <t>DEL01195701-1969</t>
  </si>
  <si>
    <t>AHM01144806</t>
  </si>
  <si>
    <t>AHM01144806-696</t>
  </si>
  <si>
    <t>MUM01606552</t>
  </si>
  <si>
    <t>MUM01606552-1445</t>
  </si>
  <si>
    <t>XAP28361122</t>
  </si>
  <si>
    <t>XAP28361122-1577</t>
  </si>
  <si>
    <t>MUM01608707</t>
  </si>
  <si>
    <t>MUM01608707-636</t>
  </si>
  <si>
    <t>XAP28315903</t>
  </si>
  <si>
    <t>XAP28315903-471</t>
  </si>
  <si>
    <t>BLR01840091</t>
  </si>
  <si>
    <t>BLR01840091-375</t>
  </si>
  <si>
    <t>BLR01840090</t>
  </si>
  <si>
    <t>BLR01840090-676</t>
  </si>
  <si>
    <t>AHM01144780</t>
  </si>
  <si>
    <t>AHM01144780-1157</t>
  </si>
  <si>
    <t>COM01110705</t>
  </si>
  <si>
    <t>COM01110705-784</t>
  </si>
  <si>
    <t>MUM01597707</t>
  </si>
  <si>
    <t>MUM01597707-371</t>
  </si>
  <si>
    <t>MUM01597708</t>
  </si>
  <si>
    <t>MUM01597708-1688</t>
  </si>
  <si>
    <t>MUM01605234</t>
  </si>
  <si>
    <t>MUM01605234-1992</t>
  </si>
  <si>
    <t>BLR01842991</t>
  </si>
  <si>
    <t>BLR01842991-1539</t>
  </si>
  <si>
    <t>BLR01843148</t>
  </si>
  <si>
    <t>BLR01843148-1074</t>
  </si>
  <si>
    <t>MCH000002666</t>
  </si>
  <si>
    <t>MCH000002666-1137</t>
  </si>
  <si>
    <t>MCH00145539</t>
  </si>
  <si>
    <t>MCH00145539-818</t>
  </si>
  <si>
    <t>XAP28315797</t>
  </si>
  <si>
    <t>XAP28315797-1715</t>
  </si>
  <si>
    <t>MUM01609357</t>
  </si>
  <si>
    <t>MUM01609357-1288</t>
  </si>
  <si>
    <t>MUM01603990</t>
  </si>
  <si>
    <t>MUM01603990-1881</t>
  </si>
  <si>
    <t>MUM01599832</t>
  </si>
  <si>
    <t>MUM01599832-1177</t>
  </si>
  <si>
    <t>AHM01128612</t>
  </si>
  <si>
    <t>AHM01128612-1621</t>
  </si>
  <si>
    <t>AHM01146092</t>
  </si>
  <si>
    <t>AHM01146092-509</t>
  </si>
  <si>
    <t>XAP28334998</t>
  </si>
  <si>
    <t>XAP28334998-471</t>
  </si>
  <si>
    <t>BLR01942493</t>
  </si>
  <si>
    <t>BLR01942493-620</t>
  </si>
  <si>
    <t>XAP28362544</t>
  </si>
  <si>
    <t>XAP28362544-499</t>
  </si>
  <si>
    <t>MUM01609378</t>
  </si>
  <si>
    <t>MUM01609378-682</t>
  </si>
  <si>
    <t>XAP28337775</t>
  </si>
  <si>
    <t>XAP28337775-1863</t>
  </si>
  <si>
    <t>MUM01603964</t>
  </si>
  <si>
    <t>MUM01603964-519</t>
  </si>
  <si>
    <t>PUN01257049</t>
  </si>
  <si>
    <t>PUN01257049-1746</t>
  </si>
  <si>
    <t>DEL01158550</t>
  </si>
  <si>
    <t>DEL01158550-1215</t>
  </si>
  <si>
    <t>MUM01611161</t>
  </si>
  <si>
    <t>MUM01611161-668</t>
  </si>
  <si>
    <t>BLR01842719</t>
  </si>
  <si>
    <t>BLR01842719-1340</t>
  </si>
  <si>
    <t>BLR01843009</t>
  </si>
  <si>
    <t>BLR01843009-1987</t>
  </si>
  <si>
    <t>HYD00147268</t>
  </si>
  <si>
    <t>sendil.v</t>
  </si>
  <si>
    <t>HYD00147268-1993</t>
  </si>
  <si>
    <t>PUN01294255</t>
  </si>
  <si>
    <t>PUN01294255-446</t>
  </si>
  <si>
    <t>BLR01842264</t>
  </si>
  <si>
    <t>BLR01842264-440</t>
  </si>
  <si>
    <t>CHE01215158</t>
  </si>
  <si>
    <t>CHE01215158-1587</t>
  </si>
  <si>
    <t>Z0010986930</t>
  </si>
  <si>
    <t>Z0010986930-87</t>
  </si>
  <si>
    <t>XAP28354672</t>
  </si>
  <si>
    <t>XAP28354672-1410</t>
  </si>
  <si>
    <t>XAP28344882</t>
  </si>
  <si>
    <t>XAP28344882-411</t>
  </si>
  <si>
    <t>XAP28354468</t>
  </si>
  <si>
    <t>XAP28354468-777</t>
  </si>
  <si>
    <t>XAP28309070</t>
  </si>
  <si>
    <t>XAP28309070-122</t>
  </si>
  <si>
    <t>XAP28355074</t>
  </si>
  <si>
    <t>XAP28355074-701</t>
  </si>
  <si>
    <t>AHM01144683</t>
  </si>
  <si>
    <t>AHM01144683-1177</t>
  </si>
  <si>
    <t>AHM01144682</t>
  </si>
  <si>
    <t>AHM01144682-1283</t>
  </si>
  <si>
    <t>BLR01843168</t>
  </si>
  <si>
    <t>BLR01843168-1049</t>
  </si>
  <si>
    <t>BLR01840085</t>
  </si>
  <si>
    <t>BLR01840085-152</t>
  </si>
  <si>
    <t>Z0010758150</t>
  </si>
  <si>
    <t>Z0010758150-1743</t>
  </si>
  <si>
    <t>MCH00103607</t>
  </si>
  <si>
    <t>MCH00103607-310</t>
  </si>
  <si>
    <t>BLR01843380</t>
  </si>
  <si>
    <t>BLR01843380-171</t>
  </si>
  <si>
    <t>MUM01608735</t>
  </si>
  <si>
    <t>amol.gate</t>
  </si>
  <si>
    <t>MUM01608735-1033</t>
  </si>
  <si>
    <t>BLR01842727</t>
  </si>
  <si>
    <t>BLR01842727-562</t>
  </si>
  <si>
    <t>Z0010877575</t>
  </si>
  <si>
    <t>Z0010877575-889</t>
  </si>
  <si>
    <t>Z0010933723</t>
  </si>
  <si>
    <t>Z0010933723-1213</t>
  </si>
  <si>
    <t>Z0010993938</t>
  </si>
  <si>
    <t>Z0010993938-211</t>
  </si>
  <si>
    <t>Z0010877511</t>
  </si>
  <si>
    <t>Z0010877511-786</t>
  </si>
  <si>
    <t>Z0010939316</t>
  </si>
  <si>
    <t>Z0010939316-1027</t>
  </si>
  <si>
    <t>Z0010905034</t>
  </si>
  <si>
    <t>Z0010905034-241</t>
  </si>
  <si>
    <t>COM01110686</t>
  </si>
  <si>
    <t>COM01110686-675</t>
  </si>
  <si>
    <t>MUM01611164</t>
  </si>
  <si>
    <t>MUM01611164-299</t>
  </si>
  <si>
    <t>MCH00145519</t>
  </si>
  <si>
    <t>MCH00145519-133</t>
  </si>
  <si>
    <t>MCH00145521</t>
  </si>
  <si>
    <t>MCH00145521-733</t>
  </si>
  <si>
    <t>MCH00145523</t>
  </si>
  <si>
    <t>MCH00145523-802</t>
  </si>
  <si>
    <t>AHM01144778</t>
  </si>
  <si>
    <t>AHM01144778-522</t>
  </si>
  <si>
    <t>MUM01599857</t>
  </si>
  <si>
    <t>MUM01599857-1288</t>
  </si>
  <si>
    <t>MUM01599858</t>
  </si>
  <si>
    <t>MUM01599858-913</t>
  </si>
  <si>
    <t>BLR01942136</t>
  </si>
  <si>
    <t>BLR01942136-303</t>
  </si>
  <si>
    <t>BLR01925451</t>
  </si>
  <si>
    <t>BLR01925451-220</t>
  </si>
  <si>
    <t>XAP28371752</t>
  </si>
  <si>
    <t>XAP28371752-1331</t>
  </si>
  <si>
    <t>XAP28355631</t>
  </si>
  <si>
    <t>XAP28355631-174</t>
  </si>
  <si>
    <t>Z0010879802</t>
  </si>
  <si>
    <t>Z0010879802-119</t>
  </si>
  <si>
    <t>MUM01603992</t>
  </si>
  <si>
    <t>MUM01603992-1147</t>
  </si>
  <si>
    <t>BAR00010298</t>
  </si>
  <si>
    <t>BAR00010298-1681</t>
  </si>
  <si>
    <t>AHM01144777</t>
  </si>
  <si>
    <t>AHM01144777-1438</t>
  </si>
  <si>
    <t>PUN01257050</t>
  </si>
  <si>
    <t>PUN01257050-1762</t>
  </si>
  <si>
    <t>XAP28352579</t>
  </si>
  <si>
    <t>XAP28352579-1075</t>
  </si>
  <si>
    <t>XAP28350353</t>
  </si>
  <si>
    <t>XAP28350353-1951</t>
  </si>
  <si>
    <t>XAP28359266</t>
  </si>
  <si>
    <t>XAP28359266-509</t>
  </si>
  <si>
    <t>XAP27976563</t>
  </si>
  <si>
    <t>XAP27976563-608</t>
  </si>
  <si>
    <t>AHM01144779</t>
  </si>
  <si>
    <t>AHM01144779-337</t>
  </si>
  <si>
    <t>AHM01144774</t>
  </si>
  <si>
    <t>AHM01144774-514</t>
  </si>
  <si>
    <t>AHM01144800</t>
  </si>
  <si>
    <t>AHM01144800-282</t>
  </si>
  <si>
    <t>BLR01843229</t>
  </si>
  <si>
    <t>BLR01843229-617</t>
  </si>
  <si>
    <t>MCH00103609</t>
  </si>
  <si>
    <t>MCH00103609-1633</t>
  </si>
  <si>
    <t>MCH00103610</t>
  </si>
  <si>
    <t>MCH00103610-726</t>
  </si>
  <si>
    <t>MCH00103606</t>
  </si>
  <si>
    <t>MCH00103606-1060</t>
  </si>
  <si>
    <t>PUN01256859</t>
  </si>
  <si>
    <t>PUN01256859-1620</t>
  </si>
  <si>
    <t>DEL01195710</t>
  </si>
  <si>
    <t>DEL01195710-1303</t>
  </si>
  <si>
    <t>DEL01186198</t>
  </si>
  <si>
    <t>minhajkmd</t>
  </si>
  <si>
    <t>DEL01186198-1109</t>
  </si>
  <si>
    <t>MCH00145522</t>
  </si>
  <si>
    <t>MCH00145522-1191</t>
  </si>
  <si>
    <t>BAR00010300</t>
  </si>
  <si>
    <t>BAR00010300-368</t>
  </si>
  <si>
    <t>XAP28155865</t>
  </si>
  <si>
    <t>XAP28155865-267</t>
  </si>
  <si>
    <t>BLR01843219</t>
  </si>
  <si>
    <t>BLR01843219-1218</t>
  </si>
  <si>
    <t>BLR01842519</t>
  </si>
  <si>
    <t>BLR01842519-345</t>
  </si>
  <si>
    <t>BLR01842525</t>
  </si>
  <si>
    <t>BLR01842525-1279</t>
  </si>
  <si>
    <t>MCH000093746</t>
  </si>
  <si>
    <t>MCH000093746-202</t>
  </si>
  <si>
    <t>DEL01186200</t>
  </si>
  <si>
    <t>DEL01186200-550</t>
  </si>
  <si>
    <t>DEL01158553</t>
  </si>
  <si>
    <t>DEL01158553-220</t>
  </si>
  <si>
    <t>MCH00112541</t>
  </si>
  <si>
    <t>MCH00112541-255</t>
  </si>
  <si>
    <t>MCH00112539</t>
  </si>
  <si>
    <t>MCH00112539-141</t>
  </si>
  <si>
    <t>MCH00112540</t>
  </si>
  <si>
    <t>MCH00112540-1118</t>
  </si>
  <si>
    <t>XAP28308336</t>
  </si>
  <si>
    <t>XAP28308336-1492</t>
  </si>
  <si>
    <t>BLR01842412</t>
  </si>
  <si>
    <t>BLR01842412-85</t>
  </si>
  <si>
    <t>BLR01843173</t>
  </si>
  <si>
    <t>BLR01843173-431</t>
  </si>
  <si>
    <t>XAP28233280</t>
  </si>
  <si>
    <t>XAP28233280-1777</t>
  </si>
  <si>
    <t>XAP28370506</t>
  </si>
  <si>
    <t>XAP28370506-534</t>
  </si>
  <si>
    <t>MCH00134826</t>
  </si>
  <si>
    <t>MCH00134826-1725</t>
  </si>
  <si>
    <t>MCH00134827</t>
  </si>
  <si>
    <t>MCH00134827-609</t>
  </si>
  <si>
    <t>XAP28345529</t>
  </si>
  <si>
    <t>XAP28345529-348</t>
  </si>
  <si>
    <t>AHM01144652</t>
  </si>
  <si>
    <t>AHM01144652-1490</t>
  </si>
  <si>
    <t>AHM01144735</t>
  </si>
  <si>
    <t>AHM01144735-1346</t>
  </si>
  <si>
    <t>MUM01606585</t>
  </si>
  <si>
    <t>MUM01606585-1036</t>
  </si>
  <si>
    <t>XAP28369713</t>
  </si>
  <si>
    <t>XAP28369713-1850</t>
  </si>
  <si>
    <t>XAP28364440</t>
  </si>
  <si>
    <t>XAP28364440-1781</t>
  </si>
  <si>
    <t>XAP28320818</t>
  </si>
  <si>
    <t>XAP28320818-121</t>
  </si>
  <si>
    <t>BLR01843154</t>
  </si>
  <si>
    <t>BLR01843154-141</t>
  </si>
  <si>
    <t>MCH000002671</t>
  </si>
  <si>
    <t>MCH000002671-684</t>
  </si>
  <si>
    <t>MCH000002672</t>
  </si>
  <si>
    <t>MCH000002672-713</t>
  </si>
  <si>
    <t>MCH000032219</t>
  </si>
  <si>
    <t>MCH000032219-1206</t>
  </si>
  <si>
    <t>XAP28336687</t>
  </si>
  <si>
    <t>XAP28336687-1504</t>
  </si>
  <si>
    <t>MCH000032220</t>
  </si>
  <si>
    <t>MCH000032220-1611</t>
  </si>
  <si>
    <t>XAP28286472</t>
  </si>
  <si>
    <t>XAP28286472-1508</t>
  </si>
  <si>
    <t>XAP28331893</t>
  </si>
  <si>
    <t>XAP28331893-118</t>
  </si>
  <si>
    <t>PUN01256847</t>
  </si>
  <si>
    <t>PUN01256847-150</t>
  </si>
  <si>
    <t>DEL01158545</t>
  </si>
  <si>
    <t>DEL01158545-625</t>
  </si>
  <si>
    <t>AHM01146095</t>
  </si>
  <si>
    <t>AHM01146095-154</t>
  </si>
  <si>
    <t>XAP28356839</t>
  </si>
  <si>
    <t>XAP28356839-552</t>
  </si>
  <si>
    <t>MUM01597679</t>
  </si>
  <si>
    <t>MUM01597679-1489</t>
  </si>
  <si>
    <t>XAP28340373</t>
  </si>
  <si>
    <t>XAP28340373-307</t>
  </si>
  <si>
    <t>XAP28346471</t>
  </si>
  <si>
    <t>XAP28346471-216</t>
  </si>
  <si>
    <t>XAP28349588</t>
  </si>
  <si>
    <t>XAP28349588-1417</t>
  </si>
  <si>
    <t>XAP28389965</t>
  </si>
  <si>
    <t>XAP28389965-1120</t>
  </si>
  <si>
    <t>XAP28195680</t>
  </si>
  <si>
    <t>XAP28195680-1831</t>
  </si>
  <si>
    <t>MCH000002670</t>
  </si>
  <si>
    <t>MCH000002670-942</t>
  </si>
  <si>
    <t>XAP28312720</t>
  </si>
  <si>
    <t>XAP28312720-1168</t>
  </si>
  <si>
    <t>BLR01843339</t>
  </si>
  <si>
    <t>BLR01843339-167</t>
  </si>
  <si>
    <t>MCH000002669</t>
  </si>
  <si>
    <t>MCH000002669-204</t>
  </si>
  <si>
    <t>XAP28290701</t>
  </si>
  <si>
    <t>XAP28290701-360</t>
  </si>
  <si>
    <t>XAP28261374</t>
  </si>
  <si>
    <t>XAP28261374-1916</t>
  </si>
  <si>
    <t>BLR01843225</t>
  </si>
  <si>
    <t>BLR01843225-311</t>
  </si>
  <si>
    <t>MCH000093749</t>
  </si>
  <si>
    <t>MCH000093749-1781</t>
  </si>
  <si>
    <t>HYD00147270</t>
  </si>
  <si>
    <t>HYD00147270-1248</t>
  </si>
  <si>
    <t>HYD01178708</t>
  </si>
  <si>
    <t>HYD01178708-1820</t>
  </si>
  <si>
    <t>HYD00147271</t>
  </si>
  <si>
    <t>HYD00147271-1832</t>
  </si>
  <si>
    <t>MUM01605217</t>
  </si>
  <si>
    <t>MUM01605217-1139</t>
  </si>
  <si>
    <t>DEL01158554</t>
  </si>
  <si>
    <t>DEL01158554-1921</t>
  </si>
  <si>
    <t>BLR01842415</t>
  </si>
  <si>
    <t>BLR01842415-1257</t>
  </si>
  <si>
    <t>XAP28388987</t>
  </si>
  <si>
    <t>XAP28388987-384</t>
  </si>
  <si>
    <t>Z0010901400</t>
  </si>
  <si>
    <t>Z0010901400-1060</t>
  </si>
  <si>
    <t>MUM01597680</t>
  </si>
  <si>
    <t>MUM01597680-458</t>
  </si>
  <si>
    <t>BLR01843200</t>
  </si>
  <si>
    <t>BLR01843200-1161</t>
  </si>
  <si>
    <t>XAP28337399</t>
  </si>
  <si>
    <t>XAP28337399-1167</t>
  </si>
  <si>
    <t>BLR01843237</t>
  </si>
  <si>
    <t>BLR01843237-289</t>
  </si>
  <si>
    <t>BLR01843235</t>
  </si>
  <si>
    <t>BLR01843235-925</t>
  </si>
  <si>
    <t>XAP28352418</t>
  </si>
  <si>
    <t>XAP28352418-1057</t>
  </si>
  <si>
    <t>XAP28278862</t>
  </si>
  <si>
    <t>XAP28278862-377</t>
  </si>
  <si>
    <t>XAP28246161</t>
  </si>
  <si>
    <t>XAP28246161-255</t>
  </si>
  <si>
    <t>XAP28340588</t>
  </si>
  <si>
    <t>XAP28340588-1018</t>
  </si>
  <si>
    <t>BLR01842730</t>
  </si>
  <si>
    <t>BLR01842730-1668</t>
  </si>
  <si>
    <t>XAP28358155</t>
  </si>
  <si>
    <t>XAP28358155-864</t>
  </si>
  <si>
    <t>XAP28357225</t>
  </si>
  <si>
    <t>XAP28357225-1407</t>
  </si>
  <si>
    <t>XAP28288217</t>
  </si>
  <si>
    <t>XAP28288217-1972</t>
  </si>
  <si>
    <t>XAP28358674</t>
  </si>
  <si>
    <t>XAP28358674-1289</t>
  </si>
  <si>
    <t>BLR01843124</t>
  </si>
  <si>
    <t>BLR01843124-1177</t>
  </si>
  <si>
    <t>XAP28286570</t>
  </si>
  <si>
    <t>XAP28286570-500</t>
  </si>
  <si>
    <t>XAP28319748</t>
  </si>
  <si>
    <t>XAP28319748-1702</t>
  </si>
  <si>
    <t>BLR01949158</t>
  </si>
  <si>
    <t>BLR01949158-1035</t>
  </si>
  <si>
    <t>XAP28354501</t>
  </si>
  <si>
    <t>XAP28354501-221</t>
  </si>
  <si>
    <t>BLR01955706</t>
  </si>
  <si>
    <t>BLR01955706-1446</t>
  </si>
  <si>
    <t>XAP28337162</t>
  </si>
  <si>
    <t>XAP28337162-301</t>
  </si>
  <si>
    <t>BLR01925722</t>
  </si>
  <si>
    <t>BLR01925722-1851</t>
  </si>
  <si>
    <t>XAP28294058</t>
  </si>
  <si>
    <t>XAP28294058-1142</t>
  </si>
  <si>
    <t>PUN01292626</t>
  </si>
  <si>
    <t>PUN01292626-1000</t>
  </si>
  <si>
    <t>XAP28350581</t>
  </si>
  <si>
    <t>XAP28350581-966</t>
  </si>
  <si>
    <t>XAP28246213</t>
  </si>
  <si>
    <t>XAP28246213-547</t>
  </si>
  <si>
    <t>BLR01842705</t>
  </si>
  <si>
    <t>BLR01842705-684</t>
  </si>
  <si>
    <t>MUM01611160</t>
  </si>
  <si>
    <t>MUM01611160-1721</t>
  </si>
  <si>
    <t>XAP28228114</t>
  </si>
  <si>
    <t>XAP28228114-960</t>
  </si>
  <si>
    <t>MUM01606551</t>
  </si>
  <si>
    <t>MUM01606551-447</t>
  </si>
  <si>
    <t>CHE01214717</t>
  </si>
  <si>
    <t>CHE01214717-687</t>
  </si>
  <si>
    <t>MCH000093739</t>
  </si>
  <si>
    <t>MCH000093739-557</t>
  </si>
  <si>
    <t>XAP28380216</t>
  </si>
  <si>
    <t>XAP28380216-1788</t>
  </si>
  <si>
    <t>MUM01605218</t>
  </si>
  <si>
    <t>MUM01605218-529</t>
  </si>
  <si>
    <t>XAP28389249</t>
  </si>
  <si>
    <t>XAP28389249-1326</t>
  </si>
  <si>
    <t>BLR01924473</t>
  </si>
  <si>
    <t>BLR01924473-1836</t>
  </si>
  <si>
    <t>MUM01605216</t>
  </si>
  <si>
    <t>MUM01605216-988</t>
  </si>
  <si>
    <t>MUM01603991</t>
  </si>
  <si>
    <t>MUM01603991-1486</t>
  </si>
  <si>
    <t>XAP28362391</t>
  </si>
  <si>
    <t>XAP28362391-773</t>
  </si>
  <si>
    <t>XAP28343061</t>
  </si>
  <si>
    <t>XAP28343061-1985</t>
  </si>
  <si>
    <t>MUM01605215</t>
  </si>
  <si>
    <t>MUM01605215-1234</t>
  </si>
  <si>
    <t>BLR01842431</t>
  </si>
  <si>
    <t>BLR01842431-397</t>
  </si>
  <si>
    <t>MUM01597681</t>
  </si>
  <si>
    <t>MUM01597681-123</t>
  </si>
  <si>
    <t>MUM01605219</t>
  </si>
  <si>
    <t>MUM01605219-1289</t>
  </si>
  <si>
    <t>MCH000002658</t>
  </si>
  <si>
    <t>MCH000002658-1081</t>
  </si>
  <si>
    <t>BLR01842579</t>
  </si>
  <si>
    <t>BLR01842579-987</t>
  </si>
  <si>
    <t>XAP28298559</t>
  </si>
  <si>
    <t>XAP28298559-780</t>
  </si>
  <si>
    <t>MUM01597689</t>
  </si>
  <si>
    <t>MUM01597689-190</t>
  </si>
  <si>
    <t>XAP28247603</t>
  </si>
  <si>
    <t>XAP28247603-1137</t>
  </si>
  <si>
    <t>XAP28281914</t>
  </si>
  <si>
    <t>XAP28281914-1257</t>
  </si>
  <si>
    <t>BLR01842736</t>
  </si>
  <si>
    <t>BLR01842736-846</t>
  </si>
  <si>
    <t>BLR01842737</t>
  </si>
  <si>
    <t>BLR01842737-1459</t>
  </si>
  <si>
    <t>XAP28338799</t>
  </si>
  <si>
    <t>XAP28338799-1787</t>
  </si>
  <si>
    <t>XAP28324707</t>
  </si>
  <si>
    <t>XAP28324707-1518</t>
  </si>
  <si>
    <t>MCH00103612</t>
  </si>
  <si>
    <t>MCH00103612-475</t>
  </si>
  <si>
    <t>XAP28324836</t>
  </si>
  <si>
    <t>XAP28324836-1189</t>
  </si>
  <si>
    <t>HYD01174003</t>
  </si>
  <si>
    <t>HYD01174003-1008</t>
  </si>
  <si>
    <t>KOL01210024</t>
  </si>
  <si>
    <t>KOL01210024-1505</t>
  </si>
  <si>
    <t>XAP28333035</t>
  </si>
  <si>
    <t>XAP28333035-1927</t>
  </si>
  <si>
    <t>Z0010926423</t>
  </si>
  <si>
    <t>Z0010926423-1941</t>
  </si>
  <si>
    <t>Z0010961727</t>
  </si>
  <si>
    <t>Z0010961727-325</t>
  </si>
  <si>
    <t>Z0010961849</t>
  </si>
  <si>
    <t>Z0010961849-1058</t>
  </si>
  <si>
    <t>BLR01843120</t>
  </si>
  <si>
    <t>BLR01843120-1011</t>
  </si>
  <si>
    <t>BLR01843119</t>
  </si>
  <si>
    <t>BLR01843119-1253</t>
  </si>
  <si>
    <t>BLR01842760</t>
  </si>
  <si>
    <t>BLR01842760-1317</t>
  </si>
  <si>
    <t>BLR01842742</t>
  </si>
  <si>
    <t>BLR01842742-1451</t>
  </si>
  <si>
    <t>BLR01842743</t>
  </si>
  <si>
    <t>BLR01842743-473</t>
  </si>
  <si>
    <t>BLR01842744</t>
  </si>
  <si>
    <t>BLR01842744-1210</t>
  </si>
  <si>
    <t>Z0010970577</t>
  </si>
  <si>
    <t>Z0010970577-928</t>
  </si>
  <si>
    <t>BLR01842722</t>
  </si>
  <si>
    <t>BLR01842722-1261</t>
  </si>
  <si>
    <t>BLR01925827</t>
  </si>
  <si>
    <t>BLR01925827-1326</t>
  </si>
  <si>
    <t>Z0010606766</t>
  </si>
  <si>
    <t>Z0010606766-1684</t>
  </si>
  <si>
    <t>Z0010609405</t>
  </si>
  <si>
    <t>Z0010609405-986</t>
  </si>
  <si>
    <t>Z0010754413</t>
  </si>
  <si>
    <t>Z0010754413-1327</t>
  </si>
  <si>
    <t>Z0010854129</t>
  </si>
  <si>
    <t>Z0010854129-1576</t>
  </si>
  <si>
    <t>Z0010978982</t>
  </si>
  <si>
    <t>Z0010978982-1335</t>
  </si>
  <si>
    <t>Z0010499336</t>
  </si>
  <si>
    <t>Z0010499336-679</t>
  </si>
  <si>
    <t>MUM01605213</t>
  </si>
  <si>
    <t>MUM01605213-185</t>
  </si>
  <si>
    <t>CHE01215157</t>
  </si>
  <si>
    <t>CHE01215157-1646</t>
  </si>
  <si>
    <t>CHE01215161</t>
  </si>
  <si>
    <t>CHE01215161-1720</t>
  </si>
  <si>
    <t>CHE01215154</t>
  </si>
  <si>
    <t>CHE01215154-1427</t>
  </si>
  <si>
    <t>CHE01215152</t>
  </si>
  <si>
    <t>CHE01215152-707</t>
  </si>
  <si>
    <t>CHE01215155</t>
  </si>
  <si>
    <t>CHE01215155-756</t>
  </si>
  <si>
    <t>CHE01215153</t>
  </si>
  <si>
    <t>CHE01215153-1154</t>
  </si>
  <si>
    <t>CHE01215156</t>
  </si>
  <si>
    <t>CHE01215156-1173</t>
  </si>
  <si>
    <t>CHE01215150</t>
  </si>
  <si>
    <t>CHE01215150-1875</t>
  </si>
  <si>
    <t>CHE01215159</t>
  </si>
  <si>
    <t>CHE01215159-978</t>
  </si>
  <si>
    <t>CHE01215149</t>
  </si>
  <si>
    <t>CHE01215149-1053</t>
  </si>
  <si>
    <t>CHE01215151</t>
  </si>
  <si>
    <t>CHE01215151-654</t>
  </si>
  <si>
    <t>MUM01611121</t>
  </si>
  <si>
    <t>MUM01611121-768</t>
  </si>
  <si>
    <t>XAP28271986</t>
  </si>
  <si>
    <t>XAP28271986-947</t>
  </si>
  <si>
    <t>MUM01611171</t>
  </si>
  <si>
    <t>MUM01611171-179</t>
  </si>
  <si>
    <t>PUN01256848</t>
  </si>
  <si>
    <t>PUN01256848-1733</t>
  </si>
  <si>
    <t>DEL01158558</t>
  </si>
  <si>
    <t>DEL01158558-1553</t>
  </si>
  <si>
    <t>BLR01842575</t>
  </si>
  <si>
    <t>BLR01842575-1385</t>
  </si>
  <si>
    <t>BLR01842574</t>
  </si>
  <si>
    <t>BLR01842574-939</t>
  </si>
  <si>
    <t>XAP28235932</t>
  </si>
  <si>
    <t>XAP28235932-1581</t>
  </si>
  <si>
    <t>BLR01924430</t>
  </si>
  <si>
    <t>BLR01924430-1801</t>
  </si>
  <si>
    <t>BLR01924431</t>
  </si>
  <si>
    <t>BLR01924431-774</t>
  </si>
  <si>
    <t>XAP27922364</t>
  </si>
  <si>
    <t>XAP27922364-351</t>
  </si>
  <si>
    <t>BLR01924471</t>
  </si>
  <si>
    <t>BLR01924471-1592</t>
  </si>
  <si>
    <t>XAP27999090</t>
  </si>
  <si>
    <t>XAP27999090-1422</t>
  </si>
  <si>
    <t>XAP27599797</t>
  </si>
  <si>
    <t>XAP27599797-1584</t>
  </si>
  <si>
    <t>XAP28302477</t>
  </si>
  <si>
    <t>XAP28302477-1780</t>
  </si>
  <si>
    <t>XAP28351601</t>
  </si>
  <si>
    <t>XAP28351601-800</t>
  </si>
  <si>
    <t>XAP28340395</t>
  </si>
  <si>
    <t>XAP28340395-1236</t>
  </si>
  <si>
    <t>BLR01924438</t>
  </si>
  <si>
    <t>BLR01924438-1262</t>
  </si>
  <si>
    <t>HYD01148280</t>
  </si>
  <si>
    <t>HYD01148280-160</t>
  </si>
  <si>
    <t>Z0010973733</t>
  </si>
  <si>
    <t>Z0010973733-272</t>
  </si>
  <si>
    <t>BLR01843068</t>
  </si>
  <si>
    <t>BLR01843068-1124</t>
  </si>
  <si>
    <t>Z0010997600</t>
  </si>
  <si>
    <t>Z0010997600-1572</t>
  </si>
  <si>
    <t>BLR01843071</t>
  </si>
  <si>
    <t>BLR01843071-1210</t>
  </si>
  <si>
    <t>BLR01843540</t>
  </si>
  <si>
    <t>BLR01843540-182</t>
  </si>
  <si>
    <t>MUM01611163</t>
  </si>
  <si>
    <t>MUM01611163-1085</t>
  </si>
  <si>
    <t>AHM01144809</t>
  </si>
  <si>
    <t>AHM01144809-1353</t>
  </si>
  <si>
    <t>AHM01144776</t>
  </si>
  <si>
    <t>AHM01144776-1384</t>
  </si>
  <si>
    <t>AHM01144771</t>
  </si>
  <si>
    <t>AHM01144771-82</t>
  </si>
  <si>
    <t>XAP28368629</t>
  </si>
  <si>
    <t>XAP28368629-1642</t>
  </si>
  <si>
    <t>AHM01144678</t>
  </si>
  <si>
    <t>AHM01144678-84</t>
  </si>
  <si>
    <t>AHM01144785</t>
  </si>
  <si>
    <t>AHM01144785-496</t>
  </si>
  <si>
    <t>HYD01148283</t>
  </si>
  <si>
    <t>HYD01148283-954</t>
  </si>
  <si>
    <t>HYD01148291</t>
  </si>
  <si>
    <t>HYD01148291-660</t>
  </si>
  <si>
    <t>HYD01148284</t>
  </si>
  <si>
    <t>HYD01148284-296</t>
  </si>
  <si>
    <t>HYD01148287</t>
  </si>
  <si>
    <t>HYD01148287-1739</t>
  </si>
  <si>
    <t>HYD01148288</t>
  </si>
  <si>
    <t>HYD01148288-1832</t>
  </si>
  <si>
    <t>HYD01148289</t>
  </si>
  <si>
    <t>HYD01148289-1692</t>
  </si>
  <si>
    <t>HYD01148290</t>
  </si>
  <si>
    <t>HYD01148290-296</t>
  </si>
  <si>
    <t>HYD01148285</t>
  </si>
  <si>
    <t>HYD01148285-853</t>
  </si>
  <si>
    <t>HYD01148286</t>
  </si>
  <si>
    <t>HYD01148286-1877</t>
  </si>
  <si>
    <t>CHE01214703</t>
  </si>
  <si>
    <t>CHE01214703-1954</t>
  </si>
  <si>
    <t>CHE01214704</t>
  </si>
  <si>
    <t>CHE01214704-152</t>
  </si>
  <si>
    <t>BLR01843172</t>
  </si>
  <si>
    <t>BLR01843172-1148</t>
  </si>
  <si>
    <t>XAP28335951</t>
  </si>
  <si>
    <t>XAP28335951-1895</t>
  </si>
  <si>
    <t>CHE01214957</t>
  </si>
  <si>
    <t>CHE01214957-1626</t>
  </si>
  <si>
    <t>CHE01214334</t>
  </si>
  <si>
    <t>CHE01214334-816</t>
  </si>
  <si>
    <t>XAP28399172</t>
  </si>
  <si>
    <t>XAP28399172-1576</t>
  </si>
  <si>
    <t>XAP28168002</t>
  </si>
  <si>
    <t>XAP28168002-1409</t>
  </si>
  <si>
    <t>XAP28350221</t>
  </si>
  <si>
    <t>XAP28350221-1659</t>
  </si>
  <si>
    <t>MUM01597672</t>
  </si>
  <si>
    <t>MUM01597672-437</t>
  </si>
  <si>
    <t>XAP28348756</t>
  </si>
  <si>
    <t>XAP28348756-433</t>
  </si>
  <si>
    <t>XAP28346313</t>
  </si>
  <si>
    <t>XAP28346313-525</t>
  </si>
  <si>
    <t>XAP27920483</t>
  </si>
  <si>
    <t>XAP27920483-144</t>
  </si>
  <si>
    <t>PUN01257047</t>
  </si>
  <si>
    <t>PUN01257047-1165</t>
  </si>
  <si>
    <t>MCH000032221</t>
  </si>
  <si>
    <t>MCH000032221-1184</t>
  </si>
  <si>
    <t>BLR01842552</t>
  </si>
  <si>
    <t>BLR01842552-262</t>
  </si>
  <si>
    <t>MCH000002690</t>
  </si>
  <si>
    <t>MCH000002690-1076</t>
  </si>
  <si>
    <t>MCH000002674</t>
  </si>
  <si>
    <t>MCH000002674-1191</t>
  </si>
  <si>
    <t>XAP28344730</t>
  </si>
  <si>
    <t>XAP28344730-357</t>
  </si>
  <si>
    <t>XAP28361510</t>
  </si>
  <si>
    <t>XAP28361510-1708</t>
  </si>
  <si>
    <t>XAP28336338</t>
  </si>
  <si>
    <t>XAP28336338-463</t>
  </si>
  <si>
    <t>XAP28138850</t>
  </si>
  <si>
    <t>XAP28138850-736</t>
  </si>
  <si>
    <t>XAP28216754</t>
  </si>
  <si>
    <t>XAP28216754-1504</t>
  </si>
  <si>
    <t>CHE01214464</t>
  </si>
  <si>
    <t>CHE01214464-1379</t>
  </si>
  <si>
    <t>XAP28206868</t>
  </si>
  <si>
    <t>XAP28206868-582</t>
  </si>
  <si>
    <t>XAP28308340</t>
  </si>
  <si>
    <t>XAP28308340-1253</t>
  </si>
  <si>
    <t>XAP28299011</t>
  </si>
  <si>
    <t>XAP28299011-886</t>
  </si>
  <si>
    <t>BLR01924444</t>
  </si>
  <si>
    <t>BLR01924444-963</t>
  </si>
  <si>
    <t>XAP27906357</t>
  </si>
  <si>
    <t>XAP27906357-351</t>
  </si>
  <si>
    <t>XAP28375376</t>
  </si>
  <si>
    <t>XAP28375376-1444</t>
  </si>
  <si>
    <t>CHE01214467</t>
  </si>
  <si>
    <t>CHE01214467-1012</t>
  </si>
  <si>
    <t>XAP28362380</t>
  </si>
  <si>
    <t>XAP28362380-963</t>
  </si>
  <si>
    <t>CHE01214337</t>
  </si>
  <si>
    <t>CHE01214337-854</t>
  </si>
  <si>
    <t>Z0010978653</t>
  </si>
  <si>
    <t>Z0010978653-1565</t>
  </si>
  <si>
    <t>XAP28216659</t>
  </si>
  <si>
    <t>XAP28216659-1306</t>
  </si>
  <si>
    <t>XAP27810303</t>
  </si>
  <si>
    <t>XAP27810303-346</t>
  </si>
  <si>
    <t>XAP28173355</t>
  </si>
  <si>
    <t>XAP28173355-591</t>
  </si>
  <si>
    <t>XAP28138590</t>
  </si>
  <si>
    <t>XAP28138590-1939</t>
  </si>
  <si>
    <t>XAP28367528</t>
  </si>
  <si>
    <t>XAP28367528-443</t>
  </si>
  <si>
    <t>BLR01842343</t>
  </si>
  <si>
    <t>BLR01842343-505</t>
  </si>
  <si>
    <t>XAP28371231</t>
  </si>
  <si>
    <t>XAP28371231-439</t>
  </si>
  <si>
    <t>BLR01924469</t>
  </si>
  <si>
    <t>BLR01924469-1018</t>
  </si>
  <si>
    <t>Z0010970825</t>
  </si>
  <si>
    <t>Z0010970825-323</t>
  </si>
  <si>
    <t>XAP28351509</t>
  </si>
  <si>
    <t>XAP28351509-1223</t>
  </si>
  <si>
    <t>BLR01925856</t>
  </si>
  <si>
    <t>BLR01925856-1867</t>
  </si>
  <si>
    <t>XAP28382367</t>
  </si>
  <si>
    <t>XAP28382367-974</t>
  </si>
  <si>
    <t>XAP28364032</t>
  </si>
  <si>
    <t>XAP28364032-1180</t>
  </si>
  <si>
    <t>BLR01924441</t>
  </si>
  <si>
    <t>BLR01924441-1828</t>
  </si>
  <si>
    <t>XAP28383758</t>
  </si>
  <si>
    <t>XAP28383758-1353</t>
  </si>
  <si>
    <t>CHE01215127</t>
  </si>
  <si>
    <t>CHE01215127-624</t>
  </si>
  <si>
    <t>CHE01215131</t>
  </si>
  <si>
    <t>CHE01215131-1745</t>
  </si>
  <si>
    <t>XAP28370249</t>
  </si>
  <si>
    <t>XAP28370249-355</t>
  </si>
  <si>
    <t>XAP28341076</t>
  </si>
  <si>
    <t>XAP28341076-1922</t>
  </si>
  <si>
    <t>CHE01214466</t>
  </si>
  <si>
    <t>CHE01214466-1785</t>
  </si>
  <si>
    <t>XAP28364799</t>
  </si>
  <si>
    <t>XAP28364799-1918</t>
  </si>
  <si>
    <t>XAP28327178</t>
  </si>
  <si>
    <t>XAP28327178-1358</t>
  </si>
  <si>
    <t>XAP28338702</t>
  </si>
  <si>
    <t>XAP28338702-770</t>
  </si>
  <si>
    <t>BLR01842263</t>
  </si>
  <si>
    <t>BLR01842263-1220</t>
  </si>
  <si>
    <t>XAP28272996</t>
  </si>
  <si>
    <t>XAP28272996-1419</t>
  </si>
  <si>
    <t>XAP28303054</t>
  </si>
  <si>
    <t>XAP28303054-327</t>
  </si>
  <si>
    <t>XAP28308762</t>
  </si>
  <si>
    <t>XAP28308762-1041</t>
  </si>
  <si>
    <t>XAP28342233</t>
  </si>
  <si>
    <t>XAP28342233-514</t>
  </si>
  <si>
    <t>XAP28356542</t>
  </si>
  <si>
    <t>XAP28356542-235</t>
  </si>
  <si>
    <t>XAP28329658</t>
  </si>
  <si>
    <t>XAP28329658-1322</t>
  </si>
  <si>
    <t>XAP28367680</t>
  </si>
  <si>
    <t>XAP28367680-1819</t>
  </si>
  <si>
    <t>XAP28307143</t>
  </si>
  <si>
    <t>XAP28307143-1722</t>
  </si>
  <si>
    <t>XAP28366415</t>
  </si>
  <si>
    <t>XAP28366415-100</t>
  </si>
  <si>
    <t>XAP28216701</t>
  </si>
  <si>
    <t>XAP28216701-915</t>
  </si>
  <si>
    <t>CHE01214688</t>
  </si>
  <si>
    <t>CHE01214688-976</t>
  </si>
  <si>
    <t>CHE01214687</t>
  </si>
  <si>
    <t>CHE01214687-1255</t>
  </si>
  <si>
    <t>CHE01214679</t>
  </si>
  <si>
    <t>CHE01214679-1299</t>
  </si>
  <si>
    <t>CHE01214697</t>
  </si>
  <si>
    <t>CHE01214697-1030</t>
  </si>
  <si>
    <t>CHE01214459</t>
  </si>
  <si>
    <t>CHE01214459-1775</t>
  </si>
  <si>
    <t>CHE01214698</t>
  </si>
  <si>
    <t>CHE01214698-741</t>
  </si>
  <si>
    <t>BLR01843008</t>
  </si>
  <si>
    <t>BLR01843008-1335</t>
  </si>
  <si>
    <t>BLR01947408</t>
  </si>
  <si>
    <t>BLR01947408-1612</t>
  </si>
  <si>
    <t>CHE01214690</t>
  </si>
  <si>
    <t>CHE01214690-1170</t>
  </si>
  <si>
    <t>CHE01214689</t>
  </si>
  <si>
    <t>CHE01214689-1565</t>
  </si>
  <si>
    <t>XAP27927840</t>
  </si>
  <si>
    <t>XAP27927840-865</t>
  </si>
  <si>
    <t>CHE01214682</t>
  </si>
  <si>
    <t>CHE01214682-171</t>
  </si>
  <si>
    <t>CHE01214681</t>
  </si>
  <si>
    <t>CHE01214681-1921</t>
  </si>
  <si>
    <t>CHE01214680</t>
  </si>
  <si>
    <t>CHE01214680-1096</t>
  </si>
  <si>
    <t>CHE01214686</t>
  </si>
  <si>
    <t>CHE01214686-418</t>
  </si>
  <si>
    <t>CHE01214691</t>
  </si>
  <si>
    <t>CHE01214691-264</t>
  </si>
  <si>
    <t>MCH000093747</t>
  </si>
  <si>
    <t>MCH000093747-1856</t>
  </si>
  <si>
    <t>MUM01605250</t>
  </si>
  <si>
    <t>MUM01605250-952</t>
  </si>
  <si>
    <t>AHM01144799</t>
  </si>
  <si>
    <t>AHM01144799-1782</t>
  </si>
  <si>
    <t>PUN01256841</t>
  </si>
  <si>
    <t>PUN01256841-1833</t>
  </si>
  <si>
    <t>PUN01256835</t>
  </si>
  <si>
    <t>PUN01256835-1540</t>
  </si>
  <si>
    <t>PUN01256837</t>
  </si>
  <si>
    <t>PUN01256837-1249</t>
  </si>
  <si>
    <t>XAP28204288</t>
  </si>
  <si>
    <t>XAP28204288-1049</t>
  </si>
  <si>
    <t>COM01110702</t>
  </si>
  <si>
    <t>COM01110702-643</t>
  </si>
  <si>
    <t>XAP28330536</t>
  </si>
  <si>
    <t>XAP28330536-863</t>
  </si>
  <si>
    <t>BLR01842565</t>
  </si>
  <si>
    <t>BLR01842565-1856</t>
  </si>
  <si>
    <t>XAP28333190</t>
  </si>
  <si>
    <t>XAP28333190-1525</t>
  </si>
  <si>
    <t>Z0010963401</t>
  </si>
  <si>
    <t>Z0010963401-1665</t>
  </si>
  <si>
    <t>PUN01294258</t>
  </si>
  <si>
    <t>PUN01294258-666</t>
  </si>
  <si>
    <t>XAP28318395</t>
  </si>
  <si>
    <t>XAP28318395-935</t>
  </si>
  <si>
    <t>BLR01942495</t>
  </si>
  <si>
    <t>BLR01942495-1416</t>
  </si>
  <si>
    <t>PUN01294252</t>
  </si>
  <si>
    <t>PUN01294252-1224</t>
  </si>
  <si>
    <t>XAP28364013</t>
  </si>
  <si>
    <t>XAP28364013-1753</t>
  </si>
  <si>
    <t>XAP28324997</t>
  </si>
  <si>
    <t>XAP28324997-1863</t>
  </si>
  <si>
    <t>MUM01605189</t>
  </si>
  <si>
    <t>MUM01605189-208</t>
  </si>
  <si>
    <t>XAP27945305</t>
  </si>
  <si>
    <t>XAP27945305-365</t>
  </si>
  <si>
    <t>Z0010987914</t>
  </si>
  <si>
    <t>Z0010987914-101</t>
  </si>
  <si>
    <t>BLR01843549</t>
  </si>
  <si>
    <t>BLR01843549-414</t>
  </si>
  <si>
    <t>Z0010954876</t>
  </si>
  <si>
    <t>Z0010954876-1822</t>
  </si>
  <si>
    <t>MUM01609350</t>
  </si>
  <si>
    <t>MUM01609350-1900</t>
  </si>
  <si>
    <t>MUM01609351</t>
  </si>
  <si>
    <t>MUM01609351-196</t>
  </si>
  <si>
    <t>MUM01606584</t>
  </si>
  <si>
    <t>MUM01606584-518</t>
  </si>
  <si>
    <t>XAP28317179</t>
  </si>
  <si>
    <t>XAP28317179-1644</t>
  </si>
  <si>
    <t>XAP28273497</t>
  </si>
  <si>
    <t>XAP28273497-300</t>
  </si>
  <si>
    <t>XAP28297818</t>
  </si>
  <si>
    <t>XAP28297818-1329</t>
  </si>
  <si>
    <t>BLR01843542</t>
  </si>
  <si>
    <t>BLR01843542-1587</t>
  </si>
  <si>
    <t>BLR01843116</t>
  </si>
  <si>
    <t>BLR01843116-848</t>
  </si>
  <si>
    <t>XAP28321380</t>
  </si>
  <si>
    <t>XAP28321380-1546</t>
  </si>
  <si>
    <t>MUM01606574</t>
  </si>
  <si>
    <t>MUM01606574-954</t>
  </si>
  <si>
    <t>XAP28264156</t>
  </si>
  <si>
    <t>XAP28264156-1233</t>
  </si>
  <si>
    <t>MUM01603957</t>
  </si>
  <si>
    <t>MUM01603957-1891</t>
  </si>
  <si>
    <t>MUM01597684</t>
  </si>
  <si>
    <t>MUM01597684-109</t>
  </si>
  <si>
    <t>XAP28342480</t>
  </si>
  <si>
    <t>XAP28342480-1430</t>
  </si>
  <si>
    <t>XAP28361591</t>
  </si>
  <si>
    <t>XAP28361591-873</t>
  </si>
  <si>
    <t>XAP28279605</t>
  </si>
  <si>
    <t>XAP28279605-440</t>
  </si>
  <si>
    <t>BLR01843230</t>
  </si>
  <si>
    <t>BLR01843230-223</t>
  </si>
  <si>
    <t>COM01110703</t>
  </si>
  <si>
    <t>COM01110703-855</t>
  </si>
  <si>
    <t>MUM01599818</t>
  </si>
  <si>
    <t>MUM01599818-1348</t>
  </si>
  <si>
    <t>MUM01603951</t>
  </si>
  <si>
    <t>MUM01603951-203</t>
  </si>
  <si>
    <t>MUM01608709</t>
  </si>
  <si>
    <t>MUM01608709-387</t>
  </si>
  <si>
    <t>BLR01843370</t>
  </si>
  <si>
    <t>BLR01843370-1768</t>
  </si>
  <si>
    <t>XAP28314842</t>
  </si>
  <si>
    <t>XAP28314842-259</t>
  </si>
  <si>
    <t>BLR01925736</t>
  </si>
  <si>
    <t>BLR01925736-1964</t>
  </si>
  <si>
    <t>XAP28348603</t>
  </si>
  <si>
    <t>XAP28348603-1878</t>
  </si>
  <si>
    <t>XAP28341028</t>
  </si>
  <si>
    <t>XAP28341028-1348</t>
  </si>
  <si>
    <t>MUM01611148</t>
  </si>
  <si>
    <t>MUM01611148-1321</t>
  </si>
  <si>
    <t>XAP28372467</t>
  </si>
  <si>
    <t>XAP28372467-1052</t>
  </si>
  <si>
    <t>XAP28336021</t>
  </si>
  <si>
    <t>XAP28336021-1553</t>
  </si>
  <si>
    <t>MUM01603994</t>
  </si>
  <si>
    <t>MUM01603994-1761</t>
  </si>
  <si>
    <t>BLR01931844</t>
  </si>
  <si>
    <t>BLR01931844-537</t>
  </si>
  <si>
    <t>MUM01609370</t>
  </si>
  <si>
    <t>MUM01609370-318</t>
  </si>
  <si>
    <t>XAP28361527</t>
  </si>
  <si>
    <t>XAP28361527-1443</t>
  </si>
  <si>
    <t>MUM01609371</t>
  </si>
  <si>
    <t>MUM01609371-808</t>
  </si>
  <si>
    <t>MUM01609372</t>
  </si>
  <si>
    <t>MUM01609372-507</t>
  </si>
  <si>
    <t>XAP28306896</t>
  </si>
  <si>
    <t>XAP28306896-1245</t>
  </si>
  <si>
    <t>MUM01599838</t>
  </si>
  <si>
    <t>MUM01599838-1574</t>
  </si>
  <si>
    <t>XAP28347483</t>
  </si>
  <si>
    <t>XAP28347483-683</t>
  </si>
  <si>
    <t>XAP28358165</t>
  </si>
  <si>
    <t>XAP28358165-649</t>
  </si>
  <si>
    <t>MUM01608725</t>
  </si>
  <si>
    <t>MUM01608725-2000</t>
  </si>
  <si>
    <t>MUM01611136</t>
  </si>
  <si>
    <t>MUM01611136-73</t>
  </si>
  <si>
    <t>MUM01597714</t>
  </si>
  <si>
    <t>MUM01597714-151</t>
  </si>
  <si>
    <t>XAP28351232</t>
  </si>
  <si>
    <t>XAP28351232-1747</t>
  </si>
  <si>
    <t>XAP28264572</t>
  </si>
  <si>
    <t>XAP28264572-598</t>
  </si>
  <si>
    <t>MUM01608718</t>
  </si>
  <si>
    <t>MUM01608718-1008</t>
  </si>
  <si>
    <t>MUM01611132</t>
  </si>
  <si>
    <t>MUM01611132-750</t>
  </si>
  <si>
    <t>MUM01599845</t>
  </si>
  <si>
    <t>MUM01599845-1815</t>
  </si>
  <si>
    <t>MUM01609366</t>
  </si>
  <si>
    <t>MUM01609366-770</t>
  </si>
  <si>
    <t>XAP28294285</t>
  </si>
  <si>
    <t>XAP28294285-1696</t>
  </si>
  <si>
    <t>MUM01609364</t>
  </si>
  <si>
    <t>MUM01609364-613</t>
  </si>
  <si>
    <t>MUM01599844</t>
  </si>
  <si>
    <t>MUM01599844-1205</t>
  </si>
  <si>
    <t>MUM01609365</t>
  </si>
  <si>
    <t>MUM01609365-201</t>
  </si>
  <si>
    <t>BLR01842258</t>
  </si>
  <si>
    <t>BLR01842258-75</t>
  </si>
  <si>
    <t>MUM01609367</t>
  </si>
  <si>
    <t>MUM01609367-1255</t>
  </si>
  <si>
    <t>MUM01611138</t>
  </si>
  <si>
    <t>MUM01611138-233</t>
  </si>
  <si>
    <t>MUM01599846</t>
  </si>
  <si>
    <t>MUM01599846-136</t>
  </si>
  <si>
    <t>MUM01599847</t>
  </si>
  <si>
    <t>MUM01599847-914</t>
  </si>
  <si>
    <t>MUM01609368</t>
  </si>
  <si>
    <t>MUM01609368-1551</t>
  </si>
  <si>
    <t>XAP28369366</t>
  </si>
  <si>
    <t>XAP28369366-483</t>
  </si>
  <si>
    <t>MUM01611134</t>
  </si>
  <si>
    <t>MUM01611134-1066</t>
  </si>
  <si>
    <t>XAP28324858</t>
  </si>
  <si>
    <t>XAP28324858-1618</t>
  </si>
  <si>
    <t>BLR01843127</t>
  </si>
  <si>
    <t>BLR01843127-202</t>
  </si>
  <si>
    <t>MUM01608720</t>
  </si>
  <si>
    <t>MUM01608720-1516</t>
  </si>
  <si>
    <t>MUM01611139</t>
  </si>
  <si>
    <t>MUM01611139-1936</t>
  </si>
  <si>
    <t>XAP28313487</t>
  </si>
  <si>
    <t>XAP28313487-980</t>
  </si>
  <si>
    <t>Z0010892592</t>
  </si>
  <si>
    <t>Z0010892592-716</t>
  </si>
  <si>
    <t>MUM01608719</t>
  </si>
  <si>
    <t>MUM01608719-1221</t>
  </si>
  <si>
    <t>MUM01599848</t>
  </si>
  <si>
    <t>MUM01599848-366</t>
  </si>
  <si>
    <t>MUM01609369</t>
  </si>
  <si>
    <t>MUM01609369-1625</t>
  </si>
  <si>
    <t>MUM01611140</t>
  </si>
  <si>
    <t>MUM01611140-1984</t>
  </si>
  <si>
    <t>MUM01611141</t>
  </si>
  <si>
    <t>MUM01611141-680</t>
  </si>
  <si>
    <t>MUM01611142</t>
  </si>
  <si>
    <t>MUM01611142-1179</t>
  </si>
  <si>
    <t>XAP28337817</t>
  </si>
  <si>
    <t>XAP28337817-516</t>
  </si>
  <si>
    <t>XAP28325698</t>
  </si>
  <si>
    <t>XAP28325698-1503</t>
  </si>
  <si>
    <t>MUM01611153</t>
  </si>
  <si>
    <t>MUM01611153-735</t>
  </si>
  <si>
    <t>MUM01611155</t>
  </si>
  <si>
    <t>MUM01611155-374</t>
  </si>
  <si>
    <t>BLR01955701</t>
  </si>
  <si>
    <t>BLR01955701-564</t>
  </si>
  <si>
    <t>MUM01599840</t>
  </si>
  <si>
    <t>MUM01599840-1950</t>
  </si>
  <si>
    <t>MUM01597699</t>
  </si>
  <si>
    <t>MUM01597699-813</t>
  </si>
  <si>
    <t>MUM01608722</t>
  </si>
  <si>
    <t>MUM01608722-122</t>
  </si>
  <si>
    <t>MUM01608723</t>
  </si>
  <si>
    <t>MUM01608723-151</t>
  </si>
  <si>
    <t>MUM01608724</t>
  </si>
  <si>
    <t>MUM01608724-1811</t>
  </si>
  <si>
    <t>MUM01608714</t>
  </si>
  <si>
    <t>MUM01608714-795</t>
  </si>
  <si>
    <t>MUM01609375</t>
  </si>
  <si>
    <t>MUM01609375-989</t>
  </si>
  <si>
    <t>MUM01597717</t>
  </si>
  <si>
    <t>MUM01597717-1939</t>
  </si>
  <si>
    <t>XAP28342385</t>
  </si>
  <si>
    <t>XAP28342385-1929</t>
  </si>
  <si>
    <t>MUM01597700</t>
  </si>
  <si>
    <t>MUM01597700-184</t>
  </si>
  <si>
    <t>MUM01608713</t>
  </si>
  <si>
    <t>MUM01608713-1631</t>
  </si>
  <si>
    <t>MUM01597701</t>
  </si>
  <si>
    <t>MUM01597701-1741</t>
  </si>
  <si>
    <t>MUM01599841</t>
  </si>
  <si>
    <t>MUM01599841-952</t>
  </si>
  <si>
    <t>MUM01608715</t>
  </si>
  <si>
    <t>MUM01608715-573</t>
  </si>
  <si>
    <t>MUM01609376</t>
  </si>
  <si>
    <t>MUM01609376-935</t>
  </si>
  <si>
    <t>MUM01597718</t>
  </si>
  <si>
    <t>MUM01597718-1869</t>
  </si>
  <si>
    <t>XAP28240751</t>
  </si>
  <si>
    <t>XAP28240751-1851</t>
  </si>
  <si>
    <t>MUM01599842</t>
  </si>
  <si>
    <t>MUM01599842-367</t>
  </si>
  <si>
    <t>MUM01608716</t>
  </si>
  <si>
    <t>MUM01608716-1854</t>
  </si>
  <si>
    <t>MUM01597703</t>
  </si>
  <si>
    <t>MUM01597703-211</t>
  </si>
  <si>
    <t>MUM01608717</t>
  </si>
  <si>
    <t>MUM01608717-1188</t>
  </si>
  <si>
    <t>MUM01599843</t>
  </si>
  <si>
    <t>MUM01599843-1254</t>
  </si>
  <si>
    <t>MUM01599839</t>
  </si>
  <si>
    <t>MUM01599839-678</t>
  </si>
  <si>
    <t>MUM01597698</t>
  </si>
  <si>
    <t>MUM01597698-464</t>
  </si>
  <si>
    <t>BLR01843091</t>
  </si>
  <si>
    <t>BLR01843091-940</t>
  </si>
  <si>
    <t>MUM01597702</t>
  </si>
  <si>
    <t>MUM01597702-373</t>
  </si>
  <si>
    <t>MUM01611137</t>
  </si>
  <si>
    <t>MUM01611137-1978</t>
  </si>
  <si>
    <t>BLR01924445</t>
  </si>
  <si>
    <t>BLR01924445-1511</t>
  </si>
  <si>
    <t>XAP28290073</t>
  </si>
  <si>
    <t>XAP28290073-1590</t>
  </si>
  <si>
    <t>MUM01597716</t>
  </si>
  <si>
    <t>MUM01597716-655</t>
  </si>
  <si>
    <t>MUM01609363</t>
  </si>
  <si>
    <t>MUM01609363-1068</t>
  </si>
  <si>
    <t>MUM01611129</t>
  </si>
  <si>
    <t>MUM01611129-1418</t>
  </si>
  <si>
    <t>XAP28142311</t>
  </si>
  <si>
    <t>XAP28142311-1689</t>
  </si>
  <si>
    <t>MUM01609374</t>
  </si>
  <si>
    <t>MUM01609374-1582</t>
  </si>
  <si>
    <t>BLR01842589</t>
  </si>
  <si>
    <t>BLR01842589-1864</t>
  </si>
  <si>
    <t>BLR01924443</t>
  </si>
  <si>
    <t>BLR01924443-1377</t>
  </si>
  <si>
    <t>MUM01609373</t>
  </si>
  <si>
    <t>MUM01609373-163</t>
  </si>
  <si>
    <t>MUM01609349</t>
  </si>
  <si>
    <t>MUM01609349-1505</t>
  </si>
  <si>
    <t>MUM01609377</t>
  </si>
  <si>
    <t>MUM01609377-115</t>
  </si>
  <si>
    <t>XAP28292357</t>
  </si>
  <si>
    <t>XAP28292357-1338</t>
  </si>
  <si>
    <t>XAP28316265</t>
  </si>
  <si>
    <t>XAP28316265-1841</t>
  </si>
  <si>
    <t>XAP28363778</t>
  </si>
  <si>
    <t>XAP28363778-1746</t>
  </si>
  <si>
    <t>XAP28346236</t>
  </si>
  <si>
    <t>XAP28346236-693</t>
  </si>
  <si>
    <t>MCH00134834</t>
  </si>
  <si>
    <t>MCH00134834-1359</t>
  </si>
  <si>
    <t>BLR01942139</t>
  </si>
  <si>
    <t>BLR01942139-576</t>
  </si>
  <si>
    <t>XAP28251570</t>
  </si>
  <si>
    <t>XAP28251570-1123</t>
  </si>
  <si>
    <t>DEL01186201</t>
  </si>
  <si>
    <t>DEL01186201-1840</t>
  </si>
  <si>
    <t>DEL01158562</t>
  </si>
  <si>
    <t>DEL01158562-1572</t>
  </si>
  <si>
    <t>XAP28332937</t>
  </si>
  <si>
    <t>XAP28332937-708</t>
  </si>
  <si>
    <t>MCH000093752</t>
  </si>
  <si>
    <t>MCH000093752-78</t>
  </si>
  <si>
    <t>MUM01609353</t>
  </si>
  <si>
    <t>MUM01609353-1706</t>
  </si>
  <si>
    <t>MUM01599853</t>
  </si>
  <si>
    <t>MUM01599853-1199</t>
  </si>
  <si>
    <t>MUM01599854</t>
  </si>
  <si>
    <t>MUM01599854-1278</t>
  </si>
  <si>
    <t>XAP28338772</t>
  </si>
  <si>
    <t>XAP28338772-1335</t>
  </si>
  <si>
    <t>MCH00134840</t>
  </si>
  <si>
    <t>MCH00134840-372</t>
  </si>
  <si>
    <t>MUM01611125</t>
  </si>
  <si>
    <t>MUM01611125-477</t>
  </si>
  <si>
    <t>MCH000032222</t>
  </si>
  <si>
    <t>MCH000032222-339</t>
  </si>
  <si>
    <t>MCH000032223</t>
  </si>
  <si>
    <t>MCH000032223-897</t>
  </si>
  <si>
    <t>PUN01256858</t>
  </si>
  <si>
    <t>PUN01256858-934</t>
  </si>
  <si>
    <t>XAP28339841</t>
  </si>
  <si>
    <t>XAP28339841-1361</t>
  </si>
  <si>
    <t>MCH000093741</t>
  </si>
  <si>
    <t>MCH000093741-946</t>
  </si>
  <si>
    <t>MCH000093742</t>
  </si>
  <si>
    <t>MCH000093742-1766</t>
  </si>
  <si>
    <t>MCH000093743</t>
  </si>
  <si>
    <t>MCH000093743-1332</t>
  </si>
  <si>
    <t>KOL01210009</t>
  </si>
  <si>
    <t>KOL01210009-927</t>
  </si>
  <si>
    <t>BLR01925062</t>
  </si>
  <si>
    <t>BLR01925062-1816</t>
  </si>
  <si>
    <t>XAP28279109</t>
  </si>
  <si>
    <t>XAP28279109-1127</t>
  </si>
  <si>
    <t>XAP28277344</t>
  </si>
  <si>
    <t>XAP28277344-1317</t>
  </si>
  <si>
    <t>CHE01214683</t>
  </si>
  <si>
    <t>CHE01214683-1078</t>
  </si>
  <si>
    <t>CHE01214685</t>
  </si>
  <si>
    <t>CHE01214685-785</t>
  </si>
  <si>
    <t>CHE01214684</t>
  </si>
  <si>
    <t>CHE01214684-541</t>
  </si>
  <si>
    <t>XAP28239687</t>
  </si>
  <si>
    <t>XAP28239687-664</t>
  </si>
  <si>
    <t>XAP28347383</t>
  </si>
  <si>
    <t>XAP28347383-1027</t>
  </si>
  <si>
    <t>XAP28363859</t>
  </si>
  <si>
    <t>XAP28363859-1834</t>
  </si>
  <si>
    <t>MUM01599859</t>
  </si>
  <si>
    <t>MUM01599859-1830</t>
  </si>
  <si>
    <t>BLR01943014</t>
  </si>
  <si>
    <t>BLR01943014-982</t>
  </si>
  <si>
    <t>MUM01606583</t>
  </si>
  <si>
    <t>MUM01606583-1852</t>
  </si>
  <si>
    <t>XAP28242633</t>
  </si>
  <si>
    <t>XAP28242633-1012</t>
  </si>
  <si>
    <t>XAP28117576</t>
  </si>
  <si>
    <t>XAP28117576-1812</t>
  </si>
  <si>
    <t>XAP28336408</t>
  </si>
  <si>
    <t>XAP28336408-259</t>
  </si>
  <si>
    <t>XAP28367293</t>
  </si>
  <si>
    <t>XAP28367293-1907</t>
  </si>
  <si>
    <t>HYD01148282</t>
  </si>
  <si>
    <t>HYD01148282-99</t>
  </si>
  <si>
    <t>MUM01609355</t>
  </si>
  <si>
    <t>MUM01609355-135</t>
  </si>
  <si>
    <t>XAP28091466</t>
  </si>
  <si>
    <t>XAP28091466-1821</t>
  </si>
  <si>
    <t>BLR01842425</t>
  </si>
  <si>
    <t>BLR01842425-979</t>
  </si>
  <si>
    <t>BLR01925723</t>
  </si>
  <si>
    <t>BLR01925723-570</t>
  </si>
  <si>
    <t>MCH00103608</t>
  </si>
  <si>
    <t>MCH00103608-933</t>
  </si>
  <si>
    <t>CHE01214692</t>
  </si>
  <si>
    <t>CHE01214692-497</t>
  </si>
  <si>
    <t>CHE01215126</t>
  </si>
  <si>
    <t>CHE01215126-1524</t>
  </si>
  <si>
    <t>CHE01214695</t>
  </si>
  <si>
    <t>CHE01214695-1545</t>
  </si>
  <si>
    <t>CHE01214696</t>
  </si>
  <si>
    <t>CHE01214696-1977</t>
  </si>
  <si>
    <t>BLR01842553</t>
  </si>
  <si>
    <t>BLR01842553-1617</t>
  </si>
  <si>
    <t>Z0010899803</t>
  </si>
  <si>
    <t>Z0010899803-251</t>
  </si>
  <si>
    <t>CHE01214693</t>
  </si>
  <si>
    <t>CHE01214693-246</t>
  </si>
  <si>
    <t>CHE01214694</t>
  </si>
  <si>
    <t>CHE01214694-1275</t>
  </si>
  <si>
    <t>BLR01842755</t>
  </si>
  <si>
    <t>BLR01842755-1920</t>
  </si>
  <si>
    <t>HYD01177506</t>
  </si>
  <si>
    <t>HYD01177506-1043</t>
  </si>
  <si>
    <t>AHM01144797</t>
  </si>
  <si>
    <t>AHM01144797-1994</t>
  </si>
  <si>
    <t>AHM01146101</t>
  </si>
  <si>
    <t>AHM01146101-1550</t>
  </si>
  <si>
    <t>MUM01605240</t>
  </si>
  <si>
    <t>MUM01605240-427</t>
  </si>
  <si>
    <t>XAP28349007</t>
  </si>
  <si>
    <t>XAP28349007-1201</t>
  </si>
  <si>
    <t>XAP28324940</t>
  </si>
  <si>
    <t>XAP28324940-711</t>
  </si>
  <si>
    <t>XAP28338700</t>
  </si>
  <si>
    <t>XAP28338700-1735</t>
  </si>
  <si>
    <t>XAP28028329</t>
  </si>
  <si>
    <t>XAP28028329-1957</t>
  </si>
  <si>
    <t>XAP28292584</t>
  </si>
  <si>
    <t>XAP28292584-1391</t>
  </si>
  <si>
    <t>XAP28359745</t>
  </si>
  <si>
    <t>XAP28359745-1634</t>
  </si>
  <si>
    <t>XAP28303035</t>
  </si>
  <si>
    <t>XAP28303035-797</t>
  </si>
  <si>
    <t>XAP28363182</t>
  </si>
  <si>
    <t>XAP28363182-968</t>
  </si>
  <si>
    <t>KOL01210021</t>
  </si>
  <si>
    <t>KOL01210021-419</t>
  </si>
  <si>
    <t>XAP28362646</t>
  </si>
  <si>
    <t>XAP28362646-125</t>
  </si>
  <si>
    <t>BLR01843217</t>
  </si>
  <si>
    <t>BLR01843217-792</t>
  </si>
  <si>
    <t>BLR01843195</t>
  </si>
  <si>
    <t>BLR01843195-1128</t>
  </si>
  <si>
    <t>KOL01210012</t>
  </si>
  <si>
    <t>KOL01210012-711</t>
  </si>
  <si>
    <t>KOL01210017</t>
  </si>
  <si>
    <t>KOL01210017-324</t>
  </si>
  <si>
    <t>XAP28331346</t>
  </si>
  <si>
    <t>XAP28331346-133</t>
  </si>
  <si>
    <t>XAP28187437</t>
  </si>
  <si>
    <t>XAP28187437-194</t>
  </si>
  <si>
    <t>XAP28357577</t>
  </si>
  <si>
    <t>XAP28357577-1109</t>
  </si>
  <si>
    <t>BLR01931833</t>
  </si>
  <si>
    <t>BLR01931833-251</t>
  </si>
  <si>
    <t>AHM01144656</t>
  </si>
  <si>
    <t>AHM01144656-249</t>
  </si>
  <si>
    <t>XAP28292319</t>
  </si>
  <si>
    <t>XAP28292319-1682</t>
  </si>
  <si>
    <t>MUM01606573</t>
  </si>
  <si>
    <t>MUM01606573-975</t>
  </si>
  <si>
    <t>MUM01606586</t>
  </si>
  <si>
    <t>MUM01606586-700</t>
  </si>
  <si>
    <t>HYD01174006</t>
  </si>
  <si>
    <t>HYD01174006-951</t>
  </si>
  <si>
    <t>HYD01148271</t>
  </si>
  <si>
    <t>HYD01148271-382</t>
  </si>
  <si>
    <t>XAP28362226</t>
  </si>
  <si>
    <t>XAP28362226-725</t>
  </si>
  <si>
    <t>MUM01611109</t>
  </si>
  <si>
    <t>MUM01611109-814</t>
  </si>
  <si>
    <t>HYD01148278</t>
  </si>
  <si>
    <t>HYD01148278-925</t>
  </si>
  <si>
    <t>PUN01292653</t>
  </si>
  <si>
    <t>PUN01292653-1246</t>
  </si>
  <si>
    <t>PUN01256853</t>
  </si>
  <si>
    <t>PUN01256853-183</t>
  </si>
  <si>
    <t>PUN01256840</t>
  </si>
  <si>
    <t>PUN01256840-460</t>
  </si>
  <si>
    <t>MUM01611128</t>
  </si>
  <si>
    <t>MUM01611128-385</t>
  </si>
  <si>
    <t>XAP28238243</t>
  </si>
  <si>
    <t>XAP28238243-748</t>
  </si>
  <si>
    <t>MUM01597713</t>
  </si>
  <si>
    <t>MUM01597713-1202</t>
  </si>
  <si>
    <t>XAP28318459</t>
  </si>
  <si>
    <t>XAP28318459-1397</t>
  </si>
  <si>
    <t>MUM01611130</t>
  </si>
  <si>
    <t>MUM01611130-1781</t>
  </si>
  <si>
    <t>MUM01611131</t>
  </si>
  <si>
    <t>MUM01611131-953</t>
  </si>
  <si>
    <t>BLR01843000</t>
  </si>
  <si>
    <t>BLR01843000-1132</t>
  </si>
  <si>
    <t>MUM01611133</t>
  </si>
  <si>
    <t>MUM01611133-1926</t>
  </si>
  <si>
    <t>MUM01608721</t>
  </si>
  <si>
    <t>MUM01608721-697</t>
  </si>
  <si>
    <t>MUM01599851</t>
  </si>
  <si>
    <t>MUM01599851-1680</t>
  </si>
  <si>
    <t>MUM01611152</t>
  </si>
  <si>
    <t>MUM01611152-448</t>
  </si>
  <si>
    <t>MUM01611154</t>
  </si>
  <si>
    <t>MUM01611154-1915</t>
  </si>
  <si>
    <t>XAP28316645</t>
  </si>
  <si>
    <t>XAP28316645-465</t>
  </si>
  <si>
    <t>XAP28195229</t>
  </si>
  <si>
    <t>XAP28195229-1136</t>
  </si>
  <si>
    <t>MUM01597720</t>
  </si>
  <si>
    <t>MUM01597720-274</t>
  </si>
  <si>
    <t>MUM01599852</t>
  </si>
  <si>
    <t>MUM01599852-977</t>
  </si>
  <si>
    <t>MUM01611149</t>
  </si>
  <si>
    <t>MUM01611149-151</t>
  </si>
  <si>
    <t>MUM01611150</t>
  </si>
  <si>
    <t>MUM01611150-830</t>
  </si>
  <si>
    <t>MUM01611151</t>
  </si>
  <si>
    <t>MUM01611151-980</t>
  </si>
  <si>
    <t>XAP28340734</t>
  </si>
  <si>
    <t>XAP28340734-221</t>
  </si>
  <si>
    <t>MUM01597715</t>
  </si>
  <si>
    <t>MUM01597715-372</t>
  </si>
  <si>
    <t>XAP28007090</t>
  </si>
  <si>
    <t>XAP28007090-1933</t>
  </si>
  <si>
    <t>MUM01597719</t>
  </si>
  <si>
    <t>MUM01597719-454</t>
  </si>
  <si>
    <t>XAP28294068</t>
  </si>
  <si>
    <t>XAP28294068-1304</t>
  </si>
  <si>
    <t>XAP28356759</t>
  </si>
  <si>
    <t>XAP28356759-1462</t>
  </si>
  <si>
    <t>XAP28233116</t>
  </si>
  <si>
    <t>XAP28233116-1297</t>
  </si>
  <si>
    <t>XAP28293690</t>
  </si>
  <si>
    <t>XAP28293690-89</t>
  </si>
  <si>
    <t>XAP27960531</t>
  </si>
  <si>
    <t>XAP27960531-1451</t>
  </si>
  <si>
    <t>XAP27960544</t>
  </si>
  <si>
    <t>XAP27960544-1760</t>
  </si>
  <si>
    <t>XAP28187580</t>
  </si>
  <si>
    <t>XAP28187580-1012</t>
  </si>
  <si>
    <t>XAP28272007</t>
  </si>
  <si>
    <t>XAP28272007-1280</t>
  </si>
  <si>
    <t>XAP28315411</t>
  </si>
  <si>
    <t>XAP28315411-1641</t>
  </si>
  <si>
    <t>BLR01843255</t>
  </si>
  <si>
    <t>BLR01843255-1735</t>
  </si>
  <si>
    <t>CHE01215132</t>
  </si>
  <si>
    <t>CHE01215132-1437</t>
  </si>
  <si>
    <t>BLR01942494</t>
  </si>
  <si>
    <t>BLR01942494-465</t>
  </si>
  <si>
    <t>XAP28287651</t>
  </si>
  <si>
    <t>XAP28287651-1432</t>
  </si>
  <si>
    <t>XAP28362572</t>
  </si>
  <si>
    <t>XAP28362572-1366</t>
  </si>
  <si>
    <t>XAP28377671</t>
  </si>
  <si>
    <t>XAP28377671-1324</t>
  </si>
  <si>
    <t>XAP27826010</t>
  </si>
  <si>
    <t>XAP27826010-851</t>
  </si>
  <si>
    <t>MUM01611124</t>
  </si>
  <si>
    <t>MUM01611124-866</t>
  </si>
  <si>
    <t>XAP27955887</t>
  </si>
  <si>
    <t>XAP27955887-228</t>
  </si>
  <si>
    <t>XAP28309276</t>
  </si>
  <si>
    <t>XAP28309276-388</t>
  </si>
  <si>
    <t>XAP28246013</t>
  </si>
  <si>
    <t>XAP28246013-258</t>
  </si>
  <si>
    <t>MUM01606578</t>
  </si>
  <si>
    <t>MUM01606578-1051</t>
  </si>
  <si>
    <t>MUM01606581</t>
  </si>
  <si>
    <t>MUM01606581-213</t>
  </si>
  <si>
    <t>XAP28266793</t>
  </si>
  <si>
    <t>XAP28266793-891</t>
  </si>
  <si>
    <t>XAP28104990</t>
  </si>
  <si>
    <t>XAP28104990-573</t>
  </si>
  <si>
    <t>XAP28105869</t>
  </si>
  <si>
    <t>XAP28105869-1193</t>
  </si>
  <si>
    <t>MUM01599868</t>
  </si>
  <si>
    <t>MUM01599868-1409</t>
  </si>
  <si>
    <t>XAP28285247</t>
  </si>
  <si>
    <t>XAP28285247-1771</t>
  </si>
  <si>
    <t>MUM01599869</t>
  </si>
  <si>
    <t>MUM01599869-258</t>
  </si>
  <si>
    <t>BLR01842550</t>
  </si>
  <si>
    <t>BLR01842550-307</t>
  </si>
  <si>
    <t>BLR01842407</t>
  </si>
  <si>
    <t>BLR01842407-1193</t>
  </si>
  <si>
    <t>Z0010907141</t>
  </si>
  <si>
    <t>Z0010907141-1360</t>
  </si>
  <si>
    <t>Z0010900397</t>
  </si>
  <si>
    <t>Z0010900397-998</t>
  </si>
  <si>
    <t>BLR01842756</t>
  </si>
  <si>
    <t>BLR01842756-1087</t>
  </si>
  <si>
    <t>Z0010900393</t>
  </si>
  <si>
    <t>Z0010900393-1105</t>
  </si>
  <si>
    <t>BOR01219097</t>
  </si>
  <si>
    <t>BOR01219097-1833</t>
  </si>
  <si>
    <t>BOR01219110</t>
  </si>
  <si>
    <t>BOR01219110-1979</t>
  </si>
  <si>
    <t>BOR01218996</t>
  </si>
  <si>
    <t>BOR01218996-1634</t>
  </si>
  <si>
    <t>BOR01219096</t>
  </si>
  <si>
    <t>BOR01219096-1736</t>
  </si>
  <si>
    <t>XAP28330215</t>
  </si>
  <si>
    <t>XAP28330215-384</t>
  </si>
  <si>
    <t>XAP28305511</t>
  </si>
  <si>
    <t>XAP28305511-1810</t>
  </si>
  <si>
    <t>XAP28062109</t>
  </si>
  <si>
    <t>XAP28062109-1983</t>
  </si>
  <si>
    <t>XAP28324919</t>
  </si>
  <si>
    <t>XAP28324919-370</t>
  </si>
  <si>
    <t>XAP28297959</t>
  </si>
  <si>
    <t>XAP28297959-1414</t>
  </si>
  <si>
    <t>XAP28292188</t>
  </si>
  <si>
    <t>XAP28292188-1433</t>
  </si>
  <si>
    <t>MCH00145535</t>
  </si>
  <si>
    <t>MCH00145535-744</t>
  </si>
  <si>
    <t>XAP28312854</t>
  </si>
  <si>
    <t>XAP28312854-1522</t>
  </si>
  <si>
    <t>BLR01942265</t>
  </si>
  <si>
    <t>BLR01942265-438</t>
  </si>
  <si>
    <t>PUN01256842</t>
  </si>
  <si>
    <t>PUN01256842-1753</t>
  </si>
  <si>
    <t>BLR01925065</t>
  </si>
  <si>
    <t>BLR01925065-1428</t>
  </si>
  <si>
    <t>BLR01925452</t>
  </si>
  <si>
    <t>BLR01925452-92</t>
  </si>
  <si>
    <t>BLR01842527</t>
  </si>
  <si>
    <t>BLR01842527-1469</t>
  </si>
  <si>
    <t>BLR01843065</t>
  </si>
  <si>
    <t>BLR01843065-1307</t>
  </si>
  <si>
    <t>XAP28195136</t>
  </si>
  <si>
    <t>XAP28195136-1099</t>
  </si>
  <si>
    <t>XAP28200080</t>
  </si>
  <si>
    <t>XAP28200080-1420</t>
  </si>
  <si>
    <t>XAP28291691</t>
  </si>
  <si>
    <t>XAP28291691-1704</t>
  </si>
  <si>
    <t>DEL01158546</t>
  </si>
  <si>
    <t>DEL01158546-761</t>
  </si>
  <si>
    <t>XAP28022892</t>
  </si>
  <si>
    <t>XAP28022892-378</t>
  </si>
  <si>
    <t>XAP28360474</t>
  </si>
  <si>
    <t>XAP28360474-872</t>
  </si>
  <si>
    <t>XAP28347692</t>
  </si>
  <si>
    <t>XAP28347692-329</t>
  </si>
  <si>
    <t>MUM01611122</t>
  </si>
  <si>
    <t>MUM01611122-1043</t>
  </si>
  <si>
    <t>BLR01843382</t>
  </si>
  <si>
    <t>BLR01843382-944</t>
  </si>
  <si>
    <t>XAP28341554</t>
  </si>
  <si>
    <t>XAP28341554-1600</t>
  </si>
  <si>
    <t>XAP28311207</t>
  </si>
  <si>
    <t>XAP28311207-924</t>
  </si>
  <si>
    <t>XAP28321842</t>
  </si>
  <si>
    <t>XAP28321842-489</t>
  </si>
  <si>
    <t>BLR01925453</t>
  </si>
  <si>
    <t>BLR01925453-1664</t>
  </si>
  <si>
    <t>MUM01597656</t>
  </si>
  <si>
    <t>MUM01597656-1566</t>
  </si>
  <si>
    <t>XAP28374929</t>
  </si>
  <si>
    <t>XAP28374929-994</t>
  </si>
  <si>
    <t>XAP28294255</t>
  </si>
  <si>
    <t>XAP28294255-1278</t>
  </si>
  <si>
    <t>XAP28339687</t>
  </si>
  <si>
    <t>XAP28339687-1123</t>
  </si>
  <si>
    <t>XAP28307850</t>
  </si>
  <si>
    <t>XAP28307850-934</t>
  </si>
  <si>
    <t>XAP28377891</t>
  </si>
  <si>
    <t>XAP28377891-1163</t>
  </si>
  <si>
    <t>MUM01597685</t>
  </si>
  <si>
    <t>MUM01597685-899</t>
  </si>
  <si>
    <t>XAP28272077</t>
  </si>
  <si>
    <t>XAP28272077-789</t>
  </si>
  <si>
    <t>XAP28337298</t>
  </si>
  <si>
    <t>XAP28337298-839</t>
  </si>
  <si>
    <t>BLR01842526</t>
  </si>
  <si>
    <t>BLR01842526-1464</t>
  </si>
  <si>
    <t>BLR01842524</t>
  </si>
  <si>
    <t>BLR01842524-1542</t>
  </si>
  <si>
    <t>XAP28283336</t>
  </si>
  <si>
    <t>XAP28283336-523</t>
  </si>
  <si>
    <t>XAP28320361</t>
  </si>
  <si>
    <t>XAP28320361-558</t>
  </si>
  <si>
    <t>XAP28372830</t>
  </si>
  <si>
    <t>XAP28372830-1510</t>
  </si>
  <si>
    <t>BLR01955703</t>
  </si>
  <si>
    <t>BLR01955703-781</t>
  </si>
  <si>
    <t>XAP28316687</t>
  </si>
  <si>
    <t>XAP28316687-1657</t>
  </si>
  <si>
    <t>XAP28389741</t>
  </si>
  <si>
    <t>XAP28389741-1699</t>
  </si>
  <si>
    <t>MUM01597650</t>
  </si>
  <si>
    <t>MUM01597650-150</t>
  </si>
  <si>
    <t>BLR01942640</t>
  </si>
  <si>
    <t>BLR01942640-177</t>
  </si>
  <si>
    <t>BLR01942464</t>
  </si>
  <si>
    <t>BLR01942464-1443</t>
  </si>
  <si>
    <t>XAP28313883</t>
  </si>
  <si>
    <t>XAP28313883-1469</t>
  </si>
  <si>
    <t>MUM01608692</t>
  </si>
  <si>
    <t>MUM01608692-1841</t>
  </si>
  <si>
    <t>XAP28338718</t>
  </si>
  <si>
    <t>XAP28338718-119</t>
  </si>
  <si>
    <t>XAP28263073</t>
  </si>
  <si>
    <t>XAP28263073-738</t>
  </si>
  <si>
    <t>MUM01597649</t>
  </si>
  <si>
    <t>MUM01597649-697</t>
  </si>
  <si>
    <t>BLR01942642</t>
  </si>
  <si>
    <t>BLR01942642-1251</t>
  </si>
  <si>
    <t>MUM01599881</t>
  </si>
  <si>
    <t>MUM01599881-834</t>
  </si>
  <si>
    <t>MUM01611147</t>
  </si>
  <si>
    <t>MUM01611147-1300</t>
  </si>
  <si>
    <t>BLR01924433</t>
  </si>
  <si>
    <t>BLR01924433-498</t>
  </si>
  <si>
    <t>MUM01606577</t>
  </si>
  <si>
    <t>MUM01606577-1676</t>
  </si>
  <si>
    <t>MUM01608699</t>
  </si>
  <si>
    <t>MUM01608699-791</t>
  </si>
  <si>
    <t>XAP28350299</t>
  </si>
  <si>
    <t>XAP28350299-1597</t>
  </si>
  <si>
    <t>XAP28306241</t>
  </si>
  <si>
    <t>XAP28306241-1810</t>
  </si>
  <si>
    <t>MUM01605232</t>
  </si>
  <si>
    <t>MUM01605232-612</t>
  </si>
  <si>
    <t>XAP28353918</t>
  </si>
  <si>
    <t>XAP28353918-1545</t>
  </si>
  <si>
    <t>XAP28371288</t>
  </si>
  <si>
    <t>XAP28371288-1631</t>
  </si>
  <si>
    <t>XAP28380267</t>
  </si>
  <si>
    <t>XAP28380267-1035</t>
  </si>
  <si>
    <t>BLR01843218</t>
  </si>
  <si>
    <t>BLR01843218-1452</t>
  </si>
  <si>
    <t>XAP28181219</t>
  </si>
  <si>
    <t>XAP28181219-1710</t>
  </si>
  <si>
    <t>XAP28253174</t>
  </si>
  <si>
    <t>XAP28253174-1983</t>
  </si>
  <si>
    <t>XAP28358737</t>
  </si>
  <si>
    <t>XAP28358737-1296</t>
  </si>
  <si>
    <t>XAP28361565</t>
  </si>
  <si>
    <t>XAP28361565-1566</t>
  </si>
  <si>
    <t>XAP28253348</t>
  </si>
  <si>
    <t>XAP28253348-565</t>
  </si>
  <si>
    <t>MUM01611168</t>
  </si>
  <si>
    <t>MUM01611168-1623</t>
  </si>
  <si>
    <t>PUN01257051</t>
  </si>
  <si>
    <t>PUN01257051-170</t>
  </si>
  <si>
    <t>MUM01597712</t>
  </si>
  <si>
    <t>MUM01597712-129</t>
  </si>
  <si>
    <t>XAP28331832</t>
  </si>
  <si>
    <t>XAP28331832-1283</t>
  </si>
  <si>
    <t>BLR01942986</t>
  </si>
  <si>
    <t>BLR01942986-586</t>
  </si>
  <si>
    <t>XAP28329573</t>
  </si>
  <si>
    <t>XAP28329573-1976</t>
  </si>
  <si>
    <t>MUM01609356</t>
  </si>
  <si>
    <t>MUM01609356-1313</t>
  </si>
  <si>
    <t>BLR01842406</t>
  </si>
  <si>
    <t>BLR01842406-934</t>
  </si>
  <si>
    <t>BLR01842414</t>
  </si>
  <si>
    <t>BLR01842414-1615</t>
  </si>
  <si>
    <t>BLR01924297</t>
  </si>
  <si>
    <t>BLR01924297-1818</t>
  </si>
  <si>
    <t>XAP28316234</t>
  </si>
  <si>
    <t>XAP28316234-112</t>
  </si>
  <si>
    <t>XAP28358100</t>
  </si>
  <si>
    <t>XAP28358100-674</t>
  </si>
  <si>
    <t>XAP28157738</t>
  </si>
  <si>
    <t>XAP28157738-998</t>
  </si>
  <si>
    <t>XAP28361243</t>
  </si>
  <si>
    <t>XAP28361243-1258</t>
  </si>
  <si>
    <t>MUM01609358</t>
  </si>
  <si>
    <t>MUM01609358-1138</t>
  </si>
  <si>
    <t>XAP28315555</t>
  </si>
  <si>
    <t>XAP28315555-1578</t>
  </si>
  <si>
    <t>MUM01605228</t>
  </si>
  <si>
    <t>MUM01605228-1401</t>
  </si>
  <si>
    <t>XAP28364686</t>
  </si>
  <si>
    <t>XAP28364686-185</t>
  </si>
  <si>
    <t>XAP28357687</t>
  </si>
  <si>
    <t>XAP28357687-1493</t>
  </si>
  <si>
    <t>XAP28338385</t>
  </si>
  <si>
    <t>XAP28338385-1798</t>
  </si>
  <si>
    <t>MUM01597657</t>
  </si>
  <si>
    <t>MUM01597657-1217</t>
  </si>
  <si>
    <t>MUM01603960</t>
  </si>
  <si>
    <t>MUM01603960-1868</t>
  </si>
  <si>
    <t>BLR01930887</t>
  </si>
  <si>
    <t>BLR01930887-342</t>
  </si>
  <si>
    <t>XAP28311205</t>
  </si>
  <si>
    <t>XAP28311205-998</t>
  </si>
  <si>
    <t>XAP28347848</t>
  </si>
  <si>
    <t>XAP28347848-179</t>
  </si>
  <si>
    <t>XAP28311241</t>
  </si>
  <si>
    <t>XAP28311241-659</t>
  </si>
  <si>
    <t>MUM01608732</t>
  </si>
  <si>
    <t>MUM01608732-596</t>
  </si>
  <si>
    <t>MUM01599855</t>
  </si>
  <si>
    <t>MUM01599855-1542</t>
  </si>
  <si>
    <t>BLR01942866</t>
  </si>
  <si>
    <t>BLR01942866-1294</t>
  </si>
  <si>
    <t>XAP28364043</t>
  </si>
  <si>
    <t>XAP28364043-859</t>
  </si>
  <si>
    <t>BLR01942998</t>
  </si>
  <si>
    <t>BLR01942998-1872</t>
  </si>
  <si>
    <t>XAP28299824</t>
  </si>
  <si>
    <t>XAP28299824-1927</t>
  </si>
  <si>
    <t>XAP28256522</t>
  </si>
  <si>
    <t>XAP28256522-1199</t>
  </si>
  <si>
    <t>AHM01144795</t>
  </si>
  <si>
    <t>AHM01144795-1202</t>
  </si>
  <si>
    <t>BLR01843160</t>
  </si>
  <si>
    <t>BLR01843160-193</t>
  </si>
  <si>
    <t>MCH000093745</t>
  </si>
  <si>
    <t>MCH000093745-1728</t>
  </si>
  <si>
    <t>BLR01955702</t>
  </si>
  <si>
    <t>BLR01955702-1921</t>
  </si>
  <si>
    <t>XAP28260383</t>
  </si>
  <si>
    <t>XAP28260383-1811</t>
  </si>
  <si>
    <t>DEL01158559</t>
  </si>
  <si>
    <t>DEL01158559-123</t>
  </si>
  <si>
    <t>BLR01842418</t>
  </si>
  <si>
    <t>BLR01842418-765</t>
  </si>
  <si>
    <t>Z0010892211</t>
  </si>
  <si>
    <t>Z0010892211-538</t>
  </si>
  <si>
    <t>MCH00145520</t>
  </si>
  <si>
    <t>MCH00145520-1824</t>
  </si>
  <si>
    <t>XAP28317033</t>
  </si>
  <si>
    <t>XAP28317033-1423</t>
  </si>
  <si>
    <t>MCH000002667</t>
  </si>
  <si>
    <t>MCH000002667-1307</t>
  </si>
  <si>
    <t>MUM01597705</t>
  </si>
  <si>
    <t>MUM01597705-600</t>
  </si>
  <si>
    <t>XAP28196965</t>
  </si>
  <si>
    <t>XAP28196965-313</t>
  </si>
  <si>
    <t>XAP28320601</t>
  </si>
  <si>
    <t>XAP28320601-1634</t>
  </si>
  <si>
    <t>MUM01611162</t>
  </si>
  <si>
    <t>MUM01611162-1722</t>
  </si>
  <si>
    <t>BLR01843381</t>
  </si>
  <si>
    <t>BLR01843381-1267</t>
  </si>
  <si>
    <t>XAP28372704</t>
  </si>
  <si>
    <t>XAP28372704-1051</t>
  </si>
  <si>
    <t>BLR01931836</t>
  </si>
  <si>
    <t>BLR01931836-1620</t>
  </si>
  <si>
    <t>BLR01931834</t>
  </si>
  <si>
    <t>BLR01931834-1433</t>
  </si>
  <si>
    <t>XAP28328111</t>
  </si>
  <si>
    <t>XAP28328111-1588</t>
  </si>
  <si>
    <t>XAP28259277</t>
  </si>
  <si>
    <t>XAP28259277-1094</t>
  </si>
  <si>
    <t>XAP28310691</t>
  </si>
  <si>
    <t>XAP28310691-855</t>
  </si>
  <si>
    <t>AHM01128611</t>
  </si>
  <si>
    <t>AHM01128611-1167</t>
  </si>
  <si>
    <t>XAP28226788</t>
  </si>
  <si>
    <t>XAP28226788-544</t>
  </si>
  <si>
    <t>AHM01144772</t>
  </si>
  <si>
    <t>AHM01144772-1227</t>
  </si>
  <si>
    <t>BLR01930540</t>
  </si>
  <si>
    <t>BLR01930540-814</t>
  </si>
  <si>
    <t>BLR01942643</t>
  </si>
  <si>
    <t>BLR01942643-1190</t>
  </si>
  <si>
    <t>MCH000002686</t>
  </si>
  <si>
    <t>MCH000002686-899</t>
  </si>
  <si>
    <t>MCH000002687</t>
  </si>
  <si>
    <t>MCH000002687-828</t>
  </si>
  <si>
    <t>Z0010793961</t>
  </si>
  <si>
    <t>Z0010793961-92</t>
  </si>
  <si>
    <t>BLR01842709</t>
  </si>
  <si>
    <t>BLR01842709-1054</t>
  </si>
  <si>
    <t>XAP28360798</t>
  </si>
  <si>
    <t>XAP28360798-1675</t>
  </si>
  <si>
    <t>XAP28377663</t>
  </si>
  <si>
    <t>XAP28377663-1481</t>
  </si>
  <si>
    <t>XAP28344410</t>
  </si>
  <si>
    <t>XAP28344410-1153</t>
  </si>
  <si>
    <t>BLR01924446</t>
  </si>
  <si>
    <t>BLR01924446-1025</t>
  </si>
  <si>
    <t>XAP28347017</t>
  </si>
  <si>
    <t>XAP28347017-633</t>
  </si>
  <si>
    <t>XAP28363419</t>
  </si>
  <si>
    <t>XAP28363419-486</t>
  </si>
  <si>
    <t>XAP28220770</t>
  </si>
  <si>
    <t>XAP28220770-1397</t>
  </si>
  <si>
    <t>XAP28376808</t>
  </si>
  <si>
    <t>XAP28376808-1299</t>
  </si>
  <si>
    <t>BLR01942116</t>
  </si>
  <si>
    <t>BLR01942116-1438</t>
  </si>
  <si>
    <t>DEL01158521</t>
  </si>
  <si>
    <t>DEL01158521-287</t>
  </si>
  <si>
    <t>DEL01158519</t>
  </si>
  <si>
    <t>DEL01158519-1761</t>
  </si>
  <si>
    <t>DEL01158518</t>
  </si>
  <si>
    <t>DEL01158518-404</t>
  </si>
  <si>
    <t>MUM01599824</t>
  </si>
  <si>
    <t>MUM01599824-1533</t>
  </si>
  <si>
    <t>XAP28281554</t>
  </si>
  <si>
    <t>XAP28281554-1156</t>
  </si>
  <si>
    <t>XAP28344166</t>
  </si>
  <si>
    <t>XAP28344166-1670</t>
  </si>
  <si>
    <t>XAP28017566</t>
  </si>
  <si>
    <t>XAP28017566-1064</t>
  </si>
  <si>
    <t>BLR01925721</t>
  </si>
  <si>
    <t>BLR01925721-575</t>
  </si>
  <si>
    <t>BLR01842576</t>
  </si>
  <si>
    <t>BLR01842576-76</t>
  </si>
  <si>
    <t>Z0010972215</t>
  </si>
  <si>
    <t>Z0010972215-1452</t>
  </si>
  <si>
    <t>BLR01842708</t>
  </si>
  <si>
    <t>BLR01842708-791</t>
  </si>
  <si>
    <t>Z0010972597</t>
  </si>
  <si>
    <t>Z0010972597-1875</t>
  </si>
  <si>
    <t>Z0010972559</t>
  </si>
  <si>
    <t>Z0010972559-817</t>
  </si>
  <si>
    <t>BLR01843006</t>
  </si>
  <si>
    <t>BLR01843006-1697</t>
  </si>
  <si>
    <t>BLR01925063</t>
  </si>
  <si>
    <t>BLR01925063-140</t>
  </si>
  <si>
    <t>DEL01158570</t>
  </si>
  <si>
    <t>DEL01158570-821</t>
  </si>
  <si>
    <t>BLR01924316</t>
  </si>
  <si>
    <t>BLR01924316-1692</t>
  </si>
  <si>
    <t>BLR01931832</t>
  </si>
  <si>
    <t>BLR01931832-1729</t>
  </si>
  <si>
    <t>DEL01195706</t>
  </si>
  <si>
    <t>DEL01195706-83</t>
  </si>
  <si>
    <t>PUN01256032</t>
  </si>
  <si>
    <t>PUN01256032-1283</t>
  </si>
  <si>
    <t>XAP28298141</t>
  </si>
  <si>
    <t>XAP28298141-536</t>
  </si>
  <si>
    <t>PUN01292597</t>
  </si>
  <si>
    <t>PUN01292597-720</t>
  </si>
  <si>
    <t>XAP28384895</t>
  </si>
  <si>
    <t>XAP28384895-986</t>
  </si>
  <si>
    <t>BLR01942137</t>
  </si>
  <si>
    <t>BLR01942137-311</t>
  </si>
  <si>
    <t>PUN01257048</t>
  </si>
  <si>
    <t>PUN01257048-566</t>
  </si>
  <si>
    <t>BLR01942065</t>
  </si>
  <si>
    <t>BLR01942065-588</t>
  </si>
  <si>
    <t>BLR01843007</t>
  </si>
  <si>
    <t>BLR01843007-1043</t>
  </si>
  <si>
    <t>MUM01603958</t>
  </si>
  <si>
    <t>MUM01603958-1978</t>
  </si>
  <si>
    <t>MUM01597658</t>
  </si>
  <si>
    <t>MUM01597658-1766</t>
  </si>
  <si>
    <t>XAP28235670</t>
  </si>
  <si>
    <t>XAP28235670-172</t>
  </si>
  <si>
    <t>MUM01606548</t>
  </si>
  <si>
    <t>MUM01606548-1677</t>
  </si>
  <si>
    <t>MUM01606550</t>
  </si>
  <si>
    <t>MUM01606550-1900</t>
  </si>
  <si>
    <t>XAP28314989</t>
  </si>
  <si>
    <t>XAP28314989-758</t>
  </si>
  <si>
    <t>BLR01843541</t>
  </si>
  <si>
    <t>BLR01843541-405</t>
  </si>
  <si>
    <t>MUM01605214</t>
  </si>
  <si>
    <t>MUM01605214-1645</t>
  </si>
  <si>
    <t>DEL01158549</t>
  </si>
  <si>
    <t>DEL01158549-450</t>
  </si>
  <si>
    <t>BLR01840094</t>
  </si>
  <si>
    <t>BLR01840094-705</t>
  </si>
  <si>
    <t>HYD01177499</t>
  </si>
  <si>
    <t>HYD01177499-191</t>
  </si>
  <si>
    <t>XAP28337160</t>
  </si>
  <si>
    <t>XAP28337160-1760</t>
  </si>
  <si>
    <t>XAP28395241</t>
  </si>
  <si>
    <t>XAP28395241-1128</t>
  </si>
  <si>
    <t>MCH00112533</t>
  </si>
  <si>
    <t>MCH00112533-1289</t>
  </si>
  <si>
    <t>MCH00112534</t>
  </si>
  <si>
    <t>MCH00112534-845</t>
  </si>
  <si>
    <t>MCH00112535</t>
  </si>
  <si>
    <t>MCH00112535-771</t>
  </si>
  <si>
    <t>XAP28241858</t>
  </si>
  <si>
    <t>XAP28241858-277</t>
  </si>
  <si>
    <t>XAP28353000</t>
  </si>
  <si>
    <t>XAP28353000-840</t>
  </si>
  <si>
    <t>XAP28284044</t>
  </si>
  <si>
    <t>XAP28284044-190</t>
  </si>
  <si>
    <t>XAP28279667</t>
  </si>
  <si>
    <t>XAP28279667-1096</t>
  </si>
  <si>
    <t>MUM01597710</t>
  </si>
  <si>
    <t>MUM01597710-343</t>
  </si>
  <si>
    <t>PUN01292624</t>
  </si>
  <si>
    <t>PUN01292624-1863</t>
  </si>
  <si>
    <t>MCH00134844</t>
  </si>
  <si>
    <t>MCH00134844-1882</t>
  </si>
  <si>
    <t>AHM01128620</t>
  </si>
  <si>
    <t>AHM01128620-307</t>
  </si>
  <si>
    <t>XAP28176310</t>
  </si>
  <si>
    <t>XAP28176310-1502</t>
  </si>
  <si>
    <t>XAP28305217</t>
  </si>
  <si>
    <t>XAP28305217-1110</t>
  </si>
  <si>
    <t>MCH00145531</t>
  </si>
  <si>
    <t>MCH00145531-1462</t>
  </si>
  <si>
    <t>BLR01840071</t>
  </si>
  <si>
    <t>BLR01840071-1217</t>
  </si>
  <si>
    <t>Z0010975315</t>
  </si>
  <si>
    <t>Z0010975315-1662</t>
  </si>
  <si>
    <t>Z0010974877</t>
  </si>
  <si>
    <t>Z0010974877-411</t>
  </si>
  <si>
    <t>MCH000093738</t>
  </si>
  <si>
    <t>MCH000093738-684</t>
  </si>
  <si>
    <t>XAP28304673</t>
  </si>
  <si>
    <t>XAP28304673-856</t>
  </si>
  <si>
    <t>MCH000002679</t>
  </si>
  <si>
    <t>MCH000002679-332</t>
  </si>
  <si>
    <t>BLR01843550</t>
  </si>
  <si>
    <t>BLR01843550-383</t>
  </si>
  <si>
    <t>CHE01214454</t>
  </si>
  <si>
    <t>CHE01214454-1504</t>
  </si>
  <si>
    <t>XAP28381927</t>
  </si>
  <si>
    <t>XAP28381927-1491</t>
  </si>
  <si>
    <t>AHM01144803</t>
  </si>
  <si>
    <t>AHM01144803-298</t>
  </si>
  <si>
    <t>MUM01605188</t>
  </si>
  <si>
    <t>MUM01605188-1270</t>
  </si>
  <si>
    <t>XAP28321103</t>
  </si>
  <si>
    <t>XAP28321103-1813</t>
  </si>
  <si>
    <t>XAP28153556</t>
  </si>
  <si>
    <t>XAP28153556-1421</t>
  </si>
  <si>
    <t>BLR01956911</t>
  </si>
  <si>
    <t>BLR01956911-1805</t>
  </si>
  <si>
    <t>BLR01956912</t>
  </si>
  <si>
    <t>BLR01956912-915</t>
  </si>
  <si>
    <t>BLR01842715</t>
  </si>
  <si>
    <t>BLR01842715-958</t>
  </si>
  <si>
    <t>BLR01956901</t>
  </si>
  <si>
    <t>BLR01956901-411</t>
  </si>
  <si>
    <t>BLR01949143</t>
  </si>
  <si>
    <t>BLR01949143-701</t>
  </si>
  <si>
    <t>BLR01956900</t>
  </si>
  <si>
    <t>BLR01956900-299</t>
  </si>
  <si>
    <t>BLR01956905</t>
  </si>
  <si>
    <t>BLR01956905-1549</t>
  </si>
  <si>
    <t>BLR01949138</t>
  </si>
  <si>
    <t>BLR01949138-1821</t>
  </si>
  <si>
    <t>BLR01842417</t>
  </si>
  <si>
    <t>BLR01842417-1552</t>
  </si>
  <si>
    <t>XAP28383859</t>
  </si>
  <si>
    <t>XAP28383859-93</t>
  </si>
  <si>
    <t>BLR01949152</t>
  </si>
  <si>
    <t>BLR01949152-735</t>
  </si>
  <si>
    <t>BLR01949153</t>
  </si>
  <si>
    <t>BLR01949153-1112</t>
  </si>
  <si>
    <t>BLR01843005</t>
  </si>
  <si>
    <t>BLR01843005-276</t>
  </si>
  <si>
    <t>BLR01949156</t>
  </si>
  <si>
    <t>BLR01949156-928</t>
  </si>
  <si>
    <t>BLR01956907</t>
  </si>
  <si>
    <t>BLR01956907-1565</t>
  </si>
  <si>
    <t>BLR01949151</t>
  </si>
  <si>
    <t>BLR01949151-1996</t>
  </si>
  <si>
    <t>XAP28304116</t>
  </si>
  <si>
    <t>XAP28304116-386</t>
  </si>
  <si>
    <t>BLR01956913</t>
  </si>
  <si>
    <t>BLR01956913-1738</t>
  </si>
  <si>
    <t>XAP28313059</t>
  </si>
  <si>
    <t>XAP28313059-1435</t>
  </si>
  <si>
    <t>BLR01843249</t>
  </si>
  <si>
    <t>BLR01843249-1666</t>
  </si>
  <si>
    <t>BLR01956904</t>
  </si>
  <si>
    <t>BLR01956904-850</t>
  </si>
  <si>
    <t>XAP28387028</t>
  </si>
  <si>
    <t>XAP28387028-1423</t>
  </si>
  <si>
    <t>XAP28333076</t>
  </si>
  <si>
    <t>XAP28333076-1185</t>
  </si>
  <si>
    <t>AHM01144768</t>
  </si>
  <si>
    <t>AHM01144768-799</t>
  </si>
  <si>
    <t>BLR01956903</t>
  </si>
  <si>
    <t>BLR01956903-118</t>
  </si>
  <si>
    <t>MCH00112536</t>
  </si>
  <si>
    <t>MCH00112536-1971</t>
  </si>
  <si>
    <t>MCH00112537</t>
  </si>
  <si>
    <t>MCH00112537-1337</t>
  </si>
  <si>
    <t>MCH00112538</t>
  </si>
  <si>
    <t>MCH00112538-1504</t>
  </si>
  <si>
    <t>XAP27964218</t>
  </si>
  <si>
    <t>XAP27964218-660</t>
  </si>
  <si>
    <t>XAP28259014</t>
  </si>
  <si>
    <t>XAP28259014-928</t>
  </si>
  <si>
    <t>XAP28365777</t>
  </si>
  <si>
    <t>XAP28365777-1856</t>
  </si>
  <si>
    <t>BLR01971745</t>
  </si>
  <si>
    <t>BLR01971745-681</t>
  </si>
  <si>
    <t>XAP28357720</t>
  </si>
  <si>
    <t>XAP28357720-73</t>
  </si>
  <si>
    <t>BLR01924844</t>
  </si>
  <si>
    <t>BLR01924844-1388</t>
  </si>
  <si>
    <t>CHE01214677</t>
  </si>
  <si>
    <t>CHE01214677-1277</t>
  </si>
  <si>
    <t>CHE01214678</t>
  </si>
  <si>
    <t>CHE01214678-1038</t>
  </si>
  <si>
    <t>MCH00134841</t>
  </si>
  <si>
    <t>MCH00134841-1343</t>
  </si>
  <si>
    <t>BLR01924296</t>
  </si>
  <si>
    <t>BLR01924296-1459</t>
  </si>
  <si>
    <t>XAP28326461</t>
  </si>
  <si>
    <t>XAP28326461-566</t>
  </si>
  <si>
    <t>XAP28394586</t>
  </si>
  <si>
    <t>XAP28394586-1021</t>
  </si>
  <si>
    <t>XAP28373142</t>
  </si>
  <si>
    <t>XAP28373142-768</t>
  </si>
  <si>
    <t>XAP28306102</t>
  </si>
  <si>
    <t>XAP28306102-558</t>
  </si>
  <si>
    <t>XAP28378839</t>
  </si>
  <si>
    <t>XAP28378839-1339</t>
  </si>
  <si>
    <t>XAP28347674</t>
  </si>
  <si>
    <t>XAP28347674-1074</t>
  </si>
  <si>
    <t>XAP28346867</t>
  </si>
  <si>
    <t>XAP28346867-1558</t>
  </si>
  <si>
    <t>MCH000002668</t>
  </si>
  <si>
    <t>MCH000002668-745</t>
  </si>
  <si>
    <t>MUM01605220</t>
  </si>
  <si>
    <t>MUM01605220-306</t>
  </si>
  <si>
    <t>XAP28302466</t>
  </si>
  <si>
    <t>XAP28302466-778</t>
  </si>
  <si>
    <t>XAP28336333</t>
  </si>
  <si>
    <t>XAP28336333-1752</t>
  </si>
  <si>
    <t>BLR01925084</t>
  </si>
  <si>
    <t>BLR01925084-1141</t>
  </si>
  <si>
    <t>MUM01599837</t>
  </si>
  <si>
    <t>MUM01599837-572</t>
  </si>
  <si>
    <t>XAP28245929</t>
  </si>
  <si>
    <t>XAP28245929-1657</t>
  </si>
  <si>
    <t>XAP28271984</t>
  </si>
  <si>
    <t>XAP28271984-1978</t>
  </si>
  <si>
    <t>XAP28234697</t>
  </si>
  <si>
    <t>XAP28234697-358</t>
  </si>
  <si>
    <t>MUM01599836</t>
  </si>
  <si>
    <t>MUM01599836-1749</t>
  </si>
  <si>
    <t>MUM01597683</t>
  </si>
  <si>
    <t>MUM01597683-1636</t>
  </si>
  <si>
    <t>XAP28320035</t>
  </si>
  <si>
    <t>XAP28320035-696</t>
  </si>
  <si>
    <t>XAP28218387</t>
  </si>
  <si>
    <t>XAP28218387-1416</t>
  </si>
  <si>
    <t>BLR01843282</t>
  </si>
  <si>
    <t>BLR01843282-1475</t>
  </si>
  <si>
    <t>BLR01843165</t>
  </si>
  <si>
    <t>BLR01843165-723</t>
  </si>
  <si>
    <t>XAP28355981</t>
  </si>
  <si>
    <t>XAP28355981-1268</t>
  </si>
  <si>
    <t>XAP28248733</t>
  </si>
  <si>
    <t>XAP28248733-1852</t>
  </si>
  <si>
    <t>DEL01186199</t>
  </si>
  <si>
    <t>DEL01186199-92</t>
  </si>
  <si>
    <t>MUM01605187</t>
  </si>
  <si>
    <t>MUM01605187-429</t>
  </si>
  <si>
    <t>XAP28309550</t>
  </si>
  <si>
    <t>XAP28309550-1600</t>
  </si>
  <si>
    <t>BLR01843346</t>
  </si>
  <si>
    <t>BLR01843346-1549</t>
  </si>
  <si>
    <t>XAP28082973</t>
  </si>
  <si>
    <t>XAP28082973-1279</t>
  </si>
  <si>
    <t>MUM01606554</t>
  </si>
  <si>
    <t>MUM01606554-1747</t>
  </si>
  <si>
    <t>MUM01609354</t>
  </si>
  <si>
    <t>MUM01609354-1281</t>
  </si>
  <si>
    <t>BLR01843344</t>
  </si>
  <si>
    <t>BLR01843344-819</t>
  </si>
  <si>
    <t>HYD01122586</t>
  </si>
  <si>
    <t>HYD01122586-1075</t>
  </si>
  <si>
    <t>XAP28318260</t>
  </si>
  <si>
    <t>XAP28318260-1537</t>
  </si>
  <si>
    <t>XAP28298216</t>
  </si>
  <si>
    <t>XAP28298216-1866</t>
  </si>
  <si>
    <t>XAP28277068</t>
  </si>
  <si>
    <t>XAP28277068-427</t>
  </si>
  <si>
    <t>BLR01971747</t>
  </si>
  <si>
    <t>BLR01971747-986</t>
  </si>
  <si>
    <t>XAP28375683</t>
  </si>
  <si>
    <t>XAP28375683-220</t>
  </si>
  <si>
    <t>XAP28378214</t>
  </si>
  <si>
    <t>XAP28378214-1732</t>
  </si>
  <si>
    <t>HYD01174045</t>
  </si>
  <si>
    <t>HYD01174045-1690</t>
  </si>
  <si>
    <t>XAP28337904</t>
  </si>
  <si>
    <t>XAP28337904-965</t>
  </si>
  <si>
    <t>XAP28370664</t>
  </si>
  <si>
    <t>XAP28370664-175</t>
  </si>
  <si>
    <t>XAP28322432</t>
  </si>
  <si>
    <t>XAP28322432-1117</t>
  </si>
  <si>
    <t>XAP28352179</t>
  </si>
  <si>
    <t>XAP28352179-1856</t>
  </si>
  <si>
    <t>XAP27966846</t>
  </si>
  <si>
    <t>XAP27966846-1804</t>
  </si>
  <si>
    <t>AHM01128616</t>
  </si>
  <si>
    <t>AHM01128616-640</t>
  </si>
  <si>
    <t>MCH000002688</t>
  </si>
  <si>
    <t>MCH000002688-883</t>
  </si>
  <si>
    <t>MCH000002677</t>
  </si>
  <si>
    <t>MCH000002677-1719</t>
  </si>
  <si>
    <t>XAP28242731</t>
  </si>
  <si>
    <t>XAP28242731-1959</t>
  </si>
  <si>
    <t>MCH000093750</t>
  </si>
  <si>
    <t>MCH000093750-108</t>
  </si>
  <si>
    <t>Z0010876783</t>
  </si>
  <si>
    <t>Z0010876783-1687</t>
  </si>
  <si>
    <t>COM01110701</t>
  </si>
  <si>
    <t>COM01110701-1047</t>
  </si>
  <si>
    <t>XAP28374894</t>
  </si>
  <si>
    <t>XAP28374894-1938</t>
  </si>
  <si>
    <t>BLR01843153</t>
  </si>
  <si>
    <t>BLR01843153-1035</t>
  </si>
  <si>
    <t>XAP28133975</t>
  </si>
  <si>
    <t>XAP28133975-1145</t>
  </si>
  <si>
    <t>XAP28178038</t>
  </si>
  <si>
    <t>XAP28178038-1122</t>
  </si>
  <si>
    <t>CHE01215125</t>
  </si>
  <si>
    <t>CHE01215125-1556</t>
  </si>
  <si>
    <t>XAP28268030</t>
  </si>
  <si>
    <t>XAP28268030-922</t>
  </si>
  <si>
    <t>BLR01942470</t>
  </si>
  <si>
    <t>BLR01942470-1089</t>
  </si>
  <si>
    <t>XAP27926293</t>
  </si>
  <si>
    <t>XAP27926293-1901</t>
  </si>
  <si>
    <t>BLR01925831</t>
  </si>
  <si>
    <t>BLR01925831-1179</t>
  </si>
  <si>
    <t>XAP28145653</t>
  </si>
  <si>
    <t>XAP28145653-1955</t>
  </si>
  <si>
    <t>XAP28342528</t>
  </si>
  <si>
    <t>XAP28342528-893</t>
  </si>
  <si>
    <t>XAP28324878</t>
  </si>
  <si>
    <t>XAP28324878-819</t>
  </si>
  <si>
    <t>MUM01603977</t>
  </si>
  <si>
    <t>MUM01603977-1307</t>
  </si>
  <si>
    <t>XAP28149466</t>
  </si>
  <si>
    <t>XAP28149466-1869</t>
  </si>
  <si>
    <t>BLR01924472</t>
  </si>
  <si>
    <t>BLR01924472-1165</t>
  </si>
  <si>
    <t>CHE01215141</t>
  </si>
  <si>
    <t>CHE01215141-762</t>
  </si>
  <si>
    <t>XAP28357151</t>
  </si>
  <si>
    <t>XAP28357151-1619</t>
  </si>
  <si>
    <t>PUN01292627</t>
  </si>
  <si>
    <t>PUN01292627-1082</t>
  </si>
  <si>
    <t>CHE01214346</t>
  </si>
  <si>
    <t>CHE01214346-1673</t>
  </si>
  <si>
    <t>BLR01942143</t>
  </si>
  <si>
    <t>BLR01942143-629</t>
  </si>
  <si>
    <t>CHE01215138</t>
  </si>
  <si>
    <t>CHE01215138-366</t>
  </si>
  <si>
    <t>XAP28328120</t>
  </si>
  <si>
    <t>XAP28328120-771</t>
  </si>
  <si>
    <t>MCH000093748</t>
  </si>
  <si>
    <t>MCH000093748-249</t>
  </si>
  <si>
    <t>MCH00145530</t>
  </si>
  <si>
    <t>MCH00145530-1741</t>
  </si>
  <si>
    <t>CHE01215139</t>
  </si>
  <si>
    <t>CHE01215139-1392</t>
  </si>
  <si>
    <t>XAP28236208</t>
  </si>
  <si>
    <t>XAP28236208-204</t>
  </si>
  <si>
    <t>XAP28348705</t>
  </si>
  <si>
    <t>XAP28348705-103</t>
  </si>
  <si>
    <t>XAP28061983</t>
  </si>
  <si>
    <t>XAP28061983-1245</t>
  </si>
  <si>
    <t>BLR01924456</t>
  </si>
  <si>
    <t>BLR01924456-809</t>
  </si>
  <si>
    <t>MCH00134842</t>
  </si>
  <si>
    <t>MCH00134842-788</t>
  </si>
  <si>
    <t>XAP28324641</t>
  </si>
  <si>
    <t>XAP28324641-1088</t>
  </si>
  <si>
    <t>BLR01842551</t>
  </si>
  <si>
    <t>BLR01842551-1340</t>
  </si>
  <si>
    <t>BOR01219095</t>
  </si>
  <si>
    <t>BOR01219095-758</t>
  </si>
  <si>
    <t>DEL01186196</t>
  </si>
  <si>
    <t>DEL01186196-1600</t>
  </si>
  <si>
    <t>MCH00145534</t>
  </si>
  <si>
    <t>MCH00145534-1702</t>
  </si>
  <si>
    <t>XAP28375219</t>
  </si>
  <si>
    <t>XAP28375219-1784</t>
  </si>
  <si>
    <t>XAP28341455</t>
  </si>
  <si>
    <t>XAP28341455-666</t>
  </si>
  <si>
    <t>XAP28305747</t>
  </si>
  <si>
    <t>XAP28305747-790</t>
  </si>
  <si>
    <t>XAP28313124</t>
  </si>
  <si>
    <t>XAP28313124-70</t>
  </si>
  <si>
    <t>XAP28373319</t>
  </si>
  <si>
    <t>XAP28373319-1451</t>
  </si>
  <si>
    <t>MUM01599876</t>
  </si>
  <si>
    <t>MUM01599876-1495</t>
  </si>
  <si>
    <t>MCH000093744</t>
  </si>
  <si>
    <t>MCH000093744-764</t>
  </si>
  <si>
    <t>BLR01842720</t>
  </si>
  <si>
    <t>BLR01842720-1993</t>
  </si>
  <si>
    <t>CHE01215124</t>
  </si>
  <si>
    <t>CHE01215124-227</t>
  </si>
  <si>
    <t>Z0010953568</t>
  </si>
  <si>
    <t>Z0010953568-1256</t>
  </si>
  <si>
    <t>XAP28322175</t>
  </si>
  <si>
    <t>XAP28322175-877</t>
  </si>
  <si>
    <t>BLR01842546</t>
  </si>
  <si>
    <t>BLR01842546-721</t>
  </si>
  <si>
    <t>XAP28351031</t>
  </si>
  <si>
    <t>XAP28351031-1728</t>
  </si>
  <si>
    <t>XAP28007704</t>
  </si>
  <si>
    <t>XAP28007704-926</t>
  </si>
  <si>
    <t>PUN01294251</t>
  </si>
  <si>
    <t>PUN01294251-1799</t>
  </si>
  <si>
    <t>PUN01257039</t>
  </si>
  <si>
    <t>PUN01257039-1794</t>
  </si>
  <si>
    <t>PUN01257044</t>
  </si>
  <si>
    <t>PUN01257044-105</t>
  </si>
  <si>
    <t>XAP28271065</t>
  </si>
  <si>
    <t>XAP28271065-1129</t>
  </si>
  <si>
    <t>PUN01257046</t>
  </si>
  <si>
    <t>PUN01257046-1019</t>
  </si>
  <si>
    <t>Z0010924724</t>
  </si>
  <si>
    <t>Z0010924724-1405</t>
  </si>
  <si>
    <t>AHM01144796</t>
  </si>
  <si>
    <t>AHM01144796-734</t>
  </si>
  <si>
    <t>XAP28017621</t>
  </si>
  <si>
    <t>XAP28017621-1193</t>
  </si>
  <si>
    <t>BLR01842529</t>
  </si>
  <si>
    <t>BLR01842529-1645</t>
  </si>
  <si>
    <t>XAP28172263</t>
  </si>
  <si>
    <t>XAP28172263-903</t>
  </si>
  <si>
    <t>BLR01843223</t>
  </si>
  <si>
    <t>BLR01843223-1909</t>
  </si>
  <si>
    <t>BLR01843372</t>
  </si>
  <si>
    <t>BLR01843372-414</t>
  </si>
  <si>
    <t>BLR01842725</t>
  </si>
  <si>
    <t>BLR01842725-300</t>
  </si>
  <si>
    <t>Z0010974365</t>
  </si>
  <si>
    <t>Z0010974365-1844</t>
  </si>
  <si>
    <t>AHM01146093</t>
  </si>
  <si>
    <t>AHM01146093-1227</t>
  </si>
  <si>
    <t>XAP28256182</t>
  </si>
  <si>
    <t>XAP28256182-915</t>
  </si>
  <si>
    <t>XAP28362885</t>
  </si>
  <si>
    <t>XAP28362885-769</t>
  </si>
  <si>
    <t>BLR01924468</t>
  </si>
  <si>
    <t>BLR01924468-188</t>
  </si>
  <si>
    <t>Z0010944536</t>
  </si>
  <si>
    <t>Z0010944536-190</t>
  </si>
  <si>
    <t>XAP28200740</t>
  </si>
  <si>
    <t>XAP28200740-289</t>
  </si>
  <si>
    <t>MUM01597722</t>
  </si>
  <si>
    <t>MUM01597722-464</t>
  </si>
  <si>
    <t>XAP28356363</t>
  </si>
  <si>
    <t>XAP28356363-380</t>
  </si>
  <si>
    <t>MUM01597678</t>
  </si>
  <si>
    <t>MUM01597678-660</t>
  </si>
  <si>
    <t>MUM01597721</t>
  </si>
  <si>
    <t>MUM01597721-1796</t>
  </si>
  <si>
    <t>MCH00145529</t>
  </si>
  <si>
    <t>MCH00145529-560</t>
  </si>
  <si>
    <t>PUN01256856</t>
  </si>
  <si>
    <t>PUN01256856-741</t>
  </si>
  <si>
    <t>XAP28349951</t>
  </si>
  <si>
    <t>XAP28349951-1162</t>
  </si>
  <si>
    <t>BLR01842704</t>
  </si>
  <si>
    <t>BLR01842704-716</t>
  </si>
  <si>
    <t>XAP28360121</t>
  </si>
  <si>
    <t>XAP28360121-1485</t>
  </si>
  <si>
    <t>XAP28043228</t>
  </si>
  <si>
    <t>XAP28043228-143</t>
  </si>
  <si>
    <t>MCH00112531</t>
  </si>
  <si>
    <t>MCH00112531-552</t>
  </si>
  <si>
    <t>MCH00112532</t>
  </si>
  <si>
    <t>MCH00112532-547</t>
  </si>
  <si>
    <t>MUM01599830</t>
  </si>
  <si>
    <t>MUM01599830-587</t>
  </si>
  <si>
    <t>BLR01842750</t>
  </si>
  <si>
    <t>BLR01842750-911</t>
  </si>
  <si>
    <t>MUM01599827</t>
  </si>
  <si>
    <t>MUM01599827-1621</t>
  </si>
  <si>
    <t>MUM01599828</t>
  </si>
  <si>
    <t>MUM01599828-1351</t>
  </si>
  <si>
    <t>MUM01599829</t>
  </si>
  <si>
    <t>MUM01599829-783</t>
  </si>
  <si>
    <t>MCH00145532</t>
  </si>
  <si>
    <t>MCH00145532-1709</t>
  </si>
  <si>
    <t>XAP28341323</t>
  </si>
  <si>
    <t>XAP28341323-874</t>
  </si>
  <si>
    <t>XAP28341958</t>
  </si>
  <si>
    <t>XAP28341958-1455</t>
  </si>
  <si>
    <t>XAP28369007</t>
  </si>
  <si>
    <t>XAP28369007-957</t>
  </si>
  <si>
    <t>XAP28118917</t>
  </si>
  <si>
    <t>XAP28118917-1876</t>
  </si>
  <si>
    <t>BLR01930801</t>
  </si>
  <si>
    <t>BLR01930801-864</t>
  </si>
  <si>
    <t>XAP28324740</t>
  </si>
  <si>
    <t>XAP28324740-1118</t>
  </si>
  <si>
    <t>XAP28256042</t>
  </si>
  <si>
    <t>XAP28256042-174</t>
  </si>
  <si>
    <t>BLR01942544</t>
  </si>
  <si>
    <t>BLR01942544-1600</t>
  </si>
  <si>
    <t>BLR01942641</t>
  </si>
  <si>
    <t>BLR01942641-1656</t>
  </si>
  <si>
    <t>XAP28308811</t>
  </si>
  <si>
    <t>XAP28308811-1168</t>
  </si>
  <si>
    <t>BLR01840084</t>
  </si>
  <si>
    <t>BLR01840084-468</t>
  </si>
  <si>
    <t>BLR01842344</t>
  </si>
  <si>
    <t>BLR01842344-194</t>
  </si>
  <si>
    <t>XAP28342282</t>
  </si>
  <si>
    <t>XAP28342282-1889</t>
  </si>
  <si>
    <t>BLR01842521</t>
  </si>
  <si>
    <t>BLR01842521-1945</t>
  </si>
  <si>
    <t>BLR01842347</t>
  </si>
  <si>
    <t>BLR01842347-1884</t>
  </si>
  <si>
    <t>XAP28358945</t>
  </si>
  <si>
    <t>XAP28358945-1424</t>
  </si>
  <si>
    <t>XAP28376703</t>
  </si>
  <si>
    <t>XAP28376703-1981</t>
  </si>
  <si>
    <t>BLR01842408</t>
  </si>
  <si>
    <t>BLR01842408-1569</t>
  </si>
  <si>
    <t>XAP28336032</t>
  </si>
  <si>
    <t>XAP28336032-955</t>
  </si>
  <si>
    <t>BLR01843270</t>
  </si>
  <si>
    <t>BLR01843270-1427</t>
  </si>
  <si>
    <t>XAP28260733</t>
  </si>
  <si>
    <t>XAP28260733-1466</t>
  </si>
  <si>
    <t>XAP28290808</t>
  </si>
  <si>
    <t>XAP28290808-1664</t>
  </si>
  <si>
    <t>XAP28304041</t>
  </si>
  <si>
    <t>XAP28304041-400</t>
  </si>
  <si>
    <t>BLR01843539</t>
  </si>
  <si>
    <t>BLR01843539-1427</t>
  </si>
  <si>
    <t>BLR01842564</t>
  </si>
  <si>
    <t>BLR01842564-1549</t>
  </si>
  <si>
    <t>MUM01606580</t>
  </si>
  <si>
    <t>MUM01606580-1938</t>
  </si>
  <si>
    <t>XAP28364094</t>
  </si>
  <si>
    <t>XAP28364094-1639</t>
  </si>
  <si>
    <t>AHM01144741</t>
  </si>
  <si>
    <t>AHM01144741-505</t>
  </si>
  <si>
    <t>AHM01144742</t>
  </si>
  <si>
    <t>AHM01144742-796</t>
  </si>
  <si>
    <t>XAP28051427</t>
  </si>
  <si>
    <t>XAP28051427-1287</t>
  </si>
  <si>
    <t>XAP28384585</t>
  </si>
  <si>
    <t>XAP28384585-1911</t>
  </si>
  <si>
    <t>BLR01843220</t>
  </si>
  <si>
    <t>BLR01843220-1364</t>
  </si>
  <si>
    <t>XAP28216552</t>
  </si>
  <si>
    <t>XAP28216552-1269</t>
  </si>
  <si>
    <t>BLR01925720</t>
  </si>
  <si>
    <t>BLR01925720-336</t>
  </si>
  <si>
    <t>PUN01294246</t>
  </si>
  <si>
    <t>PUN01294246-1417</t>
  </si>
  <si>
    <t>HYD01106830</t>
  </si>
  <si>
    <t>HYD01106830-241</t>
  </si>
  <si>
    <t>BLR01925450</t>
  </si>
  <si>
    <t>BLR01925450-1156</t>
  </si>
  <si>
    <t>XAP28354097</t>
  </si>
  <si>
    <t>XAP28354097-335</t>
  </si>
  <si>
    <t>XAP28228077</t>
  </si>
  <si>
    <t>XAP28228077-1916</t>
  </si>
  <si>
    <t>HYD01174028</t>
  </si>
  <si>
    <t>HYD01174028-1062</t>
  </si>
  <si>
    <t>HYD01177497</t>
  </si>
  <si>
    <t>HYD01177497-155</t>
  </si>
  <si>
    <t>MUM01603970</t>
  </si>
  <si>
    <t>MUM01603970-892</t>
  </si>
  <si>
    <t>XAP28310434</t>
  </si>
  <si>
    <t>XAP28310434-213</t>
  </si>
  <si>
    <t>MUM01603969</t>
  </si>
  <si>
    <t>MUM01603969-970</t>
  </si>
  <si>
    <t>HYD01106819</t>
  </si>
  <si>
    <t>HYD01106819-1448</t>
  </si>
  <si>
    <t>HYD01178710</t>
  </si>
  <si>
    <t>HYD01178710-231</t>
  </si>
  <si>
    <t>HYD01178705</t>
  </si>
  <si>
    <t>HYD01178705-1126</t>
  </si>
  <si>
    <t>HYD01178706</t>
  </si>
  <si>
    <t>HYD01178706-1350</t>
  </si>
  <si>
    <t>HYD01178712</t>
  </si>
  <si>
    <t>HYD01178712-470</t>
  </si>
  <si>
    <t>HYD01178711</t>
  </si>
  <si>
    <t>HYD01178711-1305</t>
  </si>
  <si>
    <t>HYD00147266</t>
  </si>
  <si>
    <t>HYD00147266-1533</t>
  </si>
  <si>
    <t>HYD01178709</t>
  </si>
  <si>
    <t>HYD01178709-593</t>
  </si>
  <si>
    <t>MUM01609352</t>
  </si>
  <si>
    <t>MUM01609352-334</t>
  </si>
  <si>
    <t>XAP28242139</t>
  </si>
  <si>
    <t>XAP28242139-1575</t>
  </si>
  <si>
    <t>CHE01214343</t>
  </si>
  <si>
    <t>CHE01214343-688</t>
  </si>
  <si>
    <t>MUM01605239</t>
  </si>
  <si>
    <t>MUM01605239-671</t>
  </si>
  <si>
    <t>CHE01214456</t>
  </si>
  <si>
    <t>CHE01214456-81</t>
  </si>
  <si>
    <t>MUM01605231</t>
  </si>
  <si>
    <t>MUM01605231-248</t>
  </si>
  <si>
    <t>CHE01214457</t>
  </si>
  <si>
    <t>CHE01214457-1798</t>
  </si>
  <si>
    <t>CHE01214716</t>
  </si>
  <si>
    <t>CHE01214716-568</t>
  </si>
  <si>
    <t>CHE01214718</t>
  </si>
  <si>
    <t>CHE01214718-1305</t>
  </si>
  <si>
    <t>MUM01611173</t>
  </si>
  <si>
    <t>MUM01611173-1646</t>
  </si>
  <si>
    <t>MUM01608710</t>
  </si>
  <si>
    <t>MUM01608710-628</t>
  </si>
  <si>
    <t>MUM01603947</t>
  </si>
  <si>
    <t>MUM01603947-1988</t>
  </si>
  <si>
    <t>MUM01597675</t>
  </si>
  <si>
    <t>MUM01597675-828</t>
  </si>
  <si>
    <t>MUM01603948</t>
  </si>
  <si>
    <t>MUM01603948-1827</t>
  </si>
  <si>
    <t>MUM01603965</t>
  </si>
  <si>
    <t>MUM01603965-411</t>
  </si>
  <si>
    <t>MUM01597725</t>
  </si>
  <si>
    <t>MUM01597725-340</t>
  </si>
  <si>
    <t>MUM01599821</t>
  </si>
  <si>
    <t>MUM01599821-587</t>
  </si>
  <si>
    <t>MUM01609347</t>
  </si>
  <si>
    <t>MUM01609347-828</t>
  </si>
  <si>
    <t>MUM01603955</t>
  </si>
  <si>
    <t>MUM01603955-561</t>
  </si>
  <si>
    <t>MUM01609348</t>
  </si>
  <si>
    <t>MUM01609348-1717</t>
  </si>
  <si>
    <t>MUM01603956</t>
  </si>
  <si>
    <t>MUM01603956-365</t>
  </si>
  <si>
    <t>MUM01599834</t>
  </si>
  <si>
    <t>MUM01599834-96</t>
  </si>
  <si>
    <t>MUM01603988</t>
  </si>
  <si>
    <t>MUM01603988-832</t>
  </si>
  <si>
    <t>MUM01603989</t>
  </si>
  <si>
    <t>MUM01603989-155</t>
  </si>
  <si>
    <t>MUM01597723</t>
  </si>
  <si>
    <t>MUM01597723-1075</t>
  </si>
  <si>
    <t>MUM01597724</t>
  </si>
  <si>
    <t>MUM01597724-763</t>
  </si>
  <si>
    <t>CHE01214347</t>
  </si>
  <si>
    <t>CHE01214347-1934</t>
  </si>
  <si>
    <t>MUM01597726</t>
  </si>
  <si>
    <t>MUM01597726-936</t>
  </si>
  <si>
    <t>MUM01597728</t>
  </si>
  <si>
    <t>MUM01597728-988</t>
  </si>
  <si>
    <t>CHE01214348</t>
  </si>
  <si>
    <t>CHE01214348-870</t>
  </si>
  <si>
    <t>HYD01177494</t>
  </si>
  <si>
    <t>HYD01177494-1989</t>
  </si>
  <si>
    <t>MUM01599835</t>
  </si>
  <si>
    <t>MUM01599835-637</t>
  </si>
  <si>
    <t>MUM01605235</t>
  </si>
  <si>
    <t>MUM01605235-1132</t>
  </si>
  <si>
    <t>MUM01605236</t>
  </si>
  <si>
    <t>MUM01605236-1578</t>
  </si>
  <si>
    <t>MUM01611145</t>
  </si>
  <si>
    <t>MUM01611145-736</t>
  </si>
  <si>
    <t>CHE01214349</t>
  </si>
  <si>
    <t>CHE01214349-1967</t>
  </si>
  <si>
    <t>MUM01605237</t>
  </si>
  <si>
    <t>MUM01605237-731</t>
  </si>
  <si>
    <t>CHE01214350</t>
  </si>
  <si>
    <t>CHE01214350-136</t>
  </si>
  <si>
    <t>MUM01599867</t>
  </si>
  <si>
    <t>MUM01599867-900</t>
  </si>
  <si>
    <t>MUM01611144</t>
  </si>
  <si>
    <t>MUM01611144-1167</t>
  </si>
  <si>
    <t>MUM01605229</t>
  </si>
  <si>
    <t>MUM01605229-1765</t>
  </si>
  <si>
    <t>MUM01611146</t>
  </si>
  <si>
    <t>MUM01611146-848</t>
  </si>
  <si>
    <t>CHE01214455</t>
  </si>
  <si>
    <t>CHE01214455-1138</t>
  </si>
  <si>
    <t>MUM01605238</t>
  </si>
  <si>
    <t>MUM01605238-708</t>
  </si>
  <si>
    <t>MUM01599877</t>
  </si>
  <si>
    <t>MUM01599877-153</t>
  </si>
  <si>
    <t>MUM01599878</t>
  </si>
  <si>
    <t>MUM01599878-484</t>
  </si>
  <si>
    <t>MUM01599880</t>
  </si>
  <si>
    <t>MUM01599880-1420</t>
  </si>
  <si>
    <t>CHE01215134</t>
  </si>
  <si>
    <t>CHE01215134-166</t>
  </si>
  <si>
    <t>CHE01215147</t>
  </si>
  <si>
    <t>CHE01215147-1846</t>
  </si>
  <si>
    <t>CHE01215145</t>
  </si>
  <si>
    <t>CHE01215145-300</t>
  </si>
  <si>
    <t>CHE01215144</t>
  </si>
  <si>
    <t>CHE01215144-452</t>
  </si>
  <si>
    <t>CHE01215143</t>
  </si>
  <si>
    <t>CHE01215143-257</t>
  </si>
  <si>
    <t>CHE01215148</t>
  </si>
  <si>
    <t>CHE01215148-1657</t>
  </si>
  <si>
    <t>CHE01215146</t>
  </si>
  <si>
    <t>CHE01215146-1670</t>
  </si>
  <si>
    <t>MUM01597676</t>
  </si>
  <si>
    <t>MUM01597676-843</t>
  </si>
  <si>
    <t>MUM01597677</t>
  </si>
  <si>
    <t>MUM01597677-431</t>
  </si>
  <si>
    <t>MUM01597688</t>
  </si>
  <si>
    <t>MUM01597688-1418</t>
  </si>
  <si>
    <t>CHE01214462</t>
  </si>
  <si>
    <t>CHE01214462-1340</t>
  </si>
  <si>
    <t>MUM01608729</t>
  </si>
  <si>
    <t>MUM01608729-728</t>
  </si>
  <si>
    <t>MUM01608731</t>
  </si>
  <si>
    <t>MUM01608731-241</t>
  </si>
  <si>
    <t>MUM01597668</t>
  </si>
  <si>
    <t>MUM01597668-223</t>
  </si>
  <si>
    <t>MUM01599825</t>
  </si>
  <si>
    <t>MUM01599825-115</t>
  </si>
  <si>
    <t>MUM01609346</t>
  </si>
  <si>
    <t>MUM01609346-1959</t>
  </si>
  <si>
    <t>MUM01608728</t>
  </si>
  <si>
    <t>MUM01608728-1537</t>
  </si>
  <si>
    <t>MCH00103611</t>
  </si>
  <si>
    <t>MCH00103611-1945</t>
  </si>
  <si>
    <t>BLR01843152</t>
  </si>
  <si>
    <t>BLR01843152-705</t>
  </si>
  <si>
    <t>XAP28281164</t>
  </si>
  <si>
    <t>XAP28281164-1156</t>
  </si>
  <si>
    <t>BLR01843201</t>
  </si>
  <si>
    <t>BLR01843201-1325</t>
  </si>
  <si>
    <t>MUM01611165</t>
  </si>
  <si>
    <t>MUM01611165-1913</t>
  </si>
  <si>
    <t>XAP28305071</t>
  </si>
  <si>
    <t>XAP28305071-1621</t>
  </si>
  <si>
    <t>XAP28349083</t>
  </si>
  <si>
    <t>XAP28349083-1019</t>
  </si>
  <si>
    <t>XAP28215336</t>
  </si>
  <si>
    <t>XAP28215336-1335</t>
  </si>
  <si>
    <t>MCH000093740</t>
  </si>
  <si>
    <t>MCH000093740-1656</t>
  </si>
  <si>
    <t>XAP28089011</t>
  </si>
  <si>
    <t>XAP28089011-623</t>
  </si>
  <si>
    <t>XAP28341330</t>
  </si>
  <si>
    <t>XAP28341330-1379</t>
  </si>
  <si>
    <t>DEL01186202</t>
  </si>
  <si>
    <t>DEL01186202-1072</t>
  </si>
  <si>
    <t>MUM01611172</t>
  </si>
  <si>
    <t>MUM01611172-1985</t>
  </si>
  <si>
    <t>MUM01603972</t>
  </si>
  <si>
    <t>MUM01603972-362</t>
  </si>
  <si>
    <t>BLR01842994</t>
  </si>
  <si>
    <t>BLR01842994-608</t>
  </si>
  <si>
    <t>BLR01842992</t>
  </si>
  <si>
    <t>BLR01842992-1356</t>
  </si>
  <si>
    <t>BLR01842993</t>
  </si>
  <si>
    <t>BLR01842993-1262</t>
  </si>
  <si>
    <t>XAP28243484</t>
  </si>
  <si>
    <t>XAP28243484-887</t>
  </si>
  <si>
    <t>XAP28140084</t>
  </si>
  <si>
    <t>XAP28140084-521</t>
  </si>
  <si>
    <t>Z0010958856</t>
  </si>
  <si>
    <t>Z0010958856-1409</t>
  </si>
  <si>
    <t>AHM01144651</t>
  </si>
  <si>
    <t>AHM01144651-1102</t>
  </si>
  <si>
    <t>PUN01256849</t>
  </si>
  <si>
    <t>PUN01256849-540</t>
  </si>
  <si>
    <t>PUN01256854</t>
  </si>
  <si>
    <t>PUN01256854-433</t>
  </si>
  <si>
    <t>PUN01256855</t>
  </si>
  <si>
    <t>PUN01256855-1162</t>
  </si>
  <si>
    <t>PUN01256866</t>
  </si>
  <si>
    <t>PUN01256866-1804</t>
  </si>
  <si>
    <t>PUN01256861</t>
  </si>
  <si>
    <t>PUN01256861-806</t>
  </si>
  <si>
    <t>PUN01256862</t>
  </si>
  <si>
    <t>PUN01256862-1496</t>
  </si>
  <si>
    <t>PUN01256863</t>
  </si>
  <si>
    <t>PUN01256863-1143</t>
  </si>
  <si>
    <t>PUN01256852</t>
  </si>
  <si>
    <t>PUN01256852-675</t>
  </si>
  <si>
    <t>PUN01256857</t>
  </si>
  <si>
    <t>PUN01256857-1160</t>
  </si>
  <si>
    <t>PUN01256843</t>
  </si>
  <si>
    <t>PUN01256843-449</t>
  </si>
  <si>
    <t>MCH00134835</t>
  </si>
  <si>
    <t>MCH00134835-193</t>
  </si>
  <si>
    <t>MCH00134836</t>
  </si>
  <si>
    <t>MCH00134836-394</t>
  </si>
  <si>
    <t>MCH000002689</t>
  </si>
  <si>
    <t>MCH000002689-120</t>
  </si>
  <si>
    <t>XAP28327068</t>
  </si>
  <si>
    <t>XAP28327068-103</t>
  </si>
  <si>
    <t>XAP28301468</t>
  </si>
  <si>
    <t>XAP28301468-1139</t>
  </si>
  <si>
    <t>XAP28333061</t>
  </si>
  <si>
    <t>XAP28333061-150</t>
  </si>
  <si>
    <t>XAP28330129</t>
  </si>
  <si>
    <t>XAP28330129-233</t>
  </si>
  <si>
    <t>XAP28340643</t>
  </si>
  <si>
    <t>XAP28340643-1129</t>
  </si>
  <si>
    <t>XAP28276201</t>
  </si>
  <si>
    <t>XAP28276201-527</t>
  </si>
  <si>
    <t>XAP28332094</t>
  </si>
  <si>
    <t>XAP28332094-378</t>
  </si>
  <si>
    <t>MCH000002683</t>
  </si>
  <si>
    <t>MCH000002683-1185</t>
  </si>
  <si>
    <t>MCH000002684</t>
  </si>
  <si>
    <t>MCH000002684-1133</t>
  </si>
  <si>
    <t>MCH000002685</t>
  </si>
  <si>
    <t>MCH000002685-1777</t>
  </si>
  <si>
    <t>XAP28282940</t>
  </si>
  <si>
    <t>XAP28282940-1677</t>
  </si>
  <si>
    <t>MCH000002678</t>
  </si>
  <si>
    <t>MCH000002678-1761</t>
  </si>
  <si>
    <t>MCH000002675</t>
  </si>
  <si>
    <t>MCH000002675-1670</t>
  </si>
  <si>
    <t>MCH000002676</t>
  </si>
  <si>
    <t>MCH000002676-1235</t>
  </si>
  <si>
    <t>PUN01256860</t>
  </si>
  <si>
    <t>PUN01256860-1120</t>
  </si>
  <si>
    <t>XAP28358571</t>
  </si>
  <si>
    <t>XAP28358571-1913</t>
  </si>
  <si>
    <t>XAP28329557</t>
  </si>
  <si>
    <t>XAP28329557-1532</t>
  </si>
  <si>
    <t>XAP28314091</t>
  </si>
  <si>
    <t>XAP28314091-1084</t>
  </si>
  <si>
    <t>DEL01186197</t>
  </si>
  <si>
    <t>DEL01186197-1397</t>
  </si>
  <si>
    <t>BLR01842547</t>
  </si>
  <si>
    <t>BLR01842547-717</t>
  </si>
  <si>
    <t>MCH00134833</t>
  </si>
  <si>
    <t>MCH00134833-449</t>
  </si>
  <si>
    <t>XAP28371861</t>
  </si>
  <si>
    <t>XAP28371861-713</t>
  </si>
  <si>
    <t>XAP28364541</t>
  </si>
  <si>
    <t>XAP28364541-1615</t>
  </si>
  <si>
    <t>XAP28386685</t>
  </si>
  <si>
    <t>XAP28386685-1905</t>
  </si>
  <si>
    <t>XAP28389832</t>
  </si>
  <si>
    <t>XAP28389832-1453</t>
  </si>
  <si>
    <t>PUN01256873</t>
  </si>
  <si>
    <t>PUN01256873-422</t>
  </si>
  <si>
    <t>BLR01924434</t>
  </si>
  <si>
    <t>BLR01924434-369</t>
  </si>
  <si>
    <t>BLR01956929</t>
  </si>
  <si>
    <t>BLR01956929-236</t>
  </si>
  <si>
    <t>XAP107722045</t>
  </si>
  <si>
    <t>XAP107722045-159</t>
  </si>
  <si>
    <t>XAP107665798</t>
  </si>
  <si>
    <t>XAP107665798-806</t>
  </si>
  <si>
    <t>BLR01942859</t>
  </si>
  <si>
    <t>BLR01942859-1746</t>
  </si>
  <si>
    <t>MUM01611123</t>
  </si>
  <si>
    <t>MUM01611123-1318</t>
  </si>
  <si>
    <t>PUN01257042</t>
  </si>
  <si>
    <t>PUN01257042-1402</t>
  </si>
  <si>
    <t>XAP107721531</t>
  </si>
  <si>
    <t>XAP107721531-1850</t>
  </si>
  <si>
    <t>XAP107758890</t>
  </si>
  <si>
    <t>XAP107758890-158</t>
  </si>
  <si>
    <t>XAP107715931</t>
  </si>
  <si>
    <t>XAP107715931-1190</t>
  </si>
  <si>
    <t>HYD00147272</t>
  </si>
  <si>
    <t>HYD00147272-1428</t>
  </si>
  <si>
    <t>HYD00147248</t>
  </si>
  <si>
    <t>HYD00147248-1645</t>
  </si>
  <si>
    <t>HYD00147247</t>
  </si>
  <si>
    <t>HYD00147247-1820</t>
  </si>
  <si>
    <t>HYD00147265</t>
  </si>
  <si>
    <t>HYD00147265-324</t>
  </si>
  <si>
    <t>HYD00147334</t>
  </si>
  <si>
    <t>HYD00147334-1872</t>
  </si>
  <si>
    <t>HYD00147275</t>
  </si>
  <si>
    <t>HYD00147275-1822</t>
  </si>
  <si>
    <t>HYD00147276</t>
  </si>
  <si>
    <t>HYD00147276-809</t>
  </si>
  <si>
    <t>HYD01106820</t>
  </si>
  <si>
    <t>HYD01106820-329</t>
  </si>
  <si>
    <t>HYD01178707</t>
  </si>
  <si>
    <t>HYD01178707-364</t>
  </si>
  <si>
    <t>HYD00147309</t>
  </si>
  <si>
    <t>HYD00147309-1547</t>
  </si>
  <si>
    <t>HYD00147289</t>
  </si>
  <si>
    <t>HYD00147289-1683</t>
  </si>
  <si>
    <t>HYD00147288</t>
  </si>
  <si>
    <t>HYD00147288-775</t>
  </si>
  <si>
    <t>HYD00147274</t>
  </si>
  <si>
    <t>HYD00147274-1869</t>
  </si>
  <si>
    <t>HYD00147269</t>
  </si>
  <si>
    <t>HYD00147269-1514</t>
  </si>
  <si>
    <t>HYD01177510</t>
  </si>
  <si>
    <t>HYD01177510-697</t>
  </si>
  <si>
    <t>HYD01106848</t>
  </si>
  <si>
    <t>HYD01106848-1288</t>
  </si>
  <si>
    <t>HYD01178717</t>
  </si>
  <si>
    <t>HYD01178717-1270</t>
  </si>
  <si>
    <t>HYD00147310</t>
  </si>
  <si>
    <t>HYD00147310-1446</t>
  </si>
  <si>
    <t>HYD00147278</t>
  </si>
  <si>
    <t>HYD00147278-1171</t>
  </si>
  <si>
    <t>HYD00147280</t>
  </si>
  <si>
    <t>HYD00147280-817</t>
  </si>
  <si>
    <t>HYD00147279</t>
  </si>
  <si>
    <t>HYD00147279-522</t>
  </si>
  <si>
    <t>HYD01106843</t>
  </si>
  <si>
    <t>HYD01106843-240</t>
  </si>
  <si>
    <t>HYD01177509</t>
  </si>
  <si>
    <t>HYD01177509-374</t>
  </si>
  <si>
    <t>HYD01178713</t>
  </si>
  <si>
    <t>HYD01178713-233</t>
  </si>
  <si>
    <t>HYD01106825</t>
  </si>
  <si>
    <t>HYD01106825-1957</t>
  </si>
  <si>
    <t>HYD00147273</t>
  </si>
  <si>
    <t>HYD00147273-1081</t>
  </si>
  <si>
    <t>HYD00147277</t>
  </si>
  <si>
    <t>HYD00147277-1800</t>
  </si>
  <si>
    <t>BLR01843115</t>
  </si>
  <si>
    <t>BLR01843115-298</t>
  </si>
  <si>
    <t>BLR01842740</t>
  </si>
  <si>
    <t>arjun.sharma</t>
  </si>
  <si>
    <t>BLR01842740-1180</t>
  </si>
  <si>
    <t>BLR01842741</t>
  </si>
  <si>
    <t>BLR01842741-508</t>
  </si>
  <si>
    <t>MUM01606575</t>
  </si>
  <si>
    <t>MUM01606575-640</t>
  </si>
  <si>
    <t>PUN01256810</t>
  </si>
  <si>
    <t>PUN01256810-288</t>
  </si>
  <si>
    <t>BLR01842260</t>
  </si>
  <si>
    <t>BLR01842260-1497</t>
  </si>
  <si>
    <t>BLR01842261</t>
  </si>
  <si>
    <t>BLR01842261-712</t>
  </si>
  <si>
    <t>PUN01256823</t>
  </si>
  <si>
    <t>PUN01256823-203</t>
  </si>
  <si>
    <t>XAP107780374</t>
  </si>
  <si>
    <t>XAP107780374-1063</t>
  </si>
  <si>
    <t>Z0010863261</t>
  </si>
  <si>
    <t>Z0010863261-1205</t>
  </si>
  <si>
    <t>MUM01608727</t>
  </si>
  <si>
    <t>MUM01608727-1011</t>
  </si>
  <si>
    <t>Z0010991065</t>
  </si>
  <si>
    <t>Z0010991065-1383</t>
  </si>
  <si>
    <t>Z0010838115</t>
  </si>
  <si>
    <t>Z0010838115-1483</t>
  </si>
  <si>
    <t>AHM01144655</t>
  </si>
  <si>
    <t>AHM01144655-638</t>
  </si>
  <si>
    <t>PUN01256817</t>
  </si>
  <si>
    <t>PUN01256817-1254</t>
  </si>
  <si>
    <t>BLR01843289</t>
  </si>
  <si>
    <t>BLR01843289-1184</t>
  </si>
  <si>
    <t>BLR01843292</t>
  </si>
  <si>
    <t>BLR01843292-446</t>
  </si>
  <si>
    <t>MUM01597646</t>
  </si>
  <si>
    <t>MUM01597646-1443</t>
  </si>
  <si>
    <t>XAP107712609</t>
  </si>
  <si>
    <t>XAP107712609-1064</t>
  </si>
  <si>
    <t>MUM01608751</t>
  </si>
  <si>
    <t>MUM01608751-1069</t>
  </si>
  <si>
    <t>BLR01931838</t>
  </si>
  <si>
    <t>BLR01931838-619</t>
  </si>
  <si>
    <t>XAP107789389</t>
  </si>
  <si>
    <t>XAP107789389-746</t>
  </si>
  <si>
    <t>XAP107369998</t>
  </si>
  <si>
    <t>XAP107369998-94</t>
  </si>
  <si>
    <t>BLR01942133</t>
  </si>
  <si>
    <t>BLR01942133-403</t>
  </si>
  <si>
    <t>XAP107767993</t>
  </si>
  <si>
    <t>XAP107767993-1383</t>
  </si>
  <si>
    <t>XAP107776198</t>
  </si>
  <si>
    <t>XAP107776198-182</t>
  </si>
  <si>
    <t>MUM01605247</t>
  </si>
  <si>
    <t>MUM01605247-401</t>
  </si>
  <si>
    <t>BLR01843536</t>
  </si>
  <si>
    <t>BLR01843536-141</t>
  </si>
  <si>
    <t>BLR01843537</t>
  </si>
  <si>
    <t>BLR01843537-1711</t>
  </si>
  <si>
    <t>BLR01842733</t>
  </si>
  <si>
    <t>BLR01842733-1788</t>
  </si>
  <si>
    <t>BLR01842734</t>
  </si>
  <si>
    <t>BLR01842734-1814</t>
  </si>
  <si>
    <t>BLR01842735</t>
  </si>
  <si>
    <t>BLR01842735-1439</t>
  </si>
  <si>
    <t>Z0010889189</t>
  </si>
  <si>
    <t>Z0010889189-1817</t>
  </si>
  <si>
    <t>Z0010942916</t>
  </si>
  <si>
    <t>Z0010942916-1881</t>
  </si>
  <si>
    <t>Z0010898995</t>
  </si>
  <si>
    <t>Z0010898995-646</t>
  </si>
  <si>
    <t>Z0010890306</t>
  </si>
  <si>
    <t>Z0010890306-417</t>
  </si>
  <si>
    <t>Z0010898939</t>
  </si>
  <si>
    <t>Z0010898939-256</t>
  </si>
  <si>
    <t>Z0010898978</t>
  </si>
  <si>
    <t>Z0010898978-887</t>
  </si>
  <si>
    <t>Z0010897753</t>
  </si>
  <si>
    <t>Z0010897753-1951</t>
  </si>
  <si>
    <t>BLR01842265</t>
  </si>
  <si>
    <t>BLR01842265-1577</t>
  </si>
  <si>
    <t>BLR01925569</t>
  </si>
  <si>
    <t>BLR01925569-1617</t>
  </si>
  <si>
    <t>XAP107753483</t>
  </si>
  <si>
    <t>XAP107753483-260</t>
  </si>
  <si>
    <t>XAP107709375</t>
  </si>
  <si>
    <t>XAP107709375-1163</t>
  </si>
  <si>
    <t>XAP107621869</t>
  </si>
  <si>
    <t>XAP107621869-142</t>
  </si>
  <si>
    <t>XAP107667672</t>
  </si>
  <si>
    <t>XAP107667672-1196</t>
  </si>
  <si>
    <t>XAP107594031</t>
  </si>
  <si>
    <t>XAP107594031-111</t>
  </si>
  <si>
    <t>XAP107360871</t>
  </si>
  <si>
    <t>XAP107360871-1073</t>
  </si>
  <si>
    <t>XAP107663252</t>
  </si>
  <si>
    <t>XAP107663252-1222</t>
  </si>
  <si>
    <t>Z0010816464</t>
  </si>
  <si>
    <t>Z0010816464-677</t>
  </si>
  <si>
    <t>PUN01256819</t>
  </si>
  <si>
    <t>PUN01256819-903</t>
  </si>
  <si>
    <t>CHE01215135</t>
  </si>
  <si>
    <t>CHE01215135-1312</t>
  </si>
  <si>
    <t>CHE01199611</t>
  </si>
  <si>
    <t>CHE01199611-627</t>
  </si>
  <si>
    <t>rangadass.munusamy</t>
  </si>
  <si>
    <t>HYD01174004</t>
  </si>
  <si>
    <t>HYD01174004-416</t>
  </si>
  <si>
    <t>BLR01843194</t>
  </si>
  <si>
    <t>BLR01843194-1607</t>
  </si>
  <si>
    <t>BLR01942997</t>
  </si>
  <si>
    <t>BLR01942997-329</t>
  </si>
  <si>
    <t>BLR01843011</t>
  </si>
  <si>
    <t>BLR01843011-1193</t>
  </si>
  <si>
    <t>BLR01843192</t>
  </si>
  <si>
    <t>BLR01843192-255</t>
  </si>
  <si>
    <t>XAP107715527</t>
  </si>
  <si>
    <t>XAP107715527-1519</t>
  </si>
  <si>
    <t>Z0010893141</t>
  </si>
  <si>
    <t>Z0010893141-1991</t>
  </si>
  <si>
    <t>XAP107755695</t>
  </si>
  <si>
    <t>XAP107755695-1028</t>
  </si>
  <si>
    <t>XAP107773755</t>
  </si>
  <si>
    <t>XAP107773755-1438</t>
  </si>
  <si>
    <t>XAP107726648</t>
  </si>
  <si>
    <t>XAP107726648-1588</t>
  </si>
  <si>
    <t>XAP107520954</t>
  </si>
  <si>
    <t>XAP107520954-494</t>
  </si>
  <si>
    <t>XAP107708444</t>
  </si>
  <si>
    <t>XAP107708444-1540</t>
  </si>
  <si>
    <t>XAP107767331</t>
  </si>
  <si>
    <t>XAP107767331-1937</t>
  </si>
  <si>
    <t>XAP107703265</t>
  </si>
  <si>
    <t>XAP107703265-210</t>
  </si>
  <si>
    <t>XAP107831242</t>
  </si>
  <si>
    <t>XAP107831242-256</t>
  </si>
  <si>
    <t>XAP107707100</t>
  </si>
  <si>
    <t>XAP107707100-575</t>
  </si>
  <si>
    <t>HYD01148267</t>
  </si>
  <si>
    <t>HYD01148267-131</t>
  </si>
  <si>
    <t>HYD01148268</t>
  </si>
  <si>
    <t>HYD01148268-1726</t>
  </si>
  <si>
    <t>XAP107789193</t>
  </si>
  <si>
    <t>XAP107789193-1629</t>
  </si>
  <si>
    <t>XAP107763991</t>
  </si>
  <si>
    <t>XAP107763991-73</t>
  </si>
  <si>
    <t>XAP107731850</t>
  </si>
  <si>
    <t>XAP107731850-890</t>
  </si>
  <si>
    <t>XAP107724010</t>
  </si>
  <si>
    <t>XAP107724010-432</t>
  </si>
  <si>
    <t>BLR01842997</t>
  </si>
  <si>
    <t>BLR01842997-1328</t>
  </si>
  <si>
    <t>BLR01842254</t>
  </si>
  <si>
    <t>BLR01842254-1794</t>
  </si>
  <si>
    <t>BLR01842267</t>
  </si>
  <si>
    <t>BLR01842267-727</t>
  </si>
  <si>
    <t>DEL01158551</t>
  </si>
  <si>
    <t>DEL01158551-88</t>
  </si>
  <si>
    <t>XAP107731512</t>
  </si>
  <si>
    <t>XAP107731512-754</t>
  </si>
  <si>
    <t>BLR01842706</t>
  </si>
  <si>
    <t>BLR01842706-1021</t>
  </si>
  <si>
    <t>PUN01269749</t>
  </si>
  <si>
    <t>PUN01269749-561</t>
  </si>
  <si>
    <t>MUM01597647</t>
  </si>
  <si>
    <t>MUM01597647-480</t>
  </si>
  <si>
    <t>XAP107705347</t>
  </si>
  <si>
    <t>XAP107705347-594</t>
  </si>
  <si>
    <t>XAP107745744</t>
  </si>
  <si>
    <t>XAP107745744-1687</t>
  </si>
  <si>
    <t>XAP107760628</t>
  </si>
  <si>
    <t>XAP107760628-1655</t>
  </si>
  <si>
    <t>BLR01843221</t>
  </si>
  <si>
    <t>BLR01843221-621</t>
  </si>
  <si>
    <t>XAP107696068</t>
  </si>
  <si>
    <t>XAP107696068-1314</t>
  </si>
  <si>
    <t>XAP107731434</t>
  </si>
  <si>
    <t>XAP107731434-1774</t>
  </si>
  <si>
    <t>BLR01949157</t>
  </si>
  <si>
    <t>BLR01949157-554</t>
  </si>
  <si>
    <t>BLR01843156</t>
  </si>
  <si>
    <t>BLR01843156-983</t>
  </si>
  <si>
    <t>DEL01158552</t>
  </si>
  <si>
    <t>DEL01158552-236</t>
  </si>
  <si>
    <t>MUM01597653</t>
  </si>
  <si>
    <t>MUM01597653-1005</t>
  </si>
  <si>
    <t>MUM01611159</t>
  </si>
  <si>
    <t>MUM01611159-1528</t>
  </si>
  <si>
    <t>XAP107756830</t>
  </si>
  <si>
    <t>XAP107756830-929</t>
  </si>
  <si>
    <t>BLR01843283</t>
  </si>
  <si>
    <t>BLR01843283-92</t>
  </si>
  <si>
    <t>BLR01843280</t>
  </si>
  <si>
    <t>BLR01843280-1819</t>
  </si>
  <si>
    <t>BLR01843279</t>
  </si>
  <si>
    <t>BLR01843279-1301</t>
  </si>
  <si>
    <t>BLR01843277</t>
  </si>
  <si>
    <t>BLR01843277-605</t>
  </si>
  <si>
    <t>BLR01843284</t>
  </si>
  <si>
    <t>BLR01843284-440</t>
  </si>
  <si>
    <t>BLR01843285</t>
  </si>
  <si>
    <t>BLR01843285-1913</t>
  </si>
  <si>
    <t>XAP107311301</t>
  </si>
  <si>
    <t>XAP107311301-1516</t>
  </si>
  <si>
    <t>BLR01840087</t>
  </si>
  <si>
    <t>BLR01840087-690</t>
  </si>
  <si>
    <t>BLR01842724</t>
  </si>
  <si>
    <t>BLR01842724-708</t>
  </si>
  <si>
    <t>BLR01840092</t>
  </si>
  <si>
    <t>BLR01840092-1872</t>
  </si>
  <si>
    <t>BLR01843123</t>
  </si>
  <si>
    <t>BLR01843123-440</t>
  </si>
  <si>
    <t>BLR01843533</t>
  </si>
  <si>
    <t>BLR01843533-569</t>
  </si>
  <si>
    <t>BLR01842259</t>
  </si>
  <si>
    <t>BLR01842259-1672</t>
  </si>
  <si>
    <t>BLR01842419</t>
  </si>
  <si>
    <t>BLR01842419-1572</t>
  </si>
  <si>
    <t>PUN01256881</t>
  </si>
  <si>
    <t>PUN01256881-1600</t>
  </si>
  <si>
    <t>BLR01842731</t>
  </si>
  <si>
    <t>BLR01842731-221</t>
  </si>
  <si>
    <t>BLR01842721</t>
  </si>
  <si>
    <t>BLR01842721-1904</t>
  </si>
  <si>
    <t>BLR01842732</t>
  </si>
  <si>
    <t>BLR01842732-635</t>
  </si>
  <si>
    <t>BLR01842711</t>
  </si>
  <si>
    <t>BLR01842711-817</t>
  </si>
  <si>
    <t>BLR01843198</t>
  </si>
  <si>
    <t>BLR01843198-518</t>
  </si>
  <si>
    <t>BLR01840095</t>
  </si>
  <si>
    <t>BLR01840095-910</t>
  </si>
  <si>
    <t>BLR01842712</t>
  </si>
  <si>
    <t>BLR01842712-1202</t>
  </si>
  <si>
    <t>PUN01292606</t>
  </si>
  <si>
    <t>PUN01292606-1098</t>
  </si>
  <si>
    <t>BLR01843290</t>
  </si>
  <si>
    <t>BLR01843290-1427</t>
  </si>
  <si>
    <t>BLR01843295</t>
  </si>
  <si>
    <t>BLR01843295-402</t>
  </si>
  <si>
    <t>BLR01843276</t>
  </si>
  <si>
    <t>BLR01843276-402</t>
  </si>
  <si>
    <t>BLR01931831</t>
  </si>
  <si>
    <t>BLR01931831-164</t>
  </si>
  <si>
    <t>BLR01843288</t>
  </si>
  <si>
    <t>BLR01843288-1283</t>
  </si>
  <si>
    <t>BLR01843291</t>
  </si>
  <si>
    <t>BLR01843291-1380</t>
  </si>
  <si>
    <t>CHE01214351</t>
  </si>
  <si>
    <t>CHE01214351-1969</t>
  </si>
  <si>
    <t>CHE01214352</t>
  </si>
  <si>
    <t>CHE01214352-937</t>
  </si>
  <si>
    <t>CHE01214354</t>
  </si>
  <si>
    <t>CHE01214354-1609</t>
  </si>
  <si>
    <t>MUM01609343</t>
  </si>
  <si>
    <t>MUM01609343-1357</t>
  </si>
  <si>
    <t>HYD01137264</t>
  </si>
  <si>
    <t>HYD01137264-1572</t>
  </si>
  <si>
    <t>HYD01137265</t>
  </si>
  <si>
    <t>HYD01137265-856</t>
  </si>
  <si>
    <t>MUM01606579</t>
  </si>
  <si>
    <t>MUM01606579-835</t>
  </si>
  <si>
    <t>CHE01214699</t>
  </si>
  <si>
    <t>CHE01214699-699</t>
  </si>
  <si>
    <t>MUM01599823</t>
  </si>
  <si>
    <t>MUM01599823-1842</t>
  </si>
  <si>
    <t>XAP107767934</t>
  </si>
  <si>
    <t>XAP107767934-139</t>
  </si>
  <si>
    <t>BLR01942540</t>
  </si>
  <si>
    <t>BLR01942540-422</t>
  </si>
  <si>
    <t>XAP107732344</t>
  </si>
  <si>
    <t>XAP107732344-863</t>
  </si>
  <si>
    <t>MUM01603961</t>
  </si>
  <si>
    <t>MUM01603961-1894</t>
  </si>
  <si>
    <t>MUM01603975</t>
  </si>
  <si>
    <t>MUM01603975-1085</t>
  </si>
  <si>
    <t>CHE01214700</t>
  </si>
  <si>
    <t>CHE01214700-934</t>
  </si>
  <si>
    <t>MUM01599875</t>
  </si>
  <si>
    <t>MUM01599875-392</t>
  </si>
  <si>
    <t>XAP107781937</t>
  </si>
  <si>
    <t>XAP107781937-273</t>
  </si>
  <si>
    <t>MUM01599879</t>
  </si>
  <si>
    <t>MUM01599879-112</t>
  </si>
  <si>
    <t>CHE01215129</t>
  </si>
  <si>
    <t>CHE01215129-406</t>
  </si>
  <si>
    <t>MUM01603950</t>
  </si>
  <si>
    <t>MUM01603950-1156</t>
  </si>
  <si>
    <t>MUM01605233</t>
  </si>
  <si>
    <t>MUM01605233-788</t>
  </si>
  <si>
    <t>XAP107558614</t>
  </si>
  <si>
    <t>XAP107558614-346</t>
  </si>
  <si>
    <t>XAP107752306</t>
  </si>
  <si>
    <t>XAP107752306-742</t>
  </si>
  <si>
    <t>XAP107744039</t>
  </si>
  <si>
    <t>XAP107744039-1727</t>
  </si>
  <si>
    <t>MUM01605241</t>
  </si>
  <si>
    <t>MUM01605241-417</t>
  </si>
  <si>
    <t>XAP107547959</t>
  </si>
  <si>
    <t>XAP107547959-145</t>
  </si>
  <si>
    <t>XAP107730340</t>
  </si>
  <si>
    <t>XAP107730340-1760</t>
  </si>
  <si>
    <t>XAP107663139</t>
  </si>
  <si>
    <t>XAP107663139-937</t>
  </si>
  <si>
    <t>XAP107749109</t>
  </si>
  <si>
    <t>XAP107749109-439</t>
  </si>
  <si>
    <t>BLR01842567</t>
  </si>
  <si>
    <t>BLR01842567-1646</t>
  </si>
  <si>
    <t>BLR01843066</t>
  </si>
  <si>
    <t>BLR01843066-378</t>
  </si>
  <si>
    <t>XAP107758147</t>
  </si>
  <si>
    <t>XAP107758147-583</t>
  </si>
  <si>
    <t>XAP107758448</t>
  </si>
  <si>
    <t>XAP107758448-939</t>
  </si>
  <si>
    <t>XAP107744872</t>
  </si>
  <si>
    <t>XAP107744872-1422</t>
  </si>
  <si>
    <t>XAP107762840</t>
  </si>
  <si>
    <t>XAP107762840-639</t>
  </si>
  <si>
    <t>XAP107706091</t>
  </si>
  <si>
    <t>XAP107706091-440</t>
  </si>
  <si>
    <t>Z0010991327</t>
  </si>
  <si>
    <t>Z0010991327-297</t>
  </si>
  <si>
    <t>BLR01842572</t>
  </si>
  <si>
    <t>BLR01842572-1888</t>
  </si>
  <si>
    <t>BLR01842571</t>
  </si>
  <si>
    <t>BLR01842571-204</t>
  </si>
  <si>
    <t>XAP107718604</t>
  </si>
  <si>
    <t>XAP107718604-862</t>
  </si>
  <si>
    <t>MUM01611167</t>
  </si>
  <si>
    <t>MUM01611167-1580</t>
  </si>
  <si>
    <t>MUM01597727</t>
  </si>
  <si>
    <t>MUM01597727-1456</t>
  </si>
  <si>
    <t>MUM01611157</t>
  </si>
  <si>
    <t>MUM01611157-1706</t>
  </si>
  <si>
    <t>BLR01843196</t>
  </si>
  <si>
    <t>BLR01843196-441</t>
  </si>
  <si>
    <t>MUM01608708</t>
  </si>
  <si>
    <t>MUM01608708-538</t>
  </si>
  <si>
    <t>BLR01942545</t>
  </si>
  <si>
    <t>BLR01942545-626</t>
  </si>
  <si>
    <t>KOL01210020</t>
  </si>
  <si>
    <t>KOL01210020-497</t>
  </si>
  <si>
    <t>XAP107593932</t>
  </si>
  <si>
    <t>XAP107593932-1191</t>
  </si>
  <si>
    <t>BLR01843246</t>
  </si>
  <si>
    <t>BLR01843246-892</t>
  </si>
  <si>
    <t>BLR01843247</t>
  </si>
  <si>
    <t>BLR01843247-352</t>
  </si>
  <si>
    <t>BLR01843293</t>
  </si>
  <si>
    <t>BLR01843293-804</t>
  </si>
  <si>
    <t>BLR01843294</t>
  </si>
  <si>
    <t>BLR01843294-1033</t>
  </si>
  <si>
    <t>XAP107729064</t>
  </si>
  <si>
    <t>XAP107729064-1969</t>
  </si>
  <si>
    <t>BLR01843224</t>
  </si>
  <si>
    <t>BLR01843224-1806</t>
  </si>
  <si>
    <t>XAP107734708</t>
  </si>
  <si>
    <t>XAP107734708-1860</t>
  </si>
  <si>
    <t>BLR01942261</t>
  </si>
  <si>
    <t>BLR01942261-645</t>
  </si>
  <si>
    <t>XAP107809651</t>
  </si>
  <si>
    <t>XAP107809651-1231</t>
  </si>
  <si>
    <t>Z0010922276</t>
  </si>
  <si>
    <t>Z0010922276-1100</t>
  </si>
  <si>
    <t>XAP107620999</t>
  </si>
  <si>
    <t>XAP107620999-425</t>
  </si>
  <si>
    <t>XAP107767570</t>
  </si>
  <si>
    <t>XAP107767570-760</t>
  </si>
  <si>
    <t>BLR01843166</t>
  </si>
  <si>
    <t>BLR01843166-617</t>
  </si>
  <si>
    <t>XAP107778193</t>
  </si>
  <si>
    <t>XAP107778193-676</t>
  </si>
  <si>
    <t>XAP107687258</t>
  </si>
  <si>
    <t>XAP107687258-775</t>
  </si>
  <si>
    <t>XAP107648131</t>
  </si>
  <si>
    <t>XAP107648131-382</t>
  </si>
  <si>
    <t>KOL01210019</t>
  </si>
  <si>
    <t>KOL01210019-231</t>
  </si>
  <si>
    <t>XAP107787321</t>
  </si>
  <si>
    <t>XAP107787321-1025</t>
  </si>
  <si>
    <t>BLR01843110</t>
  </si>
  <si>
    <t>BLR01843110-1172</t>
  </si>
  <si>
    <t>BLR01843108</t>
  </si>
  <si>
    <t>BLR01843108-1221</t>
  </si>
  <si>
    <t>Z0010962870</t>
  </si>
  <si>
    <t>Z0010962870-1274</t>
  </si>
  <si>
    <t>BLR01931830</t>
  </si>
  <si>
    <t>BLR01931830-1590</t>
  </si>
  <si>
    <t>Z0010760287</t>
  </si>
  <si>
    <t>Z0010760287-1965</t>
  </si>
  <si>
    <t>Z0010803074</t>
  </si>
  <si>
    <t>Z0010803074-553</t>
  </si>
  <si>
    <t>Z0010906236</t>
  </si>
  <si>
    <t>Z0010906236-232</t>
  </si>
  <si>
    <t>MUM01606555</t>
  </si>
  <si>
    <t>MUM01606555-1995</t>
  </si>
  <si>
    <t>Z0010387467</t>
  </si>
  <si>
    <t>Z0010387467-478</t>
  </si>
  <si>
    <t>Z0010858016</t>
  </si>
  <si>
    <t>Z0010858016-1072</t>
  </si>
  <si>
    <t>Z0010906249</t>
  </si>
  <si>
    <t>Z0010906249-165</t>
  </si>
  <si>
    <t>MUM01608712</t>
  </si>
  <si>
    <t>MUM01608712-1280</t>
  </si>
  <si>
    <t>XAP107746889</t>
  </si>
  <si>
    <t>XAP107746889-86</t>
  </si>
  <si>
    <t>BLR01956914</t>
  </si>
  <si>
    <t>BLR01956914-240</t>
  </si>
  <si>
    <t>XAP107765349</t>
  </si>
  <si>
    <t>XAP107765349-527</t>
  </si>
  <si>
    <t>XAP107789803</t>
  </si>
  <si>
    <t>XAP107789803-477</t>
  </si>
  <si>
    <t>BLR01842257</t>
  </si>
  <si>
    <t>BLR01842257-1027</t>
  </si>
  <si>
    <t>BLR01843159</t>
  </si>
  <si>
    <t>BLR01843159-1198</t>
  </si>
  <si>
    <t>XAP107787943</t>
  </si>
  <si>
    <t>XAP107787943-1524</t>
  </si>
  <si>
    <t>PUN01256865</t>
  </si>
  <si>
    <t>PUN01256865-74</t>
  </si>
  <si>
    <t>BLR01931835</t>
  </si>
  <si>
    <t>BLR01931835-249</t>
  </si>
  <si>
    <t>BLR01842270</t>
  </si>
  <si>
    <t>BLR01842270-1447</t>
  </si>
  <si>
    <t>BLR01842518</t>
  </si>
  <si>
    <t>BLR01842518-897</t>
  </si>
  <si>
    <t>PUN01292628</t>
  </si>
  <si>
    <t>PUN01292628-1494</t>
  </si>
  <si>
    <t>XAP107655324</t>
  </si>
  <si>
    <t>XAP107655324-460</t>
  </si>
  <si>
    <t>XAP107522598</t>
  </si>
  <si>
    <t>XAP107522598-727</t>
  </si>
  <si>
    <t>XAP107760923</t>
  </si>
  <si>
    <t>XAP107760923-1837</t>
  </si>
  <si>
    <t>PUN01292619</t>
  </si>
  <si>
    <t>PUN01292619-502</t>
  </si>
  <si>
    <t>BLR01925465</t>
  </si>
  <si>
    <t>BLR01925465-1589</t>
  </si>
  <si>
    <t>BLR01842758</t>
  </si>
  <si>
    <t>BLR01842758-1539</t>
  </si>
  <si>
    <t>BLR01843086</t>
  </si>
  <si>
    <t>BLR01843086-439</t>
  </si>
  <si>
    <t>XAP107738184</t>
  </si>
  <si>
    <t>XAP107738184-1251</t>
  </si>
  <si>
    <t>BLR01842413</t>
  </si>
  <si>
    <t>BLR01842413-1426</t>
  </si>
  <si>
    <t>BLR01843548</t>
  </si>
  <si>
    <t>BLR01843548-495</t>
  </si>
  <si>
    <t>XAP107743740</t>
  </si>
  <si>
    <t>XAP107743740-1358</t>
  </si>
  <si>
    <t>HYD01148262</t>
  </si>
  <si>
    <t>HYD01148262-500</t>
  </si>
  <si>
    <t>BLR01924840</t>
  </si>
  <si>
    <t>BLR01924840-1308</t>
  </si>
  <si>
    <t>MUM01603930</t>
  </si>
  <si>
    <t>MUM01603930-92</t>
  </si>
  <si>
    <t>MUM01603931</t>
  </si>
  <si>
    <t>MUM01603931-1540</t>
  </si>
  <si>
    <t>MUM01603932</t>
  </si>
  <si>
    <t>MUM01603932-1353</t>
  </si>
  <si>
    <t>MUM01603933</t>
  </si>
  <si>
    <t>MUM01603933-1916</t>
  </si>
  <si>
    <t>BLR01842759</t>
  </si>
  <si>
    <t>BLR01842759-886</t>
  </si>
  <si>
    <t>XAP107760080</t>
  </si>
  <si>
    <t>XAP107760080-1140</t>
  </si>
  <si>
    <t>XAP107748640</t>
  </si>
  <si>
    <t>XAP107748640-818</t>
  </si>
  <si>
    <t>MUM01603928</t>
  </si>
  <si>
    <t>MUM01603928-269</t>
  </si>
  <si>
    <t>MUM01603929</t>
  </si>
  <si>
    <t>MUM01603929-1339</t>
  </si>
  <si>
    <t>XAP107724767</t>
  </si>
  <si>
    <t>XAP107724767-265</t>
  </si>
  <si>
    <t>XAP107705361</t>
  </si>
  <si>
    <t>XAP107705361-1204</t>
  </si>
  <si>
    <t>XAP107723557</t>
  </si>
  <si>
    <t>XAP107723557-1536</t>
  </si>
  <si>
    <t>BLR01843345</t>
  </si>
  <si>
    <t>BLR01843345-734</t>
  </si>
  <si>
    <t>XAP107746999</t>
  </si>
  <si>
    <t>XAP107746999-1675</t>
  </si>
  <si>
    <t>BOR01219093</t>
  </si>
  <si>
    <t>BOR01219093-1805</t>
  </si>
  <si>
    <t>XAP107775733</t>
  </si>
  <si>
    <t>XAP107775733-307</t>
  </si>
  <si>
    <t>BLR01842516</t>
  </si>
  <si>
    <t>BLR01842516-333</t>
  </si>
  <si>
    <t>BLR01843185</t>
  </si>
  <si>
    <t>BLR01843185-1631</t>
  </si>
  <si>
    <t>BLR01956928</t>
  </si>
  <si>
    <t>BLR01956928-1881</t>
  </si>
  <si>
    <t>XAP107788139</t>
  </si>
  <si>
    <t>XAP107788139-1276</t>
  </si>
  <si>
    <t>Z0010901459</t>
  </si>
  <si>
    <t>Z0010901459-741</t>
  </si>
  <si>
    <t>Z0010949181</t>
  </si>
  <si>
    <t>Z0010949181-265</t>
  </si>
  <si>
    <t>Z0010907470</t>
  </si>
  <si>
    <t>Z0010907470-1175</t>
  </si>
  <si>
    <t>Z0010898210</t>
  </si>
  <si>
    <t>Z0010898210-1698</t>
  </si>
  <si>
    <t>BLR01842428</t>
  </si>
  <si>
    <t>BLR01842428-1231</t>
  </si>
  <si>
    <t>XAP107743745</t>
  </si>
  <si>
    <t>XAP107743745-804</t>
  </si>
  <si>
    <t>BLR01842578</t>
  </si>
  <si>
    <t>BLR01842578-1028</t>
  </si>
  <si>
    <t>BLR01842726</t>
  </si>
  <si>
    <t>BLR01842726-1697</t>
  </si>
  <si>
    <t>XAP107626932</t>
  </si>
  <si>
    <t>XAP107626932-594</t>
  </si>
  <si>
    <t>XAP107753902</t>
  </si>
  <si>
    <t>XAP107753902-1987</t>
  </si>
  <si>
    <t>BLR01840089</t>
  </si>
  <si>
    <t>BLR01840089-976</t>
  </si>
  <si>
    <t>XAP107719107</t>
  </si>
  <si>
    <t>XAP107719107-1806</t>
  </si>
  <si>
    <t>BLR01840088</t>
  </si>
  <si>
    <t>BLR01840088-368</t>
  </si>
  <si>
    <t>MUM01603976</t>
  </si>
  <si>
    <t>MUM01603976-1059</t>
  </si>
  <si>
    <t>BLR01924470</t>
  </si>
  <si>
    <t>BLR01924470-83</t>
  </si>
  <si>
    <t>XAP107795109</t>
  </si>
  <si>
    <t>XAP107795109-1121</t>
  </si>
  <si>
    <t>BLR01843067</t>
  </si>
  <si>
    <t>BLR01843067-1487</t>
  </si>
  <si>
    <t>DEL01158563</t>
  </si>
  <si>
    <t>DEL01158563-1820</t>
  </si>
  <si>
    <t>XAP107815793</t>
  </si>
  <si>
    <t>XAP107815793-515</t>
  </si>
  <si>
    <t>XAP107761824</t>
  </si>
  <si>
    <t>XAP107761824-992</t>
  </si>
  <si>
    <t>XAP107721588</t>
  </si>
  <si>
    <t>XAP107721588-543</t>
  </si>
  <si>
    <t>CHE01199609</t>
  </si>
  <si>
    <t>CHE01199609-1220</t>
  </si>
  <si>
    <t>XAP107788023</t>
  </si>
  <si>
    <t>XAP107788023-732</t>
  </si>
  <si>
    <t>XAP107770882</t>
  </si>
  <si>
    <t>XAP107770882-1317</t>
  </si>
  <si>
    <t>XAP107640988</t>
  </si>
  <si>
    <t>XAP107640988-1194</t>
  </si>
  <si>
    <t>XAP107763849</t>
  </si>
  <si>
    <t>XAP107763849-1122</t>
  </si>
  <si>
    <t>PUN01292605</t>
  </si>
  <si>
    <t>PUN01292605-1128</t>
  </si>
  <si>
    <t>PUN01256816</t>
  </si>
  <si>
    <t>PUN01256816-1145</t>
  </si>
  <si>
    <t>XAP107794287</t>
  </si>
  <si>
    <t>XAP107794287-1237</t>
  </si>
  <si>
    <t>BLR01843197</t>
  </si>
  <si>
    <t>BLR01843197-1606</t>
  </si>
  <si>
    <t>XAP107729453</t>
  </si>
  <si>
    <t>XAP107729453-862</t>
  </si>
  <si>
    <t>XAP107754969</t>
  </si>
  <si>
    <t>XAP107754969-733</t>
  </si>
  <si>
    <t>XAP107692330</t>
  </si>
  <si>
    <t>XAP107692330-507</t>
  </si>
  <si>
    <t>BLR01925454</t>
  </si>
  <si>
    <t>BLR01925454-577</t>
  </si>
  <si>
    <t>XAP107769815</t>
  </si>
  <si>
    <t>XAP107769815-1067</t>
  </si>
  <si>
    <t>BLR01843269</t>
  </si>
  <si>
    <t>BLR01843269-1196</t>
  </si>
  <si>
    <t>PUN01256814</t>
  </si>
  <si>
    <t>PUN01256814-1187</t>
  </si>
  <si>
    <t>BLR01842411</t>
  </si>
  <si>
    <t>BLR01842411-711</t>
  </si>
  <si>
    <t>Z0010996365</t>
  </si>
  <si>
    <t>Z0010996365-884</t>
  </si>
  <si>
    <t>HYD01179960</t>
  </si>
  <si>
    <t>HYD01179960-1404</t>
  </si>
  <si>
    <t>MUM01605230</t>
  </si>
  <si>
    <t>MUM01605230-324</t>
  </si>
  <si>
    <t>DEL01195711</t>
  </si>
  <si>
    <t>DEL01195711-75</t>
  </si>
  <si>
    <t>PUN01256838</t>
  </si>
  <si>
    <t>PUN01256838-1275</t>
  </si>
  <si>
    <t>BLR01843343</t>
  </si>
  <si>
    <t>BLR01843343-1400</t>
  </si>
  <si>
    <t>BLR01942489</t>
  </si>
  <si>
    <t>BLR01942489-440</t>
  </si>
  <si>
    <t>BLR01942476</t>
  </si>
  <si>
    <t>BLR01942476-1708</t>
  </si>
  <si>
    <t>BLR01843266</t>
  </si>
  <si>
    <t>BLR01843266-224</t>
  </si>
  <si>
    <t>BLR01843042</t>
  </si>
  <si>
    <t>BLR01843042-525</t>
  </si>
  <si>
    <t>PUN01292625</t>
  </si>
  <si>
    <t>PUN01292625-1034</t>
  </si>
  <si>
    <t>BLR01843073</t>
  </si>
  <si>
    <t>BLR01843073-484</t>
  </si>
  <si>
    <t>BLR01842346</t>
  </si>
  <si>
    <t>BLR01842346-351</t>
  </si>
  <si>
    <t>BLR01840081</t>
  </si>
  <si>
    <t>BLR01840081-1112</t>
  </si>
  <si>
    <t>BLR01843543</t>
  </si>
  <si>
    <t>BLR01843543-1966</t>
  </si>
  <si>
    <t>BLR01842582</t>
  </si>
  <si>
    <t>BLR01842582-428</t>
  </si>
  <si>
    <t>MUM01609339</t>
  </si>
  <si>
    <t>MUM01609339-657</t>
  </si>
  <si>
    <t>BLR01843155</t>
  </si>
  <si>
    <t>BLR01843155-403</t>
  </si>
  <si>
    <t>PUN01294245</t>
  </si>
  <si>
    <t>PUN01294245-144</t>
  </si>
  <si>
    <t>BLR01759486</t>
  </si>
  <si>
    <t>BLR01759486-1753</t>
  </si>
  <si>
    <t>BLR01842255</t>
  </si>
  <si>
    <t>BLR01842255-1601</t>
  </si>
  <si>
    <t>PUN01292629</t>
  </si>
  <si>
    <t>PUN01292629-1889</t>
  </si>
  <si>
    <t>BLR01843056</t>
  </si>
  <si>
    <t>BLR01843056-1611</t>
  </si>
  <si>
    <t>BLR01942848</t>
  </si>
  <si>
    <t>BLR01942848-1653</t>
  </si>
  <si>
    <t>BLR01843016</t>
  </si>
  <si>
    <t>BLR01843016-1953</t>
  </si>
  <si>
    <t>BLR01942843</t>
  </si>
  <si>
    <t>BLR01942843-709</t>
  </si>
  <si>
    <t>HYD01148266</t>
  </si>
  <si>
    <t>HYD01148266-1417</t>
  </si>
  <si>
    <t>BLR01843044</t>
  </si>
  <si>
    <t>BLR01843044-1687</t>
  </si>
  <si>
    <t>BLR01843053</t>
  </si>
  <si>
    <t>BLR01843053-164</t>
  </si>
  <si>
    <t>BLR01842717</t>
  </si>
  <si>
    <t>BLR01842717-1992</t>
  </si>
  <si>
    <t>BLR01843347</t>
  </si>
  <si>
    <t>BLR01843347-721</t>
  </si>
  <si>
    <t>BLR01942844</t>
  </si>
  <si>
    <t>BLR01942844-965</t>
  </si>
  <si>
    <t>BLR01842586</t>
  </si>
  <si>
    <t>BLR01842586-1641</t>
  </si>
  <si>
    <t>PUN01294243</t>
  </si>
  <si>
    <t>PUN01294243-196</t>
  </si>
  <si>
    <t>HYD01179217</t>
  </si>
  <si>
    <t>HYD01179217-1546</t>
  </si>
  <si>
    <t>BLR01842416</t>
  </si>
  <si>
    <t>BLR01842416-217</t>
  </si>
  <si>
    <t>BLR01843061</t>
  </si>
  <si>
    <t>BLR01843061-1564</t>
  </si>
  <si>
    <t>BLR01842718</t>
  </si>
  <si>
    <t>BLR01842718-944</t>
  </si>
  <si>
    <t>HYD01148272</t>
  </si>
  <si>
    <t>HYD01148272-837</t>
  </si>
  <si>
    <t>DEL01158560</t>
  </si>
  <si>
    <t>DEL01158560-1191</t>
  </si>
  <si>
    <t>PUN01294254</t>
  </si>
  <si>
    <t>PUN01294254-95</t>
  </si>
  <si>
    <t>PUN01292621</t>
  </si>
  <si>
    <t>PUN01292621-521</t>
  </si>
  <si>
    <t>BLR01942141</t>
  </si>
  <si>
    <t>BLR01942141-406</t>
  </si>
  <si>
    <t>BLR01843371</t>
  </si>
  <si>
    <t>BLR01843371-1632</t>
  </si>
  <si>
    <t>BLR01971750</t>
  </si>
  <si>
    <t>BLR01971750-78</t>
  </si>
  <si>
    <t>BLR01842268</t>
  </si>
  <si>
    <t>BLR01842268-1509</t>
  </si>
  <si>
    <t>BLR01840093</t>
  </si>
  <si>
    <t>BLR01840093-1598</t>
  </si>
  <si>
    <t>HYD01174032</t>
  </si>
  <si>
    <t>HYD01174032-1574</t>
  </si>
  <si>
    <t>MUM01609301</t>
  </si>
  <si>
    <t>MUM01609301-1996</t>
  </si>
  <si>
    <t>BLR01843358</t>
  </si>
  <si>
    <t>BLR01843358-1820</t>
  </si>
  <si>
    <t>MUM01603962</t>
  </si>
  <si>
    <t>MUM01603962-1747</t>
  </si>
  <si>
    <t>HYD01174067</t>
  </si>
  <si>
    <t>HYD01174067-1206</t>
  </si>
  <si>
    <t>BLR01843164</t>
  </si>
  <si>
    <t>BLR01843164-430</t>
  </si>
  <si>
    <t>BLR01843060</t>
  </si>
  <si>
    <t>BLR01843060-649</t>
  </si>
  <si>
    <t>BLR01842271</t>
  </si>
  <si>
    <t>BLR01842271-1651</t>
  </si>
  <si>
    <t>MUM01611158</t>
  </si>
  <si>
    <t>MUM01611158-1167</t>
  </si>
  <si>
    <t>BLR01842410</t>
  </si>
  <si>
    <t>BLR01842410-1058</t>
  </si>
  <si>
    <t>BLR01843340</t>
  </si>
  <si>
    <t>BLR01843340-731</t>
  </si>
  <si>
    <t>BLR01842405</t>
  </si>
  <si>
    <t>BLR01842405-1287</t>
  </si>
  <si>
    <t>CHE01215140</t>
  </si>
  <si>
    <t>CHE01215140-1556</t>
  </si>
  <si>
    <t>BLR01842996</t>
  </si>
  <si>
    <t>BLR01842996-745</t>
  </si>
  <si>
    <t>CHE01215136</t>
  </si>
  <si>
    <t>CHE01215136-459</t>
  </si>
  <si>
    <t>MUM01603949</t>
  </si>
  <si>
    <t>MUM01603949-881</t>
  </si>
  <si>
    <t>PUN01256872</t>
  </si>
  <si>
    <t>PUN01256872-853</t>
  </si>
  <si>
    <t>PUN01256033</t>
  </si>
  <si>
    <t>PUN01256033-1611</t>
  </si>
  <si>
    <t>BLR01942478</t>
  </si>
  <si>
    <t>BLR01942478-930</t>
  </si>
  <si>
    <t>BLR01942855</t>
  </si>
  <si>
    <t>BLR01942855-904</t>
  </si>
  <si>
    <t>BLR01942854</t>
  </si>
  <si>
    <t>BLR01942854-1130</t>
  </si>
  <si>
    <t>BLR01843171</t>
  </si>
  <si>
    <t>BLR01843171-686</t>
  </si>
  <si>
    <t>BLR01842523</t>
  </si>
  <si>
    <t>BLR01842523-83</t>
  </si>
  <si>
    <t>BLR01842522</t>
  </si>
  <si>
    <t>BLR01842522-1967</t>
  </si>
  <si>
    <t>BLR01842752</t>
  </si>
  <si>
    <t>BLR01842752-1418</t>
  </si>
  <si>
    <t>PUN01294259</t>
  </si>
  <si>
    <t>PUN01294259-1337</t>
  </si>
  <si>
    <t>BLR01842757</t>
  </si>
  <si>
    <t>BLR01842757-105</t>
  </si>
  <si>
    <t>BLR01843256</t>
  </si>
  <si>
    <t>BLR01843256-456</t>
  </si>
  <si>
    <t>BLR01842548</t>
  </si>
  <si>
    <t>BLR01842548-2000</t>
  </si>
  <si>
    <t>BLR01843169</t>
  </si>
  <si>
    <t>BLR01843169-1339</t>
  </si>
  <si>
    <t>BLR01843162</t>
  </si>
  <si>
    <t>BLR01843162-1261</t>
  </si>
  <si>
    <t>PUN01256026</t>
  </si>
  <si>
    <t>PUN01256026-1244</t>
  </si>
  <si>
    <t>PUN01256025</t>
  </si>
  <si>
    <t>PUN01256025-225</t>
  </si>
  <si>
    <t>BLR01842520</t>
  </si>
  <si>
    <t>BLR01842520-1458</t>
  </si>
  <si>
    <t>BLR01942852</t>
  </si>
  <si>
    <t>BLR01942852-286</t>
  </si>
  <si>
    <t>BLR01942849</t>
  </si>
  <si>
    <t>BLR01942849-585</t>
  </si>
  <si>
    <t>BLR01942850</t>
  </si>
  <si>
    <t>BLR01942850-975</t>
  </si>
  <si>
    <t>BLR01942851</t>
  </si>
  <si>
    <t>BLR01942851-1638</t>
  </si>
  <si>
    <t>BLR01843015</t>
  </si>
  <si>
    <t>BLR01843015-1440</t>
  </si>
  <si>
    <t>BLR01942846</t>
  </si>
  <si>
    <t>BLR01942846-851</t>
  </si>
  <si>
    <t>BLR01942847</t>
  </si>
  <si>
    <t>BLR01942847-892</t>
  </si>
  <si>
    <t>PUN01292655</t>
  </si>
  <si>
    <t>PUN01292655-1808</t>
  </si>
  <si>
    <t>PUN01292654</t>
  </si>
  <si>
    <t>PUN01292654-1281</t>
  </si>
  <si>
    <t>PUN01256035</t>
  </si>
  <si>
    <t>PUN01256035-1978</t>
  </si>
  <si>
    <t>BLR01942853</t>
  </si>
  <si>
    <t>BLR01942853-1700</t>
  </si>
  <si>
    <t>BLR01942477</t>
  </si>
  <si>
    <t>BLR01942477-694</t>
  </si>
  <si>
    <t>BLR01942479</t>
  </si>
  <si>
    <t>BLR01942479-1496</t>
  </si>
  <si>
    <t>BLR01942856</t>
  </si>
  <si>
    <t>BLR01942856-213</t>
  </si>
  <si>
    <t>BLR01843544</t>
  </si>
  <si>
    <t>BLR01843544-1341</t>
  </si>
  <si>
    <t>BLR01842580</t>
  </si>
  <si>
    <t>BLR01842580-1967</t>
  </si>
  <si>
    <t>BLR01843222</t>
  </si>
  <si>
    <t>BLR01843222-116</t>
  </si>
  <si>
    <t>XAP107622013</t>
  </si>
  <si>
    <t>XAP107622013-802</t>
  </si>
  <si>
    <t>XAP107766453</t>
  </si>
  <si>
    <t>XAP107766453-481</t>
  </si>
  <si>
    <t>BLR01925461</t>
  </si>
  <si>
    <t>BLR01925461-343</t>
  </si>
  <si>
    <t>PUN01294196</t>
  </si>
  <si>
    <t>PUN01294196-1002</t>
  </si>
  <si>
    <t>XAP107668686</t>
  </si>
  <si>
    <t>XAP107668686-1491</t>
  </si>
  <si>
    <t>BLR01843228</t>
  </si>
  <si>
    <t>BLR01843228-1332</t>
  </si>
  <si>
    <t>PUN01294195</t>
  </si>
  <si>
    <t>PUN01294195-1665</t>
  </si>
  <si>
    <t>PUN01256870</t>
  </si>
  <si>
    <t>PUN01256870-1508</t>
  </si>
  <si>
    <t>BLR01842427</t>
  </si>
  <si>
    <t>BLR01842427-1750</t>
  </si>
  <si>
    <t>PUN01256807</t>
  </si>
  <si>
    <t>PUN01256807-1338</t>
  </si>
  <si>
    <t>XAP107751008</t>
  </si>
  <si>
    <t>XAP107751008-1412</t>
  </si>
  <si>
    <t>HYD01148275</t>
  </si>
  <si>
    <t>HYD01148275-1616</t>
  </si>
  <si>
    <t>XAP107758476</t>
  </si>
  <si>
    <t>XAP107758476-1682</t>
  </si>
  <si>
    <t>Z0010954832</t>
  </si>
  <si>
    <t>Z0010954832-1379</t>
  </si>
  <si>
    <t>KOL01209912</t>
  </si>
  <si>
    <t>KOL01209912-1988</t>
  </si>
  <si>
    <t>XAP107686249</t>
  </si>
  <si>
    <t>XAP107686249-1523</t>
  </si>
  <si>
    <t>XAP107699337</t>
  </si>
  <si>
    <t>XAP107699337-1565</t>
  </si>
  <si>
    <t>PUN01256811</t>
  </si>
  <si>
    <t>PUN01256811-591</t>
  </si>
  <si>
    <t>BLR01843070</t>
  </si>
  <si>
    <t>BLR01843070-1906</t>
  </si>
  <si>
    <t>XAP107715233</t>
  </si>
  <si>
    <t>XAP107715233-915</t>
  </si>
  <si>
    <t>PUN01292594</t>
  </si>
  <si>
    <t>PUN01292594-1648</t>
  </si>
  <si>
    <t>PUN01292595</t>
  </si>
  <si>
    <t>PUN01292595-143</t>
  </si>
  <si>
    <t>DEL01195699</t>
  </si>
  <si>
    <t>DEL01195699-130</t>
  </si>
  <si>
    <t>MUM01603978</t>
  </si>
  <si>
    <t>MUM01603978-1949</t>
  </si>
  <si>
    <t>MUM01608711</t>
  </si>
  <si>
    <t>MUM01608711-912</t>
  </si>
  <si>
    <t>XAP107793731</t>
  </si>
  <si>
    <t>XAP107793731-1690</t>
  </si>
  <si>
    <t>KOL01210023</t>
  </si>
  <si>
    <t>KOL01210023-1205</t>
  </si>
  <si>
    <t>KOL01210022</t>
  </si>
  <si>
    <t>KOL01210022-1146</t>
  </si>
  <si>
    <t>BLR01842272</t>
  </si>
  <si>
    <t>BLR01842272-200</t>
  </si>
  <si>
    <t>BLR01842273</t>
  </si>
  <si>
    <t>BLR01842273-1386</t>
  </si>
  <si>
    <t>MUM01606576</t>
  </si>
  <si>
    <t>MUM01606576-1260</t>
  </si>
  <si>
    <t>BLR01842594</t>
  </si>
  <si>
    <t>BLR01842594-1233</t>
  </si>
  <si>
    <t>XAP107743759</t>
  </si>
  <si>
    <t>XAP107743759-372</t>
  </si>
  <si>
    <t>CHE01214675</t>
  </si>
  <si>
    <t>CHE01214675-1763</t>
  </si>
  <si>
    <t>XAP107730919</t>
  </si>
  <si>
    <t>XAP107730919-95</t>
  </si>
  <si>
    <t>XAP107725972</t>
  </si>
  <si>
    <t>XAP107725972-1481</t>
  </si>
  <si>
    <t>XAP107760990</t>
  </si>
  <si>
    <t>XAP107760990-613</t>
  </si>
  <si>
    <t>XAP107645398</t>
  </si>
  <si>
    <t>XAP107645398-1036</t>
  </si>
  <si>
    <t>XAP107798123</t>
  </si>
  <si>
    <t>XAP107798123-1299</t>
  </si>
  <si>
    <t>XAP107680459</t>
  </si>
  <si>
    <t>XAP107680459-1369</t>
  </si>
  <si>
    <t>HYD01174066</t>
  </si>
  <si>
    <t>HYD01174066-714</t>
  </si>
  <si>
    <t>XAP107773535</t>
  </si>
  <si>
    <t>XAP107773535-1073</t>
  </si>
  <si>
    <t>XAP107759552</t>
  </si>
  <si>
    <t>XAP107759552-1530</t>
  </si>
  <si>
    <t>XAP107753958</t>
  </si>
  <si>
    <t>XAP107753958-390</t>
  </si>
  <si>
    <t>XAP107744998</t>
  </si>
  <si>
    <t>XAP107744998-1705</t>
  </si>
  <si>
    <t>XAP107678904</t>
  </si>
  <si>
    <t>XAP107678904-486</t>
  </si>
  <si>
    <t>XAP107642773</t>
  </si>
  <si>
    <t>XAP107642773-1039</t>
  </si>
  <si>
    <t>XAP107752572</t>
  </si>
  <si>
    <t>XAP107752572-1284</t>
  </si>
  <si>
    <t>XAP107737857</t>
  </si>
  <si>
    <t>XAP107737857-350</t>
  </si>
  <si>
    <t>XAP107737666</t>
  </si>
  <si>
    <t>XAP107737666-510</t>
  </si>
  <si>
    <t>BLR01843384</t>
  </si>
  <si>
    <t>BLR01843384-1304</t>
  </si>
  <si>
    <t>XAP107767124</t>
  </si>
  <si>
    <t>XAP107767124-370</t>
  </si>
  <si>
    <t>XAP107756338</t>
  </si>
  <si>
    <t>XAP107756338-1117</t>
  </si>
  <si>
    <t>XAP107738783</t>
  </si>
  <si>
    <t>XAP107738783-759</t>
  </si>
  <si>
    <t>XAP107746657</t>
  </si>
  <si>
    <t>XAP107746657-124</t>
  </si>
  <si>
    <t>XAP107734327</t>
  </si>
  <si>
    <t>XAP107734327-519</t>
  </si>
  <si>
    <t>XAP107713488</t>
  </si>
  <si>
    <t>XAP107713488-1809</t>
  </si>
  <si>
    <t>XAP107779041</t>
  </si>
  <si>
    <t>XAP107779041-1348</t>
  </si>
  <si>
    <t>XAP107794737</t>
  </si>
  <si>
    <t>XAP107794737-1066</t>
  </si>
  <si>
    <t>XAP107563922</t>
  </si>
  <si>
    <t>XAP107563922-712</t>
  </si>
  <si>
    <t>XAP107747743</t>
  </si>
  <si>
    <t>XAP107747743-960</t>
  </si>
  <si>
    <t>XAP107778948</t>
  </si>
  <si>
    <t>XAP107778948-440</t>
  </si>
  <si>
    <t>XAP107757986</t>
  </si>
  <si>
    <t>XAP107757986-459</t>
  </si>
  <si>
    <t>XAP107714185</t>
  </si>
  <si>
    <t>XAP107714185-1638</t>
  </si>
  <si>
    <t>XAP107756510</t>
  </si>
  <si>
    <t>XAP107756510-1530</t>
  </si>
  <si>
    <t>BLR01942639</t>
  </si>
  <si>
    <t>BLR01942639-996</t>
  </si>
  <si>
    <t>XAP107751611</t>
  </si>
  <si>
    <t>XAP107751611-1905</t>
  </si>
  <si>
    <t>XAP107695243</t>
  </si>
  <si>
    <t>XAP107695243-280</t>
  </si>
  <si>
    <t>XAP107791423</t>
  </si>
  <si>
    <t>XAP107791423-1839</t>
  </si>
  <si>
    <t>XAP107607306</t>
  </si>
  <si>
    <t>XAP107607306-978</t>
  </si>
  <si>
    <t>XAP107718918</t>
  </si>
  <si>
    <t>XAP107718918-1022</t>
  </si>
  <si>
    <t>XAP107793272</t>
  </si>
  <si>
    <t>XAP107793272-1220</t>
  </si>
  <si>
    <t>XAP107757969</t>
  </si>
  <si>
    <t>XAP107757969-1717</t>
  </si>
  <si>
    <t>XAP107731204</t>
  </si>
  <si>
    <t>XAP107731204-70</t>
  </si>
  <si>
    <t>XAP107757982</t>
  </si>
  <si>
    <t>XAP107757982-1026</t>
  </si>
  <si>
    <t>BLR01924079</t>
  </si>
  <si>
    <t>BLR01924079-837</t>
  </si>
  <si>
    <t>XAP107769131</t>
  </si>
  <si>
    <t>XAP107769131-782</t>
  </si>
  <si>
    <t>XAP107649528</t>
  </si>
  <si>
    <t>XAP107649528-1756</t>
  </si>
  <si>
    <t>XAP107709516</t>
  </si>
  <si>
    <t>XAP107709516-1925</t>
  </si>
  <si>
    <t>XAP107806267</t>
  </si>
  <si>
    <t>XAP107806267-1413</t>
  </si>
  <si>
    <t>XAP107715450</t>
  </si>
  <si>
    <t>XAP107715450-426</t>
  </si>
  <si>
    <t>PUN01294212</t>
  </si>
  <si>
    <t>PUN01294212-1684</t>
  </si>
  <si>
    <t>XAP107724451</t>
  </si>
  <si>
    <t>XAP107724451-591</t>
  </si>
  <si>
    <t>XAP107803841</t>
  </si>
  <si>
    <t>XAP107803841-1737</t>
  </si>
  <si>
    <t>XAP107704781</t>
  </si>
  <si>
    <t>XAP107704781-1139</t>
  </si>
  <si>
    <t>XAP107781400</t>
  </si>
  <si>
    <t>XAP107781400-1661</t>
  </si>
  <si>
    <t>XAP107744257</t>
  </si>
  <si>
    <t>XAP107744257-1018</t>
  </si>
  <si>
    <t>BLR01924078</t>
  </si>
  <si>
    <t>BLR01924078-1582</t>
  </si>
  <si>
    <t>XAP107740662</t>
  </si>
  <si>
    <t>XAP107740662-173</t>
  </si>
  <si>
    <t>XAP107607210</t>
  </si>
  <si>
    <t>XAP107607210-777</t>
  </si>
  <si>
    <t>XAP107466665</t>
  </si>
  <si>
    <t>XAP107466665-1693</t>
  </si>
  <si>
    <t>XAP107725712</t>
  </si>
  <si>
    <t>XAP107725712-1254</t>
  </si>
  <si>
    <t>XAP107793997</t>
  </si>
  <si>
    <t>XAP107793997-1132</t>
  </si>
  <si>
    <t>XAP107704690</t>
  </si>
  <si>
    <t>XAP107704690-279</t>
  </si>
  <si>
    <t>BLR01925064</t>
  </si>
  <si>
    <t>BLR01925064-1467</t>
  </si>
  <si>
    <t>XAP107787798</t>
  </si>
  <si>
    <t>XAP107787798-1416</t>
  </si>
  <si>
    <t>XAP107799389</t>
  </si>
  <si>
    <t>XAP107799389-79</t>
  </si>
  <si>
    <t>XAP107632625</t>
  </si>
  <si>
    <t>XAP107632625-272</t>
  </si>
  <si>
    <t>XAP107689884</t>
  </si>
  <si>
    <t>XAP107689884-367</t>
  </si>
  <si>
    <t>XAP107719884</t>
  </si>
  <si>
    <t>XAP107719884-792</t>
  </si>
  <si>
    <t>XAP107711002</t>
  </si>
  <si>
    <t>XAP107711002-239</t>
  </si>
  <si>
    <t>BLR01843157</t>
  </si>
  <si>
    <t>BLR01843157-479</t>
  </si>
  <si>
    <t>XAP107590853</t>
  </si>
  <si>
    <t>XAP107590853-1345</t>
  </si>
  <si>
    <t>BLR01943013</t>
  </si>
  <si>
    <t>BLR01943013-1014</t>
  </si>
  <si>
    <t>XAP107786780</t>
  </si>
  <si>
    <t>XAP107786780-1905</t>
  </si>
  <si>
    <t>XAP107662610</t>
  </si>
  <si>
    <t>XAP107662610-584</t>
  </si>
  <si>
    <t>XAP107757329</t>
  </si>
  <si>
    <t>XAP107757329-75</t>
  </si>
  <si>
    <t>XAP107763995</t>
  </si>
  <si>
    <t>XAP107763995-888</t>
  </si>
  <si>
    <t>XAP107586698</t>
  </si>
  <si>
    <t>XAP107586698-1656</t>
  </si>
  <si>
    <t>XAP107753433</t>
  </si>
  <si>
    <t>XAP107753433-635</t>
  </si>
  <si>
    <t>XAP107756131</t>
  </si>
  <si>
    <t>XAP107756131-1373</t>
  </si>
  <si>
    <t>BLR01943012</t>
  </si>
  <si>
    <t>BLR01943012-1518</t>
  </si>
  <si>
    <t>XAP107716043</t>
  </si>
  <si>
    <t>XAP107716043-309</t>
  </si>
  <si>
    <t>XAP107755060</t>
  </si>
  <si>
    <t>XAP107755060-960</t>
  </si>
  <si>
    <t>BLR01942522</t>
  </si>
  <si>
    <t>BLR01942522-1742</t>
  </si>
  <si>
    <t>XAP107745914</t>
  </si>
  <si>
    <t>XAP107745914-325</t>
  </si>
  <si>
    <t>XAP107680507</t>
  </si>
  <si>
    <t>XAP107680507-1828</t>
  </si>
  <si>
    <t>XAP107773465</t>
  </si>
  <si>
    <t>XAP107773465-261</t>
  </si>
  <si>
    <t>XAP107445073</t>
  </si>
  <si>
    <t>XAP107445073-1525</t>
  </si>
  <si>
    <t>XAP107735379</t>
  </si>
  <si>
    <t>XAP107735379-463</t>
  </si>
  <si>
    <t>XAP107630925</t>
  </si>
  <si>
    <t>XAP107630925-792</t>
  </si>
  <si>
    <t>XAP107779057</t>
  </si>
  <si>
    <t>XAP107779057-1156</t>
  </si>
  <si>
    <t>BLR01971751</t>
  </si>
  <si>
    <t>BLR01971751-1653</t>
  </si>
  <si>
    <t>XAP107776224</t>
  </si>
  <si>
    <t>XAP107776224-874</t>
  </si>
  <si>
    <t>XAP107665858</t>
  </si>
  <si>
    <t>XAP107665858-1170</t>
  </si>
  <si>
    <t>BLR01924455</t>
  </si>
  <si>
    <t>BLR01924455-1132</t>
  </si>
  <si>
    <t>XAP107713471</t>
  </si>
  <si>
    <t>XAP107713471-1598</t>
  </si>
  <si>
    <t>XAP107782215</t>
  </si>
  <si>
    <t>XAP107782215-869</t>
  </si>
  <si>
    <t>XAP107797067</t>
  </si>
  <si>
    <t>XAP107797067-1865</t>
  </si>
  <si>
    <t>XAP107711223</t>
  </si>
  <si>
    <t>XAP107711223-879</t>
  </si>
  <si>
    <t>BLR01942865</t>
  </si>
  <si>
    <t>BLR01942865-1015</t>
  </si>
  <si>
    <t>XAP107769927</t>
  </si>
  <si>
    <t>XAP107769927-378</t>
  </si>
  <si>
    <t>XAP107662000</t>
  </si>
  <si>
    <t>XAP107662000-483</t>
  </si>
  <si>
    <t>XAP107663915</t>
  </si>
  <si>
    <t>XAP107663915-403</t>
  </si>
  <si>
    <t>XAP107625239</t>
  </si>
  <si>
    <t>XAP107625239-1425</t>
  </si>
  <si>
    <t>XAP107607479</t>
  </si>
  <si>
    <t>XAP107607479-1415</t>
  </si>
  <si>
    <t>XAP107760305</t>
  </si>
  <si>
    <t>XAP107760305-674</t>
  </si>
  <si>
    <t>XAP107793585</t>
  </si>
  <si>
    <t>XAP107793585-1171</t>
  </si>
  <si>
    <t>XAP107758573</t>
  </si>
  <si>
    <t>XAP107758573-982</t>
  </si>
  <si>
    <t>XAP107493652</t>
  </si>
  <si>
    <t>XAP107493652-1670</t>
  </si>
  <si>
    <t>BLR01843190</t>
  </si>
  <si>
    <t>BLR01843190-158</t>
  </si>
  <si>
    <t>XAP107740904</t>
  </si>
  <si>
    <t>XAP107740904-121</t>
  </si>
  <si>
    <t>XAP107774524</t>
  </si>
  <si>
    <t>XAP107774524-388</t>
  </si>
  <si>
    <t>XAP107750526</t>
  </si>
  <si>
    <t>XAP107750526-1463</t>
  </si>
  <si>
    <t>XAP107700613</t>
  </si>
  <si>
    <t>XAP107700613-820</t>
  </si>
  <si>
    <t>BLR01842568</t>
  </si>
  <si>
    <t>BLR01842568-1691</t>
  </si>
  <si>
    <t>Z0010978765</t>
  </si>
  <si>
    <t>Z0010978765-1937</t>
  </si>
  <si>
    <t>BLR01942644</t>
  </si>
  <si>
    <t>BLR01942644-778</t>
  </si>
  <si>
    <t>Z0010937669</t>
  </si>
  <si>
    <t>Z0010937669-1724</t>
  </si>
  <si>
    <t>XAP107776284</t>
  </si>
  <si>
    <t>XAP107776284-1763</t>
  </si>
  <si>
    <t>XAP107694003</t>
  </si>
  <si>
    <t>XAP107694003-818</t>
  </si>
  <si>
    <t>PUN01256824</t>
  </si>
  <si>
    <t>PUN01256824-250</t>
  </si>
  <si>
    <t>MUM01597691</t>
  </si>
  <si>
    <t>MUM01597691-307</t>
  </si>
  <si>
    <t>BLR01842266</t>
  </si>
  <si>
    <t>BLR01842266-1347</t>
  </si>
  <si>
    <t>PUN01292608</t>
  </si>
  <si>
    <t>PUN01292608-525</t>
  </si>
  <si>
    <t>BLR01843043</t>
  </si>
  <si>
    <t>BLR01843043-1073</t>
  </si>
  <si>
    <t>PUN01256812</t>
  </si>
  <si>
    <t>PUN01256812-288</t>
  </si>
  <si>
    <t>PUN01256815</t>
  </si>
  <si>
    <t>PUN01256815-1116</t>
  </si>
  <si>
    <t>DEL01195698</t>
  </si>
  <si>
    <t>DEL01195698-1517</t>
  </si>
  <si>
    <t>BLR01842598</t>
  </si>
  <si>
    <t>BLR01842598-1433</t>
  </si>
  <si>
    <t>BLR01925570</t>
  </si>
  <si>
    <t>BLR01925570-1406</t>
  </si>
  <si>
    <t>XAP107746547</t>
  </si>
  <si>
    <t>XAP107746547-498</t>
  </si>
  <si>
    <t>BLR01843341</t>
  </si>
  <si>
    <t>BLR01843341-1023</t>
  </si>
  <si>
    <t>XAP107752917</t>
  </si>
  <si>
    <t>XAP107752917-1032</t>
  </si>
  <si>
    <t>XAP107607579</t>
  </si>
  <si>
    <t>XAP107607579-840</t>
  </si>
  <si>
    <t>XAP107796637</t>
  </si>
  <si>
    <t>XAP107796637-1173</t>
  </si>
  <si>
    <t>XAP107735523</t>
  </si>
  <si>
    <t>XAP107735523-1250</t>
  </si>
  <si>
    <t>BLR01843278</t>
  </si>
  <si>
    <t>BLR01843278-177</t>
  </si>
  <si>
    <t>BLR01843275</t>
  </si>
  <si>
    <t>BLR01843275-1869</t>
  </si>
  <si>
    <t>BLR01843287</t>
  </si>
  <si>
    <t>BLR01843287-1985</t>
  </si>
  <si>
    <t>XAP107758581</t>
  </si>
  <si>
    <t>XAP107758581-1730</t>
  </si>
  <si>
    <t>DEL01195705</t>
  </si>
  <si>
    <t>DEL01195705-1840</t>
  </si>
  <si>
    <t>XAP107730207</t>
  </si>
  <si>
    <t>XAP107730207-837</t>
  </si>
  <si>
    <t>XAP107689321</t>
  </si>
  <si>
    <t>XAP107689321-1975</t>
  </si>
  <si>
    <t>PUN01294200</t>
  </si>
  <si>
    <t>PUN01294200-1382</t>
  </si>
  <si>
    <t>Z0010900964</t>
  </si>
  <si>
    <t>Z0010900964-413</t>
  </si>
  <si>
    <t>Z0010900605</t>
  </si>
  <si>
    <t>Z0010900605-1279</t>
  </si>
  <si>
    <t>MUM01603981</t>
  </si>
  <si>
    <t>MUM01603981-1812</t>
  </si>
  <si>
    <t>PUN01256821</t>
  </si>
  <si>
    <t>PUN01256821-274</t>
  </si>
  <si>
    <t>KOL01209915</t>
  </si>
  <si>
    <t>KOL01209915-139</t>
  </si>
  <si>
    <t>KOL01209914</t>
  </si>
  <si>
    <t>KOL01209914-1751</t>
  </si>
  <si>
    <t>XAP107786867</t>
  </si>
  <si>
    <t>XAP107786867-743</t>
  </si>
  <si>
    <t>KOL01210016</t>
  </si>
  <si>
    <t>KOL01210016-1166</t>
  </si>
  <si>
    <t>KOL01209911</t>
  </si>
  <si>
    <t>KOL01209911-769</t>
  </si>
  <si>
    <t>KOL01209910</t>
  </si>
  <si>
    <t>KOL01209910-603</t>
  </si>
  <si>
    <t>KOL01209909</t>
  </si>
  <si>
    <t>KOL01209909-1278</t>
  </si>
  <si>
    <t>KOL01209920</t>
  </si>
  <si>
    <t>KOL01209920-205</t>
  </si>
  <si>
    <t>KOL01209919</t>
  </si>
  <si>
    <t>KOL01209919-886</t>
  </si>
  <si>
    <t>KOL01209918</t>
  </si>
  <si>
    <t>KOL01209918-81</t>
  </si>
  <si>
    <t>KOL01209917</t>
  </si>
  <si>
    <t>KOL01209917-982</t>
  </si>
  <si>
    <t>KOL01209916</t>
  </si>
  <si>
    <t>KOL01209916-1277</t>
  </si>
  <si>
    <t>KOL01209913</t>
  </si>
  <si>
    <t>KOL01209913-1599</t>
  </si>
  <si>
    <t>KOL01210015</t>
  </si>
  <si>
    <t>KOL01210015-264</t>
  </si>
  <si>
    <t>KOL01209921</t>
  </si>
  <si>
    <t>KOL01209921-1019</t>
  </si>
  <si>
    <t>MUM01603963</t>
  </si>
  <si>
    <t>MUM01603963-1972</t>
  </si>
  <si>
    <t>MUM01603979</t>
  </si>
  <si>
    <t>MUM01603979-637</t>
  </si>
  <si>
    <t>MUM01603980</t>
  </si>
  <si>
    <t>MUM01603980-1057</t>
  </si>
  <si>
    <t>XAP107780031</t>
  </si>
  <si>
    <t>XAP107780031-686</t>
  </si>
  <si>
    <t>Z0010891686</t>
  </si>
  <si>
    <t>Z0010891686-88</t>
  </si>
  <si>
    <t>DEL01158541</t>
  </si>
  <si>
    <t>DEL01158541-1756</t>
  </si>
  <si>
    <t>DEL01158568</t>
  </si>
  <si>
    <t>DEL01158568-1572</t>
  </si>
  <si>
    <t>XAP107065320</t>
  </si>
  <si>
    <t>XAP107065320-671</t>
  </si>
  <si>
    <t>BLR01942996</t>
  </si>
  <si>
    <t>BLR01942996-1352</t>
  </si>
  <si>
    <t>XAP107774503</t>
  </si>
  <si>
    <t>XAP107774503-1426</t>
  </si>
  <si>
    <t>XAP107778237</t>
  </si>
  <si>
    <t>XAP107778237-1760</t>
  </si>
  <si>
    <t>XAP107731561</t>
  </si>
  <si>
    <t>XAP107731561-669</t>
  </si>
  <si>
    <t>XAP107779831</t>
  </si>
  <si>
    <t>XAP107779831-594</t>
  </si>
  <si>
    <t>KOL01210014</t>
  </si>
  <si>
    <t>KOL01210014-1413</t>
  </si>
  <si>
    <t>XAP107691801</t>
  </si>
  <si>
    <t>XAP107691801-1152</t>
  </si>
  <si>
    <t>AHM01129988</t>
  </si>
  <si>
    <t>AHM01129988-1966</t>
  </si>
  <si>
    <t>XAP107747511</t>
  </si>
  <si>
    <t>XAP107747511-1882</t>
  </si>
  <si>
    <t>DEL01158547</t>
  </si>
  <si>
    <t>DEL01158547-1477</t>
  </si>
  <si>
    <t>Z0010992703</t>
  </si>
  <si>
    <t>Z0010992703-752</t>
  </si>
  <si>
    <t>Z0010987515</t>
  </si>
  <si>
    <t>Z0010987515-1101</t>
  </si>
  <si>
    <t>BLR01931841</t>
  </si>
  <si>
    <t>BLR01931841-1192</t>
  </si>
  <si>
    <t>KOL01210026</t>
  </si>
  <si>
    <t>KOL01210026-455</t>
  </si>
  <si>
    <t>MUM01608697</t>
  </si>
  <si>
    <t>MUM01608697-1495</t>
  </si>
  <si>
    <t>MUM01608698</t>
  </si>
  <si>
    <t>MUM01608698-578</t>
  </si>
  <si>
    <t>CHE01199608</t>
  </si>
  <si>
    <t>CHE01199608-485</t>
  </si>
  <si>
    <t>XAP107667421</t>
  </si>
  <si>
    <t>XAP107667421-1583</t>
  </si>
  <si>
    <t>XAP107750200</t>
  </si>
  <si>
    <t>XAP107750200-1195</t>
  </si>
  <si>
    <t>HYD01148277</t>
  </si>
  <si>
    <t>HYD01148277-950</t>
  </si>
  <si>
    <t>DEL01195703</t>
  </si>
  <si>
    <t>DEL01195703-586</t>
  </si>
  <si>
    <t>DEL01195707</t>
  </si>
  <si>
    <t>DEL01195707-348</t>
  </si>
  <si>
    <t>XAP107774815</t>
  </si>
  <si>
    <t>XAP107774815-1600</t>
  </si>
  <si>
    <t>XAP107678401</t>
  </si>
  <si>
    <t>XAP107678401-1932</t>
  </si>
  <si>
    <t>BLR01842747</t>
  </si>
  <si>
    <t>BLR01842747-904</t>
  </si>
  <si>
    <t>BLR01842748</t>
  </si>
  <si>
    <t>BLR01842748-1048</t>
  </si>
  <si>
    <t>CHE01199610</t>
  </si>
  <si>
    <t>CHE01199610-1643</t>
  </si>
  <si>
    <t>HYD01174033</t>
  </si>
  <si>
    <t>HYD01174033-1265</t>
  </si>
  <si>
    <t>HYD01174034</t>
  </si>
  <si>
    <t>HYD01174034-461</t>
  </si>
  <si>
    <t>HYD01174063</t>
  </si>
  <si>
    <t>HYD01174063-1093</t>
  </si>
  <si>
    <t>HYD01174064</t>
  </si>
  <si>
    <t>HYD01174064-147</t>
  </si>
  <si>
    <t>BLR01843351</t>
  </si>
  <si>
    <t>BLR01843351-1786</t>
  </si>
  <si>
    <t>XAP107754083</t>
  </si>
  <si>
    <t>XAP107754083-868</t>
  </si>
  <si>
    <t>HYD01174036</t>
  </si>
  <si>
    <t>HYD01174036-939</t>
  </si>
  <si>
    <t>HYD01174037</t>
  </si>
  <si>
    <t>HYD01174037-1197</t>
  </si>
  <si>
    <t>XAP107814410</t>
  </si>
  <si>
    <t>XAP107814410-1666</t>
  </si>
  <si>
    <t>HYD01174065</t>
  </si>
  <si>
    <t>HYD01174065-269</t>
  </si>
  <si>
    <t>XAP107609845</t>
  </si>
  <si>
    <t>XAP107609845-1206</t>
  </si>
  <si>
    <t>BLR01843362</t>
  </si>
  <si>
    <t>BLR01843362-345</t>
  </si>
  <si>
    <t>BLR01843363</t>
  </si>
  <si>
    <t>BLR01843363-180</t>
  </si>
  <si>
    <t>BLR01843364</t>
  </si>
  <si>
    <t>BLR01843364-1460</t>
  </si>
  <si>
    <t>HYD01174035</t>
  </si>
  <si>
    <t>HYD01174035-1736</t>
  </si>
  <si>
    <t>HYD01174027</t>
  </si>
  <si>
    <t>HYD01174027-1895</t>
  </si>
  <si>
    <t>HYD01177495</t>
  </si>
  <si>
    <t>HYD01177495-343</t>
  </si>
  <si>
    <t>HYD01177456</t>
  </si>
  <si>
    <t>HYD01177456-1630</t>
  </si>
  <si>
    <t>HYD01174043</t>
  </si>
  <si>
    <t>HYD01174043-902</t>
  </si>
  <si>
    <t>BLR01843369</t>
  </si>
  <si>
    <t>BLR01843369-1586</t>
  </si>
  <si>
    <t>BLR01843368</t>
  </si>
  <si>
    <t>BLR01843368-1562</t>
  </si>
  <si>
    <t>HYD01174042</t>
  </si>
  <si>
    <t>HYD01174042-1753</t>
  </si>
  <si>
    <t>BLR01843365</t>
  </si>
  <si>
    <t>BLR01843365-322</t>
  </si>
  <si>
    <t>BLR01843360</t>
  </si>
  <si>
    <t>BLR01843360-1019</t>
  </si>
  <si>
    <t>HYD01174047</t>
  </si>
  <si>
    <t>HYD01174047-1735</t>
  </si>
  <si>
    <t>HYD01174031</t>
  </si>
  <si>
    <t>HYD01174031-195</t>
  </si>
  <si>
    <t>HYD01174038</t>
  </si>
  <si>
    <t>HYD01174038-1330</t>
  </si>
  <si>
    <t>HYD01174039</t>
  </si>
  <si>
    <t>HYD01174039-1381</t>
  </si>
  <si>
    <t>HYD01174040</t>
  </si>
  <si>
    <t>HYD01174040-756</t>
  </si>
  <si>
    <t>XAP107776933</t>
  </si>
  <si>
    <t>XAP107776933-1705</t>
  </si>
  <si>
    <t>BLR01843359</t>
  </si>
  <si>
    <t>BLR01843359-441</t>
  </si>
  <si>
    <t>BLR01843355</t>
  </si>
  <si>
    <t>BLR01843355-625</t>
  </si>
  <si>
    <t>HYD01174044</t>
  </si>
  <si>
    <t>HYD01174044-617</t>
  </si>
  <si>
    <t>XAP107712646</t>
  </si>
  <si>
    <t>XAP107712646-1903</t>
  </si>
  <si>
    <t>BLR01843352</t>
  </si>
  <si>
    <t>BLR01843352-891</t>
  </si>
  <si>
    <t>BLR01843353</t>
  </si>
  <si>
    <t>BLR01843353-611</t>
  </si>
  <si>
    <t>BLR01843354</t>
  </si>
  <si>
    <t>BLR01843354-1862</t>
  </si>
  <si>
    <t>BLR01843350</t>
  </si>
  <si>
    <t>BLR01843350-1177</t>
  </si>
  <si>
    <t>BLR01843263</t>
  </si>
  <si>
    <t>BLR01843263-1173</t>
  </si>
  <si>
    <t>BLR01843265</t>
  </si>
  <si>
    <t>BLR01843265-1813</t>
  </si>
  <si>
    <t>BLR01843281</t>
  </si>
  <si>
    <t>BLR01843281-1566</t>
  </si>
  <si>
    <t>BLR01843260</t>
  </si>
  <si>
    <t>BLR01843260-555</t>
  </si>
  <si>
    <t>BLR01843257</t>
  </si>
  <si>
    <t>BLR01843257-1988</t>
  </si>
  <si>
    <t>HYD01174041</t>
  </si>
  <si>
    <t>HYD01174041-1766</t>
  </si>
  <si>
    <t>XAP107611654</t>
  </si>
  <si>
    <t>XAP107611654-381</t>
  </si>
  <si>
    <t>XAP107740947</t>
  </si>
  <si>
    <t>XAP107740947-1186</t>
  </si>
  <si>
    <t>XAP107735143</t>
  </si>
  <si>
    <t>XAP107735143-1719</t>
  </si>
  <si>
    <t>MUM01603966</t>
  </si>
  <si>
    <t>MUM01603966-503</t>
  </si>
  <si>
    <t>MUM01603959</t>
  </si>
  <si>
    <t>MUM01603959-478</t>
  </si>
  <si>
    <t>MUM01605223</t>
  </si>
  <si>
    <t>MUM01605223-1491</t>
  </si>
  <si>
    <t>MUM01609345</t>
  </si>
  <si>
    <t>MUM01609345-1729</t>
  </si>
  <si>
    <t>MUM01605224</t>
  </si>
  <si>
    <t>MUM01605224-611</t>
  </si>
  <si>
    <t>XAP107758358</t>
  </si>
  <si>
    <t>XAP107758358-117</t>
  </si>
  <si>
    <t>XAP107781396</t>
  </si>
  <si>
    <t>XAP107781396-940</t>
  </si>
  <si>
    <t>XAP107760482</t>
  </si>
  <si>
    <t>XAP107760482-1757</t>
  </si>
  <si>
    <t>MUM01597697</t>
  </si>
  <si>
    <t>MUM01597697-314</t>
  </si>
  <si>
    <t>HYD01174076</t>
  </si>
  <si>
    <t>HYD01174076-1453</t>
  </si>
  <si>
    <t>XAP107714159</t>
  </si>
  <si>
    <t>XAP107714159-1805</t>
  </si>
  <si>
    <t>DEL01186193</t>
  </si>
  <si>
    <t>DEL01186193-1131</t>
  </si>
  <si>
    <t>XAP107797766</t>
  </si>
  <si>
    <t>XAP107797766-295</t>
  </si>
  <si>
    <t>BLR01956925</t>
  </si>
  <si>
    <t>BLR01956925-415</t>
  </si>
  <si>
    <t>Z0010986972</t>
  </si>
  <si>
    <t>Z0010986972-440</t>
  </si>
  <si>
    <t>Z0010746365</t>
  </si>
  <si>
    <t>Z0010746365-402</t>
  </si>
  <si>
    <t>BLR01843268</t>
  </si>
  <si>
    <t>BLR01843268-783</t>
  </si>
  <si>
    <t>BLR01843259</t>
  </si>
  <si>
    <t>BLR01843259-271</t>
  </si>
  <si>
    <t>BLR01924284</t>
  </si>
  <si>
    <t>BLR01924284-573</t>
  </si>
  <si>
    <t>MUM01606582</t>
  </si>
  <si>
    <t>MUM01606582-553</t>
  </si>
  <si>
    <t>MUM01597693</t>
  </si>
  <si>
    <t>MUM01597693-1599</t>
  </si>
  <si>
    <t>XAP107747022</t>
  </si>
  <si>
    <t>XAP107747022-1487</t>
  </si>
  <si>
    <t>DEL01158548</t>
  </si>
  <si>
    <t>DEL01158548-1349</t>
  </si>
  <si>
    <t>DEL01186192</t>
  </si>
  <si>
    <t>DEL01186192-1794</t>
  </si>
  <si>
    <t>XAP107781410</t>
  </si>
  <si>
    <t>XAP107781410-431</t>
  </si>
  <si>
    <t>PUN01256818</t>
  </si>
  <si>
    <t>PUN01256818-637</t>
  </si>
  <si>
    <t>BLR01925049</t>
  </si>
  <si>
    <t>BLR01925049-160</t>
  </si>
  <si>
    <t>MUM01605186</t>
  </si>
  <si>
    <t>MUM01605186-190</t>
  </si>
  <si>
    <t>HYD01174048</t>
  </si>
  <si>
    <t>HYD01174048-290</t>
  </si>
  <si>
    <t>BLR01843366</t>
  </si>
  <si>
    <t>BLR01843366-328</t>
  </si>
  <si>
    <t>BLR01843367</t>
  </si>
  <si>
    <t>BLR01843367-1264</t>
  </si>
  <si>
    <t>BLR01843361</t>
  </si>
  <si>
    <t>BLR01843361-254</t>
  </si>
  <si>
    <t>BLR01843262</t>
  </si>
  <si>
    <t>BLR01843262-711</t>
  </si>
  <si>
    <t>BLR01843261</t>
  </si>
  <si>
    <t>BLR01843261-1751</t>
  </si>
  <si>
    <t>BLR01842716</t>
  </si>
  <si>
    <t>BLR01842716-1453</t>
  </si>
  <si>
    <t>XAP107771576</t>
  </si>
  <si>
    <t>XAP107771576-699</t>
  </si>
  <si>
    <t>XAP107739929</t>
  </si>
  <si>
    <t>XAP107739929-904</t>
  </si>
  <si>
    <t>XAP107672649</t>
  </si>
  <si>
    <t>XAP107672649-1023</t>
  </si>
  <si>
    <t>XAP107743059</t>
  </si>
  <si>
    <t>XAP107743059-1254</t>
  </si>
  <si>
    <t>XAP107746486</t>
  </si>
  <si>
    <t>XAP107746486-1095</t>
  </si>
  <si>
    <t>BLR01925719</t>
  </si>
  <si>
    <t>BLR01925719-766</t>
  </si>
  <si>
    <t>Z0010832223</t>
  </si>
  <si>
    <t>Z0010832223-1550</t>
  </si>
  <si>
    <t>Z0010908783</t>
  </si>
  <si>
    <t>Z0010908783-758</t>
  </si>
  <si>
    <t>Z0010998346</t>
  </si>
  <si>
    <t>Z0010998346-1626</t>
  </si>
  <si>
    <t>BOR01219111</t>
  </si>
  <si>
    <t>BOR01219111-1723</t>
  </si>
  <si>
    <t>PUN01256809</t>
  </si>
  <si>
    <t>PUN01256809-625</t>
  </si>
  <si>
    <t>DEL01158557</t>
  </si>
  <si>
    <t>DEL01158557-568</t>
  </si>
  <si>
    <t>XAP107692192</t>
  </si>
  <si>
    <t>XAP107692192-947</t>
  </si>
  <si>
    <t>XAP107736097</t>
  </si>
  <si>
    <t>XAP107736097-678</t>
  </si>
  <si>
    <t>MUM01611169</t>
  </si>
  <si>
    <t>MUM01611169-1159</t>
  </si>
  <si>
    <t>XAP107717327</t>
  </si>
  <si>
    <t>XAP107717327-1172</t>
  </si>
  <si>
    <t>XAP107795172</t>
  </si>
  <si>
    <t>XAP107795172-1230</t>
  </si>
  <si>
    <t>XAP107755229</t>
  </si>
  <si>
    <t>XAP107755229-778</t>
  </si>
  <si>
    <t>Z0010956432</t>
  </si>
  <si>
    <t>Z0010956432-1239</t>
  </si>
  <si>
    <t>HYD01177496</t>
  </si>
  <si>
    <t>HYD01177496-1350</t>
  </si>
  <si>
    <t>XAP107721669</t>
  </si>
  <si>
    <t>XAP107721669-974</t>
  </si>
  <si>
    <t>PUN01256831</t>
  </si>
  <si>
    <t>PUN01256831-481</t>
  </si>
  <si>
    <t>PUN01256832</t>
  </si>
  <si>
    <t>PUN01256832-174</t>
  </si>
  <si>
    <t>XAP107739418</t>
  </si>
  <si>
    <t>XAP107739418-553</t>
  </si>
  <si>
    <t>PUN01294253</t>
  </si>
  <si>
    <t>PUN01294253-871</t>
  </si>
  <si>
    <t>PUN01294260</t>
  </si>
  <si>
    <t>PUN01294260-443</t>
  </si>
  <si>
    <t>MUM01605227</t>
  </si>
  <si>
    <t>MUM01605227-406</t>
  </si>
  <si>
    <t>MUM01608726</t>
  </si>
  <si>
    <t>MUM01608726-88</t>
  </si>
  <si>
    <t>BLR01931829</t>
  </si>
  <si>
    <t>BLR01931829-233</t>
  </si>
  <si>
    <t>DEL01195708</t>
  </si>
  <si>
    <t>DEL01195708-893</t>
  </si>
  <si>
    <t>DEL01195709</t>
  </si>
  <si>
    <t>DEL01195709-292</t>
  </si>
  <si>
    <t>BLR01842749</t>
  </si>
  <si>
    <t>BLR01842749-952</t>
  </si>
  <si>
    <t>BLR01843199</t>
  </si>
  <si>
    <t>BLR01843199-245</t>
  </si>
  <si>
    <t>PUN01256836</t>
  </si>
  <si>
    <t>PUN01256836-1959</t>
  </si>
  <si>
    <t>BLR01840096</t>
  </si>
  <si>
    <t>BLR01840096-1598</t>
  </si>
  <si>
    <t>BLR01843167</t>
  </si>
  <si>
    <t>BLR01843167-1838</t>
  </si>
  <si>
    <t>MUM01597706</t>
  </si>
  <si>
    <t>MUM01597706-1135</t>
  </si>
  <si>
    <t>XAP107664567</t>
  </si>
  <si>
    <t>XAP107664567-1796</t>
  </si>
  <si>
    <t>Z0010923999</t>
  </si>
  <si>
    <t>Z0010923999-1335</t>
  </si>
  <si>
    <t>BLR01947407</t>
  </si>
  <si>
    <t>BLR01947407-1891</t>
  </si>
  <si>
    <t>BLR01930799</t>
  </si>
  <si>
    <t>BLR01930799-846</t>
  </si>
  <si>
    <t>BLR01842729</t>
  </si>
  <si>
    <t>BLR01842729-1645</t>
  </si>
  <si>
    <t>BLR01925056</t>
  </si>
  <si>
    <t>BLR01925056-188</t>
  </si>
  <si>
    <t>XAP107779162</t>
  </si>
  <si>
    <t>XAP107779162-681</t>
  </si>
  <si>
    <t>HYD01177502</t>
  </si>
  <si>
    <t>HYD01177502-959</t>
  </si>
  <si>
    <t>BLR01942072</t>
  </si>
  <si>
    <t>BLR01942072-420</t>
  </si>
  <si>
    <t>XAP107769350</t>
  </si>
  <si>
    <t>XAP107769350-1556</t>
  </si>
  <si>
    <t>PUN01292623</t>
  </si>
  <si>
    <t>PUN01292623-686</t>
  </si>
  <si>
    <t>MUM01605226</t>
  </si>
  <si>
    <t>MUM01605226-788</t>
  </si>
  <si>
    <t>MUM01608691</t>
  </si>
  <si>
    <t>MUM01608691-944</t>
  </si>
  <si>
    <t>XAP107758765</t>
  </si>
  <si>
    <t>XAP107758765-649</t>
  </si>
  <si>
    <t>BLR01842723</t>
  </si>
  <si>
    <t>BLR01842723-1099</t>
  </si>
  <si>
    <t>XAP107745304</t>
  </si>
  <si>
    <t>XAP107745304-1381</t>
  </si>
  <si>
    <t>BLR01842714</t>
  </si>
  <si>
    <t>BLR01842714-881</t>
  </si>
  <si>
    <t>HYD01174007</t>
  </si>
  <si>
    <t>HYD01174007-1505</t>
  </si>
  <si>
    <t>BLR01842593</t>
  </si>
  <si>
    <t>BLR01842593-604</t>
  </si>
  <si>
    <t>HYD01177505</t>
  </si>
  <si>
    <t>HYD01177505-1116</t>
  </si>
  <si>
    <t>XAP107741069</t>
  </si>
  <si>
    <t>XAP107741069-1260</t>
  </si>
  <si>
    <t>CHE01214353</t>
  </si>
  <si>
    <t>CHE01214353-417</t>
  </si>
  <si>
    <t>CHE01214355</t>
  </si>
  <si>
    <t>CHE01214355-1355</t>
  </si>
  <si>
    <t>CHE01214356</t>
  </si>
  <si>
    <t>CHE01214356-1969</t>
  </si>
  <si>
    <t>Z0010986438</t>
  </si>
  <si>
    <t>Z0010986438-485</t>
  </si>
  <si>
    <t>HYD01174046</t>
  </si>
  <si>
    <t>HYD01174046-1044</t>
  </si>
  <si>
    <t>DEL01158556</t>
  </si>
  <si>
    <t>DEL01158556-666</t>
  </si>
  <si>
    <t>BLR01843170</t>
  </si>
  <si>
    <t>BLR01843170-562</t>
  </si>
  <si>
    <t>HYD01148274</t>
  </si>
  <si>
    <t>HYD01148274-1365</t>
  </si>
  <si>
    <t>BLR01843090</t>
  </si>
  <si>
    <t>BLR01843090-271</t>
  </si>
  <si>
    <t>BLR01924839</t>
  </si>
  <si>
    <t>BLR01924839-1768</t>
  </si>
  <si>
    <t>XAP107758747</t>
  </si>
  <si>
    <t>XAP107758747-712</t>
  </si>
  <si>
    <t>PUN01256822</t>
  </si>
  <si>
    <t>PUN01256822-969</t>
  </si>
  <si>
    <t>PUN01256827</t>
  </si>
  <si>
    <t>PUN01256827-1208</t>
  </si>
  <si>
    <t>PUN01256826</t>
  </si>
  <si>
    <t>PUN01256826-1320</t>
  </si>
  <si>
    <t>PUN01256825</t>
  </si>
  <si>
    <t>PUN01256825-1533</t>
  </si>
  <si>
    <t>Z0010057809</t>
  </si>
  <si>
    <t>Z0010057809-478</t>
  </si>
  <si>
    <t>PUN01256829</t>
  </si>
  <si>
    <t>PUN01256829-259</t>
  </si>
  <si>
    <t>XAP107677914</t>
  </si>
  <si>
    <t>XAP107677914-1782</t>
  </si>
  <si>
    <t>XAP107641965</t>
  </si>
  <si>
    <t>XAP107641965-1981</t>
  </si>
  <si>
    <t>BLR01842581</t>
  </si>
  <si>
    <t>BLR01842581-377</t>
  </si>
  <si>
    <t>CHE01199606</t>
  </si>
  <si>
    <t>CHE01199606-1203</t>
  </si>
  <si>
    <t>HYD01148264</t>
  </si>
  <si>
    <t>HYD01148264-859</t>
  </si>
  <si>
    <t>HYD01148265</t>
  </si>
  <si>
    <t>HYD01148265-255</t>
  </si>
  <si>
    <t>HYD01148270</t>
  </si>
  <si>
    <t>HYD01148270-444</t>
  </si>
  <si>
    <t>XAP107738384</t>
  </si>
  <si>
    <t>XAP107738384-386</t>
  </si>
  <si>
    <t>XAP107718274</t>
  </si>
  <si>
    <t>XAP107718274-1573</t>
  </si>
  <si>
    <t>XAP107787949</t>
  </si>
  <si>
    <t>XAP107787949-872</t>
  </si>
  <si>
    <t>MUM01603993</t>
  </si>
  <si>
    <t>MUM01603993-231</t>
  </si>
  <si>
    <t>BLR01842702</t>
  </si>
  <si>
    <t>BLR01842702-456</t>
  </si>
  <si>
    <t>BLR01842422</t>
  </si>
  <si>
    <t>BLR01842422-1006</t>
  </si>
  <si>
    <t>XAP107742065</t>
  </si>
  <si>
    <t>XAP107742065-912</t>
  </si>
  <si>
    <t>BLR01843232</t>
  </si>
  <si>
    <t>BLR01843232-1007</t>
  </si>
  <si>
    <t>Z0010910989</t>
  </si>
  <si>
    <t>Z0010910989-1329</t>
  </si>
  <si>
    <t>PUN01256813</t>
  </si>
  <si>
    <t>PUN01256813-475</t>
  </si>
  <si>
    <t>XAP107732450</t>
  </si>
  <si>
    <t>XAP107732450-1572</t>
  </si>
  <si>
    <t>BLR01842998</t>
  </si>
  <si>
    <t>BLR01842998-146</t>
  </si>
  <si>
    <t>BLR01842995</t>
  </si>
  <si>
    <t>BLR01842995-964</t>
  </si>
  <si>
    <t>BLR01842999</t>
  </si>
  <si>
    <t>BLR01842999-73</t>
  </si>
  <si>
    <t>XAP107756375</t>
  </si>
  <si>
    <t>XAP107756375-888</t>
  </si>
  <si>
    <t>XAP107746527</t>
  </si>
  <si>
    <t>XAP107746527-509</t>
  </si>
  <si>
    <t>KOL01210018</t>
  </si>
  <si>
    <t>KOL01210018-452</t>
  </si>
  <si>
    <t>XAP107621973</t>
  </si>
  <si>
    <t>XAP107621973-407</t>
  </si>
  <si>
    <t>XAP107769719</t>
  </si>
  <si>
    <t>XAP107769719-1957</t>
  </si>
  <si>
    <t>CHE01215133</t>
  </si>
  <si>
    <t>CHE01215133-591</t>
  </si>
  <si>
    <t>CHE01214707</t>
  </si>
  <si>
    <t>CHE01214707-1596</t>
  </si>
  <si>
    <t>CHE01214706</t>
  </si>
  <si>
    <t>CHE01214706-1086</t>
  </si>
  <si>
    <t>XAP107753088</t>
  </si>
  <si>
    <t>XAP107753088-1549</t>
  </si>
  <si>
    <t>HYD01174061</t>
  </si>
  <si>
    <t>HYD01174061-739</t>
  </si>
  <si>
    <t>XAP107796803</t>
  </si>
  <si>
    <t>XAP107796803-1824</t>
  </si>
  <si>
    <t>DEL01158555</t>
  </si>
  <si>
    <t>DEL01158555-1662</t>
  </si>
  <si>
    <t>DEL01158564</t>
  </si>
  <si>
    <t>DEL01158564-959</t>
  </si>
  <si>
    <t>XAP107665930</t>
  </si>
  <si>
    <t>XAP107665930-616</t>
  </si>
  <si>
    <t>BLR01942551</t>
  </si>
  <si>
    <t>BLR01942551-199</t>
  </si>
  <si>
    <t>BLR01843174</t>
  </si>
  <si>
    <t>BLR01843174-991</t>
  </si>
  <si>
    <t>MUM01597695</t>
  </si>
  <si>
    <t>MUM01597695-148</t>
  </si>
  <si>
    <t>MUM01597696</t>
  </si>
  <si>
    <t>MUM01597696-1092</t>
  </si>
  <si>
    <t>MUM01597692</t>
  </si>
  <si>
    <t>MUM01597692-757</t>
  </si>
  <si>
    <t>MUM01611156</t>
  </si>
  <si>
    <t>MUM01611156-497</t>
  </si>
  <si>
    <t>MUM01597690</t>
  </si>
  <si>
    <t>MUM01597690-1943</t>
  </si>
  <si>
    <t>HYD01148263</t>
  </si>
  <si>
    <t>HYD01148263-1355</t>
  </si>
  <si>
    <t>XAP107296269</t>
  </si>
  <si>
    <t>XAP107296269-897</t>
  </si>
  <si>
    <t>XAP107745700</t>
  </si>
  <si>
    <t>XAP107745700-651</t>
  </si>
  <si>
    <t>XAP107718276</t>
  </si>
  <si>
    <t>XAP107718276-292</t>
  </si>
  <si>
    <t>XAP107602919</t>
  </si>
  <si>
    <t>XAP107602919-177</t>
  </si>
  <si>
    <t>MUM01599819</t>
  </si>
  <si>
    <t>MUM01599819-709</t>
  </si>
  <si>
    <t>BLR01931837</t>
  </si>
  <si>
    <t>BLR01931837-1734</t>
  </si>
  <si>
    <t>CHE01214709</t>
  </si>
  <si>
    <t>CHE01214709-1227</t>
  </si>
  <si>
    <t>CHE01214708</t>
  </si>
  <si>
    <t>CHE01214708-1275</t>
  </si>
  <si>
    <t>CHE01214705</t>
  </si>
  <si>
    <t>CHE01214705-1172</t>
  </si>
  <si>
    <t>CHE01214714</t>
  </si>
  <si>
    <t>CHE01214714-1335</t>
  </si>
  <si>
    <t>CHE01214713</t>
  </si>
  <si>
    <t>CHE01214713-1500</t>
  </si>
  <si>
    <t>CHE01214712</t>
  </si>
  <si>
    <t>CHE01214712-1927</t>
  </si>
  <si>
    <t>XAP107758019</t>
  </si>
  <si>
    <t>XAP107758019-1536</t>
  </si>
  <si>
    <t>XAP107777058</t>
  </si>
  <si>
    <t>XAP107777058-386</t>
  </si>
  <si>
    <t>XAP107726731</t>
  </si>
  <si>
    <t>XAP107726731-290</t>
  </si>
  <si>
    <t>XAP107673602</t>
  </si>
  <si>
    <t>XAP107673602-309</t>
  </si>
  <si>
    <t>XAP107734544</t>
  </si>
  <si>
    <t>XAP107734544-77</t>
  </si>
  <si>
    <t>HYD01148273</t>
  </si>
  <si>
    <t>HYD01148273-950</t>
  </si>
  <si>
    <t>XAP107796607</t>
  </si>
  <si>
    <t>XAP107796607-1111</t>
  </si>
  <si>
    <t>BLR01942542</t>
  </si>
  <si>
    <t>BLR01942542-1319</t>
  </si>
  <si>
    <t>BLR01840086</t>
  </si>
  <si>
    <t>BLR01840086-373</t>
  </si>
  <si>
    <t>XAP107816795</t>
  </si>
  <si>
    <t>XAP107816795-343</t>
  </si>
  <si>
    <t>BLR01842588</t>
  </si>
  <si>
    <t>BLR01842588-1900</t>
  </si>
  <si>
    <t>BLR01842530</t>
  </si>
  <si>
    <t>BLR01842530-1965</t>
  </si>
  <si>
    <t>BLR01843258</t>
  </si>
  <si>
    <t>BLR01843258-602</t>
  </si>
  <si>
    <t>COM01110704</t>
  </si>
  <si>
    <t>COM01110704-848</t>
  </si>
  <si>
    <t>XAP107627441</t>
  </si>
  <si>
    <t>XAP107627441-1745</t>
  </si>
  <si>
    <t>BLR01842429</t>
  </si>
  <si>
    <t>BLR01842429-1311</t>
  </si>
  <si>
    <t>BLR01843377</t>
  </si>
  <si>
    <t>BLR01843377-1358</t>
  </si>
  <si>
    <t>XAP107730449</t>
  </si>
  <si>
    <t>XAP107730449-653</t>
  </si>
  <si>
    <t>BLR01843122</t>
  </si>
  <si>
    <t>BLR01843122-826</t>
  </si>
  <si>
    <t>XAP107749776</t>
  </si>
  <si>
    <t>XAP107749776-1750</t>
  </si>
  <si>
    <t>BLR01843189</t>
  </si>
  <si>
    <t>BLR01843189-1549</t>
  </si>
  <si>
    <t>CHE01199612</t>
  </si>
  <si>
    <t>CHE01199612-461</t>
  </si>
  <si>
    <t>XAP107630950</t>
  </si>
  <si>
    <t>XAP107630950-1818</t>
  </si>
  <si>
    <t>BLR01843348</t>
  </si>
  <si>
    <t>BLR01843348-1040</t>
  </si>
  <si>
    <t>BLR01843349</t>
  </si>
  <si>
    <t>BLR01843349-436</t>
  </si>
  <si>
    <t>PUN01292622</t>
  </si>
  <si>
    <t>PUN01292622-1452</t>
  </si>
  <si>
    <t>BLR01925464</t>
  </si>
  <si>
    <t>BLR01925464-198</t>
  </si>
  <si>
    <t>BLR01924429</t>
  </si>
  <si>
    <t>BLR01924429-1650</t>
  </si>
  <si>
    <t>XAP107763780</t>
  </si>
  <si>
    <t>XAP107763780-1382</t>
  </si>
  <si>
    <t>XAP107703403</t>
  </si>
  <si>
    <t>XAP107703403-1906</t>
  </si>
  <si>
    <t>XAP107806937</t>
  </si>
  <si>
    <t>XAP107806937-1100</t>
  </si>
  <si>
    <t>BLR01843161</t>
  </si>
  <si>
    <t>BLR01843161-642</t>
  </si>
  <si>
    <t>BLR01843274</t>
  </si>
  <si>
    <t>BLR01843274-1682</t>
  </si>
  <si>
    <t>BLR01842590</t>
  </si>
  <si>
    <t>BLR01842590-1375</t>
  </si>
  <si>
    <t>XAP107747424</t>
  </si>
  <si>
    <t>XAP107747424-1201</t>
  </si>
  <si>
    <t>XAP107716866</t>
  </si>
  <si>
    <t>XAP107716866-1291</t>
  </si>
  <si>
    <t>XAP107430607</t>
  </si>
  <si>
    <t>XAP107430607-1897</t>
  </si>
  <si>
    <t>BLR01930790</t>
  </si>
  <si>
    <t>BLR01930790-411</t>
  </si>
  <si>
    <t>XAP107744295</t>
  </si>
  <si>
    <t>XAP107744295-289</t>
  </si>
  <si>
    <t>XAP107701142</t>
  </si>
  <si>
    <t>XAP107701142-1045</t>
  </si>
  <si>
    <t>XAP107721979</t>
  </si>
  <si>
    <t>XAP107721979-1932</t>
  </si>
  <si>
    <t>XAP107727658</t>
  </si>
  <si>
    <t>XAP107727658-191</t>
  </si>
  <si>
    <t>XAP107342011</t>
  </si>
  <si>
    <t>XAP107342011-491</t>
  </si>
  <si>
    <t>PUN01292602</t>
  </si>
  <si>
    <t>PUN01292602-630</t>
  </si>
  <si>
    <t>BLR01842707</t>
  </si>
  <si>
    <t>BLR01842707-1131</t>
  </si>
  <si>
    <t>BLR01925580</t>
  </si>
  <si>
    <t>BLR01925580-1296</t>
  </si>
  <si>
    <t>Z0010955390</t>
  </si>
  <si>
    <t>Z0010955390-961</t>
  </si>
  <si>
    <t>Z0010955472</t>
  </si>
  <si>
    <t>Z0010955472-1172</t>
  </si>
  <si>
    <t>Z0010873923</t>
  </si>
  <si>
    <t>Z0010873923-496</t>
  </si>
  <si>
    <t>BLR01942863</t>
  </si>
  <si>
    <t>BLR01942863-1745</t>
  </si>
  <si>
    <t>XAP107747239</t>
  </si>
  <si>
    <t>XAP107747239-117</t>
  </si>
  <si>
    <t>BLR01842528</t>
  </si>
  <si>
    <t>BLR01842528-1163</t>
  </si>
  <si>
    <t>XAP107761212</t>
  </si>
  <si>
    <t>XAP107761212-891</t>
  </si>
  <si>
    <t>BLR01843286</t>
  </si>
  <si>
    <t>BLR01843286-444</t>
  </si>
  <si>
    <t>XAP107758773</t>
  </si>
  <si>
    <t>XAP107758773-1207</t>
  </si>
  <si>
    <t>BLR01925060</t>
  </si>
  <si>
    <t>BLR01925060-617</t>
  </si>
  <si>
    <t>PUN01256808</t>
  </si>
  <si>
    <t>PUN01256808-1939</t>
  </si>
  <si>
    <t>BLR01942543</t>
  </si>
  <si>
    <t>BLR01942543-1266</t>
  </si>
  <si>
    <t>XAP107761270</t>
  </si>
  <si>
    <t>XAP107761270-518</t>
  </si>
  <si>
    <t>BLR01843121</t>
  </si>
  <si>
    <t>BLR01843121-892</t>
  </si>
  <si>
    <t>BLR01842549</t>
  </si>
  <si>
    <t>BLR01842549-620</t>
  </si>
  <si>
    <t>CHE01214715</t>
  </si>
  <si>
    <t>CHE01214715-351</t>
  </si>
  <si>
    <t>CHE01214711</t>
  </si>
  <si>
    <t>CHE01214711-1479</t>
  </si>
  <si>
    <t>CHE01214710</t>
  </si>
  <si>
    <t>CHE01214710-242</t>
  </si>
  <si>
    <t>XAP107791510</t>
  </si>
  <si>
    <t>XAP107791510-1449</t>
  </si>
  <si>
    <t>PUN01256820</t>
  </si>
  <si>
    <t>PUN01256820-1375</t>
  </si>
  <si>
    <t>CHE01199607</t>
  </si>
  <si>
    <t>CHE01199607-372</t>
  </si>
  <si>
    <t>XAP107752253</t>
  </si>
  <si>
    <t>XAP107752253-322</t>
  </si>
  <si>
    <t>Z0010998582</t>
  </si>
  <si>
    <t>Z0010998582-398</t>
  </si>
  <si>
    <t>BLR01842420</t>
  </si>
  <si>
    <t>BLR01842420-623</t>
  </si>
  <si>
    <t>XAP107613987</t>
  </si>
  <si>
    <t>XAP107613987-1595</t>
  </si>
  <si>
    <t>Z0010882746</t>
  </si>
  <si>
    <t>Z0010882746-1955</t>
  </si>
  <si>
    <t>PUN01294210</t>
  </si>
  <si>
    <t>PUN01294210-824</t>
  </si>
  <si>
    <t>BLR01942549</t>
  </si>
  <si>
    <t>BLR01942549-562</t>
  </si>
  <si>
    <t>XAP107571474</t>
  </si>
  <si>
    <t>XAP107571474-1402</t>
  </si>
  <si>
    <t>XAP107666040</t>
  </si>
  <si>
    <t>XAP107666040-412</t>
  </si>
  <si>
    <t>XAP107749078</t>
  </si>
  <si>
    <t>XAP107749078-899</t>
  </si>
  <si>
    <t>XAP107755135</t>
  </si>
  <si>
    <t>XAP107755135-605</t>
  </si>
  <si>
    <t>BLR01843236</t>
  </si>
  <si>
    <t>BLR01843236-1721</t>
  </si>
  <si>
    <t>XAP107682097</t>
  </si>
  <si>
    <t>XAP107682097-1455</t>
  </si>
  <si>
    <t>BLR01843013</t>
  </si>
  <si>
    <t>BLR01843013-1716</t>
  </si>
  <si>
    <t>BLR01842566</t>
  </si>
  <si>
    <t>BLR01842566-684</t>
  </si>
  <si>
    <t>XAP107721853</t>
  </si>
  <si>
    <t>XAP107721853-1352</t>
  </si>
  <si>
    <t>BLR01931843</t>
  </si>
  <si>
    <t>BLR01931843-626</t>
  </si>
  <si>
    <t>XAP107761204</t>
  </si>
  <si>
    <t>XAP107761204-1230</t>
  </si>
  <si>
    <t>MUM01608730</t>
  </si>
  <si>
    <t>MUM01608730-1045</t>
  </si>
  <si>
    <t>PUN01294244</t>
  </si>
  <si>
    <t>PUN01294244-1744</t>
  </si>
  <si>
    <t>HYD01174008</t>
  </si>
  <si>
    <t>HYD01174008-1018</t>
  </si>
  <si>
    <t>MUM01597682</t>
  </si>
  <si>
    <t>MUM01597682-1400</t>
  </si>
  <si>
    <t>PUN01256834</t>
  </si>
  <si>
    <t>PUN01256834-1388</t>
  </si>
  <si>
    <t>PUN01256839</t>
  </si>
  <si>
    <t>PUN01256839-1313</t>
  </si>
  <si>
    <t>XAP107725832</t>
  </si>
  <si>
    <t>XAP107725832-286</t>
  </si>
  <si>
    <t>BLR01842256</t>
  </si>
  <si>
    <t>BLR01842256-636</t>
  </si>
  <si>
    <t>BLR01956915</t>
  </si>
  <si>
    <t>BLR01956915-859</t>
  </si>
  <si>
    <t>XAP107766309</t>
  </si>
  <si>
    <t>XAP107766309-1189</t>
  </si>
  <si>
    <t>XAP107818554</t>
  </si>
  <si>
    <t>XAP107818554-637</t>
  </si>
  <si>
    <t>XAP107621068</t>
  </si>
  <si>
    <t>XAP107621068-433</t>
  </si>
  <si>
    <t>XAP107733781</t>
  </si>
  <si>
    <t>XAP107733781-947</t>
  </si>
  <si>
    <t>XAP107760950</t>
  </si>
  <si>
    <t>XAP107760950-1784</t>
  </si>
  <si>
    <t>XAP107773917</t>
  </si>
  <si>
    <t>XAP107773917-1628</t>
  </si>
  <si>
    <t>XAP107771062</t>
  </si>
  <si>
    <t>XAP107771062-1560</t>
  </si>
  <si>
    <t>BLR01956926</t>
  </si>
  <si>
    <t>BLR01956926-88</t>
  </si>
  <si>
    <t>BLR01956927</t>
  </si>
  <si>
    <t>BLR01956927-1837</t>
  </si>
  <si>
    <t>MUM01611119</t>
  </si>
  <si>
    <t>MUM01611119-1032</t>
  </si>
  <si>
    <t>Z0008909575</t>
  </si>
  <si>
    <t>Z0008909575-1739</t>
  </si>
  <si>
    <t>XAP107159983</t>
  </si>
  <si>
    <t>XAP107159983-1271</t>
  </si>
  <si>
    <t>DEL01186195</t>
  </si>
  <si>
    <t>DEL01186195-747</t>
  </si>
  <si>
    <t>BLR01842596</t>
  </si>
  <si>
    <t>BLR01842596-555</t>
  </si>
  <si>
    <t>Z0010908919</t>
  </si>
  <si>
    <t>Z0010908919-334</t>
  </si>
  <si>
    <t>PUN01256830</t>
  </si>
  <si>
    <t>PUN01256830-1378</t>
  </si>
  <si>
    <t>Z0011004742</t>
  </si>
  <si>
    <t>Z0011004742-830</t>
  </si>
  <si>
    <t>Z0010894156</t>
  </si>
  <si>
    <t>Z0010894156-1099</t>
  </si>
  <si>
    <t>XAP107791803</t>
  </si>
  <si>
    <t>XAP107791803-954</t>
  </si>
  <si>
    <t>XAP107764625</t>
  </si>
  <si>
    <t>XAP107764625-503</t>
  </si>
  <si>
    <t>XAP107738409</t>
  </si>
  <si>
    <t>XAP107738409-415</t>
  </si>
  <si>
    <t>Z0010851462</t>
  </si>
  <si>
    <t>Z0010851462-961</t>
  </si>
  <si>
    <t>Z0010851295</t>
  </si>
  <si>
    <t>Z0010851295-1970</t>
  </si>
  <si>
    <t>Z0011003525</t>
  </si>
  <si>
    <t>Z0011003525-747</t>
  </si>
  <si>
    <t>PUN01256828</t>
  </si>
  <si>
    <t>PUN01256828-1297</t>
  </si>
  <si>
    <t>HYD01148261</t>
  </si>
  <si>
    <t>HYD01148261-1270</t>
  </si>
  <si>
    <t>KOL01210025</t>
  </si>
  <si>
    <t>KOL01210025-870</t>
  </si>
  <si>
    <t>XAP107770816</t>
  </si>
  <si>
    <t>XAP107770816-262</t>
  </si>
  <si>
    <t>XAP107660952</t>
  </si>
  <si>
    <t>XAP107660952-1815</t>
  </si>
  <si>
    <t>HYD01177504</t>
  </si>
  <si>
    <t>HYD01177504-1836</t>
  </si>
  <si>
    <t>XAP107739634</t>
  </si>
  <si>
    <t>XAP107739634-1973</t>
  </si>
  <si>
    <t>XAP107758605</t>
  </si>
  <si>
    <t>XAP107758605-1861</t>
  </si>
  <si>
    <t>XAP107759920</t>
  </si>
  <si>
    <t>XAP107759920-314</t>
  </si>
  <si>
    <t>BLR01843383</t>
  </si>
  <si>
    <t>BLR01843383-620</t>
  </si>
  <si>
    <t>XAP107644152</t>
  </si>
  <si>
    <t>XAP107644152-438</t>
  </si>
  <si>
    <t>BLR01842595</t>
  </si>
  <si>
    <t>BLR01842595-818</t>
  </si>
  <si>
    <t>XAP107757934</t>
  </si>
  <si>
    <t>XAP107757934-757</t>
  </si>
  <si>
    <t>BLR01842751</t>
  </si>
  <si>
    <t>BLR01842751-1372</t>
  </si>
  <si>
    <t>XAP107706728</t>
  </si>
  <si>
    <t>XAP107706728-1992</t>
  </si>
  <si>
    <t>XAP107633162</t>
  </si>
  <si>
    <t>XAP107633162-832</t>
  </si>
  <si>
    <t>BLR01942860</t>
  </si>
  <si>
    <t>BLR01942860-1301</t>
  </si>
  <si>
    <t>XAP107655509</t>
  </si>
  <si>
    <t>XAP107655509-884</t>
  </si>
  <si>
    <t>Z0010901891</t>
  </si>
  <si>
    <t>Z0010901891-1709</t>
  </si>
  <si>
    <t>HYD01148269</t>
  </si>
  <si>
    <t>HYD01148269-335</t>
  </si>
  <si>
    <t>BLR01842753</t>
  </si>
  <si>
    <t>BLR01842753-1688</t>
  </si>
  <si>
    <t>BLR01842745</t>
  </si>
  <si>
    <t>BLR01842745-1754</t>
  </si>
  <si>
    <t>BLR01842746</t>
  </si>
  <si>
    <t>BLR01842746-1969</t>
  </si>
  <si>
    <t>XAP107779172</t>
  </si>
  <si>
    <t>XAP107779172-1868</t>
  </si>
  <si>
    <t>MUM01597694</t>
  </si>
  <si>
    <t>MUM01597694-1377</t>
  </si>
  <si>
    <t>HYD01148279</t>
  </si>
  <si>
    <t>HYD01148279-652</t>
  </si>
  <si>
    <t>MUM01605222</t>
  </si>
  <si>
    <t>MUM01605222-1911</t>
  </si>
  <si>
    <t>XAP107785934</t>
  </si>
  <si>
    <t>XAP107785934-1854</t>
  </si>
  <si>
    <t>XAP107616217</t>
  </si>
  <si>
    <t>XAP107616217-651</t>
  </si>
  <si>
    <t>BLR01843272</t>
  </si>
  <si>
    <t>BLR01843272-242</t>
  </si>
  <si>
    <t>MUM01605249</t>
  </si>
  <si>
    <t>MUM01605249-532</t>
  </si>
  <si>
    <t>XAP107744626</t>
  </si>
  <si>
    <t>XAP107744626-1247</t>
  </si>
  <si>
    <t>XAP107800829</t>
  </si>
  <si>
    <t>XAP107800829-1252</t>
  </si>
  <si>
    <t>XAP107536758</t>
  </si>
  <si>
    <t>XAP107536758-349</t>
  </si>
  <si>
    <t>HYD01174068</t>
  </si>
  <si>
    <t>HYD01174068-1656</t>
  </si>
  <si>
    <t>XAP107805379</t>
  </si>
  <si>
    <t>XAP107805379-586</t>
  </si>
  <si>
    <t>XAP107792045</t>
  </si>
  <si>
    <t>XAP107792045-73</t>
  </si>
  <si>
    <t>Z0010904261</t>
  </si>
  <si>
    <t>Z0010904261-1276</t>
  </si>
  <si>
    <t>BLR01843376</t>
  </si>
  <si>
    <t>BLR01843376-876</t>
  </si>
  <si>
    <t>XAP107798911</t>
  </si>
  <si>
    <t>XAP107798911-1402</t>
  </si>
  <si>
    <t>BLR01924313</t>
  </si>
  <si>
    <t>BLR01924313-1547</t>
  </si>
  <si>
    <t>XAP107739843</t>
  </si>
  <si>
    <t>XAP107739843-1412</t>
  </si>
  <si>
    <t>XAP107756004</t>
  </si>
  <si>
    <t>XAP107756004-1505</t>
  </si>
  <si>
    <t>XAP107668279</t>
  </si>
  <si>
    <t>XAP107668279-841</t>
  </si>
  <si>
    <t>XAP107721408</t>
  </si>
  <si>
    <t>XAP107721408-1151</t>
  </si>
  <si>
    <t>XAP107768018</t>
  </si>
  <si>
    <t>XAP107768018-778</t>
  </si>
  <si>
    <t>XAP107757754</t>
  </si>
  <si>
    <t>XAP107757754-1493</t>
  </si>
  <si>
    <t>CHE01214345</t>
  </si>
  <si>
    <t>CHE01214345-1120</t>
  </si>
  <si>
    <t>HYD01148281</t>
  </si>
  <si>
    <t>HYD01148281-1451</t>
  </si>
  <si>
    <t>HYD01148276</t>
  </si>
  <si>
    <t>HYD01148276-1419</t>
  </si>
  <si>
    <t>MUM01611112</t>
  </si>
  <si>
    <t>MUM01611112-1272</t>
  </si>
  <si>
    <t>XAP107742192</t>
  </si>
  <si>
    <t>XAP107742192-1668</t>
  </si>
  <si>
    <t>XAP107746019</t>
  </si>
  <si>
    <t>XAP107746019-398</t>
  </si>
  <si>
    <t>BLR01843117</t>
  </si>
  <si>
    <t>BLR01843117-1534</t>
  </si>
  <si>
    <t>BLR01843118</t>
  </si>
  <si>
    <t>BLR01843118-524</t>
  </si>
  <si>
    <t>BLR01842345</t>
  </si>
  <si>
    <t>BLR01842345-1550</t>
  </si>
  <si>
    <t>Z0010972231</t>
  </si>
  <si>
    <t>Z0010972231-819</t>
  </si>
  <si>
    <t>XAP107686677</t>
  </si>
  <si>
    <t>XAP107686677-1372</t>
  </si>
  <si>
    <t>BLR01842409</t>
  </si>
  <si>
    <t>BLR01842409-267</t>
  </si>
  <si>
    <t>Z0010942944</t>
  </si>
  <si>
    <t>Z0010942944-838</t>
  </si>
  <si>
    <t>Z0010899267</t>
  </si>
  <si>
    <t>Z0010899267-1305</t>
  </si>
  <si>
    <t>BLR01925077</t>
  </si>
  <si>
    <t>BLR01925077-1974</t>
  </si>
  <si>
    <t>Z0010899160</t>
  </si>
  <si>
    <t>Z0010899160-804</t>
  </si>
  <si>
    <t>Z0010977879</t>
  </si>
  <si>
    <t>Z0010977879-439</t>
  </si>
  <si>
    <t>Z0010978119</t>
  </si>
  <si>
    <t>Z0010978119-1084</t>
  </si>
  <si>
    <t>BLR01843385</t>
  </si>
  <si>
    <t>BLR01843385-1405</t>
  </si>
  <si>
    <t>CHE01199613</t>
  </si>
  <si>
    <t>CHE01199613-1450</t>
  </si>
  <si>
    <t>BLR01843163</t>
  </si>
  <si>
    <t>BLR01843163-1627</t>
  </si>
  <si>
    <t>XAP107758293</t>
  </si>
  <si>
    <t>XAP107758293-322</t>
  </si>
  <si>
    <t>XAP107773736</t>
  </si>
  <si>
    <t>XAP107773736-214</t>
  </si>
  <si>
    <t>DEL01158561</t>
  </si>
  <si>
    <t>DEL01158561-823</t>
  </si>
  <si>
    <t>XAP107754158</t>
  </si>
  <si>
    <t>XAP107754158-655</t>
  </si>
  <si>
    <t>XAP107701178</t>
  </si>
  <si>
    <t>XAP107701178-1817</t>
  </si>
  <si>
    <t>Q.1</t>
  </si>
  <si>
    <t xml:space="preserve">High Light The Duplicate Values in Below List. In RED COLOR </t>
  </si>
  <si>
    <t>Q.2</t>
  </si>
  <si>
    <t>Fill The Columns with correct values to corrsponding Barcodes</t>
  </si>
  <si>
    <t>Q.3</t>
  </si>
  <si>
    <t>Trace the Zone for Below location Code  and  write as Zone Not found if location is not availbale for corresponding loc-code</t>
  </si>
  <si>
    <t>Loc-Code</t>
  </si>
  <si>
    <t>COIB</t>
  </si>
  <si>
    <t>KER</t>
  </si>
  <si>
    <t>RAJ</t>
  </si>
  <si>
    <t>MANG</t>
  </si>
  <si>
    <t>Goa</t>
  </si>
  <si>
    <t>GUJ</t>
  </si>
  <si>
    <t>Q.4</t>
  </si>
  <si>
    <t>Trace the The Location Wise Volume For Last 10 Days</t>
  </si>
  <si>
    <t>Volume</t>
  </si>
  <si>
    <t>Q.5</t>
  </si>
  <si>
    <t>Trace the The Location Code for Below Locations</t>
  </si>
  <si>
    <t>Loc-code</t>
  </si>
  <si>
    <t>Mangalore</t>
  </si>
  <si>
    <t>Q.6</t>
  </si>
  <si>
    <t>Trace the The Claim type for Below BP Codes</t>
  </si>
  <si>
    <t>Hint: Need To Create BP-Code in Column G from the provided data and form column E as ref column from Pendency data, also we need to get the claim type</t>
  </si>
  <si>
    <t>Barcode</t>
  </si>
  <si>
    <t>P-Code</t>
  </si>
  <si>
    <t>Q.7</t>
  </si>
  <si>
    <t>Apply Data Validation in Highligted cell to Claim_Location Cloumn Get the volume for respective location</t>
  </si>
  <si>
    <t>Data Validation</t>
  </si>
  <si>
    <t>Q.8</t>
  </si>
  <si>
    <t>Fill Respective Fields From Given DateTime</t>
  </si>
  <si>
    <t>DateTime</t>
  </si>
  <si>
    <t>Date</t>
  </si>
  <si>
    <t>DAY</t>
  </si>
  <si>
    <t>DAYS(Alpha)</t>
  </si>
  <si>
    <t>Month</t>
  </si>
  <si>
    <t>Year</t>
  </si>
  <si>
    <t>Minutes</t>
  </si>
  <si>
    <t>Q.9</t>
  </si>
  <si>
    <t>Show the Graphical Represantion for Location Wise Volume</t>
  </si>
  <si>
    <t>Note: Use Best Chart for visualise the summary</t>
  </si>
  <si>
    <t>Q.10</t>
  </si>
  <si>
    <t>Seprate the Location Code from Below Barcodes using Suitable Formula and check the length of the barcode</t>
  </si>
  <si>
    <t>Location Code</t>
  </si>
  <si>
    <t>Length Of the Barcode</t>
  </si>
  <si>
    <t>Q.11</t>
  </si>
  <si>
    <t>Check the Total Volume for below locations and Find count of  Met And Not Met, Out of TAT from TAT Column For Barcode count for Below Location</t>
  </si>
  <si>
    <t>MET</t>
  </si>
  <si>
    <t>Not Met</t>
  </si>
  <si>
    <t>Q.12</t>
  </si>
  <si>
    <t>Prepare the Summary To Show Location Wise  Sum of Page Count and Check The Cost for each</t>
  </si>
  <si>
    <t>Note : Cost per Page is 0.4 Pisa</t>
  </si>
  <si>
    <t>Sum of Page Count</t>
  </si>
  <si>
    <t>Cost in rupees</t>
  </si>
  <si>
    <t>HelpDesk</t>
  </si>
  <si>
    <t>Out of TAT</t>
  </si>
  <si>
    <t>&gt;24</t>
  </si>
  <si>
    <t>Met</t>
  </si>
  <si>
    <t>Holidays</t>
  </si>
  <si>
    <t>BLR</t>
  </si>
  <si>
    <t>Branch</t>
  </si>
  <si>
    <t>Start Time</t>
  </si>
  <si>
    <t>End Time</t>
  </si>
  <si>
    <t>Working hrs</t>
  </si>
  <si>
    <t>Vizag</t>
  </si>
  <si>
    <t>Non Priority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</si>
</sst>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"/>
    <numFmt numFmtId="165" formatCode="[$-14009]dd/mm/yyyy;@"/>
    <numFmt numFmtId="166" formatCode="0.0000"/>
    <numFmt numFmtId="167" formatCode="[$-14009]hh:mm:ss;@"/>
    <numFmt numFmtId="168" formatCode="dd/mm/yyyy\ hh:mm:ss"/>
    <numFmt numFmtId="169" formatCode="mm/dd/yy;@"/>
  </numFmts>
  <fonts count="22">
    <font>
      <sz val="11"/>
      <color theme="1"/>
      <name val="Calibri"/>
      <charset val="134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color rgb="FF263E7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Tahoma"/>
      <family val="2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sz val="11"/>
      <color indexed="8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EE3EA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theme="4"/>
        <bgColor theme="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rgb="FF666699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 tint="0.3999450666829432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9" fontId="2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1" fillId="0" borderId="0"/>
    <xf numFmtId="0" fontId="21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</cellStyleXfs>
  <cellXfs count="110">
    <xf numFmtId="0" fontId="0" fillId="0" borderId="0" xfId="0"/>
    <xf numFmtId="0" fontId="0" fillId="0" borderId="0" xfId="0" applyAlignment="1">
      <alignment horizontal="center" vertical="center"/>
    </xf>
    <xf numFmtId="22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20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0" fillId="0" borderId="3" xfId="0" applyBorder="1"/>
    <xf numFmtId="0" fontId="0" fillId="0" borderId="5" xfId="0" applyBorder="1"/>
    <xf numFmtId="20" fontId="0" fillId="0" borderId="5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1" fillId="3" borderId="3" xfId="0" applyFont="1" applyFill="1" applyBorder="1"/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5" fontId="3" fillId="4" borderId="7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0" fillId="0" borderId="9" xfId="0" applyBorder="1"/>
    <xf numFmtId="14" fontId="0" fillId="0" borderId="0" xfId="0" applyNumberFormat="1" applyAlignment="1">
      <alignment horizontal="center" vertical="center"/>
    </xf>
    <xf numFmtId="21" fontId="0" fillId="0" borderId="0" xfId="0" applyNumberFormat="1"/>
    <xf numFmtId="14" fontId="0" fillId="0" borderId="0" xfId="0" applyNumberFormat="1"/>
    <xf numFmtId="0" fontId="4" fillId="5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/>
    </xf>
    <xf numFmtId="166" fontId="1" fillId="6" borderId="3" xfId="0" applyNumberFormat="1" applyFont="1" applyFill="1" applyBorder="1" applyAlignment="1">
      <alignment horizontal="center"/>
    </xf>
    <xf numFmtId="166" fontId="5" fillId="6" borderId="3" xfId="0" applyNumberFormat="1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8" fillId="0" borderId="0" xfId="0" applyFont="1"/>
    <xf numFmtId="1" fontId="9" fillId="8" borderId="3" xfId="0" applyNumberFormat="1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 vertical="center"/>
    </xf>
    <xf numFmtId="9" fontId="9" fillId="8" borderId="3" xfId="1" applyFont="1" applyFill="1" applyBorder="1" applyAlignment="1">
      <alignment horizontal="center" vertical="center"/>
    </xf>
    <xf numFmtId="22" fontId="0" fillId="0" borderId="3" xfId="0" applyNumberFormat="1" applyBorder="1" applyAlignment="1">
      <alignment horizontal="center"/>
    </xf>
    <xf numFmtId="14" fontId="0" fillId="0" borderId="3" xfId="1" applyNumberFormat="1" applyFont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2" fillId="8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7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9" fillId="7" borderId="3" xfId="0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1" fontId="13" fillId="8" borderId="3" xfId="0" applyNumberFormat="1" applyFont="1" applyFill="1" applyBorder="1" applyAlignment="1">
      <alignment horizontal="center"/>
    </xf>
    <xf numFmtId="0" fontId="4" fillId="10" borderId="3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2" fontId="13" fillId="8" borderId="3" xfId="0" applyNumberFormat="1" applyFont="1" applyFill="1" applyBorder="1" applyAlignment="1">
      <alignment horizontal="center"/>
    </xf>
    <xf numFmtId="0" fontId="13" fillId="8" borderId="3" xfId="0" applyFont="1" applyFill="1" applyBorder="1" applyAlignment="1">
      <alignment horizontal="center"/>
    </xf>
    <xf numFmtId="1" fontId="11" fillId="3" borderId="3" xfId="0" applyNumberFormat="1" applyFont="1" applyFill="1" applyBorder="1" applyAlignment="1">
      <alignment horizontal="center"/>
    </xf>
    <xf numFmtId="47" fontId="0" fillId="0" borderId="3" xfId="0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22" fontId="1" fillId="11" borderId="3" xfId="3" applyNumberFormat="1" applyFont="1" applyFill="1" applyBorder="1" applyAlignment="1">
      <alignment horizontal="center"/>
    </xf>
    <xf numFmtId="14" fontId="1" fillId="11" borderId="3" xfId="3" applyNumberFormat="1" applyFont="1" applyFill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1" fillId="11" borderId="3" xfId="3" applyFont="1" applyFill="1" applyBorder="1" applyAlignment="1">
      <alignment horizontal="center"/>
    </xf>
    <xf numFmtId="0" fontId="1" fillId="3" borderId="3" xfId="3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22" fontId="14" fillId="10" borderId="3" xfId="0" applyNumberFormat="1" applyFont="1" applyFill="1" applyBorder="1" applyAlignment="1">
      <alignment horizontal="center"/>
    </xf>
    <xf numFmtId="168" fontId="11" fillId="10" borderId="3" xfId="0" applyNumberFormat="1" applyFont="1" applyFill="1" applyBorder="1" applyAlignment="1">
      <alignment horizontal="center"/>
    </xf>
    <xf numFmtId="2" fontId="14" fillId="10" borderId="3" xfId="0" applyNumberFormat="1" applyFont="1" applyFill="1" applyBorder="1" applyAlignment="1">
      <alignment horizontal="center"/>
    </xf>
    <xf numFmtId="167" fontId="14" fillId="10" borderId="3" xfId="0" applyNumberFormat="1" applyFont="1" applyFill="1" applyBorder="1" applyAlignment="1">
      <alignment horizontal="center"/>
    </xf>
    <xf numFmtId="22" fontId="0" fillId="12" borderId="3" xfId="0" applyNumberFormat="1" applyFill="1" applyBorder="1" applyAlignment="1">
      <alignment horizontal="center"/>
    </xf>
    <xf numFmtId="169" fontId="0" fillId="12" borderId="3" xfId="0" applyNumberFormat="1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167" fontId="14" fillId="10" borderId="3" xfId="0" applyNumberFormat="1" applyFont="1" applyFill="1" applyBorder="1" applyAlignment="1">
      <alignment horizontal="center" wrapText="1"/>
    </xf>
    <xf numFmtId="1" fontId="0" fillId="0" borderId="0" xfId="0" applyNumberFormat="1"/>
    <xf numFmtId="0" fontId="13" fillId="8" borderId="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1" fillId="12" borderId="14" xfId="0" applyFont="1" applyFill="1" applyBorder="1"/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12" borderId="15" xfId="0" applyFont="1" applyFill="1" applyBorder="1" applyAlignment="1">
      <alignment horizontal="left"/>
    </xf>
    <xf numFmtId="0" fontId="1" fillId="12" borderId="15" xfId="0" applyFont="1" applyFill="1" applyBorder="1"/>
    <xf numFmtId="0" fontId="15" fillId="0" borderId="8" xfId="0" applyFont="1" applyBorder="1" applyAlignment="1">
      <alignment horizontal="center" vertical="center"/>
    </xf>
    <xf numFmtId="0" fontId="1" fillId="10" borderId="2" xfId="0" applyFont="1" applyFill="1" applyBorder="1" applyAlignment="1">
      <alignment horizontal="center"/>
    </xf>
    <xf numFmtId="0" fontId="16" fillId="0" borderId="11" xfId="2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17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16" fontId="0" fillId="0" borderId="3" xfId="0" quotePrefix="1" applyNumberFormat="1" applyBorder="1" applyAlignment="1">
      <alignment horizontal="center"/>
    </xf>
    <xf numFmtId="0" fontId="0" fillId="0" borderId="4" xfId="0" quotePrefix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4" fillId="10" borderId="3" xfId="0" applyFont="1" applyFill="1" applyBorder="1" applyAlignment="1">
      <alignment horizontal="left"/>
    </xf>
    <xf numFmtId="0" fontId="4" fillId="5" borderId="4" xfId="0" applyFont="1" applyFill="1" applyBorder="1" applyAlignment="1">
      <alignment horizontal="left" vertical="center"/>
    </xf>
    <xf numFmtId="0" fontId="4" fillId="5" borderId="10" xfId="0" applyFont="1" applyFill="1" applyBorder="1" applyAlignment="1">
      <alignment horizontal="left" vertical="center"/>
    </xf>
    <xf numFmtId="0" fontId="4" fillId="5" borderId="11" xfId="0" applyFont="1" applyFill="1" applyBorder="1" applyAlignment="1">
      <alignment horizontal="left" vertical="center"/>
    </xf>
    <xf numFmtId="0" fontId="4" fillId="5" borderId="3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 wrapText="1"/>
    </xf>
    <xf numFmtId="0" fontId="1" fillId="3" borderId="3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</cellXfs>
  <cellStyles count="12">
    <cellStyle name="Hyperlink" xfId="2" builtinId="8"/>
    <cellStyle name="Normal" xfId="0" builtinId="0"/>
    <cellStyle name="Normal 2" xfId="3"/>
    <cellStyle name="Normal 2 2" xfId="4"/>
    <cellStyle name="Normal 2 3" xfId="5"/>
    <cellStyle name="Normal 2 4" xfId="6"/>
    <cellStyle name="Normal 3" xfId="7"/>
    <cellStyle name="Normal 3 2" xfId="8"/>
    <cellStyle name="Normal 4" xfId="9"/>
    <cellStyle name="Normal 5" xfId="10"/>
    <cellStyle name="Normal 6" xfId="11"/>
    <cellStyle name="Percent" xfId="1" builtinId="5"/>
  </cellStyles>
  <dxfs count="29">
    <dxf>
      <font>
        <color rgb="FF9C0006"/>
      </font>
      <fill>
        <patternFill patternType="solid">
          <bgColor rgb="FFFFC7CE"/>
        </patternFill>
      </fill>
    </dxf>
    <dxf>
      <alignment horizontal="center" vertical="center"/>
    </dxf>
    <dxf>
      <numFmt numFmtId="19" formatCode="dd/mm/yyyy"/>
      <alignment horizontal="center" vertical="center"/>
    </dxf>
    <dxf>
      <numFmt numFmtId="1" formatCode="0"/>
      <alignment horizontal="center"/>
      <border>
        <left style="thin">
          <color auto="1"/>
        </left>
        <right/>
        <top style="thin">
          <color auto="1"/>
        </top>
        <bottom/>
      </border>
    </dxf>
    <dxf>
      <numFmt numFmtId="170" formatCode="hh:mm"/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70" formatCode="hh:mm"/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70" formatCode="hh:mm"/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/>
        <right style="thin">
          <color auto="1"/>
        </right>
        <top style="thin">
          <color auto="1"/>
        </top>
        <bottom/>
      </border>
    </dxf>
    <dxf>
      <numFmt numFmtId="1" formatCode="0"/>
      <alignment horizont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170" formatCode="hh:mm"/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0" formatCode="hh:mm"/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0" formatCode="hh:mm"/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1" formatCode="dd/mm/yyyy\ hh:mm"/>
    </dxf>
    <dxf>
      <numFmt numFmtId="171" formatCode="dd/mm/yyyy\ hh:mm"/>
    </dxf>
    <dxf>
      <numFmt numFmtId="171" formatCode="dd/mm/yyyy\ hh:mm"/>
    </dxf>
    <dxf>
      <numFmt numFmtId="171" formatCode="dd/mm/yyyy\ hh:mm"/>
    </dxf>
    <dxf>
      <numFmt numFmtId="19" formatCode="dd/mm/yyyy"/>
    </dxf>
    <dxf>
      <numFmt numFmtId="171" formatCode="dd/mm/yyyy\ hh:mm"/>
    </dxf>
    <dxf>
      <numFmt numFmtId="171" formatCode="dd/mm/yyyy\ hh:mm"/>
    </dxf>
    <dxf>
      <numFmt numFmtId="19" formatCode="dd/mm/yyyy"/>
    </dxf>
    <dxf>
      <numFmt numFmtId="171" formatCode="dd/mm/yyyy\ hh:mm"/>
    </dxf>
    <dxf>
      <numFmt numFmtId="172" formatCode="hh:mm:ss"/>
    </dxf>
    <dxf>
      <numFmt numFmtId="171" formatCode="dd/mm/yyyy\ hh:mm"/>
    </dxf>
    <dxf>
      <font>
        <color rgb="FF9C0006"/>
      </font>
      <fill>
        <patternFill patternType="solid">
          <bgColor rgb="FFFFC7CE"/>
        </patternFill>
      </fill>
    </dxf>
    <dxf>
      <alignment horizont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0"/>
        <color theme="1"/>
        <name val="Calibri"/>
        <scheme val="none"/>
      </font>
      <alignment horizontal="center" vertical="center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vertical="center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EFDCD"/>
      <color rgb="FFF1FB71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1" name="Breakup" displayName="Breakup" ref="M2:N27" totalsRowShown="0">
  <autoFilter ref="M2:N27"/>
  <tableColumns count="2">
    <tableColumn id="1" name="Hours" dataDxfId="28"/>
    <tableColumn id="2" name="BreakUp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ReceivingTeam" displayName="ReceivingTeam" ref="R1:S103" totalsRowShown="0">
  <autoFilter ref="R1:S103"/>
  <tableColumns count="2">
    <tableColumn id="1" name="UserName" dataDxfId="26"/>
    <tableColumn id="2" name="Actuals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AL112" totalsRowShown="0">
  <autoFilter ref="A1:AL112"/>
  <tableColumns count="38">
    <tableColumn id="1" name="BarcodeNo"/>
    <tableColumn id="2" name="CreatedTime" dataDxfId="23"/>
    <tableColumn id="3" name="ReceivedUsername"/>
    <tableColumn id="4" name="noofpages"/>
    <tableColumn id="5" name="BP-Code"/>
    <tableColumn id="6" name="ClaimType"/>
    <tableColumn id="7" name="BatchNumber"/>
    <tableColumn id="8" name="NewTime" dataDxfId="22"/>
    <tableColumn id="9" name="BatchTime" dataDxfId="21"/>
    <tableColumn id="10" name="BatchDate" dataDxfId="20"/>
    <tableColumn id="11" name="BatchLocation"/>
    <tableColumn id="12" name="LocationCode"/>
    <tableColumn id="13" name="Username"/>
    <tableColumn id="14" name="InsurerType"/>
    <tableColumn id="15" name="FTP Attachment Time"/>
    <tableColumn id="16" name="FTPDate"/>
    <tableColumn id="17" name="Status"/>
    <tableColumn id="18" name="PageCount"/>
    <tableColumn id="19" name="Vendor"/>
    <tableColumn id="20" name="Priority"/>
    <tableColumn id="21" name="Today" dataDxfId="19"/>
    <tableColumn id="22" name="Location"/>
    <tableColumn id="23" name="FinalClaimtype"/>
    <tableColumn id="24" name="Hour"/>
    <tableColumn id="25" name="ReceivedIn"/>
    <tableColumn id="26" name="TargetEndTime" dataDxfId="18"/>
    <tableColumn id="27" name="SentDate" dataDxfId="17"/>
    <tableColumn id="28" name="WorkingDay"/>
    <tableColumn id="29" name="TATTarget"/>
    <tableColumn id="30" name="FinalTargetEndTime" dataDxfId="16"/>
    <tableColumn id="31" name="DayBeginTime" dataDxfId="15"/>
    <tableColumn id="32" name="DayEndTime" dataDxfId="14"/>
    <tableColumn id="33" name="NextWorkingDayBeginningtime" dataDxfId="13"/>
    <tableColumn id="34" name="TAT"/>
    <tableColumn id="35" name="Hours"/>
    <tableColumn id="36" name="BreakUp"/>
    <tableColumn id="37" name="Zone"/>
    <tableColumn id="38" name="Claim_Loca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WH" displayName="WH" ref="C4:G17" totalsRowShown="0">
  <autoFilter ref="C4:G17"/>
  <tableColumns count="5">
    <tableColumn id="2" name="Branch" dataDxfId="12"/>
    <tableColumn id="3" name="TAT" dataDxfId="11"/>
    <tableColumn id="4" name="Start Time" dataDxfId="10"/>
    <tableColumn id="5" name="End Time" dataDxfId="9"/>
    <tableColumn id="6" name="Working hrs" dataDxfId="8">
      <calculatedColumnFormula>(F5-E5)*24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MNS" displayName="MNS" ref="J4:N5" totalsRowShown="0">
  <autoFilter ref="J4:N5"/>
  <tableColumns count="5">
    <tableColumn id="1" name="Branch" dataDxfId="7"/>
    <tableColumn id="2" name="TAT" dataDxfId="6"/>
    <tableColumn id="3" name="Start Time" dataDxfId="5"/>
    <tableColumn id="4" name="End Time" dataDxfId="4"/>
    <tableColumn id="5" name="Working hrs" dataDxfId="3">
      <calculatedColumnFormula>(M5-L5)*24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Holidays" displayName="Holidays" ref="P2:Q143" totalsRowShown="0">
  <tableColumns count="2">
    <tableColumn id="1" name="Date" dataDxfId="2"/>
    <tableColumn id="2" name="Locatio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vigneshwar.siva@mediassist.in" TargetMode="External"/><Relationship Id="rId13" Type="http://schemas.openxmlformats.org/officeDocument/2006/relationships/hyperlink" Target="mailto:radha.r@mediassist.in" TargetMode="External"/><Relationship Id="rId18" Type="http://schemas.openxmlformats.org/officeDocument/2006/relationships/hyperlink" Target="mailto:mohd.fazil@mediassist.in" TargetMode="External"/><Relationship Id="rId26" Type="http://schemas.openxmlformats.org/officeDocument/2006/relationships/hyperlink" Target="mailto:deepa.gopal@mediassist.in" TargetMode="External"/><Relationship Id="rId3" Type="http://schemas.openxmlformats.org/officeDocument/2006/relationships/hyperlink" Target="mailto:venugopaln@mediassist.in" TargetMode="External"/><Relationship Id="rId21" Type="http://schemas.openxmlformats.org/officeDocument/2006/relationships/hyperlink" Target="mailto:mithun.c@mediassist.in" TargetMode="External"/><Relationship Id="rId7" Type="http://schemas.openxmlformats.org/officeDocument/2006/relationships/hyperlink" Target="mailto:siranjeevi.gopi@mediassist.in" TargetMode="External"/><Relationship Id="rId12" Type="http://schemas.openxmlformats.org/officeDocument/2006/relationships/hyperlink" Target="mailto:mohammed.sadh@mediassist.in" TargetMode="External"/><Relationship Id="rId17" Type="http://schemas.openxmlformats.org/officeDocument/2006/relationships/hyperlink" Target="mailto:b.chinnappa@mediassist.in" TargetMode="External"/><Relationship Id="rId25" Type="http://schemas.openxmlformats.org/officeDocument/2006/relationships/hyperlink" Target="mailto:shilpa.rangaswamy@mediassist.in" TargetMode="External"/><Relationship Id="rId2" Type="http://schemas.openxmlformats.org/officeDocument/2006/relationships/hyperlink" Target="mailto:rohith.kumar@mediassist.in" TargetMode="External"/><Relationship Id="rId16" Type="http://schemas.openxmlformats.org/officeDocument/2006/relationships/hyperlink" Target="mailto:shabarinath.v@mediassist.in" TargetMode="External"/><Relationship Id="rId20" Type="http://schemas.openxmlformats.org/officeDocument/2006/relationships/hyperlink" Target="mailto:gagan.nayak@mediassist.in" TargetMode="External"/><Relationship Id="rId29" Type="http://schemas.openxmlformats.org/officeDocument/2006/relationships/hyperlink" Target="mailto:parveen.s@mediassist.in" TargetMode="External"/><Relationship Id="rId1" Type="http://schemas.openxmlformats.org/officeDocument/2006/relationships/hyperlink" Target="mailto:sudheer.jyothi@mediassist.in" TargetMode="External"/><Relationship Id="rId6" Type="http://schemas.openxmlformats.org/officeDocument/2006/relationships/hyperlink" Target="mailto:nethravathi.m@mediassist.in" TargetMode="External"/><Relationship Id="rId11" Type="http://schemas.openxmlformats.org/officeDocument/2006/relationships/hyperlink" Target="mailto:naveen.shekar@mediassist.in" TargetMode="External"/><Relationship Id="rId24" Type="http://schemas.openxmlformats.org/officeDocument/2006/relationships/hyperlink" Target="mailto:puttagowramma.s@mediassist.in" TargetMode="External"/><Relationship Id="rId5" Type="http://schemas.openxmlformats.org/officeDocument/2006/relationships/hyperlink" Target="mailto:dhanalakshmi.sr@mediassist.in" TargetMode="External"/><Relationship Id="rId15" Type="http://schemas.openxmlformats.org/officeDocument/2006/relationships/hyperlink" Target="mailto:santhosha.j@mediassist.in" TargetMode="External"/><Relationship Id="rId23" Type="http://schemas.openxmlformats.org/officeDocument/2006/relationships/hyperlink" Target="mailto:nazia.fathima@mediassist.in" TargetMode="External"/><Relationship Id="rId28" Type="http://schemas.openxmlformats.org/officeDocument/2006/relationships/hyperlink" Target="mailto:elizabeths2@mediassist.in" TargetMode="External"/><Relationship Id="rId10" Type="http://schemas.openxmlformats.org/officeDocument/2006/relationships/hyperlink" Target="mailto:prashanth.v@mediassist.in" TargetMode="External"/><Relationship Id="rId19" Type="http://schemas.openxmlformats.org/officeDocument/2006/relationships/hyperlink" Target="mailto:s.sathyaprakash@mediassist.in" TargetMode="External"/><Relationship Id="rId31" Type="http://schemas.openxmlformats.org/officeDocument/2006/relationships/table" Target="../tables/table2.xml"/><Relationship Id="rId4" Type="http://schemas.openxmlformats.org/officeDocument/2006/relationships/hyperlink" Target="mailto:deepa.ramachandran@mediassist.in" TargetMode="External"/><Relationship Id="rId9" Type="http://schemas.openxmlformats.org/officeDocument/2006/relationships/hyperlink" Target="mailto:senthilkumar.k@mediassist.in" TargetMode="External"/><Relationship Id="rId14" Type="http://schemas.openxmlformats.org/officeDocument/2006/relationships/hyperlink" Target="mailto:bandla.s@mediassist.in" TargetMode="External"/><Relationship Id="rId22" Type="http://schemas.openxmlformats.org/officeDocument/2006/relationships/hyperlink" Target="mailto:yogesh.n@mediassist.in" TargetMode="External"/><Relationship Id="rId27" Type="http://schemas.openxmlformats.org/officeDocument/2006/relationships/hyperlink" Target="mailto:s.vinodkumar@mediassist.in" TargetMode="External"/><Relationship Id="rId30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3"/>
  <sheetViews>
    <sheetView workbookViewId="0">
      <selection activeCell="F2" sqref="F2"/>
    </sheetView>
  </sheetViews>
  <sheetFormatPr defaultColWidth="9" defaultRowHeight="14.5"/>
  <cols>
    <col min="1" max="1" width="13.08984375" customWidth="1"/>
    <col min="2" max="2" width="15" customWidth="1"/>
    <col min="3" max="3" width="19.54296875" customWidth="1"/>
    <col min="6" max="7" width="15.453125" customWidth="1"/>
    <col min="10" max="10" width="12.54296875" customWidth="1"/>
    <col min="11" max="11" width="19" customWidth="1"/>
    <col min="14" max="14" width="10.6328125" customWidth="1"/>
    <col min="18" max="18" width="20" customWidth="1"/>
    <col min="19" max="19" width="12.54296875" customWidth="1"/>
  </cols>
  <sheetData>
    <row r="1" spans="1:23">
      <c r="A1" s="73" t="s">
        <v>0</v>
      </c>
      <c r="B1" s="73" t="s">
        <v>1</v>
      </c>
      <c r="C1" s="73" t="s">
        <v>2</v>
      </c>
      <c r="D1" s="73" t="s">
        <v>3</v>
      </c>
      <c r="F1" s="73" t="s">
        <v>4</v>
      </c>
      <c r="G1" s="73" t="s">
        <v>5</v>
      </c>
      <c r="J1" s="77" t="s">
        <v>6</v>
      </c>
      <c r="K1" s="77" t="s">
        <v>7</v>
      </c>
      <c r="M1" s="95" t="s">
        <v>8</v>
      </c>
      <c r="N1" s="95"/>
      <c r="R1" s="84" t="s">
        <v>9</v>
      </c>
      <c r="S1" s="85" t="s">
        <v>10</v>
      </c>
      <c r="V1" s="96" t="s">
        <v>11</v>
      </c>
      <c r="W1" s="96"/>
    </row>
    <row r="2" spans="1:23">
      <c r="A2" s="39" t="s">
        <v>12</v>
      </c>
      <c r="B2" s="5" t="s">
        <v>13</v>
      </c>
      <c r="C2" s="5" t="s">
        <v>13</v>
      </c>
      <c r="D2" s="13" t="s">
        <v>14</v>
      </c>
      <c r="F2" s="39" t="s">
        <v>15</v>
      </c>
      <c r="G2" s="39" t="s">
        <v>16</v>
      </c>
      <c r="J2" s="37" t="s">
        <v>13</v>
      </c>
      <c r="K2">
        <v>266</v>
      </c>
      <c r="M2" s="78" t="s">
        <v>17</v>
      </c>
      <c r="N2" s="79" t="s">
        <v>18</v>
      </c>
      <c r="R2" s="86" t="s">
        <v>19</v>
      </c>
      <c r="S2" s="87" t="s">
        <v>20</v>
      </c>
      <c r="V2" s="88" t="s">
        <v>17</v>
      </c>
      <c r="W2" s="88" t="s">
        <v>18</v>
      </c>
    </row>
    <row r="3" spans="1:23">
      <c r="A3" s="39" t="s">
        <v>21</v>
      </c>
      <c r="B3" s="5" t="s">
        <v>22</v>
      </c>
      <c r="C3" s="5" t="s">
        <v>22</v>
      </c>
      <c r="D3" s="13" t="s">
        <v>23</v>
      </c>
      <c r="F3" s="39" t="s">
        <v>24</v>
      </c>
      <c r="G3" s="39" t="s">
        <v>25</v>
      </c>
      <c r="J3" s="37" t="s">
        <v>26</v>
      </c>
      <c r="K3">
        <v>3669</v>
      </c>
      <c r="M3" s="80">
        <v>0</v>
      </c>
      <c r="N3" s="81" t="s">
        <v>27</v>
      </c>
      <c r="R3" s="86" t="s">
        <v>28</v>
      </c>
      <c r="S3" s="87" t="s">
        <v>20</v>
      </c>
      <c r="V3" s="47">
        <v>1</v>
      </c>
      <c r="W3" s="13" t="s">
        <v>29</v>
      </c>
    </row>
    <row r="4" spans="1:23">
      <c r="A4" s="39" t="s">
        <v>30</v>
      </c>
      <c r="B4" s="5" t="s">
        <v>26</v>
      </c>
      <c r="C4" s="5" t="s">
        <v>31</v>
      </c>
      <c r="D4" s="13" t="s">
        <v>32</v>
      </c>
      <c r="F4" s="39" t="s">
        <v>33</v>
      </c>
      <c r="G4" s="39" t="s">
        <v>34</v>
      </c>
      <c r="J4" s="37" t="s">
        <v>22</v>
      </c>
      <c r="K4">
        <v>419</v>
      </c>
      <c r="M4" s="80">
        <v>1</v>
      </c>
      <c r="N4" s="81" t="s">
        <v>27</v>
      </c>
      <c r="R4" s="86" t="s">
        <v>35</v>
      </c>
      <c r="S4" s="87" t="s">
        <v>20</v>
      </c>
      <c r="V4" s="14">
        <v>2</v>
      </c>
      <c r="W4" s="13" t="s">
        <v>29</v>
      </c>
    </row>
    <row r="5" spans="1:23">
      <c r="A5" s="39" t="s">
        <v>36</v>
      </c>
      <c r="B5" s="5" t="s">
        <v>37</v>
      </c>
      <c r="C5" s="5" t="s">
        <v>37</v>
      </c>
      <c r="D5" s="13" t="s">
        <v>32</v>
      </c>
      <c r="F5" s="39" t="s">
        <v>38</v>
      </c>
      <c r="G5" s="39" t="s">
        <v>34</v>
      </c>
      <c r="J5" s="37" t="s">
        <v>37</v>
      </c>
      <c r="K5">
        <v>1073</v>
      </c>
      <c r="M5" s="80">
        <v>2</v>
      </c>
      <c r="N5" s="81" t="s">
        <v>27</v>
      </c>
      <c r="R5" s="86" t="s">
        <v>39</v>
      </c>
      <c r="S5" s="87" t="s">
        <v>20</v>
      </c>
      <c r="V5" s="14">
        <v>2</v>
      </c>
      <c r="W5" s="13" t="s">
        <v>29</v>
      </c>
    </row>
    <row r="6" spans="1:23">
      <c r="A6" s="39" t="s">
        <v>40</v>
      </c>
      <c r="B6" s="5" t="s">
        <v>41</v>
      </c>
      <c r="C6" s="5" t="s">
        <v>41</v>
      </c>
      <c r="D6" s="13" t="s">
        <v>32</v>
      </c>
      <c r="F6" s="39" t="s">
        <v>42</v>
      </c>
      <c r="G6" s="39" t="s">
        <v>25</v>
      </c>
      <c r="J6" s="37" t="s">
        <v>41</v>
      </c>
      <c r="K6">
        <v>1</v>
      </c>
      <c r="M6" s="80">
        <v>3</v>
      </c>
      <c r="N6" s="81" t="s">
        <v>27</v>
      </c>
      <c r="R6" s="86" t="s">
        <v>43</v>
      </c>
      <c r="S6" s="87" t="s">
        <v>20</v>
      </c>
      <c r="V6" s="14">
        <v>3</v>
      </c>
      <c r="W6" s="13" t="s">
        <v>29</v>
      </c>
    </row>
    <row r="7" spans="1:23">
      <c r="A7" s="39" t="s">
        <v>44</v>
      </c>
      <c r="B7" s="5" t="s">
        <v>45</v>
      </c>
      <c r="C7" s="5" t="s">
        <v>45</v>
      </c>
      <c r="D7" s="13" t="s">
        <v>32</v>
      </c>
      <c r="F7" s="39" t="s">
        <v>46</v>
      </c>
      <c r="G7" s="39" t="s">
        <v>34</v>
      </c>
      <c r="J7" s="37" t="s">
        <v>47</v>
      </c>
      <c r="K7">
        <v>50</v>
      </c>
      <c r="M7" s="80">
        <v>4</v>
      </c>
      <c r="N7" s="81" t="s">
        <v>27</v>
      </c>
      <c r="R7" s="86" t="s">
        <v>48</v>
      </c>
      <c r="S7" s="87" t="s">
        <v>20</v>
      </c>
      <c r="V7" s="14">
        <v>4</v>
      </c>
      <c r="W7" s="93" t="s">
        <v>49</v>
      </c>
    </row>
    <row r="8" spans="1:23">
      <c r="A8" s="39" t="s">
        <v>50</v>
      </c>
      <c r="B8" s="5" t="s">
        <v>47</v>
      </c>
      <c r="C8" s="5" t="s">
        <v>51</v>
      </c>
      <c r="D8" s="13" t="s">
        <v>32</v>
      </c>
      <c r="F8" s="39" t="s">
        <v>52</v>
      </c>
      <c r="G8" s="39" t="s">
        <v>34</v>
      </c>
      <c r="J8" s="37" t="s">
        <v>45</v>
      </c>
      <c r="K8">
        <v>51</v>
      </c>
      <c r="M8" s="80">
        <v>5</v>
      </c>
      <c r="N8" s="81" t="s">
        <v>27</v>
      </c>
      <c r="R8" s="86" t="s">
        <v>53</v>
      </c>
      <c r="S8" s="87" t="s">
        <v>20</v>
      </c>
      <c r="V8" s="14">
        <v>5</v>
      </c>
      <c r="W8" s="93" t="s">
        <v>54</v>
      </c>
    </row>
    <row r="9" spans="1:23">
      <c r="A9" s="39" t="s">
        <v>55</v>
      </c>
      <c r="B9" s="5" t="s">
        <v>56</v>
      </c>
      <c r="C9" s="5" t="s">
        <v>56</v>
      </c>
      <c r="D9" s="13" t="s">
        <v>14</v>
      </c>
      <c r="F9" s="39" t="s">
        <v>57</v>
      </c>
      <c r="G9" s="39" t="s">
        <v>25</v>
      </c>
      <c r="J9" s="37" t="s">
        <v>56</v>
      </c>
      <c r="K9">
        <v>19</v>
      </c>
      <c r="M9" s="80">
        <v>6</v>
      </c>
      <c r="N9" s="81" t="s">
        <v>27</v>
      </c>
      <c r="R9" s="86" t="s">
        <v>58</v>
      </c>
      <c r="S9" s="87" t="s">
        <v>20</v>
      </c>
      <c r="V9" s="14">
        <v>6</v>
      </c>
      <c r="W9" s="93" t="s">
        <v>59</v>
      </c>
    </row>
    <row r="10" spans="1:23">
      <c r="A10" s="39" t="s">
        <v>60</v>
      </c>
      <c r="B10" s="5" t="s">
        <v>61</v>
      </c>
      <c r="C10" s="5" t="s">
        <v>61</v>
      </c>
      <c r="D10" s="13" t="s">
        <v>32</v>
      </c>
      <c r="F10" s="39" t="s">
        <v>62</v>
      </c>
      <c r="G10" s="74" t="s">
        <v>16</v>
      </c>
      <c r="J10" s="37" t="s">
        <v>61</v>
      </c>
      <c r="K10">
        <v>91</v>
      </c>
      <c r="M10" s="80">
        <v>7</v>
      </c>
      <c r="N10" s="81" t="s">
        <v>27</v>
      </c>
      <c r="R10" s="86" t="s">
        <v>63</v>
      </c>
      <c r="S10" s="87" t="s">
        <v>20</v>
      </c>
      <c r="V10" s="14">
        <v>7</v>
      </c>
      <c r="W10" s="93" t="s">
        <v>59</v>
      </c>
    </row>
    <row r="11" spans="1:23">
      <c r="A11" s="39" t="s">
        <v>64</v>
      </c>
      <c r="B11" s="5" t="s">
        <v>65</v>
      </c>
      <c r="C11" s="5" t="s">
        <v>65</v>
      </c>
      <c r="D11" s="13" t="s">
        <v>23</v>
      </c>
      <c r="F11" s="13" t="s">
        <v>66</v>
      </c>
      <c r="G11" s="74" t="s">
        <v>34</v>
      </c>
      <c r="H11">
        <f>422+377</f>
        <v>799</v>
      </c>
      <c r="J11" s="37" t="s">
        <v>65</v>
      </c>
      <c r="K11">
        <v>58</v>
      </c>
      <c r="M11" s="80">
        <v>8</v>
      </c>
      <c r="N11" s="81" t="s">
        <v>27</v>
      </c>
      <c r="R11" s="86" t="s">
        <v>67</v>
      </c>
      <c r="S11" s="87" t="s">
        <v>20</v>
      </c>
      <c r="V11" s="14">
        <v>8</v>
      </c>
      <c r="W11" s="13" t="s">
        <v>68</v>
      </c>
    </row>
    <row r="12" spans="1:23">
      <c r="A12" s="39" t="s">
        <v>69</v>
      </c>
      <c r="B12" s="5" t="s">
        <v>70</v>
      </c>
      <c r="C12" s="5" t="s">
        <v>70</v>
      </c>
      <c r="D12" s="13" t="s">
        <v>23</v>
      </c>
      <c r="J12" s="37" t="s">
        <v>70</v>
      </c>
      <c r="K12">
        <v>30</v>
      </c>
      <c r="M12" s="80">
        <v>9</v>
      </c>
      <c r="N12" s="81" t="s">
        <v>27</v>
      </c>
      <c r="R12" s="86" t="s">
        <v>71</v>
      </c>
      <c r="S12" s="87" t="s">
        <v>20</v>
      </c>
      <c r="V12" s="14">
        <v>9</v>
      </c>
      <c r="W12" s="13" t="s">
        <v>68</v>
      </c>
    </row>
    <row r="13" spans="1:23">
      <c r="A13" s="39" t="s">
        <v>72</v>
      </c>
      <c r="B13" s="5" t="s">
        <v>73</v>
      </c>
      <c r="C13" s="5" t="s">
        <v>73</v>
      </c>
      <c r="D13" s="13" t="s">
        <v>74</v>
      </c>
      <c r="J13" s="37" t="s">
        <v>73</v>
      </c>
      <c r="K13">
        <v>32</v>
      </c>
      <c r="M13" s="80">
        <v>10</v>
      </c>
      <c r="N13" s="81" t="s">
        <v>27</v>
      </c>
      <c r="R13" s="86" t="s">
        <v>75</v>
      </c>
      <c r="S13" s="87" t="s">
        <v>20</v>
      </c>
      <c r="V13" s="14">
        <v>10</v>
      </c>
      <c r="W13" s="13" t="s">
        <v>68</v>
      </c>
    </row>
    <row r="14" spans="1:23">
      <c r="A14" s="39" t="s">
        <v>76</v>
      </c>
      <c r="B14" s="5" t="s">
        <v>26</v>
      </c>
      <c r="C14" s="5" t="s">
        <v>31</v>
      </c>
      <c r="D14" s="13" t="s">
        <v>32</v>
      </c>
      <c r="J14" s="82" t="s">
        <v>77</v>
      </c>
      <c r="K14" s="83">
        <v>5759</v>
      </c>
      <c r="M14" s="80">
        <v>11</v>
      </c>
      <c r="N14" s="81" t="s">
        <v>27</v>
      </c>
      <c r="R14" s="86" t="s">
        <v>78</v>
      </c>
      <c r="S14" s="87" t="s">
        <v>20</v>
      </c>
      <c r="V14" s="14">
        <v>11</v>
      </c>
      <c r="W14" s="13" t="s">
        <v>68</v>
      </c>
    </row>
    <row r="15" spans="1:23">
      <c r="A15" s="13" t="s">
        <v>38</v>
      </c>
      <c r="B15" s="75" t="s">
        <v>38</v>
      </c>
      <c r="C15" s="75" t="s">
        <v>38</v>
      </c>
      <c r="D15" s="76" t="s">
        <v>38</v>
      </c>
      <c r="M15" s="80">
        <v>12</v>
      </c>
      <c r="N15" s="81" t="s">
        <v>27</v>
      </c>
      <c r="R15" s="86" t="s">
        <v>79</v>
      </c>
      <c r="S15" s="87" t="s">
        <v>20</v>
      </c>
      <c r="V15" s="14">
        <v>12</v>
      </c>
      <c r="W15" s="13" t="s">
        <v>68</v>
      </c>
    </row>
    <row r="16" spans="1:23">
      <c r="M16" s="80">
        <v>13</v>
      </c>
      <c r="N16" s="94" t="s">
        <v>80</v>
      </c>
      <c r="R16" s="86" t="s">
        <v>81</v>
      </c>
      <c r="S16" s="87" t="s">
        <v>20</v>
      </c>
      <c r="V16" s="14">
        <v>13</v>
      </c>
      <c r="W16" s="13" t="s">
        <v>68</v>
      </c>
    </row>
    <row r="17" spans="13:23">
      <c r="M17" s="80">
        <v>14</v>
      </c>
      <c r="N17" s="94" t="s">
        <v>80</v>
      </c>
      <c r="R17" s="86" t="s">
        <v>82</v>
      </c>
      <c r="S17" s="87" t="s">
        <v>20</v>
      </c>
      <c r="V17" s="14">
        <v>14</v>
      </c>
      <c r="W17" s="13" t="s">
        <v>68</v>
      </c>
    </row>
    <row r="18" spans="13:23">
      <c r="M18" s="80">
        <v>15</v>
      </c>
      <c r="N18" s="94" t="s">
        <v>80</v>
      </c>
      <c r="R18" s="86" t="s">
        <v>83</v>
      </c>
      <c r="S18" s="87" t="s">
        <v>20</v>
      </c>
      <c r="V18" s="14">
        <v>15</v>
      </c>
      <c r="W18" s="13" t="s">
        <v>68</v>
      </c>
    </row>
    <row r="19" spans="13:23">
      <c r="M19" s="80">
        <v>16</v>
      </c>
      <c r="N19" s="94" t="s">
        <v>80</v>
      </c>
      <c r="R19" s="86" t="s">
        <v>84</v>
      </c>
      <c r="S19" s="87" t="s">
        <v>20</v>
      </c>
      <c r="V19" s="14">
        <v>16</v>
      </c>
      <c r="W19" s="13" t="s">
        <v>68</v>
      </c>
    </row>
    <row r="20" spans="13:23">
      <c r="M20" s="80">
        <v>17</v>
      </c>
      <c r="N20" s="94" t="s">
        <v>80</v>
      </c>
      <c r="R20" s="86" t="s">
        <v>85</v>
      </c>
      <c r="S20" s="87" t="s">
        <v>20</v>
      </c>
      <c r="V20" s="14">
        <v>17</v>
      </c>
      <c r="W20" s="13" t="s">
        <v>68</v>
      </c>
    </row>
    <row r="21" spans="13:23">
      <c r="M21" s="80">
        <v>18</v>
      </c>
      <c r="N21" s="94" t="s">
        <v>80</v>
      </c>
      <c r="R21" s="86" t="s">
        <v>86</v>
      </c>
      <c r="S21" s="87" t="s">
        <v>20</v>
      </c>
      <c r="V21" s="14">
        <v>18</v>
      </c>
      <c r="W21" s="13" t="s">
        <v>68</v>
      </c>
    </row>
    <row r="22" spans="13:23">
      <c r="M22" s="80">
        <v>19</v>
      </c>
      <c r="N22" s="94" t="s">
        <v>80</v>
      </c>
      <c r="R22" s="86" t="s">
        <v>87</v>
      </c>
      <c r="S22" s="87" t="s">
        <v>20</v>
      </c>
      <c r="V22" s="14">
        <v>19</v>
      </c>
      <c r="W22" s="13" t="s">
        <v>68</v>
      </c>
    </row>
    <row r="23" spans="13:23">
      <c r="M23" s="80">
        <v>20</v>
      </c>
      <c r="N23" s="94" t="s">
        <v>80</v>
      </c>
      <c r="R23" s="86" t="s">
        <v>88</v>
      </c>
      <c r="S23" s="87" t="s">
        <v>20</v>
      </c>
      <c r="V23" s="14">
        <v>20</v>
      </c>
      <c r="W23" s="13" t="s">
        <v>68</v>
      </c>
    </row>
    <row r="24" spans="13:23">
      <c r="M24" s="80">
        <v>21</v>
      </c>
      <c r="N24" s="94" t="s">
        <v>80</v>
      </c>
      <c r="R24" s="86" t="s">
        <v>89</v>
      </c>
      <c r="S24" s="87" t="s">
        <v>20</v>
      </c>
      <c r="V24" s="14">
        <v>21</v>
      </c>
      <c r="W24" s="13" t="s">
        <v>68</v>
      </c>
    </row>
    <row r="25" spans="13:23">
      <c r="M25" s="80">
        <v>22</v>
      </c>
      <c r="N25" s="94" t="s">
        <v>80</v>
      </c>
      <c r="R25" s="86" t="s">
        <v>90</v>
      </c>
      <c r="S25" s="87" t="s">
        <v>20</v>
      </c>
      <c r="V25" s="14">
        <v>22</v>
      </c>
      <c r="W25" s="13" t="s">
        <v>68</v>
      </c>
    </row>
    <row r="26" spans="13:23">
      <c r="M26" s="80">
        <v>23</v>
      </c>
      <c r="N26" s="94" t="s">
        <v>80</v>
      </c>
      <c r="R26" s="86" t="s">
        <v>91</v>
      </c>
      <c r="S26" s="87" t="s">
        <v>20</v>
      </c>
      <c r="V26" s="14">
        <v>23</v>
      </c>
      <c r="W26" s="13" t="s">
        <v>68</v>
      </c>
    </row>
    <row r="27" spans="13:23">
      <c r="M27" s="80">
        <v>24</v>
      </c>
      <c r="N27" s="94" t="s">
        <v>80</v>
      </c>
      <c r="R27" s="86" t="s">
        <v>92</v>
      </c>
      <c r="S27" s="87" t="s">
        <v>20</v>
      </c>
      <c r="V27" s="14">
        <v>0</v>
      </c>
      <c r="W27" s="13" t="s">
        <v>29</v>
      </c>
    </row>
    <row r="28" spans="13:23">
      <c r="R28" s="86" t="s">
        <v>93</v>
      </c>
      <c r="S28" s="87" t="s">
        <v>20</v>
      </c>
    </row>
    <row r="29" spans="13:23">
      <c r="R29" s="89" t="s">
        <v>94</v>
      </c>
      <c r="S29" s="87" t="s">
        <v>20</v>
      </c>
    </row>
    <row r="30" spans="13:23">
      <c r="R30" s="89" t="s">
        <v>95</v>
      </c>
      <c r="S30" s="87" t="s">
        <v>20</v>
      </c>
    </row>
    <row r="31" spans="13:23">
      <c r="R31" s="89" t="s">
        <v>96</v>
      </c>
      <c r="S31" s="87" t="s">
        <v>20</v>
      </c>
    </row>
    <row r="32" spans="13:23">
      <c r="R32" s="89" t="s">
        <v>97</v>
      </c>
      <c r="S32" s="87" t="s">
        <v>20</v>
      </c>
    </row>
    <row r="33" spans="18:19">
      <c r="R33" s="89" t="s">
        <v>98</v>
      </c>
      <c r="S33" s="87" t="s">
        <v>20</v>
      </c>
    </row>
    <row r="34" spans="18:19">
      <c r="R34" s="89" t="s">
        <v>99</v>
      </c>
      <c r="S34" s="87" t="s">
        <v>20</v>
      </c>
    </row>
    <row r="35" spans="18:19">
      <c r="R35" s="89" t="s">
        <v>100</v>
      </c>
      <c r="S35" s="87" t="s">
        <v>20</v>
      </c>
    </row>
    <row r="36" spans="18:19">
      <c r="R36" s="89" t="s">
        <v>101</v>
      </c>
      <c r="S36" s="87" t="s">
        <v>20</v>
      </c>
    </row>
    <row r="37" spans="18:19">
      <c r="R37" s="89" t="s">
        <v>102</v>
      </c>
      <c r="S37" s="87" t="s">
        <v>20</v>
      </c>
    </row>
    <row r="38" spans="18:19">
      <c r="R38" s="89" t="s">
        <v>103</v>
      </c>
      <c r="S38" s="87" t="s">
        <v>20</v>
      </c>
    </row>
    <row r="39" spans="18:19">
      <c r="R39" s="89" t="s">
        <v>104</v>
      </c>
      <c r="S39" s="87" t="s">
        <v>20</v>
      </c>
    </row>
    <row r="40" spans="18:19">
      <c r="R40" s="89" t="s">
        <v>105</v>
      </c>
      <c r="S40" s="87" t="s">
        <v>20</v>
      </c>
    </row>
    <row r="41" spans="18:19">
      <c r="R41" s="89" t="s">
        <v>106</v>
      </c>
      <c r="S41" s="87" t="s">
        <v>20</v>
      </c>
    </row>
    <row r="42" spans="18:19">
      <c r="R42" s="89" t="s">
        <v>107</v>
      </c>
      <c r="S42" s="87" t="s">
        <v>20</v>
      </c>
    </row>
    <row r="43" spans="18:19">
      <c r="R43" s="89" t="s">
        <v>108</v>
      </c>
      <c r="S43" s="87" t="s">
        <v>20</v>
      </c>
    </row>
    <row r="44" spans="18:19">
      <c r="R44" s="89" t="s">
        <v>109</v>
      </c>
      <c r="S44" s="87" t="s">
        <v>20</v>
      </c>
    </row>
    <row r="45" spans="18:19">
      <c r="R45" s="89" t="s">
        <v>110</v>
      </c>
      <c r="S45" s="87" t="s">
        <v>20</v>
      </c>
    </row>
    <row r="46" spans="18:19">
      <c r="R46" s="89" t="s">
        <v>111</v>
      </c>
      <c r="S46" s="87" t="s">
        <v>20</v>
      </c>
    </row>
    <row r="47" spans="18:19">
      <c r="R47" s="89" t="s">
        <v>112</v>
      </c>
      <c r="S47" s="87" t="s">
        <v>20</v>
      </c>
    </row>
    <row r="48" spans="18:19">
      <c r="R48" s="89" t="s">
        <v>113</v>
      </c>
      <c r="S48" s="87" t="s">
        <v>20</v>
      </c>
    </row>
    <row r="49" spans="18:19">
      <c r="R49" s="89" t="s">
        <v>114</v>
      </c>
      <c r="S49" s="87" t="s">
        <v>20</v>
      </c>
    </row>
    <row r="50" spans="18:19">
      <c r="R50" s="89" t="s">
        <v>115</v>
      </c>
      <c r="S50" s="87" t="s">
        <v>20</v>
      </c>
    </row>
    <row r="51" spans="18:19">
      <c r="R51" s="89" t="s">
        <v>116</v>
      </c>
      <c r="S51" s="87" t="s">
        <v>20</v>
      </c>
    </row>
    <row r="52" spans="18:19">
      <c r="R52" s="89" t="s">
        <v>117</v>
      </c>
      <c r="S52" s="87" t="s">
        <v>20</v>
      </c>
    </row>
    <row r="53" spans="18:19">
      <c r="R53" s="89" t="s">
        <v>118</v>
      </c>
      <c r="S53" s="87" t="s">
        <v>20</v>
      </c>
    </row>
    <row r="54" spans="18:19">
      <c r="R54" s="89" t="s">
        <v>119</v>
      </c>
      <c r="S54" s="87" t="s">
        <v>20</v>
      </c>
    </row>
    <row r="55" spans="18:19">
      <c r="R55" s="89" t="s">
        <v>120</v>
      </c>
      <c r="S55" s="87" t="s">
        <v>20</v>
      </c>
    </row>
    <row r="56" spans="18:19">
      <c r="R56" s="89" t="s">
        <v>121</v>
      </c>
      <c r="S56" s="87" t="s">
        <v>20</v>
      </c>
    </row>
    <row r="57" spans="18:19">
      <c r="R57" s="89" t="s">
        <v>122</v>
      </c>
      <c r="S57" s="87" t="s">
        <v>20</v>
      </c>
    </row>
    <row r="58" spans="18:19">
      <c r="R58" s="89" t="s">
        <v>123</v>
      </c>
      <c r="S58" s="87" t="s">
        <v>20</v>
      </c>
    </row>
    <row r="59" spans="18:19">
      <c r="R59" s="89" t="s">
        <v>124</v>
      </c>
      <c r="S59" s="87" t="s">
        <v>20</v>
      </c>
    </row>
    <row r="60" spans="18:19">
      <c r="R60" s="89" t="s">
        <v>125</v>
      </c>
      <c r="S60" s="87" t="s">
        <v>20</v>
      </c>
    </row>
    <row r="61" spans="18:19">
      <c r="R61" s="89" t="s">
        <v>126</v>
      </c>
      <c r="S61" s="87" t="s">
        <v>20</v>
      </c>
    </row>
    <row r="62" spans="18:19">
      <c r="R62" s="89" t="s">
        <v>127</v>
      </c>
      <c r="S62" s="87" t="s">
        <v>20</v>
      </c>
    </row>
    <row r="63" spans="18:19">
      <c r="R63" s="89" t="s">
        <v>128</v>
      </c>
      <c r="S63" s="87" t="s">
        <v>20</v>
      </c>
    </row>
    <row r="64" spans="18:19">
      <c r="R64" s="89" t="s">
        <v>129</v>
      </c>
      <c r="S64" s="87" t="s">
        <v>20</v>
      </c>
    </row>
    <row r="65" spans="18:19">
      <c r="R65" s="89" t="s">
        <v>130</v>
      </c>
      <c r="S65" s="87" t="s">
        <v>20</v>
      </c>
    </row>
    <row r="66" spans="18:19">
      <c r="R66" s="89" t="s">
        <v>131</v>
      </c>
      <c r="S66" s="87" t="s">
        <v>20</v>
      </c>
    </row>
    <row r="67" spans="18:19">
      <c r="R67" s="89" t="s">
        <v>132</v>
      </c>
      <c r="S67" s="87" t="s">
        <v>20</v>
      </c>
    </row>
    <row r="68" spans="18:19">
      <c r="R68" s="89" t="s">
        <v>133</v>
      </c>
      <c r="S68" s="87" t="s">
        <v>20</v>
      </c>
    </row>
    <row r="69" spans="18:19">
      <c r="R69" s="89" t="s">
        <v>134</v>
      </c>
      <c r="S69" s="87" t="s">
        <v>20</v>
      </c>
    </row>
    <row r="70" spans="18:19">
      <c r="R70" s="89" t="s">
        <v>135</v>
      </c>
      <c r="S70" s="87" t="s">
        <v>20</v>
      </c>
    </row>
    <row r="71" spans="18:19">
      <c r="R71" s="89" t="s">
        <v>136</v>
      </c>
      <c r="S71" s="87" t="s">
        <v>20</v>
      </c>
    </row>
    <row r="72" spans="18:19">
      <c r="R72" s="89" t="s">
        <v>137</v>
      </c>
      <c r="S72" s="87" t="s">
        <v>20</v>
      </c>
    </row>
    <row r="73" spans="18:19">
      <c r="R73" s="89" t="s">
        <v>138</v>
      </c>
      <c r="S73" s="87" t="s">
        <v>20</v>
      </c>
    </row>
    <row r="74" spans="18:19">
      <c r="R74" s="89" t="s">
        <v>139</v>
      </c>
      <c r="S74" s="87" t="s">
        <v>20</v>
      </c>
    </row>
    <row r="75" spans="18:19">
      <c r="R75" s="89" t="s">
        <v>140</v>
      </c>
      <c r="S75" s="87" t="s">
        <v>20</v>
      </c>
    </row>
    <row r="76" spans="18:19">
      <c r="R76" s="89" t="s">
        <v>141</v>
      </c>
      <c r="S76" s="87" t="s">
        <v>20</v>
      </c>
    </row>
    <row r="77" spans="18:19">
      <c r="R77" s="89" t="s">
        <v>142</v>
      </c>
      <c r="S77" s="87" t="s">
        <v>20</v>
      </c>
    </row>
    <row r="78" spans="18:19">
      <c r="R78" s="89" t="s">
        <v>143</v>
      </c>
      <c r="S78" s="87" t="s">
        <v>20</v>
      </c>
    </row>
    <row r="79" spans="18:19">
      <c r="R79" s="89" t="s">
        <v>144</v>
      </c>
      <c r="S79" s="87" t="s">
        <v>20</v>
      </c>
    </row>
    <row r="80" spans="18:19">
      <c r="R80" s="89" t="s">
        <v>145</v>
      </c>
      <c r="S80" s="87" t="s">
        <v>20</v>
      </c>
    </row>
    <row r="81" spans="18:19">
      <c r="R81" s="89" t="s">
        <v>146</v>
      </c>
      <c r="S81" s="87" t="s">
        <v>20</v>
      </c>
    </row>
    <row r="82" spans="18:19">
      <c r="R82" s="89" t="s">
        <v>147</v>
      </c>
      <c r="S82" s="87" t="s">
        <v>20</v>
      </c>
    </row>
    <row r="83" spans="18:19">
      <c r="R83" s="90" t="s">
        <v>148</v>
      </c>
      <c r="S83" s="87" t="s">
        <v>20</v>
      </c>
    </row>
    <row r="84" spans="18:19">
      <c r="R84" s="90" t="s">
        <v>149</v>
      </c>
      <c r="S84" s="87" t="s">
        <v>20</v>
      </c>
    </row>
    <row r="85" spans="18:19">
      <c r="R85" s="90" t="s">
        <v>150</v>
      </c>
      <c r="S85" s="87" t="s">
        <v>20</v>
      </c>
    </row>
    <row r="86" spans="18:19">
      <c r="R86" s="90" t="s">
        <v>151</v>
      </c>
      <c r="S86" s="87" t="s">
        <v>20</v>
      </c>
    </row>
    <row r="87" spans="18:19">
      <c r="R87" s="86" t="s">
        <v>152</v>
      </c>
      <c r="S87" s="87" t="s">
        <v>20</v>
      </c>
    </row>
    <row r="88" spans="18:19">
      <c r="R88" s="90" t="s">
        <v>153</v>
      </c>
      <c r="S88" s="87" t="s">
        <v>20</v>
      </c>
    </row>
    <row r="89" spans="18:19">
      <c r="R89" s="90" t="s">
        <v>154</v>
      </c>
      <c r="S89" s="87" t="s">
        <v>20</v>
      </c>
    </row>
    <row r="90" spans="18:19">
      <c r="R90" s="90" t="s">
        <v>155</v>
      </c>
      <c r="S90" s="87" t="s">
        <v>20</v>
      </c>
    </row>
    <row r="91" spans="18:19">
      <c r="R91" s="90" t="s">
        <v>156</v>
      </c>
      <c r="S91" s="87" t="s">
        <v>20</v>
      </c>
    </row>
    <row r="92" spans="18:19">
      <c r="R92" s="90" t="s">
        <v>157</v>
      </c>
      <c r="S92" s="87" t="s">
        <v>20</v>
      </c>
    </row>
    <row r="93" spans="18:19">
      <c r="R93" s="90" t="s">
        <v>158</v>
      </c>
      <c r="S93" s="87" t="s">
        <v>20</v>
      </c>
    </row>
    <row r="94" spans="18:19">
      <c r="R94" s="90" t="s">
        <v>159</v>
      </c>
      <c r="S94" s="87" t="s">
        <v>20</v>
      </c>
    </row>
    <row r="95" spans="18:19">
      <c r="R95" s="90" t="s">
        <v>160</v>
      </c>
      <c r="S95" s="87" t="s">
        <v>20</v>
      </c>
    </row>
    <row r="96" spans="18:19">
      <c r="R96" s="90" t="s">
        <v>161</v>
      </c>
      <c r="S96" s="87" t="s">
        <v>20</v>
      </c>
    </row>
    <row r="97" spans="18:19">
      <c r="R97" s="86" t="s">
        <v>162</v>
      </c>
      <c r="S97" s="87" t="s">
        <v>20</v>
      </c>
    </row>
    <row r="98" spans="18:19">
      <c r="R98" s="89" t="s">
        <v>163</v>
      </c>
      <c r="S98" s="87" t="s">
        <v>20</v>
      </c>
    </row>
    <row r="99" spans="18:19">
      <c r="R99" s="89" t="s">
        <v>164</v>
      </c>
      <c r="S99" s="87" t="s">
        <v>20</v>
      </c>
    </row>
    <row r="100" spans="18:19">
      <c r="R100" s="89" t="s">
        <v>165</v>
      </c>
      <c r="S100" s="87" t="s">
        <v>20</v>
      </c>
    </row>
    <row r="101" spans="18:19">
      <c r="R101" s="90" t="s">
        <v>166</v>
      </c>
      <c r="S101" s="87" t="s">
        <v>20</v>
      </c>
    </row>
    <row r="102" spans="18:19">
      <c r="R102" s="89" t="s">
        <v>167</v>
      </c>
      <c r="S102" s="87" t="s">
        <v>20</v>
      </c>
    </row>
    <row r="103" spans="18:19">
      <c r="R103" s="91" t="s">
        <v>168</v>
      </c>
      <c r="S103" s="92" t="s">
        <v>20</v>
      </c>
    </row>
  </sheetData>
  <mergeCells count="2">
    <mergeCell ref="M1:N1"/>
    <mergeCell ref="V1:W1"/>
  </mergeCells>
  <hyperlinks>
    <hyperlink ref="R2" r:id="rId1"/>
    <hyperlink ref="R3" r:id="rId2"/>
    <hyperlink ref="R4" r:id="rId3"/>
    <hyperlink ref="R5" r:id="rId4"/>
    <hyperlink ref="R6" r:id="rId5"/>
    <hyperlink ref="R7" r:id="rId6"/>
    <hyperlink ref="R8" r:id="rId7"/>
    <hyperlink ref="R9" r:id="rId8"/>
    <hyperlink ref="R10" r:id="rId9"/>
    <hyperlink ref="R11" r:id="rId10"/>
    <hyperlink ref="R12" r:id="rId11"/>
    <hyperlink ref="R13" r:id="rId12"/>
    <hyperlink ref="R14" r:id="rId13"/>
    <hyperlink ref="R15" r:id="rId14"/>
    <hyperlink ref="R16" r:id="rId15"/>
    <hyperlink ref="R17" r:id="rId16"/>
    <hyperlink ref="R18" r:id="rId17"/>
    <hyperlink ref="R19" r:id="rId18"/>
    <hyperlink ref="R20" r:id="rId19"/>
    <hyperlink ref="R21" r:id="rId20"/>
    <hyperlink ref="R22" r:id="rId21"/>
    <hyperlink ref="R23" r:id="rId22"/>
    <hyperlink ref="R24" r:id="rId23"/>
    <hyperlink ref="R25" r:id="rId24"/>
    <hyperlink ref="R26" r:id="rId25"/>
    <hyperlink ref="R27" r:id="rId26"/>
    <hyperlink ref="R28" r:id="rId27"/>
    <hyperlink ref="R87" r:id="rId28"/>
    <hyperlink ref="R97" r:id="rId29"/>
  </hyperlinks>
  <pageMargins left="0.7" right="0.7" top="0.75" bottom="0.75" header="0.3" footer="0.3"/>
  <tableParts count="2">
    <tablePart r:id="rId30"/>
    <tablePart r:id="rId3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L8776"/>
  <sheetViews>
    <sheetView topLeftCell="AE1" zoomScale="140" zoomScaleNormal="140" workbookViewId="0">
      <selection activeCell="AG10" sqref="AG10"/>
    </sheetView>
  </sheetViews>
  <sheetFormatPr defaultColWidth="9.08984375" defaultRowHeight="14.5"/>
  <cols>
    <col min="1" max="1" width="15.36328125" style="47" customWidth="1"/>
    <col min="2" max="2" width="17" style="48" customWidth="1"/>
    <col min="3" max="3" width="23.08984375" style="49" customWidth="1"/>
    <col min="4" max="4" width="14.90625" style="49" customWidth="1"/>
    <col min="5" max="5" width="18.54296875" style="49" customWidth="1"/>
    <col min="6" max="6" width="14.90625" style="49" customWidth="1"/>
    <col min="7" max="8" width="21" style="47" customWidth="1"/>
    <col min="9" max="9" width="17" style="48" customWidth="1"/>
    <col min="10" max="10" width="14.6328125" style="49" customWidth="1"/>
    <col min="11" max="11" width="25.6328125" style="49" customWidth="1"/>
    <col min="12" max="12" width="17.6328125" style="49" customWidth="1"/>
    <col min="13" max="13" width="19.90625" style="49" customWidth="1"/>
    <col min="14" max="14" width="16.08984375" style="49" customWidth="1"/>
    <col min="15" max="15" width="23.90625" style="48" customWidth="1"/>
    <col min="16" max="16" width="17" style="50" customWidth="1"/>
    <col min="17" max="17" width="18.6328125" style="49" customWidth="1"/>
    <col min="18" max="18" width="15.54296875" style="47" customWidth="1"/>
    <col min="19" max="20" width="12.6328125" style="49" customWidth="1"/>
    <col min="21" max="21" width="17" style="49" customWidth="1"/>
    <col min="22" max="22" width="13.08984375" style="49" customWidth="1"/>
    <col min="23" max="23" width="19" style="49" customWidth="1"/>
    <col min="24" max="24" width="10" style="49" customWidth="1"/>
    <col min="25" max="25" width="15.453125" style="49" customWidth="1"/>
    <col min="26" max="26" width="19.6328125" style="49" customWidth="1"/>
    <col min="27" max="27" width="13.6328125" style="49" customWidth="1"/>
    <col min="28" max="28" width="16.453125" style="49" customWidth="1"/>
    <col min="29" max="29" width="15.453125" style="49" customWidth="1"/>
    <col min="30" max="30" width="23.90625" style="49" customWidth="1"/>
    <col min="31" max="31" width="18.90625" style="49" customWidth="1"/>
    <col min="32" max="32" width="16.90625" style="49" customWidth="1"/>
    <col min="33" max="33" width="35.08984375" style="49" customWidth="1"/>
    <col min="34" max="34" width="10.36328125" style="49" customWidth="1"/>
    <col min="35" max="35" width="11.36328125" style="49" customWidth="1"/>
    <col min="36" max="36" width="13.453125" style="49" customWidth="1"/>
    <col min="37" max="37" width="10.08984375" style="49" customWidth="1"/>
    <col min="38" max="38" width="20.36328125" style="49" customWidth="1"/>
    <col min="39" max="16384" width="9.08984375" style="49"/>
  </cols>
  <sheetData>
    <row r="1" spans="1:38" ht="20" customHeight="1">
      <c r="A1" s="45" t="s">
        <v>169</v>
      </c>
      <c r="B1" s="51" t="s">
        <v>170</v>
      </c>
      <c r="C1" s="52" t="s">
        <v>171</v>
      </c>
      <c r="D1" s="52" t="s">
        <v>172</v>
      </c>
      <c r="E1" s="52" t="s">
        <v>173</v>
      </c>
      <c r="F1" s="52" t="s">
        <v>174</v>
      </c>
      <c r="G1" s="45" t="s">
        <v>175</v>
      </c>
      <c r="H1" s="53" t="s">
        <v>176</v>
      </c>
      <c r="I1" s="53" t="s">
        <v>177</v>
      </c>
      <c r="J1" s="53" t="s">
        <v>178</v>
      </c>
      <c r="K1" s="52" t="s">
        <v>179</v>
      </c>
      <c r="L1" s="52" t="s">
        <v>0</v>
      </c>
      <c r="M1" s="52" t="s">
        <v>180</v>
      </c>
      <c r="N1" s="52" t="s">
        <v>181</v>
      </c>
      <c r="O1" s="56" t="s">
        <v>182</v>
      </c>
      <c r="P1" s="57" t="s">
        <v>183</v>
      </c>
      <c r="Q1" s="59" t="s">
        <v>184</v>
      </c>
      <c r="R1" s="59" t="s">
        <v>185</v>
      </c>
      <c r="S1" s="60" t="s">
        <v>186</v>
      </c>
      <c r="T1" s="61" t="s">
        <v>187</v>
      </c>
      <c r="U1" s="62" t="s">
        <v>188</v>
      </c>
      <c r="V1" s="25" t="s">
        <v>1</v>
      </c>
      <c r="W1" s="62" t="s">
        <v>189</v>
      </c>
      <c r="X1" s="62" t="s">
        <v>190</v>
      </c>
      <c r="Y1" s="62" t="s">
        <v>191</v>
      </c>
      <c r="Z1" s="63" t="s">
        <v>192</v>
      </c>
      <c r="AA1" s="64" t="s">
        <v>193</v>
      </c>
      <c r="AB1" s="64" t="s">
        <v>194</v>
      </c>
      <c r="AC1" s="65" t="s">
        <v>195</v>
      </c>
      <c r="AD1" s="63" t="s">
        <v>196</v>
      </c>
      <c r="AE1" s="63" t="s">
        <v>197</v>
      </c>
      <c r="AF1" s="66" t="s">
        <v>198</v>
      </c>
      <c r="AG1" s="71" t="s">
        <v>199</v>
      </c>
      <c r="AH1" s="65" t="s">
        <v>200</v>
      </c>
      <c r="AI1" s="65" t="s">
        <v>17</v>
      </c>
      <c r="AJ1" s="65" t="s">
        <v>18</v>
      </c>
      <c r="AK1" s="65" t="s">
        <v>3</v>
      </c>
      <c r="AL1" s="65" t="s">
        <v>201</v>
      </c>
    </row>
    <row r="2" spans="1:38">
      <c r="A2" s="13" t="s">
        <v>202</v>
      </c>
      <c r="B2" s="54">
        <v>44701.4956181366</v>
      </c>
      <c r="C2" s="13" t="s">
        <v>203</v>
      </c>
      <c r="D2" s="13">
        <v>1794</v>
      </c>
      <c r="E2" s="13" t="s">
        <v>204</v>
      </c>
      <c r="F2" s="13" t="s">
        <v>33</v>
      </c>
      <c r="G2" s="14">
        <v>1653028123155</v>
      </c>
      <c r="H2" s="55">
        <v>0.87672453703703701</v>
      </c>
      <c r="I2" s="33">
        <v>44890.876724537004</v>
      </c>
      <c r="J2" s="58">
        <v>44890</v>
      </c>
      <c r="K2" s="13" t="s">
        <v>205</v>
      </c>
      <c r="L2" s="13" t="s">
        <v>21</v>
      </c>
      <c r="M2" s="13" t="s">
        <v>203</v>
      </c>
      <c r="N2" s="13" t="s">
        <v>206</v>
      </c>
      <c r="O2" s="33" t="s">
        <v>38</v>
      </c>
      <c r="P2" s="58" t="s">
        <v>38</v>
      </c>
      <c r="Q2" s="33" t="s">
        <v>207</v>
      </c>
      <c r="R2" s="14" t="s">
        <v>38</v>
      </c>
      <c r="S2" s="13" t="s">
        <v>208</v>
      </c>
      <c r="T2" s="13" t="s">
        <v>209</v>
      </c>
      <c r="U2" s="33">
        <f t="shared" ref="U2:U65" ca="1" si="0">NOW()</f>
        <v>45744.56914039352</v>
      </c>
      <c r="V2" s="13" t="str">
        <f t="shared" ref="V2:V65" si="1">VLOOKUP(L2,Location,2,0)</f>
        <v>Baroda</v>
      </c>
      <c r="W2" s="13" t="str">
        <f t="shared" ref="W2:W65" si="2">VLOOKUP(F2,FCT,2,FALSE)</f>
        <v>RI</v>
      </c>
      <c r="X2" s="13">
        <f t="shared" ref="X2:X65" si="3">HOUR(I2)</f>
        <v>21</v>
      </c>
      <c r="Y2" s="13" t="str">
        <f>IFERROR(VLOOKUP(C2,ReceivingTeam[],2,FALSE),"HelpDesk")</f>
        <v>HelpDesk</v>
      </c>
      <c r="Z2" s="67">
        <f t="shared" ref="Z2:Z65" si="4">IF(AB2=FALSE,AE2+AC2,IF(I2&gt;AE2,IF(((I2+AC2)&gt;AF2),(AC2-(AF2-I2)+AG2),I2+AC2),IF(((AE2+AC2)&gt;AF2),(AC2-(AF2-AE2)+AG2),AE2+AC2)))</f>
        <v>44892.022557870332</v>
      </c>
      <c r="AA2" s="68">
        <f t="shared" ref="AA2:AA65" si="5">INT(J2)</f>
        <v>44890</v>
      </c>
      <c r="AB2" s="69" t="b">
        <f t="shared" ref="AB2:AB65" si="6">WORKDAY.INTL(AA2-1,1,11)=AA2</f>
        <v>1</v>
      </c>
      <c r="AC2" s="70">
        <f t="shared" ref="AC2:AC65" si="7">IF(T2="High",12/24,72/24)</f>
        <v>0.5</v>
      </c>
      <c r="AD2" s="67">
        <f t="shared" ref="AD2:AD65" si="8">IF(AB2=FALSE,AE2+AC2,IF(I2&gt;AE2,IF(((I2+AC2)&gt;AF2),(AC2-(AF2-I2)+AG2),I2+AC2),IF(((AE2+AC2)&gt;AF2),(AC2-(AF2-AE2)+AG2),AE2+AC2)))</f>
        <v>44892.022557870332</v>
      </c>
      <c r="AE2" s="67">
        <f>VLOOKUP(V2,'Branch Wise Work Timelines'!C:G,3,FALSE)+AA2</f>
        <v>44890.416666666664</v>
      </c>
      <c r="AF2" s="67">
        <f>IF(V2="Bangalore",VLOOKUP(V2,'Branch Wise Work Timelines'!C:G,4,FALSE)+AA2+1,IF(V2="Mumbai",VLOOKUP(V2,'Branch Wise Work Timelines'!C:G,4,FALSE)+AA2+1,VLOOKUP(V2,'Branch Wise Work Timelines'!C:G,4,FALSE)+AA2))</f>
        <v>44890.770833333336</v>
      </c>
      <c r="AG2" s="67">
        <f>WORKDAY.INTL(AA2,1,11)+VLOOKUP(V2,'Branch Wise Work Timelines'!C:G,3,FALSE)</f>
        <v>44891.416666666664</v>
      </c>
      <c r="AH2" s="69" t="str">
        <f t="shared" ref="AH2:AH65" ca="1" si="9">IF(Q2&lt;&gt;"Success",IF(U2&gt;Z2,"Out of TAT","In TAT"),IF(O2&gt;AD2,"Not Met","Met"))</f>
        <v>Out of TAT</v>
      </c>
      <c r="AI2" s="69">
        <f t="shared" ref="AI2:AI65" ca="1" si="10">ROUNDUP((U2-AD2)*24,0)</f>
        <v>20462</v>
      </c>
      <c r="AJ2" s="69" t="str">
        <f ca="1">IF(AI2&lt;0,"0-12",IFERROR(VLOOKUP(AI2,Breakup[],2,FALSE),"&gt;24"))</f>
        <v>&gt;24</v>
      </c>
      <c r="AK2" s="69" t="str">
        <f>VLOOKUP(V2,Master!B:D,3,FALSE)</f>
        <v>East</v>
      </c>
      <c r="AL2" s="69" t="str">
        <f t="shared" ref="AL2:AL65" si="11">IF(V2="Bangalore",IF(W2="CLS",V2&amp;"-"&amp;"CLS",V2),(V2))</f>
        <v>Baroda</v>
      </c>
    </row>
    <row r="3" spans="1:38">
      <c r="A3" s="13" t="s">
        <v>210</v>
      </c>
      <c r="B3" s="54">
        <v>44701.662475381898</v>
      </c>
      <c r="C3" s="13" t="s">
        <v>211</v>
      </c>
      <c r="D3" s="13">
        <v>1784</v>
      </c>
      <c r="E3" s="13" t="s">
        <v>212</v>
      </c>
      <c r="F3" s="13" t="s">
        <v>15</v>
      </c>
      <c r="G3" s="14">
        <v>1653043921714</v>
      </c>
      <c r="H3" s="55">
        <v>0.92953703703703705</v>
      </c>
      <c r="I3" s="33">
        <v>44882.929537037002</v>
      </c>
      <c r="J3" s="58">
        <v>44882</v>
      </c>
      <c r="K3" s="13" t="s">
        <v>213</v>
      </c>
      <c r="L3" s="13" t="s">
        <v>30</v>
      </c>
      <c r="M3" s="13" t="s">
        <v>214</v>
      </c>
      <c r="N3" s="13" t="s">
        <v>215</v>
      </c>
      <c r="O3" s="33" t="s">
        <v>38</v>
      </c>
      <c r="P3" s="58" t="s">
        <v>38</v>
      </c>
      <c r="Q3" s="33" t="s">
        <v>207</v>
      </c>
      <c r="R3" s="14" t="s">
        <v>38</v>
      </c>
      <c r="S3" s="13" t="s">
        <v>216</v>
      </c>
      <c r="T3" s="13" t="s">
        <v>217</v>
      </c>
      <c r="U3" s="33">
        <f t="shared" ca="1" si="0"/>
        <v>45744.56914039352</v>
      </c>
      <c r="V3" s="13" t="str">
        <f t="shared" si="1"/>
        <v>Bangalore</v>
      </c>
      <c r="W3" s="13" t="str">
        <f t="shared" si="2"/>
        <v>CLS</v>
      </c>
      <c r="X3" s="13">
        <f t="shared" si="3"/>
        <v>22</v>
      </c>
      <c r="Y3" s="13" t="str">
        <f>IFERROR(VLOOKUP(C3,ReceivingTeam[],2,FALSE),"HelpDesk")</f>
        <v>HelpDesk</v>
      </c>
      <c r="Z3" s="67">
        <f t="shared" si="4"/>
        <v>44883.742037037002</v>
      </c>
      <c r="AA3" s="68">
        <f t="shared" si="5"/>
        <v>44882</v>
      </c>
      <c r="AB3" s="69" t="b">
        <f t="shared" si="6"/>
        <v>1</v>
      </c>
      <c r="AC3" s="70">
        <f t="shared" si="7"/>
        <v>0.5</v>
      </c>
      <c r="AD3" s="67">
        <f t="shared" si="8"/>
        <v>44883.742037037002</v>
      </c>
      <c r="AE3" s="67">
        <f>VLOOKUP(V3,'Branch Wise Work Timelines'!C:G,3,FALSE)+AA3</f>
        <v>44882.416666666664</v>
      </c>
      <c r="AF3" s="67">
        <f>IF(V3="Bangalore",VLOOKUP(V3,'Branch Wise Work Timelines'!C:G,4,FALSE)+AA3+1,IF(V3="Mumbai",VLOOKUP(V3,'Branch Wise Work Timelines'!C:G,4,FALSE)+AA3+1,VLOOKUP(V3,'Branch Wise Work Timelines'!C:G,4,FALSE)+AA3))</f>
        <v>44883.104166666664</v>
      </c>
      <c r="AG3" s="67">
        <f>WORKDAY.INTL(AA3,1,11)+VLOOKUP(V3,'Branch Wise Work Timelines'!C:G,3,FALSE)</f>
        <v>44883.416666666664</v>
      </c>
      <c r="AH3" s="69" t="str">
        <f t="shared" ca="1" si="9"/>
        <v>Out of TAT</v>
      </c>
      <c r="AI3" s="69">
        <f t="shared" ca="1" si="10"/>
        <v>20660</v>
      </c>
      <c r="AJ3" s="69" t="str">
        <f ca="1">IF(AI3&lt;0,"0-12",IFERROR(VLOOKUP(AI3,Breakup[],2,FALSE),"&gt;24"))</f>
        <v>&gt;24</v>
      </c>
      <c r="AK3" s="69" t="str">
        <f>VLOOKUP(V3,Master!B:D,3,FALSE)</f>
        <v>South</v>
      </c>
      <c r="AL3" s="69" t="str">
        <f t="shared" si="11"/>
        <v>Bangalore-CLS</v>
      </c>
    </row>
    <row r="4" spans="1:38">
      <c r="A4" s="13" t="s">
        <v>218</v>
      </c>
      <c r="B4" s="54">
        <v>44701.655224456001</v>
      </c>
      <c r="C4" s="13" t="s">
        <v>219</v>
      </c>
      <c r="D4" s="13">
        <v>1488</v>
      </c>
      <c r="E4" s="13" t="s">
        <v>220</v>
      </c>
      <c r="F4" s="13" t="s">
        <v>15</v>
      </c>
      <c r="G4" s="14">
        <v>1653043921714</v>
      </c>
      <c r="H4" s="55">
        <v>0.25062499999999999</v>
      </c>
      <c r="I4" s="33">
        <v>44890.250625000001</v>
      </c>
      <c r="J4" s="58">
        <v>44890</v>
      </c>
      <c r="K4" s="13" t="s">
        <v>213</v>
      </c>
      <c r="L4" s="13" t="s">
        <v>30</v>
      </c>
      <c r="M4" s="13" t="s">
        <v>214</v>
      </c>
      <c r="N4" s="13" t="s">
        <v>215</v>
      </c>
      <c r="O4" s="33" t="s">
        <v>38</v>
      </c>
      <c r="P4" s="58" t="s">
        <v>38</v>
      </c>
      <c r="Q4" s="33" t="s">
        <v>207</v>
      </c>
      <c r="R4" s="14" t="s">
        <v>38</v>
      </c>
      <c r="S4" s="13" t="s">
        <v>216</v>
      </c>
      <c r="T4" s="13" t="s">
        <v>217</v>
      </c>
      <c r="U4" s="33">
        <f t="shared" ca="1" si="0"/>
        <v>45744.56914039352</v>
      </c>
      <c r="V4" s="13" t="str">
        <f t="shared" si="1"/>
        <v>Bangalore</v>
      </c>
      <c r="W4" s="13" t="str">
        <f t="shared" si="2"/>
        <v>CLS</v>
      </c>
      <c r="X4" s="13">
        <f t="shared" si="3"/>
        <v>6</v>
      </c>
      <c r="Y4" s="13" t="str">
        <f>IFERROR(VLOOKUP(C4,ReceivingTeam[],2,FALSE),"HelpDesk")</f>
        <v>HelpDesk</v>
      </c>
      <c r="Z4" s="67">
        <f t="shared" si="4"/>
        <v>44890.916666666664</v>
      </c>
      <c r="AA4" s="68">
        <f t="shared" si="5"/>
        <v>44890</v>
      </c>
      <c r="AB4" s="69" t="b">
        <f t="shared" si="6"/>
        <v>1</v>
      </c>
      <c r="AC4" s="70">
        <f t="shared" si="7"/>
        <v>0.5</v>
      </c>
      <c r="AD4" s="67">
        <f t="shared" si="8"/>
        <v>44890.916666666664</v>
      </c>
      <c r="AE4" s="67">
        <f>VLOOKUP(V4,'Branch Wise Work Timelines'!C:G,3,FALSE)+AA4</f>
        <v>44890.416666666664</v>
      </c>
      <c r="AF4" s="67">
        <f>IF(V4="Bangalore",VLOOKUP(V4,'Branch Wise Work Timelines'!C:G,4,FALSE)+AA4+1,IF(V4="Mumbai",VLOOKUP(V4,'Branch Wise Work Timelines'!C:G,4,FALSE)+AA4+1,VLOOKUP(V4,'Branch Wise Work Timelines'!C:G,4,FALSE)+AA4))</f>
        <v>44891.104166666664</v>
      </c>
      <c r="AG4" s="67">
        <f>WORKDAY.INTL(AA4,1,11)+VLOOKUP(V4,'Branch Wise Work Timelines'!C:G,3,FALSE)</f>
        <v>44891.416666666664</v>
      </c>
      <c r="AH4" s="69" t="str">
        <f t="shared" ca="1" si="9"/>
        <v>Out of TAT</v>
      </c>
      <c r="AI4" s="69">
        <f t="shared" ca="1" si="10"/>
        <v>20488</v>
      </c>
      <c r="AJ4" s="69" t="str">
        <f ca="1">IF(AI4&lt;0,"0-12",IFERROR(VLOOKUP(AI4,Breakup[],2,FALSE),"&gt;24"))</f>
        <v>&gt;24</v>
      </c>
      <c r="AK4" s="69" t="str">
        <f>VLOOKUP(V4,Master!B:D,3,FALSE)</f>
        <v>South</v>
      </c>
      <c r="AL4" s="69" t="str">
        <f t="shared" si="11"/>
        <v>Bangalore-CLS</v>
      </c>
    </row>
    <row r="5" spans="1:38">
      <c r="A5" s="13" t="s">
        <v>221</v>
      </c>
      <c r="B5" s="54">
        <v>44700.833346527797</v>
      </c>
      <c r="C5" s="13" t="s">
        <v>222</v>
      </c>
      <c r="D5" s="13">
        <v>1198</v>
      </c>
      <c r="E5" s="13" t="s">
        <v>223</v>
      </c>
      <c r="F5" s="13" t="s">
        <v>33</v>
      </c>
      <c r="G5" s="14">
        <v>1653020870276</v>
      </c>
      <c r="H5" s="55">
        <v>0.499305555555556</v>
      </c>
      <c r="I5" s="33">
        <v>44887.499305555597</v>
      </c>
      <c r="J5" s="58">
        <v>44887</v>
      </c>
      <c r="K5" s="13" t="s">
        <v>224</v>
      </c>
      <c r="L5" s="13" t="s">
        <v>64</v>
      </c>
      <c r="M5" s="13" t="s">
        <v>225</v>
      </c>
      <c r="N5" s="13" t="s">
        <v>215</v>
      </c>
      <c r="O5" s="33" t="s">
        <v>38</v>
      </c>
      <c r="P5" s="58" t="s">
        <v>38</v>
      </c>
      <c r="Q5" s="33" t="s">
        <v>207</v>
      </c>
      <c r="R5" s="14" t="s">
        <v>38</v>
      </c>
      <c r="S5" s="13" t="s">
        <v>208</v>
      </c>
      <c r="T5" s="13" t="s">
        <v>209</v>
      </c>
      <c r="U5" s="33">
        <f t="shared" ca="1" si="0"/>
        <v>45744.56914039352</v>
      </c>
      <c r="V5" s="13" t="str">
        <f t="shared" si="1"/>
        <v>Kolkata</v>
      </c>
      <c r="W5" s="13" t="str">
        <f t="shared" si="2"/>
        <v>RI</v>
      </c>
      <c r="X5" s="13">
        <f t="shared" si="3"/>
        <v>11</v>
      </c>
      <c r="Y5" s="13" t="str">
        <f>IFERROR(VLOOKUP(C5,ReceivingTeam[],2,FALSE),"HelpDesk")</f>
        <v>Branch office</v>
      </c>
      <c r="Z5" s="67">
        <f t="shared" si="4"/>
        <v>44888.645138888925</v>
      </c>
      <c r="AA5" s="68">
        <f t="shared" si="5"/>
        <v>44887</v>
      </c>
      <c r="AB5" s="69" t="b">
        <f t="shared" si="6"/>
        <v>1</v>
      </c>
      <c r="AC5" s="70">
        <f t="shared" si="7"/>
        <v>0.5</v>
      </c>
      <c r="AD5" s="67">
        <f t="shared" si="8"/>
        <v>44888.645138888925</v>
      </c>
      <c r="AE5" s="67">
        <f>VLOOKUP(V5,'Branch Wise Work Timelines'!C:G,3,FALSE)+AA5</f>
        <v>44887.416666666664</v>
      </c>
      <c r="AF5" s="67">
        <f>IF(V5="Bangalore",VLOOKUP(V5,'Branch Wise Work Timelines'!C:G,4,FALSE)+AA5+1,IF(V5="Mumbai",VLOOKUP(V5,'Branch Wise Work Timelines'!C:G,4,FALSE)+AA5+1,VLOOKUP(V5,'Branch Wise Work Timelines'!C:G,4,FALSE)+AA5))</f>
        <v>44887.770833333336</v>
      </c>
      <c r="AG5" s="67">
        <f>WORKDAY.INTL(AA5,1,11)+VLOOKUP(V5,'Branch Wise Work Timelines'!C:G,3,FALSE)</f>
        <v>44888.416666666664</v>
      </c>
      <c r="AH5" s="69" t="str">
        <f t="shared" ca="1" si="9"/>
        <v>Out of TAT</v>
      </c>
      <c r="AI5" s="69">
        <f t="shared" ca="1" si="10"/>
        <v>20543</v>
      </c>
      <c r="AJ5" s="69" t="str">
        <f ca="1">IF(AI5&lt;0,"0-12",IFERROR(VLOOKUP(AI5,Breakup[],2,FALSE),"&gt;24"))</f>
        <v>&gt;24</v>
      </c>
      <c r="AK5" s="69" t="str">
        <f>VLOOKUP(V5,Master!B:D,3,FALSE)</f>
        <v>East</v>
      </c>
      <c r="AL5" s="69" t="str">
        <f t="shared" si="11"/>
        <v>Kolkata</v>
      </c>
    </row>
    <row r="6" spans="1:38">
      <c r="A6" s="13" t="s">
        <v>226</v>
      </c>
      <c r="B6" s="54">
        <v>44701.639818900498</v>
      </c>
      <c r="C6" s="13" t="s">
        <v>227</v>
      </c>
      <c r="D6" s="13">
        <v>1472</v>
      </c>
      <c r="E6" s="13" t="s">
        <v>228</v>
      </c>
      <c r="F6" s="13" t="s">
        <v>15</v>
      </c>
      <c r="G6" s="14">
        <v>1653043921714</v>
      </c>
      <c r="H6" s="55">
        <v>0.20357638888888899</v>
      </c>
      <c r="I6" s="33">
        <v>44886.2035763889</v>
      </c>
      <c r="J6" s="58">
        <v>44886</v>
      </c>
      <c r="K6" s="13" t="s">
        <v>213</v>
      </c>
      <c r="L6" s="13" t="s">
        <v>30</v>
      </c>
      <c r="M6" s="13" t="s">
        <v>214</v>
      </c>
      <c r="N6" s="13" t="s">
        <v>215</v>
      </c>
      <c r="O6" s="33" t="s">
        <v>38</v>
      </c>
      <c r="P6" s="58" t="s">
        <v>38</v>
      </c>
      <c r="Q6" s="33" t="s">
        <v>207</v>
      </c>
      <c r="R6" s="14" t="s">
        <v>38</v>
      </c>
      <c r="S6" s="13" t="s">
        <v>216</v>
      </c>
      <c r="T6" s="13" t="s">
        <v>217</v>
      </c>
      <c r="U6" s="33">
        <f t="shared" ca="1" si="0"/>
        <v>45744.56914039352</v>
      </c>
      <c r="V6" s="13" t="str">
        <f t="shared" si="1"/>
        <v>Bangalore</v>
      </c>
      <c r="W6" s="13" t="str">
        <f t="shared" si="2"/>
        <v>CLS</v>
      </c>
      <c r="X6" s="13">
        <f t="shared" si="3"/>
        <v>4</v>
      </c>
      <c r="Y6" s="13" t="str">
        <f>IFERROR(VLOOKUP(C6,ReceivingTeam[],2,FALSE),"HelpDesk")</f>
        <v>HelpDesk</v>
      </c>
      <c r="Z6" s="67">
        <f t="shared" si="4"/>
        <v>44886.916666666664</v>
      </c>
      <c r="AA6" s="68">
        <f t="shared" si="5"/>
        <v>44886</v>
      </c>
      <c r="AB6" s="69" t="b">
        <f t="shared" si="6"/>
        <v>1</v>
      </c>
      <c r="AC6" s="70">
        <f t="shared" si="7"/>
        <v>0.5</v>
      </c>
      <c r="AD6" s="67">
        <f t="shared" si="8"/>
        <v>44886.916666666664</v>
      </c>
      <c r="AE6" s="67">
        <f>VLOOKUP(V6,'Branch Wise Work Timelines'!C:G,3,FALSE)+AA6</f>
        <v>44886.416666666664</v>
      </c>
      <c r="AF6" s="67">
        <f>IF(V6="Bangalore",VLOOKUP(V6,'Branch Wise Work Timelines'!C:G,4,FALSE)+AA6+1,IF(V6="Mumbai",VLOOKUP(V6,'Branch Wise Work Timelines'!C:G,4,FALSE)+AA6+1,VLOOKUP(V6,'Branch Wise Work Timelines'!C:G,4,FALSE)+AA6))</f>
        <v>44887.104166666664</v>
      </c>
      <c r="AG6" s="67">
        <f>WORKDAY.INTL(AA6,1,11)+VLOOKUP(V6,'Branch Wise Work Timelines'!C:G,3,FALSE)</f>
        <v>44887.416666666664</v>
      </c>
      <c r="AH6" s="69" t="str">
        <f t="shared" ca="1" si="9"/>
        <v>Out of TAT</v>
      </c>
      <c r="AI6" s="69">
        <f t="shared" ca="1" si="10"/>
        <v>20584</v>
      </c>
      <c r="AJ6" s="69" t="str">
        <f ca="1">IF(AI6&lt;0,"0-12",IFERROR(VLOOKUP(AI6,Breakup[],2,FALSE),"&gt;24"))</f>
        <v>&gt;24</v>
      </c>
      <c r="AK6" s="69" t="str">
        <f>VLOOKUP(V6,Master!B:D,3,FALSE)</f>
        <v>South</v>
      </c>
      <c r="AL6" s="69" t="str">
        <f t="shared" si="11"/>
        <v>Bangalore-CLS</v>
      </c>
    </row>
    <row r="7" spans="1:38">
      <c r="A7" s="13" t="s">
        <v>229</v>
      </c>
      <c r="B7" s="54">
        <v>44701.666400544003</v>
      </c>
      <c r="C7" s="13" t="s">
        <v>230</v>
      </c>
      <c r="D7" s="13">
        <v>647</v>
      </c>
      <c r="E7" s="13" t="s">
        <v>231</v>
      </c>
      <c r="F7" s="13" t="s">
        <v>15</v>
      </c>
      <c r="G7" s="14">
        <v>1653043921714</v>
      </c>
      <c r="H7" s="55">
        <v>0.47346064814814798</v>
      </c>
      <c r="I7" s="33">
        <v>44882.473460648202</v>
      </c>
      <c r="J7" s="58">
        <v>44882</v>
      </c>
      <c r="K7" s="13" t="s">
        <v>213</v>
      </c>
      <c r="L7" s="13" t="s">
        <v>30</v>
      </c>
      <c r="M7" s="13" t="s">
        <v>214</v>
      </c>
      <c r="N7" s="13" t="s">
        <v>215</v>
      </c>
      <c r="O7" s="33" t="s">
        <v>38</v>
      </c>
      <c r="P7" s="58" t="s">
        <v>38</v>
      </c>
      <c r="Q7" s="33" t="s">
        <v>207</v>
      </c>
      <c r="R7" s="14" t="s">
        <v>38</v>
      </c>
      <c r="S7" s="13" t="s">
        <v>216</v>
      </c>
      <c r="T7" s="13" t="s">
        <v>217</v>
      </c>
      <c r="U7" s="33">
        <f t="shared" ca="1" si="0"/>
        <v>45744.56914039352</v>
      </c>
      <c r="V7" s="13" t="str">
        <f t="shared" si="1"/>
        <v>Bangalore</v>
      </c>
      <c r="W7" s="13" t="str">
        <f t="shared" si="2"/>
        <v>CLS</v>
      </c>
      <c r="X7" s="13">
        <f t="shared" si="3"/>
        <v>11</v>
      </c>
      <c r="Y7" s="13" t="str">
        <f>IFERROR(VLOOKUP(C7,ReceivingTeam[],2,FALSE),"HelpDesk")</f>
        <v>HelpDesk</v>
      </c>
      <c r="Z7" s="67">
        <f t="shared" si="4"/>
        <v>44882.973460648202</v>
      </c>
      <c r="AA7" s="68">
        <f t="shared" si="5"/>
        <v>44882</v>
      </c>
      <c r="AB7" s="69" t="b">
        <f t="shared" si="6"/>
        <v>1</v>
      </c>
      <c r="AC7" s="70">
        <f t="shared" si="7"/>
        <v>0.5</v>
      </c>
      <c r="AD7" s="67">
        <f t="shared" si="8"/>
        <v>44882.973460648202</v>
      </c>
      <c r="AE7" s="67">
        <f>VLOOKUP(V7,'Branch Wise Work Timelines'!C:G,3,FALSE)+AA7</f>
        <v>44882.416666666664</v>
      </c>
      <c r="AF7" s="67">
        <f>IF(V7="Bangalore",VLOOKUP(V7,'Branch Wise Work Timelines'!C:G,4,FALSE)+AA7+1,IF(V7="Mumbai",VLOOKUP(V7,'Branch Wise Work Timelines'!C:G,4,FALSE)+AA7+1,VLOOKUP(V7,'Branch Wise Work Timelines'!C:G,4,FALSE)+AA7))</f>
        <v>44883.104166666664</v>
      </c>
      <c r="AG7" s="67">
        <f>WORKDAY.INTL(AA7,1,11)+VLOOKUP(V7,'Branch Wise Work Timelines'!C:G,3,FALSE)</f>
        <v>44883.416666666664</v>
      </c>
      <c r="AH7" s="69" t="str">
        <f t="shared" ca="1" si="9"/>
        <v>Out of TAT</v>
      </c>
      <c r="AI7" s="69">
        <f t="shared" ca="1" si="10"/>
        <v>20679</v>
      </c>
      <c r="AJ7" s="69" t="str">
        <f ca="1">IF(AI7&lt;0,"0-12",IFERROR(VLOOKUP(AI7,Breakup[],2,FALSE),"&gt;24"))</f>
        <v>&gt;24</v>
      </c>
      <c r="AK7" s="69" t="str">
        <f>VLOOKUP(V7,Master!B:D,3,FALSE)</f>
        <v>South</v>
      </c>
      <c r="AL7" s="69" t="str">
        <f t="shared" si="11"/>
        <v>Bangalore-CLS</v>
      </c>
    </row>
    <row r="8" spans="1:38">
      <c r="A8" s="13" t="s">
        <v>232</v>
      </c>
      <c r="B8" s="54">
        <v>44701.5427061343</v>
      </c>
      <c r="C8" s="13" t="s">
        <v>211</v>
      </c>
      <c r="D8" s="13">
        <v>440</v>
      </c>
      <c r="E8" s="13" t="s">
        <v>233</v>
      </c>
      <c r="F8" s="13" t="s">
        <v>15</v>
      </c>
      <c r="G8" s="14">
        <v>1653032881003</v>
      </c>
      <c r="H8" s="55">
        <v>0.106018518518519</v>
      </c>
      <c r="I8" s="33">
        <v>44887.106018518498</v>
      </c>
      <c r="J8" s="58">
        <v>44887</v>
      </c>
      <c r="K8" s="13" t="s">
        <v>213</v>
      </c>
      <c r="L8" s="13" t="s">
        <v>30</v>
      </c>
      <c r="M8" s="13" t="s">
        <v>75</v>
      </c>
      <c r="N8" s="13" t="s">
        <v>215</v>
      </c>
      <c r="O8" s="33" t="s">
        <v>38</v>
      </c>
      <c r="P8" s="58" t="s">
        <v>38</v>
      </c>
      <c r="Q8" s="33" t="s">
        <v>207</v>
      </c>
      <c r="R8" s="14" t="s">
        <v>38</v>
      </c>
      <c r="S8" s="13" t="s">
        <v>216</v>
      </c>
      <c r="T8" s="13" t="s">
        <v>217</v>
      </c>
      <c r="U8" s="33">
        <f t="shared" ca="1" si="0"/>
        <v>45744.56914039352</v>
      </c>
      <c r="V8" s="13" t="str">
        <f t="shared" si="1"/>
        <v>Bangalore</v>
      </c>
      <c r="W8" s="13" t="str">
        <f t="shared" si="2"/>
        <v>CLS</v>
      </c>
      <c r="X8" s="13">
        <f t="shared" si="3"/>
        <v>2</v>
      </c>
      <c r="Y8" s="13" t="str">
        <f>IFERROR(VLOOKUP(C8,ReceivingTeam[],2,FALSE),"HelpDesk")</f>
        <v>HelpDesk</v>
      </c>
      <c r="Z8" s="67">
        <f t="shared" si="4"/>
        <v>44887.916666666664</v>
      </c>
      <c r="AA8" s="68">
        <f t="shared" si="5"/>
        <v>44887</v>
      </c>
      <c r="AB8" s="69" t="b">
        <f t="shared" si="6"/>
        <v>1</v>
      </c>
      <c r="AC8" s="70">
        <f t="shared" si="7"/>
        <v>0.5</v>
      </c>
      <c r="AD8" s="67">
        <f t="shared" si="8"/>
        <v>44887.916666666664</v>
      </c>
      <c r="AE8" s="67">
        <f>VLOOKUP(V8,'Branch Wise Work Timelines'!C:G,3,FALSE)+AA8</f>
        <v>44887.416666666664</v>
      </c>
      <c r="AF8" s="67">
        <f>IF(V8="Bangalore",VLOOKUP(V8,'Branch Wise Work Timelines'!C:G,4,FALSE)+AA8+1,IF(V8="Mumbai",VLOOKUP(V8,'Branch Wise Work Timelines'!C:G,4,FALSE)+AA8+1,VLOOKUP(V8,'Branch Wise Work Timelines'!C:G,4,FALSE)+AA8))</f>
        <v>44888.104166666664</v>
      </c>
      <c r="AG8" s="67">
        <f>WORKDAY.INTL(AA8,1,11)+VLOOKUP(V8,'Branch Wise Work Timelines'!C:G,3,FALSE)</f>
        <v>44888.416666666664</v>
      </c>
      <c r="AH8" s="69" t="str">
        <f t="shared" ca="1" si="9"/>
        <v>Out of TAT</v>
      </c>
      <c r="AI8" s="69">
        <f t="shared" ca="1" si="10"/>
        <v>20560</v>
      </c>
      <c r="AJ8" s="69" t="str">
        <f ca="1">IF(AI8&lt;0,"0-12",IFERROR(VLOOKUP(AI8,Breakup[],2,FALSE),"&gt;24"))</f>
        <v>&gt;24</v>
      </c>
      <c r="AK8" s="69" t="str">
        <f>VLOOKUP(V8,Master!B:D,3,FALSE)</f>
        <v>South</v>
      </c>
      <c r="AL8" s="69" t="str">
        <f t="shared" si="11"/>
        <v>Bangalore-CLS</v>
      </c>
    </row>
    <row r="9" spans="1:38">
      <c r="A9" s="13" t="s">
        <v>234</v>
      </c>
      <c r="B9" s="54">
        <v>44701.645655590299</v>
      </c>
      <c r="C9" s="13" t="s">
        <v>235</v>
      </c>
      <c r="D9" s="13">
        <v>1719</v>
      </c>
      <c r="E9" s="13" t="s">
        <v>236</v>
      </c>
      <c r="F9" s="13" t="s">
        <v>15</v>
      </c>
      <c r="G9" s="14">
        <v>1653043921714</v>
      </c>
      <c r="H9" s="55">
        <v>0.11054398148148099</v>
      </c>
      <c r="I9" s="33">
        <v>44891.1105439815</v>
      </c>
      <c r="J9" s="58">
        <v>44891</v>
      </c>
      <c r="K9" s="13" t="s">
        <v>213</v>
      </c>
      <c r="L9" s="13" t="s">
        <v>30</v>
      </c>
      <c r="M9" s="13" t="s">
        <v>214</v>
      </c>
      <c r="N9" s="13" t="s">
        <v>215</v>
      </c>
      <c r="O9" s="33">
        <v>44891.2832291667</v>
      </c>
      <c r="P9" s="58">
        <v>44891</v>
      </c>
      <c r="Q9" s="33" t="s">
        <v>237</v>
      </c>
      <c r="R9" s="14">
        <v>539</v>
      </c>
      <c r="S9" s="13" t="s">
        <v>216</v>
      </c>
      <c r="T9" s="13" t="s">
        <v>217</v>
      </c>
      <c r="U9" s="33">
        <f t="shared" ca="1" si="0"/>
        <v>45744.56914039352</v>
      </c>
      <c r="V9" s="13" t="str">
        <f t="shared" si="1"/>
        <v>Bangalore</v>
      </c>
      <c r="W9" s="13" t="str">
        <f t="shared" si="2"/>
        <v>CLS</v>
      </c>
      <c r="X9" s="13">
        <f t="shared" si="3"/>
        <v>2</v>
      </c>
      <c r="Y9" s="13" t="str">
        <f>IFERROR(VLOOKUP(C9,ReceivingTeam[],2,FALSE),"HelpDesk")</f>
        <v>HelpDesk</v>
      </c>
      <c r="Z9" s="67">
        <f t="shared" si="4"/>
        <v>44891.916666666664</v>
      </c>
      <c r="AA9" s="68">
        <f t="shared" si="5"/>
        <v>44891</v>
      </c>
      <c r="AB9" s="69" t="b">
        <f t="shared" si="6"/>
        <v>1</v>
      </c>
      <c r="AC9" s="70">
        <f t="shared" si="7"/>
        <v>0.5</v>
      </c>
      <c r="AD9" s="67">
        <f t="shared" si="8"/>
        <v>44891.916666666664</v>
      </c>
      <c r="AE9" s="67">
        <f>VLOOKUP(V9,'Branch Wise Work Timelines'!C:G,3,FALSE)+AA9</f>
        <v>44891.416666666664</v>
      </c>
      <c r="AF9" s="67">
        <f>IF(V9="Bangalore",VLOOKUP(V9,'Branch Wise Work Timelines'!C:G,4,FALSE)+AA9+1,IF(V9="Mumbai",VLOOKUP(V9,'Branch Wise Work Timelines'!C:G,4,FALSE)+AA9+1,VLOOKUP(V9,'Branch Wise Work Timelines'!C:G,4,FALSE)+AA9))</f>
        <v>44892.104166666664</v>
      </c>
      <c r="AG9" s="67">
        <f>WORKDAY.INTL(AA9,1,11)+VLOOKUP(V9,'Branch Wise Work Timelines'!C:G,3,FALSE)</f>
        <v>44893.416666666664</v>
      </c>
      <c r="AH9" s="69" t="str">
        <f t="shared" si="9"/>
        <v>Met</v>
      </c>
      <c r="AI9" s="69">
        <f t="shared" ca="1" si="10"/>
        <v>20464</v>
      </c>
      <c r="AJ9" s="69" t="str">
        <f ca="1">IF(AI9&lt;0,"0-12",IFERROR(VLOOKUP(AI9,Breakup[],2,FALSE),"&gt;24"))</f>
        <v>&gt;24</v>
      </c>
      <c r="AK9" s="69" t="str">
        <f>VLOOKUP(V9,Master!B:D,3,FALSE)</f>
        <v>South</v>
      </c>
      <c r="AL9" s="69" t="str">
        <f t="shared" si="11"/>
        <v>Bangalore-CLS</v>
      </c>
    </row>
    <row r="10" spans="1:38">
      <c r="A10" s="13" t="s">
        <v>238</v>
      </c>
      <c r="B10" s="54">
        <v>44701.644586539398</v>
      </c>
      <c r="C10" s="13" t="s">
        <v>235</v>
      </c>
      <c r="D10" s="13">
        <v>162</v>
      </c>
      <c r="E10" s="13" t="s">
        <v>239</v>
      </c>
      <c r="F10" s="13" t="s">
        <v>15</v>
      </c>
      <c r="G10" s="14">
        <v>1653043921714</v>
      </c>
      <c r="H10" s="55">
        <v>0.19968749999999999</v>
      </c>
      <c r="I10" s="33">
        <v>44887.199687499997</v>
      </c>
      <c r="J10" s="58">
        <v>44887</v>
      </c>
      <c r="K10" s="13" t="s">
        <v>213</v>
      </c>
      <c r="L10" s="13" t="s">
        <v>30</v>
      </c>
      <c r="M10" s="13" t="s">
        <v>214</v>
      </c>
      <c r="N10" s="13" t="s">
        <v>215</v>
      </c>
      <c r="O10" s="33" t="s">
        <v>38</v>
      </c>
      <c r="P10" s="58" t="s">
        <v>38</v>
      </c>
      <c r="Q10" s="33" t="s">
        <v>207</v>
      </c>
      <c r="R10" s="14" t="s">
        <v>38</v>
      </c>
      <c r="S10" s="13" t="s">
        <v>216</v>
      </c>
      <c r="T10" s="13" t="s">
        <v>217</v>
      </c>
      <c r="U10" s="33">
        <f t="shared" ca="1" si="0"/>
        <v>45744.56914039352</v>
      </c>
      <c r="V10" s="13" t="str">
        <f t="shared" si="1"/>
        <v>Bangalore</v>
      </c>
      <c r="W10" s="13" t="str">
        <f t="shared" si="2"/>
        <v>CLS</v>
      </c>
      <c r="X10" s="13">
        <f t="shared" si="3"/>
        <v>4</v>
      </c>
      <c r="Y10" s="13" t="str">
        <f>IFERROR(VLOOKUP(C10,ReceivingTeam[],2,FALSE),"HelpDesk")</f>
        <v>HelpDesk</v>
      </c>
      <c r="Z10" s="67">
        <f t="shared" si="4"/>
        <v>44887.916666666664</v>
      </c>
      <c r="AA10" s="68">
        <f t="shared" si="5"/>
        <v>44887</v>
      </c>
      <c r="AB10" s="69" t="b">
        <f t="shared" si="6"/>
        <v>1</v>
      </c>
      <c r="AC10" s="70">
        <f t="shared" si="7"/>
        <v>0.5</v>
      </c>
      <c r="AD10" s="67">
        <f t="shared" si="8"/>
        <v>44887.916666666664</v>
      </c>
      <c r="AE10" s="67">
        <f>VLOOKUP(V10,'Branch Wise Work Timelines'!C:G,3,FALSE)+AA10</f>
        <v>44887.416666666664</v>
      </c>
      <c r="AF10" s="67">
        <f>IF(V10="Bangalore",VLOOKUP(V10,'Branch Wise Work Timelines'!C:G,4,FALSE)+AA10+1,IF(V10="Mumbai",VLOOKUP(V10,'Branch Wise Work Timelines'!C:G,4,FALSE)+AA10+1,VLOOKUP(V10,'Branch Wise Work Timelines'!C:G,4,FALSE)+AA10))</f>
        <v>44888.104166666664</v>
      </c>
      <c r="AG10" s="67">
        <f>WORKDAY.INTL(AA10,1,11)+VLOOKUP(V10,'Branch Wise Work Timelines'!C:G,3,FALSE)</f>
        <v>44888.416666666664</v>
      </c>
      <c r="AH10" s="69" t="str">
        <f t="shared" ca="1" si="9"/>
        <v>Out of TAT</v>
      </c>
      <c r="AI10" s="69">
        <f t="shared" ca="1" si="10"/>
        <v>20560</v>
      </c>
      <c r="AJ10" s="69" t="str">
        <f ca="1">IF(AI10&lt;0,"0-12",IFERROR(VLOOKUP(AI10,Breakup[],2,FALSE),"&gt;24"))</f>
        <v>&gt;24</v>
      </c>
      <c r="AK10" s="69" t="str">
        <f>VLOOKUP(V10,Master!B:D,3,FALSE)</f>
        <v>South</v>
      </c>
      <c r="AL10" s="69" t="str">
        <f t="shared" si="11"/>
        <v>Bangalore-CLS</v>
      </c>
    </row>
    <row r="11" spans="1:38">
      <c r="A11" s="13" t="s">
        <v>240</v>
      </c>
      <c r="B11" s="54">
        <v>44701.506778553201</v>
      </c>
      <c r="C11" s="13" t="s">
        <v>227</v>
      </c>
      <c r="D11" s="13">
        <v>1495</v>
      </c>
      <c r="E11" s="13" t="s">
        <v>241</v>
      </c>
      <c r="F11" s="13" t="s">
        <v>15</v>
      </c>
      <c r="G11" s="14">
        <v>1653032881003</v>
      </c>
      <c r="H11" s="55">
        <v>0.66508101851851897</v>
      </c>
      <c r="I11" s="33">
        <v>44886.665081018502</v>
      </c>
      <c r="J11" s="58">
        <v>44886</v>
      </c>
      <c r="K11" s="13" t="s">
        <v>213</v>
      </c>
      <c r="L11" s="13" t="s">
        <v>30</v>
      </c>
      <c r="M11" s="13" t="s">
        <v>75</v>
      </c>
      <c r="N11" s="13" t="s">
        <v>215</v>
      </c>
      <c r="O11" s="33" t="s">
        <v>38</v>
      </c>
      <c r="P11" s="58" t="s">
        <v>38</v>
      </c>
      <c r="Q11" s="33" t="s">
        <v>207</v>
      </c>
      <c r="R11" s="14" t="s">
        <v>38</v>
      </c>
      <c r="S11" s="13" t="s">
        <v>216</v>
      </c>
      <c r="T11" s="13" t="s">
        <v>217</v>
      </c>
      <c r="U11" s="33">
        <f t="shared" ca="1" si="0"/>
        <v>45744.56914039352</v>
      </c>
      <c r="V11" s="13" t="str">
        <f t="shared" si="1"/>
        <v>Bangalore</v>
      </c>
      <c r="W11" s="13" t="str">
        <f t="shared" si="2"/>
        <v>CLS</v>
      </c>
      <c r="X11" s="13">
        <f t="shared" si="3"/>
        <v>15</v>
      </c>
      <c r="Y11" s="13" t="str">
        <f>IFERROR(VLOOKUP(C11,ReceivingTeam[],2,FALSE),"HelpDesk")</f>
        <v>HelpDesk</v>
      </c>
      <c r="Z11" s="67">
        <f t="shared" si="4"/>
        <v>44887.477581018502</v>
      </c>
      <c r="AA11" s="68">
        <f t="shared" si="5"/>
        <v>44886</v>
      </c>
      <c r="AB11" s="69" t="b">
        <f t="shared" si="6"/>
        <v>1</v>
      </c>
      <c r="AC11" s="70">
        <f t="shared" si="7"/>
        <v>0.5</v>
      </c>
      <c r="AD11" s="67">
        <f t="shared" si="8"/>
        <v>44887.477581018502</v>
      </c>
      <c r="AE11" s="67">
        <f>VLOOKUP(V11,'Branch Wise Work Timelines'!C:G,3,FALSE)+AA11</f>
        <v>44886.416666666664</v>
      </c>
      <c r="AF11" s="67">
        <f>IF(V11="Bangalore",VLOOKUP(V11,'Branch Wise Work Timelines'!C:G,4,FALSE)+AA11+1,IF(V11="Mumbai",VLOOKUP(V11,'Branch Wise Work Timelines'!C:G,4,FALSE)+AA11+1,VLOOKUP(V11,'Branch Wise Work Timelines'!C:G,4,FALSE)+AA11))</f>
        <v>44887.104166666664</v>
      </c>
      <c r="AG11" s="67">
        <f>WORKDAY.INTL(AA11,1,11)+VLOOKUP(V11,'Branch Wise Work Timelines'!C:G,3,FALSE)</f>
        <v>44887.416666666664</v>
      </c>
      <c r="AH11" s="69" t="str">
        <f t="shared" ca="1" si="9"/>
        <v>Out of TAT</v>
      </c>
      <c r="AI11" s="69">
        <f t="shared" ca="1" si="10"/>
        <v>20571</v>
      </c>
      <c r="AJ11" s="69" t="str">
        <f ca="1">IF(AI11&lt;0,"0-12",IFERROR(VLOOKUP(AI11,Breakup[],2,FALSE),"&gt;24"))</f>
        <v>&gt;24</v>
      </c>
      <c r="AK11" s="69" t="str">
        <f>VLOOKUP(V11,Master!B:D,3,FALSE)</f>
        <v>South</v>
      </c>
      <c r="AL11" s="69" t="str">
        <f t="shared" si="11"/>
        <v>Bangalore-CLS</v>
      </c>
    </row>
    <row r="12" spans="1:38">
      <c r="A12" s="13" t="s">
        <v>242</v>
      </c>
      <c r="B12" s="54">
        <v>44701.628519525497</v>
      </c>
      <c r="C12" s="13" t="s">
        <v>243</v>
      </c>
      <c r="D12" s="13">
        <v>1477</v>
      </c>
      <c r="E12" s="13" t="s">
        <v>244</v>
      </c>
      <c r="F12" s="13" t="s">
        <v>15</v>
      </c>
      <c r="G12" s="14">
        <v>1653042448483</v>
      </c>
      <c r="H12" s="55">
        <v>0.73064814814814805</v>
      </c>
      <c r="I12" s="33">
        <v>44883.730648148201</v>
      </c>
      <c r="J12" s="58">
        <v>44883</v>
      </c>
      <c r="K12" s="13" t="s">
        <v>213</v>
      </c>
      <c r="L12" s="13" t="s">
        <v>30</v>
      </c>
      <c r="M12" s="13" t="s">
        <v>75</v>
      </c>
      <c r="N12" s="13" t="s">
        <v>215</v>
      </c>
      <c r="O12" s="33" t="s">
        <v>38</v>
      </c>
      <c r="P12" s="58" t="s">
        <v>38</v>
      </c>
      <c r="Q12" s="33" t="s">
        <v>207</v>
      </c>
      <c r="R12" s="14" t="s">
        <v>38</v>
      </c>
      <c r="S12" s="13" t="s">
        <v>208</v>
      </c>
      <c r="T12" s="13" t="s">
        <v>209</v>
      </c>
      <c r="U12" s="33">
        <f t="shared" ca="1" si="0"/>
        <v>45744.56914039352</v>
      </c>
      <c r="V12" s="13" t="str">
        <f t="shared" si="1"/>
        <v>Bangalore</v>
      </c>
      <c r="W12" s="13" t="str">
        <f t="shared" si="2"/>
        <v>CLS</v>
      </c>
      <c r="X12" s="13">
        <f t="shared" si="3"/>
        <v>17</v>
      </c>
      <c r="Y12" s="13" t="str">
        <f>IFERROR(VLOOKUP(C12,ReceivingTeam[],2,FALSE),"HelpDesk")</f>
        <v>HelpDesk</v>
      </c>
      <c r="Z12" s="67">
        <f t="shared" si="4"/>
        <v>44884.543148148201</v>
      </c>
      <c r="AA12" s="68">
        <f t="shared" si="5"/>
        <v>44883</v>
      </c>
      <c r="AB12" s="69" t="b">
        <f t="shared" si="6"/>
        <v>1</v>
      </c>
      <c r="AC12" s="70">
        <f t="shared" si="7"/>
        <v>0.5</v>
      </c>
      <c r="AD12" s="67">
        <f t="shared" si="8"/>
        <v>44884.543148148201</v>
      </c>
      <c r="AE12" s="67">
        <f>VLOOKUP(V12,'Branch Wise Work Timelines'!C:G,3,FALSE)+AA12</f>
        <v>44883.416666666664</v>
      </c>
      <c r="AF12" s="67">
        <f>IF(V12="Bangalore",VLOOKUP(V12,'Branch Wise Work Timelines'!C:G,4,FALSE)+AA12+1,IF(V12="Mumbai",VLOOKUP(V12,'Branch Wise Work Timelines'!C:G,4,FALSE)+AA12+1,VLOOKUP(V12,'Branch Wise Work Timelines'!C:G,4,FALSE)+AA12))</f>
        <v>44884.104166666664</v>
      </c>
      <c r="AG12" s="67">
        <f>WORKDAY.INTL(AA12,1,11)+VLOOKUP(V12,'Branch Wise Work Timelines'!C:G,3,FALSE)</f>
        <v>44884.416666666664</v>
      </c>
      <c r="AH12" s="69" t="str">
        <f t="shared" ca="1" si="9"/>
        <v>Out of TAT</v>
      </c>
      <c r="AI12" s="69">
        <f t="shared" ca="1" si="10"/>
        <v>20641</v>
      </c>
      <c r="AJ12" s="69" t="str">
        <f ca="1">IF(AI12&lt;0,"0-12",IFERROR(VLOOKUP(AI12,Breakup[],2,FALSE),"&gt;24"))</f>
        <v>&gt;24</v>
      </c>
      <c r="AK12" s="69" t="str">
        <f>VLOOKUP(V12,Master!B:D,3,FALSE)</f>
        <v>South</v>
      </c>
      <c r="AL12" s="69" t="str">
        <f t="shared" si="11"/>
        <v>Bangalore-CLS</v>
      </c>
    </row>
    <row r="13" spans="1:38">
      <c r="A13" s="13" t="s">
        <v>245</v>
      </c>
      <c r="B13" s="54">
        <v>44701.636027118097</v>
      </c>
      <c r="C13" s="13" t="s">
        <v>243</v>
      </c>
      <c r="D13" s="13">
        <v>712</v>
      </c>
      <c r="E13" s="13" t="s">
        <v>246</v>
      </c>
      <c r="F13" s="13" t="s">
        <v>15</v>
      </c>
      <c r="G13" s="14">
        <v>1653043921714</v>
      </c>
      <c r="H13" s="55">
        <v>0.97393518518518496</v>
      </c>
      <c r="I13" s="33">
        <v>44883.973935185197</v>
      </c>
      <c r="J13" s="58">
        <v>44883</v>
      </c>
      <c r="K13" s="13" t="s">
        <v>213</v>
      </c>
      <c r="L13" s="13" t="s">
        <v>30</v>
      </c>
      <c r="M13" s="13" t="s">
        <v>214</v>
      </c>
      <c r="N13" s="13" t="s">
        <v>215</v>
      </c>
      <c r="O13" s="33" t="s">
        <v>38</v>
      </c>
      <c r="P13" s="58" t="s">
        <v>38</v>
      </c>
      <c r="Q13" s="33" t="s">
        <v>207</v>
      </c>
      <c r="R13" s="14" t="s">
        <v>38</v>
      </c>
      <c r="S13" s="13" t="s">
        <v>216</v>
      </c>
      <c r="T13" s="13" t="s">
        <v>217</v>
      </c>
      <c r="U13" s="33">
        <f t="shared" ca="1" si="0"/>
        <v>45744.56914039352</v>
      </c>
      <c r="V13" s="13" t="str">
        <f t="shared" si="1"/>
        <v>Bangalore</v>
      </c>
      <c r="W13" s="13" t="str">
        <f t="shared" si="2"/>
        <v>CLS</v>
      </c>
      <c r="X13" s="13">
        <f t="shared" si="3"/>
        <v>23</v>
      </c>
      <c r="Y13" s="13" t="str">
        <f>IFERROR(VLOOKUP(C13,ReceivingTeam[],2,FALSE),"HelpDesk")</f>
        <v>HelpDesk</v>
      </c>
      <c r="Z13" s="67">
        <f t="shared" si="4"/>
        <v>44884.786435185197</v>
      </c>
      <c r="AA13" s="68">
        <f t="shared" si="5"/>
        <v>44883</v>
      </c>
      <c r="AB13" s="69" t="b">
        <f t="shared" si="6"/>
        <v>1</v>
      </c>
      <c r="AC13" s="70">
        <f t="shared" si="7"/>
        <v>0.5</v>
      </c>
      <c r="AD13" s="67">
        <f t="shared" si="8"/>
        <v>44884.786435185197</v>
      </c>
      <c r="AE13" s="67">
        <f>VLOOKUP(V13,'Branch Wise Work Timelines'!C:G,3,FALSE)+AA13</f>
        <v>44883.416666666664</v>
      </c>
      <c r="AF13" s="67">
        <f>IF(V13="Bangalore",VLOOKUP(V13,'Branch Wise Work Timelines'!C:G,4,FALSE)+AA13+1,IF(V13="Mumbai",VLOOKUP(V13,'Branch Wise Work Timelines'!C:G,4,FALSE)+AA13+1,VLOOKUP(V13,'Branch Wise Work Timelines'!C:G,4,FALSE)+AA13))</f>
        <v>44884.104166666664</v>
      </c>
      <c r="AG13" s="67">
        <f>WORKDAY.INTL(AA13,1,11)+VLOOKUP(V13,'Branch Wise Work Timelines'!C:G,3,FALSE)</f>
        <v>44884.416666666664</v>
      </c>
      <c r="AH13" s="69" t="str">
        <f t="shared" ca="1" si="9"/>
        <v>Out of TAT</v>
      </c>
      <c r="AI13" s="69">
        <f t="shared" ca="1" si="10"/>
        <v>20635</v>
      </c>
      <c r="AJ13" s="69" t="str">
        <f ca="1">IF(AI13&lt;0,"0-12",IFERROR(VLOOKUP(AI13,Breakup[],2,FALSE),"&gt;24"))</f>
        <v>&gt;24</v>
      </c>
      <c r="AK13" s="69" t="str">
        <f>VLOOKUP(V13,Master!B:D,3,FALSE)</f>
        <v>South</v>
      </c>
      <c r="AL13" s="69" t="str">
        <f t="shared" si="11"/>
        <v>Bangalore-CLS</v>
      </c>
    </row>
    <row r="14" spans="1:38">
      <c r="A14" s="13" t="s">
        <v>247</v>
      </c>
      <c r="B14" s="54">
        <v>44701.545430821803</v>
      </c>
      <c r="C14" s="13" t="s">
        <v>162</v>
      </c>
      <c r="D14" s="13">
        <v>276</v>
      </c>
      <c r="E14" s="13" t="s">
        <v>248</v>
      </c>
      <c r="F14" s="13" t="s">
        <v>15</v>
      </c>
      <c r="G14" s="14">
        <v>1653036841901</v>
      </c>
      <c r="H14" s="55">
        <v>0.572893518518519</v>
      </c>
      <c r="I14" s="33">
        <v>44882.572893518503</v>
      </c>
      <c r="J14" s="58">
        <v>44882</v>
      </c>
      <c r="K14" s="13" t="s">
        <v>249</v>
      </c>
      <c r="L14" s="13" t="s">
        <v>44</v>
      </c>
      <c r="M14" s="13" t="s">
        <v>250</v>
      </c>
      <c r="N14" s="13" t="s">
        <v>215</v>
      </c>
      <c r="O14" s="33" t="s">
        <v>38</v>
      </c>
      <c r="P14" s="58" t="s">
        <v>38</v>
      </c>
      <c r="Q14" s="33" t="s">
        <v>207</v>
      </c>
      <c r="R14" s="14" t="s">
        <v>38</v>
      </c>
      <c r="S14" s="13" t="s">
        <v>216</v>
      </c>
      <c r="T14" s="13" t="s">
        <v>217</v>
      </c>
      <c r="U14" s="33">
        <f t="shared" ca="1" si="0"/>
        <v>45744.56914039352</v>
      </c>
      <c r="V14" s="13" t="str">
        <f t="shared" si="1"/>
        <v>Coimbatore</v>
      </c>
      <c r="W14" s="13" t="str">
        <f t="shared" si="2"/>
        <v>CLS</v>
      </c>
      <c r="X14" s="13">
        <f t="shared" si="3"/>
        <v>13</v>
      </c>
      <c r="Y14" s="13" t="str">
        <f>IFERROR(VLOOKUP(C14,ReceivingTeam[],2,FALSE),"HelpDesk")</f>
        <v>Branch office</v>
      </c>
      <c r="Z14" s="67">
        <f t="shared" si="4"/>
        <v>44883.718726851832</v>
      </c>
      <c r="AA14" s="68">
        <f t="shared" si="5"/>
        <v>44882</v>
      </c>
      <c r="AB14" s="69" t="b">
        <f t="shared" si="6"/>
        <v>1</v>
      </c>
      <c r="AC14" s="70">
        <f t="shared" si="7"/>
        <v>0.5</v>
      </c>
      <c r="AD14" s="67">
        <f t="shared" si="8"/>
        <v>44883.718726851832</v>
      </c>
      <c r="AE14" s="67">
        <f>VLOOKUP(V14,'Branch Wise Work Timelines'!C:G,3,FALSE)+AA14</f>
        <v>44882.416666666664</v>
      </c>
      <c r="AF14" s="67">
        <f>IF(V14="Bangalore",VLOOKUP(V14,'Branch Wise Work Timelines'!C:G,4,FALSE)+AA14+1,IF(V14="Mumbai",VLOOKUP(V14,'Branch Wise Work Timelines'!C:G,4,FALSE)+AA14+1,VLOOKUP(V14,'Branch Wise Work Timelines'!C:G,4,FALSE)+AA14))</f>
        <v>44882.770833333336</v>
      </c>
      <c r="AG14" s="67">
        <f>WORKDAY.INTL(AA14,1,11)+VLOOKUP(V14,'Branch Wise Work Timelines'!C:G,3,FALSE)</f>
        <v>44883.416666666664</v>
      </c>
      <c r="AH14" s="69" t="str">
        <f t="shared" ca="1" si="9"/>
        <v>Out of TAT</v>
      </c>
      <c r="AI14" s="69">
        <f t="shared" ca="1" si="10"/>
        <v>20661</v>
      </c>
      <c r="AJ14" s="69" t="str">
        <f ca="1">IF(AI14&lt;0,"0-12",IFERROR(VLOOKUP(AI14,Breakup[],2,FALSE),"&gt;24"))</f>
        <v>&gt;24</v>
      </c>
      <c r="AK14" s="69" t="str">
        <f>VLOOKUP(V14,Master!B:D,3,FALSE)</f>
        <v>South</v>
      </c>
      <c r="AL14" s="69" t="str">
        <f t="shared" si="11"/>
        <v>Coimbatore</v>
      </c>
    </row>
    <row r="15" spans="1:38">
      <c r="A15" s="13" t="s">
        <v>251</v>
      </c>
      <c r="B15" s="54">
        <v>44701.6603476042</v>
      </c>
      <c r="C15" s="13" t="s">
        <v>252</v>
      </c>
      <c r="D15" s="13">
        <v>989</v>
      </c>
      <c r="E15" s="13" t="s">
        <v>253</v>
      </c>
      <c r="F15" s="13" t="s">
        <v>15</v>
      </c>
      <c r="G15" s="14">
        <v>1653042448483</v>
      </c>
      <c r="H15" s="55">
        <v>0.4009375</v>
      </c>
      <c r="I15" s="33">
        <v>44888.400937500002</v>
      </c>
      <c r="J15" s="58">
        <v>44888</v>
      </c>
      <c r="K15" s="13" t="s">
        <v>213</v>
      </c>
      <c r="L15" s="13" t="s">
        <v>30</v>
      </c>
      <c r="M15" s="13" t="s">
        <v>75</v>
      </c>
      <c r="N15" s="13" t="s">
        <v>215</v>
      </c>
      <c r="O15" s="33" t="s">
        <v>38</v>
      </c>
      <c r="P15" s="58" t="s">
        <v>38</v>
      </c>
      <c r="Q15" s="33" t="s">
        <v>207</v>
      </c>
      <c r="R15" s="14" t="s">
        <v>38</v>
      </c>
      <c r="S15" s="13" t="s">
        <v>208</v>
      </c>
      <c r="T15" s="13" t="s">
        <v>209</v>
      </c>
      <c r="U15" s="33">
        <f t="shared" ca="1" si="0"/>
        <v>45744.56914039352</v>
      </c>
      <c r="V15" s="13" t="str">
        <f t="shared" si="1"/>
        <v>Bangalore</v>
      </c>
      <c r="W15" s="13" t="str">
        <f t="shared" si="2"/>
        <v>CLS</v>
      </c>
      <c r="X15" s="13">
        <f t="shared" si="3"/>
        <v>9</v>
      </c>
      <c r="Y15" s="13" t="str">
        <f>IFERROR(VLOOKUP(C15,ReceivingTeam[],2,FALSE),"HelpDesk")</f>
        <v>HelpDesk</v>
      </c>
      <c r="Z15" s="67">
        <f t="shared" si="4"/>
        <v>44888.916666666664</v>
      </c>
      <c r="AA15" s="68">
        <f t="shared" si="5"/>
        <v>44888</v>
      </c>
      <c r="AB15" s="69" t="b">
        <f t="shared" si="6"/>
        <v>1</v>
      </c>
      <c r="AC15" s="70">
        <f t="shared" si="7"/>
        <v>0.5</v>
      </c>
      <c r="AD15" s="67">
        <f t="shared" si="8"/>
        <v>44888.916666666664</v>
      </c>
      <c r="AE15" s="67">
        <f>VLOOKUP(V15,'Branch Wise Work Timelines'!C:G,3,FALSE)+AA15</f>
        <v>44888.416666666664</v>
      </c>
      <c r="AF15" s="67">
        <f>IF(V15="Bangalore",VLOOKUP(V15,'Branch Wise Work Timelines'!C:G,4,FALSE)+AA15+1,IF(V15="Mumbai",VLOOKUP(V15,'Branch Wise Work Timelines'!C:G,4,FALSE)+AA15+1,VLOOKUP(V15,'Branch Wise Work Timelines'!C:G,4,FALSE)+AA15))</f>
        <v>44889.104166666664</v>
      </c>
      <c r="AG15" s="67">
        <f>WORKDAY.INTL(AA15,1,11)+VLOOKUP(V15,'Branch Wise Work Timelines'!C:G,3,FALSE)</f>
        <v>44889.416666666664</v>
      </c>
      <c r="AH15" s="69" t="str">
        <f t="shared" ca="1" si="9"/>
        <v>Out of TAT</v>
      </c>
      <c r="AI15" s="69">
        <f t="shared" ca="1" si="10"/>
        <v>20536</v>
      </c>
      <c r="AJ15" s="69" t="str">
        <f ca="1">IF(AI15&lt;0,"0-12",IFERROR(VLOOKUP(AI15,Breakup[],2,FALSE),"&gt;24"))</f>
        <v>&gt;24</v>
      </c>
      <c r="AK15" s="69" t="str">
        <f>VLOOKUP(V15,Master!B:D,3,FALSE)</f>
        <v>South</v>
      </c>
      <c r="AL15" s="69" t="str">
        <f t="shared" si="11"/>
        <v>Bangalore-CLS</v>
      </c>
    </row>
    <row r="16" spans="1:38">
      <c r="A16" s="13" t="s">
        <v>254</v>
      </c>
      <c r="B16" s="54">
        <v>44701.641079363399</v>
      </c>
      <c r="C16" s="13" t="s">
        <v>255</v>
      </c>
      <c r="D16" s="13">
        <v>1197</v>
      </c>
      <c r="E16" s="13" t="s">
        <v>256</v>
      </c>
      <c r="F16" s="13" t="s">
        <v>33</v>
      </c>
      <c r="G16" s="14">
        <v>1653040545709</v>
      </c>
      <c r="H16" s="55">
        <v>0.27144675925925899</v>
      </c>
      <c r="I16" s="33">
        <v>44883.271446759303</v>
      </c>
      <c r="J16" s="58">
        <v>44883</v>
      </c>
      <c r="K16" s="13" t="s">
        <v>257</v>
      </c>
      <c r="L16" s="13" t="s">
        <v>72</v>
      </c>
      <c r="M16" s="13" t="s">
        <v>255</v>
      </c>
      <c r="N16" s="13" t="s">
        <v>215</v>
      </c>
      <c r="O16" s="33" t="s">
        <v>38</v>
      </c>
      <c r="P16" s="58" t="s">
        <v>38</v>
      </c>
      <c r="Q16" s="33" t="s">
        <v>207</v>
      </c>
      <c r="R16" s="14" t="s">
        <v>38</v>
      </c>
      <c r="S16" s="13" t="s">
        <v>216</v>
      </c>
      <c r="T16" s="13" t="s">
        <v>217</v>
      </c>
      <c r="U16" s="33">
        <f t="shared" ca="1" si="0"/>
        <v>45744.56914039352</v>
      </c>
      <c r="V16" s="13" t="str">
        <f t="shared" si="1"/>
        <v>Pune</v>
      </c>
      <c r="W16" s="13" t="str">
        <f t="shared" si="2"/>
        <v>RI</v>
      </c>
      <c r="X16" s="13">
        <f t="shared" si="3"/>
        <v>6</v>
      </c>
      <c r="Y16" s="13" t="str">
        <f>IFERROR(VLOOKUP(C16,ReceivingTeam[],2,FALSE),"HelpDesk")</f>
        <v>HelpDesk</v>
      </c>
      <c r="Z16" s="67">
        <f t="shared" si="4"/>
        <v>44884.520833333336</v>
      </c>
      <c r="AA16" s="68">
        <f t="shared" si="5"/>
        <v>44883</v>
      </c>
      <c r="AB16" s="69" t="b">
        <f t="shared" si="6"/>
        <v>1</v>
      </c>
      <c r="AC16" s="70">
        <f t="shared" si="7"/>
        <v>0.5</v>
      </c>
      <c r="AD16" s="67">
        <f t="shared" si="8"/>
        <v>44884.520833333336</v>
      </c>
      <c r="AE16" s="67">
        <f>VLOOKUP(V16,'Branch Wise Work Timelines'!C:G,3,FALSE)+AA16</f>
        <v>44883.395833333336</v>
      </c>
      <c r="AF16" s="67">
        <f>IF(V16="Bangalore",VLOOKUP(V16,'Branch Wise Work Timelines'!C:G,4,FALSE)+AA16+1,IF(V16="Mumbai",VLOOKUP(V16,'Branch Wise Work Timelines'!C:G,4,FALSE)+AA16+1,VLOOKUP(V16,'Branch Wise Work Timelines'!C:G,4,FALSE)+AA16))</f>
        <v>44883.770833333336</v>
      </c>
      <c r="AG16" s="67">
        <f>WORKDAY.INTL(AA16,1,11)+VLOOKUP(V16,'Branch Wise Work Timelines'!C:G,3,FALSE)</f>
        <v>44884.395833333336</v>
      </c>
      <c r="AH16" s="69" t="str">
        <f t="shared" ca="1" si="9"/>
        <v>Out of TAT</v>
      </c>
      <c r="AI16" s="69">
        <f t="shared" ca="1" si="10"/>
        <v>20642</v>
      </c>
      <c r="AJ16" s="69" t="str">
        <f ca="1">IF(AI16&lt;0,"0-12",IFERROR(VLOOKUP(AI16,Breakup[],2,FALSE),"&gt;24"))</f>
        <v>&gt;24</v>
      </c>
      <c r="AK16" s="69" t="str">
        <f>VLOOKUP(V16,Master!B:D,3,FALSE)</f>
        <v>West</v>
      </c>
      <c r="AL16" s="69" t="str">
        <f t="shared" si="11"/>
        <v>Pune</v>
      </c>
    </row>
    <row r="17" spans="1:38">
      <c r="A17" s="13" t="s">
        <v>258</v>
      </c>
      <c r="B17" s="54">
        <v>44701.6415668634</v>
      </c>
      <c r="C17" s="13" t="s">
        <v>255</v>
      </c>
      <c r="D17" s="13">
        <v>1536</v>
      </c>
      <c r="E17" s="13" t="s">
        <v>259</v>
      </c>
      <c r="F17" s="13" t="s">
        <v>33</v>
      </c>
      <c r="G17" s="14">
        <v>1653040545709</v>
      </c>
      <c r="H17" s="55">
        <v>0.66105324074074101</v>
      </c>
      <c r="I17" s="33">
        <v>44891.661053240699</v>
      </c>
      <c r="J17" s="58">
        <v>44891</v>
      </c>
      <c r="K17" s="13" t="s">
        <v>257</v>
      </c>
      <c r="L17" s="13" t="s">
        <v>72</v>
      </c>
      <c r="M17" s="13" t="s">
        <v>255</v>
      </c>
      <c r="N17" s="13" t="s">
        <v>215</v>
      </c>
      <c r="O17" s="33">
        <v>44891.794224537</v>
      </c>
      <c r="P17" s="58">
        <v>44891</v>
      </c>
      <c r="Q17" s="33" t="s">
        <v>237</v>
      </c>
      <c r="R17" s="14">
        <v>215</v>
      </c>
      <c r="S17" s="13" t="s">
        <v>216</v>
      </c>
      <c r="T17" s="13" t="s">
        <v>217</v>
      </c>
      <c r="U17" s="33">
        <f t="shared" ca="1" si="0"/>
        <v>45744.56914039352</v>
      </c>
      <c r="V17" s="13" t="str">
        <f t="shared" si="1"/>
        <v>Pune</v>
      </c>
      <c r="W17" s="13" t="str">
        <f t="shared" si="2"/>
        <v>RI</v>
      </c>
      <c r="X17" s="13">
        <f t="shared" si="3"/>
        <v>15</v>
      </c>
      <c r="Y17" s="13" t="str">
        <f>IFERROR(VLOOKUP(C17,ReceivingTeam[],2,FALSE),"HelpDesk")</f>
        <v>HelpDesk</v>
      </c>
      <c r="Z17" s="67">
        <f t="shared" si="4"/>
        <v>44893.786053240699</v>
      </c>
      <c r="AA17" s="68">
        <f t="shared" si="5"/>
        <v>44891</v>
      </c>
      <c r="AB17" s="69" t="b">
        <f t="shared" si="6"/>
        <v>1</v>
      </c>
      <c r="AC17" s="70">
        <f t="shared" si="7"/>
        <v>0.5</v>
      </c>
      <c r="AD17" s="67">
        <f t="shared" si="8"/>
        <v>44893.786053240699</v>
      </c>
      <c r="AE17" s="67">
        <f>VLOOKUP(V17,'Branch Wise Work Timelines'!C:G,3,FALSE)+AA17</f>
        <v>44891.395833333336</v>
      </c>
      <c r="AF17" s="67">
        <f>IF(V17="Bangalore",VLOOKUP(V17,'Branch Wise Work Timelines'!C:G,4,FALSE)+AA17+1,IF(V17="Mumbai",VLOOKUP(V17,'Branch Wise Work Timelines'!C:G,4,FALSE)+AA17+1,VLOOKUP(V17,'Branch Wise Work Timelines'!C:G,4,FALSE)+AA17))</f>
        <v>44891.770833333336</v>
      </c>
      <c r="AG17" s="67">
        <f>WORKDAY.INTL(AA17,1,11)+VLOOKUP(V17,'Branch Wise Work Timelines'!C:G,3,FALSE)</f>
        <v>44893.395833333336</v>
      </c>
      <c r="AH17" s="69" t="str">
        <f t="shared" si="9"/>
        <v>Met</v>
      </c>
      <c r="AI17" s="69">
        <f t="shared" ca="1" si="10"/>
        <v>20419</v>
      </c>
      <c r="AJ17" s="69" t="str">
        <f ca="1">IF(AI17&lt;0,"0-12",IFERROR(VLOOKUP(AI17,Breakup[],2,FALSE),"&gt;24"))</f>
        <v>&gt;24</v>
      </c>
      <c r="AK17" s="69" t="str">
        <f>VLOOKUP(V17,Master!B:D,3,FALSE)</f>
        <v>West</v>
      </c>
      <c r="AL17" s="69" t="str">
        <f t="shared" si="11"/>
        <v>Pune</v>
      </c>
    </row>
    <row r="18" spans="1:38">
      <c r="A18" s="13" t="s">
        <v>260</v>
      </c>
      <c r="B18" s="54">
        <v>44701.4711151968</v>
      </c>
      <c r="C18" s="13" t="s">
        <v>261</v>
      </c>
      <c r="D18" s="13">
        <v>1597</v>
      </c>
      <c r="E18" s="13" t="s">
        <v>262</v>
      </c>
      <c r="F18" s="13" t="s">
        <v>33</v>
      </c>
      <c r="G18" s="14">
        <v>1653026782977</v>
      </c>
      <c r="H18" s="55">
        <v>0.87863425925925898</v>
      </c>
      <c r="I18" s="33">
        <v>44890.878634259301</v>
      </c>
      <c r="J18" s="58">
        <v>44890</v>
      </c>
      <c r="K18" s="13" t="s">
        <v>263</v>
      </c>
      <c r="L18" s="13" t="s">
        <v>69</v>
      </c>
      <c r="M18" s="13" t="s">
        <v>101</v>
      </c>
      <c r="N18" s="13" t="s">
        <v>215</v>
      </c>
      <c r="O18" s="33" t="s">
        <v>38</v>
      </c>
      <c r="P18" s="58" t="s">
        <v>38</v>
      </c>
      <c r="Q18" s="33" t="s">
        <v>207</v>
      </c>
      <c r="R18" s="14" t="s">
        <v>38</v>
      </c>
      <c r="S18" s="13" t="s">
        <v>208</v>
      </c>
      <c r="T18" s="13" t="s">
        <v>209</v>
      </c>
      <c r="U18" s="33">
        <f t="shared" ca="1" si="0"/>
        <v>45744.56914039352</v>
      </c>
      <c r="V18" s="13" t="str">
        <f t="shared" si="1"/>
        <v>Mumbai</v>
      </c>
      <c r="W18" s="13" t="str">
        <f t="shared" si="2"/>
        <v>RI</v>
      </c>
      <c r="X18" s="13">
        <f t="shared" si="3"/>
        <v>21</v>
      </c>
      <c r="Y18" s="13" t="str">
        <f>IFERROR(VLOOKUP(C18,ReceivingTeam[],2,FALSE),"HelpDesk")</f>
        <v>HelpDesk</v>
      </c>
      <c r="Z18" s="67">
        <f t="shared" si="4"/>
        <v>44891.545300925965</v>
      </c>
      <c r="AA18" s="68">
        <f t="shared" si="5"/>
        <v>44890</v>
      </c>
      <c r="AB18" s="69" t="b">
        <f t="shared" si="6"/>
        <v>1</v>
      </c>
      <c r="AC18" s="70">
        <f t="shared" si="7"/>
        <v>0.5</v>
      </c>
      <c r="AD18" s="67">
        <f t="shared" si="8"/>
        <v>44891.545300925965</v>
      </c>
      <c r="AE18" s="67">
        <f>VLOOKUP(V18,'Branch Wise Work Timelines'!C:G,3,FALSE)+AA18</f>
        <v>44890.416666666664</v>
      </c>
      <c r="AF18" s="67">
        <f>IF(V18="Bangalore",VLOOKUP(V18,'Branch Wise Work Timelines'!C:G,4,FALSE)+AA18+1,IF(V18="Mumbai",VLOOKUP(V18,'Branch Wise Work Timelines'!C:G,4,FALSE)+AA18+1,VLOOKUP(V18,'Branch Wise Work Timelines'!C:G,4,FALSE)+AA18))</f>
        <v>44891.25</v>
      </c>
      <c r="AG18" s="67">
        <f>WORKDAY.INTL(AA18,1,11)+VLOOKUP(V18,'Branch Wise Work Timelines'!C:G,3,FALSE)</f>
        <v>44891.416666666664</v>
      </c>
      <c r="AH18" s="69" t="str">
        <f t="shared" ca="1" si="9"/>
        <v>Out of TAT</v>
      </c>
      <c r="AI18" s="69">
        <f t="shared" ca="1" si="10"/>
        <v>20473</v>
      </c>
      <c r="AJ18" s="69" t="str">
        <f ca="1">IF(AI18&lt;0,"0-12",IFERROR(VLOOKUP(AI18,Breakup[],2,FALSE),"&gt;24"))</f>
        <v>&gt;24</v>
      </c>
      <c r="AK18" s="69" t="str">
        <f>VLOOKUP(V18,Master!B:D,3,FALSE)</f>
        <v>East</v>
      </c>
      <c r="AL18" s="69" t="str">
        <f t="shared" si="11"/>
        <v>Mumbai</v>
      </c>
    </row>
    <row r="19" spans="1:38">
      <c r="A19" s="13" t="s">
        <v>264</v>
      </c>
      <c r="B19" s="54">
        <v>44701.6141082986</v>
      </c>
      <c r="C19" s="13" t="s">
        <v>265</v>
      </c>
      <c r="D19" s="13">
        <v>848</v>
      </c>
      <c r="E19" s="13" t="s">
        <v>266</v>
      </c>
      <c r="F19" s="13" t="s">
        <v>15</v>
      </c>
      <c r="G19" s="14">
        <v>1653042448483</v>
      </c>
      <c r="H19" s="55">
        <v>0.64555555555555599</v>
      </c>
      <c r="I19" s="33">
        <v>44884.645555555602</v>
      </c>
      <c r="J19" s="58">
        <v>44884</v>
      </c>
      <c r="K19" s="13" t="s">
        <v>213</v>
      </c>
      <c r="L19" s="13" t="s">
        <v>30</v>
      </c>
      <c r="M19" s="13" t="s">
        <v>75</v>
      </c>
      <c r="N19" s="13" t="s">
        <v>215</v>
      </c>
      <c r="O19" s="33" t="s">
        <v>38</v>
      </c>
      <c r="P19" s="58" t="s">
        <v>38</v>
      </c>
      <c r="Q19" s="33" t="s">
        <v>207</v>
      </c>
      <c r="R19" s="14" t="s">
        <v>38</v>
      </c>
      <c r="S19" s="13" t="s">
        <v>208</v>
      </c>
      <c r="T19" s="13" t="s">
        <v>209</v>
      </c>
      <c r="U19" s="33">
        <f t="shared" ca="1" si="0"/>
        <v>45744.56914039352</v>
      </c>
      <c r="V19" s="13" t="str">
        <f t="shared" si="1"/>
        <v>Bangalore</v>
      </c>
      <c r="W19" s="13" t="str">
        <f t="shared" si="2"/>
        <v>CLS</v>
      </c>
      <c r="X19" s="13">
        <f t="shared" si="3"/>
        <v>15</v>
      </c>
      <c r="Y19" s="13" t="str">
        <f>IFERROR(VLOOKUP(C19,ReceivingTeam[],2,FALSE),"HelpDesk")</f>
        <v>HelpDesk</v>
      </c>
      <c r="Z19" s="67">
        <f t="shared" si="4"/>
        <v>44886.458055555602</v>
      </c>
      <c r="AA19" s="68">
        <f t="shared" si="5"/>
        <v>44884</v>
      </c>
      <c r="AB19" s="69" t="b">
        <f t="shared" si="6"/>
        <v>1</v>
      </c>
      <c r="AC19" s="70">
        <f t="shared" si="7"/>
        <v>0.5</v>
      </c>
      <c r="AD19" s="67">
        <f t="shared" si="8"/>
        <v>44886.458055555602</v>
      </c>
      <c r="AE19" s="67">
        <f>VLOOKUP(V19,'Branch Wise Work Timelines'!C:G,3,FALSE)+AA19</f>
        <v>44884.416666666664</v>
      </c>
      <c r="AF19" s="67">
        <f>IF(V19="Bangalore",VLOOKUP(V19,'Branch Wise Work Timelines'!C:G,4,FALSE)+AA19+1,IF(V19="Mumbai",VLOOKUP(V19,'Branch Wise Work Timelines'!C:G,4,FALSE)+AA19+1,VLOOKUP(V19,'Branch Wise Work Timelines'!C:G,4,FALSE)+AA19))</f>
        <v>44885.104166666664</v>
      </c>
      <c r="AG19" s="67">
        <f>WORKDAY.INTL(AA19,1,11)+VLOOKUP(V19,'Branch Wise Work Timelines'!C:G,3,FALSE)</f>
        <v>44886.416666666664</v>
      </c>
      <c r="AH19" s="69" t="str">
        <f t="shared" ca="1" si="9"/>
        <v>Out of TAT</v>
      </c>
      <c r="AI19" s="69">
        <f t="shared" ca="1" si="10"/>
        <v>20595</v>
      </c>
      <c r="AJ19" s="69" t="str">
        <f ca="1">IF(AI19&lt;0,"0-12",IFERROR(VLOOKUP(AI19,Breakup[],2,FALSE),"&gt;24"))</f>
        <v>&gt;24</v>
      </c>
      <c r="AK19" s="69" t="str">
        <f>VLOOKUP(V19,Master!B:D,3,FALSE)</f>
        <v>South</v>
      </c>
      <c r="AL19" s="69" t="str">
        <f t="shared" si="11"/>
        <v>Bangalore-CLS</v>
      </c>
    </row>
    <row r="20" spans="1:38">
      <c r="A20" s="13" t="s">
        <v>267</v>
      </c>
      <c r="B20" s="54">
        <v>44701.653031562499</v>
      </c>
      <c r="C20" s="13" t="s">
        <v>268</v>
      </c>
      <c r="D20" s="13">
        <v>350</v>
      </c>
      <c r="E20" s="13" t="s">
        <v>269</v>
      </c>
      <c r="F20" s="13" t="s">
        <v>15</v>
      </c>
      <c r="G20" s="14">
        <v>1653043921714</v>
      </c>
      <c r="H20" s="55">
        <v>0.95195601851851896</v>
      </c>
      <c r="I20" s="33">
        <v>44889.9519560185</v>
      </c>
      <c r="J20" s="58">
        <v>44889</v>
      </c>
      <c r="K20" s="13" t="s">
        <v>213</v>
      </c>
      <c r="L20" s="13" t="s">
        <v>30</v>
      </c>
      <c r="M20" s="13" t="s">
        <v>214</v>
      </c>
      <c r="N20" s="13" t="s">
        <v>215</v>
      </c>
      <c r="O20" s="33" t="s">
        <v>38</v>
      </c>
      <c r="P20" s="58" t="s">
        <v>38</v>
      </c>
      <c r="Q20" s="33" t="s">
        <v>207</v>
      </c>
      <c r="R20" s="14" t="s">
        <v>38</v>
      </c>
      <c r="S20" s="13" t="s">
        <v>216</v>
      </c>
      <c r="T20" s="13" t="s">
        <v>217</v>
      </c>
      <c r="U20" s="33">
        <f t="shared" ca="1" si="0"/>
        <v>45744.56914039352</v>
      </c>
      <c r="V20" s="13" t="str">
        <f t="shared" si="1"/>
        <v>Bangalore</v>
      </c>
      <c r="W20" s="13" t="str">
        <f t="shared" si="2"/>
        <v>CLS</v>
      </c>
      <c r="X20" s="13">
        <f t="shared" si="3"/>
        <v>22</v>
      </c>
      <c r="Y20" s="13" t="str">
        <f>IFERROR(VLOOKUP(C20,ReceivingTeam[],2,FALSE),"HelpDesk")</f>
        <v>HelpDesk</v>
      </c>
      <c r="Z20" s="67">
        <f t="shared" si="4"/>
        <v>44890.7644560185</v>
      </c>
      <c r="AA20" s="68">
        <f t="shared" si="5"/>
        <v>44889</v>
      </c>
      <c r="AB20" s="69" t="b">
        <f t="shared" si="6"/>
        <v>1</v>
      </c>
      <c r="AC20" s="70">
        <f t="shared" si="7"/>
        <v>0.5</v>
      </c>
      <c r="AD20" s="67">
        <f t="shared" si="8"/>
        <v>44890.7644560185</v>
      </c>
      <c r="AE20" s="67">
        <f>VLOOKUP(V20,'Branch Wise Work Timelines'!C:G,3,FALSE)+AA20</f>
        <v>44889.416666666664</v>
      </c>
      <c r="AF20" s="67">
        <f>IF(V20="Bangalore",VLOOKUP(V20,'Branch Wise Work Timelines'!C:G,4,FALSE)+AA20+1,IF(V20="Mumbai",VLOOKUP(V20,'Branch Wise Work Timelines'!C:G,4,FALSE)+AA20+1,VLOOKUP(V20,'Branch Wise Work Timelines'!C:G,4,FALSE)+AA20))</f>
        <v>44890.104166666664</v>
      </c>
      <c r="AG20" s="67">
        <f>WORKDAY.INTL(AA20,1,11)+VLOOKUP(V20,'Branch Wise Work Timelines'!C:G,3,FALSE)</f>
        <v>44890.416666666664</v>
      </c>
      <c r="AH20" s="69" t="str">
        <f t="shared" ca="1" si="9"/>
        <v>Out of TAT</v>
      </c>
      <c r="AI20" s="69">
        <f t="shared" ca="1" si="10"/>
        <v>20492</v>
      </c>
      <c r="AJ20" s="69" t="str">
        <f ca="1">IF(AI20&lt;0,"0-12",IFERROR(VLOOKUP(AI20,Breakup[],2,FALSE),"&gt;24"))</f>
        <v>&gt;24</v>
      </c>
      <c r="AK20" s="69" t="str">
        <f>VLOOKUP(V20,Master!B:D,3,FALSE)</f>
        <v>South</v>
      </c>
      <c r="AL20" s="69" t="str">
        <f t="shared" si="11"/>
        <v>Bangalore-CLS</v>
      </c>
    </row>
    <row r="21" spans="1:38">
      <c r="A21" s="13" t="s">
        <v>270</v>
      </c>
      <c r="B21" s="54">
        <v>44701.596614699098</v>
      </c>
      <c r="C21" s="13" t="s">
        <v>113</v>
      </c>
      <c r="D21" s="13">
        <v>801</v>
      </c>
      <c r="E21" s="13" t="s">
        <v>271</v>
      </c>
      <c r="F21" s="13" t="s">
        <v>33</v>
      </c>
      <c r="G21" s="14">
        <v>1653040895232</v>
      </c>
      <c r="H21" s="55">
        <v>0.52878472222222195</v>
      </c>
      <c r="I21" s="33">
        <v>44881.528784722199</v>
      </c>
      <c r="J21" s="58">
        <v>44881</v>
      </c>
      <c r="K21" s="13" t="s">
        <v>263</v>
      </c>
      <c r="L21" s="13" t="s">
        <v>69</v>
      </c>
      <c r="M21" s="13" t="s">
        <v>101</v>
      </c>
      <c r="N21" s="13" t="s">
        <v>215</v>
      </c>
      <c r="O21" s="33" t="s">
        <v>38</v>
      </c>
      <c r="P21" s="58" t="s">
        <v>38</v>
      </c>
      <c r="Q21" s="33" t="s">
        <v>207</v>
      </c>
      <c r="R21" s="14" t="s">
        <v>38</v>
      </c>
      <c r="S21" s="13" t="s">
        <v>208</v>
      </c>
      <c r="T21" s="13" t="s">
        <v>209</v>
      </c>
      <c r="U21" s="33">
        <f t="shared" ca="1" si="0"/>
        <v>45744.56914039352</v>
      </c>
      <c r="V21" s="13" t="str">
        <f t="shared" si="1"/>
        <v>Mumbai</v>
      </c>
      <c r="W21" s="13" t="str">
        <f t="shared" si="2"/>
        <v>RI</v>
      </c>
      <c r="X21" s="13">
        <f t="shared" si="3"/>
        <v>12</v>
      </c>
      <c r="Y21" s="13" t="str">
        <f>IFERROR(VLOOKUP(C21,ReceivingTeam[],2,FALSE),"HelpDesk")</f>
        <v>Branch office</v>
      </c>
      <c r="Z21" s="67">
        <f t="shared" si="4"/>
        <v>44882.028784722199</v>
      </c>
      <c r="AA21" s="68">
        <f t="shared" si="5"/>
        <v>44881</v>
      </c>
      <c r="AB21" s="69" t="b">
        <f t="shared" si="6"/>
        <v>1</v>
      </c>
      <c r="AC21" s="70">
        <f t="shared" si="7"/>
        <v>0.5</v>
      </c>
      <c r="AD21" s="67">
        <f t="shared" si="8"/>
        <v>44882.028784722199</v>
      </c>
      <c r="AE21" s="67">
        <f>VLOOKUP(V21,'Branch Wise Work Timelines'!C:G,3,FALSE)+AA21</f>
        <v>44881.416666666664</v>
      </c>
      <c r="AF21" s="67">
        <f>IF(V21="Bangalore",VLOOKUP(V21,'Branch Wise Work Timelines'!C:G,4,FALSE)+AA21+1,IF(V21="Mumbai",VLOOKUP(V21,'Branch Wise Work Timelines'!C:G,4,FALSE)+AA21+1,VLOOKUP(V21,'Branch Wise Work Timelines'!C:G,4,FALSE)+AA21))</f>
        <v>44882.25</v>
      </c>
      <c r="AG21" s="67">
        <f>WORKDAY.INTL(AA21,1,11)+VLOOKUP(V21,'Branch Wise Work Timelines'!C:G,3,FALSE)</f>
        <v>44882.416666666664</v>
      </c>
      <c r="AH21" s="69" t="str">
        <f t="shared" ca="1" si="9"/>
        <v>Out of TAT</v>
      </c>
      <c r="AI21" s="69">
        <f t="shared" ca="1" si="10"/>
        <v>20701</v>
      </c>
      <c r="AJ21" s="69" t="str">
        <f ca="1">IF(AI21&lt;0,"0-12",IFERROR(VLOOKUP(AI21,Breakup[],2,FALSE),"&gt;24"))</f>
        <v>&gt;24</v>
      </c>
      <c r="AK21" s="69" t="str">
        <f>VLOOKUP(V21,Master!B:D,3,FALSE)</f>
        <v>East</v>
      </c>
      <c r="AL21" s="69" t="str">
        <f t="shared" si="11"/>
        <v>Mumbai</v>
      </c>
    </row>
    <row r="22" spans="1:38">
      <c r="A22" s="13" t="s">
        <v>272</v>
      </c>
      <c r="B22" s="54">
        <v>44701.687316319403</v>
      </c>
      <c r="C22" s="13" t="s">
        <v>122</v>
      </c>
      <c r="D22" s="13">
        <v>611</v>
      </c>
      <c r="E22" s="13" t="s">
        <v>273</v>
      </c>
      <c r="F22" s="13" t="s">
        <v>33</v>
      </c>
      <c r="G22" s="14">
        <v>1653044731623</v>
      </c>
      <c r="H22" s="55">
        <v>0.87652777777777802</v>
      </c>
      <c r="I22" s="33">
        <v>44889.8765277778</v>
      </c>
      <c r="J22" s="58">
        <v>44889</v>
      </c>
      <c r="K22" s="13" t="s">
        <v>263</v>
      </c>
      <c r="L22" s="13" t="s">
        <v>69</v>
      </c>
      <c r="M22" s="13" t="s">
        <v>101</v>
      </c>
      <c r="N22" s="13" t="s">
        <v>215</v>
      </c>
      <c r="O22" s="33" t="s">
        <v>38</v>
      </c>
      <c r="P22" s="58" t="s">
        <v>38</v>
      </c>
      <c r="Q22" s="33" t="s">
        <v>207</v>
      </c>
      <c r="R22" s="14" t="s">
        <v>38</v>
      </c>
      <c r="S22" s="13" t="s">
        <v>208</v>
      </c>
      <c r="T22" s="13" t="s">
        <v>209</v>
      </c>
      <c r="U22" s="33">
        <f t="shared" ca="1" si="0"/>
        <v>45744.56914039352</v>
      </c>
      <c r="V22" s="13" t="str">
        <f t="shared" si="1"/>
        <v>Mumbai</v>
      </c>
      <c r="W22" s="13" t="str">
        <f t="shared" si="2"/>
        <v>RI</v>
      </c>
      <c r="X22" s="13">
        <f t="shared" si="3"/>
        <v>21</v>
      </c>
      <c r="Y22" s="13" t="str">
        <f>IFERROR(VLOOKUP(C22,ReceivingTeam[],2,FALSE),"HelpDesk")</f>
        <v>Branch office</v>
      </c>
      <c r="Z22" s="67">
        <f t="shared" si="4"/>
        <v>44890.543194444464</v>
      </c>
      <c r="AA22" s="68">
        <f t="shared" si="5"/>
        <v>44889</v>
      </c>
      <c r="AB22" s="69" t="b">
        <f t="shared" si="6"/>
        <v>1</v>
      </c>
      <c r="AC22" s="70">
        <f t="shared" si="7"/>
        <v>0.5</v>
      </c>
      <c r="AD22" s="67">
        <f t="shared" si="8"/>
        <v>44890.543194444464</v>
      </c>
      <c r="AE22" s="67">
        <f>VLOOKUP(V22,'Branch Wise Work Timelines'!C:G,3,FALSE)+AA22</f>
        <v>44889.416666666664</v>
      </c>
      <c r="AF22" s="67">
        <f>IF(V22="Bangalore",VLOOKUP(V22,'Branch Wise Work Timelines'!C:G,4,FALSE)+AA22+1,IF(V22="Mumbai",VLOOKUP(V22,'Branch Wise Work Timelines'!C:G,4,FALSE)+AA22+1,VLOOKUP(V22,'Branch Wise Work Timelines'!C:G,4,FALSE)+AA22))</f>
        <v>44890.25</v>
      </c>
      <c r="AG22" s="67">
        <f>WORKDAY.INTL(AA22,1,11)+VLOOKUP(V22,'Branch Wise Work Timelines'!C:G,3,FALSE)</f>
        <v>44890.416666666664</v>
      </c>
      <c r="AH22" s="69" t="str">
        <f t="shared" ca="1" si="9"/>
        <v>Out of TAT</v>
      </c>
      <c r="AI22" s="69">
        <f t="shared" ca="1" si="10"/>
        <v>20497</v>
      </c>
      <c r="AJ22" s="69" t="str">
        <f ca="1">IF(AI22&lt;0,"0-12",IFERROR(VLOOKUP(AI22,Breakup[],2,FALSE),"&gt;24"))</f>
        <v>&gt;24</v>
      </c>
      <c r="AK22" s="69" t="str">
        <f>VLOOKUP(V22,Master!B:D,3,FALSE)</f>
        <v>East</v>
      </c>
      <c r="AL22" s="69" t="str">
        <f t="shared" si="11"/>
        <v>Mumbai</v>
      </c>
    </row>
    <row r="23" spans="1:38">
      <c r="A23" s="13" t="s">
        <v>274</v>
      </c>
      <c r="B23" s="54">
        <v>44701.6405022338</v>
      </c>
      <c r="C23" s="13" t="s">
        <v>255</v>
      </c>
      <c r="D23" s="13">
        <v>1266</v>
      </c>
      <c r="E23" s="13" t="s">
        <v>275</v>
      </c>
      <c r="F23" s="13" t="s">
        <v>33</v>
      </c>
      <c r="G23" s="14">
        <v>1653040545709</v>
      </c>
      <c r="H23" s="55">
        <v>6.6863425925925896E-2</v>
      </c>
      <c r="I23" s="33">
        <v>44891.066863425898</v>
      </c>
      <c r="J23" s="58">
        <v>44891</v>
      </c>
      <c r="K23" s="13" t="s">
        <v>257</v>
      </c>
      <c r="L23" s="13" t="s">
        <v>72</v>
      </c>
      <c r="M23" s="13" t="s">
        <v>255</v>
      </c>
      <c r="N23" s="13" t="s">
        <v>215</v>
      </c>
      <c r="O23" s="33">
        <v>44891.557835648098</v>
      </c>
      <c r="P23" s="58">
        <v>44891</v>
      </c>
      <c r="Q23" s="33" t="s">
        <v>237</v>
      </c>
      <c r="R23" s="14">
        <v>632</v>
      </c>
      <c r="S23" s="13" t="s">
        <v>216</v>
      </c>
      <c r="T23" s="13" t="s">
        <v>217</v>
      </c>
      <c r="U23" s="33">
        <f t="shared" ca="1" si="0"/>
        <v>45744.56914039352</v>
      </c>
      <c r="V23" s="13" t="str">
        <f t="shared" si="1"/>
        <v>Pune</v>
      </c>
      <c r="W23" s="13" t="str">
        <f t="shared" si="2"/>
        <v>RI</v>
      </c>
      <c r="X23" s="13">
        <f t="shared" si="3"/>
        <v>1</v>
      </c>
      <c r="Y23" s="13" t="str">
        <f>IFERROR(VLOOKUP(C23,ReceivingTeam[],2,FALSE),"HelpDesk")</f>
        <v>HelpDesk</v>
      </c>
      <c r="Z23" s="67">
        <f t="shared" si="4"/>
        <v>44893.520833333336</v>
      </c>
      <c r="AA23" s="68">
        <f t="shared" si="5"/>
        <v>44891</v>
      </c>
      <c r="AB23" s="69" t="b">
        <f t="shared" si="6"/>
        <v>1</v>
      </c>
      <c r="AC23" s="70">
        <f t="shared" si="7"/>
        <v>0.5</v>
      </c>
      <c r="AD23" s="67">
        <f t="shared" si="8"/>
        <v>44893.520833333336</v>
      </c>
      <c r="AE23" s="67">
        <f>VLOOKUP(V23,'Branch Wise Work Timelines'!C:G,3,FALSE)+AA23</f>
        <v>44891.395833333336</v>
      </c>
      <c r="AF23" s="67">
        <f>IF(V23="Bangalore",VLOOKUP(V23,'Branch Wise Work Timelines'!C:G,4,FALSE)+AA23+1,IF(V23="Mumbai",VLOOKUP(V23,'Branch Wise Work Timelines'!C:G,4,FALSE)+AA23+1,VLOOKUP(V23,'Branch Wise Work Timelines'!C:G,4,FALSE)+AA23))</f>
        <v>44891.770833333336</v>
      </c>
      <c r="AG23" s="67">
        <f>WORKDAY.INTL(AA23,1,11)+VLOOKUP(V23,'Branch Wise Work Timelines'!C:G,3,FALSE)</f>
        <v>44893.395833333336</v>
      </c>
      <c r="AH23" s="69" t="str">
        <f t="shared" si="9"/>
        <v>Met</v>
      </c>
      <c r="AI23" s="69">
        <f t="shared" ca="1" si="10"/>
        <v>20426</v>
      </c>
      <c r="AJ23" s="69" t="str">
        <f ca="1">IF(AI23&lt;0,"0-12",IFERROR(VLOOKUP(AI23,Breakup[],2,FALSE),"&gt;24"))</f>
        <v>&gt;24</v>
      </c>
      <c r="AK23" s="69" t="str">
        <f>VLOOKUP(V23,Master!B:D,3,FALSE)</f>
        <v>West</v>
      </c>
      <c r="AL23" s="69" t="str">
        <f t="shared" si="11"/>
        <v>Pune</v>
      </c>
    </row>
    <row r="24" spans="1:38">
      <c r="A24" s="13" t="s">
        <v>276</v>
      </c>
      <c r="B24" s="54">
        <v>44701.6728570255</v>
      </c>
      <c r="C24" s="13" t="s">
        <v>255</v>
      </c>
      <c r="D24" s="13">
        <v>1796</v>
      </c>
      <c r="E24" s="13" t="s">
        <v>277</v>
      </c>
      <c r="F24" s="13" t="s">
        <v>33</v>
      </c>
      <c r="G24" s="14">
        <v>1653044413419</v>
      </c>
      <c r="H24" s="55">
        <v>0.45282407407407399</v>
      </c>
      <c r="I24" s="33">
        <v>44889.452824074098</v>
      </c>
      <c r="J24" s="58">
        <v>44889</v>
      </c>
      <c r="K24" s="13" t="s">
        <v>257</v>
      </c>
      <c r="L24" s="13" t="s">
        <v>72</v>
      </c>
      <c r="M24" s="13" t="s">
        <v>255</v>
      </c>
      <c r="N24" s="13" t="s">
        <v>206</v>
      </c>
      <c r="O24" s="33" t="s">
        <v>38</v>
      </c>
      <c r="P24" s="58" t="s">
        <v>38</v>
      </c>
      <c r="Q24" s="33" t="s">
        <v>207</v>
      </c>
      <c r="R24" s="14" t="s">
        <v>38</v>
      </c>
      <c r="S24" s="13" t="s">
        <v>216</v>
      </c>
      <c r="T24" s="13" t="s">
        <v>278</v>
      </c>
      <c r="U24" s="33">
        <f t="shared" ca="1" si="0"/>
        <v>45744.56914039352</v>
      </c>
      <c r="V24" s="13" t="str">
        <f t="shared" si="1"/>
        <v>Pune</v>
      </c>
      <c r="W24" s="13" t="str">
        <f t="shared" si="2"/>
        <v>RI</v>
      </c>
      <c r="X24" s="13">
        <f t="shared" si="3"/>
        <v>10</v>
      </c>
      <c r="Y24" s="13" t="str">
        <f>IFERROR(VLOOKUP(C24,ReceivingTeam[],2,FALSE),"HelpDesk")</f>
        <v>HelpDesk</v>
      </c>
      <c r="Z24" s="67">
        <f t="shared" si="4"/>
        <v>44893.077824074098</v>
      </c>
      <c r="AA24" s="68">
        <f t="shared" si="5"/>
        <v>44889</v>
      </c>
      <c r="AB24" s="69" t="b">
        <f t="shared" si="6"/>
        <v>1</v>
      </c>
      <c r="AC24" s="70">
        <f t="shared" si="7"/>
        <v>3</v>
      </c>
      <c r="AD24" s="67">
        <f t="shared" si="8"/>
        <v>44893.077824074098</v>
      </c>
      <c r="AE24" s="67">
        <f>VLOOKUP(V24,'Branch Wise Work Timelines'!C:G,3,FALSE)+AA24</f>
        <v>44889.395833333336</v>
      </c>
      <c r="AF24" s="67">
        <f>IF(V24="Bangalore",VLOOKUP(V24,'Branch Wise Work Timelines'!C:G,4,FALSE)+AA24+1,IF(V24="Mumbai",VLOOKUP(V24,'Branch Wise Work Timelines'!C:G,4,FALSE)+AA24+1,VLOOKUP(V24,'Branch Wise Work Timelines'!C:G,4,FALSE)+AA24))</f>
        <v>44889.770833333336</v>
      </c>
      <c r="AG24" s="67">
        <f>WORKDAY.INTL(AA24,1,11)+VLOOKUP(V24,'Branch Wise Work Timelines'!C:G,3,FALSE)</f>
        <v>44890.395833333336</v>
      </c>
      <c r="AH24" s="69" t="str">
        <f t="shared" ca="1" si="9"/>
        <v>Out of TAT</v>
      </c>
      <c r="AI24" s="69">
        <f t="shared" ca="1" si="10"/>
        <v>20436</v>
      </c>
      <c r="AJ24" s="69" t="str">
        <f ca="1">IF(AI24&lt;0,"0-12",IFERROR(VLOOKUP(AI24,Breakup[],2,FALSE),"&gt;24"))</f>
        <v>&gt;24</v>
      </c>
      <c r="AK24" s="69" t="str">
        <f>VLOOKUP(V24,Master!B:D,3,FALSE)</f>
        <v>West</v>
      </c>
      <c r="AL24" s="69" t="str">
        <f t="shared" si="11"/>
        <v>Pune</v>
      </c>
    </row>
    <row r="25" spans="1:38">
      <c r="A25" s="13" t="s">
        <v>279</v>
      </c>
      <c r="B25" s="54">
        <v>44701.544089467599</v>
      </c>
      <c r="C25" s="13" t="s">
        <v>280</v>
      </c>
      <c r="D25" s="13">
        <v>1228</v>
      </c>
      <c r="E25" s="13" t="s">
        <v>281</v>
      </c>
      <c r="F25" s="13" t="s">
        <v>33</v>
      </c>
      <c r="G25" s="14">
        <v>1653032962527</v>
      </c>
      <c r="H25" s="55">
        <v>0.162465277777778</v>
      </c>
      <c r="I25" s="33">
        <v>44882.162465277797</v>
      </c>
      <c r="J25" s="58">
        <v>44882</v>
      </c>
      <c r="K25" s="13" t="s">
        <v>213</v>
      </c>
      <c r="L25" s="13" t="s">
        <v>30</v>
      </c>
      <c r="M25" s="13" t="s">
        <v>282</v>
      </c>
      <c r="N25" s="13" t="s">
        <v>206</v>
      </c>
      <c r="O25" s="33" t="s">
        <v>38</v>
      </c>
      <c r="P25" s="58" t="s">
        <v>38</v>
      </c>
      <c r="Q25" s="33" t="s">
        <v>207</v>
      </c>
      <c r="R25" s="14" t="s">
        <v>38</v>
      </c>
      <c r="S25" s="13" t="s">
        <v>216</v>
      </c>
      <c r="T25" s="13" t="s">
        <v>278</v>
      </c>
      <c r="U25" s="33">
        <f t="shared" ca="1" si="0"/>
        <v>45744.56914039352</v>
      </c>
      <c r="V25" s="13" t="str">
        <f t="shared" si="1"/>
        <v>Bangalore</v>
      </c>
      <c r="W25" s="13" t="str">
        <f t="shared" si="2"/>
        <v>RI</v>
      </c>
      <c r="X25" s="13">
        <f t="shared" si="3"/>
        <v>3</v>
      </c>
      <c r="Y25" s="13" t="str">
        <f>IFERROR(VLOOKUP(C25,ReceivingTeam[],2,FALSE),"HelpDesk")</f>
        <v>HelpDesk</v>
      </c>
      <c r="Z25" s="67">
        <f t="shared" si="4"/>
        <v>44885.729166666664</v>
      </c>
      <c r="AA25" s="68">
        <f t="shared" si="5"/>
        <v>44882</v>
      </c>
      <c r="AB25" s="69" t="b">
        <f t="shared" si="6"/>
        <v>1</v>
      </c>
      <c r="AC25" s="70">
        <f t="shared" si="7"/>
        <v>3</v>
      </c>
      <c r="AD25" s="67">
        <f t="shared" si="8"/>
        <v>44885.729166666664</v>
      </c>
      <c r="AE25" s="67">
        <f>VLOOKUP(V25,'Branch Wise Work Timelines'!C:G,3,FALSE)+AA25</f>
        <v>44882.416666666664</v>
      </c>
      <c r="AF25" s="67">
        <f>IF(V25="Bangalore",VLOOKUP(V25,'Branch Wise Work Timelines'!C:G,4,FALSE)+AA25+1,IF(V25="Mumbai",VLOOKUP(V25,'Branch Wise Work Timelines'!C:G,4,FALSE)+AA25+1,VLOOKUP(V25,'Branch Wise Work Timelines'!C:G,4,FALSE)+AA25))</f>
        <v>44883.104166666664</v>
      </c>
      <c r="AG25" s="67">
        <f>WORKDAY.INTL(AA25,1,11)+VLOOKUP(V25,'Branch Wise Work Timelines'!C:G,3,FALSE)</f>
        <v>44883.416666666664</v>
      </c>
      <c r="AH25" s="69" t="str">
        <f t="shared" ca="1" si="9"/>
        <v>Out of TAT</v>
      </c>
      <c r="AI25" s="69">
        <f t="shared" ca="1" si="10"/>
        <v>20613</v>
      </c>
      <c r="AJ25" s="69" t="str">
        <f ca="1">IF(AI25&lt;0,"0-12",IFERROR(VLOOKUP(AI25,Breakup[],2,FALSE),"&gt;24"))</f>
        <v>&gt;24</v>
      </c>
      <c r="AK25" s="69" t="str">
        <f>VLOOKUP(V25,Master!B:D,3,FALSE)</f>
        <v>South</v>
      </c>
      <c r="AL25" s="69" t="str">
        <f t="shared" si="11"/>
        <v>Bangalore</v>
      </c>
    </row>
    <row r="26" spans="1:38">
      <c r="A26" s="13" t="s">
        <v>283</v>
      </c>
      <c r="B26" s="54">
        <v>44701.632623113401</v>
      </c>
      <c r="C26" s="13" t="s">
        <v>255</v>
      </c>
      <c r="D26" s="13">
        <v>484</v>
      </c>
      <c r="E26" s="13" t="s">
        <v>284</v>
      </c>
      <c r="F26" s="13" t="s">
        <v>33</v>
      </c>
      <c r="G26" s="14">
        <v>1653040545709</v>
      </c>
      <c r="H26" s="55">
        <v>0.53454861111111096</v>
      </c>
      <c r="I26" s="33">
        <v>44883.534548611096</v>
      </c>
      <c r="J26" s="58">
        <v>44883</v>
      </c>
      <c r="K26" s="13" t="s">
        <v>257</v>
      </c>
      <c r="L26" s="13" t="s">
        <v>72</v>
      </c>
      <c r="M26" s="13" t="s">
        <v>255</v>
      </c>
      <c r="N26" s="13" t="s">
        <v>206</v>
      </c>
      <c r="O26" s="33" t="s">
        <v>38</v>
      </c>
      <c r="P26" s="58" t="s">
        <v>38</v>
      </c>
      <c r="Q26" s="33" t="s">
        <v>207</v>
      </c>
      <c r="R26" s="14" t="s">
        <v>38</v>
      </c>
      <c r="S26" s="13" t="s">
        <v>216</v>
      </c>
      <c r="T26" s="13" t="s">
        <v>217</v>
      </c>
      <c r="U26" s="33">
        <f t="shared" ca="1" si="0"/>
        <v>45744.56914039352</v>
      </c>
      <c r="V26" s="13" t="str">
        <f t="shared" si="1"/>
        <v>Pune</v>
      </c>
      <c r="W26" s="13" t="str">
        <f t="shared" si="2"/>
        <v>RI</v>
      </c>
      <c r="X26" s="13">
        <f t="shared" si="3"/>
        <v>12</v>
      </c>
      <c r="Y26" s="13" t="str">
        <f>IFERROR(VLOOKUP(C26,ReceivingTeam[],2,FALSE),"HelpDesk")</f>
        <v>HelpDesk</v>
      </c>
      <c r="Z26" s="67">
        <f t="shared" si="4"/>
        <v>44884.659548611096</v>
      </c>
      <c r="AA26" s="68">
        <f t="shared" si="5"/>
        <v>44883</v>
      </c>
      <c r="AB26" s="69" t="b">
        <f t="shared" si="6"/>
        <v>1</v>
      </c>
      <c r="AC26" s="70">
        <f t="shared" si="7"/>
        <v>0.5</v>
      </c>
      <c r="AD26" s="67">
        <f t="shared" si="8"/>
        <v>44884.659548611096</v>
      </c>
      <c r="AE26" s="67">
        <f>VLOOKUP(V26,'Branch Wise Work Timelines'!C:G,3,FALSE)+AA26</f>
        <v>44883.395833333336</v>
      </c>
      <c r="AF26" s="67">
        <f>IF(V26="Bangalore",VLOOKUP(V26,'Branch Wise Work Timelines'!C:G,4,FALSE)+AA26+1,IF(V26="Mumbai",VLOOKUP(V26,'Branch Wise Work Timelines'!C:G,4,FALSE)+AA26+1,VLOOKUP(V26,'Branch Wise Work Timelines'!C:G,4,FALSE)+AA26))</f>
        <v>44883.770833333336</v>
      </c>
      <c r="AG26" s="67">
        <f>WORKDAY.INTL(AA26,1,11)+VLOOKUP(V26,'Branch Wise Work Timelines'!C:G,3,FALSE)</f>
        <v>44884.395833333336</v>
      </c>
      <c r="AH26" s="69" t="str">
        <f t="shared" ca="1" si="9"/>
        <v>Out of TAT</v>
      </c>
      <c r="AI26" s="69">
        <f t="shared" ca="1" si="10"/>
        <v>20638</v>
      </c>
      <c r="AJ26" s="69" t="str">
        <f ca="1">IF(AI26&lt;0,"0-12",IFERROR(VLOOKUP(AI26,Breakup[],2,FALSE),"&gt;24"))</f>
        <v>&gt;24</v>
      </c>
      <c r="AK26" s="69" t="str">
        <f>VLOOKUP(V26,Master!B:D,3,FALSE)</f>
        <v>West</v>
      </c>
      <c r="AL26" s="69" t="str">
        <f t="shared" si="11"/>
        <v>Pune</v>
      </c>
    </row>
    <row r="27" spans="1:38">
      <c r="A27" s="13" t="s">
        <v>285</v>
      </c>
      <c r="B27" s="54">
        <v>44701.635806284699</v>
      </c>
      <c r="C27" s="13" t="s">
        <v>286</v>
      </c>
      <c r="D27" s="13">
        <v>1561</v>
      </c>
      <c r="E27" s="13" t="s">
        <v>287</v>
      </c>
      <c r="F27" s="13" t="s">
        <v>33</v>
      </c>
      <c r="G27" s="14">
        <v>1653041457618</v>
      </c>
      <c r="H27" s="55">
        <v>0.83089120370370395</v>
      </c>
      <c r="I27" s="33">
        <v>44883.830891203703</v>
      </c>
      <c r="J27" s="58">
        <v>44883</v>
      </c>
      <c r="K27" s="13" t="s">
        <v>257</v>
      </c>
      <c r="L27" s="13" t="s">
        <v>72</v>
      </c>
      <c r="M27" s="13" t="s">
        <v>286</v>
      </c>
      <c r="N27" s="13" t="s">
        <v>206</v>
      </c>
      <c r="O27" s="33" t="s">
        <v>38</v>
      </c>
      <c r="P27" s="58" t="s">
        <v>38</v>
      </c>
      <c r="Q27" s="33" t="s">
        <v>207</v>
      </c>
      <c r="R27" s="14" t="s">
        <v>38</v>
      </c>
      <c r="S27" s="13" t="s">
        <v>208</v>
      </c>
      <c r="T27" s="13" t="s">
        <v>209</v>
      </c>
      <c r="U27" s="33">
        <f t="shared" ca="1" si="0"/>
        <v>45744.56914039352</v>
      </c>
      <c r="V27" s="13" t="str">
        <f t="shared" si="1"/>
        <v>Pune</v>
      </c>
      <c r="W27" s="13" t="str">
        <f t="shared" si="2"/>
        <v>RI</v>
      </c>
      <c r="X27" s="13">
        <f t="shared" si="3"/>
        <v>19</v>
      </c>
      <c r="Y27" s="13" t="str">
        <f>IFERROR(VLOOKUP(C27,ReceivingTeam[],2,FALSE),"HelpDesk")</f>
        <v>HelpDesk</v>
      </c>
      <c r="Z27" s="67">
        <f t="shared" si="4"/>
        <v>44884.955891203703</v>
      </c>
      <c r="AA27" s="68">
        <f t="shared" si="5"/>
        <v>44883</v>
      </c>
      <c r="AB27" s="69" t="b">
        <f t="shared" si="6"/>
        <v>1</v>
      </c>
      <c r="AC27" s="70">
        <f t="shared" si="7"/>
        <v>0.5</v>
      </c>
      <c r="AD27" s="67">
        <f t="shared" si="8"/>
        <v>44884.955891203703</v>
      </c>
      <c r="AE27" s="67">
        <f>VLOOKUP(V27,'Branch Wise Work Timelines'!C:G,3,FALSE)+AA27</f>
        <v>44883.395833333336</v>
      </c>
      <c r="AF27" s="67">
        <f>IF(V27="Bangalore",VLOOKUP(V27,'Branch Wise Work Timelines'!C:G,4,FALSE)+AA27+1,IF(V27="Mumbai",VLOOKUP(V27,'Branch Wise Work Timelines'!C:G,4,FALSE)+AA27+1,VLOOKUP(V27,'Branch Wise Work Timelines'!C:G,4,FALSE)+AA27))</f>
        <v>44883.770833333336</v>
      </c>
      <c r="AG27" s="67">
        <f>WORKDAY.INTL(AA27,1,11)+VLOOKUP(V27,'Branch Wise Work Timelines'!C:G,3,FALSE)</f>
        <v>44884.395833333336</v>
      </c>
      <c r="AH27" s="69" t="str">
        <f t="shared" ca="1" si="9"/>
        <v>Out of TAT</v>
      </c>
      <c r="AI27" s="69">
        <f t="shared" ca="1" si="10"/>
        <v>20631</v>
      </c>
      <c r="AJ27" s="69" t="str">
        <f ca="1">IF(AI27&lt;0,"0-12",IFERROR(VLOOKUP(AI27,Breakup[],2,FALSE),"&gt;24"))</f>
        <v>&gt;24</v>
      </c>
      <c r="AK27" s="69" t="str">
        <f>VLOOKUP(V27,Master!B:D,3,FALSE)</f>
        <v>West</v>
      </c>
      <c r="AL27" s="69" t="str">
        <f t="shared" si="11"/>
        <v>Pune</v>
      </c>
    </row>
    <row r="28" spans="1:38">
      <c r="A28" s="13" t="s">
        <v>288</v>
      </c>
      <c r="B28" s="54">
        <v>44701.655340011603</v>
      </c>
      <c r="C28" s="13" t="s">
        <v>255</v>
      </c>
      <c r="D28" s="13">
        <v>875</v>
      </c>
      <c r="E28" s="13" t="s">
        <v>289</v>
      </c>
      <c r="F28" s="13" t="s">
        <v>33</v>
      </c>
      <c r="G28" s="14">
        <v>1653044413419</v>
      </c>
      <c r="H28" s="55">
        <v>0.67827546296296304</v>
      </c>
      <c r="I28" s="33">
        <v>44890.678275462997</v>
      </c>
      <c r="J28" s="58">
        <v>44890</v>
      </c>
      <c r="K28" s="13" t="s">
        <v>257</v>
      </c>
      <c r="L28" s="13" t="s">
        <v>72</v>
      </c>
      <c r="M28" s="13" t="s">
        <v>255</v>
      </c>
      <c r="N28" s="13" t="s">
        <v>206</v>
      </c>
      <c r="O28" s="33" t="s">
        <v>38</v>
      </c>
      <c r="P28" s="58" t="s">
        <v>38</v>
      </c>
      <c r="Q28" s="33" t="s">
        <v>207</v>
      </c>
      <c r="R28" s="14" t="s">
        <v>38</v>
      </c>
      <c r="S28" s="13" t="s">
        <v>216</v>
      </c>
      <c r="T28" s="13" t="s">
        <v>278</v>
      </c>
      <c r="U28" s="33">
        <f t="shared" ca="1" si="0"/>
        <v>45744.56914039352</v>
      </c>
      <c r="V28" s="13" t="str">
        <f t="shared" si="1"/>
        <v>Pune</v>
      </c>
      <c r="W28" s="13" t="str">
        <f t="shared" si="2"/>
        <v>RI</v>
      </c>
      <c r="X28" s="13">
        <f t="shared" si="3"/>
        <v>16</v>
      </c>
      <c r="Y28" s="13" t="str">
        <f>IFERROR(VLOOKUP(C28,ReceivingTeam[],2,FALSE),"HelpDesk")</f>
        <v>HelpDesk</v>
      </c>
      <c r="Z28" s="67">
        <f t="shared" si="4"/>
        <v>44894.303275462997</v>
      </c>
      <c r="AA28" s="68">
        <f t="shared" si="5"/>
        <v>44890</v>
      </c>
      <c r="AB28" s="69" t="b">
        <f t="shared" si="6"/>
        <v>1</v>
      </c>
      <c r="AC28" s="70">
        <f t="shared" si="7"/>
        <v>3</v>
      </c>
      <c r="AD28" s="67">
        <f t="shared" si="8"/>
        <v>44894.303275462997</v>
      </c>
      <c r="AE28" s="67">
        <f>VLOOKUP(V28,'Branch Wise Work Timelines'!C:G,3,FALSE)+AA28</f>
        <v>44890.395833333336</v>
      </c>
      <c r="AF28" s="67">
        <f>IF(V28="Bangalore",VLOOKUP(V28,'Branch Wise Work Timelines'!C:G,4,FALSE)+AA28+1,IF(V28="Mumbai",VLOOKUP(V28,'Branch Wise Work Timelines'!C:G,4,FALSE)+AA28+1,VLOOKUP(V28,'Branch Wise Work Timelines'!C:G,4,FALSE)+AA28))</f>
        <v>44890.770833333336</v>
      </c>
      <c r="AG28" s="67">
        <f>WORKDAY.INTL(AA28,1,11)+VLOOKUP(V28,'Branch Wise Work Timelines'!C:G,3,FALSE)</f>
        <v>44891.395833333336</v>
      </c>
      <c r="AH28" s="69" t="str">
        <f t="shared" ca="1" si="9"/>
        <v>Out of TAT</v>
      </c>
      <c r="AI28" s="69">
        <f t="shared" ca="1" si="10"/>
        <v>20407</v>
      </c>
      <c r="AJ28" s="69" t="str">
        <f ca="1">IF(AI28&lt;0,"0-12",IFERROR(VLOOKUP(AI28,Breakup[],2,FALSE),"&gt;24"))</f>
        <v>&gt;24</v>
      </c>
      <c r="AK28" s="69" t="str">
        <f>VLOOKUP(V28,Master!B:D,3,FALSE)</f>
        <v>West</v>
      </c>
      <c r="AL28" s="69" t="str">
        <f t="shared" si="11"/>
        <v>Pune</v>
      </c>
    </row>
    <row r="29" spans="1:38">
      <c r="A29" s="13" t="s">
        <v>290</v>
      </c>
      <c r="B29" s="54">
        <v>44701.637336805601</v>
      </c>
      <c r="C29" s="13" t="s">
        <v>286</v>
      </c>
      <c r="D29" s="13">
        <v>652</v>
      </c>
      <c r="E29" s="13" t="s">
        <v>291</v>
      </c>
      <c r="F29" s="13" t="s">
        <v>33</v>
      </c>
      <c r="G29" s="14">
        <v>1653041457618</v>
      </c>
      <c r="H29" s="55">
        <v>0.32738425925925901</v>
      </c>
      <c r="I29" s="33">
        <v>44890.327384259297</v>
      </c>
      <c r="J29" s="58">
        <v>44890</v>
      </c>
      <c r="K29" s="13" t="s">
        <v>257</v>
      </c>
      <c r="L29" s="13" t="s">
        <v>72</v>
      </c>
      <c r="M29" s="13" t="s">
        <v>286</v>
      </c>
      <c r="N29" s="13" t="s">
        <v>206</v>
      </c>
      <c r="O29" s="33" t="s">
        <v>38</v>
      </c>
      <c r="P29" s="58" t="s">
        <v>38</v>
      </c>
      <c r="Q29" s="33" t="s">
        <v>207</v>
      </c>
      <c r="R29" s="14" t="s">
        <v>38</v>
      </c>
      <c r="S29" s="13" t="s">
        <v>208</v>
      </c>
      <c r="T29" s="13" t="s">
        <v>209</v>
      </c>
      <c r="U29" s="33">
        <f t="shared" ca="1" si="0"/>
        <v>45744.56914039352</v>
      </c>
      <c r="V29" s="13" t="str">
        <f t="shared" si="1"/>
        <v>Pune</v>
      </c>
      <c r="W29" s="13" t="str">
        <f t="shared" si="2"/>
        <v>RI</v>
      </c>
      <c r="X29" s="13">
        <f t="shared" si="3"/>
        <v>7</v>
      </c>
      <c r="Y29" s="13" t="str">
        <f>IFERROR(VLOOKUP(C29,ReceivingTeam[],2,FALSE),"HelpDesk")</f>
        <v>HelpDesk</v>
      </c>
      <c r="Z29" s="67">
        <f t="shared" si="4"/>
        <v>44891.520833333336</v>
      </c>
      <c r="AA29" s="68">
        <f t="shared" si="5"/>
        <v>44890</v>
      </c>
      <c r="AB29" s="69" t="b">
        <f t="shared" si="6"/>
        <v>1</v>
      </c>
      <c r="AC29" s="70">
        <f t="shared" si="7"/>
        <v>0.5</v>
      </c>
      <c r="AD29" s="67">
        <f t="shared" si="8"/>
        <v>44891.520833333336</v>
      </c>
      <c r="AE29" s="67">
        <f>VLOOKUP(V29,'Branch Wise Work Timelines'!C:G,3,FALSE)+AA29</f>
        <v>44890.395833333336</v>
      </c>
      <c r="AF29" s="67">
        <f>IF(V29="Bangalore",VLOOKUP(V29,'Branch Wise Work Timelines'!C:G,4,FALSE)+AA29+1,IF(V29="Mumbai",VLOOKUP(V29,'Branch Wise Work Timelines'!C:G,4,FALSE)+AA29+1,VLOOKUP(V29,'Branch Wise Work Timelines'!C:G,4,FALSE)+AA29))</f>
        <v>44890.770833333336</v>
      </c>
      <c r="AG29" s="67">
        <f>WORKDAY.INTL(AA29,1,11)+VLOOKUP(V29,'Branch Wise Work Timelines'!C:G,3,FALSE)</f>
        <v>44891.395833333336</v>
      </c>
      <c r="AH29" s="69" t="str">
        <f t="shared" ca="1" si="9"/>
        <v>Out of TAT</v>
      </c>
      <c r="AI29" s="69">
        <f t="shared" ca="1" si="10"/>
        <v>20474</v>
      </c>
      <c r="AJ29" s="69" t="str">
        <f ca="1">IF(AI29&lt;0,"0-12",IFERROR(VLOOKUP(AI29,Breakup[],2,FALSE),"&gt;24"))</f>
        <v>&gt;24</v>
      </c>
      <c r="AK29" s="69" t="str">
        <f>VLOOKUP(V29,Master!B:D,3,FALSE)</f>
        <v>West</v>
      </c>
      <c r="AL29" s="69" t="str">
        <f t="shared" si="11"/>
        <v>Pune</v>
      </c>
    </row>
    <row r="30" spans="1:38">
      <c r="A30" s="13" t="s">
        <v>292</v>
      </c>
      <c r="B30" s="54">
        <v>44701.639260381897</v>
      </c>
      <c r="C30" s="13" t="s">
        <v>255</v>
      </c>
      <c r="D30" s="13">
        <v>185</v>
      </c>
      <c r="E30" s="13" t="s">
        <v>293</v>
      </c>
      <c r="F30" s="13" t="s">
        <v>33</v>
      </c>
      <c r="G30" s="14">
        <v>1653040545709</v>
      </c>
      <c r="H30" s="55">
        <v>0.34998842592592599</v>
      </c>
      <c r="I30" s="33">
        <v>44881.3499884259</v>
      </c>
      <c r="J30" s="58">
        <v>44881</v>
      </c>
      <c r="K30" s="13" t="s">
        <v>257</v>
      </c>
      <c r="L30" s="13" t="s">
        <v>72</v>
      </c>
      <c r="M30" s="13" t="s">
        <v>255</v>
      </c>
      <c r="N30" s="13" t="s">
        <v>206</v>
      </c>
      <c r="O30" s="33" t="s">
        <v>38</v>
      </c>
      <c r="P30" s="58" t="s">
        <v>38</v>
      </c>
      <c r="Q30" s="33" t="s">
        <v>207</v>
      </c>
      <c r="R30" s="14" t="s">
        <v>38</v>
      </c>
      <c r="S30" s="13" t="s">
        <v>216</v>
      </c>
      <c r="T30" s="13" t="s">
        <v>217</v>
      </c>
      <c r="U30" s="33">
        <f t="shared" ca="1" si="0"/>
        <v>45744.56914039352</v>
      </c>
      <c r="V30" s="13" t="str">
        <f t="shared" si="1"/>
        <v>Pune</v>
      </c>
      <c r="W30" s="13" t="str">
        <f t="shared" si="2"/>
        <v>RI</v>
      </c>
      <c r="X30" s="13">
        <f t="shared" si="3"/>
        <v>8</v>
      </c>
      <c r="Y30" s="13" t="str">
        <f>IFERROR(VLOOKUP(C30,ReceivingTeam[],2,FALSE),"HelpDesk")</f>
        <v>HelpDesk</v>
      </c>
      <c r="Z30" s="67">
        <f t="shared" si="4"/>
        <v>44882.520833333336</v>
      </c>
      <c r="AA30" s="68">
        <f t="shared" si="5"/>
        <v>44881</v>
      </c>
      <c r="AB30" s="69" t="b">
        <f t="shared" si="6"/>
        <v>1</v>
      </c>
      <c r="AC30" s="70">
        <f t="shared" si="7"/>
        <v>0.5</v>
      </c>
      <c r="AD30" s="67">
        <f t="shared" si="8"/>
        <v>44882.520833333336</v>
      </c>
      <c r="AE30" s="67">
        <f>VLOOKUP(V30,'Branch Wise Work Timelines'!C:G,3,FALSE)+AA30</f>
        <v>44881.395833333336</v>
      </c>
      <c r="AF30" s="67">
        <f>IF(V30="Bangalore",VLOOKUP(V30,'Branch Wise Work Timelines'!C:G,4,FALSE)+AA30+1,IF(V30="Mumbai",VLOOKUP(V30,'Branch Wise Work Timelines'!C:G,4,FALSE)+AA30+1,VLOOKUP(V30,'Branch Wise Work Timelines'!C:G,4,FALSE)+AA30))</f>
        <v>44881.770833333336</v>
      </c>
      <c r="AG30" s="67">
        <f>WORKDAY.INTL(AA30,1,11)+VLOOKUP(V30,'Branch Wise Work Timelines'!C:G,3,FALSE)</f>
        <v>44882.395833333336</v>
      </c>
      <c r="AH30" s="69" t="str">
        <f t="shared" ca="1" si="9"/>
        <v>Out of TAT</v>
      </c>
      <c r="AI30" s="69">
        <f t="shared" ca="1" si="10"/>
        <v>20690</v>
      </c>
      <c r="AJ30" s="69" t="str">
        <f ca="1">IF(AI30&lt;0,"0-12",IFERROR(VLOOKUP(AI30,Breakup[],2,FALSE),"&gt;24"))</f>
        <v>&gt;24</v>
      </c>
      <c r="AK30" s="69" t="str">
        <f>VLOOKUP(V30,Master!B:D,3,FALSE)</f>
        <v>West</v>
      </c>
      <c r="AL30" s="69" t="str">
        <f t="shared" si="11"/>
        <v>Pune</v>
      </c>
    </row>
    <row r="31" spans="1:38">
      <c r="A31" s="13" t="s">
        <v>294</v>
      </c>
      <c r="B31" s="54">
        <v>44701.673734108801</v>
      </c>
      <c r="C31" s="13" t="s">
        <v>255</v>
      </c>
      <c r="D31" s="13">
        <v>1183</v>
      </c>
      <c r="E31" s="13" t="s">
        <v>295</v>
      </c>
      <c r="F31" s="13" t="s">
        <v>33</v>
      </c>
      <c r="G31" s="14">
        <v>1653044413419</v>
      </c>
      <c r="H31" s="55">
        <v>0.58386574074074105</v>
      </c>
      <c r="I31" s="33">
        <v>44886.5838657407</v>
      </c>
      <c r="J31" s="58">
        <v>44886</v>
      </c>
      <c r="K31" s="13" t="s">
        <v>257</v>
      </c>
      <c r="L31" s="13" t="s">
        <v>72</v>
      </c>
      <c r="M31" s="13" t="s">
        <v>255</v>
      </c>
      <c r="N31" s="13" t="s">
        <v>206</v>
      </c>
      <c r="O31" s="33" t="s">
        <v>38</v>
      </c>
      <c r="P31" s="58" t="s">
        <v>38</v>
      </c>
      <c r="Q31" s="33" t="s">
        <v>207</v>
      </c>
      <c r="R31" s="14" t="s">
        <v>38</v>
      </c>
      <c r="S31" s="13" t="s">
        <v>216</v>
      </c>
      <c r="T31" s="13" t="s">
        <v>278</v>
      </c>
      <c r="U31" s="33">
        <f t="shared" ca="1" si="0"/>
        <v>45744.56914039352</v>
      </c>
      <c r="V31" s="13" t="str">
        <f t="shared" si="1"/>
        <v>Pune</v>
      </c>
      <c r="W31" s="13" t="str">
        <f t="shared" si="2"/>
        <v>RI</v>
      </c>
      <c r="X31" s="13">
        <f t="shared" si="3"/>
        <v>14</v>
      </c>
      <c r="Y31" s="13" t="str">
        <f>IFERROR(VLOOKUP(C31,ReceivingTeam[],2,FALSE),"HelpDesk")</f>
        <v>HelpDesk</v>
      </c>
      <c r="Z31" s="67">
        <f t="shared" si="4"/>
        <v>44890.2088657407</v>
      </c>
      <c r="AA31" s="68">
        <f t="shared" si="5"/>
        <v>44886</v>
      </c>
      <c r="AB31" s="69" t="b">
        <f t="shared" si="6"/>
        <v>1</v>
      </c>
      <c r="AC31" s="70">
        <f t="shared" si="7"/>
        <v>3</v>
      </c>
      <c r="AD31" s="67">
        <f t="shared" si="8"/>
        <v>44890.2088657407</v>
      </c>
      <c r="AE31" s="67">
        <f>VLOOKUP(V31,'Branch Wise Work Timelines'!C:G,3,FALSE)+AA31</f>
        <v>44886.395833333336</v>
      </c>
      <c r="AF31" s="67">
        <f>IF(V31="Bangalore",VLOOKUP(V31,'Branch Wise Work Timelines'!C:G,4,FALSE)+AA31+1,IF(V31="Mumbai",VLOOKUP(V31,'Branch Wise Work Timelines'!C:G,4,FALSE)+AA31+1,VLOOKUP(V31,'Branch Wise Work Timelines'!C:G,4,FALSE)+AA31))</f>
        <v>44886.770833333336</v>
      </c>
      <c r="AG31" s="67">
        <f>WORKDAY.INTL(AA31,1,11)+VLOOKUP(V31,'Branch Wise Work Timelines'!C:G,3,FALSE)</f>
        <v>44887.395833333336</v>
      </c>
      <c r="AH31" s="69" t="str">
        <f t="shared" ca="1" si="9"/>
        <v>Out of TAT</v>
      </c>
      <c r="AI31" s="69">
        <f t="shared" ca="1" si="10"/>
        <v>20505</v>
      </c>
      <c r="AJ31" s="69" t="str">
        <f ca="1">IF(AI31&lt;0,"0-12",IFERROR(VLOOKUP(AI31,Breakup[],2,FALSE),"&gt;24"))</f>
        <v>&gt;24</v>
      </c>
      <c r="AK31" s="69" t="str">
        <f>VLOOKUP(V31,Master!B:D,3,FALSE)</f>
        <v>West</v>
      </c>
      <c r="AL31" s="69" t="str">
        <f t="shared" si="11"/>
        <v>Pune</v>
      </c>
    </row>
    <row r="32" spans="1:38">
      <c r="A32" s="13" t="s">
        <v>296</v>
      </c>
      <c r="B32" s="54">
        <v>44701.629517905101</v>
      </c>
      <c r="C32" s="13" t="s">
        <v>265</v>
      </c>
      <c r="D32" s="13">
        <v>741</v>
      </c>
      <c r="E32" s="13" t="s">
        <v>297</v>
      </c>
      <c r="F32" s="13" t="s">
        <v>15</v>
      </c>
      <c r="G32" s="14">
        <v>1653043874636</v>
      </c>
      <c r="H32" s="55">
        <v>0.67695601851851805</v>
      </c>
      <c r="I32" s="33">
        <v>44882.676956018498</v>
      </c>
      <c r="J32" s="58">
        <v>44882</v>
      </c>
      <c r="K32" s="13" t="s">
        <v>213</v>
      </c>
      <c r="L32" s="13" t="s">
        <v>30</v>
      </c>
      <c r="M32" s="13" t="s">
        <v>75</v>
      </c>
      <c r="N32" s="13" t="s">
        <v>206</v>
      </c>
      <c r="O32" s="33" t="s">
        <v>38</v>
      </c>
      <c r="P32" s="58" t="s">
        <v>38</v>
      </c>
      <c r="Q32" s="33" t="s">
        <v>207</v>
      </c>
      <c r="R32" s="14" t="s">
        <v>38</v>
      </c>
      <c r="S32" s="13" t="s">
        <v>208</v>
      </c>
      <c r="T32" s="13" t="s">
        <v>209</v>
      </c>
      <c r="U32" s="33">
        <f t="shared" ca="1" si="0"/>
        <v>45744.56914039352</v>
      </c>
      <c r="V32" s="13" t="str">
        <f t="shared" si="1"/>
        <v>Bangalore</v>
      </c>
      <c r="W32" s="13" t="str">
        <f t="shared" si="2"/>
        <v>CLS</v>
      </c>
      <c r="X32" s="13">
        <f t="shared" si="3"/>
        <v>16</v>
      </c>
      <c r="Y32" s="13" t="str">
        <f>IFERROR(VLOOKUP(C32,ReceivingTeam[],2,FALSE),"HelpDesk")</f>
        <v>HelpDesk</v>
      </c>
      <c r="Z32" s="67">
        <f t="shared" si="4"/>
        <v>44883.489456018498</v>
      </c>
      <c r="AA32" s="68">
        <f t="shared" si="5"/>
        <v>44882</v>
      </c>
      <c r="AB32" s="69" t="b">
        <f t="shared" si="6"/>
        <v>1</v>
      </c>
      <c r="AC32" s="70">
        <f t="shared" si="7"/>
        <v>0.5</v>
      </c>
      <c r="AD32" s="67">
        <f t="shared" si="8"/>
        <v>44883.489456018498</v>
      </c>
      <c r="AE32" s="67">
        <f>VLOOKUP(V32,'Branch Wise Work Timelines'!C:G,3,FALSE)+AA32</f>
        <v>44882.416666666664</v>
      </c>
      <c r="AF32" s="67">
        <f>IF(V32="Bangalore",VLOOKUP(V32,'Branch Wise Work Timelines'!C:G,4,FALSE)+AA32+1,IF(V32="Mumbai",VLOOKUP(V32,'Branch Wise Work Timelines'!C:G,4,FALSE)+AA32+1,VLOOKUP(V32,'Branch Wise Work Timelines'!C:G,4,FALSE)+AA32))</f>
        <v>44883.104166666664</v>
      </c>
      <c r="AG32" s="67">
        <f>WORKDAY.INTL(AA32,1,11)+VLOOKUP(V32,'Branch Wise Work Timelines'!C:G,3,FALSE)</f>
        <v>44883.416666666664</v>
      </c>
      <c r="AH32" s="69" t="str">
        <f t="shared" ca="1" si="9"/>
        <v>Out of TAT</v>
      </c>
      <c r="AI32" s="69">
        <f t="shared" ca="1" si="10"/>
        <v>20666</v>
      </c>
      <c r="AJ32" s="69" t="str">
        <f ca="1">IF(AI32&lt;0,"0-12",IFERROR(VLOOKUP(AI32,Breakup[],2,FALSE),"&gt;24"))</f>
        <v>&gt;24</v>
      </c>
      <c r="AK32" s="69" t="str">
        <f>VLOOKUP(V32,Master!B:D,3,FALSE)</f>
        <v>South</v>
      </c>
      <c r="AL32" s="69" t="str">
        <f t="shared" si="11"/>
        <v>Bangalore-CLS</v>
      </c>
    </row>
    <row r="33" spans="1:38">
      <c r="A33" s="13" t="s">
        <v>298</v>
      </c>
      <c r="B33" s="54">
        <v>44701.631239849499</v>
      </c>
      <c r="C33" s="13" t="s">
        <v>299</v>
      </c>
      <c r="D33" s="13">
        <v>824</v>
      </c>
      <c r="E33" s="13" t="s">
        <v>300</v>
      </c>
      <c r="F33" s="13" t="s">
        <v>15</v>
      </c>
      <c r="G33" s="14">
        <v>1653042448483</v>
      </c>
      <c r="H33" s="55">
        <v>0.94134259259259301</v>
      </c>
      <c r="I33" s="33">
        <v>44890.941342592603</v>
      </c>
      <c r="J33" s="58">
        <v>44890</v>
      </c>
      <c r="K33" s="13" t="s">
        <v>213</v>
      </c>
      <c r="L33" s="13" t="s">
        <v>30</v>
      </c>
      <c r="M33" s="13" t="s">
        <v>75</v>
      </c>
      <c r="N33" s="13" t="s">
        <v>215</v>
      </c>
      <c r="O33" s="33" t="s">
        <v>38</v>
      </c>
      <c r="P33" s="58" t="s">
        <v>38</v>
      </c>
      <c r="Q33" s="33" t="s">
        <v>207</v>
      </c>
      <c r="R33" s="14" t="s">
        <v>38</v>
      </c>
      <c r="S33" s="13" t="s">
        <v>208</v>
      </c>
      <c r="T33" s="13" t="s">
        <v>209</v>
      </c>
      <c r="U33" s="33">
        <f t="shared" ca="1" si="0"/>
        <v>45744.56914039352</v>
      </c>
      <c r="V33" s="13" t="str">
        <f t="shared" si="1"/>
        <v>Bangalore</v>
      </c>
      <c r="W33" s="13" t="str">
        <f t="shared" si="2"/>
        <v>CLS</v>
      </c>
      <c r="X33" s="13">
        <f t="shared" si="3"/>
        <v>22</v>
      </c>
      <c r="Y33" s="13" t="str">
        <f>IFERROR(VLOOKUP(C33,ReceivingTeam[],2,FALSE),"HelpDesk")</f>
        <v>HelpDesk</v>
      </c>
      <c r="Z33" s="67">
        <f t="shared" si="4"/>
        <v>44891.753842592603</v>
      </c>
      <c r="AA33" s="68">
        <f t="shared" si="5"/>
        <v>44890</v>
      </c>
      <c r="AB33" s="69" t="b">
        <f t="shared" si="6"/>
        <v>1</v>
      </c>
      <c r="AC33" s="70">
        <f t="shared" si="7"/>
        <v>0.5</v>
      </c>
      <c r="AD33" s="67">
        <f t="shared" si="8"/>
        <v>44891.753842592603</v>
      </c>
      <c r="AE33" s="67">
        <f>VLOOKUP(V33,'Branch Wise Work Timelines'!C:G,3,FALSE)+AA33</f>
        <v>44890.416666666664</v>
      </c>
      <c r="AF33" s="67">
        <f>IF(V33="Bangalore",VLOOKUP(V33,'Branch Wise Work Timelines'!C:G,4,FALSE)+AA33+1,IF(V33="Mumbai",VLOOKUP(V33,'Branch Wise Work Timelines'!C:G,4,FALSE)+AA33+1,VLOOKUP(V33,'Branch Wise Work Timelines'!C:G,4,FALSE)+AA33))</f>
        <v>44891.104166666664</v>
      </c>
      <c r="AG33" s="67">
        <f>WORKDAY.INTL(AA33,1,11)+VLOOKUP(V33,'Branch Wise Work Timelines'!C:G,3,FALSE)</f>
        <v>44891.416666666664</v>
      </c>
      <c r="AH33" s="69" t="str">
        <f t="shared" ca="1" si="9"/>
        <v>Out of TAT</v>
      </c>
      <c r="AI33" s="69">
        <f t="shared" ca="1" si="10"/>
        <v>20468</v>
      </c>
      <c r="AJ33" s="69" t="str">
        <f ca="1">IF(AI33&lt;0,"0-12",IFERROR(VLOOKUP(AI33,Breakup[],2,FALSE),"&gt;24"))</f>
        <v>&gt;24</v>
      </c>
      <c r="AK33" s="69" t="str">
        <f>VLOOKUP(V33,Master!B:D,3,FALSE)</f>
        <v>South</v>
      </c>
      <c r="AL33" s="69" t="str">
        <f t="shared" si="11"/>
        <v>Bangalore-CLS</v>
      </c>
    </row>
    <row r="34" spans="1:38">
      <c r="A34" s="13" t="s">
        <v>301</v>
      </c>
      <c r="B34" s="54">
        <v>44700.439292476898</v>
      </c>
      <c r="C34" s="13" t="s">
        <v>302</v>
      </c>
      <c r="D34" s="13">
        <v>1283</v>
      </c>
      <c r="E34" s="13" t="s">
        <v>303</v>
      </c>
      <c r="F34" s="13" t="s">
        <v>24</v>
      </c>
      <c r="G34" s="14">
        <v>1653039469972</v>
      </c>
      <c r="H34" s="55">
        <v>0.173472222222222</v>
      </c>
      <c r="I34" s="33">
        <v>44886.173472222203</v>
      </c>
      <c r="J34" s="58">
        <v>44886</v>
      </c>
      <c r="K34" s="13" t="s">
        <v>257</v>
      </c>
      <c r="L34" s="13" t="s">
        <v>72</v>
      </c>
      <c r="M34" s="13" t="s">
        <v>286</v>
      </c>
      <c r="N34" s="13" t="s">
        <v>206</v>
      </c>
      <c r="O34" s="33" t="s">
        <v>38</v>
      </c>
      <c r="P34" s="58" t="s">
        <v>38</v>
      </c>
      <c r="Q34" s="33" t="s">
        <v>207</v>
      </c>
      <c r="R34" s="14" t="s">
        <v>38</v>
      </c>
      <c r="S34" s="13" t="s">
        <v>216</v>
      </c>
      <c r="T34" s="13" t="s">
        <v>217</v>
      </c>
      <c r="U34" s="33">
        <f t="shared" ca="1" si="0"/>
        <v>45744.56914039352</v>
      </c>
      <c r="V34" s="13" t="str">
        <f t="shared" si="1"/>
        <v>Pune</v>
      </c>
      <c r="W34" s="13" t="str">
        <f t="shared" si="2"/>
        <v>DOMI</v>
      </c>
      <c r="X34" s="13">
        <f t="shared" si="3"/>
        <v>4</v>
      </c>
      <c r="Y34" s="13" t="str">
        <f>IFERROR(VLOOKUP(C34,ReceivingTeam[],2,FALSE),"HelpDesk")</f>
        <v>HelpDesk</v>
      </c>
      <c r="Z34" s="67">
        <f t="shared" si="4"/>
        <v>44887.520833333336</v>
      </c>
      <c r="AA34" s="68">
        <f t="shared" si="5"/>
        <v>44886</v>
      </c>
      <c r="AB34" s="69" t="b">
        <f t="shared" si="6"/>
        <v>1</v>
      </c>
      <c r="AC34" s="70">
        <f t="shared" si="7"/>
        <v>0.5</v>
      </c>
      <c r="AD34" s="67">
        <f t="shared" si="8"/>
        <v>44887.520833333336</v>
      </c>
      <c r="AE34" s="67">
        <f>VLOOKUP(V34,'Branch Wise Work Timelines'!C:G,3,FALSE)+AA34</f>
        <v>44886.395833333336</v>
      </c>
      <c r="AF34" s="67">
        <f>IF(V34="Bangalore",VLOOKUP(V34,'Branch Wise Work Timelines'!C:G,4,FALSE)+AA34+1,IF(V34="Mumbai",VLOOKUP(V34,'Branch Wise Work Timelines'!C:G,4,FALSE)+AA34+1,VLOOKUP(V34,'Branch Wise Work Timelines'!C:G,4,FALSE)+AA34))</f>
        <v>44886.770833333336</v>
      </c>
      <c r="AG34" s="67">
        <f>WORKDAY.INTL(AA34,1,11)+VLOOKUP(V34,'Branch Wise Work Timelines'!C:G,3,FALSE)</f>
        <v>44887.395833333336</v>
      </c>
      <c r="AH34" s="69" t="str">
        <f t="shared" ca="1" si="9"/>
        <v>Out of TAT</v>
      </c>
      <c r="AI34" s="69">
        <f t="shared" ca="1" si="10"/>
        <v>20570</v>
      </c>
      <c r="AJ34" s="69" t="str">
        <f ca="1">IF(AI34&lt;0,"0-12",IFERROR(VLOOKUP(AI34,Breakup[],2,FALSE),"&gt;24"))</f>
        <v>&gt;24</v>
      </c>
      <c r="AK34" s="69" t="str">
        <f>VLOOKUP(V34,Master!B:D,3,FALSE)</f>
        <v>West</v>
      </c>
      <c r="AL34" s="69" t="str">
        <f t="shared" si="11"/>
        <v>Pune</v>
      </c>
    </row>
    <row r="35" spans="1:38">
      <c r="A35" s="13" t="s">
        <v>304</v>
      </c>
      <c r="B35" s="54">
        <v>44700.440564814802</v>
      </c>
      <c r="C35" s="13" t="s">
        <v>302</v>
      </c>
      <c r="D35" s="13">
        <v>401</v>
      </c>
      <c r="E35" s="13" t="s">
        <v>305</v>
      </c>
      <c r="F35" s="13" t="s">
        <v>24</v>
      </c>
      <c r="G35" s="14">
        <v>1653039469972</v>
      </c>
      <c r="H35" s="55">
        <v>0.82714120370370403</v>
      </c>
      <c r="I35" s="33">
        <v>44888.827141203699</v>
      </c>
      <c r="J35" s="58">
        <v>44888</v>
      </c>
      <c r="K35" s="13" t="s">
        <v>257</v>
      </c>
      <c r="L35" s="13" t="s">
        <v>72</v>
      </c>
      <c r="M35" s="13" t="s">
        <v>286</v>
      </c>
      <c r="N35" s="13" t="s">
        <v>206</v>
      </c>
      <c r="O35" s="33" t="s">
        <v>38</v>
      </c>
      <c r="P35" s="58" t="s">
        <v>38</v>
      </c>
      <c r="Q35" s="33" t="s">
        <v>207</v>
      </c>
      <c r="R35" s="14" t="s">
        <v>38</v>
      </c>
      <c r="S35" s="13" t="s">
        <v>216</v>
      </c>
      <c r="T35" s="13" t="s">
        <v>217</v>
      </c>
      <c r="U35" s="33">
        <f t="shared" ca="1" si="0"/>
        <v>45744.56914039352</v>
      </c>
      <c r="V35" s="13" t="str">
        <f t="shared" si="1"/>
        <v>Pune</v>
      </c>
      <c r="W35" s="13" t="str">
        <f t="shared" si="2"/>
        <v>DOMI</v>
      </c>
      <c r="X35" s="13">
        <f t="shared" si="3"/>
        <v>19</v>
      </c>
      <c r="Y35" s="13" t="str">
        <f>IFERROR(VLOOKUP(C35,ReceivingTeam[],2,FALSE),"HelpDesk")</f>
        <v>HelpDesk</v>
      </c>
      <c r="Z35" s="67">
        <f t="shared" si="4"/>
        <v>44889.952141203699</v>
      </c>
      <c r="AA35" s="68">
        <f t="shared" si="5"/>
        <v>44888</v>
      </c>
      <c r="AB35" s="69" t="b">
        <f t="shared" si="6"/>
        <v>1</v>
      </c>
      <c r="AC35" s="70">
        <f t="shared" si="7"/>
        <v>0.5</v>
      </c>
      <c r="AD35" s="67">
        <f t="shared" si="8"/>
        <v>44889.952141203699</v>
      </c>
      <c r="AE35" s="67">
        <f>VLOOKUP(V35,'Branch Wise Work Timelines'!C:G,3,FALSE)+AA35</f>
        <v>44888.395833333336</v>
      </c>
      <c r="AF35" s="67">
        <f>IF(V35="Bangalore",VLOOKUP(V35,'Branch Wise Work Timelines'!C:G,4,FALSE)+AA35+1,IF(V35="Mumbai",VLOOKUP(V35,'Branch Wise Work Timelines'!C:G,4,FALSE)+AA35+1,VLOOKUP(V35,'Branch Wise Work Timelines'!C:G,4,FALSE)+AA35))</f>
        <v>44888.770833333336</v>
      </c>
      <c r="AG35" s="67">
        <f>WORKDAY.INTL(AA35,1,11)+VLOOKUP(V35,'Branch Wise Work Timelines'!C:G,3,FALSE)</f>
        <v>44889.395833333336</v>
      </c>
      <c r="AH35" s="69" t="str">
        <f t="shared" ca="1" si="9"/>
        <v>Out of TAT</v>
      </c>
      <c r="AI35" s="69">
        <f t="shared" ca="1" si="10"/>
        <v>20511</v>
      </c>
      <c r="AJ35" s="69" t="str">
        <f ca="1">IF(AI35&lt;0,"0-12",IFERROR(VLOOKUP(AI35,Breakup[],2,FALSE),"&gt;24"))</f>
        <v>&gt;24</v>
      </c>
      <c r="AK35" s="69" t="str">
        <f>VLOOKUP(V35,Master!B:D,3,FALSE)</f>
        <v>West</v>
      </c>
      <c r="AL35" s="69" t="str">
        <f t="shared" si="11"/>
        <v>Pune</v>
      </c>
    </row>
    <row r="36" spans="1:38">
      <c r="A36" s="13" t="s">
        <v>306</v>
      </c>
      <c r="B36" s="54">
        <v>44701.618487615699</v>
      </c>
      <c r="C36" s="13" t="s">
        <v>162</v>
      </c>
      <c r="D36" s="13">
        <v>1506</v>
      </c>
      <c r="E36" s="13" t="s">
        <v>307</v>
      </c>
      <c r="F36" s="13" t="s">
        <v>33</v>
      </c>
      <c r="G36" s="14">
        <v>1653043873349</v>
      </c>
      <c r="H36" s="55">
        <v>0.80136574074074096</v>
      </c>
      <c r="I36" s="33">
        <v>44881.801365740699</v>
      </c>
      <c r="J36" s="58">
        <v>44881</v>
      </c>
      <c r="K36" s="13" t="s">
        <v>249</v>
      </c>
      <c r="L36" s="13" t="s">
        <v>44</v>
      </c>
      <c r="M36" s="13" t="s">
        <v>250</v>
      </c>
      <c r="N36" s="13" t="s">
        <v>206</v>
      </c>
      <c r="O36" s="33" t="s">
        <v>38</v>
      </c>
      <c r="P36" s="58" t="s">
        <v>38</v>
      </c>
      <c r="Q36" s="33" t="s">
        <v>207</v>
      </c>
      <c r="R36" s="14" t="s">
        <v>38</v>
      </c>
      <c r="S36" s="13" t="s">
        <v>216</v>
      </c>
      <c r="T36" s="13" t="s">
        <v>217</v>
      </c>
      <c r="U36" s="33">
        <f t="shared" ca="1" si="0"/>
        <v>45744.56914039352</v>
      </c>
      <c r="V36" s="13" t="str">
        <f t="shared" si="1"/>
        <v>Coimbatore</v>
      </c>
      <c r="W36" s="13" t="str">
        <f t="shared" si="2"/>
        <v>RI</v>
      </c>
      <c r="X36" s="13">
        <f t="shared" si="3"/>
        <v>19</v>
      </c>
      <c r="Y36" s="13" t="str">
        <f>IFERROR(VLOOKUP(C36,ReceivingTeam[],2,FALSE),"HelpDesk")</f>
        <v>Branch office</v>
      </c>
      <c r="Z36" s="67">
        <f t="shared" si="4"/>
        <v>44882.947199074028</v>
      </c>
      <c r="AA36" s="68">
        <f t="shared" si="5"/>
        <v>44881</v>
      </c>
      <c r="AB36" s="69" t="b">
        <f t="shared" si="6"/>
        <v>1</v>
      </c>
      <c r="AC36" s="70">
        <f t="shared" si="7"/>
        <v>0.5</v>
      </c>
      <c r="AD36" s="67">
        <f t="shared" si="8"/>
        <v>44882.947199074028</v>
      </c>
      <c r="AE36" s="67">
        <f>VLOOKUP(V36,'Branch Wise Work Timelines'!C:G,3,FALSE)+AA36</f>
        <v>44881.416666666664</v>
      </c>
      <c r="AF36" s="67">
        <f>IF(V36="Bangalore",VLOOKUP(V36,'Branch Wise Work Timelines'!C:G,4,FALSE)+AA36+1,IF(V36="Mumbai",VLOOKUP(V36,'Branch Wise Work Timelines'!C:G,4,FALSE)+AA36+1,VLOOKUP(V36,'Branch Wise Work Timelines'!C:G,4,FALSE)+AA36))</f>
        <v>44881.770833333336</v>
      </c>
      <c r="AG36" s="67">
        <f>WORKDAY.INTL(AA36,1,11)+VLOOKUP(V36,'Branch Wise Work Timelines'!C:G,3,FALSE)</f>
        <v>44882.416666666664</v>
      </c>
      <c r="AH36" s="69" t="str">
        <f t="shared" ca="1" si="9"/>
        <v>Out of TAT</v>
      </c>
      <c r="AI36" s="69">
        <f t="shared" ca="1" si="10"/>
        <v>20679</v>
      </c>
      <c r="AJ36" s="69" t="str">
        <f ca="1">IF(AI36&lt;0,"0-12",IFERROR(VLOOKUP(AI36,Breakup[],2,FALSE),"&gt;24"))</f>
        <v>&gt;24</v>
      </c>
      <c r="AK36" s="69" t="str">
        <f>VLOOKUP(V36,Master!B:D,3,FALSE)</f>
        <v>South</v>
      </c>
      <c r="AL36" s="69" t="str">
        <f t="shared" si="11"/>
        <v>Coimbatore</v>
      </c>
    </row>
    <row r="37" spans="1:38">
      <c r="A37" s="13" t="s">
        <v>308</v>
      </c>
      <c r="B37" s="54">
        <v>44701.563871724502</v>
      </c>
      <c r="C37" s="13" t="s">
        <v>121</v>
      </c>
      <c r="D37" s="13">
        <v>1247</v>
      </c>
      <c r="E37" s="13" t="s">
        <v>309</v>
      </c>
      <c r="F37" s="13" t="s">
        <v>33</v>
      </c>
      <c r="G37" s="14">
        <v>1653034043739</v>
      </c>
      <c r="H37" s="55">
        <v>0.20586805555555601</v>
      </c>
      <c r="I37" s="33">
        <v>44891.2058680556</v>
      </c>
      <c r="J37" s="58">
        <v>44891</v>
      </c>
      <c r="K37" s="13" t="s">
        <v>263</v>
      </c>
      <c r="L37" s="13" t="s">
        <v>69</v>
      </c>
      <c r="M37" s="13" t="s">
        <v>101</v>
      </c>
      <c r="N37" s="13" t="s">
        <v>215</v>
      </c>
      <c r="O37" s="33">
        <v>44891.203414351898</v>
      </c>
      <c r="P37" s="58">
        <v>44891</v>
      </c>
      <c r="Q37" s="33" t="s">
        <v>237</v>
      </c>
      <c r="R37" s="14">
        <v>1036</v>
      </c>
      <c r="S37" s="13" t="s">
        <v>208</v>
      </c>
      <c r="T37" s="13" t="s">
        <v>209</v>
      </c>
      <c r="U37" s="33">
        <f t="shared" ca="1" si="0"/>
        <v>45744.56914039352</v>
      </c>
      <c r="V37" s="13" t="str">
        <f t="shared" si="1"/>
        <v>Mumbai</v>
      </c>
      <c r="W37" s="13" t="str">
        <f t="shared" si="2"/>
        <v>RI</v>
      </c>
      <c r="X37" s="13">
        <f t="shared" si="3"/>
        <v>4</v>
      </c>
      <c r="Y37" s="13" t="str">
        <f>IFERROR(VLOOKUP(C37,ReceivingTeam[],2,FALSE),"HelpDesk")</f>
        <v>Branch office</v>
      </c>
      <c r="Z37" s="67">
        <f t="shared" si="4"/>
        <v>44891.916666666664</v>
      </c>
      <c r="AA37" s="68">
        <f t="shared" si="5"/>
        <v>44891</v>
      </c>
      <c r="AB37" s="69" t="b">
        <f t="shared" si="6"/>
        <v>1</v>
      </c>
      <c r="AC37" s="70">
        <f t="shared" si="7"/>
        <v>0.5</v>
      </c>
      <c r="AD37" s="67">
        <f t="shared" si="8"/>
        <v>44891.916666666664</v>
      </c>
      <c r="AE37" s="67">
        <f>VLOOKUP(V37,'Branch Wise Work Timelines'!C:G,3,FALSE)+AA37</f>
        <v>44891.416666666664</v>
      </c>
      <c r="AF37" s="67">
        <f>IF(V37="Bangalore",VLOOKUP(V37,'Branch Wise Work Timelines'!C:G,4,FALSE)+AA37+1,IF(V37="Mumbai",VLOOKUP(V37,'Branch Wise Work Timelines'!C:G,4,FALSE)+AA37+1,VLOOKUP(V37,'Branch Wise Work Timelines'!C:G,4,FALSE)+AA37))</f>
        <v>44892.25</v>
      </c>
      <c r="AG37" s="67">
        <f>WORKDAY.INTL(AA37,1,11)+VLOOKUP(V37,'Branch Wise Work Timelines'!C:G,3,FALSE)</f>
        <v>44893.416666666664</v>
      </c>
      <c r="AH37" s="69" t="str">
        <f t="shared" si="9"/>
        <v>Met</v>
      </c>
      <c r="AI37" s="69">
        <f t="shared" ca="1" si="10"/>
        <v>20464</v>
      </c>
      <c r="AJ37" s="69" t="str">
        <f ca="1">IF(AI37&lt;0,"0-12",IFERROR(VLOOKUP(AI37,Breakup[],2,FALSE),"&gt;24"))</f>
        <v>&gt;24</v>
      </c>
      <c r="AK37" s="69" t="str">
        <f>VLOOKUP(V37,Master!B:D,3,FALSE)</f>
        <v>East</v>
      </c>
      <c r="AL37" s="69" t="str">
        <f t="shared" si="11"/>
        <v>Mumbai</v>
      </c>
    </row>
    <row r="38" spans="1:38">
      <c r="A38" s="13" t="s">
        <v>310</v>
      </c>
      <c r="B38" s="54">
        <v>44700.7481212153</v>
      </c>
      <c r="C38" s="13" t="s">
        <v>311</v>
      </c>
      <c r="D38" s="13">
        <v>323</v>
      </c>
      <c r="E38" s="13" t="s">
        <v>312</v>
      </c>
      <c r="F38" s="13" t="s">
        <v>33</v>
      </c>
      <c r="G38" s="14">
        <v>1653026331486</v>
      </c>
      <c r="H38" s="55">
        <v>0.92615740740740704</v>
      </c>
      <c r="I38" s="33">
        <v>44884.926157407397</v>
      </c>
      <c r="J38" s="58">
        <v>44884</v>
      </c>
      <c r="K38" s="13" t="s">
        <v>313</v>
      </c>
      <c r="L38" s="13" t="s">
        <v>60</v>
      </c>
      <c r="M38" s="13" t="s">
        <v>314</v>
      </c>
      <c r="N38" s="13" t="s">
        <v>206</v>
      </c>
      <c r="O38" s="33" t="s">
        <v>38</v>
      </c>
      <c r="P38" s="58" t="s">
        <v>38</v>
      </c>
      <c r="Q38" s="33" t="s">
        <v>207</v>
      </c>
      <c r="R38" s="14" t="s">
        <v>38</v>
      </c>
      <c r="S38" s="13" t="s">
        <v>208</v>
      </c>
      <c r="T38" s="13" t="s">
        <v>209</v>
      </c>
      <c r="U38" s="33">
        <f t="shared" ca="1" si="0"/>
        <v>45744.56914039352</v>
      </c>
      <c r="V38" s="13" t="str">
        <f t="shared" si="1"/>
        <v>Hyderabad</v>
      </c>
      <c r="W38" s="13" t="str">
        <f t="shared" si="2"/>
        <v>RI</v>
      </c>
      <c r="X38" s="13">
        <f t="shared" si="3"/>
        <v>22</v>
      </c>
      <c r="Y38" s="13" t="str">
        <f>IFERROR(VLOOKUP(C38,ReceivingTeam[],2,FALSE),"HelpDesk")</f>
        <v>HelpDesk</v>
      </c>
      <c r="Z38" s="67">
        <f t="shared" si="4"/>
        <v>44887.071990740726</v>
      </c>
      <c r="AA38" s="68">
        <f t="shared" si="5"/>
        <v>44884</v>
      </c>
      <c r="AB38" s="69" t="b">
        <f t="shared" si="6"/>
        <v>1</v>
      </c>
      <c r="AC38" s="70">
        <f t="shared" si="7"/>
        <v>0.5</v>
      </c>
      <c r="AD38" s="67">
        <f t="shared" si="8"/>
        <v>44887.071990740726</v>
      </c>
      <c r="AE38" s="67">
        <f>VLOOKUP(V38,'Branch Wise Work Timelines'!C:G,3,FALSE)+AA38</f>
        <v>44884.416666666664</v>
      </c>
      <c r="AF38" s="67">
        <f>IF(V38="Bangalore",VLOOKUP(V38,'Branch Wise Work Timelines'!C:G,4,FALSE)+AA38+1,IF(V38="Mumbai",VLOOKUP(V38,'Branch Wise Work Timelines'!C:G,4,FALSE)+AA38+1,VLOOKUP(V38,'Branch Wise Work Timelines'!C:G,4,FALSE)+AA38))</f>
        <v>44884.770833333336</v>
      </c>
      <c r="AG38" s="67">
        <f>WORKDAY.INTL(AA38,1,11)+VLOOKUP(V38,'Branch Wise Work Timelines'!C:G,3,FALSE)</f>
        <v>44886.416666666664</v>
      </c>
      <c r="AH38" s="69" t="str">
        <f t="shared" ca="1" si="9"/>
        <v>Out of TAT</v>
      </c>
      <c r="AI38" s="69">
        <f t="shared" ca="1" si="10"/>
        <v>20580</v>
      </c>
      <c r="AJ38" s="69" t="str">
        <f ca="1">IF(AI38&lt;0,"0-12",IFERROR(VLOOKUP(AI38,Breakup[],2,FALSE),"&gt;24"))</f>
        <v>&gt;24</v>
      </c>
      <c r="AK38" s="69" t="str">
        <f>VLOOKUP(V38,Master!B:D,3,FALSE)</f>
        <v>South</v>
      </c>
      <c r="AL38" s="69" t="str">
        <f t="shared" si="11"/>
        <v>Hyderabad</v>
      </c>
    </row>
    <row r="39" spans="1:38">
      <c r="A39" s="13" t="s">
        <v>315</v>
      </c>
      <c r="B39" s="54">
        <v>44701.534473576401</v>
      </c>
      <c r="C39" s="13" t="s">
        <v>316</v>
      </c>
      <c r="D39" s="13">
        <v>1092</v>
      </c>
      <c r="E39" s="13" t="s">
        <v>317</v>
      </c>
      <c r="F39" s="13" t="s">
        <v>33</v>
      </c>
      <c r="G39" s="14">
        <v>1653030944104</v>
      </c>
      <c r="H39" s="55">
        <v>0.47981481481481503</v>
      </c>
      <c r="I39" s="33">
        <v>44888.479814814797</v>
      </c>
      <c r="J39" s="58">
        <v>44888</v>
      </c>
      <c r="K39" s="13" t="s">
        <v>213</v>
      </c>
      <c r="L39" s="13" t="s">
        <v>30</v>
      </c>
      <c r="M39" s="13" t="s">
        <v>282</v>
      </c>
      <c r="N39" s="13" t="s">
        <v>206</v>
      </c>
      <c r="O39" s="33" t="s">
        <v>38</v>
      </c>
      <c r="P39" s="58" t="s">
        <v>38</v>
      </c>
      <c r="Q39" s="33" t="s">
        <v>207</v>
      </c>
      <c r="R39" s="14" t="s">
        <v>38</v>
      </c>
      <c r="S39" s="13" t="s">
        <v>208</v>
      </c>
      <c r="T39" s="13" t="s">
        <v>209</v>
      </c>
      <c r="U39" s="33">
        <f t="shared" ca="1" si="0"/>
        <v>45744.56914039352</v>
      </c>
      <c r="V39" s="13" t="str">
        <f t="shared" si="1"/>
        <v>Bangalore</v>
      </c>
      <c r="W39" s="13" t="str">
        <f t="shared" si="2"/>
        <v>RI</v>
      </c>
      <c r="X39" s="13">
        <f t="shared" si="3"/>
        <v>11</v>
      </c>
      <c r="Y39" s="13" t="str">
        <f>IFERROR(VLOOKUP(C39,ReceivingTeam[],2,FALSE),"HelpDesk")</f>
        <v>HelpDesk</v>
      </c>
      <c r="Z39" s="67">
        <f t="shared" si="4"/>
        <v>44888.979814814797</v>
      </c>
      <c r="AA39" s="68">
        <f t="shared" si="5"/>
        <v>44888</v>
      </c>
      <c r="AB39" s="69" t="b">
        <f t="shared" si="6"/>
        <v>1</v>
      </c>
      <c r="AC39" s="70">
        <f t="shared" si="7"/>
        <v>0.5</v>
      </c>
      <c r="AD39" s="67">
        <f t="shared" si="8"/>
        <v>44888.979814814797</v>
      </c>
      <c r="AE39" s="67">
        <f>VLOOKUP(V39,'Branch Wise Work Timelines'!C:G,3,FALSE)+AA39</f>
        <v>44888.416666666664</v>
      </c>
      <c r="AF39" s="67">
        <f>IF(V39="Bangalore",VLOOKUP(V39,'Branch Wise Work Timelines'!C:G,4,FALSE)+AA39+1,IF(V39="Mumbai",VLOOKUP(V39,'Branch Wise Work Timelines'!C:G,4,FALSE)+AA39+1,VLOOKUP(V39,'Branch Wise Work Timelines'!C:G,4,FALSE)+AA39))</f>
        <v>44889.104166666664</v>
      </c>
      <c r="AG39" s="67">
        <f>WORKDAY.INTL(AA39,1,11)+VLOOKUP(V39,'Branch Wise Work Timelines'!C:G,3,FALSE)</f>
        <v>44889.416666666664</v>
      </c>
      <c r="AH39" s="69" t="str">
        <f t="shared" ca="1" si="9"/>
        <v>Out of TAT</v>
      </c>
      <c r="AI39" s="69">
        <f t="shared" ca="1" si="10"/>
        <v>20535</v>
      </c>
      <c r="AJ39" s="69" t="str">
        <f ca="1">IF(AI39&lt;0,"0-12",IFERROR(VLOOKUP(AI39,Breakup[],2,FALSE),"&gt;24"))</f>
        <v>&gt;24</v>
      </c>
      <c r="AK39" s="69" t="str">
        <f>VLOOKUP(V39,Master!B:D,3,FALSE)</f>
        <v>South</v>
      </c>
      <c r="AL39" s="69" t="str">
        <f t="shared" si="11"/>
        <v>Bangalore</v>
      </c>
    </row>
    <row r="40" spans="1:38">
      <c r="A40" s="13" t="s">
        <v>318</v>
      </c>
      <c r="B40" s="54">
        <v>44701.633929398202</v>
      </c>
      <c r="C40" s="13" t="s">
        <v>227</v>
      </c>
      <c r="D40" s="13">
        <v>567</v>
      </c>
      <c r="E40" s="13" t="s">
        <v>319</v>
      </c>
      <c r="F40" s="13" t="s">
        <v>15</v>
      </c>
      <c r="G40" s="14">
        <v>1653042280155</v>
      </c>
      <c r="H40" s="55">
        <v>0.90755787037036995</v>
      </c>
      <c r="I40" s="33">
        <v>44887.9075578704</v>
      </c>
      <c r="J40" s="58">
        <v>44887</v>
      </c>
      <c r="K40" s="13" t="s">
        <v>213</v>
      </c>
      <c r="L40" s="13" t="s">
        <v>30</v>
      </c>
      <c r="M40" s="13" t="s">
        <v>214</v>
      </c>
      <c r="N40" s="13" t="s">
        <v>206</v>
      </c>
      <c r="O40" s="33" t="s">
        <v>38</v>
      </c>
      <c r="P40" s="58" t="s">
        <v>38</v>
      </c>
      <c r="Q40" s="33" t="s">
        <v>207</v>
      </c>
      <c r="R40" s="14" t="s">
        <v>38</v>
      </c>
      <c r="S40" s="13" t="s">
        <v>216</v>
      </c>
      <c r="T40" s="13" t="s">
        <v>217</v>
      </c>
      <c r="U40" s="33">
        <f t="shared" ca="1" si="0"/>
        <v>45744.56914039352</v>
      </c>
      <c r="V40" s="13" t="str">
        <f t="shared" si="1"/>
        <v>Bangalore</v>
      </c>
      <c r="W40" s="13" t="str">
        <f t="shared" si="2"/>
        <v>CLS</v>
      </c>
      <c r="X40" s="13">
        <f t="shared" si="3"/>
        <v>21</v>
      </c>
      <c r="Y40" s="13" t="str">
        <f>IFERROR(VLOOKUP(C40,ReceivingTeam[],2,FALSE),"HelpDesk")</f>
        <v>HelpDesk</v>
      </c>
      <c r="Z40" s="67">
        <f t="shared" si="4"/>
        <v>44888.7200578704</v>
      </c>
      <c r="AA40" s="68">
        <f t="shared" si="5"/>
        <v>44887</v>
      </c>
      <c r="AB40" s="69" t="b">
        <f t="shared" si="6"/>
        <v>1</v>
      </c>
      <c r="AC40" s="70">
        <f t="shared" si="7"/>
        <v>0.5</v>
      </c>
      <c r="AD40" s="67">
        <f t="shared" si="8"/>
        <v>44888.7200578704</v>
      </c>
      <c r="AE40" s="67">
        <f>VLOOKUP(V40,'Branch Wise Work Timelines'!C:G,3,FALSE)+AA40</f>
        <v>44887.416666666664</v>
      </c>
      <c r="AF40" s="67">
        <f>IF(V40="Bangalore",VLOOKUP(V40,'Branch Wise Work Timelines'!C:G,4,FALSE)+AA40+1,IF(V40="Mumbai",VLOOKUP(V40,'Branch Wise Work Timelines'!C:G,4,FALSE)+AA40+1,VLOOKUP(V40,'Branch Wise Work Timelines'!C:G,4,FALSE)+AA40))</f>
        <v>44888.104166666664</v>
      </c>
      <c r="AG40" s="67">
        <f>WORKDAY.INTL(AA40,1,11)+VLOOKUP(V40,'Branch Wise Work Timelines'!C:G,3,FALSE)</f>
        <v>44888.416666666664</v>
      </c>
      <c r="AH40" s="69" t="str">
        <f t="shared" ca="1" si="9"/>
        <v>Out of TAT</v>
      </c>
      <c r="AI40" s="69">
        <f t="shared" ca="1" si="10"/>
        <v>20541</v>
      </c>
      <c r="AJ40" s="69" t="str">
        <f ca="1">IF(AI40&lt;0,"0-12",IFERROR(VLOOKUP(AI40,Breakup[],2,FALSE),"&gt;24"))</f>
        <v>&gt;24</v>
      </c>
      <c r="AK40" s="69" t="str">
        <f>VLOOKUP(V40,Master!B:D,3,FALSE)</f>
        <v>South</v>
      </c>
      <c r="AL40" s="69" t="str">
        <f t="shared" si="11"/>
        <v>Bangalore-CLS</v>
      </c>
    </row>
    <row r="41" spans="1:38">
      <c r="A41" s="13" t="s">
        <v>320</v>
      </c>
      <c r="B41" s="54">
        <v>44701.587512002297</v>
      </c>
      <c r="C41" s="13" t="s">
        <v>87</v>
      </c>
      <c r="D41" s="13">
        <v>718</v>
      </c>
      <c r="E41" s="13" t="s">
        <v>321</v>
      </c>
      <c r="F41" s="13" t="s">
        <v>33</v>
      </c>
      <c r="G41" s="14">
        <v>1653037600168</v>
      </c>
      <c r="H41" s="55">
        <v>0.155405092592593</v>
      </c>
      <c r="I41" s="33">
        <v>44890.155405092599</v>
      </c>
      <c r="J41" s="58">
        <v>44890</v>
      </c>
      <c r="K41" s="13" t="s">
        <v>213</v>
      </c>
      <c r="L41" s="13" t="s">
        <v>30</v>
      </c>
      <c r="M41" s="13" t="s">
        <v>282</v>
      </c>
      <c r="N41" s="13" t="s">
        <v>206</v>
      </c>
      <c r="O41" s="33" t="s">
        <v>38</v>
      </c>
      <c r="P41" s="58" t="s">
        <v>38</v>
      </c>
      <c r="Q41" s="33" t="s">
        <v>207</v>
      </c>
      <c r="R41" s="14" t="s">
        <v>38</v>
      </c>
      <c r="S41" s="13" t="s">
        <v>208</v>
      </c>
      <c r="T41" s="13" t="s">
        <v>209</v>
      </c>
      <c r="U41" s="33">
        <f t="shared" ca="1" si="0"/>
        <v>45744.56914039352</v>
      </c>
      <c r="V41" s="13" t="str">
        <f t="shared" si="1"/>
        <v>Bangalore</v>
      </c>
      <c r="W41" s="13" t="str">
        <f t="shared" si="2"/>
        <v>RI</v>
      </c>
      <c r="X41" s="13">
        <f t="shared" si="3"/>
        <v>3</v>
      </c>
      <c r="Y41" s="13" t="str">
        <f>IFERROR(VLOOKUP(C41,ReceivingTeam[],2,FALSE),"HelpDesk")</f>
        <v>Branch office</v>
      </c>
      <c r="Z41" s="67">
        <f t="shared" si="4"/>
        <v>44890.916666666664</v>
      </c>
      <c r="AA41" s="68">
        <f t="shared" si="5"/>
        <v>44890</v>
      </c>
      <c r="AB41" s="69" t="b">
        <f t="shared" si="6"/>
        <v>1</v>
      </c>
      <c r="AC41" s="70">
        <f t="shared" si="7"/>
        <v>0.5</v>
      </c>
      <c r="AD41" s="67">
        <f t="shared" si="8"/>
        <v>44890.916666666664</v>
      </c>
      <c r="AE41" s="67">
        <f>VLOOKUP(V41,'Branch Wise Work Timelines'!C:G,3,FALSE)+AA41</f>
        <v>44890.416666666664</v>
      </c>
      <c r="AF41" s="67">
        <f>IF(V41="Bangalore",VLOOKUP(V41,'Branch Wise Work Timelines'!C:G,4,FALSE)+AA41+1,IF(V41="Mumbai",VLOOKUP(V41,'Branch Wise Work Timelines'!C:G,4,FALSE)+AA41+1,VLOOKUP(V41,'Branch Wise Work Timelines'!C:G,4,FALSE)+AA41))</f>
        <v>44891.104166666664</v>
      </c>
      <c r="AG41" s="67">
        <f>WORKDAY.INTL(AA41,1,11)+VLOOKUP(V41,'Branch Wise Work Timelines'!C:G,3,FALSE)</f>
        <v>44891.416666666664</v>
      </c>
      <c r="AH41" s="69" t="str">
        <f t="shared" ca="1" si="9"/>
        <v>Out of TAT</v>
      </c>
      <c r="AI41" s="69">
        <f t="shared" ca="1" si="10"/>
        <v>20488</v>
      </c>
      <c r="AJ41" s="69" t="str">
        <f ca="1">IF(AI41&lt;0,"0-12",IFERROR(VLOOKUP(AI41,Breakup[],2,FALSE),"&gt;24"))</f>
        <v>&gt;24</v>
      </c>
      <c r="AK41" s="69" t="str">
        <f>VLOOKUP(V41,Master!B:D,3,FALSE)</f>
        <v>South</v>
      </c>
      <c r="AL41" s="69" t="str">
        <f t="shared" si="11"/>
        <v>Bangalore</v>
      </c>
    </row>
    <row r="42" spans="1:38">
      <c r="A42" s="13" t="s">
        <v>322</v>
      </c>
      <c r="B42" s="54">
        <v>44701.608674768497</v>
      </c>
      <c r="C42" s="13" t="s">
        <v>323</v>
      </c>
      <c r="D42" s="13">
        <v>1221</v>
      </c>
      <c r="E42" s="13" t="s">
        <v>324</v>
      </c>
      <c r="F42" s="13" t="s">
        <v>33</v>
      </c>
      <c r="G42" s="14">
        <v>1653040214578</v>
      </c>
      <c r="H42" s="55">
        <v>0.64229166666666704</v>
      </c>
      <c r="I42" s="33">
        <v>44885.6422916667</v>
      </c>
      <c r="J42" s="58">
        <v>44885</v>
      </c>
      <c r="K42" s="13" t="s">
        <v>325</v>
      </c>
      <c r="L42" s="13" t="s">
        <v>55</v>
      </c>
      <c r="M42" s="13" t="s">
        <v>323</v>
      </c>
      <c r="N42" s="13" t="s">
        <v>215</v>
      </c>
      <c r="O42" s="33" t="s">
        <v>38</v>
      </c>
      <c r="P42" s="58" t="s">
        <v>38</v>
      </c>
      <c r="Q42" s="33" t="s">
        <v>207</v>
      </c>
      <c r="R42" s="14" t="s">
        <v>38</v>
      </c>
      <c r="S42" s="13" t="s">
        <v>208</v>
      </c>
      <c r="T42" s="13" t="s">
        <v>209</v>
      </c>
      <c r="U42" s="33">
        <f t="shared" ca="1" si="0"/>
        <v>45744.56914039352</v>
      </c>
      <c r="V42" s="13" t="str">
        <f t="shared" si="1"/>
        <v>Delhi</v>
      </c>
      <c r="W42" s="13" t="str">
        <f t="shared" si="2"/>
        <v>RI</v>
      </c>
      <c r="X42" s="13">
        <f t="shared" si="3"/>
        <v>15</v>
      </c>
      <c r="Y42" s="13" t="str">
        <f>IFERROR(VLOOKUP(C42,ReceivingTeam[],2,FALSE),"HelpDesk")</f>
        <v>HelpDesk</v>
      </c>
      <c r="Z42" s="67">
        <f t="shared" si="4"/>
        <v>44885.916666666664</v>
      </c>
      <c r="AA42" s="68">
        <f t="shared" si="5"/>
        <v>44885</v>
      </c>
      <c r="AB42" s="69" t="b">
        <f t="shared" si="6"/>
        <v>0</v>
      </c>
      <c r="AC42" s="70">
        <f t="shared" si="7"/>
        <v>0.5</v>
      </c>
      <c r="AD42" s="67">
        <f t="shared" si="8"/>
        <v>44885.916666666664</v>
      </c>
      <c r="AE42" s="67">
        <f>VLOOKUP(V42,'Branch Wise Work Timelines'!C:G,3,FALSE)+AA42</f>
        <v>44885.416666666664</v>
      </c>
      <c r="AF42" s="67">
        <f>IF(V42="Bangalore",VLOOKUP(V42,'Branch Wise Work Timelines'!C:G,4,FALSE)+AA42+1,IF(V42="Mumbai",VLOOKUP(V42,'Branch Wise Work Timelines'!C:G,4,FALSE)+AA42+1,VLOOKUP(V42,'Branch Wise Work Timelines'!C:G,4,FALSE)+AA42))</f>
        <v>44885.770833333336</v>
      </c>
      <c r="AG42" s="67">
        <f>WORKDAY.INTL(AA42,1,11)+VLOOKUP(V42,'Branch Wise Work Timelines'!C:G,3,FALSE)</f>
        <v>44886.416666666664</v>
      </c>
      <c r="AH42" s="69" t="str">
        <f t="shared" ca="1" si="9"/>
        <v>Out of TAT</v>
      </c>
      <c r="AI42" s="69">
        <f t="shared" ca="1" si="10"/>
        <v>20608</v>
      </c>
      <c r="AJ42" s="69" t="str">
        <f ca="1">IF(AI42&lt;0,"0-12",IFERROR(VLOOKUP(AI42,Breakup[],2,FALSE),"&gt;24"))</f>
        <v>&gt;24</v>
      </c>
      <c r="AK42" s="69" t="str">
        <f>VLOOKUP(V42,Master!B:D,3,FALSE)</f>
        <v>North</v>
      </c>
      <c r="AL42" s="69" t="str">
        <f t="shared" si="11"/>
        <v>Delhi</v>
      </c>
    </row>
    <row r="43" spans="1:38">
      <c r="A43" s="13" t="s">
        <v>326</v>
      </c>
      <c r="B43" s="54">
        <v>44701.451401238402</v>
      </c>
      <c r="C43" s="13" t="s">
        <v>261</v>
      </c>
      <c r="D43" s="13">
        <v>1161</v>
      </c>
      <c r="E43" s="13" t="s">
        <v>327</v>
      </c>
      <c r="F43" s="13" t="s">
        <v>33</v>
      </c>
      <c r="G43" s="14">
        <v>1653025138774</v>
      </c>
      <c r="H43" s="55">
        <v>0.69752314814814798</v>
      </c>
      <c r="I43" s="33">
        <v>44887.697523148097</v>
      </c>
      <c r="J43" s="58">
        <v>44887</v>
      </c>
      <c r="K43" s="13" t="s">
        <v>263</v>
      </c>
      <c r="L43" s="13" t="s">
        <v>69</v>
      </c>
      <c r="M43" s="13" t="s">
        <v>103</v>
      </c>
      <c r="N43" s="13" t="s">
        <v>215</v>
      </c>
      <c r="O43" s="33" t="s">
        <v>38</v>
      </c>
      <c r="P43" s="58" t="s">
        <v>38</v>
      </c>
      <c r="Q43" s="33" t="s">
        <v>207</v>
      </c>
      <c r="R43" s="14" t="s">
        <v>38</v>
      </c>
      <c r="S43" s="13" t="s">
        <v>208</v>
      </c>
      <c r="T43" s="13" t="s">
        <v>209</v>
      </c>
      <c r="U43" s="33">
        <f t="shared" ca="1" si="0"/>
        <v>45744.56914039352</v>
      </c>
      <c r="V43" s="13" t="str">
        <f t="shared" si="1"/>
        <v>Mumbai</v>
      </c>
      <c r="W43" s="13" t="str">
        <f t="shared" si="2"/>
        <v>RI</v>
      </c>
      <c r="X43" s="13">
        <f t="shared" si="3"/>
        <v>16</v>
      </c>
      <c r="Y43" s="13" t="str">
        <f>IFERROR(VLOOKUP(C43,ReceivingTeam[],2,FALSE),"HelpDesk")</f>
        <v>HelpDesk</v>
      </c>
      <c r="Z43" s="67">
        <f t="shared" si="4"/>
        <v>44888.197523148097</v>
      </c>
      <c r="AA43" s="68">
        <f t="shared" si="5"/>
        <v>44887</v>
      </c>
      <c r="AB43" s="69" t="b">
        <f t="shared" si="6"/>
        <v>1</v>
      </c>
      <c r="AC43" s="70">
        <f t="shared" si="7"/>
        <v>0.5</v>
      </c>
      <c r="AD43" s="67">
        <f t="shared" si="8"/>
        <v>44888.197523148097</v>
      </c>
      <c r="AE43" s="67">
        <f>VLOOKUP(V43,'Branch Wise Work Timelines'!C:G,3,FALSE)+AA43</f>
        <v>44887.416666666664</v>
      </c>
      <c r="AF43" s="67">
        <f>IF(V43="Bangalore",VLOOKUP(V43,'Branch Wise Work Timelines'!C:G,4,FALSE)+AA43+1,IF(V43="Mumbai",VLOOKUP(V43,'Branch Wise Work Timelines'!C:G,4,FALSE)+AA43+1,VLOOKUP(V43,'Branch Wise Work Timelines'!C:G,4,FALSE)+AA43))</f>
        <v>44888.25</v>
      </c>
      <c r="AG43" s="67">
        <f>WORKDAY.INTL(AA43,1,11)+VLOOKUP(V43,'Branch Wise Work Timelines'!C:G,3,FALSE)</f>
        <v>44888.416666666664</v>
      </c>
      <c r="AH43" s="69" t="str">
        <f t="shared" ca="1" si="9"/>
        <v>Out of TAT</v>
      </c>
      <c r="AI43" s="69">
        <f t="shared" ca="1" si="10"/>
        <v>20553</v>
      </c>
      <c r="AJ43" s="69" t="str">
        <f ca="1">IF(AI43&lt;0,"0-12",IFERROR(VLOOKUP(AI43,Breakup[],2,FALSE),"&gt;24"))</f>
        <v>&gt;24</v>
      </c>
      <c r="AK43" s="69" t="str">
        <f>VLOOKUP(V43,Master!B:D,3,FALSE)</f>
        <v>East</v>
      </c>
      <c r="AL43" s="69" t="str">
        <f t="shared" si="11"/>
        <v>Mumbai</v>
      </c>
    </row>
    <row r="44" spans="1:38">
      <c r="A44" s="13" t="s">
        <v>328</v>
      </c>
      <c r="B44" s="54">
        <v>44701.613447338001</v>
      </c>
      <c r="C44" s="13" t="s">
        <v>329</v>
      </c>
      <c r="D44" s="13">
        <v>700</v>
      </c>
      <c r="E44" s="13" t="s">
        <v>330</v>
      </c>
      <c r="F44" s="13" t="s">
        <v>15</v>
      </c>
      <c r="G44" s="14">
        <v>1653042448483</v>
      </c>
      <c r="H44" s="55">
        <v>0.41163194444444401</v>
      </c>
      <c r="I44" s="33">
        <v>44888.4116319444</v>
      </c>
      <c r="J44" s="58">
        <v>44888</v>
      </c>
      <c r="K44" s="13" t="s">
        <v>213</v>
      </c>
      <c r="L44" s="13" t="s">
        <v>30</v>
      </c>
      <c r="M44" s="13" t="s">
        <v>75</v>
      </c>
      <c r="N44" s="13" t="s">
        <v>215</v>
      </c>
      <c r="O44" s="33" t="s">
        <v>38</v>
      </c>
      <c r="P44" s="58" t="s">
        <v>38</v>
      </c>
      <c r="Q44" s="33" t="s">
        <v>207</v>
      </c>
      <c r="R44" s="14" t="s">
        <v>38</v>
      </c>
      <c r="S44" s="13" t="s">
        <v>208</v>
      </c>
      <c r="T44" s="13" t="s">
        <v>209</v>
      </c>
      <c r="U44" s="33">
        <f t="shared" ca="1" si="0"/>
        <v>45744.56914039352</v>
      </c>
      <c r="V44" s="13" t="str">
        <f t="shared" si="1"/>
        <v>Bangalore</v>
      </c>
      <c r="W44" s="13" t="str">
        <f t="shared" si="2"/>
        <v>CLS</v>
      </c>
      <c r="X44" s="13">
        <f t="shared" si="3"/>
        <v>9</v>
      </c>
      <c r="Y44" s="13" t="str">
        <f>IFERROR(VLOOKUP(C44,ReceivingTeam[],2,FALSE),"HelpDesk")</f>
        <v>HelpDesk</v>
      </c>
      <c r="Z44" s="67">
        <f t="shared" si="4"/>
        <v>44888.916666666664</v>
      </c>
      <c r="AA44" s="68">
        <f t="shared" si="5"/>
        <v>44888</v>
      </c>
      <c r="AB44" s="69" t="b">
        <f t="shared" si="6"/>
        <v>1</v>
      </c>
      <c r="AC44" s="70">
        <f t="shared" si="7"/>
        <v>0.5</v>
      </c>
      <c r="AD44" s="67">
        <f t="shared" si="8"/>
        <v>44888.916666666664</v>
      </c>
      <c r="AE44" s="67">
        <f>VLOOKUP(V44,'Branch Wise Work Timelines'!C:G,3,FALSE)+AA44</f>
        <v>44888.416666666664</v>
      </c>
      <c r="AF44" s="67">
        <f>IF(V44="Bangalore",VLOOKUP(V44,'Branch Wise Work Timelines'!C:G,4,FALSE)+AA44+1,IF(V44="Mumbai",VLOOKUP(V44,'Branch Wise Work Timelines'!C:G,4,FALSE)+AA44+1,VLOOKUP(V44,'Branch Wise Work Timelines'!C:G,4,FALSE)+AA44))</f>
        <v>44889.104166666664</v>
      </c>
      <c r="AG44" s="67">
        <f>WORKDAY.INTL(AA44,1,11)+VLOOKUP(V44,'Branch Wise Work Timelines'!C:G,3,FALSE)</f>
        <v>44889.416666666664</v>
      </c>
      <c r="AH44" s="69" t="str">
        <f t="shared" ca="1" si="9"/>
        <v>Out of TAT</v>
      </c>
      <c r="AI44" s="69">
        <f t="shared" ca="1" si="10"/>
        <v>20536</v>
      </c>
      <c r="AJ44" s="69" t="str">
        <f ca="1">IF(AI44&lt;0,"0-12",IFERROR(VLOOKUP(AI44,Breakup[],2,FALSE),"&gt;24"))</f>
        <v>&gt;24</v>
      </c>
      <c r="AK44" s="69" t="str">
        <f>VLOOKUP(V44,Master!B:D,3,FALSE)</f>
        <v>South</v>
      </c>
      <c r="AL44" s="69" t="str">
        <f t="shared" si="11"/>
        <v>Bangalore-CLS</v>
      </c>
    </row>
    <row r="45" spans="1:38">
      <c r="A45" s="13" t="s">
        <v>331</v>
      </c>
      <c r="B45" s="54">
        <v>44701.634299999998</v>
      </c>
      <c r="C45" s="13" t="s">
        <v>268</v>
      </c>
      <c r="D45" s="13">
        <v>281</v>
      </c>
      <c r="E45" s="13" t="s">
        <v>332</v>
      </c>
      <c r="F45" s="13" t="s">
        <v>15</v>
      </c>
      <c r="G45" s="14">
        <v>1653043921714</v>
      </c>
      <c r="H45" s="55">
        <v>0.50244212962962997</v>
      </c>
      <c r="I45" s="33">
        <v>44888.502442129597</v>
      </c>
      <c r="J45" s="58">
        <v>44888</v>
      </c>
      <c r="K45" s="13" t="s">
        <v>213</v>
      </c>
      <c r="L45" s="13" t="s">
        <v>30</v>
      </c>
      <c r="M45" s="13" t="s">
        <v>214</v>
      </c>
      <c r="N45" s="13" t="s">
        <v>215</v>
      </c>
      <c r="O45" s="33" t="s">
        <v>38</v>
      </c>
      <c r="P45" s="58" t="s">
        <v>38</v>
      </c>
      <c r="Q45" s="33" t="s">
        <v>207</v>
      </c>
      <c r="R45" s="14" t="s">
        <v>38</v>
      </c>
      <c r="S45" s="13" t="s">
        <v>216</v>
      </c>
      <c r="T45" s="13" t="s">
        <v>217</v>
      </c>
      <c r="U45" s="33">
        <f t="shared" ca="1" si="0"/>
        <v>45744.56914039352</v>
      </c>
      <c r="V45" s="13" t="str">
        <f t="shared" si="1"/>
        <v>Bangalore</v>
      </c>
      <c r="W45" s="13" t="str">
        <f t="shared" si="2"/>
        <v>CLS</v>
      </c>
      <c r="X45" s="13">
        <f t="shared" si="3"/>
        <v>12</v>
      </c>
      <c r="Y45" s="13" t="str">
        <f>IFERROR(VLOOKUP(C45,ReceivingTeam[],2,FALSE),"HelpDesk")</f>
        <v>HelpDesk</v>
      </c>
      <c r="Z45" s="67">
        <f t="shared" si="4"/>
        <v>44889.002442129597</v>
      </c>
      <c r="AA45" s="68">
        <f t="shared" si="5"/>
        <v>44888</v>
      </c>
      <c r="AB45" s="69" t="b">
        <f t="shared" si="6"/>
        <v>1</v>
      </c>
      <c r="AC45" s="70">
        <f t="shared" si="7"/>
        <v>0.5</v>
      </c>
      <c r="AD45" s="67">
        <f t="shared" si="8"/>
        <v>44889.002442129597</v>
      </c>
      <c r="AE45" s="67">
        <f>VLOOKUP(V45,'Branch Wise Work Timelines'!C:G,3,FALSE)+AA45</f>
        <v>44888.416666666664</v>
      </c>
      <c r="AF45" s="67">
        <f>IF(V45="Bangalore",VLOOKUP(V45,'Branch Wise Work Timelines'!C:G,4,FALSE)+AA45+1,IF(V45="Mumbai",VLOOKUP(V45,'Branch Wise Work Timelines'!C:G,4,FALSE)+AA45+1,VLOOKUP(V45,'Branch Wise Work Timelines'!C:G,4,FALSE)+AA45))</f>
        <v>44889.104166666664</v>
      </c>
      <c r="AG45" s="67">
        <f>WORKDAY.INTL(AA45,1,11)+VLOOKUP(V45,'Branch Wise Work Timelines'!C:G,3,FALSE)</f>
        <v>44889.416666666664</v>
      </c>
      <c r="AH45" s="69" t="str">
        <f t="shared" ca="1" si="9"/>
        <v>Out of TAT</v>
      </c>
      <c r="AI45" s="69">
        <f t="shared" ca="1" si="10"/>
        <v>20534</v>
      </c>
      <c r="AJ45" s="69" t="str">
        <f ca="1">IF(AI45&lt;0,"0-12",IFERROR(VLOOKUP(AI45,Breakup[],2,FALSE),"&gt;24"))</f>
        <v>&gt;24</v>
      </c>
      <c r="AK45" s="69" t="str">
        <f>VLOOKUP(V45,Master!B:D,3,FALSE)</f>
        <v>South</v>
      </c>
      <c r="AL45" s="69" t="str">
        <f t="shared" si="11"/>
        <v>Bangalore-CLS</v>
      </c>
    </row>
    <row r="46" spans="1:38">
      <c r="A46" s="13" t="s">
        <v>333</v>
      </c>
      <c r="B46" s="54">
        <v>44701.654969131901</v>
      </c>
      <c r="C46" s="13" t="s">
        <v>227</v>
      </c>
      <c r="D46" s="13">
        <v>1638</v>
      </c>
      <c r="E46" s="13" t="s">
        <v>334</v>
      </c>
      <c r="F46" s="13" t="s">
        <v>15</v>
      </c>
      <c r="G46" s="14">
        <v>1653042448483</v>
      </c>
      <c r="H46" s="55">
        <v>0.93327546296296304</v>
      </c>
      <c r="I46" s="33">
        <v>44890.933275463001</v>
      </c>
      <c r="J46" s="58">
        <v>44890</v>
      </c>
      <c r="K46" s="13" t="s">
        <v>213</v>
      </c>
      <c r="L46" s="13" t="s">
        <v>30</v>
      </c>
      <c r="M46" s="13" t="s">
        <v>75</v>
      </c>
      <c r="N46" s="13" t="s">
        <v>215</v>
      </c>
      <c r="O46" s="33" t="s">
        <v>38</v>
      </c>
      <c r="P46" s="58" t="s">
        <v>38</v>
      </c>
      <c r="Q46" s="33" t="s">
        <v>207</v>
      </c>
      <c r="R46" s="14" t="s">
        <v>38</v>
      </c>
      <c r="S46" s="13" t="s">
        <v>208</v>
      </c>
      <c r="T46" s="13" t="s">
        <v>209</v>
      </c>
      <c r="U46" s="33">
        <f t="shared" ca="1" si="0"/>
        <v>45744.56914039352</v>
      </c>
      <c r="V46" s="13" t="str">
        <f t="shared" si="1"/>
        <v>Bangalore</v>
      </c>
      <c r="W46" s="13" t="str">
        <f t="shared" si="2"/>
        <v>CLS</v>
      </c>
      <c r="X46" s="13">
        <f t="shared" si="3"/>
        <v>22</v>
      </c>
      <c r="Y46" s="13" t="str">
        <f>IFERROR(VLOOKUP(C46,ReceivingTeam[],2,FALSE),"HelpDesk")</f>
        <v>HelpDesk</v>
      </c>
      <c r="Z46" s="67">
        <f t="shared" si="4"/>
        <v>44891.745775463001</v>
      </c>
      <c r="AA46" s="68">
        <f t="shared" si="5"/>
        <v>44890</v>
      </c>
      <c r="AB46" s="69" t="b">
        <f t="shared" si="6"/>
        <v>1</v>
      </c>
      <c r="AC46" s="70">
        <f t="shared" si="7"/>
        <v>0.5</v>
      </c>
      <c r="AD46" s="67">
        <f t="shared" si="8"/>
        <v>44891.745775463001</v>
      </c>
      <c r="AE46" s="67">
        <f>VLOOKUP(V46,'Branch Wise Work Timelines'!C:G,3,FALSE)+AA46</f>
        <v>44890.416666666664</v>
      </c>
      <c r="AF46" s="67">
        <f>IF(V46="Bangalore",VLOOKUP(V46,'Branch Wise Work Timelines'!C:G,4,FALSE)+AA46+1,IF(V46="Mumbai",VLOOKUP(V46,'Branch Wise Work Timelines'!C:G,4,FALSE)+AA46+1,VLOOKUP(V46,'Branch Wise Work Timelines'!C:G,4,FALSE)+AA46))</f>
        <v>44891.104166666664</v>
      </c>
      <c r="AG46" s="67">
        <f>WORKDAY.INTL(AA46,1,11)+VLOOKUP(V46,'Branch Wise Work Timelines'!C:G,3,FALSE)</f>
        <v>44891.416666666664</v>
      </c>
      <c r="AH46" s="69" t="str">
        <f t="shared" ca="1" si="9"/>
        <v>Out of TAT</v>
      </c>
      <c r="AI46" s="69">
        <f t="shared" ca="1" si="10"/>
        <v>20468</v>
      </c>
      <c r="AJ46" s="69" t="str">
        <f ca="1">IF(AI46&lt;0,"0-12",IFERROR(VLOOKUP(AI46,Breakup[],2,FALSE),"&gt;24"))</f>
        <v>&gt;24</v>
      </c>
      <c r="AK46" s="69" t="str">
        <f>VLOOKUP(V46,Master!B:D,3,FALSE)</f>
        <v>South</v>
      </c>
      <c r="AL46" s="69" t="str">
        <f t="shared" si="11"/>
        <v>Bangalore-CLS</v>
      </c>
    </row>
    <row r="47" spans="1:38">
      <c r="A47" s="13" t="s">
        <v>335</v>
      </c>
      <c r="B47" s="54">
        <v>44701.505863622697</v>
      </c>
      <c r="C47" s="13" t="s">
        <v>110</v>
      </c>
      <c r="D47" s="13">
        <v>1429</v>
      </c>
      <c r="E47" s="13" t="s">
        <v>336</v>
      </c>
      <c r="F47" s="13" t="s">
        <v>33</v>
      </c>
      <c r="G47" s="14">
        <v>1653029519755</v>
      </c>
      <c r="H47" s="55">
        <v>0.90125</v>
      </c>
      <c r="I47" s="33">
        <v>44891.901250000003</v>
      </c>
      <c r="J47" s="58">
        <v>44891</v>
      </c>
      <c r="K47" s="13" t="s">
        <v>263</v>
      </c>
      <c r="L47" s="13" t="s">
        <v>69</v>
      </c>
      <c r="M47" s="13" t="s">
        <v>101</v>
      </c>
      <c r="N47" s="13" t="s">
        <v>215</v>
      </c>
      <c r="O47" s="33">
        <v>44891.815173611103</v>
      </c>
      <c r="P47" s="58">
        <v>44891</v>
      </c>
      <c r="Q47" s="33" t="s">
        <v>237</v>
      </c>
      <c r="R47" s="14">
        <v>346</v>
      </c>
      <c r="S47" s="13" t="s">
        <v>208</v>
      </c>
      <c r="T47" s="13" t="s">
        <v>209</v>
      </c>
      <c r="U47" s="33">
        <f t="shared" ca="1" si="0"/>
        <v>45744.56914039352</v>
      </c>
      <c r="V47" s="13" t="str">
        <f t="shared" si="1"/>
        <v>Mumbai</v>
      </c>
      <c r="W47" s="13" t="str">
        <f t="shared" si="2"/>
        <v>RI</v>
      </c>
      <c r="X47" s="13">
        <f t="shared" si="3"/>
        <v>21</v>
      </c>
      <c r="Y47" s="13" t="str">
        <f>IFERROR(VLOOKUP(C47,ReceivingTeam[],2,FALSE),"HelpDesk")</f>
        <v>Branch office</v>
      </c>
      <c r="Z47" s="67">
        <f t="shared" si="4"/>
        <v>44893.567916666667</v>
      </c>
      <c r="AA47" s="68">
        <f t="shared" si="5"/>
        <v>44891</v>
      </c>
      <c r="AB47" s="69" t="b">
        <f t="shared" si="6"/>
        <v>1</v>
      </c>
      <c r="AC47" s="70">
        <f t="shared" si="7"/>
        <v>0.5</v>
      </c>
      <c r="AD47" s="67">
        <f t="shared" si="8"/>
        <v>44893.567916666667</v>
      </c>
      <c r="AE47" s="67">
        <f>VLOOKUP(V47,'Branch Wise Work Timelines'!C:G,3,FALSE)+AA47</f>
        <v>44891.416666666664</v>
      </c>
      <c r="AF47" s="67">
        <f>IF(V47="Bangalore",VLOOKUP(V47,'Branch Wise Work Timelines'!C:G,4,FALSE)+AA47+1,IF(V47="Mumbai",VLOOKUP(V47,'Branch Wise Work Timelines'!C:G,4,FALSE)+AA47+1,VLOOKUP(V47,'Branch Wise Work Timelines'!C:G,4,FALSE)+AA47))</f>
        <v>44892.25</v>
      </c>
      <c r="AG47" s="67">
        <f>WORKDAY.INTL(AA47,1,11)+VLOOKUP(V47,'Branch Wise Work Timelines'!C:G,3,FALSE)</f>
        <v>44893.416666666664</v>
      </c>
      <c r="AH47" s="69" t="str">
        <f t="shared" si="9"/>
        <v>Met</v>
      </c>
      <c r="AI47" s="69">
        <f t="shared" ca="1" si="10"/>
        <v>20425</v>
      </c>
      <c r="AJ47" s="69" t="str">
        <f ca="1">IF(AI47&lt;0,"0-12",IFERROR(VLOOKUP(AI47,Breakup[],2,FALSE),"&gt;24"))</f>
        <v>&gt;24</v>
      </c>
      <c r="AK47" s="69" t="str">
        <f>VLOOKUP(V47,Master!B:D,3,FALSE)</f>
        <v>East</v>
      </c>
      <c r="AL47" s="69" t="str">
        <f t="shared" si="11"/>
        <v>Mumbai</v>
      </c>
    </row>
    <row r="48" spans="1:38">
      <c r="A48" s="13" t="s">
        <v>337</v>
      </c>
      <c r="B48" s="54">
        <v>44701.558239270802</v>
      </c>
      <c r="C48" s="13" t="s">
        <v>121</v>
      </c>
      <c r="D48" s="13">
        <v>945</v>
      </c>
      <c r="E48" s="13" t="s">
        <v>338</v>
      </c>
      <c r="F48" s="13" t="s">
        <v>33</v>
      </c>
      <c r="G48" s="14">
        <v>1653034319817</v>
      </c>
      <c r="H48" s="55">
        <v>0.80251157407407403</v>
      </c>
      <c r="I48" s="33">
        <v>44888.802511574097</v>
      </c>
      <c r="J48" s="58">
        <v>44888</v>
      </c>
      <c r="K48" s="13" t="s">
        <v>263</v>
      </c>
      <c r="L48" s="13" t="s">
        <v>69</v>
      </c>
      <c r="M48" s="13" t="s">
        <v>101</v>
      </c>
      <c r="N48" s="13" t="s">
        <v>215</v>
      </c>
      <c r="O48" s="33" t="s">
        <v>38</v>
      </c>
      <c r="P48" s="58" t="s">
        <v>38</v>
      </c>
      <c r="Q48" s="33" t="s">
        <v>207</v>
      </c>
      <c r="R48" s="14" t="s">
        <v>38</v>
      </c>
      <c r="S48" s="13" t="s">
        <v>208</v>
      </c>
      <c r="T48" s="13" t="s">
        <v>209</v>
      </c>
      <c r="U48" s="33">
        <f t="shared" ca="1" si="0"/>
        <v>45744.56914039352</v>
      </c>
      <c r="V48" s="13" t="str">
        <f t="shared" si="1"/>
        <v>Mumbai</v>
      </c>
      <c r="W48" s="13" t="str">
        <f t="shared" si="2"/>
        <v>RI</v>
      </c>
      <c r="X48" s="13">
        <f t="shared" si="3"/>
        <v>19</v>
      </c>
      <c r="Y48" s="13" t="str">
        <f>IFERROR(VLOOKUP(C48,ReceivingTeam[],2,FALSE),"HelpDesk")</f>
        <v>Branch office</v>
      </c>
      <c r="Z48" s="67">
        <f t="shared" si="4"/>
        <v>44889.469178240761</v>
      </c>
      <c r="AA48" s="68">
        <f t="shared" si="5"/>
        <v>44888</v>
      </c>
      <c r="AB48" s="69" t="b">
        <f t="shared" si="6"/>
        <v>1</v>
      </c>
      <c r="AC48" s="70">
        <f t="shared" si="7"/>
        <v>0.5</v>
      </c>
      <c r="AD48" s="67">
        <f t="shared" si="8"/>
        <v>44889.469178240761</v>
      </c>
      <c r="AE48" s="67">
        <f>VLOOKUP(V48,'Branch Wise Work Timelines'!C:G,3,FALSE)+AA48</f>
        <v>44888.416666666664</v>
      </c>
      <c r="AF48" s="67">
        <f>IF(V48="Bangalore",VLOOKUP(V48,'Branch Wise Work Timelines'!C:G,4,FALSE)+AA48+1,IF(V48="Mumbai",VLOOKUP(V48,'Branch Wise Work Timelines'!C:G,4,FALSE)+AA48+1,VLOOKUP(V48,'Branch Wise Work Timelines'!C:G,4,FALSE)+AA48))</f>
        <v>44889.25</v>
      </c>
      <c r="AG48" s="67">
        <f>WORKDAY.INTL(AA48,1,11)+VLOOKUP(V48,'Branch Wise Work Timelines'!C:G,3,FALSE)</f>
        <v>44889.416666666664</v>
      </c>
      <c r="AH48" s="69" t="str">
        <f t="shared" ca="1" si="9"/>
        <v>Out of TAT</v>
      </c>
      <c r="AI48" s="69">
        <f t="shared" ca="1" si="10"/>
        <v>20523</v>
      </c>
      <c r="AJ48" s="69" t="str">
        <f ca="1">IF(AI48&lt;0,"0-12",IFERROR(VLOOKUP(AI48,Breakup[],2,FALSE),"&gt;24"))</f>
        <v>&gt;24</v>
      </c>
      <c r="AK48" s="69" t="str">
        <f>VLOOKUP(V48,Master!B:D,3,FALSE)</f>
        <v>East</v>
      </c>
      <c r="AL48" s="69" t="str">
        <f t="shared" si="11"/>
        <v>Mumbai</v>
      </c>
    </row>
    <row r="49" spans="1:38">
      <c r="A49" s="13" t="s">
        <v>339</v>
      </c>
      <c r="B49" s="54">
        <v>44701.556826886597</v>
      </c>
      <c r="C49" s="13" t="s">
        <v>121</v>
      </c>
      <c r="D49" s="13">
        <v>117</v>
      </c>
      <c r="E49" s="13" t="s">
        <v>340</v>
      </c>
      <c r="F49" s="13" t="s">
        <v>33</v>
      </c>
      <c r="G49" s="14">
        <v>1653034043739</v>
      </c>
      <c r="H49" s="55">
        <v>0.26118055555555603</v>
      </c>
      <c r="I49" s="33">
        <v>44884.261180555601</v>
      </c>
      <c r="J49" s="58">
        <v>44884</v>
      </c>
      <c r="K49" s="13" t="s">
        <v>263</v>
      </c>
      <c r="L49" s="13" t="s">
        <v>69</v>
      </c>
      <c r="M49" s="13" t="s">
        <v>101</v>
      </c>
      <c r="N49" s="13" t="s">
        <v>215</v>
      </c>
      <c r="O49" s="33" t="s">
        <v>38</v>
      </c>
      <c r="P49" s="58" t="s">
        <v>38</v>
      </c>
      <c r="Q49" s="33" t="s">
        <v>207</v>
      </c>
      <c r="R49" s="14" t="s">
        <v>38</v>
      </c>
      <c r="S49" s="13" t="s">
        <v>208</v>
      </c>
      <c r="T49" s="13" t="s">
        <v>209</v>
      </c>
      <c r="U49" s="33">
        <f t="shared" ca="1" si="0"/>
        <v>45744.56914039352</v>
      </c>
      <c r="V49" s="13" t="str">
        <f t="shared" si="1"/>
        <v>Mumbai</v>
      </c>
      <c r="W49" s="13" t="str">
        <f t="shared" si="2"/>
        <v>RI</v>
      </c>
      <c r="X49" s="13">
        <f t="shared" si="3"/>
        <v>6</v>
      </c>
      <c r="Y49" s="13" t="str">
        <f>IFERROR(VLOOKUP(C49,ReceivingTeam[],2,FALSE),"HelpDesk")</f>
        <v>Branch office</v>
      </c>
      <c r="Z49" s="67">
        <f t="shared" si="4"/>
        <v>44884.916666666664</v>
      </c>
      <c r="AA49" s="68">
        <f t="shared" si="5"/>
        <v>44884</v>
      </c>
      <c r="AB49" s="69" t="b">
        <f t="shared" si="6"/>
        <v>1</v>
      </c>
      <c r="AC49" s="70">
        <f t="shared" si="7"/>
        <v>0.5</v>
      </c>
      <c r="AD49" s="67">
        <f t="shared" si="8"/>
        <v>44884.916666666664</v>
      </c>
      <c r="AE49" s="67">
        <f>VLOOKUP(V49,'Branch Wise Work Timelines'!C:G,3,FALSE)+AA49</f>
        <v>44884.416666666664</v>
      </c>
      <c r="AF49" s="67">
        <f>IF(V49="Bangalore",VLOOKUP(V49,'Branch Wise Work Timelines'!C:G,4,FALSE)+AA49+1,IF(V49="Mumbai",VLOOKUP(V49,'Branch Wise Work Timelines'!C:G,4,FALSE)+AA49+1,VLOOKUP(V49,'Branch Wise Work Timelines'!C:G,4,FALSE)+AA49))</f>
        <v>44885.25</v>
      </c>
      <c r="AG49" s="67">
        <f>WORKDAY.INTL(AA49,1,11)+VLOOKUP(V49,'Branch Wise Work Timelines'!C:G,3,FALSE)</f>
        <v>44886.416666666664</v>
      </c>
      <c r="AH49" s="69" t="str">
        <f t="shared" ca="1" si="9"/>
        <v>Out of TAT</v>
      </c>
      <c r="AI49" s="69">
        <f t="shared" ca="1" si="10"/>
        <v>20632</v>
      </c>
      <c r="AJ49" s="69" t="str">
        <f ca="1">IF(AI49&lt;0,"0-12",IFERROR(VLOOKUP(AI49,Breakup[],2,FALSE),"&gt;24"))</f>
        <v>&gt;24</v>
      </c>
      <c r="AK49" s="69" t="str">
        <f>VLOOKUP(V49,Master!B:D,3,FALSE)</f>
        <v>East</v>
      </c>
      <c r="AL49" s="69" t="str">
        <f t="shared" si="11"/>
        <v>Mumbai</v>
      </c>
    </row>
    <row r="50" spans="1:38">
      <c r="A50" s="13" t="s">
        <v>341</v>
      </c>
      <c r="B50" s="54">
        <v>44701.618845798599</v>
      </c>
      <c r="C50" s="13" t="s">
        <v>261</v>
      </c>
      <c r="D50" s="13">
        <v>1899</v>
      </c>
      <c r="E50" s="13" t="s">
        <v>342</v>
      </c>
      <c r="F50" s="13" t="s">
        <v>33</v>
      </c>
      <c r="G50" s="14">
        <v>1653040895232</v>
      </c>
      <c r="H50" s="55">
        <v>0.24385416666666701</v>
      </c>
      <c r="I50" s="33">
        <v>44885.2438541667</v>
      </c>
      <c r="J50" s="58">
        <v>44885</v>
      </c>
      <c r="K50" s="13" t="s">
        <v>263</v>
      </c>
      <c r="L50" s="13" t="s">
        <v>69</v>
      </c>
      <c r="M50" s="13" t="s">
        <v>101</v>
      </c>
      <c r="N50" s="13" t="s">
        <v>215</v>
      </c>
      <c r="O50" s="33" t="s">
        <v>38</v>
      </c>
      <c r="P50" s="58" t="s">
        <v>38</v>
      </c>
      <c r="Q50" s="33" t="s">
        <v>207</v>
      </c>
      <c r="R50" s="14" t="s">
        <v>38</v>
      </c>
      <c r="S50" s="13" t="s">
        <v>208</v>
      </c>
      <c r="T50" s="13" t="s">
        <v>209</v>
      </c>
      <c r="U50" s="33">
        <f t="shared" ca="1" si="0"/>
        <v>45744.56914039352</v>
      </c>
      <c r="V50" s="13" t="str">
        <f t="shared" si="1"/>
        <v>Mumbai</v>
      </c>
      <c r="W50" s="13" t="str">
        <f t="shared" si="2"/>
        <v>RI</v>
      </c>
      <c r="X50" s="13">
        <f t="shared" si="3"/>
        <v>5</v>
      </c>
      <c r="Y50" s="13" t="str">
        <f>IFERROR(VLOOKUP(C50,ReceivingTeam[],2,FALSE),"HelpDesk")</f>
        <v>HelpDesk</v>
      </c>
      <c r="Z50" s="67">
        <f t="shared" si="4"/>
        <v>44885.916666666664</v>
      </c>
      <c r="AA50" s="68">
        <f t="shared" si="5"/>
        <v>44885</v>
      </c>
      <c r="AB50" s="69" t="b">
        <f t="shared" si="6"/>
        <v>0</v>
      </c>
      <c r="AC50" s="70">
        <f t="shared" si="7"/>
        <v>0.5</v>
      </c>
      <c r="AD50" s="67">
        <f t="shared" si="8"/>
        <v>44885.916666666664</v>
      </c>
      <c r="AE50" s="67">
        <f>VLOOKUP(V50,'Branch Wise Work Timelines'!C:G,3,FALSE)+AA50</f>
        <v>44885.416666666664</v>
      </c>
      <c r="AF50" s="67">
        <f>IF(V50="Bangalore",VLOOKUP(V50,'Branch Wise Work Timelines'!C:G,4,FALSE)+AA50+1,IF(V50="Mumbai",VLOOKUP(V50,'Branch Wise Work Timelines'!C:G,4,FALSE)+AA50+1,VLOOKUP(V50,'Branch Wise Work Timelines'!C:G,4,FALSE)+AA50))</f>
        <v>44886.25</v>
      </c>
      <c r="AG50" s="67">
        <f>WORKDAY.INTL(AA50,1,11)+VLOOKUP(V50,'Branch Wise Work Timelines'!C:G,3,FALSE)</f>
        <v>44886.416666666664</v>
      </c>
      <c r="AH50" s="69" t="str">
        <f t="shared" ca="1" si="9"/>
        <v>Out of TAT</v>
      </c>
      <c r="AI50" s="69">
        <f t="shared" ca="1" si="10"/>
        <v>20608</v>
      </c>
      <c r="AJ50" s="69" t="str">
        <f ca="1">IF(AI50&lt;0,"0-12",IFERROR(VLOOKUP(AI50,Breakup[],2,FALSE),"&gt;24"))</f>
        <v>&gt;24</v>
      </c>
      <c r="AK50" s="69" t="str">
        <f>VLOOKUP(V50,Master!B:D,3,FALSE)</f>
        <v>East</v>
      </c>
      <c r="AL50" s="69" t="str">
        <f t="shared" si="11"/>
        <v>Mumbai</v>
      </c>
    </row>
    <row r="51" spans="1:38">
      <c r="A51" s="13" t="s">
        <v>343</v>
      </c>
      <c r="B51" s="54">
        <v>44701.509746145799</v>
      </c>
      <c r="C51" s="13" t="s">
        <v>344</v>
      </c>
      <c r="D51" s="13">
        <v>1383</v>
      </c>
      <c r="E51" s="13" t="s">
        <v>345</v>
      </c>
      <c r="F51" s="13" t="s">
        <v>33</v>
      </c>
      <c r="G51" s="14">
        <v>1653029519755</v>
      </c>
      <c r="H51" s="55">
        <v>0.71283564814814804</v>
      </c>
      <c r="I51" s="33">
        <v>44891.712835648097</v>
      </c>
      <c r="J51" s="58">
        <v>44891</v>
      </c>
      <c r="K51" s="13" t="s">
        <v>263</v>
      </c>
      <c r="L51" s="13" t="s">
        <v>69</v>
      </c>
      <c r="M51" s="13" t="s">
        <v>101</v>
      </c>
      <c r="N51" s="13" t="s">
        <v>215</v>
      </c>
      <c r="O51" s="33">
        <v>44891.588078703702</v>
      </c>
      <c r="P51" s="58">
        <v>44891</v>
      </c>
      <c r="Q51" s="33" t="s">
        <v>237</v>
      </c>
      <c r="R51" s="14">
        <v>51</v>
      </c>
      <c r="S51" s="13" t="s">
        <v>208</v>
      </c>
      <c r="T51" s="13" t="s">
        <v>209</v>
      </c>
      <c r="U51" s="33">
        <f t="shared" ca="1" si="0"/>
        <v>45744.56914039352</v>
      </c>
      <c r="V51" s="13" t="str">
        <f t="shared" si="1"/>
        <v>Mumbai</v>
      </c>
      <c r="W51" s="13" t="str">
        <f t="shared" si="2"/>
        <v>RI</v>
      </c>
      <c r="X51" s="13">
        <f t="shared" si="3"/>
        <v>17</v>
      </c>
      <c r="Y51" s="13" t="str">
        <f>IFERROR(VLOOKUP(C51,ReceivingTeam[],2,FALSE),"HelpDesk")</f>
        <v>HelpDesk</v>
      </c>
      <c r="Z51" s="67">
        <f t="shared" si="4"/>
        <v>44892.212835648097</v>
      </c>
      <c r="AA51" s="68">
        <f t="shared" si="5"/>
        <v>44891</v>
      </c>
      <c r="AB51" s="69" t="b">
        <f t="shared" si="6"/>
        <v>1</v>
      </c>
      <c r="AC51" s="70">
        <f t="shared" si="7"/>
        <v>0.5</v>
      </c>
      <c r="AD51" s="67">
        <f t="shared" si="8"/>
        <v>44892.212835648097</v>
      </c>
      <c r="AE51" s="67">
        <f>VLOOKUP(V51,'Branch Wise Work Timelines'!C:G,3,FALSE)+AA51</f>
        <v>44891.416666666664</v>
      </c>
      <c r="AF51" s="67">
        <f>IF(V51="Bangalore",VLOOKUP(V51,'Branch Wise Work Timelines'!C:G,4,FALSE)+AA51+1,IF(V51="Mumbai",VLOOKUP(V51,'Branch Wise Work Timelines'!C:G,4,FALSE)+AA51+1,VLOOKUP(V51,'Branch Wise Work Timelines'!C:G,4,FALSE)+AA51))</f>
        <v>44892.25</v>
      </c>
      <c r="AG51" s="67">
        <f>WORKDAY.INTL(AA51,1,11)+VLOOKUP(V51,'Branch Wise Work Timelines'!C:G,3,FALSE)</f>
        <v>44893.416666666664</v>
      </c>
      <c r="AH51" s="69" t="str">
        <f t="shared" si="9"/>
        <v>Met</v>
      </c>
      <c r="AI51" s="69">
        <f t="shared" ca="1" si="10"/>
        <v>20457</v>
      </c>
      <c r="AJ51" s="69" t="str">
        <f ca="1">IF(AI51&lt;0,"0-12",IFERROR(VLOOKUP(AI51,Breakup[],2,FALSE),"&gt;24"))</f>
        <v>&gt;24</v>
      </c>
      <c r="AK51" s="69" t="str">
        <f>VLOOKUP(V51,Master!B:D,3,FALSE)</f>
        <v>East</v>
      </c>
      <c r="AL51" s="69" t="str">
        <f t="shared" si="11"/>
        <v>Mumbai</v>
      </c>
    </row>
    <row r="52" spans="1:38">
      <c r="A52" s="13" t="s">
        <v>346</v>
      </c>
      <c r="B52" s="54">
        <v>44701.6515743403</v>
      </c>
      <c r="C52" s="13" t="s">
        <v>347</v>
      </c>
      <c r="D52" s="13">
        <v>995</v>
      </c>
      <c r="E52" s="13" t="s">
        <v>348</v>
      </c>
      <c r="F52" s="13" t="s">
        <v>33</v>
      </c>
      <c r="G52" s="14">
        <v>1653041796025</v>
      </c>
      <c r="H52" s="55">
        <v>0.154479166666667</v>
      </c>
      <c r="I52" s="33">
        <v>44883.154479166697</v>
      </c>
      <c r="J52" s="58">
        <v>44883</v>
      </c>
      <c r="K52" s="13" t="s">
        <v>325</v>
      </c>
      <c r="L52" s="13" t="s">
        <v>55</v>
      </c>
      <c r="M52" s="13" t="s">
        <v>347</v>
      </c>
      <c r="N52" s="13" t="s">
        <v>215</v>
      </c>
      <c r="O52" s="33" t="s">
        <v>38</v>
      </c>
      <c r="P52" s="58" t="s">
        <v>38</v>
      </c>
      <c r="Q52" s="33" t="s">
        <v>207</v>
      </c>
      <c r="R52" s="14" t="s">
        <v>38</v>
      </c>
      <c r="S52" s="13" t="s">
        <v>208</v>
      </c>
      <c r="T52" s="13" t="s">
        <v>209</v>
      </c>
      <c r="U52" s="33">
        <f t="shared" ca="1" si="0"/>
        <v>45744.56914039352</v>
      </c>
      <c r="V52" s="13" t="str">
        <f t="shared" si="1"/>
        <v>Delhi</v>
      </c>
      <c r="W52" s="13" t="str">
        <f t="shared" si="2"/>
        <v>RI</v>
      </c>
      <c r="X52" s="13">
        <f t="shared" si="3"/>
        <v>3</v>
      </c>
      <c r="Y52" s="13" t="str">
        <f>IFERROR(VLOOKUP(C52,ReceivingTeam[],2,FALSE),"HelpDesk")</f>
        <v>HelpDesk</v>
      </c>
      <c r="Z52" s="67">
        <f t="shared" si="4"/>
        <v>44884.562499999993</v>
      </c>
      <c r="AA52" s="68">
        <f t="shared" si="5"/>
        <v>44883</v>
      </c>
      <c r="AB52" s="69" t="b">
        <f t="shared" si="6"/>
        <v>1</v>
      </c>
      <c r="AC52" s="70">
        <f t="shared" si="7"/>
        <v>0.5</v>
      </c>
      <c r="AD52" s="67">
        <f t="shared" si="8"/>
        <v>44884.562499999993</v>
      </c>
      <c r="AE52" s="67">
        <f>VLOOKUP(V52,'Branch Wise Work Timelines'!C:G,3,FALSE)+AA52</f>
        <v>44883.416666666664</v>
      </c>
      <c r="AF52" s="67">
        <f>IF(V52="Bangalore",VLOOKUP(V52,'Branch Wise Work Timelines'!C:G,4,FALSE)+AA52+1,IF(V52="Mumbai",VLOOKUP(V52,'Branch Wise Work Timelines'!C:G,4,FALSE)+AA52+1,VLOOKUP(V52,'Branch Wise Work Timelines'!C:G,4,FALSE)+AA52))</f>
        <v>44883.770833333336</v>
      </c>
      <c r="AG52" s="67">
        <f>WORKDAY.INTL(AA52,1,11)+VLOOKUP(V52,'Branch Wise Work Timelines'!C:G,3,FALSE)</f>
        <v>44884.416666666664</v>
      </c>
      <c r="AH52" s="69" t="str">
        <f t="shared" ca="1" si="9"/>
        <v>Out of TAT</v>
      </c>
      <c r="AI52" s="69">
        <f t="shared" ca="1" si="10"/>
        <v>20641</v>
      </c>
      <c r="AJ52" s="69" t="str">
        <f ca="1">IF(AI52&lt;0,"0-12",IFERROR(VLOOKUP(AI52,Breakup[],2,FALSE),"&gt;24"))</f>
        <v>&gt;24</v>
      </c>
      <c r="AK52" s="69" t="str">
        <f>VLOOKUP(V52,Master!B:D,3,FALSE)</f>
        <v>North</v>
      </c>
      <c r="AL52" s="69" t="str">
        <f t="shared" si="11"/>
        <v>Delhi</v>
      </c>
    </row>
    <row r="53" spans="1:38">
      <c r="A53" s="13" t="s">
        <v>349</v>
      </c>
      <c r="B53" s="54">
        <v>44701.456988576399</v>
      </c>
      <c r="C53" s="13" t="s">
        <v>344</v>
      </c>
      <c r="D53" s="13">
        <v>1194</v>
      </c>
      <c r="E53" s="13" t="s">
        <v>350</v>
      </c>
      <c r="F53" s="13" t="s">
        <v>33</v>
      </c>
      <c r="G53" s="14">
        <v>1653025138774</v>
      </c>
      <c r="H53" s="55">
        <v>0.337013888888889</v>
      </c>
      <c r="I53" s="33">
        <v>44883.3370138889</v>
      </c>
      <c r="J53" s="58">
        <v>44883</v>
      </c>
      <c r="K53" s="13" t="s">
        <v>263</v>
      </c>
      <c r="L53" s="13" t="s">
        <v>69</v>
      </c>
      <c r="M53" s="13" t="s">
        <v>103</v>
      </c>
      <c r="N53" s="13" t="s">
        <v>215</v>
      </c>
      <c r="O53" s="33" t="s">
        <v>38</v>
      </c>
      <c r="P53" s="58" t="s">
        <v>38</v>
      </c>
      <c r="Q53" s="33" t="s">
        <v>207</v>
      </c>
      <c r="R53" s="14" t="s">
        <v>38</v>
      </c>
      <c r="S53" s="13" t="s">
        <v>208</v>
      </c>
      <c r="T53" s="13" t="s">
        <v>209</v>
      </c>
      <c r="U53" s="33">
        <f t="shared" ca="1" si="0"/>
        <v>45744.56914039352</v>
      </c>
      <c r="V53" s="13" t="str">
        <f t="shared" si="1"/>
        <v>Mumbai</v>
      </c>
      <c r="W53" s="13" t="str">
        <f t="shared" si="2"/>
        <v>RI</v>
      </c>
      <c r="X53" s="13">
        <f t="shared" si="3"/>
        <v>8</v>
      </c>
      <c r="Y53" s="13" t="str">
        <f>IFERROR(VLOOKUP(C53,ReceivingTeam[],2,FALSE),"HelpDesk")</f>
        <v>HelpDesk</v>
      </c>
      <c r="Z53" s="67">
        <f t="shared" si="4"/>
        <v>44883.916666666664</v>
      </c>
      <c r="AA53" s="68">
        <f t="shared" si="5"/>
        <v>44883</v>
      </c>
      <c r="AB53" s="69" t="b">
        <f t="shared" si="6"/>
        <v>1</v>
      </c>
      <c r="AC53" s="70">
        <f t="shared" si="7"/>
        <v>0.5</v>
      </c>
      <c r="AD53" s="67">
        <f t="shared" si="8"/>
        <v>44883.916666666664</v>
      </c>
      <c r="AE53" s="67">
        <f>VLOOKUP(V53,'Branch Wise Work Timelines'!C:G,3,FALSE)+AA53</f>
        <v>44883.416666666664</v>
      </c>
      <c r="AF53" s="67">
        <f>IF(V53="Bangalore",VLOOKUP(V53,'Branch Wise Work Timelines'!C:G,4,FALSE)+AA53+1,IF(V53="Mumbai",VLOOKUP(V53,'Branch Wise Work Timelines'!C:G,4,FALSE)+AA53+1,VLOOKUP(V53,'Branch Wise Work Timelines'!C:G,4,FALSE)+AA53))</f>
        <v>44884.25</v>
      </c>
      <c r="AG53" s="67">
        <f>WORKDAY.INTL(AA53,1,11)+VLOOKUP(V53,'Branch Wise Work Timelines'!C:G,3,FALSE)</f>
        <v>44884.416666666664</v>
      </c>
      <c r="AH53" s="69" t="str">
        <f t="shared" ca="1" si="9"/>
        <v>Out of TAT</v>
      </c>
      <c r="AI53" s="69">
        <f t="shared" ca="1" si="10"/>
        <v>20656</v>
      </c>
      <c r="AJ53" s="69" t="str">
        <f ca="1">IF(AI53&lt;0,"0-12",IFERROR(VLOOKUP(AI53,Breakup[],2,FALSE),"&gt;24"))</f>
        <v>&gt;24</v>
      </c>
      <c r="AK53" s="69" t="str">
        <f>VLOOKUP(V53,Master!B:D,3,FALSE)</f>
        <v>East</v>
      </c>
      <c r="AL53" s="69" t="str">
        <f t="shared" si="11"/>
        <v>Mumbai</v>
      </c>
    </row>
    <row r="54" spans="1:38">
      <c r="A54" s="13" t="s">
        <v>351</v>
      </c>
      <c r="B54" s="54">
        <v>44701.543085219899</v>
      </c>
      <c r="C54" s="13" t="s">
        <v>352</v>
      </c>
      <c r="D54" s="13">
        <v>1745</v>
      </c>
      <c r="E54" s="13" t="s">
        <v>353</v>
      </c>
      <c r="F54" s="13" t="s">
        <v>33</v>
      </c>
      <c r="G54" s="14">
        <v>1653034319817</v>
      </c>
      <c r="H54" s="55">
        <v>0.160023148148148</v>
      </c>
      <c r="I54" s="33">
        <v>44881.160023148099</v>
      </c>
      <c r="J54" s="58">
        <v>44881</v>
      </c>
      <c r="K54" s="13" t="s">
        <v>263</v>
      </c>
      <c r="L54" s="13" t="s">
        <v>69</v>
      </c>
      <c r="M54" s="13" t="s">
        <v>101</v>
      </c>
      <c r="N54" s="13" t="s">
        <v>215</v>
      </c>
      <c r="O54" s="33" t="s">
        <v>38</v>
      </c>
      <c r="P54" s="58" t="s">
        <v>38</v>
      </c>
      <c r="Q54" s="33" t="s">
        <v>207</v>
      </c>
      <c r="R54" s="14" t="s">
        <v>38</v>
      </c>
      <c r="S54" s="13" t="s">
        <v>208</v>
      </c>
      <c r="T54" s="13" t="s">
        <v>209</v>
      </c>
      <c r="U54" s="33">
        <f t="shared" ca="1" si="0"/>
        <v>45744.56914039352</v>
      </c>
      <c r="V54" s="13" t="str">
        <f t="shared" si="1"/>
        <v>Mumbai</v>
      </c>
      <c r="W54" s="13" t="str">
        <f t="shared" si="2"/>
        <v>RI</v>
      </c>
      <c r="X54" s="13">
        <f t="shared" si="3"/>
        <v>3</v>
      </c>
      <c r="Y54" s="13" t="str">
        <f>IFERROR(VLOOKUP(C54,ReceivingTeam[],2,FALSE),"HelpDesk")</f>
        <v>HelpDesk</v>
      </c>
      <c r="Z54" s="67">
        <f t="shared" si="4"/>
        <v>44881.916666666664</v>
      </c>
      <c r="AA54" s="68">
        <f t="shared" si="5"/>
        <v>44881</v>
      </c>
      <c r="AB54" s="69" t="b">
        <f t="shared" si="6"/>
        <v>1</v>
      </c>
      <c r="AC54" s="70">
        <f t="shared" si="7"/>
        <v>0.5</v>
      </c>
      <c r="AD54" s="67">
        <f t="shared" si="8"/>
        <v>44881.916666666664</v>
      </c>
      <c r="AE54" s="67">
        <f>VLOOKUP(V54,'Branch Wise Work Timelines'!C:G,3,FALSE)+AA54</f>
        <v>44881.416666666664</v>
      </c>
      <c r="AF54" s="67">
        <f>IF(V54="Bangalore",VLOOKUP(V54,'Branch Wise Work Timelines'!C:G,4,FALSE)+AA54+1,IF(V54="Mumbai",VLOOKUP(V54,'Branch Wise Work Timelines'!C:G,4,FALSE)+AA54+1,VLOOKUP(V54,'Branch Wise Work Timelines'!C:G,4,FALSE)+AA54))</f>
        <v>44882.25</v>
      </c>
      <c r="AG54" s="67">
        <f>WORKDAY.INTL(AA54,1,11)+VLOOKUP(V54,'Branch Wise Work Timelines'!C:G,3,FALSE)</f>
        <v>44882.416666666664</v>
      </c>
      <c r="AH54" s="69" t="str">
        <f t="shared" ca="1" si="9"/>
        <v>Out of TAT</v>
      </c>
      <c r="AI54" s="69">
        <f t="shared" ca="1" si="10"/>
        <v>20704</v>
      </c>
      <c r="AJ54" s="69" t="str">
        <f ca="1">IF(AI54&lt;0,"0-12",IFERROR(VLOOKUP(AI54,Breakup[],2,FALSE),"&gt;24"))</f>
        <v>&gt;24</v>
      </c>
      <c r="AK54" s="69" t="str">
        <f>VLOOKUP(V54,Master!B:D,3,FALSE)</f>
        <v>East</v>
      </c>
      <c r="AL54" s="69" t="str">
        <f t="shared" si="11"/>
        <v>Mumbai</v>
      </c>
    </row>
    <row r="55" spans="1:38">
      <c r="A55" s="13" t="s">
        <v>354</v>
      </c>
      <c r="B55" s="54">
        <v>44701.625982210702</v>
      </c>
      <c r="C55" s="13" t="s">
        <v>329</v>
      </c>
      <c r="D55" s="13">
        <v>1507</v>
      </c>
      <c r="E55" s="13" t="s">
        <v>355</v>
      </c>
      <c r="F55" s="13" t="s">
        <v>15</v>
      </c>
      <c r="G55" s="14">
        <v>1653042448483</v>
      </c>
      <c r="H55" s="55">
        <v>0.26649305555555602</v>
      </c>
      <c r="I55" s="33">
        <v>44881.266493055598</v>
      </c>
      <c r="J55" s="58">
        <v>44881</v>
      </c>
      <c r="K55" s="13" t="s">
        <v>213</v>
      </c>
      <c r="L55" s="13" t="s">
        <v>30</v>
      </c>
      <c r="M55" s="13" t="s">
        <v>75</v>
      </c>
      <c r="N55" s="13" t="s">
        <v>215</v>
      </c>
      <c r="O55" s="33" t="s">
        <v>38</v>
      </c>
      <c r="P55" s="58" t="s">
        <v>38</v>
      </c>
      <c r="Q55" s="33" t="s">
        <v>207</v>
      </c>
      <c r="R55" s="14" t="s">
        <v>38</v>
      </c>
      <c r="S55" s="13" t="s">
        <v>208</v>
      </c>
      <c r="T55" s="13" t="s">
        <v>209</v>
      </c>
      <c r="U55" s="33">
        <f t="shared" ca="1" si="0"/>
        <v>45744.56914039352</v>
      </c>
      <c r="V55" s="13" t="str">
        <f t="shared" si="1"/>
        <v>Bangalore</v>
      </c>
      <c r="W55" s="13" t="str">
        <f t="shared" si="2"/>
        <v>CLS</v>
      </c>
      <c r="X55" s="13">
        <f t="shared" si="3"/>
        <v>6</v>
      </c>
      <c r="Y55" s="13" t="str">
        <f>IFERROR(VLOOKUP(C55,ReceivingTeam[],2,FALSE),"HelpDesk")</f>
        <v>HelpDesk</v>
      </c>
      <c r="Z55" s="67">
        <f t="shared" si="4"/>
        <v>44881.916666666664</v>
      </c>
      <c r="AA55" s="68">
        <f t="shared" si="5"/>
        <v>44881</v>
      </c>
      <c r="AB55" s="69" t="b">
        <f t="shared" si="6"/>
        <v>1</v>
      </c>
      <c r="AC55" s="70">
        <f t="shared" si="7"/>
        <v>0.5</v>
      </c>
      <c r="AD55" s="67">
        <f t="shared" si="8"/>
        <v>44881.916666666664</v>
      </c>
      <c r="AE55" s="67">
        <f>VLOOKUP(V55,'Branch Wise Work Timelines'!C:G,3,FALSE)+AA55</f>
        <v>44881.416666666664</v>
      </c>
      <c r="AF55" s="67">
        <f>IF(V55="Bangalore",VLOOKUP(V55,'Branch Wise Work Timelines'!C:G,4,FALSE)+AA55+1,IF(V55="Mumbai",VLOOKUP(V55,'Branch Wise Work Timelines'!C:G,4,FALSE)+AA55+1,VLOOKUP(V55,'Branch Wise Work Timelines'!C:G,4,FALSE)+AA55))</f>
        <v>44882.104166666664</v>
      </c>
      <c r="AG55" s="67">
        <f>WORKDAY.INTL(AA55,1,11)+VLOOKUP(V55,'Branch Wise Work Timelines'!C:G,3,FALSE)</f>
        <v>44882.416666666664</v>
      </c>
      <c r="AH55" s="69" t="str">
        <f t="shared" ca="1" si="9"/>
        <v>Out of TAT</v>
      </c>
      <c r="AI55" s="69">
        <f t="shared" ca="1" si="10"/>
        <v>20704</v>
      </c>
      <c r="AJ55" s="69" t="str">
        <f ca="1">IF(AI55&lt;0,"0-12",IFERROR(VLOOKUP(AI55,Breakup[],2,FALSE),"&gt;24"))</f>
        <v>&gt;24</v>
      </c>
      <c r="AK55" s="69" t="str">
        <f>VLOOKUP(V55,Master!B:D,3,FALSE)</f>
        <v>South</v>
      </c>
      <c r="AL55" s="69" t="str">
        <f t="shared" si="11"/>
        <v>Bangalore-CLS</v>
      </c>
    </row>
    <row r="56" spans="1:38">
      <c r="A56" s="13" t="s">
        <v>356</v>
      </c>
      <c r="B56" s="54">
        <v>44701.662412071797</v>
      </c>
      <c r="C56" s="13" t="s">
        <v>114</v>
      </c>
      <c r="D56" s="13">
        <v>1030</v>
      </c>
      <c r="E56" s="13" t="s">
        <v>357</v>
      </c>
      <c r="F56" s="13" t="s">
        <v>24</v>
      </c>
      <c r="G56" s="14">
        <v>1653044731623</v>
      </c>
      <c r="H56" s="55">
        <v>0.42989583333333298</v>
      </c>
      <c r="I56" s="33">
        <v>44887.429895833302</v>
      </c>
      <c r="J56" s="58">
        <v>44887</v>
      </c>
      <c r="K56" s="13" t="s">
        <v>263</v>
      </c>
      <c r="L56" s="13" t="s">
        <v>69</v>
      </c>
      <c r="M56" s="13" t="s">
        <v>101</v>
      </c>
      <c r="N56" s="13" t="s">
        <v>215</v>
      </c>
      <c r="O56" s="33" t="s">
        <v>38</v>
      </c>
      <c r="P56" s="58" t="s">
        <v>38</v>
      </c>
      <c r="Q56" s="33" t="s">
        <v>207</v>
      </c>
      <c r="R56" s="14" t="s">
        <v>38</v>
      </c>
      <c r="S56" s="13" t="s">
        <v>208</v>
      </c>
      <c r="T56" s="13" t="s">
        <v>209</v>
      </c>
      <c r="U56" s="33">
        <f t="shared" ca="1" si="0"/>
        <v>45744.56914039352</v>
      </c>
      <c r="V56" s="13" t="str">
        <f t="shared" si="1"/>
        <v>Mumbai</v>
      </c>
      <c r="W56" s="13" t="str">
        <f t="shared" si="2"/>
        <v>DOMI</v>
      </c>
      <c r="X56" s="13">
        <f t="shared" si="3"/>
        <v>10</v>
      </c>
      <c r="Y56" s="13" t="str">
        <f>IFERROR(VLOOKUP(C56,ReceivingTeam[],2,FALSE),"HelpDesk")</f>
        <v>Branch office</v>
      </c>
      <c r="Z56" s="67">
        <f t="shared" si="4"/>
        <v>44887.929895833302</v>
      </c>
      <c r="AA56" s="68">
        <f t="shared" si="5"/>
        <v>44887</v>
      </c>
      <c r="AB56" s="69" t="b">
        <f t="shared" si="6"/>
        <v>1</v>
      </c>
      <c r="AC56" s="70">
        <f t="shared" si="7"/>
        <v>0.5</v>
      </c>
      <c r="AD56" s="67">
        <f t="shared" si="8"/>
        <v>44887.929895833302</v>
      </c>
      <c r="AE56" s="67">
        <f>VLOOKUP(V56,'Branch Wise Work Timelines'!C:G,3,FALSE)+AA56</f>
        <v>44887.416666666664</v>
      </c>
      <c r="AF56" s="67">
        <f>IF(V56="Bangalore",VLOOKUP(V56,'Branch Wise Work Timelines'!C:G,4,FALSE)+AA56+1,IF(V56="Mumbai",VLOOKUP(V56,'Branch Wise Work Timelines'!C:G,4,FALSE)+AA56+1,VLOOKUP(V56,'Branch Wise Work Timelines'!C:G,4,FALSE)+AA56))</f>
        <v>44888.25</v>
      </c>
      <c r="AG56" s="67">
        <f>WORKDAY.INTL(AA56,1,11)+VLOOKUP(V56,'Branch Wise Work Timelines'!C:G,3,FALSE)</f>
        <v>44888.416666666664</v>
      </c>
      <c r="AH56" s="69" t="str">
        <f t="shared" ca="1" si="9"/>
        <v>Out of TAT</v>
      </c>
      <c r="AI56" s="69">
        <f t="shared" ca="1" si="10"/>
        <v>20560</v>
      </c>
      <c r="AJ56" s="69" t="str">
        <f ca="1">IF(AI56&lt;0,"0-12",IFERROR(VLOOKUP(AI56,Breakup[],2,FALSE),"&gt;24"))</f>
        <v>&gt;24</v>
      </c>
      <c r="AK56" s="69" t="str">
        <f>VLOOKUP(V56,Master!B:D,3,FALSE)</f>
        <v>East</v>
      </c>
      <c r="AL56" s="69" t="str">
        <f t="shared" si="11"/>
        <v>Mumbai</v>
      </c>
    </row>
    <row r="57" spans="1:38">
      <c r="A57" s="13" t="s">
        <v>358</v>
      </c>
      <c r="B57" s="54">
        <v>44701.666416354201</v>
      </c>
      <c r="C57" s="13" t="s">
        <v>114</v>
      </c>
      <c r="D57" s="13">
        <v>500</v>
      </c>
      <c r="E57" s="13" t="s">
        <v>359</v>
      </c>
      <c r="F57" s="13" t="s">
        <v>24</v>
      </c>
      <c r="G57" s="14">
        <v>1653044439864</v>
      </c>
      <c r="H57" s="55">
        <v>0.81092592592592605</v>
      </c>
      <c r="I57" s="33">
        <v>44881.8109259259</v>
      </c>
      <c r="J57" s="58">
        <v>44881</v>
      </c>
      <c r="K57" s="13" t="s">
        <v>263</v>
      </c>
      <c r="L57" s="13" t="s">
        <v>69</v>
      </c>
      <c r="M57" s="13" t="s">
        <v>101</v>
      </c>
      <c r="N57" s="13" t="s">
        <v>215</v>
      </c>
      <c r="O57" s="33" t="s">
        <v>38</v>
      </c>
      <c r="P57" s="58" t="s">
        <v>38</v>
      </c>
      <c r="Q57" s="33" t="s">
        <v>207</v>
      </c>
      <c r="R57" s="14" t="s">
        <v>38</v>
      </c>
      <c r="S57" s="13" t="s">
        <v>208</v>
      </c>
      <c r="T57" s="13" t="s">
        <v>209</v>
      </c>
      <c r="U57" s="33">
        <f t="shared" ca="1" si="0"/>
        <v>45744.56914039352</v>
      </c>
      <c r="V57" s="13" t="str">
        <f t="shared" si="1"/>
        <v>Mumbai</v>
      </c>
      <c r="W57" s="13" t="str">
        <f t="shared" si="2"/>
        <v>DOMI</v>
      </c>
      <c r="X57" s="13">
        <f t="shared" si="3"/>
        <v>19</v>
      </c>
      <c r="Y57" s="13" t="str">
        <f>IFERROR(VLOOKUP(C57,ReceivingTeam[],2,FALSE),"HelpDesk")</f>
        <v>Branch office</v>
      </c>
      <c r="Z57" s="67">
        <f t="shared" si="4"/>
        <v>44882.477592592564</v>
      </c>
      <c r="AA57" s="68">
        <f t="shared" si="5"/>
        <v>44881</v>
      </c>
      <c r="AB57" s="69" t="b">
        <f t="shared" si="6"/>
        <v>1</v>
      </c>
      <c r="AC57" s="70">
        <f t="shared" si="7"/>
        <v>0.5</v>
      </c>
      <c r="AD57" s="67">
        <f t="shared" si="8"/>
        <v>44882.477592592564</v>
      </c>
      <c r="AE57" s="67">
        <f>VLOOKUP(V57,'Branch Wise Work Timelines'!C:G,3,FALSE)+AA57</f>
        <v>44881.416666666664</v>
      </c>
      <c r="AF57" s="67">
        <f>IF(V57="Bangalore",VLOOKUP(V57,'Branch Wise Work Timelines'!C:G,4,FALSE)+AA57+1,IF(V57="Mumbai",VLOOKUP(V57,'Branch Wise Work Timelines'!C:G,4,FALSE)+AA57+1,VLOOKUP(V57,'Branch Wise Work Timelines'!C:G,4,FALSE)+AA57))</f>
        <v>44882.25</v>
      </c>
      <c r="AG57" s="67">
        <f>WORKDAY.INTL(AA57,1,11)+VLOOKUP(V57,'Branch Wise Work Timelines'!C:G,3,FALSE)</f>
        <v>44882.416666666664</v>
      </c>
      <c r="AH57" s="69" t="str">
        <f t="shared" ca="1" si="9"/>
        <v>Out of TAT</v>
      </c>
      <c r="AI57" s="69">
        <f t="shared" ca="1" si="10"/>
        <v>20691</v>
      </c>
      <c r="AJ57" s="69" t="str">
        <f ca="1">IF(AI57&lt;0,"0-12",IFERROR(VLOOKUP(AI57,Breakup[],2,FALSE),"&gt;24"))</f>
        <v>&gt;24</v>
      </c>
      <c r="AK57" s="69" t="str">
        <f>VLOOKUP(V57,Master!B:D,3,FALSE)</f>
        <v>East</v>
      </c>
      <c r="AL57" s="69" t="str">
        <f t="shared" si="11"/>
        <v>Mumbai</v>
      </c>
    </row>
    <row r="58" spans="1:38">
      <c r="A58" s="13" t="s">
        <v>360</v>
      </c>
      <c r="B58" s="54">
        <v>44701.668218715298</v>
      </c>
      <c r="C58" s="13" t="s">
        <v>114</v>
      </c>
      <c r="D58" s="13">
        <v>497</v>
      </c>
      <c r="E58" s="13" t="s">
        <v>361</v>
      </c>
      <c r="F58" s="13" t="s">
        <v>24</v>
      </c>
      <c r="G58" s="14">
        <v>1653044439864</v>
      </c>
      <c r="H58" s="55">
        <v>0.19716435185185199</v>
      </c>
      <c r="I58" s="33">
        <v>44889.197164351899</v>
      </c>
      <c r="J58" s="58">
        <v>44889</v>
      </c>
      <c r="K58" s="13" t="s">
        <v>263</v>
      </c>
      <c r="L58" s="13" t="s">
        <v>69</v>
      </c>
      <c r="M58" s="13" t="s">
        <v>101</v>
      </c>
      <c r="N58" s="13" t="s">
        <v>215</v>
      </c>
      <c r="O58" s="33" t="s">
        <v>38</v>
      </c>
      <c r="P58" s="58" t="s">
        <v>38</v>
      </c>
      <c r="Q58" s="33" t="s">
        <v>207</v>
      </c>
      <c r="R58" s="14" t="s">
        <v>38</v>
      </c>
      <c r="S58" s="13" t="s">
        <v>208</v>
      </c>
      <c r="T58" s="13" t="s">
        <v>209</v>
      </c>
      <c r="U58" s="33">
        <f t="shared" ca="1" si="0"/>
        <v>45744.56914039352</v>
      </c>
      <c r="V58" s="13" t="str">
        <f t="shared" si="1"/>
        <v>Mumbai</v>
      </c>
      <c r="W58" s="13" t="str">
        <f t="shared" si="2"/>
        <v>DOMI</v>
      </c>
      <c r="X58" s="13">
        <f t="shared" si="3"/>
        <v>4</v>
      </c>
      <c r="Y58" s="13" t="str">
        <f>IFERROR(VLOOKUP(C58,ReceivingTeam[],2,FALSE),"HelpDesk")</f>
        <v>Branch office</v>
      </c>
      <c r="Z58" s="67">
        <f t="shared" si="4"/>
        <v>44889.916666666664</v>
      </c>
      <c r="AA58" s="68">
        <f t="shared" si="5"/>
        <v>44889</v>
      </c>
      <c r="AB58" s="69" t="b">
        <f t="shared" si="6"/>
        <v>1</v>
      </c>
      <c r="AC58" s="70">
        <f t="shared" si="7"/>
        <v>0.5</v>
      </c>
      <c r="AD58" s="67">
        <f t="shared" si="8"/>
        <v>44889.916666666664</v>
      </c>
      <c r="AE58" s="67">
        <f>VLOOKUP(V58,'Branch Wise Work Timelines'!C:G,3,FALSE)+AA58</f>
        <v>44889.416666666664</v>
      </c>
      <c r="AF58" s="67">
        <f>IF(V58="Bangalore",VLOOKUP(V58,'Branch Wise Work Timelines'!C:G,4,FALSE)+AA58+1,IF(V58="Mumbai",VLOOKUP(V58,'Branch Wise Work Timelines'!C:G,4,FALSE)+AA58+1,VLOOKUP(V58,'Branch Wise Work Timelines'!C:G,4,FALSE)+AA58))</f>
        <v>44890.25</v>
      </c>
      <c r="AG58" s="67">
        <f>WORKDAY.INTL(AA58,1,11)+VLOOKUP(V58,'Branch Wise Work Timelines'!C:G,3,FALSE)</f>
        <v>44890.416666666664</v>
      </c>
      <c r="AH58" s="69" t="str">
        <f t="shared" ca="1" si="9"/>
        <v>Out of TAT</v>
      </c>
      <c r="AI58" s="69">
        <f t="shared" ca="1" si="10"/>
        <v>20512</v>
      </c>
      <c r="AJ58" s="69" t="str">
        <f ca="1">IF(AI58&lt;0,"0-12",IFERROR(VLOOKUP(AI58,Breakup[],2,FALSE),"&gt;24"))</f>
        <v>&gt;24</v>
      </c>
      <c r="AK58" s="69" t="str">
        <f>VLOOKUP(V58,Master!B:D,3,FALSE)</f>
        <v>East</v>
      </c>
      <c r="AL58" s="69" t="str">
        <f t="shared" si="11"/>
        <v>Mumbai</v>
      </c>
    </row>
    <row r="59" spans="1:38">
      <c r="A59" s="13" t="s">
        <v>362</v>
      </c>
      <c r="B59" s="54">
        <v>44701.524885497704</v>
      </c>
      <c r="C59" s="13" t="s">
        <v>363</v>
      </c>
      <c r="D59" s="13">
        <v>431</v>
      </c>
      <c r="E59" s="13" t="s">
        <v>364</v>
      </c>
      <c r="F59" s="13" t="s">
        <v>24</v>
      </c>
      <c r="G59" s="14">
        <v>1653030944104</v>
      </c>
      <c r="H59" s="55">
        <v>0.72903935185185198</v>
      </c>
      <c r="I59" s="33">
        <v>44886.729039351798</v>
      </c>
      <c r="J59" s="58">
        <v>44886</v>
      </c>
      <c r="K59" s="13" t="s">
        <v>213</v>
      </c>
      <c r="L59" s="13" t="s">
        <v>30</v>
      </c>
      <c r="M59" s="13" t="s">
        <v>282</v>
      </c>
      <c r="N59" s="13" t="s">
        <v>215</v>
      </c>
      <c r="O59" s="33" t="s">
        <v>38</v>
      </c>
      <c r="P59" s="58" t="s">
        <v>38</v>
      </c>
      <c r="Q59" s="33" t="s">
        <v>207</v>
      </c>
      <c r="R59" s="14" t="s">
        <v>38</v>
      </c>
      <c r="S59" s="13" t="s">
        <v>208</v>
      </c>
      <c r="T59" s="13" t="s">
        <v>209</v>
      </c>
      <c r="U59" s="33">
        <f t="shared" ca="1" si="0"/>
        <v>45744.56914039352</v>
      </c>
      <c r="V59" s="13" t="str">
        <f t="shared" si="1"/>
        <v>Bangalore</v>
      </c>
      <c r="W59" s="13" t="str">
        <f t="shared" si="2"/>
        <v>DOMI</v>
      </c>
      <c r="X59" s="13">
        <f t="shared" si="3"/>
        <v>17</v>
      </c>
      <c r="Y59" s="13" t="str">
        <f>IFERROR(VLOOKUP(C59,ReceivingTeam[],2,FALSE),"HelpDesk")</f>
        <v>HelpDesk</v>
      </c>
      <c r="Z59" s="67">
        <f t="shared" si="4"/>
        <v>44887.541539351798</v>
      </c>
      <c r="AA59" s="68">
        <f t="shared" si="5"/>
        <v>44886</v>
      </c>
      <c r="AB59" s="69" t="b">
        <f t="shared" si="6"/>
        <v>1</v>
      </c>
      <c r="AC59" s="70">
        <f t="shared" si="7"/>
        <v>0.5</v>
      </c>
      <c r="AD59" s="67">
        <f t="shared" si="8"/>
        <v>44887.541539351798</v>
      </c>
      <c r="AE59" s="67">
        <f>VLOOKUP(V59,'Branch Wise Work Timelines'!C:G,3,FALSE)+AA59</f>
        <v>44886.416666666664</v>
      </c>
      <c r="AF59" s="67">
        <f>IF(V59="Bangalore",VLOOKUP(V59,'Branch Wise Work Timelines'!C:G,4,FALSE)+AA59+1,IF(V59="Mumbai",VLOOKUP(V59,'Branch Wise Work Timelines'!C:G,4,FALSE)+AA59+1,VLOOKUP(V59,'Branch Wise Work Timelines'!C:G,4,FALSE)+AA59))</f>
        <v>44887.104166666664</v>
      </c>
      <c r="AG59" s="67">
        <f>WORKDAY.INTL(AA59,1,11)+VLOOKUP(V59,'Branch Wise Work Timelines'!C:G,3,FALSE)</f>
        <v>44887.416666666664</v>
      </c>
      <c r="AH59" s="69" t="str">
        <f t="shared" ca="1" si="9"/>
        <v>Out of TAT</v>
      </c>
      <c r="AI59" s="69">
        <f t="shared" ca="1" si="10"/>
        <v>20569</v>
      </c>
      <c r="AJ59" s="69" t="str">
        <f ca="1">IF(AI59&lt;0,"0-12",IFERROR(VLOOKUP(AI59,Breakup[],2,FALSE),"&gt;24"))</f>
        <v>&gt;24</v>
      </c>
      <c r="AK59" s="69" t="str">
        <f>VLOOKUP(V59,Master!B:D,3,FALSE)</f>
        <v>South</v>
      </c>
      <c r="AL59" s="69" t="str">
        <f t="shared" si="11"/>
        <v>Bangalore</v>
      </c>
    </row>
    <row r="60" spans="1:38">
      <c r="A60" s="13" t="s">
        <v>365</v>
      </c>
      <c r="B60" s="54">
        <v>44701.639468321802</v>
      </c>
      <c r="C60" s="13" t="s">
        <v>219</v>
      </c>
      <c r="D60" s="13">
        <v>1287</v>
      </c>
      <c r="E60" s="13" t="s">
        <v>366</v>
      </c>
      <c r="F60" s="13" t="s">
        <v>15</v>
      </c>
      <c r="G60" s="14">
        <v>1653043921714</v>
      </c>
      <c r="H60" s="55">
        <v>0.71280092592592603</v>
      </c>
      <c r="I60" s="33">
        <v>44889.712800925903</v>
      </c>
      <c r="J60" s="58">
        <v>44889</v>
      </c>
      <c r="K60" s="13" t="s">
        <v>213</v>
      </c>
      <c r="L60" s="13" t="s">
        <v>30</v>
      </c>
      <c r="M60" s="13" t="s">
        <v>214</v>
      </c>
      <c r="N60" s="13" t="s">
        <v>215</v>
      </c>
      <c r="O60" s="33" t="s">
        <v>38</v>
      </c>
      <c r="P60" s="58" t="s">
        <v>38</v>
      </c>
      <c r="Q60" s="33" t="s">
        <v>207</v>
      </c>
      <c r="R60" s="14" t="s">
        <v>38</v>
      </c>
      <c r="S60" s="13" t="s">
        <v>216</v>
      </c>
      <c r="T60" s="13" t="s">
        <v>217</v>
      </c>
      <c r="U60" s="33">
        <f t="shared" ca="1" si="0"/>
        <v>45744.56914039352</v>
      </c>
      <c r="V60" s="13" t="str">
        <f t="shared" si="1"/>
        <v>Bangalore</v>
      </c>
      <c r="W60" s="13" t="str">
        <f t="shared" si="2"/>
        <v>CLS</v>
      </c>
      <c r="X60" s="13">
        <f t="shared" si="3"/>
        <v>17</v>
      </c>
      <c r="Y60" s="13" t="str">
        <f>IFERROR(VLOOKUP(C60,ReceivingTeam[],2,FALSE),"HelpDesk")</f>
        <v>HelpDesk</v>
      </c>
      <c r="Z60" s="67">
        <f t="shared" si="4"/>
        <v>44890.525300925903</v>
      </c>
      <c r="AA60" s="68">
        <f t="shared" si="5"/>
        <v>44889</v>
      </c>
      <c r="AB60" s="69" t="b">
        <f t="shared" si="6"/>
        <v>1</v>
      </c>
      <c r="AC60" s="70">
        <f t="shared" si="7"/>
        <v>0.5</v>
      </c>
      <c r="AD60" s="67">
        <f t="shared" si="8"/>
        <v>44890.525300925903</v>
      </c>
      <c r="AE60" s="67">
        <f>VLOOKUP(V60,'Branch Wise Work Timelines'!C:G,3,FALSE)+AA60</f>
        <v>44889.416666666664</v>
      </c>
      <c r="AF60" s="67">
        <f>IF(V60="Bangalore",VLOOKUP(V60,'Branch Wise Work Timelines'!C:G,4,FALSE)+AA60+1,IF(V60="Mumbai",VLOOKUP(V60,'Branch Wise Work Timelines'!C:G,4,FALSE)+AA60+1,VLOOKUP(V60,'Branch Wise Work Timelines'!C:G,4,FALSE)+AA60))</f>
        <v>44890.104166666664</v>
      </c>
      <c r="AG60" s="67">
        <f>WORKDAY.INTL(AA60,1,11)+VLOOKUP(V60,'Branch Wise Work Timelines'!C:G,3,FALSE)</f>
        <v>44890.416666666664</v>
      </c>
      <c r="AH60" s="69" t="str">
        <f t="shared" ca="1" si="9"/>
        <v>Out of TAT</v>
      </c>
      <c r="AI60" s="69">
        <f t="shared" ca="1" si="10"/>
        <v>20498</v>
      </c>
      <c r="AJ60" s="69" t="str">
        <f ca="1">IF(AI60&lt;0,"0-12",IFERROR(VLOOKUP(AI60,Breakup[],2,FALSE),"&gt;24"))</f>
        <v>&gt;24</v>
      </c>
      <c r="AK60" s="69" t="str">
        <f>VLOOKUP(V60,Master!B:D,3,FALSE)</f>
        <v>South</v>
      </c>
      <c r="AL60" s="69" t="str">
        <f t="shared" si="11"/>
        <v>Bangalore-CLS</v>
      </c>
    </row>
    <row r="61" spans="1:38">
      <c r="A61" s="13" t="s">
        <v>367</v>
      </c>
      <c r="B61" s="54">
        <v>44701.659738541697</v>
      </c>
      <c r="C61" s="13" t="s">
        <v>114</v>
      </c>
      <c r="D61" s="13">
        <v>224</v>
      </c>
      <c r="E61" s="13" t="s">
        <v>368</v>
      </c>
      <c r="F61" s="13" t="s">
        <v>24</v>
      </c>
      <c r="G61" s="14">
        <v>1653044439864</v>
      </c>
      <c r="H61" s="55">
        <v>0.33975694444444399</v>
      </c>
      <c r="I61" s="33">
        <v>44891.339756944399</v>
      </c>
      <c r="J61" s="58">
        <v>44891</v>
      </c>
      <c r="K61" s="13" t="s">
        <v>263</v>
      </c>
      <c r="L61" s="13" t="s">
        <v>69</v>
      </c>
      <c r="M61" s="13" t="s">
        <v>101</v>
      </c>
      <c r="N61" s="13" t="s">
        <v>215</v>
      </c>
      <c r="O61" s="33">
        <v>44891.309965277796</v>
      </c>
      <c r="P61" s="58">
        <v>44891</v>
      </c>
      <c r="Q61" s="33" t="s">
        <v>237</v>
      </c>
      <c r="R61" s="14">
        <v>406</v>
      </c>
      <c r="S61" s="13" t="s">
        <v>208</v>
      </c>
      <c r="T61" s="13" t="s">
        <v>209</v>
      </c>
      <c r="U61" s="33">
        <f t="shared" ca="1" si="0"/>
        <v>45744.56914039352</v>
      </c>
      <c r="V61" s="13" t="str">
        <f t="shared" si="1"/>
        <v>Mumbai</v>
      </c>
      <c r="W61" s="13" t="str">
        <f t="shared" si="2"/>
        <v>DOMI</v>
      </c>
      <c r="X61" s="13">
        <f t="shared" si="3"/>
        <v>8</v>
      </c>
      <c r="Y61" s="13" t="str">
        <f>IFERROR(VLOOKUP(C61,ReceivingTeam[],2,FALSE),"HelpDesk")</f>
        <v>Branch office</v>
      </c>
      <c r="Z61" s="67">
        <f t="shared" si="4"/>
        <v>44891.916666666664</v>
      </c>
      <c r="AA61" s="68">
        <f t="shared" si="5"/>
        <v>44891</v>
      </c>
      <c r="AB61" s="69" t="b">
        <f t="shared" si="6"/>
        <v>1</v>
      </c>
      <c r="AC61" s="70">
        <f t="shared" si="7"/>
        <v>0.5</v>
      </c>
      <c r="AD61" s="67">
        <f t="shared" si="8"/>
        <v>44891.916666666664</v>
      </c>
      <c r="AE61" s="67">
        <f>VLOOKUP(V61,'Branch Wise Work Timelines'!C:G,3,FALSE)+AA61</f>
        <v>44891.416666666664</v>
      </c>
      <c r="AF61" s="67">
        <f>IF(V61="Bangalore",VLOOKUP(V61,'Branch Wise Work Timelines'!C:G,4,FALSE)+AA61+1,IF(V61="Mumbai",VLOOKUP(V61,'Branch Wise Work Timelines'!C:G,4,FALSE)+AA61+1,VLOOKUP(V61,'Branch Wise Work Timelines'!C:G,4,FALSE)+AA61))</f>
        <v>44892.25</v>
      </c>
      <c r="AG61" s="67">
        <f>WORKDAY.INTL(AA61,1,11)+VLOOKUP(V61,'Branch Wise Work Timelines'!C:G,3,FALSE)</f>
        <v>44893.416666666664</v>
      </c>
      <c r="AH61" s="69" t="str">
        <f t="shared" si="9"/>
        <v>Met</v>
      </c>
      <c r="AI61" s="69">
        <f t="shared" ca="1" si="10"/>
        <v>20464</v>
      </c>
      <c r="AJ61" s="69" t="str">
        <f ca="1">IF(AI61&lt;0,"0-12",IFERROR(VLOOKUP(AI61,Breakup[],2,FALSE),"&gt;24"))</f>
        <v>&gt;24</v>
      </c>
      <c r="AK61" s="69" t="str">
        <f>VLOOKUP(V61,Master!B:D,3,FALSE)</f>
        <v>East</v>
      </c>
      <c r="AL61" s="69" t="str">
        <f t="shared" si="11"/>
        <v>Mumbai</v>
      </c>
    </row>
    <row r="62" spans="1:38">
      <c r="A62" s="13" t="s">
        <v>369</v>
      </c>
      <c r="B62" s="54">
        <v>44701.557862881898</v>
      </c>
      <c r="C62" s="13" t="s">
        <v>363</v>
      </c>
      <c r="D62" s="13">
        <v>771</v>
      </c>
      <c r="E62" s="13" t="s">
        <v>370</v>
      </c>
      <c r="F62" s="13" t="s">
        <v>24</v>
      </c>
      <c r="G62" s="14">
        <v>1653041209928</v>
      </c>
      <c r="H62" s="55">
        <v>0.128229166666667</v>
      </c>
      <c r="I62" s="33">
        <v>44891.128229166701</v>
      </c>
      <c r="J62" s="58">
        <v>44891</v>
      </c>
      <c r="K62" s="13" t="s">
        <v>213</v>
      </c>
      <c r="L62" s="13" t="s">
        <v>30</v>
      </c>
      <c r="M62" s="13" t="s">
        <v>147</v>
      </c>
      <c r="N62" s="13" t="s">
        <v>215</v>
      </c>
      <c r="O62" s="33">
        <v>44891.961770833303</v>
      </c>
      <c r="P62" s="58">
        <v>44891</v>
      </c>
      <c r="Q62" s="33" t="s">
        <v>237</v>
      </c>
      <c r="R62" s="14">
        <v>544</v>
      </c>
      <c r="S62" s="13" t="s">
        <v>216</v>
      </c>
      <c r="T62" s="13" t="s">
        <v>217</v>
      </c>
      <c r="U62" s="33">
        <f t="shared" ca="1" si="0"/>
        <v>45744.56914039352</v>
      </c>
      <c r="V62" s="13" t="str">
        <f t="shared" si="1"/>
        <v>Bangalore</v>
      </c>
      <c r="W62" s="13" t="str">
        <f t="shared" si="2"/>
        <v>DOMI</v>
      </c>
      <c r="X62" s="13">
        <f t="shared" si="3"/>
        <v>3</v>
      </c>
      <c r="Y62" s="13" t="str">
        <f>IFERROR(VLOOKUP(C62,ReceivingTeam[],2,FALSE),"HelpDesk")</f>
        <v>HelpDesk</v>
      </c>
      <c r="Z62" s="67">
        <f t="shared" si="4"/>
        <v>44891.916666666664</v>
      </c>
      <c r="AA62" s="68">
        <f t="shared" si="5"/>
        <v>44891</v>
      </c>
      <c r="AB62" s="69" t="b">
        <f t="shared" si="6"/>
        <v>1</v>
      </c>
      <c r="AC62" s="70">
        <f t="shared" si="7"/>
        <v>0.5</v>
      </c>
      <c r="AD62" s="67">
        <f t="shared" si="8"/>
        <v>44891.916666666664</v>
      </c>
      <c r="AE62" s="67">
        <f>VLOOKUP(V62,'Branch Wise Work Timelines'!C:G,3,FALSE)+AA62</f>
        <v>44891.416666666664</v>
      </c>
      <c r="AF62" s="67">
        <f>IF(V62="Bangalore",VLOOKUP(V62,'Branch Wise Work Timelines'!C:G,4,FALSE)+AA62+1,IF(V62="Mumbai",VLOOKUP(V62,'Branch Wise Work Timelines'!C:G,4,FALSE)+AA62+1,VLOOKUP(V62,'Branch Wise Work Timelines'!C:G,4,FALSE)+AA62))</f>
        <v>44892.104166666664</v>
      </c>
      <c r="AG62" s="67">
        <f>WORKDAY.INTL(AA62,1,11)+VLOOKUP(V62,'Branch Wise Work Timelines'!C:G,3,FALSE)</f>
        <v>44893.416666666664</v>
      </c>
      <c r="AH62" s="69" t="str">
        <f t="shared" si="9"/>
        <v>Not Met</v>
      </c>
      <c r="AI62" s="69">
        <f t="shared" ca="1" si="10"/>
        <v>20464</v>
      </c>
      <c r="AJ62" s="69" t="str">
        <f ca="1">IF(AI62&lt;0,"0-12",IFERROR(VLOOKUP(AI62,Breakup[],2,FALSE),"&gt;24"))</f>
        <v>&gt;24</v>
      </c>
      <c r="AK62" s="69" t="str">
        <f>VLOOKUP(V62,Master!B:D,3,FALSE)</f>
        <v>South</v>
      </c>
      <c r="AL62" s="69" t="str">
        <f t="shared" si="11"/>
        <v>Bangalore</v>
      </c>
    </row>
    <row r="63" spans="1:38">
      <c r="A63" s="13" t="s">
        <v>371</v>
      </c>
      <c r="B63" s="54">
        <v>44701.630012963004</v>
      </c>
      <c r="C63" s="13" t="s">
        <v>372</v>
      </c>
      <c r="D63" s="13">
        <v>82</v>
      </c>
      <c r="E63" s="13" t="s">
        <v>373</v>
      </c>
      <c r="F63" s="13" t="s">
        <v>15</v>
      </c>
      <c r="G63" s="14">
        <v>1653042448483</v>
      </c>
      <c r="H63" s="55">
        <v>0.73851851851851802</v>
      </c>
      <c r="I63" s="33">
        <v>44889.738518518498</v>
      </c>
      <c r="J63" s="58">
        <v>44889</v>
      </c>
      <c r="K63" s="13" t="s">
        <v>213</v>
      </c>
      <c r="L63" s="13" t="s">
        <v>30</v>
      </c>
      <c r="M63" s="13" t="s">
        <v>75</v>
      </c>
      <c r="N63" s="13" t="s">
        <v>215</v>
      </c>
      <c r="O63" s="33" t="s">
        <v>38</v>
      </c>
      <c r="P63" s="58" t="s">
        <v>38</v>
      </c>
      <c r="Q63" s="33" t="s">
        <v>207</v>
      </c>
      <c r="R63" s="14" t="s">
        <v>38</v>
      </c>
      <c r="S63" s="13" t="s">
        <v>208</v>
      </c>
      <c r="T63" s="13" t="s">
        <v>209</v>
      </c>
      <c r="U63" s="33">
        <f t="shared" ca="1" si="0"/>
        <v>45744.56914039352</v>
      </c>
      <c r="V63" s="13" t="str">
        <f t="shared" si="1"/>
        <v>Bangalore</v>
      </c>
      <c r="W63" s="13" t="str">
        <f t="shared" si="2"/>
        <v>CLS</v>
      </c>
      <c r="X63" s="13">
        <f t="shared" si="3"/>
        <v>17</v>
      </c>
      <c r="Y63" s="13" t="str">
        <f>IFERROR(VLOOKUP(C63,ReceivingTeam[],2,FALSE),"HelpDesk")</f>
        <v>HelpDesk</v>
      </c>
      <c r="Z63" s="67">
        <f t="shared" si="4"/>
        <v>44890.551018518498</v>
      </c>
      <c r="AA63" s="68">
        <f t="shared" si="5"/>
        <v>44889</v>
      </c>
      <c r="AB63" s="69" t="b">
        <f t="shared" si="6"/>
        <v>1</v>
      </c>
      <c r="AC63" s="70">
        <f t="shared" si="7"/>
        <v>0.5</v>
      </c>
      <c r="AD63" s="67">
        <f t="shared" si="8"/>
        <v>44890.551018518498</v>
      </c>
      <c r="AE63" s="67">
        <f>VLOOKUP(V63,'Branch Wise Work Timelines'!C:G,3,FALSE)+AA63</f>
        <v>44889.416666666664</v>
      </c>
      <c r="AF63" s="67">
        <f>IF(V63="Bangalore",VLOOKUP(V63,'Branch Wise Work Timelines'!C:G,4,FALSE)+AA63+1,IF(V63="Mumbai",VLOOKUP(V63,'Branch Wise Work Timelines'!C:G,4,FALSE)+AA63+1,VLOOKUP(V63,'Branch Wise Work Timelines'!C:G,4,FALSE)+AA63))</f>
        <v>44890.104166666664</v>
      </c>
      <c r="AG63" s="67">
        <f>WORKDAY.INTL(AA63,1,11)+VLOOKUP(V63,'Branch Wise Work Timelines'!C:G,3,FALSE)</f>
        <v>44890.416666666664</v>
      </c>
      <c r="AH63" s="69" t="str">
        <f t="shared" ca="1" si="9"/>
        <v>Out of TAT</v>
      </c>
      <c r="AI63" s="69">
        <f t="shared" ca="1" si="10"/>
        <v>20497</v>
      </c>
      <c r="AJ63" s="69" t="str">
        <f ca="1">IF(AI63&lt;0,"0-12",IFERROR(VLOOKUP(AI63,Breakup[],2,FALSE),"&gt;24"))</f>
        <v>&gt;24</v>
      </c>
      <c r="AK63" s="69" t="str">
        <f>VLOOKUP(V63,Master!B:D,3,FALSE)</f>
        <v>South</v>
      </c>
      <c r="AL63" s="69" t="str">
        <f t="shared" si="11"/>
        <v>Bangalore-CLS</v>
      </c>
    </row>
    <row r="64" spans="1:38">
      <c r="A64" s="13" t="s">
        <v>374</v>
      </c>
      <c r="B64" s="54">
        <v>44701.631873842598</v>
      </c>
      <c r="C64" s="13" t="s">
        <v>372</v>
      </c>
      <c r="D64" s="13">
        <v>173</v>
      </c>
      <c r="E64" s="13" t="s">
        <v>375</v>
      </c>
      <c r="F64" s="13" t="s">
        <v>15</v>
      </c>
      <c r="G64" s="14">
        <v>1653042448483</v>
      </c>
      <c r="H64" s="55">
        <v>0.82880787037036996</v>
      </c>
      <c r="I64" s="33">
        <v>44890.828807870399</v>
      </c>
      <c r="J64" s="58">
        <v>44890</v>
      </c>
      <c r="K64" s="13" t="s">
        <v>213</v>
      </c>
      <c r="L64" s="13" t="s">
        <v>30</v>
      </c>
      <c r="M64" s="13" t="s">
        <v>75</v>
      </c>
      <c r="N64" s="13" t="s">
        <v>215</v>
      </c>
      <c r="O64" s="33" t="s">
        <v>38</v>
      </c>
      <c r="P64" s="58" t="s">
        <v>38</v>
      </c>
      <c r="Q64" s="33" t="s">
        <v>207</v>
      </c>
      <c r="R64" s="14" t="s">
        <v>38</v>
      </c>
      <c r="S64" s="13" t="s">
        <v>208</v>
      </c>
      <c r="T64" s="13" t="s">
        <v>209</v>
      </c>
      <c r="U64" s="33">
        <f t="shared" ca="1" si="0"/>
        <v>45744.56914039352</v>
      </c>
      <c r="V64" s="13" t="str">
        <f t="shared" si="1"/>
        <v>Bangalore</v>
      </c>
      <c r="W64" s="13" t="str">
        <f t="shared" si="2"/>
        <v>CLS</v>
      </c>
      <c r="X64" s="13">
        <f t="shared" si="3"/>
        <v>19</v>
      </c>
      <c r="Y64" s="13" t="str">
        <f>IFERROR(VLOOKUP(C64,ReceivingTeam[],2,FALSE),"HelpDesk")</f>
        <v>HelpDesk</v>
      </c>
      <c r="Z64" s="67">
        <f t="shared" si="4"/>
        <v>44891.641307870399</v>
      </c>
      <c r="AA64" s="68">
        <f t="shared" si="5"/>
        <v>44890</v>
      </c>
      <c r="AB64" s="69" t="b">
        <f t="shared" si="6"/>
        <v>1</v>
      </c>
      <c r="AC64" s="70">
        <f t="shared" si="7"/>
        <v>0.5</v>
      </c>
      <c r="AD64" s="67">
        <f t="shared" si="8"/>
        <v>44891.641307870399</v>
      </c>
      <c r="AE64" s="67">
        <f>VLOOKUP(V64,'Branch Wise Work Timelines'!C:G,3,FALSE)+AA64</f>
        <v>44890.416666666664</v>
      </c>
      <c r="AF64" s="67">
        <f>IF(V64="Bangalore",VLOOKUP(V64,'Branch Wise Work Timelines'!C:G,4,FALSE)+AA64+1,IF(V64="Mumbai",VLOOKUP(V64,'Branch Wise Work Timelines'!C:G,4,FALSE)+AA64+1,VLOOKUP(V64,'Branch Wise Work Timelines'!C:G,4,FALSE)+AA64))</f>
        <v>44891.104166666664</v>
      </c>
      <c r="AG64" s="67">
        <f>WORKDAY.INTL(AA64,1,11)+VLOOKUP(V64,'Branch Wise Work Timelines'!C:G,3,FALSE)</f>
        <v>44891.416666666664</v>
      </c>
      <c r="AH64" s="69" t="str">
        <f t="shared" ca="1" si="9"/>
        <v>Out of TAT</v>
      </c>
      <c r="AI64" s="69">
        <f t="shared" ca="1" si="10"/>
        <v>20471</v>
      </c>
      <c r="AJ64" s="69" t="str">
        <f ca="1">IF(AI64&lt;0,"0-12",IFERROR(VLOOKUP(AI64,Breakup[],2,FALSE),"&gt;24"))</f>
        <v>&gt;24</v>
      </c>
      <c r="AK64" s="69" t="str">
        <f>VLOOKUP(V64,Master!B:D,3,FALSE)</f>
        <v>South</v>
      </c>
      <c r="AL64" s="69" t="str">
        <f t="shared" si="11"/>
        <v>Bangalore-CLS</v>
      </c>
    </row>
    <row r="65" spans="1:38">
      <c r="A65" s="13" t="s">
        <v>376</v>
      </c>
      <c r="B65" s="54">
        <v>44701.6365876157</v>
      </c>
      <c r="C65" s="13" t="s">
        <v>377</v>
      </c>
      <c r="D65" s="13">
        <v>120</v>
      </c>
      <c r="E65" s="13" t="s">
        <v>378</v>
      </c>
      <c r="F65" s="13" t="s">
        <v>15</v>
      </c>
      <c r="G65" s="14">
        <v>1653042448483</v>
      </c>
      <c r="H65" s="55">
        <v>0.31309027777777798</v>
      </c>
      <c r="I65" s="33">
        <v>44887.313090277799</v>
      </c>
      <c r="J65" s="58">
        <v>44887</v>
      </c>
      <c r="K65" s="13" t="s">
        <v>213</v>
      </c>
      <c r="L65" s="13" t="s">
        <v>30</v>
      </c>
      <c r="M65" s="13" t="s">
        <v>75</v>
      </c>
      <c r="N65" s="13" t="s">
        <v>215</v>
      </c>
      <c r="O65" s="33" t="s">
        <v>38</v>
      </c>
      <c r="P65" s="58" t="s">
        <v>38</v>
      </c>
      <c r="Q65" s="33" t="s">
        <v>207</v>
      </c>
      <c r="R65" s="14" t="s">
        <v>38</v>
      </c>
      <c r="S65" s="13" t="s">
        <v>208</v>
      </c>
      <c r="T65" s="13" t="s">
        <v>209</v>
      </c>
      <c r="U65" s="33">
        <f t="shared" ca="1" si="0"/>
        <v>45744.56914039352</v>
      </c>
      <c r="V65" s="13" t="str">
        <f t="shared" si="1"/>
        <v>Bangalore</v>
      </c>
      <c r="W65" s="13" t="str">
        <f t="shared" si="2"/>
        <v>CLS</v>
      </c>
      <c r="X65" s="13">
        <f t="shared" si="3"/>
        <v>7</v>
      </c>
      <c r="Y65" s="13" t="str">
        <f>IFERROR(VLOOKUP(C65,ReceivingTeam[],2,FALSE),"HelpDesk")</f>
        <v>HelpDesk</v>
      </c>
      <c r="Z65" s="67">
        <f t="shared" si="4"/>
        <v>44887.916666666664</v>
      </c>
      <c r="AA65" s="68">
        <f t="shared" si="5"/>
        <v>44887</v>
      </c>
      <c r="AB65" s="69" t="b">
        <f t="shared" si="6"/>
        <v>1</v>
      </c>
      <c r="AC65" s="70">
        <f t="shared" si="7"/>
        <v>0.5</v>
      </c>
      <c r="AD65" s="67">
        <f t="shared" si="8"/>
        <v>44887.916666666664</v>
      </c>
      <c r="AE65" s="67">
        <f>VLOOKUP(V65,'Branch Wise Work Timelines'!C:G,3,FALSE)+AA65</f>
        <v>44887.416666666664</v>
      </c>
      <c r="AF65" s="67">
        <f>IF(V65="Bangalore",VLOOKUP(V65,'Branch Wise Work Timelines'!C:G,4,FALSE)+AA65+1,IF(V65="Mumbai",VLOOKUP(V65,'Branch Wise Work Timelines'!C:G,4,FALSE)+AA65+1,VLOOKUP(V65,'Branch Wise Work Timelines'!C:G,4,FALSE)+AA65))</f>
        <v>44888.104166666664</v>
      </c>
      <c r="AG65" s="67">
        <f>WORKDAY.INTL(AA65,1,11)+VLOOKUP(V65,'Branch Wise Work Timelines'!C:G,3,FALSE)</f>
        <v>44888.416666666664</v>
      </c>
      <c r="AH65" s="69" t="str">
        <f t="shared" ca="1" si="9"/>
        <v>Out of TAT</v>
      </c>
      <c r="AI65" s="69">
        <f t="shared" ca="1" si="10"/>
        <v>20560</v>
      </c>
      <c r="AJ65" s="69" t="str">
        <f ca="1">IF(AI65&lt;0,"0-12",IFERROR(VLOOKUP(AI65,Breakup[],2,FALSE),"&gt;24"))</f>
        <v>&gt;24</v>
      </c>
      <c r="AK65" s="69" t="str">
        <f>VLOOKUP(V65,Master!B:D,3,FALSE)</f>
        <v>South</v>
      </c>
      <c r="AL65" s="69" t="str">
        <f t="shared" si="11"/>
        <v>Bangalore-CLS</v>
      </c>
    </row>
    <row r="66" spans="1:38">
      <c r="A66" s="13" t="s">
        <v>379</v>
      </c>
      <c r="B66" s="54">
        <v>44701.470065740701</v>
      </c>
      <c r="C66" s="13" t="s">
        <v>143</v>
      </c>
      <c r="D66" s="13">
        <v>364</v>
      </c>
      <c r="E66" s="13" t="s">
        <v>380</v>
      </c>
      <c r="F66" s="13" t="s">
        <v>33</v>
      </c>
      <c r="G66" s="14">
        <v>1653030194519</v>
      </c>
      <c r="H66" s="55">
        <v>2.1469907407407399E-2</v>
      </c>
      <c r="I66" s="33">
        <v>44891.021469907399</v>
      </c>
      <c r="J66" s="58">
        <v>44891</v>
      </c>
      <c r="K66" s="13" t="s">
        <v>325</v>
      </c>
      <c r="L66" s="13" t="s">
        <v>55</v>
      </c>
      <c r="M66" s="13" t="s">
        <v>347</v>
      </c>
      <c r="N66" s="13" t="s">
        <v>206</v>
      </c>
      <c r="O66" s="33">
        <v>44891.693807870397</v>
      </c>
      <c r="P66" s="58">
        <v>44891</v>
      </c>
      <c r="Q66" s="33" t="s">
        <v>237</v>
      </c>
      <c r="R66" s="14">
        <v>1042</v>
      </c>
      <c r="S66" s="13" t="s">
        <v>208</v>
      </c>
      <c r="T66" s="13" t="s">
        <v>209</v>
      </c>
      <c r="U66" s="33">
        <f t="shared" ref="U66:U129" ca="1" si="12">NOW()</f>
        <v>45744.56914039352</v>
      </c>
      <c r="V66" s="13" t="str">
        <f t="shared" ref="V66:V129" si="13">VLOOKUP(L66,Location,2,0)</f>
        <v>Delhi</v>
      </c>
      <c r="W66" s="13" t="str">
        <f t="shared" ref="W66:W129" si="14">VLOOKUP(F66,FCT,2,FALSE)</f>
        <v>RI</v>
      </c>
      <c r="X66" s="13">
        <f t="shared" ref="X66:X129" si="15">HOUR(I66)</f>
        <v>0</v>
      </c>
      <c r="Y66" s="13" t="str">
        <f>IFERROR(VLOOKUP(C66,ReceivingTeam[],2,FALSE),"HelpDesk")</f>
        <v>Branch office</v>
      </c>
      <c r="Z66" s="67">
        <f t="shared" ref="Z66:Z129" si="16">IF(AB66=FALSE,AE66+AC66,IF(I66&gt;AE66,IF(((I66+AC66)&gt;AF66),(AC66-(AF66-I66)+AG66),I66+AC66),IF(((AE66+AC66)&gt;AF66),(AC66-(AF66-AE66)+AG66),AE66+AC66)))</f>
        <v>44893.562499999993</v>
      </c>
      <c r="AA66" s="68">
        <f t="shared" ref="AA66:AA129" si="17">INT(J66)</f>
        <v>44891</v>
      </c>
      <c r="AB66" s="69" t="b">
        <f t="shared" ref="AB66:AB129" si="18">WORKDAY.INTL(AA66-1,1,11)=AA66</f>
        <v>1</v>
      </c>
      <c r="AC66" s="70">
        <f t="shared" ref="AC66:AC129" si="19">IF(T66="High",12/24,72/24)</f>
        <v>0.5</v>
      </c>
      <c r="AD66" s="67">
        <f t="shared" ref="AD66:AD129" si="20">IF(AB66=FALSE,AE66+AC66,IF(I66&gt;AE66,IF(((I66+AC66)&gt;AF66),(AC66-(AF66-I66)+AG66),I66+AC66),IF(((AE66+AC66)&gt;AF66),(AC66-(AF66-AE66)+AG66),AE66+AC66)))</f>
        <v>44893.562499999993</v>
      </c>
      <c r="AE66" s="67">
        <f>VLOOKUP(V66,'Branch Wise Work Timelines'!C:G,3,FALSE)+AA66</f>
        <v>44891.416666666664</v>
      </c>
      <c r="AF66" s="67">
        <f>IF(V66="Bangalore",VLOOKUP(V66,'Branch Wise Work Timelines'!C:G,4,FALSE)+AA66+1,IF(V66="Mumbai",VLOOKUP(V66,'Branch Wise Work Timelines'!C:G,4,FALSE)+AA66+1,VLOOKUP(V66,'Branch Wise Work Timelines'!C:G,4,FALSE)+AA66))</f>
        <v>44891.770833333336</v>
      </c>
      <c r="AG66" s="67">
        <f>WORKDAY.INTL(AA66,1,11)+VLOOKUP(V66,'Branch Wise Work Timelines'!C:G,3,FALSE)</f>
        <v>44893.416666666664</v>
      </c>
      <c r="AH66" s="69" t="str">
        <f t="shared" ref="AH66:AH129" si="21">IF(Q66&lt;&gt;"Success",IF(U66&gt;Z66,"Out of TAT","In TAT"),IF(O66&gt;AD66,"Not Met","Met"))</f>
        <v>Met</v>
      </c>
      <c r="AI66" s="69">
        <f t="shared" ref="AI66:AI129" ca="1" si="22">ROUNDUP((U66-AD66)*24,0)</f>
        <v>20425</v>
      </c>
      <c r="AJ66" s="69" t="str">
        <f ca="1">IF(AI66&lt;0,"0-12",IFERROR(VLOOKUP(AI66,Breakup[],2,FALSE),"&gt;24"))</f>
        <v>&gt;24</v>
      </c>
      <c r="AK66" s="69" t="str">
        <f>VLOOKUP(V66,Master!B:D,3,FALSE)</f>
        <v>North</v>
      </c>
      <c r="AL66" s="69" t="str">
        <f t="shared" ref="AL66:AL129" si="23">IF(V66="Bangalore",IF(W66="CLS",V66&amp;"-"&amp;"CLS",V66),(V66))</f>
        <v>Delhi</v>
      </c>
    </row>
    <row r="67" spans="1:38">
      <c r="A67" s="13" t="s">
        <v>381</v>
      </c>
      <c r="B67" s="54">
        <v>44701.500937418998</v>
      </c>
      <c r="C67" s="13" t="s">
        <v>323</v>
      </c>
      <c r="D67" s="13">
        <v>1085</v>
      </c>
      <c r="E67" s="13" t="s">
        <v>382</v>
      </c>
      <c r="F67" s="13" t="s">
        <v>33</v>
      </c>
      <c r="G67" s="14">
        <v>1653030194519</v>
      </c>
      <c r="H67" s="55">
        <v>0.51421296296296304</v>
      </c>
      <c r="I67" s="33">
        <v>44885.514212962997</v>
      </c>
      <c r="J67" s="58">
        <v>44885</v>
      </c>
      <c r="K67" s="13" t="s">
        <v>325</v>
      </c>
      <c r="L67" s="13" t="s">
        <v>55</v>
      </c>
      <c r="M67" s="13" t="s">
        <v>347</v>
      </c>
      <c r="N67" s="13" t="s">
        <v>206</v>
      </c>
      <c r="O67" s="33" t="s">
        <v>38</v>
      </c>
      <c r="P67" s="58" t="s">
        <v>38</v>
      </c>
      <c r="Q67" s="33" t="s">
        <v>207</v>
      </c>
      <c r="R67" s="14" t="s">
        <v>38</v>
      </c>
      <c r="S67" s="13" t="s">
        <v>208</v>
      </c>
      <c r="T67" s="13" t="s">
        <v>209</v>
      </c>
      <c r="U67" s="33">
        <f t="shared" ca="1" si="12"/>
        <v>45744.56914039352</v>
      </c>
      <c r="V67" s="13" t="str">
        <f t="shared" si="13"/>
        <v>Delhi</v>
      </c>
      <c r="W67" s="13" t="str">
        <f t="shared" si="14"/>
        <v>RI</v>
      </c>
      <c r="X67" s="13">
        <f t="shared" si="15"/>
        <v>12</v>
      </c>
      <c r="Y67" s="13" t="str">
        <f>IFERROR(VLOOKUP(C67,ReceivingTeam[],2,FALSE),"HelpDesk")</f>
        <v>HelpDesk</v>
      </c>
      <c r="Z67" s="67">
        <f t="shared" si="16"/>
        <v>44885.916666666664</v>
      </c>
      <c r="AA67" s="68">
        <f t="shared" si="17"/>
        <v>44885</v>
      </c>
      <c r="AB67" s="69" t="b">
        <f t="shared" si="18"/>
        <v>0</v>
      </c>
      <c r="AC67" s="70">
        <f t="shared" si="19"/>
        <v>0.5</v>
      </c>
      <c r="AD67" s="67">
        <f t="shared" si="20"/>
        <v>44885.916666666664</v>
      </c>
      <c r="AE67" s="67">
        <f>VLOOKUP(V67,'Branch Wise Work Timelines'!C:G,3,FALSE)+AA67</f>
        <v>44885.416666666664</v>
      </c>
      <c r="AF67" s="67">
        <f>IF(V67="Bangalore",VLOOKUP(V67,'Branch Wise Work Timelines'!C:G,4,FALSE)+AA67+1,IF(V67="Mumbai",VLOOKUP(V67,'Branch Wise Work Timelines'!C:G,4,FALSE)+AA67+1,VLOOKUP(V67,'Branch Wise Work Timelines'!C:G,4,FALSE)+AA67))</f>
        <v>44885.770833333336</v>
      </c>
      <c r="AG67" s="67">
        <f>WORKDAY.INTL(AA67,1,11)+VLOOKUP(V67,'Branch Wise Work Timelines'!C:G,3,FALSE)</f>
        <v>44886.416666666664</v>
      </c>
      <c r="AH67" s="69" t="str">
        <f t="shared" ca="1" si="21"/>
        <v>Out of TAT</v>
      </c>
      <c r="AI67" s="69">
        <f t="shared" ca="1" si="22"/>
        <v>20608</v>
      </c>
      <c r="AJ67" s="69" t="str">
        <f ca="1">IF(AI67&lt;0,"0-12",IFERROR(VLOOKUP(AI67,Breakup[],2,FALSE),"&gt;24"))</f>
        <v>&gt;24</v>
      </c>
      <c r="AK67" s="69" t="str">
        <f>VLOOKUP(V67,Master!B:D,3,FALSE)</f>
        <v>North</v>
      </c>
      <c r="AL67" s="69" t="str">
        <f t="shared" si="23"/>
        <v>Delhi</v>
      </c>
    </row>
    <row r="68" spans="1:38">
      <c r="A68" s="13" t="s">
        <v>383</v>
      </c>
      <c r="B68" s="54">
        <v>44701.604182638897</v>
      </c>
      <c r="C68" s="13" t="s">
        <v>347</v>
      </c>
      <c r="D68" s="13">
        <v>874</v>
      </c>
      <c r="E68" s="13" t="s">
        <v>384</v>
      </c>
      <c r="F68" s="13" t="s">
        <v>33</v>
      </c>
      <c r="G68" s="14">
        <v>1653037559149</v>
      </c>
      <c r="H68" s="55">
        <v>0.46756944444444398</v>
      </c>
      <c r="I68" s="33">
        <v>44881.467569444401</v>
      </c>
      <c r="J68" s="58">
        <v>44881</v>
      </c>
      <c r="K68" s="13" t="s">
        <v>325</v>
      </c>
      <c r="L68" s="13" t="s">
        <v>55</v>
      </c>
      <c r="M68" s="13" t="s">
        <v>347</v>
      </c>
      <c r="N68" s="13" t="s">
        <v>206</v>
      </c>
      <c r="O68" s="33" t="s">
        <v>38</v>
      </c>
      <c r="P68" s="58" t="s">
        <v>38</v>
      </c>
      <c r="Q68" s="33" t="s">
        <v>207</v>
      </c>
      <c r="R68" s="14" t="s">
        <v>38</v>
      </c>
      <c r="S68" s="13" t="s">
        <v>208</v>
      </c>
      <c r="T68" s="13" t="s">
        <v>209</v>
      </c>
      <c r="U68" s="33">
        <f t="shared" ca="1" si="12"/>
        <v>45744.56914039352</v>
      </c>
      <c r="V68" s="13" t="str">
        <f t="shared" si="13"/>
        <v>Delhi</v>
      </c>
      <c r="W68" s="13" t="str">
        <f t="shared" si="14"/>
        <v>RI</v>
      </c>
      <c r="X68" s="13">
        <f t="shared" si="15"/>
        <v>11</v>
      </c>
      <c r="Y68" s="13" t="str">
        <f>IFERROR(VLOOKUP(C68,ReceivingTeam[],2,FALSE),"HelpDesk")</f>
        <v>HelpDesk</v>
      </c>
      <c r="Z68" s="67">
        <f t="shared" si="16"/>
        <v>44882.61340277773</v>
      </c>
      <c r="AA68" s="68">
        <f t="shared" si="17"/>
        <v>44881</v>
      </c>
      <c r="AB68" s="69" t="b">
        <f t="shared" si="18"/>
        <v>1</v>
      </c>
      <c r="AC68" s="70">
        <f t="shared" si="19"/>
        <v>0.5</v>
      </c>
      <c r="AD68" s="67">
        <f t="shared" si="20"/>
        <v>44882.61340277773</v>
      </c>
      <c r="AE68" s="67">
        <f>VLOOKUP(V68,'Branch Wise Work Timelines'!C:G,3,FALSE)+AA68</f>
        <v>44881.416666666664</v>
      </c>
      <c r="AF68" s="67">
        <f>IF(V68="Bangalore",VLOOKUP(V68,'Branch Wise Work Timelines'!C:G,4,FALSE)+AA68+1,IF(V68="Mumbai",VLOOKUP(V68,'Branch Wise Work Timelines'!C:G,4,FALSE)+AA68+1,VLOOKUP(V68,'Branch Wise Work Timelines'!C:G,4,FALSE)+AA68))</f>
        <v>44881.770833333336</v>
      </c>
      <c r="AG68" s="67">
        <f>WORKDAY.INTL(AA68,1,11)+VLOOKUP(V68,'Branch Wise Work Timelines'!C:G,3,FALSE)</f>
        <v>44882.416666666664</v>
      </c>
      <c r="AH68" s="69" t="str">
        <f t="shared" ca="1" si="21"/>
        <v>Out of TAT</v>
      </c>
      <c r="AI68" s="69">
        <f t="shared" ca="1" si="22"/>
        <v>20687</v>
      </c>
      <c r="AJ68" s="69" t="str">
        <f ca="1">IF(AI68&lt;0,"0-12",IFERROR(VLOOKUP(AI68,Breakup[],2,FALSE),"&gt;24"))</f>
        <v>&gt;24</v>
      </c>
      <c r="AK68" s="69" t="str">
        <f>VLOOKUP(V68,Master!B:D,3,FALSE)</f>
        <v>North</v>
      </c>
      <c r="AL68" s="69" t="str">
        <f t="shared" si="23"/>
        <v>Delhi</v>
      </c>
    </row>
    <row r="69" spans="1:38">
      <c r="A69" s="13" t="s">
        <v>385</v>
      </c>
      <c r="B69" s="54">
        <v>44701.626625266203</v>
      </c>
      <c r="C69" s="13" t="s">
        <v>268</v>
      </c>
      <c r="D69" s="13">
        <v>1184</v>
      </c>
      <c r="E69" s="13" t="s">
        <v>386</v>
      </c>
      <c r="F69" s="13" t="s">
        <v>15</v>
      </c>
      <c r="G69" s="14">
        <v>1653039610057</v>
      </c>
      <c r="H69" s="55">
        <v>0.89332175925925905</v>
      </c>
      <c r="I69" s="33">
        <v>44887.8933217593</v>
      </c>
      <c r="J69" s="58">
        <v>44887</v>
      </c>
      <c r="K69" s="13" t="s">
        <v>213</v>
      </c>
      <c r="L69" s="13" t="s">
        <v>30</v>
      </c>
      <c r="M69" s="13" t="s">
        <v>214</v>
      </c>
      <c r="N69" s="13" t="s">
        <v>206</v>
      </c>
      <c r="O69" s="33" t="s">
        <v>38</v>
      </c>
      <c r="P69" s="58" t="s">
        <v>38</v>
      </c>
      <c r="Q69" s="33" t="s">
        <v>207</v>
      </c>
      <c r="R69" s="14" t="s">
        <v>38</v>
      </c>
      <c r="S69" s="13" t="s">
        <v>216</v>
      </c>
      <c r="T69" s="13" t="s">
        <v>278</v>
      </c>
      <c r="U69" s="33">
        <f t="shared" ca="1" si="12"/>
        <v>45744.56914039352</v>
      </c>
      <c r="V69" s="13" t="str">
        <f t="shared" si="13"/>
        <v>Bangalore</v>
      </c>
      <c r="W69" s="13" t="str">
        <f t="shared" si="14"/>
        <v>CLS</v>
      </c>
      <c r="X69" s="13">
        <f t="shared" si="15"/>
        <v>21</v>
      </c>
      <c r="Y69" s="13" t="str">
        <f>IFERROR(VLOOKUP(C69,ReceivingTeam[],2,FALSE),"HelpDesk")</f>
        <v>HelpDesk</v>
      </c>
      <c r="Z69" s="67">
        <f t="shared" si="16"/>
        <v>44891.2058217593</v>
      </c>
      <c r="AA69" s="68">
        <f t="shared" si="17"/>
        <v>44887</v>
      </c>
      <c r="AB69" s="69" t="b">
        <f t="shared" si="18"/>
        <v>1</v>
      </c>
      <c r="AC69" s="70">
        <f t="shared" si="19"/>
        <v>3</v>
      </c>
      <c r="AD69" s="67">
        <f t="shared" si="20"/>
        <v>44891.2058217593</v>
      </c>
      <c r="AE69" s="67">
        <f>VLOOKUP(V69,'Branch Wise Work Timelines'!C:G,3,FALSE)+AA69</f>
        <v>44887.416666666664</v>
      </c>
      <c r="AF69" s="67">
        <f>IF(V69="Bangalore",VLOOKUP(V69,'Branch Wise Work Timelines'!C:G,4,FALSE)+AA69+1,IF(V69="Mumbai",VLOOKUP(V69,'Branch Wise Work Timelines'!C:G,4,FALSE)+AA69+1,VLOOKUP(V69,'Branch Wise Work Timelines'!C:G,4,FALSE)+AA69))</f>
        <v>44888.104166666664</v>
      </c>
      <c r="AG69" s="67">
        <f>WORKDAY.INTL(AA69,1,11)+VLOOKUP(V69,'Branch Wise Work Timelines'!C:G,3,FALSE)</f>
        <v>44888.416666666664</v>
      </c>
      <c r="AH69" s="69" t="str">
        <f t="shared" ca="1" si="21"/>
        <v>Out of TAT</v>
      </c>
      <c r="AI69" s="69">
        <f t="shared" ca="1" si="22"/>
        <v>20481</v>
      </c>
      <c r="AJ69" s="69" t="str">
        <f ca="1">IF(AI69&lt;0,"0-12",IFERROR(VLOOKUP(AI69,Breakup[],2,FALSE),"&gt;24"))</f>
        <v>&gt;24</v>
      </c>
      <c r="AK69" s="69" t="str">
        <f>VLOOKUP(V69,Master!B:D,3,FALSE)</f>
        <v>South</v>
      </c>
      <c r="AL69" s="69" t="str">
        <f t="shared" si="23"/>
        <v>Bangalore-CLS</v>
      </c>
    </row>
    <row r="70" spans="1:38">
      <c r="A70" s="13" t="s">
        <v>387</v>
      </c>
      <c r="B70" s="54">
        <v>44701.627093252297</v>
      </c>
      <c r="C70" s="13" t="s">
        <v>323</v>
      </c>
      <c r="D70" s="13">
        <v>569</v>
      </c>
      <c r="E70" s="13" t="s">
        <v>388</v>
      </c>
      <c r="F70" s="13" t="s">
        <v>33</v>
      </c>
      <c r="G70" s="14">
        <v>1653040452632</v>
      </c>
      <c r="H70" s="55">
        <v>0.79216435185185197</v>
      </c>
      <c r="I70" s="33">
        <v>44891.792164351798</v>
      </c>
      <c r="J70" s="58">
        <v>44891</v>
      </c>
      <c r="K70" s="13" t="s">
        <v>325</v>
      </c>
      <c r="L70" s="13" t="s">
        <v>55</v>
      </c>
      <c r="M70" s="13" t="s">
        <v>323</v>
      </c>
      <c r="N70" s="13" t="s">
        <v>206</v>
      </c>
      <c r="O70" s="33">
        <v>44891.755810185197</v>
      </c>
      <c r="P70" s="58">
        <v>44891</v>
      </c>
      <c r="Q70" s="33" t="s">
        <v>237</v>
      </c>
      <c r="R70" s="14">
        <v>766</v>
      </c>
      <c r="S70" s="13" t="s">
        <v>208</v>
      </c>
      <c r="T70" s="13" t="s">
        <v>209</v>
      </c>
      <c r="U70" s="33">
        <f t="shared" ca="1" si="12"/>
        <v>45744.56914039352</v>
      </c>
      <c r="V70" s="13" t="str">
        <f t="shared" si="13"/>
        <v>Delhi</v>
      </c>
      <c r="W70" s="13" t="str">
        <f t="shared" si="14"/>
        <v>RI</v>
      </c>
      <c r="X70" s="13">
        <f t="shared" si="15"/>
        <v>19</v>
      </c>
      <c r="Y70" s="13" t="str">
        <f>IFERROR(VLOOKUP(C70,ReceivingTeam[],2,FALSE),"HelpDesk")</f>
        <v>HelpDesk</v>
      </c>
      <c r="Z70" s="67">
        <f t="shared" si="16"/>
        <v>44893.937997685127</v>
      </c>
      <c r="AA70" s="68">
        <f t="shared" si="17"/>
        <v>44891</v>
      </c>
      <c r="AB70" s="69" t="b">
        <f t="shared" si="18"/>
        <v>1</v>
      </c>
      <c r="AC70" s="70">
        <f t="shared" si="19"/>
        <v>0.5</v>
      </c>
      <c r="AD70" s="67">
        <f t="shared" si="20"/>
        <v>44893.937997685127</v>
      </c>
      <c r="AE70" s="67">
        <f>VLOOKUP(V70,'Branch Wise Work Timelines'!C:G,3,FALSE)+AA70</f>
        <v>44891.416666666664</v>
      </c>
      <c r="AF70" s="67">
        <f>IF(V70="Bangalore",VLOOKUP(V70,'Branch Wise Work Timelines'!C:G,4,FALSE)+AA70+1,IF(V70="Mumbai",VLOOKUP(V70,'Branch Wise Work Timelines'!C:G,4,FALSE)+AA70+1,VLOOKUP(V70,'Branch Wise Work Timelines'!C:G,4,FALSE)+AA70))</f>
        <v>44891.770833333336</v>
      </c>
      <c r="AG70" s="67">
        <f>WORKDAY.INTL(AA70,1,11)+VLOOKUP(V70,'Branch Wise Work Timelines'!C:G,3,FALSE)</f>
        <v>44893.416666666664</v>
      </c>
      <c r="AH70" s="69" t="str">
        <f t="shared" si="21"/>
        <v>Met</v>
      </c>
      <c r="AI70" s="69">
        <f t="shared" ca="1" si="22"/>
        <v>20416</v>
      </c>
      <c r="AJ70" s="69" t="str">
        <f ca="1">IF(AI70&lt;0,"0-12",IFERROR(VLOOKUP(AI70,Breakup[],2,FALSE),"&gt;24"))</f>
        <v>&gt;24</v>
      </c>
      <c r="AK70" s="69" t="str">
        <f>VLOOKUP(V70,Master!B:D,3,FALSE)</f>
        <v>North</v>
      </c>
      <c r="AL70" s="69" t="str">
        <f t="shared" si="23"/>
        <v>Delhi</v>
      </c>
    </row>
    <row r="71" spans="1:38">
      <c r="A71" s="13" t="s">
        <v>389</v>
      </c>
      <c r="B71" s="54">
        <v>44701.652584837997</v>
      </c>
      <c r="C71" s="13" t="s">
        <v>323</v>
      </c>
      <c r="D71" s="13">
        <v>78</v>
      </c>
      <c r="E71" s="13" t="s">
        <v>390</v>
      </c>
      <c r="F71" s="13" t="s">
        <v>33</v>
      </c>
      <c r="G71" s="14">
        <v>1653043912595</v>
      </c>
      <c r="H71" s="55">
        <v>1.1157407407407401E-2</v>
      </c>
      <c r="I71" s="33">
        <v>44890.011157407404</v>
      </c>
      <c r="J71" s="58">
        <v>44890</v>
      </c>
      <c r="K71" s="13" t="s">
        <v>325</v>
      </c>
      <c r="L71" s="13" t="s">
        <v>55</v>
      </c>
      <c r="M71" s="13" t="s">
        <v>323</v>
      </c>
      <c r="N71" s="13" t="s">
        <v>206</v>
      </c>
      <c r="O71" s="33" t="s">
        <v>38</v>
      </c>
      <c r="P71" s="58" t="s">
        <v>38</v>
      </c>
      <c r="Q71" s="33" t="s">
        <v>207</v>
      </c>
      <c r="R71" s="14" t="s">
        <v>38</v>
      </c>
      <c r="S71" s="13" t="s">
        <v>208</v>
      </c>
      <c r="T71" s="13" t="s">
        <v>209</v>
      </c>
      <c r="U71" s="33">
        <f t="shared" ca="1" si="12"/>
        <v>45744.56914039352</v>
      </c>
      <c r="V71" s="13" t="str">
        <f t="shared" si="13"/>
        <v>Delhi</v>
      </c>
      <c r="W71" s="13" t="str">
        <f t="shared" si="14"/>
        <v>RI</v>
      </c>
      <c r="X71" s="13">
        <f t="shared" si="15"/>
        <v>0</v>
      </c>
      <c r="Y71" s="13" t="str">
        <f>IFERROR(VLOOKUP(C71,ReceivingTeam[],2,FALSE),"HelpDesk")</f>
        <v>HelpDesk</v>
      </c>
      <c r="Z71" s="67">
        <f t="shared" si="16"/>
        <v>44891.562499999993</v>
      </c>
      <c r="AA71" s="68">
        <f t="shared" si="17"/>
        <v>44890</v>
      </c>
      <c r="AB71" s="69" t="b">
        <f t="shared" si="18"/>
        <v>1</v>
      </c>
      <c r="AC71" s="70">
        <f t="shared" si="19"/>
        <v>0.5</v>
      </c>
      <c r="AD71" s="67">
        <f t="shared" si="20"/>
        <v>44891.562499999993</v>
      </c>
      <c r="AE71" s="67">
        <f>VLOOKUP(V71,'Branch Wise Work Timelines'!C:G,3,FALSE)+AA71</f>
        <v>44890.416666666664</v>
      </c>
      <c r="AF71" s="67">
        <f>IF(V71="Bangalore",VLOOKUP(V71,'Branch Wise Work Timelines'!C:G,4,FALSE)+AA71+1,IF(V71="Mumbai",VLOOKUP(V71,'Branch Wise Work Timelines'!C:G,4,FALSE)+AA71+1,VLOOKUP(V71,'Branch Wise Work Timelines'!C:G,4,FALSE)+AA71))</f>
        <v>44890.770833333336</v>
      </c>
      <c r="AG71" s="67">
        <f>WORKDAY.INTL(AA71,1,11)+VLOOKUP(V71,'Branch Wise Work Timelines'!C:G,3,FALSE)</f>
        <v>44891.416666666664</v>
      </c>
      <c r="AH71" s="69" t="str">
        <f t="shared" ca="1" si="21"/>
        <v>Out of TAT</v>
      </c>
      <c r="AI71" s="69">
        <f t="shared" ca="1" si="22"/>
        <v>20473</v>
      </c>
      <c r="AJ71" s="69" t="str">
        <f ca="1">IF(AI71&lt;0,"0-12",IFERROR(VLOOKUP(AI71,Breakup[],2,FALSE),"&gt;24"))</f>
        <v>&gt;24</v>
      </c>
      <c r="AK71" s="69" t="str">
        <f>VLOOKUP(V71,Master!B:D,3,FALSE)</f>
        <v>North</v>
      </c>
      <c r="AL71" s="69" t="str">
        <f t="shared" si="23"/>
        <v>Delhi</v>
      </c>
    </row>
    <row r="72" spans="1:38">
      <c r="A72" s="13" t="s">
        <v>391</v>
      </c>
      <c r="B72" s="54">
        <v>44701.581746527801</v>
      </c>
      <c r="C72" s="13" t="s">
        <v>347</v>
      </c>
      <c r="D72" s="13">
        <v>1408</v>
      </c>
      <c r="E72" s="13" t="s">
        <v>392</v>
      </c>
      <c r="F72" s="13" t="s">
        <v>33</v>
      </c>
      <c r="G72" s="14">
        <v>1653037559149</v>
      </c>
      <c r="H72" s="55">
        <v>0.18719907407407399</v>
      </c>
      <c r="I72" s="33">
        <v>44889.187199074098</v>
      </c>
      <c r="J72" s="58">
        <v>44889</v>
      </c>
      <c r="K72" s="13" t="s">
        <v>325</v>
      </c>
      <c r="L72" s="13" t="s">
        <v>55</v>
      </c>
      <c r="M72" s="13" t="s">
        <v>347</v>
      </c>
      <c r="N72" s="13" t="s">
        <v>206</v>
      </c>
      <c r="O72" s="33" t="s">
        <v>38</v>
      </c>
      <c r="P72" s="58" t="s">
        <v>38</v>
      </c>
      <c r="Q72" s="33" t="s">
        <v>207</v>
      </c>
      <c r="R72" s="14" t="s">
        <v>38</v>
      </c>
      <c r="S72" s="13" t="s">
        <v>208</v>
      </c>
      <c r="T72" s="13" t="s">
        <v>209</v>
      </c>
      <c r="U72" s="33">
        <f t="shared" ca="1" si="12"/>
        <v>45744.56914039352</v>
      </c>
      <c r="V72" s="13" t="str">
        <f t="shared" si="13"/>
        <v>Delhi</v>
      </c>
      <c r="W72" s="13" t="str">
        <f t="shared" si="14"/>
        <v>RI</v>
      </c>
      <c r="X72" s="13">
        <f t="shared" si="15"/>
        <v>4</v>
      </c>
      <c r="Y72" s="13" t="str">
        <f>IFERROR(VLOOKUP(C72,ReceivingTeam[],2,FALSE),"HelpDesk")</f>
        <v>HelpDesk</v>
      </c>
      <c r="Z72" s="67">
        <f t="shared" si="16"/>
        <v>44890.562499999993</v>
      </c>
      <c r="AA72" s="68">
        <f t="shared" si="17"/>
        <v>44889</v>
      </c>
      <c r="AB72" s="69" t="b">
        <f t="shared" si="18"/>
        <v>1</v>
      </c>
      <c r="AC72" s="70">
        <f t="shared" si="19"/>
        <v>0.5</v>
      </c>
      <c r="AD72" s="67">
        <f t="shared" si="20"/>
        <v>44890.562499999993</v>
      </c>
      <c r="AE72" s="67">
        <f>VLOOKUP(V72,'Branch Wise Work Timelines'!C:G,3,FALSE)+AA72</f>
        <v>44889.416666666664</v>
      </c>
      <c r="AF72" s="67">
        <f>IF(V72="Bangalore",VLOOKUP(V72,'Branch Wise Work Timelines'!C:G,4,FALSE)+AA72+1,IF(V72="Mumbai",VLOOKUP(V72,'Branch Wise Work Timelines'!C:G,4,FALSE)+AA72+1,VLOOKUP(V72,'Branch Wise Work Timelines'!C:G,4,FALSE)+AA72))</f>
        <v>44889.770833333336</v>
      </c>
      <c r="AG72" s="67">
        <f>WORKDAY.INTL(AA72,1,11)+VLOOKUP(V72,'Branch Wise Work Timelines'!C:G,3,FALSE)</f>
        <v>44890.416666666664</v>
      </c>
      <c r="AH72" s="69" t="str">
        <f t="shared" ca="1" si="21"/>
        <v>Out of TAT</v>
      </c>
      <c r="AI72" s="69">
        <f t="shared" ca="1" si="22"/>
        <v>20497</v>
      </c>
      <c r="AJ72" s="69" t="str">
        <f ca="1">IF(AI72&lt;0,"0-12",IFERROR(VLOOKUP(AI72,Breakup[],2,FALSE),"&gt;24"))</f>
        <v>&gt;24</v>
      </c>
      <c r="AK72" s="69" t="str">
        <f>VLOOKUP(V72,Master!B:D,3,FALSE)</f>
        <v>North</v>
      </c>
      <c r="AL72" s="69" t="str">
        <f t="shared" si="23"/>
        <v>Delhi</v>
      </c>
    </row>
    <row r="73" spans="1:38">
      <c r="A73" s="13" t="s">
        <v>393</v>
      </c>
      <c r="B73" s="54">
        <v>44701.599505520797</v>
      </c>
      <c r="C73" s="13" t="s">
        <v>347</v>
      </c>
      <c r="D73" s="13">
        <v>885</v>
      </c>
      <c r="E73" s="13" t="s">
        <v>394</v>
      </c>
      <c r="F73" s="13" t="s">
        <v>33</v>
      </c>
      <c r="G73" s="14">
        <v>1653037559149</v>
      </c>
      <c r="H73" s="55">
        <v>0.94900462962962995</v>
      </c>
      <c r="I73" s="33">
        <v>44884.949004629598</v>
      </c>
      <c r="J73" s="58">
        <v>44884</v>
      </c>
      <c r="K73" s="13" t="s">
        <v>325</v>
      </c>
      <c r="L73" s="13" t="s">
        <v>55</v>
      </c>
      <c r="M73" s="13" t="s">
        <v>347</v>
      </c>
      <c r="N73" s="13" t="s">
        <v>206</v>
      </c>
      <c r="O73" s="33" t="s">
        <v>38</v>
      </c>
      <c r="P73" s="58" t="s">
        <v>38</v>
      </c>
      <c r="Q73" s="33" t="s">
        <v>207</v>
      </c>
      <c r="R73" s="14" t="s">
        <v>38</v>
      </c>
      <c r="S73" s="13" t="s">
        <v>208</v>
      </c>
      <c r="T73" s="13" t="s">
        <v>209</v>
      </c>
      <c r="U73" s="33">
        <f t="shared" ca="1" si="12"/>
        <v>45744.56914039352</v>
      </c>
      <c r="V73" s="13" t="str">
        <f t="shared" si="13"/>
        <v>Delhi</v>
      </c>
      <c r="W73" s="13" t="str">
        <f t="shared" si="14"/>
        <v>RI</v>
      </c>
      <c r="X73" s="13">
        <f t="shared" si="15"/>
        <v>22</v>
      </c>
      <c r="Y73" s="13" t="str">
        <f>IFERROR(VLOOKUP(C73,ReceivingTeam[],2,FALSE),"HelpDesk")</f>
        <v>HelpDesk</v>
      </c>
      <c r="Z73" s="67">
        <f t="shared" si="16"/>
        <v>44887.094837962926</v>
      </c>
      <c r="AA73" s="68">
        <f t="shared" si="17"/>
        <v>44884</v>
      </c>
      <c r="AB73" s="69" t="b">
        <f t="shared" si="18"/>
        <v>1</v>
      </c>
      <c r="AC73" s="70">
        <f t="shared" si="19"/>
        <v>0.5</v>
      </c>
      <c r="AD73" s="67">
        <f t="shared" si="20"/>
        <v>44887.094837962926</v>
      </c>
      <c r="AE73" s="67">
        <f>VLOOKUP(V73,'Branch Wise Work Timelines'!C:G,3,FALSE)+AA73</f>
        <v>44884.416666666664</v>
      </c>
      <c r="AF73" s="67">
        <f>IF(V73="Bangalore",VLOOKUP(V73,'Branch Wise Work Timelines'!C:G,4,FALSE)+AA73+1,IF(V73="Mumbai",VLOOKUP(V73,'Branch Wise Work Timelines'!C:G,4,FALSE)+AA73+1,VLOOKUP(V73,'Branch Wise Work Timelines'!C:G,4,FALSE)+AA73))</f>
        <v>44884.770833333336</v>
      </c>
      <c r="AG73" s="67">
        <f>WORKDAY.INTL(AA73,1,11)+VLOOKUP(V73,'Branch Wise Work Timelines'!C:G,3,FALSE)</f>
        <v>44886.416666666664</v>
      </c>
      <c r="AH73" s="69" t="str">
        <f t="shared" ca="1" si="21"/>
        <v>Out of TAT</v>
      </c>
      <c r="AI73" s="69">
        <f t="shared" ca="1" si="22"/>
        <v>20580</v>
      </c>
      <c r="AJ73" s="69" t="str">
        <f ca="1">IF(AI73&lt;0,"0-12",IFERROR(VLOOKUP(AI73,Breakup[],2,FALSE),"&gt;24"))</f>
        <v>&gt;24</v>
      </c>
      <c r="AK73" s="69" t="str">
        <f>VLOOKUP(V73,Master!B:D,3,FALSE)</f>
        <v>North</v>
      </c>
      <c r="AL73" s="69" t="str">
        <f t="shared" si="23"/>
        <v>Delhi</v>
      </c>
    </row>
    <row r="74" spans="1:38">
      <c r="A74" s="13" t="s">
        <v>395</v>
      </c>
      <c r="B74" s="54">
        <v>44700.673969872703</v>
      </c>
      <c r="C74" s="13" t="s">
        <v>153</v>
      </c>
      <c r="D74" s="13">
        <v>494</v>
      </c>
      <c r="E74" s="13" t="s">
        <v>396</v>
      </c>
      <c r="F74" s="13" t="s">
        <v>33</v>
      </c>
      <c r="G74" s="14">
        <v>1653033606328</v>
      </c>
      <c r="H74" s="55">
        <v>0.76091435185185197</v>
      </c>
      <c r="I74" s="33">
        <v>44890.760914351798</v>
      </c>
      <c r="J74" s="58">
        <v>44890</v>
      </c>
      <c r="K74" s="13" t="s">
        <v>397</v>
      </c>
      <c r="L74" s="13" t="s">
        <v>50</v>
      </c>
      <c r="M74" s="13" t="s">
        <v>153</v>
      </c>
      <c r="N74" s="13" t="s">
        <v>206</v>
      </c>
      <c r="O74" s="33" t="s">
        <v>38</v>
      </c>
      <c r="P74" s="58" t="s">
        <v>38</v>
      </c>
      <c r="Q74" s="33" t="s">
        <v>207</v>
      </c>
      <c r="R74" s="14" t="s">
        <v>38</v>
      </c>
      <c r="S74" s="13" t="s">
        <v>216</v>
      </c>
      <c r="T74" s="13" t="s">
        <v>217</v>
      </c>
      <c r="U74" s="33">
        <f t="shared" ca="1" si="12"/>
        <v>45744.56914039352</v>
      </c>
      <c r="V74" s="13" t="str">
        <f t="shared" si="13"/>
        <v>Cochin</v>
      </c>
      <c r="W74" s="13" t="str">
        <f t="shared" si="14"/>
        <v>RI</v>
      </c>
      <c r="X74" s="13">
        <f t="shared" si="15"/>
        <v>18</v>
      </c>
      <c r="Y74" s="13" t="str">
        <f>IFERROR(VLOOKUP(C74,ReceivingTeam[],2,FALSE),"HelpDesk")</f>
        <v>Branch office</v>
      </c>
      <c r="Z74" s="67">
        <f t="shared" si="16"/>
        <v>44891.906747685127</v>
      </c>
      <c r="AA74" s="68">
        <f t="shared" si="17"/>
        <v>44890</v>
      </c>
      <c r="AB74" s="69" t="b">
        <f t="shared" si="18"/>
        <v>1</v>
      </c>
      <c r="AC74" s="70">
        <f t="shared" si="19"/>
        <v>0.5</v>
      </c>
      <c r="AD74" s="67">
        <f t="shared" si="20"/>
        <v>44891.906747685127</v>
      </c>
      <c r="AE74" s="67">
        <f>VLOOKUP(V74,'Branch Wise Work Timelines'!C:G,3,FALSE)+AA74</f>
        <v>44890.416666666664</v>
      </c>
      <c r="AF74" s="67">
        <f>IF(V74="Bangalore",VLOOKUP(V74,'Branch Wise Work Timelines'!C:G,4,FALSE)+AA74+1,IF(V74="Mumbai",VLOOKUP(V74,'Branch Wise Work Timelines'!C:G,4,FALSE)+AA74+1,VLOOKUP(V74,'Branch Wise Work Timelines'!C:G,4,FALSE)+AA74))</f>
        <v>44890.770833333336</v>
      </c>
      <c r="AG74" s="67">
        <f>WORKDAY.INTL(AA74,1,11)+VLOOKUP(V74,'Branch Wise Work Timelines'!C:G,3,FALSE)</f>
        <v>44891.416666666664</v>
      </c>
      <c r="AH74" s="69" t="str">
        <f t="shared" ca="1" si="21"/>
        <v>Out of TAT</v>
      </c>
      <c r="AI74" s="69">
        <f t="shared" ca="1" si="22"/>
        <v>20464</v>
      </c>
      <c r="AJ74" s="69" t="str">
        <f ca="1">IF(AI74&lt;0,"0-12",IFERROR(VLOOKUP(AI74,Breakup[],2,FALSE),"&gt;24"))</f>
        <v>&gt;24</v>
      </c>
      <c r="AK74" s="69" t="str">
        <f>VLOOKUP(V74,Master!B:D,3,FALSE)</f>
        <v>South</v>
      </c>
      <c r="AL74" s="69" t="str">
        <f t="shared" si="23"/>
        <v>Cochin</v>
      </c>
    </row>
    <row r="75" spans="1:38">
      <c r="A75" s="13" t="s">
        <v>398</v>
      </c>
      <c r="B75" s="54">
        <v>44701.629765821803</v>
      </c>
      <c r="C75" s="13" t="s">
        <v>323</v>
      </c>
      <c r="D75" s="13">
        <v>1465</v>
      </c>
      <c r="E75" s="13" t="s">
        <v>399</v>
      </c>
      <c r="F75" s="13" t="s">
        <v>33</v>
      </c>
      <c r="G75" s="14">
        <v>1653040452632</v>
      </c>
      <c r="H75" s="55">
        <v>0.57152777777777797</v>
      </c>
      <c r="I75" s="33">
        <v>44886.5715277778</v>
      </c>
      <c r="J75" s="58">
        <v>44886</v>
      </c>
      <c r="K75" s="13" t="s">
        <v>325</v>
      </c>
      <c r="L75" s="13" t="s">
        <v>55</v>
      </c>
      <c r="M75" s="13" t="s">
        <v>323</v>
      </c>
      <c r="N75" s="13" t="s">
        <v>206</v>
      </c>
      <c r="O75" s="33" t="s">
        <v>38</v>
      </c>
      <c r="P75" s="58" t="s">
        <v>38</v>
      </c>
      <c r="Q75" s="33" t="s">
        <v>207</v>
      </c>
      <c r="R75" s="14" t="s">
        <v>38</v>
      </c>
      <c r="S75" s="13" t="s">
        <v>208</v>
      </c>
      <c r="T75" s="13" t="s">
        <v>209</v>
      </c>
      <c r="U75" s="33">
        <f t="shared" ca="1" si="12"/>
        <v>45744.56914039352</v>
      </c>
      <c r="V75" s="13" t="str">
        <f t="shared" si="13"/>
        <v>Delhi</v>
      </c>
      <c r="W75" s="13" t="str">
        <f t="shared" si="14"/>
        <v>RI</v>
      </c>
      <c r="X75" s="13">
        <f t="shared" si="15"/>
        <v>13</v>
      </c>
      <c r="Y75" s="13" t="str">
        <f>IFERROR(VLOOKUP(C75,ReceivingTeam[],2,FALSE),"HelpDesk")</f>
        <v>HelpDesk</v>
      </c>
      <c r="Z75" s="67">
        <f t="shared" si="16"/>
        <v>44887.717361111128</v>
      </c>
      <c r="AA75" s="68">
        <f t="shared" si="17"/>
        <v>44886</v>
      </c>
      <c r="AB75" s="69" t="b">
        <f t="shared" si="18"/>
        <v>1</v>
      </c>
      <c r="AC75" s="70">
        <f t="shared" si="19"/>
        <v>0.5</v>
      </c>
      <c r="AD75" s="67">
        <f t="shared" si="20"/>
        <v>44887.717361111128</v>
      </c>
      <c r="AE75" s="67">
        <f>VLOOKUP(V75,'Branch Wise Work Timelines'!C:G,3,FALSE)+AA75</f>
        <v>44886.416666666664</v>
      </c>
      <c r="AF75" s="67">
        <f>IF(V75="Bangalore",VLOOKUP(V75,'Branch Wise Work Timelines'!C:G,4,FALSE)+AA75+1,IF(V75="Mumbai",VLOOKUP(V75,'Branch Wise Work Timelines'!C:G,4,FALSE)+AA75+1,VLOOKUP(V75,'Branch Wise Work Timelines'!C:G,4,FALSE)+AA75))</f>
        <v>44886.770833333336</v>
      </c>
      <c r="AG75" s="67">
        <f>WORKDAY.INTL(AA75,1,11)+VLOOKUP(V75,'Branch Wise Work Timelines'!C:G,3,FALSE)</f>
        <v>44887.416666666664</v>
      </c>
      <c r="AH75" s="69" t="str">
        <f t="shared" ca="1" si="21"/>
        <v>Out of TAT</v>
      </c>
      <c r="AI75" s="69">
        <f t="shared" ca="1" si="22"/>
        <v>20565</v>
      </c>
      <c r="AJ75" s="69" t="str">
        <f ca="1">IF(AI75&lt;0,"0-12",IFERROR(VLOOKUP(AI75,Breakup[],2,FALSE),"&gt;24"))</f>
        <v>&gt;24</v>
      </c>
      <c r="AK75" s="69" t="str">
        <f>VLOOKUP(V75,Master!B:D,3,FALSE)</f>
        <v>North</v>
      </c>
      <c r="AL75" s="69" t="str">
        <f t="shared" si="23"/>
        <v>Delhi</v>
      </c>
    </row>
    <row r="76" spans="1:38">
      <c r="A76" s="13" t="s">
        <v>400</v>
      </c>
      <c r="B76" s="54">
        <v>44700.731721759301</v>
      </c>
      <c r="C76" s="13" t="s">
        <v>401</v>
      </c>
      <c r="D76" s="13">
        <v>1552</v>
      </c>
      <c r="E76" s="13" t="s">
        <v>402</v>
      </c>
      <c r="F76" s="13" t="s">
        <v>33</v>
      </c>
      <c r="G76" s="14">
        <v>1653026460914</v>
      </c>
      <c r="H76" s="55">
        <v>0.60476851851851898</v>
      </c>
      <c r="I76" s="33">
        <v>44890.604768518497</v>
      </c>
      <c r="J76" s="58">
        <v>44890</v>
      </c>
      <c r="K76" s="13" t="s">
        <v>325</v>
      </c>
      <c r="L76" s="13" t="s">
        <v>55</v>
      </c>
      <c r="M76" s="13" t="s">
        <v>401</v>
      </c>
      <c r="N76" s="13" t="s">
        <v>206</v>
      </c>
      <c r="O76" s="33" t="s">
        <v>38</v>
      </c>
      <c r="P76" s="58" t="s">
        <v>38</v>
      </c>
      <c r="Q76" s="33" t="s">
        <v>207</v>
      </c>
      <c r="R76" s="14" t="s">
        <v>38</v>
      </c>
      <c r="S76" s="13" t="s">
        <v>208</v>
      </c>
      <c r="T76" s="13" t="s">
        <v>209</v>
      </c>
      <c r="U76" s="33">
        <f t="shared" ca="1" si="12"/>
        <v>45744.56914039352</v>
      </c>
      <c r="V76" s="13" t="str">
        <f t="shared" si="13"/>
        <v>Delhi</v>
      </c>
      <c r="W76" s="13" t="str">
        <f t="shared" si="14"/>
        <v>RI</v>
      </c>
      <c r="X76" s="13">
        <f t="shared" si="15"/>
        <v>14</v>
      </c>
      <c r="Y76" s="13" t="str">
        <f>IFERROR(VLOOKUP(C76,ReceivingTeam[],2,FALSE),"HelpDesk")</f>
        <v>Branch office</v>
      </c>
      <c r="Z76" s="67">
        <f t="shared" si="16"/>
        <v>44891.750601851825</v>
      </c>
      <c r="AA76" s="68">
        <f t="shared" si="17"/>
        <v>44890</v>
      </c>
      <c r="AB76" s="69" t="b">
        <f t="shared" si="18"/>
        <v>1</v>
      </c>
      <c r="AC76" s="70">
        <f t="shared" si="19"/>
        <v>0.5</v>
      </c>
      <c r="AD76" s="67">
        <f t="shared" si="20"/>
        <v>44891.750601851825</v>
      </c>
      <c r="AE76" s="67">
        <f>VLOOKUP(V76,'Branch Wise Work Timelines'!C:G,3,FALSE)+AA76</f>
        <v>44890.416666666664</v>
      </c>
      <c r="AF76" s="67">
        <f>IF(V76="Bangalore",VLOOKUP(V76,'Branch Wise Work Timelines'!C:G,4,FALSE)+AA76+1,IF(V76="Mumbai",VLOOKUP(V76,'Branch Wise Work Timelines'!C:G,4,FALSE)+AA76+1,VLOOKUP(V76,'Branch Wise Work Timelines'!C:G,4,FALSE)+AA76))</f>
        <v>44890.770833333336</v>
      </c>
      <c r="AG76" s="67">
        <f>WORKDAY.INTL(AA76,1,11)+VLOOKUP(V76,'Branch Wise Work Timelines'!C:G,3,FALSE)</f>
        <v>44891.416666666664</v>
      </c>
      <c r="AH76" s="69" t="str">
        <f t="shared" ca="1" si="21"/>
        <v>Out of TAT</v>
      </c>
      <c r="AI76" s="69">
        <f t="shared" ca="1" si="22"/>
        <v>20468</v>
      </c>
      <c r="AJ76" s="69" t="str">
        <f ca="1">IF(AI76&lt;0,"0-12",IFERROR(VLOOKUP(AI76,Breakup[],2,FALSE),"&gt;24"))</f>
        <v>&gt;24</v>
      </c>
      <c r="AK76" s="69" t="str">
        <f>VLOOKUP(V76,Master!B:D,3,FALSE)</f>
        <v>North</v>
      </c>
      <c r="AL76" s="69" t="str">
        <f t="shared" si="23"/>
        <v>Delhi</v>
      </c>
    </row>
    <row r="77" spans="1:38">
      <c r="A77" s="13" t="s">
        <v>403</v>
      </c>
      <c r="B77" s="54">
        <v>44701.636998645801</v>
      </c>
      <c r="C77" s="13" t="s">
        <v>404</v>
      </c>
      <c r="D77" s="13">
        <v>327</v>
      </c>
      <c r="E77" s="13" t="s">
        <v>405</v>
      </c>
      <c r="F77" s="13" t="s">
        <v>15</v>
      </c>
      <c r="G77" s="14">
        <v>1653043347189</v>
      </c>
      <c r="H77" s="55">
        <v>0.140393518518519</v>
      </c>
      <c r="I77" s="33">
        <v>44884.140393518501</v>
      </c>
      <c r="J77" s="58">
        <v>44884</v>
      </c>
      <c r="K77" s="13" t="s">
        <v>213</v>
      </c>
      <c r="L77" s="13" t="s">
        <v>30</v>
      </c>
      <c r="M77" s="13" t="s">
        <v>75</v>
      </c>
      <c r="N77" s="13" t="s">
        <v>206</v>
      </c>
      <c r="O77" s="33" t="s">
        <v>38</v>
      </c>
      <c r="P77" s="58" t="s">
        <v>38</v>
      </c>
      <c r="Q77" s="33" t="s">
        <v>207</v>
      </c>
      <c r="R77" s="14" t="s">
        <v>38</v>
      </c>
      <c r="S77" s="13" t="s">
        <v>208</v>
      </c>
      <c r="T77" s="13" t="s">
        <v>209</v>
      </c>
      <c r="U77" s="33">
        <f t="shared" ca="1" si="12"/>
        <v>45744.56914039352</v>
      </c>
      <c r="V77" s="13" t="str">
        <f t="shared" si="13"/>
        <v>Bangalore</v>
      </c>
      <c r="W77" s="13" t="str">
        <f t="shared" si="14"/>
        <v>CLS</v>
      </c>
      <c r="X77" s="13">
        <f t="shared" si="15"/>
        <v>3</v>
      </c>
      <c r="Y77" s="13" t="str">
        <f>IFERROR(VLOOKUP(C77,ReceivingTeam[],2,FALSE),"HelpDesk")</f>
        <v>HelpDesk</v>
      </c>
      <c r="Z77" s="67">
        <f t="shared" si="16"/>
        <v>44884.916666666664</v>
      </c>
      <c r="AA77" s="68">
        <f t="shared" si="17"/>
        <v>44884</v>
      </c>
      <c r="AB77" s="69" t="b">
        <f t="shared" si="18"/>
        <v>1</v>
      </c>
      <c r="AC77" s="70">
        <f t="shared" si="19"/>
        <v>0.5</v>
      </c>
      <c r="AD77" s="67">
        <f t="shared" si="20"/>
        <v>44884.916666666664</v>
      </c>
      <c r="AE77" s="67">
        <f>VLOOKUP(V77,'Branch Wise Work Timelines'!C:G,3,FALSE)+AA77</f>
        <v>44884.416666666664</v>
      </c>
      <c r="AF77" s="67">
        <f>IF(V77="Bangalore",VLOOKUP(V77,'Branch Wise Work Timelines'!C:G,4,FALSE)+AA77+1,IF(V77="Mumbai",VLOOKUP(V77,'Branch Wise Work Timelines'!C:G,4,FALSE)+AA77+1,VLOOKUP(V77,'Branch Wise Work Timelines'!C:G,4,FALSE)+AA77))</f>
        <v>44885.104166666664</v>
      </c>
      <c r="AG77" s="67">
        <f>WORKDAY.INTL(AA77,1,11)+VLOOKUP(V77,'Branch Wise Work Timelines'!C:G,3,FALSE)</f>
        <v>44886.416666666664</v>
      </c>
      <c r="AH77" s="69" t="str">
        <f t="shared" ca="1" si="21"/>
        <v>Out of TAT</v>
      </c>
      <c r="AI77" s="69">
        <f t="shared" ca="1" si="22"/>
        <v>20632</v>
      </c>
      <c r="AJ77" s="69" t="str">
        <f ca="1">IF(AI77&lt;0,"0-12",IFERROR(VLOOKUP(AI77,Breakup[],2,FALSE),"&gt;24"))</f>
        <v>&gt;24</v>
      </c>
      <c r="AK77" s="69" t="str">
        <f>VLOOKUP(V77,Master!B:D,3,FALSE)</f>
        <v>South</v>
      </c>
      <c r="AL77" s="69" t="str">
        <f t="shared" si="23"/>
        <v>Bangalore-CLS</v>
      </c>
    </row>
    <row r="78" spans="1:38">
      <c r="A78" s="13" t="s">
        <v>406</v>
      </c>
      <c r="B78" s="54">
        <v>44701.5635320949</v>
      </c>
      <c r="C78" s="13" t="s">
        <v>407</v>
      </c>
      <c r="D78" s="13">
        <v>1370</v>
      </c>
      <c r="E78" s="13" t="s">
        <v>408</v>
      </c>
      <c r="F78" s="13" t="s">
        <v>33</v>
      </c>
      <c r="G78" s="14">
        <v>1653037399257</v>
      </c>
      <c r="H78" s="55">
        <v>0.94890046296296304</v>
      </c>
      <c r="I78" s="33">
        <v>44883.948900463001</v>
      </c>
      <c r="J78" s="58">
        <v>44883</v>
      </c>
      <c r="K78" s="13" t="s">
        <v>224</v>
      </c>
      <c r="L78" s="13" t="s">
        <v>64</v>
      </c>
      <c r="M78" s="13" t="s">
        <v>225</v>
      </c>
      <c r="N78" s="13" t="s">
        <v>206</v>
      </c>
      <c r="O78" s="33" t="s">
        <v>38</v>
      </c>
      <c r="P78" s="58" t="s">
        <v>38</v>
      </c>
      <c r="Q78" s="33" t="s">
        <v>207</v>
      </c>
      <c r="R78" s="14" t="s">
        <v>38</v>
      </c>
      <c r="S78" s="13" t="s">
        <v>208</v>
      </c>
      <c r="T78" s="13" t="s">
        <v>209</v>
      </c>
      <c r="U78" s="33">
        <f t="shared" ca="1" si="12"/>
        <v>45744.56914039352</v>
      </c>
      <c r="V78" s="13" t="str">
        <f t="shared" si="13"/>
        <v>Kolkata</v>
      </c>
      <c r="W78" s="13" t="str">
        <f t="shared" si="14"/>
        <v>RI</v>
      </c>
      <c r="X78" s="13">
        <f t="shared" si="15"/>
        <v>22</v>
      </c>
      <c r="Y78" s="13" t="str">
        <f>IFERROR(VLOOKUP(C78,ReceivingTeam[],2,FALSE),"HelpDesk")</f>
        <v>Branch office</v>
      </c>
      <c r="Z78" s="67">
        <f t="shared" si="16"/>
        <v>44885.09473379633</v>
      </c>
      <c r="AA78" s="68">
        <f t="shared" si="17"/>
        <v>44883</v>
      </c>
      <c r="AB78" s="69" t="b">
        <f t="shared" si="18"/>
        <v>1</v>
      </c>
      <c r="AC78" s="70">
        <f t="shared" si="19"/>
        <v>0.5</v>
      </c>
      <c r="AD78" s="67">
        <f t="shared" si="20"/>
        <v>44885.09473379633</v>
      </c>
      <c r="AE78" s="67">
        <f>VLOOKUP(V78,'Branch Wise Work Timelines'!C:G,3,FALSE)+AA78</f>
        <v>44883.416666666664</v>
      </c>
      <c r="AF78" s="67">
        <f>IF(V78="Bangalore",VLOOKUP(V78,'Branch Wise Work Timelines'!C:G,4,FALSE)+AA78+1,IF(V78="Mumbai",VLOOKUP(V78,'Branch Wise Work Timelines'!C:G,4,FALSE)+AA78+1,VLOOKUP(V78,'Branch Wise Work Timelines'!C:G,4,FALSE)+AA78))</f>
        <v>44883.770833333336</v>
      </c>
      <c r="AG78" s="67">
        <f>WORKDAY.INTL(AA78,1,11)+VLOOKUP(V78,'Branch Wise Work Timelines'!C:G,3,FALSE)</f>
        <v>44884.416666666664</v>
      </c>
      <c r="AH78" s="69" t="str">
        <f t="shared" ca="1" si="21"/>
        <v>Out of TAT</v>
      </c>
      <c r="AI78" s="69">
        <f t="shared" ca="1" si="22"/>
        <v>20628</v>
      </c>
      <c r="AJ78" s="69" t="str">
        <f ca="1">IF(AI78&lt;0,"0-12",IFERROR(VLOOKUP(AI78,Breakup[],2,FALSE),"&gt;24"))</f>
        <v>&gt;24</v>
      </c>
      <c r="AK78" s="69" t="str">
        <f>VLOOKUP(V78,Master!B:D,3,FALSE)</f>
        <v>East</v>
      </c>
      <c r="AL78" s="69" t="str">
        <f t="shared" si="23"/>
        <v>Kolkata</v>
      </c>
    </row>
    <row r="79" spans="1:38">
      <c r="A79" s="13" t="s">
        <v>409</v>
      </c>
      <c r="B79" s="54">
        <v>44700.7293066782</v>
      </c>
      <c r="C79" s="13" t="s">
        <v>401</v>
      </c>
      <c r="D79" s="13">
        <v>691</v>
      </c>
      <c r="E79" s="13" t="s">
        <v>410</v>
      </c>
      <c r="F79" s="13" t="s">
        <v>24</v>
      </c>
      <c r="G79" s="14">
        <v>1653026460914</v>
      </c>
      <c r="H79" s="55">
        <v>0.68289351851851798</v>
      </c>
      <c r="I79" s="33">
        <v>44881.682893518497</v>
      </c>
      <c r="J79" s="58">
        <v>44881</v>
      </c>
      <c r="K79" s="13" t="s">
        <v>325</v>
      </c>
      <c r="L79" s="13" t="s">
        <v>55</v>
      </c>
      <c r="M79" s="13" t="s">
        <v>401</v>
      </c>
      <c r="N79" s="13" t="s">
        <v>206</v>
      </c>
      <c r="O79" s="33" t="s">
        <v>38</v>
      </c>
      <c r="P79" s="58" t="s">
        <v>38</v>
      </c>
      <c r="Q79" s="33" t="s">
        <v>207</v>
      </c>
      <c r="R79" s="14" t="s">
        <v>38</v>
      </c>
      <c r="S79" s="13" t="s">
        <v>208</v>
      </c>
      <c r="T79" s="13" t="s">
        <v>209</v>
      </c>
      <c r="U79" s="33">
        <f t="shared" ca="1" si="12"/>
        <v>45744.56914039352</v>
      </c>
      <c r="V79" s="13" t="str">
        <f t="shared" si="13"/>
        <v>Delhi</v>
      </c>
      <c r="W79" s="13" t="str">
        <f t="shared" si="14"/>
        <v>DOMI</v>
      </c>
      <c r="X79" s="13">
        <f t="shared" si="15"/>
        <v>16</v>
      </c>
      <c r="Y79" s="13" t="str">
        <f>IFERROR(VLOOKUP(C79,ReceivingTeam[],2,FALSE),"HelpDesk")</f>
        <v>Branch office</v>
      </c>
      <c r="Z79" s="67">
        <f t="shared" si="16"/>
        <v>44882.828726851825</v>
      </c>
      <c r="AA79" s="68">
        <f t="shared" si="17"/>
        <v>44881</v>
      </c>
      <c r="AB79" s="69" t="b">
        <f t="shared" si="18"/>
        <v>1</v>
      </c>
      <c r="AC79" s="70">
        <f t="shared" si="19"/>
        <v>0.5</v>
      </c>
      <c r="AD79" s="67">
        <f t="shared" si="20"/>
        <v>44882.828726851825</v>
      </c>
      <c r="AE79" s="67">
        <f>VLOOKUP(V79,'Branch Wise Work Timelines'!C:G,3,FALSE)+AA79</f>
        <v>44881.416666666664</v>
      </c>
      <c r="AF79" s="67">
        <f>IF(V79="Bangalore",VLOOKUP(V79,'Branch Wise Work Timelines'!C:G,4,FALSE)+AA79+1,IF(V79="Mumbai",VLOOKUP(V79,'Branch Wise Work Timelines'!C:G,4,FALSE)+AA79+1,VLOOKUP(V79,'Branch Wise Work Timelines'!C:G,4,FALSE)+AA79))</f>
        <v>44881.770833333336</v>
      </c>
      <c r="AG79" s="67">
        <f>WORKDAY.INTL(AA79,1,11)+VLOOKUP(V79,'Branch Wise Work Timelines'!C:G,3,FALSE)</f>
        <v>44882.416666666664</v>
      </c>
      <c r="AH79" s="69" t="str">
        <f t="shared" ca="1" si="21"/>
        <v>Out of TAT</v>
      </c>
      <c r="AI79" s="69">
        <f t="shared" ca="1" si="22"/>
        <v>20682</v>
      </c>
      <c r="AJ79" s="69" t="str">
        <f ca="1">IF(AI79&lt;0,"0-12",IFERROR(VLOOKUP(AI79,Breakup[],2,FALSE),"&gt;24"))</f>
        <v>&gt;24</v>
      </c>
      <c r="AK79" s="69" t="str">
        <f>VLOOKUP(V79,Master!B:D,3,FALSE)</f>
        <v>North</v>
      </c>
      <c r="AL79" s="69" t="str">
        <f t="shared" si="23"/>
        <v>Delhi</v>
      </c>
    </row>
    <row r="80" spans="1:38">
      <c r="A80" s="13" t="s">
        <v>411</v>
      </c>
      <c r="B80" s="54">
        <v>44699.826168669002</v>
      </c>
      <c r="C80" s="13" t="s">
        <v>412</v>
      </c>
      <c r="D80" s="13">
        <v>1602</v>
      </c>
      <c r="E80" s="13" t="s">
        <v>413</v>
      </c>
      <c r="F80" s="13" t="s">
        <v>33</v>
      </c>
      <c r="G80" s="14">
        <v>1653036822260</v>
      </c>
      <c r="H80" s="55">
        <v>0.57831018518518496</v>
      </c>
      <c r="I80" s="33">
        <v>44886.578310185199</v>
      </c>
      <c r="J80" s="58">
        <v>44886</v>
      </c>
      <c r="K80" s="13" t="s">
        <v>397</v>
      </c>
      <c r="L80" s="13" t="s">
        <v>50</v>
      </c>
      <c r="M80" s="13" t="s">
        <v>414</v>
      </c>
      <c r="N80" s="13" t="s">
        <v>206</v>
      </c>
      <c r="O80" s="33" t="s">
        <v>38</v>
      </c>
      <c r="P80" s="58" t="s">
        <v>38</v>
      </c>
      <c r="Q80" s="33" t="s">
        <v>207</v>
      </c>
      <c r="R80" s="14" t="s">
        <v>38</v>
      </c>
      <c r="S80" s="13" t="s">
        <v>216</v>
      </c>
      <c r="T80" s="13" t="s">
        <v>217</v>
      </c>
      <c r="U80" s="33">
        <f t="shared" ca="1" si="12"/>
        <v>45744.56914039352</v>
      </c>
      <c r="V80" s="13" t="str">
        <f t="shared" si="13"/>
        <v>Cochin</v>
      </c>
      <c r="W80" s="13" t="str">
        <f t="shared" si="14"/>
        <v>RI</v>
      </c>
      <c r="X80" s="13">
        <f t="shared" si="15"/>
        <v>13</v>
      </c>
      <c r="Y80" s="13" t="str">
        <f>IFERROR(VLOOKUP(C80,ReceivingTeam[],2,FALSE),"HelpDesk")</f>
        <v>HelpDesk</v>
      </c>
      <c r="Z80" s="67">
        <f t="shared" si="16"/>
        <v>44887.724143518528</v>
      </c>
      <c r="AA80" s="68">
        <f t="shared" si="17"/>
        <v>44886</v>
      </c>
      <c r="AB80" s="69" t="b">
        <f t="shared" si="18"/>
        <v>1</v>
      </c>
      <c r="AC80" s="70">
        <f t="shared" si="19"/>
        <v>0.5</v>
      </c>
      <c r="AD80" s="67">
        <f t="shared" si="20"/>
        <v>44887.724143518528</v>
      </c>
      <c r="AE80" s="67">
        <f>VLOOKUP(V80,'Branch Wise Work Timelines'!C:G,3,FALSE)+AA80</f>
        <v>44886.416666666664</v>
      </c>
      <c r="AF80" s="67">
        <f>IF(V80="Bangalore",VLOOKUP(V80,'Branch Wise Work Timelines'!C:G,4,FALSE)+AA80+1,IF(V80="Mumbai",VLOOKUP(V80,'Branch Wise Work Timelines'!C:G,4,FALSE)+AA80+1,VLOOKUP(V80,'Branch Wise Work Timelines'!C:G,4,FALSE)+AA80))</f>
        <v>44886.770833333336</v>
      </c>
      <c r="AG80" s="67">
        <f>WORKDAY.INTL(AA80,1,11)+VLOOKUP(V80,'Branch Wise Work Timelines'!C:G,3,FALSE)</f>
        <v>44887.416666666664</v>
      </c>
      <c r="AH80" s="69" t="str">
        <f t="shared" ca="1" si="21"/>
        <v>Out of TAT</v>
      </c>
      <c r="AI80" s="69">
        <f t="shared" ca="1" si="22"/>
        <v>20565</v>
      </c>
      <c r="AJ80" s="69" t="str">
        <f ca="1">IF(AI80&lt;0,"0-12",IFERROR(VLOOKUP(AI80,Breakup[],2,FALSE),"&gt;24"))</f>
        <v>&gt;24</v>
      </c>
      <c r="AK80" s="69" t="str">
        <f>VLOOKUP(V80,Master!B:D,3,FALSE)</f>
        <v>South</v>
      </c>
      <c r="AL80" s="69" t="str">
        <f t="shared" si="23"/>
        <v>Cochin</v>
      </c>
    </row>
    <row r="81" spans="1:38">
      <c r="A81" s="13" t="s">
        <v>415</v>
      </c>
      <c r="B81" s="54">
        <v>44701.648023530099</v>
      </c>
      <c r="C81" s="13" t="s">
        <v>243</v>
      </c>
      <c r="D81" s="13">
        <v>538</v>
      </c>
      <c r="E81" s="13" t="s">
        <v>416</v>
      </c>
      <c r="F81" s="13" t="s">
        <v>15</v>
      </c>
      <c r="G81" s="14">
        <v>1653043097971</v>
      </c>
      <c r="H81" s="55">
        <v>0.68888888888888899</v>
      </c>
      <c r="I81" s="33">
        <v>44888.688888888901</v>
      </c>
      <c r="J81" s="58">
        <v>44888</v>
      </c>
      <c r="K81" s="13" t="s">
        <v>213</v>
      </c>
      <c r="L81" s="13" t="s">
        <v>30</v>
      </c>
      <c r="M81" s="13" t="s">
        <v>214</v>
      </c>
      <c r="N81" s="13" t="s">
        <v>206</v>
      </c>
      <c r="O81" s="33" t="s">
        <v>38</v>
      </c>
      <c r="P81" s="58" t="s">
        <v>38</v>
      </c>
      <c r="Q81" s="33" t="s">
        <v>207</v>
      </c>
      <c r="R81" s="14" t="s">
        <v>38</v>
      </c>
      <c r="S81" s="13" t="s">
        <v>216</v>
      </c>
      <c r="T81" s="13" t="s">
        <v>217</v>
      </c>
      <c r="U81" s="33">
        <f t="shared" ca="1" si="12"/>
        <v>45744.56914039352</v>
      </c>
      <c r="V81" s="13" t="str">
        <f t="shared" si="13"/>
        <v>Bangalore</v>
      </c>
      <c r="W81" s="13" t="str">
        <f t="shared" si="14"/>
        <v>CLS</v>
      </c>
      <c r="X81" s="13">
        <f t="shared" si="15"/>
        <v>16</v>
      </c>
      <c r="Y81" s="13" t="str">
        <f>IFERROR(VLOOKUP(C81,ReceivingTeam[],2,FALSE),"HelpDesk")</f>
        <v>HelpDesk</v>
      </c>
      <c r="Z81" s="67">
        <f t="shared" si="16"/>
        <v>44889.501388888901</v>
      </c>
      <c r="AA81" s="68">
        <f t="shared" si="17"/>
        <v>44888</v>
      </c>
      <c r="AB81" s="69" t="b">
        <f t="shared" si="18"/>
        <v>1</v>
      </c>
      <c r="AC81" s="70">
        <f t="shared" si="19"/>
        <v>0.5</v>
      </c>
      <c r="AD81" s="67">
        <f t="shared" si="20"/>
        <v>44889.501388888901</v>
      </c>
      <c r="AE81" s="67">
        <f>VLOOKUP(V81,'Branch Wise Work Timelines'!C:G,3,FALSE)+AA81</f>
        <v>44888.416666666664</v>
      </c>
      <c r="AF81" s="67">
        <f>IF(V81="Bangalore",VLOOKUP(V81,'Branch Wise Work Timelines'!C:G,4,FALSE)+AA81+1,IF(V81="Mumbai",VLOOKUP(V81,'Branch Wise Work Timelines'!C:G,4,FALSE)+AA81+1,VLOOKUP(V81,'Branch Wise Work Timelines'!C:G,4,FALSE)+AA81))</f>
        <v>44889.104166666664</v>
      </c>
      <c r="AG81" s="67">
        <f>WORKDAY.INTL(AA81,1,11)+VLOOKUP(V81,'Branch Wise Work Timelines'!C:G,3,FALSE)</f>
        <v>44889.416666666664</v>
      </c>
      <c r="AH81" s="69" t="str">
        <f t="shared" ca="1" si="21"/>
        <v>Out of TAT</v>
      </c>
      <c r="AI81" s="69">
        <f t="shared" ca="1" si="22"/>
        <v>20522</v>
      </c>
      <c r="AJ81" s="69" t="str">
        <f ca="1">IF(AI81&lt;0,"0-12",IFERROR(VLOOKUP(AI81,Breakup[],2,FALSE),"&gt;24"))</f>
        <v>&gt;24</v>
      </c>
      <c r="AK81" s="69" t="str">
        <f>VLOOKUP(V81,Master!B:D,3,FALSE)</f>
        <v>South</v>
      </c>
      <c r="AL81" s="69" t="str">
        <f t="shared" si="23"/>
        <v>Bangalore-CLS</v>
      </c>
    </row>
    <row r="82" spans="1:38">
      <c r="A82" s="13" t="s">
        <v>417</v>
      </c>
      <c r="B82" s="54">
        <v>44701.540077048601</v>
      </c>
      <c r="C82" s="13" t="s">
        <v>418</v>
      </c>
      <c r="D82" s="13">
        <v>1401</v>
      </c>
      <c r="E82" s="13" t="s">
        <v>419</v>
      </c>
      <c r="F82" s="13" t="s">
        <v>15</v>
      </c>
      <c r="G82" s="14">
        <v>1653034041355</v>
      </c>
      <c r="H82" s="55">
        <v>0.84174768518518495</v>
      </c>
      <c r="I82" s="33">
        <v>44883.841747685197</v>
      </c>
      <c r="J82" s="58">
        <v>44883</v>
      </c>
      <c r="K82" s="13" t="s">
        <v>213</v>
      </c>
      <c r="L82" s="13" t="s">
        <v>30</v>
      </c>
      <c r="M82" s="13" t="s">
        <v>227</v>
      </c>
      <c r="N82" s="13" t="s">
        <v>206</v>
      </c>
      <c r="O82" s="33" t="s">
        <v>38</v>
      </c>
      <c r="P82" s="58" t="s">
        <v>38</v>
      </c>
      <c r="Q82" s="33" t="s">
        <v>207</v>
      </c>
      <c r="R82" s="14" t="s">
        <v>38</v>
      </c>
      <c r="S82" s="13" t="s">
        <v>216</v>
      </c>
      <c r="T82" s="13" t="s">
        <v>217</v>
      </c>
      <c r="U82" s="33">
        <f t="shared" ca="1" si="12"/>
        <v>45744.56914039352</v>
      </c>
      <c r="V82" s="13" t="str">
        <f t="shared" si="13"/>
        <v>Bangalore</v>
      </c>
      <c r="W82" s="13" t="str">
        <f t="shared" si="14"/>
        <v>CLS</v>
      </c>
      <c r="X82" s="13">
        <f t="shared" si="15"/>
        <v>20</v>
      </c>
      <c r="Y82" s="13" t="str">
        <f>IFERROR(VLOOKUP(C82,ReceivingTeam[],2,FALSE),"HelpDesk")</f>
        <v>HelpDesk</v>
      </c>
      <c r="Z82" s="67">
        <f t="shared" si="16"/>
        <v>44884.654247685197</v>
      </c>
      <c r="AA82" s="68">
        <f t="shared" si="17"/>
        <v>44883</v>
      </c>
      <c r="AB82" s="69" t="b">
        <f t="shared" si="18"/>
        <v>1</v>
      </c>
      <c r="AC82" s="70">
        <f t="shared" si="19"/>
        <v>0.5</v>
      </c>
      <c r="AD82" s="67">
        <f t="shared" si="20"/>
        <v>44884.654247685197</v>
      </c>
      <c r="AE82" s="67">
        <f>VLOOKUP(V82,'Branch Wise Work Timelines'!C:G,3,FALSE)+AA82</f>
        <v>44883.416666666664</v>
      </c>
      <c r="AF82" s="67">
        <f>IF(V82="Bangalore",VLOOKUP(V82,'Branch Wise Work Timelines'!C:G,4,FALSE)+AA82+1,IF(V82="Mumbai",VLOOKUP(V82,'Branch Wise Work Timelines'!C:G,4,FALSE)+AA82+1,VLOOKUP(V82,'Branch Wise Work Timelines'!C:G,4,FALSE)+AA82))</f>
        <v>44884.104166666664</v>
      </c>
      <c r="AG82" s="67">
        <f>WORKDAY.INTL(AA82,1,11)+VLOOKUP(V82,'Branch Wise Work Timelines'!C:G,3,FALSE)</f>
        <v>44884.416666666664</v>
      </c>
      <c r="AH82" s="69" t="str">
        <f t="shared" ca="1" si="21"/>
        <v>Out of TAT</v>
      </c>
      <c r="AI82" s="69">
        <f t="shared" ca="1" si="22"/>
        <v>20638</v>
      </c>
      <c r="AJ82" s="69" t="str">
        <f ca="1">IF(AI82&lt;0,"0-12",IFERROR(VLOOKUP(AI82,Breakup[],2,FALSE),"&gt;24"))</f>
        <v>&gt;24</v>
      </c>
      <c r="AK82" s="69" t="str">
        <f>VLOOKUP(V82,Master!B:D,3,FALSE)</f>
        <v>South</v>
      </c>
      <c r="AL82" s="69" t="str">
        <f t="shared" si="23"/>
        <v>Bangalore-CLS</v>
      </c>
    </row>
    <row r="83" spans="1:38">
      <c r="A83" s="13" t="s">
        <v>420</v>
      </c>
      <c r="B83" s="54">
        <v>44701.540568750002</v>
      </c>
      <c r="C83" s="13" t="s">
        <v>421</v>
      </c>
      <c r="D83" s="13">
        <v>945</v>
      </c>
      <c r="E83" s="13" t="s">
        <v>422</v>
      </c>
      <c r="F83" s="13" t="s">
        <v>33</v>
      </c>
      <c r="G83" s="14">
        <v>1653032962527</v>
      </c>
      <c r="H83" s="55">
        <v>0.70738425925925896</v>
      </c>
      <c r="I83" s="33">
        <v>44891.707384259302</v>
      </c>
      <c r="J83" s="58">
        <v>44891</v>
      </c>
      <c r="K83" s="13" t="s">
        <v>213</v>
      </c>
      <c r="L83" s="13" t="s">
        <v>30</v>
      </c>
      <c r="M83" s="13" t="s">
        <v>282</v>
      </c>
      <c r="N83" s="13" t="s">
        <v>206</v>
      </c>
      <c r="O83" s="33">
        <v>44891.666550925896</v>
      </c>
      <c r="P83" s="58">
        <v>44891</v>
      </c>
      <c r="Q83" s="33" t="s">
        <v>237</v>
      </c>
      <c r="R83" s="14">
        <v>696</v>
      </c>
      <c r="S83" s="13" t="s">
        <v>216</v>
      </c>
      <c r="T83" s="13" t="s">
        <v>278</v>
      </c>
      <c r="U83" s="33">
        <f t="shared" ca="1" si="12"/>
        <v>45744.56914039352</v>
      </c>
      <c r="V83" s="13" t="str">
        <f t="shared" si="13"/>
        <v>Bangalore</v>
      </c>
      <c r="W83" s="13" t="str">
        <f t="shared" si="14"/>
        <v>RI</v>
      </c>
      <c r="X83" s="13">
        <f t="shared" si="15"/>
        <v>16</v>
      </c>
      <c r="Y83" s="13" t="str">
        <f>IFERROR(VLOOKUP(C83,ReceivingTeam[],2,FALSE),"HelpDesk")</f>
        <v>HelpDesk</v>
      </c>
      <c r="Z83" s="67">
        <f t="shared" si="16"/>
        <v>44896.019884259302</v>
      </c>
      <c r="AA83" s="68">
        <f t="shared" si="17"/>
        <v>44891</v>
      </c>
      <c r="AB83" s="69" t="b">
        <f t="shared" si="18"/>
        <v>1</v>
      </c>
      <c r="AC83" s="70">
        <f t="shared" si="19"/>
        <v>3</v>
      </c>
      <c r="AD83" s="67">
        <f t="shared" si="20"/>
        <v>44896.019884259302</v>
      </c>
      <c r="AE83" s="67">
        <f>VLOOKUP(V83,'Branch Wise Work Timelines'!C:G,3,FALSE)+AA83</f>
        <v>44891.416666666664</v>
      </c>
      <c r="AF83" s="67">
        <f>IF(V83="Bangalore",VLOOKUP(V83,'Branch Wise Work Timelines'!C:G,4,FALSE)+AA83+1,IF(V83="Mumbai",VLOOKUP(V83,'Branch Wise Work Timelines'!C:G,4,FALSE)+AA83+1,VLOOKUP(V83,'Branch Wise Work Timelines'!C:G,4,FALSE)+AA83))</f>
        <v>44892.104166666664</v>
      </c>
      <c r="AG83" s="67">
        <f>WORKDAY.INTL(AA83,1,11)+VLOOKUP(V83,'Branch Wise Work Timelines'!C:G,3,FALSE)</f>
        <v>44893.416666666664</v>
      </c>
      <c r="AH83" s="69" t="str">
        <f t="shared" si="21"/>
        <v>Met</v>
      </c>
      <c r="AI83" s="69">
        <f t="shared" ca="1" si="22"/>
        <v>20366</v>
      </c>
      <c r="AJ83" s="69" t="str">
        <f ca="1">IF(AI83&lt;0,"0-12",IFERROR(VLOOKUP(AI83,Breakup[],2,FALSE),"&gt;24"))</f>
        <v>&gt;24</v>
      </c>
      <c r="AK83" s="69" t="str">
        <f>VLOOKUP(V83,Master!B:D,3,FALSE)</f>
        <v>South</v>
      </c>
      <c r="AL83" s="69" t="str">
        <f t="shared" si="23"/>
        <v>Bangalore</v>
      </c>
    </row>
    <row r="84" spans="1:38">
      <c r="A84" s="13" t="s">
        <v>423</v>
      </c>
      <c r="B84" s="54">
        <v>44701.616445486099</v>
      </c>
      <c r="C84" s="13" t="s">
        <v>90</v>
      </c>
      <c r="D84" s="13">
        <v>128</v>
      </c>
      <c r="E84" s="13" t="s">
        <v>424</v>
      </c>
      <c r="F84" s="13" t="s">
        <v>33</v>
      </c>
      <c r="G84" s="14">
        <v>1653042739800</v>
      </c>
      <c r="H84" s="55">
        <v>0.904328703703704</v>
      </c>
      <c r="I84" s="33">
        <v>44887.904328703698</v>
      </c>
      <c r="J84" s="58">
        <v>44887</v>
      </c>
      <c r="K84" s="13" t="s">
        <v>425</v>
      </c>
      <c r="L84" s="13" t="s">
        <v>30</v>
      </c>
      <c r="M84" s="13" t="s">
        <v>90</v>
      </c>
      <c r="N84" s="13" t="s">
        <v>206</v>
      </c>
      <c r="O84" s="33" t="s">
        <v>38</v>
      </c>
      <c r="P84" s="58" t="s">
        <v>38</v>
      </c>
      <c r="Q84" s="33" t="s">
        <v>207</v>
      </c>
      <c r="R84" s="14" t="s">
        <v>38</v>
      </c>
      <c r="S84" s="13" t="s">
        <v>216</v>
      </c>
      <c r="T84" s="13" t="s">
        <v>278</v>
      </c>
      <c r="U84" s="33">
        <f t="shared" ca="1" si="12"/>
        <v>45744.56914039352</v>
      </c>
      <c r="V84" s="13" t="str">
        <f t="shared" si="13"/>
        <v>Bangalore</v>
      </c>
      <c r="W84" s="13" t="str">
        <f t="shared" si="14"/>
        <v>RI</v>
      </c>
      <c r="X84" s="13">
        <f t="shared" si="15"/>
        <v>21</v>
      </c>
      <c r="Y84" s="13" t="str">
        <f>IFERROR(VLOOKUP(C84,ReceivingTeam[],2,FALSE),"HelpDesk")</f>
        <v>Branch office</v>
      </c>
      <c r="Z84" s="67">
        <f t="shared" si="16"/>
        <v>44891.216828703698</v>
      </c>
      <c r="AA84" s="68">
        <f t="shared" si="17"/>
        <v>44887</v>
      </c>
      <c r="AB84" s="69" t="b">
        <f t="shared" si="18"/>
        <v>1</v>
      </c>
      <c r="AC84" s="70">
        <f t="shared" si="19"/>
        <v>3</v>
      </c>
      <c r="AD84" s="67">
        <f t="shared" si="20"/>
        <v>44891.216828703698</v>
      </c>
      <c r="AE84" s="67">
        <f>VLOOKUP(V84,'Branch Wise Work Timelines'!C:G,3,FALSE)+AA84</f>
        <v>44887.416666666664</v>
      </c>
      <c r="AF84" s="67">
        <f>IF(V84="Bangalore",VLOOKUP(V84,'Branch Wise Work Timelines'!C:G,4,FALSE)+AA84+1,IF(V84="Mumbai",VLOOKUP(V84,'Branch Wise Work Timelines'!C:G,4,FALSE)+AA84+1,VLOOKUP(V84,'Branch Wise Work Timelines'!C:G,4,FALSE)+AA84))</f>
        <v>44888.104166666664</v>
      </c>
      <c r="AG84" s="67">
        <f>WORKDAY.INTL(AA84,1,11)+VLOOKUP(V84,'Branch Wise Work Timelines'!C:G,3,FALSE)</f>
        <v>44888.416666666664</v>
      </c>
      <c r="AH84" s="69" t="str">
        <f t="shared" ca="1" si="21"/>
        <v>Out of TAT</v>
      </c>
      <c r="AI84" s="69">
        <f t="shared" ca="1" si="22"/>
        <v>20481</v>
      </c>
      <c r="AJ84" s="69" t="str">
        <f ca="1">IF(AI84&lt;0,"0-12",IFERROR(VLOOKUP(AI84,Breakup[],2,FALSE),"&gt;24"))</f>
        <v>&gt;24</v>
      </c>
      <c r="AK84" s="69" t="str">
        <f>VLOOKUP(V84,Master!B:D,3,FALSE)</f>
        <v>South</v>
      </c>
      <c r="AL84" s="69" t="str">
        <f t="shared" si="23"/>
        <v>Bangalore</v>
      </c>
    </row>
    <row r="85" spans="1:38">
      <c r="A85" s="13" t="s">
        <v>426</v>
      </c>
      <c r="B85" s="54">
        <v>44701.616991550902</v>
      </c>
      <c r="C85" s="13" t="s">
        <v>90</v>
      </c>
      <c r="D85" s="13">
        <v>1551</v>
      </c>
      <c r="E85" s="13" t="s">
        <v>427</v>
      </c>
      <c r="F85" s="13" t="s">
        <v>33</v>
      </c>
      <c r="G85" s="14">
        <v>1653042739800</v>
      </c>
      <c r="H85" s="55">
        <v>5.9236111111111101E-2</v>
      </c>
      <c r="I85" s="33">
        <v>44883.059236111098</v>
      </c>
      <c r="J85" s="58">
        <v>44883</v>
      </c>
      <c r="K85" s="13" t="s">
        <v>425</v>
      </c>
      <c r="L85" s="13" t="s">
        <v>30</v>
      </c>
      <c r="M85" s="13" t="s">
        <v>90</v>
      </c>
      <c r="N85" s="13" t="s">
        <v>206</v>
      </c>
      <c r="O85" s="33" t="s">
        <v>38</v>
      </c>
      <c r="P85" s="58" t="s">
        <v>38</v>
      </c>
      <c r="Q85" s="33" t="s">
        <v>207</v>
      </c>
      <c r="R85" s="14" t="s">
        <v>38</v>
      </c>
      <c r="S85" s="13" t="s">
        <v>216</v>
      </c>
      <c r="T85" s="13" t="s">
        <v>278</v>
      </c>
      <c r="U85" s="33">
        <f t="shared" ca="1" si="12"/>
        <v>45744.56914039352</v>
      </c>
      <c r="V85" s="13" t="str">
        <f t="shared" si="13"/>
        <v>Bangalore</v>
      </c>
      <c r="W85" s="13" t="str">
        <f t="shared" si="14"/>
        <v>RI</v>
      </c>
      <c r="X85" s="13">
        <f t="shared" si="15"/>
        <v>1</v>
      </c>
      <c r="Y85" s="13" t="str">
        <f>IFERROR(VLOOKUP(C85,ReceivingTeam[],2,FALSE),"HelpDesk")</f>
        <v>Branch office</v>
      </c>
      <c r="Z85" s="67">
        <f t="shared" si="16"/>
        <v>44886.729166666664</v>
      </c>
      <c r="AA85" s="68">
        <f t="shared" si="17"/>
        <v>44883</v>
      </c>
      <c r="AB85" s="69" t="b">
        <f t="shared" si="18"/>
        <v>1</v>
      </c>
      <c r="AC85" s="70">
        <f t="shared" si="19"/>
        <v>3</v>
      </c>
      <c r="AD85" s="67">
        <f t="shared" si="20"/>
        <v>44886.729166666664</v>
      </c>
      <c r="AE85" s="67">
        <f>VLOOKUP(V85,'Branch Wise Work Timelines'!C:G,3,FALSE)+AA85</f>
        <v>44883.416666666664</v>
      </c>
      <c r="AF85" s="67">
        <f>IF(V85="Bangalore",VLOOKUP(V85,'Branch Wise Work Timelines'!C:G,4,FALSE)+AA85+1,IF(V85="Mumbai",VLOOKUP(V85,'Branch Wise Work Timelines'!C:G,4,FALSE)+AA85+1,VLOOKUP(V85,'Branch Wise Work Timelines'!C:G,4,FALSE)+AA85))</f>
        <v>44884.104166666664</v>
      </c>
      <c r="AG85" s="67">
        <f>WORKDAY.INTL(AA85,1,11)+VLOOKUP(V85,'Branch Wise Work Timelines'!C:G,3,FALSE)</f>
        <v>44884.416666666664</v>
      </c>
      <c r="AH85" s="69" t="str">
        <f t="shared" ca="1" si="21"/>
        <v>Out of TAT</v>
      </c>
      <c r="AI85" s="69">
        <f t="shared" ca="1" si="22"/>
        <v>20589</v>
      </c>
      <c r="AJ85" s="69" t="str">
        <f ca="1">IF(AI85&lt;0,"0-12",IFERROR(VLOOKUP(AI85,Breakup[],2,FALSE),"&gt;24"))</f>
        <v>&gt;24</v>
      </c>
      <c r="AK85" s="69" t="str">
        <f>VLOOKUP(V85,Master!B:D,3,FALSE)</f>
        <v>South</v>
      </c>
      <c r="AL85" s="69" t="str">
        <f t="shared" si="23"/>
        <v>Bangalore</v>
      </c>
    </row>
    <row r="86" spans="1:38">
      <c r="A86" s="13" t="s">
        <v>428</v>
      </c>
      <c r="B86" s="54">
        <v>44701.5375124653</v>
      </c>
      <c r="C86" s="13" t="s">
        <v>219</v>
      </c>
      <c r="D86" s="13">
        <v>1989</v>
      </c>
      <c r="E86" s="13" t="s">
        <v>429</v>
      </c>
      <c r="F86" s="13" t="s">
        <v>15</v>
      </c>
      <c r="G86" s="14">
        <v>1653031432017</v>
      </c>
      <c r="H86" s="55">
        <v>0.77782407407407395</v>
      </c>
      <c r="I86" s="33">
        <v>44889.777824074103</v>
      </c>
      <c r="J86" s="58">
        <v>44889</v>
      </c>
      <c r="K86" s="13" t="s">
        <v>213</v>
      </c>
      <c r="L86" s="13" t="s">
        <v>30</v>
      </c>
      <c r="M86" s="13" t="s">
        <v>75</v>
      </c>
      <c r="N86" s="13" t="s">
        <v>206</v>
      </c>
      <c r="O86" s="33" t="s">
        <v>38</v>
      </c>
      <c r="P86" s="58" t="s">
        <v>38</v>
      </c>
      <c r="Q86" s="33" t="s">
        <v>207</v>
      </c>
      <c r="R86" s="14" t="s">
        <v>38</v>
      </c>
      <c r="S86" s="13" t="s">
        <v>216</v>
      </c>
      <c r="T86" s="13" t="s">
        <v>217</v>
      </c>
      <c r="U86" s="33">
        <f t="shared" ca="1" si="12"/>
        <v>45744.56914039352</v>
      </c>
      <c r="V86" s="13" t="str">
        <f t="shared" si="13"/>
        <v>Bangalore</v>
      </c>
      <c r="W86" s="13" t="str">
        <f t="shared" si="14"/>
        <v>CLS</v>
      </c>
      <c r="X86" s="13">
        <f t="shared" si="15"/>
        <v>18</v>
      </c>
      <c r="Y86" s="13" t="str">
        <f>IFERROR(VLOOKUP(C86,ReceivingTeam[],2,FALSE),"HelpDesk")</f>
        <v>HelpDesk</v>
      </c>
      <c r="Z86" s="67">
        <f t="shared" si="16"/>
        <v>44890.590324074103</v>
      </c>
      <c r="AA86" s="68">
        <f t="shared" si="17"/>
        <v>44889</v>
      </c>
      <c r="AB86" s="69" t="b">
        <f t="shared" si="18"/>
        <v>1</v>
      </c>
      <c r="AC86" s="70">
        <f t="shared" si="19"/>
        <v>0.5</v>
      </c>
      <c r="AD86" s="67">
        <f t="shared" si="20"/>
        <v>44890.590324074103</v>
      </c>
      <c r="AE86" s="67">
        <f>VLOOKUP(V86,'Branch Wise Work Timelines'!C:G,3,FALSE)+AA86</f>
        <v>44889.416666666664</v>
      </c>
      <c r="AF86" s="67">
        <f>IF(V86="Bangalore",VLOOKUP(V86,'Branch Wise Work Timelines'!C:G,4,FALSE)+AA86+1,IF(V86="Mumbai",VLOOKUP(V86,'Branch Wise Work Timelines'!C:G,4,FALSE)+AA86+1,VLOOKUP(V86,'Branch Wise Work Timelines'!C:G,4,FALSE)+AA86))</f>
        <v>44890.104166666664</v>
      </c>
      <c r="AG86" s="67">
        <f>WORKDAY.INTL(AA86,1,11)+VLOOKUP(V86,'Branch Wise Work Timelines'!C:G,3,FALSE)</f>
        <v>44890.416666666664</v>
      </c>
      <c r="AH86" s="69" t="str">
        <f t="shared" ca="1" si="21"/>
        <v>Out of TAT</v>
      </c>
      <c r="AI86" s="69">
        <f t="shared" ca="1" si="22"/>
        <v>20496</v>
      </c>
      <c r="AJ86" s="69" t="str">
        <f ca="1">IF(AI86&lt;0,"0-12",IFERROR(VLOOKUP(AI86,Breakup[],2,FALSE),"&gt;24"))</f>
        <v>&gt;24</v>
      </c>
      <c r="AK86" s="69" t="str">
        <f>VLOOKUP(V86,Master!B:D,3,FALSE)</f>
        <v>South</v>
      </c>
      <c r="AL86" s="69" t="str">
        <f t="shared" si="23"/>
        <v>Bangalore-CLS</v>
      </c>
    </row>
    <row r="87" spans="1:38">
      <c r="A87" s="13" t="s">
        <v>430</v>
      </c>
      <c r="B87" s="54">
        <v>44701.506829201397</v>
      </c>
      <c r="C87" s="13" t="s">
        <v>110</v>
      </c>
      <c r="D87" s="13">
        <v>839</v>
      </c>
      <c r="E87" s="13" t="s">
        <v>431</v>
      </c>
      <c r="F87" s="13" t="s">
        <v>33</v>
      </c>
      <c r="G87" s="14">
        <v>1653029519755</v>
      </c>
      <c r="H87" s="55">
        <v>0.22736111111111099</v>
      </c>
      <c r="I87" s="33">
        <v>44891.227361111101</v>
      </c>
      <c r="J87" s="58">
        <v>44891</v>
      </c>
      <c r="K87" s="13" t="s">
        <v>263</v>
      </c>
      <c r="L87" s="13" t="s">
        <v>69</v>
      </c>
      <c r="M87" s="13" t="s">
        <v>101</v>
      </c>
      <c r="N87" s="13" t="s">
        <v>206</v>
      </c>
      <c r="O87" s="33">
        <v>44891.464999999997</v>
      </c>
      <c r="P87" s="58">
        <v>44891</v>
      </c>
      <c r="Q87" s="33" t="s">
        <v>237</v>
      </c>
      <c r="R87" s="14">
        <v>985</v>
      </c>
      <c r="S87" s="13" t="s">
        <v>208</v>
      </c>
      <c r="T87" s="13" t="s">
        <v>209</v>
      </c>
      <c r="U87" s="33">
        <f t="shared" ca="1" si="12"/>
        <v>45744.56914039352</v>
      </c>
      <c r="V87" s="13" t="str">
        <f t="shared" si="13"/>
        <v>Mumbai</v>
      </c>
      <c r="W87" s="13" t="str">
        <f t="shared" si="14"/>
        <v>RI</v>
      </c>
      <c r="X87" s="13">
        <f t="shared" si="15"/>
        <v>5</v>
      </c>
      <c r="Y87" s="13" t="str">
        <f>IFERROR(VLOOKUP(C87,ReceivingTeam[],2,FALSE),"HelpDesk")</f>
        <v>Branch office</v>
      </c>
      <c r="Z87" s="67">
        <f t="shared" si="16"/>
        <v>44891.916666666664</v>
      </c>
      <c r="AA87" s="68">
        <f t="shared" si="17"/>
        <v>44891</v>
      </c>
      <c r="AB87" s="69" t="b">
        <f t="shared" si="18"/>
        <v>1</v>
      </c>
      <c r="AC87" s="70">
        <f t="shared" si="19"/>
        <v>0.5</v>
      </c>
      <c r="AD87" s="67">
        <f t="shared" si="20"/>
        <v>44891.916666666664</v>
      </c>
      <c r="AE87" s="67">
        <f>VLOOKUP(V87,'Branch Wise Work Timelines'!C:G,3,FALSE)+AA87</f>
        <v>44891.416666666664</v>
      </c>
      <c r="AF87" s="67">
        <f>IF(V87="Bangalore",VLOOKUP(V87,'Branch Wise Work Timelines'!C:G,4,FALSE)+AA87+1,IF(V87="Mumbai",VLOOKUP(V87,'Branch Wise Work Timelines'!C:G,4,FALSE)+AA87+1,VLOOKUP(V87,'Branch Wise Work Timelines'!C:G,4,FALSE)+AA87))</f>
        <v>44892.25</v>
      </c>
      <c r="AG87" s="67">
        <f>WORKDAY.INTL(AA87,1,11)+VLOOKUP(V87,'Branch Wise Work Timelines'!C:G,3,FALSE)</f>
        <v>44893.416666666664</v>
      </c>
      <c r="AH87" s="69" t="str">
        <f t="shared" si="21"/>
        <v>Met</v>
      </c>
      <c r="AI87" s="69">
        <f t="shared" ca="1" si="22"/>
        <v>20464</v>
      </c>
      <c r="AJ87" s="69" t="str">
        <f ca="1">IF(AI87&lt;0,"0-12",IFERROR(VLOOKUP(AI87,Breakup[],2,FALSE),"&gt;24"))</f>
        <v>&gt;24</v>
      </c>
      <c r="AK87" s="69" t="str">
        <f>VLOOKUP(V87,Master!B:D,3,FALSE)</f>
        <v>East</v>
      </c>
      <c r="AL87" s="69" t="str">
        <f t="shared" si="23"/>
        <v>Mumbai</v>
      </c>
    </row>
    <row r="88" spans="1:38">
      <c r="A88" s="13" t="s">
        <v>432</v>
      </c>
      <c r="B88" s="54">
        <v>44701.546104513902</v>
      </c>
      <c r="C88" s="13" t="s">
        <v>211</v>
      </c>
      <c r="D88" s="13">
        <v>666</v>
      </c>
      <c r="E88" s="13" t="s">
        <v>433</v>
      </c>
      <c r="F88" s="13" t="s">
        <v>15</v>
      </c>
      <c r="G88" s="14">
        <v>1653034041355</v>
      </c>
      <c r="H88" s="55">
        <v>0.42309027777777802</v>
      </c>
      <c r="I88" s="33">
        <v>44882.4230902778</v>
      </c>
      <c r="J88" s="58">
        <v>44882</v>
      </c>
      <c r="K88" s="13" t="s">
        <v>213</v>
      </c>
      <c r="L88" s="13" t="s">
        <v>30</v>
      </c>
      <c r="M88" s="13" t="s">
        <v>227</v>
      </c>
      <c r="N88" s="13" t="s">
        <v>206</v>
      </c>
      <c r="O88" s="33" t="s">
        <v>38</v>
      </c>
      <c r="P88" s="58" t="s">
        <v>38</v>
      </c>
      <c r="Q88" s="33" t="s">
        <v>207</v>
      </c>
      <c r="R88" s="14" t="s">
        <v>38</v>
      </c>
      <c r="S88" s="13" t="s">
        <v>216</v>
      </c>
      <c r="T88" s="13" t="s">
        <v>217</v>
      </c>
      <c r="U88" s="33">
        <f t="shared" ca="1" si="12"/>
        <v>45744.56914039352</v>
      </c>
      <c r="V88" s="13" t="str">
        <f t="shared" si="13"/>
        <v>Bangalore</v>
      </c>
      <c r="W88" s="13" t="str">
        <f t="shared" si="14"/>
        <v>CLS</v>
      </c>
      <c r="X88" s="13">
        <f t="shared" si="15"/>
        <v>10</v>
      </c>
      <c r="Y88" s="13" t="str">
        <f>IFERROR(VLOOKUP(C88,ReceivingTeam[],2,FALSE),"HelpDesk")</f>
        <v>HelpDesk</v>
      </c>
      <c r="Z88" s="67">
        <f t="shared" si="16"/>
        <v>44882.9230902778</v>
      </c>
      <c r="AA88" s="68">
        <f t="shared" si="17"/>
        <v>44882</v>
      </c>
      <c r="AB88" s="69" t="b">
        <f t="shared" si="18"/>
        <v>1</v>
      </c>
      <c r="AC88" s="70">
        <f t="shared" si="19"/>
        <v>0.5</v>
      </c>
      <c r="AD88" s="67">
        <f t="shared" si="20"/>
        <v>44882.9230902778</v>
      </c>
      <c r="AE88" s="67">
        <f>VLOOKUP(V88,'Branch Wise Work Timelines'!C:G,3,FALSE)+AA88</f>
        <v>44882.416666666664</v>
      </c>
      <c r="AF88" s="67">
        <f>IF(V88="Bangalore",VLOOKUP(V88,'Branch Wise Work Timelines'!C:G,4,FALSE)+AA88+1,IF(V88="Mumbai",VLOOKUP(V88,'Branch Wise Work Timelines'!C:G,4,FALSE)+AA88+1,VLOOKUP(V88,'Branch Wise Work Timelines'!C:G,4,FALSE)+AA88))</f>
        <v>44883.104166666664</v>
      </c>
      <c r="AG88" s="67">
        <f>WORKDAY.INTL(AA88,1,11)+VLOOKUP(V88,'Branch Wise Work Timelines'!C:G,3,FALSE)</f>
        <v>44883.416666666664</v>
      </c>
      <c r="AH88" s="69" t="str">
        <f t="shared" ca="1" si="21"/>
        <v>Out of TAT</v>
      </c>
      <c r="AI88" s="69">
        <f t="shared" ca="1" si="22"/>
        <v>20680</v>
      </c>
      <c r="AJ88" s="69" t="str">
        <f ca="1">IF(AI88&lt;0,"0-12",IFERROR(VLOOKUP(AI88,Breakup[],2,FALSE),"&gt;24"))</f>
        <v>&gt;24</v>
      </c>
      <c r="AK88" s="69" t="str">
        <f>VLOOKUP(V88,Master!B:D,3,FALSE)</f>
        <v>South</v>
      </c>
      <c r="AL88" s="69" t="str">
        <f t="shared" si="23"/>
        <v>Bangalore-CLS</v>
      </c>
    </row>
    <row r="89" spans="1:38">
      <c r="A89" s="13" t="s">
        <v>434</v>
      </c>
      <c r="B89" s="54">
        <v>44701.619018784702</v>
      </c>
      <c r="C89" s="13" t="s">
        <v>435</v>
      </c>
      <c r="D89" s="13">
        <v>1546</v>
      </c>
      <c r="E89" s="13" t="s">
        <v>436</v>
      </c>
      <c r="F89" s="13" t="s">
        <v>33</v>
      </c>
      <c r="G89" s="14">
        <v>1653039411827</v>
      </c>
      <c r="H89" s="55">
        <v>0.133680555555556</v>
      </c>
      <c r="I89" s="33">
        <v>44890.133680555598</v>
      </c>
      <c r="J89" s="58">
        <v>44890</v>
      </c>
      <c r="K89" s="13" t="s">
        <v>437</v>
      </c>
      <c r="L89" s="13" t="s">
        <v>12</v>
      </c>
      <c r="M89" s="13" t="s">
        <v>435</v>
      </c>
      <c r="N89" s="13" t="s">
        <v>206</v>
      </c>
      <c r="O89" s="33" t="s">
        <v>38</v>
      </c>
      <c r="P89" s="58" t="s">
        <v>38</v>
      </c>
      <c r="Q89" s="33" t="s">
        <v>207</v>
      </c>
      <c r="R89" s="14" t="s">
        <v>38</v>
      </c>
      <c r="S89" s="13" t="s">
        <v>208</v>
      </c>
      <c r="T89" s="13" t="s">
        <v>209</v>
      </c>
      <c r="U89" s="33">
        <f t="shared" ca="1" si="12"/>
        <v>45744.56914039352</v>
      </c>
      <c r="V89" s="13" t="str">
        <f t="shared" si="13"/>
        <v>Ahmedabad</v>
      </c>
      <c r="W89" s="13" t="str">
        <f t="shared" si="14"/>
        <v>RI</v>
      </c>
      <c r="X89" s="13">
        <f t="shared" si="15"/>
        <v>3</v>
      </c>
      <c r="Y89" s="13" t="str">
        <f>IFERROR(VLOOKUP(C89,ReceivingTeam[],2,FALSE),"HelpDesk")</f>
        <v>HelpDesk</v>
      </c>
      <c r="Z89" s="67">
        <f t="shared" si="16"/>
        <v>44891.562499999993</v>
      </c>
      <c r="AA89" s="68">
        <f t="shared" si="17"/>
        <v>44890</v>
      </c>
      <c r="AB89" s="69" t="b">
        <f t="shared" si="18"/>
        <v>1</v>
      </c>
      <c r="AC89" s="70">
        <f t="shared" si="19"/>
        <v>0.5</v>
      </c>
      <c r="AD89" s="67">
        <f t="shared" si="20"/>
        <v>44891.562499999993</v>
      </c>
      <c r="AE89" s="67">
        <f>VLOOKUP(V89,'Branch Wise Work Timelines'!C:G,3,FALSE)+AA89</f>
        <v>44890.416666666664</v>
      </c>
      <c r="AF89" s="67">
        <f>IF(V89="Bangalore",VLOOKUP(V89,'Branch Wise Work Timelines'!C:G,4,FALSE)+AA89+1,IF(V89="Mumbai",VLOOKUP(V89,'Branch Wise Work Timelines'!C:G,4,FALSE)+AA89+1,VLOOKUP(V89,'Branch Wise Work Timelines'!C:G,4,FALSE)+AA89))</f>
        <v>44890.770833333336</v>
      </c>
      <c r="AG89" s="67">
        <f>WORKDAY.INTL(AA89,1,11)+VLOOKUP(V89,'Branch Wise Work Timelines'!C:G,3,FALSE)</f>
        <v>44891.416666666664</v>
      </c>
      <c r="AH89" s="69" t="str">
        <f t="shared" ca="1" si="21"/>
        <v>Out of TAT</v>
      </c>
      <c r="AI89" s="69">
        <f t="shared" ca="1" si="22"/>
        <v>20473</v>
      </c>
      <c r="AJ89" s="69" t="str">
        <f ca="1">IF(AI89&lt;0,"0-12",IFERROR(VLOOKUP(AI89,Breakup[],2,FALSE),"&gt;24"))</f>
        <v>&gt;24</v>
      </c>
      <c r="AK89" s="69" t="str">
        <f>VLOOKUP(V89,Master!B:D,3,FALSE)</f>
        <v>North</v>
      </c>
      <c r="AL89" s="69" t="str">
        <f t="shared" si="23"/>
        <v>Ahmedabad</v>
      </c>
    </row>
    <row r="90" spans="1:38">
      <c r="A90" s="13" t="s">
        <v>438</v>
      </c>
      <c r="B90" s="54">
        <v>44701.686469062501</v>
      </c>
      <c r="C90" s="13" t="s">
        <v>344</v>
      </c>
      <c r="D90" s="13">
        <v>321</v>
      </c>
      <c r="E90" s="13" t="s">
        <v>439</v>
      </c>
      <c r="F90" s="13" t="s">
        <v>33</v>
      </c>
      <c r="G90" s="14">
        <v>1653044439864</v>
      </c>
      <c r="H90" s="55">
        <v>0.574351851851852</v>
      </c>
      <c r="I90" s="33">
        <v>44889.574351851901</v>
      </c>
      <c r="J90" s="58">
        <v>44889</v>
      </c>
      <c r="K90" s="13" t="s">
        <v>263</v>
      </c>
      <c r="L90" s="13" t="s">
        <v>69</v>
      </c>
      <c r="M90" s="13" t="s">
        <v>101</v>
      </c>
      <c r="N90" s="13" t="s">
        <v>206</v>
      </c>
      <c r="O90" s="33" t="s">
        <v>38</v>
      </c>
      <c r="P90" s="58" t="s">
        <v>38</v>
      </c>
      <c r="Q90" s="33" t="s">
        <v>207</v>
      </c>
      <c r="R90" s="14" t="s">
        <v>38</v>
      </c>
      <c r="S90" s="13" t="s">
        <v>208</v>
      </c>
      <c r="T90" s="13" t="s">
        <v>209</v>
      </c>
      <c r="U90" s="33">
        <f t="shared" ca="1" si="12"/>
        <v>45744.56914039352</v>
      </c>
      <c r="V90" s="13" t="str">
        <f t="shared" si="13"/>
        <v>Mumbai</v>
      </c>
      <c r="W90" s="13" t="str">
        <f t="shared" si="14"/>
        <v>RI</v>
      </c>
      <c r="X90" s="13">
        <f t="shared" si="15"/>
        <v>13</v>
      </c>
      <c r="Y90" s="13" t="str">
        <f>IFERROR(VLOOKUP(C90,ReceivingTeam[],2,FALSE),"HelpDesk")</f>
        <v>HelpDesk</v>
      </c>
      <c r="Z90" s="67">
        <f t="shared" si="16"/>
        <v>44890.074351851901</v>
      </c>
      <c r="AA90" s="68">
        <f t="shared" si="17"/>
        <v>44889</v>
      </c>
      <c r="AB90" s="69" t="b">
        <f t="shared" si="18"/>
        <v>1</v>
      </c>
      <c r="AC90" s="70">
        <f t="shared" si="19"/>
        <v>0.5</v>
      </c>
      <c r="AD90" s="67">
        <f t="shared" si="20"/>
        <v>44890.074351851901</v>
      </c>
      <c r="AE90" s="67">
        <f>VLOOKUP(V90,'Branch Wise Work Timelines'!C:G,3,FALSE)+AA90</f>
        <v>44889.416666666664</v>
      </c>
      <c r="AF90" s="67">
        <f>IF(V90="Bangalore",VLOOKUP(V90,'Branch Wise Work Timelines'!C:G,4,FALSE)+AA90+1,IF(V90="Mumbai",VLOOKUP(V90,'Branch Wise Work Timelines'!C:G,4,FALSE)+AA90+1,VLOOKUP(V90,'Branch Wise Work Timelines'!C:G,4,FALSE)+AA90))</f>
        <v>44890.25</v>
      </c>
      <c r="AG90" s="67">
        <f>WORKDAY.INTL(AA90,1,11)+VLOOKUP(V90,'Branch Wise Work Timelines'!C:G,3,FALSE)</f>
        <v>44890.416666666664</v>
      </c>
      <c r="AH90" s="69" t="str">
        <f t="shared" ca="1" si="21"/>
        <v>Out of TAT</v>
      </c>
      <c r="AI90" s="69">
        <f t="shared" ca="1" si="22"/>
        <v>20508</v>
      </c>
      <c r="AJ90" s="69" t="str">
        <f ca="1">IF(AI90&lt;0,"0-12",IFERROR(VLOOKUP(AI90,Breakup[],2,FALSE),"&gt;24"))</f>
        <v>&gt;24</v>
      </c>
      <c r="AK90" s="69" t="str">
        <f>VLOOKUP(V90,Master!B:D,3,FALSE)</f>
        <v>East</v>
      </c>
      <c r="AL90" s="69" t="str">
        <f t="shared" si="23"/>
        <v>Mumbai</v>
      </c>
    </row>
    <row r="91" spans="1:38">
      <c r="A91" s="13" t="s">
        <v>440</v>
      </c>
      <c r="B91" s="54">
        <v>44701.560805011599</v>
      </c>
      <c r="C91" s="13" t="s">
        <v>113</v>
      </c>
      <c r="D91" s="13">
        <v>547</v>
      </c>
      <c r="E91" s="13" t="s">
        <v>441</v>
      </c>
      <c r="F91" s="13" t="s">
        <v>33</v>
      </c>
      <c r="G91" s="14">
        <v>1653034043739</v>
      </c>
      <c r="H91" s="55">
        <v>0.54940972222222195</v>
      </c>
      <c r="I91" s="33">
        <v>44890.549409722204</v>
      </c>
      <c r="J91" s="58">
        <v>44890</v>
      </c>
      <c r="K91" s="13" t="s">
        <v>263</v>
      </c>
      <c r="L91" s="13" t="s">
        <v>69</v>
      </c>
      <c r="M91" s="13" t="s">
        <v>101</v>
      </c>
      <c r="N91" s="13" t="s">
        <v>206</v>
      </c>
      <c r="O91" s="33" t="s">
        <v>38</v>
      </c>
      <c r="P91" s="58" t="s">
        <v>38</v>
      </c>
      <c r="Q91" s="33" t="s">
        <v>207</v>
      </c>
      <c r="R91" s="14" t="s">
        <v>38</v>
      </c>
      <c r="S91" s="13" t="s">
        <v>208</v>
      </c>
      <c r="T91" s="13" t="s">
        <v>209</v>
      </c>
      <c r="U91" s="33">
        <f t="shared" ca="1" si="12"/>
        <v>45744.56914039352</v>
      </c>
      <c r="V91" s="13" t="str">
        <f t="shared" si="13"/>
        <v>Mumbai</v>
      </c>
      <c r="W91" s="13" t="str">
        <f t="shared" si="14"/>
        <v>RI</v>
      </c>
      <c r="X91" s="13">
        <f t="shared" si="15"/>
        <v>13</v>
      </c>
      <c r="Y91" s="13" t="str">
        <f>IFERROR(VLOOKUP(C91,ReceivingTeam[],2,FALSE),"HelpDesk")</f>
        <v>Branch office</v>
      </c>
      <c r="Z91" s="67">
        <f t="shared" si="16"/>
        <v>44891.049409722204</v>
      </c>
      <c r="AA91" s="68">
        <f t="shared" si="17"/>
        <v>44890</v>
      </c>
      <c r="AB91" s="69" t="b">
        <f t="shared" si="18"/>
        <v>1</v>
      </c>
      <c r="AC91" s="70">
        <f t="shared" si="19"/>
        <v>0.5</v>
      </c>
      <c r="AD91" s="67">
        <f t="shared" si="20"/>
        <v>44891.049409722204</v>
      </c>
      <c r="AE91" s="67">
        <f>VLOOKUP(V91,'Branch Wise Work Timelines'!C:G,3,FALSE)+AA91</f>
        <v>44890.416666666664</v>
      </c>
      <c r="AF91" s="67">
        <f>IF(V91="Bangalore",VLOOKUP(V91,'Branch Wise Work Timelines'!C:G,4,FALSE)+AA91+1,IF(V91="Mumbai",VLOOKUP(V91,'Branch Wise Work Timelines'!C:G,4,FALSE)+AA91+1,VLOOKUP(V91,'Branch Wise Work Timelines'!C:G,4,FALSE)+AA91))</f>
        <v>44891.25</v>
      </c>
      <c r="AG91" s="67">
        <f>WORKDAY.INTL(AA91,1,11)+VLOOKUP(V91,'Branch Wise Work Timelines'!C:G,3,FALSE)</f>
        <v>44891.416666666664</v>
      </c>
      <c r="AH91" s="69" t="str">
        <f t="shared" ca="1" si="21"/>
        <v>Out of TAT</v>
      </c>
      <c r="AI91" s="69">
        <f t="shared" ca="1" si="22"/>
        <v>20485</v>
      </c>
      <c r="AJ91" s="69" t="str">
        <f ca="1">IF(AI91&lt;0,"0-12",IFERROR(VLOOKUP(AI91,Breakup[],2,FALSE),"&gt;24"))</f>
        <v>&gt;24</v>
      </c>
      <c r="AK91" s="69" t="str">
        <f>VLOOKUP(V91,Master!B:D,3,FALSE)</f>
        <v>East</v>
      </c>
      <c r="AL91" s="69" t="str">
        <f t="shared" si="23"/>
        <v>Mumbai</v>
      </c>
    </row>
    <row r="92" spans="1:38">
      <c r="A92" s="13" t="s">
        <v>442</v>
      </c>
      <c r="B92" s="54">
        <v>44699.569309178201</v>
      </c>
      <c r="C92" s="13" t="s">
        <v>443</v>
      </c>
      <c r="D92" s="13">
        <v>1486</v>
      </c>
      <c r="E92" s="13" t="s">
        <v>444</v>
      </c>
      <c r="F92" s="13" t="s">
        <v>33</v>
      </c>
      <c r="G92" s="14">
        <v>1653032376124</v>
      </c>
      <c r="H92" s="55">
        <v>0.71171296296296305</v>
      </c>
      <c r="I92" s="33">
        <v>44881.711712962999</v>
      </c>
      <c r="J92" s="58">
        <v>44881</v>
      </c>
      <c r="K92" s="13" t="s">
        <v>437</v>
      </c>
      <c r="L92" s="13" t="s">
        <v>12</v>
      </c>
      <c r="M92" s="13" t="s">
        <v>435</v>
      </c>
      <c r="N92" s="13" t="s">
        <v>206</v>
      </c>
      <c r="O92" s="33" t="s">
        <v>38</v>
      </c>
      <c r="P92" s="58" t="s">
        <v>38</v>
      </c>
      <c r="Q92" s="33" t="s">
        <v>207</v>
      </c>
      <c r="R92" s="14" t="s">
        <v>38</v>
      </c>
      <c r="S92" s="13" t="s">
        <v>208</v>
      </c>
      <c r="T92" s="13" t="s">
        <v>209</v>
      </c>
      <c r="U92" s="33">
        <f t="shared" ca="1" si="12"/>
        <v>45744.56914039352</v>
      </c>
      <c r="V92" s="13" t="str">
        <f t="shared" si="13"/>
        <v>Ahmedabad</v>
      </c>
      <c r="W92" s="13" t="str">
        <f t="shared" si="14"/>
        <v>RI</v>
      </c>
      <c r="X92" s="13">
        <f t="shared" si="15"/>
        <v>17</v>
      </c>
      <c r="Y92" s="13" t="str">
        <f>IFERROR(VLOOKUP(C92,ReceivingTeam[],2,FALSE),"HelpDesk")</f>
        <v>HelpDesk</v>
      </c>
      <c r="Z92" s="67">
        <f t="shared" si="16"/>
        <v>44882.857546296327</v>
      </c>
      <c r="AA92" s="68">
        <f t="shared" si="17"/>
        <v>44881</v>
      </c>
      <c r="AB92" s="69" t="b">
        <f t="shared" si="18"/>
        <v>1</v>
      </c>
      <c r="AC92" s="70">
        <f t="shared" si="19"/>
        <v>0.5</v>
      </c>
      <c r="AD92" s="67">
        <f t="shared" si="20"/>
        <v>44882.857546296327</v>
      </c>
      <c r="AE92" s="67">
        <f>VLOOKUP(V92,'Branch Wise Work Timelines'!C:G,3,FALSE)+AA92</f>
        <v>44881.416666666664</v>
      </c>
      <c r="AF92" s="67">
        <f>IF(V92="Bangalore",VLOOKUP(V92,'Branch Wise Work Timelines'!C:G,4,FALSE)+AA92+1,IF(V92="Mumbai",VLOOKUP(V92,'Branch Wise Work Timelines'!C:G,4,FALSE)+AA92+1,VLOOKUP(V92,'Branch Wise Work Timelines'!C:G,4,FALSE)+AA92))</f>
        <v>44881.770833333336</v>
      </c>
      <c r="AG92" s="67">
        <f>WORKDAY.INTL(AA92,1,11)+VLOOKUP(V92,'Branch Wise Work Timelines'!C:G,3,FALSE)</f>
        <v>44882.416666666664</v>
      </c>
      <c r="AH92" s="69" t="str">
        <f t="shared" ca="1" si="21"/>
        <v>Out of TAT</v>
      </c>
      <c r="AI92" s="69">
        <f t="shared" ca="1" si="22"/>
        <v>20682</v>
      </c>
      <c r="AJ92" s="69" t="str">
        <f ca="1">IF(AI92&lt;0,"0-12",IFERROR(VLOOKUP(AI92,Breakup[],2,FALSE),"&gt;24"))</f>
        <v>&gt;24</v>
      </c>
      <c r="AK92" s="69" t="str">
        <f>VLOOKUP(V92,Master!B:D,3,FALSE)</f>
        <v>North</v>
      </c>
      <c r="AL92" s="69" t="str">
        <f t="shared" si="23"/>
        <v>Ahmedabad</v>
      </c>
    </row>
    <row r="93" spans="1:38">
      <c r="A93" s="13" t="s">
        <v>445</v>
      </c>
      <c r="B93" s="54">
        <v>44701.585048032401</v>
      </c>
      <c r="C93" s="13" t="s">
        <v>114</v>
      </c>
      <c r="D93" s="13">
        <v>118</v>
      </c>
      <c r="E93" s="13" t="s">
        <v>446</v>
      </c>
      <c r="F93" s="13" t="s">
        <v>33</v>
      </c>
      <c r="G93" s="14">
        <v>1653036381719</v>
      </c>
      <c r="H93" s="55">
        <v>0.36052083333333301</v>
      </c>
      <c r="I93" s="33">
        <v>44887.360520833303</v>
      </c>
      <c r="J93" s="58">
        <v>44887</v>
      </c>
      <c r="K93" s="13" t="s">
        <v>263</v>
      </c>
      <c r="L93" s="13" t="s">
        <v>69</v>
      </c>
      <c r="M93" s="13" t="s">
        <v>101</v>
      </c>
      <c r="N93" s="13" t="s">
        <v>206</v>
      </c>
      <c r="O93" s="33" t="s">
        <v>38</v>
      </c>
      <c r="P93" s="58" t="s">
        <v>38</v>
      </c>
      <c r="Q93" s="33" t="s">
        <v>207</v>
      </c>
      <c r="R93" s="14" t="s">
        <v>38</v>
      </c>
      <c r="S93" s="13" t="s">
        <v>208</v>
      </c>
      <c r="T93" s="13" t="s">
        <v>209</v>
      </c>
      <c r="U93" s="33">
        <f t="shared" ca="1" si="12"/>
        <v>45744.56914039352</v>
      </c>
      <c r="V93" s="13" t="str">
        <f t="shared" si="13"/>
        <v>Mumbai</v>
      </c>
      <c r="W93" s="13" t="str">
        <f t="shared" si="14"/>
        <v>RI</v>
      </c>
      <c r="X93" s="13">
        <f t="shared" si="15"/>
        <v>8</v>
      </c>
      <c r="Y93" s="13" t="str">
        <f>IFERROR(VLOOKUP(C93,ReceivingTeam[],2,FALSE),"HelpDesk")</f>
        <v>Branch office</v>
      </c>
      <c r="Z93" s="67">
        <f t="shared" si="16"/>
        <v>44887.916666666664</v>
      </c>
      <c r="AA93" s="68">
        <f t="shared" si="17"/>
        <v>44887</v>
      </c>
      <c r="AB93" s="69" t="b">
        <f t="shared" si="18"/>
        <v>1</v>
      </c>
      <c r="AC93" s="70">
        <f t="shared" si="19"/>
        <v>0.5</v>
      </c>
      <c r="AD93" s="67">
        <f t="shared" si="20"/>
        <v>44887.916666666664</v>
      </c>
      <c r="AE93" s="67">
        <f>VLOOKUP(V93,'Branch Wise Work Timelines'!C:G,3,FALSE)+AA93</f>
        <v>44887.416666666664</v>
      </c>
      <c r="AF93" s="67">
        <f>IF(V93="Bangalore",VLOOKUP(V93,'Branch Wise Work Timelines'!C:G,4,FALSE)+AA93+1,IF(V93="Mumbai",VLOOKUP(V93,'Branch Wise Work Timelines'!C:G,4,FALSE)+AA93+1,VLOOKUP(V93,'Branch Wise Work Timelines'!C:G,4,FALSE)+AA93))</f>
        <v>44888.25</v>
      </c>
      <c r="AG93" s="67">
        <f>WORKDAY.INTL(AA93,1,11)+VLOOKUP(V93,'Branch Wise Work Timelines'!C:G,3,FALSE)</f>
        <v>44888.416666666664</v>
      </c>
      <c r="AH93" s="69" t="str">
        <f t="shared" ca="1" si="21"/>
        <v>Out of TAT</v>
      </c>
      <c r="AI93" s="69">
        <f t="shared" ca="1" si="22"/>
        <v>20560</v>
      </c>
      <c r="AJ93" s="69" t="str">
        <f ca="1">IF(AI93&lt;0,"0-12",IFERROR(VLOOKUP(AI93,Breakup[],2,FALSE),"&gt;24"))</f>
        <v>&gt;24</v>
      </c>
      <c r="AK93" s="69" t="str">
        <f>VLOOKUP(V93,Master!B:D,3,FALSE)</f>
        <v>East</v>
      </c>
      <c r="AL93" s="69" t="str">
        <f t="shared" si="23"/>
        <v>Mumbai</v>
      </c>
    </row>
    <row r="94" spans="1:38">
      <c r="A94" s="13" t="s">
        <v>447</v>
      </c>
      <c r="B94" s="54">
        <v>44700.552681330999</v>
      </c>
      <c r="C94" s="13" t="s">
        <v>401</v>
      </c>
      <c r="D94" s="13">
        <v>1361</v>
      </c>
      <c r="E94" s="13" t="s">
        <v>448</v>
      </c>
      <c r="F94" s="13" t="s">
        <v>24</v>
      </c>
      <c r="G94" s="14">
        <v>1653026460914</v>
      </c>
      <c r="H94" s="55">
        <v>0.13884259259259299</v>
      </c>
      <c r="I94" s="33">
        <v>44883.138842592598</v>
      </c>
      <c r="J94" s="58">
        <v>44883</v>
      </c>
      <c r="K94" s="13" t="s">
        <v>325</v>
      </c>
      <c r="L94" s="13" t="s">
        <v>55</v>
      </c>
      <c r="M94" s="13" t="s">
        <v>401</v>
      </c>
      <c r="N94" s="13" t="s">
        <v>206</v>
      </c>
      <c r="O94" s="33" t="s">
        <v>38</v>
      </c>
      <c r="P94" s="58" t="s">
        <v>38</v>
      </c>
      <c r="Q94" s="33" t="s">
        <v>207</v>
      </c>
      <c r="R94" s="14" t="s">
        <v>38</v>
      </c>
      <c r="S94" s="13" t="s">
        <v>208</v>
      </c>
      <c r="T94" s="13" t="s">
        <v>209</v>
      </c>
      <c r="U94" s="33">
        <f t="shared" ca="1" si="12"/>
        <v>45744.56914039352</v>
      </c>
      <c r="V94" s="13" t="str">
        <f t="shared" si="13"/>
        <v>Delhi</v>
      </c>
      <c r="W94" s="13" t="str">
        <f t="shared" si="14"/>
        <v>DOMI</v>
      </c>
      <c r="X94" s="13">
        <f t="shared" si="15"/>
        <v>3</v>
      </c>
      <c r="Y94" s="13" t="str">
        <f>IFERROR(VLOOKUP(C94,ReceivingTeam[],2,FALSE),"HelpDesk")</f>
        <v>Branch office</v>
      </c>
      <c r="Z94" s="67">
        <f t="shared" si="16"/>
        <v>44884.562499999993</v>
      </c>
      <c r="AA94" s="68">
        <f t="shared" si="17"/>
        <v>44883</v>
      </c>
      <c r="AB94" s="69" t="b">
        <f t="shared" si="18"/>
        <v>1</v>
      </c>
      <c r="AC94" s="70">
        <f t="shared" si="19"/>
        <v>0.5</v>
      </c>
      <c r="AD94" s="67">
        <f t="shared" si="20"/>
        <v>44884.562499999993</v>
      </c>
      <c r="AE94" s="67">
        <f>VLOOKUP(V94,'Branch Wise Work Timelines'!C:G,3,FALSE)+AA94</f>
        <v>44883.416666666664</v>
      </c>
      <c r="AF94" s="67">
        <f>IF(V94="Bangalore",VLOOKUP(V94,'Branch Wise Work Timelines'!C:G,4,FALSE)+AA94+1,IF(V94="Mumbai",VLOOKUP(V94,'Branch Wise Work Timelines'!C:G,4,FALSE)+AA94+1,VLOOKUP(V94,'Branch Wise Work Timelines'!C:G,4,FALSE)+AA94))</f>
        <v>44883.770833333336</v>
      </c>
      <c r="AG94" s="67">
        <f>WORKDAY.INTL(AA94,1,11)+VLOOKUP(V94,'Branch Wise Work Timelines'!C:G,3,FALSE)</f>
        <v>44884.416666666664</v>
      </c>
      <c r="AH94" s="69" t="str">
        <f t="shared" ca="1" si="21"/>
        <v>Out of TAT</v>
      </c>
      <c r="AI94" s="69">
        <f t="shared" ca="1" si="22"/>
        <v>20641</v>
      </c>
      <c r="AJ94" s="69" t="str">
        <f ca="1">IF(AI94&lt;0,"0-12",IFERROR(VLOOKUP(AI94,Breakup[],2,FALSE),"&gt;24"))</f>
        <v>&gt;24</v>
      </c>
      <c r="AK94" s="69" t="str">
        <f>VLOOKUP(V94,Master!B:D,3,FALSE)</f>
        <v>North</v>
      </c>
      <c r="AL94" s="69" t="str">
        <f t="shared" si="23"/>
        <v>Delhi</v>
      </c>
    </row>
    <row r="95" spans="1:38">
      <c r="A95" s="13" t="s">
        <v>449</v>
      </c>
      <c r="B95" s="54">
        <v>44701.453590590303</v>
      </c>
      <c r="C95" s="13" t="s">
        <v>450</v>
      </c>
      <c r="D95" s="13">
        <v>1944</v>
      </c>
      <c r="E95" s="13" t="s">
        <v>451</v>
      </c>
      <c r="F95" s="13" t="s">
        <v>33</v>
      </c>
      <c r="G95" s="14">
        <v>1653027917208</v>
      </c>
      <c r="H95" s="55">
        <v>0.106597222222222</v>
      </c>
      <c r="I95" s="33">
        <v>44883.106597222199</v>
      </c>
      <c r="J95" s="58">
        <v>44883</v>
      </c>
      <c r="K95" s="13" t="s">
        <v>452</v>
      </c>
      <c r="L95" s="13" t="s">
        <v>36</v>
      </c>
      <c r="M95" s="13" t="s">
        <v>450</v>
      </c>
      <c r="N95" s="13" t="s">
        <v>206</v>
      </c>
      <c r="O95" s="33" t="s">
        <v>38</v>
      </c>
      <c r="P95" s="58" t="s">
        <v>38</v>
      </c>
      <c r="Q95" s="33" t="s">
        <v>207</v>
      </c>
      <c r="R95" s="14" t="s">
        <v>38</v>
      </c>
      <c r="S95" s="13" t="s">
        <v>216</v>
      </c>
      <c r="T95" s="13" t="s">
        <v>217</v>
      </c>
      <c r="U95" s="33">
        <f t="shared" ca="1" si="12"/>
        <v>45744.56914039352</v>
      </c>
      <c r="V95" s="13" t="str">
        <f t="shared" si="13"/>
        <v>Chennai</v>
      </c>
      <c r="W95" s="13" t="str">
        <f t="shared" si="14"/>
        <v>RI</v>
      </c>
      <c r="X95" s="13">
        <f t="shared" si="15"/>
        <v>2</v>
      </c>
      <c r="Y95" s="13" t="str">
        <f>IFERROR(VLOOKUP(C95,ReceivingTeam[],2,FALSE),"HelpDesk")</f>
        <v>HelpDesk</v>
      </c>
      <c r="Z95" s="67">
        <f t="shared" si="16"/>
        <v>44884.562499999993</v>
      </c>
      <c r="AA95" s="68">
        <f t="shared" si="17"/>
        <v>44883</v>
      </c>
      <c r="AB95" s="69" t="b">
        <f t="shared" si="18"/>
        <v>1</v>
      </c>
      <c r="AC95" s="70">
        <f t="shared" si="19"/>
        <v>0.5</v>
      </c>
      <c r="AD95" s="67">
        <f t="shared" si="20"/>
        <v>44884.562499999993</v>
      </c>
      <c r="AE95" s="67">
        <f>VLOOKUP(V95,'Branch Wise Work Timelines'!C:G,3,FALSE)+AA95</f>
        <v>44883.416666666664</v>
      </c>
      <c r="AF95" s="67">
        <f>IF(V95="Bangalore",VLOOKUP(V95,'Branch Wise Work Timelines'!C:G,4,FALSE)+AA95+1,IF(V95="Mumbai",VLOOKUP(V95,'Branch Wise Work Timelines'!C:G,4,FALSE)+AA95+1,VLOOKUP(V95,'Branch Wise Work Timelines'!C:G,4,FALSE)+AA95))</f>
        <v>44883.770833333336</v>
      </c>
      <c r="AG95" s="67">
        <f>WORKDAY.INTL(AA95,1,11)+VLOOKUP(V95,'Branch Wise Work Timelines'!C:G,3,FALSE)</f>
        <v>44884.416666666664</v>
      </c>
      <c r="AH95" s="69" t="str">
        <f t="shared" ca="1" si="21"/>
        <v>Out of TAT</v>
      </c>
      <c r="AI95" s="69">
        <f t="shared" ca="1" si="22"/>
        <v>20641</v>
      </c>
      <c r="AJ95" s="69" t="str">
        <f ca="1">IF(AI95&lt;0,"0-12",IFERROR(VLOOKUP(AI95,Breakup[],2,FALSE),"&gt;24"))</f>
        <v>&gt;24</v>
      </c>
      <c r="AK95" s="69" t="str">
        <f>VLOOKUP(V95,Master!B:D,3,FALSE)</f>
        <v>South</v>
      </c>
      <c r="AL95" s="69" t="str">
        <f t="shared" si="23"/>
        <v>Chennai</v>
      </c>
    </row>
    <row r="96" spans="1:38">
      <c r="A96" s="13" t="s">
        <v>453</v>
      </c>
      <c r="B96" s="54">
        <v>44701.6046075579</v>
      </c>
      <c r="C96" s="13" t="s">
        <v>122</v>
      </c>
      <c r="D96" s="13">
        <v>681</v>
      </c>
      <c r="E96" s="13" t="s">
        <v>454</v>
      </c>
      <c r="F96" s="13" t="s">
        <v>33</v>
      </c>
      <c r="G96" s="14">
        <v>1653037557415</v>
      </c>
      <c r="H96" s="55">
        <v>0.20417824074074101</v>
      </c>
      <c r="I96" s="33">
        <v>44881.204178240703</v>
      </c>
      <c r="J96" s="58">
        <v>44881</v>
      </c>
      <c r="K96" s="13" t="s">
        <v>263</v>
      </c>
      <c r="L96" s="13" t="s">
        <v>69</v>
      </c>
      <c r="M96" s="13" t="s">
        <v>101</v>
      </c>
      <c r="N96" s="13" t="s">
        <v>206</v>
      </c>
      <c r="O96" s="33" t="s">
        <v>38</v>
      </c>
      <c r="P96" s="58" t="s">
        <v>38</v>
      </c>
      <c r="Q96" s="33" t="s">
        <v>207</v>
      </c>
      <c r="R96" s="14" t="s">
        <v>38</v>
      </c>
      <c r="S96" s="13" t="s">
        <v>208</v>
      </c>
      <c r="T96" s="13" t="s">
        <v>209</v>
      </c>
      <c r="U96" s="33">
        <f t="shared" ca="1" si="12"/>
        <v>45744.56914039352</v>
      </c>
      <c r="V96" s="13" t="str">
        <f t="shared" si="13"/>
        <v>Mumbai</v>
      </c>
      <c r="W96" s="13" t="str">
        <f t="shared" si="14"/>
        <v>RI</v>
      </c>
      <c r="X96" s="13">
        <f t="shared" si="15"/>
        <v>4</v>
      </c>
      <c r="Y96" s="13" t="str">
        <f>IFERROR(VLOOKUP(C96,ReceivingTeam[],2,FALSE),"HelpDesk")</f>
        <v>Branch office</v>
      </c>
      <c r="Z96" s="67">
        <f t="shared" si="16"/>
        <v>44881.916666666664</v>
      </c>
      <c r="AA96" s="68">
        <f t="shared" si="17"/>
        <v>44881</v>
      </c>
      <c r="AB96" s="69" t="b">
        <f t="shared" si="18"/>
        <v>1</v>
      </c>
      <c r="AC96" s="70">
        <f t="shared" si="19"/>
        <v>0.5</v>
      </c>
      <c r="AD96" s="67">
        <f t="shared" si="20"/>
        <v>44881.916666666664</v>
      </c>
      <c r="AE96" s="67">
        <f>VLOOKUP(V96,'Branch Wise Work Timelines'!C:G,3,FALSE)+AA96</f>
        <v>44881.416666666664</v>
      </c>
      <c r="AF96" s="67">
        <f>IF(V96="Bangalore",VLOOKUP(V96,'Branch Wise Work Timelines'!C:G,4,FALSE)+AA96+1,IF(V96="Mumbai",VLOOKUP(V96,'Branch Wise Work Timelines'!C:G,4,FALSE)+AA96+1,VLOOKUP(V96,'Branch Wise Work Timelines'!C:G,4,FALSE)+AA96))</f>
        <v>44882.25</v>
      </c>
      <c r="AG96" s="67">
        <f>WORKDAY.INTL(AA96,1,11)+VLOOKUP(V96,'Branch Wise Work Timelines'!C:G,3,FALSE)</f>
        <v>44882.416666666664</v>
      </c>
      <c r="AH96" s="69" t="str">
        <f t="shared" ca="1" si="21"/>
        <v>Out of TAT</v>
      </c>
      <c r="AI96" s="69">
        <f t="shared" ca="1" si="22"/>
        <v>20704</v>
      </c>
      <c r="AJ96" s="69" t="str">
        <f ca="1">IF(AI96&lt;0,"0-12",IFERROR(VLOOKUP(AI96,Breakup[],2,FALSE),"&gt;24"))</f>
        <v>&gt;24</v>
      </c>
      <c r="AK96" s="69" t="str">
        <f>VLOOKUP(V96,Master!B:D,3,FALSE)</f>
        <v>East</v>
      </c>
      <c r="AL96" s="69" t="str">
        <f t="shared" si="23"/>
        <v>Mumbai</v>
      </c>
    </row>
    <row r="97" spans="1:38">
      <c r="A97" s="13" t="s">
        <v>455</v>
      </c>
      <c r="B97" s="54">
        <v>44701.588249189801</v>
      </c>
      <c r="C97" s="13" t="s">
        <v>114</v>
      </c>
      <c r="D97" s="13">
        <v>1291</v>
      </c>
      <c r="E97" s="13" t="s">
        <v>456</v>
      </c>
      <c r="F97" s="13" t="s">
        <v>33</v>
      </c>
      <c r="G97" s="14">
        <v>1653036381719</v>
      </c>
      <c r="H97" s="55">
        <v>0.961631944444444</v>
      </c>
      <c r="I97" s="33">
        <v>44882.961631944403</v>
      </c>
      <c r="J97" s="58">
        <v>44882</v>
      </c>
      <c r="K97" s="13" t="s">
        <v>263</v>
      </c>
      <c r="L97" s="13" t="s">
        <v>69</v>
      </c>
      <c r="M97" s="13" t="s">
        <v>101</v>
      </c>
      <c r="N97" s="13" t="s">
        <v>206</v>
      </c>
      <c r="O97" s="33" t="s">
        <v>38</v>
      </c>
      <c r="P97" s="58" t="s">
        <v>38</v>
      </c>
      <c r="Q97" s="33" t="s">
        <v>207</v>
      </c>
      <c r="R97" s="14" t="s">
        <v>38</v>
      </c>
      <c r="S97" s="13" t="s">
        <v>208</v>
      </c>
      <c r="T97" s="13" t="s">
        <v>209</v>
      </c>
      <c r="U97" s="33">
        <f t="shared" ca="1" si="12"/>
        <v>45744.56914039352</v>
      </c>
      <c r="V97" s="13" t="str">
        <f t="shared" si="13"/>
        <v>Mumbai</v>
      </c>
      <c r="W97" s="13" t="str">
        <f t="shared" si="14"/>
        <v>RI</v>
      </c>
      <c r="X97" s="13">
        <f t="shared" si="15"/>
        <v>23</v>
      </c>
      <c r="Y97" s="13" t="str">
        <f>IFERROR(VLOOKUP(C97,ReceivingTeam[],2,FALSE),"HelpDesk")</f>
        <v>Branch office</v>
      </c>
      <c r="Z97" s="67">
        <f t="shared" si="16"/>
        <v>44883.628298611067</v>
      </c>
      <c r="AA97" s="68">
        <f t="shared" si="17"/>
        <v>44882</v>
      </c>
      <c r="AB97" s="69" t="b">
        <f t="shared" si="18"/>
        <v>1</v>
      </c>
      <c r="AC97" s="70">
        <f t="shared" si="19"/>
        <v>0.5</v>
      </c>
      <c r="AD97" s="67">
        <f t="shared" si="20"/>
        <v>44883.628298611067</v>
      </c>
      <c r="AE97" s="67">
        <f>VLOOKUP(V97,'Branch Wise Work Timelines'!C:G,3,FALSE)+AA97</f>
        <v>44882.416666666664</v>
      </c>
      <c r="AF97" s="67">
        <f>IF(V97="Bangalore",VLOOKUP(V97,'Branch Wise Work Timelines'!C:G,4,FALSE)+AA97+1,IF(V97="Mumbai",VLOOKUP(V97,'Branch Wise Work Timelines'!C:G,4,FALSE)+AA97+1,VLOOKUP(V97,'Branch Wise Work Timelines'!C:G,4,FALSE)+AA97))</f>
        <v>44883.25</v>
      </c>
      <c r="AG97" s="67">
        <f>WORKDAY.INTL(AA97,1,11)+VLOOKUP(V97,'Branch Wise Work Timelines'!C:G,3,FALSE)</f>
        <v>44883.416666666664</v>
      </c>
      <c r="AH97" s="69" t="str">
        <f t="shared" ca="1" si="21"/>
        <v>Out of TAT</v>
      </c>
      <c r="AI97" s="69">
        <f t="shared" ca="1" si="22"/>
        <v>20663</v>
      </c>
      <c r="AJ97" s="69" t="str">
        <f ca="1">IF(AI97&lt;0,"0-12",IFERROR(VLOOKUP(AI97,Breakup[],2,FALSE),"&gt;24"))</f>
        <v>&gt;24</v>
      </c>
      <c r="AK97" s="69" t="str">
        <f>VLOOKUP(V97,Master!B:D,3,FALSE)</f>
        <v>East</v>
      </c>
      <c r="AL97" s="69" t="str">
        <f t="shared" si="23"/>
        <v>Mumbai</v>
      </c>
    </row>
    <row r="98" spans="1:38">
      <c r="A98" s="13" t="s">
        <v>457</v>
      </c>
      <c r="B98" s="54">
        <v>44701.641384259303</v>
      </c>
      <c r="C98" s="13" t="s">
        <v>114</v>
      </c>
      <c r="D98" s="13">
        <v>890</v>
      </c>
      <c r="E98" s="13" t="s">
        <v>458</v>
      </c>
      <c r="F98" s="13" t="s">
        <v>33</v>
      </c>
      <c r="G98" s="14">
        <v>1653041377165</v>
      </c>
      <c r="H98" s="55">
        <v>0.85778935185185201</v>
      </c>
      <c r="I98" s="33">
        <v>44885.857789351903</v>
      </c>
      <c r="J98" s="58">
        <v>44885</v>
      </c>
      <c r="K98" s="13" t="s">
        <v>263</v>
      </c>
      <c r="L98" s="13" t="s">
        <v>69</v>
      </c>
      <c r="M98" s="13" t="s">
        <v>101</v>
      </c>
      <c r="N98" s="13" t="s">
        <v>206</v>
      </c>
      <c r="O98" s="33" t="s">
        <v>38</v>
      </c>
      <c r="P98" s="58" t="s">
        <v>38</v>
      </c>
      <c r="Q98" s="33" t="s">
        <v>207</v>
      </c>
      <c r="R98" s="14" t="s">
        <v>38</v>
      </c>
      <c r="S98" s="13" t="s">
        <v>208</v>
      </c>
      <c r="T98" s="13" t="s">
        <v>209</v>
      </c>
      <c r="U98" s="33">
        <f t="shared" ca="1" si="12"/>
        <v>45744.56914039352</v>
      </c>
      <c r="V98" s="13" t="str">
        <f t="shared" si="13"/>
        <v>Mumbai</v>
      </c>
      <c r="W98" s="13" t="str">
        <f t="shared" si="14"/>
        <v>RI</v>
      </c>
      <c r="X98" s="13">
        <f t="shared" si="15"/>
        <v>20</v>
      </c>
      <c r="Y98" s="13" t="str">
        <f>IFERROR(VLOOKUP(C98,ReceivingTeam[],2,FALSE),"HelpDesk")</f>
        <v>Branch office</v>
      </c>
      <c r="Z98" s="67">
        <f t="shared" si="16"/>
        <v>44885.916666666664</v>
      </c>
      <c r="AA98" s="68">
        <f t="shared" si="17"/>
        <v>44885</v>
      </c>
      <c r="AB98" s="69" t="b">
        <f t="shared" si="18"/>
        <v>0</v>
      </c>
      <c r="AC98" s="70">
        <f t="shared" si="19"/>
        <v>0.5</v>
      </c>
      <c r="AD98" s="67">
        <f t="shared" si="20"/>
        <v>44885.916666666664</v>
      </c>
      <c r="AE98" s="67">
        <f>VLOOKUP(V98,'Branch Wise Work Timelines'!C:G,3,FALSE)+AA98</f>
        <v>44885.416666666664</v>
      </c>
      <c r="AF98" s="67">
        <f>IF(V98="Bangalore",VLOOKUP(V98,'Branch Wise Work Timelines'!C:G,4,FALSE)+AA98+1,IF(V98="Mumbai",VLOOKUP(V98,'Branch Wise Work Timelines'!C:G,4,FALSE)+AA98+1,VLOOKUP(V98,'Branch Wise Work Timelines'!C:G,4,FALSE)+AA98))</f>
        <v>44886.25</v>
      </c>
      <c r="AG98" s="67">
        <f>WORKDAY.INTL(AA98,1,11)+VLOOKUP(V98,'Branch Wise Work Timelines'!C:G,3,FALSE)</f>
        <v>44886.416666666664</v>
      </c>
      <c r="AH98" s="69" t="str">
        <f t="shared" ca="1" si="21"/>
        <v>Out of TAT</v>
      </c>
      <c r="AI98" s="69">
        <f t="shared" ca="1" si="22"/>
        <v>20608</v>
      </c>
      <c r="AJ98" s="69" t="str">
        <f ca="1">IF(AI98&lt;0,"0-12",IFERROR(VLOOKUP(AI98,Breakup[],2,FALSE),"&gt;24"))</f>
        <v>&gt;24</v>
      </c>
      <c r="AK98" s="69" t="str">
        <f>VLOOKUP(V98,Master!B:D,3,FALSE)</f>
        <v>East</v>
      </c>
      <c r="AL98" s="69" t="str">
        <f t="shared" si="23"/>
        <v>Mumbai</v>
      </c>
    </row>
    <row r="99" spans="1:38">
      <c r="A99" s="13" t="s">
        <v>459</v>
      </c>
      <c r="B99" s="54">
        <v>44701.664892476903</v>
      </c>
      <c r="C99" s="13" t="s">
        <v>460</v>
      </c>
      <c r="D99" s="13">
        <v>282</v>
      </c>
      <c r="E99" s="13" t="s">
        <v>461</v>
      </c>
      <c r="F99" s="13" t="s">
        <v>33</v>
      </c>
      <c r="G99" s="14">
        <v>1653043298777</v>
      </c>
      <c r="H99" s="55">
        <v>0.72876157407407405</v>
      </c>
      <c r="I99" s="33">
        <v>44891.728761574101</v>
      </c>
      <c r="J99" s="58">
        <v>44891</v>
      </c>
      <c r="K99" s="13" t="s">
        <v>213</v>
      </c>
      <c r="L99" s="13" t="s">
        <v>30</v>
      </c>
      <c r="M99" s="13" t="s">
        <v>282</v>
      </c>
      <c r="N99" s="13" t="s">
        <v>206</v>
      </c>
      <c r="O99" s="33">
        <v>44891.326203703698</v>
      </c>
      <c r="P99" s="58">
        <v>44891</v>
      </c>
      <c r="Q99" s="33" t="s">
        <v>237</v>
      </c>
      <c r="R99" s="14">
        <v>587</v>
      </c>
      <c r="S99" s="13" t="s">
        <v>216</v>
      </c>
      <c r="T99" s="13" t="s">
        <v>278</v>
      </c>
      <c r="U99" s="33">
        <f t="shared" ca="1" si="12"/>
        <v>45744.56914039352</v>
      </c>
      <c r="V99" s="13" t="str">
        <f t="shared" si="13"/>
        <v>Bangalore</v>
      </c>
      <c r="W99" s="13" t="str">
        <f t="shared" si="14"/>
        <v>RI</v>
      </c>
      <c r="X99" s="13">
        <f t="shared" si="15"/>
        <v>17</v>
      </c>
      <c r="Y99" s="13" t="str">
        <f>IFERROR(VLOOKUP(C99,ReceivingTeam[],2,FALSE),"HelpDesk")</f>
        <v>HelpDesk</v>
      </c>
      <c r="Z99" s="67">
        <f t="shared" si="16"/>
        <v>44896.041261574101</v>
      </c>
      <c r="AA99" s="68">
        <f t="shared" si="17"/>
        <v>44891</v>
      </c>
      <c r="AB99" s="69" t="b">
        <f t="shared" si="18"/>
        <v>1</v>
      </c>
      <c r="AC99" s="70">
        <f t="shared" si="19"/>
        <v>3</v>
      </c>
      <c r="AD99" s="67">
        <f t="shared" si="20"/>
        <v>44896.041261574101</v>
      </c>
      <c r="AE99" s="67">
        <f>VLOOKUP(V99,'Branch Wise Work Timelines'!C:G,3,FALSE)+AA99</f>
        <v>44891.416666666664</v>
      </c>
      <c r="AF99" s="67">
        <f>IF(V99="Bangalore",VLOOKUP(V99,'Branch Wise Work Timelines'!C:G,4,FALSE)+AA99+1,IF(V99="Mumbai",VLOOKUP(V99,'Branch Wise Work Timelines'!C:G,4,FALSE)+AA99+1,VLOOKUP(V99,'Branch Wise Work Timelines'!C:G,4,FALSE)+AA99))</f>
        <v>44892.104166666664</v>
      </c>
      <c r="AG99" s="67">
        <f>WORKDAY.INTL(AA99,1,11)+VLOOKUP(V99,'Branch Wise Work Timelines'!C:G,3,FALSE)</f>
        <v>44893.416666666664</v>
      </c>
      <c r="AH99" s="69" t="str">
        <f t="shared" si="21"/>
        <v>Met</v>
      </c>
      <c r="AI99" s="69">
        <f t="shared" ca="1" si="22"/>
        <v>20365</v>
      </c>
      <c r="AJ99" s="69" t="str">
        <f ca="1">IF(AI99&lt;0,"0-12",IFERROR(VLOOKUP(AI99,Breakup[],2,FALSE),"&gt;24"))</f>
        <v>&gt;24</v>
      </c>
      <c r="AK99" s="69" t="str">
        <f>VLOOKUP(V99,Master!B:D,3,FALSE)</f>
        <v>South</v>
      </c>
      <c r="AL99" s="69" t="str">
        <f t="shared" si="23"/>
        <v>Bangalore</v>
      </c>
    </row>
    <row r="100" spans="1:38">
      <c r="A100" s="13" t="s">
        <v>462</v>
      </c>
      <c r="B100" s="54">
        <v>44701.502003125002</v>
      </c>
      <c r="C100" s="13" t="s">
        <v>89</v>
      </c>
      <c r="D100" s="13">
        <v>1475</v>
      </c>
      <c r="E100" s="13" t="s">
        <v>463</v>
      </c>
      <c r="F100" s="13" t="s">
        <v>15</v>
      </c>
      <c r="G100" s="14">
        <v>1653032881003</v>
      </c>
      <c r="H100" s="55">
        <v>0.656018518518518</v>
      </c>
      <c r="I100" s="33">
        <v>44889.656018518501</v>
      </c>
      <c r="J100" s="58">
        <v>44889</v>
      </c>
      <c r="K100" s="13" t="s">
        <v>213</v>
      </c>
      <c r="L100" s="13" t="s">
        <v>30</v>
      </c>
      <c r="M100" s="13" t="s">
        <v>75</v>
      </c>
      <c r="N100" s="13" t="s">
        <v>215</v>
      </c>
      <c r="O100" s="33" t="s">
        <v>38</v>
      </c>
      <c r="P100" s="58" t="s">
        <v>38</v>
      </c>
      <c r="Q100" s="33" t="s">
        <v>207</v>
      </c>
      <c r="R100" s="14" t="s">
        <v>38</v>
      </c>
      <c r="S100" s="13" t="s">
        <v>216</v>
      </c>
      <c r="T100" s="13" t="s">
        <v>217</v>
      </c>
      <c r="U100" s="33">
        <f t="shared" ca="1" si="12"/>
        <v>45744.56914039352</v>
      </c>
      <c r="V100" s="13" t="str">
        <f t="shared" si="13"/>
        <v>Bangalore</v>
      </c>
      <c r="W100" s="13" t="str">
        <f t="shared" si="14"/>
        <v>CLS</v>
      </c>
      <c r="X100" s="13">
        <f t="shared" si="15"/>
        <v>15</v>
      </c>
      <c r="Y100" s="13" t="str">
        <f>IFERROR(VLOOKUP(C100,ReceivingTeam[],2,FALSE),"HelpDesk")</f>
        <v>Branch office</v>
      </c>
      <c r="Z100" s="67">
        <f t="shared" si="16"/>
        <v>44890.468518518501</v>
      </c>
      <c r="AA100" s="68">
        <f t="shared" si="17"/>
        <v>44889</v>
      </c>
      <c r="AB100" s="69" t="b">
        <f t="shared" si="18"/>
        <v>1</v>
      </c>
      <c r="AC100" s="70">
        <f t="shared" si="19"/>
        <v>0.5</v>
      </c>
      <c r="AD100" s="67">
        <f t="shared" si="20"/>
        <v>44890.468518518501</v>
      </c>
      <c r="AE100" s="67">
        <f>VLOOKUP(V100,'Branch Wise Work Timelines'!C:G,3,FALSE)+AA100</f>
        <v>44889.416666666664</v>
      </c>
      <c r="AF100" s="67">
        <f>IF(V100="Bangalore",VLOOKUP(V100,'Branch Wise Work Timelines'!C:G,4,FALSE)+AA100+1,IF(V100="Mumbai",VLOOKUP(V100,'Branch Wise Work Timelines'!C:G,4,FALSE)+AA100+1,VLOOKUP(V100,'Branch Wise Work Timelines'!C:G,4,FALSE)+AA100))</f>
        <v>44890.104166666664</v>
      </c>
      <c r="AG100" s="67">
        <f>WORKDAY.INTL(AA100,1,11)+VLOOKUP(V100,'Branch Wise Work Timelines'!C:G,3,FALSE)</f>
        <v>44890.416666666664</v>
      </c>
      <c r="AH100" s="69" t="str">
        <f t="shared" ca="1" si="21"/>
        <v>Out of TAT</v>
      </c>
      <c r="AI100" s="69">
        <f t="shared" ca="1" si="22"/>
        <v>20499</v>
      </c>
      <c r="AJ100" s="69" t="str">
        <f ca="1">IF(AI100&lt;0,"0-12",IFERROR(VLOOKUP(AI100,Breakup[],2,FALSE),"&gt;24"))</f>
        <v>&gt;24</v>
      </c>
      <c r="AK100" s="69" t="str">
        <f>VLOOKUP(V100,Master!B:D,3,FALSE)</f>
        <v>South</v>
      </c>
      <c r="AL100" s="69" t="str">
        <f t="shared" si="23"/>
        <v>Bangalore-CLS</v>
      </c>
    </row>
    <row r="101" spans="1:38">
      <c r="A101" s="13" t="s">
        <v>464</v>
      </c>
      <c r="B101" s="54">
        <v>44699.523609837997</v>
      </c>
      <c r="C101" s="13" t="s">
        <v>443</v>
      </c>
      <c r="D101" s="13">
        <v>384</v>
      </c>
      <c r="E101" s="13" t="s">
        <v>465</v>
      </c>
      <c r="F101" s="13" t="s">
        <v>33</v>
      </c>
      <c r="G101" s="14">
        <v>1653032376124</v>
      </c>
      <c r="H101" s="55">
        <v>0.69662037037036995</v>
      </c>
      <c r="I101" s="33">
        <v>44886.6966203704</v>
      </c>
      <c r="J101" s="58">
        <v>44886</v>
      </c>
      <c r="K101" s="13" t="s">
        <v>437</v>
      </c>
      <c r="L101" s="13" t="s">
        <v>12</v>
      </c>
      <c r="M101" s="13" t="s">
        <v>435</v>
      </c>
      <c r="N101" s="13" t="s">
        <v>206</v>
      </c>
      <c r="O101" s="33" t="s">
        <v>38</v>
      </c>
      <c r="P101" s="58" t="s">
        <v>38</v>
      </c>
      <c r="Q101" s="33" t="s">
        <v>207</v>
      </c>
      <c r="R101" s="14" t="s">
        <v>38</v>
      </c>
      <c r="S101" s="13" t="s">
        <v>208</v>
      </c>
      <c r="T101" s="13" t="s">
        <v>209</v>
      </c>
      <c r="U101" s="33">
        <f t="shared" ca="1" si="12"/>
        <v>45744.56914039352</v>
      </c>
      <c r="V101" s="13" t="str">
        <f t="shared" si="13"/>
        <v>Ahmedabad</v>
      </c>
      <c r="W101" s="13" t="str">
        <f t="shared" si="14"/>
        <v>RI</v>
      </c>
      <c r="X101" s="13">
        <f t="shared" si="15"/>
        <v>16</v>
      </c>
      <c r="Y101" s="13" t="str">
        <f>IFERROR(VLOOKUP(C101,ReceivingTeam[],2,FALSE),"HelpDesk")</f>
        <v>HelpDesk</v>
      </c>
      <c r="Z101" s="67">
        <f t="shared" si="16"/>
        <v>44887.842453703728</v>
      </c>
      <c r="AA101" s="68">
        <f t="shared" si="17"/>
        <v>44886</v>
      </c>
      <c r="AB101" s="69" t="b">
        <f t="shared" si="18"/>
        <v>1</v>
      </c>
      <c r="AC101" s="70">
        <f t="shared" si="19"/>
        <v>0.5</v>
      </c>
      <c r="AD101" s="67">
        <f t="shared" si="20"/>
        <v>44887.842453703728</v>
      </c>
      <c r="AE101" s="67">
        <f>VLOOKUP(V101,'Branch Wise Work Timelines'!C:G,3,FALSE)+AA101</f>
        <v>44886.416666666664</v>
      </c>
      <c r="AF101" s="67">
        <f>IF(V101="Bangalore",VLOOKUP(V101,'Branch Wise Work Timelines'!C:G,4,FALSE)+AA101+1,IF(V101="Mumbai",VLOOKUP(V101,'Branch Wise Work Timelines'!C:G,4,FALSE)+AA101+1,VLOOKUP(V101,'Branch Wise Work Timelines'!C:G,4,FALSE)+AA101))</f>
        <v>44886.770833333336</v>
      </c>
      <c r="AG101" s="67">
        <f>WORKDAY.INTL(AA101,1,11)+VLOOKUP(V101,'Branch Wise Work Timelines'!C:G,3,FALSE)</f>
        <v>44887.416666666664</v>
      </c>
      <c r="AH101" s="69" t="str">
        <f t="shared" ca="1" si="21"/>
        <v>Out of TAT</v>
      </c>
      <c r="AI101" s="69">
        <f t="shared" ca="1" si="22"/>
        <v>20562</v>
      </c>
      <c r="AJ101" s="69" t="str">
        <f ca="1">IF(AI101&lt;0,"0-12",IFERROR(VLOOKUP(AI101,Breakup[],2,FALSE),"&gt;24"))</f>
        <v>&gt;24</v>
      </c>
      <c r="AK101" s="69" t="str">
        <f>VLOOKUP(V101,Master!B:D,3,FALSE)</f>
        <v>North</v>
      </c>
      <c r="AL101" s="69" t="str">
        <f t="shared" si="23"/>
        <v>Ahmedabad</v>
      </c>
    </row>
    <row r="102" spans="1:38">
      <c r="A102" s="13" t="s">
        <v>466</v>
      </c>
      <c r="B102" s="54">
        <v>44701.545819710598</v>
      </c>
      <c r="C102" s="13" t="s">
        <v>467</v>
      </c>
      <c r="D102" s="13">
        <v>1831</v>
      </c>
      <c r="E102" s="13" t="s">
        <v>468</v>
      </c>
      <c r="F102" s="13" t="s">
        <v>15</v>
      </c>
      <c r="G102" s="14">
        <v>1653032881003</v>
      </c>
      <c r="H102" s="55">
        <v>0.30269675925925899</v>
      </c>
      <c r="I102" s="33">
        <v>44881.302696759303</v>
      </c>
      <c r="J102" s="58">
        <v>44881</v>
      </c>
      <c r="K102" s="13" t="s">
        <v>213</v>
      </c>
      <c r="L102" s="13" t="s">
        <v>30</v>
      </c>
      <c r="M102" s="13" t="s">
        <v>75</v>
      </c>
      <c r="N102" s="13" t="s">
        <v>215</v>
      </c>
      <c r="O102" s="33" t="s">
        <v>38</v>
      </c>
      <c r="P102" s="58" t="s">
        <v>38</v>
      </c>
      <c r="Q102" s="33" t="s">
        <v>207</v>
      </c>
      <c r="R102" s="14" t="s">
        <v>38</v>
      </c>
      <c r="S102" s="13" t="s">
        <v>216</v>
      </c>
      <c r="T102" s="13" t="s">
        <v>217</v>
      </c>
      <c r="U102" s="33">
        <f t="shared" ca="1" si="12"/>
        <v>45744.56914039352</v>
      </c>
      <c r="V102" s="13" t="str">
        <f t="shared" si="13"/>
        <v>Bangalore</v>
      </c>
      <c r="W102" s="13" t="str">
        <f t="shared" si="14"/>
        <v>CLS</v>
      </c>
      <c r="X102" s="13">
        <f t="shared" si="15"/>
        <v>7</v>
      </c>
      <c r="Y102" s="13" t="str">
        <f>IFERROR(VLOOKUP(C102,ReceivingTeam[],2,FALSE),"HelpDesk")</f>
        <v>HelpDesk</v>
      </c>
      <c r="Z102" s="67">
        <f t="shared" si="16"/>
        <v>44881.916666666664</v>
      </c>
      <c r="AA102" s="68">
        <f t="shared" si="17"/>
        <v>44881</v>
      </c>
      <c r="AB102" s="69" t="b">
        <f t="shared" si="18"/>
        <v>1</v>
      </c>
      <c r="AC102" s="70">
        <f t="shared" si="19"/>
        <v>0.5</v>
      </c>
      <c r="AD102" s="67">
        <f t="shared" si="20"/>
        <v>44881.916666666664</v>
      </c>
      <c r="AE102" s="67">
        <f>VLOOKUP(V102,'Branch Wise Work Timelines'!C:G,3,FALSE)+AA102</f>
        <v>44881.416666666664</v>
      </c>
      <c r="AF102" s="67">
        <f>IF(V102="Bangalore",VLOOKUP(V102,'Branch Wise Work Timelines'!C:G,4,FALSE)+AA102+1,IF(V102="Mumbai",VLOOKUP(V102,'Branch Wise Work Timelines'!C:G,4,FALSE)+AA102+1,VLOOKUP(V102,'Branch Wise Work Timelines'!C:G,4,FALSE)+AA102))</f>
        <v>44882.104166666664</v>
      </c>
      <c r="AG102" s="67">
        <f>WORKDAY.INTL(AA102,1,11)+VLOOKUP(V102,'Branch Wise Work Timelines'!C:G,3,FALSE)</f>
        <v>44882.416666666664</v>
      </c>
      <c r="AH102" s="69" t="str">
        <f t="shared" ca="1" si="21"/>
        <v>Out of TAT</v>
      </c>
      <c r="AI102" s="69">
        <f t="shared" ca="1" si="22"/>
        <v>20704</v>
      </c>
      <c r="AJ102" s="69" t="str">
        <f ca="1">IF(AI102&lt;0,"0-12",IFERROR(VLOOKUP(AI102,Breakup[],2,FALSE),"&gt;24"))</f>
        <v>&gt;24</v>
      </c>
      <c r="AK102" s="69" t="str">
        <f>VLOOKUP(V102,Master!B:D,3,FALSE)</f>
        <v>South</v>
      </c>
      <c r="AL102" s="69" t="str">
        <f t="shared" si="23"/>
        <v>Bangalore-CLS</v>
      </c>
    </row>
    <row r="103" spans="1:38">
      <c r="A103" s="13" t="s">
        <v>469</v>
      </c>
      <c r="B103" s="54">
        <v>44701.5447410532</v>
      </c>
      <c r="C103" s="13" t="s">
        <v>372</v>
      </c>
      <c r="D103" s="13">
        <v>787</v>
      </c>
      <c r="E103" s="13" t="s">
        <v>470</v>
      </c>
      <c r="F103" s="13" t="s">
        <v>15</v>
      </c>
      <c r="G103" s="14">
        <v>1653032881003</v>
      </c>
      <c r="H103" s="55">
        <v>0.68843750000000004</v>
      </c>
      <c r="I103" s="33">
        <v>44885.688437500001</v>
      </c>
      <c r="J103" s="58">
        <v>44885</v>
      </c>
      <c r="K103" s="13" t="s">
        <v>213</v>
      </c>
      <c r="L103" s="13" t="s">
        <v>30</v>
      </c>
      <c r="M103" s="13" t="s">
        <v>75</v>
      </c>
      <c r="N103" s="13" t="s">
        <v>215</v>
      </c>
      <c r="O103" s="33" t="s">
        <v>38</v>
      </c>
      <c r="P103" s="58" t="s">
        <v>38</v>
      </c>
      <c r="Q103" s="33" t="s">
        <v>207</v>
      </c>
      <c r="R103" s="14" t="s">
        <v>38</v>
      </c>
      <c r="S103" s="13" t="s">
        <v>216</v>
      </c>
      <c r="T103" s="13" t="s">
        <v>217</v>
      </c>
      <c r="U103" s="33">
        <f t="shared" ca="1" si="12"/>
        <v>45744.56914039352</v>
      </c>
      <c r="V103" s="13" t="str">
        <f t="shared" si="13"/>
        <v>Bangalore</v>
      </c>
      <c r="W103" s="13" t="str">
        <f t="shared" si="14"/>
        <v>CLS</v>
      </c>
      <c r="X103" s="13">
        <f t="shared" si="15"/>
        <v>16</v>
      </c>
      <c r="Y103" s="13" t="str">
        <f>IFERROR(VLOOKUP(C103,ReceivingTeam[],2,FALSE),"HelpDesk")</f>
        <v>HelpDesk</v>
      </c>
      <c r="Z103" s="67">
        <f t="shared" si="16"/>
        <v>44885.916666666664</v>
      </c>
      <c r="AA103" s="68">
        <f t="shared" si="17"/>
        <v>44885</v>
      </c>
      <c r="AB103" s="69" t="b">
        <f t="shared" si="18"/>
        <v>0</v>
      </c>
      <c r="AC103" s="70">
        <f t="shared" si="19"/>
        <v>0.5</v>
      </c>
      <c r="AD103" s="67">
        <f t="shared" si="20"/>
        <v>44885.916666666664</v>
      </c>
      <c r="AE103" s="67">
        <f>VLOOKUP(V103,'Branch Wise Work Timelines'!C:G,3,FALSE)+AA103</f>
        <v>44885.416666666664</v>
      </c>
      <c r="AF103" s="67">
        <f>IF(V103="Bangalore",VLOOKUP(V103,'Branch Wise Work Timelines'!C:G,4,FALSE)+AA103+1,IF(V103="Mumbai",VLOOKUP(V103,'Branch Wise Work Timelines'!C:G,4,FALSE)+AA103+1,VLOOKUP(V103,'Branch Wise Work Timelines'!C:G,4,FALSE)+AA103))</f>
        <v>44886.104166666664</v>
      </c>
      <c r="AG103" s="67">
        <f>WORKDAY.INTL(AA103,1,11)+VLOOKUP(V103,'Branch Wise Work Timelines'!C:G,3,FALSE)</f>
        <v>44886.416666666664</v>
      </c>
      <c r="AH103" s="69" t="str">
        <f t="shared" ca="1" si="21"/>
        <v>Out of TAT</v>
      </c>
      <c r="AI103" s="69">
        <f t="shared" ca="1" si="22"/>
        <v>20608</v>
      </c>
      <c r="AJ103" s="69" t="str">
        <f ca="1">IF(AI103&lt;0,"0-12",IFERROR(VLOOKUP(AI103,Breakup[],2,FALSE),"&gt;24"))</f>
        <v>&gt;24</v>
      </c>
      <c r="AK103" s="69" t="str">
        <f>VLOOKUP(V103,Master!B:D,3,FALSE)</f>
        <v>South</v>
      </c>
      <c r="AL103" s="69" t="str">
        <f t="shared" si="23"/>
        <v>Bangalore-CLS</v>
      </c>
    </row>
    <row r="104" spans="1:38">
      <c r="A104" s="13" t="s">
        <v>471</v>
      </c>
      <c r="B104" s="54">
        <v>44659.496747106503</v>
      </c>
      <c r="C104" s="13" t="s">
        <v>472</v>
      </c>
      <c r="D104" s="13">
        <v>677</v>
      </c>
      <c r="E104" s="13" t="s">
        <v>473</v>
      </c>
      <c r="F104" s="13" t="s">
        <v>33</v>
      </c>
      <c r="G104" s="14">
        <v>1653032972722</v>
      </c>
      <c r="H104" s="55">
        <v>0.13584490740740701</v>
      </c>
      <c r="I104" s="33">
        <v>44881.135844907403</v>
      </c>
      <c r="J104" s="58">
        <v>44881</v>
      </c>
      <c r="K104" s="13" t="s">
        <v>224</v>
      </c>
      <c r="L104" s="13" t="s">
        <v>64</v>
      </c>
      <c r="M104" s="13" t="s">
        <v>225</v>
      </c>
      <c r="N104" s="13" t="s">
        <v>206</v>
      </c>
      <c r="O104" s="33" t="s">
        <v>38</v>
      </c>
      <c r="P104" s="58" t="s">
        <v>38</v>
      </c>
      <c r="Q104" s="33" t="s">
        <v>207</v>
      </c>
      <c r="R104" s="14" t="s">
        <v>38</v>
      </c>
      <c r="S104" s="13" t="s">
        <v>208</v>
      </c>
      <c r="T104" s="13" t="s">
        <v>209</v>
      </c>
      <c r="U104" s="33">
        <f t="shared" ca="1" si="12"/>
        <v>45744.56914039352</v>
      </c>
      <c r="V104" s="13" t="str">
        <f t="shared" si="13"/>
        <v>Kolkata</v>
      </c>
      <c r="W104" s="13" t="str">
        <f t="shared" si="14"/>
        <v>RI</v>
      </c>
      <c r="X104" s="13">
        <f t="shared" si="15"/>
        <v>3</v>
      </c>
      <c r="Y104" s="13" t="str">
        <f>IFERROR(VLOOKUP(C104,ReceivingTeam[],2,FALSE),"HelpDesk")</f>
        <v>HelpDesk</v>
      </c>
      <c r="Z104" s="67">
        <f t="shared" si="16"/>
        <v>44882.562499999993</v>
      </c>
      <c r="AA104" s="68">
        <f t="shared" si="17"/>
        <v>44881</v>
      </c>
      <c r="AB104" s="69" t="b">
        <f t="shared" si="18"/>
        <v>1</v>
      </c>
      <c r="AC104" s="70">
        <f t="shared" si="19"/>
        <v>0.5</v>
      </c>
      <c r="AD104" s="67">
        <f t="shared" si="20"/>
        <v>44882.562499999993</v>
      </c>
      <c r="AE104" s="67">
        <f>VLOOKUP(V104,'Branch Wise Work Timelines'!C:G,3,FALSE)+AA104</f>
        <v>44881.416666666664</v>
      </c>
      <c r="AF104" s="67">
        <f>IF(V104="Bangalore",VLOOKUP(V104,'Branch Wise Work Timelines'!C:G,4,FALSE)+AA104+1,IF(V104="Mumbai",VLOOKUP(V104,'Branch Wise Work Timelines'!C:G,4,FALSE)+AA104+1,VLOOKUP(V104,'Branch Wise Work Timelines'!C:G,4,FALSE)+AA104))</f>
        <v>44881.770833333336</v>
      </c>
      <c r="AG104" s="67">
        <f>WORKDAY.INTL(AA104,1,11)+VLOOKUP(V104,'Branch Wise Work Timelines'!C:G,3,FALSE)</f>
        <v>44882.416666666664</v>
      </c>
      <c r="AH104" s="69" t="str">
        <f t="shared" ca="1" si="21"/>
        <v>Out of TAT</v>
      </c>
      <c r="AI104" s="69">
        <f t="shared" ca="1" si="22"/>
        <v>20689</v>
      </c>
      <c r="AJ104" s="69" t="str">
        <f ca="1">IF(AI104&lt;0,"0-12",IFERROR(VLOOKUP(AI104,Breakup[],2,FALSE),"&gt;24"))</f>
        <v>&gt;24</v>
      </c>
      <c r="AK104" s="69" t="str">
        <f>VLOOKUP(V104,Master!B:D,3,FALSE)</f>
        <v>East</v>
      </c>
      <c r="AL104" s="69" t="str">
        <f t="shared" si="23"/>
        <v>Kolkata</v>
      </c>
    </row>
    <row r="105" spans="1:38">
      <c r="A105" s="13" t="s">
        <v>474</v>
      </c>
      <c r="B105" s="54">
        <v>44700.6209129977</v>
      </c>
      <c r="C105" s="13" t="s">
        <v>443</v>
      </c>
      <c r="D105" s="13">
        <v>1109</v>
      </c>
      <c r="E105" s="13" t="s">
        <v>475</v>
      </c>
      <c r="F105" s="13" t="s">
        <v>33</v>
      </c>
      <c r="G105" s="14">
        <v>1653032804026</v>
      </c>
      <c r="H105" s="55">
        <v>0.55006944444444394</v>
      </c>
      <c r="I105" s="33">
        <v>44888.550069444398</v>
      </c>
      <c r="J105" s="58">
        <v>44888</v>
      </c>
      <c r="K105" s="13" t="s">
        <v>437</v>
      </c>
      <c r="L105" s="13" t="s">
        <v>12</v>
      </c>
      <c r="M105" s="13" t="s">
        <v>435</v>
      </c>
      <c r="N105" s="13" t="s">
        <v>206</v>
      </c>
      <c r="O105" s="33" t="s">
        <v>38</v>
      </c>
      <c r="P105" s="58" t="s">
        <v>38</v>
      </c>
      <c r="Q105" s="33" t="s">
        <v>207</v>
      </c>
      <c r="R105" s="14" t="s">
        <v>38</v>
      </c>
      <c r="S105" s="13" t="s">
        <v>208</v>
      </c>
      <c r="T105" s="13" t="s">
        <v>209</v>
      </c>
      <c r="U105" s="33">
        <f t="shared" ca="1" si="12"/>
        <v>45744.56914039352</v>
      </c>
      <c r="V105" s="13" t="str">
        <f t="shared" si="13"/>
        <v>Ahmedabad</v>
      </c>
      <c r="W105" s="13" t="str">
        <f t="shared" si="14"/>
        <v>RI</v>
      </c>
      <c r="X105" s="13">
        <f t="shared" si="15"/>
        <v>13</v>
      </c>
      <c r="Y105" s="13" t="str">
        <f>IFERROR(VLOOKUP(C105,ReceivingTeam[],2,FALSE),"HelpDesk")</f>
        <v>HelpDesk</v>
      </c>
      <c r="Z105" s="67">
        <f t="shared" si="16"/>
        <v>44889.695902777727</v>
      </c>
      <c r="AA105" s="68">
        <f t="shared" si="17"/>
        <v>44888</v>
      </c>
      <c r="AB105" s="69" t="b">
        <f t="shared" si="18"/>
        <v>1</v>
      </c>
      <c r="AC105" s="70">
        <f t="shared" si="19"/>
        <v>0.5</v>
      </c>
      <c r="AD105" s="67">
        <f t="shared" si="20"/>
        <v>44889.695902777727</v>
      </c>
      <c r="AE105" s="67">
        <f>VLOOKUP(V105,'Branch Wise Work Timelines'!C:G,3,FALSE)+AA105</f>
        <v>44888.416666666664</v>
      </c>
      <c r="AF105" s="67">
        <f>IF(V105="Bangalore",VLOOKUP(V105,'Branch Wise Work Timelines'!C:G,4,FALSE)+AA105+1,IF(V105="Mumbai",VLOOKUP(V105,'Branch Wise Work Timelines'!C:G,4,FALSE)+AA105+1,VLOOKUP(V105,'Branch Wise Work Timelines'!C:G,4,FALSE)+AA105))</f>
        <v>44888.770833333336</v>
      </c>
      <c r="AG105" s="67">
        <f>WORKDAY.INTL(AA105,1,11)+VLOOKUP(V105,'Branch Wise Work Timelines'!C:G,3,FALSE)</f>
        <v>44889.416666666664</v>
      </c>
      <c r="AH105" s="69" t="str">
        <f t="shared" ca="1" si="21"/>
        <v>Out of TAT</v>
      </c>
      <c r="AI105" s="69">
        <f t="shared" ca="1" si="22"/>
        <v>20517</v>
      </c>
      <c r="AJ105" s="69" t="str">
        <f ca="1">IF(AI105&lt;0,"0-12",IFERROR(VLOOKUP(AI105,Breakup[],2,FALSE),"&gt;24"))</f>
        <v>&gt;24</v>
      </c>
      <c r="AK105" s="69" t="str">
        <f>VLOOKUP(V105,Master!B:D,3,FALSE)</f>
        <v>North</v>
      </c>
      <c r="AL105" s="69" t="str">
        <f t="shared" si="23"/>
        <v>Ahmedabad</v>
      </c>
    </row>
    <row r="106" spans="1:38">
      <c r="A106" s="13" t="s">
        <v>476</v>
      </c>
      <c r="B106" s="54">
        <v>44701.683703321803</v>
      </c>
      <c r="C106" s="13" t="s">
        <v>467</v>
      </c>
      <c r="D106" s="13">
        <v>947</v>
      </c>
      <c r="E106" s="13" t="s">
        <v>477</v>
      </c>
      <c r="F106" s="13" t="s">
        <v>15</v>
      </c>
      <c r="G106" s="14">
        <v>1653044855569</v>
      </c>
      <c r="H106" s="55">
        <v>0.55006944444444394</v>
      </c>
      <c r="I106" s="33">
        <v>44891.550069444398</v>
      </c>
      <c r="J106" s="58">
        <v>44891</v>
      </c>
      <c r="K106" s="13" t="s">
        <v>213</v>
      </c>
      <c r="L106" s="13" t="s">
        <v>30</v>
      </c>
      <c r="M106" s="13" t="s">
        <v>75</v>
      </c>
      <c r="N106" s="13" t="s">
        <v>206</v>
      </c>
      <c r="O106" s="33">
        <v>44891.253680555601</v>
      </c>
      <c r="P106" s="58">
        <v>44891</v>
      </c>
      <c r="Q106" s="33" t="s">
        <v>237</v>
      </c>
      <c r="R106" s="14">
        <v>246</v>
      </c>
      <c r="S106" s="13" t="s">
        <v>208</v>
      </c>
      <c r="T106" s="13" t="s">
        <v>209</v>
      </c>
      <c r="U106" s="33">
        <f t="shared" ca="1" si="12"/>
        <v>45744.56914039352</v>
      </c>
      <c r="V106" s="13" t="str">
        <f t="shared" si="13"/>
        <v>Bangalore</v>
      </c>
      <c r="W106" s="13" t="str">
        <f t="shared" si="14"/>
        <v>CLS</v>
      </c>
      <c r="X106" s="13">
        <f t="shared" si="15"/>
        <v>13</v>
      </c>
      <c r="Y106" s="13" t="str">
        <f>IFERROR(VLOOKUP(C106,ReceivingTeam[],2,FALSE),"HelpDesk")</f>
        <v>HelpDesk</v>
      </c>
      <c r="Z106" s="67">
        <f t="shared" si="16"/>
        <v>44892.050069444398</v>
      </c>
      <c r="AA106" s="68">
        <f t="shared" si="17"/>
        <v>44891</v>
      </c>
      <c r="AB106" s="69" t="b">
        <f t="shared" si="18"/>
        <v>1</v>
      </c>
      <c r="AC106" s="70">
        <f t="shared" si="19"/>
        <v>0.5</v>
      </c>
      <c r="AD106" s="67">
        <f t="shared" si="20"/>
        <v>44892.050069444398</v>
      </c>
      <c r="AE106" s="67">
        <f>VLOOKUP(V106,'Branch Wise Work Timelines'!C:G,3,FALSE)+AA106</f>
        <v>44891.416666666664</v>
      </c>
      <c r="AF106" s="67">
        <f>IF(V106="Bangalore",VLOOKUP(V106,'Branch Wise Work Timelines'!C:G,4,FALSE)+AA106+1,IF(V106="Mumbai",VLOOKUP(V106,'Branch Wise Work Timelines'!C:G,4,FALSE)+AA106+1,VLOOKUP(V106,'Branch Wise Work Timelines'!C:G,4,FALSE)+AA106))</f>
        <v>44892.104166666664</v>
      </c>
      <c r="AG106" s="67">
        <f>WORKDAY.INTL(AA106,1,11)+VLOOKUP(V106,'Branch Wise Work Timelines'!C:G,3,FALSE)</f>
        <v>44893.416666666664</v>
      </c>
      <c r="AH106" s="69" t="str">
        <f t="shared" si="21"/>
        <v>Met</v>
      </c>
      <c r="AI106" s="69">
        <f t="shared" ca="1" si="22"/>
        <v>20461</v>
      </c>
      <c r="AJ106" s="69" t="str">
        <f ca="1">IF(AI106&lt;0,"0-12",IFERROR(VLOOKUP(AI106,Breakup[],2,FALSE),"&gt;24"))</f>
        <v>&gt;24</v>
      </c>
      <c r="AK106" s="69" t="str">
        <f>VLOOKUP(V106,Master!B:D,3,FALSE)</f>
        <v>South</v>
      </c>
      <c r="AL106" s="69" t="str">
        <f t="shared" si="23"/>
        <v>Bangalore-CLS</v>
      </c>
    </row>
    <row r="107" spans="1:38">
      <c r="A107" s="13" t="s">
        <v>478</v>
      </c>
      <c r="B107" s="54">
        <v>44701.632249189803</v>
      </c>
      <c r="C107" s="13" t="s">
        <v>227</v>
      </c>
      <c r="D107" s="13">
        <v>1227</v>
      </c>
      <c r="E107" s="13" t="s">
        <v>479</v>
      </c>
      <c r="F107" s="13" t="s">
        <v>15</v>
      </c>
      <c r="G107" s="14">
        <v>1653043097971</v>
      </c>
      <c r="H107" s="55">
        <v>0.77591435185185198</v>
      </c>
      <c r="I107" s="33">
        <v>44890.775914351798</v>
      </c>
      <c r="J107" s="58">
        <v>44890</v>
      </c>
      <c r="K107" s="13" t="s">
        <v>213</v>
      </c>
      <c r="L107" s="13" t="s">
        <v>30</v>
      </c>
      <c r="M107" s="13" t="s">
        <v>214</v>
      </c>
      <c r="N107" s="13" t="s">
        <v>206</v>
      </c>
      <c r="O107" s="33" t="s">
        <v>38</v>
      </c>
      <c r="P107" s="58" t="s">
        <v>38</v>
      </c>
      <c r="Q107" s="33" t="s">
        <v>207</v>
      </c>
      <c r="R107" s="14" t="s">
        <v>38</v>
      </c>
      <c r="S107" s="13" t="s">
        <v>216</v>
      </c>
      <c r="T107" s="13" t="s">
        <v>217</v>
      </c>
      <c r="U107" s="33">
        <f t="shared" ca="1" si="12"/>
        <v>45744.56914039352</v>
      </c>
      <c r="V107" s="13" t="str">
        <f t="shared" si="13"/>
        <v>Bangalore</v>
      </c>
      <c r="W107" s="13" t="str">
        <f t="shared" si="14"/>
        <v>CLS</v>
      </c>
      <c r="X107" s="13">
        <f t="shared" si="15"/>
        <v>18</v>
      </c>
      <c r="Y107" s="13" t="str">
        <f>IFERROR(VLOOKUP(C107,ReceivingTeam[],2,FALSE),"HelpDesk")</f>
        <v>HelpDesk</v>
      </c>
      <c r="Z107" s="67">
        <f t="shared" si="16"/>
        <v>44891.588414351798</v>
      </c>
      <c r="AA107" s="68">
        <f t="shared" si="17"/>
        <v>44890</v>
      </c>
      <c r="AB107" s="69" t="b">
        <f t="shared" si="18"/>
        <v>1</v>
      </c>
      <c r="AC107" s="70">
        <f t="shared" si="19"/>
        <v>0.5</v>
      </c>
      <c r="AD107" s="67">
        <f t="shared" si="20"/>
        <v>44891.588414351798</v>
      </c>
      <c r="AE107" s="67">
        <f>VLOOKUP(V107,'Branch Wise Work Timelines'!C:G,3,FALSE)+AA107</f>
        <v>44890.416666666664</v>
      </c>
      <c r="AF107" s="67">
        <f>IF(V107="Bangalore",VLOOKUP(V107,'Branch Wise Work Timelines'!C:G,4,FALSE)+AA107+1,IF(V107="Mumbai",VLOOKUP(V107,'Branch Wise Work Timelines'!C:G,4,FALSE)+AA107+1,VLOOKUP(V107,'Branch Wise Work Timelines'!C:G,4,FALSE)+AA107))</f>
        <v>44891.104166666664</v>
      </c>
      <c r="AG107" s="67">
        <f>WORKDAY.INTL(AA107,1,11)+VLOOKUP(V107,'Branch Wise Work Timelines'!C:G,3,FALSE)</f>
        <v>44891.416666666664</v>
      </c>
      <c r="AH107" s="69" t="str">
        <f t="shared" ca="1" si="21"/>
        <v>Out of TAT</v>
      </c>
      <c r="AI107" s="69">
        <f t="shared" ca="1" si="22"/>
        <v>20472</v>
      </c>
      <c r="AJ107" s="69" t="str">
        <f ca="1">IF(AI107&lt;0,"0-12",IFERROR(VLOOKUP(AI107,Breakup[],2,FALSE),"&gt;24"))</f>
        <v>&gt;24</v>
      </c>
      <c r="AK107" s="69" t="str">
        <f>VLOOKUP(V107,Master!B:D,3,FALSE)</f>
        <v>South</v>
      </c>
      <c r="AL107" s="69" t="str">
        <f t="shared" si="23"/>
        <v>Bangalore-CLS</v>
      </c>
    </row>
    <row r="108" spans="1:38">
      <c r="A108" s="13" t="s">
        <v>480</v>
      </c>
      <c r="B108" s="54">
        <v>44701.545376851798</v>
      </c>
      <c r="C108" s="13" t="s">
        <v>243</v>
      </c>
      <c r="D108" s="13">
        <v>1902</v>
      </c>
      <c r="E108" s="13" t="s">
        <v>481</v>
      </c>
      <c r="F108" s="13" t="s">
        <v>15</v>
      </c>
      <c r="G108" s="14">
        <v>1653034041355</v>
      </c>
      <c r="H108" s="55">
        <v>0.822696759259259</v>
      </c>
      <c r="I108" s="33">
        <v>44885.8226967593</v>
      </c>
      <c r="J108" s="58">
        <v>44885</v>
      </c>
      <c r="K108" s="13" t="s">
        <v>213</v>
      </c>
      <c r="L108" s="13" t="s">
        <v>30</v>
      </c>
      <c r="M108" s="13" t="s">
        <v>227</v>
      </c>
      <c r="N108" s="13" t="s">
        <v>206</v>
      </c>
      <c r="O108" s="33" t="s">
        <v>38</v>
      </c>
      <c r="P108" s="58" t="s">
        <v>38</v>
      </c>
      <c r="Q108" s="33" t="s">
        <v>207</v>
      </c>
      <c r="R108" s="14" t="s">
        <v>38</v>
      </c>
      <c r="S108" s="13" t="s">
        <v>216</v>
      </c>
      <c r="T108" s="13" t="s">
        <v>217</v>
      </c>
      <c r="U108" s="33">
        <f t="shared" ca="1" si="12"/>
        <v>45744.56914039352</v>
      </c>
      <c r="V108" s="13" t="str">
        <f t="shared" si="13"/>
        <v>Bangalore</v>
      </c>
      <c r="W108" s="13" t="str">
        <f t="shared" si="14"/>
        <v>CLS</v>
      </c>
      <c r="X108" s="13">
        <f t="shared" si="15"/>
        <v>19</v>
      </c>
      <c r="Y108" s="13" t="str">
        <f>IFERROR(VLOOKUP(C108,ReceivingTeam[],2,FALSE),"HelpDesk")</f>
        <v>HelpDesk</v>
      </c>
      <c r="Z108" s="67">
        <f t="shared" si="16"/>
        <v>44885.916666666664</v>
      </c>
      <c r="AA108" s="68">
        <f t="shared" si="17"/>
        <v>44885</v>
      </c>
      <c r="AB108" s="69" t="b">
        <f t="shared" si="18"/>
        <v>0</v>
      </c>
      <c r="AC108" s="70">
        <f t="shared" si="19"/>
        <v>0.5</v>
      </c>
      <c r="AD108" s="67">
        <f t="shared" si="20"/>
        <v>44885.916666666664</v>
      </c>
      <c r="AE108" s="67">
        <f>VLOOKUP(V108,'Branch Wise Work Timelines'!C:G,3,FALSE)+AA108</f>
        <v>44885.416666666664</v>
      </c>
      <c r="AF108" s="67">
        <f>IF(V108="Bangalore",VLOOKUP(V108,'Branch Wise Work Timelines'!C:G,4,FALSE)+AA108+1,IF(V108="Mumbai",VLOOKUP(V108,'Branch Wise Work Timelines'!C:G,4,FALSE)+AA108+1,VLOOKUP(V108,'Branch Wise Work Timelines'!C:G,4,FALSE)+AA108))</f>
        <v>44886.104166666664</v>
      </c>
      <c r="AG108" s="67">
        <f>WORKDAY.INTL(AA108,1,11)+VLOOKUP(V108,'Branch Wise Work Timelines'!C:G,3,FALSE)</f>
        <v>44886.416666666664</v>
      </c>
      <c r="AH108" s="69" t="str">
        <f t="shared" ca="1" si="21"/>
        <v>Out of TAT</v>
      </c>
      <c r="AI108" s="69">
        <f t="shared" ca="1" si="22"/>
        <v>20608</v>
      </c>
      <c r="AJ108" s="69" t="str">
        <f ca="1">IF(AI108&lt;0,"0-12",IFERROR(VLOOKUP(AI108,Breakup[],2,FALSE),"&gt;24"))</f>
        <v>&gt;24</v>
      </c>
      <c r="AK108" s="69" t="str">
        <f>VLOOKUP(V108,Master!B:D,3,FALSE)</f>
        <v>South</v>
      </c>
      <c r="AL108" s="69" t="str">
        <f t="shared" si="23"/>
        <v>Bangalore-CLS</v>
      </c>
    </row>
    <row r="109" spans="1:38">
      <c r="A109" s="13" t="s">
        <v>482</v>
      </c>
      <c r="B109" s="54">
        <v>44701.550890705999</v>
      </c>
      <c r="C109" s="13" t="s">
        <v>91</v>
      </c>
      <c r="D109" s="13">
        <v>1554</v>
      </c>
      <c r="E109" s="13" t="s">
        <v>483</v>
      </c>
      <c r="F109" s="13" t="s">
        <v>24</v>
      </c>
      <c r="G109" s="14">
        <v>1653032962527</v>
      </c>
      <c r="H109" s="55">
        <v>0.83633101851851899</v>
      </c>
      <c r="I109" s="33">
        <v>44885.836331018501</v>
      </c>
      <c r="J109" s="58">
        <v>44885</v>
      </c>
      <c r="K109" s="13" t="s">
        <v>213</v>
      </c>
      <c r="L109" s="13" t="s">
        <v>30</v>
      </c>
      <c r="M109" s="13" t="s">
        <v>282</v>
      </c>
      <c r="N109" s="13" t="s">
        <v>206</v>
      </c>
      <c r="O109" s="33" t="s">
        <v>38</v>
      </c>
      <c r="P109" s="58" t="s">
        <v>38</v>
      </c>
      <c r="Q109" s="33" t="s">
        <v>207</v>
      </c>
      <c r="R109" s="14" t="s">
        <v>38</v>
      </c>
      <c r="S109" s="13" t="s">
        <v>216</v>
      </c>
      <c r="T109" s="13" t="s">
        <v>278</v>
      </c>
      <c r="U109" s="33">
        <f t="shared" ca="1" si="12"/>
        <v>45744.56914039352</v>
      </c>
      <c r="V109" s="13" t="str">
        <f t="shared" si="13"/>
        <v>Bangalore</v>
      </c>
      <c r="W109" s="13" t="str">
        <f t="shared" si="14"/>
        <v>DOMI</v>
      </c>
      <c r="X109" s="13">
        <f t="shared" si="15"/>
        <v>20</v>
      </c>
      <c r="Y109" s="13" t="str">
        <f>IFERROR(VLOOKUP(C109,ReceivingTeam[],2,FALSE),"HelpDesk")</f>
        <v>Branch office</v>
      </c>
      <c r="Z109" s="67">
        <f t="shared" si="16"/>
        <v>44888.416666666664</v>
      </c>
      <c r="AA109" s="68">
        <f t="shared" si="17"/>
        <v>44885</v>
      </c>
      <c r="AB109" s="69" t="b">
        <f t="shared" si="18"/>
        <v>0</v>
      </c>
      <c r="AC109" s="70">
        <f t="shared" si="19"/>
        <v>3</v>
      </c>
      <c r="AD109" s="67">
        <f t="shared" si="20"/>
        <v>44888.416666666664</v>
      </c>
      <c r="AE109" s="67">
        <f>VLOOKUP(V109,'Branch Wise Work Timelines'!C:G,3,FALSE)+AA109</f>
        <v>44885.416666666664</v>
      </c>
      <c r="AF109" s="67">
        <f>IF(V109="Bangalore",VLOOKUP(V109,'Branch Wise Work Timelines'!C:G,4,FALSE)+AA109+1,IF(V109="Mumbai",VLOOKUP(V109,'Branch Wise Work Timelines'!C:G,4,FALSE)+AA109+1,VLOOKUP(V109,'Branch Wise Work Timelines'!C:G,4,FALSE)+AA109))</f>
        <v>44886.104166666664</v>
      </c>
      <c r="AG109" s="67">
        <f>WORKDAY.INTL(AA109,1,11)+VLOOKUP(V109,'Branch Wise Work Timelines'!C:G,3,FALSE)</f>
        <v>44886.416666666664</v>
      </c>
      <c r="AH109" s="69" t="str">
        <f t="shared" ca="1" si="21"/>
        <v>Out of TAT</v>
      </c>
      <c r="AI109" s="69">
        <f t="shared" ca="1" si="22"/>
        <v>20548</v>
      </c>
      <c r="AJ109" s="69" t="str">
        <f ca="1">IF(AI109&lt;0,"0-12",IFERROR(VLOOKUP(AI109,Breakup[],2,FALSE),"&gt;24"))</f>
        <v>&gt;24</v>
      </c>
      <c r="AK109" s="69" t="str">
        <f>VLOOKUP(V109,Master!B:D,3,FALSE)</f>
        <v>South</v>
      </c>
      <c r="AL109" s="69" t="str">
        <f t="shared" si="23"/>
        <v>Bangalore</v>
      </c>
    </row>
    <row r="110" spans="1:38">
      <c r="A110" s="13" t="s">
        <v>484</v>
      </c>
      <c r="B110" s="54">
        <v>44701.673506828702</v>
      </c>
      <c r="C110" s="13" t="s">
        <v>121</v>
      </c>
      <c r="D110" s="13">
        <v>1293</v>
      </c>
      <c r="E110" s="13" t="s">
        <v>485</v>
      </c>
      <c r="F110" s="13" t="s">
        <v>33</v>
      </c>
      <c r="G110" s="14">
        <v>1653044731623</v>
      </c>
      <c r="H110" s="55">
        <v>0.40412037037037002</v>
      </c>
      <c r="I110" s="33">
        <v>44886.404120370396</v>
      </c>
      <c r="J110" s="58">
        <v>44886</v>
      </c>
      <c r="K110" s="13" t="s">
        <v>263</v>
      </c>
      <c r="L110" s="13" t="s">
        <v>69</v>
      </c>
      <c r="M110" s="13" t="s">
        <v>101</v>
      </c>
      <c r="N110" s="13" t="s">
        <v>206</v>
      </c>
      <c r="O110" s="33" t="s">
        <v>38</v>
      </c>
      <c r="P110" s="58" t="s">
        <v>38</v>
      </c>
      <c r="Q110" s="33" t="s">
        <v>207</v>
      </c>
      <c r="R110" s="14" t="s">
        <v>38</v>
      </c>
      <c r="S110" s="13" t="s">
        <v>208</v>
      </c>
      <c r="T110" s="13" t="s">
        <v>209</v>
      </c>
      <c r="U110" s="33">
        <f t="shared" ca="1" si="12"/>
        <v>45744.56914039352</v>
      </c>
      <c r="V110" s="13" t="str">
        <f t="shared" si="13"/>
        <v>Mumbai</v>
      </c>
      <c r="W110" s="13" t="str">
        <f t="shared" si="14"/>
        <v>RI</v>
      </c>
      <c r="X110" s="13">
        <f t="shared" si="15"/>
        <v>9</v>
      </c>
      <c r="Y110" s="13" t="str">
        <f>IFERROR(VLOOKUP(C110,ReceivingTeam[],2,FALSE),"HelpDesk")</f>
        <v>Branch office</v>
      </c>
      <c r="Z110" s="67">
        <f t="shared" si="16"/>
        <v>44886.916666666664</v>
      </c>
      <c r="AA110" s="68">
        <f t="shared" si="17"/>
        <v>44886</v>
      </c>
      <c r="AB110" s="69" t="b">
        <f t="shared" si="18"/>
        <v>1</v>
      </c>
      <c r="AC110" s="70">
        <f t="shared" si="19"/>
        <v>0.5</v>
      </c>
      <c r="AD110" s="67">
        <f t="shared" si="20"/>
        <v>44886.916666666664</v>
      </c>
      <c r="AE110" s="67">
        <f>VLOOKUP(V110,'Branch Wise Work Timelines'!C:G,3,FALSE)+AA110</f>
        <v>44886.416666666664</v>
      </c>
      <c r="AF110" s="67">
        <f>IF(V110="Bangalore",VLOOKUP(V110,'Branch Wise Work Timelines'!C:G,4,FALSE)+AA110+1,IF(V110="Mumbai",VLOOKUP(V110,'Branch Wise Work Timelines'!C:G,4,FALSE)+AA110+1,VLOOKUP(V110,'Branch Wise Work Timelines'!C:G,4,FALSE)+AA110))</f>
        <v>44887.25</v>
      </c>
      <c r="AG110" s="67">
        <f>WORKDAY.INTL(AA110,1,11)+VLOOKUP(V110,'Branch Wise Work Timelines'!C:G,3,FALSE)</f>
        <v>44887.416666666664</v>
      </c>
      <c r="AH110" s="69" t="str">
        <f t="shared" ca="1" si="21"/>
        <v>Out of TAT</v>
      </c>
      <c r="AI110" s="69">
        <f t="shared" ca="1" si="22"/>
        <v>20584</v>
      </c>
      <c r="AJ110" s="69" t="str">
        <f ca="1">IF(AI110&lt;0,"0-12",IFERROR(VLOOKUP(AI110,Breakup[],2,FALSE),"&gt;24"))</f>
        <v>&gt;24</v>
      </c>
      <c r="AK110" s="69" t="str">
        <f>VLOOKUP(V110,Master!B:D,3,FALSE)</f>
        <v>East</v>
      </c>
      <c r="AL110" s="69" t="str">
        <f t="shared" si="23"/>
        <v>Mumbai</v>
      </c>
    </row>
    <row r="111" spans="1:38">
      <c r="A111" s="13" t="s">
        <v>486</v>
      </c>
      <c r="B111" s="54">
        <v>44701.6217014699</v>
      </c>
      <c r="C111" s="13" t="s">
        <v>323</v>
      </c>
      <c r="D111" s="13">
        <v>1321</v>
      </c>
      <c r="E111" s="13" t="s">
        <v>487</v>
      </c>
      <c r="F111" s="13" t="s">
        <v>33</v>
      </c>
      <c r="G111" s="14">
        <v>1653040214578</v>
      </c>
      <c r="H111" s="55">
        <v>0.125439814814815</v>
      </c>
      <c r="I111" s="33">
        <v>44889.125439814801</v>
      </c>
      <c r="J111" s="58">
        <v>44889</v>
      </c>
      <c r="K111" s="13" t="s">
        <v>325</v>
      </c>
      <c r="L111" s="13" t="s">
        <v>55</v>
      </c>
      <c r="M111" s="13" t="s">
        <v>323</v>
      </c>
      <c r="N111" s="13" t="s">
        <v>206</v>
      </c>
      <c r="O111" s="33" t="s">
        <v>38</v>
      </c>
      <c r="P111" s="58" t="s">
        <v>38</v>
      </c>
      <c r="Q111" s="33" t="s">
        <v>207</v>
      </c>
      <c r="R111" s="14" t="s">
        <v>38</v>
      </c>
      <c r="S111" s="13" t="s">
        <v>208</v>
      </c>
      <c r="T111" s="13" t="s">
        <v>209</v>
      </c>
      <c r="U111" s="33">
        <f t="shared" ca="1" si="12"/>
        <v>45744.56914039352</v>
      </c>
      <c r="V111" s="13" t="str">
        <f t="shared" si="13"/>
        <v>Delhi</v>
      </c>
      <c r="W111" s="13" t="str">
        <f t="shared" si="14"/>
        <v>RI</v>
      </c>
      <c r="X111" s="13">
        <f t="shared" si="15"/>
        <v>3</v>
      </c>
      <c r="Y111" s="13" t="str">
        <f>IFERROR(VLOOKUP(C111,ReceivingTeam[],2,FALSE),"HelpDesk")</f>
        <v>HelpDesk</v>
      </c>
      <c r="Z111" s="67">
        <f t="shared" si="16"/>
        <v>44890.562499999993</v>
      </c>
      <c r="AA111" s="68">
        <f t="shared" si="17"/>
        <v>44889</v>
      </c>
      <c r="AB111" s="69" t="b">
        <f t="shared" si="18"/>
        <v>1</v>
      </c>
      <c r="AC111" s="70">
        <f t="shared" si="19"/>
        <v>0.5</v>
      </c>
      <c r="AD111" s="67">
        <f t="shared" si="20"/>
        <v>44890.562499999993</v>
      </c>
      <c r="AE111" s="67">
        <f>VLOOKUP(V111,'Branch Wise Work Timelines'!C:G,3,FALSE)+AA111</f>
        <v>44889.416666666664</v>
      </c>
      <c r="AF111" s="67">
        <f>IF(V111="Bangalore",VLOOKUP(V111,'Branch Wise Work Timelines'!C:G,4,FALSE)+AA111+1,IF(V111="Mumbai",VLOOKUP(V111,'Branch Wise Work Timelines'!C:G,4,FALSE)+AA111+1,VLOOKUP(V111,'Branch Wise Work Timelines'!C:G,4,FALSE)+AA111))</f>
        <v>44889.770833333336</v>
      </c>
      <c r="AG111" s="67">
        <f>WORKDAY.INTL(AA111,1,11)+VLOOKUP(V111,'Branch Wise Work Timelines'!C:G,3,FALSE)</f>
        <v>44890.416666666664</v>
      </c>
      <c r="AH111" s="69" t="str">
        <f t="shared" ca="1" si="21"/>
        <v>Out of TAT</v>
      </c>
      <c r="AI111" s="69">
        <f t="shared" ca="1" si="22"/>
        <v>20497</v>
      </c>
      <c r="AJ111" s="69" t="str">
        <f ca="1">IF(AI111&lt;0,"0-12",IFERROR(VLOOKUP(AI111,Breakup[],2,FALSE),"&gt;24"))</f>
        <v>&gt;24</v>
      </c>
      <c r="AK111" s="69" t="str">
        <f>VLOOKUP(V111,Master!B:D,3,FALSE)</f>
        <v>North</v>
      </c>
      <c r="AL111" s="69" t="str">
        <f t="shared" si="23"/>
        <v>Delhi</v>
      </c>
    </row>
    <row r="112" spans="1:38">
      <c r="A112" s="13" t="s">
        <v>488</v>
      </c>
      <c r="B112" s="54">
        <v>44701.490686805599</v>
      </c>
      <c r="C112" s="13" t="s">
        <v>144</v>
      </c>
      <c r="D112" s="13">
        <v>355</v>
      </c>
      <c r="E112" s="13" t="s">
        <v>489</v>
      </c>
      <c r="F112" s="13" t="s">
        <v>33</v>
      </c>
      <c r="G112" s="14">
        <v>1653029600802</v>
      </c>
      <c r="H112" s="55">
        <v>0.490034722222222</v>
      </c>
      <c r="I112" s="33">
        <v>44881.490034722199</v>
      </c>
      <c r="J112" s="58">
        <v>44881</v>
      </c>
      <c r="K112" s="13" t="s">
        <v>325</v>
      </c>
      <c r="L112" s="13" t="s">
        <v>55</v>
      </c>
      <c r="M112" s="13" t="s">
        <v>143</v>
      </c>
      <c r="N112" s="13" t="s">
        <v>206</v>
      </c>
      <c r="O112" s="33" t="s">
        <v>38</v>
      </c>
      <c r="P112" s="58" t="s">
        <v>38</v>
      </c>
      <c r="Q112" s="33" t="s">
        <v>207</v>
      </c>
      <c r="R112" s="14" t="s">
        <v>38</v>
      </c>
      <c r="S112" s="13" t="s">
        <v>208</v>
      </c>
      <c r="T112" s="13" t="s">
        <v>209</v>
      </c>
      <c r="U112" s="33">
        <f t="shared" ca="1" si="12"/>
        <v>45744.56914039352</v>
      </c>
      <c r="V112" s="13" t="str">
        <f t="shared" si="13"/>
        <v>Delhi</v>
      </c>
      <c r="W112" s="13" t="str">
        <f t="shared" si="14"/>
        <v>RI</v>
      </c>
      <c r="X112" s="13">
        <f t="shared" si="15"/>
        <v>11</v>
      </c>
      <c r="Y112" s="13" t="str">
        <f>IFERROR(VLOOKUP(C112,ReceivingTeam[],2,FALSE),"HelpDesk")</f>
        <v>Branch office</v>
      </c>
      <c r="Z112" s="67">
        <f t="shared" si="16"/>
        <v>44882.635868055528</v>
      </c>
      <c r="AA112" s="68">
        <f t="shared" si="17"/>
        <v>44881</v>
      </c>
      <c r="AB112" s="69" t="b">
        <f t="shared" si="18"/>
        <v>1</v>
      </c>
      <c r="AC112" s="70">
        <f t="shared" si="19"/>
        <v>0.5</v>
      </c>
      <c r="AD112" s="67">
        <f t="shared" si="20"/>
        <v>44882.635868055528</v>
      </c>
      <c r="AE112" s="67">
        <f>VLOOKUP(V112,'Branch Wise Work Timelines'!C:G,3,FALSE)+AA112</f>
        <v>44881.416666666664</v>
      </c>
      <c r="AF112" s="67">
        <f>IF(V112="Bangalore",VLOOKUP(V112,'Branch Wise Work Timelines'!C:G,4,FALSE)+AA112+1,IF(V112="Mumbai",VLOOKUP(V112,'Branch Wise Work Timelines'!C:G,4,FALSE)+AA112+1,VLOOKUP(V112,'Branch Wise Work Timelines'!C:G,4,FALSE)+AA112))</f>
        <v>44881.770833333336</v>
      </c>
      <c r="AG112" s="67">
        <f>WORKDAY.INTL(AA112,1,11)+VLOOKUP(V112,'Branch Wise Work Timelines'!C:G,3,FALSE)</f>
        <v>44882.416666666664</v>
      </c>
      <c r="AH112" s="69" t="str">
        <f t="shared" ca="1" si="21"/>
        <v>Out of TAT</v>
      </c>
      <c r="AI112" s="69">
        <f t="shared" ca="1" si="22"/>
        <v>20687</v>
      </c>
      <c r="AJ112" s="69" t="str">
        <f ca="1">IF(AI112&lt;0,"0-12",IFERROR(VLOOKUP(AI112,Breakup[],2,FALSE),"&gt;24"))</f>
        <v>&gt;24</v>
      </c>
      <c r="AK112" s="69" t="str">
        <f>VLOOKUP(V112,Master!B:D,3,FALSE)</f>
        <v>North</v>
      </c>
      <c r="AL112" s="69" t="str">
        <f t="shared" si="23"/>
        <v>Delhi</v>
      </c>
    </row>
    <row r="113" spans="1:38">
      <c r="A113" s="13" t="s">
        <v>490</v>
      </c>
      <c r="B113" s="54">
        <v>44701.682907789298</v>
      </c>
      <c r="C113" s="13" t="s">
        <v>467</v>
      </c>
      <c r="D113" s="13">
        <v>1769</v>
      </c>
      <c r="E113" s="13" t="s">
        <v>491</v>
      </c>
      <c r="F113" s="13" t="s">
        <v>15</v>
      </c>
      <c r="G113" s="14">
        <v>1653044855569</v>
      </c>
      <c r="H113" s="55">
        <v>0.22768518518518499</v>
      </c>
      <c r="I113" s="33">
        <v>44886.2276851852</v>
      </c>
      <c r="J113" s="58">
        <v>44886</v>
      </c>
      <c r="K113" s="13" t="s">
        <v>213</v>
      </c>
      <c r="L113" s="13" t="s">
        <v>30</v>
      </c>
      <c r="M113" s="13" t="s">
        <v>75</v>
      </c>
      <c r="N113" s="13" t="s">
        <v>206</v>
      </c>
      <c r="O113" s="33" t="s">
        <v>38</v>
      </c>
      <c r="P113" s="58" t="s">
        <v>38</v>
      </c>
      <c r="Q113" s="33" t="s">
        <v>207</v>
      </c>
      <c r="R113" s="14" t="s">
        <v>38</v>
      </c>
      <c r="S113" s="13" t="s">
        <v>208</v>
      </c>
      <c r="T113" s="13" t="s">
        <v>209</v>
      </c>
      <c r="U113" s="33">
        <f t="shared" ca="1" si="12"/>
        <v>45744.56914039352</v>
      </c>
      <c r="V113" s="13" t="str">
        <f t="shared" si="13"/>
        <v>Bangalore</v>
      </c>
      <c r="W113" s="13" t="str">
        <f t="shared" si="14"/>
        <v>CLS</v>
      </c>
      <c r="X113" s="13">
        <f t="shared" si="15"/>
        <v>5</v>
      </c>
      <c r="Y113" s="13" t="str">
        <f>IFERROR(VLOOKUP(C113,ReceivingTeam[],2,FALSE),"HelpDesk")</f>
        <v>HelpDesk</v>
      </c>
      <c r="Z113" s="67">
        <f t="shared" si="16"/>
        <v>44886.916666666664</v>
      </c>
      <c r="AA113" s="68">
        <f t="shared" si="17"/>
        <v>44886</v>
      </c>
      <c r="AB113" s="69" t="b">
        <f t="shared" si="18"/>
        <v>1</v>
      </c>
      <c r="AC113" s="70">
        <f t="shared" si="19"/>
        <v>0.5</v>
      </c>
      <c r="AD113" s="67">
        <f t="shared" si="20"/>
        <v>44886.916666666664</v>
      </c>
      <c r="AE113" s="67">
        <f>VLOOKUP(V113,'Branch Wise Work Timelines'!C:G,3,FALSE)+AA113</f>
        <v>44886.416666666664</v>
      </c>
      <c r="AF113" s="67">
        <f>IF(V113="Bangalore",VLOOKUP(V113,'Branch Wise Work Timelines'!C:G,4,FALSE)+AA113+1,IF(V113="Mumbai",VLOOKUP(V113,'Branch Wise Work Timelines'!C:G,4,FALSE)+AA113+1,VLOOKUP(V113,'Branch Wise Work Timelines'!C:G,4,FALSE)+AA113))</f>
        <v>44887.104166666664</v>
      </c>
      <c r="AG113" s="67">
        <f>WORKDAY.INTL(AA113,1,11)+VLOOKUP(V113,'Branch Wise Work Timelines'!C:G,3,FALSE)</f>
        <v>44887.416666666664</v>
      </c>
      <c r="AH113" s="69" t="str">
        <f t="shared" ca="1" si="21"/>
        <v>Out of TAT</v>
      </c>
      <c r="AI113" s="69">
        <f t="shared" ca="1" si="22"/>
        <v>20584</v>
      </c>
      <c r="AJ113" s="69" t="str">
        <f ca="1">IF(AI113&lt;0,"0-12",IFERROR(VLOOKUP(AI113,Breakup[],2,FALSE),"&gt;24"))</f>
        <v>&gt;24</v>
      </c>
      <c r="AK113" s="69" t="str">
        <f>VLOOKUP(V113,Master!B:D,3,FALSE)</f>
        <v>South</v>
      </c>
      <c r="AL113" s="69" t="str">
        <f t="shared" si="23"/>
        <v>Bangalore-CLS</v>
      </c>
    </row>
    <row r="114" spans="1:38">
      <c r="A114" s="13" t="s">
        <v>492</v>
      </c>
      <c r="B114" s="54">
        <v>44699.578905590301</v>
      </c>
      <c r="C114" s="13" t="s">
        <v>443</v>
      </c>
      <c r="D114" s="13">
        <v>1319</v>
      </c>
      <c r="E114" s="13" t="s">
        <v>493</v>
      </c>
      <c r="F114" s="13" t="s">
        <v>33</v>
      </c>
      <c r="G114" s="14">
        <v>1653032376124</v>
      </c>
      <c r="H114" s="55">
        <v>0.25166666666666698</v>
      </c>
      <c r="I114" s="33">
        <v>44889.2516666667</v>
      </c>
      <c r="J114" s="58">
        <v>44889</v>
      </c>
      <c r="K114" s="13" t="s">
        <v>437</v>
      </c>
      <c r="L114" s="13" t="s">
        <v>12</v>
      </c>
      <c r="M114" s="13" t="s">
        <v>435</v>
      </c>
      <c r="N114" s="13" t="s">
        <v>206</v>
      </c>
      <c r="O114" s="33" t="s">
        <v>38</v>
      </c>
      <c r="P114" s="58" t="s">
        <v>38</v>
      </c>
      <c r="Q114" s="33" t="s">
        <v>207</v>
      </c>
      <c r="R114" s="14" t="s">
        <v>38</v>
      </c>
      <c r="S114" s="13" t="s">
        <v>208</v>
      </c>
      <c r="T114" s="13" t="s">
        <v>209</v>
      </c>
      <c r="U114" s="33">
        <f t="shared" ca="1" si="12"/>
        <v>45744.56914039352</v>
      </c>
      <c r="V114" s="13" t="str">
        <f t="shared" si="13"/>
        <v>Ahmedabad</v>
      </c>
      <c r="W114" s="13" t="str">
        <f t="shared" si="14"/>
        <v>RI</v>
      </c>
      <c r="X114" s="13">
        <f t="shared" si="15"/>
        <v>6</v>
      </c>
      <c r="Y114" s="13" t="str">
        <f>IFERROR(VLOOKUP(C114,ReceivingTeam[],2,FALSE),"HelpDesk")</f>
        <v>HelpDesk</v>
      </c>
      <c r="Z114" s="67">
        <f t="shared" si="16"/>
        <v>44890.562499999993</v>
      </c>
      <c r="AA114" s="68">
        <f t="shared" si="17"/>
        <v>44889</v>
      </c>
      <c r="AB114" s="69" t="b">
        <f t="shared" si="18"/>
        <v>1</v>
      </c>
      <c r="AC114" s="70">
        <f t="shared" si="19"/>
        <v>0.5</v>
      </c>
      <c r="AD114" s="67">
        <f t="shared" si="20"/>
        <v>44890.562499999993</v>
      </c>
      <c r="AE114" s="67">
        <f>VLOOKUP(V114,'Branch Wise Work Timelines'!C:G,3,FALSE)+AA114</f>
        <v>44889.416666666664</v>
      </c>
      <c r="AF114" s="67">
        <f>IF(V114="Bangalore",VLOOKUP(V114,'Branch Wise Work Timelines'!C:G,4,FALSE)+AA114+1,IF(V114="Mumbai",VLOOKUP(V114,'Branch Wise Work Timelines'!C:G,4,FALSE)+AA114+1,VLOOKUP(V114,'Branch Wise Work Timelines'!C:G,4,FALSE)+AA114))</f>
        <v>44889.770833333336</v>
      </c>
      <c r="AG114" s="67">
        <f>WORKDAY.INTL(AA114,1,11)+VLOOKUP(V114,'Branch Wise Work Timelines'!C:G,3,FALSE)</f>
        <v>44890.416666666664</v>
      </c>
      <c r="AH114" s="69" t="str">
        <f t="shared" ca="1" si="21"/>
        <v>Out of TAT</v>
      </c>
      <c r="AI114" s="69">
        <f t="shared" ca="1" si="22"/>
        <v>20497</v>
      </c>
      <c r="AJ114" s="69" t="str">
        <f ca="1">IF(AI114&lt;0,"0-12",IFERROR(VLOOKUP(AI114,Breakup[],2,FALSE),"&gt;24"))</f>
        <v>&gt;24</v>
      </c>
      <c r="AK114" s="69" t="str">
        <f>VLOOKUP(V114,Master!B:D,3,FALSE)</f>
        <v>North</v>
      </c>
      <c r="AL114" s="69" t="str">
        <f t="shared" si="23"/>
        <v>Ahmedabad</v>
      </c>
    </row>
    <row r="115" spans="1:38">
      <c r="A115" s="13" t="s">
        <v>494</v>
      </c>
      <c r="B115" s="54">
        <v>44701.590337997703</v>
      </c>
      <c r="C115" s="13" t="s">
        <v>122</v>
      </c>
      <c r="D115" s="13">
        <v>550</v>
      </c>
      <c r="E115" s="13" t="s">
        <v>495</v>
      </c>
      <c r="F115" s="13" t="s">
        <v>33</v>
      </c>
      <c r="G115" s="14">
        <v>1653040895232</v>
      </c>
      <c r="H115" s="55">
        <v>0.59546296296296297</v>
      </c>
      <c r="I115" s="33">
        <v>44887.595462963</v>
      </c>
      <c r="J115" s="58">
        <v>44887</v>
      </c>
      <c r="K115" s="13" t="s">
        <v>263</v>
      </c>
      <c r="L115" s="13" t="s">
        <v>69</v>
      </c>
      <c r="M115" s="13" t="s">
        <v>101</v>
      </c>
      <c r="N115" s="13" t="s">
        <v>206</v>
      </c>
      <c r="O115" s="33" t="s">
        <v>38</v>
      </c>
      <c r="P115" s="58" t="s">
        <v>38</v>
      </c>
      <c r="Q115" s="33" t="s">
        <v>207</v>
      </c>
      <c r="R115" s="14" t="s">
        <v>38</v>
      </c>
      <c r="S115" s="13" t="s">
        <v>208</v>
      </c>
      <c r="T115" s="13" t="s">
        <v>209</v>
      </c>
      <c r="U115" s="33">
        <f t="shared" ca="1" si="12"/>
        <v>45744.56914039352</v>
      </c>
      <c r="V115" s="13" t="str">
        <f t="shared" si="13"/>
        <v>Mumbai</v>
      </c>
      <c r="W115" s="13" t="str">
        <f t="shared" si="14"/>
        <v>RI</v>
      </c>
      <c r="X115" s="13">
        <f t="shared" si="15"/>
        <v>14</v>
      </c>
      <c r="Y115" s="13" t="str">
        <f>IFERROR(VLOOKUP(C115,ReceivingTeam[],2,FALSE),"HelpDesk")</f>
        <v>Branch office</v>
      </c>
      <c r="Z115" s="67">
        <f t="shared" si="16"/>
        <v>44888.095462963</v>
      </c>
      <c r="AA115" s="68">
        <f t="shared" si="17"/>
        <v>44887</v>
      </c>
      <c r="AB115" s="69" t="b">
        <f t="shared" si="18"/>
        <v>1</v>
      </c>
      <c r="AC115" s="70">
        <f t="shared" si="19"/>
        <v>0.5</v>
      </c>
      <c r="AD115" s="67">
        <f t="shared" si="20"/>
        <v>44888.095462963</v>
      </c>
      <c r="AE115" s="67">
        <f>VLOOKUP(V115,'Branch Wise Work Timelines'!C:G,3,FALSE)+AA115</f>
        <v>44887.416666666664</v>
      </c>
      <c r="AF115" s="67">
        <f>IF(V115="Bangalore",VLOOKUP(V115,'Branch Wise Work Timelines'!C:G,4,FALSE)+AA115+1,IF(V115="Mumbai",VLOOKUP(V115,'Branch Wise Work Timelines'!C:G,4,FALSE)+AA115+1,VLOOKUP(V115,'Branch Wise Work Timelines'!C:G,4,FALSE)+AA115))</f>
        <v>44888.25</v>
      </c>
      <c r="AG115" s="67">
        <f>WORKDAY.INTL(AA115,1,11)+VLOOKUP(V115,'Branch Wise Work Timelines'!C:G,3,FALSE)</f>
        <v>44888.416666666664</v>
      </c>
      <c r="AH115" s="69" t="str">
        <f t="shared" ca="1" si="21"/>
        <v>Out of TAT</v>
      </c>
      <c r="AI115" s="69">
        <f t="shared" ca="1" si="22"/>
        <v>20556</v>
      </c>
      <c r="AJ115" s="69" t="str">
        <f ca="1">IF(AI115&lt;0,"0-12",IFERROR(VLOOKUP(AI115,Breakup[],2,FALSE),"&gt;24"))</f>
        <v>&gt;24</v>
      </c>
      <c r="AK115" s="69" t="str">
        <f>VLOOKUP(V115,Master!B:D,3,FALSE)</f>
        <v>East</v>
      </c>
      <c r="AL115" s="69" t="str">
        <f t="shared" si="23"/>
        <v>Mumbai</v>
      </c>
    </row>
    <row r="116" spans="1:38">
      <c r="A116" s="13" t="s">
        <v>496</v>
      </c>
      <c r="B116" s="54">
        <v>44701.548594826403</v>
      </c>
      <c r="C116" s="13" t="s">
        <v>497</v>
      </c>
      <c r="D116" s="13">
        <v>1564</v>
      </c>
      <c r="E116" s="13" t="s">
        <v>498</v>
      </c>
      <c r="F116" s="13" t="s">
        <v>33</v>
      </c>
      <c r="G116" s="14">
        <v>1653033870061</v>
      </c>
      <c r="H116" s="55">
        <v>0.56991898148148101</v>
      </c>
      <c r="I116" s="33">
        <v>44891.569918981499</v>
      </c>
      <c r="J116" s="58">
        <v>44891</v>
      </c>
      <c r="K116" s="13" t="s">
        <v>452</v>
      </c>
      <c r="L116" s="13" t="s">
        <v>36</v>
      </c>
      <c r="M116" s="13" t="s">
        <v>497</v>
      </c>
      <c r="N116" s="13" t="s">
        <v>206</v>
      </c>
      <c r="O116" s="33">
        <v>44891.601377314801</v>
      </c>
      <c r="P116" s="58">
        <v>44891</v>
      </c>
      <c r="Q116" s="33" t="s">
        <v>237</v>
      </c>
      <c r="R116" s="14">
        <v>544</v>
      </c>
      <c r="S116" s="13" t="s">
        <v>216</v>
      </c>
      <c r="T116" s="13" t="s">
        <v>278</v>
      </c>
      <c r="U116" s="33">
        <f t="shared" ca="1" si="12"/>
        <v>45744.56914039352</v>
      </c>
      <c r="V116" s="13" t="str">
        <f t="shared" si="13"/>
        <v>Chennai</v>
      </c>
      <c r="W116" s="13" t="str">
        <f t="shared" si="14"/>
        <v>RI</v>
      </c>
      <c r="X116" s="13">
        <f t="shared" si="15"/>
        <v>13</v>
      </c>
      <c r="Y116" s="13" t="str">
        <f>IFERROR(VLOOKUP(C116,ReceivingTeam[],2,FALSE),"HelpDesk")</f>
        <v>HelpDesk</v>
      </c>
      <c r="Z116" s="67">
        <f t="shared" si="16"/>
        <v>44896.215752314827</v>
      </c>
      <c r="AA116" s="68">
        <f t="shared" si="17"/>
        <v>44891</v>
      </c>
      <c r="AB116" s="69" t="b">
        <f t="shared" si="18"/>
        <v>1</v>
      </c>
      <c r="AC116" s="70">
        <f t="shared" si="19"/>
        <v>3</v>
      </c>
      <c r="AD116" s="67">
        <f t="shared" si="20"/>
        <v>44896.215752314827</v>
      </c>
      <c r="AE116" s="67">
        <f>VLOOKUP(V116,'Branch Wise Work Timelines'!C:G,3,FALSE)+AA116</f>
        <v>44891.416666666664</v>
      </c>
      <c r="AF116" s="67">
        <f>IF(V116="Bangalore",VLOOKUP(V116,'Branch Wise Work Timelines'!C:G,4,FALSE)+AA116+1,IF(V116="Mumbai",VLOOKUP(V116,'Branch Wise Work Timelines'!C:G,4,FALSE)+AA116+1,VLOOKUP(V116,'Branch Wise Work Timelines'!C:G,4,FALSE)+AA116))</f>
        <v>44891.770833333336</v>
      </c>
      <c r="AG116" s="67">
        <f>WORKDAY.INTL(AA116,1,11)+VLOOKUP(V116,'Branch Wise Work Timelines'!C:G,3,FALSE)</f>
        <v>44893.416666666664</v>
      </c>
      <c r="AH116" s="69" t="str">
        <f t="shared" si="21"/>
        <v>Met</v>
      </c>
      <c r="AI116" s="69">
        <f t="shared" ca="1" si="22"/>
        <v>20361</v>
      </c>
      <c r="AJ116" s="69" t="str">
        <f ca="1">IF(AI116&lt;0,"0-12",IFERROR(VLOOKUP(AI116,Breakup[],2,FALSE),"&gt;24"))</f>
        <v>&gt;24</v>
      </c>
      <c r="AK116" s="69" t="str">
        <f>VLOOKUP(V116,Master!B:D,3,FALSE)</f>
        <v>South</v>
      </c>
      <c r="AL116" s="69" t="str">
        <f t="shared" si="23"/>
        <v>Chennai</v>
      </c>
    </row>
    <row r="117" spans="1:38">
      <c r="A117" s="13" t="s">
        <v>499</v>
      </c>
      <c r="B117" s="54">
        <v>44701.550763078703</v>
      </c>
      <c r="C117" s="13" t="s">
        <v>497</v>
      </c>
      <c r="D117" s="13">
        <v>499</v>
      </c>
      <c r="E117" s="13" t="s">
        <v>500</v>
      </c>
      <c r="F117" s="13" t="s">
        <v>33</v>
      </c>
      <c r="G117" s="14">
        <v>1653032752180</v>
      </c>
      <c r="H117" s="55">
        <v>5.9131944444444397E-2</v>
      </c>
      <c r="I117" s="33">
        <v>44891.059131944399</v>
      </c>
      <c r="J117" s="58">
        <v>44891</v>
      </c>
      <c r="K117" s="13" t="s">
        <v>452</v>
      </c>
      <c r="L117" s="13" t="s">
        <v>36</v>
      </c>
      <c r="M117" s="13" t="s">
        <v>497</v>
      </c>
      <c r="N117" s="13" t="s">
        <v>206</v>
      </c>
      <c r="O117" s="33">
        <v>44891.696342592601</v>
      </c>
      <c r="P117" s="58">
        <v>44891</v>
      </c>
      <c r="Q117" s="33" t="s">
        <v>237</v>
      </c>
      <c r="R117" s="14">
        <v>73</v>
      </c>
      <c r="S117" s="13" t="s">
        <v>216</v>
      </c>
      <c r="T117" s="13" t="s">
        <v>217</v>
      </c>
      <c r="U117" s="33">
        <f t="shared" ca="1" si="12"/>
        <v>45744.56914039352</v>
      </c>
      <c r="V117" s="13" t="str">
        <f t="shared" si="13"/>
        <v>Chennai</v>
      </c>
      <c r="W117" s="13" t="str">
        <f t="shared" si="14"/>
        <v>RI</v>
      </c>
      <c r="X117" s="13">
        <f t="shared" si="15"/>
        <v>1</v>
      </c>
      <c r="Y117" s="13" t="str">
        <f>IFERROR(VLOOKUP(C117,ReceivingTeam[],2,FALSE),"HelpDesk")</f>
        <v>HelpDesk</v>
      </c>
      <c r="Z117" s="67">
        <f t="shared" si="16"/>
        <v>44893.562499999993</v>
      </c>
      <c r="AA117" s="68">
        <f t="shared" si="17"/>
        <v>44891</v>
      </c>
      <c r="AB117" s="69" t="b">
        <f t="shared" si="18"/>
        <v>1</v>
      </c>
      <c r="AC117" s="70">
        <f t="shared" si="19"/>
        <v>0.5</v>
      </c>
      <c r="AD117" s="67">
        <f t="shared" si="20"/>
        <v>44893.562499999993</v>
      </c>
      <c r="AE117" s="67">
        <f>VLOOKUP(V117,'Branch Wise Work Timelines'!C:G,3,FALSE)+AA117</f>
        <v>44891.416666666664</v>
      </c>
      <c r="AF117" s="67">
        <f>IF(V117="Bangalore",VLOOKUP(V117,'Branch Wise Work Timelines'!C:G,4,FALSE)+AA117+1,IF(V117="Mumbai",VLOOKUP(V117,'Branch Wise Work Timelines'!C:G,4,FALSE)+AA117+1,VLOOKUP(V117,'Branch Wise Work Timelines'!C:G,4,FALSE)+AA117))</f>
        <v>44891.770833333336</v>
      </c>
      <c r="AG117" s="67">
        <f>WORKDAY.INTL(AA117,1,11)+VLOOKUP(V117,'Branch Wise Work Timelines'!C:G,3,FALSE)</f>
        <v>44893.416666666664</v>
      </c>
      <c r="AH117" s="69" t="str">
        <f t="shared" si="21"/>
        <v>Met</v>
      </c>
      <c r="AI117" s="69">
        <f t="shared" ca="1" si="22"/>
        <v>20425</v>
      </c>
      <c r="AJ117" s="69" t="str">
        <f ca="1">IF(AI117&lt;0,"0-12",IFERROR(VLOOKUP(AI117,Breakup[],2,FALSE),"&gt;24"))</f>
        <v>&gt;24</v>
      </c>
      <c r="AK117" s="69" t="str">
        <f>VLOOKUP(V117,Master!B:D,3,FALSE)</f>
        <v>South</v>
      </c>
      <c r="AL117" s="69" t="str">
        <f t="shared" si="23"/>
        <v>Chennai</v>
      </c>
    </row>
    <row r="118" spans="1:38">
      <c r="A118" s="13" t="s">
        <v>501</v>
      </c>
      <c r="B118" s="54">
        <v>44701.605070289399</v>
      </c>
      <c r="C118" s="13" t="s">
        <v>121</v>
      </c>
      <c r="D118" s="13">
        <v>655</v>
      </c>
      <c r="E118" s="13" t="s">
        <v>502</v>
      </c>
      <c r="F118" s="13" t="s">
        <v>33</v>
      </c>
      <c r="G118" s="14">
        <v>1653037557415</v>
      </c>
      <c r="H118" s="55">
        <v>5.40277777777778E-2</v>
      </c>
      <c r="I118" s="33">
        <v>44887.054027777798</v>
      </c>
      <c r="J118" s="58">
        <v>44887</v>
      </c>
      <c r="K118" s="13" t="s">
        <v>263</v>
      </c>
      <c r="L118" s="13" t="s">
        <v>69</v>
      </c>
      <c r="M118" s="13" t="s">
        <v>101</v>
      </c>
      <c r="N118" s="13" t="s">
        <v>206</v>
      </c>
      <c r="O118" s="33" t="s">
        <v>38</v>
      </c>
      <c r="P118" s="58" t="s">
        <v>38</v>
      </c>
      <c r="Q118" s="33" t="s">
        <v>207</v>
      </c>
      <c r="R118" s="14" t="s">
        <v>38</v>
      </c>
      <c r="S118" s="13" t="s">
        <v>208</v>
      </c>
      <c r="T118" s="13" t="s">
        <v>209</v>
      </c>
      <c r="U118" s="33">
        <f t="shared" ca="1" si="12"/>
        <v>45744.56914039352</v>
      </c>
      <c r="V118" s="13" t="str">
        <f t="shared" si="13"/>
        <v>Mumbai</v>
      </c>
      <c r="W118" s="13" t="str">
        <f t="shared" si="14"/>
        <v>RI</v>
      </c>
      <c r="X118" s="13">
        <f t="shared" si="15"/>
        <v>1</v>
      </c>
      <c r="Y118" s="13" t="str">
        <f>IFERROR(VLOOKUP(C118,ReceivingTeam[],2,FALSE),"HelpDesk")</f>
        <v>Branch office</v>
      </c>
      <c r="Z118" s="67">
        <f t="shared" si="16"/>
        <v>44887.916666666664</v>
      </c>
      <c r="AA118" s="68">
        <f t="shared" si="17"/>
        <v>44887</v>
      </c>
      <c r="AB118" s="69" t="b">
        <f t="shared" si="18"/>
        <v>1</v>
      </c>
      <c r="AC118" s="70">
        <f t="shared" si="19"/>
        <v>0.5</v>
      </c>
      <c r="AD118" s="67">
        <f t="shared" si="20"/>
        <v>44887.916666666664</v>
      </c>
      <c r="AE118" s="67">
        <f>VLOOKUP(V118,'Branch Wise Work Timelines'!C:G,3,FALSE)+AA118</f>
        <v>44887.416666666664</v>
      </c>
      <c r="AF118" s="67">
        <f>IF(V118="Bangalore",VLOOKUP(V118,'Branch Wise Work Timelines'!C:G,4,FALSE)+AA118+1,IF(V118="Mumbai",VLOOKUP(V118,'Branch Wise Work Timelines'!C:G,4,FALSE)+AA118+1,VLOOKUP(V118,'Branch Wise Work Timelines'!C:G,4,FALSE)+AA118))</f>
        <v>44888.25</v>
      </c>
      <c r="AG118" s="67">
        <f>WORKDAY.INTL(AA118,1,11)+VLOOKUP(V118,'Branch Wise Work Timelines'!C:G,3,FALSE)</f>
        <v>44888.416666666664</v>
      </c>
      <c r="AH118" s="69" t="str">
        <f t="shared" ca="1" si="21"/>
        <v>Out of TAT</v>
      </c>
      <c r="AI118" s="69">
        <f t="shared" ca="1" si="22"/>
        <v>20560</v>
      </c>
      <c r="AJ118" s="69" t="str">
        <f ca="1">IF(AI118&lt;0,"0-12",IFERROR(VLOOKUP(AI118,Breakup[],2,FALSE),"&gt;24"))</f>
        <v>&gt;24</v>
      </c>
      <c r="AK118" s="69" t="str">
        <f>VLOOKUP(V118,Master!B:D,3,FALSE)</f>
        <v>East</v>
      </c>
      <c r="AL118" s="69" t="str">
        <f t="shared" si="23"/>
        <v>Mumbai</v>
      </c>
    </row>
    <row r="119" spans="1:38">
      <c r="A119" s="13" t="s">
        <v>503</v>
      </c>
      <c r="B119" s="54">
        <v>44701.483862187502</v>
      </c>
      <c r="C119" s="13" t="s">
        <v>344</v>
      </c>
      <c r="D119" s="13">
        <v>864</v>
      </c>
      <c r="E119" s="13" t="s">
        <v>504</v>
      </c>
      <c r="F119" s="13" t="s">
        <v>33</v>
      </c>
      <c r="G119" s="14">
        <v>1653028157440</v>
      </c>
      <c r="H119" s="55">
        <v>0.44175925925925902</v>
      </c>
      <c r="I119" s="33">
        <v>44891.441759259302</v>
      </c>
      <c r="J119" s="58">
        <v>44891</v>
      </c>
      <c r="K119" s="13" t="s">
        <v>263</v>
      </c>
      <c r="L119" s="13" t="s">
        <v>69</v>
      </c>
      <c r="M119" s="13" t="s">
        <v>101</v>
      </c>
      <c r="N119" s="13" t="s">
        <v>206</v>
      </c>
      <c r="O119" s="33">
        <v>44891.492662037002</v>
      </c>
      <c r="P119" s="58">
        <v>44891</v>
      </c>
      <c r="Q119" s="33" t="s">
        <v>237</v>
      </c>
      <c r="R119" s="14">
        <v>715</v>
      </c>
      <c r="S119" s="13" t="s">
        <v>208</v>
      </c>
      <c r="T119" s="13" t="s">
        <v>209</v>
      </c>
      <c r="U119" s="33">
        <f t="shared" ca="1" si="12"/>
        <v>45744.56914039352</v>
      </c>
      <c r="V119" s="13" t="str">
        <f t="shared" si="13"/>
        <v>Mumbai</v>
      </c>
      <c r="W119" s="13" t="str">
        <f t="shared" si="14"/>
        <v>RI</v>
      </c>
      <c r="X119" s="13">
        <f t="shared" si="15"/>
        <v>10</v>
      </c>
      <c r="Y119" s="13" t="str">
        <f>IFERROR(VLOOKUP(C119,ReceivingTeam[],2,FALSE),"HelpDesk")</f>
        <v>HelpDesk</v>
      </c>
      <c r="Z119" s="67">
        <f t="shared" si="16"/>
        <v>44891.941759259302</v>
      </c>
      <c r="AA119" s="68">
        <f t="shared" si="17"/>
        <v>44891</v>
      </c>
      <c r="AB119" s="69" t="b">
        <f t="shared" si="18"/>
        <v>1</v>
      </c>
      <c r="AC119" s="70">
        <f t="shared" si="19"/>
        <v>0.5</v>
      </c>
      <c r="AD119" s="67">
        <f t="shared" si="20"/>
        <v>44891.941759259302</v>
      </c>
      <c r="AE119" s="67">
        <f>VLOOKUP(V119,'Branch Wise Work Timelines'!C:G,3,FALSE)+AA119</f>
        <v>44891.416666666664</v>
      </c>
      <c r="AF119" s="67">
        <f>IF(V119="Bangalore",VLOOKUP(V119,'Branch Wise Work Timelines'!C:G,4,FALSE)+AA119+1,IF(V119="Mumbai",VLOOKUP(V119,'Branch Wise Work Timelines'!C:G,4,FALSE)+AA119+1,VLOOKUP(V119,'Branch Wise Work Timelines'!C:G,4,FALSE)+AA119))</f>
        <v>44892.25</v>
      </c>
      <c r="AG119" s="67">
        <f>WORKDAY.INTL(AA119,1,11)+VLOOKUP(V119,'Branch Wise Work Timelines'!C:G,3,FALSE)</f>
        <v>44893.416666666664</v>
      </c>
      <c r="AH119" s="69" t="str">
        <f t="shared" si="21"/>
        <v>Met</v>
      </c>
      <c r="AI119" s="69">
        <f t="shared" ca="1" si="22"/>
        <v>20464</v>
      </c>
      <c r="AJ119" s="69" t="str">
        <f ca="1">IF(AI119&lt;0,"0-12",IFERROR(VLOOKUP(AI119,Breakup[],2,FALSE),"&gt;24"))</f>
        <v>&gt;24</v>
      </c>
      <c r="AK119" s="69" t="str">
        <f>VLOOKUP(V119,Master!B:D,3,FALSE)</f>
        <v>East</v>
      </c>
      <c r="AL119" s="69" t="str">
        <f t="shared" si="23"/>
        <v>Mumbai</v>
      </c>
    </row>
    <row r="120" spans="1:38">
      <c r="A120" s="13" t="s">
        <v>505</v>
      </c>
      <c r="B120" s="54">
        <v>44701.548649421296</v>
      </c>
      <c r="C120" s="13" t="s">
        <v>506</v>
      </c>
      <c r="D120" s="13">
        <v>1366</v>
      </c>
      <c r="E120" s="13" t="s">
        <v>507</v>
      </c>
      <c r="F120" s="13" t="s">
        <v>15</v>
      </c>
      <c r="G120" s="14">
        <v>1653034041355</v>
      </c>
      <c r="H120" s="55">
        <v>0.79005787037037001</v>
      </c>
      <c r="I120" s="33">
        <v>44881.790057870399</v>
      </c>
      <c r="J120" s="58">
        <v>44881</v>
      </c>
      <c r="K120" s="13" t="s">
        <v>213</v>
      </c>
      <c r="L120" s="13" t="s">
        <v>30</v>
      </c>
      <c r="M120" s="13" t="s">
        <v>227</v>
      </c>
      <c r="N120" s="13" t="s">
        <v>206</v>
      </c>
      <c r="O120" s="33" t="s">
        <v>38</v>
      </c>
      <c r="P120" s="58" t="s">
        <v>38</v>
      </c>
      <c r="Q120" s="33" t="s">
        <v>207</v>
      </c>
      <c r="R120" s="14" t="s">
        <v>38</v>
      </c>
      <c r="S120" s="13" t="s">
        <v>216</v>
      </c>
      <c r="T120" s="13" t="s">
        <v>217</v>
      </c>
      <c r="U120" s="33">
        <f t="shared" ca="1" si="12"/>
        <v>45744.56914039352</v>
      </c>
      <c r="V120" s="13" t="str">
        <f t="shared" si="13"/>
        <v>Bangalore</v>
      </c>
      <c r="W120" s="13" t="str">
        <f t="shared" si="14"/>
        <v>CLS</v>
      </c>
      <c r="X120" s="13">
        <f t="shared" si="15"/>
        <v>18</v>
      </c>
      <c r="Y120" s="13" t="str">
        <f>IFERROR(VLOOKUP(C120,ReceivingTeam[],2,FALSE),"HelpDesk")</f>
        <v>HelpDesk</v>
      </c>
      <c r="Z120" s="67">
        <f t="shared" si="16"/>
        <v>44882.602557870399</v>
      </c>
      <c r="AA120" s="68">
        <f t="shared" si="17"/>
        <v>44881</v>
      </c>
      <c r="AB120" s="69" t="b">
        <f t="shared" si="18"/>
        <v>1</v>
      </c>
      <c r="AC120" s="70">
        <f t="shared" si="19"/>
        <v>0.5</v>
      </c>
      <c r="AD120" s="67">
        <f t="shared" si="20"/>
        <v>44882.602557870399</v>
      </c>
      <c r="AE120" s="67">
        <f>VLOOKUP(V120,'Branch Wise Work Timelines'!C:G,3,FALSE)+AA120</f>
        <v>44881.416666666664</v>
      </c>
      <c r="AF120" s="67">
        <f>IF(V120="Bangalore",VLOOKUP(V120,'Branch Wise Work Timelines'!C:G,4,FALSE)+AA120+1,IF(V120="Mumbai",VLOOKUP(V120,'Branch Wise Work Timelines'!C:G,4,FALSE)+AA120+1,VLOOKUP(V120,'Branch Wise Work Timelines'!C:G,4,FALSE)+AA120))</f>
        <v>44882.104166666664</v>
      </c>
      <c r="AG120" s="67">
        <f>WORKDAY.INTL(AA120,1,11)+VLOOKUP(V120,'Branch Wise Work Timelines'!C:G,3,FALSE)</f>
        <v>44882.416666666664</v>
      </c>
      <c r="AH120" s="69" t="str">
        <f t="shared" ca="1" si="21"/>
        <v>Out of TAT</v>
      </c>
      <c r="AI120" s="69">
        <f t="shared" ca="1" si="22"/>
        <v>20688</v>
      </c>
      <c r="AJ120" s="69" t="str">
        <f ca="1">IF(AI120&lt;0,"0-12",IFERROR(VLOOKUP(AI120,Breakup[],2,FALSE),"&gt;24"))</f>
        <v>&gt;24</v>
      </c>
      <c r="AK120" s="69" t="str">
        <f>VLOOKUP(V120,Master!B:D,3,FALSE)</f>
        <v>South</v>
      </c>
      <c r="AL120" s="69" t="str">
        <f t="shared" si="23"/>
        <v>Bangalore-CLS</v>
      </c>
    </row>
    <row r="121" spans="1:38">
      <c r="A121" s="13" t="s">
        <v>508</v>
      </c>
      <c r="B121" s="54">
        <v>44701.635046446798</v>
      </c>
      <c r="C121" s="13" t="s">
        <v>377</v>
      </c>
      <c r="D121" s="13">
        <v>1432</v>
      </c>
      <c r="E121" s="13" t="s">
        <v>509</v>
      </c>
      <c r="F121" s="13" t="s">
        <v>15</v>
      </c>
      <c r="G121" s="14">
        <v>1653042448483</v>
      </c>
      <c r="H121" s="55">
        <v>0.46739583333333301</v>
      </c>
      <c r="I121" s="33">
        <v>44882.467395833301</v>
      </c>
      <c r="J121" s="58">
        <v>44882</v>
      </c>
      <c r="K121" s="13" t="s">
        <v>213</v>
      </c>
      <c r="L121" s="13" t="s">
        <v>30</v>
      </c>
      <c r="M121" s="13" t="s">
        <v>75</v>
      </c>
      <c r="N121" s="13" t="s">
        <v>215</v>
      </c>
      <c r="O121" s="33" t="s">
        <v>38</v>
      </c>
      <c r="P121" s="58" t="s">
        <v>38</v>
      </c>
      <c r="Q121" s="33" t="s">
        <v>207</v>
      </c>
      <c r="R121" s="14" t="s">
        <v>38</v>
      </c>
      <c r="S121" s="13" t="s">
        <v>208</v>
      </c>
      <c r="T121" s="13" t="s">
        <v>209</v>
      </c>
      <c r="U121" s="33">
        <f t="shared" ca="1" si="12"/>
        <v>45744.56914039352</v>
      </c>
      <c r="V121" s="13" t="str">
        <f t="shared" si="13"/>
        <v>Bangalore</v>
      </c>
      <c r="W121" s="13" t="str">
        <f t="shared" si="14"/>
        <v>CLS</v>
      </c>
      <c r="X121" s="13">
        <f t="shared" si="15"/>
        <v>11</v>
      </c>
      <c r="Y121" s="13" t="str">
        <f>IFERROR(VLOOKUP(C121,ReceivingTeam[],2,FALSE),"HelpDesk")</f>
        <v>HelpDesk</v>
      </c>
      <c r="Z121" s="67">
        <f t="shared" si="16"/>
        <v>44882.967395833301</v>
      </c>
      <c r="AA121" s="68">
        <f t="shared" si="17"/>
        <v>44882</v>
      </c>
      <c r="AB121" s="69" t="b">
        <f t="shared" si="18"/>
        <v>1</v>
      </c>
      <c r="AC121" s="70">
        <f t="shared" si="19"/>
        <v>0.5</v>
      </c>
      <c r="AD121" s="67">
        <f t="shared" si="20"/>
        <v>44882.967395833301</v>
      </c>
      <c r="AE121" s="67">
        <f>VLOOKUP(V121,'Branch Wise Work Timelines'!C:G,3,FALSE)+AA121</f>
        <v>44882.416666666664</v>
      </c>
      <c r="AF121" s="67">
        <f>IF(V121="Bangalore",VLOOKUP(V121,'Branch Wise Work Timelines'!C:G,4,FALSE)+AA121+1,IF(V121="Mumbai",VLOOKUP(V121,'Branch Wise Work Timelines'!C:G,4,FALSE)+AA121+1,VLOOKUP(V121,'Branch Wise Work Timelines'!C:G,4,FALSE)+AA121))</f>
        <v>44883.104166666664</v>
      </c>
      <c r="AG121" s="67">
        <f>WORKDAY.INTL(AA121,1,11)+VLOOKUP(V121,'Branch Wise Work Timelines'!C:G,3,FALSE)</f>
        <v>44883.416666666664</v>
      </c>
      <c r="AH121" s="69" t="str">
        <f t="shared" ca="1" si="21"/>
        <v>Out of TAT</v>
      </c>
      <c r="AI121" s="69">
        <f t="shared" ca="1" si="22"/>
        <v>20679</v>
      </c>
      <c r="AJ121" s="69" t="str">
        <f ca="1">IF(AI121&lt;0,"0-12",IFERROR(VLOOKUP(AI121,Breakup[],2,FALSE),"&gt;24"))</f>
        <v>&gt;24</v>
      </c>
      <c r="AK121" s="69" t="str">
        <f>VLOOKUP(V121,Master!B:D,3,FALSE)</f>
        <v>South</v>
      </c>
      <c r="AL121" s="69" t="str">
        <f t="shared" si="23"/>
        <v>Bangalore-CLS</v>
      </c>
    </row>
    <row r="122" spans="1:38">
      <c r="A122" s="13" t="s">
        <v>510</v>
      </c>
      <c r="B122" s="54">
        <v>44695.664378784699</v>
      </c>
      <c r="C122" s="13" t="s">
        <v>511</v>
      </c>
      <c r="D122" s="13">
        <v>372</v>
      </c>
      <c r="E122" s="13" t="s">
        <v>512</v>
      </c>
      <c r="F122" s="13" t="s">
        <v>33</v>
      </c>
      <c r="G122" s="14">
        <v>1653027362047</v>
      </c>
      <c r="H122" s="55">
        <v>0.20840277777777799</v>
      </c>
      <c r="I122" s="33">
        <v>44891.208402777796</v>
      </c>
      <c r="J122" s="58">
        <v>44891</v>
      </c>
      <c r="K122" s="13" t="s">
        <v>205</v>
      </c>
      <c r="L122" s="13" t="s">
        <v>21</v>
      </c>
      <c r="M122" s="13" t="s">
        <v>203</v>
      </c>
      <c r="N122" s="13" t="s">
        <v>206</v>
      </c>
      <c r="O122" s="33">
        <v>44891.210543981499</v>
      </c>
      <c r="P122" s="58">
        <v>44891</v>
      </c>
      <c r="Q122" s="33" t="s">
        <v>237</v>
      </c>
      <c r="R122" s="14">
        <v>1120</v>
      </c>
      <c r="S122" s="13" t="s">
        <v>208</v>
      </c>
      <c r="T122" s="13" t="s">
        <v>209</v>
      </c>
      <c r="U122" s="33">
        <f t="shared" ca="1" si="12"/>
        <v>45744.56914039352</v>
      </c>
      <c r="V122" s="13" t="str">
        <f t="shared" si="13"/>
        <v>Baroda</v>
      </c>
      <c r="W122" s="13" t="str">
        <f t="shared" si="14"/>
        <v>RI</v>
      </c>
      <c r="X122" s="13">
        <f t="shared" si="15"/>
        <v>5</v>
      </c>
      <c r="Y122" s="13" t="str">
        <f>IFERROR(VLOOKUP(C122,ReceivingTeam[],2,FALSE),"HelpDesk")</f>
        <v>Branch office</v>
      </c>
      <c r="Z122" s="67">
        <f t="shared" si="16"/>
        <v>44893.562499999993</v>
      </c>
      <c r="AA122" s="68">
        <f t="shared" si="17"/>
        <v>44891</v>
      </c>
      <c r="AB122" s="69" t="b">
        <f t="shared" si="18"/>
        <v>1</v>
      </c>
      <c r="AC122" s="70">
        <f t="shared" si="19"/>
        <v>0.5</v>
      </c>
      <c r="AD122" s="67">
        <f t="shared" si="20"/>
        <v>44893.562499999993</v>
      </c>
      <c r="AE122" s="67">
        <f>VLOOKUP(V122,'Branch Wise Work Timelines'!C:G,3,FALSE)+AA122</f>
        <v>44891.416666666664</v>
      </c>
      <c r="AF122" s="67">
        <f>IF(V122="Bangalore",VLOOKUP(V122,'Branch Wise Work Timelines'!C:G,4,FALSE)+AA122+1,IF(V122="Mumbai",VLOOKUP(V122,'Branch Wise Work Timelines'!C:G,4,FALSE)+AA122+1,VLOOKUP(V122,'Branch Wise Work Timelines'!C:G,4,FALSE)+AA122))</f>
        <v>44891.770833333336</v>
      </c>
      <c r="AG122" s="67">
        <f>WORKDAY.INTL(AA122,1,11)+VLOOKUP(V122,'Branch Wise Work Timelines'!C:G,3,FALSE)</f>
        <v>44893.416666666664</v>
      </c>
      <c r="AH122" s="69" t="str">
        <f t="shared" si="21"/>
        <v>Met</v>
      </c>
      <c r="AI122" s="69">
        <f t="shared" ca="1" si="22"/>
        <v>20425</v>
      </c>
      <c r="AJ122" s="69" t="str">
        <f ca="1">IF(AI122&lt;0,"0-12",IFERROR(VLOOKUP(AI122,Breakup[],2,FALSE),"&gt;24"))</f>
        <v>&gt;24</v>
      </c>
      <c r="AK122" s="69" t="str">
        <f>VLOOKUP(V122,Master!B:D,3,FALSE)</f>
        <v>East</v>
      </c>
      <c r="AL122" s="69" t="str">
        <f t="shared" si="23"/>
        <v>Baroda</v>
      </c>
    </row>
    <row r="123" spans="1:38">
      <c r="A123" s="13" t="s">
        <v>513</v>
      </c>
      <c r="B123" s="54">
        <v>44701.600607523098</v>
      </c>
      <c r="C123" s="13" t="s">
        <v>114</v>
      </c>
      <c r="D123" s="13">
        <v>1753</v>
      </c>
      <c r="E123" s="13" t="s">
        <v>514</v>
      </c>
      <c r="F123" s="13" t="s">
        <v>33</v>
      </c>
      <c r="G123" s="14">
        <v>1653037557415</v>
      </c>
      <c r="H123" s="55">
        <v>0.96821759259259299</v>
      </c>
      <c r="I123" s="33">
        <v>44890.968217592599</v>
      </c>
      <c r="J123" s="58">
        <v>44890</v>
      </c>
      <c r="K123" s="13" t="s">
        <v>263</v>
      </c>
      <c r="L123" s="13" t="s">
        <v>69</v>
      </c>
      <c r="M123" s="13" t="s">
        <v>101</v>
      </c>
      <c r="N123" s="13" t="s">
        <v>206</v>
      </c>
      <c r="O123" s="33" t="s">
        <v>38</v>
      </c>
      <c r="P123" s="58" t="s">
        <v>38</v>
      </c>
      <c r="Q123" s="33" t="s">
        <v>207</v>
      </c>
      <c r="R123" s="14" t="s">
        <v>38</v>
      </c>
      <c r="S123" s="13" t="s">
        <v>208</v>
      </c>
      <c r="T123" s="13" t="s">
        <v>209</v>
      </c>
      <c r="U123" s="33">
        <f t="shared" ca="1" si="12"/>
        <v>45744.56914039352</v>
      </c>
      <c r="V123" s="13" t="str">
        <f t="shared" si="13"/>
        <v>Mumbai</v>
      </c>
      <c r="W123" s="13" t="str">
        <f t="shared" si="14"/>
        <v>RI</v>
      </c>
      <c r="X123" s="13">
        <f t="shared" si="15"/>
        <v>23</v>
      </c>
      <c r="Y123" s="13" t="str">
        <f>IFERROR(VLOOKUP(C123,ReceivingTeam[],2,FALSE),"HelpDesk")</f>
        <v>Branch office</v>
      </c>
      <c r="Z123" s="67">
        <f t="shared" si="16"/>
        <v>44891.634884259263</v>
      </c>
      <c r="AA123" s="68">
        <f t="shared" si="17"/>
        <v>44890</v>
      </c>
      <c r="AB123" s="69" t="b">
        <f t="shared" si="18"/>
        <v>1</v>
      </c>
      <c r="AC123" s="70">
        <f t="shared" si="19"/>
        <v>0.5</v>
      </c>
      <c r="AD123" s="67">
        <f t="shared" si="20"/>
        <v>44891.634884259263</v>
      </c>
      <c r="AE123" s="67">
        <f>VLOOKUP(V123,'Branch Wise Work Timelines'!C:G,3,FALSE)+AA123</f>
        <v>44890.416666666664</v>
      </c>
      <c r="AF123" s="67">
        <f>IF(V123="Bangalore",VLOOKUP(V123,'Branch Wise Work Timelines'!C:G,4,FALSE)+AA123+1,IF(V123="Mumbai",VLOOKUP(V123,'Branch Wise Work Timelines'!C:G,4,FALSE)+AA123+1,VLOOKUP(V123,'Branch Wise Work Timelines'!C:G,4,FALSE)+AA123))</f>
        <v>44891.25</v>
      </c>
      <c r="AG123" s="67">
        <f>WORKDAY.INTL(AA123,1,11)+VLOOKUP(V123,'Branch Wise Work Timelines'!C:G,3,FALSE)</f>
        <v>44891.416666666664</v>
      </c>
      <c r="AH123" s="69" t="str">
        <f t="shared" ca="1" si="21"/>
        <v>Out of TAT</v>
      </c>
      <c r="AI123" s="69">
        <f t="shared" ca="1" si="22"/>
        <v>20471</v>
      </c>
      <c r="AJ123" s="69" t="str">
        <f ca="1">IF(AI123&lt;0,"0-12",IFERROR(VLOOKUP(AI123,Breakup[],2,FALSE),"&gt;24"))</f>
        <v>&gt;24</v>
      </c>
      <c r="AK123" s="69" t="str">
        <f>VLOOKUP(V123,Master!B:D,3,FALSE)</f>
        <v>East</v>
      </c>
      <c r="AL123" s="69" t="str">
        <f t="shared" si="23"/>
        <v>Mumbai</v>
      </c>
    </row>
    <row r="124" spans="1:38">
      <c r="A124" s="13" t="s">
        <v>515</v>
      </c>
      <c r="B124" s="54">
        <v>44700.496698923598</v>
      </c>
      <c r="C124" s="13" t="s">
        <v>302</v>
      </c>
      <c r="D124" s="13">
        <v>1520</v>
      </c>
      <c r="E124" s="13" t="s">
        <v>516</v>
      </c>
      <c r="F124" s="13" t="s">
        <v>33</v>
      </c>
      <c r="G124" s="14">
        <v>1653039469972</v>
      </c>
      <c r="H124" s="55">
        <v>0.186886574074074</v>
      </c>
      <c r="I124" s="33">
        <v>44885.186886574098</v>
      </c>
      <c r="J124" s="58">
        <v>44885</v>
      </c>
      <c r="K124" s="13" t="s">
        <v>257</v>
      </c>
      <c r="L124" s="13" t="s">
        <v>72</v>
      </c>
      <c r="M124" s="13" t="s">
        <v>286</v>
      </c>
      <c r="N124" s="13" t="s">
        <v>206</v>
      </c>
      <c r="O124" s="33" t="s">
        <v>38</v>
      </c>
      <c r="P124" s="58" t="s">
        <v>38</v>
      </c>
      <c r="Q124" s="33" t="s">
        <v>207</v>
      </c>
      <c r="R124" s="14" t="s">
        <v>38</v>
      </c>
      <c r="S124" s="13" t="s">
        <v>216</v>
      </c>
      <c r="T124" s="13" t="s">
        <v>217</v>
      </c>
      <c r="U124" s="33">
        <f t="shared" ca="1" si="12"/>
        <v>45744.56914039352</v>
      </c>
      <c r="V124" s="13" t="str">
        <f t="shared" si="13"/>
        <v>Pune</v>
      </c>
      <c r="W124" s="13" t="str">
        <f t="shared" si="14"/>
        <v>RI</v>
      </c>
      <c r="X124" s="13">
        <f t="shared" si="15"/>
        <v>4</v>
      </c>
      <c r="Y124" s="13" t="str">
        <f>IFERROR(VLOOKUP(C124,ReceivingTeam[],2,FALSE),"HelpDesk")</f>
        <v>HelpDesk</v>
      </c>
      <c r="Z124" s="67">
        <f t="shared" si="16"/>
        <v>44885.895833333336</v>
      </c>
      <c r="AA124" s="68">
        <f t="shared" si="17"/>
        <v>44885</v>
      </c>
      <c r="AB124" s="69" t="b">
        <f t="shared" si="18"/>
        <v>0</v>
      </c>
      <c r="AC124" s="70">
        <f t="shared" si="19"/>
        <v>0.5</v>
      </c>
      <c r="AD124" s="67">
        <f t="shared" si="20"/>
        <v>44885.895833333336</v>
      </c>
      <c r="AE124" s="67">
        <f>VLOOKUP(V124,'Branch Wise Work Timelines'!C:G,3,FALSE)+AA124</f>
        <v>44885.395833333336</v>
      </c>
      <c r="AF124" s="67">
        <f>IF(V124="Bangalore",VLOOKUP(V124,'Branch Wise Work Timelines'!C:G,4,FALSE)+AA124+1,IF(V124="Mumbai",VLOOKUP(V124,'Branch Wise Work Timelines'!C:G,4,FALSE)+AA124+1,VLOOKUP(V124,'Branch Wise Work Timelines'!C:G,4,FALSE)+AA124))</f>
        <v>44885.770833333336</v>
      </c>
      <c r="AG124" s="67">
        <f>WORKDAY.INTL(AA124,1,11)+VLOOKUP(V124,'Branch Wise Work Timelines'!C:G,3,FALSE)</f>
        <v>44886.395833333336</v>
      </c>
      <c r="AH124" s="69" t="str">
        <f t="shared" ca="1" si="21"/>
        <v>Out of TAT</v>
      </c>
      <c r="AI124" s="69">
        <f t="shared" ca="1" si="22"/>
        <v>20609</v>
      </c>
      <c r="AJ124" s="69" t="str">
        <f ca="1">IF(AI124&lt;0,"0-12",IFERROR(VLOOKUP(AI124,Breakup[],2,FALSE),"&gt;24"))</f>
        <v>&gt;24</v>
      </c>
      <c r="AK124" s="69" t="str">
        <f>VLOOKUP(V124,Master!B:D,3,FALSE)</f>
        <v>West</v>
      </c>
      <c r="AL124" s="69" t="str">
        <f t="shared" si="23"/>
        <v>Pune</v>
      </c>
    </row>
    <row r="125" spans="1:38">
      <c r="A125" s="13" t="s">
        <v>517</v>
      </c>
      <c r="B125" s="54">
        <v>44699.836131215299</v>
      </c>
      <c r="C125" s="13" t="s">
        <v>412</v>
      </c>
      <c r="D125" s="13">
        <v>70</v>
      </c>
      <c r="E125" s="13" t="s">
        <v>518</v>
      </c>
      <c r="F125" s="13" t="s">
        <v>33</v>
      </c>
      <c r="G125" s="14">
        <v>1653036822260</v>
      </c>
      <c r="H125" s="55">
        <v>0.15649305555555601</v>
      </c>
      <c r="I125" s="33">
        <v>44886.156493055598</v>
      </c>
      <c r="J125" s="58">
        <v>44886</v>
      </c>
      <c r="K125" s="13" t="s">
        <v>397</v>
      </c>
      <c r="L125" s="13" t="s">
        <v>50</v>
      </c>
      <c r="M125" s="13" t="s">
        <v>414</v>
      </c>
      <c r="N125" s="13" t="s">
        <v>206</v>
      </c>
      <c r="O125" s="33" t="s">
        <v>38</v>
      </c>
      <c r="P125" s="58" t="s">
        <v>38</v>
      </c>
      <c r="Q125" s="33" t="s">
        <v>207</v>
      </c>
      <c r="R125" s="14" t="s">
        <v>38</v>
      </c>
      <c r="S125" s="13" t="s">
        <v>216</v>
      </c>
      <c r="T125" s="13" t="s">
        <v>217</v>
      </c>
      <c r="U125" s="33">
        <f t="shared" ca="1" si="12"/>
        <v>45744.56914039352</v>
      </c>
      <c r="V125" s="13" t="str">
        <f t="shared" si="13"/>
        <v>Cochin</v>
      </c>
      <c r="W125" s="13" t="str">
        <f t="shared" si="14"/>
        <v>RI</v>
      </c>
      <c r="X125" s="13">
        <f t="shared" si="15"/>
        <v>3</v>
      </c>
      <c r="Y125" s="13" t="str">
        <f>IFERROR(VLOOKUP(C125,ReceivingTeam[],2,FALSE),"HelpDesk")</f>
        <v>HelpDesk</v>
      </c>
      <c r="Z125" s="67">
        <f t="shared" si="16"/>
        <v>44887.562499999993</v>
      </c>
      <c r="AA125" s="68">
        <f t="shared" si="17"/>
        <v>44886</v>
      </c>
      <c r="AB125" s="69" t="b">
        <f t="shared" si="18"/>
        <v>1</v>
      </c>
      <c r="AC125" s="70">
        <f t="shared" si="19"/>
        <v>0.5</v>
      </c>
      <c r="AD125" s="67">
        <f t="shared" si="20"/>
        <v>44887.562499999993</v>
      </c>
      <c r="AE125" s="67">
        <f>VLOOKUP(V125,'Branch Wise Work Timelines'!C:G,3,FALSE)+AA125</f>
        <v>44886.416666666664</v>
      </c>
      <c r="AF125" s="67">
        <f>IF(V125="Bangalore",VLOOKUP(V125,'Branch Wise Work Timelines'!C:G,4,FALSE)+AA125+1,IF(V125="Mumbai",VLOOKUP(V125,'Branch Wise Work Timelines'!C:G,4,FALSE)+AA125+1,VLOOKUP(V125,'Branch Wise Work Timelines'!C:G,4,FALSE)+AA125))</f>
        <v>44886.770833333336</v>
      </c>
      <c r="AG125" s="67">
        <f>WORKDAY.INTL(AA125,1,11)+VLOOKUP(V125,'Branch Wise Work Timelines'!C:G,3,FALSE)</f>
        <v>44887.416666666664</v>
      </c>
      <c r="AH125" s="69" t="str">
        <f t="shared" ca="1" si="21"/>
        <v>Out of TAT</v>
      </c>
      <c r="AI125" s="69">
        <f t="shared" ca="1" si="22"/>
        <v>20569</v>
      </c>
      <c r="AJ125" s="69" t="str">
        <f ca="1">IF(AI125&lt;0,"0-12",IFERROR(VLOOKUP(AI125,Breakup[],2,FALSE),"&gt;24"))</f>
        <v>&gt;24</v>
      </c>
      <c r="AK125" s="69" t="str">
        <f>VLOOKUP(V125,Master!B:D,3,FALSE)</f>
        <v>South</v>
      </c>
      <c r="AL125" s="69" t="str">
        <f t="shared" si="23"/>
        <v>Cochin</v>
      </c>
    </row>
    <row r="126" spans="1:38">
      <c r="A126" s="13" t="s">
        <v>519</v>
      </c>
      <c r="B126" s="54">
        <v>44701.540399340302</v>
      </c>
      <c r="C126" s="13" t="s">
        <v>280</v>
      </c>
      <c r="D126" s="13">
        <v>373</v>
      </c>
      <c r="E126" s="13" t="s">
        <v>520</v>
      </c>
      <c r="F126" s="13" t="s">
        <v>33</v>
      </c>
      <c r="G126" s="14">
        <v>1653032962527</v>
      </c>
      <c r="H126" s="55">
        <v>0.97759259259259301</v>
      </c>
      <c r="I126" s="33">
        <v>44890.977592592601</v>
      </c>
      <c r="J126" s="58">
        <v>44890</v>
      </c>
      <c r="K126" s="13" t="s">
        <v>213</v>
      </c>
      <c r="L126" s="13" t="s">
        <v>30</v>
      </c>
      <c r="M126" s="13" t="s">
        <v>282</v>
      </c>
      <c r="N126" s="13" t="s">
        <v>206</v>
      </c>
      <c r="O126" s="33" t="s">
        <v>38</v>
      </c>
      <c r="P126" s="58" t="s">
        <v>38</v>
      </c>
      <c r="Q126" s="33" t="s">
        <v>207</v>
      </c>
      <c r="R126" s="14" t="s">
        <v>38</v>
      </c>
      <c r="S126" s="13" t="s">
        <v>216</v>
      </c>
      <c r="T126" s="13" t="s">
        <v>278</v>
      </c>
      <c r="U126" s="33">
        <f t="shared" ca="1" si="12"/>
        <v>45744.56914039352</v>
      </c>
      <c r="V126" s="13" t="str">
        <f t="shared" si="13"/>
        <v>Bangalore</v>
      </c>
      <c r="W126" s="13" t="str">
        <f t="shared" si="14"/>
        <v>RI</v>
      </c>
      <c r="X126" s="13">
        <f t="shared" si="15"/>
        <v>23</v>
      </c>
      <c r="Y126" s="13" t="str">
        <f>IFERROR(VLOOKUP(C126,ReceivingTeam[],2,FALSE),"HelpDesk")</f>
        <v>HelpDesk</v>
      </c>
      <c r="Z126" s="67">
        <f t="shared" si="16"/>
        <v>44894.290092592601</v>
      </c>
      <c r="AA126" s="68">
        <f t="shared" si="17"/>
        <v>44890</v>
      </c>
      <c r="AB126" s="69" t="b">
        <f t="shared" si="18"/>
        <v>1</v>
      </c>
      <c r="AC126" s="70">
        <f t="shared" si="19"/>
        <v>3</v>
      </c>
      <c r="AD126" s="67">
        <f t="shared" si="20"/>
        <v>44894.290092592601</v>
      </c>
      <c r="AE126" s="67">
        <f>VLOOKUP(V126,'Branch Wise Work Timelines'!C:G,3,FALSE)+AA126</f>
        <v>44890.416666666664</v>
      </c>
      <c r="AF126" s="67">
        <f>IF(V126="Bangalore",VLOOKUP(V126,'Branch Wise Work Timelines'!C:G,4,FALSE)+AA126+1,IF(V126="Mumbai",VLOOKUP(V126,'Branch Wise Work Timelines'!C:G,4,FALSE)+AA126+1,VLOOKUP(V126,'Branch Wise Work Timelines'!C:G,4,FALSE)+AA126))</f>
        <v>44891.104166666664</v>
      </c>
      <c r="AG126" s="67">
        <f>WORKDAY.INTL(AA126,1,11)+VLOOKUP(V126,'Branch Wise Work Timelines'!C:G,3,FALSE)</f>
        <v>44891.416666666664</v>
      </c>
      <c r="AH126" s="69" t="str">
        <f t="shared" ca="1" si="21"/>
        <v>Out of TAT</v>
      </c>
      <c r="AI126" s="69">
        <f t="shared" ca="1" si="22"/>
        <v>20407</v>
      </c>
      <c r="AJ126" s="69" t="str">
        <f ca="1">IF(AI126&lt;0,"0-12",IFERROR(VLOOKUP(AI126,Breakup[],2,FALSE),"&gt;24"))</f>
        <v>&gt;24</v>
      </c>
      <c r="AK126" s="69" t="str">
        <f>VLOOKUP(V126,Master!B:D,3,FALSE)</f>
        <v>South</v>
      </c>
      <c r="AL126" s="69" t="str">
        <f t="shared" si="23"/>
        <v>Bangalore</v>
      </c>
    </row>
    <row r="127" spans="1:38">
      <c r="A127" s="13" t="s">
        <v>521</v>
      </c>
      <c r="B127" s="54">
        <v>44701.454363460602</v>
      </c>
      <c r="C127" s="13" t="s">
        <v>261</v>
      </c>
      <c r="D127" s="13">
        <v>1049</v>
      </c>
      <c r="E127" s="13" t="s">
        <v>522</v>
      </c>
      <c r="F127" s="13" t="s">
        <v>33</v>
      </c>
      <c r="G127" s="14">
        <v>1653025138774</v>
      </c>
      <c r="H127" s="55">
        <v>0.119537037037037</v>
      </c>
      <c r="I127" s="33">
        <v>44886.119537036997</v>
      </c>
      <c r="J127" s="58">
        <v>44886</v>
      </c>
      <c r="K127" s="13" t="s">
        <v>263</v>
      </c>
      <c r="L127" s="13" t="s">
        <v>69</v>
      </c>
      <c r="M127" s="13" t="s">
        <v>103</v>
      </c>
      <c r="N127" s="13" t="s">
        <v>206</v>
      </c>
      <c r="O127" s="33" t="s">
        <v>38</v>
      </c>
      <c r="P127" s="58" t="s">
        <v>38</v>
      </c>
      <c r="Q127" s="33" t="s">
        <v>207</v>
      </c>
      <c r="R127" s="14" t="s">
        <v>38</v>
      </c>
      <c r="S127" s="13" t="s">
        <v>208</v>
      </c>
      <c r="T127" s="13" t="s">
        <v>209</v>
      </c>
      <c r="U127" s="33">
        <f t="shared" ca="1" si="12"/>
        <v>45744.56914039352</v>
      </c>
      <c r="V127" s="13" t="str">
        <f t="shared" si="13"/>
        <v>Mumbai</v>
      </c>
      <c r="W127" s="13" t="str">
        <f t="shared" si="14"/>
        <v>RI</v>
      </c>
      <c r="X127" s="13">
        <f t="shared" si="15"/>
        <v>2</v>
      </c>
      <c r="Y127" s="13" t="str">
        <f>IFERROR(VLOOKUP(C127,ReceivingTeam[],2,FALSE),"HelpDesk")</f>
        <v>HelpDesk</v>
      </c>
      <c r="Z127" s="67">
        <f t="shared" si="16"/>
        <v>44886.916666666664</v>
      </c>
      <c r="AA127" s="68">
        <f t="shared" si="17"/>
        <v>44886</v>
      </c>
      <c r="AB127" s="69" t="b">
        <f t="shared" si="18"/>
        <v>1</v>
      </c>
      <c r="AC127" s="70">
        <f t="shared" si="19"/>
        <v>0.5</v>
      </c>
      <c r="AD127" s="67">
        <f t="shared" si="20"/>
        <v>44886.916666666664</v>
      </c>
      <c r="AE127" s="67">
        <f>VLOOKUP(V127,'Branch Wise Work Timelines'!C:G,3,FALSE)+AA127</f>
        <v>44886.416666666664</v>
      </c>
      <c r="AF127" s="67">
        <f>IF(V127="Bangalore",VLOOKUP(V127,'Branch Wise Work Timelines'!C:G,4,FALSE)+AA127+1,IF(V127="Mumbai",VLOOKUP(V127,'Branch Wise Work Timelines'!C:G,4,FALSE)+AA127+1,VLOOKUP(V127,'Branch Wise Work Timelines'!C:G,4,FALSE)+AA127))</f>
        <v>44887.25</v>
      </c>
      <c r="AG127" s="67">
        <f>WORKDAY.INTL(AA127,1,11)+VLOOKUP(V127,'Branch Wise Work Timelines'!C:G,3,FALSE)</f>
        <v>44887.416666666664</v>
      </c>
      <c r="AH127" s="69" t="str">
        <f t="shared" ca="1" si="21"/>
        <v>Out of TAT</v>
      </c>
      <c r="AI127" s="69">
        <f t="shared" ca="1" si="22"/>
        <v>20584</v>
      </c>
      <c r="AJ127" s="69" t="str">
        <f ca="1">IF(AI127&lt;0,"0-12",IFERROR(VLOOKUP(AI127,Breakup[],2,FALSE),"&gt;24"))</f>
        <v>&gt;24</v>
      </c>
      <c r="AK127" s="69" t="str">
        <f>VLOOKUP(V127,Master!B:D,3,FALSE)</f>
        <v>East</v>
      </c>
      <c r="AL127" s="69" t="str">
        <f t="shared" si="23"/>
        <v>Mumbai</v>
      </c>
    </row>
    <row r="128" spans="1:38">
      <c r="A128" s="13" t="s">
        <v>523</v>
      </c>
      <c r="B128" s="54">
        <v>44699.5626857639</v>
      </c>
      <c r="C128" s="13" t="s">
        <v>443</v>
      </c>
      <c r="D128" s="13">
        <v>999</v>
      </c>
      <c r="E128" s="13" t="s">
        <v>524</v>
      </c>
      <c r="F128" s="13" t="s">
        <v>33</v>
      </c>
      <c r="G128" s="14">
        <v>1653032376124</v>
      </c>
      <c r="H128" s="55">
        <v>0.23744212962962999</v>
      </c>
      <c r="I128" s="33">
        <v>44885.237442129597</v>
      </c>
      <c r="J128" s="58">
        <v>44885</v>
      </c>
      <c r="K128" s="13" t="s">
        <v>437</v>
      </c>
      <c r="L128" s="13" t="s">
        <v>12</v>
      </c>
      <c r="M128" s="13" t="s">
        <v>435</v>
      </c>
      <c r="N128" s="13" t="s">
        <v>206</v>
      </c>
      <c r="O128" s="33" t="s">
        <v>38</v>
      </c>
      <c r="P128" s="58" t="s">
        <v>38</v>
      </c>
      <c r="Q128" s="33" t="s">
        <v>207</v>
      </c>
      <c r="R128" s="14" t="s">
        <v>38</v>
      </c>
      <c r="S128" s="13" t="s">
        <v>208</v>
      </c>
      <c r="T128" s="13" t="s">
        <v>209</v>
      </c>
      <c r="U128" s="33">
        <f t="shared" ca="1" si="12"/>
        <v>45744.56914039352</v>
      </c>
      <c r="V128" s="13" t="str">
        <f t="shared" si="13"/>
        <v>Ahmedabad</v>
      </c>
      <c r="W128" s="13" t="str">
        <f t="shared" si="14"/>
        <v>RI</v>
      </c>
      <c r="X128" s="13">
        <f t="shared" si="15"/>
        <v>5</v>
      </c>
      <c r="Y128" s="13" t="str">
        <f>IFERROR(VLOOKUP(C128,ReceivingTeam[],2,FALSE),"HelpDesk")</f>
        <v>HelpDesk</v>
      </c>
      <c r="Z128" s="67">
        <f t="shared" si="16"/>
        <v>44885.916666666664</v>
      </c>
      <c r="AA128" s="68">
        <f t="shared" si="17"/>
        <v>44885</v>
      </c>
      <c r="AB128" s="69" t="b">
        <f t="shared" si="18"/>
        <v>0</v>
      </c>
      <c r="AC128" s="70">
        <f t="shared" si="19"/>
        <v>0.5</v>
      </c>
      <c r="AD128" s="67">
        <f t="shared" si="20"/>
        <v>44885.916666666664</v>
      </c>
      <c r="AE128" s="67">
        <f>VLOOKUP(V128,'Branch Wise Work Timelines'!C:G,3,FALSE)+AA128</f>
        <v>44885.416666666664</v>
      </c>
      <c r="AF128" s="67">
        <f>IF(V128="Bangalore",VLOOKUP(V128,'Branch Wise Work Timelines'!C:G,4,FALSE)+AA128+1,IF(V128="Mumbai",VLOOKUP(V128,'Branch Wise Work Timelines'!C:G,4,FALSE)+AA128+1,VLOOKUP(V128,'Branch Wise Work Timelines'!C:G,4,FALSE)+AA128))</f>
        <v>44885.770833333336</v>
      </c>
      <c r="AG128" s="67">
        <f>WORKDAY.INTL(AA128,1,11)+VLOOKUP(V128,'Branch Wise Work Timelines'!C:G,3,FALSE)</f>
        <v>44886.416666666664</v>
      </c>
      <c r="AH128" s="69" t="str">
        <f t="shared" ca="1" si="21"/>
        <v>Out of TAT</v>
      </c>
      <c r="AI128" s="69">
        <f t="shared" ca="1" si="22"/>
        <v>20608</v>
      </c>
      <c r="AJ128" s="69" t="str">
        <f ca="1">IF(AI128&lt;0,"0-12",IFERROR(VLOOKUP(AI128,Breakup[],2,FALSE),"&gt;24"))</f>
        <v>&gt;24</v>
      </c>
      <c r="AK128" s="69" t="str">
        <f>VLOOKUP(V128,Master!B:D,3,FALSE)</f>
        <v>North</v>
      </c>
      <c r="AL128" s="69" t="str">
        <f t="shared" si="23"/>
        <v>Ahmedabad</v>
      </c>
    </row>
    <row r="129" spans="1:38">
      <c r="A129" s="13" t="s">
        <v>525</v>
      </c>
      <c r="B129" s="54">
        <v>44701.555548460601</v>
      </c>
      <c r="C129" s="13" t="s">
        <v>121</v>
      </c>
      <c r="D129" s="13">
        <v>1672</v>
      </c>
      <c r="E129" s="13" t="s">
        <v>526</v>
      </c>
      <c r="F129" s="13" t="s">
        <v>33</v>
      </c>
      <c r="G129" s="14">
        <v>1653034043739</v>
      </c>
      <c r="H129" s="55">
        <v>0.30758101851851899</v>
      </c>
      <c r="I129" s="33">
        <v>44885.307581018496</v>
      </c>
      <c r="J129" s="58">
        <v>44885</v>
      </c>
      <c r="K129" s="13" t="s">
        <v>263</v>
      </c>
      <c r="L129" s="13" t="s">
        <v>69</v>
      </c>
      <c r="M129" s="13" t="s">
        <v>101</v>
      </c>
      <c r="N129" s="13" t="s">
        <v>206</v>
      </c>
      <c r="O129" s="33" t="s">
        <v>38</v>
      </c>
      <c r="P129" s="58" t="s">
        <v>38</v>
      </c>
      <c r="Q129" s="33" t="s">
        <v>207</v>
      </c>
      <c r="R129" s="14" t="s">
        <v>38</v>
      </c>
      <c r="S129" s="13" t="s">
        <v>208</v>
      </c>
      <c r="T129" s="13" t="s">
        <v>209</v>
      </c>
      <c r="U129" s="33">
        <f t="shared" ca="1" si="12"/>
        <v>45744.56914039352</v>
      </c>
      <c r="V129" s="13" t="str">
        <f t="shared" si="13"/>
        <v>Mumbai</v>
      </c>
      <c r="W129" s="13" t="str">
        <f t="shared" si="14"/>
        <v>RI</v>
      </c>
      <c r="X129" s="13">
        <f t="shared" si="15"/>
        <v>7</v>
      </c>
      <c r="Y129" s="13" t="str">
        <f>IFERROR(VLOOKUP(C129,ReceivingTeam[],2,FALSE),"HelpDesk")</f>
        <v>Branch office</v>
      </c>
      <c r="Z129" s="67">
        <f t="shared" si="16"/>
        <v>44885.916666666664</v>
      </c>
      <c r="AA129" s="68">
        <f t="shared" si="17"/>
        <v>44885</v>
      </c>
      <c r="AB129" s="69" t="b">
        <f t="shared" si="18"/>
        <v>0</v>
      </c>
      <c r="AC129" s="70">
        <f t="shared" si="19"/>
        <v>0.5</v>
      </c>
      <c r="AD129" s="67">
        <f t="shared" si="20"/>
        <v>44885.916666666664</v>
      </c>
      <c r="AE129" s="67">
        <f>VLOOKUP(V129,'Branch Wise Work Timelines'!C:G,3,FALSE)+AA129</f>
        <v>44885.416666666664</v>
      </c>
      <c r="AF129" s="67">
        <f>IF(V129="Bangalore",VLOOKUP(V129,'Branch Wise Work Timelines'!C:G,4,FALSE)+AA129+1,IF(V129="Mumbai",VLOOKUP(V129,'Branch Wise Work Timelines'!C:G,4,FALSE)+AA129+1,VLOOKUP(V129,'Branch Wise Work Timelines'!C:G,4,FALSE)+AA129))</f>
        <v>44886.25</v>
      </c>
      <c r="AG129" s="67">
        <f>WORKDAY.INTL(AA129,1,11)+VLOOKUP(V129,'Branch Wise Work Timelines'!C:G,3,FALSE)</f>
        <v>44886.416666666664</v>
      </c>
      <c r="AH129" s="69" t="str">
        <f t="shared" ca="1" si="21"/>
        <v>Out of TAT</v>
      </c>
      <c r="AI129" s="69">
        <f t="shared" ca="1" si="22"/>
        <v>20608</v>
      </c>
      <c r="AJ129" s="69" t="str">
        <f ca="1">IF(AI129&lt;0,"0-12",IFERROR(VLOOKUP(AI129,Breakup[],2,FALSE),"&gt;24"))</f>
        <v>&gt;24</v>
      </c>
      <c r="AK129" s="69" t="str">
        <f>VLOOKUP(V129,Master!B:D,3,FALSE)</f>
        <v>East</v>
      </c>
      <c r="AL129" s="69" t="str">
        <f t="shared" si="23"/>
        <v>Mumbai</v>
      </c>
    </row>
    <row r="130" spans="1:38">
      <c r="A130" s="13" t="s">
        <v>527</v>
      </c>
      <c r="B130" s="54">
        <v>44701.469258483798</v>
      </c>
      <c r="C130" s="13" t="s">
        <v>528</v>
      </c>
      <c r="D130" s="13">
        <v>446</v>
      </c>
      <c r="E130" s="13" t="s">
        <v>529</v>
      </c>
      <c r="F130" s="13" t="s">
        <v>33</v>
      </c>
      <c r="G130" s="14">
        <v>1653028557916</v>
      </c>
      <c r="H130" s="55">
        <v>0.70935185185185201</v>
      </c>
      <c r="I130" s="33">
        <v>44887.709351851903</v>
      </c>
      <c r="J130" s="58">
        <v>44887</v>
      </c>
      <c r="K130" s="13" t="s">
        <v>397</v>
      </c>
      <c r="L130" s="13" t="s">
        <v>50</v>
      </c>
      <c r="M130" s="13" t="s">
        <v>414</v>
      </c>
      <c r="N130" s="13" t="s">
        <v>206</v>
      </c>
      <c r="O130" s="33" t="s">
        <v>38</v>
      </c>
      <c r="P130" s="58" t="s">
        <v>38</v>
      </c>
      <c r="Q130" s="33" t="s">
        <v>207</v>
      </c>
      <c r="R130" s="14" t="s">
        <v>38</v>
      </c>
      <c r="S130" s="13" t="s">
        <v>216</v>
      </c>
      <c r="T130" s="13" t="s">
        <v>217</v>
      </c>
      <c r="U130" s="33">
        <f t="shared" ref="U130:U193" ca="1" si="24">NOW()</f>
        <v>45744.56914039352</v>
      </c>
      <c r="V130" s="13" t="str">
        <f t="shared" ref="V130:V193" si="25">VLOOKUP(L130,Location,2,0)</f>
        <v>Cochin</v>
      </c>
      <c r="W130" s="13" t="str">
        <f t="shared" ref="W130:W193" si="26">VLOOKUP(F130,FCT,2,FALSE)</f>
        <v>RI</v>
      </c>
      <c r="X130" s="13">
        <f t="shared" ref="X130:X193" si="27">HOUR(I130)</f>
        <v>17</v>
      </c>
      <c r="Y130" s="13" t="str">
        <f>IFERROR(VLOOKUP(C130,ReceivingTeam[],2,FALSE),"HelpDesk")</f>
        <v>HelpDesk</v>
      </c>
      <c r="Z130" s="67">
        <f t="shared" ref="Z130:Z193" si="28">IF(AB130=FALSE,AE130+AC130,IF(I130&gt;AE130,IF(((I130+AC130)&gt;AF130),(AC130-(AF130-I130)+AG130),I130+AC130),IF(((AE130+AC130)&gt;AF130),(AC130-(AF130-AE130)+AG130),AE130+AC130)))</f>
        <v>44888.855185185232</v>
      </c>
      <c r="AA130" s="68">
        <f t="shared" ref="AA130:AA193" si="29">INT(J130)</f>
        <v>44887</v>
      </c>
      <c r="AB130" s="69" t="b">
        <f t="shared" ref="AB130:AB193" si="30">WORKDAY.INTL(AA130-1,1,11)=AA130</f>
        <v>1</v>
      </c>
      <c r="AC130" s="70">
        <f t="shared" ref="AC130:AC193" si="31">IF(T130="High",12/24,72/24)</f>
        <v>0.5</v>
      </c>
      <c r="AD130" s="67">
        <f t="shared" ref="AD130:AD193" si="32">IF(AB130=FALSE,AE130+AC130,IF(I130&gt;AE130,IF(((I130+AC130)&gt;AF130),(AC130-(AF130-I130)+AG130),I130+AC130),IF(((AE130+AC130)&gt;AF130),(AC130-(AF130-AE130)+AG130),AE130+AC130)))</f>
        <v>44888.855185185232</v>
      </c>
      <c r="AE130" s="67">
        <f>VLOOKUP(V130,'Branch Wise Work Timelines'!C:G,3,FALSE)+AA130</f>
        <v>44887.416666666664</v>
      </c>
      <c r="AF130" s="67">
        <f>IF(V130="Bangalore",VLOOKUP(V130,'Branch Wise Work Timelines'!C:G,4,FALSE)+AA130+1,IF(V130="Mumbai",VLOOKUP(V130,'Branch Wise Work Timelines'!C:G,4,FALSE)+AA130+1,VLOOKUP(V130,'Branch Wise Work Timelines'!C:G,4,FALSE)+AA130))</f>
        <v>44887.770833333336</v>
      </c>
      <c r="AG130" s="67">
        <f>WORKDAY.INTL(AA130,1,11)+VLOOKUP(V130,'Branch Wise Work Timelines'!C:G,3,FALSE)</f>
        <v>44888.416666666664</v>
      </c>
      <c r="AH130" s="69" t="str">
        <f t="shared" ref="AH130:AH193" ca="1" si="33">IF(Q130&lt;&gt;"Success",IF(U130&gt;Z130,"Out of TAT","In TAT"),IF(O130&gt;AD130,"Not Met","Met"))</f>
        <v>Out of TAT</v>
      </c>
      <c r="AI130" s="69">
        <f t="shared" ref="AI130:AI193" ca="1" si="34">ROUNDUP((U130-AD130)*24,0)</f>
        <v>20538</v>
      </c>
      <c r="AJ130" s="69" t="str">
        <f ca="1">IF(AI130&lt;0,"0-12",IFERROR(VLOOKUP(AI130,Breakup[],2,FALSE),"&gt;24"))</f>
        <v>&gt;24</v>
      </c>
      <c r="AK130" s="69" t="str">
        <f>VLOOKUP(V130,Master!B:D,3,FALSE)</f>
        <v>South</v>
      </c>
      <c r="AL130" s="69" t="str">
        <f t="shared" ref="AL130:AL193" si="35">IF(V130="Bangalore",IF(W130="CLS",V130&amp;"-"&amp;"CLS",V130),(V130))</f>
        <v>Cochin</v>
      </c>
    </row>
    <row r="131" spans="1:38">
      <c r="A131" s="13" t="s">
        <v>530</v>
      </c>
      <c r="B131" s="54">
        <v>44701.658943750001</v>
      </c>
      <c r="C131" s="13" t="s">
        <v>153</v>
      </c>
      <c r="D131" s="13">
        <v>1206</v>
      </c>
      <c r="E131" s="13" t="s">
        <v>531</v>
      </c>
      <c r="F131" s="13" t="s">
        <v>33</v>
      </c>
      <c r="G131" s="14">
        <v>1653042931892</v>
      </c>
      <c r="H131" s="55">
        <v>0.50373842592592599</v>
      </c>
      <c r="I131" s="33">
        <v>44888.503738425898</v>
      </c>
      <c r="J131" s="58">
        <v>44888</v>
      </c>
      <c r="K131" s="13" t="s">
        <v>397</v>
      </c>
      <c r="L131" s="13" t="s">
        <v>50</v>
      </c>
      <c r="M131" s="13" t="s">
        <v>153</v>
      </c>
      <c r="N131" s="13" t="s">
        <v>206</v>
      </c>
      <c r="O131" s="33" t="s">
        <v>38</v>
      </c>
      <c r="P131" s="58" t="s">
        <v>38</v>
      </c>
      <c r="Q131" s="33" t="s">
        <v>207</v>
      </c>
      <c r="R131" s="14" t="s">
        <v>38</v>
      </c>
      <c r="S131" s="13" t="s">
        <v>216</v>
      </c>
      <c r="T131" s="13" t="s">
        <v>217</v>
      </c>
      <c r="U131" s="33">
        <f t="shared" ca="1" si="24"/>
        <v>45744.56914039352</v>
      </c>
      <c r="V131" s="13" t="str">
        <f t="shared" si="25"/>
        <v>Cochin</v>
      </c>
      <c r="W131" s="13" t="str">
        <f t="shared" si="26"/>
        <v>RI</v>
      </c>
      <c r="X131" s="13">
        <f t="shared" si="27"/>
        <v>12</v>
      </c>
      <c r="Y131" s="13" t="str">
        <f>IFERROR(VLOOKUP(C131,ReceivingTeam[],2,FALSE),"HelpDesk")</f>
        <v>Branch office</v>
      </c>
      <c r="Z131" s="67">
        <f t="shared" si="28"/>
        <v>44889.649571759226</v>
      </c>
      <c r="AA131" s="68">
        <f t="shared" si="29"/>
        <v>44888</v>
      </c>
      <c r="AB131" s="69" t="b">
        <f t="shared" si="30"/>
        <v>1</v>
      </c>
      <c r="AC131" s="70">
        <f t="shared" si="31"/>
        <v>0.5</v>
      </c>
      <c r="AD131" s="67">
        <f t="shared" si="32"/>
        <v>44889.649571759226</v>
      </c>
      <c r="AE131" s="67">
        <f>VLOOKUP(V131,'Branch Wise Work Timelines'!C:G,3,FALSE)+AA131</f>
        <v>44888.416666666664</v>
      </c>
      <c r="AF131" s="67">
        <f>IF(V131="Bangalore",VLOOKUP(V131,'Branch Wise Work Timelines'!C:G,4,FALSE)+AA131+1,IF(V131="Mumbai",VLOOKUP(V131,'Branch Wise Work Timelines'!C:G,4,FALSE)+AA131+1,VLOOKUP(V131,'Branch Wise Work Timelines'!C:G,4,FALSE)+AA131))</f>
        <v>44888.770833333336</v>
      </c>
      <c r="AG131" s="67">
        <f>WORKDAY.INTL(AA131,1,11)+VLOOKUP(V131,'Branch Wise Work Timelines'!C:G,3,FALSE)</f>
        <v>44889.416666666664</v>
      </c>
      <c r="AH131" s="69" t="str">
        <f t="shared" ca="1" si="33"/>
        <v>Out of TAT</v>
      </c>
      <c r="AI131" s="69">
        <f t="shared" ca="1" si="34"/>
        <v>20519</v>
      </c>
      <c r="AJ131" s="69" t="str">
        <f ca="1">IF(AI131&lt;0,"0-12",IFERROR(VLOOKUP(AI131,Breakup[],2,FALSE),"&gt;24"))</f>
        <v>&gt;24</v>
      </c>
      <c r="AK131" s="69" t="str">
        <f>VLOOKUP(V131,Master!B:D,3,FALSE)</f>
        <v>South</v>
      </c>
      <c r="AL131" s="69" t="str">
        <f t="shared" si="35"/>
        <v>Cochin</v>
      </c>
    </row>
    <row r="132" spans="1:38">
      <c r="A132" s="13" t="s">
        <v>532</v>
      </c>
      <c r="B132" s="54">
        <v>44701.675885648103</v>
      </c>
      <c r="C132" s="13" t="s">
        <v>121</v>
      </c>
      <c r="D132" s="13">
        <v>229</v>
      </c>
      <c r="E132" s="13" t="s">
        <v>533</v>
      </c>
      <c r="F132" s="13" t="s">
        <v>33</v>
      </c>
      <c r="G132" s="14">
        <v>1653044731623</v>
      </c>
      <c r="H132" s="55">
        <v>0.81822916666666701</v>
      </c>
      <c r="I132" s="33">
        <v>44881.818229166704</v>
      </c>
      <c r="J132" s="58">
        <v>44881</v>
      </c>
      <c r="K132" s="13" t="s">
        <v>263</v>
      </c>
      <c r="L132" s="13" t="s">
        <v>69</v>
      </c>
      <c r="M132" s="13" t="s">
        <v>101</v>
      </c>
      <c r="N132" s="13" t="s">
        <v>206</v>
      </c>
      <c r="O132" s="33" t="s">
        <v>38</v>
      </c>
      <c r="P132" s="58" t="s">
        <v>38</v>
      </c>
      <c r="Q132" s="33" t="s">
        <v>207</v>
      </c>
      <c r="R132" s="14" t="s">
        <v>38</v>
      </c>
      <c r="S132" s="13" t="s">
        <v>208</v>
      </c>
      <c r="T132" s="13" t="s">
        <v>209</v>
      </c>
      <c r="U132" s="33">
        <f t="shared" ca="1" si="24"/>
        <v>45744.56914039352</v>
      </c>
      <c r="V132" s="13" t="str">
        <f t="shared" si="25"/>
        <v>Mumbai</v>
      </c>
      <c r="W132" s="13" t="str">
        <f t="shared" si="26"/>
        <v>RI</v>
      </c>
      <c r="X132" s="13">
        <f t="shared" si="27"/>
        <v>19</v>
      </c>
      <c r="Y132" s="13" t="str">
        <f>IFERROR(VLOOKUP(C132,ReceivingTeam[],2,FALSE),"HelpDesk")</f>
        <v>Branch office</v>
      </c>
      <c r="Z132" s="67">
        <f t="shared" si="28"/>
        <v>44882.484895833368</v>
      </c>
      <c r="AA132" s="68">
        <f t="shared" si="29"/>
        <v>44881</v>
      </c>
      <c r="AB132" s="69" t="b">
        <f t="shared" si="30"/>
        <v>1</v>
      </c>
      <c r="AC132" s="70">
        <f t="shared" si="31"/>
        <v>0.5</v>
      </c>
      <c r="AD132" s="67">
        <f t="shared" si="32"/>
        <v>44882.484895833368</v>
      </c>
      <c r="AE132" s="67">
        <f>VLOOKUP(V132,'Branch Wise Work Timelines'!C:G,3,FALSE)+AA132</f>
        <v>44881.416666666664</v>
      </c>
      <c r="AF132" s="67">
        <f>IF(V132="Bangalore",VLOOKUP(V132,'Branch Wise Work Timelines'!C:G,4,FALSE)+AA132+1,IF(V132="Mumbai",VLOOKUP(V132,'Branch Wise Work Timelines'!C:G,4,FALSE)+AA132+1,VLOOKUP(V132,'Branch Wise Work Timelines'!C:G,4,FALSE)+AA132))</f>
        <v>44882.25</v>
      </c>
      <c r="AG132" s="67">
        <f>WORKDAY.INTL(AA132,1,11)+VLOOKUP(V132,'Branch Wise Work Timelines'!C:G,3,FALSE)</f>
        <v>44882.416666666664</v>
      </c>
      <c r="AH132" s="69" t="str">
        <f t="shared" ca="1" si="33"/>
        <v>Out of TAT</v>
      </c>
      <c r="AI132" s="69">
        <f t="shared" ca="1" si="34"/>
        <v>20691</v>
      </c>
      <c r="AJ132" s="69" t="str">
        <f ca="1">IF(AI132&lt;0,"0-12",IFERROR(VLOOKUP(AI132,Breakup[],2,FALSE),"&gt;24"))</f>
        <v>&gt;24</v>
      </c>
      <c r="AK132" s="69" t="str">
        <f>VLOOKUP(V132,Master!B:D,3,FALSE)</f>
        <v>East</v>
      </c>
      <c r="AL132" s="69" t="str">
        <f t="shared" si="35"/>
        <v>Mumbai</v>
      </c>
    </row>
    <row r="133" spans="1:38">
      <c r="A133" s="13" t="s">
        <v>534</v>
      </c>
      <c r="B133" s="54">
        <v>44700.617538622697</v>
      </c>
      <c r="C133" s="13" t="s">
        <v>535</v>
      </c>
      <c r="D133" s="13">
        <v>994</v>
      </c>
      <c r="E133" s="13" t="s">
        <v>536</v>
      </c>
      <c r="F133" s="13" t="s">
        <v>33</v>
      </c>
      <c r="G133" s="14">
        <v>1653033606328</v>
      </c>
      <c r="H133" s="55">
        <v>0.75780092592592596</v>
      </c>
      <c r="I133" s="33">
        <v>44891.757800925901</v>
      </c>
      <c r="J133" s="58">
        <v>44891</v>
      </c>
      <c r="K133" s="13" t="s">
        <v>397</v>
      </c>
      <c r="L133" s="13" t="s">
        <v>50</v>
      </c>
      <c r="M133" s="13" t="s">
        <v>153</v>
      </c>
      <c r="N133" s="13" t="s">
        <v>206</v>
      </c>
      <c r="O133" s="33">
        <v>44891.413981481499</v>
      </c>
      <c r="P133" s="58">
        <v>44891</v>
      </c>
      <c r="Q133" s="33" t="s">
        <v>237</v>
      </c>
      <c r="R133" s="14">
        <v>691</v>
      </c>
      <c r="S133" s="13" t="s">
        <v>216</v>
      </c>
      <c r="T133" s="13" t="s">
        <v>217</v>
      </c>
      <c r="U133" s="33">
        <f t="shared" ca="1" si="24"/>
        <v>45744.56914039352</v>
      </c>
      <c r="V133" s="13" t="str">
        <f t="shared" si="25"/>
        <v>Cochin</v>
      </c>
      <c r="W133" s="13" t="str">
        <f t="shared" si="26"/>
        <v>RI</v>
      </c>
      <c r="X133" s="13">
        <f t="shared" si="27"/>
        <v>18</v>
      </c>
      <c r="Y133" s="13" t="str">
        <f>IFERROR(VLOOKUP(C133,ReceivingTeam[],2,FALSE),"HelpDesk")</f>
        <v>HelpDesk</v>
      </c>
      <c r="Z133" s="67">
        <f t="shared" si="28"/>
        <v>44893.90363425923</v>
      </c>
      <c r="AA133" s="68">
        <f t="shared" si="29"/>
        <v>44891</v>
      </c>
      <c r="AB133" s="69" t="b">
        <f t="shared" si="30"/>
        <v>1</v>
      </c>
      <c r="AC133" s="70">
        <f t="shared" si="31"/>
        <v>0.5</v>
      </c>
      <c r="AD133" s="67">
        <f t="shared" si="32"/>
        <v>44893.90363425923</v>
      </c>
      <c r="AE133" s="67">
        <f>VLOOKUP(V133,'Branch Wise Work Timelines'!C:G,3,FALSE)+AA133</f>
        <v>44891.416666666664</v>
      </c>
      <c r="AF133" s="67">
        <f>IF(V133="Bangalore",VLOOKUP(V133,'Branch Wise Work Timelines'!C:G,4,FALSE)+AA133+1,IF(V133="Mumbai",VLOOKUP(V133,'Branch Wise Work Timelines'!C:G,4,FALSE)+AA133+1,VLOOKUP(V133,'Branch Wise Work Timelines'!C:G,4,FALSE)+AA133))</f>
        <v>44891.770833333336</v>
      </c>
      <c r="AG133" s="67">
        <f>WORKDAY.INTL(AA133,1,11)+VLOOKUP(V133,'Branch Wise Work Timelines'!C:G,3,FALSE)</f>
        <v>44893.416666666664</v>
      </c>
      <c r="AH133" s="69" t="str">
        <f t="shared" si="33"/>
        <v>Met</v>
      </c>
      <c r="AI133" s="69">
        <f t="shared" ca="1" si="34"/>
        <v>20416</v>
      </c>
      <c r="AJ133" s="69" t="str">
        <f ca="1">IF(AI133&lt;0,"0-12",IFERROR(VLOOKUP(AI133,Breakup[],2,FALSE),"&gt;24"))</f>
        <v>&gt;24</v>
      </c>
      <c r="AK133" s="69" t="str">
        <f>VLOOKUP(V133,Master!B:D,3,FALSE)</f>
        <v>South</v>
      </c>
      <c r="AL133" s="69" t="str">
        <f t="shared" si="35"/>
        <v>Cochin</v>
      </c>
    </row>
    <row r="134" spans="1:38">
      <c r="A134" s="13" t="s">
        <v>537</v>
      </c>
      <c r="B134" s="54">
        <v>44701.623153819397</v>
      </c>
      <c r="C134" s="13" t="s">
        <v>435</v>
      </c>
      <c r="D134" s="13">
        <v>846</v>
      </c>
      <c r="E134" s="13" t="s">
        <v>538</v>
      </c>
      <c r="F134" s="13" t="s">
        <v>33</v>
      </c>
      <c r="G134" s="14">
        <v>1653039411827</v>
      </c>
      <c r="H134" s="55">
        <v>0.69574074074074099</v>
      </c>
      <c r="I134" s="33">
        <v>44891.695740740703</v>
      </c>
      <c r="J134" s="58">
        <v>44891</v>
      </c>
      <c r="K134" s="13" t="s">
        <v>437</v>
      </c>
      <c r="L134" s="13" t="s">
        <v>12</v>
      </c>
      <c r="M134" s="13" t="s">
        <v>435</v>
      </c>
      <c r="N134" s="13" t="s">
        <v>206</v>
      </c>
      <c r="O134" s="33">
        <v>44891.976666666698</v>
      </c>
      <c r="P134" s="58">
        <v>44891</v>
      </c>
      <c r="Q134" s="33" t="s">
        <v>237</v>
      </c>
      <c r="R134" s="14">
        <v>196</v>
      </c>
      <c r="S134" s="13" t="s">
        <v>208</v>
      </c>
      <c r="T134" s="13" t="s">
        <v>209</v>
      </c>
      <c r="U134" s="33">
        <f t="shared" ca="1" si="24"/>
        <v>45744.56914039352</v>
      </c>
      <c r="V134" s="13" t="str">
        <f t="shared" si="25"/>
        <v>Ahmedabad</v>
      </c>
      <c r="W134" s="13" t="str">
        <f t="shared" si="26"/>
        <v>RI</v>
      </c>
      <c r="X134" s="13">
        <f t="shared" si="27"/>
        <v>16</v>
      </c>
      <c r="Y134" s="13" t="str">
        <f>IFERROR(VLOOKUP(C134,ReceivingTeam[],2,FALSE),"HelpDesk")</f>
        <v>HelpDesk</v>
      </c>
      <c r="Z134" s="67">
        <f t="shared" si="28"/>
        <v>44893.841574074031</v>
      </c>
      <c r="AA134" s="68">
        <f t="shared" si="29"/>
        <v>44891</v>
      </c>
      <c r="AB134" s="69" t="b">
        <f t="shared" si="30"/>
        <v>1</v>
      </c>
      <c r="AC134" s="70">
        <f t="shared" si="31"/>
        <v>0.5</v>
      </c>
      <c r="AD134" s="67">
        <f t="shared" si="32"/>
        <v>44893.841574074031</v>
      </c>
      <c r="AE134" s="67">
        <f>VLOOKUP(V134,'Branch Wise Work Timelines'!C:G,3,FALSE)+AA134</f>
        <v>44891.416666666664</v>
      </c>
      <c r="AF134" s="67">
        <f>IF(V134="Bangalore",VLOOKUP(V134,'Branch Wise Work Timelines'!C:G,4,FALSE)+AA134+1,IF(V134="Mumbai",VLOOKUP(V134,'Branch Wise Work Timelines'!C:G,4,FALSE)+AA134+1,VLOOKUP(V134,'Branch Wise Work Timelines'!C:G,4,FALSE)+AA134))</f>
        <v>44891.770833333336</v>
      </c>
      <c r="AG134" s="67">
        <f>WORKDAY.INTL(AA134,1,11)+VLOOKUP(V134,'Branch Wise Work Timelines'!C:G,3,FALSE)</f>
        <v>44893.416666666664</v>
      </c>
      <c r="AH134" s="69" t="str">
        <f t="shared" si="33"/>
        <v>Met</v>
      </c>
      <c r="AI134" s="69">
        <f t="shared" ca="1" si="34"/>
        <v>20418</v>
      </c>
      <c r="AJ134" s="69" t="str">
        <f ca="1">IF(AI134&lt;0,"0-12",IFERROR(VLOOKUP(AI134,Breakup[],2,FALSE),"&gt;24"))</f>
        <v>&gt;24</v>
      </c>
      <c r="AK134" s="69" t="str">
        <f>VLOOKUP(V134,Master!B:D,3,FALSE)</f>
        <v>North</v>
      </c>
      <c r="AL134" s="69" t="str">
        <f t="shared" si="35"/>
        <v>Ahmedabad</v>
      </c>
    </row>
    <row r="135" spans="1:38">
      <c r="A135" s="13" t="s">
        <v>539</v>
      </c>
      <c r="B135" s="54">
        <v>44701.522711307902</v>
      </c>
      <c r="C135" s="13" t="s">
        <v>149</v>
      </c>
      <c r="D135" s="13">
        <v>817</v>
      </c>
      <c r="E135" s="13" t="s">
        <v>540</v>
      </c>
      <c r="F135" s="13" t="s">
        <v>33</v>
      </c>
      <c r="G135" s="14">
        <v>1653034421250</v>
      </c>
      <c r="H135" s="55">
        <v>0.39542824074074101</v>
      </c>
      <c r="I135" s="33">
        <v>44887.395428240699</v>
      </c>
      <c r="J135" s="58">
        <v>44887</v>
      </c>
      <c r="K135" s="13" t="s">
        <v>313</v>
      </c>
      <c r="L135" s="13" t="s">
        <v>60</v>
      </c>
      <c r="M135" s="13" t="s">
        <v>314</v>
      </c>
      <c r="N135" s="13" t="s">
        <v>206</v>
      </c>
      <c r="O135" s="33" t="s">
        <v>38</v>
      </c>
      <c r="P135" s="58" t="s">
        <v>38</v>
      </c>
      <c r="Q135" s="33" t="s">
        <v>207</v>
      </c>
      <c r="R135" s="14" t="s">
        <v>38</v>
      </c>
      <c r="S135" s="13" t="s">
        <v>208</v>
      </c>
      <c r="T135" s="13" t="s">
        <v>209</v>
      </c>
      <c r="U135" s="33">
        <f t="shared" ca="1" si="24"/>
        <v>45744.56914039352</v>
      </c>
      <c r="V135" s="13" t="str">
        <f t="shared" si="25"/>
        <v>Hyderabad</v>
      </c>
      <c r="W135" s="13" t="str">
        <f t="shared" si="26"/>
        <v>RI</v>
      </c>
      <c r="X135" s="13">
        <f t="shared" si="27"/>
        <v>9</v>
      </c>
      <c r="Y135" s="13" t="str">
        <f>IFERROR(VLOOKUP(C135,ReceivingTeam[],2,FALSE),"HelpDesk")</f>
        <v>Branch office</v>
      </c>
      <c r="Z135" s="67">
        <f t="shared" si="28"/>
        <v>44888.562499999993</v>
      </c>
      <c r="AA135" s="68">
        <f t="shared" si="29"/>
        <v>44887</v>
      </c>
      <c r="AB135" s="69" t="b">
        <f t="shared" si="30"/>
        <v>1</v>
      </c>
      <c r="AC135" s="70">
        <f t="shared" si="31"/>
        <v>0.5</v>
      </c>
      <c r="AD135" s="67">
        <f t="shared" si="32"/>
        <v>44888.562499999993</v>
      </c>
      <c r="AE135" s="67">
        <f>VLOOKUP(V135,'Branch Wise Work Timelines'!C:G,3,FALSE)+AA135</f>
        <v>44887.416666666664</v>
      </c>
      <c r="AF135" s="67">
        <f>IF(V135="Bangalore",VLOOKUP(V135,'Branch Wise Work Timelines'!C:G,4,FALSE)+AA135+1,IF(V135="Mumbai",VLOOKUP(V135,'Branch Wise Work Timelines'!C:G,4,FALSE)+AA135+1,VLOOKUP(V135,'Branch Wise Work Timelines'!C:G,4,FALSE)+AA135))</f>
        <v>44887.770833333336</v>
      </c>
      <c r="AG135" s="67">
        <f>WORKDAY.INTL(AA135,1,11)+VLOOKUP(V135,'Branch Wise Work Timelines'!C:G,3,FALSE)</f>
        <v>44888.416666666664</v>
      </c>
      <c r="AH135" s="69" t="str">
        <f t="shared" ca="1" si="33"/>
        <v>Out of TAT</v>
      </c>
      <c r="AI135" s="69">
        <f t="shared" ca="1" si="34"/>
        <v>20545</v>
      </c>
      <c r="AJ135" s="69" t="str">
        <f ca="1">IF(AI135&lt;0,"0-12",IFERROR(VLOOKUP(AI135,Breakup[],2,FALSE),"&gt;24"))</f>
        <v>&gt;24</v>
      </c>
      <c r="AK135" s="69" t="str">
        <f>VLOOKUP(V135,Master!B:D,3,FALSE)</f>
        <v>South</v>
      </c>
      <c r="AL135" s="69" t="str">
        <f t="shared" si="35"/>
        <v>Hyderabad</v>
      </c>
    </row>
    <row r="136" spans="1:38">
      <c r="A136" s="13" t="s">
        <v>541</v>
      </c>
      <c r="B136" s="54">
        <v>44701.420121180599</v>
      </c>
      <c r="C136" s="13" t="s">
        <v>149</v>
      </c>
      <c r="D136" s="13">
        <v>610</v>
      </c>
      <c r="E136" s="13" t="s">
        <v>542</v>
      </c>
      <c r="F136" s="13" t="s">
        <v>33</v>
      </c>
      <c r="G136" s="14">
        <v>1653026331486</v>
      </c>
      <c r="H136" s="55">
        <v>0.48494212962963001</v>
      </c>
      <c r="I136" s="33">
        <v>44888.484942129602</v>
      </c>
      <c r="J136" s="58">
        <v>44888</v>
      </c>
      <c r="K136" s="13" t="s">
        <v>313</v>
      </c>
      <c r="L136" s="13" t="s">
        <v>60</v>
      </c>
      <c r="M136" s="13" t="s">
        <v>314</v>
      </c>
      <c r="N136" s="13" t="s">
        <v>206</v>
      </c>
      <c r="O136" s="33" t="s">
        <v>38</v>
      </c>
      <c r="P136" s="58" t="s">
        <v>38</v>
      </c>
      <c r="Q136" s="33" t="s">
        <v>207</v>
      </c>
      <c r="R136" s="14" t="s">
        <v>38</v>
      </c>
      <c r="S136" s="13" t="s">
        <v>208</v>
      </c>
      <c r="T136" s="13" t="s">
        <v>209</v>
      </c>
      <c r="U136" s="33">
        <f t="shared" ca="1" si="24"/>
        <v>45744.56914039352</v>
      </c>
      <c r="V136" s="13" t="str">
        <f t="shared" si="25"/>
        <v>Hyderabad</v>
      </c>
      <c r="W136" s="13" t="str">
        <f t="shared" si="26"/>
        <v>RI</v>
      </c>
      <c r="X136" s="13">
        <f t="shared" si="27"/>
        <v>11</v>
      </c>
      <c r="Y136" s="13" t="str">
        <f>IFERROR(VLOOKUP(C136,ReceivingTeam[],2,FALSE),"HelpDesk")</f>
        <v>Branch office</v>
      </c>
      <c r="Z136" s="67">
        <f t="shared" si="28"/>
        <v>44889.630775462931</v>
      </c>
      <c r="AA136" s="68">
        <f t="shared" si="29"/>
        <v>44888</v>
      </c>
      <c r="AB136" s="69" t="b">
        <f t="shared" si="30"/>
        <v>1</v>
      </c>
      <c r="AC136" s="70">
        <f t="shared" si="31"/>
        <v>0.5</v>
      </c>
      <c r="AD136" s="67">
        <f t="shared" si="32"/>
        <v>44889.630775462931</v>
      </c>
      <c r="AE136" s="67">
        <f>VLOOKUP(V136,'Branch Wise Work Timelines'!C:G,3,FALSE)+AA136</f>
        <v>44888.416666666664</v>
      </c>
      <c r="AF136" s="67">
        <f>IF(V136="Bangalore",VLOOKUP(V136,'Branch Wise Work Timelines'!C:G,4,FALSE)+AA136+1,IF(V136="Mumbai",VLOOKUP(V136,'Branch Wise Work Timelines'!C:G,4,FALSE)+AA136+1,VLOOKUP(V136,'Branch Wise Work Timelines'!C:G,4,FALSE)+AA136))</f>
        <v>44888.770833333336</v>
      </c>
      <c r="AG136" s="67">
        <f>WORKDAY.INTL(AA136,1,11)+VLOOKUP(V136,'Branch Wise Work Timelines'!C:G,3,FALSE)</f>
        <v>44889.416666666664</v>
      </c>
      <c r="AH136" s="69" t="str">
        <f t="shared" ca="1" si="33"/>
        <v>Out of TAT</v>
      </c>
      <c r="AI136" s="69">
        <f t="shared" ca="1" si="34"/>
        <v>20519</v>
      </c>
      <c r="AJ136" s="69" t="str">
        <f ca="1">IF(AI136&lt;0,"0-12",IFERROR(VLOOKUP(AI136,Breakup[],2,FALSE),"&gt;24"))</f>
        <v>&gt;24</v>
      </c>
      <c r="AK136" s="69" t="str">
        <f>VLOOKUP(V136,Master!B:D,3,FALSE)</f>
        <v>South</v>
      </c>
      <c r="AL136" s="69" t="str">
        <f t="shared" si="35"/>
        <v>Hyderabad</v>
      </c>
    </row>
    <row r="137" spans="1:38">
      <c r="A137" s="13" t="s">
        <v>543</v>
      </c>
      <c r="B137" s="54">
        <v>44701.6688587963</v>
      </c>
      <c r="C137" s="13" t="s">
        <v>153</v>
      </c>
      <c r="D137" s="13">
        <v>1802</v>
      </c>
      <c r="E137" s="13" t="s">
        <v>544</v>
      </c>
      <c r="F137" s="13" t="s">
        <v>33</v>
      </c>
      <c r="G137" s="14">
        <v>1653042931892</v>
      </c>
      <c r="H137" s="55">
        <v>0.82159722222222198</v>
      </c>
      <c r="I137" s="33">
        <v>44882.821597222202</v>
      </c>
      <c r="J137" s="58">
        <v>44882</v>
      </c>
      <c r="K137" s="13" t="s">
        <v>397</v>
      </c>
      <c r="L137" s="13" t="s">
        <v>50</v>
      </c>
      <c r="M137" s="13" t="s">
        <v>153</v>
      </c>
      <c r="N137" s="13" t="s">
        <v>206</v>
      </c>
      <c r="O137" s="33" t="s">
        <v>38</v>
      </c>
      <c r="P137" s="58" t="s">
        <v>38</v>
      </c>
      <c r="Q137" s="33" t="s">
        <v>207</v>
      </c>
      <c r="R137" s="14" t="s">
        <v>38</v>
      </c>
      <c r="S137" s="13" t="s">
        <v>216</v>
      </c>
      <c r="T137" s="13" t="s">
        <v>217</v>
      </c>
      <c r="U137" s="33">
        <f t="shared" ca="1" si="24"/>
        <v>45744.56914039352</v>
      </c>
      <c r="V137" s="13" t="str">
        <f t="shared" si="25"/>
        <v>Cochin</v>
      </c>
      <c r="W137" s="13" t="str">
        <f t="shared" si="26"/>
        <v>RI</v>
      </c>
      <c r="X137" s="13">
        <f t="shared" si="27"/>
        <v>19</v>
      </c>
      <c r="Y137" s="13" t="str">
        <f>IFERROR(VLOOKUP(C137,ReceivingTeam[],2,FALSE),"HelpDesk")</f>
        <v>Branch office</v>
      </c>
      <c r="Z137" s="67">
        <f t="shared" si="28"/>
        <v>44883.967430555531</v>
      </c>
      <c r="AA137" s="68">
        <f t="shared" si="29"/>
        <v>44882</v>
      </c>
      <c r="AB137" s="69" t="b">
        <f t="shared" si="30"/>
        <v>1</v>
      </c>
      <c r="AC137" s="70">
        <f t="shared" si="31"/>
        <v>0.5</v>
      </c>
      <c r="AD137" s="67">
        <f t="shared" si="32"/>
        <v>44883.967430555531</v>
      </c>
      <c r="AE137" s="67">
        <f>VLOOKUP(V137,'Branch Wise Work Timelines'!C:G,3,FALSE)+AA137</f>
        <v>44882.416666666664</v>
      </c>
      <c r="AF137" s="67">
        <f>IF(V137="Bangalore",VLOOKUP(V137,'Branch Wise Work Timelines'!C:G,4,FALSE)+AA137+1,IF(V137="Mumbai",VLOOKUP(V137,'Branch Wise Work Timelines'!C:G,4,FALSE)+AA137+1,VLOOKUP(V137,'Branch Wise Work Timelines'!C:G,4,FALSE)+AA137))</f>
        <v>44882.770833333336</v>
      </c>
      <c r="AG137" s="67">
        <f>WORKDAY.INTL(AA137,1,11)+VLOOKUP(V137,'Branch Wise Work Timelines'!C:G,3,FALSE)</f>
        <v>44883.416666666664</v>
      </c>
      <c r="AH137" s="69" t="str">
        <f t="shared" ca="1" si="33"/>
        <v>Out of TAT</v>
      </c>
      <c r="AI137" s="69">
        <f t="shared" ca="1" si="34"/>
        <v>20655</v>
      </c>
      <c r="AJ137" s="69" t="str">
        <f ca="1">IF(AI137&lt;0,"0-12",IFERROR(VLOOKUP(AI137,Breakup[],2,FALSE),"&gt;24"))</f>
        <v>&gt;24</v>
      </c>
      <c r="AK137" s="69" t="str">
        <f>VLOOKUP(V137,Master!B:D,3,FALSE)</f>
        <v>South</v>
      </c>
      <c r="AL137" s="69" t="str">
        <f t="shared" si="35"/>
        <v>Cochin</v>
      </c>
    </row>
    <row r="138" spans="1:38">
      <c r="A138" s="13" t="s">
        <v>545</v>
      </c>
      <c r="B138" s="54">
        <v>44701.6557400116</v>
      </c>
      <c r="C138" s="13" t="s">
        <v>261</v>
      </c>
      <c r="D138" s="13">
        <v>1990</v>
      </c>
      <c r="E138" s="13" t="s">
        <v>546</v>
      </c>
      <c r="F138" s="13" t="s">
        <v>33</v>
      </c>
      <c r="G138" s="14">
        <v>1653044439864</v>
      </c>
      <c r="H138" s="55">
        <v>0.90446759259259302</v>
      </c>
      <c r="I138" s="33">
        <v>44885.904467592598</v>
      </c>
      <c r="J138" s="58">
        <v>44885</v>
      </c>
      <c r="K138" s="13" t="s">
        <v>263</v>
      </c>
      <c r="L138" s="13" t="s">
        <v>69</v>
      </c>
      <c r="M138" s="13" t="s">
        <v>101</v>
      </c>
      <c r="N138" s="13" t="s">
        <v>206</v>
      </c>
      <c r="O138" s="33" t="s">
        <v>38</v>
      </c>
      <c r="P138" s="58" t="s">
        <v>38</v>
      </c>
      <c r="Q138" s="33" t="s">
        <v>207</v>
      </c>
      <c r="R138" s="14" t="s">
        <v>38</v>
      </c>
      <c r="S138" s="13" t="s">
        <v>208</v>
      </c>
      <c r="T138" s="13" t="s">
        <v>209</v>
      </c>
      <c r="U138" s="33">
        <f t="shared" ca="1" si="24"/>
        <v>45744.56914039352</v>
      </c>
      <c r="V138" s="13" t="str">
        <f t="shared" si="25"/>
        <v>Mumbai</v>
      </c>
      <c r="W138" s="13" t="str">
        <f t="shared" si="26"/>
        <v>RI</v>
      </c>
      <c r="X138" s="13">
        <f t="shared" si="27"/>
        <v>21</v>
      </c>
      <c r="Y138" s="13" t="str">
        <f>IFERROR(VLOOKUP(C138,ReceivingTeam[],2,FALSE),"HelpDesk")</f>
        <v>HelpDesk</v>
      </c>
      <c r="Z138" s="67">
        <f t="shared" si="28"/>
        <v>44885.916666666664</v>
      </c>
      <c r="AA138" s="68">
        <f t="shared" si="29"/>
        <v>44885</v>
      </c>
      <c r="AB138" s="69" t="b">
        <f t="shared" si="30"/>
        <v>0</v>
      </c>
      <c r="AC138" s="70">
        <f t="shared" si="31"/>
        <v>0.5</v>
      </c>
      <c r="AD138" s="67">
        <f t="shared" si="32"/>
        <v>44885.916666666664</v>
      </c>
      <c r="AE138" s="67">
        <f>VLOOKUP(V138,'Branch Wise Work Timelines'!C:G,3,FALSE)+AA138</f>
        <v>44885.416666666664</v>
      </c>
      <c r="AF138" s="67">
        <f>IF(V138="Bangalore",VLOOKUP(V138,'Branch Wise Work Timelines'!C:G,4,FALSE)+AA138+1,IF(V138="Mumbai",VLOOKUP(V138,'Branch Wise Work Timelines'!C:G,4,FALSE)+AA138+1,VLOOKUP(V138,'Branch Wise Work Timelines'!C:G,4,FALSE)+AA138))</f>
        <v>44886.25</v>
      </c>
      <c r="AG138" s="67">
        <f>WORKDAY.INTL(AA138,1,11)+VLOOKUP(V138,'Branch Wise Work Timelines'!C:G,3,FALSE)</f>
        <v>44886.416666666664</v>
      </c>
      <c r="AH138" s="69" t="str">
        <f t="shared" ca="1" si="33"/>
        <v>Out of TAT</v>
      </c>
      <c r="AI138" s="69">
        <f t="shared" ca="1" si="34"/>
        <v>20608</v>
      </c>
      <c r="AJ138" s="69" t="str">
        <f ca="1">IF(AI138&lt;0,"0-12",IFERROR(VLOOKUP(AI138,Breakup[],2,FALSE),"&gt;24"))</f>
        <v>&gt;24</v>
      </c>
      <c r="AK138" s="69" t="str">
        <f>VLOOKUP(V138,Master!B:D,3,FALSE)</f>
        <v>East</v>
      </c>
      <c r="AL138" s="69" t="str">
        <f t="shared" si="35"/>
        <v>Mumbai</v>
      </c>
    </row>
    <row r="139" spans="1:38">
      <c r="A139" s="13" t="s">
        <v>547</v>
      </c>
      <c r="B139" s="54">
        <v>44701.6380468403</v>
      </c>
      <c r="C139" s="13" t="s">
        <v>286</v>
      </c>
      <c r="D139" s="13">
        <v>689</v>
      </c>
      <c r="E139" s="13" t="s">
        <v>548</v>
      </c>
      <c r="F139" s="13" t="s">
        <v>33</v>
      </c>
      <c r="G139" s="14">
        <v>1653041457618</v>
      </c>
      <c r="H139" s="55">
        <v>0.86204861111111097</v>
      </c>
      <c r="I139" s="33">
        <v>44884.862048611103</v>
      </c>
      <c r="J139" s="58">
        <v>44884</v>
      </c>
      <c r="K139" s="13" t="s">
        <v>257</v>
      </c>
      <c r="L139" s="13" t="s">
        <v>72</v>
      </c>
      <c r="M139" s="13" t="s">
        <v>286</v>
      </c>
      <c r="N139" s="13" t="s">
        <v>206</v>
      </c>
      <c r="O139" s="33" t="s">
        <v>38</v>
      </c>
      <c r="P139" s="58" t="s">
        <v>38</v>
      </c>
      <c r="Q139" s="33" t="s">
        <v>207</v>
      </c>
      <c r="R139" s="14" t="s">
        <v>38</v>
      </c>
      <c r="S139" s="13" t="s">
        <v>208</v>
      </c>
      <c r="T139" s="13" t="s">
        <v>209</v>
      </c>
      <c r="U139" s="33">
        <f t="shared" ca="1" si="24"/>
        <v>45744.56914039352</v>
      </c>
      <c r="V139" s="13" t="str">
        <f t="shared" si="25"/>
        <v>Pune</v>
      </c>
      <c r="W139" s="13" t="str">
        <f t="shared" si="26"/>
        <v>RI</v>
      </c>
      <c r="X139" s="13">
        <f t="shared" si="27"/>
        <v>20</v>
      </c>
      <c r="Y139" s="13" t="str">
        <f>IFERROR(VLOOKUP(C139,ReceivingTeam[],2,FALSE),"HelpDesk")</f>
        <v>HelpDesk</v>
      </c>
      <c r="Z139" s="67">
        <f t="shared" si="28"/>
        <v>44886.987048611103</v>
      </c>
      <c r="AA139" s="68">
        <f t="shared" si="29"/>
        <v>44884</v>
      </c>
      <c r="AB139" s="69" t="b">
        <f t="shared" si="30"/>
        <v>1</v>
      </c>
      <c r="AC139" s="70">
        <f t="shared" si="31"/>
        <v>0.5</v>
      </c>
      <c r="AD139" s="67">
        <f t="shared" si="32"/>
        <v>44886.987048611103</v>
      </c>
      <c r="AE139" s="67">
        <f>VLOOKUP(V139,'Branch Wise Work Timelines'!C:G,3,FALSE)+AA139</f>
        <v>44884.395833333336</v>
      </c>
      <c r="AF139" s="67">
        <f>IF(V139="Bangalore",VLOOKUP(V139,'Branch Wise Work Timelines'!C:G,4,FALSE)+AA139+1,IF(V139="Mumbai",VLOOKUP(V139,'Branch Wise Work Timelines'!C:G,4,FALSE)+AA139+1,VLOOKUP(V139,'Branch Wise Work Timelines'!C:G,4,FALSE)+AA139))</f>
        <v>44884.770833333336</v>
      </c>
      <c r="AG139" s="67">
        <f>WORKDAY.INTL(AA139,1,11)+VLOOKUP(V139,'Branch Wise Work Timelines'!C:G,3,FALSE)</f>
        <v>44886.395833333336</v>
      </c>
      <c r="AH139" s="69" t="str">
        <f t="shared" ca="1" si="33"/>
        <v>Out of TAT</v>
      </c>
      <c r="AI139" s="69">
        <f t="shared" ca="1" si="34"/>
        <v>20582</v>
      </c>
      <c r="AJ139" s="69" t="str">
        <f ca="1">IF(AI139&lt;0,"0-12",IFERROR(VLOOKUP(AI139,Breakup[],2,FALSE),"&gt;24"))</f>
        <v>&gt;24</v>
      </c>
      <c r="AK139" s="69" t="str">
        <f>VLOOKUP(V139,Master!B:D,3,FALSE)</f>
        <v>West</v>
      </c>
      <c r="AL139" s="69" t="str">
        <f t="shared" si="35"/>
        <v>Pune</v>
      </c>
    </row>
    <row r="140" spans="1:38">
      <c r="A140" s="13" t="s">
        <v>549</v>
      </c>
      <c r="B140" s="54">
        <v>44701.629343831002</v>
      </c>
      <c r="C140" s="13" t="s">
        <v>299</v>
      </c>
      <c r="D140" s="13">
        <v>1205</v>
      </c>
      <c r="E140" s="13" t="s">
        <v>550</v>
      </c>
      <c r="F140" s="13" t="s">
        <v>15</v>
      </c>
      <c r="G140" s="14">
        <v>1653041711052</v>
      </c>
      <c r="H140" s="55">
        <v>0.75747685185185198</v>
      </c>
      <c r="I140" s="33">
        <v>44883.757476851897</v>
      </c>
      <c r="J140" s="58">
        <v>44883</v>
      </c>
      <c r="K140" s="13" t="s">
        <v>213</v>
      </c>
      <c r="L140" s="13" t="s">
        <v>30</v>
      </c>
      <c r="M140" s="13" t="s">
        <v>214</v>
      </c>
      <c r="N140" s="13" t="s">
        <v>206</v>
      </c>
      <c r="O140" s="33" t="s">
        <v>38</v>
      </c>
      <c r="P140" s="58" t="s">
        <v>38</v>
      </c>
      <c r="Q140" s="33" t="s">
        <v>207</v>
      </c>
      <c r="R140" s="14" t="s">
        <v>38</v>
      </c>
      <c r="S140" s="13" t="s">
        <v>216</v>
      </c>
      <c r="T140" s="13" t="s">
        <v>217</v>
      </c>
      <c r="U140" s="33">
        <f t="shared" ca="1" si="24"/>
        <v>45744.56914039352</v>
      </c>
      <c r="V140" s="13" t="str">
        <f t="shared" si="25"/>
        <v>Bangalore</v>
      </c>
      <c r="W140" s="13" t="str">
        <f t="shared" si="26"/>
        <v>CLS</v>
      </c>
      <c r="X140" s="13">
        <f t="shared" si="27"/>
        <v>18</v>
      </c>
      <c r="Y140" s="13" t="str">
        <f>IFERROR(VLOOKUP(C140,ReceivingTeam[],2,FALSE),"HelpDesk")</f>
        <v>HelpDesk</v>
      </c>
      <c r="Z140" s="67">
        <f t="shared" si="28"/>
        <v>44884.569976851897</v>
      </c>
      <c r="AA140" s="68">
        <f t="shared" si="29"/>
        <v>44883</v>
      </c>
      <c r="AB140" s="69" t="b">
        <f t="shared" si="30"/>
        <v>1</v>
      </c>
      <c r="AC140" s="70">
        <f t="shared" si="31"/>
        <v>0.5</v>
      </c>
      <c r="AD140" s="67">
        <f t="shared" si="32"/>
        <v>44884.569976851897</v>
      </c>
      <c r="AE140" s="67">
        <f>VLOOKUP(V140,'Branch Wise Work Timelines'!C:G,3,FALSE)+AA140</f>
        <v>44883.416666666664</v>
      </c>
      <c r="AF140" s="67">
        <f>IF(V140="Bangalore",VLOOKUP(V140,'Branch Wise Work Timelines'!C:G,4,FALSE)+AA140+1,IF(V140="Mumbai",VLOOKUP(V140,'Branch Wise Work Timelines'!C:G,4,FALSE)+AA140+1,VLOOKUP(V140,'Branch Wise Work Timelines'!C:G,4,FALSE)+AA140))</f>
        <v>44884.104166666664</v>
      </c>
      <c r="AG140" s="67">
        <f>WORKDAY.INTL(AA140,1,11)+VLOOKUP(V140,'Branch Wise Work Timelines'!C:G,3,FALSE)</f>
        <v>44884.416666666664</v>
      </c>
      <c r="AH140" s="69" t="str">
        <f t="shared" ca="1" si="33"/>
        <v>Out of TAT</v>
      </c>
      <c r="AI140" s="69">
        <f t="shared" ca="1" si="34"/>
        <v>20640</v>
      </c>
      <c r="AJ140" s="69" t="str">
        <f ca="1">IF(AI140&lt;0,"0-12",IFERROR(VLOOKUP(AI140,Breakup[],2,FALSE),"&gt;24"))</f>
        <v>&gt;24</v>
      </c>
      <c r="AK140" s="69" t="str">
        <f>VLOOKUP(V140,Master!B:D,3,FALSE)</f>
        <v>South</v>
      </c>
      <c r="AL140" s="69" t="str">
        <f t="shared" si="35"/>
        <v>Bangalore-CLS</v>
      </c>
    </row>
    <row r="141" spans="1:38">
      <c r="A141" s="13" t="s">
        <v>551</v>
      </c>
      <c r="B141" s="54">
        <v>44701.579306713</v>
      </c>
      <c r="C141" s="13" t="s">
        <v>323</v>
      </c>
      <c r="D141" s="13">
        <v>1484</v>
      </c>
      <c r="E141" s="13" t="s">
        <v>552</v>
      </c>
      <c r="F141" s="13" t="s">
        <v>33</v>
      </c>
      <c r="G141" s="14">
        <v>1653040452632</v>
      </c>
      <c r="H141" s="55">
        <v>0.81907407407407395</v>
      </c>
      <c r="I141" s="33">
        <v>44881.819074074097</v>
      </c>
      <c r="J141" s="58">
        <v>44881</v>
      </c>
      <c r="K141" s="13" t="s">
        <v>325</v>
      </c>
      <c r="L141" s="13" t="s">
        <v>55</v>
      </c>
      <c r="M141" s="13" t="s">
        <v>323</v>
      </c>
      <c r="N141" s="13" t="s">
        <v>206</v>
      </c>
      <c r="O141" s="33" t="s">
        <v>38</v>
      </c>
      <c r="P141" s="58" t="s">
        <v>38</v>
      </c>
      <c r="Q141" s="33" t="s">
        <v>207</v>
      </c>
      <c r="R141" s="14" t="s">
        <v>38</v>
      </c>
      <c r="S141" s="13" t="s">
        <v>208</v>
      </c>
      <c r="T141" s="13" t="s">
        <v>209</v>
      </c>
      <c r="U141" s="33">
        <f t="shared" ca="1" si="24"/>
        <v>45744.56914039352</v>
      </c>
      <c r="V141" s="13" t="str">
        <f t="shared" si="25"/>
        <v>Delhi</v>
      </c>
      <c r="W141" s="13" t="str">
        <f t="shared" si="26"/>
        <v>RI</v>
      </c>
      <c r="X141" s="13">
        <f t="shared" si="27"/>
        <v>19</v>
      </c>
      <c r="Y141" s="13" t="str">
        <f>IFERROR(VLOOKUP(C141,ReceivingTeam[],2,FALSE),"HelpDesk")</f>
        <v>HelpDesk</v>
      </c>
      <c r="Z141" s="67">
        <f t="shared" si="28"/>
        <v>44882.964907407426</v>
      </c>
      <c r="AA141" s="68">
        <f t="shared" si="29"/>
        <v>44881</v>
      </c>
      <c r="AB141" s="69" t="b">
        <f t="shared" si="30"/>
        <v>1</v>
      </c>
      <c r="AC141" s="70">
        <f t="shared" si="31"/>
        <v>0.5</v>
      </c>
      <c r="AD141" s="67">
        <f t="shared" si="32"/>
        <v>44882.964907407426</v>
      </c>
      <c r="AE141" s="67">
        <f>VLOOKUP(V141,'Branch Wise Work Timelines'!C:G,3,FALSE)+AA141</f>
        <v>44881.416666666664</v>
      </c>
      <c r="AF141" s="67">
        <f>IF(V141="Bangalore",VLOOKUP(V141,'Branch Wise Work Timelines'!C:G,4,FALSE)+AA141+1,IF(V141="Mumbai",VLOOKUP(V141,'Branch Wise Work Timelines'!C:G,4,FALSE)+AA141+1,VLOOKUP(V141,'Branch Wise Work Timelines'!C:G,4,FALSE)+AA141))</f>
        <v>44881.770833333336</v>
      </c>
      <c r="AG141" s="67">
        <f>WORKDAY.INTL(AA141,1,11)+VLOOKUP(V141,'Branch Wise Work Timelines'!C:G,3,FALSE)</f>
        <v>44882.416666666664</v>
      </c>
      <c r="AH141" s="69" t="str">
        <f t="shared" ca="1" si="33"/>
        <v>Out of TAT</v>
      </c>
      <c r="AI141" s="69">
        <f t="shared" ca="1" si="34"/>
        <v>20679</v>
      </c>
      <c r="AJ141" s="69" t="str">
        <f ca="1">IF(AI141&lt;0,"0-12",IFERROR(VLOOKUP(AI141,Breakup[],2,FALSE),"&gt;24"))</f>
        <v>&gt;24</v>
      </c>
      <c r="AK141" s="69" t="str">
        <f>VLOOKUP(V141,Master!B:D,3,FALSE)</f>
        <v>North</v>
      </c>
      <c r="AL141" s="69" t="str">
        <f t="shared" si="35"/>
        <v>Delhi</v>
      </c>
    </row>
    <row r="142" spans="1:38">
      <c r="A142" s="13" t="s">
        <v>553</v>
      </c>
      <c r="B142" s="54">
        <v>44701.575009571803</v>
      </c>
      <c r="C142" s="13" t="s">
        <v>113</v>
      </c>
      <c r="D142" s="13">
        <v>518</v>
      </c>
      <c r="E142" s="13" t="s">
        <v>554</v>
      </c>
      <c r="F142" s="13" t="s">
        <v>33</v>
      </c>
      <c r="G142" s="14">
        <v>1653036048991</v>
      </c>
      <c r="H142" s="55">
        <v>0.69237268518518502</v>
      </c>
      <c r="I142" s="33">
        <v>44884.692372685196</v>
      </c>
      <c r="J142" s="58">
        <v>44884</v>
      </c>
      <c r="K142" s="13" t="s">
        <v>263</v>
      </c>
      <c r="L142" s="13" t="s">
        <v>69</v>
      </c>
      <c r="M142" s="13" t="s">
        <v>101</v>
      </c>
      <c r="N142" s="13" t="s">
        <v>206</v>
      </c>
      <c r="O142" s="33" t="s">
        <v>38</v>
      </c>
      <c r="P142" s="58" t="s">
        <v>38</v>
      </c>
      <c r="Q142" s="33" t="s">
        <v>207</v>
      </c>
      <c r="R142" s="14" t="s">
        <v>38</v>
      </c>
      <c r="S142" s="13" t="s">
        <v>208</v>
      </c>
      <c r="T142" s="13" t="s">
        <v>209</v>
      </c>
      <c r="U142" s="33">
        <f t="shared" ca="1" si="24"/>
        <v>45744.56914039352</v>
      </c>
      <c r="V142" s="13" t="str">
        <f t="shared" si="25"/>
        <v>Mumbai</v>
      </c>
      <c r="W142" s="13" t="str">
        <f t="shared" si="26"/>
        <v>RI</v>
      </c>
      <c r="X142" s="13">
        <f t="shared" si="27"/>
        <v>16</v>
      </c>
      <c r="Y142" s="13" t="str">
        <f>IFERROR(VLOOKUP(C142,ReceivingTeam[],2,FALSE),"HelpDesk")</f>
        <v>Branch office</v>
      </c>
      <c r="Z142" s="67">
        <f t="shared" si="28"/>
        <v>44885.192372685196</v>
      </c>
      <c r="AA142" s="68">
        <f t="shared" si="29"/>
        <v>44884</v>
      </c>
      <c r="AB142" s="69" t="b">
        <f t="shared" si="30"/>
        <v>1</v>
      </c>
      <c r="AC142" s="70">
        <f t="shared" si="31"/>
        <v>0.5</v>
      </c>
      <c r="AD142" s="67">
        <f t="shared" si="32"/>
        <v>44885.192372685196</v>
      </c>
      <c r="AE142" s="67">
        <f>VLOOKUP(V142,'Branch Wise Work Timelines'!C:G,3,FALSE)+AA142</f>
        <v>44884.416666666664</v>
      </c>
      <c r="AF142" s="67">
        <f>IF(V142="Bangalore",VLOOKUP(V142,'Branch Wise Work Timelines'!C:G,4,FALSE)+AA142+1,IF(V142="Mumbai",VLOOKUP(V142,'Branch Wise Work Timelines'!C:G,4,FALSE)+AA142+1,VLOOKUP(V142,'Branch Wise Work Timelines'!C:G,4,FALSE)+AA142))</f>
        <v>44885.25</v>
      </c>
      <c r="AG142" s="67">
        <f>WORKDAY.INTL(AA142,1,11)+VLOOKUP(V142,'Branch Wise Work Timelines'!C:G,3,FALSE)</f>
        <v>44886.416666666664</v>
      </c>
      <c r="AH142" s="69" t="str">
        <f t="shared" ca="1" si="33"/>
        <v>Out of TAT</v>
      </c>
      <c r="AI142" s="69">
        <f t="shared" ca="1" si="34"/>
        <v>20626</v>
      </c>
      <c r="AJ142" s="69" t="str">
        <f ca="1">IF(AI142&lt;0,"0-12",IFERROR(VLOOKUP(AI142,Breakup[],2,FALSE),"&gt;24"))</f>
        <v>&gt;24</v>
      </c>
      <c r="AK142" s="69" t="str">
        <f>VLOOKUP(V142,Master!B:D,3,FALSE)</f>
        <v>East</v>
      </c>
      <c r="AL142" s="69" t="str">
        <f t="shared" si="35"/>
        <v>Mumbai</v>
      </c>
    </row>
    <row r="143" spans="1:38">
      <c r="A143" s="13" t="s">
        <v>555</v>
      </c>
      <c r="B143" s="54">
        <v>44700.552121875</v>
      </c>
      <c r="C143" s="13" t="s">
        <v>401</v>
      </c>
      <c r="D143" s="13">
        <v>424</v>
      </c>
      <c r="E143" s="13" t="s">
        <v>556</v>
      </c>
      <c r="F143" s="13" t="s">
        <v>57</v>
      </c>
      <c r="G143" s="14">
        <v>1653026460914</v>
      </c>
      <c r="H143" s="55">
        <v>0.28638888888888903</v>
      </c>
      <c r="I143" s="33">
        <v>44882.286388888897</v>
      </c>
      <c r="J143" s="58">
        <v>44882</v>
      </c>
      <c r="K143" s="13" t="s">
        <v>325</v>
      </c>
      <c r="L143" s="13" t="s">
        <v>55</v>
      </c>
      <c r="M143" s="13" t="s">
        <v>401</v>
      </c>
      <c r="N143" s="13" t="s">
        <v>215</v>
      </c>
      <c r="O143" s="33" t="s">
        <v>38</v>
      </c>
      <c r="P143" s="58" t="s">
        <v>38</v>
      </c>
      <c r="Q143" s="33" t="s">
        <v>207</v>
      </c>
      <c r="R143" s="14" t="s">
        <v>38</v>
      </c>
      <c r="S143" s="13" t="s">
        <v>208</v>
      </c>
      <c r="T143" s="13" t="s">
        <v>209</v>
      </c>
      <c r="U143" s="33">
        <f t="shared" ca="1" si="24"/>
        <v>45744.56914039352</v>
      </c>
      <c r="V143" s="13" t="str">
        <f t="shared" si="25"/>
        <v>Delhi</v>
      </c>
      <c r="W143" s="13" t="str">
        <f t="shared" si="26"/>
        <v>DOMI</v>
      </c>
      <c r="X143" s="13">
        <f t="shared" si="27"/>
        <v>6</v>
      </c>
      <c r="Y143" s="13" t="str">
        <f>IFERROR(VLOOKUP(C143,ReceivingTeam[],2,FALSE),"HelpDesk")</f>
        <v>Branch office</v>
      </c>
      <c r="Z143" s="67">
        <f t="shared" si="28"/>
        <v>44883.562499999993</v>
      </c>
      <c r="AA143" s="68">
        <f t="shared" si="29"/>
        <v>44882</v>
      </c>
      <c r="AB143" s="69" t="b">
        <f t="shared" si="30"/>
        <v>1</v>
      </c>
      <c r="AC143" s="70">
        <f t="shared" si="31"/>
        <v>0.5</v>
      </c>
      <c r="AD143" s="67">
        <f t="shared" si="32"/>
        <v>44883.562499999993</v>
      </c>
      <c r="AE143" s="67">
        <f>VLOOKUP(V143,'Branch Wise Work Timelines'!C:G,3,FALSE)+AA143</f>
        <v>44882.416666666664</v>
      </c>
      <c r="AF143" s="67">
        <f>IF(V143="Bangalore",VLOOKUP(V143,'Branch Wise Work Timelines'!C:G,4,FALSE)+AA143+1,IF(V143="Mumbai",VLOOKUP(V143,'Branch Wise Work Timelines'!C:G,4,FALSE)+AA143+1,VLOOKUP(V143,'Branch Wise Work Timelines'!C:G,4,FALSE)+AA143))</f>
        <v>44882.770833333336</v>
      </c>
      <c r="AG143" s="67">
        <f>WORKDAY.INTL(AA143,1,11)+VLOOKUP(V143,'Branch Wise Work Timelines'!C:G,3,FALSE)</f>
        <v>44883.416666666664</v>
      </c>
      <c r="AH143" s="69" t="str">
        <f t="shared" ca="1" si="33"/>
        <v>Out of TAT</v>
      </c>
      <c r="AI143" s="69">
        <f t="shared" ca="1" si="34"/>
        <v>20665</v>
      </c>
      <c r="AJ143" s="69" t="str">
        <f ca="1">IF(AI143&lt;0,"0-12",IFERROR(VLOOKUP(AI143,Breakup[],2,FALSE),"&gt;24"))</f>
        <v>&gt;24</v>
      </c>
      <c r="AK143" s="69" t="str">
        <f>VLOOKUP(V143,Master!B:D,3,FALSE)</f>
        <v>North</v>
      </c>
      <c r="AL143" s="69" t="str">
        <f t="shared" si="35"/>
        <v>Delhi</v>
      </c>
    </row>
    <row r="144" spans="1:38">
      <c r="A144" s="13" t="s">
        <v>557</v>
      </c>
      <c r="B144" s="54">
        <v>44701.548864270801</v>
      </c>
      <c r="C144" s="13" t="s">
        <v>558</v>
      </c>
      <c r="D144" s="13">
        <v>1091</v>
      </c>
      <c r="E144" s="13" t="s">
        <v>559</v>
      </c>
      <c r="F144" s="13" t="s">
        <v>33</v>
      </c>
      <c r="G144" s="14">
        <v>1653032962527</v>
      </c>
      <c r="H144" s="55">
        <v>0.18240740740740699</v>
      </c>
      <c r="I144" s="33">
        <v>44882.182407407403</v>
      </c>
      <c r="J144" s="58">
        <v>44882</v>
      </c>
      <c r="K144" s="13" t="s">
        <v>213</v>
      </c>
      <c r="L144" s="13" t="s">
        <v>30</v>
      </c>
      <c r="M144" s="13" t="s">
        <v>282</v>
      </c>
      <c r="N144" s="13" t="s">
        <v>206</v>
      </c>
      <c r="O144" s="33" t="s">
        <v>38</v>
      </c>
      <c r="P144" s="58" t="s">
        <v>38</v>
      </c>
      <c r="Q144" s="33" t="s">
        <v>207</v>
      </c>
      <c r="R144" s="14" t="s">
        <v>38</v>
      </c>
      <c r="S144" s="13" t="s">
        <v>216</v>
      </c>
      <c r="T144" s="13" t="s">
        <v>278</v>
      </c>
      <c r="U144" s="33">
        <f t="shared" ca="1" si="24"/>
        <v>45744.56914039352</v>
      </c>
      <c r="V144" s="13" t="str">
        <f t="shared" si="25"/>
        <v>Bangalore</v>
      </c>
      <c r="W144" s="13" t="str">
        <f t="shared" si="26"/>
        <v>RI</v>
      </c>
      <c r="X144" s="13">
        <f t="shared" si="27"/>
        <v>4</v>
      </c>
      <c r="Y144" s="13" t="str">
        <f>IFERROR(VLOOKUP(C144,ReceivingTeam[],2,FALSE),"HelpDesk")</f>
        <v>HelpDesk</v>
      </c>
      <c r="Z144" s="67">
        <f t="shared" si="28"/>
        <v>44885.729166666664</v>
      </c>
      <c r="AA144" s="68">
        <f t="shared" si="29"/>
        <v>44882</v>
      </c>
      <c r="AB144" s="69" t="b">
        <f t="shared" si="30"/>
        <v>1</v>
      </c>
      <c r="AC144" s="70">
        <f t="shared" si="31"/>
        <v>3</v>
      </c>
      <c r="AD144" s="67">
        <f t="shared" si="32"/>
        <v>44885.729166666664</v>
      </c>
      <c r="AE144" s="67">
        <f>VLOOKUP(V144,'Branch Wise Work Timelines'!C:G,3,FALSE)+AA144</f>
        <v>44882.416666666664</v>
      </c>
      <c r="AF144" s="67">
        <f>IF(V144="Bangalore",VLOOKUP(V144,'Branch Wise Work Timelines'!C:G,4,FALSE)+AA144+1,IF(V144="Mumbai",VLOOKUP(V144,'Branch Wise Work Timelines'!C:G,4,FALSE)+AA144+1,VLOOKUP(V144,'Branch Wise Work Timelines'!C:G,4,FALSE)+AA144))</f>
        <v>44883.104166666664</v>
      </c>
      <c r="AG144" s="67">
        <f>WORKDAY.INTL(AA144,1,11)+VLOOKUP(V144,'Branch Wise Work Timelines'!C:G,3,FALSE)</f>
        <v>44883.416666666664</v>
      </c>
      <c r="AH144" s="69" t="str">
        <f t="shared" ca="1" si="33"/>
        <v>Out of TAT</v>
      </c>
      <c r="AI144" s="69">
        <f t="shared" ca="1" si="34"/>
        <v>20613</v>
      </c>
      <c r="AJ144" s="69" t="str">
        <f ca="1">IF(AI144&lt;0,"0-12",IFERROR(VLOOKUP(AI144,Breakup[],2,FALSE),"&gt;24"))</f>
        <v>&gt;24</v>
      </c>
      <c r="AK144" s="69" t="str">
        <f>VLOOKUP(V144,Master!B:D,3,FALSE)</f>
        <v>South</v>
      </c>
      <c r="AL144" s="69" t="str">
        <f t="shared" si="35"/>
        <v>Bangalore</v>
      </c>
    </row>
    <row r="145" spans="1:38">
      <c r="A145" s="13" t="s">
        <v>560</v>
      </c>
      <c r="B145" s="54">
        <v>44701.496090706001</v>
      </c>
      <c r="C145" s="13" t="s">
        <v>114</v>
      </c>
      <c r="D145" s="13">
        <v>807</v>
      </c>
      <c r="E145" s="13" t="s">
        <v>561</v>
      </c>
      <c r="F145" s="13" t="s">
        <v>33</v>
      </c>
      <c r="G145" s="14">
        <v>1653031333276</v>
      </c>
      <c r="H145" s="55">
        <v>0.90559027777777801</v>
      </c>
      <c r="I145" s="33">
        <v>44887.905590277798</v>
      </c>
      <c r="J145" s="58">
        <v>44887</v>
      </c>
      <c r="K145" s="13" t="s">
        <v>263</v>
      </c>
      <c r="L145" s="13" t="s">
        <v>69</v>
      </c>
      <c r="M145" s="13" t="s">
        <v>101</v>
      </c>
      <c r="N145" s="13" t="s">
        <v>206</v>
      </c>
      <c r="O145" s="33" t="s">
        <v>38</v>
      </c>
      <c r="P145" s="58" t="s">
        <v>38</v>
      </c>
      <c r="Q145" s="33" t="s">
        <v>207</v>
      </c>
      <c r="R145" s="14" t="s">
        <v>38</v>
      </c>
      <c r="S145" s="13" t="s">
        <v>208</v>
      </c>
      <c r="T145" s="13" t="s">
        <v>209</v>
      </c>
      <c r="U145" s="33">
        <f t="shared" ca="1" si="24"/>
        <v>45744.56914039352</v>
      </c>
      <c r="V145" s="13" t="str">
        <f t="shared" si="25"/>
        <v>Mumbai</v>
      </c>
      <c r="W145" s="13" t="str">
        <f t="shared" si="26"/>
        <v>RI</v>
      </c>
      <c r="X145" s="13">
        <f t="shared" si="27"/>
        <v>21</v>
      </c>
      <c r="Y145" s="13" t="str">
        <f>IFERROR(VLOOKUP(C145,ReceivingTeam[],2,FALSE),"HelpDesk")</f>
        <v>Branch office</v>
      </c>
      <c r="Z145" s="67">
        <f t="shared" si="28"/>
        <v>44888.572256944462</v>
      </c>
      <c r="AA145" s="68">
        <f t="shared" si="29"/>
        <v>44887</v>
      </c>
      <c r="AB145" s="69" t="b">
        <f t="shared" si="30"/>
        <v>1</v>
      </c>
      <c r="AC145" s="70">
        <f t="shared" si="31"/>
        <v>0.5</v>
      </c>
      <c r="AD145" s="67">
        <f t="shared" si="32"/>
        <v>44888.572256944462</v>
      </c>
      <c r="AE145" s="67">
        <f>VLOOKUP(V145,'Branch Wise Work Timelines'!C:G,3,FALSE)+AA145</f>
        <v>44887.416666666664</v>
      </c>
      <c r="AF145" s="67">
        <f>IF(V145="Bangalore",VLOOKUP(V145,'Branch Wise Work Timelines'!C:G,4,FALSE)+AA145+1,IF(V145="Mumbai",VLOOKUP(V145,'Branch Wise Work Timelines'!C:G,4,FALSE)+AA145+1,VLOOKUP(V145,'Branch Wise Work Timelines'!C:G,4,FALSE)+AA145))</f>
        <v>44888.25</v>
      </c>
      <c r="AG145" s="67">
        <f>WORKDAY.INTL(AA145,1,11)+VLOOKUP(V145,'Branch Wise Work Timelines'!C:G,3,FALSE)</f>
        <v>44888.416666666664</v>
      </c>
      <c r="AH145" s="69" t="str">
        <f t="shared" ca="1" si="33"/>
        <v>Out of TAT</v>
      </c>
      <c r="AI145" s="69">
        <f t="shared" ca="1" si="34"/>
        <v>20544</v>
      </c>
      <c r="AJ145" s="69" t="str">
        <f ca="1">IF(AI145&lt;0,"0-12",IFERROR(VLOOKUP(AI145,Breakup[],2,FALSE),"&gt;24"))</f>
        <v>&gt;24</v>
      </c>
      <c r="AK145" s="69" t="str">
        <f>VLOOKUP(V145,Master!B:D,3,FALSE)</f>
        <v>East</v>
      </c>
      <c r="AL145" s="69" t="str">
        <f t="shared" si="35"/>
        <v>Mumbai</v>
      </c>
    </row>
    <row r="146" spans="1:38">
      <c r="A146" s="13" t="s">
        <v>562</v>
      </c>
      <c r="B146" s="54">
        <v>44701.528021678198</v>
      </c>
      <c r="C146" s="13" t="s">
        <v>323</v>
      </c>
      <c r="D146" s="13">
        <v>487</v>
      </c>
      <c r="E146" s="13" t="s">
        <v>563</v>
      </c>
      <c r="F146" s="13" t="s">
        <v>33</v>
      </c>
      <c r="G146" s="14">
        <v>1653032557920</v>
      </c>
      <c r="H146" s="55">
        <v>0.75995370370370396</v>
      </c>
      <c r="I146" s="33">
        <v>44881.759953703702</v>
      </c>
      <c r="J146" s="58">
        <v>44881</v>
      </c>
      <c r="K146" s="13" t="s">
        <v>325</v>
      </c>
      <c r="L146" s="13" t="s">
        <v>55</v>
      </c>
      <c r="M146" s="13" t="s">
        <v>323</v>
      </c>
      <c r="N146" s="13" t="s">
        <v>206</v>
      </c>
      <c r="O146" s="33" t="s">
        <v>38</v>
      </c>
      <c r="P146" s="58" t="s">
        <v>38</v>
      </c>
      <c r="Q146" s="33" t="s">
        <v>207</v>
      </c>
      <c r="R146" s="14" t="s">
        <v>38</v>
      </c>
      <c r="S146" s="13" t="s">
        <v>208</v>
      </c>
      <c r="T146" s="13" t="s">
        <v>209</v>
      </c>
      <c r="U146" s="33">
        <f t="shared" ca="1" si="24"/>
        <v>45744.56914039352</v>
      </c>
      <c r="V146" s="13" t="str">
        <f t="shared" si="25"/>
        <v>Delhi</v>
      </c>
      <c r="W146" s="13" t="str">
        <f t="shared" si="26"/>
        <v>RI</v>
      </c>
      <c r="X146" s="13">
        <f t="shared" si="27"/>
        <v>18</v>
      </c>
      <c r="Y146" s="13" t="str">
        <f>IFERROR(VLOOKUP(C146,ReceivingTeam[],2,FALSE),"HelpDesk")</f>
        <v>HelpDesk</v>
      </c>
      <c r="Z146" s="67">
        <f t="shared" si="28"/>
        <v>44882.905787037031</v>
      </c>
      <c r="AA146" s="68">
        <f t="shared" si="29"/>
        <v>44881</v>
      </c>
      <c r="AB146" s="69" t="b">
        <f t="shared" si="30"/>
        <v>1</v>
      </c>
      <c r="AC146" s="70">
        <f t="shared" si="31"/>
        <v>0.5</v>
      </c>
      <c r="AD146" s="67">
        <f t="shared" si="32"/>
        <v>44882.905787037031</v>
      </c>
      <c r="AE146" s="67">
        <f>VLOOKUP(V146,'Branch Wise Work Timelines'!C:G,3,FALSE)+AA146</f>
        <v>44881.416666666664</v>
      </c>
      <c r="AF146" s="67">
        <f>IF(V146="Bangalore",VLOOKUP(V146,'Branch Wise Work Timelines'!C:G,4,FALSE)+AA146+1,IF(V146="Mumbai",VLOOKUP(V146,'Branch Wise Work Timelines'!C:G,4,FALSE)+AA146+1,VLOOKUP(V146,'Branch Wise Work Timelines'!C:G,4,FALSE)+AA146))</f>
        <v>44881.770833333336</v>
      </c>
      <c r="AG146" s="67">
        <f>WORKDAY.INTL(AA146,1,11)+VLOOKUP(V146,'Branch Wise Work Timelines'!C:G,3,FALSE)</f>
        <v>44882.416666666664</v>
      </c>
      <c r="AH146" s="69" t="str">
        <f t="shared" ca="1" si="33"/>
        <v>Out of TAT</v>
      </c>
      <c r="AI146" s="69">
        <f t="shared" ca="1" si="34"/>
        <v>20680</v>
      </c>
      <c r="AJ146" s="69" t="str">
        <f ca="1">IF(AI146&lt;0,"0-12",IFERROR(VLOOKUP(AI146,Breakup[],2,FALSE),"&gt;24"))</f>
        <v>&gt;24</v>
      </c>
      <c r="AK146" s="69" t="str">
        <f>VLOOKUP(V146,Master!B:D,3,FALSE)</f>
        <v>North</v>
      </c>
      <c r="AL146" s="69" t="str">
        <f t="shared" si="35"/>
        <v>Delhi</v>
      </c>
    </row>
    <row r="147" spans="1:38">
      <c r="A147" s="13" t="s">
        <v>564</v>
      </c>
      <c r="B147" s="54">
        <v>44701.655450891201</v>
      </c>
      <c r="C147" s="13" t="s">
        <v>404</v>
      </c>
      <c r="D147" s="13">
        <v>323</v>
      </c>
      <c r="E147" s="13" t="s">
        <v>565</v>
      </c>
      <c r="F147" s="13" t="s">
        <v>15</v>
      </c>
      <c r="G147" s="14">
        <v>1653043347189</v>
      </c>
      <c r="H147" s="55">
        <v>0.940810185185185</v>
      </c>
      <c r="I147" s="33">
        <v>44882.940810185202</v>
      </c>
      <c r="J147" s="58">
        <v>44882</v>
      </c>
      <c r="K147" s="13" t="s">
        <v>213</v>
      </c>
      <c r="L147" s="13" t="s">
        <v>30</v>
      </c>
      <c r="M147" s="13" t="s">
        <v>75</v>
      </c>
      <c r="N147" s="13" t="s">
        <v>206</v>
      </c>
      <c r="O147" s="33" t="s">
        <v>38</v>
      </c>
      <c r="P147" s="58" t="s">
        <v>38</v>
      </c>
      <c r="Q147" s="33" t="s">
        <v>207</v>
      </c>
      <c r="R147" s="14" t="s">
        <v>38</v>
      </c>
      <c r="S147" s="13" t="s">
        <v>208</v>
      </c>
      <c r="T147" s="13" t="s">
        <v>209</v>
      </c>
      <c r="U147" s="33">
        <f t="shared" ca="1" si="24"/>
        <v>45744.56914039352</v>
      </c>
      <c r="V147" s="13" t="str">
        <f t="shared" si="25"/>
        <v>Bangalore</v>
      </c>
      <c r="W147" s="13" t="str">
        <f t="shared" si="26"/>
        <v>CLS</v>
      </c>
      <c r="X147" s="13">
        <f t="shared" si="27"/>
        <v>22</v>
      </c>
      <c r="Y147" s="13" t="str">
        <f>IFERROR(VLOOKUP(C147,ReceivingTeam[],2,FALSE),"HelpDesk")</f>
        <v>HelpDesk</v>
      </c>
      <c r="Z147" s="67">
        <f t="shared" si="28"/>
        <v>44883.753310185202</v>
      </c>
      <c r="AA147" s="68">
        <f t="shared" si="29"/>
        <v>44882</v>
      </c>
      <c r="AB147" s="69" t="b">
        <f t="shared" si="30"/>
        <v>1</v>
      </c>
      <c r="AC147" s="70">
        <f t="shared" si="31"/>
        <v>0.5</v>
      </c>
      <c r="AD147" s="67">
        <f t="shared" si="32"/>
        <v>44883.753310185202</v>
      </c>
      <c r="AE147" s="67">
        <f>VLOOKUP(V147,'Branch Wise Work Timelines'!C:G,3,FALSE)+AA147</f>
        <v>44882.416666666664</v>
      </c>
      <c r="AF147" s="67">
        <f>IF(V147="Bangalore",VLOOKUP(V147,'Branch Wise Work Timelines'!C:G,4,FALSE)+AA147+1,IF(V147="Mumbai",VLOOKUP(V147,'Branch Wise Work Timelines'!C:G,4,FALSE)+AA147+1,VLOOKUP(V147,'Branch Wise Work Timelines'!C:G,4,FALSE)+AA147))</f>
        <v>44883.104166666664</v>
      </c>
      <c r="AG147" s="67">
        <f>WORKDAY.INTL(AA147,1,11)+VLOOKUP(V147,'Branch Wise Work Timelines'!C:G,3,FALSE)</f>
        <v>44883.416666666664</v>
      </c>
      <c r="AH147" s="69" t="str">
        <f t="shared" ca="1" si="33"/>
        <v>Out of TAT</v>
      </c>
      <c r="AI147" s="69">
        <f t="shared" ca="1" si="34"/>
        <v>20660</v>
      </c>
      <c r="AJ147" s="69" t="str">
        <f ca="1">IF(AI147&lt;0,"0-12",IFERROR(VLOOKUP(AI147,Breakup[],2,FALSE),"&gt;24"))</f>
        <v>&gt;24</v>
      </c>
      <c r="AK147" s="69" t="str">
        <f>VLOOKUP(V147,Master!B:D,3,FALSE)</f>
        <v>South</v>
      </c>
      <c r="AL147" s="69" t="str">
        <f t="shared" si="35"/>
        <v>Bangalore-CLS</v>
      </c>
    </row>
    <row r="148" spans="1:38">
      <c r="A148" s="13" t="s">
        <v>566</v>
      </c>
      <c r="B148" s="54">
        <v>44701.545335914401</v>
      </c>
      <c r="C148" s="13" t="s">
        <v>211</v>
      </c>
      <c r="D148" s="13">
        <v>114</v>
      </c>
      <c r="E148" s="13" t="s">
        <v>567</v>
      </c>
      <c r="F148" s="13" t="s">
        <v>15</v>
      </c>
      <c r="G148" s="14">
        <v>1653034041355</v>
      </c>
      <c r="H148" s="55">
        <v>0.93527777777777799</v>
      </c>
      <c r="I148" s="33">
        <v>44887.935277777797</v>
      </c>
      <c r="J148" s="58">
        <v>44887</v>
      </c>
      <c r="K148" s="13" t="s">
        <v>213</v>
      </c>
      <c r="L148" s="13" t="s">
        <v>30</v>
      </c>
      <c r="M148" s="13" t="s">
        <v>227</v>
      </c>
      <c r="N148" s="13" t="s">
        <v>206</v>
      </c>
      <c r="O148" s="33" t="s">
        <v>38</v>
      </c>
      <c r="P148" s="58" t="s">
        <v>38</v>
      </c>
      <c r="Q148" s="33" t="s">
        <v>207</v>
      </c>
      <c r="R148" s="14" t="s">
        <v>38</v>
      </c>
      <c r="S148" s="13" t="s">
        <v>216</v>
      </c>
      <c r="T148" s="13" t="s">
        <v>217</v>
      </c>
      <c r="U148" s="33">
        <f t="shared" ca="1" si="24"/>
        <v>45744.56914039352</v>
      </c>
      <c r="V148" s="13" t="str">
        <f t="shared" si="25"/>
        <v>Bangalore</v>
      </c>
      <c r="W148" s="13" t="str">
        <f t="shared" si="26"/>
        <v>CLS</v>
      </c>
      <c r="X148" s="13">
        <f t="shared" si="27"/>
        <v>22</v>
      </c>
      <c r="Y148" s="13" t="str">
        <f>IFERROR(VLOOKUP(C148,ReceivingTeam[],2,FALSE),"HelpDesk")</f>
        <v>HelpDesk</v>
      </c>
      <c r="Z148" s="67">
        <f t="shared" si="28"/>
        <v>44888.747777777797</v>
      </c>
      <c r="AA148" s="68">
        <f t="shared" si="29"/>
        <v>44887</v>
      </c>
      <c r="AB148" s="69" t="b">
        <f t="shared" si="30"/>
        <v>1</v>
      </c>
      <c r="AC148" s="70">
        <f t="shared" si="31"/>
        <v>0.5</v>
      </c>
      <c r="AD148" s="67">
        <f t="shared" si="32"/>
        <v>44888.747777777797</v>
      </c>
      <c r="AE148" s="67">
        <f>VLOOKUP(V148,'Branch Wise Work Timelines'!C:G,3,FALSE)+AA148</f>
        <v>44887.416666666664</v>
      </c>
      <c r="AF148" s="67">
        <f>IF(V148="Bangalore",VLOOKUP(V148,'Branch Wise Work Timelines'!C:G,4,FALSE)+AA148+1,IF(V148="Mumbai",VLOOKUP(V148,'Branch Wise Work Timelines'!C:G,4,FALSE)+AA148+1,VLOOKUP(V148,'Branch Wise Work Timelines'!C:G,4,FALSE)+AA148))</f>
        <v>44888.104166666664</v>
      </c>
      <c r="AG148" s="67">
        <f>WORKDAY.INTL(AA148,1,11)+VLOOKUP(V148,'Branch Wise Work Timelines'!C:G,3,FALSE)</f>
        <v>44888.416666666664</v>
      </c>
      <c r="AH148" s="69" t="str">
        <f t="shared" ca="1" si="33"/>
        <v>Out of TAT</v>
      </c>
      <c r="AI148" s="69">
        <f t="shared" ca="1" si="34"/>
        <v>20540</v>
      </c>
      <c r="AJ148" s="69" t="str">
        <f ca="1">IF(AI148&lt;0,"0-12",IFERROR(VLOOKUP(AI148,Breakup[],2,FALSE),"&gt;24"))</f>
        <v>&gt;24</v>
      </c>
      <c r="AK148" s="69" t="str">
        <f>VLOOKUP(V148,Master!B:D,3,FALSE)</f>
        <v>South</v>
      </c>
      <c r="AL148" s="69" t="str">
        <f t="shared" si="35"/>
        <v>Bangalore-CLS</v>
      </c>
    </row>
    <row r="149" spans="1:38">
      <c r="A149" s="13" t="s">
        <v>568</v>
      </c>
      <c r="B149" s="54">
        <v>44701.632391516199</v>
      </c>
      <c r="C149" s="13" t="s">
        <v>467</v>
      </c>
      <c r="D149" s="13">
        <v>1401</v>
      </c>
      <c r="E149" s="13" t="s">
        <v>569</v>
      </c>
      <c r="F149" s="13" t="s">
        <v>15</v>
      </c>
      <c r="G149" s="14">
        <v>1653043498252</v>
      </c>
      <c r="H149" s="55">
        <v>0.82619212962962996</v>
      </c>
      <c r="I149" s="33">
        <v>44888.8261921296</v>
      </c>
      <c r="J149" s="58">
        <v>44888</v>
      </c>
      <c r="K149" s="13" t="s">
        <v>213</v>
      </c>
      <c r="L149" s="13" t="s">
        <v>30</v>
      </c>
      <c r="M149" s="13" t="s">
        <v>214</v>
      </c>
      <c r="N149" s="13" t="s">
        <v>206</v>
      </c>
      <c r="O149" s="33" t="s">
        <v>38</v>
      </c>
      <c r="P149" s="58" t="s">
        <v>38</v>
      </c>
      <c r="Q149" s="33" t="s">
        <v>207</v>
      </c>
      <c r="R149" s="14" t="s">
        <v>38</v>
      </c>
      <c r="S149" s="13" t="s">
        <v>216</v>
      </c>
      <c r="T149" s="13" t="s">
        <v>217</v>
      </c>
      <c r="U149" s="33">
        <f t="shared" ca="1" si="24"/>
        <v>45744.56914039352</v>
      </c>
      <c r="V149" s="13" t="str">
        <f t="shared" si="25"/>
        <v>Bangalore</v>
      </c>
      <c r="W149" s="13" t="str">
        <f t="shared" si="26"/>
        <v>CLS</v>
      </c>
      <c r="X149" s="13">
        <f t="shared" si="27"/>
        <v>19</v>
      </c>
      <c r="Y149" s="13" t="str">
        <f>IFERROR(VLOOKUP(C149,ReceivingTeam[],2,FALSE),"HelpDesk")</f>
        <v>HelpDesk</v>
      </c>
      <c r="Z149" s="67">
        <f t="shared" si="28"/>
        <v>44889.6386921296</v>
      </c>
      <c r="AA149" s="68">
        <f t="shared" si="29"/>
        <v>44888</v>
      </c>
      <c r="AB149" s="69" t="b">
        <f t="shared" si="30"/>
        <v>1</v>
      </c>
      <c r="AC149" s="70">
        <f t="shared" si="31"/>
        <v>0.5</v>
      </c>
      <c r="AD149" s="67">
        <f t="shared" si="32"/>
        <v>44889.6386921296</v>
      </c>
      <c r="AE149" s="67">
        <f>VLOOKUP(V149,'Branch Wise Work Timelines'!C:G,3,FALSE)+AA149</f>
        <v>44888.416666666664</v>
      </c>
      <c r="AF149" s="67">
        <f>IF(V149="Bangalore",VLOOKUP(V149,'Branch Wise Work Timelines'!C:G,4,FALSE)+AA149+1,IF(V149="Mumbai",VLOOKUP(V149,'Branch Wise Work Timelines'!C:G,4,FALSE)+AA149+1,VLOOKUP(V149,'Branch Wise Work Timelines'!C:G,4,FALSE)+AA149))</f>
        <v>44889.104166666664</v>
      </c>
      <c r="AG149" s="67">
        <f>WORKDAY.INTL(AA149,1,11)+VLOOKUP(V149,'Branch Wise Work Timelines'!C:G,3,FALSE)</f>
        <v>44889.416666666664</v>
      </c>
      <c r="AH149" s="69" t="str">
        <f t="shared" ca="1" si="33"/>
        <v>Out of TAT</v>
      </c>
      <c r="AI149" s="69">
        <f t="shared" ca="1" si="34"/>
        <v>20519</v>
      </c>
      <c r="AJ149" s="69" t="str">
        <f ca="1">IF(AI149&lt;0,"0-12",IFERROR(VLOOKUP(AI149,Breakup[],2,FALSE),"&gt;24"))</f>
        <v>&gt;24</v>
      </c>
      <c r="AK149" s="69" t="str">
        <f>VLOOKUP(V149,Master!B:D,3,FALSE)</f>
        <v>South</v>
      </c>
      <c r="AL149" s="69" t="str">
        <f t="shared" si="35"/>
        <v>Bangalore-CLS</v>
      </c>
    </row>
    <row r="150" spans="1:38">
      <c r="A150" s="13" t="s">
        <v>570</v>
      </c>
      <c r="B150" s="54">
        <v>44701.595173726899</v>
      </c>
      <c r="C150" s="13" t="s">
        <v>113</v>
      </c>
      <c r="D150" s="13">
        <v>1949</v>
      </c>
      <c r="E150" s="13" t="s">
        <v>571</v>
      </c>
      <c r="F150" s="13" t="s">
        <v>33</v>
      </c>
      <c r="G150" s="14">
        <v>1653040895232</v>
      </c>
      <c r="H150" s="55">
        <v>0.46875</v>
      </c>
      <c r="I150" s="33">
        <v>44885.46875</v>
      </c>
      <c r="J150" s="58">
        <v>44885</v>
      </c>
      <c r="K150" s="13" t="s">
        <v>263</v>
      </c>
      <c r="L150" s="13" t="s">
        <v>69</v>
      </c>
      <c r="M150" s="13" t="s">
        <v>101</v>
      </c>
      <c r="N150" s="13" t="s">
        <v>206</v>
      </c>
      <c r="O150" s="33" t="s">
        <v>38</v>
      </c>
      <c r="P150" s="58" t="s">
        <v>38</v>
      </c>
      <c r="Q150" s="33" t="s">
        <v>207</v>
      </c>
      <c r="R150" s="14" t="s">
        <v>38</v>
      </c>
      <c r="S150" s="13" t="s">
        <v>208</v>
      </c>
      <c r="T150" s="13" t="s">
        <v>209</v>
      </c>
      <c r="U150" s="33">
        <f t="shared" ca="1" si="24"/>
        <v>45744.56914039352</v>
      </c>
      <c r="V150" s="13" t="str">
        <f t="shared" si="25"/>
        <v>Mumbai</v>
      </c>
      <c r="W150" s="13" t="str">
        <f t="shared" si="26"/>
        <v>RI</v>
      </c>
      <c r="X150" s="13">
        <f t="shared" si="27"/>
        <v>11</v>
      </c>
      <c r="Y150" s="13" t="str">
        <f>IFERROR(VLOOKUP(C150,ReceivingTeam[],2,FALSE),"HelpDesk")</f>
        <v>Branch office</v>
      </c>
      <c r="Z150" s="67">
        <f t="shared" si="28"/>
        <v>44885.916666666664</v>
      </c>
      <c r="AA150" s="68">
        <f t="shared" si="29"/>
        <v>44885</v>
      </c>
      <c r="AB150" s="69" t="b">
        <f t="shared" si="30"/>
        <v>0</v>
      </c>
      <c r="AC150" s="70">
        <f t="shared" si="31"/>
        <v>0.5</v>
      </c>
      <c r="AD150" s="67">
        <f t="shared" si="32"/>
        <v>44885.916666666664</v>
      </c>
      <c r="AE150" s="67">
        <f>VLOOKUP(V150,'Branch Wise Work Timelines'!C:G,3,FALSE)+AA150</f>
        <v>44885.416666666664</v>
      </c>
      <c r="AF150" s="67">
        <f>IF(V150="Bangalore",VLOOKUP(V150,'Branch Wise Work Timelines'!C:G,4,FALSE)+AA150+1,IF(V150="Mumbai",VLOOKUP(V150,'Branch Wise Work Timelines'!C:G,4,FALSE)+AA150+1,VLOOKUP(V150,'Branch Wise Work Timelines'!C:G,4,FALSE)+AA150))</f>
        <v>44886.25</v>
      </c>
      <c r="AG150" s="67">
        <f>WORKDAY.INTL(AA150,1,11)+VLOOKUP(V150,'Branch Wise Work Timelines'!C:G,3,FALSE)</f>
        <v>44886.416666666664</v>
      </c>
      <c r="AH150" s="69" t="str">
        <f t="shared" ca="1" si="33"/>
        <v>Out of TAT</v>
      </c>
      <c r="AI150" s="69">
        <f t="shared" ca="1" si="34"/>
        <v>20608</v>
      </c>
      <c r="AJ150" s="69" t="str">
        <f ca="1">IF(AI150&lt;0,"0-12",IFERROR(VLOOKUP(AI150,Breakup[],2,FALSE),"&gt;24"))</f>
        <v>&gt;24</v>
      </c>
      <c r="AK150" s="69" t="str">
        <f>VLOOKUP(V150,Master!B:D,3,FALSE)</f>
        <v>East</v>
      </c>
      <c r="AL150" s="69" t="str">
        <f t="shared" si="35"/>
        <v>Mumbai</v>
      </c>
    </row>
    <row r="151" spans="1:38">
      <c r="A151" s="13" t="s">
        <v>572</v>
      </c>
      <c r="B151" s="54">
        <v>44701.486697997701</v>
      </c>
      <c r="C151" s="13" t="s">
        <v>110</v>
      </c>
      <c r="D151" s="13">
        <v>1785</v>
      </c>
      <c r="E151" s="13" t="s">
        <v>573</v>
      </c>
      <c r="F151" s="13" t="s">
        <v>33</v>
      </c>
      <c r="G151" s="14">
        <v>1653031333276</v>
      </c>
      <c r="H151" s="55">
        <v>0.78266203703703696</v>
      </c>
      <c r="I151" s="33">
        <v>44887.782662037003</v>
      </c>
      <c r="J151" s="58">
        <v>44887</v>
      </c>
      <c r="K151" s="13" t="s">
        <v>263</v>
      </c>
      <c r="L151" s="13" t="s">
        <v>69</v>
      </c>
      <c r="M151" s="13" t="s">
        <v>101</v>
      </c>
      <c r="N151" s="13" t="s">
        <v>206</v>
      </c>
      <c r="O151" s="33" t="s">
        <v>38</v>
      </c>
      <c r="P151" s="58" t="s">
        <v>38</v>
      </c>
      <c r="Q151" s="33" t="s">
        <v>207</v>
      </c>
      <c r="R151" s="14" t="s">
        <v>38</v>
      </c>
      <c r="S151" s="13" t="s">
        <v>208</v>
      </c>
      <c r="T151" s="13" t="s">
        <v>209</v>
      </c>
      <c r="U151" s="33">
        <f t="shared" ca="1" si="24"/>
        <v>45744.56914039352</v>
      </c>
      <c r="V151" s="13" t="str">
        <f t="shared" si="25"/>
        <v>Mumbai</v>
      </c>
      <c r="W151" s="13" t="str">
        <f t="shared" si="26"/>
        <v>RI</v>
      </c>
      <c r="X151" s="13">
        <f t="shared" si="27"/>
        <v>18</v>
      </c>
      <c r="Y151" s="13" t="str">
        <f>IFERROR(VLOOKUP(C151,ReceivingTeam[],2,FALSE),"HelpDesk")</f>
        <v>Branch office</v>
      </c>
      <c r="Z151" s="67">
        <f t="shared" si="28"/>
        <v>44888.449328703668</v>
      </c>
      <c r="AA151" s="68">
        <f t="shared" si="29"/>
        <v>44887</v>
      </c>
      <c r="AB151" s="69" t="b">
        <f t="shared" si="30"/>
        <v>1</v>
      </c>
      <c r="AC151" s="70">
        <f t="shared" si="31"/>
        <v>0.5</v>
      </c>
      <c r="AD151" s="67">
        <f t="shared" si="32"/>
        <v>44888.449328703668</v>
      </c>
      <c r="AE151" s="67">
        <f>VLOOKUP(V151,'Branch Wise Work Timelines'!C:G,3,FALSE)+AA151</f>
        <v>44887.416666666664</v>
      </c>
      <c r="AF151" s="67">
        <f>IF(V151="Bangalore",VLOOKUP(V151,'Branch Wise Work Timelines'!C:G,4,FALSE)+AA151+1,IF(V151="Mumbai",VLOOKUP(V151,'Branch Wise Work Timelines'!C:G,4,FALSE)+AA151+1,VLOOKUP(V151,'Branch Wise Work Timelines'!C:G,4,FALSE)+AA151))</f>
        <v>44888.25</v>
      </c>
      <c r="AG151" s="67">
        <f>WORKDAY.INTL(AA151,1,11)+VLOOKUP(V151,'Branch Wise Work Timelines'!C:G,3,FALSE)</f>
        <v>44888.416666666664</v>
      </c>
      <c r="AH151" s="69" t="str">
        <f t="shared" ca="1" si="33"/>
        <v>Out of TAT</v>
      </c>
      <c r="AI151" s="69">
        <f t="shared" ca="1" si="34"/>
        <v>20547</v>
      </c>
      <c r="AJ151" s="69" t="str">
        <f ca="1">IF(AI151&lt;0,"0-12",IFERROR(VLOOKUP(AI151,Breakup[],2,FALSE),"&gt;24"))</f>
        <v>&gt;24</v>
      </c>
      <c r="AK151" s="69" t="str">
        <f>VLOOKUP(V151,Master!B:D,3,FALSE)</f>
        <v>East</v>
      </c>
      <c r="AL151" s="69" t="str">
        <f t="shared" si="35"/>
        <v>Mumbai</v>
      </c>
    </row>
    <row r="152" spans="1:38">
      <c r="A152" s="13" t="s">
        <v>574</v>
      </c>
      <c r="B152" s="54">
        <v>44701.487335682898</v>
      </c>
      <c r="C152" s="13" t="s">
        <v>110</v>
      </c>
      <c r="D152" s="13">
        <v>1194</v>
      </c>
      <c r="E152" s="13" t="s">
        <v>575</v>
      </c>
      <c r="F152" s="13" t="s">
        <v>33</v>
      </c>
      <c r="G152" s="14">
        <v>1653031333276</v>
      </c>
      <c r="H152" s="55">
        <v>0.34976851851851798</v>
      </c>
      <c r="I152" s="33">
        <v>44884.349768518499</v>
      </c>
      <c r="J152" s="58">
        <v>44884</v>
      </c>
      <c r="K152" s="13" t="s">
        <v>263</v>
      </c>
      <c r="L152" s="13" t="s">
        <v>69</v>
      </c>
      <c r="M152" s="13" t="s">
        <v>101</v>
      </c>
      <c r="N152" s="13" t="s">
        <v>206</v>
      </c>
      <c r="O152" s="33" t="s">
        <v>38</v>
      </c>
      <c r="P152" s="58" t="s">
        <v>38</v>
      </c>
      <c r="Q152" s="33" t="s">
        <v>207</v>
      </c>
      <c r="R152" s="14" t="s">
        <v>38</v>
      </c>
      <c r="S152" s="13" t="s">
        <v>208</v>
      </c>
      <c r="T152" s="13" t="s">
        <v>209</v>
      </c>
      <c r="U152" s="33">
        <f t="shared" ca="1" si="24"/>
        <v>45744.56914039352</v>
      </c>
      <c r="V152" s="13" t="str">
        <f t="shared" si="25"/>
        <v>Mumbai</v>
      </c>
      <c r="W152" s="13" t="str">
        <f t="shared" si="26"/>
        <v>RI</v>
      </c>
      <c r="X152" s="13">
        <f t="shared" si="27"/>
        <v>8</v>
      </c>
      <c r="Y152" s="13" t="str">
        <f>IFERROR(VLOOKUP(C152,ReceivingTeam[],2,FALSE),"HelpDesk")</f>
        <v>Branch office</v>
      </c>
      <c r="Z152" s="67">
        <f t="shared" si="28"/>
        <v>44884.916666666664</v>
      </c>
      <c r="AA152" s="68">
        <f t="shared" si="29"/>
        <v>44884</v>
      </c>
      <c r="AB152" s="69" t="b">
        <f t="shared" si="30"/>
        <v>1</v>
      </c>
      <c r="AC152" s="70">
        <f t="shared" si="31"/>
        <v>0.5</v>
      </c>
      <c r="AD152" s="67">
        <f t="shared" si="32"/>
        <v>44884.916666666664</v>
      </c>
      <c r="AE152" s="67">
        <f>VLOOKUP(V152,'Branch Wise Work Timelines'!C:G,3,FALSE)+AA152</f>
        <v>44884.416666666664</v>
      </c>
      <c r="AF152" s="67">
        <f>IF(V152="Bangalore",VLOOKUP(V152,'Branch Wise Work Timelines'!C:G,4,FALSE)+AA152+1,IF(V152="Mumbai",VLOOKUP(V152,'Branch Wise Work Timelines'!C:G,4,FALSE)+AA152+1,VLOOKUP(V152,'Branch Wise Work Timelines'!C:G,4,FALSE)+AA152))</f>
        <v>44885.25</v>
      </c>
      <c r="AG152" s="67">
        <f>WORKDAY.INTL(AA152,1,11)+VLOOKUP(V152,'Branch Wise Work Timelines'!C:G,3,FALSE)</f>
        <v>44886.416666666664</v>
      </c>
      <c r="AH152" s="69" t="str">
        <f t="shared" ca="1" si="33"/>
        <v>Out of TAT</v>
      </c>
      <c r="AI152" s="69">
        <f t="shared" ca="1" si="34"/>
        <v>20632</v>
      </c>
      <c r="AJ152" s="69" t="str">
        <f ca="1">IF(AI152&lt;0,"0-12",IFERROR(VLOOKUP(AI152,Breakup[],2,FALSE),"&gt;24"))</f>
        <v>&gt;24</v>
      </c>
      <c r="AK152" s="69" t="str">
        <f>VLOOKUP(V152,Master!B:D,3,FALSE)</f>
        <v>East</v>
      </c>
      <c r="AL152" s="69" t="str">
        <f t="shared" si="35"/>
        <v>Mumbai</v>
      </c>
    </row>
    <row r="153" spans="1:38">
      <c r="A153" s="13" t="s">
        <v>576</v>
      </c>
      <c r="B153" s="54">
        <v>44701.487938275503</v>
      </c>
      <c r="C153" s="13" t="s">
        <v>110</v>
      </c>
      <c r="D153" s="13">
        <v>1430</v>
      </c>
      <c r="E153" s="13" t="s">
        <v>577</v>
      </c>
      <c r="F153" s="13" t="s">
        <v>33</v>
      </c>
      <c r="G153" s="14">
        <v>1653031333276</v>
      </c>
      <c r="H153" s="55">
        <v>0.64430555555555602</v>
      </c>
      <c r="I153" s="33">
        <v>44882.644305555601</v>
      </c>
      <c r="J153" s="58">
        <v>44882</v>
      </c>
      <c r="K153" s="13" t="s">
        <v>263</v>
      </c>
      <c r="L153" s="13" t="s">
        <v>69</v>
      </c>
      <c r="M153" s="13" t="s">
        <v>101</v>
      </c>
      <c r="N153" s="13" t="s">
        <v>206</v>
      </c>
      <c r="O153" s="33" t="s">
        <v>38</v>
      </c>
      <c r="P153" s="58" t="s">
        <v>38</v>
      </c>
      <c r="Q153" s="33" t="s">
        <v>207</v>
      </c>
      <c r="R153" s="14" t="s">
        <v>38</v>
      </c>
      <c r="S153" s="13" t="s">
        <v>208</v>
      </c>
      <c r="T153" s="13" t="s">
        <v>209</v>
      </c>
      <c r="U153" s="33">
        <f t="shared" ca="1" si="24"/>
        <v>45744.56914039352</v>
      </c>
      <c r="V153" s="13" t="str">
        <f t="shared" si="25"/>
        <v>Mumbai</v>
      </c>
      <c r="W153" s="13" t="str">
        <f t="shared" si="26"/>
        <v>RI</v>
      </c>
      <c r="X153" s="13">
        <f t="shared" si="27"/>
        <v>15</v>
      </c>
      <c r="Y153" s="13" t="str">
        <f>IFERROR(VLOOKUP(C153,ReceivingTeam[],2,FALSE),"HelpDesk")</f>
        <v>Branch office</v>
      </c>
      <c r="Z153" s="67">
        <f t="shared" si="28"/>
        <v>44883.144305555601</v>
      </c>
      <c r="AA153" s="68">
        <f t="shared" si="29"/>
        <v>44882</v>
      </c>
      <c r="AB153" s="69" t="b">
        <f t="shared" si="30"/>
        <v>1</v>
      </c>
      <c r="AC153" s="70">
        <f t="shared" si="31"/>
        <v>0.5</v>
      </c>
      <c r="AD153" s="67">
        <f t="shared" si="32"/>
        <v>44883.144305555601</v>
      </c>
      <c r="AE153" s="67">
        <f>VLOOKUP(V153,'Branch Wise Work Timelines'!C:G,3,FALSE)+AA153</f>
        <v>44882.416666666664</v>
      </c>
      <c r="AF153" s="67">
        <f>IF(V153="Bangalore",VLOOKUP(V153,'Branch Wise Work Timelines'!C:G,4,FALSE)+AA153+1,IF(V153="Mumbai",VLOOKUP(V153,'Branch Wise Work Timelines'!C:G,4,FALSE)+AA153+1,VLOOKUP(V153,'Branch Wise Work Timelines'!C:G,4,FALSE)+AA153))</f>
        <v>44883.25</v>
      </c>
      <c r="AG153" s="67">
        <f>WORKDAY.INTL(AA153,1,11)+VLOOKUP(V153,'Branch Wise Work Timelines'!C:G,3,FALSE)</f>
        <v>44883.416666666664</v>
      </c>
      <c r="AH153" s="69" t="str">
        <f t="shared" ca="1" si="33"/>
        <v>Out of TAT</v>
      </c>
      <c r="AI153" s="69">
        <f t="shared" ca="1" si="34"/>
        <v>20675</v>
      </c>
      <c r="AJ153" s="69" t="str">
        <f ca="1">IF(AI153&lt;0,"0-12",IFERROR(VLOOKUP(AI153,Breakup[],2,FALSE),"&gt;24"))</f>
        <v>&gt;24</v>
      </c>
      <c r="AK153" s="69" t="str">
        <f>VLOOKUP(V153,Master!B:D,3,FALSE)</f>
        <v>East</v>
      </c>
      <c r="AL153" s="69" t="str">
        <f t="shared" si="35"/>
        <v>Mumbai</v>
      </c>
    </row>
    <row r="154" spans="1:38">
      <c r="A154" s="13" t="s">
        <v>578</v>
      </c>
      <c r="B154" s="54">
        <v>44701.6241592593</v>
      </c>
      <c r="C154" s="13" t="s">
        <v>467</v>
      </c>
      <c r="D154" s="13">
        <v>125</v>
      </c>
      <c r="E154" s="13" t="s">
        <v>579</v>
      </c>
      <c r="F154" s="13" t="s">
        <v>15</v>
      </c>
      <c r="G154" s="14">
        <v>1653043498252</v>
      </c>
      <c r="H154" s="55">
        <v>7.1192129629629605E-2</v>
      </c>
      <c r="I154" s="33">
        <v>44883.071192129602</v>
      </c>
      <c r="J154" s="58">
        <v>44883</v>
      </c>
      <c r="K154" s="13" t="s">
        <v>213</v>
      </c>
      <c r="L154" s="13" t="s">
        <v>30</v>
      </c>
      <c r="M154" s="13" t="s">
        <v>214</v>
      </c>
      <c r="N154" s="13" t="s">
        <v>206</v>
      </c>
      <c r="O154" s="33" t="s">
        <v>38</v>
      </c>
      <c r="P154" s="58" t="s">
        <v>38</v>
      </c>
      <c r="Q154" s="33" t="s">
        <v>207</v>
      </c>
      <c r="R154" s="14" t="s">
        <v>38</v>
      </c>
      <c r="S154" s="13" t="s">
        <v>216</v>
      </c>
      <c r="T154" s="13" t="s">
        <v>217</v>
      </c>
      <c r="U154" s="33">
        <f t="shared" ca="1" si="24"/>
        <v>45744.56914039352</v>
      </c>
      <c r="V154" s="13" t="str">
        <f t="shared" si="25"/>
        <v>Bangalore</v>
      </c>
      <c r="W154" s="13" t="str">
        <f t="shared" si="26"/>
        <v>CLS</v>
      </c>
      <c r="X154" s="13">
        <f t="shared" si="27"/>
        <v>1</v>
      </c>
      <c r="Y154" s="13" t="str">
        <f>IFERROR(VLOOKUP(C154,ReceivingTeam[],2,FALSE),"HelpDesk")</f>
        <v>HelpDesk</v>
      </c>
      <c r="Z154" s="67">
        <f t="shared" si="28"/>
        <v>44883.916666666664</v>
      </c>
      <c r="AA154" s="68">
        <f t="shared" si="29"/>
        <v>44883</v>
      </c>
      <c r="AB154" s="69" t="b">
        <f t="shared" si="30"/>
        <v>1</v>
      </c>
      <c r="AC154" s="70">
        <f t="shared" si="31"/>
        <v>0.5</v>
      </c>
      <c r="AD154" s="67">
        <f t="shared" si="32"/>
        <v>44883.916666666664</v>
      </c>
      <c r="AE154" s="67">
        <f>VLOOKUP(V154,'Branch Wise Work Timelines'!C:G,3,FALSE)+AA154</f>
        <v>44883.416666666664</v>
      </c>
      <c r="AF154" s="67">
        <f>IF(V154="Bangalore",VLOOKUP(V154,'Branch Wise Work Timelines'!C:G,4,FALSE)+AA154+1,IF(V154="Mumbai",VLOOKUP(V154,'Branch Wise Work Timelines'!C:G,4,FALSE)+AA154+1,VLOOKUP(V154,'Branch Wise Work Timelines'!C:G,4,FALSE)+AA154))</f>
        <v>44884.104166666664</v>
      </c>
      <c r="AG154" s="67">
        <f>WORKDAY.INTL(AA154,1,11)+VLOOKUP(V154,'Branch Wise Work Timelines'!C:G,3,FALSE)</f>
        <v>44884.416666666664</v>
      </c>
      <c r="AH154" s="69" t="str">
        <f t="shared" ca="1" si="33"/>
        <v>Out of TAT</v>
      </c>
      <c r="AI154" s="69">
        <f t="shared" ca="1" si="34"/>
        <v>20656</v>
      </c>
      <c r="AJ154" s="69" t="str">
        <f ca="1">IF(AI154&lt;0,"0-12",IFERROR(VLOOKUP(AI154,Breakup[],2,FALSE),"&gt;24"))</f>
        <v>&gt;24</v>
      </c>
      <c r="AK154" s="69" t="str">
        <f>VLOOKUP(V154,Master!B:D,3,FALSE)</f>
        <v>South</v>
      </c>
      <c r="AL154" s="69" t="str">
        <f t="shared" si="35"/>
        <v>Bangalore-CLS</v>
      </c>
    </row>
    <row r="155" spans="1:38">
      <c r="A155" s="13" t="s">
        <v>580</v>
      </c>
      <c r="B155" s="54">
        <v>44701.428327743102</v>
      </c>
      <c r="C155" s="13" t="s">
        <v>261</v>
      </c>
      <c r="D155" s="13">
        <v>829</v>
      </c>
      <c r="E155" s="13" t="s">
        <v>581</v>
      </c>
      <c r="F155" s="13" t="s">
        <v>33</v>
      </c>
      <c r="G155" s="14">
        <v>1653022796352</v>
      </c>
      <c r="H155" s="55">
        <v>0.56606481481481496</v>
      </c>
      <c r="I155" s="33">
        <v>44883.566064814797</v>
      </c>
      <c r="J155" s="58">
        <v>44883</v>
      </c>
      <c r="K155" s="13" t="s">
        <v>263</v>
      </c>
      <c r="L155" s="13" t="s">
        <v>69</v>
      </c>
      <c r="M155" s="13" t="s">
        <v>103</v>
      </c>
      <c r="N155" s="13" t="s">
        <v>206</v>
      </c>
      <c r="O155" s="33" t="s">
        <v>38</v>
      </c>
      <c r="P155" s="58" t="s">
        <v>38</v>
      </c>
      <c r="Q155" s="33" t="s">
        <v>207</v>
      </c>
      <c r="R155" s="14" t="s">
        <v>38</v>
      </c>
      <c r="S155" s="13" t="s">
        <v>208</v>
      </c>
      <c r="T155" s="13" t="s">
        <v>209</v>
      </c>
      <c r="U155" s="33">
        <f t="shared" ca="1" si="24"/>
        <v>45744.56914039352</v>
      </c>
      <c r="V155" s="13" t="str">
        <f t="shared" si="25"/>
        <v>Mumbai</v>
      </c>
      <c r="W155" s="13" t="str">
        <f t="shared" si="26"/>
        <v>RI</v>
      </c>
      <c r="X155" s="13">
        <f t="shared" si="27"/>
        <v>13</v>
      </c>
      <c r="Y155" s="13" t="str">
        <f>IFERROR(VLOOKUP(C155,ReceivingTeam[],2,FALSE),"HelpDesk")</f>
        <v>HelpDesk</v>
      </c>
      <c r="Z155" s="67">
        <f t="shared" si="28"/>
        <v>44884.066064814797</v>
      </c>
      <c r="AA155" s="68">
        <f t="shared" si="29"/>
        <v>44883</v>
      </c>
      <c r="AB155" s="69" t="b">
        <f t="shared" si="30"/>
        <v>1</v>
      </c>
      <c r="AC155" s="70">
        <f t="shared" si="31"/>
        <v>0.5</v>
      </c>
      <c r="AD155" s="67">
        <f t="shared" si="32"/>
        <v>44884.066064814797</v>
      </c>
      <c r="AE155" s="67">
        <f>VLOOKUP(V155,'Branch Wise Work Timelines'!C:G,3,FALSE)+AA155</f>
        <v>44883.416666666664</v>
      </c>
      <c r="AF155" s="67">
        <f>IF(V155="Bangalore",VLOOKUP(V155,'Branch Wise Work Timelines'!C:G,4,FALSE)+AA155+1,IF(V155="Mumbai",VLOOKUP(V155,'Branch Wise Work Timelines'!C:G,4,FALSE)+AA155+1,VLOOKUP(V155,'Branch Wise Work Timelines'!C:G,4,FALSE)+AA155))</f>
        <v>44884.25</v>
      </c>
      <c r="AG155" s="67">
        <f>WORKDAY.INTL(AA155,1,11)+VLOOKUP(V155,'Branch Wise Work Timelines'!C:G,3,FALSE)</f>
        <v>44884.416666666664</v>
      </c>
      <c r="AH155" s="69" t="str">
        <f t="shared" ca="1" si="33"/>
        <v>Out of TAT</v>
      </c>
      <c r="AI155" s="69">
        <f t="shared" ca="1" si="34"/>
        <v>20653</v>
      </c>
      <c r="AJ155" s="69" t="str">
        <f ca="1">IF(AI155&lt;0,"0-12",IFERROR(VLOOKUP(AI155,Breakup[],2,FALSE),"&gt;24"))</f>
        <v>&gt;24</v>
      </c>
      <c r="AK155" s="69" t="str">
        <f>VLOOKUP(V155,Master!B:D,3,FALSE)</f>
        <v>East</v>
      </c>
      <c r="AL155" s="69" t="str">
        <f t="shared" si="35"/>
        <v>Mumbai</v>
      </c>
    </row>
    <row r="156" spans="1:38">
      <c r="A156" s="13" t="s">
        <v>582</v>
      </c>
      <c r="B156" s="54">
        <v>44701.551156863403</v>
      </c>
      <c r="C156" s="13" t="s">
        <v>583</v>
      </c>
      <c r="D156" s="13">
        <v>1952</v>
      </c>
      <c r="E156" s="13" t="s">
        <v>584</v>
      </c>
      <c r="F156" s="13" t="s">
        <v>15</v>
      </c>
      <c r="G156" s="14">
        <v>1653034041355</v>
      </c>
      <c r="H156" s="55">
        <v>0.28362268518518502</v>
      </c>
      <c r="I156" s="33">
        <v>44881.283622685201</v>
      </c>
      <c r="J156" s="58">
        <v>44881</v>
      </c>
      <c r="K156" s="13" t="s">
        <v>213</v>
      </c>
      <c r="L156" s="13" t="s">
        <v>30</v>
      </c>
      <c r="M156" s="13" t="s">
        <v>227</v>
      </c>
      <c r="N156" s="13" t="s">
        <v>206</v>
      </c>
      <c r="O156" s="33" t="s">
        <v>38</v>
      </c>
      <c r="P156" s="58" t="s">
        <v>38</v>
      </c>
      <c r="Q156" s="33" t="s">
        <v>207</v>
      </c>
      <c r="R156" s="14" t="s">
        <v>38</v>
      </c>
      <c r="S156" s="13" t="s">
        <v>216</v>
      </c>
      <c r="T156" s="13" t="s">
        <v>217</v>
      </c>
      <c r="U156" s="33">
        <f t="shared" ca="1" si="24"/>
        <v>45744.56914039352</v>
      </c>
      <c r="V156" s="13" t="str">
        <f t="shared" si="25"/>
        <v>Bangalore</v>
      </c>
      <c r="W156" s="13" t="str">
        <f t="shared" si="26"/>
        <v>CLS</v>
      </c>
      <c r="X156" s="13">
        <f t="shared" si="27"/>
        <v>6</v>
      </c>
      <c r="Y156" s="13" t="str">
        <f>IFERROR(VLOOKUP(C156,ReceivingTeam[],2,FALSE),"HelpDesk")</f>
        <v>HelpDesk</v>
      </c>
      <c r="Z156" s="67">
        <f t="shared" si="28"/>
        <v>44881.916666666664</v>
      </c>
      <c r="AA156" s="68">
        <f t="shared" si="29"/>
        <v>44881</v>
      </c>
      <c r="AB156" s="69" t="b">
        <f t="shared" si="30"/>
        <v>1</v>
      </c>
      <c r="AC156" s="70">
        <f t="shared" si="31"/>
        <v>0.5</v>
      </c>
      <c r="AD156" s="67">
        <f t="shared" si="32"/>
        <v>44881.916666666664</v>
      </c>
      <c r="AE156" s="67">
        <f>VLOOKUP(V156,'Branch Wise Work Timelines'!C:G,3,FALSE)+AA156</f>
        <v>44881.416666666664</v>
      </c>
      <c r="AF156" s="67">
        <f>IF(V156="Bangalore",VLOOKUP(V156,'Branch Wise Work Timelines'!C:G,4,FALSE)+AA156+1,IF(V156="Mumbai",VLOOKUP(V156,'Branch Wise Work Timelines'!C:G,4,FALSE)+AA156+1,VLOOKUP(V156,'Branch Wise Work Timelines'!C:G,4,FALSE)+AA156))</f>
        <v>44882.104166666664</v>
      </c>
      <c r="AG156" s="67">
        <f>WORKDAY.INTL(AA156,1,11)+VLOOKUP(V156,'Branch Wise Work Timelines'!C:G,3,FALSE)</f>
        <v>44882.416666666664</v>
      </c>
      <c r="AH156" s="69" t="str">
        <f t="shared" ca="1" si="33"/>
        <v>Out of TAT</v>
      </c>
      <c r="AI156" s="69">
        <f t="shared" ca="1" si="34"/>
        <v>20704</v>
      </c>
      <c r="AJ156" s="69" t="str">
        <f ca="1">IF(AI156&lt;0,"0-12",IFERROR(VLOOKUP(AI156,Breakup[],2,FALSE),"&gt;24"))</f>
        <v>&gt;24</v>
      </c>
      <c r="AK156" s="69" t="str">
        <f>VLOOKUP(V156,Master!B:D,3,FALSE)</f>
        <v>South</v>
      </c>
      <c r="AL156" s="69" t="str">
        <f t="shared" si="35"/>
        <v>Bangalore-CLS</v>
      </c>
    </row>
    <row r="157" spans="1:38">
      <c r="A157" s="13" t="s">
        <v>585</v>
      </c>
      <c r="B157" s="54">
        <v>44701.646204317098</v>
      </c>
      <c r="C157" s="13" t="s">
        <v>586</v>
      </c>
      <c r="D157" s="13">
        <v>353</v>
      </c>
      <c r="E157" s="13" t="s">
        <v>587</v>
      </c>
      <c r="F157" s="13" t="s">
        <v>15</v>
      </c>
      <c r="G157" s="14">
        <v>1653043347189</v>
      </c>
      <c r="H157" s="55">
        <v>0.48777777777777798</v>
      </c>
      <c r="I157" s="33">
        <v>44891.487777777802</v>
      </c>
      <c r="J157" s="58">
        <v>44891</v>
      </c>
      <c r="K157" s="13" t="s">
        <v>213</v>
      </c>
      <c r="L157" s="13" t="s">
        <v>30</v>
      </c>
      <c r="M157" s="13" t="s">
        <v>75</v>
      </c>
      <c r="N157" s="13" t="s">
        <v>206</v>
      </c>
      <c r="O157" s="33">
        <v>44891.909247685202</v>
      </c>
      <c r="P157" s="58">
        <v>44891</v>
      </c>
      <c r="Q157" s="33" t="s">
        <v>237</v>
      </c>
      <c r="R157" s="14">
        <v>397</v>
      </c>
      <c r="S157" s="13" t="s">
        <v>208</v>
      </c>
      <c r="T157" s="13" t="s">
        <v>209</v>
      </c>
      <c r="U157" s="33">
        <f t="shared" ca="1" si="24"/>
        <v>45744.56914039352</v>
      </c>
      <c r="V157" s="13" t="str">
        <f t="shared" si="25"/>
        <v>Bangalore</v>
      </c>
      <c r="W157" s="13" t="str">
        <f t="shared" si="26"/>
        <v>CLS</v>
      </c>
      <c r="X157" s="13">
        <f t="shared" si="27"/>
        <v>11</v>
      </c>
      <c r="Y157" s="13" t="str">
        <f>IFERROR(VLOOKUP(C157,ReceivingTeam[],2,FALSE),"HelpDesk")</f>
        <v>HelpDesk</v>
      </c>
      <c r="Z157" s="67">
        <f t="shared" si="28"/>
        <v>44891.987777777802</v>
      </c>
      <c r="AA157" s="68">
        <f t="shared" si="29"/>
        <v>44891</v>
      </c>
      <c r="AB157" s="69" t="b">
        <f t="shared" si="30"/>
        <v>1</v>
      </c>
      <c r="AC157" s="70">
        <f t="shared" si="31"/>
        <v>0.5</v>
      </c>
      <c r="AD157" s="67">
        <f t="shared" si="32"/>
        <v>44891.987777777802</v>
      </c>
      <c r="AE157" s="67">
        <f>VLOOKUP(V157,'Branch Wise Work Timelines'!C:G,3,FALSE)+AA157</f>
        <v>44891.416666666664</v>
      </c>
      <c r="AF157" s="67">
        <f>IF(V157="Bangalore",VLOOKUP(V157,'Branch Wise Work Timelines'!C:G,4,FALSE)+AA157+1,IF(V157="Mumbai",VLOOKUP(V157,'Branch Wise Work Timelines'!C:G,4,FALSE)+AA157+1,VLOOKUP(V157,'Branch Wise Work Timelines'!C:G,4,FALSE)+AA157))</f>
        <v>44892.104166666664</v>
      </c>
      <c r="AG157" s="67">
        <f>WORKDAY.INTL(AA157,1,11)+VLOOKUP(V157,'Branch Wise Work Timelines'!C:G,3,FALSE)</f>
        <v>44893.416666666664</v>
      </c>
      <c r="AH157" s="69" t="str">
        <f t="shared" si="33"/>
        <v>Met</v>
      </c>
      <c r="AI157" s="69">
        <f t="shared" ca="1" si="34"/>
        <v>20462</v>
      </c>
      <c r="AJ157" s="69" t="str">
        <f ca="1">IF(AI157&lt;0,"0-12",IFERROR(VLOOKUP(AI157,Breakup[],2,FALSE),"&gt;24"))</f>
        <v>&gt;24</v>
      </c>
      <c r="AK157" s="69" t="str">
        <f>VLOOKUP(V157,Master!B:D,3,FALSE)</f>
        <v>South</v>
      </c>
      <c r="AL157" s="69" t="str">
        <f t="shared" si="35"/>
        <v>Bangalore-CLS</v>
      </c>
    </row>
    <row r="158" spans="1:38">
      <c r="A158" s="13" t="s">
        <v>588</v>
      </c>
      <c r="B158" s="54">
        <v>44701.625792592597</v>
      </c>
      <c r="C158" s="13" t="s">
        <v>235</v>
      </c>
      <c r="D158" s="13">
        <v>790</v>
      </c>
      <c r="E158" s="13" t="s">
        <v>589</v>
      </c>
      <c r="F158" s="13" t="s">
        <v>15</v>
      </c>
      <c r="G158" s="14">
        <v>1653042748167</v>
      </c>
      <c r="H158" s="55">
        <v>6.1469907407407397E-2</v>
      </c>
      <c r="I158" s="33">
        <v>44882.061469907399</v>
      </c>
      <c r="J158" s="58">
        <v>44882</v>
      </c>
      <c r="K158" s="13" t="s">
        <v>213</v>
      </c>
      <c r="L158" s="13" t="s">
        <v>30</v>
      </c>
      <c r="M158" s="13" t="s">
        <v>214</v>
      </c>
      <c r="N158" s="13" t="s">
        <v>206</v>
      </c>
      <c r="O158" s="33" t="s">
        <v>38</v>
      </c>
      <c r="P158" s="58" t="s">
        <v>38</v>
      </c>
      <c r="Q158" s="33" t="s">
        <v>207</v>
      </c>
      <c r="R158" s="14" t="s">
        <v>38</v>
      </c>
      <c r="S158" s="13" t="s">
        <v>216</v>
      </c>
      <c r="T158" s="13" t="s">
        <v>217</v>
      </c>
      <c r="U158" s="33">
        <f t="shared" ca="1" si="24"/>
        <v>45744.56914039352</v>
      </c>
      <c r="V158" s="13" t="str">
        <f t="shared" si="25"/>
        <v>Bangalore</v>
      </c>
      <c r="W158" s="13" t="str">
        <f t="shared" si="26"/>
        <v>CLS</v>
      </c>
      <c r="X158" s="13">
        <f t="shared" si="27"/>
        <v>1</v>
      </c>
      <c r="Y158" s="13" t="str">
        <f>IFERROR(VLOOKUP(C158,ReceivingTeam[],2,FALSE),"HelpDesk")</f>
        <v>HelpDesk</v>
      </c>
      <c r="Z158" s="67">
        <f t="shared" si="28"/>
        <v>44882.916666666664</v>
      </c>
      <c r="AA158" s="68">
        <f t="shared" si="29"/>
        <v>44882</v>
      </c>
      <c r="AB158" s="69" t="b">
        <f t="shared" si="30"/>
        <v>1</v>
      </c>
      <c r="AC158" s="70">
        <f t="shared" si="31"/>
        <v>0.5</v>
      </c>
      <c r="AD158" s="67">
        <f t="shared" si="32"/>
        <v>44882.916666666664</v>
      </c>
      <c r="AE158" s="67">
        <f>VLOOKUP(V158,'Branch Wise Work Timelines'!C:G,3,FALSE)+AA158</f>
        <v>44882.416666666664</v>
      </c>
      <c r="AF158" s="67">
        <f>IF(V158="Bangalore",VLOOKUP(V158,'Branch Wise Work Timelines'!C:G,4,FALSE)+AA158+1,IF(V158="Mumbai",VLOOKUP(V158,'Branch Wise Work Timelines'!C:G,4,FALSE)+AA158+1,VLOOKUP(V158,'Branch Wise Work Timelines'!C:G,4,FALSE)+AA158))</f>
        <v>44883.104166666664</v>
      </c>
      <c r="AG158" s="67">
        <f>WORKDAY.INTL(AA158,1,11)+VLOOKUP(V158,'Branch Wise Work Timelines'!C:G,3,FALSE)</f>
        <v>44883.416666666664</v>
      </c>
      <c r="AH158" s="69" t="str">
        <f t="shared" ca="1" si="33"/>
        <v>Out of TAT</v>
      </c>
      <c r="AI158" s="69">
        <f t="shared" ca="1" si="34"/>
        <v>20680</v>
      </c>
      <c r="AJ158" s="69" t="str">
        <f ca="1">IF(AI158&lt;0,"0-12",IFERROR(VLOOKUP(AI158,Breakup[],2,FALSE),"&gt;24"))</f>
        <v>&gt;24</v>
      </c>
      <c r="AK158" s="69" t="str">
        <f>VLOOKUP(V158,Master!B:D,3,FALSE)</f>
        <v>South</v>
      </c>
      <c r="AL158" s="69" t="str">
        <f t="shared" si="35"/>
        <v>Bangalore-CLS</v>
      </c>
    </row>
    <row r="159" spans="1:38">
      <c r="A159" s="13" t="s">
        <v>590</v>
      </c>
      <c r="B159" s="54">
        <v>44701.627237696797</v>
      </c>
      <c r="C159" s="13" t="s">
        <v>235</v>
      </c>
      <c r="D159" s="13">
        <v>832</v>
      </c>
      <c r="E159" s="13" t="s">
        <v>591</v>
      </c>
      <c r="F159" s="13" t="s">
        <v>15</v>
      </c>
      <c r="G159" s="14">
        <v>1653042748167</v>
      </c>
      <c r="H159" s="55">
        <v>0.45682870370370399</v>
      </c>
      <c r="I159" s="33">
        <v>44886.456828703696</v>
      </c>
      <c r="J159" s="58">
        <v>44886</v>
      </c>
      <c r="K159" s="13" t="s">
        <v>213</v>
      </c>
      <c r="L159" s="13" t="s">
        <v>30</v>
      </c>
      <c r="M159" s="13" t="s">
        <v>214</v>
      </c>
      <c r="N159" s="13" t="s">
        <v>206</v>
      </c>
      <c r="O159" s="33" t="s">
        <v>38</v>
      </c>
      <c r="P159" s="58" t="s">
        <v>38</v>
      </c>
      <c r="Q159" s="33" t="s">
        <v>207</v>
      </c>
      <c r="R159" s="14" t="s">
        <v>38</v>
      </c>
      <c r="S159" s="13" t="s">
        <v>216</v>
      </c>
      <c r="T159" s="13" t="s">
        <v>217</v>
      </c>
      <c r="U159" s="33">
        <f t="shared" ca="1" si="24"/>
        <v>45744.56914039352</v>
      </c>
      <c r="V159" s="13" t="str">
        <f t="shared" si="25"/>
        <v>Bangalore</v>
      </c>
      <c r="W159" s="13" t="str">
        <f t="shared" si="26"/>
        <v>CLS</v>
      </c>
      <c r="X159" s="13">
        <f t="shared" si="27"/>
        <v>10</v>
      </c>
      <c r="Y159" s="13" t="str">
        <f>IFERROR(VLOOKUP(C159,ReceivingTeam[],2,FALSE),"HelpDesk")</f>
        <v>HelpDesk</v>
      </c>
      <c r="Z159" s="67">
        <f t="shared" si="28"/>
        <v>44886.956828703696</v>
      </c>
      <c r="AA159" s="68">
        <f t="shared" si="29"/>
        <v>44886</v>
      </c>
      <c r="AB159" s="69" t="b">
        <f t="shared" si="30"/>
        <v>1</v>
      </c>
      <c r="AC159" s="70">
        <f t="shared" si="31"/>
        <v>0.5</v>
      </c>
      <c r="AD159" s="67">
        <f t="shared" si="32"/>
        <v>44886.956828703696</v>
      </c>
      <c r="AE159" s="67">
        <f>VLOOKUP(V159,'Branch Wise Work Timelines'!C:G,3,FALSE)+AA159</f>
        <v>44886.416666666664</v>
      </c>
      <c r="AF159" s="67">
        <f>IF(V159="Bangalore",VLOOKUP(V159,'Branch Wise Work Timelines'!C:G,4,FALSE)+AA159+1,IF(V159="Mumbai",VLOOKUP(V159,'Branch Wise Work Timelines'!C:G,4,FALSE)+AA159+1,VLOOKUP(V159,'Branch Wise Work Timelines'!C:G,4,FALSE)+AA159))</f>
        <v>44887.104166666664</v>
      </c>
      <c r="AG159" s="67">
        <f>WORKDAY.INTL(AA159,1,11)+VLOOKUP(V159,'Branch Wise Work Timelines'!C:G,3,FALSE)</f>
        <v>44887.416666666664</v>
      </c>
      <c r="AH159" s="69" t="str">
        <f t="shared" ca="1" si="33"/>
        <v>Out of TAT</v>
      </c>
      <c r="AI159" s="69">
        <f t="shared" ca="1" si="34"/>
        <v>20583</v>
      </c>
      <c r="AJ159" s="69" t="str">
        <f ca="1">IF(AI159&lt;0,"0-12",IFERROR(VLOOKUP(AI159,Breakup[],2,FALSE),"&gt;24"))</f>
        <v>&gt;24</v>
      </c>
      <c r="AK159" s="69" t="str">
        <f>VLOOKUP(V159,Master!B:D,3,FALSE)</f>
        <v>South</v>
      </c>
      <c r="AL159" s="69" t="str">
        <f t="shared" si="35"/>
        <v>Bangalore-CLS</v>
      </c>
    </row>
    <row r="160" spans="1:38">
      <c r="A160" s="13" t="s">
        <v>592</v>
      </c>
      <c r="B160" s="54">
        <v>44701.629916088001</v>
      </c>
      <c r="C160" s="13" t="s">
        <v>230</v>
      </c>
      <c r="D160" s="13">
        <v>923</v>
      </c>
      <c r="E160" s="13" t="s">
        <v>593</v>
      </c>
      <c r="F160" s="13" t="s">
        <v>15</v>
      </c>
      <c r="G160" s="14">
        <v>1653041711052</v>
      </c>
      <c r="H160" s="55">
        <v>0.99512731481481498</v>
      </c>
      <c r="I160" s="33">
        <v>44888.995127314804</v>
      </c>
      <c r="J160" s="58">
        <v>44888</v>
      </c>
      <c r="K160" s="13" t="s">
        <v>213</v>
      </c>
      <c r="L160" s="13" t="s">
        <v>30</v>
      </c>
      <c r="M160" s="13" t="s">
        <v>214</v>
      </c>
      <c r="N160" s="13" t="s">
        <v>206</v>
      </c>
      <c r="O160" s="33" t="s">
        <v>38</v>
      </c>
      <c r="P160" s="58" t="s">
        <v>38</v>
      </c>
      <c r="Q160" s="33" t="s">
        <v>207</v>
      </c>
      <c r="R160" s="14" t="s">
        <v>38</v>
      </c>
      <c r="S160" s="13" t="s">
        <v>216</v>
      </c>
      <c r="T160" s="13" t="s">
        <v>217</v>
      </c>
      <c r="U160" s="33">
        <f t="shared" ca="1" si="24"/>
        <v>45744.56914039352</v>
      </c>
      <c r="V160" s="13" t="str">
        <f t="shared" si="25"/>
        <v>Bangalore</v>
      </c>
      <c r="W160" s="13" t="str">
        <f t="shared" si="26"/>
        <v>CLS</v>
      </c>
      <c r="X160" s="13">
        <f t="shared" si="27"/>
        <v>23</v>
      </c>
      <c r="Y160" s="13" t="str">
        <f>IFERROR(VLOOKUP(C160,ReceivingTeam[],2,FALSE),"HelpDesk")</f>
        <v>HelpDesk</v>
      </c>
      <c r="Z160" s="67">
        <f t="shared" si="28"/>
        <v>44889.807627314804</v>
      </c>
      <c r="AA160" s="68">
        <f t="shared" si="29"/>
        <v>44888</v>
      </c>
      <c r="AB160" s="69" t="b">
        <f t="shared" si="30"/>
        <v>1</v>
      </c>
      <c r="AC160" s="70">
        <f t="shared" si="31"/>
        <v>0.5</v>
      </c>
      <c r="AD160" s="67">
        <f t="shared" si="32"/>
        <v>44889.807627314804</v>
      </c>
      <c r="AE160" s="67">
        <f>VLOOKUP(V160,'Branch Wise Work Timelines'!C:G,3,FALSE)+AA160</f>
        <v>44888.416666666664</v>
      </c>
      <c r="AF160" s="67">
        <f>IF(V160="Bangalore",VLOOKUP(V160,'Branch Wise Work Timelines'!C:G,4,FALSE)+AA160+1,IF(V160="Mumbai",VLOOKUP(V160,'Branch Wise Work Timelines'!C:G,4,FALSE)+AA160+1,VLOOKUP(V160,'Branch Wise Work Timelines'!C:G,4,FALSE)+AA160))</f>
        <v>44889.104166666664</v>
      </c>
      <c r="AG160" s="67">
        <f>WORKDAY.INTL(AA160,1,11)+VLOOKUP(V160,'Branch Wise Work Timelines'!C:G,3,FALSE)</f>
        <v>44889.416666666664</v>
      </c>
      <c r="AH160" s="69" t="str">
        <f t="shared" ca="1" si="33"/>
        <v>Out of TAT</v>
      </c>
      <c r="AI160" s="69">
        <f t="shared" ca="1" si="34"/>
        <v>20515</v>
      </c>
      <c r="AJ160" s="69" t="str">
        <f ca="1">IF(AI160&lt;0,"0-12",IFERROR(VLOOKUP(AI160,Breakup[],2,FALSE),"&gt;24"))</f>
        <v>&gt;24</v>
      </c>
      <c r="AK160" s="69" t="str">
        <f>VLOOKUP(V160,Master!B:D,3,FALSE)</f>
        <v>South</v>
      </c>
      <c r="AL160" s="69" t="str">
        <f t="shared" si="35"/>
        <v>Bangalore-CLS</v>
      </c>
    </row>
    <row r="161" spans="1:38">
      <c r="A161" s="13" t="s">
        <v>594</v>
      </c>
      <c r="B161" s="54">
        <v>44701.632806631897</v>
      </c>
      <c r="C161" s="13" t="s">
        <v>227</v>
      </c>
      <c r="D161" s="13">
        <v>919</v>
      </c>
      <c r="E161" s="13" t="s">
        <v>595</v>
      </c>
      <c r="F161" s="13" t="s">
        <v>15</v>
      </c>
      <c r="G161" s="14">
        <v>1653043097971</v>
      </c>
      <c r="H161" s="55">
        <v>0.86770833333333297</v>
      </c>
      <c r="I161" s="33">
        <v>44882.867708333302</v>
      </c>
      <c r="J161" s="58">
        <v>44882</v>
      </c>
      <c r="K161" s="13" t="s">
        <v>213</v>
      </c>
      <c r="L161" s="13" t="s">
        <v>30</v>
      </c>
      <c r="M161" s="13" t="s">
        <v>214</v>
      </c>
      <c r="N161" s="13" t="s">
        <v>206</v>
      </c>
      <c r="O161" s="33" t="s">
        <v>38</v>
      </c>
      <c r="P161" s="58" t="s">
        <v>38</v>
      </c>
      <c r="Q161" s="33" t="s">
        <v>207</v>
      </c>
      <c r="R161" s="14" t="s">
        <v>38</v>
      </c>
      <c r="S161" s="13" t="s">
        <v>216</v>
      </c>
      <c r="T161" s="13" t="s">
        <v>217</v>
      </c>
      <c r="U161" s="33">
        <f t="shared" ca="1" si="24"/>
        <v>45744.56914039352</v>
      </c>
      <c r="V161" s="13" t="str">
        <f t="shared" si="25"/>
        <v>Bangalore</v>
      </c>
      <c r="W161" s="13" t="str">
        <f t="shared" si="26"/>
        <v>CLS</v>
      </c>
      <c r="X161" s="13">
        <f t="shared" si="27"/>
        <v>20</v>
      </c>
      <c r="Y161" s="13" t="str">
        <f>IFERROR(VLOOKUP(C161,ReceivingTeam[],2,FALSE),"HelpDesk")</f>
        <v>HelpDesk</v>
      </c>
      <c r="Z161" s="67">
        <f t="shared" si="28"/>
        <v>44883.680208333302</v>
      </c>
      <c r="AA161" s="68">
        <f t="shared" si="29"/>
        <v>44882</v>
      </c>
      <c r="AB161" s="69" t="b">
        <f t="shared" si="30"/>
        <v>1</v>
      </c>
      <c r="AC161" s="70">
        <f t="shared" si="31"/>
        <v>0.5</v>
      </c>
      <c r="AD161" s="67">
        <f t="shared" si="32"/>
        <v>44883.680208333302</v>
      </c>
      <c r="AE161" s="67">
        <f>VLOOKUP(V161,'Branch Wise Work Timelines'!C:G,3,FALSE)+AA161</f>
        <v>44882.416666666664</v>
      </c>
      <c r="AF161" s="67">
        <f>IF(V161="Bangalore",VLOOKUP(V161,'Branch Wise Work Timelines'!C:G,4,FALSE)+AA161+1,IF(V161="Mumbai",VLOOKUP(V161,'Branch Wise Work Timelines'!C:G,4,FALSE)+AA161+1,VLOOKUP(V161,'Branch Wise Work Timelines'!C:G,4,FALSE)+AA161))</f>
        <v>44883.104166666664</v>
      </c>
      <c r="AG161" s="67">
        <f>WORKDAY.INTL(AA161,1,11)+VLOOKUP(V161,'Branch Wise Work Timelines'!C:G,3,FALSE)</f>
        <v>44883.416666666664</v>
      </c>
      <c r="AH161" s="69" t="str">
        <f t="shared" ca="1" si="33"/>
        <v>Out of TAT</v>
      </c>
      <c r="AI161" s="69">
        <f t="shared" ca="1" si="34"/>
        <v>20662</v>
      </c>
      <c r="AJ161" s="69" t="str">
        <f ca="1">IF(AI161&lt;0,"0-12",IFERROR(VLOOKUP(AI161,Breakup[],2,FALSE),"&gt;24"))</f>
        <v>&gt;24</v>
      </c>
      <c r="AK161" s="69" t="str">
        <f>VLOOKUP(V161,Master!B:D,3,FALSE)</f>
        <v>South</v>
      </c>
      <c r="AL161" s="69" t="str">
        <f t="shared" si="35"/>
        <v>Bangalore-CLS</v>
      </c>
    </row>
    <row r="162" spans="1:38">
      <c r="A162" s="13" t="s">
        <v>596</v>
      </c>
      <c r="B162" s="54">
        <v>44701.470687534696</v>
      </c>
      <c r="C162" s="13" t="s">
        <v>347</v>
      </c>
      <c r="D162" s="13">
        <v>1694</v>
      </c>
      <c r="E162" s="13" t="s">
        <v>597</v>
      </c>
      <c r="F162" s="13" t="s">
        <v>33</v>
      </c>
      <c r="G162" s="14">
        <v>1653030194519</v>
      </c>
      <c r="H162" s="55">
        <v>0.29238425925925898</v>
      </c>
      <c r="I162" s="33">
        <v>44886.292384259301</v>
      </c>
      <c r="J162" s="58">
        <v>44886</v>
      </c>
      <c r="K162" s="13" t="s">
        <v>325</v>
      </c>
      <c r="L162" s="13" t="s">
        <v>55</v>
      </c>
      <c r="M162" s="13" t="s">
        <v>347</v>
      </c>
      <c r="N162" s="13" t="s">
        <v>206</v>
      </c>
      <c r="O162" s="33" t="s">
        <v>38</v>
      </c>
      <c r="P162" s="58" t="s">
        <v>38</v>
      </c>
      <c r="Q162" s="33" t="s">
        <v>207</v>
      </c>
      <c r="R162" s="14" t="s">
        <v>38</v>
      </c>
      <c r="S162" s="13" t="s">
        <v>208</v>
      </c>
      <c r="T162" s="13" t="s">
        <v>209</v>
      </c>
      <c r="U162" s="33">
        <f t="shared" ca="1" si="24"/>
        <v>45744.56914039352</v>
      </c>
      <c r="V162" s="13" t="str">
        <f t="shared" si="25"/>
        <v>Delhi</v>
      </c>
      <c r="W162" s="13" t="str">
        <f t="shared" si="26"/>
        <v>RI</v>
      </c>
      <c r="X162" s="13">
        <f t="shared" si="27"/>
        <v>7</v>
      </c>
      <c r="Y162" s="13" t="str">
        <f>IFERROR(VLOOKUP(C162,ReceivingTeam[],2,FALSE),"HelpDesk")</f>
        <v>HelpDesk</v>
      </c>
      <c r="Z162" s="67">
        <f t="shared" si="28"/>
        <v>44887.562499999993</v>
      </c>
      <c r="AA162" s="68">
        <f t="shared" si="29"/>
        <v>44886</v>
      </c>
      <c r="AB162" s="69" t="b">
        <f t="shared" si="30"/>
        <v>1</v>
      </c>
      <c r="AC162" s="70">
        <f t="shared" si="31"/>
        <v>0.5</v>
      </c>
      <c r="AD162" s="67">
        <f t="shared" si="32"/>
        <v>44887.562499999993</v>
      </c>
      <c r="AE162" s="67">
        <f>VLOOKUP(V162,'Branch Wise Work Timelines'!C:G,3,FALSE)+AA162</f>
        <v>44886.416666666664</v>
      </c>
      <c r="AF162" s="67">
        <f>IF(V162="Bangalore",VLOOKUP(V162,'Branch Wise Work Timelines'!C:G,4,FALSE)+AA162+1,IF(V162="Mumbai",VLOOKUP(V162,'Branch Wise Work Timelines'!C:G,4,FALSE)+AA162+1,VLOOKUP(V162,'Branch Wise Work Timelines'!C:G,4,FALSE)+AA162))</f>
        <v>44886.770833333336</v>
      </c>
      <c r="AG162" s="67">
        <f>WORKDAY.INTL(AA162,1,11)+VLOOKUP(V162,'Branch Wise Work Timelines'!C:G,3,FALSE)</f>
        <v>44887.416666666664</v>
      </c>
      <c r="AH162" s="69" t="str">
        <f t="shared" ca="1" si="33"/>
        <v>Out of TAT</v>
      </c>
      <c r="AI162" s="69">
        <f t="shared" ca="1" si="34"/>
        <v>20569</v>
      </c>
      <c r="AJ162" s="69" t="str">
        <f ca="1">IF(AI162&lt;0,"0-12",IFERROR(VLOOKUP(AI162,Breakup[],2,FALSE),"&gt;24"))</f>
        <v>&gt;24</v>
      </c>
      <c r="AK162" s="69" t="str">
        <f>VLOOKUP(V162,Master!B:D,3,FALSE)</f>
        <v>North</v>
      </c>
      <c r="AL162" s="69" t="str">
        <f t="shared" si="35"/>
        <v>Delhi</v>
      </c>
    </row>
    <row r="163" spans="1:38">
      <c r="A163" s="13" t="s">
        <v>598</v>
      </c>
      <c r="B163" s="54">
        <v>44701.6532093403</v>
      </c>
      <c r="C163" s="13" t="s">
        <v>599</v>
      </c>
      <c r="D163" s="13">
        <v>1566</v>
      </c>
      <c r="E163" s="13" t="s">
        <v>600</v>
      </c>
      <c r="F163" s="13" t="s">
        <v>33</v>
      </c>
      <c r="G163" s="14">
        <v>1653044260842</v>
      </c>
      <c r="H163" s="55">
        <v>0.85822916666666704</v>
      </c>
      <c r="I163" s="33">
        <v>44881.858229166697</v>
      </c>
      <c r="J163" s="58">
        <v>44881</v>
      </c>
      <c r="K163" s="13" t="s">
        <v>213</v>
      </c>
      <c r="L163" s="13" t="s">
        <v>30</v>
      </c>
      <c r="M163" s="13" t="s">
        <v>282</v>
      </c>
      <c r="N163" s="13" t="s">
        <v>206</v>
      </c>
      <c r="O163" s="33" t="s">
        <v>38</v>
      </c>
      <c r="P163" s="58" t="s">
        <v>38</v>
      </c>
      <c r="Q163" s="33" t="s">
        <v>207</v>
      </c>
      <c r="R163" s="14" t="s">
        <v>38</v>
      </c>
      <c r="S163" s="13" t="s">
        <v>216</v>
      </c>
      <c r="T163" s="13" t="s">
        <v>217</v>
      </c>
      <c r="U163" s="33">
        <f t="shared" ca="1" si="24"/>
        <v>45744.56914039352</v>
      </c>
      <c r="V163" s="13" t="str">
        <f t="shared" si="25"/>
        <v>Bangalore</v>
      </c>
      <c r="W163" s="13" t="str">
        <f t="shared" si="26"/>
        <v>RI</v>
      </c>
      <c r="X163" s="13">
        <f t="shared" si="27"/>
        <v>20</v>
      </c>
      <c r="Y163" s="13" t="str">
        <f>IFERROR(VLOOKUP(C163,ReceivingTeam[],2,FALSE),"HelpDesk")</f>
        <v>HelpDesk</v>
      </c>
      <c r="Z163" s="67">
        <f t="shared" si="28"/>
        <v>44882.670729166697</v>
      </c>
      <c r="AA163" s="68">
        <f t="shared" si="29"/>
        <v>44881</v>
      </c>
      <c r="AB163" s="69" t="b">
        <f t="shared" si="30"/>
        <v>1</v>
      </c>
      <c r="AC163" s="70">
        <f t="shared" si="31"/>
        <v>0.5</v>
      </c>
      <c r="AD163" s="67">
        <f t="shared" si="32"/>
        <v>44882.670729166697</v>
      </c>
      <c r="AE163" s="67">
        <f>VLOOKUP(V163,'Branch Wise Work Timelines'!C:G,3,FALSE)+AA163</f>
        <v>44881.416666666664</v>
      </c>
      <c r="AF163" s="67">
        <f>IF(V163="Bangalore",VLOOKUP(V163,'Branch Wise Work Timelines'!C:G,4,FALSE)+AA163+1,IF(V163="Mumbai",VLOOKUP(V163,'Branch Wise Work Timelines'!C:G,4,FALSE)+AA163+1,VLOOKUP(V163,'Branch Wise Work Timelines'!C:G,4,FALSE)+AA163))</f>
        <v>44882.104166666664</v>
      </c>
      <c r="AG163" s="67">
        <f>WORKDAY.INTL(AA163,1,11)+VLOOKUP(V163,'Branch Wise Work Timelines'!C:G,3,FALSE)</f>
        <v>44882.416666666664</v>
      </c>
      <c r="AH163" s="69" t="str">
        <f t="shared" ca="1" si="33"/>
        <v>Out of TAT</v>
      </c>
      <c r="AI163" s="69">
        <f t="shared" ca="1" si="34"/>
        <v>20686</v>
      </c>
      <c r="AJ163" s="69" t="str">
        <f ca="1">IF(AI163&lt;0,"0-12",IFERROR(VLOOKUP(AI163,Breakup[],2,FALSE),"&gt;24"))</f>
        <v>&gt;24</v>
      </c>
      <c r="AK163" s="69" t="str">
        <f>VLOOKUP(V163,Master!B:D,3,FALSE)</f>
        <v>South</v>
      </c>
      <c r="AL163" s="69" t="str">
        <f t="shared" si="35"/>
        <v>Bangalore</v>
      </c>
    </row>
    <row r="164" spans="1:38">
      <c r="A164" s="13" t="s">
        <v>601</v>
      </c>
      <c r="B164" s="54">
        <v>44701.466872303201</v>
      </c>
      <c r="C164" s="13" t="s">
        <v>110</v>
      </c>
      <c r="D164" s="13">
        <v>198</v>
      </c>
      <c r="E164" s="13" t="s">
        <v>602</v>
      </c>
      <c r="F164" s="13" t="s">
        <v>33</v>
      </c>
      <c r="G164" s="14">
        <v>1653028157440</v>
      </c>
      <c r="H164" s="55">
        <v>0.595173611111111</v>
      </c>
      <c r="I164" s="33">
        <v>44887.595173611102</v>
      </c>
      <c r="J164" s="58">
        <v>44887</v>
      </c>
      <c r="K164" s="13" t="s">
        <v>263</v>
      </c>
      <c r="L164" s="13" t="s">
        <v>69</v>
      </c>
      <c r="M164" s="13" t="s">
        <v>101</v>
      </c>
      <c r="N164" s="13" t="s">
        <v>206</v>
      </c>
      <c r="O164" s="33" t="s">
        <v>38</v>
      </c>
      <c r="P164" s="58" t="s">
        <v>38</v>
      </c>
      <c r="Q164" s="33" t="s">
        <v>207</v>
      </c>
      <c r="R164" s="14" t="s">
        <v>38</v>
      </c>
      <c r="S164" s="13" t="s">
        <v>208</v>
      </c>
      <c r="T164" s="13" t="s">
        <v>209</v>
      </c>
      <c r="U164" s="33">
        <f t="shared" ca="1" si="24"/>
        <v>45744.56914039352</v>
      </c>
      <c r="V164" s="13" t="str">
        <f t="shared" si="25"/>
        <v>Mumbai</v>
      </c>
      <c r="W164" s="13" t="str">
        <f t="shared" si="26"/>
        <v>RI</v>
      </c>
      <c r="X164" s="13">
        <f t="shared" si="27"/>
        <v>14</v>
      </c>
      <c r="Y164" s="13" t="str">
        <f>IFERROR(VLOOKUP(C164,ReceivingTeam[],2,FALSE),"HelpDesk")</f>
        <v>Branch office</v>
      </c>
      <c r="Z164" s="67">
        <f t="shared" si="28"/>
        <v>44888.095173611102</v>
      </c>
      <c r="AA164" s="68">
        <f t="shared" si="29"/>
        <v>44887</v>
      </c>
      <c r="AB164" s="69" t="b">
        <f t="shared" si="30"/>
        <v>1</v>
      </c>
      <c r="AC164" s="70">
        <f t="shared" si="31"/>
        <v>0.5</v>
      </c>
      <c r="AD164" s="67">
        <f t="shared" si="32"/>
        <v>44888.095173611102</v>
      </c>
      <c r="AE164" s="67">
        <f>VLOOKUP(V164,'Branch Wise Work Timelines'!C:G,3,FALSE)+AA164</f>
        <v>44887.416666666664</v>
      </c>
      <c r="AF164" s="67">
        <f>IF(V164="Bangalore",VLOOKUP(V164,'Branch Wise Work Timelines'!C:G,4,FALSE)+AA164+1,IF(V164="Mumbai",VLOOKUP(V164,'Branch Wise Work Timelines'!C:G,4,FALSE)+AA164+1,VLOOKUP(V164,'Branch Wise Work Timelines'!C:G,4,FALSE)+AA164))</f>
        <v>44888.25</v>
      </c>
      <c r="AG164" s="67">
        <f>WORKDAY.INTL(AA164,1,11)+VLOOKUP(V164,'Branch Wise Work Timelines'!C:G,3,FALSE)</f>
        <v>44888.416666666664</v>
      </c>
      <c r="AH164" s="69" t="str">
        <f t="shared" ca="1" si="33"/>
        <v>Out of TAT</v>
      </c>
      <c r="AI164" s="69">
        <f t="shared" ca="1" si="34"/>
        <v>20556</v>
      </c>
      <c r="AJ164" s="69" t="str">
        <f ca="1">IF(AI164&lt;0,"0-12",IFERROR(VLOOKUP(AI164,Breakup[],2,FALSE),"&gt;24"))</f>
        <v>&gt;24</v>
      </c>
      <c r="AK164" s="69" t="str">
        <f>VLOOKUP(V164,Master!B:D,3,FALSE)</f>
        <v>East</v>
      </c>
      <c r="AL164" s="69" t="str">
        <f t="shared" si="35"/>
        <v>Mumbai</v>
      </c>
    </row>
    <row r="165" spans="1:38">
      <c r="A165" s="13" t="s">
        <v>603</v>
      </c>
      <c r="B165" s="54">
        <v>44701.469416666703</v>
      </c>
      <c r="C165" s="13" t="s">
        <v>110</v>
      </c>
      <c r="D165" s="13">
        <v>230</v>
      </c>
      <c r="E165" s="13" t="s">
        <v>604</v>
      </c>
      <c r="F165" s="13" t="s">
        <v>33</v>
      </c>
      <c r="G165" s="14">
        <v>1653028157440</v>
      </c>
      <c r="H165" s="55">
        <v>8.4432870370370394E-2</v>
      </c>
      <c r="I165" s="33">
        <v>44885.084432870397</v>
      </c>
      <c r="J165" s="58">
        <v>44885</v>
      </c>
      <c r="K165" s="13" t="s">
        <v>263</v>
      </c>
      <c r="L165" s="13" t="s">
        <v>69</v>
      </c>
      <c r="M165" s="13" t="s">
        <v>101</v>
      </c>
      <c r="N165" s="13" t="s">
        <v>206</v>
      </c>
      <c r="O165" s="33" t="s">
        <v>38</v>
      </c>
      <c r="P165" s="58" t="s">
        <v>38</v>
      </c>
      <c r="Q165" s="33" t="s">
        <v>207</v>
      </c>
      <c r="R165" s="14" t="s">
        <v>38</v>
      </c>
      <c r="S165" s="13" t="s">
        <v>208</v>
      </c>
      <c r="T165" s="13" t="s">
        <v>209</v>
      </c>
      <c r="U165" s="33">
        <f t="shared" ca="1" si="24"/>
        <v>45744.56914039352</v>
      </c>
      <c r="V165" s="13" t="str">
        <f t="shared" si="25"/>
        <v>Mumbai</v>
      </c>
      <c r="W165" s="13" t="str">
        <f t="shared" si="26"/>
        <v>RI</v>
      </c>
      <c r="X165" s="13">
        <f t="shared" si="27"/>
        <v>2</v>
      </c>
      <c r="Y165" s="13" t="str">
        <f>IFERROR(VLOOKUP(C165,ReceivingTeam[],2,FALSE),"HelpDesk")</f>
        <v>Branch office</v>
      </c>
      <c r="Z165" s="67">
        <f t="shared" si="28"/>
        <v>44885.916666666664</v>
      </c>
      <c r="AA165" s="68">
        <f t="shared" si="29"/>
        <v>44885</v>
      </c>
      <c r="AB165" s="69" t="b">
        <f t="shared" si="30"/>
        <v>0</v>
      </c>
      <c r="AC165" s="70">
        <f t="shared" si="31"/>
        <v>0.5</v>
      </c>
      <c r="AD165" s="67">
        <f t="shared" si="32"/>
        <v>44885.916666666664</v>
      </c>
      <c r="AE165" s="67">
        <f>VLOOKUP(V165,'Branch Wise Work Timelines'!C:G,3,FALSE)+AA165</f>
        <v>44885.416666666664</v>
      </c>
      <c r="AF165" s="67">
        <f>IF(V165="Bangalore",VLOOKUP(V165,'Branch Wise Work Timelines'!C:G,4,FALSE)+AA165+1,IF(V165="Mumbai",VLOOKUP(V165,'Branch Wise Work Timelines'!C:G,4,FALSE)+AA165+1,VLOOKUP(V165,'Branch Wise Work Timelines'!C:G,4,FALSE)+AA165))</f>
        <v>44886.25</v>
      </c>
      <c r="AG165" s="67">
        <f>WORKDAY.INTL(AA165,1,11)+VLOOKUP(V165,'Branch Wise Work Timelines'!C:G,3,FALSE)</f>
        <v>44886.416666666664</v>
      </c>
      <c r="AH165" s="69" t="str">
        <f t="shared" ca="1" si="33"/>
        <v>Out of TAT</v>
      </c>
      <c r="AI165" s="69">
        <f t="shared" ca="1" si="34"/>
        <v>20608</v>
      </c>
      <c r="AJ165" s="69" t="str">
        <f ca="1">IF(AI165&lt;0,"0-12",IFERROR(VLOOKUP(AI165,Breakup[],2,FALSE),"&gt;24"))</f>
        <v>&gt;24</v>
      </c>
      <c r="AK165" s="69" t="str">
        <f>VLOOKUP(V165,Master!B:D,3,FALSE)</f>
        <v>East</v>
      </c>
      <c r="AL165" s="69" t="str">
        <f t="shared" si="35"/>
        <v>Mumbai</v>
      </c>
    </row>
    <row r="166" spans="1:38">
      <c r="A166" s="13" t="s">
        <v>605</v>
      </c>
      <c r="B166" s="54">
        <v>44701.470236724497</v>
      </c>
      <c r="C166" s="13" t="s">
        <v>110</v>
      </c>
      <c r="D166" s="13">
        <v>906</v>
      </c>
      <c r="E166" s="13" t="s">
        <v>606</v>
      </c>
      <c r="F166" s="13" t="s">
        <v>33</v>
      </c>
      <c r="G166" s="14">
        <v>1653028157440</v>
      </c>
      <c r="H166" s="55">
        <v>0.65138888888888902</v>
      </c>
      <c r="I166" s="33">
        <v>44883.651388888902</v>
      </c>
      <c r="J166" s="58">
        <v>44883</v>
      </c>
      <c r="K166" s="13" t="s">
        <v>263</v>
      </c>
      <c r="L166" s="13" t="s">
        <v>69</v>
      </c>
      <c r="M166" s="13" t="s">
        <v>101</v>
      </c>
      <c r="N166" s="13" t="s">
        <v>206</v>
      </c>
      <c r="O166" s="33" t="s">
        <v>38</v>
      </c>
      <c r="P166" s="58" t="s">
        <v>38</v>
      </c>
      <c r="Q166" s="33" t="s">
        <v>207</v>
      </c>
      <c r="R166" s="14" t="s">
        <v>38</v>
      </c>
      <c r="S166" s="13" t="s">
        <v>208</v>
      </c>
      <c r="T166" s="13" t="s">
        <v>209</v>
      </c>
      <c r="U166" s="33">
        <f t="shared" ca="1" si="24"/>
        <v>45744.56914039352</v>
      </c>
      <c r="V166" s="13" t="str">
        <f t="shared" si="25"/>
        <v>Mumbai</v>
      </c>
      <c r="W166" s="13" t="str">
        <f t="shared" si="26"/>
        <v>RI</v>
      </c>
      <c r="X166" s="13">
        <f t="shared" si="27"/>
        <v>15</v>
      </c>
      <c r="Y166" s="13" t="str">
        <f>IFERROR(VLOOKUP(C166,ReceivingTeam[],2,FALSE),"HelpDesk")</f>
        <v>Branch office</v>
      </c>
      <c r="Z166" s="67">
        <f t="shared" si="28"/>
        <v>44884.151388888902</v>
      </c>
      <c r="AA166" s="68">
        <f t="shared" si="29"/>
        <v>44883</v>
      </c>
      <c r="AB166" s="69" t="b">
        <f t="shared" si="30"/>
        <v>1</v>
      </c>
      <c r="AC166" s="70">
        <f t="shared" si="31"/>
        <v>0.5</v>
      </c>
      <c r="AD166" s="67">
        <f t="shared" si="32"/>
        <v>44884.151388888902</v>
      </c>
      <c r="AE166" s="67">
        <f>VLOOKUP(V166,'Branch Wise Work Timelines'!C:G,3,FALSE)+AA166</f>
        <v>44883.416666666664</v>
      </c>
      <c r="AF166" s="67">
        <f>IF(V166="Bangalore",VLOOKUP(V166,'Branch Wise Work Timelines'!C:G,4,FALSE)+AA166+1,IF(V166="Mumbai",VLOOKUP(V166,'Branch Wise Work Timelines'!C:G,4,FALSE)+AA166+1,VLOOKUP(V166,'Branch Wise Work Timelines'!C:G,4,FALSE)+AA166))</f>
        <v>44884.25</v>
      </c>
      <c r="AG166" s="67">
        <f>WORKDAY.INTL(AA166,1,11)+VLOOKUP(V166,'Branch Wise Work Timelines'!C:G,3,FALSE)</f>
        <v>44884.416666666664</v>
      </c>
      <c r="AH166" s="69" t="str">
        <f t="shared" ca="1" si="33"/>
        <v>Out of TAT</v>
      </c>
      <c r="AI166" s="69">
        <f t="shared" ca="1" si="34"/>
        <v>20651</v>
      </c>
      <c r="AJ166" s="69" t="str">
        <f ca="1">IF(AI166&lt;0,"0-12",IFERROR(VLOOKUP(AI166,Breakup[],2,FALSE),"&gt;24"))</f>
        <v>&gt;24</v>
      </c>
      <c r="AK166" s="69" t="str">
        <f>VLOOKUP(V166,Master!B:D,3,FALSE)</f>
        <v>East</v>
      </c>
      <c r="AL166" s="69" t="str">
        <f t="shared" si="35"/>
        <v>Mumbai</v>
      </c>
    </row>
    <row r="167" spans="1:38">
      <c r="A167" s="13" t="s">
        <v>607</v>
      </c>
      <c r="B167" s="54">
        <v>44701.567975081001</v>
      </c>
      <c r="C167" s="13" t="s">
        <v>121</v>
      </c>
      <c r="D167" s="13">
        <v>994</v>
      </c>
      <c r="E167" s="13" t="s">
        <v>608</v>
      </c>
      <c r="F167" s="13" t="s">
        <v>33</v>
      </c>
      <c r="G167" s="14">
        <v>1653036048991</v>
      </c>
      <c r="H167" s="55">
        <v>0.76201388888888899</v>
      </c>
      <c r="I167" s="33">
        <v>44883.762013888903</v>
      </c>
      <c r="J167" s="58">
        <v>44883</v>
      </c>
      <c r="K167" s="13" t="s">
        <v>263</v>
      </c>
      <c r="L167" s="13" t="s">
        <v>69</v>
      </c>
      <c r="M167" s="13" t="s">
        <v>101</v>
      </c>
      <c r="N167" s="13" t="s">
        <v>206</v>
      </c>
      <c r="O167" s="33" t="s">
        <v>38</v>
      </c>
      <c r="P167" s="58" t="s">
        <v>38</v>
      </c>
      <c r="Q167" s="33" t="s">
        <v>207</v>
      </c>
      <c r="R167" s="14" t="s">
        <v>38</v>
      </c>
      <c r="S167" s="13" t="s">
        <v>208</v>
      </c>
      <c r="T167" s="13" t="s">
        <v>209</v>
      </c>
      <c r="U167" s="33">
        <f t="shared" ca="1" si="24"/>
        <v>45744.56914039352</v>
      </c>
      <c r="V167" s="13" t="str">
        <f t="shared" si="25"/>
        <v>Mumbai</v>
      </c>
      <c r="W167" s="13" t="str">
        <f t="shared" si="26"/>
        <v>RI</v>
      </c>
      <c r="X167" s="13">
        <f t="shared" si="27"/>
        <v>18</v>
      </c>
      <c r="Y167" s="13" t="str">
        <f>IFERROR(VLOOKUP(C167,ReceivingTeam[],2,FALSE),"HelpDesk")</f>
        <v>Branch office</v>
      </c>
      <c r="Z167" s="67">
        <f t="shared" si="28"/>
        <v>44884.428680555568</v>
      </c>
      <c r="AA167" s="68">
        <f t="shared" si="29"/>
        <v>44883</v>
      </c>
      <c r="AB167" s="69" t="b">
        <f t="shared" si="30"/>
        <v>1</v>
      </c>
      <c r="AC167" s="70">
        <f t="shared" si="31"/>
        <v>0.5</v>
      </c>
      <c r="AD167" s="67">
        <f t="shared" si="32"/>
        <v>44884.428680555568</v>
      </c>
      <c r="AE167" s="67">
        <f>VLOOKUP(V167,'Branch Wise Work Timelines'!C:G,3,FALSE)+AA167</f>
        <v>44883.416666666664</v>
      </c>
      <c r="AF167" s="67">
        <f>IF(V167="Bangalore",VLOOKUP(V167,'Branch Wise Work Timelines'!C:G,4,FALSE)+AA167+1,IF(V167="Mumbai",VLOOKUP(V167,'Branch Wise Work Timelines'!C:G,4,FALSE)+AA167+1,VLOOKUP(V167,'Branch Wise Work Timelines'!C:G,4,FALSE)+AA167))</f>
        <v>44884.25</v>
      </c>
      <c r="AG167" s="67">
        <f>WORKDAY.INTL(AA167,1,11)+VLOOKUP(V167,'Branch Wise Work Timelines'!C:G,3,FALSE)</f>
        <v>44884.416666666664</v>
      </c>
      <c r="AH167" s="69" t="str">
        <f t="shared" ca="1" si="33"/>
        <v>Out of TAT</v>
      </c>
      <c r="AI167" s="69">
        <f t="shared" ca="1" si="34"/>
        <v>20644</v>
      </c>
      <c r="AJ167" s="69" t="str">
        <f ca="1">IF(AI167&lt;0,"0-12",IFERROR(VLOOKUP(AI167,Breakup[],2,FALSE),"&gt;24"))</f>
        <v>&gt;24</v>
      </c>
      <c r="AK167" s="69" t="str">
        <f>VLOOKUP(V167,Master!B:D,3,FALSE)</f>
        <v>East</v>
      </c>
      <c r="AL167" s="69" t="str">
        <f t="shared" si="35"/>
        <v>Mumbai</v>
      </c>
    </row>
    <row r="168" spans="1:38">
      <c r="A168" s="13" t="s">
        <v>609</v>
      </c>
      <c r="B168" s="54">
        <v>44701.5691202546</v>
      </c>
      <c r="C168" s="13" t="s">
        <v>610</v>
      </c>
      <c r="D168" s="13">
        <v>1309</v>
      </c>
      <c r="E168" s="13" t="s">
        <v>611</v>
      </c>
      <c r="F168" s="13" t="s">
        <v>33</v>
      </c>
      <c r="G168" s="14">
        <v>1653040452632</v>
      </c>
      <c r="H168" s="55">
        <v>0.799456018518519</v>
      </c>
      <c r="I168" s="33">
        <v>44890.799456018503</v>
      </c>
      <c r="J168" s="58">
        <v>44890</v>
      </c>
      <c r="K168" s="13" t="s">
        <v>325</v>
      </c>
      <c r="L168" s="13" t="s">
        <v>55</v>
      </c>
      <c r="M168" s="13" t="s">
        <v>323</v>
      </c>
      <c r="N168" s="13" t="s">
        <v>206</v>
      </c>
      <c r="O168" s="33" t="s">
        <v>38</v>
      </c>
      <c r="P168" s="58" t="s">
        <v>38</v>
      </c>
      <c r="Q168" s="33" t="s">
        <v>207</v>
      </c>
      <c r="R168" s="14" t="s">
        <v>38</v>
      </c>
      <c r="S168" s="13" t="s">
        <v>208</v>
      </c>
      <c r="T168" s="13" t="s">
        <v>209</v>
      </c>
      <c r="U168" s="33">
        <f t="shared" ca="1" si="24"/>
        <v>45744.56914039352</v>
      </c>
      <c r="V168" s="13" t="str">
        <f t="shared" si="25"/>
        <v>Delhi</v>
      </c>
      <c r="W168" s="13" t="str">
        <f t="shared" si="26"/>
        <v>RI</v>
      </c>
      <c r="X168" s="13">
        <f t="shared" si="27"/>
        <v>19</v>
      </c>
      <c r="Y168" s="13" t="str">
        <f>IFERROR(VLOOKUP(C168,ReceivingTeam[],2,FALSE),"HelpDesk")</f>
        <v>HelpDesk</v>
      </c>
      <c r="Z168" s="67">
        <f t="shared" si="28"/>
        <v>44891.945289351832</v>
      </c>
      <c r="AA168" s="68">
        <f t="shared" si="29"/>
        <v>44890</v>
      </c>
      <c r="AB168" s="69" t="b">
        <f t="shared" si="30"/>
        <v>1</v>
      </c>
      <c r="AC168" s="70">
        <f t="shared" si="31"/>
        <v>0.5</v>
      </c>
      <c r="AD168" s="67">
        <f t="shared" si="32"/>
        <v>44891.945289351832</v>
      </c>
      <c r="AE168" s="67">
        <f>VLOOKUP(V168,'Branch Wise Work Timelines'!C:G,3,FALSE)+AA168</f>
        <v>44890.416666666664</v>
      </c>
      <c r="AF168" s="67">
        <f>IF(V168="Bangalore",VLOOKUP(V168,'Branch Wise Work Timelines'!C:G,4,FALSE)+AA168+1,IF(V168="Mumbai",VLOOKUP(V168,'Branch Wise Work Timelines'!C:G,4,FALSE)+AA168+1,VLOOKUP(V168,'Branch Wise Work Timelines'!C:G,4,FALSE)+AA168))</f>
        <v>44890.770833333336</v>
      </c>
      <c r="AG168" s="67">
        <f>WORKDAY.INTL(AA168,1,11)+VLOOKUP(V168,'Branch Wise Work Timelines'!C:G,3,FALSE)</f>
        <v>44891.416666666664</v>
      </c>
      <c r="AH168" s="69" t="str">
        <f t="shared" ca="1" si="33"/>
        <v>Out of TAT</v>
      </c>
      <c r="AI168" s="69">
        <f t="shared" ca="1" si="34"/>
        <v>20463</v>
      </c>
      <c r="AJ168" s="69" t="str">
        <f ca="1">IF(AI168&lt;0,"0-12",IFERROR(VLOOKUP(AI168,Breakup[],2,FALSE),"&gt;24"))</f>
        <v>&gt;24</v>
      </c>
      <c r="AK168" s="69" t="str">
        <f>VLOOKUP(V168,Master!B:D,3,FALSE)</f>
        <v>North</v>
      </c>
      <c r="AL168" s="69" t="str">
        <f t="shared" si="35"/>
        <v>Delhi</v>
      </c>
    </row>
    <row r="169" spans="1:38">
      <c r="A169" s="13" t="s">
        <v>612</v>
      </c>
      <c r="B169" s="54">
        <v>44701.536469479201</v>
      </c>
      <c r="C169" s="13" t="s">
        <v>323</v>
      </c>
      <c r="D169" s="13">
        <v>1642</v>
      </c>
      <c r="E169" s="13" t="s">
        <v>613</v>
      </c>
      <c r="F169" s="13" t="s">
        <v>33</v>
      </c>
      <c r="G169" s="14">
        <v>1653032557920</v>
      </c>
      <c r="H169" s="55">
        <v>0.25913194444444398</v>
      </c>
      <c r="I169" s="33">
        <v>44885.259131944404</v>
      </c>
      <c r="J169" s="58">
        <v>44885</v>
      </c>
      <c r="K169" s="13" t="s">
        <v>325</v>
      </c>
      <c r="L169" s="13" t="s">
        <v>55</v>
      </c>
      <c r="M169" s="13" t="s">
        <v>323</v>
      </c>
      <c r="N169" s="13" t="s">
        <v>206</v>
      </c>
      <c r="O169" s="33" t="s">
        <v>38</v>
      </c>
      <c r="P169" s="58" t="s">
        <v>38</v>
      </c>
      <c r="Q169" s="33" t="s">
        <v>207</v>
      </c>
      <c r="R169" s="14" t="s">
        <v>38</v>
      </c>
      <c r="S169" s="13" t="s">
        <v>208</v>
      </c>
      <c r="T169" s="13" t="s">
        <v>209</v>
      </c>
      <c r="U169" s="33">
        <f t="shared" ca="1" si="24"/>
        <v>45744.56914039352</v>
      </c>
      <c r="V169" s="13" t="str">
        <f t="shared" si="25"/>
        <v>Delhi</v>
      </c>
      <c r="W169" s="13" t="str">
        <f t="shared" si="26"/>
        <v>RI</v>
      </c>
      <c r="X169" s="13">
        <f t="shared" si="27"/>
        <v>6</v>
      </c>
      <c r="Y169" s="13" t="str">
        <f>IFERROR(VLOOKUP(C169,ReceivingTeam[],2,FALSE),"HelpDesk")</f>
        <v>HelpDesk</v>
      </c>
      <c r="Z169" s="67">
        <f t="shared" si="28"/>
        <v>44885.916666666664</v>
      </c>
      <c r="AA169" s="68">
        <f t="shared" si="29"/>
        <v>44885</v>
      </c>
      <c r="AB169" s="69" t="b">
        <f t="shared" si="30"/>
        <v>0</v>
      </c>
      <c r="AC169" s="70">
        <f t="shared" si="31"/>
        <v>0.5</v>
      </c>
      <c r="AD169" s="67">
        <f t="shared" si="32"/>
        <v>44885.916666666664</v>
      </c>
      <c r="AE169" s="67">
        <f>VLOOKUP(V169,'Branch Wise Work Timelines'!C:G,3,FALSE)+AA169</f>
        <v>44885.416666666664</v>
      </c>
      <c r="AF169" s="67">
        <f>IF(V169="Bangalore",VLOOKUP(V169,'Branch Wise Work Timelines'!C:G,4,FALSE)+AA169+1,IF(V169="Mumbai",VLOOKUP(V169,'Branch Wise Work Timelines'!C:G,4,FALSE)+AA169+1,VLOOKUP(V169,'Branch Wise Work Timelines'!C:G,4,FALSE)+AA169))</f>
        <v>44885.770833333336</v>
      </c>
      <c r="AG169" s="67">
        <f>WORKDAY.INTL(AA169,1,11)+VLOOKUP(V169,'Branch Wise Work Timelines'!C:G,3,FALSE)</f>
        <v>44886.416666666664</v>
      </c>
      <c r="AH169" s="69" t="str">
        <f t="shared" ca="1" si="33"/>
        <v>Out of TAT</v>
      </c>
      <c r="AI169" s="69">
        <f t="shared" ca="1" si="34"/>
        <v>20608</v>
      </c>
      <c r="AJ169" s="69" t="str">
        <f ca="1">IF(AI169&lt;0,"0-12",IFERROR(VLOOKUP(AI169,Breakup[],2,FALSE),"&gt;24"))</f>
        <v>&gt;24</v>
      </c>
      <c r="AK169" s="69" t="str">
        <f>VLOOKUP(V169,Master!B:D,3,FALSE)</f>
        <v>North</v>
      </c>
      <c r="AL169" s="69" t="str">
        <f t="shared" si="35"/>
        <v>Delhi</v>
      </c>
    </row>
    <row r="170" spans="1:38">
      <c r="A170" s="13" t="s">
        <v>614</v>
      </c>
      <c r="B170" s="54">
        <v>44701.571569479202</v>
      </c>
      <c r="C170" s="13" t="s">
        <v>121</v>
      </c>
      <c r="D170" s="13">
        <v>1585</v>
      </c>
      <c r="E170" s="13" t="s">
        <v>615</v>
      </c>
      <c r="F170" s="13" t="s">
        <v>33</v>
      </c>
      <c r="G170" s="14">
        <v>1653036048991</v>
      </c>
      <c r="H170" s="55">
        <v>0.25658564814814799</v>
      </c>
      <c r="I170" s="33">
        <v>44883.256585648101</v>
      </c>
      <c r="J170" s="58">
        <v>44883</v>
      </c>
      <c r="K170" s="13" t="s">
        <v>263</v>
      </c>
      <c r="L170" s="13" t="s">
        <v>69</v>
      </c>
      <c r="M170" s="13" t="s">
        <v>101</v>
      </c>
      <c r="N170" s="13" t="s">
        <v>206</v>
      </c>
      <c r="O170" s="33" t="s">
        <v>38</v>
      </c>
      <c r="P170" s="58" t="s">
        <v>38</v>
      </c>
      <c r="Q170" s="33" t="s">
        <v>207</v>
      </c>
      <c r="R170" s="14" t="s">
        <v>38</v>
      </c>
      <c r="S170" s="13" t="s">
        <v>208</v>
      </c>
      <c r="T170" s="13" t="s">
        <v>209</v>
      </c>
      <c r="U170" s="33">
        <f t="shared" ca="1" si="24"/>
        <v>45744.56914039352</v>
      </c>
      <c r="V170" s="13" t="str">
        <f t="shared" si="25"/>
        <v>Mumbai</v>
      </c>
      <c r="W170" s="13" t="str">
        <f t="shared" si="26"/>
        <v>RI</v>
      </c>
      <c r="X170" s="13">
        <f t="shared" si="27"/>
        <v>6</v>
      </c>
      <c r="Y170" s="13" t="str">
        <f>IFERROR(VLOOKUP(C170,ReceivingTeam[],2,FALSE),"HelpDesk")</f>
        <v>Branch office</v>
      </c>
      <c r="Z170" s="67">
        <f t="shared" si="28"/>
        <v>44883.916666666664</v>
      </c>
      <c r="AA170" s="68">
        <f t="shared" si="29"/>
        <v>44883</v>
      </c>
      <c r="AB170" s="69" t="b">
        <f t="shared" si="30"/>
        <v>1</v>
      </c>
      <c r="AC170" s="70">
        <f t="shared" si="31"/>
        <v>0.5</v>
      </c>
      <c r="AD170" s="67">
        <f t="shared" si="32"/>
        <v>44883.916666666664</v>
      </c>
      <c r="AE170" s="67">
        <f>VLOOKUP(V170,'Branch Wise Work Timelines'!C:G,3,FALSE)+AA170</f>
        <v>44883.416666666664</v>
      </c>
      <c r="AF170" s="67">
        <f>IF(V170="Bangalore",VLOOKUP(V170,'Branch Wise Work Timelines'!C:G,4,FALSE)+AA170+1,IF(V170="Mumbai",VLOOKUP(V170,'Branch Wise Work Timelines'!C:G,4,FALSE)+AA170+1,VLOOKUP(V170,'Branch Wise Work Timelines'!C:G,4,FALSE)+AA170))</f>
        <v>44884.25</v>
      </c>
      <c r="AG170" s="67">
        <f>WORKDAY.INTL(AA170,1,11)+VLOOKUP(V170,'Branch Wise Work Timelines'!C:G,3,FALSE)</f>
        <v>44884.416666666664</v>
      </c>
      <c r="AH170" s="69" t="str">
        <f t="shared" ca="1" si="33"/>
        <v>Out of TAT</v>
      </c>
      <c r="AI170" s="69">
        <f t="shared" ca="1" si="34"/>
        <v>20656</v>
      </c>
      <c r="AJ170" s="69" t="str">
        <f ca="1">IF(AI170&lt;0,"0-12",IFERROR(VLOOKUP(AI170,Breakup[],2,FALSE),"&gt;24"))</f>
        <v>&gt;24</v>
      </c>
      <c r="AK170" s="69" t="str">
        <f>VLOOKUP(V170,Master!B:D,3,FALSE)</f>
        <v>East</v>
      </c>
      <c r="AL170" s="69" t="str">
        <f t="shared" si="35"/>
        <v>Mumbai</v>
      </c>
    </row>
    <row r="171" spans="1:38">
      <c r="A171" s="13" t="s">
        <v>616</v>
      </c>
      <c r="B171" s="54">
        <v>44701.573627858801</v>
      </c>
      <c r="C171" s="13" t="s">
        <v>121</v>
      </c>
      <c r="D171" s="13">
        <v>1273</v>
      </c>
      <c r="E171" s="13" t="s">
        <v>617</v>
      </c>
      <c r="F171" s="13" t="s">
        <v>33</v>
      </c>
      <c r="G171" s="14">
        <v>1653036048991</v>
      </c>
      <c r="H171" s="55">
        <v>0.66275462962963005</v>
      </c>
      <c r="I171" s="33">
        <v>44886.6627546296</v>
      </c>
      <c r="J171" s="58">
        <v>44886</v>
      </c>
      <c r="K171" s="13" t="s">
        <v>263</v>
      </c>
      <c r="L171" s="13" t="s">
        <v>69</v>
      </c>
      <c r="M171" s="13" t="s">
        <v>101</v>
      </c>
      <c r="N171" s="13" t="s">
        <v>206</v>
      </c>
      <c r="O171" s="33" t="s">
        <v>38</v>
      </c>
      <c r="P171" s="58" t="s">
        <v>38</v>
      </c>
      <c r="Q171" s="33" t="s">
        <v>207</v>
      </c>
      <c r="R171" s="14" t="s">
        <v>38</v>
      </c>
      <c r="S171" s="13" t="s">
        <v>208</v>
      </c>
      <c r="T171" s="13" t="s">
        <v>209</v>
      </c>
      <c r="U171" s="33">
        <f t="shared" ca="1" si="24"/>
        <v>45744.56914039352</v>
      </c>
      <c r="V171" s="13" t="str">
        <f t="shared" si="25"/>
        <v>Mumbai</v>
      </c>
      <c r="W171" s="13" t="str">
        <f t="shared" si="26"/>
        <v>RI</v>
      </c>
      <c r="X171" s="13">
        <f t="shared" si="27"/>
        <v>15</v>
      </c>
      <c r="Y171" s="13" t="str">
        <f>IFERROR(VLOOKUP(C171,ReceivingTeam[],2,FALSE),"HelpDesk")</f>
        <v>Branch office</v>
      </c>
      <c r="Z171" s="67">
        <f t="shared" si="28"/>
        <v>44887.1627546296</v>
      </c>
      <c r="AA171" s="68">
        <f t="shared" si="29"/>
        <v>44886</v>
      </c>
      <c r="AB171" s="69" t="b">
        <f t="shared" si="30"/>
        <v>1</v>
      </c>
      <c r="AC171" s="70">
        <f t="shared" si="31"/>
        <v>0.5</v>
      </c>
      <c r="AD171" s="67">
        <f t="shared" si="32"/>
        <v>44887.1627546296</v>
      </c>
      <c r="AE171" s="67">
        <f>VLOOKUP(V171,'Branch Wise Work Timelines'!C:G,3,FALSE)+AA171</f>
        <v>44886.416666666664</v>
      </c>
      <c r="AF171" s="67">
        <f>IF(V171="Bangalore",VLOOKUP(V171,'Branch Wise Work Timelines'!C:G,4,FALSE)+AA171+1,IF(V171="Mumbai",VLOOKUP(V171,'Branch Wise Work Timelines'!C:G,4,FALSE)+AA171+1,VLOOKUP(V171,'Branch Wise Work Timelines'!C:G,4,FALSE)+AA171))</f>
        <v>44887.25</v>
      </c>
      <c r="AG171" s="67">
        <f>WORKDAY.INTL(AA171,1,11)+VLOOKUP(V171,'Branch Wise Work Timelines'!C:G,3,FALSE)</f>
        <v>44887.416666666664</v>
      </c>
      <c r="AH171" s="69" t="str">
        <f t="shared" ca="1" si="33"/>
        <v>Out of TAT</v>
      </c>
      <c r="AI171" s="69">
        <f t="shared" ca="1" si="34"/>
        <v>20578</v>
      </c>
      <c r="AJ171" s="69" t="str">
        <f ca="1">IF(AI171&lt;0,"0-12",IFERROR(VLOOKUP(AI171,Breakup[],2,FALSE),"&gt;24"))</f>
        <v>&gt;24</v>
      </c>
      <c r="AK171" s="69" t="str">
        <f>VLOOKUP(V171,Master!B:D,3,FALSE)</f>
        <v>East</v>
      </c>
      <c r="AL171" s="69" t="str">
        <f t="shared" si="35"/>
        <v>Mumbai</v>
      </c>
    </row>
    <row r="172" spans="1:38">
      <c r="A172" s="13" t="s">
        <v>618</v>
      </c>
      <c r="B172" s="54">
        <v>44701.575012650501</v>
      </c>
      <c r="C172" s="13" t="s">
        <v>121</v>
      </c>
      <c r="D172" s="13">
        <v>736</v>
      </c>
      <c r="E172" s="13" t="s">
        <v>619</v>
      </c>
      <c r="F172" s="13" t="s">
        <v>33</v>
      </c>
      <c r="G172" s="14">
        <v>1653036048991</v>
      </c>
      <c r="H172" s="55">
        <v>0.65927083333333303</v>
      </c>
      <c r="I172" s="33">
        <v>44887.659270833297</v>
      </c>
      <c r="J172" s="58">
        <v>44887</v>
      </c>
      <c r="K172" s="13" t="s">
        <v>263</v>
      </c>
      <c r="L172" s="13" t="s">
        <v>69</v>
      </c>
      <c r="M172" s="13" t="s">
        <v>101</v>
      </c>
      <c r="N172" s="13" t="s">
        <v>206</v>
      </c>
      <c r="O172" s="33" t="s">
        <v>38</v>
      </c>
      <c r="P172" s="58" t="s">
        <v>38</v>
      </c>
      <c r="Q172" s="33" t="s">
        <v>207</v>
      </c>
      <c r="R172" s="14" t="s">
        <v>38</v>
      </c>
      <c r="S172" s="13" t="s">
        <v>208</v>
      </c>
      <c r="T172" s="13" t="s">
        <v>209</v>
      </c>
      <c r="U172" s="33">
        <f t="shared" ca="1" si="24"/>
        <v>45744.56914039352</v>
      </c>
      <c r="V172" s="13" t="str">
        <f t="shared" si="25"/>
        <v>Mumbai</v>
      </c>
      <c r="W172" s="13" t="str">
        <f t="shared" si="26"/>
        <v>RI</v>
      </c>
      <c r="X172" s="13">
        <f t="shared" si="27"/>
        <v>15</v>
      </c>
      <c r="Y172" s="13" t="str">
        <f>IFERROR(VLOOKUP(C172,ReceivingTeam[],2,FALSE),"HelpDesk")</f>
        <v>Branch office</v>
      </c>
      <c r="Z172" s="67">
        <f t="shared" si="28"/>
        <v>44888.159270833297</v>
      </c>
      <c r="AA172" s="68">
        <f t="shared" si="29"/>
        <v>44887</v>
      </c>
      <c r="AB172" s="69" t="b">
        <f t="shared" si="30"/>
        <v>1</v>
      </c>
      <c r="AC172" s="70">
        <f t="shared" si="31"/>
        <v>0.5</v>
      </c>
      <c r="AD172" s="67">
        <f t="shared" si="32"/>
        <v>44888.159270833297</v>
      </c>
      <c r="AE172" s="67">
        <f>VLOOKUP(V172,'Branch Wise Work Timelines'!C:G,3,FALSE)+AA172</f>
        <v>44887.416666666664</v>
      </c>
      <c r="AF172" s="67">
        <f>IF(V172="Bangalore",VLOOKUP(V172,'Branch Wise Work Timelines'!C:G,4,FALSE)+AA172+1,IF(V172="Mumbai",VLOOKUP(V172,'Branch Wise Work Timelines'!C:G,4,FALSE)+AA172+1,VLOOKUP(V172,'Branch Wise Work Timelines'!C:G,4,FALSE)+AA172))</f>
        <v>44888.25</v>
      </c>
      <c r="AG172" s="67">
        <f>WORKDAY.INTL(AA172,1,11)+VLOOKUP(V172,'Branch Wise Work Timelines'!C:G,3,FALSE)</f>
        <v>44888.416666666664</v>
      </c>
      <c r="AH172" s="69" t="str">
        <f t="shared" ca="1" si="33"/>
        <v>Out of TAT</v>
      </c>
      <c r="AI172" s="69">
        <f t="shared" ca="1" si="34"/>
        <v>20554</v>
      </c>
      <c r="AJ172" s="69" t="str">
        <f ca="1">IF(AI172&lt;0,"0-12",IFERROR(VLOOKUP(AI172,Breakup[],2,FALSE),"&gt;24"))</f>
        <v>&gt;24</v>
      </c>
      <c r="AK172" s="69" t="str">
        <f>VLOOKUP(V172,Master!B:D,3,FALSE)</f>
        <v>East</v>
      </c>
      <c r="AL172" s="69" t="str">
        <f t="shared" si="35"/>
        <v>Mumbai</v>
      </c>
    </row>
    <row r="173" spans="1:38">
      <c r="A173" s="13" t="s">
        <v>620</v>
      </c>
      <c r="B173" s="54">
        <v>44701.404820335702</v>
      </c>
      <c r="C173" s="13" t="s">
        <v>344</v>
      </c>
      <c r="D173" s="13">
        <v>352</v>
      </c>
      <c r="E173" s="13" t="s">
        <v>621</v>
      </c>
      <c r="F173" s="13" t="s">
        <v>33</v>
      </c>
      <c r="G173" s="14">
        <v>1653022796352</v>
      </c>
      <c r="H173" s="55">
        <v>0.82599537037036996</v>
      </c>
      <c r="I173" s="33">
        <v>44884.825995370396</v>
      </c>
      <c r="J173" s="58">
        <v>44884</v>
      </c>
      <c r="K173" s="13" t="s">
        <v>263</v>
      </c>
      <c r="L173" s="13" t="s">
        <v>69</v>
      </c>
      <c r="M173" s="13" t="s">
        <v>103</v>
      </c>
      <c r="N173" s="13" t="s">
        <v>206</v>
      </c>
      <c r="O173" s="33" t="s">
        <v>38</v>
      </c>
      <c r="P173" s="58" t="s">
        <v>38</v>
      </c>
      <c r="Q173" s="33" t="s">
        <v>207</v>
      </c>
      <c r="R173" s="14" t="s">
        <v>38</v>
      </c>
      <c r="S173" s="13" t="s">
        <v>208</v>
      </c>
      <c r="T173" s="13" t="s">
        <v>209</v>
      </c>
      <c r="U173" s="33">
        <f t="shared" ca="1" si="24"/>
        <v>45744.56914039352</v>
      </c>
      <c r="V173" s="13" t="str">
        <f t="shared" si="25"/>
        <v>Mumbai</v>
      </c>
      <c r="W173" s="13" t="str">
        <f t="shared" si="26"/>
        <v>RI</v>
      </c>
      <c r="X173" s="13">
        <f t="shared" si="27"/>
        <v>19</v>
      </c>
      <c r="Y173" s="13" t="str">
        <f>IFERROR(VLOOKUP(C173,ReceivingTeam[],2,FALSE),"HelpDesk")</f>
        <v>HelpDesk</v>
      </c>
      <c r="Z173" s="67">
        <f t="shared" si="28"/>
        <v>44886.492662037061</v>
      </c>
      <c r="AA173" s="68">
        <f t="shared" si="29"/>
        <v>44884</v>
      </c>
      <c r="AB173" s="69" t="b">
        <f t="shared" si="30"/>
        <v>1</v>
      </c>
      <c r="AC173" s="70">
        <f t="shared" si="31"/>
        <v>0.5</v>
      </c>
      <c r="AD173" s="67">
        <f t="shared" si="32"/>
        <v>44886.492662037061</v>
      </c>
      <c r="AE173" s="67">
        <f>VLOOKUP(V173,'Branch Wise Work Timelines'!C:G,3,FALSE)+AA173</f>
        <v>44884.416666666664</v>
      </c>
      <c r="AF173" s="67">
        <f>IF(V173="Bangalore",VLOOKUP(V173,'Branch Wise Work Timelines'!C:G,4,FALSE)+AA173+1,IF(V173="Mumbai",VLOOKUP(V173,'Branch Wise Work Timelines'!C:G,4,FALSE)+AA173+1,VLOOKUP(V173,'Branch Wise Work Timelines'!C:G,4,FALSE)+AA173))</f>
        <v>44885.25</v>
      </c>
      <c r="AG173" s="67">
        <f>WORKDAY.INTL(AA173,1,11)+VLOOKUP(V173,'Branch Wise Work Timelines'!C:G,3,FALSE)</f>
        <v>44886.416666666664</v>
      </c>
      <c r="AH173" s="69" t="str">
        <f t="shared" ca="1" si="33"/>
        <v>Out of TAT</v>
      </c>
      <c r="AI173" s="69">
        <f t="shared" ca="1" si="34"/>
        <v>20594</v>
      </c>
      <c r="AJ173" s="69" t="str">
        <f ca="1">IF(AI173&lt;0,"0-12",IFERROR(VLOOKUP(AI173,Breakup[],2,FALSE),"&gt;24"))</f>
        <v>&gt;24</v>
      </c>
      <c r="AK173" s="69" t="str">
        <f>VLOOKUP(V173,Master!B:D,3,FALSE)</f>
        <v>East</v>
      </c>
      <c r="AL173" s="69" t="str">
        <f t="shared" si="35"/>
        <v>Mumbai</v>
      </c>
    </row>
    <row r="174" spans="1:38">
      <c r="A174" s="13" t="s">
        <v>622</v>
      </c>
      <c r="B174" s="54">
        <v>44701.407555243102</v>
      </c>
      <c r="C174" s="13" t="s">
        <v>344</v>
      </c>
      <c r="D174" s="13">
        <v>1396</v>
      </c>
      <c r="E174" s="13" t="s">
        <v>623</v>
      </c>
      <c r="F174" s="13" t="s">
        <v>33</v>
      </c>
      <c r="G174" s="14">
        <v>1653022796352</v>
      </c>
      <c r="H174" s="55">
        <v>0.95270833333333305</v>
      </c>
      <c r="I174" s="33">
        <v>44881.952708333301</v>
      </c>
      <c r="J174" s="58">
        <v>44881</v>
      </c>
      <c r="K174" s="13" t="s">
        <v>263</v>
      </c>
      <c r="L174" s="13" t="s">
        <v>69</v>
      </c>
      <c r="M174" s="13" t="s">
        <v>103</v>
      </c>
      <c r="N174" s="13" t="s">
        <v>206</v>
      </c>
      <c r="O174" s="33" t="s">
        <v>38</v>
      </c>
      <c r="P174" s="58" t="s">
        <v>38</v>
      </c>
      <c r="Q174" s="33" t="s">
        <v>207</v>
      </c>
      <c r="R174" s="14" t="s">
        <v>38</v>
      </c>
      <c r="S174" s="13" t="s">
        <v>208</v>
      </c>
      <c r="T174" s="13" t="s">
        <v>209</v>
      </c>
      <c r="U174" s="33">
        <f t="shared" ca="1" si="24"/>
        <v>45744.56914039352</v>
      </c>
      <c r="V174" s="13" t="str">
        <f t="shared" si="25"/>
        <v>Mumbai</v>
      </c>
      <c r="W174" s="13" t="str">
        <f t="shared" si="26"/>
        <v>RI</v>
      </c>
      <c r="X174" s="13">
        <f t="shared" si="27"/>
        <v>22</v>
      </c>
      <c r="Y174" s="13" t="str">
        <f>IFERROR(VLOOKUP(C174,ReceivingTeam[],2,FALSE),"HelpDesk")</f>
        <v>HelpDesk</v>
      </c>
      <c r="Z174" s="67">
        <f t="shared" si="28"/>
        <v>44882.619374999966</v>
      </c>
      <c r="AA174" s="68">
        <f t="shared" si="29"/>
        <v>44881</v>
      </c>
      <c r="AB174" s="69" t="b">
        <f t="shared" si="30"/>
        <v>1</v>
      </c>
      <c r="AC174" s="70">
        <f t="shared" si="31"/>
        <v>0.5</v>
      </c>
      <c r="AD174" s="67">
        <f t="shared" si="32"/>
        <v>44882.619374999966</v>
      </c>
      <c r="AE174" s="67">
        <f>VLOOKUP(V174,'Branch Wise Work Timelines'!C:G,3,FALSE)+AA174</f>
        <v>44881.416666666664</v>
      </c>
      <c r="AF174" s="67">
        <f>IF(V174="Bangalore",VLOOKUP(V174,'Branch Wise Work Timelines'!C:G,4,FALSE)+AA174+1,IF(V174="Mumbai",VLOOKUP(V174,'Branch Wise Work Timelines'!C:G,4,FALSE)+AA174+1,VLOOKUP(V174,'Branch Wise Work Timelines'!C:G,4,FALSE)+AA174))</f>
        <v>44882.25</v>
      </c>
      <c r="AG174" s="67">
        <f>WORKDAY.INTL(AA174,1,11)+VLOOKUP(V174,'Branch Wise Work Timelines'!C:G,3,FALSE)</f>
        <v>44882.416666666664</v>
      </c>
      <c r="AH174" s="69" t="str">
        <f t="shared" ca="1" si="33"/>
        <v>Out of TAT</v>
      </c>
      <c r="AI174" s="69">
        <f t="shared" ca="1" si="34"/>
        <v>20687</v>
      </c>
      <c r="AJ174" s="69" t="str">
        <f ca="1">IF(AI174&lt;0,"0-12",IFERROR(VLOOKUP(AI174,Breakup[],2,FALSE),"&gt;24"))</f>
        <v>&gt;24</v>
      </c>
      <c r="AK174" s="69" t="str">
        <f>VLOOKUP(V174,Master!B:D,3,FALSE)</f>
        <v>East</v>
      </c>
      <c r="AL174" s="69" t="str">
        <f t="shared" si="35"/>
        <v>Mumbai</v>
      </c>
    </row>
    <row r="175" spans="1:38">
      <c r="A175" s="13" t="s">
        <v>624</v>
      </c>
      <c r="B175" s="54">
        <v>44701.410734490702</v>
      </c>
      <c r="C175" s="13" t="s">
        <v>344</v>
      </c>
      <c r="D175" s="13">
        <v>876</v>
      </c>
      <c r="E175" s="13" t="s">
        <v>625</v>
      </c>
      <c r="F175" s="13" t="s">
        <v>33</v>
      </c>
      <c r="G175" s="14">
        <v>1653022796352</v>
      </c>
      <c r="H175" s="55">
        <v>0.68496527777777805</v>
      </c>
      <c r="I175" s="33">
        <v>44885.684965277796</v>
      </c>
      <c r="J175" s="58">
        <v>44885</v>
      </c>
      <c r="K175" s="13" t="s">
        <v>263</v>
      </c>
      <c r="L175" s="13" t="s">
        <v>69</v>
      </c>
      <c r="M175" s="13" t="s">
        <v>103</v>
      </c>
      <c r="N175" s="13" t="s">
        <v>206</v>
      </c>
      <c r="O175" s="33" t="s">
        <v>38</v>
      </c>
      <c r="P175" s="58" t="s">
        <v>38</v>
      </c>
      <c r="Q175" s="33" t="s">
        <v>207</v>
      </c>
      <c r="R175" s="14" t="s">
        <v>38</v>
      </c>
      <c r="S175" s="13" t="s">
        <v>208</v>
      </c>
      <c r="T175" s="13" t="s">
        <v>209</v>
      </c>
      <c r="U175" s="33">
        <f t="shared" ca="1" si="24"/>
        <v>45744.56914039352</v>
      </c>
      <c r="V175" s="13" t="str">
        <f t="shared" si="25"/>
        <v>Mumbai</v>
      </c>
      <c r="W175" s="13" t="str">
        <f t="shared" si="26"/>
        <v>RI</v>
      </c>
      <c r="X175" s="13">
        <f t="shared" si="27"/>
        <v>16</v>
      </c>
      <c r="Y175" s="13" t="str">
        <f>IFERROR(VLOOKUP(C175,ReceivingTeam[],2,FALSE),"HelpDesk")</f>
        <v>HelpDesk</v>
      </c>
      <c r="Z175" s="67">
        <f t="shared" si="28"/>
        <v>44885.916666666664</v>
      </c>
      <c r="AA175" s="68">
        <f t="shared" si="29"/>
        <v>44885</v>
      </c>
      <c r="AB175" s="69" t="b">
        <f t="shared" si="30"/>
        <v>0</v>
      </c>
      <c r="AC175" s="70">
        <f t="shared" si="31"/>
        <v>0.5</v>
      </c>
      <c r="AD175" s="67">
        <f t="shared" si="32"/>
        <v>44885.916666666664</v>
      </c>
      <c r="AE175" s="67">
        <f>VLOOKUP(V175,'Branch Wise Work Timelines'!C:G,3,FALSE)+AA175</f>
        <v>44885.416666666664</v>
      </c>
      <c r="AF175" s="67">
        <f>IF(V175="Bangalore",VLOOKUP(V175,'Branch Wise Work Timelines'!C:G,4,FALSE)+AA175+1,IF(V175="Mumbai",VLOOKUP(V175,'Branch Wise Work Timelines'!C:G,4,FALSE)+AA175+1,VLOOKUP(V175,'Branch Wise Work Timelines'!C:G,4,FALSE)+AA175))</f>
        <v>44886.25</v>
      </c>
      <c r="AG175" s="67">
        <f>WORKDAY.INTL(AA175,1,11)+VLOOKUP(V175,'Branch Wise Work Timelines'!C:G,3,FALSE)</f>
        <v>44886.416666666664</v>
      </c>
      <c r="AH175" s="69" t="str">
        <f t="shared" ca="1" si="33"/>
        <v>Out of TAT</v>
      </c>
      <c r="AI175" s="69">
        <f t="shared" ca="1" si="34"/>
        <v>20608</v>
      </c>
      <c r="AJ175" s="69" t="str">
        <f ca="1">IF(AI175&lt;0,"0-12",IFERROR(VLOOKUP(AI175,Breakup[],2,FALSE),"&gt;24"))</f>
        <v>&gt;24</v>
      </c>
      <c r="AK175" s="69" t="str">
        <f>VLOOKUP(V175,Master!B:D,3,FALSE)</f>
        <v>East</v>
      </c>
      <c r="AL175" s="69" t="str">
        <f t="shared" si="35"/>
        <v>Mumbai</v>
      </c>
    </row>
    <row r="176" spans="1:38">
      <c r="A176" s="13" t="s">
        <v>626</v>
      </c>
      <c r="B176" s="54">
        <v>44701.433357175898</v>
      </c>
      <c r="C176" s="13" t="s">
        <v>344</v>
      </c>
      <c r="D176" s="13">
        <v>1258</v>
      </c>
      <c r="E176" s="13" t="s">
        <v>627</v>
      </c>
      <c r="F176" s="13" t="s">
        <v>33</v>
      </c>
      <c r="G176" s="14">
        <v>1653022796352</v>
      </c>
      <c r="H176" s="55">
        <v>0.499768518518519</v>
      </c>
      <c r="I176" s="33">
        <v>44884.499768518501</v>
      </c>
      <c r="J176" s="58">
        <v>44884</v>
      </c>
      <c r="K176" s="13" t="s">
        <v>263</v>
      </c>
      <c r="L176" s="13" t="s">
        <v>69</v>
      </c>
      <c r="M176" s="13" t="s">
        <v>103</v>
      </c>
      <c r="N176" s="13" t="s">
        <v>206</v>
      </c>
      <c r="O176" s="33" t="s">
        <v>38</v>
      </c>
      <c r="P176" s="58" t="s">
        <v>38</v>
      </c>
      <c r="Q176" s="33" t="s">
        <v>207</v>
      </c>
      <c r="R176" s="14" t="s">
        <v>38</v>
      </c>
      <c r="S176" s="13" t="s">
        <v>208</v>
      </c>
      <c r="T176" s="13" t="s">
        <v>209</v>
      </c>
      <c r="U176" s="33">
        <f t="shared" ca="1" si="24"/>
        <v>45744.56914039352</v>
      </c>
      <c r="V176" s="13" t="str">
        <f t="shared" si="25"/>
        <v>Mumbai</v>
      </c>
      <c r="W176" s="13" t="str">
        <f t="shared" si="26"/>
        <v>RI</v>
      </c>
      <c r="X176" s="13">
        <f t="shared" si="27"/>
        <v>11</v>
      </c>
      <c r="Y176" s="13" t="str">
        <f>IFERROR(VLOOKUP(C176,ReceivingTeam[],2,FALSE),"HelpDesk")</f>
        <v>HelpDesk</v>
      </c>
      <c r="Z176" s="67">
        <f t="shared" si="28"/>
        <v>44884.999768518501</v>
      </c>
      <c r="AA176" s="68">
        <f t="shared" si="29"/>
        <v>44884</v>
      </c>
      <c r="AB176" s="69" t="b">
        <f t="shared" si="30"/>
        <v>1</v>
      </c>
      <c r="AC176" s="70">
        <f t="shared" si="31"/>
        <v>0.5</v>
      </c>
      <c r="AD176" s="67">
        <f t="shared" si="32"/>
        <v>44884.999768518501</v>
      </c>
      <c r="AE176" s="67">
        <f>VLOOKUP(V176,'Branch Wise Work Timelines'!C:G,3,FALSE)+AA176</f>
        <v>44884.416666666664</v>
      </c>
      <c r="AF176" s="67">
        <f>IF(V176="Bangalore",VLOOKUP(V176,'Branch Wise Work Timelines'!C:G,4,FALSE)+AA176+1,IF(V176="Mumbai",VLOOKUP(V176,'Branch Wise Work Timelines'!C:G,4,FALSE)+AA176+1,VLOOKUP(V176,'Branch Wise Work Timelines'!C:G,4,FALSE)+AA176))</f>
        <v>44885.25</v>
      </c>
      <c r="AG176" s="67">
        <f>WORKDAY.INTL(AA176,1,11)+VLOOKUP(V176,'Branch Wise Work Timelines'!C:G,3,FALSE)</f>
        <v>44886.416666666664</v>
      </c>
      <c r="AH176" s="69" t="str">
        <f t="shared" ca="1" si="33"/>
        <v>Out of TAT</v>
      </c>
      <c r="AI176" s="69">
        <f t="shared" ca="1" si="34"/>
        <v>20630</v>
      </c>
      <c r="AJ176" s="69" t="str">
        <f ca="1">IF(AI176&lt;0,"0-12",IFERROR(VLOOKUP(AI176,Breakup[],2,FALSE),"&gt;24"))</f>
        <v>&gt;24</v>
      </c>
      <c r="AK176" s="69" t="str">
        <f>VLOOKUP(V176,Master!B:D,3,FALSE)</f>
        <v>East</v>
      </c>
      <c r="AL176" s="69" t="str">
        <f t="shared" si="35"/>
        <v>Mumbai</v>
      </c>
    </row>
    <row r="177" spans="1:38">
      <c r="A177" s="13" t="s">
        <v>628</v>
      </c>
      <c r="B177" s="54">
        <v>44701.436123182903</v>
      </c>
      <c r="C177" s="13" t="s">
        <v>112</v>
      </c>
      <c r="D177" s="13">
        <v>1050</v>
      </c>
      <c r="E177" s="13" t="s">
        <v>629</v>
      </c>
      <c r="F177" s="13" t="s">
        <v>46</v>
      </c>
      <c r="G177" s="14">
        <v>1653022796352</v>
      </c>
      <c r="H177" s="55">
        <v>0.48343750000000002</v>
      </c>
      <c r="I177" s="33">
        <v>44882.483437499999</v>
      </c>
      <c r="J177" s="58">
        <v>44882</v>
      </c>
      <c r="K177" s="13" t="s">
        <v>263</v>
      </c>
      <c r="L177" s="13" t="s">
        <v>69</v>
      </c>
      <c r="M177" s="13" t="s">
        <v>103</v>
      </c>
      <c r="N177" s="13" t="s">
        <v>206</v>
      </c>
      <c r="O177" s="33" t="s">
        <v>38</v>
      </c>
      <c r="P177" s="58" t="s">
        <v>38</v>
      </c>
      <c r="Q177" s="33" t="s">
        <v>207</v>
      </c>
      <c r="R177" s="14" t="s">
        <v>38</v>
      </c>
      <c r="S177" s="13" t="s">
        <v>208</v>
      </c>
      <c r="T177" s="13" t="s">
        <v>209</v>
      </c>
      <c r="U177" s="33">
        <f t="shared" ca="1" si="24"/>
        <v>45744.56914039352</v>
      </c>
      <c r="V177" s="13" t="str">
        <f t="shared" si="25"/>
        <v>Mumbai</v>
      </c>
      <c r="W177" s="13" t="str">
        <f t="shared" si="26"/>
        <v>RI</v>
      </c>
      <c r="X177" s="13">
        <f t="shared" si="27"/>
        <v>11</v>
      </c>
      <c r="Y177" s="13" t="str">
        <f>IFERROR(VLOOKUP(C177,ReceivingTeam[],2,FALSE),"HelpDesk")</f>
        <v>Branch office</v>
      </c>
      <c r="Z177" s="67">
        <f t="shared" si="28"/>
        <v>44882.983437499999</v>
      </c>
      <c r="AA177" s="68">
        <f t="shared" si="29"/>
        <v>44882</v>
      </c>
      <c r="AB177" s="69" t="b">
        <f t="shared" si="30"/>
        <v>1</v>
      </c>
      <c r="AC177" s="70">
        <f t="shared" si="31"/>
        <v>0.5</v>
      </c>
      <c r="AD177" s="67">
        <f t="shared" si="32"/>
        <v>44882.983437499999</v>
      </c>
      <c r="AE177" s="67">
        <f>VLOOKUP(V177,'Branch Wise Work Timelines'!C:G,3,FALSE)+AA177</f>
        <v>44882.416666666664</v>
      </c>
      <c r="AF177" s="67">
        <f>IF(V177="Bangalore",VLOOKUP(V177,'Branch Wise Work Timelines'!C:G,4,FALSE)+AA177+1,IF(V177="Mumbai",VLOOKUP(V177,'Branch Wise Work Timelines'!C:G,4,FALSE)+AA177+1,VLOOKUP(V177,'Branch Wise Work Timelines'!C:G,4,FALSE)+AA177))</f>
        <v>44883.25</v>
      </c>
      <c r="AG177" s="67">
        <f>WORKDAY.INTL(AA177,1,11)+VLOOKUP(V177,'Branch Wise Work Timelines'!C:G,3,FALSE)</f>
        <v>44883.416666666664</v>
      </c>
      <c r="AH177" s="69" t="str">
        <f t="shared" ca="1" si="33"/>
        <v>Out of TAT</v>
      </c>
      <c r="AI177" s="69">
        <f t="shared" ca="1" si="34"/>
        <v>20679</v>
      </c>
      <c r="AJ177" s="69" t="str">
        <f ca="1">IF(AI177&lt;0,"0-12",IFERROR(VLOOKUP(AI177,Breakup[],2,FALSE),"&gt;24"))</f>
        <v>&gt;24</v>
      </c>
      <c r="AK177" s="69" t="str">
        <f>VLOOKUP(V177,Master!B:D,3,FALSE)</f>
        <v>East</v>
      </c>
      <c r="AL177" s="69" t="str">
        <f t="shared" si="35"/>
        <v>Mumbai</v>
      </c>
    </row>
    <row r="178" spans="1:38">
      <c r="A178" s="13" t="s">
        <v>630</v>
      </c>
      <c r="B178" s="54">
        <v>44701.620966354203</v>
      </c>
      <c r="C178" s="13" t="s">
        <v>211</v>
      </c>
      <c r="D178" s="13">
        <v>1422</v>
      </c>
      <c r="E178" s="13" t="s">
        <v>631</v>
      </c>
      <c r="F178" s="13" t="s">
        <v>15</v>
      </c>
      <c r="G178" s="14">
        <v>1653041711052</v>
      </c>
      <c r="H178" s="55">
        <v>0.44767361111111098</v>
      </c>
      <c r="I178" s="33">
        <v>44886.447673611103</v>
      </c>
      <c r="J178" s="58">
        <v>44886</v>
      </c>
      <c r="K178" s="13" t="s">
        <v>213</v>
      </c>
      <c r="L178" s="13" t="s">
        <v>30</v>
      </c>
      <c r="M178" s="13" t="s">
        <v>214</v>
      </c>
      <c r="N178" s="13" t="s">
        <v>206</v>
      </c>
      <c r="O178" s="33" t="s">
        <v>38</v>
      </c>
      <c r="P178" s="58" t="s">
        <v>38</v>
      </c>
      <c r="Q178" s="33" t="s">
        <v>207</v>
      </c>
      <c r="R178" s="14" t="s">
        <v>38</v>
      </c>
      <c r="S178" s="13" t="s">
        <v>216</v>
      </c>
      <c r="T178" s="13" t="s">
        <v>217</v>
      </c>
      <c r="U178" s="33">
        <f t="shared" ca="1" si="24"/>
        <v>45744.56914039352</v>
      </c>
      <c r="V178" s="13" t="str">
        <f t="shared" si="25"/>
        <v>Bangalore</v>
      </c>
      <c r="W178" s="13" t="str">
        <f t="shared" si="26"/>
        <v>CLS</v>
      </c>
      <c r="X178" s="13">
        <f t="shared" si="27"/>
        <v>10</v>
      </c>
      <c r="Y178" s="13" t="str">
        <f>IFERROR(VLOOKUP(C178,ReceivingTeam[],2,FALSE),"HelpDesk")</f>
        <v>HelpDesk</v>
      </c>
      <c r="Z178" s="67">
        <f t="shared" si="28"/>
        <v>44886.947673611103</v>
      </c>
      <c r="AA178" s="68">
        <f t="shared" si="29"/>
        <v>44886</v>
      </c>
      <c r="AB178" s="69" t="b">
        <f t="shared" si="30"/>
        <v>1</v>
      </c>
      <c r="AC178" s="70">
        <f t="shared" si="31"/>
        <v>0.5</v>
      </c>
      <c r="AD178" s="67">
        <f t="shared" si="32"/>
        <v>44886.947673611103</v>
      </c>
      <c r="AE178" s="67">
        <f>VLOOKUP(V178,'Branch Wise Work Timelines'!C:G,3,FALSE)+AA178</f>
        <v>44886.416666666664</v>
      </c>
      <c r="AF178" s="67">
        <f>IF(V178="Bangalore",VLOOKUP(V178,'Branch Wise Work Timelines'!C:G,4,FALSE)+AA178+1,IF(V178="Mumbai",VLOOKUP(V178,'Branch Wise Work Timelines'!C:G,4,FALSE)+AA178+1,VLOOKUP(V178,'Branch Wise Work Timelines'!C:G,4,FALSE)+AA178))</f>
        <v>44887.104166666664</v>
      </c>
      <c r="AG178" s="67">
        <f>WORKDAY.INTL(AA178,1,11)+VLOOKUP(V178,'Branch Wise Work Timelines'!C:G,3,FALSE)</f>
        <v>44887.416666666664</v>
      </c>
      <c r="AH178" s="69" t="str">
        <f t="shared" ca="1" si="33"/>
        <v>Out of TAT</v>
      </c>
      <c r="AI178" s="69">
        <f t="shared" ca="1" si="34"/>
        <v>20583</v>
      </c>
      <c r="AJ178" s="69" t="str">
        <f ca="1">IF(AI178&lt;0,"0-12",IFERROR(VLOOKUP(AI178,Breakup[],2,FALSE),"&gt;24"))</f>
        <v>&gt;24</v>
      </c>
      <c r="AK178" s="69" t="str">
        <f>VLOOKUP(V178,Master!B:D,3,FALSE)</f>
        <v>South</v>
      </c>
      <c r="AL178" s="69" t="str">
        <f t="shared" si="35"/>
        <v>Bangalore-CLS</v>
      </c>
    </row>
    <row r="179" spans="1:38">
      <c r="A179" s="13" t="s">
        <v>632</v>
      </c>
      <c r="B179" s="54">
        <v>44701.570050034701</v>
      </c>
      <c r="C179" s="13" t="s">
        <v>121</v>
      </c>
      <c r="D179" s="13">
        <v>116</v>
      </c>
      <c r="E179" s="13" t="s">
        <v>633</v>
      </c>
      <c r="F179" s="13" t="s">
        <v>33</v>
      </c>
      <c r="G179" s="14">
        <v>1653036048991</v>
      </c>
      <c r="H179" s="55">
        <v>2.9548611111111098E-2</v>
      </c>
      <c r="I179" s="33">
        <v>44889.029548611099</v>
      </c>
      <c r="J179" s="58">
        <v>44889</v>
      </c>
      <c r="K179" s="13" t="s">
        <v>263</v>
      </c>
      <c r="L179" s="13" t="s">
        <v>69</v>
      </c>
      <c r="M179" s="13" t="s">
        <v>101</v>
      </c>
      <c r="N179" s="13" t="s">
        <v>206</v>
      </c>
      <c r="O179" s="33" t="s">
        <v>38</v>
      </c>
      <c r="P179" s="58" t="s">
        <v>38</v>
      </c>
      <c r="Q179" s="33" t="s">
        <v>207</v>
      </c>
      <c r="R179" s="14" t="s">
        <v>38</v>
      </c>
      <c r="S179" s="13" t="s">
        <v>208</v>
      </c>
      <c r="T179" s="13" t="s">
        <v>209</v>
      </c>
      <c r="U179" s="33">
        <f t="shared" ca="1" si="24"/>
        <v>45744.56914039352</v>
      </c>
      <c r="V179" s="13" t="str">
        <f t="shared" si="25"/>
        <v>Mumbai</v>
      </c>
      <c r="W179" s="13" t="str">
        <f t="shared" si="26"/>
        <v>RI</v>
      </c>
      <c r="X179" s="13">
        <f t="shared" si="27"/>
        <v>0</v>
      </c>
      <c r="Y179" s="13" t="str">
        <f>IFERROR(VLOOKUP(C179,ReceivingTeam[],2,FALSE),"HelpDesk")</f>
        <v>Branch office</v>
      </c>
      <c r="Z179" s="67">
        <f t="shared" si="28"/>
        <v>44889.916666666664</v>
      </c>
      <c r="AA179" s="68">
        <f t="shared" si="29"/>
        <v>44889</v>
      </c>
      <c r="AB179" s="69" t="b">
        <f t="shared" si="30"/>
        <v>1</v>
      </c>
      <c r="AC179" s="70">
        <f t="shared" si="31"/>
        <v>0.5</v>
      </c>
      <c r="AD179" s="67">
        <f t="shared" si="32"/>
        <v>44889.916666666664</v>
      </c>
      <c r="AE179" s="67">
        <f>VLOOKUP(V179,'Branch Wise Work Timelines'!C:G,3,FALSE)+AA179</f>
        <v>44889.416666666664</v>
      </c>
      <c r="AF179" s="67">
        <f>IF(V179="Bangalore",VLOOKUP(V179,'Branch Wise Work Timelines'!C:G,4,FALSE)+AA179+1,IF(V179="Mumbai",VLOOKUP(V179,'Branch Wise Work Timelines'!C:G,4,FALSE)+AA179+1,VLOOKUP(V179,'Branch Wise Work Timelines'!C:G,4,FALSE)+AA179))</f>
        <v>44890.25</v>
      </c>
      <c r="AG179" s="67">
        <f>WORKDAY.INTL(AA179,1,11)+VLOOKUP(V179,'Branch Wise Work Timelines'!C:G,3,FALSE)</f>
        <v>44890.416666666664</v>
      </c>
      <c r="AH179" s="69" t="str">
        <f t="shared" ca="1" si="33"/>
        <v>Out of TAT</v>
      </c>
      <c r="AI179" s="69">
        <f t="shared" ca="1" si="34"/>
        <v>20512</v>
      </c>
      <c r="AJ179" s="69" t="str">
        <f ca="1">IF(AI179&lt;0,"0-12",IFERROR(VLOOKUP(AI179,Breakup[],2,FALSE),"&gt;24"))</f>
        <v>&gt;24</v>
      </c>
      <c r="AK179" s="69" t="str">
        <f>VLOOKUP(V179,Master!B:D,3,FALSE)</f>
        <v>East</v>
      </c>
      <c r="AL179" s="69" t="str">
        <f t="shared" si="35"/>
        <v>Mumbai</v>
      </c>
    </row>
    <row r="180" spans="1:38">
      <c r="A180" s="13" t="s">
        <v>634</v>
      </c>
      <c r="B180" s="54">
        <v>44701.442817442097</v>
      </c>
      <c r="C180" s="13" t="s">
        <v>112</v>
      </c>
      <c r="D180" s="13">
        <v>167</v>
      </c>
      <c r="E180" s="13" t="s">
        <v>635</v>
      </c>
      <c r="F180" s="13" t="s">
        <v>46</v>
      </c>
      <c r="G180" s="14">
        <v>1653025138774</v>
      </c>
      <c r="H180" s="55">
        <v>0.56751157407407404</v>
      </c>
      <c r="I180" s="33">
        <v>44882.567511574103</v>
      </c>
      <c r="J180" s="58">
        <v>44882</v>
      </c>
      <c r="K180" s="13" t="s">
        <v>263</v>
      </c>
      <c r="L180" s="13" t="s">
        <v>69</v>
      </c>
      <c r="M180" s="13" t="s">
        <v>103</v>
      </c>
      <c r="N180" s="13" t="s">
        <v>206</v>
      </c>
      <c r="O180" s="33" t="s">
        <v>38</v>
      </c>
      <c r="P180" s="58" t="s">
        <v>38</v>
      </c>
      <c r="Q180" s="33" t="s">
        <v>207</v>
      </c>
      <c r="R180" s="14" t="s">
        <v>38</v>
      </c>
      <c r="S180" s="13" t="s">
        <v>208</v>
      </c>
      <c r="T180" s="13" t="s">
        <v>209</v>
      </c>
      <c r="U180" s="33">
        <f t="shared" ca="1" si="24"/>
        <v>45744.56914039352</v>
      </c>
      <c r="V180" s="13" t="str">
        <f t="shared" si="25"/>
        <v>Mumbai</v>
      </c>
      <c r="W180" s="13" t="str">
        <f t="shared" si="26"/>
        <v>RI</v>
      </c>
      <c r="X180" s="13">
        <f t="shared" si="27"/>
        <v>13</v>
      </c>
      <c r="Y180" s="13" t="str">
        <f>IFERROR(VLOOKUP(C180,ReceivingTeam[],2,FALSE),"HelpDesk")</f>
        <v>Branch office</v>
      </c>
      <c r="Z180" s="67">
        <f t="shared" si="28"/>
        <v>44883.067511574103</v>
      </c>
      <c r="AA180" s="68">
        <f t="shared" si="29"/>
        <v>44882</v>
      </c>
      <c r="AB180" s="69" t="b">
        <f t="shared" si="30"/>
        <v>1</v>
      </c>
      <c r="AC180" s="70">
        <f t="shared" si="31"/>
        <v>0.5</v>
      </c>
      <c r="AD180" s="67">
        <f t="shared" si="32"/>
        <v>44883.067511574103</v>
      </c>
      <c r="AE180" s="67">
        <f>VLOOKUP(V180,'Branch Wise Work Timelines'!C:G,3,FALSE)+AA180</f>
        <v>44882.416666666664</v>
      </c>
      <c r="AF180" s="67">
        <f>IF(V180="Bangalore",VLOOKUP(V180,'Branch Wise Work Timelines'!C:G,4,FALSE)+AA180+1,IF(V180="Mumbai",VLOOKUP(V180,'Branch Wise Work Timelines'!C:G,4,FALSE)+AA180+1,VLOOKUP(V180,'Branch Wise Work Timelines'!C:G,4,FALSE)+AA180))</f>
        <v>44883.25</v>
      </c>
      <c r="AG180" s="67">
        <f>WORKDAY.INTL(AA180,1,11)+VLOOKUP(V180,'Branch Wise Work Timelines'!C:G,3,FALSE)</f>
        <v>44883.416666666664</v>
      </c>
      <c r="AH180" s="69" t="str">
        <f t="shared" ca="1" si="33"/>
        <v>Out of TAT</v>
      </c>
      <c r="AI180" s="69">
        <f t="shared" ca="1" si="34"/>
        <v>20677</v>
      </c>
      <c r="AJ180" s="69" t="str">
        <f ca="1">IF(AI180&lt;0,"0-12",IFERROR(VLOOKUP(AI180,Breakup[],2,FALSE),"&gt;24"))</f>
        <v>&gt;24</v>
      </c>
      <c r="AK180" s="69" t="str">
        <f>VLOOKUP(V180,Master!B:D,3,FALSE)</f>
        <v>East</v>
      </c>
      <c r="AL180" s="69" t="str">
        <f t="shared" si="35"/>
        <v>Mumbai</v>
      </c>
    </row>
    <row r="181" spans="1:38">
      <c r="A181" s="13" t="s">
        <v>636</v>
      </c>
      <c r="B181" s="54">
        <v>44701.542149803201</v>
      </c>
      <c r="C181" s="13" t="s">
        <v>114</v>
      </c>
      <c r="D181" s="13">
        <v>1588</v>
      </c>
      <c r="E181" s="13" t="s">
        <v>637</v>
      </c>
      <c r="F181" s="13" t="s">
        <v>33</v>
      </c>
      <c r="G181" s="14">
        <v>1653034319817</v>
      </c>
      <c r="H181" s="55">
        <v>0.69997685185185199</v>
      </c>
      <c r="I181" s="33">
        <v>44882.699976851902</v>
      </c>
      <c r="J181" s="58">
        <v>44882</v>
      </c>
      <c r="K181" s="13" t="s">
        <v>263</v>
      </c>
      <c r="L181" s="13" t="s">
        <v>69</v>
      </c>
      <c r="M181" s="13" t="s">
        <v>101</v>
      </c>
      <c r="N181" s="13" t="s">
        <v>206</v>
      </c>
      <c r="O181" s="33" t="s">
        <v>38</v>
      </c>
      <c r="P181" s="58" t="s">
        <v>38</v>
      </c>
      <c r="Q181" s="33" t="s">
        <v>207</v>
      </c>
      <c r="R181" s="14" t="s">
        <v>38</v>
      </c>
      <c r="S181" s="13" t="s">
        <v>208</v>
      </c>
      <c r="T181" s="13" t="s">
        <v>209</v>
      </c>
      <c r="U181" s="33">
        <f t="shared" ca="1" si="24"/>
        <v>45744.56914039352</v>
      </c>
      <c r="V181" s="13" t="str">
        <f t="shared" si="25"/>
        <v>Mumbai</v>
      </c>
      <c r="W181" s="13" t="str">
        <f t="shared" si="26"/>
        <v>RI</v>
      </c>
      <c r="X181" s="13">
        <f t="shared" si="27"/>
        <v>16</v>
      </c>
      <c r="Y181" s="13" t="str">
        <f>IFERROR(VLOOKUP(C181,ReceivingTeam[],2,FALSE),"HelpDesk")</f>
        <v>Branch office</v>
      </c>
      <c r="Z181" s="67">
        <f t="shared" si="28"/>
        <v>44883.199976851902</v>
      </c>
      <c r="AA181" s="68">
        <f t="shared" si="29"/>
        <v>44882</v>
      </c>
      <c r="AB181" s="69" t="b">
        <f t="shared" si="30"/>
        <v>1</v>
      </c>
      <c r="AC181" s="70">
        <f t="shared" si="31"/>
        <v>0.5</v>
      </c>
      <c r="AD181" s="67">
        <f t="shared" si="32"/>
        <v>44883.199976851902</v>
      </c>
      <c r="AE181" s="67">
        <f>VLOOKUP(V181,'Branch Wise Work Timelines'!C:G,3,FALSE)+AA181</f>
        <v>44882.416666666664</v>
      </c>
      <c r="AF181" s="67">
        <f>IF(V181="Bangalore",VLOOKUP(V181,'Branch Wise Work Timelines'!C:G,4,FALSE)+AA181+1,IF(V181="Mumbai",VLOOKUP(V181,'Branch Wise Work Timelines'!C:G,4,FALSE)+AA181+1,VLOOKUP(V181,'Branch Wise Work Timelines'!C:G,4,FALSE)+AA181))</f>
        <v>44883.25</v>
      </c>
      <c r="AG181" s="67">
        <f>WORKDAY.INTL(AA181,1,11)+VLOOKUP(V181,'Branch Wise Work Timelines'!C:G,3,FALSE)</f>
        <v>44883.416666666664</v>
      </c>
      <c r="AH181" s="69" t="str">
        <f t="shared" ca="1" si="33"/>
        <v>Out of TAT</v>
      </c>
      <c r="AI181" s="69">
        <f t="shared" ca="1" si="34"/>
        <v>20673</v>
      </c>
      <c r="AJ181" s="69" t="str">
        <f ca="1">IF(AI181&lt;0,"0-12",IFERROR(VLOOKUP(AI181,Breakup[],2,FALSE),"&gt;24"))</f>
        <v>&gt;24</v>
      </c>
      <c r="AK181" s="69" t="str">
        <f>VLOOKUP(V181,Master!B:D,3,FALSE)</f>
        <v>East</v>
      </c>
      <c r="AL181" s="69" t="str">
        <f t="shared" si="35"/>
        <v>Mumbai</v>
      </c>
    </row>
    <row r="182" spans="1:38">
      <c r="A182" s="13" t="s">
        <v>638</v>
      </c>
      <c r="B182" s="54">
        <v>44701.550304710603</v>
      </c>
      <c r="C182" s="13" t="s">
        <v>122</v>
      </c>
      <c r="D182" s="13">
        <v>828</v>
      </c>
      <c r="E182" s="13" t="s">
        <v>639</v>
      </c>
      <c r="F182" s="13" t="s">
        <v>33</v>
      </c>
      <c r="G182" s="14">
        <v>1653034043739</v>
      </c>
      <c r="H182" s="55">
        <v>7.1076388888888897E-2</v>
      </c>
      <c r="I182" s="33">
        <v>44885.0710763889</v>
      </c>
      <c r="J182" s="58">
        <v>44885</v>
      </c>
      <c r="K182" s="13" t="s">
        <v>263</v>
      </c>
      <c r="L182" s="13" t="s">
        <v>69</v>
      </c>
      <c r="M182" s="13" t="s">
        <v>101</v>
      </c>
      <c r="N182" s="13" t="s">
        <v>206</v>
      </c>
      <c r="O182" s="33" t="s">
        <v>38</v>
      </c>
      <c r="P182" s="58" t="s">
        <v>38</v>
      </c>
      <c r="Q182" s="33" t="s">
        <v>207</v>
      </c>
      <c r="R182" s="14" t="s">
        <v>38</v>
      </c>
      <c r="S182" s="13" t="s">
        <v>208</v>
      </c>
      <c r="T182" s="13" t="s">
        <v>209</v>
      </c>
      <c r="U182" s="33">
        <f t="shared" ca="1" si="24"/>
        <v>45744.56914039352</v>
      </c>
      <c r="V182" s="13" t="str">
        <f t="shared" si="25"/>
        <v>Mumbai</v>
      </c>
      <c r="W182" s="13" t="str">
        <f t="shared" si="26"/>
        <v>RI</v>
      </c>
      <c r="X182" s="13">
        <f t="shared" si="27"/>
        <v>1</v>
      </c>
      <c r="Y182" s="13" t="str">
        <f>IFERROR(VLOOKUP(C182,ReceivingTeam[],2,FALSE),"HelpDesk")</f>
        <v>Branch office</v>
      </c>
      <c r="Z182" s="67">
        <f t="shared" si="28"/>
        <v>44885.916666666664</v>
      </c>
      <c r="AA182" s="68">
        <f t="shared" si="29"/>
        <v>44885</v>
      </c>
      <c r="AB182" s="69" t="b">
        <f t="shared" si="30"/>
        <v>0</v>
      </c>
      <c r="AC182" s="70">
        <f t="shared" si="31"/>
        <v>0.5</v>
      </c>
      <c r="AD182" s="67">
        <f t="shared" si="32"/>
        <v>44885.916666666664</v>
      </c>
      <c r="AE182" s="67">
        <f>VLOOKUP(V182,'Branch Wise Work Timelines'!C:G,3,FALSE)+AA182</f>
        <v>44885.416666666664</v>
      </c>
      <c r="AF182" s="67">
        <f>IF(V182="Bangalore",VLOOKUP(V182,'Branch Wise Work Timelines'!C:G,4,FALSE)+AA182+1,IF(V182="Mumbai",VLOOKUP(V182,'Branch Wise Work Timelines'!C:G,4,FALSE)+AA182+1,VLOOKUP(V182,'Branch Wise Work Timelines'!C:G,4,FALSE)+AA182))</f>
        <v>44886.25</v>
      </c>
      <c r="AG182" s="67">
        <f>WORKDAY.INTL(AA182,1,11)+VLOOKUP(V182,'Branch Wise Work Timelines'!C:G,3,FALSE)</f>
        <v>44886.416666666664</v>
      </c>
      <c r="AH182" s="69" t="str">
        <f t="shared" ca="1" si="33"/>
        <v>Out of TAT</v>
      </c>
      <c r="AI182" s="69">
        <f t="shared" ca="1" si="34"/>
        <v>20608</v>
      </c>
      <c r="AJ182" s="69" t="str">
        <f ca="1">IF(AI182&lt;0,"0-12",IFERROR(VLOOKUP(AI182,Breakup[],2,FALSE),"&gt;24"))</f>
        <v>&gt;24</v>
      </c>
      <c r="AK182" s="69" t="str">
        <f>VLOOKUP(V182,Master!B:D,3,FALSE)</f>
        <v>East</v>
      </c>
      <c r="AL182" s="69" t="str">
        <f t="shared" si="35"/>
        <v>Mumbai</v>
      </c>
    </row>
    <row r="183" spans="1:38">
      <c r="A183" s="13" t="s">
        <v>640</v>
      </c>
      <c r="B183" s="54">
        <v>44701.553522685201</v>
      </c>
      <c r="C183" s="13" t="s">
        <v>122</v>
      </c>
      <c r="D183" s="13">
        <v>1513</v>
      </c>
      <c r="E183" s="13" t="s">
        <v>641</v>
      </c>
      <c r="F183" s="13" t="s">
        <v>33</v>
      </c>
      <c r="G183" s="14">
        <v>1653034319817</v>
      </c>
      <c r="H183" s="55">
        <v>0.81789351851851899</v>
      </c>
      <c r="I183" s="33">
        <v>44890.817893518499</v>
      </c>
      <c r="J183" s="58">
        <v>44890</v>
      </c>
      <c r="K183" s="13" t="s">
        <v>263</v>
      </c>
      <c r="L183" s="13" t="s">
        <v>69</v>
      </c>
      <c r="M183" s="13" t="s">
        <v>101</v>
      </c>
      <c r="N183" s="13" t="s">
        <v>206</v>
      </c>
      <c r="O183" s="33" t="s">
        <v>38</v>
      </c>
      <c r="P183" s="58" t="s">
        <v>38</v>
      </c>
      <c r="Q183" s="33" t="s">
        <v>207</v>
      </c>
      <c r="R183" s="14" t="s">
        <v>38</v>
      </c>
      <c r="S183" s="13" t="s">
        <v>208</v>
      </c>
      <c r="T183" s="13" t="s">
        <v>209</v>
      </c>
      <c r="U183" s="33">
        <f t="shared" ca="1" si="24"/>
        <v>45744.56914039352</v>
      </c>
      <c r="V183" s="13" t="str">
        <f t="shared" si="25"/>
        <v>Mumbai</v>
      </c>
      <c r="W183" s="13" t="str">
        <f t="shared" si="26"/>
        <v>RI</v>
      </c>
      <c r="X183" s="13">
        <f t="shared" si="27"/>
        <v>19</v>
      </c>
      <c r="Y183" s="13" t="str">
        <f>IFERROR(VLOOKUP(C183,ReceivingTeam[],2,FALSE),"HelpDesk")</f>
        <v>Branch office</v>
      </c>
      <c r="Z183" s="67">
        <f t="shared" si="28"/>
        <v>44891.484560185163</v>
      </c>
      <c r="AA183" s="68">
        <f t="shared" si="29"/>
        <v>44890</v>
      </c>
      <c r="AB183" s="69" t="b">
        <f t="shared" si="30"/>
        <v>1</v>
      </c>
      <c r="AC183" s="70">
        <f t="shared" si="31"/>
        <v>0.5</v>
      </c>
      <c r="AD183" s="67">
        <f t="shared" si="32"/>
        <v>44891.484560185163</v>
      </c>
      <c r="AE183" s="67">
        <f>VLOOKUP(V183,'Branch Wise Work Timelines'!C:G,3,FALSE)+AA183</f>
        <v>44890.416666666664</v>
      </c>
      <c r="AF183" s="67">
        <f>IF(V183="Bangalore",VLOOKUP(V183,'Branch Wise Work Timelines'!C:G,4,FALSE)+AA183+1,IF(V183="Mumbai",VLOOKUP(V183,'Branch Wise Work Timelines'!C:G,4,FALSE)+AA183+1,VLOOKUP(V183,'Branch Wise Work Timelines'!C:G,4,FALSE)+AA183))</f>
        <v>44891.25</v>
      </c>
      <c r="AG183" s="67">
        <f>WORKDAY.INTL(AA183,1,11)+VLOOKUP(V183,'Branch Wise Work Timelines'!C:G,3,FALSE)</f>
        <v>44891.416666666664</v>
      </c>
      <c r="AH183" s="69" t="str">
        <f t="shared" ca="1" si="33"/>
        <v>Out of TAT</v>
      </c>
      <c r="AI183" s="69">
        <f t="shared" ca="1" si="34"/>
        <v>20475</v>
      </c>
      <c r="AJ183" s="69" t="str">
        <f ca="1">IF(AI183&lt;0,"0-12",IFERROR(VLOOKUP(AI183,Breakup[],2,FALSE),"&gt;24"))</f>
        <v>&gt;24</v>
      </c>
      <c r="AK183" s="69" t="str">
        <f>VLOOKUP(V183,Master!B:D,3,FALSE)</f>
        <v>East</v>
      </c>
      <c r="AL183" s="69" t="str">
        <f t="shared" si="35"/>
        <v>Mumbai</v>
      </c>
    </row>
    <row r="184" spans="1:38">
      <c r="A184" s="13" t="s">
        <v>642</v>
      </c>
      <c r="B184" s="54">
        <v>44701.555123726903</v>
      </c>
      <c r="C184" s="13" t="s">
        <v>122</v>
      </c>
      <c r="D184" s="13">
        <v>609</v>
      </c>
      <c r="E184" s="13" t="s">
        <v>643</v>
      </c>
      <c r="F184" s="13" t="s">
        <v>33</v>
      </c>
      <c r="G184" s="14">
        <v>1653034319817</v>
      </c>
      <c r="H184" s="55">
        <v>0.181574074074074</v>
      </c>
      <c r="I184" s="33">
        <v>44891.1815740741</v>
      </c>
      <c r="J184" s="58">
        <v>44891</v>
      </c>
      <c r="K184" s="13" t="s">
        <v>263</v>
      </c>
      <c r="L184" s="13" t="s">
        <v>69</v>
      </c>
      <c r="M184" s="13" t="s">
        <v>101</v>
      </c>
      <c r="N184" s="13" t="s">
        <v>206</v>
      </c>
      <c r="O184" s="33">
        <v>44891.021400463003</v>
      </c>
      <c r="P184" s="58">
        <v>44891</v>
      </c>
      <c r="Q184" s="33" t="s">
        <v>237</v>
      </c>
      <c r="R184" s="14">
        <v>298</v>
      </c>
      <c r="S184" s="13" t="s">
        <v>208</v>
      </c>
      <c r="T184" s="13" t="s">
        <v>209</v>
      </c>
      <c r="U184" s="33">
        <f t="shared" ca="1" si="24"/>
        <v>45744.56914039352</v>
      </c>
      <c r="V184" s="13" t="str">
        <f t="shared" si="25"/>
        <v>Mumbai</v>
      </c>
      <c r="W184" s="13" t="str">
        <f t="shared" si="26"/>
        <v>RI</v>
      </c>
      <c r="X184" s="13">
        <f t="shared" si="27"/>
        <v>4</v>
      </c>
      <c r="Y184" s="13" t="str">
        <f>IFERROR(VLOOKUP(C184,ReceivingTeam[],2,FALSE),"HelpDesk")</f>
        <v>Branch office</v>
      </c>
      <c r="Z184" s="67">
        <f t="shared" si="28"/>
        <v>44891.916666666664</v>
      </c>
      <c r="AA184" s="68">
        <f t="shared" si="29"/>
        <v>44891</v>
      </c>
      <c r="AB184" s="69" t="b">
        <f t="shared" si="30"/>
        <v>1</v>
      </c>
      <c r="AC184" s="70">
        <f t="shared" si="31"/>
        <v>0.5</v>
      </c>
      <c r="AD184" s="67">
        <f t="shared" si="32"/>
        <v>44891.916666666664</v>
      </c>
      <c r="AE184" s="67">
        <f>VLOOKUP(V184,'Branch Wise Work Timelines'!C:G,3,FALSE)+AA184</f>
        <v>44891.416666666664</v>
      </c>
      <c r="AF184" s="67">
        <f>IF(V184="Bangalore",VLOOKUP(V184,'Branch Wise Work Timelines'!C:G,4,FALSE)+AA184+1,IF(V184="Mumbai",VLOOKUP(V184,'Branch Wise Work Timelines'!C:G,4,FALSE)+AA184+1,VLOOKUP(V184,'Branch Wise Work Timelines'!C:G,4,FALSE)+AA184))</f>
        <v>44892.25</v>
      </c>
      <c r="AG184" s="67">
        <f>WORKDAY.INTL(AA184,1,11)+VLOOKUP(V184,'Branch Wise Work Timelines'!C:G,3,FALSE)</f>
        <v>44893.416666666664</v>
      </c>
      <c r="AH184" s="69" t="str">
        <f t="shared" si="33"/>
        <v>Met</v>
      </c>
      <c r="AI184" s="69">
        <f t="shared" ca="1" si="34"/>
        <v>20464</v>
      </c>
      <c r="AJ184" s="69" t="str">
        <f ca="1">IF(AI184&lt;0,"0-12",IFERROR(VLOOKUP(AI184,Breakup[],2,FALSE),"&gt;24"))</f>
        <v>&gt;24</v>
      </c>
      <c r="AK184" s="69" t="str">
        <f>VLOOKUP(V184,Master!B:D,3,FALSE)</f>
        <v>East</v>
      </c>
      <c r="AL184" s="69" t="str">
        <f t="shared" si="35"/>
        <v>Mumbai</v>
      </c>
    </row>
    <row r="185" spans="1:38">
      <c r="A185" s="13" t="s">
        <v>644</v>
      </c>
      <c r="B185" s="54">
        <v>44701.497897951398</v>
      </c>
      <c r="C185" s="13" t="s">
        <v>261</v>
      </c>
      <c r="D185" s="13">
        <v>1942</v>
      </c>
      <c r="E185" s="13" t="s">
        <v>645</v>
      </c>
      <c r="F185" s="13" t="s">
        <v>33</v>
      </c>
      <c r="G185" s="14">
        <v>1653028157440</v>
      </c>
      <c r="H185" s="55">
        <v>0.15016203703703701</v>
      </c>
      <c r="I185" s="33">
        <v>44891.150162037004</v>
      </c>
      <c r="J185" s="58">
        <v>44891</v>
      </c>
      <c r="K185" s="13" t="s">
        <v>263</v>
      </c>
      <c r="L185" s="13" t="s">
        <v>69</v>
      </c>
      <c r="M185" s="13" t="s">
        <v>101</v>
      </c>
      <c r="N185" s="13" t="s">
        <v>206</v>
      </c>
      <c r="O185" s="33">
        <v>44891.885787036997</v>
      </c>
      <c r="P185" s="58">
        <v>44891</v>
      </c>
      <c r="Q185" s="33" t="s">
        <v>237</v>
      </c>
      <c r="R185" s="14">
        <v>712</v>
      </c>
      <c r="S185" s="13" t="s">
        <v>208</v>
      </c>
      <c r="T185" s="13" t="s">
        <v>209</v>
      </c>
      <c r="U185" s="33">
        <f t="shared" ca="1" si="24"/>
        <v>45744.56914039352</v>
      </c>
      <c r="V185" s="13" t="str">
        <f t="shared" si="25"/>
        <v>Mumbai</v>
      </c>
      <c r="W185" s="13" t="str">
        <f t="shared" si="26"/>
        <v>RI</v>
      </c>
      <c r="X185" s="13">
        <f t="shared" si="27"/>
        <v>3</v>
      </c>
      <c r="Y185" s="13" t="str">
        <f>IFERROR(VLOOKUP(C185,ReceivingTeam[],2,FALSE),"HelpDesk")</f>
        <v>HelpDesk</v>
      </c>
      <c r="Z185" s="67">
        <f t="shared" si="28"/>
        <v>44891.916666666664</v>
      </c>
      <c r="AA185" s="68">
        <f t="shared" si="29"/>
        <v>44891</v>
      </c>
      <c r="AB185" s="69" t="b">
        <f t="shared" si="30"/>
        <v>1</v>
      </c>
      <c r="AC185" s="70">
        <f t="shared" si="31"/>
        <v>0.5</v>
      </c>
      <c r="AD185" s="67">
        <f t="shared" si="32"/>
        <v>44891.916666666664</v>
      </c>
      <c r="AE185" s="67">
        <f>VLOOKUP(V185,'Branch Wise Work Timelines'!C:G,3,FALSE)+AA185</f>
        <v>44891.416666666664</v>
      </c>
      <c r="AF185" s="67">
        <f>IF(V185="Bangalore",VLOOKUP(V185,'Branch Wise Work Timelines'!C:G,4,FALSE)+AA185+1,IF(V185="Mumbai",VLOOKUP(V185,'Branch Wise Work Timelines'!C:G,4,FALSE)+AA185+1,VLOOKUP(V185,'Branch Wise Work Timelines'!C:G,4,FALSE)+AA185))</f>
        <v>44892.25</v>
      </c>
      <c r="AG185" s="67">
        <f>WORKDAY.INTL(AA185,1,11)+VLOOKUP(V185,'Branch Wise Work Timelines'!C:G,3,FALSE)</f>
        <v>44893.416666666664</v>
      </c>
      <c r="AH185" s="69" t="str">
        <f t="shared" si="33"/>
        <v>Met</v>
      </c>
      <c r="AI185" s="69">
        <f t="shared" ca="1" si="34"/>
        <v>20464</v>
      </c>
      <c r="AJ185" s="69" t="str">
        <f ca="1">IF(AI185&lt;0,"0-12",IFERROR(VLOOKUP(AI185,Breakup[],2,FALSE),"&gt;24"))</f>
        <v>&gt;24</v>
      </c>
      <c r="AK185" s="69" t="str">
        <f>VLOOKUP(V185,Master!B:D,3,FALSE)</f>
        <v>East</v>
      </c>
      <c r="AL185" s="69" t="str">
        <f t="shared" si="35"/>
        <v>Mumbai</v>
      </c>
    </row>
    <row r="186" spans="1:38">
      <c r="A186" s="13" t="s">
        <v>646</v>
      </c>
      <c r="B186" s="54">
        <v>44701.500062036997</v>
      </c>
      <c r="C186" s="13" t="s">
        <v>261</v>
      </c>
      <c r="D186" s="13">
        <v>755</v>
      </c>
      <c r="E186" s="13" t="s">
        <v>647</v>
      </c>
      <c r="F186" s="13" t="s">
        <v>33</v>
      </c>
      <c r="G186" s="14">
        <v>1653029519755</v>
      </c>
      <c r="H186" s="55">
        <v>0.92096064814814804</v>
      </c>
      <c r="I186" s="33">
        <v>44883.920960648102</v>
      </c>
      <c r="J186" s="58">
        <v>44883</v>
      </c>
      <c r="K186" s="13" t="s">
        <v>263</v>
      </c>
      <c r="L186" s="13" t="s">
        <v>69</v>
      </c>
      <c r="M186" s="13" t="s">
        <v>101</v>
      </c>
      <c r="N186" s="13" t="s">
        <v>206</v>
      </c>
      <c r="O186" s="33" t="s">
        <v>38</v>
      </c>
      <c r="P186" s="58" t="s">
        <v>38</v>
      </c>
      <c r="Q186" s="33" t="s">
        <v>207</v>
      </c>
      <c r="R186" s="14" t="s">
        <v>38</v>
      </c>
      <c r="S186" s="13" t="s">
        <v>208</v>
      </c>
      <c r="T186" s="13" t="s">
        <v>209</v>
      </c>
      <c r="U186" s="33">
        <f t="shared" ca="1" si="24"/>
        <v>45744.56914039352</v>
      </c>
      <c r="V186" s="13" t="str">
        <f t="shared" si="25"/>
        <v>Mumbai</v>
      </c>
      <c r="W186" s="13" t="str">
        <f t="shared" si="26"/>
        <v>RI</v>
      </c>
      <c r="X186" s="13">
        <f t="shared" si="27"/>
        <v>22</v>
      </c>
      <c r="Y186" s="13" t="str">
        <f>IFERROR(VLOOKUP(C186,ReceivingTeam[],2,FALSE),"HelpDesk")</f>
        <v>HelpDesk</v>
      </c>
      <c r="Z186" s="67">
        <f t="shared" si="28"/>
        <v>44884.587627314766</v>
      </c>
      <c r="AA186" s="68">
        <f t="shared" si="29"/>
        <v>44883</v>
      </c>
      <c r="AB186" s="69" t="b">
        <f t="shared" si="30"/>
        <v>1</v>
      </c>
      <c r="AC186" s="70">
        <f t="shared" si="31"/>
        <v>0.5</v>
      </c>
      <c r="AD186" s="67">
        <f t="shared" si="32"/>
        <v>44884.587627314766</v>
      </c>
      <c r="AE186" s="67">
        <f>VLOOKUP(V186,'Branch Wise Work Timelines'!C:G,3,FALSE)+AA186</f>
        <v>44883.416666666664</v>
      </c>
      <c r="AF186" s="67">
        <f>IF(V186="Bangalore",VLOOKUP(V186,'Branch Wise Work Timelines'!C:G,4,FALSE)+AA186+1,IF(V186="Mumbai",VLOOKUP(V186,'Branch Wise Work Timelines'!C:G,4,FALSE)+AA186+1,VLOOKUP(V186,'Branch Wise Work Timelines'!C:G,4,FALSE)+AA186))</f>
        <v>44884.25</v>
      </c>
      <c r="AG186" s="67">
        <f>WORKDAY.INTL(AA186,1,11)+VLOOKUP(V186,'Branch Wise Work Timelines'!C:G,3,FALSE)</f>
        <v>44884.416666666664</v>
      </c>
      <c r="AH186" s="69" t="str">
        <f t="shared" ca="1" si="33"/>
        <v>Out of TAT</v>
      </c>
      <c r="AI186" s="69">
        <f t="shared" ca="1" si="34"/>
        <v>20640</v>
      </c>
      <c r="AJ186" s="69" t="str">
        <f ca="1">IF(AI186&lt;0,"0-12",IFERROR(VLOOKUP(AI186,Breakup[],2,FALSE),"&gt;24"))</f>
        <v>&gt;24</v>
      </c>
      <c r="AK186" s="69" t="str">
        <f>VLOOKUP(V186,Master!B:D,3,FALSE)</f>
        <v>East</v>
      </c>
      <c r="AL186" s="69" t="str">
        <f t="shared" si="35"/>
        <v>Mumbai</v>
      </c>
    </row>
    <row r="187" spans="1:38">
      <c r="A187" s="13" t="s">
        <v>648</v>
      </c>
      <c r="B187" s="54">
        <v>44701.519025428199</v>
      </c>
      <c r="C187" s="13" t="s">
        <v>114</v>
      </c>
      <c r="D187" s="13">
        <v>1856</v>
      </c>
      <c r="E187" s="13" t="s">
        <v>649</v>
      </c>
      <c r="F187" s="13" t="s">
        <v>33</v>
      </c>
      <c r="G187" s="14">
        <v>1653031594201</v>
      </c>
      <c r="H187" s="55">
        <v>0.32805555555555599</v>
      </c>
      <c r="I187" s="33">
        <v>44881.328055555598</v>
      </c>
      <c r="J187" s="58">
        <v>44881</v>
      </c>
      <c r="K187" s="13" t="s">
        <v>263</v>
      </c>
      <c r="L187" s="13" t="s">
        <v>69</v>
      </c>
      <c r="M187" s="13" t="s">
        <v>101</v>
      </c>
      <c r="N187" s="13" t="s">
        <v>206</v>
      </c>
      <c r="O187" s="33" t="s">
        <v>38</v>
      </c>
      <c r="P187" s="58" t="s">
        <v>38</v>
      </c>
      <c r="Q187" s="33" t="s">
        <v>207</v>
      </c>
      <c r="R187" s="14" t="s">
        <v>38</v>
      </c>
      <c r="S187" s="13" t="s">
        <v>208</v>
      </c>
      <c r="T187" s="13" t="s">
        <v>209</v>
      </c>
      <c r="U187" s="33">
        <f t="shared" ca="1" si="24"/>
        <v>45744.56914039352</v>
      </c>
      <c r="V187" s="13" t="str">
        <f t="shared" si="25"/>
        <v>Mumbai</v>
      </c>
      <c r="W187" s="13" t="str">
        <f t="shared" si="26"/>
        <v>RI</v>
      </c>
      <c r="X187" s="13">
        <f t="shared" si="27"/>
        <v>7</v>
      </c>
      <c r="Y187" s="13" t="str">
        <f>IFERROR(VLOOKUP(C187,ReceivingTeam[],2,FALSE),"HelpDesk")</f>
        <v>Branch office</v>
      </c>
      <c r="Z187" s="67">
        <f t="shared" si="28"/>
        <v>44881.916666666664</v>
      </c>
      <c r="AA187" s="68">
        <f t="shared" si="29"/>
        <v>44881</v>
      </c>
      <c r="AB187" s="69" t="b">
        <f t="shared" si="30"/>
        <v>1</v>
      </c>
      <c r="AC187" s="70">
        <f t="shared" si="31"/>
        <v>0.5</v>
      </c>
      <c r="AD187" s="67">
        <f t="shared" si="32"/>
        <v>44881.916666666664</v>
      </c>
      <c r="AE187" s="67">
        <f>VLOOKUP(V187,'Branch Wise Work Timelines'!C:G,3,FALSE)+AA187</f>
        <v>44881.416666666664</v>
      </c>
      <c r="AF187" s="67">
        <f>IF(V187="Bangalore",VLOOKUP(V187,'Branch Wise Work Timelines'!C:G,4,FALSE)+AA187+1,IF(V187="Mumbai",VLOOKUP(V187,'Branch Wise Work Timelines'!C:G,4,FALSE)+AA187+1,VLOOKUP(V187,'Branch Wise Work Timelines'!C:G,4,FALSE)+AA187))</f>
        <v>44882.25</v>
      </c>
      <c r="AG187" s="67">
        <f>WORKDAY.INTL(AA187,1,11)+VLOOKUP(V187,'Branch Wise Work Timelines'!C:G,3,FALSE)</f>
        <v>44882.416666666664</v>
      </c>
      <c r="AH187" s="69" t="str">
        <f t="shared" ca="1" si="33"/>
        <v>Out of TAT</v>
      </c>
      <c r="AI187" s="69">
        <f t="shared" ca="1" si="34"/>
        <v>20704</v>
      </c>
      <c r="AJ187" s="69" t="str">
        <f ca="1">IF(AI187&lt;0,"0-12",IFERROR(VLOOKUP(AI187,Breakup[],2,FALSE),"&gt;24"))</f>
        <v>&gt;24</v>
      </c>
      <c r="AK187" s="69" t="str">
        <f>VLOOKUP(V187,Master!B:D,3,FALSE)</f>
        <v>East</v>
      </c>
      <c r="AL187" s="69" t="str">
        <f t="shared" si="35"/>
        <v>Mumbai</v>
      </c>
    </row>
    <row r="188" spans="1:38">
      <c r="A188" s="13" t="s">
        <v>650</v>
      </c>
      <c r="B188" s="54">
        <v>44701.561006331001</v>
      </c>
      <c r="C188" s="13" t="s">
        <v>122</v>
      </c>
      <c r="D188" s="13">
        <v>1981</v>
      </c>
      <c r="E188" s="13" t="s">
        <v>651</v>
      </c>
      <c r="F188" s="13" t="s">
        <v>33</v>
      </c>
      <c r="G188" s="14">
        <v>1653036048991</v>
      </c>
      <c r="H188" s="55">
        <v>0.83138888888888896</v>
      </c>
      <c r="I188" s="33">
        <v>44891.831388888902</v>
      </c>
      <c r="J188" s="58">
        <v>44891</v>
      </c>
      <c r="K188" s="13" t="s">
        <v>263</v>
      </c>
      <c r="L188" s="13" t="s">
        <v>69</v>
      </c>
      <c r="M188" s="13" t="s">
        <v>101</v>
      </c>
      <c r="N188" s="13" t="s">
        <v>206</v>
      </c>
      <c r="O188" s="33">
        <v>44891.3522800926</v>
      </c>
      <c r="P188" s="58">
        <v>44891</v>
      </c>
      <c r="Q188" s="33" t="s">
        <v>237</v>
      </c>
      <c r="R188" s="14">
        <v>865</v>
      </c>
      <c r="S188" s="13" t="s">
        <v>208</v>
      </c>
      <c r="T188" s="13" t="s">
        <v>209</v>
      </c>
      <c r="U188" s="33">
        <f t="shared" ca="1" si="24"/>
        <v>45744.56914039352</v>
      </c>
      <c r="V188" s="13" t="str">
        <f t="shared" si="25"/>
        <v>Mumbai</v>
      </c>
      <c r="W188" s="13" t="str">
        <f t="shared" si="26"/>
        <v>RI</v>
      </c>
      <c r="X188" s="13">
        <f t="shared" si="27"/>
        <v>19</v>
      </c>
      <c r="Y188" s="13" t="str">
        <f>IFERROR(VLOOKUP(C188,ReceivingTeam[],2,FALSE),"HelpDesk")</f>
        <v>Branch office</v>
      </c>
      <c r="Z188" s="67">
        <f t="shared" si="28"/>
        <v>44893.498055555567</v>
      </c>
      <c r="AA188" s="68">
        <f t="shared" si="29"/>
        <v>44891</v>
      </c>
      <c r="AB188" s="69" t="b">
        <f t="shared" si="30"/>
        <v>1</v>
      </c>
      <c r="AC188" s="70">
        <f t="shared" si="31"/>
        <v>0.5</v>
      </c>
      <c r="AD188" s="67">
        <f t="shared" si="32"/>
        <v>44893.498055555567</v>
      </c>
      <c r="AE188" s="67">
        <f>VLOOKUP(V188,'Branch Wise Work Timelines'!C:G,3,FALSE)+AA188</f>
        <v>44891.416666666664</v>
      </c>
      <c r="AF188" s="67">
        <f>IF(V188="Bangalore",VLOOKUP(V188,'Branch Wise Work Timelines'!C:G,4,FALSE)+AA188+1,IF(V188="Mumbai",VLOOKUP(V188,'Branch Wise Work Timelines'!C:G,4,FALSE)+AA188+1,VLOOKUP(V188,'Branch Wise Work Timelines'!C:G,4,FALSE)+AA188))</f>
        <v>44892.25</v>
      </c>
      <c r="AG188" s="67">
        <f>WORKDAY.INTL(AA188,1,11)+VLOOKUP(V188,'Branch Wise Work Timelines'!C:G,3,FALSE)</f>
        <v>44893.416666666664</v>
      </c>
      <c r="AH188" s="69" t="str">
        <f t="shared" si="33"/>
        <v>Met</v>
      </c>
      <c r="AI188" s="69">
        <f t="shared" ca="1" si="34"/>
        <v>20426</v>
      </c>
      <c r="AJ188" s="69" t="str">
        <f ca="1">IF(AI188&lt;0,"0-12",IFERROR(VLOOKUP(AI188,Breakup[],2,FALSE),"&gt;24"))</f>
        <v>&gt;24</v>
      </c>
      <c r="AK188" s="69" t="str">
        <f>VLOOKUP(V188,Master!B:D,3,FALSE)</f>
        <v>East</v>
      </c>
      <c r="AL188" s="69" t="str">
        <f t="shared" si="35"/>
        <v>Mumbai</v>
      </c>
    </row>
    <row r="189" spans="1:38">
      <c r="A189" s="13" t="s">
        <v>652</v>
      </c>
      <c r="B189" s="54">
        <v>44701.531732986099</v>
      </c>
      <c r="C189" s="13" t="s">
        <v>114</v>
      </c>
      <c r="D189" s="13">
        <v>533</v>
      </c>
      <c r="E189" s="13" t="s">
        <v>653</v>
      </c>
      <c r="F189" s="13" t="s">
        <v>33</v>
      </c>
      <c r="G189" s="14">
        <v>1653031594201</v>
      </c>
      <c r="H189" s="55">
        <v>0.72284722222222197</v>
      </c>
      <c r="I189" s="33">
        <v>44885.722847222198</v>
      </c>
      <c r="J189" s="58">
        <v>44885</v>
      </c>
      <c r="K189" s="13" t="s">
        <v>263</v>
      </c>
      <c r="L189" s="13" t="s">
        <v>69</v>
      </c>
      <c r="M189" s="13" t="s">
        <v>101</v>
      </c>
      <c r="N189" s="13" t="s">
        <v>206</v>
      </c>
      <c r="O189" s="33" t="s">
        <v>38</v>
      </c>
      <c r="P189" s="58" t="s">
        <v>38</v>
      </c>
      <c r="Q189" s="33" t="s">
        <v>207</v>
      </c>
      <c r="R189" s="14" t="s">
        <v>38</v>
      </c>
      <c r="S189" s="13" t="s">
        <v>208</v>
      </c>
      <c r="T189" s="13" t="s">
        <v>209</v>
      </c>
      <c r="U189" s="33">
        <f t="shared" ca="1" si="24"/>
        <v>45744.56914039352</v>
      </c>
      <c r="V189" s="13" t="str">
        <f t="shared" si="25"/>
        <v>Mumbai</v>
      </c>
      <c r="W189" s="13" t="str">
        <f t="shared" si="26"/>
        <v>RI</v>
      </c>
      <c r="X189" s="13">
        <f t="shared" si="27"/>
        <v>17</v>
      </c>
      <c r="Y189" s="13" t="str">
        <f>IFERROR(VLOOKUP(C189,ReceivingTeam[],2,FALSE),"HelpDesk")</f>
        <v>Branch office</v>
      </c>
      <c r="Z189" s="67">
        <f t="shared" si="28"/>
        <v>44885.916666666664</v>
      </c>
      <c r="AA189" s="68">
        <f t="shared" si="29"/>
        <v>44885</v>
      </c>
      <c r="AB189" s="69" t="b">
        <f t="shared" si="30"/>
        <v>0</v>
      </c>
      <c r="AC189" s="70">
        <f t="shared" si="31"/>
        <v>0.5</v>
      </c>
      <c r="AD189" s="67">
        <f t="shared" si="32"/>
        <v>44885.916666666664</v>
      </c>
      <c r="AE189" s="67">
        <f>VLOOKUP(V189,'Branch Wise Work Timelines'!C:G,3,FALSE)+AA189</f>
        <v>44885.416666666664</v>
      </c>
      <c r="AF189" s="67">
        <f>IF(V189="Bangalore",VLOOKUP(V189,'Branch Wise Work Timelines'!C:G,4,FALSE)+AA189+1,IF(V189="Mumbai",VLOOKUP(V189,'Branch Wise Work Timelines'!C:G,4,FALSE)+AA189+1,VLOOKUP(V189,'Branch Wise Work Timelines'!C:G,4,FALSE)+AA189))</f>
        <v>44886.25</v>
      </c>
      <c r="AG189" s="67">
        <f>WORKDAY.INTL(AA189,1,11)+VLOOKUP(V189,'Branch Wise Work Timelines'!C:G,3,FALSE)</f>
        <v>44886.416666666664</v>
      </c>
      <c r="AH189" s="69" t="str">
        <f t="shared" ca="1" si="33"/>
        <v>Out of TAT</v>
      </c>
      <c r="AI189" s="69">
        <f t="shared" ca="1" si="34"/>
        <v>20608</v>
      </c>
      <c r="AJ189" s="69" t="str">
        <f ca="1">IF(AI189&lt;0,"0-12",IFERROR(VLOOKUP(AI189,Breakup[],2,FALSE),"&gt;24"))</f>
        <v>&gt;24</v>
      </c>
      <c r="AK189" s="69" t="str">
        <f>VLOOKUP(V189,Master!B:D,3,FALSE)</f>
        <v>East</v>
      </c>
      <c r="AL189" s="69" t="str">
        <f t="shared" si="35"/>
        <v>Mumbai</v>
      </c>
    </row>
    <row r="190" spans="1:38">
      <c r="A190" s="13" t="s">
        <v>654</v>
      </c>
      <c r="B190" s="54">
        <v>44701.537252465299</v>
      </c>
      <c r="C190" s="13" t="s">
        <v>114</v>
      </c>
      <c r="D190" s="13">
        <v>1164</v>
      </c>
      <c r="E190" s="13" t="s">
        <v>655</v>
      </c>
      <c r="F190" s="13" t="s">
        <v>33</v>
      </c>
      <c r="G190" s="14">
        <v>1653031594201</v>
      </c>
      <c r="H190" s="55">
        <v>0.58107638888888902</v>
      </c>
      <c r="I190" s="33">
        <v>44886.581076388902</v>
      </c>
      <c r="J190" s="58">
        <v>44886</v>
      </c>
      <c r="K190" s="13" t="s">
        <v>263</v>
      </c>
      <c r="L190" s="13" t="s">
        <v>69</v>
      </c>
      <c r="M190" s="13" t="s">
        <v>101</v>
      </c>
      <c r="N190" s="13" t="s">
        <v>206</v>
      </c>
      <c r="O190" s="33" t="s">
        <v>38</v>
      </c>
      <c r="P190" s="58" t="s">
        <v>38</v>
      </c>
      <c r="Q190" s="33" t="s">
        <v>207</v>
      </c>
      <c r="R190" s="14" t="s">
        <v>38</v>
      </c>
      <c r="S190" s="13" t="s">
        <v>208</v>
      </c>
      <c r="T190" s="13" t="s">
        <v>209</v>
      </c>
      <c r="U190" s="33">
        <f t="shared" ca="1" si="24"/>
        <v>45744.56914039352</v>
      </c>
      <c r="V190" s="13" t="str">
        <f t="shared" si="25"/>
        <v>Mumbai</v>
      </c>
      <c r="W190" s="13" t="str">
        <f t="shared" si="26"/>
        <v>RI</v>
      </c>
      <c r="X190" s="13">
        <f t="shared" si="27"/>
        <v>13</v>
      </c>
      <c r="Y190" s="13" t="str">
        <f>IFERROR(VLOOKUP(C190,ReceivingTeam[],2,FALSE),"HelpDesk")</f>
        <v>Branch office</v>
      </c>
      <c r="Z190" s="67">
        <f t="shared" si="28"/>
        <v>44887.081076388902</v>
      </c>
      <c r="AA190" s="68">
        <f t="shared" si="29"/>
        <v>44886</v>
      </c>
      <c r="AB190" s="69" t="b">
        <f t="shared" si="30"/>
        <v>1</v>
      </c>
      <c r="AC190" s="70">
        <f t="shared" si="31"/>
        <v>0.5</v>
      </c>
      <c r="AD190" s="67">
        <f t="shared" si="32"/>
        <v>44887.081076388902</v>
      </c>
      <c r="AE190" s="67">
        <f>VLOOKUP(V190,'Branch Wise Work Timelines'!C:G,3,FALSE)+AA190</f>
        <v>44886.416666666664</v>
      </c>
      <c r="AF190" s="67">
        <f>IF(V190="Bangalore",VLOOKUP(V190,'Branch Wise Work Timelines'!C:G,4,FALSE)+AA190+1,IF(V190="Mumbai",VLOOKUP(V190,'Branch Wise Work Timelines'!C:G,4,FALSE)+AA190+1,VLOOKUP(V190,'Branch Wise Work Timelines'!C:G,4,FALSE)+AA190))</f>
        <v>44887.25</v>
      </c>
      <c r="AG190" s="67">
        <f>WORKDAY.INTL(AA190,1,11)+VLOOKUP(V190,'Branch Wise Work Timelines'!C:G,3,FALSE)</f>
        <v>44887.416666666664</v>
      </c>
      <c r="AH190" s="69" t="str">
        <f t="shared" ca="1" si="33"/>
        <v>Out of TAT</v>
      </c>
      <c r="AI190" s="69">
        <f t="shared" ca="1" si="34"/>
        <v>20580</v>
      </c>
      <c r="AJ190" s="69" t="str">
        <f ca="1">IF(AI190&lt;0,"0-12",IFERROR(VLOOKUP(AI190,Breakup[],2,FALSE),"&gt;24"))</f>
        <v>&gt;24</v>
      </c>
      <c r="AK190" s="69" t="str">
        <f>VLOOKUP(V190,Master!B:D,3,FALSE)</f>
        <v>East</v>
      </c>
      <c r="AL190" s="69" t="str">
        <f t="shared" si="35"/>
        <v>Mumbai</v>
      </c>
    </row>
    <row r="191" spans="1:38">
      <c r="A191" s="13" t="s">
        <v>656</v>
      </c>
      <c r="B191" s="54">
        <v>44701.638660844903</v>
      </c>
      <c r="C191" s="13" t="s">
        <v>219</v>
      </c>
      <c r="D191" s="13">
        <v>1045</v>
      </c>
      <c r="E191" s="13" t="s">
        <v>657</v>
      </c>
      <c r="F191" s="13" t="s">
        <v>15</v>
      </c>
      <c r="G191" s="14">
        <v>1653043097971</v>
      </c>
      <c r="H191" s="55">
        <v>0.22962962962962999</v>
      </c>
      <c r="I191" s="33">
        <v>44881.229629629597</v>
      </c>
      <c r="J191" s="58">
        <v>44881</v>
      </c>
      <c r="K191" s="13" t="s">
        <v>213</v>
      </c>
      <c r="L191" s="13" t="s">
        <v>30</v>
      </c>
      <c r="M191" s="13" t="s">
        <v>214</v>
      </c>
      <c r="N191" s="13" t="s">
        <v>206</v>
      </c>
      <c r="O191" s="33" t="s">
        <v>38</v>
      </c>
      <c r="P191" s="58" t="s">
        <v>38</v>
      </c>
      <c r="Q191" s="33" t="s">
        <v>207</v>
      </c>
      <c r="R191" s="14" t="s">
        <v>38</v>
      </c>
      <c r="S191" s="13" t="s">
        <v>216</v>
      </c>
      <c r="T191" s="13" t="s">
        <v>217</v>
      </c>
      <c r="U191" s="33">
        <f t="shared" ca="1" si="24"/>
        <v>45744.56914039352</v>
      </c>
      <c r="V191" s="13" t="str">
        <f t="shared" si="25"/>
        <v>Bangalore</v>
      </c>
      <c r="W191" s="13" t="str">
        <f t="shared" si="26"/>
        <v>CLS</v>
      </c>
      <c r="X191" s="13">
        <f t="shared" si="27"/>
        <v>5</v>
      </c>
      <c r="Y191" s="13" t="str">
        <f>IFERROR(VLOOKUP(C191,ReceivingTeam[],2,FALSE),"HelpDesk")</f>
        <v>HelpDesk</v>
      </c>
      <c r="Z191" s="67">
        <f t="shared" si="28"/>
        <v>44881.916666666664</v>
      </c>
      <c r="AA191" s="68">
        <f t="shared" si="29"/>
        <v>44881</v>
      </c>
      <c r="AB191" s="69" t="b">
        <f t="shared" si="30"/>
        <v>1</v>
      </c>
      <c r="AC191" s="70">
        <f t="shared" si="31"/>
        <v>0.5</v>
      </c>
      <c r="AD191" s="67">
        <f t="shared" si="32"/>
        <v>44881.916666666664</v>
      </c>
      <c r="AE191" s="67">
        <f>VLOOKUP(V191,'Branch Wise Work Timelines'!C:G,3,FALSE)+AA191</f>
        <v>44881.416666666664</v>
      </c>
      <c r="AF191" s="67">
        <f>IF(V191="Bangalore",VLOOKUP(V191,'Branch Wise Work Timelines'!C:G,4,FALSE)+AA191+1,IF(V191="Mumbai",VLOOKUP(V191,'Branch Wise Work Timelines'!C:G,4,FALSE)+AA191+1,VLOOKUP(V191,'Branch Wise Work Timelines'!C:G,4,FALSE)+AA191))</f>
        <v>44882.104166666664</v>
      </c>
      <c r="AG191" s="67">
        <f>WORKDAY.INTL(AA191,1,11)+VLOOKUP(V191,'Branch Wise Work Timelines'!C:G,3,FALSE)</f>
        <v>44882.416666666664</v>
      </c>
      <c r="AH191" s="69" t="str">
        <f t="shared" ca="1" si="33"/>
        <v>Out of TAT</v>
      </c>
      <c r="AI191" s="69">
        <f t="shared" ca="1" si="34"/>
        <v>20704</v>
      </c>
      <c r="AJ191" s="69" t="str">
        <f ca="1">IF(AI191&lt;0,"0-12",IFERROR(VLOOKUP(AI191,Breakup[],2,FALSE),"&gt;24"))</f>
        <v>&gt;24</v>
      </c>
      <c r="AK191" s="69" t="str">
        <f>VLOOKUP(V191,Master!B:D,3,FALSE)</f>
        <v>South</v>
      </c>
      <c r="AL191" s="69" t="str">
        <f t="shared" si="35"/>
        <v>Bangalore-CLS</v>
      </c>
    </row>
    <row r="192" spans="1:38">
      <c r="A192" s="13" t="s">
        <v>658</v>
      </c>
      <c r="B192" s="54">
        <v>44701.649632673601</v>
      </c>
      <c r="C192" s="13" t="s">
        <v>467</v>
      </c>
      <c r="D192" s="13">
        <v>1188</v>
      </c>
      <c r="E192" s="13" t="s">
        <v>659</v>
      </c>
      <c r="F192" s="13" t="s">
        <v>15</v>
      </c>
      <c r="G192" s="14">
        <v>1653043498252</v>
      </c>
      <c r="H192" s="55">
        <v>0.15281249999999999</v>
      </c>
      <c r="I192" s="33">
        <v>44883.152812499997</v>
      </c>
      <c r="J192" s="58">
        <v>44883</v>
      </c>
      <c r="K192" s="13" t="s">
        <v>213</v>
      </c>
      <c r="L192" s="13" t="s">
        <v>30</v>
      </c>
      <c r="M192" s="13" t="s">
        <v>214</v>
      </c>
      <c r="N192" s="13" t="s">
        <v>206</v>
      </c>
      <c r="O192" s="33" t="s">
        <v>38</v>
      </c>
      <c r="P192" s="58" t="s">
        <v>38</v>
      </c>
      <c r="Q192" s="33" t="s">
        <v>207</v>
      </c>
      <c r="R192" s="14" t="s">
        <v>38</v>
      </c>
      <c r="S192" s="13" t="s">
        <v>216</v>
      </c>
      <c r="T192" s="13" t="s">
        <v>217</v>
      </c>
      <c r="U192" s="33">
        <f t="shared" ca="1" si="24"/>
        <v>45744.56914039352</v>
      </c>
      <c r="V192" s="13" t="str">
        <f t="shared" si="25"/>
        <v>Bangalore</v>
      </c>
      <c r="W192" s="13" t="str">
        <f t="shared" si="26"/>
        <v>CLS</v>
      </c>
      <c r="X192" s="13">
        <f t="shared" si="27"/>
        <v>3</v>
      </c>
      <c r="Y192" s="13" t="str">
        <f>IFERROR(VLOOKUP(C192,ReceivingTeam[],2,FALSE),"HelpDesk")</f>
        <v>HelpDesk</v>
      </c>
      <c r="Z192" s="67">
        <f t="shared" si="28"/>
        <v>44883.916666666664</v>
      </c>
      <c r="AA192" s="68">
        <f t="shared" si="29"/>
        <v>44883</v>
      </c>
      <c r="AB192" s="69" t="b">
        <f t="shared" si="30"/>
        <v>1</v>
      </c>
      <c r="AC192" s="70">
        <f t="shared" si="31"/>
        <v>0.5</v>
      </c>
      <c r="AD192" s="67">
        <f t="shared" si="32"/>
        <v>44883.916666666664</v>
      </c>
      <c r="AE192" s="67">
        <f>VLOOKUP(V192,'Branch Wise Work Timelines'!C:G,3,FALSE)+AA192</f>
        <v>44883.416666666664</v>
      </c>
      <c r="AF192" s="67">
        <f>IF(V192="Bangalore",VLOOKUP(V192,'Branch Wise Work Timelines'!C:G,4,FALSE)+AA192+1,IF(V192="Mumbai",VLOOKUP(V192,'Branch Wise Work Timelines'!C:G,4,FALSE)+AA192+1,VLOOKUP(V192,'Branch Wise Work Timelines'!C:G,4,FALSE)+AA192))</f>
        <v>44884.104166666664</v>
      </c>
      <c r="AG192" s="67">
        <f>WORKDAY.INTL(AA192,1,11)+VLOOKUP(V192,'Branch Wise Work Timelines'!C:G,3,FALSE)</f>
        <v>44884.416666666664</v>
      </c>
      <c r="AH192" s="69" t="str">
        <f t="shared" ca="1" si="33"/>
        <v>Out of TAT</v>
      </c>
      <c r="AI192" s="69">
        <f t="shared" ca="1" si="34"/>
        <v>20656</v>
      </c>
      <c r="AJ192" s="69" t="str">
        <f ca="1">IF(AI192&lt;0,"0-12",IFERROR(VLOOKUP(AI192,Breakup[],2,FALSE),"&gt;24"))</f>
        <v>&gt;24</v>
      </c>
      <c r="AK192" s="69" t="str">
        <f>VLOOKUP(V192,Master!B:D,3,FALSE)</f>
        <v>South</v>
      </c>
      <c r="AL192" s="69" t="str">
        <f t="shared" si="35"/>
        <v>Bangalore-CLS</v>
      </c>
    </row>
    <row r="193" spans="1:38">
      <c r="A193" s="13" t="s">
        <v>660</v>
      </c>
      <c r="B193" s="54">
        <v>44701.430032754601</v>
      </c>
      <c r="C193" s="13" t="s">
        <v>344</v>
      </c>
      <c r="D193" s="13">
        <v>1247</v>
      </c>
      <c r="E193" s="13" t="s">
        <v>661</v>
      </c>
      <c r="F193" s="13" t="s">
        <v>33</v>
      </c>
      <c r="G193" s="14">
        <v>1653022796352</v>
      </c>
      <c r="H193" s="55">
        <v>0.65163194444444394</v>
      </c>
      <c r="I193" s="33">
        <v>44883.651631944398</v>
      </c>
      <c r="J193" s="58">
        <v>44883</v>
      </c>
      <c r="K193" s="13" t="s">
        <v>263</v>
      </c>
      <c r="L193" s="13" t="s">
        <v>69</v>
      </c>
      <c r="M193" s="13" t="s">
        <v>103</v>
      </c>
      <c r="N193" s="13" t="s">
        <v>206</v>
      </c>
      <c r="O193" s="33" t="s">
        <v>38</v>
      </c>
      <c r="P193" s="58" t="s">
        <v>38</v>
      </c>
      <c r="Q193" s="33" t="s">
        <v>207</v>
      </c>
      <c r="R193" s="14" t="s">
        <v>38</v>
      </c>
      <c r="S193" s="13" t="s">
        <v>208</v>
      </c>
      <c r="T193" s="13" t="s">
        <v>209</v>
      </c>
      <c r="U193" s="33">
        <f t="shared" ca="1" si="24"/>
        <v>45744.56914039352</v>
      </c>
      <c r="V193" s="13" t="str">
        <f t="shared" si="25"/>
        <v>Mumbai</v>
      </c>
      <c r="W193" s="13" t="str">
        <f t="shared" si="26"/>
        <v>RI</v>
      </c>
      <c r="X193" s="13">
        <f t="shared" si="27"/>
        <v>15</v>
      </c>
      <c r="Y193" s="13" t="str">
        <f>IFERROR(VLOOKUP(C193,ReceivingTeam[],2,FALSE),"HelpDesk")</f>
        <v>HelpDesk</v>
      </c>
      <c r="Z193" s="67">
        <f t="shared" si="28"/>
        <v>44884.151631944398</v>
      </c>
      <c r="AA193" s="68">
        <f t="shared" si="29"/>
        <v>44883</v>
      </c>
      <c r="AB193" s="69" t="b">
        <f t="shared" si="30"/>
        <v>1</v>
      </c>
      <c r="AC193" s="70">
        <f t="shared" si="31"/>
        <v>0.5</v>
      </c>
      <c r="AD193" s="67">
        <f t="shared" si="32"/>
        <v>44884.151631944398</v>
      </c>
      <c r="AE193" s="67">
        <f>VLOOKUP(V193,'Branch Wise Work Timelines'!C:G,3,FALSE)+AA193</f>
        <v>44883.416666666664</v>
      </c>
      <c r="AF193" s="67">
        <f>IF(V193="Bangalore",VLOOKUP(V193,'Branch Wise Work Timelines'!C:G,4,FALSE)+AA193+1,IF(V193="Mumbai",VLOOKUP(V193,'Branch Wise Work Timelines'!C:G,4,FALSE)+AA193+1,VLOOKUP(V193,'Branch Wise Work Timelines'!C:G,4,FALSE)+AA193))</f>
        <v>44884.25</v>
      </c>
      <c r="AG193" s="67">
        <f>WORKDAY.INTL(AA193,1,11)+VLOOKUP(V193,'Branch Wise Work Timelines'!C:G,3,FALSE)</f>
        <v>44884.416666666664</v>
      </c>
      <c r="AH193" s="69" t="str">
        <f t="shared" ca="1" si="33"/>
        <v>Out of TAT</v>
      </c>
      <c r="AI193" s="69">
        <f t="shared" ca="1" si="34"/>
        <v>20651</v>
      </c>
      <c r="AJ193" s="69" t="str">
        <f ca="1">IF(AI193&lt;0,"0-12",IFERROR(VLOOKUP(AI193,Breakup[],2,FALSE),"&gt;24"))</f>
        <v>&gt;24</v>
      </c>
      <c r="AK193" s="69" t="str">
        <f>VLOOKUP(V193,Master!B:D,3,FALSE)</f>
        <v>East</v>
      </c>
      <c r="AL193" s="69" t="str">
        <f t="shared" si="35"/>
        <v>Mumbai</v>
      </c>
    </row>
    <row r="194" spans="1:38">
      <c r="A194" s="13" t="s">
        <v>662</v>
      </c>
      <c r="B194" s="54">
        <v>44701.432001886598</v>
      </c>
      <c r="C194" s="13" t="s">
        <v>344</v>
      </c>
      <c r="D194" s="13">
        <v>486</v>
      </c>
      <c r="E194" s="13" t="s">
        <v>663</v>
      </c>
      <c r="F194" s="13" t="s">
        <v>33</v>
      </c>
      <c r="G194" s="14">
        <v>1653022796352</v>
      </c>
      <c r="H194" s="55">
        <v>0.65241898148148103</v>
      </c>
      <c r="I194" s="33">
        <v>44885.652418981503</v>
      </c>
      <c r="J194" s="58">
        <v>44885</v>
      </c>
      <c r="K194" s="13" t="s">
        <v>263</v>
      </c>
      <c r="L194" s="13" t="s">
        <v>69</v>
      </c>
      <c r="M194" s="13" t="s">
        <v>103</v>
      </c>
      <c r="N194" s="13" t="s">
        <v>206</v>
      </c>
      <c r="O194" s="33" t="s">
        <v>38</v>
      </c>
      <c r="P194" s="58" t="s">
        <v>38</v>
      </c>
      <c r="Q194" s="33" t="s">
        <v>207</v>
      </c>
      <c r="R194" s="14" t="s">
        <v>38</v>
      </c>
      <c r="S194" s="13" t="s">
        <v>208</v>
      </c>
      <c r="T194" s="13" t="s">
        <v>209</v>
      </c>
      <c r="U194" s="33">
        <f t="shared" ref="U194:U257" ca="1" si="36">NOW()</f>
        <v>45744.56914039352</v>
      </c>
      <c r="V194" s="13" t="str">
        <f t="shared" ref="V194:V257" si="37">VLOOKUP(L194,Location,2,0)</f>
        <v>Mumbai</v>
      </c>
      <c r="W194" s="13" t="str">
        <f t="shared" ref="W194:W257" si="38">VLOOKUP(F194,FCT,2,FALSE)</f>
        <v>RI</v>
      </c>
      <c r="X194" s="13">
        <f t="shared" ref="X194:X257" si="39">HOUR(I194)</f>
        <v>15</v>
      </c>
      <c r="Y194" s="13" t="str">
        <f>IFERROR(VLOOKUP(C194,ReceivingTeam[],2,FALSE),"HelpDesk")</f>
        <v>HelpDesk</v>
      </c>
      <c r="Z194" s="67">
        <f t="shared" ref="Z194:Z257" si="40">IF(AB194=FALSE,AE194+AC194,IF(I194&gt;AE194,IF(((I194+AC194)&gt;AF194),(AC194-(AF194-I194)+AG194),I194+AC194),IF(((AE194+AC194)&gt;AF194),(AC194-(AF194-AE194)+AG194),AE194+AC194)))</f>
        <v>44885.916666666664</v>
      </c>
      <c r="AA194" s="68">
        <f t="shared" ref="AA194:AA257" si="41">INT(J194)</f>
        <v>44885</v>
      </c>
      <c r="AB194" s="69" t="b">
        <f t="shared" ref="AB194:AB257" si="42">WORKDAY.INTL(AA194-1,1,11)=AA194</f>
        <v>0</v>
      </c>
      <c r="AC194" s="70">
        <f t="shared" ref="AC194:AC257" si="43">IF(T194="High",12/24,72/24)</f>
        <v>0.5</v>
      </c>
      <c r="AD194" s="67">
        <f t="shared" ref="AD194:AD257" si="44">IF(AB194=FALSE,AE194+AC194,IF(I194&gt;AE194,IF(((I194+AC194)&gt;AF194),(AC194-(AF194-I194)+AG194),I194+AC194),IF(((AE194+AC194)&gt;AF194),(AC194-(AF194-AE194)+AG194),AE194+AC194)))</f>
        <v>44885.916666666664</v>
      </c>
      <c r="AE194" s="67">
        <f>VLOOKUP(V194,'Branch Wise Work Timelines'!C:G,3,FALSE)+AA194</f>
        <v>44885.416666666664</v>
      </c>
      <c r="AF194" s="67">
        <f>IF(V194="Bangalore",VLOOKUP(V194,'Branch Wise Work Timelines'!C:G,4,FALSE)+AA194+1,IF(V194="Mumbai",VLOOKUP(V194,'Branch Wise Work Timelines'!C:G,4,FALSE)+AA194+1,VLOOKUP(V194,'Branch Wise Work Timelines'!C:G,4,FALSE)+AA194))</f>
        <v>44886.25</v>
      </c>
      <c r="AG194" s="67">
        <f>WORKDAY.INTL(AA194,1,11)+VLOOKUP(V194,'Branch Wise Work Timelines'!C:G,3,FALSE)</f>
        <v>44886.416666666664</v>
      </c>
      <c r="AH194" s="69" t="str">
        <f t="shared" ref="AH194:AH257" ca="1" si="45">IF(Q194&lt;&gt;"Success",IF(U194&gt;Z194,"Out of TAT","In TAT"),IF(O194&gt;AD194,"Not Met","Met"))</f>
        <v>Out of TAT</v>
      </c>
      <c r="AI194" s="69">
        <f t="shared" ref="AI194:AI257" ca="1" si="46">ROUNDUP((U194-AD194)*24,0)</f>
        <v>20608</v>
      </c>
      <c r="AJ194" s="69" t="str">
        <f ca="1">IF(AI194&lt;0,"0-12",IFERROR(VLOOKUP(AI194,Breakup[],2,FALSE),"&gt;24"))</f>
        <v>&gt;24</v>
      </c>
      <c r="AK194" s="69" t="str">
        <f>VLOOKUP(V194,Master!B:D,3,FALSE)</f>
        <v>East</v>
      </c>
      <c r="AL194" s="69" t="str">
        <f t="shared" ref="AL194:AL257" si="47">IF(V194="Bangalore",IF(W194="CLS",V194&amp;"-"&amp;"CLS",V194),(V194))</f>
        <v>Mumbai</v>
      </c>
    </row>
    <row r="195" spans="1:38">
      <c r="A195" s="13" t="s">
        <v>664</v>
      </c>
      <c r="B195" s="54">
        <v>44701.4389492708</v>
      </c>
      <c r="C195" s="13" t="s">
        <v>344</v>
      </c>
      <c r="D195" s="13">
        <v>1411</v>
      </c>
      <c r="E195" s="13" t="s">
        <v>665</v>
      </c>
      <c r="F195" s="13" t="s">
        <v>33</v>
      </c>
      <c r="G195" s="14">
        <v>1653025138774</v>
      </c>
      <c r="H195" s="55">
        <v>0.19660879629629599</v>
      </c>
      <c r="I195" s="33">
        <v>44881.196608796301</v>
      </c>
      <c r="J195" s="58">
        <v>44881</v>
      </c>
      <c r="K195" s="13" t="s">
        <v>263</v>
      </c>
      <c r="L195" s="13" t="s">
        <v>69</v>
      </c>
      <c r="M195" s="13" t="s">
        <v>103</v>
      </c>
      <c r="N195" s="13" t="s">
        <v>206</v>
      </c>
      <c r="O195" s="33" t="s">
        <v>38</v>
      </c>
      <c r="P195" s="58" t="s">
        <v>38</v>
      </c>
      <c r="Q195" s="33" t="s">
        <v>207</v>
      </c>
      <c r="R195" s="14" t="s">
        <v>38</v>
      </c>
      <c r="S195" s="13" t="s">
        <v>208</v>
      </c>
      <c r="T195" s="13" t="s">
        <v>209</v>
      </c>
      <c r="U195" s="33">
        <f t="shared" ca="1" si="36"/>
        <v>45744.56914039352</v>
      </c>
      <c r="V195" s="13" t="str">
        <f t="shared" si="37"/>
        <v>Mumbai</v>
      </c>
      <c r="W195" s="13" t="str">
        <f t="shared" si="38"/>
        <v>RI</v>
      </c>
      <c r="X195" s="13">
        <f t="shared" si="39"/>
        <v>4</v>
      </c>
      <c r="Y195" s="13" t="str">
        <f>IFERROR(VLOOKUP(C195,ReceivingTeam[],2,FALSE),"HelpDesk")</f>
        <v>HelpDesk</v>
      </c>
      <c r="Z195" s="67">
        <f t="shared" si="40"/>
        <v>44881.916666666664</v>
      </c>
      <c r="AA195" s="68">
        <f t="shared" si="41"/>
        <v>44881</v>
      </c>
      <c r="AB195" s="69" t="b">
        <f t="shared" si="42"/>
        <v>1</v>
      </c>
      <c r="AC195" s="70">
        <f t="shared" si="43"/>
        <v>0.5</v>
      </c>
      <c r="AD195" s="67">
        <f t="shared" si="44"/>
        <v>44881.916666666664</v>
      </c>
      <c r="AE195" s="67">
        <f>VLOOKUP(V195,'Branch Wise Work Timelines'!C:G,3,FALSE)+AA195</f>
        <v>44881.416666666664</v>
      </c>
      <c r="AF195" s="67">
        <f>IF(V195="Bangalore",VLOOKUP(V195,'Branch Wise Work Timelines'!C:G,4,FALSE)+AA195+1,IF(V195="Mumbai",VLOOKUP(V195,'Branch Wise Work Timelines'!C:G,4,FALSE)+AA195+1,VLOOKUP(V195,'Branch Wise Work Timelines'!C:G,4,FALSE)+AA195))</f>
        <v>44882.25</v>
      </c>
      <c r="AG195" s="67">
        <f>WORKDAY.INTL(AA195,1,11)+VLOOKUP(V195,'Branch Wise Work Timelines'!C:G,3,FALSE)</f>
        <v>44882.416666666664</v>
      </c>
      <c r="AH195" s="69" t="str">
        <f t="shared" ca="1" si="45"/>
        <v>Out of TAT</v>
      </c>
      <c r="AI195" s="69">
        <f t="shared" ca="1" si="46"/>
        <v>20704</v>
      </c>
      <c r="AJ195" s="69" t="str">
        <f ca="1">IF(AI195&lt;0,"0-12",IFERROR(VLOOKUP(AI195,Breakup[],2,FALSE),"&gt;24"))</f>
        <v>&gt;24</v>
      </c>
      <c r="AK195" s="69" t="str">
        <f>VLOOKUP(V195,Master!B:D,3,FALSE)</f>
        <v>East</v>
      </c>
      <c r="AL195" s="69" t="str">
        <f t="shared" si="47"/>
        <v>Mumbai</v>
      </c>
    </row>
    <row r="196" spans="1:38">
      <c r="A196" s="13" t="s">
        <v>666</v>
      </c>
      <c r="B196" s="54">
        <v>44701.506757488401</v>
      </c>
      <c r="C196" s="13" t="s">
        <v>261</v>
      </c>
      <c r="D196" s="13">
        <v>559</v>
      </c>
      <c r="E196" s="13" t="s">
        <v>667</v>
      </c>
      <c r="F196" s="13" t="s">
        <v>33</v>
      </c>
      <c r="G196" s="14">
        <v>1653029519755</v>
      </c>
      <c r="H196" s="55">
        <v>0.71991898148148203</v>
      </c>
      <c r="I196" s="33">
        <v>44886.7199189815</v>
      </c>
      <c r="J196" s="58">
        <v>44886</v>
      </c>
      <c r="K196" s="13" t="s">
        <v>263</v>
      </c>
      <c r="L196" s="13" t="s">
        <v>69</v>
      </c>
      <c r="M196" s="13" t="s">
        <v>101</v>
      </c>
      <c r="N196" s="13" t="s">
        <v>206</v>
      </c>
      <c r="O196" s="33" t="s">
        <v>38</v>
      </c>
      <c r="P196" s="58" t="s">
        <v>38</v>
      </c>
      <c r="Q196" s="33" t="s">
        <v>207</v>
      </c>
      <c r="R196" s="14" t="s">
        <v>38</v>
      </c>
      <c r="S196" s="13" t="s">
        <v>208</v>
      </c>
      <c r="T196" s="13" t="s">
        <v>209</v>
      </c>
      <c r="U196" s="33">
        <f t="shared" ca="1" si="36"/>
        <v>45744.56914039352</v>
      </c>
      <c r="V196" s="13" t="str">
        <f t="shared" si="37"/>
        <v>Mumbai</v>
      </c>
      <c r="W196" s="13" t="str">
        <f t="shared" si="38"/>
        <v>RI</v>
      </c>
      <c r="X196" s="13">
        <f t="shared" si="39"/>
        <v>17</v>
      </c>
      <c r="Y196" s="13" t="str">
        <f>IFERROR(VLOOKUP(C196,ReceivingTeam[],2,FALSE),"HelpDesk")</f>
        <v>HelpDesk</v>
      </c>
      <c r="Z196" s="67">
        <f t="shared" si="40"/>
        <v>44887.2199189815</v>
      </c>
      <c r="AA196" s="68">
        <f t="shared" si="41"/>
        <v>44886</v>
      </c>
      <c r="AB196" s="69" t="b">
        <f t="shared" si="42"/>
        <v>1</v>
      </c>
      <c r="AC196" s="70">
        <f t="shared" si="43"/>
        <v>0.5</v>
      </c>
      <c r="AD196" s="67">
        <f t="shared" si="44"/>
        <v>44887.2199189815</v>
      </c>
      <c r="AE196" s="67">
        <f>VLOOKUP(V196,'Branch Wise Work Timelines'!C:G,3,FALSE)+AA196</f>
        <v>44886.416666666664</v>
      </c>
      <c r="AF196" s="67">
        <f>IF(V196="Bangalore",VLOOKUP(V196,'Branch Wise Work Timelines'!C:G,4,FALSE)+AA196+1,IF(V196="Mumbai",VLOOKUP(V196,'Branch Wise Work Timelines'!C:G,4,FALSE)+AA196+1,VLOOKUP(V196,'Branch Wise Work Timelines'!C:G,4,FALSE)+AA196))</f>
        <v>44887.25</v>
      </c>
      <c r="AG196" s="67">
        <f>WORKDAY.INTL(AA196,1,11)+VLOOKUP(V196,'Branch Wise Work Timelines'!C:G,3,FALSE)</f>
        <v>44887.416666666664</v>
      </c>
      <c r="AH196" s="69" t="str">
        <f t="shared" ca="1" si="45"/>
        <v>Out of TAT</v>
      </c>
      <c r="AI196" s="69">
        <f t="shared" ca="1" si="46"/>
        <v>20577</v>
      </c>
      <c r="AJ196" s="69" t="str">
        <f ca="1">IF(AI196&lt;0,"0-12",IFERROR(VLOOKUP(AI196,Breakup[],2,FALSE),"&gt;24"))</f>
        <v>&gt;24</v>
      </c>
      <c r="AK196" s="69" t="str">
        <f>VLOOKUP(V196,Master!B:D,3,FALSE)</f>
        <v>East</v>
      </c>
      <c r="AL196" s="69" t="str">
        <f t="shared" si="47"/>
        <v>Mumbai</v>
      </c>
    </row>
    <row r="197" spans="1:38">
      <c r="A197" s="13" t="s">
        <v>668</v>
      </c>
      <c r="B197" s="54">
        <v>44701.547258298597</v>
      </c>
      <c r="C197" s="13" t="s">
        <v>122</v>
      </c>
      <c r="D197" s="13">
        <v>1448</v>
      </c>
      <c r="E197" s="13" t="s">
        <v>669</v>
      </c>
      <c r="F197" s="13" t="s">
        <v>33</v>
      </c>
      <c r="G197" s="14">
        <v>1653034043739</v>
      </c>
      <c r="H197" s="55">
        <v>0.37906250000000002</v>
      </c>
      <c r="I197" s="33">
        <v>44890.379062499997</v>
      </c>
      <c r="J197" s="58">
        <v>44890</v>
      </c>
      <c r="K197" s="13" t="s">
        <v>263</v>
      </c>
      <c r="L197" s="13" t="s">
        <v>69</v>
      </c>
      <c r="M197" s="13" t="s">
        <v>101</v>
      </c>
      <c r="N197" s="13" t="s">
        <v>206</v>
      </c>
      <c r="O197" s="33" t="s">
        <v>38</v>
      </c>
      <c r="P197" s="58" t="s">
        <v>38</v>
      </c>
      <c r="Q197" s="33" t="s">
        <v>207</v>
      </c>
      <c r="R197" s="14" t="s">
        <v>38</v>
      </c>
      <c r="S197" s="13" t="s">
        <v>208</v>
      </c>
      <c r="T197" s="13" t="s">
        <v>209</v>
      </c>
      <c r="U197" s="33">
        <f t="shared" ca="1" si="36"/>
        <v>45744.56914039352</v>
      </c>
      <c r="V197" s="13" t="str">
        <f t="shared" si="37"/>
        <v>Mumbai</v>
      </c>
      <c r="W197" s="13" t="str">
        <f t="shared" si="38"/>
        <v>RI</v>
      </c>
      <c r="X197" s="13">
        <f t="shared" si="39"/>
        <v>9</v>
      </c>
      <c r="Y197" s="13" t="str">
        <f>IFERROR(VLOOKUP(C197,ReceivingTeam[],2,FALSE),"HelpDesk")</f>
        <v>Branch office</v>
      </c>
      <c r="Z197" s="67">
        <f t="shared" si="40"/>
        <v>44890.916666666664</v>
      </c>
      <c r="AA197" s="68">
        <f t="shared" si="41"/>
        <v>44890</v>
      </c>
      <c r="AB197" s="69" t="b">
        <f t="shared" si="42"/>
        <v>1</v>
      </c>
      <c r="AC197" s="70">
        <f t="shared" si="43"/>
        <v>0.5</v>
      </c>
      <c r="AD197" s="67">
        <f t="shared" si="44"/>
        <v>44890.916666666664</v>
      </c>
      <c r="AE197" s="67">
        <f>VLOOKUP(V197,'Branch Wise Work Timelines'!C:G,3,FALSE)+AA197</f>
        <v>44890.416666666664</v>
      </c>
      <c r="AF197" s="67">
        <f>IF(V197="Bangalore",VLOOKUP(V197,'Branch Wise Work Timelines'!C:G,4,FALSE)+AA197+1,IF(V197="Mumbai",VLOOKUP(V197,'Branch Wise Work Timelines'!C:G,4,FALSE)+AA197+1,VLOOKUP(V197,'Branch Wise Work Timelines'!C:G,4,FALSE)+AA197))</f>
        <v>44891.25</v>
      </c>
      <c r="AG197" s="67">
        <f>WORKDAY.INTL(AA197,1,11)+VLOOKUP(V197,'Branch Wise Work Timelines'!C:G,3,FALSE)</f>
        <v>44891.416666666664</v>
      </c>
      <c r="AH197" s="69" t="str">
        <f t="shared" ca="1" si="45"/>
        <v>Out of TAT</v>
      </c>
      <c r="AI197" s="69">
        <f t="shared" ca="1" si="46"/>
        <v>20488</v>
      </c>
      <c r="AJ197" s="69" t="str">
        <f ca="1">IF(AI197&lt;0,"0-12",IFERROR(VLOOKUP(AI197,Breakup[],2,FALSE),"&gt;24"))</f>
        <v>&gt;24</v>
      </c>
      <c r="AK197" s="69" t="str">
        <f>VLOOKUP(V197,Master!B:D,3,FALSE)</f>
        <v>East</v>
      </c>
      <c r="AL197" s="69" t="str">
        <f t="shared" si="47"/>
        <v>Mumbai</v>
      </c>
    </row>
    <row r="198" spans="1:38">
      <c r="A198" s="13" t="s">
        <v>670</v>
      </c>
      <c r="B198" s="54">
        <v>44701.426645173597</v>
      </c>
      <c r="C198" s="13" t="s">
        <v>112</v>
      </c>
      <c r="D198" s="13">
        <v>211</v>
      </c>
      <c r="E198" s="13" t="s">
        <v>671</v>
      </c>
      <c r="F198" s="13" t="s">
        <v>46</v>
      </c>
      <c r="G198" s="14">
        <v>1653022796352</v>
      </c>
      <c r="H198" s="55">
        <v>0.90309027777777795</v>
      </c>
      <c r="I198" s="33">
        <v>44885.903090277803</v>
      </c>
      <c r="J198" s="58">
        <v>44885</v>
      </c>
      <c r="K198" s="13" t="s">
        <v>263</v>
      </c>
      <c r="L198" s="13" t="s">
        <v>69</v>
      </c>
      <c r="M198" s="13" t="s">
        <v>103</v>
      </c>
      <c r="N198" s="13" t="s">
        <v>206</v>
      </c>
      <c r="O198" s="33" t="s">
        <v>38</v>
      </c>
      <c r="P198" s="58" t="s">
        <v>38</v>
      </c>
      <c r="Q198" s="33" t="s">
        <v>207</v>
      </c>
      <c r="R198" s="14" t="s">
        <v>38</v>
      </c>
      <c r="S198" s="13" t="s">
        <v>208</v>
      </c>
      <c r="T198" s="13" t="s">
        <v>209</v>
      </c>
      <c r="U198" s="33">
        <f t="shared" ca="1" si="36"/>
        <v>45744.56914039352</v>
      </c>
      <c r="V198" s="13" t="str">
        <f t="shared" si="37"/>
        <v>Mumbai</v>
      </c>
      <c r="W198" s="13" t="str">
        <f t="shared" si="38"/>
        <v>RI</v>
      </c>
      <c r="X198" s="13">
        <f t="shared" si="39"/>
        <v>21</v>
      </c>
      <c r="Y198" s="13" t="str">
        <f>IFERROR(VLOOKUP(C198,ReceivingTeam[],2,FALSE),"HelpDesk")</f>
        <v>Branch office</v>
      </c>
      <c r="Z198" s="67">
        <f t="shared" si="40"/>
        <v>44885.916666666664</v>
      </c>
      <c r="AA198" s="68">
        <f t="shared" si="41"/>
        <v>44885</v>
      </c>
      <c r="AB198" s="69" t="b">
        <f t="shared" si="42"/>
        <v>0</v>
      </c>
      <c r="AC198" s="70">
        <f t="shared" si="43"/>
        <v>0.5</v>
      </c>
      <c r="AD198" s="67">
        <f t="shared" si="44"/>
        <v>44885.916666666664</v>
      </c>
      <c r="AE198" s="67">
        <f>VLOOKUP(V198,'Branch Wise Work Timelines'!C:G,3,FALSE)+AA198</f>
        <v>44885.416666666664</v>
      </c>
      <c r="AF198" s="67">
        <f>IF(V198="Bangalore",VLOOKUP(V198,'Branch Wise Work Timelines'!C:G,4,FALSE)+AA198+1,IF(V198="Mumbai",VLOOKUP(V198,'Branch Wise Work Timelines'!C:G,4,FALSE)+AA198+1,VLOOKUP(V198,'Branch Wise Work Timelines'!C:G,4,FALSE)+AA198))</f>
        <v>44886.25</v>
      </c>
      <c r="AG198" s="67">
        <f>WORKDAY.INTL(AA198,1,11)+VLOOKUP(V198,'Branch Wise Work Timelines'!C:G,3,FALSE)</f>
        <v>44886.416666666664</v>
      </c>
      <c r="AH198" s="69" t="str">
        <f t="shared" ca="1" si="45"/>
        <v>Out of TAT</v>
      </c>
      <c r="AI198" s="69">
        <f t="shared" ca="1" si="46"/>
        <v>20608</v>
      </c>
      <c r="AJ198" s="69" t="str">
        <f ca="1">IF(AI198&lt;0,"0-12",IFERROR(VLOOKUP(AI198,Breakup[],2,FALSE),"&gt;24"))</f>
        <v>&gt;24</v>
      </c>
      <c r="AK198" s="69" t="str">
        <f>VLOOKUP(V198,Master!B:D,3,FALSE)</f>
        <v>East</v>
      </c>
      <c r="AL198" s="69" t="str">
        <f t="shared" si="47"/>
        <v>Mumbai</v>
      </c>
    </row>
    <row r="199" spans="1:38">
      <c r="A199" s="13" t="s">
        <v>672</v>
      </c>
      <c r="B199" s="54">
        <v>44701.551520868103</v>
      </c>
      <c r="C199" s="13" t="s">
        <v>114</v>
      </c>
      <c r="D199" s="13">
        <v>1245</v>
      </c>
      <c r="E199" s="13" t="s">
        <v>673</v>
      </c>
      <c r="F199" s="13" t="s">
        <v>33</v>
      </c>
      <c r="G199" s="14">
        <v>1653034319817</v>
      </c>
      <c r="H199" s="55">
        <v>0.70232638888888899</v>
      </c>
      <c r="I199" s="33">
        <v>44886.702326388899</v>
      </c>
      <c r="J199" s="58">
        <v>44886</v>
      </c>
      <c r="K199" s="13" t="s">
        <v>263</v>
      </c>
      <c r="L199" s="13" t="s">
        <v>69</v>
      </c>
      <c r="M199" s="13" t="s">
        <v>101</v>
      </c>
      <c r="N199" s="13" t="s">
        <v>206</v>
      </c>
      <c r="O199" s="33" t="s">
        <v>38</v>
      </c>
      <c r="P199" s="58" t="s">
        <v>38</v>
      </c>
      <c r="Q199" s="33" t="s">
        <v>207</v>
      </c>
      <c r="R199" s="14" t="s">
        <v>38</v>
      </c>
      <c r="S199" s="13" t="s">
        <v>208</v>
      </c>
      <c r="T199" s="13" t="s">
        <v>209</v>
      </c>
      <c r="U199" s="33">
        <f t="shared" ca="1" si="36"/>
        <v>45744.56914039352</v>
      </c>
      <c r="V199" s="13" t="str">
        <f t="shared" si="37"/>
        <v>Mumbai</v>
      </c>
      <c r="W199" s="13" t="str">
        <f t="shared" si="38"/>
        <v>RI</v>
      </c>
      <c r="X199" s="13">
        <f t="shared" si="39"/>
        <v>16</v>
      </c>
      <c r="Y199" s="13" t="str">
        <f>IFERROR(VLOOKUP(C199,ReceivingTeam[],2,FALSE),"HelpDesk")</f>
        <v>Branch office</v>
      </c>
      <c r="Z199" s="67">
        <f t="shared" si="40"/>
        <v>44887.202326388899</v>
      </c>
      <c r="AA199" s="68">
        <f t="shared" si="41"/>
        <v>44886</v>
      </c>
      <c r="AB199" s="69" t="b">
        <f t="shared" si="42"/>
        <v>1</v>
      </c>
      <c r="AC199" s="70">
        <f t="shared" si="43"/>
        <v>0.5</v>
      </c>
      <c r="AD199" s="67">
        <f t="shared" si="44"/>
        <v>44887.202326388899</v>
      </c>
      <c r="AE199" s="67">
        <f>VLOOKUP(V199,'Branch Wise Work Timelines'!C:G,3,FALSE)+AA199</f>
        <v>44886.416666666664</v>
      </c>
      <c r="AF199" s="67">
        <f>IF(V199="Bangalore",VLOOKUP(V199,'Branch Wise Work Timelines'!C:G,4,FALSE)+AA199+1,IF(V199="Mumbai",VLOOKUP(V199,'Branch Wise Work Timelines'!C:G,4,FALSE)+AA199+1,VLOOKUP(V199,'Branch Wise Work Timelines'!C:G,4,FALSE)+AA199))</f>
        <v>44887.25</v>
      </c>
      <c r="AG199" s="67">
        <f>WORKDAY.INTL(AA199,1,11)+VLOOKUP(V199,'Branch Wise Work Timelines'!C:G,3,FALSE)</f>
        <v>44887.416666666664</v>
      </c>
      <c r="AH199" s="69" t="str">
        <f t="shared" ca="1" si="45"/>
        <v>Out of TAT</v>
      </c>
      <c r="AI199" s="69">
        <f t="shared" ca="1" si="46"/>
        <v>20577</v>
      </c>
      <c r="AJ199" s="69" t="str">
        <f ca="1">IF(AI199&lt;0,"0-12",IFERROR(VLOOKUP(AI199,Breakup[],2,FALSE),"&gt;24"))</f>
        <v>&gt;24</v>
      </c>
      <c r="AK199" s="69" t="str">
        <f>VLOOKUP(V199,Master!B:D,3,FALSE)</f>
        <v>East</v>
      </c>
      <c r="AL199" s="69" t="str">
        <f t="shared" si="47"/>
        <v>Mumbai</v>
      </c>
    </row>
    <row r="200" spans="1:38">
      <c r="A200" s="13" t="s">
        <v>674</v>
      </c>
      <c r="B200" s="54">
        <v>44701.509077164403</v>
      </c>
      <c r="C200" s="13" t="s">
        <v>261</v>
      </c>
      <c r="D200" s="13">
        <v>1677</v>
      </c>
      <c r="E200" s="13" t="s">
        <v>675</v>
      </c>
      <c r="F200" s="13" t="s">
        <v>33</v>
      </c>
      <c r="G200" s="14">
        <v>1653029519755</v>
      </c>
      <c r="H200" s="55">
        <v>2.3564814814814799E-2</v>
      </c>
      <c r="I200" s="33">
        <v>44886.023564814801</v>
      </c>
      <c r="J200" s="58">
        <v>44886</v>
      </c>
      <c r="K200" s="13" t="s">
        <v>263</v>
      </c>
      <c r="L200" s="13" t="s">
        <v>69</v>
      </c>
      <c r="M200" s="13" t="s">
        <v>101</v>
      </c>
      <c r="N200" s="13" t="s">
        <v>206</v>
      </c>
      <c r="O200" s="33" t="s">
        <v>38</v>
      </c>
      <c r="P200" s="58" t="s">
        <v>38</v>
      </c>
      <c r="Q200" s="33" t="s">
        <v>207</v>
      </c>
      <c r="R200" s="14" t="s">
        <v>38</v>
      </c>
      <c r="S200" s="13" t="s">
        <v>208</v>
      </c>
      <c r="T200" s="13" t="s">
        <v>209</v>
      </c>
      <c r="U200" s="33">
        <f t="shared" ca="1" si="36"/>
        <v>45744.56914039352</v>
      </c>
      <c r="V200" s="13" t="str">
        <f t="shared" si="37"/>
        <v>Mumbai</v>
      </c>
      <c r="W200" s="13" t="str">
        <f t="shared" si="38"/>
        <v>RI</v>
      </c>
      <c r="X200" s="13">
        <f t="shared" si="39"/>
        <v>0</v>
      </c>
      <c r="Y200" s="13" t="str">
        <f>IFERROR(VLOOKUP(C200,ReceivingTeam[],2,FALSE),"HelpDesk")</f>
        <v>HelpDesk</v>
      </c>
      <c r="Z200" s="67">
        <f t="shared" si="40"/>
        <v>44886.916666666664</v>
      </c>
      <c r="AA200" s="68">
        <f t="shared" si="41"/>
        <v>44886</v>
      </c>
      <c r="AB200" s="69" t="b">
        <f t="shared" si="42"/>
        <v>1</v>
      </c>
      <c r="AC200" s="70">
        <f t="shared" si="43"/>
        <v>0.5</v>
      </c>
      <c r="AD200" s="67">
        <f t="shared" si="44"/>
        <v>44886.916666666664</v>
      </c>
      <c r="AE200" s="67">
        <f>VLOOKUP(V200,'Branch Wise Work Timelines'!C:G,3,FALSE)+AA200</f>
        <v>44886.416666666664</v>
      </c>
      <c r="AF200" s="67">
        <f>IF(V200="Bangalore",VLOOKUP(V200,'Branch Wise Work Timelines'!C:G,4,FALSE)+AA200+1,IF(V200="Mumbai",VLOOKUP(V200,'Branch Wise Work Timelines'!C:G,4,FALSE)+AA200+1,VLOOKUP(V200,'Branch Wise Work Timelines'!C:G,4,FALSE)+AA200))</f>
        <v>44887.25</v>
      </c>
      <c r="AG200" s="67">
        <f>WORKDAY.INTL(AA200,1,11)+VLOOKUP(V200,'Branch Wise Work Timelines'!C:G,3,FALSE)</f>
        <v>44887.416666666664</v>
      </c>
      <c r="AH200" s="69" t="str">
        <f t="shared" ca="1" si="45"/>
        <v>Out of TAT</v>
      </c>
      <c r="AI200" s="69">
        <f t="shared" ca="1" si="46"/>
        <v>20584</v>
      </c>
      <c r="AJ200" s="69" t="str">
        <f ca="1">IF(AI200&lt;0,"0-12",IFERROR(VLOOKUP(AI200,Breakup[],2,FALSE),"&gt;24"))</f>
        <v>&gt;24</v>
      </c>
      <c r="AK200" s="69" t="str">
        <f>VLOOKUP(V200,Master!B:D,3,FALSE)</f>
        <v>East</v>
      </c>
      <c r="AL200" s="69" t="str">
        <f t="shared" si="47"/>
        <v>Mumbai</v>
      </c>
    </row>
    <row r="201" spans="1:38">
      <c r="A201" s="13" t="s">
        <v>676</v>
      </c>
      <c r="B201" s="54">
        <v>44701.511167673598</v>
      </c>
      <c r="C201" s="13" t="s">
        <v>261</v>
      </c>
      <c r="D201" s="13">
        <v>286</v>
      </c>
      <c r="E201" s="13" t="s">
        <v>677</v>
      </c>
      <c r="F201" s="13" t="s">
        <v>33</v>
      </c>
      <c r="G201" s="14">
        <v>1653029519755</v>
      </c>
      <c r="H201" s="55">
        <v>0.59527777777777802</v>
      </c>
      <c r="I201" s="33">
        <v>44890.5952777778</v>
      </c>
      <c r="J201" s="58">
        <v>44890</v>
      </c>
      <c r="K201" s="13" t="s">
        <v>263</v>
      </c>
      <c r="L201" s="13" t="s">
        <v>69</v>
      </c>
      <c r="M201" s="13" t="s">
        <v>101</v>
      </c>
      <c r="N201" s="13" t="s">
        <v>206</v>
      </c>
      <c r="O201" s="33" t="s">
        <v>38</v>
      </c>
      <c r="P201" s="58" t="s">
        <v>38</v>
      </c>
      <c r="Q201" s="33" t="s">
        <v>207</v>
      </c>
      <c r="R201" s="14" t="s">
        <v>38</v>
      </c>
      <c r="S201" s="13" t="s">
        <v>208</v>
      </c>
      <c r="T201" s="13" t="s">
        <v>209</v>
      </c>
      <c r="U201" s="33">
        <f t="shared" ca="1" si="36"/>
        <v>45744.56914039352</v>
      </c>
      <c r="V201" s="13" t="str">
        <f t="shared" si="37"/>
        <v>Mumbai</v>
      </c>
      <c r="W201" s="13" t="str">
        <f t="shared" si="38"/>
        <v>RI</v>
      </c>
      <c r="X201" s="13">
        <f t="shared" si="39"/>
        <v>14</v>
      </c>
      <c r="Y201" s="13" t="str">
        <f>IFERROR(VLOOKUP(C201,ReceivingTeam[],2,FALSE),"HelpDesk")</f>
        <v>HelpDesk</v>
      </c>
      <c r="Z201" s="67">
        <f t="shared" si="40"/>
        <v>44891.0952777778</v>
      </c>
      <c r="AA201" s="68">
        <f t="shared" si="41"/>
        <v>44890</v>
      </c>
      <c r="AB201" s="69" t="b">
        <f t="shared" si="42"/>
        <v>1</v>
      </c>
      <c r="AC201" s="70">
        <f t="shared" si="43"/>
        <v>0.5</v>
      </c>
      <c r="AD201" s="67">
        <f t="shared" si="44"/>
        <v>44891.0952777778</v>
      </c>
      <c r="AE201" s="67">
        <f>VLOOKUP(V201,'Branch Wise Work Timelines'!C:G,3,FALSE)+AA201</f>
        <v>44890.416666666664</v>
      </c>
      <c r="AF201" s="67">
        <f>IF(V201="Bangalore",VLOOKUP(V201,'Branch Wise Work Timelines'!C:G,4,FALSE)+AA201+1,IF(V201="Mumbai",VLOOKUP(V201,'Branch Wise Work Timelines'!C:G,4,FALSE)+AA201+1,VLOOKUP(V201,'Branch Wise Work Timelines'!C:G,4,FALSE)+AA201))</f>
        <v>44891.25</v>
      </c>
      <c r="AG201" s="67">
        <f>WORKDAY.INTL(AA201,1,11)+VLOOKUP(V201,'Branch Wise Work Timelines'!C:G,3,FALSE)</f>
        <v>44891.416666666664</v>
      </c>
      <c r="AH201" s="69" t="str">
        <f t="shared" ca="1" si="45"/>
        <v>Out of TAT</v>
      </c>
      <c r="AI201" s="69">
        <f t="shared" ca="1" si="46"/>
        <v>20484</v>
      </c>
      <c r="AJ201" s="69" t="str">
        <f ca="1">IF(AI201&lt;0,"0-12",IFERROR(VLOOKUP(AI201,Breakup[],2,FALSE),"&gt;24"))</f>
        <v>&gt;24</v>
      </c>
      <c r="AK201" s="69" t="str">
        <f>VLOOKUP(V201,Master!B:D,3,FALSE)</f>
        <v>East</v>
      </c>
      <c r="AL201" s="69" t="str">
        <f t="shared" si="47"/>
        <v>Mumbai</v>
      </c>
    </row>
    <row r="202" spans="1:38">
      <c r="A202" s="13" t="s">
        <v>678</v>
      </c>
      <c r="B202" s="54">
        <v>44701.657478553199</v>
      </c>
      <c r="C202" s="13" t="s">
        <v>230</v>
      </c>
      <c r="D202" s="13">
        <v>606</v>
      </c>
      <c r="E202" s="13" t="s">
        <v>679</v>
      </c>
      <c r="F202" s="13" t="s">
        <v>15</v>
      </c>
      <c r="G202" s="14">
        <v>1653043921714</v>
      </c>
      <c r="H202" s="55">
        <v>0.36810185185185201</v>
      </c>
      <c r="I202" s="33">
        <v>44886.368101851898</v>
      </c>
      <c r="J202" s="58">
        <v>44886</v>
      </c>
      <c r="K202" s="13" t="s">
        <v>213</v>
      </c>
      <c r="L202" s="13" t="s">
        <v>30</v>
      </c>
      <c r="M202" s="13" t="s">
        <v>214</v>
      </c>
      <c r="N202" s="13" t="s">
        <v>215</v>
      </c>
      <c r="O202" s="33" t="s">
        <v>38</v>
      </c>
      <c r="P202" s="58" t="s">
        <v>38</v>
      </c>
      <c r="Q202" s="33" t="s">
        <v>207</v>
      </c>
      <c r="R202" s="14" t="s">
        <v>38</v>
      </c>
      <c r="S202" s="13" t="s">
        <v>216</v>
      </c>
      <c r="T202" s="13" t="s">
        <v>217</v>
      </c>
      <c r="U202" s="33">
        <f t="shared" ca="1" si="36"/>
        <v>45744.56914039352</v>
      </c>
      <c r="V202" s="13" t="str">
        <f t="shared" si="37"/>
        <v>Bangalore</v>
      </c>
      <c r="W202" s="13" t="str">
        <f t="shared" si="38"/>
        <v>CLS</v>
      </c>
      <c r="X202" s="13">
        <f t="shared" si="39"/>
        <v>8</v>
      </c>
      <c r="Y202" s="13" t="str">
        <f>IFERROR(VLOOKUP(C202,ReceivingTeam[],2,FALSE),"HelpDesk")</f>
        <v>HelpDesk</v>
      </c>
      <c r="Z202" s="67">
        <f t="shared" si="40"/>
        <v>44886.916666666664</v>
      </c>
      <c r="AA202" s="68">
        <f t="shared" si="41"/>
        <v>44886</v>
      </c>
      <c r="AB202" s="69" t="b">
        <f t="shared" si="42"/>
        <v>1</v>
      </c>
      <c r="AC202" s="70">
        <f t="shared" si="43"/>
        <v>0.5</v>
      </c>
      <c r="AD202" s="67">
        <f t="shared" si="44"/>
        <v>44886.916666666664</v>
      </c>
      <c r="AE202" s="67">
        <f>VLOOKUP(V202,'Branch Wise Work Timelines'!C:G,3,FALSE)+AA202</f>
        <v>44886.416666666664</v>
      </c>
      <c r="AF202" s="67">
        <f>IF(V202="Bangalore",VLOOKUP(V202,'Branch Wise Work Timelines'!C:G,4,FALSE)+AA202+1,IF(V202="Mumbai",VLOOKUP(V202,'Branch Wise Work Timelines'!C:G,4,FALSE)+AA202+1,VLOOKUP(V202,'Branch Wise Work Timelines'!C:G,4,FALSE)+AA202))</f>
        <v>44887.104166666664</v>
      </c>
      <c r="AG202" s="67">
        <f>WORKDAY.INTL(AA202,1,11)+VLOOKUP(V202,'Branch Wise Work Timelines'!C:G,3,FALSE)</f>
        <v>44887.416666666664</v>
      </c>
      <c r="AH202" s="69" t="str">
        <f t="shared" ca="1" si="45"/>
        <v>Out of TAT</v>
      </c>
      <c r="AI202" s="69">
        <f t="shared" ca="1" si="46"/>
        <v>20584</v>
      </c>
      <c r="AJ202" s="69" t="str">
        <f ca="1">IF(AI202&lt;0,"0-12",IFERROR(VLOOKUP(AI202,Breakup[],2,FALSE),"&gt;24"))</f>
        <v>&gt;24</v>
      </c>
      <c r="AK202" s="69" t="str">
        <f>VLOOKUP(V202,Master!B:D,3,FALSE)</f>
        <v>South</v>
      </c>
      <c r="AL202" s="69" t="str">
        <f t="shared" si="47"/>
        <v>Bangalore-CLS</v>
      </c>
    </row>
    <row r="203" spans="1:38">
      <c r="A203" s="13" t="s">
        <v>680</v>
      </c>
      <c r="B203" s="54">
        <v>44701.470950312498</v>
      </c>
      <c r="C203" s="13" t="s">
        <v>110</v>
      </c>
      <c r="D203" s="13">
        <v>641</v>
      </c>
      <c r="E203" s="13" t="s">
        <v>681</v>
      </c>
      <c r="F203" s="13" t="s">
        <v>33</v>
      </c>
      <c r="G203" s="14">
        <v>1653028157440</v>
      </c>
      <c r="H203" s="55">
        <v>0.60215277777777798</v>
      </c>
      <c r="I203" s="33">
        <v>44889.602152777799</v>
      </c>
      <c r="J203" s="58">
        <v>44889</v>
      </c>
      <c r="K203" s="13" t="s">
        <v>263</v>
      </c>
      <c r="L203" s="13" t="s">
        <v>69</v>
      </c>
      <c r="M203" s="13" t="s">
        <v>101</v>
      </c>
      <c r="N203" s="13" t="s">
        <v>206</v>
      </c>
      <c r="O203" s="33" t="s">
        <v>38</v>
      </c>
      <c r="P203" s="58" t="s">
        <v>38</v>
      </c>
      <c r="Q203" s="33" t="s">
        <v>207</v>
      </c>
      <c r="R203" s="14" t="s">
        <v>38</v>
      </c>
      <c r="S203" s="13" t="s">
        <v>208</v>
      </c>
      <c r="T203" s="13" t="s">
        <v>209</v>
      </c>
      <c r="U203" s="33">
        <f t="shared" ca="1" si="36"/>
        <v>45744.56914039352</v>
      </c>
      <c r="V203" s="13" t="str">
        <f t="shared" si="37"/>
        <v>Mumbai</v>
      </c>
      <c r="W203" s="13" t="str">
        <f t="shared" si="38"/>
        <v>RI</v>
      </c>
      <c r="X203" s="13">
        <f t="shared" si="39"/>
        <v>14</v>
      </c>
      <c r="Y203" s="13" t="str">
        <f>IFERROR(VLOOKUP(C203,ReceivingTeam[],2,FALSE),"HelpDesk")</f>
        <v>Branch office</v>
      </c>
      <c r="Z203" s="67">
        <f t="shared" si="40"/>
        <v>44890.102152777799</v>
      </c>
      <c r="AA203" s="68">
        <f t="shared" si="41"/>
        <v>44889</v>
      </c>
      <c r="AB203" s="69" t="b">
        <f t="shared" si="42"/>
        <v>1</v>
      </c>
      <c r="AC203" s="70">
        <f t="shared" si="43"/>
        <v>0.5</v>
      </c>
      <c r="AD203" s="67">
        <f t="shared" si="44"/>
        <v>44890.102152777799</v>
      </c>
      <c r="AE203" s="67">
        <f>VLOOKUP(V203,'Branch Wise Work Timelines'!C:G,3,FALSE)+AA203</f>
        <v>44889.416666666664</v>
      </c>
      <c r="AF203" s="67">
        <f>IF(V203="Bangalore",VLOOKUP(V203,'Branch Wise Work Timelines'!C:G,4,FALSE)+AA203+1,IF(V203="Mumbai",VLOOKUP(V203,'Branch Wise Work Timelines'!C:G,4,FALSE)+AA203+1,VLOOKUP(V203,'Branch Wise Work Timelines'!C:G,4,FALSE)+AA203))</f>
        <v>44890.25</v>
      </c>
      <c r="AG203" s="67">
        <f>WORKDAY.INTL(AA203,1,11)+VLOOKUP(V203,'Branch Wise Work Timelines'!C:G,3,FALSE)</f>
        <v>44890.416666666664</v>
      </c>
      <c r="AH203" s="69" t="str">
        <f t="shared" ca="1" si="45"/>
        <v>Out of TAT</v>
      </c>
      <c r="AI203" s="69">
        <f t="shared" ca="1" si="46"/>
        <v>20508</v>
      </c>
      <c r="AJ203" s="69" t="str">
        <f ca="1">IF(AI203&lt;0,"0-12",IFERROR(VLOOKUP(AI203,Breakup[],2,FALSE),"&gt;24"))</f>
        <v>&gt;24</v>
      </c>
      <c r="AK203" s="69" t="str">
        <f>VLOOKUP(V203,Master!B:D,3,FALSE)</f>
        <v>East</v>
      </c>
      <c r="AL203" s="69" t="str">
        <f t="shared" si="47"/>
        <v>Mumbai</v>
      </c>
    </row>
    <row r="204" spans="1:38">
      <c r="A204" s="13" t="s">
        <v>682</v>
      </c>
      <c r="B204" s="54">
        <v>44701.687220335603</v>
      </c>
      <c r="C204" s="13" t="s">
        <v>121</v>
      </c>
      <c r="D204" s="13">
        <v>1865</v>
      </c>
      <c r="E204" s="13" t="s">
        <v>683</v>
      </c>
      <c r="F204" s="13" t="s">
        <v>33</v>
      </c>
      <c r="G204" s="14">
        <v>1653044731623</v>
      </c>
      <c r="H204" s="55">
        <v>0.69890046296296304</v>
      </c>
      <c r="I204" s="33">
        <v>44890.698900463001</v>
      </c>
      <c r="J204" s="58">
        <v>44890</v>
      </c>
      <c r="K204" s="13" t="s">
        <v>263</v>
      </c>
      <c r="L204" s="13" t="s">
        <v>69</v>
      </c>
      <c r="M204" s="13" t="s">
        <v>101</v>
      </c>
      <c r="N204" s="13" t="s">
        <v>206</v>
      </c>
      <c r="O204" s="33" t="s">
        <v>38</v>
      </c>
      <c r="P204" s="58" t="s">
        <v>38</v>
      </c>
      <c r="Q204" s="33" t="s">
        <v>207</v>
      </c>
      <c r="R204" s="14" t="s">
        <v>38</v>
      </c>
      <c r="S204" s="13" t="s">
        <v>208</v>
      </c>
      <c r="T204" s="13" t="s">
        <v>209</v>
      </c>
      <c r="U204" s="33">
        <f t="shared" ca="1" si="36"/>
        <v>45744.56914039352</v>
      </c>
      <c r="V204" s="13" t="str">
        <f t="shared" si="37"/>
        <v>Mumbai</v>
      </c>
      <c r="W204" s="13" t="str">
        <f t="shared" si="38"/>
        <v>RI</v>
      </c>
      <c r="X204" s="13">
        <f t="shared" si="39"/>
        <v>16</v>
      </c>
      <c r="Y204" s="13" t="str">
        <f>IFERROR(VLOOKUP(C204,ReceivingTeam[],2,FALSE),"HelpDesk")</f>
        <v>Branch office</v>
      </c>
      <c r="Z204" s="67">
        <f t="shared" si="40"/>
        <v>44891.198900463001</v>
      </c>
      <c r="AA204" s="68">
        <f t="shared" si="41"/>
        <v>44890</v>
      </c>
      <c r="AB204" s="69" t="b">
        <f t="shared" si="42"/>
        <v>1</v>
      </c>
      <c r="AC204" s="70">
        <f t="shared" si="43"/>
        <v>0.5</v>
      </c>
      <c r="AD204" s="67">
        <f t="shared" si="44"/>
        <v>44891.198900463001</v>
      </c>
      <c r="AE204" s="67">
        <f>VLOOKUP(V204,'Branch Wise Work Timelines'!C:G,3,FALSE)+AA204</f>
        <v>44890.416666666664</v>
      </c>
      <c r="AF204" s="67">
        <f>IF(V204="Bangalore",VLOOKUP(V204,'Branch Wise Work Timelines'!C:G,4,FALSE)+AA204+1,IF(V204="Mumbai",VLOOKUP(V204,'Branch Wise Work Timelines'!C:G,4,FALSE)+AA204+1,VLOOKUP(V204,'Branch Wise Work Timelines'!C:G,4,FALSE)+AA204))</f>
        <v>44891.25</v>
      </c>
      <c r="AG204" s="67">
        <f>WORKDAY.INTL(AA204,1,11)+VLOOKUP(V204,'Branch Wise Work Timelines'!C:G,3,FALSE)</f>
        <v>44891.416666666664</v>
      </c>
      <c r="AH204" s="69" t="str">
        <f t="shared" ca="1" si="45"/>
        <v>Out of TAT</v>
      </c>
      <c r="AI204" s="69">
        <f t="shared" ca="1" si="46"/>
        <v>20481</v>
      </c>
      <c r="AJ204" s="69" t="str">
        <f ca="1">IF(AI204&lt;0,"0-12",IFERROR(VLOOKUP(AI204,Breakup[],2,FALSE),"&gt;24"))</f>
        <v>&gt;24</v>
      </c>
      <c r="AK204" s="69" t="str">
        <f>VLOOKUP(V204,Master!B:D,3,FALSE)</f>
        <v>East</v>
      </c>
      <c r="AL204" s="69" t="str">
        <f t="shared" si="47"/>
        <v>Mumbai</v>
      </c>
    </row>
    <row r="205" spans="1:38">
      <c r="A205" s="13" t="s">
        <v>684</v>
      </c>
      <c r="B205" s="54">
        <v>44701.507233298602</v>
      </c>
      <c r="C205" s="13" t="s">
        <v>685</v>
      </c>
      <c r="D205" s="13">
        <v>992</v>
      </c>
      <c r="E205" s="13" t="s">
        <v>686</v>
      </c>
      <c r="F205" s="13" t="s">
        <v>33</v>
      </c>
      <c r="G205" s="14">
        <v>1653029928607</v>
      </c>
      <c r="H205" s="55">
        <v>0.20988425925925899</v>
      </c>
      <c r="I205" s="33">
        <v>44888.209884259297</v>
      </c>
      <c r="J205" s="58">
        <v>44888</v>
      </c>
      <c r="K205" s="13" t="s">
        <v>257</v>
      </c>
      <c r="L205" s="13" t="s">
        <v>72</v>
      </c>
      <c r="M205" s="13" t="s">
        <v>255</v>
      </c>
      <c r="N205" s="13" t="s">
        <v>206</v>
      </c>
      <c r="O205" s="33" t="s">
        <v>38</v>
      </c>
      <c r="P205" s="58" t="s">
        <v>38</v>
      </c>
      <c r="Q205" s="33" t="s">
        <v>207</v>
      </c>
      <c r="R205" s="14" t="s">
        <v>38</v>
      </c>
      <c r="S205" s="13" t="s">
        <v>216</v>
      </c>
      <c r="T205" s="13" t="s">
        <v>217</v>
      </c>
      <c r="U205" s="33">
        <f t="shared" ca="1" si="36"/>
        <v>45744.56914039352</v>
      </c>
      <c r="V205" s="13" t="str">
        <f t="shared" si="37"/>
        <v>Pune</v>
      </c>
      <c r="W205" s="13" t="str">
        <f t="shared" si="38"/>
        <v>RI</v>
      </c>
      <c r="X205" s="13">
        <f t="shared" si="39"/>
        <v>5</v>
      </c>
      <c r="Y205" s="13" t="str">
        <f>IFERROR(VLOOKUP(C205,ReceivingTeam[],2,FALSE),"HelpDesk")</f>
        <v>HelpDesk</v>
      </c>
      <c r="Z205" s="67">
        <f t="shared" si="40"/>
        <v>44889.520833333336</v>
      </c>
      <c r="AA205" s="68">
        <f t="shared" si="41"/>
        <v>44888</v>
      </c>
      <c r="AB205" s="69" t="b">
        <f t="shared" si="42"/>
        <v>1</v>
      </c>
      <c r="AC205" s="70">
        <f t="shared" si="43"/>
        <v>0.5</v>
      </c>
      <c r="AD205" s="67">
        <f t="shared" si="44"/>
        <v>44889.520833333336</v>
      </c>
      <c r="AE205" s="67">
        <f>VLOOKUP(V205,'Branch Wise Work Timelines'!C:G,3,FALSE)+AA205</f>
        <v>44888.395833333336</v>
      </c>
      <c r="AF205" s="67">
        <f>IF(V205="Bangalore",VLOOKUP(V205,'Branch Wise Work Timelines'!C:G,4,FALSE)+AA205+1,IF(V205="Mumbai",VLOOKUP(V205,'Branch Wise Work Timelines'!C:G,4,FALSE)+AA205+1,VLOOKUP(V205,'Branch Wise Work Timelines'!C:G,4,FALSE)+AA205))</f>
        <v>44888.770833333336</v>
      </c>
      <c r="AG205" s="67">
        <f>WORKDAY.INTL(AA205,1,11)+VLOOKUP(V205,'Branch Wise Work Timelines'!C:G,3,FALSE)</f>
        <v>44889.395833333336</v>
      </c>
      <c r="AH205" s="69" t="str">
        <f t="shared" ca="1" si="45"/>
        <v>Out of TAT</v>
      </c>
      <c r="AI205" s="69">
        <f t="shared" ca="1" si="46"/>
        <v>20522</v>
      </c>
      <c r="AJ205" s="69" t="str">
        <f ca="1">IF(AI205&lt;0,"0-12",IFERROR(VLOOKUP(AI205,Breakup[],2,FALSE),"&gt;24"))</f>
        <v>&gt;24</v>
      </c>
      <c r="AK205" s="69" t="str">
        <f>VLOOKUP(V205,Master!B:D,3,FALSE)</f>
        <v>West</v>
      </c>
      <c r="AL205" s="69" t="str">
        <f t="shared" si="47"/>
        <v>Pune</v>
      </c>
    </row>
    <row r="206" spans="1:38">
      <c r="A206" s="13" t="s">
        <v>687</v>
      </c>
      <c r="B206" s="54">
        <v>44701.624922997697</v>
      </c>
      <c r="C206" s="13" t="s">
        <v>435</v>
      </c>
      <c r="D206" s="13">
        <v>395</v>
      </c>
      <c r="E206" s="13" t="s">
        <v>688</v>
      </c>
      <c r="F206" s="13" t="s">
        <v>33</v>
      </c>
      <c r="G206" s="14">
        <v>1653039411827</v>
      </c>
      <c r="H206" s="55">
        <v>0.44454861111111099</v>
      </c>
      <c r="I206" s="33">
        <v>44890.4445486111</v>
      </c>
      <c r="J206" s="58">
        <v>44890</v>
      </c>
      <c r="K206" s="13" t="s">
        <v>437</v>
      </c>
      <c r="L206" s="13" t="s">
        <v>12</v>
      </c>
      <c r="M206" s="13" t="s">
        <v>435</v>
      </c>
      <c r="N206" s="13" t="s">
        <v>206</v>
      </c>
      <c r="O206" s="33" t="s">
        <v>38</v>
      </c>
      <c r="P206" s="58" t="s">
        <v>38</v>
      </c>
      <c r="Q206" s="33" t="s">
        <v>207</v>
      </c>
      <c r="R206" s="14" t="s">
        <v>38</v>
      </c>
      <c r="S206" s="13" t="s">
        <v>208</v>
      </c>
      <c r="T206" s="13" t="s">
        <v>209</v>
      </c>
      <c r="U206" s="33">
        <f t="shared" ca="1" si="36"/>
        <v>45744.56914039352</v>
      </c>
      <c r="V206" s="13" t="str">
        <f t="shared" si="37"/>
        <v>Ahmedabad</v>
      </c>
      <c r="W206" s="13" t="str">
        <f t="shared" si="38"/>
        <v>RI</v>
      </c>
      <c r="X206" s="13">
        <f t="shared" si="39"/>
        <v>10</v>
      </c>
      <c r="Y206" s="13" t="str">
        <f>IFERROR(VLOOKUP(C206,ReceivingTeam[],2,FALSE),"HelpDesk")</f>
        <v>HelpDesk</v>
      </c>
      <c r="Z206" s="67">
        <f t="shared" si="40"/>
        <v>44891.590381944428</v>
      </c>
      <c r="AA206" s="68">
        <f t="shared" si="41"/>
        <v>44890</v>
      </c>
      <c r="AB206" s="69" t="b">
        <f t="shared" si="42"/>
        <v>1</v>
      </c>
      <c r="AC206" s="70">
        <f t="shared" si="43"/>
        <v>0.5</v>
      </c>
      <c r="AD206" s="67">
        <f t="shared" si="44"/>
        <v>44891.590381944428</v>
      </c>
      <c r="AE206" s="67">
        <f>VLOOKUP(V206,'Branch Wise Work Timelines'!C:G,3,FALSE)+AA206</f>
        <v>44890.416666666664</v>
      </c>
      <c r="AF206" s="67">
        <f>IF(V206="Bangalore",VLOOKUP(V206,'Branch Wise Work Timelines'!C:G,4,FALSE)+AA206+1,IF(V206="Mumbai",VLOOKUP(V206,'Branch Wise Work Timelines'!C:G,4,FALSE)+AA206+1,VLOOKUP(V206,'Branch Wise Work Timelines'!C:G,4,FALSE)+AA206))</f>
        <v>44890.770833333336</v>
      </c>
      <c r="AG206" s="67">
        <f>WORKDAY.INTL(AA206,1,11)+VLOOKUP(V206,'Branch Wise Work Timelines'!C:G,3,FALSE)</f>
        <v>44891.416666666664</v>
      </c>
      <c r="AH206" s="69" t="str">
        <f t="shared" ca="1" si="45"/>
        <v>Out of TAT</v>
      </c>
      <c r="AI206" s="69">
        <f t="shared" ca="1" si="46"/>
        <v>20472</v>
      </c>
      <c r="AJ206" s="69" t="str">
        <f ca="1">IF(AI206&lt;0,"0-12",IFERROR(VLOOKUP(AI206,Breakup[],2,FALSE),"&gt;24"))</f>
        <v>&gt;24</v>
      </c>
      <c r="AK206" s="69" t="str">
        <f>VLOOKUP(V206,Master!B:D,3,FALSE)</f>
        <v>North</v>
      </c>
      <c r="AL206" s="69" t="str">
        <f t="shared" si="47"/>
        <v>Ahmedabad</v>
      </c>
    </row>
    <row r="207" spans="1:38">
      <c r="A207" s="13" t="s">
        <v>689</v>
      </c>
      <c r="B207" s="54">
        <v>44701.605655590298</v>
      </c>
      <c r="C207" s="13" t="s">
        <v>81</v>
      </c>
      <c r="D207" s="13">
        <v>1476</v>
      </c>
      <c r="E207" s="13" t="s">
        <v>690</v>
      </c>
      <c r="F207" s="13" t="s">
        <v>33</v>
      </c>
      <c r="G207" s="14">
        <v>1653042753296</v>
      </c>
      <c r="H207" s="55">
        <v>0.40731481481481502</v>
      </c>
      <c r="I207" s="33">
        <v>44890.407314814802</v>
      </c>
      <c r="J207" s="58">
        <v>44890</v>
      </c>
      <c r="K207" s="13" t="s">
        <v>213</v>
      </c>
      <c r="L207" s="13" t="s">
        <v>30</v>
      </c>
      <c r="M207" s="13" t="s">
        <v>282</v>
      </c>
      <c r="N207" s="13" t="s">
        <v>206</v>
      </c>
      <c r="O207" s="33" t="s">
        <v>38</v>
      </c>
      <c r="P207" s="58" t="s">
        <v>38</v>
      </c>
      <c r="Q207" s="33" t="s">
        <v>207</v>
      </c>
      <c r="R207" s="14" t="s">
        <v>38</v>
      </c>
      <c r="S207" s="13" t="s">
        <v>216</v>
      </c>
      <c r="T207" s="13" t="s">
        <v>217</v>
      </c>
      <c r="U207" s="33">
        <f t="shared" ca="1" si="36"/>
        <v>45744.56914039352</v>
      </c>
      <c r="V207" s="13" t="str">
        <f t="shared" si="37"/>
        <v>Bangalore</v>
      </c>
      <c r="W207" s="13" t="str">
        <f t="shared" si="38"/>
        <v>RI</v>
      </c>
      <c r="X207" s="13">
        <f t="shared" si="39"/>
        <v>9</v>
      </c>
      <c r="Y207" s="13" t="str">
        <f>IFERROR(VLOOKUP(C207,ReceivingTeam[],2,FALSE),"HelpDesk")</f>
        <v>Branch office</v>
      </c>
      <c r="Z207" s="67">
        <f t="shared" si="40"/>
        <v>44890.916666666664</v>
      </c>
      <c r="AA207" s="68">
        <f t="shared" si="41"/>
        <v>44890</v>
      </c>
      <c r="AB207" s="69" t="b">
        <f t="shared" si="42"/>
        <v>1</v>
      </c>
      <c r="AC207" s="70">
        <f t="shared" si="43"/>
        <v>0.5</v>
      </c>
      <c r="AD207" s="67">
        <f t="shared" si="44"/>
        <v>44890.916666666664</v>
      </c>
      <c r="AE207" s="67">
        <f>VLOOKUP(V207,'Branch Wise Work Timelines'!C:G,3,FALSE)+AA207</f>
        <v>44890.416666666664</v>
      </c>
      <c r="AF207" s="67">
        <f>IF(V207="Bangalore",VLOOKUP(V207,'Branch Wise Work Timelines'!C:G,4,FALSE)+AA207+1,IF(V207="Mumbai",VLOOKUP(V207,'Branch Wise Work Timelines'!C:G,4,FALSE)+AA207+1,VLOOKUP(V207,'Branch Wise Work Timelines'!C:G,4,FALSE)+AA207))</f>
        <v>44891.104166666664</v>
      </c>
      <c r="AG207" s="67">
        <f>WORKDAY.INTL(AA207,1,11)+VLOOKUP(V207,'Branch Wise Work Timelines'!C:G,3,FALSE)</f>
        <v>44891.416666666664</v>
      </c>
      <c r="AH207" s="69" t="str">
        <f t="shared" ca="1" si="45"/>
        <v>Out of TAT</v>
      </c>
      <c r="AI207" s="69">
        <f t="shared" ca="1" si="46"/>
        <v>20488</v>
      </c>
      <c r="AJ207" s="69" t="str">
        <f ca="1">IF(AI207&lt;0,"0-12",IFERROR(VLOOKUP(AI207,Breakup[],2,FALSE),"&gt;24"))</f>
        <v>&gt;24</v>
      </c>
      <c r="AK207" s="69" t="str">
        <f>VLOOKUP(V207,Master!B:D,3,FALSE)</f>
        <v>South</v>
      </c>
      <c r="AL207" s="69" t="str">
        <f t="shared" si="47"/>
        <v>Bangalore</v>
      </c>
    </row>
    <row r="208" spans="1:38">
      <c r="A208" s="13" t="s">
        <v>691</v>
      </c>
      <c r="B208" s="54">
        <v>44701.607594247696</v>
      </c>
      <c r="C208" s="13" t="s">
        <v>81</v>
      </c>
      <c r="D208" s="13">
        <v>1632</v>
      </c>
      <c r="E208" s="13" t="s">
        <v>692</v>
      </c>
      <c r="F208" s="13" t="s">
        <v>24</v>
      </c>
      <c r="G208" s="14">
        <v>1653041209928</v>
      </c>
      <c r="H208" s="55">
        <v>0.49982638888888897</v>
      </c>
      <c r="I208" s="33">
        <v>44887.499826388899</v>
      </c>
      <c r="J208" s="58">
        <v>44887</v>
      </c>
      <c r="K208" s="13" t="s">
        <v>213</v>
      </c>
      <c r="L208" s="13" t="s">
        <v>30</v>
      </c>
      <c r="M208" s="13" t="s">
        <v>147</v>
      </c>
      <c r="N208" s="13" t="s">
        <v>206</v>
      </c>
      <c r="O208" s="33" t="s">
        <v>38</v>
      </c>
      <c r="P208" s="58" t="s">
        <v>38</v>
      </c>
      <c r="Q208" s="33" t="s">
        <v>207</v>
      </c>
      <c r="R208" s="14" t="s">
        <v>38</v>
      </c>
      <c r="S208" s="13" t="s">
        <v>216</v>
      </c>
      <c r="T208" s="13" t="s">
        <v>217</v>
      </c>
      <c r="U208" s="33">
        <f t="shared" ca="1" si="36"/>
        <v>45744.56914039352</v>
      </c>
      <c r="V208" s="13" t="str">
        <f t="shared" si="37"/>
        <v>Bangalore</v>
      </c>
      <c r="W208" s="13" t="str">
        <f t="shared" si="38"/>
        <v>DOMI</v>
      </c>
      <c r="X208" s="13">
        <f t="shared" si="39"/>
        <v>11</v>
      </c>
      <c r="Y208" s="13" t="str">
        <f>IFERROR(VLOOKUP(C208,ReceivingTeam[],2,FALSE),"HelpDesk")</f>
        <v>Branch office</v>
      </c>
      <c r="Z208" s="67">
        <f t="shared" si="40"/>
        <v>44887.999826388899</v>
      </c>
      <c r="AA208" s="68">
        <f t="shared" si="41"/>
        <v>44887</v>
      </c>
      <c r="AB208" s="69" t="b">
        <f t="shared" si="42"/>
        <v>1</v>
      </c>
      <c r="AC208" s="70">
        <f t="shared" si="43"/>
        <v>0.5</v>
      </c>
      <c r="AD208" s="67">
        <f t="shared" si="44"/>
        <v>44887.999826388899</v>
      </c>
      <c r="AE208" s="67">
        <f>VLOOKUP(V208,'Branch Wise Work Timelines'!C:G,3,FALSE)+AA208</f>
        <v>44887.416666666664</v>
      </c>
      <c r="AF208" s="67">
        <f>IF(V208="Bangalore",VLOOKUP(V208,'Branch Wise Work Timelines'!C:G,4,FALSE)+AA208+1,IF(V208="Mumbai",VLOOKUP(V208,'Branch Wise Work Timelines'!C:G,4,FALSE)+AA208+1,VLOOKUP(V208,'Branch Wise Work Timelines'!C:G,4,FALSE)+AA208))</f>
        <v>44888.104166666664</v>
      </c>
      <c r="AG208" s="67">
        <f>WORKDAY.INTL(AA208,1,11)+VLOOKUP(V208,'Branch Wise Work Timelines'!C:G,3,FALSE)</f>
        <v>44888.416666666664</v>
      </c>
      <c r="AH208" s="69" t="str">
        <f t="shared" ca="1" si="45"/>
        <v>Out of TAT</v>
      </c>
      <c r="AI208" s="69">
        <f t="shared" ca="1" si="46"/>
        <v>20558</v>
      </c>
      <c r="AJ208" s="69" t="str">
        <f ca="1">IF(AI208&lt;0,"0-12",IFERROR(VLOOKUP(AI208,Breakup[],2,FALSE),"&gt;24"))</f>
        <v>&gt;24</v>
      </c>
      <c r="AK208" s="69" t="str">
        <f>VLOOKUP(V208,Master!B:D,3,FALSE)</f>
        <v>South</v>
      </c>
      <c r="AL208" s="69" t="str">
        <f t="shared" si="47"/>
        <v>Bangalore</v>
      </c>
    </row>
    <row r="209" spans="1:38">
      <c r="A209" s="13" t="s">
        <v>693</v>
      </c>
      <c r="B209" s="54">
        <v>44701.613300497702</v>
      </c>
      <c r="C209" s="13" t="s">
        <v>81</v>
      </c>
      <c r="D209" s="13">
        <v>438</v>
      </c>
      <c r="E209" s="13" t="s">
        <v>694</v>
      </c>
      <c r="F209" s="13" t="s">
        <v>33</v>
      </c>
      <c r="G209" s="14">
        <v>1653041209928</v>
      </c>
      <c r="H209" s="55">
        <v>0.554456018518518</v>
      </c>
      <c r="I209" s="33">
        <v>44889.554456018501</v>
      </c>
      <c r="J209" s="58">
        <v>44889</v>
      </c>
      <c r="K209" s="13" t="s">
        <v>213</v>
      </c>
      <c r="L209" s="13" t="s">
        <v>30</v>
      </c>
      <c r="M209" s="13" t="s">
        <v>147</v>
      </c>
      <c r="N209" s="13" t="s">
        <v>206</v>
      </c>
      <c r="O209" s="33" t="s">
        <v>38</v>
      </c>
      <c r="P209" s="58" t="s">
        <v>38</v>
      </c>
      <c r="Q209" s="33" t="s">
        <v>207</v>
      </c>
      <c r="R209" s="14" t="s">
        <v>38</v>
      </c>
      <c r="S209" s="13" t="s">
        <v>216</v>
      </c>
      <c r="T209" s="13" t="s">
        <v>217</v>
      </c>
      <c r="U209" s="33">
        <f t="shared" ca="1" si="36"/>
        <v>45744.56914039352</v>
      </c>
      <c r="V209" s="13" t="str">
        <f t="shared" si="37"/>
        <v>Bangalore</v>
      </c>
      <c r="W209" s="13" t="str">
        <f t="shared" si="38"/>
        <v>RI</v>
      </c>
      <c r="X209" s="13">
        <f t="shared" si="39"/>
        <v>13</v>
      </c>
      <c r="Y209" s="13" t="str">
        <f>IFERROR(VLOOKUP(C209,ReceivingTeam[],2,FALSE),"HelpDesk")</f>
        <v>Branch office</v>
      </c>
      <c r="Z209" s="67">
        <f t="shared" si="40"/>
        <v>44890.054456018501</v>
      </c>
      <c r="AA209" s="68">
        <f t="shared" si="41"/>
        <v>44889</v>
      </c>
      <c r="AB209" s="69" t="b">
        <f t="shared" si="42"/>
        <v>1</v>
      </c>
      <c r="AC209" s="70">
        <f t="shared" si="43"/>
        <v>0.5</v>
      </c>
      <c r="AD209" s="67">
        <f t="shared" si="44"/>
        <v>44890.054456018501</v>
      </c>
      <c r="AE209" s="67">
        <f>VLOOKUP(V209,'Branch Wise Work Timelines'!C:G,3,FALSE)+AA209</f>
        <v>44889.416666666664</v>
      </c>
      <c r="AF209" s="67">
        <f>IF(V209="Bangalore",VLOOKUP(V209,'Branch Wise Work Timelines'!C:G,4,FALSE)+AA209+1,IF(V209="Mumbai",VLOOKUP(V209,'Branch Wise Work Timelines'!C:G,4,FALSE)+AA209+1,VLOOKUP(V209,'Branch Wise Work Timelines'!C:G,4,FALSE)+AA209))</f>
        <v>44890.104166666664</v>
      </c>
      <c r="AG209" s="67">
        <f>WORKDAY.INTL(AA209,1,11)+VLOOKUP(V209,'Branch Wise Work Timelines'!C:G,3,FALSE)</f>
        <v>44890.416666666664</v>
      </c>
      <c r="AH209" s="69" t="str">
        <f t="shared" ca="1" si="45"/>
        <v>Out of TAT</v>
      </c>
      <c r="AI209" s="69">
        <f t="shared" ca="1" si="46"/>
        <v>20509</v>
      </c>
      <c r="AJ209" s="69" t="str">
        <f ca="1">IF(AI209&lt;0,"0-12",IFERROR(VLOOKUP(AI209,Breakup[],2,FALSE),"&gt;24"))</f>
        <v>&gt;24</v>
      </c>
      <c r="AK209" s="69" t="str">
        <f>VLOOKUP(V209,Master!B:D,3,FALSE)</f>
        <v>South</v>
      </c>
      <c r="AL209" s="69" t="str">
        <f t="shared" si="47"/>
        <v>Bangalore</v>
      </c>
    </row>
    <row r="210" spans="1:38">
      <c r="A210" s="13" t="s">
        <v>695</v>
      </c>
      <c r="B210" s="54">
        <v>44701.614810567102</v>
      </c>
      <c r="C210" s="13" t="s">
        <v>81</v>
      </c>
      <c r="D210" s="13">
        <v>368</v>
      </c>
      <c r="E210" s="13" t="s">
        <v>696</v>
      </c>
      <c r="F210" s="13" t="s">
        <v>24</v>
      </c>
      <c r="G210" s="14">
        <v>1653041209928</v>
      </c>
      <c r="H210" s="55">
        <v>0.87541666666666695</v>
      </c>
      <c r="I210" s="33">
        <v>44891.875416666699</v>
      </c>
      <c r="J210" s="58">
        <v>44891</v>
      </c>
      <c r="K210" s="13" t="s">
        <v>213</v>
      </c>
      <c r="L210" s="13" t="s">
        <v>30</v>
      </c>
      <c r="M210" s="13" t="s">
        <v>147</v>
      </c>
      <c r="N210" s="13" t="s">
        <v>206</v>
      </c>
      <c r="O210" s="33">
        <v>44891.205520833297</v>
      </c>
      <c r="P210" s="58">
        <v>44891</v>
      </c>
      <c r="Q210" s="33" t="s">
        <v>237</v>
      </c>
      <c r="R210" s="14">
        <v>172</v>
      </c>
      <c r="S210" s="13" t="s">
        <v>216</v>
      </c>
      <c r="T210" s="13" t="s">
        <v>217</v>
      </c>
      <c r="U210" s="33">
        <f t="shared" ca="1" si="36"/>
        <v>45744.56914039352</v>
      </c>
      <c r="V210" s="13" t="str">
        <f t="shared" si="37"/>
        <v>Bangalore</v>
      </c>
      <c r="W210" s="13" t="str">
        <f t="shared" si="38"/>
        <v>DOMI</v>
      </c>
      <c r="X210" s="13">
        <f t="shared" si="39"/>
        <v>21</v>
      </c>
      <c r="Y210" s="13" t="str">
        <f>IFERROR(VLOOKUP(C210,ReceivingTeam[],2,FALSE),"HelpDesk")</f>
        <v>Branch office</v>
      </c>
      <c r="Z210" s="67">
        <f t="shared" si="40"/>
        <v>44893.687916666699</v>
      </c>
      <c r="AA210" s="68">
        <f t="shared" si="41"/>
        <v>44891</v>
      </c>
      <c r="AB210" s="69" t="b">
        <f t="shared" si="42"/>
        <v>1</v>
      </c>
      <c r="AC210" s="70">
        <f t="shared" si="43"/>
        <v>0.5</v>
      </c>
      <c r="AD210" s="67">
        <f t="shared" si="44"/>
        <v>44893.687916666699</v>
      </c>
      <c r="AE210" s="67">
        <f>VLOOKUP(V210,'Branch Wise Work Timelines'!C:G,3,FALSE)+AA210</f>
        <v>44891.416666666664</v>
      </c>
      <c r="AF210" s="67">
        <f>IF(V210="Bangalore",VLOOKUP(V210,'Branch Wise Work Timelines'!C:G,4,FALSE)+AA210+1,IF(V210="Mumbai",VLOOKUP(V210,'Branch Wise Work Timelines'!C:G,4,FALSE)+AA210+1,VLOOKUP(V210,'Branch Wise Work Timelines'!C:G,4,FALSE)+AA210))</f>
        <v>44892.104166666664</v>
      </c>
      <c r="AG210" s="67">
        <f>WORKDAY.INTL(AA210,1,11)+VLOOKUP(V210,'Branch Wise Work Timelines'!C:G,3,FALSE)</f>
        <v>44893.416666666664</v>
      </c>
      <c r="AH210" s="69" t="str">
        <f t="shared" si="45"/>
        <v>Met</v>
      </c>
      <c r="AI210" s="69">
        <f t="shared" ca="1" si="46"/>
        <v>20422</v>
      </c>
      <c r="AJ210" s="69" t="str">
        <f ca="1">IF(AI210&lt;0,"0-12",IFERROR(VLOOKUP(AI210,Breakup[],2,FALSE),"&gt;24"))</f>
        <v>&gt;24</v>
      </c>
      <c r="AK210" s="69" t="str">
        <f>VLOOKUP(V210,Master!B:D,3,FALSE)</f>
        <v>South</v>
      </c>
      <c r="AL210" s="69" t="str">
        <f t="shared" si="47"/>
        <v>Bangalore</v>
      </c>
    </row>
    <row r="211" spans="1:38">
      <c r="A211" s="13" t="s">
        <v>697</v>
      </c>
      <c r="B211" s="54">
        <v>44701.600362118101</v>
      </c>
      <c r="C211" s="13" t="s">
        <v>81</v>
      </c>
      <c r="D211" s="13">
        <v>715</v>
      </c>
      <c r="E211" s="13" t="s">
        <v>698</v>
      </c>
      <c r="F211" s="13" t="s">
        <v>33</v>
      </c>
      <c r="G211" s="14">
        <v>1653042753296</v>
      </c>
      <c r="H211" s="55">
        <v>0.82836805555555604</v>
      </c>
      <c r="I211" s="33">
        <v>44884.828368055598</v>
      </c>
      <c r="J211" s="58">
        <v>44884</v>
      </c>
      <c r="K211" s="13" t="s">
        <v>213</v>
      </c>
      <c r="L211" s="13" t="s">
        <v>30</v>
      </c>
      <c r="M211" s="13" t="s">
        <v>282</v>
      </c>
      <c r="N211" s="13" t="s">
        <v>206</v>
      </c>
      <c r="O211" s="33" t="s">
        <v>38</v>
      </c>
      <c r="P211" s="58" t="s">
        <v>38</v>
      </c>
      <c r="Q211" s="33" t="s">
        <v>207</v>
      </c>
      <c r="R211" s="14" t="s">
        <v>38</v>
      </c>
      <c r="S211" s="13" t="s">
        <v>216</v>
      </c>
      <c r="T211" s="13" t="s">
        <v>217</v>
      </c>
      <c r="U211" s="33">
        <f t="shared" ca="1" si="36"/>
        <v>45744.56914039352</v>
      </c>
      <c r="V211" s="13" t="str">
        <f t="shared" si="37"/>
        <v>Bangalore</v>
      </c>
      <c r="W211" s="13" t="str">
        <f t="shared" si="38"/>
        <v>RI</v>
      </c>
      <c r="X211" s="13">
        <f t="shared" si="39"/>
        <v>19</v>
      </c>
      <c r="Y211" s="13" t="str">
        <f>IFERROR(VLOOKUP(C211,ReceivingTeam[],2,FALSE),"HelpDesk")</f>
        <v>Branch office</v>
      </c>
      <c r="Z211" s="67">
        <f t="shared" si="40"/>
        <v>44886.640868055598</v>
      </c>
      <c r="AA211" s="68">
        <f t="shared" si="41"/>
        <v>44884</v>
      </c>
      <c r="AB211" s="69" t="b">
        <f t="shared" si="42"/>
        <v>1</v>
      </c>
      <c r="AC211" s="70">
        <f t="shared" si="43"/>
        <v>0.5</v>
      </c>
      <c r="AD211" s="67">
        <f t="shared" si="44"/>
        <v>44886.640868055598</v>
      </c>
      <c r="AE211" s="67">
        <f>VLOOKUP(V211,'Branch Wise Work Timelines'!C:G,3,FALSE)+AA211</f>
        <v>44884.416666666664</v>
      </c>
      <c r="AF211" s="67">
        <f>IF(V211="Bangalore",VLOOKUP(V211,'Branch Wise Work Timelines'!C:G,4,FALSE)+AA211+1,IF(V211="Mumbai",VLOOKUP(V211,'Branch Wise Work Timelines'!C:G,4,FALSE)+AA211+1,VLOOKUP(V211,'Branch Wise Work Timelines'!C:G,4,FALSE)+AA211))</f>
        <v>44885.104166666664</v>
      </c>
      <c r="AG211" s="67">
        <f>WORKDAY.INTL(AA211,1,11)+VLOOKUP(V211,'Branch Wise Work Timelines'!C:G,3,FALSE)</f>
        <v>44886.416666666664</v>
      </c>
      <c r="AH211" s="69" t="str">
        <f t="shared" ca="1" si="45"/>
        <v>Out of TAT</v>
      </c>
      <c r="AI211" s="69">
        <f t="shared" ca="1" si="46"/>
        <v>20591</v>
      </c>
      <c r="AJ211" s="69" t="str">
        <f ca="1">IF(AI211&lt;0,"0-12",IFERROR(VLOOKUP(AI211,Breakup[],2,FALSE),"&gt;24"))</f>
        <v>&gt;24</v>
      </c>
      <c r="AK211" s="69" t="str">
        <f>VLOOKUP(V211,Master!B:D,3,FALSE)</f>
        <v>South</v>
      </c>
      <c r="AL211" s="69" t="str">
        <f t="shared" si="47"/>
        <v>Bangalore</v>
      </c>
    </row>
    <row r="212" spans="1:38">
      <c r="A212" s="13" t="s">
        <v>699</v>
      </c>
      <c r="B212" s="54">
        <v>44701.616339583299</v>
      </c>
      <c r="C212" s="13" t="s">
        <v>81</v>
      </c>
      <c r="D212" s="13">
        <v>1791</v>
      </c>
      <c r="E212" s="13" t="s">
        <v>700</v>
      </c>
      <c r="F212" s="13" t="s">
        <v>33</v>
      </c>
      <c r="G212" s="14">
        <v>1653041209928</v>
      </c>
      <c r="H212" s="55">
        <v>0.34483796296296299</v>
      </c>
      <c r="I212" s="33">
        <v>44890.344837962999</v>
      </c>
      <c r="J212" s="58">
        <v>44890</v>
      </c>
      <c r="K212" s="13" t="s">
        <v>213</v>
      </c>
      <c r="L212" s="13" t="s">
        <v>30</v>
      </c>
      <c r="M212" s="13" t="s">
        <v>147</v>
      </c>
      <c r="N212" s="13" t="s">
        <v>206</v>
      </c>
      <c r="O212" s="33" t="s">
        <v>38</v>
      </c>
      <c r="P212" s="58" t="s">
        <v>38</v>
      </c>
      <c r="Q212" s="33" t="s">
        <v>207</v>
      </c>
      <c r="R212" s="14" t="s">
        <v>38</v>
      </c>
      <c r="S212" s="13" t="s">
        <v>216</v>
      </c>
      <c r="T212" s="13" t="s">
        <v>217</v>
      </c>
      <c r="U212" s="33">
        <f t="shared" ca="1" si="36"/>
        <v>45744.56914039352</v>
      </c>
      <c r="V212" s="13" t="str">
        <f t="shared" si="37"/>
        <v>Bangalore</v>
      </c>
      <c r="W212" s="13" t="str">
        <f t="shared" si="38"/>
        <v>RI</v>
      </c>
      <c r="X212" s="13">
        <f t="shared" si="39"/>
        <v>8</v>
      </c>
      <c r="Y212" s="13" t="str">
        <f>IFERROR(VLOOKUP(C212,ReceivingTeam[],2,FALSE),"HelpDesk")</f>
        <v>Branch office</v>
      </c>
      <c r="Z212" s="67">
        <f t="shared" si="40"/>
        <v>44890.916666666664</v>
      </c>
      <c r="AA212" s="68">
        <f t="shared" si="41"/>
        <v>44890</v>
      </c>
      <c r="AB212" s="69" t="b">
        <f t="shared" si="42"/>
        <v>1</v>
      </c>
      <c r="AC212" s="70">
        <f t="shared" si="43"/>
        <v>0.5</v>
      </c>
      <c r="AD212" s="67">
        <f t="shared" si="44"/>
        <v>44890.916666666664</v>
      </c>
      <c r="AE212" s="67">
        <f>VLOOKUP(V212,'Branch Wise Work Timelines'!C:G,3,FALSE)+AA212</f>
        <v>44890.416666666664</v>
      </c>
      <c r="AF212" s="67">
        <f>IF(V212="Bangalore",VLOOKUP(V212,'Branch Wise Work Timelines'!C:G,4,FALSE)+AA212+1,IF(V212="Mumbai",VLOOKUP(V212,'Branch Wise Work Timelines'!C:G,4,FALSE)+AA212+1,VLOOKUP(V212,'Branch Wise Work Timelines'!C:G,4,FALSE)+AA212))</f>
        <v>44891.104166666664</v>
      </c>
      <c r="AG212" s="67">
        <f>WORKDAY.INTL(AA212,1,11)+VLOOKUP(V212,'Branch Wise Work Timelines'!C:G,3,FALSE)</f>
        <v>44891.416666666664</v>
      </c>
      <c r="AH212" s="69" t="str">
        <f t="shared" ca="1" si="45"/>
        <v>Out of TAT</v>
      </c>
      <c r="AI212" s="69">
        <f t="shared" ca="1" si="46"/>
        <v>20488</v>
      </c>
      <c r="AJ212" s="69" t="str">
        <f ca="1">IF(AI212&lt;0,"0-12",IFERROR(VLOOKUP(AI212,Breakup[],2,FALSE),"&gt;24"))</f>
        <v>&gt;24</v>
      </c>
      <c r="AK212" s="69" t="str">
        <f>VLOOKUP(V212,Master!B:D,3,FALSE)</f>
        <v>South</v>
      </c>
      <c r="AL212" s="69" t="str">
        <f t="shared" si="47"/>
        <v>Bangalore</v>
      </c>
    </row>
    <row r="213" spans="1:38">
      <c r="A213" s="13" t="s">
        <v>701</v>
      </c>
      <c r="B213" s="54">
        <v>44701.6470211458</v>
      </c>
      <c r="C213" s="13" t="s">
        <v>81</v>
      </c>
      <c r="D213" s="13">
        <v>1092</v>
      </c>
      <c r="E213" s="13" t="s">
        <v>702</v>
      </c>
      <c r="F213" s="13" t="s">
        <v>33</v>
      </c>
      <c r="G213" s="14">
        <v>1653041209928</v>
      </c>
      <c r="H213" s="55">
        <v>0.42892361111111099</v>
      </c>
      <c r="I213" s="33">
        <v>44886.4289236111</v>
      </c>
      <c r="J213" s="58">
        <v>44886</v>
      </c>
      <c r="K213" s="13" t="s">
        <v>213</v>
      </c>
      <c r="L213" s="13" t="s">
        <v>30</v>
      </c>
      <c r="M213" s="13" t="s">
        <v>147</v>
      </c>
      <c r="N213" s="13" t="s">
        <v>206</v>
      </c>
      <c r="O213" s="33" t="s">
        <v>38</v>
      </c>
      <c r="P213" s="58" t="s">
        <v>38</v>
      </c>
      <c r="Q213" s="33" t="s">
        <v>207</v>
      </c>
      <c r="R213" s="14" t="s">
        <v>38</v>
      </c>
      <c r="S213" s="13" t="s">
        <v>216</v>
      </c>
      <c r="T213" s="13" t="s">
        <v>217</v>
      </c>
      <c r="U213" s="33">
        <f t="shared" ca="1" si="36"/>
        <v>45744.56914039352</v>
      </c>
      <c r="V213" s="13" t="str">
        <f t="shared" si="37"/>
        <v>Bangalore</v>
      </c>
      <c r="W213" s="13" t="str">
        <f t="shared" si="38"/>
        <v>RI</v>
      </c>
      <c r="X213" s="13">
        <f t="shared" si="39"/>
        <v>10</v>
      </c>
      <c r="Y213" s="13" t="str">
        <f>IFERROR(VLOOKUP(C213,ReceivingTeam[],2,FALSE),"HelpDesk")</f>
        <v>Branch office</v>
      </c>
      <c r="Z213" s="67">
        <f t="shared" si="40"/>
        <v>44886.9289236111</v>
      </c>
      <c r="AA213" s="68">
        <f t="shared" si="41"/>
        <v>44886</v>
      </c>
      <c r="AB213" s="69" t="b">
        <f t="shared" si="42"/>
        <v>1</v>
      </c>
      <c r="AC213" s="70">
        <f t="shared" si="43"/>
        <v>0.5</v>
      </c>
      <c r="AD213" s="67">
        <f t="shared" si="44"/>
        <v>44886.9289236111</v>
      </c>
      <c r="AE213" s="67">
        <f>VLOOKUP(V213,'Branch Wise Work Timelines'!C:G,3,FALSE)+AA213</f>
        <v>44886.416666666664</v>
      </c>
      <c r="AF213" s="67">
        <f>IF(V213="Bangalore",VLOOKUP(V213,'Branch Wise Work Timelines'!C:G,4,FALSE)+AA213+1,IF(V213="Mumbai",VLOOKUP(V213,'Branch Wise Work Timelines'!C:G,4,FALSE)+AA213+1,VLOOKUP(V213,'Branch Wise Work Timelines'!C:G,4,FALSE)+AA213))</f>
        <v>44887.104166666664</v>
      </c>
      <c r="AG213" s="67">
        <f>WORKDAY.INTL(AA213,1,11)+VLOOKUP(V213,'Branch Wise Work Timelines'!C:G,3,FALSE)</f>
        <v>44887.416666666664</v>
      </c>
      <c r="AH213" s="69" t="str">
        <f t="shared" ca="1" si="45"/>
        <v>Out of TAT</v>
      </c>
      <c r="AI213" s="69">
        <f t="shared" ca="1" si="46"/>
        <v>20584</v>
      </c>
      <c r="AJ213" s="69" t="str">
        <f ca="1">IF(AI213&lt;0,"0-12",IFERROR(VLOOKUP(AI213,Breakup[],2,FALSE),"&gt;24"))</f>
        <v>&gt;24</v>
      </c>
      <c r="AK213" s="69" t="str">
        <f>VLOOKUP(V213,Master!B:D,3,FALSE)</f>
        <v>South</v>
      </c>
      <c r="AL213" s="69" t="str">
        <f t="shared" si="47"/>
        <v>Bangalore</v>
      </c>
    </row>
    <row r="214" spans="1:38">
      <c r="A214" s="13" t="s">
        <v>703</v>
      </c>
      <c r="B214" s="54">
        <v>44701.598728275501</v>
      </c>
      <c r="C214" s="13" t="s">
        <v>81</v>
      </c>
      <c r="D214" s="13">
        <v>1525</v>
      </c>
      <c r="E214" s="13" t="s">
        <v>704</v>
      </c>
      <c r="F214" s="13" t="s">
        <v>33</v>
      </c>
      <c r="G214" s="14">
        <v>1653042753296</v>
      </c>
      <c r="H214" s="55">
        <v>0.60186342592592601</v>
      </c>
      <c r="I214" s="33">
        <v>44883.601863425902</v>
      </c>
      <c r="J214" s="58">
        <v>44883</v>
      </c>
      <c r="K214" s="13" t="s">
        <v>213</v>
      </c>
      <c r="L214" s="13" t="s">
        <v>30</v>
      </c>
      <c r="M214" s="13" t="s">
        <v>282</v>
      </c>
      <c r="N214" s="13" t="s">
        <v>206</v>
      </c>
      <c r="O214" s="33" t="s">
        <v>38</v>
      </c>
      <c r="P214" s="58" t="s">
        <v>38</v>
      </c>
      <c r="Q214" s="33" t="s">
        <v>207</v>
      </c>
      <c r="R214" s="14" t="s">
        <v>38</v>
      </c>
      <c r="S214" s="13" t="s">
        <v>216</v>
      </c>
      <c r="T214" s="13" t="s">
        <v>217</v>
      </c>
      <c r="U214" s="33">
        <f t="shared" ca="1" si="36"/>
        <v>45744.56914039352</v>
      </c>
      <c r="V214" s="13" t="str">
        <f t="shared" si="37"/>
        <v>Bangalore</v>
      </c>
      <c r="W214" s="13" t="str">
        <f t="shared" si="38"/>
        <v>RI</v>
      </c>
      <c r="X214" s="13">
        <f t="shared" si="39"/>
        <v>14</v>
      </c>
      <c r="Y214" s="13" t="str">
        <f>IFERROR(VLOOKUP(C214,ReceivingTeam[],2,FALSE),"HelpDesk")</f>
        <v>Branch office</v>
      </c>
      <c r="Z214" s="67">
        <f t="shared" si="40"/>
        <v>44884.101863425902</v>
      </c>
      <c r="AA214" s="68">
        <f t="shared" si="41"/>
        <v>44883</v>
      </c>
      <c r="AB214" s="69" t="b">
        <f t="shared" si="42"/>
        <v>1</v>
      </c>
      <c r="AC214" s="70">
        <f t="shared" si="43"/>
        <v>0.5</v>
      </c>
      <c r="AD214" s="67">
        <f t="shared" si="44"/>
        <v>44884.101863425902</v>
      </c>
      <c r="AE214" s="67">
        <f>VLOOKUP(V214,'Branch Wise Work Timelines'!C:G,3,FALSE)+AA214</f>
        <v>44883.416666666664</v>
      </c>
      <c r="AF214" s="67">
        <f>IF(V214="Bangalore",VLOOKUP(V214,'Branch Wise Work Timelines'!C:G,4,FALSE)+AA214+1,IF(V214="Mumbai",VLOOKUP(V214,'Branch Wise Work Timelines'!C:G,4,FALSE)+AA214+1,VLOOKUP(V214,'Branch Wise Work Timelines'!C:G,4,FALSE)+AA214))</f>
        <v>44884.104166666664</v>
      </c>
      <c r="AG214" s="67">
        <f>WORKDAY.INTL(AA214,1,11)+VLOOKUP(V214,'Branch Wise Work Timelines'!C:G,3,FALSE)</f>
        <v>44884.416666666664</v>
      </c>
      <c r="AH214" s="69" t="str">
        <f t="shared" ca="1" si="45"/>
        <v>Out of TAT</v>
      </c>
      <c r="AI214" s="69">
        <f t="shared" ca="1" si="46"/>
        <v>20652</v>
      </c>
      <c r="AJ214" s="69" t="str">
        <f ca="1">IF(AI214&lt;0,"0-12",IFERROR(VLOOKUP(AI214,Breakup[],2,FALSE),"&gt;24"))</f>
        <v>&gt;24</v>
      </c>
      <c r="AK214" s="69" t="str">
        <f>VLOOKUP(V214,Master!B:D,3,FALSE)</f>
        <v>South</v>
      </c>
      <c r="AL214" s="69" t="str">
        <f t="shared" si="47"/>
        <v>Bangalore</v>
      </c>
    </row>
    <row r="215" spans="1:38">
      <c r="A215" s="13" t="s">
        <v>705</v>
      </c>
      <c r="B215" s="54">
        <v>44701.625135104201</v>
      </c>
      <c r="C215" s="13" t="s">
        <v>81</v>
      </c>
      <c r="D215" s="13">
        <v>352</v>
      </c>
      <c r="E215" s="13" t="s">
        <v>706</v>
      </c>
      <c r="F215" s="13" t="s">
        <v>33</v>
      </c>
      <c r="G215" s="14">
        <v>1653041209928</v>
      </c>
      <c r="H215" s="55">
        <v>0.92483796296296295</v>
      </c>
      <c r="I215" s="33">
        <v>44883.924837963001</v>
      </c>
      <c r="J215" s="58">
        <v>44883</v>
      </c>
      <c r="K215" s="13" t="s">
        <v>213</v>
      </c>
      <c r="L215" s="13" t="s">
        <v>30</v>
      </c>
      <c r="M215" s="13" t="s">
        <v>147</v>
      </c>
      <c r="N215" s="13" t="s">
        <v>206</v>
      </c>
      <c r="O215" s="33" t="s">
        <v>38</v>
      </c>
      <c r="P215" s="58" t="s">
        <v>38</v>
      </c>
      <c r="Q215" s="33" t="s">
        <v>207</v>
      </c>
      <c r="R215" s="14" t="s">
        <v>38</v>
      </c>
      <c r="S215" s="13" t="s">
        <v>216</v>
      </c>
      <c r="T215" s="13" t="s">
        <v>217</v>
      </c>
      <c r="U215" s="33">
        <f t="shared" ca="1" si="36"/>
        <v>45744.56914039352</v>
      </c>
      <c r="V215" s="13" t="str">
        <f t="shared" si="37"/>
        <v>Bangalore</v>
      </c>
      <c r="W215" s="13" t="str">
        <f t="shared" si="38"/>
        <v>RI</v>
      </c>
      <c r="X215" s="13">
        <f t="shared" si="39"/>
        <v>22</v>
      </c>
      <c r="Y215" s="13" t="str">
        <f>IFERROR(VLOOKUP(C215,ReceivingTeam[],2,FALSE),"HelpDesk")</f>
        <v>Branch office</v>
      </c>
      <c r="Z215" s="67">
        <f t="shared" si="40"/>
        <v>44884.737337963001</v>
      </c>
      <c r="AA215" s="68">
        <f t="shared" si="41"/>
        <v>44883</v>
      </c>
      <c r="AB215" s="69" t="b">
        <f t="shared" si="42"/>
        <v>1</v>
      </c>
      <c r="AC215" s="70">
        <f t="shared" si="43"/>
        <v>0.5</v>
      </c>
      <c r="AD215" s="67">
        <f t="shared" si="44"/>
        <v>44884.737337963001</v>
      </c>
      <c r="AE215" s="67">
        <f>VLOOKUP(V215,'Branch Wise Work Timelines'!C:G,3,FALSE)+AA215</f>
        <v>44883.416666666664</v>
      </c>
      <c r="AF215" s="67">
        <f>IF(V215="Bangalore",VLOOKUP(V215,'Branch Wise Work Timelines'!C:G,4,FALSE)+AA215+1,IF(V215="Mumbai",VLOOKUP(V215,'Branch Wise Work Timelines'!C:G,4,FALSE)+AA215+1,VLOOKUP(V215,'Branch Wise Work Timelines'!C:G,4,FALSE)+AA215))</f>
        <v>44884.104166666664</v>
      </c>
      <c r="AG215" s="67">
        <f>WORKDAY.INTL(AA215,1,11)+VLOOKUP(V215,'Branch Wise Work Timelines'!C:G,3,FALSE)</f>
        <v>44884.416666666664</v>
      </c>
      <c r="AH215" s="69" t="str">
        <f t="shared" ca="1" si="45"/>
        <v>Out of TAT</v>
      </c>
      <c r="AI215" s="69">
        <f t="shared" ca="1" si="46"/>
        <v>20636</v>
      </c>
      <c r="AJ215" s="69" t="str">
        <f ca="1">IF(AI215&lt;0,"0-12",IFERROR(VLOOKUP(AI215,Breakup[],2,FALSE),"&gt;24"))</f>
        <v>&gt;24</v>
      </c>
      <c r="AK215" s="69" t="str">
        <f>VLOOKUP(V215,Master!B:D,3,FALSE)</f>
        <v>South</v>
      </c>
      <c r="AL215" s="69" t="str">
        <f t="shared" si="47"/>
        <v>Bangalore</v>
      </c>
    </row>
    <row r="216" spans="1:38">
      <c r="A216" s="13" t="s">
        <v>707</v>
      </c>
      <c r="B216" s="54">
        <v>44701.641497338001</v>
      </c>
      <c r="C216" s="13" t="s">
        <v>81</v>
      </c>
      <c r="D216" s="13">
        <v>1672</v>
      </c>
      <c r="E216" s="13" t="s">
        <v>708</v>
      </c>
      <c r="F216" s="13" t="s">
        <v>33</v>
      </c>
      <c r="G216" s="14">
        <v>1653041209928</v>
      </c>
      <c r="H216" s="55">
        <v>0.94929398148148103</v>
      </c>
      <c r="I216" s="33">
        <v>44882.949293981503</v>
      </c>
      <c r="J216" s="58">
        <v>44882</v>
      </c>
      <c r="K216" s="13" t="s">
        <v>213</v>
      </c>
      <c r="L216" s="13" t="s">
        <v>30</v>
      </c>
      <c r="M216" s="13" t="s">
        <v>147</v>
      </c>
      <c r="N216" s="13" t="s">
        <v>206</v>
      </c>
      <c r="O216" s="33" t="s">
        <v>38</v>
      </c>
      <c r="P216" s="58" t="s">
        <v>38</v>
      </c>
      <c r="Q216" s="33" t="s">
        <v>207</v>
      </c>
      <c r="R216" s="14" t="s">
        <v>38</v>
      </c>
      <c r="S216" s="13" t="s">
        <v>216</v>
      </c>
      <c r="T216" s="13" t="s">
        <v>217</v>
      </c>
      <c r="U216" s="33">
        <f t="shared" ca="1" si="36"/>
        <v>45744.56914039352</v>
      </c>
      <c r="V216" s="13" t="str">
        <f t="shared" si="37"/>
        <v>Bangalore</v>
      </c>
      <c r="W216" s="13" t="str">
        <f t="shared" si="38"/>
        <v>RI</v>
      </c>
      <c r="X216" s="13">
        <f t="shared" si="39"/>
        <v>22</v>
      </c>
      <c r="Y216" s="13" t="str">
        <f>IFERROR(VLOOKUP(C216,ReceivingTeam[],2,FALSE),"HelpDesk")</f>
        <v>Branch office</v>
      </c>
      <c r="Z216" s="67">
        <f t="shared" si="40"/>
        <v>44883.761793981503</v>
      </c>
      <c r="AA216" s="68">
        <f t="shared" si="41"/>
        <v>44882</v>
      </c>
      <c r="AB216" s="69" t="b">
        <f t="shared" si="42"/>
        <v>1</v>
      </c>
      <c r="AC216" s="70">
        <f t="shared" si="43"/>
        <v>0.5</v>
      </c>
      <c r="AD216" s="67">
        <f t="shared" si="44"/>
        <v>44883.761793981503</v>
      </c>
      <c r="AE216" s="67">
        <f>VLOOKUP(V216,'Branch Wise Work Timelines'!C:G,3,FALSE)+AA216</f>
        <v>44882.416666666664</v>
      </c>
      <c r="AF216" s="67">
        <f>IF(V216="Bangalore",VLOOKUP(V216,'Branch Wise Work Timelines'!C:G,4,FALSE)+AA216+1,IF(V216="Mumbai",VLOOKUP(V216,'Branch Wise Work Timelines'!C:G,4,FALSE)+AA216+1,VLOOKUP(V216,'Branch Wise Work Timelines'!C:G,4,FALSE)+AA216))</f>
        <v>44883.104166666664</v>
      </c>
      <c r="AG216" s="67">
        <f>WORKDAY.INTL(AA216,1,11)+VLOOKUP(V216,'Branch Wise Work Timelines'!C:G,3,FALSE)</f>
        <v>44883.416666666664</v>
      </c>
      <c r="AH216" s="69" t="str">
        <f t="shared" ca="1" si="45"/>
        <v>Out of TAT</v>
      </c>
      <c r="AI216" s="69">
        <f t="shared" ca="1" si="46"/>
        <v>20660</v>
      </c>
      <c r="AJ216" s="69" t="str">
        <f ca="1">IF(AI216&lt;0,"0-12",IFERROR(VLOOKUP(AI216,Breakup[],2,FALSE),"&gt;24"))</f>
        <v>&gt;24</v>
      </c>
      <c r="AK216" s="69" t="str">
        <f>VLOOKUP(V216,Master!B:D,3,FALSE)</f>
        <v>South</v>
      </c>
      <c r="AL216" s="69" t="str">
        <f t="shared" si="47"/>
        <v>Bangalore</v>
      </c>
    </row>
    <row r="217" spans="1:38">
      <c r="A217" s="13" t="s">
        <v>709</v>
      </c>
      <c r="B217" s="54">
        <v>44701.628006944396</v>
      </c>
      <c r="C217" s="13" t="s">
        <v>81</v>
      </c>
      <c r="D217" s="13">
        <v>417</v>
      </c>
      <c r="E217" s="13" t="s">
        <v>710</v>
      </c>
      <c r="F217" s="13" t="s">
        <v>33</v>
      </c>
      <c r="G217" s="14">
        <v>1653041209928</v>
      </c>
      <c r="H217" s="55">
        <v>3.4074074074074097E-2</v>
      </c>
      <c r="I217" s="33">
        <v>44890.034074074101</v>
      </c>
      <c r="J217" s="58">
        <v>44890</v>
      </c>
      <c r="K217" s="13" t="s">
        <v>213</v>
      </c>
      <c r="L217" s="13" t="s">
        <v>30</v>
      </c>
      <c r="M217" s="13" t="s">
        <v>147</v>
      </c>
      <c r="N217" s="13" t="s">
        <v>206</v>
      </c>
      <c r="O217" s="33" t="s">
        <v>38</v>
      </c>
      <c r="P217" s="58" t="s">
        <v>38</v>
      </c>
      <c r="Q217" s="33" t="s">
        <v>207</v>
      </c>
      <c r="R217" s="14" t="s">
        <v>38</v>
      </c>
      <c r="S217" s="13" t="s">
        <v>216</v>
      </c>
      <c r="T217" s="13" t="s">
        <v>217</v>
      </c>
      <c r="U217" s="33">
        <f t="shared" ca="1" si="36"/>
        <v>45744.56914039352</v>
      </c>
      <c r="V217" s="13" t="str">
        <f t="shared" si="37"/>
        <v>Bangalore</v>
      </c>
      <c r="W217" s="13" t="str">
        <f t="shared" si="38"/>
        <v>RI</v>
      </c>
      <c r="X217" s="13">
        <f t="shared" si="39"/>
        <v>0</v>
      </c>
      <c r="Y217" s="13" t="str">
        <f>IFERROR(VLOOKUP(C217,ReceivingTeam[],2,FALSE),"HelpDesk")</f>
        <v>Branch office</v>
      </c>
      <c r="Z217" s="67">
        <f t="shared" si="40"/>
        <v>44890.916666666664</v>
      </c>
      <c r="AA217" s="68">
        <f t="shared" si="41"/>
        <v>44890</v>
      </c>
      <c r="AB217" s="69" t="b">
        <f t="shared" si="42"/>
        <v>1</v>
      </c>
      <c r="AC217" s="70">
        <f t="shared" si="43"/>
        <v>0.5</v>
      </c>
      <c r="AD217" s="67">
        <f t="shared" si="44"/>
        <v>44890.916666666664</v>
      </c>
      <c r="AE217" s="67">
        <f>VLOOKUP(V217,'Branch Wise Work Timelines'!C:G,3,FALSE)+AA217</f>
        <v>44890.416666666664</v>
      </c>
      <c r="AF217" s="67">
        <f>IF(V217="Bangalore",VLOOKUP(V217,'Branch Wise Work Timelines'!C:G,4,FALSE)+AA217+1,IF(V217="Mumbai",VLOOKUP(V217,'Branch Wise Work Timelines'!C:G,4,FALSE)+AA217+1,VLOOKUP(V217,'Branch Wise Work Timelines'!C:G,4,FALSE)+AA217))</f>
        <v>44891.104166666664</v>
      </c>
      <c r="AG217" s="67">
        <f>WORKDAY.INTL(AA217,1,11)+VLOOKUP(V217,'Branch Wise Work Timelines'!C:G,3,FALSE)</f>
        <v>44891.416666666664</v>
      </c>
      <c r="AH217" s="69" t="str">
        <f t="shared" ca="1" si="45"/>
        <v>Out of TAT</v>
      </c>
      <c r="AI217" s="69">
        <f t="shared" ca="1" si="46"/>
        <v>20488</v>
      </c>
      <c r="AJ217" s="69" t="str">
        <f ca="1">IF(AI217&lt;0,"0-12",IFERROR(VLOOKUP(AI217,Breakup[],2,FALSE),"&gt;24"))</f>
        <v>&gt;24</v>
      </c>
      <c r="AK217" s="69" t="str">
        <f>VLOOKUP(V217,Master!B:D,3,FALSE)</f>
        <v>South</v>
      </c>
      <c r="AL217" s="69" t="str">
        <f t="shared" si="47"/>
        <v>Bangalore</v>
      </c>
    </row>
    <row r="218" spans="1:38">
      <c r="A218" s="13" t="s">
        <v>711</v>
      </c>
      <c r="B218" s="54">
        <v>44701.623182789299</v>
      </c>
      <c r="C218" s="13" t="s">
        <v>81</v>
      </c>
      <c r="D218" s="13">
        <v>1394</v>
      </c>
      <c r="E218" s="13" t="s">
        <v>712</v>
      </c>
      <c r="F218" s="13" t="s">
        <v>33</v>
      </c>
      <c r="G218" s="14">
        <v>1653041209928</v>
      </c>
      <c r="H218" s="55">
        <v>0.56619212962962995</v>
      </c>
      <c r="I218" s="33">
        <v>44885.566192129598</v>
      </c>
      <c r="J218" s="58">
        <v>44885</v>
      </c>
      <c r="K218" s="13" t="s">
        <v>213</v>
      </c>
      <c r="L218" s="13" t="s">
        <v>30</v>
      </c>
      <c r="M218" s="13" t="s">
        <v>147</v>
      </c>
      <c r="N218" s="13" t="s">
        <v>206</v>
      </c>
      <c r="O218" s="33" t="s">
        <v>38</v>
      </c>
      <c r="P218" s="58" t="s">
        <v>38</v>
      </c>
      <c r="Q218" s="33" t="s">
        <v>207</v>
      </c>
      <c r="R218" s="14" t="s">
        <v>38</v>
      </c>
      <c r="S218" s="13" t="s">
        <v>216</v>
      </c>
      <c r="T218" s="13" t="s">
        <v>217</v>
      </c>
      <c r="U218" s="33">
        <f t="shared" ca="1" si="36"/>
        <v>45744.56914039352</v>
      </c>
      <c r="V218" s="13" t="str">
        <f t="shared" si="37"/>
        <v>Bangalore</v>
      </c>
      <c r="W218" s="13" t="str">
        <f t="shared" si="38"/>
        <v>RI</v>
      </c>
      <c r="X218" s="13">
        <f t="shared" si="39"/>
        <v>13</v>
      </c>
      <c r="Y218" s="13" t="str">
        <f>IFERROR(VLOOKUP(C218,ReceivingTeam[],2,FALSE),"HelpDesk")</f>
        <v>Branch office</v>
      </c>
      <c r="Z218" s="67">
        <f t="shared" si="40"/>
        <v>44885.916666666664</v>
      </c>
      <c r="AA218" s="68">
        <f t="shared" si="41"/>
        <v>44885</v>
      </c>
      <c r="AB218" s="69" t="b">
        <f t="shared" si="42"/>
        <v>0</v>
      </c>
      <c r="AC218" s="70">
        <f t="shared" si="43"/>
        <v>0.5</v>
      </c>
      <c r="AD218" s="67">
        <f t="shared" si="44"/>
        <v>44885.916666666664</v>
      </c>
      <c r="AE218" s="67">
        <f>VLOOKUP(V218,'Branch Wise Work Timelines'!C:G,3,FALSE)+AA218</f>
        <v>44885.416666666664</v>
      </c>
      <c r="AF218" s="67">
        <f>IF(V218="Bangalore",VLOOKUP(V218,'Branch Wise Work Timelines'!C:G,4,FALSE)+AA218+1,IF(V218="Mumbai",VLOOKUP(V218,'Branch Wise Work Timelines'!C:G,4,FALSE)+AA218+1,VLOOKUP(V218,'Branch Wise Work Timelines'!C:G,4,FALSE)+AA218))</f>
        <v>44886.104166666664</v>
      </c>
      <c r="AG218" s="67">
        <f>WORKDAY.INTL(AA218,1,11)+VLOOKUP(V218,'Branch Wise Work Timelines'!C:G,3,FALSE)</f>
        <v>44886.416666666664</v>
      </c>
      <c r="AH218" s="69" t="str">
        <f t="shared" ca="1" si="45"/>
        <v>Out of TAT</v>
      </c>
      <c r="AI218" s="69">
        <f t="shared" ca="1" si="46"/>
        <v>20608</v>
      </c>
      <c r="AJ218" s="69" t="str">
        <f ca="1">IF(AI218&lt;0,"0-12",IFERROR(VLOOKUP(AI218,Breakup[],2,FALSE),"&gt;24"))</f>
        <v>&gt;24</v>
      </c>
      <c r="AK218" s="69" t="str">
        <f>VLOOKUP(V218,Master!B:D,3,FALSE)</f>
        <v>South</v>
      </c>
      <c r="AL218" s="69" t="str">
        <f t="shared" si="47"/>
        <v>Bangalore</v>
      </c>
    </row>
    <row r="219" spans="1:38">
      <c r="A219" s="13" t="s">
        <v>713</v>
      </c>
      <c r="B219" s="54">
        <v>44701.633292395803</v>
      </c>
      <c r="C219" s="13" t="s">
        <v>81</v>
      </c>
      <c r="D219" s="13">
        <v>1578</v>
      </c>
      <c r="E219" s="13" t="s">
        <v>714</v>
      </c>
      <c r="F219" s="13" t="s">
        <v>33</v>
      </c>
      <c r="G219" s="14">
        <v>1653041209928</v>
      </c>
      <c r="H219" s="55">
        <v>5.2303240740740699E-2</v>
      </c>
      <c r="I219" s="33">
        <v>44883.0523032407</v>
      </c>
      <c r="J219" s="58">
        <v>44883</v>
      </c>
      <c r="K219" s="13" t="s">
        <v>213</v>
      </c>
      <c r="L219" s="13" t="s">
        <v>30</v>
      </c>
      <c r="M219" s="13" t="s">
        <v>147</v>
      </c>
      <c r="N219" s="13" t="s">
        <v>206</v>
      </c>
      <c r="O219" s="33" t="s">
        <v>38</v>
      </c>
      <c r="P219" s="58" t="s">
        <v>38</v>
      </c>
      <c r="Q219" s="33" t="s">
        <v>207</v>
      </c>
      <c r="R219" s="14" t="s">
        <v>38</v>
      </c>
      <c r="S219" s="13" t="s">
        <v>216</v>
      </c>
      <c r="T219" s="13" t="s">
        <v>217</v>
      </c>
      <c r="U219" s="33">
        <f t="shared" ca="1" si="36"/>
        <v>45744.56914039352</v>
      </c>
      <c r="V219" s="13" t="str">
        <f t="shared" si="37"/>
        <v>Bangalore</v>
      </c>
      <c r="W219" s="13" t="str">
        <f t="shared" si="38"/>
        <v>RI</v>
      </c>
      <c r="X219" s="13">
        <f t="shared" si="39"/>
        <v>1</v>
      </c>
      <c r="Y219" s="13" t="str">
        <f>IFERROR(VLOOKUP(C219,ReceivingTeam[],2,FALSE),"HelpDesk")</f>
        <v>Branch office</v>
      </c>
      <c r="Z219" s="67">
        <f t="shared" si="40"/>
        <v>44883.916666666664</v>
      </c>
      <c r="AA219" s="68">
        <f t="shared" si="41"/>
        <v>44883</v>
      </c>
      <c r="AB219" s="69" t="b">
        <f t="shared" si="42"/>
        <v>1</v>
      </c>
      <c r="AC219" s="70">
        <f t="shared" si="43"/>
        <v>0.5</v>
      </c>
      <c r="AD219" s="67">
        <f t="shared" si="44"/>
        <v>44883.916666666664</v>
      </c>
      <c r="AE219" s="67">
        <f>VLOOKUP(V219,'Branch Wise Work Timelines'!C:G,3,FALSE)+AA219</f>
        <v>44883.416666666664</v>
      </c>
      <c r="AF219" s="67">
        <f>IF(V219="Bangalore",VLOOKUP(V219,'Branch Wise Work Timelines'!C:G,4,FALSE)+AA219+1,IF(V219="Mumbai",VLOOKUP(V219,'Branch Wise Work Timelines'!C:G,4,FALSE)+AA219+1,VLOOKUP(V219,'Branch Wise Work Timelines'!C:G,4,FALSE)+AA219))</f>
        <v>44884.104166666664</v>
      </c>
      <c r="AG219" s="67">
        <f>WORKDAY.INTL(AA219,1,11)+VLOOKUP(V219,'Branch Wise Work Timelines'!C:G,3,FALSE)</f>
        <v>44884.416666666664</v>
      </c>
      <c r="AH219" s="69" t="str">
        <f t="shared" ca="1" si="45"/>
        <v>Out of TAT</v>
      </c>
      <c r="AI219" s="69">
        <f t="shared" ca="1" si="46"/>
        <v>20656</v>
      </c>
      <c r="AJ219" s="69" t="str">
        <f ca="1">IF(AI219&lt;0,"0-12",IFERROR(VLOOKUP(AI219,Breakup[],2,FALSE),"&gt;24"))</f>
        <v>&gt;24</v>
      </c>
      <c r="AK219" s="69" t="str">
        <f>VLOOKUP(V219,Master!B:D,3,FALSE)</f>
        <v>South</v>
      </c>
      <c r="AL219" s="69" t="str">
        <f t="shared" si="47"/>
        <v>Bangalore</v>
      </c>
    </row>
    <row r="220" spans="1:38">
      <c r="A220" s="13" t="s">
        <v>715</v>
      </c>
      <c r="B220" s="54">
        <v>44701.635210960601</v>
      </c>
      <c r="C220" s="13" t="s">
        <v>81</v>
      </c>
      <c r="D220" s="13">
        <v>298</v>
      </c>
      <c r="E220" s="13" t="s">
        <v>716</v>
      </c>
      <c r="F220" s="13" t="s">
        <v>33</v>
      </c>
      <c r="G220" s="14">
        <v>1653041209928</v>
      </c>
      <c r="H220" s="55">
        <v>0.79414351851851805</v>
      </c>
      <c r="I220" s="33">
        <v>44889.794143518498</v>
      </c>
      <c r="J220" s="58">
        <v>44889</v>
      </c>
      <c r="K220" s="13" t="s">
        <v>213</v>
      </c>
      <c r="L220" s="13" t="s">
        <v>30</v>
      </c>
      <c r="M220" s="13" t="s">
        <v>147</v>
      </c>
      <c r="N220" s="13" t="s">
        <v>206</v>
      </c>
      <c r="O220" s="33" t="s">
        <v>38</v>
      </c>
      <c r="P220" s="58" t="s">
        <v>38</v>
      </c>
      <c r="Q220" s="33" t="s">
        <v>207</v>
      </c>
      <c r="R220" s="14" t="s">
        <v>38</v>
      </c>
      <c r="S220" s="13" t="s">
        <v>216</v>
      </c>
      <c r="T220" s="13" t="s">
        <v>217</v>
      </c>
      <c r="U220" s="33">
        <f t="shared" ca="1" si="36"/>
        <v>45744.56914039352</v>
      </c>
      <c r="V220" s="13" t="str">
        <f t="shared" si="37"/>
        <v>Bangalore</v>
      </c>
      <c r="W220" s="13" t="str">
        <f t="shared" si="38"/>
        <v>RI</v>
      </c>
      <c r="X220" s="13">
        <f t="shared" si="39"/>
        <v>19</v>
      </c>
      <c r="Y220" s="13" t="str">
        <f>IFERROR(VLOOKUP(C220,ReceivingTeam[],2,FALSE),"HelpDesk")</f>
        <v>Branch office</v>
      </c>
      <c r="Z220" s="67">
        <f t="shared" si="40"/>
        <v>44890.606643518498</v>
      </c>
      <c r="AA220" s="68">
        <f t="shared" si="41"/>
        <v>44889</v>
      </c>
      <c r="AB220" s="69" t="b">
        <f t="shared" si="42"/>
        <v>1</v>
      </c>
      <c r="AC220" s="70">
        <f t="shared" si="43"/>
        <v>0.5</v>
      </c>
      <c r="AD220" s="67">
        <f t="shared" si="44"/>
        <v>44890.606643518498</v>
      </c>
      <c r="AE220" s="67">
        <f>VLOOKUP(V220,'Branch Wise Work Timelines'!C:G,3,FALSE)+AA220</f>
        <v>44889.416666666664</v>
      </c>
      <c r="AF220" s="67">
        <f>IF(V220="Bangalore",VLOOKUP(V220,'Branch Wise Work Timelines'!C:G,4,FALSE)+AA220+1,IF(V220="Mumbai",VLOOKUP(V220,'Branch Wise Work Timelines'!C:G,4,FALSE)+AA220+1,VLOOKUP(V220,'Branch Wise Work Timelines'!C:G,4,FALSE)+AA220))</f>
        <v>44890.104166666664</v>
      </c>
      <c r="AG220" s="67">
        <f>WORKDAY.INTL(AA220,1,11)+VLOOKUP(V220,'Branch Wise Work Timelines'!C:G,3,FALSE)</f>
        <v>44890.416666666664</v>
      </c>
      <c r="AH220" s="69" t="str">
        <f t="shared" ca="1" si="45"/>
        <v>Out of TAT</v>
      </c>
      <c r="AI220" s="69">
        <f t="shared" ca="1" si="46"/>
        <v>20496</v>
      </c>
      <c r="AJ220" s="69" t="str">
        <f ca="1">IF(AI220&lt;0,"0-12",IFERROR(VLOOKUP(AI220,Breakup[],2,FALSE),"&gt;24"))</f>
        <v>&gt;24</v>
      </c>
      <c r="AK220" s="69" t="str">
        <f>VLOOKUP(V220,Master!B:D,3,FALSE)</f>
        <v>South</v>
      </c>
      <c r="AL220" s="69" t="str">
        <f t="shared" si="47"/>
        <v>Bangalore</v>
      </c>
    </row>
    <row r="221" spans="1:38">
      <c r="A221" s="13" t="s">
        <v>717</v>
      </c>
      <c r="B221" s="54">
        <v>44701.576094409698</v>
      </c>
      <c r="C221" s="13" t="s">
        <v>222</v>
      </c>
      <c r="D221" s="13">
        <v>808</v>
      </c>
      <c r="E221" s="13" t="s">
        <v>718</v>
      </c>
      <c r="F221" s="13" t="s">
        <v>33</v>
      </c>
      <c r="G221" s="14">
        <v>1653035454820</v>
      </c>
      <c r="H221" s="55">
        <v>0.50089120370370399</v>
      </c>
      <c r="I221" s="33">
        <v>44884.500891203701</v>
      </c>
      <c r="J221" s="58">
        <v>44884</v>
      </c>
      <c r="K221" s="13" t="s">
        <v>224</v>
      </c>
      <c r="L221" s="13" t="s">
        <v>64</v>
      </c>
      <c r="M221" s="13" t="s">
        <v>225</v>
      </c>
      <c r="N221" s="13" t="s">
        <v>206</v>
      </c>
      <c r="O221" s="33" t="s">
        <v>38</v>
      </c>
      <c r="P221" s="58" t="s">
        <v>38</v>
      </c>
      <c r="Q221" s="33" t="s">
        <v>207</v>
      </c>
      <c r="R221" s="14" t="s">
        <v>38</v>
      </c>
      <c r="S221" s="13" t="s">
        <v>208</v>
      </c>
      <c r="T221" s="13" t="s">
        <v>209</v>
      </c>
      <c r="U221" s="33">
        <f t="shared" ca="1" si="36"/>
        <v>45744.56914039352</v>
      </c>
      <c r="V221" s="13" t="str">
        <f t="shared" si="37"/>
        <v>Kolkata</v>
      </c>
      <c r="W221" s="13" t="str">
        <f t="shared" si="38"/>
        <v>RI</v>
      </c>
      <c r="X221" s="13">
        <f t="shared" si="39"/>
        <v>12</v>
      </c>
      <c r="Y221" s="13" t="str">
        <f>IFERROR(VLOOKUP(C221,ReceivingTeam[],2,FALSE),"HelpDesk")</f>
        <v>Branch office</v>
      </c>
      <c r="Z221" s="67">
        <f t="shared" si="40"/>
        <v>44886.64672453703</v>
      </c>
      <c r="AA221" s="68">
        <f t="shared" si="41"/>
        <v>44884</v>
      </c>
      <c r="AB221" s="69" t="b">
        <f t="shared" si="42"/>
        <v>1</v>
      </c>
      <c r="AC221" s="70">
        <f t="shared" si="43"/>
        <v>0.5</v>
      </c>
      <c r="AD221" s="67">
        <f t="shared" si="44"/>
        <v>44886.64672453703</v>
      </c>
      <c r="AE221" s="67">
        <f>VLOOKUP(V221,'Branch Wise Work Timelines'!C:G,3,FALSE)+AA221</f>
        <v>44884.416666666664</v>
      </c>
      <c r="AF221" s="67">
        <f>IF(V221="Bangalore",VLOOKUP(V221,'Branch Wise Work Timelines'!C:G,4,FALSE)+AA221+1,IF(V221="Mumbai",VLOOKUP(V221,'Branch Wise Work Timelines'!C:G,4,FALSE)+AA221+1,VLOOKUP(V221,'Branch Wise Work Timelines'!C:G,4,FALSE)+AA221))</f>
        <v>44884.770833333336</v>
      </c>
      <c r="AG221" s="67">
        <f>WORKDAY.INTL(AA221,1,11)+VLOOKUP(V221,'Branch Wise Work Timelines'!C:G,3,FALSE)</f>
        <v>44886.416666666664</v>
      </c>
      <c r="AH221" s="69" t="str">
        <f t="shared" ca="1" si="45"/>
        <v>Out of TAT</v>
      </c>
      <c r="AI221" s="69">
        <f t="shared" ca="1" si="46"/>
        <v>20591</v>
      </c>
      <c r="AJ221" s="69" t="str">
        <f ca="1">IF(AI221&lt;0,"0-12",IFERROR(VLOOKUP(AI221,Breakup[],2,FALSE),"&gt;24"))</f>
        <v>&gt;24</v>
      </c>
      <c r="AK221" s="69" t="str">
        <f>VLOOKUP(V221,Master!B:D,3,FALSE)</f>
        <v>East</v>
      </c>
      <c r="AL221" s="69" t="str">
        <f t="shared" si="47"/>
        <v>Kolkata</v>
      </c>
    </row>
    <row r="222" spans="1:38">
      <c r="A222" s="13" t="s">
        <v>719</v>
      </c>
      <c r="B222" s="54">
        <v>44701.5473405093</v>
      </c>
      <c r="C222" s="13" t="s">
        <v>211</v>
      </c>
      <c r="D222" s="13">
        <v>925</v>
      </c>
      <c r="E222" s="13" t="s">
        <v>720</v>
      </c>
      <c r="F222" s="13" t="s">
        <v>15</v>
      </c>
      <c r="G222" s="14">
        <v>1653034041355</v>
      </c>
      <c r="H222" s="55">
        <v>0.52322916666666697</v>
      </c>
      <c r="I222" s="33">
        <v>44891.523229166698</v>
      </c>
      <c r="J222" s="58">
        <v>44891</v>
      </c>
      <c r="K222" s="13" t="s">
        <v>213</v>
      </c>
      <c r="L222" s="13" t="s">
        <v>30</v>
      </c>
      <c r="M222" s="13" t="s">
        <v>227</v>
      </c>
      <c r="N222" s="13" t="s">
        <v>206</v>
      </c>
      <c r="O222" s="33">
        <v>44891.249537037002</v>
      </c>
      <c r="P222" s="58">
        <v>44891</v>
      </c>
      <c r="Q222" s="33" t="s">
        <v>237</v>
      </c>
      <c r="R222" s="14">
        <v>1137</v>
      </c>
      <c r="S222" s="13" t="s">
        <v>216</v>
      </c>
      <c r="T222" s="13" t="s">
        <v>217</v>
      </c>
      <c r="U222" s="33">
        <f t="shared" ca="1" si="36"/>
        <v>45744.56914039352</v>
      </c>
      <c r="V222" s="13" t="str">
        <f t="shared" si="37"/>
        <v>Bangalore</v>
      </c>
      <c r="W222" s="13" t="str">
        <f t="shared" si="38"/>
        <v>CLS</v>
      </c>
      <c r="X222" s="13">
        <f t="shared" si="39"/>
        <v>12</v>
      </c>
      <c r="Y222" s="13" t="str">
        <f>IFERROR(VLOOKUP(C222,ReceivingTeam[],2,FALSE),"HelpDesk")</f>
        <v>HelpDesk</v>
      </c>
      <c r="Z222" s="67">
        <f t="shared" si="40"/>
        <v>44892.023229166698</v>
      </c>
      <c r="AA222" s="68">
        <f t="shared" si="41"/>
        <v>44891</v>
      </c>
      <c r="AB222" s="69" t="b">
        <f t="shared" si="42"/>
        <v>1</v>
      </c>
      <c r="AC222" s="70">
        <f t="shared" si="43"/>
        <v>0.5</v>
      </c>
      <c r="AD222" s="67">
        <f t="shared" si="44"/>
        <v>44892.023229166698</v>
      </c>
      <c r="AE222" s="67">
        <f>VLOOKUP(V222,'Branch Wise Work Timelines'!C:G,3,FALSE)+AA222</f>
        <v>44891.416666666664</v>
      </c>
      <c r="AF222" s="67">
        <f>IF(V222="Bangalore",VLOOKUP(V222,'Branch Wise Work Timelines'!C:G,4,FALSE)+AA222+1,IF(V222="Mumbai",VLOOKUP(V222,'Branch Wise Work Timelines'!C:G,4,FALSE)+AA222+1,VLOOKUP(V222,'Branch Wise Work Timelines'!C:G,4,FALSE)+AA222))</f>
        <v>44892.104166666664</v>
      </c>
      <c r="AG222" s="67">
        <f>WORKDAY.INTL(AA222,1,11)+VLOOKUP(V222,'Branch Wise Work Timelines'!C:G,3,FALSE)</f>
        <v>44893.416666666664</v>
      </c>
      <c r="AH222" s="69" t="str">
        <f t="shared" si="45"/>
        <v>Met</v>
      </c>
      <c r="AI222" s="69">
        <f t="shared" ca="1" si="46"/>
        <v>20462</v>
      </c>
      <c r="AJ222" s="69" t="str">
        <f ca="1">IF(AI222&lt;0,"0-12",IFERROR(VLOOKUP(AI222,Breakup[],2,FALSE),"&gt;24"))</f>
        <v>&gt;24</v>
      </c>
      <c r="AK222" s="69" t="str">
        <f>VLOOKUP(V222,Master!B:D,3,FALSE)</f>
        <v>South</v>
      </c>
      <c r="AL222" s="69" t="str">
        <f t="shared" si="47"/>
        <v>Bangalore-CLS</v>
      </c>
    </row>
    <row r="223" spans="1:38">
      <c r="A223" s="13" t="s">
        <v>721</v>
      </c>
      <c r="B223" s="54">
        <v>44701.630568981498</v>
      </c>
      <c r="C223" s="13" t="s">
        <v>722</v>
      </c>
      <c r="D223" s="13">
        <v>928</v>
      </c>
      <c r="E223" s="13" t="s">
        <v>723</v>
      </c>
      <c r="F223" s="13" t="s">
        <v>15</v>
      </c>
      <c r="G223" s="14">
        <v>1653042748167</v>
      </c>
      <c r="H223" s="55">
        <v>0.79168981481481504</v>
      </c>
      <c r="I223" s="33">
        <v>44889.791689814803</v>
      </c>
      <c r="J223" s="58">
        <v>44889</v>
      </c>
      <c r="K223" s="13" t="s">
        <v>213</v>
      </c>
      <c r="L223" s="13" t="s">
        <v>30</v>
      </c>
      <c r="M223" s="13" t="s">
        <v>214</v>
      </c>
      <c r="N223" s="13" t="s">
        <v>206</v>
      </c>
      <c r="O223" s="33" t="s">
        <v>38</v>
      </c>
      <c r="P223" s="58" t="s">
        <v>38</v>
      </c>
      <c r="Q223" s="33" t="s">
        <v>207</v>
      </c>
      <c r="R223" s="14" t="s">
        <v>38</v>
      </c>
      <c r="S223" s="13" t="s">
        <v>216</v>
      </c>
      <c r="T223" s="13" t="s">
        <v>217</v>
      </c>
      <c r="U223" s="33">
        <f t="shared" ca="1" si="36"/>
        <v>45744.56914039352</v>
      </c>
      <c r="V223" s="13" t="str">
        <f t="shared" si="37"/>
        <v>Bangalore</v>
      </c>
      <c r="W223" s="13" t="str">
        <f t="shared" si="38"/>
        <v>CLS</v>
      </c>
      <c r="X223" s="13">
        <f t="shared" si="39"/>
        <v>19</v>
      </c>
      <c r="Y223" s="13" t="str">
        <f>IFERROR(VLOOKUP(C223,ReceivingTeam[],2,FALSE),"HelpDesk")</f>
        <v>HelpDesk</v>
      </c>
      <c r="Z223" s="67">
        <f t="shared" si="40"/>
        <v>44890.604189814803</v>
      </c>
      <c r="AA223" s="68">
        <f t="shared" si="41"/>
        <v>44889</v>
      </c>
      <c r="AB223" s="69" t="b">
        <f t="shared" si="42"/>
        <v>1</v>
      </c>
      <c r="AC223" s="70">
        <f t="shared" si="43"/>
        <v>0.5</v>
      </c>
      <c r="AD223" s="67">
        <f t="shared" si="44"/>
        <v>44890.604189814803</v>
      </c>
      <c r="AE223" s="67">
        <f>VLOOKUP(V223,'Branch Wise Work Timelines'!C:G,3,FALSE)+AA223</f>
        <v>44889.416666666664</v>
      </c>
      <c r="AF223" s="67">
        <f>IF(V223="Bangalore",VLOOKUP(V223,'Branch Wise Work Timelines'!C:G,4,FALSE)+AA223+1,IF(V223="Mumbai",VLOOKUP(V223,'Branch Wise Work Timelines'!C:G,4,FALSE)+AA223+1,VLOOKUP(V223,'Branch Wise Work Timelines'!C:G,4,FALSE)+AA223))</f>
        <v>44890.104166666664</v>
      </c>
      <c r="AG223" s="67">
        <f>WORKDAY.INTL(AA223,1,11)+VLOOKUP(V223,'Branch Wise Work Timelines'!C:G,3,FALSE)</f>
        <v>44890.416666666664</v>
      </c>
      <c r="AH223" s="69" t="str">
        <f t="shared" ca="1" si="45"/>
        <v>Out of TAT</v>
      </c>
      <c r="AI223" s="69">
        <f t="shared" ca="1" si="46"/>
        <v>20496</v>
      </c>
      <c r="AJ223" s="69" t="str">
        <f ca="1">IF(AI223&lt;0,"0-12",IFERROR(VLOOKUP(AI223,Breakup[],2,FALSE),"&gt;24"))</f>
        <v>&gt;24</v>
      </c>
      <c r="AK223" s="69" t="str">
        <f>VLOOKUP(V223,Master!B:D,3,FALSE)</f>
        <v>South</v>
      </c>
      <c r="AL223" s="69" t="str">
        <f t="shared" si="47"/>
        <v>Bangalore-CLS</v>
      </c>
    </row>
    <row r="224" spans="1:38">
      <c r="A224" s="13" t="s">
        <v>724</v>
      </c>
      <c r="B224" s="54">
        <v>44701.498114467598</v>
      </c>
      <c r="C224" s="13" t="s">
        <v>222</v>
      </c>
      <c r="D224" s="13">
        <v>1359</v>
      </c>
      <c r="E224" s="13" t="s">
        <v>725</v>
      </c>
      <c r="F224" s="13" t="s">
        <v>33</v>
      </c>
      <c r="G224" s="14">
        <v>1653030446943</v>
      </c>
      <c r="H224" s="55">
        <v>5.8483796296296298E-2</v>
      </c>
      <c r="I224" s="33">
        <v>44889.058483796303</v>
      </c>
      <c r="J224" s="58">
        <v>44889</v>
      </c>
      <c r="K224" s="13" t="s">
        <v>224</v>
      </c>
      <c r="L224" s="13" t="s">
        <v>64</v>
      </c>
      <c r="M224" s="13" t="s">
        <v>225</v>
      </c>
      <c r="N224" s="13" t="s">
        <v>206</v>
      </c>
      <c r="O224" s="33" t="s">
        <v>38</v>
      </c>
      <c r="P224" s="58" t="s">
        <v>38</v>
      </c>
      <c r="Q224" s="33" t="s">
        <v>207</v>
      </c>
      <c r="R224" s="14" t="s">
        <v>38</v>
      </c>
      <c r="S224" s="13" t="s">
        <v>208</v>
      </c>
      <c r="T224" s="13" t="s">
        <v>209</v>
      </c>
      <c r="U224" s="33">
        <f t="shared" ca="1" si="36"/>
        <v>45744.56914039352</v>
      </c>
      <c r="V224" s="13" t="str">
        <f t="shared" si="37"/>
        <v>Kolkata</v>
      </c>
      <c r="W224" s="13" t="str">
        <f t="shared" si="38"/>
        <v>RI</v>
      </c>
      <c r="X224" s="13">
        <f t="shared" si="39"/>
        <v>1</v>
      </c>
      <c r="Y224" s="13" t="str">
        <f>IFERROR(VLOOKUP(C224,ReceivingTeam[],2,FALSE),"HelpDesk")</f>
        <v>Branch office</v>
      </c>
      <c r="Z224" s="67">
        <f t="shared" si="40"/>
        <v>44890.562499999993</v>
      </c>
      <c r="AA224" s="68">
        <f t="shared" si="41"/>
        <v>44889</v>
      </c>
      <c r="AB224" s="69" t="b">
        <f t="shared" si="42"/>
        <v>1</v>
      </c>
      <c r="AC224" s="70">
        <f t="shared" si="43"/>
        <v>0.5</v>
      </c>
      <c r="AD224" s="67">
        <f t="shared" si="44"/>
        <v>44890.562499999993</v>
      </c>
      <c r="AE224" s="67">
        <f>VLOOKUP(V224,'Branch Wise Work Timelines'!C:G,3,FALSE)+AA224</f>
        <v>44889.416666666664</v>
      </c>
      <c r="AF224" s="67">
        <f>IF(V224="Bangalore",VLOOKUP(V224,'Branch Wise Work Timelines'!C:G,4,FALSE)+AA224+1,IF(V224="Mumbai",VLOOKUP(V224,'Branch Wise Work Timelines'!C:G,4,FALSE)+AA224+1,VLOOKUP(V224,'Branch Wise Work Timelines'!C:G,4,FALSE)+AA224))</f>
        <v>44889.770833333336</v>
      </c>
      <c r="AG224" s="67">
        <f>WORKDAY.INTL(AA224,1,11)+VLOOKUP(V224,'Branch Wise Work Timelines'!C:G,3,FALSE)</f>
        <v>44890.416666666664</v>
      </c>
      <c r="AH224" s="69" t="str">
        <f t="shared" ca="1" si="45"/>
        <v>Out of TAT</v>
      </c>
      <c r="AI224" s="69">
        <f t="shared" ca="1" si="46"/>
        <v>20497</v>
      </c>
      <c r="AJ224" s="69" t="str">
        <f ca="1">IF(AI224&lt;0,"0-12",IFERROR(VLOOKUP(AI224,Breakup[],2,FALSE),"&gt;24"))</f>
        <v>&gt;24</v>
      </c>
      <c r="AK224" s="69" t="str">
        <f>VLOOKUP(V224,Master!B:D,3,FALSE)</f>
        <v>East</v>
      </c>
      <c r="AL224" s="69" t="str">
        <f t="shared" si="47"/>
        <v>Kolkata</v>
      </c>
    </row>
    <row r="225" spans="1:38">
      <c r="A225" s="13" t="s">
        <v>726</v>
      </c>
      <c r="B225" s="54">
        <v>44701.667632951401</v>
      </c>
      <c r="C225" s="13" t="s">
        <v>219</v>
      </c>
      <c r="D225" s="13">
        <v>488</v>
      </c>
      <c r="E225" s="13" t="s">
        <v>727</v>
      </c>
      <c r="F225" s="13" t="s">
        <v>15</v>
      </c>
      <c r="G225" s="14">
        <v>1653043921714</v>
      </c>
      <c r="H225" s="55">
        <v>9.6620370370370398E-2</v>
      </c>
      <c r="I225" s="33">
        <v>44881.096620370401</v>
      </c>
      <c r="J225" s="58">
        <v>44881</v>
      </c>
      <c r="K225" s="13" t="s">
        <v>213</v>
      </c>
      <c r="L225" s="13" t="s">
        <v>30</v>
      </c>
      <c r="M225" s="13" t="s">
        <v>214</v>
      </c>
      <c r="N225" s="13" t="s">
        <v>215</v>
      </c>
      <c r="O225" s="33" t="s">
        <v>38</v>
      </c>
      <c r="P225" s="58" t="s">
        <v>38</v>
      </c>
      <c r="Q225" s="33" t="s">
        <v>207</v>
      </c>
      <c r="R225" s="14" t="s">
        <v>38</v>
      </c>
      <c r="S225" s="13" t="s">
        <v>216</v>
      </c>
      <c r="T225" s="13" t="s">
        <v>217</v>
      </c>
      <c r="U225" s="33">
        <f t="shared" ca="1" si="36"/>
        <v>45744.56914039352</v>
      </c>
      <c r="V225" s="13" t="str">
        <f t="shared" si="37"/>
        <v>Bangalore</v>
      </c>
      <c r="W225" s="13" t="str">
        <f t="shared" si="38"/>
        <v>CLS</v>
      </c>
      <c r="X225" s="13">
        <f t="shared" si="39"/>
        <v>2</v>
      </c>
      <c r="Y225" s="13" t="str">
        <f>IFERROR(VLOOKUP(C225,ReceivingTeam[],2,FALSE),"HelpDesk")</f>
        <v>HelpDesk</v>
      </c>
      <c r="Z225" s="67">
        <f t="shared" si="40"/>
        <v>44881.916666666664</v>
      </c>
      <c r="AA225" s="68">
        <f t="shared" si="41"/>
        <v>44881</v>
      </c>
      <c r="AB225" s="69" t="b">
        <f t="shared" si="42"/>
        <v>1</v>
      </c>
      <c r="AC225" s="70">
        <f t="shared" si="43"/>
        <v>0.5</v>
      </c>
      <c r="AD225" s="67">
        <f t="shared" si="44"/>
        <v>44881.916666666664</v>
      </c>
      <c r="AE225" s="67">
        <f>VLOOKUP(V225,'Branch Wise Work Timelines'!C:G,3,FALSE)+AA225</f>
        <v>44881.416666666664</v>
      </c>
      <c r="AF225" s="67">
        <f>IF(V225="Bangalore",VLOOKUP(V225,'Branch Wise Work Timelines'!C:G,4,FALSE)+AA225+1,IF(V225="Mumbai",VLOOKUP(V225,'Branch Wise Work Timelines'!C:G,4,FALSE)+AA225+1,VLOOKUP(V225,'Branch Wise Work Timelines'!C:G,4,FALSE)+AA225))</f>
        <v>44882.104166666664</v>
      </c>
      <c r="AG225" s="67">
        <f>WORKDAY.INTL(AA225,1,11)+VLOOKUP(V225,'Branch Wise Work Timelines'!C:G,3,FALSE)</f>
        <v>44882.416666666664</v>
      </c>
      <c r="AH225" s="69" t="str">
        <f t="shared" ca="1" si="45"/>
        <v>Out of TAT</v>
      </c>
      <c r="AI225" s="69">
        <f t="shared" ca="1" si="46"/>
        <v>20704</v>
      </c>
      <c r="AJ225" s="69" t="str">
        <f ca="1">IF(AI225&lt;0,"0-12",IFERROR(VLOOKUP(AI225,Breakup[],2,FALSE),"&gt;24"))</f>
        <v>&gt;24</v>
      </c>
      <c r="AK225" s="69" t="str">
        <f>VLOOKUP(V225,Master!B:D,3,FALSE)</f>
        <v>South</v>
      </c>
      <c r="AL225" s="69" t="str">
        <f t="shared" si="47"/>
        <v>Bangalore-CLS</v>
      </c>
    </row>
    <row r="226" spans="1:38">
      <c r="A226" s="13" t="s">
        <v>728</v>
      </c>
      <c r="B226" s="54">
        <v>44701.543944479199</v>
      </c>
      <c r="C226" s="13" t="s">
        <v>235</v>
      </c>
      <c r="D226" s="13">
        <v>698</v>
      </c>
      <c r="E226" s="13" t="s">
        <v>729</v>
      </c>
      <c r="F226" s="13" t="s">
        <v>15</v>
      </c>
      <c r="G226" s="14">
        <v>1653032881003</v>
      </c>
      <c r="H226" s="55">
        <v>0.494305555555556</v>
      </c>
      <c r="I226" s="33">
        <v>44891.4943055556</v>
      </c>
      <c r="J226" s="58">
        <v>44891</v>
      </c>
      <c r="K226" s="13" t="s">
        <v>213</v>
      </c>
      <c r="L226" s="13" t="s">
        <v>30</v>
      </c>
      <c r="M226" s="13" t="s">
        <v>75</v>
      </c>
      <c r="N226" s="13" t="s">
        <v>215</v>
      </c>
      <c r="O226" s="33">
        <v>44891.956284722197</v>
      </c>
      <c r="P226" s="58">
        <v>44891</v>
      </c>
      <c r="Q226" s="33" t="s">
        <v>237</v>
      </c>
      <c r="R226" s="14">
        <v>185</v>
      </c>
      <c r="S226" s="13" t="s">
        <v>216</v>
      </c>
      <c r="T226" s="13" t="s">
        <v>217</v>
      </c>
      <c r="U226" s="33">
        <f t="shared" ca="1" si="36"/>
        <v>45744.56914039352</v>
      </c>
      <c r="V226" s="13" t="str">
        <f t="shared" si="37"/>
        <v>Bangalore</v>
      </c>
      <c r="W226" s="13" t="str">
        <f t="shared" si="38"/>
        <v>CLS</v>
      </c>
      <c r="X226" s="13">
        <f t="shared" si="39"/>
        <v>11</v>
      </c>
      <c r="Y226" s="13" t="str">
        <f>IFERROR(VLOOKUP(C226,ReceivingTeam[],2,FALSE),"HelpDesk")</f>
        <v>HelpDesk</v>
      </c>
      <c r="Z226" s="67">
        <f t="shared" si="40"/>
        <v>44891.9943055556</v>
      </c>
      <c r="AA226" s="68">
        <f t="shared" si="41"/>
        <v>44891</v>
      </c>
      <c r="AB226" s="69" t="b">
        <f t="shared" si="42"/>
        <v>1</v>
      </c>
      <c r="AC226" s="70">
        <f t="shared" si="43"/>
        <v>0.5</v>
      </c>
      <c r="AD226" s="67">
        <f t="shared" si="44"/>
        <v>44891.9943055556</v>
      </c>
      <c r="AE226" s="67">
        <f>VLOOKUP(V226,'Branch Wise Work Timelines'!C:G,3,FALSE)+AA226</f>
        <v>44891.416666666664</v>
      </c>
      <c r="AF226" s="67">
        <f>IF(V226="Bangalore",VLOOKUP(V226,'Branch Wise Work Timelines'!C:G,4,FALSE)+AA226+1,IF(V226="Mumbai",VLOOKUP(V226,'Branch Wise Work Timelines'!C:G,4,FALSE)+AA226+1,VLOOKUP(V226,'Branch Wise Work Timelines'!C:G,4,FALSE)+AA226))</f>
        <v>44892.104166666664</v>
      </c>
      <c r="AG226" s="67">
        <f>WORKDAY.INTL(AA226,1,11)+VLOOKUP(V226,'Branch Wise Work Timelines'!C:G,3,FALSE)</f>
        <v>44893.416666666664</v>
      </c>
      <c r="AH226" s="69" t="str">
        <f t="shared" si="45"/>
        <v>Met</v>
      </c>
      <c r="AI226" s="69">
        <f t="shared" ca="1" si="46"/>
        <v>20462</v>
      </c>
      <c r="AJ226" s="69" t="str">
        <f ca="1">IF(AI226&lt;0,"0-12",IFERROR(VLOOKUP(AI226,Breakup[],2,FALSE),"&gt;24"))</f>
        <v>&gt;24</v>
      </c>
      <c r="AK226" s="69" t="str">
        <f>VLOOKUP(V226,Master!B:D,3,FALSE)</f>
        <v>South</v>
      </c>
      <c r="AL226" s="69" t="str">
        <f t="shared" si="47"/>
        <v>Bangalore-CLS</v>
      </c>
    </row>
    <row r="227" spans="1:38">
      <c r="A227" s="13" t="s">
        <v>730</v>
      </c>
      <c r="B227" s="54">
        <v>44700.4906483796</v>
      </c>
      <c r="C227" s="13" t="s">
        <v>302</v>
      </c>
      <c r="D227" s="13">
        <v>794</v>
      </c>
      <c r="E227" s="13" t="s">
        <v>731</v>
      </c>
      <c r="F227" s="13" t="s">
        <v>33</v>
      </c>
      <c r="G227" s="14">
        <v>1653039469972</v>
      </c>
      <c r="H227" s="55">
        <v>0.50156250000000002</v>
      </c>
      <c r="I227" s="33">
        <v>44885.501562500001</v>
      </c>
      <c r="J227" s="58">
        <v>44885</v>
      </c>
      <c r="K227" s="13" t="s">
        <v>257</v>
      </c>
      <c r="L227" s="13" t="s">
        <v>72</v>
      </c>
      <c r="M227" s="13" t="s">
        <v>286</v>
      </c>
      <c r="N227" s="13" t="s">
        <v>206</v>
      </c>
      <c r="O227" s="33" t="s">
        <v>38</v>
      </c>
      <c r="P227" s="58" t="s">
        <v>38</v>
      </c>
      <c r="Q227" s="33" t="s">
        <v>207</v>
      </c>
      <c r="R227" s="14" t="s">
        <v>38</v>
      </c>
      <c r="S227" s="13" t="s">
        <v>216</v>
      </c>
      <c r="T227" s="13" t="s">
        <v>217</v>
      </c>
      <c r="U227" s="33">
        <f t="shared" ca="1" si="36"/>
        <v>45744.56914039352</v>
      </c>
      <c r="V227" s="13" t="str">
        <f t="shared" si="37"/>
        <v>Pune</v>
      </c>
      <c r="W227" s="13" t="str">
        <f t="shared" si="38"/>
        <v>RI</v>
      </c>
      <c r="X227" s="13">
        <f t="shared" si="39"/>
        <v>12</v>
      </c>
      <c r="Y227" s="13" t="str">
        <f>IFERROR(VLOOKUP(C227,ReceivingTeam[],2,FALSE),"HelpDesk")</f>
        <v>HelpDesk</v>
      </c>
      <c r="Z227" s="67">
        <f t="shared" si="40"/>
        <v>44885.895833333336</v>
      </c>
      <c r="AA227" s="68">
        <f t="shared" si="41"/>
        <v>44885</v>
      </c>
      <c r="AB227" s="69" t="b">
        <f t="shared" si="42"/>
        <v>0</v>
      </c>
      <c r="AC227" s="70">
        <f t="shared" si="43"/>
        <v>0.5</v>
      </c>
      <c r="AD227" s="67">
        <f t="shared" si="44"/>
        <v>44885.895833333336</v>
      </c>
      <c r="AE227" s="67">
        <f>VLOOKUP(V227,'Branch Wise Work Timelines'!C:G,3,FALSE)+AA227</f>
        <v>44885.395833333336</v>
      </c>
      <c r="AF227" s="67">
        <f>IF(V227="Bangalore",VLOOKUP(V227,'Branch Wise Work Timelines'!C:G,4,FALSE)+AA227+1,IF(V227="Mumbai",VLOOKUP(V227,'Branch Wise Work Timelines'!C:G,4,FALSE)+AA227+1,VLOOKUP(V227,'Branch Wise Work Timelines'!C:G,4,FALSE)+AA227))</f>
        <v>44885.770833333336</v>
      </c>
      <c r="AG227" s="67">
        <f>WORKDAY.INTL(AA227,1,11)+VLOOKUP(V227,'Branch Wise Work Timelines'!C:G,3,FALSE)</f>
        <v>44886.395833333336</v>
      </c>
      <c r="AH227" s="69" t="str">
        <f t="shared" ca="1" si="45"/>
        <v>Out of TAT</v>
      </c>
      <c r="AI227" s="69">
        <f t="shared" ca="1" si="46"/>
        <v>20609</v>
      </c>
      <c r="AJ227" s="69" t="str">
        <f ca="1">IF(AI227&lt;0,"0-12",IFERROR(VLOOKUP(AI227,Breakup[],2,FALSE),"&gt;24"))</f>
        <v>&gt;24</v>
      </c>
      <c r="AK227" s="69" t="str">
        <f>VLOOKUP(V227,Master!B:D,3,FALSE)</f>
        <v>West</v>
      </c>
      <c r="AL227" s="69" t="str">
        <f t="shared" si="47"/>
        <v>Pune</v>
      </c>
    </row>
    <row r="228" spans="1:38">
      <c r="A228" s="13" t="s">
        <v>732</v>
      </c>
      <c r="B228" s="54">
        <v>44701.618616898202</v>
      </c>
      <c r="C228" s="13" t="s">
        <v>404</v>
      </c>
      <c r="D228" s="13">
        <v>84</v>
      </c>
      <c r="E228" s="13" t="s">
        <v>733</v>
      </c>
      <c r="F228" s="13" t="s">
        <v>15</v>
      </c>
      <c r="G228" s="14">
        <v>1653039610057</v>
      </c>
      <c r="H228" s="55">
        <v>0.484224537037037</v>
      </c>
      <c r="I228" s="33">
        <v>44890.484224537002</v>
      </c>
      <c r="J228" s="58">
        <v>44890</v>
      </c>
      <c r="K228" s="13" t="s">
        <v>213</v>
      </c>
      <c r="L228" s="13" t="s">
        <v>30</v>
      </c>
      <c r="M228" s="13" t="s">
        <v>214</v>
      </c>
      <c r="N228" s="13" t="s">
        <v>206</v>
      </c>
      <c r="O228" s="33" t="s">
        <v>38</v>
      </c>
      <c r="P228" s="58" t="s">
        <v>38</v>
      </c>
      <c r="Q228" s="33" t="s">
        <v>207</v>
      </c>
      <c r="R228" s="14" t="s">
        <v>38</v>
      </c>
      <c r="S228" s="13" t="s">
        <v>216</v>
      </c>
      <c r="T228" s="13" t="s">
        <v>278</v>
      </c>
      <c r="U228" s="33">
        <f t="shared" ca="1" si="36"/>
        <v>45744.56914039352</v>
      </c>
      <c r="V228" s="13" t="str">
        <f t="shared" si="37"/>
        <v>Bangalore</v>
      </c>
      <c r="W228" s="13" t="str">
        <f t="shared" si="38"/>
        <v>CLS</v>
      </c>
      <c r="X228" s="13">
        <f t="shared" si="39"/>
        <v>11</v>
      </c>
      <c r="Y228" s="13" t="str">
        <f>IFERROR(VLOOKUP(C228,ReceivingTeam[],2,FALSE),"HelpDesk")</f>
        <v>HelpDesk</v>
      </c>
      <c r="Z228" s="67">
        <f t="shared" si="40"/>
        <v>44893.796724537002</v>
      </c>
      <c r="AA228" s="68">
        <f t="shared" si="41"/>
        <v>44890</v>
      </c>
      <c r="AB228" s="69" t="b">
        <f t="shared" si="42"/>
        <v>1</v>
      </c>
      <c r="AC228" s="70">
        <f t="shared" si="43"/>
        <v>3</v>
      </c>
      <c r="AD228" s="67">
        <f t="shared" si="44"/>
        <v>44893.796724537002</v>
      </c>
      <c r="AE228" s="67">
        <f>VLOOKUP(V228,'Branch Wise Work Timelines'!C:G,3,FALSE)+AA228</f>
        <v>44890.416666666664</v>
      </c>
      <c r="AF228" s="67">
        <f>IF(V228="Bangalore",VLOOKUP(V228,'Branch Wise Work Timelines'!C:G,4,FALSE)+AA228+1,IF(V228="Mumbai",VLOOKUP(V228,'Branch Wise Work Timelines'!C:G,4,FALSE)+AA228+1,VLOOKUP(V228,'Branch Wise Work Timelines'!C:G,4,FALSE)+AA228))</f>
        <v>44891.104166666664</v>
      </c>
      <c r="AG228" s="67">
        <f>WORKDAY.INTL(AA228,1,11)+VLOOKUP(V228,'Branch Wise Work Timelines'!C:G,3,FALSE)</f>
        <v>44891.416666666664</v>
      </c>
      <c r="AH228" s="69" t="str">
        <f t="shared" ca="1" si="45"/>
        <v>Out of TAT</v>
      </c>
      <c r="AI228" s="69">
        <f t="shared" ca="1" si="46"/>
        <v>20419</v>
      </c>
      <c r="AJ228" s="69" t="str">
        <f ca="1">IF(AI228&lt;0,"0-12",IFERROR(VLOOKUP(AI228,Breakup[],2,FALSE),"&gt;24"))</f>
        <v>&gt;24</v>
      </c>
      <c r="AK228" s="69" t="str">
        <f>VLOOKUP(V228,Master!B:D,3,FALSE)</f>
        <v>South</v>
      </c>
      <c r="AL228" s="69" t="str">
        <f t="shared" si="47"/>
        <v>Bangalore-CLS</v>
      </c>
    </row>
    <row r="229" spans="1:38">
      <c r="A229" s="13" t="s">
        <v>734</v>
      </c>
      <c r="B229" s="54">
        <v>44701.557189583298</v>
      </c>
      <c r="C229" s="13" t="s">
        <v>311</v>
      </c>
      <c r="D229" s="13">
        <v>744</v>
      </c>
      <c r="E229" s="13" t="s">
        <v>735</v>
      </c>
      <c r="F229" s="13" t="s">
        <v>24</v>
      </c>
      <c r="G229" s="14">
        <v>1653034421250</v>
      </c>
      <c r="H229" s="55">
        <v>0.29100694444444403</v>
      </c>
      <c r="I229" s="33">
        <v>44883.291006944397</v>
      </c>
      <c r="J229" s="58">
        <v>44883</v>
      </c>
      <c r="K229" s="13" t="s">
        <v>313</v>
      </c>
      <c r="L229" s="13" t="s">
        <v>60</v>
      </c>
      <c r="M229" s="13" t="s">
        <v>314</v>
      </c>
      <c r="N229" s="13" t="s">
        <v>206</v>
      </c>
      <c r="O229" s="33" t="s">
        <v>38</v>
      </c>
      <c r="P229" s="58" t="s">
        <v>38</v>
      </c>
      <c r="Q229" s="33" t="s">
        <v>207</v>
      </c>
      <c r="R229" s="14" t="s">
        <v>38</v>
      </c>
      <c r="S229" s="13" t="s">
        <v>208</v>
      </c>
      <c r="T229" s="13" t="s">
        <v>209</v>
      </c>
      <c r="U229" s="33">
        <f t="shared" ca="1" si="36"/>
        <v>45744.56914039352</v>
      </c>
      <c r="V229" s="13" t="str">
        <f t="shared" si="37"/>
        <v>Hyderabad</v>
      </c>
      <c r="W229" s="13" t="str">
        <f t="shared" si="38"/>
        <v>DOMI</v>
      </c>
      <c r="X229" s="13">
        <f t="shared" si="39"/>
        <v>6</v>
      </c>
      <c r="Y229" s="13" t="str">
        <f>IFERROR(VLOOKUP(C229,ReceivingTeam[],2,FALSE),"HelpDesk")</f>
        <v>HelpDesk</v>
      </c>
      <c r="Z229" s="67">
        <f t="shared" si="40"/>
        <v>44884.562499999993</v>
      </c>
      <c r="AA229" s="68">
        <f t="shared" si="41"/>
        <v>44883</v>
      </c>
      <c r="AB229" s="69" t="b">
        <f t="shared" si="42"/>
        <v>1</v>
      </c>
      <c r="AC229" s="70">
        <f t="shared" si="43"/>
        <v>0.5</v>
      </c>
      <c r="AD229" s="67">
        <f t="shared" si="44"/>
        <v>44884.562499999993</v>
      </c>
      <c r="AE229" s="67">
        <f>VLOOKUP(V229,'Branch Wise Work Timelines'!C:G,3,FALSE)+AA229</f>
        <v>44883.416666666664</v>
      </c>
      <c r="AF229" s="67">
        <f>IF(V229="Bangalore",VLOOKUP(V229,'Branch Wise Work Timelines'!C:G,4,FALSE)+AA229+1,IF(V229="Mumbai",VLOOKUP(V229,'Branch Wise Work Timelines'!C:G,4,FALSE)+AA229+1,VLOOKUP(V229,'Branch Wise Work Timelines'!C:G,4,FALSE)+AA229))</f>
        <v>44883.770833333336</v>
      </c>
      <c r="AG229" s="67">
        <f>WORKDAY.INTL(AA229,1,11)+VLOOKUP(V229,'Branch Wise Work Timelines'!C:G,3,FALSE)</f>
        <v>44884.416666666664</v>
      </c>
      <c r="AH229" s="69" t="str">
        <f t="shared" ca="1" si="45"/>
        <v>Out of TAT</v>
      </c>
      <c r="AI229" s="69">
        <f t="shared" ca="1" si="46"/>
        <v>20641</v>
      </c>
      <c r="AJ229" s="69" t="str">
        <f ca="1">IF(AI229&lt;0,"0-12",IFERROR(VLOOKUP(AI229,Breakup[],2,FALSE),"&gt;24"))</f>
        <v>&gt;24</v>
      </c>
      <c r="AK229" s="69" t="str">
        <f>VLOOKUP(V229,Master!B:D,3,FALSE)</f>
        <v>South</v>
      </c>
      <c r="AL229" s="69" t="str">
        <f t="shared" si="47"/>
        <v>Hyderabad</v>
      </c>
    </row>
    <row r="230" spans="1:38">
      <c r="A230" s="13" t="s">
        <v>736</v>
      </c>
      <c r="B230" s="54">
        <v>44701.494429201397</v>
      </c>
      <c r="C230" s="13" t="s">
        <v>268</v>
      </c>
      <c r="D230" s="13">
        <v>654</v>
      </c>
      <c r="E230" s="13" t="s">
        <v>737</v>
      </c>
      <c r="F230" s="13" t="s">
        <v>15</v>
      </c>
      <c r="G230" s="14">
        <v>1653031432017</v>
      </c>
      <c r="H230" s="55">
        <v>0.94329861111111102</v>
      </c>
      <c r="I230" s="33">
        <v>44889.943298611099</v>
      </c>
      <c r="J230" s="58">
        <v>44889</v>
      </c>
      <c r="K230" s="13" t="s">
        <v>213</v>
      </c>
      <c r="L230" s="13" t="s">
        <v>30</v>
      </c>
      <c r="M230" s="13" t="s">
        <v>75</v>
      </c>
      <c r="N230" s="13" t="s">
        <v>206</v>
      </c>
      <c r="O230" s="33" t="s">
        <v>38</v>
      </c>
      <c r="P230" s="58" t="s">
        <v>38</v>
      </c>
      <c r="Q230" s="33" t="s">
        <v>207</v>
      </c>
      <c r="R230" s="14" t="s">
        <v>38</v>
      </c>
      <c r="S230" s="13" t="s">
        <v>216</v>
      </c>
      <c r="T230" s="13" t="s">
        <v>217</v>
      </c>
      <c r="U230" s="33">
        <f t="shared" ca="1" si="36"/>
        <v>45744.56914039352</v>
      </c>
      <c r="V230" s="13" t="str">
        <f t="shared" si="37"/>
        <v>Bangalore</v>
      </c>
      <c r="W230" s="13" t="str">
        <f t="shared" si="38"/>
        <v>CLS</v>
      </c>
      <c r="X230" s="13">
        <f t="shared" si="39"/>
        <v>22</v>
      </c>
      <c r="Y230" s="13" t="str">
        <f>IFERROR(VLOOKUP(C230,ReceivingTeam[],2,FALSE),"HelpDesk")</f>
        <v>HelpDesk</v>
      </c>
      <c r="Z230" s="67">
        <f t="shared" si="40"/>
        <v>44890.755798611099</v>
      </c>
      <c r="AA230" s="68">
        <f t="shared" si="41"/>
        <v>44889</v>
      </c>
      <c r="AB230" s="69" t="b">
        <f t="shared" si="42"/>
        <v>1</v>
      </c>
      <c r="AC230" s="70">
        <f t="shared" si="43"/>
        <v>0.5</v>
      </c>
      <c r="AD230" s="67">
        <f t="shared" si="44"/>
        <v>44890.755798611099</v>
      </c>
      <c r="AE230" s="67">
        <f>VLOOKUP(V230,'Branch Wise Work Timelines'!C:G,3,FALSE)+AA230</f>
        <v>44889.416666666664</v>
      </c>
      <c r="AF230" s="67">
        <f>IF(V230="Bangalore",VLOOKUP(V230,'Branch Wise Work Timelines'!C:G,4,FALSE)+AA230+1,IF(V230="Mumbai",VLOOKUP(V230,'Branch Wise Work Timelines'!C:G,4,FALSE)+AA230+1,VLOOKUP(V230,'Branch Wise Work Timelines'!C:G,4,FALSE)+AA230))</f>
        <v>44890.104166666664</v>
      </c>
      <c r="AG230" s="67">
        <f>WORKDAY.INTL(AA230,1,11)+VLOOKUP(V230,'Branch Wise Work Timelines'!C:G,3,FALSE)</f>
        <v>44890.416666666664</v>
      </c>
      <c r="AH230" s="69" t="str">
        <f t="shared" ca="1" si="45"/>
        <v>Out of TAT</v>
      </c>
      <c r="AI230" s="69">
        <f t="shared" ca="1" si="46"/>
        <v>20492</v>
      </c>
      <c r="AJ230" s="69" t="str">
        <f ca="1">IF(AI230&lt;0,"0-12",IFERROR(VLOOKUP(AI230,Breakup[],2,FALSE),"&gt;24"))</f>
        <v>&gt;24</v>
      </c>
      <c r="AK230" s="69" t="str">
        <f>VLOOKUP(V230,Master!B:D,3,FALSE)</f>
        <v>South</v>
      </c>
      <c r="AL230" s="69" t="str">
        <f t="shared" si="47"/>
        <v>Bangalore-CLS</v>
      </c>
    </row>
    <row r="231" spans="1:38">
      <c r="A231" s="13" t="s">
        <v>738</v>
      </c>
      <c r="B231" s="54">
        <v>44701.606603935201</v>
      </c>
      <c r="C231" s="13" t="s">
        <v>739</v>
      </c>
      <c r="D231" s="13">
        <v>1837</v>
      </c>
      <c r="E231" s="13" t="s">
        <v>740</v>
      </c>
      <c r="F231" s="13" t="s">
        <v>24</v>
      </c>
      <c r="G231" s="14">
        <v>1653037855169</v>
      </c>
      <c r="H231" s="55">
        <v>0.50903935185185201</v>
      </c>
      <c r="I231" s="33">
        <v>44882.509039351899</v>
      </c>
      <c r="J231" s="58">
        <v>44882</v>
      </c>
      <c r="K231" s="13" t="s">
        <v>452</v>
      </c>
      <c r="L231" s="13" t="s">
        <v>36</v>
      </c>
      <c r="M231" s="13" t="s">
        <v>739</v>
      </c>
      <c r="N231" s="13" t="s">
        <v>206</v>
      </c>
      <c r="O231" s="33" t="s">
        <v>38</v>
      </c>
      <c r="P231" s="58" t="s">
        <v>38</v>
      </c>
      <c r="Q231" s="33" t="s">
        <v>207</v>
      </c>
      <c r="R231" s="14" t="s">
        <v>38</v>
      </c>
      <c r="S231" s="13" t="s">
        <v>216</v>
      </c>
      <c r="T231" s="13" t="s">
        <v>217</v>
      </c>
      <c r="U231" s="33">
        <f t="shared" ca="1" si="36"/>
        <v>45744.56914039352</v>
      </c>
      <c r="V231" s="13" t="str">
        <f t="shared" si="37"/>
        <v>Chennai</v>
      </c>
      <c r="W231" s="13" t="str">
        <f t="shared" si="38"/>
        <v>DOMI</v>
      </c>
      <c r="X231" s="13">
        <f t="shared" si="39"/>
        <v>12</v>
      </c>
      <c r="Y231" s="13" t="str">
        <f>IFERROR(VLOOKUP(C231,ReceivingTeam[],2,FALSE),"HelpDesk")</f>
        <v>HelpDesk</v>
      </c>
      <c r="Z231" s="67">
        <f t="shared" si="40"/>
        <v>44883.654872685227</v>
      </c>
      <c r="AA231" s="68">
        <f t="shared" si="41"/>
        <v>44882</v>
      </c>
      <c r="AB231" s="69" t="b">
        <f t="shared" si="42"/>
        <v>1</v>
      </c>
      <c r="AC231" s="70">
        <f t="shared" si="43"/>
        <v>0.5</v>
      </c>
      <c r="AD231" s="67">
        <f t="shared" si="44"/>
        <v>44883.654872685227</v>
      </c>
      <c r="AE231" s="67">
        <f>VLOOKUP(V231,'Branch Wise Work Timelines'!C:G,3,FALSE)+AA231</f>
        <v>44882.416666666664</v>
      </c>
      <c r="AF231" s="67">
        <f>IF(V231="Bangalore",VLOOKUP(V231,'Branch Wise Work Timelines'!C:G,4,FALSE)+AA231+1,IF(V231="Mumbai",VLOOKUP(V231,'Branch Wise Work Timelines'!C:G,4,FALSE)+AA231+1,VLOOKUP(V231,'Branch Wise Work Timelines'!C:G,4,FALSE)+AA231))</f>
        <v>44882.770833333336</v>
      </c>
      <c r="AG231" s="67">
        <f>WORKDAY.INTL(AA231,1,11)+VLOOKUP(V231,'Branch Wise Work Timelines'!C:G,3,FALSE)</f>
        <v>44883.416666666664</v>
      </c>
      <c r="AH231" s="69" t="str">
        <f t="shared" ca="1" si="45"/>
        <v>Out of TAT</v>
      </c>
      <c r="AI231" s="69">
        <f t="shared" ca="1" si="46"/>
        <v>20662</v>
      </c>
      <c r="AJ231" s="69" t="str">
        <f ca="1">IF(AI231&lt;0,"0-12",IFERROR(VLOOKUP(AI231,Breakup[],2,FALSE),"&gt;24"))</f>
        <v>&gt;24</v>
      </c>
      <c r="AK231" s="69" t="str">
        <f>VLOOKUP(V231,Master!B:D,3,FALSE)</f>
        <v>South</v>
      </c>
      <c r="AL231" s="69" t="str">
        <f t="shared" si="47"/>
        <v>Chennai</v>
      </c>
    </row>
    <row r="232" spans="1:38">
      <c r="A232" s="13" t="s">
        <v>741</v>
      </c>
      <c r="B232" s="54">
        <v>44701.544126701403</v>
      </c>
      <c r="C232" s="13" t="s">
        <v>211</v>
      </c>
      <c r="D232" s="13">
        <v>1997</v>
      </c>
      <c r="E232" s="13" t="s">
        <v>742</v>
      </c>
      <c r="F232" s="13" t="s">
        <v>15</v>
      </c>
      <c r="G232" s="14">
        <v>1653034041355</v>
      </c>
      <c r="H232" s="55">
        <v>0.35695601851851899</v>
      </c>
      <c r="I232" s="33">
        <v>44882.356956018499</v>
      </c>
      <c r="J232" s="58">
        <v>44882</v>
      </c>
      <c r="K232" s="13" t="s">
        <v>213</v>
      </c>
      <c r="L232" s="13" t="s">
        <v>30</v>
      </c>
      <c r="M232" s="13" t="s">
        <v>227</v>
      </c>
      <c r="N232" s="13" t="s">
        <v>206</v>
      </c>
      <c r="O232" s="33" t="s">
        <v>38</v>
      </c>
      <c r="P232" s="58" t="s">
        <v>38</v>
      </c>
      <c r="Q232" s="33" t="s">
        <v>207</v>
      </c>
      <c r="R232" s="14" t="s">
        <v>38</v>
      </c>
      <c r="S232" s="13" t="s">
        <v>216</v>
      </c>
      <c r="T232" s="13" t="s">
        <v>217</v>
      </c>
      <c r="U232" s="33">
        <f t="shared" ca="1" si="36"/>
        <v>45744.56914039352</v>
      </c>
      <c r="V232" s="13" t="str">
        <f t="shared" si="37"/>
        <v>Bangalore</v>
      </c>
      <c r="W232" s="13" t="str">
        <f t="shared" si="38"/>
        <v>CLS</v>
      </c>
      <c r="X232" s="13">
        <f t="shared" si="39"/>
        <v>8</v>
      </c>
      <c r="Y232" s="13" t="str">
        <f>IFERROR(VLOOKUP(C232,ReceivingTeam[],2,FALSE),"HelpDesk")</f>
        <v>HelpDesk</v>
      </c>
      <c r="Z232" s="67">
        <f t="shared" si="40"/>
        <v>44882.916666666664</v>
      </c>
      <c r="AA232" s="68">
        <f t="shared" si="41"/>
        <v>44882</v>
      </c>
      <c r="AB232" s="69" t="b">
        <f t="shared" si="42"/>
        <v>1</v>
      </c>
      <c r="AC232" s="70">
        <f t="shared" si="43"/>
        <v>0.5</v>
      </c>
      <c r="AD232" s="67">
        <f t="shared" si="44"/>
        <v>44882.916666666664</v>
      </c>
      <c r="AE232" s="67">
        <f>VLOOKUP(V232,'Branch Wise Work Timelines'!C:G,3,FALSE)+AA232</f>
        <v>44882.416666666664</v>
      </c>
      <c r="AF232" s="67">
        <f>IF(V232="Bangalore",VLOOKUP(V232,'Branch Wise Work Timelines'!C:G,4,FALSE)+AA232+1,IF(V232="Mumbai",VLOOKUP(V232,'Branch Wise Work Timelines'!C:G,4,FALSE)+AA232+1,VLOOKUP(V232,'Branch Wise Work Timelines'!C:G,4,FALSE)+AA232))</f>
        <v>44883.104166666664</v>
      </c>
      <c r="AG232" s="67">
        <f>WORKDAY.INTL(AA232,1,11)+VLOOKUP(V232,'Branch Wise Work Timelines'!C:G,3,FALSE)</f>
        <v>44883.416666666664</v>
      </c>
      <c r="AH232" s="69" t="str">
        <f t="shared" ca="1" si="45"/>
        <v>Out of TAT</v>
      </c>
      <c r="AI232" s="69">
        <f t="shared" ca="1" si="46"/>
        <v>20680</v>
      </c>
      <c r="AJ232" s="69" t="str">
        <f ca="1">IF(AI232&lt;0,"0-12",IFERROR(VLOOKUP(AI232,Breakup[],2,FALSE),"&gt;24"))</f>
        <v>&gt;24</v>
      </c>
      <c r="AK232" s="69" t="str">
        <f>VLOOKUP(V232,Master!B:D,3,FALSE)</f>
        <v>South</v>
      </c>
      <c r="AL232" s="69" t="str">
        <f t="shared" si="47"/>
        <v>Bangalore-CLS</v>
      </c>
    </row>
    <row r="233" spans="1:38">
      <c r="A233" s="13" t="s">
        <v>743</v>
      </c>
      <c r="B233" s="54">
        <v>44701.483263229202</v>
      </c>
      <c r="C233" s="13" t="s">
        <v>78</v>
      </c>
      <c r="D233" s="13">
        <v>518</v>
      </c>
      <c r="E233" s="13" t="s">
        <v>744</v>
      </c>
      <c r="F233" s="13" t="s">
        <v>33</v>
      </c>
      <c r="G233" s="14">
        <v>1653036071457</v>
      </c>
      <c r="H233" s="55">
        <v>0.40746527777777802</v>
      </c>
      <c r="I233" s="33">
        <v>44890.4074652778</v>
      </c>
      <c r="J233" s="58">
        <v>44890</v>
      </c>
      <c r="K233" s="13" t="s">
        <v>425</v>
      </c>
      <c r="L233" s="13" t="s">
        <v>30</v>
      </c>
      <c r="M233" s="13" t="s">
        <v>745</v>
      </c>
      <c r="N233" s="13" t="s">
        <v>206</v>
      </c>
      <c r="O233" s="33" t="s">
        <v>38</v>
      </c>
      <c r="P233" s="58" t="s">
        <v>38</v>
      </c>
      <c r="Q233" s="33" t="s">
        <v>207</v>
      </c>
      <c r="R233" s="14" t="s">
        <v>38</v>
      </c>
      <c r="S233" s="13" t="s">
        <v>216</v>
      </c>
      <c r="T233" s="13" t="s">
        <v>278</v>
      </c>
      <c r="U233" s="33">
        <f t="shared" ca="1" si="36"/>
        <v>45744.56914039352</v>
      </c>
      <c r="V233" s="13" t="str">
        <f t="shared" si="37"/>
        <v>Bangalore</v>
      </c>
      <c r="W233" s="13" t="str">
        <f t="shared" si="38"/>
        <v>RI</v>
      </c>
      <c r="X233" s="13">
        <f t="shared" si="39"/>
        <v>9</v>
      </c>
      <c r="Y233" s="13" t="str">
        <f>IFERROR(VLOOKUP(C233,ReceivingTeam[],2,FALSE),"HelpDesk")</f>
        <v>Branch office</v>
      </c>
      <c r="Z233" s="67">
        <f t="shared" si="40"/>
        <v>44893.729166666664</v>
      </c>
      <c r="AA233" s="68">
        <f t="shared" si="41"/>
        <v>44890</v>
      </c>
      <c r="AB233" s="69" t="b">
        <f t="shared" si="42"/>
        <v>1</v>
      </c>
      <c r="AC233" s="70">
        <f t="shared" si="43"/>
        <v>3</v>
      </c>
      <c r="AD233" s="67">
        <f t="shared" si="44"/>
        <v>44893.729166666664</v>
      </c>
      <c r="AE233" s="67">
        <f>VLOOKUP(V233,'Branch Wise Work Timelines'!C:G,3,FALSE)+AA233</f>
        <v>44890.416666666664</v>
      </c>
      <c r="AF233" s="67">
        <f>IF(V233="Bangalore",VLOOKUP(V233,'Branch Wise Work Timelines'!C:G,4,FALSE)+AA233+1,IF(V233="Mumbai",VLOOKUP(V233,'Branch Wise Work Timelines'!C:G,4,FALSE)+AA233+1,VLOOKUP(V233,'Branch Wise Work Timelines'!C:G,4,FALSE)+AA233))</f>
        <v>44891.104166666664</v>
      </c>
      <c r="AG233" s="67">
        <f>WORKDAY.INTL(AA233,1,11)+VLOOKUP(V233,'Branch Wise Work Timelines'!C:G,3,FALSE)</f>
        <v>44891.416666666664</v>
      </c>
      <c r="AH233" s="69" t="str">
        <f t="shared" ca="1" si="45"/>
        <v>Out of TAT</v>
      </c>
      <c r="AI233" s="69">
        <f t="shared" ca="1" si="46"/>
        <v>20421</v>
      </c>
      <c r="AJ233" s="69" t="str">
        <f ca="1">IF(AI233&lt;0,"0-12",IFERROR(VLOOKUP(AI233,Breakup[],2,FALSE),"&gt;24"))</f>
        <v>&gt;24</v>
      </c>
      <c r="AK233" s="69" t="str">
        <f>VLOOKUP(V233,Master!B:D,3,FALSE)</f>
        <v>South</v>
      </c>
      <c r="AL233" s="69" t="str">
        <f t="shared" si="47"/>
        <v>Bangalore</v>
      </c>
    </row>
    <row r="234" spans="1:38">
      <c r="A234" s="13" t="s">
        <v>746</v>
      </c>
      <c r="B234" s="54">
        <v>44701.4870850347</v>
      </c>
      <c r="C234" s="13" t="s">
        <v>78</v>
      </c>
      <c r="D234" s="13">
        <v>789</v>
      </c>
      <c r="E234" s="13" t="s">
        <v>747</v>
      </c>
      <c r="F234" s="13" t="s">
        <v>33</v>
      </c>
      <c r="G234" s="14">
        <v>1653036071457</v>
      </c>
      <c r="H234" s="55">
        <v>0.99391203703703701</v>
      </c>
      <c r="I234" s="33">
        <v>44881.993912037004</v>
      </c>
      <c r="J234" s="58">
        <v>44881</v>
      </c>
      <c r="K234" s="13" t="s">
        <v>425</v>
      </c>
      <c r="L234" s="13" t="s">
        <v>30</v>
      </c>
      <c r="M234" s="13" t="s">
        <v>745</v>
      </c>
      <c r="N234" s="13" t="s">
        <v>206</v>
      </c>
      <c r="O234" s="33" t="s">
        <v>38</v>
      </c>
      <c r="P234" s="58" t="s">
        <v>38</v>
      </c>
      <c r="Q234" s="33" t="s">
        <v>207</v>
      </c>
      <c r="R234" s="14" t="s">
        <v>38</v>
      </c>
      <c r="S234" s="13" t="s">
        <v>216</v>
      </c>
      <c r="T234" s="13" t="s">
        <v>278</v>
      </c>
      <c r="U234" s="33">
        <f t="shared" ca="1" si="36"/>
        <v>45744.56914039352</v>
      </c>
      <c r="V234" s="13" t="str">
        <f t="shared" si="37"/>
        <v>Bangalore</v>
      </c>
      <c r="W234" s="13" t="str">
        <f t="shared" si="38"/>
        <v>RI</v>
      </c>
      <c r="X234" s="13">
        <f t="shared" si="39"/>
        <v>23</v>
      </c>
      <c r="Y234" s="13" t="str">
        <f>IFERROR(VLOOKUP(C234,ReceivingTeam[],2,FALSE),"HelpDesk")</f>
        <v>Branch office</v>
      </c>
      <c r="Z234" s="67">
        <f t="shared" si="40"/>
        <v>44885.306412037004</v>
      </c>
      <c r="AA234" s="68">
        <f t="shared" si="41"/>
        <v>44881</v>
      </c>
      <c r="AB234" s="69" t="b">
        <f t="shared" si="42"/>
        <v>1</v>
      </c>
      <c r="AC234" s="70">
        <f t="shared" si="43"/>
        <v>3</v>
      </c>
      <c r="AD234" s="67">
        <f t="shared" si="44"/>
        <v>44885.306412037004</v>
      </c>
      <c r="AE234" s="67">
        <f>VLOOKUP(V234,'Branch Wise Work Timelines'!C:G,3,FALSE)+AA234</f>
        <v>44881.416666666664</v>
      </c>
      <c r="AF234" s="67">
        <f>IF(V234="Bangalore",VLOOKUP(V234,'Branch Wise Work Timelines'!C:G,4,FALSE)+AA234+1,IF(V234="Mumbai",VLOOKUP(V234,'Branch Wise Work Timelines'!C:G,4,FALSE)+AA234+1,VLOOKUP(V234,'Branch Wise Work Timelines'!C:G,4,FALSE)+AA234))</f>
        <v>44882.104166666664</v>
      </c>
      <c r="AG234" s="67">
        <f>WORKDAY.INTL(AA234,1,11)+VLOOKUP(V234,'Branch Wise Work Timelines'!C:G,3,FALSE)</f>
        <v>44882.416666666664</v>
      </c>
      <c r="AH234" s="69" t="str">
        <f t="shared" ca="1" si="45"/>
        <v>Out of TAT</v>
      </c>
      <c r="AI234" s="69">
        <f t="shared" ca="1" si="46"/>
        <v>20623</v>
      </c>
      <c r="AJ234" s="69" t="str">
        <f ca="1">IF(AI234&lt;0,"0-12",IFERROR(VLOOKUP(AI234,Breakup[],2,FALSE),"&gt;24"))</f>
        <v>&gt;24</v>
      </c>
      <c r="AK234" s="69" t="str">
        <f>VLOOKUP(V234,Master!B:D,3,FALSE)</f>
        <v>South</v>
      </c>
      <c r="AL234" s="69" t="str">
        <f t="shared" si="47"/>
        <v>Bangalore</v>
      </c>
    </row>
    <row r="235" spans="1:38">
      <c r="A235" s="13" t="s">
        <v>748</v>
      </c>
      <c r="B235" s="54">
        <v>44701.490368634302</v>
      </c>
      <c r="C235" s="13" t="s">
        <v>78</v>
      </c>
      <c r="D235" s="13">
        <v>914</v>
      </c>
      <c r="E235" s="13" t="s">
        <v>749</v>
      </c>
      <c r="F235" s="13" t="s">
        <v>33</v>
      </c>
      <c r="G235" s="14">
        <v>1653036071457</v>
      </c>
      <c r="H235" s="55">
        <v>0.33988425925925903</v>
      </c>
      <c r="I235" s="33">
        <v>44890.339884259301</v>
      </c>
      <c r="J235" s="58">
        <v>44890</v>
      </c>
      <c r="K235" s="13" t="s">
        <v>425</v>
      </c>
      <c r="L235" s="13" t="s">
        <v>30</v>
      </c>
      <c r="M235" s="13" t="s">
        <v>745</v>
      </c>
      <c r="N235" s="13" t="s">
        <v>206</v>
      </c>
      <c r="O235" s="33" t="s">
        <v>38</v>
      </c>
      <c r="P235" s="58" t="s">
        <v>38</v>
      </c>
      <c r="Q235" s="33" t="s">
        <v>207</v>
      </c>
      <c r="R235" s="14" t="s">
        <v>38</v>
      </c>
      <c r="S235" s="13" t="s">
        <v>216</v>
      </c>
      <c r="T235" s="13" t="s">
        <v>278</v>
      </c>
      <c r="U235" s="33">
        <f t="shared" ca="1" si="36"/>
        <v>45744.56914039352</v>
      </c>
      <c r="V235" s="13" t="str">
        <f t="shared" si="37"/>
        <v>Bangalore</v>
      </c>
      <c r="W235" s="13" t="str">
        <f t="shared" si="38"/>
        <v>RI</v>
      </c>
      <c r="X235" s="13">
        <f t="shared" si="39"/>
        <v>8</v>
      </c>
      <c r="Y235" s="13" t="str">
        <f>IFERROR(VLOOKUP(C235,ReceivingTeam[],2,FALSE),"HelpDesk")</f>
        <v>Branch office</v>
      </c>
      <c r="Z235" s="67">
        <f t="shared" si="40"/>
        <v>44893.729166666664</v>
      </c>
      <c r="AA235" s="68">
        <f t="shared" si="41"/>
        <v>44890</v>
      </c>
      <c r="AB235" s="69" t="b">
        <f t="shared" si="42"/>
        <v>1</v>
      </c>
      <c r="AC235" s="70">
        <f t="shared" si="43"/>
        <v>3</v>
      </c>
      <c r="AD235" s="67">
        <f t="shared" si="44"/>
        <v>44893.729166666664</v>
      </c>
      <c r="AE235" s="67">
        <f>VLOOKUP(V235,'Branch Wise Work Timelines'!C:G,3,FALSE)+AA235</f>
        <v>44890.416666666664</v>
      </c>
      <c r="AF235" s="67">
        <f>IF(V235="Bangalore",VLOOKUP(V235,'Branch Wise Work Timelines'!C:G,4,FALSE)+AA235+1,IF(V235="Mumbai",VLOOKUP(V235,'Branch Wise Work Timelines'!C:G,4,FALSE)+AA235+1,VLOOKUP(V235,'Branch Wise Work Timelines'!C:G,4,FALSE)+AA235))</f>
        <v>44891.104166666664</v>
      </c>
      <c r="AG235" s="67">
        <f>WORKDAY.INTL(AA235,1,11)+VLOOKUP(V235,'Branch Wise Work Timelines'!C:G,3,FALSE)</f>
        <v>44891.416666666664</v>
      </c>
      <c r="AH235" s="69" t="str">
        <f t="shared" ca="1" si="45"/>
        <v>Out of TAT</v>
      </c>
      <c r="AI235" s="69">
        <f t="shared" ca="1" si="46"/>
        <v>20421</v>
      </c>
      <c r="AJ235" s="69" t="str">
        <f ca="1">IF(AI235&lt;0,"0-12",IFERROR(VLOOKUP(AI235,Breakup[],2,FALSE),"&gt;24"))</f>
        <v>&gt;24</v>
      </c>
      <c r="AK235" s="69" t="str">
        <f>VLOOKUP(V235,Master!B:D,3,FALSE)</f>
        <v>South</v>
      </c>
      <c r="AL235" s="69" t="str">
        <f t="shared" si="47"/>
        <v>Bangalore</v>
      </c>
    </row>
    <row r="236" spans="1:38">
      <c r="A236" s="13" t="s">
        <v>750</v>
      </c>
      <c r="B236" s="54">
        <v>44701.507789965297</v>
      </c>
      <c r="C236" s="13" t="s">
        <v>227</v>
      </c>
      <c r="D236" s="13">
        <v>1368</v>
      </c>
      <c r="E236" s="13" t="s">
        <v>751</v>
      </c>
      <c r="F236" s="13" t="s">
        <v>15</v>
      </c>
      <c r="G236" s="14">
        <v>1653031432017</v>
      </c>
      <c r="H236" s="55">
        <v>0.18136574074074099</v>
      </c>
      <c r="I236" s="33">
        <v>44887.181365740696</v>
      </c>
      <c r="J236" s="58">
        <v>44887</v>
      </c>
      <c r="K236" s="13" t="s">
        <v>213</v>
      </c>
      <c r="L236" s="13" t="s">
        <v>30</v>
      </c>
      <c r="M236" s="13" t="s">
        <v>75</v>
      </c>
      <c r="N236" s="13" t="s">
        <v>206</v>
      </c>
      <c r="O236" s="33" t="s">
        <v>38</v>
      </c>
      <c r="P236" s="58" t="s">
        <v>38</v>
      </c>
      <c r="Q236" s="33" t="s">
        <v>207</v>
      </c>
      <c r="R236" s="14" t="s">
        <v>38</v>
      </c>
      <c r="S236" s="13" t="s">
        <v>216</v>
      </c>
      <c r="T236" s="13" t="s">
        <v>217</v>
      </c>
      <c r="U236" s="33">
        <f t="shared" ca="1" si="36"/>
        <v>45744.56914039352</v>
      </c>
      <c r="V236" s="13" t="str">
        <f t="shared" si="37"/>
        <v>Bangalore</v>
      </c>
      <c r="W236" s="13" t="str">
        <f t="shared" si="38"/>
        <v>CLS</v>
      </c>
      <c r="X236" s="13">
        <f t="shared" si="39"/>
        <v>4</v>
      </c>
      <c r="Y236" s="13" t="str">
        <f>IFERROR(VLOOKUP(C236,ReceivingTeam[],2,FALSE),"HelpDesk")</f>
        <v>HelpDesk</v>
      </c>
      <c r="Z236" s="67">
        <f t="shared" si="40"/>
        <v>44887.916666666664</v>
      </c>
      <c r="AA236" s="68">
        <f t="shared" si="41"/>
        <v>44887</v>
      </c>
      <c r="AB236" s="69" t="b">
        <f t="shared" si="42"/>
        <v>1</v>
      </c>
      <c r="AC236" s="70">
        <f t="shared" si="43"/>
        <v>0.5</v>
      </c>
      <c r="AD236" s="67">
        <f t="shared" si="44"/>
        <v>44887.916666666664</v>
      </c>
      <c r="AE236" s="67">
        <f>VLOOKUP(V236,'Branch Wise Work Timelines'!C:G,3,FALSE)+AA236</f>
        <v>44887.416666666664</v>
      </c>
      <c r="AF236" s="67">
        <f>IF(V236="Bangalore",VLOOKUP(V236,'Branch Wise Work Timelines'!C:G,4,FALSE)+AA236+1,IF(V236="Mumbai",VLOOKUP(V236,'Branch Wise Work Timelines'!C:G,4,FALSE)+AA236+1,VLOOKUP(V236,'Branch Wise Work Timelines'!C:G,4,FALSE)+AA236))</f>
        <v>44888.104166666664</v>
      </c>
      <c r="AG236" s="67">
        <f>WORKDAY.INTL(AA236,1,11)+VLOOKUP(V236,'Branch Wise Work Timelines'!C:G,3,FALSE)</f>
        <v>44888.416666666664</v>
      </c>
      <c r="AH236" s="69" t="str">
        <f t="shared" ca="1" si="45"/>
        <v>Out of TAT</v>
      </c>
      <c r="AI236" s="69">
        <f t="shared" ca="1" si="46"/>
        <v>20560</v>
      </c>
      <c r="AJ236" s="69" t="str">
        <f ca="1">IF(AI236&lt;0,"0-12",IFERROR(VLOOKUP(AI236,Breakup[],2,FALSE),"&gt;24"))</f>
        <v>&gt;24</v>
      </c>
      <c r="AK236" s="69" t="str">
        <f>VLOOKUP(V236,Master!B:D,3,FALSE)</f>
        <v>South</v>
      </c>
      <c r="AL236" s="69" t="str">
        <f t="shared" si="47"/>
        <v>Bangalore-CLS</v>
      </c>
    </row>
    <row r="237" spans="1:38">
      <c r="A237" s="13" t="s">
        <v>752</v>
      </c>
      <c r="B237" s="54">
        <v>44700.629541516202</v>
      </c>
      <c r="C237" s="13" t="s">
        <v>443</v>
      </c>
      <c r="D237" s="13">
        <v>350</v>
      </c>
      <c r="E237" s="13" t="s">
        <v>753</v>
      </c>
      <c r="F237" s="13" t="s">
        <v>33</v>
      </c>
      <c r="G237" s="14">
        <v>1653032804026</v>
      </c>
      <c r="H237" s="55">
        <v>0.27577546296296301</v>
      </c>
      <c r="I237" s="33">
        <v>44884.275775463</v>
      </c>
      <c r="J237" s="58">
        <v>44884</v>
      </c>
      <c r="K237" s="13" t="s">
        <v>437</v>
      </c>
      <c r="L237" s="13" t="s">
        <v>12</v>
      </c>
      <c r="M237" s="13" t="s">
        <v>435</v>
      </c>
      <c r="N237" s="13" t="s">
        <v>206</v>
      </c>
      <c r="O237" s="33" t="s">
        <v>38</v>
      </c>
      <c r="P237" s="58" t="s">
        <v>38</v>
      </c>
      <c r="Q237" s="33" t="s">
        <v>207</v>
      </c>
      <c r="R237" s="14" t="s">
        <v>38</v>
      </c>
      <c r="S237" s="13" t="s">
        <v>208</v>
      </c>
      <c r="T237" s="13" t="s">
        <v>209</v>
      </c>
      <c r="U237" s="33">
        <f t="shared" ca="1" si="36"/>
        <v>45744.56914039352</v>
      </c>
      <c r="V237" s="13" t="str">
        <f t="shared" si="37"/>
        <v>Ahmedabad</v>
      </c>
      <c r="W237" s="13" t="str">
        <f t="shared" si="38"/>
        <v>RI</v>
      </c>
      <c r="X237" s="13">
        <f t="shared" si="39"/>
        <v>6</v>
      </c>
      <c r="Y237" s="13" t="str">
        <f>IFERROR(VLOOKUP(C237,ReceivingTeam[],2,FALSE),"HelpDesk")</f>
        <v>HelpDesk</v>
      </c>
      <c r="Z237" s="67">
        <f t="shared" si="40"/>
        <v>44886.562499999993</v>
      </c>
      <c r="AA237" s="68">
        <f t="shared" si="41"/>
        <v>44884</v>
      </c>
      <c r="AB237" s="69" t="b">
        <f t="shared" si="42"/>
        <v>1</v>
      </c>
      <c r="AC237" s="70">
        <f t="shared" si="43"/>
        <v>0.5</v>
      </c>
      <c r="AD237" s="67">
        <f t="shared" si="44"/>
        <v>44886.562499999993</v>
      </c>
      <c r="AE237" s="67">
        <f>VLOOKUP(V237,'Branch Wise Work Timelines'!C:G,3,FALSE)+AA237</f>
        <v>44884.416666666664</v>
      </c>
      <c r="AF237" s="67">
        <f>IF(V237="Bangalore",VLOOKUP(V237,'Branch Wise Work Timelines'!C:G,4,FALSE)+AA237+1,IF(V237="Mumbai",VLOOKUP(V237,'Branch Wise Work Timelines'!C:G,4,FALSE)+AA237+1,VLOOKUP(V237,'Branch Wise Work Timelines'!C:G,4,FALSE)+AA237))</f>
        <v>44884.770833333336</v>
      </c>
      <c r="AG237" s="67">
        <f>WORKDAY.INTL(AA237,1,11)+VLOOKUP(V237,'Branch Wise Work Timelines'!C:G,3,FALSE)</f>
        <v>44886.416666666664</v>
      </c>
      <c r="AH237" s="69" t="str">
        <f t="shared" ca="1" si="45"/>
        <v>Out of TAT</v>
      </c>
      <c r="AI237" s="69">
        <f t="shared" ca="1" si="46"/>
        <v>20593</v>
      </c>
      <c r="AJ237" s="69" t="str">
        <f ca="1">IF(AI237&lt;0,"0-12",IFERROR(VLOOKUP(AI237,Breakup[],2,FALSE),"&gt;24"))</f>
        <v>&gt;24</v>
      </c>
      <c r="AK237" s="69" t="str">
        <f>VLOOKUP(V237,Master!B:D,3,FALSE)</f>
        <v>North</v>
      </c>
      <c r="AL237" s="69" t="str">
        <f t="shared" si="47"/>
        <v>Ahmedabad</v>
      </c>
    </row>
    <row r="238" spans="1:38">
      <c r="A238" s="13" t="s">
        <v>754</v>
      </c>
      <c r="B238" s="54">
        <v>44701.545364548598</v>
      </c>
      <c r="C238" s="13" t="s">
        <v>497</v>
      </c>
      <c r="D238" s="13">
        <v>572</v>
      </c>
      <c r="E238" s="13" t="s">
        <v>755</v>
      </c>
      <c r="F238" s="13" t="s">
        <v>33</v>
      </c>
      <c r="G238" s="14">
        <v>1653032752180</v>
      </c>
      <c r="H238" s="55">
        <v>0.34509259259259301</v>
      </c>
      <c r="I238" s="33">
        <v>44881.345092592601</v>
      </c>
      <c r="J238" s="58">
        <v>44881</v>
      </c>
      <c r="K238" s="13" t="s">
        <v>452</v>
      </c>
      <c r="L238" s="13" t="s">
        <v>36</v>
      </c>
      <c r="M238" s="13" t="s">
        <v>497</v>
      </c>
      <c r="N238" s="13" t="s">
        <v>206</v>
      </c>
      <c r="O238" s="33" t="s">
        <v>38</v>
      </c>
      <c r="P238" s="58" t="s">
        <v>38</v>
      </c>
      <c r="Q238" s="33" t="s">
        <v>207</v>
      </c>
      <c r="R238" s="14" t="s">
        <v>38</v>
      </c>
      <c r="S238" s="13" t="s">
        <v>216</v>
      </c>
      <c r="T238" s="13" t="s">
        <v>217</v>
      </c>
      <c r="U238" s="33">
        <f t="shared" ca="1" si="36"/>
        <v>45744.56914039352</v>
      </c>
      <c r="V238" s="13" t="str">
        <f t="shared" si="37"/>
        <v>Chennai</v>
      </c>
      <c r="W238" s="13" t="str">
        <f t="shared" si="38"/>
        <v>RI</v>
      </c>
      <c r="X238" s="13">
        <f t="shared" si="39"/>
        <v>8</v>
      </c>
      <c r="Y238" s="13" t="str">
        <f>IFERROR(VLOOKUP(C238,ReceivingTeam[],2,FALSE),"HelpDesk")</f>
        <v>HelpDesk</v>
      </c>
      <c r="Z238" s="67">
        <f t="shared" si="40"/>
        <v>44882.562499999993</v>
      </c>
      <c r="AA238" s="68">
        <f t="shared" si="41"/>
        <v>44881</v>
      </c>
      <c r="AB238" s="69" t="b">
        <f t="shared" si="42"/>
        <v>1</v>
      </c>
      <c r="AC238" s="70">
        <f t="shared" si="43"/>
        <v>0.5</v>
      </c>
      <c r="AD238" s="67">
        <f t="shared" si="44"/>
        <v>44882.562499999993</v>
      </c>
      <c r="AE238" s="67">
        <f>VLOOKUP(V238,'Branch Wise Work Timelines'!C:G,3,FALSE)+AA238</f>
        <v>44881.416666666664</v>
      </c>
      <c r="AF238" s="67">
        <f>IF(V238="Bangalore",VLOOKUP(V238,'Branch Wise Work Timelines'!C:G,4,FALSE)+AA238+1,IF(V238="Mumbai",VLOOKUP(V238,'Branch Wise Work Timelines'!C:G,4,FALSE)+AA238+1,VLOOKUP(V238,'Branch Wise Work Timelines'!C:G,4,FALSE)+AA238))</f>
        <v>44881.770833333336</v>
      </c>
      <c r="AG238" s="67">
        <f>WORKDAY.INTL(AA238,1,11)+VLOOKUP(V238,'Branch Wise Work Timelines'!C:G,3,FALSE)</f>
        <v>44882.416666666664</v>
      </c>
      <c r="AH238" s="69" t="str">
        <f t="shared" ca="1" si="45"/>
        <v>Out of TAT</v>
      </c>
      <c r="AI238" s="69">
        <f t="shared" ca="1" si="46"/>
        <v>20689</v>
      </c>
      <c r="AJ238" s="69" t="str">
        <f ca="1">IF(AI238&lt;0,"0-12",IFERROR(VLOOKUP(AI238,Breakup[],2,FALSE),"&gt;24"))</f>
        <v>&gt;24</v>
      </c>
      <c r="AK238" s="69" t="str">
        <f>VLOOKUP(V238,Master!B:D,3,FALSE)</f>
        <v>South</v>
      </c>
      <c r="AL238" s="69" t="str">
        <f t="shared" si="47"/>
        <v>Chennai</v>
      </c>
    </row>
    <row r="239" spans="1:38">
      <c r="A239" s="13" t="s">
        <v>756</v>
      </c>
      <c r="B239" s="54">
        <v>44701.545835104203</v>
      </c>
      <c r="C239" s="13" t="s">
        <v>497</v>
      </c>
      <c r="D239" s="13">
        <v>1628</v>
      </c>
      <c r="E239" s="13" t="s">
        <v>757</v>
      </c>
      <c r="F239" s="13" t="s">
        <v>33</v>
      </c>
      <c r="G239" s="14">
        <v>1653033870061</v>
      </c>
      <c r="H239" s="55">
        <v>0.40751157407407401</v>
      </c>
      <c r="I239" s="33">
        <v>44882.4075115741</v>
      </c>
      <c r="J239" s="58">
        <v>44882</v>
      </c>
      <c r="K239" s="13" t="s">
        <v>452</v>
      </c>
      <c r="L239" s="13" t="s">
        <v>36</v>
      </c>
      <c r="M239" s="13" t="s">
        <v>497</v>
      </c>
      <c r="N239" s="13" t="s">
        <v>206</v>
      </c>
      <c r="O239" s="33" t="s">
        <v>38</v>
      </c>
      <c r="P239" s="58" t="s">
        <v>38</v>
      </c>
      <c r="Q239" s="33" t="s">
        <v>207</v>
      </c>
      <c r="R239" s="14" t="s">
        <v>38</v>
      </c>
      <c r="S239" s="13" t="s">
        <v>216</v>
      </c>
      <c r="T239" s="13" t="s">
        <v>278</v>
      </c>
      <c r="U239" s="33">
        <f t="shared" ca="1" si="36"/>
        <v>45744.56914039352</v>
      </c>
      <c r="V239" s="13" t="str">
        <f t="shared" si="37"/>
        <v>Chennai</v>
      </c>
      <c r="W239" s="13" t="str">
        <f t="shared" si="38"/>
        <v>RI</v>
      </c>
      <c r="X239" s="13">
        <f t="shared" si="39"/>
        <v>9</v>
      </c>
      <c r="Y239" s="13" t="str">
        <f>IFERROR(VLOOKUP(C239,ReceivingTeam[],2,FALSE),"HelpDesk")</f>
        <v>HelpDesk</v>
      </c>
      <c r="Z239" s="67">
        <f t="shared" si="40"/>
        <v>44886.062499999993</v>
      </c>
      <c r="AA239" s="68">
        <f t="shared" si="41"/>
        <v>44882</v>
      </c>
      <c r="AB239" s="69" t="b">
        <f t="shared" si="42"/>
        <v>1</v>
      </c>
      <c r="AC239" s="70">
        <f t="shared" si="43"/>
        <v>3</v>
      </c>
      <c r="AD239" s="67">
        <f t="shared" si="44"/>
        <v>44886.062499999993</v>
      </c>
      <c r="AE239" s="67">
        <f>VLOOKUP(V239,'Branch Wise Work Timelines'!C:G,3,FALSE)+AA239</f>
        <v>44882.416666666664</v>
      </c>
      <c r="AF239" s="67">
        <f>IF(V239="Bangalore",VLOOKUP(V239,'Branch Wise Work Timelines'!C:G,4,FALSE)+AA239+1,IF(V239="Mumbai",VLOOKUP(V239,'Branch Wise Work Timelines'!C:G,4,FALSE)+AA239+1,VLOOKUP(V239,'Branch Wise Work Timelines'!C:G,4,FALSE)+AA239))</f>
        <v>44882.770833333336</v>
      </c>
      <c r="AG239" s="67">
        <f>WORKDAY.INTL(AA239,1,11)+VLOOKUP(V239,'Branch Wise Work Timelines'!C:G,3,FALSE)</f>
        <v>44883.416666666664</v>
      </c>
      <c r="AH239" s="69" t="str">
        <f t="shared" ca="1" si="45"/>
        <v>Out of TAT</v>
      </c>
      <c r="AI239" s="69">
        <f t="shared" ca="1" si="46"/>
        <v>20605</v>
      </c>
      <c r="AJ239" s="69" t="str">
        <f ca="1">IF(AI239&lt;0,"0-12",IFERROR(VLOOKUP(AI239,Breakup[],2,FALSE),"&gt;24"))</f>
        <v>&gt;24</v>
      </c>
      <c r="AK239" s="69" t="str">
        <f>VLOOKUP(V239,Master!B:D,3,FALSE)</f>
        <v>South</v>
      </c>
      <c r="AL239" s="69" t="str">
        <f t="shared" si="47"/>
        <v>Chennai</v>
      </c>
    </row>
    <row r="240" spans="1:38">
      <c r="A240" s="13" t="s">
        <v>758</v>
      </c>
      <c r="B240" s="54">
        <v>44701.546244560202</v>
      </c>
      <c r="C240" s="13" t="s">
        <v>497</v>
      </c>
      <c r="D240" s="13">
        <v>1086</v>
      </c>
      <c r="E240" s="13" t="s">
        <v>759</v>
      </c>
      <c r="F240" s="13" t="s">
        <v>33</v>
      </c>
      <c r="G240" s="14">
        <v>1653032752180</v>
      </c>
      <c r="H240" s="55">
        <v>0.957858796296296</v>
      </c>
      <c r="I240" s="33">
        <v>44884.957858796297</v>
      </c>
      <c r="J240" s="58">
        <v>44884</v>
      </c>
      <c r="K240" s="13" t="s">
        <v>452</v>
      </c>
      <c r="L240" s="13" t="s">
        <v>36</v>
      </c>
      <c r="M240" s="13" t="s">
        <v>497</v>
      </c>
      <c r="N240" s="13" t="s">
        <v>206</v>
      </c>
      <c r="O240" s="33" t="s">
        <v>38</v>
      </c>
      <c r="P240" s="58" t="s">
        <v>38</v>
      </c>
      <c r="Q240" s="33" t="s">
        <v>207</v>
      </c>
      <c r="R240" s="14" t="s">
        <v>38</v>
      </c>
      <c r="S240" s="13" t="s">
        <v>216</v>
      </c>
      <c r="T240" s="13" t="s">
        <v>217</v>
      </c>
      <c r="U240" s="33">
        <f t="shared" ca="1" si="36"/>
        <v>45744.56914039352</v>
      </c>
      <c r="V240" s="13" t="str">
        <f t="shared" si="37"/>
        <v>Chennai</v>
      </c>
      <c r="W240" s="13" t="str">
        <f t="shared" si="38"/>
        <v>RI</v>
      </c>
      <c r="X240" s="13">
        <f t="shared" si="39"/>
        <v>22</v>
      </c>
      <c r="Y240" s="13" t="str">
        <f>IFERROR(VLOOKUP(C240,ReceivingTeam[],2,FALSE),"HelpDesk")</f>
        <v>HelpDesk</v>
      </c>
      <c r="Z240" s="67">
        <f t="shared" si="40"/>
        <v>44887.103692129625</v>
      </c>
      <c r="AA240" s="68">
        <f t="shared" si="41"/>
        <v>44884</v>
      </c>
      <c r="AB240" s="69" t="b">
        <f t="shared" si="42"/>
        <v>1</v>
      </c>
      <c r="AC240" s="70">
        <f t="shared" si="43"/>
        <v>0.5</v>
      </c>
      <c r="AD240" s="67">
        <f t="shared" si="44"/>
        <v>44887.103692129625</v>
      </c>
      <c r="AE240" s="67">
        <f>VLOOKUP(V240,'Branch Wise Work Timelines'!C:G,3,FALSE)+AA240</f>
        <v>44884.416666666664</v>
      </c>
      <c r="AF240" s="67">
        <f>IF(V240="Bangalore",VLOOKUP(V240,'Branch Wise Work Timelines'!C:G,4,FALSE)+AA240+1,IF(V240="Mumbai",VLOOKUP(V240,'Branch Wise Work Timelines'!C:G,4,FALSE)+AA240+1,VLOOKUP(V240,'Branch Wise Work Timelines'!C:G,4,FALSE)+AA240))</f>
        <v>44884.770833333336</v>
      </c>
      <c r="AG240" s="67">
        <f>WORKDAY.INTL(AA240,1,11)+VLOOKUP(V240,'Branch Wise Work Timelines'!C:G,3,FALSE)</f>
        <v>44886.416666666664</v>
      </c>
      <c r="AH240" s="69" t="str">
        <f t="shared" ca="1" si="45"/>
        <v>Out of TAT</v>
      </c>
      <c r="AI240" s="69">
        <f t="shared" ca="1" si="46"/>
        <v>20580</v>
      </c>
      <c r="AJ240" s="69" t="str">
        <f ca="1">IF(AI240&lt;0,"0-12",IFERROR(VLOOKUP(AI240,Breakup[],2,FALSE),"&gt;24"))</f>
        <v>&gt;24</v>
      </c>
      <c r="AK240" s="69" t="str">
        <f>VLOOKUP(V240,Master!B:D,3,FALSE)</f>
        <v>South</v>
      </c>
      <c r="AL240" s="69" t="str">
        <f t="shared" si="47"/>
        <v>Chennai</v>
      </c>
    </row>
    <row r="241" spans="1:38">
      <c r="A241" s="13" t="s">
        <v>760</v>
      </c>
      <c r="B241" s="54">
        <v>44701.4938364931</v>
      </c>
      <c r="C241" s="13" t="s">
        <v>114</v>
      </c>
      <c r="D241" s="13">
        <v>478</v>
      </c>
      <c r="E241" s="13" t="s">
        <v>761</v>
      </c>
      <c r="F241" s="13" t="s">
        <v>33</v>
      </c>
      <c r="G241" s="14">
        <v>1653031333276</v>
      </c>
      <c r="H241" s="55">
        <v>0.65989583333333302</v>
      </c>
      <c r="I241" s="33">
        <v>44882.659895833298</v>
      </c>
      <c r="J241" s="58">
        <v>44882</v>
      </c>
      <c r="K241" s="13" t="s">
        <v>263</v>
      </c>
      <c r="L241" s="13" t="s">
        <v>69</v>
      </c>
      <c r="M241" s="13" t="s">
        <v>101</v>
      </c>
      <c r="N241" s="13" t="s">
        <v>206</v>
      </c>
      <c r="O241" s="33" t="s">
        <v>38</v>
      </c>
      <c r="P241" s="58" t="s">
        <v>38</v>
      </c>
      <c r="Q241" s="33" t="s">
        <v>207</v>
      </c>
      <c r="R241" s="14" t="s">
        <v>38</v>
      </c>
      <c r="S241" s="13" t="s">
        <v>208</v>
      </c>
      <c r="T241" s="13" t="s">
        <v>209</v>
      </c>
      <c r="U241" s="33">
        <f t="shared" ca="1" si="36"/>
        <v>45744.56914039352</v>
      </c>
      <c r="V241" s="13" t="str">
        <f t="shared" si="37"/>
        <v>Mumbai</v>
      </c>
      <c r="W241" s="13" t="str">
        <f t="shared" si="38"/>
        <v>RI</v>
      </c>
      <c r="X241" s="13">
        <f t="shared" si="39"/>
        <v>15</v>
      </c>
      <c r="Y241" s="13" t="str">
        <f>IFERROR(VLOOKUP(C241,ReceivingTeam[],2,FALSE),"HelpDesk")</f>
        <v>Branch office</v>
      </c>
      <c r="Z241" s="67">
        <f t="shared" si="40"/>
        <v>44883.159895833298</v>
      </c>
      <c r="AA241" s="68">
        <f t="shared" si="41"/>
        <v>44882</v>
      </c>
      <c r="AB241" s="69" t="b">
        <f t="shared" si="42"/>
        <v>1</v>
      </c>
      <c r="AC241" s="70">
        <f t="shared" si="43"/>
        <v>0.5</v>
      </c>
      <c r="AD241" s="67">
        <f t="shared" si="44"/>
        <v>44883.159895833298</v>
      </c>
      <c r="AE241" s="67">
        <f>VLOOKUP(V241,'Branch Wise Work Timelines'!C:G,3,FALSE)+AA241</f>
        <v>44882.416666666664</v>
      </c>
      <c r="AF241" s="67">
        <f>IF(V241="Bangalore",VLOOKUP(V241,'Branch Wise Work Timelines'!C:G,4,FALSE)+AA241+1,IF(V241="Mumbai",VLOOKUP(V241,'Branch Wise Work Timelines'!C:G,4,FALSE)+AA241+1,VLOOKUP(V241,'Branch Wise Work Timelines'!C:G,4,FALSE)+AA241))</f>
        <v>44883.25</v>
      </c>
      <c r="AG241" s="67">
        <f>WORKDAY.INTL(AA241,1,11)+VLOOKUP(V241,'Branch Wise Work Timelines'!C:G,3,FALSE)</f>
        <v>44883.416666666664</v>
      </c>
      <c r="AH241" s="69" t="str">
        <f t="shared" ca="1" si="45"/>
        <v>Out of TAT</v>
      </c>
      <c r="AI241" s="69">
        <f t="shared" ca="1" si="46"/>
        <v>20674</v>
      </c>
      <c r="AJ241" s="69" t="str">
        <f ca="1">IF(AI241&lt;0,"0-12",IFERROR(VLOOKUP(AI241,Breakup[],2,FALSE),"&gt;24"))</f>
        <v>&gt;24</v>
      </c>
      <c r="AK241" s="69" t="str">
        <f>VLOOKUP(V241,Master!B:D,3,FALSE)</f>
        <v>East</v>
      </c>
      <c r="AL241" s="69" t="str">
        <f t="shared" si="47"/>
        <v>Mumbai</v>
      </c>
    </row>
    <row r="242" spans="1:38">
      <c r="A242" s="13" t="s">
        <v>762</v>
      </c>
      <c r="B242" s="54">
        <v>44701.673704594898</v>
      </c>
      <c r="C242" s="13" t="s">
        <v>87</v>
      </c>
      <c r="D242" s="13">
        <v>520</v>
      </c>
      <c r="E242" s="13" t="s">
        <v>763</v>
      </c>
      <c r="F242" s="13" t="s">
        <v>33</v>
      </c>
      <c r="G242" s="14">
        <v>1653043298777</v>
      </c>
      <c r="H242" s="55">
        <v>0.73966435185185198</v>
      </c>
      <c r="I242" s="33">
        <v>44886.739664351902</v>
      </c>
      <c r="J242" s="58">
        <v>44886</v>
      </c>
      <c r="K242" s="13" t="s">
        <v>213</v>
      </c>
      <c r="L242" s="13" t="s">
        <v>30</v>
      </c>
      <c r="M242" s="13" t="s">
        <v>282</v>
      </c>
      <c r="N242" s="13" t="s">
        <v>206</v>
      </c>
      <c r="O242" s="33" t="s">
        <v>38</v>
      </c>
      <c r="P242" s="58" t="s">
        <v>38</v>
      </c>
      <c r="Q242" s="33" t="s">
        <v>207</v>
      </c>
      <c r="R242" s="14" t="s">
        <v>38</v>
      </c>
      <c r="S242" s="13" t="s">
        <v>216</v>
      </c>
      <c r="T242" s="13" t="s">
        <v>278</v>
      </c>
      <c r="U242" s="33">
        <f t="shared" ca="1" si="36"/>
        <v>45744.56914039352</v>
      </c>
      <c r="V242" s="13" t="str">
        <f t="shared" si="37"/>
        <v>Bangalore</v>
      </c>
      <c r="W242" s="13" t="str">
        <f t="shared" si="38"/>
        <v>RI</v>
      </c>
      <c r="X242" s="13">
        <f t="shared" si="39"/>
        <v>17</v>
      </c>
      <c r="Y242" s="13" t="str">
        <f>IFERROR(VLOOKUP(C242,ReceivingTeam[],2,FALSE),"HelpDesk")</f>
        <v>Branch office</v>
      </c>
      <c r="Z242" s="67">
        <f t="shared" si="40"/>
        <v>44890.052164351902</v>
      </c>
      <c r="AA242" s="68">
        <f t="shared" si="41"/>
        <v>44886</v>
      </c>
      <c r="AB242" s="69" t="b">
        <f t="shared" si="42"/>
        <v>1</v>
      </c>
      <c r="AC242" s="70">
        <f t="shared" si="43"/>
        <v>3</v>
      </c>
      <c r="AD242" s="67">
        <f t="shared" si="44"/>
        <v>44890.052164351902</v>
      </c>
      <c r="AE242" s="67">
        <f>VLOOKUP(V242,'Branch Wise Work Timelines'!C:G,3,FALSE)+AA242</f>
        <v>44886.416666666664</v>
      </c>
      <c r="AF242" s="67">
        <f>IF(V242="Bangalore",VLOOKUP(V242,'Branch Wise Work Timelines'!C:G,4,FALSE)+AA242+1,IF(V242="Mumbai",VLOOKUP(V242,'Branch Wise Work Timelines'!C:G,4,FALSE)+AA242+1,VLOOKUP(V242,'Branch Wise Work Timelines'!C:G,4,FALSE)+AA242))</f>
        <v>44887.104166666664</v>
      </c>
      <c r="AG242" s="67">
        <f>WORKDAY.INTL(AA242,1,11)+VLOOKUP(V242,'Branch Wise Work Timelines'!C:G,3,FALSE)</f>
        <v>44887.416666666664</v>
      </c>
      <c r="AH242" s="69" t="str">
        <f t="shared" ca="1" si="45"/>
        <v>Out of TAT</v>
      </c>
      <c r="AI242" s="69">
        <f t="shared" ca="1" si="46"/>
        <v>20509</v>
      </c>
      <c r="AJ242" s="69" t="str">
        <f ca="1">IF(AI242&lt;0,"0-12",IFERROR(VLOOKUP(AI242,Breakup[],2,FALSE),"&gt;24"))</f>
        <v>&gt;24</v>
      </c>
      <c r="AK242" s="69" t="str">
        <f>VLOOKUP(V242,Master!B:D,3,FALSE)</f>
        <v>South</v>
      </c>
      <c r="AL242" s="69" t="str">
        <f t="shared" si="47"/>
        <v>Bangalore</v>
      </c>
    </row>
    <row r="243" spans="1:38">
      <c r="A243" s="13" t="s">
        <v>764</v>
      </c>
      <c r="B243" s="54">
        <v>44701.626218437501</v>
      </c>
      <c r="C243" s="13" t="s">
        <v>243</v>
      </c>
      <c r="D243" s="13">
        <v>1331</v>
      </c>
      <c r="E243" s="13" t="s">
        <v>765</v>
      </c>
      <c r="F243" s="13" t="s">
        <v>15</v>
      </c>
      <c r="G243" s="14">
        <v>1653039610057</v>
      </c>
      <c r="H243" s="55">
        <v>4.84606481481481E-2</v>
      </c>
      <c r="I243" s="33">
        <v>44891.048460648097</v>
      </c>
      <c r="J243" s="58">
        <v>44891</v>
      </c>
      <c r="K243" s="13" t="s">
        <v>213</v>
      </c>
      <c r="L243" s="13" t="s">
        <v>30</v>
      </c>
      <c r="M243" s="13" t="s">
        <v>214</v>
      </c>
      <c r="N243" s="13" t="s">
        <v>206</v>
      </c>
      <c r="O243" s="33">
        <v>44891.004155092603</v>
      </c>
      <c r="P243" s="58">
        <v>44891</v>
      </c>
      <c r="Q243" s="33" t="s">
        <v>237</v>
      </c>
      <c r="R243" s="14">
        <v>900</v>
      </c>
      <c r="S243" s="13" t="s">
        <v>216</v>
      </c>
      <c r="T243" s="13" t="s">
        <v>278</v>
      </c>
      <c r="U243" s="33">
        <f t="shared" ca="1" si="36"/>
        <v>45744.56914039352</v>
      </c>
      <c r="V243" s="13" t="str">
        <f t="shared" si="37"/>
        <v>Bangalore</v>
      </c>
      <c r="W243" s="13" t="str">
        <f t="shared" si="38"/>
        <v>CLS</v>
      </c>
      <c r="X243" s="13">
        <f t="shared" si="39"/>
        <v>1</v>
      </c>
      <c r="Y243" s="13" t="str">
        <f>IFERROR(VLOOKUP(C243,ReceivingTeam[],2,FALSE),"HelpDesk")</f>
        <v>HelpDesk</v>
      </c>
      <c r="Z243" s="67">
        <f t="shared" si="40"/>
        <v>44895.729166666664</v>
      </c>
      <c r="AA243" s="68">
        <f t="shared" si="41"/>
        <v>44891</v>
      </c>
      <c r="AB243" s="69" t="b">
        <f t="shared" si="42"/>
        <v>1</v>
      </c>
      <c r="AC243" s="70">
        <f t="shared" si="43"/>
        <v>3</v>
      </c>
      <c r="AD243" s="67">
        <f t="shared" si="44"/>
        <v>44895.729166666664</v>
      </c>
      <c r="AE243" s="67">
        <f>VLOOKUP(V243,'Branch Wise Work Timelines'!C:G,3,FALSE)+AA243</f>
        <v>44891.416666666664</v>
      </c>
      <c r="AF243" s="67">
        <f>IF(V243="Bangalore",VLOOKUP(V243,'Branch Wise Work Timelines'!C:G,4,FALSE)+AA243+1,IF(V243="Mumbai",VLOOKUP(V243,'Branch Wise Work Timelines'!C:G,4,FALSE)+AA243+1,VLOOKUP(V243,'Branch Wise Work Timelines'!C:G,4,FALSE)+AA243))</f>
        <v>44892.104166666664</v>
      </c>
      <c r="AG243" s="67">
        <f>WORKDAY.INTL(AA243,1,11)+VLOOKUP(V243,'Branch Wise Work Timelines'!C:G,3,FALSE)</f>
        <v>44893.416666666664</v>
      </c>
      <c r="AH243" s="69" t="str">
        <f t="shared" si="45"/>
        <v>Met</v>
      </c>
      <c r="AI243" s="69">
        <f t="shared" ca="1" si="46"/>
        <v>20373</v>
      </c>
      <c r="AJ243" s="69" t="str">
        <f ca="1">IF(AI243&lt;0,"0-12",IFERROR(VLOOKUP(AI243,Breakup[],2,FALSE),"&gt;24"))</f>
        <v>&gt;24</v>
      </c>
      <c r="AK243" s="69" t="str">
        <f>VLOOKUP(V243,Master!B:D,3,FALSE)</f>
        <v>South</v>
      </c>
      <c r="AL243" s="69" t="str">
        <f t="shared" si="47"/>
        <v>Bangalore-CLS</v>
      </c>
    </row>
    <row r="244" spans="1:38">
      <c r="A244" s="13" t="s">
        <v>766</v>
      </c>
      <c r="B244" s="54">
        <v>44701.499762580999</v>
      </c>
      <c r="C244" s="13" t="s">
        <v>114</v>
      </c>
      <c r="D244" s="13">
        <v>1972</v>
      </c>
      <c r="E244" s="13" t="s">
        <v>767</v>
      </c>
      <c r="F244" s="13" t="s">
        <v>33</v>
      </c>
      <c r="G244" s="14">
        <v>1653029519755</v>
      </c>
      <c r="H244" s="55">
        <v>0.71518518518518504</v>
      </c>
      <c r="I244" s="33">
        <v>44883.715185185203</v>
      </c>
      <c r="J244" s="58">
        <v>44883</v>
      </c>
      <c r="K244" s="13" t="s">
        <v>263</v>
      </c>
      <c r="L244" s="13" t="s">
        <v>69</v>
      </c>
      <c r="M244" s="13" t="s">
        <v>101</v>
      </c>
      <c r="N244" s="13" t="s">
        <v>206</v>
      </c>
      <c r="O244" s="33" t="s">
        <v>38</v>
      </c>
      <c r="P244" s="58" t="s">
        <v>38</v>
      </c>
      <c r="Q244" s="33" t="s">
        <v>207</v>
      </c>
      <c r="R244" s="14" t="s">
        <v>38</v>
      </c>
      <c r="S244" s="13" t="s">
        <v>208</v>
      </c>
      <c r="T244" s="13" t="s">
        <v>209</v>
      </c>
      <c r="U244" s="33">
        <f t="shared" ca="1" si="36"/>
        <v>45744.56914039352</v>
      </c>
      <c r="V244" s="13" t="str">
        <f t="shared" si="37"/>
        <v>Mumbai</v>
      </c>
      <c r="W244" s="13" t="str">
        <f t="shared" si="38"/>
        <v>RI</v>
      </c>
      <c r="X244" s="13">
        <f t="shared" si="39"/>
        <v>17</v>
      </c>
      <c r="Y244" s="13" t="str">
        <f>IFERROR(VLOOKUP(C244,ReceivingTeam[],2,FALSE),"HelpDesk")</f>
        <v>Branch office</v>
      </c>
      <c r="Z244" s="67">
        <f t="shared" si="40"/>
        <v>44884.215185185203</v>
      </c>
      <c r="AA244" s="68">
        <f t="shared" si="41"/>
        <v>44883</v>
      </c>
      <c r="AB244" s="69" t="b">
        <f t="shared" si="42"/>
        <v>1</v>
      </c>
      <c r="AC244" s="70">
        <f t="shared" si="43"/>
        <v>0.5</v>
      </c>
      <c r="AD244" s="67">
        <f t="shared" si="44"/>
        <v>44884.215185185203</v>
      </c>
      <c r="AE244" s="67">
        <f>VLOOKUP(V244,'Branch Wise Work Timelines'!C:G,3,FALSE)+AA244</f>
        <v>44883.416666666664</v>
      </c>
      <c r="AF244" s="67">
        <f>IF(V244="Bangalore",VLOOKUP(V244,'Branch Wise Work Timelines'!C:G,4,FALSE)+AA244+1,IF(V244="Mumbai",VLOOKUP(V244,'Branch Wise Work Timelines'!C:G,4,FALSE)+AA244+1,VLOOKUP(V244,'Branch Wise Work Timelines'!C:G,4,FALSE)+AA244))</f>
        <v>44884.25</v>
      </c>
      <c r="AG244" s="67">
        <f>WORKDAY.INTL(AA244,1,11)+VLOOKUP(V244,'Branch Wise Work Timelines'!C:G,3,FALSE)</f>
        <v>44884.416666666664</v>
      </c>
      <c r="AH244" s="69" t="str">
        <f t="shared" ca="1" si="45"/>
        <v>Out of TAT</v>
      </c>
      <c r="AI244" s="69">
        <f t="shared" ca="1" si="46"/>
        <v>20649</v>
      </c>
      <c r="AJ244" s="69" t="str">
        <f ca="1">IF(AI244&lt;0,"0-12",IFERROR(VLOOKUP(AI244,Breakup[],2,FALSE),"&gt;24"))</f>
        <v>&gt;24</v>
      </c>
      <c r="AK244" s="69" t="str">
        <f>VLOOKUP(V244,Master!B:D,3,FALSE)</f>
        <v>East</v>
      </c>
      <c r="AL244" s="69" t="str">
        <f t="shared" si="47"/>
        <v>Mumbai</v>
      </c>
    </row>
    <row r="245" spans="1:38">
      <c r="A245" s="13" t="s">
        <v>768</v>
      </c>
      <c r="B245" s="54">
        <v>44701.535631330997</v>
      </c>
      <c r="C245" s="13" t="s">
        <v>497</v>
      </c>
      <c r="D245" s="13">
        <v>1220</v>
      </c>
      <c r="E245" s="13" t="s">
        <v>769</v>
      </c>
      <c r="F245" s="13" t="s">
        <v>33</v>
      </c>
      <c r="G245" s="14">
        <v>1653033678028</v>
      </c>
      <c r="H245" s="55">
        <v>0.89570601851851805</v>
      </c>
      <c r="I245" s="33">
        <v>44888.895706018498</v>
      </c>
      <c r="J245" s="58">
        <v>44888</v>
      </c>
      <c r="K245" s="13" t="s">
        <v>452</v>
      </c>
      <c r="L245" s="13" t="s">
        <v>36</v>
      </c>
      <c r="M245" s="13" t="s">
        <v>497</v>
      </c>
      <c r="N245" s="13" t="s">
        <v>215</v>
      </c>
      <c r="O245" s="33" t="s">
        <v>38</v>
      </c>
      <c r="P245" s="58" t="s">
        <v>38</v>
      </c>
      <c r="Q245" s="33" t="s">
        <v>207</v>
      </c>
      <c r="R245" s="14" t="s">
        <v>38</v>
      </c>
      <c r="S245" s="13" t="s">
        <v>216</v>
      </c>
      <c r="T245" s="13" t="s">
        <v>217</v>
      </c>
      <c r="U245" s="33">
        <f t="shared" ca="1" si="36"/>
        <v>45744.56914039352</v>
      </c>
      <c r="V245" s="13" t="str">
        <f t="shared" si="37"/>
        <v>Chennai</v>
      </c>
      <c r="W245" s="13" t="str">
        <f t="shared" si="38"/>
        <v>RI</v>
      </c>
      <c r="X245" s="13">
        <f t="shared" si="39"/>
        <v>21</v>
      </c>
      <c r="Y245" s="13" t="str">
        <f>IFERROR(VLOOKUP(C245,ReceivingTeam[],2,FALSE),"HelpDesk")</f>
        <v>HelpDesk</v>
      </c>
      <c r="Z245" s="67">
        <f t="shared" si="40"/>
        <v>44890.041539351827</v>
      </c>
      <c r="AA245" s="68">
        <f t="shared" si="41"/>
        <v>44888</v>
      </c>
      <c r="AB245" s="69" t="b">
        <f t="shared" si="42"/>
        <v>1</v>
      </c>
      <c r="AC245" s="70">
        <f t="shared" si="43"/>
        <v>0.5</v>
      </c>
      <c r="AD245" s="67">
        <f t="shared" si="44"/>
        <v>44890.041539351827</v>
      </c>
      <c r="AE245" s="67">
        <f>VLOOKUP(V245,'Branch Wise Work Timelines'!C:G,3,FALSE)+AA245</f>
        <v>44888.416666666664</v>
      </c>
      <c r="AF245" s="67">
        <f>IF(V245="Bangalore",VLOOKUP(V245,'Branch Wise Work Timelines'!C:G,4,FALSE)+AA245+1,IF(V245="Mumbai",VLOOKUP(V245,'Branch Wise Work Timelines'!C:G,4,FALSE)+AA245+1,VLOOKUP(V245,'Branch Wise Work Timelines'!C:G,4,FALSE)+AA245))</f>
        <v>44888.770833333336</v>
      </c>
      <c r="AG245" s="67">
        <f>WORKDAY.INTL(AA245,1,11)+VLOOKUP(V245,'Branch Wise Work Timelines'!C:G,3,FALSE)</f>
        <v>44889.416666666664</v>
      </c>
      <c r="AH245" s="69" t="str">
        <f t="shared" ca="1" si="45"/>
        <v>Out of TAT</v>
      </c>
      <c r="AI245" s="69">
        <f t="shared" ca="1" si="46"/>
        <v>20509</v>
      </c>
      <c r="AJ245" s="69" t="str">
        <f ca="1">IF(AI245&lt;0,"0-12",IFERROR(VLOOKUP(AI245,Breakup[],2,FALSE),"&gt;24"))</f>
        <v>&gt;24</v>
      </c>
      <c r="AK245" s="69" t="str">
        <f>VLOOKUP(V245,Master!B:D,3,FALSE)</f>
        <v>South</v>
      </c>
      <c r="AL245" s="69" t="str">
        <f t="shared" si="47"/>
        <v>Chennai</v>
      </c>
    </row>
    <row r="246" spans="1:38">
      <c r="A246" s="13" t="s">
        <v>770</v>
      </c>
      <c r="B246" s="54">
        <v>44701.536055289398</v>
      </c>
      <c r="C246" s="13" t="s">
        <v>497</v>
      </c>
      <c r="D246" s="13">
        <v>1864</v>
      </c>
      <c r="E246" s="13" t="s">
        <v>771</v>
      </c>
      <c r="F246" s="13" t="s">
        <v>33</v>
      </c>
      <c r="G246" s="14">
        <v>1653033678028</v>
      </c>
      <c r="H246" s="55">
        <v>0.87980324074074101</v>
      </c>
      <c r="I246" s="33">
        <v>44886.879803240699</v>
      </c>
      <c r="J246" s="58">
        <v>44886</v>
      </c>
      <c r="K246" s="13" t="s">
        <v>452</v>
      </c>
      <c r="L246" s="13" t="s">
        <v>36</v>
      </c>
      <c r="M246" s="13" t="s">
        <v>497</v>
      </c>
      <c r="N246" s="13" t="s">
        <v>215</v>
      </c>
      <c r="O246" s="33" t="s">
        <v>38</v>
      </c>
      <c r="P246" s="58" t="s">
        <v>38</v>
      </c>
      <c r="Q246" s="33" t="s">
        <v>207</v>
      </c>
      <c r="R246" s="14" t="s">
        <v>38</v>
      </c>
      <c r="S246" s="13" t="s">
        <v>216</v>
      </c>
      <c r="T246" s="13" t="s">
        <v>217</v>
      </c>
      <c r="U246" s="33">
        <f t="shared" ca="1" si="36"/>
        <v>45744.56914039352</v>
      </c>
      <c r="V246" s="13" t="str">
        <f t="shared" si="37"/>
        <v>Chennai</v>
      </c>
      <c r="W246" s="13" t="str">
        <f t="shared" si="38"/>
        <v>RI</v>
      </c>
      <c r="X246" s="13">
        <f t="shared" si="39"/>
        <v>21</v>
      </c>
      <c r="Y246" s="13" t="str">
        <f>IFERROR(VLOOKUP(C246,ReceivingTeam[],2,FALSE),"HelpDesk")</f>
        <v>HelpDesk</v>
      </c>
      <c r="Z246" s="67">
        <f t="shared" si="40"/>
        <v>44888.025636574028</v>
      </c>
      <c r="AA246" s="68">
        <f t="shared" si="41"/>
        <v>44886</v>
      </c>
      <c r="AB246" s="69" t="b">
        <f t="shared" si="42"/>
        <v>1</v>
      </c>
      <c r="AC246" s="70">
        <f t="shared" si="43"/>
        <v>0.5</v>
      </c>
      <c r="AD246" s="67">
        <f t="shared" si="44"/>
        <v>44888.025636574028</v>
      </c>
      <c r="AE246" s="67">
        <f>VLOOKUP(V246,'Branch Wise Work Timelines'!C:G,3,FALSE)+AA246</f>
        <v>44886.416666666664</v>
      </c>
      <c r="AF246" s="67">
        <f>IF(V246="Bangalore",VLOOKUP(V246,'Branch Wise Work Timelines'!C:G,4,FALSE)+AA246+1,IF(V246="Mumbai",VLOOKUP(V246,'Branch Wise Work Timelines'!C:G,4,FALSE)+AA246+1,VLOOKUP(V246,'Branch Wise Work Timelines'!C:G,4,FALSE)+AA246))</f>
        <v>44886.770833333336</v>
      </c>
      <c r="AG246" s="67">
        <f>WORKDAY.INTL(AA246,1,11)+VLOOKUP(V246,'Branch Wise Work Timelines'!C:G,3,FALSE)</f>
        <v>44887.416666666664</v>
      </c>
      <c r="AH246" s="69" t="str">
        <f t="shared" ca="1" si="45"/>
        <v>Out of TAT</v>
      </c>
      <c r="AI246" s="69">
        <f t="shared" ca="1" si="46"/>
        <v>20558</v>
      </c>
      <c r="AJ246" s="69" t="str">
        <f ca="1">IF(AI246&lt;0,"0-12",IFERROR(VLOOKUP(AI246,Breakup[],2,FALSE),"&gt;24"))</f>
        <v>&gt;24</v>
      </c>
      <c r="AK246" s="69" t="str">
        <f>VLOOKUP(V246,Master!B:D,3,FALSE)</f>
        <v>South</v>
      </c>
      <c r="AL246" s="69" t="str">
        <f t="shared" si="47"/>
        <v>Chennai</v>
      </c>
    </row>
    <row r="247" spans="1:38">
      <c r="A247" s="13" t="s">
        <v>772</v>
      </c>
      <c r="B247" s="54">
        <v>44701.536472800901</v>
      </c>
      <c r="C247" s="13" t="s">
        <v>497</v>
      </c>
      <c r="D247" s="13">
        <v>180</v>
      </c>
      <c r="E247" s="13" t="s">
        <v>773</v>
      </c>
      <c r="F247" s="13" t="s">
        <v>33</v>
      </c>
      <c r="G247" s="14">
        <v>1653032752180</v>
      </c>
      <c r="H247" s="55">
        <v>0.47472222222222199</v>
      </c>
      <c r="I247" s="33">
        <v>44890.474722222199</v>
      </c>
      <c r="J247" s="58">
        <v>44890</v>
      </c>
      <c r="K247" s="13" t="s">
        <v>452</v>
      </c>
      <c r="L247" s="13" t="s">
        <v>36</v>
      </c>
      <c r="M247" s="13" t="s">
        <v>497</v>
      </c>
      <c r="N247" s="13" t="s">
        <v>215</v>
      </c>
      <c r="O247" s="33" t="s">
        <v>38</v>
      </c>
      <c r="P247" s="58" t="s">
        <v>38</v>
      </c>
      <c r="Q247" s="33" t="s">
        <v>207</v>
      </c>
      <c r="R247" s="14" t="s">
        <v>38</v>
      </c>
      <c r="S247" s="13" t="s">
        <v>216</v>
      </c>
      <c r="T247" s="13" t="s">
        <v>217</v>
      </c>
      <c r="U247" s="33">
        <f t="shared" ca="1" si="36"/>
        <v>45744.56914039352</v>
      </c>
      <c r="V247" s="13" t="str">
        <f t="shared" si="37"/>
        <v>Chennai</v>
      </c>
      <c r="W247" s="13" t="str">
        <f t="shared" si="38"/>
        <v>RI</v>
      </c>
      <c r="X247" s="13">
        <f t="shared" si="39"/>
        <v>11</v>
      </c>
      <c r="Y247" s="13" t="str">
        <f>IFERROR(VLOOKUP(C247,ReceivingTeam[],2,FALSE),"HelpDesk")</f>
        <v>HelpDesk</v>
      </c>
      <c r="Z247" s="67">
        <f t="shared" si="40"/>
        <v>44891.620555555528</v>
      </c>
      <c r="AA247" s="68">
        <f t="shared" si="41"/>
        <v>44890</v>
      </c>
      <c r="AB247" s="69" t="b">
        <f t="shared" si="42"/>
        <v>1</v>
      </c>
      <c r="AC247" s="70">
        <f t="shared" si="43"/>
        <v>0.5</v>
      </c>
      <c r="AD247" s="67">
        <f t="shared" si="44"/>
        <v>44891.620555555528</v>
      </c>
      <c r="AE247" s="67">
        <f>VLOOKUP(V247,'Branch Wise Work Timelines'!C:G,3,FALSE)+AA247</f>
        <v>44890.416666666664</v>
      </c>
      <c r="AF247" s="67">
        <f>IF(V247="Bangalore",VLOOKUP(V247,'Branch Wise Work Timelines'!C:G,4,FALSE)+AA247+1,IF(V247="Mumbai",VLOOKUP(V247,'Branch Wise Work Timelines'!C:G,4,FALSE)+AA247+1,VLOOKUP(V247,'Branch Wise Work Timelines'!C:G,4,FALSE)+AA247))</f>
        <v>44890.770833333336</v>
      </c>
      <c r="AG247" s="67">
        <f>WORKDAY.INTL(AA247,1,11)+VLOOKUP(V247,'Branch Wise Work Timelines'!C:G,3,FALSE)</f>
        <v>44891.416666666664</v>
      </c>
      <c r="AH247" s="69" t="str">
        <f t="shared" ca="1" si="45"/>
        <v>Out of TAT</v>
      </c>
      <c r="AI247" s="69">
        <f t="shared" ca="1" si="46"/>
        <v>20471</v>
      </c>
      <c r="AJ247" s="69" t="str">
        <f ca="1">IF(AI247&lt;0,"0-12",IFERROR(VLOOKUP(AI247,Breakup[],2,FALSE),"&gt;24"))</f>
        <v>&gt;24</v>
      </c>
      <c r="AK247" s="69" t="str">
        <f>VLOOKUP(V247,Master!B:D,3,FALSE)</f>
        <v>South</v>
      </c>
      <c r="AL247" s="69" t="str">
        <f t="shared" si="47"/>
        <v>Chennai</v>
      </c>
    </row>
    <row r="248" spans="1:38">
      <c r="A248" s="13" t="s">
        <v>774</v>
      </c>
      <c r="B248" s="54">
        <v>44701.536855705999</v>
      </c>
      <c r="C248" s="13" t="s">
        <v>497</v>
      </c>
      <c r="D248" s="13">
        <v>991</v>
      </c>
      <c r="E248" s="13" t="s">
        <v>775</v>
      </c>
      <c r="F248" s="13" t="s">
        <v>33</v>
      </c>
      <c r="G248" s="14">
        <v>1653032752180</v>
      </c>
      <c r="H248" s="55">
        <v>0.47555555555555601</v>
      </c>
      <c r="I248" s="33">
        <v>44891.475555555597</v>
      </c>
      <c r="J248" s="58">
        <v>44891</v>
      </c>
      <c r="K248" s="13" t="s">
        <v>452</v>
      </c>
      <c r="L248" s="13" t="s">
        <v>36</v>
      </c>
      <c r="M248" s="13" t="s">
        <v>497</v>
      </c>
      <c r="N248" s="13" t="s">
        <v>215</v>
      </c>
      <c r="O248" s="33">
        <v>44891.762731481504</v>
      </c>
      <c r="P248" s="58">
        <v>44891</v>
      </c>
      <c r="Q248" s="33" t="s">
        <v>237</v>
      </c>
      <c r="R248" s="14">
        <v>377</v>
      </c>
      <c r="S248" s="13" t="s">
        <v>216</v>
      </c>
      <c r="T248" s="13" t="s">
        <v>217</v>
      </c>
      <c r="U248" s="33">
        <f t="shared" ca="1" si="36"/>
        <v>45744.56914039352</v>
      </c>
      <c r="V248" s="13" t="str">
        <f t="shared" si="37"/>
        <v>Chennai</v>
      </c>
      <c r="W248" s="13" t="str">
        <f t="shared" si="38"/>
        <v>RI</v>
      </c>
      <c r="X248" s="13">
        <f t="shared" si="39"/>
        <v>11</v>
      </c>
      <c r="Y248" s="13" t="str">
        <f>IFERROR(VLOOKUP(C248,ReceivingTeam[],2,FALSE),"HelpDesk")</f>
        <v>HelpDesk</v>
      </c>
      <c r="Z248" s="67">
        <f t="shared" si="40"/>
        <v>44893.621388888925</v>
      </c>
      <c r="AA248" s="68">
        <f t="shared" si="41"/>
        <v>44891</v>
      </c>
      <c r="AB248" s="69" t="b">
        <f t="shared" si="42"/>
        <v>1</v>
      </c>
      <c r="AC248" s="70">
        <f t="shared" si="43"/>
        <v>0.5</v>
      </c>
      <c r="AD248" s="67">
        <f t="shared" si="44"/>
        <v>44893.621388888925</v>
      </c>
      <c r="AE248" s="67">
        <f>VLOOKUP(V248,'Branch Wise Work Timelines'!C:G,3,FALSE)+AA248</f>
        <v>44891.416666666664</v>
      </c>
      <c r="AF248" s="67">
        <f>IF(V248="Bangalore",VLOOKUP(V248,'Branch Wise Work Timelines'!C:G,4,FALSE)+AA248+1,IF(V248="Mumbai",VLOOKUP(V248,'Branch Wise Work Timelines'!C:G,4,FALSE)+AA248+1,VLOOKUP(V248,'Branch Wise Work Timelines'!C:G,4,FALSE)+AA248))</f>
        <v>44891.770833333336</v>
      </c>
      <c r="AG248" s="67">
        <f>WORKDAY.INTL(AA248,1,11)+VLOOKUP(V248,'Branch Wise Work Timelines'!C:G,3,FALSE)</f>
        <v>44893.416666666664</v>
      </c>
      <c r="AH248" s="69" t="str">
        <f t="shared" si="45"/>
        <v>Met</v>
      </c>
      <c r="AI248" s="69">
        <f t="shared" ca="1" si="46"/>
        <v>20423</v>
      </c>
      <c r="AJ248" s="69" t="str">
        <f ca="1">IF(AI248&lt;0,"0-12",IFERROR(VLOOKUP(AI248,Breakup[],2,FALSE),"&gt;24"))</f>
        <v>&gt;24</v>
      </c>
      <c r="AK248" s="69" t="str">
        <f>VLOOKUP(V248,Master!B:D,3,FALSE)</f>
        <v>South</v>
      </c>
      <c r="AL248" s="69" t="str">
        <f t="shared" si="47"/>
        <v>Chennai</v>
      </c>
    </row>
    <row r="249" spans="1:38">
      <c r="A249" s="13" t="s">
        <v>776</v>
      </c>
      <c r="B249" s="54">
        <v>44701.537275463001</v>
      </c>
      <c r="C249" s="13" t="s">
        <v>497</v>
      </c>
      <c r="D249" s="13">
        <v>1591</v>
      </c>
      <c r="E249" s="13" t="s">
        <v>777</v>
      </c>
      <c r="F249" s="13" t="s">
        <v>33</v>
      </c>
      <c r="G249" s="14">
        <v>1653032752180</v>
      </c>
      <c r="H249" s="55">
        <v>0.803530092592593</v>
      </c>
      <c r="I249" s="33">
        <v>44890.803530092599</v>
      </c>
      <c r="J249" s="58">
        <v>44890</v>
      </c>
      <c r="K249" s="13" t="s">
        <v>452</v>
      </c>
      <c r="L249" s="13" t="s">
        <v>36</v>
      </c>
      <c r="M249" s="13" t="s">
        <v>497</v>
      </c>
      <c r="N249" s="13" t="s">
        <v>215</v>
      </c>
      <c r="O249" s="33" t="s">
        <v>38</v>
      </c>
      <c r="P249" s="58" t="s">
        <v>38</v>
      </c>
      <c r="Q249" s="33" t="s">
        <v>207</v>
      </c>
      <c r="R249" s="14" t="s">
        <v>38</v>
      </c>
      <c r="S249" s="13" t="s">
        <v>216</v>
      </c>
      <c r="T249" s="13" t="s">
        <v>217</v>
      </c>
      <c r="U249" s="33">
        <f t="shared" ca="1" si="36"/>
        <v>45744.56914039352</v>
      </c>
      <c r="V249" s="13" t="str">
        <f t="shared" si="37"/>
        <v>Chennai</v>
      </c>
      <c r="W249" s="13" t="str">
        <f t="shared" si="38"/>
        <v>RI</v>
      </c>
      <c r="X249" s="13">
        <f t="shared" si="39"/>
        <v>19</v>
      </c>
      <c r="Y249" s="13" t="str">
        <f>IFERROR(VLOOKUP(C249,ReceivingTeam[],2,FALSE),"HelpDesk")</f>
        <v>HelpDesk</v>
      </c>
      <c r="Z249" s="67">
        <f t="shared" si="40"/>
        <v>44891.949363425927</v>
      </c>
      <c r="AA249" s="68">
        <f t="shared" si="41"/>
        <v>44890</v>
      </c>
      <c r="AB249" s="69" t="b">
        <f t="shared" si="42"/>
        <v>1</v>
      </c>
      <c r="AC249" s="70">
        <f t="shared" si="43"/>
        <v>0.5</v>
      </c>
      <c r="AD249" s="67">
        <f t="shared" si="44"/>
        <v>44891.949363425927</v>
      </c>
      <c r="AE249" s="67">
        <f>VLOOKUP(V249,'Branch Wise Work Timelines'!C:G,3,FALSE)+AA249</f>
        <v>44890.416666666664</v>
      </c>
      <c r="AF249" s="67">
        <f>IF(V249="Bangalore",VLOOKUP(V249,'Branch Wise Work Timelines'!C:G,4,FALSE)+AA249+1,IF(V249="Mumbai",VLOOKUP(V249,'Branch Wise Work Timelines'!C:G,4,FALSE)+AA249+1,VLOOKUP(V249,'Branch Wise Work Timelines'!C:G,4,FALSE)+AA249))</f>
        <v>44890.770833333336</v>
      </c>
      <c r="AG249" s="67">
        <f>WORKDAY.INTL(AA249,1,11)+VLOOKUP(V249,'Branch Wise Work Timelines'!C:G,3,FALSE)</f>
        <v>44891.416666666664</v>
      </c>
      <c r="AH249" s="69" t="str">
        <f t="shared" ca="1" si="45"/>
        <v>Out of TAT</v>
      </c>
      <c r="AI249" s="69">
        <f t="shared" ca="1" si="46"/>
        <v>20463</v>
      </c>
      <c r="AJ249" s="69" t="str">
        <f ca="1">IF(AI249&lt;0,"0-12",IFERROR(VLOOKUP(AI249,Breakup[],2,FALSE),"&gt;24"))</f>
        <v>&gt;24</v>
      </c>
      <c r="AK249" s="69" t="str">
        <f>VLOOKUP(V249,Master!B:D,3,FALSE)</f>
        <v>South</v>
      </c>
      <c r="AL249" s="69" t="str">
        <f t="shared" si="47"/>
        <v>Chennai</v>
      </c>
    </row>
    <row r="250" spans="1:38">
      <c r="A250" s="13" t="s">
        <v>778</v>
      </c>
      <c r="B250" s="54">
        <v>44701.538193599503</v>
      </c>
      <c r="C250" s="13" t="s">
        <v>497</v>
      </c>
      <c r="D250" s="13">
        <v>740</v>
      </c>
      <c r="E250" s="13" t="s">
        <v>779</v>
      </c>
      <c r="F250" s="13" t="s">
        <v>33</v>
      </c>
      <c r="G250" s="14">
        <v>1653032752180</v>
      </c>
      <c r="H250" s="55">
        <v>0.359027777777778</v>
      </c>
      <c r="I250" s="33">
        <v>44884.359027777798</v>
      </c>
      <c r="J250" s="58">
        <v>44884</v>
      </c>
      <c r="K250" s="13" t="s">
        <v>452</v>
      </c>
      <c r="L250" s="13" t="s">
        <v>36</v>
      </c>
      <c r="M250" s="13" t="s">
        <v>497</v>
      </c>
      <c r="N250" s="13" t="s">
        <v>215</v>
      </c>
      <c r="O250" s="33" t="s">
        <v>38</v>
      </c>
      <c r="P250" s="58" t="s">
        <v>38</v>
      </c>
      <c r="Q250" s="33" t="s">
        <v>207</v>
      </c>
      <c r="R250" s="14" t="s">
        <v>38</v>
      </c>
      <c r="S250" s="13" t="s">
        <v>216</v>
      </c>
      <c r="T250" s="13" t="s">
        <v>217</v>
      </c>
      <c r="U250" s="33">
        <f t="shared" ca="1" si="36"/>
        <v>45744.56914039352</v>
      </c>
      <c r="V250" s="13" t="str">
        <f t="shared" si="37"/>
        <v>Chennai</v>
      </c>
      <c r="W250" s="13" t="str">
        <f t="shared" si="38"/>
        <v>RI</v>
      </c>
      <c r="X250" s="13">
        <f t="shared" si="39"/>
        <v>8</v>
      </c>
      <c r="Y250" s="13" t="str">
        <f>IFERROR(VLOOKUP(C250,ReceivingTeam[],2,FALSE),"HelpDesk")</f>
        <v>HelpDesk</v>
      </c>
      <c r="Z250" s="67">
        <f t="shared" si="40"/>
        <v>44886.562499999993</v>
      </c>
      <c r="AA250" s="68">
        <f t="shared" si="41"/>
        <v>44884</v>
      </c>
      <c r="AB250" s="69" t="b">
        <f t="shared" si="42"/>
        <v>1</v>
      </c>
      <c r="AC250" s="70">
        <f t="shared" si="43"/>
        <v>0.5</v>
      </c>
      <c r="AD250" s="67">
        <f t="shared" si="44"/>
        <v>44886.562499999993</v>
      </c>
      <c r="AE250" s="67">
        <f>VLOOKUP(V250,'Branch Wise Work Timelines'!C:G,3,FALSE)+AA250</f>
        <v>44884.416666666664</v>
      </c>
      <c r="AF250" s="67">
        <f>IF(V250="Bangalore",VLOOKUP(V250,'Branch Wise Work Timelines'!C:G,4,FALSE)+AA250+1,IF(V250="Mumbai",VLOOKUP(V250,'Branch Wise Work Timelines'!C:G,4,FALSE)+AA250+1,VLOOKUP(V250,'Branch Wise Work Timelines'!C:G,4,FALSE)+AA250))</f>
        <v>44884.770833333336</v>
      </c>
      <c r="AG250" s="67">
        <f>WORKDAY.INTL(AA250,1,11)+VLOOKUP(V250,'Branch Wise Work Timelines'!C:G,3,FALSE)</f>
        <v>44886.416666666664</v>
      </c>
      <c r="AH250" s="69" t="str">
        <f t="shared" ca="1" si="45"/>
        <v>Out of TAT</v>
      </c>
      <c r="AI250" s="69">
        <f t="shared" ca="1" si="46"/>
        <v>20593</v>
      </c>
      <c r="AJ250" s="69" t="str">
        <f ca="1">IF(AI250&lt;0,"0-12",IFERROR(VLOOKUP(AI250,Breakup[],2,FALSE),"&gt;24"))</f>
        <v>&gt;24</v>
      </c>
      <c r="AK250" s="69" t="str">
        <f>VLOOKUP(V250,Master!B:D,3,FALSE)</f>
        <v>South</v>
      </c>
      <c r="AL250" s="69" t="str">
        <f t="shared" si="47"/>
        <v>Chennai</v>
      </c>
    </row>
    <row r="251" spans="1:38">
      <c r="A251" s="13" t="s">
        <v>780</v>
      </c>
      <c r="B251" s="54">
        <v>44700.756748958302</v>
      </c>
      <c r="C251" s="13" t="s">
        <v>98</v>
      </c>
      <c r="D251" s="13">
        <v>1532</v>
      </c>
      <c r="E251" s="13" t="s">
        <v>781</v>
      </c>
      <c r="F251" s="13" t="s">
        <v>33</v>
      </c>
      <c r="G251" s="14">
        <v>1653021970577</v>
      </c>
      <c r="H251" s="55">
        <v>0.22501157407407399</v>
      </c>
      <c r="I251" s="33">
        <v>44891.225011574097</v>
      </c>
      <c r="J251" s="58">
        <v>44891</v>
      </c>
      <c r="K251" s="13" t="s">
        <v>224</v>
      </c>
      <c r="L251" s="13" t="s">
        <v>64</v>
      </c>
      <c r="M251" s="13" t="s">
        <v>225</v>
      </c>
      <c r="N251" s="13" t="s">
        <v>215</v>
      </c>
      <c r="O251" s="33">
        <v>44891.274456018502</v>
      </c>
      <c r="P251" s="58">
        <v>44891</v>
      </c>
      <c r="Q251" s="33" t="s">
        <v>237</v>
      </c>
      <c r="R251" s="14">
        <v>215</v>
      </c>
      <c r="S251" s="13" t="s">
        <v>208</v>
      </c>
      <c r="T251" s="13" t="s">
        <v>209</v>
      </c>
      <c r="U251" s="33">
        <f t="shared" ca="1" si="36"/>
        <v>45744.56914039352</v>
      </c>
      <c r="V251" s="13" t="str">
        <f t="shared" si="37"/>
        <v>Kolkata</v>
      </c>
      <c r="W251" s="13" t="str">
        <f t="shared" si="38"/>
        <v>RI</v>
      </c>
      <c r="X251" s="13">
        <f t="shared" si="39"/>
        <v>5</v>
      </c>
      <c r="Y251" s="13" t="str">
        <f>IFERROR(VLOOKUP(C251,ReceivingTeam[],2,FALSE),"HelpDesk")</f>
        <v>Branch office</v>
      </c>
      <c r="Z251" s="67">
        <f t="shared" si="40"/>
        <v>44893.562499999993</v>
      </c>
      <c r="AA251" s="68">
        <f t="shared" si="41"/>
        <v>44891</v>
      </c>
      <c r="AB251" s="69" t="b">
        <f t="shared" si="42"/>
        <v>1</v>
      </c>
      <c r="AC251" s="70">
        <f t="shared" si="43"/>
        <v>0.5</v>
      </c>
      <c r="AD251" s="67">
        <f t="shared" si="44"/>
        <v>44893.562499999993</v>
      </c>
      <c r="AE251" s="67">
        <f>VLOOKUP(V251,'Branch Wise Work Timelines'!C:G,3,FALSE)+AA251</f>
        <v>44891.416666666664</v>
      </c>
      <c r="AF251" s="67">
        <f>IF(V251="Bangalore",VLOOKUP(V251,'Branch Wise Work Timelines'!C:G,4,FALSE)+AA251+1,IF(V251="Mumbai",VLOOKUP(V251,'Branch Wise Work Timelines'!C:G,4,FALSE)+AA251+1,VLOOKUP(V251,'Branch Wise Work Timelines'!C:G,4,FALSE)+AA251))</f>
        <v>44891.770833333336</v>
      </c>
      <c r="AG251" s="67">
        <f>WORKDAY.INTL(AA251,1,11)+VLOOKUP(V251,'Branch Wise Work Timelines'!C:G,3,FALSE)</f>
        <v>44893.416666666664</v>
      </c>
      <c r="AH251" s="69" t="str">
        <f t="shared" si="45"/>
        <v>Met</v>
      </c>
      <c r="AI251" s="69">
        <f t="shared" ca="1" si="46"/>
        <v>20425</v>
      </c>
      <c r="AJ251" s="69" t="str">
        <f ca="1">IF(AI251&lt;0,"0-12",IFERROR(VLOOKUP(AI251,Breakup[],2,FALSE),"&gt;24"))</f>
        <v>&gt;24</v>
      </c>
      <c r="AK251" s="69" t="str">
        <f>VLOOKUP(V251,Master!B:D,3,FALSE)</f>
        <v>East</v>
      </c>
      <c r="AL251" s="69" t="str">
        <f t="shared" si="47"/>
        <v>Kolkata</v>
      </c>
    </row>
    <row r="252" spans="1:38">
      <c r="A252" s="13" t="s">
        <v>782</v>
      </c>
      <c r="B252" s="54">
        <v>44700.759463194401</v>
      </c>
      <c r="C252" s="13" t="s">
        <v>98</v>
      </c>
      <c r="D252" s="13">
        <v>1323</v>
      </c>
      <c r="E252" s="13" t="s">
        <v>783</v>
      </c>
      <c r="F252" s="13" t="s">
        <v>33</v>
      </c>
      <c r="G252" s="14">
        <v>1653021970577</v>
      </c>
      <c r="H252" s="55">
        <v>0.91019675925925903</v>
      </c>
      <c r="I252" s="33">
        <v>44890.910196759301</v>
      </c>
      <c r="J252" s="58">
        <v>44890</v>
      </c>
      <c r="K252" s="13" t="s">
        <v>224</v>
      </c>
      <c r="L252" s="13" t="s">
        <v>64</v>
      </c>
      <c r="M252" s="13" t="s">
        <v>225</v>
      </c>
      <c r="N252" s="13" t="s">
        <v>215</v>
      </c>
      <c r="O252" s="33" t="s">
        <v>38</v>
      </c>
      <c r="P252" s="58" t="s">
        <v>38</v>
      </c>
      <c r="Q252" s="33" t="s">
        <v>207</v>
      </c>
      <c r="R252" s="14" t="s">
        <v>38</v>
      </c>
      <c r="S252" s="13" t="s">
        <v>208</v>
      </c>
      <c r="T252" s="13" t="s">
        <v>209</v>
      </c>
      <c r="U252" s="33">
        <f t="shared" ca="1" si="36"/>
        <v>45744.56914039352</v>
      </c>
      <c r="V252" s="13" t="str">
        <f t="shared" si="37"/>
        <v>Kolkata</v>
      </c>
      <c r="W252" s="13" t="str">
        <f t="shared" si="38"/>
        <v>RI</v>
      </c>
      <c r="X252" s="13">
        <f t="shared" si="39"/>
        <v>21</v>
      </c>
      <c r="Y252" s="13" t="str">
        <f>IFERROR(VLOOKUP(C252,ReceivingTeam[],2,FALSE),"HelpDesk")</f>
        <v>Branch office</v>
      </c>
      <c r="Z252" s="67">
        <f t="shared" si="40"/>
        <v>44892.05603009263</v>
      </c>
      <c r="AA252" s="68">
        <f t="shared" si="41"/>
        <v>44890</v>
      </c>
      <c r="AB252" s="69" t="b">
        <f t="shared" si="42"/>
        <v>1</v>
      </c>
      <c r="AC252" s="70">
        <f t="shared" si="43"/>
        <v>0.5</v>
      </c>
      <c r="AD252" s="67">
        <f t="shared" si="44"/>
        <v>44892.05603009263</v>
      </c>
      <c r="AE252" s="67">
        <f>VLOOKUP(V252,'Branch Wise Work Timelines'!C:G,3,FALSE)+AA252</f>
        <v>44890.416666666664</v>
      </c>
      <c r="AF252" s="67">
        <f>IF(V252="Bangalore",VLOOKUP(V252,'Branch Wise Work Timelines'!C:G,4,FALSE)+AA252+1,IF(V252="Mumbai",VLOOKUP(V252,'Branch Wise Work Timelines'!C:G,4,FALSE)+AA252+1,VLOOKUP(V252,'Branch Wise Work Timelines'!C:G,4,FALSE)+AA252))</f>
        <v>44890.770833333336</v>
      </c>
      <c r="AG252" s="67">
        <f>WORKDAY.INTL(AA252,1,11)+VLOOKUP(V252,'Branch Wise Work Timelines'!C:G,3,FALSE)</f>
        <v>44891.416666666664</v>
      </c>
      <c r="AH252" s="69" t="str">
        <f t="shared" ca="1" si="45"/>
        <v>Out of TAT</v>
      </c>
      <c r="AI252" s="69">
        <f t="shared" ca="1" si="46"/>
        <v>20461</v>
      </c>
      <c r="AJ252" s="69" t="str">
        <f ca="1">IF(AI252&lt;0,"0-12",IFERROR(VLOOKUP(AI252,Breakup[],2,FALSE),"&gt;24"))</f>
        <v>&gt;24</v>
      </c>
      <c r="AK252" s="69" t="str">
        <f>VLOOKUP(V252,Master!B:D,3,FALSE)</f>
        <v>East</v>
      </c>
      <c r="AL252" s="69" t="str">
        <f t="shared" si="47"/>
        <v>Kolkata</v>
      </c>
    </row>
    <row r="253" spans="1:38">
      <c r="A253" s="13" t="s">
        <v>784</v>
      </c>
      <c r="B253" s="54">
        <v>44701.659631909701</v>
      </c>
      <c r="C253" s="13" t="s">
        <v>235</v>
      </c>
      <c r="D253" s="13">
        <v>1243</v>
      </c>
      <c r="E253" s="13" t="s">
        <v>785</v>
      </c>
      <c r="F253" s="13" t="s">
        <v>15</v>
      </c>
      <c r="G253" s="14">
        <v>1653043921714</v>
      </c>
      <c r="H253" s="55">
        <v>0.63627314814814795</v>
      </c>
      <c r="I253" s="33">
        <v>44881.636273148099</v>
      </c>
      <c r="J253" s="58">
        <v>44881</v>
      </c>
      <c r="K253" s="13" t="s">
        <v>213</v>
      </c>
      <c r="L253" s="13" t="s">
        <v>30</v>
      </c>
      <c r="M253" s="13" t="s">
        <v>214</v>
      </c>
      <c r="N253" s="13" t="s">
        <v>215</v>
      </c>
      <c r="O253" s="33" t="s">
        <v>38</v>
      </c>
      <c r="P253" s="58" t="s">
        <v>38</v>
      </c>
      <c r="Q253" s="33" t="s">
        <v>207</v>
      </c>
      <c r="R253" s="14" t="s">
        <v>38</v>
      </c>
      <c r="S253" s="13" t="s">
        <v>216</v>
      </c>
      <c r="T253" s="13" t="s">
        <v>217</v>
      </c>
      <c r="U253" s="33">
        <f t="shared" ca="1" si="36"/>
        <v>45744.56914039352</v>
      </c>
      <c r="V253" s="13" t="str">
        <f t="shared" si="37"/>
        <v>Bangalore</v>
      </c>
      <c r="W253" s="13" t="str">
        <f t="shared" si="38"/>
        <v>CLS</v>
      </c>
      <c r="X253" s="13">
        <f t="shared" si="39"/>
        <v>15</v>
      </c>
      <c r="Y253" s="13" t="str">
        <f>IFERROR(VLOOKUP(C253,ReceivingTeam[],2,FALSE),"HelpDesk")</f>
        <v>HelpDesk</v>
      </c>
      <c r="Z253" s="67">
        <f t="shared" si="40"/>
        <v>44882.448773148099</v>
      </c>
      <c r="AA253" s="68">
        <f t="shared" si="41"/>
        <v>44881</v>
      </c>
      <c r="AB253" s="69" t="b">
        <f t="shared" si="42"/>
        <v>1</v>
      </c>
      <c r="AC253" s="70">
        <f t="shared" si="43"/>
        <v>0.5</v>
      </c>
      <c r="AD253" s="67">
        <f t="shared" si="44"/>
        <v>44882.448773148099</v>
      </c>
      <c r="AE253" s="67">
        <f>VLOOKUP(V253,'Branch Wise Work Timelines'!C:G,3,FALSE)+AA253</f>
        <v>44881.416666666664</v>
      </c>
      <c r="AF253" s="67">
        <f>IF(V253="Bangalore",VLOOKUP(V253,'Branch Wise Work Timelines'!C:G,4,FALSE)+AA253+1,IF(V253="Mumbai",VLOOKUP(V253,'Branch Wise Work Timelines'!C:G,4,FALSE)+AA253+1,VLOOKUP(V253,'Branch Wise Work Timelines'!C:G,4,FALSE)+AA253))</f>
        <v>44882.104166666664</v>
      </c>
      <c r="AG253" s="67">
        <f>WORKDAY.INTL(AA253,1,11)+VLOOKUP(V253,'Branch Wise Work Timelines'!C:G,3,FALSE)</f>
        <v>44882.416666666664</v>
      </c>
      <c r="AH253" s="69" t="str">
        <f t="shared" ca="1" si="45"/>
        <v>Out of TAT</v>
      </c>
      <c r="AI253" s="69">
        <f t="shared" ca="1" si="46"/>
        <v>20691</v>
      </c>
      <c r="AJ253" s="69" t="str">
        <f ca="1">IF(AI253&lt;0,"0-12",IFERROR(VLOOKUP(AI253,Breakup[],2,FALSE),"&gt;24"))</f>
        <v>&gt;24</v>
      </c>
      <c r="AK253" s="69" t="str">
        <f>VLOOKUP(V253,Master!B:D,3,FALSE)</f>
        <v>South</v>
      </c>
      <c r="AL253" s="69" t="str">
        <f t="shared" si="47"/>
        <v>Bangalore-CLS</v>
      </c>
    </row>
    <row r="254" spans="1:38">
      <c r="A254" s="13" t="s">
        <v>786</v>
      </c>
      <c r="B254" s="54">
        <v>44701.5475961458</v>
      </c>
      <c r="C254" s="13" t="s">
        <v>583</v>
      </c>
      <c r="D254" s="13">
        <v>543</v>
      </c>
      <c r="E254" s="13" t="s">
        <v>787</v>
      </c>
      <c r="F254" s="13" t="s">
        <v>15</v>
      </c>
      <c r="G254" s="14">
        <v>1653032881003</v>
      </c>
      <c r="H254" s="55">
        <v>0.56731481481481505</v>
      </c>
      <c r="I254" s="33">
        <v>44888.567314814798</v>
      </c>
      <c r="J254" s="58">
        <v>44888</v>
      </c>
      <c r="K254" s="13" t="s">
        <v>213</v>
      </c>
      <c r="L254" s="13" t="s">
        <v>30</v>
      </c>
      <c r="M254" s="13" t="s">
        <v>75</v>
      </c>
      <c r="N254" s="13" t="s">
        <v>215</v>
      </c>
      <c r="O254" s="33" t="s">
        <v>38</v>
      </c>
      <c r="P254" s="58" t="s">
        <v>38</v>
      </c>
      <c r="Q254" s="33" t="s">
        <v>207</v>
      </c>
      <c r="R254" s="14" t="s">
        <v>38</v>
      </c>
      <c r="S254" s="13" t="s">
        <v>216</v>
      </c>
      <c r="T254" s="13" t="s">
        <v>217</v>
      </c>
      <c r="U254" s="33">
        <f t="shared" ca="1" si="36"/>
        <v>45744.56914039352</v>
      </c>
      <c r="V254" s="13" t="str">
        <f t="shared" si="37"/>
        <v>Bangalore</v>
      </c>
      <c r="W254" s="13" t="str">
        <f t="shared" si="38"/>
        <v>CLS</v>
      </c>
      <c r="X254" s="13">
        <f t="shared" si="39"/>
        <v>13</v>
      </c>
      <c r="Y254" s="13" t="str">
        <f>IFERROR(VLOOKUP(C254,ReceivingTeam[],2,FALSE),"HelpDesk")</f>
        <v>HelpDesk</v>
      </c>
      <c r="Z254" s="67">
        <f t="shared" si="40"/>
        <v>44889.067314814798</v>
      </c>
      <c r="AA254" s="68">
        <f t="shared" si="41"/>
        <v>44888</v>
      </c>
      <c r="AB254" s="69" t="b">
        <f t="shared" si="42"/>
        <v>1</v>
      </c>
      <c r="AC254" s="70">
        <f t="shared" si="43"/>
        <v>0.5</v>
      </c>
      <c r="AD254" s="67">
        <f t="shared" si="44"/>
        <v>44889.067314814798</v>
      </c>
      <c r="AE254" s="67">
        <f>VLOOKUP(V254,'Branch Wise Work Timelines'!C:G,3,FALSE)+AA254</f>
        <v>44888.416666666664</v>
      </c>
      <c r="AF254" s="67">
        <f>IF(V254="Bangalore",VLOOKUP(V254,'Branch Wise Work Timelines'!C:G,4,FALSE)+AA254+1,IF(V254="Mumbai",VLOOKUP(V254,'Branch Wise Work Timelines'!C:G,4,FALSE)+AA254+1,VLOOKUP(V254,'Branch Wise Work Timelines'!C:G,4,FALSE)+AA254))</f>
        <v>44889.104166666664</v>
      </c>
      <c r="AG254" s="67">
        <f>WORKDAY.INTL(AA254,1,11)+VLOOKUP(V254,'Branch Wise Work Timelines'!C:G,3,FALSE)</f>
        <v>44889.416666666664</v>
      </c>
      <c r="AH254" s="69" t="str">
        <f t="shared" ca="1" si="45"/>
        <v>Out of TAT</v>
      </c>
      <c r="AI254" s="69">
        <f t="shared" ca="1" si="46"/>
        <v>20533</v>
      </c>
      <c r="AJ254" s="69" t="str">
        <f ca="1">IF(AI254&lt;0,"0-12",IFERROR(VLOOKUP(AI254,Breakup[],2,FALSE),"&gt;24"))</f>
        <v>&gt;24</v>
      </c>
      <c r="AK254" s="69" t="str">
        <f>VLOOKUP(V254,Master!B:D,3,FALSE)</f>
        <v>South</v>
      </c>
      <c r="AL254" s="69" t="str">
        <f t="shared" si="47"/>
        <v>Bangalore-CLS</v>
      </c>
    </row>
    <row r="255" spans="1:38">
      <c r="A255" s="13" t="s">
        <v>788</v>
      </c>
      <c r="B255" s="54">
        <v>44701.455165393498</v>
      </c>
      <c r="C255" s="13" t="s">
        <v>110</v>
      </c>
      <c r="D255" s="13">
        <v>1958</v>
      </c>
      <c r="E255" s="13" t="s">
        <v>789</v>
      </c>
      <c r="F255" s="13" t="s">
        <v>33</v>
      </c>
      <c r="G255" s="14">
        <v>1653025138774</v>
      </c>
      <c r="H255" s="55">
        <v>0.73444444444444401</v>
      </c>
      <c r="I255" s="33">
        <v>44891.734444444402</v>
      </c>
      <c r="J255" s="58">
        <v>44891</v>
      </c>
      <c r="K255" s="13" t="s">
        <v>263</v>
      </c>
      <c r="L255" s="13" t="s">
        <v>69</v>
      </c>
      <c r="M255" s="13" t="s">
        <v>103</v>
      </c>
      <c r="N255" s="13" t="s">
        <v>215</v>
      </c>
      <c r="O255" s="33">
        <v>44891.339606481502</v>
      </c>
      <c r="P255" s="58">
        <v>44891</v>
      </c>
      <c r="Q255" s="33" t="s">
        <v>237</v>
      </c>
      <c r="R255" s="14">
        <v>996</v>
      </c>
      <c r="S255" s="13" t="s">
        <v>208</v>
      </c>
      <c r="T255" s="13" t="s">
        <v>209</v>
      </c>
      <c r="U255" s="33">
        <f t="shared" ca="1" si="36"/>
        <v>45744.56914039352</v>
      </c>
      <c r="V255" s="13" t="str">
        <f t="shared" si="37"/>
        <v>Mumbai</v>
      </c>
      <c r="W255" s="13" t="str">
        <f t="shared" si="38"/>
        <v>RI</v>
      </c>
      <c r="X255" s="13">
        <f t="shared" si="39"/>
        <v>17</v>
      </c>
      <c r="Y255" s="13" t="str">
        <f>IFERROR(VLOOKUP(C255,ReceivingTeam[],2,FALSE),"HelpDesk")</f>
        <v>Branch office</v>
      </c>
      <c r="Z255" s="67">
        <f t="shared" si="40"/>
        <v>44892.234444444402</v>
      </c>
      <c r="AA255" s="68">
        <f t="shared" si="41"/>
        <v>44891</v>
      </c>
      <c r="AB255" s="69" t="b">
        <f t="shared" si="42"/>
        <v>1</v>
      </c>
      <c r="AC255" s="70">
        <f t="shared" si="43"/>
        <v>0.5</v>
      </c>
      <c r="AD255" s="67">
        <f t="shared" si="44"/>
        <v>44892.234444444402</v>
      </c>
      <c r="AE255" s="67">
        <f>VLOOKUP(V255,'Branch Wise Work Timelines'!C:G,3,FALSE)+AA255</f>
        <v>44891.416666666664</v>
      </c>
      <c r="AF255" s="67">
        <f>IF(V255="Bangalore",VLOOKUP(V255,'Branch Wise Work Timelines'!C:G,4,FALSE)+AA255+1,IF(V255="Mumbai",VLOOKUP(V255,'Branch Wise Work Timelines'!C:G,4,FALSE)+AA255+1,VLOOKUP(V255,'Branch Wise Work Timelines'!C:G,4,FALSE)+AA255))</f>
        <v>44892.25</v>
      </c>
      <c r="AG255" s="67">
        <f>WORKDAY.INTL(AA255,1,11)+VLOOKUP(V255,'Branch Wise Work Timelines'!C:G,3,FALSE)</f>
        <v>44893.416666666664</v>
      </c>
      <c r="AH255" s="69" t="str">
        <f t="shared" si="45"/>
        <v>Met</v>
      </c>
      <c r="AI255" s="69">
        <f t="shared" ca="1" si="46"/>
        <v>20457</v>
      </c>
      <c r="AJ255" s="69" t="str">
        <f ca="1">IF(AI255&lt;0,"0-12",IFERROR(VLOOKUP(AI255,Breakup[],2,FALSE),"&gt;24"))</f>
        <v>&gt;24</v>
      </c>
      <c r="AK255" s="69" t="str">
        <f>VLOOKUP(V255,Master!B:D,3,FALSE)</f>
        <v>East</v>
      </c>
      <c r="AL255" s="69" t="str">
        <f t="shared" si="47"/>
        <v>Mumbai</v>
      </c>
    </row>
    <row r="256" spans="1:38">
      <c r="A256" s="13" t="s">
        <v>790</v>
      </c>
      <c r="B256" s="54">
        <v>44701.456479780099</v>
      </c>
      <c r="C256" s="13" t="s">
        <v>110</v>
      </c>
      <c r="D256" s="13">
        <v>1765</v>
      </c>
      <c r="E256" s="13" t="s">
        <v>791</v>
      </c>
      <c r="F256" s="13" t="s">
        <v>33</v>
      </c>
      <c r="G256" s="14">
        <v>1653025138774</v>
      </c>
      <c r="H256" s="55">
        <v>0.61871527777777802</v>
      </c>
      <c r="I256" s="33">
        <v>44885.6187152778</v>
      </c>
      <c r="J256" s="58">
        <v>44885</v>
      </c>
      <c r="K256" s="13" t="s">
        <v>263</v>
      </c>
      <c r="L256" s="13" t="s">
        <v>69</v>
      </c>
      <c r="M256" s="13" t="s">
        <v>103</v>
      </c>
      <c r="N256" s="13" t="s">
        <v>215</v>
      </c>
      <c r="O256" s="33" t="s">
        <v>38</v>
      </c>
      <c r="P256" s="58" t="s">
        <v>38</v>
      </c>
      <c r="Q256" s="33" t="s">
        <v>207</v>
      </c>
      <c r="R256" s="14" t="s">
        <v>38</v>
      </c>
      <c r="S256" s="13" t="s">
        <v>208</v>
      </c>
      <c r="T256" s="13" t="s">
        <v>209</v>
      </c>
      <c r="U256" s="33">
        <f t="shared" ca="1" si="36"/>
        <v>45744.56914039352</v>
      </c>
      <c r="V256" s="13" t="str">
        <f t="shared" si="37"/>
        <v>Mumbai</v>
      </c>
      <c r="W256" s="13" t="str">
        <f t="shared" si="38"/>
        <v>RI</v>
      </c>
      <c r="X256" s="13">
        <f t="shared" si="39"/>
        <v>14</v>
      </c>
      <c r="Y256" s="13" t="str">
        <f>IFERROR(VLOOKUP(C256,ReceivingTeam[],2,FALSE),"HelpDesk")</f>
        <v>Branch office</v>
      </c>
      <c r="Z256" s="67">
        <f t="shared" si="40"/>
        <v>44885.916666666664</v>
      </c>
      <c r="AA256" s="68">
        <f t="shared" si="41"/>
        <v>44885</v>
      </c>
      <c r="AB256" s="69" t="b">
        <f t="shared" si="42"/>
        <v>0</v>
      </c>
      <c r="AC256" s="70">
        <f t="shared" si="43"/>
        <v>0.5</v>
      </c>
      <c r="AD256" s="67">
        <f t="shared" si="44"/>
        <v>44885.916666666664</v>
      </c>
      <c r="AE256" s="67">
        <f>VLOOKUP(V256,'Branch Wise Work Timelines'!C:G,3,FALSE)+AA256</f>
        <v>44885.416666666664</v>
      </c>
      <c r="AF256" s="67">
        <f>IF(V256="Bangalore",VLOOKUP(V256,'Branch Wise Work Timelines'!C:G,4,FALSE)+AA256+1,IF(V256="Mumbai",VLOOKUP(V256,'Branch Wise Work Timelines'!C:G,4,FALSE)+AA256+1,VLOOKUP(V256,'Branch Wise Work Timelines'!C:G,4,FALSE)+AA256))</f>
        <v>44886.25</v>
      </c>
      <c r="AG256" s="67">
        <f>WORKDAY.INTL(AA256,1,11)+VLOOKUP(V256,'Branch Wise Work Timelines'!C:G,3,FALSE)</f>
        <v>44886.416666666664</v>
      </c>
      <c r="AH256" s="69" t="str">
        <f t="shared" ca="1" si="45"/>
        <v>Out of TAT</v>
      </c>
      <c r="AI256" s="69">
        <f t="shared" ca="1" si="46"/>
        <v>20608</v>
      </c>
      <c r="AJ256" s="69" t="str">
        <f ca="1">IF(AI256&lt;0,"0-12",IFERROR(VLOOKUP(AI256,Breakup[],2,FALSE),"&gt;24"))</f>
        <v>&gt;24</v>
      </c>
      <c r="AK256" s="69" t="str">
        <f>VLOOKUP(V256,Master!B:D,3,FALSE)</f>
        <v>East</v>
      </c>
      <c r="AL256" s="69" t="str">
        <f t="shared" si="47"/>
        <v>Mumbai</v>
      </c>
    </row>
    <row r="257" spans="1:38">
      <c r="A257" s="13" t="s">
        <v>792</v>
      </c>
      <c r="B257" s="54">
        <v>44701.457391284697</v>
      </c>
      <c r="C257" s="13" t="s">
        <v>110</v>
      </c>
      <c r="D257" s="13">
        <v>1743</v>
      </c>
      <c r="E257" s="13" t="s">
        <v>793</v>
      </c>
      <c r="F257" s="13" t="s">
        <v>33</v>
      </c>
      <c r="G257" s="14">
        <v>1653025138774</v>
      </c>
      <c r="H257" s="55">
        <v>0.51527777777777795</v>
      </c>
      <c r="I257" s="33">
        <v>44882.515277777798</v>
      </c>
      <c r="J257" s="58">
        <v>44882</v>
      </c>
      <c r="K257" s="13" t="s">
        <v>263</v>
      </c>
      <c r="L257" s="13" t="s">
        <v>69</v>
      </c>
      <c r="M257" s="13" t="s">
        <v>103</v>
      </c>
      <c r="N257" s="13" t="s">
        <v>215</v>
      </c>
      <c r="O257" s="33" t="s">
        <v>38</v>
      </c>
      <c r="P257" s="58" t="s">
        <v>38</v>
      </c>
      <c r="Q257" s="33" t="s">
        <v>207</v>
      </c>
      <c r="R257" s="14" t="s">
        <v>38</v>
      </c>
      <c r="S257" s="13" t="s">
        <v>208</v>
      </c>
      <c r="T257" s="13" t="s">
        <v>209</v>
      </c>
      <c r="U257" s="33">
        <f t="shared" ca="1" si="36"/>
        <v>45744.56914039352</v>
      </c>
      <c r="V257" s="13" t="str">
        <f t="shared" si="37"/>
        <v>Mumbai</v>
      </c>
      <c r="W257" s="13" t="str">
        <f t="shared" si="38"/>
        <v>RI</v>
      </c>
      <c r="X257" s="13">
        <f t="shared" si="39"/>
        <v>12</v>
      </c>
      <c r="Y257" s="13" t="str">
        <f>IFERROR(VLOOKUP(C257,ReceivingTeam[],2,FALSE),"HelpDesk")</f>
        <v>Branch office</v>
      </c>
      <c r="Z257" s="67">
        <f t="shared" si="40"/>
        <v>44883.015277777798</v>
      </c>
      <c r="AA257" s="68">
        <f t="shared" si="41"/>
        <v>44882</v>
      </c>
      <c r="AB257" s="69" t="b">
        <f t="shared" si="42"/>
        <v>1</v>
      </c>
      <c r="AC257" s="70">
        <f t="shared" si="43"/>
        <v>0.5</v>
      </c>
      <c r="AD257" s="67">
        <f t="shared" si="44"/>
        <v>44883.015277777798</v>
      </c>
      <c r="AE257" s="67">
        <f>VLOOKUP(V257,'Branch Wise Work Timelines'!C:G,3,FALSE)+AA257</f>
        <v>44882.416666666664</v>
      </c>
      <c r="AF257" s="67">
        <f>IF(V257="Bangalore",VLOOKUP(V257,'Branch Wise Work Timelines'!C:G,4,FALSE)+AA257+1,IF(V257="Mumbai",VLOOKUP(V257,'Branch Wise Work Timelines'!C:G,4,FALSE)+AA257+1,VLOOKUP(V257,'Branch Wise Work Timelines'!C:G,4,FALSE)+AA257))</f>
        <v>44883.25</v>
      </c>
      <c r="AG257" s="67">
        <f>WORKDAY.INTL(AA257,1,11)+VLOOKUP(V257,'Branch Wise Work Timelines'!C:G,3,FALSE)</f>
        <v>44883.416666666664</v>
      </c>
      <c r="AH257" s="69" t="str">
        <f t="shared" ca="1" si="45"/>
        <v>Out of TAT</v>
      </c>
      <c r="AI257" s="69">
        <f t="shared" ca="1" si="46"/>
        <v>20678</v>
      </c>
      <c r="AJ257" s="69" t="str">
        <f ca="1">IF(AI257&lt;0,"0-12",IFERROR(VLOOKUP(AI257,Breakup[],2,FALSE),"&gt;24"))</f>
        <v>&gt;24</v>
      </c>
      <c r="AK257" s="69" t="str">
        <f>VLOOKUP(V257,Master!B:D,3,FALSE)</f>
        <v>East</v>
      </c>
      <c r="AL257" s="69" t="str">
        <f t="shared" si="47"/>
        <v>Mumbai</v>
      </c>
    </row>
    <row r="258" spans="1:38">
      <c r="A258" s="13" t="s">
        <v>794</v>
      </c>
      <c r="B258" s="54">
        <v>44701.628139467597</v>
      </c>
      <c r="C258" s="13" t="s">
        <v>372</v>
      </c>
      <c r="D258" s="13">
        <v>300</v>
      </c>
      <c r="E258" s="13" t="s">
        <v>795</v>
      </c>
      <c r="F258" s="13" t="s">
        <v>15</v>
      </c>
      <c r="G258" s="14">
        <v>1653042448483</v>
      </c>
      <c r="H258" s="55">
        <v>0.174166666666667</v>
      </c>
      <c r="I258" s="33">
        <v>44882.1741666667</v>
      </c>
      <c r="J258" s="58">
        <v>44882</v>
      </c>
      <c r="K258" s="13" t="s">
        <v>213</v>
      </c>
      <c r="L258" s="13" t="s">
        <v>30</v>
      </c>
      <c r="M258" s="13" t="s">
        <v>75</v>
      </c>
      <c r="N258" s="13" t="s">
        <v>215</v>
      </c>
      <c r="O258" s="33" t="s">
        <v>38</v>
      </c>
      <c r="P258" s="58" t="s">
        <v>38</v>
      </c>
      <c r="Q258" s="33" t="s">
        <v>207</v>
      </c>
      <c r="R258" s="14" t="s">
        <v>38</v>
      </c>
      <c r="S258" s="13" t="s">
        <v>208</v>
      </c>
      <c r="T258" s="13" t="s">
        <v>209</v>
      </c>
      <c r="U258" s="33">
        <f t="shared" ref="U258:U321" ca="1" si="48">NOW()</f>
        <v>45744.56914039352</v>
      </c>
      <c r="V258" s="13" t="str">
        <f t="shared" ref="V258:V321" si="49">VLOOKUP(L258,Location,2,0)</f>
        <v>Bangalore</v>
      </c>
      <c r="W258" s="13" t="str">
        <f t="shared" ref="W258:W321" si="50">VLOOKUP(F258,FCT,2,FALSE)</f>
        <v>CLS</v>
      </c>
      <c r="X258" s="13">
        <f t="shared" ref="X258:X321" si="51">HOUR(I258)</f>
        <v>4</v>
      </c>
      <c r="Y258" s="13" t="str">
        <f>IFERROR(VLOOKUP(C258,ReceivingTeam[],2,FALSE),"HelpDesk")</f>
        <v>HelpDesk</v>
      </c>
      <c r="Z258" s="67">
        <f t="shared" ref="Z258:Z321" si="52">IF(AB258=FALSE,AE258+AC258,IF(I258&gt;AE258,IF(((I258+AC258)&gt;AF258),(AC258-(AF258-I258)+AG258),I258+AC258),IF(((AE258+AC258)&gt;AF258),(AC258-(AF258-AE258)+AG258),AE258+AC258)))</f>
        <v>44882.916666666664</v>
      </c>
      <c r="AA258" s="68">
        <f t="shared" ref="AA258:AA321" si="53">INT(J258)</f>
        <v>44882</v>
      </c>
      <c r="AB258" s="69" t="b">
        <f t="shared" ref="AB258:AB321" si="54">WORKDAY.INTL(AA258-1,1,11)=AA258</f>
        <v>1</v>
      </c>
      <c r="AC258" s="70">
        <f t="shared" ref="AC258:AC321" si="55">IF(T258="High",12/24,72/24)</f>
        <v>0.5</v>
      </c>
      <c r="AD258" s="67">
        <f t="shared" ref="AD258:AD321" si="56">IF(AB258=FALSE,AE258+AC258,IF(I258&gt;AE258,IF(((I258+AC258)&gt;AF258),(AC258-(AF258-I258)+AG258),I258+AC258),IF(((AE258+AC258)&gt;AF258),(AC258-(AF258-AE258)+AG258),AE258+AC258)))</f>
        <v>44882.916666666664</v>
      </c>
      <c r="AE258" s="67">
        <f>VLOOKUP(V258,'Branch Wise Work Timelines'!C:G,3,FALSE)+AA258</f>
        <v>44882.416666666664</v>
      </c>
      <c r="AF258" s="67">
        <f>IF(V258="Bangalore",VLOOKUP(V258,'Branch Wise Work Timelines'!C:G,4,FALSE)+AA258+1,IF(V258="Mumbai",VLOOKUP(V258,'Branch Wise Work Timelines'!C:G,4,FALSE)+AA258+1,VLOOKUP(V258,'Branch Wise Work Timelines'!C:G,4,FALSE)+AA258))</f>
        <v>44883.104166666664</v>
      </c>
      <c r="AG258" s="67">
        <f>WORKDAY.INTL(AA258,1,11)+VLOOKUP(V258,'Branch Wise Work Timelines'!C:G,3,FALSE)</f>
        <v>44883.416666666664</v>
      </c>
      <c r="AH258" s="69" t="str">
        <f t="shared" ref="AH258:AH321" ca="1" si="57">IF(Q258&lt;&gt;"Success",IF(U258&gt;Z258,"Out of TAT","In TAT"),IF(O258&gt;AD258,"Not Met","Met"))</f>
        <v>Out of TAT</v>
      </c>
      <c r="AI258" s="69">
        <f t="shared" ref="AI258:AI321" ca="1" si="58">ROUNDUP((U258-AD258)*24,0)</f>
        <v>20680</v>
      </c>
      <c r="AJ258" s="69" t="str">
        <f ca="1">IF(AI258&lt;0,"0-12",IFERROR(VLOOKUP(AI258,Breakup[],2,FALSE),"&gt;24"))</f>
        <v>&gt;24</v>
      </c>
      <c r="AK258" s="69" t="str">
        <f>VLOOKUP(V258,Master!B:D,3,FALSE)</f>
        <v>South</v>
      </c>
      <c r="AL258" s="69" t="str">
        <f t="shared" ref="AL258:AL321" si="59">IF(V258="Bangalore",IF(W258="CLS",V258&amp;"-"&amp;"CLS",V258),(V258))</f>
        <v>Bangalore-CLS</v>
      </c>
    </row>
    <row r="259" spans="1:38">
      <c r="A259" s="13" t="s">
        <v>796</v>
      </c>
      <c r="B259" s="54">
        <v>44701.623336493103</v>
      </c>
      <c r="C259" s="13" t="s">
        <v>372</v>
      </c>
      <c r="D259" s="13">
        <v>1515</v>
      </c>
      <c r="E259" s="13" t="s">
        <v>797</v>
      </c>
      <c r="F259" s="13" t="s">
        <v>15</v>
      </c>
      <c r="G259" s="14">
        <v>1653042448483</v>
      </c>
      <c r="H259" s="55">
        <v>0.449583333333333</v>
      </c>
      <c r="I259" s="33">
        <v>44883.449583333299</v>
      </c>
      <c r="J259" s="58">
        <v>44883</v>
      </c>
      <c r="K259" s="13" t="s">
        <v>213</v>
      </c>
      <c r="L259" s="13" t="s">
        <v>30</v>
      </c>
      <c r="M259" s="13" t="s">
        <v>75</v>
      </c>
      <c r="N259" s="13" t="s">
        <v>215</v>
      </c>
      <c r="O259" s="33" t="s">
        <v>38</v>
      </c>
      <c r="P259" s="58" t="s">
        <v>38</v>
      </c>
      <c r="Q259" s="33" t="s">
        <v>207</v>
      </c>
      <c r="R259" s="14" t="s">
        <v>38</v>
      </c>
      <c r="S259" s="13" t="s">
        <v>208</v>
      </c>
      <c r="T259" s="13" t="s">
        <v>209</v>
      </c>
      <c r="U259" s="33">
        <f t="shared" ca="1" si="48"/>
        <v>45744.56914039352</v>
      </c>
      <c r="V259" s="13" t="str">
        <f t="shared" si="49"/>
        <v>Bangalore</v>
      </c>
      <c r="W259" s="13" t="str">
        <f t="shared" si="50"/>
        <v>CLS</v>
      </c>
      <c r="X259" s="13">
        <f t="shared" si="51"/>
        <v>10</v>
      </c>
      <c r="Y259" s="13" t="str">
        <f>IFERROR(VLOOKUP(C259,ReceivingTeam[],2,FALSE),"HelpDesk")</f>
        <v>HelpDesk</v>
      </c>
      <c r="Z259" s="67">
        <f t="shared" si="52"/>
        <v>44883.949583333299</v>
      </c>
      <c r="AA259" s="68">
        <f t="shared" si="53"/>
        <v>44883</v>
      </c>
      <c r="AB259" s="69" t="b">
        <f t="shared" si="54"/>
        <v>1</v>
      </c>
      <c r="AC259" s="70">
        <f t="shared" si="55"/>
        <v>0.5</v>
      </c>
      <c r="AD259" s="67">
        <f t="shared" si="56"/>
        <v>44883.949583333299</v>
      </c>
      <c r="AE259" s="67">
        <f>VLOOKUP(V259,'Branch Wise Work Timelines'!C:G,3,FALSE)+AA259</f>
        <v>44883.416666666664</v>
      </c>
      <c r="AF259" s="67">
        <f>IF(V259="Bangalore",VLOOKUP(V259,'Branch Wise Work Timelines'!C:G,4,FALSE)+AA259+1,IF(V259="Mumbai",VLOOKUP(V259,'Branch Wise Work Timelines'!C:G,4,FALSE)+AA259+1,VLOOKUP(V259,'Branch Wise Work Timelines'!C:G,4,FALSE)+AA259))</f>
        <v>44884.104166666664</v>
      </c>
      <c r="AG259" s="67">
        <f>WORKDAY.INTL(AA259,1,11)+VLOOKUP(V259,'Branch Wise Work Timelines'!C:G,3,FALSE)</f>
        <v>44884.416666666664</v>
      </c>
      <c r="AH259" s="69" t="str">
        <f t="shared" ca="1" si="57"/>
        <v>Out of TAT</v>
      </c>
      <c r="AI259" s="69">
        <f t="shared" ca="1" si="58"/>
        <v>20655</v>
      </c>
      <c r="AJ259" s="69" t="str">
        <f ca="1">IF(AI259&lt;0,"0-12",IFERROR(VLOOKUP(AI259,Breakup[],2,FALSE),"&gt;24"))</f>
        <v>&gt;24</v>
      </c>
      <c r="AK259" s="69" t="str">
        <f>VLOOKUP(V259,Master!B:D,3,FALSE)</f>
        <v>South</v>
      </c>
      <c r="AL259" s="69" t="str">
        <f t="shared" si="59"/>
        <v>Bangalore-CLS</v>
      </c>
    </row>
    <row r="260" spans="1:38">
      <c r="A260" s="13" t="s">
        <v>798</v>
      </c>
      <c r="B260" s="54">
        <v>44701.545958877301</v>
      </c>
      <c r="C260" s="13" t="s">
        <v>252</v>
      </c>
      <c r="D260" s="13">
        <v>120</v>
      </c>
      <c r="E260" s="13" t="s">
        <v>799</v>
      </c>
      <c r="F260" s="13" t="s">
        <v>15</v>
      </c>
      <c r="G260" s="14">
        <v>1653032881003</v>
      </c>
      <c r="H260" s="55">
        <v>0.58104166666666701</v>
      </c>
      <c r="I260" s="33">
        <v>44881.581041666701</v>
      </c>
      <c r="J260" s="58">
        <v>44881</v>
      </c>
      <c r="K260" s="13" t="s">
        <v>213</v>
      </c>
      <c r="L260" s="13" t="s">
        <v>30</v>
      </c>
      <c r="M260" s="13" t="s">
        <v>75</v>
      </c>
      <c r="N260" s="13" t="s">
        <v>215</v>
      </c>
      <c r="O260" s="33" t="s">
        <v>38</v>
      </c>
      <c r="P260" s="58" t="s">
        <v>38</v>
      </c>
      <c r="Q260" s="33" t="s">
        <v>207</v>
      </c>
      <c r="R260" s="14" t="s">
        <v>38</v>
      </c>
      <c r="S260" s="13" t="s">
        <v>216</v>
      </c>
      <c r="T260" s="13" t="s">
        <v>217</v>
      </c>
      <c r="U260" s="33">
        <f t="shared" ca="1" si="48"/>
        <v>45744.56914039352</v>
      </c>
      <c r="V260" s="13" t="str">
        <f t="shared" si="49"/>
        <v>Bangalore</v>
      </c>
      <c r="W260" s="13" t="str">
        <f t="shared" si="50"/>
        <v>CLS</v>
      </c>
      <c r="X260" s="13">
        <f t="shared" si="51"/>
        <v>13</v>
      </c>
      <c r="Y260" s="13" t="str">
        <f>IFERROR(VLOOKUP(C260,ReceivingTeam[],2,FALSE),"HelpDesk")</f>
        <v>HelpDesk</v>
      </c>
      <c r="Z260" s="67">
        <f t="shared" si="52"/>
        <v>44882.081041666701</v>
      </c>
      <c r="AA260" s="68">
        <f t="shared" si="53"/>
        <v>44881</v>
      </c>
      <c r="AB260" s="69" t="b">
        <f t="shared" si="54"/>
        <v>1</v>
      </c>
      <c r="AC260" s="70">
        <f t="shared" si="55"/>
        <v>0.5</v>
      </c>
      <c r="AD260" s="67">
        <f t="shared" si="56"/>
        <v>44882.081041666701</v>
      </c>
      <c r="AE260" s="67">
        <f>VLOOKUP(V260,'Branch Wise Work Timelines'!C:G,3,FALSE)+AA260</f>
        <v>44881.416666666664</v>
      </c>
      <c r="AF260" s="67">
        <f>IF(V260="Bangalore",VLOOKUP(V260,'Branch Wise Work Timelines'!C:G,4,FALSE)+AA260+1,IF(V260="Mumbai",VLOOKUP(V260,'Branch Wise Work Timelines'!C:G,4,FALSE)+AA260+1,VLOOKUP(V260,'Branch Wise Work Timelines'!C:G,4,FALSE)+AA260))</f>
        <v>44882.104166666664</v>
      </c>
      <c r="AG260" s="67">
        <f>WORKDAY.INTL(AA260,1,11)+VLOOKUP(V260,'Branch Wise Work Timelines'!C:G,3,FALSE)</f>
        <v>44882.416666666664</v>
      </c>
      <c r="AH260" s="69" t="str">
        <f t="shared" ca="1" si="57"/>
        <v>Out of TAT</v>
      </c>
      <c r="AI260" s="69">
        <f t="shared" ca="1" si="58"/>
        <v>20700</v>
      </c>
      <c r="AJ260" s="69" t="str">
        <f ca="1">IF(AI260&lt;0,"0-12",IFERROR(VLOOKUP(AI260,Breakup[],2,FALSE),"&gt;24"))</f>
        <v>&gt;24</v>
      </c>
      <c r="AK260" s="69" t="str">
        <f>VLOOKUP(V260,Master!B:D,3,FALSE)</f>
        <v>South</v>
      </c>
      <c r="AL260" s="69" t="str">
        <f t="shared" si="59"/>
        <v>Bangalore-CLS</v>
      </c>
    </row>
    <row r="261" spans="1:38">
      <c r="A261" s="13" t="s">
        <v>800</v>
      </c>
      <c r="B261" s="54">
        <v>44701.476537349503</v>
      </c>
      <c r="C261" s="13" t="s">
        <v>112</v>
      </c>
      <c r="D261" s="13">
        <v>914</v>
      </c>
      <c r="E261" s="13" t="s">
        <v>801</v>
      </c>
      <c r="F261" s="13" t="s">
        <v>33</v>
      </c>
      <c r="G261" s="14">
        <v>1653026782977</v>
      </c>
      <c r="H261" s="55">
        <v>0.82935185185185201</v>
      </c>
      <c r="I261" s="33">
        <v>44890.829351851899</v>
      </c>
      <c r="J261" s="58">
        <v>44890</v>
      </c>
      <c r="K261" s="13" t="s">
        <v>263</v>
      </c>
      <c r="L261" s="13" t="s">
        <v>69</v>
      </c>
      <c r="M261" s="13" t="s">
        <v>101</v>
      </c>
      <c r="N261" s="13" t="s">
        <v>215</v>
      </c>
      <c r="O261" s="33" t="s">
        <v>38</v>
      </c>
      <c r="P261" s="58" t="s">
        <v>38</v>
      </c>
      <c r="Q261" s="33" t="s">
        <v>207</v>
      </c>
      <c r="R261" s="14" t="s">
        <v>38</v>
      </c>
      <c r="S261" s="13" t="s">
        <v>208</v>
      </c>
      <c r="T261" s="13" t="s">
        <v>209</v>
      </c>
      <c r="U261" s="33">
        <f t="shared" ca="1" si="48"/>
        <v>45744.56914039352</v>
      </c>
      <c r="V261" s="13" t="str">
        <f t="shared" si="49"/>
        <v>Mumbai</v>
      </c>
      <c r="W261" s="13" t="str">
        <f t="shared" si="50"/>
        <v>RI</v>
      </c>
      <c r="X261" s="13">
        <f t="shared" si="51"/>
        <v>19</v>
      </c>
      <c r="Y261" s="13" t="str">
        <f>IFERROR(VLOOKUP(C261,ReceivingTeam[],2,FALSE),"HelpDesk")</f>
        <v>Branch office</v>
      </c>
      <c r="Z261" s="67">
        <f t="shared" si="52"/>
        <v>44891.496018518563</v>
      </c>
      <c r="AA261" s="68">
        <f t="shared" si="53"/>
        <v>44890</v>
      </c>
      <c r="AB261" s="69" t="b">
        <f t="shared" si="54"/>
        <v>1</v>
      </c>
      <c r="AC261" s="70">
        <f t="shared" si="55"/>
        <v>0.5</v>
      </c>
      <c r="AD261" s="67">
        <f t="shared" si="56"/>
        <v>44891.496018518563</v>
      </c>
      <c r="AE261" s="67">
        <f>VLOOKUP(V261,'Branch Wise Work Timelines'!C:G,3,FALSE)+AA261</f>
        <v>44890.416666666664</v>
      </c>
      <c r="AF261" s="67">
        <f>IF(V261="Bangalore",VLOOKUP(V261,'Branch Wise Work Timelines'!C:G,4,FALSE)+AA261+1,IF(V261="Mumbai",VLOOKUP(V261,'Branch Wise Work Timelines'!C:G,4,FALSE)+AA261+1,VLOOKUP(V261,'Branch Wise Work Timelines'!C:G,4,FALSE)+AA261))</f>
        <v>44891.25</v>
      </c>
      <c r="AG261" s="67">
        <f>WORKDAY.INTL(AA261,1,11)+VLOOKUP(V261,'Branch Wise Work Timelines'!C:G,3,FALSE)</f>
        <v>44891.416666666664</v>
      </c>
      <c r="AH261" s="69" t="str">
        <f t="shared" ca="1" si="57"/>
        <v>Out of TAT</v>
      </c>
      <c r="AI261" s="69">
        <f t="shared" ca="1" si="58"/>
        <v>20474</v>
      </c>
      <c r="AJ261" s="69" t="str">
        <f ca="1">IF(AI261&lt;0,"0-12",IFERROR(VLOOKUP(AI261,Breakup[],2,FALSE),"&gt;24"))</f>
        <v>&gt;24</v>
      </c>
      <c r="AK261" s="69" t="str">
        <f>VLOOKUP(V261,Master!B:D,3,FALSE)</f>
        <v>East</v>
      </c>
      <c r="AL261" s="69" t="str">
        <f t="shared" si="59"/>
        <v>Mumbai</v>
      </c>
    </row>
    <row r="262" spans="1:38">
      <c r="A262" s="13" t="s">
        <v>802</v>
      </c>
      <c r="B262" s="54">
        <v>44701.478095682898</v>
      </c>
      <c r="C262" s="13" t="s">
        <v>114</v>
      </c>
      <c r="D262" s="13">
        <v>720</v>
      </c>
      <c r="E262" s="13" t="s">
        <v>803</v>
      </c>
      <c r="F262" s="13" t="s">
        <v>33</v>
      </c>
      <c r="G262" s="14">
        <v>1653026782977</v>
      </c>
      <c r="H262" s="55">
        <v>0.157731481481482</v>
      </c>
      <c r="I262" s="33">
        <v>44889.1577314815</v>
      </c>
      <c r="J262" s="58">
        <v>44889</v>
      </c>
      <c r="K262" s="13" t="s">
        <v>263</v>
      </c>
      <c r="L262" s="13" t="s">
        <v>69</v>
      </c>
      <c r="M262" s="13" t="s">
        <v>101</v>
      </c>
      <c r="N262" s="13" t="s">
        <v>215</v>
      </c>
      <c r="O262" s="33" t="s">
        <v>38</v>
      </c>
      <c r="P262" s="58" t="s">
        <v>38</v>
      </c>
      <c r="Q262" s="33" t="s">
        <v>207</v>
      </c>
      <c r="R262" s="14" t="s">
        <v>38</v>
      </c>
      <c r="S262" s="13" t="s">
        <v>208</v>
      </c>
      <c r="T262" s="13" t="s">
        <v>209</v>
      </c>
      <c r="U262" s="33">
        <f t="shared" ca="1" si="48"/>
        <v>45744.56914039352</v>
      </c>
      <c r="V262" s="13" t="str">
        <f t="shared" si="49"/>
        <v>Mumbai</v>
      </c>
      <c r="W262" s="13" t="str">
        <f t="shared" si="50"/>
        <v>RI</v>
      </c>
      <c r="X262" s="13">
        <f t="shared" si="51"/>
        <v>3</v>
      </c>
      <c r="Y262" s="13" t="str">
        <f>IFERROR(VLOOKUP(C262,ReceivingTeam[],2,FALSE),"HelpDesk")</f>
        <v>Branch office</v>
      </c>
      <c r="Z262" s="67">
        <f t="shared" si="52"/>
        <v>44889.916666666664</v>
      </c>
      <c r="AA262" s="68">
        <f t="shared" si="53"/>
        <v>44889</v>
      </c>
      <c r="AB262" s="69" t="b">
        <f t="shared" si="54"/>
        <v>1</v>
      </c>
      <c r="AC262" s="70">
        <f t="shared" si="55"/>
        <v>0.5</v>
      </c>
      <c r="AD262" s="67">
        <f t="shared" si="56"/>
        <v>44889.916666666664</v>
      </c>
      <c r="AE262" s="67">
        <f>VLOOKUP(V262,'Branch Wise Work Timelines'!C:G,3,FALSE)+AA262</f>
        <v>44889.416666666664</v>
      </c>
      <c r="AF262" s="67">
        <f>IF(V262="Bangalore",VLOOKUP(V262,'Branch Wise Work Timelines'!C:G,4,FALSE)+AA262+1,IF(V262="Mumbai",VLOOKUP(V262,'Branch Wise Work Timelines'!C:G,4,FALSE)+AA262+1,VLOOKUP(V262,'Branch Wise Work Timelines'!C:G,4,FALSE)+AA262))</f>
        <v>44890.25</v>
      </c>
      <c r="AG262" s="67">
        <f>WORKDAY.INTL(AA262,1,11)+VLOOKUP(V262,'Branch Wise Work Timelines'!C:G,3,FALSE)</f>
        <v>44890.416666666664</v>
      </c>
      <c r="AH262" s="69" t="str">
        <f t="shared" ca="1" si="57"/>
        <v>Out of TAT</v>
      </c>
      <c r="AI262" s="69">
        <f t="shared" ca="1" si="58"/>
        <v>20512</v>
      </c>
      <c r="AJ262" s="69" t="str">
        <f ca="1">IF(AI262&lt;0,"0-12",IFERROR(VLOOKUP(AI262,Breakup[],2,FALSE),"&gt;24"))</f>
        <v>&gt;24</v>
      </c>
      <c r="AK262" s="69" t="str">
        <f>VLOOKUP(V262,Master!B:D,3,FALSE)</f>
        <v>East</v>
      </c>
      <c r="AL262" s="69" t="str">
        <f t="shared" si="59"/>
        <v>Mumbai</v>
      </c>
    </row>
    <row r="263" spans="1:38">
      <c r="A263" s="13" t="s">
        <v>804</v>
      </c>
      <c r="B263" s="54">
        <v>44701.481082291699</v>
      </c>
      <c r="C263" s="13" t="s">
        <v>114</v>
      </c>
      <c r="D263" s="13">
        <v>1828</v>
      </c>
      <c r="E263" s="13" t="s">
        <v>805</v>
      </c>
      <c r="F263" s="13" t="s">
        <v>33</v>
      </c>
      <c r="G263" s="14">
        <v>1653026782977</v>
      </c>
      <c r="H263" s="55">
        <v>9.68171296296296E-2</v>
      </c>
      <c r="I263" s="33">
        <v>44883.096817129597</v>
      </c>
      <c r="J263" s="58">
        <v>44883</v>
      </c>
      <c r="K263" s="13" t="s">
        <v>263</v>
      </c>
      <c r="L263" s="13" t="s">
        <v>69</v>
      </c>
      <c r="M263" s="13" t="s">
        <v>101</v>
      </c>
      <c r="N263" s="13" t="s">
        <v>215</v>
      </c>
      <c r="O263" s="33" t="s">
        <v>38</v>
      </c>
      <c r="P263" s="58" t="s">
        <v>38</v>
      </c>
      <c r="Q263" s="33" t="s">
        <v>207</v>
      </c>
      <c r="R263" s="14" t="s">
        <v>38</v>
      </c>
      <c r="S263" s="13" t="s">
        <v>208</v>
      </c>
      <c r="T263" s="13" t="s">
        <v>209</v>
      </c>
      <c r="U263" s="33">
        <f t="shared" ca="1" si="48"/>
        <v>45744.56914039352</v>
      </c>
      <c r="V263" s="13" t="str">
        <f t="shared" si="49"/>
        <v>Mumbai</v>
      </c>
      <c r="W263" s="13" t="str">
        <f t="shared" si="50"/>
        <v>RI</v>
      </c>
      <c r="X263" s="13">
        <f t="shared" si="51"/>
        <v>2</v>
      </c>
      <c r="Y263" s="13" t="str">
        <f>IFERROR(VLOOKUP(C263,ReceivingTeam[],2,FALSE),"HelpDesk")</f>
        <v>Branch office</v>
      </c>
      <c r="Z263" s="67">
        <f t="shared" si="52"/>
        <v>44883.916666666664</v>
      </c>
      <c r="AA263" s="68">
        <f t="shared" si="53"/>
        <v>44883</v>
      </c>
      <c r="AB263" s="69" t="b">
        <f t="shared" si="54"/>
        <v>1</v>
      </c>
      <c r="AC263" s="70">
        <f t="shared" si="55"/>
        <v>0.5</v>
      </c>
      <c r="AD263" s="67">
        <f t="shared" si="56"/>
        <v>44883.916666666664</v>
      </c>
      <c r="AE263" s="67">
        <f>VLOOKUP(V263,'Branch Wise Work Timelines'!C:G,3,FALSE)+AA263</f>
        <v>44883.416666666664</v>
      </c>
      <c r="AF263" s="67">
        <f>IF(V263="Bangalore",VLOOKUP(V263,'Branch Wise Work Timelines'!C:G,4,FALSE)+AA263+1,IF(V263="Mumbai",VLOOKUP(V263,'Branch Wise Work Timelines'!C:G,4,FALSE)+AA263+1,VLOOKUP(V263,'Branch Wise Work Timelines'!C:G,4,FALSE)+AA263))</f>
        <v>44884.25</v>
      </c>
      <c r="AG263" s="67">
        <f>WORKDAY.INTL(AA263,1,11)+VLOOKUP(V263,'Branch Wise Work Timelines'!C:G,3,FALSE)</f>
        <v>44884.416666666664</v>
      </c>
      <c r="AH263" s="69" t="str">
        <f t="shared" ca="1" si="57"/>
        <v>Out of TAT</v>
      </c>
      <c r="AI263" s="69">
        <f t="shared" ca="1" si="58"/>
        <v>20656</v>
      </c>
      <c r="AJ263" s="69" t="str">
        <f ca="1">IF(AI263&lt;0,"0-12",IFERROR(VLOOKUP(AI263,Breakup[],2,FALSE),"&gt;24"))</f>
        <v>&gt;24</v>
      </c>
      <c r="AK263" s="69" t="str">
        <f>VLOOKUP(V263,Master!B:D,3,FALSE)</f>
        <v>East</v>
      </c>
      <c r="AL263" s="69" t="str">
        <f t="shared" si="59"/>
        <v>Mumbai</v>
      </c>
    </row>
    <row r="264" spans="1:38">
      <c r="A264" s="13" t="s">
        <v>806</v>
      </c>
      <c r="B264" s="54">
        <v>44701.485286805597</v>
      </c>
      <c r="C264" s="13" t="s">
        <v>807</v>
      </c>
      <c r="D264" s="13">
        <v>329</v>
      </c>
      <c r="E264" s="13" t="s">
        <v>808</v>
      </c>
      <c r="F264" s="13" t="s">
        <v>33</v>
      </c>
      <c r="G264" s="14">
        <v>1653031333276</v>
      </c>
      <c r="H264" s="55">
        <v>0.27129629629629598</v>
      </c>
      <c r="I264" s="33">
        <v>44889.271296296298</v>
      </c>
      <c r="J264" s="58">
        <v>44889</v>
      </c>
      <c r="K264" s="13" t="s">
        <v>263</v>
      </c>
      <c r="L264" s="13" t="s">
        <v>69</v>
      </c>
      <c r="M264" s="13" t="s">
        <v>101</v>
      </c>
      <c r="N264" s="13" t="s">
        <v>215</v>
      </c>
      <c r="O264" s="33" t="s">
        <v>38</v>
      </c>
      <c r="P264" s="58" t="s">
        <v>38</v>
      </c>
      <c r="Q264" s="33" t="s">
        <v>207</v>
      </c>
      <c r="R264" s="14" t="s">
        <v>38</v>
      </c>
      <c r="S264" s="13" t="s">
        <v>208</v>
      </c>
      <c r="T264" s="13" t="s">
        <v>209</v>
      </c>
      <c r="U264" s="33">
        <f t="shared" ca="1" si="48"/>
        <v>45744.56914039352</v>
      </c>
      <c r="V264" s="13" t="str">
        <f t="shared" si="49"/>
        <v>Mumbai</v>
      </c>
      <c r="W264" s="13" t="str">
        <f t="shared" si="50"/>
        <v>RI</v>
      </c>
      <c r="X264" s="13">
        <f t="shared" si="51"/>
        <v>6</v>
      </c>
      <c r="Y264" s="13" t="str">
        <f>IFERROR(VLOOKUP(C264,ReceivingTeam[],2,FALSE),"HelpDesk")</f>
        <v>HelpDesk</v>
      </c>
      <c r="Z264" s="67">
        <f t="shared" si="52"/>
        <v>44889.916666666664</v>
      </c>
      <c r="AA264" s="68">
        <f t="shared" si="53"/>
        <v>44889</v>
      </c>
      <c r="AB264" s="69" t="b">
        <f t="shared" si="54"/>
        <v>1</v>
      </c>
      <c r="AC264" s="70">
        <f t="shared" si="55"/>
        <v>0.5</v>
      </c>
      <c r="AD264" s="67">
        <f t="shared" si="56"/>
        <v>44889.916666666664</v>
      </c>
      <c r="AE264" s="67">
        <f>VLOOKUP(V264,'Branch Wise Work Timelines'!C:G,3,FALSE)+AA264</f>
        <v>44889.416666666664</v>
      </c>
      <c r="AF264" s="67">
        <f>IF(V264="Bangalore",VLOOKUP(V264,'Branch Wise Work Timelines'!C:G,4,FALSE)+AA264+1,IF(V264="Mumbai",VLOOKUP(V264,'Branch Wise Work Timelines'!C:G,4,FALSE)+AA264+1,VLOOKUP(V264,'Branch Wise Work Timelines'!C:G,4,FALSE)+AA264))</f>
        <v>44890.25</v>
      </c>
      <c r="AG264" s="67">
        <f>WORKDAY.INTL(AA264,1,11)+VLOOKUP(V264,'Branch Wise Work Timelines'!C:G,3,FALSE)</f>
        <v>44890.416666666664</v>
      </c>
      <c r="AH264" s="69" t="str">
        <f t="shared" ca="1" si="57"/>
        <v>Out of TAT</v>
      </c>
      <c r="AI264" s="69">
        <f t="shared" ca="1" si="58"/>
        <v>20512</v>
      </c>
      <c r="AJ264" s="69" t="str">
        <f ca="1">IF(AI264&lt;0,"0-12",IFERROR(VLOOKUP(AI264,Breakup[],2,FALSE),"&gt;24"))</f>
        <v>&gt;24</v>
      </c>
      <c r="AK264" s="69" t="str">
        <f>VLOOKUP(V264,Master!B:D,3,FALSE)</f>
        <v>East</v>
      </c>
      <c r="AL264" s="69" t="str">
        <f t="shared" si="59"/>
        <v>Mumbai</v>
      </c>
    </row>
    <row r="265" spans="1:38">
      <c r="A265" s="13" t="s">
        <v>809</v>
      </c>
      <c r="B265" s="54">
        <v>44701.546296643501</v>
      </c>
      <c r="C265" s="13" t="s">
        <v>352</v>
      </c>
      <c r="D265" s="13">
        <v>773</v>
      </c>
      <c r="E265" s="13" t="s">
        <v>810</v>
      </c>
      <c r="F265" s="13" t="s">
        <v>33</v>
      </c>
      <c r="G265" s="14">
        <v>1653034319817</v>
      </c>
      <c r="H265" s="55">
        <v>0.62486111111111098</v>
      </c>
      <c r="I265" s="33">
        <v>44888.6248611111</v>
      </c>
      <c r="J265" s="58">
        <v>44888</v>
      </c>
      <c r="K265" s="13" t="s">
        <v>263</v>
      </c>
      <c r="L265" s="13" t="s">
        <v>69</v>
      </c>
      <c r="M265" s="13" t="s">
        <v>101</v>
      </c>
      <c r="N265" s="13" t="s">
        <v>215</v>
      </c>
      <c r="O265" s="33" t="s">
        <v>38</v>
      </c>
      <c r="P265" s="58" t="s">
        <v>38</v>
      </c>
      <c r="Q265" s="33" t="s">
        <v>207</v>
      </c>
      <c r="R265" s="14" t="s">
        <v>38</v>
      </c>
      <c r="S265" s="13" t="s">
        <v>208</v>
      </c>
      <c r="T265" s="13" t="s">
        <v>209</v>
      </c>
      <c r="U265" s="33">
        <f t="shared" ca="1" si="48"/>
        <v>45744.56914039352</v>
      </c>
      <c r="V265" s="13" t="str">
        <f t="shared" si="49"/>
        <v>Mumbai</v>
      </c>
      <c r="W265" s="13" t="str">
        <f t="shared" si="50"/>
        <v>RI</v>
      </c>
      <c r="X265" s="13">
        <f t="shared" si="51"/>
        <v>14</v>
      </c>
      <c r="Y265" s="13" t="str">
        <f>IFERROR(VLOOKUP(C265,ReceivingTeam[],2,FALSE),"HelpDesk")</f>
        <v>HelpDesk</v>
      </c>
      <c r="Z265" s="67">
        <f t="shared" si="52"/>
        <v>44889.1248611111</v>
      </c>
      <c r="AA265" s="68">
        <f t="shared" si="53"/>
        <v>44888</v>
      </c>
      <c r="AB265" s="69" t="b">
        <f t="shared" si="54"/>
        <v>1</v>
      </c>
      <c r="AC265" s="70">
        <f t="shared" si="55"/>
        <v>0.5</v>
      </c>
      <c r="AD265" s="67">
        <f t="shared" si="56"/>
        <v>44889.1248611111</v>
      </c>
      <c r="AE265" s="67">
        <f>VLOOKUP(V265,'Branch Wise Work Timelines'!C:G,3,FALSE)+AA265</f>
        <v>44888.416666666664</v>
      </c>
      <c r="AF265" s="67">
        <f>IF(V265="Bangalore",VLOOKUP(V265,'Branch Wise Work Timelines'!C:G,4,FALSE)+AA265+1,IF(V265="Mumbai",VLOOKUP(V265,'Branch Wise Work Timelines'!C:G,4,FALSE)+AA265+1,VLOOKUP(V265,'Branch Wise Work Timelines'!C:G,4,FALSE)+AA265))</f>
        <v>44889.25</v>
      </c>
      <c r="AG265" s="67">
        <f>WORKDAY.INTL(AA265,1,11)+VLOOKUP(V265,'Branch Wise Work Timelines'!C:G,3,FALSE)</f>
        <v>44889.416666666664</v>
      </c>
      <c r="AH265" s="69" t="str">
        <f t="shared" ca="1" si="57"/>
        <v>Out of TAT</v>
      </c>
      <c r="AI265" s="69">
        <f t="shared" ca="1" si="58"/>
        <v>20531</v>
      </c>
      <c r="AJ265" s="69" t="str">
        <f ca="1">IF(AI265&lt;0,"0-12",IFERROR(VLOOKUP(AI265,Breakup[],2,FALSE),"&gt;24"))</f>
        <v>&gt;24</v>
      </c>
      <c r="AK265" s="69" t="str">
        <f>VLOOKUP(V265,Master!B:D,3,FALSE)</f>
        <v>East</v>
      </c>
      <c r="AL265" s="69" t="str">
        <f t="shared" si="59"/>
        <v>Mumbai</v>
      </c>
    </row>
    <row r="266" spans="1:38">
      <c r="A266" s="13" t="s">
        <v>811</v>
      </c>
      <c r="B266" s="54">
        <v>44701.547274074102</v>
      </c>
      <c r="C266" s="13" t="s">
        <v>352</v>
      </c>
      <c r="D266" s="13">
        <v>718</v>
      </c>
      <c r="E266" s="13" t="s">
        <v>812</v>
      </c>
      <c r="F266" s="13" t="s">
        <v>33</v>
      </c>
      <c r="G266" s="14">
        <v>1653034319817</v>
      </c>
      <c r="H266" s="55">
        <v>0.58623842592592601</v>
      </c>
      <c r="I266" s="33">
        <v>44886.586238425902</v>
      </c>
      <c r="J266" s="58">
        <v>44886</v>
      </c>
      <c r="K266" s="13" t="s">
        <v>263</v>
      </c>
      <c r="L266" s="13" t="s">
        <v>69</v>
      </c>
      <c r="M266" s="13" t="s">
        <v>101</v>
      </c>
      <c r="N266" s="13" t="s">
        <v>215</v>
      </c>
      <c r="O266" s="33" t="s">
        <v>38</v>
      </c>
      <c r="P266" s="58" t="s">
        <v>38</v>
      </c>
      <c r="Q266" s="33" t="s">
        <v>207</v>
      </c>
      <c r="R266" s="14" t="s">
        <v>38</v>
      </c>
      <c r="S266" s="13" t="s">
        <v>208</v>
      </c>
      <c r="T266" s="13" t="s">
        <v>209</v>
      </c>
      <c r="U266" s="33">
        <f t="shared" ca="1" si="48"/>
        <v>45744.56914039352</v>
      </c>
      <c r="V266" s="13" t="str">
        <f t="shared" si="49"/>
        <v>Mumbai</v>
      </c>
      <c r="W266" s="13" t="str">
        <f t="shared" si="50"/>
        <v>RI</v>
      </c>
      <c r="X266" s="13">
        <f t="shared" si="51"/>
        <v>14</v>
      </c>
      <c r="Y266" s="13" t="str">
        <f>IFERROR(VLOOKUP(C266,ReceivingTeam[],2,FALSE),"HelpDesk")</f>
        <v>HelpDesk</v>
      </c>
      <c r="Z266" s="67">
        <f t="shared" si="52"/>
        <v>44887.086238425902</v>
      </c>
      <c r="AA266" s="68">
        <f t="shared" si="53"/>
        <v>44886</v>
      </c>
      <c r="AB266" s="69" t="b">
        <f t="shared" si="54"/>
        <v>1</v>
      </c>
      <c r="AC266" s="70">
        <f t="shared" si="55"/>
        <v>0.5</v>
      </c>
      <c r="AD266" s="67">
        <f t="shared" si="56"/>
        <v>44887.086238425902</v>
      </c>
      <c r="AE266" s="67">
        <f>VLOOKUP(V266,'Branch Wise Work Timelines'!C:G,3,FALSE)+AA266</f>
        <v>44886.416666666664</v>
      </c>
      <c r="AF266" s="67">
        <f>IF(V266="Bangalore",VLOOKUP(V266,'Branch Wise Work Timelines'!C:G,4,FALSE)+AA266+1,IF(V266="Mumbai",VLOOKUP(V266,'Branch Wise Work Timelines'!C:G,4,FALSE)+AA266+1,VLOOKUP(V266,'Branch Wise Work Timelines'!C:G,4,FALSE)+AA266))</f>
        <v>44887.25</v>
      </c>
      <c r="AG266" s="67">
        <f>WORKDAY.INTL(AA266,1,11)+VLOOKUP(V266,'Branch Wise Work Timelines'!C:G,3,FALSE)</f>
        <v>44887.416666666664</v>
      </c>
      <c r="AH266" s="69" t="str">
        <f t="shared" ca="1" si="57"/>
        <v>Out of TAT</v>
      </c>
      <c r="AI266" s="69">
        <f t="shared" ca="1" si="58"/>
        <v>20580</v>
      </c>
      <c r="AJ266" s="69" t="str">
        <f ca="1">IF(AI266&lt;0,"0-12",IFERROR(VLOOKUP(AI266,Breakup[],2,FALSE),"&gt;24"))</f>
        <v>&gt;24</v>
      </c>
      <c r="AK266" s="69" t="str">
        <f>VLOOKUP(V266,Master!B:D,3,FALSE)</f>
        <v>East</v>
      </c>
      <c r="AL266" s="69" t="str">
        <f t="shared" si="59"/>
        <v>Mumbai</v>
      </c>
    </row>
    <row r="267" spans="1:38">
      <c r="A267" s="13" t="s">
        <v>813</v>
      </c>
      <c r="B267" s="54">
        <v>44701.486838576398</v>
      </c>
      <c r="C267" s="13" t="s">
        <v>114</v>
      </c>
      <c r="D267" s="13">
        <v>1324</v>
      </c>
      <c r="E267" s="13" t="s">
        <v>814</v>
      </c>
      <c r="F267" s="13" t="s">
        <v>33</v>
      </c>
      <c r="G267" s="14">
        <v>1653031333276</v>
      </c>
      <c r="H267" s="55">
        <v>0.59559027777777795</v>
      </c>
      <c r="I267" s="33">
        <v>44891.595590277801</v>
      </c>
      <c r="J267" s="58">
        <v>44891</v>
      </c>
      <c r="K267" s="13" t="s">
        <v>263</v>
      </c>
      <c r="L267" s="13" t="s">
        <v>69</v>
      </c>
      <c r="M267" s="13" t="s">
        <v>101</v>
      </c>
      <c r="N267" s="13" t="s">
        <v>215</v>
      </c>
      <c r="O267" s="33">
        <v>44891.587534722203</v>
      </c>
      <c r="P267" s="58">
        <v>44891</v>
      </c>
      <c r="Q267" s="33" t="s">
        <v>237</v>
      </c>
      <c r="R267" s="14">
        <v>1022</v>
      </c>
      <c r="S267" s="13" t="s">
        <v>208</v>
      </c>
      <c r="T267" s="13" t="s">
        <v>209</v>
      </c>
      <c r="U267" s="33">
        <f t="shared" ca="1" si="48"/>
        <v>45744.56914039352</v>
      </c>
      <c r="V267" s="13" t="str">
        <f t="shared" si="49"/>
        <v>Mumbai</v>
      </c>
      <c r="W267" s="13" t="str">
        <f t="shared" si="50"/>
        <v>RI</v>
      </c>
      <c r="X267" s="13">
        <f t="shared" si="51"/>
        <v>14</v>
      </c>
      <c r="Y267" s="13" t="str">
        <f>IFERROR(VLOOKUP(C267,ReceivingTeam[],2,FALSE),"HelpDesk")</f>
        <v>Branch office</v>
      </c>
      <c r="Z267" s="67">
        <f t="shared" si="52"/>
        <v>44892.095590277801</v>
      </c>
      <c r="AA267" s="68">
        <f t="shared" si="53"/>
        <v>44891</v>
      </c>
      <c r="AB267" s="69" t="b">
        <f t="shared" si="54"/>
        <v>1</v>
      </c>
      <c r="AC267" s="70">
        <f t="shared" si="55"/>
        <v>0.5</v>
      </c>
      <c r="AD267" s="67">
        <f t="shared" si="56"/>
        <v>44892.095590277801</v>
      </c>
      <c r="AE267" s="67">
        <f>VLOOKUP(V267,'Branch Wise Work Timelines'!C:G,3,FALSE)+AA267</f>
        <v>44891.416666666664</v>
      </c>
      <c r="AF267" s="67">
        <f>IF(V267="Bangalore",VLOOKUP(V267,'Branch Wise Work Timelines'!C:G,4,FALSE)+AA267+1,IF(V267="Mumbai",VLOOKUP(V267,'Branch Wise Work Timelines'!C:G,4,FALSE)+AA267+1,VLOOKUP(V267,'Branch Wise Work Timelines'!C:G,4,FALSE)+AA267))</f>
        <v>44892.25</v>
      </c>
      <c r="AG267" s="67">
        <f>WORKDAY.INTL(AA267,1,11)+VLOOKUP(V267,'Branch Wise Work Timelines'!C:G,3,FALSE)</f>
        <v>44893.416666666664</v>
      </c>
      <c r="AH267" s="69" t="str">
        <f t="shared" si="57"/>
        <v>Met</v>
      </c>
      <c r="AI267" s="69">
        <f t="shared" ca="1" si="58"/>
        <v>20460</v>
      </c>
      <c r="AJ267" s="69" t="str">
        <f ca="1">IF(AI267&lt;0,"0-12",IFERROR(VLOOKUP(AI267,Breakup[],2,FALSE),"&gt;24"))</f>
        <v>&gt;24</v>
      </c>
      <c r="AK267" s="69" t="str">
        <f>VLOOKUP(V267,Master!B:D,3,FALSE)</f>
        <v>East</v>
      </c>
      <c r="AL267" s="69" t="str">
        <f t="shared" si="59"/>
        <v>Mumbai</v>
      </c>
    </row>
    <row r="268" spans="1:38">
      <c r="A268" s="13" t="s">
        <v>815</v>
      </c>
      <c r="B268" s="54">
        <v>44701.488128622703</v>
      </c>
      <c r="C268" s="13" t="s">
        <v>114</v>
      </c>
      <c r="D268" s="13">
        <v>1920</v>
      </c>
      <c r="E268" s="13" t="s">
        <v>816</v>
      </c>
      <c r="F268" s="13" t="s">
        <v>33</v>
      </c>
      <c r="G268" s="14">
        <v>1653031333276</v>
      </c>
      <c r="H268" s="55">
        <v>0.46940972222222199</v>
      </c>
      <c r="I268" s="33">
        <v>44883.469409722202</v>
      </c>
      <c r="J268" s="58">
        <v>44883</v>
      </c>
      <c r="K268" s="13" t="s">
        <v>263</v>
      </c>
      <c r="L268" s="13" t="s">
        <v>69</v>
      </c>
      <c r="M268" s="13" t="s">
        <v>101</v>
      </c>
      <c r="N268" s="13" t="s">
        <v>215</v>
      </c>
      <c r="O268" s="33" t="s">
        <v>38</v>
      </c>
      <c r="P268" s="58" t="s">
        <v>38</v>
      </c>
      <c r="Q268" s="33" t="s">
        <v>207</v>
      </c>
      <c r="R268" s="14" t="s">
        <v>38</v>
      </c>
      <c r="S268" s="13" t="s">
        <v>208</v>
      </c>
      <c r="T268" s="13" t="s">
        <v>209</v>
      </c>
      <c r="U268" s="33">
        <f t="shared" ca="1" si="48"/>
        <v>45744.56914039352</v>
      </c>
      <c r="V268" s="13" t="str">
        <f t="shared" si="49"/>
        <v>Mumbai</v>
      </c>
      <c r="W268" s="13" t="str">
        <f t="shared" si="50"/>
        <v>RI</v>
      </c>
      <c r="X268" s="13">
        <f t="shared" si="51"/>
        <v>11</v>
      </c>
      <c r="Y268" s="13" t="str">
        <f>IFERROR(VLOOKUP(C268,ReceivingTeam[],2,FALSE),"HelpDesk")</f>
        <v>Branch office</v>
      </c>
      <c r="Z268" s="67">
        <f t="shared" si="52"/>
        <v>44883.969409722202</v>
      </c>
      <c r="AA268" s="68">
        <f t="shared" si="53"/>
        <v>44883</v>
      </c>
      <c r="AB268" s="69" t="b">
        <f t="shared" si="54"/>
        <v>1</v>
      </c>
      <c r="AC268" s="70">
        <f t="shared" si="55"/>
        <v>0.5</v>
      </c>
      <c r="AD268" s="67">
        <f t="shared" si="56"/>
        <v>44883.969409722202</v>
      </c>
      <c r="AE268" s="67">
        <f>VLOOKUP(V268,'Branch Wise Work Timelines'!C:G,3,FALSE)+AA268</f>
        <v>44883.416666666664</v>
      </c>
      <c r="AF268" s="67">
        <f>IF(V268="Bangalore",VLOOKUP(V268,'Branch Wise Work Timelines'!C:G,4,FALSE)+AA268+1,IF(V268="Mumbai",VLOOKUP(V268,'Branch Wise Work Timelines'!C:G,4,FALSE)+AA268+1,VLOOKUP(V268,'Branch Wise Work Timelines'!C:G,4,FALSE)+AA268))</f>
        <v>44884.25</v>
      </c>
      <c r="AG268" s="67">
        <f>WORKDAY.INTL(AA268,1,11)+VLOOKUP(V268,'Branch Wise Work Timelines'!C:G,3,FALSE)</f>
        <v>44884.416666666664</v>
      </c>
      <c r="AH268" s="69" t="str">
        <f t="shared" ca="1" si="57"/>
        <v>Out of TAT</v>
      </c>
      <c r="AI268" s="69">
        <f t="shared" ca="1" si="58"/>
        <v>20655</v>
      </c>
      <c r="AJ268" s="69" t="str">
        <f ca="1">IF(AI268&lt;0,"0-12",IFERROR(VLOOKUP(AI268,Breakup[],2,FALSE),"&gt;24"))</f>
        <v>&gt;24</v>
      </c>
      <c r="AK268" s="69" t="str">
        <f>VLOOKUP(V268,Master!B:D,3,FALSE)</f>
        <v>East</v>
      </c>
      <c r="AL268" s="69" t="str">
        <f t="shared" si="59"/>
        <v>Mumbai</v>
      </c>
    </row>
    <row r="269" spans="1:38">
      <c r="A269" s="13" t="s">
        <v>817</v>
      </c>
      <c r="B269" s="54">
        <v>44701.620810185203</v>
      </c>
      <c r="C269" s="13" t="s">
        <v>435</v>
      </c>
      <c r="D269" s="13">
        <v>437</v>
      </c>
      <c r="E269" s="13" t="s">
        <v>818</v>
      </c>
      <c r="F269" s="13" t="s">
        <v>33</v>
      </c>
      <c r="G269" s="14">
        <v>1653039411827</v>
      </c>
      <c r="H269" s="55">
        <v>0.72863425925925895</v>
      </c>
      <c r="I269" s="33">
        <v>44884.7286342593</v>
      </c>
      <c r="J269" s="58">
        <v>44884</v>
      </c>
      <c r="K269" s="13" t="s">
        <v>437</v>
      </c>
      <c r="L269" s="13" t="s">
        <v>12</v>
      </c>
      <c r="M269" s="13" t="s">
        <v>435</v>
      </c>
      <c r="N269" s="13" t="s">
        <v>206</v>
      </c>
      <c r="O269" s="33" t="s">
        <v>38</v>
      </c>
      <c r="P269" s="58" t="s">
        <v>38</v>
      </c>
      <c r="Q269" s="33" t="s">
        <v>207</v>
      </c>
      <c r="R269" s="14" t="s">
        <v>38</v>
      </c>
      <c r="S269" s="13" t="s">
        <v>208</v>
      </c>
      <c r="T269" s="13" t="s">
        <v>209</v>
      </c>
      <c r="U269" s="33">
        <f t="shared" ca="1" si="48"/>
        <v>45744.56914039352</v>
      </c>
      <c r="V269" s="13" t="str">
        <f t="shared" si="49"/>
        <v>Ahmedabad</v>
      </c>
      <c r="W269" s="13" t="str">
        <f t="shared" si="50"/>
        <v>RI</v>
      </c>
      <c r="X269" s="13">
        <f t="shared" si="51"/>
        <v>17</v>
      </c>
      <c r="Y269" s="13" t="str">
        <f>IFERROR(VLOOKUP(C269,ReceivingTeam[],2,FALSE),"HelpDesk")</f>
        <v>HelpDesk</v>
      </c>
      <c r="Z269" s="67">
        <f t="shared" si="52"/>
        <v>44886.874467592628</v>
      </c>
      <c r="AA269" s="68">
        <f t="shared" si="53"/>
        <v>44884</v>
      </c>
      <c r="AB269" s="69" t="b">
        <f t="shared" si="54"/>
        <v>1</v>
      </c>
      <c r="AC269" s="70">
        <f t="shared" si="55"/>
        <v>0.5</v>
      </c>
      <c r="AD269" s="67">
        <f t="shared" si="56"/>
        <v>44886.874467592628</v>
      </c>
      <c r="AE269" s="67">
        <f>VLOOKUP(V269,'Branch Wise Work Timelines'!C:G,3,FALSE)+AA269</f>
        <v>44884.416666666664</v>
      </c>
      <c r="AF269" s="67">
        <f>IF(V269="Bangalore",VLOOKUP(V269,'Branch Wise Work Timelines'!C:G,4,FALSE)+AA269+1,IF(V269="Mumbai",VLOOKUP(V269,'Branch Wise Work Timelines'!C:G,4,FALSE)+AA269+1,VLOOKUP(V269,'Branch Wise Work Timelines'!C:G,4,FALSE)+AA269))</f>
        <v>44884.770833333336</v>
      </c>
      <c r="AG269" s="67">
        <f>WORKDAY.INTL(AA269,1,11)+VLOOKUP(V269,'Branch Wise Work Timelines'!C:G,3,FALSE)</f>
        <v>44886.416666666664</v>
      </c>
      <c r="AH269" s="69" t="str">
        <f t="shared" ca="1" si="57"/>
        <v>Out of TAT</v>
      </c>
      <c r="AI269" s="69">
        <f t="shared" ca="1" si="58"/>
        <v>20585</v>
      </c>
      <c r="AJ269" s="69" t="str">
        <f ca="1">IF(AI269&lt;0,"0-12",IFERROR(VLOOKUP(AI269,Breakup[],2,FALSE),"&gt;24"))</f>
        <v>&gt;24</v>
      </c>
      <c r="AK269" s="69" t="str">
        <f>VLOOKUP(V269,Master!B:D,3,FALSE)</f>
        <v>North</v>
      </c>
      <c r="AL269" s="69" t="str">
        <f t="shared" si="59"/>
        <v>Ahmedabad</v>
      </c>
    </row>
    <row r="270" spans="1:38">
      <c r="A270" s="13" t="s">
        <v>819</v>
      </c>
      <c r="B270" s="54">
        <v>44701.513091122702</v>
      </c>
      <c r="C270" s="13" t="s">
        <v>255</v>
      </c>
      <c r="D270" s="13">
        <v>1460</v>
      </c>
      <c r="E270" s="13" t="s">
        <v>820</v>
      </c>
      <c r="F270" s="13" t="s">
        <v>33</v>
      </c>
      <c r="G270" s="14">
        <v>1653029928607</v>
      </c>
      <c r="H270" s="55">
        <v>0.106469907407407</v>
      </c>
      <c r="I270" s="33">
        <v>44884.106469907398</v>
      </c>
      <c r="J270" s="58">
        <v>44884</v>
      </c>
      <c r="K270" s="13" t="s">
        <v>257</v>
      </c>
      <c r="L270" s="13" t="s">
        <v>72</v>
      </c>
      <c r="M270" s="13" t="s">
        <v>255</v>
      </c>
      <c r="N270" s="13" t="s">
        <v>206</v>
      </c>
      <c r="O270" s="33" t="s">
        <v>38</v>
      </c>
      <c r="P270" s="58" t="s">
        <v>38</v>
      </c>
      <c r="Q270" s="33" t="s">
        <v>207</v>
      </c>
      <c r="R270" s="14" t="s">
        <v>38</v>
      </c>
      <c r="S270" s="13" t="s">
        <v>216</v>
      </c>
      <c r="T270" s="13" t="s">
        <v>217</v>
      </c>
      <c r="U270" s="33">
        <f t="shared" ca="1" si="48"/>
        <v>45744.56914039352</v>
      </c>
      <c r="V270" s="13" t="str">
        <f t="shared" si="49"/>
        <v>Pune</v>
      </c>
      <c r="W270" s="13" t="str">
        <f t="shared" si="50"/>
        <v>RI</v>
      </c>
      <c r="X270" s="13">
        <f t="shared" si="51"/>
        <v>2</v>
      </c>
      <c r="Y270" s="13" t="str">
        <f>IFERROR(VLOOKUP(C270,ReceivingTeam[],2,FALSE),"HelpDesk")</f>
        <v>HelpDesk</v>
      </c>
      <c r="Z270" s="67">
        <f t="shared" si="52"/>
        <v>44886.520833333336</v>
      </c>
      <c r="AA270" s="68">
        <f t="shared" si="53"/>
        <v>44884</v>
      </c>
      <c r="AB270" s="69" t="b">
        <f t="shared" si="54"/>
        <v>1</v>
      </c>
      <c r="AC270" s="70">
        <f t="shared" si="55"/>
        <v>0.5</v>
      </c>
      <c r="AD270" s="67">
        <f t="shared" si="56"/>
        <v>44886.520833333336</v>
      </c>
      <c r="AE270" s="67">
        <f>VLOOKUP(V270,'Branch Wise Work Timelines'!C:G,3,FALSE)+AA270</f>
        <v>44884.395833333336</v>
      </c>
      <c r="AF270" s="67">
        <f>IF(V270="Bangalore",VLOOKUP(V270,'Branch Wise Work Timelines'!C:G,4,FALSE)+AA270+1,IF(V270="Mumbai",VLOOKUP(V270,'Branch Wise Work Timelines'!C:G,4,FALSE)+AA270+1,VLOOKUP(V270,'Branch Wise Work Timelines'!C:G,4,FALSE)+AA270))</f>
        <v>44884.770833333336</v>
      </c>
      <c r="AG270" s="67">
        <f>WORKDAY.INTL(AA270,1,11)+VLOOKUP(V270,'Branch Wise Work Timelines'!C:G,3,FALSE)</f>
        <v>44886.395833333336</v>
      </c>
      <c r="AH270" s="69" t="str">
        <f t="shared" ca="1" si="57"/>
        <v>Out of TAT</v>
      </c>
      <c r="AI270" s="69">
        <f t="shared" ca="1" si="58"/>
        <v>20594</v>
      </c>
      <c r="AJ270" s="69" t="str">
        <f ca="1">IF(AI270&lt;0,"0-12",IFERROR(VLOOKUP(AI270,Breakup[],2,FALSE),"&gt;24"))</f>
        <v>&gt;24</v>
      </c>
      <c r="AK270" s="69" t="str">
        <f>VLOOKUP(V270,Master!B:D,3,FALSE)</f>
        <v>West</v>
      </c>
      <c r="AL270" s="69" t="str">
        <f t="shared" si="59"/>
        <v>Pune</v>
      </c>
    </row>
    <row r="271" spans="1:38">
      <c r="A271" s="13" t="s">
        <v>821</v>
      </c>
      <c r="B271" s="54">
        <v>44701.619067129599</v>
      </c>
      <c r="C271" s="13" t="s">
        <v>286</v>
      </c>
      <c r="D271" s="13">
        <v>1752</v>
      </c>
      <c r="E271" s="13" t="s">
        <v>822</v>
      </c>
      <c r="F271" s="13" t="s">
        <v>33</v>
      </c>
      <c r="G271" s="14">
        <v>1653038512239</v>
      </c>
      <c r="H271" s="55">
        <v>0.74069444444444399</v>
      </c>
      <c r="I271" s="33">
        <v>44887.740694444401</v>
      </c>
      <c r="J271" s="58">
        <v>44887</v>
      </c>
      <c r="K271" s="13" t="s">
        <v>257</v>
      </c>
      <c r="L271" s="13" t="s">
        <v>72</v>
      </c>
      <c r="M271" s="13" t="s">
        <v>286</v>
      </c>
      <c r="N271" s="13" t="s">
        <v>206</v>
      </c>
      <c r="O271" s="33" t="s">
        <v>38</v>
      </c>
      <c r="P271" s="58" t="s">
        <v>38</v>
      </c>
      <c r="Q271" s="33" t="s">
        <v>207</v>
      </c>
      <c r="R271" s="14" t="s">
        <v>38</v>
      </c>
      <c r="S271" s="13" t="s">
        <v>208</v>
      </c>
      <c r="T271" s="13" t="s">
        <v>209</v>
      </c>
      <c r="U271" s="33">
        <f t="shared" ca="1" si="48"/>
        <v>45744.56914039352</v>
      </c>
      <c r="V271" s="13" t="str">
        <f t="shared" si="49"/>
        <v>Pune</v>
      </c>
      <c r="W271" s="13" t="str">
        <f t="shared" si="50"/>
        <v>RI</v>
      </c>
      <c r="X271" s="13">
        <f t="shared" si="51"/>
        <v>17</v>
      </c>
      <c r="Y271" s="13" t="str">
        <f>IFERROR(VLOOKUP(C271,ReceivingTeam[],2,FALSE),"HelpDesk")</f>
        <v>HelpDesk</v>
      </c>
      <c r="Z271" s="67">
        <f t="shared" si="52"/>
        <v>44888.865694444401</v>
      </c>
      <c r="AA271" s="68">
        <f t="shared" si="53"/>
        <v>44887</v>
      </c>
      <c r="AB271" s="69" t="b">
        <f t="shared" si="54"/>
        <v>1</v>
      </c>
      <c r="AC271" s="70">
        <f t="shared" si="55"/>
        <v>0.5</v>
      </c>
      <c r="AD271" s="67">
        <f t="shared" si="56"/>
        <v>44888.865694444401</v>
      </c>
      <c r="AE271" s="67">
        <f>VLOOKUP(V271,'Branch Wise Work Timelines'!C:G,3,FALSE)+AA271</f>
        <v>44887.395833333336</v>
      </c>
      <c r="AF271" s="67">
        <f>IF(V271="Bangalore",VLOOKUP(V271,'Branch Wise Work Timelines'!C:G,4,FALSE)+AA271+1,IF(V271="Mumbai",VLOOKUP(V271,'Branch Wise Work Timelines'!C:G,4,FALSE)+AA271+1,VLOOKUP(V271,'Branch Wise Work Timelines'!C:G,4,FALSE)+AA271))</f>
        <v>44887.770833333336</v>
      </c>
      <c r="AG271" s="67">
        <f>WORKDAY.INTL(AA271,1,11)+VLOOKUP(V271,'Branch Wise Work Timelines'!C:G,3,FALSE)</f>
        <v>44888.395833333336</v>
      </c>
      <c r="AH271" s="69" t="str">
        <f t="shared" ca="1" si="57"/>
        <v>Out of TAT</v>
      </c>
      <c r="AI271" s="69">
        <f t="shared" ca="1" si="58"/>
        <v>20537</v>
      </c>
      <c r="AJ271" s="69" t="str">
        <f ca="1">IF(AI271&lt;0,"0-12",IFERROR(VLOOKUP(AI271,Breakup[],2,FALSE),"&gt;24"))</f>
        <v>&gt;24</v>
      </c>
      <c r="AK271" s="69" t="str">
        <f>VLOOKUP(V271,Master!B:D,3,FALSE)</f>
        <v>West</v>
      </c>
      <c r="AL271" s="69" t="str">
        <f t="shared" si="59"/>
        <v>Pune</v>
      </c>
    </row>
    <row r="272" spans="1:38">
      <c r="A272" s="13" t="s">
        <v>823</v>
      </c>
      <c r="B272" s="54">
        <v>44701.642197881898</v>
      </c>
      <c r="C272" s="13" t="s">
        <v>227</v>
      </c>
      <c r="D272" s="13">
        <v>1704</v>
      </c>
      <c r="E272" s="13" t="s">
        <v>824</v>
      </c>
      <c r="F272" s="13" t="s">
        <v>15</v>
      </c>
      <c r="G272" s="14">
        <v>1653042280155</v>
      </c>
      <c r="H272" s="55">
        <v>0.65152777777777804</v>
      </c>
      <c r="I272" s="33">
        <v>44890.651527777802</v>
      </c>
      <c r="J272" s="58">
        <v>44890</v>
      </c>
      <c r="K272" s="13" t="s">
        <v>213</v>
      </c>
      <c r="L272" s="13" t="s">
        <v>30</v>
      </c>
      <c r="M272" s="13" t="s">
        <v>214</v>
      </c>
      <c r="N272" s="13" t="s">
        <v>206</v>
      </c>
      <c r="O272" s="33" t="s">
        <v>38</v>
      </c>
      <c r="P272" s="58" t="s">
        <v>38</v>
      </c>
      <c r="Q272" s="33" t="s">
        <v>207</v>
      </c>
      <c r="R272" s="14" t="s">
        <v>38</v>
      </c>
      <c r="S272" s="13" t="s">
        <v>216</v>
      </c>
      <c r="T272" s="13" t="s">
        <v>217</v>
      </c>
      <c r="U272" s="33">
        <f t="shared" ca="1" si="48"/>
        <v>45744.56914039352</v>
      </c>
      <c r="V272" s="13" t="str">
        <f t="shared" si="49"/>
        <v>Bangalore</v>
      </c>
      <c r="W272" s="13" t="str">
        <f t="shared" si="50"/>
        <v>CLS</v>
      </c>
      <c r="X272" s="13">
        <f t="shared" si="51"/>
        <v>15</v>
      </c>
      <c r="Y272" s="13" t="str">
        <f>IFERROR(VLOOKUP(C272,ReceivingTeam[],2,FALSE),"HelpDesk")</f>
        <v>HelpDesk</v>
      </c>
      <c r="Z272" s="67">
        <f t="shared" si="52"/>
        <v>44891.464027777802</v>
      </c>
      <c r="AA272" s="68">
        <f t="shared" si="53"/>
        <v>44890</v>
      </c>
      <c r="AB272" s="69" t="b">
        <f t="shared" si="54"/>
        <v>1</v>
      </c>
      <c r="AC272" s="70">
        <f t="shared" si="55"/>
        <v>0.5</v>
      </c>
      <c r="AD272" s="67">
        <f t="shared" si="56"/>
        <v>44891.464027777802</v>
      </c>
      <c r="AE272" s="67">
        <f>VLOOKUP(V272,'Branch Wise Work Timelines'!C:G,3,FALSE)+AA272</f>
        <v>44890.416666666664</v>
      </c>
      <c r="AF272" s="67">
        <f>IF(V272="Bangalore",VLOOKUP(V272,'Branch Wise Work Timelines'!C:G,4,FALSE)+AA272+1,IF(V272="Mumbai",VLOOKUP(V272,'Branch Wise Work Timelines'!C:G,4,FALSE)+AA272+1,VLOOKUP(V272,'Branch Wise Work Timelines'!C:G,4,FALSE)+AA272))</f>
        <v>44891.104166666664</v>
      </c>
      <c r="AG272" s="67">
        <f>WORKDAY.INTL(AA272,1,11)+VLOOKUP(V272,'Branch Wise Work Timelines'!C:G,3,FALSE)</f>
        <v>44891.416666666664</v>
      </c>
      <c r="AH272" s="69" t="str">
        <f t="shared" ca="1" si="57"/>
        <v>Out of TAT</v>
      </c>
      <c r="AI272" s="69">
        <f t="shared" ca="1" si="58"/>
        <v>20475</v>
      </c>
      <c r="AJ272" s="69" t="str">
        <f ca="1">IF(AI272&lt;0,"0-12",IFERROR(VLOOKUP(AI272,Breakup[],2,FALSE),"&gt;24"))</f>
        <v>&gt;24</v>
      </c>
      <c r="AK272" s="69" t="str">
        <f>VLOOKUP(V272,Master!B:D,3,FALSE)</f>
        <v>South</v>
      </c>
      <c r="AL272" s="69" t="str">
        <f t="shared" si="59"/>
        <v>Bangalore-CLS</v>
      </c>
    </row>
    <row r="273" spans="1:38">
      <c r="A273" s="13" t="s">
        <v>825</v>
      </c>
      <c r="B273" s="54">
        <v>44695.683314548602</v>
      </c>
      <c r="C273" s="13" t="s">
        <v>826</v>
      </c>
      <c r="D273" s="13">
        <v>919</v>
      </c>
      <c r="E273" s="13" t="s">
        <v>827</v>
      </c>
      <c r="F273" s="13" t="s">
        <v>24</v>
      </c>
      <c r="G273" s="14">
        <v>1653016587121</v>
      </c>
      <c r="H273" s="55">
        <v>7.2361111111111098E-2</v>
      </c>
      <c r="I273" s="33">
        <v>44887.072361111103</v>
      </c>
      <c r="J273" s="58">
        <v>44887</v>
      </c>
      <c r="K273" s="13" t="s">
        <v>213</v>
      </c>
      <c r="L273" s="13" t="s">
        <v>30</v>
      </c>
      <c r="M273" s="13" t="s">
        <v>826</v>
      </c>
      <c r="N273" s="13" t="s">
        <v>206</v>
      </c>
      <c r="O273" s="33" t="s">
        <v>38</v>
      </c>
      <c r="P273" s="58" t="s">
        <v>38</v>
      </c>
      <c r="Q273" s="33" t="s">
        <v>207</v>
      </c>
      <c r="R273" s="14" t="s">
        <v>38</v>
      </c>
      <c r="S273" s="13" t="s">
        <v>216</v>
      </c>
      <c r="T273" s="13" t="s">
        <v>278</v>
      </c>
      <c r="U273" s="33">
        <f t="shared" ca="1" si="48"/>
        <v>45744.56914039352</v>
      </c>
      <c r="V273" s="13" t="str">
        <f t="shared" si="49"/>
        <v>Bangalore</v>
      </c>
      <c r="W273" s="13" t="str">
        <f t="shared" si="50"/>
        <v>DOMI</v>
      </c>
      <c r="X273" s="13">
        <f t="shared" si="51"/>
        <v>1</v>
      </c>
      <c r="Y273" s="13" t="str">
        <f>IFERROR(VLOOKUP(C273,ReceivingTeam[],2,FALSE),"HelpDesk")</f>
        <v>HelpDesk</v>
      </c>
      <c r="Z273" s="67">
        <f t="shared" si="52"/>
        <v>44890.729166666664</v>
      </c>
      <c r="AA273" s="68">
        <f t="shared" si="53"/>
        <v>44887</v>
      </c>
      <c r="AB273" s="69" t="b">
        <f t="shared" si="54"/>
        <v>1</v>
      </c>
      <c r="AC273" s="70">
        <f t="shared" si="55"/>
        <v>3</v>
      </c>
      <c r="AD273" s="67">
        <f t="shared" si="56"/>
        <v>44890.729166666664</v>
      </c>
      <c r="AE273" s="67">
        <f>VLOOKUP(V273,'Branch Wise Work Timelines'!C:G,3,FALSE)+AA273</f>
        <v>44887.416666666664</v>
      </c>
      <c r="AF273" s="67">
        <f>IF(V273="Bangalore",VLOOKUP(V273,'Branch Wise Work Timelines'!C:G,4,FALSE)+AA273+1,IF(V273="Mumbai",VLOOKUP(V273,'Branch Wise Work Timelines'!C:G,4,FALSE)+AA273+1,VLOOKUP(V273,'Branch Wise Work Timelines'!C:G,4,FALSE)+AA273))</f>
        <v>44888.104166666664</v>
      </c>
      <c r="AG273" s="67">
        <f>WORKDAY.INTL(AA273,1,11)+VLOOKUP(V273,'Branch Wise Work Timelines'!C:G,3,FALSE)</f>
        <v>44888.416666666664</v>
      </c>
      <c r="AH273" s="69" t="str">
        <f t="shared" ca="1" si="57"/>
        <v>Out of TAT</v>
      </c>
      <c r="AI273" s="69">
        <f t="shared" ca="1" si="58"/>
        <v>20493</v>
      </c>
      <c r="AJ273" s="69" t="str">
        <f ca="1">IF(AI273&lt;0,"0-12",IFERROR(VLOOKUP(AI273,Breakup[],2,FALSE),"&gt;24"))</f>
        <v>&gt;24</v>
      </c>
      <c r="AK273" s="69" t="str">
        <f>VLOOKUP(V273,Master!B:D,3,FALSE)</f>
        <v>South</v>
      </c>
      <c r="AL273" s="69" t="str">
        <f t="shared" si="59"/>
        <v>Bangalore</v>
      </c>
    </row>
    <row r="274" spans="1:38">
      <c r="A274" s="13" t="s">
        <v>828</v>
      </c>
      <c r="B274" s="54">
        <v>44701.534534687496</v>
      </c>
      <c r="C274" s="13" t="s">
        <v>158</v>
      </c>
      <c r="D274" s="13">
        <v>461</v>
      </c>
      <c r="E274" s="13" t="s">
        <v>829</v>
      </c>
      <c r="F274" s="13" t="s">
        <v>33</v>
      </c>
      <c r="G274" s="14">
        <v>1653032383696</v>
      </c>
      <c r="H274" s="55">
        <v>4.3611111111111101E-2</v>
      </c>
      <c r="I274" s="33">
        <v>44889.043611111098</v>
      </c>
      <c r="J274" s="58">
        <v>44889</v>
      </c>
      <c r="K274" s="13" t="s">
        <v>452</v>
      </c>
      <c r="L274" s="13" t="s">
        <v>36</v>
      </c>
      <c r="M274" s="13" t="s">
        <v>158</v>
      </c>
      <c r="N274" s="13" t="s">
        <v>206</v>
      </c>
      <c r="O274" s="33" t="s">
        <v>38</v>
      </c>
      <c r="P274" s="58" t="s">
        <v>38</v>
      </c>
      <c r="Q274" s="33" t="s">
        <v>207</v>
      </c>
      <c r="R274" s="14" t="s">
        <v>38</v>
      </c>
      <c r="S274" s="13" t="s">
        <v>216</v>
      </c>
      <c r="T274" s="13" t="s">
        <v>278</v>
      </c>
      <c r="U274" s="33">
        <f t="shared" ca="1" si="48"/>
        <v>45744.56914039352</v>
      </c>
      <c r="V274" s="13" t="str">
        <f t="shared" si="49"/>
        <v>Chennai</v>
      </c>
      <c r="W274" s="13" t="str">
        <f t="shared" si="50"/>
        <v>RI</v>
      </c>
      <c r="X274" s="13">
        <f t="shared" si="51"/>
        <v>1</v>
      </c>
      <c r="Y274" s="13" t="str">
        <f>IFERROR(VLOOKUP(C274,ReceivingTeam[],2,FALSE),"HelpDesk")</f>
        <v>Branch office</v>
      </c>
      <c r="Z274" s="67">
        <f t="shared" si="52"/>
        <v>44893.062499999993</v>
      </c>
      <c r="AA274" s="68">
        <f t="shared" si="53"/>
        <v>44889</v>
      </c>
      <c r="AB274" s="69" t="b">
        <f t="shared" si="54"/>
        <v>1</v>
      </c>
      <c r="AC274" s="70">
        <f t="shared" si="55"/>
        <v>3</v>
      </c>
      <c r="AD274" s="67">
        <f t="shared" si="56"/>
        <v>44893.062499999993</v>
      </c>
      <c r="AE274" s="67">
        <f>VLOOKUP(V274,'Branch Wise Work Timelines'!C:G,3,FALSE)+AA274</f>
        <v>44889.416666666664</v>
      </c>
      <c r="AF274" s="67">
        <f>IF(V274="Bangalore",VLOOKUP(V274,'Branch Wise Work Timelines'!C:G,4,FALSE)+AA274+1,IF(V274="Mumbai",VLOOKUP(V274,'Branch Wise Work Timelines'!C:G,4,FALSE)+AA274+1,VLOOKUP(V274,'Branch Wise Work Timelines'!C:G,4,FALSE)+AA274))</f>
        <v>44889.770833333336</v>
      </c>
      <c r="AG274" s="67">
        <f>WORKDAY.INTL(AA274,1,11)+VLOOKUP(V274,'Branch Wise Work Timelines'!C:G,3,FALSE)</f>
        <v>44890.416666666664</v>
      </c>
      <c r="AH274" s="69" t="str">
        <f t="shared" ca="1" si="57"/>
        <v>Out of TAT</v>
      </c>
      <c r="AI274" s="69">
        <f t="shared" ca="1" si="58"/>
        <v>20437</v>
      </c>
      <c r="AJ274" s="69" t="str">
        <f ca="1">IF(AI274&lt;0,"0-12",IFERROR(VLOOKUP(AI274,Breakup[],2,FALSE),"&gt;24"))</f>
        <v>&gt;24</v>
      </c>
      <c r="AK274" s="69" t="str">
        <f>VLOOKUP(V274,Master!B:D,3,FALSE)</f>
        <v>South</v>
      </c>
      <c r="AL274" s="69" t="str">
        <f t="shared" si="59"/>
        <v>Chennai</v>
      </c>
    </row>
    <row r="275" spans="1:38">
      <c r="A275" s="13" t="s">
        <v>830</v>
      </c>
      <c r="B275" s="54">
        <v>44701.536425544</v>
      </c>
      <c r="C275" s="13" t="s">
        <v>158</v>
      </c>
      <c r="D275" s="13">
        <v>1868</v>
      </c>
      <c r="E275" s="13" t="s">
        <v>831</v>
      </c>
      <c r="F275" s="13" t="s">
        <v>33</v>
      </c>
      <c r="G275" s="14">
        <v>1653032383696</v>
      </c>
      <c r="H275" s="55">
        <v>0.33091435185185197</v>
      </c>
      <c r="I275" s="33">
        <v>44886.330914351798</v>
      </c>
      <c r="J275" s="58">
        <v>44886</v>
      </c>
      <c r="K275" s="13" t="s">
        <v>452</v>
      </c>
      <c r="L275" s="13" t="s">
        <v>36</v>
      </c>
      <c r="M275" s="13" t="s">
        <v>158</v>
      </c>
      <c r="N275" s="13" t="s">
        <v>206</v>
      </c>
      <c r="O275" s="33" t="s">
        <v>38</v>
      </c>
      <c r="P275" s="58" t="s">
        <v>38</v>
      </c>
      <c r="Q275" s="33" t="s">
        <v>207</v>
      </c>
      <c r="R275" s="14" t="s">
        <v>38</v>
      </c>
      <c r="S275" s="13" t="s">
        <v>216</v>
      </c>
      <c r="T275" s="13" t="s">
        <v>278</v>
      </c>
      <c r="U275" s="33">
        <f t="shared" ca="1" si="48"/>
        <v>45744.56914039352</v>
      </c>
      <c r="V275" s="13" t="str">
        <f t="shared" si="49"/>
        <v>Chennai</v>
      </c>
      <c r="W275" s="13" t="str">
        <f t="shared" si="50"/>
        <v>RI</v>
      </c>
      <c r="X275" s="13">
        <f t="shared" si="51"/>
        <v>7</v>
      </c>
      <c r="Y275" s="13" t="str">
        <f>IFERROR(VLOOKUP(C275,ReceivingTeam[],2,FALSE),"HelpDesk")</f>
        <v>Branch office</v>
      </c>
      <c r="Z275" s="67">
        <f t="shared" si="52"/>
        <v>44890.062499999993</v>
      </c>
      <c r="AA275" s="68">
        <f t="shared" si="53"/>
        <v>44886</v>
      </c>
      <c r="AB275" s="69" t="b">
        <f t="shared" si="54"/>
        <v>1</v>
      </c>
      <c r="AC275" s="70">
        <f t="shared" si="55"/>
        <v>3</v>
      </c>
      <c r="AD275" s="67">
        <f t="shared" si="56"/>
        <v>44890.062499999993</v>
      </c>
      <c r="AE275" s="67">
        <f>VLOOKUP(V275,'Branch Wise Work Timelines'!C:G,3,FALSE)+AA275</f>
        <v>44886.416666666664</v>
      </c>
      <c r="AF275" s="67">
        <f>IF(V275="Bangalore",VLOOKUP(V275,'Branch Wise Work Timelines'!C:G,4,FALSE)+AA275+1,IF(V275="Mumbai",VLOOKUP(V275,'Branch Wise Work Timelines'!C:G,4,FALSE)+AA275+1,VLOOKUP(V275,'Branch Wise Work Timelines'!C:G,4,FALSE)+AA275))</f>
        <v>44886.770833333336</v>
      </c>
      <c r="AG275" s="67">
        <f>WORKDAY.INTL(AA275,1,11)+VLOOKUP(V275,'Branch Wise Work Timelines'!C:G,3,FALSE)</f>
        <v>44887.416666666664</v>
      </c>
      <c r="AH275" s="69" t="str">
        <f t="shared" ca="1" si="57"/>
        <v>Out of TAT</v>
      </c>
      <c r="AI275" s="69">
        <f t="shared" ca="1" si="58"/>
        <v>20509</v>
      </c>
      <c r="AJ275" s="69" t="str">
        <f ca="1">IF(AI275&lt;0,"0-12",IFERROR(VLOOKUP(AI275,Breakup[],2,FALSE),"&gt;24"))</f>
        <v>&gt;24</v>
      </c>
      <c r="AK275" s="69" t="str">
        <f>VLOOKUP(V275,Master!B:D,3,FALSE)</f>
        <v>South</v>
      </c>
      <c r="AL275" s="69" t="str">
        <f t="shared" si="59"/>
        <v>Chennai</v>
      </c>
    </row>
    <row r="276" spans="1:38">
      <c r="A276" s="13" t="s">
        <v>832</v>
      </c>
      <c r="B276" s="54">
        <v>44701.5749596065</v>
      </c>
      <c r="C276" s="13" t="s">
        <v>158</v>
      </c>
      <c r="D276" s="13">
        <v>1040</v>
      </c>
      <c r="E276" s="13" t="s">
        <v>833</v>
      </c>
      <c r="F276" s="13" t="s">
        <v>33</v>
      </c>
      <c r="G276" s="14">
        <v>1653041402258</v>
      </c>
      <c r="H276" s="55">
        <v>0.67686342592592597</v>
      </c>
      <c r="I276" s="33">
        <v>44883.676863425899</v>
      </c>
      <c r="J276" s="58">
        <v>44883</v>
      </c>
      <c r="K276" s="13" t="s">
        <v>452</v>
      </c>
      <c r="L276" s="13" t="s">
        <v>36</v>
      </c>
      <c r="M276" s="13" t="s">
        <v>158</v>
      </c>
      <c r="N276" s="13" t="s">
        <v>206</v>
      </c>
      <c r="O276" s="33" t="s">
        <v>38</v>
      </c>
      <c r="P276" s="58" t="s">
        <v>38</v>
      </c>
      <c r="Q276" s="33" t="s">
        <v>207</v>
      </c>
      <c r="R276" s="14" t="s">
        <v>38</v>
      </c>
      <c r="S276" s="13" t="s">
        <v>216</v>
      </c>
      <c r="T276" s="13" t="s">
        <v>217</v>
      </c>
      <c r="U276" s="33">
        <f t="shared" ca="1" si="48"/>
        <v>45744.56914039352</v>
      </c>
      <c r="V276" s="13" t="str">
        <f t="shared" si="49"/>
        <v>Chennai</v>
      </c>
      <c r="W276" s="13" t="str">
        <f t="shared" si="50"/>
        <v>RI</v>
      </c>
      <c r="X276" s="13">
        <f t="shared" si="51"/>
        <v>16</v>
      </c>
      <c r="Y276" s="13" t="str">
        <f>IFERROR(VLOOKUP(C276,ReceivingTeam[],2,FALSE),"HelpDesk")</f>
        <v>Branch office</v>
      </c>
      <c r="Z276" s="67">
        <f t="shared" si="52"/>
        <v>44884.822696759227</v>
      </c>
      <c r="AA276" s="68">
        <f t="shared" si="53"/>
        <v>44883</v>
      </c>
      <c r="AB276" s="69" t="b">
        <f t="shared" si="54"/>
        <v>1</v>
      </c>
      <c r="AC276" s="70">
        <f t="shared" si="55"/>
        <v>0.5</v>
      </c>
      <c r="AD276" s="67">
        <f t="shared" si="56"/>
        <v>44884.822696759227</v>
      </c>
      <c r="AE276" s="67">
        <f>VLOOKUP(V276,'Branch Wise Work Timelines'!C:G,3,FALSE)+AA276</f>
        <v>44883.416666666664</v>
      </c>
      <c r="AF276" s="67">
        <f>IF(V276="Bangalore",VLOOKUP(V276,'Branch Wise Work Timelines'!C:G,4,FALSE)+AA276+1,IF(V276="Mumbai",VLOOKUP(V276,'Branch Wise Work Timelines'!C:G,4,FALSE)+AA276+1,VLOOKUP(V276,'Branch Wise Work Timelines'!C:G,4,FALSE)+AA276))</f>
        <v>44883.770833333336</v>
      </c>
      <c r="AG276" s="67">
        <f>WORKDAY.INTL(AA276,1,11)+VLOOKUP(V276,'Branch Wise Work Timelines'!C:G,3,FALSE)</f>
        <v>44884.416666666664</v>
      </c>
      <c r="AH276" s="69" t="str">
        <f t="shared" ca="1" si="57"/>
        <v>Out of TAT</v>
      </c>
      <c r="AI276" s="69">
        <f t="shared" ca="1" si="58"/>
        <v>20634</v>
      </c>
      <c r="AJ276" s="69" t="str">
        <f ca="1">IF(AI276&lt;0,"0-12",IFERROR(VLOOKUP(AI276,Breakup[],2,FALSE),"&gt;24"))</f>
        <v>&gt;24</v>
      </c>
      <c r="AK276" s="69" t="str">
        <f>VLOOKUP(V276,Master!B:D,3,FALSE)</f>
        <v>South</v>
      </c>
      <c r="AL276" s="69" t="str">
        <f t="shared" si="59"/>
        <v>Chennai</v>
      </c>
    </row>
    <row r="277" spans="1:38">
      <c r="A277" s="13" t="s">
        <v>834</v>
      </c>
      <c r="B277" s="54">
        <v>44701.5633793171</v>
      </c>
      <c r="C277" s="13" t="s">
        <v>158</v>
      </c>
      <c r="D277" s="13">
        <v>854</v>
      </c>
      <c r="E277" s="13" t="s">
        <v>835</v>
      </c>
      <c r="F277" s="13" t="s">
        <v>33</v>
      </c>
      <c r="G277" s="14">
        <v>1653041402258</v>
      </c>
      <c r="H277" s="55">
        <v>0.117546296296296</v>
      </c>
      <c r="I277" s="33">
        <v>44887.1175462963</v>
      </c>
      <c r="J277" s="58">
        <v>44887</v>
      </c>
      <c r="K277" s="13" t="s">
        <v>452</v>
      </c>
      <c r="L277" s="13" t="s">
        <v>36</v>
      </c>
      <c r="M277" s="13" t="s">
        <v>158</v>
      </c>
      <c r="N277" s="13" t="s">
        <v>206</v>
      </c>
      <c r="O277" s="33" t="s">
        <v>38</v>
      </c>
      <c r="P277" s="58" t="s">
        <v>38</v>
      </c>
      <c r="Q277" s="33" t="s">
        <v>207</v>
      </c>
      <c r="R277" s="14" t="s">
        <v>38</v>
      </c>
      <c r="S277" s="13" t="s">
        <v>216</v>
      </c>
      <c r="T277" s="13" t="s">
        <v>217</v>
      </c>
      <c r="U277" s="33">
        <f t="shared" ca="1" si="48"/>
        <v>45744.56914039352</v>
      </c>
      <c r="V277" s="13" t="str">
        <f t="shared" si="49"/>
        <v>Chennai</v>
      </c>
      <c r="W277" s="13" t="str">
        <f t="shared" si="50"/>
        <v>RI</v>
      </c>
      <c r="X277" s="13">
        <f t="shared" si="51"/>
        <v>2</v>
      </c>
      <c r="Y277" s="13" t="str">
        <f>IFERROR(VLOOKUP(C277,ReceivingTeam[],2,FALSE),"HelpDesk")</f>
        <v>Branch office</v>
      </c>
      <c r="Z277" s="67">
        <f t="shared" si="52"/>
        <v>44888.562499999993</v>
      </c>
      <c r="AA277" s="68">
        <f t="shared" si="53"/>
        <v>44887</v>
      </c>
      <c r="AB277" s="69" t="b">
        <f t="shared" si="54"/>
        <v>1</v>
      </c>
      <c r="AC277" s="70">
        <f t="shared" si="55"/>
        <v>0.5</v>
      </c>
      <c r="AD277" s="67">
        <f t="shared" si="56"/>
        <v>44888.562499999993</v>
      </c>
      <c r="AE277" s="67">
        <f>VLOOKUP(V277,'Branch Wise Work Timelines'!C:G,3,FALSE)+AA277</f>
        <v>44887.416666666664</v>
      </c>
      <c r="AF277" s="67">
        <f>IF(V277="Bangalore",VLOOKUP(V277,'Branch Wise Work Timelines'!C:G,4,FALSE)+AA277+1,IF(V277="Mumbai",VLOOKUP(V277,'Branch Wise Work Timelines'!C:G,4,FALSE)+AA277+1,VLOOKUP(V277,'Branch Wise Work Timelines'!C:G,4,FALSE)+AA277))</f>
        <v>44887.770833333336</v>
      </c>
      <c r="AG277" s="67">
        <f>WORKDAY.INTL(AA277,1,11)+VLOOKUP(V277,'Branch Wise Work Timelines'!C:G,3,FALSE)</f>
        <v>44888.416666666664</v>
      </c>
      <c r="AH277" s="69" t="str">
        <f t="shared" ca="1" si="57"/>
        <v>Out of TAT</v>
      </c>
      <c r="AI277" s="69">
        <f t="shared" ca="1" si="58"/>
        <v>20545</v>
      </c>
      <c r="AJ277" s="69" t="str">
        <f ca="1">IF(AI277&lt;0,"0-12",IFERROR(VLOOKUP(AI277,Breakup[],2,FALSE),"&gt;24"))</f>
        <v>&gt;24</v>
      </c>
      <c r="AK277" s="69" t="str">
        <f>VLOOKUP(V277,Master!B:D,3,FALSE)</f>
        <v>South</v>
      </c>
      <c r="AL277" s="69" t="str">
        <f t="shared" si="59"/>
        <v>Chennai</v>
      </c>
    </row>
    <row r="278" spans="1:38">
      <c r="A278" s="13" t="s">
        <v>836</v>
      </c>
      <c r="B278" s="54">
        <v>44701.565633530103</v>
      </c>
      <c r="C278" s="13" t="s">
        <v>158</v>
      </c>
      <c r="D278" s="13">
        <v>1294</v>
      </c>
      <c r="E278" s="13" t="s">
        <v>837</v>
      </c>
      <c r="F278" s="13" t="s">
        <v>33</v>
      </c>
      <c r="G278" s="14">
        <v>1653041402258</v>
      </c>
      <c r="H278" s="55">
        <v>0.166469907407407</v>
      </c>
      <c r="I278" s="33">
        <v>44885.166469907403</v>
      </c>
      <c r="J278" s="58">
        <v>44885</v>
      </c>
      <c r="K278" s="13" t="s">
        <v>452</v>
      </c>
      <c r="L278" s="13" t="s">
        <v>36</v>
      </c>
      <c r="M278" s="13" t="s">
        <v>158</v>
      </c>
      <c r="N278" s="13" t="s">
        <v>206</v>
      </c>
      <c r="O278" s="33" t="s">
        <v>38</v>
      </c>
      <c r="P278" s="58" t="s">
        <v>38</v>
      </c>
      <c r="Q278" s="33" t="s">
        <v>207</v>
      </c>
      <c r="R278" s="14" t="s">
        <v>38</v>
      </c>
      <c r="S278" s="13" t="s">
        <v>216</v>
      </c>
      <c r="T278" s="13" t="s">
        <v>217</v>
      </c>
      <c r="U278" s="33">
        <f t="shared" ca="1" si="48"/>
        <v>45744.56914039352</v>
      </c>
      <c r="V278" s="13" t="str">
        <f t="shared" si="49"/>
        <v>Chennai</v>
      </c>
      <c r="W278" s="13" t="str">
        <f t="shared" si="50"/>
        <v>RI</v>
      </c>
      <c r="X278" s="13">
        <f t="shared" si="51"/>
        <v>3</v>
      </c>
      <c r="Y278" s="13" t="str">
        <f>IFERROR(VLOOKUP(C278,ReceivingTeam[],2,FALSE),"HelpDesk")</f>
        <v>Branch office</v>
      </c>
      <c r="Z278" s="67">
        <f t="shared" si="52"/>
        <v>44885.916666666664</v>
      </c>
      <c r="AA278" s="68">
        <f t="shared" si="53"/>
        <v>44885</v>
      </c>
      <c r="AB278" s="69" t="b">
        <f t="shared" si="54"/>
        <v>0</v>
      </c>
      <c r="AC278" s="70">
        <f t="shared" si="55"/>
        <v>0.5</v>
      </c>
      <c r="AD278" s="67">
        <f t="shared" si="56"/>
        <v>44885.916666666664</v>
      </c>
      <c r="AE278" s="67">
        <f>VLOOKUP(V278,'Branch Wise Work Timelines'!C:G,3,FALSE)+AA278</f>
        <v>44885.416666666664</v>
      </c>
      <c r="AF278" s="67">
        <f>IF(V278="Bangalore",VLOOKUP(V278,'Branch Wise Work Timelines'!C:G,4,FALSE)+AA278+1,IF(V278="Mumbai",VLOOKUP(V278,'Branch Wise Work Timelines'!C:G,4,FALSE)+AA278+1,VLOOKUP(V278,'Branch Wise Work Timelines'!C:G,4,FALSE)+AA278))</f>
        <v>44885.770833333336</v>
      </c>
      <c r="AG278" s="67">
        <f>WORKDAY.INTL(AA278,1,11)+VLOOKUP(V278,'Branch Wise Work Timelines'!C:G,3,FALSE)</f>
        <v>44886.416666666664</v>
      </c>
      <c r="AH278" s="69" t="str">
        <f t="shared" ca="1" si="57"/>
        <v>Out of TAT</v>
      </c>
      <c r="AI278" s="69">
        <f t="shared" ca="1" si="58"/>
        <v>20608</v>
      </c>
      <c r="AJ278" s="69" t="str">
        <f ca="1">IF(AI278&lt;0,"0-12",IFERROR(VLOOKUP(AI278,Breakup[],2,FALSE),"&gt;24"))</f>
        <v>&gt;24</v>
      </c>
      <c r="AK278" s="69" t="str">
        <f>VLOOKUP(V278,Master!B:D,3,FALSE)</f>
        <v>South</v>
      </c>
      <c r="AL278" s="69" t="str">
        <f t="shared" si="59"/>
        <v>Chennai</v>
      </c>
    </row>
    <row r="279" spans="1:38">
      <c r="A279" s="13" t="s">
        <v>838</v>
      </c>
      <c r="B279" s="54">
        <v>44701.566825347203</v>
      </c>
      <c r="C279" s="13" t="s">
        <v>158</v>
      </c>
      <c r="D279" s="13">
        <v>1497</v>
      </c>
      <c r="E279" s="13" t="s">
        <v>839</v>
      </c>
      <c r="F279" s="13" t="s">
        <v>33</v>
      </c>
      <c r="G279" s="14">
        <v>1653041402258</v>
      </c>
      <c r="H279" s="55">
        <v>0.36107638888888899</v>
      </c>
      <c r="I279" s="33">
        <v>44891.361076388901</v>
      </c>
      <c r="J279" s="58">
        <v>44891</v>
      </c>
      <c r="K279" s="13" t="s">
        <v>452</v>
      </c>
      <c r="L279" s="13" t="s">
        <v>36</v>
      </c>
      <c r="M279" s="13" t="s">
        <v>158</v>
      </c>
      <c r="N279" s="13" t="s">
        <v>206</v>
      </c>
      <c r="O279" s="33">
        <v>44891.021759259304</v>
      </c>
      <c r="P279" s="58">
        <v>44891</v>
      </c>
      <c r="Q279" s="33" t="s">
        <v>237</v>
      </c>
      <c r="R279" s="14">
        <v>183</v>
      </c>
      <c r="S279" s="13" t="s">
        <v>216</v>
      </c>
      <c r="T279" s="13" t="s">
        <v>217</v>
      </c>
      <c r="U279" s="33">
        <f t="shared" ca="1" si="48"/>
        <v>45744.56914039352</v>
      </c>
      <c r="V279" s="13" t="str">
        <f t="shared" si="49"/>
        <v>Chennai</v>
      </c>
      <c r="W279" s="13" t="str">
        <f t="shared" si="50"/>
        <v>RI</v>
      </c>
      <c r="X279" s="13">
        <f t="shared" si="51"/>
        <v>8</v>
      </c>
      <c r="Y279" s="13" t="str">
        <f>IFERROR(VLOOKUP(C279,ReceivingTeam[],2,FALSE),"HelpDesk")</f>
        <v>Branch office</v>
      </c>
      <c r="Z279" s="67">
        <f t="shared" si="52"/>
        <v>44893.562499999993</v>
      </c>
      <c r="AA279" s="68">
        <f t="shared" si="53"/>
        <v>44891</v>
      </c>
      <c r="AB279" s="69" t="b">
        <f t="shared" si="54"/>
        <v>1</v>
      </c>
      <c r="AC279" s="70">
        <f t="shared" si="55"/>
        <v>0.5</v>
      </c>
      <c r="AD279" s="67">
        <f t="shared" si="56"/>
        <v>44893.562499999993</v>
      </c>
      <c r="AE279" s="67">
        <f>VLOOKUP(V279,'Branch Wise Work Timelines'!C:G,3,FALSE)+AA279</f>
        <v>44891.416666666664</v>
      </c>
      <c r="AF279" s="67">
        <f>IF(V279="Bangalore",VLOOKUP(V279,'Branch Wise Work Timelines'!C:G,4,FALSE)+AA279+1,IF(V279="Mumbai",VLOOKUP(V279,'Branch Wise Work Timelines'!C:G,4,FALSE)+AA279+1,VLOOKUP(V279,'Branch Wise Work Timelines'!C:G,4,FALSE)+AA279))</f>
        <v>44891.770833333336</v>
      </c>
      <c r="AG279" s="67">
        <f>WORKDAY.INTL(AA279,1,11)+VLOOKUP(V279,'Branch Wise Work Timelines'!C:G,3,FALSE)</f>
        <v>44893.416666666664</v>
      </c>
      <c r="AH279" s="69" t="str">
        <f t="shared" si="57"/>
        <v>Met</v>
      </c>
      <c r="AI279" s="69">
        <f t="shared" ca="1" si="58"/>
        <v>20425</v>
      </c>
      <c r="AJ279" s="69" t="str">
        <f ca="1">IF(AI279&lt;0,"0-12",IFERROR(VLOOKUP(AI279,Breakup[],2,FALSE),"&gt;24"))</f>
        <v>&gt;24</v>
      </c>
      <c r="AK279" s="69" t="str">
        <f>VLOOKUP(V279,Master!B:D,3,FALSE)</f>
        <v>South</v>
      </c>
      <c r="AL279" s="69" t="str">
        <f t="shared" si="59"/>
        <v>Chennai</v>
      </c>
    </row>
    <row r="280" spans="1:38">
      <c r="A280" s="13" t="s">
        <v>840</v>
      </c>
      <c r="B280" s="54">
        <v>44701.472288692101</v>
      </c>
      <c r="C280" s="13" t="s">
        <v>110</v>
      </c>
      <c r="D280" s="13">
        <v>1307</v>
      </c>
      <c r="E280" s="13" t="s">
        <v>841</v>
      </c>
      <c r="F280" s="13" t="s">
        <v>33</v>
      </c>
      <c r="G280" s="14">
        <v>1653028157440</v>
      </c>
      <c r="H280" s="55">
        <v>0.608680555555556</v>
      </c>
      <c r="I280" s="33">
        <v>44885.608680555597</v>
      </c>
      <c r="J280" s="58">
        <v>44885</v>
      </c>
      <c r="K280" s="13" t="s">
        <v>263</v>
      </c>
      <c r="L280" s="13" t="s">
        <v>69</v>
      </c>
      <c r="M280" s="13" t="s">
        <v>101</v>
      </c>
      <c r="N280" s="13" t="s">
        <v>206</v>
      </c>
      <c r="O280" s="33" t="s">
        <v>38</v>
      </c>
      <c r="P280" s="58" t="s">
        <v>38</v>
      </c>
      <c r="Q280" s="33" t="s">
        <v>207</v>
      </c>
      <c r="R280" s="14" t="s">
        <v>38</v>
      </c>
      <c r="S280" s="13" t="s">
        <v>208</v>
      </c>
      <c r="T280" s="13" t="s">
        <v>209</v>
      </c>
      <c r="U280" s="33">
        <f t="shared" ca="1" si="48"/>
        <v>45744.56914039352</v>
      </c>
      <c r="V280" s="13" t="str">
        <f t="shared" si="49"/>
        <v>Mumbai</v>
      </c>
      <c r="W280" s="13" t="str">
        <f t="shared" si="50"/>
        <v>RI</v>
      </c>
      <c r="X280" s="13">
        <f t="shared" si="51"/>
        <v>14</v>
      </c>
      <c r="Y280" s="13" t="str">
        <f>IFERROR(VLOOKUP(C280,ReceivingTeam[],2,FALSE),"HelpDesk")</f>
        <v>Branch office</v>
      </c>
      <c r="Z280" s="67">
        <f t="shared" si="52"/>
        <v>44885.916666666664</v>
      </c>
      <c r="AA280" s="68">
        <f t="shared" si="53"/>
        <v>44885</v>
      </c>
      <c r="AB280" s="69" t="b">
        <f t="shared" si="54"/>
        <v>0</v>
      </c>
      <c r="AC280" s="70">
        <f t="shared" si="55"/>
        <v>0.5</v>
      </c>
      <c r="AD280" s="67">
        <f t="shared" si="56"/>
        <v>44885.916666666664</v>
      </c>
      <c r="AE280" s="67">
        <f>VLOOKUP(V280,'Branch Wise Work Timelines'!C:G,3,FALSE)+AA280</f>
        <v>44885.416666666664</v>
      </c>
      <c r="AF280" s="67">
        <f>IF(V280="Bangalore",VLOOKUP(V280,'Branch Wise Work Timelines'!C:G,4,FALSE)+AA280+1,IF(V280="Mumbai",VLOOKUP(V280,'Branch Wise Work Timelines'!C:G,4,FALSE)+AA280+1,VLOOKUP(V280,'Branch Wise Work Timelines'!C:G,4,FALSE)+AA280))</f>
        <v>44886.25</v>
      </c>
      <c r="AG280" s="67">
        <f>WORKDAY.INTL(AA280,1,11)+VLOOKUP(V280,'Branch Wise Work Timelines'!C:G,3,FALSE)</f>
        <v>44886.416666666664</v>
      </c>
      <c r="AH280" s="69" t="str">
        <f t="shared" ca="1" si="57"/>
        <v>Out of TAT</v>
      </c>
      <c r="AI280" s="69">
        <f t="shared" ca="1" si="58"/>
        <v>20608</v>
      </c>
      <c r="AJ280" s="69" t="str">
        <f ca="1">IF(AI280&lt;0,"0-12",IFERROR(VLOOKUP(AI280,Breakup[],2,FALSE),"&gt;24"))</f>
        <v>&gt;24</v>
      </c>
      <c r="AK280" s="69" t="str">
        <f>VLOOKUP(V280,Master!B:D,3,FALSE)</f>
        <v>East</v>
      </c>
      <c r="AL280" s="69" t="str">
        <f t="shared" si="59"/>
        <v>Mumbai</v>
      </c>
    </row>
    <row r="281" spans="1:38">
      <c r="A281" s="13" t="s">
        <v>842</v>
      </c>
      <c r="B281" s="54">
        <v>44701.648954363402</v>
      </c>
      <c r="C281" s="13" t="s">
        <v>89</v>
      </c>
      <c r="D281" s="13">
        <v>699</v>
      </c>
      <c r="E281" s="13" t="s">
        <v>843</v>
      </c>
      <c r="F281" s="13" t="s">
        <v>15</v>
      </c>
      <c r="G281" s="14">
        <v>1653042448483</v>
      </c>
      <c r="H281" s="55">
        <v>0.84685185185185197</v>
      </c>
      <c r="I281" s="33">
        <v>44881.846851851798</v>
      </c>
      <c r="J281" s="58">
        <v>44881</v>
      </c>
      <c r="K281" s="13" t="s">
        <v>213</v>
      </c>
      <c r="L281" s="13" t="s">
        <v>30</v>
      </c>
      <c r="M281" s="13" t="s">
        <v>75</v>
      </c>
      <c r="N281" s="13" t="s">
        <v>215</v>
      </c>
      <c r="O281" s="33" t="s">
        <v>38</v>
      </c>
      <c r="P281" s="58" t="s">
        <v>38</v>
      </c>
      <c r="Q281" s="33" t="s">
        <v>207</v>
      </c>
      <c r="R281" s="14" t="s">
        <v>38</v>
      </c>
      <c r="S281" s="13" t="s">
        <v>208</v>
      </c>
      <c r="T281" s="13" t="s">
        <v>209</v>
      </c>
      <c r="U281" s="33">
        <f t="shared" ca="1" si="48"/>
        <v>45744.56914039352</v>
      </c>
      <c r="V281" s="13" t="str">
        <f t="shared" si="49"/>
        <v>Bangalore</v>
      </c>
      <c r="W281" s="13" t="str">
        <f t="shared" si="50"/>
        <v>CLS</v>
      </c>
      <c r="X281" s="13">
        <f t="shared" si="51"/>
        <v>20</v>
      </c>
      <c r="Y281" s="13" t="str">
        <f>IFERROR(VLOOKUP(C281,ReceivingTeam[],2,FALSE),"HelpDesk")</f>
        <v>Branch office</v>
      </c>
      <c r="Z281" s="67">
        <f t="shared" si="52"/>
        <v>44882.659351851798</v>
      </c>
      <c r="AA281" s="68">
        <f t="shared" si="53"/>
        <v>44881</v>
      </c>
      <c r="AB281" s="69" t="b">
        <f t="shared" si="54"/>
        <v>1</v>
      </c>
      <c r="AC281" s="70">
        <f t="shared" si="55"/>
        <v>0.5</v>
      </c>
      <c r="AD281" s="67">
        <f t="shared" si="56"/>
        <v>44882.659351851798</v>
      </c>
      <c r="AE281" s="67">
        <f>VLOOKUP(V281,'Branch Wise Work Timelines'!C:G,3,FALSE)+AA281</f>
        <v>44881.416666666664</v>
      </c>
      <c r="AF281" s="67">
        <f>IF(V281="Bangalore",VLOOKUP(V281,'Branch Wise Work Timelines'!C:G,4,FALSE)+AA281+1,IF(V281="Mumbai",VLOOKUP(V281,'Branch Wise Work Timelines'!C:G,4,FALSE)+AA281+1,VLOOKUP(V281,'Branch Wise Work Timelines'!C:G,4,FALSE)+AA281))</f>
        <v>44882.104166666664</v>
      </c>
      <c r="AG281" s="67">
        <f>WORKDAY.INTL(AA281,1,11)+VLOOKUP(V281,'Branch Wise Work Timelines'!C:G,3,FALSE)</f>
        <v>44882.416666666664</v>
      </c>
      <c r="AH281" s="69" t="str">
        <f t="shared" ca="1" si="57"/>
        <v>Out of TAT</v>
      </c>
      <c r="AI281" s="69">
        <f t="shared" ca="1" si="58"/>
        <v>20686</v>
      </c>
      <c r="AJ281" s="69" t="str">
        <f ca="1">IF(AI281&lt;0,"0-12",IFERROR(VLOOKUP(AI281,Breakup[],2,FALSE),"&gt;24"))</f>
        <v>&gt;24</v>
      </c>
      <c r="AK281" s="69" t="str">
        <f>VLOOKUP(V281,Master!B:D,3,FALSE)</f>
        <v>South</v>
      </c>
      <c r="AL281" s="69" t="str">
        <f t="shared" si="59"/>
        <v>Bangalore-CLS</v>
      </c>
    </row>
    <row r="282" spans="1:38">
      <c r="A282" s="13" t="s">
        <v>844</v>
      </c>
      <c r="B282" s="54">
        <v>44701.669260381903</v>
      </c>
      <c r="C282" s="13" t="s">
        <v>255</v>
      </c>
      <c r="D282" s="13">
        <v>315</v>
      </c>
      <c r="E282" s="13" t="s">
        <v>845</v>
      </c>
      <c r="F282" s="13" t="s">
        <v>33</v>
      </c>
      <c r="G282" s="14">
        <v>1653044413419</v>
      </c>
      <c r="H282" s="55">
        <v>0.35244212962963001</v>
      </c>
      <c r="I282" s="33">
        <v>44885.352442129602</v>
      </c>
      <c r="J282" s="58">
        <v>44885</v>
      </c>
      <c r="K282" s="13" t="s">
        <v>257</v>
      </c>
      <c r="L282" s="13" t="s">
        <v>72</v>
      </c>
      <c r="M282" s="13" t="s">
        <v>255</v>
      </c>
      <c r="N282" s="13" t="s">
        <v>215</v>
      </c>
      <c r="O282" s="33" t="s">
        <v>38</v>
      </c>
      <c r="P282" s="58" t="s">
        <v>38</v>
      </c>
      <c r="Q282" s="33" t="s">
        <v>207</v>
      </c>
      <c r="R282" s="14" t="s">
        <v>38</v>
      </c>
      <c r="S282" s="13" t="s">
        <v>216</v>
      </c>
      <c r="T282" s="13" t="s">
        <v>278</v>
      </c>
      <c r="U282" s="33">
        <f t="shared" ca="1" si="48"/>
        <v>45744.56914039352</v>
      </c>
      <c r="V282" s="13" t="str">
        <f t="shared" si="49"/>
        <v>Pune</v>
      </c>
      <c r="W282" s="13" t="str">
        <f t="shared" si="50"/>
        <v>RI</v>
      </c>
      <c r="X282" s="13">
        <f t="shared" si="51"/>
        <v>8</v>
      </c>
      <c r="Y282" s="13" t="str">
        <f>IFERROR(VLOOKUP(C282,ReceivingTeam[],2,FALSE),"HelpDesk")</f>
        <v>HelpDesk</v>
      </c>
      <c r="Z282" s="67">
        <f t="shared" si="52"/>
        <v>44888.395833333336</v>
      </c>
      <c r="AA282" s="68">
        <f t="shared" si="53"/>
        <v>44885</v>
      </c>
      <c r="AB282" s="69" t="b">
        <f t="shared" si="54"/>
        <v>0</v>
      </c>
      <c r="AC282" s="70">
        <f t="shared" si="55"/>
        <v>3</v>
      </c>
      <c r="AD282" s="67">
        <f t="shared" si="56"/>
        <v>44888.395833333336</v>
      </c>
      <c r="AE282" s="67">
        <f>VLOOKUP(V282,'Branch Wise Work Timelines'!C:G,3,FALSE)+AA282</f>
        <v>44885.395833333336</v>
      </c>
      <c r="AF282" s="67">
        <f>IF(V282="Bangalore",VLOOKUP(V282,'Branch Wise Work Timelines'!C:G,4,FALSE)+AA282+1,IF(V282="Mumbai",VLOOKUP(V282,'Branch Wise Work Timelines'!C:G,4,FALSE)+AA282+1,VLOOKUP(V282,'Branch Wise Work Timelines'!C:G,4,FALSE)+AA282))</f>
        <v>44885.770833333336</v>
      </c>
      <c r="AG282" s="67">
        <f>WORKDAY.INTL(AA282,1,11)+VLOOKUP(V282,'Branch Wise Work Timelines'!C:G,3,FALSE)</f>
        <v>44886.395833333336</v>
      </c>
      <c r="AH282" s="69" t="str">
        <f t="shared" ca="1" si="57"/>
        <v>Out of TAT</v>
      </c>
      <c r="AI282" s="69">
        <f t="shared" ca="1" si="58"/>
        <v>20549</v>
      </c>
      <c r="AJ282" s="69" t="str">
        <f ca="1">IF(AI282&lt;0,"0-12",IFERROR(VLOOKUP(AI282,Breakup[],2,FALSE),"&gt;24"))</f>
        <v>&gt;24</v>
      </c>
      <c r="AK282" s="69" t="str">
        <f>VLOOKUP(V282,Master!B:D,3,FALSE)</f>
        <v>West</v>
      </c>
      <c r="AL282" s="69" t="str">
        <f t="shared" si="59"/>
        <v>Pune</v>
      </c>
    </row>
    <row r="283" spans="1:38">
      <c r="A283" s="13" t="s">
        <v>846</v>
      </c>
      <c r="B283" s="54">
        <v>44701.504334641199</v>
      </c>
      <c r="C283" s="13" t="s">
        <v>255</v>
      </c>
      <c r="D283" s="13">
        <v>773</v>
      </c>
      <c r="E283" s="13" t="s">
        <v>847</v>
      </c>
      <c r="F283" s="13" t="s">
        <v>33</v>
      </c>
      <c r="G283" s="14">
        <v>1653029928607</v>
      </c>
      <c r="H283" s="55">
        <v>0.27215277777777802</v>
      </c>
      <c r="I283" s="33">
        <v>44890.272152777798</v>
      </c>
      <c r="J283" s="58">
        <v>44890</v>
      </c>
      <c r="K283" s="13" t="s">
        <v>257</v>
      </c>
      <c r="L283" s="13" t="s">
        <v>72</v>
      </c>
      <c r="M283" s="13" t="s">
        <v>255</v>
      </c>
      <c r="N283" s="13" t="s">
        <v>206</v>
      </c>
      <c r="O283" s="33" t="s">
        <v>38</v>
      </c>
      <c r="P283" s="58" t="s">
        <v>38</v>
      </c>
      <c r="Q283" s="33" t="s">
        <v>207</v>
      </c>
      <c r="R283" s="14" t="s">
        <v>38</v>
      </c>
      <c r="S283" s="13" t="s">
        <v>216</v>
      </c>
      <c r="T283" s="13" t="s">
        <v>217</v>
      </c>
      <c r="U283" s="33">
        <f t="shared" ca="1" si="48"/>
        <v>45744.56914039352</v>
      </c>
      <c r="V283" s="13" t="str">
        <f t="shared" si="49"/>
        <v>Pune</v>
      </c>
      <c r="W283" s="13" t="str">
        <f t="shared" si="50"/>
        <v>RI</v>
      </c>
      <c r="X283" s="13">
        <f t="shared" si="51"/>
        <v>6</v>
      </c>
      <c r="Y283" s="13" t="str">
        <f>IFERROR(VLOOKUP(C283,ReceivingTeam[],2,FALSE),"HelpDesk")</f>
        <v>HelpDesk</v>
      </c>
      <c r="Z283" s="67">
        <f t="shared" si="52"/>
        <v>44891.520833333336</v>
      </c>
      <c r="AA283" s="68">
        <f t="shared" si="53"/>
        <v>44890</v>
      </c>
      <c r="AB283" s="69" t="b">
        <f t="shared" si="54"/>
        <v>1</v>
      </c>
      <c r="AC283" s="70">
        <f t="shared" si="55"/>
        <v>0.5</v>
      </c>
      <c r="AD283" s="67">
        <f t="shared" si="56"/>
        <v>44891.520833333336</v>
      </c>
      <c r="AE283" s="67">
        <f>VLOOKUP(V283,'Branch Wise Work Timelines'!C:G,3,FALSE)+AA283</f>
        <v>44890.395833333336</v>
      </c>
      <c r="AF283" s="67">
        <f>IF(V283="Bangalore",VLOOKUP(V283,'Branch Wise Work Timelines'!C:G,4,FALSE)+AA283+1,IF(V283="Mumbai",VLOOKUP(V283,'Branch Wise Work Timelines'!C:G,4,FALSE)+AA283+1,VLOOKUP(V283,'Branch Wise Work Timelines'!C:G,4,FALSE)+AA283))</f>
        <v>44890.770833333336</v>
      </c>
      <c r="AG283" s="67">
        <f>WORKDAY.INTL(AA283,1,11)+VLOOKUP(V283,'Branch Wise Work Timelines'!C:G,3,FALSE)</f>
        <v>44891.395833333336</v>
      </c>
      <c r="AH283" s="69" t="str">
        <f t="shared" ca="1" si="57"/>
        <v>Out of TAT</v>
      </c>
      <c r="AI283" s="69">
        <f t="shared" ca="1" si="58"/>
        <v>20474</v>
      </c>
      <c r="AJ283" s="69" t="str">
        <f ca="1">IF(AI283&lt;0,"0-12",IFERROR(VLOOKUP(AI283,Breakup[],2,FALSE),"&gt;24"))</f>
        <v>&gt;24</v>
      </c>
      <c r="AK283" s="69" t="str">
        <f>VLOOKUP(V283,Master!B:D,3,FALSE)</f>
        <v>West</v>
      </c>
      <c r="AL283" s="69" t="str">
        <f t="shared" si="59"/>
        <v>Pune</v>
      </c>
    </row>
    <row r="284" spans="1:38">
      <c r="A284" s="13" t="s">
        <v>848</v>
      </c>
      <c r="B284" s="54">
        <v>44701.491977048601</v>
      </c>
      <c r="C284" s="13" t="s">
        <v>414</v>
      </c>
      <c r="D284" s="13">
        <v>1304</v>
      </c>
      <c r="E284" s="13" t="s">
        <v>849</v>
      </c>
      <c r="F284" s="13" t="s">
        <v>33</v>
      </c>
      <c r="G284" s="14">
        <v>1653028775754</v>
      </c>
      <c r="H284" s="55">
        <v>0.432766203703704</v>
      </c>
      <c r="I284" s="33">
        <v>44883.432766203703</v>
      </c>
      <c r="J284" s="58">
        <v>44883</v>
      </c>
      <c r="K284" s="13" t="s">
        <v>397</v>
      </c>
      <c r="L284" s="13" t="s">
        <v>50</v>
      </c>
      <c r="M284" s="13" t="s">
        <v>414</v>
      </c>
      <c r="N284" s="13" t="s">
        <v>206</v>
      </c>
      <c r="O284" s="33" t="s">
        <v>38</v>
      </c>
      <c r="P284" s="58" t="s">
        <v>38</v>
      </c>
      <c r="Q284" s="33" t="s">
        <v>207</v>
      </c>
      <c r="R284" s="14" t="s">
        <v>38</v>
      </c>
      <c r="S284" s="13" t="s">
        <v>216</v>
      </c>
      <c r="T284" s="13" t="s">
        <v>217</v>
      </c>
      <c r="U284" s="33">
        <f t="shared" ca="1" si="48"/>
        <v>45744.56914039352</v>
      </c>
      <c r="V284" s="13" t="str">
        <f t="shared" si="49"/>
        <v>Cochin</v>
      </c>
      <c r="W284" s="13" t="str">
        <f t="shared" si="50"/>
        <v>RI</v>
      </c>
      <c r="X284" s="13">
        <f t="shared" si="51"/>
        <v>10</v>
      </c>
      <c r="Y284" s="13" t="str">
        <f>IFERROR(VLOOKUP(C284,ReceivingTeam[],2,FALSE),"HelpDesk")</f>
        <v>HelpDesk</v>
      </c>
      <c r="Z284" s="67">
        <f t="shared" si="52"/>
        <v>44884.578599537032</v>
      </c>
      <c r="AA284" s="68">
        <f t="shared" si="53"/>
        <v>44883</v>
      </c>
      <c r="AB284" s="69" t="b">
        <f t="shared" si="54"/>
        <v>1</v>
      </c>
      <c r="AC284" s="70">
        <f t="shared" si="55"/>
        <v>0.5</v>
      </c>
      <c r="AD284" s="67">
        <f t="shared" si="56"/>
        <v>44884.578599537032</v>
      </c>
      <c r="AE284" s="67">
        <f>VLOOKUP(V284,'Branch Wise Work Timelines'!C:G,3,FALSE)+AA284</f>
        <v>44883.416666666664</v>
      </c>
      <c r="AF284" s="67">
        <f>IF(V284="Bangalore",VLOOKUP(V284,'Branch Wise Work Timelines'!C:G,4,FALSE)+AA284+1,IF(V284="Mumbai",VLOOKUP(V284,'Branch Wise Work Timelines'!C:G,4,FALSE)+AA284+1,VLOOKUP(V284,'Branch Wise Work Timelines'!C:G,4,FALSE)+AA284))</f>
        <v>44883.770833333336</v>
      </c>
      <c r="AG284" s="67">
        <f>WORKDAY.INTL(AA284,1,11)+VLOOKUP(V284,'Branch Wise Work Timelines'!C:G,3,FALSE)</f>
        <v>44884.416666666664</v>
      </c>
      <c r="AH284" s="69" t="str">
        <f t="shared" ca="1" si="57"/>
        <v>Out of TAT</v>
      </c>
      <c r="AI284" s="69">
        <f t="shared" ca="1" si="58"/>
        <v>20640</v>
      </c>
      <c r="AJ284" s="69" t="str">
        <f ca="1">IF(AI284&lt;0,"0-12",IFERROR(VLOOKUP(AI284,Breakup[],2,FALSE),"&gt;24"))</f>
        <v>&gt;24</v>
      </c>
      <c r="AK284" s="69" t="str">
        <f>VLOOKUP(V284,Master!B:D,3,FALSE)</f>
        <v>South</v>
      </c>
      <c r="AL284" s="69" t="str">
        <f t="shared" si="59"/>
        <v>Cochin</v>
      </c>
    </row>
    <row r="285" spans="1:38">
      <c r="A285" s="13" t="s">
        <v>850</v>
      </c>
      <c r="B285" s="54">
        <v>44701.526210914402</v>
      </c>
      <c r="C285" s="13" t="s">
        <v>414</v>
      </c>
      <c r="D285" s="13">
        <v>464</v>
      </c>
      <c r="E285" s="13" t="s">
        <v>851</v>
      </c>
      <c r="F285" s="13" t="s">
        <v>33</v>
      </c>
      <c r="G285" s="14">
        <v>1653036111643</v>
      </c>
      <c r="H285" s="55">
        <v>0.60184027777777804</v>
      </c>
      <c r="I285" s="33">
        <v>44883.601840277799</v>
      </c>
      <c r="J285" s="58">
        <v>44883</v>
      </c>
      <c r="K285" s="13" t="s">
        <v>397</v>
      </c>
      <c r="L285" s="13" t="s">
        <v>50</v>
      </c>
      <c r="M285" s="13" t="s">
        <v>153</v>
      </c>
      <c r="N285" s="13" t="s">
        <v>206</v>
      </c>
      <c r="O285" s="33" t="s">
        <v>38</v>
      </c>
      <c r="P285" s="58" t="s">
        <v>38</v>
      </c>
      <c r="Q285" s="33" t="s">
        <v>207</v>
      </c>
      <c r="R285" s="14" t="s">
        <v>38</v>
      </c>
      <c r="S285" s="13" t="s">
        <v>216</v>
      </c>
      <c r="T285" s="13" t="s">
        <v>217</v>
      </c>
      <c r="U285" s="33">
        <f t="shared" ca="1" si="48"/>
        <v>45744.56914039352</v>
      </c>
      <c r="V285" s="13" t="str">
        <f t="shared" si="49"/>
        <v>Cochin</v>
      </c>
      <c r="W285" s="13" t="str">
        <f t="shared" si="50"/>
        <v>RI</v>
      </c>
      <c r="X285" s="13">
        <f t="shared" si="51"/>
        <v>14</v>
      </c>
      <c r="Y285" s="13" t="str">
        <f>IFERROR(VLOOKUP(C285,ReceivingTeam[],2,FALSE),"HelpDesk")</f>
        <v>HelpDesk</v>
      </c>
      <c r="Z285" s="67">
        <f t="shared" si="52"/>
        <v>44884.747673611128</v>
      </c>
      <c r="AA285" s="68">
        <f t="shared" si="53"/>
        <v>44883</v>
      </c>
      <c r="AB285" s="69" t="b">
        <f t="shared" si="54"/>
        <v>1</v>
      </c>
      <c r="AC285" s="70">
        <f t="shared" si="55"/>
        <v>0.5</v>
      </c>
      <c r="AD285" s="67">
        <f t="shared" si="56"/>
        <v>44884.747673611128</v>
      </c>
      <c r="AE285" s="67">
        <f>VLOOKUP(V285,'Branch Wise Work Timelines'!C:G,3,FALSE)+AA285</f>
        <v>44883.416666666664</v>
      </c>
      <c r="AF285" s="67">
        <f>IF(V285="Bangalore",VLOOKUP(V285,'Branch Wise Work Timelines'!C:G,4,FALSE)+AA285+1,IF(V285="Mumbai",VLOOKUP(V285,'Branch Wise Work Timelines'!C:G,4,FALSE)+AA285+1,VLOOKUP(V285,'Branch Wise Work Timelines'!C:G,4,FALSE)+AA285))</f>
        <v>44883.770833333336</v>
      </c>
      <c r="AG285" s="67">
        <f>WORKDAY.INTL(AA285,1,11)+VLOOKUP(V285,'Branch Wise Work Timelines'!C:G,3,FALSE)</f>
        <v>44884.416666666664</v>
      </c>
      <c r="AH285" s="69" t="str">
        <f t="shared" ca="1" si="57"/>
        <v>Out of TAT</v>
      </c>
      <c r="AI285" s="69">
        <f t="shared" ca="1" si="58"/>
        <v>20636</v>
      </c>
      <c r="AJ285" s="69" t="str">
        <f ca="1">IF(AI285&lt;0,"0-12",IFERROR(VLOOKUP(AI285,Breakup[],2,FALSE),"&gt;24"))</f>
        <v>&gt;24</v>
      </c>
      <c r="AK285" s="69" t="str">
        <f>VLOOKUP(V285,Master!B:D,3,FALSE)</f>
        <v>South</v>
      </c>
      <c r="AL285" s="69" t="str">
        <f t="shared" si="59"/>
        <v>Cochin</v>
      </c>
    </row>
    <row r="286" spans="1:38">
      <c r="A286" s="13" t="s">
        <v>852</v>
      </c>
      <c r="B286" s="54">
        <v>44701.6337552431</v>
      </c>
      <c r="C286" s="13" t="s">
        <v>261</v>
      </c>
      <c r="D286" s="13">
        <v>1702</v>
      </c>
      <c r="E286" s="13" t="s">
        <v>853</v>
      </c>
      <c r="F286" s="13" t="s">
        <v>33</v>
      </c>
      <c r="G286" s="14">
        <v>1653041377165</v>
      </c>
      <c r="H286" s="55">
        <v>0.75986111111111099</v>
      </c>
      <c r="I286" s="33">
        <v>44881.759861111103</v>
      </c>
      <c r="J286" s="58">
        <v>44881</v>
      </c>
      <c r="K286" s="13" t="s">
        <v>263</v>
      </c>
      <c r="L286" s="13" t="s">
        <v>69</v>
      </c>
      <c r="M286" s="13" t="s">
        <v>101</v>
      </c>
      <c r="N286" s="13" t="s">
        <v>206</v>
      </c>
      <c r="O286" s="33" t="s">
        <v>38</v>
      </c>
      <c r="P286" s="58" t="s">
        <v>38</v>
      </c>
      <c r="Q286" s="33" t="s">
        <v>207</v>
      </c>
      <c r="R286" s="14" t="s">
        <v>38</v>
      </c>
      <c r="S286" s="13" t="s">
        <v>208</v>
      </c>
      <c r="T286" s="13" t="s">
        <v>209</v>
      </c>
      <c r="U286" s="33">
        <f t="shared" ca="1" si="48"/>
        <v>45744.56914039352</v>
      </c>
      <c r="V286" s="13" t="str">
        <f t="shared" si="49"/>
        <v>Mumbai</v>
      </c>
      <c r="W286" s="13" t="str">
        <f t="shared" si="50"/>
        <v>RI</v>
      </c>
      <c r="X286" s="13">
        <f t="shared" si="51"/>
        <v>18</v>
      </c>
      <c r="Y286" s="13" t="str">
        <f>IFERROR(VLOOKUP(C286,ReceivingTeam[],2,FALSE),"HelpDesk")</f>
        <v>HelpDesk</v>
      </c>
      <c r="Z286" s="67">
        <f t="shared" si="52"/>
        <v>44882.426527777767</v>
      </c>
      <c r="AA286" s="68">
        <f t="shared" si="53"/>
        <v>44881</v>
      </c>
      <c r="AB286" s="69" t="b">
        <f t="shared" si="54"/>
        <v>1</v>
      </c>
      <c r="AC286" s="70">
        <f t="shared" si="55"/>
        <v>0.5</v>
      </c>
      <c r="AD286" s="67">
        <f t="shared" si="56"/>
        <v>44882.426527777767</v>
      </c>
      <c r="AE286" s="67">
        <f>VLOOKUP(V286,'Branch Wise Work Timelines'!C:G,3,FALSE)+AA286</f>
        <v>44881.416666666664</v>
      </c>
      <c r="AF286" s="67">
        <f>IF(V286="Bangalore",VLOOKUP(V286,'Branch Wise Work Timelines'!C:G,4,FALSE)+AA286+1,IF(V286="Mumbai",VLOOKUP(V286,'Branch Wise Work Timelines'!C:G,4,FALSE)+AA286+1,VLOOKUP(V286,'Branch Wise Work Timelines'!C:G,4,FALSE)+AA286))</f>
        <v>44882.25</v>
      </c>
      <c r="AG286" s="67">
        <f>WORKDAY.INTL(AA286,1,11)+VLOOKUP(V286,'Branch Wise Work Timelines'!C:G,3,FALSE)</f>
        <v>44882.416666666664</v>
      </c>
      <c r="AH286" s="69" t="str">
        <f t="shared" ca="1" si="57"/>
        <v>Out of TAT</v>
      </c>
      <c r="AI286" s="69">
        <f t="shared" ca="1" si="58"/>
        <v>20692</v>
      </c>
      <c r="AJ286" s="69" t="str">
        <f ca="1">IF(AI286&lt;0,"0-12",IFERROR(VLOOKUP(AI286,Breakup[],2,FALSE),"&gt;24"))</f>
        <v>&gt;24</v>
      </c>
      <c r="AK286" s="69" t="str">
        <f>VLOOKUP(V286,Master!B:D,3,FALSE)</f>
        <v>East</v>
      </c>
      <c r="AL286" s="69" t="str">
        <f t="shared" si="59"/>
        <v>Mumbai</v>
      </c>
    </row>
    <row r="287" spans="1:38">
      <c r="A287" s="13" t="s">
        <v>854</v>
      </c>
      <c r="B287" s="54">
        <v>44701.630581678197</v>
      </c>
      <c r="C287" s="13" t="s">
        <v>261</v>
      </c>
      <c r="D287" s="13">
        <v>1228</v>
      </c>
      <c r="E287" s="13" t="s">
        <v>855</v>
      </c>
      <c r="F287" s="13" t="s">
        <v>33</v>
      </c>
      <c r="G287" s="14">
        <v>1653040895232</v>
      </c>
      <c r="H287" s="55">
        <v>0.22184027777777801</v>
      </c>
      <c r="I287" s="33">
        <v>44889.221840277802</v>
      </c>
      <c r="J287" s="58">
        <v>44889</v>
      </c>
      <c r="K287" s="13" t="s">
        <v>263</v>
      </c>
      <c r="L287" s="13" t="s">
        <v>69</v>
      </c>
      <c r="M287" s="13" t="s">
        <v>101</v>
      </c>
      <c r="N287" s="13" t="s">
        <v>206</v>
      </c>
      <c r="O287" s="33" t="s">
        <v>38</v>
      </c>
      <c r="P287" s="58" t="s">
        <v>38</v>
      </c>
      <c r="Q287" s="33" t="s">
        <v>207</v>
      </c>
      <c r="R287" s="14" t="s">
        <v>38</v>
      </c>
      <c r="S287" s="13" t="s">
        <v>208</v>
      </c>
      <c r="T287" s="13" t="s">
        <v>209</v>
      </c>
      <c r="U287" s="33">
        <f t="shared" ca="1" si="48"/>
        <v>45744.56914039352</v>
      </c>
      <c r="V287" s="13" t="str">
        <f t="shared" si="49"/>
        <v>Mumbai</v>
      </c>
      <c r="W287" s="13" t="str">
        <f t="shared" si="50"/>
        <v>RI</v>
      </c>
      <c r="X287" s="13">
        <f t="shared" si="51"/>
        <v>5</v>
      </c>
      <c r="Y287" s="13" t="str">
        <f>IFERROR(VLOOKUP(C287,ReceivingTeam[],2,FALSE),"HelpDesk")</f>
        <v>HelpDesk</v>
      </c>
      <c r="Z287" s="67">
        <f t="shared" si="52"/>
        <v>44889.916666666664</v>
      </c>
      <c r="AA287" s="68">
        <f t="shared" si="53"/>
        <v>44889</v>
      </c>
      <c r="AB287" s="69" t="b">
        <f t="shared" si="54"/>
        <v>1</v>
      </c>
      <c r="AC287" s="70">
        <f t="shared" si="55"/>
        <v>0.5</v>
      </c>
      <c r="AD287" s="67">
        <f t="shared" si="56"/>
        <v>44889.916666666664</v>
      </c>
      <c r="AE287" s="67">
        <f>VLOOKUP(V287,'Branch Wise Work Timelines'!C:G,3,FALSE)+AA287</f>
        <v>44889.416666666664</v>
      </c>
      <c r="AF287" s="67">
        <f>IF(V287="Bangalore",VLOOKUP(V287,'Branch Wise Work Timelines'!C:G,4,FALSE)+AA287+1,IF(V287="Mumbai",VLOOKUP(V287,'Branch Wise Work Timelines'!C:G,4,FALSE)+AA287+1,VLOOKUP(V287,'Branch Wise Work Timelines'!C:G,4,FALSE)+AA287))</f>
        <v>44890.25</v>
      </c>
      <c r="AG287" s="67">
        <f>WORKDAY.INTL(AA287,1,11)+VLOOKUP(V287,'Branch Wise Work Timelines'!C:G,3,FALSE)</f>
        <v>44890.416666666664</v>
      </c>
      <c r="AH287" s="69" t="str">
        <f t="shared" ca="1" si="57"/>
        <v>Out of TAT</v>
      </c>
      <c r="AI287" s="69">
        <f t="shared" ca="1" si="58"/>
        <v>20512</v>
      </c>
      <c r="AJ287" s="69" t="str">
        <f ca="1">IF(AI287&lt;0,"0-12",IFERROR(VLOOKUP(AI287,Breakup[],2,FALSE),"&gt;24"))</f>
        <v>&gt;24</v>
      </c>
      <c r="AK287" s="69" t="str">
        <f>VLOOKUP(V287,Master!B:D,3,FALSE)</f>
        <v>East</v>
      </c>
      <c r="AL287" s="69" t="str">
        <f t="shared" si="59"/>
        <v>Mumbai</v>
      </c>
    </row>
    <row r="288" spans="1:38">
      <c r="A288" s="13" t="s">
        <v>856</v>
      </c>
      <c r="B288" s="54">
        <v>44701.6357684838</v>
      </c>
      <c r="C288" s="13" t="s">
        <v>121</v>
      </c>
      <c r="D288" s="13">
        <v>1747</v>
      </c>
      <c r="E288" s="13" t="s">
        <v>857</v>
      </c>
      <c r="F288" s="13" t="s">
        <v>33</v>
      </c>
      <c r="G288" s="14">
        <v>1653045231812</v>
      </c>
      <c r="H288" s="55">
        <v>0.266550925925926</v>
      </c>
      <c r="I288" s="33">
        <v>44885.266550925902</v>
      </c>
      <c r="J288" s="58">
        <v>44885</v>
      </c>
      <c r="K288" s="13" t="s">
        <v>263</v>
      </c>
      <c r="L288" s="13" t="s">
        <v>69</v>
      </c>
      <c r="M288" s="13" t="s">
        <v>101</v>
      </c>
      <c r="N288" s="13" t="s">
        <v>206</v>
      </c>
      <c r="O288" s="33" t="s">
        <v>38</v>
      </c>
      <c r="P288" s="58" t="s">
        <v>38</v>
      </c>
      <c r="Q288" s="33" t="s">
        <v>207</v>
      </c>
      <c r="R288" s="14" t="s">
        <v>38</v>
      </c>
      <c r="S288" s="13" t="s">
        <v>208</v>
      </c>
      <c r="T288" s="13" t="s">
        <v>209</v>
      </c>
      <c r="U288" s="33">
        <f t="shared" ca="1" si="48"/>
        <v>45744.56914039352</v>
      </c>
      <c r="V288" s="13" t="str">
        <f t="shared" si="49"/>
        <v>Mumbai</v>
      </c>
      <c r="W288" s="13" t="str">
        <f t="shared" si="50"/>
        <v>RI</v>
      </c>
      <c r="X288" s="13">
        <f t="shared" si="51"/>
        <v>6</v>
      </c>
      <c r="Y288" s="13" t="str">
        <f>IFERROR(VLOOKUP(C288,ReceivingTeam[],2,FALSE),"HelpDesk")</f>
        <v>Branch office</v>
      </c>
      <c r="Z288" s="67">
        <f t="shared" si="52"/>
        <v>44885.916666666664</v>
      </c>
      <c r="AA288" s="68">
        <f t="shared" si="53"/>
        <v>44885</v>
      </c>
      <c r="AB288" s="69" t="b">
        <f t="shared" si="54"/>
        <v>0</v>
      </c>
      <c r="AC288" s="70">
        <f t="shared" si="55"/>
        <v>0.5</v>
      </c>
      <c r="AD288" s="67">
        <f t="shared" si="56"/>
        <v>44885.916666666664</v>
      </c>
      <c r="AE288" s="67">
        <f>VLOOKUP(V288,'Branch Wise Work Timelines'!C:G,3,FALSE)+AA288</f>
        <v>44885.416666666664</v>
      </c>
      <c r="AF288" s="67">
        <f>IF(V288="Bangalore",VLOOKUP(V288,'Branch Wise Work Timelines'!C:G,4,FALSE)+AA288+1,IF(V288="Mumbai",VLOOKUP(V288,'Branch Wise Work Timelines'!C:G,4,FALSE)+AA288+1,VLOOKUP(V288,'Branch Wise Work Timelines'!C:G,4,FALSE)+AA288))</f>
        <v>44886.25</v>
      </c>
      <c r="AG288" s="67">
        <f>WORKDAY.INTL(AA288,1,11)+VLOOKUP(V288,'Branch Wise Work Timelines'!C:G,3,FALSE)</f>
        <v>44886.416666666664</v>
      </c>
      <c r="AH288" s="69" t="str">
        <f t="shared" ca="1" si="57"/>
        <v>Out of TAT</v>
      </c>
      <c r="AI288" s="69">
        <f t="shared" ca="1" si="58"/>
        <v>20608</v>
      </c>
      <c r="AJ288" s="69" t="str">
        <f ca="1">IF(AI288&lt;0,"0-12",IFERROR(VLOOKUP(AI288,Breakup[],2,FALSE),"&gt;24"))</f>
        <v>&gt;24</v>
      </c>
      <c r="AK288" s="69" t="str">
        <f>VLOOKUP(V288,Master!B:D,3,FALSE)</f>
        <v>East</v>
      </c>
      <c r="AL288" s="69" t="str">
        <f t="shared" si="59"/>
        <v>Mumbai</v>
      </c>
    </row>
    <row r="289" spans="1:38">
      <c r="A289" s="13" t="s">
        <v>858</v>
      </c>
      <c r="B289" s="54">
        <v>44701.643684143499</v>
      </c>
      <c r="C289" s="13" t="s">
        <v>121</v>
      </c>
      <c r="D289" s="13">
        <v>428</v>
      </c>
      <c r="E289" s="13" t="s">
        <v>859</v>
      </c>
      <c r="F289" s="13" t="s">
        <v>33</v>
      </c>
      <c r="G289" s="14">
        <v>1653045231812</v>
      </c>
      <c r="H289" s="55">
        <v>0.59726851851851903</v>
      </c>
      <c r="I289" s="33">
        <v>44891.597268518497</v>
      </c>
      <c r="J289" s="58">
        <v>44891</v>
      </c>
      <c r="K289" s="13" t="s">
        <v>263</v>
      </c>
      <c r="L289" s="13" t="s">
        <v>69</v>
      </c>
      <c r="M289" s="13" t="s">
        <v>101</v>
      </c>
      <c r="N289" s="13" t="s">
        <v>206</v>
      </c>
      <c r="O289" s="33">
        <v>44891.734571759298</v>
      </c>
      <c r="P289" s="58">
        <v>44891</v>
      </c>
      <c r="Q289" s="33" t="s">
        <v>237</v>
      </c>
      <c r="R289" s="14">
        <v>148</v>
      </c>
      <c r="S289" s="13" t="s">
        <v>208</v>
      </c>
      <c r="T289" s="13" t="s">
        <v>209</v>
      </c>
      <c r="U289" s="33">
        <f t="shared" ca="1" si="48"/>
        <v>45744.56914039352</v>
      </c>
      <c r="V289" s="13" t="str">
        <f t="shared" si="49"/>
        <v>Mumbai</v>
      </c>
      <c r="W289" s="13" t="str">
        <f t="shared" si="50"/>
        <v>RI</v>
      </c>
      <c r="X289" s="13">
        <f t="shared" si="51"/>
        <v>14</v>
      </c>
      <c r="Y289" s="13" t="str">
        <f>IFERROR(VLOOKUP(C289,ReceivingTeam[],2,FALSE),"HelpDesk")</f>
        <v>Branch office</v>
      </c>
      <c r="Z289" s="67">
        <f t="shared" si="52"/>
        <v>44892.097268518497</v>
      </c>
      <c r="AA289" s="68">
        <f t="shared" si="53"/>
        <v>44891</v>
      </c>
      <c r="AB289" s="69" t="b">
        <f t="shared" si="54"/>
        <v>1</v>
      </c>
      <c r="AC289" s="70">
        <f t="shared" si="55"/>
        <v>0.5</v>
      </c>
      <c r="AD289" s="67">
        <f t="shared" si="56"/>
        <v>44892.097268518497</v>
      </c>
      <c r="AE289" s="67">
        <f>VLOOKUP(V289,'Branch Wise Work Timelines'!C:G,3,FALSE)+AA289</f>
        <v>44891.416666666664</v>
      </c>
      <c r="AF289" s="67">
        <f>IF(V289="Bangalore",VLOOKUP(V289,'Branch Wise Work Timelines'!C:G,4,FALSE)+AA289+1,IF(V289="Mumbai",VLOOKUP(V289,'Branch Wise Work Timelines'!C:G,4,FALSE)+AA289+1,VLOOKUP(V289,'Branch Wise Work Timelines'!C:G,4,FALSE)+AA289))</f>
        <v>44892.25</v>
      </c>
      <c r="AG289" s="67">
        <f>WORKDAY.INTL(AA289,1,11)+VLOOKUP(V289,'Branch Wise Work Timelines'!C:G,3,FALSE)</f>
        <v>44893.416666666664</v>
      </c>
      <c r="AH289" s="69" t="str">
        <f t="shared" si="57"/>
        <v>Met</v>
      </c>
      <c r="AI289" s="69">
        <f t="shared" ca="1" si="58"/>
        <v>20460</v>
      </c>
      <c r="AJ289" s="69" t="str">
        <f ca="1">IF(AI289&lt;0,"0-12",IFERROR(VLOOKUP(AI289,Breakup[],2,FALSE),"&gt;24"))</f>
        <v>&gt;24</v>
      </c>
      <c r="AK289" s="69" t="str">
        <f>VLOOKUP(V289,Master!B:D,3,FALSE)</f>
        <v>East</v>
      </c>
      <c r="AL289" s="69" t="str">
        <f t="shared" si="59"/>
        <v>Mumbai</v>
      </c>
    </row>
    <row r="290" spans="1:38">
      <c r="A290" s="13" t="s">
        <v>860</v>
      </c>
      <c r="B290" s="54">
        <v>44701.551058136603</v>
      </c>
      <c r="C290" s="13" t="s">
        <v>113</v>
      </c>
      <c r="D290" s="13">
        <v>943</v>
      </c>
      <c r="E290" s="13" t="s">
        <v>861</v>
      </c>
      <c r="F290" s="13" t="s">
        <v>33</v>
      </c>
      <c r="G290" s="14">
        <v>1653034319817</v>
      </c>
      <c r="H290" s="55">
        <v>0.157384259259259</v>
      </c>
      <c r="I290" s="33">
        <v>44881.157384259299</v>
      </c>
      <c r="J290" s="58">
        <v>44881</v>
      </c>
      <c r="K290" s="13" t="s">
        <v>263</v>
      </c>
      <c r="L290" s="13" t="s">
        <v>69</v>
      </c>
      <c r="M290" s="13" t="s">
        <v>101</v>
      </c>
      <c r="N290" s="13" t="s">
        <v>206</v>
      </c>
      <c r="O290" s="33" t="s">
        <v>38</v>
      </c>
      <c r="P290" s="58" t="s">
        <v>38</v>
      </c>
      <c r="Q290" s="33" t="s">
        <v>207</v>
      </c>
      <c r="R290" s="14" t="s">
        <v>38</v>
      </c>
      <c r="S290" s="13" t="s">
        <v>208</v>
      </c>
      <c r="T290" s="13" t="s">
        <v>209</v>
      </c>
      <c r="U290" s="33">
        <f t="shared" ca="1" si="48"/>
        <v>45744.56914039352</v>
      </c>
      <c r="V290" s="13" t="str">
        <f t="shared" si="49"/>
        <v>Mumbai</v>
      </c>
      <c r="W290" s="13" t="str">
        <f t="shared" si="50"/>
        <v>RI</v>
      </c>
      <c r="X290" s="13">
        <f t="shared" si="51"/>
        <v>3</v>
      </c>
      <c r="Y290" s="13" t="str">
        <f>IFERROR(VLOOKUP(C290,ReceivingTeam[],2,FALSE),"HelpDesk")</f>
        <v>Branch office</v>
      </c>
      <c r="Z290" s="67">
        <f t="shared" si="52"/>
        <v>44881.916666666664</v>
      </c>
      <c r="AA290" s="68">
        <f t="shared" si="53"/>
        <v>44881</v>
      </c>
      <c r="AB290" s="69" t="b">
        <f t="shared" si="54"/>
        <v>1</v>
      </c>
      <c r="AC290" s="70">
        <f t="shared" si="55"/>
        <v>0.5</v>
      </c>
      <c r="AD290" s="67">
        <f t="shared" si="56"/>
        <v>44881.916666666664</v>
      </c>
      <c r="AE290" s="67">
        <f>VLOOKUP(V290,'Branch Wise Work Timelines'!C:G,3,FALSE)+AA290</f>
        <v>44881.416666666664</v>
      </c>
      <c r="AF290" s="67">
        <f>IF(V290="Bangalore",VLOOKUP(V290,'Branch Wise Work Timelines'!C:G,4,FALSE)+AA290+1,IF(V290="Mumbai",VLOOKUP(V290,'Branch Wise Work Timelines'!C:G,4,FALSE)+AA290+1,VLOOKUP(V290,'Branch Wise Work Timelines'!C:G,4,FALSE)+AA290))</f>
        <v>44882.25</v>
      </c>
      <c r="AG290" s="67">
        <f>WORKDAY.INTL(AA290,1,11)+VLOOKUP(V290,'Branch Wise Work Timelines'!C:G,3,FALSE)</f>
        <v>44882.416666666664</v>
      </c>
      <c r="AH290" s="69" t="str">
        <f t="shared" ca="1" si="57"/>
        <v>Out of TAT</v>
      </c>
      <c r="AI290" s="69">
        <f t="shared" ca="1" si="58"/>
        <v>20704</v>
      </c>
      <c r="AJ290" s="69" t="str">
        <f ca="1">IF(AI290&lt;0,"0-12",IFERROR(VLOOKUP(AI290,Breakup[],2,FALSE),"&gt;24"))</f>
        <v>&gt;24</v>
      </c>
      <c r="AK290" s="69" t="str">
        <f>VLOOKUP(V290,Master!B:D,3,FALSE)</f>
        <v>East</v>
      </c>
      <c r="AL290" s="69" t="str">
        <f t="shared" si="59"/>
        <v>Mumbai</v>
      </c>
    </row>
    <row r="291" spans="1:38">
      <c r="A291" s="13" t="s">
        <v>862</v>
      </c>
      <c r="B291" s="54">
        <v>44701.551924455998</v>
      </c>
      <c r="C291" s="13" t="s">
        <v>113</v>
      </c>
      <c r="D291" s="13">
        <v>1988</v>
      </c>
      <c r="E291" s="13" t="s">
        <v>863</v>
      </c>
      <c r="F291" s="13" t="s">
        <v>33</v>
      </c>
      <c r="G291" s="14">
        <v>1653034319817</v>
      </c>
      <c r="H291" s="55">
        <v>0.119409722222222</v>
      </c>
      <c r="I291" s="33">
        <v>44887.119409722203</v>
      </c>
      <c r="J291" s="58">
        <v>44887</v>
      </c>
      <c r="K291" s="13" t="s">
        <v>263</v>
      </c>
      <c r="L291" s="13" t="s">
        <v>69</v>
      </c>
      <c r="M291" s="13" t="s">
        <v>101</v>
      </c>
      <c r="N291" s="13" t="s">
        <v>206</v>
      </c>
      <c r="O291" s="33" t="s">
        <v>38</v>
      </c>
      <c r="P291" s="58" t="s">
        <v>38</v>
      </c>
      <c r="Q291" s="33" t="s">
        <v>207</v>
      </c>
      <c r="R291" s="14" t="s">
        <v>38</v>
      </c>
      <c r="S291" s="13" t="s">
        <v>208</v>
      </c>
      <c r="T291" s="13" t="s">
        <v>209</v>
      </c>
      <c r="U291" s="33">
        <f t="shared" ca="1" si="48"/>
        <v>45744.56914039352</v>
      </c>
      <c r="V291" s="13" t="str">
        <f t="shared" si="49"/>
        <v>Mumbai</v>
      </c>
      <c r="W291" s="13" t="str">
        <f t="shared" si="50"/>
        <v>RI</v>
      </c>
      <c r="X291" s="13">
        <f t="shared" si="51"/>
        <v>2</v>
      </c>
      <c r="Y291" s="13" t="str">
        <f>IFERROR(VLOOKUP(C291,ReceivingTeam[],2,FALSE),"HelpDesk")</f>
        <v>Branch office</v>
      </c>
      <c r="Z291" s="67">
        <f t="shared" si="52"/>
        <v>44887.916666666664</v>
      </c>
      <c r="AA291" s="68">
        <f t="shared" si="53"/>
        <v>44887</v>
      </c>
      <c r="AB291" s="69" t="b">
        <f t="shared" si="54"/>
        <v>1</v>
      </c>
      <c r="AC291" s="70">
        <f t="shared" si="55"/>
        <v>0.5</v>
      </c>
      <c r="AD291" s="67">
        <f t="shared" si="56"/>
        <v>44887.916666666664</v>
      </c>
      <c r="AE291" s="67">
        <f>VLOOKUP(V291,'Branch Wise Work Timelines'!C:G,3,FALSE)+AA291</f>
        <v>44887.416666666664</v>
      </c>
      <c r="AF291" s="67">
        <f>IF(V291="Bangalore",VLOOKUP(V291,'Branch Wise Work Timelines'!C:G,4,FALSE)+AA291+1,IF(V291="Mumbai",VLOOKUP(V291,'Branch Wise Work Timelines'!C:G,4,FALSE)+AA291+1,VLOOKUP(V291,'Branch Wise Work Timelines'!C:G,4,FALSE)+AA291))</f>
        <v>44888.25</v>
      </c>
      <c r="AG291" s="67">
        <f>WORKDAY.INTL(AA291,1,11)+VLOOKUP(V291,'Branch Wise Work Timelines'!C:G,3,FALSE)</f>
        <v>44888.416666666664</v>
      </c>
      <c r="AH291" s="69" t="str">
        <f t="shared" ca="1" si="57"/>
        <v>Out of TAT</v>
      </c>
      <c r="AI291" s="69">
        <f t="shared" ca="1" si="58"/>
        <v>20560</v>
      </c>
      <c r="AJ291" s="69" t="str">
        <f ca="1">IF(AI291&lt;0,"0-12",IFERROR(VLOOKUP(AI291,Breakup[],2,FALSE),"&gt;24"))</f>
        <v>&gt;24</v>
      </c>
      <c r="AK291" s="69" t="str">
        <f>VLOOKUP(V291,Master!B:D,3,FALSE)</f>
        <v>East</v>
      </c>
      <c r="AL291" s="69" t="str">
        <f t="shared" si="59"/>
        <v>Mumbai</v>
      </c>
    </row>
    <row r="292" spans="1:38">
      <c r="A292" s="13" t="s">
        <v>864</v>
      </c>
      <c r="B292" s="54">
        <v>44701.627975115698</v>
      </c>
      <c r="C292" s="13" t="s">
        <v>261</v>
      </c>
      <c r="D292" s="13">
        <v>449</v>
      </c>
      <c r="E292" s="13" t="s">
        <v>865</v>
      </c>
      <c r="F292" s="13" t="s">
        <v>33</v>
      </c>
      <c r="G292" s="14">
        <v>1653040895232</v>
      </c>
      <c r="H292" s="55">
        <v>0.48148148148148101</v>
      </c>
      <c r="I292" s="33">
        <v>44886.481481481504</v>
      </c>
      <c r="J292" s="58">
        <v>44886</v>
      </c>
      <c r="K292" s="13" t="s">
        <v>263</v>
      </c>
      <c r="L292" s="13" t="s">
        <v>69</v>
      </c>
      <c r="M292" s="13" t="s">
        <v>101</v>
      </c>
      <c r="N292" s="13" t="s">
        <v>206</v>
      </c>
      <c r="O292" s="33" t="s">
        <v>38</v>
      </c>
      <c r="P292" s="58" t="s">
        <v>38</v>
      </c>
      <c r="Q292" s="33" t="s">
        <v>207</v>
      </c>
      <c r="R292" s="14" t="s">
        <v>38</v>
      </c>
      <c r="S292" s="13" t="s">
        <v>208</v>
      </c>
      <c r="T292" s="13" t="s">
        <v>209</v>
      </c>
      <c r="U292" s="33">
        <f t="shared" ca="1" si="48"/>
        <v>45744.56914039352</v>
      </c>
      <c r="V292" s="13" t="str">
        <f t="shared" si="49"/>
        <v>Mumbai</v>
      </c>
      <c r="W292" s="13" t="str">
        <f t="shared" si="50"/>
        <v>RI</v>
      </c>
      <c r="X292" s="13">
        <f t="shared" si="51"/>
        <v>11</v>
      </c>
      <c r="Y292" s="13" t="str">
        <f>IFERROR(VLOOKUP(C292,ReceivingTeam[],2,FALSE),"HelpDesk")</f>
        <v>HelpDesk</v>
      </c>
      <c r="Z292" s="67">
        <f t="shared" si="52"/>
        <v>44886.981481481504</v>
      </c>
      <c r="AA292" s="68">
        <f t="shared" si="53"/>
        <v>44886</v>
      </c>
      <c r="AB292" s="69" t="b">
        <f t="shared" si="54"/>
        <v>1</v>
      </c>
      <c r="AC292" s="70">
        <f t="shared" si="55"/>
        <v>0.5</v>
      </c>
      <c r="AD292" s="67">
        <f t="shared" si="56"/>
        <v>44886.981481481504</v>
      </c>
      <c r="AE292" s="67">
        <f>VLOOKUP(V292,'Branch Wise Work Timelines'!C:G,3,FALSE)+AA292</f>
        <v>44886.416666666664</v>
      </c>
      <c r="AF292" s="67">
        <f>IF(V292="Bangalore",VLOOKUP(V292,'Branch Wise Work Timelines'!C:G,4,FALSE)+AA292+1,IF(V292="Mumbai",VLOOKUP(V292,'Branch Wise Work Timelines'!C:G,4,FALSE)+AA292+1,VLOOKUP(V292,'Branch Wise Work Timelines'!C:G,4,FALSE)+AA292))</f>
        <v>44887.25</v>
      </c>
      <c r="AG292" s="67">
        <f>WORKDAY.INTL(AA292,1,11)+VLOOKUP(V292,'Branch Wise Work Timelines'!C:G,3,FALSE)</f>
        <v>44887.416666666664</v>
      </c>
      <c r="AH292" s="69" t="str">
        <f t="shared" ca="1" si="57"/>
        <v>Out of TAT</v>
      </c>
      <c r="AI292" s="69">
        <f t="shared" ca="1" si="58"/>
        <v>20583</v>
      </c>
      <c r="AJ292" s="69" t="str">
        <f ca="1">IF(AI292&lt;0,"0-12",IFERROR(VLOOKUP(AI292,Breakup[],2,FALSE),"&gt;24"))</f>
        <v>&gt;24</v>
      </c>
      <c r="AK292" s="69" t="str">
        <f>VLOOKUP(V292,Master!B:D,3,FALSE)</f>
        <v>East</v>
      </c>
      <c r="AL292" s="69" t="str">
        <f t="shared" si="59"/>
        <v>Mumbai</v>
      </c>
    </row>
    <row r="293" spans="1:38">
      <c r="A293" s="13" t="s">
        <v>866</v>
      </c>
      <c r="B293" s="54">
        <v>44701.613330821798</v>
      </c>
      <c r="C293" s="13" t="s">
        <v>299</v>
      </c>
      <c r="D293" s="13">
        <v>763</v>
      </c>
      <c r="E293" s="13" t="s">
        <v>867</v>
      </c>
      <c r="F293" s="13" t="s">
        <v>15</v>
      </c>
      <c r="G293" s="14">
        <v>1653041711052</v>
      </c>
      <c r="H293" s="55">
        <v>3.10416666666667E-2</v>
      </c>
      <c r="I293" s="33">
        <v>44884.031041666698</v>
      </c>
      <c r="J293" s="58">
        <v>44884</v>
      </c>
      <c r="K293" s="13" t="s">
        <v>213</v>
      </c>
      <c r="L293" s="13" t="s">
        <v>30</v>
      </c>
      <c r="M293" s="13" t="s">
        <v>214</v>
      </c>
      <c r="N293" s="13" t="s">
        <v>206</v>
      </c>
      <c r="O293" s="33" t="s">
        <v>38</v>
      </c>
      <c r="P293" s="58" t="s">
        <v>38</v>
      </c>
      <c r="Q293" s="33" t="s">
        <v>207</v>
      </c>
      <c r="R293" s="14" t="s">
        <v>38</v>
      </c>
      <c r="S293" s="13" t="s">
        <v>216</v>
      </c>
      <c r="T293" s="13" t="s">
        <v>217</v>
      </c>
      <c r="U293" s="33">
        <f t="shared" ca="1" si="48"/>
        <v>45744.56914039352</v>
      </c>
      <c r="V293" s="13" t="str">
        <f t="shared" si="49"/>
        <v>Bangalore</v>
      </c>
      <c r="W293" s="13" t="str">
        <f t="shared" si="50"/>
        <v>CLS</v>
      </c>
      <c r="X293" s="13">
        <f t="shared" si="51"/>
        <v>0</v>
      </c>
      <c r="Y293" s="13" t="str">
        <f>IFERROR(VLOOKUP(C293,ReceivingTeam[],2,FALSE),"HelpDesk")</f>
        <v>HelpDesk</v>
      </c>
      <c r="Z293" s="67">
        <f t="shared" si="52"/>
        <v>44884.916666666664</v>
      </c>
      <c r="AA293" s="68">
        <f t="shared" si="53"/>
        <v>44884</v>
      </c>
      <c r="AB293" s="69" t="b">
        <f t="shared" si="54"/>
        <v>1</v>
      </c>
      <c r="AC293" s="70">
        <f t="shared" si="55"/>
        <v>0.5</v>
      </c>
      <c r="AD293" s="67">
        <f t="shared" si="56"/>
        <v>44884.916666666664</v>
      </c>
      <c r="AE293" s="67">
        <f>VLOOKUP(V293,'Branch Wise Work Timelines'!C:G,3,FALSE)+AA293</f>
        <v>44884.416666666664</v>
      </c>
      <c r="AF293" s="67">
        <f>IF(V293="Bangalore",VLOOKUP(V293,'Branch Wise Work Timelines'!C:G,4,FALSE)+AA293+1,IF(V293="Mumbai",VLOOKUP(V293,'Branch Wise Work Timelines'!C:G,4,FALSE)+AA293+1,VLOOKUP(V293,'Branch Wise Work Timelines'!C:G,4,FALSE)+AA293))</f>
        <v>44885.104166666664</v>
      </c>
      <c r="AG293" s="67">
        <f>WORKDAY.INTL(AA293,1,11)+VLOOKUP(V293,'Branch Wise Work Timelines'!C:G,3,FALSE)</f>
        <v>44886.416666666664</v>
      </c>
      <c r="AH293" s="69" t="str">
        <f t="shared" ca="1" si="57"/>
        <v>Out of TAT</v>
      </c>
      <c r="AI293" s="69">
        <f t="shared" ca="1" si="58"/>
        <v>20632</v>
      </c>
      <c r="AJ293" s="69" t="str">
        <f ca="1">IF(AI293&lt;0,"0-12",IFERROR(VLOOKUP(AI293,Breakup[],2,FALSE),"&gt;24"))</f>
        <v>&gt;24</v>
      </c>
      <c r="AK293" s="69" t="str">
        <f>VLOOKUP(V293,Master!B:D,3,FALSE)</f>
        <v>South</v>
      </c>
      <c r="AL293" s="69" t="str">
        <f t="shared" si="59"/>
        <v>Bangalore-CLS</v>
      </c>
    </row>
    <row r="294" spans="1:38">
      <c r="A294" s="13" t="s">
        <v>868</v>
      </c>
      <c r="B294" s="54">
        <v>44701.6543465625</v>
      </c>
      <c r="C294" s="13" t="s">
        <v>404</v>
      </c>
      <c r="D294" s="13">
        <v>1531</v>
      </c>
      <c r="E294" s="13" t="s">
        <v>869</v>
      </c>
      <c r="F294" s="13" t="s">
        <v>15</v>
      </c>
      <c r="G294" s="14">
        <v>1653043347189</v>
      </c>
      <c r="H294" s="55">
        <v>0.64951388888888895</v>
      </c>
      <c r="I294" s="33">
        <v>44890.6495138889</v>
      </c>
      <c r="J294" s="58">
        <v>44890</v>
      </c>
      <c r="K294" s="13" t="s">
        <v>213</v>
      </c>
      <c r="L294" s="13" t="s">
        <v>30</v>
      </c>
      <c r="M294" s="13" t="s">
        <v>75</v>
      </c>
      <c r="N294" s="13" t="s">
        <v>206</v>
      </c>
      <c r="O294" s="33" t="s">
        <v>38</v>
      </c>
      <c r="P294" s="58" t="s">
        <v>38</v>
      </c>
      <c r="Q294" s="33" t="s">
        <v>207</v>
      </c>
      <c r="R294" s="14" t="s">
        <v>38</v>
      </c>
      <c r="S294" s="13" t="s">
        <v>208</v>
      </c>
      <c r="T294" s="13" t="s">
        <v>209</v>
      </c>
      <c r="U294" s="33">
        <f t="shared" ca="1" si="48"/>
        <v>45744.56914039352</v>
      </c>
      <c r="V294" s="13" t="str">
        <f t="shared" si="49"/>
        <v>Bangalore</v>
      </c>
      <c r="W294" s="13" t="str">
        <f t="shared" si="50"/>
        <v>CLS</v>
      </c>
      <c r="X294" s="13">
        <f t="shared" si="51"/>
        <v>15</v>
      </c>
      <c r="Y294" s="13" t="str">
        <f>IFERROR(VLOOKUP(C294,ReceivingTeam[],2,FALSE),"HelpDesk")</f>
        <v>HelpDesk</v>
      </c>
      <c r="Z294" s="67">
        <f t="shared" si="52"/>
        <v>44891.4620138889</v>
      </c>
      <c r="AA294" s="68">
        <f t="shared" si="53"/>
        <v>44890</v>
      </c>
      <c r="AB294" s="69" t="b">
        <f t="shared" si="54"/>
        <v>1</v>
      </c>
      <c r="AC294" s="70">
        <f t="shared" si="55"/>
        <v>0.5</v>
      </c>
      <c r="AD294" s="67">
        <f t="shared" si="56"/>
        <v>44891.4620138889</v>
      </c>
      <c r="AE294" s="67">
        <f>VLOOKUP(V294,'Branch Wise Work Timelines'!C:G,3,FALSE)+AA294</f>
        <v>44890.416666666664</v>
      </c>
      <c r="AF294" s="67">
        <f>IF(V294="Bangalore",VLOOKUP(V294,'Branch Wise Work Timelines'!C:G,4,FALSE)+AA294+1,IF(V294="Mumbai",VLOOKUP(V294,'Branch Wise Work Timelines'!C:G,4,FALSE)+AA294+1,VLOOKUP(V294,'Branch Wise Work Timelines'!C:G,4,FALSE)+AA294))</f>
        <v>44891.104166666664</v>
      </c>
      <c r="AG294" s="67">
        <f>WORKDAY.INTL(AA294,1,11)+VLOOKUP(V294,'Branch Wise Work Timelines'!C:G,3,FALSE)</f>
        <v>44891.416666666664</v>
      </c>
      <c r="AH294" s="69" t="str">
        <f t="shared" ca="1" si="57"/>
        <v>Out of TAT</v>
      </c>
      <c r="AI294" s="69">
        <f t="shared" ca="1" si="58"/>
        <v>20475</v>
      </c>
      <c r="AJ294" s="69" t="str">
        <f ca="1">IF(AI294&lt;0,"0-12",IFERROR(VLOOKUP(AI294,Breakup[],2,FALSE),"&gt;24"))</f>
        <v>&gt;24</v>
      </c>
      <c r="AK294" s="69" t="str">
        <f>VLOOKUP(V294,Master!B:D,3,FALSE)</f>
        <v>South</v>
      </c>
      <c r="AL294" s="69" t="str">
        <f t="shared" si="59"/>
        <v>Bangalore-CLS</v>
      </c>
    </row>
    <row r="295" spans="1:38">
      <c r="A295" s="13" t="s">
        <v>870</v>
      </c>
      <c r="B295" s="54">
        <v>44701.657934456001</v>
      </c>
      <c r="C295" s="13" t="s">
        <v>404</v>
      </c>
      <c r="D295" s="13">
        <v>1310</v>
      </c>
      <c r="E295" s="13" t="s">
        <v>871</v>
      </c>
      <c r="F295" s="13" t="s">
        <v>15</v>
      </c>
      <c r="G295" s="14">
        <v>1653043347189</v>
      </c>
      <c r="H295" s="55">
        <v>0.56876157407407402</v>
      </c>
      <c r="I295" s="33">
        <v>44887.568761574097</v>
      </c>
      <c r="J295" s="58">
        <v>44887</v>
      </c>
      <c r="K295" s="13" t="s">
        <v>213</v>
      </c>
      <c r="L295" s="13" t="s">
        <v>30</v>
      </c>
      <c r="M295" s="13" t="s">
        <v>75</v>
      </c>
      <c r="N295" s="13" t="s">
        <v>206</v>
      </c>
      <c r="O295" s="33" t="s">
        <v>38</v>
      </c>
      <c r="P295" s="58" t="s">
        <v>38</v>
      </c>
      <c r="Q295" s="33" t="s">
        <v>207</v>
      </c>
      <c r="R295" s="14" t="s">
        <v>38</v>
      </c>
      <c r="S295" s="13" t="s">
        <v>208</v>
      </c>
      <c r="T295" s="13" t="s">
        <v>209</v>
      </c>
      <c r="U295" s="33">
        <f t="shared" ca="1" si="48"/>
        <v>45744.56914039352</v>
      </c>
      <c r="V295" s="13" t="str">
        <f t="shared" si="49"/>
        <v>Bangalore</v>
      </c>
      <c r="W295" s="13" t="str">
        <f t="shared" si="50"/>
        <v>CLS</v>
      </c>
      <c r="X295" s="13">
        <f t="shared" si="51"/>
        <v>13</v>
      </c>
      <c r="Y295" s="13" t="str">
        <f>IFERROR(VLOOKUP(C295,ReceivingTeam[],2,FALSE),"HelpDesk")</f>
        <v>HelpDesk</v>
      </c>
      <c r="Z295" s="67">
        <f t="shared" si="52"/>
        <v>44888.068761574097</v>
      </c>
      <c r="AA295" s="68">
        <f t="shared" si="53"/>
        <v>44887</v>
      </c>
      <c r="AB295" s="69" t="b">
        <f t="shared" si="54"/>
        <v>1</v>
      </c>
      <c r="AC295" s="70">
        <f t="shared" si="55"/>
        <v>0.5</v>
      </c>
      <c r="AD295" s="67">
        <f t="shared" si="56"/>
        <v>44888.068761574097</v>
      </c>
      <c r="AE295" s="67">
        <f>VLOOKUP(V295,'Branch Wise Work Timelines'!C:G,3,FALSE)+AA295</f>
        <v>44887.416666666664</v>
      </c>
      <c r="AF295" s="67">
        <f>IF(V295="Bangalore",VLOOKUP(V295,'Branch Wise Work Timelines'!C:G,4,FALSE)+AA295+1,IF(V295="Mumbai",VLOOKUP(V295,'Branch Wise Work Timelines'!C:G,4,FALSE)+AA295+1,VLOOKUP(V295,'Branch Wise Work Timelines'!C:G,4,FALSE)+AA295))</f>
        <v>44888.104166666664</v>
      </c>
      <c r="AG295" s="67">
        <f>WORKDAY.INTL(AA295,1,11)+VLOOKUP(V295,'Branch Wise Work Timelines'!C:G,3,FALSE)</f>
        <v>44888.416666666664</v>
      </c>
      <c r="AH295" s="69" t="str">
        <f t="shared" ca="1" si="57"/>
        <v>Out of TAT</v>
      </c>
      <c r="AI295" s="69">
        <f t="shared" ca="1" si="58"/>
        <v>20557</v>
      </c>
      <c r="AJ295" s="69" t="str">
        <f ca="1">IF(AI295&lt;0,"0-12",IFERROR(VLOOKUP(AI295,Breakup[],2,FALSE),"&gt;24"))</f>
        <v>&gt;24</v>
      </c>
      <c r="AK295" s="69" t="str">
        <f>VLOOKUP(V295,Master!B:D,3,FALSE)</f>
        <v>South</v>
      </c>
      <c r="AL295" s="69" t="str">
        <f t="shared" si="59"/>
        <v>Bangalore-CLS</v>
      </c>
    </row>
    <row r="296" spans="1:38">
      <c r="A296" s="13" t="s">
        <v>872</v>
      </c>
      <c r="B296" s="54">
        <v>44701.687389120401</v>
      </c>
      <c r="C296" s="13" t="s">
        <v>467</v>
      </c>
      <c r="D296" s="13">
        <v>1737</v>
      </c>
      <c r="E296" s="13" t="s">
        <v>873</v>
      </c>
      <c r="F296" s="13" t="s">
        <v>15</v>
      </c>
      <c r="G296" s="14">
        <v>1653044855569</v>
      </c>
      <c r="H296" s="55">
        <v>9.7986111111111093E-2</v>
      </c>
      <c r="I296" s="33">
        <v>44887.097986111097</v>
      </c>
      <c r="J296" s="58">
        <v>44887</v>
      </c>
      <c r="K296" s="13" t="s">
        <v>213</v>
      </c>
      <c r="L296" s="13" t="s">
        <v>30</v>
      </c>
      <c r="M296" s="13" t="s">
        <v>75</v>
      </c>
      <c r="N296" s="13" t="s">
        <v>206</v>
      </c>
      <c r="O296" s="33" t="s">
        <v>38</v>
      </c>
      <c r="P296" s="58" t="s">
        <v>38</v>
      </c>
      <c r="Q296" s="33" t="s">
        <v>207</v>
      </c>
      <c r="R296" s="14" t="s">
        <v>38</v>
      </c>
      <c r="S296" s="13" t="s">
        <v>208</v>
      </c>
      <c r="T296" s="13" t="s">
        <v>209</v>
      </c>
      <c r="U296" s="33">
        <f t="shared" ca="1" si="48"/>
        <v>45744.56914039352</v>
      </c>
      <c r="V296" s="13" t="str">
        <f t="shared" si="49"/>
        <v>Bangalore</v>
      </c>
      <c r="W296" s="13" t="str">
        <f t="shared" si="50"/>
        <v>CLS</v>
      </c>
      <c r="X296" s="13">
        <f t="shared" si="51"/>
        <v>2</v>
      </c>
      <c r="Y296" s="13" t="str">
        <f>IFERROR(VLOOKUP(C296,ReceivingTeam[],2,FALSE),"HelpDesk")</f>
        <v>HelpDesk</v>
      </c>
      <c r="Z296" s="67">
        <f t="shared" si="52"/>
        <v>44887.916666666664</v>
      </c>
      <c r="AA296" s="68">
        <f t="shared" si="53"/>
        <v>44887</v>
      </c>
      <c r="AB296" s="69" t="b">
        <f t="shared" si="54"/>
        <v>1</v>
      </c>
      <c r="AC296" s="70">
        <f t="shared" si="55"/>
        <v>0.5</v>
      </c>
      <c r="AD296" s="67">
        <f t="shared" si="56"/>
        <v>44887.916666666664</v>
      </c>
      <c r="AE296" s="67">
        <f>VLOOKUP(V296,'Branch Wise Work Timelines'!C:G,3,FALSE)+AA296</f>
        <v>44887.416666666664</v>
      </c>
      <c r="AF296" s="67">
        <f>IF(V296="Bangalore",VLOOKUP(V296,'Branch Wise Work Timelines'!C:G,4,FALSE)+AA296+1,IF(V296="Mumbai",VLOOKUP(V296,'Branch Wise Work Timelines'!C:G,4,FALSE)+AA296+1,VLOOKUP(V296,'Branch Wise Work Timelines'!C:G,4,FALSE)+AA296))</f>
        <v>44888.104166666664</v>
      </c>
      <c r="AG296" s="67">
        <f>WORKDAY.INTL(AA296,1,11)+VLOOKUP(V296,'Branch Wise Work Timelines'!C:G,3,FALSE)</f>
        <v>44888.416666666664</v>
      </c>
      <c r="AH296" s="69" t="str">
        <f t="shared" ca="1" si="57"/>
        <v>Out of TAT</v>
      </c>
      <c r="AI296" s="69">
        <f t="shared" ca="1" si="58"/>
        <v>20560</v>
      </c>
      <c r="AJ296" s="69" t="str">
        <f ca="1">IF(AI296&lt;0,"0-12",IFERROR(VLOOKUP(AI296,Breakup[],2,FALSE),"&gt;24"))</f>
        <v>&gt;24</v>
      </c>
      <c r="AK296" s="69" t="str">
        <f>VLOOKUP(V296,Master!B:D,3,FALSE)</f>
        <v>South</v>
      </c>
      <c r="AL296" s="69" t="str">
        <f t="shared" si="59"/>
        <v>Bangalore-CLS</v>
      </c>
    </row>
    <row r="297" spans="1:38">
      <c r="A297" s="13" t="s">
        <v>874</v>
      </c>
      <c r="B297" s="54">
        <v>44701.654625347197</v>
      </c>
      <c r="C297" s="13" t="s">
        <v>599</v>
      </c>
      <c r="D297" s="13">
        <v>989</v>
      </c>
      <c r="E297" s="13" t="s">
        <v>875</v>
      </c>
      <c r="F297" s="13" t="s">
        <v>33</v>
      </c>
      <c r="G297" s="14">
        <v>1653042062217</v>
      </c>
      <c r="H297" s="55">
        <v>0.54640046296296296</v>
      </c>
      <c r="I297" s="33">
        <v>44881.546400462998</v>
      </c>
      <c r="J297" s="58">
        <v>44881</v>
      </c>
      <c r="K297" s="13" t="s">
        <v>213</v>
      </c>
      <c r="L297" s="13" t="s">
        <v>30</v>
      </c>
      <c r="M297" s="13" t="s">
        <v>282</v>
      </c>
      <c r="N297" s="13" t="s">
        <v>206</v>
      </c>
      <c r="O297" s="33" t="s">
        <v>38</v>
      </c>
      <c r="P297" s="58" t="s">
        <v>38</v>
      </c>
      <c r="Q297" s="33" t="s">
        <v>207</v>
      </c>
      <c r="R297" s="14" t="s">
        <v>38</v>
      </c>
      <c r="S297" s="13" t="s">
        <v>208</v>
      </c>
      <c r="T297" s="13" t="s">
        <v>209</v>
      </c>
      <c r="U297" s="33">
        <f t="shared" ca="1" si="48"/>
        <v>45744.56914039352</v>
      </c>
      <c r="V297" s="13" t="str">
        <f t="shared" si="49"/>
        <v>Bangalore</v>
      </c>
      <c r="W297" s="13" t="str">
        <f t="shared" si="50"/>
        <v>RI</v>
      </c>
      <c r="X297" s="13">
        <f t="shared" si="51"/>
        <v>13</v>
      </c>
      <c r="Y297" s="13" t="str">
        <f>IFERROR(VLOOKUP(C297,ReceivingTeam[],2,FALSE),"HelpDesk")</f>
        <v>HelpDesk</v>
      </c>
      <c r="Z297" s="67">
        <f t="shared" si="52"/>
        <v>44882.046400462998</v>
      </c>
      <c r="AA297" s="68">
        <f t="shared" si="53"/>
        <v>44881</v>
      </c>
      <c r="AB297" s="69" t="b">
        <f t="shared" si="54"/>
        <v>1</v>
      </c>
      <c r="AC297" s="70">
        <f t="shared" si="55"/>
        <v>0.5</v>
      </c>
      <c r="AD297" s="67">
        <f t="shared" si="56"/>
        <v>44882.046400462998</v>
      </c>
      <c r="AE297" s="67">
        <f>VLOOKUP(V297,'Branch Wise Work Timelines'!C:G,3,FALSE)+AA297</f>
        <v>44881.416666666664</v>
      </c>
      <c r="AF297" s="67">
        <f>IF(V297="Bangalore",VLOOKUP(V297,'Branch Wise Work Timelines'!C:G,4,FALSE)+AA297+1,IF(V297="Mumbai",VLOOKUP(V297,'Branch Wise Work Timelines'!C:G,4,FALSE)+AA297+1,VLOOKUP(V297,'Branch Wise Work Timelines'!C:G,4,FALSE)+AA297))</f>
        <v>44882.104166666664</v>
      </c>
      <c r="AG297" s="67">
        <f>WORKDAY.INTL(AA297,1,11)+VLOOKUP(V297,'Branch Wise Work Timelines'!C:G,3,FALSE)</f>
        <v>44882.416666666664</v>
      </c>
      <c r="AH297" s="69" t="str">
        <f t="shared" ca="1" si="57"/>
        <v>Out of TAT</v>
      </c>
      <c r="AI297" s="69">
        <f t="shared" ca="1" si="58"/>
        <v>20701</v>
      </c>
      <c r="AJ297" s="69" t="str">
        <f ca="1">IF(AI297&lt;0,"0-12",IFERROR(VLOOKUP(AI297,Breakup[],2,FALSE),"&gt;24"))</f>
        <v>&gt;24</v>
      </c>
      <c r="AK297" s="69" t="str">
        <f>VLOOKUP(V297,Master!B:D,3,FALSE)</f>
        <v>South</v>
      </c>
      <c r="AL297" s="69" t="str">
        <f t="shared" si="59"/>
        <v>Bangalore</v>
      </c>
    </row>
    <row r="298" spans="1:38">
      <c r="A298" s="13" t="s">
        <v>876</v>
      </c>
      <c r="B298" s="54">
        <v>44701.660821261597</v>
      </c>
      <c r="C298" s="13" t="s">
        <v>243</v>
      </c>
      <c r="D298" s="13">
        <v>1515</v>
      </c>
      <c r="E298" s="13" t="s">
        <v>877</v>
      </c>
      <c r="F298" s="13" t="s">
        <v>15</v>
      </c>
      <c r="G298" s="14">
        <v>1653043097971</v>
      </c>
      <c r="H298" s="55">
        <v>0.32126157407407402</v>
      </c>
      <c r="I298" s="33">
        <v>44887.321261574099</v>
      </c>
      <c r="J298" s="58">
        <v>44887</v>
      </c>
      <c r="K298" s="13" t="s">
        <v>213</v>
      </c>
      <c r="L298" s="13" t="s">
        <v>30</v>
      </c>
      <c r="M298" s="13" t="s">
        <v>214</v>
      </c>
      <c r="N298" s="13" t="s">
        <v>206</v>
      </c>
      <c r="O298" s="33" t="s">
        <v>38</v>
      </c>
      <c r="P298" s="58" t="s">
        <v>38</v>
      </c>
      <c r="Q298" s="33" t="s">
        <v>207</v>
      </c>
      <c r="R298" s="14" t="s">
        <v>38</v>
      </c>
      <c r="S298" s="13" t="s">
        <v>216</v>
      </c>
      <c r="T298" s="13" t="s">
        <v>217</v>
      </c>
      <c r="U298" s="33">
        <f t="shared" ca="1" si="48"/>
        <v>45744.56914039352</v>
      </c>
      <c r="V298" s="13" t="str">
        <f t="shared" si="49"/>
        <v>Bangalore</v>
      </c>
      <c r="W298" s="13" t="str">
        <f t="shared" si="50"/>
        <v>CLS</v>
      </c>
      <c r="X298" s="13">
        <f t="shared" si="51"/>
        <v>7</v>
      </c>
      <c r="Y298" s="13" t="str">
        <f>IFERROR(VLOOKUP(C298,ReceivingTeam[],2,FALSE),"HelpDesk")</f>
        <v>HelpDesk</v>
      </c>
      <c r="Z298" s="67">
        <f t="shared" si="52"/>
        <v>44887.916666666664</v>
      </c>
      <c r="AA298" s="68">
        <f t="shared" si="53"/>
        <v>44887</v>
      </c>
      <c r="AB298" s="69" t="b">
        <f t="shared" si="54"/>
        <v>1</v>
      </c>
      <c r="AC298" s="70">
        <f t="shared" si="55"/>
        <v>0.5</v>
      </c>
      <c r="AD298" s="67">
        <f t="shared" si="56"/>
        <v>44887.916666666664</v>
      </c>
      <c r="AE298" s="67">
        <f>VLOOKUP(V298,'Branch Wise Work Timelines'!C:G,3,FALSE)+AA298</f>
        <v>44887.416666666664</v>
      </c>
      <c r="AF298" s="67">
        <f>IF(V298="Bangalore",VLOOKUP(V298,'Branch Wise Work Timelines'!C:G,4,FALSE)+AA298+1,IF(V298="Mumbai",VLOOKUP(V298,'Branch Wise Work Timelines'!C:G,4,FALSE)+AA298+1,VLOOKUP(V298,'Branch Wise Work Timelines'!C:G,4,FALSE)+AA298))</f>
        <v>44888.104166666664</v>
      </c>
      <c r="AG298" s="67">
        <f>WORKDAY.INTL(AA298,1,11)+VLOOKUP(V298,'Branch Wise Work Timelines'!C:G,3,FALSE)</f>
        <v>44888.416666666664</v>
      </c>
      <c r="AH298" s="69" t="str">
        <f t="shared" ca="1" si="57"/>
        <v>Out of TAT</v>
      </c>
      <c r="AI298" s="69">
        <f t="shared" ca="1" si="58"/>
        <v>20560</v>
      </c>
      <c r="AJ298" s="69" t="str">
        <f ca="1">IF(AI298&lt;0,"0-12",IFERROR(VLOOKUP(AI298,Breakup[],2,FALSE),"&gt;24"))</f>
        <v>&gt;24</v>
      </c>
      <c r="AK298" s="69" t="str">
        <f>VLOOKUP(V298,Master!B:D,3,FALSE)</f>
        <v>South</v>
      </c>
      <c r="AL298" s="69" t="str">
        <f t="shared" si="59"/>
        <v>Bangalore-CLS</v>
      </c>
    </row>
    <row r="299" spans="1:38">
      <c r="A299" s="13" t="s">
        <v>878</v>
      </c>
      <c r="B299" s="54">
        <v>44701.694182175903</v>
      </c>
      <c r="C299" s="13" t="s">
        <v>467</v>
      </c>
      <c r="D299" s="13">
        <v>1873</v>
      </c>
      <c r="E299" s="13" t="s">
        <v>879</v>
      </c>
      <c r="F299" s="13" t="s">
        <v>15</v>
      </c>
      <c r="G299" s="14">
        <v>1653044855569</v>
      </c>
      <c r="H299" s="55">
        <v>1.37847222222222E-2</v>
      </c>
      <c r="I299" s="33">
        <v>44889.013784722199</v>
      </c>
      <c r="J299" s="58">
        <v>44889</v>
      </c>
      <c r="K299" s="13" t="s">
        <v>213</v>
      </c>
      <c r="L299" s="13" t="s">
        <v>30</v>
      </c>
      <c r="M299" s="13" t="s">
        <v>75</v>
      </c>
      <c r="N299" s="13" t="s">
        <v>206</v>
      </c>
      <c r="O299" s="33" t="s">
        <v>38</v>
      </c>
      <c r="P299" s="58" t="s">
        <v>38</v>
      </c>
      <c r="Q299" s="33" t="s">
        <v>207</v>
      </c>
      <c r="R299" s="14" t="s">
        <v>38</v>
      </c>
      <c r="S299" s="13" t="s">
        <v>208</v>
      </c>
      <c r="T299" s="13" t="s">
        <v>209</v>
      </c>
      <c r="U299" s="33">
        <f t="shared" ca="1" si="48"/>
        <v>45744.56914039352</v>
      </c>
      <c r="V299" s="13" t="str">
        <f t="shared" si="49"/>
        <v>Bangalore</v>
      </c>
      <c r="W299" s="13" t="str">
        <f t="shared" si="50"/>
        <v>CLS</v>
      </c>
      <c r="X299" s="13">
        <f t="shared" si="51"/>
        <v>0</v>
      </c>
      <c r="Y299" s="13" t="str">
        <f>IFERROR(VLOOKUP(C299,ReceivingTeam[],2,FALSE),"HelpDesk")</f>
        <v>HelpDesk</v>
      </c>
      <c r="Z299" s="67">
        <f t="shared" si="52"/>
        <v>44889.916666666664</v>
      </c>
      <c r="AA299" s="68">
        <f t="shared" si="53"/>
        <v>44889</v>
      </c>
      <c r="AB299" s="69" t="b">
        <f t="shared" si="54"/>
        <v>1</v>
      </c>
      <c r="AC299" s="70">
        <f t="shared" si="55"/>
        <v>0.5</v>
      </c>
      <c r="AD299" s="67">
        <f t="shared" si="56"/>
        <v>44889.916666666664</v>
      </c>
      <c r="AE299" s="67">
        <f>VLOOKUP(V299,'Branch Wise Work Timelines'!C:G,3,FALSE)+AA299</f>
        <v>44889.416666666664</v>
      </c>
      <c r="AF299" s="67">
        <f>IF(V299="Bangalore",VLOOKUP(V299,'Branch Wise Work Timelines'!C:G,4,FALSE)+AA299+1,IF(V299="Mumbai",VLOOKUP(V299,'Branch Wise Work Timelines'!C:G,4,FALSE)+AA299+1,VLOOKUP(V299,'Branch Wise Work Timelines'!C:G,4,FALSE)+AA299))</f>
        <v>44890.104166666664</v>
      </c>
      <c r="AG299" s="67">
        <f>WORKDAY.INTL(AA299,1,11)+VLOOKUP(V299,'Branch Wise Work Timelines'!C:G,3,FALSE)</f>
        <v>44890.416666666664</v>
      </c>
      <c r="AH299" s="69" t="str">
        <f t="shared" ca="1" si="57"/>
        <v>Out of TAT</v>
      </c>
      <c r="AI299" s="69">
        <f t="shared" ca="1" si="58"/>
        <v>20512</v>
      </c>
      <c r="AJ299" s="69" t="str">
        <f ca="1">IF(AI299&lt;0,"0-12",IFERROR(VLOOKUP(AI299,Breakup[],2,FALSE),"&gt;24"))</f>
        <v>&gt;24</v>
      </c>
      <c r="AK299" s="69" t="str">
        <f>VLOOKUP(V299,Master!B:D,3,FALSE)</f>
        <v>South</v>
      </c>
      <c r="AL299" s="69" t="str">
        <f t="shared" si="59"/>
        <v>Bangalore-CLS</v>
      </c>
    </row>
    <row r="300" spans="1:38">
      <c r="A300" s="13" t="s">
        <v>880</v>
      </c>
      <c r="B300" s="54">
        <v>44700.757813622702</v>
      </c>
      <c r="C300" s="13" t="s">
        <v>98</v>
      </c>
      <c r="D300" s="13">
        <v>91</v>
      </c>
      <c r="E300" s="13" t="s">
        <v>881</v>
      </c>
      <c r="F300" s="13" t="s">
        <v>33</v>
      </c>
      <c r="G300" s="14">
        <v>1653021970577</v>
      </c>
      <c r="H300" s="55">
        <v>0.397013888888889</v>
      </c>
      <c r="I300" s="33">
        <v>44891.397013888898</v>
      </c>
      <c r="J300" s="58">
        <v>44891</v>
      </c>
      <c r="K300" s="13" t="s">
        <v>224</v>
      </c>
      <c r="L300" s="13" t="s">
        <v>64</v>
      </c>
      <c r="M300" s="13" t="s">
        <v>225</v>
      </c>
      <c r="N300" s="13" t="s">
        <v>206</v>
      </c>
      <c r="O300" s="33">
        <v>44891.4684837963</v>
      </c>
      <c r="P300" s="58">
        <v>44891</v>
      </c>
      <c r="Q300" s="33" t="s">
        <v>237</v>
      </c>
      <c r="R300" s="14">
        <v>433</v>
      </c>
      <c r="S300" s="13" t="s">
        <v>208</v>
      </c>
      <c r="T300" s="13" t="s">
        <v>209</v>
      </c>
      <c r="U300" s="33">
        <f t="shared" ca="1" si="48"/>
        <v>45744.56914039352</v>
      </c>
      <c r="V300" s="13" t="str">
        <f t="shared" si="49"/>
        <v>Kolkata</v>
      </c>
      <c r="W300" s="13" t="str">
        <f t="shared" si="50"/>
        <v>RI</v>
      </c>
      <c r="X300" s="13">
        <f t="shared" si="51"/>
        <v>9</v>
      </c>
      <c r="Y300" s="13" t="str">
        <f>IFERROR(VLOOKUP(C300,ReceivingTeam[],2,FALSE),"HelpDesk")</f>
        <v>Branch office</v>
      </c>
      <c r="Z300" s="67">
        <f t="shared" si="52"/>
        <v>44893.562499999993</v>
      </c>
      <c r="AA300" s="68">
        <f t="shared" si="53"/>
        <v>44891</v>
      </c>
      <c r="AB300" s="69" t="b">
        <f t="shared" si="54"/>
        <v>1</v>
      </c>
      <c r="AC300" s="70">
        <f t="shared" si="55"/>
        <v>0.5</v>
      </c>
      <c r="AD300" s="67">
        <f t="shared" si="56"/>
        <v>44893.562499999993</v>
      </c>
      <c r="AE300" s="67">
        <f>VLOOKUP(V300,'Branch Wise Work Timelines'!C:G,3,FALSE)+AA300</f>
        <v>44891.416666666664</v>
      </c>
      <c r="AF300" s="67">
        <f>IF(V300="Bangalore",VLOOKUP(V300,'Branch Wise Work Timelines'!C:G,4,FALSE)+AA300+1,IF(V300="Mumbai",VLOOKUP(V300,'Branch Wise Work Timelines'!C:G,4,FALSE)+AA300+1,VLOOKUP(V300,'Branch Wise Work Timelines'!C:G,4,FALSE)+AA300))</f>
        <v>44891.770833333336</v>
      </c>
      <c r="AG300" s="67">
        <f>WORKDAY.INTL(AA300,1,11)+VLOOKUP(V300,'Branch Wise Work Timelines'!C:G,3,FALSE)</f>
        <v>44893.416666666664</v>
      </c>
      <c r="AH300" s="69" t="str">
        <f t="shared" si="57"/>
        <v>Met</v>
      </c>
      <c r="AI300" s="69">
        <f t="shared" ca="1" si="58"/>
        <v>20425</v>
      </c>
      <c r="AJ300" s="69" t="str">
        <f ca="1">IF(AI300&lt;0,"0-12",IFERROR(VLOOKUP(AI300,Breakup[],2,FALSE),"&gt;24"))</f>
        <v>&gt;24</v>
      </c>
      <c r="AK300" s="69" t="str">
        <f>VLOOKUP(V300,Master!B:D,3,FALSE)</f>
        <v>East</v>
      </c>
      <c r="AL300" s="69" t="str">
        <f t="shared" si="59"/>
        <v>Kolkata</v>
      </c>
    </row>
    <row r="301" spans="1:38">
      <c r="A301" s="13" t="s">
        <v>882</v>
      </c>
      <c r="B301" s="54">
        <v>44701.665541469898</v>
      </c>
      <c r="C301" s="13" t="s">
        <v>87</v>
      </c>
      <c r="D301" s="13">
        <v>1640</v>
      </c>
      <c r="E301" s="13" t="s">
        <v>883</v>
      </c>
      <c r="F301" s="13" t="s">
        <v>33</v>
      </c>
      <c r="G301" s="14">
        <v>1653042753296</v>
      </c>
      <c r="H301" s="55">
        <v>0.24487268518518501</v>
      </c>
      <c r="I301" s="33">
        <v>44882.244872685202</v>
      </c>
      <c r="J301" s="58">
        <v>44882</v>
      </c>
      <c r="K301" s="13" t="s">
        <v>213</v>
      </c>
      <c r="L301" s="13" t="s">
        <v>30</v>
      </c>
      <c r="M301" s="13" t="s">
        <v>282</v>
      </c>
      <c r="N301" s="13" t="s">
        <v>206</v>
      </c>
      <c r="O301" s="33" t="s">
        <v>38</v>
      </c>
      <c r="P301" s="58" t="s">
        <v>38</v>
      </c>
      <c r="Q301" s="33" t="s">
        <v>207</v>
      </c>
      <c r="R301" s="14" t="s">
        <v>38</v>
      </c>
      <c r="S301" s="13" t="s">
        <v>216</v>
      </c>
      <c r="T301" s="13" t="s">
        <v>217</v>
      </c>
      <c r="U301" s="33">
        <f t="shared" ca="1" si="48"/>
        <v>45744.56914039352</v>
      </c>
      <c r="V301" s="13" t="str">
        <f t="shared" si="49"/>
        <v>Bangalore</v>
      </c>
      <c r="W301" s="13" t="str">
        <f t="shared" si="50"/>
        <v>RI</v>
      </c>
      <c r="X301" s="13">
        <f t="shared" si="51"/>
        <v>5</v>
      </c>
      <c r="Y301" s="13" t="str">
        <f>IFERROR(VLOOKUP(C301,ReceivingTeam[],2,FALSE),"HelpDesk")</f>
        <v>Branch office</v>
      </c>
      <c r="Z301" s="67">
        <f t="shared" si="52"/>
        <v>44882.916666666664</v>
      </c>
      <c r="AA301" s="68">
        <f t="shared" si="53"/>
        <v>44882</v>
      </c>
      <c r="AB301" s="69" t="b">
        <f t="shared" si="54"/>
        <v>1</v>
      </c>
      <c r="AC301" s="70">
        <f t="shared" si="55"/>
        <v>0.5</v>
      </c>
      <c r="AD301" s="67">
        <f t="shared" si="56"/>
        <v>44882.916666666664</v>
      </c>
      <c r="AE301" s="67">
        <f>VLOOKUP(V301,'Branch Wise Work Timelines'!C:G,3,FALSE)+AA301</f>
        <v>44882.416666666664</v>
      </c>
      <c r="AF301" s="67">
        <f>IF(V301="Bangalore",VLOOKUP(V301,'Branch Wise Work Timelines'!C:G,4,FALSE)+AA301+1,IF(V301="Mumbai",VLOOKUP(V301,'Branch Wise Work Timelines'!C:G,4,FALSE)+AA301+1,VLOOKUP(V301,'Branch Wise Work Timelines'!C:G,4,FALSE)+AA301))</f>
        <v>44883.104166666664</v>
      </c>
      <c r="AG301" s="67">
        <f>WORKDAY.INTL(AA301,1,11)+VLOOKUP(V301,'Branch Wise Work Timelines'!C:G,3,FALSE)</f>
        <v>44883.416666666664</v>
      </c>
      <c r="AH301" s="69" t="str">
        <f t="shared" ca="1" si="57"/>
        <v>Out of TAT</v>
      </c>
      <c r="AI301" s="69">
        <f t="shared" ca="1" si="58"/>
        <v>20680</v>
      </c>
      <c r="AJ301" s="69" t="str">
        <f ca="1">IF(AI301&lt;0,"0-12",IFERROR(VLOOKUP(AI301,Breakup[],2,FALSE),"&gt;24"))</f>
        <v>&gt;24</v>
      </c>
      <c r="AK301" s="69" t="str">
        <f>VLOOKUP(V301,Master!B:D,3,FALSE)</f>
        <v>South</v>
      </c>
      <c r="AL301" s="69" t="str">
        <f t="shared" si="59"/>
        <v>Bangalore</v>
      </c>
    </row>
    <row r="302" spans="1:38">
      <c r="A302" s="13" t="s">
        <v>884</v>
      </c>
      <c r="B302" s="54">
        <v>44701.658727812501</v>
      </c>
      <c r="C302" s="13" t="s">
        <v>252</v>
      </c>
      <c r="D302" s="13">
        <v>1308</v>
      </c>
      <c r="E302" s="13" t="s">
        <v>885</v>
      </c>
      <c r="F302" s="13" t="s">
        <v>15</v>
      </c>
      <c r="G302" s="14">
        <v>1653044855569</v>
      </c>
      <c r="H302" s="55">
        <v>0.86277777777777798</v>
      </c>
      <c r="I302" s="33">
        <v>44884.862777777802</v>
      </c>
      <c r="J302" s="58">
        <v>44884</v>
      </c>
      <c r="K302" s="13" t="s">
        <v>213</v>
      </c>
      <c r="L302" s="13" t="s">
        <v>30</v>
      </c>
      <c r="M302" s="13" t="s">
        <v>75</v>
      </c>
      <c r="N302" s="13" t="s">
        <v>206</v>
      </c>
      <c r="O302" s="33" t="s">
        <v>38</v>
      </c>
      <c r="P302" s="58" t="s">
        <v>38</v>
      </c>
      <c r="Q302" s="33" t="s">
        <v>207</v>
      </c>
      <c r="R302" s="14" t="s">
        <v>38</v>
      </c>
      <c r="S302" s="13" t="s">
        <v>208</v>
      </c>
      <c r="T302" s="13" t="s">
        <v>209</v>
      </c>
      <c r="U302" s="33">
        <f t="shared" ca="1" si="48"/>
        <v>45744.56914039352</v>
      </c>
      <c r="V302" s="13" t="str">
        <f t="shared" si="49"/>
        <v>Bangalore</v>
      </c>
      <c r="W302" s="13" t="str">
        <f t="shared" si="50"/>
        <v>CLS</v>
      </c>
      <c r="X302" s="13">
        <f t="shared" si="51"/>
        <v>20</v>
      </c>
      <c r="Y302" s="13" t="str">
        <f>IFERROR(VLOOKUP(C302,ReceivingTeam[],2,FALSE),"HelpDesk")</f>
        <v>HelpDesk</v>
      </c>
      <c r="Z302" s="67">
        <f t="shared" si="52"/>
        <v>44886.675277777802</v>
      </c>
      <c r="AA302" s="68">
        <f t="shared" si="53"/>
        <v>44884</v>
      </c>
      <c r="AB302" s="69" t="b">
        <f t="shared" si="54"/>
        <v>1</v>
      </c>
      <c r="AC302" s="70">
        <f t="shared" si="55"/>
        <v>0.5</v>
      </c>
      <c r="AD302" s="67">
        <f t="shared" si="56"/>
        <v>44886.675277777802</v>
      </c>
      <c r="AE302" s="67">
        <f>VLOOKUP(V302,'Branch Wise Work Timelines'!C:G,3,FALSE)+AA302</f>
        <v>44884.416666666664</v>
      </c>
      <c r="AF302" s="67">
        <f>IF(V302="Bangalore",VLOOKUP(V302,'Branch Wise Work Timelines'!C:G,4,FALSE)+AA302+1,IF(V302="Mumbai",VLOOKUP(V302,'Branch Wise Work Timelines'!C:G,4,FALSE)+AA302+1,VLOOKUP(V302,'Branch Wise Work Timelines'!C:G,4,FALSE)+AA302))</f>
        <v>44885.104166666664</v>
      </c>
      <c r="AG302" s="67">
        <f>WORKDAY.INTL(AA302,1,11)+VLOOKUP(V302,'Branch Wise Work Timelines'!C:G,3,FALSE)</f>
        <v>44886.416666666664</v>
      </c>
      <c r="AH302" s="69" t="str">
        <f t="shared" ca="1" si="57"/>
        <v>Out of TAT</v>
      </c>
      <c r="AI302" s="69">
        <f t="shared" ca="1" si="58"/>
        <v>20590</v>
      </c>
      <c r="AJ302" s="69" t="str">
        <f ca="1">IF(AI302&lt;0,"0-12",IFERROR(VLOOKUP(AI302,Breakup[],2,FALSE),"&gt;24"))</f>
        <v>&gt;24</v>
      </c>
      <c r="AK302" s="69" t="str">
        <f>VLOOKUP(V302,Master!B:D,3,FALSE)</f>
        <v>South</v>
      </c>
      <c r="AL302" s="69" t="str">
        <f t="shared" si="59"/>
        <v>Bangalore-CLS</v>
      </c>
    </row>
    <row r="303" spans="1:38">
      <c r="A303" s="13" t="s">
        <v>886</v>
      </c>
      <c r="B303" s="54">
        <v>44700.435915821799</v>
      </c>
      <c r="C303" s="13" t="s">
        <v>302</v>
      </c>
      <c r="D303" s="13">
        <v>710</v>
      </c>
      <c r="E303" s="13" t="s">
        <v>887</v>
      </c>
      <c r="F303" s="13" t="s">
        <v>33</v>
      </c>
      <c r="G303" s="14">
        <v>1653039469972</v>
      </c>
      <c r="H303" s="55">
        <v>0.89642361111111102</v>
      </c>
      <c r="I303" s="33">
        <v>44887.896423611099</v>
      </c>
      <c r="J303" s="58">
        <v>44887</v>
      </c>
      <c r="K303" s="13" t="s">
        <v>257</v>
      </c>
      <c r="L303" s="13" t="s">
        <v>72</v>
      </c>
      <c r="M303" s="13" t="s">
        <v>286</v>
      </c>
      <c r="N303" s="13" t="s">
        <v>206</v>
      </c>
      <c r="O303" s="33" t="s">
        <v>38</v>
      </c>
      <c r="P303" s="58" t="s">
        <v>38</v>
      </c>
      <c r="Q303" s="33" t="s">
        <v>207</v>
      </c>
      <c r="R303" s="14" t="s">
        <v>38</v>
      </c>
      <c r="S303" s="13" t="s">
        <v>216</v>
      </c>
      <c r="T303" s="13" t="s">
        <v>217</v>
      </c>
      <c r="U303" s="33">
        <f t="shared" ca="1" si="48"/>
        <v>45744.56914039352</v>
      </c>
      <c r="V303" s="13" t="str">
        <f t="shared" si="49"/>
        <v>Pune</v>
      </c>
      <c r="W303" s="13" t="str">
        <f t="shared" si="50"/>
        <v>RI</v>
      </c>
      <c r="X303" s="13">
        <f t="shared" si="51"/>
        <v>21</v>
      </c>
      <c r="Y303" s="13" t="str">
        <f>IFERROR(VLOOKUP(C303,ReceivingTeam[],2,FALSE),"HelpDesk")</f>
        <v>HelpDesk</v>
      </c>
      <c r="Z303" s="67">
        <f t="shared" si="52"/>
        <v>44889.021423611099</v>
      </c>
      <c r="AA303" s="68">
        <f t="shared" si="53"/>
        <v>44887</v>
      </c>
      <c r="AB303" s="69" t="b">
        <f t="shared" si="54"/>
        <v>1</v>
      </c>
      <c r="AC303" s="70">
        <f t="shared" si="55"/>
        <v>0.5</v>
      </c>
      <c r="AD303" s="67">
        <f t="shared" si="56"/>
        <v>44889.021423611099</v>
      </c>
      <c r="AE303" s="67">
        <f>VLOOKUP(V303,'Branch Wise Work Timelines'!C:G,3,FALSE)+AA303</f>
        <v>44887.395833333336</v>
      </c>
      <c r="AF303" s="67">
        <f>IF(V303="Bangalore",VLOOKUP(V303,'Branch Wise Work Timelines'!C:G,4,FALSE)+AA303+1,IF(V303="Mumbai",VLOOKUP(V303,'Branch Wise Work Timelines'!C:G,4,FALSE)+AA303+1,VLOOKUP(V303,'Branch Wise Work Timelines'!C:G,4,FALSE)+AA303))</f>
        <v>44887.770833333336</v>
      </c>
      <c r="AG303" s="67">
        <f>WORKDAY.INTL(AA303,1,11)+VLOOKUP(V303,'Branch Wise Work Timelines'!C:G,3,FALSE)</f>
        <v>44888.395833333336</v>
      </c>
      <c r="AH303" s="69" t="str">
        <f t="shared" ca="1" si="57"/>
        <v>Out of TAT</v>
      </c>
      <c r="AI303" s="69">
        <f t="shared" ca="1" si="58"/>
        <v>20534</v>
      </c>
      <c r="AJ303" s="69" t="str">
        <f ca="1">IF(AI303&lt;0,"0-12",IFERROR(VLOOKUP(AI303,Breakup[],2,FALSE),"&gt;24"))</f>
        <v>&gt;24</v>
      </c>
      <c r="AK303" s="69" t="str">
        <f>VLOOKUP(V303,Master!B:D,3,FALSE)</f>
        <v>West</v>
      </c>
      <c r="AL303" s="69" t="str">
        <f t="shared" si="59"/>
        <v>Pune</v>
      </c>
    </row>
    <row r="304" spans="1:38">
      <c r="A304" s="13" t="s">
        <v>888</v>
      </c>
      <c r="B304" s="54">
        <v>44701.625509259298</v>
      </c>
      <c r="C304" s="13" t="s">
        <v>421</v>
      </c>
      <c r="D304" s="13">
        <v>1335</v>
      </c>
      <c r="E304" s="13" t="s">
        <v>889</v>
      </c>
      <c r="F304" s="13" t="s">
        <v>33</v>
      </c>
      <c r="G304" s="14">
        <v>1653043298777</v>
      </c>
      <c r="H304" s="55">
        <v>0.673993055555556</v>
      </c>
      <c r="I304" s="33">
        <v>44883.6739930556</v>
      </c>
      <c r="J304" s="58">
        <v>44883</v>
      </c>
      <c r="K304" s="13" t="s">
        <v>213</v>
      </c>
      <c r="L304" s="13" t="s">
        <v>30</v>
      </c>
      <c r="M304" s="13" t="s">
        <v>282</v>
      </c>
      <c r="N304" s="13" t="s">
        <v>206</v>
      </c>
      <c r="O304" s="33" t="s">
        <v>38</v>
      </c>
      <c r="P304" s="58" t="s">
        <v>38</v>
      </c>
      <c r="Q304" s="33" t="s">
        <v>207</v>
      </c>
      <c r="R304" s="14" t="s">
        <v>38</v>
      </c>
      <c r="S304" s="13" t="s">
        <v>216</v>
      </c>
      <c r="T304" s="13" t="s">
        <v>278</v>
      </c>
      <c r="U304" s="33">
        <f t="shared" ca="1" si="48"/>
        <v>45744.56914039352</v>
      </c>
      <c r="V304" s="13" t="str">
        <f t="shared" si="49"/>
        <v>Bangalore</v>
      </c>
      <c r="W304" s="13" t="str">
        <f t="shared" si="50"/>
        <v>RI</v>
      </c>
      <c r="X304" s="13">
        <f t="shared" si="51"/>
        <v>16</v>
      </c>
      <c r="Y304" s="13" t="str">
        <f>IFERROR(VLOOKUP(C304,ReceivingTeam[],2,FALSE),"HelpDesk")</f>
        <v>HelpDesk</v>
      </c>
      <c r="Z304" s="67">
        <f t="shared" si="52"/>
        <v>44886.9864930556</v>
      </c>
      <c r="AA304" s="68">
        <f t="shared" si="53"/>
        <v>44883</v>
      </c>
      <c r="AB304" s="69" t="b">
        <f t="shared" si="54"/>
        <v>1</v>
      </c>
      <c r="AC304" s="70">
        <f t="shared" si="55"/>
        <v>3</v>
      </c>
      <c r="AD304" s="67">
        <f t="shared" si="56"/>
        <v>44886.9864930556</v>
      </c>
      <c r="AE304" s="67">
        <f>VLOOKUP(V304,'Branch Wise Work Timelines'!C:G,3,FALSE)+AA304</f>
        <v>44883.416666666664</v>
      </c>
      <c r="AF304" s="67">
        <f>IF(V304="Bangalore",VLOOKUP(V304,'Branch Wise Work Timelines'!C:G,4,FALSE)+AA304+1,IF(V304="Mumbai",VLOOKUP(V304,'Branch Wise Work Timelines'!C:G,4,FALSE)+AA304+1,VLOOKUP(V304,'Branch Wise Work Timelines'!C:G,4,FALSE)+AA304))</f>
        <v>44884.104166666664</v>
      </c>
      <c r="AG304" s="67">
        <f>WORKDAY.INTL(AA304,1,11)+VLOOKUP(V304,'Branch Wise Work Timelines'!C:G,3,FALSE)</f>
        <v>44884.416666666664</v>
      </c>
      <c r="AH304" s="69" t="str">
        <f t="shared" ca="1" si="57"/>
        <v>Out of TAT</v>
      </c>
      <c r="AI304" s="69">
        <f t="shared" ca="1" si="58"/>
        <v>20582</v>
      </c>
      <c r="AJ304" s="69" t="str">
        <f ca="1">IF(AI304&lt;0,"0-12",IFERROR(VLOOKUP(AI304,Breakup[],2,FALSE),"&gt;24"))</f>
        <v>&gt;24</v>
      </c>
      <c r="AK304" s="69" t="str">
        <f>VLOOKUP(V304,Master!B:D,3,FALSE)</f>
        <v>South</v>
      </c>
      <c r="AL304" s="69" t="str">
        <f t="shared" si="59"/>
        <v>Bangalore</v>
      </c>
    </row>
    <row r="305" spans="1:38">
      <c r="A305" s="13" t="s">
        <v>890</v>
      </c>
      <c r="B305" s="54">
        <v>44701.558249571797</v>
      </c>
      <c r="C305" s="13" t="s">
        <v>87</v>
      </c>
      <c r="D305" s="13">
        <v>563</v>
      </c>
      <c r="E305" s="13" t="s">
        <v>891</v>
      </c>
      <c r="F305" s="13" t="s">
        <v>24</v>
      </c>
      <c r="G305" s="14">
        <v>1653035836057</v>
      </c>
      <c r="H305" s="55">
        <v>0.53850694444444402</v>
      </c>
      <c r="I305" s="33">
        <v>44883.538506944402</v>
      </c>
      <c r="J305" s="58">
        <v>44883</v>
      </c>
      <c r="K305" s="13" t="s">
        <v>213</v>
      </c>
      <c r="L305" s="13" t="s">
        <v>30</v>
      </c>
      <c r="M305" s="13" t="s">
        <v>282</v>
      </c>
      <c r="N305" s="13" t="s">
        <v>206</v>
      </c>
      <c r="O305" s="33" t="s">
        <v>38</v>
      </c>
      <c r="P305" s="58" t="s">
        <v>38</v>
      </c>
      <c r="Q305" s="33" t="s">
        <v>207</v>
      </c>
      <c r="R305" s="14" t="s">
        <v>38</v>
      </c>
      <c r="S305" s="13" t="s">
        <v>208</v>
      </c>
      <c r="T305" s="13" t="s">
        <v>209</v>
      </c>
      <c r="U305" s="33">
        <f t="shared" ca="1" si="48"/>
        <v>45744.56914039352</v>
      </c>
      <c r="V305" s="13" t="str">
        <f t="shared" si="49"/>
        <v>Bangalore</v>
      </c>
      <c r="W305" s="13" t="str">
        <f t="shared" si="50"/>
        <v>DOMI</v>
      </c>
      <c r="X305" s="13">
        <f t="shared" si="51"/>
        <v>12</v>
      </c>
      <c r="Y305" s="13" t="str">
        <f>IFERROR(VLOOKUP(C305,ReceivingTeam[],2,FALSE),"HelpDesk")</f>
        <v>Branch office</v>
      </c>
      <c r="Z305" s="67">
        <f t="shared" si="52"/>
        <v>44884.038506944402</v>
      </c>
      <c r="AA305" s="68">
        <f t="shared" si="53"/>
        <v>44883</v>
      </c>
      <c r="AB305" s="69" t="b">
        <f t="shared" si="54"/>
        <v>1</v>
      </c>
      <c r="AC305" s="70">
        <f t="shared" si="55"/>
        <v>0.5</v>
      </c>
      <c r="AD305" s="67">
        <f t="shared" si="56"/>
        <v>44884.038506944402</v>
      </c>
      <c r="AE305" s="67">
        <f>VLOOKUP(V305,'Branch Wise Work Timelines'!C:G,3,FALSE)+AA305</f>
        <v>44883.416666666664</v>
      </c>
      <c r="AF305" s="67">
        <f>IF(V305="Bangalore",VLOOKUP(V305,'Branch Wise Work Timelines'!C:G,4,FALSE)+AA305+1,IF(V305="Mumbai",VLOOKUP(V305,'Branch Wise Work Timelines'!C:G,4,FALSE)+AA305+1,VLOOKUP(V305,'Branch Wise Work Timelines'!C:G,4,FALSE)+AA305))</f>
        <v>44884.104166666664</v>
      </c>
      <c r="AG305" s="67">
        <f>WORKDAY.INTL(AA305,1,11)+VLOOKUP(V305,'Branch Wise Work Timelines'!C:G,3,FALSE)</f>
        <v>44884.416666666664</v>
      </c>
      <c r="AH305" s="69" t="str">
        <f t="shared" ca="1" si="57"/>
        <v>Out of TAT</v>
      </c>
      <c r="AI305" s="69">
        <f t="shared" ca="1" si="58"/>
        <v>20653</v>
      </c>
      <c r="AJ305" s="69" t="str">
        <f ca="1">IF(AI305&lt;0,"0-12",IFERROR(VLOOKUP(AI305,Breakup[],2,FALSE),"&gt;24"))</f>
        <v>&gt;24</v>
      </c>
      <c r="AK305" s="69" t="str">
        <f>VLOOKUP(V305,Master!B:D,3,FALSE)</f>
        <v>South</v>
      </c>
      <c r="AL305" s="69" t="str">
        <f t="shared" si="59"/>
        <v>Bangalore</v>
      </c>
    </row>
    <row r="306" spans="1:38">
      <c r="A306" s="13" t="s">
        <v>892</v>
      </c>
      <c r="B306" s="54">
        <v>44701.559646064801</v>
      </c>
      <c r="C306" s="13" t="s">
        <v>87</v>
      </c>
      <c r="D306" s="13">
        <v>757</v>
      </c>
      <c r="E306" s="13" t="s">
        <v>893</v>
      </c>
      <c r="F306" s="13" t="s">
        <v>24</v>
      </c>
      <c r="G306" s="14">
        <v>1653035836057</v>
      </c>
      <c r="H306" s="55">
        <v>0.75189814814814804</v>
      </c>
      <c r="I306" s="33">
        <v>44881.751898148097</v>
      </c>
      <c r="J306" s="58">
        <v>44881</v>
      </c>
      <c r="K306" s="13" t="s">
        <v>213</v>
      </c>
      <c r="L306" s="13" t="s">
        <v>30</v>
      </c>
      <c r="M306" s="13" t="s">
        <v>282</v>
      </c>
      <c r="N306" s="13" t="s">
        <v>206</v>
      </c>
      <c r="O306" s="33" t="s">
        <v>38</v>
      </c>
      <c r="P306" s="58" t="s">
        <v>38</v>
      </c>
      <c r="Q306" s="33" t="s">
        <v>207</v>
      </c>
      <c r="R306" s="14" t="s">
        <v>38</v>
      </c>
      <c r="S306" s="13" t="s">
        <v>208</v>
      </c>
      <c r="T306" s="13" t="s">
        <v>209</v>
      </c>
      <c r="U306" s="33">
        <f t="shared" ca="1" si="48"/>
        <v>45744.56914039352</v>
      </c>
      <c r="V306" s="13" t="str">
        <f t="shared" si="49"/>
        <v>Bangalore</v>
      </c>
      <c r="W306" s="13" t="str">
        <f t="shared" si="50"/>
        <v>DOMI</v>
      </c>
      <c r="X306" s="13">
        <f t="shared" si="51"/>
        <v>18</v>
      </c>
      <c r="Y306" s="13" t="str">
        <f>IFERROR(VLOOKUP(C306,ReceivingTeam[],2,FALSE),"HelpDesk")</f>
        <v>Branch office</v>
      </c>
      <c r="Z306" s="67">
        <f t="shared" si="52"/>
        <v>44882.564398148097</v>
      </c>
      <c r="AA306" s="68">
        <f t="shared" si="53"/>
        <v>44881</v>
      </c>
      <c r="AB306" s="69" t="b">
        <f t="shared" si="54"/>
        <v>1</v>
      </c>
      <c r="AC306" s="70">
        <f t="shared" si="55"/>
        <v>0.5</v>
      </c>
      <c r="AD306" s="67">
        <f t="shared" si="56"/>
        <v>44882.564398148097</v>
      </c>
      <c r="AE306" s="67">
        <f>VLOOKUP(V306,'Branch Wise Work Timelines'!C:G,3,FALSE)+AA306</f>
        <v>44881.416666666664</v>
      </c>
      <c r="AF306" s="67">
        <f>IF(V306="Bangalore",VLOOKUP(V306,'Branch Wise Work Timelines'!C:G,4,FALSE)+AA306+1,IF(V306="Mumbai",VLOOKUP(V306,'Branch Wise Work Timelines'!C:G,4,FALSE)+AA306+1,VLOOKUP(V306,'Branch Wise Work Timelines'!C:G,4,FALSE)+AA306))</f>
        <v>44882.104166666664</v>
      </c>
      <c r="AG306" s="67">
        <f>WORKDAY.INTL(AA306,1,11)+VLOOKUP(V306,'Branch Wise Work Timelines'!C:G,3,FALSE)</f>
        <v>44882.416666666664</v>
      </c>
      <c r="AH306" s="69" t="str">
        <f t="shared" ca="1" si="57"/>
        <v>Out of TAT</v>
      </c>
      <c r="AI306" s="69">
        <f t="shared" ca="1" si="58"/>
        <v>20689</v>
      </c>
      <c r="AJ306" s="69" t="str">
        <f ca="1">IF(AI306&lt;0,"0-12",IFERROR(VLOOKUP(AI306,Breakup[],2,FALSE),"&gt;24"))</f>
        <v>&gt;24</v>
      </c>
      <c r="AK306" s="69" t="str">
        <f>VLOOKUP(V306,Master!B:D,3,FALSE)</f>
        <v>South</v>
      </c>
      <c r="AL306" s="69" t="str">
        <f t="shared" si="59"/>
        <v>Bangalore</v>
      </c>
    </row>
    <row r="307" spans="1:38">
      <c r="A307" s="13" t="s">
        <v>894</v>
      </c>
      <c r="B307" s="54">
        <v>44701.554533020797</v>
      </c>
      <c r="C307" s="13" t="s">
        <v>87</v>
      </c>
      <c r="D307" s="13">
        <v>1716</v>
      </c>
      <c r="E307" s="13" t="s">
        <v>895</v>
      </c>
      <c r="F307" s="13" t="s">
        <v>24</v>
      </c>
      <c r="G307" s="14">
        <v>1653032962527</v>
      </c>
      <c r="H307" s="55">
        <v>0.62091435185185195</v>
      </c>
      <c r="I307" s="33">
        <v>44890.620914351799</v>
      </c>
      <c r="J307" s="58">
        <v>44890</v>
      </c>
      <c r="K307" s="13" t="s">
        <v>213</v>
      </c>
      <c r="L307" s="13" t="s">
        <v>30</v>
      </c>
      <c r="M307" s="13" t="s">
        <v>282</v>
      </c>
      <c r="N307" s="13" t="s">
        <v>206</v>
      </c>
      <c r="O307" s="33" t="s">
        <v>38</v>
      </c>
      <c r="P307" s="58" t="s">
        <v>38</v>
      </c>
      <c r="Q307" s="33" t="s">
        <v>207</v>
      </c>
      <c r="R307" s="14" t="s">
        <v>38</v>
      </c>
      <c r="S307" s="13" t="s">
        <v>216</v>
      </c>
      <c r="T307" s="13" t="s">
        <v>278</v>
      </c>
      <c r="U307" s="33">
        <f t="shared" ca="1" si="48"/>
        <v>45744.56914039352</v>
      </c>
      <c r="V307" s="13" t="str">
        <f t="shared" si="49"/>
        <v>Bangalore</v>
      </c>
      <c r="W307" s="13" t="str">
        <f t="shared" si="50"/>
        <v>DOMI</v>
      </c>
      <c r="X307" s="13">
        <f t="shared" si="51"/>
        <v>14</v>
      </c>
      <c r="Y307" s="13" t="str">
        <f>IFERROR(VLOOKUP(C307,ReceivingTeam[],2,FALSE),"HelpDesk")</f>
        <v>Branch office</v>
      </c>
      <c r="Z307" s="67">
        <f t="shared" si="52"/>
        <v>44893.933414351799</v>
      </c>
      <c r="AA307" s="68">
        <f t="shared" si="53"/>
        <v>44890</v>
      </c>
      <c r="AB307" s="69" t="b">
        <f t="shared" si="54"/>
        <v>1</v>
      </c>
      <c r="AC307" s="70">
        <f t="shared" si="55"/>
        <v>3</v>
      </c>
      <c r="AD307" s="67">
        <f t="shared" si="56"/>
        <v>44893.933414351799</v>
      </c>
      <c r="AE307" s="67">
        <f>VLOOKUP(V307,'Branch Wise Work Timelines'!C:G,3,FALSE)+AA307</f>
        <v>44890.416666666664</v>
      </c>
      <c r="AF307" s="67">
        <f>IF(V307="Bangalore",VLOOKUP(V307,'Branch Wise Work Timelines'!C:G,4,FALSE)+AA307+1,IF(V307="Mumbai",VLOOKUP(V307,'Branch Wise Work Timelines'!C:G,4,FALSE)+AA307+1,VLOOKUP(V307,'Branch Wise Work Timelines'!C:G,4,FALSE)+AA307))</f>
        <v>44891.104166666664</v>
      </c>
      <c r="AG307" s="67">
        <f>WORKDAY.INTL(AA307,1,11)+VLOOKUP(V307,'Branch Wise Work Timelines'!C:G,3,FALSE)</f>
        <v>44891.416666666664</v>
      </c>
      <c r="AH307" s="69" t="str">
        <f t="shared" ca="1" si="57"/>
        <v>Out of TAT</v>
      </c>
      <c r="AI307" s="69">
        <f t="shared" ca="1" si="58"/>
        <v>20416</v>
      </c>
      <c r="AJ307" s="69" t="str">
        <f ca="1">IF(AI307&lt;0,"0-12",IFERROR(VLOOKUP(AI307,Breakup[],2,FALSE),"&gt;24"))</f>
        <v>&gt;24</v>
      </c>
      <c r="AK307" s="69" t="str">
        <f>VLOOKUP(V307,Master!B:D,3,FALSE)</f>
        <v>South</v>
      </c>
      <c r="AL307" s="69" t="str">
        <f t="shared" si="59"/>
        <v>Bangalore</v>
      </c>
    </row>
    <row r="308" spans="1:38">
      <c r="A308" s="13" t="s">
        <v>896</v>
      </c>
      <c r="B308" s="54">
        <v>44701.555842858797</v>
      </c>
      <c r="C308" s="13" t="s">
        <v>87</v>
      </c>
      <c r="D308" s="13">
        <v>1654</v>
      </c>
      <c r="E308" s="13" t="s">
        <v>897</v>
      </c>
      <c r="F308" s="13" t="s">
        <v>24</v>
      </c>
      <c r="G308" s="14">
        <v>1653035836057</v>
      </c>
      <c r="H308" s="55">
        <v>0.22555555555555601</v>
      </c>
      <c r="I308" s="33">
        <v>44884.225555555597</v>
      </c>
      <c r="J308" s="58">
        <v>44884</v>
      </c>
      <c r="K308" s="13" t="s">
        <v>213</v>
      </c>
      <c r="L308" s="13" t="s">
        <v>30</v>
      </c>
      <c r="M308" s="13" t="s">
        <v>282</v>
      </c>
      <c r="N308" s="13" t="s">
        <v>206</v>
      </c>
      <c r="O308" s="33" t="s">
        <v>38</v>
      </c>
      <c r="P308" s="58" t="s">
        <v>38</v>
      </c>
      <c r="Q308" s="33" t="s">
        <v>207</v>
      </c>
      <c r="R308" s="14" t="s">
        <v>38</v>
      </c>
      <c r="S308" s="13" t="s">
        <v>208</v>
      </c>
      <c r="T308" s="13" t="s">
        <v>209</v>
      </c>
      <c r="U308" s="33">
        <f t="shared" ca="1" si="48"/>
        <v>45744.56914039352</v>
      </c>
      <c r="V308" s="13" t="str">
        <f t="shared" si="49"/>
        <v>Bangalore</v>
      </c>
      <c r="W308" s="13" t="str">
        <f t="shared" si="50"/>
        <v>DOMI</v>
      </c>
      <c r="X308" s="13">
        <f t="shared" si="51"/>
        <v>5</v>
      </c>
      <c r="Y308" s="13" t="str">
        <f>IFERROR(VLOOKUP(C308,ReceivingTeam[],2,FALSE),"HelpDesk")</f>
        <v>Branch office</v>
      </c>
      <c r="Z308" s="67">
        <f t="shared" si="52"/>
        <v>44884.916666666664</v>
      </c>
      <c r="AA308" s="68">
        <f t="shared" si="53"/>
        <v>44884</v>
      </c>
      <c r="AB308" s="69" t="b">
        <f t="shared" si="54"/>
        <v>1</v>
      </c>
      <c r="AC308" s="70">
        <f t="shared" si="55"/>
        <v>0.5</v>
      </c>
      <c r="AD308" s="67">
        <f t="shared" si="56"/>
        <v>44884.916666666664</v>
      </c>
      <c r="AE308" s="67">
        <f>VLOOKUP(V308,'Branch Wise Work Timelines'!C:G,3,FALSE)+AA308</f>
        <v>44884.416666666664</v>
      </c>
      <c r="AF308" s="67">
        <f>IF(V308="Bangalore",VLOOKUP(V308,'Branch Wise Work Timelines'!C:G,4,FALSE)+AA308+1,IF(V308="Mumbai",VLOOKUP(V308,'Branch Wise Work Timelines'!C:G,4,FALSE)+AA308+1,VLOOKUP(V308,'Branch Wise Work Timelines'!C:G,4,FALSE)+AA308))</f>
        <v>44885.104166666664</v>
      </c>
      <c r="AG308" s="67">
        <f>WORKDAY.INTL(AA308,1,11)+VLOOKUP(V308,'Branch Wise Work Timelines'!C:G,3,FALSE)</f>
        <v>44886.416666666664</v>
      </c>
      <c r="AH308" s="69" t="str">
        <f t="shared" ca="1" si="57"/>
        <v>Out of TAT</v>
      </c>
      <c r="AI308" s="69">
        <f t="shared" ca="1" si="58"/>
        <v>20632</v>
      </c>
      <c r="AJ308" s="69" t="str">
        <f ca="1">IF(AI308&lt;0,"0-12",IFERROR(VLOOKUP(AI308,Breakup[],2,FALSE),"&gt;24"))</f>
        <v>&gt;24</v>
      </c>
      <c r="AK308" s="69" t="str">
        <f>VLOOKUP(V308,Master!B:D,3,FALSE)</f>
        <v>South</v>
      </c>
      <c r="AL308" s="69" t="str">
        <f t="shared" si="59"/>
        <v>Bangalore</v>
      </c>
    </row>
    <row r="309" spans="1:38">
      <c r="A309" s="13" t="s">
        <v>898</v>
      </c>
      <c r="B309" s="54">
        <v>44701.557113159703</v>
      </c>
      <c r="C309" s="13" t="s">
        <v>87</v>
      </c>
      <c r="D309" s="13">
        <v>366</v>
      </c>
      <c r="E309" s="13" t="s">
        <v>899</v>
      </c>
      <c r="F309" s="13" t="s">
        <v>24</v>
      </c>
      <c r="G309" s="14">
        <v>1653035836057</v>
      </c>
      <c r="H309" s="55">
        <v>8.6134259259259299E-2</v>
      </c>
      <c r="I309" s="33">
        <v>44881.086134259298</v>
      </c>
      <c r="J309" s="58">
        <v>44881</v>
      </c>
      <c r="K309" s="13" t="s">
        <v>213</v>
      </c>
      <c r="L309" s="13" t="s">
        <v>30</v>
      </c>
      <c r="M309" s="13" t="s">
        <v>282</v>
      </c>
      <c r="N309" s="13" t="s">
        <v>206</v>
      </c>
      <c r="O309" s="33" t="s">
        <v>38</v>
      </c>
      <c r="P309" s="58" t="s">
        <v>38</v>
      </c>
      <c r="Q309" s="33" t="s">
        <v>207</v>
      </c>
      <c r="R309" s="14" t="s">
        <v>38</v>
      </c>
      <c r="S309" s="13" t="s">
        <v>208</v>
      </c>
      <c r="T309" s="13" t="s">
        <v>209</v>
      </c>
      <c r="U309" s="33">
        <f t="shared" ca="1" si="48"/>
        <v>45744.56914039352</v>
      </c>
      <c r="V309" s="13" t="str">
        <f t="shared" si="49"/>
        <v>Bangalore</v>
      </c>
      <c r="W309" s="13" t="str">
        <f t="shared" si="50"/>
        <v>DOMI</v>
      </c>
      <c r="X309" s="13">
        <f t="shared" si="51"/>
        <v>2</v>
      </c>
      <c r="Y309" s="13" t="str">
        <f>IFERROR(VLOOKUP(C309,ReceivingTeam[],2,FALSE),"HelpDesk")</f>
        <v>Branch office</v>
      </c>
      <c r="Z309" s="67">
        <f t="shared" si="52"/>
        <v>44881.916666666664</v>
      </c>
      <c r="AA309" s="68">
        <f t="shared" si="53"/>
        <v>44881</v>
      </c>
      <c r="AB309" s="69" t="b">
        <f t="shared" si="54"/>
        <v>1</v>
      </c>
      <c r="AC309" s="70">
        <f t="shared" si="55"/>
        <v>0.5</v>
      </c>
      <c r="AD309" s="67">
        <f t="shared" si="56"/>
        <v>44881.916666666664</v>
      </c>
      <c r="AE309" s="67">
        <f>VLOOKUP(V309,'Branch Wise Work Timelines'!C:G,3,FALSE)+AA309</f>
        <v>44881.416666666664</v>
      </c>
      <c r="AF309" s="67">
        <f>IF(V309="Bangalore",VLOOKUP(V309,'Branch Wise Work Timelines'!C:G,4,FALSE)+AA309+1,IF(V309="Mumbai",VLOOKUP(V309,'Branch Wise Work Timelines'!C:G,4,FALSE)+AA309+1,VLOOKUP(V309,'Branch Wise Work Timelines'!C:G,4,FALSE)+AA309))</f>
        <v>44882.104166666664</v>
      </c>
      <c r="AG309" s="67">
        <f>WORKDAY.INTL(AA309,1,11)+VLOOKUP(V309,'Branch Wise Work Timelines'!C:G,3,FALSE)</f>
        <v>44882.416666666664</v>
      </c>
      <c r="AH309" s="69" t="str">
        <f t="shared" ca="1" si="57"/>
        <v>Out of TAT</v>
      </c>
      <c r="AI309" s="69">
        <f t="shared" ca="1" si="58"/>
        <v>20704</v>
      </c>
      <c r="AJ309" s="69" t="str">
        <f ca="1">IF(AI309&lt;0,"0-12",IFERROR(VLOOKUP(AI309,Breakup[],2,FALSE),"&gt;24"))</f>
        <v>&gt;24</v>
      </c>
      <c r="AK309" s="69" t="str">
        <f>VLOOKUP(V309,Master!B:D,3,FALSE)</f>
        <v>South</v>
      </c>
      <c r="AL309" s="69" t="str">
        <f t="shared" si="59"/>
        <v>Bangalore</v>
      </c>
    </row>
    <row r="310" spans="1:38">
      <c r="A310" s="13" t="s">
        <v>900</v>
      </c>
      <c r="B310" s="54">
        <v>44701.685936342597</v>
      </c>
      <c r="C310" s="13" t="s">
        <v>901</v>
      </c>
      <c r="D310" s="13">
        <v>583</v>
      </c>
      <c r="E310" s="13" t="s">
        <v>902</v>
      </c>
      <c r="F310" s="13" t="s">
        <v>33</v>
      </c>
      <c r="G310" s="14">
        <v>1653044260842</v>
      </c>
      <c r="H310" s="55">
        <v>0.694814814814815</v>
      </c>
      <c r="I310" s="33">
        <v>44882.6948148148</v>
      </c>
      <c r="J310" s="58">
        <v>44882</v>
      </c>
      <c r="K310" s="13" t="s">
        <v>213</v>
      </c>
      <c r="L310" s="13" t="s">
        <v>30</v>
      </c>
      <c r="M310" s="13" t="s">
        <v>282</v>
      </c>
      <c r="N310" s="13" t="s">
        <v>206</v>
      </c>
      <c r="O310" s="33" t="s">
        <v>38</v>
      </c>
      <c r="P310" s="58" t="s">
        <v>38</v>
      </c>
      <c r="Q310" s="33" t="s">
        <v>207</v>
      </c>
      <c r="R310" s="14" t="s">
        <v>38</v>
      </c>
      <c r="S310" s="13" t="s">
        <v>216</v>
      </c>
      <c r="T310" s="13" t="s">
        <v>217</v>
      </c>
      <c r="U310" s="33">
        <f t="shared" ca="1" si="48"/>
        <v>45744.56914039352</v>
      </c>
      <c r="V310" s="13" t="str">
        <f t="shared" si="49"/>
        <v>Bangalore</v>
      </c>
      <c r="W310" s="13" t="str">
        <f t="shared" si="50"/>
        <v>RI</v>
      </c>
      <c r="X310" s="13">
        <f t="shared" si="51"/>
        <v>16</v>
      </c>
      <c r="Y310" s="13" t="str">
        <f>IFERROR(VLOOKUP(C310,ReceivingTeam[],2,FALSE),"HelpDesk")</f>
        <v>HelpDesk</v>
      </c>
      <c r="Z310" s="67">
        <f t="shared" si="52"/>
        <v>44883.5073148148</v>
      </c>
      <c r="AA310" s="68">
        <f t="shared" si="53"/>
        <v>44882</v>
      </c>
      <c r="AB310" s="69" t="b">
        <f t="shared" si="54"/>
        <v>1</v>
      </c>
      <c r="AC310" s="70">
        <f t="shared" si="55"/>
        <v>0.5</v>
      </c>
      <c r="AD310" s="67">
        <f t="shared" si="56"/>
        <v>44883.5073148148</v>
      </c>
      <c r="AE310" s="67">
        <f>VLOOKUP(V310,'Branch Wise Work Timelines'!C:G,3,FALSE)+AA310</f>
        <v>44882.416666666664</v>
      </c>
      <c r="AF310" s="67">
        <f>IF(V310="Bangalore",VLOOKUP(V310,'Branch Wise Work Timelines'!C:G,4,FALSE)+AA310+1,IF(V310="Mumbai",VLOOKUP(V310,'Branch Wise Work Timelines'!C:G,4,FALSE)+AA310+1,VLOOKUP(V310,'Branch Wise Work Timelines'!C:G,4,FALSE)+AA310))</f>
        <v>44883.104166666664</v>
      </c>
      <c r="AG310" s="67">
        <f>WORKDAY.INTL(AA310,1,11)+VLOOKUP(V310,'Branch Wise Work Timelines'!C:G,3,FALSE)</f>
        <v>44883.416666666664</v>
      </c>
      <c r="AH310" s="69" t="str">
        <f t="shared" ca="1" si="57"/>
        <v>Out of TAT</v>
      </c>
      <c r="AI310" s="69">
        <f t="shared" ca="1" si="58"/>
        <v>20666</v>
      </c>
      <c r="AJ310" s="69" t="str">
        <f ca="1">IF(AI310&lt;0,"0-12",IFERROR(VLOOKUP(AI310,Breakup[],2,FALSE),"&gt;24"))</f>
        <v>&gt;24</v>
      </c>
      <c r="AK310" s="69" t="str">
        <f>VLOOKUP(V310,Master!B:D,3,FALSE)</f>
        <v>South</v>
      </c>
      <c r="AL310" s="69" t="str">
        <f t="shared" si="59"/>
        <v>Bangalore</v>
      </c>
    </row>
    <row r="311" spans="1:38">
      <c r="A311" s="13" t="s">
        <v>903</v>
      </c>
      <c r="B311" s="54">
        <v>44701.603090856501</v>
      </c>
      <c r="C311" s="13" t="s">
        <v>363</v>
      </c>
      <c r="D311" s="13">
        <v>1852</v>
      </c>
      <c r="E311" s="13" t="s">
        <v>904</v>
      </c>
      <c r="F311" s="13" t="s">
        <v>24</v>
      </c>
      <c r="G311" s="14">
        <v>1653042753296</v>
      </c>
      <c r="H311" s="55">
        <v>0.30293981481481502</v>
      </c>
      <c r="I311" s="33">
        <v>44889.302939814799</v>
      </c>
      <c r="J311" s="58">
        <v>44889</v>
      </c>
      <c r="K311" s="13" t="s">
        <v>213</v>
      </c>
      <c r="L311" s="13" t="s">
        <v>30</v>
      </c>
      <c r="M311" s="13" t="s">
        <v>282</v>
      </c>
      <c r="N311" s="13" t="s">
        <v>206</v>
      </c>
      <c r="O311" s="33" t="s">
        <v>38</v>
      </c>
      <c r="P311" s="58" t="s">
        <v>38</v>
      </c>
      <c r="Q311" s="33" t="s">
        <v>207</v>
      </c>
      <c r="R311" s="14" t="s">
        <v>38</v>
      </c>
      <c r="S311" s="13" t="s">
        <v>216</v>
      </c>
      <c r="T311" s="13" t="s">
        <v>217</v>
      </c>
      <c r="U311" s="33">
        <f t="shared" ca="1" si="48"/>
        <v>45744.56914039352</v>
      </c>
      <c r="V311" s="13" t="str">
        <f t="shared" si="49"/>
        <v>Bangalore</v>
      </c>
      <c r="W311" s="13" t="str">
        <f t="shared" si="50"/>
        <v>DOMI</v>
      </c>
      <c r="X311" s="13">
        <f t="shared" si="51"/>
        <v>7</v>
      </c>
      <c r="Y311" s="13" t="str">
        <f>IFERROR(VLOOKUP(C311,ReceivingTeam[],2,FALSE),"HelpDesk")</f>
        <v>HelpDesk</v>
      </c>
      <c r="Z311" s="67">
        <f t="shared" si="52"/>
        <v>44889.916666666664</v>
      </c>
      <c r="AA311" s="68">
        <f t="shared" si="53"/>
        <v>44889</v>
      </c>
      <c r="AB311" s="69" t="b">
        <f t="shared" si="54"/>
        <v>1</v>
      </c>
      <c r="AC311" s="70">
        <f t="shared" si="55"/>
        <v>0.5</v>
      </c>
      <c r="AD311" s="67">
        <f t="shared" si="56"/>
        <v>44889.916666666664</v>
      </c>
      <c r="AE311" s="67">
        <f>VLOOKUP(V311,'Branch Wise Work Timelines'!C:G,3,FALSE)+AA311</f>
        <v>44889.416666666664</v>
      </c>
      <c r="AF311" s="67">
        <f>IF(V311="Bangalore",VLOOKUP(V311,'Branch Wise Work Timelines'!C:G,4,FALSE)+AA311+1,IF(V311="Mumbai",VLOOKUP(V311,'Branch Wise Work Timelines'!C:G,4,FALSE)+AA311+1,VLOOKUP(V311,'Branch Wise Work Timelines'!C:G,4,FALSE)+AA311))</f>
        <v>44890.104166666664</v>
      </c>
      <c r="AG311" s="67">
        <f>WORKDAY.INTL(AA311,1,11)+VLOOKUP(V311,'Branch Wise Work Timelines'!C:G,3,FALSE)</f>
        <v>44890.416666666664</v>
      </c>
      <c r="AH311" s="69" t="str">
        <f t="shared" ca="1" si="57"/>
        <v>Out of TAT</v>
      </c>
      <c r="AI311" s="69">
        <f t="shared" ca="1" si="58"/>
        <v>20512</v>
      </c>
      <c r="AJ311" s="69" t="str">
        <f ca="1">IF(AI311&lt;0,"0-12",IFERROR(VLOOKUP(AI311,Breakup[],2,FALSE),"&gt;24"))</f>
        <v>&gt;24</v>
      </c>
      <c r="AK311" s="69" t="str">
        <f>VLOOKUP(V311,Master!B:D,3,FALSE)</f>
        <v>South</v>
      </c>
      <c r="AL311" s="69" t="str">
        <f t="shared" si="59"/>
        <v>Bangalore</v>
      </c>
    </row>
    <row r="312" spans="1:38">
      <c r="A312" s="13" t="s">
        <v>905</v>
      </c>
      <c r="B312" s="54">
        <v>44701.592474999998</v>
      </c>
      <c r="C312" s="13" t="s">
        <v>363</v>
      </c>
      <c r="D312" s="13">
        <v>1911</v>
      </c>
      <c r="E312" s="13" t="s">
        <v>906</v>
      </c>
      <c r="F312" s="13" t="s">
        <v>24</v>
      </c>
      <c r="G312" s="14">
        <v>1653037600168</v>
      </c>
      <c r="H312" s="55">
        <v>0.81818287037036996</v>
      </c>
      <c r="I312" s="33">
        <v>44886.818182870396</v>
      </c>
      <c r="J312" s="58">
        <v>44886</v>
      </c>
      <c r="K312" s="13" t="s">
        <v>213</v>
      </c>
      <c r="L312" s="13" t="s">
        <v>30</v>
      </c>
      <c r="M312" s="13" t="s">
        <v>282</v>
      </c>
      <c r="N312" s="13" t="s">
        <v>206</v>
      </c>
      <c r="O312" s="33" t="s">
        <v>38</v>
      </c>
      <c r="P312" s="58" t="s">
        <v>38</v>
      </c>
      <c r="Q312" s="33" t="s">
        <v>207</v>
      </c>
      <c r="R312" s="14" t="s">
        <v>38</v>
      </c>
      <c r="S312" s="13" t="s">
        <v>208</v>
      </c>
      <c r="T312" s="13" t="s">
        <v>209</v>
      </c>
      <c r="U312" s="33">
        <f t="shared" ca="1" si="48"/>
        <v>45744.56914039352</v>
      </c>
      <c r="V312" s="13" t="str">
        <f t="shared" si="49"/>
        <v>Bangalore</v>
      </c>
      <c r="W312" s="13" t="str">
        <f t="shared" si="50"/>
        <v>DOMI</v>
      </c>
      <c r="X312" s="13">
        <f t="shared" si="51"/>
        <v>19</v>
      </c>
      <c r="Y312" s="13" t="str">
        <f>IFERROR(VLOOKUP(C312,ReceivingTeam[],2,FALSE),"HelpDesk")</f>
        <v>HelpDesk</v>
      </c>
      <c r="Z312" s="67">
        <f t="shared" si="52"/>
        <v>44887.630682870396</v>
      </c>
      <c r="AA312" s="68">
        <f t="shared" si="53"/>
        <v>44886</v>
      </c>
      <c r="AB312" s="69" t="b">
        <f t="shared" si="54"/>
        <v>1</v>
      </c>
      <c r="AC312" s="70">
        <f t="shared" si="55"/>
        <v>0.5</v>
      </c>
      <c r="AD312" s="67">
        <f t="shared" si="56"/>
        <v>44887.630682870396</v>
      </c>
      <c r="AE312" s="67">
        <f>VLOOKUP(V312,'Branch Wise Work Timelines'!C:G,3,FALSE)+AA312</f>
        <v>44886.416666666664</v>
      </c>
      <c r="AF312" s="67">
        <f>IF(V312="Bangalore",VLOOKUP(V312,'Branch Wise Work Timelines'!C:G,4,FALSE)+AA312+1,IF(V312="Mumbai",VLOOKUP(V312,'Branch Wise Work Timelines'!C:G,4,FALSE)+AA312+1,VLOOKUP(V312,'Branch Wise Work Timelines'!C:G,4,FALSE)+AA312))</f>
        <v>44887.104166666664</v>
      </c>
      <c r="AG312" s="67">
        <f>WORKDAY.INTL(AA312,1,11)+VLOOKUP(V312,'Branch Wise Work Timelines'!C:G,3,FALSE)</f>
        <v>44887.416666666664</v>
      </c>
      <c r="AH312" s="69" t="str">
        <f t="shared" ca="1" si="57"/>
        <v>Out of TAT</v>
      </c>
      <c r="AI312" s="69">
        <f t="shared" ca="1" si="58"/>
        <v>20567</v>
      </c>
      <c r="AJ312" s="69" t="str">
        <f ca="1">IF(AI312&lt;0,"0-12",IFERROR(VLOOKUP(AI312,Breakup[],2,FALSE),"&gt;24"))</f>
        <v>&gt;24</v>
      </c>
      <c r="AK312" s="69" t="str">
        <f>VLOOKUP(V312,Master!B:D,3,FALSE)</f>
        <v>South</v>
      </c>
      <c r="AL312" s="69" t="str">
        <f t="shared" si="59"/>
        <v>Bangalore</v>
      </c>
    </row>
    <row r="313" spans="1:38">
      <c r="A313" s="13" t="s">
        <v>907</v>
      </c>
      <c r="B313" s="54">
        <v>44701.594075497698</v>
      </c>
      <c r="C313" s="13" t="s">
        <v>363</v>
      </c>
      <c r="D313" s="13">
        <v>822</v>
      </c>
      <c r="E313" s="13" t="s">
        <v>908</v>
      </c>
      <c r="F313" s="13" t="s">
        <v>24</v>
      </c>
      <c r="G313" s="14">
        <v>1653042062217</v>
      </c>
      <c r="H313" s="55">
        <v>0.123298611111111</v>
      </c>
      <c r="I313" s="33">
        <v>44890.123298611099</v>
      </c>
      <c r="J313" s="58">
        <v>44890</v>
      </c>
      <c r="K313" s="13" t="s">
        <v>213</v>
      </c>
      <c r="L313" s="13" t="s">
        <v>30</v>
      </c>
      <c r="M313" s="13" t="s">
        <v>282</v>
      </c>
      <c r="N313" s="13" t="s">
        <v>206</v>
      </c>
      <c r="O313" s="33" t="s">
        <v>38</v>
      </c>
      <c r="P313" s="58" t="s">
        <v>38</v>
      </c>
      <c r="Q313" s="33" t="s">
        <v>207</v>
      </c>
      <c r="R313" s="14" t="s">
        <v>38</v>
      </c>
      <c r="S313" s="13" t="s">
        <v>208</v>
      </c>
      <c r="T313" s="13" t="s">
        <v>209</v>
      </c>
      <c r="U313" s="33">
        <f t="shared" ca="1" si="48"/>
        <v>45744.56914039352</v>
      </c>
      <c r="V313" s="13" t="str">
        <f t="shared" si="49"/>
        <v>Bangalore</v>
      </c>
      <c r="W313" s="13" t="str">
        <f t="shared" si="50"/>
        <v>DOMI</v>
      </c>
      <c r="X313" s="13">
        <f t="shared" si="51"/>
        <v>2</v>
      </c>
      <c r="Y313" s="13" t="str">
        <f>IFERROR(VLOOKUP(C313,ReceivingTeam[],2,FALSE),"HelpDesk")</f>
        <v>HelpDesk</v>
      </c>
      <c r="Z313" s="67">
        <f t="shared" si="52"/>
        <v>44890.916666666664</v>
      </c>
      <c r="AA313" s="68">
        <f t="shared" si="53"/>
        <v>44890</v>
      </c>
      <c r="AB313" s="69" t="b">
        <f t="shared" si="54"/>
        <v>1</v>
      </c>
      <c r="AC313" s="70">
        <f t="shared" si="55"/>
        <v>0.5</v>
      </c>
      <c r="AD313" s="67">
        <f t="shared" si="56"/>
        <v>44890.916666666664</v>
      </c>
      <c r="AE313" s="67">
        <f>VLOOKUP(V313,'Branch Wise Work Timelines'!C:G,3,FALSE)+AA313</f>
        <v>44890.416666666664</v>
      </c>
      <c r="AF313" s="67">
        <f>IF(V313="Bangalore",VLOOKUP(V313,'Branch Wise Work Timelines'!C:G,4,FALSE)+AA313+1,IF(V313="Mumbai",VLOOKUP(V313,'Branch Wise Work Timelines'!C:G,4,FALSE)+AA313+1,VLOOKUP(V313,'Branch Wise Work Timelines'!C:G,4,FALSE)+AA313))</f>
        <v>44891.104166666664</v>
      </c>
      <c r="AG313" s="67">
        <f>WORKDAY.INTL(AA313,1,11)+VLOOKUP(V313,'Branch Wise Work Timelines'!C:G,3,FALSE)</f>
        <v>44891.416666666664</v>
      </c>
      <c r="AH313" s="69" t="str">
        <f t="shared" ca="1" si="57"/>
        <v>Out of TAT</v>
      </c>
      <c r="AI313" s="69">
        <f t="shared" ca="1" si="58"/>
        <v>20488</v>
      </c>
      <c r="AJ313" s="69" t="str">
        <f ca="1">IF(AI313&lt;0,"0-12",IFERROR(VLOOKUP(AI313,Breakup[],2,FALSE),"&gt;24"))</f>
        <v>&gt;24</v>
      </c>
      <c r="AK313" s="69" t="str">
        <f>VLOOKUP(V313,Master!B:D,3,FALSE)</f>
        <v>South</v>
      </c>
      <c r="AL313" s="69" t="str">
        <f t="shared" si="59"/>
        <v>Bangalore</v>
      </c>
    </row>
    <row r="314" spans="1:38">
      <c r="A314" s="13" t="s">
        <v>909</v>
      </c>
      <c r="B314" s="54">
        <v>44701.5978082523</v>
      </c>
      <c r="C314" s="13" t="s">
        <v>363</v>
      </c>
      <c r="D314" s="13">
        <v>456</v>
      </c>
      <c r="E314" s="13" t="s">
        <v>910</v>
      </c>
      <c r="F314" s="13" t="s">
        <v>24</v>
      </c>
      <c r="G314" s="14">
        <v>1653042062217</v>
      </c>
      <c r="H314" s="55">
        <v>0.63616898148148104</v>
      </c>
      <c r="I314" s="33">
        <v>44888.636168981502</v>
      </c>
      <c r="J314" s="58">
        <v>44888</v>
      </c>
      <c r="K314" s="13" t="s">
        <v>213</v>
      </c>
      <c r="L314" s="13" t="s">
        <v>30</v>
      </c>
      <c r="M314" s="13" t="s">
        <v>282</v>
      </c>
      <c r="N314" s="13" t="s">
        <v>206</v>
      </c>
      <c r="O314" s="33" t="s">
        <v>38</v>
      </c>
      <c r="P314" s="58" t="s">
        <v>38</v>
      </c>
      <c r="Q314" s="33" t="s">
        <v>207</v>
      </c>
      <c r="R314" s="14" t="s">
        <v>38</v>
      </c>
      <c r="S314" s="13" t="s">
        <v>208</v>
      </c>
      <c r="T314" s="13" t="s">
        <v>209</v>
      </c>
      <c r="U314" s="33">
        <f t="shared" ca="1" si="48"/>
        <v>45744.56914039352</v>
      </c>
      <c r="V314" s="13" t="str">
        <f t="shared" si="49"/>
        <v>Bangalore</v>
      </c>
      <c r="W314" s="13" t="str">
        <f t="shared" si="50"/>
        <v>DOMI</v>
      </c>
      <c r="X314" s="13">
        <f t="shared" si="51"/>
        <v>15</v>
      </c>
      <c r="Y314" s="13" t="str">
        <f>IFERROR(VLOOKUP(C314,ReceivingTeam[],2,FALSE),"HelpDesk")</f>
        <v>HelpDesk</v>
      </c>
      <c r="Z314" s="67">
        <f t="shared" si="52"/>
        <v>44889.448668981502</v>
      </c>
      <c r="AA314" s="68">
        <f t="shared" si="53"/>
        <v>44888</v>
      </c>
      <c r="AB314" s="69" t="b">
        <f t="shared" si="54"/>
        <v>1</v>
      </c>
      <c r="AC314" s="70">
        <f t="shared" si="55"/>
        <v>0.5</v>
      </c>
      <c r="AD314" s="67">
        <f t="shared" si="56"/>
        <v>44889.448668981502</v>
      </c>
      <c r="AE314" s="67">
        <f>VLOOKUP(V314,'Branch Wise Work Timelines'!C:G,3,FALSE)+AA314</f>
        <v>44888.416666666664</v>
      </c>
      <c r="AF314" s="67">
        <f>IF(V314="Bangalore",VLOOKUP(V314,'Branch Wise Work Timelines'!C:G,4,FALSE)+AA314+1,IF(V314="Mumbai",VLOOKUP(V314,'Branch Wise Work Timelines'!C:G,4,FALSE)+AA314+1,VLOOKUP(V314,'Branch Wise Work Timelines'!C:G,4,FALSE)+AA314))</f>
        <v>44889.104166666664</v>
      </c>
      <c r="AG314" s="67">
        <f>WORKDAY.INTL(AA314,1,11)+VLOOKUP(V314,'Branch Wise Work Timelines'!C:G,3,FALSE)</f>
        <v>44889.416666666664</v>
      </c>
      <c r="AH314" s="69" t="str">
        <f t="shared" ca="1" si="57"/>
        <v>Out of TAT</v>
      </c>
      <c r="AI314" s="69">
        <f t="shared" ca="1" si="58"/>
        <v>20523</v>
      </c>
      <c r="AJ314" s="69" t="str">
        <f ca="1">IF(AI314&lt;0,"0-12",IFERROR(VLOOKUP(AI314,Breakup[],2,FALSE),"&gt;24"))</f>
        <v>&gt;24</v>
      </c>
      <c r="AK314" s="69" t="str">
        <f>VLOOKUP(V314,Master!B:D,3,FALSE)</f>
        <v>South</v>
      </c>
      <c r="AL314" s="69" t="str">
        <f t="shared" si="59"/>
        <v>Bangalore</v>
      </c>
    </row>
    <row r="315" spans="1:38">
      <c r="A315" s="13" t="s">
        <v>911</v>
      </c>
      <c r="B315" s="54">
        <v>44701.599970254603</v>
      </c>
      <c r="C315" s="13" t="s">
        <v>363</v>
      </c>
      <c r="D315" s="13">
        <v>596</v>
      </c>
      <c r="E315" s="13" t="s">
        <v>912</v>
      </c>
      <c r="F315" s="13" t="s">
        <v>24</v>
      </c>
      <c r="G315" s="14">
        <v>1653042062217</v>
      </c>
      <c r="H315" s="55">
        <v>0.28681712962963002</v>
      </c>
      <c r="I315" s="33">
        <v>44889.2868171296</v>
      </c>
      <c r="J315" s="58">
        <v>44889</v>
      </c>
      <c r="K315" s="13" t="s">
        <v>213</v>
      </c>
      <c r="L315" s="13" t="s">
        <v>30</v>
      </c>
      <c r="M315" s="13" t="s">
        <v>282</v>
      </c>
      <c r="N315" s="13" t="s">
        <v>206</v>
      </c>
      <c r="O315" s="33" t="s">
        <v>38</v>
      </c>
      <c r="P315" s="58" t="s">
        <v>38</v>
      </c>
      <c r="Q315" s="33" t="s">
        <v>207</v>
      </c>
      <c r="R315" s="14" t="s">
        <v>38</v>
      </c>
      <c r="S315" s="13" t="s">
        <v>208</v>
      </c>
      <c r="T315" s="13" t="s">
        <v>209</v>
      </c>
      <c r="U315" s="33">
        <f t="shared" ca="1" si="48"/>
        <v>45744.56914039352</v>
      </c>
      <c r="V315" s="13" t="str">
        <f t="shared" si="49"/>
        <v>Bangalore</v>
      </c>
      <c r="W315" s="13" t="str">
        <f t="shared" si="50"/>
        <v>DOMI</v>
      </c>
      <c r="X315" s="13">
        <f t="shared" si="51"/>
        <v>6</v>
      </c>
      <c r="Y315" s="13" t="str">
        <f>IFERROR(VLOOKUP(C315,ReceivingTeam[],2,FALSE),"HelpDesk")</f>
        <v>HelpDesk</v>
      </c>
      <c r="Z315" s="67">
        <f t="shared" si="52"/>
        <v>44889.916666666664</v>
      </c>
      <c r="AA315" s="68">
        <f t="shared" si="53"/>
        <v>44889</v>
      </c>
      <c r="AB315" s="69" t="b">
        <f t="shared" si="54"/>
        <v>1</v>
      </c>
      <c r="AC315" s="70">
        <f t="shared" si="55"/>
        <v>0.5</v>
      </c>
      <c r="AD315" s="67">
        <f t="shared" si="56"/>
        <v>44889.916666666664</v>
      </c>
      <c r="AE315" s="67">
        <f>VLOOKUP(V315,'Branch Wise Work Timelines'!C:G,3,FALSE)+AA315</f>
        <v>44889.416666666664</v>
      </c>
      <c r="AF315" s="67">
        <f>IF(V315="Bangalore",VLOOKUP(V315,'Branch Wise Work Timelines'!C:G,4,FALSE)+AA315+1,IF(V315="Mumbai",VLOOKUP(V315,'Branch Wise Work Timelines'!C:G,4,FALSE)+AA315+1,VLOOKUP(V315,'Branch Wise Work Timelines'!C:G,4,FALSE)+AA315))</f>
        <v>44890.104166666664</v>
      </c>
      <c r="AG315" s="67">
        <f>WORKDAY.INTL(AA315,1,11)+VLOOKUP(V315,'Branch Wise Work Timelines'!C:G,3,FALSE)</f>
        <v>44890.416666666664</v>
      </c>
      <c r="AH315" s="69" t="str">
        <f t="shared" ca="1" si="57"/>
        <v>Out of TAT</v>
      </c>
      <c r="AI315" s="69">
        <f t="shared" ca="1" si="58"/>
        <v>20512</v>
      </c>
      <c r="AJ315" s="69" t="str">
        <f ca="1">IF(AI315&lt;0,"0-12",IFERROR(VLOOKUP(AI315,Breakup[],2,FALSE),"&gt;24"))</f>
        <v>&gt;24</v>
      </c>
      <c r="AK315" s="69" t="str">
        <f>VLOOKUP(V315,Master!B:D,3,FALSE)</f>
        <v>South</v>
      </c>
      <c r="AL315" s="69" t="str">
        <f t="shared" si="59"/>
        <v>Bangalore</v>
      </c>
    </row>
    <row r="316" spans="1:38">
      <c r="A316" s="13" t="s">
        <v>913</v>
      </c>
      <c r="B316" s="54">
        <v>44701.601916932901</v>
      </c>
      <c r="C316" s="13" t="s">
        <v>363</v>
      </c>
      <c r="D316" s="13">
        <v>1745</v>
      </c>
      <c r="E316" s="13" t="s">
        <v>914</v>
      </c>
      <c r="F316" s="13" t="s">
        <v>24</v>
      </c>
      <c r="G316" s="14">
        <v>1653042062217</v>
      </c>
      <c r="H316" s="55">
        <v>0.52945601851851898</v>
      </c>
      <c r="I316" s="33">
        <v>44889.529456018499</v>
      </c>
      <c r="J316" s="58">
        <v>44889</v>
      </c>
      <c r="K316" s="13" t="s">
        <v>213</v>
      </c>
      <c r="L316" s="13" t="s">
        <v>30</v>
      </c>
      <c r="M316" s="13" t="s">
        <v>282</v>
      </c>
      <c r="N316" s="13" t="s">
        <v>206</v>
      </c>
      <c r="O316" s="33" t="s">
        <v>38</v>
      </c>
      <c r="P316" s="58" t="s">
        <v>38</v>
      </c>
      <c r="Q316" s="33" t="s">
        <v>207</v>
      </c>
      <c r="R316" s="14" t="s">
        <v>38</v>
      </c>
      <c r="S316" s="13" t="s">
        <v>208</v>
      </c>
      <c r="T316" s="13" t="s">
        <v>209</v>
      </c>
      <c r="U316" s="33">
        <f t="shared" ca="1" si="48"/>
        <v>45744.56914039352</v>
      </c>
      <c r="V316" s="13" t="str">
        <f t="shared" si="49"/>
        <v>Bangalore</v>
      </c>
      <c r="W316" s="13" t="str">
        <f t="shared" si="50"/>
        <v>DOMI</v>
      </c>
      <c r="X316" s="13">
        <f t="shared" si="51"/>
        <v>12</v>
      </c>
      <c r="Y316" s="13" t="str">
        <f>IFERROR(VLOOKUP(C316,ReceivingTeam[],2,FALSE),"HelpDesk")</f>
        <v>HelpDesk</v>
      </c>
      <c r="Z316" s="67">
        <f t="shared" si="52"/>
        <v>44890.029456018499</v>
      </c>
      <c r="AA316" s="68">
        <f t="shared" si="53"/>
        <v>44889</v>
      </c>
      <c r="AB316" s="69" t="b">
        <f t="shared" si="54"/>
        <v>1</v>
      </c>
      <c r="AC316" s="70">
        <f t="shared" si="55"/>
        <v>0.5</v>
      </c>
      <c r="AD316" s="67">
        <f t="shared" si="56"/>
        <v>44890.029456018499</v>
      </c>
      <c r="AE316" s="67">
        <f>VLOOKUP(V316,'Branch Wise Work Timelines'!C:G,3,FALSE)+AA316</f>
        <v>44889.416666666664</v>
      </c>
      <c r="AF316" s="67">
        <f>IF(V316="Bangalore",VLOOKUP(V316,'Branch Wise Work Timelines'!C:G,4,FALSE)+AA316+1,IF(V316="Mumbai",VLOOKUP(V316,'Branch Wise Work Timelines'!C:G,4,FALSE)+AA316+1,VLOOKUP(V316,'Branch Wise Work Timelines'!C:G,4,FALSE)+AA316))</f>
        <v>44890.104166666664</v>
      </c>
      <c r="AG316" s="67">
        <f>WORKDAY.INTL(AA316,1,11)+VLOOKUP(V316,'Branch Wise Work Timelines'!C:G,3,FALSE)</f>
        <v>44890.416666666664</v>
      </c>
      <c r="AH316" s="69" t="str">
        <f t="shared" ca="1" si="57"/>
        <v>Out of TAT</v>
      </c>
      <c r="AI316" s="69">
        <f t="shared" ca="1" si="58"/>
        <v>20509</v>
      </c>
      <c r="AJ316" s="69" t="str">
        <f ca="1">IF(AI316&lt;0,"0-12",IFERROR(VLOOKUP(AI316,Breakup[],2,FALSE),"&gt;24"))</f>
        <v>&gt;24</v>
      </c>
      <c r="AK316" s="69" t="str">
        <f>VLOOKUP(V316,Master!B:D,3,FALSE)</f>
        <v>South</v>
      </c>
      <c r="AL316" s="69" t="str">
        <f t="shared" si="59"/>
        <v>Bangalore</v>
      </c>
    </row>
    <row r="317" spans="1:38">
      <c r="A317" s="13" t="s">
        <v>915</v>
      </c>
      <c r="B317" s="54">
        <v>44701.557235532397</v>
      </c>
      <c r="C317" s="13" t="s">
        <v>497</v>
      </c>
      <c r="D317" s="13">
        <v>1276</v>
      </c>
      <c r="E317" s="13" t="s">
        <v>916</v>
      </c>
      <c r="F317" s="13" t="s">
        <v>33</v>
      </c>
      <c r="G317" s="14">
        <v>1653033678028</v>
      </c>
      <c r="H317" s="55">
        <v>0.24728009259259301</v>
      </c>
      <c r="I317" s="33">
        <v>44882.247280092597</v>
      </c>
      <c r="J317" s="58">
        <v>44882</v>
      </c>
      <c r="K317" s="13" t="s">
        <v>452</v>
      </c>
      <c r="L317" s="13" t="s">
        <v>36</v>
      </c>
      <c r="M317" s="13" t="s">
        <v>497</v>
      </c>
      <c r="N317" s="13" t="s">
        <v>206</v>
      </c>
      <c r="O317" s="33" t="s">
        <v>38</v>
      </c>
      <c r="P317" s="58" t="s">
        <v>38</v>
      </c>
      <c r="Q317" s="33" t="s">
        <v>207</v>
      </c>
      <c r="R317" s="14" t="s">
        <v>38</v>
      </c>
      <c r="S317" s="13" t="s">
        <v>216</v>
      </c>
      <c r="T317" s="13" t="s">
        <v>217</v>
      </c>
      <c r="U317" s="33">
        <f t="shared" ca="1" si="48"/>
        <v>45744.56914039352</v>
      </c>
      <c r="V317" s="13" t="str">
        <f t="shared" si="49"/>
        <v>Chennai</v>
      </c>
      <c r="W317" s="13" t="str">
        <f t="shared" si="50"/>
        <v>RI</v>
      </c>
      <c r="X317" s="13">
        <f t="shared" si="51"/>
        <v>5</v>
      </c>
      <c r="Y317" s="13" t="str">
        <f>IFERROR(VLOOKUP(C317,ReceivingTeam[],2,FALSE),"HelpDesk")</f>
        <v>HelpDesk</v>
      </c>
      <c r="Z317" s="67">
        <f t="shared" si="52"/>
        <v>44883.562499999993</v>
      </c>
      <c r="AA317" s="68">
        <f t="shared" si="53"/>
        <v>44882</v>
      </c>
      <c r="AB317" s="69" t="b">
        <f t="shared" si="54"/>
        <v>1</v>
      </c>
      <c r="AC317" s="70">
        <f t="shared" si="55"/>
        <v>0.5</v>
      </c>
      <c r="AD317" s="67">
        <f t="shared" si="56"/>
        <v>44883.562499999993</v>
      </c>
      <c r="AE317" s="67">
        <f>VLOOKUP(V317,'Branch Wise Work Timelines'!C:G,3,FALSE)+AA317</f>
        <v>44882.416666666664</v>
      </c>
      <c r="AF317" s="67">
        <f>IF(V317="Bangalore",VLOOKUP(V317,'Branch Wise Work Timelines'!C:G,4,FALSE)+AA317+1,IF(V317="Mumbai",VLOOKUP(V317,'Branch Wise Work Timelines'!C:G,4,FALSE)+AA317+1,VLOOKUP(V317,'Branch Wise Work Timelines'!C:G,4,FALSE)+AA317))</f>
        <v>44882.770833333336</v>
      </c>
      <c r="AG317" s="67">
        <f>WORKDAY.INTL(AA317,1,11)+VLOOKUP(V317,'Branch Wise Work Timelines'!C:G,3,FALSE)</f>
        <v>44883.416666666664</v>
      </c>
      <c r="AH317" s="69" t="str">
        <f t="shared" ca="1" si="57"/>
        <v>Out of TAT</v>
      </c>
      <c r="AI317" s="69">
        <f t="shared" ca="1" si="58"/>
        <v>20665</v>
      </c>
      <c r="AJ317" s="69" t="str">
        <f ca="1">IF(AI317&lt;0,"0-12",IFERROR(VLOOKUP(AI317,Breakup[],2,FALSE),"&gt;24"))</f>
        <v>&gt;24</v>
      </c>
      <c r="AK317" s="69" t="str">
        <f>VLOOKUP(V317,Master!B:D,3,FALSE)</f>
        <v>South</v>
      </c>
      <c r="AL317" s="69" t="str">
        <f t="shared" si="59"/>
        <v>Chennai</v>
      </c>
    </row>
    <row r="318" spans="1:38">
      <c r="A318" s="13" t="s">
        <v>917</v>
      </c>
      <c r="B318" s="54">
        <v>44701.558737928201</v>
      </c>
      <c r="C318" s="13" t="s">
        <v>497</v>
      </c>
      <c r="D318" s="13">
        <v>938</v>
      </c>
      <c r="E318" s="13" t="s">
        <v>918</v>
      </c>
      <c r="F318" s="13" t="s">
        <v>33</v>
      </c>
      <c r="G318" s="14">
        <v>1653033678028</v>
      </c>
      <c r="H318" s="55">
        <v>0.19476851851851901</v>
      </c>
      <c r="I318" s="33">
        <v>44881.1947685185</v>
      </c>
      <c r="J318" s="58">
        <v>44881</v>
      </c>
      <c r="K318" s="13" t="s">
        <v>452</v>
      </c>
      <c r="L318" s="13" t="s">
        <v>36</v>
      </c>
      <c r="M318" s="13" t="s">
        <v>497</v>
      </c>
      <c r="N318" s="13" t="s">
        <v>206</v>
      </c>
      <c r="O318" s="33" t="s">
        <v>38</v>
      </c>
      <c r="P318" s="58" t="s">
        <v>38</v>
      </c>
      <c r="Q318" s="33" t="s">
        <v>207</v>
      </c>
      <c r="R318" s="14" t="s">
        <v>38</v>
      </c>
      <c r="S318" s="13" t="s">
        <v>216</v>
      </c>
      <c r="T318" s="13" t="s">
        <v>217</v>
      </c>
      <c r="U318" s="33">
        <f t="shared" ca="1" si="48"/>
        <v>45744.56914039352</v>
      </c>
      <c r="V318" s="13" t="str">
        <f t="shared" si="49"/>
        <v>Chennai</v>
      </c>
      <c r="W318" s="13" t="str">
        <f t="shared" si="50"/>
        <v>RI</v>
      </c>
      <c r="X318" s="13">
        <f t="shared" si="51"/>
        <v>4</v>
      </c>
      <c r="Y318" s="13" t="str">
        <f>IFERROR(VLOOKUP(C318,ReceivingTeam[],2,FALSE),"HelpDesk")</f>
        <v>HelpDesk</v>
      </c>
      <c r="Z318" s="67">
        <f t="shared" si="52"/>
        <v>44882.562499999993</v>
      </c>
      <c r="AA318" s="68">
        <f t="shared" si="53"/>
        <v>44881</v>
      </c>
      <c r="AB318" s="69" t="b">
        <f t="shared" si="54"/>
        <v>1</v>
      </c>
      <c r="AC318" s="70">
        <f t="shared" si="55"/>
        <v>0.5</v>
      </c>
      <c r="AD318" s="67">
        <f t="shared" si="56"/>
        <v>44882.562499999993</v>
      </c>
      <c r="AE318" s="67">
        <f>VLOOKUP(V318,'Branch Wise Work Timelines'!C:G,3,FALSE)+AA318</f>
        <v>44881.416666666664</v>
      </c>
      <c r="AF318" s="67">
        <f>IF(V318="Bangalore",VLOOKUP(V318,'Branch Wise Work Timelines'!C:G,4,FALSE)+AA318+1,IF(V318="Mumbai",VLOOKUP(V318,'Branch Wise Work Timelines'!C:G,4,FALSE)+AA318+1,VLOOKUP(V318,'Branch Wise Work Timelines'!C:G,4,FALSE)+AA318))</f>
        <v>44881.770833333336</v>
      </c>
      <c r="AG318" s="67">
        <f>WORKDAY.INTL(AA318,1,11)+VLOOKUP(V318,'Branch Wise Work Timelines'!C:G,3,FALSE)</f>
        <v>44882.416666666664</v>
      </c>
      <c r="AH318" s="69" t="str">
        <f t="shared" ca="1" si="57"/>
        <v>Out of TAT</v>
      </c>
      <c r="AI318" s="69">
        <f t="shared" ca="1" si="58"/>
        <v>20689</v>
      </c>
      <c r="AJ318" s="69" t="str">
        <f ca="1">IF(AI318&lt;0,"0-12",IFERROR(VLOOKUP(AI318,Breakup[],2,FALSE),"&gt;24"))</f>
        <v>&gt;24</v>
      </c>
      <c r="AK318" s="69" t="str">
        <f>VLOOKUP(V318,Master!B:D,3,FALSE)</f>
        <v>South</v>
      </c>
      <c r="AL318" s="69" t="str">
        <f t="shared" si="59"/>
        <v>Chennai</v>
      </c>
    </row>
    <row r="319" spans="1:38">
      <c r="A319" s="13" t="s">
        <v>919</v>
      </c>
      <c r="B319" s="54">
        <v>44701.560265161999</v>
      </c>
      <c r="C319" s="13" t="s">
        <v>497</v>
      </c>
      <c r="D319" s="13">
        <v>687</v>
      </c>
      <c r="E319" s="13" t="s">
        <v>920</v>
      </c>
      <c r="F319" s="13" t="s">
        <v>33</v>
      </c>
      <c r="G319" s="14">
        <v>1653033678028</v>
      </c>
      <c r="H319" s="55">
        <v>0.57939814814814805</v>
      </c>
      <c r="I319" s="33">
        <v>44885.579398148097</v>
      </c>
      <c r="J319" s="58">
        <v>44885</v>
      </c>
      <c r="K319" s="13" t="s">
        <v>452</v>
      </c>
      <c r="L319" s="13" t="s">
        <v>36</v>
      </c>
      <c r="M319" s="13" t="s">
        <v>497</v>
      </c>
      <c r="N319" s="13" t="s">
        <v>206</v>
      </c>
      <c r="O319" s="33" t="s">
        <v>38</v>
      </c>
      <c r="P319" s="58" t="s">
        <v>38</v>
      </c>
      <c r="Q319" s="33" t="s">
        <v>207</v>
      </c>
      <c r="R319" s="14" t="s">
        <v>38</v>
      </c>
      <c r="S319" s="13" t="s">
        <v>216</v>
      </c>
      <c r="T319" s="13" t="s">
        <v>217</v>
      </c>
      <c r="U319" s="33">
        <f t="shared" ca="1" si="48"/>
        <v>45744.56914039352</v>
      </c>
      <c r="V319" s="13" t="str">
        <f t="shared" si="49"/>
        <v>Chennai</v>
      </c>
      <c r="W319" s="13" t="str">
        <f t="shared" si="50"/>
        <v>RI</v>
      </c>
      <c r="X319" s="13">
        <f t="shared" si="51"/>
        <v>13</v>
      </c>
      <c r="Y319" s="13" t="str">
        <f>IFERROR(VLOOKUP(C319,ReceivingTeam[],2,FALSE),"HelpDesk")</f>
        <v>HelpDesk</v>
      </c>
      <c r="Z319" s="67">
        <f t="shared" si="52"/>
        <v>44885.916666666664</v>
      </c>
      <c r="AA319" s="68">
        <f t="shared" si="53"/>
        <v>44885</v>
      </c>
      <c r="AB319" s="69" t="b">
        <f t="shared" si="54"/>
        <v>0</v>
      </c>
      <c r="AC319" s="70">
        <f t="shared" si="55"/>
        <v>0.5</v>
      </c>
      <c r="AD319" s="67">
        <f t="shared" si="56"/>
        <v>44885.916666666664</v>
      </c>
      <c r="AE319" s="67">
        <f>VLOOKUP(V319,'Branch Wise Work Timelines'!C:G,3,FALSE)+AA319</f>
        <v>44885.416666666664</v>
      </c>
      <c r="AF319" s="67">
        <f>IF(V319="Bangalore",VLOOKUP(V319,'Branch Wise Work Timelines'!C:G,4,FALSE)+AA319+1,IF(V319="Mumbai",VLOOKUP(V319,'Branch Wise Work Timelines'!C:G,4,FALSE)+AA319+1,VLOOKUP(V319,'Branch Wise Work Timelines'!C:G,4,FALSE)+AA319))</f>
        <v>44885.770833333336</v>
      </c>
      <c r="AG319" s="67">
        <f>WORKDAY.INTL(AA319,1,11)+VLOOKUP(V319,'Branch Wise Work Timelines'!C:G,3,FALSE)</f>
        <v>44886.416666666664</v>
      </c>
      <c r="AH319" s="69" t="str">
        <f t="shared" ca="1" si="57"/>
        <v>Out of TAT</v>
      </c>
      <c r="AI319" s="69">
        <f t="shared" ca="1" si="58"/>
        <v>20608</v>
      </c>
      <c r="AJ319" s="69" t="str">
        <f ca="1">IF(AI319&lt;0,"0-12",IFERROR(VLOOKUP(AI319,Breakup[],2,FALSE),"&gt;24"))</f>
        <v>&gt;24</v>
      </c>
      <c r="AK319" s="69" t="str">
        <f>VLOOKUP(V319,Master!B:D,3,FALSE)</f>
        <v>South</v>
      </c>
      <c r="AL319" s="69" t="str">
        <f t="shared" si="59"/>
        <v>Chennai</v>
      </c>
    </row>
    <row r="320" spans="1:38">
      <c r="A320" s="13" t="s">
        <v>921</v>
      </c>
      <c r="B320" s="54">
        <v>44701.612953588003</v>
      </c>
      <c r="C320" s="13" t="s">
        <v>323</v>
      </c>
      <c r="D320" s="13">
        <v>254</v>
      </c>
      <c r="E320" s="13" t="s">
        <v>922</v>
      </c>
      <c r="F320" s="13" t="s">
        <v>33</v>
      </c>
      <c r="G320" s="14">
        <v>1653040214578</v>
      </c>
      <c r="H320" s="55">
        <v>0.832893518518519</v>
      </c>
      <c r="I320" s="33">
        <v>44881.832893518498</v>
      </c>
      <c r="J320" s="58">
        <v>44881</v>
      </c>
      <c r="K320" s="13" t="s">
        <v>325</v>
      </c>
      <c r="L320" s="13" t="s">
        <v>55</v>
      </c>
      <c r="M320" s="13" t="s">
        <v>323</v>
      </c>
      <c r="N320" s="13" t="s">
        <v>206</v>
      </c>
      <c r="O320" s="33" t="s">
        <v>38</v>
      </c>
      <c r="P320" s="58" t="s">
        <v>38</v>
      </c>
      <c r="Q320" s="33" t="s">
        <v>207</v>
      </c>
      <c r="R320" s="14" t="s">
        <v>38</v>
      </c>
      <c r="S320" s="13" t="s">
        <v>208</v>
      </c>
      <c r="T320" s="13" t="s">
        <v>209</v>
      </c>
      <c r="U320" s="33">
        <f t="shared" ca="1" si="48"/>
        <v>45744.56914039352</v>
      </c>
      <c r="V320" s="13" t="str">
        <f t="shared" si="49"/>
        <v>Delhi</v>
      </c>
      <c r="W320" s="13" t="str">
        <f t="shared" si="50"/>
        <v>RI</v>
      </c>
      <c r="X320" s="13">
        <f t="shared" si="51"/>
        <v>19</v>
      </c>
      <c r="Y320" s="13" t="str">
        <f>IFERROR(VLOOKUP(C320,ReceivingTeam[],2,FALSE),"HelpDesk")</f>
        <v>HelpDesk</v>
      </c>
      <c r="Z320" s="67">
        <f t="shared" si="52"/>
        <v>44882.978726851827</v>
      </c>
      <c r="AA320" s="68">
        <f t="shared" si="53"/>
        <v>44881</v>
      </c>
      <c r="AB320" s="69" t="b">
        <f t="shared" si="54"/>
        <v>1</v>
      </c>
      <c r="AC320" s="70">
        <f t="shared" si="55"/>
        <v>0.5</v>
      </c>
      <c r="AD320" s="67">
        <f t="shared" si="56"/>
        <v>44882.978726851827</v>
      </c>
      <c r="AE320" s="67">
        <f>VLOOKUP(V320,'Branch Wise Work Timelines'!C:G,3,FALSE)+AA320</f>
        <v>44881.416666666664</v>
      </c>
      <c r="AF320" s="67">
        <f>IF(V320="Bangalore",VLOOKUP(V320,'Branch Wise Work Timelines'!C:G,4,FALSE)+AA320+1,IF(V320="Mumbai",VLOOKUP(V320,'Branch Wise Work Timelines'!C:G,4,FALSE)+AA320+1,VLOOKUP(V320,'Branch Wise Work Timelines'!C:G,4,FALSE)+AA320))</f>
        <v>44881.770833333336</v>
      </c>
      <c r="AG320" s="67">
        <f>WORKDAY.INTL(AA320,1,11)+VLOOKUP(V320,'Branch Wise Work Timelines'!C:G,3,FALSE)</f>
        <v>44882.416666666664</v>
      </c>
      <c r="AH320" s="69" t="str">
        <f t="shared" ca="1" si="57"/>
        <v>Out of TAT</v>
      </c>
      <c r="AI320" s="69">
        <f t="shared" ca="1" si="58"/>
        <v>20679</v>
      </c>
      <c r="AJ320" s="69" t="str">
        <f ca="1">IF(AI320&lt;0,"0-12",IFERROR(VLOOKUP(AI320,Breakup[],2,FALSE),"&gt;24"))</f>
        <v>&gt;24</v>
      </c>
      <c r="AK320" s="69" t="str">
        <f>VLOOKUP(V320,Master!B:D,3,FALSE)</f>
        <v>North</v>
      </c>
      <c r="AL320" s="69" t="str">
        <f t="shared" si="59"/>
        <v>Delhi</v>
      </c>
    </row>
    <row r="321" spans="1:38">
      <c r="A321" s="13" t="s">
        <v>923</v>
      </c>
      <c r="B321" s="54">
        <v>44701.535345138902</v>
      </c>
      <c r="C321" s="13" t="s">
        <v>122</v>
      </c>
      <c r="D321" s="13">
        <v>275</v>
      </c>
      <c r="E321" s="13" t="s">
        <v>924</v>
      </c>
      <c r="F321" s="13" t="s">
        <v>24</v>
      </c>
      <c r="G321" s="14">
        <v>1653036048991</v>
      </c>
      <c r="H321" s="55">
        <v>0.352488425925926</v>
      </c>
      <c r="I321" s="33">
        <v>44888.352488425902</v>
      </c>
      <c r="J321" s="58">
        <v>44888</v>
      </c>
      <c r="K321" s="13" t="s">
        <v>263</v>
      </c>
      <c r="L321" s="13" t="s">
        <v>69</v>
      </c>
      <c r="M321" s="13" t="s">
        <v>101</v>
      </c>
      <c r="N321" s="13" t="s">
        <v>206</v>
      </c>
      <c r="O321" s="33" t="s">
        <v>38</v>
      </c>
      <c r="P321" s="58" t="s">
        <v>38</v>
      </c>
      <c r="Q321" s="33" t="s">
        <v>207</v>
      </c>
      <c r="R321" s="14" t="s">
        <v>38</v>
      </c>
      <c r="S321" s="13" t="s">
        <v>208</v>
      </c>
      <c r="T321" s="13" t="s">
        <v>209</v>
      </c>
      <c r="U321" s="33">
        <f t="shared" ca="1" si="48"/>
        <v>45744.56914039352</v>
      </c>
      <c r="V321" s="13" t="str">
        <f t="shared" si="49"/>
        <v>Mumbai</v>
      </c>
      <c r="W321" s="13" t="str">
        <f t="shared" si="50"/>
        <v>DOMI</v>
      </c>
      <c r="X321" s="13">
        <f t="shared" si="51"/>
        <v>8</v>
      </c>
      <c r="Y321" s="13" t="str">
        <f>IFERROR(VLOOKUP(C321,ReceivingTeam[],2,FALSE),"HelpDesk")</f>
        <v>Branch office</v>
      </c>
      <c r="Z321" s="67">
        <f t="shared" si="52"/>
        <v>44888.916666666664</v>
      </c>
      <c r="AA321" s="68">
        <f t="shared" si="53"/>
        <v>44888</v>
      </c>
      <c r="AB321" s="69" t="b">
        <f t="shared" si="54"/>
        <v>1</v>
      </c>
      <c r="AC321" s="70">
        <f t="shared" si="55"/>
        <v>0.5</v>
      </c>
      <c r="AD321" s="67">
        <f t="shared" si="56"/>
        <v>44888.916666666664</v>
      </c>
      <c r="AE321" s="67">
        <f>VLOOKUP(V321,'Branch Wise Work Timelines'!C:G,3,FALSE)+AA321</f>
        <v>44888.416666666664</v>
      </c>
      <c r="AF321" s="67">
        <f>IF(V321="Bangalore",VLOOKUP(V321,'Branch Wise Work Timelines'!C:G,4,FALSE)+AA321+1,IF(V321="Mumbai",VLOOKUP(V321,'Branch Wise Work Timelines'!C:G,4,FALSE)+AA321+1,VLOOKUP(V321,'Branch Wise Work Timelines'!C:G,4,FALSE)+AA321))</f>
        <v>44889.25</v>
      </c>
      <c r="AG321" s="67">
        <f>WORKDAY.INTL(AA321,1,11)+VLOOKUP(V321,'Branch Wise Work Timelines'!C:G,3,FALSE)</f>
        <v>44889.416666666664</v>
      </c>
      <c r="AH321" s="69" t="str">
        <f t="shared" ca="1" si="57"/>
        <v>Out of TAT</v>
      </c>
      <c r="AI321" s="69">
        <f t="shared" ca="1" si="58"/>
        <v>20536</v>
      </c>
      <c r="AJ321" s="69" t="str">
        <f ca="1">IF(AI321&lt;0,"0-12",IFERROR(VLOOKUP(AI321,Breakup[],2,FALSE),"&gt;24"))</f>
        <v>&gt;24</v>
      </c>
      <c r="AK321" s="69" t="str">
        <f>VLOOKUP(V321,Master!B:D,3,FALSE)</f>
        <v>East</v>
      </c>
      <c r="AL321" s="69" t="str">
        <f t="shared" si="59"/>
        <v>Mumbai</v>
      </c>
    </row>
    <row r="322" spans="1:38">
      <c r="A322" s="13" t="s">
        <v>925</v>
      </c>
      <c r="B322" s="54">
        <v>44701.5365284375</v>
      </c>
      <c r="C322" s="13" t="s">
        <v>122</v>
      </c>
      <c r="D322" s="13">
        <v>1600</v>
      </c>
      <c r="E322" s="13" t="s">
        <v>926</v>
      </c>
      <c r="F322" s="13" t="s">
        <v>24</v>
      </c>
      <c r="G322" s="14">
        <v>1653036048991</v>
      </c>
      <c r="H322" s="55">
        <v>0.237893518518519</v>
      </c>
      <c r="I322" s="33">
        <v>44886.237893518497</v>
      </c>
      <c r="J322" s="58">
        <v>44886</v>
      </c>
      <c r="K322" s="13" t="s">
        <v>263</v>
      </c>
      <c r="L322" s="13" t="s">
        <v>69</v>
      </c>
      <c r="M322" s="13" t="s">
        <v>101</v>
      </c>
      <c r="N322" s="13" t="s">
        <v>206</v>
      </c>
      <c r="O322" s="33" t="s">
        <v>38</v>
      </c>
      <c r="P322" s="58" t="s">
        <v>38</v>
      </c>
      <c r="Q322" s="33" t="s">
        <v>207</v>
      </c>
      <c r="R322" s="14" t="s">
        <v>38</v>
      </c>
      <c r="S322" s="13" t="s">
        <v>208</v>
      </c>
      <c r="T322" s="13" t="s">
        <v>209</v>
      </c>
      <c r="U322" s="33">
        <f t="shared" ref="U322:U385" ca="1" si="60">NOW()</f>
        <v>45744.56914039352</v>
      </c>
      <c r="V322" s="13" t="str">
        <f t="shared" ref="V322:V385" si="61">VLOOKUP(L322,Location,2,0)</f>
        <v>Mumbai</v>
      </c>
      <c r="W322" s="13" t="str">
        <f t="shared" ref="W322:W385" si="62">VLOOKUP(F322,FCT,2,FALSE)</f>
        <v>DOMI</v>
      </c>
      <c r="X322" s="13">
        <f t="shared" ref="X322:X385" si="63">HOUR(I322)</f>
        <v>5</v>
      </c>
      <c r="Y322" s="13" t="str">
        <f>IFERROR(VLOOKUP(C322,ReceivingTeam[],2,FALSE),"HelpDesk")</f>
        <v>Branch office</v>
      </c>
      <c r="Z322" s="67">
        <f t="shared" ref="Z322:Z385" si="64">IF(AB322=FALSE,AE322+AC322,IF(I322&gt;AE322,IF(((I322+AC322)&gt;AF322),(AC322-(AF322-I322)+AG322),I322+AC322),IF(((AE322+AC322)&gt;AF322),(AC322-(AF322-AE322)+AG322),AE322+AC322)))</f>
        <v>44886.916666666664</v>
      </c>
      <c r="AA322" s="68">
        <f t="shared" ref="AA322:AA385" si="65">INT(J322)</f>
        <v>44886</v>
      </c>
      <c r="AB322" s="69" t="b">
        <f t="shared" ref="AB322:AB385" si="66">WORKDAY.INTL(AA322-1,1,11)=AA322</f>
        <v>1</v>
      </c>
      <c r="AC322" s="70">
        <f t="shared" ref="AC322:AC385" si="67">IF(T322="High",12/24,72/24)</f>
        <v>0.5</v>
      </c>
      <c r="AD322" s="67">
        <f t="shared" ref="AD322:AD385" si="68">IF(AB322=FALSE,AE322+AC322,IF(I322&gt;AE322,IF(((I322+AC322)&gt;AF322),(AC322-(AF322-I322)+AG322),I322+AC322),IF(((AE322+AC322)&gt;AF322),(AC322-(AF322-AE322)+AG322),AE322+AC322)))</f>
        <v>44886.916666666664</v>
      </c>
      <c r="AE322" s="67">
        <f>VLOOKUP(V322,'Branch Wise Work Timelines'!C:G,3,FALSE)+AA322</f>
        <v>44886.416666666664</v>
      </c>
      <c r="AF322" s="67">
        <f>IF(V322="Bangalore",VLOOKUP(V322,'Branch Wise Work Timelines'!C:G,4,FALSE)+AA322+1,IF(V322="Mumbai",VLOOKUP(V322,'Branch Wise Work Timelines'!C:G,4,FALSE)+AA322+1,VLOOKUP(V322,'Branch Wise Work Timelines'!C:G,4,FALSE)+AA322))</f>
        <v>44887.25</v>
      </c>
      <c r="AG322" s="67">
        <f>WORKDAY.INTL(AA322,1,11)+VLOOKUP(V322,'Branch Wise Work Timelines'!C:G,3,FALSE)</f>
        <v>44887.416666666664</v>
      </c>
      <c r="AH322" s="69" t="str">
        <f t="shared" ref="AH322:AH385" ca="1" si="69">IF(Q322&lt;&gt;"Success",IF(U322&gt;Z322,"Out of TAT","In TAT"),IF(O322&gt;AD322,"Not Met","Met"))</f>
        <v>Out of TAT</v>
      </c>
      <c r="AI322" s="69">
        <f t="shared" ref="AI322:AI385" ca="1" si="70">ROUNDUP((U322-AD322)*24,0)</f>
        <v>20584</v>
      </c>
      <c r="AJ322" s="69" t="str">
        <f ca="1">IF(AI322&lt;0,"0-12",IFERROR(VLOOKUP(AI322,Breakup[],2,FALSE),"&gt;24"))</f>
        <v>&gt;24</v>
      </c>
      <c r="AK322" s="69" t="str">
        <f>VLOOKUP(V322,Master!B:D,3,FALSE)</f>
        <v>East</v>
      </c>
      <c r="AL322" s="69" t="str">
        <f t="shared" ref="AL322:AL385" si="71">IF(V322="Bangalore",IF(W322="CLS",V322&amp;"-"&amp;"CLS",V322),(V322))</f>
        <v>Mumbai</v>
      </c>
    </row>
    <row r="323" spans="1:38">
      <c r="A323" s="13" t="s">
        <v>927</v>
      </c>
      <c r="B323" s="54">
        <v>44701.538005289403</v>
      </c>
      <c r="C323" s="13" t="s">
        <v>122</v>
      </c>
      <c r="D323" s="13">
        <v>1954</v>
      </c>
      <c r="E323" s="13" t="s">
        <v>928</v>
      </c>
      <c r="F323" s="13" t="s">
        <v>24</v>
      </c>
      <c r="G323" s="14">
        <v>1653036048991</v>
      </c>
      <c r="H323" s="55">
        <v>0.853252314814815</v>
      </c>
      <c r="I323" s="33">
        <v>44887.853252314802</v>
      </c>
      <c r="J323" s="58">
        <v>44887</v>
      </c>
      <c r="K323" s="13" t="s">
        <v>263</v>
      </c>
      <c r="L323" s="13" t="s">
        <v>69</v>
      </c>
      <c r="M323" s="13" t="s">
        <v>101</v>
      </c>
      <c r="N323" s="13" t="s">
        <v>206</v>
      </c>
      <c r="O323" s="33" t="s">
        <v>38</v>
      </c>
      <c r="P323" s="58" t="s">
        <v>38</v>
      </c>
      <c r="Q323" s="33" t="s">
        <v>207</v>
      </c>
      <c r="R323" s="14" t="s">
        <v>38</v>
      </c>
      <c r="S323" s="13" t="s">
        <v>208</v>
      </c>
      <c r="T323" s="13" t="s">
        <v>209</v>
      </c>
      <c r="U323" s="33">
        <f t="shared" ca="1" si="60"/>
        <v>45744.56914039352</v>
      </c>
      <c r="V323" s="13" t="str">
        <f t="shared" si="61"/>
        <v>Mumbai</v>
      </c>
      <c r="W323" s="13" t="str">
        <f t="shared" si="62"/>
        <v>DOMI</v>
      </c>
      <c r="X323" s="13">
        <f t="shared" si="63"/>
        <v>20</v>
      </c>
      <c r="Y323" s="13" t="str">
        <f>IFERROR(VLOOKUP(C323,ReceivingTeam[],2,FALSE),"HelpDesk")</f>
        <v>Branch office</v>
      </c>
      <c r="Z323" s="67">
        <f t="shared" si="64"/>
        <v>44888.519918981467</v>
      </c>
      <c r="AA323" s="68">
        <f t="shared" si="65"/>
        <v>44887</v>
      </c>
      <c r="AB323" s="69" t="b">
        <f t="shared" si="66"/>
        <v>1</v>
      </c>
      <c r="AC323" s="70">
        <f t="shared" si="67"/>
        <v>0.5</v>
      </c>
      <c r="AD323" s="67">
        <f t="shared" si="68"/>
        <v>44888.519918981467</v>
      </c>
      <c r="AE323" s="67">
        <f>VLOOKUP(V323,'Branch Wise Work Timelines'!C:G,3,FALSE)+AA323</f>
        <v>44887.416666666664</v>
      </c>
      <c r="AF323" s="67">
        <f>IF(V323="Bangalore",VLOOKUP(V323,'Branch Wise Work Timelines'!C:G,4,FALSE)+AA323+1,IF(V323="Mumbai",VLOOKUP(V323,'Branch Wise Work Timelines'!C:G,4,FALSE)+AA323+1,VLOOKUP(V323,'Branch Wise Work Timelines'!C:G,4,FALSE)+AA323))</f>
        <v>44888.25</v>
      </c>
      <c r="AG323" s="67">
        <f>WORKDAY.INTL(AA323,1,11)+VLOOKUP(V323,'Branch Wise Work Timelines'!C:G,3,FALSE)</f>
        <v>44888.416666666664</v>
      </c>
      <c r="AH323" s="69" t="str">
        <f t="shared" ca="1" si="69"/>
        <v>Out of TAT</v>
      </c>
      <c r="AI323" s="69">
        <f t="shared" ca="1" si="70"/>
        <v>20546</v>
      </c>
      <c r="AJ323" s="69" t="str">
        <f ca="1">IF(AI323&lt;0,"0-12",IFERROR(VLOOKUP(AI323,Breakup[],2,FALSE),"&gt;24"))</f>
        <v>&gt;24</v>
      </c>
      <c r="AK323" s="69" t="str">
        <f>VLOOKUP(V323,Master!B:D,3,FALSE)</f>
        <v>East</v>
      </c>
      <c r="AL323" s="69" t="str">
        <f t="shared" si="71"/>
        <v>Mumbai</v>
      </c>
    </row>
    <row r="324" spans="1:38">
      <c r="A324" s="13" t="s">
        <v>929</v>
      </c>
      <c r="B324" s="54">
        <v>44701.667825034703</v>
      </c>
      <c r="C324" s="13" t="s">
        <v>418</v>
      </c>
      <c r="D324" s="13">
        <v>1420</v>
      </c>
      <c r="E324" s="13" t="s">
        <v>930</v>
      </c>
      <c r="F324" s="13" t="s">
        <v>15</v>
      </c>
      <c r="G324" s="14">
        <v>1653043347189</v>
      </c>
      <c r="H324" s="55">
        <v>0.26181712962963</v>
      </c>
      <c r="I324" s="33">
        <v>44883.261817129598</v>
      </c>
      <c r="J324" s="58">
        <v>44883</v>
      </c>
      <c r="K324" s="13" t="s">
        <v>213</v>
      </c>
      <c r="L324" s="13" t="s">
        <v>30</v>
      </c>
      <c r="M324" s="13" t="s">
        <v>75</v>
      </c>
      <c r="N324" s="13" t="s">
        <v>206</v>
      </c>
      <c r="O324" s="33" t="s">
        <v>38</v>
      </c>
      <c r="P324" s="58" t="s">
        <v>38</v>
      </c>
      <c r="Q324" s="33" t="s">
        <v>207</v>
      </c>
      <c r="R324" s="14" t="s">
        <v>38</v>
      </c>
      <c r="S324" s="13" t="s">
        <v>208</v>
      </c>
      <c r="T324" s="13" t="s">
        <v>209</v>
      </c>
      <c r="U324" s="33">
        <f t="shared" ca="1" si="60"/>
        <v>45744.56914039352</v>
      </c>
      <c r="V324" s="13" t="str">
        <f t="shared" si="61"/>
        <v>Bangalore</v>
      </c>
      <c r="W324" s="13" t="str">
        <f t="shared" si="62"/>
        <v>CLS</v>
      </c>
      <c r="X324" s="13">
        <f t="shared" si="63"/>
        <v>6</v>
      </c>
      <c r="Y324" s="13" t="str">
        <f>IFERROR(VLOOKUP(C324,ReceivingTeam[],2,FALSE),"HelpDesk")</f>
        <v>HelpDesk</v>
      </c>
      <c r="Z324" s="67">
        <f t="shared" si="64"/>
        <v>44883.916666666664</v>
      </c>
      <c r="AA324" s="68">
        <f t="shared" si="65"/>
        <v>44883</v>
      </c>
      <c r="AB324" s="69" t="b">
        <f t="shared" si="66"/>
        <v>1</v>
      </c>
      <c r="AC324" s="70">
        <f t="shared" si="67"/>
        <v>0.5</v>
      </c>
      <c r="AD324" s="67">
        <f t="shared" si="68"/>
        <v>44883.916666666664</v>
      </c>
      <c r="AE324" s="67">
        <f>VLOOKUP(V324,'Branch Wise Work Timelines'!C:G,3,FALSE)+AA324</f>
        <v>44883.416666666664</v>
      </c>
      <c r="AF324" s="67">
        <f>IF(V324="Bangalore",VLOOKUP(V324,'Branch Wise Work Timelines'!C:G,4,FALSE)+AA324+1,IF(V324="Mumbai",VLOOKUP(V324,'Branch Wise Work Timelines'!C:G,4,FALSE)+AA324+1,VLOOKUP(V324,'Branch Wise Work Timelines'!C:G,4,FALSE)+AA324))</f>
        <v>44884.104166666664</v>
      </c>
      <c r="AG324" s="67">
        <f>WORKDAY.INTL(AA324,1,11)+VLOOKUP(V324,'Branch Wise Work Timelines'!C:G,3,FALSE)</f>
        <v>44884.416666666664</v>
      </c>
      <c r="AH324" s="69" t="str">
        <f t="shared" ca="1" si="69"/>
        <v>Out of TAT</v>
      </c>
      <c r="AI324" s="69">
        <f t="shared" ca="1" si="70"/>
        <v>20656</v>
      </c>
      <c r="AJ324" s="69" t="str">
        <f ca="1">IF(AI324&lt;0,"0-12",IFERROR(VLOOKUP(AI324,Breakup[],2,FALSE),"&gt;24"))</f>
        <v>&gt;24</v>
      </c>
      <c r="AK324" s="69" t="str">
        <f>VLOOKUP(V324,Master!B:D,3,FALSE)</f>
        <v>South</v>
      </c>
      <c r="AL324" s="69" t="str">
        <f t="shared" si="71"/>
        <v>Bangalore-CLS</v>
      </c>
    </row>
    <row r="325" spans="1:38">
      <c r="A325" s="13" t="s">
        <v>931</v>
      </c>
      <c r="B325" s="54">
        <v>44701.519331597199</v>
      </c>
      <c r="C325" s="13" t="s">
        <v>158</v>
      </c>
      <c r="D325" s="13">
        <v>803</v>
      </c>
      <c r="E325" s="13" t="s">
        <v>932</v>
      </c>
      <c r="F325" s="13" t="s">
        <v>33</v>
      </c>
      <c r="G325" s="14">
        <v>1653032383696</v>
      </c>
      <c r="H325" s="55">
        <v>0.319814814814815</v>
      </c>
      <c r="I325" s="33">
        <v>44888.3198148148</v>
      </c>
      <c r="J325" s="58">
        <v>44888</v>
      </c>
      <c r="K325" s="13" t="s">
        <v>452</v>
      </c>
      <c r="L325" s="13" t="s">
        <v>36</v>
      </c>
      <c r="M325" s="13" t="s">
        <v>158</v>
      </c>
      <c r="N325" s="13" t="s">
        <v>206</v>
      </c>
      <c r="O325" s="33" t="s">
        <v>38</v>
      </c>
      <c r="P325" s="58" t="s">
        <v>38</v>
      </c>
      <c r="Q325" s="33" t="s">
        <v>207</v>
      </c>
      <c r="R325" s="14" t="s">
        <v>38</v>
      </c>
      <c r="S325" s="13" t="s">
        <v>216</v>
      </c>
      <c r="T325" s="13" t="s">
        <v>278</v>
      </c>
      <c r="U325" s="33">
        <f t="shared" ca="1" si="60"/>
        <v>45744.56914039352</v>
      </c>
      <c r="V325" s="13" t="str">
        <f t="shared" si="61"/>
        <v>Chennai</v>
      </c>
      <c r="W325" s="13" t="str">
        <f t="shared" si="62"/>
        <v>RI</v>
      </c>
      <c r="X325" s="13">
        <f t="shared" si="63"/>
        <v>7</v>
      </c>
      <c r="Y325" s="13" t="str">
        <f>IFERROR(VLOOKUP(C325,ReceivingTeam[],2,FALSE),"HelpDesk")</f>
        <v>Branch office</v>
      </c>
      <c r="Z325" s="67">
        <f t="shared" si="64"/>
        <v>44892.062499999993</v>
      </c>
      <c r="AA325" s="68">
        <f t="shared" si="65"/>
        <v>44888</v>
      </c>
      <c r="AB325" s="69" t="b">
        <f t="shared" si="66"/>
        <v>1</v>
      </c>
      <c r="AC325" s="70">
        <f t="shared" si="67"/>
        <v>3</v>
      </c>
      <c r="AD325" s="67">
        <f t="shared" si="68"/>
        <v>44892.062499999993</v>
      </c>
      <c r="AE325" s="67">
        <f>VLOOKUP(V325,'Branch Wise Work Timelines'!C:G,3,FALSE)+AA325</f>
        <v>44888.416666666664</v>
      </c>
      <c r="AF325" s="67">
        <f>IF(V325="Bangalore",VLOOKUP(V325,'Branch Wise Work Timelines'!C:G,4,FALSE)+AA325+1,IF(V325="Mumbai",VLOOKUP(V325,'Branch Wise Work Timelines'!C:G,4,FALSE)+AA325+1,VLOOKUP(V325,'Branch Wise Work Timelines'!C:G,4,FALSE)+AA325))</f>
        <v>44888.770833333336</v>
      </c>
      <c r="AG325" s="67">
        <f>WORKDAY.INTL(AA325,1,11)+VLOOKUP(V325,'Branch Wise Work Timelines'!C:G,3,FALSE)</f>
        <v>44889.416666666664</v>
      </c>
      <c r="AH325" s="69" t="str">
        <f t="shared" ca="1" si="69"/>
        <v>Out of TAT</v>
      </c>
      <c r="AI325" s="69">
        <f t="shared" ca="1" si="70"/>
        <v>20461</v>
      </c>
      <c r="AJ325" s="69" t="str">
        <f ca="1">IF(AI325&lt;0,"0-12",IFERROR(VLOOKUP(AI325,Breakup[],2,FALSE),"&gt;24"))</f>
        <v>&gt;24</v>
      </c>
      <c r="AK325" s="69" t="str">
        <f>VLOOKUP(V325,Master!B:D,3,FALSE)</f>
        <v>South</v>
      </c>
      <c r="AL325" s="69" t="str">
        <f t="shared" si="71"/>
        <v>Chennai</v>
      </c>
    </row>
    <row r="326" spans="1:38">
      <c r="A326" s="13" t="s">
        <v>933</v>
      </c>
      <c r="B326" s="54">
        <v>44701.510200381897</v>
      </c>
      <c r="C326" s="13" t="s">
        <v>255</v>
      </c>
      <c r="D326" s="13">
        <v>1355</v>
      </c>
      <c r="E326" s="13" t="s">
        <v>934</v>
      </c>
      <c r="F326" s="13" t="s">
        <v>33</v>
      </c>
      <c r="G326" s="14">
        <v>1653029928607</v>
      </c>
      <c r="H326" s="55">
        <v>0.25451388888888898</v>
      </c>
      <c r="I326" s="33">
        <v>44888.254513888904</v>
      </c>
      <c r="J326" s="58">
        <v>44888</v>
      </c>
      <c r="K326" s="13" t="s">
        <v>257</v>
      </c>
      <c r="L326" s="13" t="s">
        <v>72</v>
      </c>
      <c r="M326" s="13" t="s">
        <v>255</v>
      </c>
      <c r="N326" s="13" t="s">
        <v>206</v>
      </c>
      <c r="O326" s="33" t="s">
        <v>38</v>
      </c>
      <c r="P326" s="58" t="s">
        <v>38</v>
      </c>
      <c r="Q326" s="33" t="s">
        <v>207</v>
      </c>
      <c r="R326" s="14" t="s">
        <v>38</v>
      </c>
      <c r="S326" s="13" t="s">
        <v>216</v>
      </c>
      <c r="T326" s="13" t="s">
        <v>217</v>
      </c>
      <c r="U326" s="33">
        <f t="shared" ca="1" si="60"/>
        <v>45744.56914039352</v>
      </c>
      <c r="V326" s="13" t="str">
        <f t="shared" si="61"/>
        <v>Pune</v>
      </c>
      <c r="W326" s="13" t="str">
        <f t="shared" si="62"/>
        <v>RI</v>
      </c>
      <c r="X326" s="13">
        <f t="shared" si="63"/>
        <v>6</v>
      </c>
      <c r="Y326" s="13" t="str">
        <f>IFERROR(VLOOKUP(C326,ReceivingTeam[],2,FALSE),"HelpDesk")</f>
        <v>HelpDesk</v>
      </c>
      <c r="Z326" s="67">
        <f t="shared" si="64"/>
        <v>44889.520833333336</v>
      </c>
      <c r="AA326" s="68">
        <f t="shared" si="65"/>
        <v>44888</v>
      </c>
      <c r="AB326" s="69" t="b">
        <f t="shared" si="66"/>
        <v>1</v>
      </c>
      <c r="AC326" s="70">
        <f t="shared" si="67"/>
        <v>0.5</v>
      </c>
      <c r="AD326" s="67">
        <f t="shared" si="68"/>
        <v>44889.520833333336</v>
      </c>
      <c r="AE326" s="67">
        <f>VLOOKUP(V326,'Branch Wise Work Timelines'!C:G,3,FALSE)+AA326</f>
        <v>44888.395833333336</v>
      </c>
      <c r="AF326" s="67">
        <f>IF(V326="Bangalore",VLOOKUP(V326,'Branch Wise Work Timelines'!C:G,4,FALSE)+AA326+1,IF(V326="Mumbai",VLOOKUP(V326,'Branch Wise Work Timelines'!C:G,4,FALSE)+AA326+1,VLOOKUP(V326,'Branch Wise Work Timelines'!C:G,4,FALSE)+AA326))</f>
        <v>44888.770833333336</v>
      </c>
      <c r="AG326" s="67">
        <f>WORKDAY.INTL(AA326,1,11)+VLOOKUP(V326,'Branch Wise Work Timelines'!C:G,3,FALSE)</f>
        <v>44889.395833333336</v>
      </c>
      <c r="AH326" s="69" t="str">
        <f t="shared" ca="1" si="69"/>
        <v>Out of TAT</v>
      </c>
      <c r="AI326" s="69">
        <f t="shared" ca="1" si="70"/>
        <v>20522</v>
      </c>
      <c r="AJ326" s="69" t="str">
        <f ca="1">IF(AI326&lt;0,"0-12",IFERROR(VLOOKUP(AI326,Breakup[],2,FALSE),"&gt;24"))</f>
        <v>&gt;24</v>
      </c>
      <c r="AK326" s="69" t="str">
        <f>VLOOKUP(V326,Master!B:D,3,FALSE)</f>
        <v>West</v>
      </c>
      <c r="AL326" s="69" t="str">
        <f t="shared" si="71"/>
        <v>Pune</v>
      </c>
    </row>
    <row r="327" spans="1:38">
      <c r="A327" s="13" t="s">
        <v>935</v>
      </c>
      <c r="B327" s="54">
        <v>44701.574139467601</v>
      </c>
      <c r="C327" s="13" t="s">
        <v>158</v>
      </c>
      <c r="D327" s="13">
        <v>550</v>
      </c>
      <c r="E327" s="13" t="s">
        <v>936</v>
      </c>
      <c r="F327" s="13" t="s">
        <v>33</v>
      </c>
      <c r="G327" s="14">
        <v>1653041402258</v>
      </c>
      <c r="H327" s="55">
        <v>0.117430555555556</v>
      </c>
      <c r="I327" s="33">
        <v>44887.117430555598</v>
      </c>
      <c r="J327" s="58">
        <v>44887</v>
      </c>
      <c r="K327" s="13" t="s">
        <v>452</v>
      </c>
      <c r="L327" s="13" t="s">
        <v>36</v>
      </c>
      <c r="M327" s="13" t="s">
        <v>158</v>
      </c>
      <c r="N327" s="13" t="s">
        <v>215</v>
      </c>
      <c r="O327" s="33" t="s">
        <v>38</v>
      </c>
      <c r="P327" s="58" t="s">
        <v>38</v>
      </c>
      <c r="Q327" s="33" t="s">
        <v>207</v>
      </c>
      <c r="R327" s="14" t="s">
        <v>38</v>
      </c>
      <c r="S327" s="13" t="s">
        <v>216</v>
      </c>
      <c r="T327" s="13" t="s">
        <v>217</v>
      </c>
      <c r="U327" s="33">
        <f t="shared" ca="1" si="60"/>
        <v>45744.56914039352</v>
      </c>
      <c r="V327" s="13" t="str">
        <f t="shared" si="61"/>
        <v>Chennai</v>
      </c>
      <c r="W327" s="13" t="str">
        <f t="shared" si="62"/>
        <v>RI</v>
      </c>
      <c r="X327" s="13">
        <f t="shared" si="63"/>
        <v>2</v>
      </c>
      <c r="Y327" s="13" t="str">
        <f>IFERROR(VLOOKUP(C327,ReceivingTeam[],2,FALSE),"HelpDesk")</f>
        <v>Branch office</v>
      </c>
      <c r="Z327" s="67">
        <f t="shared" si="64"/>
        <v>44888.562499999993</v>
      </c>
      <c r="AA327" s="68">
        <f t="shared" si="65"/>
        <v>44887</v>
      </c>
      <c r="AB327" s="69" t="b">
        <f t="shared" si="66"/>
        <v>1</v>
      </c>
      <c r="AC327" s="70">
        <f t="shared" si="67"/>
        <v>0.5</v>
      </c>
      <c r="AD327" s="67">
        <f t="shared" si="68"/>
        <v>44888.562499999993</v>
      </c>
      <c r="AE327" s="67">
        <f>VLOOKUP(V327,'Branch Wise Work Timelines'!C:G,3,FALSE)+AA327</f>
        <v>44887.416666666664</v>
      </c>
      <c r="AF327" s="67">
        <f>IF(V327="Bangalore",VLOOKUP(V327,'Branch Wise Work Timelines'!C:G,4,FALSE)+AA327+1,IF(V327="Mumbai",VLOOKUP(V327,'Branch Wise Work Timelines'!C:G,4,FALSE)+AA327+1,VLOOKUP(V327,'Branch Wise Work Timelines'!C:G,4,FALSE)+AA327))</f>
        <v>44887.770833333336</v>
      </c>
      <c r="AG327" s="67">
        <f>WORKDAY.INTL(AA327,1,11)+VLOOKUP(V327,'Branch Wise Work Timelines'!C:G,3,FALSE)</f>
        <v>44888.416666666664</v>
      </c>
      <c r="AH327" s="69" t="str">
        <f t="shared" ca="1" si="69"/>
        <v>Out of TAT</v>
      </c>
      <c r="AI327" s="69">
        <f t="shared" ca="1" si="70"/>
        <v>20545</v>
      </c>
      <c r="AJ327" s="69" t="str">
        <f ca="1">IF(AI327&lt;0,"0-12",IFERROR(VLOOKUP(AI327,Breakup[],2,FALSE),"&gt;24"))</f>
        <v>&gt;24</v>
      </c>
      <c r="AK327" s="69" t="str">
        <f>VLOOKUP(V327,Master!B:D,3,FALSE)</f>
        <v>South</v>
      </c>
      <c r="AL327" s="69" t="str">
        <f t="shared" si="71"/>
        <v>Chennai</v>
      </c>
    </row>
    <row r="328" spans="1:38">
      <c r="A328" s="13" t="s">
        <v>937</v>
      </c>
      <c r="B328" s="54">
        <v>44701.4390835995</v>
      </c>
      <c r="C328" s="13" t="s">
        <v>261</v>
      </c>
      <c r="D328" s="13">
        <v>1179</v>
      </c>
      <c r="E328" s="13" t="s">
        <v>938</v>
      </c>
      <c r="F328" s="13" t="s">
        <v>33</v>
      </c>
      <c r="G328" s="14">
        <v>1653025138774</v>
      </c>
      <c r="H328" s="55">
        <v>0.88663194444444404</v>
      </c>
      <c r="I328" s="33">
        <v>44889.886631944399</v>
      </c>
      <c r="J328" s="58">
        <v>44889</v>
      </c>
      <c r="K328" s="13" t="s">
        <v>263</v>
      </c>
      <c r="L328" s="13" t="s">
        <v>69</v>
      </c>
      <c r="M328" s="13" t="s">
        <v>103</v>
      </c>
      <c r="N328" s="13" t="s">
        <v>206</v>
      </c>
      <c r="O328" s="33" t="s">
        <v>38</v>
      </c>
      <c r="P328" s="58" t="s">
        <v>38</v>
      </c>
      <c r="Q328" s="33" t="s">
        <v>207</v>
      </c>
      <c r="R328" s="14" t="s">
        <v>38</v>
      </c>
      <c r="S328" s="13" t="s">
        <v>208</v>
      </c>
      <c r="T328" s="13" t="s">
        <v>209</v>
      </c>
      <c r="U328" s="33">
        <f t="shared" ca="1" si="60"/>
        <v>45744.56914039352</v>
      </c>
      <c r="V328" s="13" t="str">
        <f t="shared" si="61"/>
        <v>Mumbai</v>
      </c>
      <c r="W328" s="13" t="str">
        <f t="shared" si="62"/>
        <v>RI</v>
      </c>
      <c r="X328" s="13">
        <f t="shared" si="63"/>
        <v>21</v>
      </c>
      <c r="Y328" s="13" t="str">
        <f>IFERROR(VLOOKUP(C328,ReceivingTeam[],2,FALSE),"HelpDesk")</f>
        <v>HelpDesk</v>
      </c>
      <c r="Z328" s="67">
        <f t="shared" si="64"/>
        <v>44890.553298611063</v>
      </c>
      <c r="AA328" s="68">
        <f t="shared" si="65"/>
        <v>44889</v>
      </c>
      <c r="AB328" s="69" t="b">
        <f t="shared" si="66"/>
        <v>1</v>
      </c>
      <c r="AC328" s="70">
        <f t="shared" si="67"/>
        <v>0.5</v>
      </c>
      <c r="AD328" s="67">
        <f t="shared" si="68"/>
        <v>44890.553298611063</v>
      </c>
      <c r="AE328" s="67">
        <f>VLOOKUP(V328,'Branch Wise Work Timelines'!C:G,3,FALSE)+AA328</f>
        <v>44889.416666666664</v>
      </c>
      <c r="AF328" s="67">
        <f>IF(V328="Bangalore",VLOOKUP(V328,'Branch Wise Work Timelines'!C:G,4,FALSE)+AA328+1,IF(V328="Mumbai",VLOOKUP(V328,'Branch Wise Work Timelines'!C:G,4,FALSE)+AA328+1,VLOOKUP(V328,'Branch Wise Work Timelines'!C:G,4,FALSE)+AA328))</f>
        <v>44890.25</v>
      </c>
      <c r="AG328" s="67">
        <f>WORKDAY.INTL(AA328,1,11)+VLOOKUP(V328,'Branch Wise Work Timelines'!C:G,3,FALSE)</f>
        <v>44890.416666666664</v>
      </c>
      <c r="AH328" s="69" t="str">
        <f t="shared" ca="1" si="69"/>
        <v>Out of TAT</v>
      </c>
      <c r="AI328" s="69">
        <f t="shared" ca="1" si="70"/>
        <v>20497</v>
      </c>
      <c r="AJ328" s="69" t="str">
        <f ca="1">IF(AI328&lt;0,"0-12",IFERROR(VLOOKUP(AI328,Breakup[],2,FALSE),"&gt;24"))</f>
        <v>&gt;24</v>
      </c>
      <c r="AK328" s="69" t="str">
        <f>VLOOKUP(V328,Master!B:D,3,FALSE)</f>
        <v>East</v>
      </c>
      <c r="AL328" s="69" t="str">
        <f t="shared" si="71"/>
        <v>Mumbai</v>
      </c>
    </row>
    <row r="329" spans="1:38">
      <c r="A329" s="13" t="s">
        <v>939</v>
      </c>
      <c r="B329" s="54">
        <v>44701.629378124999</v>
      </c>
      <c r="C329" s="13" t="s">
        <v>268</v>
      </c>
      <c r="D329" s="13">
        <v>1719</v>
      </c>
      <c r="E329" s="13" t="s">
        <v>940</v>
      </c>
      <c r="F329" s="13" t="s">
        <v>15</v>
      </c>
      <c r="G329" s="14">
        <v>1653041711052</v>
      </c>
      <c r="H329" s="55">
        <v>0.70456018518518504</v>
      </c>
      <c r="I329" s="33">
        <v>44883.704560185201</v>
      </c>
      <c r="J329" s="58">
        <v>44883</v>
      </c>
      <c r="K329" s="13" t="s">
        <v>213</v>
      </c>
      <c r="L329" s="13" t="s">
        <v>30</v>
      </c>
      <c r="M329" s="13" t="s">
        <v>214</v>
      </c>
      <c r="N329" s="13" t="s">
        <v>206</v>
      </c>
      <c r="O329" s="33" t="s">
        <v>38</v>
      </c>
      <c r="P329" s="58" t="s">
        <v>38</v>
      </c>
      <c r="Q329" s="33" t="s">
        <v>207</v>
      </c>
      <c r="R329" s="14" t="s">
        <v>38</v>
      </c>
      <c r="S329" s="13" t="s">
        <v>216</v>
      </c>
      <c r="T329" s="13" t="s">
        <v>217</v>
      </c>
      <c r="U329" s="33">
        <f t="shared" ca="1" si="60"/>
        <v>45744.56914039352</v>
      </c>
      <c r="V329" s="13" t="str">
        <f t="shared" si="61"/>
        <v>Bangalore</v>
      </c>
      <c r="W329" s="13" t="str">
        <f t="shared" si="62"/>
        <v>CLS</v>
      </c>
      <c r="X329" s="13">
        <f t="shared" si="63"/>
        <v>16</v>
      </c>
      <c r="Y329" s="13" t="str">
        <f>IFERROR(VLOOKUP(C329,ReceivingTeam[],2,FALSE),"HelpDesk")</f>
        <v>HelpDesk</v>
      </c>
      <c r="Z329" s="67">
        <f t="shared" si="64"/>
        <v>44884.517060185201</v>
      </c>
      <c r="AA329" s="68">
        <f t="shared" si="65"/>
        <v>44883</v>
      </c>
      <c r="AB329" s="69" t="b">
        <f t="shared" si="66"/>
        <v>1</v>
      </c>
      <c r="AC329" s="70">
        <f t="shared" si="67"/>
        <v>0.5</v>
      </c>
      <c r="AD329" s="67">
        <f t="shared" si="68"/>
        <v>44884.517060185201</v>
      </c>
      <c r="AE329" s="67">
        <f>VLOOKUP(V329,'Branch Wise Work Timelines'!C:G,3,FALSE)+AA329</f>
        <v>44883.416666666664</v>
      </c>
      <c r="AF329" s="67">
        <f>IF(V329="Bangalore",VLOOKUP(V329,'Branch Wise Work Timelines'!C:G,4,FALSE)+AA329+1,IF(V329="Mumbai",VLOOKUP(V329,'Branch Wise Work Timelines'!C:G,4,FALSE)+AA329+1,VLOOKUP(V329,'Branch Wise Work Timelines'!C:G,4,FALSE)+AA329))</f>
        <v>44884.104166666664</v>
      </c>
      <c r="AG329" s="67">
        <f>WORKDAY.INTL(AA329,1,11)+VLOOKUP(V329,'Branch Wise Work Timelines'!C:G,3,FALSE)</f>
        <v>44884.416666666664</v>
      </c>
      <c r="AH329" s="69" t="str">
        <f t="shared" ca="1" si="69"/>
        <v>Out of TAT</v>
      </c>
      <c r="AI329" s="69">
        <f t="shared" ca="1" si="70"/>
        <v>20642</v>
      </c>
      <c r="AJ329" s="69" t="str">
        <f ca="1">IF(AI329&lt;0,"0-12",IFERROR(VLOOKUP(AI329,Breakup[],2,FALSE),"&gt;24"))</f>
        <v>&gt;24</v>
      </c>
      <c r="AK329" s="69" t="str">
        <f>VLOOKUP(V329,Master!B:D,3,FALSE)</f>
        <v>South</v>
      </c>
      <c r="AL329" s="69" t="str">
        <f t="shared" si="71"/>
        <v>Bangalore-CLS</v>
      </c>
    </row>
    <row r="330" spans="1:38">
      <c r="A330" s="13" t="s">
        <v>941</v>
      </c>
      <c r="B330" s="54">
        <v>44701.6883051736</v>
      </c>
      <c r="C330" s="13" t="s">
        <v>113</v>
      </c>
      <c r="D330" s="13">
        <v>1811</v>
      </c>
      <c r="E330" s="13" t="s">
        <v>942</v>
      </c>
      <c r="F330" s="13" t="s">
        <v>33</v>
      </c>
      <c r="G330" s="14">
        <v>1653045231812</v>
      </c>
      <c r="H330" s="55">
        <v>0.80439814814814803</v>
      </c>
      <c r="I330" s="33">
        <v>44889.804398148102</v>
      </c>
      <c r="J330" s="58">
        <v>44889</v>
      </c>
      <c r="K330" s="13" t="s">
        <v>263</v>
      </c>
      <c r="L330" s="13" t="s">
        <v>69</v>
      </c>
      <c r="M330" s="13" t="s">
        <v>101</v>
      </c>
      <c r="N330" s="13" t="s">
        <v>206</v>
      </c>
      <c r="O330" s="33" t="s">
        <v>38</v>
      </c>
      <c r="P330" s="58" t="s">
        <v>38</v>
      </c>
      <c r="Q330" s="33" t="s">
        <v>207</v>
      </c>
      <c r="R330" s="14" t="s">
        <v>38</v>
      </c>
      <c r="S330" s="13" t="s">
        <v>208</v>
      </c>
      <c r="T330" s="13" t="s">
        <v>209</v>
      </c>
      <c r="U330" s="33">
        <f t="shared" ca="1" si="60"/>
        <v>45744.56914039352</v>
      </c>
      <c r="V330" s="13" t="str">
        <f t="shared" si="61"/>
        <v>Mumbai</v>
      </c>
      <c r="W330" s="13" t="str">
        <f t="shared" si="62"/>
        <v>RI</v>
      </c>
      <c r="X330" s="13">
        <f t="shared" si="63"/>
        <v>19</v>
      </c>
      <c r="Y330" s="13" t="str">
        <f>IFERROR(VLOOKUP(C330,ReceivingTeam[],2,FALSE),"HelpDesk")</f>
        <v>Branch office</v>
      </c>
      <c r="Z330" s="67">
        <f t="shared" si="64"/>
        <v>44890.471064814767</v>
      </c>
      <c r="AA330" s="68">
        <f t="shared" si="65"/>
        <v>44889</v>
      </c>
      <c r="AB330" s="69" t="b">
        <f t="shared" si="66"/>
        <v>1</v>
      </c>
      <c r="AC330" s="70">
        <f t="shared" si="67"/>
        <v>0.5</v>
      </c>
      <c r="AD330" s="67">
        <f t="shared" si="68"/>
        <v>44890.471064814767</v>
      </c>
      <c r="AE330" s="67">
        <f>VLOOKUP(V330,'Branch Wise Work Timelines'!C:G,3,FALSE)+AA330</f>
        <v>44889.416666666664</v>
      </c>
      <c r="AF330" s="67">
        <f>IF(V330="Bangalore",VLOOKUP(V330,'Branch Wise Work Timelines'!C:G,4,FALSE)+AA330+1,IF(V330="Mumbai",VLOOKUP(V330,'Branch Wise Work Timelines'!C:G,4,FALSE)+AA330+1,VLOOKUP(V330,'Branch Wise Work Timelines'!C:G,4,FALSE)+AA330))</f>
        <v>44890.25</v>
      </c>
      <c r="AG330" s="67">
        <f>WORKDAY.INTL(AA330,1,11)+VLOOKUP(V330,'Branch Wise Work Timelines'!C:G,3,FALSE)</f>
        <v>44890.416666666664</v>
      </c>
      <c r="AH330" s="69" t="str">
        <f t="shared" ca="1" si="69"/>
        <v>Out of TAT</v>
      </c>
      <c r="AI330" s="69">
        <f t="shared" ca="1" si="70"/>
        <v>20499</v>
      </c>
      <c r="AJ330" s="69" t="str">
        <f ca="1">IF(AI330&lt;0,"0-12",IFERROR(VLOOKUP(AI330,Breakup[],2,FALSE),"&gt;24"))</f>
        <v>&gt;24</v>
      </c>
      <c r="AK330" s="69" t="str">
        <f>VLOOKUP(V330,Master!B:D,3,FALSE)</f>
        <v>East</v>
      </c>
      <c r="AL330" s="69" t="str">
        <f t="shared" si="71"/>
        <v>Mumbai</v>
      </c>
    </row>
    <row r="331" spans="1:38">
      <c r="A331" s="13" t="s">
        <v>943</v>
      </c>
      <c r="B331" s="54">
        <v>44701.458833715304</v>
      </c>
      <c r="C331" s="13" t="s">
        <v>450</v>
      </c>
      <c r="D331" s="13">
        <v>1588</v>
      </c>
      <c r="E331" s="13" t="s">
        <v>944</v>
      </c>
      <c r="F331" s="13" t="s">
        <v>33</v>
      </c>
      <c r="G331" s="14">
        <v>1653027917208</v>
      </c>
      <c r="H331" s="55">
        <v>0.83469907407407395</v>
      </c>
      <c r="I331" s="33">
        <v>44884.834699074097</v>
      </c>
      <c r="J331" s="58">
        <v>44884</v>
      </c>
      <c r="K331" s="13" t="s">
        <v>452</v>
      </c>
      <c r="L331" s="13" t="s">
        <v>36</v>
      </c>
      <c r="M331" s="13" t="s">
        <v>450</v>
      </c>
      <c r="N331" s="13" t="s">
        <v>206</v>
      </c>
      <c r="O331" s="33" t="s">
        <v>38</v>
      </c>
      <c r="P331" s="58" t="s">
        <v>38</v>
      </c>
      <c r="Q331" s="33" t="s">
        <v>207</v>
      </c>
      <c r="R331" s="14" t="s">
        <v>38</v>
      </c>
      <c r="S331" s="13" t="s">
        <v>216</v>
      </c>
      <c r="T331" s="13" t="s">
        <v>217</v>
      </c>
      <c r="U331" s="33">
        <f t="shared" ca="1" si="60"/>
        <v>45744.56914039352</v>
      </c>
      <c r="V331" s="13" t="str">
        <f t="shared" si="61"/>
        <v>Chennai</v>
      </c>
      <c r="W331" s="13" t="str">
        <f t="shared" si="62"/>
        <v>RI</v>
      </c>
      <c r="X331" s="13">
        <f t="shared" si="63"/>
        <v>20</v>
      </c>
      <c r="Y331" s="13" t="str">
        <f>IFERROR(VLOOKUP(C331,ReceivingTeam[],2,FALSE),"HelpDesk")</f>
        <v>HelpDesk</v>
      </c>
      <c r="Z331" s="67">
        <f t="shared" si="64"/>
        <v>44886.980532407426</v>
      </c>
      <c r="AA331" s="68">
        <f t="shared" si="65"/>
        <v>44884</v>
      </c>
      <c r="AB331" s="69" t="b">
        <f t="shared" si="66"/>
        <v>1</v>
      </c>
      <c r="AC331" s="70">
        <f t="shared" si="67"/>
        <v>0.5</v>
      </c>
      <c r="AD331" s="67">
        <f t="shared" si="68"/>
        <v>44886.980532407426</v>
      </c>
      <c r="AE331" s="67">
        <f>VLOOKUP(V331,'Branch Wise Work Timelines'!C:G,3,FALSE)+AA331</f>
        <v>44884.416666666664</v>
      </c>
      <c r="AF331" s="67">
        <f>IF(V331="Bangalore",VLOOKUP(V331,'Branch Wise Work Timelines'!C:G,4,FALSE)+AA331+1,IF(V331="Mumbai",VLOOKUP(V331,'Branch Wise Work Timelines'!C:G,4,FALSE)+AA331+1,VLOOKUP(V331,'Branch Wise Work Timelines'!C:G,4,FALSE)+AA331))</f>
        <v>44884.770833333336</v>
      </c>
      <c r="AG331" s="67">
        <f>WORKDAY.INTL(AA331,1,11)+VLOOKUP(V331,'Branch Wise Work Timelines'!C:G,3,FALSE)</f>
        <v>44886.416666666664</v>
      </c>
      <c r="AH331" s="69" t="str">
        <f t="shared" ca="1" si="69"/>
        <v>Out of TAT</v>
      </c>
      <c r="AI331" s="69">
        <f t="shared" ca="1" si="70"/>
        <v>20583</v>
      </c>
      <c r="AJ331" s="69" t="str">
        <f ca="1">IF(AI331&lt;0,"0-12",IFERROR(VLOOKUP(AI331,Breakup[],2,FALSE),"&gt;24"))</f>
        <v>&gt;24</v>
      </c>
      <c r="AK331" s="69" t="str">
        <f>VLOOKUP(V331,Master!B:D,3,FALSE)</f>
        <v>South</v>
      </c>
      <c r="AL331" s="69" t="str">
        <f t="shared" si="71"/>
        <v>Chennai</v>
      </c>
    </row>
    <row r="332" spans="1:38">
      <c r="A332" s="13" t="s">
        <v>945</v>
      </c>
      <c r="B332" s="54">
        <v>44701.6050237616</v>
      </c>
      <c r="C332" s="13" t="s">
        <v>280</v>
      </c>
      <c r="D332" s="13">
        <v>1742</v>
      </c>
      <c r="E332" s="13" t="s">
        <v>946</v>
      </c>
      <c r="F332" s="13" t="s">
        <v>33</v>
      </c>
      <c r="G332" s="14">
        <v>1653037600168</v>
      </c>
      <c r="H332" s="55">
        <v>0.278402777777778</v>
      </c>
      <c r="I332" s="33">
        <v>44890.278402777803</v>
      </c>
      <c r="J332" s="58">
        <v>44890</v>
      </c>
      <c r="K332" s="13" t="s">
        <v>213</v>
      </c>
      <c r="L332" s="13" t="s">
        <v>30</v>
      </c>
      <c r="M332" s="13" t="s">
        <v>282</v>
      </c>
      <c r="N332" s="13" t="s">
        <v>206</v>
      </c>
      <c r="O332" s="33" t="s">
        <v>38</v>
      </c>
      <c r="P332" s="58" t="s">
        <v>38</v>
      </c>
      <c r="Q332" s="33" t="s">
        <v>207</v>
      </c>
      <c r="R332" s="14" t="s">
        <v>38</v>
      </c>
      <c r="S332" s="13" t="s">
        <v>208</v>
      </c>
      <c r="T332" s="13" t="s">
        <v>209</v>
      </c>
      <c r="U332" s="33">
        <f t="shared" ca="1" si="60"/>
        <v>45744.56914039352</v>
      </c>
      <c r="V332" s="13" t="str">
        <f t="shared" si="61"/>
        <v>Bangalore</v>
      </c>
      <c r="W332" s="13" t="str">
        <f t="shared" si="62"/>
        <v>RI</v>
      </c>
      <c r="X332" s="13">
        <f t="shared" si="63"/>
        <v>6</v>
      </c>
      <c r="Y332" s="13" t="str">
        <f>IFERROR(VLOOKUP(C332,ReceivingTeam[],2,FALSE),"HelpDesk")</f>
        <v>HelpDesk</v>
      </c>
      <c r="Z332" s="67">
        <f t="shared" si="64"/>
        <v>44890.916666666664</v>
      </c>
      <c r="AA332" s="68">
        <f t="shared" si="65"/>
        <v>44890</v>
      </c>
      <c r="AB332" s="69" t="b">
        <f t="shared" si="66"/>
        <v>1</v>
      </c>
      <c r="AC332" s="70">
        <f t="shared" si="67"/>
        <v>0.5</v>
      </c>
      <c r="AD332" s="67">
        <f t="shared" si="68"/>
        <v>44890.916666666664</v>
      </c>
      <c r="AE332" s="67">
        <f>VLOOKUP(V332,'Branch Wise Work Timelines'!C:G,3,FALSE)+AA332</f>
        <v>44890.416666666664</v>
      </c>
      <c r="AF332" s="67">
        <f>IF(V332="Bangalore",VLOOKUP(V332,'Branch Wise Work Timelines'!C:G,4,FALSE)+AA332+1,IF(V332="Mumbai",VLOOKUP(V332,'Branch Wise Work Timelines'!C:G,4,FALSE)+AA332+1,VLOOKUP(V332,'Branch Wise Work Timelines'!C:G,4,FALSE)+AA332))</f>
        <v>44891.104166666664</v>
      </c>
      <c r="AG332" s="67">
        <f>WORKDAY.INTL(AA332,1,11)+VLOOKUP(V332,'Branch Wise Work Timelines'!C:G,3,FALSE)</f>
        <v>44891.416666666664</v>
      </c>
      <c r="AH332" s="69" t="str">
        <f t="shared" ca="1" si="69"/>
        <v>Out of TAT</v>
      </c>
      <c r="AI332" s="69">
        <f t="shared" ca="1" si="70"/>
        <v>20488</v>
      </c>
      <c r="AJ332" s="69" t="str">
        <f ca="1">IF(AI332&lt;0,"0-12",IFERROR(VLOOKUP(AI332,Breakup[],2,FALSE),"&gt;24"))</f>
        <v>&gt;24</v>
      </c>
      <c r="AK332" s="69" t="str">
        <f>VLOOKUP(V332,Master!B:D,3,FALSE)</f>
        <v>South</v>
      </c>
      <c r="AL332" s="69" t="str">
        <f t="shared" si="71"/>
        <v>Bangalore</v>
      </c>
    </row>
    <row r="333" spans="1:38">
      <c r="A333" s="13" t="s">
        <v>947</v>
      </c>
      <c r="B333" s="54">
        <v>44701.521045138899</v>
      </c>
      <c r="C333" s="13" t="s">
        <v>311</v>
      </c>
      <c r="D333" s="13">
        <v>1160</v>
      </c>
      <c r="E333" s="13" t="s">
        <v>948</v>
      </c>
      <c r="F333" s="13" t="s">
        <v>33</v>
      </c>
      <c r="G333" s="14">
        <v>1653034421250</v>
      </c>
      <c r="H333" s="55">
        <v>0.81592592592592605</v>
      </c>
      <c r="I333" s="33">
        <v>44887.815925925897</v>
      </c>
      <c r="J333" s="58">
        <v>44887</v>
      </c>
      <c r="K333" s="13" t="s">
        <v>313</v>
      </c>
      <c r="L333" s="13" t="s">
        <v>60</v>
      </c>
      <c r="M333" s="13" t="s">
        <v>314</v>
      </c>
      <c r="N333" s="13" t="s">
        <v>206</v>
      </c>
      <c r="O333" s="33" t="s">
        <v>38</v>
      </c>
      <c r="P333" s="58" t="s">
        <v>38</v>
      </c>
      <c r="Q333" s="33" t="s">
        <v>207</v>
      </c>
      <c r="R333" s="14" t="s">
        <v>38</v>
      </c>
      <c r="S333" s="13" t="s">
        <v>208</v>
      </c>
      <c r="T333" s="13" t="s">
        <v>209</v>
      </c>
      <c r="U333" s="33">
        <f t="shared" ca="1" si="60"/>
        <v>45744.56914039352</v>
      </c>
      <c r="V333" s="13" t="str">
        <f t="shared" si="61"/>
        <v>Hyderabad</v>
      </c>
      <c r="W333" s="13" t="str">
        <f t="shared" si="62"/>
        <v>RI</v>
      </c>
      <c r="X333" s="13">
        <f t="shared" si="63"/>
        <v>19</v>
      </c>
      <c r="Y333" s="13" t="str">
        <f>IFERROR(VLOOKUP(C333,ReceivingTeam[],2,FALSE),"HelpDesk")</f>
        <v>HelpDesk</v>
      </c>
      <c r="Z333" s="67">
        <f t="shared" si="64"/>
        <v>44888.961759259226</v>
      </c>
      <c r="AA333" s="68">
        <f t="shared" si="65"/>
        <v>44887</v>
      </c>
      <c r="AB333" s="69" t="b">
        <f t="shared" si="66"/>
        <v>1</v>
      </c>
      <c r="AC333" s="70">
        <f t="shared" si="67"/>
        <v>0.5</v>
      </c>
      <c r="AD333" s="67">
        <f t="shared" si="68"/>
        <v>44888.961759259226</v>
      </c>
      <c r="AE333" s="67">
        <f>VLOOKUP(V333,'Branch Wise Work Timelines'!C:G,3,FALSE)+AA333</f>
        <v>44887.416666666664</v>
      </c>
      <c r="AF333" s="67">
        <f>IF(V333="Bangalore",VLOOKUP(V333,'Branch Wise Work Timelines'!C:G,4,FALSE)+AA333+1,IF(V333="Mumbai",VLOOKUP(V333,'Branch Wise Work Timelines'!C:G,4,FALSE)+AA333+1,VLOOKUP(V333,'Branch Wise Work Timelines'!C:G,4,FALSE)+AA333))</f>
        <v>44887.770833333336</v>
      </c>
      <c r="AG333" s="67">
        <f>WORKDAY.INTL(AA333,1,11)+VLOOKUP(V333,'Branch Wise Work Timelines'!C:G,3,FALSE)</f>
        <v>44888.416666666664</v>
      </c>
      <c r="AH333" s="69" t="str">
        <f t="shared" ca="1" si="69"/>
        <v>Out of TAT</v>
      </c>
      <c r="AI333" s="69">
        <f t="shared" ca="1" si="70"/>
        <v>20535</v>
      </c>
      <c r="AJ333" s="69" t="str">
        <f ca="1">IF(AI333&lt;0,"0-12",IFERROR(VLOOKUP(AI333,Breakup[],2,FALSE),"&gt;24"))</f>
        <v>&gt;24</v>
      </c>
      <c r="AK333" s="69" t="str">
        <f>VLOOKUP(V333,Master!B:D,3,FALSE)</f>
        <v>South</v>
      </c>
      <c r="AL333" s="69" t="str">
        <f t="shared" si="71"/>
        <v>Hyderabad</v>
      </c>
    </row>
    <row r="334" spans="1:38">
      <c r="A334" s="13" t="s">
        <v>949</v>
      </c>
      <c r="B334" s="54">
        <v>44700.663205127297</v>
      </c>
      <c r="C334" s="13" t="s">
        <v>950</v>
      </c>
      <c r="D334" s="13">
        <v>1809</v>
      </c>
      <c r="E334" s="13" t="s">
        <v>951</v>
      </c>
      <c r="F334" s="13" t="s">
        <v>33</v>
      </c>
      <c r="G334" s="14">
        <v>1653044665373</v>
      </c>
      <c r="H334" s="55">
        <v>0.75143518518518504</v>
      </c>
      <c r="I334" s="33">
        <v>44887.751435185201</v>
      </c>
      <c r="J334" s="58">
        <v>44887</v>
      </c>
      <c r="K334" s="13" t="s">
        <v>437</v>
      </c>
      <c r="L334" s="13" t="s">
        <v>12</v>
      </c>
      <c r="M334" s="13" t="s">
        <v>435</v>
      </c>
      <c r="N334" s="13" t="s">
        <v>206</v>
      </c>
      <c r="O334" s="33" t="s">
        <v>38</v>
      </c>
      <c r="P334" s="58" t="s">
        <v>38</v>
      </c>
      <c r="Q334" s="33" t="s">
        <v>207</v>
      </c>
      <c r="R334" s="14" t="s">
        <v>38</v>
      </c>
      <c r="S334" s="13" t="s">
        <v>208</v>
      </c>
      <c r="T334" s="13" t="s">
        <v>209</v>
      </c>
      <c r="U334" s="33">
        <f t="shared" ca="1" si="60"/>
        <v>45744.56914039352</v>
      </c>
      <c r="V334" s="13" t="str">
        <f t="shared" si="61"/>
        <v>Ahmedabad</v>
      </c>
      <c r="W334" s="13" t="str">
        <f t="shared" si="62"/>
        <v>RI</v>
      </c>
      <c r="X334" s="13">
        <f t="shared" si="63"/>
        <v>18</v>
      </c>
      <c r="Y334" s="13" t="str">
        <f>IFERROR(VLOOKUP(C334,ReceivingTeam[],2,FALSE),"HelpDesk")</f>
        <v>HelpDesk</v>
      </c>
      <c r="Z334" s="67">
        <f t="shared" si="64"/>
        <v>44888.897268518529</v>
      </c>
      <c r="AA334" s="68">
        <f t="shared" si="65"/>
        <v>44887</v>
      </c>
      <c r="AB334" s="69" t="b">
        <f t="shared" si="66"/>
        <v>1</v>
      </c>
      <c r="AC334" s="70">
        <f t="shared" si="67"/>
        <v>0.5</v>
      </c>
      <c r="AD334" s="67">
        <f t="shared" si="68"/>
        <v>44888.897268518529</v>
      </c>
      <c r="AE334" s="67">
        <f>VLOOKUP(V334,'Branch Wise Work Timelines'!C:G,3,FALSE)+AA334</f>
        <v>44887.416666666664</v>
      </c>
      <c r="AF334" s="67">
        <f>IF(V334="Bangalore",VLOOKUP(V334,'Branch Wise Work Timelines'!C:G,4,FALSE)+AA334+1,IF(V334="Mumbai",VLOOKUP(V334,'Branch Wise Work Timelines'!C:G,4,FALSE)+AA334+1,VLOOKUP(V334,'Branch Wise Work Timelines'!C:G,4,FALSE)+AA334))</f>
        <v>44887.770833333336</v>
      </c>
      <c r="AG334" s="67">
        <f>WORKDAY.INTL(AA334,1,11)+VLOOKUP(V334,'Branch Wise Work Timelines'!C:G,3,FALSE)</f>
        <v>44888.416666666664</v>
      </c>
      <c r="AH334" s="69" t="str">
        <f t="shared" ca="1" si="69"/>
        <v>Out of TAT</v>
      </c>
      <c r="AI334" s="69">
        <f t="shared" ca="1" si="70"/>
        <v>20537</v>
      </c>
      <c r="AJ334" s="69" t="str">
        <f ca="1">IF(AI334&lt;0,"0-12",IFERROR(VLOOKUP(AI334,Breakup[],2,FALSE),"&gt;24"))</f>
        <v>&gt;24</v>
      </c>
      <c r="AK334" s="69" t="str">
        <f>VLOOKUP(V334,Master!B:D,3,FALSE)</f>
        <v>North</v>
      </c>
      <c r="AL334" s="69" t="str">
        <f t="shared" si="71"/>
        <v>Ahmedabad</v>
      </c>
    </row>
    <row r="335" spans="1:38">
      <c r="A335" s="13" t="s">
        <v>952</v>
      </c>
      <c r="B335" s="54">
        <v>44700.609277812502</v>
      </c>
      <c r="C335" s="13" t="s">
        <v>302</v>
      </c>
      <c r="D335" s="13">
        <v>1642</v>
      </c>
      <c r="E335" s="13" t="s">
        <v>953</v>
      </c>
      <c r="F335" s="13" t="s">
        <v>24</v>
      </c>
      <c r="G335" s="14">
        <v>1653039469972</v>
      </c>
      <c r="H335" s="55">
        <v>0.28547453703703701</v>
      </c>
      <c r="I335" s="33">
        <v>44882.285474536999</v>
      </c>
      <c r="J335" s="58">
        <v>44882</v>
      </c>
      <c r="K335" s="13" t="s">
        <v>257</v>
      </c>
      <c r="L335" s="13" t="s">
        <v>72</v>
      </c>
      <c r="M335" s="13" t="s">
        <v>286</v>
      </c>
      <c r="N335" s="13" t="s">
        <v>206</v>
      </c>
      <c r="O335" s="33" t="s">
        <v>38</v>
      </c>
      <c r="P335" s="58" t="s">
        <v>38</v>
      </c>
      <c r="Q335" s="33" t="s">
        <v>207</v>
      </c>
      <c r="R335" s="14" t="s">
        <v>38</v>
      </c>
      <c r="S335" s="13" t="s">
        <v>216</v>
      </c>
      <c r="T335" s="13" t="s">
        <v>217</v>
      </c>
      <c r="U335" s="33">
        <f t="shared" ca="1" si="60"/>
        <v>45744.56914039352</v>
      </c>
      <c r="V335" s="13" t="str">
        <f t="shared" si="61"/>
        <v>Pune</v>
      </c>
      <c r="W335" s="13" t="str">
        <f t="shared" si="62"/>
        <v>DOMI</v>
      </c>
      <c r="X335" s="13">
        <f t="shared" si="63"/>
        <v>6</v>
      </c>
      <c r="Y335" s="13" t="str">
        <f>IFERROR(VLOOKUP(C335,ReceivingTeam[],2,FALSE),"HelpDesk")</f>
        <v>HelpDesk</v>
      </c>
      <c r="Z335" s="67">
        <f t="shared" si="64"/>
        <v>44883.520833333336</v>
      </c>
      <c r="AA335" s="68">
        <f t="shared" si="65"/>
        <v>44882</v>
      </c>
      <c r="AB335" s="69" t="b">
        <f t="shared" si="66"/>
        <v>1</v>
      </c>
      <c r="AC335" s="70">
        <f t="shared" si="67"/>
        <v>0.5</v>
      </c>
      <c r="AD335" s="67">
        <f t="shared" si="68"/>
        <v>44883.520833333336</v>
      </c>
      <c r="AE335" s="67">
        <f>VLOOKUP(V335,'Branch Wise Work Timelines'!C:G,3,FALSE)+AA335</f>
        <v>44882.395833333336</v>
      </c>
      <c r="AF335" s="67">
        <f>IF(V335="Bangalore",VLOOKUP(V335,'Branch Wise Work Timelines'!C:G,4,FALSE)+AA335+1,IF(V335="Mumbai",VLOOKUP(V335,'Branch Wise Work Timelines'!C:G,4,FALSE)+AA335+1,VLOOKUP(V335,'Branch Wise Work Timelines'!C:G,4,FALSE)+AA335))</f>
        <v>44882.770833333336</v>
      </c>
      <c r="AG335" s="67">
        <f>WORKDAY.INTL(AA335,1,11)+VLOOKUP(V335,'Branch Wise Work Timelines'!C:G,3,FALSE)</f>
        <v>44883.395833333336</v>
      </c>
      <c r="AH335" s="69" t="str">
        <f t="shared" ca="1" si="69"/>
        <v>Out of TAT</v>
      </c>
      <c r="AI335" s="69">
        <f t="shared" ca="1" si="70"/>
        <v>20666</v>
      </c>
      <c r="AJ335" s="69" t="str">
        <f ca="1">IF(AI335&lt;0,"0-12",IFERROR(VLOOKUP(AI335,Breakup[],2,FALSE),"&gt;24"))</f>
        <v>&gt;24</v>
      </c>
      <c r="AK335" s="69" t="str">
        <f>VLOOKUP(V335,Master!B:D,3,FALSE)</f>
        <v>West</v>
      </c>
      <c r="AL335" s="69" t="str">
        <f t="shared" si="71"/>
        <v>Pune</v>
      </c>
    </row>
    <row r="336" spans="1:38">
      <c r="A336" s="13" t="s">
        <v>954</v>
      </c>
      <c r="B336" s="54">
        <v>44700.554258877302</v>
      </c>
      <c r="C336" s="13" t="s">
        <v>401</v>
      </c>
      <c r="D336" s="13">
        <v>1604</v>
      </c>
      <c r="E336" s="13" t="s">
        <v>955</v>
      </c>
      <c r="F336" s="13" t="s">
        <v>33</v>
      </c>
      <c r="G336" s="14">
        <v>1653026460914</v>
      </c>
      <c r="H336" s="55">
        <v>0.47077546296296302</v>
      </c>
      <c r="I336" s="33">
        <v>44884.470775463</v>
      </c>
      <c r="J336" s="58">
        <v>44884</v>
      </c>
      <c r="K336" s="13" t="s">
        <v>325</v>
      </c>
      <c r="L336" s="13" t="s">
        <v>55</v>
      </c>
      <c r="M336" s="13" t="s">
        <v>401</v>
      </c>
      <c r="N336" s="13" t="s">
        <v>206</v>
      </c>
      <c r="O336" s="33" t="s">
        <v>38</v>
      </c>
      <c r="P336" s="58" t="s">
        <v>38</v>
      </c>
      <c r="Q336" s="33" t="s">
        <v>207</v>
      </c>
      <c r="R336" s="14" t="s">
        <v>38</v>
      </c>
      <c r="S336" s="13" t="s">
        <v>208</v>
      </c>
      <c r="T336" s="13" t="s">
        <v>209</v>
      </c>
      <c r="U336" s="33">
        <f t="shared" ca="1" si="60"/>
        <v>45744.56914039352</v>
      </c>
      <c r="V336" s="13" t="str">
        <f t="shared" si="61"/>
        <v>Delhi</v>
      </c>
      <c r="W336" s="13" t="str">
        <f t="shared" si="62"/>
        <v>RI</v>
      </c>
      <c r="X336" s="13">
        <f t="shared" si="63"/>
        <v>11</v>
      </c>
      <c r="Y336" s="13" t="str">
        <f>IFERROR(VLOOKUP(C336,ReceivingTeam[],2,FALSE),"HelpDesk")</f>
        <v>Branch office</v>
      </c>
      <c r="Z336" s="67">
        <f t="shared" si="64"/>
        <v>44886.616608796328</v>
      </c>
      <c r="AA336" s="68">
        <f t="shared" si="65"/>
        <v>44884</v>
      </c>
      <c r="AB336" s="69" t="b">
        <f t="shared" si="66"/>
        <v>1</v>
      </c>
      <c r="AC336" s="70">
        <f t="shared" si="67"/>
        <v>0.5</v>
      </c>
      <c r="AD336" s="67">
        <f t="shared" si="68"/>
        <v>44886.616608796328</v>
      </c>
      <c r="AE336" s="67">
        <f>VLOOKUP(V336,'Branch Wise Work Timelines'!C:G,3,FALSE)+AA336</f>
        <v>44884.416666666664</v>
      </c>
      <c r="AF336" s="67">
        <f>IF(V336="Bangalore",VLOOKUP(V336,'Branch Wise Work Timelines'!C:G,4,FALSE)+AA336+1,IF(V336="Mumbai",VLOOKUP(V336,'Branch Wise Work Timelines'!C:G,4,FALSE)+AA336+1,VLOOKUP(V336,'Branch Wise Work Timelines'!C:G,4,FALSE)+AA336))</f>
        <v>44884.770833333336</v>
      </c>
      <c r="AG336" s="67">
        <f>WORKDAY.INTL(AA336,1,11)+VLOOKUP(V336,'Branch Wise Work Timelines'!C:G,3,FALSE)</f>
        <v>44886.416666666664</v>
      </c>
      <c r="AH336" s="69" t="str">
        <f t="shared" ca="1" si="69"/>
        <v>Out of TAT</v>
      </c>
      <c r="AI336" s="69">
        <f t="shared" ca="1" si="70"/>
        <v>20591</v>
      </c>
      <c r="AJ336" s="69" t="str">
        <f ca="1">IF(AI336&lt;0,"0-12",IFERROR(VLOOKUP(AI336,Breakup[],2,FALSE),"&gt;24"))</f>
        <v>&gt;24</v>
      </c>
      <c r="AK336" s="69" t="str">
        <f>VLOOKUP(V336,Master!B:D,3,FALSE)</f>
        <v>North</v>
      </c>
      <c r="AL336" s="69" t="str">
        <f t="shared" si="71"/>
        <v>Delhi</v>
      </c>
    </row>
    <row r="337" spans="1:38">
      <c r="A337" s="13" t="s">
        <v>956</v>
      </c>
      <c r="B337" s="54">
        <v>44701.644785266202</v>
      </c>
      <c r="C337" s="13" t="s">
        <v>243</v>
      </c>
      <c r="D337" s="13">
        <v>494</v>
      </c>
      <c r="E337" s="13" t="s">
        <v>957</v>
      </c>
      <c r="F337" s="13" t="s">
        <v>15</v>
      </c>
      <c r="G337" s="14">
        <v>1653043097971</v>
      </c>
      <c r="H337" s="55">
        <v>0.58241898148148097</v>
      </c>
      <c r="I337" s="33">
        <v>44882.582418981503</v>
      </c>
      <c r="J337" s="58">
        <v>44882</v>
      </c>
      <c r="K337" s="13" t="s">
        <v>213</v>
      </c>
      <c r="L337" s="13" t="s">
        <v>30</v>
      </c>
      <c r="M337" s="13" t="s">
        <v>214</v>
      </c>
      <c r="N337" s="13" t="s">
        <v>206</v>
      </c>
      <c r="O337" s="33" t="s">
        <v>38</v>
      </c>
      <c r="P337" s="58" t="s">
        <v>38</v>
      </c>
      <c r="Q337" s="33" t="s">
        <v>207</v>
      </c>
      <c r="R337" s="14" t="s">
        <v>38</v>
      </c>
      <c r="S337" s="13" t="s">
        <v>216</v>
      </c>
      <c r="T337" s="13" t="s">
        <v>217</v>
      </c>
      <c r="U337" s="33">
        <f t="shared" ca="1" si="60"/>
        <v>45744.56914039352</v>
      </c>
      <c r="V337" s="13" t="str">
        <f t="shared" si="61"/>
        <v>Bangalore</v>
      </c>
      <c r="W337" s="13" t="str">
        <f t="shared" si="62"/>
        <v>CLS</v>
      </c>
      <c r="X337" s="13">
        <f t="shared" si="63"/>
        <v>13</v>
      </c>
      <c r="Y337" s="13" t="str">
        <f>IFERROR(VLOOKUP(C337,ReceivingTeam[],2,FALSE),"HelpDesk")</f>
        <v>HelpDesk</v>
      </c>
      <c r="Z337" s="67">
        <f t="shared" si="64"/>
        <v>44883.082418981503</v>
      </c>
      <c r="AA337" s="68">
        <f t="shared" si="65"/>
        <v>44882</v>
      </c>
      <c r="AB337" s="69" t="b">
        <f t="shared" si="66"/>
        <v>1</v>
      </c>
      <c r="AC337" s="70">
        <f t="shared" si="67"/>
        <v>0.5</v>
      </c>
      <c r="AD337" s="67">
        <f t="shared" si="68"/>
        <v>44883.082418981503</v>
      </c>
      <c r="AE337" s="67">
        <f>VLOOKUP(V337,'Branch Wise Work Timelines'!C:G,3,FALSE)+AA337</f>
        <v>44882.416666666664</v>
      </c>
      <c r="AF337" s="67">
        <f>IF(V337="Bangalore",VLOOKUP(V337,'Branch Wise Work Timelines'!C:G,4,FALSE)+AA337+1,IF(V337="Mumbai",VLOOKUP(V337,'Branch Wise Work Timelines'!C:G,4,FALSE)+AA337+1,VLOOKUP(V337,'Branch Wise Work Timelines'!C:G,4,FALSE)+AA337))</f>
        <v>44883.104166666664</v>
      </c>
      <c r="AG337" s="67">
        <f>WORKDAY.INTL(AA337,1,11)+VLOOKUP(V337,'Branch Wise Work Timelines'!C:G,3,FALSE)</f>
        <v>44883.416666666664</v>
      </c>
      <c r="AH337" s="69" t="str">
        <f t="shared" ca="1" si="69"/>
        <v>Out of TAT</v>
      </c>
      <c r="AI337" s="69">
        <f t="shared" ca="1" si="70"/>
        <v>20676</v>
      </c>
      <c r="AJ337" s="69" t="str">
        <f ca="1">IF(AI337&lt;0,"0-12",IFERROR(VLOOKUP(AI337,Breakup[],2,FALSE),"&gt;24"))</f>
        <v>&gt;24</v>
      </c>
      <c r="AK337" s="69" t="str">
        <f>VLOOKUP(V337,Master!B:D,3,FALSE)</f>
        <v>South</v>
      </c>
      <c r="AL337" s="69" t="str">
        <f t="shared" si="71"/>
        <v>Bangalore-CLS</v>
      </c>
    </row>
    <row r="338" spans="1:38">
      <c r="A338" s="13" t="s">
        <v>958</v>
      </c>
      <c r="B338" s="54">
        <v>44701.536366238397</v>
      </c>
      <c r="C338" s="13" t="s">
        <v>404</v>
      </c>
      <c r="D338" s="13">
        <v>557</v>
      </c>
      <c r="E338" s="13" t="s">
        <v>959</v>
      </c>
      <c r="F338" s="13" t="s">
        <v>15</v>
      </c>
      <c r="G338" s="14">
        <v>1653031432017</v>
      </c>
      <c r="H338" s="55">
        <v>0.62409722222222197</v>
      </c>
      <c r="I338" s="33">
        <v>44891.6240972222</v>
      </c>
      <c r="J338" s="58">
        <v>44891</v>
      </c>
      <c r="K338" s="13" t="s">
        <v>213</v>
      </c>
      <c r="L338" s="13" t="s">
        <v>30</v>
      </c>
      <c r="M338" s="13" t="s">
        <v>75</v>
      </c>
      <c r="N338" s="13" t="s">
        <v>206</v>
      </c>
      <c r="O338" s="33">
        <v>44891.566574074102</v>
      </c>
      <c r="P338" s="58">
        <v>44891</v>
      </c>
      <c r="Q338" s="33" t="s">
        <v>237</v>
      </c>
      <c r="R338" s="14">
        <v>170</v>
      </c>
      <c r="S338" s="13" t="s">
        <v>216</v>
      </c>
      <c r="T338" s="13" t="s">
        <v>217</v>
      </c>
      <c r="U338" s="33">
        <f t="shared" ca="1" si="60"/>
        <v>45744.56914039352</v>
      </c>
      <c r="V338" s="13" t="str">
        <f t="shared" si="61"/>
        <v>Bangalore</v>
      </c>
      <c r="W338" s="13" t="str">
        <f t="shared" si="62"/>
        <v>CLS</v>
      </c>
      <c r="X338" s="13">
        <f t="shared" si="63"/>
        <v>14</v>
      </c>
      <c r="Y338" s="13" t="str">
        <f>IFERROR(VLOOKUP(C338,ReceivingTeam[],2,FALSE),"HelpDesk")</f>
        <v>HelpDesk</v>
      </c>
      <c r="Z338" s="67">
        <f t="shared" si="64"/>
        <v>44893.4365972222</v>
      </c>
      <c r="AA338" s="68">
        <f t="shared" si="65"/>
        <v>44891</v>
      </c>
      <c r="AB338" s="69" t="b">
        <f t="shared" si="66"/>
        <v>1</v>
      </c>
      <c r="AC338" s="70">
        <f t="shared" si="67"/>
        <v>0.5</v>
      </c>
      <c r="AD338" s="67">
        <f t="shared" si="68"/>
        <v>44893.4365972222</v>
      </c>
      <c r="AE338" s="67">
        <f>VLOOKUP(V338,'Branch Wise Work Timelines'!C:G,3,FALSE)+AA338</f>
        <v>44891.416666666664</v>
      </c>
      <c r="AF338" s="67">
        <f>IF(V338="Bangalore",VLOOKUP(V338,'Branch Wise Work Timelines'!C:G,4,FALSE)+AA338+1,IF(V338="Mumbai",VLOOKUP(V338,'Branch Wise Work Timelines'!C:G,4,FALSE)+AA338+1,VLOOKUP(V338,'Branch Wise Work Timelines'!C:G,4,FALSE)+AA338))</f>
        <v>44892.104166666664</v>
      </c>
      <c r="AG338" s="67">
        <f>WORKDAY.INTL(AA338,1,11)+VLOOKUP(V338,'Branch Wise Work Timelines'!C:G,3,FALSE)</f>
        <v>44893.416666666664</v>
      </c>
      <c r="AH338" s="69" t="str">
        <f t="shared" si="69"/>
        <v>Met</v>
      </c>
      <c r="AI338" s="69">
        <f t="shared" ca="1" si="70"/>
        <v>20428</v>
      </c>
      <c r="AJ338" s="69" t="str">
        <f ca="1">IF(AI338&lt;0,"0-12",IFERROR(VLOOKUP(AI338,Breakup[],2,FALSE),"&gt;24"))</f>
        <v>&gt;24</v>
      </c>
      <c r="AK338" s="69" t="str">
        <f>VLOOKUP(V338,Master!B:D,3,FALSE)</f>
        <v>South</v>
      </c>
      <c r="AL338" s="69" t="str">
        <f t="shared" si="71"/>
        <v>Bangalore-CLS</v>
      </c>
    </row>
    <row r="339" spans="1:38">
      <c r="A339" s="13" t="s">
        <v>960</v>
      </c>
      <c r="B339" s="54">
        <v>44701.667497372699</v>
      </c>
      <c r="C339" s="13" t="s">
        <v>421</v>
      </c>
      <c r="D339" s="13">
        <v>291</v>
      </c>
      <c r="E339" s="13" t="s">
        <v>961</v>
      </c>
      <c r="F339" s="13" t="s">
        <v>33</v>
      </c>
      <c r="G339" s="14">
        <v>1653043298777</v>
      </c>
      <c r="H339" s="55">
        <v>3.5231481481481502E-2</v>
      </c>
      <c r="I339" s="33">
        <v>44891.035231481503</v>
      </c>
      <c r="J339" s="58">
        <v>44891</v>
      </c>
      <c r="K339" s="13" t="s">
        <v>213</v>
      </c>
      <c r="L339" s="13" t="s">
        <v>30</v>
      </c>
      <c r="M339" s="13" t="s">
        <v>282</v>
      </c>
      <c r="N339" s="13" t="s">
        <v>206</v>
      </c>
      <c r="O339" s="33">
        <v>44891.908240740697</v>
      </c>
      <c r="P339" s="58">
        <v>44891</v>
      </c>
      <c r="Q339" s="33" t="s">
        <v>237</v>
      </c>
      <c r="R339" s="14">
        <v>422</v>
      </c>
      <c r="S339" s="13" t="s">
        <v>216</v>
      </c>
      <c r="T339" s="13" t="s">
        <v>278</v>
      </c>
      <c r="U339" s="33">
        <f t="shared" ca="1" si="60"/>
        <v>45744.56914039352</v>
      </c>
      <c r="V339" s="13" t="str">
        <f t="shared" si="61"/>
        <v>Bangalore</v>
      </c>
      <c r="W339" s="13" t="str">
        <f t="shared" si="62"/>
        <v>RI</v>
      </c>
      <c r="X339" s="13">
        <f t="shared" si="63"/>
        <v>0</v>
      </c>
      <c r="Y339" s="13" t="str">
        <f>IFERROR(VLOOKUP(C339,ReceivingTeam[],2,FALSE),"HelpDesk")</f>
        <v>HelpDesk</v>
      </c>
      <c r="Z339" s="67">
        <f t="shared" si="64"/>
        <v>44895.729166666664</v>
      </c>
      <c r="AA339" s="68">
        <f t="shared" si="65"/>
        <v>44891</v>
      </c>
      <c r="AB339" s="69" t="b">
        <f t="shared" si="66"/>
        <v>1</v>
      </c>
      <c r="AC339" s="70">
        <f t="shared" si="67"/>
        <v>3</v>
      </c>
      <c r="AD339" s="67">
        <f t="shared" si="68"/>
        <v>44895.729166666664</v>
      </c>
      <c r="AE339" s="67">
        <f>VLOOKUP(V339,'Branch Wise Work Timelines'!C:G,3,FALSE)+AA339</f>
        <v>44891.416666666664</v>
      </c>
      <c r="AF339" s="67">
        <f>IF(V339="Bangalore",VLOOKUP(V339,'Branch Wise Work Timelines'!C:G,4,FALSE)+AA339+1,IF(V339="Mumbai",VLOOKUP(V339,'Branch Wise Work Timelines'!C:G,4,FALSE)+AA339+1,VLOOKUP(V339,'Branch Wise Work Timelines'!C:G,4,FALSE)+AA339))</f>
        <v>44892.104166666664</v>
      </c>
      <c r="AG339" s="67">
        <f>WORKDAY.INTL(AA339,1,11)+VLOOKUP(V339,'Branch Wise Work Timelines'!C:G,3,FALSE)</f>
        <v>44893.416666666664</v>
      </c>
      <c r="AH339" s="69" t="str">
        <f t="shared" si="69"/>
        <v>Met</v>
      </c>
      <c r="AI339" s="69">
        <f t="shared" ca="1" si="70"/>
        <v>20373</v>
      </c>
      <c r="AJ339" s="69" t="str">
        <f ca="1">IF(AI339&lt;0,"0-12",IFERROR(VLOOKUP(AI339,Breakup[],2,FALSE),"&gt;24"))</f>
        <v>&gt;24</v>
      </c>
      <c r="AK339" s="69" t="str">
        <f>VLOOKUP(V339,Master!B:D,3,FALSE)</f>
        <v>South</v>
      </c>
      <c r="AL339" s="69" t="str">
        <f t="shared" si="71"/>
        <v>Bangalore</v>
      </c>
    </row>
    <row r="340" spans="1:38">
      <c r="A340" s="13" t="s">
        <v>962</v>
      </c>
      <c r="B340" s="54">
        <v>44701.5433667014</v>
      </c>
      <c r="C340" s="13" t="s">
        <v>211</v>
      </c>
      <c r="D340" s="13">
        <v>1756</v>
      </c>
      <c r="E340" s="13" t="s">
        <v>963</v>
      </c>
      <c r="F340" s="13" t="s">
        <v>15</v>
      </c>
      <c r="G340" s="14">
        <v>1653034041355</v>
      </c>
      <c r="H340" s="55">
        <v>0.45444444444444398</v>
      </c>
      <c r="I340" s="33">
        <v>44890.454444444404</v>
      </c>
      <c r="J340" s="58">
        <v>44890</v>
      </c>
      <c r="K340" s="13" t="s">
        <v>213</v>
      </c>
      <c r="L340" s="13" t="s">
        <v>30</v>
      </c>
      <c r="M340" s="13" t="s">
        <v>227</v>
      </c>
      <c r="N340" s="13" t="s">
        <v>206</v>
      </c>
      <c r="O340" s="33" t="s">
        <v>38</v>
      </c>
      <c r="P340" s="58" t="s">
        <v>38</v>
      </c>
      <c r="Q340" s="33" t="s">
        <v>207</v>
      </c>
      <c r="R340" s="14" t="s">
        <v>38</v>
      </c>
      <c r="S340" s="13" t="s">
        <v>216</v>
      </c>
      <c r="T340" s="13" t="s">
        <v>217</v>
      </c>
      <c r="U340" s="33">
        <f t="shared" ca="1" si="60"/>
        <v>45744.56914039352</v>
      </c>
      <c r="V340" s="13" t="str">
        <f t="shared" si="61"/>
        <v>Bangalore</v>
      </c>
      <c r="W340" s="13" t="str">
        <f t="shared" si="62"/>
        <v>CLS</v>
      </c>
      <c r="X340" s="13">
        <f t="shared" si="63"/>
        <v>10</v>
      </c>
      <c r="Y340" s="13" t="str">
        <f>IFERROR(VLOOKUP(C340,ReceivingTeam[],2,FALSE),"HelpDesk")</f>
        <v>HelpDesk</v>
      </c>
      <c r="Z340" s="67">
        <f t="shared" si="64"/>
        <v>44890.954444444404</v>
      </c>
      <c r="AA340" s="68">
        <f t="shared" si="65"/>
        <v>44890</v>
      </c>
      <c r="AB340" s="69" t="b">
        <f t="shared" si="66"/>
        <v>1</v>
      </c>
      <c r="AC340" s="70">
        <f t="shared" si="67"/>
        <v>0.5</v>
      </c>
      <c r="AD340" s="67">
        <f t="shared" si="68"/>
        <v>44890.954444444404</v>
      </c>
      <c r="AE340" s="67">
        <f>VLOOKUP(V340,'Branch Wise Work Timelines'!C:G,3,FALSE)+AA340</f>
        <v>44890.416666666664</v>
      </c>
      <c r="AF340" s="67">
        <f>IF(V340="Bangalore",VLOOKUP(V340,'Branch Wise Work Timelines'!C:G,4,FALSE)+AA340+1,IF(V340="Mumbai",VLOOKUP(V340,'Branch Wise Work Timelines'!C:G,4,FALSE)+AA340+1,VLOOKUP(V340,'Branch Wise Work Timelines'!C:G,4,FALSE)+AA340))</f>
        <v>44891.104166666664</v>
      </c>
      <c r="AG340" s="67">
        <f>WORKDAY.INTL(AA340,1,11)+VLOOKUP(V340,'Branch Wise Work Timelines'!C:G,3,FALSE)</f>
        <v>44891.416666666664</v>
      </c>
      <c r="AH340" s="69" t="str">
        <f t="shared" ca="1" si="69"/>
        <v>Out of TAT</v>
      </c>
      <c r="AI340" s="69">
        <f t="shared" ca="1" si="70"/>
        <v>20487</v>
      </c>
      <c r="AJ340" s="69" t="str">
        <f ca="1">IF(AI340&lt;0,"0-12",IFERROR(VLOOKUP(AI340,Breakup[],2,FALSE),"&gt;24"))</f>
        <v>&gt;24</v>
      </c>
      <c r="AK340" s="69" t="str">
        <f>VLOOKUP(V340,Master!B:D,3,FALSE)</f>
        <v>South</v>
      </c>
      <c r="AL340" s="69" t="str">
        <f t="shared" si="71"/>
        <v>Bangalore-CLS</v>
      </c>
    </row>
    <row r="341" spans="1:38">
      <c r="A341" s="13" t="s">
        <v>964</v>
      </c>
      <c r="B341" s="54">
        <v>44701.505436145802</v>
      </c>
      <c r="C341" s="13" t="s">
        <v>363</v>
      </c>
      <c r="D341" s="13">
        <v>1434</v>
      </c>
      <c r="E341" s="13" t="s">
        <v>965</v>
      </c>
      <c r="F341" s="13" t="s">
        <v>33</v>
      </c>
      <c r="G341" s="14">
        <v>1653030944104</v>
      </c>
      <c r="H341" s="55">
        <v>0.63652777777777803</v>
      </c>
      <c r="I341" s="33">
        <v>44883.636527777802</v>
      </c>
      <c r="J341" s="58">
        <v>44883</v>
      </c>
      <c r="K341" s="13" t="s">
        <v>213</v>
      </c>
      <c r="L341" s="13" t="s">
        <v>30</v>
      </c>
      <c r="M341" s="13" t="s">
        <v>282</v>
      </c>
      <c r="N341" s="13" t="s">
        <v>206</v>
      </c>
      <c r="O341" s="33" t="s">
        <v>38</v>
      </c>
      <c r="P341" s="58" t="s">
        <v>38</v>
      </c>
      <c r="Q341" s="33" t="s">
        <v>207</v>
      </c>
      <c r="R341" s="14" t="s">
        <v>38</v>
      </c>
      <c r="S341" s="13" t="s">
        <v>208</v>
      </c>
      <c r="T341" s="13" t="s">
        <v>209</v>
      </c>
      <c r="U341" s="33">
        <f t="shared" ca="1" si="60"/>
        <v>45744.56914039352</v>
      </c>
      <c r="V341" s="13" t="str">
        <f t="shared" si="61"/>
        <v>Bangalore</v>
      </c>
      <c r="W341" s="13" t="str">
        <f t="shared" si="62"/>
        <v>RI</v>
      </c>
      <c r="X341" s="13">
        <f t="shared" si="63"/>
        <v>15</v>
      </c>
      <c r="Y341" s="13" t="str">
        <f>IFERROR(VLOOKUP(C341,ReceivingTeam[],2,FALSE),"HelpDesk")</f>
        <v>HelpDesk</v>
      </c>
      <c r="Z341" s="67">
        <f t="shared" si="64"/>
        <v>44884.449027777802</v>
      </c>
      <c r="AA341" s="68">
        <f t="shared" si="65"/>
        <v>44883</v>
      </c>
      <c r="AB341" s="69" t="b">
        <f t="shared" si="66"/>
        <v>1</v>
      </c>
      <c r="AC341" s="70">
        <f t="shared" si="67"/>
        <v>0.5</v>
      </c>
      <c r="AD341" s="67">
        <f t="shared" si="68"/>
        <v>44884.449027777802</v>
      </c>
      <c r="AE341" s="67">
        <f>VLOOKUP(V341,'Branch Wise Work Timelines'!C:G,3,FALSE)+AA341</f>
        <v>44883.416666666664</v>
      </c>
      <c r="AF341" s="67">
        <f>IF(V341="Bangalore",VLOOKUP(V341,'Branch Wise Work Timelines'!C:G,4,FALSE)+AA341+1,IF(V341="Mumbai",VLOOKUP(V341,'Branch Wise Work Timelines'!C:G,4,FALSE)+AA341+1,VLOOKUP(V341,'Branch Wise Work Timelines'!C:G,4,FALSE)+AA341))</f>
        <v>44884.104166666664</v>
      </c>
      <c r="AG341" s="67">
        <f>WORKDAY.INTL(AA341,1,11)+VLOOKUP(V341,'Branch Wise Work Timelines'!C:G,3,FALSE)</f>
        <v>44884.416666666664</v>
      </c>
      <c r="AH341" s="69" t="str">
        <f t="shared" ca="1" si="69"/>
        <v>Out of TAT</v>
      </c>
      <c r="AI341" s="69">
        <f t="shared" ca="1" si="70"/>
        <v>20643</v>
      </c>
      <c r="AJ341" s="69" t="str">
        <f ca="1">IF(AI341&lt;0,"0-12",IFERROR(VLOOKUP(AI341,Breakup[],2,FALSE),"&gt;24"))</f>
        <v>&gt;24</v>
      </c>
      <c r="AK341" s="69" t="str">
        <f>VLOOKUP(V341,Master!B:D,3,FALSE)</f>
        <v>South</v>
      </c>
      <c r="AL341" s="69" t="str">
        <f t="shared" si="71"/>
        <v>Bangalore</v>
      </c>
    </row>
    <row r="342" spans="1:38">
      <c r="A342" s="13" t="s">
        <v>966</v>
      </c>
      <c r="B342" s="54">
        <v>44701.646935335702</v>
      </c>
      <c r="C342" s="13" t="s">
        <v>599</v>
      </c>
      <c r="D342" s="13">
        <v>1913</v>
      </c>
      <c r="E342" s="13" t="s">
        <v>967</v>
      </c>
      <c r="F342" s="13" t="s">
        <v>33</v>
      </c>
      <c r="G342" s="14">
        <v>1653042062217</v>
      </c>
      <c r="H342" s="55">
        <v>0.38729166666666698</v>
      </c>
      <c r="I342" s="33">
        <v>44890.387291666702</v>
      </c>
      <c r="J342" s="58">
        <v>44890</v>
      </c>
      <c r="K342" s="13" t="s">
        <v>213</v>
      </c>
      <c r="L342" s="13" t="s">
        <v>30</v>
      </c>
      <c r="M342" s="13" t="s">
        <v>282</v>
      </c>
      <c r="N342" s="13" t="s">
        <v>206</v>
      </c>
      <c r="O342" s="33" t="s">
        <v>38</v>
      </c>
      <c r="P342" s="58" t="s">
        <v>38</v>
      </c>
      <c r="Q342" s="33" t="s">
        <v>207</v>
      </c>
      <c r="R342" s="14" t="s">
        <v>38</v>
      </c>
      <c r="S342" s="13" t="s">
        <v>208</v>
      </c>
      <c r="T342" s="13" t="s">
        <v>209</v>
      </c>
      <c r="U342" s="33">
        <f t="shared" ca="1" si="60"/>
        <v>45744.56914039352</v>
      </c>
      <c r="V342" s="13" t="str">
        <f t="shared" si="61"/>
        <v>Bangalore</v>
      </c>
      <c r="W342" s="13" t="str">
        <f t="shared" si="62"/>
        <v>RI</v>
      </c>
      <c r="X342" s="13">
        <f t="shared" si="63"/>
        <v>9</v>
      </c>
      <c r="Y342" s="13" t="str">
        <f>IFERROR(VLOOKUP(C342,ReceivingTeam[],2,FALSE),"HelpDesk")</f>
        <v>HelpDesk</v>
      </c>
      <c r="Z342" s="67">
        <f t="shared" si="64"/>
        <v>44890.916666666664</v>
      </c>
      <c r="AA342" s="68">
        <f t="shared" si="65"/>
        <v>44890</v>
      </c>
      <c r="AB342" s="69" t="b">
        <f t="shared" si="66"/>
        <v>1</v>
      </c>
      <c r="AC342" s="70">
        <f t="shared" si="67"/>
        <v>0.5</v>
      </c>
      <c r="AD342" s="67">
        <f t="shared" si="68"/>
        <v>44890.916666666664</v>
      </c>
      <c r="AE342" s="67">
        <f>VLOOKUP(V342,'Branch Wise Work Timelines'!C:G,3,FALSE)+AA342</f>
        <v>44890.416666666664</v>
      </c>
      <c r="AF342" s="67">
        <f>IF(V342="Bangalore",VLOOKUP(V342,'Branch Wise Work Timelines'!C:G,4,FALSE)+AA342+1,IF(V342="Mumbai",VLOOKUP(V342,'Branch Wise Work Timelines'!C:G,4,FALSE)+AA342+1,VLOOKUP(V342,'Branch Wise Work Timelines'!C:G,4,FALSE)+AA342))</f>
        <v>44891.104166666664</v>
      </c>
      <c r="AG342" s="67">
        <f>WORKDAY.INTL(AA342,1,11)+VLOOKUP(V342,'Branch Wise Work Timelines'!C:G,3,FALSE)</f>
        <v>44891.416666666664</v>
      </c>
      <c r="AH342" s="69" t="str">
        <f t="shared" ca="1" si="69"/>
        <v>Out of TAT</v>
      </c>
      <c r="AI342" s="69">
        <f t="shared" ca="1" si="70"/>
        <v>20488</v>
      </c>
      <c r="AJ342" s="69" t="str">
        <f ca="1">IF(AI342&lt;0,"0-12",IFERROR(VLOOKUP(AI342,Breakup[],2,FALSE),"&gt;24"))</f>
        <v>&gt;24</v>
      </c>
      <c r="AK342" s="69" t="str">
        <f>VLOOKUP(V342,Master!B:D,3,FALSE)</f>
        <v>South</v>
      </c>
      <c r="AL342" s="69" t="str">
        <f t="shared" si="71"/>
        <v>Bangalore</v>
      </c>
    </row>
    <row r="343" spans="1:38">
      <c r="A343" s="13" t="s">
        <v>968</v>
      </c>
      <c r="B343" s="54">
        <v>44701.5094854977</v>
      </c>
      <c r="C343" s="13" t="s">
        <v>268</v>
      </c>
      <c r="D343" s="13">
        <v>1883</v>
      </c>
      <c r="E343" s="13" t="s">
        <v>969</v>
      </c>
      <c r="F343" s="13" t="s">
        <v>15</v>
      </c>
      <c r="G343" s="14">
        <v>1653031432017</v>
      </c>
      <c r="H343" s="55">
        <v>0.55603009259259295</v>
      </c>
      <c r="I343" s="33">
        <v>44887.556030092601</v>
      </c>
      <c r="J343" s="58">
        <v>44887</v>
      </c>
      <c r="K343" s="13" t="s">
        <v>213</v>
      </c>
      <c r="L343" s="13" t="s">
        <v>30</v>
      </c>
      <c r="M343" s="13" t="s">
        <v>75</v>
      </c>
      <c r="N343" s="13" t="s">
        <v>206</v>
      </c>
      <c r="O343" s="33" t="s">
        <v>38</v>
      </c>
      <c r="P343" s="58" t="s">
        <v>38</v>
      </c>
      <c r="Q343" s="33" t="s">
        <v>207</v>
      </c>
      <c r="R343" s="14" t="s">
        <v>38</v>
      </c>
      <c r="S343" s="13" t="s">
        <v>216</v>
      </c>
      <c r="T343" s="13" t="s">
        <v>217</v>
      </c>
      <c r="U343" s="33">
        <f t="shared" ca="1" si="60"/>
        <v>45744.56914039352</v>
      </c>
      <c r="V343" s="13" t="str">
        <f t="shared" si="61"/>
        <v>Bangalore</v>
      </c>
      <c r="W343" s="13" t="str">
        <f t="shared" si="62"/>
        <v>CLS</v>
      </c>
      <c r="X343" s="13">
        <f t="shared" si="63"/>
        <v>13</v>
      </c>
      <c r="Y343" s="13" t="str">
        <f>IFERROR(VLOOKUP(C343,ReceivingTeam[],2,FALSE),"HelpDesk")</f>
        <v>HelpDesk</v>
      </c>
      <c r="Z343" s="67">
        <f t="shared" si="64"/>
        <v>44888.056030092601</v>
      </c>
      <c r="AA343" s="68">
        <f t="shared" si="65"/>
        <v>44887</v>
      </c>
      <c r="AB343" s="69" t="b">
        <f t="shared" si="66"/>
        <v>1</v>
      </c>
      <c r="AC343" s="70">
        <f t="shared" si="67"/>
        <v>0.5</v>
      </c>
      <c r="AD343" s="67">
        <f t="shared" si="68"/>
        <v>44888.056030092601</v>
      </c>
      <c r="AE343" s="67">
        <f>VLOOKUP(V343,'Branch Wise Work Timelines'!C:G,3,FALSE)+AA343</f>
        <v>44887.416666666664</v>
      </c>
      <c r="AF343" s="67">
        <f>IF(V343="Bangalore",VLOOKUP(V343,'Branch Wise Work Timelines'!C:G,4,FALSE)+AA343+1,IF(V343="Mumbai",VLOOKUP(V343,'Branch Wise Work Timelines'!C:G,4,FALSE)+AA343+1,VLOOKUP(V343,'Branch Wise Work Timelines'!C:G,4,FALSE)+AA343))</f>
        <v>44888.104166666664</v>
      </c>
      <c r="AG343" s="67">
        <f>WORKDAY.INTL(AA343,1,11)+VLOOKUP(V343,'Branch Wise Work Timelines'!C:G,3,FALSE)</f>
        <v>44888.416666666664</v>
      </c>
      <c r="AH343" s="69" t="str">
        <f t="shared" ca="1" si="69"/>
        <v>Out of TAT</v>
      </c>
      <c r="AI343" s="69">
        <f t="shared" ca="1" si="70"/>
        <v>20557</v>
      </c>
      <c r="AJ343" s="69" t="str">
        <f ca="1">IF(AI343&lt;0,"0-12",IFERROR(VLOOKUP(AI343,Breakup[],2,FALSE),"&gt;24"))</f>
        <v>&gt;24</v>
      </c>
      <c r="AK343" s="69" t="str">
        <f>VLOOKUP(V343,Master!B:D,3,FALSE)</f>
        <v>South</v>
      </c>
      <c r="AL343" s="69" t="str">
        <f t="shared" si="71"/>
        <v>Bangalore-CLS</v>
      </c>
    </row>
    <row r="344" spans="1:38">
      <c r="A344" s="13" t="s">
        <v>970</v>
      </c>
      <c r="B344" s="54">
        <v>44700.4331298611</v>
      </c>
      <c r="C344" s="13" t="s">
        <v>302</v>
      </c>
      <c r="D344" s="13">
        <v>1891</v>
      </c>
      <c r="E344" s="13" t="s">
        <v>971</v>
      </c>
      <c r="F344" s="13" t="s">
        <v>33</v>
      </c>
      <c r="G344" s="14">
        <v>1653039469972</v>
      </c>
      <c r="H344" s="55">
        <v>0.31763888888888903</v>
      </c>
      <c r="I344" s="33">
        <v>44888.317638888897</v>
      </c>
      <c r="J344" s="58">
        <v>44888</v>
      </c>
      <c r="K344" s="13" t="s">
        <v>257</v>
      </c>
      <c r="L344" s="13" t="s">
        <v>72</v>
      </c>
      <c r="M344" s="13" t="s">
        <v>286</v>
      </c>
      <c r="N344" s="13" t="s">
        <v>206</v>
      </c>
      <c r="O344" s="33" t="s">
        <v>38</v>
      </c>
      <c r="P344" s="58" t="s">
        <v>38</v>
      </c>
      <c r="Q344" s="33" t="s">
        <v>207</v>
      </c>
      <c r="R344" s="14" t="s">
        <v>38</v>
      </c>
      <c r="S344" s="13" t="s">
        <v>216</v>
      </c>
      <c r="T344" s="13" t="s">
        <v>217</v>
      </c>
      <c r="U344" s="33">
        <f t="shared" ca="1" si="60"/>
        <v>45744.56914039352</v>
      </c>
      <c r="V344" s="13" t="str">
        <f t="shared" si="61"/>
        <v>Pune</v>
      </c>
      <c r="W344" s="13" t="str">
        <f t="shared" si="62"/>
        <v>RI</v>
      </c>
      <c r="X344" s="13">
        <f t="shared" si="63"/>
        <v>7</v>
      </c>
      <c r="Y344" s="13" t="str">
        <f>IFERROR(VLOOKUP(C344,ReceivingTeam[],2,FALSE),"HelpDesk")</f>
        <v>HelpDesk</v>
      </c>
      <c r="Z344" s="67">
        <f t="shared" si="64"/>
        <v>44889.520833333336</v>
      </c>
      <c r="AA344" s="68">
        <f t="shared" si="65"/>
        <v>44888</v>
      </c>
      <c r="AB344" s="69" t="b">
        <f t="shared" si="66"/>
        <v>1</v>
      </c>
      <c r="AC344" s="70">
        <f t="shared" si="67"/>
        <v>0.5</v>
      </c>
      <c r="AD344" s="67">
        <f t="shared" si="68"/>
        <v>44889.520833333336</v>
      </c>
      <c r="AE344" s="67">
        <f>VLOOKUP(V344,'Branch Wise Work Timelines'!C:G,3,FALSE)+AA344</f>
        <v>44888.395833333336</v>
      </c>
      <c r="AF344" s="67">
        <f>IF(V344="Bangalore",VLOOKUP(V344,'Branch Wise Work Timelines'!C:G,4,FALSE)+AA344+1,IF(V344="Mumbai",VLOOKUP(V344,'Branch Wise Work Timelines'!C:G,4,FALSE)+AA344+1,VLOOKUP(V344,'Branch Wise Work Timelines'!C:G,4,FALSE)+AA344))</f>
        <v>44888.770833333336</v>
      </c>
      <c r="AG344" s="67">
        <f>WORKDAY.INTL(AA344,1,11)+VLOOKUP(V344,'Branch Wise Work Timelines'!C:G,3,FALSE)</f>
        <v>44889.395833333336</v>
      </c>
      <c r="AH344" s="69" t="str">
        <f t="shared" ca="1" si="69"/>
        <v>Out of TAT</v>
      </c>
      <c r="AI344" s="69">
        <f t="shared" ca="1" si="70"/>
        <v>20522</v>
      </c>
      <c r="AJ344" s="69" t="str">
        <f ca="1">IF(AI344&lt;0,"0-12",IFERROR(VLOOKUP(AI344,Breakup[],2,FALSE),"&gt;24"))</f>
        <v>&gt;24</v>
      </c>
      <c r="AK344" s="69" t="str">
        <f>VLOOKUP(V344,Master!B:D,3,FALSE)</f>
        <v>West</v>
      </c>
      <c r="AL344" s="69" t="str">
        <f t="shared" si="71"/>
        <v>Pune</v>
      </c>
    </row>
    <row r="345" spans="1:38">
      <c r="A345" s="13" t="s">
        <v>972</v>
      </c>
      <c r="B345" s="54">
        <v>44700.616347071802</v>
      </c>
      <c r="C345" s="13" t="s">
        <v>401</v>
      </c>
      <c r="D345" s="13">
        <v>1957</v>
      </c>
      <c r="E345" s="13" t="s">
        <v>973</v>
      </c>
      <c r="F345" s="13" t="s">
        <v>33</v>
      </c>
      <c r="G345" s="14">
        <v>1653026460914</v>
      </c>
      <c r="H345" s="55">
        <v>0.63274305555555599</v>
      </c>
      <c r="I345" s="33">
        <v>44882.632743055598</v>
      </c>
      <c r="J345" s="58">
        <v>44882</v>
      </c>
      <c r="K345" s="13" t="s">
        <v>325</v>
      </c>
      <c r="L345" s="13" t="s">
        <v>55</v>
      </c>
      <c r="M345" s="13" t="s">
        <v>401</v>
      </c>
      <c r="N345" s="13" t="s">
        <v>206</v>
      </c>
      <c r="O345" s="33" t="s">
        <v>38</v>
      </c>
      <c r="P345" s="58" t="s">
        <v>38</v>
      </c>
      <c r="Q345" s="33" t="s">
        <v>207</v>
      </c>
      <c r="R345" s="14" t="s">
        <v>38</v>
      </c>
      <c r="S345" s="13" t="s">
        <v>208</v>
      </c>
      <c r="T345" s="13" t="s">
        <v>209</v>
      </c>
      <c r="U345" s="33">
        <f t="shared" ca="1" si="60"/>
        <v>45744.56914039352</v>
      </c>
      <c r="V345" s="13" t="str">
        <f t="shared" si="61"/>
        <v>Delhi</v>
      </c>
      <c r="W345" s="13" t="str">
        <f t="shared" si="62"/>
        <v>RI</v>
      </c>
      <c r="X345" s="13">
        <f t="shared" si="63"/>
        <v>15</v>
      </c>
      <c r="Y345" s="13" t="str">
        <f>IFERROR(VLOOKUP(C345,ReceivingTeam[],2,FALSE),"HelpDesk")</f>
        <v>Branch office</v>
      </c>
      <c r="Z345" s="67">
        <f t="shared" si="64"/>
        <v>44883.778576388926</v>
      </c>
      <c r="AA345" s="68">
        <f t="shared" si="65"/>
        <v>44882</v>
      </c>
      <c r="AB345" s="69" t="b">
        <f t="shared" si="66"/>
        <v>1</v>
      </c>
      <c r="AC345" s="70">
        <f t="shared" si="67"/>
        <v>0.5</v>
      </c>
      <c r="AD345" s="67">
        <f t="shared" si="68"/>
        <v>44883.778576388926</v>
      </c>
      <c r="AE345" s="67">
        <f>VLOOKUP(V345,'Branch Wise Work Timelines'!C:G,3,FALSE)+AA345</f>
        <v>44882.416666666664</v>
      </c>
      <c r="AF345" s="67">
        <f>IF(V345="Bangalore",VLOOKUP(V345,'Branch Wise Work Timelines'!C:G,4,FALSE)+AA345+1,IF(V345="Mumbai",VLOOKUP(V345,'Branch Wise Work Timelines'!C:G,4,FALSE)+AA345+1,VLOOKUP(V345,'Branch Wise Work Timelines'!C:G,4,FALSE)+AA345))</f>
        <v>44882.770833333336</v>
      </c>
      <c r="AG345" s="67">
        <f>WORKDAY.INTL(AA345,1,11)+VLOOKUP(V345,'Branch Wise Work Timelines'!C:G,3,FALSE)</f>
        <v>44883.416666666664</v>
      </c>
      <c r="AH345" s="69" t="str">
        <f t="shared" ca="1" si="69"/>
        <v>Out of TAT</v>
      </c>
      <c r="AI345" s="69">
        <f t="shared" ca="1" si="70"/>
        <v>20659</v>
      </c>
      <c r="AJ345" s="69" t="str">
        <f ca="1">IF(AI345&lt;0,"0-12",IFERROR(VLOOKUP(AI345,Breakup[],2,FALSE),"&gt;24"))</f>
        <v>&gt;24</v>
      </c>
      <c r="AK345" s="69" t="str">
        <f>VLOOKUP(V345,Master!B:D,3,FALSE)</f>
        <v>North</v>
      </c>
      <c r="AL345" s="69" t="str">
        <f t="shared" si="71"/>
        <v>Delhi</v>
      </c>
    </row>
    <row r="346" spans="1:38">
      <c r="A346" s="13" t="s">
        <v>974</v>
      </c>
      <c r="B346" s="54">
        <v>44700.618423182903</v>
      </c>
      <c r="C346" s="13" t="s">
        <v>401</v>
      </c>
      <c r="D346" s="13">
        <v>410</v>
      </c>
      <c r="E346" s="13" t="s">
        <v>975</v>
      </c>
      <c r="F346" s="13" t="s">
        <v>33</v>
      </c>
      <c r="G346" s="14">
        <v>1653026460914</v>
      </c>
      <c r="H346" s="55">
        <v>0.92467592592592596</v>
      </c>
      <c r="I346" s="33">
        <v>44885.924675925897</v>
      </c>
      <c r="J346" s="58">
        <v>44885</v>
      </c>
      <c r="K346" s="13" t="s">
        <v>325</v>
      </c>
      <c r="L346" s="13" t="s">
        <v>55</v>
      </c>
      <c r="M346" s="13" t="s">
        <v>401</v>
      </c>
      <c r="N346" s="13" t="s">
        <v>206</v>
      </c>
      <c r="O346" s="33" t="s">
        <v>38</v>
      </c>
      <c r="P346" s="58" t="s">
        <v>38</v>
      </c>
      <c r="Q346" s="33" t="s">
        <v>207</v>
      </c>
      <c r="R346" s="14" t="s">
        <v>38</v>
      </c>
      <c r="S346" s="13" t="s">
        <v>208</v>
      </c>
      <c r="T346" s="13" t="s">
        <v>209</v>
      </c>
      <c r="U346" s="33">
        <f t="shared" ca="1" si="60"/>
        <v>45744.56914039352</v>
      </c>
      <c r="V346" s="13" t="str">
        <f t="shared" si="61"/>
        <v>Delhi</v>
      </c>
      <c r="W346" s="13" t="str">
        <f t="shared" si="62"/>
        <v>RI</v>
      </c>
      <c r="X346" s="13">
        <f t="shared" si="63"/>
        <v>22</v>
      </c>
      <c r="Y346" s="13" t="str">
        <f>IFERROR(VLOOKUP(C346,ReceivingTeam[],2,FALSE),"HelpDesk")</f>
        <v>Branch office</v>
      </c>
      <c r="Z346" s="67">
        <f t="shared" si="64"/>
        <v>44885.916666666664</v>
      </c>
      <c r="AA346" s="68">
        <f t="shared" si="65"/>
        <v>44885</v>
      </c>
      <c r="AB346" s="69" t="b">
        <f t="shared" si="66"/>
        <v>0</v>
      </c>
      <c r="AC346" s="70">
        <f t="shared" si="67"/>
        <v>0.5</v>
      </c>
      <c r="AD346" s="67">
        <f t="shared" si="68"/>
        <v>44885.916666666664</v>
      </c>
      <c r="AE346" s="67">
        <f>VLOOKUP(V346,'Branch Wise Work Timelines'!C:G,3,FALSE)+AA346</f>
        <v>44885.416666666664</v>
      </c>
      <c r="AF346" s="67">
        <f>IF(V346="Bangalore",VLOOKUP(V346,'Branch Wise Work Timelines'!C:G,4,FALSE)+AA346+1,IF(V346="Mumbai",VLOOKUP(V346,'Branch Wise Work Timelines'!C:G,4,FALSE)+AA346+1,VLOOKUP(V346,'Branch Wise Work Timelines'!C:G,4,FALSE)+AA346))</f>
        <v>44885.770833333336</v>
      </c>
      <c r="AG346" s="67">
        <f>WORKDAY.INTL(AA346,1,11)+VLOOKUP(V346,'Branch Wise Work Timelines'!C:G,3,FALSE)</f>
        <v>44886.416666666664</v>
      </c>
      <c r="AH346" s="69" t="str">
        <f t="shared" ca="1" si="69"/>
        <v>Out of TAT</v>
      </c>
      <c r="AI346" s="69">
        <f t="shared" ca="1" si="70"/>
        <v>20608</v>
      </c>
      <c r="AJ346" s="69" t="str">
        <f ca="1">IF(AI346&lt;0,"0-12",IFERROR(VLOOKUP(AI346,Breakup[],2,FALSE),"&gt;24"))</f>
        <v>&gt;24</v>
      </c>
      <c r="AK346" s="69" t="str">
        <f>VLOOKUP(V346,Master!B:D,3,FALSE)</f>
        <v>North</v>
      </c>
      <c r="AL346" s="69" t="str">
        <f t="shared" si="71"/>
        <v>Delhi</v>
      </c>
    </row>
    <row r="347" spans="1:38">
      <c r="A347" s="13" t="s">
        <v>976</v>
      </c>
      <c r="B347" s="54">
        <v>44700.660714155099</v>
      </c>
      <c r="C347" s="13" t="s">
        <v>950</v>
      </c>
      <c r="D347" s="13">
        <v>817</v>
      </c>
      <c r="E347" s="13" t="s">
        <v>977</v>
      </c>
      <c r="F347" s="13" t="s">
        <v>33</v>
      </c>
      <c r="G347" s="14">
        <v>1653044665373</v>
      </c>
      <c r="H347" s="55">
        <v>0.18791666666666701</v>
      </c>
      <c r="I347" s="33">
        <v>44887.187916666699</v>
      </c>
      <c r="J347" s="58">
        <v>44887</v>
      </c>
      <c r="K347" s="13" t="s">
        <v>437</v>
      </c>
      <c r="L347" s="13" t="s">
        <v>12</v>
      </c>
      <c r="M347" s="13" t="s">
        <v>435</v>
      </c>
      <c r="N347" s="13" t="s">
        <v>206</v>
      </c>
      <c r="O347" s="33" t="s">
        <v>38</v>
      </c>
      <c r="P347" s="58" t="s">
        <v>38</v>
      </c>
      <c r="Q347" s="33" t="s">
        <v>207</v>
      </c>
      <c r="R347" s="14" t="s">
        <v>38</v>
      </c>
      <c r="S347" s="13" t="s">
        <v>208</v>
      </c>
      <c r="T347" s="13" t="s">
        <v>209</v>
      </c>
      <c r="U347" s="33">
        <f t="shared" ca="1" si="60"/>
        <v>45744.56914039352</v>
      </c>
      <c r="V347" s="13" t="str">
        <f t="shared" si="61"/>
        <v>Ahmedabad</v>
      </c>
      <c r="W347" s="13" t="str">
        <f t="shared" si="62"/>
        <v>RI</v>
      </c>
      <c r="X347" s="13">
        <f t="shared" si="63"/>
        <v>4</v>
      </c>
      <c r="Y347" s="13" t="str">
        <f>IFERROR(VLOOKUP(C347,ReceivingTeam[],2,FALSE),"HelpDesk")</f>
        <v>HelpDesk</v>
      </c>
      <c r="Z347" s="67">
        <f t="shared" si="64"/>
        <v>44888.562499999993</v>
      </c>
      <c r="AA347" s="68">
        <f t="shared" si="65"/>
        <v>44887</v>
      </c>
      <c r="AB347" s="69" t="b">
        <f t="shared" si="66"/>
        <v>1</v>
      </c>
      <c r="AC347" s="70">
        <f t="shared" si="67"/>
        <v>0.5</v>
      </c>
      <c r="AD347" s="67">
        <f t="shared" si="68"/>
        <v>44888.562499999993</v>
      </c>
      <c r="AE347" s="67">
        <f>VLOOKUP(V347,'Branch Wise Work Timelines'!C:G,3,FALSE)+AA347</f>
        <v>44887.416666666664</v>
      </c>
      <c r="AF347" s="67">
        <f>IF(V347="Bangalore",VLOOKUP(V347,'Branch Wise Work Timelines'!C:G,4,FALSE)+AA347+1,IF(V347="Mumbai",VLOOKUP(V347,'Branch Wise Work Timelines'!C:G,4,FALSE)+AA347+1,VLOOKUP(V347,'Branch Wise Work Timelines'!C:G,4,FALSE)+AA347))</f>
        <v>44887.770833333336</v>
      </c>
      <c r="AG347" s="67">
        <f>WORKDAY.INTL(AA347,1,11)+VLOOKUP(V347,'Branch Wise Work Timelines'!C:G,3,FALSE)</f>
        <v>44888.416666666664</v>
      </c>
      <c r="AH347" s="69" t="str">
        <f t="shared" ca="1" si="69"/>
        <v>Out of TAT</v>
      </c>
      <c r="AI347" s="69">
        <f t="shared" ca="1" si="70"/>
        <v>20545</v>
      </c>
      <c r="AJ347" s="69" t="str">
        <f ca="1">IF(AI347&lt;0,"0-12",IFERROR(VLOOKUP(AI347,Breakup[],2,FALSE),"&gt;24"))</f>
        <v>&gt;24</v>
      </c>
      <c r="AK347" s="69" t="str">
        <f>VLOOKUP(V347,Master!B:D,3,FALSE)</f>
        <v>North</v>
      </c>
      <c r="AL347" s="69" t="str">
        <f t="shared" si="71"/>
        <v>Ahmedabad</v>
      </c>
    </row>
    <row r="348" spans="1:38">
      <c r="A348" s="13" t="s">
        <v>978</v>
      </c>
      <c r="B348" s="54">
        <v>44700.490039467601</v>
      </c>
      <c r="C348" s="13" t="s">
        <v>979</v>
      </c>
      <c r="D348" s="13">
        <v>1285</v>
      </c>
      <c r="E348" s="13" t="s">
        <v>980</v>
      </c>
      <c r="F348" s="13" t="s">
        <v>33</v>
      </c>
      <c r="G348" s="14">
        <v>1653044005166</v>
      </c>
      <c r="H348" s="55">
        <v>0.36234953703703698</v>
      </c>
      <c r="I348" s="33">
        <v>44890.362349536997</v>
      </c>
      <c r="J348" s="58">
        <v>44890</v>
      </c>
      <c r="K348" s="13" t="s">
        <v>437</v>
      </c>
      <c r="L348" s="13" t="s">
        <v>12</v>
      </c>
      <c r="M348" s="13" t="s">
        <v>435</v>
      </c>
      <c r="N348" s="13" t="s">
        <v>206</v>
      </c>
      <c r="O348" s="33" t="s">
        <v>38</v>
      </c>
      <c r="P348" s="58" t="s">
        <v>38</v>
      </c>
      <c r="Q348" s="33" t="s">
        <v>207</v>
      </c>
      <c r="R348" s="14" t="s">
        <v>38</v>
      </c>
      <c r="S348" s="13" t="s">
        <v>208</v>
      </c>
      <c r="T348" s="13" t="s">
        <v>209</v>
      </c>
      <c r="U348" s="33">
        <f t="shared" ca="1" si="60"/>
        <v>45744.56914039352</v>
      </c>
      <c r="V348" s="13" t="str">
        <f t="shared" si="61"/>
        <v>Ahmedabad</v>
      </c>
      <c r="W348" s="13" t="str">
        <f t="shared" si="62"/>
        <v>RI</v>
      </c>
      <c r="X348" s="13">
        <f t="shared" si="63"/>
        <v>8</v>
      </c>
      <c r="Y348" s="13" t="str">
        <f>IFERROR(VLOOKUP(C348,ReceivingTeam[],2,FALSE),"HelpDesk")</f>
        <v>HelpDesk</v>
      </c>
      <c r="Z348" s="67">
        <f t="shared" si="64"/>
        <v>44891.562499999993</v>
      </c>
      <c r="AA348" s="68">
        <f t="shared" si="65"/>
        <v>44890</v>
      </c>
      <c r="AB348" s="69" t="b">
        <f t="shared" si="66"/>
        <v>1</v>
      </c>
      <c r="AC348" s="70">
        <f t="shared" si="67"/>
        <v>0.5</v>
      </c>
      <c r="AD348" s="67">
        <f t="shared" si="68"/>
        <v>44891.562499999993</v>
      </c>
      <c r="AE348" s="67">
        <f>VLOOKUP(V348,'Branch Wise Work Timelines'!C:G,3,FALSE)+AA348</f>
        <v>44890.416666666664</v>
      </c>
      <c r="AF348" s="67">
        <f>IF(V348="Bangalore",VLOOKUP(V348,'Branch Wise Work Timelines'!C:G,4,FALSE)+AA348+1,IF(V348="Mumbai",VLOOKUP(V348,'Branch Wise Work Timelines'!C:G,4,FALSE)+AA348+1,VLOOKUP(V348,'Branch Wise Work Timelines'!C:G,4,FALSE)+AA348))</f>
        <v>44890.770833333336</v>
      </c>
      <c r="AG348" s="67">
        <f>WORKDAY.INTL(AA348,1,11)+VLOOKUP(V348,'Branch Wise Work Timelines'!C:G,3,FALSE)</f>
        <v>44891.416666666664</v>
      </c>
      <c r="AH348" s="69" t="str">
        <f t="shared" ca="1" si="69"/>
        <v>Out of TAT</v>
      </c>
      <c r="AI348" s="69">
        <f t="shared" ca="1" si="70"/>
        <v>20473</v>
      </c>
      <c r="AJ348" s="69" t="str">
        <f ca="1">IF(AI348&lt;0,"0-12",IFERROR(VLOOKUP(AI348,Breakup[],2,FALSE),"&gt;24"))</f>
        <v>&gt;24</v>
      </c>
      <c r="AK348" s="69" t="str">
        <f>VLOOKUP(V348,Master!B:D,3,FALSE)</f>
        <v>North</v>
      </c>
      <c r="AL348" s="69" t="str">
        <f t="shared" si="71"/>
        <v>Ahmedabad</v>
      </c>
    </row>
    <row r="349" spans="1:38">
      <c r="A349" s="13" t="s">
        <v>981</v>
      </c>
      <c r="B349" s="54">
        <v>44701.508336886604</v>
      </c>
      <c r="C349" s="13" t="s">
        <v>255</v>
      </c>
      <c r="D349" s="13">
        <v>1333</v>
      </c>
      <c r="E349" s="13" t="s">
        <v>982</v>
      </c>
      <c r="F349" s="13" t="s">
        <v>33</v>
      </c>
      <c r="G349" s="14">
        <v>1653029928607</v>
      </c>
      <c r="H349" s="55">
        <v>1.07060185185185E-2</v>
      </c>
      <c r="I349" s="33">
        <v>44882.010706018496</v>
      </c>
      <c r="J349" s="58">
        <v>44882</v>
      </c>
      <c r="K349" s="13" t="s">
        <v>257</v>
      </c>
      <c r="L349" s="13" t="s">
        <v>72</v>
      </c>
      <c r="M349" s="13" t="s">
        <v>255</v>
      </c>
      <c r="N349" s="13" t="s">
        <v>206</v>
      </c>
      <c r="O349" s="33" t="s">
        <v>38</v>
      </c>
      <c r="P349" s="58" t="s">
        <v>38</v>
      </c>
      <c r="Q349" s="33" t="s">
        <v>207</v>
      </c>
      <c r="R349" s="14" t="s">
        <v>38</v>
      </c>
      <c r="S349" s="13" t="s">
        <v>216</v>
      </c>
      <c r="T349" s="13" t="s">
        <v>217</v>
      </c>
      <c r="U349" s="33">
        <f t="shared" ca="1" si="60"/>
        <v>45744.56914039352</v>
      </c>
      <c r="V349" s="13" t="str">
        <f t="shared" si="61"/>
        <v>Pune</v>
      </c>
      <c r="W349" s="13" t="str">
        <f t="shared" si="62"/>
        <v>RI</v>
      </c>
      <c r="X349" s="13">
        <f t="shared" si="63"/>
        <v>0</v>
      </c>
      <c r="Y349" s="13" t="str">
        <f>IFERROR(VLOOKUP(C349,ReceivingTeam[],2,FALSE),"HelpDesk")</f>
        <v>HelpDesk</v>
      </c>
      <c r="Z349" s="67">
        <f t="shared" si="64"/>
        <v>44883.520833333336</v>
      </c>
      <c r="AA349" s="68">
        <f t="shared" si="65"/>
        <v>44882</v>
      </c>
      <c r="AB349" s="69" t="b">
        <f t="shared" si="66"/>
        <v>1</v>
      </c>
      <c r="AC349" s="70">
        <f t="shared" si="67"/>
        <v>0.5</v>
      </c>
      <c r="AD349" s="67">
        <f t="shared" si="68"/>
        <v>44883.520833333336</v>
      </c>
      <c r="AE349" s="67">
        <f>VLOOKUP(V349,'Branch Wise Work Timelines'!C:G,3,FALSE)+AA349</f>
        <v>44882.395833333336</v>
      </c>
      <c r="AF349" s="67">
        <f>IF(V349="Bangalore",VLOOKUP(V349,'Branch Wise Work Timelines'!C:G,4,FALSE)+AA349+1,IF(V349="Mumbai",VLOOKUP(V349,'Branch Wise Work Timelines'!C:G,4,FALSE)+AA349+1,VLOOKUP(V349,'Branch Wise Work Timelines'!C:G,4,FALSE)+AA349))</f>
        <v>44882.770833333336</v>
      </c>
      <c r="AG349" s="67">
        <f>WORKDAY.INTL(AA349,1,11)+VLOOKUP(V349,'Branch Wise Work Timelines'!C:G,3,FALSE)</f>
        <v>44883.395833333336</v>
      </c>
      <c r="AH349" s="69" t="str">
        <f t="shared" ca="1" si="69"/>
        <v>Out of TAT</v>
      </c>
      <c r="AI349" s="69">
        <f t="shared" ca="1" si="70"/>
        <v>20666</v>
      </c>
      <c r="AJ349" s="69" t="str">
        <f ca="1">IF(AI349&lt;0,"0-12",IFERROR(VLOOKUP(AI349,Breakup[],2,FALSE),"&gt;24"))</f>
        <v>&gt;24</v>
      </c>
      <c r="AK349" s="69" t="str">
        <f>VLOOKUP(V349,Master!B:D,3,FALSE)</f>
        <v>West</v>
      </c>
      <c r="AL349" s="69" t="str">
        <f t="shared" si="71"/>
        <v>Pune</v>
      </c>
    </row>
    <row r="350" spans="1:38">
      <c r="A350" s="13" t="s">
        <v>983</v>
      </c>
      <c r="B350" s="54">
        <v>44701.660473344898</v>
      </c>
      <c r="C350" s="13" t="s">
        <v>113</v>
      </c>
      <c r="D350" s="13">
        <v>1832</v>
      </c>
      <c r="E350" s="13" t="s">
        <v>984</v>
      </c>
      <c r="F350" s="13" t="s">
        <v>33</v>
      </c>
      <c r="G350" s="14">
        <v>1653044439864</v>
      </c>
      <c r="H350" s="55">
        <v>0.64739583333333295</v>
      </c>
      <c r="I350" s="33">
        <v>44890.647395833301</v>
      </c>
      <c r="J350" s="58">
        <v>44890</v>
      </c>
      <c r="K350" s="13" t="s">
        <v>263</v>
      </c>
      <c r="L350" s="13" t="s">
        <v>69</v>
      </c>
      <c r="M350" s="13" t="s">
        <v>101</v>
      </c>
      <c r="N350" s="13" t="s">
        <v>206</v>
      </c>
      <c r="O350" s="33" t="s">
        <v>38</v>
      </c>
      <c r="P350" s="58" t="s">
        <v>38</v>
      </c>
      <c r="Q350" s="33" t="s">
        <v>207</v>
      </c>
      <c r="R350" s="14" t="s">
        <v>38</v>
      </c>
      <c r="S350" s="13" t="s">
        <v>208</v>
      </c>
      <c r="T350" s="13" t="s">
        <v>209</v>
      </c>
      <c r="U350" s="33">
        <f t="shared" ca="1" si="60"/>
        <v>45744.56914039352</v>
      </c>
      <c r="V350" s="13" t="str">
        <f t="shared" si="61"/>
        <v>Mumbai</v>
      </c>
      <c r="W350" s="13" t="str">
        <f t="shared" si="62"/>
        <v>RI</v>
      </c>
      <c r="X350" s="13">
        <f t="shared" si="63"/>
        <v>15</v>
      </c>
      <c r="Y350" s="13" t="str">
        <f>IFERROR(VLOOKUP(C350,ReceivingTeam[],2,FALSE),"HelpDesk")</f>
        <v>Branch office</v>
      </c>
      <c r="Z350" s="67">
        <f t="shared" si="64"/>
        <v>44891.147395833301</v>
      </c>
      <c r="AA350" s="68">
        <f t="shared" si="65"/>
        <v>44890</v>
      </c>
      <c r="AB350" s="69" t="b">
        <f t="shared" si="66"/>
        <v>1</v>
      </c>
      <c r="AC350" s="70">
        <f t="shared" si="67"/>
        <v>0.5</v>
      </c>
      <c r="AD350" s="67">
        <f t="shared" si="68"/>
        <v>44891.147395833301</v>
      </c>
      <c r="AE350" s="67">
        <f>VLOOKUP(V350,'Branch Wise Work Timelines'!C:G,3,FALSE)+AA350</f>
        <v>44890.416666666664</v>
      </c>
      <c r="AF350" s="67">
        <f>IF(V350="Bangalore",VLOOKUP(V350,'Branch Wise Work Timelines'!C:G,4,FALSE)+AA350+1,IF(V350="Mumbai",VLOOKUP(V350,'Branch Wise Work Timelines'!C:G,4,FALSE)+AA350+1,VLOOKUP(V350,'Branch Wise Work Timelines'!C:G,4,FALSE)+AA350))</f>
        <v>44891.25</v>
      </c>
      <c r="AG350" s="67">
        <f>WORKDAY.INTL(AA350,1,11)+VLOOKUP(V350,'Branch Wise Work Timelines'!C:G,3,FALSE)</f>
        <v>44891.416666666664</v>
      </c>
      <c r="AH350" s="69" t="str">
        <f t="shared" ca="1" si="69"/>
        <v>Out of TAT</v>
      </c>
      <c r="AI350" s="69">
        <f t="shared" ca="1" si="70"/>
        <v>20483</v>
      </c>
      <c r="AJ350" s="69" t="str">
        <f ca="1">IF(AI350&lt;0,"0-12",IFERROR(VLOOKUP(AI350,Breakup[],2,FALSE),"&gt;24"))</f>
        <v>&gt;24</v>
      </c>
      <c r="AK350" s="69" t="str">
        <f>VLOOKUP(V350,Master!B:D,3,FALSE)</f>
        <v>East</v>
      </c>
      <c r="AL350" s="69" t="str">
        <f t="shared" si="71"/>
        <v>Mumbai</v>
      </c>
    </row>
    <row r="351" spans="1:38">
      <c r="A351" s="13" t="s">
        <v>985</v>
      </c>
      <c r="B351" s="54">
        <v>44701.499056446803</v>
      </c>
      <c r="C351" s="13" t="s">
        <v>986</v>
      </c>
      <c r="D351" s="13">
        <v>695</v>
      </c>
      <c r="E351" s="13" t="s">
        <v>987</v>
      </c>
      <c r="F351" s="13" t="s">
        <v>33</v>
      </c>
      <c r="G351" s="14">
        <v>1653028548273</v>
      </c>
      <c r="H351" s="55">
        <v>0.26619212962963001</v>
      </c>
      <c r="I351" s="33">
        <v>44891.266192129602</v>
      </c>
      <c r="J351" s="58">
        <v>44891</v>
      </c>
      <c r="K351" s="13" t="s">
        <v>425</v>
      </c>
      <c r="L351" s="13" t="s">
        <v>30</v>
      </c>
      <c r="M351" s="13" t="s">
        <v>90</v>
      </c>
      <c r="N351" s="13" t="s">
        <v>206</v>
      </c>
      <c r="O351" s="33">
        <v>44891.931886574101</v>
      </c>
      <c r="P351" s="58">
        <v>44891</v>
      </c>
      <c r="Q351" s="33" t="s">
        <v>237</v>
      </c>
      <c r="R351" s="14">
        <v>1169</v>
      </c>
      <c r="S351" s="13" t="s">
        <v>208</v>
      </c>
      <c r="T351" s="13" t="s">
        <v>209</v>
      </c>
      <c r="U351" s="33">
        <f t="shared" ca="1" si="60"/>
        <v>45744.56914039352</v>
      </c>
      <c r="V351" s="13" t="str">
        <f t="shared" si="61"/>
        <v>Bangalore</v>
      </c>
      <c r="W351" s="13" t="str">
        <f t="shared" si="62"/>
        <v>RI</v>
      </c>
      <c r="X351" s="13">
        <f t="shared" si="63"/>
        <v>6</v>
      </c>
      <c r="Y351" s="13" t="str">
        <f>IFERROR(VLOOKUP(C351,ReceivingTeam[],2,FALSE),"HelpDesk")</f>
        <v>HelpDesk</v>
      </c>
      <c r="Z351" s="67">
        <f t="shared" si="64"/>
        <v>44891.916666666664</v>
      </c>
      <c r="AA351" s="68">
        <f t="shared" si="65"/>
        <v>44891</v>
      </c>
      <c r="AB351" s="69" t="b">
        <f t="shared" si="66"/>
        <v>1</v>
      </c>
      <c r="AC351" s="70">
        <f t="shared" si="67"/>
        <v>0.5</v>
      </c>
      <c r="AD351" s="67">
        <f t="shared" si="68"/>
        <v>44891.916666666664</v>
      </c>
      <c r="AE351" s="67">
        <f>VLOOKUP(V351,'Branch Wise Work Timelines'!C:G,3,FALSE)+AA351</f>
        <v>44891.416666666664</v>
      </c>
      <c r="AF351" s="67">
        <f>IF(V351="Bangalore",VLOOKUP(V351,'Branch Wise Work Timelines'!C:G,4,FALSE)+AA351+1,IF(V351="Mumbai",VLOOKUP(V351,'Branch Wise Work Timelines'!C:G,4,FALSE)+AA351+1,VLOOKUP(V351,'Branch Wise Work Timelines'!C:G,4,FALSE)+AA351))</f>
        <v>44892.104166666664</v>
      </c>
      <c r="AG351" s="67">
        <f>WORKDAY.INTL(AA351,1,11)+VLOOKUP(V351,'Branch Wise Work Timelines'!C:G,3,FALSE)</f>
        <v>44893.416666666664</v>
      </c>
      <c r="AH351" s="69" t="str">
        <f t="shared" si="69"/>
        <v>Not Met</v>
      </c>
      <c r="AI351" s="69">
        <f t="shared" ca="1" si="70"/>
        <v>20464</v>
      </c>
      <c r="AJ351" s="69" t="str">
        <f ca="1">IF(AI351&lt;0,"0-12",IFERROR(VLOOKUP(AI351,Breakup[],2,FALSE),"&gt;24"))</f>
        <v>&gt;24</v>
      </c>
      <c r="AK351" s="69" t="str">
        <f>VLOOKUP(V351,Master!B:D,3,FALSE)</f>
        <v>South</v>
      </c>
      <c r="AL351" s="69" t="str">
        <f t="shared" si="71"/>
        <v>Bangalore</v>
      </c>
    </row>
    <row r="352" spans="1:38">
      <c r="A352" s="13" t="s">
        <v>988</v>
      </c>
      <c r="B352" s="54">
        <v>44701.624394791703</v>
      </c>
      <c r="C352" s="13" t="s">
        <v>989</v>
      </c>
      <c r="D352" s="13">
        <v>513</v>
      </c>
      <c r="E352" s="13" t="s">
        <v>990</v>
      </c>
      <c r="F352" s="13" t="s">
        <v>33</v>
      </c>
      <c r="G352" s="14">
        <v>1653041209928</v>
      </c>
      <c r="H352" s="55">
        <v>0.146030092592593</v>
      </c>
      <c r="I352" s="33">
        <v>44888.146030092597</v>
      </c>
      <c r="J352" s="58">
        <v>44888</v>
      </c>
      <c r="K352" s="13" t="s">
        <v>213</v>
      </c>
      <c r="L352" s="13" t="s">
        <v>30</v>
      </c>
      <c r="M352" s="13" t="s">
        <v>147</v>
      </c>
      <c r="N352" s="13" t="s">
        <v>206</v>
      </c>
      <c r="O352" s="33" t="s">
        <v>38</v>
      </c>
      <c r="P352" s="58" t="s">
        <v>38</v>
      </c>
      <c r="Q352" s="33" t="s">
        <v>207</v>
      </c>
      <c r="R352" s="14" t="s">
        <v>38</v>
      </c>
      <c r="S352" s="13" t="s">
        <v>216</v>
      </c>
      <c r="T352" s="13" t="s">
        <v>217</v>
      </c>
      <c r="U352" s="33">
        <f t="shared" ca="1" si="60"/>
        <v>45744.56914039352</v>
      </c>
      <c r="V352" s="13" t="str">
        <f t="shared" si="61"/>
        <v>Bangalore</v>
      </c>
      <c r="W352" s="13" t="str">
        <f t="shared" si="62"/>
        <v>RI</v>
      </c>
      <c r="X352" s="13">
        <f t="shared" si="63"/>
        <v>3</v>
      </c>
      <c r="Y352" s="13" t="str">
        <f>IFERROR(VLOOKUP(C352,ReceivingTeam[],2,FALSE),"HelpDesk")</f>
        <v>HelpDesk</v>
      </c>
      <c r="Z352" s="67">
        <f t="shared" si="64"/>
        <v>44888.916666666664</v>
      </c>
      <c r="AA352" s="68">
        <f t="shared" si="65"/>
        <v>44888</v>
      </c>
      <c r="AB352" s="69" t="b">
        <f t="shared" si="66"/>
        <v>1</v>
      </c>
      <c r="AC352" s="70">
        <f t="shared" si="67"/>
        <v>0.5</v>
      </c>
      <c r="AD352" s="67">
        <f t="shared" si="68"/>
        <v>44888.916666666664</v>
      </c>
      <c r="AE352" s="67">
        <f>VLOOKUP(V352,'Branch Wise Work Timelines'!C:G,3,FALSE)+AA352</f>
        <v>44888.416666666664</v>
      </c>
      <c r="AF352" s="67">
        <f>IF(V352="Bangalore",VLOOKUP(V352,'Branch Wise Work Timelines'!C:G,4,FALSE)+AA352+1,IF(V352="Mumbai",VLOOKUP(V352,'Branch Wise Work Timelines'!C:G,4,FALSE)+AA352+1,VLOOKUP(V352,'Branch Wise Work Timelines'!C:G,4,FALSE)+AA352))</f>
        <v>44889.104166666664</v>
      </c>
      <c r="AG352" s="67">
        <f>WORKDAY.INTL(AA352,1,11)+VLOOKUP(V352,'Branch Wise Work Timelines'!C:G,3,FALSE)</f>
        <v>44889.416666666664</v>
      </c>
      <c r="AH352" s="69" t="str">
        <f t="shared" ca="1" si="69"/>
        <v>Out of TAT</v>
      </c>
      <c r="AI352" s="69">
        <f t="shared" ca="1" si="70"/>
        <v>20536</v>
      </c>
      <c r="AJ352" s="69" t="str">
        <f ca="1">IF(AI352&lt;0,"0-12",IFERROR(VLOOKUP(AI352,Breakup[],2,FALSE),"&gt;24"))</f>
        <v>&gt;24</v>
      </c>
      <c r="AK352" s="69" t="str">
        <f>VLOOKUP(V352,Master!B:D,3,FALSE)</f>
        <v>South</v>
      </c>
      <c r="AL352" s="69" t="str">
        <f t="shared" si="71"/>
        <v>Bangalore</v>
      </c>
    </row>
    <row r="353" spans="1:38">
      <c r="A353" s="13" t="s">
        <v>991</v>
      </c>
      <c r="B353" s="54">
        <v>44701.666621261596</v>
      </c>
      <c r="C353" s="13" t="s">
        <v>121</v>
      </c>
      <c r="D353" s="13">
        <v>480</v>
      </c>
      <c r="E353" s="13" t="s">
        <v>992</v>
      </c>
      <c r="F353" s="13" t="s">
        <v>33</v>
      </c>
      <c r="G353" s="14">
        <v>1653044731623</v>
      </c>
      <c r="H353" s="55">
        <v>0.17903935185185199</v>
      </c>
      <c r="I353" s="33">
        <v>44888.179039351897</v>
      </c>
      <c r="J353" s="58">
        <v>44888</v>
      </c>
      <c r="K353" s="13" t="s">
        <v>263</v>
      </c>
      <c r="L353" s="13" t="s">
        <v>69</v>
      </c>
      <c r="M353" s="13" t="s">
        <v>101</v>
      </c>
      <c r="N353" s="13" t="s">
        <v>206</v>
      </c>
      <c r="O353" s="33" t="s">
        <v>38</v>
      </c>
      <c r="P353" s="58" t="s">
        <v>38</v>
      </c>
      <c r="Q353" s="33" t="s">
        <v>207</v>
      </c>
      <c r="R353" s="14" t="s">
        <v>38</v>
      </c>
      <c r="S353" s="13" t="s">
        <v>208</v>
      </c>
      <c r="T353" s="13" t="s">
        <v>209</v>
      </c>
      <c r="U353" s="33">
        <f t="shared" ca="1" si="60"/>
        <v>45744.56914039352</v>
      </c>
      <c r="V353" s="13" t="str">
        <f t="shared" si="61"/>
        <v>Mumbai</v>
      </c>
      <c r="W353" s="13" t="str">
        <f t="shared" si="62"/>
        <v>RI</v>
      </c>
      <c r="X353" s="13">
        <f t="shared" si="63"/>
        <v>4</v>
      </c>
      <c r="Y353" s="13" t="str">
        <f>IFERROR(VLOOKUP(C353,ReceivingTeam[],2,FALSE),"HelpDesk")</f>
        <v>Branch office</v>
      </c>
      <c r="Z353" s="67">
        <f t="shared" si="64"/>
        <v>44888.916666666664</v>
      </c>
      <c r="AA353" s="68">
        <f t="shared" si="65"/>
        <v>44888</v>
      </c>
      <c r="AB353" s="69" t="b">
        <f t="shared" si="66"/>
        <v>1</v>
      </c>
      <c r="AC353" s="70">
        <f t="shared" si="67"/>
        <v>0.5</v>
      </c>
      <c r="AD353" s="67">
        <f t="shared" si="68"/>
        <v>44888.916666666664</v>
      </c>
      <c r="AE353" s="67">
        <f>VLOOKUP(V353,'Branch Wise Work Timelines'!C:G,3,FALSE)+AA353</f>
        <v>44888.416666666664</v>
      </c>
      <c r="AF353" s="67">
        <f>IF(V353="Bangalore",VLOOKUP(V353,'Branch Wise Work Timelines'!C:G,4,FALSE)+AA353+1,IF(V353="Mumbai",VLOOKUP(V353,'Branch Wise Work Timelines'!C:G,4,FALSE)+AA353+1,VLOOKUP(V353,'Branch Wise Work Timelines'!C:G,4,FALSE)+AA353))</f>
        <v>44889.25</v>
      </c>
      <c r="AG353" s="67">
        <f>WORKDAY.INTL(AA353,1,11)+VLOOKUP(V353,'Branch Wise Work Timelines'!C:G,3,FALSE)</f>
        <v>44889.416666666664</v>
      </c>
      <c r="AH353" s="69" t="str">
        <f t="shared" ca="1" si="69"/>
        <v>Out of TAT</v>
      </c>
      <c r="AI353" s="69">
        <f t="shared" ca="1" si="70"/>
        <v>20536</v>
      </c>
      <c r="AJ353" s="69" t="str">
        <f ca="1">IF(AI353&lt;0,"0-12",IFERROR(VLOOKUP(AI353,Breakup[],2,FALSE),"&gt;24"))</f>
        <v>&gt;24</v>
      </c>
      <c r="AK353" s="69" t="str">
        <f>VLOOKUP(V353,Master!B:D,3,FALSE)</f>
        <v>East</v>
      </c>
      <c r="AL353" s="69" t="str">
        <f t="shared" si="71"/>
        <v>Mumbai</v>
      </c>
    </row>
    <row r="354" spans="1:38">
      <c r="A354" s="13" t="s">
        <v>993</v>
      </c>
      <c r="B354" s="54">
        <v>44701.615150844897</v>
      </c>
      <c r="C354" s="13" t="s">
        <v>211</v>
      </c>
      <c r="D354" s="13">
        <v>1384</v>
      </c>
      <c r="E354" s="13" t="s">
        <v>994</v>
      </c>
      <c r="F354" s="13" t="s">
        <v>15</v>
      </c>
      <c r="G354" s="14">
        <v>1653041711052</v>
      </c>
      <c r="H354" s="55">
        <v>0.35497685185185202</v>
      </c>
      <c r="I354" s="33">
        <v>44885.354976851799</v>
      </c>
      <c r="J354" s="58">
        <v>44885</v>
      </c>
      <c r="K354" s="13" t="s">
        <v>213</v>
      </c>
      <c r="L354" s="13" t="s">
        <v>30</v>
      </c>
      <c r="M354" s="13" t="s">
        <v>214</v>
      </c>
      <c r="N354" s="13" t="s">
        <v>206</v>
      </c>
      <c r="O354" s="33" t="s">
        <v>38</v>
      </c>
      <c r="P354" s="58" t="s">
        <v>38</v>
      </c>
      <c r="Q354" s="33" t="s">
        <v>207</v>
      </c>
      <c r="R354" s="14" t="s">
        <v>38</v>
      </c>
      <c r="S354" s="13" t="s">
        <v>216</v>
      </c>
      <c r="T354" s="13" t="s">
        <v>217</v>
      </c>
      <c r="U354" s="33">
        <f t="shared" ca="1" si="60"/>
        <v>45744.56914039352</v>
      </c>
      <c r="V354" s="13" t="str">
        <f t="shared" si="61"/>
        <v>Bangalore</v>
      </c>
      <c r="W354" s="13" t="str">
        <f t="shared" si="62"/>
        <v>CLS</v>
      </c>
      <c r="X354" s="13">
        <f t="shared" si="63"/>
        <v>8</v>
      </c>
      <c r="Y354" s="13" t="str">
        <f>IFERROR(VLOOKUP(C354,ReceivingTeam[],2,FALSE),"HelpDesk")</f>
        <v>HelpDesk</v>
      </c>
      <c r="Z354" s="67">
        <f t="shared" si="64"/>
        <v>44885.916666666664</v>
      </c>
      <c r="AA354" s="68">
        <f t="shared" si="65"/>
        <v>44885</v>
      </c>
      <c r="AB354" s="69" t="b">
        <f t="shared" si="66"/>
        <v>0</v>
      </c>
      <c r="AC354" s="70">
        <f t="shared" si="67"/>
        <v>0.5</v>
      </c>
      <c r="AD354" s="67">
        <f t="shared" si="68"/>
        <v>44885.916666666664</v>
      </c>
      <c r="AE354" s="67">
        <f>VLOOKUP(V354,'Branch Wise Work Timelines'!C:G,3,FALSE)+AA354</f>
        <v>44885.416666666664</v>
      </c>
      <c r="AF354" s="67">
        <f>IF(V354="Bangalore",VLOOKUP(V354,'Branch Wise Work Timelines'!C:G,4,FALSE)+AA354+1,IF(V354="Mumbai",VLOOKUP(V354,'Branch Wise Work Timelines'!C:G,4,FALSE)+AA354+1,VLOOKUP(V354,'Branch Wise Work Timelines'!C:G,4,FALSE)+AA354))</f>
        <v>44886.104166666664</v>
      </c>
      <c r="AG354" s="67">
        <f>WORKDAY.INTL(AA354,1,11)+VLOOKUP(V354,'Branch Wise Work Timelines'!C:G,3,FALSE)</f>
        <v>44886.416666666664</v>
      </c>
      <c r="AH354" s="69" t="str">
        <f t="shared" ca="1" si="69"/>
        <v>Out of TAT</v>
      </c>
      <c r="AI354" s="69">
        <f t="shared" ca="1" si="70"/>
        <v>20608</v>
      </c>
      <c r="AJ354" s="69" t="str">
        <f ca="1">IF(AI354&lt;0,"0-12",IFERROR(VLOOKUP(AI354,Breakup[],2,FALSE),"&gt;24"))</f>
        <v>&gt;24</v>
      </c>
      <c r="AK354" s="69" t="str">
        <f>VLOOKUP(V354,Master!B:D,3,FALSE)</f>
        <v>South</v>
      </c>
      <c r="AL354" s="69" t="str">
        <f t="shared" si="71"/>
        <v>Bangalore-CLS</v>
      </c>
    </row>
    <row r="355" spans="1:38">
      <c r="A355" s="13" t="s">
        <v>995</v>
      </c>
      <c r="B355" s="54">
        <v>44701.645997372703</v>
      </c>
      <c r="C355" s="13" t="s">
        <v>467</v>
      </c>
      <c r="D355" s="13">
        <v>477</v>
      </c>
      <c r="E355" s="13" t="s">
        <v>996</v>
      </c>
      <c r="F355" s="13" t="s">
        <v>15</v>
      </c>
      <c r="G355" s="14">
        <v>1653043498252</v>
      </c>
      <c r="H355" s="55">
        <v>0.71194444444444405</v>
      </c>
      <c r="I355" s="33">
        <v>44883.711944444403</v>
      </c>
      <c r="J355" s="58">
        <v>44883</v>
      </c>
      <c r="K355" s="13" t="s">
        <v>213</v>
      </c>
      <c r="L355" s="13" t="s">
        <v>30</v>
      </c>
      <c r="M355" s="13" t="s">
        <v>214</v>
      </c>
      <c r="N355" s="13" t="s">
        <v>206</v>
      </c>
      <c r="O355" s="33" t="s">
        <v>38</v>
      </c>
      <c r="P355" s="58" t="s">
        <v>38</v>
      </c>
      <c r="Q355" s="33" t="s">
        <v>207</v>
      </c>
      <c r="R355" s="14" t="s">
        <v>38</v>
      </c>
      <c r="S355" s="13" t="s">
        <v>216</v>
      </c>
      <c r="T355" s="13" t="s">
        <v>217</v>
      </c>
      <c r="U355" s="33">
        <f t="shared" ca="1" si="60"/>
        <v>45744.56914039352</v>
      </c>
      <c r="V355" s="13" t="str">
        <f t="shared" si="61"/>
        <v>Bangalore</v>
      </c>
      <c r="W355" s="13" t="str">
        <f t="shared" si="62"/>
        <v>CLS</v>
      </c>
      <c r="X355" s="13">
        <f t="shared" si="63"/>
        <v>17</v>
      </c>
      <c r="Y355" s="13" t="str">
        <f>IFERROR(VLOOKUP(C355,ReceivingTeam[],2,FALSE),"HelpDesk")</f>
        <v>HelpDesk</v>
      </c>
      <c r="Z355" s="67">
        <f t="shared" si="64"/>
        <v>44884.524444444403</v>
      </c>
      <c r="AA355" s="68">
        <f t="shared" si="65"/>
        <v>44883</v>
      </c>
      <c r="AB355" s="69" t="b">
        <f t="shared" si="66"/>
        <v>1</v>
      </c>
      <c r="AC355" s="70">
        <f t="shared" si="67"/>
        <v>0.5</v>
      </c>
      <c r="AD355" s="67">
        <f t="shared" si="68"/>
        <v>44884.524444444403</v>
      </c>
      <c r="AE355" s="67">
        <f>VLOOKUP(V355,'Branch Wise Work Timelines'!C:G,3,FALSE)+AA355</f>
        <v>44883.416666666664</v>
      </c>
      <c r="AF355" s="67">
        <f>IF(V355="Bangalore",VLOOKUP(V355,'Branch Wise Work Timelines'!C:G,4,FALSE)+AA355+1,IF(V355="Mumbai",VLOOKUP(V355,'Branch Wise Work Timelines'!C:G,4,FALSE)+AA355+1,VLOOKUP(V355,'Branch Wise Work Timelines'!C:G,4,FALSE)+AA355))</f>
        <v>44884.104166666664</v>
      </c>
      <c r="AG355" s="67">
        <f>WORKDAY.INTL(AA355,1,11)+VLOOKUP(V355,'Branch Wise Work Timelines'!C:G,3,FALSE)</f>
        <v>44884.416666666664</v>
      </c>
      <c r="AH355" s="69" t="str">
        <f t="shared" ca="1" si="69"/>
        <v>Out of TAT</v>
      </c>
      <c r="AI355" s="69">
        <f t="shared" ca="1" si="70"/>
        <v>20642</v>
      </c>
      <c r="AJ355" s="69" t="str">
        <f ca="1">IF(AI355&lt;0,"0-12",IFERROR(VLOOKUP(AI355,Breakup[],2,FALSE),"&gt;24"))</f>
        <v>&gt;24</v>
      </c>
      <c r="AK355" s="69" t="str">
        <f>VLOOKUP(V355,Master!B:D,3,FALSE)</f>
        <v>South</v>
      </c>
      <c r="AL355" s="69" t="str">
        <f t="shared" si="71"/>
        <v>Bangalore-CLS</v>
      </c>
    </row>
    <row r="356" spans="1:38">
      <c r="A356" s="13" t="s">
        <v>997</v>
      </c>
      <c r="B356" s="54">
        <v>44701.546998877297</v>
      </c>
      <c r="C356" s="13" t="s">
        <v>497</v>
      </c>
      <c r="D356" s="13">
        <v>985</v>
      </c>
      <c r="E356" s="13" t="s">
        <v>998</v>
      </c>
      <c r="F356" s="13" t="s">
        <v>33</v>
      </c>
      <c r="G356" s="14">
        <v>1653032752180</v>
      </c>
      <c r="H356" s="55">
        <v>0.64857638888888902</v>
      </c>
      <c r="I356" s="33">
        <v>44888.6485763889</v>
      </c>
      <c r="J356" s="58">
        <v>44888</v>
      </c>
      <c r="K356" s="13" t="s">
        <v>452</v>
      </c>
      <c r="L356" s="13" t="s">
        <v>36</v>
      </c>
      <c r="M356" s="13" t="s">
        <v>497</v>
      </c>
      <c r="N356" s="13" t="s">
        <v>206</v>
      </c>
      <c r="O356" s="33" t="s">
        <v>38</v>
      </c>
      <c r="P356" s="58" t="s">
        <v>38</v>
      </c>
      <c r="Q356" s="33" t="s">
        <v>207</v>
      </c>
      <c r="R356" s="14" t="s">
        <v>38</v>
      </c>
      <c r="S356" s="13" t="s">
        <v>216</v>
      </c>
      <c r="T356" s="13" t="s">
        <v>217</v>
      </c>
      <c r="U356" s="33">
        <f t="shared" ca="1" si="60"/>
        <v>45744.56914039352</v>
      </c>
      <c r="V356" s="13" t="str">
        <f t="shared" si="61"/>
        <v>Chennai</v>
      </c>
      <c r="W356" s="13" t="str">
        <f t="shared" si="62"/>
        <v>RI</v>
      </c>
      <c r="X356" s="13">
        <f t="shared" si="63"/>
        <v>15</v>
      </c>
      <c r="Y356" s="13" t="str">
        <f>IFERROR(VLOOKUP(C356,ReceivingTeam[],2,FALSE),"HelpDesk")</f>
        <v>HelpDesk</v>
      </c>
      <c r="Z356" s="67">
        <f t="shared" si="64"/>
        <v>44889.794409722228</v>
      </c>
      <c r="AA356" s="68">
        <f t="shared" si="65"/>
        <v>44888</v>
      </c>
      <c r="AB356" s="69" t="b">
        <f t="shared" si="66"/>
        <v>1</v>
      </c>
      <c r="AC356" s="70">
        <f t="shared" si="67"/>
        <v>0.5</v>
      </c>
      <c r="AD356" s="67">
        <f t="shared" si="68"/>
        <v>44889.794409722228</v>
      </c>
      <c r="AE356" s="67">
        <f>VLOOKUP(V356,'Branch Wise Work Timelines'!C:G,3,FALSE)+AA356</f>
        <v>44888.416666666664</v>
      </c>
      <c r="AF356" s="67">
        <f>IF(V356="Bangalore",VLOOKUP(V356,'Branch Wise Work Timelines'!C:G,4,FALSE)+AA356+1,IF(V356="Mumbai",VLOOKUP(V356,'Branch Wise Work Timelines'!C:G,4,FALSE)+AA356+1,VLOOKUP(V356,'Branch Wise Work Timelines'!C:G,4,FALSE)+AA356))</f>
        <v>44888.770833333336</v>
      </c>
      <c r="AG356" s="67">
        <f>WORKDAY.INTL(AA356,1,11)+VLOOKUP(V356,'Branch Wise Work Timelines'!C:G,3,FALSE)</f>
        <v>44889.416666666664</v>
      </c>
      <c r="AH356" s="69" t="str">
        <f t="shared" ca="1" si="69"/>
        <v>Out of TAT</v>
      </c>
      <c r="AI356" s="69">
        <f t="shared" ca="1" si="70"/>
        <v>20515</v>
      </c>
      <c r="AJ356" s="69" t="str">
        <f ca="1">IF(AI356&lt;0,"0-12",IFERROR(VLOOKUP(AI356,Breakup[],2,FALSE),"&gt;24"))</f>
        <v>&gt;24</v>
      </c>
      <c r="AK356" s="69" t="str">
        <f>VLOOKUP(V356,Master!B:D,3,FALSE)</f>
        <v>South</v>
      </c>
      <c r="AL356" s="69" t="str">
        <f t="shared" si="71"/>
        <v>Chennai</v>
      </c>
    </row>
    <row r="357" spans="1:38">
      <c r="A357" s="13" t="s">
        <v>999</v>
      </c>
      <c r="B357" s="54">
        <v>44701.547405173602</v>
      </c>
      <c r="C357" s="13" t="s">
        <v>497</v>
      </c>
      <c r="D357" s="13">
        <v>1636</v>
      </c>
      <c r="E357" s="13" t="s">
        <v>1000</v>
      </c>
      <c r="F357" s="13" t="s">
        <v>33</v>
      </c>
      <c r="G357" s="14">
        <v>1653032752180</v>
      </c>
      <c r="H357" s="55">
        <v>0.47385416666666702</v>
      </c>
      <c r="I357" s="33">
        <v>44890.473854166703</v>
      </c>
      <c r="J357" s="58">
        <v>44890</v>
      </c>
      <c r="K357" s="13" t="s">
        <v>452</v>
      </c>
      <c r="L357" s="13" t="s">
        <v>36</v>
      </c>
      <c r="M357" s="13" t="s">
        <v>497</v>
      </c>
      <c r="N357" s="13" t="s">
        <v>206</v>
      </c>
      <c r="O357" s="33" t="s">
        <v>38</v>
      </c>
      <c r="P357" s="58" t="s">
        <v>38</v>
      </c>
      <c r="Q357" s="33" t="s">
        <v>207</v>
      </c>
      <c r="R357" s="14" t="s">
        <v>38</v>
      </c>
      <c r="S357" s="13" t="s">
        <v>216</v>
      </c>
      <c r="T357" s="13" t="s">
        <v>217</v>
      </c>
      <c r="U357" s="33">
        <f t="shared" ca="1" si="60"/>
        <v>45744.56914039352</v>
      </c>
      <c r="V357" s="13" t="str">
        <f t="shared" si="61"/>
        <v>Chennai</v>
      </c>
      <c r="W357" s="13" t="str">
        <f t="shared" si="62"/>
        <v>RI</v>
      </c>
      <c r="X357" s="13">
        <f t="shared" si="63"/>
        <v>11</v>
      </c>
      <c r="Y357" s="13" t="str">
        <f>IFERROR(VLOOKUP(C357,ReceivingTeam[],2,FALSE),"HelpDesk")</f>
        <v>HelpDesk</v>
      </c>
      <c r="Z357" s="67">
        <f t="shared" si="64"/>
        <v>44891.619687500031</v>
      </c>
      <c r="AA357" s="68">
        <f t="shared" si="65"/>
        <v>44890</v>
      </c>
      <c r="AB357" s="69" t="b">
        <f t="shared" si="66"/>
        <v>1</v>
      </c>
      <c r="AC357" s="70">
        <f t="shared" si="67"/>
        <v>0.5</v>
      </c>
      <c r="AD357" s="67">
        <f t="shared" si="68"/>
        <v>44891.619687500031</v>
      </c>
      <c r="AE357" s="67">
        <f>VLOOKUP(V357,'Branch Wise Work Timelines'!C:G,3,FALSE)+AA357</f>
        <v>44890.416666666664</v>
      </c>
      <c r="AF357" s="67">
        <f>IF(V357="Bangalore",VLOOKUP(V357,'Branch Wise Work Timelines'!C:G,4,FALSE)+AA357+1,IF(V357="Mumbai",VLOOKUP(V357,'Branch Wise Work Timelines'!C:G,4,FALSE)+AA357+1,VLOOKUP(V357,'Branch Wise Work Timelines'!C:G,4,FALSE)+AA357))</f>
        <v>44890.770833333336</v>
      </c>
      <c r="AG357" s="67">
        <f>WORKDAY.INTL(AA357,1,11)+VLOOKUP(V357,'Branch Wise Work Timelines'!C:G,3,FALSE)</f>
        <v>44891.416666666664</v>
      </c>
      <c r="AH357" s="69" t="str">
        <f t="shared" ca="1" si="69"/>
        <v>Out of TAT</v>
      </c>
      <c r="AI357" s="69">
        <f t="shared" ca="1" si="70"/>
        <v>20471</v>
      </c>
      <c r="AJ357" s="69" t="str">
        <f ca="1">IF(AI357&lt;0,"0-12",IFERROR(VLOOKUP(AI357,Breakup[],2,FALSE),"&gt;24"))</f>
        <v>&gt;24</v>
      </c>
      <c r="AK357" s="69" t="str">
        <f>VLOOKUP(V357,Master!B:D,3,FALSE)</f>
        <v>South</v>
      </c>
      <c r="AL357" s="69" t="str">
        <f t="shared" si="71"/>
        <v>Chennai</v>
      </c>
    </row>
    <row r="358" spans="1:38">
      <c r="A358" s="13" t="s">
        <v>1001</v>
      </c>
      <c r="B358" s="54">
        <v>44701.552419016203</v>
      </c>
      <c r="C358" s="13" t="s">
        <v>497</v>
      </c>
      <c r="D358" s="13">
        <v>973</v>
      </c>
      <c r="E358" s="13" t="s">
        <v>1002</v>
      </c>
      <c r="F358" s="13" t="s">
        <v>33</v>
      </c>
      <c r="G358" s="14">
        <v>1653032752180</v>
      </c>
      <c r="H358" s="55">
        <v>0.17115740740740701</v>
      </c>
      <c r="I358" s="33">
        <v>44890.1711574074</v>
      </c>
      <c r="J358" s="58">
        <v>44890</v>
      </c>
      <c r="K358" s="13" t="s">
        <v>452</v>
      </c>
      <c r="L358" s="13" t="s">
        <v>36</v>
      </c>
      <c r="M358" s="13" t="s">
        <v>497</v>
      </c>
      <c r="N358" s="13" t="s">
        <v>206</v>
      </c>
      <c r="O358" s="33" t="s">
        <v>38</v>
      </c>
      <c r="P358" s="58" t="s">
        <v>38</v>
      </c>
      <c r="Q358" s="33" t="s">
        <v>207</v>
      </c>
      <c r="R358" s="14" t="s">
        <v>38</v>
      </c>
      <c r="S358" s="13" t="s">
        <v>216</v>
      </c>
      <c r="T358" s="13" t="s">
        <v>217</v>
      </c>
      <c r="U358" s="33">
        <f t="shared" ca="1" si="60"/>
        <v>45744.56914039352</v>
      </c>
      <c r="V358" s="13" t="str">
        <f t="shared" si="61"/>
        <v>Chennai</v>
      </c>
      <c r="W358" s="13" t="str">
        <f t="shared" si="62"/>
        <v>RI</v>
      </c>
      <c r="X358" s="13">
        <f t="shared" si="63"/>
        <v>4</v>
      </c>
      <c r="Y358" s="13" t="str">
        <f>IFERROR(VLOOKUP(C358,ReceivingTeam[],2,FALSE),"HelpDesk")</f>
        <v>HelpDesk</v>
      </c>
      <c r="Z358" s="67">
        <f t="shared" si="64"/>
        <v>44891.562499999993</v>
      </c>
      <c r="AA358" s="68">
        <f t="shared" si="65"/>
        <v>44890</v>
      </c>
      <c r="AB358" s="69" t="b">
        <f t="shared" si="66"/>
        <v>1</v>
      </c>
      <c r="AC358" s="70">
        <f t="shared" si="67"/>
        <v>0.5</v>
      </c>
      <c r="AD358" s="67">
        <f t="shared" si="68"/>
        <v>44891.562499999993</v>
      </c>
      <c r="AE358" s="67">
        <f>VLOOKUP(V358,'Branch Wise Work Timelines'!C:G,3,FALSE)+AA358</f>
        <v>44890.416666666664</v>
      </c>
      <c r="AF358" s="67">
        <f>IF(V358="Bangalore",VLOOKUP(V358,'Branch Wise Work Timelines'!C:G,4,FALSE)+AA358+1,IF(V358="Mumbai",VLOOKUP(V358,'Branch Wise Work Timelines'!C:G,4,FALSE)+AA358+1,VLOOKUP(V358,'Branch Wise Work Timelines'!C:G,4,FALSE)+AA358))</f>
        <v>44890.770833333336</v>
      </c>
      <c r="AG358" s="67">
        <f>WORKDAY.INTL(AA358,1,11)+VLOOKUP(V358,'Branch Wise Work Timelines'!C:G,3,FALSE)</f>
        <v>44891.416666666664</v>
      </c>
      <c r="AH358" s="69" t="str">
        <f t="shared" ca="1" si="69"/>
        <v>Out of TAT</v>
      </c>
      <c r="AI358" s="69">
        <f t="shared" ca="1" si="70"/>
        <v>20473</v>
      </c>
      <c r="AJ358" s="69" t="str">
        <f ca="1">IF(AI358&lt;0,"0-12",IFERROR(VLOOKUP(AI358,Breakup[],2,FALSE),"&gt;24"))</f>
        <v>&gt;24</v>
      </c>
      <c r="AK358" s="69" t="str">
        <f>VLOOKUP(V358,Master!B:D,3,FALSE)</f>
        <v>South</v>
      </c>
      <c r="AL358" s="69" t="str">
        <f t="shared" si="71"/>
        <v>Chennai</v>
      </c>
    </row>
    <row r="359" spans="1:38">
      <c r="A359" s="13" t="s">
        <v>1003</v>
      </c>
      <c r="B359" s="54">
        <v>44700.761426423604</v>
      </c>
      <c r="C359" s="13" t="s">
        <v>222</v>
      </c>
      <c r="D359" s="13">
        <v>1490</v>
      </c>
      <c r="E359" s="13" t="s">
        <v>1004</v>
      </c>
      <c r="F359" s="13" t="s">
        <v>33</v>
      </c>
      <c r="G359" s="14">
        <v>1653020870276</v>
      </c>
      <c r="H359" s="55">
        <v>0.99315972222222204</v>
      </c>
      <c r="I359" s="33">
        <v>44888.993159722202</v>
      </c>
      <c r="J359" s="58">
        <v>44888</v>
      </c>
      <c r="K359" s="13" t="s">
        <v>224</v>
      </c>
      <c r="L359" s="13" t="s">
        <v>64</v>
      </c>
      <c r="M359" s="13" t="s">
        <v>225</v>
      </c>
      <c r="N359" s="13" t="s">
        <v>215</v>
      </c>
      <c r="O359" s="33" t="s">
        <v>38</v>
      </c>
      <c r="P359" s="58" t="s">
        <v>38</v>
      </c>
      <c r="Q359" s="33" t="s">
        <v>207</v>
      </c>
      <c r="R359" s="14" t="s">
        <v>38</v>
      </c>
      <c r="S359" s="13" t="s">
        <v>208</v>
      </c>
      <c r="T359" s="13" t="s">
        <v>209</v>
      </c>
      <c r="U359" s="33">
        <f t="shared" ca="1" si="60"/>
        <v>45744.56914039352</v>
      </c>
      <c r="V359" s="13" t="str">
        <f t="shared" si="61"/>
        <v>Kolkata</v>
      </c>
      <c r="W359" s="13" t="str">
        <f t="shared" si="62"/>
        <v>RI</v>
      </c>
      <c r="X359" s="13">
        <f t="shared" si="63"/>
        <v>23</v>
      </c>
      <c r="Y359" s="13" t="str">
        <f>IFERROR(VLOOKUP(C359,ReceivingTeam[],2,FALSE),"HelpDesk")</f>
        <v>Branch office</v>
      </c>
      <c r="Z359" s="67">
        <f t="shared" si="64"/>
        <v>44890.138993055531</v>
      </c>
      <c r="AA359" s="68">
        <f t="shared" si="65"/>
        <v>44888</v>
      </c>
      <c r="AB359" s="69" t="b">
        <f t="shared" si="66"/>
        <v>1</v>
      </c>
      <c r="AC359" s="70">
        <f t="shared" si="67"/>
        <v>0.5</v>
      </c>
      <c r="AD359" s="67">
        <f t="shared" si="68"/>
        <v>44890.138993055531</v>
      </c>
      <c r="AE359" s="67">
        <f>VLOOKUP(V359,'Branch Wise Work Timelines'!C:G,3,FALSE)+AA359</f>
        <v>44888.416666666664</v>
      </c>
      <c r="AF359" s="67">
        <f>IF(V359="Bangalore",VLOOKUP(V359,'Branch Wise Work Timelines'!C:G,4,FALSE)+AA359+1,IF(V359="Mumbai",VLOOKUP(V359,'Branch Wise Work Timelines'!C:G,4,FALSE)+AA359+1,VLOOKUP(V359,'Branch Wise Work Timelines'!C:G,4,FALSE)+AA359))</f>
        <v>44888.770833333336</v>
      </c>
      <c r="AG359" s="67">
        <f>WORKDAY.INTL(AA359,1,11)+VLOOKUP(V359,'Branch Wise Work Timelines'!C:G,3,FALSE)</f>
        <v>44889.416666666664</v>
      </c>
      <c r="AH359" s="69" t="str">
        <f t="shared" ca="1" si="69"/>
        <v>Out of TAT</v>
      </c>
      <c r="AI359" s="69">
        <f t="shared" ca="1" si="70"/>
        <v>20507</v>
      </c>
      <c r="AJ359" s="69" t="str">
        <f ca="1">IF(AI359&lt;0,"0-12",IFERROR(VLOOKUP(AI359,Breakup[],2,FALSE),"&gt;24"))</f>
        <v>&gt;24</v>
      </c>
      <c r="AK359" s="69" t="str">
        <f>VLOOKUP(V359,Master!B:D,3,FALSE)</f>
        <v>East</v>
      </c>
      <c r="AL359" s="69" t="str">
        <f t="shared" si="71"/>
        <v>Kolkata</v>
      </c>
    </row>
    <row r="360" spans="1:38">
      <c r="A360" s="13" t="s">
        <v>1005</v>
      </c>
      <c r="B360" s="54">
        <v>44701.474453553201</v>
      </c>
      <c r="C360" s="13" t="s">
        <v>114</v>
      </c>
      <c r="D360" s="13">
        <v>545</v>
      </c>
      <c r="E360" s="13" t="s">
        <v>1006</v>
      </c>
      <c r="F360" s="13" t="s">
        <v>33</v>
      </c>
      <c r="G360" s="14">
        <v>1653028157440</v>
      </c>
      <c r="H360" s="55">
        <v>0.17064814814814799</v>
      </c>
      <c r="I360" s="33">
        <v>44883.170648148101</v>
      </c>
      <c r="J360" s="58">
        <v>44883</v>
      </c>
      <c r="K360" s="13" t="s">
        <v>263</v>
      </c>
      <c r="L360" s="13" t="s">
        <v>69</v>
      </c>
      <c r="M360" s="13" t="s">
        <v>101</v>
      </c>
      <c r="N360" s="13" t="s">
        <v>215</v>
      </c>
      <c r="O360" s="33" t="s">
        <v>38</v>
      </c>
      <c r="P360" s="58" t="s">
        <v>38</v>
      </c>
      <c r="Q360" s="33" t="s">
        <v>207</v>
      </c>
      <c r="R360" s="14" t="s">
        <v>38</v>
      </c>
      <c r="S360" s="13" t="s">
        <v>208</v>
      </c>
      <c r="T360" s="13" t="s">
        <v>209</v>
      </c>
      <c r="U360" s="33">
        <f t="shared" ca="1" si="60"/>
        <v>45744.56914039352</v>
      </c>
      <c r="V360" s="13" t="str">
        <f t="shared" si="61"/>
        <v>Mumbai</v>
      </c>
      <c r="W360" s="13" t="str">
        <f t="shared" si="62"/>
        <v>RI</v>
      </c>
      <c r="X360" s="13">
        <f t="shared" si="63"/>
        <v>4</v>
      </c>
      <c r="Y360" s="13" t="str">
        <f>IFERROR(VLOOKUP(C360,ReceivingTeam[],2,FALSE),"HelpDesk")</f>
        <v>Branch office</v>
      </c>
      <c r="Z360" s="67">
        <f t="shared" si="64"/>
        <v>44883.916666666664</v>
      </c>
      <c r="AA360" s="68">
        <f t="shared" si="65"/>
        <v>44883</v>
      </c>
      <c r="AB360" s="69" t="b">
        <f t="shared" si="66"/>
        <v>1</v>
      </c>
      <c r="AC360" s="70">
        <f t="shared" si="67"/>
        <v>0.5</v>
      </c>
      <c r="AD360" s="67">
        <f t="shared" si="68"/>
        <v>44883.916666666664</v>
      </c>
      <c r="AE360" s="67">
        <f>VLOOKUP(V360,'Branch Wise Work Timelines'!C:G,3,FALSE)+AA360</f>
        <v>44883.416666666664</v>
      </c>
      <c r="AF360" s="67">
        <f>IF(V360="Bangalore",VLOOKUP(V360,'Branch Wise Work Timelines'!C:G,4,FALSE)+AA360+1,IF(V360="Mumbai",VLOOKUP(V360,'Branch Wise Work Timelines'!C:G,4,FALSE)+AA360+1,VLOOKUP(V360,'Branch Wise Work Timelines'!C:G,4,FALSE)+AA360))</f>
        <v>44884.25</v>
      </c>
      <c r="AG360" s="67">
        <f>WORKDAY.INTL(AA360,1,11)+VLOOKUP(V360,'Branch Wise Work Timelines'!C:G,3,FALSE)</f>
        <v>44884.416666666664</v>
      </c>
      <c r="AH360" s="69" t="str">
        <f t="shared" ca="1" si="69"/>
        <v>Out of TAT</v>
      </c>
      <c r="AI360" s="69">
        <f t="shared" ca="1" si="70"/>
        <v>20656</v>
      </c>
      <c r="AJ360" s="69" t="str">
        <f ca="1">IF(AI360&lt;0,"0-12",IFERROR(VLOOKUP(AI360,Breakup[],2,FALSE),"&gt;24"))</f>
        <v>&gt;24</v>
      </c>
      <c r="AK360" s="69" t="str">
        <f>VLOOKUP(V360,Master!B:D,3,FALSE)</f>
        <v>East</v>
      </c>
      <c r="AL360" s="69" t="str">
        <f t="shared" si="71"/>
        <v>Mumbai</v>
      </c>
    </row>
    <row r="361" spans="1:38">
      <c r="A361" s="13" t="s">
        <v>1007</v>
      </c>
      <c r="B361" s="54">
        <v>44701.477971562497</v>
      </c>
      <c r="C361" s="13" t="s">
        <v>414</v>
      </c>
      <c r="D361" s="13">
        <v>1762</v>
      </c>
      <c r="E361" s="13" t="s">
        <v>1008</v>
      </c>
      <c r="F361" s="13" t="s">
        <v>33</v>
      </c>
      <c r="G361" s="14">
        <v>1653028775754</v>
      </c>
      <c r="H361" s="55">
        <v>0.84655092592592596</v>
      </c>
      <c r="I361" s="33">
        <v>44887.846550925897</v>
      </c>
      <c r="J361" s="58">
        <v>44887</v>
      </c>
      <c r="K361" s="13" t="s">
        <v>397</v>
      </c>
      <c r="L361" s="13" t="s">
        <v>50</v>
      </c>
      <c r="M361" s="13" t="s">
        <v>414</v>
      </c>
      <c r="N361" s="13" t="s">
        <v>206</v>
      </c>
      <c r="O361" s="33" t="s">
        <v>38</v>
      </c>
      <c r="P361" s="58" t="s">
        <v>38</v>
      </c>
      <c r="Q361" s="33" t="s">
        <v>207</v>
      </c>
      <c r="R361" s="14" t="s">
        <v>38</v>
      </c>
      <c r="S361" s="13" t="s">
        <v>216</v>
      </c>
      <c r="T361" s="13" t="s">
        <v>217</v>
      </c>
      <c r="U361" s="33">
        <f t="shared" ca="1" si="60"/>
        <v>45744.56914039352</v>
      </c>
      <c r="V361" s="13" t="str">
        <f t="shared" si="61"/>
        <v>Cochin</v>
      </c>
      <c r="W361" s="13" t="str">
        <f t="shared" si="62"/>
        <v>RI</v>
      </c>
      <c r="X361" s="13">
        <f t="shared" si="63"/>
        <v>20</v>
      </c>
      <c r="Y361" s="13" t="str">
        <f>IFERROR(VLOOKUP(C361,ReceivingTeam[],2,FALSE),"HelpDesk")</f>
        <v>HelpDesk</v>
      </c>
      <c r="Z361" s="67">
        <f t="shared" si="64"/>
        <v>44888.992384259225</v>
      </c>
      <c r="AA361" s="68">
        <f t="shared" si="65"/>
        <v>44887</v>
      </c>
      <c r="AB361" s="69" t="b">
        <f t="shared" si="66"/>
        <v>1</v>
      </c>
      <c r="AC361" s="70">
        <f t="shared" si="67"/>
        <v>0.5</v>
      </c>
      <c r="AD361" s="67">
        <f t="shared" si="68"/>
        <v>44888.992384259225</v>
      </c>
      <c r="AE361" s="67">
        <f>VLOOKUP(V361,'Branch Wise Work Timelines'!C:G,3,FALSE)+AA361</f>
        <v>44887.416666666664</v>
      </c>
      <c r="AF361" s="67">
        <f>IF(V361="Bangalore",VLOOKUP(V361,'Branch Wise Work Timelines'!C:G,4,FALSE)+AA361+1,IF(V361="Mumbai",VLOOKUP(V361,'Branch Wise Work Timelines'!C:G,4,FALSE)+AA361+1,VLOOKUP(V361,'Branch Wise Work Timelines'!C:G,4,FALSE)+AA361))</f>
        <v>44887.770833333336</v>
      </c>
      <c r="AG361" s="67">
        <f>WORKDAY.INTL(AA361,1,11)+VLOOKUP(V361,'Branch Wise Work Timelines'!C:G,3,FALSE)</f>
        <v>44888.416666666664</v>
      </c>
      <c r="AH361" s="69" t="str">
        <f t="shared" ca="1" si="69"/>
        <v>Out of TAT</v>
      </c>
      <c r="AI361" s="69">
        <f t="shared" ca="1" si="70"/>
        <v>20534</v>
      </c>
      <c r="AJ361" s="69" t="str">
        <f ca="1">IF(AI361&lt;0,"0-12",IFERROR(VLOOKUP(AI361,Breakup[],2,FALSE),"&gt;24"))</f>
        <v>&gt;24</v>
      </c>
      <c r="AK361" s="69" t="str">
        <f>VLOOKUP(V361,Master!B:D,3,FALSE)</f>
        <v>South</v>
      </c>
      <c r="AL361" s="69" t="str">
        <f t="shared" si="71"/>
        <v>Cochin</v>
      </c>
    </row>
    <row r="362" spans="1:38">
      <c r="A362" s="13" t="s">
        <v>1009</v>
      </c>
      <c r="B362" s="54">
        <v>44701.442521794001</v>
      </c>
      <c r="C362" s="13" t="s">
        <v>261</v>
      </c>
      <c r="D362" s="13">
        <v>1008</v>
      </c>
      <c r="E362" s="13" t="s">
        <v>1010</v>
      </c>
      <c r="F362" s="13" t="s">
        <v>33</v>
      </c>
      <c r="G362" s="14">
        <v>1653025138774</v>
      </c>
      <c r="H362" s="55">
        <v>0.66087962962962998</v>
      </c>
      <c r="I362" s="33">
        <v>44887.660879629599</v>
      </c>
      <c r="J362" s="58">
        <v>44887</v>
      </c>
      <c r="K362" s="13" t="s">
        <v>263</v>
      </c>
      <c r="L362" s="13" t="s">
        <v>69</v>
      </c>
      <c r="M362" s="13" t="s">
        <v>103</v>
      </c>
      <c r="N362" s="13" t="s">
        <v>206</v>
      </c>
      <c r="O362" s="33" t="s">
        <v>38</v>
      </c>
      <c r="P362" s="58" t="s">
        <v>38</v>
      </c>
      <c r="Q362" s="33" t="s">
        <v>207</v>
      </c>
      <c r="R362" s="14" t="s">
        <v>38</v>
      </c>
      <c r="S362" s="13" t="s">
        <v>208</v>
      </c>
      <c r="T362" s="13" t="s">
        <v>209</v>
      </c>
      <c r="U362" s="33">
        <f t="shared" ca="1" si="60"/>
        <v>45744.56914039352</v>
      </c>
      <c r="V362" s="13" t="str">
        <f t="shared" si="61"/>
        <v>Mumbai</v>
      </c>
      <c r="W362" s="13" t="str">
        <f t="shared" si="62"/>
        <v>RI</v>
      </c>
      <c r="X362" s="13">
        <f t="shared" si="63"/>
        <v>15</v>
      </c>
      <c r="Y362" s="13" t="str">
        <f>IFERROR(VLOOKUP(C362,ReceivingTeam[],2,FALSE),"HelpDesk")</f>
        <v>HelpDesk</v>
      </c>
      <c r="Z362" s="67">
        <f t="shared" si="64"/>
        <v>44888.160879629599</v>
      </c>
      <c r="AA362" s="68">
        <f t="shared" si="65"/>
        <v>44887</v>
      </c>
      <c r="AB362" s="69" t="b">
        <f t="shared" si="66"/>
        <v>1</v>
      </c>
      <c r="AC362" s="70">
        <f t="shared" si="67"/>
        <v>0.5</v>
      </c>
      <c r="AD362" s="67">
        <f t="shared" si="68"/>
        <v>44888.160879629599</v>
      </c>
      <c r="AE362" s="67">
        <f>VLOOKUP(V362,'Branch Wise Work Timelines'!C:G,3,FALSE)+AA362</f>
        <v>44887.416666666664</v>
      </c>
      <c r="AF362" s="67">
        <f>IF(V362="Bangalore",VLOOKUP(V362,'Branch Wise Work Timelines'!C:G,4,FALSE)+AA362+1,IF(V362="Mumbai",VLOOKUP(V362,'Branch Wise Work Timelines'!C:G,4,FALSE)+AA362+1,VLOOKUP(V362,'Branch Wise Work Timelines'!C:G,4,FALSE)+AA362))</f>
        <v>44888.25</v>
      </c>
      <c r="AG362" s="67">
        <f>WORKDAY.INTL(AA362,1,11)+VLOOKUP(V362,'Branch Wise Work Timelines'!C:G,3,FALSE)</f>
        <v>44888.416666666664</v>
      </c>
      <c r="AH362" s="69" t="str">
        <f t="shared" ca="1" si="69"/>
        <v>Out of TAT</v>
      </c>
      <c r="AI362" s="69">
        <f t="shared" ca="1" si="70"/>
        <v>20554</v>
      </c>
      <c r="AJ362" s="69" t="str">
        <f ca="1">IF(AI362&lt;0,"0-12",IFERROR(VLOOKUP(AI362,Breakup[],2,FALSE),"&gt;24"))</f>
        <v>&gt;24</v>
      </c>
      <c r="AK362" s="69" t="str">
        <f>VLOOKUP(V362,Master!B:D,3,FALSE)</f>
        <v>East</v>
      </c>
      <c r="AL362" s="69" t="str">
        <f t="shared" si="71"/>
        <v>Mumbai</v>
      </c>
    </row>
    <row r="363" spans="1:38">
      <c r="A363" s="13" t="s">
        <v>1011</v>
      </c>
      <c r="B363" s="54">
        <v>44700.623569675903</v>
      </c>
      <c r="C363" s="13" t="s">
        <v>401</v>
      </c>
      <c r="D363" s="13">
        <v>1136</v>
      </c>
      <c r="E363" s="13" t="s">
        <v>1012</v>
      </c>
      <c r="F363" s="13" t="s">
        <v>33</v>
      </c>
      <c r="G363" s="14">
        <v>1653026460914</v>
      </c>
      <c r="H363" s="55">
        <v>0.28769675925925903</v>
      </c>
      <c r="I363" s="33">
        <v>44890.287696759297</v>
      </c>
      <c r="J363" s="58">
        <v>44890</v>
      </c>
      <c r="K363" s="13" t="s">
        <v>325</v>
      </c>
      <c r="L363" s="13" t="s">
        <v>55</v>
      </c>
      <c r="M363" s="13" t="s">
        <v>401</v>
      </c>
      <c r="N363" s="13" t="s">
        <v>206</v>
      </c>
      <c r="O363" s="33" t="s">
        <v>38</v>
      </c>
      <c r="P363" s="58" t="s">
        <v>38</v>
      </c>
      <c r="Q363" s="33" t="s">
        <v>207</v>
      </c>
      <c r="R363" s="14" t="s">
        <v>38</v>
      </c>
      <c r="S363" s="13" t="s">
        <v>208</v>
      </c>
      <c r="T363" s="13" t="s">
        <v>209</v>
      </c>
      <c r="U363" s="33">
        <f t="shared" ca="1" si="60"/>
        <v>45744.56914039352</v>
      </c>
      <c r="V363" s="13" t="str">
        <f t="shared" si="61"/>
        <v>Delhi</v>
      </c>
      <c r="W363" s="13" t="str">
        <f t="shared" si="62"/>
        <v>RI</v>
      </c>
      <c r="X363" s="13">
        <f t="shared" si="63"/>
        <v>6</v>
      </c>
      <c r="Y363" s="13" t="str">
        <f>IFERROR(VLOOKUP(C363,ReceivingTeam[],2,FALSE),"HelpDesk")</f>
        <v>Branch office</v>
      </c>
      <c r="Z363" s="67">
        <f t="shared" si="64"/>
        <v>44891.562499999993</v>
      </c>
      <c r="AA363" s="68">
        <f t="shared" si="65"/>
        <v>44890</v>
      </c>
      <c r="AB363" s="69" t="b">
        <f t="shared" si="66"/>
        <v>1</v>
      </c>
      <c r="AC363" s="70">
        <f t="shared" si="67"/>
        <v>0.5</v>
      </c>
      <c r="AD363" s="67">
        <f t="shared" si="68"/>
        <v>44891.562499999993</v>
      </c>
      <c r="AE363" s="67">
        <f>VLOOKUP(V363,'Branch Wise Work Timelines'!C:G,3,FALSE)+AA363</f>
        <v>44890.416666666664</v>
      </c>
      <c r="AF363" s="67">
        <f>IF(V363="Bangalore",VLOOKUP(V363,'Branch Wise Work Timelines'!C:G,4,FALSE)+AA363+1,IF(V363="Mumbai",VLOOKUP(V363,'Branch Wise Work Timelines'!C:G,4,FALSE)+AA363+1,VLOOKUP(V363,'Branch Wise Work Timelines'!C:G,4,FALSE)+AA363))</f>
        <v>44890.770833333336</v>
      </c>
      <c r="AG363" s="67">
        <f>WORKDAY.INTL(AA363,1,11)+VLOOKUP(V363,'Branch Wise Work Timelines'!C:G,3,FALSE)</f>
        <v>44891.416666666664</v>
      </c>
      <c r="AH363" s="69" t="str">
        <f t="shared" ca="1" si="69"/>
        <v>Out of TAT</v>
      </c>
      <c r="AI363" s="69">
        <f t="shared" ca="1" si="70"/>
        <v>20473</v>
      </c>
      <c r="AJ363" s="69" t="str">
        <f ca="1">IF(AI363&lt;0,"0-12",IFERROR(VLOOKUP(AI363,Breakup[],2,FALSE),"&gt;24"))</f>
        <v>&gt;24</v>
      </c>
      <c r="AK363" s="69" t="str">
        <f>VLOOKUP(V363,Master!B:D,3,FALSE)</f>
        <v>North</v>
      </c>
      <c r="AL363" s="69" t="str">
        <f t="shared" si="71"/>
        <v>Delhi</v>
      </c>
    </row>
    <row r="364" spans="1:38">
      <c r="A364" s="13" t="s">
        <v>1013</v>
      </c>
      <c r="B364" s="54">
        <v>44701.603848645798</v>
      </c>
      <c r="C364" s="13" t="s">
        <v>121</v>
      </c>
      <c r="D364" s="13">
        <v>1544</v>
      </c>
      <c r="E364" s="13" t="s">
        <v>1014</v>
      </c>
      <c r="F364" s="13" t="s">
        <v>33</v>
      </c>
      <c r="G364" s="14">
        <v>1653037557415</v>
      </c>
      <c r="H364" s="55">
        <v>2.9652777777777799E-2</v>
      </c>
      <c r="I364" s="33">
        <v>44888.029652777797</v>
      </c>
      <c r="J364" s="58">
        <v>44888</v>
      </c>
      <c r="K364" s="13" t="s">
        <v>263</v>
      </c>
      <c r="L364" s="13" t="s">
        <v>69</v>
      </c>
      <c r="M364" s="13" t="s">
        <v>101</v>
      </c>
      <c r="N364" s="13" t="s">
        <v>206</v>
      </c>
      <c r="O364" s="33" t="s">
        <v>38</v>
      </c>
      <c r="P364" s="58" t="s">
        <v>38</v>
      </c>
      <c r="Q364" s="33" t="s">
        <v>207</v>
      </c>
      <c r="R364" s="14" t="s">
        <v>38</v>
      </c>
      <c r="S364" s="13" t="s">
        <v>208</v>
      </c>
      <c r="T364" s="13" t="s">
        <v>209</v>
      </c>
      <c r="U364" s="33">
        <f t="shared" ca="1" si="60"/>
        <v>45744.56914039352</v>
      </c>
      <c r="V364" s="13" t="str">
        <f t="shared" si="61"/>
        <v>Mumbai</v>
      </c>
      <c r="W364" s="13" t="str">
        <f t="shared" si="62"/>
        <v>RI</v>
      </c>
      <c r="X364" s="13">
        <f t="shared" si="63"/>
        <v>0</v>
      </c>
      <c r="Y364" s="13" t="str">
        <f>IFERROR(VLOOKUP(C364,ReceivingTeam[],2,FALSE),"HelpDesk")</f>
        <v>Branch office</v>
      </c>
      <c r="Z364" s="67">
        <f t="shared" si="64"/>
        <v>44888.916666666664</v>
      </c>
      <c r="AA364" s="68">
        <f t="shared" si="65"/>
        <v>44888</v>
      </c>
      <c r="AB364" s="69" t="b">
        <f t="shared" si="66"/>
        <v>1</v>
      </c>
      <c r="AC364" s="70">
        <f t="shared" si="67"/>
        <v>0.5</v>
      </c>
      <c r="AD364" s="67">
        <f t="shared" si="68"/>
        <v>44888.916666666664</v>
      </c>
      <c r="AE364" s="67">
        <f>VLOOKUP(V364,'Branch Wise Work Timelines'!C:G,3,FALSE)+AA364</f>
        <v>44888.416666666664</v>
      </c>
      <c r="AF364" s="67">
        <f>IF(V364="Bangalore",VLOOKUP(V364,'Branch Wise Work Timelines'!C:G,4,FALSE)+AA364+1,IF(V364="Mumbai",VLOOKUP(V364,'Branch Wise Work Timelines'!C:G,4,FALSE)+AA364+1,VLOOKUP(V364,'Branch Wise Work Timelines'!C:G,4,FALSE)+AA364))</f>
        <v>44889.25</v>
      </c>
      <c r="AG364" s="67">
        <f>WORKDAY.INTL(AA364,1,11)+VLOOKUP(V364,'Branch Wise Work Timelines'!C:G,3,FALSE)</f>
        <v>44889.416666666664</v>
      </c>
      <c r="AH364" s="69" t="str">
        <f t="shared" ca="1" si="69"/>
        <v>Out of TAT</v>
      </c>
      <c r="AI364" s="69">
        <f t="shared" ca="1" si="70"/>
        <v>20536</v>
      </c>
      <c r="AJ364" s="69" t="str">
        <f ca="1">IF(AI364&lt;0,"0-12",IFERROR(VLOOKUP(AI364,Breakup[],2,FALSE),"&gt;24"))</f>
        <v>&gt;24</v>
      </c>
      <c r="AK364" s="69" t="str">
        <f>VLOOKUP(V364,Master!B:D,3,FALSE)</f>
        <v>East</v>
      </c>
      <c r="AL364" s="69" t="str">
        <f t="shared" si="71"/>
        <v>Mumbai</v>
      </c>
    </row>
    <row r="365" spans="1:38">
      <c r="A365" s="13" t="s">
        <v>1015</v>
      </c>
      <c r="B365" s="54">
        <v>44701.513168252299</v>
      </c>
      <c r="C365" s="13" t="s">
        <v>110</v>
      </c>
      <c r="D365" s="13">
        <v>813</v>
      </c>
      <c r="E365" s="13" t="s">
        <v>1016</v>
      </c>
      <c r="F365" s="13" t="s">
        <v>33</v>
      </c>
      <c r="G365" s="14">
        <v>1653029519755</v>
      </c>
      <c r="H365" s="55">
        <v>9.1828703703703704E-2</v>
      </c>
      <c r="I365" s="33">
        <v>44885.091828703698</v>
      </c>
      <c r="J365" s="58">
        <v>44885</v>
      </c>
      <c r="K365" s="13" t="s">
        <v>263</v>
      </c>
      <c r="L365" s="13" t="s">
        <v>69</v>
      </c>
      <c r="M365" s="13" t="s">
        <v>101</v>
      </c>
      <c r="N365" s="13" t="s">
        <v>206</v>
      </c>
      <c r="O365" s="33" t="s">
        <v>38</v>
      </c>
      <c r="P365" s="58" t="s">
        <v>38</v>
      </c>
      <c r="Q365" s="33" t="s">
        <v>207</v>
      </c>
      <c r="R365" s="14" t="s">
        <v>38</v>
      </c>
      <c r="S365" s="13" t="s">
        <v>208</v>
      </c>
      <c r="T365" s="13" t="s">
        <v>209</v>
      </c>
      <c r="U365" s="33">
        <f t="shared" ca="1" si="60"/>
        <v>45744.56914039352</v>
      </c>
      <c r="V365" s="13" t="str">
        <f t="shared" si="61"/>
        <v>Mumbai</v>
      </c>
      <c r="W365" s="13" t="str">
        <f t="shared" si="62"/>
        <v>RI</v>
      </c>
      <c r="X365" s="13">
        <f t="shared" si="63"/>
        <v>2</v>
      </c>
      <c r="Y365" s="13" t="str">
        <f>IFERROR(VLOOKUP(C365,ReceivingTeam[],2,FALSE),"HelpDesk")</f>
        <v>Branch office</v>
      </c>
      <c r="Z365" s="67">
        <f t="shared" si="64"/>
        <v>44885.916666666664</v>
      </c>
      <c r="AA365" s="68">
        <f t="shared" si="65"/>
        <v>44885</v>
      </c>
      <c r="AB365" s="69" t="b">
        <f t="shared" si="66"/>
        <v>0</v>
      </c>
      <c r="AC365" s="70">
        <f t="shared" si="67"/>
        <v>0.5</v>
      </c>
      <c r="AD365" s="67">
        <f t="shared" si="68"/>
        <v>44885.916666666664</v>
      </c>
      <c r="AE365" s="67">
        <f>VLOOKUP(V365,'Branch Wise Work Timelines'!C:G,3,FALSE)+AA365</f>
        <v>44885.416666666664</v>
      </c>
      <c r="AF365" s="67">
        <f>IF(V365="Bangalore",VLOOKUP(V365,'Branch Wise Work Timelines'!C:G,4,FALSE)+AA365+1,IF(V365="Mumbai",VLOOKUP(V365,'Branch Wise Work Timelines'!C:G,4,FALSE)+AA365+1,VLOOKUP(V365,'Branch Wise Work Timelines'!C:G,4,FALSE)+AA365))</f>
        <v>44886.25</v>
      </c>
      <c r="AG365" s="67">
        <f>WORKDAY.INTL(AA365,1,11)+VLOOKUP(V365,'Branch Wise Work Timelines'!C:G,3,FALSE)</f>
        <v>44886.416666666664</v>
      </c>
      <c r="AH365" s="69" t="str">
        <f t="shared" ca="1" si="69"/>
        <v>Out of TAT</v>
      </c>
      <c r="AI365" s="69">
        <f t="shared" ca="1" si="70"/>
        <v>20608</v>
      </c>
      <c r="AJ365" s="69" t="str">
        <f ca="1">IF(AI365&lt;0,"0-12",IFERROR(VLOOKUP(AI365,Breakup[],2,FALSE),"&gt;24"))</f>
        <v>&gt;24</v>
      </c>
      <c r="AK365" s="69" t="str">
        <f>VLOOKUP(V365,Master!B:D,3,FALSE)</f>
        <v>East</v>
      </c>
      <c r="AL365" s="69" t="str">
        <f t="shared" si="71"/>
        <v>Mumbai</v>
      </c>
    </row>
    <row r="366" spans="1:38">
      <c r="A366" s="13" t="s">
        <v>1017</v>
      </c>
      <c r="B366" s="54">
        <v>44701.461865590303</v>
      </c>
      <c r="C366" s="13" t="s">
        <v>314</v>
      </c>
      <c r="D366" s="13">
        <v>306</v>
      </c>
      <c r="E366" s="13" t="s">
        <v>1018</v>
      </c>
      <c r="F366" s="13" t="s">
        <v>33</v>
      </c>
      <c r="G366" s="14">
        <v>1653034421250</v>
      </c>
      <c r="H366" s="55">
        <v>0.475289351851852</v>
      </c>
      <c r="I366" s="33">
        <v>44885.475289351903</v>
      </c>
      <c r="J366" s="58">
        <v>44885</v>
      </c>
      <c r="K366" s="13" t="s">
        <v>313</v>
      </c>
      <c r="L366" s="13" t="s">
        <v>60</v>
      </c>
      <c r="M366" s="13" t="s">
        <v>314</v>
      </c>
      <c r="N366" s="13" t="s">
        <v>206</v>
      </c>
      <c r="O366" s="33" t="s">
        <v>38</v>
      </c>
      <c r="P366" s="58" t="s">
        <v>38</v>
      </c>
      <c r="Q366" s="33" t="s">
        <v>207</v>
      </c>
      <c r="R366" s="14" t="s">
        <v>38</v>
      </c>
      <c r="S366" s="13" t="s">
        <v>208</v>
      </c>
      <c r="T366" s="13" t="s">
        <v>209</v>
      </c>
      <c r="U366" s="33">
        <f t="shared" ca="1" si="60"/>
        <v>45744.56914039352</v>
      </c>
      <c r="V366" s="13" t="str">
        <f t="shared" si="61"/>
        <v>Hyderabad</v>
      </c>
      <c r="W366" s="13" t="str">
        <f t="shared" si="62"/>
        <v>RI</v>
      </c>
      <c r="X366" s="13">
        <f t="shared" si="63"/>
        <v>11</v>
      </c>
      <c r="Y366" s="13" t="str">
        <f>IFERROR(VLOOKUP(C366,ReceivingTeam[],2,FALSE),"HelpDesk")</f>
        <v>HelpDesk</v>
      </c>
      <c r="Z366" s="67">
        <f t="shared" si="64"/>
        <v>44885.916666666664</v>
      </c>
      <c r="AA366" s="68">
        <f t="shared" si="65"/>
        <v>44885</v>
      </c>
      <c r="AB366" s="69" t="b">
        <f t="shared" si="66"/>
        <v>0</v>
      </c>
      <c r="AC366" s="70">
        <f t="shared" si="67"/>
        <v>0.5</v>
      </c>
      <c r="AD366" s="67">
        <f t="shared" si="68"/>
        <v>44885.916666666664</v>
      </c>
      <c r="AE366" s="67">
        <f>VLOOKUP(V366,'Branch Wise Work Timelines'!C:G,3,FALSE)+AA366</f>
        <v>44885.416666666664</v>
      </c>
      <c r="AF366" s="67">
        <f>IF(V366="Bangalore",VLOOKUP(V366,'Branch Wise Work Timelines'!C:G,4,FALSE)+AA366+1,IF(V366="Mumbai",VLOOKUP(V366,'Branch Wise Work Timelines'!C:G,4,FALSE)+AA366+1,VLOOKUP(V366,'Branch Wise Work Timelines'!C:G,4,FALSE)+AA366))</f>
        <v>44885.770833333336</v>
      </c>
      <c r="AG366" s="67">
        <f>WORKDAY.INTL(AA366,1,11)+VLOOKUP(V366,'Branch Wise Work Timelines'!C:G,3,FALSE)</f>
        <v>44886.416666666664</v>
      </c>
      <c r="AH366" s="69" t="str">
        <f t="shared" ca="1" si="69"/>
        <v>Out of TAT</v>
      </c>
      <c r="AI366" s="69">
        <f t="shared" ca="1" si="70"/>
        <v>20608</v>
      </c>
      <c r="AJ366" s="69" t="str">
        <f ca="1">IF(AI366&lt;0,"0-12",IFERROR(VLOOKUP(AI366,Breakup[],2,FALSE),"&gt;24"))</f>
        <v>&gt;24</v>
      </c>
      <c r="AK366" s="69" t="str">
        <f>VLOOKUP(V366,Master!B:D,3,FALSE)</f>
        <v>South</v>
      </c>
      <c r="AL366" s="69" t="str">
        <f t="shared" si="71"/>
        <v>Hyderabad</v>
      </c>
    </row>
    <row r="367" spans="1:38">
      <c r="A367" s="13" t="s">
        <v>1019</v>
      </c>
      <c r="B367" s="54">
        <v>44701.551934374998</v>
      </c>
      <c r="C367" s="13" t="s">
        <v>583</v>
      </c>
      <c r="D367" s="13">
        <v>1536</v>
      </c>
      <c r="E367" s="13" t="s">
        <v>1020</v>
      </c>
      <c r="F367" s="13" t="s">
        <v>15</v>
      </c>
      <c r="G367" s="14">
        <v>1653034041355</v>
      </c>
      <c r="H367" s="55">
        <v>0.81228009259259304</v>
      </c>
      <c r="I367" s="33">
        <v>44885.812280092599</v>
      </c>
      <c r="J367" s="58">
        <v>44885</v>
      </c>
      <c r="K367" s="13" t="s">
        <v>213</v>
      </c>
      <c r="L367" s="13" t="s">
        <v>30</v>
      </c>
      <c r="M367" s="13" t="s">
        <v>227</v>
      </c>
      <c r="N367" s="13" t="s">
        <v>206</v>
      </c>
      <c r="O367" s="33" t="s">
        <v>38</v>
      </c>
      <c r="P367" s="58" t="s">
        <v>38</v>
      </c>
      <c r="Q367" s="33" t="s">
        <v>207</v>
      </c>
      <c r="R367" s="14" t="s">
        <v>38</v>
      </c>
      <c r="S367" s="13" t="s">
        <v>216</v>
      </c>
      <c r="T367" s="13" t="s">
        <v>217</v>
      </c>
      <c r="U367" s="33">
        <f t="shared" ca="1" si="60"/>
        <v>45744.56914039352</v>
      </c>
      <c r="V367" s="13" t="str">
        <f t="shared" si="61"/>
        <v>Bangalore</v>
      </c>
      <c r="W367" s="13" t="str">
        <f t="shared" si="62"/>
        <v>CLS</v>
      </c>
      <c r="X367" s="13">
        <f t="shared" si="63"/>
        <v>19</v>
      </c>
      <c r="Y367" s="13" t="str">
        <f>IFERROR(VLOOKUP(C367,ReceivingTeam[],2,FALSE),"HelpDesk")</f>
        <v>HelpDesk</v>
      </c>
      <c r="Z367" s="67">
        <f t="shared" si="64"/>
        <v>44885.916666666664</v>
      </c>
      <c r="AA367" s="68">
        <f t="shared" si="65"/>
        <v>44885</v>
      </c>
      <c r="AB367" s="69" t="b">
        <f t="shared" si="66"/>
        <v>0</v>
      </c>
      <c r="AC367" s="70">
        <f t="shared" si="67"/>
        <v>0.5</v>
      </c>
      <c r="AD367" s="67">
        <f t="shared" si="68"/>
        <v>44885.916666666664</v>
      </c>
      <c r="AE367" s="67">
        <f>VLOOKUP(V367,'Branch Wise Work Timelines'!C:G,3,FALSE)+AA367</f>
        <v>44885.416666666664</v>
      </c>
      <c r="AF367" s="67">
        <f>IF(V367="Bangalore",VLOOKUP(V367,'Branch Wise Work Timelines'!C:G,4,FALSE)+AA367+1,IF(V367="Mumbai",VLOOKUP(V367,'Branch Wise Work Timelines'!C:G,4,FALSE)+AA367+1,VLOOKUP(V367,'Branch Wise Work Timelines'!C:G,4,FALSE)+AA367))</f>
        <v>44886.104166666664</v>
      </c>
      <c r="AG367" s="67">
        <f>WORKDAY.INTL(AA367,1,11)+VLOOKUP(V367,'Branch Wise Work Timelines'!C:G,3,FALSE)</f>
        <v>44886.416666666664</v>
      </c>
      <c r="AH367" s="69" t="str">
        <f t="shared" ca="1" si="69"/>
        <v>Out of TAT</v>
      </c>
      <c r="AI367" s="69">
        <f t="shared" ca="1" si="70"/>
        <v>20608</v>
      </c>
      <c r="AJ367" s="69" t="str">
        <f ca="1">IF(AI367&lt;0,"0-12",IFERROR(VLOOKUP(AI367,Breakup[],2,FALSE),"&gt;24"))</f>
        <v>&gt;24</v>
      </c>
      <c r="AK367" s="69" t="str">
        <f>VLOOKUP(V367,Master!B:D,3,FALSE)</f>
        <v>South</v>
      </c>
      <c r="AL367" s="69" t="str">
        <f t="shared" si="71"/>
        <v>Bangalore-CLS</v>
      </c>
    </row>
    <row r="368" spans="1:38">
      <c r="A368" s="13" t="s">
        <v>1021</v>
      </c>
      <c r="B368" s="54">
        <v>44701.650868483797</v>
      </c>
      <c r="C368" s="13" t="s">
        <v>211</v>
      </c>
      <c r="D368" s="13">
        <v>1329</v>
      </c>
      <c r="E368" s="13" t="s">
        <v>1022</v>
      </c>
      <c r="F368" s="13" t="s">
        <v>15</v>
      </c>
      <c r="G368" s="14">
        <v>1653041711052</v>
      </c>
      <c r="H368" s="55">
        <v>0.50883101851851897</v>
      </c>
      <c r="I368" s="33">
        <v>44887.508831018502</v>
      </c>
      <c r="J368" s="58">
        <v>44887</v>
      </c>
      <c r="K368" s="13" t="s">
        <v>213</v>
      </c>
      <c r="L368" s="13" t="s">
        <v>30</v>
      </c>
      <c r="M368" s="13" t="s">
        <v>214</v>
      </c>
      <c r="N368" s="13" t="s">
        <v>206</v>
      </c>
      <c r="O368" s="33" t="s">
        <v>38</v>
      </c>
      <c r="P368" s="58" t="s">
        <v>38</v>
      </c>
      <c r="Q368" s="33" t="s">
        <v>207</v>
      </c>
      <c r="R368" s="14" t="s">
        <v>38</v>
      </c>
      <c r="S368" s="13" t="s">
        <v>216</v>
      </c>
      <c r="T368" s="13" t="s">
        <v>217</v>
      </c>
      <c r="U368" s="33">
        <f t="shared" ca="1" si="60"/>
        <v>45744.56914039352</v>
      </c>
      <c r="V368" s="13" t="str">
        <f t="shared" si="61"/>
        <v>Bangalore</v>
      </c>
      <c r="W368" s="13" t="str">
        <f t="shared" si="62"/>
        <v>CLS</v>
      </c>
      <c r="X368" s="13">
        <f t="shared" si="63"/>
        <v>12</v>
      </c>
      <c r="Y368" s="13" t="str">
        <f>IFERROR(VLOOKUP(C368,ReceivingTeam[],2,FALSE),"HelpDesk")</f>
        <v>HelpDesk</v>
      </c>
      <c r="Z368" s="67">
        <f t="shared" si="64"/>
        <v>44888.008831018502</v>
      </c>
      <c r="AA368" s="68">
        <f t="shared" si="65"/>
        <v>44887</v>
      </c>
      <c r="AB368" s="69" t="b">
        <f t="shared" si="66"/>
        <v>1</v>
      </c>
      <c r="AC368" s="70">
        <f t="shared" si="67"/>
        <v>0.5</v>
      </c>
      <c r="AD368" s="67">
        <f t="shared" si="68"/>
        <v>44888.008831018502</v>
      </c>
      <c r="AE368" s="67">
        <f>VLOOKUP(V368,'Branch Wise Work Timelines'!C:G,3,FALSE)+AA368</f>
        <v>44887.416666666664</v>
      </c>
      <c r="AF368" s="67">
        <f>IF(V368="Bangalore",VLOOKUP(V368,'Branch Wise Work Timelines'!C:G,4,FALSE)+AA368+1,IF(V368="Mumbai",VLOOKUP(V368,'Branch Wise Work Timelines'!C:G,4,FALSE)+AA368+1,VLOOKUP(V368,'Branch Wise Work Timelines'!C:G,4,FALSE)+AA368))</f>
        <v>44888.104166666664</v>
      </c>
      <c r="AG368" s="67">
        <f>WORKDAY.INTL(AA368,1,11)+VLOOKUP(V368,'Branch Wise Work Timelines'!C:G,3,FALSE)</f>
        <v>44888.416666666664</v>
      </c>
      <c r="AH368" s="69" t="str">
        <f t="shared" ca="1" si="69"/>
        <v>Out of TAT</v>
      </c>
      <c r="AI368" s="69">
        <f t="shared" ca="1" si="70"/>
        <v>20558</v>
      </c>
      <c r="AJ368" s="69" t="str">
        <f ca="1">IF(AI368&lt;0,"0-12",IFERROR(VLOOKUP(AI368,Breakup[],2,FALSE),"&gt;24"))</f>
        <v>&gt;24</v>
      </c>
      <c r="AK368" s="69" t="str">
        <f>VLOOKUP(V368,Master!B:D,3,FALSE)</f>
        <v>South</v>
      </c>
      <c r="AL368" s="69" t="str">
        <f t="shared" si="71"/>
        <v>Bangalore-CLS</v>
      </c>
    </row>
    <row r="369" spans="1:38">
      <c r="A369" s="13" t="s">
        <v>1023</v>
      </c>
      <c r="B369" s="54">
        <v>44701.549675196802</v>
      </c>
      <c r="C369" s="13" t="s">
        <v>583</v>
      </c>
      <c r="D369" s="13">
        <v>994</v>
      </c>
      <c r="E369" s="13" t="s">
        <v>1024</v>
      </c>
      <c r="F369" s="13" t="s">
        <v>15</v>
      </c>
      <c r="G369" s="14">
        <v>1653034041355</v>
      </c>
      <c r="H369" s="55">
        <v>0.21527777777777801</v>
      </c>
      <c r="I369" s="33">
        <v>44882.215277777803</v>
      </c>
      <c r="J369" s="58">
        <v>44882</v>
      </c>
      <c r="K369" s="13" t="s">
        <v>213</v>
      </c>
      <c r="L369" s="13" t="s">
        <v>30</v>
      </c>
      <c r="M369" s="13" t="s">
        <v>227</v>
      </c>
      <c r="N369" s="13" t="s">
        <v>206</v>
      </c>
      <c r="O369" s="33" t="s">
        <v>38</v>
      </c>
      <c r="P369" s="58" t="s">
        <v>38</v>
      </c>
      <c r="Q369" s="33" t="s">
        <v>207</v>
      </c>
      <c r="R369" s="14" t="s">
        <v>38</v>
      </c>
      <c r="S369" s="13" t="s">
        <v>216</v>
      </c>
      <c r="T369" s="13" t="s">
        <v>217</v>
      </c>
      <c r="U369" s="33">
        <f t="shared" ca="1" si="60"/>
        <v>45744.56914039352</v>
      </c>
      <c r="V369" s="13" t="str">
        <f t="shared" si="61"/>
        <v>Bangalore</v>
      </c>
      <c r="W369" s="13" t="str">
        <f t="shared" si="62"/>
        <v>CLS</v>
      </c>
      <c r="X369" s="13">
        <f t="shared" si="63"/>
        <v>5</v>
      </c>
      <c r="Y369" s="13" t="str">
        <f>IFERROR(VLOOKUP(C369,ReceivingTeam[],2,FALSE),"HelpDesk")</f>
        <v>HelpDesk</v>
      </c>
      <c r="Z369" s="67">
        <f t="shared" si="64"/>
        <v>44882.916666666664</v>
      </c>
      <c r="AA369" s="68">
        <f t="shared" si="65"/>
        <v>44882</v>
      </c>
      <c r="AB369" s="69" t="b">
        <f t="shared" si="66"/>
        <v>1</v>
      </c>
      <c r="AC369" s="70">
        <f t="shared" si="67"/>
        <v>0.5</v>
      </c>
      <c r="AD369" s="67">
        <f t="shared" si="68"/>
        <v>44882.916666666664</v>
      </c>
      <c r="AE369" s="67">
        <f>VLOOKUP(V369,'Branch Wise Work Timelines'!C:G,3,FALSE)+AA369</f>
        <v>44882.416666666664</v>
      </c>
      <c r="AF369" s="67">
        <f>IF(V369="Bangalore",VLOOKUP(V369,'Branch Wise Work Timelines'!C:G,4,FALSE)+AA369+1,IF(V369="Mumbai",VLOOKUP(V369,'Branch Wise Work Timelines'!C:G,4,FALSE)+AA369+1,VLOOKUP(V369,'Branch Wise Work Timelines'!C:G,4,FALSE)+AA369))</f>
        <v>44883.104166666664</v>
      </c>
      <c r="AG369" s="67">
        <f>WORKDAY.INTL(AA369,1,11)+VLOOKUP(V369,'Branch Wise Work Timelines'!C:G,3,FALSE)</f>
        <v>44883.416666666664</v>
      </c>
      <c r="AH369" s="69" t="str">
        <f t="shared" ca="1" si="69"/>
        <v>Out of TAT</v>
      </c>
      <c r="AI369" s="69">
        <f t="shared" ca="1" si="70"/>
        <v>20680</v>
      </c>
      <c r="AJ369" s="69" t="str">
        <f ca="1">IF(AI369&lt;0,"0-12",IFERROR(VLOOKUP(AI369,Breakup[],2,FALSE),"&gt;24"))</f>
        <v>&gt;24</v>
      </c>
      <c r="AK369" s="69" t="str">
        <f>VLOOKUP(V369,Master!B:D,3,FALSE)</f>
        <v>South</v>
      </c>
      <c r="AL369" s="69" t="str">
        <f t="shared" si="71"/>
        <v>Bangalore-CLS</v>
      </c>
    </row>
    <row r="370" spans="1:38">
      <c r="A370" s="13" t="s">
        <v>1025</v>
      </c>
      <c r="B370" s="54">
        <v>44701.660873344903</v>
      </c>
      <c r="C370" s="13" t="s">
        <v>230</v>
      </c>
      <c r="D370" s="13">
        <v>1058</v>
      </c>
      <c r="E370" s="13" t="s">
        <v>1026</v>
      </c>
      <c r="F370" s="13" t="s">
        <v>15</v>
      </c>
      <c r="G370" s="14">
        <v>1653043921714</v>
      </c>
      <c r="H370" s="55">
        <v>0.38844907407407397</v>
      </c>
      <c r="I370" s="33">
        <v>44884.388449074097</v>
      </c>
      <c r="J370" s="58">
        <v>44884</v>
      </c>
      <c r="K370" s="13" t="s">
        <v>213</v>
      </c>
      <c r="L370" s="13" t="s">
        <v>30</v>
      </c>
      <c r="M370" s="13" t="s">
        <v>214</v>
      </c>
      <c r="N370" s="13" t="s">
        <v>215</v>
      </c>
      <c r="O370" s="33" t="s">
        <v>38</v>
      </c>
      <c r="P370" s="58" t="s">
        <v>38</v>
      </c>
      <c r="Q370" s="33" t="s">
        <v>207</v>
      </c>
      <c r="R370" s="14" t="s">
        <v>38</v>
      </c>
      <c r="S370" s="13" t="s">
        <v>216</v>
      </c>
      <c r="T370" s="13" t="s">
        <v>217</v>
      </c>
      <c r="U370" s="33">
        <f t="shared" ca="1" si="60"/>
        <v>45744.56914039352</v>
      </c>
      <c r="V370" s="13" t="str">
        <f t="shared" si="61"/>
        <v>Bangalore</v>
      </c>
      <c r="W370" s="13" t="str">
        <f t="shared" si="62"/>
        <v>CLS</v>
      </c>
      <c r="X370" s="13">
        <f t="shared" si="63"/>
        <v>9</v>
      </c>
      <c r="Y370" s="13" t="str">
        <f>IFERROR(VLOOKUP(C370,ReceivingTeam[],2,FALSE),"HelpDesk")</f>
        <v>HelpDesk</v>
      </c>
      <c r="Z370" s="67">
        <f t="shared" si="64"/>
        <v>44884.916666666664</v>
      </c>
      <c r="AA370" s="68">
        <f t="shared" si="65"/>
        <v>44884</v>
      </c>
      <c r="AB370" s="69" t="b">
        <f t="shared" si="66"/>
        <v>1</v>
      </c>
      <c r="AC370" s="70">
        <f t="shared" si="67"/>
        <v>0.5</v>
      </c>
      <c r="AD370" s="67">
        <f t="shared" si="68"/>
        <v>44884.916666666664</v>
      </c>
      <c r="AE370" s="67">
        <f>VLOOKUP(V370,'Branch Wise Work Timelines'!C:G,3,FALSE)+AA370</f>
        <v>44884.416666666664</v>
      </c>
      <c r="AF370" s="67">
        <f>IF(V370="Bangalore",VLOOKUP(V370,'Branch Wise Work Timelines'!C:G,4,FALSE)+AA370+1,IF(V370="Mumbai",VLOOKUP(V370,'Branch Wise Work Timelines'!C:G,4,FALSE)+AA370+1,VLOOKUP(V370,'Branch Wise Work Timelines'!C:G,4,FALSE)+AA370))</f>
        <v>44885.104166666664</v>
      </c>
      <c r="AG370" s="67">
        <f>WORKDAY.INTL(AA370,1,11)+VLOOKUP(V370,'Branch Wise Work Timelines'!C:G,3,FALSE)</f>
        <v>44886.416666666664</v>
      </c>
      <c r="AH370" s="69" t="str">
        <f t="shared" ca="1" si="69"/>
        <v>Out of TAT</v>
      </c>
      <c r="AI370" s="69">
        <f t="shared" ca="1" si="70"/>
        <v>20632</v>
      </c>
      <c r="AJ370" s="69" t="str">
        <f ca="1">IF(AI370&lt;0,"0-12",IFERROR(VLOOKUP(AI370,Breakup[],2,FALSE),"&gt;24"))</f>
        <v>&gt;24</v>
      </c>
      <c r="AK370" s="69" t="str">
        <f>VLOOKUP(V370,Master!B:D,3,FALSE)</f>
        <v>South</v>
      </c>
      <c r="AL370" s="69" t="str">
        <f t="shared" si="71"/>
        <v>Bangalore-CLS</v>
      </c>
    </row>
    <row r="371" spans="1:38">
      <c r="A371" s="13" t="s">
        <v>1027</v>
      </c>
      <c r="B371" s="54">
        <v>44701.489635034697</v>
      </c>
      <c r="C371" s="13" t="s">
        <v>414</v>
      </c>
      <c r="D371" s="13">
        <v>1930</v>
      </c>
      <c r="E371" s="13" t="s">
        <v>1028</v>
      </c>
      <c r="F371" s="13" t="s">
        <v>33</v>
      </c>
      <c r="G371" s="14">
        <v>1653028775754</v>
      </c>
      <c r="H371" s="55">
        <v>0.58483796296296298</v>
      </c>
      <c r="I371" s="33">
        <v>44887.584837962997</v>
      </c>
      <c r="J371" s="58">
        <v>44887</v>
      </c>
      <c r="K371" s="13" t="s">
        <v>397</v>
      </c>
      <c r="L371" s="13" t="s">
        <v>50</v>
      </c>
      <c r="M371" s="13" t="s">
        <v>414</v>
      </c>
      <c r="N371" s="13" t="s">
        <v>206</v>
      </c>
      <c r="O371" s="33" t="s">
        <v>38</v>
      </c>
      <c r="P371" s="58" t="s">
        <v>38</v>
      </c>
      <c r="Q371" s="33" t="s">
        <v>207</v>
      </c>
      <c r="R371" s="14" t="s">
        <v>38</v>
      </c>
      <c r="S371" s="13" t="s">
        <v>216</v>
      </c>
      <c r="T371" s="13" t="s">
        <v>217</v>
      </c>
      <c r="U371" s="33">
        <f t="shared" ca="1" si="60"/>
        <v>45744.56914039352</v>
      </c>
      <c r="V371" s="13" t="str">
        <f t="shared" si="61"/>
        <v>Cochin</v>
      </c>
      <c r="W371" s="13" t="str">
        <f t="shared" si="62"/>
        <v>RI</v>
      </c>
      <c r="X371" s="13">
        <f t="shared" si="63"/>
        <v>14</v>
      </c>
      <c r="Y371" s="13" t="str">
        <f>IFERROR(VLOOKUP(C371,ReceivingTeam[],2,FALSE),"HelpDesk")</f>
        <v>HelpDesk</v>
      </c>
      <c r="Z371" s="67">
        <f t="shared" si="64"/>
        <v>44888.730671296325</v>
      </c>
      <c r="AA371" s="68">
        <f t="shared" si="65"/>
        <v>44887</v>
      </c>
      <c r="AB371" s="69" t="b">
        <f t="shared" si="66"/>
        <v>1</v>
      </c>
      <c r="AC371" s="70">
        <f t="shared" si="67"/>
        <v>0.5</v>
      </c>
      <c r="AD371" s="67">
        <f t="shared" si="68"/>
        <v>44888.730671296325</v>
      </c>
      <c r="AE371" s="67">
        <f>VLOOKUP(V371,'Branch Wise Work Timelines'!C:G,3,FALSE)+AA371</f>
        <v>44887.416666666664</v>
      </c>
      <c r="AF371" s="67">
        <f>IF(V371="Bangalore",VLOOKUP(V371,'Branch Wise Work Timelines'!C:G,4,FALSE)+AA371+1,IF(V371="Mumbai",VLOOKUP(V371,'Branch Wise Work Timelines'!C:G,4,FALSE)+AA371+1,VLOOKUP(V371,'Branch Wise Work Timelines'!C:G,4,FALSE)+AA371))</f>
        <v>44887.770833333336</v>
      </c>
      <c r="AG371" s="67">
        <f>WORKDAY.INTL(AA371,1,11)+VLOOKUP(V371,'Branch Wise Work Timelines'!C:G,3,FALSE)</f>
        <v>44888.416666666664</v>
      </c>
      <c r="AH371" s="69" t="str">
        <f t="shared" ca="1" si="69"/>
        <v>Out of TAT</v>
      </c>
      <c r="AI371" s="69">
        <f t="shared" ca="1" si="70"/>
        <v>20541</v>
      </c>
      <c r="AJ371" s="69" t="str">
        <f ca="1">IF(AI371&lt;0,"0-12",IFERROR(VLOOKUP(AI371,Breakup[],2,FALSE),"&gt;24"))</f>
        <v>&gt;24</v>
      </c>
      <c r="AK371" s="69" t="str">
        <f>VLOOKUP(V371,Master!B:D,3,FALSE)</f>
        <v>South</v>
      </c>
      <c r="AL371" s="69" t="str">
        <f t="shared" si="71"/>
        <v>Cochin</v>
      </c>
    </row>
    <row r="372" spans="1:38">
      <c r="A372" s="13" t="s">
        <v>1029</v>
      </c>
      <c r="B372" s="54">
        <v>44701.6723550116</v>
      </c>
      <c r="C372" s="13" t="s">
        <v>255</v>
      </c>
      <c r="D372" s="13">
        <v>1506</v>
      </c>
      <c r="E372" s="13" t="s">
        <v>1030</v>
      </c>
      <c r="F372" s="13" t="s">
        <v>33</v>
      </c>
      <c r="G372" s="14">
        <v>1653044413419</v>
      </c>
      <c r="H372" s="55">
        <v>4.2013888888888899E-2</v>
      </c>
      <c r="I372" s="33">
        <v>44887.042013888902</v>
      </c>
      <c r="J372" s="58">
        <v>44887</v>
      </c>
      <c r="K372" s="13" t="s">
        <v>257</v>
      </c>
      <c r="L372" s="13" t="s">
        <v>72</v>
      </c>
      <c r="M372" s="13" t="s">
        <v>255</v>
      </c>
      <c r="N372" s="13" t="s">
        <v>206</v>
      </c>
      <c r="O372" s="33" t="s">
        <v>38</v>
      </c>
      <c r="P372" s="58" t="s">
        <v>38</v>
      </c>
      <c r="Q372" s="33" t="s">
        <v>207</v>
      </c>
      <c r="R372" s="14" t="s">
        <v>38</v>
      </c>
      <c r="S372" s="13" t="s">
        <v>216</v>
      </c>
      <c r="T372" s="13" t="s">
        <v>278</v>
      </c>
      <c r="U372" s="33">
        <f t="shared" ca="1" si="60"/>
        <v>45744.56914039352</v>
      </c>
      <c r="V372" s="13" t="str">
        <f t="shared" si="61"/>
        <v>Pune</v>
      </c>
      <c r="W372" s="13" t="str">
        <f t="shared" si="62"/>
        <v>RI</v>
      </c>
      <c r="X372" s="13">
        <f t="shared" si="63"/>
        <v>1</v>
      </c>
      <c r="Y372" s="13" t="str">
        <f>IFERROR(VLOOKUP(C372,ReceivingTeam[],2,FALSE),"HelpDesk")</f>
        <v>HelpDesk</v>
      </c>
      <c r="Z372" s="67">
        <f t="shared" si="64"/>
        <v>44891.020833333336</v>
      </c>
      <c r="AA372" s="68">
        <f t="shared" si="65"/>
        <v>44887</v>
      </c>
      <c r="AB372" s="69" t="b">
        <f t="shared" si="66"/>
        <v>1</v>
      </c>
      <c r="AC372" s="70">
        <f t="shared" si="67"/>
        <v>3</v>
      </c>
      <c r="AD372" s="67">
        <f t="shared" si="68"/>
        <v>44891.020833333336</v>
      </c>
      <c r="AE372" s="67">
        <f>VLOOKUP(V372,'Branch Wise Work Timelines'!C:G,3,FALSE)+AA372</f>
        <v>44887.395833333336</v>
      </c>
      <c r="AF372" s="67">
        <f>IF(V372="Bangalore",VLOOKUP(V372,'Branch Wise Work Timelines'!C:G,4,FALSE)+AA372+1,IF(V372="Mumbai",VLOOKUP(V372,'Branch Wise Work Timelines'!C:G,4,FALSE)+AA372+1,VLOOKUP(V372,'Branch Wise Work Timelines'!C:G,4,FALSE)+AA372))</f>
        <v>44887.770833333336</v>
      </c>
      <c r="AG372" s="67">
        <f>WORKDAY.INTL(AA372,1,11)+VLOOKUP(V372,'Branch Wise Work Timelines'!C:G,3,FALSE)</f>
        <v>44888.395833333336</v>
      </c>
      <c r="AH372" s="69" t="str">
        <f t="shared" ca="1" si="69"/>
        <v>Out of TAT</v>
      </c>
      <c r="AI372" s="69">
        <f t="shared" ca="1" si="70"/>
        <v>20486</v>
      </c>
      <c r="AJ372" s="69" t="str">
        <f ca="1">IF(AI372&lt;0,"0-12",IFERROR(VLOOKUP(AI372,Breakup[],2,FALSE),"&gt;24"))</f>
        <v>&gt;24</v>
      </c>
      <c r="AK372" s="69" t="str">
        <f>VLOOKUP(V372,Master!B:D,3,FALSE)</f>
        <v>West</v>
      </c>
      <c r="AL372" s="69" t="str">
        <f t="shared" si="71"/>
        <v>Pune</v>
      </c>
    </row>
    <row r="373" spans="1:38">
      <c r="A373" s="13" t="s">
        <v>1031</v>
      </c>
      <c r="B373" s="54">
        <v>44700.650299884299</v>
      </c>
      <c r="C373" s="13" t="s">
        <v>1032</v>
      </c>
      <c r="D373" s="13">
        <v>1448</v>
      </c>
      <c r="E373" s="13" t="s">
        <v>1033</v>
      </c>
      <c r="F373" s="13" t="s">
        <v>24</v>
      </c>
      <c r="G373" s="14">
        <v>1653044116953</v>
      </c>
      <c r="H373" s="55">
        <v>0.35697916666666701</v>
      </c>
      <c r="I373" s="33">
        <v>44881.356979166703</v>
      </c>
      <c r="J373" s="58">
        <v>44881</v>
      </c>
      <c r="K373" s="13" t="s">
        <v>224</v>
      </c>
      <c r="L373" s="13" t="s">
        <v>64</v>
      </c>
      <c r="M373" s="13" t="s">
        <v>225</v>
      </c>
      <c r="N373" s="13" t="s">
        <v>206</v>
      </c>
      <c r="O373" s="33" t="s">
        <v>38</v>
      </c>
      <c r="P373" s="58" t="s">
        <v>38</v>
      </c>
      <c r="Q373" s="33" t="s">
        <v>207</v>
      </c>
      <c r="R373" s="14" t="s">
        <v>38</v>
      </c>
      <c r="S373" s="13" t="s">
        <v>208</v>
      </c>
      <c r="T373" s="13" t="s">
        <v>209</v>
      </c>
      <c r="U373" s="33">
        <f t="shared" ca="1" si="60"/>
        <v>45744.56914039352</v>
      </c>
      <c r="V373" s="13" t="str">
        <f t="shared" si="61"/>
        <v>Kolkata</v>
      </c>
      <c r="W373" s="13" t="str">
        <f t="shared" si="62"/>
        <v>DOMI</v>
      </c>
      <c r="X373" s="13">
        <f t="shared" si="63"/>
        <v>8</v>
      </c>
      <c r="Y373" s="13" t="str">
        <f>IFERROR(VLOOKUP(C373,ReceivingTeam[],2,FALSE),"HelpDesk")</f>
        <v>HelpDesk</v>
      </c>
      <c r="Z373" s="67">
        <f t="shared" si="64"/>
        <v>44882.562499999993</v>
      </c>
      <c r="AA373" s="68">
        <f t="shared" si="65"/>
        <v>44881</v>
      </c>
      <c r="AB373" s="69" t="b">
        <f t="shared" si="66"/>
        <v>1</v>
      </c>
      <c r="AC373" s="70">
        <f t="shared" si="67"/>
        <v>0.5</v>
      </c>
      <c r="AD373" s="67">
        <f t="shared" si="68"/>
        <v>44882.562499999993</v>
      </c>
      <c r="AE373" s="67">
        <f>VLOOKUP(V373,'Branch Wise Work Timelines'!C:G,3,FALSE)+AA373</f>
        <v>44881.416666666664</v>
      </c>
      <c r="AF373" s="67">
        <f>IF(V373="Bangalore",VLOOKUP(V373,'Branch Wise Work Timelines'!C:G,4,FALSE)+AA373+1,IF(V373="Mumbai",VLOOKUP(V373,'Branch Wise Work Timelines'!C:G,4,FALSE)+AA373+1,VLOOKUP(V373,'Branch Wise Work Timelines'!C:G,4,FALSE)+AA373))</f>
        <v>44881.770833333336</v>
      </c>
      <c r="AG373" s="67">
        <f>WORKDAY.INTL(AA373,1,11)+VLOOKUP(V373,'Branch Wise Work Timelines'!C:G,3,FALSE)</f>
        <v>44882.416666666664</v>
      </c>
      <c r="AH373" s="69" t="str">
        <f t="shared" ca="1" si="69"/>
        <v>Out of TAT</v>
      </c>
      <c r="AI373" s="69">
        <f t="shared" ca="1" si="70"/>
        <v>20689</v>
      </c>
      <c r="AJ373" s="69" t="str">
        <f ca="1">IF(AI373&lt;0,"0-12",IFERROR(VLOOKUP(AI373,Breakup[],2,FALSE),"&gt;24"))</f>
        <v>&gt;24</v>
      </c>
      <c r="AK373" s="69" t="str">
        <f>VLOOKUP(V373,Master!B:D,3,FALSE)</f>
        <v>East</v>
      </c>
      <c r="AL373" s="69" t="str">
        <f t="shared" si="71"/>
        <v>Kolkata</v>
      </c>
    </row>
    <row r="374" spans="1:38">
      <c r="A374" s="13" t="s">
        <v>1034</v>
      </c>
      <c r="B374" s="54">
        <v>44700.653763854199</v>
      </c>
      <c r="C374" s="13" t="s">
        <v>1032</v>
      </c>
      <c r="D374" s="13">
        <v>1836</v>
      </c>
      <c r="E374" s="13" t="s">
        <v>1035</v>
      </c>
      <c r="F374" s="13" t="s">
        <v>24</v>
      </c>
      <c r="G374" s="14">
        <v>1653044116953</v>
      </c>
      <c r="H374" s="55">
        <v>0.65416666666666701</v>
      </c>
      <c r="I374" s="33">
        <v>44886.654166666704</v>
      </c>
      <c r="J374" s="58">
        <v>44886</v>
      </c>
      <c r="K374" s="13" t="s">
        <v>224</v>
      </c>
      <c r="L374" s="13" t="s">
        <v>64</v>
      </c>
      <c r="M374" s="13" t="s">
        <v>225</v>
      </c>
      <c r="N374" s="13" t="s">
        <v>206</v>
      </c>
      <c r="O374" s="33" t="s">
        <v>38</v>
      </c>
      <c r="P374" s="58" t="s">
        <v>38</v>
      </c>
      <c r="Q374" s="33" t="s">
        <v>207</v>
      </c>
      <c r="R374" s="14" t="s">
        <v>38</v>
      </c>
      <c r="S374" s="13" t="s">
        <v>208</v>
      </c>
      <c r="T374" s="13" t="s">
        <v>209</v>
      </c>
      <c r="U374" s="33">
        <f t="shared" ca="1" si="60"/>
        <v>45744.56914039352</v>
      </c>
      <c r="V374" s="13" t="str">
        <f t="shared" si="61"/>
        <v>Kolkata</v>
      </c>
      <c r="W374" s="13" t="str">
        <f t="shared" si="62"/>
        <v>DOMI</v>
      </c>
      <c r="X374" s="13">
        <f t="shared" si="63"/>
        <v>15</v>
      </c>
      <c r="Y374" s="13" t="str">
        <f>IFERROR(VLOOKUP(C374,ReceivingTeam[],2,FALSE),"HelpDesk")</f>
        <v>HelpDesk</v>
      </c>
      <c r="Z374" s="67">
        <f t="shared" si="64"/>
        <v>44887.800000000032</v>
      </c>
      <c r="AA374" s="68">
        <f t="shared" si="65"/>
        <v>44886</v>
      </c>
      <c r="AB374" s="69" t="b">
        <f t="shared" si="66"/>
        <v>1</v>
      </c>
      <c r="AC374" s="70">
        <f t="shared" si="67"/>
        <v>0.5</v>
      </c>
      <c r="AD374" s="67">
        <f t="shared" si="68"/>
        <v>44887.800000000032</v>
      </c>
      <c r="AE374" s="67">
        <f>VLOOKUP(V374,'Branch Wise Work Timelines'!C:G,3,FALSE)+AA374</f>
        <v>44886.416666666664</v>
      </c>
      <c r="AF374" s="67">
        <f>IF(V374="Bangalore",VLOOKUP(V374,'Branch Wise Work Timelines'!C:G,4,FALSE)+AA374+1,IF(V374="Mumbai",VLOOKUP(V374,'Branch Wise Work Timelines'!C:G,4,FALSE)+AA374+1,VLOOKUP(V374,'Branch Wise Work Timelines'!C:G,4,FALSE)+AA374))</f>
        <v>44886.770833333336</v>
      </c>
      <c r="AG374" s="67">
        <f>WORKDAY.INTL(AA374,1,11)+VLOOKUP(V374,'Branch Wise Work Timelines'!C:G,3,FALSE)</f>
        <v>44887.416666666664</v>
      </c>
      <c r="AH374" s="69" t="str">
        <f t="shared" ca="1" si="69"/>
        <v>Out of TAT</v>
      </c>
      <c r="AI374" s="69">
        <f t="shared" ca="1" si="70"/>
        <v>20563</v>
      </c>
      <c r="AJ374" s="69" t="str">
        <f ca="1">IF(AI374&lt;0,"0-12",IFERROR(VLOOKUP(AI374,Breakup[],2,FALSE),"&gt;24"))</f>
        <v>&gt;24</v>
      </c>
      <c r="AK374" s="69" t="str">
        <f>VLOOKUP(V374,Master!B:D,3,FALSE)</f>
        <v>East</v>
      </c>
      <c r="AL374" s="69" t="str">
        <f t="shared" si="71"/>
        <v>Kolkata</v>
      </c>
    </row>
    <row r="375" spans="1:38">
      <c r="A375" s="13" t="s">
        <v>1036</v>
      </c>
      <c r="B375" s="54">
        <v>44700.657343831001</v>
      </c>
      <c r="C375" s="13" t="s">
        <v>1032</v>
      </c>
      <c r="D375" s="13">
        <v>663</v>
      </c>
      <c r="E375" s="13" t="s">
        <v>1037</v>
      </c>
      <c r="F375" s="13" t="s">
        <v>24</v>
      </c>
      <c r="G375" s="14">
        <v>1653044116953</v>
      </c>
      <c r="H375" s="55">
        <v>0.99555555555555597</v>
      </c>
      <c r="I375" s="33">
        <v>44882.995555555601</v>
      </c>
      <c r="J375" s="58">
        <v>44882</v>
      </c>
      <c r="K375" s="13" t="s">
        <v>224</v>
      </c>
      <c r="L375" s="13" t="s">
        <v>64</v>
      </c>
      <c r="M375" s="13" t="s">
        <v>225</v>
      </c>
      <c r="N375" s="13" t="s">
        <v>206</v>
      </c>
      <c r="O375" s="33" t="s">
        <v>38</v>
      </c>
      <c r="P375" s="58" t="s">
        <v>38</v>
      </c>
      <c r="Q375" s="33" t="s">
        <v>207</v>
      </c>
      <c r="R375" s="14" t="s">
        <v>38</v>
      </c>
      <c r="S375" s="13" t="s">
        <v>208</v>
      </c>
      <c r="T375" s="13" t="s">
        <v>209</v>
      </c>
      <c r="U375" s="33">
        <f t="shared" ca="1" si="60"/>
        <v>45744.56914039352</v>
      </c>
      <c r="V375" s="13" t="str">
        <f t="shared" si="61"/>
        <v>Kolkata</v>
      </c>
      <c r="W375" s="13" t="str">
        <f t="shared" si="62"/>
        <v>DOMI</v>
      </c>
      <c r="X375" s="13">
        <f t="shared" si="63"/>
        <v>23</v>
      </c>
      <c r="Y375" s="13" t="str">
        <f>IFERROR(VLOOKUP(C375,ReceivingTeam[],2,FALSE),"HelpDesk")</f>
        <v>HelpDesk</v>
      </c>
      <c r="Z375" s="67">
        <f t="shared" si="64"/>
        <v>44884.141388888929</v>
      </c>
      <c r="AA375" s="68">
        <f t="shared" si="65"/>
        <v>44882</v>
      </c>
      <c r="AB375" s="69" t="b">
        <f t="shared" si="66"/>
        <v>1</v>
      </c>
      <c r="AC375" s="70">
        <f t="shared" si="67"/>
        <v>0.5</v>
      </c>
      <c r="AD375" s="67">
        <f t="shared" si="68"/>
        <v>44884.141388888929</v>
      </c>
      <c r="AE375" s="67">
        <f>VLOOKUP(V375,'Branch Wise Work Timelines'!C:G,3,FALSE)+AA375</f>
        <v>44882.416666666664</v>
      </c>
      <c r="AF375" s="67">
        <f>IF(V375="Bangalore",VLOOKUP(V375,'Branch Wise Work Timelines'!C:G,4,FALSE)+AA375+1,IF(V375="Mumbai",VLOOKUP(V375,'Branch Wise Work Timelines'!C:G,4,FALSE)+AA375+1,VLOOKUP(V375,'Branch Wise Work Timelines'!C:G,4,FALSE)+AA375))</f>
        <v>44882.770833333336</v>
      </c>
      <c r="AG375" s="67">
        <f>WORKDAY.INTL(AA375,1,11)+VLOOKUP(V375,'Branch Wise Work Timelines'!C:G,3,FALSE)</f>
        <v>44883.416666666664</v>
      </c>
      <c r="AH375" s="69" t="str">
        <f t="shared" ca="1" si="69"/>
        <v>Out of TAT</v>
      </c>
      <c r="AI375" s="69">
        <f t="shared" ca="1" si="70"/>
        <v>20651</v>
      </c>
      <c r="AJ375" s="69" t="str">
        <f ca="1">IF(AI375&lt;0,"0-12",IFERROR(VLOOKUP(AI375,Breakup[],2,FALSE),"&gt;24"))</f>
        <v>&gt;24</v>
      </c>
      <c r="AK375" s="69" t="str">
        <f>VLOOKUP(V375,Master!B:D,3,FALSE)</f>
        <v>East</v>
      </c>
      <c r="AL375" s="69" t="str">
        <f t="shared" si="71"/>
        <v>Kolkata</v>
      </c>
    </row>
    <row r="376" spans="1:38">
      <c r="A376" s="13" t="s">
        <v>1038</v>
      </c>
      <c r="B376" s="54">
        <v>44700.687552199102</v>
      </c>
      <c r="C376" s="13" t="s">
        <v>153</v>
      </c>
      <c r="D376" s="13">
        <v>1278</v>
      </c>
      <c r="E376" s="13" t="s">
        <v>1039</v>
      </c>
      <c r="F376" s="13" t="s">
        <v>33</v>
      </c>
      <c r="G376" s="14">
        <v>1653020325382</v>
      </c>
      <c r="H376" s="55">
        <v>5.9571759259259303E-2</v>
      </c>
      <c r="I376" s="33">
        <v>44891.059571759302</v>
      </c>
      <c r="J376" s="58">
        <v>44891</v>
      </c>
      <c r="K376" s="13" t="s">
        <v>397</v>
      </c>
      <c r="L376" s="13" t="s">
        <v>50</v>
      </c>
      <c r="M376" s="13" t="s">
        <v>153</v>
      </c>
      <c r="N376" s="13" t="s">
        <v>206</v>
      </c>
      <c r="O376" s="33">
        <v>44891.083657407398</v>
      </c>
      <c r="P376" s="58">
        <v>44891</v>
      </c>
      <c r="Q376" s="33" t="s">
        <v>237</v>
      </c>
      <c r="R376" s="14">
        <v>433</v>
      </c>
      <c r="S376" s="13" t="s">
        <v>216</v>
      </c>
      <c r="T376" s="13" t="s">
        <v>217</v>
      </c>
      <c r="U376" s="33">
        <f t="shared" ca="1" si="60"/>
        <v>45744.56914039352</v>
      </c>
      <c r="V376" s="13" t="str">
        <f t="shared" si="61"/>
        <v>Cochin</v>
      </c>
      <c r="W376" s="13" t="str">
        <f t="shared" si="62"/>
        <v>RI</v>
      </c>
      <c r="X376" s="13">
        <f t="shared" si="63"/>
        <v>1</v>
      </c>
      <c r="Y376" s="13" t="str">
        <f>IFERROR(VLOOKUP(C376,ReceivingTeam[],2,FALSE),"HelpDesk")</f>
        <v>Branch office</v>
      </c>
      <c r="Z376" s="67">
        <f t="shared" si="64"/>
        <v>44893.562499999993</v>
      </c>
      <c r="AA376" s="68">
        <f t="shared" si="65"/>
        <v>44891</v>
      </c>
      <c r="AB376" s="69" t="b">
        <f t="shared" si="66"/>
        <v>1</v>
      </c>
      <c r="AC376" s="70">
        <f t="shared" si="67"/>
        <v>0.5</v>
      </c>
      <c r="AD376" s="67">
        <f t="shared" si="68"/>
        <v>44893.562499999993</v>
      </c>
      <c r="AE376" s="67">
        <f>VLOOKUP(V376,'Branch Wise Work Timelines'!C:G,3,FALSE)+AA376</f>
        <v>44891.416666666664</v>
      </c>
      <c r="AF376" s="67">
        <f>IF(V376="Bangalore",VLOOKUP(V376,'Branch Wise Work Timelines'!C:G,4,FALSE)+AA376+1,IF(V376="Mumbai",VLOOKUP(V376,'Branch Wise Work Timelines'!C:G,4,FALSE)+AA376+1,VLOOKUP(V376,'Branch Wise Work Timelines'!C:G,4,FALSE)+AA376))</f>
        <v>44891.770833333336</v>
      </c>
      <c r="AG376" s="67">
        <f>WORKDAY.INTL(AA376,1,11)+VLOOKUP(V376,'Branch Wise Work Timelines'!C:G,3,FALSE)</f>
        <v>44893.416666666664</v>
      </c>
      <c r="AH376" s="69" t="str">
        <f t="shared" si="69"/>
        <v>Met</v>
      </c>
      <c r="AI376" s="69">
        <f t="shared" ca="1" si="70"/>
        <v>20425</v>
      </c>
      <c r="AJ376" s="69" t="str">
        <f ca="1">IF(AI376&lt;0,"0-12",IFERROR(VLOOKUP(AI376,Breakup[],2,FALSE),"&gt;24"))</f>
        <v>&gt;24</v>
      </c>
      <c r="AK376" s="69" t="str">
        <f>VLOOKUP(V376,Master!B:D,3,FALSE)</f>
        <v>South</v>
      </c>
      <c r="AL376" s="69" t="str">
        <f t="shared" si="71"/>
        <v>Cochin</v>
      </c>
    </row>
    <row r="377" spans="1:38">
      <c r="A377" s="13" t="s">
        <v>1040</v>
      </c>
      <c r="B377" s="54">
        <v>44700.490830520801</v>
      </c>
      <c r="C377" s="13" t="s">
        <v>979</v>
      </c>
      <c r="D377" s="13">
        <v>1887</v>
      </c>
      <c r="E377" s="13" t="s">
        <v>1041</v>
      </c>
      <c r="F377" s="13" t="s">
        <v>33</v>
      </c>
      <c r="G377" s="14">
        <v>1653044005166</v>
      </c>
      <c r="H377" s="55">
        <v>0.479525462962963</v>
      </c>
      <c r="I377" s="33">
        <v>44881.479525463001</v>
      </c>
      <c r="J377" s="58">
        <v>44881</v>
      </c>
      <c r="K377" s="13" t="s">
        <v>437</v>
      </c>
      <c r="L377" s="13" t="s">
        <v>12</v>
      </c>
      <c r="M377" s="13" t="s">
        <v>435</v>
      </c>
      <c r="N377" s="13" t="s">
        <v>206</v>
      </c>
      <c r="O377" s="33" t="s">
        <v>38</v>
      </c>
      <c r="P377" s="58" t="s">
        <v>38</v>
      </c>
      <c r="Q377" s="33" t="s">
        <v>207</v>
      </c>
      <c r="R377" s="14" t="s">
        <v>38</v>
      </c>
      <c r="S377" s="13" t="s">
        <v>208</v>
      </c>
      <c r="T377" s="13" t="s">
        <v>209</v>
      </c>
      <c r="U377" s="33">
        <f t="shared" ca="1" si="60"/>
        <v>45744.56914039352</v>
      </c>
      <c r="V377" s="13" t="str">
        <f t="shared" si="61"/>
        <v>Ahmedabad</v>
      </c>
      <c r="W377" s="13" t="str">
        <f t="shared" si="62"/>
        <v>RI</v>
      </c>
      <c r="X377" s="13">
        <f t="shared" si="63"/>
        <v>11</v>
      </c>
      <c r="Y377" s="13" t="str">
        <f>IFERROR(VLOOKUP(C377,ReceivingTeam[],2,FALSE),"HelpDesk")</f>
        <v>HelpDesk</v>
      </c>
      <c r="Z377" s="67">
        <f t="shared" si="64"/>
        <v>44882.625358796329</v>
      </c>
      <c r="AA377" s="68">
        <f t="shared" si="65"/>
        <v>44881</v>
      </c>
      <c r="AB377" s="69" t="b">
        <f t="shared" si="66"/>
        <v>1</v>
      </c>
      <c r="AC377" s="70">
        <f t="shared" si="67"/>
        <v>0.5</v>
      </c>
      <c r="AD377" s="67">
        <f t="shared" si="68"/>
        <v>44882.625358796329</v>
      </c>
      <c r="AE377" s="67">
        <f>VLOOKUP(V377,'Branch Wise Work Timelines'!C:G,3,FALSE)+AA377</f>
        <v>44881.416666666664</v>
      </c>
      <c r="AF377" s="67">
        <f>IF(V377="Bangalore",VLOOKUP(V377,'Branch Wise Work Timelines'!C:G,4,FALSE)+AA377+1,IF(V377="Mumbai",VLOOKUP(V377,'Branch Wise Work Timelines'!C:G,4,FALSE)+AA377+1,VLOOKUP(V377,'Branch Wise Work Timelines'!C:G,4,FALSE)+AA377))</f>
        <v>44881.770833333336</v>
      </c>
      <c r="AG377" s="67">
        <f>WORKDAY.INTL(AA377,1,11)+VLOOKUP(V377,'Branch Wise Work Timelines'!C:G,3,FALSE)</f>
        <v>44882.416666666664</v>
      </c>
      <c r="AH377" s="69" t="str">
        <f t="shared" ca="1" si="69"/>
        <v>Out of TAT</v>
      </c>
      <c r="AI377" s="69">
        <f t="shared" ca="1" si="70"/>
        <v>20687</v>
      </c>
      <c r="AJ377" s="69" t="str">
        <f ca="1">IF(AI377&lt;0,"0-12",IFERROR(VLOOKUP(AI377,Breakup[],2,FALSE),"&gt;24"))</f>
        <v>&gt;24</v>
      </c>
      <c r="AK377" s="69" t="str">
        <f>VLOOKUP(V377,Master!B:D,3,FALSE)</f>
        <v>North</v>
      </c>
      <c r="AL377" s="69" t="str">
        <f t="shared" si="71"/>
        <v>Ahmedabad</v>
      </c>
    </row>
    <row r="378" spans="1:38">
      <c r="A378" s="13" t="s">
        <v>1042</v>
      </c>
      <c r="B378" s="54">
        <v>44701.543757256899</v>
      </c>
      <c r="C378" s="13" t="s">
        <v>280</v>
      </c>
      <c r="D378" s="13">
        <v>1728</v>
      </c>
      <c r="E378" s="13" t="s">
        <v>1043</v>
      </c>
      <c r="F378" s="13" t="s">
        <v>24</v>
      </c>
      <c r="G378" s="14">
        <v>1653035836057</v>
      </c>
      <c r="H378" s="55">
        <v>0.215150462962963</v>
      </c>
      <c r="I378" s="33">
        <v>44888.215150463002</v>
      </c>
      <c r="J378" s="58">
        <v>44888</v>
      </c>
      <c r="K378" s="13" t="s">
        <v>213</v>
      </c>
      <c r="L378" s="13" t="s">
        <v>30</v>
      </c>
      <c r="M378" s="13" t="s">
        <v>282</v>
      </c>
      <c r="N378" s="13" t="s">
        <v>206</v>
      </c>
      <c r="O378" s="33" t="s">
        <v>38</v>
      </c>
      <c r="P378" s="58" t="s">
        <v>38</v>
      </c>
      <c r="Q378" s="33" t="s">
        <v>207</v>
      </c>
      <c r="R378" s="14" t="s">
        <v>38</v>
      </c>
      <c r="S378" s="13" t="s">
        <v>208</v>
      </c>
      <c r="T378" s="13" t="s">
        <v>209</v>
      </c>
      <c r="U378" s="33">
        <f t="shared" ca="1" si="60"/>
        <v>45744.56914039352</v>
      </c>
      <c r="V378" s="13" t="str">
        <f t="shared" si="61"/>
        <v>Bangalore</v>
      </c>
      <c r="W378" s="13" t="str">
        <f t="shared" si="62"/>
        <v>DOMI</v>
      </c>
      <c r="X378" s="13">
        <f t="shared" si="63"/>
        <v>5</v>
      </c>
      <c r="Y378" s="13" t="str">
        <f>IFERROR(VLOOKUP(C378,ReceivingTeam[],2,FALSE),"HelpDesk")</f>
        <v>HelpDesk</v>
      </c>
      <c r="Z378" s="67">
        <f t="shared" si="64"/>
        <v>44888.916666666664</v>
      </c>
      <c r="AA378" s="68">
        <f t="shared" si="65"/>
        <v>44888</v>
      </c>
      <c r="AB378" s="69" t="b">
        <f t="shared" si="66"/>
        <v>1</v>
      </c>
      <c r="AC378" s="70">
        <f t="shared" si="67"/>
        <v>0.5</v>
      </c>
      <c r="AD378" s="67">
        <f t="shared" si="68"/>
        <v>44888.916666666664</v>
      </c>
      <c r="AE378" s="67">
        <f>VLOOKUP(V378,'Branch Wise Work Timelines'!C:G,3,FALSE)+AA378</f>
        <v>44888.416666666664</v>
      </c>
      <c r="AF378" s="67">
        <f>IF(V378="Bangalore",VLOOKUP(V378,'Branch Wise Work Timelines'!C:G,4,FALSE)+AA378+1,IF(V378="Mumbai",VLOOKUP(V378,'Branch Wise Work Timelines'!C:G,4,FALSE)+AA378+1,VLOOKUP(V378,'Branch Wise Work Timelines'!C:G,4,FALSE)+AA378))</f>
        <v>44889.104166666664</v>
      </c>
      <c r="AG378" s="67">
        <f>WORKDAY.INTL(AA378,1,11)+VLOOKUP(V378,'Branch Wise Work Timelines'!C:G,3,FALSE)</f>
        <v>44889.416666666664</v>
      </c>
      <c r="AH378" s="69" t="str">
        <f t="shared" ca="1" si="69"/>
        <v>Out of TAT</v>
      </c>
      <c r="AI378" s="69">
        <f t="shared" ca="1" si="70"/>
        <v>20536</v>
      </c>
      <c r="AJ378" s="69" t="str">
        <f ca="1">IF(AI378&lt;0,"0-12",IFERROR(VLOOKUP(AI378,Breakup[],2,FALSE),"&gt;24"))</f>
        <v>&gt;24</v>
      </c>
      <c r="AK378" s="69" t="str">
        <f>VLOOKUP(V378,Master!B:D,3,FALSE)</f>
        <v>South</v>
      </c>
      <c r="AL378" s="69" t="str">
        <f t="shared" si="71"/>
        <v>Bangalore</v>
      </c>
    </row>
    <row r="379" spans="1:38">
      <c r="A379" s="13" t="s">
        <v>1044</v>
      </c>
      <c r="B379" s="54">
        <v>44701.588494710602</v>
      </c>
      <c r="C379" s="13" t="s">
        <v>280</v>
      </c>
      <c r="D379" s="13">
        <v>1415</v>
      </c>
      <c r="E379" s="13" t="s">
        <v>1045</v>
      </c>
      <c r="F379" s="13" t="s">
        <v>33</v>
      </c>
      <c r="G379" s="14">
        <v>1653037600168</v>
      </c>
      <c r="H379" s="55">
        <v>0.69638888888888895</v>
      </c>
      <c r="I379" s="33">
        <v>44887.6963888889</v>
      </c>
      <c r="J379" s="58">
        <v>44887</v>
      </c>
      <c r="K379" s="13" t="s">
        <v>213</v>
      </c>
      <c r="L379" s="13" t="s">
        <v>30</v>
      </c>
      <c r="M379" s="13" t="s">
        <v>282</v>
      </c>
      <c r="N379" s="13" t="s">
        <v>215</v>
      </c>
      <c r="O379" s="33" t="s">
        <v>38</v>
      </c>
      <c r="P379" s="58" t="s">
        <v>38</v>
      </c>
      <c r="Q379" s="33" t="s">
        <v>207</v>
      </c>
      <c r="R379" s="14" t="s">
        <v>38</v>
      </c>
      <c r="S379" s="13" t="s">
        <v>208</v>
      </c>
      <c r="T379" s="13" t="s">
        <v>209</v>
      </c>
      <c r="U379" s="33">
        <f t="shared" ca="1" si="60"/>
        <v>45744.56914039352</v>
      </c>
      <c r="V379" s="13" t="str">
        <f t="shared" si="61"/>
        <v>Bangalore</v>
      </c>
      <c r="W379" s="13" t="str">
        <f t="shared" si="62"/>
        <v>RI</v>
      </c>
      <c r="X379" s="13">
        <f t="shared" si="63"/>
        <v>16</v>
      </c>
      <c r="Y379" s="13" t="str">
        <f>IFERROR(VLOOKUP(C379,ReceivingTeam[],2,FALSE),"HelpDesk")</f>
        <v>HelpDesk</v>
      </c>
      <c r="Z379" s="67">
        <f t="shared" si="64"/>
        <v>44888.5088888889</v>
      </c>
      <c r="AA379" s="68">
        <f t="shared" si="65"/>
        <v>44887</v>
      </c>
      <c r="AB379" s="69" t="b">
        <f t="shared" si="66"/>
        <v>1</v>
      </c>
      <c r="AC379" s="70">
        <f t="shared" si="67"/>
        <v>0.5</v>
      </c>
      <c r="AD379" s="67">
        <f t="shared" si="68"/>
        <v>44888.5088888889</v>
      </c>
      <c r="AE379" s="67">
        <f>VLOOKUP(V379,'Branch Wise Work Timelines'!C:G,3,FALSE)+AA379</f>
        <v>44887.416666666664</v>
      </c>
      <c r="AF379" s="67">
        <f>IF(V379="Bangalore",VLOOKUP(V379,'Branch Wise Work Timelines'!C:G,4,FALSE)+AA379+1,IF(V379="Mumbai",VLOOKUP(V379,'Branch Wise Work Timelines'!C:G,4,FALSE)+AA379+1,VLOOKUP(V379,'Branch Wise Work Timelines'!C:G,4,FALSE)+AA379))</f>
        <v>44888.104166666664</v>
      </c>
      <c r="AG379" s="67">
        <f>WORKDAY.INTL(AA379,1,11)+VLOOKUP(V379,'Branch Wise Work Timelines'!C:G,3,FALSE)</f>
        <v>44888.416666666664</v>
      </c>
      <c r="AH379" s="69" t="str">
        <f t="shared" ca="1" si="69"/>
        <v>Out of TAT</v>
      </c>
      <c r="AI379" s="69">
        <f t="shared" ca="1" si="70"/>
        <v>20546</v>
      </c>
      <c r="AJ379" s="69" t="str">
        <f ca="1">IF(AI379&lt;0,"0-12",IFERROR(VLOOKUP(AI379,Breakup[],2,FALSE),"&gt;24"))</f>
        <v>&gt;24</v>
      </c>
      <c r="AK379" s="69" t="str">
        <f>VLOOKUP(V379,Master!B:D,3,FALSE)</f>
        <v>South</v>
      </c>
      <c r="AL379" s="69" t="str">
        <f t="shared" si="71"/>
        <v>Bangalore</v>
      </c>
    </row>
    <row r="380" spans="1:38">
      <c r="A380" s="13" t="s">
        <v>1046</v>
      </c>
      <c r="B380" s="54">
        <v>44701.471055173599</v>
      </c>
      <c r="C380" s="13" t="s">
        <v>1047</v>
      </c>
      <c r="D380" s="13">
        <v>93</v>
      </c>
      <c r="E380" s="13" t="s">
        <v>1048</v>
      </c>
      <c r="F380" s="13" t="s">
        <v>33</v>
      </c>
      <c r="G380" s="14">
        <v>1653041501821</v>
      </c>
      <c r="H380" s="55">
        <v>0.18461805555555599</v>
      </c>
      <c r="I380" s="33">
        <v>44884.184618055602</v>
      </c>
      <c r="J380" s="58">
        <v>44884</v>
      </c>
      <c r="K380" s="13" t="s">
        <v>313</v>
      </c>
      <c r="L380" s="13" t="s">
        <v>60</v>
      </c>
      <c r="M380" s="13" t="s">
        <v>314</v>
      </c>
      <c r="N380" s="13" t="s">
        <v>206</v>
      </c>
      <c r="O380" s="33" t="s">
        <v>38</v>
      </c>
      <c r="P380" s="58" t="s">
        <v>38</v>
      </c>
      <c r="Q380" s="33" t="s">
        <v>207</v>
      </c>
      <c r="R380" s="14" t="s">
        <v>38</v>
      </c>
      <c r="S380" s="13" t="s">
        <v>208</v>
      </c>
      <c r="T380" s="13" t="s">
        <v>209</v>
      </c>
      <c r="U380" s="33">
        <f t="shared" ca="1" si="60"/>
        <v>45744.56914039352</v>
      </c>
      <c r="V380" s="13" t="str">
        <f t="shared" si="61"/>
        <v>Hyderabad</v>
      </c>
      <c r="W380" s="13" t="str">
        <f t="shared" si="62"/>
        <v>RI</v>
      </c>
      <c r="X380" s="13">
        <f t="shared" si="63"/>
        <v>4</v>
      </c>
      <c r="Y380" s="13" t="str">
        <f>IFERROR(VLOOKUP(C380,ReceivingTeam[],2,FALSE),"HelpDesk")</f>
        <v>HelpDesk</v>
      </c>
      <c r="Z380" s="67">
        <f t="shared" si="64"/>
        <v>44886.562499999993</v>
      </c>
      <c r="AA380" s="68">
        <f t="shared" si="65"/>
        <v>44884</v>
      </c>
      <c r="AB380" s="69" t="b">
        <f t="shared" si="66"/>
        <v>1</v>
      </c>
      <c r="AC380" s="70">
        <f t="shared" si="67"/>
        <v>0.5</v>
      </c>
      <c r="AD380" s="67">
        <f t="shared" si="68"/>
        <v>44886.562499999993</v>
      </c>
      <c r="AE380" s="67">
        <f>VLOOKUP(V380,'Branch Wise Work Timelines'!C:G,3,FALSE)+AA380</f>
        <v>44884.416666666664</v>
      </c>
      <c r="AF380" s="67">
        <f>IF(V380="Bangalore",VLOOKUP(V380,'Branch Wise Work Timelines'!C:G,4,FALSE)+AA380+1,IF(V380="Mumbai",VLOOKUP(V380,'Branch Wise Work Timelines'!C:G,4,FALSE)+AA380+1,VLOOKUP(V380,'Branch Wise Work Timelines'!C:G,4,FALSE)+AA380))</f>
        <v>44884.770833333336</v>
      </c>
      <c r="AG380" s="67">
        <f>WORKDAY.INTL(AA380,1,11)+VLOOKUP(V380,'Branch Wise Work Timelines'!C:G,3,FALSE)</f>
        <v>44886.416666666664</v>
      </c>
      <c r="AH380" s="69" t="str">
        <f t="shared" ca="1" si="69"/>
        <v>Out of TAT</v>
      </c>
      <c r="AI380" s="69">
        <f t="shared" ca="1" si="70"/>
        <v>20593</v>
      </c>
      <c r="AJ380" s="69" t="str">
        <f ca="1">IF(AI380&lt;0,"0-12",IFERROR(VLOOKUP(AI380,Breakup[],2,FALSE),"&gt;24"))</f>
        <v>&gt;24</v>
      </c>
      <c r="AK380" s="69" t="str">
        <f>VLOOKUP(V380,Master!B:D,3,FALSE)</f>
        <v>South</v>
      </c>
      <c r="AL380" s="69" t="str">
        <f t="shared" si="71"/>
        <v>Hyderabad</v>
      </c>
    </row>
    <row r="381" spans="1:38">
      <c r="A381" s="13" t="s">
        <v>1049</v>
      </c>
      <c r="B381" s="54">
        <v>44701.475218368098</v>
      </c>
      <c r="C381" s="13" t="s">
        <v>1047</v>
      </c>
      <c r="D381" s="13">
        <v>1174</v>
      </c>
      <c r="E381" s="13" t="s">
        <v>1050</v>
      </c>
      <c r="F381" s="13" t="s">
        <v>33</v>
      </c>
      <c r="G381" s="14">
        <v>1653041501821</v>
      </c>
      <c r="H381" s="55">
        <v>0.245324074074074</v>
      </c>
      <c r="I381" s="33">
        <v>44889.245324074102</v>
      </c>
      <c r="J381" s="58">
        <v>44889</v>
      </c>
      <c r="K381" s="13" t="s">
        <v>313</v>
      </c>
      <c r="L381" s="13" t="s">
        <v>60</v>
      </c>
      <c r="M381" s="13" t="s">
        <v>314</v>
      </c>
      <c r="N381" s="13" t="s">
        <v>206</v>
      </c>
      <c r="O381" s="33" t="s">
        <v>38</v>
      </c>
      <c r="P381" s="58" t="s">
        <v>38</v>
      </c>
      <c r="Q381" s="33" t="s">
        <v>207</v>
      </c>
      <c r="R381" s="14" t="s">
        <v>38</v>
      </c>
      <c r="S381" s="13" t="s">
        <v>208</v>
      </c>
      <c r="T381" s="13" t="s">
        <v>209</v>
      </c>
      <c r="U381" s="33">
        <f t="shared" ca="1" si="60"/>
        <v>45744.56914039352</v>
      </c>
      <c r="V381" s="13" t="str">
        <f t="shared" si="61"/>
        <v>Hyderabad</v>
      </c>
      <c r="W381" s="13" t="str">
        <f t="shared" si="62"/>
        <v>RI</v>
      </c>
      <c r="X381" s="13">
        <f t="shared" si="63"/>
        <v>5</v>
      </c>
      <c r="Y381" s="13" t="str">
        <f>IFERROR(VLOOKUP(C381,ReceivingTeam[],2,FALSE),"HelpDesk")</f>
        <v>HelpDesk</v>
      </c>
      <c r="Z381" s="67">
        <f t="shared" si="64"/>
        <v>44890.562499999993</v>
      </c>
      <c r="AA381" s="68">
        <f t="shared" si="65"/>
        <v>44889</v>
      </c>
      <c r="AB381" s="69" t="b">
        <f t="shared" si="66"/>
        <v>1</v>
      </c>
      <c r="AC381" s="70">
        <f t="shared" si="67"/>
        <v>0.5</v>
      </c>
      <c r="AD381" s="67">
        <f t="shared" si="68"/>
        <v>44890.562499999993</v>
      </c>
      <c r="AE381" s="67">
        <f>VLOOKUP(V381,'Branch Wise Work Timelines'!C:G,3,FALSE)+AA381</f>
        <v>44889.416666666664</v>
      </c>
      <c r="AF381" s="67">
        <f>IF(V381="Bangalore",VLOOKUP(V381,'Branch Wise Work Timelines'!C:G,4,FALSE)+AA381+1,IF(V381="Mumbai",VLOOKUP(V381,'Branch Wise Work Timelines'!C:G,4,FALSE)+AA381+1,VLOOKUP(V381,'Branch Wise Work Timelines'!C:G,4,FALSE)+AA381))</f>
        <v>44889.770833333336</v>
      </c>
      <c r="AG381" s="67">
        <f>WORKDAY.INTL(AA381,1,11)+VLOOKUP(V381,'Branch Wise Work Timelines'!C:G,3,FALSE)</f>
        <v>44890.416666666664</v>
      </c>
      <c r="AH381" s="69" t="str">
        <f t="shared" ca="1" si="69"/>
        <v>Out of TAT</v>
      </c>
      <c r="AI381" s="69">
        <f t="shared" ca="1" si="70"/>
        <v>20497</v>
      </c>
      <c r="AJ381" s="69" t="str">
        <f ca="1">IF(AI381&lt;0,"0-12",IFERROR(VLOOKUP(AI381,Breakup[],2,FALSE),"&gt;24"))</f>
        <v>&gt;24</v>
      </c>
      <c r="AK381" s="69" t="str">
        <f>VLOOKUP(V381,Master!B:D,3,FALSE)</f>
        <v>South</v>
      </c>
      <c r="AL381" s="69" t="str">
        <f t="shared" si="71"/>
        <v>Hyderabad</v>
      </c>
    </row>
    <row r="382" spans="1:38">
      <c r="A382" s="13" t="s">
        <v>1051</v>
      </c>
      <c r="B382" s="54">
        <v>44700.7313027778</v>
      </c>
      <c r="C382" s="13" t="s">
        <v>401</v>
      </c>
      <c r="D382" s="13">
        <v>1732</v>
      </c>
      <c r="E382" s="13" t="s">
        <v>1052</v>
      </c>
      <c r="F382" s="13" t="s">
        <v>33</v>
      </c>
      <c r="G382" s="14">
        <v>1653026460914</v>
      </c>
      <c r="H382" s="55">
        <v>0.74568287037036995</v>
      </c>
      <c r="I382" s="33">
        <v>44887.745682870402</v>
      </c>
      <c r="J382" s="58">
        <v>44887</v>
      </c>
      <c r="K382" s="13" t="s">
        <v>325</v>
      </c>
      <c r="L382" s="13" t="s">
        <v>55</v>
      </c>
      <c r="M382" s="13" t="s">
        <v>401</v>
      </c>
      <c r="N382" s="13" t="s">
        <v>215</v>
      </c>
      <c r="O382" s="33" t="s">
        <v>38</v>
      </c>
      <c r="P382" s="58" t="s">
        <v>38</v>
      </c>
      <c r="Q382" s="33" t="s">
        <v>207</v>
      </c>
      <c r="R382" s="14" t="s">
        <v>38</v>
      </c>
      <c r="S382" s="13" t="s">
        <v>208</v>
      </c>
      <c r="T382" s="13" t="s">
        <v>209</v>
      </c>
      <c r="U382" s="33">
        <f t="shared" ca="1" si="60"/>
        <v>45744.56914039352</v>
      </c>
      <c r="V382" s="13" t="str">
        <f t="shared" si="61"/>
        <v>Delhi</v>
      </c>
      <c r="W382" s="13" t="str">
        <f t="shared" si="62"/>
        <v>RI</v>
      </c>
      <c r="X382" s="13">
        <f t="shared" si="63"/>
        <v>17</v>
      </c>
      <c r="Y382" s="13" t="str">
        <f>IFERROR(VLOOKUP(C382,ReceivingTeam[],2,FALSE),"HelpDesk")</f>
        <v>Branch office</v>
      </c>
      <c r="Z382" s="67">
        <f t="shared" si="64"/>
        <v>44888.89151620373</v>
      </c>
      <c r="AA382" s="68">
        <f t="shared" si="65"/>
        <v>44887</v>
      </c>
      <c r="AB382" s="69" t="b">
        <f t="shared" si="66"/>
        <v>1</v>
      </c>
      <c r="AC382" s="70">
        <f t="shared" si="67"/>
        <v>0.5</v>
      </c>
      <c r="AD382" s="67">
        <f t="shared" si="68"/>
        <v>44888.89151620373</v>
      </c>
      <c r="AE382" s="67">
        <f>VLOOKUP(V382,'Branch Wise Work Timelines'!C:G,3,FALSE)+AA382</f>
        <v>44887.416666666664</v>
      </c>
      <c r="AF382" s="67">
        <f>IF(V382="Bangalore",VLOOKUP(V382,'Branch Wise Work Timelines'!C:G,4,FALSE)+AA382+1,IF(V382="Mumbai",VLOOKUP(V382,'Branch Wise Work Timelines'!C:G,4,FALSE)+AA382+1,VLOOKUP(V382,'Branch Wise Work Timelines'!C:G,4,FALSE)+AA382))</f>
        <v>44887.770833333336</v>
      </c>
      <c r="AG382" s="67">
        <f>WORKDAY.INTL(AA382,1,11)+VLOOKUP(V382,'Branch Wise Work Timelines'!C:G,3,FALSE)</f>
        <v>44888.416666666664</v>
      </c>
      <c r="AH382" s="69" t="str">
        <f t="shared" ca="1" si="69"/>
        <v>Out of TAT</v>
      </c>
      <c r="AI382" s="69">
        <f t="shared" ca="1" si="70"/>
        <v>20537</v>
      </c>
      <c r="AJ382" s="69" t="str">
        <f ca="1">IF(AI382&lt;0,"0-12",IFERROR(VLOOKUP(AI382,Breakup[],2,FALSE),"&gt;24"))</f>
        <v>&gt;24</v>
      </c>
      <c r="AK382" s="69" t="str">
        <f>VLOOKUP(V382,Master!B:D,3,FALSE)</f>
        <v>North</v>
      </c>
      <c r="AL382" s="69" t="str">
        <f t="shared" si="71"/>
        <v>Delhi</v>
      </c>
    </row>
    <row r="383" spans="1:38">
      <c r="A383" s="13" t="s">
        <v>1053</v>
      </c>
      <c r="B383" s="54">
        <v>44701.548340659698</v>
      </c>
      <c r="C383" s="13" t="s">
        <v>114</v>
      </c>
      <c r="D383" s="13">
        <v>234</v>
      </c>
      <c r="E383" s="13" t="s">
        <v>1054</v>
      </c>
      <c r="F383" s="13" t="s">
        <v>33</v>
      </c>
      <c r="G383" s="14">
        <v>1653034319817</v>
      </c>
      <c r="H383" s="55">
        <v>0.15106481481481501</v>
      </c>
      <c r="I383" s="33">
        <v>44884.151064814803</v>
      </c>
      <c r="J383" s="58">
        <v>44884</v>
      </c>
      <c r="K383" s="13" t="s">
        <v>263</v>
      </c>
      <c r="L383" s="13" t="s">
        <v>69</v>
      </c>
      <c r="M383" s="13" t="s">
        <v>101</v>
      </c>
      <c r="N383" s="13" t="s">
        <v>206</v>
      </c>
      <c r="O383" s="33" t="s">
        <v>38</v>
      </c>
      <c r="P383" s="58" t="s">
        <v>38</v>
      </c>
      <c r="Q383" s="33" t="s">
        <v>207</v>
      </c>
      <c r="R383" s="14" t="s">
        <v>38</v>
      </c>
      <c r="S383" s="13" t="s">
        <v>208</v>
      </c>
      <c r="T383" s="13" t="s">
        <v>209</v>
      </c>
      <c r="U383" s="33">
        <f t="shared" ca="1" si="60"/>
        <v>45744.56914039352</v>
      </c>
      <c r="V383" s="13" t="str">
        <f t="shared" si="61"/>
        <v>Mumbai</v>
      </c>
      <c r="W383" s="13" t="str">
        <f t="shared" si="62"/>
        <v>RI</v>
      </c>
      <c r="X383" s="13">
        <f t="shared" si="63"/>
        <v>3</v>
      </c>
      <c r="Y383" s="13" t="str">
        <f>IFERROR(VLOOKUP(C383,ReceivingTeam[],2,FALSE),"HelpDesk")</f>
        <v>Branch office</v>
      </c>
      <c r="Z383" s="67">
        <f t="shared" si="64"/>
        <v>44884.916666666664</v>
      </c>
      <c r="AA383" s="68">
        <f t="shared" si="65"/>
        <v>44884</v>
      </c>
      <c r="AB383" s="69" t="b">
        <f t="shared" si="66"/>
        <v>1</v>
      </c>
      <c r="AC383" s="70">
        <f t="shared" si="67"/>
        <v>0.5</v>
      </c>
      <c r="AD383" s="67">
        <f t="shared" si="68"/>
        <v>44884.916666666664</v>
      </c>
      <c r="AE383" s="67">
        <f>VLOOKUP(V383,'Branch Wise Work Timelines'!C:G,3,FALSE)+AA383</f>
        <v>44884.416666666664</v>
      </c>
      <c r="AF383" s="67">
        <f>IF(V383="Bangalore",VLOOKUP(V383,'Branch Wise Work Timelines'!C:G,4,FALSE)+AA383+1,IF(V383="Mumbai",VLOOKUP(V383,'Branch Wise Work Timelines'!C:G,4,FALSE)+AA383+1,VLOOKUP(V383,'Branch Wise Work Timelines'!C:G,4,FALSE)+AA383))</f>
        <v>44885.25</v>
      </c>
      <c r="AG383" s="67">
        <f>WORKDAY.INTL(AA383,1,11)+VLOOKUP(V383,'Branch Wise Work Timelines'!C:G,3,FALSE)</f>
        <v>44886.416666666664</v>
      </c>
      <c r="AH383" s="69" t="str">
        <f t="shared" ca="1" si="69"/>
        <v>Out of TAT</v>
      </c>
      <c r="AI383" s="69">
        <f t="shared" ca="1" si="70"/>
        <v>20632</v>
      </c>
      <c r="AJ383" s="69" t="str">
        <f ca="1">IF(AI383&lt;0,"0-12",IFERROR(VLOOKUP(AI383,Breakup[],2,FALSE),"&gt;24"))</f>
        <v>&gt;24</v>
      </c>
      <c r="AK383" s="69" t="str">
        <f>VLOOKUP(V383,Master!B:D,3,FALSE)</f>
        <v>East</v>
      </c>
      <c r="AL383" s="69" t="str">
        <f t="shared" si="71"/>
        <v>Mumbai</v>
      </c>
    </row>
    <row r="384" spans="1:38">
      <c r="A384" s="13" t="s">
        <v>1055</v>
      </c>
      <c r="B384" s="54">
        <v>44701.564814895799</v>
      </c>
      <c r="C384" s="13" t="s">
        <v>610</v>
      </c>
      <c r="D384" s="13">
        <v>1933</v>
      </c>
      <c r="E384" s="13" t="s">
        <v>1056</v>
      </c>
      <c r="F384" s="13" t="s">
        <v>33</v>
      </c>
      <c r="G384" s="14">
        <v>1653040452632</v>
      </c>
      <c r="H384" s="55">
        <v>0.791215277777778</v>
      </c>
      <c r="I384" s="33">
        <v>44891.791215277801</v>
      </c>
      <c r="J384" s="58">
        <v>44891</v>
      </c>
      <c r="K384" s="13" t="s">
        <v>325</v>
      </c>
      <c r="L384" s="13" t="s">
        <v>55</v>
      </c>
      <c r="M384" s="13" t="s">
        <v>323</v>
      </c>
      <c r="N384" s="13" t="s">
        <v>206</v>
      </c>
      <c r="O384" s="33">
        <v>44891.465624999997</v>
      </c>
      <c r="P384" s="58">
        <v>44891</v>
      </c>
      <c r="Q384" s="33" t="s">
        <v>237</v>
      </c>
      <c r="R384" s="14">
        <v>254</v>
      </c>
      <c r="S384" s="13" t="s">
        <v>208</v>
      </c>
      <c r="T384" s="13" t="s">
        <v>209</v>
      </c>
      <c r="U384" s="33">
        <f t="shared" ca="1" si="60"/>
        <v>45744.56914039352</v>
      </c>
      <c r="V384" s="13" t="str">
        <f t="shared" si="61"/>
        <v>Delhi</v>
      </c>
      <c r="W384" s="13" t="str">
        <f t="shared" si="62"/>
        <v>RI</v>
      </c>
      <c r="X384" s="13">
        <f t="shared" si="63"/>
        <v>18</v>
      </c>
      <c r="Y384" s="13" t="str">
        <f>IFERROR(VLOOKUP(C384,ReceivingTeam[],2,FALSE),"HelpDesk")</f>
        <v>HelpDesk</v>
      </c>
      <c r="Z384" s="67">
        <f t="shared" si="64"/>
        <v>44893.937048611129</v>
      </c>
      <c r="AA384" s="68">
        <f t="shared" si="65"/>
        <v>44891</v>
      </c>
      <c r="AB384" s="69" t="b">
        <f t="shared" si="66"/>
        <v>1</v>
      </c>
      <c r="AC384" s="70">
        <f t="shared" si="67"/>
        <v>0.5</v>
      </c>
      <c r="AD384" s="67">
        <f t="shared" si="68"/>
        <v>44893.937048611129</v>
      </c>
      <c r="AE384" s="67">
        <f>VLOOKUP(V384,'Branch Wise Work Timelines'!C:G,3,FALSE)+AA384</f>
        <v>44891.416666666664</v>
      </c>
      <c r="AF384" s="67">
        <f>IF(V384="Bangalore",VLOOKUP(V384,'Branch Wise Work Timelines'!C:G,4,FALSE)+AA384+1,IF(V384="Mumbai",VLOOKUP(V384,'Branch Wise Work Timelines'!C:G,4,FALSE)+AA384+1,VLOOKUP(V384,'Branch Wise Work Timelines'!C:G,4,FALSE)+AA384))</f>
        <v>44891.770833333336</v>
      </c>
      <c r="AG384" s="67">
        <f>WORKDAY.INTL(AA384,1,11)+VLOOKUP(V384,'Branch Wise Work Timelines'!C:G,3,FALSE)</f>
        <v>44893.416666666664</v>
      </c>
      <c r="AH384" s="69" t="str">
        <f t="shared" si="69"/>
        <v>Met</v>
      </c>
      <c r="AI384" s="69">
        <f t="shared" ca="1" si="70"/>
        <v>20416</v>
      </c>
      <c r="AJ384" s="69" t="str">
        <f ca="1">IF(AI384&lt;0,"0-12",IFERROR(VLOOKUP(AI384,Breakup[],2,FALSE),"&gt;24"))</f>
        <v>&gt;24</v>
      </c>
      <c r="AK384" s="69" t="str">
        <f>VLOOKUP(V384,Master!B:D,3,FALSE)</f>
        <v>North</v>
      </c>
      <c r="AL384" s="69" t="str">
        <f t="shared" si="71"/>
        <v>Delhi</v>
      </c>
    </row>
    <row r="385" spans="1:38">
      <c r="A385" s="13" t="s">
        <v>1057</v>
      </c>
      <c r="B385" s="54">
        <v>44701.557727777799</v>
      </c>
      <c r="C385" s="13" t="s">
        <v>149</v>
      </c>
      <c r="D385" s="13">
        <v>236</v>
      </c>
      <c r="E385" s="13" t="s">
        <v>1058</v>
      </c>
      <c r="F385" s="13" t="s">
        <v>33</v>
      </c>
      <c r="G385" s="14">
        <v>1653035779322</v>
      </c>
      <c r="H385" s="55">
        <v>0.52901620370370395</v>
      </c>
      <c r="I385" s="33">
        <v>44887.529016203698</v>
      </c>
      <c r="J385" s="58">
        <v>44887</v>
      </c>
      <c r="K385" s="13" t="s">
        <v>313</v>
      </c>
      <c r="L385" s="13" t="s">
        <v>60</v>
      </c>
      <c r="M385" s="13" t="s">
        <v>314</v>
      </c>
      <c r="N385" s="13" t="s">
        <v>206</v>
      </c>
      <c r="O385" s="33" t="s">
        <v>38</v>
      </c>
      <c r="P385" s="58" t="s">
        <v>38</v>
      </c>
      <c r="Q385" s="33" t="s">
        <v>207</v>
      </c>
      <c r="R385" s="14" t="s">
        <v>38</v>
      </c>
      <c r="S385" s="13" t="s">
        <v>208</v>
      </c>
      <c r="T385" s="13" t="s">
        <v>1059</v>
      </c>
      <c r="U385" s="33">
        <f t="shared" ca="1" si="60"/>
        <v>45744.56914039352</v>
      </c>
      <c r="V385" s="13" t="str">
        <f t="shared" si="61"/>
        <v>Hyderabad</v>
      </c>
      <c r="W385" s="13" t="str">
        <f t="shared" si="62"/>
        <v>RI</v>
      </c>
      <c r="X385" s="13">
        <f t="shared" si="63"/>
        <v>12</v>
      </c>
      <c r="Y385" s="13" t="str">
        <f>IFERROR(VLOOKUP(C385,ReceivingTeam[],2,FALSE),"HelpDesk")</f>
        <v>Branch office</v>
      </c>
      <c r="Z385" s="67">
        <f t="shared" si="64"/>
        <v>44891.174849537027</v>
      </c>
      <c r="AA385" s="68">
        <f t="shared" si="65"/>
        <v>44887</v>
      </c>
      <c r="AB385" s="69" t="b">
        <f t="shared" si="66"/>
        <v>1</v>
      </c>
      <c r="AC385" s="70">
        <f t="shared" si="67"/>
        <v>3</v>
      </c>
      <c r="AD385" s="67">
        <f t="shared" si="68"/>
        <v>44891.174849537027</v>
      </c>
      <c r="AE385" s="67">
        <f>VLOOKUP(V385,'Branch Wise Work Timelines'!C:G,3,FALSE)+AA385</f>
        <v>44887.416666666664</v>
      </c>
      <c r="AF385" s="67">
        <f>IF(V385="Bangalore",VLOOKUP(V385,'Branch Wise Work Timelines'!C:G,4,FALSE)+AA385+1,IF(V385="Mumbai",VLOOKUP(V385,'Branch Wise Work Timelines'!C:G,4,FALSE)+AA385+1,VLOOKUP(V385,'Branch Wise Work Timelines'!C:G,4,FALSE)+AA385))</f>
        <v>44887.770833333336</v>
      </c>
      <c r="AG385" s="67">
        <f>WORKDAY.INTL(AA385,1,11)+VLOOKUP(V385,'Branch Wise Work Timelines'!C:G,3,FALSE)</f>
        <v>44888.416666666664</v>
      </c>
      <c r="AH385" s="69" t="str">
        <f t="shared" ca="1" si="69"/>
        <v>Out of TAT</v>
      </c>
      <c r="AI385" s="69">
        <f t="shared" ca="1" si="70"/>
        <v>20482</v>
      </c>
      <c r="AJ385" s="69" t="str">
        <f ca="1">IF(AI385&lt;0,"0-12",IFERROR(VLOOKUP(AI385,Breakup[],2,FALSE),"&gt;24"))</f>
        <v>&gt;24</v>
      </c>
      <c r="AK385" s="69" t="str">
        <f>VLOOKUP(V385,Master!B:D,3,FALSE)</f>
        <v>South</v>
      </c>
      <c r="AL385" s="69" t="str">
        <f t="shared" si="71"/>
        <v>Hyderabad</v>
      </c>
    </row>
    <row r="386" spans="1:38">
      <c r="A386" s="13" t="s">
        <v>1060</v>
      </c>
      <c r="B386" s="54">
        <v>44700.480998761603</v>
      </c>
      <c r="C386" s="13" t="s">
        <v>979</v>
      </c>
      <c r="D386" s="13">
        <v>1372</v>
      </c>
      <c r="E386" s="13" t="s">
        <v>1061</v>
      </c>
      <c r="F386" s="13" t="s">
        <v>33</v>
      </c>
      <c r="G386" s="14">
        <v>1653044005166</v>
      </c>
      <c r="H386" s="55">
        <v>0.68967592592592597</v>
      </c>
      <c r="I386" s="33">
        <v>44887.689675925903</v>
      </c>
      <c r="J386" s="58">
        <v>44887</v>
      </c>
      <c r="K386" s="13" t="s">
        <v>437</v>
      </c>
      <c r="L386" s="13" t="s">
        <v>12</v>
      </c>
      <c r="M386" s="13" t="s">
        <v>435</v>
      </c>
      <c r="N386" s="13" t="s">
        <v>206</v>
      </c>
      <c r="O386" s="33" t="s">
        <v>38</v>
      </c>
      <c r="P386" s="58" t="s">
        <v>38</v>
      </c>
      <c r="Q386" s="33" t="s">
        <v>207</v>
      </c>
      <c r="R386" s="14" t="s">
        <v>38</v>
      </c>
      <c r="S386" s="13" t="s">
        <v>208</v>
      </c>
      <c r="T386" s="13" t="s">
        <v>209</v>
      </c>
      <c r="U386" s="33">
        <f t="shared" ref="U386:U449" ca="1" si="72">NOW()</f>
        <v>45744.56914039352</v>
      </c>
      <c r="V386" s="13" t="str">
        <f t="shared" ref="V386:V449" si="73">VLOOKUP(L386,Location,2,0)</f>
        <v>Ahmedabad</v>
      </c>
      <c r="W386" s="13" t="str">
        <f t="shared" ref="W386:W449" si="74">VLOOKUP(F386,FCT,2,FALSE)</f>
        <v>RI</v>
      </c>
      <c r="X386" s="13">
        <f t="shared" ref="X386:X449" si="75">HOUR(I386)</f>
        <v>16</v>
      </c>
      <c r="Y386" s="13" t="str">
        <f>IFERROR(VLOOKUP(C386,ReceivingTeam[],2,FALSE),"HelpDesk")</f>
        <v>HelpDesk</v>
      </c>
      <c r="Z386" s="67">
        <f t="shared" ref="Z386:Z449" si="76">IF(AB386=FALSE,AE386+AC386,IF(I386&gt;AE386,IF(((I386+AC386)&gt;AF386),(AC386-(AF386-I386)+AG386),I386+AC386),IF(((AE386+AC386)&gt;AF386),(AC386-(AF386-AE386)+AG386),AE386+AC386)))</f>
        <v>44888.835509259232</v>
      </c>
      <c r="AA386" s="68">
        <f t="shared" ref="AA386:AA449" si="77">INT(J386)</f>
        <v>44887</v>
      </c>
      <c r="AB386" s="69" t="b">
        <f t="shared" ref="AB386:AB449" si="78">WORKDAY.INTL(AA386-1,1,11)=AA386</f>
        <v>1</v>
      </c>
      <c r="AC386" s="70">
        <f t="shared" ref="AC386:AC449" si="79">IF(T386="High",12/24,72/24)</f>
        <v>0.5</v>
      </c>
      <c r="AD386" s="67">
        <f t="shared" ref="AD386:AD449" si="80">IF(AB386=FALSE,AE386+AC386,IF(I386&gt;AE386,IF(((I386+AC386)&gt;AF386),(AC386-(AF386-I386)+AG386),I386+AC386),IF(((AE386+AC386)&gt;AF386),(AC386-(AF386-AE386)+AG386),AE386+AC386)))</f>
        <v>44888.835509259232</v>
      </c>
      <c r="AE386" s="67">
        <f>VLOOKUP(V386,'Branch Wise Work Timelines'!C:G,3,FALSE)+AA386</f>
        <v>44887.416666666664</v>
      </c>
      <c r="AF386" s="67">
        <f>IF(V386="Bangalore",VLOOKUP(V386,'Branch Wise Work Timelines'!C:G,4,FALSE)+AA386+1,IF(V386="Mumbai",VLOOKUP(V386,'Branch Wise Work Timelines'!C:G,4,FALSE)+AA386+1,VLOOKUP(V386,'Branch Wise Work Timelines'!C:G,4,FALSE)+AA386))</f>
        <v>44887.770833333336</v>
      </c>
      <c r="AG386" s="67">
        <f>WORKDAY.INTL(AA386,1,11)+VLOOKUP(V386,'Branch Wise Work Timelines'!C:G,3,FALSE)</f>
        <v>44888.416666666664</v>
      </c>
      <c r="AH386" s="69" t="str">
        <f t="shared" ref="AH386:AH449" ca="1" si="81">IF(Q386&lt;&gt;"Success",IF(U386&gt;Z386,"Out of TAT","In TAT"),IF(O386&gt;AD386,"Not Met","Met"))</f>
        <v>Out of TAT</v>
      </c>
      <c r="AI386" s="69">
        <f t="shared" ref="AI386:AI449" ca="1" si="82">ROUNDUP((U386-AD386)*24,0)</f>
        <v>20538</v>
      </c>
      <c r="AJ386" s="69" t="str">
        <f ca="1">IF(AI386&lt;0,"0-12",IFERROR(VLOOKUP(AI386,Breakup[],2,FALSE),"&gt;24"))</f>
        <v>&gt;24</v>
      </c>
      <c r="AK386" s="69" t="str">
        <f>VLOOKUP(V386,Master!B:D,3,FALSE)</f>
        <v>North</v>
      </c>
      <c r="AL386" s="69" t="str">
        <f t="shared" ref="AL386:AL449" si="83">IF(V386="Bangalore",IF(W386="CLS",V386&amp;"-"&amp;"CLS",V386),(V386))</f>
        <v>Ahmedabad</v>
      </c>
    </row>
    <row r="387" spans="1:38">
      <c r="A387" s="13" t="s">
        <v>1062</v>
      </c>
      <c r="B387" s="54">
        <v>44701.673093830999</v>
      </c>
      <c r="C387" s="13" t="s">
        <v>113</v>
      </c>
      <c r="D387" s="13">
        <v>1366</v>
      </c>
      <c r="E387" s="13" t="s">
        <v>1063</v>
      </c>
      <c r="F387" s="13" t="s">
        <v>33</v>
      </c>
      <c r="G387" s="14">
        <v>1653044439864</v>
      </c>
      <c r="H387" s="55">
        <v>0.45538194444444402</v>
      </c>
      <c r="I387" s="33">
        <v>44890.455381944397</v>
      </c>
      <c r="J387" s="58">
        <v>44890</v>
      </c>
      <c r="K387" s="13" t="s">
        <v>263</v>
      </c>
      <c r="L387" s="13" t="s">
        <v>69</v>
      </c>
      <c r="M387" s="13" t="s">
        <v>101</v>
      </c>
      <c r="N387" s="13" t="s">
        <v>206</v>
      </c>
      <c r="O387" s="33" t="s">
        <v>38</v>
      </c>
      <c r="P387" s="58" t="s">
        <v>38</v>
      </c>
      <c r="Q387" s="33" t="s">
        <v>207</v>
      </c>
      <c r="R387" s="14" t="s">
        <v>38</v>
      </c>
      <c r="S387" s="13" t="s">
        <v>208</v>
      </c>
      <c r="T387" s="13" t="s">
        <v>209</v>
      </c>
      <c r="U387" s="33">
        <f t="shared" ca="1" si="72"/>
        <v>45744.56914039352</v>
      </c>
      <c r="V387" s="13" t="str">
        <f t="shared" si="73"/>
        <v>Mumbai</v>
      </c>
      <c r="W387" s="13" t="str">
        <f t="shared" si="74"/>
        <v>RI</v>
      </c>
      <c r="X387" s="13">
        <f t="shared" si="75"/>
        <v>10</v>
      </c>
      <c r="Y387" s="13" t="str">
        <f>IFERROR(VLOOKUP(C387,ReceivingTeam[],2,FALSE),"HelpDesk")</f>
        <v>Branch office</v>
      </c>
      <c r="Z387" s="67">
        <f t="shared" si="76"/>
        <v>44890.955381944397</v>
      </c>
      <c r="AA387" s="68">
        <f t="shared" si="77"/>
        <v>44890</v>
      </c>
      <c r="AB387" s="69" t="b">
        <f t="shared" si="78"/>
        <v>1</v>
      </c>
      <c r="AC387" s="70">
        <f t="shared" si="79"/>
        <v>0.5</v>
      </c>
      <c r="AD387" s="67">
        <f t="shared" si="80"/>
        <v>44890.955381944397</v>
      </c>
      <c r="AE387" s="67">
        <f>VLOOKUP(V387,'Branch Wise Work Timelines'!C:G,3,FALSE)+AA387</f>
        <v>44890.416666666664</v>
      </c>
      <c r="AF387" s="67">
        <f>IF(V387="Bangalore",VLOOKUP(V387,'Branch Wise Work Timelines'!C:G,4,FALSE)+AA387+1,IF(V387="Mumbai",VLOOKUP(V387,'Branch Wise Work Timelines'!C:G,4,FALSE)+AA387+1,VLOOKUP(V387,'Branch Wise Work Timelines'!C:G,4,FALSE)+AA387))</f>
        <v>44891.25</v>
      </c>
      <c r="AG387" s="67">
        <f>WORKDAY.INTL(AA387,1,11)+VLOOKUP(V387,'Branch Wise Work Timelines'!C:G,3,FALSE)</f>
        <v>44891.416666666664</v>
      </c>
      <c r="AH387" s="69" t="str">
        <f t="shared" ca="1" si="81"/>
        <v>Out of TAT</v>
      </c>
      <c r="AI387" s="69">
        <f t="shared" ca="1" si="82"/>
        <v>20487</v>
      </c>
      <c r="AJ387" s="69" t="str">
        <f ca="1">IF(AI387&lt;0,"0-12",IFERROR(VLOOKUP(AI387,Breakup[],2,FALSE),"&gt;24"))</f>
        <v>&gt;24</v>
      </c>
      <c r="AK387" s="69" t="str">
        <f>VLOOKUP(V387,Master!B:D,3,FALSE)</f>
        <v>East</v>
      </c>
      <c r="AL387" s="69" t="str">
        <f t="shared" si="83"/>
        <v>Mumbai</v>
      </c>
    </row>
    <row r="388" spans="1:38">
      <c r="A388" s="13" t="s">
        <v>1064</v>
      </c>
      <c r="B388" s="54">
        <v>44701.506904780101</v>
      </c>
      <c r="C388" s="13" t="s">
        <v>114</v>
      </c>
      <c r="D388" s="13">
        <v>1421</v>
      </c>
      <c r="E388" s="13" t="s">
        <v>1065</v>
      </c>
      <c r="F388" s="13" t="s">
        <v>33</v>
      </c>
      <c r="G388" s="14">
        <v>1653029519755</v>
      </c>
      <c r="H388" s="55">
        <v>2.6550925925925901E-2</v>
      </c>
      <c r="I388" s="33">
        <v>44885.026550925897</v>
      </c>
      <c r="J388" s="58">
        <v>44885</v>
      </c>
      <c r="K388" s="13" t="s">
        <v>263</v>
      </c>
      <c r="L388" s="13" t="s">
        <v>69</v>
      </c>
      <c r="M388" s="13" t="s">
        <v>101</v>
      </c>
      <c r="N388" s="13" t="s">
        <v>206</v>
      </c>
      <c r="O388" s="33" t="s">
        <v>38</v>
      </c>
      <c r="P388" s="58" t="s">
        <v>38</v>
      </c>
      <c r="Q388" s="33" t="s">
        <v>207</v>
      </c>
      <c r="R388" s="14" t="s">
        <v>38</v>
      </c>
      <c r="S388" s="13" t="s">
        <v>208</v>
      </c>
      <c r="T388" s="13" t="s">
        <v>209</v>
      </c>
      <c r="U388" s="33">
        <f t="shared" ca="1" si="72"/>
        <v>45744.56914039352</v>
      </c>
      <c r="V388" s="13" t="str">
        <f t="shared" si="73"/>
        <v>Mumbai</v>
      </c>
      <c r="W388" s="13" t="str">
        <f t="shared" si="74"/>
        <v>RI</v>
      </c>
      <c r="X388" s="13">
        <f t="shared" si="75"/>
        <v>0</v>
      </c>
      <c r="Y388" s="13" t="str">
        <f>IFERROR(VLOOKUP(C388,ReceivingTeam[],2,FALSE),"HelpDesk")</f>
        <v>Branch office</v>
      </c>
      <c r="Z388" s="67">
        <f t="shared" si="76"/>
        <v>44885.916666666664</v>
      </c>
      <c r="AA388" s="68">
        <f t="shared" si="77"/>
        <v>44885</v>
      </c>
      <c r="AB388" s="69" t="b">
        <f t="shared" si="78"/>
        <v>0</v>
      </c>
      <c r="AC388" s="70">
        <f t="shared" si="79"/>
        <v>0.5</v>
      </c>
      <c r="AD388" s="67">
        <f t="shared" si="80"/>
        <v>44885.916666666664</v>
      </c>
      <c r="AE388" s="67">
        <f>VLOOKUP(V388,'Branch Wise Work Timelines'!C:G,3,FALSE)+AA388</f>
        <v>44885.416666666664</v>
      </c>
      <c r="AF388" s="67">
        <f>IF(V388="Bangalore",VLOOKUP(V388,'Branch Wise Work Timelines'!C:G,4,FALSE)+AA388+1,IF(V388="Mumbai",VLOOKUP(V388,'Branch Wise Work Timelines'!C:G,4,FALSE)+AA388+1,VLOOKUP(V388,'Branch Wise Work Timelines'!C:G,4,FALSE)+AA388))</f>
        <v>44886.25</v>
      </c>
      <c r="AG388" s="67">
        <f>WORKDAY.INTL(AA388,1,11)+VLOOKUP(V388,'Branch Wise Work Timelines'!C:G,3,FALSE)</f>
        <v>44886.416666666664</v>
      </c>
      <c r="AH388" s="69" t="str">
        <f t="shared" ca="1" si="81"/>
        <v>Out of TAT</v>
      </c>
      <c r="AI388" s="69">
        <f t="shared" ca="1" si="82"/>
        <v>20608</v>
      </c>
      <c r="AJ388" s="69" t="str">
        <f ca="1">IF(AI388&lt;0,"0-12",IFERROR(VLOOKUP(AI388,Breakup[],2,FALSE),"&gt;24"))</f>
        <v>&gt;24</v>
      </c>
      <c r="AK388" s="69" t="str">
        <f>VLOOKUP(V388,Master!B:D,3,FALSE)</f>
        <v>East</v>
      </c>
      <c r="AL388" s="69" t="str">
        <f t="shared" si="83"/>
        <v>Mumbai</v>
      </c>
    </row>
    <row r="389" spans="1:38">
      <c r="A389" s="13" t="s">
        <v>1066</v>
      </c>
      <c r="B389" s="54">
        <v>44701.471537118101</v>
      </c>
      <c r="C389" s="13" t="s">
        <v>203</v>
      </c>
      <c r="D389" s="13">
        <v>775</v>
      </c>
      <c r="E389" s="13" t="s">
        <v>1067</v>
      </c>
      <c r="F389" s="13" t="s">
        <v>33</v>
      </c>
      <c r="G389" s="14">
        <v>1653026110181</v>
      </c>
      <c r="H389" s="55">
        <v>0.50888888888888895</v>
      </c>
      <c r="I389" s="33">
        <v>44891.5088888889</v>
      </c>
      <c r="J389" s="58">
        <v>44891</v>
      </c>
      <c r="K389" s="13" t="s">
        <v>205</v>
      </c>
      <c r="L389" s="13" t="s">
        <v>21</v>
      </c>
      <c r="M389" s="13" t="s">
        <v>203</v>
      </c>
      <c r="N389" s="13" t="s">
        <v>206</v>
      </c>
      <c r="O389" s="33">
        <v>44891.038553240702</v>
      </c>
      <c r="P389" s="58">
        <v>44891</v>
      </c>
      <c r="Q389" s="33" t="s">
        <v>237</v>
      </c>
      <c r="R389" s="14">
        <v>753</v>
      </c>
      <c r="S389" s="13" t="s">
        <v>208</v>
      </c>
      <c r="T389" s="13" t="s">
        <v>209</v>
      </c>
      <c r="U389" s="33">
        <f t="shared" ca="1" si="72"/>
        <v>45744.56914039352</v>
      </c>
      <c r="V389" s="13" t="str">
        <f t="shared" si="73"/>
        <v>Baroda</v>
      </c>
      <c r="W389" s="13" t="str">
        <f t="shared" si="74"/>
        <v>RI</v>
      </c>
      <c r="X389" s="13">
        <f t="shared" si="75"/>
        <v>12</v>
      </c>
      <c r="Y389" s="13" t="str">
        <f>IFERROR(VLOOKUP(C389,ReceivingTeam[],2,FALSE),"HelpDesk")</f>
        <v>HelpDesk</v>
      </c>
      <c r="Z389" s="67">
        <f t="shared" si="76"/>
        <v>44893.654722222229</v>
      </c>
      <c r="AA389" s="68">
        <f t="shared" si="77"/>
        <v>44891</v>
      </c>
      <c r="AB389" s="69" t="b">
        <f t="shared" si="78"/>
        <v>1</v>
      </c>
      <c r="AC389" s="70">
        <f t="shared" si="79"/>
        <v>0.5</v>
      </c>
      <c r="AD389" s="67">
        <f t="shared" si="80"/>
        <v>44893.654722222229</v>
      </c>
      <c r="AE389" s="67">
        <f>VLOOKUP(V389,'Branch Wise Work Timelines'!C:G,3,FALSE)+AA389</f>
        <v>44891.416666666664</v>
      </c>
      <c r="AF389" s="67">
        <f>IF(V389="Bangalore",VLOOKUP(V389,'Branch Wise Work Timelines'!C:G,4,FALSE)+AA389+1,IF(V389="Mumbai",VLOOKUP(V389,'Branch Wise Work Timelines'!C:G,4,FALSE)+AA389+1,VLOOKUP(V389,'Branch Wise Work Timelines'!C:G,4,FALSE)+AA389))</f>
        <v>44891.770833333336</v>
      </c>
      <c r="AG389" s="67">
        <f>WORKDAY.INTL(AA389,1,11)+VLOOKUP(V389,'Branch Wise Work Timelines'!C:G,3,FALSE)</f>
        <v>44893.416666666664</v>
      </c>
      <c r="AH389" s="69" t="str">
        <f t="shared" si="81"/>
        <v>Met</v>
      </c>
      <c r="AI389" s="69">
        <f t="shared" ca="1" si="82"/>
        <v>20422</v>
      </c>
      <c r="AJ389" s="69" t="str">
        <f ca="1">IF(AI389&lt;0,"0-12",IFERROR(VLOOKUP(AI389,Breakup[],2,FALSE),"&gt;24"))</f>
        <v>&gt;24</v>
      </c>
      <c r="AK389" s="69" t="str">
        <f>VLOOKUP(V389,Master!B:D,3,FALSE)</f>
        <v>East</v>
      </c>
      <c r="AL389" s="69" t="str">
        <f t="shared" si="83"/>
        <v>Baroda</v>
      </c>
    </row>
    <row r="390" spans="1:38">
      <c r="A390" s="13" t="s">
        <v>1068</v>
      </c>
      <c r="B390" s="54">
        <v>44700.619341469901</v>
      </c>
      <c r="C390" s="13" t="s">
        <v>401</v>
      </c>
      <c r="D390" s="13">
        <v>1369</v>
      </c>
      <c r="E390" s="13" t="s">
        <v>1069</v>
      </c>
      <c r="F390" s="13" t="s">
        <v>33</v>
      </c>
      <c r="G390" s="14">
        <v>1653026460914</v>
      </c>
      <c r="H390" s="55">
        <v>3.0648148148148101E-2</v>
      </c>
      <c r="I390" s="33">
        <v>44881.030648148102</v>
      </c>
      <c r="J390" s="58">
        <v>44881</v>
      </c>
      <c r="K390" s="13" t="s">
        <v>325</v>
      </c>
      <c r="L390" s="13" t="s">
        <v>55</v>
      </c>
      <c r="M390" s="13" t="s">
        <v>401</v>
      </c>
      <c r="N390" s="13" t="s">
        <v>206</v>
      </c>
      <c r="O390" s="33" t="s">
        <v>38</v>
      </c>
      <c r="P390" s="58" t="s">
        <v>38</v>
      </c>
      <c r="Q390" s="33" t="s">
        <v>207</v>
      </c>
      <c r="R390" s="14" t="s">
        <v>38</v>
      </c>
      <c r="S390" s="13" t="s">
        <v>208</v>
      </c>
      <c r="T390" s="13" t="s">
        <v>209</v>
      </c>
      <c r="U390" s="33">
        <f t="shared" ca="1" si="72"/>
        <v>45744.56914039352</v>
      </c>
      <c r="V390" s="13" t="str">
        <f t="shared" si="73"/>
        <v>Delhi</v>
      </c>
      <c r="W390" s="13" t="str">
        <f t="shared" si="74"/>
        <v>RI</v>
      </c>
      <c r="X390" s="13">
        <f t="shared" si="75"/>
        <v>0</v>
      </c>
      <c r="Y390" s="13" t="str">
        <f>IFERROR(VLOOKUP(C390,ReceivingTeam[],2,FALSE),"HelpDesk")</f>
        <v>Branch office</v>
      </c>
      <c r="Z390" s="67">
        <f t="shared" si="76"/>
        <v>44882.562499999993</v>
      </c>
      <c r="AA390" s="68">
        <f t="shared" si="77"/>
        <v>44881</v>
      </c>
      <c r="AB390" s="69" t="b">
        <f t="shared" si="78"/>
        <v>1</v>
      </c>
      <c r="AC390" s="70">
        <f t="shared" si="79"/>
        <v>0.5</v>
      </c>
      <c r="AD390" s="67">
        <f t="shared" si="80"/>
        <v>44882.562499999993</v>
      </c>
      <c r="AE390" s="67">
        <f>VLOOKUP(V390,'Branch Wise Work Timelines'!C:G,3,FALSE)+AA390</f>
        <v>44881.416666666664</v>
      </c>
      <c r="AF390" s="67">
        <f>IF(V390="Bangalore",VLOOKUP(V390,'Branch Wise Work Timelines'!C:G,4,FALSE)+AA390+1,IF(V390="Mumbai",VLOOKUP(V390,'Branch Wise Work Timelines'!C:G,4,FALSE)+AA390+1,VLOOKUP(V390,'Branch Wise Work Timelines'!C:G,4,FALSE)+AA390))</f>
        <v>44881.770833333336</v>
      </c>
      <c r="AG390" s="67">
        <f>WORKDAY.INTL(AA390,1,11)+VLOOKUP(V390,'Branch Wise Work Timelines'!C:G,3,FALSE)</f>
        <v>44882.416666666664</v>
      </c>
      <c r="AH390" s="69" t="str">
        <f t="shared" ca="1" si="81"/>
        <v>Out of TAT</v>
      </c>
      <c r="AI390" s="69">
        <f t="shared" ca="1" si="82"/>
        <v>20689</v>
      </c>
      <c r="AJ390" s="69" t="str">
        <f ca="1">IF(AI390&lt;0,"0-12",IFERROR(VLOOKUP(AI390,Breakup[],2,FALSE),"&gt;24"))</f>
        <v>&gt;24</v>
      </c>
      <c r="AK390" s="69" t="str">
        <f>VLOOKUP(V390,Master!B:D,3,FALSE)</f>
        <v>North</v>
      </c>
      <c r="AL390" s="69" t="str">
        <f t="shared" si="83"/>
        <v>Delhi</v>
      </c>
    </row>
    <row r="391" spans="1:38">
      <c r="A391" s="13" t="s">
        <v>1070</v>
      </c>
      <c r="B391" s="54">
        <v>44701.575217592603</v>
      </c>
      <c r="C391" s="13" t="s">
        <v>280</v>
      </c>
      <c r="D391" s="13">
        <v>1844</v>
      </c>
      <c r="E391" s="13" t="s">
        <v>1071</v>
      </c>
      <c r="F391" s="13" t="s">
        <v>33</v>
      </c>
      <c r="G391" s="14">
        <v>1653035836057</v>
      </c>
      <c r="H391" s="55">
        <v>0.89174768518518499</v>
      </c>
      <c r="I391" s="33">
        <v>44882.8917476852</v>
      </c>
      <c r="J391" s="58">
        <v>44882</v>
      </c>
      <c r="K391" s="13" t="s">
        <v>213</v>
      </c>
      <c r="L391" s="13" t="s">
        <v>30</v>
      </c>
      <c r="M391" s="13" t="s">
        <v>282</v>
      </c>
      <c r="N391" s="13" t="s">
        <v>206</v>
      </c>
      <c r="O391" s="33" t="s">
        <v>38</v>
      </c>
      <c r="P391" s="58" t="s">
        <v>38</v>
      </c>
      <c r="Q391" s="33" t="s">
        <v>207</v>
      </c>
      <c r="R391" s="14" t="s">
        <v>38</v>
      </c>
      <c r="S391" s="13" t="s">
        <v>208</v>
      </c>
      <c r="T391" s="13" t="s">
        <v>209</v>
      </c>
      <c r="U391" s="33">
        <f t="shared" ca="1" si="72"/>
        <v>45744.56914039352</v>
      </c>
      <c r="V391" s="13" t="str">
        <f t="shared" si="73"/>
        <v>Bangalore</v>
      </c>
      <c r="W391" s="13" t="str">
        <f t="shared" si="74"/>
        <v>RI</v>
      </c>
      <c r="X391" s="13">
        <f t="shared" si="75"/>
        <v>21</v>
      </c>
      <c r="Y391" s="13" t="str">
        <f>IFERROR(VLOOKUP(C391,ReceivingTeam[],2,FALSE),"HelpDesk")</f>
        <v>HelpDesk</v>
      </c>
      <c r="Z391" s="67">
        <f t="shared" si="76"/>
        <v>44883.7042476852</v>
      </c>
      <c r="AA391" s="68">
        <f t="shared" si="77"/>
        <v>44882</v>
      </c>
      <c r="AB391" s="69" t="b">
        <f t="shared" si="78"/>
        <v>1</v>
      </c>
      <c r="AC391" s="70">
        <f t="shared" si="79"/>
        <v>0.5</v>
      </c>
      <c r="AD391" s="67">
        <f t="shared" si="80"/>
        <v>44883.7042476852</v>
      </c>
      <c r="AE391" s="67">
        <f>VLOOKUP(V391,'Branch Wise Work Timelines'!C:G,3,FALSE)+AA391</f>
        <v>44882.416666666664</v>
      </c>
      <c r="AF391" s="67">
        <f>IF(V391="Bangalore",VLOOKUP(V391,'Branch Wise Work Timelines'!C:G,4,FALSE)+AA391+1,IF(V391="Mumbai",VLOOKUP(V391,'Branch Wise Work Timelines'!C:G,4,FALSE)+AA391+1,VLOOKUP(V391,'Branch Wise Work Timelines'!C:G,4,FALSE)+AA391))</f>
        <v>44883.104166666664</v>
      </c>
      <c r="AG391" s="67">
        <f>WORKDAY.INTL(AA391,1,11)+VLOOKUP(V391,'Branch Wise Work Timelines'!C:G,3,FALSE)</f>
        <v>44883.416666666664</v>
      </c>
      <c r="AH391" s="69" t="str">
        <f t="shared" ca="1" si="81"/>
        <v>Out of TAT</v>
      </c>
      <c r="AI391" s="69">
        <f t="shared" ca="1" si="82"/>
        <v>20661</v>
      </c>
      <c r="AJ391" s="69" t="str">
        <f ca="1">IF(AI391&lt;0,"0-12",IFERROR(VLOOKUP(AI391,Breakup[],2,FALSE),"&gt;24"))</f>
        <v>&gt;24</v>
      </c>
      <c r="AK391" s="69" t="str">
        <f>VLOOKUP(V391,Master!B:D,3,FALSE)</f>
        <v>South</v>
      </c>
      <c r="AL391" s="69" t="str">
        <f t="shared" si="83"/>
        <v>Bangalore</v>
      </c>
    </row>
    <row r="392" spans="1:38">
      <c r="A392" s="13" t="s">
        <v>1072</v>
      </c>
      <c r="B392" s="54">
        <v>44701.576968483801</v>
      </c>
      <c r="C392" s="13" t="s">
        <v>91</v>
      </c>
      <c r="D392" s="13">
        <v>1180</v>
      </c>
      <c r="E392" s="13" t="s">
        <v>1073</v>
      </c>
      <c r="F392" s="13" t="s">
        <v>33</v>
      </c>
      <c r="G392" s="14">
        <v>1653035836057</v>
      </c>
      <c r="H392" s="55">
        <v>0.94784722222222195</v>
      </c>
      <c r="I392" s="33">
        <v>44890.947847222204</v>
      </c>
      <c r="J392" s="58">
        <v>44890</v>
      </c>
      <c r="K392" s="13" t="s">
        <v>213</v>
      </c>
      <c r="L392" s="13" t="s">
        <v>30</v>
      </c>
      <c r="M392" s="13" t="s">
        <v>282</v>
      </c>
      <c r="N392" s="13" t="s">
        <v>206</v>
      </c>
      <c r="O392" s="33" t="s">
        <v>38</v>
      </c>
      <c r="P392" s="58" t="s">
        <v>38</v>
      </c>
      <c r="Q392" s="33" t="s">
        <v>207</v>
      </c>
      <c r="R392" s="14" t="s">
        <v>38</v>
      </c>
      <c r="S392" s="13" t="s">
        <v>208</v>
      </c>
      <c r="T392" s="13" t="s">
        <v>209</v>
      </c>
      <c r="U392" s="33">
        <f t="shared" ca="1" si="72"/>
        <v>45744.56914039352</v>
      </c>
      <c r="V392" s="13" t="str">
        <f t="shared" si="73"/>
        <v>Bangalore</v>
      </c>
      <c r="W392" s="13" t="str">
        <f t="shared" si="74"/>
        <v>RI</v>
      </c>
      <c r="X392" s="13">
        <f t="shared" si="75"/>
        <v>22</v>
      </c>
      <c r="Y392" s="13" t="str">
        <f>IFERROR(VLOOKUP(C392,ReceivingTeam[],2,FALSE),"HelpDesk")</f>
        <v>Branch office</v>
      </c>
      <c r="Z392" s="67">
        <f t="shared" si="76"/>
        <v>44891.760347222204</v>
      </c>
      <c r="AA392" s="68">
        <f t="shared" si="77"/>
        <v>44890</v>
      </c>
      <c r="AB392" s="69" t="b">
        <f t="shared" si="78"/>
        <v>1</v>
      </c>
      <c r="AC392" s="70">
        <f t="shared" si="79"/>
        <v>0.5</v>
      </c>
      <c r="AD392" s="67">
        <f t="shared" si="80"/>
        <v>44891.760347222204</v>
      </c>
      <c r="AE392" s="67">
        <f>VLOOKUP(V392,'Branch Wise Work Timelines'!C:G,3,FALSE)+AA392</f>
        <v>44890.416666666664</v>
      </c>
      <c r="AF392" s="67">
        <f>IF(V392="Bangalore",VLOOKUP(V392,'Branch Wise Work Timelines'!C:G,4,FALSE)+AA392+1,IF(V392="Mumbai",VLOOKUP(V392,'Branch Wise Work Timelines'!C:G,4,FALSE)+AA392+1,VLOOKUP(V392,'Branch Wise Work Timelines'!C:G,4,FALSE)+AA392))</f>
        <v>44891.104166666664</v>
      </c>
      <c r="AG392" s="67">
        <f>WORKDAY.INTL(AA392,1,11)+VLOOKUP(V392,'Branch Wise Work Timelines'!C:G,3,FALSE)</f>
        <v>44891.416666666664</v>
      </c>
      <c r="AH392" s="69" t="str">
        <f t="shared" ca="1" si="81"/>
        <v>Out of TAT</v>
      </c>
      <c r="AI392" s="69">
        <f t="shared" ca="1" si="82"/>
        <v>20468</v>
      </c>
      <c r="AJ392" s="69" t="str">
        <f ca="1">IF(AI392&lt;0,"0-12",IFERROR(VLOOKUP(AI392,Breakup[],2,FALSE),"&gt;24"))</f>
        <v>&gt;24</v>
      </c>
      <c r="AK392" s="69" t="str">
        <f>VLOOKUP(V392,Master!B:D,3,FALSE)</f>
        <v>South</v>
      </c>
      <c r="AL392" s="69" t="str">
        <f t="shared" si="83"/>
        <v>Bangalore</v>
      </c>
    </row>
    <row r="393" spans="1:38">
      <c r="A393" s="13" t="s">
        <v>1074</v>
      </c>
      <c r="B393" s="54">
        <v>44701.619737696798</v>
      </c>
      <c r="C393" s="13" t="s">
        <v>89</v>
      </c>
      <c r="D393" s="13">
        <v>1395</v>
      </c>
      <c r="E393" s="13" t="s">
        <v>1075</v>
      </c>
      <c r="F393" s="13" t="s">
        <v>15</v>
      </c>
      <c r="G393" s="14">
        <v>1653042448483</v>
      </c>
      <c r="H393" s="55">
        <v>0.79550925925925897</v>
      </c>
      <c r="I393" s="33">
        <v>44889.795509259297</v>
      </c>
      <c r="J393" s="58">
        <v>44889</v>
      </c>
      <c r="K393" s="13" t="s">
        <v>213</v>
      </c>
      <c r="L393" s="13" t="s">
        <v>30</v>
      </c>
      <c r="M393" s="13" t="s">
        <v>75</v>
      </c>
      <c r="N393" s="13" t="s">
        <v>215</v>
      </c>
      <c r="O393" s="33" t="s">
        <v>38</v>
      </c>
      <c r="P393" s="58" t="s">
        <v>38</v>
      </c>
      <c r="Q393" s="33" t="s">
        <v>207</v>
      </c>
      <c r="R393" s="14" t="s">
        <v>38</v>
      </c>
      <c r="S393" s="13" t="s">
        <v>208</v>
      </c>
      <c r="T393" s="13" t="s">
        <v>209</v>
      </c>
      <c r="U393" s="33">
        <f t="shared" ca="1" si="72"/>
        <v>45744.56914039352</v>
      </c>
      <c r="V393" s="13" t="str">
        <f t="shared" si="73"/>
        <v>Bangalore</v>
      </c>
      <c r="W393" s="13" t="str">
        <f t="shared" si="74"/>
        <v>CLS</v>
      </c>
      <c r="X393" s="13">
        <f t="shared" si="75"/>
        <v>19</v>
      </c>
      <c r="Y393" s="13" t="str">
        <f>IFERROR(VLOOKUP(C393,ReceivingTeam[],2,FALSE),"HelpDesk")</f>
        <v>Branch office</v>
      </c>
      <c r="Z393" s="67">
        <f t="shared" si="76"/>
        <v>44890.608009259297</v>
      </c>
      <c r="AA393" s="68">
        <f t="shared" si="77"/>
        <v>44889</v>
      </c>
      <c r="AB393" s="69" t="b">
        <f t="shared" si="78"/>
        <v>1</v>
      </c>
      <c r="AC393" s="70">
        <f t="shared" si="79"/>
        <v>0.5</v>
      </c>
      <c r="AD393" s="67">
        <f t="shared" si="80"/>
        <v>44890.608009259297</v>
      </c>
      <c r="AE393" s="67">
        <f>VLOOKUP(V393,'Branch Wise Work Timelines'!C:G,3,FALSE)+AA393</f>
        <v>44889.416666666664</v>
      </c>
      <c r="AF393" s="67">
        <f>IF(V393="Bangalore",VLOOKUP(V393,'Branch Wise Work Timelines'!C:G,4,FALSE)+AA393+1,IF(V393="Mumbai",VLOOKUP(V393,'Branch Wise Work Timelines'!C:G,4,FALSE)+AA393+1,VLOOKUP(V393,'Branch Wise Work Timelines'!C:G,4,FALSE)+AA393))</f>
        <v>44890.104166666664</v>
      </c>
      <c r="AG393" s="67">
        <f>WORKDAY.INTL(AA393,1,11)+VLOOKUP(V393,'Branch Wise Work Timelines'!C:G,3,FALSE)</f>
        <v>44890.416666666664</v>
      </c>
      <c r="AH393" s="69" t="str">
        <f t="shared" ca="1" si="81"/>
        <v>Out of TAT</v>
      </c>
      <c r="AI393" s="69">
        <f t="shared" ca="1" si="82"/>
        <v>20496</v>
      </c>
      <c r="AJ393" s="69" t="str">
        <f ca="1">IF(AI393&lt;0,"0-12",IFERROR(VLOOKUP(AI393,Breakup[],2,FALSE),"&gt;24"))</f>
        <v>&gt;24</v>
      </c>
      <c r="AK393" s="69" t="str">
        <f>VLOOKUP(V393,Master!B:D,3,FALSE)</f>
        <v>South</v>
      </c>
      <c r="AL393" s="69" t="str">
        <f t="shared" si="83"/>
        <v>Bangalore-CLS</v>
      </c>
    </row>
    <row r="394" spans="1:38">
      <c r="A394" s="13" t="s">
        <v>1076</v>
      </c>
      <c r="B394" s="54">
        <v>44701.667177928197</v>
      </c>
      <c r="C394" s="13" t="s">
        <v>243</v>
      </c>
      <c r="D394" s="13">
        <v>1403</v>
      </c>
      <c r="E394" s="13" t="s">
        <v>1077</v>
      </c>
      <c r="F394" s="13" t="s">
        <v>15</v>
      </c>
      <c r="G394" s="14">
        <v>1653043097971</v>
      </c>
      <c r="H394" s="55">
        <v>0.98572916666666699</v>
      </c>
      <c r="I394" s="33">
        <v>44886.985729166699</v>
      </c>
      <c r="J394" s="58">
        <v>44886</v>
      </c>
      <c r="K394" s="13" t="s">
        <v>213</v>
      </c>
      <c r="L394" s="13" t="s">
        <v>30</v>
      </c>
      <c r="M394" s="13" t="s">
        <v>214</v>
      </c>
      <c r="N394" s="13" t="s">
        <v>206</v>
      </c>
      <c r="O394" s="33" t="s">
        <v>38</v>
      </c>
      <c r="P394" s="58" t="s">
        <v>38</v>
      </c>
      <c r="Q394" s="33" t="s">
        <v>207</v>
      </c>
      <c r="R394" s="14" t="s">
        <v>38</v>
      </c>
      <c r="S394" s="13" t="s">
        <v>216</v>
      </c>
      <c r="T394" s="13" t="s">
        <v>217</v>
      </c>
      <c r="U394" s="33">
        <f t="shared" ca="1" si="72"/>
        <v>45744.56914039352</v>
      </c>
      <c r="V394" s="13" t="str">
        <f t="shared" si="73"/>
        <v>Bangalore</v>
      </c>
      <c r="W394" s="13" t="str">
        <f t="shared" si="74"/>
        <v>CLS</v>
      </c>
      <c r="X394" s="13">
        <f t="shared" si="75"/>
        <v>23</v>
      </c>
      <c r="Y394" s="13" t="str">
        <f>IFERROR(VLOOKUP(C394,ReceivingTeam[],2,FALSE),"HelpDesk")</f>
        <v>HelpDesk</v>
      </c>
      <c r="Z394" s="67">
        <f t="shared" si="76"/>
        <v>44887.798229166699</v>
      </c>
      <c r="AA394" s="68">
        <f t="shared" si="77"/>
        <v>44886</v>
      </c>
      <c r="AB394" s="69" t="b">
        <f t="shared" si="78"/>
        <v>1</v>
      </c>
      <c r="AC394" s="70">
        <f t="shared" si="79"/>
        <v>0.5</v>
      </c>
      <c r="AD394" s="67">
        <f t="shared" si="80"/>
        <v>44887.798229166699</v>
      </c>
      <c r="AE394" s="67">
        <f>VLOOKUP(V394,'Branch Wise Work Timelines'!C:G,3,FALSE)+AA394</f>
        <v>44886.416666666664</v>
      </c>
      <c r="AF394" s="67">
        <f>IF(V394="Bangalore",VLOOKUP(V394,'Branch Wise Work Timelines'!C:G,4,FALSE)+AA394+1,IF(V394="Mumbai",VLOOKUP(V394,'Branch Wise Work Timelines'!C:G,4,FALSE)+AA394+1,VLOOKUP(V394,'Branch Wise Work Timelines'!C:G,4,FALSE)+AA394))</f>
        <v>44887.104166666664</v>
      </c>
      <c r="AG394" s="67">
        <f>WORKDAY.INTL(AA394,1,11)+VLOOKUP(V394,'Branch Wise Work Timelines'!C:G,3,FALSE)</f>
        <v>44887.416666666664</v>
      </c>
      <c r="AH394" s="69" t="str">
        <f t="shared" ca="1" si="81"/>
        <v>Out of TAT</v>
      </c>
      <c r="AI394" s="69">
        <f t="shared" ca="1" si="82"/>
        <v>20563</v>
      </c>
      <c r="AJ394" s="69" t="str">
        <f ca="1">IF(AI394&lt;0,"0-12",IFERROR(VLOOKUP(AI394,Breakup[],2,FALSE),"&gt;24"))</f>
        <v>&gt;24</v>
      </c>
      <c r="AK394" s="69" t="str">
        <f>VLOOKUP(V394,Master!B:D,3,FALSE)</f>
        <v>South</v>
      </c>
      <c r="AL394" s="69" t="str">
        <f t="shared" si="83"/>
        <v>Bangalore-CLS</v>
      </c>
    </row>
    <row r="395" spans="1:38">
      <c r="A395" s="13" t="s">
        <v>1078</v>
      </c>
      <c r="B395" s="54">
        <v>44701.617491516197</v>
      </c>
      <c r="C395" s="13" t="s">
        <v>1079</v>
      </c>
      <c r="D395" s="13">
        <v>1190</v>
      </c>
      <c r="E395" s="13" t="s">
        <v>1080</v>
      </c>
      <c r="F395" s="13" t="s">
        <v>15</v>
      </c>
      <c r="G395" s="14">
        <v>1653039610057</v>
      </c>
      <c r="H395" s="55">
        <v>0.35869212962962999</v>
      </c>
      <c r="I395" s="33">
        <v>44889.358692129601</v>
      </c>
      <c r="J395" s="58">
        <v>44889</v>
      </c>
      <c r="K395" s="13" t="s">
        <v>213</v>
      </c>
      <c r="L395" s="13" t="s">
        <v>30</v>
      </c>
      <c r="M395" s="13" t="s">
        <v>214</v>
      </c>
      <c r="N395" s="13" t="s">
        <v>206</v>
      </c>
      <c r="O395" s="33" t="s">
        <v>38</v>
      </c>
      <c r="P395" s="58" t="s">
        <v>38</v>
      </c>
      <c r="Q395" s="33" t="s">
        <v>207</v>
      </c>
      <c r="R395" s="14" t="s">
        <v>38</v>
      </c>
      <c r="S395" s="13" t="s">
        <v>216</v>
      </c>
      <c r="T395" s="13" t="s">
        <v>278</v>
      </c>
      <c r="U395" s="33">
        <f t="shared" ca="1" si="72"/>
        <v>45744.56914039352</v>
      </c>
      <c r="V395" s="13" t="str">
        <f t="shared" si="73"/>
        <v>Bangalore</v>
      </c>
      <c r="W395" s="13" t="str">
        <f t="shared" si="74"/>
        <v>CLS</v>
      </c>
      <c r="X395" s="13">
        <f t="shared" si="75"/>
        <v>8</v>
      </c>
      <c r="Y395" s="13" t="str">
        <f>IFERROR(VLOOKUP(C395,ReceivingTeam[],2,FALSE),"HelpDesk")</f>
        <v>HelpDesk</v>
      </c>
      <c r="Z395" s="67">
        <f t="shared" si="76"/>
        <v>44892.729166666664</v>
      </c>
      <c r="AA395" s="68">
        <f t="shared" si="77"/>
        <v>44889</v>
      </c>
      <c r="AB395" s="69" t="b">
        <f t="shared" si="78"/>
        <v>1</v>
      </c>
      <c r="AC395" s="70">
        <f t="shared" si="79"/>
        <v>3</v>
      </c>
      <c r="AD395" s="67">
        <f t="shared" si="80"/>
        <v>44892.729166666664</v>
      </c>
      <c r="AE395" s="67">
        <f>VLOOKUP(V395,'Branch Wise Work Timelines'!C:G,3,FALSE)+AA395</f>
        <v>44889.416666666664</v>
      </c>
      <c r="AF395" s="67">
        <f>IF(V395="Bangalore",VLOOKUP(V395,'Branch Wise Work Timelines'!C:G,4,FALSE)+AA395+1,IF(V395="Mumbai",VLOOKUP(V395,'Branch Wise Work Timelines'!C:G,4,FALSE)+AA395+1,VLOOKUP(V395,'Branch Wise Work Timelines'!C:G,4,FALSE)+AA395))</f>
        <v>44890.104166666664</v>
      </c>
      <c r="AG395" s="67">
        <f>WORKDAY.INTL(AA395,1,11)+VLOOKUP(V395,'Branch Wise Work Timelines'!C:G,3,FALSE)</f>
        <v>44890.416666666664</v>
      </c>
      <c r="AH395" s="69" t="str">
        <f t="shared" ca="1" si="81"/>
        <v>Out of TAT</v>
      </c>
      <c r="AI395" s="69">
        <f t="shared" ca="1" si="82"/>
        <v>20445</v>
      </c>
      <c r="AJ395" s="69" t="str">
        <f ca="1">IF(AI395&lt;0,"0-12",IFERROR(VLOOKUP(AI395,Breakup[],2,FALSE),"&gt;24"))</f>
        <v>&gt;24</v>
      </c>
      <c r="AK395" s="69" t="str">
        <f>VLOOKUP(V395,Master!B:D,3,FALSE)</f>
        <v>South</v>
      </c>
      <c r="AL395" s="69" t="str">
        <f t="shared" si="83"/>
        <v>Bangalore-CLS</v>
      </c>
    </row>
    <row r="396" spans="1:38">
      <c r="A396" s="13" t="s">
        <v>1081</v>
      </c>
      <c r="B396" s="54">
        <v>44701.650029942102</v>
      </c>
      <c r="C396" s="13" t="s">
        <v>506</v>
      </c>
      <c r="D396" s="13">
        <v>792</v>
      </c>
      <c r="E396" s="13" t="s">
        <v>1082</v>
      </c>
      <c r="F396" s="13" t="s">
        <v>15</v>
      </c>
      <c r="G396" s="14">
        <v>1653043874636</v>
      </c>
      <c r="H396" s="55">
        <v>0.219386574074074</v>
      </c>
      <c r="I396" s="33">
        <v>44884.219386574099</v>
      </c>
      <c r="J396" s="58">
        <v>44884</v>
      </c>
      <c r="K396" s="13" t="s">
        <v>213</v>
      </c>
      <c r="L396" s="13" t="s">
        <v>30</v>
      </c>
      <c r="M396" s="13" t="s">
        <v>75</v>
      </c>
      <c r="N396" s="13" t="s">
        <v>206</v>
      </c>
      <c r="O396" s="33" t="s">
        <v>38</v>
      </c>
      <c r="P396" s="58" t="s">
        <v>38</v>
      </c>
      <c r="Q396" s="33" t="s">
        <v>207</v>
      </c>
      <c r="R396" s="14" t="s">
        <v>38</v>
      </c>
      <c r="S396" s="13" t="s">
        <v>208</v>
      </c>
      <c r="T396" s="13" t="s">
        <v>209</v>
      </c>
      <c r="U396" s="33">
        <f t="shared" ca="1" si="72"/>
        <v>45744.56914039352</v>
      </c>
      <c r="V396" s="13" t="str">
        <f t="shared" si="73"/>
        <v>Bangalore</v>
      </c>
      <c r="W396" s="13" t="str">
        <f t="shared" si="74"/>
        <v>CLS</v>
      </c>
      <c r="X396" s="13">
        <f t="shared" si="75"/>
        <v>5</v>
      </c>
      <c r="Y396" s="13" t="str">
        <f>IFERROR(VLOOKUP(C396,ReceivingTeam[],2,FALSE),"HelpDesk")</f>
        <v>HelpDesk</v>
      </c>
      <c r="Z396" s="67">
        <f t="shared" si="76"/>
        <v>44884.916666666664</v>
      </c>
      <c r="AA396" s="68">
        <f t="shared" si="77"/>
        <v>44884</v>
      </c>
      <c r="AB396" s="69" t="b">
        <f t="shared" si="78"/>
        <v>1</v>
      </c>
      <c r="AC396" s="70">
        <f t="shared" si="79"/>
        <v>0.5</v>
      </c>
      <c r="AD396" s="67">
        <f t="shared" si="80"/>
        <v>44884.916666666664</v>
      </c>
      <c r="AE396" s="67">
        <f>VLOOKUP(V396,'Branch Wise Work Timelines'!C:G,3,FALSE)+AA396</f>
        <v>44884.416666666664</v>
      </c>
      <c r="AF396" s="67">
        <f>IF(V396="Bangalore",VLOOKUP(V396,'Branch Wise Work Timelines'!C:G,4,FALSE)+AA396+1,IF(V396="Mumbai",VLOOKUP(V396,'Branch Wise Work Timelines'!C:G,4,FALSE)+AA396+1,VLOOKUP(V396,'Branch Wise Work Timelines'!C:G,4,FALSE)+AA396))</f>
        <v>44885.104166666664</v>
      </c>
      <c r="AG396" s="67">
        <f>WORKDAY.INTL(AA396,1,11)+VLOOKUP(V396,'Branch Wise Work Timelines'!C:G,3,FALSE)</f>
        <v>44886.416666666664</v>
      </c>
      <c r="AH396" s="69" t="str">
        <f t="shared" ca="1" si="81"/>
        <v>Out of TAT</v>
      </c>
      <c r="AI396" s="69">
        <f t="shared" ca="1" si="82"/>
        <v>20632</v>
      </c>
      <c r="AJ396" s="69" t="str">
        <f ca="1">IF(AI396&lt;0,"0-12",IFERROR(VLOOKUP(AI396,Breakup[],2,FALSE),"&gt;24"))</f>
        <v>&gt;24</v>
      </c>
      <c r="AK396" s="69" t="str">
        <f>VLOOKUP(V396,Master!B:D,3,FALSE)</f>
        <v>South</v>
      </c>
      <c r="AL396" s="69" t="str">
        <f t="shared" si="83"/>
        <v>Bangalore-CLS</v>
      </c>
    </row>
    <row r="397" spans="1:38">
      <c r="A397" s="13" t="s">
        <v>1083</v>
      </c>
      <c r="B397" s="54">
        <v>44701.622056863402</v>
      </c>
      <c r="C397" s="13" t="s">
        <v>418</v>
      </c>
      <c r="D397" s="13">
        <v>306</v>
      </c>
      <c r="E397" s="13" t="s">
        <v>1084</v>
      </c>
      <c r="F397" s="13" t="s">
        <v>15</v>
      </c>
      <c r="G397" s="14">
        <v>1653039610057</v>
      </c>
      <c r="H397" s="55">
        <v>0.69158564814814805</v>
      </c>
      <c r="I397" s="33">
        <v>44881.691585648201</v>
      </c>
      <c r="J397" s="58">
        <v>44881</v>
      </c>
      <c r="K397" s="13" t="s">
        <v>213</v>
      </c>
      <c r="L397" s="13" t="s">
        <v>30</v>
      </c>
      <c r="M397" s="13" t="s">
        <v>214</v>
      </c>
      <c r="N397" s="13" t="s">
        <v>206</v>
      </c>
      <c r="O397" s="33" t="s">
        <v>38</v>
      </c>
      <c r="P397" s="58" t="s">
        <v>38</v>
      </c>
      <c r="Q397" s="33" t="s">
        <v>207</v>
      </c>
      <c r="R397" s="14" t="s">
        <v>38</v>
      </c>
      <c r="S397" s="13" t="s">
        <v>216</v>
      </c>
      <c r="T397" s="13" t="s">
        <v>278</v>
      </c>
      <c r="U397" s="33">
        <f t="shared" ca="1" si="72"/>
        <v>45744.56914039352</v>
      </c>
      <c r="V397" s="13" t="str">
        <f t="shared" si="73"/>
        <v>Bangalore</v>
      </c>
      <c r="W397" s="13" t="str">
        <f t="shared" si="74"/>
        <v>CLS</v>
      </c>
      <c r="X397" s="13">
        <f t="shared" si="75"/>
        <v>16</v>
      </c>
      <c r="Y397" s="13" t="str">
        <f>IFERROR(VLOOKUP(C397,ReceivingTeam[],2,FALSE),"HelpDesk")</f>
        <v>HelpDesk</v>
      </c>
      <c r="Z397" s="67">
        <f t="shared" si="76"/>
        <v>44885.004085648201</v>
      </c>
      <c r="AA397" s="68">
        <f t="shared" si="77"/>
        <v>44881</v>
      </c>
      <c r="AB397" s="69" t="b">
        <f t="shared" si="78"/>
        <v>1</v>
      </c>
      <c r="AC397" s="70">
        <f t="shared" si="79"/>
        <v>3</v>
      </c>
      <c r="AD397" s="67">
        <f t="shared" si="80"/>
        <v>44885.004085648201</v>
      </c>
      <c r="AE397" s="67">
        <f>VLOOKUP(V397,'Branch Wise Work Timelines'!C:G,3,FALSE)+AA397</f>
        <v>44881.416666666664</v>
      </c>
      <c r="AF397" s="67">
        <f>IF(V397="Bangalore",VLOOKUP(V397,'Branch Wise Work Timelines'!C:G,4,FALSE)+AA397+1,IF(V397="Mumbai",VLOOKUP(V397,'Branch Wise Work Timelines'!C:G,4,FALSE)+AA397+1,VLOOKUP(V397,'Branch Wise Work Timelines'!C:G,4,FALSE)+AA397))</f>
        <v>44882.104166666664</v>
      </c>
      <c r="AG397" s="67">
        <f>WORKDAY.INTL(AA397,1,11)+VLOOKUP(V397,'Branch Wise Work Timelines'!C:G,3,FALSE)</f>
        <v>44882.416666666664</v>
      </c>
      <c r="AH397" s="69" t="str">
        <f t="shared" ca="1" si="81"/>
        <v>Out of TAT</v>
      </c>
      <c r="AI397" s="69">
        <f t="shared" ca="1" si="82"/>
        <v>20630</v>
      </c>
      <c r="AJ397" s="69" t="str">
        <f ca="1">IF(AI397&lt;0,"0-12",IFERROR(VLOOKUP(AI397,Breakup[],2,FALSE),"&gt;24"))</f>
        <v>&gt;24</v>
      </c>
      <c r="AK397" s="69" t="str">
        <f>VLOOKUP(V397,Master!B:D,3,FALSE)</f>
        <v>South</v>
      </c>
      <c r="AL397" s="69" t="str">
        <f t="shared" si="83"/>
        <v>Bangalore-CLS</v>
      </c>
    </row>
    <row r="398" spans="1:38">
      <c r="A398" s="13" t="s">
        <v>1085</v>
      </c>
      <c r="B398" s="54">
        <v>44701.631879513901</v>
      </c>
      <c r="C398" s="13" t="s">
        <v>243</v>
      </c>
      <c r="D398" s="13">
        <v>1762</v>
      </c>
      <c r="E398" s="13" t="s">
        <v>1086</v>
      </c>
      <c r="F398" s="13" t="s">
        <v>15</v>
      </c>
      <c r="G398" s="14">
        <v>1653039610057</v>
      </c>
      <c r="H398" s="55">
        <v>0.93869212962963</v>
      </c>
      <c r="I398" s="33">
        <v>44883.938692129603</v>
      </c>
      <c r="J398" s="58">
        <v>44883</v>
      </c>
      <c r="K398" s="13" t="s">
        <v>213</v>
      </c>
      <c r="L398" s="13" t="s">
        <v>30</v>
      </c>
      <c r="M398" s="13" t="s">
        <v>214</v>
      </c>
      <c r="N398" s="13" t="s">
        <v>206</v>
      </c>
      <c r="O398" s="33" t="s">
        <v>38</v>
      </c>
      <c r="P398" s="58" t="s">
        <v>38</v>
      </c>
      <c r="Q398" s="33" t="s">
        <v>207</v>
      </c>
      <c r="R398" s="14" t="s">
        <v>38</v>
      </c>
      <c r="S398" s="13" t="s">
        <v>216</v>
      </c>
      <c r="T398" s="13" t="s">
        <v>278</v>
      </c>
      <c r="U398" s="33">
        <f t="shared" ca="1" si="72"/>
        <v>45744.56914039352</v>
      </c>
      <c r="V398" s="13" t="str">
        <f t="shared" si="73"/>
        <v>Bangalore</v>
      </c>
      <c r="W398" s="13" t="str">
        <f t="shared" si="74"/>
        <v>CLS</v>
      </c>
      <c r="X398" s="13">
        <f t="shared" si="75"/>
        <v>22</v>
      </c>
      <c r="Y398" s="13" t="str">
        <f>IFERROR(VLOOKUP(C398,ReceivingTeam[],2,FALSE),"HelpDesk")</f>
        <v>HelpDesk</v>
      </c>
      <c r="Z398" s="67">
        <f t="shared" si="76"/>
        <v>44887.251192129603</v>
      </c>
      <c r="AA398" s="68">
        <f t="shared" si="77"/>
        <v>44883</v>
      </c>
      <c r="AB398" s="69" t="b">
        <f t="shared" si="78"/>
        <v>1</v>
      </c>
      <c r="AC398" s="70">
        <f t="shared" si="79"/>
        <v>3</v>
      </c>
      <c r="AD398" s="67">
        <f t="shared" si="80"/>
        <v>44887.251192129603</v>
      </c>
      <c r="AE398" s="67">
        <f>VLOOKUP(V398,'Branch Wise Work Timelines'!C:G,3,FALSE)+AA398</f>
        <v>44883.416666666664</v>
      </c>
      <c r="AF398" s="67">
        <f>IF(V398="Bangalore",VLOOKUP(V398,'Branch Wise Work Timelines'!C:G,4,FALSE)+AA398+1,IF(V398="Mumbai",VLOOKUP(V398,'Branch Wise Work Timelines'!C:G,4,FALSE)+AA398+1,VLOOKUP(V398,'Branch Wise Work Timelines'!C:G,4,FALSE)+AA398))</f>
        <v>44884.104166666664</v>
      </c>
      <c r="AG398" s="67">
        <f>WORKDAY.INTL(AA398,1,11)+VLOOKUP(V398,'Branch Wise Work Timelines'!C:G,3,FALSE)</f>
        <v>44884.416666666664</v>
      </c>
      <c r="AH398" s="69" t="str">
        <f t="shared" ca="1" si="81"/>
        <v>Out of TAT</v>
      </c>
      <c r="AI398" s="69">
        <f t="shared" ca="1" si="82"/>
        <v>20576</v>
      </c>
      <c r="AJ398" s="69" t="str">
        <f ca="1">IF(AI398&lt;0,"0-12",IFERROR(VLOOKUP(AI398,Breakup[],2,FALSE),"&gt;24"))</f>
        <v>&gt;24</v>
      </c>
      <c r="AK398" s="69" t="str">
        <f>VLOOKUP(V398,Master!B:D,3,FALSE)</f>
        <v>South</v>
      </c>
      <c r="AL398" s="69" t="str">
        <f t="shared" si="83"/>
        <v>Bangalore-CLS</v>
      </c>
    </row>
    <row r="399" spans="1:38">
      <c r="A399" s="13" t="s">
        <v>1087</v>
      </c>
      <c r="B399" s="54">
        <v>44701.692155671299</v>
      </c>
      <c r="C399" s="13" t="s">
        <v>122</v>
      </c>
      <c r="D399" s="13">
        <v>94</v>
      </c>
      <c r="E399" s="13" t="s">
        <v>1088</v>
      </c>
      <c r="F399" s="13" t="s">
        <v>33</v>
      </c>
      <c r="G399" s="14">
        <v>1653045231812</v>
      </c>
      <c r="H399" s="55">
        <v>0.82578703703703704</v>
      </c>
      <c r="I399" s="33">
        <v>44884.825787037</v>
      </c>
      <c r="J399" s="58">
        <v>44884</v>
      </c>
      <c r="K399" s="13" t="s">
        <v>263</v>
      </c>
      <c r="L399" s="13" t="s">
        <v>69</v>
      </c>
      <c r="M399" s="13" t="s">
        <v>101</v>
      </c>
      <c r="N399" s="13" t="s">
        <v>206</v>
      </c>
      <c r="O399" s="33" t="s">
        <v>38</v>
      </c>
      <c r="P399" s="58" t="s">
        <v>38</v>
      </c>
      <c r="Q399" s="33" t="s">
        <v>207</v>
      </c>
      <c r="R399" s="14" t="s">
        <v>38</v>
      </c>
      <c r="S399" s="13" t="s">
        <v>208</v>
      </c>
      <c r="T399" s="13" t="s">
        <v>209</v>
      </c>
      <c r="U399" s="33">
        <f t="shared" ca="1" si="72"/>
        <v>45744.56914039352</v>
      </c>
      <c r="V399" s="13" t="str">
        <f t="shared" si="73"/>
        <v>Mumbai</v>
      </c>
      <c r="W399" s="13" t="str">
        <f t="shared" si="74"/>
        <v>RI</v>
      </c>
      <c r="X399" s="13">
        <f t="shared" si="75"/>
        <v>19</v>
      </c>
      <c r="Y399" s="13" t="str">
        <f>IFERROR(VLOOKUP(C399,ReceivingTeam[],2,FALSE),"HelpDesk")</f>
        <v>Branch office</v>
      </c>
      <c r="Z399" s="67">
        <f t="shared" si="76"/>
        <v>44886.492453703664</v>
      </c>
      <c r="AA399" s="68">
        <f t="shared" si="77"/>
        <v>44884</v>
      </c>
      <c r="AB399" s="69" t="b">
        <f t="shared" si="78"/>
        <v>1</v>
      </c>
      <c r="AC399" s="70">
        <f t="shared" si="79"/>
        <v>0.5</v>
      </c>
      <c r="AD399" s="67">
        <f t="shared" si="80"/>
        <v>44886.492453703664</v>
      </c>
      <c r="AE399" s="67">
        <f>VLOOKUP(V399,'Branch Wise Work Timelines'!C:G,3,FALSE)+AA399</f>
        <v>44884.416666666664</v>
      </c>
      <c r="AF399" s="67">
        <f>IF(V399="Bangalore",VLOOKUP(V399,'Branch Wise Work Timelines'!C:G,4,FALSE)+AA399+1,IF(V399="Mumbai",VLOOKUP(V399,'Branch Wise Work Timelines'!C:G,4,FALSE)+AA399+1,VLOOKUP(V399,'Branch Wise Work Timelines'!C:G,4,FALSE)+AA399))</f>
        <v>44885.25</v>
      </c>
      <c r="AG399" s="67">
        <f>WORKDAY.INTL(AA399,1,11)+VLOOKUP(V399,'Branch Wise Work Timelines'!C:G,3,FALSE)</f>
        <v>44886.416666666664</v>
      </c>
      <c r="AH399" s="69" t="str">
        <f t="shared" ca="1" si="81"/>
        <v>Out of TAT</v>
      </c>
      <c r="AI399" s="69">
        <f t="shared" ca="1" si="82"/>
        <v>20594</v>
      </c>
      <c r="AJ399" s="69" t="str">
        <f ca="1">IF(AI399&lt;0,"0-12",IFERROR(VLOOKUP(AI399,Breakup[],2,FALSE),"&gt;24"))</f>
        <v>&gt;24</v>
      </c>
      <c r="AK399" s="69" t="str">
        <f>VLOOKUP(V399,Master!B:D,3,FALSE)</f>
        <v>East</v>
      </c>
      <c r="AL399" s="69" t="str">
        <f t="shared" si="83"/>
        <v>Mumbai</v>
      </c>
    </row>
    <row r="400" spans="1:38">
      <c r="A400" s="13" t="s">
        <v>1089</v>
      </c>
      <c r="B400" s="54">
        <v>44701.491651157397</v>
      </c>
      <c r="C400" s="13" t="s">
        <v>261</v>
      </c>
      <c r="D400" s="13">
        <v>583</v>
      </c>
      <c r="E400" s="13" t="s">
        <v>1090</v>
      </c>
      <c r="F400" s="13" t="s">
        <v>33</v>
      </c>
      <c r="G400" s="14">
        <v>1653028157440</v>
      </c>
      <c r="H400" s="55">
        <v>0.566539351851852</v>
      </c>
      <c r="I400" s="33">
        <v>44884.566539351901</v>
      </c>
      <c r="J400" s="58">
        <v>44884</v>
      </c>
      <c r="K400" s="13" t="s">
        <v>263</v>
      </c>
      <c r="L400" s="13" t="s">
        <v>69</v>
      </c>
      <c r="M400" s="13" t="s">
        <v>101</v>
      </c>
      <c r="N400" s="13" t="s">
        <v>206</v>
      </c>
      <c r="O400" s="33" t="s">
        <v>38</v>
      </c>
      <c r="P400" s="58" t="s">
        <v>38</v>
      </c>
      <c r="Q400" s="33" t="s">
        <v>207</v>
      </c>
      <c r="R400" s="14" t="s">
        <v>38</v>
      </c>
      <c r="S400" s="13" t="s">
        <v>208</v>
      </c>
      <c r="T400" s="13" t="s">
        <v>209</v>
      </c>
      <c r="U400" s="33">
        <f t="shared" ca="1" si="72"/>
        <v>45744.56914039352</v>
      </c>
      <c r="V400" s="13" t="str">
        <f t="shared" si="73"/>
        <v>Mumbai</v>
      </c>
      <c r="W400" s="13" t="str">
        <f t="shared" si="74"/>
        <v>RI</v>
      </c>
      <c r="X400" s="13">
        <f t="shared" si="75"/>
        <v>13</v>
      </c>
      <c r="Y400" s="13" t="str">
        <f>IFERROR(VLOOKUP(C400,ReceivingTeam[],2,FALSE),"HelpDesk")</f>
        <v>HelpDesk</v>
      </c>
      <c r="Z400" s="67">
        <f t="shared" si="76"/>
        <v>44885.066539351901</v>
      </c>
      <c r="AA400" s="68">
        <f t="shared" si="77"/>
        <v>44884</v>
      </c>
      <c r="AB400" s="69" t="b">
        <f t="shared" si="78"/>
        <v>1</v>
      </c>
      <c r="AC400" s="70">
        <f t="shared" si="79"/>
        <v>0.5</v>
      </c>
      <c r="AD400" s="67">
        <f t="shared" si="80"/>
        <v>44885.066539351901</v>
      </c>
      <c r="AE400" s="67">
        <f>VLOOKUP(V400,'Branch Wise Work Timelines'!C:G,3,FALSE)+AA400</f>
        <v>44884.416666666664</v>
      </c>
      <c r="AF400" s="67">
        <f>IF(V400="Bangalore",VLOOKUP(V400,'Branch Wise Work Timelines'!C:G,4,FALSE)+AA400+1,IF(V400="Mumbai",VLOOKUP(V400,'Branch Wise Work Timelines'!C:G,4,FALSE)+AA400+1,VLOOKUP(V400,'Branch Wise Work Timelines'!C:G,4,FALSE)+AA400))</f>
        <v>44885.25</v>
      </c>
      <c r="AG400" s="67">
        <f>WORKDAY.INTL(AA400,1,11)+VLOOKUP(V400,'Branch Wise Work Timelines'!C:G,3,FALSE)</f>
        <v>44886.416666666664</v>
      </c>
      <c r="AH400" s="69" t="str">
        <f t="shared" ca="1" si="81"/>
        <v>Out of TAT</v>
      </c>
      <c r="AI400" s="69">
        <f t="shared" ca="1" si="82"/>
        <v>20629</v>
      </c>
      <c r="AJ400" s="69" t="str">
        <f ca="1">IF(AI400&lt;0,"0-12",IFERROR(VLOOKUP(AI400,Breakup[],2,FALSE),"&gt;24"))</f>
        <v>&gt;24</v>
      </c>
      <c r="AK400" s="69" t="str">
        <f>VLOOKUP(V400,Master!B:D,3,FALSE)</f>
        <v>East</v>
      </c>
      <c r="AL400" s="69" t="str">
        <f t="shared" si="83"/>
        <v>Mumbai</v>
      </c>
    </row>
    <row r="401" spans="1:38">
      <c r="A401" s="13" t="s">
        <v>1091</v>
      </c>
      <c r="B401" s="54">
        <v>44701.635191817099</v>
      </c>
      <c r="C401" s="13" t="s">
        <v>235</v>
      </c>
      <c r="D401" s="13">
        <v>301</v>
      </c>
      <c r="E401" s="13" t="s">
        <v>1092</v>
      </c>
      <c r="F401" s="13" t="s">
        <v>15</v>
      </c>
      <c r="G401" s="14">
        <v>1653042748167</v>
      </c>
      <c r="H401" s="55">
        <v>0.42474537037037002</v>
      </c>
      <c r="I401" s="33">
        <v>44884.424745370401</v>
      </c>
      <c r="J401" s="58">
        <v>44884</v>
      </c>
      <c r="K401" s="13" t="s">
        <v>213</v>
      </c>
      <c r="L401" s="13" t="s">
        <v>30</v>
      </c>
      <c r="M401" s="13" t="s">
        <v>214</v>
      </c>
      <c r="N401" s="13" t="s">
        <v>206</v>
      </c>
      <c r="O401" s="33" t="s">
        <v>38</v>
      </c>
      <c r="P401" s="58" t="s">
        <v>38</v>
      </c>
      <c r="Q401" s="33" t="s">
        <v>207</v>
      </c>
      <c r="R401" s="14" t="s">
        <v>38</v>
      </c>
      <c r="S401" s="13" t="s">
        <v>216</v>
      </c>
      <c r="T401" s="13" t="s">
        <v>217</v>
      </c>
      <c r="U401" s="33">
        <f t="shared" ca="1" si="72"/>
        <v>45744.56914039352</v>
      </c>
      <c r="V401" s="13" t="str">
        <f t="shared" si="73"/>
        <v>Bangalore</v>
      </c>
      <c r="W401" s="13" t="str">
        <f t="shared" si="74"/>
        <v>CLS</v>
      </c>
      <c r="X401" s="13">
        <f t="shared" si="75"/>
        <v>10</v>
      </c>
      <c r="Y401" s="13" t="str">
        <f>IFERROR(VLOOKUP(C401,ReceivingTeam[],2,FALSE),"HelpDesk")</f>
        <v>HelpDesk</v>
      </c>
      <c r="Z401" s="67">
        <f t="shared" si="76"/>
        <v>44884.924745370401</v>
      </c>
      <c r="AA401" s="68">
        <f t="shared" si="77"/>
        <v>44884</v>
      </c>
      <c r="AB401" s="69" t="b">
        <f t="shared" si="78"/>
        <v>1</v>
      </c>
      <c r="AC401" s="70">
        <f t="shared" si="79"/>
        <v>0.5</v>
      </c>
      <c r="AD401" s="67">
        <f t="shared" si="80"/>
        <v>44884.924745370401</v>
      </c>
      <c r="AE401" s="67">
        <f>VLOOKUP(V401,'Branch Wise Work Timelines'!C:G,3,FALSE)+AA401</f>
        <v>44884.416666666664</v>
      </c>
      <c r="AF401" s="67">
        <f>IF(V401="Bangalore",VLOOKUP(V401,'Branch Wise Work Timelines'!C:G,4,FALSE)+AA401+1,IF(V401="Mumbai",VLOOKUP(V401,'Branch Wise Work Timelines'!C:G,4,FALSE)+AA401+1,VLOOKUP(V401,'Branch Wise Work Timelines'!C:G,4,FALSE)+AA401))</f>
        <v>44885.104166666664</v>
      </c>
      <c r="AG401" s="67">
        <f>WORKDAY.INTL(AA401,1,11)+VLOOKUP(V401,'Branch Wise Work Timelines'!C:G,3,FALSE)</f>
        <v>44886.416666666664</v>
      </c>
      <c r="AH401" s="69" t="str">
        <f t="shared" ca="1" si="81"/>
        <v>Out of TAT</v>
      </c>
      <c r="AI401" s="69">
        <f t="shared" ca="1" si="82"/>
        <v>20632</v>
      </c>
      <c r="AJ401" s="69" t="str">
        <f ca="1">IF(AI401&lt;0,"0-12",IFERROR(VLOOKUP(AI401,Breakup[],2,FALSE),"&gt;24"))</f>
        <v>&gt;24</v>
      </c>
      <c r="AK401" s="69" t="str">
        <f>VLOOKUP(V401,Master!B:D,3,FALSE)</f>
        <v>South</v>
      </c>
      <c r="AL401" s="69" t="str">
        <f t="shared" si="83"/>
        <v>Bangalore-CLS</v>
      </c>
    </row>
    <row r="402" spans="1:38">
      <c r="A402" s="13" t="s">
        <v>1093</v>
      </c>
      <c r="B402" s="54">
        <v>44701.621117129602</v>
      </c>
      <c r="C402" s="13" t="s">
        <v>311</v>
      </c>
      <c r="D402" s="13">
        <v>515</v>
      </c>
      <c r="E402" s="13" t="s">
        <v>1094</v>
      </c>
      <c r="F402" s="13" t="s">
        <v>33</v>
      </c>
      <c r="G402" s="14">
        <v>1653041501821</v>
      </c>
      <c r="H402" s="55">
        <v>0.78545138888888899</v>
      </c>
      <c r="I402" s="33">
        <v>44883.785451388903</v>
      </c>
      <c r="J402" s="58">
        <v>44883</v>
      </c>
      <c r="K402" s="13" t="s">
        <v>313</v>
      </c>
      <c r="L402" s="13" t="s">
        <v>60</v>
      </c>
      <c r="M402" s="13" t="s">
        <v>314</v>
      </c>
      <c r="N402" s="13" t="s">
        <v>206</v>
      </c>
      <c r="O402" s="33" t="s">
        <v>38</v>
      </c>
      <c r="P402" s="58" t="s">
        <v>38</v>
      </c>
      <c r="Q402" s="33" t="s">
        <v>207</v>
      </c>
      <c r="R402" s="14" t="s">
        <v>38</v>
      </c>
      <c r="S402" s="13" t="s">
        <v>208</v>
      </c>
      <c r="T402" s="13" t="s">
        <v>209</v>
      </c>
      <c r="U402" s="33">
        <f t="shared" ca="1" si="72"/>
        <v>45744.56914039352</v>
      </c>
      <c r="V402" s="13" t="str">
        <f t="shared" si="73"/>
        <v>Hyderabad</v>
      </c>
      <c r="W402" s="13" t="str">
        <f t="shared" si="74"/>
        <v>RI</v>
      </c>
      <c r="X402" s="13">
        <f t="shared" si="75"/>
        <v>18</v>
      </c>
      <c r="Y402" s="13" t="str">
        <f>IFERROR(VLOOKUP(C402,ReceivingTeam[],2,FALSE),"HelpDesk")</f>
        <v>HelpDesk</v>
      </c>
      <c r="Z402" s="67">
        <f t="shared" si="76"/>
        <v>44884.931284722232</v>
      </c>
      <c r="AA402" s="68">
        <f t="shared" si="77"/>
        <v>44883</v>
      </c>
      <c r="AB402" s="69" t="b">
        <f t="shared" si="78"/>
        <v>1</v>
      </c>
      <c r="AC402" s="70">
        <f t="shared" si="79"/>
        <v>0.5</v>
      </c>
      <c r="AD402" s="67">
        <f t="shared" si="80"/>
        <v>44884.931284722232</v>
      </c>
      <c r="AE402" s="67">
        <f>VLOOKUP(V402,'Branch Wise Work Timelines'!C:G,3,FALSE)+AA402</f>
        <v>44883.416666666664</v>
      </c>
      <c r="AF402" s="67">
        <f>IF(V402="Bangalore",VLOOKUP(V402,'Branch Wise Work Timelines'!C:G,4,FALSE)+AA402+1,IF(V402="Mumbai",VLOOKUP(V402,'Branch Wise Work Timelines'!C:G,4,FALSE)+AA402+1,VLOOKUP(V402,'Branch Wise Work Timelines'!C:G,4,FALSE)+AA402))</f>
        <v>44883.770833333336</v>
      </c>
      <c r="AG402" s="67">
        <f>WORKDAY.INTL(AA402,1,11)+VLOOKUP(V402,'Branch Wise Work Timelines'!C:G,3,FALSE)</f>
        <v>44884.416666666664</v>
      </c>
      <c r="AH402" s="69" t="str">
        <f t="shared" ca="1" si="81"/>
        <v>Out of TAT</v>
      </c>
      <c r="AI402" s="69">
        <f t="shared" ca="1" si="82"/>
        <v>20632</v>
      </c>
      <c r="AJ402" s="69" t="str">
        <f ca="1">IF(AI402&lt;0,"0-12",IFERROR(VLOOKUP(AI402,Breakup[],2,FALSE),"&gt;24"))</f>
        <v>&gt;24</v>
      </c>
      <c r="AK402" s="69" t="str">
        <f>VLOOKUP(V402,Master!B:D,3,FALSE)</f>
        <v>South</v>
      </c>
      <c r="AL402" s="69" t="str">
        <f t="shared" si="83"/>
        <v>Hyderabad</v>
      </c>
    </row>
    <row r="403" spans="1:38">
      <c r="A403" s="13" t="s">
        <v>1095</v>
      </c>
      <c r="B403" s="54">
        <v>44701.451944525499</v>
      </c>
      <c r="C403" s="13" t="s">
        <v>137</v>
      </c>
      <c r="D403" s="13">
        <v>1309</v>
      </c>
      <c r="E403" s="13" t="s">
        <v>1096</v>
      </c>
      <c r="F403" s="13" t="s">
        <v>46</v>
      </c>
      <c r="G403" s="14">
        <v>1653026648585</v>
      </c>
      <c r="H403" s="55">
        <v>0.14976851851851899</v>
      </c>
      <c r="I403" s="33">
        <v>44891.149768518502</v>
      </c>
      <c r="J403" s="58">
        <v>44891</v>
      </c>
      <c r="K403" s="13" t="s">
        <v>325</v>
      </c>
      <c r="L403" s="13" t="s">
        <v>55</v>
      </c>
      <c r="M403" s="13" t="s">
        <v>323</v>
      </c>
      <c r="N403" s="13" t="s">
        <v>206</v>
      </c>
      <c r="O403" s="33">
        <v>44891.107187499998</v>
      </c>
      <c r="P403" s="58">
        <v>44891</v>
      </c>
      <c r="Q403" s="33" t="s">
        <v>237</v>
      </c>
      <c r="R403" s="14">
        <v>133</v>
      </c>
      <c r="S403" s="13" t="s">
        <v>208</v>
      </c>
      <c r="T403" s="13" t="s">
        <v>209</v>
      </c>
      <c r="U403" s="33">
        <f t="shared" ca="1" si="72"/>
        <v>45744.56914039352</v>
      </c>
      <c r="V403" s="13" t="str">
        <f t="shared" si="73"/>
        <v>Delhi</v>
      </c>
      <c r="W403" s="13" t="str">
        <f t="shared" si="74"/>
        <v>RI</v>
      </c>
      <c r="X403" s="13">
        <f t="shared" si="75"/>
        <v>3</v>
      </c>
      <c r="Y403" s="13" t="str">
        <f>IFERROR(VLOOKUP(C403,ReceivingTeam[],2,FALSE),"HelpDesk")</f>
        <v>Branch office</v>
      </c>
      <c r="Z403" s="67">
        <f t="shared" si="76"/>
        <v>44893.562499999993</v>
      </c>
      <c r="AA403" s="68">
        <f t="shared" si="77"/>
        <v>44891</v>
      </c>
      <c r="AB403" s="69" t="b">
        <f t="shared" si="78"/>
        <v>1</v>
      </c>
      <c r="AC403" s="70">
        <f t="shared" si="79"/>
        <v>0.5</v>
      </c>
      <c r="AD403" s="67">
        <f t="shared" si="80"/>
        <v>44893.562499999993</v>
      </c>
      <c r="AE403" s="67">
        <f>VLOOKUP(V403,'Branch Wise Work Timelines'!C:G,3,FALSE)+AA403</f>
        <v>44891.416666666664</v>
      </c>
      <c r="AF403" s="67">
        <f>IF(V403="Bangalore",VLOOKUP(V403,'Branch Wise Work Timelines'!C:G,4,FALSE)+AA403+1,IF(V403="Mumbai",VLOOKUP(V403,'Branch Wise Work Timelines'!C:G,4,FALSE)+AA403+1,VLOOKUP(V403,'Branch Wise Work Timelines'!C:G,4,FALSE)+AA403))</f>
        <v>44891.770833333336</v>
      </c>
      <c r="AG403" s="67">
        <f>WORKDAY.INTL(AA403,1,11)+VLOOKUP(V403,'Branch Wise Work Timelines'!C:G,3,FALSE)</f>
        <v>44893.416666666664</v>
      </c>
      <c r="AH403" s="69" t="str">
        <f t="shared" si="81"/>
        <v>Met</v>
      </c>
      <c r="AI403" s="69">
        <f t="shared" ca="1" si="82"/>
        <v>20425</v>
      </c>
      <c r="AJ403" s="69" t="str">
        <f ca="1">IF(AI403&lt;0,"0-12",IFERROR(VLOOKUP(AI403,Breakup[],2,FALSE),"&gt;24"))</f>
        <v>&gt;24</v>
      </c>
      <c r="AK403" s="69" t="str">
        <f>VLOOKUP(V403,Master!B:D,3,FALSE)</f>
        <v>North</v>
      </c>
      <c r="AL403" s="69" t="str">
        <f t="shared" si="83"/>
        <v>Delhi</v>
      </c>
    </row>
    <row r="404" spans="1:38">
      <c r="A404" s="13" t="s">
        <v>1097</v>
      </c>
      <c r="B404" s="54">
        <v>44701.454328205997</v>
      </c>
      <c r="C404" s="13" t="s">
        <v>137</v>
      </c>
      <c r="D404" s="13">
        <v>1074</v>
      </c>
      <c r="E404" s="13" t="s">
        <v>1098</v>
      </c>
      <c r="F404" s="13" t="s">
        <v>46</v>
      </c>
      <c r="G404" s="14">
        <v>1653026648585</v>
      </c>
      <c r="H404" s="55">
        <v>0.56269675925925899</v>
      </c>
      <c r="I404" s="33">
        <v>44889.562696759298</v>
      </c>
      <c r="J404" s="58">
        <v>44889</v>
      </c>
      <c r="K404" s="13" t="s">
        <v>325</v>
      </c>
      <c r="L404" s="13" t="s">
        <v>55</v>
      </c>
      <c r="M404" s="13" t="s">
        <v>323</v>
      </c>
      <c r="N404" s="13" t="s">
        <v>206</v>
      </c>
      <c r="O404" s="33" t="s">
        <v>38</v>
      </c>
      <c r="P404" s="58" t="s">
        <v>38</v>
      </c>
      <c r="Q404" s="33" t="s">
        <v>207</v>
      </c>
      <c r="R404" s="14" t="s">
        <v>38</v>
      </c>
      <c r="S404" s="13" t="s">
        <v>208</v>
      </c>
      <c r="T404" s="13" t="s">
        <v>209</v>
      </c>
      <c r="U404" s="33">
        <f t="shared" ca="1" si="72"/>
        <v>45744.56914039352</v>
      </c>
      <c r="V404" s="13" t="str">
        <f t="shared" si="73"/>
        <v>Delhi</v>
      </c>
      <c r="W404" s="13" t="str">
        <f t="shared" si="74"/>
        <v>RI</v>
      </c>
      <c r="X404" s="13">
        <f t="shared" si="75"/>
        <v>13</v>
      </c>
      <c r="Y404" s="13" t="str">
        <f>IFERROR(VLOOKUP(C404,ReceivingTeam[],2,FALSE),"HelpDesk")</f>
        <v>Branch office</v>
      </c>
      <c r="Z404" s="67">
        <f t="shared" si="76"/>
        <v>44890.708530092626</v>
      </c>
      <c r="AA404" s="68">
        <f t="shared" si="77"/>
        <v>44889</v>
      </c>
      <c r="AB404" s="69" t="b">
        <f t="shared" si="78"/>
        <v>1</v>
      </c>
      <c r="AC404" s="70">
        <f t="shared" si="79"/>
        <v>0.5</v>
      </c>
      <c r="AD404" s="67">
        <f t="shared" si="80"/>
        <v>44890.708530092626</v>
      </c>
      <c r="AE404" s="67">
        <f>VLOOKUP(V404,'Branch Wise Work Timelines'!C:G,3,FALSE)+AA404</f>
        <v>44889.416666666664</v>
      </c>
      <c r="AF404" s="67">
        <f>IF(V404="Bangalore",VLOOKUP(V404,'Branch Wise Work Timelines'!C:G,4,FALSE)+AA404+1,IF(V404="Mumbai",VLOOKUP(V404,'Branch Wise Work Timelines'!C:G,4,FALSE)+AA404+1,VLOOKUP(V404,'Branch Wise Work Timelines'!C:G,4,FALSE)+AA404))</f>
        <v>44889.770833333336</v>
      </c>
      <c r="AG404" s="67">
        <f>WORKDAY.INTL(AA404,1,11)+VLOOKUP(V404,'Branch Wise Work Timelines'!C:G,3,FALSE)</f>
        <v>44890.416666666664</v>
      </c>
      <c r="AH404" s="69" t="str">
        <f t="shared" ca="1" si="81"/>
        <v>Out of TAT</v>
      </c>
      <c r="AI404" s="69">
        <f t="shared" ca="1" si="82"/>
        <v>20493</v>
      </c>
      <c r="AJ404" s="69" t="str">
        <f ca="1">IF(AI404&lt;0,"0-12",IFERROR(VLOOKUP(AI404,Breakup[],2,FALSE),"&gt;24"))</f>
        <v>&gt;24</v>
      </c>
      <c r="AK404" s="69" t="str">
        <f>VLOOKUP(V404,Master!B:D,3,FALSE)</f>
        <v>North</v>
      </c>
      <c r="AL404" s="69" t="str">
        <f t="shared" si="83"/>
        <v>Delhi</v>
      </c>
    </row>
    <row r="405" spans="1:38">
      <c r="A405" s="13" t="s">
        <v>1099</v>
      </c>
      <c r="B405" s="54">
        <v>44701.455795601898</v>
      </c>
      <c r="C405" s="13" t="s">
        <v>323</v>
      </c>
      <c r="D405" s="13">
        <v>1824</v>
      </c>
      <c r="E405" s="13" t="s">
        <v>1100</v>
      </c>
      <c r="F405" s="13" t="s">
        <v>33</v>
      </c>
      <c r="G405" s="14">
        <v>1653025396528</v>
      </c>
      <c r="H405" s="55">
        <v>0.13611111111111099</v>
      </c>
      <c r="I405" s="33">
        <v>44889.136111111096</v>
      </c>
      <c r="J405" s="58">
        <v>44889</v>
      </c>
      <c r="K405" s="13" t="s">
        <v>325</v>
      </c>
      <c r="L405" s="13" t="s">
        <v>55</v>
      </c>
      <c r="M405" s="13" t="s">
        <v>323</v>
      </c>
      <c r="N405" s="13" t="s">
        <v>206</v>
      </c>
      <c r="O405" s="33" t="s">
        <v>38</v>
      </c>
      <c r="P405" s="58" t="s">
        <v>38</v>
      </c>
      <c r="Q405" s="33" t="s">
        <v>207</v>
      </c>
      <c r="R405" s="14" t="s">
        <v>38</v>
      </c>
      <c r="S405" s="13" t="s">
        <v>208</v>
      </c>
      <c r="T405" s="13" t="s">
        <v>209</v>
      </c>
      <c r="U405" s="33">
        <f t="shared" ca="1" si="72"/>
        <v>45744.56914039352</v>
      </c>
      <c r="V405" s="13" t="str">
        <f t="shared" si="73"/>
        <v>Delhi</v>
      </c>
      <c r="W405" s="13" t="str">
        <f t="shared" si="74"/>
        <v>RI</v>
      </c>
      <c r="X405" s="13">
        <f t="shared" si="75"/>
        <v>3</v>
      </c>
      <c r="Y405" s="13" t="str">
        <f>IFERROR(VLOOKUP(C405,ReceivingTeam[],2,FALSE),"HelpDesk")</f>
        <v>HelpDesk</v>
      </c>
      <c r="Z405" s="67">
        <f t="shared" si="76"/>
        <v>44890.562499999993</v>
      </c>
      <c r="AA405" s="68">
        <f t="shared" si="77"/>
        <v>44889</v>
      </c>
      <c r="AB405" s="69" t="b">
        <f t="shared" si="78"/>
        <v>1</v>
      </c>
      <c r="AC405" s="70">
        <f t="shared" si="79"/>
        <v>0.5</v>
      </c>
      <c r="AD405" s="67">
        <f t="shared" si="80"/>
        <v>44890.562499999993</v>
      </c>
      <c r="AE405" s="67">
        <f>VLOOKUP(V405,'Branch Wise Work Timelines'!C:G,3,FALSE)+AA405</f>
        <v>44889.416666666664</v>
      </c>
      <c r="AF405" s="67">
        <f>IF(V405="Bangalore",VLOOKUP(V405,'Branch Wise Work Timelines'!C:G,4,FALSE)+AA405+1,IF(V405="Mumbai",VLOOKUP(V405,'Branch Wise Work Timelines'!C:G,4,FALSE)+AA405+1,VLOOKUP(V405,'Branch Wise Work Timelines'!C:G,4,FALSE)+AA405))</f>
        <v>44889.770833333336</v>
      </c>
      <c r="AG405" s="67">
        <f>WORKDAY.INTL(AA405,1,11)+VLOOKUP(V405,'Branch Wise Work Timelines'!C:G,3,FALSE)</f>
        <v>44890.416666666664</v>
      </c>
      <c r="AH405" s="69" t="str">
        <f t="shared" ca="1" si="81"/>
        <v>Out of TAT</v>
      </c>
      <c r="AI405" s="69">
        <f t="shared" ca="1" si="82"/>
        <v>20497</v>
      </c>
      <c r="AJ405" s="69" t="str">
        <f ca="1">IF(AI405&lt;0,"0-12",IFERROR(VLOOKUP(AI405,Breakup[],2,FALSE),"&gt;24"))</f>
        <v>&gt;24</v>
      </c>
      <c r="AK405" s="69" t="str">
        <f>VLOOKUP(V405,Master!B:D,3,FALSE)</f>
        <v>North</v>
      </c>
      <c r="AL405" s="69" t="str">
        <f t="shared" si="83"/>
        <v>Delhi</v>
      </c>
    </row>
    <row r="406" spans="1:38">
      <c r="A406" s="13" t="s">
        <v>1101</v>
      </c>
      <c r="B406" s="54">
        <v>44701.667755358802</v>
      </c>
      <c r="C406" s="13" t="s">
        <v>255</v>
      </c>
      <c r="D406" s="13">
        <v>1614</v>
      </c>
      <c r="E406" s="13" t="s">
        <v>1102</v>
      </c>
      <c r="F406" s="13" t="s">
        <v>33</v>
      </c>
      <c r="G406" s="14">
        <v>1653044413419</v>
      </c>
      <c r="H406" s="55">
        <v>0.48027777777777803</v>
      </c>
      <c r="I406" s="33">
        <v>44887.480277777802</v>
      </c>
      <c r="J406" s="58">
        <v>44887</v>
      </c>
      <c r="K406" s="13" t="s">
        <v>257</v>
      </c>
      <c r="L406" s="13" t="s">
        <v>72</v>
      </c>
      <c r="M406" s="13" t="s">
        <v>255</v>
      </c>
      <c r="N406" s="13" t="s">
        <v>206</v>
      </c>
      <c r="O406" s="33" t="s">
        <v>38</v>
      </c>
      <c r="P406" s="58" t="s">
        <v>38</v>
      </c>
      <c r="Q406" s="33" t="s">
        <v>207</v>
      </c>
      <c r="R406" s="14" t="s">
        <v>38</v>
      </c>
      <c r="S406" s="13" t="s">
        <v>216</v>
      </c>
      <c r="T406" s="13" t="s">
        <v>278</v>
      </c>
      <c r="U406" s="33">
        <f t="shared" ca="1" si="72"/>
        <v>45744.56914039352</v>
      </c>
      <c r="V406" s="13" t="str">
        <f t="shared" si="73"/>
        <v>Pune</v>
      </c>
      <c r="W406" s="13" t="str">
        <f t="shared" si="74"/>
        <v>RI</v>
      </c>
      <c r="X406" s="13">
        <f t="shared" si="75"/>
        <v>11</v>
      </c>
      <c r="Y406" s="13" t="str">
        <f>IFERROR(VLOOKUP(C406,ReceivingTeam[],2,FALSE),"HelpDesk")</f>
        <v>HelpDesk</v>
      </c>
      <c r="Z406" s="67">
        <f t="shared" si="76"/>
        <v>44891.105277777802</v>
      </c>
      <c r="AA406" s="68">
        <f t="shared" si="77"/>
        <v>44887</v>
      </c>
      <c r="AB406" s="69" t="b">
        <f t="shared" si="78"/>
        <v>1</v>
      </c>
      <c r="AC406" s="70">
        <f t="shared" si="79"/>
        <v>3</v>
      </c>
      <c r="AD406" s="67">
        <f t="shared" si="80"/>
        <v>44891.105277777802</v>
      </c>
      <c r="AE406" s="67">
        <f>VLOOKUP(V406,'Branch Wise Work Timelines'!C:G,3,FALSE)+AA406</f>
        <v>44887.395833333336</v>
      </c>
      <c r="AF406" s="67">
        <f>IF(V406="Bangalore",VLOOKUP(V406,'Branch Wise Work Timelines'!C:G,4,FALSE)+AA406+1,IF(V406="Mumbai",VLOOKUP(V406,'Branch Wise Work Timelines'!C:G,4,FALSE)+AA406+1,VLOOKUP(V406,'Branch Wise Work Timelines'!C:G,4,FALSE)+AA406))</f>
        <v>44887.770833333336</v>
      </c>
      <c r="AG406" s="67">
        <f>WORKDAY.INTL(AA406,1,11)+VLOOKUP(V406,'Branch Wise Work Timelines'!C:G,3,FALSE)</f>
        <v>44888.395833333336</v>
      </c>
      <c r="AH406" s="69" t="str">
        <f t="shared" ca="1" si="81"/>
        <v>Out of TAT</v>
      </c>
      <c r="AI406" s="69">
        <f t="shared" ca="1" si="82"/>
        <v>20484</v>
      </c>
      <c r="AJ406" s="69" t="str">
        <f ca="1">IF(AI406&lt;0,"0-12",IFERROR(VLOOKUP(AI406,Breakup[],2,FALSE),"&gt;24"))</f>
        <v>&gt;24</v>
      </c>
      <c r="AK406" s="69" t="str">
        <f>VLOOKUP(V406,Master!B:D,3,FALSE)</f>
        <v>West</v>
      </c>
      <c r="AL406" s="69" t="str">
        <f t="shared" si="83"/>
        <v>Pune</v>
      </c>
    </row>
    <row r="407" spans="1:38">
      <c r="A407" s="13" t="s">
        <v>1103</v>
      </c>
      <c r="B407" s="54">
        <v>44701.6111695949</v>
      </c>
      <c r="C407" s="13" t="s">
        <v>989</v>
      </c>
      <c r="D407" s="13">
        <v>1434</v>
      </c>
      <c r="E407" s="13" t="s">
        <v>1104</v>
      </c>
      <c r="F407" s="13" t="s">
        <v>33</v>
      </c>
      <c r="G407" s="14">
        <v>1653042753296</v>
      </c>
      <c r="H407" s="55">
        <v>0.68787037037037002</v>
      </c>
      <c r="I407" s="33">
        <v>44882.687870370399</v>
      </c>
      <c r="J407" s="58">
        <v>44882</v>
      </c>
      <c r="K407" s="13" t="s">
        <v>213</v>
      </c>
      <c r="L407" s="13" t="s">
        <v>30</v>
      </c>
      <c r="M407" s="13" t="s">
        <v>282</v>
      </c>
      <c r="N407" s="13" t="s">
        <v>206</v>
      </c>
      <c r="O407" s="33" t="s">
        <v>38</v>
      </c>
      <c r="P407" s="58" t="s">
        <v>38</v>
      </c>
      <c r="Q407" s="33" t="s">
        <v>207</v>
      </c>
      <c r="R407" s="14" t="s">
        <v>38</v>
      </c>
      <c r="S407" s="13" t="s">
        <v>216</v>
      </c>
      <c r="T407" s="13" t="s">
        <v>217</v>
      </c>
      <c r="U407" s="33">
        <f t="shared" ca="1" si="72"/>
        <v>45744.56914039352</v>
      </c>
      <c r="V407" s="13" t="str">
        <f t="shared" si="73"/>
        <v>Bangalore</v>
      </c>
      <c r="W407" s="13" t="str">
        <f t="shared" si="74"/>
        <v>RI</v>
      </c>
      <c r="X407" s="13">
        <f t="shared" si="75"/>
        <v>16</v>
      </c>
      <c r="Y407" s="13" t="str">
        <f>IFERROR(VLOOKUP(C407,ReceivingTeam[],2,FALSE),"HelpDesk")</f>
        <v>HelpDesk</v>
      </c>
      <c r="Z407" s="67">
        <f t="shared" si="76"/>
        <v>44883.500370370399</v>
      </c>
      <c r="AA407" s="68">
        <f t="shared" si="77"/>
        <v>44882</v>
      </c>
      <c r="AB407" s="69" t="b">
        <f t="shared" si="78"/>
        <v>1</v>
      </c>
      <c r="AC407" s="70">
        <f t="shared" si="79"/>
        <v>0.5</v>
      </c>
      <c r="AD407" s="67">
        <f t="shared" si="80"/>
        <v>44883.500370370399</v>
      </c>
      <c r="AE407" s="67">
        <f>VLOOKUP(V407,'Branch Wise Work Timelines'!C:G,3,FALSE)+AA407</f>
        <v>44882.416666666664</v>
      </c>
      <c r="AF407" s="67">
        <f>IF(V407="Bangalore",VLOOKUP(V407,'Branch Wise Work Timelines'!C:G,4,FALSE)+AA407+1,IF(V407="Mumbai",VLOOKUP(V407,'Branch Wise Work Timelines'!C:G,4,FALSE)+AA407+1,VLOOKUP(V407,'Branch Wise Work Timelines'!C:G,4,FALSE)+AA407))</f>
        <v>44883.104166666664</v>
      </c>
      <c r="AG407" s="67">
        <f>WORKDAY.INTL(AA407,1,11)+VLOOKUP(V407,'Branch Wise Work Timelines'!C:G,3,FALSE)</f>
        <v>44883.416666666664</v>
      </c>
      <c r="AH407" s="69" t="str">
        <f t="shared" ca="1" si="81"/>
        <v>Out of TAT</v>
      </c>
      <c r="AI407" s="69">
        <f t="shared" ca="1" si="82"/>
        <v>20666</v>
      </c>
      <c r="AJ407" s="69" t="str">
        <f ca="1">IF(AI407&lt;0,"0-12",IFERROR(VLOOKUP(AI407,Breakup[],2,FALSE),"&gt;24"))</f>
        <v>&gt;24</v>
      </c>
      <c r="AK407" s="69" t="str">
        <f>VLOOKUP(V407,Master!B:D,3,FALSE)</f>
        <v>South</v>
      </c>
      <c r="AL407" s="69" t="str">
        <f t="shared" si="83"/>
        <v>Bangalore</v>
      </c>
    </row>
    <row r="408" spans="1:38">
      <c r="A408" s="13" t="s">
        <v>1105</v>
      </c>
      <c r="B408" s="54">
        <v>44699.529388576397</v>
      </c>
      <c r="C408" s="13" t="s">
        <v>443</v>
      </c>
      <c r="D408" s="13">
        <v>1419</v>
      </c>
      <c r="E408" s="13" t="s">
        <v>1106</v>
      </c>
      <c r="F408" s="13" t="s">
        <v>33</v>
      </c>
      <c r="G408" s="14">
        <v>1653032376124</v>
      </c>
      <c r="H408" s="55">
        <v>0.57721064814814804</v>
      </c>
      <c r="I408" s="33">
        <v>44882.577210648102</v>
      </c>
      <c r="J408" s="58">
        <v>44882</v>
      </c>
      <c r="K408" s="13" t="s">
        <v>437</v>
      </c>
      <c r="L408" s="13" t="s">
        <v>12</v>
      </c>
      <c r="M408" s="13" t="s">
        <v>435</v>
      </c>
      <c r="N408" s="13" t="s">
        <v>206</v>
      </c>
      <c r="O408" s="33" t="s">
        <v>38</v>
      </c>
      <c r="P408" s="58" t="s">
        <v>38</v>
      </c>
      <c r="Q408" s="33" t="s">
        <v>207</v>
      </c>
      <c r="R408" s="14" t="s">
        <v>38</v>
      </c>
      <c r="S408" s="13" t="s">
        <v>208</v>
      </c>
      <c r="T408" s="13" t="s">
        <v>209</v>
      </c>
      <c r="U408" s="33">
        <f t="shared" ca="1" si="72"/>
        <v>45744.56914039352</v>
      </c>
      <c r="V408" s="13" t="str">
        <f t="shared" si="73"/>
        <v>Ahmedabad</v>
      </c>
      <c r="W408" s="13" t="str">
        <f t="shared" si="74"/>
        <v>RI</v>
      </c>
      <c r="X408" s="13">
        <f t="shared" si="75"/>
        <v>13</v>
      </c>
      <c r="Y408" s="13" t="str">
        <f>IFERROR(VLOOKUP(C408,ReceivingTeam[],2,FALSE),"HelpDesk")</f>
        <v>HelpDesk</v>
      </c>
      <c r="Z408" s="67">
        <f t="shared" si="76"/>
        <v>44883.72304398143</v>
      </c>
      <c r="AA408" s="68">
        <f t="shared" si="77"/>
        <v>44882</v>
      </c>
      <c r="AB408" s="69" t="b">
        <f t="shared" si="78"/>
        <v>1</v>
      </c>
      <c r="AC408" s="70">
        <f t="shared" si="79"/>
        <v>0.5</v>
      </c>
      <c r="AD408" s="67">
        <f t="shared" si="80"/>
        <v>44883.72304398143</v>
      </c>
      <c r="AE408" s="67">
        <f>VLOOKUP(V408,'Branch Wise Work Timelines'!C:G,3,FALSE)+AA408</f>
        <v>44882.416666666664</v>
      </c>
      <c r="AF408" s="67">
        <f>IF(V408="Bangalore",VLOOKUP(V408,'Branch Wise Work Timelines'!C:G,4,FALSE)+AA408+1,IF(V408="Mumbai",VLOOKUP(V408,'Branch Wise Work Timelines'!C:G,4,FALSE)+AA408+1,VLOOKUP(V408,'Branch Wise Work Timelines'!C:G,4,FALSE)+AA408))</f>
        <v>44882.770833333336</v>
      </c>
      <c r="AG408" s="67">
        <f>WORKDAY.INTL(AA408,1,11)+VLOOKUP(V408,'Branch Wise Work Timelines'!C:G,3,FALSE)</f>
        <v>44883.416666666664</v>
      </c>
      <c r="AH408" s="69" t="str">
        <f t="shared" ca="1" si="81"/>
        <v>Out of TAT</v>
      </c>
      <c r="AI408" s="69">
        <f t="shared" ca="1" si="82"/>
        <v>20661</v>
      </c>
      <c r="AJ408" s="69" t="str">
        <f ca="1">IF(AI408&lt;0,"0-12",IFERROR(VLOOKUP(AI408,Breakup[],2,FALSE),"&gt;24"))</f>
        <v>&gt;24</v>
      </c>
      <c r="AK408" s="69" t="str">
        <f>VLOOKUP(V408,Master!B:D,3,FALSE)</f>
        <v>North</v>
      </c>
      <c r="AL408" s="69" t="str">
        <f t="shared" si="83"/>
        <v>Ahmedabad</v>
      </c>
    </row>
    <row r="409" spans="1:38">
      <c r="A409" s="13" t="s">
        <v>1107</v>
      </c>
      <c r="B409" s="54">
        <v>44701.452138888897</v>
      </c>
      <c r="C409" s="13" t="s">
        <v>1108</v>
      </c>
      <c r="D409" s="13">
        <v>646</v>
      </c>
      <c r="E409" s="13" t="s">
        <v>1109</v>
      </c>
      <c r="F409" s="13" t="s">
        <v>33</v>
      </c>
      <c r="G409" s="14">
        <v>1653024903001</v>
      </c>
      <c r="H409" s="55">
        <v>0.78369212962962997</v>
      </c>
      <c r="I409" s="33">
        <v>44889.783692129597</v>
      </c>
      <c r="J409" s="58">
        <v>44889</v>
      </c>
      <c r="K409" s="13" t="s">
        <v>205</v>
      </c>
      <c r="L409" s="13" t="s">
        <v>21</v>
      </c>
      <c r="M409" s="13" t="s">
        <v>203</v>
      </c>
      <c r="N409" s="13" t="s">
        <v>206</v>
      </c>
      <c r="O409" s="33" t="s">
        <v>38</v>
      </c>
      <c r="P409" s="58" t="s">
        <v>38</v>
      </c>
      <c r="Q409" s="33" t="s">
        <v>207</v>
      </c>
      <c r="R409" s="14" t="s">
        <v>38</v>
      </c>
      <c r="S409" s="13" t="s">
        <v>208</v>
      </c>
      <c r="T409" s="13" t="s">
        <v>209</v>
      </c>
      <c r="U409" s="33">
        <f t="shared" ca="1" si="72"/>
        <v>45744.56914039352</v>
      </c>
      <c r="V409" s="13" t="str">
        <f t="shared" si="73"/>
        <v>Baroda</v>
      </c>
      <c r="W409" s="13" t="str">
        <f t="shared" si="74"/>
        <v>RI</v>
      </c>
      <c r="X409" s="13">
        <f t="shared" si="75"/>
        <v>18</v>
      </c>
      <c r="Y409" s="13" t="str">
        <f>IFERROR(VLOOKUP(C409,ReceivingTeam[],2,FALSE),"HelpDesk")</f>
        <v>HelpDesk</v>
      </c>
      <c r="Z409" s="67">
        <f t="shared" si="76"/>
        <v>44890.929525462925</v>
      </c>
      <c r="AA409" s="68">
        <f t="shared" si="77"/>
        <v>44889</v>
      </c>
      <c r="AB409" s="69" t="b">
        <f t="shared" si="78"/>
        <v>1</v>
      </c>
      <c r="AC409" s="70">
        <f t="shared" si="79"/>
        <v>0.5</v>
      </c>
      <c r="AD409" s="67">
        <f t="shared" si="80"/>
        <v>44890.929525462925</v>
      </c>
      <c r="AE409" s="67">
        <f>VLOOKUP(V409,'Branch Wise Work Timelines'!C:G,3,FALSE)+AA409</f>
        <v>44889.416666666664</v>
      </c>
      <c r="AF409" s="67">
        <f>IF(V409="Bangalore",VLOOKUP(V409,'Branch Wise Work Timelines'!C:G,4,FALSE)+AA409+1,IF(V409="Mumbai",VLOOKUP(V409,'Branch Wise Work Timelines'!C:G,4,FALSE)+AA409+1,VLOOKUP(V409,'Branch Wise Work Timelines'!C:G,4,FALSE)+AA409))</f>
        <v>44889.770833333336</v>
      </c>
      <c r="AG409" s="67">
        <f>WORKDAY.INTL(AA409,1,11)+VLOOKUP(V409,'Branch Wise Work Timelines'!C:G,3,FALSE)</f>
        <v>44890.416666666664</v>
      </c>
      <c r="AH409" s="69" t="str">
        <f t="shared" ca="1" si="81"/>
        <v>Out of TAT</v>
      </c>
      <c r="AI409" s="69">
        <f t="shared" ca="1" si="82"/>
        <v>20488</v>
      </c>
      <c r="AJ409" s="69" t="str">
        <f ca="1">IF(AI409&lt;0,"0-12",IFERROR(VLOOKUP(AI409,Breakup[],2,FALSE),"&gt;24"))</f>
        <v>&gt;24</v>
      </c>
      <c r="AK409" s="69" t="str">
        <f>VLOOKUP(V409,Master!B:D,3,FALSE)</f>
        <v>East</v>
      </c>
      <c r="AL409" s="69" t="str">
        <f t="shared" si="83"/>
        <v>Baroda</v>
      </c>
    </row>
    <row r="410" spans="1:38">
      <c r="A410" s="13" t="s">
        <v>1110</v>
      </c>
      <c r="B410" s="54">
        <v>44701.646376041703</v>
      </c>
      <c r="C410" s="13" t="s">
        <v>265</v>
      </c>
      <c r="D410" s="13">
        <v>1976</v>
      </c>
      <c r="E410" s="13" t="s">
        <v>1111</v>
      </c>
      <c r="F410" s="13" t="s">
        <v>15</v>
      </c>
      <c r="G410" s="14">
        <v>1653043874636</v>
      </c>
      <c r="H410" s="55">
        <v>0.25031249999999999</v>
      </c>
      <c r="I410" s="33">
        <v>44887.2503125</v>
      </c>
      <c r="J410" s="58">
        <v>44887</v>
      </c>
      <c r="K410" s="13" t="s">
        <v>213</v>
      </c>
      <c r="L410" s="13" t="s">
        <v>30</v>
      </c>
      <c r="M410" s="13" t="s">
        <v>75</v>
      </c>
      <c r="N410" s="13" t="s">
        <v>206</v>
      </c>
      <c r="O410" s="33" t="s">
        <v>38</v>
      </c>
      <c r="P410" s="58" t="s">
        <v>38</v>
      </c>
      <c r="Q410" s="33" t="s">
        <v>207</v>
      </c>
      <c r="R410" s="14" t="s">
        <v>38</v>
      </c>
      <c r="S410" s="13" t="s">
        <v>208</v>
      </c>
      <c r="T410" s="13" t="s">
        <v>209</v>
      </c>
      <c r="U410" s="33">
        <f t="shared" ca="1" si="72"/>
        <v>45744.56914039352</v>
      </c>
      <c r="V410" s="13" t="str">
        <f t="shared" si="73"/>
        <v>Bangalore</v>
      </c>
      <c r="W410" s="13" t="str">
        <f t="shared" si="74"/>
        <v>CLS</v>
      </c>
      <c r="X410" s="13">
        <f t="shared" si="75"/>
        <v>6</v>
      </c>
      <c r="Y410" s="13" t="str">
        <f>IFERROR(VLOOKUP(C410,ReceivingTeam[],2,FALSE),"HelpDesk")</f>
        <v>HelpDesk</v>
      </c>
      <c r="Z410" s="67">
        <f t="shared" si="76"/>
        <v>44887.916666666664</v>
      </c>
      <c r="AA410" s="68">
        <f t="shared" si="77"/>
        <v>44887</v>
      </c>
      <c r="AB410" s="69" t="b">
        <f t="shared" si="78"/>
        <v>1</v>
      </c>
      <c r="AC410" s="70">
        <f t="shared" si="79"/>
        <v>0.5</v>
      </c>
      <c r="AD410" s="67">
        <f t="shared" si="80"/>
        <v>44887.916666666664</v>
      </c>
      <c r="AE410" s="67">
        <f>VLOOKUP(V410,'Branch Wise Work Timelines'!C:G,3,FALSE)+AA410</f>
        <v>44887.416666666664</v>
      </c>
      <c r="AF410" s="67">
        <f>IF(V410="Bangalore",VLOOKUP(V410,'Branch Wise Work Timelines'!C:G,4,FALSE)+AA410+1,IF(V410="Mumbai",VLOOKUP(V410,'Branch Wise Work Timelines'!C:G,4,FALSE)+AA410+1,VLOOKUP(V410,'Branch Wise Work Timelines'!C:G,4,FALSE)+AA410))</f>
        <v>44888.104166666664</v>
      </c>
      <c r="AG410" s="67">
        <f>WORKDAY.INTL(AA410,1,11)+VLOOKUP(V410,'Branch Wise Work Timelines'!C:G,3,FALSE)</f>
        <v>44888.416666666664</v>
      </c>
      <c r="AH410" s="69" t="str">
        <f t="shared" ca="1" si="81"/>
        <v>Out of TAT</v>
      </c>
      <c r="AI410" s="69">
        <f t="shared" ca="1" si="82"/>
        <v>20560</v>
      </c>
      <c r="AJ410" s="69" t="str">
        <f ca="1">IF(AI410&lt;0,"0-12",IFERROR(VLOOKUP(AI410,Breakup[],2,FALSE),"&gt;24"))</f>
        <v>&gt;24</v>
      </c>
      <c r="AK410" s="69" t="str">
        <f>VLOOKUP(V410,Master!B:D,3,FALSE)</f>
        <v>South</v>
      </c>
      <c r="AL410" s="69" t="str">
        <f t="shared" si="83"/>
        <v>Bangalore-CLS</v>
      </c>
    </row>
    <row r="411" spans="1:38">
      <c r="A411" s="13" t="s">
        <v>1112</v>
      </c>
      <c r="B411" s="54">
        <v>44701.524075578702</v>
      </c>
      <c r="C411" s="13" t="s">
        <v>435</v>
      </c>
      <c r="D411" s="13">
        <v>582</v>
      </c>
      <c r="E411" s="13" t="s">
        <v>1113</v>
      </c>
      <c r="F411" s="13" t="s">
        <v>46</v>
      </c>
      <c r="G411" s="14">
        <v>1653031623124</v>
      </c>
      <c r="H411" s="55">
        <v>0.86753472222222205</v>
      </c>
      <c r="I411" s="33">
        <v>44886.867534722202</v>
      </c>
      <c r="J411" s="58">
        <v>44886</v>
      </c>
      <c r="K411" s="13" t="s">
        <v>437</v>
      </c>
      <c r="L411" s="13" t="s">
        <v>12</v>
      </c>
      <c r="M411" s="13" t="s">
        <v>435</v>
      </c>
      <c r="N411" s="13" t="s">
        <v>206</v>
      </c>
      <c r="O411" s="33" t="s">
        <v>38</v>
      </c>
      <c r="P411" s="58" t="s">
        <v>38</v>
      </c>
      <c r="Q411" s="33" t="s">
        <v>207</v>
      </c>
      <c r="R411" s="14" t="s">
        <v>38</v>
      </c>
      <c r="S411" s="13" t="s">
        <v>208</v>
      </c>
      <c r="T411" s="13" t="s">
        <v>209</v>
      </c>
      <c r="U411" s="33">
        <f t="shared" ca="1" si="72"/>
        <v>45744.56914039352</v>
      </c>
      <c r="V411" s="13" t="str">
        <f t="shared" si="73"/>
        <v>Ahmedabad</v>
      </c>
      <c r="W411" s="13" t="str">
        <f t="shared" si="74"/>
        <v>RI</v>
      </c>
      <c r="X411" s="13">
        <f t="shared" si="75"/>
        <v>20</v>
      </c>
      <c r="Y411" s="13" t="str">
        <f>IFERROR(VLOOKUP(C411,ReceivingTeam[],2,FALSE),"HelpDesk")</f>
        <v>HelpDesk</v>
      </c>
      <c r="Z411" s="67">
        <f t="shared" si="76"/>
        <v>44888.01336805553</v>
      </c>
      <c r="AA411" s="68">
        <f t="shared" si="77"/>
        <v>44886</v>
      </c>
      <c r="AB411" s="69" t="b">
        <f t="shared" si="78"/>
        <v>1</v>
      </c>
      <c r="AC411" s="70">
        <f t="shared" si="79"/>
        <v>0.5</v>
      </c>
      <c r="AD411" s="67">
        <f t="shared" si="80"/>
        <v>44888.01336805553</v>
      </c>
      <c r="AE411" s="67">
        <f>VLOOKUP(V411,'Branch Wise Work Timelines'!C:G,3,FALSE)+AA411</f>
        <v>44886.416666666664</v>
      </c>
      <c r="AF411" s="67">
        <f>IF(V411="Bangalore",VLOOKUP(V411,'Branch Wise Work Timelines'!C:G,4,FALSE)+AA411+1,IF(V411="Mumbai",VLOOKUP(V411,'Branch Wise Work Timelines'!C:G,4,FALSE)+AA411+1,VLOOKUP(V411,'Branch Wise Work Timelines'!C:G,4,FALSE)+AA411))</f>
        <v>44886.770833333336</v>
      </c>
      <c r="AG411" s="67">
        <f>WORKDAY.INTL(AA411,1,11)+VLOOKUP(V411,'Branch Wise Work Timelines'!C:G,3,FALSE)</f>
        <v>44887.416666666664</v>
      </c>
      <c r="AH411" s="69" t="str">
        <f t="shared" ca="1" si="81"/>
        <v>Out of TAT</v>
      </c>
      <c r="AI411" s="69">
        <f t="shared" ca="1" si="82"/>
        <v>20558</v>
      </c>
      <c r="AJ411" s="69" t="str">
        <f ca="1">IF(AI411&lt;0,"0-12",IFERROR(VLOOKUP(AI411,Breakup[],2,FALSE),"&gt;24"))</f>
        <v>&gt;24</v>
      </c>
      <c r="AK411" s="69" t="str">
        <f>VLOOKUP(V411,Master!B:D,3,FALSE)</f>
        <v>North</v>
      </c>
      <c r="AL411" s="69" t="str">
        <f t="shared" si="83"/>
        <v>Ahmedabad</v>
      </c>
    </row>
    <row r="412" spans="1:38">
      <c r="A412" s="13" t="s">
        <v>1114</v>
      </c>
      <c r="B412" s="54">
        <v>44701.5275644676</v>
      </c>
      <c r="C412" s="13" t="s">
        <v>435</v>
      </c>
      <c r="D412" s="13">
        <v>1129</v>
      </c>
      <c r="E412" s="13" t="s">
        <v>1115</v>
      </c>
      <c r="F412" s="13" t="s">
        <v>46</v>
      </c>
      <c r="G412" s="14">
        <v>1653031623124</v>
      </c>
      <c r="H412" s="55">
        <v>0.39287037037036998</v>
      </c>
      <c r="I412" s="33">
        <v>44883.3928703704</v>
      </c>
      <c r="J412" s="58">
        <v>44883</v>
      </c>
      <c r="K412" s="13" t="s">
        <v>437</v>
      </c>
      <c r="L412" s="13" t="s">
        <v>12</v>
      </c>
      <c r="M412" s="13" t="s">
        <v>435</v>
      </c>
      <c r="N412" s="13" t="s">
        <v>206</v>
      </c>
      <c r="O412" s="33" t="s">
        <v>38</v>
      </c>
      <c r="P412" s="58" t="s">
        <v>38</v>
      </c>
      <c r="Q412" s="33" t="s">
        <v>207</v>
      </c>
      <c r="R412" s="14" t="s">
        <v>38</v>
      </c>
      <c r="S412" s="13" t="s">
        <v>208</v>
      </c>
      <c r="T412" s="13" t="s">
        <v>209</v>
      </c>
      <c r="U412" s="33">
        <f t="shared" ca="1" si="72"/>
        <v>45744.56914039352</v>
      </c>
      <c r="V412" s="13" t="str">
        <f t="shared" si="73"/>
        <v>Ahmedabad</v>
      </c>
      <c r="W412" s="13" t="str">
        <f t="shared" si="74"/>
        <v>RI</v>
      </c>
      <c r="X412" s="13">
        <f t="shared" si="75"/>
        <v>9</v>
      </c>
      <c r="Y412" s="13" t="str">
        <f>IFERROR(VLOOKUP(C412,ReceivingTeam[],2,FALSE),"HelpDesk")</f>
        <v>HelpDesk</v>
      </c>
      <c r="Z412" s="67">
        <f t="shared" si="76"/>
        <v>44884.562499999993</v>
      </c>
      <c r="AA412" s="68">
        <f t="shared" si="77"/>
        <v>44883</v>
      </c>
      <c r="AB412" s="69" t="b">
        <f t="shared" si="78"/>
        <v>1</v>
      </c>
      <c r="AC412" s="70">
        <f t="shared" si="79"/>
        <v>0.5</v>
      </c>
      <c r="AD412" s="67">
        <f t="shared" si="80"/>
        <v>44884.562499999993</v>
      </c>
      <c r="AE412" s="67">
        <f>VLOOKUP(V412,'Branch Wise Work Timelines'!C:G,3,FALSE)+AA412</f>
        <v>44883.416666666664</v>
      </c>
      <c r="AF412" s="67">
        <f>IF(V412="Bangalore",VLOOKUP(V412,'Branch Wise Work Timelines'!C:G,4,FALSE)+AA412+1,IF(V412="Mumbai",VLOOKUP(V412,'Branch Wise Work Timelines'!C:G,4,FALSE)+AA412+1,VLOOKUP(V412,'Branch Wise Work Timelines'!C:G,4,FALSE)+AA412))</f>
        <v>44883.770833333336</v>
      </c>
      <c r="AG412" s="67">
        <f>WORKDAY.INTL(AA412,1,11)+VLOOKUP(V412,'Branch Wise Work Timelines'!C:G,3,FALSE)</f>
        <v>44884.416666666664</v>
      </c>
      <c r="AH412" s="69" t="str">
        <f t="shared" ca="1" si="81"/>
        <v>Out of TAT</v>
      </c>
      <c r="AI412" s="69">
        <f t="shared" ca="1" si="82"/>
        <v>20641</v>
      </c>
      <c r="AJ412" s="69" t="str">
        <f ca="1">IF(AI412&lt;0,"0-12",IFERROR(VLOOKUP(AI412,Breakup[],2,FALSE),"&gt;24"))</f>
        <v>&gt;24</v>
      </c>
      <c r="AK412" s="69" t="str">
        <f>VLOOKUP(V412,Master!B:D,3,FALSE)</f>
        <v>North</v>
      </c>
      <c r="AL412" s="69" t="str">
        <f t="shared" si="83"/>
        <v>Ahmedabad</v>
      </c>
    </row>
    <row r="413" spans="1:38">
      <c r="A413" s="13" t="s">
        <v>1116</v>
      </c>
      <c r="B413" s="54">
        <v>44701.530579317099</v>
      </c>
      <c r="C413" s="13" t="s">
        <v>435</v>
      </c>
      <c r="D413" s="13">
        <v>817</v>
      </c>
      <c r="E413" s="13" t="s">
        <v>1117</v>
      </c>
      <c r="F413" s="13" t="s">
        <v>46</v>
      </c>
      <c r="G413" s="14">
        <v>1653031623124</v>
      </c>
      <c r="H413" s="55">
        <v>0.33637731481481498</v>
      </c>
      <c r="I413" s="33">
        <v>44883.336377314801</v>
      </c>
      <c r="J413" s="58">
        <v>44883</v>
      </c>
      <c r="K413" s="13" t="s">
        <v>437</v>
      </c>
      <c r="L413" s="13" t="s">
        <v>12</v>
      </c>
      <c r="M413" s="13" t="s">
        <v>435</v>
      </c>
      <c r="N413" s="13" t="s">
        <v>206</v>
      </c>
      <c r="O413" s="33" t="s">
        <v>38</v>
      </c>
      <c r="P413" s="58" t="s">
        <v>38</v>
      </c>
      <c r="Q413" s="33" t="s">
        <v>207</v>
      </c>
      <c r="R413" s="14" t="s">
        <v>38</v>
      </c>
      <c r="S413" s="13" t="s">
        <v>208</v>
      </c>
      <c r="T413" s="13" t="s">
        <v>209</v>
      </c>
      <c r="U413" s="33">
        <f t="shared" ca="1" si="72"/>
        <v>45744.56914039352</v>
      </c>
      <c r="V413" s="13" t="str">
        <f t="shared" si="73"/>
        <v>Ahmedabad</v>
      </c>
      <c r="W413" s="13" t="str">
        <f t="shared" si="74"/>
        <v>RI</v>
      </c>
      <c r="X413" s="13">
        <f t="shared" si="75"/>
        <v>8</v>
      </c>
      <c r="Y413" s="13" t="str">
        <f>IFERROR(VLOOKUP(C413,ReceivingTeam[],2,FALSE),"HelpDesk")</f>
        <v>HelpDesk</v>
      </c>
      <c r="Z413" s="67">
        <f t="shared" si="76"/>
        <v>44884.562499999993</v>
      </c>
      <c r="AA413" s="68">
        <f t="shared" si="77"/>
        <v>44883</v>
      </c>
      <c r="AB413" s="69" t="b">
        <f t="shared" si="78"/>
        <v>1</v>
      </c>
      <c r="AC413" s="70">
        <f t="shared" si="79"/>
        <v>0.5</v>
      </c>
      <c r="AD413" s="67">
        <f t="shared" si="80"/>
        <v>44884.562499999993</v>
      </c>
      <c r="AE413" s="67">
        <f>VLOOKUP(V413,'Branch Wise Work Timelines'!C:G,3,FALSE)+AA413</f>
        <v>44883.416666666664</v>
      </c>
      <c r="AF413" s="67">
        <f>IF(V413="Bangalore",VLOOKUP(V413,'Branch Wise Work Timelines'!C:G,4,FALSE)+AA413+1,IF(V413="Mumbai",VLOOKUP(V413,'Branch Wise Work Timelines'!C:G,4,FALSE)+AA413+1,VLOOKUP(V413,'Branch Wise Work Timelines'!C:G,4,FALSE)+AA413))</f>
        <v>44883.770833333336</v>
      </c>
      <c r="AG413" s="67">
        <f>WORKDAY.INTL(AA413,1,11)+VLOOKUP(V413,'Branch Wise Work Timelines'!C:G,3,FALSE)</f>
        <v>44884.416666666664</v>
      </c>
      <c r="AH413" s="69" t="str">
        <f t="shared" ca="1" si="81"/>
        <v>Out of TAT</v>
      </c>
      <c r="AI413" s="69">
        <f t="shared" ca="1" si="82"/>
        <v>20641</v>
      </c>
      <c r="AJ413" s="69" t="str">
        <f ca="1">IF(AI413&lt;0,"0-12",IFERROR(VLOOKUP(AI413,Breakup[],2,FALSE),"&gt;24"))</f>
        <v>&gt;24</v>
      </c>
      <c r="AK413" s="69" t="str">
        <f>VLOOKUP(V413,Master!B:D,3,FALSE)</f>
        <v>North</v>
      </c>
      <c r="AL413" s="69" t="str">
        <f t="shared" si="83"/>
        <v>Ahmedabad</v>
      </c>
    </row>
    <row r="414" spans="1:38">
      <c r="A414" s="13" t="s">
        <v>1118</v>
      </c>
      <c r="B414" s="54">
        <v>44701.538164085701</v>
      </c>
      <c r="C414" s="13" t="s">
        <v>435</v>
      </c>
      <c r="D414" s="13">
        <v>1194</v>
      </c>
      <c r="E414" s="13" t="s">
        <v>1119</v>
      </c>
      <c r="F414" s="13" t="s">
        <v>46</v>
      </c>
      <c r="G414" s="14">
        <v>1653031623124</v>
      </c>
      <c r="H414" s="55">
        <v>0.75761574074074101</v>
      </c>
      <c r="I414" s="33">
        <v>44888.757615740702</v>
      </c>
      <c r="J414" s="58">
        <v>44888</v>
      </c>
      <c r="K414" s="13" t="s">
        <v>437</v>
      </c>
      <c r="L414" s="13" t="s">
        <v>12</v>
      </c>
      <c r="M414" s="13" t="s">
        <v>435</v>
      </c>
      <c r="N414" s="13" t="s">
        <v>206</v>
      </c>
      <c r="O414" s="33" t="s">
        <v>38</v>
      </c>
      <c r="P414" s="58" t="s">
        <v>38</v>
      </c>
      <c r="Q414" s="33" t="s">
        <v>207</v>
      </c>
      <c r="R414" s="14" t="s">
        <v>38</v>
      </c>
      <c r="S414" s="13" t="s">
        <v>208</v>
      </c>
      <c r="T414" s="13" t="s">
        <v>209</v>
      </c>
      <c r="U414" s="33">
        <f t="shared" ca="1" si="72"/>
        <v>45744.56914039352</v>
      </c>
      <c r="V414" s="13" t="str">
        <f t="shared" si="73"/>
        <v>Ahmedabad</v>
      </c>
      <c r="W414" s="13" t="str">
        <f t="shared" si="74"/>
        <v>RI</v>
      </c>
      <c r="X414" s="13">
        <f t="shared" si="75"/>
        <v>18</v>
      </c>
      <c r="Y414" s="13" t="str">
        <f>IFERROR(VLOOKUP(C414,ReceivingTeam[],2,FALSE),"HelpDesk")</f>
        <v>HelpDesk</v>
      </c>
      <c r="Z414" s="67">
        <f t="shared" si="76"/>
        <v>44889.903449074031</v>
      </c>
      <c r="AA414" s="68">
        <f t="shared" si="77"/>
        <v>44888</v>
      </c>
      <c r="AB414" s="69" t="b">
        <f t="shared" si="78"/>
        <v>1</v>
      </c>
      <c r="AC414" s="70">
        <f t="shared" si="79"/>
        <v>0.5</v>
      </c>
      <c r="AD414" s="67">
        <f t="shared" si="80"/>
        <v>44889.903449074031</v>
      </c>
      <c r="AE414" s="67">
        <f>VLOOKUP(V414,'Branch Wise Work Timelines'!C:G,3,FALSE)+AA414</f>
        <v>44888.416666666664</v>
      </c>
      <c r="AF414" s="67">
        <f>IF(V414="Bangalore",VLOOKUP(V414,'Branch Wise Work Timelines'!C:G,4,FALSE)+AA414+1,IF(V414="Mumbai",VLOOKUP(V414,'Branch Wise Work Timelines'!C:G,4,FALSE)+AA414+1,VLOOKUP(V414,'Branch Wise Work Timelines'!C:G,4,FALSE)+AA414))</f>
        <v>44888.770833333336</v>
      </c>
      <c r="AG414" s="67">
        <f>WORKDAY.INTL(AA414,1,11)+VLOOKUP(V414,'Branch Wise Work Timelines'!C:G,3,FALSE)</f>
        <v>44889.416666666664</v>
      </c>
      <c r="AH414" s="69" t="str">
        <f t="shared" ca="1" si="81"/>
        <v>Out of TAT</v>
      </c>
      <c r="AI414" s="69">
        <f t="shared" ca="1" si="82"/>
        <v>20512</v>
      </c>
      <c r="AJ414" s="69" t="str">
        <f ca="1">IF(AI414&lt;0,"0-12",IFERROR(VLOOKUP(AI414,Breakup[],2,FALSE),"&gt;24"))</f>
        <v>&gt;24</v>
      </c>
      <c r="AK414" s="69" t="str">
        <f>VLOOKUP(V414,Master!B:D,3,FALSE)</f>
        <v>North</v>
      </c>
      <c r="AL414" s="69" t="str">
        <f t="shared" si="83"/>
        <v>Ahmedabad</v>
      </c>
    </row>
    <row r="415" spans="1:38">
      <c r="A415" s="13" t="s">
        <v>1120</v>
      </c>
      <c r="B415" s="54">
        <v>44701.635535300898</v>
      </c>
      <c r="C415" s="13" t="s">
        <v>261</v>
      </c>
      <c r="D415" s="13">
        <v>923</v>
      </c>
      <c r="E415" s="13" t="s">
        <v>1121</v>
      </c>
      <c r="F415" s="13" t="s">
        <v>33</v>
      </c>
      <c r="G415" s="14">
        <v>1653041377165</v>
      </c>
      <c r="H415" s="55">
        <v>0.17800925925925901</v>
      </c>
      <c r="I415" s="33">
        <v>44886.178009259304</v>
      </c>
      <c r="J415" s="58">
        <v>44886</v>
      </c>
      <c r="K415" s="13" t="s">
        <v>263</v>
      </c>
      <c r="L415" s="13" t="s">
        <v>69</v>
      </c>
      <c r="M415" s="13" t="s">
        <v>101</v>
      </c>
      <c r="N415" s="13" t="s">
        <v>206</v>
      </c>
      <c r="O415" s="33" t="s">
        <v>38</v>
      </c>
      <c r="P415" s="58" t="s">
        <v>38</v>
      </c>
      <c r="Q415" s="33" t="s">
        <v>207</v>
      </c>
      <c r="R415" s="14" t="s">
        <v>38</v>
      </c>
      <c r="S415" s="13" t="s">
        <v>208</v>
      </c>
      <c r="T415" s="13" t="s">
        <v>209</v>
      </c>
      <c r="U415" s="33">
        <f t="shared" ca="1" si="72"/>
        <v>45744.56914039352</v>
      </c>
      <c r="V415" s="13" t="str">
        <f t="shared" si="73"/>
        <v>Mumbai</v>
      </c>
      <c r="W415" s="13" t="str">
        <f t="shared" si="74"/>
        <v>RI</v>
      </c>
      <c r="X415" s="13">
        <f t="shared" si="75"/>
        <v>4</v>
      </c>
      <c r="Y415" s="13" t="str">
        <f>IFERROR(VLOOKUP(C415,ReceivingTeam[],2,FALSE),"HelpDesk")</f>
        <v>HelpDesk</v>
      </c>
      <c r="Z415" s="67">
        <f t="shared" si="76"/>
        <v>44886.916666666664</v>
      </c>
      <c r="AA415" s="68">
        <f t="shared" si="77"/>
        <v>44886</v>
      </c>
      <c r="AB415" s="69" t="b">
        <f t="shared" si="78"/>
        <v>1</v>
      </c>
      <c r="AC415" s="70">
        <f t="shared" si="79"/>
        <v>0.5</v>
      </c>
      <c r="AD415" s="67">
        <f t="shared" si="80"/>
        <v>44886.916666666664</v>
      </c>
      <c r="AE415" s="67">
        <f>VLOOKUP(V415,'Branch Wise Work Timelines'!C:G,3,FALSE)+AA415</f>
        <v>44886.416666666664</v>
      </c>
      <c r="AF415" s="67">
        <f>IF(V415="Bangalore",VLOOKUP(V415,'Branch Wise Work Timelines'!C:G,4,FALSE)+AA415+1,IF(V415="Mumbai",VLOOKUP(V415,'Branch Wise Work Timelines'!C:G,4,FALSE)+AA415+1,VLOOKUP(V415,'Branch Wise Work Timelines'!C:G,4,FALSE)+AA415))</f>
        <v>44887.25</v>
      </c>
      <c r="AG415" s="67">
        <f>WORKDAY.INTL(AA415,1,11)+VLOOKUP(V415,'Branch Wise Work Timelines'!C:G,3,FALSE)</f>
        <v>44887.416666666664</v>
      </c>
      <c r="AH415" s="69" t="str">
        <f t="shared" ca="1" si="81"/>
        <v>Out of TAT</v>
      </c>
      <c r="AI415" s="69">
        <f t="shared" ca="1" si="82"/>
        <v>20584</v>
      </c>
      <c r="AJ415" s="69" t="str">
        <f ca="1">IF(AI415&lt;0,"0-12",IFERROR(VLOOKUP(AI415,Breakup[],2,FALSE),"&gt;24"))</f>
        <v>&gt;24</v>
      </c>
      <c r="AK415" s="69" t="str">
        <f>VLOOKUP(V415,Master!B:D,3,FALSE)</f>
        <v>East</v>
      </c>
      <c r="AL415" s="69" t="str">
        <f t="shared" si="83"/>
        <v>Mumbai</v>
      </c>
    </row>
    <row r="416" spans="1:38">
      <c r="A416" s="13" t="s">
        <v>1122</v>
      </c>
      <c r="B416" s="54">
        <v>44701.660730671298</v>
      </c>
      <c r="C416" s="13" t="s">
        <v>344</v>
      </c>
      <c r="D416" s="13">
        <v>1435</v>
      </c>
      <c r="E416" s="13" t="s">
        <v>1123</v>
      </c>
      <c r="F416" s="13" t="s">
        <v>33</v>
      </c>
      <c r="G416" s="14">
        <v>1653044439864</v>
      </c>
      <c r="H416" s="55">
        <v>0.12656249999999999</v>
      </c>
      <c r="I416" s="33">
        <v>44891.126562500001</v>
      </c>
      <c r="J416" s="58">
        <v>44891</v>
      </c>
      <c r="K416" s="13" t="s">
        <v>263</v>
      </c>
      <c r="L416" s="13" t="s">
        <v>69</v>
      </c>
      <c r="M416" s="13" t="s">
        <v>101</v>
      </c>
      <c r="N416" s="13" t="s">
        <v>206</v>
      </c>
      <c r="O416" s="33">
        <v>44891.357939814799</v>
      </c>
      <c r="P416" s="58">
        <v>44891</v>
      </c>
      <c r="Q416" s="33" t="s">
        <v>237</v>
      </c>
      <c r="R416" s="14">
        <v>1042</v>
      </c>
      <c r="S416" s="13" t="s">
        <v>208</v>
      </c>
      <c r="T416" s="13" t="s">
        <v>209</v>
      </c>
      <c r="U416" s="33">
        <f t="shared" ca="1" si="72"/>
        <v>45744.56914039352</v>
      </c>
      <c r="V416" s="13" t="str">
        <f t="shared" si="73"/>
        <v>Mumbai</v>
      </c>
      <c r="W416" s="13" t="str">
        <f t="shared" si="74"/>
        <v>RI</v>
      </c>
      <c r="X416" s="13">
        <f t="shared" si="75"/>
        <v>3</v>
      </c>
      <c r="Y416" s="13" t="str">
        <f>IFERROR(VLOOKUP(C416,ReceivingTeam[],2,FALSE),"HelpDesk")</f>
        <v>HelpDesk</v>
      </c>
      <c r="Z416" s="67">
        <f t="shared" si="76"/>
        <v>44891.916666666664</v>
      </c>
      <c r="AA416" s="68">
        <f t="shared" si="77"/>
        <v>44891</v>
      </c>
      <c r="AB416" s="69" t="b">
        <f t="shared" si="78"/>
        <v>1</v>
      </c>
      <c r="AC416" s="70">
        <f t="shared" si="79"/>
        <v>0.5</v>
      </c>
      <c r="AD416" s="67">
        <f t="shared" si="80"/>
        <v>44891.916666666664</v>
      </c>
      <c r="AE416" s="67">
        <f>VLOOKUP(V416,'Branch Wise Work Timelines'!C:G,3,FALSE)+AA416</f>
        <v>44891.416666666664</v>
      </c>
      <c r="AF416" s="67">
        <f>IF(V416="Bangalore",VLOOKUP(V416,'Branch Wise Work Timelines'!C:G,4,FALSE)+AA416+1,IF(V416="Mumbai",VLOOKUP(V416,'Branch Wise Work Timelines'!C:G,4,FALSE)+AA416+1,VLOOKUP(V416,'Branch Wise Work Timelines'!C:G,4,FALSE)+AA416))</f>
        <v>44892.25</v>
      </c>
      <c r="AG416" s="67">
        <f>WORKDAY.INTL(AA416,1,11)+VLOOKUP(V416,'Branch Wise Work Timelines'!C:G,3,FALSE)</f>
        <v>44893.416666666664</v>
      </c>
      <c r="AH416" s="69" t="str">
        <f t="shared" si="81"/>
        <v>Met</v>
      </c>
      <c r="AI416" s="69">
        <f t="shared" ca="1" si="82"/>
        <v>20464</v>
      </c>
      <c r="AJ416" s="69" t="str">
        <f ca="1">IF(AI416&lt;0,"0-12",IFERROR(VLOOKUP(AI416,Breakup[],2,FALSE),"&gt;24"))</f>
        <v>&gt;24</v>
      </c>
      <c r="AK416" s="69" t="str">
        <f>VLOOKUP(V416,Master!B:D,3,FALSE)</f>
        <v>East</v>
      </c>
      <c r="AL416" s="69" t="str">
        <f t="shared" si="83"/>
        <v>Mumbai</v>
      </c>
    </row>
    <row r="417" spans="1:38">
      <c r="A417" s="13" t="s">
        <v>1124</v>
      </c>
      <c r="B417" s="54">
        <v>44701.6621997685</v>
      </c>
      <c r="C417" s="13" t="s">
        <v>344</v>
      </c>
      <c r="D417" s="13">
        <v>1577</v>
      </c>
      <c r="E417" s="13" t="s">
        <v>1125</v>
      </c>
      <c r="F417" s="13" t="s">
        <v>33</v>
      </c>
      <c r="G417" s="14">
        <v>1653044439864</v>
      </c>
      <c r="H417" s="55">
        <v>0.71129629629629598</v>
      </c>
      <c r="I417" s="33">
        <v>44885.7112962963</v>
      </c>
      <c r="J417" s="58">
        <v>44885</v>
      </c>
      <c r="K417" s="13" t="s">
        <v>263</v>
      </c>
      <c r="L417" s="13" t="s">
        <v>69</v>
      </c>
      <c r="M417" s="13" t="s">
        <v>101</v>
      </c>
      <c r="N417" s="13" t="s">
        <v>206</v>
      </c>
      <c r="O417" s="33" t="s">
        <v>38</v>
      </c>
      <c r="P417" s="58" t="s">
        <v>38</v>
      </c>
      <c r="Q417" s="33" t="s">
        <v>207</v>
      </c>
      <c r="R417" s="14" t="s">
        <v>38</v>
      </c>
      <c r="S417" s="13" t="s">
        <v>208</v>
      </c>
      <c r="T417" s="13" t="s">
        <v>209</v>
      </c>
      <c r="U417" s="33">
        <f t="shared" ca="1" si="72"/>
        <v>45744.56914039352</v>
      </c>
      <c r="V417" s="13" t="str">
        <f t="shared" si="73"/>
        <v>Mumbai</v>
      </c>
      <c r="W417" s="13" t="str">
        <f t="shared" si="74"/>
        <v>RI</v>
      </c>
      <c r="X417" s="13">
        <f t="shared" si="75"/>
        <v>17</v>
      </c>
      <c r="Y417" s="13" t="str">
        <f>IFERROR(VLOOKUP(C417,ReceivingTeam[],2,FALSE),"HelpDesk")</f>
        <v>HelpDesk</v>
      </c>
      <c r="Z417" s="67">
        <f t="shared" si="76"/>
        <v>44885.916666666664</v>
      </c>
      <c r="AA417" s="68">
        <f t="shared" si="77"/>
        <v>44885</v>
      </c>
      <c r="AB417" s="69" t="b">
        <f t="shared" si="78"/>
        <v>0</v>
      </c>
      <c r="AC417" s="70">
        <f t="shared" si="79"/>
        <v>0.5</v>
      </c>
      <c r="AD417" s="67">
        <f t="shared" si="80"/>
        <v>44885.916666666664</v>
      </c>
      <c r="AE417" s="67">
        <f>VLOOKUP(V417,'Branch Wise Work Timelines'!C:G,3,FALSE)+AA417</f>
        <v>44885.416666666664</v>
      </c>
      <c r="AF417" s="67">
        <f>IF(V417="Bangalore",VLOOKUP(V417,'Branch Wise Work Timelines'!C:G,4,FALSE)+AA417+1,IF(V417="Mumbai",VLOOKUP(V417,'Branch Wise Work Timelines'!C:G,4,FALSE)+AA417+1,VLOOKUP(V417,'Branch Wise Work Timelines'!C:G,4,FALSE)+AA417))</f>
        <v>44886.25</v>
      </c>
      <c r="AG417" s="67">
        <f>WORKDAY.INTL(AA417,1,11)+VLOOKUP(V417,'Branch Wise Work Timelines'!C:G,3,FALSE)</f>
        <v>44886.416666666664</v>
      </c>
      <c r="AH417" s="69" t="str">
        <f t="shared" ca="1" si="81"/>
        <v>Out of TAT</v>
      </c>
      <c r="AI417" s="69">
        <f t="shared" ca="1" si="82"/>
        <v>20608</v>
      </c>
      <c r="AJ417" s="69" t="str">
        <f ca="1">IF(AI417&lt;0,"0-12",IFERROR(VLOOKUP(AI417,Breakup[],2,FALSE),"&gt;24"))</f>
        <v>&gt;24</v>
      </c>
      <c r="AK417" s="69" t="str">
        <f>VLOOKUP(V417,Master!B:D,3,FALSE)</f>
        <v>East</v>
      </c>
      <c r="AL417" s="69" t="str">
        <f t="shared" si="83"/>
        <v>Mumbai</v>
      </c>
    </row>
    <row r="418" spans="1:38">
      <c r="A418" s="13" t="s">
        <v>1126</v>
      </c>
      <c r="B418" s="54">
        <v>44701.614606446798</v>
      </c>
      <c r="C418" s="13" t="s">
        <v>255</v>
      </c>
      <c r="D418" s="13">
        <v>296</v>
      </c>
      <c r="E418" s="13" t="s">
        <v>1127</v>
      </c>
      <c r="F418" s="13" t="s">
        <v>33</v>
      </c>
      <c r="G418" s="14">
        <v>1653040545709</v>
      </c>
      <c r="H418" s="55">
        <v>0.64940972222222204</v>
      </c>
      <c r="I418" s="33">
        <v>44883.649409722202</v>
      </c>
      <c r="J418" s="58">
        <v>44883</v>
      </c>
      <c r="K418" s="13" t="s">
        <v>257</v>
      </c>
      <c r="L418" s="13" t="s">
        <v>72</v>
      </c>
      <c r="M418" s="13" t="s">
        <v>255</v>
      </c>
      <c r="N418" s="13" t="s">
        <v>206</v>
      </c>
      <c r="O418" s="33" t="s">
        <v>38</v>
      </c>
      <c r="P418" s="58" t="s">
        <v>38</v>
      </c>
      <c r="Q418" s="33" t="s">
        <v>207</v>
      </c>
      <c r="R418" s="14" t="s">
        <v>38</v>
      </c>
      <c r="S418" s="13" t="s">
        <v>216</v>
      </c>
      <c r="T418" s="13" t="s">
        <v>217</v>
      </c>
      <c r="U418" s="33">
        <f t="shared" ca="1" si="72"/>
        <v>45744.56914039352</v>
      </c>
      <c r="V418" s="13" t="str">
        <f t="shared" si="73"/>
        <v>Pune</v>
      </c>
      <c r="W418" s="13" t="str">
        <f t="shared" si="74"/>
        <v>RI</v>
      </c>
      <c r="X418" s="13">
        <f t="shared" si="75"/>
        <v>15</v>
      </c>
      <c r="Y418" s="13" t="str">
        <f>IFERROR(VLOOKUP(C418,ReceivingTeam[],2,FALSE),"HelpDesk")</f>
        <v>HelpDesk</v>
      </c>
      <c r="Z418" s="67">
        <f t="shared" si="76"/>
        <v>44884.774409722202</v>
      </c>
      <c r="AA418" s="68">
        <f t="shared" si="77"/>
        <v>44883</v>
      </c>
      <c r="AB418" s="69" t="b">
        <f t="shared" si="78"/>
        <v>1</v>
      </c>
      <c r="AC418" s="70">
        <f t="shared" si="79"/>
        <v>0.5</v>
      </c>
      <c r="AD418" s="67">
        <f t="shared" si="80"/>
        <v>44884.774409722202</v>
      </c>
      <c r="AE418" s="67">
        <f>VLOOKUP(V418,'Branch Wise Work Timelines'!C:G,3,FALSE)+AA418</f>
        <v>44883.395833333336</v>
      </c>
      <c r="AF418" s="67">
        <f>IF(V418="Bangalore",VLOOKUP(V418,'Branch Wise Work Timelines'!C:G,4,FALSE)+AA418+1,IF(V418="Mumbai",VLOOKUP(V418,'Branch Wise Work Timelines'!C:G,4,FALSE)+AA418+1,VLOOKUP(V418,'Branch Wise Work Timelines'!C:G,4,FALSE)+AA418))</f>
        <v>44883.770833333336</v>
      </c>
      <c r="AG418" s="67">
        <f>WORKDAY.INTL(AA418,1,11)+VLOOKUP(V418,'Branch Wise Work Timelines'!C:G,3,FALSE)</f>
        <v>44884.395833333336</v>
      </c>
      <c r="AH418" s="69" t="str">
        <f t="shared" ca="1" si="81"/>
        <v>Out of TAT</v>
      </c>
      <c r="AI418" s="69">
        <f t="shared" ca="1" si="82"/>
        <v>20636</v>
      </c>
      <c r="AJ418" s="69" t="str">
        <f ca="1">IF(AI418&lt;0,"0-12",IFERROR(VLOOKUP(AI418,Breakup[],2,FALSE),"&gt;24"))</f>
        <v>&gt;24</v>
      </c>
      <c r="AK418" s="69" t="str">
        <f>VLOOKUP(V418,Master!B:D,3,FALSE)</f>
        <v>West</v>
      </c>
      <c r="AL418" s="69" t="str">
        <f t="shared" si="83"/>
        <v>Pune</v>
      </c>
    </row>
    <row r="419" spans="1:38">
      <c r="A419" s="13" t="s">
        <v>1128</v>
      </c>
      <c r="B419" s="54">
        <v>44700.443866469897</v>
      </c>
      <c r="C419" s="13" t="s">
        <v>1129</v>
      </c>
      <c r="D419" s="13">
        <v>810</v>
      </c>
      <c r="E419" s="13" t="s">
        <v>1130</v>
      </c>
      <c r="F419" s="13" t="s">
        <v>33</v>
      </c>
      <c r="G419" s="14">
        <v>1653032154274</v>
      </c>
      <c r="H419" s="55">
        <v>0.55182870370370396</v>
      </c>
      <c r="I419" s="33">
        <v>44885.551828703698</v>
      </c>
      <c r="J419" s="58">
        <v>44885</v>
      </c>
      <c r="K419" s="13" t="s">
        <v>437</v>
      </c>
      <c r="L419" s="13" t="s">
        <v>12</v>
      </c>
      <c r="M419" s="13" t="s">
        <v>435</v>
      </c>
      <c r="N419" s="13" t="s">
        <v>206</v>
      </c>
      <c r="O419" s="33" t="s">
        <v>38</v>
      </c>
      <c r="P419" s="58" t="s">
        <v>38</v>
      </c>
      <c r="Q419" s="33" t="s">
        <v>207</v>
      </c>
      <c r="R419" s="14" t="s">
        <v>38</v>
      </c>
      <c r="S419" s="13" t="s">
        <v>208</v>
      </c>
      <c r="T419" s="13" t="s">
        <v>209</v>
      </c>
      <c r="U419" s="33">
        <f t="shared" ca="1" si="72"/>
        <v>45744.56914039352</v>
      </c>
      <c r="V419" s="13" t="str">
        <f t="shared" si="73"/>
        <v>Ahmedabad</v>
      </c>
      <c r="W419" s="13" t="str">
        <f t="shared" si="74"/>
        <v>RI</v>
      </c>
      <c r="X419" s="13">
        <f t="shared" si="75"/>
        <v>13</v>
      </c>
      <c r="Y419" s="13" t="str">
        <f>IFERROR(VLOOKUP(C419,ReceivingTeam[],2,FALSE),"HelpDesk")</f>
        <v>HelpDesk</v>
      </c>
      <c r="Z419" s="67">
        <f t="shared" si="76"/>
        <v>44885.916666666664</v>
      </c>
      <c r="AA419" s="68">
        <f t="shared" si="77"/>
        <v>44885</v>
      </c>
      <c r="AB419" s="69" t="b">
        <f t="shared" si="78"/>
        <v>0</v>
      </c>
      <c r="AC419" s="70">
        <f t="shared" si="79"/>
        <v>0.5</v>
      </c>
      <c r="AD419" s="67">
        <f t="shared" si="80"/>
        <v>44885.916666666664</v>
      </c>
      <c r="AE419" s="67">
        <f>VLOOKUP(V419,'Branch Wise Work Timelines'!C:G,3,FALSE)+AA419</f>
        <v>44885.416666666664</v>
      </c>
      <c r="AF419" s="67">
        <f>IF(V419="Bangalore",VLOOKUP(V419,'Branch Wise Work Timelines'!C:G,4,FALSE)+AA419+1,IF(V419="Mumbai",VLOOKUP(V419,'Branch Wise Work Timelines'!C:G,4,FALSE)+AA419+1,VLOOKUP(V419,'Branch Wise Work Timelines'!C:G,4,FALSE)+AA419))</f>
        <v>44885.770833333336</v>
      </c>
      <c r="AG419" s="67">
        <f>WORKDAY.INTL(AA419,1,11)+VLOOKUP(V419,'Branch Wise Work Timelines'!C:G,3,FALSE)</f>
        <v>44886.416666666664</v>
      </c>
      <c r="AH419" s="69" t="str">
        <f t="shared" ca="1" si="81"/>
        <v>Out of TAT</v>
      </c>
      <c r="AI419" s="69">
        <f t="shared" ca="1" si="82"/>
        <v>20608</v>
      </c>
      <c r="AJ419" s="69" t="str">
        <f ca="1">IF(AI419&lt;0,"0-12",IFERROR(VLOOKUP(AI419,Breakup[],2,FALSE),"&gt;24"))</f>
        <v>&gt;24</v>
      </c>
      <c r="AK419" s="69" t="str">
        <f>VLOOKUP(V419,Master!B:D,3,FALSE)</f>
        <v>North</v>
      </c>
      <c r="AL419" s="69" t="str">
        <f t="shared" si="83"/>
        <v>Ahmedabad</v>
      </c>
    </row>
    <row r="420" spans="1:38">
      <c r="A420" s="13" t="s">
        <v>1131</v>
      </c>
      <c r="B420" s="54">
        <v>44701.593156134302</v>
      </c>
      <c r="C420" s="13" t="s">
        <v>98</v>
      </c>
      <c r="D420" s="13">
        <v>1252</v>
      </c>
      <c r="E420" s="13" t="s">
        <v>1132</v>
      </c>
      <c r="F420" s="13" t="s">
        <v>33</v>
      </c>
      <c r="G420" s="14">
        <v>1653036350720</v>
      </c>
      <c r="H420" s="55">
        <v>0.39325231481481498</v>
      </c>
      <c r="I420" s="33">
        <v>44886.393252314803</v>
      </c>
      <c r="J420" s="58">
        <v>44886</v>
      </c>
      <c r="K420" s="13" t="s">
        <v>224</v>
      </c>
      <c r="L420" s="13" t="s">
        <v>64</v>
      </c>
      <c r="M420" s="13" t="s">
        <v>225</v>
      </c>
      <c r="N420" s="13" t="s">
        <v>215</v>
      </c>
      <c r="O420" s="33" t="s">
        <v>38</v>
      </c>
      <c r="P420" s="58" t="s">
        <v>38</v>
      </c>
      <c r="Q420" s="33" t="s">
        <v>207</v>
      </c>
      <c r="R420" s="14" t="s">
        <v>38</v>
      </c>
      <c r="S420" s="13" t="s">
        <v>208</v>
      </c>
      <c r="T420" s="13" t="s">
        <v>209</v>
      </c>
      <c r="U420" s="33">
        <f t="shared" ca="1" si="72"/>
        <v>45744.56914039352</v>
      </c>
      <c r="V420" s="13" t="str">
        <f t="shared" si="73"/>
        <v>Kolkata</v>
      </c>
      <c r="W420" s="13" t="str">
        <f t="shared" si="74"/>
        <v>RI</v>
      </c>
      <c r="X420" s="13">
        <f t="shared" si="75"/>
        <v>9</v>
      </c>
      <c r="Y420" s="13" t="str">
        <f>IFERROR(VLOOKUP(C420,ReceivingTeam[],2,FALSE),"HelpDesk")</f>
        <v>Branch office</v>
      </c>
      <c r="Z420" s="67">
        <f t="shared" si="76"/>
        <v>44887.562499999993</v>
      </c>
      <c r="AA420" s="68">
        <f t="shared" si="77"/>
        <v>44886</v>
      </c>
      <c r="AB420" s="69" t="b">
        <f t="shared" si="78"/>
        <v>1</v>
      </c>
      <c r="AC420" s="70">
        <f t="shared" si="79"/>
        <v>0.5</v>
      </c>
      <c r="AD420" s="67">
        <f t="shared" si="80"/>
        <v>44887.562499999993</v>
      </c>
      <c r="AE420" s="67">
        <f>VLOOKUP(V420,'Branch Wise Work Timelines'!C:G,3,FALSE)+AA420</f>
        <v>44886.416666666664</v>
      </c>
      <c r="AF420" s="67">
        <f>IF(V420="Bangalore",VLOOKUP(V420,'Branch Wise Work Timelines'!C:G,4,FALSE)+AA420+1,IF(V420="Mumbai",VLOOKUP(V420,'Branch Wise Work Timelines'!C:G,4,FALSE)+AA420+1,VLOOKUP(V420,'Branch Wise Work Timelines'!C:G,4,FALSE)+AA420))</f>
        <v>44886.770833333336</v>
      </c>
      <c r="AG420" s="67">
        <f>WORKDAY.INTL(AA420,1,11)+VLOOKUP(V420,'Branch Wise Work Timelines'!C:G,3,FALSE)</f>
        <v>44887.416666666664</v>
      </c>
      <c r="AH420" s="69" t="str">
        <f t="shared" ca="1" si="81"/>
        <v>Out of TAT</v>
      </c>
      <c r="AI420" s="69">
        <f t="shared" ca="1" si="82"/>
        <v>20569</v>
      </c>
      <c r="AJ420" s="69" t="str">
        <f ca="1">IF(AI420&lt;0,"0-12",IFERROR(VLOOKUP(AI420,Breakup[],2,FALSE),"&gt;24"))</f>
        <v>&gt;24</v>
      </c>
      <c r="AK420" s="69" t="str">
        <f>VLOOKUP(V420,Master!B:D,3,FALSE)</f>
        <v>East</v>
      </c>
      <c r="AL420" s="69" t="str">
        <f t="shared" si="83"/>
        <v>Kolkata</v>
      </c>
    </row>
    <row r="421" spans="1:38">
      <c r="A421" s="13" t="s">
        <v>1133</v>
      </c>
      <c r="B421" s="54">
        <v>44701.493645219904</v>
      </c>
      <c r="C421" s="13" t="s">
        <v>222</v>
      </c>
      <c r="D421" s="13">
        <v>1318</v>
      </c>
      <c r="E421" s="13" t="s">
        <v>1134</v>
      </c>
      <c r="F421" s="13" t="s">
        <v>33</v>
      </c>
      <c r="G421" s="14">
        <v>1653030446943</v>
      </c>
      <c r="H421" s="55">
        <v>4.9375000000000002E-2</v>
      </c>
      <c r="I421" s="33">
        <v>44884.049375000002</v>
      </c>
      <c r="J421" s="58">
        <v>44884</v>
      </c>
      <c r="K421" s="13" t="s">
        <v>224</v>
      </c>
      <c r="L421" s="13" t="s">
        <v>64</v>
      </c>
      <c r="M421" s="13" t="s">
        <v>225</v>
      </c>
      <c r="N421" s="13" t="s">
        <v>206</v>
      </c>
      <c r="O421" s="33" t="s">
        <v>38</v>
      </c>
      <c r="P421" s="58" t="s">
        <v>38</v>
      </c>
      <c r="Q421" s="33" t="s">
        <v>207</v>
      </c>
      <c r="R421" s="14" t="s">
        <v>38</v>
      </c>
      <c r="S421" s="13" t="s">
        <v>208</v>
      </c>
      <c r="T421" s="13" t="s">
        <v>209</v>
      </c>
      <c r="U421" s="33">
        <f t="shared" ca="1" si="72"/>
        <v>45744.56914039352</v>
      </c>
      <c r="V421" s="13" t="str">
        <f t="shared" si="73"/>
        <v>Kolkata</v>
      </c>
      <c r="W421" s="13" t="str">
        <f t="shared" si="74"/>
        <v>RI</v>
      </c>
      <c r="X421" s="13">
        <f t="shared" si="75"/>
        <v>1</v>
      </c>
      <c r="Y421" s="13" t="str">
        <f>IFERROR(VLOOKUP(C421,ReceivingTeam[],2,FALSE),"HelpDesk")</f>
        <v>Branch office</v>
      </c>
      <c r="Z421" s="67">
        <f t="shared" si="76"/>
        <v>44886.562499999993</v>
      </c>
      <c r="AA421" s="68">
        <f t="shared" si="77"/>
        <v>44884</v>
      </c>
      <c r="AB421" s="69" t="b">
        <f t="shared" si="78"/>
        <v>1</v>
      </c>
      <c r="AC421" s="70">
        <f t="shared" si="79"/>
        <v>0.5</v>
      </c>
      <c r="AD421" s="67">
        <f t="shared" si="80"/>
        <v>44886.562499999993</v>
      </c>
      <c r="AE421" s="67">
        <f>VLOOKUP(V421,'Branch Wise Work Timelines'!C:G,3,FALSE)+AA421</f>
        <v>44884.416666666664</v>
      </c>
      <c r="AF421" s="67">
        <f>IF(V421="Bangalore",VLOOKUP(V421,'Branch Wise Work Timelines'!C:G,4,FALSE)+AA421+1,IF(V421="Mumbai",VLOOKUP(V421,'Branch Wise Work Timelines'!C:G,4,FALSE)+AA421+1,VLOOKUP(V421,'Branch Wise Work Timelines'!C:G,4,FALSE)+AA421))</f>
        <v>44884.770833333336</v>
      </c>
      <c r="AG421" s="67">
        <f>WORKDAY.INTL(AA421,1,11)+VLOOKUP(V421,'Branch Wise Work Timelines'!C:G,3,FALSE)</f>
        <v>44886.416666666664</v>
      </c>
      <c r="AH421" s="69" t="str">
        <f t="shared" ca="1" si="81"/>
        <v>Out of TAT</v>
      </c>
      <c r="AI421" s="69">
        <f t="shared" ca="1" si="82"/>
        <v>20593</v>
      </c>
      <c r="AJ421" s="69" t="str">
        <f ca="1">IF(AI421&lt;0,"0-12",IFERROR(VLOOKUP(AI421,Breakup[],2,FALSE),"&gt;24"))</f>
        <v>&gt;24</v>
      </c>
      <c r="AK421" s="69" t="str">
        <f>VLOOKUP(V421,Master!B:D,3,FALSE)</f>
        <v>East</v>
      </c>
      <c r="AL421" s="69" t="str">
        <f t="shared" si="83"/>
        <v>Kolkata</v>
      </c>
    </row>
    <row r="422" spans="1:38">
      <c r="A422" s="13" t="s">
        <v>1135</v>
      </c>
      <c r="B422" s="54">
        <v>44701.602924039398</v>
      </c>
      <c r="C422" s="13" t="s">
        <v>901</v>
      </c>
      <c r="D422" s="13">
        <v>1776</v>
      </c>
      <c r="E422" s="13" t="s">
        <v>1136</v>
      </c>
      <c r="F422" s="13" t="s">
        <v>33</v>
      </c>
      <c r="G422" s="14">
        <v>1653042753296</v>
      </c>
      <c r="H422" s="55">
        <v>0.71718749999999998</v>
      </c>
      <c r="I422" s="33">
        <v>44884.717187499999</v>
      </c>
      <c r="J422" s="58">
        <v>44884</v>
      </c>
      <c r="K422" s="13" t="s">
        <v>213</v>
      </c>
      <c r="L422" s="13" t="s">
        <v>30</v>
      </c>
      <c r="M422" s="13" t="s">
        <v>282</v>
      </c>
      <c r="N422" s="13" t="s">
        <v>206</v>
      </c>
      <c r="O422" s="33" t="s">
        <v>38</v>
      </c>
      <c r="P422" s="58" t="s">
        <v>38</v>
      </c>
      <c r="Q422" s="33" t="s">
        <v>207</v>
      </c>
      <c r="R422" s="14" t="s">
        <v>38</v>
      </c>
      <c r="S422" s="13" t="s">
        <v>216</v>
      </c>
      <c r="T422" s="13" t="s">
        <v>217</v>
      </c>
      <c r="U422" s="33">
        <f t="shared" ca="1" si="72"/>
        <v>45744.56914039352</v>
      </c>
      <c r="V422" s="13" t="str">
        <f t="shared" si="73"/>
        <v>Bangalore</v>
      </c>
      <c r="W422" s="13" t="str">
        <f t="shared" si="74"/>
        <v>RI</v>
      </c>
      <c r="X422" s="13">
        <f t="shared" si="75"/>
        <v>17</v>
      </c>
      <c r="Y422" s="13" t="str">
        <f>IFERROR(VLOOKUP(C422,ReceivingTeam[],2,FALSE),"HelpDesk")</f>
        <v>HelpDesk</v>
      </c>
      <c r="Z422" s="67">
        <f t="shared" si="76"/>
        <v>44886.529687499999</v>
      </c>
      <c r="AA422" s="68">
        <f t="shared" si="77"/>
        <v>44884</v>
      </c>
      <c r="AB422" s="69" t="b">
        <f t="shared" si="78"/>
        <v>1</v>
      </c>
      <c r="AC422" s="70">
        <f t="shared" si="79"/>
        <v>0.5</v>
      </c>
      <c r="AD422" s="67">
        <f t="shared" si="80"/>
        <v>44886.529687499999</v>
      </c>
      <c r="AE422" s="67">
        <f>VLOOKUP(V422,'Branch Wise Work Timelines'!C:G,3,FALSE)+AA422</f>
        <v>44884.416666666664</v>
      </c>
      <c r="AF422" s="67">
        <f>IF(V422="Bangalore",VLOOKUP(V422,'Branch Wise Work Timelines'!C:G,4,FALSE)+AA422+1,IF(V422="Mumbai",VLOOKUP(V422,'Branch Wise Work Timelines'!C:G,4,FALSE)+AA422+1,VLOOKUP(V422,'Branch Wise Work Timelines'!C:G,4,FALSE)+AA422))</f>
        <v>44885.104166666664</v>
      </c>
      <c r="AG422" s="67">
        <f>WORKDAY.INTL(AA422,1,11)+VLOOKUP(V422,'Branch Wise Work Timelines'!C:G,3,FALSE)</f>
        <v>44886.416666666664</v>
      </c>
      <c r="AH422" s="69" t="str">
        <f t="shared" ca="1" si="81"/>
        <v>Out of TAT</v>
      </c>
      <c r="AI422" s="69">
        <f t="shared" ca="1" si="82"/>
        <v>20593</v>
      </c>
      <c r="AJ422" s="69" t="str">
        <f ca="1">IF(AI422&lt;0,"0-12",IFERROR(VLOOKUP(AI422,Breakup[],2,FALSE),"&gt;24"))</f>
        <v>&gt;24</v>
      </c>
      <c r="AK422" s="69" t="str">
        <f>VLOOKUP(V422,Master!B:D,3,FALSE)</f>
        <v>South</v>
      </c>
      <c r="AL422" s="69" t="str">
        <f t="shared" si="83"/>
        <v>Bangalore</v>
      </c>
    </row>
    <row r="423" spans="1:38">
      <c r="A423" s="13" t="s">
        <v>1137</v>
      </c>
      <c r="B423" s="54">
        <v>44701.606671875001</v>
      </c>
      <c r="C423" s="13" t="s">
        <v>901</v>
      </c>
      <c r="D423" s="13">
        <v>110</v>
      </c>
      <c r="E423" s="13" t="s">
        <v>1138</v>
      </c>
      <c r="F423" s="13" t="s">
        <v>33</v>
      </c>
      <c r="G423" s="14">
        <v>1653042753296</v>
      </c>
      <c r="H423" s="55">
        <v>0.95934027777777797</v>
      </c>
      <c r="I423" s="33">
        <v>44890.959340277797</v>
      </c>
      <c r="J423" s="58">
        <v>44890</v>
      </c>
      <c r="K423" s="13" t="s">
        <v>213</v>
      </c>
      <c r="L423" s="13" t="s">
        <v>30</v>
      </c>
      <c r="M423" s="13" t="s">
        <v>282</v>
      </c>
      <c r="N423" s="13" t="s">
        <v>206</v>
      </c>
      <c r="O423" s="33" t="s">
        <v>38</v>
      </c>
      <c r="P423" s="58" t="s">
        <v>38</v>
      </c>
      <c r="Q423" s="33" t="s">
        <v>207</v>
      </c>
      <c r="R423" s="14" t="s">
        <v>38</v>
      </c>
      <c r="S423" s="13" t="s">
        <v>216</v>
      </c>
      <c r="T423" s="13" t="s">
        <v>217</v>
      </c>
      <c r="U423" s="33">
        <f t="shared" ca="1" si="72"/>
        <v>45744.56914039352</v>
      </c>
      <c r="V423" s="13" t="str">
        <f t="shared" si="73"/>
        <v>Bangalore</v>
      </c>
      <c r="W423" s="13" t="str">
        <f t="shared" si="74"/>
        <v>RI</v>
      </c>
      <c r="X423" s="13">
        <f t="shared" si="75"/>
        <v>23</v>
      </c>
      <c r="Y423" s="13" t="str">
        <f>IFERROR(VLOOKUP(C423,ReceivingTeam[],2,FALSE),"HelpDesk")</f>
        <v>HelpDesk</v>
      </c>
      <c r="Z423" s="67">
        <f t="shared" si="76"/>
        <v>44891.771840277797</v>
      </c>
      <c r="AA423" s="68">
        <f t="shared" si="77"/>
        <v>44890</v>
      </c>
      <c r="AB423" s="69" t="b">
        <f t="shared" si="78"/>
        <v>1</v>
      </c>
      <c r="AC423" s="70">
        <f t="shared" si="79"/>
        <v>0.5</v>
      </c>
      <c r="AD423" s="67">
        <f t="shared" si="80"/>
        <v>44891.771840277797</v>
      </c>
      <c r="AE423" s="67">
        <f>VLOOKUP(V423,'Branch Wise Work Timelines'!C:G,3,FALSE)+AA423</f>
        <v>44890.416666666664</v>
      </c>
      <c r="AF423" s="67">
        <f>IF(V423="Bangalore",VLOOKUP(V423,'Branch Wise Work Timelines'!C:G,4,FALSE)+AA423+1,IF(V423="Mumbai",VLOOKUP(V423,'Branch Wise Work Timelines'!C:G,4,FALSE)+AA423+1,VLOOKUP(V423,'Branch Wise Work Timelines'!C:G,4,FALSE)+AA423))</f>
        <v>44891.104166666664</v>
      </c>
      <c r="AG423" s="67">
        <f>WORKDAY.INTL(AA423,1,11)+VLOOKUP(V423,'Branch Wise Work Timelines'!C:G,3,FALSE)</f>
        <v>44891.416666666664</v>
      </c>
      <c r="AH423" s="69" t="str">
        <f t="shared" ca="1" si="81"/>
        <v>Out of TAT</v>
      </c>
      <c r="AI423" s="69">
        <f t="shared" ca="1" si="82"/>
        <v>20468</v>
      </c>
      <c r="AJ423" s="69" t="str">
        <f ca="1">IF(AI423&lt;0,"0-12",IFERROR(VLOOKUP(AI423,Breakup[],2,FALSE),"&gt;24"))</f>
        <v>&gt;24</v>
      </c>
      <c r="AK423" s="69" t="str">
        <f>VLOOKUP(V423,Master!B:D,3,FALSE)</f>
        <v>South</v>
      </c>
      <c r="AL423" s="69" t="str">
        <f t="shared" si="83"/>
        <v>Bangalore</v>
      </c>
    </row>
    <row r="424" spans="1:38">
      <c r="A424" s="13" t="s">
        <v>1139</v>
      </c>
      <c r="B424" s="54">
        <v>44701.642983182901</v>
      </c>
      <c r="C424" s="13" t="s">
        <v>252</v>
      </c>
      <c r="D424" s="13">
        <v>1687</v>
      </c>
      <c r="E424" s="13" t="s">
        <v>1140</v>
      </c>
      <c r="F424" s="13" t="s">
        <v>15</v>
      </c>
      <c r="G424" s="14">
        <v>1653043498252</v>
      </c>
      <c r="H424" s="55">
        <v>0.435266203703704</v>
      </c>
      <c r="I424" s="33">
        <v>44888.435266203698</v>
      </c>
      <c r="J424" s="58">
        <v>44888</v>
      </c>
      <c r="K424" s="13" t="s">
        <v>213</v>
      </c>
      <c r="L424" s="13" t="s">
        <v>30</v>
      </c>
      <c r="M424" s="13" t="s">
        <v>214</v>
      </c>
      <c r="N424" s="13" t="s">
        <v>206</v>
      </c>
      <c r="O424" s="33" t="s">
        <v>38</v>
      </c>
      <c r="P424" s="58" t="s">
        <v>38</v>
      </c>
      <c r="Q424" s="33" t="s">
        <v>207</v>
      </c>
      <c r="R424" s="14" t="s">
        <v>38</v>
      </c>
      <c r="S424" s="13" t="s">
        <v>216</v>
      </c>
      <c r="T424" s="13" t="s">
        <v>217</v>
      </c>
      <c r="U424" s="33">
        <f t="shared" ca="1" si="72"/>
        <v>45744.56914039352</v>
      </c>
      <c r="V424" s="13" t="str">
        <f t="shared" si="73"/>
        <v>Bangalore</v>
      </c>
      <c r="W424" s="13" t="str">
        <f t="shared" si="74"/>
        <v>CLS</v>
      </c>
      <c r="X424" s="13">
        <f t="shared" si="75"/>
        <v>10</v>
      </c>
      <c r="Y424" s="13" t="str">
        <f>IFERROR(VLOOKUP(C424,ReceivingTeam[],2,FALSE),"HelpDesk")</f>
        <v>HelpDesk</v>
      </c>
      <c r="Z424" s="67">
        <f t="shared" si="76"/>
        <v>44888.935266203698</v>
      </c>
      <c r="AA424" s="68">
        <f t="shared" si="77"/>
        <v>44888</v>
      </c>
      <c r="AB424" s="69" t="b">
        <f t="shared" si="78"/>
        <v>1</v>
      </c>
      <c r="AC424" s="70">
        <f t="shared" si="79"/>
        <v>0.5</v>
      </c>
      <c r="AD424" s="67">
        <f t="shared" si="80"/>
        <v>44888.935266203698</v>
      </c>
      <c r="AE424" s="67">
        <f>VLOOKUP(V424,'Branch Wise Work Timelines'!C:G,3,FALSE)+AA424</f>
        <v>44888.416666666664</v>
      </c>
      <c r="AF424" s="67">
        <f>IF(V424="Bangalore",VLOOKUP(V424,'Branch Wise Work Timelines'!C:G,4,FALSE)+AA424+1,IF(V424="Mumbai",VLOOKUP(V424,'Branch Wise Work Timelines'!C:G,4,FALSE)+AA424+1,VLOOKUP(V424,'Branch Wise Work Timelines'!C:G,4,FALSE)+AA424))</f>
        <v>44889.104166666664</v>
      </c>
      <c r="AG424" s="67">
        <f>WORKDAY.INTL(AA424,1,11)+VLOOKUP(V424,'Branch Wise Work Timelines'!C:G,3,FALSE)</f>
        <v>44889.416666666664</v>
      </c>
      <c r="AH424" s="69" t="str">
        <f t="shared" ca="1" si="81"/>
        <v>Out of TAT</v>
      </c>
      <c r="AI424" s="69">
        <f t="shared" ca="1" si="82"/>
        <v>20536</v>
      </c>
      <c r="AJ424" s="69" t="str">
        <f ca="1">IF(AI424&lt;0,"0-12",IFERROR(VLOOKUP(AI424,Breakup[],2,FALSE),"&gt;24"))</f>
        <v>&gt;24</v>
      </c>
      <c r="AK424" s="69" t="str">
        <f>VLOOKUP(V424,Master!B:D,3,FALSE)</f>
        <v>South</v>
      </c>
      <c r="AL424" s="69" t="str">
        <f t="shared" si="83"/>
        <v>Bangalore-CLS</v>
      </c>
    </row>
    <row r="425" spans="1:38">
      <c r="A425" s="13" t="s">
        <v>1141</v>
      </c>
      <c r="B425" s="54">
        <v>44701.573396446802</v>
      </c>
      <c r="C425" s="13" t="s">
        <v>87</v>
      </c>
      <c r="D425" s="13">
        <v>1534</v>
      </c>
      <c r="E425" s="13" t="s">
        <v>1142</v>
      </c>
      <c r="F425" s="13" t="s">
        <v>33</v>
      </c>
      <c r="G425" s="14">
        <v>1653037600168</v>
      </c>
      <c r="H425" s="55">
        <v>0.65400462962963002</v>
      </c>
      <c r="I425" s="33">
        <v>44885.6540046296</v>
      </c>
      <c r="J425" s="58">
        <v>44885</v>
      </c>
      <c r="K425" s="13" t="s">
        <v>213</v>
      </c>
      <c r="L425" s="13" t="s">
        <v>30</v>
      </c>
      <c r="M425" s="13" t="s">
        <v>282</v>
      </c>
      <c r="N425" s="13" t="s">
        <v>206</v>
      </c>
      <c r="O425" s="33" t="s">
        <v>38</v>
      </c>
      <c r="P425" s="58" t="s">
        <v>38</v>
      </c>
      <c r="Q425" s="33" t="s">
        <v>207</v>
      </c>
      <c r="R425" s="14" t="s">
        <v>38</v>
      </c>
      <c r="S425" s="13" t="s">
        <v>208</v>
      </c>
      <c r="T425" s="13" t="s">
        <v>209</v>
      </c>
      <c r="U425" s="33">
        <f t="shared" ca="1" si="72"/>
        <v>45744.56914039352</v>
      </c>
      <c r="V425" s="13" t="str">
        <f t="shared" si="73"/>
        <v>Bangalore</v>
      </c>
      <c r="W425" s="13" t="str">
        <f t="shared" si="74"/>
        <v>RI</v>
      </c>
      <c r="X425" s="13">
        <f t="shared" si="75"/>
        <v>15</v>
      </c>
      <c r="Y425" s="13" t="str">
        <f>IFERROR(VLOOKUP(C425,ReceivingTeam[],2,FALSE),"HelpDesk")</f>
        <v>Branch office</v>
      </c>
      <c r="Z425" s="67">
        <f t="shared" si="76"/>
        <v>44885.916666666664</v>
      </c>
      <c r="AA425" s="68">
        <f t="shared" si="77"/>
        <v>44885</v>
      </c>
      <c r="AB425" s="69" t="b">
        <f t="shared" si="78"/>
        <v>0</v>
      </c>
      <c r="AC425" s="70">
        <f t="shared" si="79"/>
        <v>0.5</v>
      </c>
      <c r="AD425" s="67">
        <f t="shared" si="80"/>
        <v>44885.916666666664</v>
      </c>
      <c r="AE425" s="67">
        <f>VLOOKUP(V425,'Branch Wise Work Timelines'!C:G,3,FALSE)+AA425</f>
        <v>44885.416666666664</v>
      </c>
      <c r="AF425" s="67">
        <f>IF(V425="Bangalore",VLOOKUP(V425,'Branch Wise Work Timelines'!C:G,4,FALSE)+AA425+1,IF(V425="Mumbai",VLOOKUP(V425,'Branch Wise Work Timelines'!C:G,4,FALSE)+AA425+1,VLOOKUP(V425,'Branch Wise Work Timelines'!C:G,4,FALSE)+AA425))</f>
        <v>44886.104166666664</v>
      </c>
      <c r="AG425" s="67">
        <f>WORKDAY.INTL(AA425,1,11)+VLOOKUP(V425,'Branch Wise Work Timelines'!C:G,3,FALSE)</f>
        <v>44886.416666666664</v>
      </c>
      <c r="AH425" s="69" t="str">
        <f t="shared" ca="1" si="81"/>
        <v>Out of TAT</v>
      </c>
      <c r="AI425" s="69">
        <f t="shared" ca="1" si="82"/>
        <v>20608</v>
      </c>
      <c r="AJ425" s="69" t="str">
        <f ca="1">IF(AI425&lt;0,"0-12",IFERROR(VLOOKUP(AI425,Breakup[],2,FALSE),"&gt;24"))</f>
        <v>&gt;24</v>
      </c>
      <c r="AK425" s="69" t="str">
        <f>VLOOKUP(V425,Master!B:D,3,FALSE)</f>
        <v>South</v>
      </c>
      <c r="AL425" s="69" t="str">
        <f t="shared" si="83"/>
        <v>Bangalore</v>
      </c>
    </row>
    <row r="426" spans="1:38">
      <c r="A426" s="13" t="s">
        <v>1143</v>
      </c>
      <c r="B426" s="54">
        <v>44701.5845416667</v>
      </c>
      <c r="C426" s="13" t="s">
        <v>87</v>
      </c>
      <c r="D426" s="13">
        <v>340</v>
      </c>
      <c r="E426" s="13" t="s">
        <v>1144</v>
      </c>
      <c r="F426" s="13" t="s">
        <v>33</v>
      </c>
      <c r="G426" s="14">
        <v>1653043298777</v>
      </c>
      <c r="H426" s="55">
        <v>0.302997685185185</v>
      </c>
      <c r="I426" s="33">
        <v>44888.302997685198</v>
      </c>
      <c r="J426" s="58">
        <v>44888</v>
      </c>
      <c r="K426" s="13" t="s">
        <v>213</v>
      </c>
      <c r="L426" s="13" t="s">
        <v>30</v>
      </c>
      <c r="M426" s="13" t="s">
        <v>282</v>
      </c>
      <c r="N426" s="13" t="s">
        <v>206</v>
      </c>
      <c r="O426" s="33" t="s">
        <v>38</v>
      </c>
      <c r="P426" s="58" t="s">
        <v>38</v>
      </c>
      <c r="Q426" s="33" t="s">
        <v>207</v>
      </c>
      <c r="R426" s="14" t="s">
        <v>38</v>
      </c>
      <c r="S426" s="13" t="s">
        <v>216</v>
      </c>
      <c r="T426" s="13" t="s">
        <v>278</v>
      </c>
      <c r="U426" s="33">
        <f t="shared" ca="1" si="72"/>
        <v>45744.56914039352</v>
      </c>
      <c r="V426" s="13" t="str">
        <f t="shared" si="73"/>
        <v>Bangalore</v>
      </c>
      <c r="W426" s="13" t="str">
        <f t="shared" si="74"/>
        <v>RI</v>
      </c>
      <c r="X426" s="13">
        <f t="shared" si="75"/>
        <v>7</v>
      </c>
      <c r="Y426" s="13" t="str">
        <f>IFERROR(VLOOKUP(C426,ReceivingTeam[],2,FALSE),"HelpDesk")</f>
        <v>Branch office</v>
      </c>
      <c r="Z426" s="67">
        <f t="shared" si="76"/>
        <v>44891.729166666664</v>
      </c>
      <c r="AA426" s="68">
        <f t="shared" si="77"/>
        <v>44888</v>
      </c>
      <c r="AB426" s="69" t="b">
        <f t="shared" si="78"/>
        <v>1</v>
      </c>
      <c r="AC426" s="70">
        <f t="shared" si="79"/>
        <v>3</v>
      </c>
      <c r="AD426" s="67">
        <f t="shared" si="80"/>
        <v>44891.729166666664</v>
      </c>
      <c r="AE426" s="67">
        <f>VLOOKUP(V426,'Branch Wise Work Timelines'!C:G,3,FALSE)+AA426</f>
        <v>44888.416666666664</v>
      </c>
      <c r="AF426" s="67">
        <f>IF(V426="Bangalore",VLOOKUP(V426,'Branch Wise Work Timelines'!C:G,4,FALSE)+AA426+1,IF(V426="Mumbai",VLOOKUP(V426,'Branch Wise Work Timelines'!C:G,4,FALSE)+AA426+1,VLOOKUP(V426,'Branch Wise Work Timelines'!C:G,4,FALSE)+AA426))</f>
        <v>44889.104166666664</v>
      </c>
      <c r="AG426" s="67">
        <f>WORKDAY.INTL(AA426,1,11)+VLOOKUP(V426,'Branch Wise Work Timelines'!C:G,3,FALSE)</f>
        <v>44889.416666666664</v>
      </c>
      <c r="AH426" s="69" t="str">
        <f t="shared" ca="1" si="81"/>
        <v>Out of TAT</v>
      </c>
      <c r="AI426" s="69">
        <f t="shared" ca="1" si="82"/>
        <v>20469</v>
      </c>
      <c r="AJ426" s="69" t="str">
        <f ca="1">IF(AI426&lt;0,"0-12",IFERROR(VLOOKUP(AI426,Breakup[],2,FALSE),"&gt;24"))</f>
        <v>&gt;24</v>
      </c>
      <c r="AK426" s="69" t="str">
        <f>VLOOKUP(V426,Master!B:D,3,FALSE)</f>
        <v>South</v>
      </c>
      <c r="AL426" s="69" t="str">
        <f t="shared" si="83"/>
        <v>Bangalore</v>
      </c>
    </row>
    <row r="427" spans="1:38">
      <c r="A427" s="13" t="s">
        <v>1145</v>
      </c>
      <c r="B427" s="54">
        <v>44701.530380358803</v>
      </c>
      <c r="C427" s="13" t="s">
        <v>78</v>
      </c>
      <c r="D427" s="13">
        <v>1835</v>
      </c>
      <c r="E427" s="13" t="s">
        <v>1146</v>
      </c>
      <c r="F427" s="13" t="s">
        <v>33</v>
      </c>
      <c r="G427" s="14">
        <v>1653036349868</v>
      </c>
      <c r="H427" s="55">
        <v>0.31998842592592602</v>
      </c>
      <c r="I427" s="33">
        <v>44883.319988425901</v>
      </c>
      <c r="J427" s="58">
        <v>44883</v>
      </c>
      <c r="K427" s="13" t="s">
        <v>425</v>
      </c>
      <c r="L427" s="13" t="s">
        <v>30</v>
      </c>
      <c r="M427" s="13" t="s">
        <v>90</v>
      </c>
      <c r="N427" s="13" t="s">
        <v>206</v>
      </c>
      <c r="O427" s="33" t="s">
        <v>38</v>
      </c>
      <c r="P427" s="58" t="s">
        <v>38</v>
      </c>
      <c r="Q427" s="33" t="s">
        <v>207</v>
      </c>
      <c r="R427" s="14" t="s">
        <v>38</v>
      </c>
      <c r="S427" s="13" t="s">
        <v>216</v>
      </c>
      <c r="T427" s="13" t="s">
        <v>217</v>
      </c>
      <c r="U427" s="33">
        <f t="shared" ca="1" si="72"/>
        <v>45744.56914039352</v>
      </c>
      <c r="V427" s="13" t="str">
        <f t="shared" si="73"/>
        <v>Bangalore</v>
      </c>
      <c r="W427" s="13" t="str">
        <f t="shared" si="74"/>
        <v>RI</v>
      </c>
      <c r="X427" s="13">
        <f t="shared" si="75"/>
        <v>7</v>
      </c>
      <c r="Y427" s="13" t="str">
        <f>IFERROR(VLOOKUP(C427,ReceivingTeam[],2,FALSE),"HelpDesk")</f>
        <v>Branch office</v>
      </c>
      <c r="Z427" s="67">
        <f t="shared" si="76"/>
        <v>44883.916666666664</v>
      </c>
      <c r="AA427" s="68">
        <f t="shared" si="77"/>
        <v>44883</v>
      </c>
      <c r="AB427" s="69" t="b">
        <f t="shared" si="78"/>
        <v>1</v>
      </c>
      <c r="AC427" s="70">
        <f t="shared" si="79"/>
        <v>0.5</v>
      </c>
      <c r="AD427" s="67">
        <f t="shared" si="80"/>
        <v>44883.916666666664</v>
      </c>
      <c r="AE427" s="67">
        <f>VLOOKUP(V427,'Branch Wise Work Timelines'!C:G,3,FALSE)+AA427</f>
        <v>44883.416666666664</v>
      </c>
      <c r="AF427" s="67">
        <f>IF(V427="Bangalore",VLOOKUP(V427,'Branch Wise Work Timelines'!C:G,4,FALSE)+AA427+1,IF(V427="Mumbai",VLOOKUP(V427,'Branch Wise Work Timelines'!C:G,4,FALSE)+AA427+1,VLOOKUP(V427,'Branch Wise Work Timelines'!C:G,4,FALSE)+AA427))</f>
        <v>44884.104166666664</v>
      </c>
      <c r="AG427" s="67">
        <f>WORKDAY.INTL(AA427,1,11)+VLOOKUP(V427,'Branch Wise Work Timelines'!C:G,3,FALSE)</f>
        <v>44884.416666666664</v>
      </c>
      <c r="AH427" s="69" t="str">
        <f t="shared" ca="1" si="81"/>
        <v>Out of TAT</v>
      </c>
      <c r="AI427" s="69">
        <f t="shared" ca="1" si="82"/>
        <v>20656</v>
      </c>
      <c r="AJ427" s="69" t="str">
        <f ca="1">IF(AI427&lt;0,"0-12",IFERROR(VLOOKUP(AI427,Breakup[],2,FALSE),"&gt;24"))</f>
        <v>&gt;24</v>
      </c>
      <c r="AK427" s="69" t="str">
        <f>VLOOKUP(V427,Master!B:D,3,FALSE)</f>
        <v>South</v>
      </c>
      <c r="AL427" s="69" t="str">
        <f t="shared" si="83"/>
        <v>Bangalore</v>
      </c>
    </row>
    <row r="428" spans="1:38">
      <c r="A428" s="13" t="s">
        <v>1147</v>
      </c>
      <c r="B428" s="54">
        <v>44700.869390821797</v>
      </c>
      <c r="C428" s="13" t="s">
        <v>222</v>
      </c>
      <c r="D428" s="13">
        <v>1015</v>
      </c>
      <c r="E428" s="13" t="s">
        <v>1148</v>
      </c>
      <c r="F428" s="13" t="s">
        <v>33</v>
      </c>
      <c r="G428" s="14">
        <v>1653021346824</v>
      </c>
      <c r="H428" s="55">
        <v>0.87496527777777799</v>
      </c>
      <c r="I428" s="33">
        <v>44881.874965277799</v>
      </c>
      <c r="J428" s="58">
        <v>44881</v>
      </c>
      <c r="K428" s="13" t="s">
        <v>224</v>
      </c>
      <c r="L428" s="13" t="s">
        <v>64</v>
      </c>
      <c r="M428" s="13" t="s">
        <v>225</v>
      </c>
      <c r="N428" s="13" t="s">
        <v>206</v>
      </c>
      <c r="O428" s="33" t="s">
        <v>38</v>
      </c>
      <c r="P428" s="58" t="s">
        <v>38</v>
      </c>
      <c r="Q428" s="33" t="s">
        <v>207</v>
      </c>
      <c r="R428" s="14" t="s">
        <v>38</v>
      </c>
      <c r="S428" s="13" t="s">
        <v>208</v>
      </c>
      <c r="T428" s="13" t="s">
        <v>209</v>
      </c>
      <c r="U428" s="33">
        <f t="shared" ca="1" si="72"/>
        <v>45744.56914039352</v>
      </c>
      <c r="V428" s="13" t="str">
        <f t="shared" si="73"/>
        <v>Kolkata</v>
      </c>
      <c r="W428" s="13" t="str">
        <f t="shared" si="74"/>
        <v>RI</v>
      </c>
      <c r="X428" s="13">
        <f t="shared" si="75"/>
        <v>20</v>
      </c>
      <c r="Y428" s="13" t="str">
        <f>IFERROR(VLOOKUP(C428,ReceivingTeam[],2,FALSE),"HelpDesk")</f>
        <v>Branch office</v>
      </c>
      <c r="Z428" s="67">
        <f t="shared" si="76"/>
        <v>44883.020798611127</v>
      </c>
      <c r="AA428" s="68">
        <f t="shared" si="77"/>
        <v>44881</v>
      </c>
      <c r="AB428" s="69" t="b">
        <f t="shared" si="78"/>
        <v>1</v>
      </c>
      <c r="AC428" s="70">
        <f t="shared" si="79"/>
        <v>0.5</v>
      </c>
      <c r="AD428" s="67">
        <f t="shared" si="80"/>
        <v>44883.020798611127</v>
      </c>
      <c r="AE428" s="67">
        <f>VLOOKUP(V428,'Branch Wise Work Timelines'!C:G,3,FALSE)+AA428</f>
        <v>44881.416666666664</v>
      </c>
      <c r="AF428" s="67">
        <f>IF(V428="Bangalore",VLOOKUP(V428,'Branch Wise Work Timelines'!C:G,4,FALSE)+AA428+1,IF(V428="Mumbai",VLOOKUP(V428,'Branch Wise Work Timelines'!C:G,4,FALSE)+AA428+1,VLOOKUP(V428,'Branch Wise Work Timelines'!C:G,4,FALSE)+AA428))</f>
        <v>44881.770833333336</v>
      </c>
      <c r="AG428" s="67">
        <f>WORKDAY.INTL(AA428,1,11)+VLOOKUP(V428,'Branch Wise Work Timelines'!C:G,3,FALSE)</f>
        <v>44882.416666666664</v>
      </c>
      <c r="AH428" s="69" t="str">
        <f t="shared" ca="1" si="81"/>
        <v>Out of TAT</v>
      </c>
      <c r="AI428" s="69">
        <f t="shared" ca="1" si="82"/>
        <v>20678</v>
      </c>
      <c r="AJ428" s="69" t="str">
        <f ca="1">IF(AI428&lt;0,"0-12",IFERROR(VLOOKUP(AI428,Breakup[],2,FALSE),"&gt;24"))</f>
        <v>&gt;24</v>
      </c>
      <c r="AK428" s="69" t="str">
        <f>VLOOKUP(V428,Master!B:D,3,FALSE)</f>
        <v>East</v>
      </c>
      <c r="AL428" s="69" t="str">
        <f t="shared" si="83"/>
        <v>Kolkata</v>
      </c>
    </row>
    <row r="429" spans="1:38">
      <c r="A429" s="13" t="s">
        <v>1149</v>
      </c>
      <c r="B429" s="54">
        <v>44701.648633101897</v>
      </c>
      <c r="C429" s="13" t="s">
        <v>599</v>
      </c>
      <c r="D429" s="13">
        <v>1832</v>
      </c>
      <c r="E429" s="13" t="s">
        <v>1150</v>
      </c>
      <c r="F429" s="13" t="s">
        <v>24</v>
      </c>
      <c r="G429" s="14">
        <v>1653044260842</v>
      </c>
      <c r="H429" s="55">
        <v>0.69668981481481496</v>
      </c>
      <c r="I429" s="33">
        <v>44882.696689814802</v>
      </c>
      <c r="J429" s="58">
        <v>44882</v>
      </c>
      <c r="K429" s="13" t="s">
        <v>213</v>
      </c>
      <c r="L429" s="13" t="s">
        <v>30</v>
      </c>
      <c r="M429" s="13" t="s">
        <v>282</v>
      </c>
      <c r="N429" s="13" t="s">
        <v>206</v>
      </c>
      <c r="O429" s="33" t="s">
        <v>38</v>
      </c>
      <c r="P429" s="58" t="s">
        <v>38</v>
      </c>
      <c r="Q429" s="33" t="s">
        <v>207</v>
      </c>
      <c r="R429" s="14" t="s">
        <v>38</v>
      </c>
      <c r="S429" s="13" t="s">
        <v>216</v>
      </c>
      <c r="T429" s="13" t="s">
        <v>217</v>
      </c>
      <c r="U429" s="33">
        <f t="shared" ca="1" si="72"/>
        <v>45744.56914039352</v>
      </c>
      <c r="V429" s="13" t="str">
        <f t="shared" si="73"/>
        <v>Bangalore</v>
      </c>
      <c r="W429" s="13" t="str">
        <f t="shared" si="74"/>
        <v>DOMI</v>
      </c>
      <c r="X429" s="13">
        <f t="shared" si="75"/>
        <v>16</v>
      </c>
      <c r="Y429" s="13" t="str">
        <f>IFERROR(VLOOKUP(C429,ReceivingTeam[],2,FALSE),"HelpDesk")</f>
        <v>HelpDesk</v>
      </c>
      <c r="Z429" s="67">
        <f t="shared" si="76"/>
        <v>44883.509189814802</v>
      </c>
      <c r="AA429" s="68">
        <f t="shared" si="77"/>
        <v>44882</v>
      </c>
      <c r="AB429" s="69" t="b">
        <f t="shared" si="78"/>
        <v>1</v>
      </c>
      <c r="AC429" s="70">
        <f t="shared" si="79"/>
        <v>0.5</v>
      </c>
      <c r="AD429" s="67">
        <f t="shared" si="80"/>
        <v>44883.509189814802</v>
      </c>
      <c r="AE429" s="67">
        <f>VLOOKUP(V429,'Branch Wise Work Timelines'!C:G,3,FALSE)+AA429</f>
        <v>44882.416666666664</v>
      </c>
      <c r="AF429" s="67">
        <f>IF(V429="Bangalore",VLOOKUP(V429,'Branch Wise Work Timelines'!C:G,4,FALSE)+AA429+1,IF(V429="Mumbai",VLOOKUP(V429,'Branch Wise Work Timelines'!C:G,4,FALSE)+AA429+1,VLOOKUP(V429,'Branch Wise Work Timelines'!C:G,4,FALSE)+AA429))</f>
        <v>44883.104166666664</v>
      </c>
      <c r="AG429" s="67">
        <f>WORKDAY.INTL(AA429,1,11)+VLOOKUP(V429,'Branch Wise Work Timelines'!C:G,3,FALSE)</f>
        <v>44883.416666666664</v>
      </c>
      <c r="AH429" s="69" t="str">
        <f t="shared" ca="1" si="81"/>
        <v>Out of TAT</v>
      </c>
      <c r="AI429" s="69">
        <f t="shared" ca="1" si="82"/>
        <v>20666</v>
      </c>
      <c r="AJ429" s="69" t="str">
        <f ca="1">IF(AI429&lt;0,"0-12",IFERROR(VLOOKUP(AI429,Breakup[],2,FALSE),"&gt;24"))</f>
        <v>&gt;24</v>
      </c>
      <c r="AK429" s="69" t="str">
        <f>VLOOKUP(V429,Master!B:D,3,FALSE)</f>
        <v>South</v>
      </c>
      <c r="AL429" s="69" t="str">
        <f t="shared" si="83"/>
        <v>Bangalore</v>
      </c>
    </row>
    <row r="430" spans="1:38">
      <c r="A430" s="13" t="s">
        <v>1151</v>
      </c>
      <c r="B430" s="54">
        <v>44701.645553668997</v>
      </c>
      <c r="C430" s="13" t="s">
        <v>599</v>
      </c>
      <c r="D430" s="13">
        <v>525</v>
      </c>
      <c r="E430" s="13" t="s">
        <v>1152</v>
      </c>
      <c r="F430" s="13" t="s">
        <v>24</v>
      </c>
      <c r="G430" s="14">
        <v>1653044260842</v>
      </c>
      <c r="H430" s="55">
        <v>0.37812499999999999</v>
      </c>
      <c r="I430" s="33">
        <v>44883.378125000003</v>
      </c>
      <c r="J430" s="58">
        <v>44883</v>
      </c>
      <c r="K430" s="13" t="s">
        <v>213</v>
      </c>
      <c r="L430" s="13" t="s">
        <v>30</v>
      </c>
      <c r="M430" s="13" t="s">
        <v>282</v>
      </c>
      <c r="N430" s="13" t="s">
        <v>206</v>
      </c>
      <c r="O430" s="33" t="s">
        <v>38</v>
      </c>
      <c r="P430" s="58" t="s">
        <v>38</v>
      </c>
      <c r="Q430" s="33" t="s">
        <v>207</v>
      </c>
      <c r="R430" s="14" t="s">
        <v>38</v>
      </c>
      <c r="S430" s="13" t="s">
        <v>216</v>
      </c>
      <c r="T430" s="13" t="s">
        <v>217</v>
      </c>
      <c r="U430" s="33">
        <f t="shared" ca="1" si="72"/>
        <v>45744.56914039352</v>
      </c>
      <c r="V430" s="13" t="str">
        <f t="shared" si="73"/>
        <v>Bangalore</v>
      </c>
      <c r="W430" s="13" t="str">
        <f t="shared" si="74"/>
        <v>DOMI</v>
      </c>
      <c r="X430" s="13">
        <f t="shared" si="75"/>
        <v>9</v>
      </c>
      <c r="Y430" s="13" t="str">
        <f>IFERROR(VLOOKUP(C430,ReceivingTeam[],2,FALSE),"HelpDesk")</f>
        <v>HelpDesk</v>
      </c>
      <c r="Z430" s="67">
        <f t="shared" si="76"/>
        <v>44883.916666666664</v>
      </c>
      <c r="AA430" s="68">
        <f t="shared" si="77"/>
        <v>44883</v>
      </c>
      <c r="AB430" s="69" t="b">
        <f t="shared" si="78"/>
        <v>1</v>
      </c>
      <c r="AC430" s="70">
        <f t="shared" si="79"/>
        <v>0.5</v>
      </c>
      <c r="AD430" s="67">
        <f t="shared" si="80"/>
        <v>44883.916666666664</v>
      </c>
      <c r="AE430" s="67">
        <f>VLOOKUP(V430,'Branch Wise Work Timelines'!C:G,3,FALSE)+AA430</f>
        <v>44883.416666666664</v>
      </c>
      <c r="AF430" s="67">
        <f>IF(V430="Bangalore",VLOOKUP(V430,'Branch Wise Work Timelines'!C:G,4,FALSE)+AA430+1,IF(V430="Mumbai",VLOOKUP(V430,'Branch Wise Work Timelines'!C:G,4,FALSE)+AA430+1,VLOOKUP(V430,'Branch Wise Work Timelines'!C:G,4,FALSE)+AA430))</f>
        <v>44884.104166666664</v>
      </c>
      <c r="AG430" s="67">
        <f>WORKDAY.INTL(AA430,1,11)+VLOOKUP(V430,'Branch Wise Work Timelines'!C:G,3,FALSE)</f>
        <v>44884.416666666664</v>
      </c>
      <c r="AH430" s="69" t="str">
        <f t="shared" ca="1" si="81"/>
        <v>Out of TAT</v>
      </c>
      <c r="AI430" s="69">
        <f t="shared" ca="1" si="82"/>
        <v>20656</v>
      </c>
      <c r="AJ430" s="69" t="str">
        <f ca="1">IF(AI430&lt;0,"0-12",IFERROR(VLOOKUP(AI430,Breakup[],2,FALSE),"&gt;24"))</f>
        <v>&gt;24</v>
      </c>
      <c r="AK430" s="69" t="str">
        <f>VLOOKUP(V430,Master!B:D,3,FALSE)</f>
        <v>South</v>
      </c>
      <c r="AL430" s="69" t="str">
        <f t="shared" si="83"/>
        <v>Bangalore</v>
      </c>
    </row>
    <row r="431" spans="1:38">
      <c r="A431" s="13" t="s">
        <v>1153</v>
      </c>
      <c r="B431" s="54">
        <v>44701.677530902802</v>
      </c>
      <c r="C431" s="13" t="s">
        <v>363</v>
      </c>
      <c r="D431" s="13">
        <v>134</v>
      </c>
      <c r="E431" s="13" t="s">
        <v>1154</v>
      </c>
      <c r="F431" s="13" t="s">
        <v>24</v>
      </c>
      <c r="G431" s="14">
        <v>1653044260842</v>
      </c>
      <c r="H431" s="55">
        <v>0.693657407407407</v>
      </c>
      <c r="I431" s="33">
        <v>44885.693657407399</v>
      </c>
      <c r="J431" s="58">
        <v>44885</v>
      </c>
      <c r="K431" s="13" t="s">
        <v>213</v>
      </c>
      <c r="L431" s="13" t="s">
        <v>30</v>
      </c>
      <c r="M431" s="13" t="s">
        <v>282</v>
      </c>
      <c r="N431" s="13" t="s">
        <v>206</v>
      </c>
      <c r="O431" s="33" t="s">
        <v>38</v>
      </c>
      <c r="P431" s="58" t="s">
        <v>38</v>
      </c>
      <c r="Q431" s="33" t="s">
        <v>207</v>
      </c>
      <c r="R431" s="14" t="s">
        <v>38</v>
      </c>
      <c r="S431" s="13" t="s">
        <v>216</v>
      </c>
      <c r="T431" s="13" t="s">
        <v>217</v>
      </c>
      <c r="U431" s="33">
        <f t="shared" ca="1" si="72"/>
        <v>45744.56914039352</v>
      </c>
      <c r="V431" s="13" t="str">
        <f t="shared" si="73"/>
        <v>Bangalore</v>
      </c>
      <c r="W431" s="13" t="str">
        <f t="shared" si="74"/>
        <v>DOMI</v>
      </c>
      <c r="X431" s="13">
        <f t="shared" si="75"/>
        <v>16</v>
      </c>
      <c r="Y431" s="13" t="str">
        <f>IFERROR(VLOOKUP(C431,ReceivingTeam[],2,FALSE),"HelpDesk")</f>
        <v>HelpDesk</v>
      </c>
      <c r="Z431" s="67">
        <f t="shared" si="76"/>
        <v>44885.916666666664</v>
      </c>
      <c r="AA431" s="68">
        <f t="shared" si="77"/>
        <v>44885</v>
      </c>
      <c r="AB431" s="69" t="b">
        <f t="shared" si="78"/>
        <v>0</v>
      </c>
      <c r="AC431" s="70">
        <f t="shared" si="79"/>
        <v>0.5</v>
      </c>
      <c r="AD431" s="67">
        <f t="shared" si="80"/>
        <v>44885.916666666664</v>
      </c>
      <c r="AE431" s="67">
        <f>VLOOKUP(V431,'Branch Wise Work Timelines'!C:G,3,FALSE)+AA431</f>
        <v>44885.416666666664</v>
      </c>
      <c r="AF431" s="67">
        <f>IF(V431="Bangalore",VLOOKUP(V431,'Branch Wise Work Timelines'!C:G,4,FALSE)+AA431+1,IF(V431="Mumbai",VLOOKUP(V431,'Branch Wise Work Timelines'!C:G,4,FALSE)+AA431+1,VLOOKUP(V431,'Branch Wise Work Timelines'!C:G,4,FALSE)+AA431))</f>
        <v>44886.104166666664</v>
      </c>
      <c r="AG431" s="67">
        <f>WORKDAY.INTL(AA431,1,11)+VLOOKUP(V431,'Branch Wise Work Timelines'!C:G,3,FALSE)</f>
        <v>44886.416666666664</v>
      </c>
      <c r="AH431" s="69" t="str">
        <f t="shared" ca="1" si="81"/>
        <v>Out of TAT</v>
      </c>
      <c r="AI431" s="69">
        <f t="shared" ca="1" si="82"/>
        <v>20608</v>
      </c>
      <c r="AJ431" s="69" t="str">
        <f ca="1">IF(AI431&lt;0,"0-12",IFERROR(VLOOKUP(AI431,Breakup[],2,FALSE),"&gt;24"))</f>
        <v>&gt;24</v>
      </c>
      <c r="AK431" s="69" t="str">
        <f>VLOOKUP(V431,Master!B:D,3,FALSE)</f>
        <v>South</v>
      </c>
      <c r="AL431" s="69" t="str">
        <f t="shared" si="83"/>
        <v>Bangalore</v>
      </c>
    </row>
    <row r="432" spans="1:38">
      <c r="A432" s="13" t="s">
        <v>1155</v>
      </c>
      <c r="B432" s="54">
        <v>44699.850230358803</v>
      </c>
      <c r="C432" s="13" t="s">
        <v>412</v>
      </c>
      <c r="D432" s="13">
        <v>1881</v>
      </c>
      <c r="E432" s="13" t="s">
        <v>1156</v>
      </c>
      <c r="F432" s="13" t="s">
        <v>33</v>
      </c>
      <c r="G432" s="14">
        <v>1653036822260</v>
      </c>
      <c r="H432" s="55">
        <v>4.2453703703703702E-2</v>
      </c>
      <c r="I432" s="33">
        <v>44889.042453703703</v>
      </c>
      <c r="J432" s="58">
        <v>44889</v>
      </c>
      <c r="K432" s="13" t="s">
        <v>397</v>
      </c>
      <c r="L432" s="13" t="s">
        <v>50</v>
      </c>
      <c r="M432" s="13" t="s">
        <v>414</v>
      </c>
      <c r="N432" s="13" t="s">
        <v>206</v>
      </c>
      <c r="O432" s="33" t="s">
        <v>38</v>
      </c>
      <c r="P432" s="58" t="s">
        <v>38</v>
      </c>
      <c r="Q432" s="33" t="s">
        <v>207</v>
      </c>
      <c r="R432" s="14" t="s">
        <v>38</v>
      </c>
      <c r="S432" s="13" t="s">
        <v>216</v>
      </c>
      <c r="T432" s="13" t="s">
        <v>217</v>
      </c>
      <c r="U432" s="33">
        <f t="shared" ca="1" si="72"/>
        <v>45744.56914039352</v>
      </c>
      <c r="V432" s="13" t="str">
        <f t="shared" si="73"/>
        <v>Cochin</v>
      </c>
      <c r="W432" s="13" t="str">
        <f t="shared" si="74"/>
        <v>RI</v>
      </c>
      <c r="X432" s="13">
        <f t="shared" si="75"/>
        <v>1</v>
      </c>
      <c r="Y432" s="13" t="str">
        <f>IFERROR(VLOOKUP(C432,ReceivingTeam[],2,FALSE),"HelpDesk")</f>
        <v>HelpDesk</v>
      </c>
      <c r="Z432" s="67">
        <f t="shared" si="76"/>
        <v>44890.562499999993</v>
      </c>
      <c r="AA432" s="68">
        <f t="shared" si="77"/>
        <v>44889</v>
      </c>
      <c r="AB432" s="69" t="b">
        <f t="shared" si="78"/>
        <v>1</v>
      </c>
      <c r="AC432" s="70">
        <f t="shared" si="79"/>
        <v>0.5</v>
      </c>
      <c r="AD432" s="67">
        <f t="shared" si="80"/>
        <v>44890.562499999993</v>
      </c>
      <c r="AE432" s="67">
        <f>VLOOKUP(V432,'Branch Wise Work Timelines'!C:G,3,FALSE)+AA432</f>
        <v>44889.416666666664</v>
      </c>
      <c r="AF432" s="67">
        <f>IF(V432="Bangalore",VLOOKUP(V432,'Branch Wise Work Timelines'!C:G,4,FALSE)+AA432+1,IF(V432="Mumbai",VLOOKUP(V432,'Branch Wise Work Timelines'!C:G,4,FALSE)+AA432+1,VLOOKUP(V432,'Branch Wise Work Timelines'!C:G,4,FALSE)+AA432))</f>
        <v>44889.770833333336</v>
      </c>
      <c r="AG432" s="67">
        <f>WORKDAY.INTL(AA432,1,11)+VLOOKUP(V432,'Branch Wise Work Timelines'!C:G,3,FALSE)</f>
        <v>44890.416666666664</v>
      </c>
      <c r="AH432" s="69" t="str">
        <f t="shared" ca="1" si="81"/>
        <v>Out of TAT</v>
      </c>
      <c r="AI432" s="69">
        <f t="shared" ca="1" si="82"/>
        <v>20497</v>
      </c>
      <c r="AJ432" s="69" t="str">
        <f ca="1">IF(AI432&lt;0,"0-12",IFERROR(VLOOKUP(AI432,Breakup[],2,FALSE),"&gt;24"))</f>
        <v>&gt;24</v>
      </c>
      <c r="AK432" s="69" t="str">
        <f>VLOOKUP(V432,Master!B:D,3,FALSE)</f>
        <v>South</v>
      </c>
      <c r="AL432" s="69" t="str">
        <f t="shared" si="83"/>
        <v>Cochin</v>
      </c>
    </row>
    <row r="433" spans="1:38">
      <c r="A433" s="13" t="s">
        <v>1157</v>
      </c>
      <c r="B433" s="54">
        <v>44701.565176736098</v>
      </c>
      <c r="C433" s="13" t="s">
        <v>558</v>
      </c>
      <c r="D433" s="13">
        <v>1227</v>
      </c>
      <c r="E433" s="13" t="s">
        <v>1158</v>
      </c>
      <c r="F433" s="13" t="s">
        <v>33</v>
      </c>
      <c r="G433" s="14">
        <v>1653037600168</v>
      </c>
      <c r="H433" s="55">
        <v>0.55987268518518496</v>
      </c>
      <c r="I433" s="33">
        <v>44887.559872685197</v>
      </c>
      <c r="J433" s="58">
        <v>44887</v>
      </c>
      <c r="K433" s="13" t="s">
        <v>213</v>
      </c>
      <c r="L433" s="13" t="s">
        <v>30</v>
      </c>
      <c r="M433" s="13" t="s">
        <v>282</v>
      </c>
      <c r="N433" s="13" t="s">
        <v>206</v>
      </c>
      <c r="O433" s="33" t="s">
        <v>38</v>
      </c>
      <c r="P433" s="58" t="s">
        <v>38</v>
      </c>
      <c r="Q433" s="33" t="s">
        <v>207</v>
      </c>
      <c r="R433" s="14" t="s">
        <v>38</v>
      </c>
      <c r="S433" s="13" t="s">
        <v>208</v>
      </c>
      <c r="T433" s="13" t="s">
        <v>209</v>
      </c>
      <c r="U433" s="33">
        <f t="shared" ca="1" si="72"/>
        <v>45744.56914039352</v>
      </c>
      <c r="V433" s="13" t="str">
        <f t="shared" si="73"/>
        <v>Bangalore</v>
      </c>
      <c r="W433" s="13" t="str">
        <f t="shared" si="74"/>
        <v>RI</v>
      </c>
      <c r="X433" s="13">
        <f t="shared" si="75"/>
        <v>13</v>
      </c>
      <c r="Y433" s="13" t="str">
        <f>IFERROR(VLOOKUP(C433,ReceivingTeam[],2,FALSE),"HelpDesk")</f>
        <v>HelpDesk</v>
      </c>
      <c r="Z433" s="67">
        <f t="shared" si="76"/>
        <v>44888.059872685197</v>
      </c>
      <c r="AA433" s="68">
        <f t="shared" si="77"/>
        <v>44887</v>
      </c>
      <c r="AB433" s="69" t="b">
        <f t="shared" si="78"/>
        <v>1</v>
      </c>
      <c r="AC433" s="70">
        <f t="shared" si="79"/>
        <v>0.5</v>
      </c>
      <c r="AD433" s="67">
        <f t="shared" si="80"/>
        <v>44888.059872685197</v>
      </c>
      <c r="AE433" s="67">
        <f>VLOOKUP(V433,'Branch Wise Work Timelines'!C:G,3,FALSE)+AA433</f>
        <v>44887.416666666664</v>
      </c>
      <c r="AF433" s="67">
        <f>IF(V433="Bangalore",VLOOKUP(V433,'Branch Wise Work Timelines'!C:G,4,FALSE)+AA433+1,IF(V433="Mumbai",VLOOKUP(V433,'Branch Wise Work Timelines'!C:G,4,FALSE)+AA433+1,VLOOKUP(V433,'Branch Wise Work Timelines'!C:G,4,FALSE)+AA433))</f>
        <v>44888.104166666664</v>
      </c>
      <c r="AG433" s="67">
        <f>WORKDAY.INTL(AA433,1,11)+VLOOKUP(V433,'Branch Wise Work Timelines'!C:G,3,FALSE)</f>
        <v>44888.416666666664</v>
      </c>
      <c r="AH433" s="69" t="str">
        <f t="shared" ca="1" si="81"/>
        <v>Out of TAT</v>
      </c>
      <c r="AI433" s="69">
        <f t="shared" ca="1" si="82"/>
        <v>20557</v>
      </c>
      <c r="AJ433" s="69" t="str">
        <f ca="1">IF(AI433&lt;0,"0-12",IFERROR(VLOOKUP(AI433,Breakup[],2,FALSE),"&gt;24"))</f>
        <v>&gt;24</v>
      </c>
      <c r="AK433" s="69" t="str">
        <f>VLOOKUP(V433,Master!B:D,3,FALSE)</f>
        <v>South</v>
      </c>
      <c r="AL433" s="69" t="str">
        <f t="shared" si="83"/>
        <v>Bangalore</v>
      </c>
    </row>
    <row r="434" spans="1:38">
      <c r="A434" s="13" t="s">
        <v>1159</v>
      </c>
      <c r="B434" s="54">
        <v>44700.437564930602</v>
      </c>
      <c r="C434" s="13" t="s">
        <v>302</v>
      </c>
      <c r="D434" s="13">
        <v>742</v>
      </c>
      <c r="E434" s="13" t="s">
        <v>1160</v>
      </c>
      <c r="F434" s="13" t="s">
        <v>33</v>
      </c>
      <c r="G434" s="14">
        <v>1653039469972</v>
      </c>
      <c r="H434" s="55">
        <v>0.77254629629629601</v>
      </c>
      <c r="I434" s="33">
        <v>44886.772546296299</v>
      </c>
      <c r="J434" s="58">
        <v>44886</v>
      </c>
      <c r="K434" s="13" t="s">
        <v>257</v>
      </c>
      <c r="L434" s="13" t="s">
        <v>72</v>
      </c>
      <c r="M434" s="13" t="s">
        <v>286</v>
      </c>
      <c r="N434" s="13" t="s">
        <v>206</v>
      </c>
      <c r="O434" s="33" t="s">
        <v>38</v>
      </c>
      <c r="P434" s="58" t="s">
        <v>38</v>
      </c>
      <c r="Q434" s="33" t="s">
        <v>207</v>
      </c>
      <c r="R434" s="14" t="s">
        <v>38</v>
      </c>
      <c r="S434" s="13" t="s">
        <v>216</v>
      </c>
      <c r="T434" s="13" t="s">
        <v>217</v>
      </c>
      <c r="U434" s="33">
        <f t="shared" ca="1" si="72"/>
        <v>45744.56914039352</v>
      </c>
      <c r="V434" s="13" t="str">
        <f t="shared" si="73"/>
        <v>Pune</v>
      </c>
      <c r="W434" s="13" t="str">
        <f t="shared" si="74"/>
        <v>RI</v>
      </c>
      <c r="X434" s="13">
        <f t="shared" si="75"/>
        <v>18</v>
      </c>
      <c r="Y434" s="13" t="str">
        <f>IFERROR(VLOOKUP(C434,ReceivingTeam[],2,FALSE),"HelpDesk")</f>
        <v>HelpDesk</v>
      </c>
      <c r="Z434" s="67">
        <f t="shared" si="76"/>
        <v>44887.897546296299</v>
      </c>
      <c r="AA434" s="68">
        <f t="shared" si="77"/>
        <v>44886</v>
      </c>
      <c r="AB434" s="69" t="b">
        <f t="shared" si="78"/>
        <v>1</v>
      </c>
      <c r="AC434" s="70">
        <f t="shared" si="79"/>
        <v>0.5</v>
      </c>
      <c r="AD434" s="67">
        <f t="shared" si="80"/>
        <v>44887.897546296299</v>
      </c>
      <c r="AE434" s="67">
        <f>VLOOKUP(V434,'Branch Wise Work Timelines'!C:G,3,FALSE)+AA434</f>
        <v>44886.395833333336</v>
      </c>
      <c r="AF434" s="67">
        <f>IF(V434="Bangalore",VLOOKUP(V434,'Branch Wise Work Timelines'!C:G,4,FALSE)+AA434+1,IF(V434="Mumbai",VLOOKUP(V434,'Branch Wise Work Timelines'!C:G,4,FALSE)+AA434+1,VLOOKUP(V434,'Branch Wise Work Timelines'!C:G,4,FALSE)+AA434))</f>
        <v>44886.770833333336</v>
      </c>
      <c r="AG434" s="67">
        <f>WORKDAY.INTL(AA434,1,11)+VLOOKUP(V434,'Branch Wise Work Timelines'!C:G,3,FALSE)</f>
        <v>44887.395833333336</v>
      </c>
      <c r="AH434" s="69" t="str">
        <f t="shared" ca="1" si="81"/>
        <v>Out of TAT</v>
      </c>
      <c r="AI434" s="69">
        <f t="shared" ca="1" si="82"/>
        <v>20561</v>
      </c>
      <c r="AJ434" s="69" t="str">
        <f ca="1">IF(AI434&lt;0,"0-12",IFERROR(VLOOKUP(AI434,Breakup[],2,FALSE),"&gt;24"))</f>
        <v>&gt;24</v>
      </c>
      <c r="AK434" s="69" t="str">
        <f>VLOOKUP(V434,Master!B:D,3,FALSE)</f>
        <v>West</v>
      </c>
      <c r="AL434" s="69" t="str">
        <f t="shared" si="83"/>
        <v>Pune</v>
      </c>
    </row>
    <row r="435" spans="1:38">
      <c r="A435" s="13" t="s">
        <v>1161</v>
      </c>
      <c r="B435" s="54">
        <v>44646.455605520801</v>
      </c>
      <c r="C435" s="13" t="s">
        <v>472</v>
      </c>
      <c r="D435" s="13">
        <v>1277</v>
      </c>
      <c r="E435" s="13" t="s">
        <v>1162</v>
      </c>
      <c r="F435" s="13" t="s">
        <v>33</v>
      </c>
      <c r="G435" s="14">
        <v>1653032972722</v>
      </c>
      <c r="H435" s="55">
        <v>0.91702546296296295</v>
      </c>
      <c r="I435" s="33">
        <v>44888.917025463001</v>
      </c>
      <c r="J435" s="58">
        <v>44888</v>
      </c>
      <c r="K435" s="13" t="s">
        <v>224</v>
      </c>
      <c r="L435" s="13" t="s">
        <v>64</v>
      </c>
      <c r="M435" s="13" t="s">
        <v>225</v>
      </c>
      <c r="N435" s="13" t="s">
        <v>215</v>
      </c>
      <c r="O435" s="33" t="s">
        <v>38</v>
      </c>
      <c r="P435" s="58" t="s">
        <v>38</v>
      </c>
      <c r="Q435" s="33" t="s">
        <v>207</v>
      </c>
      <c r="R435" s="14" t="s">
        <v>38</v>
      </c>
      <c r="S435" s="13" t="s">
        <v>208</v>
      </c>
      <c r="T435" s="13" t="s">
        <v>209</v>
      </c>
      <c r="U435" s="33">
        <f t="shared" ca="1" si="72"/>
        <v>45744.56914039352</v>
      </c>
      <c r="V435" s="13" t="str">
        <f t="shared" si="73"/>
        <v>Kolkata</v>
      </c>
      <c r="W435" s="13" t="str">
        <f t="shared" si="74"/>
        <v>RI</v>
      </c>
      <c r="X435" s="13">
        <f t="shared" si="75"/>
        <v>22</v>
      </c>
      <c r="Y435" s="13" t="str">
        <f>IFERROR(VLOOKUP(C435,ReceivingTeam[],2,FALSE),"HelpDesk")</f>
        <v>HelpDesk</v>
      </c>
      <c r="Z435" s="67">
        <f t="shared" si="76"/>
        <v>44890.062858796329</v>
      </c>
      <c r="AA435" s="68">
        <f t="shared" si="77"/>
        <v>44888</v>
      </c>
      <c r="AB435" s="69" t="b">
        <f t="shared" si="78"/>
        <v>1</v>
      </c>
      <c r="AC435" s="70">
        <f t="shared" si="79"/>
        <v>0.5</v>
      </c>
      <c r="AD435" s="67">
        <f t="shared" si="80"/>
        <v>44890.062858796329</v>
      </c>
      <c r="AE435" s="67">
        <f>VLOOKUP(V435,'Branch Wise Work Timelines'!C:G,3,FALSE)+AA435</f>
        <v>44888.416666666664</v>
      </c>
      <c r="AF435" s="67">
        <f>IF(V435="Bangalore",VLOOKUP(V435,'Branch Wise Work Timelines'!C:G,4,FALSE)+AA435+1,IF(V435="Mumbai",VLOOKUP(V435,'Branch Wise Work Timelines'!C:G,4,FALSE)+AA435+1,VLOOKUP(V435,'Branch Wise Work Timelines'!C:G,4,FALSE)+AA435))</f>
        <v>44888.770833333336</v>
      </c>
      <c r="AG435" s="67">
        <f>WORKDAY.INTL(AA435,1,11)+VLOOKUP(V435,'Branch Wise Work Timelines'!C:G,3,FALSE)</f>
        <v>44889.416666666664</v>
      </c>
      <c r="AH435" s="69" t="str">
        <f t="shared" ca="1" si="81"/>
        <v>Out of TAT</v>
      </c>
      <c r="AI435" s="69">
        <f t="shared" ca="1" si="82"/>
        <v>20509</v>
      </c>
      <c r="AJ435" s="69" t="str">
        <f ca="1">IF(AI435&lt;0,"0-12",IFERROR(VLOOKUP(AI435,Breakup[],2,FALSE),"&gt;24"))</f>
        <v>&gt;24</v>
      </c>
      <c r="AK435" s="69" t="str">
        <f>VLOOKUP(V435,Master!B:D,3,FALSE)</f>
        <v>East</v>
      </c>
      <c r="AL435" s="69" t="str">
        <f t="shared" si="83"/>
        <v>Kolkata</v>
      </c>
    </row>
    <row r="436" spans="1:38">
      <c r="A436" s="13" t="s">
        <v>1163</v>
      </c>
      <c r="B436" s="54">
        <v>44647.600301585597</v>
      </c>
      <c r="C436" s="13" t="s">
        <v>472</v>
      </c>
      <c r="D436" s="13">
        <v>1015</v>
      </c>
      <c r="E436" s="13" t="s">
        <v>1164</v>
      </c>
      <c r="F436" s="13" t="s">
        <v>33</v>
      </c>
      <c r="G436" s="14">
        <v>1653032972722</v>
      </c>
      <c r="H436" s="55">
        <v>0.42937500000000001</v>
      </c>
      <c r="I436" s="33">
        <v>44883.429375</v>
      </c>
      <c r="J436" s="58">
        <v>44883</v>
      </c>
      <c r="K436" s="13" t="s">
        <v>224</v>
      </c>
      <c r="L436" s="13" t="s">
        <v>64</v>
      </c>
      <c r="M436" s="13" t="s">
        <v>225</v>
      </c>
      <c r="N436" s="13" t="s">
        <v>215</v>
      </c>
      <c r="O436" s="33" t="s">
        <v>38</v>
      </c>
      <c r="P436" s="58" t="s">
        <v>38</v>
      </c>
      <c r="Q436" s="33" t="s">
        <v>207</v>
      </c>
      <c r="R436" s="14" t="s">
        <v>38</v>
      </c>
      <c r="S436" s="13" t="s">
        <v>208</v>
      </c>
      <c r="T436" s="13" t="s">
        <v>209</v>
      </c>
      <c r="U436" s="33">
        <f t="shared" ca="1" si="72"/>
        <v>45744.56914039352</v>
      </c>
      <c r="V436" s="13" t="str">
        <f t="shared" si="73"/>
        <v>Kolkata</v>
      </c>
      <c r="W436" s="13" t="str">
        <f t="shared" si="74"/>
        <v>RI</v>
      </c>
      <c r="X436" s="13">
        <f t="shared" si="75"/>
        <v>10</v>
      </c>
      <c r="Y436" s="13" t="str">
        <f>IFERROR(VLOOKUP(C436,ReceivingTeam[],2,FALSE),"HelpDesk")</f>
        <v>HelpDesk</v>
      </c>
      <c r="Z436" s="67">
        <f t="shared" si="76"/>
        <v>44884.575208333328</v>
      </c>
      <c r="AA436" s="68">
        <f t="shared" si="77"/>
        <v>44883</v>
      </c>
      <c r="AB436" s="69" t="b">
        <f t="shared" si="78"/>
        <v>1</v>
      </c>
      <c r="AC436" s="70">
        <f t="shared" si="79"/>
        <v>0.5</v>
      </c>
      <c r="AD436" s="67">
        <f t="shared" si="80"/>
        <v>44884.575208333328</v>
      </c>
      <c r="AE436" s="67">
        <f>VLOOKUP(V436,'Branch Wise Work Timelines'!C:G,3,FALSE)+AA436</f>
        <v>44883.416666666664</v>
      </c>
      <c r="AF436" s="67">
        <f>IF(V436="Bangalore",VLOOKUP(V436,'Branch Wise Work Timelines'!C:G,4,FALSE)+AA436+1,IF(V436="Mumbai",VLOOKUP(V436,'Branch Wise Work Timelines'!C:G,4,FALSE)+AA436+1,VLOOKUP(V436,'Branch Wise Work Timelines'!C:G,4,FALSE)+AA436))</f>
        <v>44883.770833333336</v>
      </c>
      <c r="AG436" s="67">
        <f>WORKDAY.INTL(AA436,1,11)+VLOOKUP(V436,'Branch Wise Work Timelines'!C:G,3,FALSE)</f>
        <v>44884.416666666664</v>
      </c>
      <c r="AH436" s="69" t="str">
        <f t="shared" ca="1" si="81"/>
        <v>Out of TAT</v>
      </c>
      <c r="AI436" s="69">
        <f t="shared" ca="1" si="82"/>
        <v>20640</v>
      </c>
      <c r="AJ436" s="69" t="str">
        <f ca="1">IF(AI436&lt;0,"0-12",IFERROR(VLOOKUP(AI436,Breakup[],2,FALSE),"&gt;24"))</f>
        <v>&gt;24</v>
      </c>
      <c r="AK436" s="69" t="str">
        <f>VLOOKUP(V436,Master!B:D,3,FALSE)</f>
        <v>East</v>
      </c>
      <c r="AL436" s="69" t="str">
        <f t="shared" si="83"/>
        <v>Kolkata</v>
      </c>
    </row>
    <row r="437" spans="1:38">
      <c r="A437" s="13" t="s">
        <v>1165</v>
      </c>
      <c r="B437" s="54">
        <v>44658.5501617708</v>
      </c>
      <c r="C437" s="13" t="s">
        <v>472</v>
      </c>
      <c r="D437" s="13">
        <v>832</v>
      </c>
      <c r="E437" s="13" t="s">
        <v>1166</v>
      </c>
      <c r="F437" s="13" t="s">
        <v>33</v>
      </c>
      <c r="G437" s="14">
        <v>1653032972722</v>
      </c>
      <c r="H437" s="55">
        <v>0.65695601851851804</v>
      </c>
      <c r="I437" s="33">
        <v>44886.656956018502</v>
      </c>
      <c r="J437" s="58">
        <v>44886</v>
      </c>
      <c r="K437" s="13" t="s">
        <v>224</v>
      </c>
      <c r="L437" s="13" t="s">
        <v>64</v>
      </c>
      <c r="M437" s="13" t="s">
        <v>225</v>
      </c>
      <c r="N437" s="13" t="s">
        <v>215</v>
      </c>
      <c r="O437" s="33" t="s">
        <v>38</v>
      </c>
      <c r="P437" s="58" t="s">
        <v>38</v>
      </c>
      <c r="Q437" s="33" t="s">
        <v>207</v>
      </c>
      <c r="R437" s="14" t="s">
        <v>38</v>
      </c>
      <c r="S437" s="13" t="s">
        <v>208</v>
      </c>
      <c r="T437" s="13" t="s">
        <v>209</v>
      </c>
      <c r="U437" s="33">
        <f t="shared" ca="1" si="72"/>
        <v>45744.56914039352</v>
      </c>
      <c r="V437" s="13" t="str">
        <f t="shared" si="73"/>
        <v>Kolkata</v>
      </c>
      <c r="W437" s="13" t="str">
        <f t="shared" si="74"/>
        <v>RI</v>
      </c>
      <c r="X437" s="13">
        <f t="shared" si="75"/>
        <v>15</v>
      </c>
      <c r="Y437" s="13" t="str">
        <f>IFERROR(VLOOKUP(C437,ReceivingTeam[],2,FALSE),"HelpDesk")</f>
        <v>HelpDesk</v>
      </c>
      <c r="Z437" s="67">
        <f t="shared" si="76"/>
        <v>44887.80278935183</v>
      </c>
      <c r="AA437" s="68">
        <f t="shared" si="77"/>
        <v>44886</v>
      </c>
      <c r="AB437" s="69" t="b">
        <f t="shared" si="78"/>
        <v>1</v>
      </c>
      <c r="AC437" s="70">
        <f t="shared" si="79"/>
        <v>0.5</v>
      </c>
      <c r="AD437" s="67">
        <f t="shared" si="80"/>
        <v>44887.80278935183</v>
      </c>
      <c r="AE437" s="67">
        <f>VLOOKUP(V437,'Branch Wise Work Timelines'!C:G,3,FALSE)+AA437</f>
        <v>44886.416666666664</v>
      </c>
      <c r="AF437" s="67">
        <f>IF(V437="Bangalore",VLOOKUP(V437,'Branch Wise Work Timelines'!C:G,4,FALSE)+AA437+1,IF(V437="Mumbai",VLOOKUP(V437,'Branch Wise Work Timelines'!C:G,4,FALSE)+AA437+1,VLOOKUP(V437,'Branch Wise Work Timelines'!C:G,4,FALSE)+AA437))</f>
        <v>44886.770833333336</v>
      </c>
      <c r="AG437" s="67">
        <f>WORKDAY.INTL(AA437,1,11)+VLOOKUP(V437,'Branch Wise Work Timelines'!C:G,3,FALSE)</f>
        <v>44887.416666666664</v>
      </c>
      <c r="AH437" s="69" t="str">
        <f t="shared" ca="1" si="81"/>
        <v>Out of TAT</v>
      </c>
      <c r="AI437" s="69">
        <f t="shared" ca="1" si="82"/>
        <v>20563</v>
      </c>
      <c r="AJ437" s="69" t="str">
        <f ca="1">IF(AI437&lt;0,"0-12",IFERROR(VLOOKUP(AI437,Breakup[],2,FALSE),"&gt;24"))</f>
        <v>&gt;24</v>
      </c>
      <c r="AK437" s="69" t="str">
        <f>VLOOKUP(V437,Master!B:D,3,FALSE)</f>
        <v>East</v>
      </c>
      <c r="AL437" s="69" t="str">
        <f t="shared" si="83"/>
        <v>Kolkata</v>
      </c>
    </row>
    <row r="438" spans="1:38">
      <c r="A438" s="13" t="s">
        <v>1167</v>
      </c>
      <c r="B438" s="54">
        <v>44659.513456597197</v>
      </c>
      <c r="C438" s="13" t="s">
        <v>472</v>
      </c>
      <c r="D438" s="13">
        <v>296</v>
      </c>
      <c r="E438" s="13" t="s">
        <v>1168</v>
      </c>
      <c r="F438" s="13" t="s">
        <v>33</v>
      </c>
      <c r="G438" s="14">
        <v>1653032972722</v>
      </c>
      <c r="H438" s="55">
        <v>0.85541666666666705</v>
      </c>
      <c r="I438" s="33">
        <v>44887.855416666702</v>
      </c>
      <c r="J438" s="58">
        <v>44887</v>
      </c>
      <c r="K438" s="13" t="s">
        <v>224</v>
      </c>
      <c r="L438" s="13" t="s">
        <v>64</v>
      </c>
      <c r="M438" s="13" t="s">
        <v>225</v>
      </c>
      <c r="N438" s="13" t="s">
        <v>215</v>
      </c>
      <c r="O438" s="33" t="s">
        <v>38</v>
      </c>
      <c r="P438" s="58" t="s">
        <v>38</v>
      </c>
      <c r="Q438" s="33" t="s">
        <v>207</v>
      </c>
      <c r="R438" s="14" t="s">
        <v>38</v>
      </c>
      <c r="S438" s="13" t="s">
        <v>208</v>
      </c>
      <c r="T438" s="13" t="s">
        <v>209</v>
      </c>
      <c r="U438" s="33">
        <f t="shared" ca="1" si="72"/>
        <v>45744.56914039352</v>
      </c>
      <c r="V438" s="13" t="str">
        <f t="shared" si="73"/>
        <v>Kolkata</v>
      </c>
      <c r="W438" s="13" t="str">
        <f t="shared" si="74"/>
        <v>RI</v>
      </c>
      <c r="X438" s="13">
        <f t="shared" si="75"/>
        <v>20</v>
      </c>
      <c r="Y438" s="13" t="str">
        <f>IFERROR(VLOOKUP(C438,ReceivingTeam[],2,FALSE),"HelpDesk")</f>
        <v>HelpDesk</v>
      </c>
      <c r="Z438" s="67">
        <f t="shared" si="76"/>
        <v>44889.00125000003</v>
      </c>
      <c r="AA438" s="68">
        <f t="shared" si="77"/>
        <v>44887</v>
      </c>
      <c r="AB438" s="69" t="b">
        <f t="shared" si="78"/>
        <v>1</v>
      </c>
      <c r="AC438" s="70">
        <f t="shared" si="79"/>
        <v>0.5</v>
      </c>
      <c r="AD438" s="67">
        <f t="shared" si="80"/>
        <v>44889.00125000003</v>
      </c>
      <c r="AE438" s="67">
        <f>VLOOKUP(V438,'Branch Wise Work Timelines'!C:G,3,FALSE)+AA438</f>
        <v>44887.416666666664</v>
      </c>
      <c r="AF438" s="67">
        <f>IF(V438="Bangalore",VLOOKUP(V438,'Branch Wise Work Timelines'!C:G,4,FALSE)+AA438+1,IF(V438="Mumbai",VLOOKUP(V438,'Branch Wise Work Timelines'!C:G,4,FALSE)+AA438+1,VLOOKUP(V438,'Branch Wise Work Timelines'!C:G,4,FALSE)+AA438))</f>
        <v>44887.770833333336</v>
      </c>
      <c r="AG438" s="67">
        <f>WORKDAY.INTL(AA438,1,11)+VLOOKUP(V438,'Branch Wise Work Timelines'!C:G,3,FALSE)</f>
        <v>44888.416666666664</v>
      </c>
      <c r="AH438" s="69" t="str">
        <f t="shared" ca="1" si="81"/>
        <v>Out of TAT</v>
      </c>
      <c r="AI438" s="69">
        <f t="shared" ca="1" si="82"/>
        <v>20534</v>
      </c>
      <c r="AJ438" s="69" t="str">
        <f ca="1">IF(AI438&lt;0,"0-12",IFERROR(VLOOKUP(AI438,Breakup[],2,FALSE),"&gt;24"))</f>
        <v>&gt;24</v>
      </c>
      <c r="AK438" s="69" t="str">
        <f>VLOOKUP(V438,Master!B:D,3,FALSE)</f>
        <v>East</v>
      </c>
      <c r="AL438" s="69" t="str">
        <f t="shared" si="83"/>
        <v>Kolkata</v>
      </c>
    </row>
    <row r="439" spans="1:38">
      <c r="A439" s="13" t="s">
        <v>1169</v>
      </c>
      <c r="B439" s="54">
        <v>44700.679199305603</v>
      </c>
      <c r="C439" s="13" t="s">
        <v>162</v>
      </c>
      <c r="D439" s="13">
        <v>1127</v>
      </c>
      <c r="E439" s="13" t="s">
        <v>1170</v>
      </c>
      <c r="F439" s="13" t="s">
        <v>33</v>
      </c>
      <c r="G439" s="14">
        <v>1653027538413</v>
      </c>
      <c r="H439" s="55">
        <v>0.43964120370370402</v>
      </c>
      <c r="I439" s="33">
        <v>44886.439641203702</v>
      </c>
      <c r="J439" s="58">
        <v>44886</v>
      </c>
      <c r="K439" s="13" t="s">
        <v>249</v>
      </c>
      <c r="L439" s="13" t="s">
        <v>44</v>
      </c>
      <c r="M439" s="13" t="s">
        <v>250</v>
      </c>
      <c r="N439" s="13" t="s">
        <v>206</v>
      </c>
      <c r="O439" s="33" t="s">
        <v>38</v>
      </c>
      <c r="P439" s="58" t="s">
        <v>38</v>
      </c>
      <c r="Q439" s="33" t="s">
        <v>207</v>
      </c>
      <c r="R439" s="14" t="s">
        <v>38</v>
      </c>
      <c r="S439" s="13" t="s">
        <v>216</v>
      </c>
      <c r="T439" s="13" t="s">
        <v>217</v>
      </c>
      <c r="U439" s="33">
        <f t="shared" ca="1" si="72"/>
        <v>45744.56914039352</v>
      </c>
      <c r="V439" s="13" t="str">
        <f t="shared" si="73"/>
        <v>Coimbatore</v>
      </c>
      <c r="W439" s="13" t="str">
        <f t="shared" si="74"/>
        <v>RI</v>
      </c>
      <c r="X439" s="13">
        <f t="shared" si="75"/>
        <v>10</v>
      </c>
      <c r="Y439" s="13" t="str">
        <f>IFERROR(VLOOKUP(C439,ReceivingTeam[],2,FALSE),"HelpDesk")</f>
        <v>Branch office</v>
      </c>
      <c r="Z439" s="67">
        <f t="shared" si="76"/>
        <v>44887.585474537031</v>
      </c>
      <c r="AA439" s="68">
        <f t="shared" si="77"/>
        <v>44886</v>
      </c>
      <c r="AB439" s="69" t="b">
        <f t="shared" si="78"/>
        <v>1</v>
      </c>
      <c r="AC439" s="70">
        <f t="shared" si="79"/>
        <v>0.5</v>
      </c>
      <c r="AD439" s="67">
        <f t="shared" si="80"/>
        <v>44887.585474537031</v>
      </c>
      <c r="AE439" s="67">
        <f>VLOOKUP(V439,'Branch Wise Work Timelines'!C:G,3,FALSE)+AA439</f>
        <v>44886.416666666664</v>
      </c>
      <c r="AF439" s="67">
        <f>IF(V439="Bangalore",VLOOKUP(V439,'Branch Wise Work Timelines'!C:G,4,FALSE)+AA439+1,IF(V439="Mumbai",VLOOKUP(V439,'Branch Wise Work Timelines'!C:G,4,FALSE)+AA439+1,VLOOKUP(V439,'Branch Wise Work Timelines'!C:G,4,FALSE)+AA439))</f>
        <v>44886.770833333336</v>
      </c>
      <c r="AG439" s="67">
        <f>WORKDAY.INTL(AA439,1,11)+VLOOKUP(V439,'Branch Wise Work Timelines'!C:G,3,FALSE)</f>
        <v>44887.416666666664</v>
      </c>
      <c r="AH439" s="69" t="str">
        <f t="shared" ca="1" si="81"/>
        <v>Out of TAT</v>
      </c>
      <c r="AI439" s="69">
        <f t="shared" ca="1" si="82"/>
        <v>20568</v>
      </c>
      <c r="AJ439" s="69" t="str">
        <f ca="1">IF(AI439&lt;0,"0-12",IFERROR(VLOOKUP(AI439,Breakup[],2,FALSE),"&gt;24"))</f>
        <v>&gt;24</v>
      </c>
      <c r="AK439" s="69" t="str">
        <f>VLOOKUP(V439,Master!B:D,3,FALSE)</f>
        <v>South</v>
      </c>
      <c r="AL439" s="69" t="str">
        <f t="shared" si="83"/>
        <v>Coimbatore</v>
      </c>
    </row>
    <row r="440" spans="1:38">
      <c r="A440" s="13" t="s">
        <v>1171</v>
      </c>
      <c r="B440" s="54">
        <v>44700.508892592603</v>
      </c>
      <c r="C440" s="13" t="s">
        <v>302</v>
      </c>
      <c r="D440" s="13">
        <v>1727</v>
      </c>
      <c r="E440" s="13" t="s">
        <v>1172</v>
      </c>
      <c r="F440" s="13" t="s">
        <v>33</v>
      </c>
      <c r="G440" s="14">
        <v>1653039469972</v>
      </c>
      <c r="H440" s="55">
        <v>0.15873842592592599</v>
      </c>
      <c r="I440" s="33">
        <v>44882.158738425896</v>
      </c>
      <c r="J440" s="58">
        <v>44882</v>
      </c>
      <c r="K440" s="13" t="s">
        <v>257</v>
      </c>
      <c r="L440" s="13" t="s">
        <v>72</v>
      </c>
      <c r="M440" s="13" t="s">
        <v>286</v>
      </c>
      <c r="N440" s="13" t="s">
        <v>206</v>
      </c>
      <c r="O440" s="33" t="s">
        <v>38</v>
      </c>
      <c r="P440" s="58" t="s">
        <v>38</v>
      </c>
      <c r="Q440" s="33" t="s">
        <v>207</v>
      </c>
      <c r="R440" s="14" t="s">
        <v>38</v>
      </c>
      <c r="S440" s="13" t="s">
        <v>216</v>
      </c>
      <c r="T440" s="13" t="s">
        <v>217</v>
      </c>
      <c r="U440" s="33">
        <f t="shared" ca="1" si="72"/>
        <v>45744.56914039352</v>
      </c>
      <c r="V440" s="13" t="str">
        <f t="shared" si="73"/>
        <v>Pune</v>
      </c>
      <c r="W440" s="13" t="str">
        <f t="shared" si="74"/>
        <v>RI</v>
      </c>
      <c r="X440" s="13">
        <f t="shared" si="75"/>
        <v>3</v>
      </c>
      <c r="Y440" s="13" t="str">
        <f>IFERROR(VLOOKUP(C440,ReceivingTeam[],2,FALSE),"HelpDesk")</f>
        <v>HelpDesk</v>
      </c>
      <c r="Z440" s="67">
        <f t="shared" si="76"/>
        <v>44883.520833333336</v>
      </c>
      <c r="AA440" s="68">
        <f t="shared" si="77"/>
        <v>44882</v>
      </c>
      <c r="AB440" s="69" t="b">
        <f t="shared" si="78"/>
        <v>1</v>
      </c>
      <c r="AC440" s="70">
        <f t="shared" si="79"/>
        <v>0.5</v>
      </c>
      <c r="AD440" s="67">
        <f t="shared" si="80"/>
        <v>44883.520833333336</v>
      </c>
      <c r="AE440" s="67">
        <f>VLOOKUP(V440,'Branch Wise Work Timelines'!C:G,3,FALSE)+AA440</f>
        <v>44882.395833333336</v>
      </c>
      <c r="AF440" s="67">
        <f>IF(V440="Bangalore",VLOOKUP(V440,'Branch Wise Work Timelines'!C:G,4,FALSE)+AA440+1,IF(V440="Mumbai",VLOOKUP(V440,'Branch Wise Work Timelines'!C:G,4,FALSE)+AA440+1,VLOOKUP(V440,'Branch Wise Work Timelines'!C:G,4,FALSE)+AA440))</f>
        <v>44882.770833333336</v>
      </c>
      <c r="AG440" s="67">
        <f>WORKDAY.INTL(AA440,1,11)+VLOOKUP(V440,'Branch Wise Work Timelines'!C:G,3,FALSE)</f>
        <v>44883.395833333336</v>
      </c>
      <c r="AH440" s="69" t="str">
        <f t="shared" ca="1" si="81"/>
        <v>Out of TAT</v>
      </c>
      <c r="AI440" s="69">
        <f t="shared" ca="1" si="82"/>
        <v>20666</v>
      </c>
      <c r="AJ440" s="69" t="str">
        <f ca="1">IF(AI440&lt;0,"0-12",IFERROR(VLOOKUP(AI440,Breakup[],2,FALSE),"&gt;24"))</f>
        <v>&gt;24</v>
      </c>
      <c r="AK440" s="69" t="str">
        <f>VLOOKUP(V440,Master!B:D,3,FALSE)</f>
        <v>West</v>
      </c>
      <c r="AL440" s="69" t="str">
        <f t="shared" si="83"/>
        <v>Pune</v>
      </c>
    </row>
    <row r="441" spans="1:38">
      <c r="A441" s="13" t="s">
        <v>1173</v>
      </c>
      <c r="B441" s="54">
        <v>44701.625824803203</v>
      </c>
      <c r="C441" s="13" t="s">
        <v>467</v>
      </c>
      <c r="D441" s="13">
        <v>1838</v>
      </c>
      <c r="E441" s="13" t="s">
        <v>1174</v>
      </c>
      <c r="F441" s="13" t="s">
        <v>15</v>
      </c>
      <c r="G441" s="14">
        <v>1653043498252</v>
      </c>
      <c r="H441" s="55">
        <v>0.67947916666666697</v>
      </c>
      <c r="I441" s="33">
        <v>44890.679479166698</v>
      </c>
      <c r="J441" s="58">
        <v>44890</v>
      </c>
      <c r="K441" s="13" t="s">
        <v>213</v>
      </c>
      <c r="L441" s="13" t="s">
        <v>30</v>
      </c>
      <c r="M441" s="13" t="s">
        <v>214</v>
      </c>
      <c r="N441" s="13" t="s">
        <v>206</v>
      </c>
      <c r="O441" s="33" t="s">
        <v>38</v>
      </c>
      <c r="P441" s="58" t="s">
        <v>38</v>
      </c>
      <c r="Q441" s="33" t="s">
        <v>207</v>
      </c>
      <c r="R441" s="14" t="s">
        <v>38</v>
      </c>
      <c r="S441" s="13" t="s">
        <v>216</v>
      </c>
      <c r="T441" s="13" t="s">
        <v>217</v>
      </c>
      <c r="U441" s="33">
        <f t="shared" ca="1" si="72"/>
        <v>45744.56914039352</v>
      </c>
      <c r="V441" s="13" t="str">
        <f t="shared" si="73"/>
        <v>Bangalore</v>
      </c>
      <c r="W441" s="13" t="str">
        <f t="shared" si="74"/>
        <v>CLS</v>
      </c>
      <c r="X441" s="13">
        <f t="shared" si="75"/>
        <v>16</v>
      </c>
      <c r="Y441" s="13" t="str">
        <f>IFERROR(VLOOKUP(C441,ReceivingTeam[],2,FALSE),"HelpDesk")</f>
        <v>HelpDesk</v>
      </c>
      <c r="Z441" s="67">
        <f t="shared" si="76"/>
        <v>44891.491979166698</v>
      </c>
      <c r="AA441" s="68">
        <f t="shared" si="77"/>
        <v>44890</v>
      </c>
      <c r="AB441" s="69" t="b">
        <f t="shared" si="78"/>
        <v>1</v>
      </c>
      <c r="AC441" s="70">
        <f t="shared" si="79"/>
        <v>0.5</v>
      </c>
      <c r="AD441" s="67">
        <f t="shared" si="80"/>
        <v>44891.491979166698</v>
      </c>
      <c r="AE441" s="67">
        <f>VLOOKUP(V441,'Branch Wise Work Timelines'!C:G,3,FALSE)+AA441</f>
        <v>44890.416666666664</v>
      </c>
      <c r="AF441" s="67">
        <f>IF(V441="Bangalore",VLOOKUP(V441,'Branch Wise Work Timelines'!C:G,4,FALSE)+AA441+1,IF(V441="Mumbai",VLOOKUP(V441,'Branch Wise Work Timelines'!C:G,4,FALSE)+AA441+1,VLOOKUP(V441,'Branch Wise Work Timelines'!C:G,4,FALSE)+AA441))</f>
        <v>44891.104166666664</v>
      </c>
      <c r="AG441" s="67">
        <f>WORKDAY.INTL(AA441,1,11)+VLOOKUP(V441,'Branch Wise Work Timelines'!C:G,3,FALSE)</f>
        <v>44891.416666666664</v>
      </c>
      <c r="AH441" s="69" t="str">
        <f t="shared" ca="1" si="81"/>
        <v>Out of TAT</v>
      </c>
      <c r="AI441" s="69">
        <f t="shared" ca="1" si="82"/>
        <v>20474</v>
      </c>
      <c r="AJ441" s="69" t="str">
        <f ca="1">IF(AI441&lt;0,"0-12",IFERROR(VLOOKUP(AI441,Breakup[],2,FALSE),"&gt;24"))</f>
        <v>&gt;24</v>
      </c>
      <c r="AK441" s="69" t="str">
        <f>VLOOKUP(V441,Master!B:D,3,FALSE)</f>
        <v>South</v>
      </c>
      <c r="AL441" s="69" t="str">
        <f t="shared" si="83"/>
        <v>Bangalore-CLS</v>
      </c>
    </row>
    <row r="442" spans="1:38">
      <c r="A442" s="13" t="s">
        <v>1175</v>
      </c>
      <c r="B442" s="54">
        <v>44701.621251504599</v>
      </c>
      <c r="C442" s="13" t="s">
        <v>265</v>
      </c>
      <c r="D442" s="13">
        <v>1427</v>
      </c>
      <c r="E442" s="13" t="s">
        <v>1176</v>
      </c>
      <c r="F442" s="13" t="s">
        <v>15</v>
      </c>
      <c r="G442" s="14">
        <v>1653043874636</v>
      </c>
      <c r="H442" s="55">
        <v>0.36746527777777799</v>
      </c>
      <c r="I442" s="33">
        <v>44887.367465277799</v>
      </c>
      <c r="J442" s="58">
        <v>44887</v>
      </c>
      <c r="K442" s="13" t="s">
        <v>213</v>
      </c>
      <c r="L442" s="13" t="s">
        <v>30</v>
      </c>
      <c r="M442" s="13" t="s">
        <v>75</v>
      </c>
      <c r="N442" s="13" t="s">
        <v>206</v>
      </c>
      <c r="O442" s="33" t="s">
        <v>38</v>
      </c>
      <c r="P442" s="58" t="s">
        <v>38</v>
      </c>
      <c r="Q442" s="33" t="s">
        <v>207</v>
      </c>
      <c r="R442" s="14" t="s">
        <v>38</v>
      </c>
      <c r="S442" s="13" t="s">
        <v>208</v>
      </c>
      <c r="T442" s="13" t="s">
        <v>209</v>
      </c>
      <c r="U442" s="33">
        <f t="shared" ca="1" si="72"/>
        <v>45744.56914039352</v>
      </c>
      <c r="V442" s="13" t="str">
        <f t="shared" si="73"/>
        <v>Bangalore</v>
      </c>
      <c r="W442" s="13" t="str">
        <f t="shared" si="74"/>
        <v>CLS</v>
      </c>
      <c r="X442" s="13">
        <f t="shared" si="75"/>
        <v>8</v>
      </c>
      <c r="Y442" s="13" t="str">
        <f>IFERROR(VLOOKUP(C442,ReceivingTeam[],2,FALSE),"HelpDesk")</f>
        <v>HelpDesk</v>
      </c>
      <c r="Z442" s="67">
        <f t="shared" si="76"/>
        <v>44887.916666666664</v>
      </c>
      <c r="AA442" s="68">
        <f t="shared" si="77"/>
        <v>44887</v>
      </c>
      <c r="AB442" s="69" t="b">
        <f t="shared" si="78"/>
        <v>1</v>
      </c>
      <c r="AC442" s="70">
        <f t="shared" si="79"/>
        <v>0.5</v>
      </c>
      <c r="AD442" s="67">
        <f t="shared" si="80"/>
        <v>44887.916666666664</v>
      </c>
      <c r="AE442" s="67">
        <f>VLOOKUP(V442,'Branch Wise Work Timelines'!C:G,3,FALSE)+AA442</f>
        <v>44887.416666666664</v>
      </c>
      <c r="AF442" s="67">
        <f>IF(V442="Bangalore",VLOOKUP(V442,'Branch Wise Work Timelines'!C:G,4,FALSE)+AA442+1,IF(V442="Mumbai",VLOOKUP(V442,'Branch Wise Work Timelines'!C:G,4,FALSE)+AA442+1,VLOOKUP(V442,'Branch Wise Work Timelines'!C:G,4,FALSE)+AA442))</f>
        <v>44888.104166666664</v>
      </c>
      <c r="AG442" s="67">
        <f>WORKDAY.INTL(AA442,1,11)+VLOOKUP(V442,'Branch Wise Work Timelines'!C:G,3,FALSE)</f>
        <v>44888.416666666664</v>
      </c>
      <c r="AH442" s="69" t="str">
        <f t="shared" ca="1" si="81"/>
        <v>Out of TAT</v>
      </c>
      <c r="AI442" s="69">
        <f t="shared" ca="1" si="82"/>
        <v>20560</v>
      </c>
      <c r="AJ442" s="69" t="str">
        <f ca="1">IF(AI442&lt;0,"0-12",IFERROR(VLOOKUP(AI442,Breakup[],2,FALSE),"&gt;24"))</f>
        <v>&gt;24</v>
      </c>
      <c r="AK442" s="69" t="str">
        <f>VLOOKUP(V442,Master!B:D,3,FALSE)</f>
        <v>South</v>
      </c>
      <c r="AL442" s="69" t="str">
        <f t="shared" si="83"/>
        <v>Bangalore-CLS</v>
      </c>
    </row>
    <row r="443" spans="1:38">
      <c r="A443" s="13" t="s">
        <v>1177</v>
      </c>
      <c r="B443" s="54">
        <v>44700.550240196797</v>
      </c>
      <c r="C443" s="13" t="s">
        <v>401</v>
      </c>
      <c r="D443" s="13">
        <v>612</v>
      </c>
      <c r="E443" s="13" t="s">
        <v>1178</v>
      </c>
      <c r="F443" s="13" t="s">
        <v>33</v>
      </c>
      <c r="G443" s="14">
        <v>1653026460914</v>
      </c>
      <c r="H443" s="55">
        <v>0.233217592592593</v>
      </c>
      <c r="I443" s="33">
        <v>44883.233217592599</v>
      </c>
      <c r="J443" s="58">
        <v>44883</v>
      </c>
      <c r="K443" s="13" t="s">
        <v>325</v>
      </c>
      <c r="L443" s="13" t="s">
        <v>55</v>
      </c>
      <c r="M443" s="13" t="s">
        <v>401</v>
      </c>
      <c r="N443" s="13" t="s">
        <v>206</v>
      </c>
      <c r="O443" s="33" t="s">
        <v>38</v>
      </c>
      <c r="P443" s="58" t="s">
        <v>38</v>
      </c>
      <c r="Q443" s="33" t="s">
        <v>207</v>
      </c>
      <c r="R443" s="14" t="s">
        <v>38</v>
      </c>
      <c r="S443" s="13" t="s">
        <v>208</v>
      </c>
      <c r="T443" s="13" t="s">
        <v>209</v>
      </c>
      <c r="U443" s="33">
        <f t="shared" ca="1" si="72"/>
        <v>45744.56914039352</v>
      </c>
      <c r="V443" s="13" t="str">
        <f t="shared" si="73"/>
        <v>Delhi</v>
      </c>
      <c r="W443" s="13" t="str">
        <f t="shared" si="74"/>
        <v>RI</v>
      </c>
      <c r="X443" s="13">
        <f t="shared" si="75"/>
        <v>5</v>
      </c>
      <c r="Y443" s="13" t="str">
        <f>IFERROR(VLOOKUP(C443,ReceivingTeam[],2,FALSE),"HelpDesk")</f>
        <v>Branch office</v>
      </c>
      <c r="Z443" s="67">
        <f t="shared" si="76"/>
        <v>44884.562499999993</v>
      </c>
      <c r="AA443" s="68">
        <f t="shared" si="77"/>
        <v>44883</v>
      </c>
      <c r="AB443" s="69" t="b">
        <f t="shared" si="78"/>
        <v>1</v>
      </c>
      <c r="AC443" s="70">
        <f t="shared" si="79"/>
        <v>0.5</v>
      </c>
      <c r="AD443" s="67">
        <f t="shared" si="80"/>
        <v>44884.562499999993</v>
      </c>
      <c r="AE443" s="67">
        <f>VLOOKUP(V443,'Branch Wise Work Timelines'!C:G,3,FALSE)+AA443</f>
        <v>44883.416666666664</v>
      </c>
      <c r="AF443" s="67">
        <f>IF(V443="Bangalore",VLOOKUP(V443,'Branch Wise Work Timelines'!C:G,4,FALSE)+AA443+1,IF(V443="Mumbai",VLOOKUP(V443,'Branch Wise Work Timelines'!C:G,4,FALSE)+AA443+1,VLOOKUP(V443,'Branch Wise Work Timelines'!C:G,4,FALSE)+AA443))</f>
        <v>44883.770833333336</v>
      </c>
      <c r="AG443" s="67">
        <f>WORKDAY.INTL(AA443,1,11)+VLOOKUP(V443,'Branch Wise Work Timelines'!C:G,3,FALSE)</f>
        <v>44884.416666666664</v>
      </c>
      <c r="AH443" s="69" t="str">
        <f t="shared" ca="1" si="81"/>
        <v>Out of TAT</v>
      </c>
      <c r="AI443" s="69">
        <f t="shared" ca="1" si="82"/>
        <v>20641</v>
      </c>
      <c r="AJ443" s="69" t="str">
        <f ca="1">IF(AI443&lt;0,"0-12",IFERROR(VLOOKUP(AI443,Breakup[],2,FALSE),"&gt;24"))</f>
        <v>&gt;24</v>
      </c>
      <c r="AK443" s="69" t="str">
        <f>VLOOKUP(V443,Master!B:D,3,FALSE)</f>
        <v>North</v>
      </c>
      <c r="AL443" s="69" t="str">
        <f t="shared" si="83"/>
        <v>Delhi</v>
      </c>
    </row>
    <row r="444" spans="1:38">
      <c r="A444" s="13" t="s">
        <v>1179</v>
      </c>
      <c r="B444" s="54">
        <v>44701.451377430603</v>
      </c>
      <c r="C444" s="13" t="s">
        <v>414</v>
      </c>
      <c r="D444" s="13">
        <v>389</v>
      </c>
      <c r="E444" s="13" t="s">
        <v>1180</v>
      </c>
      <c r="F444" s="13" t="s">
        <v>33</v>
      </c>
      <c r="G444" s="14">
        <v>1653028775754</v>
      </c>
      <c r="H444" s="55">
        <v>0.388703703703704</v>
      </c>
      <c r="I444" s="33">
        <v>44889.388703703698</v>
      </c>
      <c r="J444" s="58">
        <v>44889</v>
      </c>
      <c r="K444" s="13" t="s">
        <v>397</v>
      </c>
      <c r="L444" s="13" t="s">
        <v>50</v>
      </c>
      <c r="M444" s="13" t="s">
        <v>414</v>
      </c>
      <c r="N444" s="13" t="s">
        <v>206</v>
      </c>
      <c r="O444" s="33" t="s">
        <v>38</v>
      </c>
      <c r="P444" s="58" t="s">
        <v>38</v>
      </c>
      <c r="Q444" s="33" t="s">
        <v>207</v>
      </c>
      <c r="R444" s="14" t="s">
        <v>38</v>
      </c>
      <c r="S444" s="13" t="s">
        <v>216</v>
      </c>
      <c r="T444" s="13" t="s">
        <v>217</v>
      </c>
      <c r="U444" s="33">
        <f t="shared" ca="1" si="72"/>
        <v>45744.56914039352</v>
      </c>
      <c r="V444" s="13" t="str">
        <f t="shared" si="73"/>
        <v>Cochin</v>
      </c>
      <c r="W444" s="13" t="str">
        <f t="shared" si="74"/>
        <v>RI</v>
      </c>
      <c r="X444" s="13">
        <f t="shared" si="75"/>
        <v>9</v>
      </c>
      <c r="Y444" s="13" t="str">
        <f>IFERROR(VLOOKUP(C444,ReceivingTeam[],2,FALSE),"HelpDesk")</f>
        <v>HelpDesk</v>
      </c>
      <c r="Z444" s="67">
        <f t="shared" si="76"/>
        <v>44890.562499999993</v>
      </c>
      <c r="AA444" s="68">
        <f t="shared" si="77"/>
        <v>44889</v>
      </c>
      <c r="AB444" s="69" t="b">
        <f t="shared" si="78"/>
        <v>1</v>
      </c>
      <c r="AC444" s="70">
        <f t="shared" si="79"/>
        <v>0.5</v>
      </c>
      <c r="AD444" s="67">
        <f t="shared" si="80"/>
        <v>44890.562499999993</v>
      </c>
      <c r="AE444" s="67">
        <f>VLOOKUP(V444,'Branch Wise Work Timelines'!C:G,3,FALSE)+AA444</f>
        <v>44889.416666666664</v>
      </c>
      <c r="AF444" s="67">
        <f>IF(V444="Bangalore",VLOOKUP(V444,'Branch Wise Work Timelines'!C:G,4,FALSE)+AA444+1,IF(V444="Mumbai",VLOOKUP(V444,'Branch Wise Work Timelines'!C:G,4,FALSE)+AA444+1,VLOOKUP(V444,'Branch Wise Work Timelines'!C:G,4,FALSE)+AA444))</f>
        <v>44889.770833333336</v>
      </c>
      <c r="AG444" s="67">
        <f>WORKDAY.INTL(AA444,1,11)+VLOOKUP(V444,'Branch Wise Work Timelines'!C:G,3,FALSE)</f>
        <v>44890.416666666664</v>
      </c>
      <c r="AH444" s="69" t="str">
        <f t="shared" ca="1" si="81"/>
        <v>Out of TAT</v>
      </c>
      <c r="AI444" s="69">
        <f t="shared" ca="1" si="82"/>
        <v>20497</v>
      </c>
      <c r="AJ444" s="69" t="str">
        <f ca="1">IF(AI444&lt;0,"0-12",IFERROR(VLOOKUP(AI444,Breakup[],2,FALSE),"&gt;24"))</f>
        <v>&gt;24</v>
      </c>
      <c r="AK444" s="69" t="str">
        <f>VLOOKUP(V444,Master!B:D,3,FALSE)</f>
        <v>South</v>
      </c>
      <c r="AL444" s="69" t="str">
        <f t="shared" si="83"/>
        <v>Cochin</v>
      </c>
    </row>
    <row r="445" spans="1:38">
      <c r="A445" s="13" t="s">
        <v>1181</v>
      </c>
      <c r="B445" s="54">
        <v>44700.828784490703</v>
      </c>
      <c r="C445" s="13" t="s">
        <v>222</v>
      </c>
      <c r="D445" s="13">
        <v>125</v>
      </c>
      <c r="E445" s="13" t="s">
        <v>1182</v>
      </c>
      <c r="F445" s="13" t="s">
        <v>33</v>
      </c>
      <c r="G445" s="14">
        <v>1653020870276</v>
      </c>
      <c r="H445" s="55">
        <v>0.48255787037037001</v>
      </c>
      <c r="I445" s="33">
        <v>44881.482557870397</v>
      </c>
      <c r="J445" s="58">
        <v>44881</v>
      </c>
      <c r="K445" s="13" t="s">
        <v>224</v>
      </c>
      <c r="L445" s="13" t="s">
        <v>64</v>
      </c>
      <c r="M445" s="13" t="s">
        <v>225</v>
      </c>
      <c r="N445" s="13" t="s">
        <v>206</v>
      </c>
      <c r="O445" s="33" t="s">
        <v>38</v>
      </c>
      <c r="P445" s="58" t="s">
        <v>38</v>
      </c>
      <c r="Q445" s="33" t="s">
        <v>207</v>
      </c>
      <c r="R445" s="14" t="s">
        <v>38</v>
      </c>
      <c r="S445" s="13" t="s">
        <v>208</v>
      </c>
      <c r="T445" s="13" t="s">
        <v>209</v>
      </c>
      <c r="U445" s="33">
        <f t="shared" ca="1" si="72"/>
        <v>45744.56914039352</v>
      </c>
      <c r="V445" s="13" t="str">
        <f t="shared" si="73"/>
        <v>Kolkata</v>
      </c>
      <c r="W445" s="13" t="str">
        <f t="shared" si="74"/>
        <v>RI</v>
      </c>
      <c r="X445" s="13">
        <f t="shared" si="75"/>
        <v>11</v>
      </c>
      <c r="Y445" s="13" t="str">
        <f>IFERROR(VLOOKUP(C445,ReceivingTeam[],2,FALSE),"HelpDesk")</f>
        <v>Branch office</v>
      </c>
      <c r="Z445" s="67">
        <f t="shared" si="76"/>
        <v>44882.628391203725</v>
      </c>
      <c r="AA445" s="68">
        <f t="shared" si="77"/>
        <v>44881</v>
      </c>
      <c r="AB445" s="69" t="b">
        <f t="shared" si="78"/>
        <v>1</v>
      </c>
      <c r="AC445" s="70">
        <f t="shared" si="79"/>
        <v>0.5</v>
      </c>
      <c r="AD445" s="67">
        <f t="shared" si="80"/>
        <v>44882.628391203725</v>
      </c>
      <c r="AE445" s="67">
        <f>VLOOKUP(V445,'Branch Wise Work Timelines'!C:G,3,FALSE)+AA445</f>
        <v>44881.416666666664</v>
      </c>
      <c r="AF445" s="67">
        <f>IF(V445="Bangalore",VLOOKUP(V445,'Branch Wise Work Timelines'!C:G,4,FALSE)+AA445+1,IF(V445="Mumbai",VLOOKUP(V445,'Branch Wise Work Timelines'!C:G,4,FALSE)+AA445+1,VLOOKUP(V445,'Branch Wise Work Timelines'!C:G,4,FALSE)+AA445))</f>
        <v>44881.770833333336</v>
      </c>
      <c r="AG445" s="67">
        <f>WORKDAY.INTL(AA445,1,11)+VLOOKUP(V445,'Branch Wise Work Timelines'!C:G,3,FALSE)</f>
        <v>44882.416666666664</v>
      </c>
      <c r="AH445" s="69" t="str">
        <f t="shared" ca="1" si="81"/>
        <v>Out of TAT</v>
      </c>
      <c r="AI445" s="69">
        <f t="shared" ca="1" si="82"/>
        <v>20687</v>
      </c>
      <c r="AJ445" s="69" t="str">
        <f ca="1">IF(AI445&lt;0,"0-12",IFERROR(VLOOKUP(AI445,Breakup[],2,FALSE),"&gt;24"))</f>
        <v>&gt;24</v>
      </c>
      <c r="AK445" s="69" t="str">
        <f>VLOOKUP(V445,Master!B:D,3,FALSE)</f>
        <v>East</v>
      </c>
      <c r="AL445" s="69" t="str">
        <f t="shared" si="83"/>
        <v>Kolkata</v>
      </c>
    </row>
    <row r="446" spans="1:38">
      <c r="A446" s="13" t="s">
        <v>1183</v>
      </c>
      <c r="B446" s="54">
        <v>44701.671251157401</v>
      </c>
      <c r="C446" s="13" t="s">
        <v>316</v>
      </c>
      <c r="D446" s="13">
        <v>1610</v>
      </c>
      <c r="E446" s="13" t="s">
        <v>1184</v>
      </c>
      <c r="F446" s="13" t="s">
        <v>33</v>
      </c>
      <c r="G446" s="14">
        <v>1653043298777</v>
      </c>
      <c r="H446" s="55">
        <v>0.86778935185185202</v>
      </c>
      <c r="I446" s="33">
        <v>44881.867789351898</v>
      </c>
      <c r="J446" s="58">
        <v>44881</v>
      </c>
      <c r="K446" s="13" t="s">
        <v>213</v>
      </c>
      <c r="L446" s="13" t="s">
        <v>30</v>
      </c>
      <c r="M446" s="13" t="s">
        <v>282</v>
      </c>
      <c r="N446" s="13" t="s">
        <v>1185</v>
      </c>
      <c r="O446" s="33" t="s">
        <v>38</v>
      </c>
      <c r="P446" s="58" t="s">
        <v>38</v>
      </c>
      <c r="Q446" s="33" t="s">
        <v>207</v>
      </c>
      <c r="R446" s="14" t="s">
        <v>38</v>
      </c>
      <c r="S446" s="13" t="s">
        <v>216</v>
      </c>
      <c r="T446" s="13" t="s">
        <v>278</v>
      </c>
      <c r="U446" s="33">
        <f t="shared" ca="1" si="72"/>
        <v>45744.56914039352</v>
      </c>
      <c r="V446" s="13" t="str">
        <f t="shared" si="73"/>
        <v>Bangalore</v>
      </c>
      <c r="W446" s="13" t="str">
        <f t="shared" si="74"/>
        <v>RI</v>
      </c>
      <c r="X446" s="13">
        <f t="shared" si="75"/>
        <v>20</v>
      </c>
      <c r="Y446" s="13" t="str">
        <f>IFERROR(VLOOKUP(C446,ReceivingTeam[],2,FALSE),"HelpDesk")</f>
        <v>HelpDesk</v>
      </c>
      <c r="Z446" s="67">
        <f t="shared" si="76"/>
        <v>44885.180289351898</v>
      </c>
      <c r="AA446" s="68">
        <f t="shared" si="77"/>
        <v>44881</v>
      </c>
      <c r="AB446" s="69" t="b">
        <f t="shared" si="78"/>
        <v>1</v>
      </c>
      <c r="AC446" s="70">
        <f t="shared" si="79"/>
        <v>3</v>
      </c>
      <c r="AD446" s="67">
        <f t="shared" si="80"/>
        <v>44885.180289351898</v>
      </c>
      <c r="AE446" s="67">
        <f>VLOOKUP(V446,'Branch Wise Work Timelines'!C:G,3,FALSE)+AA446</f>
        <v>44881.416666666664</v>
      </c>
      <c r="AF446" s="67">
        <f>IF(V446="Bangalore",VLOOKUP(V446,'Branch Wise Work Timelines'!C:G,4,FALSE)+AA446+1,IF(V446="Mumbai",VLOOKUP(V446,'Branch Wise Work Timelines'!C:G,4,FALSE)+AA446+1,VLOOKUP(V446,'Branch Wise Work Timelines'!C:G,4,FALSE)+AA446))</f>
        <v>44882.104166666664</v>
      </c>
      <c r="AG446" s="67">
        <f>WORKDAY.INTL(AA446,1,11)+VLOOKUP(V446,'Branch Wise Work Timelines'!C:G,3,FALSE)</f>
        <v>44882.416666666664</v>
      </c>
      <c r="AH446" s="69" t="str">
        <f t="shared" ca="1" si="81"/>
        <v>Out of TAT</v>
      </c>
      <c r="AI446" s="69">
        <f t="shared" ca="1" si="82"/>
        <v>20626</v>
      </c>
      <c r="AJ446" s="69" t="str">
        <f ca="1">IF(AI446&lt;0,"0-12",IFERROR(VLOOKUP(AI446,Breakup[],2,FALSE),"&gt;24"))</f>
        <v>&gt;24</v>
      </c>
      <c r="AK446" s="69" t="str">
        <f>VLOOKUP(V446,Master!B:D,3,FALSE)</f>
        <v>South</v>
      </c>
      <c r="AL446" s="69" t="str">
        <f t="shared" si="83"/>
        <v>Bangalore</v>
      </c>
    </row>
    <row r="447" spans="1:38">
      <c r="A447" s="13" t="s">
        <v>1186</v>
      </c>
      <c r="B447" s="54">
        <v>44701.567486377302</v>
      </c>
      <c r="C447" s="13" t="s">
        <v>316</v>
      </c>
      <c r="D447" s="13">
        <v>859</v>
      </c>
      <c r="E447" s="13" t="s">
        <v>1187</v>
      </c>
      <c r="F447" s="13" t="s">
        <v>33</v>
      </c>
      <c r="G447" s="14">
        <v>1653041209928</v>
      </c>
      <c r="H447" s="55">
        <v>0.11567129629629599</v>
      </c>
      <c r="I447" s="33">
        <v>44883.115671296298</v>
      </c>
      <c r="J447" s="58">
        <v>44883</v>
      </c>
      <c r="K447" s="13" t="s">
        <v>213</v>
      </c>
      <c r="L447" s="13" t="s">
        <v>30</v>
      </c>
      <c r="M447" s="13" t="s">
        <v>147</v>
      </c>
      <c r="N447" s="13" t="s">
        <v>1185</v>
      </c>
      <c r="O447" s="33" t="s">
        <v>38</v>
      </c>
      <c r="P447" s="58" t="s">
        <v>38</v>
      </c>
      <c r="Q447" s="33" t="s">
        <v>207</v>
      </c>
      <c r="R447" s="14" t="s">
        <v>38</v>
      </c>
      <c r="S447" s="13" t="s">
        <v>216</v>
      </c>
      <c r="T447" s="13" t="s">
        <v>217</v>
      </c>
      <c r="U447" s="33">
        <f t="shared" ca="1" si="72"/>
        <v>45744.56914039352</v>
      </c>
      <c r="V447" s="13" t="str">
        <f t="shared" si="73"/>
        <v>Bangalore</v>
      </c>
      <c r="W447" s="13" t="str">
        <f t="shared" si="74"/>
        <v>RI</v>
      </c>
      <c r="X447" s="13">
        <f t="shared" si="75"/>
        <v>2</v>
      </c>
      <c r="Y447" s="13" t="str">
        <f>IFERROR(VLOOKUP(C447,ReceivingTeam[],2,FALSE),"HelpDesk")</f>
        <v>HelpDesk</v>
      </c>
      <c r="Z447" s="67">
        <f t="shared" si="76"/>
        <v>44883.916666666664</v>
      </c>
      <c r="AA447" s="68">
        <f t="shared" si="77"/>
        <v>44883</v>
      </c>
      <c r="AB447" s="69" t="b">
        <f t="shared" si="78"/>
        <v>1</v>
      </c>
      <c r="AC447" s="70">
        <f t="shared" si="79"/>
        <v>0.5</v>
      </c>
      <c r="AD447" s="67">
        <f t="shared" si="80"/>
        <v>44883.916666666664</v>
      </c>
      <c r="AE447" s="67">
        <f>VLOOKUP(V447,'Branch Wise Work Timelines'!C:G,3,FALSE)+AA447</f>
        <v>44883.416666666664</v>
      </c>
      <c r="AF447" s="67">
        <f>IF(V447="Bangalore",VLOOKUP(V447,'Branch Wise Work Timelines'!C:G,4,FALSE)+AA447+1,IF(V447="Mumbai",VLOOKUP(V447,'Branch Wise Work Timelines'!C:G,4,FALSE)+AA447+1,VLOOKUP(V447,'Branch Wise Work Timelines'!C:G,4,FALSE)+AA447))</f>
        <v>44884.104166666664</v>
      </c>
      <c r="AG447" s="67">
        <f>WORKDAY.INTL(AA447,1,11)+VLOOKUP(V447,'Branch Wise Work Timelines'!C:G,3,FALSE)</f>
        <v>44884.416666666664</v>
      </c>
      <c r="AH447" s="69" t="str">
        <f t="shared" ca="1" si="81"/>
        <v>Out of TAT</v>
      </c>
      <c r="AI447" s="69">
        <f t="shared" ca="1" si="82"/>
        <v>20656</v>
      </c>
      <c r="AJ447" s="69" t="str">
        <f ca="1">IF(AI447&lt;0,"0-12",IFERROR(VLOOKUP(AI447,Breakup[],2,FALSE),"&gt;24"))</f>
        <v>&gt;24</v>
      </c>
      <c r="AK447" s="69" t="str">
        <f>VLOOKUP(V447,Master!B:D,3,FALSE)</f>
        <v>South</v>
      </c>
      <c r="AL447" s="69" t="str">
        <f t="shared" si="83"/>
        <v>Bangalore</v>
      </c>
    </row>
    <row r="448" spans="1:38">
      <c r="A448" s="13" t="s">
        <v>1188</v>
      </c>
      <c r="B448" s="54">
        <v>44701.407860150503</v>
      </c>
      <c r="C448" s="13" t="s">
        <v>323</v>
      </c>
      <c r="D448" s="13">
        <v>1176</v>
      </c>
      <c r="E448" s="13" t="s">
        <v>1189</v>
      </c>
      <c r="F448" s="13" t="s">
        <v>33</v>
      </c>
      <c r="G448" s="14">
        <v>1653025396528</v>
      </c>
      <c r="H448" s="55">
        <v>3.3564814814814797E-2</v>
      </c>
      <c r="I448" s="33">
        <v>44882.033564814803</v>
      </c>
      <c r="J448" s="58">
        <v>44882</v>
      </c>
      <c r="K448" s="13" t="s">
        <v>325</v>
      </c>
      <c r="L448" s="13" t="s">
        <v>55</v>
      </c>
      <c r="M448" s="13" t="s">
        <v>323</v>
      </c>
      <c r="N448" s="13" t="s">
        <v>206</v>
      </c>
      <c r="O448" s="33" t="s">
        <v>38</v>
      </c>
      <c r="P448" s="58" t="s">
        <v>38</v>
      </c>
      <c r="Q448" s="33" t="s">
        <v>207</v>
      </c>
      <c r="R448" s="14" t="s">
        <v>38</v>
      </c>
      <c r="S448" s="13" t="s">
        <v>208</v>
      </c>
      <c r="T448" s="13" t="s">
        <v>209</v>
      </c>
      <c r="U448" s="33">
        <f t="shared" ca="1" si="72"/>
        <v>45744.56914039352</v>
      </c>
      <c r="V448" s="13" t="str">
        <f t="shared" si="73"/>
        <v>Delhi</v>
      </c>
      <c r="W448" s="13" t="str">
        <f t="shared" si="74"/>
        <v>RI</v>
      </c>
      <c r="X448" s="13">
        <f t="shared" si="75"/>
        <v>0</v>
      </c>
      <c r="Y448" s="13" t="str">
        <f>IFERROR(VLOOKUP(C448,ReceivingTeam[],2,FALSE),"HelpDesk")</f>
        <v>HelpDesk</v>
      </c>
      <c r="Z448" s="67">
        <f t="shared" si="76"/>
        <v>44883.562499999993</v>
      </c>
      <c r="AA448" s="68">
        <f t="shared" si="77"/>
        <v>44882</v>
      </c>
      <c r="AB448" s="69" t="b">
        <f t="shared" si="78"/>
        <v>1</v>
      </c>
      <c r="AC448" s="70">
        <f t="shared" si="79"/>
        <v>0.5</v>
      </c>
      <c r="AD448" s="67">
        <f t="shared" si="80"/>
        <v>44883.562499999993</v>
      </c>
      <c r="AE448" s="67">
        <f>VLOOKUP(V448,'Branch Wise Work Timelines'!C:G,3,FALSE)+AA448</f>
        <v>44882.416666666664</v>
      </c>
      <c r="AF448" s="67">
        <f>IF(V448="Bangalore",VLOOKUP(V448,'Branch Wise Work Timelines'!C:G,4,FALSE)+AA448+1,IF(V448="Mumbai",VLOOKUP(V448,'Branch Wise Work Timelines'!C:G,4,FALSE)+AA448+1,VLOOKUP(V448,'Branch Wise Work Timelines'!C:G,4,FALSE)+AA448))</f>
        <v>44882.770833333336</v>
      </c>
      <c r="AG448" s="67">
        <f>WORKDAY.INTL(AA448,1,11)+VLOOKUP(V448,'Branch Wise Work Timelines'!C:G,3,FALSE)</f>
        <v>44883.416666666664</v>
      </c>
      <c r="AH448" s="69" t="str">
        <f t="shared" ca="1" si="81"/>
        <v>Out of TAT</v>
      </c>
      <c r="AI448" s="69">
        <f t="shared" ca="1" si="82"/>
        <v>20665</v>
      </c>
      <c r="AJ448" s="69" t="str">
        <f ca="1">IF(AI448&lt;0,"0-12",IFERROR(VLOOKUP(AI448,Breakup[],2,FALSE),"&gt;24"))</f>
        <v>&gt;24</v>
      </c>
      <c r="AK448" s="69" t="str">
        <f>VLOOKUP(V448,Master!B:D,3,FALSE)</f>
        <v>North</v>
      </c>
      <c r="AL448" s="69" t="str">
        <f t="shared" si="83"/>
        <v>Delhi</v>
      </c>
    </row>
    <row r="449" spans="1:38">
      <c r="A449" s="13" t="s">
        <v>1190</v>
      </c>
      <c r="B449" s="54">
        <v>44699.882877430602</v>
      </c>
      <c r="C449" s="13" t="s">
        <v>412</v>
      </c>
      <c r="D449" s="13">
        <v>1216</v>
      </c>
      <c r="E449" s="13" t="s">
        <v>1191</v>
      </c>
      <c r="F449" s="13" t="s">
        <v>33</v>
      </c>
      <c r="G449" s="14">
        <v>1653036822260</v>
      </c>
      <c r="H449" s="55">
        <v>0.739143518518519</v>
      </c>
      <c r="I449" s="33">
        <v>44882.739143518498</v>
      </c>
      <c r="J449" s="58">
        <v>44882</v>
      </c>
      <c r="K449" s="13" t="s">
        <v>397</v>
      </c>
      <c r="L449" s="13" t="s">
        <v>50</v>
      </c>
      <c r="M449" s="13" t="s">
        <v>414</v>
      </c>
      <c r="N449" s="13" t="s">
        <v>206</v>
      </c>
      <c r="O449" s="33" t="s">
        <v>38</v>
      </c>
      <c r="P449" s="58" t="s">
        <v>38</v>
      </c>
      <c r="Q449" s="33" t="s">
        <v>207</v>
      </c>
      <c r="R449" s="14" t="s">
        <v>38</v>
      </c>
      <c r="S449" s="13" t="s">
        <v>216</v>
      </c>
      <c r="T449" s="13" t="s">
        <v>217</v>
      </c>
      <c r="U449" s="33">
        <f t="shared" ca="1" si="72"/>
        <v>45744.56914039352</v>
      </c>
      <c r="V449" s="13" t="str">
        <f t="shared" si="73"/>
        <v>Cochin</v>
      </c>
      <c r="W449" s="13" t="str">
        <f t="shared" si="74"/>
        <v>RI</v>
      </c>
      <c r="X449" s="13">
        <f t="shared" si="75"/>
        <v>17</v>
      </c>
      <c r="Y449" s="13" t="str">
        <f>IFERROR(VLOOKUP(C449,ReceivingTeam[],2,FALSE),"HelpDesk")</f>
        <v>HelpDesk</v>
      </c>
      <c r="Z449" s="67">
        <f t="shared" si="76"/>
        <v>44883.884976851827</v>
      </c>
      <c r="AA449" s="68">
        <f t="shared" si="77"/>
        <v>44882</v>
      </c>
      <c r="AB449" s="69" t="b">
        <f t="shared" si="78"/>
        <v>1</v>
      </c>
      <c r="AC449" s="70">
        <f t="shared" si="79"/>
        <v>0.5</v>
      </c>
      <c r="AD449" s="67">
        <f t="shared" si="80"/>
        <v>44883.884976851827</v>
      </c>
      <c r="AE449" s="67">
        <f>VLOOKUP(V449,'Branch Wise Work Timelines'!C:G,3,FALSE)+AA449</f>
        <v>44882.416666666664</v>
      </c>
      <c r="AF449" s="67">
        <f>IF(V449="Bangalore",VLOOKUP(V449,'Branch Wise Work Timelines'!C:G,4,FALSE)+AA449+1,IF(V449="Mumbai",VLOOKUP(V449,'Branch Wise Work Timelines'!C:G,4,FALSE)+AA449+1,VLOOKUP(V449,'Branch Wise Work Timelines'!C:G,4,FALSE)+AA449))</f>
        <v>44882.770833333336</v>
      </c>
      <c r="AG449" s="67">
        <f>WORKDAY.INTL(AA449,1,11)+VLOOKUP(V449,'Branch Wise Work Timelines'!C:G,3,FALSE)</f>
        <v>44883.416666666664</v>
      </c>
      <c r="AH449" s="69" t="str">
        <f t="shared" ca="1" si="81"/>
        <v>Out of TAT</v>
      </c>
      <c r="AI449" s="69">
        <f t="shared" ca="1" si="82"/>
        <v>20657</v>
      </c>
      <c r="AJ449" s="69" t="str">
        <f ca="1">IF(AI449&lt;0,"0-12",IFERROR(VLOOKUP(AI449,Breakup[],2,FALSE),"&gt;24"))</f>
        <v>&gt;24</v>
      </c>
      <c r="AK449" s="69" t="str">
        <f>VLOOKUP(V449,Master!B:D,3,FALSE)</f>
        <v>South</v>
      </c>
      <c r="AL449" s="69" t="str">
        <f t="shared" si="83"/>
        <v>Cochin</v>
      </c>
    </row>
    <row r="450" spans="1:38">
      <c r="A450" s="13" t="s">
        <v>1192</v>
      </c>
      <c r="B450" s="54">
        <v>44701.446505208303</v>
      </c>
      <c r="C450" s="13" t="s">
        <v>1193</v>
      </c>
      <c r="D450" s="13">
        <v>633</v>
      </c>
      <c r="E450" s="13" t="s">
        <v>1194</v>
      </c>
      <c r="F450" s="13" t="s">
        <v>33</v>
      </c>
      <c r="G450" s="14">
        <v>1653026331486</v>
      </c>
      <c r="H450" s="55">
        <v>0.29918981481481499</v>
      </c>
      <c r="I450" s="33">
        <v>44885.299189814803</v>
      </c>
      <c r="J450" s="58">
        <v>44885</v>
      </c>
      <c r="K450" s="13" t="s">
        <v>313</v>
      </c>
      <c r="L450" s="13" t="s">
        <v>60</v>
      </c>
      <c r="M450" s="13" t="s">
        <v>314</v>
      </c>
      <c r="N450" s="13" t="s">
        <v>206</v>
      </c>
      <c r="O450" s="33" t="s">
        <v>38</v>
      </c>
      <c r="P450" s="58" t="s">
        <v>38</v>
      </c>
      <c r="Q450" s="33" t="s">
        <v>207</v>
      </c>
      <c r="R450" s="14" t="s">
        <v>38</v>
      </c>
      <c r="S450" s="13" t="s">
        <v>208</v>
      </c>
      <c r="T450" s="13" t="s">
        <v>209</v>
      </c>
      <c r="U450" s="33">
        <f t="shared" ref="U450:U513" ca="1" si="84">NOW()</f>
        <v>45744.56914039352</v>
      </c>
      <c r="V450" s="13" t="str">
        <f t="shared" ref="V450:V513" si="85">VLOOKUP(L450,Location,2,0)</f>
        <v>Hyderabad</v>
      </c>
      <c r="W450" s="13" t="str">
        <f t="shared" ref="W450:W513" si="86">VLOOKUP(F450,FCT,2,FALSE)</f>
        <v>RI</v>
      </c>
      <c r="X450" s="13">
        <f t="shared" ref="X450:X513" si="87">HOUR(I450)</f>
        <v>7</v>
      </c>
      <c r="Y450" s="13" t="str">
        <f>IFERROR(VLOOKUP(C450,ReceivingTeam[],2,FALSE),"HelpDesk")</f>
        <v>HelpDesk</v>
      </c>
      <c r="Z450" s="67">
        <f t="shared" ref="Z450:Z513" si="88">IF(AB450=FALSE,AE450+AC450,IF(I450&gt;AE450,IF(((I450+AC450)&gt;AF450),(AC450-(AF450-I450)+AG450),I450+AC450),IF(((AE450+AC450)&gt;AF450),(AC450-(AF450-AE450)+AG450),AE450+AC450)))</f>
        <v>44885.916666666664</v>
      </c>
      <c r="AA450" s="68">
        <f t="shared" ref="AA450:AA513" si="89">INT(J450)</f>
        <v>44885</v>
      </c>
      <c r="AB450" s="69" t="b">
        <f t="shared" ref="AB450:AB513" si="90">WORKDAY.INTL(AA450-1,1,11)=AA450</f>
        <v>0</v>
      </c>
      <c r="AC450" s="70">
        <f t="shared" ref="AC450:AC513" si="91">IF(T450="High",12/24,72/24)</f>
        <v>0.5</v>
      </c>
      <c r="AD450" s="67">
        <f t="shared" ref="AD450:AD513" si="92">IF(AB450=FALSE,AE450+AC450,IF(I450&gt;AE450,IF(((I450+AC450)&gt;AF450),(AC450-(AF450-I450)+AG450),I450+AC450),IF(((AE450+AC450)&gt;AF450),(AC450-(AF450-AE450)+AG450),AE450+AC450)))</f>
        <v>44885.916666666664</v>
      </c>
      <c r="AE450" s="67">
        <f>VLOOKUP(V450,'Branch Wise Work Timelines'!C:G,3,FALSE)+AA450</f>
        <v>44885.416666666664</v>
      </c>
      <c r="AF450" s="67">
        <f>IF(V450="Bangalore",VLOOKUP(V450,'Branch Wise Work Timelines'!C:G,4,FALSE)+AA450+1,IF(V450="Mumbai",VLOOKUP(V450,'Branch Wise Work Timelines'!C:G,4,FALSE)+AA450+1,VLOOKUP(V450,'Branch Wise Work Timelines'!C:G,4,FALSE)+AA450))</f>
        <v>44885.770833333336</v>
      </c>
      <c r="AG450" s="67">
        <f>WORKDAY.INTL(AA450,1,11)+VLOOKUP(V450,'Branch Wise Work Timelines'!C:G,3,FALSE)</f>
        <v>44886.416666666664</v>
      </c>
      <c r="AH450" s="69" t="str">
        <f t="shared" ref="AH450:AH513" ca="1" si="93">IF(Q450&lt;&gt;"Success",IF(U450&gt;Z450,"Out of TAT","In TAT"),IF(O450&gt;AD450,"Not Met","Met"))</f>
        <v>Out of TAT</v>
      </c>
      <c r="AI450" s="69">
        <f t="shared" ref="AI450:AI513" ca="1" si="94">ROUNDUP((U450-AD450)*24,0)</f>
        <v>20608</v>
      </c>
      <c r="AJ450" s="69" t="str">
        <f ca="1">IF(AI450&lt;0,"0-12",IFERROR(VLOOKUP(AI450,Breakup[],2,FALSE),"&gt;24"))</f>
        <v>&gt;24</v>
      </c>
      <c r="AK450" s="69" t="str">
        <f>VLOOKUP(V450,Master!B:D,3,FALSE)</f>
        <v>South</v>
      </c>
      <c r="AL450" s="69" t="str">
        <f t="shared" ref="AL450:AL513" si="95">IF(V450="Bangalore",IF(W450="CLS",V450&amp;"-"&amp;"CLS",V450),(V450))</f>
        <v>Hyderabad</v>
      </c>
    </row>
    <row r="451" spans="1:38">
      <c r="A451" s="13" t="s">
        <v>1195</v>
      </c>
      <c r="B451" s="54">
        <v>44701.451042974499</v>
      </c>
      <c r="C451" s="13" t="s">
        <v>1193</v>
      </c>
      <c r="D451" s="13">
        <v>730</v>
      </c>
      <c r="E451" s="13" t="s">
        <v>1196</v>
      </c>
      <c r="F451" s="13" t="s">
        <v>33</v>
      </c>
      <c r="G451" s="14">
        <v>1653026331486</v>
      </c>
      <c r="H451" s="55">
        <v>0.64581018518518496</v>
      </c>
      <c r="I451" s="33">
        <v>44891.645810185197</v>
      </c>
      <c r="J451" s="58">
        <v>44891</v>
      </c>
      <c r="K451" s="13" t="s">
        <v>313</v>
      </c>
      <c r="L451" s="13" t="s">
        <v>60</v>
      </c>
      <c r="M451" s="13" t="s">
        <v>314</v>
      </c>
      <c r="N451" s="13" t="s">
        <v>206</v>
      </c>
      <c r="O451" s="33">
        <v>44891.575532407398</v>
      </c>
      <c r="P451" s="58">
        <v>44891</v>
      </c>
      <c r="Q451" s="33" t="s">
        <v>237</v>
      </c>
      <c r="R451" s="14">
        <v>77</v>
      </c>
      <c r="S451" s="13" t="s">
        <v>208</v>
      </c>
      <c r="T451" s="13" t="s">
        <v>209</v>
      </c>
      <c r="U451" s="33">
        <f t="shared" ca="1" si="84"/>
        <v>45744.56914039352</v>
      </c>
      <c r="V451" s="13" t="str">
        <f t="shared" si="85"/>
        <v>Hyderabad</v>
      </c>
      <c r="W451" s="13" t="str">
        <f t="shared" si="86"/>
        <v>RI</v>
      </c>
      <c r="X451" s="13">
        <f t="shared" si="87"/>
        <v>15</v>
      </c>
      <c r="Y451" s="13" t="str">
        <f>IFERROR(VLOOKUP(C451,ReceivingTeam[],2,FALSE),"HelpDesk")</f>
        <v>HelpDesk</v>
      </c>
      <c r="Z451" s="67">
        <f t="shared" si="88"/>
        <v>44893.791643518525</v>
      </c>
      <c r="AA451" s="68">
        <f t="shared" si="89"/>
        <v>44891</v>
      </c>
      <c r="AB451" s="69" t="b">
        <f t="shared" si="90"/>
        <v>1</v>
      </c>
      <c r="AC451" s="70">
        <f t="shared" si="91"/>
        <v>0.5</v>
      </c>
      <c r="AD451" s="67">
        <f t="shared" si="92"/>
        <v>44893.791643518525</v>
      </c>
      <c r="AE451" s="67">
        <f>VLOOKUP(V451,'Branch Wise Work Timelines'!C:G,3,FALSE)+AA451</f>
        <v>44891.416666666664</v>
      </c>
      <c r="AF451" s="67">
        <f>IF(V451="Bangalore",VLOOKUP(V451,'Branch Wise Work Timelines'!C:G,4,FALSE)+AA451+1,IF(V451="Mumbai",VLOOKUP(V451,'Branch Wise Work Timelines'!C:G,4,FALSE)+AA451+1,VLOOKUP(V451,'Branch Wise Work Timelines'!C:G,4,FALSE)+AA451))</f>
        <v>44891.770833333336</v>
      </c>
      <c r="AG451" s="67">
        <f>WORKDAY.INTL(AA451,1,11)+VLOOKUP(V451,'Branch Wise Work Timelines'!C:G,3,FALSE)</f>
        <v>44893.416666666664</v>
      </c>
      <c r="AH451" s="69" t="str">
        <f t="shared" si="93"/>
        <v>Met</v>
      </c>
      <c r="AI451" s="69">
        <f t="shared" ca="1" si="94"/>
        <v>20419</v>
      </c>
      <c r="AJ451" s="69" t="str">
        <f ca="1">IF(AI451&lt;0,"0-12",IFERROR(VLOOKUP(AI451,Breakup[],2,FALSE),"&gt;24"))</f>
        <v>&gt;24</v>
      </c>
      <c r="AK451" s="69" t="str">
        <f>VLOOKUP(V451,Master!B:D,3,FALSE)</f>
        <v>South</v>
      </c>
      <c r="AL451" s="69" t="str">
        <f t="shared" si="95"/>
        <v>Hyderabad</v>
      </c>
    </row>
    <row r="452" spans="1:38">
      <c r="A452" s="13" t="s">
        <v>1197</v>
      </c>
      <c r="B452" s="54">
        <v>44701.6275998032</v>
      </c>
      <c r="C452" s="13" t="s">
        <v>162</v>
      </c>
      <c r="D452" s="13">
        <v>341</v>
      </c>
      <c r="E452" s="13" t="s">
        <v>1198</v>
      </c>
      <c r="F452" s="13" t="s">
        <v>33</v>
      </c>
      <c r="G452" s="14">
        <v>1653043873349</v>
      </c>
      <c r="H452" s="55">
        <v>0.66874999999999996</v>
      </c>
      <c r="I452" s="33">
        <v>44886.668749999997</v>
      </c>
      <c r="J452" s="58">
        <v>44886</v>
      </c>
      <c r="K452" s="13" t="s">
        <v>249</v>
      </c>
      <c r="L452" s="13" t="s">
        <v>44</v>
      </c>
      <c r="M452" s="13" t="s">
        <v>250</v>
      </c>
      <c r="N452" s="13" t="s">
        <v>206</v>
      </c>
      <c r="O452" s="33" t="s">
        <v>38</v>
      </c>
      <c r="P452" s="58" t="s">
        <v>38</v>
      </c>
      <c r="Q452" s="33" t="s">
        <v>207</v>
      </c>
      <c r="R452" s="14" t="s">
        <v>38</v>
      </c>
      <c r="S452" s="13" t="s">
        <v>216</v>
      </c>
      <c r="T452" s="13" t="s">
        <v>217</v>
      </c>
      <c r="U452" s="33">
        <f t="shared" ca="1" si="84"/>
        <v>45744.56914039352</v>
      </c>
      <c r="V452" s="13" t="str">
        <f t="shared" si="85"/>
        <v>Coimbatore</v>
      </c>
      <c r="W452" s="13" t="str">
        <f t="shared" si="86"/>
        <v>RI</v>
      </c>
      <c r="X452" s="13">
        <f t="shared" si="87"/>
        <v>16</v>
      </c>
      <c r="Y452" s="13" t="str">
        <f>IFERROR(VLOOKUP(C452,ReceivingTeam[],2,FALSE),"HelpDesk")</f>
        <v>Branch office</v>
      </c>
      <c r="Z452" s="67">
        <f t="shared" si="88"/>
        <v>44887.814583333326</v>
      </c>
      <c r="AA452" s="68">
        <f t="shared" si="89"/>
        <v>44886</v>
      </c>
      <c r="AB452" s="69" t="b">
        <f t="shared" si="90"/>
        <v>1</v>
      </c>
      <c r="AC452" s="70">
        <f t="shared" si="91"/>
        <v>0.5</v>
      </c>
      <c r="AD452" s="67">
        <f t="shared" si="92"/>
        <v>44887.814583333326</v>
      </c>
      <c r="AE452" s="67">
        <f>VLOOKUP(V452,'Branch Wise Work Timelines'!C:G,3,FALSE)+AA452</f>
        <v>44886.416666666664</v>
      </c>
      <c r="AF452" s="67">
        <f>IF(V452="Bangalore",VLOOKUP(V452,'Branch Wise Work Timelines'!C:G,4,FALSE)+AA452+1,IF(V452="Mumbai",VLOOKUP(V452,'Branch Wise Work Timelines'!C:G,4,FALSE)+AA452+1,VLOOKUP(V452,'Branch Wise Work Timelines'!C:G,4,FALSE)+AA452))</f>
        <v>44886.770833333336</v>
      </c>
      <c r="AG452" s="67">
        <f>WORKDAY.INTL(AA452,1,11)+VLOOKUP(V452,'Branch Wise Work Timelines'!C:G,3,FALSE)</f>
        <v>44887.416666666664</v>
      </c>
      <c r="AH452" s="69" t="str">
        <f t="shared" ca="1" si="93"/>
        <v>Out of TAT</v>
      </c>
      <c r="AI452" s="69">
        <f t="shared" ca="1" si="94"/>
        <v>20563</v>
      </c>
      <c r="AJ452" s="69" t="str">
        <f ca="1">IF(AI452&lt;0,"0-12",IFERROR(VLOOKUP(AI452,Breakup[],2,FALSE),"&gt;24"))</f>
        <v>&gt;24</v>
      </c>
      <c r="AK452" s="69" t="str">
        <f>VLOOKUP(V452,Master!B:D,3,FALSE)</f>
        <v>South</v>
      </c>
      <c r="AL452" s="69" t="str">
        <f t="shared" si="95"/>
        <v>Coimbatore</v>
      </c>
    </row>
    <row r="453" spans="1:38">
      <c r="A453" s="13" t="s">
        <v>1199</v>
      </c>
      <c r="B453" s="54">
        <v>44701.490168090299</v>
      </c>
      <c r="C453" s="13" t="s">
        <v>203</v>
      </c>
      <c r="D453" s="13">
        <v>1385</v>
      </c>
      <c r="E453" s="13" t="s">
        <v>1200</v>
      </c>
      <c r="F453" s="13" t="s">
        <v>33</v>
      </c>
      <c r="G453" s="14">
        <v>1653027362047</v>
      </c>
      <c r="H453" s="55">
        <v>0.50373842592592599</v>
      </c>
      <c r="I453" s="33">
        <v>44886.503738425898</v>
      </c>
      <c r="J453" s="58">
        <v>44886</v>
      </c>
      <c r="K453" s="13" t="s">
        <v>205</v>
      </c>
      <c r="L453" s="13" t="s">
        <v>21</v>
      </c>
      <c r="M453" s="13" t="s">
        <v>203</v>
      </c>
      <c r="N453" s="13" t="s">
        <v>206</v>
      </c>
      <c r="O453" s="33" t="s">
        <v>38</v>
      </c>
      <c r="P453" s="58" t="s">
        <v>38</v>
      </c>
      <c r="Q453" s="33" t="s">
        <v>207</v>
      </c>
      <c r="R453" s="14" t="s">
        <v>38</v>
      </c>
      <c r="S453" s="13" t="s">
        <v>208</v>
      </c>
      <c r="T453" s="13" t="s">
        <v>209</v>
      </c>
      <c r="U453" s="33">
        <f t="shared" ca="1" si="84"/>
        <v>45744.56914039352</v>
      </c>
      <c r="V453" s="13" t="str">
        <f t="shared" si="85"/>
        <v>Baroda</v>
      </c>
      <c r="W453" s="13" t="str">
        <f t="shared" si="86"/>
        <v>RI</v>
      </c>
      <c r="X453" s="13">
        <f t="shared" si="87"/>
        <v>12</v>
      </c>
      <c r="Y453" s="13" t="str">
        <f>IFERROR(VLOOKUP(C453,ReceivingTeam[],2,FALSE),"HelpDesk")</f>
        <v>HelpDesk</v>
      </c>
      <c r="Z453" s="67">
        <f t="shared" si="88"/>
        <v>44887.649571759226</v>
      </c>
      <c r="AA453" s="68">
        <f t="shared" si="89"/>
        <v>44886</v>
      </c>
      <c r="AB453" s="69" t="b">
        <f t="shared" si="90"/>
        <v>1</v>
      </c>
      <c r="AC453" s="70">
        <f t="shared" si="91"/>
        <v>0.5</v>
      </c>
      <c r="AD453" s="67">
        <f t="shared" si="92"/>
        <v>44887.649571759226</v>
      </c>
      <c r="AE453" s="67">
        <f>VLOOKUP(V453,'Branch Wise Work Timelines'!C:G,3,FALSE)+AA453</f>
        <v>44886.416666666664</v>
      </c>
      <c r="AF453" s="67">
        <f>IF(V453="Bangalore",VLOOKUP(V453,'Branch Wise Work Timelines'!C:G,4,FALSE)+AA453+1,IF(V453="Mumbai",VLOOKUP(V453,'Branch Wise Work Timelines'!C:G,4,FALSE)+AA453+1,VLOOKUP(V453,'Branch Wise Work Timelines'!C:G,4,FALSE)+AA453))</f>
        <v>44886.770833333336</v>
      </c>
      <c r="AG453" s="67">
        <f>WORKDAY.INTL(AA453,1,11)+VLOOKUP(V453,'Branch Wise Work Timelines'!C:G,3,FALSE)</f>
        <v>44887.416666666664</v>
      </c>
      <c r="AH453" s="69" t="str">
        <f t="shared" ca="1" si="93"/>
        <v>Out of TAT</v>
      </c>
      <c r="AI453" s="69">
        <f t="shared" ca="1" si="94"/>
        <v>20567</v>
      </c>
      <c r="AJ453" s="69" t="str">
        <f ca="1">IF(AI453&lt;0,"0-12",IFERROR(VLOOKUP(AI453,Breakup[],2,FALSE),"&gt;24"))</f>
        <v>&gt;24</v>
      </c>
      <c r="AK453" s="69" t="str">
        <f>VLOOKUP(V453,Master!B:D,3,FALSE)</f>
        <v>East</v>
      </c>
      <c r="AL453" s="69" t="str">
        <f t="shared" si="95"/>
        <v>Baroda</v>
      </c>
    </row>
    <row r="454" spans="1:38">
      <c r="A454" s="13" t="s">
        <v>1201</v>
      </c>
      <c r="B454" s="54">
        <v>44701.674617129604</v>
      </c>
      <c r="C454" s="13" t="s">
        <v>121</v>
      </c>
      <c r="D454" s="13">
        <v>1317</v>
      </c>
      <c r="E454" s="13" t="s">
        <v>1202</v>
      </c>
      <c r="F454" s="13" t="s">
        <v>33</v>
      </c>
      <c r="G454" s="14">
        <v>1653044731623</v>
      </c>
      <c r="H454" s="55">
        <v>0.76366898148148099</v>
      </c>
      <c r="I454" s="33">
        <v>44881.763668981497</v>
      </c>
      <c r="J454" s="58">
        <v>44881</v>
      </c>
      <c r="K454" s="13" t="s">
        <v>263</v>
      </c>
      <c r="L454" s="13" t="s">
        <v>69</v>
      </c>
      <c r="M454" s="13" t="s">
        <v>101</v>
      </c>
      <c r="N454" s="13" t="s">
        <v>206</v>
      </c>
      <c r="O454" s="33" t="s">
        <v>38</v>
      </c>
      <c r="P454" s="58" t="s">
        <v>38</v>
      </c>
      <c r="Q454" s="33" t="s">
        <v>207</v>
      </c>
      <c r="R454" s="14" t="s">
        <v>38</v>
      </c>
      <c r="S454" s="13" t="s">
        <v>208</v>
      </c>
      <c r="T454" s="13" t="s">
        <v>209</v>
      </c>
      <c r="U454" s="33">
        <f t="shared" ca="1" si="84"/>
        <v>45744.56914039352</v>
      </c>
      <c r="V454" s="13" t="str">
        <f t="shared" si="85"/>
        <v>Mumbai</v>
      </c>
      <c r="W454" s="13" t="str">
        <f t="shared" si="86"/>
        <v>RI</v>
      </c>
      <c r="X454" s="13">
        <f t="shared" si="87"/>
        <v>18</v>
      </c>
      <c r="Y454" s="13" t="str">
        <f>IFERROR(VLOOKUP(C454,ReceivingTeam[],2,FALSE),"HelpDesk")</f>
        <v>Branch office</v>
      </c>
      <c r="Z454" s="67">
        <f t="shared" si="88"/>
        <v>44882.430335648161</v>
      </c>
      <c r="AA454" s="68">
        <f t="shared" si="89"/>
        <v>44881</v>
      </c>
      <c r="AB454" s="69" t="b">
        <f t="shared" si="90"/>
        <v>1</v>
      </c>
      <c r="AC454" s="70">
        <f t="shared" si="91"/>
        <v>0.5</v>
      </c>
      <c r="AD454" s="67">
        <f t="shared" si="92"/>
        <v>44882.430335648161</v>
      </c>
      <c r="AE454" s="67">
        <f>VLOOKUP(V454,'Branch Wise Work Timelines'!C:G,3,FALSE)+AA454</f>
        <v>44881.416666666664</v>
      </c>
      <c r="AF454" s="67">
        <f>IF(V454="Bangalore",VLOOKUP(V454,'Branch Wise Work Timelines'!C:G,4,FALSE)+AA454+1,IF(V454="Mumbai",VLOOKUP(V454,'Branch Wise Work Timelines'!C:G,4,FALSE)+AA454+1,VLOOKUP(V454,'Branch Wise Work Timelines'!C:G,4,FALSE)+AA454))</f>
        <v>44882.25</v>
      </c>
      <c r="AG454" s="67">
        <f>WORKDAY.INTL(AA454,1,11)+VLOOKUP(V454,'Branch Wise Work Timelines'!C:G,3,FALSE)</f>
        <v>44882.416666666664</v>
      </c>
      <c r="AH454" s="69" t="str">
        <f t="shared" ca="1" si="93"/>
        <v>Out of TAT</v>
      </c>
      <c r="AI454" s="69">
        <f t="shared" ca="1" si="94"/>
        <v>20692</v>
      </c>
      <c r="AJ454" s="69" t="str">
        <f ca="1">IF(AI454&lt;0,"0-12",IFERROR(VLOOKUP(AI454,Breakup[],2,FALSE),"&gt;24"))</f>
        <v>&gt;24</v>
      </c>
      <c r="AK454" s="69" t="str">
        <f>VLOOKUP(V454,Master!B:D,3,FALSE)</f>
        <v>East</v>
      </c>
      <c r="AL454" s="69" t="str">
        <f t="shared" si="95"/>
        <v>Mumbai</v>
      </c>
    </row>
    <row r="455" spans="1:38">
      <c r="A455" s="13" t="s">
        <v>1203</v>
      </c>
      <c r="B455" s="54">
        <v>44701.6463639699</v>
      </c>
      <c r="C455" s="13" t="s">
        <v>113</v>
      </c>
      <c r="D455" s="13">
        <v>464</v>
      </c>
      <c r="E455" s="13" t="s">
        <v>1204</v>
      </c>
      <c r="F455" s="13" t="s">
        <v>33</v>
      </c>
      <c r="G455" s="14">
        <v>1653040895232</v>
      </c>
      <c r="H455" s="55">
        <v>0.63957175925925902</v>
      </c>
      <c r="I455" s="33">
        <v>44883.639571759297</v>
      </c>
      <c r="J455" s="58">
        <v>44883</v>
      </c>
      <c r="K455" s="13" t="s">
        <v>263</v>
      </c>
      <c r="L455" s="13" t="s">
        <v>69</v>
      </c>
      <c r="M455" s="13" t="s">
        <v>101</v>
      </c>
      <c r="N455" s="13" t="s">
        <v>206</v>
      </c>
      <c r="O455" s="33" t="s">
        <v>38</v>
      </c>
      <c r="P455" s="58" t="s">
        <v>38</v>
      </c>
      <c r="Q455" s="33" t="s">
        <v>207</v>
      </c>
      <c r="R455" s="14" t="s">
        <v>38</v>
      </c>
      <c r="S455" s="13" t="s">
        <v>208</v>
      </c>
      <c r="T455" s="13" t="s">
        <v>209</v>
      </c>
      <c r="U455" s="33">
        <f t="shared" ca="1" si="84"/>
        <v>45744.56914039352</v>
      </c>
      <c r="V455" s="13" t="str">
        <f t="shared" si="85"/>
        <v>Mumbai</v>
      </c>
      <c r="W455" s="13" t="str">
        <f t="shared" si="86"/>
        <v>RI</v>
      </c>
      <c r="X455" s="13">
        <f t="shared" si="87"/>
        <v>15</v>
      </c>
      <c r="Y455" s="13" t="str">
        <f>IFERROR(VLOOKUP(C455,ReceivingTeam[],2,FALSE),"HelpDesk")</f>
        <v>Branch office</v>
      </c>
      <c r="Z455" s="67">
        <f t="shared" si="88"/>
        <v>44884.139571759297</v>
      </c>
      <c r="AA455" s="68">
        <f t="shared" si="89"/>
        <v>44883</v>
      </c>
      <c r="AB455" s="69" t="b">
        <f t="shared" si="90"/>
        <v>1</v>
      </c>
      <c r="AC455" s="70">
        <f t="shared" si="91"/>
        <v>0.5</v>
      </c>
      <c r="AD455" s="67">
        <f t="shared" si="92"/>
        <v>44884.139571759297</v>
      </c>
      <c r="AE455" s="67">
        <f>VLOOKUP(V455,'Branch Wise Work Timelines'!C:G,3,FALSE)+AA455</f>
        <v>44883.416666666664</v>
      </c>
      <c r="AF455" s="67">
        <f>IF(V455="Bangalore",VLOOKUP(V455,'Branch Wise Work Timelines'!C:G,4,FALSE)+AA455+1,IF(V455="Mumbai",VLOOKUP(V455,'Branch Wise Work Timelines'!C:G,4,FALSE)+AA455+1,VLOOKUP(V455,'Branch Wise Work Timelines'!C:G,4,FALSE)+AA455))</f>
        <v>44884.25</v>
      </c>
      <c r="AG455" s="67">
        <f>WORKDAY.INTL(AA455,1,11)+VLOOKUP(V455,'Branch Wise Work Timelines'!C:G,3,FALSE)</f>
        <v>44884.416666666664</v>
      </c>
      <c r="AH455" s="69" t="str">
        <f t="shared" ca="1" si="93"/>
        <v>Out of TAT</v>
      </c>
      <c r="AI455" s="69">
        <f t="shared" ca="1" si="94"/>
        <v>20651</v>
      </c>
      <c r="AJ455" s="69" t="str">
        <f ca="1">IF(AI455&lt;0,"0-12",IFERROR(VLOOKUP(AI455,Breakup[],2,FALSE),"&gt;24"))</f>
        <v>&gt;24</v>
      </c>
      <c r="AK455" s="69" t="str">
        <f>VLOOKUP(V455,Master!B:D,3,FALSE)</f>
        <v>East</v>
      </c>
      <c r="AL455" s="69" t="str">
        <f t="shared" si="95"/>
        <v>Mumbai</v>
      </c>
    </row>
    <row r="456" spans="1:38">
      <c r="A456" s="13" t="s">
        <v>1205</v>
      </c>
      <c r="B456" s="54">
        <v>44701.686002696799</v>
      </c>
      <c r="C456" s="13" t="s">
        <v>261</v>
      </c>
      <c r="D456" s="13">
        <v>586</v>
      </c>
      <c r="E456" s="13" t="s">
        <v>1206</v>
      </c>
      <c r="F456" s="13" t="s">
        <v>33</v>
      </c>
      <c r="G456" s="14">
        <v>1653044439864</v>
      </c>
      <c r="H456" s="55">
        <v>0.84501157407407401</v>
      </c>
      <c r="I456" s="33">
        <v>44882.8450115741</v>
      </c>
      <c r="J456" s="58">
        <v>44882</v>
      </c>
      <c r="K456" s="13" t="s">
        <v>263</v>
      </c>
      <c r="L456" s="13" t="s">
        <v>69</v>
      </c>
      <c r="M456" s="13" t="s">
        <v>101</v>
      </c>
      <c r="N456" s="13" t="s">
        <v>206</v>
      </c>
      <c r="O456" s="33" t="s">
        <v>38</v>
      </c>
      <c r="P456" s="58" t="s">
        <v>38</v>
      </c>
      <c r="Q456" s="33" t="s">
        <v>207</v>
      </c>
      <c r="R456" s="14" t="s">
        <v>38</v>
      </c>
      <c r="S456" s="13" t="s">
        <v>208</v>
      </c>
      <c r="T456" s="13" t="s">
        <v>209</v>
      </c>
      <c r="U456" s="33">
        <f t="shared" ca="1" si="84"/>
        <v>45744.56914039352</v>
      </c>
      <c r="V456" s="13" t="str">
        <f t="shared" si="85"/>
        <v>Mumbai</v>
      </c>
      <c r="W456" s="13" t="str">
        <f t="shared" si="86"/>
        <v>RI</v>
      </c>
      <c r="X456" s="13">
        <f t="shared" si="87"/>
        <v>20</v>
      </c>
      <c r="Y456" s="13" t="str">
        <f>IFERROR(VLOOKUP(C456,ReceivingTeam[],2,FALSE),"HelpDesk")</f>
        <v>HelpDesk</v>
      </c>
      <c r="Z456" s="67">
        <f t="shared" si="88"/>
        <v>44883.511678240764</v>
      </c>
      <c r="AA456" s="68">
        <f t="shared" si="89"/>
        <v>44882</v>
      </c>
      <c r="AB456" s="69" t="b">
        <f t="shared" si="90"/>
        <v>1</v>
      </c>
      <c r="AC456" s="70">
        <f t="shared" si="91"/>
        <v>0.5</v>
      </c>
      <c r="AD456" s="67">
        <f t="shared" si="92"/>
        <v>44883.511678240764</v>
      </c>
      <c r="AE456" s="67">
        <f>VLOOKUP(V456,'Branch Wise Work Timelines'!C:G,3,FALSE)+AA456</f>
        <v>44882.416666666664</v>
      </c>
      <c r="AF456" s="67">
        <f>IF(V456="Bangalore",VLOOKUP(V456,'Branch Wise Work Timelines'!C:G,4,FALSE)+AA456+1,IF(V456="Mumbai",VLOOKUP(V456,'Branch Wise Work Timelines'!C:G,4,FALSE)+AA456+1,VLOOKUP(V456,'Branch Wise Work Timelines'!C:G,4,FALSE)+AA456))</f>
        <v>44883.25</v>
      </c>
      <c r="AG456" s="67">
        <f>WORKDAY.INTL(AA456,1,11)+VLOOKUP(V456,'Branch Wise Work Timelines'!C:G,3,FALSE)</f>
        <v>44883.416666666664</v>
      </c>
      <c r="AH456" s="69" t="str">
        <f t="shared" ca="1" si="93"/>
        <v>Out of TAT</v>
      </c>
      <c r="AI456" s="69">
        <f t="shared" ca="1" si="94"/>
        <v>20666</v>
      </c>
      <c r="AJ456" s="69" t="str">
        <f ca="1">IF(AI456&lt;0,"0-12",IFERROR(VLOOKUP(AI456,Breakup[],2,FALSE),"&gt;24"))</f>
        <v>&gt;24</v>
      </c>
      <c r="AK456" s="69" t="str">
        <f>VLOOKUP(V456,Master!B:D,3,FALSE)</f>
        <v>East</v>
      </c>
      <c r="AL456" s="69" t="str">
        <f t="shared" si="95"/>
        <v>Mumbai</v>
      </c>
    </row>
    <row r="457" spans="1:38">
      <c r="A457" s="13" t="s">
        <v>1207</v>
      </c>
      <c r="B457" s="54">
        <v>44701.667150891197</v>
      </c>
      <c r="C457" s="13" t="s">
        <v>506</v>
      </c>
      <c r="D457" s="13">
        <v>1957</v>
      </c>
      <c r="E457" s="13" t="s">
        <v>1208</v>
      </c>
      <c r="F457" s="13" t="s">
        <v>15</v>
      </c>
      <c r="G457" s="14">
        <v>1653043874636</v>
      </c>
      <c r="H457" s="55">
        <v>0.26628472222222199</v>
      </c>
      <c r="I457" s="33">
        <v>44886.266284722202</v>
      </c>
      <c r="J457" s="58">
        <v>44886</v>
      </c>
      <c r="K457" s="13" t="s">
        <v>213</v>
      </c>
      <c r="L457" s="13" t="s">
        <v>30</v>
      </c>
      <c r="M457" s="13" t="s">
        <v>75</v>
      </c>
      <c r="N457" s="13" t="s">
        <v>206</v>
      </c>
      <c r="O457" s="33" t="s">
        <v>38</v>
      </c>
      <c r="P457" s="58" t="s">
        <v>38</v>
      </c>
      <c r="Q457" s="33" t="s">
        <v>207</v>
      </c>
      <c r="R457" s="14" t="s">
        <v>38</v>
      </c>
      <c r="S457" s="13" t="s">
        <v>208</v>
      </c>
      <c r="T457" s="13" t="s">
        <v>209</v>
      </c>
      <c r="U457" s="33">
        <f t="shared" ca="1" si="84"/>
        <v>45744.56914039352</v>
      </c>
      <c r="V457" s="13" t="str">
        <f t="shared" si="85"/>
        <v>Bangalore</v>
      </c>
      <c r="W457" s="13" t="str">
        <f t="shared" si="86"/>
        <v>CLS</v>
      </c>
      <c r="X457" s="13">
        <f t="shared" si="87"/>
        <v>6</v>
      </c>
      <c r="Y457" s="13" t="str">
        <f>IFERROR(VLOOKUP(C457,ReceivingTeam[],2,FALSE),"HelpDesk")</f>
        <v>HelpDesk</v>
      </c>
      <c r="Z457" s="67">
        <f t="shared" si="88"/>
        <v>44886.916666666664</v>
      </c>
      <c r="AA457" s="68">
        <f t="shared" si="89"/>
        <v>44886</v>
      </c>
      <c r="AB457" s="69" t="b">
        <f t="shared" si="90"/>
        <v>1</v>
      </c>
      <c r="AC457" s="70">
        <f t="shared" si="91"/>
        <v>0.5</v>
      </c>
      <c r="AD457" s="67">
        <f t="shared" si="92"/>
        <v>44886.916666666664</v>
      </c>
      <c r="AE457" s="67">
        <f>VLOOKUP(V457,'Branch Wise Work Timelines'!C:G,3,FALSE)+AA457</f>
        <v>44886.416666666664</v>
      </c>
      <c r="AF457" s="67">
        <f>IF(V457="Bangalore",VLOOKUP(V457,'Branch Wise Work Timelines'!C:G,4,FALSE)+AA457+1,IF(V457="Mumbai",VLOOKUP(V457,'Branch Wise Work Timelines'!C:G,4,FALSE)+AA457+1,VLOOKUP(V457,'Branch Wise Work Timelines'!C:G,4,FALSE)+AA457))</f>
        <v>44887.104166666664</v>
      </c>
      <c r="AG457" s="67">
        <f>WORKDAY.INTL(AA457,1,11)+VLOOKUP(V457,'Branch Wise Work Timelines'!C:G,3,FALSE)</f>
        <v>44887.416666666664</v>
      </c>
      <c r="AH457" s="69" t="str">
        <f t="shared" ca="1" si="93"/>
        <v>Out of TAT</v>
      </c>
      <c r="AI457" s="69">
        <f t="shared" ca="1" si="94"/>
        <v>20584</v>
      </c>
      <c r="AJ457" s="69" t="str">
        <f ca="1">IF(AI457&lt;0,"0-12",IFERROR(VLOOKUP(AI457,Breakup[],2,FALSE),"&gt;24"))</f>
        <v>&gt;24</v>
      </c>
      <c r="AK457" s="69" t="str">
        <f>VLOOKUP(V457,Master!B:D,3,FALSE)</f>
        <v>South</v>
      </c>
      <c r="AL457" s="69" t="str">
        <f t="shared" si="95"/>
        <v>Bangalore-CLS</v>
      </c>
    </row>
    <row r="458" spans="1:38">
      <c r="A458" s="13" t="s">
        <v>1209</v>
      </c>
      <c r="B458" s="54">
        <v>44701.676852511599</v>
      </c>
      <c r="C458" s="13" t="s">
        <v>121</v>
      </c>
      <c r="D458" s="13">
        <v>574</v>
      </c>
      <c r="E458" s="13" t="s">
        <v>1210</v>
      </c>
      <c r="F458" s="13" t="s">
        <v>33</v>
      </c>
      <c r="G458" s="14">
        <v>1653044731623</v>
      </c>
      <c r="H458" s="55">
        <v>0.101180555555556</v>
      </c>
      <c r="I458" s="33">
        <v>44891.101180555597</v>
      </c>
      <c r="J458" s="58">
        <v>44891</v>
      </c>
      <c r="K458" s="13" t="s">
        <v>263</v>
      </c>
      <c r="L458" s="13" t="s">
        <v>69</v>
      </c>
      <c r="M458" s="13" t="s">
        <v>101</v>
      </c>
      <c r="N458" s="13" t="s">
        <v>206</v>
      </c>
      <c r="O458" s="33">
        <v>44891.943622685198</v>
      </c>
      <c r="P458" s="58">
        <v>44891</v>
      </c>
      <c r="Q458" s="33" t="s">
        <v>237</v>
      </c>
      <c r="R458" s="14">
        <v>159</v>
      </c>
      <c r="S458" s="13" t="s">
        <v>208</v>
      </c>
      <c r="T458" s="13" t="s">
        <v>209</v>
      </c>
      <c r="U458" s="33">
        <f t="shared" ca="1" si="84"/>
        <v>45744.56914039352</v>
      </c>
      <c r="V458" s="13" t="str">
        <f t="shared" si="85"/>
        <v>Mumbai</v>
      </c>
      <c r="W458" s="13" t="str">
        <f t="shared" si="86"/>
        <v>RI</v>
      </c>
      <c r="X458" s="13">
        <f t="shared" si="87"/>
        <v>2</v>
      </c>
      <c r="Y458" s="13" t="str">
        <f>IFERROR(VLOOKUP(C458,ReceivingTeam[],2,FALSE),"HelpDesk")</f>
        <v>Branch office</v>
      </c>
      <c r="Z458" s="67">
        <f t="shared" si="88"/>
        <v>44891.916666666664</v>
      </c>
      <c r="AA458" s="68">
        <f t="shared" si="89"/>
        <v>44891</v>
      </c>
      <c r="AB458" s="69" t="b">
        <f t="shared" si="90"/>
        <v>1</v>
      </c>
      <c r="AC458" s="70">
        <f t="shared" si="91"/>
        <v>0.5</v>
      </c>
      <c r="AD458" s="67">
        <f t="shared" si="92"/>
        <v>44891.916666666664</v>
      </c>
      <c r="AE458" s="67">
        <f>VLOOKUP(V458,'Branch Wise Work Timelines'!C:G,3,FALSE)+AA458</f>
        <v>44891.416666666664</v>
      </c>
      <c r="AF458" s="67">
        <f>IF(V458="Bangalore",VLOOKUP(V458,'Branch Wise Work Timelines'!C:G,4,FALSE)+AA458+1,IF(V458="Mumbai",VLOOKUP(V458,'Branch Wise Work Timelines'!C:G,4,FALSE)+AA458+1,VLOOKUP(V458,'Branch Wise Work Timelines'!C:G,4,FALSE)+AA458))</f>
        <v>44892.25</v>
      </c>
      <c r="AG458" s="67">
        <f>WORKDAY.INTL(AA458,1,11)+VLOOKUP(V458,'Branch Wise Work Timelines'!C:G,3,FALSE)</f>
        <v>44893.416666666664</v>
      </c>
      <c r="AH458" s="69" t="str">
        <f t="shared" si="93"/>
        <v>Not Met</v>
      </c>
      <c r="AI458" s="69">
        <f t="shared" ca="1" si="94"/>
        <v>20464</v>
      </c>
      <c r="AJ458" s="69" t="str">
        <f ca="1">IF(AI458&lt;0,"0-12",IFERROR(VLOOKUP(AI458,Breakup[],2,FALSE),"&gt;24"))</f>
        <v>&gt;24</v>
      </c>
      <c r="AK458" s="69" t="str">
        <f>VLOOKUP(V458,Master!B:D,3,FALSE)</f>
        <v>East</v>
      </c>
      <c r="AL458" s="69" t="str">
        <f t="shared" si="95"/>
        <v>Mumbai</v>
      </c>
    </row>
    <row r="459" spans="1:38">
      <c r="A459" s="13" t="s">
        <v>1211</v>
      </c>
      <c r="B459" s="54">
        <v>44701.559609919001</v>
      </c>
      <c r="C459" s="13" t="s">
        <v>311</v>
      </c>
      <c r="D459" s="13">
        <v>1143</v>
      </c>
      <c r="E459" s="13" t="s">
        <v>1212</v>
      </c>
      <c r="F459" s="13" t="s">
        <v>33</v>
      </c>
      <c r="G459" s="14">
        <v>1653035779322</v>
      </c>
      <c r="H459" s="55">
        <v>0.36179398148148101</v>
      </c>
      <c r="I459" s="33">
        <v>44885.361793981501</v>
      </c>
      <c r="J459" s="58">
        <v>44885</v>
      </c>
      <c r="K459" s="13" t="s">
        <v>313</v>
      </c>
      <c r="L459" s="13" t="s">
        <v>60</v>
      </c>
      <c r="M459" s="13" t="s">
        <v>314</v>
      </c>
      <c r="N459" s="13" t="s">
        <v>206</v>
      </c>
      <c r="O459" s="33" t="s">
        <v>38</v>
      </c>
      <c r="P459" s="58" t="s">
        <v>38</v>
      </c>
      <c r="Q459" s="33" t="s">
        <v>207</v>
      </c>
      <c r="R459" s="14" t="s">
        <v>38</v>
      </c>
      <c r="S459" s="13" t="s">
        <v>208</v>
      </c>
      <c r="T459" s="13" t="s">
        <v>1059</v>
      </c>
      <c r="U459" s="33">
        <f t="shared" ca="1" si="84"/>
        <v>45744.56914039352</v>
      </c>
      <c r="V459" s="13" t="str">
        <f t="shared" si="85"/>
        <v>Hyderabad</v>
      </c>
      <c r="W459" s="13" t="str">
        <f t="shared" si="86"/>
        <v>RI</v>
      </c>
      <c r="X459" s="13">
        <f t="shared" si="87"/>
        <v>8</v>
      </c>
      <c r="Y459" s="13" t="str">
        <f>IFERROR(VLOOKUP(C459,ReceivingTeam[],2,FALSE),"HelpDesk")</f>
        <v>HelpDesk</v>
      </c>
      <c r="Z459" s="67">
        <f t="shared" si="88"/>
        <v>44888.416666666664</v>
      </c>
      <c r="AA459" s="68">
        <f t="shared" si="89"/>
        <v>44885</v>
      </c>
      <c r="AB459" s="69" t="b">
        <f t="shared" si="90"/>
        <v>0</v>
      </c>
      <c r="AC459" s="70">
        <f t="shared" si="91"/>
        <v>3</v>
      </c>
      <c r="AD459" s="67">
        <f t="shared" si="92"/>
        <v>44888.416666666664</v>
      </c>
      <c r="AE459" s="67">
        <f>VLOOKUP(V459,'Branch Wise Work Timelines'!C:G,3,FALSE)+AA459</f>
        <v>44885.416666666664</v>
      </c>
      <c r="AF459" s="67">
        <f>IF(V459="Bangalore",VLOOKUP(V459,'Branch Wise Work Timelines'!C:G,4,FALSE)+AA459+1,IF(V459="Mumbai",VLOOKUP(V459,'Branch Wise Work Timelines'!C:G,4,FALSE)+AA459+1,VLOOKUP(V459,'Branch Wise Work Timelines'!C:G,4,FALSE)+AA459))</f>
        <v>44885.770833333336</v>
      </c>
      <c r="AG459" s="67">
        <f>WORKDAY.INTL(AA459,1,11)+VLOOKUP(V459,'Branch Wise Work Timelines'!C:G,3,FALSE)</f>
        <v>44886.416666666664</v>
      </c>
      <c r="AH459" s="69" t="str">
        <f t="shared" ca="1" si="93"/>
        <v>Out of TAT</v>
      </c>
      <c r="AI459" s="69">
        <f t="shared" ca="1" si="94"/>
        <v>20548</v>
      </c>
      <c r="AJ459" s="69" t="str">
        <f ca="1">IF(AI459&lt;0,"0-12",IFERROR(VLOOKUP(AI459,Breakup[],2,FALSE),"&gt;24"))</f>
        <v>&gt;24</v>
      </c>
      <c r="AK459" s="69" t="str">
        <f>VLOOKUP(V459,Master!B:D,3,FALSE)</f>
        <v>South</v>
      </c>
      <c r="AL459" s="69" t="str">
        <f t="shared" si="95"/>
        <v>Hyderabad</v>
      </c>
    </row>
    <row r="460" spans="1:38">
      <c r="A460" s="13" t="s">
        <v>1213</v>
      </c>
      <c r="B460" s="54">
        <v>44701.562798229199</v>
      </c>
      <c r="C460" s="13" t="s">
        <v>311</v>
      </c>
      <c r="D460" s="13">
        <v>174</v>
      </c>
      <c r="E460" s="13" t="s">
        <v>1214</v>
      </c>
      <c r="F460" s="13" t="s">
        <v>33</v>
      </c>
      <c r="G460" s="14">
        <v>1653035779322</v>
      </c>
      <c r="H460" s="55">
        <v>0.231180555555556</v>
      </c>
      <c r="I460" s="33">
        <v>44891.231180555602</v>
      </c>
      <c r="J460" s="58">
        <v>44891</v>
      </c>
      <c r="K460" s="13" t="s">
        <v>313</v>
      </c>
      <c r="L460" s="13" t="s">
        <v>60</v>
      </c>
      <c r="M460" s="13" t="s">
        <v>314</v>
      </c>
      <c r="N460" s="13" t="s">
        <v>206</v>
      </c>
      <c r="O460" s="33">
        <v>44891.823402777802</v>
      </c>
      <c r="P460" s="58">
        <v>44891</v>
      </c>
      <c r="Q460" s="33" t="s">
        <v>237</v>
      </c>
      <c r="R460" s="14">
        <v>414</v>
      </c>
      <c r="S460" s="13" t="s">
        <v>208</v>
      </c>
      <c r="T460" s="13" t="s">
        <v>1059</v>
      </c>
      <c r="U460" s="33">
        <f t="shared" ca="1" si="84"/>
        <v>45744.56914039352</v>
      </c>
      <c r="V460" s="13" t="str">
        <f t="shared" si="85"/>
        <v>Hyderabad</v>
      </c>
      <c r="W460" s="13" t="str">
        <f t="shared" si="86"/>
        <v>RI</v>
      </c>
      <c r="X460" s="13">
        <f t="shared" si="87"/>
        <v>5</v>
      </c>
      <c r="Y460" s="13" t="str">
        <f>IFERROR(VLOOKUP(C460,ReceivingTeam[],2,FALSE),"HelpDesk")</f>
        <v>HelpDesk</v>
      </c>
      <c r="Z460" s="67">
        <f t="shared" si="88"/>
        <v>44896.062499999993</v>
      </c>
      <c r="AA460" s="68">
        <f t="shared" si="89"/>
        <v>44891</v>
      </c>
      <c r="AB460" s="69" t="b">
        <f t="shared" si="90"/>
        <v>1</v>
      </c>
      <c r="AC460" s="70">
        <f t="shared" si="91"/>
        <v>3</v>
      </c>
      <c r="AD460" s="67">
        <f t="shared" si="92"/>
        <v>44896.062499999993</v>
      </c>
      <c r="AE460" s="67">
        <f>VLOOKUP(V460,'Branch Wise Work Timelines'!C:G,3,FALSE)+AA460</f>
        <v>44891.416666666664</v>
      </c>
      <c r="AF460" s="67">
        <f>IF(V460="Bangalore",VLOOKUP(V460,'Branch Wise Work Timelines'!C:G,4,FALSE)+AA460+1,IF(V460="Mumbai",VLOOKUP(V460,'Branch Wise Work Timelines'!C:G,4,FALSE)+AA460+1,VLOOKUP(V460,'Branch Wise Work Timelines'!C:G,4,FALSE)+AA460))</f>
        <v>44891.770833333336</v>
      </c>
      <c r="AG460" s="67">
        <f>WORKDAY.INTL(AA460,1,11)+VLOOKUP(V460,'Branch Wise Work Timelines'!C:G,3,FALSE)</f>
        <v>44893.416666666664</v>
      </c>
      <c r="AH460" s="69" t="str">
        <f t="shared" si="93"/>
        <v>Met</v>
      </c>
      <c r="AI460" s="69">
        <f t="shared" ca="1" si="94"/>
        <v>20365</v>
      </c>
      <c r="AJ460" s="69" t="str">
        <f ca="1">IF(AI460&lt;0,"0-12",IFERROR(VLOOKUP(AI460,Breakup[],2,FALSE),"&gt;24"))</f>
        <v>&gt;24</v>
      </c>
      <c r="AK460" s="69" t="str">
        <f>VLOOKUP(V460,Master!B:D,3,FALSE)</f>
        <v>South</v>
      </c>
      <c r="AL460" s="69" t="str">
        <f t="shared" si="95"/>
        <v>Hyderabad</v>
      </c>
    </row>
    <row r="461" spans="1:38">
      <c r="A461" s="13" t="s">
        <v>1215</v>
      </c>
      <c r="B461" s="54">
        <v>44701.615204745402</v>
      </c>
      <c r="C461" s="13" t="s">
        <v>255</v>
      </c>
      <c r="D461" s="13">
        <v>1659</v>
      </c>
      <c r="E461" s="13" t="s">
        <v>1216</v>
      </c>
      <c r="F461" s="13" t="s">
        <v>33</v>
      </c>
      <c r="G461" s="14">
        <v>1653040545709</v>
      </c>
      <c r="H461" s="55">
        <v>0.53625</v>
      </c>
      <c r="I461" s="33">
        <v>44883.536249999997</v>
      </c>
      <c r="J461" s="58">
        <v>44883</v>
      </c>
      <c r="K461" s="13" t="s">
        <v>257</v>
      </c>
      <c r="L461" s="13" t="s">
        <v>72</v>
      </c>
      <c r="M461" s="13" t="s">
        <v>255</v>
      </c>
      <c r="N461" s="13" t="s">
        <v>206</v>
      </c>
      <c r="O461" s="33" t="s">
        <v>38</v>
      </c>
      <c r="P461" s="58" t="s">
        <v>38</v>
      </c>
      <c r="Q461" s="33" t="s">
        <v>207</v>
      </c>
      <c r="R461" s="14" t="s">
        <v>38</v>
      </c>
      <c r="S461" s="13" t="s">
        <v>216</v>
      </c>
      <c r="T461" s="13" t="s">
        <v>217</v>
      </c>
      <c r="U461" s="33">
        <f t="shared" ca="1" si="84"/>
        <v>45744.56914039352</v>
      </c>
      <c r="V461" s="13" t="str">
        <f t="shared" si="85"/>
        <v>Pune</v>
      </c>
      <c r="W461" s="13" t="str">
        <f t="shared" si="86"/>
        <v>RI</v>
      </c>
      <c r="X461" s="13">
        <f t="shared" si="87"/>
        <v>12</v>
      </c>
      <c r="Y461" s="13" t="str">
        <f>IFERROR(VLOOKUP(C461,ReceivingTeam[],2,FALSE),"HelpDesk")</f>
        <v>HelpDesk</v>
      </c>
      <c r="Z461" s="67">
        <f t="shared" si="88"/>
        <v>44884.661249999997</v>
      </c>
      <c r="AA461" s="68">
        <f t="shared" si="89"/>
        <v>44883</v>
      </c>
      <c r="AB461" s="69" t="b">
        <f t="shared" si="90"/>
        <v>1</v>
      </c>
      <c r="AC461" s="70">
        <f t="shared" si="91"/>
        <v>0.5</v>
      </c>
      <c r="AD461" s="67">
        <f t="shared" si="92"/>
        <v>44884.661249999997</v>
      </c>
      <c r="AE461" s="67">
        <f>VLOOKUP(V461,'Branch Wise Work Timelines'!C:G,3,FALSE)+AA461</f>
        <v>44883.395833333336</v>
      </c>
      <c r="AF461" s="67">
        <f>IF(V461="Bangalore",VLOOKUP(V461,'Branch Wise Work Timelines'!C:G,4,FALSE)+AA461+1,IF(V461="Mumbai",VLOOKUP(V461,'Branch Wise Work Timelines'!C:G,4,FALSE)+AA461+1,VLOOKUP(V461,'Branch Wise Work Timelines'!C:G,4,FALSE)+AA461))</f>
        <v>44883.770833333336</v>
      </c>
      <c r="AG461" s="67">
        <f>WORKDAY.INTL(AA461,1,11)+VLOOKUP(V461,'Branch Wise Work Timelines'!C:G,3,FALSE)</f>
        <v>44884.395833333336</v>
      </c>
      <c r="AH461" s="69" t="str">
        <f t="shared" ca="1" si="93"/>
        <v>Out of TAT</v>
      </c>
      <c r="AI461" s="69">
        <f t="shared" ca="1" si="94"/>
        <v>20638</v>
      </c>
      <c r="AJ461" s="69" t="str">
        <f ca="1">IF(AI461&lt;0,"0-12",IFERROR(VLOOKUP(AI461,Breakup[],2,FALSE),"&gt;24"))</f>
        <v>&gt;24</v>
      </c>
      <c r="AK461" s="69" t="str">
        <f>VLOOKUP(V461,Master!B:D,3,FALSE)</f>
        <v>West</v>
      </c>
      <c r="AL461" s="69" t="str">
        <f t="shared" si="95"/>
        <v>Pune</v>
      </c>
    </row>
    <row r="462" spans="1:38">
      <c r="A462" s="13" t="s">
        <v>1217</v>
      </c>
      <c r="B462" s="54">
        <v>44701.668487499999</v>
      </c>
      <c r="C462" s="13" t="s">
        <v>87</v>
      </c>
      <c r="D462" s="13">
        <v>1727</v>
      </c>
      <c r="E462" s="13" t="s">
        <v>1218</v>
      </c>
      <c r="F462" s="13" t="s">
        <v>33</v>
      </c>
      <c r="G462" s="14">
        <v>1653043298777</v>
      </c>
      <c r="H462" s="55">
        <v>0.99175925925925901</v>
      </c>
      <c r="I462" s="33">
        <v>44885.991759259297</v>
      </c>
      <c r="J462" s="58">
        <v>44885</v>
      </c>
      <c r="K462" s="13" t="s">
        <v>213</v>
      </c>
      <c r="L462" s="13" t="s">
        <v>30</v>
      </c>
      <c r="M462" s="13" t="s">
        <v>282</v>
      </c>
      <c r="N462" s="13" t="s">
        <v>206</v>
      </c>
      <c r="O462" s="33" t="s">
        <v>38</v>
      </c>
      <c r="P462" s="58" t="s">
        <v>38</v>
      </c>
      <c r="Q462" s="33" t="s">
        <v>207</v>
      </c>
      <c r="R462" s="14" t="s">
        <v>38</v>
      </c>
      <c r="S462" s="13" t="s">
        <v>216</v>
      </c>
      <c r="T462" s="13" t="s">
        <v>278</v>
      </c>
      <c r="U462" s="33">
        <f t="shared" ca="1" si="84"/>
        <v>45744.56914039352</v>
      </c>
      <c r="V462" s="13" t="str">
        <f t="shared" si="85"/>
        <v>Bangalore</v>
      </c>
      <c r="W462" s="13" t="str">
        <f t="shared" si="86"/>
        <v>RI</v>
      </c>
      <c r="X462" s="13">
        <f t="shared" si="87"/>
        <v>23</v>
      </c>
      <c r="Y462" s="13" t="str">
        <f>IFERROR(VLOOKUP(C462,ReceivingTeam[],2,FALSE),"HelpDesk")</f>
        <v>Branch office</v>
      </c>
      <c r="Z462" s="67">
        <f t="shared" si="88"/>
        <v>44888.416666666664</v>
      </c>
      <c r="AA462" s="68">
        <f t="shared" si="89"/>
        <v>44885</v>
      </c>
      <c r="AB462" s="69" t="b">
        <f t="shared" si="90"/>
        <v>0</v>
      </c>
      <c r="AC462" s="70">
        <f t="shared" si="91"/>
        <v>3</v>
      </c>
      <c r="AD462" s="67">
        <f t="shared" si="92"/>
        <v>44888.416666666664</v>
      </c>
      <c r="AE462" s="67">
        <f>VLOOKUP(V462,'Branch Wise Work Timelines'!C:G,3,FALSE)+AA462</f>
        <v>44885.416666666664</v>
      </c>
      <c r="AF462" s="67">
        <f>IF(V462="Bangalore",VLOOKUP(V462,'Branch Wise Work Timelines'!C:G,4,FALSE)+AA462+1,IF(V462="Mumbai",VLOOKUP(V462,'Branch Wise Work Timelines'!C:G,4,FALSE)+AA462+1,VLOOKUP(V462,'Branch Wise Work Timelines'!C:G,4,FALSE)+AA462))</f>
        <v>44886.104166666664</v>
      </c>
      <c r="AG462" s="67">
        <f>WORKDAY.INTL(AA462,1,11)+VLOOKUP(V462,'Branch Wise Work Timelines'!C:G,3,FALSE)</f>
        <v>44886.416666666664</v>
      </c>
      <c r="AH462" s="69" t="str">
        <f t="shared" ca="1" si="93"/>
        <v>Out of TAT</v>
      </c>
      <c r="AI462" s="69">
        <f t="shared" ca="1" si="94"/>
        <v>20548</v>
      </c>
      <c r="AJ462" s="69" t="str">
        <f ca="1">IF(AI462&lt;0,"0-12",IFERROR(VLOOKUP(AI462,Breakup[],2,FALSE),"&gt;24"))</f>
        <v>&gt;24</v>
      </c>
      <c r="AK462" s="69" t="str">
        <f>VLOOKUP(V462,Master!B:D,3,FALSE)</f>
        <v>South</v>
      </c>
      <c r="AL462" s="69" t="str">
        <f t="shared" si="95"/>
        <v>Bangalore</v>
      </c>
    </row>
    <row r="463" spans="1:38">
      <c r="A463" s="13" t="s">
        <v>1219</v>
      </c>
      <c r="B463" s="54">
        <v>44701.655030786998</v>
      </c>
      <c r="C463" s="13" t="s">
        <v>230</v>
      </c>
      <c r="D463" s="13">
        <v>376</v>
      </c>
      <c r="E463" s="13" t="s">
        <v>1220</v>
      </c>
      <c r="F463" s="13" t="s">
        <v>15</v>
      </c>
      <c r="G463" s="14">
        <v>1653041711052</v>
      </c>
      <c r="H463" s="55">
        <v>0.66679398148148195</v>
      </c>
      <c r="I463" s="33">
        <v>44885.666793981502</v>
      </c>
      <c r="J463" s="58">
        <v>44885</v>
      </c>
      <c r="K463" s="13" t="s">
        <v>213</v>
      </c>
      <c r="L463" s="13" t="s">
        <v>30</v>
      </c>
      <c r="M463" s="13" t="s">
        <v>214</v>
      </c>
      <c r="N463" s="13" t="s">
        <v>206</v>
      </c>
      <c r="O463" s="33" t="s">
        <v>38</v>
      </c>
      <c r="P463" s="58" t="s">
        <v>38</v>
      </c>
      <c r="Q463" s="33" t="s">
        <v>207</v>
      </c>
      <c r="R463" s="14" t="s">
        <v>38</v>
      </c>
      <c r="S463" s="13" t="s">
        <v>216</v>
      </c>
      <c r="T463" s="13" t="s">
        <v>217</v>
      </c>
      <c r="U463" s="33">
        <f t="shared" ca="1" si="84"/>
        <v>45744.56914039352</v>
      </c>
      <c r="V463" s="13" t="str">
        <f t="shared" si="85"/>
        <v>Bangalore</v>
      </c>
      <c r="W463" s="13" t="str">
        <f t="shared" si="86"/>
        <v>CLS</v>
      </c>
      <c r="X463" s="13">
        <f t="shared" si="87"/>
        <v>16</v>
      </c>
      <c r="Y463" s="13" t="str">
        <f>IFERROR(VLOOKUP(C463,ReceivingTeam[],2,FALSE),"HelpDesk")</f>
        <v>HelpDesk</v>
      </c>
      <c r="Z463" s="67">
        <f t="shared" si="88"/>
        <v>44885.916666666664</v>
      </c>
      <c r="AA463" s="68">
        <f t="shared" si="89"/>
        <v>44885</v>
      </c>
      <c r="AB463" s="69" t="b">
        <f t="shared" si="90"/>
        <v>0</v>
      </c>
      <c r="AC463" s="70">
        <f t="shared" si="91"/>
        <v>0.5</v>
      </c>
      <c r="AD463" s="67">
        <f t="shared" si="92"/>
        <v>44885.916666666664</v>
      </c>
      <c r="AE463" s="67">
        <f>VLOOKUP(V463,'Branch Wise Work Timelines'!C:G,3,FALSE)+AA463</f>
        <v>44885.416666666664</v>
      </c>
      <c r="AF463" s="67">
        <f>IF(V463="Bangalore",VLOOKUP(V463,'Branch Wise Work Timelines'!C:G,4,FALSE)+AA463+1,IF(V463="Mumbai",VLOOKUP(V463,'Branch Wise Work Timelines'!C:G,4,FALSE)+AA463+1,VLOOKUP(V463,'Branch Wise Work Timelines'!C:G,4,FALSE)+AA463))</f>
        <v>44886.104166666664</v>
      </c>
      <c r="AG463" s="67">
        <f>WORKDAY.INTL(AA463,1,11)+VLOOKUP(V463,'Branch Wise Work Timelines'!C:G,3,FALSE)</f>
        <v>44886.416666666664</v>
      </c>
      <c r="AH463" s="69" t="str">
        <f t="shared" ca="1" si="93"/>
        <v>Out of TAT</v>
      </c>
      <c r="AI463" s="69">
        <f t="shared" ca="1" si="94"/>
        <v>20608</v>
      </c>
      <c r="AJ463" s="69" t="str">
        <f ca="1">IF(AI463&lt;0,"0-12",IFERROR(VLOOKUP(AI463,Breakup[],2,FALSE),"&gt;24"))</f>
        <v>&gt;24</v>
      </c>
      <c r="AK463" s="69" t="str">
        <f>VLOOKUP(V463,Master!B:D,3,FALSE)</f>
        <v>South</v>
      </c>
      <c r="AL463" s="69" t="str">
        <f t="shared" si="95"/>
        <v>Bangalore-CLS</v>
      </c>
    </row>
    <row r="464" spans="1:38">
      <c r="A464" s="13" t="s">
        <v>1221</v>
      </c>
      <c r="B464" s="54">
        <v>44701.646580092602</v>
      </c>
      <c r="C464" s="13" t="s">
        <v>347</v>
      </c>
      <c r="D464" s="13">
        <v>1356</v>
      </c>
      <c r="E464" s="13" t="s">
        <v>1222</v>
      </c>
      <c r="F464" s="13" t="s">
        <v>33</v>
      </c>
      <c r="G464" s="14">
        <v>1653041796025</v>
      </c>
      <c r="H464" s="55">
        <v>0.71671296296296305</v>
      </c>
      <c r="I464" s="33">
        <v>44887.716712963003</v>
      </c>
      <c r="J464" s="58">
        <v>44887</v>
      </c>
      <c r="K464" s="13" t="s">
        <v>325</v>
      </c>
      <c r="L464" s="13" t="s">
        <v>55</v>
      </c>
      <c r="M464" s="13" t="s">
        <v>347</v>
      </c>
      <c r="N464" s="13" t="s">
        <v>206</v>
      </c>
      <c r="O464" s="33" t="s">
        <v>38</v>
      </c>
      <c r="P464" s="58" t="s">
        <v>38</v>
      </c>
      <c r="Q464" s="33" t="s">
        <v>207</v>
      </c>
      <c r="R464" s="14" t="s">
        <v>38</v>
      </c>
      <c r="S464" s="13" t="s">
        <v>208</v>
      </c>
      <c r="T464" s="13" t="s">
        <v>209</v>
      </c>
      <c r="U464" s="33">
        <f t="shared" ca="1" si="84"/>
        <v>45744.56914039352</v>
      </c>
      <c r="V464" s="13" t="str">
        <f t="shared" si="85"/>
        <v>Delhi</v>
      </c>
      <c r="W464" s="13" t="str">
        <f t="shared" si="86"/>
        <v>RI</v>
      </c>
      <c r="X464" s="13">
        <f t="shared" si="87"/>
        <v>17</v>
      </c>
      <c r="Y464" s="13" t="str">
        <f>IFERROR(VLOOKUP(C464,ReceivingTeam[],2,FALSE),"HelpDesk")</f>
        <v>HelpDesk</v>
      </c>
      <c r="Z464" s="67">
        <f t="shared" si="88"/>
        <v>44888.862546296332</v>
      </c>
      <c r="AA464" s="68">
        <f t="shared" si="89"/>
        <v>44887</v>
      </c>
      <c r="AB464" s="69" t="b">
        <f t="shared" si="90"/>
        <v>1</v>
      </c>
      <c r="AC464" s="70">
        <f t="shared" si="91"/>
        <v>0.5</v>
      </c>
      <c r="AD464" s="67">
        <f t="shared" si="92"/>
        <v>44888.862546296332</v>
      </c>
      <c r="AE464" s="67">
        <f>VLOOKUP(V464,'Branch Wise Work Timelines'!C:G,3,FALSE)+AA464</f>
        <v>44887.416666666664</v>
      </c>
      <c r="AF464" s="67">
        <f>IF(V464="Bangalore",VLOOKUP(V464,'Branch Wise Work Timelines'!C:G,4,FALSE)+AA464+1,IF(V464="Mumbai",VLOOKUP(V464,'Branch Wise Work Timelines'!C:G,4,FALSE)+AA464+1,VLOOKUP(V464,'Branch Wise Work Timelines'!C:G,4,FALSE)+AA464))</f>
        <v>44887.770833333336</v>
      </c>
      <c r="AG464" s="67">
        <f>WORKDAY.INTL(AA464,1,11)+VLOOKUP(V464,'Branch Wise Work Timelines'!C:G,3,FALSE)</f>
        <v>44888.416666666664</v>
      </c>
      <c r="AH464" s="69" t="str">
        <f t="shared" ca="1" si="93"/>
        <v>Out of TAT</v>
      </c>
      <c r="AI464" s="69">
        <f t="shared" ca="1" si="94"/>
        <v>20537</v>
      </c>
      <c r="AJ464" s="69" t="str">
        <f ca="1">IF(AI464&lt;0,"0-12",IFERROR(VLOOKUP(AI464,Breakup[],2,FALSE),"&gt;24"))</f>
        <v>&gt;24</v>
      </c>
      <c r="AK464" s="69" t="str">
        <f>VLOOKUP(V464,Master!B:D,3,FALSE)</f>
        <v>North</v>
      </c>
      <c r="AL464" s="69" t="str">
        <f t="shared" si="95"/>
        <v>Delhi</v>
      </c>
    </row>
    <row r="465" spans="1:38">
      <c r="A465" s="13" t="s">
        <v>1223</v>
      </c>
      <c r="B465" s="54">
        <v>44701.440609340301</v>
      </c>
      <c r="C465" s="13" t="s">
        <v>261</v>
      </c>
      <c r="D465" s="13">
        <v>829</v>
      </c>
      <c r="E465" s="13" t="s">
        <v>1224</v>
      </c>
      <c r="F465" s="13" t="s">
        <v>33</v>
      </c>
      <c r="G465" s="14">
        <v>1653025138774</v>
      </c>
      <c r="H465" s="55">
        <v>0.47956018518518501</v>
      </c>
      <c r="I465" s="33">
        <v>44889.479560185202</v>
      </c>
      <c r="J465" s="58">
        <v>44889</v>
      </c>
      <c r="K465" s="13" t="s">
        <v>263</v>
      </c>
      <c r="L465" s="13" t="s">
        <v>69</v>
      </c>
      <c r="M465" s="13" t="s">
        <v>103</v>
      </c>
      <c r="N465" s="13" t="s">
        <v>206</v>
      </c>
      <c r="O465" s="33" t="s">
        <v>38</v>
      </c>
      <c r="P465" s="58" t="s">
        <v>38</v>
      </c>
      <c r="Q465" s="33" t="s">
        <v>207</v>
      </c>
      <c r="R465" s="14" t="s">
        <v>38</v>
      </c>
      <c r="S465" s="13" t="s">
        <v>208</v>
      </c>
      <c r="T465" s="13" t="s">
        <v>209</v>
      </c>
      <c r="U465" s="33">
        <f t="shared" ca="1" si="84"/>
        <v>45744.56914039352</v>
      </c>
      <c r="V465" s="13" t="str">
        <f t="shared" si="85"/>
        <v>Mumbai</v>
      </c>
      <c r="W465" s="13" t="str">
        <f t="shared" si="86"/>
        <v>RI</v>
      </c>
      <c r="X465" s="13">
        <f t="shared" si="87"/>
        <v>11</v>
      </c>
      <c r="Y465" s="13" t="str">
        <f>IFERROR(VLOOKUP(C465,ReceivingTeam[],2,FALSE),"HelpDesk")</f>
        <v>HelpDesk</v>
      </c>
      <c r="Z465" s="67">
        <f t="shared" si="88"/>
        <v>44889.979560185202</v>
      </c>
      <c r="AA465" s="68">
        <f t="shared" si="89"/>
        <v>44889</v>
      </c>
      <c r="AB465" s="69" t="b">
        <f t="shared" si="90"/>
        <v>1</v>
      </c>
      <c r="AC465" s="70">
        <f t="shared" si="91"/>
        <v>0.5</v>
      </c>
      <c r="AD465" s="67">
        <f t="shared" si="92"/>
        <v>44889.979560185202</v>
      </c>
      <c r="AE465" s="67">
        <f>VLOOKUP(V465,'Branch Wise Work Timelines'!C:G,3,FALSE)+AA465</f>
        <v>44889.416666666664</v>
      </c>
      <c r="AF465" s="67">
        <f>IF(V465="Bangalore",VLOOKUP(V465,'Branch Wise Work Timelines'!C:G,4,FALSE)+AA465+1,IF(V465="Mumbai",VLOOKUP(V465,'Branch Wise Work Timelines'!C:G,4,FALSE)+AA465+1,VLOOKUP(V465,'Branch Wise Work Timelines'!C:G,4,FALSE)+AA465))</f>
        <v>44890.25</v>
      </c>
      <c r="AG465" s="67">
        <f>WORKDAY.INTL(AA465,1,11)+VLOOKUP(V465,'Branch Wise Work Timelines'!C:G,3,FALSE)</f>
        <v>44890.416666666664</v>
      </c>
      <c r="AH465" s="69" t="str">
        <f t="shared" ca="1" si="93"/>
        <v>Out of TAT</v>
      </c>
      <c r="AI465" s="69">
        <f t="shared" ca="1" si="94"/>
        <v>20511</v>
      </c>
      <c r="AJ465" s="69" t="str">
        <f ca="1">IF(AI465&lt;0,"0-12",IFERROR(VLOOKUP(AI465,Breakup[],2,FALSE),"&gt;24"))</f>
        <v>&gt;24</v>
      </c>
      <c r="AK465" s="69" t="str">
        <f>VLOOKUP(V465,Master!B:D,3,FALSE)</f>
        <v>East</v>
      </c>
      <c r="AL465" s="69" t="str">
        <f t="shared" si="95"/>
        <v>Mumbai</v>
      </c>
    </row>
    <row r="466" spans="1:38">
      <c r="A466" s="13" t="s">
        <v>1225</v>
      </c>
      <c r="B466" s="54">
        <v>44700.607977662003</v>
      </c>
      <c r="C466" s="13" t="s">
        <v>302</v>
      </c>
      <c r="D466" s="13">
        <v>1880</v>
      </c>
      <c r="E466" s="13" t="s">
        <v>1226</v>
      </c>
      <c r="F466" s="13" t="s">
        <v>24</v>
      </c>
      <c r="G466" s="14">
        <v>1653039469972</v>
      </c>
      <c r="H466" s="55">
        <v>5.7650462962963001E-2</v>
      </c>
      <c r="I466" s="33">
        <v>44886.057650463001</v>
      </c>
      <c r="J466" s="58">
        <v>44886</v>
      </c>
      <c r="K466" s="13" t="s">
        <v>257</v>
      </c>
      <c r="L466" s="13" t="s">
        <v>72</v>
      </c>
      <c r="M466" s="13" t="s">
        <v>286</v>
      </c>
      <c r="N466" s="13" t="s">
        <v>206</v>
      </c>
      <c r="O466" s="33" t="s">
        <v>38</v>
      </c>
      <c r="P466" s="58" t="s">
        <v>38</v>
      </c>
      <c r="Q466" s="33" t="s">
        <v>207</v>
      </c>
      <c r="R466" s="14" t="s">
        <v>38</v>
      </c>
      <c r="S466" s="13" t="s">
        <v>216</v>
      </c>
      <c r="T466" s="13" t="s">
        <v>217</v>
      </c>
      <c r="U466" s="33">
        <f t="shared" ca="1" si="84"/>
        <v>45744.56914039352</v>
      </c>
      <c r="V466" s="13" t="str">
        <f t="shared" si="85"/>
        <v>Pune</v>
      </c>
      <c r="W466" s="13" t="str">
        <f t="shared" si="86"/>
        <v>DOMI</v>
      </c>
      <c r="X466" s="13">
        <f t="shared" si="87"/>
        <v>1</v>
      </c>
      <c r="Y466" s="13" t="str">
        <f>IFERROR(VLOOKUP(C466,ReceivingTeam[],2,FALSE),"HelpDesk")</f>
        <v>HelpDesk</v>
      </c>
      <c r="Z466" s="67">
        <f t="shared" si="88"/>
        <v>44887.520833333336</v>
      </c>
      <c r="AA466" s="68">
        <f t="shared" si="89"/>
        <v>44886</v>
      </c>
      <c r="AB466" s="69" t="b">
        <f t="shared" si="90"/>
        <v>1</v>
      </c>
      <c r="AC466" s="70">
        <f t="shared" si="91"/>
        <v>0.5</v>
      </c>
      <c r="AD466" s="67">
        <f t="shared" si="92"/>
        <v>44887.520833333336</v>
      </c>
      <c r="AE466" s="67">
        <f>VLOOKUP(V466,'Branch Wise Work Timelines'!C:G,3,FALSE)+AA466</f>
        <v>44886.395833333336</v>
      </c>
      <c r="AF466" s="67">
        <f>IF(V466="Bangalore",VLOOKUP(V466,'Branch Wise Work Timelines'!C:G,4,FALSE)+AA466+1,IF(V466="Mumbai",VLOOKUP(V466,'Branch Wise Work Timelines'!C:G,4,FALSE)+AA466+1,VLOOKUP(V466,'Branch Wise Work Timelines'!C:G,4,FALSE)+AA466))</f>
        <v>44886.770833333336</v>
      </c>
      <c r="AG466" s="67">
        <f>WORKDAY.INTL(AA466,1,11)+VLOOKUP(V466,'Branch Wise Work Timelines'!C:G,3,FALSE)</f>
        <v>44887.395833333336</v>
      </c>
      <c r="AH466" s="69" t="str">
        <f t="shared" ca="1" si="93"/>
        <v>Out of TAT</v>
      </c>
      <c r="AI466" s="69">
        <f t="shared" ca="1" si="94"/>
        <v>20570</v>
      </c>
      <c r="AJ466" s="69" t="str">
        <f ca="1">IF(AI466&lt;0,"0-12",IFERROR(VLOOKUP(AI466,Breakup[],2,FALSE),"&gt;24"))</f>
        <v>&gt;24</v>
      </c>
      <c r="AK466" s="69" t="str">
        <f>VLOOKUP(V466,Master!B:D,3,FALSE)</f>
        <v>West</v>
      </c>
      <c r="AL466" s="69" t="str">
        <f t="shared" si="95"/>
        <v>Pune</v>
      </c>
    </row>
    <row r="467" spans="1:38">
      <c r="A467" s="13" t="s">
        <v>1227</v>
      </c>
      <c r="B467" s="54">
        <v>44700.612603784699</v>
      </c>
      <c r="C467" s="13" t="s">
        <v>302</v>
      </c>
      <c r="D467" s="13">
        <v>1079</v>
      </c>
      <c r="E467" s="13" t="s">
        <v>1228</v>
      </c>
      <c r="F467" s="13" t="s">
        <v>24</v>
      </c>
      <c r="G467" s="14">
        <v>1653039469972</v>
      </c>
      <c r="H467" s="55">
        <v>0.60427083333333298</v>
      </c>
      <c r="I467" s="33">
        <v>44888.604270833297</v>
      </c>
      <c r="J467" s="58">
        <v>44888</v>
      </c>
      <c r="K467" s="13" t="s">
        <v>257</v>
      </c>
      <c r="L467" s="13" t="s">
        <v>72</v>
      </c>
      <c r="M467" s="13" t="s">
        <v>286</v>
      </c>
      <c r="N467" s="13" t="s">
        <v>206</v>
      </c>
      <c r="O467" s="33" t="s">
        <v>38</v>
      </c>
      <c r="P467" s="58" t="s">
        <v>38</v>
      </c>
      <c r="Q467" s="33" t="s">
        <v>207</v>
      </c>
      <c r="R467" s="14" t="s">
        <v>38</v>
      </c>
      <c r="S467" s="13" t="s">
        <v>216</v>
      </c>
      <c r="T467" s="13" t="s">
        <v>217</v>
      </c>
      <c r="U467" s="33">
        <f t="shared" ca="1" si="84"/>
        <v>45744.56914039352</v>
      </c>
      <c r="V467" s="13" t="str">
        <f t="shared" si="85"/>
        <v>Pune</v>
      </c>
      <c r="W467" s="13" t="str">
        <f t="shared" si="86"/>
        <v>DOMI</v>
      </c>
      <c r="X467" s="13">
        <f t="shared" si="87"/>
        <v>14</v>
      </c>
      <c r="Y467" s="13" t="str">
        <f>IFERROR(VLOOKUP(C467,ReceivingTeam[],2,FALSE),"HelpDesk")</f>
        <v>HelpDesk</v>
      </c>
      <c r="Z467" s="67">
        <f t="shared" si="88"/>
        <v>44889.729270833297</v>
      </c>
      <c r="AA467" s="68">
        <f t="shared" si="89"/>
        <v>44888</v>
      </c>
      <c r="AB467" s="69" t="b">
        <f t="shared" si="90"/>
        <v>1</v>
      </c>
      <c r="AC467" s="70">
        <f t="shared" si="91"/>
        <v>0.5</v>
      </c>
      <c r="AD467" s="67">
        <f t="shared" si="92"/>
        <v>44889.729270833297</v>
      </c>
      <c r="AE467" s="67">
        <f>VLOOKUP(V467,'Branch Wise Work Timelines'!C:G,3,FALSE)+AA467</f>
        <v>44888.395833333336</v>
      </c>
      <c r="AF467" s="67">
        <f>IF(V467="Bangalore",VLOOKUP(V467,'Branch Wise Work Timelines'!C:G,4,FALSE)+AA467+1,IF(V467="Mumbai",VLOOKUP(V467,'Branch Wise Work Timelines'!C:G,4,FALSE)+AA467+1,VLOOKUP(V467,'Branch Wise Work Timelines'!C:G,4,FALSE)+AA467))</f>
        <v>44888.770833333336</v>
      </c>
      <c r="AG467" s="67">
        <f>WORKDAY.INTL(AA467,1,11)+VLOOKUP(V467,'Branch Wise Work Timelines'!C:G,3,FALSE)</f>
        <v>44889.395833333336</v>
      </c>
      <c r="AH467" s="69" t="str">
        <f t="shared" ca="1" si="93"/>
        <v>Out of TAT</v>
      </c>
      <c r="AI467" s="69">
        <f t="shared" ca="1" si="94"/>
        <v>20517</v>
      </c>
      <c r="AJ467" s="69" t="str">
        <f ca="1">IF(AI467&lt;0,"0-12",IFERROR(VLOOKUP(AI467,Breakup[],2,FALSE),"&gt;24"))</f>
        <v>&gt;24</v>
      </c>
      <c r="AK467" s="69" t="str">
        <f>VLOOKUP(V467,Master!B:D,3,FALSE)</f>
        <v>West</v>
      </c>
      <c r="AL467" s="69" t="str">
        <f t="shared" si="95"/>
        <v>Pune</v>
      </c>
    </row>
    <row r="468" spans="1:38">
      <c r="A468" s="13" t="s">
        <v>1229</v>
      </c>
      <c r="B468" s="54">
        <v>44701.622919826397</v>
      </c>
      <c r="C468" s="13" t="s">
        <v>506</v>
      </c>
      <c r="D468" s="13">
        <v>1026</v>
      </c>
      <c r="E468" s="13" t="s">
        <v>1230</v>
      </c>
      <c r="F468" s="13" t="s">
        <v>15</v>
      </c>
      <c r="G468" s="14">
        <v>1653043874636</v>
      </c>
      <c r="H468" s="55">
        <v>0.95354166666666695</v>
      </c>
      <c r="I468" s="33">
        <v>44888.953541666699</v>
      </c>
      <c r="J468" s="58">
        <v>44888</v>
      </c>
      <c r="K468" s="13" t="s">
        <v>213</v>
      </c>
      <c r="L468" s="13" t="s">
        <v>30</v>
      </c>
      <c r="M468" s="13" t="s">
        <v>75</v>
      </c>
      <c r="N468" s="13" t="s">
        <v>206</v>
      </c>
      <c r="O468" s="33" t="s">
        <v>38</v>
      </c>
      <c r="P468" s="58" t="s">
        <v>38</v>
      </c>
      <c r="Q468" s="33" t="s">
        <v>207</v>
      </c>
      <c r="R468" s="14" t="s">
        <v>38</v>
      </c>
      <c r="S468" s="13" t="s">
        <v>208</v>
      </c>
      <c r="T468" s="13" t="s">
        <v>209</v>
      </c>
      <c r="U468" s="33">
        <f t="shared" ca="1" si="84"/>
        <v>45744.56914039352</v>
      </c>
      <c r="V468" s="13" t="str">
        <f t="shared" si="85"/>
        <v>Bangalore</v>
      </c>
      <c r="W468" s="13" t="str">
        <f t="shared" si="86"/>
        <v>CLS</v>
      </c>
      <c r="X468" s="13">
        <f t="shared" si="87"/>
        <v>22</v>
      </c>
      <c r="Y468" s="13" t="str">
        <f>IFERROR(VLOOKUP(C468,ReceivingTeam[],2,FALSE),"HelpDesk")</f>
        <v>HelpDesk</v>
      </c>
      <c r="Z468" s="67">
        <f t="shared" si="88"/>
        <v>44889.766041666699</v>
      </c>
      <c r="AA468" s="68">
        <f t="shared" si="89"/>
        <v>44888</v>
      </c>
      <c r="AB468" s="69" t="b">
        <f t="shared" si="90"/>
        <v>1</v>
      </c>
      <c r="AC468" s="70">
        <f t="shared" si="91"/>
        <v>0.5</v>
      </c>
      <c r="AD468" s="67">
        <f t="shared" si="92"/>
        <v>44889.766041666699</v>
      </c>
      <c r="AE468" s="67">
        <f>VLOOKUP(V468,'Branch Wise Work Timelines'!C:G,3,FALSE)+AA468</f>
        <v>44888.416666666664</v>
      </c>
      <c r="AF468" s="67">
        <f>IF(V468="Bangalore",VLOOKUP(V468,'Branch Wise Work Timelines'!C:G,4,FALSE)+AA468+1,IF(V468="Mumbai",VLOOKUP(V468,'Branch Wise Work Timelines'!C:G,4,FALSE)+AA468+1,VLOOKUP(V468,'Branch Wise Work Timelines'!C:G,4,FALSE)+AA468))</f>
        <v>44889.104166666664</v>
      </c>
      <c r="AG468" s="67">
        <f>WORKDAY.INTL(AA468,1,11)+VLOOKUP(V468,'Branch Wise Work Timelines'!C:G,3,FALSE)</f>
        <v>44889.416666666664</v>
      </c>
      <c r="AH468" s="69" t="str">
        <f t="shared" ca="1" si="93"/>
        <v>Out of TAT</v>
      </c>
      <c r="AI468" s="69">
        <f t="shared" ca="1" si="94"/>
        <v>20516</v>
      </c>
      <c r="AJ468" s="69" t="str">
        <f ca="1">IF(AI468&lt;0,"0-12",IFERROR(VLOOKUP(AI468,Breakup[],2,FALSE),"&gt;24"))</f>
        <v>&gt;24</v>
      </c>
      <c r="AK468" s="69" t="str">
        <f>VLOOKUP(V468,Master!B:D,3,FALSE)</f>
        <v>South</v>
      </c>
      <c r="AL468" s="69" t="str">
        <f t="shared" si="95"/>
        <v>Bangalore-CLS</v>
      </c>
    </row>
    <row r="469" spans="1:38">
      <c r="A469" s="13" t="s">
        <v>1231</v>
      </c>
      <c r="B469" s="54">
        <v>44701.563164699102</v>
      </c>
      <c r="C469" s="13" t="s">
        <v>1232</v>
      </c>
      <c r="D469" s="13">
        <v>1647</v>
      </c>
      <c r="E469" s="13" t="s">
        <v>1233</v>
      </c>
      <c r="F469" s="13" t="s">
        <v>33</v>
      </c>
      <c r="G469" s="14">
        <v>1653037600168</v>
      </c>
      <c r="H469" s="55">
        <v>0.84531250000000002</v>
      </c>
      <c r="I469" s="33">
        <v>44891.845312500001</v>
      </c>
      <c r="J469" s="58">
        <v>44891</v>
      </c>
      <c r="K469" s="13" t="s">
        <v>213</v>
      </c>
      <c r="L469" s="13" t="s">
        <v>30</v>
      </c>
      <c r="M469" s="13" t="s">
        <v>282</v>
      </c>
      <c r="N469" s="13" t="s">
        <v>215</v>
      </c>
      <c r="O469" s="33">
        <v>44891.568703703699</v>
      </c>
      <c r="P469" s="58">
        <v>44891</v>
      </c>
      <c r="Q469" s="33" t="s">
        <v>237</v>
      </c>
      <c r="R469" s="14">
        <v>730</v>
      </c>
      <c r="S469" s="13" t="s">
        <v>208</v>
      </c>
      <c r="T469" s="13" t="s">
        <v>209</v>
      </c>
      <c r="U469" s="33">
        <f t="shared" ca="1" si="84"/>
        <v>45744.56914039352</v>
      </c>
      <c r="V469" s="13" t="str">
        <f t="shared" si="85"/>
        <v>Bangalore</v>
      </c>
      <c r="W469" s="13" t="str">
        <f t="shared" si="86"/>
        <v>RI</v>
      </c>
      <c r="X469" s="13">
        <f t="shared" si="87"/>
        <v>20</v>
      </c>
      <c r="Y469" s="13" t="str">
        <f>IFERROR(VLOOKUP(C469,ReceivingTeam[],2,FALSE),"HelpDesk")</f>
        <v>HelpDesk</v>
      </c>
      <c r="Z469" s="67">
        <f t="shared" si="88"/>
        <v>44893.657812500001</v>
      </c>
      <c r="AA469" s="68">
        <f t="shared" si="89"/>
        <v>44891</v>
      </c>
      <c r="AB469" s="69" t="b">
        <f t="shared" si="90"/>
        <v>1</v>
      </c>
      <c r="AC469" s="70">
        <f t="shared" si="91"/>
        <v>0.5</v>
      </c>
      <c r="AD469" s="67">
        <f t="shared" si="92"/>
        <v>44893.657812500001</v>
      </c>
      <c r="AE469" s="67">
        <f>VLOOKUP(V469,'Branch Wise Work Timelines'!C:G,3,FALSE)+AA469</f>
        <v>44891.416666666664</v>
      </c>
      <c r="AF469" s="67">
        <f>IF(V469="Bangalore",VLOOKUP(V469,'Branch Wise Work Timelines'!C:G,4,FALSE)+AA469+1,IF(V469="Mumbai",VLOOKUP(V469,'Branch Wise Work Timelines'!C:G,4,FALSE)+AA469+1,VLOOKUP(V469,'Branch Wise Work Timelines'!C:G,4,FALSE)+AA469))</f>
        <v>44892.104166666664</v>
      </c>
      <c r="AG469" s="67">
        <f>WORKDAY.INTL(AA469,1,11)+VLOOKUP(V469,'Branch Wise Work Timelines'!C:G,3,FALSE)</f>
        <v>44893.416666666664</v>
      </c>
      <c r="AH469" s="69" t="str">
        <f t="shared" si="93"/>
        <v>Met</v>
      </c>
      <c r="AI469" s="69">
        <f t="shared" ca="1" si="94"/>
        <v>20422</v>
      </c>
      <c r="AJ469" s="69" t="str">
        <f ca="1">IF(AI469&lt;0,"0-12",IFERROR(VLOOKUP(AI469,Breakup[],2,FALSE),"&gt;24"))</f>
        <v>&gt;24</v>
      </c>
      <c r="AK469" s="69" t="str">
        <f>VLOOKUP(V469,Master!B:D,3,FALSE)</f>
        <v>South</v>
      </c>
      <c r="AL469" s="69" t="str">
        <f t="shared" si="95"/>
        <v>Bangalore</v>
      </c>
    </row>
    <row r="470" spans="1:38">
      <c r="A470" s="13" t="s">
        <v>1234</v>
      </c>
      <c r="B470" s="54">
        <v>44701.635691284697</v>
      </c>
      <c r="C470" s="13" t="s">
        <v>467</v>
      </c>
      <c r="D470" s="13">
        <v>1784</v>
      </c>
      <c r="E470" s="13" t="s">
        <v>1235</v>
      </c>
      <c r="F470" s="13" t="s">
        <v>15</v>
      </c>
      <c r="G470" s="14">
        <v>1653043498252</v>
      </c>
      <c r="H470" s="55">
        <v>0.72024305555555601</v>
      </c>
      <c r="I470" s="33">
        <v>44888.720243055599</v>
      </c>
      <c r="J470" s="58">
        <v>44888</v>
      </c>
      <c r="K470" s="13" t="s">
        <v>213</v>
      </c>
      <c r="L470" s="13" t="s">
        <v>30</v>
      </c>
      <c r="M470" s="13" t="s">
        <v>214</v>
      </c>
      <c r="N470" s="13" t="s">
        <v>206</v>
      </c>
      <c r="O470" s="33" t="s">
        <v>38</v>
      </c>
      <c r="P470" s="58" t="s">
        <v>38</v>
      </c>
      <c r="Q470" s="33" t="s">
        <v>207</v>
      </c>
      <c r="R470" s="14" t="s">
        <v>38</v>
      </c>
      <c r="S470" s="13" t="s">
        <v>216</v>
      </c>
      <c r="T470" s="13" t="s">
        <v>217</v>
      </c>
      <c r="U470" s="33">
        <f t="shared" ca="1" si="84"/>
        <v>45744.56914039352</v>
      </c>
      <c r="V470" s="13" t="str">
        <f t="shared" si="85"/>
        <v>Bangalore</v>
      </c>
      <c r="W470" s="13" t="str">
        <f t="shared" si="86"/>
        <v>CLS</v>
      </c>
      <c r="X470" s="13">
        <f t="shared" si="87"/>
        <v>17</v>
      </c>
      <c r="Y470" s="13" t="str">
        <f>IFERROR(VLOOKUP(C470,ReceivingTeam[],2,FALSE),"HelpDesk")</f>
        <v>HelpDesk</v>
      </c>
      <c r="Z470" s="67">
        <f t="shared" si="88"/>
        <v>44889.532743055599</v>
      </c>
      <c r="AA470" s="68">
        <f t="shared" si="89"/>
        <v>44888</v>
      </c>
      <c r="AB470" s="69" t="b">
        <f t="shared" si="90"/>
        <v>1</v>
      </c>
      <c r="AC470" s="70">
        <f t="shared" si="91"/>
        <v>0.5</v>
      </c>
      <c r="AD470" s="67">
        <f t="shared" si="92"/>
        <v>44889.532743055599</v>
      </c>
      <c r="AE470" s="67">
        <f>VLOOKUP(V470,'Branch Wise Work Timelines'!C:G,3,FALSE)+AA470</f>
        <v>44888.416666666664</v>
      </c>
      <c r="AF470" s="67">
        <f>IF(V470="Bangalore",VLOOKUP(V470,'Branch Wise Work Timelines'!C:G,4,FALSE)+AA470+1,IF(V470="Mumbai",VLOOKUP(V470,'Branch Wise Work Timelines'!C:G,4,FALSE)+AA470+1,VLOOKUP(V470,'Branch Wise Work Timelines'!C:G,4,FALSE)+AA470))</f>
        <v>44889.104166666664</v>
      </c>
      <c r="AG470" s="67">
        <f>WORKDAY.INTL(AA470,1,11)+VLOOKUP(V470,'Branch Wise Work Timelines'!C:G,3,FALSE)</f>
        <v>44889.416666666664</v>
      </c>
      <c r="AH470" s="69" t="str">
        <f t="shared" ca="1" si="93"/>
        <v>Out of TAT</v>
      </c>
      <c r="AI470" s="69">
        <f t="shared" ca="1" si="94"/>
        <v>20521</v>
      </c>
      <c r="AJ470" s="69" t="str">
        <f ca="1">IF(AI470&lt;0,"0-12",IFERROR(VLOOKUP(AI470,Breakup[],2,FALSE),"&gt;24"))</f>
        <v>&gt;24</v>
      </c>
      <c r="AK470" s="69" t="str">
        <f>VLOOKUP(V470,Master!B:D,3,FALSE)</f>
        <v>South</v>
      </c>
      <c r="AL470" s="69" t="str">
        <f t="shared" si="95"/>
        <v>Bangalore-CLS</v>
      </c>
    </row>
    <row r="471" spans="1:38">
      <c r="A471" s="13" t="s">
        <v>1236</v>
      </c>
      <c r="B471" s="54">
        <v>44700.621987847197</v>
      </c>
      <c r="C471" s="13" t="s">
        <v>401</v>
      </c>
      <c r="D471" s="13">
        <v>1834</v>
      </c>
      <c r="E471" s="13" t="s">
        <v>1237</v>
      </c>
      <c r="F471" s="13" t="s">
        <v>24</v>
      </c>
      <c r="G471" s="14">
        <v>1653026460914</v>
      </c>
      <c r="H471" s="55">
        <v>0.75431712962963005</v>
      </c>
      <c r="I471" s="33">
        <v>44890.754317129598</v>
      </c>
      <c r="J471" s="58">
        <v>44890</v>
      </c>
      <c r="K471" s="13" t="s">
        <v>325</v>
      </c>
      <c r="L471" s="13" t="s">
        <v>55</v>
      </c>
      <c r="M471" s="13" t="s">
        <v>401</v>
      </c>
      <c r="N471" s="13" t="s">
        <v>206</v>
      </c>
      <c r="O471" s="33" t="s">
        <v>38</v>
      </c>
      <c r="P471" s="58" t="s">
        <v>38</v>
      </c>
      <c r="Q471" s="33" t="s">
        <v>207</v>
      </c>
      <c r="R471" s="14" t="s">
        <v>38</v>
      </c>
      <c r="S471" s="13" t="s">
        <v>208</v>
      </c>
      <c r="T471" s="13" t="s">
        <v>209</v>
      </c>
      <c r="U471" s="33">
        <f t="shared" ca="1" si="84"/>
        <v>45744.56914039352</v>
      </c>
      <c r="V471" s="13" t="str">
        <f t="shared" si="85"/>
        <v>Delhi</v>
      </c>
      <c r="W471" s="13" t="str">
        <f t="shared" si="86"/>
        <v>DOMI</v>
      </c>
      <c r="X471" s="13">
        <f t="shared" si="87"/>
        <v>18</v>
      </c>
      <c r="Y471" s="13" t="str">
        <f>IFERROR(VLOOKUP(C471,ReceivingTeam[],2,FALSE),"HelpDesk")</f>
        <v>Branch office</v>
      </c>
      <c r="Z471" s="67">
        <f t="shared" si="88"/>
        <v>44891.900150462927</v>
      </c>
      <c r="AA471" s="68">
        <f t="shared" si="89"/>
        <v>44890</v>
      </c>
      <c r="AB471" s="69" t="b">
        <f t="shared" si="90"/>
        <v>1</v>
      </c>
      <c r="AC471" s="70">
        <f t="shared" si="91"/>
        <v>0.5</v>
      </c>
      <c r="AD471" s="67">
        <f t="shared" si="92"/>
        <v>44891.900150462927</v>
      </c>
      <c r="AE471" s="67">
        <f>VLOOKUP(V471,'Branch Wise Work Timelines'!C:G,3,FALSE)+AA471</f>
        <v>44890.416666666664</v>
      </c>
      <c r="AF471" s="67">
        <f>IF(V471="Bangalore",VLOOKUP(V471,'Branch Wise Work Timelines'!C:G,4,FALSE)+AA471+1,IF(V471="Mumbai",VLOOKUP(V471,'Branch Wise Work Timelines'!C:G,4,FALSE)+AA471+1,VLOOKUP(V471,'Branch Wise Work Timelines'!C:G,4,FALSE)+AA471))</f>
        <v>44890.770833333336</v>
      </c>
      <c r="AG471" s="67">
        <f>WORKDAY.INTL(AA471,1,11)+VLOOKUP(V471,'Branch Wise Work Timelines'!C:G,3,FALSE)</f>
        <v>44891.416666666664</v>
      </c>
      <c r="AH471" s="69" t="str">
        <f t="shared" ca="1" si="93"/>
        <v>Out of TAT</v>
      </c>
      <c r="AI471" s="69">
        <f t="shared" ca="1" si="94"/>
        <v>20465</v>
      </c>
      <c r="AJ471" s="69" t="str">
        <f ca="1">IF(AI471&lt;0,"0-12",IFERROR(VLOOKUP(AI471,Breakup[],2,FALSE),"&gt;24"))</f>
        <v>&gt;24</v>
      </c>
      <c r="AK471" s="69" t="str">
        <f>VLOOKUP(V471,Master!B:D,3,FALSE)</f>
        <v>North</v>
      </c>
      <c r="AL471" s="69" t="str">
        <f t="shared" si="95"/>
        <v>Delhi</v>
      </c>
    </row>
    <row r="472" spans="1:38">
      <c r="A472" s="13" t="s">
        <v>1238</v>
      </c>
      <c r="B472" s="54">
        <v>44701.662486805602</v>
      </c>
      <c r="C472" s="13" t="s">
        <v>347</v>
      </c>
      <c r="D472" s="13">
        <v>759</v>
      </c>
      <c r="E472" s="13" t="s">
        <v>1239</v>
      </c>
      <c r="F472" s="13" t="s">
        <v>33</v>
      </c>
      <c r="G472" s="14">
        <v>1653043912595</v>
      </c>
      <c r="H472" s="55">
        <v>9.7407407407407401E-2</v>
      </c>
      <c r="I472" s="33">
        <v>44881.097407407397</v>
      </c>
      <c r="J472" s="58">
        <v>44881</v>
      </c>
      <c r="K472" s="13" t="s">
        <v>325</v>
      </c>
      <c r="L472" s="13" t="s">
        <v>55</v>
      </c>
      <c r="M472" s="13" t="s">
        <v>323</v>
      </c>
      <c r="N472" s="13" t="s">
        <v>206</v>
      </c>
      <c r="O472" s="33" t="s">
        <v>38</v>
      </c>
      <c r="P472" s="58" t="s">
        <v>38</v>
      </c>
      <c r="Q472" s="33" t="s">
        <v>207</v>
      </c>
      <c r="R472" s="14" t="s">
        <v>38</v>
      </c>
      <c r="S472" s="13" t="s">
        <v>208</v>
      </c>
      <c r="T472" s="13" t="s">
        <v>209</v>
      </c>
      <c r="U472" s="33">
        <f t="shared" ca="1" si="84"/>
        <v>45744.56914039352</v>
      </c>
      <c r="V472" s="13" t="str">
        <f t="shared" si="85"/>
        <v>Delhi</v>
      </c>
      <c r="W472" s="13" t="str">
        <f t="shared" si="86"/>
        <v>RI</v>
      </c>
      <c r="X472" s="13">
        <f t="shared" si="87"/>
        <v>2</v>
      </c>
      <c r="Y472" s="13" t="str">
        <f>IFERROR(VLOOKUP(C472,ReceivingTeam[],2,FALSE),"HelpDesk")</f>
        <v>HelpDesk</v>
      </c>
      <c r="Z472" s="67">
        <f t="shared" si="88"/>
        <v>44882.562499999993</v>
      </c>
      <c r="AA472" s="68">
        <f t="shared" si="89"/>
        <v>44881</v>
      </c>
      <c r="AB472" s="69" t="b">
        <f t="shared" si="90"/>
        <v>1</v>
      </c>
      <c r="AC472" s="70">
        <f t="shared" si="91"/>
        <v>0.5</v>
      </c>
      <c r="AD472" s="67">
        <f t="shared" si="92"/>
        <v>44882.562499999993</v>
      </c>
      <c r="AE472" s="67">
        <f>VLOOKUP(V472,'Branch Wise Work Timelines'!C:G,3,FALSE)+AA472</f>
        <v>44881.416666666664</v>
      </c>
      <c r="AF472" s="67">
        <f>IF(V472="Bangalore",VLOOKUP(V472,'Branch Wise Work Timelines'!C:G,4,FALSE)+AA472+1,IF(V472="Mumbai",VLOOKUP(V472,'Branch Wise Work Timelines'!C:G,4,FALSE)+AA472+1,VLOOKUP(V472,'Branch Wise Work Timelines'!C:G,4,FALSE)+AA472))</f>
        <v>44881.770833333336</v>
      </c>
      <c r="AG472" s="67">
        <f>WORKDAY.INTL(AA472,1,11)+VLOOKUP(V472,'Branch Wise Work Timelines'!C:G,3,FALSE)</f>
        <v>44882.416666666664</v>
      </c>
      <c r="AH472" s="69" t="str">
        <f t="shared" ca="1" si="93"/>
        <v>Out of TAT</v>
      </c>
      <c r="AI472" s="69">
        <f t="shared" ca="1" si="94"/>
        <v>20689</v>
      </c>
      <c r="AJ472" s="69" t="str">
        <f ca="1">IF(AI472&lt;0,"0-12",IFERROR(VLOOKUP(AI472,Breakup[],2,FALSE),"&gt;24"))</f>
        <v>&gt;24</v>
      </c>
      <c r="AK472" s="69" t="str">
        <f>VLOOKUP(V472,Master!B:D,3,FALSE)</f>
        <v>North</v>
      </c>
      <c r="AL472" s="69" t="str">
        <f t="shared" si="95"/>
        <v>Delhi</v>
      </c>
    </row>
    <row r="473" spans="1:38">
      <c r="A473" s="13" t="s">
        <v>1240</v>
      </c>
      <c r="B473" s="54">
        <v>44701.542494675901</v>
      </c>
      <c r="C473" s="13" t="s">
        <v>347</v>
      </c>
      <c r="D473" s="13">
        <v>749</v>
      </c>
      <c r="E473" s="13" t="s">
        <v>1241</v>
      </c>
      <c r="F473" s="13" t="s">
        <v>33</v>
      </c>
      <c r="G473" s="14">
        <v>1653032557920</v>
      </c>
      <c r="H473" s="55">
        <v>0.27915509259259302</v>
      </c>
      <c r="I473" s="33">
        <v>44882.279155092598</v>
      </c>
      <c r="J473" s="58">
        <v>44882</v>
      </c>
      <c r="K473" s="13" t="s">
        <v>325</v>
      </c>
      <c r="L473" s="13" t="s">
        <v>55</v>
      </c>
      <c r="M473" s="13" t="s">
        <v>323</v>
      </c>
      <c r="N473" s="13" t="s">
        <v>206</v>
      </c>
      <c r="O473" s="33" t="s">
        <v>38</v>
      </c>
      <c r="P473" s="58" t="s">
        <v>38</v>
      </c>
      <c r="Q473" s="33" t="s">
        <v>207</v>
      </c>
      <c r="R473" s="14" t="s">
        <v>38</v>
      </c>
      <c r="S473" s="13" t="s">
        <v>208</v>
      </c>
      <c r="T473" s="13" t="s">
        <v>209</v>
      </c>
      <c r="U473" s="33">
        <f t="shared" ca="1" si="84"/>
        <v>45744.56914039352</v>
      </c>
      <c r="V473" s="13" t="str">
        <f t="shared" si="85"/>
        <v>Delhi</v>
      </c>
      <c r="W473" s="13" t="str">
        <f t="shared" si="86"/>
        <v>RI</v>
      </c>
      <c r="X473" s="13">
        <f t="shared" si="87"/>
        <v>6</v>
      </c>
      <c r="Y473" s="13" t="str">
        <f>IFERROR(VLOOKUP(C473,ReceivingTeam[],2,FALSE),"HelpDesk")</f>
        <v>HelpDesk</v>
      </c>
      <c r="Z473" s="67">
        <f t="shared" si="88"/>
        <v>44883.562499999993</v>
      </c>
      <c r="AA473" s="68">
        <f t="shared" si="89"/>
        <v>44882</v>
      </c>
      <c r="AB473" s="69" t="b">
        <f t="shared" si="90"/>
        <v>1</v>
      </c>
      <c r="AC473" s="70">
        <f t="shared" si="91"/>
        <v>0.5</v>
      </c>
      <c r="AD473" s="67">
        <f t="shared" si="92"/>
        <v>44883.562499999993</v>
      </c>
      <c r="AE473" s="67">
        <f>VLOOKUP(V473,'Branch Wise Work Timelines'!C:G,3,FALSE)+AA473</f>
        <v>44882.416666666664</v>
      </c>
      <c r="AF473" s="67">
        <f>IF(V473="Bangalore",VLOOKUP(V473,'Branch Wise Work Timelines'!C:G,4,FALSE)+AA473+1,IF(V473="Mumbai",VLOOKUP(V473,'Branch Wise Work Timelines'!C:G,4,FALSE)+AA473+1,VLOOKUP(V473,'Branch Wise Work Timelines'!C:G,4,FALSE)+AA473))</f>
        <v>44882.770833333336</v>
      </c>
      <c r="AG473" s="67">
        <f>WORKDAY.INTL(AA473,1,11)+VLOOKUP(V473,'Branch Wise Work Timelines'!C:G,3,FALSE)</f>
        <v>44883.416666666664</v>
      </c>
      <c r="AH473" s="69" t="str">
        <f t="shared" ca="1" si="93"/>
        <v>Out of TAT</v>
      </c>
      <c r="AI473" s="69">
        <f t="shared" ca="1" si="94"/>
        <v>20665</v>
      </c>
      <c r="AJ473" s="69" t="str">
        <f ca="1">IF(AI473&lt;0,"0-12",IFERROR(VLOOKUP(AI473,Breakup[],2,FALSE),"&gt;24"))</f>
        <v>&gt;24</v>
      </c>
      <c r="AK473" s="69" t="str">
        <f>VLOOKUP(V473,Master!B:D,3,FALSE)</f>
        <v>North</v>
      </c>
      <c r="AL473" s="69" t="str">
        <f t="shared" si="95"/>
        <v>Delhi</v>
      </c>
    </row>
    <row r="474" spans="1:38">
      <c r="A474" s="13" t="s">
        <v>1242</v>
      </c>
      <c r="B474" s="54">
        <v>44700.611461377302</v>
      </c>
      <c r="C474" s="13" t="s">
        <v>302</v>
      </c>
      <c r="D474" s="13">
        <v>771</v>
      </c>
      <c r="E474" s="13" t="s">
        <v>1243</v>
      </c>
      <c r="F474" s="13" t="s">
        <v>24</v>
      </c>
      <c r="G474" s="14">
        <v>1653039469972</v>
      </c>
      <c r="H474" s="55">
        <v>0.21535879629629601</v>
      </c>
      <c r="I474" s="33">
        <v>44882.215358796297</v>
      </c>
      <c r="J474" s="58">
        <v>44882</v>
      </c>
      <c r="K474" s="13" t="s">
        <v>257</v>
      </c>
      <c r="L474" s="13" t="s">
        <v>72</v>
      </c>
      <c r="M474" s="13" t="s">
        <v>286</v>
      </c>
      <c r="N474" s="13" t="s">
        <v>206</v>
      </c>
      <c r="O474" s="33" t="s">
        <v>38</v>
      </c>
      <c r="P474" s="58" t="s">
        <v>38</v>
      </c>
      <c r="Q474" s="33" t="s">
        <v>207</v>
      </c>
      <c r="R474" s="14" t="s">
        <v>38</v>
      </c>
      <c r="S474" s="13" t="s">
        <v>216</v>
      </c>
      <c r="T474" s="13" t="s">
        <v>217</v>
      </c>
      <c r="U474" s="33">
        <f t="shared" ca="1" si="84"/>
        <v>45744.56914039352</v>
      </c>
      <c r="V474" s="13" t="str">
        <f t="shared" si="85"/>
        <v>Pune</v>
      </c>
      <c r="W474" s="13" t="str">
        <f t="shared" si="86"/>
        <v>DOMI</v>
      </c>
      <c r="X474" s="13">
        <f t="shared" si="87"/>
        <v>5</v>
      </c>
      <c r="Y474" s="13" t="str">
        <f>IFERROR(VLOOKUP(C474,ReceivingTeam[],2,FALSE),"HelpDesk")</f>
        <v>HelpDesk</v>
      </c>
      <c r="Z474" s="67">
        <f t="shared" si="88"/>
        <v>44883.520833333336</v>
      </c>
      <c r="AA474" s="68">
        <f t="shared" si="89"/>
        <v>44882</v>
      </c>
      <c r="AB474" s="69" t="b">
        <f t="shared" si="90"/>
        <v>1</v>
      </c>
      <c r="AC474" s="70">
        <f t="shared" si="91"/>
        <v>0.5</v>
      </c>
      <c r="AD474" s="67">
        <f t="shared" si="92"/>
        <v>44883.520833333336</v>
      </c>
      <c r="AE474" s="67">
        <f>VLOOKUP(V474,'Branch Wise Work Timelines'!C:G,3,FALSE)+AA474</f>
        <v>44882.395833333336</v>
      </c>
      <c r="AF474" s="67">
        <f>IF(V474="Bangalore",VLOOKUP(V474,'Branch Wise Work Timelines'!C:G,4,FALSE)+AA474+1,IF(V474="Mumbai",VLOOKUP(V474,'Branch Wise Work Timelines'!C:G,4,FALSE)+AA474+1,VLOOKUP(V474,'Branch Wise Work Timelines'!C:G,4,FALSE)+AA474))</f>
        <v>44882.770833333336</v>
      </c>
      <c r="AG474" s="67">
        <f>WORKDAY.INTL(AA474,1,11)+VLOOKUP(V474,'Branch Wise Work Timelines'!C:G,3,FALSE)</f>
        <v>44883.395833333336</v>
      </c>
      <c r="AH474" s="69" t="str">
        <f t="shared" ca="1" si="93"/>
        <v>Out of TAT</v>
      </c>
      <c r="AI474" s="69">
        <f t="shared" ca="1" si="94"/>
        <v>20666</v>
      </c>
      <c r="AJ474" s="69" t="str">
        <f ca="1">IF(AI474&lt;0,"0-12",IFERROR(VLOOKUP(AI474,Breakup[],2,FALSE),"&gt;24"))</f>
        <v>&gt;24</v>
      </c>
      <c r="AK474" s="69" t="str">
        <f>VLOOKUP(V474,Master!B:D,3,FALSE)</f>
        <v>West</v>
      </c>
      <c r="AL474" s="69" t="str">
        <f t="shared" si="95"/>
        <v>Pune</v>
      </c>
    </row>
    <row r="475" spans="1:38">
      <c r="A475" s="13" t="s">
        <v>1244</v>
      </c>
      <c r="B475" s="54">
        <v>44701.666550810201</v>
      </c>
      <c r="C475" s="13" t="s">
        <v>243</v>
      </c>
      <c r="D475" s="13">
        <v>1494</v>
      </c>
      <c r="E475" s="13" t="s">
        <v>1245</v>
      </c>
      <c r="F475" s="13" t="s">
        <v>15</v>
      </c>
      <c r="G475" s="14">
        <v>1653043097971</v>
      </c>
      <c r="H475" s="55">
        <v>0.57244212962963004</v>
      </c>
      <c r="I475" s="33">
        <v>44889.572442129604</v>
      </c>
      <c r="J475" s="58">
        <v>44889</v>
      </c>
      <c r="K475" s="13" t="s">
        <v>213</v>
      </c>
      <c r="L475" s="13" t="s">
        <v>30</v>
      </c>
      <c r="M475" s="13" t="s">
        <v>214</v>
      </c>
      <c r="N475" s="13" t="s">
        <v>206</v>
      </c>
      <c r="O475" s="33" t="s">
        <v>38</v>
      </c>
      <c r="P475" s="58" t="s">
        <v>38</v>
      </c>
      <c r="Q475" s="33" t="s">
        <v>207</v>
      </c>
      <c r="R475" s="14" t="s">
        <v>38</v>
      </c>
      <c r="S475" s="13" t="s">
        <v>216</v>
      </c>
      <c r="T475" s="13" t="s">
        <v>217</v>
      </c>
      <c r="U475" s="33">
        <f t="shared" ca="1" si="84"/>
        <v>45744.56914039352</v>
      </c>
      <c r="V475" s="13" t="str">
        <f t="shared" si="85"/>
        <v>Bangalore</v>
      </c>
      <c r="W475" s="13" t="str">
        <f t="shared" si="86"/>
        <v>CLS</v>
      </c>
      <c r="X475" s="13">
        <f t="shared" si="87"/>
        <v>13</v>
      </c>
      <c r="Y475" s="13" t="str">
        <f>IFERROR(VLOOKUP(C475,ReceivingTeam[],2,FALSE),"HelpDesk")</f>
        <v>HelpDesk</v>
      </c>
      <c r="Z475" s="67">
        <f t="shared" si="88"/>
        <v>44890.072442129604</v>
      </c>
      <c r="AA475" s="68">
        <f t="shared" si="89"/>
        <v>44889</v>
      </c>
      <c r="AB475" s="69" t="b">
        <f t="shared" si="90"/>
        <v>1</v>
      </c>
      <c r="AC475" s="70">
        <f t="shared" si="91"/>
        <v>0.5</v>
      </c>
      <c r="AD475" s="67">
        <f t="shared" si="92"/>
        <v>44890.072442129604</v>
      </c>
      <c r="AE475" s="67">
        <f>VLOOKUP(V475,'Branch Wise Work Timelines'!C:G,3,FALSE)+AA475</f>
        <v>44889.416666666664</v>
      </c>
      <c r="AF475" s="67">
        <f>IF(V475="Bangalore",VLOOKUP(V475,'Branch Wise Work Timelines'!C:G,4,FALSE)+AA475+1,IF(V475="Mumbai",VLOOKUP(V475,'Branch Wise Work Timelines'!C:G,4,FALSE)+AA475+1,VLOOKUP(V475,'Branch Wise Work Timelines'!C:G,4,FALSE)+AA475))</f>
        <v>44890.104166666664</v>
      </c>
      <c r="AG475" s="67">
        <f>WORKDAY.INTL(AA475,1,11)+VLOOKUP(V475,'Branch Wise Work Timelines'!C:G,3,FALSE)</f>
        <v>44890.416666666664</v>
      </c>
      <c r="AH475" s="69" t="str">
        <f t="shared" ca="1" si="93"/>
        <v>Out of TAT</v>
      </c>
      <c r="AI475" s="69">
        <f t="shared" ca="1" si="94"/>
        <v>20508</v>
      </c>
      <c r="AJ475" s="69" t="str">
        <f ca="1">IF(AI475&lt;0,"0-12",IFERROR(VLOOKUP(AI475,Breakup[],2,FALSE),"&gt;24"))</f>
        <v>&gt;24</v>
      </c>
      <c r="AK475" s="69" t="str">
        <f>VLOOKUP(V475,Master!B:D,3,FALSE)</f>
        <v>South</v>
      </c>
      <c r="AL475" s="69" t="str">
        <f t="shared" si="95"/>
        <v>Bangalore-CLS</v>
      </c>
    </row>
    <row r="476" spans="1:38">
      <c r="A476" s="13" t="s">
        <v>1246</v>
      </c>
      <c r="B476" s="54">
        <v>44701.671580127302</v>
      </c>
      <c r="C476" s="13" t="s">
        <v>227</v>
      </c>
      <c r="D476" s="13">
        <v>829</v>
      </c>
      <c r="E476" s="13" t="s">
        <v>1247</v>
      </c>
      <c r="F476" s="13" t="s">
        <v>15</v>
      </c>
      <c r="G476" s="14">
        <v>1653043097971</v>
      </c>
      <c r="H476" s="55">
        <v>0.48984953703703699</v>
      </c>
      <c r="I476" s="33">
        <v>44890.489849537</v>
      </c>
      <c r="J476" s="58">
        <v>44890</v>
      </c>
      <c r="K476" s="13" t="s">
        <v>213</v>
      </c>
      <c r="L476" s="13" t="s">
        <v>30</v>
      </c>
      <c r="M476" s="13" t="s">
        <v>214</v>
      </c>
      <c r="N476" s="13" t="s">
        <v>206</v>
      </c>
      <c r="O476" s="33" t="s">
        <v>38</v>
      </c>
      <c r="P476" s="58" t="s">
        <v>38</v>
      </c>
      <c r="Q476" s="33" t="s">
        <v>207</v>
      </c>
      <c r="R476" s="14" t="s">
        <v>38</v>
      </c>
      <c r="S476" s="13" t="s">
        <v>216</v>
      </c>
      <c r="T476" s="13" t="s">
        <v>217</v>
      </c>
      <c r="U476" s="33">
        <f t="shared" ca="1" si="84"/>
        <v>45744.56914039352</v>
      </c>
      <c r="V476" s="13" t="str">
        <f t="shared" si="85"/>
        <v>Bangalore</v>
      </c>
      <c r="W476" s="13" t="str">
        <f t="shared" si="86"/>
        <v>CLS</v>
      </c>
      <c r="X476" s="13">
        <f t="shared" si="87"/>
        <v>11</v>
      </c>
      <c r="Y476" s="13" t="str">
        <f>IFERROR(VLOOKUP(C476,ReceivingTeam[],2,FALSE),"HelpDesk")</f>
        <v>HelpDesk</v>
      </c>
      <c r="Z476" s="67">
        <f t="shared" si="88"/>
        <v>44890.989849537</v>
      </c>
      <c r="AA476" s="68">
        <f t="shared" si="89"/>
        <v>44890</v>
      </c>
      <c r="AB476" s="69" t="b">
        <f t="shared" si="90"/>
        <v>1</v>
      </c>
      <c r="AC476" s="70">
        <f t="shared" si="91"/>
        <v>0.5</v>
      </c>
      <c r="AD476" s="67">
        <f t="shared" si="92"/>
        <v>44890.989849537</v>
      </c>
      <c r="AE476" s="67">
        <f>VLOOKUP(V476,'Branch Wise Work Timelines'!C:G,3,FALSE)+AA476</f>
        <v>44890.416666666664</v>
      </c>
      <c r="AF476" s="67">
        <f>IF(V476="Bangalore",VLOOKUP(V476,'Branch Wise Work Timelines'!C:G,4,FALSE)+AA476+1,IF(V476="Mumbai",VLOOKUP(V476,'Branch Wise Work Timelines'!C:G,4,FALSE)+AA476+1,VLOOKUP(V476,'Branch Wise Work Timelines'!C:G,4,FALSE)+AA476))</f>
        <v>44891.104166666664</v>
      </c>
      <c r="AG476" s="67">
        <f>WORKDAY.INTL(AA476,1,11)+VLOOKUP(V476,'Branch Wise Work Timelines'!C:G,3,FALSE)</f>
        <v>44891.416666666664</v>
      </c>
      <c r="AH476" s="69" t="str">
        <f t="shared" ca="1" si="93"/>
        <v>Out of TAT</v>
      </c>
      <c r="AI476" s="69">
        <f t="shared" ca="1" si="94"/>
        <v>20486</v>
      </c>
      <c r="AJ476" s="69" t="str">
        <f ca="1">IF(AI476&lt;0,"0-12",IFERROR(VLOOKUP(AI476,Breakup[],2,FALSE),"&gt;24"))</f>
        <v>&gt;24</v>
      </c>
      <c r="AK476" s="69" t="str">
        <f>VLOOKUP(V476,Master!B:D,3,FALSE)</f>
        <v>South</v>
      </c>
      <c r="AL476" s="69" t="str">
        <f t="shared" si="95"/>
        <v>Bangalore-CLS</v>
      </c>
    </row>
    <row r="477" spans="1:38">
      <c r="A477" s="13" t="s">
        <v>1248</v>
      </c>
      <c r="B477" s="54">
        <v>44701.534659919002</v>
      </c>
      <c r="C477" s="13" t="s">
        <v>91</v>
      </c>
      <c r="D477" s="13">
        <v>1657</v>
      </c>
      <c r="E477" s="13" t="s">
        <v>1249</v>
      </c>
      <c r="F477" s="13" t="s">
        <v>33</v>
      </c>
      <c r="G477" s="14">
        <v>1653032962527</v>
      </c>
      <c r="H477" s="55">
        <v>0.61728009259259298</v>
      </c>
      <c r="I477" s="33">
        <v>44884.6172800926</v>
      </c>
      <c r="J477" s="58">
        <v>44884</v>
      </c>
      <c r="K477" s="13" t="s">
        <v>213</v>
      </c>
      <c r="L477" s="13" t="s">
        <v>30</v>
      </c>
      <c r="M477" s="13" t="s">
        <v>282</v>
      </c>
      <c r="N477" s="13" t="s">
        <v>206</v>
      </c>
      <c r="O477" s="33" t="s">
        <v>38</v>
      </c>
      <c r="P477" s="58" t="s">
        <v>38</v>
      </c>
      <c r="Q477" s="33" t="s">
        <v>207</v>
      </c>
      <c r="R477" s="14" t="s">
        <v>38</v>
      </c>
      <c r="S477" s="13" t="s">
        <v>216</v>
      </c>
      <c r="T477" s="13" t="s">
        <v>278</v>
      </c>
      <c r="U477" s="33">
        <f t="shared" ca="1" si="84"/>
        <v>45744.56914039352</v>
      </c>
      <c r="V477" s="13" t="str">
        <f t="shared" si="85"/>
        <v>Bangalore</v>
      </c>
      <c r="W477" s="13" t="str">
        <f t="shared" si="86"/>
        <v>RI</v>
      </c>
      <c r="X477" s="13">
        <f t="shared" si="87"/>
        <v>14</v>
      </c>
      <c r="Y477" s="13" t="str">
        <f>IFERROR(VLOOKUP(C477,ReceivingTeam[],2,FALSE),"HelpDesk")</f>
        <v>Branch office</v>
      </c>
      <c r="Z477" s="67">
        <f t="shared" si="88"/>
        <v>44888.9297800926</v>
      </c>
      <c r="AA477" s="68">
        <f t="shared" si="89"/>
        <v>44884</v>
      </c>
      <c r="AB477" s="69" t="b">
        <f t="shared" si="90"/>
        <v>1</v>
      </c>
      <c r="AC477" s="70">
        <f t="shared" si="91"/>
        <v>3</v>
      </c>
      <c r="AD477" s="67">
        <f t="shared" si="92"/>
        <v>44888.9297800926</v>
      </c>
      <c r="AE477" s="67">
        <f>VLOOKUP(V477,'Branch Wise Work Timelines'!C:G,3,FALSE)+AA477</f>
        <v>44884.416666666664</v>
      </c>
      <c r="AF477" s="67">
        <f>IF(V477="Bangalore",VLOOKUP(V477,'Branch Wise Work Timelines'!C:G,4,FALSE)+AA477+1,IF(V477="Mumbai",VLOOKUP(V477,'Branch Wise Work Timelines'!C:G,4,FALSE)+AA477+1,VLOOKUP(V477,'Branch Wise Work Timelines'!C:G,4,FALSE)+AA477))</f>
        <v>44885.104166666664</v>
      </c>
      <c r="AG477" s="67">
        <f>WORKDAY.INTL(AA477,1,11)+VLOOKUP(V477,'Branch Wise Work Timelines'!C:G,3,FALSE)</f>
        <v>44886.416666666664</v>
      </c>
      <c r="AH477" s="69" t="str">
        <f t="shared" ca="1" si="93"/>
        <v>Out of TAT</v>
      </c>
      <c r="AI477" s="69">
        <f t="shared" ca="1" si="94"/>
        <v>20536</v>
      </c>
      <c r="AJ477" s="69" t="str">
        <f ca="1">IF(AI477&lt;0,"0-12",IFERROR(VLOOKUP(AI477,Breakup[],2,FALSE),"&gt;24"))</f>
        <v>&gt;24</v>
      </c>
      <c r="AK477" s="69" t="str">
        <f>VLOOKUP(V477,Master!B:D,3,FALSE)</f>
        <v>South</v>
      </c>
      <c r="AL477" s="69" t="str">
        <f t="shared" si="95"/>
        <v>Bangalore</v>
      </c>
    </row>
    <row r="478" spans="1:38">
      <c r="A478" s="13" t="s">
        <v>1250</v>
      </c>
      <c r="B478" s="54">
        <v>44701.637893900501</v>
      </c>
      <c r="C478" s="13" t="s">
        <v>363</v>
      </c>
      <c r="D478" s="13">
        <v>1372</v>
      </c>
      <c r="E478" s="13" t="s">
        <v>1251</v>
      </c>
      <c r="F478" s="13" t="s">
        <v>33</v>
      </c>
      <c r="G478" s="14">
        <v>1653042062217</v>
      </c>
      <c r="H478" s="55">
        <v>0.20497685185185199</v>
      </c>
      <c r="I478" s="33">
        <v>44890.204976851899</v>
      </c>
      <c r="J478" s="58">
        <v>44890</v>
      </c>
      <c r="K478" s="13" t="s">
        <v>213</v>
      </c>
      <c r="L478" s="13" t="s">
        <v>30</v>
      </c>
      <c r="M478" s="13" t="s">
        <v>282</v>
      </c>
      <c r="N478" s="13" t="s">
        <v>206</v>
      </c>
      <c r="O478" s="33" t="s">
        <v>38</v>
      </c>
      <c r="P478" s="58" t="s">
        <v>38</v>
      </c>
      <c r="Q478" s="33" t="s">
        <v>207</v>
      </c>
      <c r="R478" s="14" t="s">
        <v>38</v>
      </c>
      <c r="S478" s="13" t="s">
        <v>208</v>
      </c>
      <c r="T478" s="13" t="s">
        <v>209</v>
      </c>
      <c r="U478" s="33">
        <f t="shared" ca="1" si="84"/>
        <v>45744.56914039352</v>
      </c>
      <c r="V478" s="13" t="str">
        <f t="shared" si="85"/>
        <v>Bangalore</v>
      </c>
      <c r="W478" s="13" t="str">
        <f t="shared" si="86"/>
        <v>RI</v>
      </c>
      <c r="X478" s="13">
        <f t="shared" si="87"/>
        <v>4</v>
      </c>
      <c r="Y478" s="13" t="str">
        <f>IFERROR(VLOOKUP(C478,ReceivingTeam[],2,FALSE),"HelpDesk")</f>
        <v>HelpDesk</v>
      </c>
      <c r="Z478" s="67">
        <f t="shared" si="88"/>
        <v>44890.916666666664</v>
      </c>
      <c r="AA478" s="68">
        <f t="shared" si="89"/>
        <v>44890</v>
      </c>
      <c r="AB478" s="69" t="b">
        <f t="shared" si="90"/>
        <v>1</v>
      </c>
      <c r="AC478" s="70">
        <f t="shared" si="91"/>
        <v>0.5</v>
      </c>
      <c r="AD478" s="67">
        <f t="shared" si="92"/>
        <v>44890.916666666664</v>
      </c>
      <c r="AE478" s="67">
        <f>VLOOKUP(V478,'Branch Wise Work Timelines'!C:G,3,FALSE)+AA478</f>
        <v>44890.416666666664</v>
      </c>
      <c r="AF478" s="67">
        <f>IF(V478="Bangalore",VLOOKUP(V478,'Branch Wise Work Timelines'!C:G,4,FALSE)+AA478+1,IF(V478="Mumbai",VLOOKUP(V478,'Branch Wise Work Timelines'!C:G,4,FALSE)+AA478+1,VLOOKUP(V478,'Branch Wise Work Timelines'!C:G,4,FALSE)+AA478))</f>
        <v>44891.104166666664</v>
      </c>
      <c r="AG478" s="67">
        <f>WORKDAY.INTL(AA478,1,11)+VLOOKUP(V478,'Branch Wise Work Timelines'!C:G,3,FALSE)</f>
        <v>44891.416666666664</v>
      </c>
      <c r="AH478" s="69" t="str">
        <f t="shared" ca="1" si="93"/>
        <v>Out of TAT</v>
      </c>
      <c r="AI478" s="69">
        <f t="shared" ca="1" si="94"/>
        <v>20488</v>
      </c>
      <c r="AJ478" s="69" t="str">
        <f ca="1">IF(AI478&lt;0,"0-12",IFERROR(VLOOKUP(AI478,Breakup[],2,FALSE),"&gt;24"))</f>
        <v>&gt;24</v>
      </c>
      <c r="AK478" s="69" t="str">
        <f>VLOOKUP(V478,Master!B:D,3,FALSE)</f>
        <v>South</v>
      </c>
      <c r="AL478" s="69" t="str">
        <f t="shared" si="95"/>
        <v>Bangalore</v>
      </c>
    </row>
    <row r="479" spans="1:38">
      <c r="A479" s="13" t="s">
        <v>1252</v>
      </c>
      <c r="B479" s="54">
        <v>44701.543771261597</v>
      </c>
      <c r="C479" s="13" t="s">
        <v>558</v>
      </c>
      <c r="D479" s="13">
        <v>491</v>
      </c>
      <c r="E479" s="13" t="s">
        <v>1253</v>
      </c>
      <c r="F479" s="13" t="s">
        <v>33</v>
      </c>
      <c r="G479" s="14">
        <v>1653032962527</v>
      </c>
      <c r="H479" s="55">
        <v>0.29435185185185198</v>
      </c>
      <c r="I479" s="33">
        <v>44887.294351851902</v>
      </c>
      <c r="J479" s="58">
        <v>44887</v>
      </c>
      <c r="K479" s="13" t="s">
        <v>213</v>
      </c>
      <c r="L479" s="13" t="s">
        <v>30</v>
      </c>
      <c r="M479" s="13" t="s">
        <v>282</v>
      </c>
      <c r="N479" s="13" t="s">
        <v>206</v>
      </c>
      <c r="O479" s="33" t="s">
        <v>38</v>
      </c>
      <c r="P479" s="58" t="s">
        <v>38</v>
      </c>
      <c r="Q479" s="33" t="s">
        <v>207</v>
      </c>
      <c r="R479" s="14" t="s">
        <v>38</v>
      </c>
      <c r="S479" s="13" t="s">
        <v>216</v>
      </c>
      <c r="T479" s="13" t="s">
        <v>278</v>
      </c>
      <c r="U479" s="33">
        <f t="shared" ca="1" si="84"/>
        <v>45744.56914039352</v>
      </c>
      <c r="V479" s="13" t="str">
        <f t="shared" si="85"/>
        <v>Bangalore</v>
      </c>
      <c r="W479" s="13" t="str">
        <f t="shared" si="86"/>
        <v>RI</v>
      </c>
      <c r="X479" s="13">
        <f t="shared" si="87"/>
        <v>7</v>
      </c>
      <c r="Y479" s="13" t="str">
        <f>IFERROR(VLOOKUP(C479,ReceivingTeam[],2,FALSE),"HelpDesk")</f>
        <v>HelpDesk</v>
      </c>
      <c r="Z479" s="67">
        <f t="shared" si="88"/>
        <v>44890.729166666664</v>
      </c>
      <c r="AA479" s="68">
        <f t="shared" si="89"/>
        <v>44887</v>
      </c>
      <c r="AB479" s="69" t="b">
        <f t="shared" si="90"/>
        <v>1</v>
      </c>
      <c r="AC479" s="70">
        <f t="shared" si="91"/>
        <v>3</v>
      </c>
      <c r="AD479" s="67">
        <f t="shared" si="92"/>
        <v>44890.729166666664</v>
      </c>
      <c r="AE479" s="67">
        <f>VLOOKUP(V479,'Branch Wise Work Timelines'!C:G,3,FALSE)+AA479</f>
        <v>44887.416666666664</v>
      </c>
      <c r="AF479" s="67">
        <f>IF(V479="Bangalore",VLOOKUP(V479,'Branch Wise Work Timelines'!C:G,4,FALSE)+AA479+1,IF(V479="Mumbai",VLOOKUP(V479,'Branch Wise Work Timelines'!C:G,4,FALSE)+AA479+1,VLOOKUP(V479,'Branch Wise Work Timelines'!C:G,4,FALSE)+AA479))</f>
        <v>44888.104166666664</v>
      </c>
      <c r="AG479" s="67">
        <f>WORKDAY.INTL(AA479,1,11)+VLOOKUP(V479,'Branch Wise Work Timelines'!C:G,3,FALSE)</f>
        <v>44888.416666666664</v>
      </c>
      <c r="AH479" s="69" t="str">
        <f t="shared" ca="1" si="93"/>
        <v>Out of TAT</v>
      </c>
      <c r="AI479" s="69">
        <f t="shared" ca="1" si="94"/>
        <v>20493</v>
      </c>
      <c r="AJ479" s="69" t="str">
        <f ca="1">IF(AI479&lt;0,"0-12",IFERROR(VLOOKUP(AI479,Breakup[],2,FALSE),"&gt;24"))</f>
        <v>&gt;24</v>
      </c>
      <c r="AK479" s="69" t="str">
        <f>VLOOKUP(V479,Master!B:D,3,FALSE)</f>
        <v>South</v>
      </c>
      <c r="AL479" s="69" t="str">
        <f t="shared" si="95"/>
        <v>Bangalore</v>
      </c>
    </row>
    <row r="480" spans="1:38">
      <c r="A480" s="13" t="s">
        <v>1254</v>
      </c>
      <c r="B480" s="54">
        <v>44701.553364039399</v>
      </c>
      <c r="C480" s="13" t="s">
        <v>280</v>
      </c>
      <c r="D480" s="13">
        <v>243</v>
      </c>
      <c r="E480" s="13" t="s">
        <v>1255</v>
      </c>
      <c r="F480" s="13" t="s">
        <v>33</v>
      </c>
      <c r="G480" s="14">
        <v>1653035836057</v>
      </c>
      <c r="H480" s="55">
        <v>0.55281250000000004</v>
      </c>
      <c r="I480" s="33">
        <v>44889.552812499998</v>
      </c>
      <c r="J480" s="58">
        <v>44889</v>
      </c>
      <c r="K480" s="13" t="s">
        <v>213</v>
      </c>
      <c r="L480" s="13" t="s">
        <v>30</v>
      </c>
      <c r="M480" s="13" t="s">
        <v>282</v>
      </c>
      <c r="N480" s="13" t="s">
        <v>206</v>
      </c>
      <c r="O480" s="33" t="s">
        <v>38</v>
      </c>
      <c r="P480" s="58" t="s">
        <v>38</v>
      </c>
      <c r="Q480" s="33" t="s">
        <v>207</v>
      </c>
      <c r="R480" s="14" t="s">
        <v>38</v>
      </c>
      <c r="S480" s="13" t="s">
        <v>208</v>
      </c>
      <c r="T480" s="13" t="s">
        <v>209</v>
      </c>
      <c r="U480" s="33">
        <f t="shared" ca="1" si="84"/>
        <v>45744.56914039352</v>
      </c>
      <c r="V480" s="13" t="str">
        <f t="shared" si="85"/>
        <v>Bangalore</v>
      </c>
      <c r="W480" s="13" t="str">
        <f t="shared" si="86"/>
        <v>RI</v>
      </c>
      <c r="X480" s="13">
        <f t="shared" si="87"/>
        <v>13</v>
      </c>
      <c r="Y480" s="13" t="str">
        <f>IFERROR(VLOOKUP(C480,ReceivingTeam[],2,FALSE),"HelpDesk")</f>
        <v>HelpDesk</v>
      </c>
      <c r="Z480" s="67">
        <f t="shared" si="88"/>
        <v>44890.052812499998</v>
      </c>
      <c r="AA480" s="68">
        <f t="shared" si="89"/>
        <v>44889</v>
      </c>
      <c r="AB480" s="69" t="b">
        <f t="shared" si="90"/>
        <v>1</v>
      </c>
      <c r="AC480" s="70">
        <f t="shared" si="91"/>
        <v>0.5</v>
      </c>
      <c r="AD480" s="67">
        <f t="shared" si="92"/>
        <v>44890.052812499998</v>
      </c>
      <c r="AE480" s="67">
        <f>VLOOKUP(V480,'Branch Wise Work Timelines'!C:G,3,FALSE)+AA480</f>
        <v>44889.416666666664</v>
      </c>
      <c r="AF480" s="67">
        <f>IF(V480="Bangalore",VLOOKUP(V480,'Branch Wise Work Timelines'!C:G,4,FALSE)+AA480+1,IF(V480="Mumbai",VLOOKUP(V480,'Branch Wise Work Timelines'!C:G,4,FALSE)+AA480+1,VLOOKUP(V480,'Branch Wise Work Timelines'!C:G,4,FALSE)+AA480))</f>
        <v>44890.104166666664</v>
      </c>
      <c r="AG480" s="67">
        <f>WORKDAY.INTL(AA480,1,11)+VLOOKUP(V480,'Branch Wise Work Timelines'!C:G,3,FALSE)</f>
        <v>44890.416666666664</v>
      </c>
      <c r="AH480" s="69" t="str">
        <f t="shared" ca="1" si="93"/>
        <v>Out of TAT</v>
      </c>
      <c r="AI480" s="69">
        <f t="shared" ca="1" si="94"/>
        <v>20509</v>
      </c>
      <c r="AJ480" s="69" t="str">
        <f ca="1">IF(AI480&lt;0,"0-12",IFERROR(VLOOKUP(AI480,Breakup[],2,FALSE),"&gt;24"))</f>
        <v>&gt;24</v>
      </c>
      <c r="AK480" s="69" t="str">
        <f>VLOOKUP(V480,Master!B:D,3,FALSE)</f>
        <v>South</v>
      </c>
      <c r="AL480" s="69" t="str">
        <f t="shared" si="95"/>
        <v>Bangalore</v>
      </c>
    </row>
    <row r="481" spans="1:38">
      <c r="A481" s="13" t="s">
        <v>1256</v>
      </c>
      <c r="B481" s="54">
        <v>44701.4817541667</v>
      </c>
      <c r="C481" s="13" t="s">
        <v>268</v>
      </c>
      <c r="D481" s="13">
        <v>244</v>
      </c>
      <c r="E481" s="13" t="s">
        <v>1257</v>
      </c>
      <c r="F481" s="13" t="s">
        <v>15</v>
      </c>
      <c r="G481" s="14">
        <v>1653031432017</v>
      </c>
      <c r="H481" s="55">
        <v>0.54068287037036999</v>
      </c>
      <c r="I481" s="33">
        <v>44891.5406828704</v>
      </c>
      <c r="J481" s="58">
        <v>44891</v>
      </c>
      <c r="K481" s="13" t="s">
        <v>213</v>
      </c>
      <c r="L481" s="13" t="s">
        <v>30</v>
      </c>
      <c r="M481" s="13" t="s">
        <v>75</v>
      </c>
      <c r="N481" s="13" t="s">
        <v>206</v>
      </c>
      <c r="O481" s="33">
        <v>44891.396435185197</v>
      </c>
      <c r="P481" s="58">
        <v>44891</v>
      </c>
      <c r="Q481" s="33" t="s">
        <v>237</v>
      </c>
      <c r="R481" s="14">
        <v>255</v>
      </c>
      <c r="S481" s="13" t="s">
        <v>216</v>
      </c>
      <c r="T481" s="13" t="s">
        <v>217</v>
      </c>
      <c r="U481" s="33">
        <f t="shared" ca="1" si="84"/>
        <v>45744.56914039352</v>
      </c>
      <c r="V481" s="13" t="str">
        <f t="shared" si="85"/>
        <v>Bangalore</v>
      </c>
      <c r="W481" s="13" t="str">
        <f t="shared" si="86"/>
        <v>CLS</v>
      </c>
      <c r="X481" s="13">
        <f t="shared" si="87"/>
        <v>12</v>
      </c>
      <c r="Y481" s="13" t="str">
        <f>IFERROR(VLOOKUP(C481,ReceivingTeam[],2,FALSE),"HelpDesk")</f>
        <v>HelpDesk</v>
      </c>
      <c r="Z481" s="67">
        <f t="shared" si="88"/>
        <v>44892.0406828704</v>
      </c>
      <c r="AA481" s="68">
        <f t="shared" si="89"/>
        <v>44891</v>
      </c>
      <c r="AB481" s="69" t="b">
        <f t="shared" si="90"/>
        <v>1</v>
      </c>
      <c r="AC481" s="70">
        <f t="shared" si="91"/>
        <v>0.5</v>
      </c>
      <c r="AD481" s="67">
        <f t="shared" si="92"/>
        <v>44892.0406828704</v>
      </c>
      <c r="AE481" s="67">
        <f>VLOOKUP(V481,'Branch Wise Work Timelines'!C:G,3,FALSE)+AA481</f>
        <v>44891.416666666664</v>
      </c>
      <c r="AF481" s="67">
        <f>IF(V481="Bangalore",VLOOKUP(V481,'Branch Wise Work Timelines'!C:G,4,FALSE)+AA481+1,IF(V481="Mumbai",VLOOKUP(V481,'Branch Wise Work Timelines'!C:G,4,FALSE)+AA481+1,VLOOKUP(V481,'Branch Wise Work Timelines'!C:G,4,FALSE)+AA481))</f>
        <v>44892.104166666664</v>
      </c>
      <c r="AG481" s="67">
        <f>WORKDAY.INTL(AA481,1,11)+VLOOKUP(V481,'Branch Wise Work Timelines'!C:G,3,FALSE)</f>
        <v>44893.416666666664</v>
      </c>
      <c r="AH481" s="69" t="str">
        <f t="shared" si="93"/>
        <v>Met</v>
      </c>
      <c r="AI481" s="69">
        <f t="shared" ca="1" si="94"/>
        <v>20461</v>
      </c>
      <c r="AJ481" s="69" t="str">
        <f ca="1">IF(AI481&lt;0,"0-12",IFERROR(VLOOKUP(AI481,Breakup[],2,FALSE),"&gt;24"))</f>
        <v>&gt;24</v>
      </c>
      <c r="AK481" s="69" t="str">
        <f>VLOOKUP(V481,Master!B:D,3,FALSE)</f>
        <v>South</v>
      </c>
      <c r="AL481" s="69" t="str">
        <f t="shared" si="95"/>
        <v>Bangalore-CLS</v>
      </c>
    </row>
    <row r="482" spans="1:38">
      <c r="A482" s="13" t="s">
        <v>1258</v>
      </c>
      <c r="B482" s="54">
        <v>44701.614226620397</v>
      </c>
      <c r="C482" s="13" t="s">
        <v>286</v>
      </c>
      <c r="D482" s="13">
        <v>1974</v>
      </c>
      <c r="E482" s="13" t="s">
        <v>1259</v>
      </c>
      <c r="F482" s="13" t="s">
        <v>33</v>
      </c>
      <c r="G482" s="14">
        <v>1653038512239</v>
      </c>
      <c r="H482" s="55">
        <v>0.23184027777777799</v>
      </c>
      <c r="I482" s="33">
        <v>44882.231840277796</v>
      </c>
      <c r="J482" s="58">
        <v>44882</v>
      </c>
      <c r="K482" s="13" t="s">
        <v>257</v>
      </c>
      <c r="L482" s="13" t="s">
        <v>72</v>
      </c>
      <c r="M482" s="13" t="s">
        <v>286</v>
      </c>
      <c r="N482" s="13" t="s">
        <v>206</v>
      </c>
      <c r="O482" s="33" t="s">
        <v>38</v>
      </c>
      <c r="P482" s="58" t="s">
        <v>38</v>
      </c>
      <c r="Q482" s="33" t="s">
        <v>207</v>
      </c>
      <c r="R482" s="14" t="s">
        <v>38</v>
      </c>
      <c r="S482" s="13" t="s">
        <v>208</v>
      </c>
      <c r="T482" s="13" t="s">
        <v>209</v>
      </c>
      <c r="U482" s="33">
        <f t="shared" ca="1" si="84"/>
        <v>45744.56914039352</v>
      </c>
      <c r="V482" s="13" t="str">
        <f t="shared" si="85"/>
        <v>Pune</v>
      </c>
      <c r="W482" s="13" t="str">
        <f t="shared" si="86"/>
        <v>RI</v>
      </c>
      <c r="X482" s="13">
        <f t="shared" si="87"/>
        <v>5</v>
      </c>
      <c r="Y482" s="13" t="str">
        <f>IFERROR(VLOOKUP(C482,ReceivingTeam[],2,FALSE),"HelpDesk")</f>
        <v>HelpDesk</v>
      </c>
      <c r="Z482" s="67">
        <f t="shared" si="88"/>
        <v>44883.520833333336</v>
      </c>
      <c r="AA482" s="68">
        <f t="shared" si="89"/>
        <v>44882</v>
      </c>
      <c r="AB482" s="69" t="b">
        <f t="shared" si="90"/>
        <v>1</v>
      </c>
      <c r="AC482" s="70">
        <f t="shared" si="91"/>
        <v>0.5</v>
      </c>
      <c r="AD482" s="67">
        <f t="shared" si="92"/>
        <v>44883.520833333336</v>
      </c>
      <c r="AE482" s="67">
        <f>VLOOKUP(V482,'Branch Wise Work Timelines'!C:G,3,FALSE)+AA482</f>
        <v>44882.395833333336</v>
      </c>
      <c r="AF482" s="67">
        <f>IF(V482="Bangalore",VLOOKUP(V482,'Branch Wise Work Timelines'!C:G,4,FALSE)+AA482+1,IF(V482="Mumbai",VLOOKUP(V482,'Branch Wise Work Timelines'!C:G,4,FALSE)+AA482+1,VLOOKUP(V482,'Branch Wise Work Timelines'!C:G,4,FALSE)+AA482))</f>
        <v>44882.770833333336</v>
      </c>
      <c r="AG482" s="67">
        <f>WORKDAY.INTL(AA482,1,11)+VLOOKUP(V482,'Branch Wise Work Timelines'!C:G,3,FALSE)</f>
        <v>44883.395833333336</v>
      </c>
      <c r="AH482" s="69" t="str">
        <f t="shared" ca="1" si="93"/>
        <v>Out of TAT</v>
      </c>
      <c r="AI482" s="69">
        <f t="shared" ca="1" si="94"/>
        <v>20666</v>
      </c>
      <c r="AJ482" s="69" t="str">
        <f ca="1">IF(AI482&lt;0,"0-12",IFERROR(VLOOKUP(AI482,Breakup[],2,FALSE),"&gt;24"))</f>
        <v>&gt;24</v>
      </c>
      <c r="AK482" s="69" t="str">
        <f>VLOOKUP(V482,Master!B:D,3,FALSE)</f>
        <v>West</v>
      </c>
      <c r="AL482" s="69" t="str">
        <f t="shared" si="95"/>
        <v>Pune</v>
      </c>
    </row>
    <row r="483" spans="1:38">
      <c r="A483" s="13" t="s">
        <v>1260</v>
      </c>
      <c r="B483" s="54">
        <v>44700.875351122697</v>
      </c>
      <c r="C483" s="13" t="s">
        <v>222</v>
      </c>
      <c r="D483" s="13">
        <v>157</v>
      </c>
      <c r="E483" s="13" t="s">
        <v>1261</v>
      </c>
      <c r="F483" s="13" t="s">
        <v>33</v>
      </c>
      <c r="G483" s="14">
        <v>1653021346824</v>
      </c>
      <c r="H483" s="55">
        <v>0.25405092592592599</v>
      </c>
      <c r="I483" s="33">
        <v>44887.254050925898</v>
      </c>
      <c r="J483" s="58">
        <v>44887</v>
      </c>
      <c r="K483" s="13" t="s">
        <v>224</v>
      </c>
      <c r="L483" s="13" t="s">
        <v>64</v>
      </c>
      <c r="M483" s="13" t="s">
        <v>225</v>
      </c>
      <c r="N483" s="13" t="s">
        <v>215</v>
      </c>
      <c r="O483" s="33" t="s">
        <v>38</v>
      </c>
      <c r="P483" s="58" t="s">
        <v>38</v>
      </c>
      <c r="Q483" s="33" t="s">
        <v>207</v>
      </c>
      <c r="R483" s="14" t="s">
        <v>38</v>
      </c>
      <c r="S483" s="13" t="s">
        <v>208</v>
      </c>
      <c r="T483" s="13" t="s">
        <v>209</v>
      </c>
      <c r="U483" s="33">
        <f t="shared" ca="1" si="84"/>
        <v>45744.56914039352</v>
      </c>
      <c r="V483" s="13" t="str">
        <f t="shared" si="85"/>
        <v>Kolkata</v>
      </c>
      <c r="W483" s="13" t="str">
        <f t="shared" si="86"/>
        <v>RI</v>
      </c>
      <c r="X483" s="13">
        <f t="shared" si="87"/>
        <v>6</v>
      </c>
      <c r="Y483" s="13" t="str">
        <f>IFERROR(VLOOKUP(C483,ReceivingTeam[],2,FALSE),"HelpDesk")</f>
        <v>Branch office</v>
      </c>
      <c r="Z483" s="67">
        <f t="shared" si="88"/>
        <v>44888.562499999993</v>
      </c>
      <c r="AA483" s="68">
        <f t="shared" si="89"/>
        <v>44887</v>
      </c>
      <c r="AB483" s="69" t="b">
        <f t="shared" si="90"/>
        <v>1</v>
      </c>
      <c r="AC483" s="70">
        <f t="shared" si="91"/>
        <v>0.5</v>
      </c>
      <c r="AD483" s="67">
        <f t="shared" si="92"/>
        <v>44888.562499999993</v>
      </c>
      <c r="AE483" s="67">
        <f>VLOOKUP(V483,'Branch Wise Work Timelines'!C:G,3,FALSE)+AA483</f>
        <v>44887.416666666664</v>
      </c>
      <c r="AF483" s="67">
        <f>IF(V483="Bangalore",VLOOKUP(V483,'Branch Wise Work Timelines'!C:G,4,FALSE)+AA483+1,IF(V483="Mumbai",VLOOKUP(V483,'Branch Wise Work Timelines'!C:G,4,FALSE)+AA483+1,VLOOKUP(V483,'Branch Wise Work Timelines'!C:G,4,FALSE)+AA483))</f>
        <v>44887.770833333336</v>
      </c>
      <c r="AG483" s="67">
        <f>WORKDAY.INTL(AA483,1,11)+VLOOKUP(V483,'Branch Wise Work Timelines'!C:G,3,FALSE)</f>
        <v>44888.416666666664</v>
      </c>
      <c r="AH483" s="69" t="str">
        <f t="shared" ca="1" si="93"/>
        <v>Out of TAT</v>
      </c>
      <c r="AI483" s="69">
        <f t="shared" ca="1" si="94"/>
        <v>20545</v>
      </c>
      <c r="AJ483" s="69" t="str">
        <f ca="1">IF(AI483&lt;0,"0-12",IFERROR(VLOOKUP(AI483,Breakup[],2,FALSE),"&gt;24"))</f>
        <v>&gt;24</v>
      </c>
      <c r="AK483" s="69" t="str">
        <f>VLOOKUP(V483,Master!B:D,3,FALSE)</f>
        <v>East</v>
      </c>
      <c r="AL483" s="69" t="str">
        <f t="shared" si="95"/>
        <v>Kolkata</v>
      </c>
    </row>
    <row r="484" spans="1:38">
      <c r="A484" s="13" t="s">
        <v>1262</v>
      </c>
      <c r="B484" s="54">
        <v>44700.876356713001</v>
      </c>
      <c r="C484" s="13" t="s">
        <v>222</v>
      </c>
      <c r="D484" s="13">
        <v>1234</v>
      </c>
      <c r="E484" s="13" t="s">
        <v>1263</v>
      </c>
      <c r="F484" s="13" t="s">
        <v>33</v>
      </c>
      <c r="G484" s="14">
        <v>1653020870276</v>
      </c>
      <c r="H484" s="55">
        <v>0.86034722222222204</v>
      </c>
      <c r="I484" s="33">
        <v>44891.860347222202</v>
      </c>
      <c r="J484" s="58">
        <v>44891</v>
      </c>
      <c r="K484" s="13" t="s">
        <v>224</v>
      </c>
      <c r="L484" s="13" t="s">
        <v>64</v>
      </c>
      <c r="M484" s="13" t="s">
        <v>225</v>
      </c>
      <c r="N484" s="13" t="s">
        <v>215</v>
      </c>
      <c r="O484" s="33">
        <v>44891.511412036998</v>
      </c>
      <c r="P484" s="58">
        <v>44891</v>
      </c>
      <c r="Q484" s="33" t="s">
        <v>237</v>
      </c>
      <c r="R484" s="14">
        <v>313</v>
      </c>
      <c r="S484" s="13" t="s">
        <v>208</v>
      </c>
      <c r="T484" s="13" t="s">
        <v>209</v>
      </c>
      <c r="U484" s="33">
        <f t="shared" ca="1" si="84"/>
        <v>45744.56914039352</v>
      </c>
      <c r="V484" s="13" t="str">
        <f t="shared" si="85"/>
        <v>Kolkata</v>
      </c>
      <c r="W484" s="13" t="str">
        <f t="shared" si="86"/>
        <v>RI</v>
      </c>
      <c r="X484" s="13">
        <f t="shared" si="87"/>
        <v>20</v>
      </c>
      <c r="Y484" s="13" t="str">
        <f>IFERROR(VLOOKUP(C484,ReceivingTeam[],2,FALSE),"HelpDesk")</f>
        <v>Branch office</v>
      </c>
      <c r="Z484" s="67">
        <f t="shared" si="88"/>
        <v>44894.006180555531</v>
      </c>
      <c r="AA484" s="68">
        <f t="shared" si="89"/>
        <v>44891</v>
      </c>
      <c r="AB484" s="69" t="b">
        <f t="shared" si="90"/>
        <v>1</v>
      </c>
      <c r="AC484" s="70">
        <f t="shared" si="91"/>
        <v>0.5</v>
      </c>
      <c r="AD484" s="67">
        <f t="shared" si="92"/>
        <v>44894.006180555531</v>
      </c>
      <c r="AE484" s="67">
        <f>VLOOKUP(V484,'Branch Wise Work Timelines'!C:G,3,FALSE)+AA484</f>
        <v>44891.416666666664</v>
      </c>
      <c r="AF484" s="67">
        <f>IF(V484="Bangalore",VLOOKUP(V484,'Branch Wise Work Timelines'!C:G,4,FALSE)+AA484+1,IF(V484="Mumbai",VLOOKUP(V484,'Branch Wise Work Timelines'!C:G,4,FALSE)+AA484+1,VLOOKUP(V484,'Branch Wise Work Timelines'!C:G,4,FALSE)+AA484))</f>
        <v>44891.770833333336</v>
      </c>
      <c r="AG484" s="67">
        <f>WORKDAY.INTL(AA484,1,11)+VLOOKUP(V484,'Branch Wise Work Timelines'!C:G,3,FALSE)</f>
        <v>44893.416666666664</v>
      </c>
      <c r="AH484" s="69" t="str">
        <f t="shared" si="93"/>
        <v>Met</v>
      </c>
      <c r="AI484" s="69">
        <f t="shared" ca="1" si="94"/>
        <v>20414</v>
      </c>
      <c r="AJ484" s="69" t="str">
        <f ca="1">IF(AI484&lt;0,"0-12",IFERROR(VLOOKUP(AI484,Breakup[],2,FALSE),"&gt;24"))</f>
        <v>&gt;24</v>
      </c>
      <c r="AK484" s="69" t="str">
        <f>VLOOKUP(V484,Master!B:D,3,FALSE)</f>
        <v>East</v>
      </c>
      <c r="AL484" s="69" t="str">
        <f t="shared" si="95"/>
        <v>Kolkata</v>
      </c>
    </row>
    <row r="485" spans="1:38">
      <c r="A485" s="13" t="s">
        <v>1264</v>
      </c>
      <c r="B485" s="54">
        <v>44700.8774392708</v>
      </c>
      <c r="C485" s="13" t="s">
        <v>222</v>
      </c>
      <c r="D485" s="13">
        <v>1028</v>
      </c>
      <c r="E485" s="13" t="s">
        <v>1265</v>
      </c>
      <c r="F485" s="13" t="s">
        <v>33</v>
      </c>
      <c r="G485" s="14">
        <v>1653021346824</v>
      </c>
      <c r="H485" s="55">
        <v>0.56825231481481497</v>
      </c>
      <c r="I485" s="33">
        <v>44883.568252314799</v>
      </c>
      <c r="J485" s="58">
        <v>44883</v>
      </c>
      <c r="K485" s="13" t="s">
        <v>224</v>
      </c>
      <c r="L485" s="13" t="s">
        <v>64</v>
      </c>
      <c r="M485" s="13" t="s">
        <v>225</v>
      </c>
      <c r="N485" s="13" t="s">
        <v>215</v>
      </c>
      <c r="O485" s="33" t="s">
        <v>38</v>
      </c>
      <c r="P485" s="58" t="s">
        <v>38</v>
      </c>
      <c r="Q485" s="33" t="s">
        <v>207</v>
      </c>
      <c r="R485" s="14" t="s">
        <v>38</v>
      </c>
      <c r="S485" s="13" t="s">
        <v>208</v>
      </c>
      <c r="T485" s="13" t="s">
        <v>209</v>
      </c>
      <c r="U485" s="33">
        <f t="shared" ca="1" si="84"/>
        <v>45744.56914039352</v>
      </c>
      <c r="V485" s="13" t="str">
        <f t="shared" si="85"/>
        <v>Kolkata</v>
      </c>
      <c r="W485" s="13" t="str">
        <f t="shared" si="86"/>
        <v>RI</v>
      </c>
      <c r="X485" s="13">
        <f t="shared" si="87"/>
        <v>13</v>
      </c>
      <c r="Y485" s="13" t="str">
        <f>IFERROR(VLOOKUP(C485,ReceivingTeam[],2,FALSE),"HelpDesk")</f>
        <v>Branch office</v>
      </c>
      <c r="Z485" s="67">
        <f t="shared" si="88"/>
        <v>44884.714085648127</v>
      </c>
      <c r="AA485" s="68">
        <f t="shared" si="89"/>
        <v>44883</v>
      </c>
      <c r="AB485" s="69" t="b">
        <f t="shared" si="90"/>
        <v>1</v>
      </c>
      <c r="AC485" s="70">
        <f t="shared" si="91"/>
        <v>0.5</v>
      </c>
      <c r="AD485" s="67">
        <f t="shared" si="92"/>
        <v>44884.714085648127</v>
      </c>
      <c r="AE485" s="67">
        <f>VLOOKUP(V485,'Branch Wise Work Timelines'!C:G,3,FALSE)+AA485</f>
        <v>44883.416666666664</v>
      </c>
      <c r="AF485" s="67">
        <f>IF(V485="Bangalore",VLOOKUP(V485,'Branch Wise Work Timelines'!C:G,4,FALSE)+AA485+1,IF(V485="Mumbai",VLOOKUP(V485,'Branch Wise Work Timelines'!C:G,4,FALSE)+AA485+1,VLOOKUP(V485,'Branch Wise Work Timelines'!C:G,4,FALSE)+AA485))</f>
        <v>44883.770833333336</v>
      </c>
      <c r="AG485" s="67">
        <f>WORKDAY.INTL(AA485,1,11)+VLOOKUP(V485,'Branch Wise Work Timelines'!C:G,3,FALSE)</f>
        <v>44884.416666666664</v>
      </c>
      <c r="AH485" s="69" t="str">
        <f t="shared" ca="1" si="93"/>
        <v>Out of TAT</v>
      </c>
      <c r="AI485" s="69">
        <f t="shared" ca="1" si="94"/>
        <v>20637</v>
      </c>
      <c r="AJ485" s="69" t="str">
        <f ca="1">IF(AI485&lt;0,"0-12",IFERROR(VLOOKUP(AI485,Breakup[],2,FALSE),"&gt;24"))</f>
        <v>&gt;24</v>
      </c>
      <c r="AK485" s="69" t="str">
        <f>VLOOKUP(V485,Master!B:D,3,FALSE)</f>
        <v>East</v>
      </c>
      <c r="AL485" s="69" t="str">
        <f t="shared" si="95"/>
        <v>Kolkata</v>
      </c>
    </row>
    <row r="486" spans="1:38">
      <c r="A486" s="13" t="s">
        <v>1266</v>
      </c>
      <c r="B486" s="54">
        <v>44701.641066747703</v>
      </c>
      <c r="C486" s="13" t="s">
        <v>230</v>
      </c>
      <c r="D486" s="13">
        <v>1757</v>
      </c>
      <c r="E486" s="13" t="s">
        <v>1267</v>
      </c>
      <c r="F486" s="13" t="s">
        <v>15</v>
      </c>
      <c r="G486" s="14">
        <v>1653041711052</v>
      </c>
      <c r="H486" s="55">
        <v>0.69526620370370396</v>
      </c>
      <c r="I486" s="33">
        <v>44884.6952662037</v>
      </c>
      <c r="J486" s="58">
        <v>44884</v>
      </c>
      <c r="K486" s="13" t="s">
        <v>213</v>
      </c>
      <c r="L486" s="13" t="s">
        <v>30</v>
      </c>
      <c r="M486" s="13" t="s">
        <v>214</v>
      </c>
      <c r="N486" s="13" t="s">
        <v>206</v>
      </c>
      <c r="O486" s="33" t="s">
        <v>38</v>
      </c>
      <c r="P486" s="58" t="s">
        <v>38</v>
      </c>
      <c r="Q486" s="33" t="s">
        <v>207</v>
      </c>
      <c r="R486" s="14" t="s">
        <v>38</v>
      </c>
      <c r="S486" s="13" t="s">
        <v>216</v>
      </c>
      <c r="T486" s="13" t="s">
        <v>217</v>
      </c>
      <c r="U486" s="33">
        <f t="shared" ca="1" si="84"/>
        <v>45744.56914039352</v>
      </c>
      <c r="V486" s="13" t="str">
        <f t="shared" si="85"/>
        <v>Bangalore</v>
      </c>
      <c r="W486" s="13" t="str">
        <f t="shared" si="86"/>
        <v>CLS</v>
      </c>
      <c r="X486" s="13">
        <f t="shared" si="87"/>
        <v>16</v>
      </c>
      <c r="Y486" s="13" t="str">
        <f>IFERROR(VLOOKUP(C486,ReceivingTeam[],2,FALSE),"HelpDesk")</f>
        <v>HelpDesk</v>
      </c>
      <c r="Z486" s="67">
        <f t="shared" si="88"/>
        <v>44886.5077662037</v>
      </c>
      <c r="AA486" s="68">
        <f t="shared" si="89"/>
        <v>44884</v>
      </c>
      <c r="AB486" s="69" t="b">
        <f t="shared" si="90"/>
        <v>1</v>
      </c>
      <c r="AC486" s="70">
        <f t="shared" si="91"/>
        <v>0.5</v>
      </c>
      <c r="AD486" s="67">
        <f t="shared" si="92"/>
        <v>44886.5077662037</v>
      </c>
      <c r="AE486" s="67">
        <f>VLOOKUP(V486,'Branch Wise Work Timelines'!C:G,3,FALSE)+AA486</f>
        <v>44884.416666666664</v>
      </c>
      <c r="AF486" s="67">
        <f>IF(V486="Bangalore",VLOOKUP(V486,'Branch Wise Work Timelines'!C:G,4,FALSE)+AA486+1,IF(V486="Mumbai",VLOOKUP(V486,'Branch Wise Work Timelines'!C:G,4,FALSE)+AA486+1,VLOOKUP(V486,'Branch Wise Work Timelines'!C:G,4,FALSE)+AA486))</f>
        <v>44885.104166666664</v>
      </c>
      <c r="AG486" s="67">
        <f>WORKDAY.INTL(AA486,1,11)+VLOOKUP(V486,'Branch Wise Work Timelines'!C:G,3,FALSE)</f>
        <v>44886.416666666664</v>
      </c>
      <c r="AH486" s="69" t="str">
        <f t="shared" ca="1" si="93"/>
        <v>Out of TAT</v>
      </c>
      <c r="AI486" s="69">
        <f t="shared" ca="1" si="94"/>
        <v>20594</v>
      </c>
      <c r="AJ486" s="69" t="str">
        <f ca="1">IF(AI486&lt;0,"0-12",IFERROR(VLOOKUP(AI486,Breakup[],2,FALSE),"&gt;24"))</f>
        <v>&gt;24</v>
      </c>
      <c r="AK486" s="69" t="str">
        <f>VLOOKUP(V486,Master!B:D,3,FALSE)</f>
        <v>South</v>
      </c>
      <c r="AL486" s="69" t="str">
        <f t="shared" si="95"/>
        <v>Bangalore-CLS</v>
      </c>
    </row>
    <row r="487" spans="1:38">
      <c r="A487" s="13" t="s">
        <v>1268</v>
      </c>
      <c r="B487" s="54">
        <v>44701.476329085599</v>
      </c>
      <c r="C487" s="13" t="s">
        <v>137</v>
      </c>
      <c r="D487" s="13">
        <v>704</v>
      </c>
      <c r="E487" s="13" t="s">
        <v>1269</v>
      </c>
      <c r="F487" s="13" t="s">
        <v>33</v>
      </c>
      <c r="G487" s="14">
        <v>1653026648585</v>
      </c>
      <c r="H487" s="55">
        <v>0.92538194444444499</v>
      </c>
      <c r="I487" s="33">
        <v>44885.925381944398</v>
      </c>
      <c r="J487" s="58">
        <v>44885</v>
      </c>
      <c r="K487" s="13" t="s">
        <v>325</v>
      </c>
      <c r="L487" s="13" t="s">
        <v>55</v>
      </c>
      <c r="M487" s="13" t="s">
        <v>323</v>
      </c>
      <c r="N487" s="13" t="s">
        <v>206</v>
      </c>
      <c r="O487" s="33" t="s">
        <v>38</v>
      </c>
      <c r="P487" s="58" t="s">
        <v>38</v>
      </c>
      <c r="Q487" s="33" t="s">
        <v>207</v>
      </c>
      <c r="R487" s="14" t="s">
        <v>38</v>
      </c>
      <c r="S487" s="13" t="s">
        <v>208</v>
      </c>
      <c r="T487" s="13" t="s">
        <v>209</v>
      </c>
      <c r="U487" s="33">
        <f t="shared" ca="1" si="84"/>
        <v>45744.56914039352</v>
      </c>
      <c r="V487" s="13" t="str">
        <f t="shared" si="85"/>
        <v>Delhi</v>
      </c>
      <c r="W487" s="13" t="str">
        <f t="shared" si="86"/>
        <v>RI</v>
      </c>
      <c r="X487" s="13">
        <f t="shared" si="87"/>
        <v>22</v>
      </c>
      <c r="Y487" s="13" t="str">
        <f>IFERROR(VLOOKUP(C487,ReceivingTeam[],2,FALSE),"HelpDesk")</f>
        <v>Branch office</v>
      </c>
      <c r="Z487" s="67">
        <f t="shared" si="88"/>
        <v>44885.916666666664</v>
      </c>
      <c r="AA487" s="68">
        <f t="shared" si="89"/>
        <v>44885</v>
      </c>
      <c r="AB487" s="69" t="b">
        <f t="shared" si="90"/>
        <v>0</v>
      </c>
      <c r="AC487" s="70">
        <f t="shared" si="91"/>
        <v>0.5</v>
      </c>
      <c r="AD487" s="67">
        <f t="shared" si="92"/>
        <v>44885.916666666664</v>
      </c>
      <c r="AE487" s="67">
        <f>VLOOKUP(V487,'Branch Wise Work Timelines'!C:G,3,FALSE)+AA487</f>
        <v>44885.416666666664</v>
      </c>
      <c r="AF487" s="67">
        <f>IF(V487="Bangalore",VLOOKUP(V487,'Branch Wise Work Timelines'!C:G,4,FALSE)+AA487+1,IF(V487="Mumbai",VLOOKUP(V487,'Branch Wise Work Timelines'!C:G,4,FALSE)+AA487+1,VLOOKUP(V487,'Branch Wise Work Timelines'!C:G,4,FALSE)+AA487))</f>
        <v>44885.770833333336</v>
      </c>
      <c r="AG487" s="67">
        <f>WORKDAY.INTL(AA487,1,11)+VLOOKUP(V487,'Branch Wise Work Timelines'!C:G,3,FALSE)</f>
        <v>44886.416666666664</v>
      </c>
      <c r="AH487" s="69" t="str">
        <f t="shared" ca="1" si="93"/>
        <v>Out of TAT</v>
      </c>
      <c r="AI487" s="69">
        <f t="shared" ca="1" si="94"/>
        <v>20608</v>
      </c>
      <c r="AJ487" s="69" t="str">
        <f ca="1">IF(AI487&lt;0,"0-12",IFERROR(VLOOKUP(AI487,Breakup[],2,FALSE),"&gt;24"))</f>
        <v>&gt;24</v>
      </c>
      <c r="AK487" s="69" t="str">
        <f>VLOOKUP(V487,Master!B:D,3,FALSE)</f>
        <v>North</v>
      </c>
      <c r="AL487" s="69" t="str">
        <f t="shared" si="95"/>
        <v>Delhi</v>
      </c>
    </row>
    <row r="488" spans="1:38">
      <c r="A488" s="13" t="s">
        <v>1270</v>
      </c>
      <c r="B488" s="54">
        <v>44701.619342673599</v>
      </c>
      <c r="C488" s="13" t="s">
        <v>230</v>
      </c>
      <c r="D488" s="13">
        <v>331</v>
      </c>
      <c r="E488" s="13" t="s">
        <v>1271</v>
      </c>
      <c r="F488" s="13" t="s">
        <v>15</v>
      </c>
      <c r="G488" s="14">
        <v>1653041711052</v>
      </c>
      <c r="H488" s="55">
        <v>0.72280092592592604</v>
      </c>
      <c r="I488" s="33">
        <v>44886.722800925898</v>
      </c>
      <c r="J488" s="58">
        <v>44886</v>
      </c>
      <c r="K488" s="13" t="s">
        <v>213</v>
      </c>
      <c r="L488" s="13" t="s">
        <v>30</v>
      </c>
      <c r="M488" s="13" t="s">
        <v>214</v>
      </c>
      <c r="N488" s="13" t="s">
        <v>206</v>
      </c>
      <c r="O488" s="33" t="s">
        <v>38</v>
      </c>
      <c r="P488" s="58" t="s">
        <v>38</v>
      </c>
      <c r="Q488" s="33" t="s">
        <v>207</v>
      </c>
      <c r="R488" s="14" t="s">
        <v>38</v>
      </c>
      <c r="S488" s="13" t="s">
        <v>216</v>
      </c>
      <c r="T488" s="13" t="s">
        <v>217</v>
      </c>
      <c r="U488" s="33">
        <f t="shared" ca="1" si="84"/>
        <v>45744.56914039352</v>
      </c>
      <c r="V488" s="13" t="str">
        <f t="shared" si="85"/>
        <v>Bangalore</v>
      </c>
      <c r="W488" s="13" t="str">
        <f t="shared" si="86"/>
        <v>CLS</v>
      </c>
      <c r="X488" s="13">
        <f t="shared" si="87"/>
        <v>17</v>
      </c>
      <c r="Y488" s="13" t="str">
        <f>IFERROR(VLOOKUP(C488,ReceivingTeam[],2,FALSE),"HelpDesk")</f>
        <v>HelpDesk</v>
      </c>
      <c r="Z488" s="67">
        <f t="shared" si="88"/>
        <v>44887.535300925898</v>
      </c>
      <c r="AA488" s="68">
        <f t="shared" si="89"/>
        <v>44886</v>
      </c>
      <c r="AB488" s="69" t="b">
        <f t="shared" si="90"/>
        <v>1</v>
      </c>
      <c r="AC488" s="70">
        <f t="shared" si="91"/>
        <v>0.5</v>
      </c>
      <c r="AD488" s="67">
        <f t="shared" si="92"/>
        <v>44887.535300925898</v>
      </c>
      <c r="AE488" s="67">
        <f>VLOOKUP(V488,'Branch Wise Work Timelines'!C:G,3,FALSE)+AA488</f>
        <v>44886.416666666664</v>
      </c>
      <c r="AF488" s="67">
        <f>IF(V488="Bangalore",VLOOKUP(V488,'Branch Wise Work Timelines'!C:G,4,FALSE)+AA488+1,IF(V488="Mumbai",VLOOKUP(V488,'Branch Wise Work Timelines'!C:G,4,FALSE)+AA488+1,VLOOKUP(V488,'Branch Wise Work Timelines'!C:G,4,FALSE)+AA488))</f>
        <v>44887.104166666664</v>
      </c>
      <c r="AG488" s="67">
        <f>WORKDAY.INTL(AA488,1,11)+VLOOKUP(V488,'Branch Wise Work Timelines'!C:G,3,FALSE)</f>
        <v>44887.416666666664</v>
      </c>
      <c r="AH488" s="69" t="str">
        <f t="shared" ca="1" si="93"/>
        <v>Out of TAT</v>
      </c>
      <c r="AI488" s="69">
        <f t="shared" ca="1" si="94"/>
        <v>20569</v>
      </c>
      <c r="AJ488" s="69" t="str">
        <f ca="1">IF(AI488&lt;0,"0-12",IFERROR(VLOOKUP(AI488,Breakup[],2,FALSE),"&gt;24"))</f>
        <v>&gt;24</v>
      </c>
      <c r="AK488" s="69" t="str">
        <f>VLOOKUP(V488,Master!B:D,3,FALSE)</f>
        <v>South</v>
      </c>
      <c r="AL488" s="69" t="str">
        <f t="shared" si="95"/>
        <v>Bangalore-CLS</v>
      </c>
    </row>
    <row r="489" spans="1:38">
      <c r="A489" s="13" t="s">
        <v>1272</v>
      </c>
      <c r="B489" s="54">
        <v>44701.538715509298</v>
      </c>
      <c r="C489" s="13" t="s">
        <v>323</v>
      </c>
      <c r="D489" s="13">
        <v>1264</v>
      </c>
      <c r="E489" s="13" t="s">
        <v>1273</v>
      </c>
      <c r="F489" s="13" t="s">
        <v>33</v>
      </c>
      <c r="G489" s="14">
        <v>1653032557920</v>
      </c>
      <c r="H489" s="55">
        <v>0.89829861111111098</v>
      </c>
      <c r="I489" s="33">
        <v>44890.8982986111</v>
      </c>
      <c r="J489" s="58">
        <v>44890</v>
      </c>
      <c r="K489" s="13" t="s">
        <v>325</v>
      </c>
      <c r="L489" s="13" t="s">
        <v>55</v>
      </c>
      <c r="M489" s="13" t="s">
        <v>323</v>
      </c>
      <c r="N489" s="13" t="s">
        <v>206</v>
      </c>
      <c r="O489" s="33" t="s">
        <v>38</v>
      </c>
      <c r="P489" s="58" t="s">
        <v>38</v>
      </c>
      <c r="Q489" s="33" t="s">
        <v>207</v>
      </c>
      <c r="R489" s="14" t="s">
        <v>38</v>
      </c>
      <c r="S489" s="13" t="s">
        <v>208</v>
      </c>
      <c r="T489" s="13" t="s">
        <v>209</v>
      </c>
      <c r="U489" s="33">
        <f t="shared" ca="1" si="84"/>
        <v>45744.56914039352</v>
      </c>
      <c r="V489" s="13" t="str">
        <f t="shared" si="85"/>
        <v>Delhi</v>
      </c>
      <c r="W489" s="13" t="str">
        <f t="shared" si="86"/>
        <v>RI</v>
      </c>
      <c r="X489" s="13">
        <f t="shared" si="87"/>
        <v>21</v>
      </c>
      <c r="Y489" s="13" t="str">
        <f>IFERROR(VLOOKUP(C489,ReceivingTeam[],2,FALSE),"HelpDesk")</f>
        <v>HelpDesk</v>
      </c>
      <c r="Z489" s="67">
        <f t="shared" si="88"/>
        <v>44892.044131944429</v>
      </c>
      <c r="AA489" s="68">
        <f t="shared" si="89"/>
        <v>44890</v>
      </c>
      <c r="AB489" s="69" t="b">
        <f t="shared" si="90"/>
        <v>1</v>
      </c>
      <c r="AC489" s="70">
        <f t="shared" si="91"/>
        <v>0.5</v>
      </c>
      <c r="AD489" s="67">
        <f t="shared" si="92"/>
        <v>44892.044131944429</v>
      </c>
      <c r="AE489" s="67">
        <f>VLOOKUP(V489,'Branch Wise Work Timelines'!C:G,3,FALSE)+AA489</f>
        <v>44890.416666666664</v>
      </c>
      <c r="AF489" s="67">
        <f>IF(V489="Bangalore",VLOOKUP(V489,'Branch Wise Work Timelines'!C:G,4,FALSE)+AA489+1,IF(V489="Mumbai",VLOOKUP(V489,'Branch Wise Work Timelines'!C:G,4,FALSE)+AA489+1,VLOOKUP(V489,'Branch Wise Work Timelines'!C:G,4,FALSE)+AA489))</f>
        <v>44890.770833333336</v>
      </c>
      <c r="AG489" s="67">
        <f>WORKDAY.INTL(AA489,1,11)+VLOOKUP(V489,'Branch Wise Work Timelines'!C:G,3,FALSE)</f>
        <v>44891.416666666664</v>
      </c>
      <c r="AH489" s="69" t="str">
        <f t="shared" ca="1" si="93"/>
        <v>Out of TAT</v>
      </c>
      <c r="AI489" s="69">
        <f t="shared" ca="1" si="94"/>
        <v>20461</v>
      </c>
      <c r="AJ489" s="69" t="str">
        <f ca="1">IF(AI489&lt;0,"0-12",IFERROR(VLOOKUP(AI489,Breakup[],2,FALSE),"&gt;24"))</f>
        <v>&gt;24</v>
      </c>
      <c r="AK489" s="69" t="str">
        <f>VLOOKUP(V489,Master!B:D,3,FALSE)</f>
        <v>North</v>
      </c>
      <c r="AL489" s="69" t="str">
        <f t="shared" si="95"/>
        <v>Delhi</v>
      </c>
    </row>
    <row r="490" spans="1:38">
      <c r="A490" s="13" t="s">
        <v>1274</v>
      </c>
      <c r="B490" s="54">
        <v>44701.584903900497</v>
      </c>
      <c r="C490" s="13" t="s">
        <v>261</v>
      </c>
      <c r="D490" s="13">
        <v>1404</v>
      </c>
      <c r="E490" s="13" t="s">
        <v>1275</v>
      </c>
      <c r="F490" s="13" t="s">
        <v>33</v>
      </c>
      <c r="G490" s="14">
        <v>1653036381719</v>
      </c>
      <c r="H490" s="55">
        <v>0.93143518518518498</v>
      </c>
      <c r="I490" s="33">
        <v>44883.931435185201</v>
      </c>
      <c r="J490" s="58">
        <v>44883</v>
      </c>
      <c r="K490" s="13" t="s">
        <v>263</v>
      </c>
      <c r="L490" s="13" t="s">
        <v>69</v>
      </c>
      <c r="M490" s="13" t="s">
        <v>101</v>
      </c>
      <c r="N490" s="13" t="s">
        <v>206</v>
      </c>
      <c r="O490" s="33" t="s">
        <v>38</v>
      </c>
      <c r="P490" s="58" t="s">
        <v>38</v>
      </c>
      <c r="Q490" s="33" t="s">
        <v>207</v>
      </c>
      <c r="R490" s="14" t="s">
        <v>38</v>
      </c>
      <c r="S490" s="13" t="s">
        <v>208</v>
      </c>
      <c r="T490" s="13" t="s">
        <v>209</v>
      </c>
      <c r="U490" s="33">
        <f t="shared" ca="1" si="84"/>
        <v>45744.56914039352</v>
      </c>
      <c r="V490" s="13" t="str">
        <f t="shared" si="85"/>
        <v>Mumbai</v>
      </c>
      <c r="W490" s="13" t="str">
        <f t="shared" si="86"/>
        <v>RI</v>
      </c>
      <c r="X490" s="13">
        <f t="shared" si="87"/>
        <v>22</v>
      </c>
      <c r="Y490" s="13" t="str">
        <f>IFERROR(VLOOKUP(C490,ReceivingTeam[],2,FALSE),"HelpDesk")</f>
        <v>HelpDesk</v>
      </c>
      <c r="Z490" s="67">
        <f t="shared" si="88"/>
        <v>44884.598101851865</v>
      </c>
      <c r="AA490" s="68">
        <f t="shared" si="89"/>
        <v>44883</v>
      </c>
      <c r="AB490" s="69" t="b">
        <f t="shared" si="90"/>
        <v>1</v>
      </c>
      <c r="AC490" s="70">
        <f t="shared" si="91"/>
        <v>0.5</v>
      </c>
      <c r="AD490" s="67">
        <f t="shared" si="92"/>
        <v>44884.598101851865</v>
      </c>
      <c r="AE490" s="67">
        <f>VLOOKUP(V490,'Branch Wise Work Timelines'!C:G,3,FALSE)+AA490</f>
        <v>44883.416666666664</v>
      </c>
      <c r="AF490" s="67">
        <f>IF(V490="Bangalore",VLOOKUP(V490,'Branch Wise Work Timelines'!C:G,4,FALSE)+AA490+1,IF(V490="Mumbai",VLOOKUP(V490,'Branch Wise Work Timelines'!C:G,4,FALSE)+AA490+1,VLOOKUP(V490,'Branch Wise Work Timelines'!C:G,4,FALSE)+AA490))</f>
        <v>44884.25</v>
      </c>
      <c r="AG490" s="67">
        <f>WORKDAY.INTL(AA490,1,11)+VLOOKUP(V490,'Branch Wise Work Timelines'!C:G,3,FALSE)</f>
        <v>44884.416666666664</v>
      </c>
      <c r="AH490" s="69" t="str">
        <f t="shared" ca="1" si="93"/>
        <v>Out of TAT</v>
      </c>
      <c r="AI490" s="69">
        <f t="shared" ca="1" si="94"/>
        <v>20640</v>
      </c>
      <c r="AJ490" s="69" t="str">
        <f ca="1">IF(AI490&lt;0,"0-12",IFERROR(VLOOKUP(AI490,Breakup[],2,FALSE),"&gt;24"))</f>
        <v>&gt;24</v>
      </c>
      <c r="AK490" s="69" t="str">
        <f>VLOOKUP(V490,Master!B:D,3,FALSE)</f>
        <v>East</v>
      </c>
      <c r="AL490" s="69" t="str">
        <f t="shared" si="95"/>
        <v>Mumbai</v>
      </c>
    </row>
    <row r="491" spans="1:38">
      <c r="A491" s="13" t="s">
        <v>1276</v>
      </c>
      <c r="B491" s="54">
        <v>44701.647607256898</v>
      </c>
      <c r="C491" s="13" t="s">
        <v>110</v>
      </c>
      <c r="D491" s="13">
        <v>1724</v>
      </c>
      <c r="E491" s="13" t="s">
        <v>1277</v>
      </c>
      <c r="F491" s="13" t="s">
        <v>33</v>
      </c>
      <c r="G491" s="14">
        <v>1653041377165</v>
      </c>
      <c r="H491" s="55">
        <v>0.64342592592592596</v>
      </c>
      <c r="I491" s="33">
        <v>44885.643425925897</v>
      </c>
      <c r="J491" s="58">
        <v>44885</v>
      </c>
      <c r="K491" s="13" t="s">
        <v>263</v>
      </c>
      <c r="L491" s="13" t="s">
        <v>69</v>
      </c>
      <c r="M491" s="13" t="s">
        <v>101</v>
      </c>
      <c r="N491" s="13" t="s">
        <v>206</v>
      </c>
      <c r="O491" s="33" t="s">
        <v>38</v>
      </c>
      <c r="P491" s="58" t="s">
        <v>38</v>
      </c>
      <c r="Q491" s="33" t="s">
        <v>207</v>
      </c>
      <c r="R491" s="14" t="s">
        <v>38</v>
      </c>
      <c r="S491" s="13" t="s">
        <v>208</v>
      </c>
      <c r="T491" s="13" t="s">
        <v>209</v>
      </c>
      <c r="U491" s="33">
        <f t="shared" ca="1" si="84"/>
        <v>45744.56914039352</v>
      </c>
      <c r="V491" s="13" t="str">
        <f t="shared" si="85"/>
        <v>Mumbai</v>
      </c>
      <c r="W491" s="13" t="str">
        <f t="shared" si="86"/>
        <v>RI</v>
      </c>
      <c r="X491" s="13">
        <f t="shared" si="87"/>
        <v>15</v>
      </c>
      <c r="Y491" s="13" t="str">
        <f>IFERROR(VLOOKUP(C491,ReceivingTeam[],2,FALSE),"HelpDesk")</f>
        <v>Branch office</v>
      </c>
      <c r="Z491" s="67">
        <f t="shared" si="88"/>
        <v>44885.916666666664</v>
      </c>
      <c r="AA491" s="68">
        <f t="shared" si="89"/>
        <v>44885</v>
      </c>
      <c r="AB491" s="69" t="b">
        <f t="shared" si="90"/>
        <v>0</v>
      </c>
      <c r="AC491" s="70">
        <f t="shared" si="91"/>
        <v>0.5</v>
      </c>
      <c r="AD491" s="67">
        <f t="shared" si="92"/>
        <v>44885.916666666664</v>
      </c>
      <c r="AE491" s="67">
        <f>VLOOKUP(V491,'Branch Wise Work Timelines'!C:G,3,FALSE)+AA491</f>
        <v>44885.416666666664</v>
      </c>
      <c r="AF491" s="67">
        <f>IF(V491="Bangalore",VLOOKUP(V491,'Branch Wise Work Timelines'!C:G,4,FALSE)+AA491+1,IF(V491="Mumbai",VLOOKUP(V491,'Branch Wise Work Timelines'!C:G,4,FALSE)+AA491+1,VLOOKUP(V491,'Branch Wise Work Timelines'!C:G,4,FALSE)+AA491))</f>
        <v>44886.25</v>
      </c>
      <c r="AG491" s="67">
        <f>WORKDAY.INTL(AA491,1,11)+VLOOKUP(V491,'Branch Wise Work Timelines'!C:G,3,FALSE)</f>
        <v>44886.416666666664</v>
      </c>
      <c r="AH491" s="69" t="str">
        <f t="shared" ca="1" si="93"/>
        <v>Out of TAT</v>
      </c>
      <c r="AI491" s="69">
        <f t="shared" ca="1" si="94"/>
        <v>20608</v>
      </c>
      <c r="AJ491" s="69" t="str">
        <f ca="1">IF(AI491&lt;0,"0-12",IFERROR(VLOOKUP(AI491,Breakup[],2,FALSE),"&gt;24"))</f>
        <v>&gt;24</v>
      </c>
      <c r="AK491" s="69" t="str">
        <f>VLOOKUP(V491,Master!B:D,3,FALSE)</f>
        <v>East</v>
      </c>
      <c r="AL491" s="69" t="str">
        <f t="shared" si="95"/>
        <v>Mumbai</v>
      </c>
    </row>
    <row r="492" spans="1:38">
      <c r="A492" s="13" t="s">
        <v>1278</v>
      </c>
      <c r="B492" s="54">
        <v>44701.468266400501</v>
      </c>
      <c r="C492" s="13" t="s">
        <v>261</v>
      </c>
      <c r="D492" s="13">
        <v>1669</v>
      </c>
      <c r="E492" s="13" t="s">
        <v>1279</v>
      </c>
      <c r="F492" s="13" t="s">
        <v>33</v>
      </c>
      <c r="G492" s="14">
        <v>1653026782977</v>
      </c>
      <c r="H492" s="55">
        <v>0.67035879629629602</v>
      </c>
      <c r="I492" s="33">
        <v>44884.670358796298</v>
      </c>
      <c r="J492" s="58">
        <v>44884</v>
      </c>
      <c r="K492" s="13" t="s">
        <v>263</v>
      </c>
      <c r="L492" s="13" t="s">
        <v>69</v>
      </c>
      <c r="M492" s="13" t="s">
        <v>101</v>
      </c>
      <c r="N492" s="13" t="s">
        <v>206</v>
      </c>
      <c r="O492" s="33" t="s">
        <v>38</v>
      </c>
      <c r="P492" s="58" t="s">
        <v>38</v>
      </c>
      <c r="Q492" s="33" t="s">
        <v>207</v>
      </c>
      <c r="R492" s="14" t="s">
        <v>38</v>
      </c>
      <c r="S492" s="13" t="s">
        <v>208</v>
      </c>
      <c r="T492" s="13" t="s">
        <v>209</v>
      </c>
      <c r="U492" s="33">
        <f t="shared" ca="1" si="84"/>
        <v>45744.56914039352</v>
      </c>
      <c r="V492" s="13" t="str">
        <f t="shared" si="85"/>
        <v>Mumbai</v>
      </c>
      <c r="W492" s="13" t="str">
        <f t="shared" si="86"/>
        <v>RI</v>
      </c>
      <c r="X492" s="13">
        <f t="shared" si="87"/>
        <v>16</v>
      </c>
      <c r="Y492" s="13" t="str">
        <f>IFERROR(VLOOKUP(C492,ReceivingTeam[],2,FALSE),"HelpDesk")</f>
        <v>HelpDesk</v>
      </c>
      <c r="Z492" s="67">
        <f t="shared" si="88"/>
        <v>44885.170358796298</v>
      </c>
      <c r="AA492" s="68">
        <f t="shared" si="89"/>
        <v>44884</v>
      </c>
      <c r="AB492" s="69" t="b">
        <f t="shared" si="90"/>
        <v>1</v>
      </c>
      <c r="AC492" s="70">
        <f t="shared" si="91"/>
        <v>0.5</v>
      </c>
      <c r="AD492" s="67">
        <f t="shared" si="92"/>
        <v>44885.170358796298</v>
      </c>
      <c r="AE492" s="67">
        <f>VLOOKUP(V492,'Branch Wise Work Timelines'!C:G,3,FALSE)+AA492</f>
        <v>44884.416666666664</v>
      </c>
      <c r="AF492" s="67">
        <f>IF(V492="Bangalore",VLOOKUP(V492,'Branch Wise Work Timelines'!C:G,4,FALSE)+AA492+1,IF(V492="Mumbai",VLOOKUP(V492,'Branch Wise Work Timelines'!C:G,4,FALSE)+AA492+1,VLOOKUP(V492,'Branch Wise Work Timelines'!C:G,4,FALSE)+AA492))</f>
        <v>44885.25</v>
      </c>
      <c r="AG492" s="67">
        <f>WORKDAY.INTL(AA492,1,11)+VLOOKUP(V492,'Branch Wise Work Timelines'!C:G,3,FALSE)</f>
        <v>44886.416666666664</v>
      </c>
      <c r="AH492" s="69" t="str">
        <f t="shared" ca="1" si="93"/>
        <v>Out of TAT</v>
      </c>
      <c r="AI492" s="69">
        <f t="shared" ca="1" si="94"/>
        <v>20626</v>
      </c>
      <c r="AJ492" s="69" t="str">
        <f ca="1">IF(AI492&lt;0,"0-12",IFERROR(VLOOKUP(AI492,Breakup[],2,FALSE),"&gt;24"))</f>
        <v>&gt;24</v>
      </c>
      <c r="AK492" s="69" t="str">
        <f>VLOOKUP(V492,Master!B:D,3,FALSE)</f>
        <v>East</v>
      </c>
      <c r="AL492" s="69" t="str">
        <f t="shared" si="95"/>
        <v>Mumbai</v>
      </c>
    </row>
    <row r="493" spans="1:38">
      <c r="A493" s="13" t="s">
        <v>1280</v>
      </c>
      <c r="B493" s="54">
        <v>44701.644075034703</v>
      </c>
      <c r="C493" s="13" t="s">
        <v>243</v>
      </c>
      <c r="D493" s="13">
        <v>346</v>
      </c>
      <c r="E493" s="13" t="s">
        <v>1281</v>
      </c>
      <c r="F493" s="13" t="s">
        <v>15</v>
      </c>
      <c r="G493" s="14">
        <v>1653043097971</v>
      </c>
      <c r="H493" s="55">
        <v>0.64063657407407404</v>
      </c>
      <c r="I493" s="33">
        <v>44885.640636574099</v>
      </c>
      <c r="J493" s="58">
        <v>44885</v>
      </c>
      <c r="K493" s="13" t="s">
        <v>213</v>
      </c>
      <c r="L493" s="13" t="s">
        <v>30</v>
      </c>
      <c r="M493" s="13" t="s">
        <v>214</v>
      </c>
      <c r="N493" s="13" t="s">
        <v>206</v>
      </c>
      <c r="O493" s="33" t="s">
        <v>38</v>
      </c>
      <c r="P493" s="58" t="s">
        <v>38</v>
      </c>
      <c r="Q493" s="33" t="s">
        <v>207</v>
      </c>
      <c r="R493" s="14" t="s">
        <v>38</v>
      </c>
      <c r="S493" s="13" t="s">
        <v>216</v>
      </c>
      <c r="T493" s="13" t="s">
        <v>217</v>
      </c>
      <c r="U493" s="33">
        <f t="shared" ca="1" si="84"/>
        <v>45744.56914039352</v>
      </c>
      <c r="V493" s="13" t="str">
        <f t="shared" si="85"/>
        <v>Bangalore</v>
      </c>
      <c r="W493" s="13" t="str">
        <f t="shared" si="86"/>
        <v>CLS</v>
      </c>
      <c r="X493" s="13">
        <f t="shared" si="87"/>
        <v>15</v>
      </c>
      <c r="Y493" s="13" t="str">
        <f>IFERROR(VLOOKUP(C493,ReceivingTeam[],2,FALSE),"HelpDesk")</f>
        <v>HelpDesk</v>
      </c>
      <c r="Z493" s="67">
        <f t="shared" si="88"/>
        <v>44885.916666666664</v>
      </c>
      <c r="AA493" s="68">
        <f t="shared" si="89"/>
        <v>44885</v>
      </c>
      <c r="AB493" s="69" t="b">
        <f t="shared" si="90"/>
        <v>0</v>
      </c>
      <c r="AC493" s="70">
        <f t="shared" si="91"/>
        <v>0.5</v>
      </c>
      <c r="AD493" s="67">
        <f t="shared" si="92"/>
        <v>44885.916666666664</v>
      </c>
      <c r="AE493" s="67">
        <f>VLOOKUP(V493,'Branch Wise Work Timelines'!C:G,3,FALSE)+AA493</f>
        <v>44885.416666666664</v>
      </c>
      <c r="AF493" s="67">
        <f>IF(V493="Bangalore",VLOOKUP(V493,'Branch Wise Work Timelines'!C:G,4,FALSE)+AA493+1,IF(V493="Mumbai",VLOOKUP(V493,'Branch Wise Work Timelines'!C:G,4,FALSE)+AA493+1,VLOOKUP(V493,'Branch Wise Work Timelines'!C:G,4,FALSE)+AA493))</f>
        <v>44886.104166666664</v>
      </c>
      <c r="AG493" s="67">
        <f>WORKDAY.INTL(AA493,1,11)+VLOOKUP(V493,'Branch Wise Work Timelines'!C:G,3,FALSE)</f>
        <v>44886.416666666664</v>
      </c>
      <c r="AH493" s="69" t="str">
        <f t="shared" ca="1" si="93"/>
        <v>Out of TAT</v>
      </c>
      <c r="AI493" s="69">
        <f t="shared" ca="1" si="94"/>
        <v>20608</v>
      </c>
      <c r="AJ493" s="69" t="str">
        <f ca="1">IF(AI493&lt;0,"0-12",IFERROR(VLOOKUP(AI493,Breakup[],2,FALSE),"&gt;24"))</f>
        <v>&gt;24</v>
      </c>
      <c r="AK493" s="69" t="str">
        <f>VLOOKUP(V493,Master!B:D,3,FALSE)</f>
        <v>South</v>
      </c>
      <c r="AL493" s="69" t="str">
        <f t="shared" si="95"/>
        <v>Bangalore-CLS</v>
      </c>
    </row>
    <row r="494" spans="1:38">
      <c r="A494" s="13" t="s">
        <v>1282</v>
      </c>
      <c r="B494" s="54">
        <v>44701.547527118099</v>
      </c>
      <c r="C494" s="13" t="s">
        <v>121</v>
      </c>
      <c r="D494" s="13">
        <v>752</v>
      </c>
      <c r="E494" s="13" t="s">
        <v>1283</v>
      </c>
      <c r="F494" s="13" t="s">
        <v>33</v>
      </c>
      <c r="G494" s="14">
        <v>1653034043739</v>
      </c>
      <c r="H494" s="55">
        <v>6.6539351851851794E-2</v>
      </c>
      <c r="I494" s="33">
        <v>44888.066539351901</v>
      </c>
      <c r="J494" s="58">
        <v>44888</v>
      </c>
      <c r="K494" s="13" t="s">
        <v>263</v>
      </c>
      <c r="L494" s="13" t="s">
        <v>69</v>
      </c>
      <c r="M494" s="13" t="s">
        <v>101</v>
      </c>
      <c r="N494" s="13" t="s">
        <v>206</v>
      </c>
      <c r="O494" s="33" t="s">
        <v>38</v>
      </c>
      <c r="P494" s="58" t="s">
        <v>38</v>
      </c>
      <c r="Q494" s="33" t="s">
        <v>207</v>
      </c>
      <c r="R494" s="14" t="s">
        <v>38</v>
      </c>
      <c r="S494" s="13" t="s">
        <v>208</v>
      </c>
      <c r="T494" s="13" t="s">
        <v>209</v>
      </c>
      <c r="U494" s="33">
        <f t="shared" ca="1" si="84"/>
        <v>45744.56914039352</v>
      </c>
      <c r="V494" s="13" t="str">
        <f t="shared" si="85"/>
        <v>Mumbai</v>
      </c>
      <c r="W494" s="13" t="str">
        <f t="shared" si="86"/>
        <v>RI</v>
      </c>
      <c r="X494" s="13">
        <f t="shared" si="87"/>
        <v>1</v>
      </c>
      <c r="Y494" s="13" t="str">
        <f>IFERROR(VLOOKUP(C494,ReceivingTeam[],2,FALSE),"HelpDesk")</f>
        <v>Branch office</v>
      </c>
      <c r="Z494" s="67">
        <f t="shared" si="88"/>
        <v>44888.916666666664</v>
      </c>
      <c r="AA494" s="68">
        <f t="shared" si="89"/>
        <v>44888</v>
      </c>
      <c r="AB494" s="69" t="b">
        <f t="shared" si="90"/>
        <v>1</v>
      </c>
      <c r="AC494" s="70">
        <f t="shared" si="91"/>
        <v>0.5</v>
      </c>
      <c r="AD494" s="67">
        <f t="shared" si="92"/>
        <v>44888.916666666664</v>
      </c>
      <c r="AE494" s="67">
        <f>VLOOKUP(V494,'Branch Wise Work Timelines'!C:G,3,FALSE)+AA494</f>
        <v>44888.416666666664</v>
      </c>
      <c r="AF494" s="67">
        <f>IF(V494="Bangalore",VLOOKUP(V494,'Branch Wise Work Timelines'!C:G,4,FALSE)+AA494+1,IF(V494="Mumbai",VLOOKUP(V494,'Branch Wise Work Timelines'!C:G,4,FALSE)+AA494+1,VLOOKUP(V494,'Branch Wise Work Timelines'!C:G,4,FALSE)+AA494))</f>
        <v>44889.25</v>
      </c>
      <c r="AG494" s="67">
        <f>WORKDAY.INTL(AA494,1,11)+VLOOKUP(V494,'Branch Wise Work Timelines'!C:G,3,FALSE)</f>
        <v>44889.416666666664</v>
      </c>
      <c r="AH494" s="69" t="str">
        <f t="shared" ca="1" si="93"/>
        <v>Out of TAT</v>
      </c>
      <c r="AI494" s="69">
        <f t="shared" ca="1" si="94"/>
        <v>20536</v>
      </c>
      <c r="AJ494" s="69" t="str">
        <f ca="1">IF(AI494&lt;0,"0-12",IFERROR(VLOOKUP(AI494,Breakup[],2,FALSE),"&gt;24"))</f>
        <v>&gt;24</v>
      </c>
      <c r="AK494" s="69" t="str">
        <f>VLOOKUP(V494,Master!B:D,3,FALSE)</f>
        <v>East</v>
      </c>
      <c r="AL494" s="69" t="str">
        <f t="shared" si="95"/>
        <v>Mumbai</v>
      </c>
    </row>
    <row r="495" spans="1:38">
      <c r="A495" s="13" t="s">
        <v>1284</v>
      </c>
      <c r="B495" s="54">
        <v>44701.638189548597</v>
      </c>
      <c r="C495" s="13" t="s">
        <v>404</v>
      </c>
      <c r="D495" s="13">
        <v>566</v>
      </c>
      <c r="E495" s="13" t="s">
        <v>1285</v>
      </c>
      <c r="F495" s="13" t="s">
        <v>15</v>
      </c>
      <c r="G495" s="14">
        <v>1653043347189</v>
      </c>
      <c r="H495" s="55">
        <v>0.64902777777777798</v>
      </c>
      <c r="I495" s="33">
        <v>44887.649027777799</v>
      </c>
      <c r="J495" s="58">
        <v>44887</v>
      </c>
      <c r="K495" s="13" t="s">
        <v>213</v>
      </c>
      <c r="L495" s="13" t="s">
        <v>30</v>
      </c>
      <c r="M495" s="13" t="s">
        <v>75</v>
      </c>
      <c r="N495" s="13" t="s">
        <v>206</v>
      </c>
      <c r="O495" s="33" t="s">
        <v>38</v>
      </c>
      <c r="P495" s="58" t="s">
        <v>38</v>
      </c>
      <c r="Q495" s="33" t="s">
        <v>207</v>
      </c>
      <c r="R495" s="14" t="s">
        <v>38</v>
      </c>
      <c r="S495" s="13" t="s">
        <v>208</v>
      </c>
      <c r="T495" s="13" t="s">
        <v>209</v>
      </c>
      <c r="U495" s="33">
        <f t="shared" ca="1" si="84"/>
        <v>45744.56914039352</v>
      </c>
      <c r="V495" s="13" t="str">
        <f t="shared" si="85"/>
        <v>Bangalore</v>
      </c>
      <c r="W495" s="13" t="str">
        <f t="shared" si="86"/>
        <v>CLS</v>
      </c>
      <c r="X495" s="13">
        <f t="shared" si="87"/>
        <v>15</v>
      </c>
      <c r="Y495" s="13" t="str">
        <f>IFERROR(VLOOKUP(C495,ReceivingTeam[],2,FALSE),"HelpDesk")</f>
        <v>HelpDesk</v>
      </c>
      <c r="Z495" s="67">
        <f t="shared" si="88"/>
        <v>44888.461527777799</v>
      </c>
      <c r="AA495" s="68">
        <f t="shared" si="89"/>
        <v>44887</v>
      </c>
      <c r="AB495" s="69" t="b">
        <f t="shared" si="90"/>
        <v>1</v>
      </c>
      <c r="AC495" s="70">
        <f t="shared" si="91"/>
        <v>0.5</v>
      </c>
      <c r="AD495" s="67">
        <f t="shared" si="92"/>
        <v>44888.461527777799</v>
      </c>
      <c r="AE495" s="67">
        <f>VLOOKUP(V495,'Branch Wise Work Timelines'!C:G,3,FALSE)+AA495</f>
        <v>44887.416666666664</v>
      </c>
      <c r="AF495" s="67">
        <f>IF(V495="Bangalore",VLOOKUP(V495,'Branch Wise Work Timelines'!C:G,4,FALSE)+AA495+1,IF(V495="Mumbai",VLOOKUP(V495,'Branch Wise Work Timelines'!C:G,4,FALSE)+AA495+1,VLOOKUP(V495,'Branch Wise Work Timelines'!C:G,4,FALSE)+AA495))</f>
        <v>44888.104166666664</v>
      </c>
      <c r="AG495" s="67">
        <f>WORKDAY.INTL(AA495,1,11)+VLOOKUP(V495,'Branch Wise Work Timelines'!C:G,3,FALSE)</f>
        <v>44888.416666666664</v>
      </c>
      <c r="AH495" s="69" t="str">
        <f t="shared" ca="1" si="93"/>
        <v>Out of TAT</v>
      </c>
      <c r="AI495" s="69">
        <f t="shared" ca="1" si="94"/>
        <v>20547</v>
      </c>
      <c r="AJ495" s="69" t="str">
        <f ca="1">IF(AI495&lt;0,"0-12",IFERROR(VLOOKUP(AI495,Breakup[],2,FALSE),"&gt;24"))</f>
        <v>&gt;24</v>
      </c>
      <c r="AK495" s="69" t="str">
        <f>VLOOKUP(V495,Master!B:D,3,FALSE)</f>
        <v>South</v>
      </c>
      <c r="AL495" s="69" t="str">
        <f t="shared" si="95"/>
        <v>Bangalore-CLS</v>
      </c>
    </row>
    <row r="496" spans="1:38">
      <c r="A496" s="13" t="s">
        <v>1286</v>
      </c>
      <c r="B496" s="54">
        <v>44701.6938387384</v>
      </c>
      <c r="C496" s="13" t="s">
        <v>122</v>
      </c>
      <c r="D496" s="13">
        <v>1171</v>
      </c>
      <c r="E496" s="13" t="s">
        <v>1287</v>
      </c>
      <c r="F496" s="13" t="s">
        <v>33</v>
      </c>
      <c r="G496" s="14">
        <v>1653045231812</v>
      </c>
      <c r="H496" s="55">
        <v>0.59763888888888905</v>
      </c>
      <c r="I496" s="33">
        <v>44883.597638888903</v>
      </c>
      <c r="J496" s="58">
        <v>44883</v>
      </c>
      <c r="K496" s="13" t="s">
        <v>263</v>
      </c>
      <c r="L496" s="13" t="s">
        <v>69</v>
      </c>
      <c r="M496" s="13" t="s">
        <v>101</v>
      </c>
      <c r="N496" s="13" t="s">
        <v>206</v>
      </c>
      <c r="O496" s="33" t="s">
        <v>38</v>
      </c>
      <c r="P496" s="58" t="s">
        <v>38</v>
      </c>
      <c r="Q496" s="33" t="s">
        <v>207</v>
      </c>
      <c r="R496" s="14" t="s">
        <v>38</v>
      </c>
      <c r="S496" s="13" t="s">
        <v>208</v>
      </c>
      <c r="T496" s="13" t="s">
        <v>209</v>
      </c>
      <c r="U496" s="33">
        <f t="shared" ca="1" si="84"/>
        <v>45744.56914039352</v>
      </c>
      <c r="V496" s="13" t="str">
        <f t="shared" si="85"/>
        <v>Mumbai</v>
      </c>
      <c r="W496" s="13" t="str">
        <f t="shared" si="86"/>
        <v>RI</v>
      </c>
      <c r="X496" s="13">
        <f t="shared" si="87"/>
        <v>14</v>
      </c>
      <c r="Y496" s="13" t="str">
        <f>IFERROR(VLOOKUP(C496,ReceivingTeam[],2,FALSE),"HelpDesk")</f>
        <v>Branch office</v>
      </c>
      <c r="Z496" s="67">
        <f t="shared" si="88"/>
        <v>44884.097638888903</v>
      </c>
      <c r="AA496" s="68">
        <f t="shared" si="89"/>
        <v>44883</v>
      </c>
      <c r="AB496" s="69" t="b">
        <f t="shared" si="90"/>
        <v>1</v>
      </c>
      <c r="AC496" s="70">
        <f t="shared" si="91"/>
        <v>0.5</v>
      </c>
      <c r="AD496" s="67">
        <f t="shared" si="92"/>
        <v>44884.097638888903</v>
      </c>
      <c r="AE496" s="67">
        <f>VLOOKUP(V496,'Branch Wise Work Timelines'!C:G,3,FALSE)+AA496</f>
        <v>44883.416666666664</v>
      </c>
      <c r="AF496" s="67">
        <f>IF(V496="Bangalore",VLOOKUP(V496,'Branch Wise Work Timelines'!C:G,4,FALSE)+AA496+1,IF(V496="Mumbai",VLOOKUP(V496,'Branch Wise Work Timelines'!C:G,4,FALSE)+AA496+1,VLOOKUP(V496,'Branch Wise Work Timelines'!C:G,4,FALSE)+AA496))</f>
        <v>44884.25</v>
      </c>
      <c r="AG496" s="67">
        <f>WORKDAY.INTL(AA496,1,11)+VLOOKUP(V496,'Branch Wise Work Timelines'!C:G,3,FALSE)</f>
        <v>44884.416666666664</v>
      </c>
      <c r="AH496" s="69" t="str">
        <f t="shared" ca="1" si="93"/>
        <v>Out of TAT</v>
      </c>
      <c r="AI496" s="69">
        <f t="shared" ca="1" si="94"/>
        <v>20652</v>
      </c>
      <c r="AJ496" s="69" t="str">
        <f ca="1">IF(AI496&lt;0,"0-12",IFERROR(VLOOKUP(AI496,Breakup[],2,FALSE),"&gt;24"))</f>
        <v>&gt;24</v>
      </c>
      <c r="AK496" s="69" t="str">
        <f>VLOOKUP(V496,Master!B:D,3,FALSE)</f>
        <v>East</v>
      </c>
      <c r="AL496" s="69" t="str">
        <f t="shared" si="95"/>
        <v>Mumbai</v>
      </c>
    </row>
    <row r="497" spans="1:38">
      <c r="A497" s="13" t="s">
        <v>1288</v>
      </c>
      <c r="B497" s="54">
        <v>44701.6435373032</v>
      </c>
      <c r="C497" s="13" t="s">
        <v>252</v>
      </c>
      <c r="D497" s="13">
        <v>1651</v>
      </c>
      <c r="E497" s="13" t="s">
        <v>1289</v>
      </c>
      <c r="F497" s="13" t="s">
        <v>15</v>
      </c>
      <c r="G497" s="14">
        <v>1653043498252</v>
      </c>
      <c r="H497" s="55">
        <v>0.61089120370370398</v>
      </c>
      <c r="I497" s="33">
        <v>44881.610891203702</v>
      </c>
      <c r="J497" s="58">
        <v>44881</v>
      </c>
      <c r="K497" s="13" t="s">
        <v>213</v>
      </c>
      <c r="L497" s="13" t="s">
        <v>30</v>
      </c>
      <c r="M497" s="13" t="s">
        <v>214</v>
      </c>
      <c r="N497" s="13" t="s">
        <v>206</v>
      </c>
      <c r="O497" s="33" t="s">
        <v>38</v>
      </c>
      <c r="P497" s="58" t="s">
        <v>38</v>
      </c>
      <c r="Q497" s="33" t="s">
        <v>207</v>
      </c>
      <c r="R497" s="14" t="s">
        <v>38</v>
      </c>
      <c r="S497" s="13" t="s">
        <v>216</v>
      </c>
      <c r="T497" s="13" t="s">
        <v>217</v>
      </c>
      <c r="U497" s="33">
        <f t="shared" ca="1" si="84"/>
        <v>45744.56914039352</v>
      </c>
      <c r="V497" s="13" t="str">
        <f t="shared" si="85"/>
        <v>Bangalore</v>
      </c>
      <c r="W497" s="13" t="str">
        <f t="shared" si="86"/>
        <v>CLS</v>
      </c>
      <c r="X497" s="13">
        <f t="shared" si="87"/>
        <v>14</v>
      </c>
      <c r="Y497" s="13" t="str">
        <f>IFERROR(VLOOKUP(C497,ReceivingTeam[],2,FALSE),"HelpDesk")</f>
        <v>HelpDesk</v>
      </c>
      <c r="Z497" s="67">
        <f t="shared" si="88"/>
        <v>44882.423391203702</v>
      </c>
      <c r="AA497" s="68">
        <f t="shared" si="89"/>
        <v>44881</v>
      </c>
      <c r="AB497" s="69" t="b">
        <f t="shared" si="90"/>
        <v>1</v>
      </c>
      <c r="AC497" s="70">
        <f t="shared" si="91"/>
        <v>0.5</v>
      </c>
      <c r="AD497" s="67">
        <f t="shared" si="92"/>
        <v>44882.423391203702</v>
      </c>
      <c r="AE497" s="67">
        <f>VLOOKUP(V497,'Branch Wise Work Timelines'!C:G,3,FALSE)+AA497</f>
        <v>44881.416666666664</v>
      </c>
      <c r="AF497" s="67">
        <f>IF(V497="Bangalore",VLOOKUP(V497,'Branch Wise Work Timelines'!C:G,4,FALSE)+AA497+1,IF(V497="Mumbai",VLOOKUP(V497,'Branch Wise Work Timelines'!C:G,4,FALSE)+AA497+1,VLOOKUP(V497,'Branch Wise Work Timelines'!C:G,4,FALSE)+AA497))</f>
        <v>44882.104166666664</v>
      </c>
      <c r="AG497" s="67">
        <f>WORKDAY.INTL(AA497,1,11)+VLOOKUP(V497,'Branch Wise Work Timelines'!C:G,3,FALSE)</f>
        <v>44882.416666666664</v>
      </c>
      <c r="AH497" s="69" t="str">
        <f t="shared" ca="1" si="93"/>
        <v>Out of TAT</v>
      </c>
      <c r="AI497" s="69">
        <f t="shared" ca="1" si="94"/>
        <v>20692</v>
      </c>
      <c r="AJ497" s="69" t="str">
        <f ca="1">IF(AI497&lt;0,"0-12",IFERROR(VLOOKUP(AI497,Breakup[],2,FALSE),"&gt;24"))</f>
        <v>&gt;24</v>
      </c>
      <c r="AK497" s="69" t="str">
        <f>VLOOKUP(V497,Master!B:D,3,FALSE)</f>
        <v>South</v>
      </c>
      <c r="AL497" s="69" t="str">
        <f t="shared" si="95"/>
        <v>Bangalore-CLS</v>
      </c>
    </row>
    <row r="498" spans="1:38">
      <c r="A498" s="13" t="s">
        <v>1290</v>
      </c>
      <c r="B498" s="54">
        <v>44701.628440277796</v>
      </c>
      <c r="C498" s="13" t="s">
        <v>89</v>
      </c>
      <c r="D498" s="13">
        <v>1963</v>
      </c>
      <c r="E498" s="13" t="s">
        <v>1291</v>
      </c>
      <c r="F498" s="13" t="s">
        <v>15</v>
      </c>
      <c r="G498" s="14">
        <v>1653043874636</v>
      </c>
      <c r="H498" s="55">
        <v>0.90762731481481496</v>
      </c>
      <c r="I498" s="33">
        <v>44882.907627314802</v>
      </c>
      <c r="J498" s="58">
        <v>44882</v>
      </c>
      <c r="K498" s="13" t="s">
        <v>213</v>
      </c>
      <c r="L498" s="13" t="s">
        <v>30</v>
      </c>
      <c r="M498" s="13" t="s">
        <v>75</v>
      </c>
      <c r="N498" s="13" t="s">
        <v>206</v>
      </c>
      <c r="O498" s="33" t="s">
        <v>38</v>
      </c>
      <c r="P498" s="58" t="s">
        <v>38</v>
      </c>
      <c r="Q498" s="33" t="s">
        <v>207</v>
      </c>
      <c r="R498" s="14" t="s">
        <v>38</v>
      </c>
      <c r="S498" s="13" t="s">
        <v>208</v>
      </c>
      <c r="T498" s="13" t="s">
        <v>209</v>
      </c>
      <c r="U498" s="33">
        <f t="shared" ca="1" si="84"/>
        <v>45744.56914039352</v>
      </c>
      <c r="V498" s="13" t="str">
        <f t="shared" si="85"/>
        <v>Bangalore</v>
      </c>
      <c r="W498" s="13" t="str">
        <f t="shared" si="86"/>
        <v>CLS</v>
      </c>
      <c r="X498" s="13">
        <f t="shared" si="87"/>
        <v>21</v>
      </c>
      <c r="Y498" s="13" t="str">
        <f>IFERROR(VLOOKUP(C498,ReceivingTeam[],2,FALSE),"HelpDesk")</f>
        <v>Branch office</v>
      </c>
      <c r="Z498" s="67">
        <f t="shared" si="88"/>
        <v>44883.720127314802</v>
      </c>
      <c r="AA498" s="68">
        <f t="shared" si="89"/>
        <v>44882</v>
      </c>
      <c r="AB498" s="69" t="b">
        <f t="shared" si="90"/>
        <v>1</v>
      </c>
      <c r="AC498" s="70">
        <f t="shared" si="91"/>
        <v>0.5</v>
      </c>
      <c r="AD498" s="67">
        <f t="shared" si="92"/>
        <v>44883.720127314802</v>
      </c>
      <c r="AE498" s="67">
        <f>VLOOKUP(V498,'Branch Wise Work Timelines'!C:G,3,FALSE)+AA498</f>
        <v>44882.416666666664</v>
      </c>
      <c r="AF498" s="67">
        <f>IF(V498="Bangalore",VLOOKUP(V498,'Branch Wise Work Timelines'!C:G,4,FALSE)+AA498+1,IF(V498="Mumbai",VLOOKUP(V498,'Branch Wise Work Timelines'!C:G,4,FALSE)+AA498+1,VLOOKUP(V498,'Branch Wise Work Timelines'!C:G,4,FALSE)+AA498))</f>
        <v>44883.104166666664</v>
      </c>
      <c r="AG498" s="67">
        <f>WORKDAY.INTL(AA498,1,11)+VLOOKUP(V498,'Branch Wise Work Timelines'!C:G,3,FALSE)</f>
        <v>44883.416666666664</v>
      </c>
      <c r="AH498" s="69" t="str">
        <f t="shared" ca="1" si="93"/>
        <v>Out of TAT</v>
      </c>
      <c r="AI498" s="69">
        <f t="shared" ca="1" si="94"/>
        <v>20661</v>
      </c>
      <c r="AJ498" s="69" t="str">
        <f ca="1">IF(AI498&lt;0,"0-12",IFERROR(VLOOKUP(AI498,Breakup[],2,FALSE),"&gt;24"))</f>
        <v>&gt;24</v>
      </c>
      <c r="AK498" s="69" t="str">
        <f>VLOOKUP(V498,Master!B:D,3,FALSE)</f>
        <v>South</v>
      </c>
      <c r="AL498" s="69" t="str">
        <f t="shared" si="95"/>
        <v>Bangalore-CLS</v>
      </c>
    </row>
    <row r="499" spans="1:38">
      <c r="A499" s="13" t="s">
        <v>1292</v>
      </c>
      <c r="B499" s="54">
        <v>44701.511847835602</v>
      </c>
      <c r="C499" s="13" t="s">
        <v>255</v>
      </c>
      <c r="D499" s="13">
        <v>1132</v>
      </c>
      <c r="E499" s="13" t="s">
        <v>1293</v>
      </c>
      <c r="F499" s="13" t="s">
        <v>33</v>
      </c>
      <c r="G499" s="14">
        <v>1653030234261</v>
      </c>
      <c r="H499" s="55">
        <v>0.52733796296296298</v>
      </c>
      <c r="I499" s="33">
        <v>44884.527337963002</v>
      </c>
      <c r="J499" s="58">
        <v>44884</v>
      </c>
      <c r="K499" s="13" t="s">
        <v>257</v>
      </c>
      <c r="L499" s="13" t="s">
        <v>72</v>
      </c>
      <c r="M499" s="13" t="s">
        <v>255</v>
      </c>
      <c r="N499" s="13" t="s">
        <v>206</v>
      </c>
      <c r="O499" s="33" t="s">
        <v>38</v>
      </c>
      <c r="P499" s="58" t="s">
        <v>38</v>
      </c>
      <c r="Q499" s="33" t="s">
        <v>207</v>
      </c>
      <c r="R499" s="14" t="s">
        <v>38</v>
      </c>
      <c r="S499" s="13" t="s">
        <v>216</v>
      </c>
      <c r="T499" s="13" t="s">
        <v>278</v>
      </c>
      <c r="U499" s="33">
        <f t="shared" ca="1" si="84"/>
        <v>45744.56914039352</v>
      </c>
      <c r="V499" s="13" t="str">
        <f t="shared" si="85"/>
        <v>Pune</v>
      </c>
      <c r="W499" s="13" t="str">
        <f t="shared" si="86"/>
        <v>RI</v>
      </c>
      <c r="X499" s="13">
        <f t="shared" si="87"/>
        <v>12</v>
      </c>
      <c r="Y499" s="13" t="str">
        <f>IFERROR(VLOOKUP(C499,ReceivingTeam[],2,FALSE),"HelpDesk")</f>
        <v>HelpDesk</v>
      </c>
      <c r="Z499" s="67">
        <f t="shared" si="88"/>
        <v>44889.152337963002</v>
      </c>
      <c r="AA499" s="68">
        <f t="shared" si="89"/>
        <v>44884</v>
      </c>
      <c r="AB499" s="69" t="b">
        <f t="shared" si="90"/>
        <v>1</v>
      </c>
      <c r="AC499" s="70">
        <f t="shared" si="91"/>
        <v>3</v>
      </c>
      <c r="AD499" s="67">
        <f t="shared" si="92"/>
        <v>44889.152337963002</v>
      </c>
      <c r="AE499" s="67">
        <f>VLOOKUP(V499,'Branch Wise Work Timelines'!C:G,3,FALSE)+AA499</f>
        <v>44884.395833333336</v>
      </c>
      <c r="AF499" s="67">
        <f>IF(V499="Bangalore",VLOOKUP(V499,'Branch Wise Work Timelines'!C:G,4,FALSE)+AA499+1,IF(V499="Mumbai",VLOOKUP(V499,'Branch Wise Work Timelines'!C:G,4,FALSE)+AA499+1,VLOOKUP(V499,'Branch Wise Work Timelines'!C:G,4,FALSE)+AA499))</f>
        <v>44884.770833333336</v>
      </c>
      <c r="AG499" s="67">
        <f>WORKDAY.INTL(AA499,1,11)+VLOOKUP(V499,'Branch Wise Work Timelines'!C:G,3,FALSE)</f>
        <v>44886.395833333336</v>
      </c>
      <c r="AH499" s="69" t="str">
        <f t="shared" ca="1" si="93"/>
        <v>Out of TAT</v>
      </c>
      <c r="AI499" s="69">
        <f t="shared" ca="1" si="94"/>
        <v>20531</v>
      </c>
      <c r="AJ499" s="69" t="str">
        <f ca="1">IF(AI499&lt;0,"0-12",IFERROR(VLOOKUP(AI499,Breakup[],2,FALSE),"&gt;24"))</f>
        <v>&gt;24</v>
      </c>
      <c r="AK499" s="69" t="str">
        <f>VLOOKUP(V499,Master!B:D,3,FALSE)</f>
        <v>West</v>
      </c>
      <c r="AL499" s="69" t="str">
        <f t="shared" si="95"/>
        <v>Pune</v>
      </c>
    </row>
    <row r="500" spans="1:38">
      <c r="A500" s="13" t="s">
        <v>1294</v>
      </c>
      <c r="B500" s="54">
        <v>44700.609327199098</v>
      </c>
      <c r="C500" s="13" t="s">
        <v>414</v>
      </c>
      <c r="D500" s="13">
        <v>445</v>
      </c>
      <c r="E500" s="13" t="s">
        <v>1295</v>
      </c>
      <c r="F500" s="13" t="s">
        <v>33</v>
      </c>
      <c r="G500" s="14">
        <v>1653019953472</v>
      </c>
      <c r="H500" s="55">
        <v>0.947199074074074</v>
      </c>
      <c r="I500" s="33">
        <v>44886.9471990741</v>
      </c>
      <c r="J500" s="58">
        <v>44886</v>
      </c>
      <c r="K500" s="13" t="s">
        <v>397</v>
      </c>
      <c r="L500" s="13" t="s">
        <v>50</v>
      </c>
      <c r="M500" s="13" t="s">
        <v>153</v>
      </c>
      <c r="N500" s="13" t="s">
        <v>206</v>
      </c>
      <c r="O500" s="33" t="s">
        <v>38</v>
      </c>
      <c r="P500" s="58" t="s">
        <v>38</v>
      </c>
      <c r="Q500" s="33" t="s">
        <v>207</v>
      </c>
      <c r="R500" s="14" t="s">
        <v>38</v>
      </c>
      <c r="S500" s="13" t="s">
        <v>216</v>
      </c>
      <c r="T500" s="13" t="s">
        <v>217</v>
      </c>
      <c r="U500" s="33">
        <f t="shared" ca="1" si="84"/>
        <v>45744.56914039352</v>
      </c>
      <c r="V500" s="13" t="str">
        <f t="shared" si="85"/>
        <v>Cochin</v>
      </c>
      <c r="W500" s="13" t="str">
        <f t="shared" si="86"/>
        <v>RI</v>
      </c>
      <c r="X500" s="13">
        <f t="shared" si="87"/>
        <v>22</v>
      </c>
      <c r="Y500" s="13" t="str">
        <f>IFERROR(VLOOKUP(C500,ReceivingTeam[],2,FALSE),"HelpDesk")</f>
        <v>HelpDesk</v>
      </c>
      <c r="Z500" s="67">
        <f t="shared" si="88"/>
        <v>44888.093032407429</v>
      </c>
      <c r="AA500" s="68">
        <f t="shared" si="89"/>
        <v>44886</v>
      </c>
      <c r="AB500" s="69" t="b">
        <f t="shared" si="90"/>
        <v>1</v>
      </c>
      <c r="AC500" s="70">
        <f t="shared" si="91"/>
        <v>0.5</v>
      </c>
      <c r="AD500" s="67">
        <f t="shared" si="92"/>
        <v>44888.093032407429</v>
      </c>
      <c r="AE500" s="67">
        <f>VLOOKUP(V500,'Branch Wise Work Timelines'!C:G,3,FALSE)+AA500</f>
        <v>44886.416666666664</v>
      </c>
      <c r="AF500" s="67">
        <f>IF(V500="Bangalore",VLOOKUP(V500,'Branch Wise Work Timelines'!C:G,4,FALSE)+AA500+1,IF(V500="Mumbai",VLOOKUP(V500,'Branch Wise Work Timelines'!C:G,4,FALSE)+AA500+1,VLOOKUP(V500,'Branch Wise Work Timelines'!C:G,4,FALSE)+AA500))</f>
        <v>44886.770833333336</v>
      </c>
      <c r="AG500" s="67">
        <f>WORKDAY.INTL(AA500,1,11)+VLOOKUP(V500,'Branch Wise Work Timelines'!C:G,3,FALSE)</f>
        <v>44887.416666666664</v>
      </c>
      <c r="AH500" s="69" t="str">
        <f t="shared" ca="1" si="93"/>
        <v>Out of TAT</v>
      </c>
      <c r="AI500" s="69">
        <f t="shared" ca="1" si="94"/>
        <v>20556</v>
      </c>
      <c r="AJ500" s="69" t="str">
        <f ca="1">IF(AI500&lt;0,"0-12",IFERROR(VLOOKUP(AI500,Breakup[],2,FALSE),"&gt;24"))</f>
        <v>&gt;24</v>
      </c>
      <c r="AK500" s="69" t="str">
        <f>VLOOKUP(V500,Master!B:D,3,FALSE)</f>
        <v>South</v>
      </c>
      <c r="AL500" s="69" t="str">
        <f t="shared" si="95"/>
        <v>Cochin</v>
      </c>
    </row>
    <row r="501" spans="1:38">
      <c r="A501" s="13" t="s">
        <v>1296</v>
      </c>
      <c r="B501" s="54">
        <v>44701.652857141198</v>
      </c>
      <c r="C501" s="13" t="s">
        <v>211</v>
      </c>
      <c r="D501" s="13">
        <v>1557</v>
      </c>
      <c r="E501" s="13" t="s">
        <v>1297</v>
      </c>
      <c r="F501" s="13" t="s">
        <v>15</v>
      </c>
      <c r="G501" s="14">
        <v>1653041711052</v>
      </c>
      <c r="H501" s="55">
        <v>0.93275462962962996</v>
      </c>
      <c r="I501" s="33">
        <v>44883.932754629597</v>
      </c>
      <c r="J501" s="58">
        <v>44883</v>
      </c>
      <c r="K501" s="13" t="s">
        <v>213</v>
      </c>
      <c r="L501" s="13" t="s">
        <v>30</v>
      </c>
      <c r="M501" s="13" t="s">
        <v>214</v>
      </c>
      <c r="N501" s="13" t="s">
        <v>206</v>
      </c>
      <c r="O501" s="33" t="s">
        <v>38</v>
      </c>
      <c r="P501" s="58" t="s">
        <v>38</v>
      </c>
      <c r="Q501" s="33" t="s">
        <v>207</v>
      </c>
      <c r="R501" s="14" t="s">
        <v>38</v>
      </c>
      <c r="S501" s="13" t="s">
        <v>216</v>
      </c>
      <c r="T501" s="13" t="s">
        <v>217</v>
      </c>
      <c r="U501" s="33">
        <f t="shared" ca="1" si="84"/>
        <v>45744.56914039352</v>
      </c>
      <c r="V501" s="13" t="str">
        <f t="shared" si="85"/>
        <v>Bangalore</v>
      </c>
      <c r="W501" s="13" t="str">
        <f t="shared" si="86"/>
        <v>CLS</v>
      </c>
      <c r="X501" s="13">
        <f t="shared" si="87"/>
        <v>22</v>
      </c>
      <c r="Y501" s="13" t="str">
        <f>IFERROR(VLOOKUP(C501,ReceivingTeam[],2,FALSE),"HelpDesk")</f>
        <v>HelpDesk</v>
      </c>
      <c r="Z501" s="67">
        <f t="shared" si="88"/>
        <v>44884.745254629597</v>
      </c>
      <c r="AA501" s="68">
        <f t="shared" si="89"/>
        <v>44883</v>
      </c>
      <c r="AB501" s="69" t="b">
        <f t="shared" si="90"/>
        <v>1</v>
      </c>
      <c r="AC501" s="70">
        <f t="shared" si="91"/>
        <v>0.5</v>
      </c>
      <c r="AD501" s="67">
        <f t="shared" si="92"/>
        <v>44884.745254629597</v>
      </c>
      <c r="AE501" s="67">
        <f>VLOOKUP(V501,'Branch Wise Work Timelines'!C:G,3,FALSE)+AA501</f>
        <v>44883.416666666664</v>
      </c>
      <c r="AF501" s="67">
        <f>IF(V501="Bangalore",VLOOKUP(V501,'Branch Wise Work Timelines'!C:G,4,FALSE)+AA501+1,IF(V501="Mumbai",VLOOKUP(V501,'Branch Wise Work Timelines'!C:G,4,FALSE)+AA501+1,VLOOKUP(V501,'Branch Wise Work Timelines'!C:G,4,FALSE)+AA501))</f>
        <v>44884.104166666664</v>
      </c>
      <c r="AG501" s="67">
        <f>WORKDAY.INTL(AA501,1,11)+VLOOKUP(V501,'Branch Wise Work Timelines'!C:G,3,FALSE)</f>
        <v>44884.416666666664</v>
      </c>
      <c r="AH501" s="69" t="str">
        <f t="shared" ca="1" si="93"/>
        <v>Out of TAT</v>
      </c>
      <c r="AI501" s="69">
        <f t="shared" ca="1" si="94"/>
        <v>20636</v>
      </c>
      <c r="AJ501" s="69" t="str">
        <f ca="1">IF(AI501&lt;0,"0-12",IFERROR(VLOOKUP(AI501,Breakup[],2,FALSE),"&gt;24"))</f>
        <v>&gt;24</v>
      </c>
      <c r="AK501" s="69" t="str">
        <f>VLOOKUP(V501,Master!B:D,3,FALSE)</f>
        <v>South</v>
      </c>
      <c r="AL501" s="69" t="str">
        <f t="shared" si="95"/>
        <v>Bangalore-CLS</v>
      </c>
    </row>
    <row r="502" spans="1:38">
      <c r="A502" s="13" t="s">
        <v>1298</v>
      </c>
      <c r="B502" s="54">
        <v>44700.624068518497</v>
      </c>
      <c r="C502" s="13" t="s">
        <v>443</v>
      </c>
      <c r="D502" s="13">
        <v>901</v>
      </c>
      <c r="E502" s="13" t="s">
        <v>1299</v>
      </c>
      <c r="F502" s="13" t="s">
        <v>33</v>
      </c>
      <c r="G502" s="14">
        <v>1653032804026</v>
      </c>
      <c r="H502" s="55">
        <v>0.48854166666666698</v>
      </c>
      <c r="I502" s="33">
        <v>44883.488541666702</v>
      </c>
      <c r="J502" s="58">
        <v>44883</v>
      </c>
      <c r="K502" s="13" t="s">
        <v>437</v>
      </c>
      <c r="L502" s="13" t="s">
        <v>12</v>
      </c>
      <c r="M502" s="13" t="s">
        <v>435</v>
      </c>
      <c r="N502" s="13" t="s">
        <v>206</v>
      </c>
      <c r="O502" s="33" t="s">
        <v>38</v>
      </c>
      <c r="P502" s="58" t="s">
        <v>38</v>
      </c>
      <c r="Q502" s="33" t="s">
        <v>207</v>
      </c>
      <c r="R502" s="14" t="s">
        <v>38</v>
      </c>
      <c r="S502" s="13" t="s">
        <v>208</v>
      </c>
      <c r="T502" s="13" t="s">
        <v>209</v>
      </c>
      <c r="U502" s="33">
        <f t="shared" ca="1" si="84"/>
        <v>45744.56914039352</v>
      </c>
      <c r="V502" s="13" t="str">
        <f t="shared" si="85"/>
        <v>Ahmedabad</v>
      </c>
      <c r="W502" s="13" t="str">
        <f t="shared" si="86"/>
        <v>RI</v>
      </c>
      <c r="X502" s="13">
        <f t="shared" si="87"/>
        <v>11</v>
      </c>
      <c r="Y502" s="13" t="str">
        <f>IFERROR(VLOOKUP(C502,ReceivingTeam[],2,FALSE),"HelpDesk")</f>
        <v>HelpDesk</v>
      </c>
      <c r="Z502" s="67">
        <f t="shared" si="88"/>
        <v>44884.634375000031</v>
      </c>
      <c r="AA502" s="68">
        <f t="shared" si="89"/>
        <v>44883</v>
      </c>
      <c r="AB502" s="69" t="b">
        <f t="shared" si="90"/>
        <v>1</v>
      </c>
      <c r="AC502" s="70">
        <f t="shared" si="91"/>
        <v>0.5</v>
      </c>
      <c r="AD502" s="67">
        <f t="shared" si="92"/>
        <v>44884.634375000031</v>
      </c>
      <c r="AE502" s="67">
        <f>VLOOKUP(V502,'Branch Wise Work Timelines'!C:G,3,FALSE)+AA502</f>
        <v>44883.416666666664</v>
      </c>
      <c r="AF502" s="67">
        <f>IF(V502="Bangalore",VLOOKUP(V502,'Branch Wise Work Timelines'!C:G,4,FALSE)+AA502+1,IF(V502="Mumbai",VLOOKUP(V502,'Branch Wise Work Timelines'!C:G,4,FALSE)+AA502+1,VLOOKUP(V502,'Branch Wise Work Timelines'!C:G,4,FALSE)+AA502))</f>
        <v>44883.770833333336</v>
      </c>
      <c r="AG502" s="67">
        <f>WORKDAY.INTL(AA502,1,11)+VLOOKUP(V502,'Branch Wise Work Timelines'!C:G,3,FALSE)</f>
        <v>44884.416666666664</v>
      </c>
      <c r="AH502" s="69" t="str">
        <f t="shared" ca="1" si="93"/>
        <v>Out of TAT</v>
      </c>
      <c r="AI502" s="69">
        <f t="shared" ca="1" si="94"/>
        <v>20639</v>
      </c>
      <c r="AJ502" s="69" t="str">
        <f ca="1">IF(AI502&lt;0,"0-12",IFERROR(VLOOKUP(AI502,Breakup[],2,FALSE),"&gt;24"))</f>
        <v>&gt;24</v>
      </c>
      <c r="AK502" s="69" t="str">
        <f>VLOOKUP(V502,Master!B:D,3,FALSE)</f>
        <v>North</v>
      </c>
      <c r="AL502" s="69" t="str">
        <f t="shared" si="95"/>
        <v>Ahmedabad</v>
      </c>
    </row>
    <row r="503" spans="1:38">
      <c r="A503" s="13" t="s">
        <v>1300</v>
      </c>
      <c r="B503" s="54">
        <v>44701.624881516203</v>
      </c>
      <c r="C503" s="13" t="s">
        <v>329</v>
      </c>
      <c r="D503" s="13">
        <v>1349</v>
      </c>
      <c r="E503" s="13" t="s">
        <v>1301</v>
      </c>
      <c r="F503" s="13" t="s">
        <v>15</v>
      </c>
      <c r="G503" s="14">
        <v>1653042280155</v>
      </c>
      <c r="H503" s="55">
        <v>0.216631944444444</v>
      </c>
      <c r="I503" s="33">
        <v>44891.2166319444</v>
      </c>
      <c r="J503" s="58">
        <v>44891</v>
      </c>
      <c r="K503" s="13" t="s">
        <v>213</v>
      </c>
      <c r="L503" s="13" t="s">
        <v>30</v>
      </c>
      <c r="M503" s="13" t="s">
        <v>214</v>
      </c>
      <c r="N503" s="13" t="s">
        <v>206</v>
      </c>
      <c r="O503" s="33">
        <v>44891.090509259302</v>
      </c>
      <c r="P503" s="58">
        <v>44891</v>
      </c>
      <c r="Q503" s="33" t="s">
        <v>237</v>
      </c>
      <c r="R503" s="14">
        <v>158</v>
      </c>
      <c r="S503" s="13" t="s">
        <v>216</v>
      </c>
      <c r="T503" s="13" t="s">
        <v>217</v>
      </c>
      <c r="U503" s="33">
        <f t="shared" ca="1" si="84"/>
        <v>45744.56914039352</v>
      </c>
      <c r="V503" s="13" t="str">
        <f t="shared" si="85"/>
        <v>Bangalore</v>
      </c>
      <c r="W503" s="13" t="str">
        <f t="shared" si="86"/>
        <v>CLS</v>
      </c>
      <c r="X503" s="13">
        <f t="shared" si="87"/>
        <v>5</v>
      </c>
      <c r="Y503" s="13" t="str">
        <f>IFERROR(VLOOKUP(C503,ReceivingTeam[],2,FALSE),"HelpDesk")</f>
        <v>HelpDesk</v>
      </c>
      <c r="Z503" s="67">
        <f t="shared" si="88"/>
        <v>44891.916666666664</v>
      </c>
      <c r="AA503" s="68">
        <f t="shared" si="89"/>
        <v>44891</v>
      </c>
      <c r="AB503" s="69" t="b">
        <f t="shared" si="90"/>
        <v>1</v>
      </c>
      <c r="AC503" s="70">
        <f t="shared" si="91"/>
        <v>0.5</v>
      </c>
      <c r="AD503" s="67">
        <f t="shared" si="92"/>
        <v>44891.916666666664</v>
      </c>
      <c r="AE503" s="67">
        <f>VLOOKUP(V503,'Branch Wise Work Timelines'!C:G,3,FALSE)+AA503</f>
        <v>44891.416666666664</v>
      </c>
      <c r="AF503" s="67">
        <f>IF(V503="Bangalore",VLOOKUP(V503,'Branch Wise Work Timelines'!C:G,4,FALSE)+AA503+1,IF(V503="Mumbai",VLOOKUP(V503,'Branch Wise Work Timelines'!C:G,4,FALSE)+AA503+1,VLOOKUP(V503,'Branch Wise Work Timelines'!C:G,4,FALSE)+AA503))</f>
        <v>44892.104166666664</v>
      </c>
      <c r="AG503" s="67">
        <f>WORKDAY.INTL(AA503,1,11)+VLOOKUP(V503,'Branch Wise Work Timelines'!C:G,3,FALSE)</f>
        <v>44893.416666666664</v>
      </c>
      <c r="AH503" s="69" t="str">
        <f t="shared" si="93"/>
        <v>Met</v>
      </c>
      <c r="AI503" s="69">
        <f t="shared" ca="1" si="94"/>
        <v>20464</v>
      </c>
      <c r="AJ503" s="69" t="str">
        <f ca="1">IF(AI503&lt;0,"0-12",IFERROR(VLOOKUP(AI503,Breakup[],2,FALSE),"&gt;24"))</f>
        <v>&gt;24</v>
      </c>
      <c r="AK503" s="69" t="str">
        <f>VLOOKUP(V503,Master!B:D,3,FALSE)</f>
        <v>South</v>
      </c>
      <c r="AL503" s="69" t="str">
        <f t="shared" si="95"/>
        <v>Bangalore-CLS</v>
      </c>
    </row>
    <row r="504" spans="1:38">
      <c r="A504" s="13" t="s">
        <v>1302</v>
      </c>
      <c r="B504" s="54">
        <v>44701.546592361097</v>
      </c>
      <c r="C504" s="13" t="s">
        <v>497</v>
      </c>
      <c r="D504" s="13">
        <v>300</v>
      </c>
      <c r="E504" s="13" t="s">
        <v>1303</v>
      </c>
      <c r="F504" s="13" t="s">
        <v>33</v>
      </c>
      <c r="G504" s="14">
        <v>1653032752180</v>
      </c>
      <c r="H504" s="55">
        <v>7.5451388888888901E-2</v>
      </c>
      <c r="I504" s="33">
        <v>44885.075451388897</v>
      </c>
      <c r="J504" s="58">
        <v>44885</v>
      </c>
      <c r="K504" s="13" t="s">
        <v>452</v>
      </c>
      <c r="L504" s="13" t="s">
        <v>36</v>
      </c>
      <c r="M504" s="13" t="s">
        <v>497</v>
      </c>
      <c r="N504" s="13" t="s">
        <v>206</v>
      </c>
      <c r="O504" s="33" t="s">
        <v>38</v>
      </c>
      <c r="P504" s="58" t="s">
        <v>38</v>
      </c>
      <c r="Q504" s="33" t="s">
        <v>207</v>
      </c>
      <c r="R504" s="14" t="s">
        <v>38</v>
      </c>
      <c r="S504" s="13" t="s">
        <v>216</v>
      </c>
      <c r="T504" s="13" t="s">
        <v>217</v>
      </c>
      <c r="U504" s="33">
        <f t="shared" ca="1" si="84"/>
        <v>45744.56914039352</v>
      </c>
      <c r="V504" s="13" t="str">
        <f t="shared" si="85"/>
        <v>Chennai</v>
      </c>
      <c r="W504" s="13" t="str">
        <f t="shared" si="86"/>
        <v>RI</v>
      </c>
      <c r="X504" s="13">
        <f t="shared" si="87"/>
        <v>1</v>
      </c>
      <c r="Y504" s="13" t="str">
        <f>IFERROR(VLOOKUP(C504,ReceivingTeam[],2,FALSE),"HelpDesk")</f>
        <v>HelpDesk</v>
      </c>
      <c r="Z504" s="67">
        <f t="shared" si="88"/>
        <v>44885.916666666664</v>
      </c>
      <c r="AA504" s="68">
        <f t="shared" si="89"/>
        <v>44885</v>
      </c>
      <c r="AB504" s="69" t="b">
        <f t="shared" si="90"/>
        <v>0</v>
      </c>
      <c r="AC504" s="70">
        <f t="shared" si="91"/>
        <v>0.5</v>
      </c>
      <c r="AD504" s="67">
        <f t="shared" si="92"/>
        <v>44885.916666666664</v>
      </c>
      <c r="AE504" s="67">
        <f>VLOOKUP(V504,'Branch Wise Work Timelines'!C:G,3,FALSE)+AA504</f>
        <v>44885.416666666664</v>
      </c>
      <c r="AF504" s="67">
        <f>IF(V504="Bangalore",VLOOKUP(V504,'Branch Wise Work Timelines'!C:G,4,FALSE)+AA504+1,IF(V504="Mumbai",VLOOKUP(V504,'Branch Wise Work Timelines'!C:G,4,FALSE)+AA504+1,VLOOKUP(V504,'Branch Wise Work Timelines'!C:G,4,FALSE)+AA504))</f>
        <v>44885.770833333336</v>
      </c>
      <c r="AG504" s="67">
        <f>WORKDAY.INTL(AA504,1,11)+VLOOKUP(V504,'Branch Wise Work Timelines'!C:G,3,FALSE)</f>
        <v>44886.416666666664</v>
      </c>
      <c r="AH504" s="69" t="str">
        <f t="shared" ca="1" si="93"/>
        <v>Out of TAT</v>
      </c>
      <c r="AI504" s="69">
        <f t="shared" ca="1" si="94"/>
        <v>20608</v>
      </c>
      <c r="AJ504" s="69" t="str">
        <f ca="1">IF(AI504&lt;0,"0-12",IFERROR(VLOOKUP(AI504,Breakup[],2,FALSE),"&gt;24"))</f>
        <v>&gt;24</v>
      </c>
      <c r="AK504" s="69" t="str">
        <f>VLOOKUP(V504,Master!B:D,3,FALSE)</f>
        <v>South</v>
      </c>
      <c r="AL504" s="69" t="str">
        <f t="shared" si="95"/>
        <v>Chennai</v>
      </c>
    </row>
    <row r="505" spans="1:38">
      <c r="A505" s="13" t="s">
        <v>1304</v>
      </c>
      <c r="B505" s="54">
        <v>44701.549470104197</v>
      </c>
      <c r="C505" s="13" t="s">
        <v>497</v>
      </c>
      <c r="D505" s="13">
        <v>248</v>
      </c>
      <c r="E505" s="13" t="s">
        <v>1305</v>
      </c>
      <c r="F505" s="13" t="s">
        <v>33</v>
      </c>
      <c r="G505" s="14">
        <v>1653032752180</v>
      </c>
      <c r="H505" s="55">
        <v>0.22076388888888901</v>
      </c>
      <c r="I505" s="33">
        <v>44890.220763888901</v>
      </c>
      <c r="J505" s="58">
        <v>44890</v>
      </c>
      <c r="K505" s="13" t="s">
        <v>452</v>
      </c>
      <c r="L505" s="13" t="s">
        <v>36</v>
      </c>
      <c r="M505" s="13" t="s">
        <v>497</v>
      </c>
      <c r="N505" s="13" t="s">
        <v>206</v>
      </c>
      <c r="O505" s="33" t="s">
        <v>38</v>
      </c>
      <c r="P505" s="58" t="s">
        <v>38</v>
      </c>
      <c r="Q505" s="33" t="s">
        <v>207</v>
      </c>
      <c r="R505" s="14" t="s">
        <v>38</v>
      </c>
      <c r="S505" s="13" t="s">
        <v>216</v>
      </c>
      <c r="T505" s="13" t="s">
        <v>217</v>
      </c>
      <c r="U505" s="33">
        <f t="shared" ca="1" si="84"/>
        <v>45744.56914039352</v>
      </c>
      <c r="V505" s="13" t="str">
        <f t="shared" si="85"/>
        <v>Chennai</v>
      </c>
      <c r="W505" s="13" t="str">
        <f t="shared" si="86"/>
        <v>RI</v>
      </c>
      <c r="X505" s="13">
        <f t="shared" si="87"/>
        <v>5</v>
      </c>
      <c r="Y505" s="13" t="str">
        <f>IFERROR(VLOOKUP(C505,ReceivingTeam[],2,FALSE),"HelpDesk")</f>
        <v>HelpDesk</v>
      </c>
      <c r="Z505" s="67">
        <f t="shared" si="88"/>
        <v>44891.562499999993</v>
      </c>
      <c r="AA505" s="68">
        <f t="shared" si="89"/>
        <v>44890</v>
      </c>
      <c r="AB505" s="69" t="b">
        <f t="shared" si="90"/>
        <v>1</v>
      </c>
      <c r="AC505" s="70">
        <f t="shared" si="91"/>
        <v>0.5</v>
      </c>
      <c r="AD505" s="67">
        <f t="shared" si="92"/>
        <v>44891.562499999993</v>
      </c>
      <c r="AE505" s="67">
        <f>VLOOKUP(V505,'Branch Wise Work Timelines'!C:G,3,FALSE)+AA505</f>
        <v>44890.416666666664</v>
      </c>
      <c r="AF505" s="67">
        <f>IF(V505="Bangalore",VLOOKUP(V505,'Branch Wise Work Timelines'!C:G,4,FALSE)+AA505+1,IF(V505="Mumbai",VLOOKUP(V505,'Branch Wise Work Timelines'!C:G,4,FALSE)+AA505+1,VLOOKUP(V505,'Branch Wise Work Timelines'!C:G,4,FALSE)+AA505))</f>
        <v>44890.770833333336</v>
      </c>
      <c r="AG505" s="67">
        <f>WORKDAY.INTL(AA505,1,11)+VLOOKUP(V505,'Branch Wise Work Timelines'!C:G,3,FALSE)</f>
        <v>44891.416666666664</v>
      </c>
      <c r="AH505" s="69" t="str">
        <f t="shared" ca="1" si="93"/>
        <v>Out of TAT</v>
      </c>
      <c r="AI505" s="69">
        <f t="shared" ca="1" si="94"/>
        <v>20473</v>
      </c>
      <c r="AJ505" s="69" t="str">
        <f ca="1">IF(AI505&lt;0,"0-12",IFERROR(VLOOKUP(AI505,Breakup[],2,FALSE),"&gt;24"))</f>
        <v>&gt;24</v>
      </c>
      <c r="AK505" s="69" t="str">
        <f>VLOOKUP(V505,Master!B:D,3,FALSE)</f>
        <v>South</v>
      </c>
      <c r="AL505" s="69" t="str">
        <f t="shared" si="95"/>
        <v>Chennai</v>
      </c>
    </row>
    <row r="506" spans="1:38">
      <c r="A506" s="13" t="s">
        <v>1306</v>
      </c>
      <c r="B506" s="54">
        <v>44701.438535914298</v>
      </c>
      <c r="C506" s="13" t="s">
        <v>149</v>
      </c>
      <c r="D506" s="13">
        <v>232</v>
      </c>
      <c r="E506" s="13" t="s">
        <v>1307</v>
      </c>
      <c r="F506" s="13" t="s">
        <v>33</v>
      </c>
      <c r="G506" s="14">
        <v>1653026331486</v>
      </c>
      <c r="H506" s="55">
        <v>0.351944444444444</v>
      </c>
      <c r="I506" s="33">
        <v>44891.351944444403</v>
      </c>
      <c r="J506" s="58">
        <v>44891</v>
      </c>
      <c r="K506" s="13" t="s">
        <v>313</v>
      </c>
      <c r="L506" s="13" t="s">
        <v>60</v>
      </c>
      <c r="M506" s="13" t="s">
        <v>314</v>
      </c>
      <c r="N506" s="13" t="s">
        <v>215</v>
      </c>
      <c r="O506" s="33">
        <v>44891.157719907402</v>
      </c>
      <c r="P506" s="58">
        <v>44891</v>
      </c>
      <c r="Q506" s="33" t="s">
        <v>237</v>
      </c>
      <c r="R506" s="14">
        <v>989</v>
      </c>
      <c r="S506" s="13" t="s">
        <v>208</v>
      </c>
      <c r="T506" s="13" t="s">
        <v>209</v>
      </c>
      <c r="U506" s="33">
        <f t="shared" ca="1" si="84"/>
        <v>45744.56914039352</v>
      </c>
      <c r="V506" s="13" t="str">
        <f t="shared" si="85"/>
        <v>Hyderabad</v>
      </c>
      <c r="W506" s="13" t="str">
        <f t="shared" si="86"/>
        <v>RI</v>
      </c>
      <c r="X506" s="13">
        <f t="shared" si="87"/>
        <v>8</v>
      </c>
      <c r="Y506" s="13" t="str">
        <f>IFERROR(VLOOKUP(C506,ReceivingTeam[],2,FALSE),"HelpDesk")</f>
        <v>Branch office</v>
      </c>
      <c r="Z506" s="67">
        <f t="shared" si="88"/>
        <v>44893.562499999993</v>
      </c>
      <c r="AA506" s="68">
        <f t="shared" si="89"/>
        <v>44891</v>
      </c>
      <c r="AB506" s="69" t="b">
        <f t="shared" si="90"/>
        <v>1</v>
      </c>
      <c r="AC506" s="70">
        <f t="shared" si="91"/>
        <v>0.5</v>
      </c>
      <c r="AD506" s="67">
        <f t="shared" si="92"/>
        <v>44893.562499999993</v>
      </c>
      <c r="AE506" s="67">
        <f>VLOOKUP(V506,'Branch Wise Work Timelines'!C:G,3,FALSE)+AA506</f>
        <v>44891.416666666664</v>
      </c>
      <c r="AF506" s="67">
        <f>IF(V506="Bangalore",VLOOKUP(V506,'Branch Wise Work Timelines'!C:G,4,FALSE)+AA506+1,IF(V506="Mumbai",VLOOKUP(V506,'Branch Wise Work Timelines'!C:G,4,FALSE)+AA506+1,VLOOKUP(V506,'Branch Wise Work Timelines'!C:G,4,FALSE)+AA506))</f>
        <v>44891.770833333336</v>
      </c>
      <c r="AG506" s="67">
        <f>WORKDAY.INTL(AA506,1,11)+VLOOKUP(V506,'Branch Wise Work Timelines'!C:G,3,FALSE)</f>
        <v>44893.416666666664</v>
      </c>
      <c r="AH506" s="69" t="str">
        <f t="shared" si="93"/>
        <v>Met</v>
      </c>
      <c r="AI506" s="69">
        <f t="shared" ca="1" si="94"/>
        <v>20425</v>
      </c>
      <c r="AJ506" s="69" t="str">
        <f ca="1">IF(AI506&lt;0,"0-12",IFERROR(VLOOKUP(AI506,Breakup[],2,FALSE),"&gt;24"))</f>
        <v>&gt;24</v>
      </c>
      <c r="AK506" s="69" t="str">
        <f>VLOOKUP(V506,Master!B:D,3,FALSE)</f>
        <v>South</v>
      </c>
      <c r="AL506" s="69" t="str">
        <f t="shared" si="95"/>
        <v>Hyderabad</v>
      </c>
    </row>
    <row r="507" spans="1:38">
      <c r="A507" s="13" t="s">
        <v>1308</v>
      </c>
      <c r="B507" s="54">
        <v>44700.6167494213</v>
      </c>
      <c r="C507" s="13" t="s">
        <v>401</v>
      </c>
      <c r="D507" s="13">
        <v>1618</v>
      </c>
      <c r="E507" s="13" t="s">
        <v>1309</v>
      </c>
      <c r="F507" s="13" t="s">
        <v>24</v>
      </c>
      <c r="G507" s="14">
        <v>1653026460914</v>
      </c>
      <c r="H507" s="55">
        <v>0.71870370370370396</v>
      </c>
      <c r="I507" s="33">
        <v>44888.7187037037</v>
      </c>
      <c r="J507" s="58">
        <v>44888</v>
      </c>
      <c r="K507" s="13" t="s">
        <v>325</v>
      </c>
      <c r="L507" s="13" t="s">
        <v>55</v>
      </c>
      <c r="M507" s="13" t="s">
        <v>401</v>
      </c>
      <c r="N507" s="13" t="s">
        <v>206</v>
      </c>
      <c r="O507" s="33" t="s">
        <v>38</v>
      </c>
      <c r="P507" s="58" t="s">
        <v>38</v>
      </c>
      <c r="Q507" s="33" t="s">
        <v>207</v>
      </c>
      <c r="R507" s="14" t="s">
        <v>38</v>
      </c>
      <c r="S507" s="13" t="s">
        <v>208</v>
      </c>
      <c r="T507" s="13" t="s">
        <v>209</v>
      </c>
      <c r="U507" s="33">
        <f t="shared" ca="1" si="84"/>
        <v>45744.56914039352</v>
      </c>
      <c r="V507" s="13" t="str">
        <f t="shared" si="85"/>
        <v>Delhi</v>
      </c>
      <c r="W507" s="13" t="str">
        <f t="shared" si="86"/>
        <v>DOMI</v>
      </c>
      <c r="X507" s="13">
        <f t="shared" si="87"/>
        <v>17</v>
      </c>
      <c r="Y507" s="13" t="str">
        <f>IFERROR(VLOOKUP(C507,ReceivingTeam[],2,FALSE),"HelpDesk")</f>
        <v>Branch office</v>
      </c>
      <c r="Z507" s="67">
        <f t="shared" si="88"/>
        <v>44889.864537037029</v>
      </c>
      <c r="AA507" s="68">
        <f t="shared" si="89"/>
        <v>44888</v>
      </c>
      <c r="AB507" s="69" t="b">
        <f t="shared" si="90"/>
        <v>1</v>
      </c>
      <c r="AC507" s="70">
        <f t="shared" si="91"/>
        <v>0.5</v>
      </c>
      <c r="AD507" s="67">
        <f t="shared" si="92"/>
        <v>44889.864537037029</v>
      </c>
      <c r="AE507" s="67">
        <f>VLOOKUP(V507,'Branch Wise Work Timelines'!C:G,3,FALSE)+AA507</f>
        <v>44888.416666666664</v>
      </c>
      <c r="AF507" s="67">
        <f>IF(V507="Bangalore",VLOOKUP(V507,'Branch Wise Work Timelines'!C:G,4,FALSE)+AA507+1,IF(V507="Mumbai",VLOOKUP(V507,'Branch Wise Work Timelines'!C:G,4,FALSE)+AA507+1,VLOOKUP(V507,'Branch Wise Work Timelines'!C:G,4,FALSE)+AA507))</f>
        <v>44888.770833333336</v>
      </c>
      <c r="AG507" s="67">
        <f>WORKDAY.INTL(AA507,1,11)+VLOOKUP(V507,'Branch Wise Work Timelines'!C:G,3,FALSE)</f>
        <v>44889.416666666664</v>
      </c>
      <c r="AH507" s="69" t="str">
        <f t="shared" ca="1" si="93"/>
        <v>Out of TAT</v>
      </c>
      <c r="AI507" s="69">
        <f t="shared" ca="1" si="94"/>
        <v>20513</v>
      </c>
      <c r="AJ507" s="69" t="str">
        <f ca="1">IF(AI507&lt;0,"0-12",IFERROR(VLOOKUP(AI507,Breakup[],2,FALSE),"&gt;24"))</f>
        <v>&gt;24</v>
      </c>
      <c r="AK507" s="69" t="str">
        <f>VLOOKUP(V507,Master!B:D,3,FALSE)</f>
        <v>North</v>
      </c>
      <c r="AL507" s="69" t="str">
        <f t="shared" si="95"/>
        <v>Delhi</v>
      </c>
    </row>
    <row r="508" spans="1:38">
      <c r="A508" s="13" t="s">
        <v>1310</v>
      </c>
      <c r="B508" s="54">
        <v>44701.661217280103</v>
      </c>
      <c r="C508" s="13" t="s">
        <v>252</v>
      </c>
      <c r="D508" s="13">
        <v>1725</v>
      </c>
      <c r="E508" s="13" t="s">
        <v>1311</v>
      </c>
      <c r="F508" s="13" t="s">
        <v>15</v>
      </c>
      <c r="G508" s="14">
        <v>1653044855569</v>
      </c>
      <c r="H508" s="55">
        <v>0.41954861111111103</v>
      </c>
      <c r="I508" s="33">
        <v>44883.419548611098</v>
      </c>
      <c r="J508" s="58">
        <v>44883</v>
      </c>
      <c r="K508" s="13" t="s">
        <v>213</v>
      </c>
      <c r="L508" s="13" t="s">
        <v>30</v>
      </c>
      <c r="M508" s="13" t="s">
        <v>75</v>
      </c>
      <c r="N508" s="13" t="s">
        <v>206</v>
      </c>
      <c r="O508" s="33" t="s">
        <v>38</v>
      </c>
      <c r="P508" s="58" t="s">
        <v>38</v>
      </c>
      <c r="Q508" s="33" t="s">
        <v>207</v>
      </c>
      <c r="R508" s="14" t="s">
        <v>38</v>
      </c>
      <c r="S508" s="13" t="s">
        <v>208</v>
      </c>
      <c r="T508" s="13" t="s">
        <v>209</v>
      </c>
      <c r="U508" s="33">
        <f t="shared" ca="1" si="84"/>
        <v>45744.56914039352</v>
      </c>
      <c r="V508" s="13" t="str">
        <f t="shared" si="85"/>
        <v>Bangalore</v>
      </c>
      <c r="W508" s="13" t="str">
        <f t="shared" si="86"/>
        <v>CLS</v>
      </c>
      <c r="X508" s="13">
        <f t="shared" si="87"/>
        <v>10</v>
      </c>
      <c r="Y508" s="13" t="str">
        <f>IFERROR(VLOOKUP(C508,ReceivingTeam[],2,FALSE),"HelpDesk")</f>
        <v>HelpDesk</v>
      </c>
      <c r="Z508" s="67">
        <f t="shared" si="88"/>
        <v>44883.919548611098</v>
      </c>
      <c r="AA508" s="68">
        <f t="shared" si="89"/>
        <v>44883</v>
      </c>
      <c r="AB508" s="69" t="b">
        <f t="shared" si="90"/>
        <v>1</v>
      </c>
      <c r="AC508" s="70">
        <f t="shared" si="91"/>
        <v>0.5</v>
      </c>
      <c r="AD508" s="67">
        <f t="shared" si="92"/>
        <v>44883.919548611098</v>
      </c>
      <c r="AE508" s="67">
        <f>VLOOKUP(V508,'Branch Wise Work Timelines'!C:G,3,FALSE)+AA508</f>
        <v>44883.416666666664</v>
      </c>
      <c r="AF508" s="67">
        <f>IF(V508="Bangalore",VLOOKUP(V508,'Branch Wise Work Timelines'!C:G,4,FALSE)+AA508+1,IF(V508="Mumbai",VLOOKUP(V508,'Branch Wise Work Timelines'!C:G,4,FALSE)+AA508+1,VLOOKUP(V508,'Branch Wise Work Timelines'!C:G,4,FALSE)+AA508))</f>
        <v>44884.104166666664</v>
      </c>
      <c r="AG508" s="67">
        <f>WORKDAY.INTL(AA508,1,11)+VLOOKUP(V508,'Branch Wise Work Timelines'!C:G,3,FALSE)</f>
        <v>44884.416666666664</v>
      </c>
      <c r="AH508" s="69" t="str">
        <f t="shared" ca="1" si="93"/>
        <v>Out of TAT</v>
      </c>
      <c r="AI508" s="69">
        <f t="shared" ca="1" si="94"/>
        <v>20656</v>
      </c>
      <c r="AJ508" s="69" t="str">
        <f ca="1">IF(AI508&lt;0,"0-12",IFERROR(VLOOKUP(AI508,Breakup[],2,FALSE),"&gt;24"))</f>
        <v>&gt;24</v>
      </c>
      <c r="AK508" s="69" t="str">
        <f>VLOOKUP(V508,Master!B:D,3,FALSE)</f>
        <v>South</v>
      </c>
      <c r="AL508" s="69" t="str">
        <f t="shared" si="95"/>
        <v>Bangalore-CLS</v>
      </c>
    </row>
    <row r="509" spans="1:38">
      <c r="A509" s="13" t="s">
        <v>1312</v>
      </c>
      <c r="B509" s="54">
        <v>44701.634203472197</v>
      </c>
      <c r="C509" s="13" t="s">
        <v>243</v>
      </c>
      <c r="D509" s="13">
        <v>1103</v>
      </c>
      <c r="E509" s="13" t="s">
        <v>1313</v>
      </c>
      <c r="F509" s="13" t="s">
        <v>15</v>
      </c>
      <c r="G509" s="14">
        <v>1653043097971</v>
      </c>
      <c r="H509" s="55">
        <v>0.83844907407407399</v>
      </c>
      <c r="I509" s="33">
        <v>44887.838449074101</v>
      </c>
      <c r="J509" s="58">
        <v>44887</v>
      </c>
      <c r="K509" s="13" t="s">
        <v>213</v>
      </c>
      <c r="L509" s="13" t="s">
        <v>30</v>
      </c>
      <c r="M509" s="13" t="s">
        <v>214</v>
      </c>
      <c r="N509" s="13" t="s">
        <v>206</v>
      </c>
      <c r="O509" s="33" t="s">
        <v>38</v>
      </c>
      <c r="P509" s="58" t="s">
        <v>38</v>
      </c>
      <c r="Q509" s="33" t="s">
        <v>207</v>
      </c>
      <c r="R509" s="14" t="s">
        <v>38</v>
      </c>
      <c r="S509" s="13" t="s">
        <v>216</v>
      </c>
      <c r="T509" s="13" t="s">
        <v>217</v>
      </c>
      <c r="U509" s="33">
        <f t="shared" ca="1" si="84"/>
        <v>45744.56914039352</v>
      </c>
      <c r="V509" s="13" t="str">
        <f t="shared" si="85"/>
        <v>Bangalore</v>
      </c>
      <c r="W509" s="13" t="str">
        <f t="shared" si="86"/>
        <v>CLS</v>
      </c>
      <c r="X509" s="13">
        <f t="shared" si="87"/>
        <v>20</v>
      </c>
      <c r="Y509" s="13" t="str">
        <f>IFERROR(VLOOKUP(C509,ReceivingTeam[],2,FALSE),"HelpDesk")</f>
        <v>HelpDesk</v>
      </c>
      <c r="Z509" s="67">
        <f t="shared" si="88"/>
        <v>44888.650949074101</v>
      </c>
      <c r="AA509" s="68">
        <f t="shared" si="89"/>
        <v>44887</v>
      </c>
      <c r="AB509" s="69" t="b">
        <f t="shared" si="90"/>
        <v>1</v>
      </c>
      <c r="AC509" s="70">
        <f t="shared" si="91"/>
        <v>0.5</v>
      </c>
      <c r="AD509" s="67">
        <f t="shared" si="92"/>
        <v>44888.650949074101</v>
      </c>
      <c r="AE509" s="67">
        <f>VLOOKUP(V509,'Branch Wise Work Timelines'!C:G,3,FALSE)+AA509</f>
        <v>44887.416666666664</v>
      </c>
      <c r="AF509" s="67">
        <f>IF(V509="Bangalore",VLOOKUP(V509,'Branch Wise Work Timelines'!C:G,4,FALSE)+AA509+1,IF(V509="Mumbai",VLOOKUP(V509,'Branch Wise Work Timelines'!C:G,4,FALSE)+AA509+1,VLOOKUP(V509,'Branch Wise Work Timelines'!C:G,4,FALSE)+AA509))</f>
        <v>44888.104166666664</v>
      </c>
      <c r="AG509" s="67">
        <f>WORKDAY.INTL(AA509,1,11)+VLOOKUP(V509,'Branch Wise Work Timelines'!C:G,3,FALSE)</f>
        <v>44888.416666666664</v>
      </c>
      <c r="AH509" s="69" t="str">
        <f t="shared" ca="1" si="93"/>
        <v>Out of TAT</v>
      </c>
      <c r="AI509" s="69">
        <f t="shared" ca="1" si="94"/>
        <v>20543</v>
      </c>
      <c r="AJ509" s="69" t="str">
        <f ca="1">IF(AI509&lt;0,"0-12",IFERROR(VLOOKUP(AI509,Breakup[],2,FALSE),"&gt;24"))</f>
        <v>&gt;24</v>
      </c>
      <c r="AK509" s="69" t="str">
        <f>VLOOKUP(V509,Master!B:D,3,FALSE)</f>
        <v>South</v>
      </c>
      <c r="AL509" s="69" t="str">
        <f t="shared" si="95"/>
        <v>Bangalore-CLS</v>
      </c>
    </row>
    <row r="510" spans="1:38">
      <c r="A510" s="13" t="s">
        <v>1314</v>
      </c>
      <c r="B510" s="54">
        <v>44701.636962696801</v>
      </c>
      <c r="C510" s="13" t="s">
        <v>243</v>
      </c>
      <c r="D510" s="13">
        <v>490</v>
      </c>
      <c r="E510" s="13" t="s">
        <v>1315</v>
      </c>
      <c r="F510" s="13" t="s">
        <v>15</v>
      </c>
      <c r="G510" s="14">
        <v>1653043097971</v>
      </c>
      <c r="H510" s="55">
        <v>0.21803240740740701</v>
      </c>
      <c r="I510" s="33">
        <v>44883.2180324074</v>
      </c>
      <c r="J510" s="58">
        <v>44883</v>
      </c>
      <c r="K510" s="13" t="s">
        <v>213</v>
      </c>
      <c r="L510" s="13" t="s">
        <v>30</v>
      </c>
      <c r="M510" s="13" t="s">
        <v>214</v>
      </c>
      <c r="N510" s="13" t="s">
        <v>206</v>
      </c>
      <c r="O510" s="33" t="s">
        <v>38</v>
      </c>
      <c r="P510" s="58" t="s">
        <v>38</v>
      </c>
      <c r="Q510" s="33" t="s">
        <v>207</v>
      </c>
      <c r="R510" s="14" t="s">
        <v>38</v>
      </c>
      <c r="S510" s="13" t="s">
        <v>216</v>
      </c>
      <c r="T510" s="13" t="s">
        <v>217</v>
      </c>
      <c r="U510" s="33">
        <f t="shared" ca="1" si="84"/>
        <v>45744.56914039352</v>
      </c>
      <c r="V510" s="13" t="str">
        <f t="shared" si="85"/>
        <v>Bangalore</v>
      </c>
      <c r="W510" s="13" t="str">
        <f t="shared" si="86"/>
        <v>CLS</v>
      </c>
      <c r="X510" s="13">
        <f t="shared" si="87"/>
        <v>5</v>
      </c>
      <c r="Y510" s="13" t="str">
        <f>IFERROR(VLOOKUP(C510,ReceivingTeam[],2,FALSE),"HelpDesk")</f>
        <v>HelpDesk</v>
      </c>
      <c r="Z510" s="67">
        <f t="shared" si="88"/>
        <v>44883.916666666664</v>
      </c>
      <c r="AA510" s="68">
        <f t="shared" si="89"/>
        <v>44883</v>
      </c>
      <c r="AB510" s="69" t="b">
        <f t="shared" si="90"/>
        <v>1</v>
      </c>
      <c r="AC510" s="70">
        <f t="shared" si="91"/>
        <v>0.5</v>
      </c>
      <c r="AD510" s="67">
        <f t="shared" si="92"/>
        <v>44883.916666666664</v>
      </c>
      <c r="AE510" s="67">
        <f>VLOOKUP(V510,'Branch Wise Work Timelines'!C:G,3,FALSE)+AA510</f>
        <v>44883.416666666664</v>
      </c>
      <c r="AF510" s="67">
        <f>IF(V510="Bangalore",VLOOKUP(V510,'Branch Wise Work Timelines'!C:G,4,FALSE)+AA510+1,IF(V510="Mumbai",VLOOKUP(V510,'Branch Wise Work Timelines'!C:G,4,FALSE)+AA510+1,VLOOKUP(V510,'Branch Wise Work Timelines'!C:G,4,FALSE)+AA510))</f>
        <v>44884.104166666664</v>
      </c>
      <c r="AG510" s="67">
        <f>WORKDAY.INTL(AA510,1,11)+VLOOKUP(V510,'Branch Wise Work Timelines'!C:G,3,FALSE)</f>
        <v>44884.416666666664</v>
      </c>
      <c r="AH510" s="69" t="str">
        <f t="shared" ca="1" si="93"/>
        <v>Out of TAT</v>
      </c>
      <c r="AI510" s="69">
        <f t="shared" ca="1" si="94"/>
        <v>20656</v>
      </c>
      <c r="AJ510" s="69" t="str">
        <f ca="1">IF(AI510&lt;0,"0-12",IFERROR(VLOOKUP(AI510,Breakup[],2,FALSE),"&gt;24"))</f>
        <v>&gt;24</v>
      </c>
      <c r="AK510" s="69" t="str">
        <f>VLOOKUP(V510,Master!B:D,3,FALSE)</f>
        <v>South</v>
      </c>
      <c r="AL510" s="69" t="str">
        <f t="shared" si="95"/>
        <v>Bangalore-CLS</v>
      </c>
    </row>
    <row r="511" spans="1:38">
      <c r="A511" s="13" t="s">
        <v>1316</v>
      </c>
      <c r="B511" s="54">
        <v>44701.5852216782</v>
      </c>
      <c r="C511" s="13" t="s">
        <v>280</v>
      </c>
      <c r="D511" s="13">
        <v>864</v>
      </c>
      <c r="E511" s="13" t="s">
        <v>1317</v>
      </c>
      <c r="F511" s="13" t="s">
        <v>33</v>
      </c>
      <c r="G511" s="14">
        <v>1653037600168</v>
      </c>
      <c r="H511" s="55">
        <v>0.56105324074074103</v>
      </c>
      <c r="I511" s="33">
        <v>44889.561053240701</v>
      </c>
      <c r="J511" s="58">
        <v>44889</v>
      </c>
      <c r="K511" s="13" t="s">
        <v>213</v>
      </c>
      <c r="L511" s="13" t="s">
        <v>30</v>
      </c>
      <c r="M511" s="13" t="s">
        <v>282</v>
      </c>
      <c r="N511" s="13" t="s">
        <v>215</v>
      </c>
      <c r="O511" s="33" t="s">
        <v>38</v>
      </c>
      <c r="P511" s="58" t="s">
        <v>38</v>
      </c>
      <c r="Q511" s="33" t="s">
        <v>207</v>
      </c>
      <c r="R511" s="14" t="s">
        <v>38</v>
      </c>
      <c r="S511" s="13" t="s">
        <v>208</v>
      </c>
      <c r="T511" s="13" t="s">
        <v>209</v>
      </c>
      <c r="U511" s="33">
        <f t="shared" ca="1" si="84"/>
        <v>45744.56914039352</v>
      </c>
      <c r="V511" s="13" t="str">
        <f t="shared" si="85"/>
        <v>Bangalore</v>
      </c>
      <c r="W511" s="13" t="str">
        <f t="shared" si="86"/>
        <v>RI</v>
      </c>
      <c r="X511" s="13">
        <f t="shared" si="87"/>
        <v>13</v>
      </c>
      <c r="Y511" s="13" t="str">
        <f>IFERROR(VLOOKUP(C511,ReceivingTeam[],2,FALSE),"HelpDesk")</f>
        <v>HelpDesk</v>
      </c>
      <c r="Z511" s="67">
        <f t="shared" si="88"/>
        <v>44890.061053240701</v>
      </c>
      <c r="AA511" s="68">
        <f t="shared" si="89"/>
        <v>44889</v>
      </c>
      <c r="AB511" s="69" t="b">
        <f t="shared" si="90"/>
        <v>1</v>
      </c>
      <c r="AC511" s="70">
        <f t="shared" si="91"/>
        <v>0.5</v>
      </c>
      <c r="AD511" s="67">
        <f t="shared" si="92"/>
        <v>44890.061053240701</v>
      </c>
      <c r="AE511" s="67">
        <f>VLOOKUP(V511,'Branch Wise Work Timelines'!C:G,3,FALSE)+AA511</f>
        <v>44889.416666666664</v>
      </c>
      <c r="AF511" s="67">
        <f>IF(V511="Bangalore",VLOOKUP(V511,'Branch Wise Work Timelines'!C:G,4,FALSE)+AA511+1,IF(V511="Mumbai",VLOOKUP(V511,'Branch Wise Work Timelines'!C:G,4,FALSE)+AA511+1,VLOOKUP(V511,'Branch Wise Work Timelines'!C:G,4,FALSE)+AA511))</f>
        <v>44890.104166666664</v>
      </c>
      <c r="AG511" s="67">
        <f>WORKDAY.INTL(AA511,1,11)+VLOOKUP(V511,'Branch Wise Work Timelines'!C:G,3,FALSE)</f>
        <v>44890.416666666664</v>
      </c>
      <c r="AH511" s="69" t="str">
        <f t="shared" ca="1" si="93"/>
        <v>Out of TAT</v>
      </c>
      <c r="AI511" s="69">
        <f t="shared" ca="1" si="94"/>
        <v>20509</v>
      </c>
      <c r="AJ511" s="69" t="str">
        <f ca="1">IF(AI511&lt;0,"0-12",IFERROR(VLOOKUP(AI511,Breakup[],2,FALSE),"&gt;24"))</f>
        <v>&gt;24</v>
      </c>
      <c r="AK511" s="69" t="str">
        <f>VLOOKUP(V511,Master!B:D,3,FALSE)</f>
        <v>South</v>
      </c>
      <c r="AL511" s="69" t="str">
        <f t="shared" si="95"/>
        <v>Bangalore</v>
      </c>
    </row>
    <row r="512" spans="1:38">
      <c r="A512" s="13" t="s">
        <v>1318</v>
      </c>
      <c r="B512" s="54">
        <v>44701.548335335603</v>
      </c>
      <c r="C512" s="13" t="s">
        <v>344</v>
      </c>
      <c r="D512" s="13">
        <v>953</v>
      </c>
      <c r="E512" s="13" t="s">
        <v>1319</v>
      </c>
      <c r="F512" s="13" t="s">
        <v>33</v>
      </c>
      <c r="G512" s="14">
        <v>1653034043739</v>
      </c>
      <c r="H512" s="55">
        <v>0.17644675925925901</v>
      </c>
      <c r="I512" s="33">
        <v>44883.176446759302</v>
      </c>
      <c r="J512" s="58">
        <v>44883</v>
      </c>
      <c r="K512" s="13" t="s">
        <v>263</v>
      </c>
      <c r="L512" s="13" t="s">
        <v>69</v>
      </c>
      <c r="M512" s="13" t="s">
        <v>101</v>
      </c>
      <c r="N512" s="13" t="s">
        <v>206</v>
      </c>
      <c r="O512" s="33" t="s">
        <v>38</v>
      </c>
      <c r="P512" s="58" t="s">
        <v>38</v>
      </c>
      <c r="Q512" s="33" t="s">
        <v>207</v>
      </c>
      <c r="R512" s="14" t="s">
        <v>38</v>
      </c>
      <c r="S512" s="13" t="s">
        <v>208</v>
      </c>
      <c r="T512" s="13" t="s">
        <v>209</v>
      </c>
      <c r="U512" s="33">
        <f t="shared" ca="1" si="84"/>
        <v>45744.56914039352</v>
      </c>
      <c r="V512" s="13" t="str">
        <f t="shared" si="85"/>
        <v>Mumbai</v>
      </c>
      <c r="W512" s="13" t="str">
        <f t="shared" si="86"/>
        <v>RI</v>
      </c>
      <c r="X512" s="13">
        <f t="shared" si="87"/>
        <v>4</v>
      </c>
      <c r="Y512" s="13" t="str">
        <f>IFERROR(VLOOKUP(C512,ReceivingTeam[],2,FALSE),"HelpDesk")</f>
        <v>HelpDesk</v>
      </c>
      <c r="Z512" s="67">
        <f t="shared" si="88"/>
        <v>44883.916666666664</v>
      </c>
      <c r="AA512" s="68">
        <f t="shared" si="89"/>
        <v>44883</v>
      </c>
      <c r="AB512" s="69" t="b">
        <f t="shared" si="90"/>
        <v>1</v>
      </c>
      <c r="AC512" s="70">
        <f t="shared" si="91"/>
        <v>0.5</v>
      </c>
      <c r="AD512" s="67">
        <f t="shared" si="92"/>
        <v>44883.916666666664</v>
      </c>
      <c r="AE512" s="67">
        <f>VLOOKUP(V512,'Branch Wise Work Timelines'!C:G,3,FALSE)+AA512</f>
        <v>44883.416666666664</v>
      </c>
      <c r="AF512" s="67">
        <f>IF(V512="Bangalore",VLOOKUP(V512,'Branch Wise Work Timelines'!C:G,4,FALSE)+AA512+1,IF(V512="Mumbai",VLOOKUP(V512,'Branch Wise Work Timelines'!C:G,4,FALSE)+AA512+1,VLOOKUP(V512,'Branch Wise Work Timelines'!C:G,4,FALSE)+AA512))</f>
        <v>44884.25</v>
      </c>
      <c r="AG512" s="67">
        <f>WORKDAY.INTL(AA512,1,11)+VLOOKUP(V512,'Branch Wise Work Timelines'!C:G,3,FALSE)</f>
        <v>44884.416666666664</v>
      </c>
      <c r="AH512" s="69" t="str">
        <f t="shared" ca="1" si="93"/>
        <v>Out of TAT</v>
      </c>
      <c r="AI512" s="69">
        <f t="shared" ca="1" si="94"/>
        <v>20656</v>
      </c>
      <c r="AJ512" s="69" t="str">
        <f ca="1">IF(AI512&lt;0,"0-12",IFERROR(VLOOKUP(AI512,Breakup[],2,FALSE),"&gt;24"))</f>
        <v>&gt;24</v>
      </c>
      <c r="AK512" s="69" t="str">
        <f>VLOOKUP(V512,Master!B:D,3,FALSE)</f>
        <v>East</v>
      </c>
      <c r="AL512" s="69" t="str">
        <f t="shared" si="95"/>
        <v>Mumbai</v>
      </c>
    </row>
    <row r="513" spans="1:38">
      <c r="A513" s="13" t="s">
        <v>1320</v>
      </c>
      <c r="B513" s="54">
        <v>44700.516153321798</v>
      </c>
      <c r="C513" s="13" t="s">
        <v>302</v>
      </c>
      <c r="D513" s="13">
        <v>1285</v>
      </c>
      <c r="E513" s="13" t="s">
        <v>1321</v>
      </c>
      <c r="F513" s="13" t="s">
        <v>24</v>
      </c>
      <c r="G513" s="14">
        <v>1653039469972</v>
      </c>
      <c r="H513" s="55">
        <v>0.55392361111111099</v>
      </c>
      <c r="I513" s="33">
        <v>44886.5539236111</v>
      </c>
      <c r="J513" s="58">
        <v>44886</v>
      </c>
      <c r="K513" s="13" t="s">
        <v>257</v>
      </c>
      <c r="L513" s="13" t="s">
        <v>72</v>
      </c>
      <c r="M513" s="13" t="s">
        <v>286</v>
      </c>
      <c r="N513" s="13" t="s">
        <v>206</v>
      </c>
      <c r="O513" s="33" t="s">
        <v>38</v>
      </c>
      <c r="P513" s="58" t="s">
        <v>38</v>
      </c>
      <c r="Q513" s="33" t="s">
        <v>207</v>
      </c>
      <c r="R513" s="14" t="s">
        <v>38</v>
      </c>
      <c r="S513" s="13" t="s">
        <v>216</v>
      </c>
      <c r="T513" s="13" t="s">
        <v>217</v>
      </c>
      <c r="U513" s="33">
        <f t="shared" ca="1" si="84"/>
        <v>45744.56914039352</v>
      </c>
      <c r="V513" s="13" t="str">
        <f t="shared" si="85"/>
        <v>Pune</v>
      </c>
      <c r="W513" s="13" t="str">
        <f t="shared" si="86"/>
        <v>DOMI</v>
      </c>
      <c r="X513" s="13">
        <f t="shared" si="87"/>
        <v>13</v>
      </c>
      <c r="Y513" s="13" t="str">
        <f>IFERROR(VLOOKUP(C513,ReceivingTeam[],2,FALSE),"HelpDesk")</f>
        <v>HelpDesk</v>
      </c>
      <c r="Z513" s="67">
        <f t="shared" si="88"/>
        <v>44887.6789236111</v>
      </c>
      <c r="AA513" s="68">
        <f t="shared" si="89"/>
        <v>44886</v>
      </c>
      <c r="AB513" s="69" t="b">
        <f t="shared" si="90"/>
        <v>1</v>
      </c>
      <c r="AC513" s="70">
        <f t="shared" si="91"/>
        <v>0.5</v>
      </c>
      <c r="AD513" s="67">
        <f t="shared" si="92"/>
        <v>44887.6789236111</v>
      </c>
      <c r="AE513" s="67">
        <f>VLOOKUP(V513,'Branch Wise Work Timelines'!C:G,3,FALSE)+AA513</f>
        <v>44886.395833333336</v>
      </c>
      <c r="AF513" s="67">
        <f>IF(V513="Bangalore",VLOOKUP(V513,'Branch Wise Work Timelines'!C:G,4,FALSE)+AA513+1,IF(V513="Mumbai",VLOOKUP(V513,'Branch Wise Work Timelines'!C:G,4,FALSE)+AA513+1,VLOOKUP(V513,'Branch Wise Work Timelines'!C:G,4,FALSE)+AA513))</f>
        <v>44886.770833333336</v>
      </c>
      <c r="AG513" s="67">
        <f>WORKDAY.INTL(AA513,1,11)+VLOOKUP(V513,'Branch Wise Work Timelines'!C:G,3,FALSE)</f>
        <v>44887.395833333336</v>
      </c>
      <c r="AH513" s="69" t="str">
        <f t="shared" ca="1" si="93"/>
        <v>Out of TAT</v>
      </c>
      <c r="AI513" s="69">
        <f t="shared" ca="1" si="94"/>
        <v>20566</v>
      </c>
      <c r="AJ513" s="69" t="str">
        <f ca="1">IF(AI513&lt;0,"0-12",IFERROR(VLOOKUP(AI513,Breakup[],2,FALSE),"&gt;24"))</f>
        <v>&gt;24</v>
      </c>
      <c r="AK513" s="69" t="str">
        <f>VLOOKUP(V513,Master!B:D,3,FALSE)</f>
        <v>West</v>
      </c>
      <c r="AL513" s="69" t="str">
        <f t="shared" si="95"/>
        <v>Pune</v>
      </c>
    </row>
    <row r="514" spans="1:38">
      <c r="A514" s="13" t="s">
        <v>1322</v>
      </c>
      <c r="B514" s="54">
        <v>44700.517121180601</v>
      </c>
      <c r="C514" s="13" t="s">
        <v>302</v>
      </c>
      <c r="D514" s="13">
        <v>1214</v>
      </c>
      <c r="E514" s="13" t="s">
        <v>1323</v>
      </c>
      <c r="F514" s="13" t="s">
        <v>24</v>
      </c>
      <c r="G514" s="14">
        <v>1653039469972</v>
      </c>
      <c r="H514" s="55">
        <v>0.5440625</v>
      </c>
      <c r="I514" s="33">
        <v>44887.544062499997</v>
      </c>
      <c r="J514" s="58">
        <v>44887</v>
      </c>
      <c r="K514" s="13" t="s">
        <v>257</v>
      </c>
      <c r="L514" s="13" t="s">
        <v>72</v>
      </c>
      <c r="M514" s="13" t="s">
        <v>286</v>
      </c>
      <c r="N514" s="13" t="s">
        <v>206</v>
      </c>
      <c r="O514" s="33" t="s">
        <v>38</v>
      </c>
      <c r="P514" s="58" t="s">
        <v>38</v>
      </c>
      <c r="Q514" s="33" t="s">
        <v>207</v>
      </c>
      <c r="R514" s="14" t="s">
        <v>38</v>
      </c>
      <c r="S514" s="13" t="s">
        <v>216</v>
      </c>
      <c r="T514" s="13" t="s">
        <v>217</v>
      </c>
      <c r="U514" s="33">
        <f t="shared" ref="U514:U577" ca="1" si="96">NOW()</f>
        <v>45744.56914039352</v>
      </c>
      <c r="V514" s="13" t="str">
        <f t="shared" ref="V514:V577" si="97">VLOOKUP(L514,Location,2,0)</f>
        <v>Pune</v>
      </c>
      <c r="W514" s="13" t="str">
        <f t="shared" ref="W514:W577" si="98">VLOOKUP(F514,FCT,2,FALSE)</f>
        <v>DOMI</v>
      </c>
      <c r="X514" s="13">
        <f t="shared" ref="X514:X577" si="99">HOUR(I514)</f>
        <v>13</v>
      </c>
      <c r="Y514" s="13" t="str">
        <f>IFERROR(VLOOKUP(C514,ReceivingTeam[],2,FALSE),"HelpDesk")</f>
        <v>HelpDesk</v>
      </c>
      <c r="Z514" s="67">
        <f t="shared" ref="Z514:Z577" si="100">IF(AB514=FALSE,AE514+AC514,IF(I514&gt;AE514,IF(((I514+AC514)&gt;AF514),(AC514-(AF514-I514)+AG514),I514+AC514),IF(((AE514+AC514)&gt;AF514),(AC514-(AF514-AE514)+AG514),AE514+AC514)))</f>
        <v>44888.669062499997</v>
      </c>
      <c r="AA514" s="68">
        <f t="shared" ref="AA514:AA577" si="101">INT(J514)</f>
        <v>44887</v>
      </c>
      <c r="AB514" s="69" t="b">
        <f t="shared" ref="AB514:AB577" si="102">WORKDAY.INTL(AA514-1,1,11)=AA514</f>
        <v>1</v>
      </c>
      <c r="AC514" s="70">
        <f t="shared" ref="AC514:AC577" si="103">IF(T514="High",12/24,72/24)</f>
        <v>0.5</v>
      </c>
      <c r="AD514" s="67">
        <f t="shared" ref="AD514:AD577" si="104">IF(AB514=FALSE,AE514+AC514,IF(I514&gt;AE514,IF(((I514+AC514)&gt;AF514),(AC514-(AF514-I514)+AG514),I514+AC514),IF(((AE514+AC514)&gt;AF514),(AC514-(AF514-AE514)+AG514),AE514+AC514)))</f>
        <v>44888.669062499997</v>
      </c>
      <c r="AE514" s="67">
        <f>VLOOKUP(V514,'Branch Wise Work Timelines'!C:G,3,FALSE)+AA514</f>
        <v>44887.395833333336</v>
      </c>
      <c r="AF514" s="67">
        <f>IF(V514="Bangalore",VLOOKUP(V514,'Branch Wise Work Timelines'!C:G,4,FALSE)+AA514+1,IF(V514="Mumbai",VLOOKUP(V514,'Branch Wise Work Timelines'!C:G,4,FALSE)+AA514+1,VLOOKUP(V514,'Branch Wise Work Timelines'!C:G,4,FALSE)+AA514))</f>
        <v>44887.770833333336</v>
      </c>
      <c r="AG514" s="67">
        <f>WORKDAY.INTL(AA514,1,11)+VLOOKUP(V514,'Branch Wise Work Timelines'!C:G,3,FALSE)</f>
        <v>44888.395833333336</v>
      </c>
      <c r="AH514" s="69" t="str">
        <f t="shared" ref="AH514:AH577" ca="1" si="105">IF(Q514&lt;&gt;"Success",IF(U514&gt;Z514,"Out of TAT","In TAT"),IF(O514&gt;AD514,"Not Met","Met"))</f>
        <v>Out of TAT</v>
      </c>
      <c r="AI514" s="69">
        <f t="shared" ref="AI514:AI577" ca="1" si="106">ROUNDUP((U514-AD514)*24,0)</f>
        <v>20542</v>
      </c>
      <c r="AJ514" s="69" t="str">
        <f ca="1">IF(AI514&lt;0,"0-12",IFERROR(VLOOKUP(AI514,Breakup[],2,FALSE),"&gt;24"))</f>
        <v>&gt;24</v>
      </c>
      <c r="AK514" s="69" t="str">
        <f>VLOOKUP(V514,Master!B:D,3,FALSE)</f>
        <v>West</v>
      </c>
      <c r="AL514" s="69" t="str">
        <f t="shared" ref="AL514:AL577" si="107">IF(V514="Bangalore",IF(W514="CLS",V514&amp;"-"&amp;"CLS",V514),(V514))</f>
        <v>Pune</v>
      </c>
    </row>
    <row r="515" spans="1:38">
      <c r="A515" s="13" t="s">
        <v>1324</v>
      </c>
      <c r="B515" s="54">
        <v>44701.612122534701</v>
      </c>
      <c r="C515" s="13" t="s">
        <v>286</v>
      </c>
      <c r="D515" s="13">
        <v>1987</v>
      </c>
      <c r="E515" s="13" t="s">
        <v>1325</v>
      </c>
      <c r="F515" s="13" t="s">
        <v>33</v>
      </c>
      <c r="G515" s="14">
        <v>1653038512239</v>
      </c>
      <c r="H515" s="55">
        <v>0.92854166666666704</v>
      </c>
      <c r="I515" s="33">
        <v>44888.928541666697</v>
      </c>
      <c r="J515" s="58">
        <v>44888</v>
      </c>
      <c r="K515" s="13" t="s">
        <v>257</v>
      </c>
      <c r="L515" s="13" t="s">
        <v>72</v>
      </c>
      <c r="M515" s="13" t="s">
        <v>286</v>
      </c>
      <c r="N515" s="13" t="s">
        <v>206</v>
      </c>
      <c r="O515" s="33" t="s">
        <v>38</v>
      </c>
      <c r="P515" s="58" t="s">
        <v>38</v>
      </c>
      <c r="Q515" s="33" t="s">
        <v>207</v>
      </c>
      <c r="R515" s="14" t="s">
        <v>38</v>
      </c>
      <c r="S515" s="13" t="s">
        <v>208</v>
      </c>
      <c r="T515" s="13" t="s">
        <v>209</v>
      </c>
      <c r="U515" s="33">
        <f t="shared" ca="1" si="96"/>
        <v>45744.56914039352</v>
      </c>
      <c r="V515" s="13" t="str">
        <f t="shared" si="97"/>
        <v>Pune</v>
      </c>
      <c r="W515" s="13" t="str">
        <f t="shared" si="98"/>
        <v>RI</v>
      </c>
      <c r="X515" s="13">
        <f t="shared" si="99"/>
        <v>22</v>
      </c>
      <c r="Y515" s="13" t="str">
        <f>IFERROR(VLOOKUP(C515,ReceivingTeam[],2,FALSE),"HelpDesk")</f>
        <v>HelpDesk</v>
      </c>
      <c r="Z515" s="67">
        <f t="shared" si="100"/>
        <v>44890.053541666697</v>
      </c>
      <c r="AA515" s="68">
        <f t="shared" si="101"/>
        <v>44888</v>
      </c>
      <c r="AB515" s="69" t="b">
        <f t="shared" si="102"/>
        <v>1</v>
      </c>
      <c r="AC515" s="70">
        <f t="shared" si="103"/>
        <v>0.5</v>
      </c>
      <c r="AD515" s="67">
        <f t="shared" si="104"/>
        <v>44890.053541666697</v>
      </c>
      <c r="AE515" s="67">
        <f>VLOOKUP(V515,'Branch Wise Work Timelines'!C:G,3,FALSE)+AA515</f>
        <v>44888.395833333336</v>
      </c>
      <c r="AF515" s="67">
        <f>IF(V515="Bangalore",VLOOKUP(V515,'Branch Wise Work Timelines'!C:G,4,FALSE)+AA515+1,IF(V515="Mumbai",VLOOKUP(V515,'Branch Wise Work Timelines'!C:G,4,FALSE)+AA515+1,VLOOKUP(V515,'Branch Wise Work Timelines'!C:G,4,FALSE)+AA515))</f>
        <v>44888.770833333336</v>
      </c>
      <c r="AG515" s="67">
        <f>WORKDAY.INTL(AA515,1,11)+VLOOKUP(V515,'Branch Wise Work Timelines'!C:G,3,FALSE)</f>
        <v>44889.395833333336</v>
      </c>
      <c r="AH515" s="69" t="str">
        <f t="shared" ca="1" si="105"/>
        <v>Out of TAT</v>
      </c>
      <c r="AI515" s="69">
        <f t="shared" ca="1" si="106"/>
        <v>20509</v>
      </c>
      <c r="AJ515" s="69" t="str">
        <f ca="1">IF(AI515&lt;0,"0-12",IFERROR(VLOOKUP(AI515,Breakup[],2,FALSE),"&gt;24"))</f>
        <v>&gt;24</v>
      </c>
      <c r="AK515" s="69" t="str">
        <f>VLOOKUP(V515,Master!B:D,3,FALSE)</f>
        <v>West</v>
      </c>
      <c r="AL515" s="69" t="str">
        <f t="shared" si="107"/>
        <v>Pune</v>
      </c>
    </row>
    <row r="516" spans="1:38">
      <c r="A516" s="13" t="s">
        <v>1326</v>
      </c>
      <c r="B516" s="54">
        <v>44701.577079745402</v>
      </c>
      <c r="C516" s="13" t="s">
        <v>113</v>
      </c>
      <c r="D516" s="13">
        <v>1742</v>
      </c>
      <c r="E516" s="13" t="s">
        <v>1327</v>
      </c>
      <c r="F516" s="13" t="s">
        <v>33</v>
      </c>
      <c r="G516" s="14">
        <v>1653036048991</v>
      </c>
      <c r="H516" s="55">
        <v>0.64266203703703695</v>
      </c>
      <c r="I516" s="33">
        <v>44890.642662036997</v>
      </c>
      <c r="J516" s="58">
        <v>44890</v>
      </c>
      <c r="K516" s="13" t="s">
        <v>263</v>
      </c>
      <c r="L516" s="13" t="s">
        <v>69</v>
      </c>
      <c r="M516" s="13" t="s">
        <v>101</v>
      </c>
      <c r="N516" s="13" t="s">
        <v>206</v>
      </c>
      <c r="O516" s="33" t="s">
        <v>38</v>
      </c>
      <c r="P516" s="58" t="s">
        <v>38</v>
      </c>
      <c r="Q516" s="33" t="s">
        <v>207</v>
      </c>
      <c r="R516" s="14" t="s">
        <v>38</v>
      </c>
      <c r="S516" s="13" t="s">
        <v>208</v>
      </c>
      <c r="T516" s="13" t="s">
        <v>209</v>
      </c>
      <c r="U516" s="33">
        <f t="shared" ca="1" si="96"/>
        <v>45744.56914039352</v>
      </c>
      <c r="V516" s="13" t="str">
        <f t="shared" si="97"/>
        <v>Mumbai</v>
      </c>
      <c r="W516" s="13" t="str">
        <f t="shared" si="98"/>
        <v>RI</v>
      </c>
      <c r="X516" s="13">
        <f t="shared" si="99"/>
        <v>15</v>
      </c>
      <c r="Y516" s="13" t="str">
        <f>IFERROR(VLOOKUP(C516,ReceivingTeam[],2,FALSE),"HelpDesk")</f>
        <v>Branch office</v>
      </c>
      <c r="Z516" s="67">
        <f t="shared" si="100"/>
        <v>44891.142662036997</v>
      </c>
      <c r="AA516" s="68">
        <f t="shared" si="101"/>
        <v>44890</v>
      </c>
      <c r="AB516" s="69" t="b">
        <f t="shared" si="102"/>
        <v>1</v>
      </c>
      <c r="AC516" s="70">
        <f t="shared" si="103"/>
        <v>0.5</v>
      </c>
      <c r="AD516" s="67">
        <f t="shared" si="104"/>
        <v>44891.142662036997</v>
      </c>
      <c r="AE516" s="67">
        <f>VLOOKUP(V516,'Branch Wise Work Timelines'!C:G,3,FALSE)+AA516</f>
        <v>44890.416666666664</v>
      </c>
      <c r="AF516" s="67">
        <f>IF(V516="Bangalore",VLOOKUP(V516,'Branch Wise Work Timelines'!C:G,4,FALSE)+AA516+1,IF(V516="Mumbai",VLOOKUP(V516,'Branch Wise Work Timelines'!C:G,4,FALSE)+AA516+1,VLOOKUP(V516,'Branch Wise Work Timelines'!C:G,4,FALSE)+AA516))</f>
        <v>44891.25</v>
      </c>
      <c r="AG516" s="67">
        <f>WORKDAY.INTL(AA516,1,11)+VLOOKUP(V516,'Branch Wise Work Timelines'!C:G,3,FALSE)</f>
        <v>44891.416666666664</v>
      </c>
      <c r="AH516" s="69" t="str">
        <f t="shared" ca="1" si="105"/>
        <v>Out of TAT</v>
      </c>
      <c r="AI516" s="69">
        <f t="shared" ca="1" si="106"/>
        <v>20483</v>
      </c>
      <c r="AJ516" s="69" t="str">
        <f ca="1">IF(AI516&lt;0,"0-12",IFERROR(VLOOKUP(AI516,Breakup[],2,FALSE),"&gt;24"))</f>
        <v>&gt;24</v>
      </c>
      <c r="AK516" s="69" t="str">
        <f>VLOOKUP(V516,Master!B:D,3,FALSE)</f>
        <v>East</v>
      </c>
      <c r="AL516" s="69" t="str">
        <f t="shared" si="107"/>
        <v>Mumbai</v>
      </c>
    </row>
    <row r="517" spans="1:38">
      <c r="A517" s="13" t="s">
        <v>1328</v>
      </c>
      <c r="B517" s="54">
        <v>44701.539333564797</v>
      </c>
      <c r="C517" s="13" t="s">
        <v>497</v>
      </c>
      <c r="D517" s="13">
        <v>596</v>
      </c>
      <c r="E517" s="13" t="s">
        <v>1329</v>
      </c>
      <c r="F517" s="13" t="s">
        <v>33</v>
      </c>
      <c r="G517" s="14">
        <v>1653033870061</v>
      </c>
      <c r="H517" s="55">
        <v>0.28299768518518498</v>
      </c>
      <c r="I517" s="33">
        <v>44884.282997685201</v>
      </c>
      <c r="J517" s="58">
        <v>44884</v>
      </c>
      <c r="K517" s="13" t="s">
        <v>452</v>
      </c>
      <c r="L517" s="13" t="s">
        <v>36</v>
      </c>
      <c r="M517" s="13" t="s">
        <v>497</v>
      </c>
      <c r="N517" s="13" t="s">
        <v>206</v>
      </c>
      <c r="O517" s="33" t="s">
        <v>38</v>
      </c>
      <c r="P517" s="58" t="s">
        <v>38</v>
      </c>
      <c r="Q517" s="33" t="s">
        <v>207</v>
      </c>
      <c r="R517" s="14" t="s">
        <v>38</v>
      </c>
      <c r="S517" s="13" t="s">
        <v>216</v>
      </c>
      <c r="T517" s="13" t="s">
        <v>278</v>
      </c>
      <c r="U517" s="33">
        <f t="shared" ca="1" si="96"/>
        <v>45744.56914039352</v>
      </c>
      <c r="V517" s="13" t="str">
        <f t="shared" si="97"/>
        <v>Chennai</v>
      </c>
      <c r="W517" s="13" t="str">
        <f t="shared" si="98"/>
        <v>RI</v>
      </c>
      <c r="X517" s="13">
        <f t="shared" si="99"/>
        <v>6</v>
      </c>
      <c r="Y517" s="13" t="str">
        <f>IFERROR(VLOOKUP(C517,ReceivingTeam[],2,FALSE),"HelpDesk")</f>
        <v>HelpDesk</v>
      </c>
      <c r="Z517" s="67">
        <f t="shared" si="100"/>
        <v>44889.062499999993</v>
      </c>
      <c r="AA517" s="68">
        <f t="shared" si="101"/>
        <v>44884</v>
      </c>
      <c r="AB517" s="69" t="b">
        <f t="shared" si="102"/>
        <v>1</v>
      </c>
      <c r="AC517" s="70">
        <f t="shared" si="103"/>
        <v>3</v>
      </c>
      <c r="AD517" s="67">
        <f t="shared" si="104"/>
        <v>44889.062499999993</v>
      </c>
      <c r="AE517" s="67">
        <f>VLOOKUP(V517,'Branch Wise Work Timelines'!C:G,3,FALSE)+AA517</f>
        <v>44884.416666666664</v>
      </c>
      <c r="AF517" s="67">
        <f>IF(V517="Bangalore",VLOOKUP(V517,'Branch Wise Work Timelines'!C:G,4,FALSE)+AA517+1,IF(V517="Mumbai",VLOOKUP(V517,'Branch Wise Work Timelines'!C:G,4,FALSE)+AA517+1,VLOOKUP(V517,'Branch Wise Work Timelines'!C:G,4,FALSE)+AA517))</f>
        <v>44884.770833333336</v>
      </c>
      <c r="AG517" s="67">
        <f>WORKDAY.INTL(AA517,1,11)+VLOOKUP(V517,'Branch Wise Work Timelines'!C:G,3,FALSE)</f>
        <v>44886.416666666664</v>
      </c>
      <c r="AH517" s="69" t="str">
        <f t="shared" ca="1" si="105"/>
        <v>Out of TAT</v>
      </c>
      <c r="AI517" s="69">
        <f t="shared" ca="1" si="106"/>
        <v>20533</v>
      </c>
      <c r="AJ517" s="69" t="str">
        <f ca="1">IF(AI517&lt;0,"0-12",IFERROR(VLOOKUP(AI517,Breakup[],2,FALSE),"&gt;24"))</f>
        <v>&gt;24</v>
      </c>
      <c r="AK517" s="69" t="str">
        <f>VLOOKUP(V517,Master!B:D,3,FALSE)</f>
        <v>South</v>
      </c>
      <c r="AL517" s="69" t="str">
        <f t="shared" si="107"/>
        <v>Chennai</v>
      </c>
    </row>
    <row r="518" spans="1:38">
      <c r="A518" s="13" t="s">
        <v>1330</v>
      </c>
      <c r="B518" s="54">
        <v>44701.6378261227</v>
      </c>
      <c r="C518" s="13" t="s">
        <v>255</v>
      </c>
      <c r="D518" s="13">
        <v>1452</v>
      </c>
      <c r="E518" s="13" t="s">
        <v>1331</v>
      </c>
      <c r="F518" s="13" t="s">
        <v>33</v>
      </c>
      <c r="G518" s="14">
        <v>1653040545709</v>
      </c>
      <c r="H518" s="55">
        <v>0.17990740740740699</v>
      </c>
      <c r="I518" s="33">
        <v>44883.179907407401</v>
      </c>
      <c r="J518" s="58">
        <v>44883</v>
      </c>
      <c r="K518" s="13" t="s">
        <v>257</v>
      </c>
      <c r="L518" s="13" t="s">
        <v>72</v>
      </c>
      <c r="M518" s="13" t="s">
        <v>255</v>
      </c>
      <c r="N518" s="13" t="s">
        <v>206</v>
      </c>
      <c r="O518" s="33" t="s">
        <v>38</v>
      </c>
      <c r="P518" s="58" t="s">
        <v>38</v>
      </c>
      <c r="Q518" s="33" t="s">
        <v>207</v>
      </c>
      <c r="R518" s="14" t="s">
        <v>38</v>
      </c>
      <c r="S518" s="13" t="s">
        <v>216</v>
      </c>
      <c r="T518" s="13" t="s">
        <v>217</v>
      </c>
      <c r="U518" s="33">
        <f t="shared" ca="1" si="96"/>
        <v>45744.56914039352</v>
      </c>
      <c r="V518" s="13" t="str">
        <f t="shared" si="97"/>
        <v>Pune</v>
      </c>
      <c r="W518" s="13" t="str">
        <f t="shared" si="98"/>
        <v>RI</v>
      </c>
      <c r="X518" s="13">
        <f t="shared" si="99"/>
        <v>4</v>
      </c>
      <c r="Y518" s="13" t="str">
        <f>IFERROR(VLOOKUP(C518,ReceivingTeam[],2,FALSE),"HelpDesk")</f>
        <v>HelpDesk</v>
      </c>
      <c r="Z518" s="67">
        <f t="shared" si="100"/>
        <v>44884.520833333336</v>
      </c>
      <c r="AA518" s="68">
        <f t="shared" si="101"/>
        <v>44883</v>
      </c>
      <c r="AB518" s="69" t="b">
        <f t="shared" si="102"/>
        <v>1</v>
      </c>
      <c r="AC518" s="70">
        <f t="shared" si="103"/>
        <v>0.5</v>
      </c>
      <c r="AD518" s="67">
        <f t="shared" si="104"/>
        <v>44884.520833333336</v>
      </c>
      <c r="AE518" s="67">
        <f>VLOOKUP(V518,'Branch Wise Work Timelines'!C:G,3,FALSE)+AA518</f>
        <v>44883.395833333336</v>
      </c>
      <c r="AF518" s="67">
        <f>IF(V518="Bangalore",VLOOKUP(V518,'Branch Wise Work Timelines'!C:G,4,FALSE)+AA518+1,IF(V518="Mumbai",VLOOKUP(V518,'Branch Wise Work Timelines'!C:G,4,FALSE)+AA518+1,VLOOKUP(V518,'Branch Wise Work Timelines'!C:G,4,FALSE)+AA518))</f>
        <v>44883.770833333336</v>
      </c>
      <c r="AG518" s="67">
        <f>WORKDAY.INTL(AA518,1,11)+VLOOKUP(V518,'Branch Wise Work Timelines'!C:G,3,FALSE)</f>
        <v>44884.395833333336</v>
      </c>
      <c r="AH518" s="69" t="str">
        <f t="shared" ca="1" si="105"/>
        <v>Out of TAT</v>
      </c>
      <c r="AI518" s="69">
        <f t="shared" ca="1" si="106"/>
        <v>20642</v>
      </c>
      <c r="AJ518" s="69" t="str">
        <f ca="1">IF(AI518&lt;0,"0-12",IFERROR(VLOOKUP(AI518,Breakup[],2,FALSE),"&gt;24"))</f>
        <v>&gt;24</v>
      </c>
      <c r="AK518" s="69" t="str">
        <f>VLOOKUP(V518,Master!B:D,3,FALSE)</f>
        <v>West</v>
      </c>
      <c r="AL518" s="69" t="str">
        <f t="shared" si="107"/>
        <v>Pune</v>
      </c>
    </row>
    <row r="519" spans="1:38">
      <c r="A519" s="13" t="s">
        <v>1332</v>
      </c>
      <c r="B519" s="54">
        <v>44701.629921330998</v>
      </c>
      <c r="C519" s="13" t="s">
        <v>404</v>
      </c>
      <c r="D519" s="13">
        <v>1580</v>
      </c>
      <c r="E519" s="13" t="s">
        <v>1333</v>
      </c>
      <c r="F519" s="13" t="s">
        <v>15</v>
      </c>
      <c r="G519" s="14">
        <v>1653043347189</v>
      </c>
      <c r="H519" s="55">
        <v>0.56670138888888899</v>
      </c>
      <c r="I519" s="33">
        <v>44890.566701388903</v>
      </c>
      <c r="J519" s="58">
        <v>44890</v>
      </c>
      <c r="K519" s="13" t="s">
        <v>213</v>
      </c>
      <c r="L519" s="13" t="s">
        <v>30</v>
      </c>
      <c r="M519" s="13" t="s">
        <v>75</v>
      </c>
      <c r="N519" s="13" t="s">
        <v>206</v>
      </c>
      <c r="O519" s="33" t="s">
        <v>38</v>
      </c>
      <c r="P519" s="58" t="s">
        <v>38</v>
      </c>
      <c r="Q519" s="33" t="s">
        <v>207</v>
      </c>
      <c r="R519" s="14" t="s">
        <v>38</v>
      </c>
      <c r="S519" s="13" t="s">
        <v>208</v>
      </c>
      <c r="T519" s="13" t="s">
        <v>209</v>
      </c>
      <c r="U519" s="33">
        <f t="shared" ca="1" si="96"/>
        <v>45744.56914039352</v>
      </c>
      <c r="V519" s="13" t="str">
        <f t="shared" si="97"/>
        <v>Bangalore</v>
      </c>
      <c r="W519" s="13" t="str">
        <f t="shared" si="98"/>
        <v>CLS</v>
      </c>
      <c r="X519" s="13">
        <f t="shared" si="99"/>
        <v>13</v>
      </c>
      <c r="Y519" s="13" t="str">
        <f>IFERROR(VLOOKUP(C519,ReceivingTeam[],2,FALSE),"HelpDesk")</f>
        <v>HelpDesk</v>
      </c>
      <c r="Z519" s="67">
        <f t="shared" si="100"/>
        <v>44891.066701388903</v>
      </c>
      <c r="AA519" s="68">
        <f t="shared" si="101"/>
        <v>44890</v>
      </c>
      <c r="AB519" s="69" t="b">
        <f t="shared" si="102"/>
        <v>1</v>
      </c>
      <c r="AC519" s="70">
        <f t="shared" si="103"/>
        <v>0.5</v>
      </c>
      <c r="AD519" s="67">
        <f t="shared" si="104"/>
        <v>44891.066701388903</v>
      </c>
      <c r="AE519" s="67">
        <f>VLOOKUP(V519,'Branch Wise Work Timelines'!C:G,3,FALSE)+AA519</f>
        <v>44890.416666666664</v>
      </c>
      <c r="AF519" s="67">
        <f>IF(V519="Bangalore",VLOOKUP(V519,'Branch Wise Work Timelines'!C:G,4,FALSE)+AA519+1,IF(V519="Mumbai",VLOOKUP(V519,'Branch Wise Work Timelines'!C:G,4,FALSE)+AA519+1,VLOOKUP(V519,'Branch Wise Work Timelines'!C:G,4,FALSE)+AA519))</f>
        <v>44891.104166666664</v>
      </c>
      <c r="AG519" s="67">
        <f>WORKDAY.INTL(AA519,1,11)+VLOOKUP(V519,'Branch Wise Work Timelines'!C:G,3,FALSE)</f>
        <v>44891.416666666664</v>
      </c>
      <c r="AH519" s="69" t="str">
        <f t="shared" ca="1" si="105"/>
        <v>Out of TAT</v>
      </c>
      <c r="AI519" s="69">
        <f t="shared" ca="1" si="106"/>
        <v>20485</v>
      </c>
      <c r="AJ519" s="69" t="str">
        <f ca="1">IF(AI519&lt;0,"0-12",IFERROR(VLOOKUP(AI519,Breakup[],2,FALSE),"&gt;24"))</f>
        <v>&gt;24</v>
      </c>
      <c r="AK519" s="69" t="str">
        <f>VLOOKUP(V519,Master!B:D,3,FALSE)</f>
        <v>South</v>
      </c>
      <c r="AL519" s="69" t="str">
        <f t="shared" si="107"/>
        <v>Bangalore-CLS</v>
      </c>
    </row>
    <row r="520" spans="1:38">
      <c r="A520" s="13" t="s">
        <v>1334</v>
      </c>
      <c r="B520" s="54">
        <v>44701.685506330999</v>
      </c>
      <c r="C520" s="13" t="s">
        <v>1335</v>
      </c>
      <c r="D520" s="13">
        <v>1503</v>
      </c>
      <c r="E520" s="13" t="s">
        <v>1336</v>
      </c>
      <c r="F520" s="13" t="s">
        <v>33</v>
      </c>
      <c r="G520" s="14">
        <v>1653044260842</v>
      </c>
      <c r="H520" s="55">
        <v>6.7071759259259303E-2</v>
      </c>
      <c r="I520" s="33">
        <v>44889.067071759302</v>
      </c>
      <c r="J520" s="58">
        <v>44889</v>
      </c>
      <c r="K520" s="13" t="s">
        <v>213</v>
      </c>
      <c r="L520" s="13" t="s">
        <v>30</v>
      </c>
      <c r="M520" s="13" t="s">
        <v>282</v>
      </c>
      <c r="N520" s="13" t="s">
        <v>206</v>
      </c>
      <c r="O520" s="33" t="s">
        <v>38</v>
      </c>
      <c r="P520" s="58" t="s">
        <v>38</v>
      </c>
      <c r="Q520" s="33" t="s">
        <v>207</v>
      </c>
      <c r="R520" s="14" t="s">
        <v>38</v>
      </c>
      <c r="S520" s="13" t="s">
        <v>216</v>
      </c>
      <c r="T520" s="13" t="s">
        <v>217</v>
      </c>
      <c r="U520" s="33">
        <f t="shared" ca="1" si="96"/>
        <v>45744.56914039352</v>
      </c>
      <c r="V520" s="13" t="str">
        <f t="shared" si="97"/>
        <v>Bangalore</v>
      </c>
      <c r="W520" s="13" t="str">
        <f t="shared" si="98"/>
        <v>RI</v>
      </c>
      <c r="X520" s="13">
        <f t="shared" si="99"/>
        <v>1</v>
      </c>
      <c r="Y520" s="13" t="str">
        <f>IFERROR(VLOOKUP(C520,ReceivingTeam[],2,FALSE),"HelpDesk")</f>
        <v>HelpDesk</v>
      </c>
      <c r="Z520" s="67">
        <f t="shared" si="100"/>
        <v>44889.916666666664</v>
      </c>
      <c r="AA520" s="68">
        <f t="shared" si="101"/>
        <v>44889</v>
      </c>
      <c r="AB520" s="69" t="b">
        <f t="shared" si="102"/>
        <v>1</v>
      </c>
      <c r="AC520" s="70">
        <f t="shared" si="103"/>
        <v>0.5</v>
      </c>
      <c r="AD520" s="67">
        <f t="shared" si="104"/>
        <v>44889.916666666664</v>
      </c>
      <c r="AE520" s="67">
        <f>VLOOKUP(V520,'Branch Wise Work Timelines'!C:G,3,FALSE)+AA520</f>
        <v>44889.416666666664</v>
      </c>
      <c r="AF520" s="67">
        <f>IF(V520="Bangalore",VLOOKUP(V520,'Branch Wise Work Timelines'!C:G,4,FALSE)+AA520+1,IF(V520="Mumbai",VLOOKUP(V520,'Branch Wise Work Timelines'!C:G,4,FALSE)+AA520+1,VLOOKUP(V520,'Branch Wise Work Timelines'!C:G,4,FALSE)+AA520))</f>
        <v>44890.104166666664</v>
      </c>
      <c r="AG520" s="67">
        <f>WORKDAY.INTL(AA520,1,11)+VLOOKUP(V520,'Branch Wise Work Timelines'!C:G,3,FALSE)</f>
        <v>44890.416666666664</v>
      </c>
      <c r="AH520" s="69" t="str">
        <f t="shared" ca="1" si="105"/>
        <v>Out of TAT</v>
      </c>
      <c r="AI520" s="69">
        <f t="shared" ca="1" si="106"/>
        <v>20512</v>
      </c>
      <c r="AJ520" s="69" t="str">
        <f ca="1">IF(AI520&lt;0,"0-12",IFERROR(VLOOKUP(AI520,Breakup[],2,FALSE),"&gt;24"))</f>
        <v>&gt;24</v>
      </c>
      <c r="AK520" s="69" t="str">
        <f>VLOOKUP(V520,Master!B:D,3,FALSE)</f>
        <v>South</v>
      </c>
      <c r="AL520" s="69" t="str">
        <f t="shared" si="107"/>
        <v>Bangalore</v>
      </c>
    </row>
    <row r="521" spans="1:38">
      <c r="A521" s="13" t="s">
        <v>1337</v>
      </c>
      <c r="B521" s="54">
        <v>44701.626500659702</v>
      </c>
      <c r="C521" s="13" t="s">
        <v>467</v>
      </c>
      <c r="D521" s="13">
        <v>1486</v>
      </c>
      <c r="E521" s="13" t="s">
        <v>1338</v>
      </c>
      <c r="F521" s="13" t="s">
        <v>15</v>
      </c>
      <c r="G521" s="14">
        <v>1653043498252</v>
      </c>
      <c r="H521" s="55">
        <v>0.88869212962962996</v>
      </c>
      <c r="I521" s="33">
        <v>44883.8886921296</v>
      </c>
      <c r="J521" s="58">
        <v>44883</v>
      </c>
      <c r="K521" s="13" t="s">
        <v>213</v>
      </c>
      <c r="L521" s="13" t="s">
        <v>30</v>
      </c>
      <c r="M521" s="13" t="s">
        <v>214</v>
      </c>
      <c r="N521" s="13" t="s">
        <v>206</v>
      </c>
      <c r="O521" s="33" t="s">
        <v>38</v>
      </c>
      <c r="P521" s="58" t="s">
        <v>38</v>
      </c>
      <c r="Q521" s="33" t="s">
        <v>207</v>
      </c>
      <c r="R521" s="14" t="s">
        <v>38</v>
      </c>
      <c r="S521" s="13" t="s">
        <v>216</v>
      </c>
      <c r="T521" s="13" t="s">
        <v>217</v>
      </c>
      <c r="U521" s="33">
        <f t="shared" ca="1" si="96"/>
        <v>45744.56914039352</v>
      </c>
      <c r="V521" s="13" t="str">
        <f t="shared" si="97"/>
        <v>Bangalore</v>
      </c>
      <c r="W521" s="13" t="str">
        <f t="shared" si="98"/>
        <v>CLS</v>
      </c>
      <c r="X521" s="13">
        <f t="shared" si="99"/>
        <v>21</v>
      </c>
      <c r="Y521" s="13" t="str">
        <f>IFERROR(VLOOKUP(C521,ReceivingTeam[],2,FALSE),"HelpDesk")</f>
        <v>HelpDesk</v>
      </c>
      <c r="Z521" s="67">
        <f t="shared" si="100"/>
        <v>44884.7011921296</v>
      </c>
      <c r="AA521" s="68">
        <f t="shared" si="101"/>
        <v>44883</v>
      </c>
      <c r="AB521" s="69" t="b">
        <f t="shared" si="102"/>
        <v>1</v>
      </c>
      <c r="AC521" s="70">
        <f t="shared" si="103"/>
        <v>0.5</v>
      </c>
      <c r="AD521" s="67">
        <f t="shared" si="104"/>
        <v>44884.7011921296</v>
      </c>
      <c r="AE521" s="67">
        <f>VLOOKUP(V521,'Branch Wise Work Timelines'!C:G,3,FALSE)+AA521</f>
        <v>44883.416666666664</v>
      </c>
      <c r="AF521" s="67">
        <f>IF(V521="Bangalore",VLOOKUP(V521,'Branch Wise Work Timelines'!C:G,4,FALSE)+AA521+1,IF(V521="Mumbai",VLOOKUP(V521,'Branch Wise Work Timelines'!C:G,4,FALSE)+AA521+1,VLOOKUP(V521,'Branch Wise Work Timelines'!C:G,4,FALSE)+AA521))</f>
        <v>44884.104166666664</v>
      </c>
      <c r="AG521" s="67">
        <f>WORKDAY.INTL(AA521,1,11)+VLOOKUP(V521,'Branch Wise Work Timelines'!C:G,3,FALSE)</f>
        <v>44884.416666666664</v>
      </c>
      <c r="AH521" s="69" t="str">
        <f t="shared" ca="1" si="105"/>
        <v>Out of TAT</v>
      </c>
      <c r="AI521" s="69">
        <f t="shared" ca="1" si="106"/>
        <v>20637</v>
      </c>
      <c r="AJ521" s="69" t="str">
        <f ca="1">IF(AI521&lt;0,"0-12",IFERROR(VLOOKUP(AI521,Breakup[],2,FALSE),"&gt;24"))</f>
        <v>&gt;24</v>
      </c>
      <c r="AK521" s="69" t="str">
        <f>VLOOKUP(V521,Master!B:D,3,FALSE)</f>
        <v>South</v>
      </c>
      <c r="AL521" s="69" t="str">
        <f t="shared" si="107"/>
        <v>Bangalore-CLS</v>
      </c>
    </row>
    <row r="522" spans="1:38">
      <c r="A522" s="13" t="s">
        <v>1339</v>
      </c>
      <c r="B522" s="54">
        <v>44701.624298113398</v>
      </c>
      <c r="C522" s="13" t="s">
        <v>418</v>
      </c>
      <c r="D522" s="13">
        <v>602</v>
      </c>
      <c r="E522" s="13" t="s">
        <v>1340</v>
      </c>
      <c r="F522" s="13" t="s">
        <v>15</v>
      </c>
      <c r="G522" s="14">
        <v>1653039610057</v>
      </c>
      <c r="H522" s="55">
        <v>0.44043981481481498</v>
      </c>
      <c r="I522" s="33">
        <v>44890.440439814804</v>
      </c>
      <c r="J522" s="58">
        <v>44890</v>
      </c>
      <c r="K522" s="13" t="s">
        <v>213</v>
      </c>
      <c r="L522" s="13" t="s">
        <v>30</v>
      </c>
      <c r="M522" s="13" t="s">
        <v>214</v>
      </c>
      <c r="N522" s="13" t="s">
        <v>206</v>
      </c>
      <c r="O522" s="33" t="s">
        <v>38</v>
      </c>
      <c r="P522" s="58" t="s">
        <v>38</v>
      </c>
      <c r="Q522" s="33" t="s">
        <v>207</v>
      </c>
      <c r="R522" s="14" t="s">
        <v>38</v>
      </c>
      <c r="S522" s="13" t="s">
        <v>216</v>
      </c>
      <c r="T522" s="13" t="s">
        <v>278</v>
      </c>
      <c r="U522" s="33">
        <f t="shared" ca="1" si="96"/>
        <v>45744.56914039352</v>
      </c>
      <c r="V522" s="13" t="str">
        <f t="shared" si="97"/>
        <v>Bangalore</v>
      </c>
      <c r="W522" s="13" t="str">
        <f t="shared" si="98"/>
        <v>CLS</v>
      </c>
      <c r="X522" s="13">
        <f t="shared" si="99"/>
        <v>10</v>
      </c>
      <c r="Y522" s="13" t="str">
        <f>IFERROR(VLOOKUP(C522,ReceivingTeam[],2,FALSE),"HelpDesk")</f>
        <v>HelpDesk</v>
      </c>
      <c r="Z522" s="67">
        <f t="shared" si="100"/>
        <v>44893.752939814804</v>
      </c>
      <c r="AA522" s="68">
        <f t="shared" si="101"/>
        <v>44890</v>
      </c>
      <c r="AB522" s="69" t="b">
        <f t="shared" si="102"/>
        <v>1</v>
      </c>
      <c r="AC522" s="70">
        <f t="shared" si="103"/>
        <v>3</v>
      </c>
      <c r="AD522" s="67">
        <f t="shared" si="104"/>
        <v>44893.752939814804</v>
      </c>
      <c r="AE522" s="67">
        <f>VLOOKUP(V522,'Branch Wise Work Timelines'!C:G,3,FALSE)+AA522</f>
        <v>44890.416666666664</v>
      </c>
      <c r="AF522" s="67">
        <f>IF(V522="Bangalore",VLOOKUP(V522,'Branch Wise Work Timelines'!C:G,4,FALSE)+AA522+1,IF(V522="Mumbai",VLOOKUP(V522,'Branch Wise Work Timelines'!C:G,4,FALSE)+AA522+1,VLOOKUP(V522,'Branch Wise Work Timelines'!C:G,4,FALSE)+AA522))</f>
        <v>44891.104166666664</v>
      </c>
      <c r="AG522" s="67">
        <f>WORKDAY.INTL(AA522,1,11)+VLOOKUP(V522,'Branch Wise Work Timelines'!C:G,3,FALSE)</f>
        <v>44891.416666666664</v>
      </c>
      <c r="AH522" s="69" t="str">
        <f t="shared" ca="1" si="105"/>
        <v>Out of TAT</v>
      </c>
      <c r="AI522" s="69">
        <f t="shared" ca="1" si="106"/>
        <v>20420</v>
      </c>
      <c r="AJ522" s="69" t="str">
        <f ca="1">IF(AI522&lt;0,"0-12",IFERROR(VLOOKUP(AI522,Breakup[],2,FALSE),"&gt;24"))</f>
        <v>&gt;24</v>
      </c>
      <c r="AK522" s="69" t="str">
        <f>VLOOKUP(V522,Master!B:D,3,FALSE)</f>
        <v>South</v>
      </c>
      <c r="AL522" s="69" t="str">
        <f t="shared" si="107"/>
        <v>Bangalore-CLS</v>
      </c>
    </row>
    <row r="523" spans="1:38">
      <c r="A523" s="13" t="s">
        <v>1341</v>
      </c>
      <c r="B523" s="54">
        <v>44701.6252107986</v>
      </c>
      <c r="C523" s="13" t="s">
        <v>1342</v>
      </c>
      <c r="D523" s="13">
        <v>1311</v>
      </c>
      <c r="E523" s="13" t="s">
        <v>1343</v>
      </c>
      <c r="F523" s="13" t="s">
        <v>15</v>
      </c>
      <c r="G523" s="14">
        <v>1653039610057</v>
      </c>
      <c r="H523" s="55">
        <v>8.6493055555555504E-2</v>
      </c>
      <c r="I523" s="33">
        <v>44891.086493055598</v>
      </c>
      <c r="J523" s="58">
        <v>44891</v>
      </c>
      <c r="K523" s="13" t="s">
        <v>213</v>
      </c>
      <c r="L523" s="13" t="s">
        <v>30</v>
      </c>
      <c r="M523" s="13" t="s">
        <v>214</v>
      </c>
      <c r="N523" s="13" t="s">
        <v>206</v>
      </c>
      <c r="O523" s="33">
        <v>44891.346539351798</v>
      </c>
      <c r="P523" s="58">
        <v>44891</v>
      </c>
      <c r="Q523" s="33" t="s">
        <v>237</v>
      </c>
      <c r="R523" s="14">
        <v>122</v>
      </c>
      <c r="S523" s="13" t="s">
        <v>216</v>
      </c>
      <c r="T523" s="13" t="s">
        <v>278</v>
      </c>
      <c r="U523" s="33">
        <f t="shared" ca="1" si="96"/>
        <v>45744.56914039352</v>
      </c>
      <c r="V523" s="13" t="str">
        <f t="shared" si="97"/>
        <v>Bangalore</v>
      </c>
      <c r="W523" s="13" t="str">
        <f t="shared" si="98"/>
        <v>CLS</v>
      </c>
      <c r="X523" s="13">
        <f t="shared" si="99"/>
        <v>2</v>
      </c>
      <c r="Y523" s="13" t="str">
        <f>IFERROR(VLOOKUP(C523,ReceivingTeam[],2,FALSE),"HelpDesk")</f>
        <v>HelpDesk</v>
      </c>
      <c r="Z523" s="67">
        <f t="shared" si="100"/>
        <v>44895.729166666664</v>
      </c>
      <c r="AA523" s="68">
        <f t="shared" si="101"/>
        <v>44891</v>
      </c>
      <c r="AB523" s="69" t="b">
        <f t="shared" si="102"/>
        <v>1</v>
      </c>
      <c r="AC523" s="70">
        <f t="shared" si="103"/>
        <v>3</v>
      </c>
      <c r="AD523" s="67">
        <f t="shared" si="104"/>
        <v>44895.729166666664</v>
      </c>
      <c r="AE523" s="67">
        <f>VLOOKUP(V523,'Branch Wise Work Timelines'!C:G,3,FALSE)+AA523</f>
        <v>44891.416666666664</v>
      </c>
      <c r="AF523" s="67">
        <f>IF(V523="Bangalore",VLOOKUP(V523,'Branch Wise Work Timelines'!C:G,4,FALSE)+AA523+1,IF(V523="Mumbai",VLOOKUP(V523,'Branch Wise Work Timelines'!C:G,4,FALSE)+AA523+1,VLOOKUP(V523,'Branch Wise Work Timelines'!C:G,4,FALSE)+AA523))</f>
        <v>44892.104166666664</v>
      </c>
      <c r="AG523" s="67">
        <f>WORKDAY.INTL(AA523,1,11)+VLOOKUP(V523,'Branch Wise Work Timelines'!C:G,3,FALSE)</f>
        <v>44893.416666666664</v>
      </c>
      <c r="AH523" s="69" t="str">
        <f t="shared" si="105"/>
        <v>Met</v>
      </c>
      <c r="AI523" s="69">
        <f t="shared" ca="1" si="106"/>
        <v>20373</v>
      </c>
      <c r="AJ523" s="69" t="str">
        <f ca="1">IF(AI523&lt;0,"0-12",IFERROR(VLOOKUP(AI523,Breakup[],2,FALSE),"&gt;24"))</f>
        <v>&gt;24</v>
      </c>
      <c r="AK523" s="69" t="str">
        <f>VLOOKUP(V523,Master!B:D,3,FALSE)</f>
        <v>South</v>
      </c>
      <c r="AL523" s="69" t="str">
        <f t="shared" si="107"/>
        <v>Bangalore-CLS</v>
      </c>
    </row>
    <row r="524" spans="1:38">
      <c r="A524" s="13" t="s">
        <v>1344</v>
      </c>
      <c r="B524" s="54">
        <v>44701.666759455999</v>
      </c>
      <c r="C524" s="13" t="s">
        <v>1345</v>
      </c>
      <c r="D524" s="13">
        <v>1226</v>
      </c>
      <c r="E524" s="13" t="s">
        <v>1346</v>
      </c>
      <c r="F524" s="13" t="s">
        <v>15</v>
      </c>
      <c r="G524" s="14">
        <v>1653043498252</v>
      </c>
      <c r="H524" s="55">
        <v>0.17796296296296299</v>
      </c>
      <c r="I524" s="33">
        <v>44888.177962962996</v>
      </c>
      <c r="J524" s="58">
        <v>44888</v>
      </c>
      <c r="K524" s="13" t="s">
        <v>213</v>
      </c>
      <c r="L524" s="13" t="s">
        <v>30</v>
      </c>
      <c r="M524" s="13" t="s">
        <v>214</v>
      </c>
      <c r="N524" s="13" t="s">
        <v>206</v>
      </c>
      <c r="O524" s="33" t="s">
        <v>38</v>
      </c>
      <c r="P524" s="58" t="s">
        <v>38</v>
      </c>
      <c r="Q524" s="33" t="s">
        <v>207</v>
      </c>
      <c r="R524" s="14" t="s">
        <v>38</v>
      </c>
      <c r="S524" s="13" t="s">
        <v>216</v>
      </c>
      <c r="T524" s="13" t="s">
        <v>217</v>
      </c>
      <c r="U524" s="33">
        <f t="shared" ca="1" si="96"/>
        <v>45744.56914039352</v>
      </c>
      <c r="V524" s="13" t="str">
        <f t="shared" si="97"/>
        <v>Bangalore</v>
      </c>
      <c r="W524" s="13" t="str">
        <f t="shared" si="98"/>
        <v>CLS</v>
      </c>
      <c r="X524" s="13">
        <f t="shared" si="99"/>
        <v>4</v>
      </c>
      <c r="Y524" s="13" t="str">
        <f>IFERROR(VLOOKUP(C524,ReceivingTeam[],2,FALSE),"HelpDesk")</f>
        <v>HelpDesk</v>
      </c>
      <c r="Z524" s="67">
        <f t="shared" si="100"/>
        <v>44888.916666666664</v>
      </c>
      <c r="AA524" s="68">
        <f t="shared" si="101"/>
        <v>44888</v>
      </c>
      <c r="AB524" s="69" t="b">
        <f t="shared" si="102"/>
        <v>1</v>
      </c>
      <c r="AC524" s="70">
        <f t="shared" si="103"/>
        <v>0.5</v>
      </c>
      <c r="AD524" s="67">
        <f t="shared" si="104"/>
        <v>44888.916666666664</v>
      </c>
      <c r="AE524" s="67">
        <f>VLOOKUP(V524,'Branch Wise Work Timelines'!C:G,3,FALSE)+AA524</f>
        <v>44888.416666666664</v>
      </c>
      <c r="AF524" s="67">
        <f>IF(V524="Bangalore",VLOOKUP(V524,'Branch Wise Work Timelines'!C:G,4,FALSE)+AA524+1,IF(V524="Mumbai",VLOOKUP(V524,'Branch Wise Work Timelines'!C:G,4,FALSE)+AA524+1,VLOOKUP(V524,'Branch Wise Work Timelines'!C:G,4,FALSE)+AA524))</f>
        <v>44889.104166666664</v>
      </c>
      <c r="AG524" s="67">
        <f>WORKDAY.INTL(AA524,1,11)+VLOOKUP(V524,'Branch Wise Work Timelines'!C:G,3,FALSE)</f>
        <v>44889.416666666664</v>
      </c>
      <c r="AH524" s="69" t="str">
        <f t="shared" ca="1" si="105"/>
        <v>Out of TAT</v>
      </c>
      <c r="AI524" s="69">
        <f t="shared" ca="1" si="106"/>
        <v>20536</v>
      </c>
      <c r="AJ524" s="69" t="str">
        <f ca="1">IF(AI524&lt;0,"0-12",IFERROR(VLOOKUP(AI524,Breakup[],2,FALSE),"&gt;24"))</f>
        <v>&gt;24</v>
      </c>
      <c r="AK524" s="69" t="str">
        <f>VLOOKUP(V524,Master!B:D,3,FALSE)</f>
        <v>South</v>
      </c>
      <c r="AL524" s="69" t="str">
        <f t="shared" si="107"/>
        <v>Bangalore-CLS</v>
      </c>
    </row>
    <row r="525" spans="1:38">
      <c r="A525" s="13" t="s">
        <v>1347</v>
      </c>
      <c r="B525" s="54">
        <v>44701.6390747685</v>
      </c>
      <c r="C525" s="13" t="s">
        <v>227</v>
      </c>
      <c r="D525" s="13">
        <v>651</v>
      </c>
      <c r="E525" s="13" t="s">
        <v>1348</v>
      </c>
      <c r="F525" s="13" t="s">
        <v>15</v>
      </c>
      <c r="G525" s="14">
        <v>1653042280155</v>
      </c>
      <c r="H525" s="55">
        <v>0.94790509259259303</v>
      </c>
      <c r="I525" s="33">
        <v>44883.947905092602</v>
      </c>
      <c r="J525" s="58">
        <v>44883</v>
      </c>
      <c r="K525" s="13" t="s">
        <v>213</v>
      </c>
      <c r="L525" s="13" t="s">
        <v>30</v>
      </c>
      <c r="M525" s="13" t="s">
        <v>214</v>
      </c>
      <c r="N525" s="13" t="s">
        <v>206</v>
      </c>
      <c r="O525" s="33" t="s">
        <v>38</v>
      </c>
      <c r="P525" s="58" t="s">
        <v>38</v>
      </c>
      <c r="Q525" s="33" t="s">
        <v>207</v>
      </c>
      <c r="R525" s="14" t="s">
        <v>38</v>
      </c>
      <c r="S525" s="13" t="s">
        <v>216</v>
      </c>
      <c r="T525" s="13" t="s">
        <v>217</v>
      </c>
      <c r="U525" s="33">
        <f t="shared" ca="1" si="96"/>
        <v>45744.56914039352</v>
      </c>
      <c r="V525" s="13" t="str">
        <f t="shared" si="97"/>
        <v>Bangalore</v>
      </c>
      <c r="W525" s="13" t="str">
        <f t="shared" si="98"/>
        <v>CLS</v>
      </c>
      <c r="X525" s="13">
        <f t="shared" si="99"/>
        <v>22</v>
      </c>
      <c r="Y525" s="13" t="str">
        <f>IFERROR(VLOOKUP(C525,ReceivingTeam[],2,FALSE),"HelpDesk")</f>
        <v>HelpDesk</v>
      </c>
      <c r="Z525" s="67">
        <f t="shared" si="100"/>
        <v>44884.760405092602</v>
      </c>
      <c r="AA525" s="68">
        <f t="shared" si="101"/>
        <v>44883</v>
      </c>
      <c r="AB525" s="69" t="b">
        <f t="shared" si="102"/>
        <v>1</v>
      </c>
      <c r="AC525" s="70">
        <f t="shared" si="103"/>
        <v>0.5</v>
      </c>
      <c r="AD525" s="67">
        <f t="shared" si="104"/>
        <v>44884.760405092602</v>
      </c>
      <c r="AE525" s="67">
        <f>VLOOKUP(V525,'Branch Wise Work Timelines'!C:G,3,FALSE)+AA525</f>
        <v>44883.416666666664</v>
      </c>
      <c r="AF525" s="67">
        <f>IF(V525="Bangalore",VLOOKUP(V525,'Branch Wise Work Timelines'!C:G,4,FALSE)+AA525+1,IF(V525="Mumbai",VLOOKUP(V525,'Branch Wise Work Timelines'!C:G,4,FALSE)+AA525+1,VLOOKUP(V525,'Branch Wise Work Timelines'!C:G,4,FALSE)+AA525))</f>
        <v>44884.104166666664</v>
      </c>
      <c r="AG525" s="67">
        <f>WORKDAY.INTL(AA525,1,11)+VLOOKUP(V525,'Branch Wise Work Timelines'!C:G,3,FALSE)</f>
        <v>44884.416666666664</v>
      </c>
      <c r="AH525" s="69" t="str">
        <f t="shared" ca="1" si="105"/>
        <v>Out of TAT</v>
      </c>
      <c r="AI525" s="69">
        <f t="shared" ca="1" si="106"/>
        <v>20636</v>
      </c>
      <c r="AJ525" s="69" t="str">
        <f ca="1">IF(AI525&lt;0,"0-12",IFERROR(VLOOKUP(AI525,Breakup[],2,FALSE),"&gt;24"))</f>
        <v>&gt;24</v>
      </c>
      <c r="AK525" s="69" t="str">
        <f>VLOOKUP(V525,Master!B:D,3,FALSE)</f>
        <v>South</v>
      </c>
      <c r="AL525" s="69" t="str">
        <f t="shared" si="107"/>
        <v>Bangalore-CLS</v>
      </c>
    </row>
    <row r="526" spans="1:38">
      <c r="A526" s="13" t="s">
        <v>1349</v>
      </c>
      <c r="B526" s="54">
        <v>44701.657709178202</v>
      </c>
      <c r="C526" s="13" t="s">
        <v>255</v>
      </c>
      <c r="D526" s="13">
        <v>627</v>
      </c>
      <c r="E526" s="13" t="s">
        <v>1350</v>
      </c>
      <c r="F526" s="13" t="s">
        <v>33</v>
      </c>
      <c r="G526" s="14">
        <v>1653044413419</v>
      </c>
      <c r="H526" s="55">
        <v>0.75406249999999997</v>
      </c>
      <c r="I526" s="33">
        <v>44887.754062499997</v>
      </c>
      <c r="J526" s="58">
        <v>44887</v>
      </c>
      <c r="K526" s="13" t="s">
        <v>257</v>
      </c>
      <c r="L526" s="13" t="s">
        <v>72</v>
      </c>
      <c r="M526" s="13" t="s">
        <v>255</v>
      </c>
      <c r="N526" s="13" t="s">
        <v>206</v>
      </c>
      <c r="O526" s="33" t="s">
        <v>38</v>
      </c>
      <c r="P526" s="58" t="s">
        <v>38</v>
      </c>
      <c r="Q526" s="33" t="s">
        <v>207</v>
      </c>
      <c r="R526" s="14" t="s">
        <v>38</v>
      </c>
      <c r="S526" s="13" t="s">
        <v>216</v>
      </c>
      <c r="T526" s="13" t="s">
        <v>278</v>
      </c>
      <c r="U526" s="33">
        <f t="shared" ca="1" si="96"/>
        <v>45744.56914039352</v>
      </c>
      <c r="V526" s="13" t="str">
        <f t="shared" si="97"/>
        <v>Pune</v>
      </c>
      <c r="W526" s="13" t="str">
        <f t="shared" si="98"/>
        <v>RI</v>
      </c>
      <c r="X526" s="13">
        <f t="shared" si="99"/>
        <v>18</v>
      </c>
      <c r="Y526" s="13" t="str">
        <f>IFERROR(VLOOKUP(C526,ReceivingTeam[],2,FALSE),"HelpDesk")</f>
        <v>HelpDesk</v>
      </c>
      <c r="Z526" s="67">
        <f t="shared" si="100"/>
        <v>44891.379062499997</v>
      </c>
      <c r="AA526" s="68">
        <f t="shared" si="101"/>
        <v>44887</v>
      </c>
      <c r="AB526" s="69" t="b">
        <f t="shared" si="102"/>
        <v>1</v>
      </c>
      <c r="AC526" s="70">
        <f t="shared" si="103"/>
        <v>3</v>
      </c>
      <c r="AD526" s="67">
        <f t="shared" si="104"/>
        <v>44891.379062499997</v>
      </c>
      <c r="AE526" s="67">
        <f>VLOOKUP(V526,'Branch Wise Work Timelines'!C:G,3,FALSE)+AA526</f>
        <v>44887.395833333336</v>
      </c>
      <c r="AF526" s="67">
        <f>IF(V526="Bangalore",VLOOKUP(V526,'Branch Wise Work Timelines'!C:G,4,FALSE)+AA526+1,IF(V526="Mumbai",VLOOKUP(V526,'Branch Wise Work Timelines'!C:G,4,FALSE)+AA526+1,VLOOKUP(V526,'Branch Wise Work Timelines'!C:G,4,FALSE)+AA526))</f>
        <v>44887.770833333336</v>
      </c>
      <c r="AG526" s="67">
        <f>WORKDAY.INTL(AA526,1,11)+VLOOKUP(V526,'Branch Wise Work Timelines'!C:G,3,FALSE)</f>
        <v>44888.395833333336</v>
      </c>
      <c r="AH526" s="69" t="str">
        <f t="shared" ca="1" si="105"/>
        <v>Out of TAT</v>
      </c>
      <c r="AI526" s="69">
        <f t="shared" ca="1" si="106"/>
        <v>20477</v>
      </c>
      <c r="AJ526" s="69" t="str">
        <f ca="1">IF(AI526&lt;0,"0-12",IFERROR(VLOOKUP(AI526,Breakup[],2,FALSE),"&gt;24"))</f>
        <v>&gt;24</v>
      </c>
      <c r="AK526" s="69" t="str">
        <f>VLOOKUP(V526,Master!B:D,3,FALSE)</f>
        <v>West</v>
      </c>
      <c r="AL526" s="69" t="str">
        <f t="shared" si="107"/>
        <v>Pune</v>
      </c>
    </row>
    <row r="527" spans="1:38">
      <c r="A527" s="13" t="s">
        <v>1351</v>
      </c>
      <c r="B527" s="54">
        <v>44701.664152743098</v>
      </c>
      <c r="C527" s="13" t="s">
        <v>219</v>
      </c>
      <c r="D527" s="13">
        <v>569</v>
      </c>
      <c r="E527" s="13" t="s">
        <v>1352</v>
      </c>
      <c r="F527" s="13" t="s">
        <v>15</v>
      </c>
      <c r="G527" s="14">
        <v>1653042748167</v>
      </c>
      <c r="H527" s="55">
        <v>0.64607638888888896</v>
      </c>
      <c r="I527" s="33">
        <v>44882.646076388897</v>
      </c>
      <c r="J527" s="58">
        <v>44882</v>
      </c>
      <c r="K527" s="13" t="s">
        <v>213</v>
      </c>
      <c r="L527" s="13" t="s">
        <v>30</v>
      </c>
      <c r="M527" s="13" t="s">
        <v>214</v>
      </c>
      <c r="N527" s="13" t="s">
        <v>206</v>
      </c>
      <c r="O527" s="33" t="s">
        <v>38</v>
      </c>
      <c r="P527" s="58" t="s">
        <v>38</v>
      </c>
      <c r="Q527" s="33" t="s">
        <v>207</v>
      </c>
      <c r="R527" s="14" t="s">
        <v>38</v>
      </c>
      <c r="S527" s="13" t="s">
        <v>216</v>
      </c>
      <c r="T527" s="13" t="s">
        <v>217</v>
      </c>
      <c r="U527" s="33">
        <f t="shared" ca="1" si="96"/>
        <v>45744.56914039352</v>
      </c>
      <c r="V527" s="13" t="str">
        <f t="shared" si="97"/>
        <v>Bangalore</v>
      </c>
      <c r="W527" s="13" t="str">
        <f t="shared" si="98"/>
        <v>CLS</v>
      </c>
      <c r="X527" s="13">
        <f t="shared" si="99"/>
        <v>15</v>
      </c>
      <c r="Y527" s="13" t="str">
        <f>IFERROR(VLOOKUP(C527,ReceivingTeam[],2,FALSE),"HelpDesk")</f>
        <v>HelpDesk</v>
      </c>
      <c r="Z527" s="67">
        <f t="shared" si="100"/>
        <v>44883.458576388897</v>
      </c>
      <c r="AA527" s="68">
        <f t="shared" si="101"/>
        <v>44882</v>
      </c>
      <c r="AB527" s="69" t="b">
        <f t="shared" si="102"/>
        <v>1</v>
      </c>
      <c r="AC527" s="70">
        <f t="shared" si="103"/>
        <v>0.5</v>
      </c>
      <c r="AD527" s="67">
        <f t="shared" si="104"/>
        <v>44883.458576388897</v>
      </c>
      <c r="AE527" s="67">
        <f>VLOOKUP(V527,'Branch Wise Work Timelines'!C:G,3,FALSE)+AA527</f>
        <v>44882.416666666664</v>
      </c>
      <c r="AF527" s="67">
        <f>IF(V527="Bangalore",VLOOKUP(V527,'Branch Wise Work Timelines'!C:G,4,FALSE)+AA527+1,IF(V527="Mumbai",VLOOKUP(V527,'Branch Wise Work Timelines'!C:G,4,FALSE)+AA527+1,VLOOKUP(V527,'Branch Wise Work Timelines'!C:G,4,FALSE)+AA527))</f>
        <v>44883.104166666664</v>
      </c>
      <c r="AG527" s="67">
        <f>WORKDAY.INTL(AA527,1,11)+VLOOKUP(V527,'Branch Wise Work Timelines'!C:G,3,FALSE)</f>
        <v>44883.416666666664</v>
      </c>
      <c r="AH527" s="69" t="str">
        <f t="shared" ca="1" si="105"/>
        <v>Out of TAT</v>
      </c>
      <c r="AI527" s="69">
        <f t="shared" ca="1" si="106"/>
        <v>20667</v>
      </c>
      <c r="AJ527" s="69" t="str">
        <f ca="1">IF(AI527&lt;0,"0-12",IFERROR(VLOOKUP(AI527,Breakup[],2,FALSE),"&gt;24"))</f>
        <v>&gt;24</v>
      </c>
      <c r="AK527" s="69" t="str">
        <f>VLOOKUP(V527,Master!B:D,3,FALSE)</f>
        <v>South</v>
      </c>
      <c r="AL527" s="69" t="str">
        <f t="shared" si="107"/>
        <v>Bangalore-CLS</v>
      </c>
    </row>
    <row r="528" spans="1:38">
      <c r="A528" s="13" t="s">
        <v>1353</v>
      </c>
      <c r="B528" s="54">
        <v>44701.619911921298</v>
      </c>
      <c r="C528" s="13" t="s">
        <v>1079</v>
      </c>
      <c r="D528" s="13">
        <v>765</v>
      </c>
      <c r="E528" s="13" t="s">
        <v>1354</v>
      </c>
      <c r="F528" s="13" t="s">
        <v>15</v>
      </c>
      <c r="G528" s="14">
        <v>1653039610057</v>
      </c>
      <c r="H528" s="55">
        <v>0.790983796296296</v>
      </c>
      <c r="I528" s="33">
        <v>44889.790983796302</v>
      </c>
      <c r="J528" s="58">
        <v>44889</v>
      </c>
      <c r="K528" s="13" t="s">
        <v>213</v>
      </c>
      <c r="L528" s="13" t="s">
        <v>30</v>
      </c>
      <c r="M528" s="13" t="s">
        <v>214</v>
      </c>
      <c r="N528" s="13" t="s">
        <v>206</v>
      </c>
      <c r="O528" s="33" t="s">
        <v>38</v>
      </c>
      <c r="P528" s="58" t="s">
        <v>38</v>
      </c>
      <c r="Q528" s="33" t="s">
        <v>207</v>
      </c>
      <c r="R528" s="14" t="s">
        <v>38</v>
      </c>
      <c r="S528" s="13" t="s">
        <v>216</v>
      </c>
      <c r="T528" s="13" t="s">
        <v>278</v>
      </c>
      <c r="U528" s="33">
        <f t="shared" ca="1" si="96"/>
        <v>45744.56914039352</v>
      </c>
      <c r="V528" s="13" t="str">
        <f t="shared" si="97"/>
        <v>Bangalore</v>
      </c>
      <c r="W528" s="13" t="str">
        <f t="shared" si="98"/>
        <v>CLS</v>
      </c>
      <c r="X528" s="13">
        <f t="shared" si="99"/>
        <v>18</v>
      </c>
      <c r="Y528" s="13" t="str">
        <f>IFERROR(VLOOKUP(C528,ReceivingTeam[],2,FALSE),"HelpDesk")</f>
        <v>HelpDesk</v>
      </c>
      <c r="Z528" s="67">
        <f t="shared" si="100"/>
        <v>44893.103483796302</v>
      </c>
      <c r="AA528" s="68">
        <f t="shared" si="101"/>
        <v>44889</v>
      </c>
      <c r="AB528" s="69" t="b">
        <f t="shared" si="102"/>
        <v>1</v>
      </c>
      <c r="AC528" s="70">
        <f t="shared" si="103"/>
        <v>3</v>
      </c>
      <c r="AD528" s="67">
        <f t="shared" si="104"/>
        <v>44893.103483796302</v>
      </c>
      <c r="AE528" s="67">
        <f>VLOOKUP(V528,'Branch Wise Work Timelines'!C:G,3,FALSE)+AA528</f>
        <v>44889.416666666664</v>
      </c>
      <c r="AF528" s="67">
        <f>IF(V528="Bangalore",VLOOKUP(V528,'Branch Wise Work Timelines'!C:G,4,FALSE)+AA528+1,IF(V528="Mumbai",VLOOKUP(V528,'Branch Wise Work Timelines'!C:G,4,FALSE)+AA528+1,VLOOKUP(V528,'Branch Wise Work Timelines'!C:G,4,FALSE)+AA528))</f>
        <v>44890.104166666664</v>
      </c>
      <c r="AG528" s="67">
        <f>WORKDAY.INTL(AA528,1,11)+VLOOKUP(V528,'Branch Wise Work Timelines'!C:G,3,FALSE)</f>
        <v>44890.416666666664</v>
      </c>
      <c r="AH528" s="69" t="str">
        <f t="shared" ca="1" si="105"/>
        <v>Out of TAT</v>
      </c>
      <c r="AI528" s="69">
        <f t="shared" ca="1" si="106"/>
        <v>20436</v>
      </c>
      <c r="AJ528" s="69" t="str">
        <f ca="1">IF(AI528&lt;0,"0-12",IFERROR(VLOOKUP(AI528,Breakup[],2,FALSE),"&gt;24"))</f>
        <v>&gt;24</v>
      </c>
      <c r="AK528" s="69" t="str">
        <f>VLOOKUP(V528,Master!B:D,3,FALSE)</f>
        <v>South</v>
      </c>
      <c r="AL528" s="69" t="str">
        <f t="shared" si="107"/>
        <v>Bangalore-CLS</v>
      </c>
    </row>
    <row r="529" spans="1:38">
      <c r="A529" s="13" t="s">
        <v>1355</v>
      </c>
      <c r="B529" s="54">
        <v>44701.620729016198</v>
      </c>
      <c r="C529" s="13" t="s">
        <v>1079</v>
      </c>
      <c r="D529" s="13">
        <v>1376</v>
      </c>
      <c r="E529" s="13" t="s">
        <v>1356</v>
      </c>
      <c r="F529" s="13" t="s">
        <v>15</v>
      </c>
      <c r="G529" s="14">
        <v>1653039610057</v>
      </c>
      <c r="H529" s="55">
        <v>0.15548611111111099</v>
      </c>
      <c r="I529" s="33">
        <v>44883.1554861111</v>
      </c>
      <c r="J529" s="58">
        <v>44883</v>
      </c>
      <c r="K529" s="13" t="s">
        <v>213</v>
      </c>
      <c r="L529" s="13" t="s">
        <v>30</v>
      </c>
      <c r="M529" s="13" t="s">
        <v>214</v>
      </c>
      <c r="N529" s="13" t="s">
        <v>206</v>
      </c>
      <c r="O529" s="33" t="s">
        <v>38</v>
      </c>
      <c r="P529" s="58" t="s">
        <v>38</v>
      </c>
      <c r="Q529" s="33" t="s">
        <v>207</v>
      </c>
      <c r="R529" s="14" t="s">
        <v>38</v>
      </c>
      <c r="S529" s="13" t="s">
        <v>216</v>
      </c>
      <c r="T529" s="13" t="s">
        <v>278</v>
      </c>
      <c r="U529" s="33">
        <f t="shared" ca="1" si="96"/>
        <v>45744.56914039352</v>
      </c>
      <c r="V529" s="13" t="str">
        <f t="shared" si="97"/>
        <v>Bangalore</v>
      </c>
      <c r="W529" s="13" t="str">
        <f t="shared" si="98"/>
        <v>CLS</v>
      </c>
      <c r="X529" s="13">
        <f t="shared" si="99"/>
        <v>3</v>
      </c>
      <c r="Y529" s="13" t="str">
        <f>IFERROR(VLOOKUP(C529,ReceivingTeam[],2,FALSE),"HelpDesk")</f>
        <v>HelpDesk</v>
      </c>
      <c r="Z529" s="67">
        <f t="shared" si="100"/>
        <v>44886.729166666664</v>
      </c>
      <c r="AA529" s="68">
        <f t="shared" si="101"/>
        <v>44883</v>
      </c>
      <c r="AB529" s="69" t="b">
        <f t="shared" si="102"/>
        <v>1</v>
      </c>
      <c r="AC529" s="70">
        <f t="shared" si="103"/>
        <v>3</v>
      </c>
      <c r="AD529" s="67">
        <f t="shared" si="104"/>
        <v>44886.729166666664</v>
      </c>
      <c r="AE529" s="67">
        <f>VLOOKUP(V529,'Branch Wise Work Timelines'!C:G,3,FALSE)+AA529</f>
        <v>44883.416666666664</v>
      </c>
      <c r="AF529" s="67">
        <f>IF(V529="Bangalore",VLOOKUP(V529,'Branch Wise Work Timelines'!C:G,4,FALSE)+AA529+1,IF(V529="Mumbai",VLOOKUP(V529,'Branch Wise Work Timelines'!C:G,4,FALSE)+AA529+1,VLOOKUP(V529,'Branch Wise Work Timelines'!C:G,4,FALSE)+AA529))</f>
        <v>44884.104166666664</v>
      </c>
      <c r="AG529" s="67">
        <f>WORKDAY.INTL(AA529,1,11)+VLOOKUP(V529,'Branch Wise Work Timelines'!C:G,3,FALSE)</f>
        <v>44884.416666666664</v>
      </c>
      <c r="AH529" s="69" t="str">
        <f t="shared" ca="1" si="105"/>
        <v>Out of TAT</v>
      </c>
      <c r="AI529" s="69">
        <f t="shared" ca="1" si="106"/>
        <v>20589</v>
      </c>
      <c r="AJ529" s="69" t="str">
        <f ca="1">IF(AI529&lt;0,"0-12",IFERROR(VLOOKUP(AI529,Breakup[],2,FALSE),"&gt;24"))</f>
        <v>&gt;24</v>
      </c>
      <c r="AK529" s="69" t="str">
        <f>VLOOKUP(V529,Master!B:D,3,FALSE)</f>
        <v>South</v>
      </c>
      <c r="AL529" s="69" t="str">
        <f t="shared" si="107"/>
        <v>Bangalore-CLS</v>
      </c>
    </row>
    <row r="530" spans="1:38">
      <c r="A530" s="13" t="s">
        <v>1357</v>
      </c>
      <c r="B530" s="54">
        <v>44701.631105902801</v>
      </c>
      <c r="C530" s="13" t="s">
        <v>227</v>
      </c>
      <c r="D530" s="13">
        <v>1173</v>
      </c>
      <c r="E530" s="13" t="s">
        <v>1358</v>
      </c>
      <c r="F530" s="13" t="s">
        <v>15</v>
      </c>
      <c r="G530" s="14">
        <v>1653042280155</v>
      </c>
      <c r="H530" s="55">
        <v>0.77094907407407398</v>
      </c>
      <c r="I530" s="33">
        <v>44885.770949074104</v>
      </c>
      <c r="J530" s="58">
        <v>44885</v>
      </c>
      <c r="K530" s="13" t="s">
        <v>213</v>
      </c>
      <c r="L530" s="13" t="s">
        <v>30</v>
      </c>
      <c r="M530" s="13" t="s">
        <v>214</v>
      </c>
      <c r="N530" s="13" t="s">
        <v>206</v>
      </c>
      <c r="O530" s="33" t="s">
        <v>38</v>
      </c>
      <c r="P530" s="58" t="s">
        <v>38</v>
      </c>
      <c r="Q530" s="33" t="s">
        <v>207</v>
      </c>
      <c r="R530" s="14" t="s">
        <v>38</v>
      </c>
      <c r="S530" s="13" t="s">
        <v>216</v>
      </c>
      <c r="T530" s="13" t="s">
        <v>217</v>
      </c>
      <c r="U530" s="33">
        <f t="shared" ca="1" si="96"/>
        <v>45744.56914039352</v>
      </c>
      <c r="V530" s="13" t="str">
        <f t="shared" si="97"/>
        <v>Bangalore</v>
      </c>
      <c r="W530" s="13" t="str">
        <f t="shared" si="98"/>
        <v>CLS</v>
      </c>
      <c r="X530" s="13">
        <f t="shared" si="99"/>
        <v>18</v>
      </c>
      <c r="Y530" s="13" t="str">
        <f>IFERROR(VLOOKUP(C530,ReceivingTeam[],2,FALSE),"HelpDesk")</f>
        <v>HelpDesk</v>
      </c>
      <c r="Z530" s="67">
        <f t="shared" si="100"/>
        <v>44885.916666666664</v>
      </c>
      <c r="AA530" s="68">
        <f t="shared" si="101"/>
        <v>44885</v>
      </c>
      <c r="AB530" s="69" t="b">
        <f t="shared" si="102"/>
        <v>0</v>
      </c>
      <c r="AC530" s="70">
        <f t="shared" si="103"/>
        <v>0.5</v>
      </c>
      <c r="AD530" s="67">
        <f t="shared" si="104"/>
        <v>44885.916666666664</v>
      </c>
      <c r="AE530" s="67">
        <f>VLOOKUP(V530,'Branch Wise Work Timelines'!C:G,3,FALSE)+AA530</f>
        <v>44885.416666666664</v>
      </c>
      <c r="AF530" s="67">
        <f>IF(V530="Bangalore",VLOOKUP(V530,'Branch Wise Work Timelines'!C:G,4,FALSE)+AA530+1,IF(V530="Mumbai",VLOOKUP(V530,'Branch Wise Work Timelines'!C:G,4,FALSE)+AA530+1,VLOOKUP(V530,'Branch Wise Work Timelines'!C:G,4,FALSE)+AA530))</f>
        <v>44886.104166666664</v>
      </c>
      <c r="AG530" s="67">
        <f>WORKDAY.INTL(AA530,1,11)+VLOOKUP(V530,'Branch Wise Work Timelines'!C:G,3,FALSE)</f>
        <v>44886.416666666664</v>
      </c>
      <c r="AH530" s="69" t="str">
        <f t="shared" ca="1" si="105"/>
        <v>Out of TAT</v>
      </c>
      <c r="AI530" s="69">
        <f t="shared" ca="1" si="106"/>
        <v>20608</v>
      </c>
      <c r="AJ530" s="69" t="str">
        <f ca="1">IF(AI530&lt;0,"0-12",IFERROR(VLOOKUP(AI530,Breakup[],2,FALSE),"&gt;24"))</f>
        <v>&gt;24</v>
      </c>
      <c r="AK530" s="69" t="str">
        <f>VLOOKUP(V530,Master!B:D,3,FALSE)</f>
        <v>South</v>
      </c>
      <c r="AL530" s="69" t="str">
        <f t="shared" si="107"/>
        <v>Bangalore-CLS</v>
      </c>
    </row>
    <row r="531" spans="1:38">
      <c r="A531" s="13" t="s">
        <v>1359</v>
      </c>
      <c r="B531" s="54">
        <v>44701.546618669003</v>
      </c>
      <c r="C531" s="13" t="s">
        <v>323</v>
      </c>
      <c r="D531" s="13">
        <v>83</v>
      </c>
      <c r="E531" s="13" t="s">
        <v>1360</v>
      </c>
      <c r="F531" s="13" t="s">
        <v>33</v>
      </c>
      <c r="G531" s="14">
        <v>1653032557920</v>
      </c>
      <c r="H531" s="55">
        <v>0.13695601851851899</v>
      </c>
      <c r="I531" s="33">
        <v>44883.136956018498</v>
      </c>
      <c r="J531" s="58">
        <v>44883</v>
      </c>
      <c r="K531" s="13" t="s">
        <v>325</v>
      </c>
      <c r="L531" s="13" t="s">
        <v>55</v>
      </c>
      <c r="M531" s="13" t="s">
        <v>323</v>
      </c>
      <c r="N531" s="13" t="s">
        <v>206</v>
      </c>
      <c r="O531" s="33" t="s">
        <v>38</v>
      </c>
      <c r="P531" s="58" t="s">
        <v>38</v>
      </c>
      <c r="Q531" s="33" t="s">
        <v>207</v>
      </c>
      <c r="R531" s="14" t="s">
        <v>38</v>
      </c>
      <c r="S531" s="13" t="s">
        <v>208</v>
      </c>
      <c r="T531" s="13" t="s">
        <v>209</v>
      </c>
      <c r="U531" s="33">
        <f t="shared" ca="1" si="96"/>
        <v>45744.56914039352</v>
      </c>
      <c r="V531" s="13" t="str">
        <f t="shared" si="97"/>
        <v>Delhi</v>
      </c>
      <c r="W531" s="13" t="str">
        <f t="shared" si="98"/>
        <v>RI</v>
      </c>
      <c r="X531" s="13">
        <f t="shared" si="99"/>
        <v>3</v>
      </c>
      <c r="Y531" s="13" t="str">
        <f>IFERROR(VLOOKUP(C531,ReceivingTeam[],2,FALSE),"HelpDesk")</f>
        <v>HelpDesk</v>
      </c>
      <c r="Z531" s="67">
        <f t="shared" si="100"/>
        <v>44884.562499999993</v>
      </c>
      <c r="AA531" s="68">
        <f t="shared" si="101"/>
        <v>44883</v>
      </c>
      <c r="AB531" s="69" t="b">
        <f t="shared" si="102"/>
        <v>1</v>
      </c>
      <c r="AC531" s="70">
        <f t="shared" si="103"/>
        <v>0.5</v>
      </c>
      <c r="AD531" s="67">
        <f t="shared" si="104"/>
        <v>44884.562499999993</v>
      </c>
      <c r="AE531" s="67">
        <f>VLOOKUP(V531,'Branch Wise Work Timelines'!C:G,3,FALSE)+AA531</f>
        <v>44883.416666666664</v>
      </c>
      <c r="AF531" s="67">
        <f>IF(V531="Bangalore",VLOOKUP(V531,'Branch Wise Work Timelines'!C:G,4,FALSE)+AA531+1,IF(V531="Mumbai",VLOOKUP(V531,'Branch Wise Work Timelines'!C:G,4,FALSE)+AA531+1,VLOOKUP(V531,'Branch Wise Work Timelines'!C:G,4,FALSE)+AA531))</f>
        <v>44883.770833333336</v>
      </c>
      <c r="AG531" s="67">
        <f>WORKDAY.INTL(AA531,1,11)+VLOOKUP(V531,'Branch Wise Work Timelines'!C:G,3,FALSE)</f>
        <v>44884.416666666664</v>
      </c>
      <c r="AH531" s="69" t="str">
        <f t="shared" ca="1" si="105"/>
        <v>Out of TAT</v>
      </c>
      <c r="AI531" s="69">
        <f t="shared" ca="1" si="106"/>
        <v>20641</v>
      </c>
      <c r="AJ531" s="69" t="str">
        <f ca="1">IF(AI531&lt;0,"0-12",IFERROR(VLOOKUP(AI531,Breakup[],2,FALSE),"&gt;24"))</f>
        <v>&gt;24</v>
      </c>
      <c r="AK531" s="69" t="str">
        <f>VLOOKUP(V531,Master!B:D,3,FALSE)</f>
        <v>North</v>
      </c>
      <c r="AL531" s="69" t="str">
        <f t="shared" si="107"/>
        <v>Delhi</v>
      </c>
    </row>
    <row r="532" spans="1:38">
      <c r="A532" s="13" t="s">
        <v>1361</v>
      </c>
      <c r="B532" s="54">
        <v>44701.5473482292</v>
      </c>
      <c r="C532" s="13" t="s">
        <v>222</v>
      </c>
      <c r="D532" s="13">
        <v>229</v>
      </c>
      <c r="E532" s="13" t="s">
        <v>1362</v>
      </c>
      <c r="F532" s="13" t="s">
        <v>24</v>
      </c>
      <c r="G532" s="14">
        <v>1653034923850</v>
      </c>
      <c r="H532" s="55">
        <v>0.37267361111111103</v>
      </c>
      <c r="I532" s="33">
        <v>44884.372673611098</v>
      </c>
      <c r="J532" s="58">
        <v>44884</v>
      </c>
      <c r="K532" s="13" t="s">
        <v>224</v>
      </c>
      <c r="L532" s="13" t="s">
        <v>64</v>
      </c>
      <c r="M532" s="13" t="s">
        <v>225</v>
      </c>
      <c r="N532" s="13" t="s">
        <v>206</v>
      </c>
      <c r="O532" s="33" t="s">
        <v>38</v>
      </c>
      <c r="P532" s="58" t="s">
        <v>38</v>
      </c>
      <c r="Q532" s="33" t="s">
        <v>207</v>
      </c>
      <c r="R532" s="14" t="s">
        <v>38</v>
      </c>
      <c r="S532" s="13" t="s">
        <v>208</v>
      </c>
      <c r="T532" s="13" t="s">
        <v>209</v>
      </c>
      <c r="U532" s="33">
        <f t="shared" ca="1" si="96"/>
        <v>45744.56914039352</v>
      </c>
      <c r="V532" s="13" t="str">
        <f t="shared" si="97"/>
        <v>Kolkata</v>
      </c>
      <c r="W532" s="13" t="str">
        <f t="shared" si="98"/>
        <v>DOMI</v>
      </c>
      <c r="X532" s="13">
        <f t="shared" si="99"/>
        <v>8</v>
      </c>
      <c r="Y532" s="13" t="str">
        <f>IFERROR(VLOOKUP(C532,ReceivingTeam[],2,FALSE),"HelpDesk")</f>
        <v>Branch office</v>
      </c>
      <c r="Z532" s="67">
        <f t="shared" si="100"/>
        <v>44886.562499999993</v>
      </c>
      <c r="AA532" s="68">
        <f t="shared" si="101"/>
        <v>44884</v>
      </c>
      <c r="AB532" s="69" t="b">
        <f t="shared" si="102"/>
        <v>1</v>
      </c>
      <c r="AC532" s="70">
        <f t="shared" si="103"/>
        <v>0.5</v>
      </c>
      <c r="AD532" s="67">
        <f t="shared" si="104"/>
        <v>44886.562499999993</v>
      </c>
      <c r="AE532" s="67">
        <f>VLOOKUP(V532,'Branch Wise Work Timelines'!C:G,3,FALSE)+AA532</f>
        <v>44884.416666666664</v>
      </c>
      <c r="AF532" s="67">
        <f>IF(V532="Bangalore",VLOOKUP(V532,'Branch Wise Work Timelines'!C:G,4,FALSE)+AA532+1,IF(V532="Mumbai",VLOOKUP(V532,'Branch Wise Work Timelines'!C:G,4,FALSE)+AA532+1,VLOOKUP(V532,'Branch Wise Work Timelines'!C:G,4,FALSE)+AA532))</f>
        <v>44884.770833333336</v>
      </c>
      <c r="AG532" s="67">
        <f>WORKDAY.INTL(AA532,1,11)+VLOOKUP(V532,'Branch Wise Work Timelines'!C:G,3,FALSE)</f>
        <v>44886.416666666664</v>
      </c>
      <c r="AH532" s="69" t="str">
        <f t="shared" ca="1" si="105"/>
        <v>Out of TAT</v>
      </c>
      <c r="AI532" s="69">
        <f t="shared" ca="1" si="106"/>
        <v>20593</v>
      </c>
      <c r="AJ532" s="69" t="str">
        <f ca="1">IF(AI532&lt;0,"0-12",IFERROR(VLOOKUP(AI532,Breakup[],2,FALSE),"&gt;24"))</f>
        <v>&gt;24</v>
      </c>
      <c r="AK532" s="69" t="str">
        <f>VLOOKUP(V532,Master!B:D,3,FALSE)</f>
        <v>East</v>
      </c>
      <c r="AL532" s="69" t="str">
        <f t="shared" si="107"/>
        <v>Kolkata</v>
      </c>
    </row>
    <row r="533" spans="1:38">
      <c r="A533" s="13" t="s">
        <v>1363</v>
      </c>
      <c r="B533" s="54">
        <v>44701.548380786997</v>
      </c>
      <c r="C533" s="13" t="s">
        <v>222</v>
      </c>
      <c r="D533" s="13">
        <v>942</v>
      </c>
      <c r="E533" s="13" t="s">
        <v>1364</v>
      </c>
      <c r="F533" s="13" t="s">
        <v>24</v>
      </c>
      <c r="G533" s="14">
        <v>1653034923850</v>
      </c>
      <c r="H533" s="55">
        <v>0.18994212962963</v>
      </c>
      <c r="I533" s="33">
        <v>44890.189942129597</v>
      </c>
      <c r="J533" s="58">
        <v>44890</v>
      </c>
      <c r="K533" s="13" t="s">
        <v>224</v>
      </c>
      <c r="L533" s="13" t="s">
        <v>64</v>
      </c>
      <c r="M533" s="13" t="s">
        <v>225</v>
      </c>
      <c r="N533" s="13" t="s">
        <v>206</v>
      </c>
      <c r="O533" s="33" t="s">
        <v>38</v>
      </c>
      <c r="P533" s="58" t="s">
        <v>38</v>
      </c>
      <c r="Q533" s="33" t="s">
        <v>207</v>
      </c>
      <c r="R533" s="14" t="s">
        <v>38</v>
      </c>
      <c r="S533" s="13" t="s">
        <v>208</v>
      </c>
      <c r="T533" s="13" t="s">
        <v>209</v>
      </c>
      <c r="U533" s="33">
        <f t="shared" ca="1" si="96"/>
        <v>45744.56914039352</v>
      </c>
      <c r="V533" s="13" t="str">
        <f t="shared" si="97"/>
        <v>Kolkata</v>
      </c>
      <c r="W533" s="13" t="str">
        <f t="shared" si="98"/>
        <v>DOMI</v>
      </c>
      <c r="X533" s="13">
        <f t="shared" si="99"/>
        <v>4</v>
      </c>
      <c r="Y533" s="13" t="str">
        <f>IFERROR(VLOOKUP(C533,ReceivingTeam[],2,FALSE),"HelpDesk")</f>
        <v>Branch office</v>
      </c>
      <c r="Z533" s="67">
        <f t="shared" si="100"/>
        <v>44891.562499999993</v>
      </c>
      <c r="AA533" s="68">
        <f t="shared" si="101"/>
        <v>44890</v>
      </c>
      <c r="AB533" s="69" t="b">
        <f t="shared" si="102"/>
        <v>1</v>
      </c>
      <c r="AC533" s="70">
        <f t="shared" si="103"/>
        <v>0.5</v>
      </c>
      <c r="AD533" s="67">
        <f t="shared" si="104"/>
        <v>44891.562499999993</v>
      </c>
      <c r="AE533" s="67">
        <f>VLOOKUP(V533,'Branch Wise Work Timelines'!C:G,3,FALSE)+AA533</f>
        <v>44890.416666666664</v>
      </c>
      <c r="AF533" s="67">
        <f>IF(V533="Bangalore",VLOOKUP(V533,'Branch Wise Work Timelines'!C:G,4,FALSE)+AA533+1,IF(V533="Mumbai",VLOOKUP(V533,'Branch Wise Work Timelines'!C:G,4,FALSE)+AA533+1,VLOOKUP(V533,'Branch Wise Work Timelines'!C:G,4,FALSE)+AA533))</f>
        <v>44890.770833333336</v>
      </c>
      <c r="AG533" s="67">
        <f>WORKDAY.INTL(AA533,1,11)+VLOOKUP(V533,'Branch Wise Work Timelines'!C:G,3,FALSE)</f>
        <v>44891.416666666664</v>
      </c>
      <c r="AH533" s="69" t="str">
        <f t="shared" ca="1" si="105"/>
        <v>Out of TAT</v>
      </c>
      <c r="AI533" s="69">
        <f t="shared" ca="1" si="106"/>
        <v>20473</v>
      </c>
      <c r="AJ533" s="69" t="str">
        <f ca="1">IF(AI533&lt;0,"0-12",IFERROR(VLOOKUP(AI533,Breakup[],2,FALSE),"&gt;24"))</f>
        <v>&gt;24</v>
      </c>
      <c r="AK533" s="69" t="str">
        <f>VLOOKUP(V533,Master!B:D,3,FALSE)</f>
        <v>East</v>
      </c>
      <c r="AL533" s="69" t="str">
        <f t="shared" si="107"/>
        <v>Kolkata</v>
      </c>
    </row>
    <row r="534" spans="1:38">
      <c r="A534" s="13" t="s">
        <v>1365</v>
      </c>
      <c r="B534" s="54">
        <v>44701.547503321803</v>
      </c>
      <c r="C534" s="13" t="s">
        <v>78</v>
      </c>
      <c r="D534" s="13">
        <v>767</v>
      </c>
      <c r="E534" s="13" t="s">
        <v>1366</v>
      </c>
      <c r="F534" s="13" t="s">
        <v>33</v>
      </c>
      <c r="G534" s="14">
        <v>1653035836057</v>
      </c>
      <c r="H534" s="55">
        <v>0.10068287037037001</v>
      </c>
      <c r="I534" s="33">
        <v>44881.100682870398</v>
      </c>
      <c r="J534" s="58">
        <v>44881</v>
      </c>
      <c r="K534" s="13" t="s">
        <v>213</v>
      </c>
      <c r="L534" s="13" t="s">
        <v>30</v>
      </c>
      <c r="M534" s="13" t="s">
        <v>282</v>
      </c>
      <c r="N534" s="13" t="s">
        <v>206</v>
      </c>
      <c r="O534" s="33" t="s">
        <v>38</v>
      </c>
      <c r="P534" s="58" t="s">
        <v>38</v>
      </c>
      <c r="Q534" s="33" t="s">
        <v>207</v>
      </c>
      <c r="R534" s="14" t="s">
        <v>38</v>
      </c>
      <c r="S534" s="13" t="s">
        <v>208</v>
      </c>
      <c r="T534" s="13" t="s">
        <v>209</v>
      </c>
      <c r="U534" s="33">
        <f t="shared" ca="1" si="96"/>
        <v>45744.56914039352</v>
      </c>
      <c r="V534" s="13" t="str">
        <f t="shared" si="97"/>
        <v>Bangalore</v>
      </c>
      <c r="W534" s="13" t="str">
        <f t="shared" si="98"/>
        <v>RI</v>
      </c>
      <c r="X534" s="13">
        <f t="shared" si="99"/>
        <v>2</v>
      </c>
      <c r="Y534" s="13" t="str">
        <f>IFERROR(VLOOKUP(C534,ReceivingTeam[],2,FALSE),"HelpDesk")</f>
        <v>Branch office</v>
      </c>
      <c r="Z534" s="67">
        <f t="shared" si="100"/>
        <v>44881.916666666664</v>
      </c>
      <c r="AA534" s="68">
        <f t="shared" si="101"/>
        <v>44881</v>
      </c>
      <c r="AB534" s="69" t="b">
        <f t="shared" si="102"/>
        <v>1</v>
      </c>
      <c r="AC534" s="70">
        <f t="shared" si="103"/>
        <v>0.5</v>
      </c>
      <c r="AD534" s="67">
        <f t="shared" si="104"/>
        <v>44881.916666666664</v>
      </c>
      <c r="AE534" s="67">
        <f>VLOOKUP(V534,'Branch Wise Work Timelines'!C:G,3,FALSE)+AA534</f>
        <v>44881.416666666664</v>
      </c>
      <c r="AF534" s="67">
        <f>IF(V534="Bangalore",VLOOKUP(V534,'Branch Wise Work Timelines'!C:G,4,FALSE)+AA534+1,IF(V534="Mumbai",VLOOKUP(V534,'Branch Wise Work Timelines'!C:G,4,FALSE)+AA534+1,VLOOKUP(V534,'Branch Wise Work Timelines'!C:G,4,FALSE)+AA534))</f>
        <v>44882.104166666664</v>
      </c>
      <c r="AG534" s="67">
        <f>WORKDAY.INTL(AA534,1,11)+VLOOKUP(V534,'Branch Wise Work Timelines'!C:G,3,FALSE)</f>
        <v>44882.416666666664</v>
      </c>
      <c r="AH534" s="69" t="str">
        <f t="shared" ca="1" si="105"/>
        <v>Out of TAT</v>
      </c>
      <c r="AI534" s="69">
        <f t="shared" ca="1" si="106"/>
        <v>20704</v>
      </c>
      <c r="AJ534" s="69" t="str">
        <f ca="1">IF(AI534&lt;0,"0-12",IFERROR(VLOOKUP(AI534,Breakup[],2,FALSE),"&gt;24"))</f>
        <v>&gt;24</v>
      </c>
      <c r="AK534" s="69" t="str">
        <f>VLOOKUP(V534,Master!B:D,3,FALSE)</f>
        <v>South</v>
      </c>
      <c r="AL534" s="69" t="str">
        <f t="shared" si="107"/>
        <v>Bangalore</v>
      </c>
    </row>
    <row r="535" spans="1:38">
      <c r="A535" s="13" t="s">
        <v>1367</v>
      </c>
      <c r="B535" s="54">
        <v>44701.627195636604</v>
      </c>
      <c r="C535" s="13" t="s">
        <v>219</v>
      </c>
      <c r="D535" s="13">
        <v>1092</v>
      </c>
      <c r="E535" s="13" t="s">
        <v>1368</v>
      </c>
      <c r="F535" s="13" t="s">
        <v>15</v>
      </c>
      <c r="G535" s="14">
        <v>1653043921714</v>
      </c>
      <c r="H535" s="55">
        <v>0.34311342592592597</v>
      </c>
      <c r="I535" s="33">
        <v>44886.343113425901</v>
      </c>
      <c r="J535" s="58">
        <v>44886</v>
      </c>
      <c r="K535" s="13" t="s">
        <v>213</v>
      </c>
      <c r="L535" s="13" t="s">
        <v>30</v>
      </c>
      <c r="M535" s="13" t="s">
        <v>214</v>
      </c>
      <c r="N535" s="13" t="s">
        <v>215</v>
      </c>
      <c r="O535" s="33" t="s">
        <v>38</v>
      </c>
      <c r="P535" s="58" t="s">
        <v>38</v>
      </c>
      <c r="Q535" s="33" t="s">
        <v>207</v>
      </c>
      <c r="R535" s="14" t="s">
        <v>38</v>
      </c>
      <c r="S535" s="13" t="s">
        <v>216</v>
      </c>
      <c r="T535" s="13" t="s">
        <v>217</v>
      </c>
      <c r="U535" s="33">
        <f t="shared" ca="1" si="96"/>
        <v>45744.56914039352</v>
      </c>
      <c r="V535" s="13" t="str">
        <f t="shared" si="97"/>
        <v>Bangalore</v>
      </c>
      <c r="W535" s="13" t="str">
        <f t="shared" si="98"/>
        <v>CLS</v>
      </c>
      <c r="X535" s="13">
        <f t="shared" si="99"/>
        <v>8</v>
      </c>
      <c r="Y535" s="13" t="str">
        <f>IFERROR(VLOOKUP(C535,ReceivingTeam[],2,FALSE),"HelpDesk")</f>
        <v>HelpDesk</v>
      </c>
      <c r="Z535" s="67">
        <f t="shared" si="100"/>
        <v>44886.916666666664</v>
      </c>
      <c r="AA535" s="68">
        <f t="shared" si="101"/>
        <v>44886</v>
      </c>
      <c r="AB535" s="69" t="b">
        <f t="shared" si="102"/>
        <v>1</v>
      </c>
      <c r="AC535" s="70">
        <f t="shared" si="103"/>
        <v>0.5</v>
      </c>
      <c r="AD535" s="67">
        <f t="shared" si="104"/>
        <v>44886.916666666664</v>
      </c>
      <c r="AE535" s="67">
        <f>VLOOKUP(V535,'Branch Wise Work Timelines'!C:G,3,FALSE)+AA535</f>
        <v>44886.416666666664</v>
      </c>
      <c r="AF535" s="67">
        <f>IF(V535="Bangalore",VLOOKUP(V535,'Branch Wise Work Timelines'!C:G,4,FALSE)+AA535+1,IF(V535="Mumbai",VLOOKUP(V535,'Branch Wise Work Timelines'!C:G,4,FALSE)+AA535+1,VLOOKUP(V535,'Branch Wise Work Timelines'!C:G,4,FALSE)+AA535))</f>
        <v>44887.104166666664</v>
      </c>
      <c r="AG535" s="67">
        <f>WORKDAY.INTL(AA535,1,11)+VLOOKUP(V535,'Branch Wise Work Timelines'!C:G,3,FALSE)</f>
        <v>44887.416666666664</v>
      </c>
      <c r="AH535" s="69" t="str">
        <f t="shared" ca="1" si="105"/>
        <v>Out of TAT</v>
      </c>
      <c r="AI535" s="69">
        <f t="shared" ca="1" si="106"/>
        <v>20584</v>
      </c>
      <c r="AJ535" s="69" t="str">
        <f ca="1">IF(AI535&lt;0,"0-12",IFERROR(VLOOKUP(AI535,Breakup[],2,FALSE),"&gt;24"))</f>
        <v>&gt;24</v>
      </c>
      <c r="AK535" s="69" t="str">
        <f>VLOOKUP(V535,Master!B:D,3,FALSE)</f>
        <v>South</v>
      </c>
      <c r="AL535" s="69" t="str">
        <f t="shared" si="107"/>
        <v>Bangalore-CLS</v>
      </c>
    </row>
    <row r="536" spans="1:38">
      <c r="A536" s="13" t="s">
        <v>1369</v>
      </c>
      <c r="B536" s="54">
        <v>44701.667006284697</v>
      </c>
      <c r="C536" s="13" t="s">
        <v>460</v>
      </c>
      <c r="D536" s="13">
        <v>642</v>
      </c>
      <c r="E536" s="13" t="s">
        <v>1370</v>
      </c>
      <c r="F536" s="13" t="s">
        <v>33</v>
      </c>
      <c r="G536" s="14">
        <v>1653043298777</v>
      </c>
      <c r="H536" s="55">
        <v>0.62178240740740698</v>
      </c>
      <c r="I536" s="33">
        <v>44888.621782407397</v>
      </c>
      <c r="J536" s="58">
        <v>44888</v>
      </c>
      <c r="K536" s="13" t="s">
        <v>213</v>
      </c>
      <c r="L536" s="13" t="s">
        <v>30</v>
      </c>
      <c r="M536" s="13" t="s">
        <v>282</v>
      </c>
      <c r="N536" s="13" t="s">
        <v>206</v>
      </c>
      <c r="O536" s="33" t="s">
        <v>38</v>
      </c>
      <c r="P536" s="58" t="s">
        <v>38</v>
      </c>
      <c r="Q536" s="33" t="s">
        <v>207</v>
      </c>
      <c r="R536" s="14" t="s">
        <v>38</v>
      </c>
      <c r="S536" s="13" t="s">
        <v>216</v>
      </c>
      <c r="T536" s="13" t="s">
        <v>278</v>
      </c>
      <c r="U536" s="33">
        <f t="shared" ca="1" si="96"/>
        <v>45744.56914039352</v>
      </c>
      <c r="V536" s="13" t="str">
        <f t="shared" si="97"/>
        <v>Bangalore</v>
      </c>
      <c r="W536" s="13" t="str">
        <f t="shared" si="98"/>
        <v>RI</v>
      </c>
      <c r="X536" s="13">
        <f t="shared" si="99"/>
        <v>14</v>
      </c>
      <c r="Y536" s="13" t="str">
        <f>IFERROR(VLOOKUP(C536,ReceivingTeam[],2,FALSE),"HelpDesk")</f>
        <v>HelpDesk</v>
      </c>
      <c r="Z536" s="67">
        <f t="shared" si="100"/>
        <v>44891.934282407397</v>
      </c>
      <c r="AA536" s="68">
        <f t="shared" si="101"/>
        <v>44888</v>
      </c>
      <c r="AB536" s="69" t="b">
        <f t="shared" si="102"/>
        <v>1</v>
      </c>
      <c r="AC536" s="70">
        <f t="shared" si="103"/>
        <v>3</v>
      </c>
      <c r="AD536" s="67">
        <f t="shared" si="104"/>
        <v>44891.934282407397</v>
      </c>
      <c r="AE536" s="67">
        <f>VLOOKUP(V536,'Branch Wise Work Timelines'!C:G,3,FALSE)+AA536</f>
        <v>44888.416666666664</v>
      </c>
      <c r="AF536" s="67">
        <f>IF(V536="Bangalore",VLOOKUP(V536,'Branch Wise Work Timelines'!C:G,4,FALSE)+AA536+1,IF(V536="Mumbai",VLOOKUP(V536,'Branch Wise Work Timelines'!C:G,4,FALSE)+AA536+1,VLOOKUP(V536,'Branch Wise Work Timelines'!C:G,4,FALSE)+AA536))</f>
        <v>44889.104166666664</v>
      </c>
      <c r="AG536" s="67">
        <f>WORKDAY.INTL(AA536,1,11)+VLOOKUP(V536,'Branch Wise Work Timelines'!C:G,3,FALSE)</f>
        <v>44889.416666666664</v>
      </c>
      <c r="AH536" s="69" t="str">
        <f t="shared" ca="1" si="105"/>
        <v>Out of TAT</v>
      </c>
      <c r="AI536" s="69">
        <f t="shared" ca="1" si="106"/>
        <v>20464</v>
      </c>
      <c r="AJ536" s="69" t="str">
        <f ca="1">IF(AI536&lt;0,"0-12",IFERROR(VLOOKUP(AI536,Breakup[],2,FALSE),"&gt;24"))</f>
        <v>&gt;24</v>
      </c>
      <c r="AK536" s="69" t="str">
        <f>VLOOKUP(V536,Master!B:D,3,FALSE)</f>
        <v>South</v>
      </c>
      <c r="AL536" s="69" t="str">
        <f t="shared" si="107"/>
        <v>Bangalore</v>
      </c>
    </row>
    <row r="537" spans="1:38">
      <c r="A537" s="13" t="s">
        <v>1371</v>
      </c>
      <c r="B537" s="54">
        <v>44701.669461655103</v>
      </c>
      <c r="C537" s="13" t="s">
        <v>460</v>
      </c>
      <c r="D537" s="13">
        <v>454</v>
      </c>
      <c r="E537" s="13" t="s">
        <v>1372</v>
      </c>
      <c r="F537" s="13" t="s">
        <v>33</v>
      </c>
      <c r="G537" s="14">
        <v>1653043298777</v>
      </c>
      <c r="H537" s="55">
        <v>0.14993055555555601</v>
      </c>
      <c r="I537" s="33">
        <v>44883.149930555599</v>
      </c>
      <c r="J537" s="58">
        <v>44883</v>
      </c>
      <c r="K537" s="13" t="s">
        <v>213</v>
      </c>
      <c r="L537" s="13" t="s">
        <v>30</v>
      </c>
      <c r="M537" s="13" t="s">
        <v>282</v>
      </c>
      <c r="N537" s="13" t="s">
        <v>206</v>
      </c>
      <c r="O537" s="33" t="s">
        <v>38</v>
      </c>
      <c r="P537" s="58" t="s">
        <v>38</v>
      </c>
      <c r="Q537" s="33" t="s">
        <v>207</v>
      </c>
      <c r="R537" s="14" t="s">
        <v>38</v>
      </c>
      <c r="S537" s="13" t="s">
        <v>216</v>
      </c>
      <c r="T537" s="13" t="s">
        <v>278</v>
      </c>
      <c r="U537" s="33">
        <f t="shared" ca="1" si="96"/>
        <v>45744.56914039352</v>
      </c>
      <c r="V537" s="13" t="str">
        <f t="shared" si="97"/>
        <v>Bangalore</v>
      </c>
      <c r="W537" s="13" t="str">
        <f t="shared" si="98"/>
        <v>RI</v>
      </c>
      <c r="X537" s="13">
        <f t="shared" si="99"/>
        <v>3</v>
      </c>
      <c r="Y537" s="13" t="str">
        <f>IFERROR(VLOOKUP(C537,ReceivingTeam[],2,FALSE),"HelpDesk")</f>
        <v>HelpDesk</v>
      </c>
      <c r="Z537" s="67">
        <f t="shared" si="100"/>
        <v>44886.729166666664</v>
      </c>
      <c r="AA537" s="68">
        <f t="shared" si="101"/>
        <v>44883</v>
      </c>
      <c r="AB537" s="69" t="b">
        <f t="shared" si="102"/>
        <v>1</v>
      </c>
      <c r="AC537" s="70">
        <f t="shared" si="103"/>
        <v>3</v>
      </c>
      <c r="AD537" s="67">
        <f t="shared" si="104"/>
        <v>44886.729166666664</v>
      </c>
      <c r="AE537" s="67">
        <f>VLOOKUP(V537,'Branch Wise Work Timelines'!C:G,3,FALSE)+AA537</f>
        <v>44883.416666666664</v>
      </c>
      <c r="AF537" s="67">
        <f>IF(V537="Bangalore",VLOOKUP(V537,'Branch Wise Work Timelines'!C:G,4,FALSE)+AA537+1,IF(V537="Mumbai",VLOOKUP(V537,'Branch Wise Work Timelines'!C:G,4,FALSE)+AA537+1,VLOOKUP(V537,'Branch Wise Work Timelines'!C:G,4,FALSE)+AA537))</f>
        <v>44884.104166666664</v>
      </c>
      <c r="AG537" s="67">
        <f>WORKDAY.INTL(AA537,1,11)+VLOOKUP(V537,'Branch Wise Work Timelines'!C:G,3,FALSE)</f>
        <v>44884.416666666664</v>
      </c>
      <c r="AH537" s="69" t="str">
        <f t="shared" ca="1" si="105"/>
        <v>Out of TAT</v>
      </c>
      <c r="AI537" s="69">
        <f t="shared" ca="1" si="106"/>
        <v>20589</v>
      </c>
      <c r="AJ537" s="69" t="str">
        <f ca="1">IF(AI537&lt;0,"0-12",IFERROR(VLOOKUP(AI537,Breakup[],2,FALSE),"&gt;24"))</f>
        <v>&gt;24</v>
      </c>
      <c r="AK537" s="69" t="str">
        <f>VLOOKUP(V537,Master!B:D,3,FALSE)</f>
        <v>South</v>
      </c>
      <c r="AL537" s="69" t="str">
        <f t="shared" si="107"/>
        <v>Bangalore</v>
      </c>
    </row>
    <row r="538" spans="1:38">
      <c r="A538" s="13" t="s">
        <v>1373</v>
      </c>
      <c r="B538" s="54">
        <v>44701.622555474503</v>
      </c>
      <c r="C538" s="13" t="s">
        <v>583</v>
      </c>
      <c r="D538" s="13">
        <v>1171</v>
      </c>
      <c r="E538" s="13" t="s">
        <v>1374</v>
      </c>
      <c r="F538" s="13" t="s">
        <v>15</v>
      </c>
      <c r="G538" s="14">
        <v>1653042280155</v>
      </c>
      <c r="H538" s="55">
        <v>0.79503472222222205</v>
      </c>
      <c r="I538" s="33">
        <v>44885.795034722199</v>
      </c>
      <c r="J538" s="58">
        <v>44885</v>
      </c>
      <c r="K538" s="13" t="s">
        <v>213</v>
      </c>
      <c r="L538" s="13" t="s">
        <v>30</v>
      </c>
      <c r="M538" s="13" t="s">
        <v>214</v>
      </c>
      <c r="N538" s="13" t="s">
        <v>206</v>
      </c>
      <c r="O538" s="33" t="s">
        <v>38</v>
      </c>
      <c r="P538" s="58" t="s">
        <v>38</v>
      </c>
      <c r="Q538" s="33" t="s">
        <v>207</v>
      </c>
      <c r="R538" s="14" t="s">
        <v>38</v>
      </c>
      <c r="S538" s="13" t="s">
        <v>216</v>
      </c>
      <c r="T538" s="13" t="s">
        <v>217</v>
      </c>
      <c r="U538" s="33">
        <f t="shared" ca="1" si="96"/>
        <v>45744.56914039352</v>
      </c>
      <c r="V538" s="13" t="str">
        <f t="shared" si="97"/>
        <v>Bangalore</v>
      </c>
      <c r="W538" s="13" t="str">
        <f t="shared" si="98"/>
        <v>CLS</v>
      </c>
      <c r="X538" s="13">
        <f t="shared" si="99"/>
        <v>19</v>
      </c>
      <c r="Y538" s="13" t="str">
        <f>IFERROR(VLOOKUP(C538,ReceivingTeam[],2,FALSE),"HelpDesk")</f>
        <v>HelpDesk</v>
      </c>
      <c r="Z538" s="67">
        <f t="shared" si="100"/>
        <v>44885.916666666664</v>
      </c>
      <c r="AA538" s="68">
        <f t="shared" si="101"/>
        <v>44885</v>
      </c>
      <c r="AB538" s="69" t="b">
        <f t="shared" si="102"/>
        <v>0</v>
      </c>
      <c r="AC538" s="70">
        <f t="shared" si="103"/>
        <v>0.5</v>
      </c>
      <c r="AD538" s="67">
        <f t="shared" si="104"/>
        <v>44885.916666666664</v>
      </c>
      <c r="AE538" s="67">
        <f>VLOOKUP(V538,'Branch Wise Work Timelines'!C:G,3,FALSE)+AA538</f>
        <v>44885.416666666664</v>
      </c>
      <c r="AF538" s="67">
        <f>IF(V538="Bangalore",VLOOKUP(V538,'Branch Wise Work Timelines'!C:G,4,FALSE)+AA538+1,IF(V538="Mumbai",VLOOKUP(V538,'Branch Wise Work Timelines'!C:G,4,FALSE)+AA538+1,VLOOKUP(V538,'Branch Wise Work Timelines'!C:G,4,FALSE)+AA538))</f>
        <v>44886.104166666664</v>
      </c>
      <c r="AG538" s="67">
        <f>WORKDAY.INTL(AA538,1,11)+VLOOKUP(V538,'Branch Wise Work Timelines'!C:G,3,FALSE)</f>
        <v>44886.416666666664</v>
      </c>
      <c r="AH538" s="69" t="str">
        <f t="shared" ca="1" si="105"/>
        <v>Out of TAT</v>
      </c>
      <c r="AI538" s="69">
        <f t="shared" ca="1" si="106"/>
        <v>20608</v>
      </c>
      <c r="AJ538" s="69" t="str">
        <f ca="1">IF(AI538&lt;0,"0-12",IFERROR(VLOOKUP(AI538,Breakup[],2,FALSE),"&gt;24"))</f>
        <v>&gt;24</v>
      </c>
      <c r="AK538" s="69" t="str">
        <f>VLOOKUP(V538,Master!B:D,3,FALSE)</f>
        <v>South</v>
      </c>
      <c r="AL538" s="69" t="str">
        <f t="shared" si="107"/>
        <v>Bangalore-CLS</v>
      </c>
    </row>
    <row r="539" spans="1:38">
      <c r="A539" s="13" t="s">
        <v>1375</v>
      </c>
      <c r="B539" s="54">
        <v>44701.631523379598</v>
      </c>
      <c r="C539" s="13" t="s">
        <v>121</v>
      </c>
      <c r="D539" s="13">
        <v>477</v>
      </c>
      <c r="E539" s="13" t="s">
        <v>1376</v>
      </c>
      <c r="F539" s="13" t="s">
        <v>33</v>
      </c>
      <c r="G539" s="14">
        <v>1653045231812</v>
      </c>
      <c r="H539" s="55">
        <v>0.50064814814814795</v>
      </c>
      <c r="I539" s="33">
        <v>44886.500648148103</v>
      </c>
      <c r="J539" s="58">
        <v>44886</v>
      </c>
      <c r="K539" s="13" t="s">
        <v>263</v>
      </c>
      <c r="L539" s="13" t="s">
        <v>69</v>
      </c>
      <c r="M539" s="13" t="s">
        <v>101</v>
      </c>
      <c r="N539" s="13" t="s">
        <v>206</v>
      </c>
      <c r="O539" s="33" t="s">
        <v>38</v>
      </c>
      <c r="P539" s="58" t="s">
        <v>38</v>
      </c>
      <c r="Q539" s="33" t="s">
        <v>207</v>
      </c>
      <c r="R539" s="14" t="s">
        <v>38</v>
      </c>
      <c r="S539" s="13" t="s">
        <v>208</v>
      </c>
      <c r="T539" s="13" t="s">
        <v>209</v>
      </c>
      <c r="U539" s="33">
        <f t="shared" ca="1" si="96"/>
        <v>45744.56914039352</v>
      </c>
      <c r="V539" s="13" t="str">
        <f t="shared" si="97"/>
        <v>Mumbai</v>
      </c>
      <c r="W539" s="13" t="str">
        <f t="shared" si="98"/>
        <v>RI</v>
      </c>
      <c r="X539" s="13">
        <f t="shared" si="99"/>
        <v>12</v>
      </c>
      <c r="Y539" s="13" t="str">
        <f>IFERROR(VLOOKUP(C539,ReceivingTeam[],2,FALSE),"HelpDesk")</f>
        <v>Branch office</v>
      </c>
      <c r="Z539" s="67">
        <f t="shared" si="100"/>
        <v>44887.000648148103</v>
      </c>
      <c r="AA539" s="68">
        <f t="shared" si="101"/>
        <v>44886</v>
      </c>
      <c r="AB539" s="69" t="b">
        <f t="shared" si="102"/>
        <v>1</v>
      </c>
      <c r="AC539" s="70">
        <f t="shared" si="103"/>
        <v>0.5</v>
      </c>
      <c r="AD539" s="67">
        <f t="shared" si="104"/>
        <v>44887.000648148103</v>
      </c>
      <c r="AE539" s="67">
        <f>VLOOKUP(V539,'Branch Wise Work Timelines'!C:G,3,FALSE)+AA539</f>
        <v>44886.416666666664</v>
      </c>
      <c r="AF539" s="67">
        <f>IF(V539="Bangalore",VLOOKUP(V539,'Branch Wise Work Timelines'!C:G,4,FALSE)+AA539+1,IF(V539="Mumbai",VLOOKUP(V539,'Branch Wise Work Timelines'!C:G,4,FALSE)+AA539+1,VLOOKUP(V539,'Branch Wise Work Timelines'!C:G,4,FALSE)+AA539))</f>
        <v>44887.25</v>
      </c>
      <c r="AG539" s="67">
        <f>WORKDAY.INTL(AA539,1,11)+VLOOKUP(V539,'Branch Wise Work Timelines'!C:G,3,FALSE)</f>
        <v>44887.416666666664</v>
      </c>
      <c r="AH539" s="69" t="str">
        <f t="shared" ca="1" si="105"/>
        <v>Out of TAT</v>
      </c>
      <c r="AI539" s="69">
        <f t="shared" ca="1" si="106"/>
        <v>20582</v>
      </c>
      <c r="AJ539" s="69" t="str">
        <f ca="1">IF(AI539&lt;0,"0-12",IFERROR(VLOOKUP(AI539,Breakup[],2,FALSE),"&gt;24"))</f>
        <v>&gt;24</v>
      </c>
      <c r="AK539" s="69" t="str">
        <f>VLOOKUP(V539,Master!B:D,3,FALSE)</f>
        <v>East</v>
      </c>
      <c r="AL539" s="69" t="str">
        <f t="shared" si="107"/>
        <v>Mumbai</v>
      </c>
    </row>
    <row r="540" spans="1:38">
      <c r="A540" s="13" t="s">
        <v>1377</v>
      </c>
      <c r="B540" s="54">
        <v>44701.615715891203</v>
      </c>
      <c r="C540" s="13" t="s">
        <v>261</v>
      </c>
      <c r="D540" s="13">
        <v>806</v>
      </c>
      <c r="E540" s="13" t="s">
        <v>1378</v>
      </c>
      <c r="F540" s="13" t="s">
        <v>33</v>
      </c>
      <c r="G540" s="14">
        <v>1653040895232</v>
      </c>
      <c r="H540" s="55">
        <v>0.87456018518518497</v>
      </c>
      <c r="I540" s="33">
        <v>44882.874560185199</v>
      </c>
      <c r="J540" s="58">
        <v>44882</v>
      </c>
      <c r="K540" s="13" t="s">
        <v>263</v>
      </c>
      <c r="L540" s="13" t="s">
        <v>69</v>
      </c>
      <c r="M540" s="13" t="s">
        <v>101</v>
      </c>
      <c r="N540" s="13" t="s">
        <v>206</v>
      </c>
      <c r="O540" s="33" t="s">
        <v>38</v>
      </c>
      <c r="P540" s="58" t="s">
        <v>38</v>
      </c>
      <c r="Q540" s="33" t="s">
        <v>207</v>
      </c>
      <c r="R540" s="14" t="s">
        <v>38</v>
      </c>
      <c r="S540" s="13" t="s">
        <v>208</v>
      </c>
      <c r="T540" s="13" t="s">
        <v>209</v>
      </c>
      <c r="U540" s="33">
        <f t="shared" ca="1" si="96"/>
        <v>45744.56914039352</v>
      </c>
      <c r="V540" s="13" t="str">
        <f t="shared" si="97"/>
        <v>Mumbai</v>
      </c>
      <c r="W540" s="13" t="str">
        <f t="shared" si="98"/>
        <v>RI</v>
      </c>
      <c r="X540" s="13">
        <f t="shared" si="99"/>
        <v>20</v>
      </c>
      <c r="Y540" s="13" t="str">
        <f>IFERROR(VLOOKUP(C540,ReceivingTeam[],2,FALSE),"HelpDesk")</f>
        <v>HelpDesk</v>
      </c>
      <c r="Z540" s="67">
        <f t="shared" si="100"/>
        <v>44883.541226851863</v>
      </c>
      <c r="AA540" s="68">
        <f t="shared" si="101"/>
        <v>44882</v>
      </c>
      <c r="AB540" s="69" t="b">
        <f t="shared" si="102"/>
        <v>1</v>
      </c>
      <c r="AC540" s="70">
        <f t="shared" si="103"/>
        <v>0.5</v>
      </c>
      <c r="AD540" s="67">
        <f t="shared" si="104"/>
        <v>44883.541226851863</v>
      </c>
      <c r="AE540" s="67">
        <f>VLOOKUP(V540,'Branch Wise Work Timelines'!C:G,3,FALSE)+AA540</f>
        <v>44882.416666666664</v>
      </c>
      <c r="AF540" s="67">
        <f>IF(V540="Bangalore",VLOOKUP(V540,'Branch Wise Work Timelines'!C:G,4,FALSE)+AA540+1,IF(V540="Mumbai",VLOOKUP(V540,'Branch Wise Work Timelines'!C:G,4,FALSE)+AA540+1,VLOOKUP(V540,'Branch Wise Work Timelines'!C:G,4,FALSE)+AA540))</f>
        <v>44883.25</v>
      </c>
      <c r="AG540" s="67">
        <f>WORKDAY.INTL(AA540,1,11)+VLOOKUP(V540,'Branch Wise Work Timelines'!C:G,3,FALSE)</f>
        <v>44883.416666666664</v>
      </c>
      <c r="AH540" s="69" t="str">
        <f t="shared" ca="1" si="105"/>
        <v>Out of TAT</v>
      </c>
      <c r="AI540" s="69">
        <f t="shared" ca="1" si="106"/>
        <v>20665</v>
      </c>
      <c r="AJ540" s="69" t="str">
        <f ca="1">IF(AI540&lt;0,"0-12",IFERROR(VLOOKUP(AI540,Breakup[],2,FALSE),"&gt;24"))</f>
        <v>&gt;24</v>
      </c>
      <c r="AK540" s="69" t="str">
        <f>VLOOKUP(V540,Master!B:D,3,FALSE)</f>
        <v>East</v>
      </c>
      <c r="AL540" s="69" t="str">
        <f t="shared" si="107"/>
        <v>Mumbai</v>
      </c>
    </row>
    <row r="541" spans="1:38">
      <c r="A541" s="13" t="s">
        <v>1379</v>
      </c>
      <c r="B541" s="54">
        <v>44701.6854739583</v>
      </c>
      <c r="C541" s="13" t="s">
        <v>122</v>
      </c>
      <c r="D541" s="13">
        <v>1257</v>
      </c>
      <c r="E541" s="13" t="s">
        <v>1380</v>
      </c>
      <c r="F541" s="13" t="s">
        <v>33</v>
      </c>
      <c r="G541" s="14">
        <v>1653044731623</v>
      </c>
      <c r="H541" s="55">
        <v>0.84601851851851895</v>
      </c>
      <c r="I541" s="33">
        <v>44883.846018518503</v>
      </c>
      <c r="J541" s="58">
        <v>44883</v>
      </c>
      <c r="K541" s="13" t="s">
        <v>263</v>
      </c>
      <c r="L541" s="13" t="s">
        <v>69</v>
      </c>
      <c r="M541" s="13" t="s">
        <v>101</v>
      </c>
      <c r="N541" s="13" t="s">
        <v>206</v>
      </c>
      <c r="O541" s="33" t="s">
        <v>38</v>
      </c>
      <c r="P541" s="58" t="s">
        <v>38</v>
      </c>
      <c r="Q541" s="33" t="s">
        <v>207</v>
      </c>
      <c r="R541" s="14" t="s">
        <v>38</v>
      </c>
      <c r="S541" s="13" t="s">
        <v>208</v>
      </c>
      <c r="T541" s="13" t="s">
        <v>209</v>
      </c>
      <c r="U541" s="33">
        <f t="shared" ca="1" si="96"/>
        <v>45744.56914039352</v>
      </c>
      <c r="V541" s="13" t="str">
        <f t="shared" si="97"/>
        <v>Mumbai</v>
      </c>
      <c r="W541" s="13" t="str">
        <f t="shared" si="98"/>
        <v>RI</v>
      </c>
      <c r="X541" s="13">
        <f t="shared" si="99"/>
        <v>20</v>
      </c>
      <c r="Y541" s="13" t="str">
        <f>IFERROR(VLOOKUP(C541,ReceivingTeam[],2,FALSE),"HelpDesk")</f>
        <v>Branch office</v>
      </c>
      <c r="Z541" s="67">
        <f t="shared" si="100"/>
        <v>44884.512685185167</v>
      </c>
      <c r="AA541" s="68">
        <f t="shared" si="101"/>
        <v>44883</v>
      </c>
      <c r="AB541" s="69" t="b">
        <f t="shared" si="102"/>
        <v>1</v>
      </c>
      <c r="AC541" s="70">
        <f t="shared" si="103"/>
        <v>0.5</v>
      </c>
      <c r="AD541" s="67">
        <f t="shared" si="104"/>
        <v>44884.512685185167</v>
      </c>
      <c r="AE541" s="67">
        <f>VLOOKUP(V541,'Branch Wise Work Timelines'!C:G,3,FALSE)+AA541</f>
        <v>44883.416666666664</v>
      </c>
      <c r="AF541" s="67">
        <f>IF(V541="Bangalore",VLOOKUP(V541,'Branch Wise Work Timelines'!C:G,4,FALSE)+AA541+1,IF(V541="Mumbai",VLOOKUP(V541,'Branch Wise Work Timelines'!C:G,4,FALSE)+AA541+1,VLOOKUP(V541,'Branch Wise Work Timelines'!C:G,4,FALSE)+AA541))</f>
        <v>44884.25</v>
      </c>
      <c r="AG541" s="67">
        <f>WORKDAY.INTL(AA541,1,11)+VLOOKUP(V541,'Branch Wise Work Timelines'!C:G,3,FALSE)</f>
        <v>44884.416666666664</v>
      </c>
      <c r="AH541" s="69" t="str">
        <f t="shared" ca="1" si="105"/>
        <v>Out of TAT</v>
      </c>
      <c r="AI541" s="69">
        <f t="shared" ca="1" si="106"/>
        <v>20642</v>
      </c>
      <c r="AJ541" s="69" t="str">
        <f ca="1">IF(AI541&lt;0,"0-12",IFERROR(VLOOKUP(AI541,Breakup[],2,FALSE),"&gt;24"))</f>
        <v>&gt;24</v>
      </c>
      <c r="AK541" s="69" t="str">
        <f>VLOOKUP(V541,Master!B:D,3,FALSE)</f>
        <v>East</v>
      </c>
      <c r="AL541" s="69" t="str">
        <f t="shared" si="107"/>
        <v>Mumbai</v>
      </c>
    </row>
    <row r="542" spans="1:38">
      <c r="A542" s="13" t="s">
        <v>1381</v>
      </c>
      <c r="B542" s="54">
        <v>44701.488199618099</v>
      </c>
      <c r="C542" s="13" t="s">
        <v>203</v>
      </c>
      <c r="D542" s="13">
        <v>1967</v>
      </c>
      <c r="E542" s="13" t="s">
        <v>1382</v>
      </c>
      <c r="F542" s="13" t="s">
        <v>33</v>
      </c>
      <c r="G542" s="14">
        <v>1653027362047</v>
      </c>
      <c r="H542" s="55">
        <v>0.32645833333333302</v>
      </c>
      <c r="I542" s="33">
        <v>44886.3264583333</v>
      </c>
      <c r="J542" s="58">
        <v>44886</v>
      </c>
      <c r="K542" s="13" t="s">
        <v>205</v>
      </c>
      <c r="L542" s="13" t="s">
        <v>21</v>
      </c>
      <c r="M542" s="13" t="s">
        <v>203</v>
      </c>
      <c r="N542" s="13" t="s">
        <v>206</v>
      </c>
      <c r="O542" s="33" t="s">
        <v>38</v>
      </c>
      <c r="P542" s="58" t="s">
        <v>38</v>
      </c>
      <c r="Q542" s="33" t="s">
        <v>207</v>
      </c>
      <c r="R542" s="14" t="s">
        <v>38</v>
      </c>
      <c r="S542" s="13" t="s">
        <v>208</v>
      </c>
      <c r="T542" s="13" t="s">
        <v>209</v>
      </c>
      <c r="U542" s="33">
        <f t="shared" ca="1" si="96"/>
        <v>45744.56914039352</v>
      </c>
      <c r="V542" s="13" t="str">
        <f t="shared" si="97"/>
        <v>Baroda</v>
      </c>
      <c r="W542" s="13" t="str">
        <f t="shared" si="98"/>
        <v>RI</v>
      </c>
      <c r="X542" s="13">
        <f t="shared" si="99"/>
        <v>7</v>
      </c>
      <c r="Y542" s="13" t="str">
        <f>IFERROR(VLOOKUP(C542,ReceivingTeam[],2,FALSE),"HelpDesk")</f>
        <v>HelpDesk</v>
      </c>
      <c r="Z542" s="67">
        <f t="shared" si="100"/>
        <v>44887.562499999993</v>
      </c>
      <c r="AA542" s="68">
        <f t="shared" si="101"/>
        <v>44886</v>
      </c>
      <c r="AB542" s="69" t="b">
        <f t="shared" si="102"/>
        <v>1</v>
      </c>
      <c r="AC542" s="70">
        <f t="shared" si="103"/>
        <v>0.5</v>
      </c>
      <c r="AD542" s="67">
        <f t="shared" si="104"/>
        <v>44887.562499999993</v>
      </c>
      <c r="AE542" s="67">
        <f>VLOOKUP(V542,'Branch Wise Work Timelines'!C:G,3,FALSE)+AA542</f>
        <v>44886.416666666664</v>
      </c>
      <c r="AF542" s="67">
        <f>IF(V542="Bangalore",VLOOKUP(V542,'Branch Wise Work Timelines'!C:G,4,FALSE)+AA542+1,IF(V542="Mumbai",VLOOKUP(V542,'Branch Wise Work Timelines'!C:G,4,FALSE)+AA542+1,VLOOKUP(V542,'Branch Wise Work Timelines'!C:G,4,FALSE)+AA542))</f>
        <v>44886.770833333336</v>
      </c>
      <c r="AG542" s="67">
        <f>WORKDAY.INTL(AA542,1,11)+VLOOKUP(V542,'Branch Wise Work Timelines'!C:G,3,FALSE)</f>
        <v>44887.416666666664</v>
      </c>
      <c r="AH542" s="69" t="str">
        <f t="shared" ca="1" si="105"/>
        <v>Out of TAT</v>
      </c>
      <c r="AI542" s="69">
        <f t="shared" ca="1" si="106"/>
        <v>20569</v>
      </c>
      <c r="AJ542" s="69" t="str">
        <f ca="1">IF(AI542&lt;0,"0-12",IFERROR(VLOOKUP(AI542,Breakup[],2,FALSE),"&gt;24"))</f>
        <v>&gt;24</v>
      </c>
      <c r="AK542" s="69" t="str">
        <f>VLOOKUP(V542,Master!B:D,3,FALSE)</f>
        <v>East</v>
      </c>
      <c r="AL542" s="69" t="str">
        <f t="shared" si="107"/>
        <v>Baroda</v>
      </c>
    </row>
    <row r="543" spans="1:38">
      <c r="A543" s="13" t="s">
        <v>1383</v>
      </c>
      <c r="B543" s="54">
        <v>44701.537136458297</v>
      </c>
      <c r="C543" s="13" t="s">
        <v>110</v>
      </c>
      <c r="D543" s="13">
        <v>1178</v>
      </c>
      <c r="E543" s="13" t="s">
        <v>1384</v>
      </c>
      <c r="F543" s="13" t="s">
        <v>33</v>
      </c>
      <c r="G543" s="14">
        <v>1653032135049</v>
      </c>
      <c r="H543" s="55">
        <v>0.38454861111111099</v>
      </c>
      <c r="I543" s="33">
        <v>44888.384548611102</v>
      </c>
      <c r="J543" s="58">
        <v>44888</v>
      </c>
      <c r="K543" s="13" t="s">
        <v>263</v>
      </c>
      <c r="L543" s="13" t="s">
        <v>69</v>
      </c>
      <c r="M543" s="13" t="s">
        <v>103</v>
      </c>
      <c r="N543" s="13" t="s">
        <v>206</v>
      </c>
      <c r="O543" s="33" t="s">
        <v>38</v>
      </c>
      <c r="P543" s="58" t="s">
        <v>38</v>
      </c>
      <c r="Q543" s="33" t="s">
        <v>207</v>
      </c>
      <c r="R543" s="14" t="s">
        <v>38</v>
      </c>
      <c r="S543" s="13" t="s">
        <v>208</v>
      </c>
      <c r="T543" s="13" t="s">
        <v>209</v>
      </c>
      <c r="U543" s="33">
        <f t="shared" ca="1" si="96"/>
        <v>45744.56914039352</v>
      </c>
      <c r="V543" s="13" t="str">
        <f t="shared" si="97"/>
        <v>Mumbai</v>
      </c>
      <c r="W543" s="13" t="str">
        <f t="shared" si="98"/>
        <v>RI</v>
      </c>
      <c r="X543" s="13">
        <f t="shared" si="99"/>
        <v>9</v>
      </c>
      <c r="Y543" s="13" t="str">
        <f>IFERROR(VLOOKUP(C543,ReceivingTeam[],2,FALSE),"HelpDesk")</f>
        <v>Branch office</v>
      </c>
      <c r="Z543" s="67">
        <f t="shared" si="100"/>
        <v>44888.916666666664</v>
      </c>
      <c r="AA543" s="68">
        <f t="shared" si="101"/>
        <v>44888</v>
      </c>
      <c r="AB543" s="69" t="b">
        <f t="shared" si="102"/>
        <v>1</v>
      </c>
      <c r="AC543" s="70">
        <f t="shared" si="103"/>
        <v>0.5</v>
      </c>
      <c r="AD543" s="67">
        <f t="shared" si="104"/>
        <v>44888.916666666664</v>
      </c>
      <c r="AE543" s="67">
        <f>VLOOKUP(V543,'Branch Wise Work Timelines'!C:G,3,FALSE)+AA543</f>
        <v>44888.416666666664</v>
      </c>
      <c r="AF543" s="67">
        <f>IF(V543="Bangalore",VLOOKUP(V543,'Branch Wise Work Timelines'!C:G,4,FALSE)+AA543+1,IF(V543="Mumbai",VLOOKUP(V543,'Branch Wise Work Timelines'!C:G,4,FALSE)+AA543+1,VLOOKUP(V543,'Branch Wise Work Timelines'!C:G,4,FALSE)+AA543))</f>
        <v>44889.25</v>
      </c>
      <c r="AG543" s="67">
        <f>WORKDAY.INTL(AA543,1,11)+VLOOKUP(V543,'Branch Wise Work Timelines'!C:G,3,FALSE)</f>
        <v>44889.416666666664</v>
      </c>
      <c r="AH543" s="69" t="str">
        <f t="shared" ca="1" si="105"/>
        <v>Out of TAT</v>
      </c>
      <c r="AI543" s="69">
        <f t="shared" ca="1" si="106"/>
        <v>20536</v>
      </c>
      <c r="AJ543" s="69" t="str">
        <f ca="1">IF(AI543&lt;0,"0-12",IFERROR(VLOOKUP(AI543,Breakup[],2,FALSE),"&gt;24"))</f>
        <v>&gt;24</v>
      </c>
      <c r="AK543" s="69" t="str">
        <f>VLOOKUP(V543,Master!B:D,3,FALSE)</f>
        <v>East</v>
      </c>
      <c r="AL543" s="69" t="str">
        <f t="shared" si="107"/>
        <v>Mumbai</v>
      </c>
    </row>
    <row r="544" spans="1:38">
      <c r="A544" s="13" t="s">
        <v>1385</v>
      </c>
      <c r="B544" s="54">
        <v>44701.450325844897</v>
      </c>
      <c r="C544" s="13" t="s">
        <v>344</v>
      </c>
      <c r="D544" s="13">
        <v>749</v>
      </c>
      <c r="E544" s="13" t="s">
        <v>1386</v>
      </c>
      <c r="F544" s="13" t="s">
        <v>33</v>
      </c>
      <c r="G544" s="14">
        <v>1653025138774</v>
      </c>
      <c r="H544" s="55">
        <v>0.17122685185185199</v>
      </c>
      <c r="I544" s="33">
        <v>44888.171226851897</v>
      </c>
      <c r="J544" s="58">
        <v>44888</v>
      </c>
      <c r="K544" s="13" t="s">
        <v>263</v>
      </c>
      <c r="L544" s="13" t="s">
        <v>69</v>
      </c>
      <c r="M544" s="13" t="s">
        <v>103</v>
      </c>
      <c r="N544" s="13" t="s">
        <v>206</v>
      </c>
      <c r="O544" s="33" t="s">
        <v>38</v>
      </c>
      <c r="P544" s="58" t="s">
        <v>38</v>
      </c>
      <c r="Q544" s="33" t="s">
        <v>207</v>
      </c>
      <c r="R544" s="14" t="s">
        <v>38</v>
      </c>
      <c r="S544" s="13" t="s">
        <v>208</v>
      </c>
      <c r="T544" s="13" t="s">
        <v>209</v>
      </c>
      <c r="U544" s="33">
        <f t="shared" ca="1" si="96"/>
        <v>45744.56914039352</v>
      </c>
      <c r="V544" s="13" t="str">
        <f t="shared" si="97"/>
        <v>Mumbai</v>
      </c>
      <c r="W544" s="13" t="str">
        <f t="shared" si="98"/>
        <v>RI</v>
      </c>
      <c r="X544" s="13">
        <f t="shared" si="99"/>
        <v>4</v>
      </c>
      <c r="Y544" s="13" t="str">
        <f>IFERROR(VLOOKUP(C544,ReceivingTeam[],2,FALSE),"HelpDesk")</f>
        <v>HelpDesk</v>
      </c>
      <c r="Z544" s="67">
        <f t="shared" si="100"/>
        <v>44888.916666666664</v>
      </c>
      <c r="AA544" s="68">
        <f t="shared" si="101"/>
        <v>44888</v>
      </c>
      <c r="AB544" s="69" t="b">
        <f t="shared" si="102"/>
        <v>1</v>
      </c>
      <c r="AC544" s="70">
        <f t="shared" si="103"/>
        <v>0.5</v>
      </c>
      <c r="AD544" s="67">
        <f t="shared" si="104"/>
        <v>44888.916666666664</v>
      </c>
      <c r="AE544" s="67">
        <f>VLOOKUP(V544,'Branch Wise Work Timelines'!C:G,3,FALSE)+AA544</f>
        <v>44888.416666666664</v>
      </c>
      <c r="AF544" s="67">
        <f>IF(V544="Bangalore",VLOOKUP(V544,'Branch Wise Work Timelines'!C:G,4,FALSE)+AA544+1,IF(V544="Mumbai",VLOOKUP(V544,'Branch Wise Work Timelines'!C:G,4,FALSE)+AA544+1,VLOOKUP(V544,'Branch Wise Work Timelines'!C:G,4,FALSE)+AA544))</f>
        <v>44889.25</v>
      </c>
      <c r="AG544" s="67">
        <f>WORKDAY.INTL(AA544,1,11)+VLOOKUP(V544,'Branch Wise Work Timelines'!C:G,3,FALSE)</f>
        <v>44889.416666666664</v>
      </c>
      <c r="AH544" s="69" t="str">
        <f t="shared" ca="1" si="105"/>
        <v>Out of TAT</v>
      </c>
      <c r="AI544" s="69">
        <f t="shared" ca="1" si="106"/>
        <v>20536</v>
      </c>
      <c r="AJ544" s="69" t="str">
        <f ca="1">IF(AI544&lt;0,"0-12",IFERROR(VLOOKUP(AI544,Breakup[],2,FALSE),"&gt;24"))</f>
        <v>&gt;24</v>
      </c>
      <c r="AK544" s="69" t="str">
        <f>VLOOKUP(V544,Master!B:D,3,FALSE)</f>
        <v>East</v>
      </c>
      <c r="AL544" s="69" t="str">
        <f t="shared" si="107"/>
        <v>Mumbai</v>
      </c>
    </row>
    <row r="545" spans="1:38">
      <c r="A545" s="13" t="s">
        <v>1387</v>
      </c>
      <c r="B545" s="54">
        <v>44701.629757951399</v>
      </c>
      <c r="C545" s="13" t="s">
        <v>352</v>
      </c>
      <c r="D545" s="13">
        <v>1273</v>
      </c>
      <c r="E545" s="13" t="s">
        <v>1388</v>
      </c>
      <c r="F545" s="13" t="s">
        <v>33</v>
      </c>
      <c r="G545" s="14">
        <v>1653040895232</v>
      </c>
      <c r="H545" s="55">
        <v>0.47990740740740701</v>
      </c>
      <c r="I545" s="33">
        <v>44891.479907407404</v>
      </c>
      <c r="J545" s="58">
        <v>44891</v>
      </c>
      <c r="K545" s="13" t="s">
        <v>263</v>
      </c>
      <c r="L545" s="13" t="s">
        <v>69</v>
      </c>
      <c r="M545" s="13" t="s">
        <v>101</v>
      </c>
      <c r="N545" s="13" t="s">
        <v>206</v>
      </c>
      <c r="O545" s="33">
        <v>44891.248611111099</v>
      </c>
      <c r="P545" s="58">
        <v>44891</v>
      </c>
      <c r="Q545" s="33" t="s">
        <v>237</v>
      </c>
      <c r="R545" s="14">
        <v>1177</v>
      </c>
      <c r="S545" s="13" t="s">
        <v>208</v>
      </c>
      <c r="T545" s="13" t="s">
        <v>209</v>
      </c>
      <c r="U545" s="33">
        <f t="shared" ca="1" si="96"/>
        <v>45744.56914039352</v>
      </c>
      <c r="V545" s="13" t="str">
        <f t="shared" si="97"/>
        <v>Mumbai</v>
      </c>
      <c r="W545" s="13" t="str">
        <f t="shared" si="98"/>
        <v>RI</v>
      </c>
      <c r="X545" s="13">
        <f t="shared" si="99"/>
        <v>11</v>
      </c>
      <c r="Y545" s="13" t="str">
        <f>IFERROR(VLOOKUP(C545,ReceivingTeam[],2,FALSE),"HelpDesk")</f>
        <v>HelpDesk</v>
      </c>
      <c r="Z545" s="67">
        <f t="shared" si="100"/>
        <v>44891.979907407404</v>
      </c>
      <c r="AA545" s="68">
        <f t="shared" si="101"/>
        <v>44891</v>
      </c>
      <c r="AB545" s="69" t="b">
        <f t="shared" si="102"/>
        <v>1</v>
      </c>
      <c r="AC545" s="70">
        <f t="shared" si="103"/>
        <v>0.5</v>
      </c>
      <c r="AD545" s="67">
        <f t="shared" si="104"/>
        <v>44891.979907407404</v>
      </c>
      <c r="AE545" s="67">
        <f>VLOOKUP(V545,'Branch Wise Work Timelines'!C:G,3,FALSE)+AA545</f>
        <v>44891.416666666664</v>
      </c>
      <c r="AF545" s="67">
        <f>IF(V545="Bangalore",VLOOKUP(V545,'Branch Wise Work Timelines'!C:G,4,FALSE)+AA545+1,IF(V545="Mumbai",VLOOKUP(V545,'Branch Wise Work Timelines'!C:G,4,FALSE)+AA545+1,VLOOKUP(V545,'Branch Wise Work Timelines'!C:G,4,FALSE)+AA545))</f>
        <v>44892.25</v>
      </c>
      <c r="AG545" s="67">
        <f>WORKDAY.INTL(AA545,1,11)+VLOOKUP(V545,'Branch Wise Work Timelines'!C:G,3,FALSE)</f>
        <v>44893.416666666664</v>
      </c>
      <c r="AH545" s="69" t="str">
        <f t="shared" si="105"/>
        <v>Met</v>
      </c>
      <c r="AI545" s="69">
        <f t="shared" ca="1" si="106"/>
        <v>20463</v>
      </c>
      <c r="AJ545" s="69" t="str">
        <f ca="1">IF(AI545&lt;0,"0-12",IFERROR(VLOOKUP(AI545,Breakup[],2,FALSE),"&gt;24"))</f>
        <v>&gt;24</v>
      </c>
      <c r="AK545" s="69" t="str">
        <f>VLOOKUP(V545,Master!B:D,3,FALSE)</f>
        <v>East</v>
      </c>
      <c r="AL545" s="69" t="str">
        <f t="shared" si="107"/>
        <v>Mumbai</v>
      </c>
    </row>
    <row r="546" spans="1:38">
      <c r="A546" s="13" t="s">
        <v>1389</v>
      </c>
      <c r="B546" s="54">
        <v>44701.578041053202</v>
      </c>
      <c r="C546" s="13" t="s">
        <v>352</v>
      </c>
      <c r="D546" s="13">
        <v>1939</v>
      </c>
      <c r="E546" s="13" t="s">
        <v>1390</v>
      </c>
      <c r="F546" s="13" t="s">
        <v>33</v>
      </c>
      <c r="G546" s="14">
        <v>1653036381719</v>
      </c>
      <c r="H546" s="55">
        <v>0.384733796296296</v>
      </c>
      <c r="I546" s="33">
        <v>44882.384733796302</v>
      </c>
      <c r="J546" s="58">
        <v>44882</v>
      </c>
      <c r="K546" s="13" t="s">
        <v>263</v>
      </c>
      <c r="L546" s="13" t="s">
        <v>69</v>
      </c>
      <c r="M546" s="13" t="s">
        <v>101</v>
      </c>
      <c r="N546" s="13" t="s">
        <v>206</v>
      </c>
      <c r="O546" s="33" t="s">
        <v>38</v>
      </c>
      <c r="P546" s="58" t="s">
        <v>38</v>
      </c>
      <c r="Q546" s="33" t="s">
        <v>207</v>
      </c>
      <c r="R546" s="14" t="s">
        <v>38</v>
      </c>
      <c r="S546" s="13" t="s">
        <v>208</v>
      </c>
      <c r="T546" s="13" t="s">
        <v>209</v>
      </c>
      <c r="U546" s="33">
        <f t="shared" ca="1" si="96"/>
        <v>45744.56914039352</v>
      </c>
      <c r="V546" s="13" t="str">
        <f t="shared" si="97"/>
        <v>Mumbai</v>
      </c>
      <c r="W546" s="13" t="str">
        <f t="shared" si="98"/>
        <v>RI</v>
      </c>
      <c r="X546" s="13">
        <f t="shared" si="99"/>
        <v>9</v>
      </c>
      <c r="Y546" s="13" t="str">
        <f>IFERROR(VLOOKUP(C546,ReceivingTeam[],2,FALSE),"HelpDesk")</f>
        <v>HelpDesk</v>
      </c>
      <c r="Z546" s="67">
        <f t="shared" si="100"/>
        <v>44882.916666666664</v>
      </c>
      <c r="AA546" s="68">
        <f t="shared" si="101"/>
        <v>44882</v>
      </c>
      <c r="AB546" s="69" t="b">
        <f t="shared" si="102"/>
        <v>1</v>
      </c>
      <c r="AC546" s="70">
        <f t="shared" si="103"/>
        <v>0.5</v>
      </c>
      <c r="AD546" s="67">
        <f t="shared" si="104"/>
        <v>44882.916666666664</v>
      </c>
      <c r="AE546" s="67">
        <f>VLOOKUP(V546,'Branch Wise Work Timelines'!C:G,3,FALSE)+AA546</f>
        <v>44882.416666666664</v>
      </c>
      <c r="AF546" s="67">
        <f>IF(V546="Bangalore",VLOOKUP(V546,'Branch Wise Work Timelines'!C:G,4,FALSE)+AA546+1,IF(V546="Mumbai",VLOOKUP(V546,'Branch Wise Work Timelines'!C:G,4,FALSE)+AA546+1,VLOOKUP(V546,'Branch Wise Work Timelines'!C:G,4,FALSE)+AA546))</f>
        <v>44883.25</v>
      </c>
      <c r="AG546" s="67">
        <f>WORKDAY.INTL(AA546,1,11)+VLOOKUP(V546,'Branch Wise Work Timelines'!C:G,3,FALSE)</f>
        <v>44883.416666666664</v>
      </c>
      <c r="AH546" s="69" t="str">
        <f t="shared" ca="1" si="105"/>
        <v>Out of TAT</v>
      </c>
      <c r="AI546" s="69">
        <f t="shared" ca="1" si="106"/>
        <v>20680</v>
      </c>
      <c r="AJ546" s="69" t="str">
        <f ca="1">IF(AI546&lt;0,"0-12",IFERROR(VLOOKUP(AI546,Breakup[],2,FALSE),"&gt;24"))</f>
        <v>&gt;24</v>
      </c>
      <c r="AK546" s="69" t="str">
        <f>VLOOKUP(V546,Master!B:D,3,FALSE)</f>
        <v>East</v>
      </c>
      <c r="AL546" s="69" t="str">
        <f t="shared" si="107"/>
        <v>Mumbai</v>
      </c>
    </row>
    <row r="547" spans="1:38">
      <c r="A547" s="13" t="s">
        <v>1391</v>
      </c>
      <c r="B547" s="54">
        <v>44701.656808136599</v>
      </c>
      <c r="C547" s="13" t="s">
        <v>352</v>
      </c>
      <c r="D547" s="13">
        <v>1237</v>
      </c>
      <c r="E547" s="13" t="s">
        <v>1392</v>
      </c>
      <c r="F547" s="13" t="s">
        <v>33</v>
      </c>
      <c r="G547" s="14">
        <v>1653044731623</v>
      </c>
      <c r="H547" s="55">
        <v>2.2326388888888899E-2</v>
      </c>
      <c r="I547" s="33">
        <v>44890.022326388898</v>
      </c>
      <c r="J547" s="58">
        <v>44890</v>
      </c>
      <c r="K547" s="13" t="s">
        <v>263</v>
      </c>
      <c r="L547" s="13" t="s">
        <v>69</v>
      </c>
      <c r="M547" s="13" t="s">
        <v>101</v>
      </c>
      <c r="N547" s="13" t="s">
        <v>206</v>
      </c>
      <c r="O547" s="33" t="s">
        <v>38</v>
      </c>
      <c r="P547" s="58" t="s">
        <v>38</v>
      </c>
      <c r="Q547" s="33" t="s">
        <v>207</v>
      </c>
      <c r="R547" s="14" t="s">
        <v>38</v>
      </c>
      <c r="S547" s="13" t="s">
        <v>208</v>
      </c>
      <c r="T547" s="13" t="s">
        <v>209</v>
      </c>
      <c r="U547" s="33">
        <f t="shared" ca="1" si="96"/>
        <v>45744.56914039352</v>
      </c>
      <c r="V547" s="13" t="str">
        <f t="shared" si="97"/>
        <v>Mumbai</v>
      </c>
      <c r="W547" s="13" t="str">
        <f t="shared" si="98"/>
        <v>RI</v>
      </c>
      <c r="X547" s="13">
        <f t="shared" si="99"/>
        <v>0</v>
      </c>
      <c r="Y547" s="13" t="str">
        <f>IFERROR(VLOOKUP(C547,ReceivingTeam[],2,FALSE),"HelpDesk")</f>
        <v>HelpDesk</v>
      </c>
      <c r="Z547" s="67">
        <f t="shared" si="100"/>
        <v>44890.916666666664</v>
      </c>
      <c r="AA547" s="68">
        <f t="shared" si="101"/>
        <v>44890</v>
      </c>
      <c r="AB547" s="69" t="b">
        <f t="shared" si="102"/>
        <v>1</v>
      </c>
      <c r="AC547" s="70">
        <f t="shared" si="103"/>
        <v>0.5</v>
      </c>
      <c r="AD547" s="67">
        <f t="shared" si="104"/>
        <v>44890.916666666664</v>
      </c>
      <c r="AE547" s="67">
        <f>VLOOKUP(V547,'Branch Wise Work Timelines'!C:G,3,FALSE)+AA547</f>
        <v>44890.416666666664</v>
      </c>
      <c r="AF547" s="67">
        <f>IF(V547="Bangalore",VLOOKUP(V547,'Branch Wise Work Timelines'!C:G,4,FALSE)+AA547+1,IF(V547="Mumbai",VLOOKUP(V547,'Branch Wise Work Timelines'!C:G,4,FALSE)+AA547+1,VLOOKUP(V547,'Branch Wise Work Timelines'!C:G,4,FALSE)+AA547))</f>
        <v>44891.25</v>
      </c>
      <c r="AG547" s="67">
        <f>WORKDAY.INTL(AA547,1,11)+VLOOKUP(V547,'Branch Wise Work Timelines'!C:G,3,FALSE)</f>
        <v>44891.416666666664</v>
      </c>
      <c r="AH547" s="69" t="str">
        <f t="shared" ca="1" si="105"/>
        <v>Out of TAT</v>
      </c>
      <c r="AI547" s="69">
        <f t="shared" ca="1" si="106"/>
        <v>20488</v>
      </c>
      <c r="AJ547" s="69" t="str">
        <f ca="1">IF(AI547&lt;0,"0-12",IFERROR(VLOOKUP(AI547,Breakup[],2,FALSE),"&gt;24"))</f>
        <v>&gt;24</v>
      </c>
      <c r="AK547" s="69" t="str">
        <f>VLOOKUP(V547,Master!B:D,3,FALSE)</f>
        <v>East</v>
      </c>
      <c r="AL547" s="69" t="str">
        <f t="shared" si="107"/>
        <v>Mumbai</v>
      </c>
    </row>
    <row r="548" spans="1:38">
      <c r="A548" s="13" t="s">
        <v>1393</v>
      </c>
      <c r="B548" s="54">
        <v>44701.592405902797</v>
      </c>
      <c r="C548" s="13" t="s">
        <v>122</v>
      </c>
      <c r="D548" s="13">
        <v>335</v>
      </c>
      <c r="E548" s="13" t="s">
        <v>1394</v>
      </c>
      <c r="F548" s="13" t="s">
        <v>33</v>
      </c>
      <c r="G548" s="14">
        <v>1653037557415</v>
      </c>
      <c r="H548" s="55">
        <v>0.93623842592592599</v>
      </c>
      <c r="I548" s="33">
        <v>44888.9362384259</v>
      </c>
      <c r="J548" s="58">
        <v>44888</v>
      </c>
      <c r="K548" s="13" t="s">
        <v>263</v>
      </c>
      <c r="L548" s="13" t="s">
        <v>69</v>
      </c>
      <c r="M548" s="13" t="s">
        <v>101</v>
      </c>
      <c r="N548" s="13" t="s">
        <v>206</v>
      </c>
      <c r="O548" s="33" t="s">
        <v>38</v>
      </c>
      <c r="P548" s="58" t="s">
        <v>38</v>
      </c>
      <c r="Q548" s="33" t="s">
        <v>207</v>
      </c>
      <c r="R548" s="14" t="s">
        <v>38</v>
      </c>
      <c r="S548" s="13" t="s">
        <v>208</v>
      </c>
      <c r="T548" s="13" t="s">
        <v>209</v>
      </c>
      <c r="U548" s="33">
        <f t="shared" ca="1" si="96"/>
        <v>45744.56914039352</v>
      </c>
      <c r="V548" s="13" t="str">
        <f t="shared" si="97"/>
        <v>Mumbai</v>
      </c>
      <c r="W548" s="13" t="str">
        <f t="shared" si="98"/>
        <v>RI</v>
      </c>
      <c r="X548" s="13">
        <f t="shared" si="99"/>
        <v>22</v>
      </c>
      <c r="Y548" s="13" t="str">
        <f>IFERROR(VLOOKUP(C548,ReceivingTeam[],2,FALSE),"HelpDesk")</f>
        <v>Branch office</v>
      </c>
      <c r="Z548" s="67">
        <f t="shared" si="100"/>
        <v>44889.602905092564</v>
      </c>
      <c r="AA548" s="68">
        <f t="shared" si="101"/>
        <v>44888</v>
      </c>
      <c r="AB548" s="69" t="b">
        <f t="shared" si="102"/>
        <v>1</v>
      </c>
      <c r="AC548" s="70">
        <f t="shared" si="103"/>
        <v>0.5</v>
      </c>
      <c r="AD548" s="67">
        <f t="shared" si="104"/>
        <v>44889.602905092564</v>
      </c>
      <c r="AE548" s="67">
        <f>VLOOKUP(V548,'Branch Wise Work Timelines'!C:G,3,FALSE)+AA548</f>
        <v>44888.416666666664</v>
      </c>
      <c r="AF548" s="67">
        <f>IF(V548="Bangalore",VLOOKUP(V548,'Branch Wise Work Timelines'!C:G,4,FALSE)+AA548+1,IF(V548="Mumbai",VLOOKUP(V548,'Branch Wise Work Timelines'!C:G,4,FALSE)+AA548+1,VLOOKUP(V548,'Branch Wise Work Timelines'!C:G,4,FALSE)+AA548))</f>
        <v>44889.25</v>
      </c>
      <c r="AG548" s="67">
        <f>WORKDAY.INTL(AA548,1,11)+VLOOKUP(V548,'Branch Wise Work Timelines'!C:G,3,FALSE)</f>
        <v>44889.416666666664</v>
      </c>
      <c r="AH548" s="69" t="str">
        <f t="shared" ca="1" si="105"/>
        <v>Out of TAT</v>
      </c>
      <c r="AI548" s="69">
        <f t="shared" ca="1" si="106"/>
        <v>20520</v>
      </c>
      <c r="AJ548" s="69" t="str">
        <f ca="1">IF(AI548&lt;0,"0-12",IFERROR(VLOOKUP(AI548,Breakup[],2,FALSE),"&gt;24"))</f>
        <v>&gt;24</v>
      </c>
      <c r="AK548" s="69" t="str">
        <f>VLOOKUP(V548,Master!B:D,3,FALSE)</f>
        <v>East</v>
      </c>
      <c r="AL548" s="69" t="str">
        <f t="shared" si="107"/>
        <v>Mumbai</v>
      </c>
    </row>
    <row r="549" spans="1:38">
      <c r="A549" s="13" t="s">
        <v>1395</v>
      </c>
      <c r="B549" s="54">
        <v>44701.637154780103</v>
      </c>
      <c r="C549" s="13" t="s">
        <v>586</v>
      </c>
      <c r="D549" s="13">
        <v>1902</v>
      </c>
      <c r="E549" s="13" t="s">
        <v>1396</v>
      </c>
      <c r="F549" s="13" t="s">
        <v>15</v>
      </c>
      <c r="G549" s="14">
        <v>1653043347189</v>
      </c>
      <c r="H549" s="55">
        <v>0.16831018518518501</v>
      </c>
      <c r="I549" s="33">
        <v>44889.168310185203</v>
      </c>
      <c r="J549" s="58">
        <v>44889</v>
      </c>
      <c r="K549" s="13" t="s">
        <v>213</v>
      </c>
      <c r="L549" s="13" t="s">
        <v>30</v>
      </c>
      <c r="M549" s="13" t="s">
        <v>75</v>
      </c>
      <c r="N549" s="13" t="s">
        <v>206</v>
      </c>
      <c r="O549" s="33" t="s">
        <v>38</v>
      </c>
      <c r="P549" s="58" t="s">
        <v>38</v>
      </c>
      <c r="Q549" s="33" t="s">
        <v>207</v>
      </c>
      <c r="R549" s="14" t="s">
        <v>38</v>
      </c>
      <c r="S549" s="13" t="s">
        <v>208</v>
      </c>
      <c r="T549" s="13" t="s">
        <v>209</v>
      </c>
      <c r="U549" s="33">
        <f t="shared" ca="1" si="96"/>
        <v>45744.56914039352</v>
      </c>
      <c r="V549" s="13" t="str">
        <f t="shared" si="97"/>
        <v>Bangalore</v>
      </c>
      <c r="W549" s="13" t="str">
        <f t="shared" si="98"/>
        <v>CLS</v>
      </c>
      <c r="X549" s="13">
        <f t="shared" si="99"/>
        <v>4</v>
      </c>
      <c r="Y549" s="13" t="str">
        <f>IFERROR(VLOOKUP(C549,ReceivingTeam[],2,FALSE),"HelpDesk")</f>
        <v>HelpDesk</v>
      </c>
      <c r="Z549" s="67">
        <f t="shared" si="100"/>
        <v>44889.916666666664</v>
      </c>
      <c r="AA549" s="68">
        <f t="shared" si="101"/>
        <v>44889</v>
      </c>
      <c r="AB549" s="69" t="b">
        <f t="shared" si="102"/>
        <v>1</v>
      </c>
      <c r="AC549" s="70">
        <f t="shared" si="103"/>
        <v>0.5</v>
      </c>
      <c r="AD549" s="67">
        <f t="shared" si="104"/>
        <v>44889.916666666664</v>
      </c>
      <c r="AE549" s="67">
        <f>VLOOKUP(V549,'Branch Wise Work Timelines'!C:G,3,FALSE)+AA549</f>
        <v>44889.416666666664</v>
      </c>
      <c r="AF549" s="67">
        <f>IF(V549="Bangalore",VLOOKUP(V549,'Branch Wise Work Timelines'!C:G,4,FALSE)+AA549+1,IF(V549="Mumbai",VLOOKUP(V549,'Branch Wise Work Timelines'!C:G,4,FALSE)+AA549+1,VLOOKUP(V549,'Branch Wise Work Timelines'!C:G,4,FALSE)+AA549))</f>
        <v>44890.104166666664</v>
      </c>
      <c r="AG549" s="67">
        <f>WORKDAY.INTL(AA549,1,11)+VLOOKUP(V549,'Branch Wise Work Timelines'!C:G,3,FALSE)</f>
        <v>44890.416666666664</v>
      </c>
      <c r="AH549" s="69" t="str">
        <f t="shared" ca="1" si="105"/>
        <v>Out of TAT</v>
      </c>
      <c r="AI549" s="69">
        <f t="shared" ca="1" si="106"/>
        <v>20512</v>
      </c>
      <c r="AJ549" s="69" t="str">
        <f ca="1">IF(AI549&lt;0,"0-12",IFERROR(VLOOKUP(AI549,Breakup[],2,FALSE),"&gt;24"))</f>
        <v>&gt;24</v>
      </c>
      <c r="AK549" s="69" t="str">
        <f>VLOOKUP(V549,Master!B:D,3,FALSE)</f>
        <v>South</v>
      </c>
      <c r="AL549" s="69" t="str">
        <f t="shared" si="107"/>
        <v>Bangalore-CLS</v>
      </c>
    </row>
    <row r="550" spans="1:38">
      <c r="A550" s="13" t="s">
        <v>1397</v>
      </c>
      <c r="B550" s="54">
        <v>44695.699575960702</v>
      </c>
      <c r="C550" s="13" t="s">
        <v>414</v>
      </c>
      <c r="D550" s="13">
        <v>271</v>
      </c>
      <c r="E550" s="13" t="s">
        <v>1398</v>
      </c>
      <c r="F550" s="13" t="s">
        <v>33</v>
      </c>
      <c r="G550" s="14">
        <v>1653037155169</v>
      </c>
      <c r="H550" s="55">
        <v>0.79207175925925899</v>
      </c>
      <c r="I550" s="33">
        <v>44885.792071759301</v>
      </c>
      <c r="J550" s="58">
        <v>44885</v>
      </c>
      <c r="K550" s="13" t="s">
        <v>397</v>
      </c>
      <c r="L550" s="13" t="s">
        <v>50</v>
      </c>
      <c r="M550" s="13" t="s">
        <v>414</v>
      </c>
      <c r="N550" s="13" t="s">
        <v>206</v>
      </c>
      <c r="O550" s="33" t="s">
        <v>38</v>
      </c>
      <c r="P550" s="58" t="s">
        <v>38</v>
      </c>
      <c r="Q550" s="33" t="s">
        <v>207</v>
      </c>
      <c r="R550" s="14" t="s">
        <v>38</v>
      </c>
      <c r="S550" s="13" t="s">
        <v>216</v>
      </c>
      <c r="T550" s="13" t="s">
        <v>217</v>
      </c>
      <c r="U550" s="33">
        <f t="shared" ca="1" si="96"/>
        <v>45744.56914039352</v>
      </c>
      <c r="V550" s="13" t="str">
        <f t="shared" si="97"/>
        <v>Cochin</v>
      </c>
      <c r="W550" s="13" t="str">
        <f t="shared" si="98"/>
        <v>RI</v>
      </c>
      <c r="X550" s="13">
        <f t="shared" si="99"/>
        <v>19</v>
      </c>
      <c r="Y550" s="13" t="str">
        <f>IFERROR(VLOOKUP(C550,ReceivingTeam[],2,FALSE),"HelpDesk")</f>
        <v>HelpDesk</v>
      </c>
      <c r="Z550" s="67">
        <f t="shared" si="100"/>
        <v>44885.916666666664</v>
      </c>
      <c r="AA550" s="68">
        <f t="shared" si="101"/>
        <v>44885</v>
      </c>
      <c r="AB550" s="69" t="b">
        <f t="shared" si="102"/>
        <v>0</v>
      </c>
      <c r="AC550" s="70">
        <f t="shared" si="103"/>
        <v>0.5</v>
      </c>
      <c r="AD550" s="67">
        <f t="shared" si="104"/>
        <v>44885.916666666664</v>
      </c>
      <c r="AE550" s="67">
        <f>VLOOKUP(V550,'Branch Wise Work Timelines'!C:G,3,FALSE)+AA550</f>
        <v>44885.416666666664</v>
      </c>
      <c r="AF550" s="67">
        <f>IF(V550="Bangalore",VLOOKUP(V550,'Branch Wise Work Timelines'!C:G,4,FALSE)+AA550+1,IF(V550="Mumbai",VLOOKUP(V550,'Branch Wise Work Timelines'!C:G,4,FALSE)+AA550+1,VLOOKUP(V550,'Branch Wise Work Timelines'!C:G,4,FALSE)+AA550))</f>
        <v>44885.770833333336</v>
      </c>
      <c r="AG550" s="67">
        <f>WORKDAY.INTL(AA550,1,11)+VLOOKUP(V550,'Branch Wise Work Timelines'!C:G,3,FALSE)</f>
        <v>44886.416666666664</v>
      </c>
      <c r="AH550" s="69" t="str">
        <f t="shared" ca="1" si="105"/>
        <v>Out of TAT</v>
      </c>
      <c r="AI550" s="69">
        <f t="shared" ca="1" si="106"/>
        <v>20608</v>
      </c>
      <c r="AJ550" s="69" t="str">
        <f ca="1">IF(AI550&lt;0,"0-12",IFERROR(VLOOKUP(AI550,Breakup[],2,FALSE),"&gt;24"))</f>
        <v>&gt;24</v>
      </c>
      <c r="AK550" s="69" t="str">
        <f>VLOOKUP(V550,Master!B:D,3,FALSE)</f>
        <v>South</v>
      </c>
      <c r="AL550" s="69" t="str">
        <f t="shared" si="107"/>
        <v>Cochin</v>
      </c>
    </row>
    <row r="551" spans="1:38">
      <c r="A551" s="13" t="s">
        <v>1399</v>
      </c>
      <c r="B551" s="54">
        <v>44701.466224687501</v>
      </c>
      <c r="C551" s="13" t="s">
        <v>261</v>
      </c>
      <c r="D551" s="13">
        <v>817</v>
      </c>
      <c r="E551" s="13" t="s">
        <v>1400</v>
      </c>
      <c r="F551" s="13" t="s">
        <v>33</v>
      </c>
      <c r="G551" s="14">
        <v>1653026782977</v>
      </c>
      <c r="H551" s="55">
        <v>0.27065972222222201</v>
      </c>
      <c r="I551" s="33">
        <v>44891.270659722199</v>
      </c>
      <c r="J551" s="58">
        <v>44891</v>
      </c>
      <c r="K551" s="13" t="s">
        <v>263</v>
      </c>
      <c r="L551" s="13" t="s">
        <v>69</v>
      </c>
      <c r="M551" s="13" t="s">
        <v>101</v>
      </c>
      <c r="N551" s="13" t="s">
        <v>206</v>
      </c>
      <c r="O551" s="33">
        <v>44891.118611111102</v>
      </c>
      <c r="P551" s="58">
        <v>44891</v>
      </c>
      <c r="Q551" s="33" t="s">
        <v>237</v>
      </c>
      <c r="R551" s="14">
        <v>1145</v>
      </c>
      <c r="S551" s="13" t="s">
        <v>208</v>
      </c>
      <c r="T551" s="13" t="s">
        <v>209</v>
      </c>
      <c r="U551" s="33">
        <f t="shared" ca="1" si="96"/>
        <v>45744.56914039352</v>
      </c>
      <c r="V551" s="13" t="str">
        <f t="shared" si="97"/>
        <v>Mumbai</v>
      </c>
      <c r="W551" s="13" t="str">
        <f t="shared" si="98"/>
        <v>RI</v>
      </c>
      <c r="X551" s="13">
        <f t="shared" si="99"/>
        <v>6</v>
      </c>
      <c r="Y551" s="13" t="str">
        <f>IFERROR(VLOOKUP(C551,ReceivingTeam[],2,FALSE),"HelpDesk")</f>
        <v>HelpDesk</v>
      </c>
      <c r="Z551" s="67">
        <f t="shared" si="100"/>
        <v>44891.916666666664</v>
      </c>
      <c r="AA551" s="68">
        <f t="shared" si="101"/>
        <v>44891</v>
      </c>
      <c r="AB551" s="69" t="b">
        <f t="shared" si="102"/>
        <v>1</v>
      </c>
      <c r="AC551" s="70">
        <f t="shared" si="103"/>
        <v>0.5</v>
      </c>
      <c r="AD551" s="67">
        <f t="shared" si="104"/>
        <v>44891.916666666664</v>
      </c>
      <c r="AE551" s="67">
        <f>VLOOKUP(V551,'Branch Wise Work Timelines'!C:G,3,FALSE)+AA551</f>
        <v>44891.416666666664</v>
      </c>
      <c r="AF551" s="67">
        <f>IF(V551="Bangalore",VLOOKUP(V551,'Branch Wise Work Timelines'!C:G,4,FALSE)+AA551+1,IF(V551="Mumbai",VLOOKUP(V551,'Branch Wise Work Timelines'!C:G,4,FALSE)+AA551+1,VLOOKUP(V551,'Branch Wise Work Timelines'!C:G,4,FALSE)+AA551))</f>
        <v>44892.25</v>
      </c>
      <c r="AG551" s="67">
        <f>WORKDAY.INTL(AA551,1,11)+VLOOKUP(V551,'Branch Wise Work Timelines'!C:G,3,FALSE)</f>
        <v>44893.416666666664</v>
      </c>
      <c r="AH551" s="69" t="str">
        <f t="shared" si="105"/>
        <v>Met</v>
      </c>
      <c r="AI551" s="69">
        <f t="shared" ca="1" si="106"/>
        <v>20464</v>
      </c>
      <c r="AJ551" s="69" t="str">
        <f ca="1">IF(AI551&lt;0,"0-12",IFERROR(VLOOKUP(AI551,Breakup[],2,FALSE),"&gt;24"))</f>
        <v>&gt;24</v>
      </c>
      <c r="AK551" s="69" t="str">
        <f>VLOOKUP(V551,Master!B:D,3,FALSE)</f>
        <v>East</v>
      </c>
      <c r="AL551" s="69" t="str">
        <f t="shared" si="107"/>
        <v>Mumbai</v>
      </c>
    </row>
    <row r="552" spans="1:38">
      <c r="A552" s="13" t="s">
        <v>1401</v>
      </c>
      <c r="B552" s="54">
        <v>44701.607504050902</v>
      </c>
      <c r="C552" s="13" t="s">
        <v>311</v>
      </c>
      <c r="D552" s="13">
        <v>1170</v>
      </c>
      <c r="E552" s="13" t="s">
        <v>1402</v>
      </c>
      <c r="F552" s="13" t="s">
        <v>33</v>
      </c>
      <c r="G552" s="14">
        <v>1653041501821</v>
      </c>
      <c r="H552" s="55">
        <v>0.61766203703703704</v>
      </c>
      <c r="I552" s="33">
        <v>44886.617662037002</v>
      </c>
      <c r="J552" s="58">
        <v>44886</v>
      </c>
      <c r="K552" s="13" t="s">
        <v>313</v>
      </c>
      <c r="L552" s="13" t="s">
        <v>60</v>
      </c>
      <c r="M552" s="13" t="s">
        <v>314</v>
      </c>
      <c r="N552" s="13" t="s">
        <v>206</v>
      </c>
      <c r="O552" s="33" t="s">
        <v>38</v>
      </c>
      <c r="P552" s="58" t="s">
        <v>38</v>
      </c>
      <c r="Q552" s="33" t="s">
        <v>207</v>
      </c>
      <c r="R552" s="14" t="s">
        <v>38</v>
      </c>
      <c r="S552" s="13" t="s">
        <v>208</v>
      </c>
      <c r="T552" s="13" t="s">
        <v>209</v>
      </c>
      <c r="U552" s="33">
        <f t="shared" ca="1" si="96"/>
        <v>45744.56914039352</v>
      </c>
      <c r="V552" s="13" t="str">
        <f t="shared" si="97"/>
        <v>Hyderabad</v>
      </c>
      <c r="W552" s="13" t="str">
        <f t="shared" si="98"/>
        <v>RI</v>
      </c>
      <c r="X552" s="13">
        <f t="shared" si="99"/>
        <v>14</v>
      </c>
      <c r="Y552" s="13" t="str">
        <f>IFERROR(VLOOKUP(C552,ReceivingTeam[],2,FALSE),"HelpDesk")</f>
        <v>HelpDesk</v>
      </c>
      <c r="Z552" s="67">
        <f t="shared" si="100"/>
        <v>44887.763495370331</v>
      </c>
      <c r="AA552" s="68">
        <f t="shared" si="101"/>
        <v>44886</v>
      </c>
      <c r="AB552" s="69" t="b">
        <f t="shared" si="102"/>
        <v>1</v>
      </c>
      <c r="AC552" s="70">
        <f t="shared" si="103"/>
        <v>0.5</v>
      </c>
      <c r="AD552" s="67">
        <f t="shared" si="104"/>
        <v>44887.763495370331</v>
      </c>
      <c r="AE552" s="67">
        <f>VLOOKUP(V552,'Branch Wise Work Timelines'!C:G,3,FALSE)+AA552</f>
        <v>44886.416666666664</v>
      </c>
      <c r="AF552" s="67">
        <f>IF(V552="Bangalore",VLOOKUP(V552,'Branch Wise Work Timelines'!C:G,4,FALSE)+AA552+1,IF(V552="Mumbai",VLOOKUP(V552,'Branch Wise Work Timelines'!C:G,4,FALSE)+AA552+1,VLOOKUP(V552,'Branch Wise Work Timelines'!C:G,4,FALSE)+AA552))</f>
        <v>44886.770833333336</v>
      </c>
      <c r="AG552" s="67">
        <f>WORKDAY.INTL(AA552,1,11)+VLOOKUP(V552,'Branch Wise Work Timelines'!C:G,3,FALSE)</f>
        <v>44887.416666666664</v>
      </c>
      <c r="AH552" s="69" t="str">
        <f t="shared" ca="1" si="105"/>
        <v>Out of TAT</v>
      </c>
      <c r="AI552" s="69">
        <f t="shared" ca="1" si="106"/>
        <v>20564</v>
      </c>
      <c r="AJ552" s="69" t="str">
        <f ca="1">IF(AI552&lt;0,"0-12",IFERROR(VLOOKUP(AI552,Breakup[],2,FALSE),"&gt;24"))</f>
        <v>&gt;24</v>
      </c>
      <c r="AK552" s="69" t="str">
        <f>VLOOKUP(V552,Master!B:D,3,FALSE)</f>
        <v>South</v>
      </c>
      <c r="AL552" s="69" t="str">
        <f t="shared" si="107"/>
        <v>Hyderabad</v>
      </c>
    </row>
    <row r="553" spans="1:38">
      <c r="A553" s="13" t="s">
        <v>1403</v>
      </c>
      <c r="B553" s="54">
        <v>44701.610103784697</v>
      </c>
      <c r="C553" s="13" t="s">
        <v>311</v>
      </c>
      <c r="D553" s="13">
        <v>1798</v>
      </c>
      <c r="E553" s="13" t="s">
        <v>1404</v>
      </c>
      <c r="F553" s="13" t="s">
        <v>33</v>
      </c>
      <c r="G553" s="14">
        <v>1653041501821</v>
      </c>
      <c r="H553" s="55">
        <v>0.88243055555555605</v>
      </c>
      <c r="I553" s="33">
        <v>44888.882430555597</v>
      </c>
      <c r="J553" s="58">
        <v>44888</v>
      </c>
      <c r="K553" s="13" t="s">
        <v>313</v>
      </c>
      <c r="L553" s="13" t="s">
        <v>60</v>
      </c>
      <c r="M553" s="13" t="s">
        <v>314</v>
      </c>
      <c r="N553" s="13" t="s">
        <v>206</v>
      </c>
      <c r="O553" s="33" t="s">
        <v>38</v>
      </c>
      <c r="P553" s="58" t="s">
        <v>38</v>
      </c>
      <c r="Q553" s="33" t="s">
        <v>207</v>
      </c>
      <c r="R553" s="14" t="s">
        <v>38</v>
      </c>
      <c r="S553" s="13" t="s">
        <v>208</v>
      </c>
      <c r="T553" s="13" t="s">
        <v>209</v>
      </c>
      <c r="U553" s="33">
        <f t="shared" ca="1" si="96"/>
        <v>45744.56914039352</v>
      </c>
      <c r="V553" s="13" t="str">
        <f t="shared" si="97"/>
        <v>Hyderabad</v>
      </c>
      <c r="W553" s="13" t="str">
        <f t="shared" si="98"/>
        <v>RI</v>
      </c>
      <c r="X553" s="13">
        <f t="shared" si="99"/>
        <v>21</v>
      </c>
      <c r="Y553" s="13" t="str">
        <f>IFERROR(VLOOKUP(C553,ReceivingTeam[],2,FALSE),"HelpDesk")</f>
        <v>HelpDesk</v>
      </c>
      <c r="Z553" s="67">
        <f t="shared" si="100"/>
        <v>44890.028263888926</v>
      </c>
      <c r="AA553" s="68">
        <f t="shared" si="101"/>
        <v>44888</v>
      </c>
      <c r="AB553" s="69" t="b">
        <f t="shared" si="102"/>
        <v>1</v>
      </c>
      <c r="AC553" s="70">
        <f t="shared" si="103"/>
        <v>0.5</v>
      </c>
      <c r="AD553" s="67">
        <f t="shared" si="104"/>
        <v>44890.028263888926</v>
      </c>
      <c r="AE553" s="67">
        <f>VLOOKUP(V553,'Branch Wise Work Timelines'!C:G,3,FALSE)+AA553</f>
        <v>44888.416666666664</v>
      </c>
      <c r="AF553" s="67">
        <f>IF(V553="Bangalore",VLOOKUP(V553,'Branch Wise Work Timelines'!C:G,4,FALSE)+AA553+1,IF(V553="Mumbai",VLOOKUP(V553,'Branch Wise Work Timelines'!C:G,4,FALSE)+AA553+1,VLOOKUP(V553,'Branch Wise Work Timelines'!C:G,4,FALSE)+AA553))</f>
        <v>44888.770833333336</v>
      </c>
      <c r="AG553" s="67">
        <f>WORKDAY.INTL(AA553,1,11)+VLOOKUP(V553,'Branch Wise Work Timelines'!C:G,3,FALSE)</f>
        <v>44889.416666666664</v>
      </c>
      <c r="AH553" s="69" t="str">
        <f t="shared" ca="1" si="105"/>
        <v>Out of TAT</v>
      </c>
      <c r="AI553" s="69">
        <f t="shared" ca="1" si="106"/>
        <v>20509</v>
      </c>
      <c r="AJ553" s="69" t="str">
        <f ca="1">IF(AI553&lt;0,"0-12",IFERROR(VLOOKUP(AI553,Breakup[],2,FALSE),"&gt;24"))</f>
        <v>&gt;24</v>
      </c>
      <c r="AK553" s="69" t="str">
        <f>VLOOKUP(V553,Master!B:D,3,FALSE)</f>
        <v>South</v>
      </c>
      <c r="AL553" s="69" t="str">
        <f t="shared" si="107"/>
        <v>Hyderabad</v>
      </c>
    </row>
    <row r="554" spans="1:38">
      <c r="A554" s="13" t="s">
        <v>1405</v>
      </c>
      <c r="B554" s="54">
        <v>44701.642417280098</v>
      </c>
      <c r="C554" s="13" t="s">
        <v>219</v>
      </c>
      <c r="D554" s="13">
        <v>393</v>
      </c>
      <c r="E554" s="13" t="s">
        <v>1406</v>
      </c>
      <c r="F554" s="13" t="s">
        <v>15</v>
      </c>
      <c r="G554" s="14">
        <v>1653043097971</v>
      </c>
      <c r="H554" s="55">
        <v>0.60350694444444397</v>
      </c>
      <c r="I554" s="33">
        <v>44883.603506944397</v>
      </c>
      <c r="J554" s="58">
        <v>44883</v>
      </c>
      <c r="K554" s="13" t="s">
        <v>213</v>
      </c>
      <c r="L554" s="13" t="s">
        <v>30</v>
      </c>
      <c r="M554" s="13" t="s">
        <v>214</v>
      </c>
      <c r="N554" s="13" t="s">
        <v>206</v>
      </c>
      <c r="O554" s="33" t="s">
        <v>38</v>
      </c>
      <c r="P554" s="58" t="s">
        <v>38</v>
      </c>
      <c r="Q554" s="33" t="s">
        <v>207</v>
      </c>
      <c r="R554" s="14" t="s">
        <v>38</v>
      </c>
      <c r="S554" s="13" t="s">
        <v>216</v>
      </c>
      <c r="T554" s="13" t="s">
        <v>217</v>
      </c>
      <c r="U554" s="33">
        <f t="shared" ca="1" si="96"/>
        <v>45744.56914039352</v>
      </c>
      <c r="V554" s="13" t="str">
        <f t="shared" si="97"/>
        <v>Bangalore</v>
      </c>
      <c r="W554" s="13" t="str">
        <f t="shared" si="98"/>
        <v>CLS</v>
      </c>
      <c r="X554" s="13">
        <f t="shared" si="99"/>
        <v>14</v>
      </c>
      <c r="Y554" s="13" t="str">
        <f>IFERROR(VLOOKUP(C554,ReceivingTeam[],2,FALSE),"HelpDesk")</f>
        <v>HelpDesk</v>
      </c>
      <c r="Z554" s="67">
        <f t="shared" si="100"/>
        <v>44884.103506944397</v>
      </c>
      <c r="AA554" s="68">
        <f t="shared" si="101"/>
        <v>44883</v>
      </c>
      <c r="AB554" s="69" t="b">
        <f t="shared" si="102"/>
        <v>1</v>
      </c>
      <c r="AC554" s="70">
        <f t="shared" si="103"/>
        <v>0.5</v>
      </c>
      <c r="AD554" s="67">
        <f t="shared" si="104"/>
        <v>44884.103506944397</v>
      </c>
      <c r="AE554" s="67">
        <f>VLOOKUP(V554,'Branch Wise Work Timelines'!C:G,3,FALSE)+AA554</f>
        <v>44883.416666666664</v>
      </c>
      <c r="AF554" s="67">
        <f>IF(V554="Bangalore",VLOOKUP(V554,'Branch Wise Work Timelines'!C:G,4,FALSE)+AA554+1,IF(V554="Mumbai",VLOOKUP(V554,'Branch Wise Work Timelines'!C:G,4,FALSE)+AA554+1,VLOOKUP(V554,'Branch Wise Work Timelines'!C:G,4,FALSE)+AA554))</f>
        <v>44884.104166666664</v>
      </c>
      <c r="AG554" s="67">
        <f>WORKDAY.INTL(AA554,1,11)+VLOOKUP(V554,'Branch Wise Work Timelines'!C:G,3,FALSE)</f>
        <v>44884.416666666664</v>
      </c>
      <c r="AH554" s="69" t="str">
        <f t="shared" ca="1" si="105"/>
        <v>Out of TAT</v>
      </c>
      <c r="AI554" s="69">
        <f t="shared" ca="1" si="106"/>
        <v>20652</v>
      </c>
      <c r="AJ554" s="69" t="str">
        <f ca="1">IF(AI554&lt;0,"0-12",IFERROR(VLOOKUP(AI554,Breakup[],2,FALSE),"&gt;24"))</f>
        <v>&gt;24</v>
      </c>
      <c r="AK554" s="69" t="str">
        <f>VLOOKUP(V554,Master!B:D,3,FALSE)</f>
        <v>South</v>
      </c>
      <c r="AL554" s="69" t="str">
        <f t="shared" si="107"/>
        <v>Bangalore-CLS</v>
      </c>
    </row>
    <row r="555" spans="1:38">
      <c r="A555" s="13" t="s">
        <v>1407</v>
      </c>
      <c r="B555" s="54">
        <v>44701.619671840301</v>
      </c>
      <c r="C555" s="13" t="s">
        <v>421</v>
      </c>
      <c r="D555" s="13">
        <v>109</v>
      </c>
      <c r="E555" s="13" t="s">
        <v>1408</v>
      </c>
      <c r="F555" s="13" t="s">
        <v>33</v>
      </c>
      <c r="G555" s="14">
        <v>1653043298777</v>
      </c>
      <c r="H555" s="55">
        <v>0.86219907407407403</v>
      </c>
      <c r="I555" s="33">
        <v>44891.862199074101</v>
      </c>
      <c r="J555" s="58">
        <v>44891</v>
      </c>
      <c r="K555" s="13" t="s">
        <v>213</v>
      </c>
      <c r="L555" s="13" t="s">
        <v>30</v>
      </c>
      <c r="M555" s="13" t="s">
        <v>282</v>
      </c>
      <c r="N555" s="13" t="s">
        <v>206</v>
      </c>
      <c r="O555" s="33">
        <v>44891.7182523148</v>
      </c>
      <c r="P555" s="58">
        <v>44891</v>
      </c>
      <c r="Q555" s="33" t="s">
        <v>237</v>
      </c>
      <c r="R555" s="14">
        <v>1172</v>
      </c>
      <c r="S555" s="13" t="s">
        <v>216</v>
      </c>
      <c r="T555" s="13" t="s">
        <v>278</v>
      </c>
      <c r="U555" s="33">
        <f t="shared" ca="1" si="96"/>
        <v>45744.56914039352</v>
      </c>
      <c r="V555" s="13" t="str">
        <f t="shared" si="97"/>
        <v>Bangalore</v>
      </c>
      <c r="W555" s="13" t="str">
        <f t="shared" si="98"/>
        <v>RI</v>
      </c>
      <c r="X555" s="13">
        <f t="shared" si="99"/>
        <v>20</v>
      </c>
      <c r="Y555" s="13" t="str">
        <f>IFERROR(VLOOKUP(C555,ReceivingTeam[],2,FALSE),"HelpDesk")</f>
        <v>HelpDesk</v>
      </c>
      <c r="Z555" s="67">
        <f t="shared" si="100"/>
        <v>44896.174699074101</v>
      </c>
      <c r="AA555" s="68">
        <f t="shared" si="101"/>
        <v>44891</v>
      </c>
      <c r="AB555" s="69" t="b">
        <f t="shared" si="102"/>
        <v>1</v>
      </c>
      <c r="AC555" s="70">
        <f t="shared" si="103"/>
        <v>3</v>
      </c>
      <c r="AD555" s="67">
        <f t="shared" si="104"/>
        <v>44896.174699074101</v>
      </c>
      <c r="AE555" s="67">
        <f>VLOOKUP(V555,'Branch Wise Work Timelines'!C:G,3,FALSE)+AA555</f>
        <v>44891.416666666664</v>
      </c>
      <c r="AF555" s="67">
        <f>IF(V555="Bangalore",VLOOKUP(V555,'Branch Wise Work Timelines'!C:G,4,FALSE)+AA555+1,IF(V555="Mumbai",VLOOKUP(V555,'Branch Wise Work Timelines'!C:G,4,FALSE)+AA555+1,VLOOKUP(V555,'Branch Wise Work Timelines'!C:G,4,FALSE)+AA555))</f>
        <v>44892.104166666664</v>
      </c>
      <c r="AG555" s="67">
        <f>WORKDAY.INTL(AA555,1,11)+VLOOKUP(V555,'Branch Wise Work Timelines'!C:G,3,FALSE)</f>
        <v>44893.416666666664</v>
      </c>
      <c r="AH555" s="69" t="str">
        <f t="shared" si="105"/>
        <v>Met</v>
      </c>
      <c r="AI555" s="69">
        <f t="shared" ca="1" si="106"/>
        <v>20362</v>
      </c>
      <c r="AJ555" s="69" t="str">
        <f ca="1">IF(AI555&lt;0,"0-12",IFERROR(VLOOKUP(AI555,Breakup[],2,FALSE),"&gt;24"))</f>
        <v>&gt;24</v>
      </c>
      <c r="AK555" s="69" t="str">
        <f>VLOOKUP(V555,Master!B:D,3,FALSE)</f>
        <v>South</v>
      </c>
      <c r="AL555" s="69" t="str">
        <f t="shared" si="107"/>
        <v>Bangalore</v>
      </c>
    </row>
    <row r="556" spans="1:38">
      <c r="A556" s="13" t="s">
        <v>1409</v>
      </c>
      <c r="B556" s="54">
        <v>44699.670813229197</v>
      </c>
      <c r="C556" s="13" t="s">
        <v>535</v>
      </c>
      <c r="D556" s="13">
        <v>1191</v>
      </c>
      <c r="E556" s="13" t="s">
        <v>1410</v>
      </c>
      <c r="F556" s="13" t="s">
        <v>33</v>
      </c>
      <c r="G556" s="14">
        <v>1653030411662</v>
      </c>
      <c r="H556" s="55">
        <v>0.71180555555555503</v>
      </c>
      <c r="I556" s="33">
        <v>44887.711805555598</v>
      </c>
      <c r="J556" s="58">
        <v>44887</v>
      </c>
      <c r="K556" s="13" t="s">
        <v>397</v>
      </c>
      <c r="L556" s="13" t="s">
        <v>50</v>
      </c>
      <c r="M556" s="13" t="s">
        <v>153</v>
      </c>
      <c r="N556" s="13" t="s">
        <v>206</v>
      </c>
      <c r="O556" s="33" t="s">
        <v>38</v>
      </c>
      <c r="P556" s="58" t="s">
        <v>38</v>
      </c>
      <c r="Q556" s="33" t="s">
        <v>207</v>
      </c>
      <c r="R556" s="14" t="s">
        <v>38</v>
      </c>
      <c r="S556" s="13" t="s">
        <v>216</v>
      </c>
      <c r="T556" s="13" t="s">
        <v>217</v>
      </c>
      <c r="U556" s="33">
        <f t="shared" ca="1" si="96"/>
        <v>45744.56914039352</v>
      </c>
      <c r="V556" s="13" t="str">
        <f t="shared" si="97"/>
        <v>Cochin</v>
      </c>
      <c r="W556" s="13" t="str">
        <f t="shared" si="98"/>
        <v>RI</v>
      </c>
      <c r="X556" s="13">
        <f t="shared" si="99"/>
        <v>17</v>
      </c>
      <c r="Y556" s="13" t="str">
        <f>IFERROR(VLOOKUP(C556,ReceivingTeam[],2,FALSE),"HelpDesk")</f>
        <v>HelpDesk</v>
      </c>
      <c r="Z556" s="67">
        <f t="shared" si="100"/>
        <v>44888.857638888927</v>
      </c>
      <c r="AA556" s="68">
        <f t="shared" si="101"/>
        <v>44887</v>
      </c>
      <c r="AB556" s="69" t="b">
        <f t="shared" si="102"/>
        <v>1</v>
      </c>
      <c r="AC556" s="70">
        <f t="shared" si="103"/>
        <v>0.5</v>
      </c>
      <c r="AD556" s="67">
        <f t="shared" si="104"/>
        <v>44888.857638888927</v>
      </c>
      <c r="AE556" s="67">
        <f>VLOOKUP(V556,'Branch Wise Work Timelines'!C:G,3,FALSE)+AA556</f>
        <v>44887.416666666664</v>
      </c>
      <c r="AF556" s="67">
        <f>IF(V556="Bangalore",VLOOKUP(V556,'Branch Wise Work Timelines'!C:G,4,FALSE)+AA556+1,IF(V556="Mumbai",VLOOKUP(V556,'Branch Wise Work Timelines'!C:G,4,FALSE)+AA556+1,VLOOKUP(V556,'Branch Wise Work Timelines'!C:G,4,FALSE)+AA556))</f>
        <v>44887.770833333336</v>
      </c>
      <c r="AG556" s="67">
        <f>WORKDAY.INTL(AA556,1,11)+VLOOKUP(V556,'Branch Wise Work Timelines'!C:G,3,FALSE)</f>
        <v>44888.416666666664</v>
      </c>
      <c r="AH556" s="69" t="str">
        <f t="shared" ca="1" si="105"/>
        <v>Out of TAT</v>
      </c>
      <c r="AI556" s="69">
        <f t="shared" ca="1" si="106"/>
        <v>20538</v>
      </c>
      <c r="AJ556" s="69" t="str">
        <f ca="1">IF(AI556&lt;0,"0-12",IFERROR(VLOOKUP(AI556,Breakup[],2,FALSE),"&gt;24"))</f>
        <v>&gt;24</v>
      </c>
      <c r="AK556" s="69" t="str">
        <f>VLOOKUP(V556,Master!B:D,3,FALSE)</f>
        <v>South</v>
      </c>
      <c r="AL556" s="69" t="str">
        <f t="shared" si="107"/>
        <v>Cochin</v>
      </c>
    </row>
    <row r="557" spans="1:38">
      <c r="A557" s="13" t="s">
        <v>1411</v>
      </c>
      <c r="B557" s="54">
        <v>44701.666389548598</v>
      </c>
      <c r="C557" s="13" t="s">
        <v>599</v>
      </c>
      <c r="D557" s="13">
        <v>869</v>
      </c>
      <c r="E557" s="13" t="s">
        <v>1412</v>
      </c>
      <c r="F557" s="13" t="s">
        <v>33</v>
      </c>
      <c r="G557" s="14">
        <v>1653042753296</v>
      </c>
      <c r="H557" s="55">
        <v>0.21400462962962999</v>
      </c>
      <c r="I557" s="33">
        <v>44884.214004629597</v>
      </c>
      <c r="J557" s="58">
        <v>44884</v>
      </c>
      <c r="K557" s="13" t="s">
        <v>213</v>
      </c>
      <c r="L557" s="13" t="s">
        <v>30</v>
      </c>
      <c r="M557" s="13" t="s">
        <v>282</v>
      </c>
      <c r="N557" s="13" t="s">
        <v>206</v>
      </c>
      <c r="O557" s="33" t="s">
        <v>38</v>
      </c>
      <c r="P557" s="58" t="s">
        <v>38</v>
      </c>
      <c r="Q557" s="33" t="s">
        <v>207</v>
      </c>
      <c r="R557" s="14" t="s">
        <v>38</v>
      </c>
      <c r="S557" s="13" t="s">
        <v>216</v>
      </c>
      <c r="T557" s="13" t="s">
        <v>217</v>
      </c>
      <c r="U557" s="33">
        <f t="shared" ca="1" si="96"/>
        <v>45744.56914039352</v>
      </c>
      <c r="V557" s="13" t="str">
        <f t="shared" si="97"/>
        <v>Bangalore</v>
      </c>
      <c r="W557" s="13" t="str">
        <f t="shared" si="98"/>
        <v>RI</v>
      </c>
      <c r="X557" s="13">
        <f t="shared" si="99"/>
        <v>5</v>
      </c>
      <c r="Y557" s="13" t="str">
        <f>IFERROR(VLOOKUP(C557,ReceivingTeam[],2,FALSE),"HelpDesk")</f>
        <v>HelpDesk</v>
      </c>
      <c r="Z557" s="67">
        <f t="shared" si="100"/>
        <v>44884.916666666664</v>
      </c>
      <c r="AA557" s="68">
        <f t="shared" si="101"/>
        <v>44884</v>
      </c>
      <c r="AB557" s="69" t="b">
        <f t="shared" si="102"/>
        <v>1</v>
      </c>
      <c r="AC557" s="70">
        <f t="shared" si="103"/>
        <v>0.5</v>
      </c>
      <c r="AD557" s="67">
        <f t="shared" si="104"/>
        <v>44884.916666666664</v>
      </c>
      <c r="AE557" s="67">
        <f>VLOOKUP(V557,'Branch Wise Work Timelines'!C:G,3,FALSE)+AA557</f>
        <v>44884.416666666664</v>
      </c>
      <c r="AF557" s="67">
        <f>IF(V557="Bangalore",VLOOKUP(V557,'Branch Wise Work Timelines'!C:G,4,FALSE)+AA557+1,IF(V557="Mumbai",VLOOKUP(V557,'Branch Wise Work Timelines'!C:G,4,FALSE)+AA557+1,VLOOKUP(V557,'Branch Wise Work Timelines'!C:G,4,FALSE)+AA557))</f>
        <v>44885.104166666664</v>
      </c>
      <c r="AG557" s="67">
        <f>WORKDAY.INTL(AA557,1,11)+VLOOKUP(V557,'Branch Wise Work Timelines'!C:G,3,FALSE)</f>
        <v>44886.416666666664</v>
      </c>
      <c r="AH557" s="69" t="str">
        <f t="shared" ca="1" si="105"/>
        <v>Out of TAT</v>
      </c>
      <c r="AI557" s="69">
        <f t="shared" ca="1" si="106"/>
        <v>20632</v>
      </c>
      <c r="AJ557" s="69" t="str">
        <f ca="1">IF(AI557&lt;0,"0-12",IFERROR(VLOOKUP(AI557,Breakup[],2,FALSE),"&gt;24"))</f>
        <v>&gt;24</v>
      </c>
      <c r="AK557" s="69" t="str">
        <f>VLOOKUP(V557,Master!B:D,3,FALSE)</f>
        <v>South</v>
      </c>
      <c r="AL557" s="69" t="str">
        <f t="shared" si="107"/>
        <v>Bangalore</v>
      </c>
    </row>
    <row r="558" spans="1:38">
      <c r="A558" s="13" t="s">
        <v>1413</v>
      </c>
      <c r="B558" s="54">
        <v>44701.537121261601</v>
      </c>
      <c r="C558" s="13" t="s">
        <v>352</v>
      </c>
      <c r="D558" s="13">
        <v>341</v>
      </c>
      <c r="E558" s="13" t="s">
        <v>1414</v>
      </c>
      <c r="F558" s="13" t="s">
        <v>33</v>
      </c>
      <c r="G558" s="14">
        <v>1653031594201</v>
      </c>
      <c r="H558" s="55">
        <v>0.119363425925926</v>
      </c>
      <c r="I558" s="33">
        <v>44884.119363425903</v>
      </c>
      <c r="J558" s="58">
        <v>44884</v>
      </c>
      <c r="K558" s="13" t="s">
        <v>263</v>
      </c>
      <c r="L558" s="13" t="s">
        <v>69</v>
      </c>
      <c r="M558" s="13" t="s">
        <v>101</v>
      </c>
      <c r="N558" s="13" t="s">
        <v>206</v>
      </c>
      <c r="O558" s="33" t="s">
        <v>38</v>
      </c>
      <c r="P558" s="58" t="s">
        <v>38</v>
      </c>
      <c r="Q558" s="33" t="s">
        <v>207</v>
      </c>
      <c r="R558" s="14" t="s">
        <v>38</v>
      </c>
      <c r="S558" s="13" t="s">
        <v>208</v>
      </c>
      <c r="T558" s="13" t="s">
        <v>209</v>
      </c>
      <c r="U558" s="33">
        <f t="shared" ca="1" si="96"/>
        <v>45744.56914039352</v>
      </c>
      <c r="V558" s="13" t="str">
        <f t="shared" si="97"/>
        <v>Mumbai</v>
      </c>
      <c r="W558" s="13" t="str">
        <f t="shared" si="98"/>
        <v>RI</v>
      </c>
      <c r="X558" s="13">
        <f t="shared" si="99"/>
        <v>2</v>
      </c>
      <c r="Y558" s="13" t="str">
        <f>IFERROR(VLOOKUP(C558,ReceivingTeam[],2,FALSE),"HelpDesk")</f>
        <v>HelpDesk</v>
      </c>
      <c r="Z558" s="67">
        <f t="shared" si="100"/>
        <v>44884.916666666664</v>
      </c>
      <c r="AA558" s="68">
        <f t="shared" si="101"/>
        <v>44884</v>
      </c>
      <c r="AB558" s="69" t="b">
        <f t="shared" si="102"/>
        <v>1</v>
      </c>
      <c r="AC558" s="70">
        <f t="shared" si="103"/>
        <v>0.5</v>
      </c>
      <c r="AD558" s="67">
        <f t="shared" si="104"/>
        <v>44884.916666666664</v>
      </c>
      <c r="AE558" s="67">
        <f>VLOOKUP(V558,'Branch Wise Work Timelines'!C:G,3,FALSE)+AA558</f>
        <v>44884.416666666664</v>
      </c>
      <c r="AF558" s="67">
        <f>IF(V558="Bangalore",VLOOKUP(V558,'Branch Wise Work Timelines'!C:G,4,FALSE)+AA558+1,IF(V558="Mumbai",VLOOKUP(V558,'Branch Wise Work Timelines'!C:G,4,FALSE)+AA558+1,VLOOKUP(V558,'Branch Wise Work Timelines'!C:G,4,FALSE)+AA558))</f>
        <v>44885.25</v>
      </c>
      <c r="AG558" s="67">
        <f>WORKDAY.INTL(AA558,1,11)+VLOOKUP(V558,'Branch Wise Work Timelines'!C:G,3,FALSE)</f>
        <v>44886.416666666664</v>
      </c>
      <c r="AH558" s="69" t="str">
        <f t="shared" ca="1" si="105"/>
        <v>Out of TAT</v>
      </c>
      <c r="AI558" s="69">
        <f t="shared" ca="1" si="106"/>
        <v>20632</v>
      </c>
      <c r="AJ558" s="69" t="str">
        <f ca="1">IF(AI558&lt;0,"0-12",IFERROR(VLOOKUP(AI558,Breakup[],2,FALSE),"&gt;24"))</f>
        <v>&gt;24</v>
      </c>
      <c r="AK558" s="69" t="str">
        <f>VLOOKUP(V558,Master!B:D,3,FALSE)</f>
        <v>East</v>
      </c>
      <c r="AL558" s="69" t="str">
        <f t="shared" si="107"/>
        <v>Mumbai</v>
      </c>
    </row>
    <row r="559" spans="1:38">
      <c r="A559" s="13" t="s">
        <v>1415</v>
      </c>
      <c r="B559" s="54">
        <v>44700.732203240703</v>
      </c>
      <c r="C559" s="13" t="s">
        <v>401</v>
      </c>
      <c r="D559" s="13">
        <v>464</v>
      </c>
      <c r="E559" s="13" t="s">
        <v>1416</v>
      </c>
      <c r="F559" s="13" t="s">
        <v>33</v>
      </c>
      <c r="G559" s="14">
        <v>1653026460914</v>
      </c>
      <c r="H559" s="55">
        <v>0.45719907407407401</v>
      </c>
      <c r="I559" s="33">
        <v>44887.457199074102</v>
      </c>
      <c r="J559" s="58">
        <v>44887</v>
      </c>
      <c r="K559" s="13" t="s">
        <v>325</v>
      </c>
      <c r="L559" s="13" t="s">
        <v>55</v>
      </c>
      <c r="M559" s="13" t="s">
        <v>401</v>
      </c>
      <c r="N559" s="13" t="s">
        <v>215</v>
      </c>
      <c r="O559" s="33" t="s">
        <v>38</v>
      </c>
      <c r="P559" s="58" t="s">
        <v>38</v>
      </c>
      <c r="Q559" s="33" t="s">
        <v>207</v>
      </c>
      <c r="R559" s="14" t="s">
        <v>38</v>
      </c>
      <c r="S559" s="13" t="s">
        <v>208</v>
      </c>
      <c r="T559" s="13" t="s">
        <v>209</v>
      </c>
      <c r="U559" s="33">
        <f t="shared" ca="1" si="96"/>
        <v>45744.56914039352</v>
      </c>
      <c r="V559" s="13" t="str">
        <f t="shared" si="97"/>
        <v>Delhi</v>
      </c>
      <c r="W559" s="13" t="str">
        <f t="shared" si="98"/>
        <v>RI</v>
      </c>
      <c r="X559" s="13">
        <f t="shared" si="99"/>
        <v>10</v>
      </c>
      <c r="Y559" s="13" t="str">
        <f>IFERROR(VLOOKUP(C559,ReceivingTeam[],2,FALSE),"HelpDesk")</f>
        <v>Branch office</v>
      </c>
      <c r="Z559" s="67">
        <f t="shared" si="100"/>
        <v>44888.603032407431</v>
      </c>
      <c r="AA559" s="68">
        <f t="shared" si="101"/>
        <v>44887</v>
      </c>
      <c r="AB559" s="69" t="b">
        <f t="shared" si="102"/>
        <v>1</v>
      </c>
      <c r="AC559" s="70">
        <f t="shared" si="103"/>
        <v>0.5</v>
      </c>
      <c r="AD559" s="67">
        <f t="shared" si="104"/>
        <v>44888.603032407431</v>
      </c>
      <c r="AE559" s="67">
        <f>VLOOKUP(V559,'Branch Wise Work Timelines'!C:G,3,FALSE)+AA559</f>
        <v>44887.416666666664</v>
      </c>
      <c r="AF559" s="67">
        <f>IF(V559="Bangalore",VLOOKUP(V559,'Branch Wise Work Timelines'!C:G,4,FALSE)+AA559+1,IF(V559="Mumbai",VLOOKUP(V559,'Branch Wise Work Timelines'!C:G,4,FALSE)+AA559+1,VLOOKUP(V559,'Branch Wise Work Timelines'!C:G,4,FALSE)+AA559))</f>
        <v>44887.770833333336</v>
      </c>
      <c r="AG559" s="67">
        <f>WORKDAY.INTL(AA559,1,11)+VLOOKUP(V559,'Branch Wise Work Timelines'!C:G,3,FALSE)</f>
        <v>44888.416666666664</v>
      </c>
      <c r="AH559" s="69" t="str">
        <f t="shared" ca="1" si="105"/>
        <v>Out of TAT</v>
      </c>
      <c r="AI559" s="69">
        <f t="shared" ca="1" si="106"/>
        <v>20544</v>
      </c>
      <c r="AJ559" s="69" t="str">
        <f ca="1">IF(AI559&lt;0,"0-12",IFERROR(VLOOKUP(AI559,Breakup[],2,FALSE),"&gt;24"))</f>
        <v>&gt;24</v>
      </c>
      <c r="AK559" s="69" t="str">
        <f>VLOOKUP(V559,Master!B:D,3,FALSE)</f>
        <v>North</v>
      </c>
      <c r="AL559" s="69" t="str">
        <f t="shared" si="107"/>
        <v>Delhi</v>
      </c>
    </row>
    <row r="560" spans="1:38">
      <c r="A560" s="13" t="s">
        <v>1417</v>
      </c>
      <c r="B560" s="54">
        <v>44701.622847025501</v>
      </c>
      <c r="C560" s="13" t="s">
        <v>404</v>
      </c>
      <c r="D560" s="13">
        <v>142</v>
      </c>
      <c r="E560" s="13" t="s">
        <v>1418</v>
      </c>
      <c r="F560" s="13" t="s">
        <v>15</v>
      </c>
      <c r="G560" s="14">
        <v>1653039610057</v>
      </c>
      <c r="H560" s="55">
        <v>0.19291666666666701</v>
      </c>
      <c r="I560" s="33">
        <v>44886.192916666703</v>
      </c>
      <c r="J560" s="58">
        <v>44886</v>
      </c>
      <c r="K560" s="13" t="s">
        <v>213</v>
      </c>
      <c r="L560" s="13" t="s">
        <v>30</v>
      </c>
      <c r="M560" s="13" t="s">
        <v>214</v>
      </c>
      <c r="N560" s="13" t="s">
        <v>206</v>
      </c>
      <c r="O560" s="33" t="s">
        <v>38</v>
      </c>
      <c r="P560" s="58" t="s">
        <v>38</v>
      </c>
      <c r="Q560" s="33" t="s">
        <v>207</v>
      </c>
      <c r="R560" s="14" t="s">
        <v>38</v>
      </c>
      <c r="S560" s="13" t="s">
        <v>216</v>
      </c>
      <c r="T560" s="13" t="s">
        <v>278</v>
      </c>
      <c r="U560" s="33">
        <f t="shared" ca="1" si="96"/>
        <v>45744.56914039352</v>
      </c>
      <c r="V560" s="13" t="str">
        <f t="shared" si="97"/>
        <v>Bangalore</v>
      </c>
      <c r="W560" s="13" t="str">
        <f t="shared" si="98"/>
        <v>CLS</v>
      </c>
      <c r="X560" s="13">
        <f t="shared" si="99"/>
        <v>4</v>
      </c>
      <c r="Y560" s="13" t="str">
        <f>IFERROR(VLOOKUP(C560,ReceivingTeam[],2,FALSE),"HelpDesk")</f>
        <v>HelpDesk</v>
      </c>
      <c r="Z560" s="67">
        <f t="shared" si="100"/>
        <v>44889.729166666664</v>
      </c>
      <c r="AA560" s="68">
        <f t="shared" si="101"/>
        <v>44886</v>
      </c>
      <c r="AB560" s="69" t="b">
        <f t="shared" si="102"/>
        <v>1</v>
      </c>
      <c r="AC560" s="70">
        <f t="shared" si="103"/>
        <v>3</v>
      </c>
      <c r="AD560" s="67">
        <f t="shared" si="104"/>
        <v>44889.729166666664</v>
      </c>
      <c r="AE560" s="67">
        <f>VLOOKUP(V560,'Branch Wise Work Timelines'!C:G,3,FALSE)+AA560</f>
        <v>44886.416666666664</v>
      </c>
      <c r="AF560" s="67">
        <f>IF(V560="Bangalore",VLOOKUP(V560,'Branch Wise Work Timelines'!C:G,4,FALSE)+AA560+1,IF(V560="Mumbai",VLOOKUP(V560,'Branch Wise Work Timelines'!C:G,4,FALSE)+AA560+1,VLOOKUP(V560,'Branch Wise Work Timelines'!C:G,4,FALSE)+AA560))</f>
        <v>44887.104166666664</v>
      </c>
      <c r="AG560" s="67">
        <f>WORKDAY.INTL(AA560,1,11)+VLOOKUP(V560,'Branch Wise Work Timelines'!C:G,3,FALSE)</f>
        <v>44887.416666666664</v>
      </c>
      <c r="AH560" s="69" t="str">
        <f t="shared" ca="1" si="105"/>
        <v>Out of TAT</v>
      </c>
      <c r="AI560" s="69">
        <f t="shared" ca="1" si="106"/>
        <v>20517</v>
      </c>
      <c r="AJ560" s="69" t="str">
        <f ca="1">IF(AI560&lt;0,"0-12",IFERROR(VLOOKUP(AI560,Breakup[],2,FALSE),"&gt;24"))</f>
        <v>&gt;24</v>
      </c>
      <c r="AK560" s="69" t="str">
        <f>VLOOKUP(V560,Master!B:D,3,FALSE)</f>
        <v>South</v>
      </c>
      <c r="AL560" s="69" t="str">
        <f t="shared" si="107"/>
        <v>Bangalore-CLS</v>
      </c>
    </row>
    <row r="561" spans="1:38">
      <c r="A561" s="13" t="s">
        <v>1419</v>
      </c>
      <c r="B561" s="54">
        <v>44701.6243982292</v>
      </c>
      <c r="C561" s="13" t="s">
        <v>901</v>
      </c>
      <c r="D561" s="13">
        <v>959</v>
      </c>
      <c r="E561" s="13" t="s">
        <v>1420</v>
      </c>
      <c r="F561" s="13" t="s">
        <v>33</v>
      </c>
      <c r="G561" s="14">
        <v>1653041209928</v>
      </c>
      <c r="H561" s="55">
        <v>5.4143518518518501E-2</v>
      </c>
      <c r="I561" s="33">
        <v>44885.0541435185</v>
      </c>
      <c r="J561" s="58">
        <v>44885</v>
      </c>
      <c r="K561" s="13" t="s">
        <v>213</v>
      </c>
      <c r="L561" s="13" t="s">
        <v>30</v>
      </c>
      <c r="M561" s="13" t="s">
        <v>147</v>
      </c>
      <c r="N561" s="13" t="s">
        <v>206</v>
      </c>
      <c r="O561" s="33" t="s">
        <v>38</v>
      </c>
      <c r="P561" s="58" t="s">
        <v>38</v>
      </c>
      <c r="Q561" s="33" t="s">
        <v>207</v>
      </c>
      <c r="R561" s="14" t="s">
        <v>38</v>
      </c>
      <c r="S561" s="13" t="s">
        <v>216</v>
      </c>
      <c r="T561" s="13" t="s">
        <v>217</v>
      </c>
      <c r="U561" s="33">
        <f t="shared" ca="1" si="96"/>
        <v>45744.56914039352</v>
      </c>
      <c r="V561" s="13" t="str">
        <f t="shared" si="97"/>
        <v>Bangalore</v>
      </c>
      <c r="W561" s="13" t="str">
        <f t="shared" si="98"/>
        <v>RI</v>
      </c>
      <c r="X561" s="13">
        <f t="shared" si="99"/>
        <v>1</v>
      </c>
      <c r="Y561" s="13" t="str">
        <f>IFERROR(VLOOKUP(C561,ReceivingTeam[],2,FALSE),"HelpDesk")</f>
        <v>HelpDesk</v>
      </c>
      <c r="Z561" s="67">
        <f t="shared" si="100"/>
        <v>44885.916666666664</v>
      </c>
      <c r="AA561" s="68">
        <f t="shared" si="101"/>
        <v>44885</v>
      </c>
      <c r="AB561" s="69" t="b">
        <f t="shared" si="102"/>
        <v>0</v>
      </c>
      <c r="AC561" s="70">
        <f t="shared" si="103"/>
        <v>0.5</v>
      </c>
      <c r="AD561" s="67">
        <f t="shared" si="104"/>
        <v>44885.916666666664</v>
      </c>
      <c r="AE561" s="67">
        <f>VLOOKUP(V561,'Branch Wise Work Timelines'!C:G,3,FALSE)+AA561</f>
        <v>44885.416666666664</v>
      </c>
      <c r="AF561" s="67">
        <f>IF(V561="Bangalore",VLOOKUP(V561,'Branch Wise Work Timelines'!C:G,4,FALSE)+AA561+1,IF(V561="Mumbai",VLOOKUP(V561,'Branch Wise Work Timelines'!C:G,4,FALSE)+AA561+1,VLOOKUP(V561,'Branch Wise Work Timelines'!C:G,4,FALSE)+AA561))</f>
        <v>44886.104166666664</v>
      </c>
      <c r="AG561" s="67">
        <f>WORKDAY.INTL(AA561,1,11)+VLOOKUP(V561,'Branch Wise Work Timelines'!C:G,3,FALSE)</f>
        <v>44886.416666666664</v>
      </c>
      <c r="AH561" s="69" t="str">
        <f t="shared" ca="1" si="105"/>
        <v>Out of TAT</v>
      </c>
      <c r="AI561" s="69">
        <f t="shared" ca="1" si="106"/>
        <v>20608</v>
      </c>
      <c r="AJ561" s="69" t="str">
        <f ca="1">IF(AI561&lt;0,"0-12",IFERROR(VLOOKUP(AI561,Breakup[],2,FALSE),"&gt;24"))</f>
        <v>&gt;24</v>
      </c>
      <c r="AK561" s="69" t="str">
        <f>VLOOKUP(V561,Master!B:D,3,FALSE)</f>
        <v>South</v>
      </c>
      <c r="AL561" s="69" t="str">
        <f t="shared" si="107"/>
        <v>Bangalore</v>
      </c>
    </row>
    <row r="562" spans="1:38">
      <c r="A562" s="13" t="s">
        <v>1421</v>
      </c>
      <c r="B562" s="54">
        <v>44701.639781331003</v>
      </c>
      <c r="C562" s="13" t="s">
        <v>901</v>
      </c>
      <c r="D562" s="13">
        <v>1238</v>
      </c>
      <c r="E562" s="13" t="s">
        <v>1422</v>
      </c>
      <c r="F562" s="13" t="s">
        <v>33</v>
      </c>
      <c r="G562" s="14">
        <v>1653041209928</v>
      </c>
      <c r="H562" s="55">
        <v>0.89195601851851902</v>
      </c>
      <c r="I562" s="33">
        <v>44887.891956018502</v>
      </c>
      <c r="J562" s="58">
        <v>44887</v>
      </c>
      <c r="K562" s="13" t="s">
        <v>213</v>
      </c>
      <c r="L562" s="13" t="s">
        <v>30</v>
      </c>
      <c r="M562" s="13" t="s">
        <v>147</v>
      </c>
      <c r="N562" s="13" t="s">
        <v>206</v>
      </c>
      <c r="O562" s="33" t="s">
        <v>38</v>
      </c>
      <c r="P562" s="58" t="s">
        <v>38</v>
      </c>
      <c r="Q562" s="33" t="s">
        <v>207</v>
      </c>
      <c r="R562" s="14" t="s">
        <v>38</v>
      </c>
      <c r="S562" s="13" t="s">
        <v>216</v>
      </c>
      <c r="T562" s="13" t="s">
        <v>217</v>
      </c>
      <c r="U562" s="33">
        <f t="shared" ca="1" si="96"/>
        <v>45744.56914039352</v>
      </c>
      <c r="V562" s="13" t="str">
        <f t="shared" si="97"/>
        <v>Bangalore</v>
      </c>
      <c r="W562" s="13" t="str">
        <f t="shared" si="98"/>
        <v>RI</v>
      </c>
      <c r="X562" s="13">
        <f t="shared" si="99"/>
        <v>21</v>
      </c>
      <c r="Y562" s="13" t="str">
        <f>IFERROR(VLOOKUP(C562,ReceivingTeam[],2,FALSE),"HelpDesk")</f>
        <v>HelpDesk</v>
      </c>
      <c r="Z562" s="67">
        <f t="shared" si="100"/>
        <v>44888.704456018502</v>
      </c>
      <c r="AA562" s="68">
        <f t="shared" si="101"/>
        <v>44887</v>
      </c>
      <c r="AB562" s="69" t="b">
        <f t="shared" si="102"/>
        <v>1</v>
      </c>
      <c r="AC562" s="70">
        <f t="shared" si="103"/>
        <v>0.5</v>
      </c>
      <c r="AD562" s="67">
        <f t="shared" si="104"/>
        <v>44888.704456018502</v>
      </c>
      <c r="AE562" s="67">
        <f>VLOOKUP(V562,'Branch Wise Work Timelines'!C:G,3,FALSE)+AA562</f>
        <v>44887.416666666664</v>
      </c>
      <c r="AF562" s="67">
        <f>IF(V562="Bangalore",VLOOKUP(V562,'Branch Wise Work Timelines'!C:G,4,FALSE)+AA562+1,IF(V562="Mumbai",VLOOKUP(V562,'Branch Wise Work Timelines'!C:G,4,FALSE)+AA562+1,VLOOKUP(V562,'Branch Wise Work Timelines'!C:G,4,FALSE)+AA562))</f>
        <v>44888.104166666664</v>
      </c>
      <c r="AG562" s="67">
        <f>WORKDAY.INTL(AA562,1,11)+VLOOKUP(V562,'Branch Wise Work Timelines'!C:G,3,FALSE)</f>
        <v>44888.416666666664</v>
      </c>
      <c r="AH562" s="69" t="str">
        <f t="shared" ca="1" si="105"/>
        <v>Out of TAT</v>
      </c>
      <c r="AI562" s="69">
        <f t="shared" ca="1" si="106"/>
        <v>20541</v>
      </c>
      <c r="AJ562" s="69" t="str">
        <f ca="1">IF(AI562&lt;0,"0-12",IFERROR(VLOOKUP(AI562,Breakup[],2,FALSE),"&gt;24"))</f>
        <v>&gt;24</v>
      </c>
      <c r="AK562" s="69" t="str">
        <f>VLOOKUP(V562,Master!B:D,3,FALSE)</f>
        <v>South</v>
      </c>
      <c r="AL562" s="69" t="str">
        <f t="shared" si="107"/>
        <v>Bangalore</v>
      </c>
    </row>
    <row r="563" spans="1:38">
      <c r="A563" s="13" t="s">
        <v>1423</v>
      </c>
      <c r="B563" s="54">
        <v>44701.632710104197</v>
      </c>
      <c r="C563" s="13" t="s">
        <v>901</v>
      </c>
      <c r="D563" s="13">
        <v>975</v>
      </c>
      <c r="E563" s="13" t="s">
        <v>1424</v>
      </c>
      <c r="F563" s="13" t="s">
        <v>33</v>
      </c>
      <c r="G563" s="14">
        <v>1653041209928</v>
      </c>
      <c r="H563" s="55">
        <v>0.64165509259259301</v>
      </c>
      <c r="I563" s="33">
        <v>44882.641655092601</v>
      </c>
      <c r="J563" s="58">
        <v>44882</v>
      </c>
      <c r="K563" s="13" t="s">
        <v>213</v>
      </c>
      <c r="L563" s="13" t="s">
        <v>30</v>
      </c>
      <c r="M563" s="13" t="s">
        <v>147</v>
      </c>
      <c r="N563" s="13" t="s">
        <v>206</v>
      </c>
      <c r="O563" s="33" t="s">
        <v>38</v>
      </c>
      <c r="P563" s="58" t="s">
        <v>38</v>
      </c>
      <c r="Q563" s="33" t="s">
        <v>207</v>
      </c>
      <c r="R563" s="14" t="s">
        <v>38</v>
      </c>
      <c r="S563" s="13" t="s">
        <v>216</v>
      </c>
      <c r="T563" s="13" t="s">
        <v>217</v>
      </c>
      <c r="U563" s="33">
        <f t="shared" ca="1" si="96"/>
        <v>45744.56914039352</v>
      </c>
      <c r="V563" s="13" t="str">
        <f t="shared" si="97"/>
        <v>Bangalore</v>
      </c>
      <c r="W563" s="13" t="str">
        <f t="shared" si="98"/>
        <v>RI</v>
      </c>
      <c r="X563" s="13">
        <f t="shared" si="99"/>
        <v>15</v>
      </c>
      <c r="Y563" s="13" t="str">
        <f>IFERROR(VLOOKUP(C563,ReceivingTeam[],2,FALSE),"HelpDesk")</f>
        <v>HelpDesk</v>
      </c>
      <c r="Z563" s="67">
        <f t="shared" si="100"/>
        <v>44883.454155092601</v>
      </c>
      <c r="AA563" s="68">
        <f t="shared" si="101"/>
        <v>44882</v>
      </c>
      <c r="AB563" s="69" t="b">
        <f t="shared" si="102"/>
        <v>1</v>
      </c>
      <c r="AC563" s="70">
        <f t="shared" si="103"/>
        <v>0.5</v>
      </c>
      <c r="AD563" s="67">
        <f t="shared" si="104"/>
        <v>44883.454155092601</v>
      </c>
      <c r="AE563" s="67">
        <f>VLOOKUP(V563,'Branch Wise Work Timelines'!C:G,3,FALSE)+AA563</f>
        <v>44882.416666666664</v>
      </c>
      <c r="AF563" s="67">
        <f>IF(V563="Bangalore",VLOOKUP(V563,'Branch Wise Work Timelines'!C:G,4,FALSE)+AA563+1,IF(V563="Mumbai",VLOOKUP(V563,'Branch Wise Work Timelines'!C:G,4,FALSE)+AA563+1,VLOOKUP(V563,'Branch Wise Work Timelines'!C:G,4,FALSE)+AA563))</f>
        <v>44883.104166666664</v>
      </c>
      <c r="AG563" s="67">
        <f>WORKDAY.INTL(AA563,1,11)+VLOOKUP(V563,'Branch Wise Work Timelines'!C:G,3,FALSE)</f>
        <v>44883.416666666664</v>
      </c>
      <c r="AH563" s="69" t="str">
        <f t="shared" ca="1" si="105"/>
        <v>Out of TAT</v>
      </c>
      <c r="AI563" s="69">
        <f t="shared" ca="1" si="106"/>
        <v>20667</v>
      </c>
      <c r="AJ563" s="69" t="str">
        <f ca="1">IF(AI563&lt;0,"0-12",IFERROR(VLOOKUP(AI563,Breakup[],2,FALSE),"&gt;24"))</f>
        <v>&gt;24</v>
      </c>
      <c r="AK563" s="69" t="str">
        <f>VLOOKUP(V563,Master!B:D,3,FALSE)</f>
        <v>South</v>
      </c>
      <c r="AL563" s="69" t="str">
        <f t="shared" si="107"/>
        <v>Bangalore</v>
      </c>
    </row>
    <row r="564" spans="1:38">
      <c r="A564" s="13" t="s">
        <v>1425</v>
      </c>
      <c r="B564" s="54">
        <v>44701.628485300898</v>
      </c>
      <c r="C564" s="13" t="s">
        <v>901</v>
      </c>
      <c r="D564" s="13">
        <v>1896</v>
      </c>
      <c r="E564" s="13" t="s">
        <v>1426</v>
      </c>
      <c r="F564" s="13" t="s">
        <v>33</v>
      </c>
      <c r="G564" s="14">
        <v>1653041209928</v>
      </c>
      <c r="H564" s="55">
        <v>0.89096064814814802</v>
      </c>
      <c r="I564" s="33">
        <v>44884.890960648103</v>
      </c>
      <c r="J564" s="58">
        <v>44884</v>
      </c>
      <c r="K564" s="13" t="s">
        <v>213</v>
      </c>
      <c r="L564" s="13" t="s">
        <v>30</v>
      </c>
      <c r="M564" s="13" t="s">
        <v>147</v>
      </c>
      <c r="N564" s="13" t="s">
        <v>206</v>
      </c>
      <c r="O564" s="33" t="s">
        <v>38</v>
      </c>
      <c r="P564" s="58" t="s">
        <v>38</v>
      </c>
      <c r="Q564" s="33" t="s">
        <v>207</v>
      </c>
      <c r="R564" s="14" t="s">
        <v>38</v>
      </c>
      <c r="S564" s="13" t="s">
        <v>216</v>
      </c>
      <c r="T564" s="13" t="s">
        <v>217</v>
      </c>
      <c r="U564" s="33">
        <f t="shared" ca="1" si="96"/>
        <v>45744.56914039352</v>
      </c>
      <c r="V564" s="13" t="str">
        <f t="shared" si="97"/>
        <v>Bangalore</v>
      </c>
      <c r="W564" s="13" t="str">
        <f t="shared" si="98"/>
        <v>RI</v>
      </c>
      <c r="X564" s="13">
        <f t="shared" si="99"/>
        <v>21</v>
      </c>
      <c r="Y564" s="13" t="str">
        <f>IFERROR(VLOOKUP(C564,ReceivingTeam[],2,FALSE),"HelpDesk")</f>
        <v>HelpDesk</v>
      </c>
      <c r="Z564" s="67">
        <f t="shared" si="100"/>
        <v>44886.703460648103</v>
      </c>
      <c r="AA564" s="68">
        <f t="shared" si="101"/>
        <v>44884</v>
      </c>
      <c r="AB564" s="69" t="b">
        <f t="shared" si="102"/>
        <v>1</v>
      </c>
      <c r="AC564" s="70">
        <f t="shared" si="103"/>
        <v>0.5</v>
      </c>
      <c r="AD564" s="67">
        <f t="shared" si="104"/>
        <v>44886.703460648103</v>
      </c>
      <c r="AE564" s="67">
        <f>VLOOKUP(V564,'Branch Wise Work Timelines'!C:G,3,FALSE)+AA564</f>
        <v>44884.416666666664</v>
      </c>
      <c r="AF564" s="67">
        <f>IF(V564="Bangalore",VLOOKUP(V564,'Branch Wise Work Timelines'!C:G,4,FALSE)+AA564+1,IF(V564="Mumbai",VLOOKUP(V564,'Branch Wise Work Timelines'!C:G,4,FALSE)+AA564+1,VLOOKUP(V564,'Branch Wise Work Timelines'!C:G,4,FALSE)+AA564))</f>
        <v>44885.104166666664</v>
      </c>
      <c r="AG564" s="67">
        <f>WORKDAY.INTL(AA564,1,11)+VLOOKUP(V564,'Branch Wise Work Timelines'!C:G,3,FALSE)</f>
        <v>44886.416666666664</v>
      </c>
      <c r="AH564" s="69" t="str">
        <f t="shared" ca="1" si="105"/>
        <v>Out of TAT</v>
      </c>
      <c r="AI564" s="69">
        <f t="shared" ca="1" si="106"/>
        <v>20589</v>
      </c>
      <c r="AJ564" s="69" t="str">
        <f ca="1">IF(AI564&lt;0,"0-12",IFERROR(VLOOKUP(AI564,Breakup[],2,FALSE),"&gt;24"))</f>
        <v>&gt;24</v>
      </c>
      <c r="AK564" s="69" t="str">
        <f>VLOOKUP(V564,Master!B:D,3,FALSE)</f>
        <v>South</v>
      </c>
      <c r="AL564" s="69" t="str">
        <f t="shared" si="107"/>
        <v>Bangalore</v>
      </c>
    </row>
    <row r="565" spans="1:38">
      <c r="A565" s="13" t="s">
        <v>1427</v>
      </c>
      <c r="B565" s="54">
        <v>44701.647300034703</v>
      </c>
      <c r="C565" s="13" t="s">
        <v>901</v>
      </c>
      <c r="D565" s="13">
        <v>1782</v>
      </c>
      <c r="E565" s="13" t="s">
        <v>1428</v>
      </c>
      <c r="F565" s="13" t="s">
        <v>33</v>
      </c>
      <c r="G565" s="14">
        <v>1653041209928</v>
      </c>
      <c r="H565" s="55">
        <v>0.830243055555556</v>
      </c>
      <c r="I565" s="33">
        <v>44884.8302430556</v>
      </c>
      <c r="J565" s="58">
        <v>44884</v>
      </c>
      <c r="K565" s="13" t="s">
        <v>213</v>
      </c>
      <c r="L565" s="13" t="s">
        <v>30</v>
      </c>
      <c r="M565" s="13" t="s">
        <v>147</v>
      </c>
      <c r="N565" s="13" t="s">
        <v>206</v>
      </c>
      <c r="O565" s="33" t="s">
        <v>38</v>
      </c>
      <c r="P565" s="58" t="s">
        <v>38</v>
      </c>
      <c r="Q565" s="33" t="s">
        <v>207</v>
      </c>
      <c r="R565" s="14" t="s">
        <v>38</v>
      </c>
      <c r="S565" s="13" t="s">
        <v>216</v>
      </c>
      <c r="T565" s="13" t="s">
        <v>217</v>
      </c>
      <c r="U565" s="33">
        <f t="shared" ca="1" si="96"/>
        <v>45744.56914039352</v>
      </c>
      <c r="V565" s="13" t="str">
        <f t="shared" si="97"/>
        <v>Bangalore</v>
      </c>
      <c r="W565" s="13" t="str">
        <f t="shared" si="98"/>
        <v>RI</v>
      </c>
      <c r="X565" s="13">
        <f t="shared" si="99"/>
        <v>19</v>
      </c>
      <c r="Y565" s="13" t="str">
        <f>IFERROR(VLOOKUP(C565,ReceivingTeam[],2,FALSE),"HelpDesk")</f>
        <v>HelpDesk</v>
      </c>
      <c r="Z565" s="67">
        <f t="shared" si="100"/>
        <v>44886.6427430556</v>
      </c>
      <c r="AA565" s="68">
        <f t="shared" si="101"/>
        <v>44884</v>
      </c>
      <c r="AB565" s="69" t="b">
        <f t="shared" si="102"/>
        <v>1</v>
      </c>
      <c r="AC565" s="70">
        <f t="shared" si="103"/>
        <v>0.5</v>
      </c>
      <c r="AD565" s="67">
        <f t="shared" si="104"/>
        <v>44886.6427430556</v>
      </c>
      <c r="AE565" s="67">
        <f>VLOOKUP(V565,'Branch Wise Work Timelines'!C:G,3,FALSE)+AA565</f>
        <v>44884.416666666664</v>
      </c>
      <c r="AF565" s="67">
        <f>IF(V565="Bangalore",VLOOKUP(V565,'Branch Wise Work Timelines'!C:G,4,FALSE)+AA565+1,IF(V565="Mumbai",VLOOKUP(V565,'Branch Wise Work Timelines'!C:G,4,FALSE)+AA565+1,VLOOKUP(V565,'Branch Wise Work Timelines'!C:G,4,FALSE)+AA565))</f>
        <v>44885.104166666664</v>
      </c>
      <c r="AG565" s="67">
        <f>WORKDAY.INTL(AA565,1,11)+VLOOKUP(V565,'Branch Wise Work Timelines'!C:G,3,FALSE)</f>
        <v>44886.416666666664</v>
      </c>
      <c r="AH565" s="69" t="str">
        <f t="shared" ca="1" si="105"/>
        <v>Out of TAT</v>
      </c>
      <c r="AI565" s="69">
        <f t="shared" ca="1" si="106"/>
        <v>20591</v>
      </c>
      <c r="AJ565" s="69" t="str">
        <f ca="1">IF(AI565&lt;0,"0-12",IFERROR(VLOOKUP(AI565,Breakup[],2,FALSE),"&gt;24"))</f>
        <v>&gt;24</v>
      </c>
      <c r="AK565" s="69" t="str">
        <f>VLOOKUP(V565,Master!B:D,3,FALSE)</f>
        <v>South</v>
      </c>
      <c r="AL565" s="69" t="str">
        <f t="shared" si="107"/>
        <v>Bangalore</v>
      </c>
    </row>
    <row r="566" spans="1:38">
      <c r="A566" s="13" t="s">
        <v>1429</v>
      </c>
      <c r="B566" s="54">
        <v>44700.441577743099</v>
      </c>
      <c r="C566" s="13" t="s">
        <v>1129</v>
      </c>
      <c r="D566" s="13">
        <v>87</v>
      </c>
      <c r="E566" s="13" t="s">
        <v>1430</v>
      </c>
      <c r="F566" s="13" t="s">
        <v>33</v>
      </c>
      <c r="G566" s="14">
        <v>1653032154274</v>
      </c>
      <c r="H566" s="55">
        <v>0.72646990740740702</v>
      </c>
      <c r="I566" s="33">
        <v>44884.7264699074</v>
      </c>
      <c r="J566" s="58">
        <v>44884</v>
      </c>
      <c r="K566" s="13" t="s">
        <v>437</v>
      </c>
      <c r="L566" s="13" t="s">
        <v>12</v>
      </c>
      <c r="M566" s="13" t="s">
        <v>435</v>
      </c>
      <c r="N566" s="13" t="s">
        <v>206</v>
      </c>
      <c r="O566" s="33" t="s">
        <v>38</v>
      </c>
      <c r="P566" s="58" t="s">
        <v>38</v>
      </c>
      <c r="Q566" s="33" t="s">
        <v>207</v>
      </c>
      <c r="R566" s="14" t="s">
        <v>38</v>
      </c>
      <c r="S566" s="13" t="s">
        <v>208</v>
      </c>
      <c r="T566" s="13" t="s">
        <v>209</v>
      </c>
      <c r="U566" s="33">
        <f t="shared" ca="1" si="96"/>
        <v>45744.56914039352</v>
      </c>
      <c r="V566" s="13" t="str">
        <f t="shared" si="97"/>
        <v>Ahmedabad</v>
      </c>
      <c r="W566" s="13" t="str">
        <f t="shared" si="98"/>
        <v>RI</v>
      </c>
      <c r="X566" s="13">
        <f t="shared" si="99"/>
        <v>17</v>
      </c>
      <c r="Y566" s="13" t="str">
        <f>IFERROR(VLOOKUP(C566,ReceivingTeam[],2,FALSE),"HelpDesk")</f>
        <v>HelpDesk</v>
      </c>
      <c r="Z566" s="67">
        <f t="shared" si="100"/>
        <v>44886.872303240729</v>
      </c>
      <c r="AA566" s="68">
        <f t="shared" si="101"/>
        <v>44884</v>
      </c>
      <c r="AB566" s="69" t="b">
        <f t="shared" si="102"/>
        <v>1</v>
      </c>
      <c r="AC566" s="70">
        <f t="shared" si="103"/>
        <v>0.5</v>
      </c>
      <c r="AD566" s="67">
        <f t="shared" si="104"/>
        <v>44886.872303240729</v>
      </c>
      <c r="AE566" s="67">
        <f>VLOOKUP(V566,'Branch Wise Work Timelines'!C:G,3,FALSE)+AA566</f>
        <v>44884.416666666664</v>
      </c>
      <c r="AF566" s="67">
        <f>IF(V566="Bangalore",VLOOKUP(V566,'Branch Wise Work Timelines'!C:G,4,FALSE)+AA566+1,IF(V566="Mumbai",VLOOKUP(V566,'Branch Wise Work Timelines'!C:G,4,FALSE)+AA566+1,VLOOKUP(V566,'Branch Wise Work Timelines'!C:G,4,FALSE)+AA566))</f>
        <v>44884.770833333336</v>
      </c>
      <c r="AG566" s="67">
        <f>WORKDAY.INTL(AA566,1,11)+VLOOKUP(V566,'Branch Wise Work Timelines'!C:G,3,FALSE)</f>
        <v>44886.416666666664</v>
      </c>
      <c r="AH566" s="69" t="str">
        <f t="shared" ca="1" si="105"/>
        <v>Out of TAT</v>
      </c>
      <c r="AI566" s="69">
        <f t="shared" ca="1" si="106"/>
        <v>20585</v>
      </c>
      <c r="AJ566" s="69" t="str">
        <f ca="1">IF(AI566&lt;0,"0-12",IFERROR(VLOOKUP(AI566,Breakup[],2,FALSE),"&gt;24"))</f>
        <v>&gt;24</v>
      </c>
      <c r="AK566" s="69" t="str">
        <f>VLOOKUP(V566,Master!B:D,3,FALSE)</f>
        <v>North</v>
      </c>
      <c r="AL566" s="69" t="str">
        <f t="shared" si="107"/>
        <v>Ahmedabad</v>
      </c>
    </row>
    <row r="567" spans="1:38">
      <c r="A567" s="13" t="s">
        <v>1431</v>
      </c>
      <c r="B567" s="54">
        <v>44701.538793368098</v>
      </c>
      <c r="C567" s="13" t="s">
        <v>497</v>
      </c>
      <c r="D567" s="13">
        <v>1151</v>
      </c>
      <c r="E567" s="13" t="s">
        <v>1432</v>
      </c>
      <c r="F567" s="13" t="s">
        <v>33</v>
      </c>
      <c r="G567" s="14">
        <v>1653032752180</v>
      </c>
      <c r="H567" s="55">
        <v>0.84719907407407402</v>
      </c>
      <c r="I567" s="33">
        <v>44887.847199074102</v>
      </c>
      <c r="J567" s="58">
        <v>44887</v>
      </c>
      <c r="K567" s="13" t="s">
        <v>452</v>
      </c>
      <c r="L567" s="13" t="s">
        <v>36</v>
      </c>
      <c r="M567" s="13" t="s">
        <v>497</v>
      </c>
      <c r="N567" s="13" t="s">
        <v>206</v>
      </c>
      <c r="O567" s="33" t="s">
        <v>38</v>
      </c>
      <c r="P567" s="58" t="s">
        <v>38</v>
      </c>
      <c r="Q567" s="33" t="s">
        <v>207</v>
      </c>
      <c r="R567" s="14" t="s">
        <v>38</v>
      </c>
      <c r="S567" s="13" t="s">
        <v>216</v>
      </c>
      <c r="T567" s="13" t="s">
        <v>217</v>
      </c>
      <c r="U567" s="33">
        <f t="shared" ca="1" si="96"/>
        <v>45744.56914039352</v>
      </c>
      <c r="V567" s="13" t="str">
        <f t="shared" si="97"/>
        <v>Chennai</v>
      </c>
      <c r="W567" s="13" t="str">
        <f t="shared" si="98"/>
        <v>RI</v>
      </c>
      <c r="X567" s="13">
        <f t="shared" si="99"/>
        <v>20</v>
      </c>
      <c r="Y567" s="13" t="str">
        <f>IFERROR(VLOOKUP(C567,ReceivingTeam[],2,FALSE),"HelpDesk")</f>
        <v>HelpDesk</v>
      </c>
      <c r="Z567" s="67">
        <f t="shared" si="100"/>
        <v>44888.99303240743</v>
      </c>
      <c r="AA567" s="68">
        <f t="shared" si="101"/>
        <v>44887</v>
      </c>
      <c r="AB567" s="69" t="b">
        <f t="shared" si="102"/>
        <v>1</v>
      </c>
      <c r="AC567" s="70">
        <f t="shared" si="103"/>
        <v>0.5</v>
      </c>
      <c r="AD567" s="67">
        <f t="shared" si="104"/>
        <v>44888.99303240743</v>
      </c>
      <c r="AE567" s="67">
        <f>VLOOKUP(V567,'Branch Wise Work Timelines'!C:G,3,FALSE)+AA567</f>
        <v>44887.416666666664</v>
      </c>
      <c r="AF567" s="67">
        <f>IF(V567="Bangalore",VLOOKUP(V567,'Branch Wise Work Timelines'!C:G,4,FALSE)+AA567+1,IF(V567="Mumbai",VLOOKUP(V567,'Branch Wise Work Timelines'!C:G,4,FALSE)+AA567+1,VLOOKUP(V567,'Branch Wise Work Timelines'!C:G,4,FALSE)+AA567))</f>
        <v>44887.770833333336</v>
      </c>
      <c r="AG567" s="67">
        <f>WORKDAY.INTL(AA567,1,11)+VLOOKUP(V567,'Branch Wise Work Timelines'!C:G,3,FALSE)</f>
        <v>44888.416666666664</v>
      </c>
      <c r="AH567" s="69" t="str">
        <f t="shared" ca="1" si="105"/>
        <v>Out of TAT</v>
      </c>
      <c r="AI567" s="69">
        <f t="shared" ca="1" si="106"/>
        <v>20534</v>
      </c>
      <c r="AJ567" s="69" t="str">
        <f ca="1">IF(AI567&lt;0,"0-12",IFERROR(VLOOKUP(AI567,Breakup[],2,FALSE),"&gt;24"))</f>
        <v>&gt;24</v>
      </c>
      <c r="AK567" s="69" t="str">
        <f>VLOOKUP(V567,Master!B:D,3,FALSE)</f>
        <v>South</v>
      </c>
      <c r="AL567" s="69" t="str">
        <f t="shared" si="107"/>
        <v>Chennai</v>
      </c>
    </row>
    <row r="568" spans="1:38">
      <c r="A568" s="13" t="s">
        <v>1433</v>
      </c>
      <c r="B568" s="54">
        <v>44701.643598067101</v>
      </c>
      <c r="C568" s="13" t="s">
        <v>268</v>
      </c>
      <c r="D568" s="13">
        <v>1245</v>
      </c>
      <c r="E568" s="13" t="s">
        <v>1434</v>
      </c>
      <c r="F568" s="13" t="s">
        <v>15</v>
      </c>
      <c r="G568" s="14">
        <v>1653041711052</v>
      </c>
      <c r="H568" s="55">
        <v>0.66755787037036995</v>
      </c>
      <c r="I568" s="33">
        <v>44887.667557870402</v>
      </c>
      <c r="J568" s="58">
        <v>44887</v>
      </c>
      <c r="K568" s="13" t="s">
        <v>213</v>
      </c>
      <c r="L568" s="13" t="s">
        <v>30</v>
      </c>
      <c r="M568" s="13" t="s">
        <v>214</v>
      </c>
      <c r="N568" s="13" t="s">
        <v>206</v>
      </c>
      <c r="O568" s="33" t="s">
        <v>38</v>
      </c>
      <c r="P568" s="58" t="s">
        <v>38</v>
      </c>
      <c r="Q568" s="33" t="s">
        <v>207</v>
      </c>
      <c r="R568" s="14" t="s">
        <v>38</v>
      </c>
      <c r="S568" s="13" t="s">
        <v>216</v>
      </c>
      <c r="T568" s="13" t="s">
        <v>217</v>
      </c>
      <c r="U568" s="33">
        <f t="shared" ca="1" si="96"/>
        <v>45744.56914039352</v>
      </c>
      <c r="V568" s="13" t="str">
        <f t="shared" si="97"/>
        <v>Bangalore</v>
      </c>
      <c r="W568" s="13" t="str">
        <f t="shared" si="98"/>
        <v>CLS</v>
      </c>
      <c r="X568" s="13">
        <f t="shared" si="99"/>
        <v>16</v>
      </c>
      <c r="Y568" s="13" t="str">
        <f>IFERROR(VLOOKUP(C568,ReceivingTeam[],2,FALSE),"HelpDesk")</f>
        <v>HelpDesk</v>
      </c>
      <c r="Z568" s="67">
        <f t="shared" si="100"/>
        <v>44888.480057870402</v>
      </c>
      <c r="AA568" s="68">
        <f t="shared" si="101"/>
        <v>44887</v>
      </c>
      <c r="AB568" s="69" t="b">
        <f t="shared" si="102"/>
        <v>1</v>
      </c>
      <c r="AC568" s="70">
        <f t="shared" si="103"/>
        <v>0.5</v>
      </c>
      <c r="AD568" s="67">
        <f t="shared" si="104"/>
        <v>44888.480057870402</v>
      </c>
      <c r="AE568" s="67">
        <f>VLOOKUP(V568,'Branch Wise Work Timelines'!C:G,3,FALSE)+AA568</f>
        <v>44887.416666666664</v>
      </c>
      <c r="AF568" s="67">
        <f>IF(V568="Bangalore",VLOOKUP(V568,'Branch Wise Work Timelines'!C:G,4,FALSE)+AA568+1,IF(V568="Mumbai",VLOOKUP(V568,'Branch Wise Work Timelines'!C:G,4,FALSE)+AA568+1,VLOOKUP(V568,'Branch Wise Work Timelines'!C:G,4,FALSE)+AA568))</f>
        <v>44888.104166666664</v>
      </c>
      <c r="AG568" s="67">
        <f>WORKDAY.INTL(AA568,1,11)+VLOOKUP(V568,'Branch Wise Work Timelines'!C:G,3,FALSE)</f>
        <v>44888.416666666664</v>
      </c>
      <c r="AH568" s="69" t="str">
        <f t="shared" ca="1" si="105"/>
        <v>Out of TAT</v>
      </c>
      <c r="AI568" s="69">
        <f t="shared" ca="1" si="106"/>
        <v>20547</v>
      </c>
      <c r="AJ568" s="69" t="str">
        <f ca="1">IF(AI568&lt;0,"0-12",IFERROR(VLOOKUP(AI568,Breakup[],2,FALSE),"&gt;24"))</f>
        <v>&gt;24</v>
      </c>
      <c r="AK568" s="69" t="str">
        <f>VLOOKUP(V568,Master!B:D,3,FALSE)</f>
        <v>South</v>
      </c>
      <c r="AL568" s="69" t="str">
        <f t="shared" si="107"/>
        <v>Bangalore-CLS</v>
      </c>
    </row>
    <row r="569" spans="1:38">
      <c r="A569" s="13" t="s">
        <v>1435</v>
      </c>
      <c r="B569" s="54">
        <v>44701.584710266201</v>
      </c>
      <c r="C569" s="13" t="s">
        <v>122</v>
      </c>
      <c r="D569" s="13">
        <v>750</v>
      </c>
      <c r="E569" s="13" t="s">
        <v>1436</v>
      </c>
      <c r="F569" s="13" t="s">
        <v>33</v>
      </c>
      <c r="G569" s="14">
        <v>1653036048991</v>
      </c>
      <c r="H569" s="55">
        <v>0.34453703703703698</v>
      </c>
      <c r="I569" s="33">
        <v>44882.344537037003</v>
      </c>
      <c r="J569" s="58">
        <v>44882</v>
      </c>
      <c r="K569" s="13" t="s">
        <v>263</v>
      </c>
      <c r="L569" s="13" t="s">
        <v>69</v>
      </c>
      <c r="M569" s="13" t="s">
        <v>101</v>
      </c>
      <c r="N569" s="13" t="s">
        <v>206</v>
      </c>
      <c r="O569" s="33" t="s">
        <v>38</v>
      </c>
      <c r="P569" s="58" t="s">
        <v>38</v>
      </c>
      <c r="Q569" s="33" t="s">
        <v>207</v>
      </c>
      <c r="R569" s="14" t="s">
        <v>38</v>
      </c>
      <c r="S569" s="13" t="s">
        <v>208</v>
      </c>
      <c r="T569" s="13" t="s">
        <v>209</v>
      </c>
      <c r="U569" s="33">
        <f t="shared" ca="1" si="96"/>
        <v>45744.56914039352</v>
      </c>
      <c r="V569" s="13" t="str">
        <f t="shared" si="97"/>
        <v>Mumbai</v>
      </c>
      <c r="W569" s="13" t="str">
        <f t="shared" si="98"/>
        <v>RI</v>
      </c>
      <c r="X569" s="13">
        <f t="shared" si="99"/>
        <v>8</v>
      </c>
      <c r="Y569" s="13" t="str">
        <f>IFERROR(VLOOKUP(C569,ReceivingTeam[],2,FALSE),"HelpDesk")</f>
        <v>Branch office</v>
      </c>
      <c r="Z569" s="67">
        <f t="shared" si="100"/>
        <v>44882.916666666664</v>
      </c>
      <c r="AA569" s="68">
        <f t="shared" si="101"/>
        <v>44882</v>
      </c>
      <c r="AB569" s="69" t="b">
        <f t="shared" si="102"/>
        <v>1</v>
      </c>
      <c r="AC569" s="70">
        <f t="shared" si="103"/>
        <v>0.5</v>
      </c>
      <c r="AD569" s="67">
        <f t="shared" si="104"/>
        <v>44882.916666666664</v>
      </c>
      <c r="AE569" s="67">
        <f>VLOOKUP(V569,'Branch Wise Work Timelines'!C:G,3,FALSE)+AA569</f>
        <v>44882.416666666664</v>
      </c>
      <c r="AF569" s="67">
        <f>IF(V569="Bangalore",VLOOKUP(V569,'Branch Wise Work Timelines'!C:G,4,FALSE)+AA569+1,IF(V569="Mumbai",VLOOKUP(V569,'Branch Wise Work Timelines'!C:G,4,FALSE)+AA569+1,VLOOKUP(V569,'Branch Wise Work Timelines'!C:G,4,FALSE)+AA569))</f>
        <v>44883.25</v>
      </c>
      <c r="AG569" s="67">
        <f>WORKDAY.INTL(AA569,1,11)+VLOOKUP(V569,'Branch Wise Work Timelines'!C:G,3,FALSE)</f>
        <v>44883.416666666664</v>
      </c>
      <c r="AH569" s="69" t="str">
        <f t="shared" ca="1" si="105"/>
        <v>Out of TAT</v>
      </c>
      <c r="AI569" s="69">
        <f t="shared" ca="1" si="106"/>
        <v>20680</v>
      </c>
      <c r="AJ569" s="69" t="str">
        <f ca="1">IF(AI569&lt;0,"0-12",IFERROR(VLOOKUP(AI569,Breakup[],2,FALSE),"&gt;24"))</f>
        <v>&gt;24</v>
      </c>
      <c r="AK569" s="69" t="str">
        <f>VLOOKUP(V569,Master!B:D,3,FALSE)</f>
        <v>East</v>
      </c>
      <c r="AL569" s="69" t="str">
        <f t="shared" si="107"/>
        <v>Mumbai</v>
      </c>
    </row>
    <row r="570" spans="1:38">
      <c r="A570" s="13" t="s">
        <v>1437</v>
      </c>
      <c r="B570" s="54">
        <v>44701.660656168999</v>
      </c>
      <c r="C570" s="13" t="s">
        <v>599</v>
      </c>
      <c r="D570" s="13">
        <v>1014</v>
      </c>
      <c r="E570" s="13" t="s">
        <v>1438</v>
      </c>
      <c r="F570" s="13" t="s">
        <v>24</v>
      </c>
      <c r="G570" s="14">
        <v>1653042753296</v>
      </c>
      <c r="H570" s="55">
        <v>0.28034722222222203</v>
      </c>
      <c r="I570" s="33">
        <v>44882.2803472222</v>
      </c>
      <c r="J570" s="58">
        <v>44882</v>
      </c>
      <c r="K570" s="13" t="s">
        <v>213</v>
      </c>
      <c r="L570" s="13" t="s">
        <v>30</v>
      </c>
      <c r="M570" s="13" t="s">
        <v>282</v>
      </c>
      <c r="N570" s="13" t="s">
        <v>206</v>
      </c>
      <c r="O570" s="33" t="s">
        <v>38</v>
      </c>
      <c r="P570" s="58" t="s">
        <v>38</v>
      </c>
      <c r="Q570" s="33" t="s">
        <v>207</v>
      </c>
      <c r="R570" s="14" t="s">
        <v>38</v>
      </c>
      <c r="S570" s="13" t="s">
        <v>216</v>
      </c>
      <c r="T570" s="13" t="s">
        <v>217</v>
      </c>
      <c r="U570" s="33">
        <f t="shared" ca="1" si="96"/>
        <v>45744.56914039352</v>
      </c>
      <c r="V570" s="13" t="str">
        <f t="shared" si="97"/>
        <v>Bangalore</v>
      </c>
      <c r="W570" s="13" t="str">
        <f t="shared" si="98"/>
        <v>DOMI</v>
      </c>
      <c r="X570" s="13">
        <f t="shared" si="99"/>
        <v>6</v>
      </c>
      <c r="Y570" s="13" t="str">
        <f>IFERROR(VLOOKUP(C570,ReceivingTeam[],2,FALSE),"HelpDesk")</f>
        <v>HelpDesk</v>
      </c>
      <c r="Z570" s="67">
        <f t="shared" si="100"/>
        <v>44882.916666666664</v>
      </c>
      <c r="AA570" s="68">
        <f t="shared" si="101"/>
        <v>44882</v>
      </c>
      <c r="AB570" s="69" t="b">
        <f t="shared" si="102"/>
        <v>1</v>
      </c>
      <c r="AC570" s="70">
        <f t="shared" si="103"/>
        <v>0.5</v>
      </c>
      <c r="AD570" s="67">
        <f t="shared" si="104"/>
        <v>44882.916666666664</v>
      </c>
      <c r="AE570" s="67">
        <f>VLOOKUP(V570,'Branch Wise Work Timelines'!C:G,3,FALSE)+AA570</f>
        <v>44882.416666666664</v>
      </c>
      <c r="AF570" s="67">
        <f>IF(V570="Bangalore",VLOOKUP(V570,'Branch Wise Work Timelines'!C:G,4,FALSE)+AA570+1,IF(V570="Mumbai",VLOOKUP(V570,'Branch Wise Work Timelines'!C:G,4,FALSE)+AA570+1,VLOOKUP(V570,'Branch Wise Work Timelines'!C:G,4,FALSE)+AA570))</f>
        <v>44883.104166666664</v>
      </c>
      <c r="AG570" s="67">
        <f>WORKDAY.INTL(AA570,1,11)+VLOOKUP(V570,'Branch Wise Work Timelines'!C:G,3,FALSE)</f>
        <v>44883.416666666664</v>
      </c>
      <c r="AH570" s="69" t="str">
        <f t="shared" ca="1" si="105"/>
        <v>Out of TAT</v>
      </c>
      <c r="AI570" s="69">
        <f t="shared" ca="1" si="106"/>
        <v>20680</v>
      </c>
      <c r="AJ570" s="69" t="str">
        <f ca="1">IF(AI570&lt;0,"0-12",IFERROR(VLOOKUP(AI570,Breakup[],2,FALSE),"&gt;24"))</f>
        <v>&gt;24</v>
      </c>
      <c r="AK570" s="69" t="str">
        <f>VLOOKUP(V570,Master!B:D,3,FALSE)</f>
        <v>South</v>
      </c>
      <c r="AL570" s="69" t="str">
        <f t="shared" si="107"/>
        <v>Bangalore</v>
      </c>
    </row>
    <row r="571" spans="1:38">
      <c r="A571" s="13" t="s">
        <v>1439</v>
      </c>
      <c r="B571" s="54">
        <v>44701.661399919001</v>
      </c>
      <c r="C571" s="13" t="s">
        <v>599</v>
      </c>
      <c r="D571" s="13">
        <v>1599</v>
      </c>
      <c r="E571" s="13" t="s">
        <v>1440</v>
      </c>
      <c r="F571" s="13" t="s">
        <v>24</v>
      </c>
      <c r="G571" s="14">
        <v>1653042753296</v>
      </c>
      <c r="H571" s="55">
        <v>0.133912037037037</v>
      </c>
      <c r="I571" s="33">
        <v>44890.133912037003</v>
      </c>
      <c r="J571" s="58">
        <v>44890</v>
      </c>
      <c r="K571" s="13" t="s">
        <v>213</v>
      </c>
      <c r="L571" s="13" t="s">
        <v>30</v>
      </c>
      <c r="M571" s="13" t="s">
        <v>282</v>
      </c>
      <c r="N571" s="13" t="s">
        <v>206</v>
      </c>
      <c r="O571" s="33" t="s">
        <v>38</v>
      </c>
      <c r="P571" s="58" t="s">
        <v>38</v>
      </c>
      <c r="Q571" s="33" t="s">
        <v>207</v>
      </c>
      <c r="R571" s="14" t="s">
        <v>38</v>
      </c>
      <c r="S571" s="13" t="s">
        <v>216</v>
      </c>
      <c r="T571" s="13" t="s">
        <v>217</v>
      </c>
      <c r="U571" s="33">
        <f t="shared" ca="1" si="96"/>
        <v>45744.56914039352</v>
      </c>
      <c r="V571" s="13" t="str">
        <f t="shared" si="97"/>
        <v>Bangalore</v>
      </c>
      <c r="W571" s="13" t="str">
        <f t="shared" si="98"/>
        <v>DOMI</v>
      </c>
      <c r="X571" s="13">
        <f t="shared" si="99"/>
        <v>3</v>
      </c>
      <c r="Y571" s="13" t="str">
        <f>IFERROR(VLOOKUP(C571,ReceivingTeam[],2,FALSE),"HelpDesk")</f>
        <v>HelpDesk</v>
      </c>
      <c r="Z571" s="67">
        <f t="shared" si="100"/>
        <v>44890.916666666664</v>
      </c>
      <c r="AA571" s="68">
        <f t="shared" si="101"/>
        <v>44890</v>
      </c>
      <c r="AB571" s="69" t="b">
        <f t="shared" si="102"/>
        <v>1</v>
      </c>
      <c r="AC571" s="70">
        <f t="shared" si="103"/>
        <v>0.5</v>
      </c>
      <c r="AD571" s="67">
        <f t="shared" si="104"/>
        <v>44890.916666666664</v>
      </c>
      <c r="AE571" s="67">
        <f>VLOOKUP(V571,'Branch Wise Work Timelines'!C:G,3,FALSE)+AA571</f>
        <v>44890.416666666664</v>
      </c>
      <c r="AF571" s="67">
        <f>IF(V571="Bangalore",VLOOKUP(V571,'Branch Wise Work Timelines'!C:G,4,FALSE)+AA571+1,IF(V571="Mumbai",VLOOKUP(V571,'Branch Wise Work Timelines'!C:G,4,FALSE)+AA571+1,VLOOKUP(V571,'Branch Wise Work Timelines'!C:G,4,FALSE)+AA571))</f>
        <v>44891.104166666664</v>
      </c>
      <c r="AG571" s="67">
        <f>WORKDAY.INTL(AA571,1,11)+VLOOKUP(V571,'Branch Wise Work Timelines'!C:G,3,FALSE)</f>
        <v>44891.416666666664</v>
      </c>
      <c r="AH571" s="69" t="str">
        <f t="shared" ca="1" si="105"/>
        <v>Out of TAT</v>
      </c>
      <c r="AI571" s="69">
        <f t="shared" ca="1" si="106"/>
        <v>20488</v>
      </c>
      <c r="AJ571" s="69" t="str">
        <f ca="1">IF(AI571&lt;0,"0-12",IFERROR(VLOOKUP(AI571,Breakup[],2,FALSE),"&gt;24"))</f>
        <v>&gt;24</v>
      </c>
      <c r="AK571" s="69" t="str">
        <f>VLOOKUP(V571,Master!B:D,3,FALSE)</f>
        <v>South</v>
      </c>
      <c r="AL571" s="69" t="str">
        <f t="shared" si="107"/>
        <v>Bangalore</v>
      </c>
    </row>
    <row r="572" spans="1:38">
      <c r="A572" s="13" t="s">
        <v>1441</v>
      </c>
      <c r="B572" s="54">
        <v>44701.626961805603</v>
      </c>
      <c r="C572" s="13" t="s">
        <v>460</v>
      </c>
      <c r="D572" s="13">
        <v>639</v>
      </c>
      <c r="E572" s="13" t="s">
        <v>1442</v>
      </c>
      <c r="F572" s="13" t="s">
        <v>24</v>
      </c>
      <c r="G572" s="14">
        <v>1653042062217</v>
      </c>
      <c r="H572" s="55">
        <v>0.15054398148148099</v>
      </c>
      <c r="I572" s="33">
        <v>44891.150543981501</v>
      </c>
      <c r="J572" s="58">
        <v>44891</v>
      </c>
      <c r="K572" s="13" t="s">
        <v>213</v>
      </c>
      <c r="L572" s="13" t="s">
        <v>30</v>
      </c>
      <c r="M572" s="13" t="s">
        <v>282</v>
      </c>
      <c r="N572" s="13" t="s">
        <v>206</v>
      </c>
      <c r="O572" s="33">
        <v>44891.967638888898</v>
      </c>
      <c r="P572" s="58">
        <v>44891</v>
      </c>
      <c r="Q572" s="33" t="s">
        <v>237</v>
      </c>
      <c r="R572" s="14">
        <v>1176</v>
      </c>
      <c r="S572" s="13" t="s">
        <v>208</v>
      </c>
      <c r="T572" s="13" t="s">
        <v>209</v>
      </c>
      <c r="U572" s="33">
        <f t="shared" ca="1" si="96"/>
        <v>45744.56914039352</v>
      </c>
      <c r="V572" s="13" t="str">
        <f t="shared" si="97"/>
        <v>Bangalore</v>
      </c>
      <c r="W572" s="13" t="str">
        <f t="shared" si="98"/>
        <v>DOMI</v>
      </c>
      <c r="X572" s="13">
        <f t="shared" si="99"/>
        <v>3</v>
      </c>
      <c r="Y572" s="13" t="str">
        <f>IFERROR(VLOOKUP(C572,ReceivingTeam[],2,FALSE),"HelpDesk")</f>
        <v>HelpDesk</v>
      </c>
      <c r="Z572" s="67">
        <f t="shared" si="100"/>
        <v>44891.916666666664</v>
      </c>
      <c r="AA572" s="68">
        <f t="shared" si="101"/>
        <v>44891</v>
      </c>
      <c r="AB572" s="69" t="b">
        <f t="shared" si="102"/>
        <v>1</v>
      </c>
      <c r="AC572" s="70">
        <f t="shared" si="103"/>
        <v>0.5</v>
      </c>
      <c r="AD572" s="67">
        <f t="shared" si="104"/>
        <v>44891.916666666664</v>
      </c>
      <c r="AE572" s="67">
        <f>VLOOKUP(V572,'Branch Wise Work Timelines'!C:G,3,FALSE)+AA572</f>
        <v>44891.416666666664</v>
      </c>
      <c r="AF572" s="67">
        <f>IF(V572="Bangalore",VLOOKUP(V572,'Branch Wise Work Timelines'!C:G,4,FALSE)+AA572+1,IF(V572="Mumbai",VLOOKUP(V572,'Branch Wise Work Timelines'!C:G,4,FALSE)+AA572+1,VLOOKUP(V572,'Branch Wise Work Timelines'!C:G,4,FALSE)+AA572))</f>
        <v>44892.104166666664</v>
      </c>
      <c r="AG572" s="67">
        <f>WORKDAY.INTL(AA572,1,11)+VLOOKUP(V572,'Branch Wise Work Timelines'!C:G,3,FALSE)</f>
        <v>44893.416666666664</v>
      </c>
      <c r="AH572" s="69" t="str">
        <f t="shared" si="105"/>
        <v>Not Met</v>
      </c>
      <c r="AI572" s="69">
        <f t="shared" ca="1" si="106"/>
        <v>20464</v>
      </c>
      <c r="AJ572" s="69" t="str">
        <f ca="1">IF(AI572&lt;0,"0-12",IFERROR(VLOOKUP(AI572,Breakup[],2,FALSE),"&gt;24"))</f>
        <v>&gt;24</v>
      </c>
      <c r="AK572" s="69" t="str">
        <f>VLOOKUP(V572,Master!B:D,3,FALSE)</f>
        <v>South</v>
      </c>
      <c r="AL572" s="69" t="str">
        <f t="shared" si="107"/>
        <v>Bangalore</v>
      </c>
    </row>
    <row r="573" spans="1:38">
      <c r="A573" s="13" t="s">
        <v>1443</v>
      </c>
      <c r="B573" s="54">
        <v>44701.524238923601</v>
      </c>
      <c r="C573" s="13" t="s">
        <v>421</v>
      </c>
      <c r="D573" s="13">
        <v>327</v>
      </c>
      <c r="E573" s="13" t="s">
        <v>1444</v>
      </c>
      <c r="F573" s="13" t="s">
        <v>33</v>
      </c>
      <c r="G573" s="14">
        <v>1653030944104</v>
      </c>
      <c r="H573" s="55">
        <v>0.26193287037037</v>
      </c>
      <c r="I573" s="33">
        <v>44882.261932870402</v>
      </c>
      <c r="J573" s="58">
        <v>44882</v>
      </c>
      <c r="K573" s="13" t="s">
        <v>213</v>
      </c>
      <c r="L573" s="13" t="s">
        <v>30</v>
      </c>
      <c r="M573" s="13" t="s">
        <v>282</v>
      </c>
      <c r="N573" s="13" t="s">
        <v>206</v>
      </c>
      <c r="O573" s="33" t="s">
        <v>38</v>
      </c>
      <c r="P573" s="58" t="s">
        <v>38</v>
      </c>
      <c r="Q573" s="33" t="s">
        <v>207</v>
      </c>
      <c r="R573" s="14" t="s">
        <v>38</v>
      </c>
      <c r="S573" s="13" t="s">
        <v>208</v>
      </c>
      <c r="T573" s="13" t="s">
        <v>209</v>
      </c>
      <c r="U573" s="33">
        <f t="shared" ca="1" si="96"/>
        <v>45744.56914039352</v>
      </c>
      <c r="V573" s="13" t="str">
        <f t="shared" si="97"/>
        <v>Bangalore</v>
      </c>
      <c r="W573" s="13" t="str">
        <f t="shared" si="98"/>
        <v>RI</v>
      </c>
      <c r="X573" s="13">
        <f t="shared" si="99"/>
        <v>6</v>
      </c>
      <c r="Y573" s="13" t="str">
        <f>IFERROR(VLOOKUP(C573,ReceivingTeam[],2,FALSE),"HelpDesk")</f>
        <v>HelpDesk</v>
      </c>
      <c r="Z573" s="67">
        <f t="shared" si="100"/>
        <v>44882.916666666664</v>
      </c>
      <c r="AA573" s="68">
        <f t="shared" si="101"/>
        <v>44882</v>
      </c>
      <c r="AB573" s="69" t="b">
        <f t="shared" si="102"/>
        <v>1</v>
      </c>
      <c r="AC573" s="70">
        <f t="shared" si="103"/>
        <v>0.5</v>
      </c>
      <c r="AD573" s="67">
        <f t="shared" si="104"/>
        <v>44882.916666666664</v>
      </c>
      <c r="AE573" s="67">
        <f>VLOOKUP(V573,'Branch Wise Work Timelines'!C:G,3,FALSE)+AA573</f>
        <v>44882.416666666664</v>
      </c>
      <c r="AF573" s="67">
        <f>IF(V573="Bangalore",VLOOKUP(V573,'Branch Wise Work Timelines'!C:G,4,FALSE)+AA573+1,IF(V573="Mumbai",VLOOKUP(V573,'Branch Wise Work Timelines'!C:G,4,FALSE)+AA573+1,VLOOKUP(V573,'Branch Wise Work Timelines'!C:G,4,FALSE)+AA573))</f>
        <v>44883.104166666664</v>
      </c>
      <c r="AG573" s="67">
        <f>WORKDAY.INTL(AA573,1,11)+VLOOKUP(V573,'Branch Wise Work Timelines'!C:G,3,FALSE)</f>
        <v>44883.416666666664</v>
      </c>
      <c r="AH573" s="69" t="str">
        <f t="shared" ca="1" si="105"/>
        <v>Out of TAT</v>
      </c>
      <c r="AI573" s="69">
        <f t="shared" ca="1" si="106"/>
        <v>20680</v>
      </c>
      <c r="AJ573" s="69" t="str">
        <f ca="1">IF(AI573&lt;0,"0-12",IFERROR(VLOOKUP(AI573,Breakup[],2,FALSE),"&gt;24"))</f>
        <v>&gt;24</v>
      </c>
      <c r="AK573" s="69" t="str">
        <f>VLOOKUP(V573,Master!B:D,3,FALSE)</f>
        <v>South</v>
      </c>
      <c r="AL573" s="69" t="str">
        <f t="shared" si="107"/>
        <v>Bangalore</v>
      </c>
    </row>
    <row r="574" spans="1:38">
      <c r="A574" s="13" t="s">
        <v>1445</v>
      </c>
      <c r="B574" s="54">
        <v>44701.524554895797</v>
      </c>
      <c r="C574" s="13" t="s">
        <v>989</v>
      </c>
      <c r="D574" s="13">
        <v>395</v>
      </c>
      <c r="E574" s="13" t="s">
        <v>1446</v>
      </c>
      <c r="F574" s="13" t="s">
        <v>24</v>
      </c>
      <c r="G574" s="14">
        <v>1653030944104</v>
      </c>
      <c r="H574" s="55">
        <v>0.75469907407407399</v>
      </c>
      <c r="I574" s="33">
        <v>44882.754699074103</v>
      </c>
      <c r="J574" s="58">
        <v>44882</v>
      </c>
      <c r="K574" s="13" t="s">
        <v>213</v>
      </c>
      <c r="L574" s="13" t="s">
        <v>30</v>
      </c>
      <c r="M574" s="13" t="s">
        <v>282</v>
      </c>
      <c r="N574" s="13" t="s">
        <v>206</v>
      </c>
      <c r="O574" s="33" t="s">
        <v>38</v>
      </c>
      <c r="P574" s="58" t="s">
        <v>38</v>
      </c>
      <c r="Q574" s="33" t="s">
        <v>207</v>
      </c>
      <c r="R574" s="14" t="s">
        <v>38</v>
      </c>
      <c r="S574" s="13" t="s">
        <v>208</v>
      </c>
      <c r="T574" s="13" t="s">
        <v>209</v>
      </c>
      <c r="U574" s="33">
        <f t="shared" ca="1" si="96"/>
        <v>45744.56914039352</v>
      </c>
      <c r="V574" s="13" t="str">
        <f t="shared" si="97"/>
        <v>Bangalore</v>
      </c>
      <c r="W574" s="13" t="str">
        <f t="shared" si="98"/>
        <v>DOMI</v>
      </c>
      <c r="X574" s="13">
        <f t="shared" si="99"/>
        <v>18</v>
      </c>
      <c r="Y574" s="13" t="str">
        <f>IFERROR(VLOOKUP(C574,ReceivingTeam[],2,FALSE),"HelpDesk")</f>
        <v>HelpDesk</v>
      </c>
      <c r="Z574" s="67">
        <f t="shared" si="100"/>
        <v>44883.567199074103</v>
      </c>
      <c r="AA574" s="68">
        <f t="shared" si="101"/>
        <v>44882</v>
      </c>
      <c r="AB574" s="69" t="b">
        <f t="shared" si="102"/>
        <v>1</v>
      </c>
      <c r="AC574" s="70">
        <f t="shared" si="103"/>
        <v>0.5</v>
      </c>
      <c r="AD574" s="67">
        <f t="shared" si="104"/>
        <v>44883.567199074103</v>
      </c>
      <c r="AE574" s="67">
        <f>VLOOKUP(V574,'Branch Wise Work Timelines'!C:G,3,FALSE)+AA574</f>
        <v>44882.416666666664</v>
      </c>
      <c r="AF574" s="67">
        <f>IF(V574="Bangalore",VLOOKUP(V574,'Branch Wise Work Timelines'!C:G,4,FALSE)+AA574+1,IF(V574="Mumbai",VLOOKUP(V574,'Branch Wise Work Timelines'!C:G,4,FALSE)+AA574+1,VLOOKUP(V574,'Branch Wise Work Timelines'!C:G,4,FALSE)+AA574))</f>
        <v>44883.104166666664</v>
      </c>
      <c r="AG574" s="67">
        <f>WORKDAY.INTL(AA574,1,11)+VLOOKUP(V574,'Branch Wise Work Timelines'!C:G,3,FALSE)</f>
        <v>44883.416666666664</v>
      </c>
      <c r="AH574" s="69" t="str">
        <f t="shared" ca="1" si="105"/>
        <v>Out of TAT</v>
      </c>
      <c r="AI574" s="69">
        <f t="shared" ca="1" si="106"/>
        <v>20665</v>
      </c>
      <c r="AJ574" s="69" t="str">
        <f ca="1">IF(AI574&lt;0,"0-12",IFERROR(VLOOKUP(AI574,Breakup[],2,FALSE),"&gt;24"))</f>
        <v>&gt;24</v>
      </c>
      <c r="AK574" s="69" t="str">
        <f>VLOOKUP(V574,Master!B:D,3,FALSE)</f>
        <v>South</v>
      </c>
      <c r="AL574" s="69" t="str">
        <f t="shared" si="107"/>
        <v>Bangalore</v>
      </c>
    </row>
    <row r="575" spans="1:38">
      <c r="A575" s="13" t="s">
        <v>1447</v>
      </c>
      <c r="B575" s="54">
        <v>44701.535058182897</v>
      </c>
      <c r="C575" s="13" t="s">
        <v>989</v>
      </c>
      <c r="D575" s="13">
        <v>1950</v>
      </c>
      <c r="E575" s="13" t="s">
        <v>1448</v>
      </c>
      <c r="F575" s="13" t="s">
        <v>24</v>
      </c>
      <c r="G575" s="14">
        <v>1653032962527</v>
      </c>
      <c r="H575" s="55">
        <v>6.0486111111111102E-2</v>
      </c>
      <c r="I575" s="33">
        <v>44889.060486111099</v>
      </c>
      <c r="J575" s="58">
        <v>44889</v>
      </c>
      <c r="K575" s="13" t="s">
        <v>213</v>
      </c>
      <c r="L575" s="13" t="s">
        <v>30</v>
      </c>
      <c r="M575" s="13" t="s">
        <v>282</v>
      </c>
      <c r="N575" s="13" t="s">
        <v>206</v>
      </c>
      <c r="O575" s="33" t="s">
        <v>38</v>
      </c>
      <c r="P575" s="58" t="s">
        <v>38</v>
      </c>
      <c r="Q575" s="33" t="s">
        <v>207</v>
      </c>
      <c r="R575" s="14" t="s">
        <v>38</v>
      </c>
      <c r="S575" s="13" t="s">
        <v>216</v>
      </c>
      <c r="T575" s="13" t="s">
        <v>278</v>
      </c>
      <c r="U575" s="33">
        <f t="shared" ca="1" si="96"/>
        <v>45744.56914039352</v>
      </c>
      <c r="V575" s="13" t="str">
        <f t="shared" si="97"/>
        <v>Bangalore</v>
      </c>
      <c r="W575" s="13" t="str">
        <f t="shared" si="98"/>
        <v>DOMI</v>
      </c>
      <c r="X575" s="13">
        <f t="shared" si="99"/>
        <v>1</v>
      </c>
      <c r="Y575" s="13" t="str">
        <f>IFERROR(VLOOKUP(C575,ReceivingTeam[],2,FALSE),"HelpDesk")</f>
        <v>HelpDesk</v>
      </c>
      <c r="Z575" s="67">
        <f t="shared" si="100"/>
        <v>44892.729166666664</v>
      </c>
      <c r="AA575" s="68">
        <f t="shared" si="101"/>
        <v>44889</v>
      </c>
      <c r="AB575" s="69" t="b">
        <f t="shared" si="102"/>
        <v>1</v>
      </c>
      <c r="AC575" s="70">
        <f t="shared" si="103"/>
        <v>3</v>
      </c>
      <c r="AD575" s="67">
        <f t="shared" si="104"/>
        <v>44892.729166666664</v>
      </c>
      <c r="AE575" s="67">
        <f>VLOOKUP(V575,'Branch Wise Work Timelines'!C:G,3,FALSE)+AA575</f>
        <v>44889.416666666664</v>
      </c>
      <c r="AF575" s="67">
        <f>IF(V575="Bangalore",VLOOKUP(V575,'Branch Wise Work Timelines'!C:G,4,FALSE)+AA575+1,IF(V575="Mumbai",VLOOKUP(V575,'Branch Wise Work Timelines'!C:G,4,FALSE)+AA575+1,VLOOKUP(V575,'Branch Wise Work Timelines'!C:G,4,FALSE)+AA575))</f>
        <v>44890.104166666664</v>
      </c>
      <c r="AG575" s="67">
        <f>WORKDAY.INTL(AA575,1,11)+VLOOKUP(V575,'Branch Wise Work Timelines'!C:G,3,FALSE)</f>
        <v>44890.416666666664</v>
      </c>
      <c r="AH575" s="69" t="str">
        <f t="shared" ca="1" si="105"/>
        <v>Out of TAT</v>
      </c>
      <c r="AI575" s="69">
        <f t="shared" ca="1" si="106"/>
        <v>20445</v>
      </c>
      <c r="AJ575" s="69" t="str">
        <f ca="1">IF(AI575&lt;0,"0-12",IFERROR(VLOOKUP(AI575,Breakup[],2,FALSE),"&gt;24"))</f>
        <v>&gt;24</v>
      </c>
      <c r="AK575" s="69" t="str">
        <f>VLOOKUP(V575,Master!B:D,3,FALSE)</f>
        <v>South</v>
      </c>
      <c r="AL575" s="69" t="str">
        <f t="shared" si="107"/>
        <v>Bangalore</v>
      </c>
    </row>
    <row r="576" spans="1:38">
      <c r="A576" s="13" t="s">
        <v>1449</v>
      </c>
      <c r="B576" s="54">
        <v>44701.485303356501</v>
      </c>
      <c r="C576" s="13" t="s">
        <v>316</v>
      </c>
      <c r="D576" s="13">
        <v>1563</v>
      </c>
      <c r="E576" s="13" t="s">
        <v>1450</v>
      </c>
      <c r="F576" s="13" t="s">
        <v>24</v>
      </c>
      <c r="G576" s="14">
        <v>1653030944104</v>
      </c>
      <c r="H576" s="55">
        <v>0.90359953703703699</v>
      </c>
      <c r="I576" s="33">
        <v>44885.903599537</v>
      </c>
      <c r="J576" s="58">
        <v>44885</v>
      </c>
      <c r="K576" s="13" t="s">
        <v>213</v>
      </c>
      <c r="L576" s="13" t="s">
        <v>30</v>
      </c>
      <c r="M576" s="13" t="s">
        <v>282</v>
      </c>
      <c r="N576" s="13" t="s">
        <v>206</v>
      </c>
      <c r="O576" s="33" t="s">
        <v>38</v>
      </c>
      <c r="P576" s="58" t="s">
        <v>38</v>
      </c>
      <c r="Q576" s="33" t="s">
        <v>207</v>
      </c>
      <c r="R576" s="14" t="s">
        <v>38</v>
      </c>
      <c r="S576" s="13" t="s">
        <v>208</v>
      </c>
      <c r="T576" s="13" t="s">
        <v>209</v>
      </c>
      <c r="U576" s="33">
        <f t="shared" ca="1" si="96"/>
        <v>45744.56914039352</v>
      </c>
      <c r="V576" s="13" t="str">
        <f t="shared" si="97"/>
        <v>Bangalore</v>
      </c>
      <c r="W576" s="13" t="str">
        <f t="shared" si="98"/>
        <v>DOMI</v>
      </c>
      <c r="X576" s="13">
        <f t="shared" si="99"/>
        <v>21</v>
      </c>
      <c r="Y576" s="13" t="str">
        <f>IFERROR(VLOOKUP(C576,ReceivingTeam[],2,FALSE),"HelpDesk")</f>
        <v>HelpDesk</v>
      </c>
      <c r="Z576" s="67">
        <f t="shared" si="100"/>
        <v>44885.916666666664</v>
      </c>
      <c r="AA576" s="68">
        <f t="shared" si="101"/>
        <v>44885</v>
      </c>
      <c r="AB576" s="69" t="b">
        <f t="shared" si="102"/>
        <v>0</v>
      </c>
      <c r="AC576" s="70">
        <f t="shared" si="103"/>
        <v>0.5</v>
      </c>
      <c r="AD576" s="67">
        <f t="shared" si="104"/>
        <v>44885.916666666664</v>
      </c>
      <c r="AE576" s="67">
        <f>VLOOKUP(V576,'Branch Wise Work Timelines'!C:G,3,FALSE)+AA576</f>
        <v>44885.416666666664</v>
      </c>
      <c r="AF576" s="67">
        <f>IF(V576="Bangalore",VLOOKUP(V576,'Branch Wise Work Timelines'!C:G,4,FALSE)+AA576+1,IF(V576="Mumbai",VLOOKUP(V576,'Branch Wise Work Timelines'!C:G,4,FALSE)+AA576+1,VLOOKUP(V576,'Branch Wise Work Timelines'!C:G,4,FALSE)+AA576))</f>
        <v>44886.104166666664</v>
      </c>
      <c r="AG576" s="67">
        <f>WORKDAY.INTL(AA576,1,11)+VLOOKUP(V576,'Branch Wise Work Timelines'!C:G,3,FALSE)</f>
        <v>44886.416666666664</v>
      </c>
      <c r="AH576" s="69" t="str">
        <f t="shared" ca="1" si="105"/>
        <v>Out of TAT</v>
      </c>
      <c r="AI576" s="69">
        <f t="shared" ca="1" si="106"/>
        <v>20608</v>
      </c>
      <c r="AJ576" s="69" t="str">
        <f ca="1">IF(AI576&lt;0,"0-12",IFERROR(VLOOKUP(AI576,Breakup[],2,FALSE),"&gt;24"))</f>
        <v>&gt;24</v>
      </c>
      <c r="AK576" s="69" t="str">
        <f>VLOOKUP(V576,Master!B:D,3,FALSE)</f>
        <v>South</v>
      </c>
      <c r="AL576" s="69" t="str">
        <f t="shared" si="107"/>
        <v>Bangalore</v>
      </c>
    </row>
    <row r="577" spans="1:38">
      <c r="A577" s="13" t="s">
        <v>1451</v>
      </c>
      <c r="B577" s="54">
        <v>44701.519535914398</v>
      </c>
      <c r="C577" s="13" t="s">
        <v>989</v>
      </c>
      <c r="D577" s="13">
        <v>1341</v>
      </c>
      <c r="E577" s="13" t="s">
        <v>1452</v>
      </c>
      <c r="F577" s="13" t="s">
        <v>24</v>
      </c>
      <c r="G577" s="14">
        <v>1653030944104</v>
      </c>
      <c r="H577" s="55">
        <v>0.89423611111111101</v>
      </c>
      <c r="I577" s="33">
        <v>44885.894236111097</v>
      </c>
      <c r="J577" s="58">
        <v>44885</v>
      </c>
      <c r="K577" s="13" t="s">
        <v>213</v>
      </c>
      <c r="L577" s="13" t="s">
        <v>30</v>
      </c>
      <c r="M577" s="13" t="s">
        <v>282</v>
      </c>
      <c r="N577" s="13" t="s">
        <v>206</v>
      </c>
      <c r="O577" s="33" t="s">
        <v>38</v>
      </c>
      <c r="P577" s="58" t="s">
        <v>38</v>
      </c>
      <c r="Q577" s="33" t="s">
        <v>207</v>
      </c>
      <c r="R577" s="14" t="s">
        <v>38</v>
      </c>
      <c r="S577" s="13" t="s">
        <v>208</v>
      </c>
      <c r="T577" s="13" t="s">
        <v>209</v>
      </c>
      <c r="U577" s="33">
        <f t="shared" ca="1" si="96"/>
        <v>45744.56914039352</v>
      </c>
      <c r="V577" s="13" t="str">
        <f t="shared" si="97"/>
        <v>Bangalore</v>
      </c>
      <c r="W577" s="13" t="str">
        <f t="shared" si="98"/>
        <v>DOMI</v>
      </c>
      <c r="X577" s="13">
        <f t="shared" si="99"/>
        <v>21</v>
      </c>
      <c r="Y577" s="13" t="str">
        <f>IFERROR(VLOOKUP(C577,ReceivingTeam[],2,FALSE),"HelpDesk")</f>
        <v>HelpDesk</v>
      </c>
      <c r="Z577" s="67">
        <f t="shared" si="100"/>
        <v>44885.916666666664</v>
      </c>
      <c r="AA577" s="68">
        <f t="shared" si="101"/>
        <v>44885</v>
      </c>
      <c r="AB577" s="69" t="b">
        <f t="shared" si="102"/>
        <v>0</v>
      </c>
      <c r="AC577" s="70">
        <f t="shared" si="103"/>
        <v>0.5</v>
      </c>
      <c r="AD577" s="67">
        <f t="shared" si="104"/>
        <v>44885.916666666664</v>
      </c>
      <c r="AE577" s="67">
        <f>VLOOKUP(V577,'Branch Wise Work Timelines'!C:G,3,FALSE)+AA577</f>
        <v>44885.416666666664</v>
      </c>
      <c r="AF577" s="67">
        <f>IF(V577="Bangalore",VLOOKUP(V577,'Branch Wise Work Timelines'!C:G,4,FALSE)+AA577+1,IF(V577="Mumbai",VLOOKUP(V577,'Branch Wise Work Timelines'!C:G,4,FALSE)+AA577+1,VLOOKUP(V577,'Branch Wise Work Timelines'!C:G,4,FALSE)+AA577))</f>
        <v>44886.104166666664</v>
      </c>
      <c r="AG577" s="67">
        <f>WORKDAY.INTL(AA577,1,11)+VLOOKUP(V577,'Branch Wise Work Timelines'!C:G,3,FALSE)</f>
        <v>44886.416666666664</v>
      </c>
      <c r="AH577" s="69" t="str">
        <f t="shared" ca="1" si="105"/>
        <v>Out of TAT</v>
      </c>
      <c r="AI577" s="69">
        <f t="shared" ca="1" si="106"/>
        <v>20608</v>
      </c>
      <c r="AJ577" s="69" t="str">
        <f ca="1">IF(AI577&lt;0,"0-12",IFERROR(VLOOKUP(AI577,Breakup[],2,FALSE),"&gt;24"))</f>
        <v>&gt;24</v>
      </c>
      <c r="AK577" s="69" t="str">
        <f>VLOOKUP(V577,Master!B:D,3,FALSE)</f>
        <v>South</v>
      </c>
      <c r="AL577" s="69" t="str">
        <f t="shared" si="107"/>
        <v>Bangalore</v>
      </c>
    </row>
    <row r="578" spans="1:38">
      <c r="A578" s="13" t="s">
        <v>1453</v>
      </c>
      <c r="B578" s="54">
        <v>44701.536947951397</v>
      </c>
      <c r="C578" s="13" t="s">
        <v>989</v>
      </c>
      <c r="D578" s="13">
        <v>178</v>
      </c>
      <c r="E578" s="13" t="s">
        <v>1454</v>
      </c>
      <c r="F578" s="13" t="s">
        <v>24</v>
      </c>
      <c r="G578" s="14">
        <v>1653032962527</v>
      </c>
      <c r="H578" s="55">
        <v>4.6736111111111103E-2</v>
      </c>
      <c r="I578" s="33">
        <v>44883.0467361111</v>
      </c>
      <c r="J578" s="58">
        <v>44883</v>
      </c>
      <c r="K578" s="13" t="s">
        <v>213</v>
      </c>
      <c r="L578" s="13" t="s">
        <v>30</v>
      </c>
      <c r="M578" s="13" t="s">
        <v>282</v>
      </c>
      <c r="N578" s="13" t="s">
        <v>206</v>
      </c>
      <c r="O578" s="33" t="s">
        <v>38</v>
      </c>
      <c r="P578" s="58" t="s">
        <v>38</v>
      </c>
      <c r="Q578" s="33" t="s">
        <v>207</v>
      </c>
      <c r="R578" s="14" t="s">
        <v>38</v>
      </c>
      <c r="S578" s="13" t="s">
        <v>216</v>
      </c>
      <c r="T578" s="13" t="s">
        <v>278</v>
      </c>
      <c r="U578" s="33">
        <f t="shared" ref="U578:U641" ca="1" si="108">NOW()</f>
        <v>45744.56914039352</v>
      </c>
      <c r="V578" s="13" t="str">
        <f t="shared" ref="V578:V641" si="109">VLOOKUP(L578,Location,2,0)</f>
        <v>Bangalore</v>
      </c>
      <c r="W578" s="13" t="str">
        <f t="shared" ref="W578:W641" si="110">VLOOKUP(F578,FCT,2,FALSE)</f>
        <v>DOMI</v>
      </c>
      <c r="X578" s="13">
        <f t="shared" ref="X578:X641" si="111">HOUR(I578)</f>
        <v>1</v>
      </c>
      <c r="Y578" s="13" t="str">
        <f>IFERROR(VLOOKUP(C578,ReceivingTeam[],2,FALSE),"HelpDesk")</f>
        <v>HelpDesk</v>
      </c>
      <c r="Z578" s="67">
        <f t="shared" ref="Z578:Z641" si="112">IF(AB578=FALSE,AE578+AC578,IF(I578&gt;AE578,IF(((I578+AC578)&gt;AF578),(AC578-(AF578-I578)+AG578),I578+AC578),IF(((AE578+AC578)&gt;AF578),(AC578-(AF578-AE578)+AG578),AE578+AC578)))</f>
        <v>44886.729166666664</v>
      </c>
      <c r="AA578" s="68">
        <f t="shared" ref="AA578:AA641" si="113">INT(J578)</f>
        <v>44883</v>
      </c>
      <c r="AB578" s="69" t="b">
        <f t="shared" ref="AB578:AB641" si="114">WORKDAY.INTL(AA578-1,1,11)=AA578</f>
        <v>1</v>
      </c>
      <c r="AC578" s="70">
        <f t="shared" ref="AC578:AC641" si="115">IF(T578="High",12/24,72/24)</f>
        <v>3</v>
      </c>
      <c r="AD578" s="67">
        <f t="shared" ref="AD578:AD641" si="116">IF(AB578=FALSE,AE578+AC578,IF(I578&gt;AE578,IF(((I578+AC578)&gt;AF578),(AC578-(AF578-I578)+AG578),I578+AC578),IF(((AE578+AC578)&gt;AF578),(AC578-(AF578-AE578)+AG578),AE578+AC578)))</f>
        <v>44886.729166666664</v>
      </c>
      <c r="AE578" s="67">
        <f>VLOOKUP(V578,'Branch Wise Work Timelines'!C:G,3,FALSE)+AA578</f>
        <v>44883.416666666664</v>
      </c>
      <c r="AF578" s="67">
        <f>IF(V578="Bangalore",VLOOKUP(V578,'Branch Wise Work Timelines'!C:G,4,FALSE)+AA578+1,IF(V578="Mumbai",VLOOKUP(V578,'Branch Wise Work Timelines'!C:G,4,FALSE)+AA578+1,VLOOKUP(V578,'Branch Wise Work Timelines'!C:G,4,FALSE)+AA578))</f>
        <v>44884.104166666664</v>
      </c>
      <c r="AG578" s="67">
        <f>WORKDAY.INTL(AA578,1,11)+VLOOKUP(V578,'Branch Wise Work Timelines'!C:G,3,FALSE)</f>
        <v>44884.416666666664</v>
      </c>
      <c r="AH578" s="69" t="str">
        <f t="shared" ref="AH578:AH641" ca="1" si="117">IF(Q578&lt;&gt;"Success",IF(U578&gt;Z578,"Out of TAT","In TAT"),IF(O578&gt;AD578,"Not Met","Met"))</f>
        <v>Out of TAT</v>
      </c>
      <c r="AI578" s="69">
        <f t="shared" ref="AI578:AI641" ca="1" si="118">ROUNDUP((U578-AD578)*24,0)</f>
        <v>20589</v>
      </c>
      <c r="AJ578" s="69" t="str">
        <f ca="1">IF(AI578&lt;0,"0-12",IFERROR(VLOOKUP(AI578,Breakup[],2,FALSE),"&gt;24"))</f>
        <v>&gt;24</v>
      </c>
      <c r="AK578" s="69" t="str">
        <f>VLOOKUP(V578,Master!B:D,3,FALSE)</f>
        <v>South</v>
      </c>
      <c r="AL578" s="69" t="str">
        <f t="shared" ref="AL578:AL641" si="119">IF(V578="Bangalore",IF(W578="CLS",V578&amp;"-"&amp;"CLS",V578),(V578))</f>
        <v>Bangalore</v>
      </c>
    </row>
    <row r="579" spans="1:38">
      <c r="A579" s="13" t="s">
        <v>1455</v>
      </c>
      <c r="B579" s="54">
        <v>44701.520124918999</v>
      </c>
      <c r="C579" s="13" t="s">
        <v>316</v>
      </c>
      <c r="D579" s="13">
        <v>487</v>
      </c>
      <c r="E579" s="13" t="s">
        <v>1456</v>
      </c>
      <c r="F579" s="13" t="s">
        <v>24</v>
      </c>
      <c r="G579" s="14">
        <v>1653030944104</v>
      </c>
      <c r="H579" s="55">
        <v>0.15872685185185201</v>
      </c>
      <c r="I579" s="33">
        <v>44889.158726851798</v>
      </c>
      <c r="J579" s="58">
        <v>44889</v>
      </c>
      <c r="K579" s="13" t="s">
        <v>213</v>
      </c>
      <c r="L579" s="13" t="s">
        <v>30</v>
      </c>
      <c r="M579" s="13" t="s">
        <v>282</v>
      </c>
      <c r="N579" s="13" t="s">
        <v>206</v>
      </c>
      <c r="O579" s="33" t="s">
        <v>38</v>
      </c>
      <c r="P579" s="58" t="s">
        <v>38</v>
      </c>
      <c r="Q579" s="33" t="s">
        <v>207</v>
      </c>
      <c r="R579" s="14" t="s">
        <v>38</v>
      </c>
      <c r="S579" s="13" t="s">
        <v>208</v>
      </c>
      <c r="T579" s="13" t="s">
        <v>209</v>
      </c>
      <c r="U579" s="33">
        <f t="shared" ca="1" si="108"/>
        <v>45744.56914039352</v>
      </c>
      <c r="V579" s="13" t="str">
        <f t="shared" si="109"/>
        <v>Bangalore</v>
      </c>
      <c r="W579" s="13" t="str">
        <f t="shared" si="110"/>
        <v>DOMI</v>
      </c>
      <c r="X579" s="13">
        <f t="shared" si="111"/>
        <v>3</v>
      </c>
      <c r="Y579" s="13" t="str">
        <f>IFERROR(VLOOKUP(C579,ReceivingTeam[],2,FALSE),"HelpDesk")</f>
        <v>HelpDesk</v>
      </c>
      <c r="Z579" s="67">
        <f t="shared" si="112"/>
        <v>44889.916666666664</v>
      </c>
      <c r="AA579" s="68">
        <f t="shared" si="113"/>
        <v>44889</v>
      </c>
      <c r="AB579" s="69" t="b">
        <f t="shared" si="114"/>
        <v>1</v>
      </c>
      <c r="AC579" s="70">
        <f t="shared" si="115"/>
        <v>0.5</v>
      </c>
      <c r="AD579" s="67">
        <f t="shared" si="116"/>
        <v>44889.916666666664</v>
      </c>
      <c r="AE579" s="67">
        <f>VLOOKUP(V579,'Branch Wise Work Timelines'!C:G,3,FALSE)+AA579</f>
        <v>44889.416666666664</v>
      </c>
      <c r="AF579" s="67">
        <f>IF(V579="Bangalore",VLOOKUP(V579,'Branch Wise Work Timelines'!C:G,4,FALSE)+AA579+1,IF(V579="Mumbai",VLOOKUP(V579,'Branch Wise Work Timelines'!C:G,4,FALSE)+AA579+1,VLOOKUP(V579,'Branch Wise Work Timelines'!C:G,4,FALSE)+AA579))</f>
        <v>44890.104166666664</v>
      </c>
      <c r="AG579" s="67">
        <f>WORKDAY.INTL(AA579,1,11)+VLOOKUP(V579,'Branch Wise Work Timelines'!C:G,3,FALSE)</f>
        <v>44890.416666666664</v>
      </c>
      <c r="AH579" s="69" t="str">
        <f t="shared" ca="1" si="117"/>
        <v>Out of TAT</v>
      </c>
      <c r="AI579" s="69">
        <f t="shared" ca="1" si="118"/>
        <v>20512</v>
      </c>
      <c r="AJ579" s="69" t="str">
        <f ca="1">IF(AI579&lt;0,"0-12",IFERROR(VLOOKUP(AI579,Breakup[],2,FALSE),"&gt;24"))</f>
        <v>&gt;24</v>
      </c>
      <c r="AK579" s="69" t="str">
        <f>VLOOKUP(V579,Master!B:D,3,FALSE)</f>
        <v>South</v>
      </c>
      <c r="AL579" s="69" t="str">
        <f t="shared" si="119"/>
        <v>Bangalore</v>
      </c>
    </row>
    <row r="580" spans="1:38">
      <c r="A580" s="13" t="s">
        <v>1457</v>
      </c>
      <c r="B580" s="54">
        <v>44701.521993252303</v>
      </c>
      <c r="C580" s="13" t="s">
        <v>989</v>
      </c>
      <c r="D580" s="13">
        <v>1174</v>
      </c>
      <c r="E580" s="13" t="s">
        <v>1458</v>
      </c>
      <c r="F580" s="13" t="s">
        <v>24</v>
      </c>
      <c r="G580" s="14">
        <v>1653030944104</v>
      </c>
      <c r="H580" s="55">
        <v>1.52314814814815E-2</v>
      </c>
      <c r="I580" s="33">
        <v>44886.015231481499</v>
      </c>
      <c r="J580" s="58">
        <v>44886</v>
      </c>
      <c r="K580" s="13" t="s">
        <v>213</v>
      </c>
      <c r="L580" s="13" t="s">
        <v>30</v>
      </c>
      <c r="M580" s="13" t="s">
        <v>282</v>
      </c>
      <c r="N580" s="13" t="s">
        <v>206</v>
      </c>
      <c r="O580" s="33" t="s">
        <v>38</v>
      </c>
      <c r="P580" s="58" t="s">
        <v>38</v>
      </c>
      <c r="Q580" s="33" t="s">
        <v>207</v>
      </c>
      <c r="R580" s="14" t="s">
        <v>38</v>
      </c>
      <c r="S580" s="13" t="s">
        <v>208</v>
      </c>
      <c r="T580" s="13" t="s">
        <v>209</v>
      </c>
      <c r="U580" s="33">
        <f t="shared" ca="1" si="108"/>
        <v>45744.56914039352</v>
      </c>
      <c r="V580" s="13" t="str">
        <f t="shared" si="109"/>
        <v>Bangalore</v>
      </c>
      <c r="W580" s="13" t="str">
        <f t="shared" si="110"/>
        <v>DOMI</v>
      </c>
      <c r="X580" s="13">
        <f t="shared" si="111"/>
        <v>0</v>
      </c>
      <c r="Y580" s="13" t="str">
        <f>IFERROR(VLOOKUP(C580,ReceivingTeam[],2,FALSE),"HelpDesk")</f>
        <v>HelpDesk</v>
      </c>
      <c r="Z580" s="67">
        <f t="shared" si="112"/>
        <v>44886.916666666664</v>
      </c>
      <c r="AA580" s="68">
        <f t="shared" si="113"/>
        <v>44886</v>
      </c>
      <c r="AB580" s="69" t="b">
        <f t="shared" si="114"/>
        <v>1</v>
      </c>
      <c r="AC580" s="70">
        <f t="shared" si="115"/>
        <v>0.5</v>
      </c>
      <c r="AD580" s="67">
        <f t="shared" si="116"/>
        <v>44886.916666666664</v>
      </c>
      <c r="AE580" s="67">
        <f>VLOOKUP(V580,'Branch Wise Work Timelines'!C:G,3,FALSE)+AA580</f>
        <v>44886.416666666664</v>
      </c>
      <c r="AF580" s="67">
        <f>IF(V580="Bangalore",VLOOKUP(V580,'Branch Wise Work Timelines'!C:G,4,FALSE)+AA580+1,IF(V580="Mumbai",VLOOKUP(V580,'Branch Wise Work Timelines'!C:G,4,FALSE)+AA580+1,VLOOKUP(V580,'Branch Wise Work Timelines'!C:G,4,FALSE)+AA580))</f>
        <v>44887.104166666664</v>
      </c>
      <c r="AG580" s="67">
        <f>WORKDAY.INTL(AA580,1,11)+VLOOKUP(V580,'Branch Wise Work Timelines'!C:G,3,FALSE)</f>
        <v>44887.416666666664</v>
      </c>
      <c r="AH580" s="69" t="str">
        <f t="shared" ca="1" si="117"/>
        <v>Out of TAT</v>
      </c>
      <c r="AI580" s="69">
        <f t="shared" ca="1" si="118"/>
        <v>20584</v>
      </c>
      <c r="AJ580" s="69" t="str">
        <f ca="1">IF(AI580&lt;0,"0-12",IFERROR(VLOOKUP(AI580,Breakup[],2,FALSE),"&gt;24"))</f>
        <v>&gt;24</v>
      </c>
      <c r="AK580" s="69" t="str">
        <f>VLOOKUP(V580,Master!B:D,3,FALSE)</f>
        <v>South</v>
      </c>
      <c r="AL580" s="69" t="str">
        <f t="shared" si="119"/>
        <v>Bangalore</v>
      </c>
    </row>
    <row r="581" spans="1:38">
      <c r="A581" s="13" t="s">
        <v>1459</v>
      </c>
      <c r="B581" s="54">
        <v>44701.465309803199</v>
      </c>
      <c r="C581" s="13" t="s">
        <v>1047</v>
      </c>
      <c r="D581" s="13">
        <v>1129</v>
      </c>
      <c r="E581" s="13" t="s">
        <v>1460</v>
      </c>
      <c r="F581" s="13" t="s">
        <v>33</v>
      </c>
      <c r="G581" s="14">
        <v>1653041501821</v>
      </c>
      <c r="H581" s="55">
        <v>0.937233796296296</v>
      </c>
      <c r="I581" s="33">
        <v>44887.9372337963</v>
      </c>
      <c r="J581" s="58">
        <v>44887</v>
      </c>
      <c r="K581" s="13" t="s">
        <v>313</v>
      </c>
      <c r="L581" s="13" t="s">
        <v>60</v>
      </c>
      <c r="M581" s="13" t="s">
        <v>314</v>
      </c>
      <c r="N581" s="13" t="s">
        <v>206</v>
      </c>
      <c r="O581" s="33" t="s">
        <v>38</v>
      </c>
      <c r="P581" s="58" t="s">
        <v>38</v>
      </c>
      <c r="Q581" s="33" t="s">
        <v>207</v>
      </c>
      <c r="R581" s="14" t="s">
        <v>38</v>
      </c>
      <c r="S581" s="13" t="s">
        <v>208</v>
      </c>
      <c r="T581" s="13" t="s">
        <v>209</v>
      </c>
      <c r="U581" s="33">
        <f t="shared" ca="1" si="108"/>
        <v>45744.56914039352</v>
      </c>
      <c r="V581" s="13" t="str">
        <f t="shared" si="109"/>
        <v>Hyderabad</v>
      </c>
      <c r="W581" s="13" t="str">
        <f t="shared" si="110"/>
        <v>RI</v>
      </c>
      <c r="X581" s="13">
        <f t="shared" si="111"/>
        <v>22</v>
      </c>
      <c r="Y581" s="13" t="str">
        <f>IFERROR(VLOOKUP(C581,ReceivingTeam[],2,FALSE),"HelpDesk")</f>
        <v>HelpDesk</v>
      </c>
      <c r="Z581" s="67">
        <f t="shared" si="112"/>
        <v>44889.083067129628</v>
      </c>
      <c r="AA581" s="68">
        <f t="shared" si="113"/>
        <v>44887</v>
      </c>
      <c r="AB581" s="69" t="b">
        <f t="shared" si="114"/>
        <v>1</v>
      </c>
      <c r="AC581" s="70">
        <f t="shared" si="115"/>
        <v>0.5</v>
      </c>
      <c r="AD581" s="67">
        <f t="shared" si="116"/>
        <v>44889.083067129628</v>
      </c>
      <c r="AE581" s="67">
        <f>VLOOKUP(V581,'Branch Wise Work Timelines'!C:G,3,FALSE)+AA581</f>
        <v>44887.416666666664</v>
      </c>
      <c r="AF581" s="67">
        <f>IF(V581="Bangalore",VLOOKUP(V581,'Branch Wise Work Timelines'!C:G,4,FALSE)+AA581+1,IF(V581="Mumbai",VLOOKUP(V581,'Branch Wise Work Timelines'!C:G,4,FALSE)+AA581+1,VLOOKUP(V581,'Branch Wise Work Timelines'!C:G,4,FALSE)+AA581))</f>
        <v>44887.770833333336</v>
      </c>
      <c r="AG581" s="67">
        <f>WORKDAY.INTL(AA581,1,11)+VLOOKUP(V581,'Branch Wise Work Timelines'!C:G,3,FALSE)</f>
        <v>44888.416666666664</v>
      </c>
      <c r="AH581" s="69" t="str">
        <f t="shared" ca="1" si="117"/>
        <v>Out of TAT</v>
      </c>
      <c r="AI581" s="69">
        <f t="shared" ca="1" si="118"/>
        <v>20532</v>
      </c>
      <c r="AJ581" s="69" t="str">
        <f ca="1">IF(AI581&lt;0,"0-12",IFERROR(VLOOKUP(AI581,Breakup[],2,FALSE),"&gt;24"))</f>
        <v>&gt;24</v>
      </c>
      <c r="AK581" s="69" t="str">
        <f>VLOOKUP(V581,Master!B:D,3,FALSE)</f>
        <v>South</v>
      </c>
      <c r="AL581" s="69" t="str">
        <f t="shared" si="119"/>
        <v>Hyderabad</v>
      </c>
    </row>
    <row r="582" spans="1:38">
      <c r="A582" s="13" t="s">
        <v>1461</v>
      </c>
      <c r="B582" s="54">
        <v>44701.468923692097</v>
      </c>
      <c r="C582" s="13" t="s">
        <v>1047</v>
      </c>
      <c r="D582" s="13">
        <v>1191</v>
      </c>
      <c r="E582" s="13" t="s">
        <v>1462</v>
      </c>
      <c r="F582" s="13" t="s">
        <v>33</v>
      </c>
      <c r="G582" s="14">
        <v>1653041501821</v>
      </c>
      <c r="H582" s="55">
        <v>0.26584490740740702</v>
      </c>
      <c r="I582" s="33">
        <v>44882.265844907401</v>
      </c>
      <c r="J582" s="58">
        <v>44882</v>
      </c>
      <c r="K582" s="13" t="s">
        <v>313</v>
      </c>
      <c r="L582" s="13" t="s">
        <v>60</v>
      </c>
      <c r="M582" s="13" t="s">
        <v>314</v>
      </c>
      <c r="N582" s="13" t="s">
        <v>206</v>
      </c>
      <c r="O582" s="33" t="s">
        <v>38</v>
      </c>
      <c r="P582" s="58" t="s">
        <v>38</v>
      </c>
      <c r="Q582" s="33" t="s">
        <v>207</v>
      </c>
      <c r="R582" s="14" t="s">
        <v>38</v>
      </c>
      <c r="S582" s="13" t="s">
        <v>208</v>
      </c>
      <c r="T582" s="13" t="s">
        <v>209</v>
      </c>
      <c r="U582" s="33">
        <f t="shared" ca="1" si="108"/>
        <v>45744.56914039352</v>
      </c>
      <c r="V582" s="13" t="str">
        <f t="shared" si="109"/>
        <v>Hyderabad</v>
      </c>
      <c r="W582" s="13" t="str">
        <f t="shared" si="110"/>
        <v>RI</v>
      </c>
      <c r="X582" s="13">
        <f t="shared" si="111"/>
        <v>6</v>
      </c>
      <c r="Y582" s="13" t="str">
        <f>IFERROR(VLOOKUP(C582,ReceivingTeam[],2,FALSE),"HelpDesk")</f>
        <v>HelpDesk</v>
      </c>
      <c r="Z582" s="67">
        <f t="shared" si="112"/>
        <v>44883.562499999993</v>
      </c>
      <c r="AA582" s="68">
        <f t="shared" si="113"/>
        <v>44882</v>
      </c>
      <c r="AB582" s="69" t="b">
        <f t="shared" si="114"/>
        <v>1</v>
      </c>
      <c r="AC582" s="70">
        <f t="shared" si="115"/>
        <v>0.5</v>
      </c>
      <c r="AD582" s="67">
        <f t="shared" si="116"/>
        <v>44883.562499999993</v>
      </c>
      <c r="AE582" s="67">
        <f>VLOOKUP(V582,'Branch Wise Work Timelines'!C:G,3,FALSE)+AA582</f>
        <v>44882.416666666664</v>
      </c>
      <c r="AF582" s="67">
        <f>IF(V582="Bangalore",VLOOKUP(V582,'Branch Wise Work Timelines'!C:G,4,FALSE)+AA582+1,IF(V582="Mumbai",VLOOKUP(V582,'Branch Wise Work Timelines'!C:G,4,FALSE)+AA582+1,VLOOKUP(V582,'Branch Wise Work Timelines'!C:G,4,FALSE)+AA582))</f>
        <v>44882.770833333336</v>
      </c>
      <c r="AG582" s="67">
        <f>WORKDAY.INTL(AA582,1,11)+VLOOKUP(V582,'Branch Wise Work Timelines'!C:G,3,FALSE)</f>
        <v>44883.416666666664</v>
      </c>
      <c r="AH582" s="69" t="str">
        <f t="shared" ca="1" si="117"/>
        <v>Out of TAT</v>
      </c>
      <c r="AI582" s="69">
        <f t="shared" ca="1" si="118"/>
        <v>20665</v>
      </c>
      <c r="AJ582" s="69" t="str">
        <f ca="1">IF(AI582&lt;0,"0-12",IFERROR(VLOOKUP(AI582,Breakup[],2,FALSE),"&gt;24"))</f>
        <v>&gt;24</v>
      </c>
      <c r="AK582" s="69" t="str">
        <f>VLOOKUP(V582,Master!B:D,3,FALSE)</f>
        <v>South</v>
      </c>
      <c r="AL582" s="69" t="str">
        <f t="shared" si="119"/>
        <v>Hyderabad</v>
      </c>
    </row>
    <row r="583" spans="1:38">
      <c r="A583" s="13" t="s">
        <v>1463</v>
      </c>
      <c r="B583" s="54">
        <v>44701.478361261601</v>
      </c>
      <c r="C583" s="13" t="s">
        <v>1047</v>
      </c>
      <c r="D583" s="13">
        <v>1994</v>
      </c>
      <c r="E583" s="13" t="s">
        <v>1464</v>
      </c>
      <c r="F583" s="13" t="s">
        <v>33</v>
      </c>
      <c r="G583" s="14">
        <v>1653041501821</v>
      </c>
      <c r="H583" s="55">
        <v>0.986724537037037</v>
      </c>
      <c r="I583" s="33">
        <v>44884.986724536997</v>
      </c>
      <c r="J583" s="58">
        <v>44884</v>
      </c>
      <c r="K583" s="13" t="s">
        <v>313</v>
      </c>
      <c r="L583" s="13" t="s">
        <v>60</v>
      </c>
      <c r="M583" s="13" t="s">
        <v>314</v>
      </c>
      <c r="N583" s="13" t="s">
        <v>206</v>
      </c>
      <c r="O583" s="33" t="s">
        <v>38</v>
      </c>
      <c r="P583" s="58" t="s">
        <v>38</v>
      </c>
      <c r="Q583" s="33" t="s">
        <v>207</v>
      </c>
      <c r="R583" s="14" t="s">
        <v>38</v>
      </c>
      <c r="S583" s="13" t="s">
        <v>208</v>
      </c>
      <c r="T583" s="13" t="s">
        <v>209</v>
      </c>
      <c r="U583" s="33">
        <f t="shared" ca="1" si="108"/>
        <v>45744.56914039352</v>
      </c>
      <c r="V583" s="13" t="str">
        <f t="shared" si="109"/>
        <v>Hyderabad</v>
      </c>
      <c r="W583" s="13" t="str">
        <f t="shared" si="110"/>
        <v>RI</v>
      </c>
      <c r="X583" s="13">
        <f t="shared" si="111"/>
        <v>23</v>
      </c>
      <c r="Y583" s="13" t="str">
        <f>IFERROR(VLOOKUP(C583,ReceivingTeam[],2,FALSE),"HelpDesk")</f>
        <v>HelpDesk</v>
      </c>
      <c r="Z583" s="67">
        <f t="shared" si="112"/>
        <v>44887.132557870325</v>
      </c>
      <c r="AA583" s="68">
        <f t="shared" si="113"/>
        <v>44884</v>
      </c>
      <c r="AB583" s="69" t="b">
        <f t="shared" si="114"/>
        <v>1</v>
      </c>
      <c r="AC583" s="70">
        <f t="shared" si="115"/>
        <v>0.5</v>
      </c>
      <c r="AD583" s="67">
        <f t="shared" si="116"/>
        <v>44887.132557870325</v>
      </c>
      <c r="AE583" s="67">
        <f>VLOOKUP(V583,'Branch Wise Work Timelines'!C:G,3,FALSE)+AA583</f>
        <v>44884.416666666664</v>
      </c>
      <c r="AF583" s="67">
        <f>IF(V583="Bangalore",VLOOKUP(V583,'Branch Wise Work Timelines'!C:G,4,FALSE)+AA583+1,IF(V583="Mumbai",VLOOKUP(V583,'Branch Wise Work Timelines'!C:G,4,FALSE)+AA583+1,VLOOKUP(V583,'Branch Wise Work Timelines'!C:G,4,FALSE)+AA583))</f>
        <v>44884.770833333336</v>
      </c>
      <c r="AG583" s="67">
        <f>WORKDAY.INTL(AA583,1,11)+VLOOKUP(V583,'Branch Wise Work Timelines'!C:G,3,FALSE)</f>
        <v>44886.416666666664</v>
      </c>
      <c r="AH583" s="69" t="str">
        <f t="shared" ca="1" si="117"/>
        <v>Out of TAT</v>
      </c>
      <c r="AI583" s="69">
        <f t="shared" ca="1" si="118"/>
        <v>20579</v>
      </c>
      <c r="AJ583" s="69" t="str">
        <f ca="1">IF(AI583&lt;0,"0-12",IFERROR(VLOOKUP(AI583,Breakup[],2,FALSE),"&gt;24"))</f>
        <v>&gt;24</v>
      </c>
      <c r="AK583" s="69" t="str">
        <f>VLOOKUP(V583,Master!B:D,3,FALSE)</f>
        <v>South</v>
      </c>
      <c r="AL583" s="69" t="str">
        <f t="shared" si="119"/>
        <v>Hyderabad</v>
      </c>
    </row>
    <row r="584" spans="1:38">
      <c r="A584" s="13" t="s">
        <v>1465</v>
      </c>
      <c r="B584" s="54">
        <v>44701.623457210597</v>
      </c>
      <c r="C584" s="13" t="s">
        <v>211</v>
      </c>
      <c r="D584" s="13">
        <v>1899</v>
      </c>
      <c r="E584" s="13" t="s">
        <v>1466</v>
      </c>
      <c r="F584" s="13" t="s">
        <v>15</v>
      </c>
      <c r="G584" s="14">
        <v>1653041711052</v>
      </c>
      <c r="H584" s="55">
        <v>0.39207175925925902</v>
      </c>
      <c r="I584" s="33">
        <v>44881.392071759299</v>
      </c>
      <c r="J584" s="58">
        <v>44881</v>
      </c>
      <c r="K584" s="13" t="s">
        <v>213</v>
      </c>
      <c r="L584" s="13" t="s">
        <v>30</v>
      </c>
      <c r="M584" s="13" t="s">
        <v>214</v>
      </c>
      <c r="N584" s="13" t="s">
        <v>206</v>
      </c>
      <c r="O584" s="33" t="s">
        <v>38</v>
      </c>
      <c r="P584" s="58" t="s">
        <v>38</v>
      </c>
      <c r="Q584" s="33" t="s">
        <v>207</v>
      </c>
      <c r="R584" s="14" t="s">
        <v>38</v>
      </c>
      <c r="S584" s="13" t="s">
        <v>216</v>
      </c>
      <c r="T584" s="13" t="s">
        <v>217</v>
      </c>
      <c r="U584" s="33">
        <f t="shared" ca="1" si="108"/>
        <v>45744.56914039352</v>
      </c>
      <c r="V584" s="13" t="str">
        <f t="shared" si="109"/>
        <v>Bangalore</v>
      </c>
      <c r="W584" s="13" t="str">
        <f t="shared" si="110"/>
        <v>CLS</v>
      </c>
      <c r="X584" s="13">
        <f t="shared" si="111"/>
        <v>9</v>
      </c>
      <c r="Y584" s="13" t="str">
        <f>IFERROR(VLOOKUP(C584,ReceivingTeam[],2,FALSE),"HelpDesk")</f>
        <v>HelpDesk</v>
      </c>
      <c r="Z584" s="67">
        <f t="shared" si="112"/>
        <v>44881.916666666664</v>
      </c>
      <c r="AA584" s="68">
        <f t="shared" si="113"/>
        <v>44881</v>
      </c>
      <c r="AB584" s="69" t="b">
        <f t="shared" si="114"/>
        <v>1</v>
      </c>
      <c r="AC584" s="70">
        <f t="shared" si="115"/>
        <v>0.5</v>
      </c>
      <c r="AD584" s="67">
        <f t="shared" si="116"/>
        <v>44881.916666666664</v>
      </c>
      <c r="AE584" s="67">
        <f>VLOOKUP(V584,'Branch Wise Work Timelines'!C:G,3,FALSE)+AA584</f>
        <v>44881.416666666664</v>
      </c>
      <c r="AF584" s="67">
        <f>IF(V584="Bangalore",VLOOKUP(V584,'Branch Wise Work Timelines'!C:G,4,FALSE)+AA584+1,IF(V584="Mumbai",VLOOKUP(V584,'Branch Wise Work Timelines'!C:G,4,FALSE)+AA584+1,VLOOKUP(V584,'Branch Wise Work Timelines'!C:G,4,FALSE)+AA584))</f>
        <v>44882.104166666664</v>
      </c>
      <c r="AG584" s="67">
        <f>WORKDAY.INTL(AA584,1,11)+VLOOKUP(V584,'Branch Wise Work Timelines'!C:G,3,FALSE)</f>
        <v>44882.416666666664</v>
      </c>
      <c r="AH584" s="69" t="str">
        <f t="shared" ca="1" si="117"/>
        <v>Out of TAT</v>
      </c>
      <c r="AI584" s="69">
        <f t="shared" ca="1" si="118"/>
        <v>20704</v>
      </c>
      <c r="AJ584" s="69" t="str">
        <f ca="1">IF(AI584&lt;0,"0-12",IFERROR(VLOOKUP(AI584,Breakup[],2,FALSE),"&gt;24"))</f>
        <v>&gt;24</v>
      </c>
      <c r="AK584" s="69" t="str">
        <f>VLOOKUP(V584,Master!B:D,3,FALSE)</f>
        <v>South</v>
      </c>
      <c r="AL584" s="69" t="str">
        <f t="shared" si="119"/>
        <v>Bangalore-CLS</v>
      </c>
    </row>
    <row r="585" spans="1:38">
      <c r="A585" s="13" t="s">
        <v>1467</v>
      </c>
      <c r="B585" s="54">
        <v>44701.647854826399</v>
      </c>
      <c r="C585" s="13" t="s">
        <v>211</v>
      </c>
      <c r="D585" s="13">
        <v>1604</v>
      </c>
      <c r="E585" s="13" t="s">
        <v>1468</v>
      </c>
      <c r="F585" s="13" t="s">
        <v>15</v>
      </c>
      <c r="G585" s="14">
        <v>1653041711052</v>
      </c>
      <c r="H585" s="55">
        <v>0.74016203703703698</v>
      </c>
      <c r="I585" s="33">
        <v>44885.740162037</v>
      </c>
      <c r="J585" s="58">
        <v>44885</v>
      </c>
      <c r="K585" s="13" t="s">
        <v>213</v>
      </c>
      <c r="L585" s="13" t="s">
        <v>30</v>
      </c>
      <c r="M585" s="13" t="s">
        <v>214</v>
      </c>
      <c r="N585" s="13" t="s">
        <v>206</v>
      </c>
      <c r="O585" s="33" t="s">
        <v>38</v>
      </c>
      <c r="P585" s="58" t="s">
        <v>38</v>
      </c>
      <c r="Q585" s="33" t="s">
        <v>207</v>
      </c>
      <c r="R585" s="14" t="s">
        <v>38</v>
      </c>
      <c r="S585" s="13" t="s">
        <v>216</v>
      </c>
      <c r="T585" s="13" t="s">
        <v>217</v>
      </c>
      <c r="U585" s="33">
        <f t="shared" ca="1" si="108"/>
        <v>45744.56914039352</v>
      </c>
      <c r="V585" s="13" t="str">
        <f t="shared" si="109"/>
        <v>Bangalore</v>
      </c>
      <c r="W585" s="13" t="str">
        <f t="shared" si="110"/>
        <v>CLS</v>
      </c>
      <c r="X585" s="13">
        <f t="shared" si="111"/>
        <v>17</v>
      </c>
      <c r="Y585" s="13" t="str">
        <f>IFERROR(VLOOKUP(C585,ReceivingTeam[],2,FALSE),"HelpDesk")</f>
        <v>HelpDesk</v>
      </c>
      <c r="Z585" s="67">
        <f t="shared" si="112"/>
        <v>44885.916666666664</v>
      </c>
      <c r="AA585" s="68">
        <f t="shared" si="113"/>
        <v>44885</v>
      </c>
      <c r="AB585" s="69" t="b">
        <f t="shared" si="114"/>
        <v>0</v>
      </c>
      <c r="AC585" s="70">
        <f t="shared" si="115"/>
        <v>0.5</v>
      </c>
      <c r="AD585" s="67">
        <f t="shared" si="116"/>
        <v>44885.916666666664</v>
      </c>
      <c r="AE585" s="67">
        <f>VLOOKUP(V585,'Branch Wise Work Timelines'!C:G,3,FALSE)+AA585</f>
        <v>44885.416666666664</v>
      </c>
      <c r="AF585" s="67">
        <f>IF(V585="Bangalore",VLOOKUP(V585,'Branch Wise Work Timelines'!C:G,4,FALSE)+AA585+1,IF(V585="Mumbai",VLOOKUP(V585,'Branch Wise Work Timelines'!C:G,4,FALSE)+AA585+1,VLOOKUP(V585,'Branch Wise Work Timelines'!C:G,4,FALSE)+AA585))</f>
        <v>44886.104166666664</v>
      </c>
      <c r="AG585" s="67">
        <f>WORKDAY.INTL(AA585,1,11)+VLOOKUP(V585,'Branch Wise Work Timelines'!C:G,3,FALSE)</f>
        <v>44886.416666666664</v>
      </c>
      <c r="AH585" s="69" t="str">
        <f t="shared" ca="1" si="117"/>
        <v>Out of TAT</v>
      </c>
      <c r="AI585" s="69">
        <f t="shared" ca="1" si="118"/>
        <v>20608</v>
      </c>
      <c r="AJ585" s="69" t="str">
        <f ca="1">IF(AI585&lt;0,"0-12",IFERROR(VLOOKUP(AI585,Breakup[],2,FALSE),"&gt;24"))</f>
        <v>&gt;24</v>
      </c>
      <c r="AK585" s="69" t="str">
        <f>VLOOKUP(V585,Master!B:D,3,FALSE)</f>
        <v>South</v>
      </c>
      <c r="AL585" s="69" t="str">
        <f t="shared" si="119"/>
        <v>Bangalore-CLS</v>
      </c>
    </row>
    <row r="586" spans="1:38">
      <c r="A586" s="13" t="s">
        <v>1469</v>
      </c>
      <c r="B586" s="54">
        <v>44701.609569328699</v>
      </c>
      <c r="C586" s="13" t="s">
        <v>81</v>
      </c>
      <c r="D586" s="13">
        <v>839</v>
      </c>
      <c r="E586" s="13" t="s">
        <v>1470</v>
      </c>
      <c r="F586" s="13" t="s">
        <v>33</v>
      </c>
      <c r="G586" s="14">
        <v>1653042753296</v>
      </c>
      <c r="H586" s="55">
        <v>0.88134259259259295</v>
      </c>
      <c r="I586" s="33">
        <v>44881.881342592598</v>
      </c>
      <c r="J586" s="58">
        <v>44881</v>
      </c>
      <c r="K586" s="13" t="s">
        <v>213</v>
      </c>
      <c r="L586" s="13" t="s">
        <v>30</v>
      </c>
      <c r="M586" s="13" t="s">
        <v>282</v>
      </c>
      <c r="N586" s="13" t="s">
        <v>206</v>
      </c>
      <c r="O586" s="33" t="s">
        <v>38</v>
      </c>
      <c r="P586" s="58" t="s">
        <v>38</v>
      </c>
      <c r="Q586" s="33" t="s">
        <v>207</v>
      </c>
      <c r="R586" s="14" t="s">
        <v>38</v>
      </c>
      <c r="S586" s="13" t="s">
        <v>216</v>
      </c>
      <c r="T586" s="13" t="s">
        <v>217</v>
      </c>
      <c r="U586" s="33">
        <f t="shared" ca="1" si="108"/>
        <v>45744.56914039352</v>
      </c>
      <c r="V586" s="13" t="str">
        <f t="shared" si="109"/>
        <v>Bangalore</v>
      </c>
      <c r="W586" s="13" t="str">
        <f t="shared" si="110"/>
        <v>RI</v>
      </c>
      <c r="X586" s="13">
        <f t="shared" si="111"/>
        <v>21</v>
      </c>
      <c r="Y586" s="13" t="str">
        <f>IFERROR(VLOOKUP(C586,ReceivingTeam[],2,FALSE),"HelpDesk")</f>
        <v>Branch office</v>
      </c>
      <c r="Z586" s="67">
        <f t="shared" si="112"/>
        <v>44882.693842592598</v>
      </c>
      <c r="AA586" s="68">
        <f t="shared" si="113"/>
        <v>44881</v>
      </c>
      <c r="AB586" s="69" t="b">
        <f t="shared" si="114"/>
        <v>1</v>
      </c>
      <c r="AC586" s="70">
        <f t="shared" si="115"/>
        <v>0.5</v>
      </c>
      <c r="AD586" s="67">
        <f t="shared" si="116"/>
        <v>44882.693842592598</v>
      </c>
      <c r="AE586" s="67">
        <f>VLOOKUP(V586,'Branch Wise Work Timelines'!C:G,3,FALSE)+AA586</f>
        <v>44881.416666666664</v>
      </c>
      <c r="AF586" s="67">
        <f>IF(V586="Bangalore",VLOOKUP(V586,'Branch Wise Work Timelines'!C:G,4,FALSE)+AA586+1,IF(V586="Mumbai",VLOOKUP(V586,'Branch Wise Work Timelines'!C:G,4,FALSE)+AA586+1,VLOOKUP(V586,'Branch Wise Work Timelines'!C:G,4,FALSE)+AA586))</f>
        <v>44882.104166666664</v>
      </c>
      <c r="AG586" s="67">
        <f>WORKDAY.INTL(AA586,1,11)+VLOOKUP(V586,'Branch Wise Work Timelines'!C:G,3,FALSE)</f>
        <v>44882.416666666664</v>
      </c>
      <c r="AH586" s="69" t="str">
        <f t="shared" ca="1" si="117"/>
        <v>Out of TAT</v>
      </c>
      <c r="AI586" s="69">
        <f t="shared" ca="1" si="118"/>
        <v>20686</v>
      </c>
      <c r="AJ586" s="69" t="str">
        <f ca="1">IF(AI586&lt;0,"0-12",IFERROR(VLOOKUP(AI586,Breakup[],2,FALSE),"&gt;24"))</f>
        <v>&gt;24</v>
      </c>
      <c r="AK586" s="69" t="str">
        <f>VLOOKUP(V586,Master!B:D,3,FALSE)</f>
        <v>South</v>
      </c>
      <c r="AL586" s="69" t="str">
        <f t="shared" si="119"/>
        <v>Bangalore</v>
      </c>
    </row>
    <row r="587" spans="1:38">
      <c r="A587" s="13" t="s">
        <v>1471</v>
      </c>
      <c r="B587" s="54">
        <v>44701.650110185197</v>
      </c>
      <c r="C587" s="13" t="s">
        <v>81</v>
      </c>
      <c r="D587" s="13">
        <v>1710</v>
      </c>
      <c r="E587" s="13" t="s">
        <v>1472</v>
      </c>
      <c r="F587" s="13" t="s">
        <v>33</v>
      </c>
      <c r="G587" s="14">
        <v>1653041209928</v>
      </c>
      <c r="H587" s="55">
        <v>0.35476851851851898</v>
      </c>
      <c r="I587" s="33">
        <v>44883.354768518497</v>
      </c>
      <c r="J587" s="58">
        <v>44883</v>
      </c>
      <c r="K587" s="13" t="s">
        <v>213</v>
      </c>
      <c r="L587" s="13" t="s">
        <v>30</v>
      </c>
      <c r="M587" s="13" t="s">
        <v>147</v>
      </c>
      <c r="N587" s="13" t="s">
        <v>206</v>
      </c>
      <c r="O587" s="33" t="s">
        <v>38</v>
      </c>
      <c r="P587" s="58" t="s">
        <v>38</v>
      </c>
      <c r="Q587" s="33" t="s">
        <v>207</v>
      </c>
      <c r="R587" s="14" t="s">
        <v>38</v>
      </c>
      <c r="S587" s="13" t="s">
        <v>216</v>
      </c>
      <c r="T587" s="13" t="s">
        <v>217</v>
      </c>
      <c r="U587" s="33">
        <f t="shared" ca="1" si="108"/>
        <v>45744.56914039352</v>
      </c>
      <c r="V587" s="13" t="str">
        <f t="shared" si="109"/>
        <v>Bangalore</v>
      </c>
      <c r="W587" s="13" t="str">
        <f t="shared" si="110"/>
        <v>RI</v>
      </c>
      <c r="X587" s="13">
        <f t="shared" si="111"/>
        <v>8</v>
      </c>
      <c r="Y587" s="13" t="str">
        <f>IFERROR(VLOOKUP(C587,ReceivingTeam[],2,FALSE),"HelpDesk")</f>
        <v>Branch office</v>
      </c>
      <c r="Z587" s="67">
        <f t="shared" si="112"/>
        <v>44883.916666666664</v>
      </c>
      <c r="AA587" s="68">
        <f t="shared" si="113"/>
        <v>44883</v>
      </c>
      <c r="AB587" s="69" t="b">
        <f t="shared" si="114"/>
        <v>1</v>
      </c>
      <c r="AC587" s="70">
        <f t="shared" si="115"/>
        <v>0.5</v>
      </c>
      <c r="AD587" s="67">
        <f t="shared" si="116"/>
        <v>44883.916666666664</v>
      </c>
      <c r="AE587" s="67">
        <f>VLOOKUP(V587,'Branch Wise Work Timelines'!C:G,3,FALSE)+AA587</f>
        <v>44883.416666666664</v>
      </c>
      <c r="AF587" s="67">
        <f>IF(V587="Bangalore",VLOOKUP(V587,'Branch Wise Work Timelines'!C:G,4,FALSE)+AA587+1,IF(V587="Mumbai",VLOOKUP(V587,'Branch Wise Work Timelines'!C:G,4,FALSE)+AA587+1,VLOOKUP(V587,'Branch Wise Work Timelines'!C:G,4,FALSE)+AA587))</f>
        <v>44884.104166666664</v>
      </c>
      <c r="AG587" s="67">
        <f>WORKDAY.INTL(AA587,1,11)+VLOOKUP(V587,'Branch Wise Work Timelines'!C:G,3,FALSE)</f>
        <v>44884.416666666664</v>
      </c>
      <c r="AH587" s="69" t="str">
        <f t="shared" ca="1" si="117"/>
        <v>Out of TAT</v>
      </c>
      <c r="AI587" s="69">
        <f t="shared" ca="1" si="118"/>
        <v>20656</v>
      </c>
      <c r="AJ587" s="69" t="str">
        <f ca="1">IF(AI587&lt;0,"0-12",IFERROR(VLOOKUP(AI587,Breakup[],2,FALSE),"&gt;24"))</f>
        <v>&gt;24</v>
      </c>
      <c r="AK587" s="69" t="str">
        <f>VLOOKUP(V587,Master!B:D,3,FALSE)</f>
        <v>South</v>
      </c>
      <c r="AL587" s="69" t="str">
        <f t="shared" si="119"/>
        <v>Bangalore</v>
      </c>
    </row>
    <row r="588" spans="1:38">
      <c r="A588" s="13" t="s">
        <v>1473</v>
      </c>
      <c r="B588" s="54">
        <v>44701.657776932901</v>
      </c>
      <c r="C588" s="13" t="s">
        <v>81</v>
      </c>
      <c r="D588" s="13">
        <v>506</v>
      </c>
      <c r="E588" s="13" t="s">
        <v>1474</v>
      </c>
      <c r="F588" s="13" t="s">
        <v>33</v>
      </c>
      <c r="G588" s="14">
        <v>1653042753296</v>
      </c>
      <c r="H588" s="55">
        <v>0.67081018518518498</v>
      </c>
      <c r="I588" s="33">
        <v>44891.670810185198</v>
      </c>
      <c r="J588" s="58">
        <v>44891</v>
      </c>
      <c r="K588" s="13" t="s">
        <v>213</v>
      </c>
      <c r="L588" s="13" t="s">
        <v>30</v>
      </c>
      <c r="M588" s="13" t="s">
        <v>282</v>
      </c>
      <c r="N588" s="13" t="s">
        <v>206</v>
      </c>
      <c r="O588" s="33">
        <v>44891.3258796296</v>
      </c>
      <c r="P588" s="58">
        <v>44891</v>
      </c>
      <c r="Q588" s="33" t="s">
        <v>237</v>
      </c>
      <c r="R588" s="14">
        <v>501</v>
      </c>
      <c r="S588" s="13" t="s">
        <v>216</v>
      </c>
      <c r="T588" s="13" t="s">
        <v>217</v>
      </c>
      <c r="U588" s="33">
        <f t="shared" ca="1" si="108"/>
        <v>45744.56914039352</v>
      </c>
      <c r="V588" s="13" t="str">
        <f t="shared" si="109"/>
        <v>Bangalore</v>
      </c>
      <c r="W588" s="13" t="str">
        <f t="shared" si="110"/>
        <v>RI</v>
      </c>
      <c r="X588" s="13">
        <f t="shared" si="111"/>
        <v>16</v>
      </c>
      <c r="Y588" s="13" t="str">
        <f>IFERROR(VLOOKUP(C588,ReceivingTeam[],2,FALSE),"HelpDesk")</f>
        <v>Branch office</v>
      </c>
      <c r="Z588" s="67">
        <f t="shared" si="112"/>
        <v>44893.483310185198</v>
      </c>
      <c r="AA588" s="68">
        <f t="shared" si="113"/>
        <v>44891</v>
      </c>
      <c r="AB588" s="69" t="b">
        <f t="shared" si="114"/>
        <v>1</v>
      </c>
      <c r="AC588" s="70">
        <f t="shared" si="115"/>
        <v>0.5</v>
      </c>
      <c r="AD588" s="67">
        <f t="shared" si="116"/>
        <v>44893.483310185198</v>
      </c>
      <c r="AE588" s="67">
        <f>VLOOKUP(V588,'Branch Wise Work Timelines'!C:G,3,FALSE)+AA588</f>
        <v>44891.416666666664</v>
      </c>
      <c r="AF588" s="67">
        <f>IF(V588="Bangalore",VLOOKUP(V588,'Branch Wise Work Timelines'!C:G,4,FALSE)+AA588+1,IF(V588="Mumbai",VLOOKUP(V588,'Branch Wise Work Timelines'!C:G,4,FALSE)+AA588+1,VLOOKUP(V588,'Branch Wise Work Timelines'!C:G,4,FALSE)+AA588))</f>
        <v>44892.104166666664</v>
      </c>
      <c r="AG588" s="67">
        <f>WORKDAY.INTL(AA588,1,11)+VLOOKUP(V588,'Branch Wise Work Timelines'!C:G,3,FALSE)</f>
        <v>44893.416666666664</v>
      </c>
      <c r="AH588" s="69" t="str">
        <f t="shared" si="117"/>
        <v>Met</v>
      </c>
      <c r="AI588" s="69">
        <f t="shared" ca="1" si="118"/>
        <v>20427</v>
      </c>
      <c r="AJ588" s="69" t="str">
        <f ca="1">IF(AI588&lt;0,"0-12",IFERROR(VLOOKUP(AI588,Breakup[],2,FALSE),"&gt;24"))</f>
        <v>&gt;24</v>
      </c>
      <c r="AK588" s="69" t="str">
        <f>VLOOKUP(V588,Master!B:D,3,FALSE)</f>
        <v>South</v>
      </c>
      <c r="AL588" s="69" t="str">
        <f t="shared" si="119"/>
        <v>Bangalore</v>
      </c>
    </row>
    <row r="589" spans="1:38">
      <c r="A589" s="13" t="s">
        <v>1475</v>
      </c>
      <c r="B589" s="54">
        <v>44701.494716666697</v>
      </c>
      <c r="C589" s="13" t="s">
        <v>222</v>
      </c>
      <c r="D589" s="13">
        <v>1204</v>
      </c>
      <c r="E589" s="13" t="s">
        <v>1476</v>
      </c>
      <c r="F589" s="13" t="s">
        <v>33</v>
      </c>
      <c r="G589" s="14">
        <v>1653030446943</v>
      </c>
      <c r="H589" s="55">
        <v>0.28422453703703698</v>
      </c>
      <c r="I589" s="33">
        <v>44881.284224536997</v>
      </c>
      <c r="J589" s="58">
        <v>44881</v>
      </c>
      <c r="K589" s="13" t="s">
        <v>224</v>
      </c>
      <c r="L589" s="13" t="s">
        <v>64</v>
      </c>
      <c r="M589" s="13" t="s">
        <v>225</v>
      </c>
      <c r="N589" s="13" t="s">
        <v>206</v>
      </c>
      <c r="O589" s="33" t="s">
        <v>38</v>
      </c>
      <c r="P589" s="58" t="s">
        <v>38</v>
      </c>
      <c r="Q589" s="33" t="s">
        <v>207</v>
      </c>
      <c r="R589" s="14" t="s">
        <v>38</v>
      </c>
      <c r="S589" s="13" t="s">
        <v>208</v>
      </c>
      <c r="T589" s="13" t="s">
        <v>209</v>
      </c>
      <c r="U589" s="33">
        <f t="shared" ca="1" si="108"/>
        <v>45744.56914039352</v>
      </c>
      <c r="V589" s="13" t="str">
        <f t="shared" si="109"/>
        <v>Kolkata</v>
      </c>
      <c r="W589" s="13" t="str">
        <f t="shared" si="110"/>
        <v>RI</v>
      </c>
      <c r="X589" s="13">
        <f t="shared" si="111"/>
        <v>6</v>
      </c>
      <c r="Y589" s="13" t="str">
        <f>IFERROR(VLOOKUP(C589,ReceivingTeam[],2,FALSE),"HelpDesk")</f>
        <v>Branch office</v>
      </c>
      <c r="Z589" s="67">
        <f t="shared" si="112"/>
        <v>44882.562499999993</v>
      </c>
      <c r="AA589" s="68">
        <f t="shared" si="113"/>
        <v>44881</v>
      </c>
      <c r="AB589" s="69" t="b">
        <f t="shared" si="114"/>
        <v>1</v>
      </c>
      <c r="AC589" s="70">
        <f t="shared" si="115"/>
        <v>0.5</v>
      </c>
      <c r="AD589" s="67">
        <f t="shared" si="116"/>
        <v>44882.562499999993</v>
      </c>
      <c r="AE589" s="67">
        <f>VLOOKUP(V589,'Branch Wise Work Timelines'!C:G,3,FALSE)+AA589</f>
        <v>44881.416666666664</v>
      </c>
      <c r="AF589" s="67">
        <f>IF(V589="Bangalore",VLOOKUP(V589,'Branch Wise Work Timelines'!C:G,4,FALSE)+AA589+1,IF(V589="Mumbai",VLOOKUP(V589,'Branch Wise Work Timelines'!C:G,4,FALSE)+AA589+1,VLOOKUP(V589,'Branch Wise Work Timelines'!C:G,4,FALSE)+AA589))</f>
        <v>44881.770833333336</v>
      </c>
      <c r="AG589" s="67">
        <f>WORKDAY.INTL(AA589,1,11)+VLOOKUP(V589,'Branch Wise Work Timelines'!C:G,3,FALSE)</f>
        <v>44882.416666666664</v>
      </c>
      <c r="AH589" s="69" t="str">
        <f t="shared" ca="1" si="117"/>
        <v>Out of TAT</v>
      </c>
      <c r="AI589" s="69">
        <f t="shared" ca="1" si="118"/>
        <v>20689</v>
      </c>
      <c r="AJ589" s="69" t="str">
        <f ca="1">IF(AI589&lt;0,"0-12",IFERROR(VLOOKUP(AI589,Breakup[],2,FALSE),"&gt;24"))</f>
        <v>&gt;24</v>
      </c>
      <c r="AK589" s="69" t="str">
        <f>VLOOKUP(V589,Master!B:D,3,FALSE)</f>
        <v>East</v>
      </c>
      <c r="AL589" s="69" t="str">
        <f t="shared" si="119"/>
        <v>Kolkata</v>
      </c>
    </row>
    <row r="590" spans="1:38">
      <c r="A590" s="13" t="s">
        <v>1477</v>
      </c>
      <c r="B590" s="54">
        <v>44701.621908599504</v>
      </c>
      <c r="C590" s="13" t="s">
        <v>506</v>
      </c>
      <c r="D590" s="13">
        <v>269</v>
      </c>
      <c r="E590" s="13" t="s">
        <v>1478</v>
      </c>
      <c r="F590" s="13" t="s">
        <v>15</v>
      </c>
      <c r="G590" s="14">
        <v>1653043874636</v>
      </c>
      <c r="H590" s="55">
        <v>0.93424768518518497</v>
      </c>
      <c r="I590" s="33">
        <v>44882.934247685203</v>
      </c>
      <c r="J590" s="58">
        <v>44882</v>
      </c>
      <c r="K590" s="13" t="s">
        <v>213</v>
      </c>
      <c r="L590" s="13" t="s">
        <v>30</v>
      </c>
      <c r="M590" s="13" t="s">
        <v>75</v>
      </c>
      <c r="N590" s="13" t="s">
        <v>206</v>
      </c>
      <c r="O590" s="33" t="s">
        <v>38</v>
      </c>
      <c r="P590" s="58" t="s">
        <v>38</v>
      </c>
      <c r="Q590" s="33" t="s">
        <v>207</v>
      </c>
      <c r="R590" s="14" t="s">
        <v>38</v>
      </c>
      <c r="S590" s="13" t="s">
        <v>208</v>
      </c>
      <c r="T590" s="13" t="s">
        <v>209</v>
      </c>
      <c r="U590" s="33">
        <f t="shared" ca="1" si="108"/>
        <v>45744.56914039352</v>
      </c>
      <c r="V590" s="13" t="str">
        <f t="shared" si="109"/>
        <v>Bangalore</v>
      </c>
      <c r="W590" s="13" t="str">
        <f t="shared" si="110"/>
        <v>CLS</v>
      </c>
      <c r="X590" s="13">
        <f t="shared" si="111"/>
        <v>22</v>
      </c>
      <c r="Y590" s="13" t="str">
        <f>IFERROR(VLOOKUP(C590,ReceivingTeam[],2,FALSE),"HelpDesk")</f>
        <v>HelpDesk</v>
      </c>
      <c r="Z590" s="67">
        <f t="shared" si="112"/>
        <v>44883.746747685203</v>
      </c>
      <c r="AA590" s="68">
        <f t="shared" si="113"/>
        <v>44882</v>
      </c>
      <c r="AB590" s="69" t="b">
        <f t="shared" si="114"/>
        <v>1</v>
      </c>
      <c r="AC590" s="70">
        <f t="shared" si="115"/>
        <v>0.5</v>
      </c>
      <c r="AD590" s="67">
        <f t="shared" si="116"/>
        <v>44883.746747685203</v>
      </c>
      <c r="AE590" s="67">
        <f>VLOOKUP(V590,'Branch Wise Work Timelines'!C:G,3,FALSE)+AA590</f>
        <v>44882.416666666664</v>
      </c>
      <c r="AF590" s="67">
        <f>IF(V590="Bangalore",VLOOKUP(V590,'Branch Wise Work Timelines'!C:G,4,FALSE)+AA590+1,IF(V590="Mumbai",VLOOKUP(V590,'Branch Wise Work Timelines'!C:G,4,FALSE)+AA590+1,VLOOKUP(V590,'Branch Wise Work Timelines'!C:G,4,FALSE)+AA590))</f>
        <v>44883.104166666664</v>
      </c>
      <c r="AG590" s="67">
        <f>WORKDAY.INTL(AA590,1,11)+VLOOKUP(V590,'Branch Wise Work Timelines'!C:G,3,FALSE)</f>
        <v>44883.416666666664</v>
      </c>
      <c r="AH590" s="69" t="str">
        <f t="shared" ca="1" si="117"/>
        <v>Out of TAT</v>
      </c>
      <c r="AI590" s="69">
        <f t="shared" ca="1" si="118"/>
        <v>20660</v>
      </c>
      <c r="AJ590" s="69" t="str">
        <f ca="1">IF(AI590&lt;0,"0-12",IFERROR(VLOOKUP(AI590,Breakup[],2,FALSE),"&gt;24"))</f>
        <v>&gt;24</v>
      </c>
      <c r="AK590" s="69" t="str">
        <f>VLOOKUP(V590,Master!B:D,3,FALSE)</f>
        <v>South</v>
      </c>
      <c r="AL590" s="69" t="str">
        <f t="shared" si="119"/>
        <v>Bangalore-CLS</v>
      </c>
    </row>
    <row r="591" spans="1:38">
      <c r="A591" s="13" t="s">
        <v>1479</v>
      </c>
      <c r="B591" s="54">
        <v>44701.641303738397</v>
      </c>
      <c r="C591" s="13" t="s">
        <v>113</v>
      </c>
      <c r="D591" s="13">
        <v>934</v>
      </c>
      <c r="E591" s="13" t="s">
        <v>1480</v>
      </c>
      <c r="F591" s="13" t="s">
        <v>33</v>
      </c>
      <c r="G591" s="14">
        <v>1653040895232</v>
      </c>
      <c r="H591" s="55">
        <v>0.331782407407407</v>
      </c>
      <c r="I591" s="33">
        <v>44883.331782407397</v>
      </c>
      <c r="J591" s="58">
        <v>44883</v>
      </c>
      <c r="K591" s="13" t="s">
        <v>263</v>
      </c>
      <c r="L591" s="13" t="s">
        <v>69</v>
      </c>
      <c r="M591" s="13" t="s">
        <v>101</v>
      </c>
      <c r="N591" s="13" t="s">
        <v>206</v>
      </c>
      <c r="O591" s="33" t="s">
        <v>38</v>
      </c>
      <c r="P591" s="58" t="s">
        <v>38</v>
      </c>
      <c r="Q591" s="33" t="s">
        <v>207</v>
      </c>
      <c r="R591" s="14" t="s">
        <v>38</v>
      </c>
      <c r="S591" s="13" t="s">
        <v>208</v>
      </c>
      <c r="T591" s="13" t="s">
        <v>209</v>
      </c>
      <c r="U591" s="33">
        <f t="shared" ca="1" si="108"/>
        <v>45744.56914039352</v>
      </c>
      <c r="V591" s="13" t="str">
        <f t="shared" si="109"/>
        <v>Mumbai</v>
      </c>
      <c r="W591" s="13" t="str">
        <f t="shared" si="110"/>
        <v>RI</v>
      </c>
      <c r="X591" s="13">
        <f t="shared" si="111"/>
        <v>7</v>
      </c>
      <c r="Y591" s="13" t="str">
        <f>IFERROR(VLOOKUP(C591,ReceivingTeam[],2,FALSE),"HelpDesk")</f>
        <v>Branch office</v>
      </c>
      <c r="Z591" s="67">
        <f t="shared" si="112"/>
        <v>44883.916666666664</v>
      </c>
      <c r="AA591" s="68">
        <f t="shared" si="113"/>
        <v>44883</v>
      </c>
      <c r="AB591" s="69" t="b">
        <f t="shared" si="114"/>
        <v>1</v>
      </c>
      <c r="AC591" s="70">
        <f t="shared" si="115"/>
        <v>0.5</v>
      </c>
      <c r="AD591" s="67">
        <f t="shared" si="116"/>
        <v>44883.916666666664</v>
      </c>
      <c r="AE591" s="67">
        <f>VLOOKUP(V591,'Branch Wise Work Timelines'!C:G,3,FALSE)+AA591</f>
        <v>44883.416666666664</v>
      </c>
      <c r="AF591" s="67">
        <f>IF(V591="Bangalore",VLOOKUP(V591,'Branch Wise Work Timelines'!C:G,4,FALSE)+AA591+1,IF(V591="Mumbai",VLOOKUP(V591,'Branch Wise Work Timelines'!C:G,4,FALSE)+AA591+1,VLOOKUP(V591,'Branch Wise Work Timelines'!C:G,4,FALSE)+AA591))</f>
        <v>44884.25</v>
      </c>
      <c r="AG591" s="67">
        <f>WORKDAY.INTL(AA591,1,11)+VLOOKUP(V591,'Branch Wise Work Timelines'!C:G,3,FALSE)</f>
        <v>44884.416666666664</v>
      </c>
      <c r="AH591" s="69" t="str">
        <f t="shared" ca="1" si="117"/>
        <v>Out of TAT</v>
      </c>
      <c r="AI591" s="69">
        <f t="shared" ca="1" si="118"/>
        <v>20656</v>
      </c>
      <c r="AJ591" s="69" t="str">
        <f ca="1">IF(AI591&lt;0,"0-12",IFERROR(VLOOKUP(AI591,Breakup[],2,FALSE),"&gt;24"))</f>
        <v>&gt;24</v>
      </c>
      <c r="AK591" s="69" t="str">
        <f>VLOOKUP(V591,Master!B:D,3,FALSE)</f>
        <v>East</v>
      </c>
      <c r="AL591" s="69" t="str">
        <f t="shared" si="119"/>
        <v>Mumbai</v>
      </c>
    </row>
    <row r="592" spans="1:38">
      <c r="A592" s="13" t="s">
        <v>1481</v>
      </c>
      <c r="B592" s="54">
        <v>44701.648217708302</v>
      </c>
      <c r="C592" s="13" t="s">
        <v>153</v>
      </c>
      <c r="D592" s="13">
        <v>205</v>
      </c>
      <c r="E592" s="13" t="s">
        <v>1482</v>
      </c>
      <c r="F592" s="13" t="s">
        <v>33</v>
      </c>
      <c r="G592" s="14">
        <v>1653042931892</v>
      </c>
      <c r="H592" s="55">
        <v>0.28738425925925898</v>
      </c>
      <c r="I592" s="33">
        <v>44884.287384259304</v>
      </c>
      <c r="J592" s="58">
        <v>44884</v>
      </c>
      <c r="K592" s="13" t="s">
        <v>397</v>
      </c>
      <c r="L592" s="13" t="s">
        <v>50</v>
      </c>
      <c r="M592" s="13" t="s">
        <v>153</v>
      </c>
      <c r="N592" s="13" t="s">
        <v>206</v>
      </c>
      <c r="O592" s="33" t="s">
        <v>38</v>
      </c>
      <c r="P592" s="58" t="s">
        <v>38</v>
      </c>
      <c r="Q592" s="33" t="s">
        <v>207</v>
      </c>
      <c r="R592" s="14" t="s">
        <v>38</v>
      </c>
      <c r="S592" s="13" t="s">
        <v>216</v>
      </c>
      <c r="T592" s="13" t="s">
        <v>217</v>
      </c>
      <c r="U592" s="33">
        <f t="shared" ca="1" si="108"/>
        <v>45744.56914039352</v>
      </c>
      <c r="V592" s="13" t="str">
        <f t="shared" si="109"/>
        <v>Cochin</v>
      </c>
      <c r="W592" s="13" t="str">
        <f t="shared" si="110"/>
        <v>RI</v>
      </c>
      <c r="X592" s="13">
        <f t="shared" si="111"/>
        <v>6</v>
      </c>
      <c r="Y592" s="13" t="str">
        <f>IFERROR(VLOOKUP(C592,ReceivingTeam[],2,FALSE),"HelpDesk")</f>
        <v>Branch office</v>
      </c>
      <c r="Z592" s="67">
        <f t="shared" si="112"/>
        <v>44886.562499999993</v>
      </c>
      <c r="AA592" s="68">
        <f t="shared" si="113"/>
        <v>44884</v>
      </c>
      <c r="AB592" s="69" t="b">
        <f t="shared" si="114"/>
        <v>1</v>
      </c>
      <c r="AC592" s="70">
        <f t="shared" si="115"/>
        <v>0.5</v>
      </c>
      <c r="AD592" s="67">
        <f t="shared" si="116"/>
        <v>44886.562499999993</v>
      </c>
      <c r="AE592" s="67">
        <f>VLOOKUP(V592,'Branch Wise Work Timelines'!C:G,3,FALSE)+AA592</f>
        <v>44884.416666666664</v>
      </c>
      <c r="AF592" s="67">
        <f>IF(V592="Bangalore",VLOOKUP(V592,'Branch Wise Work Timelines'!C:G,4,FALSE)+AA592+1,IF(V592="Mumbai",VLOOKUP(V592,'Branch Wise Work Timelines'!C:G,4,FALSE)+AA592+1,VLOOKUP(V592,'Branch Wise Work Timelines'!C:G,4,FALSE)+AA592))</f>
        <v>44884.770833333336</v>
      </c>
      <c r="AG592" s="67">
        <f>WORKDAY.INTL(AA592,1,11)+VLOOKUP(V592,'Branch Wise Work Timelines'!C:G,3,FALSE)</f>
        <v>44886.416666666664</v>
      </c>
      <c r="AH592" s="69" t="str">
        <f t="shared" ca="1" si="117"/>
        <v>Out of TAT</v>
      </c>
      <c r="AI592" s="69">
        <f t="shared" ca="1" si="118"/>
        <v>20593</v>
      </c>
      <c r="AJ592" s="69" t="str">
        <f ca="1">IF(AI592&lt;0,"0-12",IFERROR(VLOOKUP(AI592,Breakup[],2,FALSE),"&gt;24"))</f>
        <v>&gt;24</v>
      </c>
      <c r="AK592" s="69" t="str">
        <f>VLOOKUP(V592,Master!B:D,3,FALSE)</f>
        <v>South</v>
      </c>
      <c r="AL592" s="69" t="str">
        <f t="shared" si="119"/>
        <v>Cochin</v>
      </c>
    </row>
    <row r="593" spans="1:38">
      <c r="A593" s="13" t="s">
        <v>1483</v>
      </c>
      <c r="B593" s="54">
        <v>44701.644318831</v>
      </c>
      <c r="C593" s="13" t="s">
        <v>110</v>
      </c>
      <c r="D593" s="13">
        <v>236</v>
      </c>
      <c r="E593" s="13" t="s">
        <v>1484</v>
      </c>
      <c r="F593" s="13" t="s">
        <v>33</v>
      </c>
      <c r="G593" s="14">
        <v>1653041377165</v>
      </c>
      <c r="H593" s="55">
        <v>0.29613425925925901</v>
      </c>
      <c r="I593" s="33">
        <v>44882.296134259297</v>
      </c>
      <c r="J593" s="58">
        <v>44882</v>
      </c>
      <c r="K593" s="13" t="s">
        <v>263</v>
      </c>
      <c r="L593" s="13" t="s">
        <v>69</v>
      </c>
      <c r="M593" s="13" t="s">
        <v>101</v>
      </c>
      <c r="N593" s="13" t="s">
        <v>206</v>
      </c>
      <c r="O593" s="33" t="s">
        <v>38</v>
      </c>
      <c r="P593" s="58" t="s">
        <v>38</v>
      </c>
      <c r="Q593" s="33" t="s">
        <v>207</v>
      </c>
      <c r="R593" s="14" t="s">
        <v>38</v>
      </c>
      <c r="S593" s="13" t="s">
        <v>208</v>
      </c>
      <c r="T593" s="13" t="s">
        <v>209</v>
      </c>
      <c r="U593" s="33">
        <f t="shared" ca="1" si="108"/>
        <v>45744.56914039352</v>
      </c>
      <c r="V593" s="13" t="str">
        <f t="shared" si="109"/>
        <v>Mumbai</v>
      </c>
      <c r="W593" s="13" t="str">
        <f t="shared" si="110"/>
        <v>RI</v>
      </c>
      <c r="X593" s="13">
        <f t="shared" si="111"/>
        <v>7</v>
      </c>
      <c r="Y593" s="13" t="str">
        <f>IFERROR(VLOOKUP(C593,ReceivingTeam[],2,FALSE),"HelpDesk")</f>
        <v>Branch office</v>
      </c>
      <c r="Z593" s="67">
        <f t="shared" si="112"/>
        <v>44882.916666666664</v>
      </c>
      <c r="AA593" s="68">
        <f t="shared" si="113"/>
        <v>44882</v>
      </c>
      <c r="AB593" s="69" t="b">
        <f t="shared" si="114"/>
        <v>1</v>
      </c>
      <c r="AC593" s="70">
        <f t="shared" si="115"/>
        <v>0.5</v>
      </c>
      <c r="AD593" s="67">
        <f t="shared" si="116"/>
        <v>44882.916666666664</v>
      </c>
      <c r="AE593" s="67">
        <f>VLOOKUP(V593,'Branch Wise Work Timelines'!C:G,3,FALSE)+AA593</f>
        <v>44882.416666666664</v>
      </c>
      <c r="AF593" s="67">
        <f>IF(V593="Bangalore",VLOOKUP(V593,'Branch Wise Work Timelines'!C:G,4,FALSE)+AA593+1,IF(V593="Mumbai",VLOOKUP(V593,'Branch Wise Work Timelines'!C:G,4,FALSE)+AA593+1,VLOOKUP(V593,'Branch Wise Work Timelines'!C:G,4,FALSE)+AA593))</f>
        <v>44883.25</v>
      </c>
      <c r="AG593" s="67">
        <f>WORKDAY.INTL(AA593,1,11)+VLOOKUP(V593,'Branch Wise Work Timelines'!C:G,3,FALSE)</f>
        <v>44883.416666666664</v>
      </c>
      <c r="AH593" s="69" t="str">
        <f t="shared" ca="1" si="117"/>
        <v>Out of TAT</v>
      </c>
      <c r="AI593" s="69">
        <f t="shared" ca="1" si="118"/>
        <v>20680</v>
      </c>
      <c r="AJ593" s="69" t="str">
        <f ca="1">IF(AI593&lt;0,"0-12",IFERROR(VLOOKUP(AI593,Breakup[],2,FALSE),"&gt;24"))</f>
        <v>&gt;24</v>
      </c>
      <c r="AK593" s="69" t="str">
        <f>VLOOKUP(V593,Master!B:D,3,FALSE)</f>
        <v>East</v>
      </c>
      <c r="AL593" s="69" t="str">
        <f t="shared" si="119"/>
        <v>Mumbai</v>
      </c>
    </row>
    <row r="594" spans="1:38">
      <c r="A594" s="13" t="s">
        <v>1485</v>
      </c>
      <c r="B594" s="54">
        <v>44701.614153553201</v>
      </c>
      <c r="C594" s="13" t="s">
        <v>989</v>
      </c>
      <c r="D594" s="13">
        <v>1460</v>
      </c>
      <c r="E594" s="13" t="s">
        <v>1486</v>
      </c>
      <c r="F594" s="13" t="s">
        <v>33</v>
      </c>
      <c r="G594" s="14">
        <v>1653042753296</v>
      </c>
      <c r="H594" s="55">
        <v>4.5300925925925897E-2</v>
      </c>
      <c r="I594" s="33">
        <v>44891.0453009259</v>
      </c>
      <c r="J594" s="58">
        <v>44891</v>
      </c>
      <c r="K594" s="13" t="s">
        <v>213</v>
      </c>
      <c r="L594" s="13" t="s">
        <v>30</v>
      </c>
      <c r="M594" s="13" t="s">
        <v>282</v>
      </c>
      <c r="N594" s="13" t="s">
        <v>206</v>
      </c>
      <c r="O594" s="33">
        <v>44891.897187499999</v>
      </c>
      <c r="P594" s="58">
        <v>44891</v>
      </c>
      <c r="Q594" s="33" t="s">
        <v>237</v>
      </c>
      <c r="R594" s="14">
        <v>189</v>
      </c>
      <c r="S594" s="13" t="s">
        <v>216</v>
      </c>
      <c r="T594" s="13" t="s">
        <v>217</v>
      </c>
      <c r="U594" s="33">
        <f t="shared" ca="1" si="108"/>
        <v>45744.56914039352</v>
      </c>
      <c r="V594" s="13" t="str">
        <f t="shared" si="109"/>
        <v>Bangalore</v>
      </c>
      <c r="W594" s="13" t="str">
        <f t="shared" si="110"/>
        <v>RI</v>
      </c>
      <c r="X594" s="13">
        <f t="shared" si="111"/>
        <v>1</v>
      </c>
      <c r="Y594" s="13" t="str">
        <f>IFERROR(VLOOKUP(C594,ReceivingTeam[],2,FALSE),"HelpDesk")</f>
        <v>HelpDesk</v>
      </c>
      <c r="Z594" s="67">
        <f t="shared" si="112"/>
        <v>44891.916666666664</v>
      </c>
      <c r="AA594" s="68">
        <f t="shared" si="113"/>
        <v>44891</v>
      </c>
      <c r="AB594" s="69" t="b">
        <f t="shared" si="114"/>
        <v>1</v>
      </c>
      <c r="AC594" s="70">
        <f t="shared" si="115"/>
        <v>0.5</v>
      </c>
      <c r="AD594" s="67">
        <f t="shared" si="116"/>
        <v>44891.916666666664</v>
      </c>
      <c r="AE594" s="67">
        <f>VLOOKUP(V594,'Branch Wise Work Timelines'!C:G,3,FALSE)+AA594</f>
        <v>44891.416666666664</v>
      </c>
      <c r="AF594" s="67">
        <f>IF(V594="Bangalore",VLOOKUP(V594,'Branch Wise Work Timelines'!C:G,4,FALSE)+AA594+1,IF(V594="Mumbai",VLOOKUP(V594,'Branch Wise Work Timelines'!C:G,4,FALSE)+AA594+1,VLOOKUP(V594,'Branch Wise Work Timelines'!C:G,4,FALSE)+AA594))</f>
        <v>44892.104166666664</v>
      </c>
      <c r="AG594" s="67">
        <f>WORKDAY.INTL(AA594,1,11)+VLOOKUP(V594,'Branch Wise Work Timelines'!C:G,3,FALSE)</f>
        <v>44893.416666666664</v>
      </c>
      <c r="AH594" s="69" t="str">
        <f t="shared" si="117"/>
        <v>Met</v>
      </c>
      <c r="AI594" s="69">
        <f t="shared" ca="1" si="118"/>
        <v>20464</v>
      </c>
      <c r="AJ594" s="69" t="str">
        <f ca="1">IF(AI594&lt;0,"0-12",IFERROR(VLOOKUP(AI594,Breakup[],2,FALSE),"&gt;24"))</f>
        <v>&gt;24</v>
      </c>
      <c r="AK594" s="69" t="str">
        <f>VLOOKUP(V594,Master!B:D,3,FALSE)</f>
        <v>South</v>
      </c>
      <c r="AL594" s="69" t="str">
        <f t="shared" si="119"/>
        <v>Bangalore</v>
      </c>
    </row>
    <row r="595" spans="1:38">
      <c r="A595" s="13" t="s">
        <v>1487</v>
      </c>
      <c r="B595" s="54">
        <v>44701.490920567099</v>
      </c>
      <c r="C595" s="13" t="s">
        <v>344</v>
      </c>
      <c r="D595" s="13">
        <v>690</v>
      </c>
      <c r="E595" s="13" t="s">
        <v>1488</v>
      </c>
      <c r="F595" s="13" t="s">
        <v>33</v>
      </c>
      <c r="G595" s="14">
        <v>1653028157440</v>
      </c>
      <c r="H595" s="55">
        <v>0.35921296296296301</v>
      </c>
      <c r="I595" s="33">
        <v>44888.359212962998</v>
      </c>
      <c r="J595" s="58">
        <v>44888</v>
      </c>
      <c r="K595" s="13" t="s">
        <v>263</v>
      </c>
      <c r="L595" s="13" t="s">
        <v>69</v>
      </c>
      <c r="M595" s="13" t="s">
        <v>101</v>
      </c>
      <c r="N595" s="13" t="s">
        <v>206</v>
      </c>
      <c r="O595" s="33" t="s">
        <v>38</v>
      </c>
      <c r="P595" s="58" t="s">
        <v>38</v>
      </c>
      <c r="Q595" s="33" t="s">
        <v>207</v>
      </c>
      <c r="R595" s="14" t="s">
        <v>38</v>
      </c>
      <c r="S595" s="13" t="s">
        <v>208</v>
      </c>
      <c r="T595" s="13" t="s">
        <v>209</v>
      </c>
      <c r="U595" s="33">
        <f t="shared" ca="1" si="108"/>
        <v>45744.56914039352</v>
      </c>
      <c r="V595" s="13" t="str">
        <f t="shared" si="109"/>
        <v>Mumbai</v>
      </c>
      <c r="W595" s="13" t="str">
        <f t="shared" si="110"/>
        <v>RI</v>
      </c>
      <c r="X595" s="13">
        <f t="shared" si="111"/>
        <v>8</v>
      </c>
      <c r="Y595" s="13" t="str">
        <f>IFERROR(VLOOKUP(C595,ReceivingTeam[],2,FALSE),"HelpDesk")</f>
        <v>HelpDesk</v>
      </c>
      <c r="Z595" s="67">
        <f t="shared" si="112"/>
        <v>44888.916666666664</v>
      </c>
      <c r="AA595" s="68">
        <f t="shared" si="113"/>
        <v>44888</v>
      </c>
      <c r="AB595" s="69" t="b">
        <f t="shared" si="114"/>
        <v>1</v>
      </c>
      <c r="AC595" s="70">
        <f t="shared" si="115"/>
        <v>0.5</v>
      </c>
      <c r="AD595" s="67">
        <f t="shared" si="116"/>
        <v>44888.916666666664</v>
      </c>
      <c r="AE595" s="67">
        <f>VLOOKUP(V595,'Branch Wise Work Timelines'!C:G,3,FALSE)+AA595</f>
        <v>44888.416666666664</v>
      </c>
      <c r="AF595" s="67">
        <f>IF(V595="Bangalore",VLOOKUP(V595,'Branch Wise Work Timelines'!C:G,4,FALSE)+AA595+1,IF(V595="Mumbai",VLOOKUP(V595,'Branch Wise Work Timelines'!C:G,4,FALSE)+AA595+1,VLOOKUP(V595,'Branch Wise Work Timelines'!C:G,4,FALSE)+AA595))</f>
        <v>44889.25</v>
      </c>
      <c r="AG595" s="67">
        <f>WORKDAY.INTL(AA595,1,11)+VLOOKUP(V595,'Branch Wise Work Timelines'!C:G,3,FALSE)</f>
        <v>44889.416666666664</v>
      </c>
      <c r="AH595" s="69" t="str">
        <f t="shared" ca="1" si="117"/>
        <v>Out of TAT</v>
      </c>
      <c r="AI595" s="69">
        <f t="shared" ca="1" si="118"/>
        <v>20536</v>
      </c>
      <c r="AJ595" s="69" t="str">
        <f ca="1">IF(AI595&lt;0,"0-12",IFERROR(VLOOKUP(AI595,Breakup[],2,FALSE),"&gt;24"))</f>
        <v>&gt;24</v>
      </c>
      <c r="AK595" s="69" t="str">
        <f>VLOOKUP(V595,Master!B:D,3,FALSE)</f>
        <v>East</v>
      </c>
      <c r="AL595" s="69" t="str">
        <f t="shared" si="119"/>
        <v>Mumbai</v>
      </c>
    </row>
    <row r="596" spans="1:38">
      <c r="A596" s="13" t="s">
        <v>1489</v>
      </c>
      <c r="B596" s="54">
        <v>44701.625331134303</v>
      </c>
      <c r="C596" s="13" t="s">
        <v>329</v>
      </c>
      <c r="D596" s="13">
        <v>1343</v>
      </c>
      <c r="E596" s="13" t="s">
        <v>1490</v>
      </c>
      <c r="F596" s="13" t="s">
        <v>15</v>
      </c>
      <c r="G596" s="14">
        <v>1653042280155</v>
      </c>
      <c r="H596" s="55">
        <v>0.60815972222222203</v>
      </c>
      <c r="I596" s="33">
        <v>44891.6081597222</v>
      </c>
      <c r="J596" s="58">
        <v>44891</v>
      </c>
      <c r="K596" s="13" t="s">
        <v>213</v>
      </c>
      <c r="L596" s="13" t="s">
        <v>30</v>
      </c>
      <c r="M596" s="13" t="s">
        <v>214</v>
      </c>
      <c r="N596" s="13" t="s">
        <v>206</v>
      </c>
      <c r="O596" s="33">
        <v>44891.5690046296</v>
      </c>
      <c r="P596" s="58">
        <v>44891</v>
      </c>
      <c r="Q596" s="33" t="s">
        <v>237</v>
      </c>
      <c r="R596" s="14">
        <v>336</v>
      </c>
      <c r="S596" s="13" t="s">
        <v>216</v>
      </c>
      <c r="T596" s="13" t="s">
        <v>217</v>
      </c>
      <c r="U596" s="33">
        <f t="shared" ca="1" si="108"/>
        <v>45744.56914039352</v>
      </c>
      <c r="V596" s="13" t="str">
        <f t="shared" si="109"/>
        <v>Bangalore</v>
      </c>
      <c r="W596" s="13" t="str">
        <f t="shared" si="110"/>
        <v>CLS</v>
      </c>
      <c r="X596" s="13">
        <f t="shared" si="111"/>
        <v>14</v>
      </c>
      <c r="Y596" s="13" t="str">
        <f>IFERROR(VLOOKUP(C596,ReceivingTeam[],2,FALSE),"HelpDesk")</f>
        <v>HelpDesk</v>
      </c>
      <c r="Z596" s="67">
        <f t="shared" si="112"/>
        <v>44893.4206597222</v>
      </c>
      <c r="AA596" s="68">
        <f t="shared" si="113"/>
        <v>44891</v>
      </c>
      <c r="AB596" s="69" t="b">
        <f t="shared" si="114"/>
        <v>1</v>
      </c>
      <c r="AC596" s="70">
        <f t="shared" si="115"/>
        <v>0.5</v>
      </c>
      <c r="AD596" s="67">
        <f t="shared" si="116"/>
        <v>44893.4206597222</v>
      </c>
      <c r="AE596" s="67">
        <f>VLOOKUP(V596,'Branch Wise Work Timelines'!C:G,3,FALSE)+AA596</f>
        <v>44891.416666666664</v>
      </c>
      <c r="AF596" s="67">
        <f>IF(V596="Bangalore",VLOOKUP(V596,'Branch Wise Work Timelines'!C:G,4,FALSE)+AA596+1,IF(V596="Mumbai",VLOOKUP(V596,'Branch Wise Work Timelines'!C:G,4,FALSE)+AA596+1,VLOOKUP(V596,'Branch Wise Work Timelines'!C:G,4,FALSE)+AA596))</f>
        <v>44892.104166666664</v>
      </c>
      <c r="AG596" s="67">
        <f>WORKDAY.INTL(AA596,1,11)+VLOOKUP(V596,'Branch Wise Work Timelines'!C:G,3,FALSE)</f>
        <v>44893.416666666664</v>
      </c>
      <c r="AH596" s="69" t="str">
        <f t="shared" si="117"/>
        <v>Met</v>
      </c>
      <c r="AI596" s="69">
        <f t="shared" ca="1" si="118"/>
        <v>20428</v>
      </c>
      <c r="AJ596" s="69" t="str">
        <f ca="1">IF(AI596&lt;0,"0-12",IFERROR(VLOOKUP(AI596,Breakup[],2,FALSE),"&gt;24"))</f>
        <v>&gt;24</v>
      </c>
      <c r="AK596" s="69" t="str">
        <f>VLOOKUP(V596,Master!B:D,3,FALSE)</f>
        <v>South</v>
      </c>
      <c r="AL596" s="69" t="str">
        <f t="shared" si="119"/>
        <v>Bangalore-CLS</v>
      </c>
    </row>
    <row r="597" spans="1:38">
      <c r="A597" s="13" t="s">
        <v>1491</v>
      </c>
      <c r="B597" s="54">
        <v>44701.563315544001</v>
      </c>
      <c r="C597" s="13" t="s">
        <v>497</v>
      </c>
      <c r="D597" s="13">
        <v>1020</v>
      </c>
      <c r="E597" s="13" t="s">
        <v>1492</v>
      </c>
      <c r="F597" s="13" t="s">
        <v>33</v>
      </c>
      <c r="G597" s="14">
        <v>1653033678028</v>
      </c>
      <c r="H597" s="55">
        <v>0.155555555555556</v>
      </c>
      <c r="I597" s="33">
        <v>44888.155555555597</v>
      </c>
      <c r="J597" s="58">
        <v>44888</v>
      </c>
      <c r="K597" s="13" t="s">
        <v>452</v>
      </c>
      <c r="L597" s="13" t="s">
        <v>36</v>
      </c>
      <c r="M597" s="13" t="s">
        <v>497</v>
      </c>
      <c r="N597" s="13" t="s">
        <v>206</v>
      </c>
      <c r="O597" s="33" t="s">
        <v>38</v>
      </c>
      <c r="P597" s="58" t="s">
        <v>38</v>
      </c>
      <c r="Q597" s="33" t="s">
        <v>207</v>
      </c>
      <c r="R597" s="14" t="s">
        <v>38</v>
      </c>
      <c r="S597" s="13" t="s">
        <v>216</v>
      </c>
      <c r="T597" s="13" t="s">
        <v>217</v>
      </c>
      <c r="U597" s="33">
        <f t="shared" ca="1" si="108"/>
        <v>45744.56914039352</v>
      </c>
      <c r="V597" s="13" t="str">
        <f t="shared" si="109"/>
        <v>Chennai</v>
      </c>
      <c r="W597" s="13" t="str">
        <f t="shared" si="110"/>
        <v>RI</v>
      </c>
      <c r="X597" s="13">
        <f t="shared" si="111"/>
        <v>3</v>
      </c>
      <c r="Y597" s="13" t="str">
        <f>IFERROR(VLOOKUP(C597,ReceivingTeam[],2,FALSE),"HelpDesk")</f>
        <v>HelpDesk</v>
      </c>
      <c r="Z597" s="67">
        <f t="shared" si="112"/>
        <v>44889.562499999993</v>
      </c>
      <c r="AA597" s="68">
        <f t="shared" si="113"/>
        <v>44888</v>
      </c>
      <c r="AB597" s="69" t="b">
        <f t="shared" si="114"/>
        <v>1</v>
      </c>
      <c r="AC597" s="70">
        <f t="shared" si="115"/>
        <v>0.5</v>
      </c>
      <c r="AD597" s="67">
        <f t="shared" si="116"/>
        <v>44889.562499999993</v>
      </c>
      <c r="AE597" s="67">
        <f>VLOOKUP(V597,'Branch Wise Work Timelines'!C:G,3,FALSE)+AA597</f>
        <v>44888.416666666664</v>
      </c>
      <c r="AF597" s="67">
        <f>IF(V597="Bangalore",VLOOKUP(V597,'Branch Wise Work Timelines'!C:G,4,FALSE)+AA597+1,IF(V597="Mumbai",VLOOKUP(V597,'Branch Wise Work Timelines'!C:G,4,FALSE)+AA597+1,VLOOKUP(V597,'Branch Wise Work Timelines'!C:G,4,FALSE)+AA597))</f>
        <v>44888.770833333336</v>
      </c>
      <c r="AG597" s="67">
        <f>WORKDAY.INTL(AA597,1,11)+VLOOKUP(V597,'Branch Wise Work Timelines'!C:G,3,FALSE)</f>
        <v>44889.416666666664</v>
      </c>
      <c r="AH597" s="69" t="str">
        <f t="shared" ca="1" si="117"/>
        <v>Out of TAT</v>
      </c>
      <c r="AI597" s="69">
        <f t="shared" ca="1" si="118"/>
        <v>20521</v>
      </c>
      <c r="AJ597" s="69" t="str">
        <f ca="1">IF(AI597&lt;0,"0-12",IFERROR(VLOOKUP(AI597,Breakup[],2,FALSE),"&gt;24"))</f>
        <v>&gt;24</v>
      </c>
      <c r="AK597" s="69" t="str">
        <f>VLOOKUP(V597,Master!B:D,3,FALSE)</f>
        <v>South</v>
      </c>
      <c r="AL597" s="69" t="str">
        <f t="shared" si="119"/>
        <v>Chennai</v>
      </c>
    </row>
    <row r="598" spans="1:38">
      <c r="A598" s="13" t="s">
        <v>1493</v>
      </c>
      <c r="B598" s="54">
        <v>44701.5317818287</v>
      </c>
      <c r="C598" s="13" t="s">
        <v>162</v>
      </c>
      <c r="D598" s="13">
        <v>927</v>
      </c>
      <c r="E598" s="13" t="s">
        <v>1494</v>
      </c>
      <c r="F598" s="13" t="s">
        <v>15</v>
      </c>
      <c r="G598" s="14">
        <v>1653036841901</v>
      </c>
      <c r="H598" s="55">
        <v>0.23996527777777801</v>
      </c>
      <c r="I598" s="33">
        <v>44881.239965277797</v>
      </c>
      <c r="J598" s="58">
        <v>44881</v>
      </c>
      <c r="K598" s="13" t="s">
        <v>249</v>
      </c>
      <c r="L598" s="13" t="s">
        <v>44</v>
      </c>
      <c r="M598" s="13" t="s">
        <v>250</v>
      </c>
      <c r="N598" s="13" t="s">
        <v>206</v>
      </c>
      <c r="O598" s="33" t="s">
        <v>38</v>
      </c>
      <c r="P598" s="58" t="s">
        <v>38</v>
      </c>
      <c r="Q598" s="33" t="s">
        <v>207</v>
      </c>
      <c r="R598" s="14" t="s">
        <v>38</v>
      </c>
      <c r="S598" s="13" t="s">
        <v>216</v>
      </c>
      <c r="T598" s="13" t="s">
        <v>217</v>
      </c>
      <c r="U598" s="33">
        <f t="shared" ca="1" si="108"/>
        <v>45744.56914039352</v>
      </c>
      <c r="V598" s="13" t="str">
        <f t="shared" si="109"/>
        <v>Coimbatore</v>
      </c>
      <c r="W598" s="13" t="str">
        <f t="shared" si="110"/>
        <v>CLS</v>
      </c>
      <c r="X598" s="13">
        <f t="shared" si="111"/>
        <v>5</v>
      </c>
      <c r="Y598" s="13" t="str">
        <f>IFERROR(VLOOKUP(C598,ReceivingTeam[],2,FALSE),"HelpDesk")</f>
        <v>Branch office</v>
      </c>
      <c r="Z598" s="67">
        <f t="shared" si="112"/>
        <v>44882.562499999993</v>
      </c>
      <c r="AA598" s="68">
        <f t="shared" si="113"/>
        <v>44881</v>
      </c>
      <c r="AB598" s="69" t="b">
        <f t="shared" si="114"/>
        <v>1</v>
      </c>
      <c r="AC598" s="70">
        <f t="shared" si="115"/>
        <v>0.5</v>
      </c>
      <c r="AD598" s="67">
        <f t="shared" si="116"/>
        <v>44882.562499999993</v>
      </c>
      <c r="AE598" s="67">
        <f>VLOOKUP(V598,'Branch Wise Work Timelines'!C:G,3,FALSE)+AA598</f>
        <v>44881.416666666664</v>
      </c>
      <c r="AF598" s="67">
        <f>IF(V598="Bangalore",VLOOKUP(V598,'Branch Wise Work Timelines'!C:G,4,FALSE)+AA598+1,IF(V598="Mumbai",VLOOKUP(V598,'Branch Wise Work Timelines'!C:G,4,FALSE)+AA598+1,VLOOKUP(V598,'Branch Wise Work Timelines'!C:G,4,FALSE)+AA598))</f>
        <v>44881.770833333336</v>
      </c>
      <c r="AG598" s="67">
        <f>WORKDAY.INTL(AA598,1,11)+VLOOKUP(V598,'Branch Wise Work Timelines'!C:G,3,FALSE)</f>
        <v>44882.416666666664</v>
      </c>
      <c r="AH598" s="69" t="str">
        <f t="shared" ca="1" si="117"/>
        <v>Out of TAT</v>
      </c>
      <c r="AI598" s="69">
        <f t="shared" ca="1" si="118"/>
        <v>20689</v>
      </c>
      <c r="AJ598" s="69" t="str">
        <f ca="1">IF(AI598&lt;0,"0-12",IFERROR(VLOOKUP(AI598,Breakup[],2,FALSE),"&gt;24"))</f>
        <v>&gt;24</v>
      </c>
      <c r="AK598" s="69" t="str">
        <f>VLOOKUP(V598,Master!B:D,3,FALSE)</f>
        <v>South</v>
      </c>
      <c r="AL598" s="69" t="str">
        <f t="shared" si="119"/>
        <v>Coimbatore</v>
      </c>
    </row>
    <row r="599" spans="1:38">
      <c r="A599" s="13" t="s">
        <v>1495</v>
      </c>
      <c r="B599" s="54">
        <v>44701.604828553202</v>
      </c>
      <c r="C599" s="13" t="s">
        <v>162</v>
      </c>
      <c r="D599" s="13">
        <v>232</v>
      </c>
      <c r="E599" s="13" t="s">
        <v>1496</v>
      </c>
      <c r="F599" s="13" t="s">
        <v>15</v>
      </c>
      <c r="G599" s="14">
        <v>1653043873349</v>
      </c>
      <c r="H599" s="55">
        <v>0.64092592592592601</v>
      </c>
      <c r="I599" s="33">
        <v>44890.640925925902</v>
      </c>
      <c r="J599" s="58">
        <v>44890</v>
      </c>
      <c r="K599" s="13" t="s">
        <v>249</v>
      </c>
      <c r="L599" s="13" t="s">
        <v>44</v>
      </c>
      <c r="M599" s="13" t="s">
        <v>250</v>
      </c>
      <c r="N599" s="13" t="s">
        <v>206</v>
      </c>
      <c r="O599" s="33" t="s">
        <v>38</v>
      </c>
      <c r="P599" s="58" t="s">
        <v>38</v>
      </c>
      <c r="Q599" s="33" t="s">
        <v>207</v>
      </c>
      <c r="R599" s="14" t="s">
        <v>38</v>
      </c>
      <c r="S599" s="13" t="s">
        <v>216</v>
      </c>
      <c r="T599" s="13" t="s">
        <v>217</v>
      </c>
      <c r="U599" s="33">
        <f t="shared" ca="1" si="108"/>
        <v>45744.56914039352</v>
      </c>
      <c r="V599" s="13" t="str">
        <f t="shared" si="109"/>
        <v>Coimbatore</v>
      </c>
      <c r="W599" s="13" t="str">
        <f t="shared" si="110"/>
        <v>CLS</v>
      </c>
      <c r="X599" s="13">
        <f t="shared" si="111"/>
        <v>15</v>
      </c>
      <c r="Y599" s="13" t="str">
        <f>IFERROR(VLOOKUP(C599,ReceivingTeam[],2,FALSE),"HelpDesk")</f>
        <v>Branch office</v>
      </c>
      <c r="Z599" s="67">
        <f t="shared" si="112"/>
        <v>44891.78675925923</v>
      </c>
      <c r="AA599" s="68">
        <f t="shared" si="113"/>
        <v>44890</v>
      </c>
      <c r="AB599" s="69" t="b">
        <f t="shared" si="114"/>
        <v>1</v>
      </c>
      <c r="AC599" s="70">
        <f t="shared" si="115"/>
        <v>0.5</v>
      </c>
      <c r="AD599" s="67">
        <f t="shared" si="116"/>
        <v>44891.78675925923</v>
      </c>
      <c r="AE599" s="67">
        <f>VLOOKUP(V599,'Branch Wise Work Timelines'!C:G,3,FALSE)+AA599</f>
        <v>44890.416666666664</v>
      </c>
      <c r="AF599" s="67">
        <f>IF(V599="Bangalore",VLOOKUP(V599,'Branch Wise Work Timelines'!C:G,4,FALSE)+AA599+1,IF(V599="Mumbai",VLOOKUP(V599,'Branch Wise Work Timelines'!C:G,4,FALSE)+AA599+1,VLOOKUP(V599,'Branch Wise Work Timelines'!C:G,4,FALSE)+AA599))</f>
        <v>44890.770833333336</v>
      </c>
      <c r="AG599" s="67">
        <f>WORKDAY.INTL(AA599,1,11)+VLOOKUP(V599,'Branch Wise Work Timelines'!C:G,3,FALSE)</f>
        <v>44891.416666666664</v>
      </c>
      <c r="AH599" s="69" t="str">
        <f t="shared" ca="1" si="117"/>
        <v>Out of TAT</v>
      </c>
      <c r="AI599" s="69">
        <f t="shared" ca="1" si="118"/>
        <v>20467</v>
      </c>
      <c r="AJ599" s="69" t="str">
        <f ca="1">IF(AI599&lt;0,"0-12",IFERROR(VLOOKUP(AI599,Breakup[],2,FALSE),"&gt;24"))</f>
        <v>&gt;24</v>
      </c>
      <c r="AK599" s="69" t="str">
        <f>VLOOKUP(V599,Master!B:D,3,FALSE)</f>
        <v>South</v>
      </c>
      <c r="AL599" s="69" t="str">
        <f t="shared" si="119"/>
        <v>Coimbatore</v>
      </c>
    </row>
    <row r="600" spans="1:38">
      <c r="A600" s="13" t="s">
        <v>1497</v>
      </c>
      <c r="B600" s="54">
        <v>44701.632339583302</v>
      </c>
      <c r="C600" s="13" t="s">
        <v>211</v>
      </c>
      <c r="D600" s="13">
        <v>370</v>
      </c>
      <c r="E600" s="13" t="s">
        <v>1498</v>
      </c>
      <c r="F600" s="13" t="s">
        <v>15</v>
      </c>
      <c r="G600" s="14">
        <v>1653041711052</v>
      </c>
      <c r="H600" s="55">
        <v>0.20981481481481501</v>
      </c>
      <c r="I600" s="33">
        <v>44886.2098148148</v>
      </c>
      <c r="J600" s="58">
        <v>44886</v>
      </c>
      <c r="K600" s="13" t="s">
        <v>213</v>
      </c>
      <c r="L600" s="13" t="s">
        <v>30</v>
      </c>
      <c r="M600" s="13" t="s">
        <v>214</v>
      </c>
      <c r="N600" s="13" t="s">
        <v>206</v>
      </c>
      <c r="O600" s="33" t="s">
        <v>38</v>
      </c>
      <c r="P600" s="58" t="s">
        <v>38</v>
      </c>
      <c r="Q600" s="33" t="s">
        <v>207</v>
      </c>
      <c r="R600" s="14" t="s">
        <v>38</v>
      </c>
      <c r="S600" s="13" t="s">
        <v>216</v>
      </c>
      <c r="T600" s="13" t="s">
        <v>217</v>
      </c>
      <c r="U600" s="33">
        <f t="shared" ca="1" si="108"/>
        <v>45744.56914039352</v>
      </c>
      <c r="V600" s="13" t="str">
        <f t="shared" si="109"/>
        <v>Bangalore</v>
      </c>
      <c r="W600" s="13" t="str">
        <f t="shared" si="110"/>
        <v>CLS</v>
      </c>
      <c r="X600" s="13">
        <f t="shared" si="111"/>
        <v>5</v>
      </c>
      <c r="Y600" s="13" t="str">
        <f>IFERROR(VLOOKUP(C600,ReceivingTeam[],2,FALSE),"HelpDesk")</f>
        <v>HelpDesk</v>
      </c>
      <c r="Z600" s="67">
        <f t="shared" si="112"/>
        <v>44886.916666666664</v>
      </c>
      <c r="AA600" s="68">
        <f t="shared" si="113"/>
        <v>44886</v>
      </c>
      <c r="AB600" s="69" t="b">
        <f t="shared" si="114"/>
        <v>1</v>
      </c>
      <c r="AC600" s="70">
        <f t="shared" si="115"/>
        <v>0.5</v>
      </c>
      <c r="AD600" s="67">
        <f t="shared" si="116"/>
        <v>44886.916666666664</v>
      </c>
      <c r="AE600" s="67">
        <f>VLOOKUP(V600,'Branch Wise Work Timelines'!C:G,3,FALSE)+AA600</f>
        <v>44886.416666666664</v>
      </c>
      <c r="AF600" s="67">
        <f>IF(V600="Bangalore",VLOOKUP(V600,'Branch Wise Work Timelines'!C:G,4,FALSE)+AA600+1,IF(V600="Mumbai",VLOOKUP(V600,'Branch Wise Work Timelines'!C:G,4,FALSE)+AA600+1,VLOOKUP(V600,'Branch Wise Work Timelines'!C:G,4,FALSE)+AA600))</f>
        <v>44887.104166666664</v>
      </c>
      <c r="AG600" s="67">
        <f>WORKDAY.INTL(AA600,1,11)+VLOOKUP(V600,'Branch Wise Work Timelines'!C:G,3,FALSE)</f>
        <v>44887.416666666664</v>
      </c>
      <c r="AH600" s="69" t="str">
        <f t="shared" ca="1" si="117"/>
        <v>Out of TAT</v>
      </c>
      <c r="AI600" s="69">
        <f t="shared" ca="1" si="118"/>
        <v>20584</v>
      </c>
      <c r="AJ600" s="69" t="str">
        <f ca="1">IF(AI600&lt;0,"0-12",IFERROR(VLOOKUP(AI600,Breakup[],2,FALSE),"&gt;24"))</f>
        <v>&gt;24</v>
      </c>
      <c r="AK600" s="69" t="str">
        <f>VLOOKUP(V600,Master!B:D,3,FALSE)</f>
        <v>South</v>
      </c>
      <c r="AL600" s="69" t="str">
        <f t="shared" si="119"/>
        <v>Bangalore-CLS</v>
      </c>
    </row>
    <row r="601" spans="1:38">
      <c r="A601" s="13" t="s">
        <v>1499</v>
      </c>
      <c r="B601" s="54">
        <v>44701.538485879602</v>
      </c>
      <c r="C601" s="13" t="s">
        <v>162</v>
      </c>
      <c r="D601" s="13">
        <v>436</v>
      </c>
      <c r="E601" s="13" t="s">
        <v>1500</v>
      </c>
      <c r="F601" s="13" t="s">
        <v>15</v>
      </c>
      <c r="G601" s="14">
        <v>1653036841901</v>
      </c>
      <c r="H601" s="55">
        <v>0.35616898148148102</v>
      </c>
      <c r="I601" s="33">
        <v>44889.356168981503</v>
      </c>
      <c r="J601" s="58">
        <v>44889</v>
      </c>
      <c r="K601" s="13" t="s">
        <v>249</v>
      </c>
      <c r="L601" s="13" t="s">
        <v>44</v>
      </c>
      <c r="M601" s="13" t="s">
        <v>250</v>
      </c>
      <c r="N601" s="13" t="s">
        <v>206</v>
      </c>
      <c r="O601" s="33" t="s">
        <v>38</v>
      </c>
      <c r="P601" s="58" t="s">
        <v>38</v>
      </c>
      <c r="Q601" s="33" t="s">
        <v>207</v>
      </c>
      <c r="R601" s="14" t="s">
        <v>38</v>
      </c>
      <c r="S601" s="13" t="s">
        <v>216</v>
      </c>
      <c r="T601" s="13" t="s">
        <v>217</v>
      </c>
      <c r="U601" s="33">
        <f t="shared" ca="1" si="108"/>
        <v>45744.56914039352</v>
      </c>
      <c r="V601" s="13" t="str">
        <f t="shared" si="109"/>
        <v>Coimbatore</v>
      </c>
      <c r="W601" s="13" t="str">
        <f t="shared" si="110"/>
        <v>CLS</v>
      </c>
      <c r="X601" s="13">
        <f t="shared" si="111"/>
        <v>8</v>
      </c>
      <c r="Y601" s="13" t="str">
        <f>IFERROR(VLOOKUP(C601,ReceivingTeam[],2,FALSE),"HelpDesk")</f>
        <v>Branch office</v>
      </c>
      <c r="Z601" s="67">
        <f t="shared" si="112"/>
        <v>44890.562499999993</v>
      </c>
      <c r="AA601" s="68">
        <f t="shared" si="113"/>
        <v>44889</v>
      </c>
      <c r="AB601" s="69" t="b">
        <f t="shared" si="114"/>
        <v>1</v>
      </c>
      <c r="AC601" s="70">
        <f t="shared" si="115"/>
        <v>0.5</v>
      </c>
      <c r="AD601" s="67">
        <f t="shared" si="116"/>
        <v>44890.562499999993</v>
      </c>
      <c r="AE601" s="67">
        <f>VLOOKUP(V601,'Branch Wise Work Timelines'!C:G,3,FALSE)+AA601</f>
        <v>44889.416666666664</v>
      </c>
      <c r="AF601" s="67">
        <f>IF(V601="Bangalore",VLOOKUP(V601,'Branch Wise Work Timelines'!C:G,4,FALSE)+AA601+1,IF(V601="Mumbai",VLOOKUP(V601,'Branch Wise Work Timelines'!C:G,4,FALSE)+AA601+1,VLOOKUP(V601,'Branch Wise Work Timelines'!C:G,4,FALSE)+AA601))</f>
        <v>44889.770833333336</v>
      </c>
      <c r="AG601" s="67">
        <f>WORKDAY.INTL(AA601,1,11)+VLOOKUP(V601,'Branch Wise Work Timelines'!C:G,3,FALSE)</f>
        <v>44890.416666666664</v>
      </c>
      <c r="AH601" s="69" t="str">
        <f t="shared" ca="1" si="117"/>
        <v>Out of TAT</v>
      </c>
      <c r="AI601" s="69">
        <f t="shared" ca="1" si="118"/>
        <v>20497</v>
      </c>
      <c r="AJ601" s="69" t="str">
        <f ca="1">IF(AI601&lt;0,"0-12",IFERROR(VLOOKUP(AI601,Breakup[],2,FALSE),"&gt;24"))</f>
        <v>&gt;24</v>
      </c>
      <c r="AK601" s="69" t="str">
        <f>VLOOKUP(V601,Master!B:D,3,FALSE)</f>
        <v>South</v>
      </c>
      <c r="AL601" s="69" t="str">
        <f t="shared" si="119"/>
        <v>Coimbatore</v>
      </c>
    </row>
    <row r="602" spans="1:38">
      <c r="A602" s="13" t="s">
        <v>1501</v>
      </c>
      <c r="B602" s="54">
        <v>44701.674733831002</v>
      </c>
      <c r="C602" s="13" t="s">
        <v>372</v>
      </c>
      <c r="D602" s="13">
        <v>1549</v>
      </c>
      <c r="E602" s="13" t="s">
        <v>1502</v>
      </c>
      <c r="F602" s="13" t="s">
        <v>15</v>
      </c>
      <c r="G602" s="14">
        <v>1653044855569</v>
      </c>
      <c r="H602" s="55">
        <v>0.74469907407407399</v>
      </c>
      <c r="I602" s="33">
        <v>44888.744699074101</v>
      </c>
      <c r="J602" s="58">
        <v>44888</v>
      </c>
      <c r="K602" s="13" t="s">
        <v>213</v>
      </c>
      <c r="L602" s="13" t="s">
        <v>30</v>
      </c>
      <c r="M602" s="13" t="s">
        <v>75</v>
      </c>
      <c r="N602" s="13" t="s">
        <v>206</v>
      </c>
      <c r="O602" s="33" t="s">
        <v>38</v>
      </c>
      <c r="P602" s="58" t="s">
        <v>38</v>
      </c>
      <c r="Q602" s="33" t="s">
        <v>207</v>
      </c>
      <c r="R602" s="14" t="s">
        <v>38</v>
      </c>
      <c r="S602" s="13" t="s">
        <v>208</v>
      </c>
      <c r="T602" s="13" t="s">
        <v>209</v>
      </c>
      <c r="U602" s="33">
        <f t="shared" ca="1" si="108"/>
        <v>45744.56914039352</v>
      </c>
      <c r="V602" s="13" t="str">
        <f t="shared" si="109"/>
        <v>Bangalore</v>
      </c>
      <c r="W602" s="13" t="str">
        <f t="shared" si="110"/>
        <v>CLS</v>
      </c>
      <c r="X602" s="13">
        <f t="shared" si="111"/>
        <v>17</v>
      </c>
      <c r="Y602" s="13" t="str">
        <f>IFERROR(VLOOKUP(C602,ReceivingTeam[],2,FALSE),"HelpDesk")</f>
        <v>HelpDesk</v>
      </c>
      <c r="Z602" s="67">
        <f t="shared" si="112"/>
        <v>44889.557199074101</v>
      </c>
      <c r="AA602" s="68">
        <f t="shared" si="113"/>
        <v>44888</v>
      </c>
      <c r="AB602" s="69" t="b">
        <f t="shared" si="114"/>
        <v>1</v>
      </c>
      <c r="AC602" s="70">
        <f t="shared" si="115"/>
        <v>0.5</v>
      </c>
      <c r="AD602" s="67">
        <f t="shared" si="116"/>
        <v>44889.557199074101</v>
      </c>
      <c r="AE602" s="67">
        <f>VLOOKUP(V602,'Branch Wise Work Timelines'!C:G,3,FALSE)+AA602</f>
        <v>44888.416666666664</v>
      </c>
      <c r="AF602" s="67">
        <f>IF(V602="Bangalore",VLOOKUP(V602,'Branch Wise Work Timelines'!C:G,4,FALSE)+AA602+1,IF(V602="Mumbai",VLOOKUP(V602,'Branch Wise Work Timelines'!C:G,4,FALSE)+AA602+1,VLOOKUP(V602,'Branch Wise Work Timelines'!C:G,4,FALSE)+AA602))</f>
        <v>44889.104166666664</v>
      </c>
      <c r="AG602" s="67">
        <f>WORKDAY.INTL(AA602,1,11)+VLOOKUP(V602,'Branch Wise Work Timelines'!C:G,3,FALSE)</f>
        <v>44889.416666666664</v>
      </c>
      <c r="AH602" s="69" t="str">
        <f t="shared" ca="1" si="117"/>
        <v>Out of TAT</v>
      </c>
      <c r="AI602" s="69">
        <f t="shared" ca="1" si="118"/>
        <v>20521</v>
      </c>
      <c r="AJ602" s="69" t="str">
        <f ca="1">IF(AI602&lt;0,"0-12",IFERROR(VLOOKUP(AI602,Breakup[],2,FALSE),"&gt;24"))</f>
        <v>&gt;24</v>
      </c>
      <c r="AK602" s="69" t="str">
        <f>VLOOKUP(V602,Master!B:D,3,FALSE)</f>
        <v>South</v>
      </c>
      <c r="AL602" s="69" t="str">
        <f t="shared" si="119"/>
        <v>Bangalore-CLS</v>
      </c>
    </row>
    <row r="603" spans="1:38">
      <c r="A603" s="13" t="s">
        <v>1503</v>
      </c>
      <c r="B603" s="54">
        <v>44701.676473460597</v>
      </c>
      <c r="C603" s="13" t="s">
        <v>372</v>
      </c>
      <c r="D603" s="13">
        <v>117</v>
      </c>
      <c r="E603" s="13" t="s">
        <v>1504</v>
      </c>
      <c r="F603" s="13" t="s">
        <v>15</v>
      </c>
      <c r="G603" s="14">
        <v>1653044855569</v>
      </c>
      <c r="H603" s="55">
        <v>0.86349537037037005</v>
      </c>
      <c r="I603" s="33">
        <v>44881.863495370402</v>
      </c>
      <c r="J603" s="58">
        <v>44881</v>
      </c>
      <c r="K603" s="13" t="s">
        <v>213</v>
      </c>
      <c r="L603" s="13" t="s">
        <v>30</v>
      </c>
      <c r="M603" s="13" t="s">
        <v>75</v>
      </c>
      <c r="N603" s="13" t="s">
        <v>206</v>
      </c>
      <c r="O603" s="33" t="s">
        <v>38</v>
      </c>
      <c r="P603" s="58" t="s">
        <v>38</v>
      </c>
      <c r="Q603" s="33" t="s">
        <v>207</v>
      </c>
      <c r="R603" s="14" t="s">
        <v>38</v>
      </c>
      <c r="S603" s="13" t="s">
        <v>208</v>
      </c>
      <c r="T603" s="13" t="s">
        <v>209</v>
      </c>
      <c r="U603" s="33">
        <f t="shared" ca="1" si="108"/>
        <v>45744.56914039352</v>
      </c>
      <c r="V603" s="13" t="str">
        <f t="shared" si="109"/>
        <v>Bangalore</v>
      </c>
      <c r="W603" s="13" t="str">
        <f t="shared" si="110"/>
        <v>CLS</v>
      </c>
      <c r="X603" s="13">
        <f t="shared" si="111"/>
        <v>20</v>
      </c>
      <c r="Y603" s="13" t="str">
        <f>IFERROR(VLOOKUP(C603,ReceivingTeam[],2,FALSE),"HelpDesk")</f>
        <v>HelpDesk</v>
      </c>
      <c r="Z603" s="67">
        <f t="shared" si="112"/>
        <v>44882.675995370402</v>
      </c>
      <c r="AA603" s="68">
        <f t="shared" si="113"/>
        <v>44881</v>
      </c>
      <c r="AB603" s="69" t="b">
        <f t="shared" si="114"/>
        <v>1</v>
      </c>
      <c r="AC603" s="70">
        <f t="shared" si="115"/>
        <v>0.5</v>
      </c>
      <c r="AD603" s="67">
        <f t="shared" si="116"/>
        <v>44882.675995370402</v>
      </c>
      <c r="AE603" s="67">
        <f>VLOOKUP(V603,'Branch Wise Work Timelines'!C:G,3,FALSE)+AA603</f>
        <v>44881.416666666664</v>
      </c>
      <c r="AF603" s="67">
        <f>IF(V603="Bangalore",VLOOKUP(V603,'Branch Wise Work Timelines'!C:G,4,FALSE)+AA603+1,IF(V603="Mumbai",VLOOKUP(V603,'Branch Wise Work Timelines'!C:G,4,FALSE)+AA603+1,VLOOKUP(V603,'Branch Wise Work Timelines'!C:G,4,FALSE)+AA603))</f>
        <v>44882.104166666664</v>
      </c>
      <c r="AG603" s="67">
        <f>WORKDAY.INTL(AA603,1,11)+VLOOKUP(V603,'Branch Wise Work Timelines'!C:G,3,FALSE)</f>
        <v>44882.416666666664</v>
      </c>
      <c r="AH603" s="69" t="str">
        <f t="shared" ca="1" si="117"/>
        <v>Out of TAT</v>
      </c>
      <c r="AI603" s="69">
        <f t="shared" ca="1" si="118"/>
        <v>20686</v>
      </c>
      <c r="AJ603" s="69" t="str">
        <f ca="1">IF(AI603&lt;0,"0-12",IFERROR(VLOOKUP(AI603,Breakup[],2,FALSE),"&gt;24"))</f>
        <v>&gt;24</v>
      </c>
      <c r="AK603" s="69" t="str">
        <f>VLOOKUP(V603,Master!B:D,3,FALSE)</f>
        <v>South</v>
      </c>
      <c r="AL603" s="69" t="str">
        <f t="shared" si="119"/>
        <v>Bangalore-CLS</v>
      </c>
    </row>
    <row r="604" spans="1:38">
      <c r="A604" s="13" t="s">
        <v>1505</v>
      </c>
      <c r="B604" s="54">
        <v>44701.560006863401</v>
      </c>
      <c r="C604" s="13" t="s">
        <v>352</v>
      </c>
      <c r="D604" s="13">
        <v>1791</v>
      </c>
      <c r="E604" s="13" t="s">
        <v>1506</v>
      </c>
      <c r="F604" s="13" t="s">
        <v>33</v>
      </c>
      <c r="G604" s="14">
        <v>1653034319817</v>
      </c>
      <c r="H604" s="55">
        <v>0.54106481481481505</v>
      </c>
      <c r="I604" s="33">
        <v>44889.541064814803</v>
      </c>
      <c r="J604" s="58">
        <v>44889</v>
      </c>
      <c r="K604" s="13" t="s">
        <v>263</v>
      </c>
      <c r="L604" s="13" t="s">
        <v>69</v>
      </c>
      <c r="M604" s="13" t="s">
        <v>101</v>
      </c>
      <c r="N604" s="13" t="s">
        <v>206</v>
      </c>
      <c r="O604" s="33" t="s">
        <v>38</v>
      </c>
      <c r="P604" s="58" t="s">
        <v>38</v>
      </c>
      <c r="Q604" s="33" t="s">
        <v>207</v>
      </c>
      <c r="R604" s="14" t="s">
        <v>38</v>
      </c>
      <c r="S604" s="13" t="s">
        <v>208</v>
      </c>
      <c r="T604" s="13" t="s">
        <v>209</v>
      </c>
      <c r="U604" s="33">
        <f t="shared" ca="1" si="108"/>
        <v>45744.56914039352</v>
      </c>
      <c r="V604" s="13" t="str">
        <f t="shared" si="109"/>
        <v>Mumbai</v>
      </c>
      <c r="W604" s="13" t="str">
        <f t="shared" si="110"/>
        <v>RI</v>
      </c>
      <c r="X604" s="13">
        <f t="shared" si="111"/>
        <v>12</v>
      </c>
      <c r="Y604" s="13" t="str">
        <f>IFERROR(VLOOKUP(C604,ReceivingTeam[],2,FALSE),"HelpDesk")</f>
        <v>HelpDesk</v>
      </c>
      <c r="Z604" s="67">
        <f t="shared" si="112"/>
        <v>44890.041064814803</v>
      </c>
      <c r="AA604" s="68">
        <f t="shared" si="113"/>
        <v>44889</v>
      </c>
      <c r="AB604" s="69" t="b">
        <f t="shared" si="114"/>
        <v>1</v>
      </c>
      <c r="AC604" s="70">
        <f t="shared" si="115"/>
        <v>0.5</v>
      </c>
      <c r="AD604" s="67">
        <f t="shared" si="116"/>
        <v>44890.041064814803</v>
      </c>
      <c r="AE604" s="67">
        <f>VLOOKUP(V604,'Branch Wise Work Timelines'!C:G,3,FALSE)+AA604</f>
        <v>44889.416666666664</v>
      </c>
      <c r="AF604" s="67">
        <f>IF(V604="Bangalore",VLOOKUP(V604,'Branch Wise Work Timelines'!C:G,4,FALSE)+AA604+1,IF(V604="Mumbai",VLOOKUP(V604,'Branch Wise Work Timelines'!C:G,4,FALSE)+AA604+1,VLOOKUP(V604,'Branch Wise Work Timelines'!C:G,4,FALSE)+AA604))</f>
        <v>44890.25</v>
      </c>
      <c r="AG604" s="67">
        <f>WORKDAY.INTL(AA604,1,11)+VLOOKUP(V604,'Branch Wise Work Timelines'!C:G,3,FALSE)</f>
        <v>44890.416666666664</v>
      </c>
      <c r="AH604" s="69" t="str">
        <f t="shared" ca="1" si="117"/>
        <v>Out of TAT</v>
      </c>
      <c r="AI604" s="69">
        <f t="shared" ca="1" si="118"/>
        <v>20509</v>
      </c>
      <c r="AJ604" s="69" t="str">
        <f ca="1">IF(AI604&lt;0,"0-12",IFERROR(VLOOKUP(AI604,Breakup[],2,FALSE),"&gt;24"))</f>
        <v>&gt;24</v>
      </c>
      <c r="AK604" s="69" t="str">
        <f>VLOOKUP(V604,Master!B:D,3,FALSE)</f>
        <v>East</v>
      </c>
      <c r="AL604" s="69" t="str">
        <f t="shared" si="119"/>
        <v>Mumbai</v>
      </c>
    </row>
    <row r="605" spans="1:38">
      <c r="A605" s="13" t="s">
        <v>1507</v>
      </c>
      <c r="B605" s="54">
        <v>44701.589857372703</v>
      </c>
      <c r="C605" s="13" t="s">
        <v>87</v>
      </c>
      <c r="D605" s="13">
        <v>1576</v>
      </c>
      <c r="E605" s="13" t="s">
        <v>1508</v>
      </c>
      <c r="F605" s="13" t="s">
        <v>33</v>
      </c>
      <c r="G605" s="14">
        <v>1653037600168</v>
      </c>
      <c r="H605" s="55">
        <v>0.36581018518518499</v>
      </c>
      <c r="I605" s="33">
        <v>44885.365810185198</v>
      </c>
      <c r="J605" s="58">
        <v>44885</v>
      </c>
      <c r="K605" s="13" t="s">
        <v>213</v>
      </c>
      <c r="L605" s="13" t="s">
        <v>30</v>
      </c>
      <c r="M605" s="13" t="s">
        <v>282</v>
      </c>
      <c r="N605" s="13" t="s">
        <v>215</v>
      </c>
      <c r="O605" s="33" t="s">
        <v>38</v>
      </c>
      <c r="P605" s="58" t="s">
        <v>38</v>
      </c>
      <c r="Q605" s="33" t="s">
        <v>207</v>
      </c>
      <c r="R605" s="14" t="s">
        <v>38</v>
      </c>
      <c r="S605" s="13" t="s">
        <v>208</v>
      </c>
      <c r="T605" s="13" t="s">
        <v>209</v>
      </c>
      <c r="U605" s="33">
        <f t="shared" ca="1" si="108"/>
        <v>45744.56914039352</v>
      </c>
      <c r="V605" s="13" t="str">
        <f t="shared" si="109"/>
        <v>Bangalore</v>
      </c>
      <c r="W605" s="13" t="str">
        <f t="shared" si="110"/>
        <v>RI</v>
      </c>
      <c r="X605" s="13">
        <f t="shared" si="111"/>
        <v>8</v>
      </c>
      <c r="Y605" s="13" t="str">
        <f>IFERROR(VLOOKUP(C605,ReceivingTeam[],2,FALSE),"HelpDesk")</f>
        <v>Branch office</v>
      </c>
      <c r="Z605" s="67">
        <f t="shared" si="112"/>
        <v>44885.916666666664</v>
      </c>
      <c r="AA605" s="68">
        <f t="shared" si="113"/>
        <v>44885</v>
      </c>
      <c r="AB605" s="69" t="b">
        <f t="shared" si="114"/>
        <v>0</v>
      </c>
      <c r="AC605" s="70">
        <f t="shared" si="115"/>
        <v>0.5</v>
      </c>
      <c r="AD605" s="67">
        <f t="shared" si="116"/>
        <v>44885.916666666664</v>
      </c>
      <c r="AE605" s="67">
        <f>VLOOKUP(V605,'Branch Wise Work Timelines'!C:G,3,FALSE)+AA605</f>
        <v>44885.416666666664</v>
      </c>
      <c r="AF605" s="67">
        <f>IF(V605="Bangalore",VLOOKUP(V605,'Branch Wise Work Timelines'!C:G,4,FALSE)+AA605+1,IF(V605="Mumbai",VLOOKUP(V605,'Branch Wise Work Timelines'!C:G,4,FALSE)+AA605+1,VLOOKUP(V605,'Branch Wise Work Timelines'!C:G,4,FALSE)+AA605))</f>
        <v>44886.104166666664</v>
      </c>
      <c r="AG605" s="67">
        <f>WORKDAY.INTL(AA605,1,11)+VLOOKUP(V605,'Branch Wise Work Timelines'!C:G,3,FALSE)</f>
        <v>44886.416666666664</v>
      </c>
      <c r="AH605" s="69" t="str">
        <f t="shared" ca="1" si="117"/>
        <v>Out of TAT</v>
      </c>
      <c r="AI605" s="69">
        <f t="shared" ca="1" si="118"/>
        <v>20608</v>
      </c>
      <c r="AJ605" s="69" t="str">
        <f ca="1">IF(AI605&lt;0,"0-12",IFERROR(VLOOKUP(AI605,Breakup[],2,FALSE),"&gt;24"))</f>
        <v>&gt;24</v>
      </c>
      <c r="AK605" s="69" t="str">
        <f>VLOOKUP(V605,Master!B:D,3,FALSE)</f>
        <v>South</v>
      </c>
      <c r="AL605" s="69" t="str">
        <f t="shared" si="119"/>
        <v>Bangalore</v>
      </c>
    </row>
    <row r="606" spans="1:38">
      <c r="A606" s="13" t="s">
        <v>1509</v>
      </c>
      <c r="B606" s="54">
        <v>44701.507687118101</v>
      </c>
      <c r="C606" s="13" t="s">
        <v>344</v>
      </c>
      <c r="D606" s="13">
        <v>1720</v>
      </c>
      <c r="E606" s="13" t="s">
        <v>1510</v>
      </c>
      <c r="F606" s="13" t="s">
        <v>33</v>
      </c>
      <c r="G606" s="14">
        <v>1653029519755</v>
      </c>
      <c r="H606" s="55">
        <v>0.29101851851851901</v>
      </c>
      <c r="I606" s="33">
        <v>44889.291018518503</v>
      </c>
      <c r="J606" s="58">
        <v>44889</v>
      </c>
      <c r="K606" s="13" t="s">
        <v>263</v>
      </c>
      <c r="L606" s="13" t="s">
        <v>69</v>
      </c>
      <c r="M606" s="13" t="s">
        <v>101</v>
      </c>
      <c r="N606" s="13" t="s">
        <v>215</v>
      </c>
      <c r="O606" s="33" t="s">
        <v>38</v>
      </c>
      <c r="P606" s="58" t="s">
        <v>38</v>
      </c>
      <c r="Q606" s="33" t="s">
        <v>207</v>
      </c>
      <c r="R606" s="14" t="s">
        <v>38</v>
      </c>
      <c r="S606" s="13" t="s">
        <v>208</v>
      </c>
      <c r="T606" s="13" t="s">
        <v>209</v>
      </c>
      <c r="U606" s="33">
        <f t="shared" ca="1" si="108"/>
        <v>45744.56914039352</v>
      </c>
      <c r="V606" s="13" t="str">
        <f t="shared" si="109"/>
        <v>Mumbai</v>
      </c>
      <c r="W606" s="13" t="str">
        <f t="shared" si="110"/>
        <v>RI</v>
      </c>
      <c r="X606" s="13">
        <f t="shared" si="111"/>
        <v>6</v>
      </c>
      <c r="Y606" s="13" t="str">
        <f>IFERROR(VLOOKUP(C606,ReceivingTeam[],2,FALSE),"HelpDesk")</f>
        <v>HelpDesk</v>
      </c>
      <c r="Z606" s="67">
        <f t="shared" si="112"/>
        <v>44889.916666666664</v>
      </c>
      <c r="AA606" s="68">
        <f t="shared" si="113"/>
        <v>44889</v>
      </c>
      <c r="AB606" s="69" t="b">
        <f t="shared" si="114"/>
        <v>1</v>
      </c>
      <c r="AC606" s="70">
        <f t="shared" si="115"/>
        <v>0.5</v>
      </c>
      <c r="AD606" s="67">
        <f t="shared" si="116"/>
        <v>44889.916666666664</v>
      </c>
      <c r="AE606" s="67">
        <f>VLOOKUP(V606,'Branch Wise Work Timelines'!C:G,3,FALSE)+AA606</f>
        <v>44889.416666666664</v>
      </c>
      <c r="AF606" s="67">
        <f>IF(V606="Bangalore",VLOOKUP(V606,'Branch Wise Work Timelines'!C:G,4,FALSE)+AA606+1,IF(V606="Mumbai",VLOOKUP(V606,'Branch Wise Work Timelines'!C:G,4,FALSE)+AA606+1,VLOOKUP(V606,'Branch Wise Work Timelines'!C:G,4,FALSE)+AA606))</f>
        <v>44890.25</v>
      </c>
      <c r="AG606" s="67">
        <f>WORKDAY.INTL(AA606,1,11)+VLOOKUP(V606,'Branch Wise Work Timelines'!C:G,3,FALSE)</f>
        <v>44890.416666666664</v>
      </c>
      <c r="AH606" s="69" t="str">
        <f t="shared" ca="1" si="117"/>
        <v>Out of TAT</v>
      </c>
      <c r="AI606" s="69">
        <f t="shared" ca="1" si="118"/>
        <v>20512</v>
      </c>
      <c r="AJ606" s="69" t="str">
        <f ca="1">IF(AI606&lt;0,"0-12",IFERROR(VLOOKUP(AI606,Breakup[],2,FALSE),"&gt;24"))</f>
        <v>&gt;24</v>
      </c>
      <c r="AK606" s="69" t="str">
        <f>VLOOKUP(V606,Master!B:D,3,FALSE)</f>
        <v>East</v>
      </c>
      <c r="AL606" s="69" t="str">
        <f t="shared" si="119"/>
        <v>Mumbai</v>
      </c>
    </row>
    <row r="607" spans="1:38">
      <c r="A607" s="13" t="s">
        <v>1511</v>
      </c>
      <c r="B607" s="54">
        <v>44701.542721064798</v>
      </c>
      <c r="C607" s="13" t="s">
        <v>252</v>
      </c>
      <c r="D607" s="13">
        <v>884</v>
      </c>
      <c r="E607" s="13" t="s">
        <v>1512</v>
      </c>
      <c r="F607" s="13" t="s">
        <v>15</v>
      </c>
      <c r="G607" s="14">
        <v>1653032881003</v>
      </c>
      <c r="H607" s="55">
        <v>2.8148148148148099E-2</v>
      </c>
      <c r="I607" s="33">
        <v>44881.028148148202</v>
      </c>
      <c r="J607" s="58">
        <v>44881</v>
      </c>
      <c r="K607" s="13" t="s">
        <v>213</v>
      </c>
      <c r="L607" s="13" t="s">
        <v>30</v>
      </c>
      <c r="M607" s="13" t="s">
        <v>75</v>
      </c>
      <c r="N607" s="13" t="s">
        <v>215</v>
      </c>
      <c r="O607" s="33" t="s">
        <v>38</v>
      </c>
      <c r="P607" s="58" t="s">
        <v>38</v>
      </c>
      <c r="Q607" s="33" t="s">
        <v>207</v>
      </c>
      <c r="R607" s="14" t="s">
        <v>38</v>
      </c>
      <c r="S607" s="13" t="s">
        <v>216</v>
      </c>
      <c r="T607" s="13" t="s">
        <v>217</v>
      </c>
      <c r="U607" s="33">
        <f t="shared" ca="1" si="108"/>
        <v>45744.56914039352</v>
      </c>
      <c r="V607" s="13" t="str">
        <f t="shared" si="109"/>
        <v>Bangalore</v>
      </c>
      <c r="W607" s="13" t="str">
        <f t="shared" si="110"/>
        <v>CLS</v>
      </c>
      <c r="X607" s="13">
        <f t="shared" si="111"/>
        <v>0</v>
      </c>
      <c r="Y607" s="13" t="str">
        <f>IFERROR(VLOOKUP(C607,ReceivingTeam[],2,FALSE),"HelpDesk")</f>
        <v>HelpDesk</v>
      </c>
      <c r="Z607" s="67">
        <f t="shared" si="112"/>
        <v>44881.916666666664</v>
      </c>
      <c r="AA607" s="68">
        <f t="shared" si="113"/>
        <v>44881</v>
      </c>
      <c r="AB607" s="69" t="b">
        <f t="shared" si="114"/>
        <v>1</v>
      </c>
      <c r="AC607" s="70">
        <f t="shared" si="115"/>
        <v>0.5</v>
      </c>
      <c r="AD607" s="67">
        <f t="shared" si="116"/>
        <v>44881.916666666664</v>
      </c>
      <c r="AE607" s="67">
        <f>VLOOKUP(V607,'Branch Wise Work Timelines'!C:G,3,FALSE)+AA607</f>
        <v>44881.416666666664</v>
      </c>
      <c r="AF607" s="67">
        <f>IF(V607="Bangalore",VLOOKUP(V607,'Branch Wise Work Timelines'!C:G,4,FALSE)+AA607+1,IF(V607="Mumbai",VLOOKUP(V607,'Branch Wise Work Timelines'!C:G,4,FALSE)+AA607+1,VLOOKUP(V607,'Branch Wise Work Timelines'!C:G,4,FALSE)+AA607))</f>
        <v>44882.104166666664</v>
      </c>
      <c r="AG607" s="67">
        <f>WORKDAY.INTL(AA607,1,11)+VLOOKUP(V607,'Branch Wise Work Timelines'!C:G,3,FALSE)</f>
        <v>44882.416666666664</v>
      </c>
      <c r="AH607" s="69" t="str">
        <f t="shared" ca="1" si="117"/>
        <v>Out of TAT</v>
      </c>
      <c r="AI607" s="69">
        <f t="shared" ca="1" si="118"/>
        <v>20704</v>
      </c>
      <c r="AJ607" s="69" t="str">
        <f ca="1">IF(AI607&lt;0,"0-12",IFERROR(VLOOKUP(AI607,Breakup[],2,FALSE),"&gt;24"))</f>
        <v>&gt;24</v>
      </c>
      <c r="AK607" s="69" t="str">
        <f>VLOOKUP(V607,Master!B:D,3,FALSE)</f>
        <v>South</v>
      </c>
      <c r="AL607" s="69" t="str">
        <f t="shared" si="119"/>
        <v>Bangalore-CLS</v>
      </c>
    </row>
    <row r="608" spans="1:38">
      <c r="A608" s="13" t="s">
        <v>1513</v>
      </c>
      <c r="B608" s="54">
        <v>44701.612759872703</v>
      </c>
      <c r="C608" s="13" t="s">
        <v>211</v>
      </c>
      <c r="D608" s="13">
        <v>1405</v>
      </c>
      <c r="E608" s="13" t="s">
        <v>1514</v>
      </c>
      <c r="F608" s="13" t="s">
        <v>15</v>
      </c>
      <c r="G608" s="14">
        <v>1653042448483</v>
      </c>
      <c r="H608" s="55">
        <v>0.18126157407407401</v>
      </c>
      <c r="I608" s="33">
        <v>44883.1812615741</v>
      </c>
      <c r="J608" s="58">
        <v>44883</v>
      </c>
      <c r="K608" s="13" t="s">
        <v>213</v>
      </c>
      <c r="L608" s="13" t="s">
        <v>30</v>
      </c>
      <c r="M608" s="13" t="s">
        <v>75</v>
      </c>
      <c r="N608" s="13" t="s">
        <v>215</v>
      </c>
      <c r="O608" s="33" t="s">
        <v>38</v>
      </c>
      <c r="P608" s="58" t="s">
        <v>38</v>
      </c>
      <c r="Q608" s="33" t="s">
        <v>207</v>
      </c>
      <c r="R608" s="14" t="s">
        <v>38</v>
      </c>
      <c r="S608" s="13" t="s">
        <v>208</v>
      </c>
      <c r="T608" s="13" t="s">
        <v>209</v>
      </c>
      <c r="U608" s="33">
        <f t="shared" ca="1" si="108"/>
        <v>45744.56914039352</v>
      </c>
      <c r="V608" s="13" t="str">
        <f t="shared" si="109"/>
        <v>Bangalore</v>
      </c>
      <c r="W608" s="13" t="str">
        <f t="shared" si="110"/>
        <v>CLS</v>
      </c>
      <c r="X608" s="13">
        <f t="shared" si="111"/>
        <v>4</v>
      </c>
      <c r="Y608" s="13" t="str">
        <f>IFERROR(VLOOKUP(C608,ReceivingTeam[],2,FALSE),"HelpDesk")</f>
        <v>HelpDesk</v>
      </c>
      <c r="Z608" s="67">
        <f t="shared" si="112"/>
        <v>44883.916666666664</v>
      </c>
      <c r="AA608" s="68">
        <f t="shared" si="113"/>
        <v>44883</v>
      </c>
      <c r="AB608" s="69" t="b">
        <f t="shared" si="114"/>
        <v>1</v>
      </c>
      <c r="AC608" s="70">
        <f t="shared" si="115"/>
        <v>0.5</v>
      </c>
      <c r="AD608" s="67">
        <f t="shared" si="116"/>
        <v>44883.916666666664</v>
      </c>
      <c r="AE608" s="67">
        <f>VLOOKUP(V608,'Branch Wise Work Timelines'!C:G,3,FALSE)+AA608</f>
        <v>44883.416666666664</v>
      </c>
      <c r="AF608" s="67">
        <f>IF(V608="Bangalore",VLOOKUP(V608,'Branch Wise Work Timelines'!C:G,4,FALSE)+AA608+1,IF(V608="Mumbai",VLOOKUP(V608,'Branch Wise Work Timelines'!C:G,4,FALSE)+AA608+1,VLOOKUP(V608,'Branch Wise Work Timelines'!C:G,4,FALSE)+AA608))</f>
        <v>44884.104166666664</v>
      </c>
      <c r="AG608" s="67">
        <f>WORKDAY.INTL(AA608,1,11)+VLOOKUP(V608,'Branch Wise Work Timelines'!C:G,3,FALSE)</f>
        <v>44884.416666666664</v>
      </c>
      <c r="AH608" s="69" t="str">
        <f t="shared" ca="1" si="117"/>
        <v>Out of TAT</v>
      </c>
      <c r="AI608" s="69">
        <f t="shared" ca="1" si="118"/>
        <v>20656</v>
      </c>
      <c r="AJ608" s="69" t="str">
        <f ca="1">IF(AI608&lt;0,"0-12",IFERROR(VLOOKUP(AI608,Breakup[],2,FALSE),"&gt;24"))</f>
        <v>&gt;24</v>
      </c>
      <c r="AK608" s="69" t="str">
        <f>VLOOKUP(V608,Master!B:D,3,FALSE)</f>
        <v>South</v>
      </c>
      <c r="AL608" s="69" t="str">
        <f t="shared" si="119"/>
        <v>Bangalore-CLS</v>
      </c>
    </row>
    <row r="609" spans="1:38">
      <c r="A609" s="13" t="s">
        <v>1515</v>
      </c>
      <c r="B609" s="54">
        <v>44701.653860335602</v>
      </c>
      <c r="C609" s="13" t="s">
        <v>153</v>
      </c>
      <c r="D609" s="13">
        <v>465</v>
      </c>
      <c r="E609" s="13" t="s">
        <v>1516</v>
      </c>
      <c r="F609" s="13" t="s">
        <v>33</v>
      </c>
      <c r="G609" s="14">
        <v>1653042931892</v>
      </c>
      <c r="H609" s="55">
        <v>0.26957175925925903</v>
      </c>
      <c r="I609" s="33">
        <v>44889.269571759301</v>
      </c>
      <c r="J609" s="58">
        <v>44889</v>
      </c>
      <c r="K609" s="13" t="s">
        <v>397</v>
      </c>
      <c r="L609" s="13" t="s">
        <v>50</v>
      </c>
      <c r="M609" s="13" t="s">
        <v>153</v>
      </c>
      <c r="N609" s="13" t="s">
        <v>206</v>
      </c>
      <c r="O609" s="33" t="s">
        <v>38</v>
      </c>
      <c r="P609" s="58" t="s">
        <v>38</v>
      </c>
      <c r="Q609" s="33" t="s">
        <v>207</v>
      </c>
      <c r="R609" s="14" t="s">
        <v>38</v>
      </c>
      <c r="S609" s="13" t="s">
        <v>216</v>
      </c>
      <c r="T609" s="13" t="s">
        <v>217</v>
      </c>
      <c r="U609" s="33">
        <f t="shared" ca="1" si="108"/>
        <v>45744.56914039352</v>
      </c>
      <c r="V609" s="13" t="str">
        <f t="shared" si="109"/>
        <v>Cochin</v>
      </c>
      <c r="W609" s="13" t="str">
        <f t="shared" si="110"/>
        <v>RI</v>
      </c>
      <c r="X609" s="13">
        <f t="shared" si="111"/>
        <v>6</v>
      </c>
      <c r="Y609" s="13" t="str">
        <f>IFERROR(VLOOKUP(C609,ReceivingTeam[],2,FALSE),"HelpDesk")</f>
        <v>Branch office</v>
      </c>
      <c r="Z609" s="67">
        <f t="shared" si="112"/>
        <v>44890.562499999993</v>
      </c>
      <c r="AA609" s="68">
        <f t="shared" si="113"/>
        <v>44889</v>
      </c>
      <c r="AB609" s="69" t="b">
        <f t="shared" si="114"/>
        <v>1</v>
      </c>
      <c r="AC609" s="70">
        <f t="shared" si="115"/>
        <v>0.5</v>
      </c>
      <c r="AD609" s="67">
        <f t="shared" si="116"/>
        <v>44890.562499999993</v>
      </c>
      <c r="AE609" s="67">
        <f>VLOOKUP(V609,'Branch Wise Work Timelines'!C:G,3,FALSE)+AA609</f>
        <v>44889.416666666664</v>
      </c>
      <c r="AF609" s="67">
        <f>IF(V609="Bangalore",VLOOKUP(V609,'Branch Wise Work Timelines'!C:G,4,FALSE)+AA609+1,IF(V609="Mumbai",VLOOKUP(V609,'Branch Wise Work Timelines'!C:G,4,FALSE)+AA609+1,VLOOKUP(V609,'Branch Wise Work Timelines'!C:G,4,FALSE)+AA609))</f>
        <v>44889.770833333336</v>
      </c>
      <c r="AG609" s="67">
        <f>WORKDAY.INTL(AA609,1,11)+VLOOKUP(V609,'Branch Wise Work Timelines'!C:G,3,FALSE)</f>
        <v>44890.416666666664</v>
      </c>
      <c r="AH609" s="69" t="str">
        <f t="shared" ca="1" si="117"/>
        <v>Out of TAT</v>
      </c>
      <c r="AI609" s="69">
        <f t="shared" ca="1" si="118"/>
        <v>20497</v>
      </c>
      <c r="AJ609" s="69" t="str">
        <f ca="1">IF(AI609&lt;0,"0-12",IFERROR(VLOOKUP(AI609,Breakup[],2,FALSE),"&gt;24"))</f>
        <v>&gt;24</v>
      </c>
      <c r="AK609" s="69" t="str">
        <f>VLOOKUP(V609,Master!B:D,3,FALSE)</f>
        <v>South</v>
      </c>
      <c r="AL609" s="69" t="str">
        <f t="shared" si="119"/>
        <v>Cochin</v>
      </c>
    </row>
    <row r="610" spans="1:38">
      <c r="A610" s="13" t="s">
        <v>1517</v>
      </c>
      <c r="B610" s="54">
        <v>44701.532703044002</v>
      </c>
      <c r="C610" s="13" t="s">
        <v>158</v>
      </c>
      <c r="D610" s="13">
        <v>295</v>
      </c>
      <c r="E610" s="13" t="s">
        <v>1518</v>
      </c>
      <c r="F610" s="13" t="s">
        <v>33</v>
      </c>
      <c r="G610" s="14">
        <v>1653032383696</v>
      </c>
      <c r="H610" s="55">
        <v>0.79165509259259303</v>
      </c>
      <c r="I610" s="33">
        <v>44882.791655092602</v>
      </c>
      <c r="J610" s="58">
        <v>44882</v>
      </c>
      <c r="K610" s="13" t="s">
        <v>452</v>
      </c>
      <c r="L610" s="13" t="s">
        <v>36</v>
      </c>
      <c r="M610" s="13" t="s">
        <v>158</v>
      </c>
      <c r="N610" s="13" t="s">
        <v>206</v>
      </c>
      <c r="O610" s="33" t="s">
        <v>38</v>
      </c>
      <c r="P610" s="58" t="s">
        <v>38</v>
      </c>
      <c r="Q610" s="33" t="s">
        <v>207</v>
      </c>
      <c r="R610" s="14" t="s">
        <v>38</v>
      </c>
      <c r="S610" s="13" t="s">
        <v>216</v>
      </c>
      <c r="T610" s="13" t="s">
        <v>278</v>
      </c>
      <c r="U610" s="33">
        <f t="shared" ca="1" si="108"/>
        <v>45744.56914039352</v>
      </c>
      <c r="V610" s="13" t="str">
        <f t="shared" si="109"/>
        <v>Chennai</v>
      </c>
      <c r="W610" s="13" t="str">
        <f t="shared" si="110"/>
        <v>RI</v>
      </c>
      <c r="X610" s="13">
        <f t="shared" si="111"/>
        <v>18</v>
      </c>
      <c r="Y610" s="13" t="str">
        <f>IFERROR(VLOOKUP(C610,ReceivingTeam[],2,FALSE),"HelpDesk")</f>
        <v>Branch office</v>
      </c>
      <c r="Z610" s="67">
        <f t="shared" si="112"/>
        <v>44886.43748842593</v>
      </c>
      <c r="AA610" s="68">
        <f t="shared" si="113"/>
        <v>44882</v>
      </c>
      <c r="AB610" s="69" t="b">
        <f t="shared" si="114"/>
        <v>1</v>
      </c>
      <c r="AC610" s="70">
        <f t="shared" si="115"/>
        <v>3</v>
      </c>
      <c r="AD610" s="67">
        <f t="shared" si="116"/>
        <v>44886.43748842593</v>
      </c>
      <c r="AE610" s="67">
        <f>VLOOKUP(V610,'Branch Wise Work Timelines'!C:G,3,FALSE)+AA610</f>
        <v>44882.416666666664</v>
      </c>
      <c r="AF610" s="67">
        <f>IF(V610="Bangalore",VLOOKUP(V610,'Branch Wise Work Timelines'!C:G,4,FALSE)+AA610+1,IF(V610="Mumbai",VLOOKUP(V610,'Branch Wise Work Timelines'!C:G,4,FALSE)+AA610+1,VLOOKUP(V610,'Branch Wise Work Timelines'!C:G,4,FALSE)+AA610))</f>
        <v>44882.770833333336</v>
      </c>
      <c r="AG610" s="67">
        <f>WORKDAY.INTL(AA610,1,11)+VLOOKUP(V610,'Branch Wise Work Timelines'!C:G,3,FALSE)</f>
        <v>44883.416666666664</v>
      </c>
      <c r="AH610" s="69" t="str">
        <f t="shared" ca="1" si="117"/>
        <v>Out of TAT</v>
      </c>
      <c r="AI610" s="69">
        <f t="shared" ca="1" si="118"/>
        <v>20596</v>
      </c>
      <c r="AJ610" s="69" t="str">
        <f ca="1">IF(AI610&lt;0,"0-12",IFERROR(VLOOKUP(AI610,Breakup[],2,FALSE),"&gt;24"))</f>
        <v>&gt;24</v>
      </c>
      <c r="AK610" s="69" t="str">
        <f>VLOOKUP(V610,Master!B:D,3,FALSE)</f>
        <v>South</v>
      </c>
      <c r="AL610" s="69" t="str">
        <f t="shared" si="119"/>
        <v>Chennai</v>
      </c>
    </row>
    <row r="611" spans="1:38">
      <c r="A611" s="13" t="s">
        <v>1519</v>
      </c>
      <c r="B611" s="54">
        <v>44701.634615740702</v>
      </c>
      <c r="C611" s="13" t="s">
        <v>418</v>
      </c>
      <c r="D611" s="13">
        <v>1179</v>
      </c>
      <c r="E611" s="13" t="s">
        <v>1520</v>
      </c>
      <c r="F611" s="13" t="s">
        <v>15</v>
      </c>
      <c r="G611" s="14">
        <v>1653043347189</v>
      </c>
      <c r="H611" s="55">
        <v>0.95288194444444396</v>
      </c>
      <c r="I611" s="33">
        <v>44889.952881944402</v>
      </c>
      <c r="J611" s="58">
        <v>44889</v>
      </c>
      <c r="K611" s="13" t="s">
        <v>213</v>
      </c>
      <c r="L611" s="13" t="s">
        <v>30</v>
      </c>
      <c r="M611" s="13" t="s">
        <v>75</v>
      </c>
      <c r="N611" s="13" t="s">
        <v>206</v>
      </c>
      <c r="O611" s="33" t="s">
        <v>38</v>
      </c>
      <c r="P611" s="58" t="s">
        <v>38</v>
      </c>
      <c r="Q611" s="33" t="s">
        <v>207</v>
      </c>
      <c r="R611" s="14" t="s">
        <v>38</v>
      </c>
      <c r="S611" s="13" t="s">
        <v>208</v>
      </c>
      <c r="T611" s="13" t="s">
        <v>209</v>
      </c>
      <c r="U611" s="33">
        <f t="shared" ca="1" si="108"/>
        <v>45744.56914039352</v>
      </c>
      <c r="V611" s="13" t="str">
        <f t="shared" si="109"/>
        <v>Bangalore</v>
      </c>
      <c r="W611" s="13" t="str">
        <f t="shared" si="110"/>
        <v>CLS</v>
      </c>
      <c r="X611" s="13">
        <f t="shared" si="111"/>
        <v>22</v>
      </c>
      <c r="Y611" s="13" t="str">
        <f>IFERROR(VLOOKUP(C611,ReceivingTeam[],2,FALSE),"HelpDesk")</f>
        <v>HelpDesk</v>
      </c>
      <c r="Z611" s="67">
        <f t="shared" si="112"/>
        <v>44890.765381944402</v>
      </c>
      <c r="AA611" s="68">
        <f t="shared" si="113"/>
        <v>44889</v>
      </c>
      <c r="AB611" s="69" t="b">
        <f t="shared" si="114"/>
        <v>1</v>
      </c>
      <c r="AC611" s="70">
        <f t="shared" si="115"/>
        <v>0.5</v>
      </c>
      <c r="AD611" s="67">
        <f t="shared" si="116"/>
        <v>44890.765381944402</v>
      </c>
      <c r="AE611" s="67">
        <f>VLOOKUP(V611,'Branch Wise Work Timelines'!C:G,3,FALSE)+AA611</f>
        <v>44889.416666666664</v>
      </c>
      <c r="AF611" s="67">
        <f>IF(V611="Bangalore",VLOOKUP(V611,'Branch Wise Work Timelines'!C:G,4,FALSE)+AA611+1,IF(V611="Mumbai",VLOOKUP(V611,'Branch Wise Work Timelines'!C:G,4,FALSE)+AA611+1,VLOOKUP(V611,'Branch Wise Work Timelines'!C:G,4,FALSE)+AA611))</f>
        <v>44890.104166666664</v>
      </c>
      <c r="AG611" s="67">
        <f>WORKDAY.INTL(AA611,1,11)+VLOOKUP(V611,'Branch Wise Work Timelines'!C:G,3,FALSE)</f>
        <v>44890.416666666664</v>
      </c>
      <c r="AH611" s="69" t="str">
        <f t="shared" ca="1" si="117"/>
        <v>Out of TAT</v>
      </c>
      <c r="AI611" s="69">
        <f t="shared" ca="1" si="118"/>
        <v>20492</v>
      </c>
      <c r="AJ611" s="69" t="str">
        <f ca="1">IF(AI611&lt;0,"0-12",IFERROR(VLOOKUP(AI611,Breakup[],2,FALSE),"&gt;24"))</f>
        <v>&gt;24</v>
      </c>
      <c r="AK611" s="69" t="str">
        <f>VLOOKUP(V611,Master!B:D,3,FALSE)</f>
        <v>South</v>
      </c>
      <c r="AL611" s="69" t="str">
        <f t="shared" si="119"/>
        <v>Bangalore-CLS</v>
      </c>
    </row>
    <row r="612" spans="1:38">
      <c r="A612" s="13" t="s">
        <v>1521</v>
      </c>
      <c r="B612" s="54">
        <v>44701.514749571797</v>
      </c>
      <c r="C612" s="13" t="s">
        <v>158</v>
      </c>
      <c r="D612" s="13">
        <v>1347</v>
      </c>
      <c r="E612" s="13" t="s">
        <v>1522</v>
      </c>
      <c r="F612" s="13" t="s">
        <v>33</v>
      </c>
      <c r="G612" s="14">
        <v>1653032383696</v>
      </c>
      <c r="H612" s="55">
        <v>0.67343750000000002</v>
      </c>
      <c r="I612" s="33">
        <v>44890.673437500001</v>
      </c>
      <c r="J612" s="58">
        <v>44890</v>
      </c>
      <c r="K612" s="13" t="s">
        <v>452</v>
      </c>
      <c r="L612" s="13" t="s">
        <v>36</v>
      </c>
      <c r="M612" s="13" t="s">
        <v>158</v>
      </c>
      <c r="N612" s="13" t="s">
        <v>206</v>
      </c>
      <c r="O612" s="33" t="s">
        <v>38</v>
      </c>
      <c r="P612" s="58" t="s">
        <v>38</v>
      </c>
      <c r="Q612" s="33" t="s">
        <v>207</v>
      </c>
      <c r="R612" s="14" t="s">
        <v>38</v>
      </c>
      <c r="S612" s="13" t="s">
        <v>216</v>
      </c>
      <c r="T612" s="13" t="s">
        <v>278</v>
      </c>
      <c r="U612" s="33">
        <f t="shared" ca="1" si="108"/>
        <v>45744.56914039352</v>
      </c>
      <c r="V612" s="13" t="str">
        <f t="shared" si="109"/>
        <v>Chennai</v>
      </c>
      <c r="W612" s="13" t="str">
        <f t="shared" si="110"/>
        <v>RI</v>
      </c>
      <c r="X612" s="13">
        <f t="shared" si="111"/>
        <v>16</v>
      </c>
      <c r="Y612" s="13" t="str">
        <f>IFERROR(VLOOKUP(C612,ReceivingTeam[],2,FALSE),"HelpDesk")</f>
        <v>Branch office</v>
      </c>
      <c r="Z612" s="67">
        <f t="shared" si="112"/>
        <v>44894.31927083333</v>
      </c>
      <c r="AA612" s="68">
        <f t="shared" si="113"/>
        <v>44890</v>
      </c>
      <c r="AB612" s="69" t="b">
        <f t="shared" si="114"/>
        <v>1</v>
      </c>
      <c r="AC612" s="70">
        <f t="shared" si="115"/>
        <v>3</v>
      </c>
      <c r="AD612" s="67">
        <f t="shared" si="116"/>
        <v>44894.31927083333</v>
      </c>
      <c r="AE612" s="67">
        <f>VLOOKUP(V612,'Branch Wise Work Timelines'!C:G,3,FALSE)+AA612</f>
        <v>44890.416666666664</v>
      </c>
      <c r="AF612" s="67">
        <f>IF(V612="Bangalore",VLOOKUP(V612,'Branch Wise Work Timelines'!C:G,4,FALSE)+AA612+1,IF(V612="Mumbai",VLOOKUP(V612,'Branch Wise Work Timelines'!C:G,4,FALSE)+AA612+1,VLOOKUP(V612,'Branch Wise Work Timelines'!C:G,4,FALSE)+AA612))</f>
        <v>44890.770833333336</v>
      </c>
      <c r="AG612" s="67">
        <f>WORKDAY.INTL(AA612,1,11)+VLOOKUP(V612,'Branch Wise Work Timelines'!C:G,3,FALSE)</f>
        <v>44891.416666666664</v>
      </c>
      <c r="AH612" s="69" t="str">
        <f t="shared" ca="1" si="117"/>
        <v>Out of TAT</v>
      </c>
      <c r="AI612" s="69">
        <f t="shared" ca="1" si="118"/>
        <v>20406</v>
      </c>
      <c r="AJ612" s="69" t="str">
        <f ca="1">IF(AI612&lt;0,"0-12",IFERROR(VLOOKUP(AI612,Breakup[],2,FALSE),"&gt;24"))</f>
        <v>&gt;24</v>
      </c>
      <c r="AK612" s="69" t="str">
        <f>VLOOKUP(V612,Master!B:D,3,FALSE)</f>
        <v>South</v>
      </c>
      <c r="AL612" s="69" t="str">
        <f t="shared" si="119"/>
        <v>Chennai</v>
      </c>
    </row>
    <row r="613" spans="1:38">
      <c r="A613" s="13" t="s">
        <v>1523</v>
      </c>
      <c r="B613" s="54">
        <v>44701.596774884303</v>
      </c>
      <c r="C613" s="13" t="s">
        <v>122</v>
      </c>
      <c r="D613" s="13">
        <v>781</v>
      </c>
      <c r="E613" s="13" t="s">
        <v>1524</v>
      </c>
      <c r="F613" s="13" t="s">
        <v>33</v>
      </c>
      <c r="G613" s="14">
        <v>1653040895232</v>
      </c>
      <c r="H613" s="55">
        <v>0.42255787037037001</v>
      </c>
      <c r="I613" s="33">
        <v>44885.422557870399</v>
      </c>
      <c r="J613" s="58">
        <v>44885</v>
      </c>
      <c r="K613" s="13" t="s">
        <v>263</v>
      </c>
      <c r="L613" s="13" t="s">
        <v>69</v>
      </c>
      <c r="M613" s="13" t="s">
        <v>101</v>
      </c>
      <c r="N613" s="13" t="s">
        <v>206</v>
      </c>
      <c r="O613" s="33" t="s">
        <v>38</v>
      </c>
      <c r="P613" s="58" t="s">
        <v>38</v>
      </c>
      <c r="Q613" s="33" t="s">
        <v>207</v>
      </c>
      <c r="R613" s="14" t="s">
        <v>38</v>
      </c>
      <c r="S613" s="13" t="s">
        <v>208</v>
      </c>
      <c r="T613" s="13" t="s">
        <v>209</v>
      </c>
      <c r="U613" s="33">
        <f t="shared" ca="1" si="108"/>
        <v>45744.56914039352</v>
      </c>
      <c r="V613" s="13" t="str">
        <f t="shared" si="109"/>
        <v>Mumbai</v>
      </c>
      <c r="W613" s="13" t="str">
        <f t="shared" si="110"/>
        <v>RI</v>
      </c>
      <c r="X613" s="13">
        <f t="shared" si="111"/>
        <v>10</v>
      </c>
      <c r="Y613" s="13" t="str">
        <f>IFERROR(VLOOKUP(C613,ReceivingTeam[],2,FALSE),"HelpDesk")</f>
        <v>Branch office</v>
      </c>
      <c r="Z613" s="67">
        <f t="shared" si="112"/>
        <v>44885.916666666664</v>
      </c>
      <c r="AA613" s="68">
        <f t="shared" si="113"/>
        <v>44885</v>
      </c>
      <c r="AB613" s="69" t="b">
        <f t="shared" si="114"/>
        <v>0</v>
      </c>
      <c r="AC613" s="70">
        <f t="shared" si="115"/>
        <v>0.5</v>
      </c>
      <c r="AD613" s="67">
        <f t="shared" si="116"/>
        <v>44885.916666666664</v>
      </c>
      <c r="AE613" s="67">
        <f>VLOOKUP(V613,'Branch Wise Work Timelines'!C:G,3,FALSE)+AA613</f>
        <v>44885.416666666664</v>
      </c>
      <c r="AF613" s="67">
        <f>IF(V613="Bangalore",VLOOKUP(V613,'Branch Wise Work Timelines'!C:G,4,FALSE)+AA613+1,IF(V613="Mumbai",VLOOKUP(V613,'Branch Wise Work Timelines'!C:G,4,FALSE)+AA613+1,VLOOKUP(V613,'Branch Wise Work Timelines'!C:G,4,FALSE)+AA613))</f>
        <v>44886.25</v>
      </c>
      <c r="AG613" s="67">
        <f>WORKDAY.INTL(AA613,1,11)+VLOOKUP(V613,'Branch Wise Work Timelines'!C:G,3,FALSE)</f>
        <v>44886.416666666664</v>
      </c>
      <c r="AH613" s="69" t="str">
        <f t="shared" ca="1" si="117"/>
        <v>Out of TAT</v>
      </c>
      <c r="AI613" s="69">
        <f t="shared" ca="1" si="118"/>
        <v>20608</v>
      </c>
      <c r="AJ613" s="69" t="str">
        <f ca="1">IF(AI613&lt;0,"0-12",IFERROR(VLOOKUP(AI613,Breakup[],2,FALSE),"&gt;24"))</f>
        <v>&gt;24</v>
      </c>
      <c r="AK613" s="69" t="str">
        <f>VLOOKUP(V613,Master!B:D,3,FALSE)</f>
        <v>East</v>
      </c>
      <c r="AL613" s="69" t="str">
        <f t="shared" si="119"/>
        <v>Mumbai</v>
      </c>
    </row>
    <row r="614" spans="1:38">
      <c r="A614" s="13" t="s">
        <v>1525</v>
      </c>
      <c r="B614" s="54">
        <v>44701.598330324101</v>
      </c>
      <c r="C614" s="13" t="s">
        <v>122</v>
      </c>
      <c r="D614" s="13">
        <v>1295</v>
      </c>
      <c r="E614" s="13" t="s">
        <v>1526</v>
      </c>
      <c r="F614" s="13" t="s">
        <v>33</v>
      </c>
      <c r="G614" s="14">
        <v>1653040895232</v>
      </c>
      <c r="H614" s="55">
        <v>0.30118055555555601</v>
      </c>
      <c r="I614" s="33">
        <v>44888.301180555602</v>
      </c>
      <c r="J614" s="58">
        <v>44888</v>
      </c>
      <c r="K614" s="13" t="s">
        <v>263</v>
      </c>
      <c r="L614" s="13" t="s">
        <v>69</v>
      </c>
      <c r="M614" s="13" t="s">
        <v>101</v>
      </c>
      <c r="N614" s="13" t="s">
        <v>206</v>
      </c>
      <c r="O614" s="33" t="s">
        <v>38</v>
      </c>
      <c r="P614" s="58" t="s">
        <v>38</v>
      </c>
      <c r="Q614" s="33" t="s">
        <v>207</v>
      </c>
      <c r="R614" s="14" t="s">
        <v>38</v>
      </c>
      <c r="S614" s="13" t="s">
        <v>208</v>
      </c>
      <c r="T614" s="13" t="s">
        <v>209</v>
      </c>
      <c r="U614" s="33">
        <f t="shared" ca="1" si="108"/>
        <v>45744.56914039352</v>
      </c>
      <c r="V614" s="13" t="str">
        <f t="shared" si="109"/>
        <v>Mumbai</v>
      </c>
      <c r="W614" s="13" t="str">
        <f t="shared" si="110"/>
        <v>RI</v>
      </c>
      <c r="X614" s="13">
        <f t="shared" si="111"/>
        <v>7</v>
      </c>
      <c r="Y614" s="13" t="str">
        <f>IFERROR(VLOOKUP(C614,ReceivingTeam[],2,FALSE),"HelpDesk")</f>
        <v>Branch office</v>
      </c>
      <c r="Z614" s="67">
        <f t="shared" si="112"/>
        <v>44888.916666666664</v>
      </c>
      <c r="AA614" s="68">
        <f t="shared" si="113"/>
        <v>44888</v>
      </c>
      <c r="AB614" s="69" t="b">
        <f t="shared" si="114"/>
        <v>1</v>
      </c>
      <c r="AC614" s="70">
        <f t="shared" si="115"/>
        <v>0.5</v>
      </c>
      <c r="AD614" s="67">
        <f t="shared" si="116"/>
        <v>44888.916666666664</v>
      </c>
      <c r="AE614" s="67">
        <f>VLOOKUP(V614,'Branch Wise Work Timelines'!C:G,3,FALSE)+AA614</f>
        <v>44888.416666666664</v>
      </c>
      <c r="AF614" s="67">
        <f>IF(V614="Bangalore",VLOOKUP(V614,'Branch Wise Work Timelines'!C:G,4,FALSE)+AA614+1,IF(V614="Mumbai",VLOOKUP(V614,'Branch Wise Work Timelines'!C:G,4,FALSE)+AA614+1,VLOOKUP(V614,'Branch Wise Work Timelines'!C:G,4,FALSE)+AA614))</f>
        <v>44889.25</v>
      </c>
      <c r="AG614" s="67">
        <f>WORKDAY.INTL(AA614,1,11)+VLOOKUP(V614,'Branch Wise Work Timelines'!C:G,3,FALSE)</f>
        <v>44889.416666666664</v>
      </c>
      <c r="AH614" s="69" t="str">
        <f t="shared" ca="1" si="117"/>
        <v>Out of TAT</v>
      </c>
      <c r="AI614" s="69">
        <f t="shared" ca="1" si="118"/>
        <v>20536</v>
      </c>
      <c r="AJ614" s="69" t="str">
        <f ca="1">IF(AI614&lt;0,"0-12",IFERROR(VLOOKUP(AI614,Breakup[],2,FALSE),"&gt;24"))</f>
        <v>&gt;24</v>
      </c>
      <c r="AK614" s="69" t="str">
        <f>VLOOKUP(V614,Master!B:D,3,FALSE)</f>
        <v>East</v>
      </c>
      <c r="AL614" s="69" t="str">
        <f t="shared" si="119"/>
        <v>Mumbai</v>
      </c>
    </row>
    <row r="615" spans="1:38">
      <c r="A615" s="13" t="s">
        <v>1527</v>
      </c>
      <c r="B615" s="54">
        <v>44701.626508796297</v>
      </c>
      <c r="C615" s="13" t="s">
        <v>506</v>
      </c>
      <c r="D615" s="13">
        <v>803</v>
      </c>
      <c r="E615" s="13" t="s">
        <v>1528</v>
      </c>
      <c r="F615" s="13" t="s">
        <v>15</v>
      </c>
      <c r="G615" s="14">
        <v>1653043874636</v>
      </c>
      <c r="H615" s="55">
        <v>0.35256944444444399</v>
      </c>
      <c r="I615" s="33">
        <v>44890.352569444403</v>
      </c>
      <c r="J615" s="58">
        <v>44890</v>
      </c>
      <c r="K615" s="13" t="s">
        <v>213</v>
      </c>
      <c r="L615" s="13" t="s">
        <v>30</v>
      </c>
      <c r="M615" s="13" t="s">
        <v>75</v>
      </c>
      <c r="N615" s="13" t="s">
        <v>206</v>
      </c>
      <c r="O615" s="33" t="s">
        <v>38</v>
      </c>
      <c r="P615" s="58" t="s">
        <v>38</v>
      </c>
      <c r="Q615" s="33" t="s">
        <v>207</v>
      </c>
      <c r="R615" s="14" t="s">
        <v>38</v>
      </c>
      <c r="S615" s="13" t="s">
        <v>208</v>
      </c>
      <c r="T615" s="13" t="s">
        <v>209</v>
      </c>
      <c r="U615" s="33">
        <f t="shared" ca="1" si="108"/>
        <v>45744.56914039352</v>
      </c>
      <c r="V615" s="13" t="str">
        <f t="shared" si="109"/>
        <v>Bangalore</v>
      </c>
      <c r="W615" s="13" t="str">
        <f t="shared" si="110"/>
        <v>CLS</v>
      </c>
      <c r="X615" s="13">
        <f t="shared" si="111"/>
        <v>8</v>
      </c>
      <c r="Y615" s="13" t="str">
        <f>IFERROR(VLOOKUP(C615,ReceivingTeam[],2,FALSE),"HelpDesk")</f>
        <v>HelpDesk</v>
      </c>
      <c r="Z615" s="67">
        <f t="shared" si="112"/>
        <v>44890.916666666664</v>
      </c>
      <c r="AA615" s="68">
        <f t="shared" si="113"/>
        <v>44890</v>
      </c>
      <c r="AB615" s="69" t="b">
        <f t="shared" si="114"/>
        <v>1</v>
      </c>
      <c r="AC615" s="70">
        <f t="shared" si="115"/>
        <v>0.5</v>
      </c>
      <c r="AD615" s="67">
        <f t="shared" si="116"/>
        <v>44890.916666666664</v>
      </c>
      <c r="AE615" s="67">
        <f>VLOOKUP(V615,'Branch Wise Work Timelines'!C:G,3,FALSE)+AA615</f>
        <v>44890.416666666664</v>
      </c>
      <c r="AF615" s="67">
        <f>IF(V615="Bangalore",VLOOKUP(V615,'Branch Wise Work Timelines'!C:G,4,FALSE)+AA615+1,IF(V615="Mumbai",VLOOKUP(V615,'Branch Wise Work Timelines'!C:G,4,FALSE)+AA615+1,VLOOKUP(V615,'Branch Wise Work Timelines'!C:G,4,FALSE)+AA615))</f>
        <v>44891.104166666664</v>
      </c>
      <c r="AG615" s="67">
        <f>WORKDAY.INTL(AA615,1,11)+VLOOKUP(V615,'Branch Wise Work Timelines'!C:G,3,FALSE)</f>
        <v>44891.416666666664</v>
      </c>
      <c r="AH615" s="69" t="str">
        <f t="shared" ca="1" si="117"/>
        <v>Out of TAT</v>
      </c>
      <c r="AI615" s="69">
        <f t="shared" ca="1" si="118"/>
        <v>20488</v>
      </c>
      <c r="AJ615" s="69" t="str">
        <f ca="1">IF(AI615&lt;0,"0-12",IFERROR(VLOOKUP(AI615,Breakup[],2,FALSE),"&gt;24"))</f>
        <v>&gt;24</v>
      </c>
      <c r="AK615" s="69" t="str">
        <f>VLOOKUP(V615,Master!B:D,3,FALSE)</f>
        <v>South</v>
      </c>
      <c r="AL615" s="69" t="str">
        <f t="shared" si="119"/>
        <v>Bangalore-CLS</v>
      </c>
    </row>
    <row r="616" spans="1:38">
      <c r="A616" s="13" t="s">
        <v>1529</v>
      </c>
      <c r="B616" s="54">
        <v>44701.649544942098</v>
      </c>
      <c r="C616" s="13" t="s">
        <v>252</v>
      </c>
      <c r="D616" s="13">
        <v>1502</v>
      </c>
      <c r="E616" s="13" t="s">
        <v>1530</v>
      </c>
      <c r="F616" s="13" t="s">
        <v>15</v>
      </c>
      <c r="G616" s="14">
        <v>1653043498252</v>
      </c>
      <c r="H616" s="55">
        <v>0.982685185185185</v>
      </c>
      <c r="I616" s="33">
        <v>44888.982685185198</v>
      </c>
      <c r="J616" s="58">
        <v>44888</v>
      </c>
      <c r="K616" s="13" t="s">
        <v>213</v>
      </c>
      <c r="L616" s="13" t="s">
        <v>30</v>
      </c>
      <c r="M616" s="13" t="s">
        <v>214</v>
      </c>
      <c r="N616" s="13" t="s">
        <v>206</v>
      </c>
      <c r="O616" s="33" t="s">
        <v>38</v>
      </c>
      <c r="P616" s="58" t="s">
        <v>38</v>
      </c>
      <c r="Q616" s="33" t="s">
        <v>207</v>
      </c>
      <c r="R616" s="14" t="s">
        <v>38</v>
      </c>
      <c r="S616" s="13" t="s">
        <v>216</v>
      </c>
      <c r="T616" s="13" t="s">
        <v>217</v>
      </c>
      <c r="U616" s="33">
        <f t="shared" ca="1" si="108"/>
        <v>45744.56914039352</v>
      </c>
      <c r="V616" s="13" t="str">
        <f t="shared" si="109"/>
        <v>Bangalore</v>
      </c>
      <c r="W616" s="13" t="str">
        <f t="shared" si="110"/>
        <v>CLS</v>
      </c>
      <c r="X616" s="13">
        <f t="shared" si="111"/>
        <v>23</v>
      </c>
      <c r="Y616" s="13" t="str">
        <f>IFERROR(VLOOKUP(C616,ReceivingTeam[],2,FALSE),"HelpDesk")</f>
        <v>HelpDesk</v>
      </c>
      <c r="Z616" s="67">
        <f t="shared" si="112"/>
        <v>44889.795185185198</v>
      </c>
      <c r="AA616" s="68">
        <f t="shared" si="113"/>
        <v>44888</v>
      </c>
      <c r="AB616" s="69" t="b">
        <f t="shared" si="114"/>
        <v>1</v>
      </c>
      <c r="AC616" s="70">
        <f t="shared" si="115"/>
        <v>0.5</v>
      </c>
      <c r="AD616" s="67">
        <f t="shared" si="116"/>
        <v>44889.795185185198</v>
      </c>
      <c r="AE616" s="67">
        <f>VLOOKUP(V616,'Branch Wise Work Timelines'!C:G,3,FALSE)+AA616</f>
        <v>44888.416666666664</v>
      </c>
      <c r="AF616" s="67">
        <f>IF(V616="Bangalore",VLOOKUP(V616,'Branch Wise Work Timelines'!C:G,4,FALSE)+AA616+1,IF(V616="Mumbai",VLOOKUP(V616,'Branch Wise Work Timelines'!C:G,4,FALSE)+AA616+1,VLOOKUP(V616,'Branch Wise Work Timelines'!C:G,4,FALSE)+AA616))</f>
        <v>44889.104166666664</v>
      </c>
      <c r="AG616" s="67">
        <f>WORKDAY.INTL(AA616,1,11)+VLOOKUP(V616,'Branch Wise Work Timelines'!C:G,3,FALSE)</f>
        <v>44889.416666666664</v>
      </c>
      <c r="AH616" s="69" t="str">
        <f t="shared" ca="1" si="117"/>
        <v>Out of TAT</v>
      </c>
      <c r="AI616" s="69">
        <f t="shared" ca="1" si="118"/>
        <v>20515</v>
      </c>
      <c r="AJ616" s="69" t="str">
        <f ca="1">IF(AI616&lt;0,"0-12",IFERROR(VLOOKUP(AI616,Breakup[],2,FALSE),"&gt;24"))</f>
        <v>&gt;24</v>
      </c>
      <c r="AK616" s="69" t="str">
        <f>VLOOKUP(V616,Master!B:D,3,FALSE)</f>
        <v>South</v>
      </c>
      <c r="AL616" s="69" t="str">
        <f t="shared" si="119"/>
        <v>Bangalore-CLS</v>
      </c>
    </row>
    <row r="617" spans="1:38">
      <c r="A617" s="13" t="s">
        <v>1531</v>
      </c>
      <c r="B617" s="54">
        <v>44700.442716898098</v>
      </c>
      <c r="C617" s="13" t="s">
        <v>1129</v>
      </c>
      <c r="D617" s="13">
        <v>318</v>
      </c>
      <c r="E617" s="13" t="s">
        <v>1532</v>
      </c>
      <c r="F617" s="13" t="s">
        <v>33</v>
      </c>
      <c r="G617" s="14">
        <v>1653032154274</v>
      </c>
      <c r="H617" s="55">
        <v>2.7037037037036998E-2</v>
      </c>
      <c r="I617" s="33">
        <v>44889.027037036998</v>
      </c>
      <c r="J617" s="58">
        <v>44889</v>
      </c>
      <c r="K617" s="13" t="s">
        <v>437</v>
      </c>
      <c r="L617" s="13" t="s">
        <v>12</v>
      </c>
      <c r="M617" s="13" t="s">
        <v>435</v>
      </c>
      <c r="N617" s="13" t="s">
        <v>206</v>
      </c>
      <c r="O617" s="33" t="s">
        <v>38</v>
      </c>
      <c r="P617" s="58" t="s">
        <v>38</v>
      </c>
      <c r="Q617" s="33" t="s">
        <v>207</v>
      </c>
      <c r="R617" s="14" t="s">
        <v>38</v>
      </c>
      <c r="S617" s="13" t="s">
        <v>208</v>
      </c>
      <c r="T617" s="13" t="s">
        <v>209</v>
      </c>
      <c r="U617" s="33">
        <f t="shared" ca="1" si="108"/>
        <v>45744.56914039352</v>
      </c>
      <c r="V617" s="13" t="str">
        <f t="shared" si="109"/>
        <v>Ahmedabad</v>
      </c>
      <c r="W617" s="13" t="str">
        <f t="shared" si="110"/>
        <v>RI</v>
      </c>
      <c r="X617" s="13">
        <f t="shared" si="111"/>
        <v>0</v>
      </c>
      <c r="Y617" s="13" t="str">
        <f>IFERROR(VLOOKUP(C617,ReceivingTeam[],2,FALSE),"HelpDesk")</f>
        <v>HelpDesk</v>
      </c>
      <c r="Z617" s="67">
        <f t="shared" si="112"/>
        <v>44890.562499999993</v>
      </c>
      <c r="AA617" s="68">
        <f t="shared" si="113"/>
        <v>44889</v>
      </c>
      <c r="AB617" s="69" t="b">
        <f t="shared" si="114"/>
        <v>1</v>
      </c>
      <c r="AC617" s="70">
        <f t="shared" si="115"/>
        <v>0.5</v>
      </c>
      <c r="AD617" s="67">
        <f t="shared" si="116"/>
        <v>44890.562499999993</v>
      </c>
      <c r="AE617" s="67">
        <f>VLOOKUP(V617,'Branch Wise Work Timelines'!C:G,3,FALSE)+AA617</f>
        <v>44889.416666666664</v>
      </c>
      <c r="AF617" s="67">
        <f>IF(V617="Bangalore",VLOOKUP(V617,'Branch Wise Work Timelines'!C:G,4,FALSE)+AA617+1,IF(V617="Mumbai",VLOOKUP(V617,'Branch Wise Work Timelines'!C:G,4,FALSE)+AA617+1,VLOOKUP(V617,'Branch Wise Work Timelines'!C:G,4,FALSE)+AA617))</f>
        <v>44889.770833333336</v>
      </c>
      <c r="AG617" s="67">
        <f>WORKDAY.INTL(AA617,1,11)+VLOOKUP(V617,'Branch Wise Work Timelines'!C:G,3,FALSE)</f>
        <v>44890.416666666664</v>
      </c>
      <c r="AH617" s="69" t="str">
        <f t="shared" ca="1" si="117"/>
        <v>Out of TAT</v>
      </c>
      <c r="AI617" s="69">
        <f t="shared" ca="1" si="118"/>
        <v>20497</v>
      </c>
      <c r="AJ617" s="69" t="str">
        <f ca="1">IF(AI617&lt;0,"0-12",IFERROR(VLOOKUP(AI617,Breakup[],2,FALSE),"&gt;24"))</f>
        <v>&gt;24</v>
      </c>
      <c r="AK617" s="69" t="str">
        <f>VLOOKUP(V617,Master!B:D,3,FALSE)</f>
        <v>North</v>
      </c>
      <c r="AL617" s="69" t="str">
        <f t="shared" si="119"/>
        <v>Ahmedabad</v>
      </c>
    </row>
    <row r="618" spans="1:38">
      <c r="A618" s="13" t="s">
        <v>1533</v>
      </c>
      <c r="B618" s="54">
        <v>44701.4960111111</v>
      </c>
      <c r="C618" s="13" t="s">
        <v>450</v>
      </c>
      <c r="D618" s="13">
        <v>481</v>
      </c>
      <c r="E618" s="13" t="s">
        <v>1534</v>
      </c>
      <c r="F618" s="13" t="s">
        <v>33</v>
      </c>
      <c r="G618" s="14">
        <v>1653027917208</v>
      </c>
      <c r="H618" s="55">
        <v>0.44649305555555602</v>
      </c>
      <c r="I618" s="33">
        <v>44881.446493055599</v>
      </c>
      <c r="J618" s="58">
        <v>44881</v>
      </c>
      <c r="K618" s="13" t="s">
        <v>452</v>
      </c>
      <c r="L618" s="13" t="s">
        <v>36</v>
      </c>
      <c r="M618" s="13" t="s">
        <v>450</v>
      </c>
      <c r="N618" s="13" t="s">
        <v>206</v>
      </c>
      <c r="O618" s="33" t="s">
        <v>38</v>
      </c>
      <c r="P618" s="58" t="s">
        <v>38</v>
      </c>
      <c r="Q618" s="33" t="s">
        <v>207</v>
      </c>
      <c r="R618" s="14" t="s">
        <v>38</v>
      </c>
      <c r="S618" s="13" t="s">
        <v>216</v>
      </c>
      <c r="T618" s="13" t="s">
        <v>217</v>
      </c>
      <c r="U618" s="33">
        <f t="shared" ca="1" si="108"/>
        <v>45744.56914039352</v>
      </c>
      <c r="V618" s="13" t="str">
        <f t="shared" si="109"/>
        <v>Chennai</v>
      </c>
      <c r="W618" s="13" t="str">
        <f t="shared" si="110"/>
        <v>RI</v>
      </c>
      <c r="X618" s="13">
        <f t="shared" si="111"/>
        <v>10</v>
      </c>
      <c r="Y618" s="13" t="str">
        <f>IFERROR(VLOOKUP(C618,ReceivingTeam[],2,FALSE),"HelpDesk")</f>
        <v>HelpDesk</v>
      </c>
      <c r="Z618" s="67">
        <f t="shared" si="112"/>
        <v>44882.592326388927</v>
      </c>
      <c r="AA618" s="68">
        <f t="shared" si="113"/>
        <v>44881</v>
      </c>
      <c r="AB618" s="69" t="b">
        <f t="shared" si="114"/>
        <v>1</v>
      </c>
      <c r="AC618" s="70">
        <f t="shared" si="115"/>
        <v>0.5</v>
      </c>
      <c r="AD618" s="67">
        <f t="shared" si="116"/>
        <v>44882.592326388927</v>
      </c>
      <c r="AE618" s="67">
        <f>VLOOKUP(V618,'Branch Wise Work Timelines'!C:G,3,FALSE)+AA618</f>
        <v>44881.416666666664</v>
      </c>
      <c r="AF618" s="67">
        <f>IF(V618="Bangalore",VLOOKUP(V618,'Branch Wise Work Timelines'!C:G,4,FALSE)+AA618+1,IF(V618="Mumbai",VLOOKUP(V618,'Branch Wise Work Timelines'!C:G,4,FALSE)+AA618+1,VLOOKUP(V618,'Branch Wise Work Timelines'!C:G,4,FALSE)+AA618))</f>
        <v>44881.770833333336</v>
      </c>
      <c r="AG618" s="67">
        <f>WORKDAY.INTL(AA618,1,11)+VLOOKUP(V618,'Branch Wise Work Timelines'!C:G,3,FALSE)</f>
        <v>44882.416666666664</v>
      </c>
      <c r="AH618" s="69" t="str">
        <f t="shared" ca="1" si="117"/>
        <v>Out of TAT</v>
      </c>
      <c r="AI618" s="69">
        <f t="shared" ca="1" si="118"/>
        <v>20688</v>
      </c>
      <c r="AJ618" s="69" t="str">
        <f ca="1">IF(AI618&lt;0,"0-12",IFERROR(VLOOKUP(AI618,Breakup[],2,FALSE),"&gt;24"))</f>
        <v>&gt;24</v>
      </c>
      <c r="AK618" s="69" t="str">
        <f>VLOOKUP(V618,Master!B:D,3,FALSE)</f>
        <v>South</v>
      </c>
      <c r="AL618" s="69" t="str">
        <f t="shared" si="119"/>
        <v>Chennai</v>
      </c>
    </row>
    <row r="619" spans="1:38">
      <c r="A619" s="13" t="s">
        <v>1535</v>
      </c>
      <c r="B619" s="54">
        <v>44701.4825439005</v>
      </c>
      <c r="C619" s="13" t="s">
        <v>450</v>
      </c>
      <c r="D619" s="13">
        <v>626</v>
      </c>
      <c r="E619" s="13" t="s">
        <v>1536</v>
      </c>
      <c r="F619" s="13" t="s">
        <v>33</v>
      </c>
      <c r="G619" s="14">
        <v>1653027917208</v>
      </c>
      <c r="H619" s="55">
        <v>0.89424768518518505</v>
      </c>
      <c r="I619" s="33">
        <v>44884.894247685203</v>
      </c>
      <c r="J619" s="58">
        <v>44884</v>
      </c>
      <c r="K619" s="13" t="s">
        <v>452</v>
      </c>
      <c r="L619" s="13" t="s">
        <v>36</v>
      </c>
      <c r="M619" s="13" t="s">
        <v>450</v>
      </c>
      <c r="N619" s="13" t="s">
        <v>206</v>
      </c>
      <c r="O619" s="33" t="s">
        <v>38</v>
      </c>
      <c r="P619" s="58" t="s">
        <v>38</v>
      </c>
      <c r="Q619" s="33" t="s">
        <v>207</v>
      </c>
      <c r="R619" s="14" t="s">
        <v>38</v>
      </c>
      <c r="S619" s="13" t="s">
        <v>216</v>
      </c>
      <c r="T619" s="13" t="s">
        <v>217</v>
      </c>
      <c r="U619" s="33">
        <f t="shared" ca="1" si="108"/>
        <v>45744.56914039352</v>
      </c>
      <c r="V619" s="13" t="str">
        <f t="shared" si="109"/>
        <v>Chennai</v>
      </c>
      <c r="W619" s="13" t="str">
        <f t="shared" si="110"/>
        <v>RI</v>
      </c>
      <c r="X619" s="13">
        <f t="shared" si="111"/>
        <v>21</v>
      </c>
      <c r="Y619" s="13" t="str">
        <f>IFERROR(VLOOKUP(C619,ReceivingTeam[],2,FALSE),"HelpDesk")</f>
        <v>HelpDesk</v>
      </c>
      <c r="Z619" s="67">
        <f t="shared" si="112"/>
        <v>44887.040081018531</v>
      </c>
      <c r="AA619" s="68">
        <f t="shared" si="113"/>
        <v>44884</v>
      </c>
      <c r="AB619" s="69" t="b">
        <f t="shared" si="114"/>
        <v>1</v>
      </c>
      <c r="AC619" s="70">
        <f t="shared" si="115"/>
        <v>0.5</v>
      </c>
      <c r="AD619" s="67">
        <f t="shared" si="116"/>
        <v>44887.040081018531</v>
      </c>
      <c r="AE619" s="67">
        <f>VLOOKUP(V619,'Branch Wise Work Timelines'!C:G,3,FALSE)+AA619</f>
        <v>44884.416666666664</v>
      </c>
      <c r="AF619" s="67">
        <f>IF(V619="Bangalore",VLOOKUP(V619,'Branch Wise Work Timelines'!C:G,4,FALSE)+AA619+1,IF(V619="Mumbai",VLOOKUP(V619,'Branch Wise Work Timelines'!C:G,4,FALSE)+AA619+1,VLOOKUP(V619,'Branch Wise Work Timelines'!C:G,4,FALSE)+AA619))</f>
        <v>44884.770833333336</v>
      </c>
      <c r="AG619" s="67">
        <f>WORKDAY.INTL(AA619,1,11)+VLOOKUP(V619,'Branch Wise Work Timelines'!C:G,3,FALSE)</f>
        <v>44886.416666666664</v>
      </c>
      <c r="AH619" s="69" t="str">
        <f t="shared" ca="1" si="117"/>
        <v>Out of TAT</v>
      </c>
      <c r="AI619" s="69">
        <f t="shared" ca="1" si="118"/>
        <v>20581</v>
      </c>
      <c r="AJ619" s="69" t="str">
        <f ca="1">IF(AI619&lt;0,"0-12",IFERROR(VLOOKUP(AI619,Breakup[],2,FALSE),"&gt;24"))</f>
        <v>&gt;24</v>
      </c>
      <c r="AK619" s="69" t="str">
        <f>VLOOKUP(V619,Master!B:D,3,FALSE)</f>
        <v>South</v>
      </c>
      <c r="AL619" s="69" t="str">
        <f t="shared" si="119"/>
        <v>Chennai</v>
      </c>
    </row>
    <row r="620" spans="1:38">
      <c r="A620" s="13" t="s">
        <v>1537</v>
      </c>
      <c r="B620" s="54">
        <v>44701.490444062503</v>
      </c>
      <c r="C620" s="13" t="s">
        <v>450</v>
      </c>
      <c r="D620" s="13">
        <v>265</v>
      </c>
      <c r="E620" s="13" t="s">
        <v>1538</v>
      </c>
      <c r="F620" s="13" t="s">
        <v>33</v>
      </c>
      <c r="G620" s="14">
        <v>1653027917208</v>
      </c>
      <c r="H620" s="55">
        <v>0.13790509259259301</v>
      </c>
      <c r="I620" s="33">
        <v>44884.137905092597</v>
      </c>
      <c r="J620" s="58">
        <v>44884</v>
      </c>
      <c r="K620" s="13" t="s">
        <v>452</v>
      </c>
      <c r="L620" s="13" t="s">
        <v>36</v>
      </c>
      <c r="M620" s="13" t="s">
        <v>450</v>
      </c>
      <c r="N620" s="13" t="s">
        <v>206</v>
      </c>
      <c r="O620" s="33" t="s">
        <v>38</v>
      </c>
      <c r="P620" s="58" t="s">
        <v>38</v>
      </c>
      <c r="Q620" s="33" t="s">
        <v>207</v>
      </c>
      <c r="R620" s="14" t="s">
        <v>38</v>
      </c>
      <c r="S620" s="13" t="s">
        <v>216</v>
      </c>
      <c r="T620" s="13" t="s">
        <v>217</v>
      </c>
      <c r="U620" s="33">
        <f t="shared" ca="1" si="108"/>
        <v>45744.56914039352</v>
      </c>
      <c r="V620" s="13" t="str">
        <f t="shared" si="109"/>
        <v>Chennai</v>
      </c>
      <c r="W620" s="13" t="str">
        <f t="shared" si="110"/>
        <v>RI</v>
      </c>
      <c r="X620" s="13">
        <f t="shared" si="111"/>
        <v>3</v>
      </c>
      <c r="Y620" s="13" t="str">
        <f>IFERROR(VLOOKUP(C620,ReceivingTeam[],2,FALSE),"HelpDesk")</f>
        <v>HelpDesk</v>
      </c>
      <c r="Z620" s="67">
        <f t="shared" si="112"/>
        <v>44886.562499999993</v>
      </c>
      <c r="AA620" s="68">
        <f t="shared" si="113"/>
        <v>44884</v>
      </c>
      <c r="AB620" s="69" t="b">
        <f t="shared" si="114"/>
        <v>1</v>
      </c>
      <c r="AC620" s="70">
        <f t="shared" si="115"/>
        <v>0.5</v>
      </c>
      <c r="AD620" s="67">
        <f t="shared" si="116"/>
        <v>44886.562499999993</v>
      </c>
      <c r="AE620" s="67">
        <f>VLOOKUP(V620,'Branch Wise Work Timelines'!C:G,3,FALSE)+AA620</f>
        <v>44884.416666666664</v>
      </c>
      <c r="AF620" s="67">
        <f>IF(V620="Bangalore",VLOOKUP(V620,'Branch Wise Work Timelines'!C:G,4,FALSE)+AA620+1,IF(V620="Mumbai",VLOOKUP(V620,'Branch Wise Work Timelines'!C:G,4,FALSE)+AA620+1,VLOOKUP(V620,'Branch Wise Work Timelines'!C:G,4,FALSE)+AA620))</f>
        <v>44884.770833333336</v>
      </c>
      <c r="AG620" s="67">
        <f>WORKDAY.INTL(AA620,1,11)+VLOOKUP(V620,'Branch Wise Work Timelines'!C:G,3,FALSE)</f>
        <v>44886.416666666664</v>
      </c>
      <c r="AH620" s="69" t="str">
        <f t="shared" ca="1" si="117"/>
        <v>Out of TAT</v>
      </c>
      <c r="AI620" s="69">
        <f t="shared" ca="1" si="118"/>
        <v>20593</v>
      </c>
      <c r="AJ620" s="69" t="str">
        <f ca="1">IF(AI620&lt;0,"0-12",IFERROR(VLOOKUP(AI620,Breakup[],2,FALSE),"&gt;24"))</f>
        <v>&gt;24</v>
      </c>
      <c r="AK620" s="69" t="str">
        <f>VLOOKUP(V620,Master!B:D,3,FALSE)</f>
        <v>South</v>
      </c>
      <c r="AL620" s="69" t="str">
        <f t="shared" si="119"/>
        <v>Chennai</v>
      </c>
    </row>
    <row r="621" spans="1:38">
      <c r="A621" s="13" t="s">
        <v>1539</v>
      </c>
      <c r="B621" s="54">
        <v>44701.492966898099</v>
      </c>
      <c r="C621" s="13" t="s">
        <v>450</v>
      </c>
      <c r="D621" s="13">
        <v>1913</v>
      </c>
      <c r="E621" s="13" t="s">
        <v>1540</v>
      </c>
      <c r="F621" s="13" t="s">
        <v>33</v>
      </c>
      <c r="G621" s="14">
        <v>1653027917208</v>
      </c>
      <c r="H621" s="55">
        <v>0.97240740740740705</v>
      </c>
      <c r="I621" s="33">
        <v>44886.972407407397</v>
      </c>
      <c r="J621" s="58">
        <v>44886</v>
      </c>
      <c r="K621" s="13" t="s">
        <v>452</v>
      </c>
      <c r="L621" s="13" t="s">
        <v>36</v>
      </c>
      <c r="M621" s="13" t="s">
        <v>450</v>
      </c>
      <c r="N621" s="13" t="s">
        <v>206</v>
      </c>
      <c r="O621" s="33" t="s">
        <v>38</v>
      </c>
      <c r="P621" s="58" t="s">
        <v>38</v>
      </c>
      <c r="Q621" s="33" t="s">
        <v>207</v>
      </c>
      <c r="R621" s="14" t="s">
        <v>38</v>
      </c>
      <c r="S621" s="13" t="s">
        <v>216</v>
      </c>
      <c r="T621" s="13" t="s">
        <v>217</v>
      </c>
      <c r="U621" s="33">
        <f t="shared" ca="1" si="108"/>
        <v>45744.56914039352</v>
      </c>
      <c r="V621" s="13" t="str">
        <f t="shared" si="109"/>
        <v>Chennai</v>
      </c>
      <c r="W621" s="13" t="str">
        <f t="shared" si="110"/>
        <v>RI</v>
      </c>
      <c r="X621" s="13">
        <f t="shared" si="111"/>
        <v>23</v>
      </c>
      <c r="Y621" s="13" t="str">
        <f>IFERROR(VLOOKUP(C621,ReceivingTeam[],2,FALSE),"HelpDesk")</f>
        <v>HelpDesk</v>
      </c>
      <c r="Z621" s="67">
        <f t="shared" si="112"/>
        <v>44888.118240740725</v>
      </c>
      <c r="AA621" s="68">
        <f t="shared" si="113"/>
        <v>44886</v>
      </c>
      <c r="AB621" s="69" t="b">
        <f t="shared" si="114"/>
        <v>1</v>
      </c>
      <c r="AC621" s="70">
        <f t="shared" si="115"/>
        <v>0.5</v>
      </c>
      <c r="AD621" s="67">
        <f t="shared" si="116"/>
        <v>44888.118240740725</v>
      </c>
      <c r="AE621" s="67">
        <f>VLOOKUP(V621,'Branch Wise Work Timelines'!C:G,3,FALSE)+AA621</f>
        <v>44886.416666666664</v>
      </c>
      <c r="AF621" s="67">
        <f>IF(V621="Bangalore",VLOOKUP(V621,'Branch Wise Work Timelines'!C:G,4,FALSE)+AA621+1,IF(V621="Mumbai",VLOOKUP(V621,'Branch Wise Work Timelines'!C:G,4,FALSE)+AA621+1,VLOOKUP(V621,'Branch Wise Work Timelines'!C:G,4,FALSE)+AA621))</f>
        <v>44886.770833333336</v>
      </c>
      <c r="AG621" s="67">
        <f>WORKDAY.INTL(AA621,1,11)+VLOOKUP(V621,'Branch Wise Work Timelines'!C:G,3,FALSE)</f>
        <v>44887.416666666664</v>
      </c>
      <c r="AH621" s="69" t="str">
        <f t="shared" ca="1" si="117"/>
        <v>Out of TAT</v>
      </c>
      <c r="AI621" s="69">
        <f t="shared" ca="1" si="118"/>
        <v>20555</v>
      </c>
      <c r="AJ621" s="69" t="str">
        <f ca="1">IF(AI621&lt;0,"0-12",IFERROR(VLOOKUP(AI621,Breakup[],2,FALSE),"&gt;24"))</f>
        <v>&gt;24</v>
      </c>
      <c r="AK621" s="69" t="str">
        <f>VLOOKUP(V621,Master!B:D,3,FALSE)</f>
        <v>South</v>
      </c>
      <c r="AL621" s="69" t="str">
        <f t="shared" si="119"/>
        <v>Chennai</v>
      </c>
    </row>
    <row r="622" spans="1:38">
      <c r="A622" s="13" t="s">
        <v>1541</v>
      </c>
      <c r="B622" s="54">
        <v>44701.639891898201</v>
      </c>
      <c r="C622" s="13" t="s">
        <v>255</v>
      </c>
      <c r="D622" s="13">
        <v>1218</v>
      </c>
      <c r="E622" s="13" t="s">
        <v>1542</v>
      </c>
      <c r="F622" s="13" t="s">
        <v>33</v>
      </c>
      <c r="G622" s="14">
        <v>1653040545709</v>
      </c>
      <c r="H622" s="55">
        <v>0.11681712962963001</v>
      </c>
      <c r="I622" s="33">
        <v>44882.116817129601</v>
      </c>
      <c r="J622" s="58">
        <v>44882</v>
      </c>
      <c r="K622" s="13" t="s">
        <v>257</v>
      </c>
      <c r="L622" s="13" t="s">
        <v>72</v>
      </c>
      <c r="M622" s="13" t="s">
        <v>255</v>
      </c>
      <c r="N622" s="13" t="s">
        <v>206</v>
      </c>
      <c r="O622" s="33" t="s">
        <v>38</v>
      </c>
      <c r="P622" s="58" t="s">
        <v>38</v>
      </c>
      <c r="Q622" s="33" t="s">
        <v>207</v>
      </c>
      <c r="R622" s="14" t="s">
        <v>38</v>
      </c>
      <c r="S622" s="13" t="s">
        <v>216</v>
      </c>
      <c r="T622" s="13" t="s">
        <v>217</v>
      </c>
      <c r="U622" s="33">
        <f t="shared" ca="1" si="108"/>
        <v>45744.56914039352</v>
      </c>
      <c r="V622" s="13" t="str">
        <f t="shared" si="109"/>
        <v>Pune</v>
      </c>
      <c r="W622" s="13" t="str">
        <f t="shared" si="110"/>
        <v>RI</v>
      </c>
      <c r="X622" s="13">
        <f t="shared" si="111"/>
        <v>2</v>
      </c>
      <c r="Y622" s="13" t="str">
        <f>IFERROR(VLOOKUP(C622,ReceivingTeam[],2,FALSE),"HelpDesk")</f>
        <v>HelpDesk</v>
      </c>
      <c r="Z622" s="67">
        <f t="shared" si="112"/>
        <v>44883.520833333336</v>
      </c>
      <c r="AA622" s="68">
        <f t="shared" si="113"/>
        <v>44882</v>
      </c>
      <c r="AB622" s="69" t="b">
        <f t="shared" si="114"/>
        <v>1</v>
      </c>
      <c r="AC622" s="70">
        <f t="shared" si="115"/>
        <v>0.5</v>
      </c>
      <c r="AD622" s="67">
        <f t="shared" si="116"/>
        <v>44883.520833333336</v>
      </c>
      <c r="AE622" s="67">
        <f>VLOOKUP(V622,'Branch Wise Work Timelines'!C:G,3,FALSE)+AA622</f>
        <v>44882.395833333336</v>
      </c>
      <c r="AF622" s="67">
        <f>IF(V622="Bangalore",VLOOKUP(V622,'Branch Wise Work Timelines'!C:G,4,FALSE)+AA622+1,IF(V622="Mumbai",VLOOKUP(V622,'Branch Wise Work Timelines'!C:G,4,FALSE)+AA622+1,VLOOKUP(V622,'Branch Wise Work Timelines'!C:G,4,FALSE)+AA622))</f>
        <v>44882.770833333336</v>
      </c>
      <c r="AG622" s="67">
        <f>WORKDAY.INTL(AA622,1,11)+VLOOKUP(V622,'Branch Wise Work Timelines'!C:G,3,FALSE)</f>
        <v>44883.395833333336</v>
      </c>
      <c r="AH622" s="69" t="str">
        <f t="shared" ca="1" si="117"/>
        <v>Out of TAT</v>
      </c>
      <c r="AI622" s="69">
        <f t="shared" ca="1" si="118"/>
        <v>20666</v>
      </c>
      <c r="AJ622" s="69" t="str">
        <f ca="1">IF(AI622&lt;0,"0-12",IFERROR(VLOOKUP(AI622,Breakup[],2,FALSE),"&gt;24"))</f>
        <v>&gt;24</v>
      </c>
      <c r="AK622" s="69" t="str">
        <f>VLOOKUP(V622,Master!B:D,3,FALSE)</f>
        <v>West</v>
      </c>
      <c r="AL622" s="69" t="str">
        <f t="shared" si="119"/>
        <v>Pune</v>
      </c>
    </row>
    <row r="623" spans="1:38">
      <c r="A623" s="13" t="s">
        <v>1543</v>
      </c>
      <c r="B623" s="54">
        <v>44701.532211226899</v>
      </c>
      <c r="C623" s="13" t="s">
        <v>122</v>
      </c>
      <c r="D623" s="13">
        <v>1894</v>
      </c>
      <c r="E623" s="13" t="s">
        <v>1544</v>
      </c>
      <c r="F623" s="13" t="s">
        <v>24</v>
      </c>
      <c r="G623" s="14">
        <v>1653036048991</v>
      </c>
      <c r="H623" s="55">
        <v>0.63905092592592605</v>
      </c>
      <c r="I623" s="33">
        <v>44888.6390509259</v>
      </c>
      <c r="J623" s="58">
        <v>44888</v>
      </c>
      <c r="K623" s="13" t="s">
        <v>263</v>
      </c>
      <c r="L623" s="13" t="s">
        <v>69</v>
      </c>
      <c r="M623" s="13" t="s">
        <v>101</v>
      </c>
      <c r="N623" s="13" t="s">
        <v>206</v>
      </c>
      <c r="O623" s="33" t="s">
        <v>38</v>
      </c>
      <c r="P623" s="58" t="s">
        <v>38</v>
      </c>
      <c r="Q623" s="33" t="s">
        <v>207</v>
      </c>
      <c r="R623" s="14" t="s">
        <v>38</v>
      </c>
      <c r="S623" s="13" t="s">
        <v>208</v>
      </c>
      <c r="T623" s="13" t="s">
        <v>209</v>
      </c>
      <c r="U623" s="33">
        <f t="shared" ca="1" si="108"/>
        <v>45744.56914039352</v>
      </c>
      <c r="V623" s="13" t="str">
        <f t="shared" si="109"/>
        <v>Mumbai</v>
      </c>
      <c r="W623" s="13" t="str">
        <f t="shared" si="110"/>
        <v>DOMI</v>
      </c>
      <c r="X623" s="13">
        <f t="shared" si="111"/>
        <v>15</v>
      </c>
      <c r="Y623" s="13" t="str">
        <f>IFERROR(VLOOKUP(C623,ReceivingTeam[],2,FALSE),"HelpDesk")</f>
        <v>Branch office</v>
      </c>
      <c r="Z623" s="67">
        <f t="shared" si="112"/>
        <v>44889.1390509259</v>
      </c>
      <c r="AA623" s="68">
        <f t="shared" si="113"/>
        <v>44888</v>
      </c>
      <c r="AB623" s="69" t="b">
        <f t="shared" si="114"/>
        <v>1</v>
      </c>
      <c r="AC623" s="70">
        <f t="shared" si="115"/>
        <v>0.5</v>
      </c>
      <c r="AD623" s="67">
        <f t="shared" si="116"/>
        <v>44889.1390509259</v>
      </c>
      <c r="AE623" s="67">
        <f>VLOOKUP(V623,'Branch Wise Work Timelines'!C:G,3,FALSE)+AA623</f>
        <v>44888.416666666664</v>
      </c>
      <c r="AF623" s="67">
        <f>IF(V623="Bangalore",VLOOKUP(V623,'Branch Wise Work Timelines'!C:G,4,FALSE)+AA623+1,IF(V623="Mumbai",VLOOKUP(V623,'Branch Wise Work Timelines'!C:G,4,FALSE)+AA623+1,VLOOKUP(V623,'Branch Wise Work Timelines'!C:G,4,FALSE)+AA623))</f>
        <v>44889.25</v>
      </c>
      <c r="AG623" s="67">
        <f>WORKDAY.INTL(AA623,1,11)+VLOOKUP(V623,'Branch Wise Work Timelines'!C:G,3,FALSE)</f>
        <v>44889.416666666664</v>
      </c>
      <c r="AH623" s="69" t="str">
        <f t="shared" ca="1" si="117"/>
        <v>Out of TAT</v>
      </c>
      <c r="AI623" s="69">
        <f t="shared" ca="1" si="118"/>
        <v>20531</v>
      </c>
      <c r="AJ623" s="69" t="str">
        <f ca="1">IF(AI623&lt;0,"0-12",IFERROR(VLOOKUP(AI623,Breakup[],2,FALSE),"&gt;24"))</f>
        <v>&gt;24</v>
      </c>
      <c r="AK623" s="69" t="str">
        <f>VLOOKUP(V623,Master!B:D,3,FALSE)</f>
        <v>East</v>
      </c>
      <c r="AL623" s="69" t="str">
        <f t="shared" si="119"/>
        <v>Mumbai</v>
      </c>
    </row>
    <row r="624" spans="1:38">
      <c r="A624" s="13" t="s">
        <v>1545</v>
      </c>
      <c r="B624" s="54">
        <v>44701.506575925901</v>
      </c>
      <c r="C624" s="13" t="s">
        <v>685</v>
      </c>
      <c r="D624" s="13">
        <v>686</v>
      </c>
      <c r="E624" s="13" t="s">
        <v>1546</v>
      </c>
      <c r="F624" s="13" t="s">
        <v>33</v>
      </c>
      <c r="G624" s="14">
        <v>1653029928607</v>
      </c>
      <c r="H624" s="55">
        <v>0.21275462962962999</v>
      </c>
      <c r="I624" s="33">
        <v>44884.212754629603</v>
      </c>
      <c r="J624" s="58">
        <v>44884</v>
      </c>
      <c r="K624" s="13" t="s">
        <v>257</v>
      </c>
      <c r="L624" s="13" t="s">
        <v>72</v>
      </c>
      <c r="M624" s="13" t="s">
        <v>255</v>
      </c>
      <c r="N624" s="13" t="s">
        <v>206</v>
      </c>
      <c r="O624" s="33" t="s">
        <v>38</v>
      </c>
      <c r="P624" s="58" t="s">
        <v>38</v>
      </c>
      <c r="Q624" s="33" t="s">
        <v>207</v>
      </c>
      <c r="R624" s="14" t="s">
        <v>38</v>
      </c>
      <c r="S624" s="13" t="s">
        <v>216</v>
      </c>
      <c r="T624" s="13" t="s">
        <v>217</v>
      </c>
      <c r="U624" s="33">
        <f t="shared" ca="1" si="108"/>
        <v>45744.56914039352</v>
      </c>
      <c r="V624" s="13" t="str">
        <f t="shared" si="109"/>
        <v>Pune</v>
      </c>
      <c r="W624" s="13" t="str">
        <f t="shared" si="110"/>
        <v>RI</v>
      </c>
      <c r="X624" s="13">
        <f t="shared" si="111"/>
        <v>5</v>
      </c>
      <c r="Y624" s="13" t="str">
        <f>IFERROR(VLOOKUP(C624,ReceivingTeam[],2,FALSE),"HelpDesk")</f>
        <v>HelpDesk</v>
      </c>
      <c r="Z624" s="67">
        <f t="shared" si="112"/>
        <v>44886.520833333336</v>
      </c>
      <c r="AA624" s="68">
        <f t="shared" si="113"/>
        <v>44884</v>
      </c>
      <c r="AB624" s="69" t="b">
        <f t="shared" si="114"/>
        <v>1</v>
      </c>
      <c r="AC624" s="70">
        <f t="shared" si="115"/>
        <v>0.5</v>
      </c>
      <c r="AD624" s="67">
        <f t="shared" si="116"/>
        <v>44886.520833333336</v>
      </c>
      <c r="AE624" s="67">
        <f>VLOOKUP(V624,'Branch Wise Work Timelines'!C:G,3,FALSE)+AA624</f>
        <v>44884.395833333336</v>
      </c>
      <c r="AF624" s="67">
        <f>IF(V624="Bangalore",VLOOKUP(V624,'Branch Wise Work Timelines'!C:G,4,FALSE)+AA624+1,IF(V624="Mumbai",VLOOKUP(V624,'Branch Wise Work Timelines'!C:G,4,FALSE)+AA624+1,VLOOKUP(V624,'Branch Wise Work Timelines'!C:G,4,FALSE)+AA624))</f>
        <v>44884.770833333336</v>
      </c>
      <c r="AG624" s="67">
        <f>WORKDAY.INTL(AA624,1,11)+VLOOKUP(V624,'Branch Wise Work Timelines'!C:G,3,FALSE)</f>
        <v>44886.395833333336</v>
      </c>
      <c r="AH624" s="69" t="str">
        <f t="shared" ca="1" si="117"/>
        <v>Out of TAT</v>
      </c>
      <c r="AI624" s="69">
        <f t="shared" ca="1" si="118"/>
        <v>20594</v>
      </c>
      <c r="AJ624" s="69" t="str">
        <f ca="1">IF(AI624&lt;0,"0-12",IFERROR(VLOOKUP(AI624,Breakup[],2,FALSE),"&gt;24"))</f>
        <v>&gt;24</v>
      </c>
      <c r="AK624" s="69" t="str">
        <f>VLOOKUP(V624,Master!B:D,3,FALSE)</f>
        <v>West</v>
      </c>
      <c r="AL624" s="69" t="str">
        <f t="shared" si="119"/>
        <v>Pune</v>
      </c>
    </row>
    <row r="625" spans="1:38">
      <c r="A625" s="13" t="s">
        <v>1547</v>
      </c>
      <c r="B625" s="54">
        <v>44701.629026539398</v>
      </c>
      <c r="C625" s="13" t="s">
        <v>113</v>
      </c>
      <c r="D625" s="13">
        <v>1550</v>
      </c>
      <c r="E625" s="13" t="s">
        <v>1548</v>
      </c>
      <c r="F625" s="13" t="s">
        <v>33</v>
      </c>
      <c r="G625" s="14">
        <v>1653040895232</v>
      </c>
      <c r="H625" s="55">
        <v>0.91554398148148097</v>
      </c>
      <c r="I625" s="33">
        <v>44883.9155439815</v>
      </c>
      <c r="J625" s="58">
        <v>44883</v>
      </c>
      <c r="K625" s="13" t="s">
        <v>263</v>
      </c>
      <c r="L625" s="13" t="s">
        <v>69</v>
      </c>
      <c r="M625" s="13" t="s">
        <v>101</v>
      </c>
      <c r="N625" s="13" t="s">
        <v>206</v>
      </c>
      <c r="O625" s="33" t="s">
        <v>38</v>
      </c>
      <c r="P625" s="58" t="s">
        <v>38</v>
      </c>
      <c r="Q625" s="33" t="s">
        <v>207</v>
      </c>
      <c r="R625" s="14" t="s">
        <v>38</v>
      </c>
      <c r="S625" s="13" t="s">
        <v>208</v>
      </c>
      <c r="T625" s="13" t="s">
        <v>209</v>
      </c>
      <c r="U625" s="33">
        <f t="shared" ca="1" si="108"/>
        <v>45744.56914039352</v>
      </c>
      <c r="V625" s="13" t="str">
        <f t="shared" si="109"/>
        <v>Mumbai</v>
      </c>
      <c r="W625" s="13" t="str">
        <f t="shared" si="110"/>
        <v>RI</v>
      </c>
      <c r="X625" s="13">
        <f t="shared" si="111"/>
        <v>21</v>
      </c>
      <c r="Y625" s="13" t="str">
        <f>IFERROR(VLOOKUP(C625,ReceivingTeam[],2,FALSE),"HelpDesk")</f>
        <v>Branch office</v>
      </c>
      <c r="Z625" s="67">
        <f t="shared" si="112"/>
        <v>44884.582210648165</v>
      </c>
      <c r="AA625" s="68">
        <f t="shared" si="113"/>
        <v>44883</v>
      </c>
      <c r="AB625" s="69" t="b">
        <f t="shared" si="114"/>
        <v>1</v>
      </c>
      <c r="AC625" s="70">
        <f t="shared" si="115"/>
        <v>0.5</v>
      </c>
      <c r="AD625" s="67">
        <f t="shared" si="116"/>
        <v>44884.582210648165</v>
      </c>
      <c r="AE625" s="67">
        <f>VLOOKUP(V625,'Branch Wise Work Timelines'!C:G,3,FALSE)+AA625</f>
        <v>44883.416666666664</v>
      </c>
      <c r="AF625" s="67">
        <f>IF(V625="Bangalore",VLOOKUP(V625,'Branch Wise Work Timelines'!C:G,4,FALSE)+AA625+1,IF(V625="Mumbai",VLOOKUP(V625,'Branch Wise Work Timelines'!C:G,4,FALSE)+AA625+1,VLOOKUP(V625,'Branch Wise Work Timelines'!C:G,4,FALSE)+AA625))</f>
        <v>44884.25</v>
      </c>
      <c r="AG625" s="67">
        <f>WORKDAY.INTL(AA625,1,11)+VLOOKUP(V625,'Branch Wise Work Timelines'!C:G,3,FALSE)</f>
        <v>44884.416666666664</v>
      </c>
      <c r="AH625" s="69" t="str">
        <f t="shared" ca="1" si="117"/>
        <v>Out of TAT</v>
      </c>
      <c r="AI625" s="69">
        <f t="shared" ca="1" si="118"/>
        <v>20640</v>
      </c>
      <c r="AJ625" s="69" t="str">
        <f ca="1">IF(AI625&lt;0,"0-12",IFERROR(VLOOKUP(AI625,Breakup[],2,FALSE),"&gt;24"))</f>
        <v>&gt;24</v>
      </c>
      <c r="AK625" s="69" t="str">
        <f>VLOOKUP(V625,Master!B:D,3,FALSE)</f>
        <v>East</v>
      </c>
      <c r="AL625" s="69" t="str">
        <f t="shared" si="119"/>
        <v>Mumbai</v>
      </c>
    </row>
    <row r="626" spans="1:38">
      <c r="A626" s="13" t="s">
        <v>1549</v>
      </c>
      <c r="B626" s="54">
        <v>44701.449293286998</v>
      </c>
      <c r="C626" s="13" t="s">
        <v>528</v>
      </c>
      <c r="D626" s="13">
        <v>1510</v>
      </c>
      <c r="E626" s="13" t="s">
        <v>1550</v>
      </c>
      <c r="F626" s="13" t="s">
        <v>33</v>
      </c>
      <c r="G626" s="14">
        <v>1653028557916</v>
      </c>
      <c r="H626" s="55">
        <v>0.77556712962963004</v>
      </c>
      <c r="I626" s="33">
        <v>44883.775567129604</v>
      </c>
      <c r="J626" s="58">
        <v>44883</v>
      </c>
      <c r="K626" s="13" t="s">
        <v>397</v>
      </c>
      <c r="L626" s="13" t="s">
        <v>50</v>
      </c>
      <c r="M626" s="13" t="s">
        <v>414</v>
      </c>
      <c r="N626" s="13" t="s">
        <v>206</v>
      </c>
      <c r="O626" s="33" t="s">
        <v>38</v>
      </c>
      <c r="P626" s="58" t="s">
        <v>38</v>
      </c>
      <c r="Q626" s="33" t="s">
        <v>207</v>
      </c>
      <c r="R626" s="14" t="s">
        <v>38</v>
      </c>
      <c r="S626" s="13" t="s">
        <v>216</v>
      </c>
      <c r="T626" s="13" t="s">
        <v>217</v>
      </c>
      <c r="U626" s="33">
        <f t="shared" ca="1" si="108"/>
        <v>45744.56914039352</v>
      </c>
      <c r="V626" s="13" t="str">
        <f t="shared" si="109"/>
        <v>Cochin</v>
      </c>
      <c r="W626" s="13" t="str">
        <f t="shared" si="110"/>
        <v>RI</v>
      </c>
      <c r="X626" s="13">
        <f t="shared" si="111"/>
        <v>18</v>
      </c>
      <c r="Y626" s="13" t="str">
        <f>IFERROR(VLOOKUP(C626,ReceivingTeam[],2,FALSE),"HelpDesk")</f>
        <v>HelpDesk</v>
      </c>
      <c r="Z626" s="67">
        <f t="shared" si="112"/>
        <v>44884.921400462932</v>
      </c>
      <c r="AA626" s="68">
        <f t="shared" si="113"/>
        <v>44883</v>
      </c>
      <c r="AB626" s="69" t="b">
        <f t="shared" si="114"/>
        <v>1</v>
      </c>
      <c r="AC626" s="70">
        <f t="shared" si="115"/>
        <v>0.5</v>
      </c>
      <c r="AD626" s="67">
        <f t="shared" si="116"/>
        <v>44884.921400462932</v>
      </c>
      <c r="AE626" s="67">
        <f>VLOOKUP(V626,'Branch Wise Work Timelines'!C:G,3,FALSE)+AA626</f>
        <v>44883.416666666664</v>
      </c>
      <c r="AF626" s="67">
        <f>IF(V626="Bangalore",VLOOKUP(V626,'Branch Wise Work Timelines'!C:G,4,FALSE)+AA626+1,IF(V626="Mumbai",VLOOKUP(V626,'Branch Wise Work Timelines'!C:G,4,FALSE)+AA626+1,VLOOKUP(V626,'Branch Wise Work Timelines'!C:G,4,FALSE)+AA626))</f>
        <v>44883.770833333336</v>
      </c>
      <c r="AG626" s="67">
        <f>WORKDAY.INTL(AA626,1,11)+VLOOKUP(V626,'Branch Wise Work Timelines'!C:G,3,FALSE)</f>
        <v>44884.416666666664</v>
      </c>
      <c r="AH626" s="69" t="str">
        <f t="shared" ca="1" si="117"/>
        <v>Out of TAT</v>
      </c>
      <c r="AI626" s="69">
        <f t="shared" ca="1" si="118"/>
        <v>20632</v>
      </c>
      <c r="AJ626" s="69" t="str">
        <f ca="1">IF(AI626&lt;0,"0-12",IFERROR(VLOOKUP(AI626,Breakup[],2,FALSE),"&gt;24"))</f>
        <v>&gt;24</v>
      </c>
      <c r="AK626" s="69" t="str">
        <f>VLOOKUP(V626,Master!B:D,3,FALSE)</f>
        <v>South</v>
      </c>
      <c r="AL626" s="69" t="str">
        <f t="shared" si="119"/>
        <v>Cochin</v>
      </c>
    </row>
    <row r="627" spans="1:38">
      <c r="A627" s="13" t="s">
        <v>1551</v>
      </c>
      <c r="B627" s="54">
        <v>44700.626622719901</v>
      </c>
      <c r="C627" s="13" t="s">
        <v>979</v>
      </c>
      <c r="D627" s="13">
        <v>1502</v>
      </c>
      <c r="E627" s="13" t="s">
        <v>1552</v>
      </c>
      <c r="F627" s="13" t="s">
        <v>33</v>
      </c>
      <c r="G627" s="14">
        <v>1653044005166</v>
      </c>
      <c r="H627" s="55">
        <v>0.64791666666666703</v>
      </c>
      <c r="I627" s="33">
        <v>44883.647916666698</v>
      </c>
      <c r="J627" s="58">
        <v>44883</v>
      </c>
      <c r="K627" s="13" t="s">
        <v>437</v>
      </c>
      <c r="L627" s="13" t="s">
        <v>12</v>
      </c>
      <c r="M627" s="13" t="s">
        <v>435</v>
      </c>
      <c r="N627" s="13" t="s">
        <v>206</v>
      </c>
      <c r="O627" s="33" t="s">
        <v>38</v>
      </c>
      <c r="P627" s="58" t="s">
        <v>38</v>
      </c>
      <c r="Q627" s="33" t="s">
        <v>207</v>
      </c>
      <c r="R627" s="14" t="s">
        <v>38</v>
      </c>
      <c r="S627" s="13" t="s">
        <v>208</v>
      </c>
      <c r="T627" s="13" t="s">
        <v>209</v>
      </c>
      <c r="U627" s="33">
        <f t="shared" ca="1" si="108"/>
        <v>45744.56914039352</v>
      </c>
      <c r="V627" s="13" t="str">
        <f t="shared" si="109"/>
        <v>Ahmedabad</v>
      </c>
      <c r="W627" s="13" t="str">
        <f t="shared" si="110"/>
        <v>RI</v>
      </c>
      <c r="X627" s="13">
        <f t="shared" si="111"/>
        <v>15</v>
      </c>
      <c r="Y627" s="13" t="str">
        <f>IFERROR(VLOOKUP(C627,ReceivingTeam[],2,FALSE),"HelpDesk")</f>
        <v>HelpDesk</v>
      </c>
      <c r="Z627" s="67">
        <f t="shared" si="112"/>
        <v>44884.793750000026</v>
      </c>
      <c r="AA627" s="68">
        <f t="shared" si="113"/>
        <v>44883</v>
      </c>
      <c r="AB627" s="69" t="b">
        <f t="shared" si="114"/>
        <v>1</v>
      </c>
      <c r="AC627" s="70">
        <f t="shared" si="115"/>
        <v>0.5</v>
      </c>
      <c r="AD627" s="67">
        <f t="shared" si="116"/>
        <v>44884.793750000026</v>
      </c>
      <c r="AE627" s="67">
        <f>VLOOKUP(V627,'Branch Wise Work Timelines'!C:G,3,FALSE)+AA627</f>
        <v>44883.416666666664</v>
      </c>
      <c r="AF627" s="67">
        <f>IF(V627="Bangalore",VLOOKUP(V627,'Branch Wise Work Timelines'!C:G,4,FALSE)+AA627+1,IF(V627="Mumbai",VLOOKUP(V627,'Branch Wise Work Timelines'!C:G,4,FALSE)+AA627+1,VLOOKUP(V627,'Branch Wise Work Timelines'!C:G,4,FALSE)+AA627))</f>
        <v>44883.770833333336</v>
      </c>
      <c r="AG627" s="67">
        <f>WORKDAY.INTL(AA627,1,11)+VLOOKUP(V627,'Branch Wise Work Timelines'!C:G,3,FALSE)</f>
        <v>44884.416666666664</v>
      </c>
      <c r="AH627" s="69" t="str">
        <f t="shared" ca="1" si="117"/>
        <v>Out of TAT</v>
      </c>
      <c r="AI627" s="69">
        <f t="shared" ca="1" si="118"/>
        <v>20635</v>
      </c>
      <c r="AJ627" s="69" t="str">
        <f ca="1">IF(AI627&lt;0,"0-12",IFERROR(VLOOKUP(AI627,Breakup[],2,FALSE),"&gt;24"))</f>
        <v>&gt;24</v>
      </c>
      <c r="AK627" s="69" t="str">
        <f>VLOOKUP(V627,Master!B:D,3,FALSE)</f>
        <v>North</v>
      </c>
      <c r="AL627" s="69" t="str">
        <f t="shared" si="119"/>
        <v>Ahmedabad</v>
      </c>
    </row>
    <row r="628" spans="1:38">
      <c r="A628" s="13" t="s">
        <v>1553</v>
      </c>
      <c r="B628" s="54">
        <v>44701.540788391198</v>
      </c>
      <c r="C628" s="13" t="s">
        <v>404</v>
      </c>
      <c r="D628" s="13">
        <v>1192</v>
      </c>
      <c r="E628" s="13" t="s">
        <v>1554</v>
      </c>
      <c r="F628" s="13" t="s">
        <v>15</v>
      </c>
      <c r="G628" s="14">
        <v>1653032881003</v>
      </c>
      <c r="H628" s="55">
        <v>0.56734953703703705</v>
      </c>
      <c r="I628" s="33">
        <v>44882.567349536999</v>
      </c>
      <c r="J628" s="58">
        <v>44882</v>
      </c>
      <c r="K628" s="13" t="s">
        <v>213</v>
      </c>
      <c r="L628" s="13" t="s">
        <v>30</v>
      </c>
      <c r="M628" s="13" t="s">
        <v>75</v>
      </c>
      <c r="N628" s="13" t="s">
        <v>215</v>
      </c>
      <c r="O628" s="33" t="s">
        <v>38</v>
      </c>
      <c r="P628" s="58" t="s">
        <v>38</v>
      </c>
      <c r="Q628" s="33" t="s">
        <v>207</v>
      </c>
      <c r="R628" s="14" t="s">
        <v>38</v>
      </c>
      <c r="S628" s="13" t="s">
        <v>216</v>
      </c>
      <c r="T628" s="13" t="s">
        <v>217</v>
      </c>
      <c r="U628" s="33">
        <f t="shared" ca="1" si="108"/>
        <v>45744.56914039352</v>
      </c>
      <c r="V628" s="13" t="str">
        <f t="shared" si="109"/>
        <v>Bangalore</v>
      </c>
      <c r="W628" s="13" t="str">
        <f t="shared" si="110"/>
        <v>CLS</v>
      </c>
      <c r="X628" s="13">
        <f t="shared" si="111"/>
        <v>13</v>
      </c>
      <c r="Y628" s="13" t="str">
        <f>IFERROR(VLOOKUP(C628,ReceivingTeam[],2,FALSE),"HelpDesk")</f>
        <v>HelpDesk</v>
      </c>
      <c r="Z628" s="67">
        <f t="shared" si="112"/>
        <v>44883.067349536999</v>
      </c>
      <c r="AA628" s="68">
        <f t="shared" si="113"/>
        <v>44882</v>
      </c>
      <c r="AB628" s="69" t="b">
        <f t="shared" si="114"/>
        <v>1</v>
      </c>
      <c r="AC628" s="70">
        <f t="shared" si="115"/>
        <v>0.5</v>
      </c>
      <c r="AD628" s="67">
        <f t="shared" si="116"/>
        <v>44883.067349536999</v>
      </c>
      <c r="AE628" s="67">
        <f>VLOOKUP(V628,'Branch Wise Work Timelines'!C:G,3,FALSE)+AA628</f>
        <v>44882.416666666664</v>
      </c>
      <c r="AF628" s="67">
        <f>IF(V628="Bangalore",VLOOKUP(V628,'Branch Wise Work Timelines'!C:G,4,FALSE)+AA628+1,IF(V628="Mumbai",VLOOKUP(V628,'Branch Wise Work Timelines'!C:G,4,FALSE)+AA628+1,VLOOKUP(V628,'Branch Wise Work Timelines'!C:G,4,FALSE)+AA628))</f>
        <v>44883.104166666664</v>
      </c>
      <c r="AG628" s="67">
        <f>WORKDAY.INTL(AA628,1,11)+VLOOKUP(V628,'Branch Wise Work Timelines'!C:G,3,FALSE)</f>
        <v>44883.416666666664</v>
      </c>
      <c r="AH628" s="69" t="str">
        <f t="shared" ca="1" si="117"/>
        <v>Out of TAT</v>
      </c>
      <c r="AI628" s="69">
        <f t="shared" ca="1" si="118"/>
        <v>20677</v>
      </c>
      <c r="AJ628" s="69" t="str">
        <f ca="1">IF(AI628&lt;0,"0-12",IFERROR(VLOOKUP(AI628,Breakup[],2,FALSE),"&gt;24"))</f>
        <v>&gt;24</v>
      </c>
      <c r="AK628" s="69" t="str">
        <f>VLOOKUP(V628,Master!B:D,3,FALSE)</f>
        <v>South</v>
      </c>
      <c r="AL628" s="69" t="str">
        <f t="shared" si="119"/>
        <v>Bangalore-CLS</v>
      </c>
    </row>
    <row r="629" spans="1:38">
      <c r="A629" s="13" t="s">
        <v>1555</v>
      </c>
      <c r="B629" s="54">
        <v>44699.648554942098</v>
      </c>
      <c r="C629" s="13" t="s">
        <v>979</v>
      </c>
      <c r="D629" s="13">
        <v>541</v>
      </c>
      <c r="E629" s="13" t="s">
        <v>1556</v>
      </c>
      <c r="F629" s="13" t="s">
        <v>33</v>
      </c>
      <c r="G629" s="14">
        <v>1653044915628</v>
      </c>
      <c r="H629" s="55">
        <v>0.42679398148148101</v>
      </c>
      <c r="I629" s="33">
        <v>44885.426793981504</v>
      </c>
      <c r="J629" s="58">
        <v>44885</v>
      </c>
      <c r="K629" s="13" t="s">
        <v>437</v>
      </c>
      <c r="L629" s="13" t="s">
        <v>12</v>
      </c>
      <c r="M629" s="13" t="s">
        <v>435</v>
      </c>
      <c r="N629" s="13" t="s">
        <v>206</v>
      </c>
      <c r="O629" s="33" t="s">
        <v>38</v>
      </c>
      <c r="P629" s="58" t="s">
        <v>38</v>
      </c>
      <c r="Q629" s="33" t="s">
        <v>207</v>
      </c>
      <c r="R629" s="14" t="s">
        <v>38</v>
      </c>
      <c r="S629" s="13" t="s">
        <v>208</v>
      </c>
      <c r="T629" s="13" t="s">
        <v>209</v>
      </c>
      <c r="U629" s="33">
        <f t="shared" ca="1" si="108"/>
        <v>45744.56914039352</v>
      </c>
      <c r="V629" s="13" t="str">
        <f t="shared" si="109"/>
        <v>Ahmedabad</v>
      </c>
      <c r="W629" s="13" t="str">
        <f t="shared" si="110"/>
        <v>RI</v>
      </c>
      <c r="X629" s="13">
        <f t="shared" si="111"/>
        <v>10</v>
      </c>
      <c r="Y629" s="13" t="str">
        <f>IFERROR(VLOOKUP(C629,ReceivingTeam[],2,FALSE),"HelpDesk")</f>
        <v>HelpDesk</v>
      </c>
      <c r="Z629" s="67">
        <f t="shared" si="112"/>
        <v>44885.916666666664</v>
      </c>
      <c r="AA629" s="68">
        <f t="shared" si="113"/>
        <v>44885</v>
      </c>
      <c r="AB629" s="69" t="b">
        <f t="shared" si="114"/>
        <v>0</v>
      </c>
      <c r="AC629" s="70">
        <f t="shared" si="115"/>
        <v>0.5</v>
      </c>
      <c r="AD629" s="67">
        <f t="shared" si="116"/>
        <v>44885.916666666664</v>
      </c>
      <c r="AE629" s="67">
        <f>VLOOKUP(V629,'Branch Wise Work Timelines'!C:G,3,FALSE)+AA629</f>
        <v>44885.416666666664</v>
      </c>
      <c r="AF629" s="67">
        <f>IF(V629="Bangalore",VLOOKUP(V629,'Branch Wise Work Timelines'!C:G,4,FALSE)+AA629+1,IF(V629="Mumbai",VLOOKUP(V629,'Branch Wise Work Timelines'!C:G,4,FALSE)+AA629+1,VLOOKUP(V629,'Branch Wise Work Timelines'!C:G,4,FALSE)+AA629))</f>
        <v>44885.770833333336</v>
      </c>
      <c r="AG629" s="67">
        <f>WORKDAY.INTL(AA629,1,11)+VLOOKUP(V629,'Branch Wise Work Timelines'!C:G,3,FALSE)</f>
        <v>44886.416666666664</v>
      </c>
      <c r="AH629" s="69" t="str">
        <f t="shared" ca="1" si="117"/>
        <v>Out of TAT</v>
      </c>
      <c r="AI629" s="69">
        <f t="shared" ca="1" si="118"/>
        <v>20608</v>
      </c>
      <c r="AJ629" s="69" t="str">
        <f ca="1">IF(AI629&lt;0,"0-12",IFERROR(VLOOKUP(AI629,Breakup[],2,FALSE),"&gt;24"))</f>
        <v>&gt;24</v>
      </c>
      <c r="AK629" s="69" t="str">
        <f>VLOOKUP(V629,Master!B:D,3,FALSE)</f>
        <v>North</v>
      </c>
      <c r="AL629" s="69" t="str">
        <f t="shared" si="119"/>
        <v>Ahmedabad</v>
      </c>
    </row>
    <row r="630" spans="1:38">
      <c r="A630" s="13" t="s">
        <v>1557</v>
      </c>
      <c r="B630" s="54">
        <v>44701.602961226898</v>
      </c>
      <c r="C630" s="13" t="s">
        <v>114</v>
      </c>
      <c r="D630" s="13">
        <v>1131</v>
      </c>
      <c r="E630" s="13" t="s">
        <v>1558</v>
      </c>
      <c r="F630" s="13" t="s">
        <v>33</v>
      </c>
      <c r="G630" s="14">
        <v>1653037557415</v>
      </c>
      <c r="H630" s="55">
        <v>0.69190972222222202</v>
      </c>
      <c r="I630" s="33">
        <v>44887.691909722198</v>
      </c>
      <c r="J630" s="58">
        <v>44887</v>
      </c>
      <c r="K630" s="13" t="s">
        <v>263</v>
      </c>
      <c r="L630" s="13" t="s">
        <v>69</v>
      </c>
      <c r="M630" s="13" t="s">
        <v>101</v>
      </c>
      <c r="N630" s="13" t="s">
        <v>206</v>
      </c>
      <c r="O630" s="33" t="s">
        <v>38</v>
      </c>
      <c r="P630" s="58" t="s">
        <v>38</v>
      </c>
      <c r="Q630" s="33" t="s">
        <v>207</v>
      </c>
      <c r="R630" s="14" t="s">
        <v>38</v>
      </c>
      <c r="S630" s="13" t="s">
        <v>208</v>
      </c>
      <c r="T630" s="13" t="s">
        <v>209</v>
      </c>
      <c r="U630" s="33">
        <f t="shared" ca="1" si="108"/>
        <v>45744.56914039352</v>
      </c>
      <c r="V630" s="13" t="str">
        <f t="shared" si="109"/>
        <v>Mumbai</v>
      </c>
      <c r="W630" s="13" t="str">
        <f t="shared" si="110"/>
        <v>RI</v>
      </c>
      <c r="X630" s="13">
        <f t="shared" si="111"/>
        <v>16</v>
      </c>
      <c r="Y630" s="13" t="str">
        <f>IFERROR(VLOOKUP(C630,ReceivingTeam[],2,FALSE),"HelpDesk")</f>
        <v>Branch office</v>
      </c>
      <c r="Z630" s="67">
        <f t="shared" si="112"/>
        <v>44888.191909722198</v>
      </c>
      <c r="AA630" s="68">
        <f t="shared" si="113"/>
        <v>44887</v>
      </c>
      <c r="AB630" s="69" t="b">
        <f t="shared" si="114"/>
        <v>1</v>
      </c>
      <c r="AC630" s="70">
        <f t="shared" si="115"/>
        <v>0.5</v>
      </c>
      <c r="AD630" s="67">
        <f t="shared" si="116"/>
        <v>44888.191909722198</v>
      </c>
      <c r="AE630" s="67">
        <f>VLOOKUP(V630,'Branch Wise Work Timelines'!C:G,3,FALSE)+AA630</f>
        <v>44887.416666666664</v>
      </c>
      <c r="AF630" s="67">
        <f>IF(V630="Bangalore",VLOOKUP(V630,'Branch Wise Work Timelines'!C:G,4,FALSE)+AA630+1,IF(V630="Mumbai",VLOOKUP(V630,'Branch Wise Work Timelines'!C:G,4,FALSE)+AA630+1,VLOOKUP(V630,'Branch Wise Work Timelines'!C:G,4,FALSE)+AA630))</f>
        <v>44888.25</v>
      </c>
      <c r="AG630" s="67">
        <f>WORKDAY.INTL(AA630,1,11)+VLOOKUP(V630,'Branch Wise Work Timelines'!C:G,3,FALSE)</f>
        <v>44888.416666666664</v>
      </c>
      <c r="AH630" s="69" t="str">
        <f t="shared" ca="1" si="117"/>
        <v>Out of TAT</v>
      </c>
      <c r="AI630" s="69">
        <f t="shared" ca="1" si="118"/>
        <v>20554</v>
      </c>
      <c r="AJ630" s="69" t="str">
        <f ca="1">IF(AI630&lt;0,"0-12",IFERROR(VLOOKUP(AI630,Breakup[],2,FALSE),"&gt;24"))</f>
        <v>&gt;24</v>
      </c>
      <c r="AK630" s="69" t="str">
        <f>VLOOKUP(V630,Master!B:D,3,FALSE)</f>
        <v>East</v>
      </c>
      <c r="AL630" s="69" t="str">
        <f t="shared" si="119"/>
        <v>Mumbai</v>
      </c>
    </row>
    <row r="631" spans="1:38">
      <c r="A631" s="13" t="s">
        <v>1559</v>
      </c>
      <c r="B631" s="54">
        <v>44701.555674919</v>
      </c>
      <c r="C631" s="13" t="s">
        <v>323</v>
      </c>
      <c r="D631" s="13">
        <v>1079</v>
      </c>
      <c r="E631" s="13" t="s">
        <v>1560</v>
      </c>
      <c r="F631" s="13" t="s">
        <v>33</v>
      </c>
      <c r="G631" s="14">
        <v>1653040214578</v>
      </c>
      <c r="H631" s="55">
        <v>0.23011574074074101</v>
      </c>
      <c r="I631" s="33">
        <v>44881.230115740698</v>
      </c>
      <c r="J631" s="58">
        <v>44881</v>
      </c>
      <c r="K631" s="13" t="s">
        <v>325</v>
      </c>
      <c r="L631" s="13" t="s">
        <v>55</v>
      </c>
      <c r="M631" s="13" t="s">
        <v>323</v>
      </c>
      <c r="N631" s="13" t="s">
        <v>215</v>
      </c>
      <c r="O631" s="33" t="s">
        <v>38</v>
      </c>
      <c r="P631" s="58" t="s">
        <v>38</v>
      </c>
      <c r="Q631" s="33" t="s">
        <v>207</v>
      </c>
      <c r="R631" s="14" t="s">
        <v>38</v>
      </c>
      <c r="S631" s="13" t="s">
        <v>208</v>
      </c>
      <c r="T631" s="13" t="s">
        <v>209</v>
      </c>
      <c r="U631" s="33">
        <f t="shared" ca="1" si="108"/>
        <v>45744.56914039352</v>
      </c>
      <c r="V631" s="13" t="str">
        <f t="shared" si="109"/>
        <v>Delhi</v>
      </c>
      <c r="W631" s="13" t="str">
        <f t="shared" si="110"/>
        <v>RI</v>
      </c>
      <c r="X631" s="13">
        <f t="shared" si="111"/>
        <v>5</v>
      </c>
      <c r="Y631" s="13" t="str">
        <f>IFERROR(VLOOKUP(C631,ReceivingTeam[],2,FALSE),"HelpDesk")</f>
        <v>HelpDesk</v>
      </c>
      <c r="Z631" s="67">
        <f t="shared" si="112"/>
        <v>44882.562499999993</v>
      </c>
      <c r="AA631" s="68">
        <f t="shared" si="113"/>
        <v>44881</v>
      </c>
      <c r="AB631" s="69" t="b">
        <f t="shared" si="114"/>
        <v>1</v>
      </c>
      <c r="AC631" s="70">
        <f t="shared" si="115"/>
        <v>0.5</v>
      </c>
      <c r="AD631" s="67">
        <f t="shared" si="116"/>
        <v>44882.562499999993</v>
      </c>
      <c r="AE631" s="67">
        <f>VLOOKUP(V631,'Branch Wise Work Timelines'!C:G,3,FALSE)+AA631</f>
        <v>44881.416666666664</v>
      </c>
      <c r="AF631" s="67">
        <f>IF(V631="Bangalore",VLOOKUP(V631,'Branch Wise Work Timelines'!C:G,4,FALSE)+AA631+1,IF(V631="Mumbai",VLOOKUP(V631,'Branch Wise Work Timelines'!C:G,4,FALSE)+AA631+1,VLOOKUP(V631,'Branch Wise Work Timelines'!C:G,4,FALSE)+AA631))</f>
        <v>44881.770833333336</v>
      </c>
      <c r="AG631" s="67">
        <f>WORKDAY.INTL(AA631,1,11)+VLOOKUP(V631,'Branch Wise Work Timelines'!C:G,3,FALSE)</f>
        <v>44882.416666666664</v>
      </c>
      <c r="AH631" s="69" t="str">
        <f t="shared" ca="1" si="117"/>
        <v>Out of TAT</v>
      </c>
      <c r="AI631" s="69">
        <f t="shared" ca="1" si="118"/>
        <v>20689</v>
      </c>
      <c r="AJ631" s="69" t="str">
        <f ca="1">IF(AI631&lt;0,"0-12",IFERROR(VLOOKUP(AI631,Breakup[],2,FALSE),"&gt;24"))</f>
        <v>&gt;24</v>
      </c>
      <c r="AK631" s="69" t="str">
        <f>VLOOKUP(V631,Master!B:D,3,FALSE)</f>
        <v>North</v>
      </c>
      <c r="AL631" s="69" t="str">
        <f t="shared" si="119"/>
        <v>Delhi</v>
      </c>
    </row>
    <row r="632" spans="1:38">
      <c r="A632" s="13" t="s">
        <v>1561</v>
      </c>
      <c r="B632" s="54">
        <v>44700.4845824074</v>
      </c>
      <c r="C632" s="13" t="s">
        <v>1562</v>
      </c>
      <c r="D632" s="13">
        <v>673</v>
      </c>
      <c r="E632" s="13" t="s">
        <v>1563</v>
      </c>
      <c r="F632" s="13" t="s">
        <v>33</v>
      </c>
      <c r="G632" s="14">
        <v>1653033606328</v>
      </c>
      <c r="H632" s="55">
        <v>0.73141203703703705</v>
      </c>
      <c r="I632" s="33">
        <v>44891.731412036999</v>
      </c>
      <c r="J632" s="58">
        <v>44891</v>
      </c>
      <c r="K632" s="13" t="s">
        <v>397</v>
      </c>
      <c r="L632" s="13" t="s">
        <v>50</v>
      </c>
      <c r="M632" s="13" t="s">
        <v>153</v>
      </c>
      <c r="N632" s="13" t="s">
        <v>206</v>
      </c>
      <c r="O632" s="33">
        <v>44891.361099537004</v>
      </c>
      <c r="P632" s="58">
        <v>44891</v>
      </c>
      <c r="Q632" s="33" t="s">
        <v>237</v>
      </c>
      <c r="R632" s="14">
        <v>1176</v>
      </c>
      <c r="S632" s="13" t="s">
        <v>216</v>
      </c>
      <c r="T632" s="13" t="s">
        <v>217</v>
      </c>
      <c r="U632" s="33">
        <f t="shared" ca="1" si="108"/>
        <v>45744.56914039352</v>
      </c>
      <c r="V632" s="13" t="str">
        <f t="shared" si="109"/>
        <v>Cochin</v>
      </c>
      <c r="W632" s="13" t="str">
        <f t="shared" si="110"/>
        <v>RI</v>
      </c>
      <c r="X632" s="13">
        <f t="shared" si="111"/>
        <v>17</v>
      </c>
      <c r="Y632" s="13" t="str">
        <f>IFERROR(VLOOKUP(C632,ReceivingTeam[],2,FALSE),"HelpDesk")</f>
        <v>HelpDesk</v>
      </c>
      <c r="Z632" s="67">
        <f t="shared" si="112"/>
        <v>44893.877245370328</v>
      </c>
      <c r="AA632" s="68">
        <f t="shared" si="113"/>
        <v>44891</v>
      </c>
      <c r="AB632" s="69" t="b">
        <f t="shared" si="114"/>
        <v>1</v>
      </c>
      <c r="AC632" s="70">
        <f t="shared" si="115"/>
        <v>0.5</v>
      </c>
      <c r="AD632" s="67">
        <f t="shared" si="116"/>
        <v>44893.877245370328</v>
      </c>
      <c r="AE632" s="67">
        <f>VLOOKUP(V632,'Branch Wise Work Timelines'!C:G,3,FALSE)+AA632</f>
        <v>44891.416666666664</v>
      </c>
      <c r="AF632" s="67">
        <f>IF(V632="Bangalore",VLOOKUP(V632,'Branch Wise Work Timelines'!C:G,4,FALSE)+AA632+1,IF(V632="Mumbai",VLOOKUP(V632,'Branch Wise Work Timelines'!C:G,4,FALSE)+AA632+1,VLOOKUP(V632,'Branch Wise Work Timelines'!C:G,4,FALSE)+AA632))</f>
        <v>44891.770833333336</v>
      </c>
      <c r="AG632" s="67">
        <f>WORKDAY.INTL(AA632,1,11)+VLOOKUP(V632,'Branch Wise Work Timelines'!C:G,3,FALSE)</f>
        <v>44893.416666666664</v>
      </c>
      <c r="AH632" s="69" t="str">
        <f t="shared" si="117"/>
        <v>Met</v>
      </c>
      <c r="AI632" s="69">
        <f t="shared" ca="1" si="118"/>
        <v>20417</v>
      </c>
      <c r="AJ632" s="69" t="str">
        <f ca="1">IF(AI632&lt;0,"0-12",IFERROR(VLOOKUP(AI632,Breakup[],2,FALSE),"&gt;24"))</f>
        <v>&gt;24</v>
      </c>
      <c r="AK632" s="69" t="str">
        <f>VLOOKUP(V632,Master!B:D,3,FALSE)</f>
        <v>South</v>
      </c>
      <c r="AL632" s="69" t="str">
        <f t="shared" si="119"/>
        <v>Cochin</v>
      </c>
    </row>
    <row r="633" spans="1:38">
      <c r="A633" s="13" t="s">
        <v>1564</v>
      </c>
      <c r="B633" s="54">
        <v>44701.549037997698</v>
      </c>
      <c r="C633" s="13" t="s">
        <v>323</v>
      </c>
      <c r="D633" s="13">
        <v>188</v>
      </c>
      <c r="E633" s="13" t="s">
        <v>1565</v>
      </c>
      <c r="F633" s="13" t="s">
        <v>33</v>
      </c>
      <c r="G633" s="14">
        <v>1653032557920</v>
      </c>
      <c r="H633" s="55">
        <v>4.8645833333333298E-2</v>
      </c>
      <c r="I633" s="33">
        <v>44888.048645833303</v>
      </c>
      <c r="J633" s="58">
        <v>44888</v>
      </c>
      <c r="K633" s="13" t="s">
        <v>325</v>
      </c>
      <c r="L633" s="13" t="s">
        <v>55</v>
      </c>
      <c r="M633" s="13" t="s">
        <v>323</v>
      </c>
      <c r="N633" s="13" t="s">
        <v>206</v>
      </c>
      <c r="O633" s="33" t="s">
        <v>38</v>
      </c>
      <c r="P633" s="58" t="s">
        <v>38</v>
      </c>
      <c r="Q633" s="33" t="s">
        <v>207</v>
      </c>
      <c r="R633" s="14" t="s">
        <v>38</v>
      </c>
      <c r="S633" s="13" t="s">
        <v>208</v>
      </c>
      <c r="T633" s="13" t="s">
        <v>209</v>
      </c>
      <c r="U633" s="33">
        <f t="shared" ca="1" si="108"/>
        <v>45744.56914039352</v>
      </c>
      <c r="V633" s="13" t="str">
        <f t="shared" si="109"/>
        <v>Delhi</v>
      </c>
      <c r="W633" s="13" t="str">
        <f t="shared" si="110"/>
        <v>RI</v>
      </c>
      <c r="X633" s="13">
        <f t="shared" si="111"/>
        <v>1</v>
      </c>
      <c r="Y633" s="13" t="str">
        <f>IFERROR(VLOOKUP(C633,ReceivingTeam[],2,FALSE),"HelpDesk")</f>
        <v>HelpDesk</v>
      </c>
      <c r="Z633" s="67">
        <f t="shared" si="112"/>
        <v>44889.562499999993</v>
      </c>
      <c r="AA633" s="68">
        <f t="shared" si="113"/>
        <v>44888</v>
      </c>
      <c r="AB633" s="69" t="b">
        <f t="shared" si="114"/>
        <v>1</v>
      </c>
      <c r="AC633" s="70">
        <f t="shared" si="115"/>
        <v>0.5</v>
      </c>
      <c r="AD633" s="67">
        <f t="shared" si="116"/>
        <v>44889.562499999993</v>
      </c>
      <c r="AE633" s="67">
        <f>VLOOKUP(V633,'Branch Wise Work Timelines'!C:G,3,FALSE)+AA633</f>
        <v>44888.416666666664</v>
      </c>
      <c r="AF633" s="67">
        <f>IF(V633="Bangalore",VLOOKUP(V633,'Branch Wise Work Timelines'!C:G,4,FALSE)+AA633+1,IF(V633="Mumbai",VLOOKUP(V633,'Branch Wise Work Timelines'!C:G,4,FALSE)+AA633+1,VLOOKUP(V633,'Branch Wise Work Timelines'!C:G,4,FALSE)+AA633))</f>
        <v>44888.770833333336</v>
      </c>
      <c r="AG633" s="67">
        <f>WORKDAY.INTL(AA633,1,11)+VLOOKUP(V633,'Branch Wise Work Timelines'!C:G,3,FALSE)</f>
        <v>44889.416666666664</v>
      </c>
      <c r="AH633" s="69" t="str">
        <f t="shared" ca="1" si="117"/>
        <v>Out of TAT</v>
      </c>
      <c r="AI633" s="69">
        <f t="shared" ca="1" si="118"/>
        <v>20521</v>
      </c>
      <c r="AJ633" s="69" t="str">
        <f ca="1">IF(AI633&lt;0,"0-12",IFERROR(VLOOKUP(AI633,Breakup[],2,FALSE),"&gt;24"))</f>
        <v>&gt;24</v>
      </c>
      <c r="AK633" s="69" t="str">
        <f>VLOOKUP(V633,Master!B:D,3,FALSE)</f>
        <v>North</v>
      </c>
      <c r="AL633" s="69" t="str">
        <f t="shared" si="119"/>
        <v>Delhi</v>
      </c>
    </row>
    <row r="634" spans="1:38">
      <c r="A634" s="13" t="s">
        <v>1566</v>
      </c>
      <c r="B634" s="54">
        <v>44700.479349618101</v>
      </c>
      <c r="C634" s="13" t="s">
        <v>979</v>
      </c>
      <c r="D634" s="13">
        <v>925</v>
      </c>
      <c r="E634" s="13" t="s">
        <v>1567</v>
      </c>
      <c r="F634" s="13" t="s">
        <v>33</v>
      </c>
      <c r="G634" s="14">
        <v>1653044005166</v>
      </c>
      <c r="H634" s="55">
        <v>0.87107638888888905</v>
      </c>
      <c r="I634" s="33">
        <v>44885.871076388903</v>
      </c>
      <c r="J634" s="58">
        <v>44885</v>
      </c>
      <c r="K634" s="13" t="s">
        <v>437</v>
      </c>
      <c r="L634" s="13" t="s">
        <v>12</v>
      </c>
      <c r="M634" s="13" t="s">
        <v>435</v>
      </c>
      <c r="N634" s="13" t="s">
        <v>206</v>
      </c>
      <c r="O634" s="33" t="s">
        <v>38</v>
      </c>
      <c r="P634" s="58" t="s">
        <v>38</v>
      </c>
      <c r="Q634" s="33" t="s">
        <v>207</v>
      </c>
      <c r="R634" s="14" t="s">
        <v>38</v>
      </c>
      <c r="S634" s="13" t="s">
        <v>208</v>
      </c>
      <c r="T634" s="13" t="s">
        <v>209</v>
      </c>
      <c r="U634" s="33">
        <f t="shared" ca="1" si="108"/>
        <v>45744.56914039352</v>
      </c>
      <c r="V634" s="13" t="str">
        <f t="shared" si="109"/>
        <v>Ahmedabad</v>
      </c>
      <c r="W634" s="13" t="str">
        <f t="shared" si="110"/>
        <v>RI</v>
      </c>
      <c r="X634" s="13">
        <f t="shared" si="111"/>
        <v>20</v>
      </c>
      <c r="Y634" s="13" t="str">
        <f>IFERROR(VLOOKUP(C634,ReceivingTeam[],2,FALSE),"HelpDesk")</f>
        <v>HelpDesk</v>
      </c>
      <c r="Z634" s="67">
        <f t="shared" si="112"/>
        <v>44885.916666666664</v>
      </c>
      <c r="AA634" s="68">
        <f t="shared" si="113"/>
        <v>44885</v>
      </c>
      <c r="AB634" s="69" t="b">
        <f t="shared" si="114"/>
        <v>0</v>
      </c>
      <c r="AC634" s="70">
        <f t="shared" si="115"/>
        <v>0.5</v>
      </c>
      <c r="AD634" s="67">
        <f t="shared" si="116"/>
        <v>44885.916666666664</v>
      </c>
      <c r="AE634" s="67">
        <f>VLOOKUP(V634,'Branch Wise Work Timelines'!C:G,3,FALSE)+AA634</f>
        <v>44885.416666666664</v>
      </c>
      <c r="AF634" s="67">
        <f>IF(V634="Bangalore",VLOOKUP(V634,'Branch Wise Work Timelines'!C:G,4,FALSE)+AA634+1,IF(V634="Mumbai",VLOOKUP(V634,'Branch Wise Work Timelines'!C:G,4,FALSE)+AA634+1,VLOOKUP(V634,'Branch Wise Work Timelines'!C:G,4,FALSE)+AA634))</f>
        <v>44885.770833333336</v>
      </c>
      <c r="AG634" s="67">
        <f>WORKDAY.INTL(AA634,1,11)+VLOOKUP(V634,'Branch Wise Work Timelines'!C:G,3,FALSE)</f>
        <v>44886.416666666664</v>
      </c>
      <c r="AH634" s="69" t="str">
        <f t="shared" ca="1" si="117"/>
        <v>Out of TAT</v>
      </c>
      <c r="AI634" s="69">
        <f t="shared" ca="1" si="118"/>
        <v>20608</v>
      </c>
      <c r="AJ634" s="69" t="str">
        <f ca="1">IF(AI634&lt;0,"0-12",IFERROR(VLOOKUP(AI634,Breakup[],2,FALSE),"&gt;24"))</f>
        <v>&gt;24</v>
      </c>
      <c r="AK634" s="69" t="str">
        <f>VLOOKUP(V634,Master!B:D,3,FALSE)</f>
        <v>North</v>
      </c>
      <c r="AL634" s="69" t="str">
        <f t="shared" si="119"/>
        <v>Ahmedabad</v>
      </c>
    </row>
    <row r="635" spans="1:38">
      <c r="A635" s="13" t="s">
        <v>1568</v>
      </c>
      <c r="B635" s="54">
        <v>44700.657305706001</v>
      </c>
      <c r="C635" s="13" t="s">
        <v>950</v>
      </c>
      <c r="D635" s="13">
        <v>1656</v>
      </c>
      <c r="E635" s="13" t="s">
        <v>1569</v>
      </c>
      <c r="F635" s="13" t="s">
        <v>33</v>
      </c>
      <c r="G635" s="14">
        <v>1653044665373</v>
      </c>
      <c r="H635" s="55">
        <v>0.237418981481481</v>
      </c>
      <c r="I635" s="33">
        <v>44887.237418981502</v>
      </c>
      <c r="J635" s="58">
        <v>44887</v>
      </c>
      <c r="K635" s="13" t="s">
        <v>437</v>
      </c>
      <c r="L635" s="13" t="s">
        <v>12</v>
      </c>
      <c r="M635" s="13" t="s">
        <v>435</v>
      </c>
      <c r="N635" s="13" t="s">
        <v>206</v>
      </c>
      <c r="O635" s="33" t="s">
        <v>38</v>
      </c>
      <c r="P635" s="58" t="s">
        <v>38</v>
      </c>
      <c r="Q635" s="33" t="s">
        <v>207</v>
      </c>
      <c r="R635" s="14" t="s">
        <v>38</v>
      </c>
      <c r="S635" s="13" t="s">
        <v>208</v>
      </c>
      <c r="T635" s="13" t="s">
        <v>209</v>
      </c>
      <c r="U635" s="33">
        <f t="shared" ca="1" si="108"/>
        <v>45744.56914039352</v>
      </c>
      <c r="V635" s="13" t="str">
        <f t="shared" si="109"/>
        <v>Ahmedabad</v>
      </c>
      <c r="W635" s="13" t="str">
        <f t="shared" si="110"/>
        <v>RI</v>
      </c>
      <c r="X635" s="13">
        <f t="shared" si="111"/>
        <v>5</v>
      </c>
      <c r="Y635" s="13" t="str">
        <f>IFERROR(VLOOKUP(C635,ReceivingTeam[],2,FALSE),"HelpDesk")</f>
        <v>HelpDesk</v>
      </c>
      <c r="Z635" s="67">
        <f t="shared" si="112"/>
        <v>44888.562499999993</v>
      </c>
      <c r="AA635" s="68">
        <f t="shared" si="113"/>
        <v>44887</v>
      </c>
      <c r="AB635" s="69" t="b">
        <f t="shared" si="114"/>
        <v>1</v>
      </c>
      <c r="AC635" s="70">
        <f t="shared" si="115"/>
        <v>0.5</v>
      </c>
      <c r="AD635" s="67">
        <f t="shared" si="116"/>
        <v>44888.562499999993</v>
      </c>
      <c r="AE635" s="67">
        <f>VLOOKUP(V635,'Branch Wise Work Timelines'!C:G,3,FALSE)+AA635</f>
        <v>44887.416666666664</v>
      </c>
      <c r="AF635" s="67">
        <f>IF(V635="Bangalore",VLOOKUP(V635,'Branch Wise Work Timelines'!C:G,4,FALSE)+AA635+1,IF(V635="Mumbai",VLOOKUP(V635,'Branch Wise Work Timelines'!C:G,4,FALSE)+AA635+1,VLOOKUP(V635,'Branch Wise Work Timelines'!C:G,4,FALSE)+AA635))</f>
        <v>44887.770833333336</v>
      </c>
      <c r="AG635" s="67">
        <f>WORKDAY.INTL(AA635,1,11)+VLOOKUP(V635,'Branch Wise Work Timelines'!C:G,3,FALSE)</f>
        <v>44888.416666666664</v>
      </c>
      <c r="AH635" s="69" t="str">
        <f t="shared" ca="1" si="117"/>
        <v>Out of TAT</v>
      </c>
      <c r="AI635" s="69">
        <f t="shared" ca="1" si="118"/>
        <v>20545</v>
      </c>
      <c r="AJ635" s="69" t="str">
        <f ca="1">IF(AI635&lt;0,"0-12",IFERROR(VLOOKUP(AI635,Breakup[],2,FALSE),"&gt;24"))</f>
        <v>&gt;24</v>
      </c>
      <c r="AK635" s="69" t="str">
        <f>VLOOKUP(V635,Master!B:D,3,FALSE)</f>
        <v>North</v>
      </c>
      <c r="AL635" s="69" t="str">
        <f t="shared" si="119"/>
        <v>Ahmedabad</v>
      </c>
    </row>
    <row r="636" spans="1:38">
      <c r="A636" s="13" t="s">
        <v>1570</v>
      </c>
      <c r="B636" s="54">
        <v>44700.551254050901</v>
      </c>
      <c r="C636" s="13" t="s">
        <v>401</v>
      </c>
      <c r="D636" s="13">
        <v>1031</v>
      </c>
      <c r="E636" s="13" t="s">
        <v>1571</v>
      </c>
      <c r="F636" s="13" t="s">
        <v>57</v>
      </c>
      <c r="G636" s="14">
        <v>1653026460914</v>
      </c>
      <c r="H636" s="55">
        <v>0.24740740740740699</v>
      </c>
      <c r="I636" s="33">
        <v>44889.247407407398</v>
      </c>
      <c r="J636" s="58">
        <v>44889</v>
      </c>
      <c r="K636" s="13" t="s">
        <v>325</v>
      </c>
      <c r="L636" s="13" t="s">
        <v>55</v>
      </c>
      <c r="M636" s="13" t="s">
        <v>401</v>
      </c>
      <c r="N636" s="13" t="s">
        <v>215</v>
      </c>
      <c r="O636" s="33" t="s">
        <v>38</v>
      </c>
      <c r="P636" s="58" t="s">
        <v>38</v>
      </c>
      <c r="Q636" s="33" t="s">
        <v>207</v>
      </c>
      <c r="R636" s="14" t="s">
        <v>38</v>
      </c>
      <c r="S636" s="13" t="s">
        <v>208</v>
      </c>
      <c r="T636" s="13" t="s">
        <v>209</v>
      </c>
      <c r="U636" s="33">
        <f t="shared" ca="1" si="108"/>
        <v>45744.56914039352</v>
      </c>
      <c r="V636" s="13" t="str">
        <f t="shared" si="109"/>
        <v>Delhi</v>
      </c>
      <c r="W636" s="13" t="str">
        <f t="shared" si="110"/>
        <v>DOMI</v>
      </c>
      <c r="X636" s="13">
        <f t="shared" si="111"/>
        <v>5</v>
      </c>
      <c r="Y636" s="13" t="str">
        <f>IFERROR(VLOOKUP(C636,ReceivingTeam[],2,FALSE),"HelpDesk")</f>
        <v>Branch office</v>
      </c>
      <c r="Z636" s="67">
        <f t="shared" si="112"/>
        <v>44890.562499999993</v>
      </c>
      <c r="AA636" s="68">
        <f t="shared" si="113"/>
        <v>44889</v>
      </c>
      <c r="AB636" s="69" t="b">
        <f t="shared" si="114"/>
        <v>1</v>
      </c>
      <c r="AC636" s="70">
        <f t="shared" si="115"/>
        <v>0.5</v>
      </c>
      <c r="AD636" s="67">
        <f t="shared" si="116"/>
        <v>44890.562499999993</v>
      </c>
      <c r="AE636" s="67">
        <f>VLOOKUP(V636,'Branch Wise Work Timelines'!C:G,3,FALSE)+AA636</f>
        <v>44889.416666666664</v>
      </c>
      <c r="AF636" s="67">
        <f>IF(V636="Bangalore",VLOOKUP(V636,'Branch Wise Work Timelines'!C:G,4,FALSE)+AA636+1,IF(V636="Mumbai",VLOOKUP(V636,'Branch Wise Work Timelines'!C:G,4,FALSE)+AA636+1,VLOOKUP(V636,'Branch Wise Work Timelines'!C:G,4,FALSE)+AA636))</f>
        <v>44889.770833333336</v>
      </c>
      <c r="AG636" s="67">
        <f>WORKDAY.INTL(AA636,1,11)+VLOOKUP(V636,'Branch Wise Work Timelines'!C:G,3,FALSE)</f>
        <v>44890.416666666664</v>
      </c>
      <c r="AH636" s="69" t="str">
        <f t="shared" ca="1" si="117"/>
        <v>Out of TAT</v>
      </c>
      <c r="AI636" s="69">
        <f t="shared" ca="1" si="118"/>
        <v>20497</v>
      </c>
      <c r="AJ636" s="69" t="str">
        <f ca="1">IF(AI636&lt;0,"0-12",IFERROR(VLOOKUP(AI636,Breakup[],2,FALSE),"&gt;24"))</f>
        <v>&gt;24</v>
      </c>
      <c r="AK636" s="69" t="str">
        <f>VLOOKUP(V636,Master!B:D,3,FALSE)</f>
        <v>North</v>
      </c>
      <c r="AL636" s="69" t="str">
        <f t="shared" si="119"/>
        <v>Delhi</v>
      </c>
    </row>
    <row r="637" spans="1:38">
      <c r="A637" s="13" t="s">
        <v>1572</v>
      </c>
      <c r="B637" s="54">
        <v>44701.539612036999</v>
      </c>
      <c r="C637" s="13" t="s">
        <v>311</v>
      </c>
      <c r="D637" s="13">
        <v>599</v>
      </c>
      <c r="E637" s="13" t="s">
        <v>1573</v>
      </c>
      <c r="F637" s="13" t="s">
        <v>33</v>
      </c>
      <c r="G637" s="14">
        <v>1653034421250</v>
      </c>
      <c r="H637" s="55">
        <v>0.41377314814814797</v>
      </c>
      <c r="I637" s="33">
        <v>44884.413773148102</v>
      </c>
      <c r="J637" s="58">
        <v>44884</v>
      </c>
      <c r="K637" s="13" t="s">
        <v>313</v>
      </c>
      <c r="L637" s="13" t="s">
        <v>60</v>
      </c>
      <c r="M637" s="13" t="s">
        <v>314</v>
      </c>
      <c r="N637" s="13" t="s">
        <v>206</v>
      </c>
      <c r="O637" s="33" t="s">
        <v>38</v>
      </c>
      <c r="P637" s="58" t="s">
        <v>38</v>
      </c>
      <c r="Q637" s="33" t="s">
        <v>207</v>
      </c>
      <c r="R637" s="14" t="s">
        <v>38</v>
      </c>
      <c r="S637" s="13" t="s">
        <v>208</v>
      </c>
      <c r="T637" s="13" t="s">
        <v>209</v>
      </c>
      <c r="U637" s="33">
        <f t="shared" ca="1" si="108"/>
        <v>45744.56914039352</v>
      </c>
      <c r="V637" s="13" t="str">
        <f t="shared" si="109"/>
        <v>Hyderabad</v>
      </c>
      <c r="W637" s="13" t="str">
        <f t="shared" si="110"/>
        <v>RI</v>
      </c>
      <c r="X637" s="13">
        <f t="shared" si="111"/>
        <v>9</v>
      </c>
      <c r="Y637" s="13" t="str">
        <f>IFERROR(VLOOKUP(C637,ReceivingTeam[],2,FALSE),"HelpDesk")</f>
        <v>HelpDesk</v>
      </c>
      <c r="Z637" s="67">
        <f t="shared" si="112"/>
        <v>44886.562499999993</v>
      </c>
      <c r="AA637" s="68">
        <f t="shared" si="113"/>
        <v>44884</v>
      </c>
      <c r="AB637" s="69" t="b">
        <f t="shared" si="114"/>
        <v>1</v>
      </c>
      <c r="AC637" s="70">
        <f t="shared" si="115"/>
        <v>0.5</v>
      </c>
      <c r="AD637" s="67">
        <f t="shared" si="116"/>
        <v>44886.562499999993</v>
      </c>
      <c r="AE637" s="67">
        <f>VLOOKUP(V637,'Branch Wise Work Timelines'!C:G,3,FALSE)+AA637</f>
        <v>44884.416666666664</v>
      </c>
      <c r="AF637" s="67">
        <f>IF(V637="Bangalore",VLOOKUP(V637,'Branch Wise Work Timelines'!C:G,4,FALSE)+AA637+1,IF(V637="Mumbai",VLOOKUP(V637,'Branch Wise Work Timelines'!C:G,4,FALSE)+AA637+1,VLOOKUP(V637,'Branch Wise Work Timelines'!C:G,4,FALSE)+AA637))</f>
        <v>44884.770833333336</v>
      </c>
      <c r="AG637" s="67">
        <f>WORKDAY.INTL(AA637,1,11)+VLOOKUP(V637,'Branch Wise Work Timelines'!C:G,3,FALSE)</f>
        <v>44886.416666666664</v>
      </c>
      <c r="AH637" s="69" t="str">
        <f t="shared" ca="1" si="117"/>
        <v>Out of TAT</v>
      </c>
      <c r="AI637" s="69">
        <f t="shared" ca="1" si="118"/>
        <v>20593</v>
      </c>
      <c r="AJ637" s="69" t="str">
        <f ca="1">IF(AI637&lt;0,"0-12",IFERROR(VLOOKUP(AI637,Breakup[],2,FALSE),"&gt;24"))</f>
        <v>&gt;24</v>
      </c>
      <c r="AK637" s="69" t="str">
        <f>VLOOKUP(V637,Master!B:D,3,FALSE)</f>
        <v>South</v>
      </c>
      <c r="AL637" s="69" t="str">
        <f t="shared" si="119"/>
        <v>Hyderabad</v>
      </c>
    </row>
    <row r="638" spans="1:38">
      <c r="A638" s="13" t="s">
        <v>1574</v>
      </c>
      <c r="B638" s="54">
        <v>44701.625023298599</v>
      </c>
      <c r="C638" s="13" t="s">
        <v>89</v>
      </c>
      <c r="D638" s="13">
        <v>1600</v>
      </c>
      <c r="E638" s="13" t="s">
        <v>1575</v>
      </c>
      <c r="F638" s="13" t="s">
        <v>15</v>
      </c>
      <c r="G638" s="14">
        <v>1653043874636</v>
      </c>
      <c r="H638" s="55">
        <v>1.1122685185185201E-2</v>
      </c>
      <c r="I638" s="33">
        <v>44888.011122685202</v>
      </c>
      <c r="J638" s="58">
        <v>44888</v>
      </c>
      <c r="K638" s="13" t="s">
        <v>213</v>
      </c>
      <c r="L638" s="13" t="s">
        <v>30</v>
      </c>
      <c r="M638" s="13" t="s">
        <v>75</v>
      </c>
      <c r="N638" s="13" t="s">
        <v>206</v>
      </c>
      <c r="O638" s="33" t="s">
        <v>38</v>
      </c>
      <c r="P638" s="58" t="s">
        <v>38</v>
      </c>
      <c r="Q638" s="33" t="s">
        <v>207</v>
      </c>
      <c r="R638" s="14" t="s">
        <v>38</v>
      </c>
      <c r="S638" s="13" t="s">
        <v>208</v>
      </c>
      <c r="T638" s="13" t="s">
        <v>209</v>
      </c>
      <c r="U638" s="33">
        <f t="shared" ca="1" si="108"/>
        <v>45744.56914039352</v>
      </c>
      <c r="V638" s="13" t="str">
        <f t="shared" si="109"/>
        <v>Bangalore</v>
      </c>
      <c r="W638" s="13" t="str">
        <f t="shared" si="110"/>
        <v>CLS</v>
      </c>
      <c r="X638" s="13">
        <f t="shared" si="111"/>
        <v>0</v>
      </c>
      <c r="Y638" s="13" t="str">
        <f>IFERROR(VLOOKUP(C638,ReceivingTeam[],2,FALSE),"HelpDesk")</f>
        <v>Branch office</v>
      </c>
      <c r="Z638" s="67">
        <f t="shared" si="112"/>
        <v>44888.916666666664</v>
      </c>
      <c r="AA638" s="68">
        <f t="shared" si="113"/>
        <v>44888</v>
      </c>
      <c r="AB638" s="69" t="b">
        <f t="shared" si="114"/>
        <v>1</v>
      </c>
      <c r="AC638" s="70">
        <f t="shared" si="115"/>
        <v>0.5</v>
      </c>
      <c r="AD638" s="67">
        <f t="shared" si="116"/>
        <v>44888.916666666664</v>
      </c>
      <c r="AE638" s="67">
        <f>VLOOKUP(V638,'Branch Wise Work Timelines'!C:G,3,FALSE)+AA638</f>
        <v>44888.416666666664</v>
      </c>
      <c r="AF638" s="67">
        <f>IF(V638="Bangalore",VLOOKUP(V638,'Branch Wise Work Timelines'!C:G,4,FALSE)+AA638+1,IF(V638="Mumbai",VLOOKUP(V638,'Branch Wise Work Timelines'!C:G,4,FALSE)+AA638+1,VLOOKUP(V638,'Branch Wise Work Timelines'!C:G,4,FALSE)+AA638))</f>
        <v>44889.104166666664</v>
      </c>
      <c r="AG638" s="67">
        <f>WORKDAY.INTL(AA638,1,11)+VLOOKUP(V638,'Branch Wise Work Timelines'!C:G,3,FALSE)</f>
        <v>44889.416666666664</v>
      </c>
      <c r="AH638" s="69" t="str">
        <f t="shared" ca="1" si="117"/>
        <v>Out of TAT</v>
      </c>
      <c r="AI638" s="69">
        <f t="shared" ca="1" si="118"/>
        <v>20536</v>
      </c>
      <c r="AJ638" s="69" t="str">
        <f ca="1">IF(AI638&lt;0,"0-12",IFERROR(VLOOKUP(AI638,Breakup[],2,FALSE),"&gt;24"))</f>
        <v>&gt;24</v>
      </c>
      <c r="AK638" s="69" t="str">
        <f>VLOOKUP(V638,Master!B:D,3,FALSE)</f>
        <v>South</v>
      </c>
      <c r="AL638" s="69" t="str">
        <f t="shared" si="119"/>
        <v>Bangalore-CLS</v>
      </c>
    </row>
    <row r="639" spans="1:38">
      <c r="A639" s="13" t="s">
        <v>1576</v>
      </c>
      <c r="B639" s="54">
        <v>44701.591462615703</v>
      </c>
      <c r="C639" s="13" t="s">
        <v>347</v>
      </c>
      <c r="D639" s="13">
        <v>246</v>
      </c>
      <c r="E639" s="13" t="s">
        <v>1577</v>
      </c>
      <c r="F639" s="13" t="s">
        <v>33</v>
      </c>
      <c r="G639" s="14">
        <v>1653037559149</v>
      </c>
      <c r="H639" s="55">
        <v>0.94768518518518496</v>
      </c>
      <c r="I639" s="33">
        <v>44891.947685185201</v>
      </c>
      <c r="J639" s="58">
        <v>44891</v>
      </c>
      <c r="K639" s="13" t="s">
        <v>325</v>
      </c>
      <c r="L639" s="13" t="s">
        <v>55</v>
      </c>
      <c r="M639" s="13" t="s">
        <v>347</v>
      </c>
      <c r="N639" s="13" t="s">
        <v>206</v>
      </c>
      <c r="O639" s="33">
        <v>44891.763888888898</v>
      </c>
      <c r="P639" s="58">
        <v>44891</v>
      </c>
      <c r="Q639" s="33" t="s">
        <v>237</v>
      </c>
      <c r="R639" s="14">
        <v>91</v>
      </c>
      <c r="S639" s="13" t="s">
        <v>208</v>
      </c>
      <c r="T639" s="13" t="s">
        <v>209</v>
      </c>
      <c r="U639" s="33">
        <f t="shared" ca="1" si="108"/>
        <v>45744.56914039352</v>
      </c>
      <c r="V639" s="13" t="str">
        <f t="shared" si="109"/>
        <v>Delhi</v>
      </c>
      <c r="W639" s="13" t="str">
        <f t="shared" si="110"/>
        <v>RI</v>
      </c>
      <c r="X639" s="13">
        <f t="shared" si="111"/>
        <v>22</v>
      </c>
      <c r="Y639" s="13" t="str">
        <f>IFERROR(VLOOKUP(C639,ReceivingTeam[],2,FALSE),"HelpDesk")</f>
        <v>HelpDesk</v>
      </c>
      <c r="Z639" s="67">
        <f t="shared" si="112"/>
        <v>44894.09351851853</v>
      </c>
      <c r="AA639" s="68">
        <f t="shared" si="113"/>
        <v>44891</v>
      </c>
      <c r="AB639" s="69" t="b">
        <f t="shared" si="114"/>
        <v>1</v>
      </c>
      <c r="AC639" s="70">
        <f t="shared" si="115"/>
        <v>0.5</v>
      </c>
      <c r="AD639" s="67">
        <f t="shared" si="116"/>
        <v>44894.09351851853</v>
      </c>
      <c r="AE639" s="67">
        <f>VLOOKUP(V639,'Branch Wise Work Timelines'!C:G,3,FALSE)+AA639</f>
        <v>44891.416666666664</v>
      </c>
      <c r="AF639" s="67">
        <f>IF(V639="Bangalore",VLOOKUP(V639,'Branch Wise Work Timelines'!C:G,4,FALSE)+AA639+1,IF(V639="Mumbai",VLOOKUP(V639,'Branch Wise Work Timelines'!C:G,4,FALSE)+AA639+1,VLOOKUP(V639,'Branch Wise Work Timelines'!C:G,4,FALSE)+AA639))</f>
        <v>44891.770833333336</v>
      </c>
      <c r="AG639" s="67">
        <f>WORKDAY.INTL(AA639,1,11)+VLOOKUP(V639,'Branch Wise Work Timelines'!C:G,3,FALSE)</f>
        <v>44893.416666666664</v>
      </c>
      <c r="AH639" s="69" t="str">
        <f t="shared" si="117"/>
        <v>Met</v>
      </c>
      <c r="AI639" s="69">
        <f t="shared" ca="1" si="118"/>
        <v>20412</v>
      </c>
      <c r="AJ639" s="69" t="str">
        <f ca="1">IF(AI639&lt;0,"0-12",IFERROR(VLOOKUP(AI639,Breakup[],2,FALSE),"&gt;24"))</f>
        <v>&gt;24</v>
      </c>
      <c r="AK639" s="69" t="str">
        <f>VLOOKUP(V639,Master!B:D,3,FALSE)</f>
        <v>North</v>
      </c>
      <c r="AL639" s="69" t="str">
        <f t="shared" si="119"/>
        <v>Delhi</v>
      </c>
    </row>
    <row r="640" spans="1:38">
      <c r="A640" s="13" t="s">
        <v>1578</v>
      </c>
      <c r="B640" s="54">
        <v>44701.650253275497</v>
      </c>
      <c r="C640" s="13" t="s">
        <v>243</v>
      </c>
      <c r="D640" s="13">
        <v>908</v>
      </c>
      <c r="E640" s="13" t="s">
        <v>1579</v>
      </c>
      <c r="F640" s="13" t="s">
        <v>15</v>
      </c>
      <c r="G640" s="14">
        <v>1653043097971</v>
      </c>
      <c r="H640" s="55">
        <v>0.62924768518518504</v>
      </c>
      <c r="I640" s="33">
        <v>44883.629247685203</v>
      </c>
      <c r="J640" s="58">
        <v>44883</v>
      </c>
      <c r="K640" s="13" t="s">
        <v>213</v>
      </c>
      <c r="L640" s="13" t="s">
        <v>30</v>
      </c>
      <c r="M640" s="13" t="s">
        <v>214</v>
      </c>
      <c r="N640" s="13" t="s">
        <v>206</v>
      </c>
      <c r="O640" s="33" t="s">
        <v>38</v>
      </c>
      <c r="P640" s="58" t="s">
        <v>38</v>
      </c>
      <c r="Q640" s="33" t="s">
        <v>207</v>
      </c>
      <c r="R640" s="14" t="s">
        <v>38</v>
      </c>
      <c r="S640" s="13" t="s">
        <v>216</v>
      </c>
      <c r="T640" s="13" t="s">
        <v>217</v>
      </c>
      <c r="U640" s="33">
        <f t="shared" ca="1" si="108"/>
        <v>45744.56914039352</v>
      </c>
      <c r="V640" s="13" t="str">
        <f t="shared" si="109"/>
        <v>Bangalore</v>
      </c>
      <c r="W640" s="13" t="str">
        <f t="shared" si="110"/>
        <v>CLS</v>
      </c>
      <c r="X640" s="13">
        <f t="shared" si="111"/>
        <v>15</v>
      </c>
      <c r="Y640" s="13" t="str">
        <f>IFERROR(VLOOKUP(C640,ReceivingTeam[],2,FALSE),"HelpDesk")</f>
        <v>HelpDesk</v>
      </c>
      <c r="Z640" s="67">
        <f t="shared" si="112"/>
        <v>44884.441747685203</v>
      </c>
      <c r="AA640" s="68">
        <f t="shared" si="113"/>
        <v>44883</v>
      </c>
      <c r="AB640" s="69" t="b">
        <f t="shared" si="114"/>
        <v>1</v>
      </c>
      <c r="AC640" s="70">
        <f t="shared" si="115"/>
        <v>0.5</v>
      </c>
      <c r="AD640" s="67">
        <f t="shared" si="116"/>
        <v>44884.441747685203</v>
      </c>
      <c r="AE640" s="67">
        <f>VLOOKUP(V640,'Branch Wise Work Timelines'!C:G,3,FALSE)+AA640</f>
        <v>44883.416666666664</v>
      </c>
      <c r="AF640" s="67">
        <f>IF(V640="Bangalore",VLOOKUP(V640,'Branch Wise Work Timelines'!C:G,4,FALSE)+AA640+1,IF(V640="Mumbai",VLOOKUP(V640,'Branch Wise Work Timelines'!C:G,4,FALSE)+AA640+1,VLOOKUP(V640,'Branch Wise Work Timelines'!C:G,4,FALSE)+AA640))</f>
        <v>44884.104166666664</v>
      </c>
      <c r="AG640" s="67">
        <f>WORKDAY.INTL(AA640,1,11)+VLOOKUP(V640,'Branch Wise Work Timelines'!C:G,3,FALSE)</f>
        <v>44884.416666666664</v>
      </c>
      <c r="AH640" s="69" t="str">
        <f t="shared" ca="1" si="117"/>
        <v>Out of TAT</v>
      </c>
      <c r="AI640" s="69">
        <f t="shared" ca="1" si="118"/>
        <v>20644</v>
      </c>
      <c r="AJ640" s="69" t="str">
        <f ca="1">IF(AI640&lt;0,"0-12",IFERROR(VLOOKUP(AI640,Breakup[],2,FALSE),"&gt;24"))</f>
        <v>&gt;24</v>
      </c>
      <c r="AK640" s="69" t="str">
        <f>VLOOKUP(V640,Master!B:D,3,FALSE)</f>
        <v>South</v>
      </c>
      <c r="AL640" s="69" t="str">
        <f t="shared" si="119"/>
        <v>Bangalore-CLS</v>
      </c>
    </row>
    <row r="641" spans="1:38">
      <c r="A641" s="13" t="s">
        <v>1580</v>
      </c>
      <c r="B641" s="54">
        <v>44701.635794016198</v>
      </c>
      <c r="C641" s="13" t="s">
        <v>418</v>
      </c>
      <c r="D641" s="13">
        <v>251</v>
      </c>
      <c r="E641" s="13" t="s">
        <v>1581</v>
      </c>
      <c r="F641" s="13" t="s">
        <v>15</v>
      </c>
      <c r="G641" s="14">
        <v>1653043347189</v>
      </c>
      <c r="H641" s="55">
        <v>0.75635416666666699</v>
      </c>
      <c r="I641" s="33">
        <v>44883.756354166697</v>
      </c>
      <c r="J641" s="58">
        <v>44883</v>
      </c>
      <c r="K641" s="13" t="s">
        <v>213</v>
      </c>
      <c r="L641" s="13" t="s">
        <v>30</v>
      </c>
      <c r="M641" s="13" t="s">
        <v>75</v>
      </c>
      <c r="N641" s="13" t="s">
        <v>206</v>
      </c>
      <c r="O641" s="33" t="s">
        <v>38</v>
      </c>
      <c r="P641" s="58" t="s">
        <v>38</v>
      </c>
      <c r="Q641" s="33" t="s">
        <v>207</v>
      </c>
      <c r="R641" s="14" t="s">
        <v>38</v>
      </c>
      <c r="S641" s="13" t="s">
        <v>208</v>
      </c>
      <c r="T641" s="13" t="s">
        <v>209</v>
      </c>
      <c r="U641" s="33">
        <f t="shared" ca="1" si="108"/>
        <v>45744.56914039352</v>
      </c>
      <c r="V641" s="13" t="str">
        <f t="shared" si="109"/>
        <v>Bangalore</v>
      </c>
      <c r="W641" s="13" t="str">
        <f t="shared" si="110"/>
        <v>CLS</v>
      </c>
      <c r="X641" s="13">
        <f t="shared" si="111"/>
        <v>18</v>
      </c>
      <c r="Y641" s="13" t="str">
        <f>IFERROR(VLOOKUP(C641,ReceivingTeam[],2,FALSE),"HelpDesk")</f>
        <v>HelpDesk</v>
      </c>
      <c r="Z641" s="67">
        <f t="shared" si="112"/>
        <v>44884.568854166697</v>
      </c>
      <c r="AA641" s="68">
        <f t="shared" si="113"/>
        <v>44883</v>
      </c>
      <c r="AB641" s="69" t="b">
        <f t="shared" si="114"/>
        <v>1</v>
      </c>
      <c r="AC641" s="70">
        <f t="shared" si="115"/>
        <v>0.5</v>
      </c>
      <c r="AD641" s="67">
        <f t="shared" si="116"/>
        <v>44884.568854166697</v>
      </c>
      <c r="AE641" s="67">
        <f>VLOOKUP(V641,'Branch Wise Work Timelines'!C:G,3,FALSE)+AA641</f>
        <v>44883.416666666664</v>
      </c>
      <c r="AF641" s="67">
        <f>IF(V641="Bangalore",VLOOKUP(V641,'Branch Wise Work Timelines'!C:G,4,FALSE)+AA641+1,IF(V641="Mumbai",VLOOKUP(V641,'Branch Wise Work Timelines'!C:G,4,FALSE)+AA641+1,VLOOKUP(V641,'Branch Wise Work Timelines'!C:G,4,FALSE)+AA641))</f>
        <v>44884.104166666664</v>
      </c>
      <c r="AG641" s="67">
        <f>WORKDAY.INTL(AA641,1,11)+VLOOKUP(V641,'Branch Wise Work Timelines'!C:G,3,FALSE)</f>
        <v>44884.416666666664</v>
      </c>
      <c r="AH641" s="69" t="str">
        <f t="shared" ca="1" si="117"/>
        <v>Out of TAT</v>
      </c>
      <c r="AI641" s="69">
        <f t="shared" ca="1" si="118"/>
        <v>20641</v>
      </c>
      <c r="AJ641" s="69" t="str">
        <f ca="1">IF(AI641&lt;0,"0-12",IFERROR(VLOOKUP(AI641,Breakup[],2,FALSE),"&gt;24"))</f>
        <v>&gt;24</v>
      </c>
      <c r="AK641" s="69" t="str">
        <f>VLOOKUP(V641,Master!B:D,3,FALSE)</f>
        <v>South</v>
      </c>
      <c r="AL641" s="69" t="str">
        <f t="shared" si="119"/>
        <v>Bangalore-CLS</v>
      </c>
    </row>
    <row r="642" spans="1:38">
      <c r="A642" s="13" t="s">
        <v>1582</v>
      </c>
      <c r="B642" s="54">
        <v>44701.6361404282</v>
      </c>
      <c r="C642" s="13" t="s">
        <v>230</v>
      </c>
      <c r="D642" s="13">
        <v>616</v>
      </c>
      <c r="E642" s="13" t="s">
        <v>1583</v>
      </c>
      <c r="F642" s="13" t="s">
        <v>15</v>
      </c>
      <c r="G642" s="14">
        <v>1653041711052</v>
      </c>
      <c r="H642" s="55">
        <v>0.11900462962963</v>
      </c>
      <c r="I642" s="33">
        <v>44887.119004629603</v>
      </c>
      <c r="J642" s="58">
        <v>44887</v>
      </c>
      <c r="K642" s="13" t="s">
        <v>213</v>
      </c>
      <c r="L642" s="13" t="s">
        <v>30</v>
      </c>
      <c r="M642" s="13" t="s">
        <v>214</v>
      </c>
      <c r="N642" s="13" t="s">
        <v>206</v>
      </c>
      <c r="O642" s="33" t="s">
        <v>38</v>
      </c>
      <c r="P642" s="58" t="s">
        <v>38</v>
      </c>
      <c r="Q642" s="33" t="s">
        <v>207</v>
      </c>
      <c r="R642" s="14" t="s">
        <v>38</v>
      </c>
      <c r="S642" s="13" t="s">
        <v>216</v>
      </c>
      <c r="T642" s="13" t="s">
        <v>217</v>
      </c>
      <c r="U642" s="33">
        <f t="shared" ref="U642:U705" ca="1" si="120">NOW()</f>
        <v>45744.56914039352</v>
      </c>
      <c r="V642" s="13" t="str">
        <f t="shared" ref="V642:V705" si="121">VLOOKUP(L642,Location,2,0)</f>
        <v>Bangalore</v>
      </c>
      <c r="W642" s="13" t="str">
        <f t="shared" ref="W642:W705" si="122">VLOOKUP(F642,FCT,2,FALSE)</f>
        <v>CLS</v>
      </c>
      <c r="X642" s="13">
        <f t="shared" ref="X642:X705" si="123">HOUR(I642)</f>
        <v>2</v>
      </c>
      <c r="Y642" s="13" t="str">
        <f>IFERROR(VLOOKUP(C642,ReceivingTeam[],2,FALSE),"HelpDesk")</f>
        <v>HelpDesk</v>
      </c>
      <c r="Z642" s="67">
        <f t="shared" ref="Z642:Z705" si="124">IF(AB642=FALSE,AE642+AC642,IF(I642&gt;AE642,IF(((I642+AC642)&gt;AF642),(AC642-(AF642-I642)+AG642),I642+AC642),IF(((AE642+AC642)&gt;AF642),(AC642-(AF642-AE642)+AG642),AE642+AC642)))</f>
        <v>44887.916666666664</v>
      </c>
      <c r="AA642" s="68">
        <f t="shared" ref="AA642:AA705" si="125">INT(J642)</f>
        <v>44887</v>
      </c>
      <c r="AB642" s="69" t="b">
        <f t="shared" ref="AB642:AB705" si="126">WORKDAY.INTL(AA642-1,1,11)=AA642</f>
        <v>1</v>
      </c>
      <c r="AC642" s="70">
        <f t="shared" ref="AC642:AC705" si="127">IF(T642="High",12/24,72/24)</f>
        <v>0.5</v>
      </c>
      <c r="AD642" s="67">
        <f t="shared" ref="AD642:AD705" si="128">IF(AB642=FALSE,AE642+AC642,IF(I642&gt;AE642,IF(((I642+AC642)&gt;AF642),(AC642-(AF642-I642)+AG642),I642+AC642),IF(((AE642+AC642)&gt;AF642),(AC642-(AF642-AE642)+AG642),AE642+AC642)))</f>
        <v>44887.916666666664</v>
      </c>
      <c r="AE642" s="67">
        <f>VLOOKUP(V642,'Branch Wise Work Timelines'!C:G,3,FALSE)+AA642</f>
        <v>44887.416666666664</v>
      </c>
      <c r="AF642" s="67">
        <f>IF(V642="Bangalore",VLOOKUP(V642,'Branch Wise Work Timelines'!C:G,4,FALSE)+AA642+1,IF(V642="Mumbai",VLOOKUP(V642,'Branch Wise Work Timelines'!C:G,4,FALSE)+AA642+1,VLOOKUP(V642,'Branch Wise Work Timelines'!C:G,4,FALSE)+AA642))</f>
        <v>44888.104166666664</v>
      </c>
      <c r="AG642" s="67">
        <f>WORKDAY.INTL(AA642,1,11)+VLOOKUP(V642,'Branch Wise Work Timelines'!C:G,3,FALSE)</f>
        <v>44888.416666666664</v>
      </c>
      <c r="AH642" s="69" t="str">
        <f t="shared" ref="AH642:AH705" ca="1" si="129">IF(Q642&lt;&gt;"Success",IF(U642&gt;Z642,"Out of TAT","In TAT"),IF(O642&gt;AD642,"Not Met","Met"))</f>
        <v>Out of TAT</v>
      </c>
      <c r="AI642" s="69">
        <f t="shared" ref="AI642:AI705" ca="1" si="130">ROUNDUP((U642-AD642)*24,0)</f>
        <v>20560</v>
      </c>
      <c r="AJ642" s="69" t="str">
        <f ca="1">IF(AI642&lt;0,"0-12",IFERROR(VLOOKUP(AI642,Breakup[],2,FALSE),"&gt;24"))</f>
        <v>&gt;24</v>
      </c>
      <c r="AK642" s="69" t="str">
        <f>VLOOKUP(V642,Master!B:D,3,FALSE)</f>
        <v>South</v>
      </c>
      <c r="AL642" s="69" t="str">
        <f t="shared" ref="AL642:AL705" si="131">IF(V642="Bangalore",IF(W642="CLS",V642&amp;"-"&amp;"CLS",V642),(V642))</f>
        <v>Bangalore-CLS</v>
      </c>
    </row>
    <row r="643" spans="1:38">
      <c r="A643" s="13" t="s">
        <v>1584</v>
      </c>
      <c r="B643" s="54">
        <v>44701.640180590301</v>
      </c>
      <c r="C643" s="13" t="s">
        <v>230</v>
      </c>
      <c r="D643" s="13">
        <v>1933</v>
      </c>
      <c r="E643" s="13" t="s">
        <v>1585</v>
      </c>
      <c r="F643" s="13" t="s">
        <v>15</v>
      </c>
      <c r="G643" s="14">
        <v>1653041711052</v>
      </c>
      <c r="H643" s="55">
        <v>0.99961805555555605</v>
      </c>
      <c r="I643" s="33">
        <v>44891.999618055597</v>
      </c>
      <c r="J643" s="58">
        <v>44891</v>
      </c>
      <c r="K643" s="13" t="s">
        <v>213</v>
      </c>
      <c r="L643" s="13" t="s">
        <v>30</v>
      </c>
      <c r="M643" s="13" t="s">
        <v>214</v>
      </c>
      <c r="N643" s="13" t="s">
        <v>206</v>
      </c>
      <c r="O643" s="33">
        <v>44891.610370370399</v>
      </c>
      <c r="P643" s="58">
        <v>44891</v>
      </c>
      <c r="Q643" s="33" t="s">
        <v>237</v>
      </c>
      <c r="R643" s="14">
        <v>1034</v>
      </c>
      <c r="S643" s="13" t="s">
        <v>216</v>
      </c>
      <c r="T643" s="13" t="s">
        <v>217</v>
      </c>
      <c r="U643" s="33">
        <f t="shared" ca="1" si="120"/>
        <v>45744.56914039352</v>
      </c>
      <c r="V643" s="13" t="str">
        <f t="shared" si="121"/>
        <v>Bangalore</v>
      </c>
      <c r="W643" s="13" t="str">
        <f t="shared" si="122"/>
        <v>CLS</v>
      </c>
      <c r="X643" s="13">
        <f t="shared" si="123"/>
        <v>23</v>
      </c>
      <c r="Y643" s="13" t="str">
        <f>IFERROR(VLOOKUP(C643,ReceivingTeam[],2,FALSE),"HelpDesk")</f>
        <v>HelpDesk</v>
      </c>
      <c r="Z643" s="67">
        <f t="shared" si="124"/>
        <v>44893.812118055597</v>
      </c>
      <c r="AA643" s="68">
        <f t="shared" si="125"/>
        <v>44891</v>
      </c>
      <c r="AB643" s="69" t="b">
        <f t="shared" si="126"/>
        <v>1</v>
      </c>
      <c r="AC643" s="70">
        <f t="shared" si="127"/>
        <v>0.5</v>
      </c>
      <c r="AD643" s="67">
        <f t="shared" si="128"/>
        <v>44893.812118055597</v>
      </c>
      <c r="AE643" s="67">
        <f>VLOOKUP(V643,'Branch Wise Work Timelines'!C:G,3,FALSE)+AA643</f>
        <v>44891.416666666664</v>
      </c>
      <c r="AF643" s="67">
        <f>IF(V643="Bangalore",VLOOKUP(V643,'Branch Wise Work Timelines'!C:G,4,FALSE)+AA643+1,IF(V643="Mumbai",VLOOKUP(V643,'Branch Wise Work Timelines'!C:G,4,FALSE)+AA643+1,VLOOKUP(V643,'Branch Wise Work Timelines'!C:G,4,FALSE)+AA643))</f>
        <v>44892.104166666664</v>
      </c>
      <c r="AG643" s="67">
        <f>WORKDAY.INTL(AA643,1,11)+VLOOKUP(V643,'Branch Wise Work Timelines'!C:G,3,FALSE)</f>
        <v>44893.416666666664</v>
      </c>
      <c r="AH643" s="69" t="str">
        <f t="shared" si="129"/>
        <v>Met</v>
      </c>
      <c r="AI643" s="69">
        <f t="shared" ca="1" si="130"/>
        <v>20419</v>
      </c>
      <c r="AJ643" s="69" t="str">
        <f ca="1">IF(AI643&lt;0,"0-12",IFERROR(VLOOKUP(AI643,Breakup[],2,FALSE),"&gt;24"))</f>
        <v>&gt;24</v>
      </c>
      <c r="AK643" s="69" t="str">
        <f>VLOOKUP(V643,Master!B:D,3,FALSE)</f>
        <v>South</v>
      </c>
      <c r="AL643" s="69" t="str">
        <f t="shared" si="131"/>
        <v>Bangalore-CLS</v>
      </c>
    </row>
    <row r="644" spans="1:38">
      <c r="A644" s="13" t="s">
        <v>1586</v>
      </c>
      <c r="B644" s="54">
        <v>44701.641706215298</v>
      </c>
      <c r="C644" s="13" t="s">
        <v>265</v>
      </c>
      <c r="D644" s="13">
        <v>115</v>
      </c>
      <c r="E644" s="13" t="s">
        <v>1587</v>
      </c>
      <c r="F644" s="13" t="s">
        <v>15</v>
      </c>
      <c r="G644" s="14">
        <v>1653043874636</v>
      </c>
      <c r="H644" s="55">
        <v>4.1574074074074097E-2</v>
      </c>
      <c r="I644" s="33">
        <v>44887.041574074101</v>
      </c>
      <c r="J644" s="58">
        <v>44887</v>
      </c>
      <c r="K644" s="13" t="s">
        <v>213</v>
      </c>
      <c r="L644" s="13" t="s">
        <v>30</v>
      </c>
      <c r="M644" s="13" t="s">
        <v>75</v>
      </c>
      <c r="N644" s="13" t="s">
        <v>206</v>
      </c>
      <c r="O644" s="33" t="s">
        <v>38</v>
      </c>
      <c r="P644" s="58" t="s">
        <v>38</v>
      </c>
      <c r="Q644" s="33" t="s">
        <v>207</v>
      </c>
      <c r="R644" s="14" t="s">
        <v>38</v>
      </c>
      <c r="S644" s="13" t="s">
        <v>208</v>
      </c>
      <c r="T644" s="13" t="s">
        <v>209</v>
      </c>
      <c r="U644" s="33">
        <f t="shared" ca="1" si="120"/>
        <v>45744.56914039352</v>
      </c>
      <c r="V644" s="13" t="str">
        <f t="shared" si="121"/>
        <v>Bangalore</v>
      </c>
      <c r="W644" s="13" t="str">
        <f t="shared" si="122"/>
        <v>CLS</v>
      </c>
      <c r="X644" s="13">
        <f t="shared" si="123"/>
        <v>0</v>
      </c>
      <c r="Y644" s="13" t="str">
        <f>IFERROR(VLOOKUP(C644,ReceivingTeam[],2,FALSE),"HelpDesk")</f>
        <v>HelpDesk</v>
      </c>
      <c r="Z644" s="67">
        <f t="shared" si="124"/>
        <v>44887.916666666664</v>
      </c>
      <c r="AA644" s="68">
        <f t="shared" si="125"/>
        <v>44887</v>
      </c>
      <c r="AB644" s="69" t="b">
        <f t="shared" si="126"/>
        <v>1</v>
      </c>
      <c r="AC644" s="70">
        <f t="shared" si="127"/>
        <v>0.5</v>
      </c>
      <c r="AD644" s="67">
        <f t="shared" si="128"/>
        <v>44887.916666666664</v>
      </c>
      <c r="AE644" s="67">
        <f>VLOOKUP(V644,'Branch Wise Work Timelines'!C:G,3,FALSE)+AA644</f>
        <v>44887.416666666664</v>
      </c>
      <c r="AF644" s="67">
        <f>IF(V644="Bangalore",VLOOKUP(V644,'Branch Wise Work Timelines'!C:G,4,FALSE)+AA644+1,IF(V644="Mumbai",VLOOKUP(V644,'Branch Wise Work Timelines'!C:G,4,FALSE)+AA644+1,VLOOKUP(V644,'Branch Wise Work Timelines'!C:G,4,FALSE)+AA644))</f>
        <v>44888.104166666664</v>
      </c>
      <c r="AG644" s="67">
        <f>WORKDAY.INTL(AA644,1,11)+VLOOKUP(V644,'Branch Wise Work Timelines'!C:G,3,FALSE)</f>
        <v>44888.416666666664</v>
      </c>
      <c r="AH644" s="69" t="str">
        <f t="shared" ca="1" si="129"/>
        <v>Out of TAT</v>
      </c>
      <c r="AI644" s="69">
        <f t="shared" ca="1" si="130"/>
        <v>20560</v>
      </c>
      <c r="AJ644" s="69" t="str">
        <f ca="1">IF(AI644&lt;0,"0-12",IFERROR(VLOOKUP(AI644,Breakup[],2,FALSE),"&gt;24"))</f>
        <v>&gt;24</v>
      </c>
      <c r="AK644" s="69" t="str">
        <f>VLOOKUP(V644,Master!B:D,3,FALSE)</f>
        <v>South</v>
      </c>
      <c r="AL644" s="69" t="str">
        <f t="shared" si="131"/>
        <v>Bangalore-CLS</v>
      </c>
    </row>
    <row r="645" spans="1:38">
      <c r="A645" s="13" t="s">
        <v>1588</v>
      </c>
      <c r="B645" s="54">
        <v>44701.664986076401</v>
      </c>
      <c r="C645" s="13" t="s">
        <v>722</v>
      </c>
      <c r="D645" s="13">
        <v>1791</v>
      </c>
      <c r="E645" s="13" t="s">
        <v>1589</v>
      </c>
      <c r="F645" s="13" t="s">
        <v>15</v>
      </c>
      <c r="G645" s="14">
        <v>1653042748167</v>
      </c>
      <c r="H645" s="55">
        <v>0.128923611111111</v>
      </c>
      <c r="I645" s="33">
        <v>44883.128923611097</v>
      </c>
      <c r="J645" s="58">
        <v>44883</v>
      </c>
      <c r="K645" s="13" t="s">
        <v>213</v>
      </c>
      <c r="L645" s="13" t="s">
        <v>30</v>
      </c>
      <c r="M645" s="13" t="s">
        <v>214</v>
      </c>
      <c r="N645" s="13" t="s">
        <v>206</v>
      </c>
      <c r="O645" s="33" t="s">
        <v>38</v>
      </c>
      <c r="P645" s="58" t="s">
        <v>38</v>
      </c>
      <c r="Q645" s="33" t="s">
        <v>207</v>
      </c>
      <c r="R645" s="14" t="s">
        <v>38</v>
      </c>
      <c r="S645" s="13" t="s">
        <v>216</v>
      </c>
      <c r="T645" s="13" t="s">
        <v>217</v>
      </c>
      <c r="U645" s="33">
        <f t="shared" ca="1" si="120"/>
        <v>45744.56914039352</v>
      </c>
      <c r="V645" s="13" t="str">
        <f t="shared" si="121"/>
        <v>Bangalore</v>
      </c>
      <c r="W645" s="13" t="str">
        <f t="shared" si="122"/>
        <v>CLS</v>
      </c>
      <c r="X645" s="13">
        <f t="shared" si="123"/>
        <v>3</v>
      </c>
      <c r="Y645" s="13" t="str">
        <f>IFERROR(VLOOKUP(C645,ReceivingTeam[],2,FALSE),"HelpDesk")</f>
        <v>HelpDesk</v>
      </c>
      <c r="Z645" s="67">
        <f t="shared" si="124"/>
        <v>44883.916666666664</v>
      </c>
      <c r="AA645" s="68">
        <f t="shared" si="125"/>
        <v>44883</v>
      </c>
      <c r="AB645" s="69" t="b">
        <f t="shared" si="126"/>
        <v>1</v>
      </c>
      <c r="AC645" s="70">
        <f t="shared" si="127"/>
        <v>0.5</v>
      </c>
      <c r="AD645" s="67">
        <f t="shared" si="128"/>
        <v>44883.916666666664</v>
      </c>
      <c r="AE645" s="67">
        <f>VLOOKUP(V645,'Branch Wise Work Timelines'!C:G,3,FALSE)+AA645</f>
        <v>44883.416666666664</v>
      </c>
      <c r="AF645" s="67">
        <f>IF(V645="Bangalore",VLOOKUP(V645,'Branch Wise Work Timelines'!C:G,4,FALSE)+AA645+1,IF(V645="Mumbai",VLOOKUP(V645,'Branch Wise Work Timelines'!C:G,4,FALSE)+AA645+1,VLOOKUP(V645,'Branch Wise Work Timelines'!C:G,4,FALSE)+AA645))</f>
        <v>44884.104166666664</v>
      </c>
      <c r="AG645" s="67">
        <f>WORKDAY.INTL(AA645,1,11)+VLOOKUP(V645,'Branch Wise Work Timelines'!C:G,3,FALSE)</f>
        <v>44884.416666666664</v>
      </c>
      <c r="AH645" s="69" t="str">
        <f t="shared" ca="1" si="129"/>
        <v>Out of TAT</v>
      </c>
      <c r="AI645" s="69">
        <f t="shared" ca="1" si="130"/>
        <v>20656</v>
      </c>
      <c r="AJ645" s="69" t="str">
        <f ca="1">IF(AI645&lt;0,"0-12",IFERROR(VLOOKUP(AI645,Breakup[],2,FALSE),"&gt;24"))</f>
        <v>&gt;24</v>
      </c>
      <c r="AK645" s="69" t="str">
        <f>VLOOKUP(V645,Master!B:D,3,FALSE)</f>
        <v>South</v>
      </c>
      <c r="AL645" s="69" t="str">
        <f t="shared" si="131"/>
        <v>Bangalore-CLS</v>
      </c>
    </row>
    <row r="646" spans="1:38">
      <c r="A646" s="13" t="s">
        <v>1590</v>
      </c>
      <c r="B646" s="54">
        <v>44701.543588923603</v>
      </c>
      <c r="C646" s="13" t="s">
        <v>162</v>
      </c>
      <c r="D646" s="13">
        <v>172</v>
      </c>
      <c r="E646" s="13" t="s">
        <v>1591</v>
      </c>
      <c r="F646" s="13" t="s">
        <v>15</v>
      </c>
      <c r="G646" s="14">
        <v>1653036841901</v>
      </c>
      <c r="H646" s="55">
        <v>0.194212962962963</v>
      </c>
      <c r="I646" s="33">
        <v>44882.194212962997</v>
      </c>
      <c r="J646" s="58">
        <v>44882</v>
      </c>
      <c r="K646" s="13" t="s">
        <v>249</v>
      </c>
      <c r="L646" s="13" t="s">
        <v>44</v>
      </c>
      <c r="M646" s="13" t="s">
        <v>250</v>
      </c>
      <c r="N646" s="13" t="s">
        <v>206</v>
      </c>
      <c r="O646" s="33" t="s">
        <v>38</v>
      </c>
      <c r="P646" s="58" t="s">
        <v>38</v>
      </c>
      <c r="Q646" s="33" t="s">
        <v>207</v>
      </c>
      <c r="R646" s="14" t="s">
        <v>38</v>
      </c>
      <c r="S646" s="13" t="s">
        <v>216</v>
      </c>
      <c r="T646" s="13" t="s">
        <v>217</v>
      </c>
      <c r="U646" s="33">
        <f t="shared" ca="1" si="120"/>
        <v>45744.56914039352</v>
      </c>
      <c r="V646" s="13" t="str">
        <f t="shared" si="121"/>
        <v>Coimbatore</v>
      </c>
      <c r="W646" s="13" t="str">
        <f t="shared" si="122"/>
        <v>CLS</v>
      </c>
      <c r="X646" s="13">
        <f t="shared" si="123"/>
        <v>4</v>
      </c>
      <c r="Y646" s="13" t="str">
        <f>IFERROR(VLOOKUP(C646,ReceivingTeam[],2,FALSE),"HelpDesk")</f>
        <v>Branch office</v>
      </c>
      <c r="Z646" s="67">
        <f t="shared" si="124"/>
        <v>44883.562499999993</v>
      </c>
      <c r="AA646" s="68">
        <f t="shared" si="125"/>
        <v>44882</v>
      </c>
      <c r="AB646" s="69" t="b">
        <f t="shared" si="126"/>
        <v>1</v>
      </c>
      <c r="AC646" s="70">
        <f t="shared" si="127"/>
        <v>0.5</v>
      </c>
      <c r="AD646" s="67">
        <f t="shared" si="128"/>
        <v>44883.562499999993</v>
      </c>
      <c r="AE646" s="67">
        <f>VLOOKUP(V646,'Branch Wise Work Timelines'!C:G,3,FALSE)+AA646</f>
        <v>44882.416666666664</v>
      </c>
      <c r="AF646" s="67">
        <f>IF(V646="Bangalore",VLOOKUP(V646,'Branch Wise Work Timelines'!C:G,4,FALSE)+AA646+1,IF(V646="Mumbai",VLOOKUP(V646,'Branch Wise Work Timelines'!C:G,4,FALSE)+AA646+1,VLOOKUP(V646,'Branch Wise Work Timelines'!C:G,4,FALSE)+AA646))</f>
        <v>44882.770833333336</v>
      </c>
      <c r="AG646" s="67">
        <f>WORKDAY.INTL(AA646,1,11)+VLOOKUP(V646,'Branch Wise Work Timelines'!C:G,3,FALSE)</f>
        <v>44883.416666666664</v>
      </c>
      <c r="AH646" s="69" t="str">
        <f t="shared" ca="1" si="129"/>
        <v>Out of TAT</v>
      </c>
      <c r="AI646" s="69">
        <f t="shared" ca="1" si="130"/>
        <v>20665</v>
      </c>
      <c r="AJ646" s="69" t="str">
        <f ca="1">IF(AI646&lt;0,"0-12",IFERROR(VLOOKUP(AI646,Breakup[],2,FALSE),"&gt;24"))</f>
        <v>&gt;24</v>
      </c>
      <c r="AK646" s="69" t="str">
        <f>VLOOKUP(V646,Master!B:D,3,FALSE)</f>
        <v>South</v>
      </c>
      <c r="AL646" s="69" t="str">
        <f t="shared" si="131"/>
        <v>Coimbatore</v>
      </c>
    </row>
    <row r="647" spans="1:38">
      <c r="A647" s="13" t="s">
        <v>1592</v>
      </c>
      <c r="B647" s="54">
        <v>44701.659778669004</v>
      </c>
      <c r="C647" s="13" t="s">
        <v>243</v>
      </c>
      <c r="D647" s="13">
        <v>711</v>
      </c>
      <c r="E647" s="13" t="s">
        <v>1593</v>
      </c>
      <c r="F647" s="13" t="s">
        <v>15</v>
      </c>
      <c r="G647" s="14">
        <v>1653043097971</v>
      </c>
      <c r="H647" s="55">
        <v>0.26903935185185202</v>
      </c>
      <c r="I647" s="33">
        <v>44886.269039351799</v>
      </c>
      <c r="J647" s="58">
        <v>44886</v>
      </c>
      <c r="K647" s="13" t="s">
        <v>213</v>
      </c>
      <c r="L647" s="13" t="s">
        <v>30</v>
      </c>
      <c r="M647" s="13" t="s">
        <v>214</v>
      </c>
      <c r="N647" s="13" t="s">
        <v>206</v>
      </c>
      <c r="O647" s="33" t="s">
        <v>38</v>
      </c>
      <c r="P647" s="58" t="s">
        <v>38</v>
      </c>
      <c r="Q647" s="33" t="s">
        <v>207</v>
      </c>
      <c r="R647" s="14" t="s">
        <v>38</v>
      </c>
      <c r="S647" s="13" t="s">
        <v>216</v>
      </c>
      <c r="T647" s="13" t="s">
        <v>217</v>
      </c>
      <c r="U647" s="33">
        <f t="shared" ca="1" si="120"/>
        <v>45744.56914039352</v>
      </c>
      <c r="V647" s="13" t="str">
        <f t="shared" si="121"/>
        <v>Bangalore</v>
      </c>
      <c r="W647" s="13" t="str">
        <f t="shared" si="122"/>
        <v>CLS</v>
      </c>
      <c r="X647" s="13">
        <f t="shared" si="123"/>
        <v>6</v>
      </c>
      <c r="Y647" s="13" t="str">
        <f>IFERROR(VLOOKUP(C647,ReceivingTeam[],2,FALSE),"HelpDesk")</f>
        <v>HelpDesk</v>
      </c>
      <c r="Z647" s="67">
        <f t="shared" si="124"/>
        <v>44886.916666666664</v>
      </c>
      <c r="AA647" s="68">
        <f t="shared" si="125"/>
        <v>44886</v>
      </c>
      <c r="AB647" s="69" t="b">
        <f t="shared" si="126"/>
        <v>1</v>
      </c>
      <c r="AC647" s="70">
        <f t="shared" si="127"/>
        <v>0.5</v>
      </c>
      <c r="AD647" s="67">
        <f t="shared" si="128"/>
        <v>44886.916666666664</v>
      </c>
      <c r="AE647" s="67">
        <f>VLOOKUP(V647,'Branch Wise Work Timelines'!C:G,3,FALSE)+AA647</f>
        <v>44886.416666666664</v>
      </c>
      <c r="AF647" s="67">
        <f>IF(V647="Bangalore",VLOOKUP(V647,'Branch Wise Work Timelines'!C:G,4,FALSE)+AA647+1,IF(V647="Mumbai",VLOOKUP(V647,'Branch Wise Work Timelines'!C:G,4,FALSE)+AA647+1,VLOOKUP(V647,'Branch Wise Work Timelines'!C:G,4,FALSE)+AA647))</f>
        <v>44887.104166666664</v>
      </c>
      <c r="AG647" s="67">
        <f>WORKDAY.INTL(AA647,1,11)+VLOOKUP(V647,'Branch Wise Work Timelines'!C:G,3,FALSE)</f>
        <v>44887.416666666664</v>
      </c>
      <c r="AH647" s="69" t="str">
        <f t="shared" ca="1" si="129"/>
        <v>Out of TAT</v>
      </c>
      <c r="AI647" s="69">
        <f t="shared" ca="1" si="130"/>
        <v>20584</v>
      </c>
      <c r="AJ647" s="69" t="str">
        <f ca="1">IF(AI647&lt;0,"0-12",IFERROR(VLOOKUP(AI647,Breakup[],2,FALSE),"&gt;24"))</f>
        <v>&gt;24</v>
      </c>
      <c r="AK647" s="69" t="str">
        <f>VLOOKUP(V647,Master!B:D,3,FALSE)</f>
        <v>South</v>
      </c>
      <c r="AL647" s="69" t="str">
        <f t="shared" si="131"/>
        <v>Bangalore-CLS</v>
      </c>
    </row>
    <row r="648" spans="1:38">
      <c r="A648" s="13" t="s">
        <v>1594</v>
      </c>
      <c r="B648" s="54">
        <v>44701.6440176736</v>
      </c>
      <c r="C648" s="13" t="s">
        <v>467</v>
      </c>
      <c r="D648" s="13">
        <v>790</v>
      </c>
      <c r="E648" s="13" t="s">
        <v>1595</v>
      </c>
      <c r="F648" s="13" t="s">
        <v>15</v>
      </c>
      <c r="G648" s="14">
        <v>1653043498252</v>
      </c>
      <c r="H648" s="55">
        <v>0.59138888888888896</v>
      </c>
      <c r="I648" s="33">
        <v>44889.591388888897</v>
      </c>
      <c r="J648" s="58">
        <v>44889</v>
      </c>
      <c r="K648" s="13" t="s">
        <v>213</v>
      </c>
      <c r="L648" s="13" t="s">
        <v>30</v>
      </c>
      <c r="M648" s="13" t="s">
        <v>214</v>
      </c>
      <c r="N648" s="13" t="s">
        <v>206</v>
      </c>
      <c r="O648" s="33" t="s">
        <v>38</v>
      </c>
      <c r="P648" s="58" t="s">
        <v>38</v>
      </c>
      <c r="Q648" s="33" t="s">
        <v>207</v>
      </c>
      <c r="R648" s="14" t="s">
        <v>38</v>
      </c>
      <c r="S648" s="13" t="s">
        <v>216</v>
      </c>
      <c r="T648" s="13" t="s">
        <v>217</v>
      </c>
      <c r="U648" s="33">
        <f t="shared" ca="1" si="120"/>
        <v>45744.56914039352</v>
      </c>
      <c r="V648" s="13" t="str">
        <f t="shared" si="121"/>
        <v>Bangalore</v>
      </c>
      <c r="W648" s="13" t="str">
        <f t="shared" si="122"/>
        <v>CLS</v>
      </c>
      <c r="X648" s="13">
        <f t="shared" si="123"/>
        <v>14</v>
      </c>
      <c r="Y648" s="13" t="str">
        <f>IFERROR(VLOOKUP(C648,ReceivingTeam[],2,FALSE),"HelpDesk")</f>
        <v>HelpDesk</v>
      </c>
      <c r="Z648" s="67">
        <f t="shared" si="124"/>
        <v>44890.091388888897</v>
      </c>
      <c r="AA648" s="68">
        <f t="shared" si="125"/>
        <v>44889</v>
      </c>
      <c r="AB648" s="69" t="b">
        <f t="shared" si="126"/>
        <v>1</v>
      </c>
      <c r="AC648" s="70">
        <f t="shared" si="127"/>
        <v>0.5</v>
      </c>
      <c r="AD648" s="67">
        <f t="shared" si="128"/>
        <v>44890.091388888897</v>
      </c>
      <c r="AE648" s="67">
        <f>VLOOKUP(V648,'Branch Wise Work Timelines'!C:G,3,FALSE)+AA648</f>
        <v>44889.416666666664</v>
      </c>
      <c r="AF648" s="67">
        <f>IF(V648="Bangalore",VLOOKUP(V648,'Branch Wise Work Timelines'!C:G,4,FALSE)+AA648+1,IF(V648="Mumbai",VLOOKUP(V648,'Branch Wise Work Timelines'!C:G,4,FALSE)+AA648+1,VLOOKUP(V648,'Branch Wise Work Timelines'!C:G,4,FALSE)+AA648))</f>
        <v>44890.104166666664</v>
      </c>
      <c r="AG648" s="67">
        <f>WORKDAY.INTL(AA648,1,11)+VLOOKUP(V648,'Branch Wise Work Timelines'!C:G,3,FALSE)</f>
        <v>44890.416666666664</v>
      </c>
      <c r="AH648" s="69" t="str">
        <f t="shared" ca="1" si="129"/>
        <v>Out of TAT</v>
      </c>
      <c r="AI648" s="69">
        <f t="shared" ca="1" si="130"/>
        <v>20508</v>
      </c>
      <c r="AJ648" s="69" t="str">
        <f ca="1">IF(AI648&lt;0,"0-12",IFERROR(VLOOKUP(AI648,Breakup[],2,FALSE),"&gt;24"))</f>
        <v>&gt;24</v>
      </c>
      <c r="AK648" s="69" t="str">
        <f>VLOOKUP(V648,Master!B:D,3,FALSE)</f>
        <v>South</v>
      </c>
      <c r="AL648" s="69" t="str">
        <f t="shared" si="131"/>
        <v>Bangalore-CLS</v>
      </c>
    </row>
    <row r="649" spans="1:38">
      <c r="A649" s="13" t="s">
        <v>1596</v>
      </c>
      <c r="B649" s="54">
        <v>44701.534600115701</v>
      </c>
      <c r="C649" s="13" t="s">
        <v>162</v>
      </c>
      <c r="D649" s="13">
        <v>1923</v>
      </c>
      <c r="E649" s="13" t="s">
        <v>1597</v>
      </c>
      <c r="F649" s="13" t="s">
        <v>15</v>
      </c>
      <c r="G649" s="14">
        <v>1653036841901</v>
      </c>
      <c r="H649" s="55">
        <v>0.56282407407407398</v>
      </c>
      <c r="I649" s="33">
        <v>44882.562824074099</v>
      </c>
      <c r="J649" s="58">
        <v>44882</v>
      </c>
      <c r="K649" s="13" t="s">
        <v>249</v>
      </c>
      <c r="L649" s="13" t="s">
        <v>44</v>
      </c>
      <c r="M649" s="13" t="s">
        <v>250</v>
      </c>
      <c r="N649" s="13" t="s">
        <v>206</v>
      </c>
      <c r="O649" s="33" t="s">
        <v>38</v>
      </c>
      <c r="P649" s="58" t="s">
        <v>38</v>
      </c>
      <c r="Q649" s="33" t="s">
        <v>207</v>
      </c>
      <c r="R649" s="14" t="s">
        <v>38</v>
      </c>
      <c r="S649" s="13" t="s">
        <v>216</v>
      </c>
      <c r="T649" s="13" t="s">
        <v>217</v>
      </c>
      <c r="U649" s="33">
        <f t="shared" ca="1" si="120"/>
        <v>45744.56914039352</v>
      </c>
      <c r="V649" s="13" t="str">
        <f t="shared" si="121"/>
        <v>Coimbatore</v>
      </c>
      <c r="W649" s="13" t="str">
        <f t="shared" si="122"/>
        <v>CLS</v>
      </c>
      <c r="X649" s="13">
        <f t="shared" si="123"/>
        <v>13</v>
      </c>
      <c r="Y649" s="13" t="str">
        <f>IFERROR(VLOOKUP(C649,ReceivingTeam[],2,FALSE),"HelpDesk")</f>
        <v>Branch office</v>
      </c>
      <c r="Z649" s="67">
        <f t="shared" si="124"/>
        <v>44883.708657407427</v>
      </c>
      <c r="AA649" s="68">
        <f t="shared" si="125"/>
        <v>44882</v>
      </c>
      <c r="AB649" s="69" t="b">
        <f t="shared" si="126"/>
        <v>1</v>
      </c>
      <c r="AC649" s="70">
        <f t="shared" si="127"/>
        <v>0.5</v>
      </c>
      <c r="AD649" s="67">
        <f t="shared" si="128"/>
        <v>44883.708657407427</v>
      </c>
      <c r="AE649" s="67">
        <f>VLOOKUP(V649,'Branch Wise Work Timelines'!C:G,3,FALSE)+AA649</f>
        <v>44882.416666666664</v>
      </c>
      <c r="AF649" s="67">
        <f>IF(V649="Bangalore",VLOOKUP(V649,'Branch Wise Work Timelines'!C:G,4,FALSE)+AA649+1,IF(V649="Mumbai",VLOOKUP(V649,'Branch Wise Work Timelines'!C:G,4,FALSE)+AA649+1,VLOOKUP(V649,'Branch Wise Work Timelines'!C:G,4,FALSE)+AA649))</f>
        <v>44882.770833333336</v>
      </c>
      <c r="AG649" s="67">
        <f>WORKDAY.INTL(AA649,1,11)+VLOOKUP(V649,'Branch Wise Work Timelines'!C:G,3,FALSE)</f>
        <v>44883.416666666664</v>
      </c>
      <c r="AH649" s="69" t="str">
        <f t="shared" ca="1" si="129"/>
        <v>Out of TAT</v>
      </c>
      <c r="AI649" s="69">
        <f t="shared" ca="1" si="130"/>
        <v>20661</v>
      </c>
      <c r="AJ649" s="69" t="str">
        <f ca="1">IF(AI649&lt;0,"0-12",IFERROR(VLOOKUP(AI649,Breakup[],2,FALSE),"&gt;24"))</f>
        <v>&gt;24</v>
      </c>
      <c r="AK649" s="69" t="str">
        <f>VLOOKUP(V649,Master!B:D,3,FALSE)</f>
        <v>South</v>
      </c>
      <c r="AL649" s="69" t="str">
        <f t="shared" si="131"/>
        <v>Coimbatore</v>
      </c>
    </row>
    <row r="650" spans="1:38">
      <c r="A650" s="13" t="s">
        <v>1598</v>
      </c>
      <c r="B650" s="54">
        <v>44701.633856909699</v>
      </c>
      <c r="C650" s="13" t="s">
        <v>211</v>
      </c>
      <c r="D650" s="13">
        <v>1369</v>
      </c>
      <c r="E650" s="13" t="s">
        <v>1599</v>
      </c>
      <c r="F650" s="13" t="s">
        <v>15</v>
      </c>
      <c r="G650" s="14">
        <v>1653041711052</v>
      </c>
      <c r="H650" s="55">
        <v>0.94190972222222202</v>
      </c>
      <c r="I650" s="33">
        <v>44884.941909722198</v>
      </c>
      <c r="J650" s="58">
        <v>44884</v>
      </c>
      <c r="K650" s="13" t="s">
        <v>213</v>
      </c>
      <c r="L650" s="13" t="s">
        <v>30</v>
      </c>
      <c r="M650" s="13" t="s">
        <v>214</v>
      </c>
      <c r="N650" s="13" t="s">
        <v>206</v>
      </c>
      <c r="O650" s="33" t="s">
        <v>38</v>
      </c>
      <c r="P650" s="58" t="s">
        <v>38</v>
      </c>
      <c r="Q650" s="33" t="s">
        <v>207</v>
      </c>
      <c r="R650" s="14" t="s">
        <v>38</v>
      </c>
      <c r="S650" s="13" t="s">
        <v>216</v>
      </c>
      <c r="T650" s="13" t="s">
        <v>217</v>
      </c>
      <c r="U650" s="33">
        <f t="shared" ca="1" si="120"/>
        <v>45744.56914039352</v>
      </c>
      <c r="V650" s="13" t="str">
        <f t="shared" si="121"/>
        <v>Bangalore</v>
      </c>
      <c r="W650" s="13" t="str">
        <f t="shared" si="122"/>
        <v>CLS</v>
      </c>
      <c r="X650" s="13">
        <f t="shared" si="123"/>
        <v>22</v>
      </c>
      <c r="Y650" s="13" t="str">
        <f>IFERROR(VLOOKUP(C650,ReceivingTeam[],2,FALSE),"HelpDesk")</f>
        <v>HelpDesk</v>
      </c>
      <c r="Z650" s="67">
        <f t="shared" si="124"/>
        <v>44886.754409722198</v>
      </c>
      <c r="AA650" s="68">
        <f t="shared" si="125"/>
        <v>44884</v>
      </c>
      <c r="AB650" s="69" t="b">
        <f t="shared" si="126"/>
        <v>1</v>
      </c>
      <c r="AC650" s="70">
        <f t="shared" si="127"/>
        <v>0.5</v>
      </c>
      <c r="AD650" s="67">
        <f t="shared" si="128"/>
        <v>44886.754409722198</v>
      </c>
      <c r="AE650" s="67">
        <f>VLOOKUP(V650,'Branch Wise Work Timelines'!C:G,3,FALSE)+AA650</f>
        <v>44884.416666666664</v>
      </c>
      <c r="AF650" s="67">
        <f>IF(V650="Bangalore",VLOOKUP(V650,'Branch Wise Work Timelines'!C:G,4,FALSE)+AA650+1,IF(V650="Mumbai",VLOOKUP(V650,'Branch Wise Work Timelines'!C:G,4,FALSE)+AA650+1,VLOOKUP(V650,'Branch Wise Work Timelines'!C:G,4,FALSE)+AA650))</f>
        <v>44885.104166666664</v>
      </c>
      <c r="AG650" s="67">
        <f>WORKDAY.INTL(AA650,1,11)+VLOOKUP(V650,'Branch Wise Work Timelines'!C:G,3,FALSE)</f>
        <v>44886.416666666664</v>
      </c>
      <c r="AH650" s="69" t="str">
        <f t="shared" ca="1" si="129"/>
        <v>Out of TAT</v>
      </c>
      <c r="AI650" s="69">
        <f t="shared" ca="1" si="130"/>
        <v>20588</v>
      </c>
      <c r="AJ650" s="69" t="str">
        <f ca="1">IF(AI650&lt;0,"0-12",IFERROR(VLOOKUP(AI650,Breakup[],2,FALSE),"&gt;24"))</f>
        <v>&gt;24</v>
      </c>
      <c r="AK650" s="69" t="str">
        <f>VLOOKUP(V650,Master!B:D,3,FALSE)</f>
        <v>South</v>
      </c>
      <c r="AL650" s="69" t="str">
        <f t="shared" si="131"/>
        <v>Bangalore-CLS</v>
      </c>
    </row>
    <row r="651" spans="1:38">
      <c r="A651" s="13" t="s">
        <v>1600</v>
      </c>
      <c r="B651" s="54">
        <v>44701.679586770799</v>
      </c>
      <c r="C651" s="13" t="s">
        <v>372</v>
      </c>
      <c r="D651" s="13">
        <v>1850</v>
      </c>
      <c r="E651" s="13" t="s">
        <v>1601</v>
      </c>
      <c r="F651" s="13" t="s">
        <v>15</v>
      </c>
      <c r="G651" s="14">
        <v>1653044855569</v>
      </c>
      <c r="H651" s="55">
        <v>0.68923611111111105</v>
      </c>
      <c r="I651" s="33">
        <v>44889.689236111102</v>
      </c>
      <c r="J651" s="58">
        <v>44889</v>
      </c>
      <c r="K651" s="13" t="s">
        <v>213</v>
      </c>
      <c r="L651" s="13" t="s">
        <v>30</v>
      </c>
      <c r="M651" s="13" t="s">
        <v>75</v>
      </c>
      <c r="N651" s="13" t="s">
        <v>206</v>
      </c>
      <c r="O651" s="33" t="s">
        <v>38</v>
      </c>
      <c r="P651" s="58" t="s">
        <v>38</v>
      </c>
      <c r="Q651" s="33" t="s">
        <v>207</v>
      </c>
      <c r="R651" s="14" t="s">
        <v>38</v>
      </c>
      <c r="S651" s="13" t="s">
        <v>208</v>
      </c>
      <c r="T651" s="13" t="s">
        <v>209</v>
      </c>
      <c r="U651" s="33">
        <f t="shared" ca="1" si="120"/>
        <v>45744.56914039352</v>
      </c>
      <c r="V651" s="13" t="str">
        <f t="shared" si="121"/>
        <v>Bangalore</v>
      </c>
      <c r="W651" s="13" t="str">
        <f t="shared" si="122"/>
        <v>CLS</v>
      </c>
      <c r="X651" s="13">
        <f t="shared" si="123"/>
        <v>16</v>
      </c>
      <c r="Y651" s="13" t="str">
        <f>IFERROR(VLOOKUP(C651,ReceivingTeam[],2,FALSE),"HelpDesk")</f>
        <v>HelpDesk</v>
      </c>
      <c r="Z651" s="67">
        <f t="shared" si="124"/>
        <v>44890.501736111102</v>
      </c>
      <c r="AA651" s="68">
        <f t="shared" si="125"/>
        <v>44889</v>
      </c>
      <c r="AB651" s="69" t="b">
        <f t="shared" si="126"/>
        <v>1</v>
      </c>
      <c r="AC651" s="70">
        <f t="shared" si="127"/>
        <v>0.5</v>
      </c>
      <c r="AD651" s="67">
        <f t="shared" si="128"/>
        <v>44890.501736111102</v>
      </c>
      <c r="AE651" s="67">
        <f>VLOOKUP(V651,'Branch Wise Work Timelines'!C:G,3,FALSE)+AA651</f>
        <v>44889.416666666664</v>
      </c>
      <c r="AF651" s="67">
        <f>IF(V651="Bangalore",VLOOKUP(V651,'Branch Wise Work Timelines'!C:G,4,FALSE)+AA651+1,IF(V651="Mumbai",VLOOKUP(V651,'Branch Wise Work Timelines'!C:G,4,FALSE)+AA651+1,VLOOKUP(V651,'Branch Wise Work Timelines'!C:G,4,FALSE)+AA651))</f>
        <v>44890.104166666664</v>
      </c>
      <c r="AG651" s="67">
        <f>WORKDAY.INTL(AA651,1,11)+VLOOKUP(V651,'Branch Wise Work Timelines'!C:G,3,FALSE)</f>
        <v>44890.416666666664</v>
      </c>
      <c r="AH651" s="69" t="str">
        <f t="shared" ca="1" si="129"/>
        <v>Out of TAT</v>
      </c>
      <c r="AI651" s="69">
        <f t="shared" ca="1" si="130"/>
        <v>20498</v>
      </c>
      <c r="AJ651" s="69" t="str">
        <f ca="1">IF(AI651&lt;0,"0-12",IFERROR(VLOOKUP(AI651,Breakup[],2,FALSE),"&gt;24"))</f>
        <v>&gt;24</v>
      </c>
      <c r="AK651" s="69" t="str">
        <f>VLOOKUP(V651,Master!B:D,3,FALSE)</f>
        <v>South</v>
      </c>
      <c r="AL651" s="69" t="str">
        <f t="shared" si="131"/>
        <v>Bangalore-CLS</v>
      </c>
    </row>
    <row r="652" spans="1:38">
      <c r="A652" s="13" t="s">
        <v>1602</v>
      </c>
      <c r="B652" s="54">
        <v>44701.6812397338</v>
      </c>
      <c r="C652" s="13" t="s">
        <v>372</v>
      </c>
      <c r="D652" s="13">
        <v>812</v>
      </c>
      <c r="E652" s="13" t="s">
        <v>1603</v>
      </c>
      <c r="F652" s="13" t="s">
        <v>15</v>
      </c>
      <c r="G652" s="14">
        <v>1653044855569</v>
      </c>
      <c r="H652" s="55">
        <v>0.49901620370370398</v>
      </c>
      <c r="I652" s="33">
        <v>44888.499016203699</v>
      </c>
      <c r="J652" s="58">
        <v>44888</v>
      </c>
      <c r="K652" s="13" t="s">
        <v>213</v>
      </c>
      <c r="L652" s="13" t="s">
        <v>30</v>
      </c>
      <c r="M652" s="13" t="s">
        <v>75</v>
      </c>
      <c r="N652" s="13" t="s">
        <v>206</v>
      </c>
      <c r="O652" s="33" t="s">
        <v>38</v>
      </c>
      <c r="P652" s="58" t="s">
        <v>38</v>
      </c>
      <c r="Q652" s="33" t="s">
        <v>207</v>
      </c>
      <c r="R652" s="14" t="s">
        <v>38</v>
      </c>
      <c r="S652" s="13" t="s">
        <v>208</v>
      </c>
      <c r="T652" s="13" t="s">
        <v>209</v>
      </c>
      <c r="U652" s="33">
        <f t="shared" ca="1" si="120"/>
        <v>45744.56914039352</v>
      </c>
      <c r="V652" s="13" t="str">
        <f t="shared" si="121"/>
        <v>Bangalore</v>
      </c>
      <c r="W652" s="13" t="str">
        <f t="shared" si="122"/>
        <v>CLS</v>
      </c>
      <c r="X652" s="13">
        <f t="shared" si="123"/>
        <v>11</v>
      </c>
      <c r="Y652" s="13" t="str">
        <f>IFERROR(VLOOKUP(C652,ReceivingTeam[],2,FALSE),"HelpDesk")</f>
        <v>HelpDesk</v>
      </c>
      <c r="Z652" s="67">
        <f t="shared" si="124"/>
        <v>44888.999016203699</v>
      </c>
      <c r="AA652" s="68">
        <f t="shared" si="125"/>
        <v>44888</v>
      </c>
      <c r="AB652" s="69" t="b">
        <f t="shared" si="126"/>
        <v>1</v>
      </c>
      <c r="AC652" s="70">
        <f t="shared" si="127"/>
        <v>0.5</v>
      </c>
      <c r="AD652" s="67">
        <f t="shared" si="128"/>
        <v>44888.999016203699</v>
      </c>
      <c r="AE652" s="67">
        <f>VLOOKUP(V652,'Branch Wise Work Timelines'!C:G,3,FALSE)+AA652</f>
        <v>44888.416666666664</v>
      </c>
      <c r="AF652" s="67">
        <f>IF(V652="Bangalore",VLOOKUP(V652,'Branch Wise Work Timelines'!C:G,4,FALSE)+AA652+1,IF(V652="Mumbai",VLOOKUP(V652,'Branch Wise Work Timelines'!C:G,4,FALSE)+AA652+1,VLOOKUP(V652,'Branch Wise Work Timelines'!C:G,4,FALSE)+AA652))</f>
        <v>44889.104166666664</v>
      </c>
      <c r="AG652" s="67">
        <f>WORKDAY.INTL(AA652,1,11)+VLOOKUP(V652,'Branch Wise Work Timelines'!C:G,3,FALSE)</f>
        <v>44889.416666666664</v>
      </c>
      <c r="AH652" s="69" t="str">
        <f t="shared" ca="1" si="129"/>
        <v>Out of TAT</v>
      </c>
      <c r="AI652" s="69">
        <f t="shared" ca="1" si="130"/>
        <v>20534</v>
      </c>
      <c r="AJ652" s="69" t="str">
        <f ca="1">IF(AI652&lt;0,"0-12",IFERROR(VLOOKUP(AI652,Breakup[],2,FALSE),"&gt;24"))</f>
        <v>&gt;24</v>
      </c>
      <c r="AK652" s="69" t="str">
        <f>VLOOKUP(V652,Master!B:D,3,FALSE)</f>
        <v>South</v>
      </c>
      <c r="AL652" s="69" t="str">
        <f t="shared" si="131"/>
        <v>Bangalore-CLS</v>
      </c>
    </row>
    <row r="653" spans="1:38">
      <c r="A653" s="13" t="s">
        <v>1604</v>
      </c>
      <c r="B653" s="54">
        <v>44701.681812384297</v>
      </c>
      <c r="C653" s="13" t="s">
        <v>372</v>
      </c>
      <c r="D653" s="13">
        <v>912</v>
      </c>
      <c r="E653" s="13" t="s">
        <v>1605</v>
      </c>
      <c r="F653" s="13" t="s">
        <v>15</v>
      </c>
      <c r="G653" s="14">
        <v>1653044855569</v>
      </c>
      <c r="H653" s="55">
        <v>0.66961805555555598</v>
      </c>
      <c r="I653" s="33">
        <v>44885.669618055603</v>
      </c>
      <c r="J653" s="58">
        <v>44885</v>
      </c>
      <c r="K653" s="13" t="s">
        <v>213</v>
      </c>
      <c r="L653" s="13" t="s">
        <v>30</v>
      </c>
      <c r="M653" s="13" t="s">
        <v>75</v>
      </c>
      <c r="N653" s="13" t="s">
        <v>206</v>
      </c>
      <c r="O653" s="33" t="s">
        <v>38</v>
      </c>
      <c r="P653" s="58" t="s">
        <v>38</v>
      </c>
      <c r="Q653" s="33" t="s">
        <v>207</v>
      </c>
      <c r="R653" s="14" t="s">
        <v>38</v>
      </c>
      <c r="S653" s="13" t="s">
        <v>208</v>
      </c>
      <c r="T653" s="13" t="s">
        <v>209</v>
      </c>
      <c r="U653" s="33">
        <f t="shared" ca="1" si="120"/>
        <v>45744.56914039352</v>
      </c>
      <c r="V653" s="13" t="str">
        <f t="shared" si="121"/>
        <v>Bangalore</v>
      </c>
      <c r="W653" s="13" t="str">
        <f t="shared" si="122"/>
        <v>CLS</v>
      </c>
      <c r="X653" s="13">
        <f t="shared" si="123"/>
        <v>16</v>
      </c>
      <c r="Y653" s="13" t="str">
        <f>IFERROR(VLOOKUP(C653,ReceivingTeam[],2,FALSE),"HelpDesk")</f>
        <v>HelpDesk</v>
      </c>
      <c r="Z653" s="67">
        <f t="shared" si="124"/>
        <v>44885.916666666664</v>
      </c>
      <c r="AA653" s="68">
        <f t="shared" si="125"/>
        <v>44885</v>
      </c>
      <c r="AB653" s="69" t="b">
        <f t="shared" si="126"/>
        <v>0</v>
      </c>
      <c r="AC653" s="70">
        <f t="shared" si="127"/>
        <v>0.5</v>
      </c>
      <c r="AD653" s="67">
        <f t="shared" si="128"/>
        <v>44885.916666666664</v>
      </c>
      <c r="AE653" s="67">
        <f>VLOOKUP(V653,'Branch Wise Work Timelines'!C:G,3,FALSE)+AA653</f>
        <v>44885.416666666664</v>
      </c>
      <c r="AF653" s="67">
        <f>IF(V653="Bangalore",VLOOKUP(V653,'Branch Wise Work Timelines'!C:G,4,FALSE)+AA653+1,IF(V653="Mumbai",VLOOKUP(V653,'Branch Wise Work Timelines'!C:G,4,FALSE)+AA653+1,VLOOKUP(V653,'Branch Wise Work Timelines'!C:G,4,FALSE)+AA653))</f>
        <v>44886.104166666664</v>
      </c>
      <c r="AG653" s="67">
        <f>WORKDAY.INTL(AA653,1,11)+VLOOKUP(V653,'Branch Wise Work Timelines'!C:G,3,FALSE)</f>
        <v>44886.416666666664</v>
      </c>
      <c r="AH653" s="69" t="str">
        <f t="shared" ca="1" si="129"/>
        <v>Out of TAT</v>
      </c>
      <c r="AI653" s="69">
        <f t="shared" ca="1" si="130"/>
        <v>20608</v>
      </c>
      <c r="AJ653" s="69" t="str">
        <f ca="1">IF(AI653&lt;0,"0-12",IFERROR(VLOOKUP(AI653,Breakup[],2,FALSE),"&gt;24"))</f>
        <v>&gt;24</v>
      </c>
      <c r="AK653" s="69" t="str">
        <f>VLOOKUP(V653,Master!B:D,3,FALSE)</f>
        <v>South</v>
      </c>
      <c r="AL653" s="69" t="str">
        <f t="shared" si="131"/>
        <v>Bangalore-CLS</v>
      </c>
    </row>
    <row r="654" spans="1:38">
      <c r="A654" s="13" t="s">
        <v>1606</v>
      </c>
      <c r="B654" s="54">
        <v>44701.629695405099</v>
      </c>
      <c r="C654" s="13" t="s">
        <v>211</v>
      </c>
      <c r="D654" s="13">
        <v>108</v>
      </c>
      <c r="E654" s="13" t="s">
        <v>1607</v>
      </c>
      <c r="F654" s="13" t="s">
        <v>15</v>
      </c>
      <c r="G654" s="14">
        <v>1653041711052</v>
      </c>
      <c r="H654" s="55">
        <v>0.37853009259259301</v>
      </c>
      <c r="I654" s="33">
        <v>44881.378530092603</v>
      </c>
      <c r="J654" s="58">
        <v>44881</v>
      </c>
      <c r="K654" s="13" t="s">
        <v>213</v>
      </c>
      <c r="L654" s="13" t="s">
        <v>30</v>
      </c>
      <c r="M654" s="13" t="s">
        <v>214</v>
      </c>
      <c r="N654" s="13" t="s">
        <v>206</v>
      </c>
      <c r="O654" s="33" t="s">
        <v>38</v>
      </c>
      <c r="P654" s="58" t="s">
        <v>38</v>
      </c>
      <c r="Q654" s="33" t="s">
        <v>207</v>
      </c>
      <c r="R654" s="14" t="s">
        <v>38</v>
      </c>
      <c r="S654" s="13" t="s">
        <v>216</v>
      </c>
      <c r="T654" s="13" t="s">
        <v>217</v>
      </c>
      <c r="U654" s="33">
        <f t="shared" ca="1" si="120"/>
        <v>45744.56914039352</v>
      </c>
      <c r="V654" s="13" t="str">
        <f t="shared" si="121"/>
        <v>Bangalore</v>
      </c>
      <c r="W654" s="13" t="str">
        <f t="shared" si="122"/>
        <v>CLS</v>
      </c>
      <c r="X654" s="13">
        <f t="shared" si="123"/>
        <v>9</v>
      </c>
      <c r="Y654" s="13" t="str">
        <f>IFERROR(VLOOKUP(C654,ReceivingTeam[],2,FALSE),"HelpDesk")</f>
        <v>HelpDesk</v>
      </c>
      <c r="Z654" s="67">
        <f t="shared" si="124"/>
        <v>44881.916666666664</v>
      </c>
      <c r="AA654" s="68">
        <f t="shared" si="125"/>
        <v>44881</v>
      </c>
      <c r="AB654" s="69" t="b">
        <f t="shared" si="126"/>
        <v>1</v>
      </c>
      <c r="AC654" s="70">
        <f t="shared" si="127"/>
        <v>0.5</v>
      </c>
      <c r="AD654" s="67">
        <f t="shared" si="128"/>
        <v>44881.916666666664</v>
      </c>
      <c r="AE654" s="67">
        <f>VLOOKUP(V654,'Branch Wise Work Timelines'!C:G,3,FALSE)+AA654</f>
        <v>44881.416666666664</v>
      </c>
      <c r="AF654" s="67">
        <f>IF(V654="Bangalore",VLOOKUP(V654,'Branch Wise Work Timelines'!C:G,4,FALSE)+AA654+1,IF(V654="Mumbai",VLOOKUP(V654,'Branch Wise Work Timelines'!C:G,4,FALSE)+AA654+1,VLOOKUP(V654,'Branch Wise Work Timelines'!C:G,4,FALSE)+AA654))</f>
        <v>44882.104166666664</v>
      </c>
      <c r="AG654" s="67">
        <f>WORKDAY.INTL(AA654,1,11)+VLOOKUP(V654,'Branch Wise Work Timelines'!C:G,3,FALSE)</f>
        <v>44882.416666666664</v>
      </c>
      <c r="AH654" s="69" t="str">
        <f t="shared" ca="1" si="129"/>
        <v>Out of TAT</v>
      </c>
      <c r="AI654" s="69">
        <f t="shared" ca="1" si="130"/>
        <v>20704</v>
      </c>
      <c r="AJ654" s="69" t="str">
        <f ca="1">IF(AI654&lt;0,"0-12",IFERROR(VLOOKUP(AI654,Breakup[],2,FALSE),"&gt;24"))</f>
        <v>&gt;24</v>
      </c>
      <c r="AK654" s="69" t="str">
        <f>VLOOKUP(V654,Master!B:D,3,FALSE)</f>
        <v>South</v>
      </c>
      <c r="AL654" s="69" t="str">
        <f t="shared" si="131"/>
        <v>Bangalore-CLS</v>
      </c>
    </row>
    <row r="655" spans="1:38">
      <c r="A655" s="13" t="s">
        <v>1608</v>
      </c>
      <c r="B655" s="54">
        <v>44701.662193830998</v>
      </c>
      <c r="C655" s="13" t="s">
        <v>404</v>
      </c>
      <c r="D655" s="13">
        <v>1446</v>
      </c>
      <c r="E655" s="13" t="s">
        <v>1609</v>
      </c>
      <c r="F655" s="13" t="s">
        <v>15</v>
      </c>
      <c r="G655" s="14">
        <v>1653043347189</v>
      </c>
      <c r="H655" s="55">
        <v>0.35562500000000002</v>
      </c>
      <c r="I655" s="33">
        <v>44888.355624999997</v>
      </c>
      <c r="J655" s="58">
        <v>44888</v>
      </c>
      <c r="K655" s="13" t="s">
        <v>213</v>
      </c>
      <c r="L655" s="13" t="s">
        <v>30</v>
      </c>
      <c r="M655" s="13" t="s">
        <v>75</v>
      </c>
      <c r="N655" s="13" t="s">
        <v>206</v>
      </c>
      <c r="O655" s="33" t="s">
        <v>38</v>
      </c>
      <c r="P655" s="58" t="s">
        <v>38</v>
      </c>
      <c r="Q655" s="33" t="s">
        <v>207</v>
      </c>
      <c r="R655" s="14" t="s">
        <v>38</v>
      </c>
      <c r="S655" s="13" t="s">
        <v>208</v>
      </c>
      <c r="T655" s="13" t="s">
        <v>209</v>
      </c>
      <c r="U655" s="33">
        <f t="shared" ca="1" si="120"/>
        <v>45744.56914039352</v>
      </c>
      <c r="V655" s="13" t="str">
        <f t="shared" si="121"/>
        <v>Bangalore</v>
      </c>
      <c r="W655" s="13" t="str">
        <f t="shared" si="122"/>
        <v>CLS</v>
      </c>
      <c r="X655" s="13">
        <f t="shared" si="123"/>
        <v>8</v>
      </c>
      <c r="Y655" s="13" t="str">
        <f>IFERROR(VLOOKUP(C655,ReceivingTeam[],2,FALSE),"HelpDesk")</f>
        <v>HelpDesk</v>
      </c>
      <c r="Z655" s="67">
        <f t="shared" si="124"/>
        <v>44888.916666666664</v>
      </c>
      <c r="AA655" s="68">
        <f t="shared" si="125"/>
        <v>44888</v>
      </c>
      <c r="AB655" s="69" t="b">
        <f t="shared" si="126"/>
        <v>1</v>
      </c>
      <c r="AC655" s="70">
        <f t="shared" si="127"/>
        <v>0.5</v>
      </c>
      <c r="AD655" s="67">
        <f t="shared" si="128"/>
        <v>44888.916666666664</v>
      </c>
      <c r="AE655" s="67">
        <f>VLOOKUP(V655,'Branch Wise Work Timelines'!C:G,3,FALSE)+AA655</f>
        <v>44888.416666666664</v>
      </c>
      <c r="AF655" s="67">
        <f>IF(V655="Bangalore",VLOOKUP(V655,'Branch Wise Work Timelines'!C:G,4,FALSE)+AA655+1,IF(V655="Mumbai",VLOOKUP(V655,'Branch Wise Work Timelines'!C:G,4,FALSE)+AA655+1,VLOOKUP(V655,'Branch Wise Work Timelines'!C:G,4,FALSE)+AA655))</f>
        <v>44889.104166666664</v>
      </c>
      <c r="AG655" s="67">
        <f>WORKDAY.INTL(AA655,1,11)+VLOOKUP(V655,'Branch Wise Work Timelines'!C:G,3,FALSE)</f>
        <v>44889.416666666664</v>
      </c>
      <c r="AH655" s="69" t="str">
        <f t="shared" ca="1" si="129"/>
        <v>Out of TAT</v>
      </c>
      <c r="AI655" s="69">
        <f t="shared" ca="1" si="130"/>
        <v>20536</v>
      </c>
      <c r="AJ655" s="69" t="str">
        <f ca="1">IF(AI655&lt;0,"0-12",IFERROR(VLOOKUP(AI655,Breakup[],2,FALSE),"&gt;24"))</f>
        <v>&gt;24</v>
      </c>
      <c r="AK655" s="69" t="str">
        <f>VLOOKUP(V655,Master!B:D,3,FALSE)</f>
        <v>South</v>
      </c>
      <c r="AL655" s="69" t="str">
        <f t="shared" si="131"/>
        <v>Bangalore-CLS</v>
      </c>
    </row>
    <row r="656" spans="1:38">
      <c r="A656" s="13" t="s">
        <v>1610</v>
      </c>
      <c r="B656" s="54">
        <v>44701.625061655097</v>
      </c>
      <c r="C656" s="13" t="s">
        <v>506</v>
      </c>
      <c r="D656" s="13">
        <v>662</v>
      </c>
      <c r="E656" s="13" t="s">
        <v>1611</v>
      </c>
      <c r="F656" s="13" t="s">
        <v>15</v>
      </c>
      <c r="G656" s="14">
        <v>1653043874636</v>
      </c>
      <c r="H656" s="55">
        <v>9.4317129629629598E-2</v>
      </c>
      <c r="I656" s="33">
        <v>44886.094317129602</v>
      </c>
      <c r="J656" s="58">
        <v>44886</v>
      </c>
      <c r="K656" s="13" t="s">
        <v>213</v>
      </c>
      <c r="L656" s="13" t="s">
        <v>30</v>
      </c>
      <c r="M656" s="13" t="s">
        <v>75</v>
      </c>
      <c r="N656" s="13" t="s">
        <v>206</v>
      </c>
      <c r="O656" s="33" t="s">
        <v>38</v>
      </c>
      <c r="P656" s="58" t="s">
        <v>38</v>
      </c>
      <c r="Q656" s="33" t="s">
        <v>207</v>
      </c>
      <c r="R656" s="14" t="s">
        <v>38</v>
      </c>
      <c r="S656" s="13" t="s">
        <v>208</v>
      </c>
      <c r="T656" s="13" t="s">
        <v>209</v>
      </c>
      <c r="U656" s="33">
        <f t="shared" ca="1" si="120"/>
        <v>45744.56914039352</v>
      </c>
      <c r="V656" s="13" t="str">
        <f t="shared" si="121"/>
        <v>Bangalore</v>
      </c>
      <c r="W656" s="13" t="str">
        <f t="shared" si="122"/>
        <v>CLS</v>
      </c>
      <c r="X656" s="13">
        <f t="shared" si="123"/>
        <v>2</v>
      </c>
      <c r="Y656" s="13" t="str">
        <f>IFERROR(VLOOKUP(C656,ReceivingTeam[],2,FALSE),"HelpDesk")</f>
        <v>HelpDesk</v>
      </c>
      <c r="Z656" s="67">
        <f t="shared" si="124"/>
        <v>44886.916666666664</v>
      </c>
      <c r="AA656" s="68">
        <f t="shared" si="125"/>
        <v>44886</v>
      </c>
      <c r="AB656" s="69" t="b">
        <f t="shared" si="126"/>
        <v>1</v>
      </c>
      <c r="AC656" s="70">
        <f t="shared" si="127"/>
        <v>0.5</v>
      </c>
      <c r="AD656" s="67">
        <f t="shared" si="128"/>
        <v>44886.916666666664</v>
      </c>
      <c r="AE656" s="67">
        <f>VLOOKUP(V656,'Branch Wise Work Timelines'!C:G,3,FALSE)+AA656</f>
        <v>44886.416666666664</v>
      </c>
      <c r="AF656" s="67">
        <f>IF(V656="Bangalore",VLOOKUP(V656,'Branch Wise Work Timelines'!C:G,4,FALSE)+AA656+1,IF(V656="Mumbai",VLOOKUP(V656,'Branch Wise Work Timelines'!C:G,4,FALSE)+AA656+1,VLOOKUP(V656,'Branch Wise Work Timelines'!C:G,4,FALSE)+AA656))</f>
        <v>44887.104166666664</v>
      </c>
      <c r="AG656" s="67">
        <f>WORKDAY.INTL(AA656,1,11)+VLOOKUP(V656,'Branch Wise Work Timelines'!C:G,3,FALSE)</f>
        <v>44887.416666666664</v>
      </c>
      <c r="AH656" s="69" t="str">
        <f t="shared" ca="1" si="129"/>
        <v>Out of TAT</v>
      </c>
      <c r="AI656" s="69">
        <f t="shared" ca="1" si="130"/>
        <v>20584</v>
      </c>
      <c r="AJ656" s="69" t="str">
        <f ca="1">IF(AI656&lt;0,"0-12",IFERROR(VLOOKUP(AI656,Breakup[],2,FALSE),"&gt;24"))</f>
        <v>&gt;24</v>
      </c>
      <c r="AK656" s="69" t="str">
        <f>VLOOKUP(V656,Master!B:D,3,FALSE)</f>
        <v>South</v>
      </c>
      <c r="AL656" s="69" t="str">
        <f t="shared" si="131"/>
        <v>Bangalore-CLS</v>
      </c>
    </row>
    <row r="657" spans="1:38">
      <c r="A657" s="13" t="s">
        <v>1612</v>
      </c>
      <c r="B657" s="54">
        <v>44701.648193055596</v>
      </c>
      <c r="C657" s="13" t="s">
        <v>586</v>
      </c>
      <c r="D657" s="13">
        <v>799</v>
      </c>
      <c r="E657" s="13" t="s">
        <v>1613</v>
      </c>
      <c r="F657" s="13" t="s">
        <v>15</v>
      </c>
      <c r="G657" s="14">
        <v>1653043874636</v>
      </c>
      <c r="H657" s="55">
        <v>0.27928240740740701</v>
      </c>
      <c r="I657" s="33">
        <v>44889.279282407399</v>
      </c>
      <c r="J657" s="58">
        <v>44889</v>
      </c>
      <c r="K657" s="13" t="s">
        <v>213</v>
      </c>
      <c r="L657" s="13" t="s">
        <v>30</v>
      </c>
      <c r="M657" s="13" t="s">
        <v>75</v>
      </c>
      <c r="N657" s="13" t="s">
        <v>206</v>
      </c>
      <c r="O657" s="33" t="s">
        <v>38</v>
      </c>
      <c r="P657" s="58" t="s">
        <v>38</v>
      </c>
      <c r="Q657" s="33" t="s">
        <v>207</v>
      </c>
      <c r="R657" s="14" t="s">
        <v>38</v>
      </c>
      <c r="S657" s="13" t="s">
        <v>208</v>
      </c>
      <c r="T657" s="13" t="s">
        <v>209</v>
      </c>
      <c r="U657" s="33">
        <f t="shared" ca="1" si="120"/>
        <v>45744.56914039352</v>
      </c>
      <c r="V657" s="13" t="str">
        <f t="shared" si="121"/>
        <v>Bangalore</v>
      </c>
      <c r="W657" s="13" t="str">
        <f t="shared" si="122"/>
        <v>CLS</v>
      </c>
      <c r="X657" s="13">
        <f t="shared" si="123"/>
        <v>6</v>
      </c>
      <c r="Y657" s="13" t="str">
        <f>IFERROR(VLOOKUP(C657,ReceivingTeam[],2,FALSE),"HelpDesk")</f>
        <v>HelpDesk</v>
      </c>
      <c r="Z657" s="67">
        <f t="shared" si="124"/>
        <v>44889.916666666664</v>
      </c>
      <c r="AA657" s="68">
        <f t="shared" si="125"/>
        <v>44889</v>
      </c>
      <c r="AB657" s="69" t="b">
        <f t="shared" si="126"/>
        <v>1</v>
      </c>
      <c r="AC657" s="70">
        <f t="shared" si="127"/>
        <v>0.5</v>
      </c>
      <c r="AD657" s="67">
        <f t="shared" si="128"/>
        <v>44889.916666666664</v>
      </c>
      <c r="AE657" s="67">
        <f>VLOOKUP(V657,'Branch Wise Work Timelines'!C:G,3,FALSE)+AA657</f>
        <v>44889.416666666664</v>
      </c>
      <c r="AF657" s="67">
        <f>IF(V657="Bangalore",VLOOKUP(V657,'Branch Wise Work Timelines'!C:G,4,FALSE)+AA657+1,IF(V657="Mumbai",VLOOKUP(V657,'Branch Wise Work Timelines'!C:G,4,FALSE)+AA657+1,VLOOKUP(V657,'Branch Wise Work Timelines'!C:G,4,FALSE)+AA657))</f>
        <v>44890.104166666664</v>
      </c>
      <c r="AG657" s="67">
        <f>WORKDAY.INTL(AA657,1,11)+VLOOKUP(V657,'Branch Wise Work Timelines'!C:G,3,FALSE)</f>
        <v>44890.416666666664</v>
      </c>
      <c r="AH657" s="69" t="str">
        <f t="shared" ca="1" si="129"/>
        <v>Out of TAT</v>
      </c>
      <c r="AI657" s="69">
        <f t="shared" ca="1" si="130"/>
        <v>20512</v>
      </c>
      <c r="AJ657" s="69" t="str">
        <f ca="1">IF(AI657&lt;0,"0-12",IFERROR(VLOOKUP(AI657,Breakup[],2,FALSE),"&gt;24"))</f>
        <v>&gt;24</v>
      </c>
      <c r="AK657" s="69" t="str">
        <f>VLOOKUP(V657,Master!B:D,3,FALSE)</f>
        <v>South</v>
      </c>
      <c r="AL657" s="69" t="str">
        <f t="shared" si="131"/>
        <v>Bangalore-CLS</v>
      </c>
    </row>
    <row r="658" spans="1:38">
      <c r="A658" s="13" t="s">
        <v>1614</v>
      </c>
      <c r="B658" s="54">
        <v>44701.678355902797</v>
      </c>
      <c r="C658" s="13" t="s">
        <v>372</v>
      </c>
      <c r="D658" s="13">
        <v>1054</v>
      </c>
      <c r="E658" s="13" t="s">
        <v>1615</v>
      </c>
      <c r="F658" s="13" t="s">
        <v>15</v>
      </c>
      <c r="G658" s="14">
        <v>1653044855569</v>
      </c>
      <c r="H658" s="55">
        <v>0.95863425925925905</v>
      </c>
      <c r="I658" s="33">
        <v>44881.958634259303</v>
      </c>
      <c r="J658" s="58">
        <v>44881</v>
      </c>
      <c r="K658" s="13" t="s">
        <v>213</v>
      </c>
      <c r="L658" s="13" t="s">
        <v>30</v>
      </c>
      <c r="M658" s="13" t="s">
        <v>75</v>
      </c>
      <c r="N658" s="13" t="s">
        <v>206</v>
      </c>
      <c r="O658" s="33" t="s">
        <v>38</v>
      </c>
      <c r="P658" s="58" t="s">
        <v>38</v>
      </c>
      <c r="Q658" s="33" t="s">
        <v>207</v>
      </c>
      <c r="R658" s="14" t="s">
        <v>38</v>
      </c>
      <c r="S658" s="13" t="s">
        <v>208</v>
      </c>
      <c r="T658" s="13" t="s">
        <v>209</v>
      </c>
      <c r="U658" s="33">
        <f t="shared" ca="1" si="120"/>
        <v>45744.56914039352</v>
      </c>
      <c r="V658" s="13" t="str">
        <f t="shared" si="121"/>
        <v>Bangalore</v>
      </c>
      <c r="W658" s="13" t="str">
        <f t="shared" si="122"/>
        <v>CLS</v>
      </c>
      <c r="X658" s="13">
        <f t="shared" si="123"/>
        <v>23</v>
      </c>
      <c r="Y658" s="13" t="str">
        <f>IFERROR(VLOOKUP(C658,ReceivingTeam[],2,FALSE),"HelpDesk")</f>
        <v>HelpDesk</v>
      </c>
      <c r="Z658" s="67">
        <f t="shared" si="124"/>
        <v>44882.771134259303</v>
      </c>
      <c r="AA658" s="68">
        <f t="shared" si="125"/>
        <v>44881</v>
      </c>
      <c r="AB658" s="69" t="b">
        <f t="shared" si="126"/>
        <v>1</v>
      </c>
      <c r="AC658" s="70">
        <f t="shared" si="127"/>
        <v>0.5</v>
      </c>
      <c r="AD658" s="67">
        <f t="shared" si="128"/>
        <v>44882.771134259303</v>
      </c>
      <c r="AE658" s="67">
        <f>VLOOKUP(V658,'Branch Wise Work Timelines'!C:G,3,FALSE)+AA658</f>
        <v>44881.416666666664</v>
      </c>
      <c r="AF658" s="67">
        <f>IF(V658="Bangalore",VLOOKUP(V658,'Branch Wise Work Timelines'!C:G,4,FALSE)+AA658+1,IF(V658="Mumbai",VLOOKUP(V658,'Branch Wise Work Timelines'!C:G,4,FALSE)+AA658+1,VLOOKUP(V658,'Branch Wise Work Timelines'!C:G,4,FALSE)+AA658))</f>
        <v>44882.104166666664</v>
      </c>
      <c r="AG658" s="67">
        <f>WORKDAY.INTL(AA658,1,11)+VLOOKUP(V658,'Branch Wise Work Timelines'!C:G,3,FALSE)</f>
        <v>44882.416666666664</v>
      </c>
      <c r="AH658" s="69" t="str">
        <f t="shared" ca="1" si="129"/>
        <v>Out of TAT</v>
      </c>
      <c r="AI658" s="69">
        <f t="shared" ca="1" si="130"/>
        <v>20684</v>
      </c>
      <c r="AJ658" s="69" t="str">
        <f ca="1">IF(AI658&lt;0,"0-12",IFERROR(VLOOKUP(AI658,Breakup[],2,FALSE),"&gt;24"))</f>
        <v>&gt;24</v>
      </c>
      <c r="AK658" s="69" t="str">
        <f>VLOOKUP(V658,Master!B:D,3,FALSE)</f>
        <v>South</v>
      </c>
      <c r="AL658" s="69" t="str">
        <f t="shared" si="131"/>
        <v>Bangalore-CLS</v>
      </c>
    </row>
    <row r="659" spans="1:38">
      <c r="A659" s="13" t="s">
        <v>1616</v>
      </c>
      <c r="B659" s="54">
        <v>44701.624140509302</v>
      </c>
      <c r="C659" s="13" t="s">
        <v>235</v>
      </c>
      <c r="D659" s="13">
        <v>449</v>
      </c>
      <c r="E659" s="13" t="s">
        <v>1617</v>
      </c>
      <c r="F659" s="13" t="s">
        <v>15</v>
      </c>
      <c r="G659" s="14">
        <v>1653042748167</v>
      </c>
      <c r="H659" s="55">
        <v>7.3703703703703702E-2</v>
      </c>
      <c r="I659" s="33">
        <v>44888.073703703703</v>
      </c>
      <c r="J659" s="58">
        <v>44888</v>
      </c>
      <c r="K659" s="13" t="s">
        <v>213</v>
      </c>
      <c r="L659" s="13" t="s">
        <v>30</v>
      </c>
      <c r="M659" s="13" t="s">
        <v>214</v>
      </c>
      <c r="N659" s="13" t="s">
        <v>206</v>
      </c>
      <c r="O659" s="33" t="s">
        <v>38</v>
      </c>
      <c r="P659" s="58" t="s">
        <v>38</v>
      </c>
      <c r="Q659" s="33" t="s">
        <v>207</v>
      </c>
      <c r="R659" s="14" t="s">
        <v>38</v>
      </c>
      <c r="S659" s="13" t="s">
        <v>216</v>
      </c>
      <c r="T659" s="13" t="s">
        <v>217</v>
      </c>
      <c r="U659" s="33">
        <f t="shared" ca="1" si="120"/>
        <v>45744.56914039352</v>
      </c>
      <c r="V659" s="13" t="str">
        <f t="shared" si="121"/>
        <v>Bangalore</v>
      </c>
      <c r="W659" s="13" t="str">
        <f t="shared" si="122"/>
        <v>CLS</v>
      </c>
      <c r="X659" s="13">
        <f t="shared" si="123"/>
        <v>1</v>
      </c>
      <c r="Y659" s="13" t="str">
        <f>IFERROR(VLOOKUP(C659,ReceivingTeam[],2,FALSE),"HelpDesk")</f>
        <v>HelpDesk</v>
      </c>
      <c r="Z659" s="67">
        <f t="shared" si="124"/>
        <v>44888.916666666664</v>
      </c>
      <c r="AA659" s="68">
        <f t="shared" si="125"/>
        <v>44888</v>
      </c>
      <c r="AB659" s="69" t="b">
        <f t="shared" si="126"/>
        <v>1</v>
      </c>
      <c r="AC659" s="70">
        <f t="shared" si="127"/>
        <v>0.5</v>
      </c>
      <c r="AD659" s="67">
        <f t="shared" si="128"/>
        <v>44888.916666666664</v>
      </c>
      <c r="AE659" s="67">
        <f>VLOOKUP(V659,'Branch Wise Work Timelines'!C:G,3,FALSE)+AA659</f>
        <v>44888.416666666664</v>
      </c>
      <c r="AF659" s="67">
        <f>IF(V659="Bangalore",VLOOKUP(V659,'Branch Wise Work Timelines'!C:G,4,FALSE)+AA659+1,IF(V659="Mumbai",VLOOKUP(V659,'Branch Wise Work Timelines'!C:G,4,FALSE)+AA659+1,VLOOKUP(V659,'Branch Wise Work Timelines'!C:G,4,FALSE)+AA659))</f>
        <v>44889.104166666664</v>
      </c>
      <c r="AG659" s="67">
        <f>WORKDAY.INTL(AA659,1,11)+VLOOKUP(V659,'Branch Wise Work Timelines'!C:G,3,FALSE)</f>
        <v>44889.416666666664</v>
      </c>
      <c r="AH659" s="69" t="str">
        <f t="shared" ca="1" si="129"/>
        <v>Out of TAT</v>
      </c>
      <c r="AI659" s="69">
        <f t="shared" ca="1" si="130"/>
        <v>20536</v>
      </c>
      <c r="AJ659" s="69" t="str">
        <f ca="1">IF(AI659&lt;0,"0-12",IFERROR(VLOOKUP(AI659,Breakup[],2,FALSE),"&gt;24"))</f>
        <v>&gt;24</v>
      </c>
      <c r="AK659" s="69" t="str">
        <f>VLOOKUP(V659,Master!B:D,3,FALSE)</f>
        <v>South</v>
      </c>
      <c r="AL659" s="69" t="str">
        <f t="shared" si="131"/>
        <v>Bangalore-CLS</v>
      </c>
    </row>
    <row r="660" spans="1:38">
      <c r="A660" s="13" t="s">
        <v>1618</v>
      </c>
      <c r="B660" s="54">
        <v>44701.635086955997</v>
      </c>
      <c r="C660" s="13" t="s">
        <v>467</v>
      </c>
      <c r="D660" s="13">
        <v>497</v>
      </c>
      <c r="E660" s="13" t="s">
        <v>1619</v>
      </c>
      <c r="F660" s="13" t="s">
        <v>15</v>
      </c>
      <c r="G660" s="14">
        <v>1653043498252</v>
      </c>
      <c r="H660" s="55">
        <v>0.34108796296296301</v>
      </c>
      <c r="I660" s="33">
        <v>44891.341087963003</v>
      </c>
      <c r="J660" s="58">
        <v>44891</v>
      </c>
      <c r="K660" s="13" t="s">
        <v>213</v>
      </c>
      <c r="L660" s="13" t="s">
        <v>30</v>
      </c>
      <c r="M660" s="13" t="s">
        <v>214</v>
      </c>
      <c r="N660" s="13" t="s">
        <v>206</v>
      </c>
      <c r="O660" s="33">
        <v>44891.4083680556</v>
      </c>
      <c r="P660" s="58">
        <v>44891</v>
      </c>
      <c r="Q660" s="33" t="s">
        <v>237</v>
      </c>
      <c r="R660" s="14">
        <v>926</v>
      </c>
      <c r="S660" s="13" t="s">
        <v>216</v>
      </c>
      <c r="T660" s="13" t="s">
        <v>217</v>
      </c>
      <c r="U660" s="33">
        <f t="shared" ca="1" si="120"/>
        <v>45744.56914039352</v>
      </c>
      <c r="V660" s="13" t="str">
        <f t="shared" si="121"/>
        <v>Bangalore</v>
      </c>
      <c r="W660" s="13" t="str">
        <f t="shared" si="122"/>
        <v>CLS</v>
      </c>
      <c r="X660" s="13">
        <f t="shared" si="123"/>
        <v>8</v>
      </c>
      <c r="Y660" s="13" t="str">
        <f>IFERROR(VLOOKUP(C660,ReceivingTeam[],2,FALSE),"HelpDesk")</f>
        <v>HelpDesk</v>
      </c>
      <c r="Z660" s="67">
        <f t="shared" si="124"/>
        <v>44891.916666666664</v>
      </c>
      <c r="AA660" s="68">
        <f t="shared" si="125"/>
        <v>44891</v>
      </c>
      <c r="AB660" s="69" t="b">
        <f t="shared" si="126"/>
        <v>1</v>
      </c>
      <c r="AC660" s="70">
        <f t="shared" si="127"/>
        <v>0.5</v>
      </c>
      <c r="AD660" s="67">
        <f t="shared" si="128"/>
        <v>44891.916666666664</v>
      </c>
      <c r="AE660" s="67">
        <f>VLOOKUP(V660,'Branch Wise Work Timelines'!C:G,3,FALSE)+AA660</f>
        <v>44891.416666666664</v>
      </c>
      <c r="AF660" s="67">
        <f>IF(V660="Bangalore",VLOOKUP(V660,'Branch Wise Work Timelines'!C:G,4,FALSE)+AA660+1,IF(V660="Mumbai",VLOOKUP(V660,'Branch Wise Work Timelines'!C:G,4,FALSE)+AA660+1,VLOOKUP(V660,'Branch Wise Work Timelines'!C:G,4,FALSE)+AA660))</f>
        <v>44892.104166666664</v>
      </c>
      <c r="AG660" s="67">
        <f>WORKDAY.INTL(AA660,1,11)+VLOOKUP(V660,'Branch Wise Work Timelines'!C:G,3,FALSE)</f>
        <v>44893.416666666664</v>
      </c>
      <c r="AH660" s="69" t="str">
        <f t="shared" si="129"/>
        <v>Met</v>
      </c>
      <c r="AI660" s="69">
        <f t="shared" ca="1" si="130"/>
        <v>20464</v>
      </c>
      <c r="AJ660" s="69" t="str">
        <f ca="1">IF(AI660&lt;0,"0-12",IFERROR(VLOOKUP(AI660,Breakup[],2,FALSE),"&gt;24"))</f>
        <v>&gt;24</v>
      </c>
      <c r="AK660" s="69" t="str">
        <f>VLOOKUP(V660,Master!B:D,3,FALSE)</f>
        <v>South</v>
      </c>
      <c r="AL660" s="69" t="str">
        <f t="shared" si="131"/>
        <v>Bangalore-CLS</v>
      </c>
    </row>
    <row r="661" spans="1:38">
      <c r="A661" s="13" t="s">
        <v>1620</v>
      </c>
      <c r="B661" s="54">
        <v>44701.654926585601</v>
      </c>
      <c r="C661" s="13" t="s">
        <v>372</v>
      </c>
      <c r="D661" s="13">
        <v>682</v>
      </c>
      <c r="E661" s="13" t="s">
        <v>1621</v>
      </c>
      <c r="F661" s="13" t="s">
        <v>15</v>
      </c>
      <c r="G661" s="14">
        <v>1653042280155</v>
      </c>
      <c r="H661" s="55">
        <v>0.79295138888888905</v>
      </c>
      <c r="I661" s="33">
        <v>44886.792951388903</v>
      </c>
      <c r="J661" s="58">
        <v>44886</v>
      </c>
      <c r="K661" s="13" t="s">
        <v>213</v>
      </c>
      <c r="L661" s="13" t="s">
        <v>30</v>
      </c>
      <c r="M661" s="13" t="s">
        <v>214</v>
      </c>
      <c r="N661" s="13" t="s">
        <v>206</v>
      </c>
      <c r="O661" s="33" t="s">
        <v>38</v>
      </c>
      <c r="P661" s="58" t="s">
        <v>38</v>
      </c>
      <c r="Q661" s="33" t="s">
        <v>207</v>
      </c>
      <c r="R661" s="14" t="s">
        <v>38</v>
      </c>
      <c r="S661" s="13" t="s">
        <v>216</v>
      </c>
      <c r="T661" s="13" t="s">
        <v>217</v>
      </c>
      <c r="U661" s="33">
        <f t="shared" ca="1" si="120"/>
        <v>45744.56914039352</v>
      </c>
      <c r="V661" s="13" t="str">
        <f t="shared" si="121"/>
        <v>Bangalore</v>
      </c>
      <c r="W661" s="13" t="str">
        <f t="shared" si="122"/>
        <v>CLS</v>
      </c>
      <c r="X661" s="13">
        <f t="shared" si="123"/>
        <v>19</v>
      </c>
      <c r="Y661" s="13" t="str">
        <f>IFERROR(VLOOKUP(C661,ReceivingTeam[],2,FALSE),"HelpDesk")</f>
        <v>HelpDesk</v>
      </c>
      <c r="Z661" s="67">
        <f t="shared" si="124"/>
        <v>44887.605451388903</v>
      </c>
      <c r="AA661" s="68">
        <f t="shared" si="125"/>
        <v>44886</v>
      </c>
      <c r="AB661" s="69" t="b">
        <f t="shared" si="126"/>
        <v>1</v>
      </c>
      <c r="AC661" s="70">
        <f t="shared" si="127"/>
        <v>0.5</v>
      </c>
      <c r="AD661" s="67">
        <f t="shared" si="128"/>
        <v>44887.605451388903</v>
      </c>
      <c r="AE661" s="67">
        <f>VLOOKUP(V661,'Branch Wise Work Timelines'!C:G,3,FALSE)+AA661</f>
        <v>44886.416666666664</v>
      </c>
      <c r="AF661" s="67">
        <f>IF(V661="Bangalore",VLOOKUP(V661,'Branch Wise Work Timelines'!C:G,4,FALSE)+AA661+1,IF(V661="Mumbai",VLOOKUP(V661,'Branch Wise Work Timelines'!C:G,4,FALSE)+AA661+1,VLOOKUP(V661,'Branch Wise Work Timelines'!C:G,4,FALSE)+AA661))</f>
        <v>44887.104166666664</v>
      </c>
      <c r="AG661" s="67">
        <f>WORKDAY.INTL(AA661,1,11)+VLOOKUP(V661,'Branch Wise Work Timelines'!C:G,3,FALSE)</f>
        <v>44887.416666666664</v>
      </c>
      <c r="AH661" s="69" t="str">
        <f t="shared" ca="1" si="129"/>
        <v>Out of TAT</v>
      </c>
      <c r="AI661" s="69">
        <f t="shared" ca="1" si="130"/>
        <v>20568</v>
      </c>
      <c r="AJ661" s="69" t="str">
        <f ca="1">IF(AI661&lt;0,"0-12",IFERROR(VLOOKUP(AI661,Breakup[],2,FALSE),"&gt;24"))</f>
        <v>&gt;24</v>
      </c>
      <c r="AK661" s="69" t="str">
        <f>VLOOKUP(V661,Master!B:D,3,FALSE)</f>
        <v>South</v>
      </c>
      <c r="AL661" s="69" t="str">
        <f t="shared" si="131"/>
        <v>Bangalore-CLS</v>
      </c>
    </row>
    <row r="662" spans="1:38">
      <c r="A662" s="13" t="s">
        <v>1622</v>
      </c>
      <c r="B662" s="54">
        <v>44701.537400729198</v>
      </c>
      <c r="C662" s="13" t="s">
        <v>404</v>
      </c>
      <c r="D662" s="13">
        <v>237</v>
      </c>
      <c r="E662" s="13" t="s">
        <v>1623</v>
      </c>
      <c r="F662" s="13" t="s">
        <v>15</v>
      </c>
      <c r="G662" s="14">
        <v>1653031432017</v>
      </c>
      <c r="H662" s="55">
        <v>0.85605324074074096</v>
      </c>
      <c r="I662" s="33">
        <v>44881.856053240699</v>
      </c>
      <c r="J662" s="58">
        <v>44881</v>
      </c>
      <c r="K662" s="13" t="s">
        <v>213</v>
      </c>
      <c r="L662" s="13" t="s">
        <v>30</v>
      </c>
      <c r="M662" s="13" t="s">
        <v>75</v>
      </c>
      <c r="N662" s="13" t="s">
        <v>206</v>
      </c>
      <c r="O662" s="33" t="s">
        <v>38</v>
      </c>
      <c r="P662" s="58" t="s">
        <v>38</v>
      </c>
      <c r="Q662" s="33" t="s">
        <v>207</v>
      </c>
      <c r="R662" s="14" t="s">
        <v>38</v>
      </c>
      <c r="S662" s="13" t="s">
        <v>216</v>
      </c>
      <c r="T662" s="13" t="s">
        <v>217</v>
      </c>
      <c r="U662" s="33">
        <f t="shared" ca="1" si="120"/>
        <v>45744.56914039352</v>
      </c>
      <c r="V662" s="13" t="str">
        <f t="shared" si="121"/>
        <v>Bangalore</v>
      </c>
      <c r="W662" s="13" t="str">
        <f t="shared" si="122"/>
        <v>CLS</v>
      </c>
      <c r="X662" s="13">
        <f t="shared" si="123"/>
        <v>20</v>
      </c>
      <c r="Y662" s="13" t="str">
        <f>IFERROR(VLOOKUP(C662,ReceivingTeam[],2,FALSE),"HelpDesk")</f>
        <v>HelpDesk</v>
      </c>
      <c r="Z662" s="67">
        <f t="shared" si="124"/>
        <v>44882.668553240699</v>
      </c>
      <c r="AA662" s="68">
        <f t="shared" si="125"/>
        <v>44881</v>
      </c>
      <c r="AB662" s="69" t="b">
        <f t="shared" si="126"/>
        <v>1</v>
      </c>
      <c r="AC662" s="70">
        <f t="shared" si="127"/>
        <v>0.5</v>
      </c>
      <c r="AD662" s="67">
        <f t="shared" si="128"/>
        <v>44882.668553240699</v>
      </c>
      <c r="AE662" s="67">
        <f>VLOOKUP(V662,'Branch Wise Work Timelines'!C:G,3,FALSE)+AA662</f>
        <v>44881.416666666664</v>
      </c>
      <c r="AF662" s="67">
        <f>IF(V662="Bangalore",VLOOKUP(V662,'Branch Wise Work Timelines'!C:G,4,FALSE)+AA662+1,IF(V662="Mumbai",VLOOKUP(V662,'Branch Wise Work Timelines'!C:G,4,FALSE)+AA662+1,VLOOKUP(V662,'Branch Wise Work Timelines'!C:G,4,FALSE)+AA662))</f>
        <v>44882.104166666664</v>
      </c>
      <c r="AG662" s="67">
        <f>WORKDAY.INTL(AA662,1,11)+VLOOKUP(V662,'Branch Wise Work Timelines'!C:G,3,FALSE)</f>
        <v>44882.416666666664</v>
      </c>
      <c r="AH662" s="69" t="str">
        <f t="shared" ca="1" si="129"/>
        <v>Out of TAT</v>
      </c>
      <c r="AI662" s="69">
        <f t="shared" ca="1" si="130"/>
        <v>20686</v>
      </c>
      <c r="AJ662" s="69" t="str">
        <f ca="1">IF(AI662&lt;0,"0-12",IFERROR(VLOOKUP(AI662,Breakup[],2,FALSE),"&gt;24"))</f>
        <v>&gt;24</v>
      </c>
      <c r="AK662" s="69" t="str">
        <f>VLOOKUP(V662,Master!B:D,3,FALSE)</f>
        <v>South</v>
      </c>
      <c r="AL662" s="69" t="str">
        <f t="shared" si="131"/>
        <v>Bangalore-CLS</v>
      </c>
    </row>
    <row r="663" spans="1:38">
      <c r="A663" s="13" t="s">
        <v>1624</v>
      </c>
      <c r="B663" s="54">
        <v>44701.500423761601</v>
      </c>
      <c r="C663" s="13" t="s">
        <v>255</v>
      </c>
      <c r="D663" s="13">
        <v>912</v>
      </c>
      <c r="E663" s="13" t="s">
        <v>1625</v>
      </c>
      <c r="F663" s="13" t="s">
        <v>33</v>
      </c>
      <c r="G663" s="14">
        <v>1653030234261</v>
      </c>
      <c r="H663" s="55">
        <v>0.75363425925925898</v>
      </c>
      <c r="I663" s="33">
        <v>44886.753634259301</v>
      </c>
      <c r="J663" s="58">
        <v>44886</v>
      </c>
      <c r="K663" s="13" t="s">
        <v>257</v>
      </c>
      <c r="L663" s="13" t="s">
        <v>72</v>
      </c>
      <c r="M663" s="13" t="s">
        <v>255</v>
      </c>
      <c r="N663" s="13" t="s">
        <v>206</v>
      </c>
      <c r="O663" s="33" t="s">
        <v>38</v>
      </c>
      <c r="P663" s="58" t="s">
        <v>38</v>
      </c>
      <c r="Q663" s="33" t="s">
        <v>207</v>
      </c>
      <c r="R663" s="14" t="s">
        <v>38</v>
      </c>
      <c r="S663" s="13" t="s">
        <v>216</v>
      </c>
      <c r="T663" s="13" t="s">
        <v>278</v>
      </c>
      <c r="U663" s="33">
        <f t="shared" ca="1" si="120"/>
        <v>45744.56914039352</v>
      </c>
      <c r="V663" s="13" t="str">
        <f t="shared" si="121"/>
        <v>Pune</v>
      </c>
      <c r="W663" s="13" t="str">
        <f t="shared" si="122"/>
        <v>RI</v>
      </c>
      <c r="X663" s="13">
        <f t="shared" si="123"/>
        <v>18</v>
      </c>
      <c r="Y663" s="13" t="str">
        <f>IFERROR(VLOOKUP(C663,ReceivingTeam[],2,FALSE),"HelpDesk")</f>
        <v>HelpDesk</v>
      </c>
      <c r="Z663" s="67">
        <f t="shared" si="124"/>
        <v>44890.378634259301</v>
      </c>
      <c r="AA663" s="68">
        <f t="shared" si="125"/>
        <v>44886</v>
      </c>
      <c r="AB663" s="69" t="b">
        <f t="shared" si="126"/>
        <v>1</v>
      </c>
      <c r="AC663" s="70">
        <f t="shared" si="127"/>
        <v>3</v>
      </c>
      <c r="AD663" s="67">
        <f t="shared" si="128"/>
        <v>44890.378634259301</v>
      </c>
      <c r="AE663" s="67">
        <f>VLOOKUP(V663,'Branch Wise Work Timelines'!C:G,3,FALSE)+AA663</f>
        <v>44886.395833333336</v>
      </c>
      <c r="AF663" s="67">
        <f>IF(V663="Bangalore",VLOOKUP(V663,'Branch Wise Work Timelines'!C:G,4,FALSE)+AA663+1,IF(V663="Mumbai",VLOOKUP(V663,'Branch Wise Work Timelines'!C:G,4,FALSE)+AA663+1,VLOOKUP(V663,'Branch Wise Work Timelines'!C:G,4,FALSE)+AA663))</f>
        <v>44886.770833333336</v>
      </c>
      <c r="AG663" s="67">
        <f>WORKDAY.INTL(AA663,1,11)+VLOOKUP(V663,'Branch Wise Work Timelines'!C:G,3,FALSE)</f>
        <v>44887.395833333336</v>
      </c>
      <c r="AH663" s="69" t="str">
        <f t="shared" ca="1" si="129"/>
        <v>Out of TAT</v>
      </c>
      <c r="AI663" s="69">
        <f t="shared" ca="1" si="130"/>
        <v>20501</v>
      </c>
      <c r="AJ663" s="69" t="str">
        <f ca="1">IF(AI663&lt;0,"0-12",IFERROR(VLOOKUP(AI663,Breakup[],2,FALSE),"&gt;24"))</f>
        <v>&gt;24</v>
      </c>
      <c r="AK663" s="69" t="str">
        <f>VLOOKUP(V663,Master!B:D,3,FALSE)</f>
        <v>West</v>
      </c>
      <c r="AL663" s="69" t="str">
        <f t="shared" si="131"/>
        <v>Pune</v>
      </c>
    </row>
    <row r="664" spans="1:38">
      <c r="A664" s="13" t="s">
        <v>1626</v>
      </c>
      <c r="B664" s="54">
        <v>44701.6536674421</v>
      </c>
      <c r="C664" s="13" t="s">
        <v>506</v>
      </c>
      <c r="D664" s="13">
        <v>1081</v>
      </c>
      <c r="E664" s="13" t="s">
        <v>1627</v>
      </c>
      <c r="F664" s="13" t="s">
        <v>15</v>
      </c>
      <c r="G664" s="14">
        <v>1653043874636</v>
      </c>
      <c r="H664" s="55">
        <v>0.146261574074074</v>
      </c>
      <c r="I664" s="33">
        <v>44887.146261574097</v>
      </c>
      <c r="J664" s="58">
        <v>44887</v>
      </c>
      <c r="K664" s="13" t="s">
        <v>213</v>
      </c>
      <c r="L664" s="13" t="s">
        <v>30</v>
      </c>
      <c r="M664" s="13" t="s">
        <v>75</v>
      </c>
      <c r="N664" s="13" t="s">
        <v>206</v>
      </c>
      <c r="O664" s="33" t="s">
        <v>38</v>
      </c>
      <c r="P664" s="58" t="s">
        <v>38</v>
      </c>
      <c r="Q664" s="33" t="s">
        <v>207</v>
      </c>
      <c r="R664" s="14" t="s">
        <v>38</v>
      </c>
      <c r="S664" s="13" t="s">
        <v>208</v>
      </c>
      <c r="T664" s="13" t="s">
        <v>209</v>
      </c>
      <c r="U664" s="33">
        <f t="shared" ca="1" si="120"/>
        <v>45744.56914039352</v>
      </c>
      <c r="V664" s="13" t="str">
        <f t="shared" si="121"/>
        <v>Bangalore</v>
      </c>
      <c r="W664" s="13" t="str">
        <f t="shared" si="122"/>
        <v>CLS</v>
      </c>
      <c r="X664" s="13">
        <f t="shared" si="123"/>
        <v>3</v>
      </c>
      <c r="Y664" s="13" t="str">
        <f>IFERROR(VLOOKUP(C664,ReceivingTeam[],2,FALSE),"HelpDesk")</f>
        <v>HelpDesk</v>
      </c>
      <c r="Z664" s="67">
        <f t="shared" si="124"/>
        <v>44887.916666666664</v>
      </c>
      <c r="AA664" s="68">
        <f t="shared" si="125"/>
        <v>44887</v>
      </c>
      <c r="AB664" s="69" t="b">
        <f t="shared" si="126"/>
        <v>1</v>
      </c>
      <c r="AC664" s="70">
        <f t="shared" si="127"/>
        <v>0.5</v>
      </c>
      <c r="AD664" s="67">
        <f t="shared" si="128"/>
        <v>44887.916666666664</v>
      </c>
      <c r="AE664" s="67">
        <f>VLOOKUP(V664,'Branch Wise Work Timelines'!C:G,3,FALSE)+AA664</f>
        <v>44887.416666666664</v>
      </c>
      <c r="AF664" s="67">
        <f>IF(V664="Bangalore",VLOOKUP(V664,'Branch Wise Work Timelines'!C:G,4,FALSE)+AA664+1,IF(V664="Mumbai",VLOOKUP(V664,'Branch Wise Work Timelines'!C:G,4,FALSE)+AA664+1,VLOOKUP(V664,'Branch Wise Work Timelines'!C:G,4,FALSE)+AA664))</f>
        <v>44888.104166666664</v>
      </c>
      <c r="AG664" s="67">
        <f>WORKDAY.INTL(AA664,1,11)+VLOOKUP(V664,'Branch Wise Work Timelines'!C:G,3,FALSE)</f>
        <v>44888.416666666664</v>
      </c>
      <c r="AH664" s="69" t="str">
        <f t="shared" ca="1" si="129"/>
        <v>Out of TAT</v>
      </c>
      <c r="AI664" s="69">
        <f t="shared" ca="1" si="130"/>
        <v>20560</v>
      </c>
      <c r="AJ664" s="69" t="str">
        <f ca="1">IF(AI664&lt;0,"0-12",IFERROR(VLOOKUP(AI664,Breakup[],2,FALSE),"&gt;24"))</f>
        <v>&gt;24</v>
      </c>
      <c r="AK664" s="69" t="str">
        <f>VLOOKUP(V664,Master!B:D,3,FALSE)</f>
        <v>South</v>
      </c>
      <c r="AL664" s="69" t="str">
        <f t="shared" si="131"/>
        <v>Bangalore-CLS</v>
      </c>
    </row>
    <row r="665" spans="1:38">
      <c r="A665" s="13" t="s">
        <v>1628</v>
      </c>
      <c r="B665" s="54">
        <v>44701.665493055603</v>
      </c>
      <c r="C665" s="13" t="s">
        <v>153</v>
      </c>
      <c r="D665" s="13">
        <v>341</v>
      </c>
      <c r="E665" s="13" t="s">
        <v>1629</v>
      </c>
      <c r="F665" s="13" t="s">
        <v>33</v>
      </c>
      <c r="G665" s="14">
        <v>1653042931892</v>
      </c>
      <c r="H665" s="55">
        <v>0.62940972222222202</v>
      </c>
      <c r="I665" s="33">
        <v>44891.629409722198</v>
      </c>
      <c r="J665" s="58">
        <v>44891</v>
      </c>
      <c r="K665" s="13" t="s">
        <v>397</v>
      </c>
      <c r="L665" s="13" t="s">
        <v>50</v>
      </c>
      <c r="M665" s="13" t="s">
        <v>153</v>
      </c>
      <c r="N665" s="13" t="s">
        <v>206</v>
      </c>
      <c r="O665" s="33">
        <v>44891.000300925902</v>
      </c>
      <c r="P665" s="58">
        <v>44891</v>
      </c>
      <c r="Q665" s="33" t="s">
        <v>237</v>
      </c>
      <c r="R665" s="14">
        <v>258</v>
      </c>
      <c r="S665" s="13" t="s">
        <v>216</v>
      </c>
      <c r="T665" s="13" t="s">
        <v>217</v>
      </c>
      <c r="U665" s="33">
        <f t="shared" ca="1" si="120"/>
        <v>45744.56914039352</v>
      </c>
      <c r="V665" s="13" t="str">
        <f t="shared" si="121"/>
        <v>Cochin</v>
      </c>
      <c r="W665" s="13" t="str">
        <f t="shared" si="122"/>
        <v>RI</v>
      </c>
      <c r="X665" s="13">
        <f t="shared" si="123"/>
        <v>15</v>
      </c>
      <c r="Y665" s="13" t="str">
        <f>IFERROR(VLOOKUP(C665,ReceivingTeam[],2,FALSE),"HelpDesk")</f>
        <v>Branch office</v>
      </c>
      <c r="Z665" s="67">
        <f t="shared" si="124"/>
        <v>44893.775243055527</v>
      </c>
      <c r="AA665" s="68">
        <f t="shared" si="125"/>
        <v>44891</v>
      </c>
      <c r="AB665" s="69" t="b">
        <f t="shared" si="126"/>
        <v>1</v>
      </c>
      <c r="AC665" s="70">
        <f t="shared" si="127"/>
        <v>0.5</v>
      </c>
      <c r="AD665" s="67">
        <f t="shared" si="128"/>
        <v>44893.775243055527</v>
      </c>
      <c r="AE665" s="67">
        <f>VLOOKUP(V665,'Branch Wise Work Timelines'!C:G,3,FALSE)+AA665</f>
        <v>44891.416666666664</v>
      </c>
      <c r="AF665" s="67">
        <f>IF(V665="Bangalore",VLOOKUP(V665,'Branch Wise Work Timelines'!C:G,4,FALSE)+AA665+1,IF(V665="Mumbai",VLOOKUP(V665,'Branch Wise Work Timelines'!C:G,4,FALSE)+AA665+1,VLOOKUP(V665,'Branch Wise Work Timelines'!C:G,4,FALSE)+AA665))</f>
        <v>44891.770833333336</v>
      </c>
      <c r="AG665" s="67">
        <f>WORKDAY.INTL(AA665,1,11)+VLOOKUP(V665,'Branch Wise Work Timelines'!C:G,3,FALSE)</f>
        <v>44893.416666666664</v>
      </c>
      <c r="AH665" s="69" t="str">
        <f t="shared" si="129"/>
        <v>Met</v>
      </c>
      <c r="AI665" s="69">
        <f t="shared" ca="1" si="130"/>
        <v>20420</v>
      </c>
      <c r="AJ665" s="69" t="str">
        <f ca="1">IF(AI665&lt;0,"0-12",IFERROR(VLOOKUP(AI665,Breakup[],2,FALSE),"&gt;24"))</f>
        <v>&gt;24</v>
      </c>
      <c r="AK665" s="69" t="str">
        <f>VLOOKUP(V665,Master!B:D,3,FALSE)</f>
        <v>South</v>
      </c>
      <c r="AL665" s="69" t="str">
        <f t="shared" si="131"/>
        <v>Cochin</v>
      </c>
    </row>
    <row r="666" spans="1:38">
      <c r="A666" s="13" t="s">
        <v>1630</v>
      </c>
      <c r="B666" s="54">
        <v>44701.680443090299</v>
      </c>
      <c r="C666" s="13" t="s">
        <v>323</v>
      </c>
      <c r="D666" s="13">
        <v>760</v>
      </c>
      <c r="E666" s="13" t="s">
        <v>1631</v>
      </c>
      <c r="F666" s="13" t="s">
        <v>33</v>
      </c>
      <c r="G666" s="14">
        <v>1653043912595</v>
      </c>
      <c r="H666" s="55">
        <v>0.60813657407407395</v>
      </c>
      <c r="I666" s="33">
        <v>44886.608136574097</v>
      </c>
      <c r="J666" s="58">
        <v>44886</v>
      </c>
      <c r="K666" s="13" t="s">
        <v>325</v>
      </c>
      <c r="L666" s="13" t="s">
        <v>55</v>
      </c>
      <c r="M666" s="13" t="s">
        <v>323</v>
      </c>
      <c r="N666" s="13" t="s">
        <v>206</v>
      </c>
      <c r="O666" s="33" t="s">
        <v>38</v>
      </c>
      <c r="P666" s="58" t="s">
        <v>38</v>
      </c>
      <c r="Q666" s="33" t="s">
        <v>207</v>
      </c>
      <c r="R666" s="14" t="s">
        <v>38</v>
      </c>
      <c r="S666" s="13" t="s">
        <v>208</v>
      </c>
      <c r="T666" s="13" t="s">
        <v>209</v>
      </c>
      <c r="U666" s="33">
        <f t="shared" ca="1" si="120"/>
        <v>45744.56914039352</v>
      </c>
      <c r="V666" s="13" t="str">
        <f t="shared" si="121"/>
        <v>Delhi</v>
      </c>
      <c r="W666" s="13" t="str">
        <f t="shared" si="122"/>
        <v>RI</v>
      </c>
      <c r="X666" s="13">
        <f t="shared" si="123"/>
        <v>14</v>
      </c>
      <c r="Y666" s="13" t="str">
        <f>IFERROR(VLOOKUP(C666,ReceivingTeam[],2,FALSE),"HelpDesk")</f>
        <v>HelpDesk</v>
      </c>
      <c r="Z666" s="67">
        <f t="shared" si="124"/>
        <v>44887.753969907426</v>
      </c>
      <c r="AA666" s="68">
        <f t="shared" si="125"/>
        <v>44886</v>
      </c>
      <c r="AB666" s="69" t="b">
        <f t="shared" si="126"/>
        <v>1</v>
      </c>
      <c r="AC666" s="70">
        <f t="shared" si="127"/>
        <v>0.5</v>
      </c>
      <c r="AD666" s="67">
        <f t="shared" si="128"/>
        <v>44887.753969907426</v>
      </c>
      <c r="AE666" s="67">
        <f>VLOOKUP(V666,'Branch Wise Work Timelines'!C:G,3,FALSE)+AA666</f>
        <v>44886.416666666664</v>
      </c>
      <c r="AF666" s="67">
        <f>IF(V666="Bangalore",VLOOKUP(V666,'Branch Wise Work Timelines'!C:G,4,FALSE)+AA666+1,IF(V666="Mumbai",VLOOKUP(V666,'Branch Wise Work Timelines'!C:G,4,FALSE)+AA666+1,VLOOKUP(V666,'Branch Wise Work Timelines'!C:G,4,FALSE)+AA666))</f>
        <v>44886.770833333336</v>
      </c>
      <c r="AG666" s="67">
        <f>WORKDAY.INTL(AA666,1,11)+VLOOKUP(V666,'Branch Wise Work Timelines'!C:G,3,FALSE)</f>
        <v>44887.416666666664</v>
      </c>
      <c r="AH666" s="69" t="str">
        <f t="shared" ca="1" si="129"/>
        <v>Out of TAT</v>
      </c>
      <c r="AI666" s="69">
        <f t="shared" ca="1" si="130"/>
        <v>20564</v>
      </c>
      <c r="AJ666" s="69" t="str">
        <f ca="1">IF(AI666&lt;0,"0-12",IFERROR(VLOOKUP(AI666,Breakup[],2,FALSE),"&gt;24"))</f>
        <v>&gt;24</v>
      </c>
      <c r="AK666" s="69" t="str">
        <f>VLOOKUP(V666,Master!B:D,3,FALSE)</f>
        <v>North</v>
      </c>
      <c r="AL666" s="69" t="str">
        <f t="shared" si="131"/>
        <v>Delhi</v>
      </c>
    </row>
    <row r="667" spans="1:38">
      <c r="A667" s="13" t="s">
        <v>1632</v>
      </c>
      <c r="B667" s="54">
        <v>44699.809851620397</v>
      </c>
      <c r="C667" s="13" t="s">
        <v>412</v>
      </c>
      <c r="D667" s="13">
        <v>1064</v>
      </c>
      <c r="E667" s="13" t="s">
        <v>1633</v>
      </c>
      <c r="F667" s="13" t="s">
        <v>33</v>
      </c>
      <c r="G667" s="14">
        <v>1653036822260</v>
      </c>
      <c r="H667" s="55">
        <v>0.87518518518518496</v>
      </c>
      <c r="I667" s="33">
        <v>44886.875185185199</v>
      </c>
      <c r="J667" s="58">
        <v>44886</v>
      </c>
      <c r="K667" s="13" t="s">
        <v>397</v>
      </c>
      <c r="L667" s="13" t="s">
        <v>50</v>
      </c>
      <c r="M667" s="13" t="s">
        <v>414</v>
      </c>
      <c r="N667" s="13" t="s">
        <v>206</v>
      </c>
      <c r="O667" s="33" t="s">
        <v>38</v>
      </c>
      <c r="P667" s="58" t="s">
        <v>38</v>
      </c>
      <c r="Q667" s="33" t="s">
        <v>207</v>
      </c>
      <c r="R667" s="14" t="s">
        <v>38</v>
      </c>
      <c r="S667" s="13" t="s">
        <v>216</v>
      </c>
      <c r="T667" s="13" t="s">
        <v>217</v>
      </c>
      <c r="U667" s="33">
        <f t="shared" ca="1" si="120"/>
        <v>45744.56914039352</v>
      </c>
      <c r="V667" s="13" t="str">
        <f t="shared" si="121"/>
        <v>Cochin</v>
      </c>
      <c r="W667" s="13" t="str">
        <f t="shared" si="122"/>
        <v>RI</v>
      </c>
      <c r="X667" s="13">
        <f t="shared" si="123"/>
        <v>21</v>
      </c>
      <c r="Y667" s="13" t="str">
        <f>IFERROR(VLOOKUP(C667,ReceivingTeam[],2,FALSE),"HelpDesk")</f>
        <v>HelpDesk</v>
      </c>
      <c r="Z667" s="67">
        <f t="shared" si="124"/>
        <v>44888.021018518528</v>
      </c>
      <c r="AA667" s="68">
        <f t="shared" si="125"/>
        <v>44886</v>
      </c>
      <c r="AB667" s="69" t="b">
        <f t="shared" si="126"/>
        <v>1</v>
      </c>
      <c r="AC667" s="70">
        <f t="shared" si="127"/>
        <v>0.5</v>
      </c>
      <c r="AD667" s="67">
        <f t="shared" si="128"/>
        <v>44888.021018518528</v>
      </c>
      <c r="AE667" s="67">
        <f>VLOOKUP(V667,'Branch Wise Work Timelines'!C:G,3,FALSE)+AA667</f>
        <v>44886.416666666664</v>
      </c>
      <c r="AF667" s="67">
        <f>IF(V667="Bangalore",VLOOKUP(V667,'Branch Wise Work Timelines'!C:G,4,FALSE)+AA667+1,IF(V667="Mumbai",VLOOKUP(V667,'Branch Wise Work Timelines'!C:G,4,FALSE)+AA667+1,VLOOKUP(V667,'Branch Wise Work Timelines'!C:G,4,FALSE)+AA667))</f>
        <v>44886.770833333336</v>
      </c>
      <c r="AG667" s="67">
        <f>WORKDAY.INTL(AA667,1,11)+VLOOKUP(V667,'Branch Wise Work Timelines'!C:G,3,FALSE)</f>
        <v>44887.416666666664</v>
      </c>
      <c r="AH667" s="69" t="str">
        <f t="shared" ca="1" si="129"/>
        <v>Out of TAT</v>
      </c>
      <c r="AI667" s="69">
        <f t="shared" ca="1" si="130"/>
        <v>20558</v>
      </c>
      <c r="AJ667" s="69" t="str">
        <f ca="1">IF(AI667&lt;0,"0-12",IFERROR(VLOOKUP(AI667,Breakup[],2,FALSE),"&gt;24"))</f>
        <v>&gt;24</v>
      </c>
      <c r="AK667" s="69" t="str">
        <f>VLOOKUP(V667,Master!B:D,3,FALSE)</f>
        <v>South</v>
      </c>
      <c r="AL667" s="69" t="str">
        <f t="shared" si="131"/>
        <v>Cochin</v>
      </c>
    </row>
    <row r="668" spans="1:38">
      <c r="A668" s="13" t="s">
        <v>1634</v>
      </c>
      <c r="B668" s="54">
        <v>44699.652076585597</v>
      </c>
      <c r="C668" s="13" t="s">
        <v>412</v>
      </c>
      <c r="D668" s="13">
        <v>643</v>
      </c>
      <c r="E668" s="13" t="s">
        <v>1635</v>
      </c>
      <c r="F668" s="13" t="s">
        <v>33</v>
      </c>
      <c r="G668" s="14">
        <v>1653036822260</v>
      </c>
      <c r="H668" s="55">
        <v>9.52662037037037E-2</v>
      </c>
      <c r="I668" s="33">
        <v>44881.095266203702</v>
      </c>
      <c r="J668" s="58">
        <v>44881</v>
      </c>
      <c r="K668" s="13" t="s">
        <v>397</v>
      </c>
      <c r="L668" s="13" t="s">
        <v>50</v>
      </c>
      <c r="M668" s="13" t="s">
        <v>414</v>
      </c>
      <c r="N668" s="13" t="s">
        <v>206</v>
      </c>
      <c r="O668" s="33" t="s">
        <v>38</v>
      </c>
      <c r="P668" s="58" t="s">
        <v>38</v>
      </c>
      <c r="Q668" s="33" t="s">
        <v>207</v>
      </c>
      <c r="R668" s="14" t="s">
        <v>38</v>
      </c>
      <c r="S668" s="13" t="s">
        <v>216</v>
      </c>
      <c r="T668" s="13" t="s">
        <v>217</v>
      </c>
      <c r="U668" s="33">
        <f t="shared" ca="1" si="120"/>
        <v>45744.56914039352</v>
      </c>
      <c r="V668" s="13" t="str">
        <f t="shared" si="121"/>
        <v>Cochin</v>
      </c>
      <c r="W668" s="13" t="str">
        <f t="shared" si="122"/>
        <v>RI</v>
      </c>
      <c r="X668" s="13">
        <f t="shared" si="123"/>
        <v>2</v>
      </c>
      <c r="Y668" s="13" t="str">
        <f>IFERROR(VLOOKUP(C668,ReceivingTeam[],2,FALSE),"HelpDesk")</f>
        <v>HelpDesk</v>
      </c>
      <c r="Z668" s="67">
        <f t="shared" si="124"/>
        <v>44882.562499999993</v>
      </c>
      <c r="AA668" s="68">
        <f t="shared" si="125"/>
        <v>44881</v>
      </c>
      <c r="AB668" s="69" t="b">
        <f t="shared" si="126"/>
        <v>1</v>
      </c>
      <c r="AC668" s="70">
        <f t="shared" si="127"/>
        <v>0.5</v>
      </c>
      <c r="AD668" s="67">
        <f t="shared" si="128"/>
        <v>44882.562499999993</v>
      </c>
      <c r="AE668" s="67">
        <f>VLOOKUP(V668,'Branch Wise Work Timelines'!C:G,3,FALSE)+AA668</f>
        <v>44881.416666666664</v>
      </c>
      <c r="AF668" s="67">
        <f>IF(V668="Bangalore",VLOOKUP(V668,'Branch Wise Work Timelines'!C:G,4,FALSE)+AA668+1,IF(V668="Mumbai",VLOOKUP(V668,'Branch Wise Work Timelines'!C:G,4,FALSE)+AA668+1,VLOOKUP(V668,'Branch Wise Work Timelines'!C:G,4,FALSE)+AA668))</f>
        <v>44881.770833333336</v>
      </c>
      <c r="AG668" s="67">
        <f>WORKDAY.INTL(AA668,1,11)+VLOOKUP(V668,'Branch Wise Work Timelines'!C:G,3,FALSE)</f>
        <v>44882.416666666664</v>
      </c>
      <c r="AH668" s="69" t="str">
        <f t="shared" ca="1" si="129"/>
        <v>Out of TAT</v>
      </c>
      <c r="AI668" s="69">
        <f t="shared" ca="1" si="130"/>
        <v>20689</v>
      </c>
      <c r="AJ668" s="69" t="str">
        <f ca="1">IF(AI668&lt;0,"0-12",IFERROR(VLOOKUP(AI668,Breakup[],2,FALSE),"&gt;24"))</f>
        <v>&gt;24</v>
      </c>
      <c r="AK668" s="69" t="str">
        <f>VLOOKUP(V668,Master!B:D,3,FALSE)</f>
        <v>South</v>
      </c>
      <c r="AL668" s="69" t="str">
        <f t="shared" si="131"/>
        <v>Cochin</v>
      </c>
    </row>
    <row r="669" spans="1:38">
      <c r="A669" s="13" t="s">
        <v>1636</v>
      </c>
      <c r="B669" s="54">
        <v>44701.683645717603</v>
      </c>
      <c r="C669" s="13" t="s">
        <v>363</v>
      </c>
      <c r="D669" s="13">
        <v>1815</v>
      </c>
      <c r="E669" s="13" t="s">
        <v>1637</v>
      </c>
      <c r="F669" s="13" t="s">
        <v>33</v>
      </c>
      <c r="G669" s="14">
        <v>1653044260842</v>
      </c>
      <c r="H669" s="55">
        <v>0.705706018518519</v>
      </c>
      <c r="I669" s="33">
        <v>44886.705706018503</v>
      </c>
      <c r="J669" s="58">
        <v>44886</v>
      </c>
      <c r="K669" s="13" t="s">
        <v>213</v>
      </c>
      <c r="L669" s="13" t="s">
        <v>30</v>
      </c>
      <c r="M669" s="13" t="s">
        <v>282</v>
      </c>
      <c r="N669" s="13" t="s">
        <v>215</v>
      </c>
      <c r="O669" s="33" t="s">
        <v>38</v>
      </c>
      <c r="P669" s="58" t="s">
        <v>38</v>
      </c>
      <c r="Q669" s="33" t="s">
        <v>207</v>
      </c>
      <c r="R669" s="14" t="s">
        <v>38</v>
      </c>
      <c r="S669" s="13" t="s">
        <v>216</v>
      </c>
      <c r="T669" s="13" t="s">
        <v>217</v>
      </c>
      <c r="U669" s="33">
        <f t="shared" ca="1" si="120"/>
        <v>45744.56914039352</v>
      </c>
      <c r="V669" s="13" t="str">
        <f t="shared" si="121"/>
        <v>Bangalore</v>
      </c>
      <c r="W669" s="13" t="str">
        <f t="shared" si="122"/>
        <v>RI</v>
      </c>
      <c r="X669" s="13">
        <f t="shared" si="123"/>
        <v>16</v>
      </c>
      <c r="Y669" s="13" t="str">
        <f>IFERROR(VLOOKUP(C669,ReceivingTeam[],2,FALSE),"HelpDesk")</f>
        <v>HelpDesk</v>
      </c>
      <c r="Z669" s="67">
        <f t="shared" si="124"/>
        <v>44887.518206018503</v>
      </c>
      <c r="AA669" s="68">
        <f t="shared" si="125"/>
        <v>44886</v>
      </c>
      <c r="AB669" s="69" t="b">
        <f t="shared" si="126"/>
        <v>1</v>
      </c>
      <c r="AC669" s="70">
        <f t="shared" si="127"/>
        <v>0.5</v>
      </c>
      <c r="AD669" s="67">
        <f t="shared" si="128"/>
        <v>44887.518206018503</v>
      </c>
      <c r="AE669" s="67">
        <f>VLOOKUP(V669,'Branch Wise Work Timelines'!C:G,3,FALSE)+AA669</f>
        <v>44886.416666666664</v>
      </c>
      <c r="AF669" s="67">
        <f>IF(V669="Bangalore",VLOOKUP(V669,'Branch Wise Work Timelines'!C:G,4,FALSE)+AA669+1,IF(V669="Mumbai",VLOOKUP(V669,'Branch Wise Work Timelines'!C:G,4,FALSE)+AA669+1,VLOOKUP(V669,'Branch Wise Work Timelines'!C:G,4,FALSE)+AA669))</f>
        <v>44887.104166666664</v>
      </c>
      <c r="AG669" s="67">
        <f>WORKDAY.INTL(AA669,1,11)+VLOOKUP(V669,'Branch Wise Work Timelines'!C:G,3,FALSE)</f>
        <v>44887.416666666664</v>
      </c>
      <c r="AH669" s="69" t="str">
        <f t="shared" ca="1" si="129"/>
        <v>Out of TAT</v>
      </c>
      <c r="AI669" s="69">
        <f t="shared" ca="1" si="130"/>
        <v>20570</v>
      </c>
      <c r="AJ669" s="69" t="str">
        <f ca="1">IF(AI669&lt;0,"0-12",IFERROR(VLOOKUP(AI669,Breakup[],2,FALSE),"&gt;24"))</f>
        <v>&gt;24</v>
      </c>
      <c r="AK669" s="69" t="str">
        <f>VLOOKUP(V669,Master!B:D,3,FALSE)</f>
        <v>South</v>
      </c>
      <c r="AL669" s="69" t="str">
        <f t="shared" si="131"/>
        <v>Bangalore</v>
      </c>
    </row>
    <row r="670" spans="1:38">
      <c r="A670" s="13" t="s">
        <v>1638</v>
      </c>
      <c r="B670" s="54">
        <v>44700.653089699103</v>
      </c>
      <c r="C670" s="13" t="s">
        <v>168</v>
      </c>
      <c r="D670" s="13">
        <v>910</v>
      </c>
      <c r="E670" s="13" t="s">
        <v>1639</v>
      </c>
      <c r="F670" s="13" t="s">
        <v>33</v>
      </c>
      <c r="G670" s="14">
        <v>1653032587610</v>
      </c>
      <c r="H670" s="55">
        <v>0.432881944444444</v>
      </c>
      <c r="I670" s="33">
        <v>44883.432881944398</v>
      </c>
      <c r="J670" s="58">
        <v>44883</v>
      </c>
      <c r="K670" s="13" t="s">
        <v>437</v>
      </c>
      <c r="L670" s="13" t="s">
        <v>12</v>
      </c>
      <c r="M670" s="13" t="s">
        <v>435</v>
      </c>
      <c r="N670" s="13" t="s">
        <v>215</v>
      </c>
      <c r="O670" s="33" t="s">
        <v>38</v>
      </c>
      <c r="P670" s="58" t="s">
        <v>38</v>
      </c>
      <c r="Q670" s="33" t="s">
        <v>207</v>
      </c>
      <c r="R670" s="14" t="s">
        <v>38</v>
      </c>
      <c r="S670" s="13" t="s">
        <v>208</v>
      </c>
      <c r="T670" s="13" t="s">
        <v>209</v>
      </c>
      <c r="U670" s="33">
        <f t="shared" ca="1" si="120"/>
        <v>45744.56914039352</v>
      </c>
      <c r="V670" s="13" t="str">
        <f t="shared" si="121"/>
        <v>Ahmedabad</v>
      </c>
      <c r="W670" s="13" t="str">
        <f t="shared" si="122"/>
        <v>RI</v>
      </c>
      <c r="X670" s="13">
        <f t="shared" si="123"/>
        <v>10</v>
      </c>
      <c r="Y670" s="13" t="str">
        <f>IFERROR(VLOOKUP(C670,ReceivingTeam[],2,FALSE),"HelpDesk")</f>
        <v>Branch office</v>
      </c>
      <c r="Z670" s="67">
        <f t="shared" si="124"/>
        <v>44884.578715277727</v>
      </c>
      <c r="AA670" s="68">
        <f t="shared" si="125"/>
        <v>44883</v>
      </c>
      <c r="AB670" s="69" t="b">
        <f t="shared" si="126"/>
        <v>1</v>
      </c>
      <c r="AC670" s="70">
        <f t="shared" si="127"/>
        <v>0.5</v>
      </c>
      <c r="AD670" s="67">
        <f t="shared" si="128"/>
        <v>44884.578715277727</v>
      </c>
      <c r="AE670" s="67">
        <f>VLOOKUP(V670,'Branch Wise Work Timelines'!C:G,3,FALSE)+AA670</f>
        <v>44883.416666666664</v>
      </c>
      <c r="AF670" s="67">
        <f>IF(V670="Bangalore",VLOOKUP(V670,'Branch Wise Work Timelines'!C:G,4,FALSE)+AA670+1,IF(V670="Mumbai",VLOOKUP(V670,'Branch Wise Work Timelines'!C:G,4,FALSE)+AA670+1,VLOOKUP(V670,'Branch Wise Work Timelines'!C:G,4,FALSE)+AA670))</f>
        <v>44883.770833333336</v>
      </c>
      <c r="AG670" s="67">
        <f>WORKDAY.INTL(AA670,1,11)+VLOOKUP(V670,'Branch Wise Work Timelines'!C:G,3,FALSE)</f>
        <v>44884.416666666664</v>
      </c>
      <c r="AH670" s="69" t="str">
        <f t="shared" ca="1" si="129"/>
        <v>Out of TAT</v>
      </c>
      <c r="AI670" s="69">
        <f t="shared" ca="1" si="130"/>
        <v>20640</v>
      </c>
      <c r="AJ670" s="69" t="str">
        <f ca="1">IF(AI670&lt;0,"0-12",IFERROR(VLOOKUP(AI670,Breakup[],2,FALSE),"&gt;24"))</f>
        <v>&gt;24</v>
      </c>
      <c r="AK670" s="69" t="str">
        <f>VLOOKUP(V670,Master!B:D,3,FALSE)</f>
        <v>North</v>
      </c>
      <c r="AL670" s="69" t="str">
        <f t="shared" si="131"/>
        <v>Ahmedabad</v>
      </c>
    </row>
    <row r="671" spans="1:38">
      <c r="A671" s="13" t="s">
        <v>1640</v>
      </c>
      <c r="B671" s="54">
        <v>44700.654716932899</v>
      </c>
      <c r="C671" s="13" t="s">
        <v>168</v>
      </c>
      <c r="D671" s="13">
        <v>933</v>
      </c>
      <c r="E671" s="13" t="s">
        <v>1641</v>
      </c>
      <c r="F671" s="13" t="s">
        <v>33</v>
      </c>
      <c r="G671" s="14">
        <v>1653032587610</v>
      </c>
      <c r="H671" s="55">
        <v>0.86271990740740701</v>
      </c>
      <c r="I671" s="33">
        <v>44884.862719907404</v>
      </c>
      <c r="J671" s="58">
        <v>44884</v>
      </c>
      <c r="K671" s="13" t="s">
        <v>437</v>
      </c>
      <c r="L671" s="13" t="s">
        <v>12</v>
      </c>
      <c r="M671" s="13" t="s">
        <v>435</v>
      </c>
      <c r="N671" s="13" t="s">
        <v>215</v>
      </c>
      <c r="O671" s="33" t="s">
        <v>38</v>
      </c>
      <c r="P671" s="58" t="s">
        <v>38</v>
      </c>
      <c r="Q671" s="33" t="s">
        <v>207</v>
      </c>
      <c r="R671" s="14" t="s">
        <v>38</v>
      </c>
      <c r="S671" s="13" t="s">
        <v>208</v>
      </c>
      <c r="T671" s="13" t="s">
        <v>209</v>
      </c>
      <c r="U671" s="33">
        <f t="shared" ca="1" si="120"/>
        <v>45744.56914039352</v>
      </c>
      <c r="V671" s="13" t="str">
        <f t="shared" si="121"/>
        <v>Ahmedabad</v>
      </c>
      <c r="W671" s="13" t="str">
        <f t="shared" si="122"/>
        <v>RI</v>
      </c>
      <c r="X671" s="13">
        <f t="shared" si="123"/>
        <v>20</v>
      </c>
      <c r="Y671" s="13" t="str">
        <f>IFERROR(VLOOKUP(C671,ReceivingTeam[],2,FALSE),"HelpDesk")</f>
        <v>Branch office</v>
      </c>
      <c r="Z671" s="67">
        <f t="shared" si="124"/>
        <v>44887.008553240732</v>
      </c>
      <c r="AA671" s="68">
        <f t="shared" si="125"/>
        <v>44884</v>
      </c>
      <c r="AB671" s="69" t="b">
        <f t="shared" si="126"/>
        <v>1</v>
      </c>
      <c r="AC671" s="70">
        <f t="shared" si="127"/>
        <v>0.5</v>
      </c>
      <c r="AD671" s="67">
        <f t="shared" si="128"/>
        <v>44887.008553240732</v>
      </c>
      <c r="AE671" s="67">
        <f>VLOOKUP(V671,'Branch Wise Work Timelines'!C:G,3,FALSE)+AA671</f>
        <v>44884.416666666664</v>
      </c>
      <c r="AF671" s="67">
        <f>IF(V671="Bangalore",VLOOKUP(V671,'Branch Wise Work Timelines'!C:G,4,FALSE)+AA671+1,IF(V671="Mumbai",VLOOKUP(V671,'Branch Wise Work Timelines'!C:G,4,FALSE)+AA671+1,VLOOKUP(V671,'Branch Wise Work Timelines'!C:G,4,FALSE)+AA671))</f>
        <v>44884.770833333336</v>
      </c>
      <c r="AG671" s="67">
        <f>WORKDAY.INTL(AA671,1,11)+VLOOKUP(V671,'Branch Wise Work Timelines'!C:G,3,FALSE)</f>
        <v>44886.416666666664</v>
      </c>
      <c r="AH671" s="69" t="str">
        <f t="shared" ca="1" si="129"/>
        <v>Out of TAT</v>
      </c>
      <c r="AI671" s="69">
        <f t="shared" ca="1" si="130"/>
        <v>20582</v>
      </c>
      <c r="AJ671" s="69" t="str">
        <f ca="1">IF(AI671&lt;0,"0-12",IFERROR(VLOOKUP(AI671,Breakup[],2,FALSE),"&gt;24"))</f>
        <v>&gt;24</v>
      </c>
      <c r="AK671" s="69" t="str">
        <f>VLOOKUP(V671,Master!B:D,3,FALSE)</f>
        <v>North</v>
      </c>
      <c r="AL671" s="69" t="str">
        <f t="shared" si="131"/>
        <v>Ahmedabad</v>
      </c>
    </row>
    <row r="672" spans="1:38">
      <c r="A672" s="13" t="s">
        <v>1642</v>
      </c>
      <c r="B672" s="54">
        <v>44701.6660134259</v>
      </c>
      <c r="C672" s="13" t="s">
        <v>347</v>
      </c>
      <c r="D672" s="13">
        <v>726</v>
      </c>
      <c r="E672" s="13" t="s">
        <v>1643</v>
      </c>
      <c r="F672" s="13" t="s">
        <v>33</v>
      </c>
      <c r="G672" s="14">
        <v>1653043912595</v>
      </c>
      <c r="H672" s="55">
        <v>0.81909722222222203</v>
      </c>
      <c r="I672" s="33">
        <v>44889.8190972222</v>
      </c>
      <c r="J672" s="58">
        <v>44889</v>
      </c>
      <c r="K672" s="13" t="s">
        <v>325</v>
      </c>
      <c r="L672" s="13" t="s">
        <v>55</v>
      </c>
      <c r="M672" s="13" t="s">
        <v>323</v>
      </c>
      <c r="N672" s="13" t="s">
        <v>215</v>
      </c>
      <c r="O672" s="33" t="s">
        <v>38</v>
      </c>
      <c r="P672" s="58" t="s">
        <v>38</v>
      </c>
      <c r="Q672" s="33" t="s">
        <v>207</v>
      </c>
      <c r="R672" s="14" t="s">
        <v>38</v>
      </c>
      <c r="S672" s="13" t="s">
        <v>208</v>
      </c>
      <c r="T672" s="13" t="s">
        <v>209</v>
      </c>
      <c r="U672" s="33">
        <f t="shared" ca="1" si="120"/>
        <v>45744.56914039352</v>
      </c>
      <c r="V672" s="13" t="str">
        <f t="shared" si="121"/>
        <v>Delhi</v>
      </c>
      <c r="W672" s="13" t="str">
        <f t="shared" si="122"/>
        <v>RI</v>
      </c>
      <c r="X672" s="13">
        <f t="shared" si="123"/>
        <v>19</v>
      </c>
      <c r="Y672" s="13" t="str">
        <f>IFERROR(VLOOKUP(C672,ReceivingTeam[],2,FALSE),"HelpDesk")</f>
        <v>HelpDesk</v>
      </c>
      <c r="Z672" s="67">
        <f t="shared" si="124"/>
        <v>44890.964930555529</v>
      </c>
      <c r="AA672" s="68">
        <f t="shared" si="125"/>
        <v>44889</v>
      </c>
      <c r="AB672" s="69" t="b">
        <f t="shared" si="126"/>
        <v>1</v>
      </c>
      <c r="AC672" s="70">
        <f t="shared" si="127"/>
        <v>0.5</v>
      </c>
      <c r="AD672" s="67">
        <f t="shared" si="128"/>
        <v>44890.964930555529</v>
      </c>
      <c r="AE672" s="67">
        <f>VLOOKUP(V672,'Branch Wise Work Timelines'!C:G,3,FALSE)+AA672</f>
        <v>44889.416666666664</v>
      </c>
      <c r="AF672" s="67">
        <f>IF(V672="Bangalore",VLOOKUP(V672,'Branch Wise Work Timelines'!C:G,4,FALSE)+AA672+1,IF(V672="Mumbai",VLOOKUP(V672,'Branch Wise Work Timelines'!C:G,4,FALSE)+AA672+1,VLOOKUP(V672,'Branch Wise Work Timelines'!C:G,4,FALSE)+AA672))</f>
        <v>44889.770833333336</v>
      </c>
      <c r="AG672" s="67">
        <f>WORKDAY.INTL(AA672,1,11)+VLOOKUP(V672,'Branch Wise Work Timelines'!C:G,3,FALSE)</f>
        <v>44890.416666666664</v>
      </c>
      <c r="AH672" s="69" t="str">
        <f t="shared" ca="1" si="129"/>
        <v>Out of TAT</v>
      </c>
      <c r="AI672" s="69">
        <f t="shared" ca="1" si="130"/>
        <v>20487</v>
      </c>
      <c r="AJ672" s="69" t="str">
        <f ca="1">IF(AI672&lt;0,"0-12",IFERROR(VLOOKUP(AI672,Breakup[],2,FALSE),"&gt;24"))</f>
        <v>&gt;24</v>
      </c>
      <c r="AK672" s="69" t="str">
        <f>VLOOKUP(V672,Master!B:D,3,FALSE)</f>
        <v>North</v>
      </c>
      <c r="AL672" s="69" t="str">
        <f t="shared" si="131"/>
        <v>Delhi</v>
      </c>
    </row>
    <row r="673" spans="1:38">
      <c r="A673" s="13" t="s">
        <v>1644</v>
      </c>
      <c r="B673" s="54">
        <v>44699.641209606503</v>
      </c>
      <c r="C673" s="13" t="s">
        <v>979</v>
      </c>
      <c r="D673" s="13">
        <v>1366</v>
      </c>
      <c r="E673" s="13" t="s">
        <v>1645</v>
      </c>
      <c r="F673" s="13" t="s">
        <v>33</v>
      </c>
      <c r="G673" s="14">
        <v>1653044915628</v>
      </c>
      <c r="H673" s="55">
        <v>0.82167824074074103</v>
      </c>
      <c r="I673" s="33">
        <v>44884.821678240703</v>
      </c>
      <c r="J673" s="58">
        <v>44884</v>
      </c>
      <c r="K673" s="13" t="s">
        <v>437</v>
      </c>
      <c r="L673" s="13" t="s">
        <v>12</v>
      </c>
      <c r="M673" s="13" t="s">
        <v>435</v>
      </c>
      <c r="N673" s="13" t="s">
        <v>206</v>
      </c>
      <c r="O673" s="33" t="s">
        <v>38</v>
      </c>
      <c r="P673" s="58" t="s">
        <v>38</v>
      </c>
      <c r="Q673" s="33" t="s">
        <v>207</v>
      </c>
      <c r="R673" s="14" t="s">
        <v>38</v>
      </c>
      <c r="S673" s="13" t="s">
        <v>208</v>
      </c>
      <c r="T673" s="13" t="s">
        <v>209</v>
      </c>
      <c r="U673" s="33">
        <f t="shared" ca="1" si="120"/>
        <v>45744.56914039352</v>
      </c>
      <c r="V673" s="13" t="str">
        <f t="shared" si="121"/>
        <v>Ahmedabad</v>
      </c>
      <c r="W673" s="13" t="str">
        <f t="shared" si="122"/>
        <v>RI</v>
      </c>
      <c r="X673" s="13">
        <f t="shared" si="123"/>
        <v>19</v>
      </c>
      <c r="Y673" s="13" t="str">
        <f>IFERROR(VLOOKUP(C673,ReceivingTeam[],2,FALSE),"HelpDesk")</f>
        <v>HelpDesk</v>
      </c>
      <c r="Z673" s="67">
        <f t="shared" si="124"/>
        <v>44886.967511574032</v>
      </c>
      <c r="AA673" s="68">
        <f t="shared" si="125"/>
        <v>44884</v>
      </c>
      <c r="AB673" s="69" t="b">
        <f t="shared" si="126"/>
        <v>1</v>
      </c>
      <c r="AC673" s="70">
        <f t="shared" si="127"/>
        <v>0.5</v>
      </c>
      <c r="AD673" s="67">
        <f t="shared" si="128"/>
        <v>44886.967511574032</v>
      </c>
      <c r="AE673" s="67">
        <f>VLOOKUP(V673,'Branch Wise Work Timelines'!C:G,3,FALSE)+AA673</f>
        <v>44884.416666666664</v>
      </c>
      <c r="AF673" s="67">
        <f>IF(V673="Bangalore",VLOOKUP(V673,'Branch Wise Work Timelines'!C:G,4,FALSE)+AA673+1,IF(V673="Mumbai",VLOOKUP(V673,'Branch Wise Work Timelines'!C:G,4,FALSE)+AA673+1,VLOOKUP(V673,'Branch Wise Work Timelines'!C:G,4,FALSE)+AA673))</f>
        <v>44884.770833333336</v>
      </c>
      <c r="AG673" s="67">
        <f>WORKDAY.INTL(AA673,1,11)+VLOOKUP(V673,'Branch Wise Work Timelines'!C:G,3,FALSE)</f>
        <v>44886.416666666664</v>
      </c>
      <c r="AH673" s="69" t="str">
        <f t="shared" ca="1" si="129"/>
        <v>Out of TAT</v>
      </c>
      <c r="AI673" s="69">
        <f t="shared" ca="1" si="130"/>
        <v>20583</v>
      </c>
      <c r="AJ673" s="69" t="str">
        <f ca="1">IF(AI673&lt;0,"0-12",IFERROR(VLOOKUP(AI673,Breakup[],2,FALSE),"&gt;24"))</f>
        <v>&gt;24</v>
      </c>
      <c r="AK673" s="69" t="str">
        <f>VLOOKUP(V673,Master!B:D,3,FALSE)</f>
        <v>North</v>
      </c>
      <c r="AL673" s="69" t="str">
        <f t="shared" si="131"/>
        <v>Ahmedabad</v>
      </c>
    </row>
    <row r="674" spans="1:38">
      <c r="A674" s="13" t="s">
        <v>1646</v>
      </c>
      <c r="B674" s="54">
        <v>44701.553839699103</v>
      </c>
      <c r="C674" s="13" t="s">
        <v>113</v>
      </c>
      <c r="D674" s="13">
        <v>1668</v>
      </c>
      <c r="E674" s="13" t="s">
        <v>1647</v>
      </c>
      <c r="F674" s="13" t="s">
        <v>33</v>
      </c>
      <c r="G674" s="14">
        <v>1653034319817</v>
      </c>
      <c r="H674" s="55">
        <v>0.68616898148148098</v>
      </c>
      <c r="I674" s="33">
        <v>44888.686168981498</v>
      </c>
      <c r="J674" s="58">
        <v>44888</v>
      </c>
      <c r="K674" s="13" t="s">
        <v>263</v>
      </c>
      <c r="L674" s="13" t="s">
        <v>69</v>
      </c>
      <c r="M674" s="13" t="s">
        <v>101</v>
      </c>
      <c r="N674" s="13" t="s">
        <v>206</v>
      </c>
      <c r="O674" s="33" t="s">
        <v>38</v>
      </c>
      <c r="P674" s="58" t="s">
        <v>38</v>
      </c>
      <c r="Q674" s="33" t="s">
        <v>207</v>
      </c>
      <c r="R674" s="14" t="s">
        <v>38</v>
      </c>
      <c r="S674" s="13" t="s">
        <v>208</v>
      </c>
      <c r="T674" s="13" t="s">
        <v>209</v>
      </c>
      <c r="U674" s="33">
        <f t="shared" ca="1" si="120"/>
        <v>45744.56914039352</v>
      </c>
      <c r="V674" s="13" t="str">
        <f t="shared" si="121"/>
        <v>Mumbai</v>
      </c>
      <c r="W674" s="13" t="str">
        <f t="shared" si="122"/>
        <v>RI</v>
      </c>
      <c r="X674" s="13">
        <f t="shared" si="123"/>
        <v>16</v>
      </c>
      <c r="Y674" s="13" t="str">
        <f>IFERROR(VLOOKUP(C674,ReceivingTeam[],2,FALSE),"HelpDesk")</f>
        <v>Branch office</v>
      </c>
      <c r="Z674" s="67">
        <f t="shared" si="124"/>
        <v>44889.186168981498</v>
      </c>
      <c r="AA674" s="68">
        <f t="shared" si="125"/>
        <v>44888</v>
      </c>
      <c r="AB674" s="69" t="b">
        <f t="shared" si="126"/>
        <v>1</v>
      </c>
      <c r="AC674" s="70">
        <f t="shared" si="127"/>
        <v>0.5</v>
      </c>
      <c r="AD674" s="67">
        <f t="shared" si="128"/>
        <v>44889.186168981498</v>
      </c>
      <c r="AE674" s="67">
        <f>VLOOKUP(V674,'Branch Wise Work Timelines'!C:G,3,FALSE)+AA674</f>
        <v>44888.416666666664</v>
      </c>
      <c r="AF674" s="67">
        <f>IF(V674="Bangalore",VLOOKUP(V674,'Branch Wise Work Timelines'!C:G,4,FALSE)+AA674+1,IF(V674="Mumbai",VLOOKUP(V674,'Branch Wise Work Timelines'!C:G,4,FALSE)+AA674+1,VLOOKUP(V674,'Branch Wise Work Timelines'!C:G,4,FALSE)+AA674))</f>
        <v>44889.25</v>
      </c>
      <c r="AG674" s="67">
        <f>WORKDAY.INTL(AA674,1,11)+VLOOKUP(V674,'Branch Wise Work Timelines'!C:G,3,FALSE)</f>
        <v>44889.416666666664</v>
      </c>
      <c r="AH674" s="69" t="str">
        <f t="shared" ca="1" si="129"/>
        <v>Out of TAT</v>
      </c>
      <c r="AI674" s="69">
        <f t="shared" ca="1" si="130"/>
        <v>20530</v>
      </c>
      <c r="AJ674" s="69" t="str">
        <f ca="1">IF(AI674&lt;0,"0-12",IFERROR(VLOOKUP(AI674,Breakup[],2,FALSE),"&gt;24"))</f>
        <v>&gt;24</v>
      </c>
      <c r="AK674" s="69" t="str">
        <f>VLOOKUP(V674,Master!B:D,3,FALSE)</f>
        <v>East</v>
      </c>
      <c r="AL674" s="69" t="str">
        <f t="shared" si="131"/>
        <v>Mumbai</v>
      </c>
    </row>
    <row r="675" spans="1:38">
      <c r="A675" s="13" t="s">
        <v>1648</v>
      </c>
      <c r="B675" s="54">
        <v>44701.543647338003</v>
      </c>
      <c r="C675" s="13" t="s">
        <v>219</v>
      </c>
      <c r="D675" s="13">
        <v>280</v>
      </c>
      <c r="E675" s="13" t="s">
        <v>1649</v>
      </c>
      <c r="F675" s="13" t="s">
        <v>15</v>
      </c>
      <c r="G675" s="14">
        <v>1653031432017</v>
      </c>
      <c r="H675" s="55">
        <v>0.79218750000000004</v>
      </c>
      <c r="I675" s="33">
        <v>44881.792187500003</v>
      </c>
      <c r="J675" s="58">
        <v>44881</v>
      </c>
      <c r="K675" s="13" t="s">
        <v>213</v>
      </c>
      <c r="L675" s="13" t="s">
        <v>30</v>
      </c>
      <c r="M675" s="13" t="s">
        <v>75</v>
      </c>
      <c r="N675" s="13" t="s">
        <v>206</v>
      </c>
      <c r="O675" s="33" t="s">
        <v>38</v>
      </c>
      <c r="P675" s="58" t="s">
        <v>38</v>
      </c>
      <c r="Q675" s="33" t="s">
        <v>207</v>
      </c>
      <c r="R675" s="14" t="s">
        <v>38</v>
      </c>
      <c r="S675" s="13" t="s">
        <v>216</v>
      </c>
      <c r="T675" s="13" t="s">
        <v>217</v>
      </c>
      <c r="U675" s="33">
        <f t="shared" ca="1" si="120"/>
        <v>45744.56914039352</v>
      </c>
      <c r="V675" s="13" t="str">
        <f t="shared" si="121"/>
        <v>Bangalore</v>
      </c>
      <c r="W675" s="13" t="str">
        <f t="shared" si="122"/>
        <v>CLS</v>
      </c>
      <c r="X675" s="13">
        <f t="shared" si="123"/>
        <v>19</v>
      </c>
      <c r="Y675" s="13" t="str">
        <f>IFERROR(VLOOKUP(C675,ReceivingTeam[],2,FALSE),"HelpDesk")</f>
        <v>HelpDesk</v>
      </c>
      <c r="Z675" s="67">
        <f t="shared" si="124"/>
        <v>44882.604687500003</v>
      </c>
      <c r="AA675" s="68">
        <f t="shared" si="125"/>
        <v>44881</v>
      </c>
      <c r="AB675" s="69" t="b">
        <f t="shared" si="126"/>
        <v>1</v>
      </c>
      <c r="AC675" s="70">
        <f t="shared" si="127"/>
        <v>0.5</v>
      </c>
      <c r="AD675" s="67">
        <f t="shared" si="128"/>
        <v>44882.604687500003</v>
      </c>
      <c r="AE675" s="67">
        <f>VLOOKUP(V675,'Branch Wise Work Timelines'!C:G,3,FALSE)+AA675</f>
        <v>44881.416666666664</v>
      </c>
      <c r="AF675" s="67">
        <f>IF(V675="Bangalore",VLOOKUP(V675,'Branch Wise Work Timelines'!C:G,4,FALSE)+AA675+1,IF(V675="Mumbai",VLOOKUP(V675,'Branch Wise Work Timelines'!C:G,4,FALSE)+AA675+1,VLOOKUP(V675,'Branch Wise Work Timelines'!C:G,4,FALSE)+AA675))</f>
        <v>44882.104166666664</v>
      </c>
      <c r="AG675" s="67">
        <f>WORKDAY.INTL(AA675,1,11)+VLOOKUP(V675,'Branch Wise Work Timelines'!C:G,3,FALSE)</f>
        <v>44882.416666666664</v>
      </c>
      <c r="AH675" s="69" t="str">
        <f t="shared" ca="1" si="129"/>
        <v>Out of TAT</v>
      </c>
      <c r="AI675" s="69">
        <f t="shared" ca="1" si="130"/>
        <v>20688</v>
      </c>
      <c r="AJ675" s="69" t="str">
        <f ca="1">IF(AI675&lt;0,"0-12",IFERROR(VLOOKUP(AI675,Breakup[],2,FALSE),"&gt;24"))</f>
        <v>&gt;24</v>
      </c>
      <c r="AK675" s="69" t="str">
        <f>VLOOKUP(V675,Master!B:D,3,FALSE)</f>
        <v>South</v>
      </c>
      <c r="AL675" s="69" t="str">
        <f t="shared" si="131"/>
        <v>Bangalore-CLS</v>
      </c>
    </row>
    <row r="676" spans="1:38">
      <c r="A676" s="13" t="s">
        <v>1650</v>
      </c>
      <c r="B676" s="54">
        <v>44701.521058333303</v>
      </c>
      <c r="C676" s="13" t="s">
        <v>347</v>
      </c>
      <c r="D676" s="13">
        <v>511</v>
      </c>
      <c r="E676" s="13" t="s">
        <v>1651</v>
      </c>
      <c r="F676" s="13" t="s">
        <v>33</v>
      </c>
      <c r="G676" s="14">
        <v>1653030194519</v>
      </c>
      <c r="H676" s="55">
        <v>0.819618055555556</v>
      </c>
      <c r="I676" s="33">
        <v>44890.819618055597</v>
      </c>
      <c r="J676" s="58">
        <v>44890</v>
      </c>
      <c r="K676" s="13" t="s">
        <v>325</v>
      </c>
      <c r="L676" s="13" t="s">
        <v>55</v>
      </c>
      <c r="M676" s="13" t="s">
        <v>347</v>
      </c>
      <c r="N676" s="13" t="s">
        <v>206</v>
      </c>
      <c r="O676" s="33" t="s">
        <v>38</v>
      </c>
      <c r="P676" s="58" t="s">
        <v>38</v>
      </c>
      <c r="Q676" s="33" t="s">
        <v>207</v>
      </c>
      <c r="R676" s="14" t="s">
        <v>38</v>
      </c>
      <c r="S676" s="13" t="s">
        <v>208</v>
      </c>
      <c r="T676" s="13" t="s">
        <v>209</v>
      </c>
      <c r="U676" s="33">
        <f t="shared" ca="1" si="120"/>
        <v>45744.56914039352</v>
      </c>
      <c r="V676" s="13" t="str">
        <f t="shared" si="121"/>
        <v>Delhi</v>
      </c>
      <c r="W676" s="13" t="str">
        <f t="shared" si="122"/>
        <v>RI</v>
      </c>
      <c r="X676" s="13">
        <f t="shared" si="123"/>
        <v>19</v>
      </c>
      <c r="Y676" s="13" t="str">
        <f>IFERROR(VLOOKUP(C676,ReceivingTeam[],2,FALSE),"HelpDesk")</f>
        <v>HelpDesk</v>
      </c>
      <c r="Z676" s="67">
        <f t="shared" si="124"/>
        <v>44891.965451388925</v>
      </c>
      <c r="AA676" s="68">
        <f t="shared" si="125"/>
        <v>44890</v>
      </c>
      <c r="AB676" s="69" t="b">
        <f t="shared" si="126"/>
        <v>1</v>
      </c>
      <c r="AC676" s="70">
        <f t="shared" si="127"/>
        <v>0.5</v>
      </c>
      <c r="AD676" s="67">
        <f t="shared" si="128"/>
        <v>44891.965451388925</v>
      </c>
      <c r="AE676" s="67">
        <f>VLOOKUP(V676,'Branch Wise Work Timelines'!C:G,3,FALSE)+AA676</f>
        <v>44890.416666666664</v>
      </c>
      <c r="AF676" s="67">
        <f>IF(V676="Bangalore",VLOOKUP(V676,'Branch Wise Work Timelines'!C:G,4,FALSE)+AA676+1,IF(V676="Mumbai",VLOOKUP(V676,'Branch Wise Work Timelines'!C:G,4,FALSE)+AA676+1,VLOOKUP(V676,'Branch Wise Work Timelines'!C:G,4,FALSE)+AA676))</f>
        <v>44890.770833333336</v>
      </c>
      <c r="AG676" s="67">
        <f>WORKDAY.INTL(AA676,1,11)+VLOOKUP(V676,'Branch Wise Work Timelines'!C:G,3,FALSE)</f>
        <v>44891.416666666664</v>
      </c>
      <c r="AH676" s="69" t="str">
        <f t="shared" ca="1" si="129"/>
        <v>Out of TAT</v>
      </c>
      <c r="AI676" s="69">
        <f t="shared" ca="1" si="130"/>
        <v>20463</v>
      </c>
      <c r="AJ676" s="69" t="str">
        <f ca="1">IF(AI676&lt;0,"0-12",IFERROR(VLOOKUP(AI676,Breakup[],2,FALSE),"&gt;24"))</f>
        <v>&gt;24</v>
      </c>
      <c r="AK676" s="69" t="str">
        <f>VLOOKUP(V676,Master!B:D,3,FALSE)</f>
        <v>North</v>
      </c>
      <c r="AL676" s="69" t="str">
        <f t="shared" si="131"/>
        <v>Delhi</v>
      </c>
    </row>
    <row r="677" spans="1:38">
      <c r="A677" s="13" t="s">
        <v>1652</v>
      </c>
      <c r="B677" s="54">
        <v>44701.666990659702</v>
      </c>
      <c r="C677" s="13" t="s">
        <v>227</v>
      </c>
      <c r="D677" s="13">
        <v>1883</v>
      </c>
      <c r="E677" s="13" t="s">
        <v>1653</v>
      </c>
      <c r="F677" s="13" t="s">
        <v>15</v>
      </c>
      <c r="G677" s="14">
        <v>1653043097971</v>
      </c>
      <c r="H677" s="55">
        <v>0.164756944444444</v>
      </c>
      <c r="I677" s="33">
        <v>44883.164756944403</v>
      </c>
      <c r="J677" s="58">
        <v>44883</v>
      </c>
      <c r="K677" s="13" t="s">
        <v>213</v>
      </c>
      <c r="L677" s="13" t="s">
        <v>30</v>
      </c>
      <c r="M677" s="13" t="s">
        <v>214</v>
      </c>
      <c r="N677" s="13" t="s">
        <v>206</v>
      </c>
      <c r="O677" s="33" t="s">
        <v>38</v>
      </c>
      <c r="P677" s="58" t="s">
        <v>38</v>
      </c>
      <c r="Q677" s="33" t="s">
        <v>207</v>
      </c>
      <c r="R677" s="14" t="s">
        <v>38</v>
      </c>
      <c r="S677" s="13" t="s">
        <v>216</v>
      </c>
      <c r="T677" s="13" t="s">
        <v>217</v>
      </c>
      <c r="U677" s="33">
        <f t="shared" ca="1" si="120"/>
        <v>45744.56914039352</v>
      </c>
      <c r="V677" s="13" t="str">
        <f t="shared" si="121"/>
        <v>Bangalore</v>
      </c>
      <c r="W677" s="13" t="str">
        <f t="shared" si="122"/>
        <v>CLS</v>
      </c>
      <c r="X677" s="13">
        <f t="shared" si="123"/>
        <v>3</v>
      </c>
      <c r="Y677" s="13" t="str">
        <f>IFERROR(VLOOKUP(C677,ReceivingTeam[],2,FALSE),"HelpDesk")</f>
        <v>HelpDesk</v>
      </c>
      <c r="Z677" s="67">
        <f t="shared" si="124"/>
        <v>44883.916666666664</v>
      </c>
      <c r="AA677" s="68">
        <f t="shared" si="125"/>
        <v>44883</v>
      </c>
      <c r="AB677" s="69" t="b">
        <f t="shared" si="126"/>
        <v>1</v>
      </c>
      <c r="AC677" s="70">
        <f t="shared" si="127"/>
        <v>0.5</v>
      </c>
      <c r="AD677" s="67">
        <f t="shared" si="128"/>
        <v>44883.916666666664</v>
      </c>
      <c r="AE677" s="67">
        <f>VLOOKUP(V677,'Branch Wise Work Timelines'!C:G,3,FALSE)+AA677</f>
        <v>44883.416666666664</v>
      </c>
      <c r="AF677" s="67">
        <f>IF(V677="Bangalore",VLOOKUP(V677,'Branch Wise Work Timelines'!C:G,4,FALSE)+AA677+1,IF(V677="Mumbai",VLOOKUP(V677,'Branch Wise Work Timelines'!C:G,4,FALSE)+AA677+1,VLOOKUP(V677,'Branch Wise Work Timelines'!C:G,4,FALSE)+AA677))</f>
        <v>44884.104166666664</v>
      </c>
      <c r="AG677" s="67">
        <f>WORKDAY.INTL(AA677,1,11)+VLOOKUP(V677,'Branch Wise Work Timelines'!C:G,3,FALSE)</f>
        <v>44884.416666666664</v>
      </c>
      <c r="AH677" s="69" t="str">
        <f t="shared" ca="1" si="129"/>
        <v>Out of TAT</v>
      </c>
      <c r="AI677" s="69">
        <f t="shared" ca="1" si="130"/>
        <v>20656</v>
      </c>
      <c r="AJ677" s="69" t="str">
        <f ca="1">IF(AI677&lt;0,"0-12",IFERROR(VLOOKUP(AI677,Breakup[],2,FALSE),"&gt;24"))</f>
        <v>&gt;24</v>
      </c>
      <c r="AK677" s="69" t="str">
        <f>VLOOKUP(V677,Master!B:D,3,FALSE)</f>
        <v>South</v>
      </c>
      <c r="AL677" s="69" t="str">
        <f t="shared" si="131"/>
        <v>Bangalore-CLS</v>
      </c>
    </row>
    <row r="678" spans="1:38">
      <c r="A678" s="13" t="s">
        <v>1654</v>
      </c>
      <c r="B678" s="54">
        <v>44701.611252164403</v>
      </c>
      <c r="C678" s="13" t="s">
        <v>162</v>
      </c>
      <c r="D678" s="13">
        <v>1460</v>
      </c>
      <c r="E678" s="13" t="s">
        <v>1655</v>
      </c>
      <c r="F678" s="13" t="s">
        <v>33</v>
      </c>
      <c r="G678" s="14">
        <v>1653043873349</v>
      </c>
      <c r="H678" s="55">
        <v>0.96638888888888896</v>
      </c>
      <c r="I678" s="33">
        <v>44890.966388888897</v>
      </c>
      <c r="J678" s="58">
        <v>44890</v>
      </c>
      <c r="K678" s="13" t="s">
        <v>249</v>
      </c>
      <c r="L678" s="13" t="s">
        <v>44</v>
      </c>
      <c r="M678" s="13" t="s">
        <v>250</v>
      </c>
      <c r="N678" s="13" t="s">
        <v>206</v>
      </c>
      <c r="O678" s="33" t="s">
        <v>38</v>
      </c>
      <c r="P678" s="58" t="s">
        <v>38</v>
      </c>
      <c r="Q678" s="33" t="s">
        <v>207</v>
      </c>
      <c r="R678" s="14" t="s">
        <v>38</v>
      </c>
      <c r="S678" s="13" t="s">
        <v>216</v>
      </c>
      <c r="T678" s="13" t="s">
        <v>217</v>
      </c>
      <c r="U678" s="33">
        <f t="shared" ca="1" si="120"/>
        <v>45744.56914039352</v>
      </c>
      <c r="V678" s="13" t="str">
        <f t="shared" si="121"/>
        <v>Coimbatore</v>
      </c>
      <c r="W678" s="13" t="str">
        <f t="shared" si="122"/>
        <v>RI</v>
      </c>
      <c r="X678" s="13">
        <f t="shared" si="123"/>
        <v>23</v>
      </c>
      <c r="Y678" s="13" t="str">
        <f>IFERROR(VLOOKUP(C678,ReceivingTeam[],2,FALSE),"HelpDesk")</f>
        <v>Branch office</v>
      </c>
      <c r="Z678" s="67">
        <f t="shared" si="124"/>
        <v>44892.112222222226</v>
      </c>
      <c r="AA678" s="68">
        <f t="shared" si="125"/>
        <v>44890</v>
      </c>
      <c r="AB678" s="69" t="b">
        <f t="shared" si="126"/>
        <v>1</v>
      </c>
      <c r="AC678" s="70">
        <f t="shared" si="127"/>
        <v>0.5</v>
      </c>
      <c r="AD678" s="67">
        <f t="shared" si="128"/>
        <v>44892.112222222226</v>
      </c>
      <c r="AE678" s="67">
        <f>VLOOKUP(V678,'Branch Wise Work Timelines'!C:G,3,FALSE)+AA678</f>
        <v>44890.416666666664</v>
      </c>
      <c r="AF678" s="67">
        <f>IF(V678="Bangalore",VLOOKUP(V678,'Branch Wise Work Timelines'!C:G,4,FALSE)+AA678+1,IF(V678="Mumbai",VLOOKUP(V678,'Branch Wise Work Timelines'!C:G,4,FALSE)+AA678+1,VLOOKUP(V678,'Branch Wise Work Timelines'!C:G,4,FALSE)+AA678))</f>
        <v>44890.770833333336</v>
      </c>
      <c r="AG678" s="67">
        <f>WORKDAY.INTL(AA678,1,11)+VLOOKUP(V678,'Branch Wise Work Timelines'!C:G,3,FALSE)</f>
        <v>44891.416666666664</v>
      </c>
      <c r="AH678" s="69" t="str">
        <f t="shared" ca="1" si="129"/>
        <v>Out of TAT</v>
      </c>
      <c r="AI678" s="69">
        <f t="shared" ca="1" si="130"/>
        <v>20459</v>
      </c>
      <c r="AJ678" s="69" t="str">
        <f ca="1">IF(AI678&lt;0,"0-12",IFERROR(VLOOKUP(AI678,Breakup[],2,FALSE),"&gt;24"))</f>
        <v>&gt;24</v>
      </c>
      <c r="AK678" s="69" t="str">
        <f>VLOOKUP(V678,Master!B:D,3,FALSE)</f>
        <v>South</v>
      </c>
      <c r="AL678" s="69" t="str">
        <f t="shared" si="131"/>
        <v>Coimbatore</v>
      </c>
    </row>
    <row r="679" spans="1:38">
      <c r="A679" s="13" t="s">
        <v>1656</v>
      </c>
      <c r="B679" s="54">
        <v>44701.6318034375</v>
      </c>
      <c r="C679" s="13" t="s">
        <v>211</v>
      </c>
      <c r="D679" s="13">
        <v>1956</v>
      </c>
      <c r="E679" s="13" t="s">
        <v>1657</v>
      </c>
      <c r="F679" s="13" t="s">
        <v>15</v>
      </c>
      <c r="G679" s="14">
        <v>1653041711052</v>
      </c>
      <c r="H679" s="55">
        <v>0.80746527777777799</v>
      </c>
      <c r="I679" s="33">
        <v>44884.807465277801</v>
      </c>
      <c r="J679" s="58">
        <v>44884</v>
      </c>
      <c r="K679" s="13" t="s">
        <v>213</v>
      </c>
      <c r="L679" s="13" t="s">
        <v>30</v>
      </c>
      <c r="M679" s="13" t="s">
        <v>214</v>
      </c>
      <c r="N679" s="13" t="s">
        <v>206</v>
      </c>
      <c r="O679" s="33" t="s">
        <v>38</v>
      </c>
      <c r="P679" s="58" t="s">
        <v>38</v>
      </c>
      <c r="Q679" s="33" t="s">
        <v>207</v>
      </c>
      <c r="R679" s="14" t="s">
        <v>38</v>
      </c>
      <c r="S679" s="13" t="s">
        <v>216</v>
      </c>
      <c r="T679" s="13" t="s">
        <v>217</v>
      </c>
      <c r="U679" s="33">
        <f t="shared" ca="1" si="120"/>
        <v>45744.56914039352</v>
      </c>
      <c r="V679" s="13" t="str">
        <f t="shared" si="121"/>
        <v>Bangalore</v>
      </c>
      <c r="W679" s="13" t="str">
        <f t="shared" si="122"/>
        <v>CLS</v>
      </c>
      <c r="X679" s="13">
        <f t="shared" si="123"/>
        <v>19</v>
      </c>
      <c r="Y679" s="13" t="str">
        <f>IFERROR(VLOOKUP(C679,ReceivingTeam[],2,FALSE),"HelpDesk")</f>
        <v>HelpDesk</v>
      </c>
      <c r="Z679" s="67">
        <f t="shared" si="124"/>
        <v>44886.619965277801</v>
      </c>
      <c r="AA679" s="68">
        <f t="shared" si="125"/>
        <v>44884</v>
      </c>
      <c r="AB679" s="69" t="b">
        <f t="shared" si="126"/>
        <v>1</v>
      </c>
      <c r="AC679" s="70">
        <f t="shared" si="127"/>
        <v>0.5</v>
      </c>
      <c r="AD679" s="67">
        <f t="shared" si="128"/>
        <v>44886.619965277801</v>
      </c>
      <c r="AE679" s="67">
        <f>VLOOKUP(V679,'Branch Wise Work Timelines'!C:G,3,FALSE)+AA679</f>
        <v>44884.416666666664</v>
      </c>
      <c r="AF679" s="67">
        <f>IF(V679="Bangalore",VLOOKUP(V679,'Branch Wise Work Timelines'!C:G,4,FALSE)+AA679+1,IF(V679="Mumbai",VLOOKUP(V679,'Branch Wise Work Timelines'!C:G,4,FALSE)+AA679+1,VLOOKUP(V679,'Branch Wise Work Timelines'!C:G,4,FALSE)+AA679))</f>
        <v>44885.104166666664</v>
      </c>
      <c r="AG679" s="67">
        <f>WORKDAY.INTL(AA679,1,11)+VLOOKUP(V679,'Branch Wise Work Timelines'!C:G,3,FALSE)</f>
        <v>44886.416666666664</v>
      </c>
      <c r="AH679" s="69" t="str">
        <f t="shared" ca="1" si="129"/>
        <v>Out of TAT</v>
      </c>
      <c r="AI679" s="69">
        <f t="shared" ca="1" si="130"/>
        <v>20591</v>
      </c>
      <c r="AJ679" s="69" t="str">
        <f ca="1">IF(AI679&lt;0,"0-12",IFERROR(VLOOKUP(AI679,Breakup[],2,FALSE),"&gt;24"))</f>
        <v>&gt;24</v>
      </c>
      <c r="AK679" s="69" t="str">
        <f>VLOOKUP(V679,Master!B:D,3,FALSE)</f>
        <v>South</v>
      </c>
      <c r="AL679" s="69" t="str">
        <f t="shared" si="131"/>
        <v>Bangalore-CLS</v>
      </c>
    </row>
    <row r="680" spans="1:38">
      <c r="A680" s="13" t="s">
        <v>1658</v>
      </c>
      <c r="B680" s="54">
        <v>44701.644627164402</v>
      </c>
      <c r="C680" s="13" t="s">
        <v>467</v>
      </c>
      <c r="D680" s="13">
        <v>1944</v>
      </c>
      <c r="E680" s="13" t="s">
        <v>1659</v>
      </c>
      <c r="F680" s="13" t="s">
        <v>15</v>
      </c>
      <c r="G680" s="14">
        <v>1653043498252</v>
      </c>
      <c r="H680" s="55">
        <v>0.53210648148148099</v>
      </c>
      <c r="I680" s="33">
        <v>44881.5321064815</v>
      </c>
      <c r="J680" s="58">
        <v>44881</v>
      </c>
      <c r="K680" s="13" t="s">
        <v>213</v>
      </c>
      <c r="L680" s="13" t="s">
        <v>30</v>
      </c>
      <c r="M680" s="13" t="s">
        <v>214</v>
      </c>
      <c r="N680" s="13" t="s">
        <v>206</v>
      </c>
      <c r="O680" s="33" t="s">
        <v>38</v>
      </c>
      <c r="P680" s="58" t="s">
        <v>38</v>
      </c>
      <c r="Q680" s="33" t="s">
        <v>207</v>
      </c>
      <c r="R680" s="14" t="s">
        <v>38</v>
      </c>
      <c r="S680" s="13" t="s">
        <v>216</v>
      </c>
      <c r="T680" s="13" t="s">
        <v>217</v>
      </c>
      <c r="U680" s="33">
        <f t="shared" ca="1" si="120"/>
        <v>45744.56914039352</v>
      </c>
      <c r="V680" s="13" t="str">
        <f t="shared" si="121"/>
        <v>Bangalore</v>
      </c>
      <c r="W680" s="13" t="str">
        <f t="shared" si="122"/>
        <v>CLS</v>
      </c>
      <c r="X680" s="13">
        <f t="shared" si="123"/>
        <v>12</v>
      </c>
      <c r="Y680" s="13" t="str">
        <f>IFERROR(VLOOKUP(C680,ReceivingTeam[],2,FALSE),"HelpDesk")</f>
        <v>HelpDesk</v>
      </c>
      <c r="Z680" s="67">
        <f t="shared" si="124"/>
        <v>44882.0321064815</v>
      </c>
      <c r="AA680" s="68">
        <f t="shared" si="125"/>
        <v>44881</v>
      </c>
      <c r="AB680" s="69" t="b">
        <f t="shared" si="126"/>
        <v>1</v>
      </c>
      <c r="AC680" s="70">
        <f t="shared" si="127"/>
        <v>0.5</v>
      </c>
      <c r="AD680" s="67">
        <f t="shared" si="128"/>
        <v>44882.0321064815</v>
      </c>
      <c r="AE680" s="67">
        <f>VLOOKUP(V680,'Branch Wise Work Timelines'!C:G,3,FALSE)+AA680</f>
        <v>44881.416666666664</v>
      </c>
      <c r="AF680" s="67">
        <f>IF(V680="Bangalore",VLOOKUP(V680,'Branch Wise Work Timelines'!C:G,4,FALSE)+AA680+1,IF(V680="Mumbai",VLOOKUP(V680,'Branch Wise Work Timelines'!C:G,4,FALSE)+AA680+1,VLOOKUP(V680,'Branch Wise Work Timelines'!C:G,4,FALSE)+AA680))</f>
        <v>44882.104166666664</v>
      </c>
      <c r="AG680" s="67">
        <f>WORKDAY.INTL(AA680,1,11)+VLOOKUP(V680,'Branch Wise Work Timelines'!C:G,3,FALSE)</f>
        <v>44882.416666666664</v>
      </c>
      <c r="AH680" s="69" t="str">
        <f t="shared" ca="1" si="129"/>
        <v>Out of TAT</v>
      </c>
      <c r="AI680" s="69">
        <f t="shared" ca="1" si="130"/>
        <v>20701</v>
      </c>
      <c r="AJ680" s="69" t="str">
        <f ca="1">IF(AI680&lt;0,"0-12",IFERROR(VLOOKUP(AI680,Breakup[],2,FALSE),"&gt;24"))</f>
        <v>&gt;24</v>
      </c>
      <c r="AK680" s="69" t="str">
        <f>VLOOKUP(V680,Master!B:D,3,FALSE)</f>
        <v>South</v>
      </c>
      <c r="AL680" s="69" t="str">
        <f t="shared" si="131"/>
        <v>Bangalore-CLS</v>
      </c>
    </row>
    <row r="681" spans="1:38">
      <c r="A681" s="13" t="s">
        <v>1660</v>
      </c>
      <c r="B681" s="54">
        <v>44701.667807986101</v>
      </c>
      <c r="C681" s="13" t="s">
        <v>372</v>
      </c>
      <c r="D681" s="13">
        <v>528</v>
      </c>
      <c r="E681" s="13" t="s">
        <v>1661</v>
      </c>
      <c r="F681" s="13" t="s">
        <v>15</v>
      </c>
      <c r="G681" s="14">
        <v>1653044855569</v>
      </c>
      <c r="H681" s="55">
        <v>3.9618055555555601E-2</v>
      </c>
      <c r="I681" s="33">
        <v>44891.039618055598</v>
      </c>
      <c r="J681" s="58">
        <v>44891</v>
      </c>
      <c r="K681" s="13" t="s">
        <v>213</v>
      </c>
      <c r="L681" s="13" t="s">
        <v>30</v>
      </c>
      <c r="M681" s="13" t="s">
        <v>75</v>
      </c>
      <c r="N681" s="13" t="s">
        <v>206</v>
      </c>
      <c r="O681" s="33">
        <v>44891.582129629598</v>
      </c>
      <c r="P681" s="58">
        <v>44891</v>
      </c>
      <c r="Q681" s="33" t="s">
        <v>237</v>
      </c>
      <c r="R681" s="14">
        <v>512</v>
      </c>
      <c r="S681" s="13" t="s">
        <v>208</v>
      </c>
      <c r="T681" s="13" t="s">
        <v>209</v>
      </c>
      <c r="U681" s="33">
        <f t="shared" ca="1" si="120"/>
        <v>45744.56914039352</v>
      </c>
      <c r="V681" s="13" t="str">
        <f t="shared" si="121"/>
        <v>Bangalore</v>
      </c>
      <c r="W681" s="13" t="str">
        <f t="shared" si="122"/>
        <v>CLS</v>
      </c>
      <c r="X681" s="13">
        <f t="shared" si="123"/>
        <v>0</v>
      </c>
      <c r="Y681" s="13" t="str">
        <f>IFERROR(VLOOKUP(C681,ReceivingTeam[],2,FALSE),"HelpDesk")</f>
        <v>HelpDesk</v>
      </c>
      <c r="Z681" s="67">
        <f t="shared" si="124"/>
        <v>44891.916666666664</v>
      </c>
      <c r="AA681" s="68">
        <f t="shared" si="125"/>
        <v>44891</v>
      </c>
      <c r="AB681" s="69" t="b">
        <f t="shared" si="126"/>
        <v>1</v>
      </c>
      <c r="AC681" s="70">
        <f t="shared" si="127"/>
        <v>0.5</v>
      </c>
      <c r="AD681" s="67">
        <f t="shared" si="128"/>
        <v>44891.916666666664</v>
      </c>
      <c r="AE681" s="67">
        <f>VLOOKUP(V681,'Branch Wise Work Timelines'!C:G,3,FALSE)+AA681</f>
        <v>44891.416666666664</v>
      </c>
      <c r="AF681" s="67">
        <f>IF(V681="Bangalore",VLOOKUP(V681,'Branch Wise Work Timelines'!C:G,4,FALSE)+AA681+1,IF(V681="Mumbai",VLOOKUP(V681,'Branch Wise Work Timelines'!C:G,4,FALSE)+AA681+1,VLOOKUP(V681,'Branch Wise Work Timelines'!C:G,4,FALSE)+AA681))</f>
        <v>44892.104166666664</v>
      </c>
      <c r="AG681" s="67">
        <f>WORKDAY.INTL(AA681,1,11)+VLOOKUP(V681,'Branch Wise Work Timelines'!C:G,3,FALSE)</f>
        <v>44893.416666666664</v>
      </c>
      <c r="AH681" s="69" t="str">
        <f t="shared" si="129"/>
        <v>Met</v>
      </c>
      <c r="AI681" s="69">
        <f t="shared" ca="1" si="130"/>
        <v>20464</v>
      </c>
      <c r="AJ681" s="69" t="str">
        <f ca="1">IF(AI681&lt;0,"0-12",IFERROR(VLOOKUP(AI681,Breakup[],2,FALSE),"&gt;24"))</f>
        <v>&gt;24</v>
      </c>
      <c r="AK681" s="69" t="str">
        <f>VLOOKUP(V681,Master!B:D,3,FALSE)</f>
        <v>South</v>
      </c>
      <c r="AL681" s="69" t="str">
        <f t="shared" si="131"/>
        <v>Bangalore-CLS</v>
      </c>
    </row>
    <row r="682" spans="1:38">
      <c r="A682" s="13" t="s">
        <v>1662</v>
      </c>
      <c r="B682" s="54">
        <v>44701.536940161997</v>
      </c>
      <c r="C682" s="13" t="s">
        <v>344</v>
      </c>
      <c r="D682" s="13">
        <v>1707</v>
      </c>
      <c r="E682" s="13" t="s">
        <v>1663</v>
      </c>
      <c r="F682" s="13" t="s">
        <v>33</v>
      </c>
      <c r="G682" s="14">
        <v>1653031594201</v>
      </c>
      <c r="H682" s="55">
        <v>0.97460648148148099</v>
      </c>
      <c r="I682" s="33">
        <v>44886.974606481497</v>
      </c>
      <c r="J682" s="58">
        <v>44886</v>
      </c>
      <c r="K682" s="13" t="s">
        <v>263</v>
      </c>
      <c r="L682" s="13" t="s">
        <v>69</v>
      </c>
      <c r="M682" s="13" t="s">
        <v>101</v>
      </c>
      <c r="N682" s="13" t="s">
        <v>206</v>
      </c>
      <c r="O682" s="33" t="s">
        <v>38</v>
      </c>
      <c r="P682" s="58" t="s">
        <v>38</v>
      </c>
      <c r="Q682" s="33" t="s">
        <v>207</v>
      </c>
      <c r="R682" s="14" t="s">
        <v>38</v>
      </c>
      <c r="S682" s="13" t="s">
        <v>208</v>
      </c>
      <c r="T682" s="13" t="s">
        <v>209</v>
      </c>
      <c r="U682" s="33">
        <f t="shared" ca="1" si="120"/>
        <v>45744.56914039352</v>
      </c>
      <c r="V682" s="13" t="str">
        <f t="shared" si="121"/>
        <v>Mumbai</v>
      </c>
      <c r="W682" s="13" t="str">
        <f t="shared" si="122"/>
        <v>RI</v>
      </c>
      <c r="X682" s="13">
        <f t="shared" si="123"/>
        <v>23</v>
      </c>
      <c r="Y682" s="13" t="str">
        <f>IFERROR(VLOOKUP(C682,ReceivingTeam[],2,FALSE),"HelpDesk")</f>
        <v>HelpDesk</v>
      </c>
      <c r="Z682" s="67">
        <f t="shared" si="124"/>
        <v>44887.641273148161</v>
      </c>
      <c r="AA682" s="68">
        <f t="shared" si="125"/>
        <v>44886</v>
      </c>
      <c r="AB682" s="69" t="b">
        <f t="shared" si="126"/>
        <v>1</v>
      </c>
      <c r="AC682" s="70">
        <f t="shared" si="127"/>
        <v>0.5</v>
      </c>
      <c r="AD682" s="67">
        <f t="shared" si="128"/>
        <v>44887.641273148161</v>
      </c>
      <c r="AE682" s="67">
        <f>VLOOKUP(V682,'Branch Wise Work Timelines'!C:G,3,FALSE)+AA682</f>
        <v>44886.416666666664</v>
      </c>
      <c r="AF682" s="67">
        <f>IF(V682="Bangalore",VLOOKUP(V682,'Branch Wise Work Timelines'!C:G,4,FALSE)+AA682+1,IF(V682="Mumbai",VLOOKUP(V682,'Branch Wise Work Timelines'!C:G,4,FALSE)+AA682+1,VLOOKUP(V682,'Branch Wise Work Timelines'!C:G,4,FALSE)+AA682))</f>
        <v>44887.25</v>
      </c>
      <c r="AG682" s="67">
        <f>WORKDAY.INTL(AA682,1,11)+VLOOKUP(V682,'Branch Wise Work Timelines'!C:G,3,FALSE)</f>
        <v>44887.416666666664</v>
      </c>
      <c r="AH682" s="69" t="str">
        <f t="shared" ca="1" si="129"/>
        <v>Out of TAT</v>
      </c>
      <c r="AI682" s="69">
        <f t="shared" ca="1" si="130"/>
        <v>20567</v>
      </c>
      <c r="AJ682" s="69" t="str">
        <f ca="1">IF(AI682&lt;0,"0-12",IFERROR(VLOOKUP(AI682,Breakup[],2,FALSE),"&gt;24"))</f>
        <v>&gt;24</v>
      </c>
      <c r="AK682" s="69" t="str">
        <f>VLOOKUP(V682,Master!B:D,3,FALSE)</f>
        <v>East</v>
      </c>
      <c r="AL682" s="69" t="str">
        <f t="shared" si="131"/>
        <v>Mumbai</v>
      </c>
    </row>
    <row r="683" spans="1:38">
      <c r="A683" s="13" t="s">
        <v>1664</v>
      </c>
      <c r="B683" s="54">
        <v>44701.631009687502</v>
      </c>
      <c r="C683" s="13" t="s">
        <v>255</v>
      </c>
      <c r="D683" s="13">
        <v>272</v>
      </c>
      <c r="E683" s="13" t="s">
        <v>1665</v>
      </c>
      <c r="F683" s="13" t="s">
        <v>33</v>
      </c>
      <c r="G683" s="14">
        <v>1653040545709</v>
      </c>
      <c r="H683" s="55">
        <v>0.33153935185185202</v>
      </c>
      <c r="I683" s="33">
        <v>44885.331539351799</v>
      </c>
      <c r="J683" s="58">
        <v>44885</v>
      </c>
      <c r="K683" s="13" t="s">
        <v>257</v>
      </c>
      <c r="L683" s="13" t="s">
        <v>72</v>
      </c>
      <c r="M683" s="13" t="s">
        <v>255</v>
      </c>
      <c r="N683" s="13" t="s">
        <v>206</v>
      </c>
      <c r="O683" s="33" t="s">
        <v>38</v>
      </c>
      <c r="P683" s="58" t="s">
        <v>38</v>
      </c>
      <c r="Q683" s="33" t="s">
        <v>207</v>
      </c>
      <c r="R683" s="14" t="s">
        <v>38</v>
      </c>
      <c r="S683" s="13" t="s">
        <v>216</v>
      </c>
      <c r="T683" s="13" t="s">
        <v>217</v>
      </c>
      <c r="U683" s="33">
        <f t="shared" ca="1" si="120"/>
        <v>45744.56914039352</v>
      </c>
      <c r="V683" s="13" t="str">
        <f t="shared" si="121"/>
        <v>Pune</v>
      </c>
      <c r="W683" s="13" t="str">
        <f t="shared" si="122"/>
        <v>RI</v>
      </c>
      <c r="X683" s="13">
        <f t="shared" si="123"/>
        <v>7</v>
      </c>
      <c r="Y683" s="13" t="str">
        <f>IFERROR(VLOOKUP(C683,ReceivingTeam[],2,FALSE),"HelpDesk")</f>
        <v>HelpDesk</v>
      </c>
      <c r="Z683" s="67">
        <f t="shared" si="124"/>
        <v>44885.895833333336</v>
      </c>
      <c r="AA683" s="68">
        <f t="shared" si="125"/>
        <v>44885</v>
      </c>
      <c r="AB683" s="69" t="b">
        <f t="shared" si="126"/>
        <v>0</v>
      </c>
      <c r="AC683" s="70">
        <f t="shared" si="127"/>
        <v>0.5</v>
      </c>
      <c r="AD683" s="67">
        <f t="shared" si="128"/>
        <v>44885.895833333336</v>
      </c>
      <c r="AE683" s="67">
        <f>VLOOKUP(V683,'Branch Wise Work Timelines'!C:G,3,FALSE)+AA683</f>
        <v>44885.395833333336</v>
      </c>
      <c r="AF683" s="67">
        <f>IF(V683="Bangalore",VLOOKUP(V683,'Branch Wise Work Timelines'!C:G,4,FALSE)+AA683+1,IF(V683="Mumbai",VLOOKUP(V683,'Branch Wise Work Timelines'!C:G,4,FALSE)+AA683+1,VLOOKUP(V683,'Branch Wise Work Timelines'!C:G,4,FALSE)+AA683))</f>
        <v>44885.770833333336</v>
      </c>
      <c r="AG683" s="67">
        <f>WORKDAY.INTL(AA683,1,11)+VLOOKUP(V683,'Branch Wise Work Timelines'!C:G,3,FALSE)</f>
        <v>44886.395833333336</v>
      </c>
      <c r="AH683" s="69" t="str">
        <f t="shared" ca="1" si="129"/>
        <v>Out of TAT</v>
      </c>
      <c r="AI683" s="69">
        <f t="shared" ca="1" si="130"/>
        <v>20609</v>
      </c>
      <c r="AJ683" s="69" t="str">
        <f ca="1">IF(AI683&lt;0,"0-12",IFERROR(VLOOKUP(AI683,Breakup[],2,FALSE),"&gt;24"))</f>
        <v>&gt;24</v>
      </c>
      <c r="AK683" s="69" t="str">
        <f>VLOOKUP(V683,Master!B:D,3,FALSE)</f>
        <v>West</v>
      </c>
      <c r="AL683" s="69" t="str">
        <f t="shared" si="131"/>
        <v>Pune</v>
      </c>
    </row>
    <row r="684" spans="1:38">
      <c r="A684" s="13" t="s">
        <v>1666</v>
      </c>
      <c r="B684" s="54">
        <v>44701.516569097199</v>
      </c>
      <c r="C684" s="13" t="s">
        <v>110</v>
      </c>
      <c r="D684" s="13">
        <v>393</v>
      </c>
      <c r="E684" s="13" t="s">
        <v>1667</v>
      </c>
      <c r="F684" s="13" t="s">
        <v>33</v>
      </c>
      <c r="G684" s="14">
        <v>1653031594201</v>
      </c>
      <c r="H684" s="55">
        <v>0.82363425925925904</v>
      </c>
      <c r="I684" s="33">
        <v>44887.823634259301</v>
      </c>
      <c r="J684" s="58">
        <v>44887</v>
      </c>
      <c r="K684" s="13" t="s">
        <v>263</v>
      </c>
      <c r="L684" s="13" t="s">
        <v>69</v>
      </c>
      <c r="M684" s="13" t="s">
        <v>101</v>
      </c>
      <c r="N684" s="13" t="s">
        <v>206</v>
      </c>
      <c r="O684" s="33" t="s">
        <v>38</v>
      </c>
      <c r="P684" s="58" t="s">
        <v>38</v>
      </c>
      <c r="Q684" s="33" t="s">
        <v>207</v>
      </c>
      <c r="R684" s="14" t="s">
        <v>38</v>
      </c>
      <c r="S684" s="13" t="s">
        <v>208</v>
      </c>
      <c r="T684" s="13" t="s">
        <v>209</v>
      </c>
      <c r="U684" s="33">
        <f t="shared" ca="1" si="120"/>
        <v>45744.56914039352</v>
      </c>
      <c r="V684" s="13" t="str">
        <f t="shared" si="121"/>
        <v>Mumbai</v>
      </c>
      <c r="W684" s="13" t="str">
        <f t="shared" si="122"/>
        <v>RI</v>
      </c>
      <c r="X684" s="13">
        <f t="shared" si="123"/>
        <v>19</v>
      </c>
      <c r="Y684" s="13" t="str">
        <f>IFERROR(VLOOKUP(C684,ReceivingTeam[],2,FALSE),"HelpDesk")</f>
        <v>Branch office</v>
      </c>
      <c r="Z684" s="67">
        <f t="shared" si="124"/>
        <v>44888.490300925965</v>
      </c>
      <c r="AA684" s="68">
        <f t="shared" si="125"/>
        <v>44887</v>
      </c>
      <c r="AB684" s="69" t="b">
        <f t="shared" si="126"/>
        <v>1</v>
      </c>
      <c r="AC684" s="70">
        <f t="shared" si="127"/>
        <v>0.5</v>
      </c>
      <c r="AD684" s="67">
        <f t="shared" si="128"/>
        <v>44888.490300925965</v>
      </c>
      <c r="AE684" s="67">
        <f>VLOOKUP(V684,'Branch Wise Work Timelines'!C:G,3,FALSE)+AA684</f>
        <v>44887.416666666664</v>
      </c>
      <c r="AF684" s="67">
        <f>IF(V684="Bangalore",VLOOKUP(V684,'Branch Wise Work Timelines'!C:G,4,FALSE)+AA684+1,IF(V684="Mumbai",VLOOKUP(V684,'Branch Wise Work Timelines'!C:G,4,FALSE)+AA684+1,VLOOKUP(V684,'Branch Wise Work Timelines'!C:G,4,FALSE)+AA684))</f>
        <v>44888.25</v>
      </c>
      <c r="AG684" s="67">
        <f>WORKDAY.INTL(AA684,1,11)+VLOOKUP(V684,'Branch Wise Work Timelines'!C:G,3,FALSE)</f>
        <v>44888.416666666664</v>
      </c>
      <c r="AH684" s="69" t="str">
        <f t="shared" ca="1" si="129"/>
        <v>Out of TAT</v>
      </c>
      <c r="AI684" s="69">
        <f t="shared" ca="1" si="130"/>
        <v>20546</v>
      </c>
      <c r="AJ684" s="69" t="str">
        <f ca="1">IF(AI684&lt;0,"0-12",IFERROR(VLOOKUP(AI684,Breakup[],2,FALSE),"&gt;24"))</f>
        <v>&gt;24</v>
      </c>
      <c r="AK684" s="69" t="str">
        <f>VLOOKUP(V684,Master!B:D,3,FALSE)</f>
        <v>East</v>
      </c>
      <c r="AL684" s="69" t="str">
        <f t="shared" si="131"/>
        <v>Mumbai</v>
      </c>
    </row>
    <row r="685" spans="1:38">
      <c r="A685" s="13" t="s">
        <v>1668</v>
      </c>
      <c r="B685" s="54">
        <v>44701.633578321802</v>
      </c>
      <c r="C685" s="13" t="s">
        <v>506</v>
      </c>
      <c r="D685" s="13">
        <v>548</v>
      </c>
      <c r="E685" s="13" t="s">
        <v>1669</v>
      </c>
      <c r="F685" s="13" t="s">
        <v>15</v>
      </c>
      <c r="G685" s="14">
        <v>1653043874636</v>
      </c>
      <c r="H685" s="55">
        <v>0.83802083333333299</v>
      </c>
      <c r="I685" s="33">
        <v>44888.838020833296</v>
      </c>
      <c r="J685" s="58">
        <v>44888</v>
      </c>
      <c r="K685" s="13" t="s">
        <v>213</v>
      </c>
      <c r="L685" s="13" t="s">
        <v>30</v>
      </c>
      <c r="M685" s="13" t="s">
        <v>75</v>
      </c>
      <c r="N685" s="13" t="s">
        <v>206</v>
      </c>
      <c r="O685" s="33" t="s">
        <v>38</v>
      </c>
      <c r="P685" s="58" t="s">
        <v>38</v>
      </c>
      <c r="Q685" s="33" t="s">
        <v>207</v>
      </c>
      <c r="R685" s="14" t="s">
        <v>38</v>
      </c>
      <c r="S685" s="13" t="s">
        <v>208</v>
      </c>
      <c r="T685" s="13" t="s">
        <v>209</v>
      </c>
      <c r="U685" s="33">
        <f t="shared" ca="1" si="120"/>
        <v>45744.56914039352</v>
      </c>
      <c r="V685" s="13" t="str">
        <f t="shared" si="121"/>
        <v>Bangalore</v>
      </c>
      <c r="W685" s="13" t="str">
        <f t="shared" si="122"/>
        <v>CLS</v>
      </c>
      <c r="X685" s="13">
        <f t="shared" si="123"/>
        <v>20</v>
      </c>
      <c r="Y685" s="13" t="str">
        <f>IFERROR(VLOOKUP(C685,ReceivingTeam[],2,FALSE),"HelpDesk")</f>
        <v>HelpDesk</v>
      </c>
      <c r="Z685" s="67">
        <f t="shared" si="124"/>
        <v>44889.650520833296</v>
      </c>
      <c r="AA685" s="68">
        <f t="shared" si="125"/>
        <v>44888</v>
      </c>
      <c r="AB685" s="69" t="b">
        <f t="shared" si="126"/>
        <v>1</v>
      </c>
      <c r="AC685" s="70">
        <f t="shared" si="127"/>
        <v>0.5</v>
      </c>
      <c r="AD685" s="67">
        <f t="shared" si="128"/>
        <v>44889.650520833296</v>
      </c>
      <c r="AE685" s="67">
        <f>VLOOKUP(V685,'Branch Wise Work Timelines'!C:G,3,FALSE)+AA685</f>
        <v>44888.416666666664</v>
      </c>
      <c r="AF685" s="67">
        <f>IF(V685="Bangalore",VLOOKUP(V685,'Branch Wise Work Timelines'!C:G,4,FALSE)+AA685+1,IF(V685="Mumbai",VLOOKUP(V685,'Branch Wise Work Timelines'!C:G,4,FALSE)+AA685+1,VLOOKUP(V685,'Branch Wise Work Timelines'!C:G,4,FALSE)+AA685))</f>
        <v>44889.104166666664</v>
      </c>
      <c r="AG685" s="67">
        <f>WORKDAY.INTL(AA685,1,11)+VLOOKUP(V685,'Branch Wise Work Timelines'!C:G,3,FALSE)</f>
        <v>44889.416666666664</v>
      </c>
      <c r="AH685" s="69" t="str">
        <f t="shared" ca="1" si="129"/>
        <v>Out of TAT</v>
      </c>
      <c r="AI685" s="69">
        <f t="shared" ca="1" si="130"/>
        <v>20519</v>
      </c>
      <c r="AJ685" s="69" t="str">
        <f ca="1">IF(AI685&lt;0,"0-12",IFERROR(VLOOKUP(AI685,Breakup[],2,FALSE),"&gt;24"))</f>
        <v>&gt;24</v>
      </c>
      <c r="AK685" s="69" t="str">
        <f>VLOOKUP(V685,Master!B:D,3,FALSE)</f>
        <v>South</v>
      </c>
      <c r="AL685" s="69" t="str">
        <f t="shared" si="131"/>
        <v>Bangalore-CLS</v>
      </c>
    </row>
    <row r="686" spans="1:38">
      <c r="A686" s="13" t="s">
        <v>1670</v>
      </c>
      <c r="B686" s="54">
        <v>44701.651004664403</v>
      </c>
      <c r="C686" s="13" t="s">
        <v>235</v>
      </c>
      <c r="D686" s="13">
        <v>310</v>
      </c>
      <c r="E686" s="13" t="s">
        <v>1671</v>
      </c>
      <c r="F686" s="13" t="s">
        <v>15</v>
      </c>
      <c r="G686" s="14">
        <v>1653042748167</v>
      </c>
      <c r="H686" s="55">
        <v>0.11179398148148099</v>
      </c>
      <c r="I686" s="33">
        <v>44883.111793981501</v>
      </c>
      <c r="J686" s="58">
        <v>44883</v>
      </c>
      <c r="K686" s="13" t="s">
        <v>213</v>
      </c>
      <c r="L686" s="13" t="s">
        <v>30</v>
      </c>
      <c r="M686" s="13" t="s">
        <v>214</v>
      </c>
      <c r="N686" s="13" t="s">
        <v>206</v>
      </c>
      <c r="O686" s="33" t="s">
        <v>38</v>
      </c>
      <c r="P686" s="58" t="s">
        <v>38</v>
      </c>
      <c r="Q686" s="33" t="s">
        <v>207</v>
      </c>
      <c r="R686" s="14" t="s">
        <v>38</v>
      </c>
      <c r="S686" s="13" t="s">
        <v>216</v>
      </c>
      <c r="T686" s="13" t="s">
        <v>217</v>
      </c>
      <c r="U686" s="33">
        <f t="shared" ca="1" si="120"/>
        <v>45744.56914039352</v>
      </c>
      <c r="V686" s="13" t="str">
        <f t="shared" si="121"/>
        <v>Bangalore</v>
      </c>
      <c r="W686" s="13" t="str">
        <f t="shared" si="122"/>
        <v>CLS</v>
      </c>
      <c r="X686" s="13">
        <f t="shared" si="123"/>
        <v>2</v>
      </c>
      <c r="Y686" s="13" t="str">
        <f>IFERROR(VLOOKUP(C686,ReceivingTeam[],2,FALSE),"HelpDesk")</f>
        <v>HelpDesk</v>
      </c>
      <c r="Z686" s="67">
        <f t="shared" si="124"/>
        <v>44883.916666666664</v>
      </c>
      <c r="AA686" s="68">
        <f t="shared" si="125"/>
        <v>44883</v>
      </c>
      <c r="AB686" s="69" t="b">
        <f t="shared" si="126"/>
        <v>1</v>
      </c>
      <c r="AC686" s="70">
        <f t="shared" si="127"/>
        <v>0.5</v>
      </c>
      <c r="AD686" s="67">
        <f t="shared" si="128"/>
        <v>44883.916666666664</v>
      </c>
      <c r="AE686" s="67">
        <f>VLOOKUP(V686,'Branch Wise Work Timelines'!C:G,3,FALSE)+AA686</f>
        <v>44883.416666666664</v>
      </c>
      <c r="AF686" s="67">
        <f>IF(V686="Bangalore",VLOOKUP(V686,'Branch Wise Work Timelines'!C:G,4,FALSE)+AA686+1,IF(V686="Mumbai",VLOOKUP(V686,'Branch Wise Work Timelines'!C:G,4,FALSE)+AA686+1,VLOOKUP(V686,'Branch Wise Work Timelines'!C:G,4,FALSE)+AA686))</f>
        <v>44884.104166666664</v>
      </c>
      <c r="AG686" s="67">
        <f>WORKDAY.INTL(AA686,1,11)+VLOOKUP(V686,'Branch Wise Work Timelines'!C:G,3,FALSE)</f>
        <v>44884.416666666664</v>
      </c>
      <c r="AH686" s="69" t="str">
        <f t="shared" ca="1" si="129"/>
        <v>Out of TAT</v>
      </c>
      <c r="AI686" s="69">
        <f t="shared" ca="1" si="130"/>
        <v>20656</v>
      </c>
      <c r="AJ686" s="69" t="str">
        <f ca="1">IF(AI686&lt;0,"0-12",IFERROR(VLOOKUP(AI686,Breakup[],2,FALSE),"&gt;24"))</f>
        <v>&gt;24</v>
      </c>
      <c r="AK686" s="69" t="str">
        <f>VLOOKUP(V686,Master!B:D,3,FALSE)</f>
        <v>South</v>
      </c>
      <c r="AL686" s="69" t="str">
        <f t="shared" si="131"/>
        <v>Bangalore-CLS</v>
      </c>
    </row>
    <row r="687" spans="1:38">
      <c r="A687" s="13" t="s">
        <v>1672</v>
      </c>
      <c r="B687" s="54">
        <v>44701.642996377297</v>
      </c>
      <c r="C687" s="13" t="s">
        <v>299</v>
      </c>
      <c r="D687" s="13">
        <v>1875</v>
      </c>
      <c r="E687" s="13" t="s">
        <v>1673</v>
      </c>
      <c r="F687" s="13" t="s">
        <v>15</v>
      </c>
      <c r="G687" s="14">
        <v>1653041711052</v>
      </c>
      <c r="H687" s="55">
        <v>0.38568287037037002</v>
      </c>
      <c r="I687" s="33">
        <v>44889.385682870401</v>
      </c>
      <c r="J687" s="58">
        <v>44889</v>
      </c>
      <c r="K687" s="13" t="s">
        <v>213</v>
      </c>
      <c r="L687" s="13" t="s">
        <v>30</v>
      </c>
      <c r="M687" s="13" t="s">
        <v>214</v>
      </c>
      <c r="N687" s="13" t="s">
        <v>206</v>
      </c>
      <c r="O687" s="33" t="s">
        <v>38</v>
      </c>
      <c r="P687" s="58" t="s">
        <v>38</v>
      </c>
      <c r="Q687" s="33" t="s">
        <v>207</v>
      </c>
      <c r="R687" s="14" t="s">
        <v>38</v>
      </c>
      <c r="S687" s="13" t="s">
        <v>216</v>
      </c>
      <c r="T687" s="13" t="s">
        <v>217</v>
      </c>
      <c r="U687" s="33">
        <f t="shared" ca="1" si="120"/>
        <v>45744.56914039352</v>
      </c>
      <c r="V687" s="13" t="str">
        <f t="shared" si="121"/>
        <v>Bangalore</v>
      </c>
      <c r="W687" s="13" t="str">
        <f t="shared" si="122"/>
        <v>CLS</v>
      </c>
      <c r="X687" s="13">
        <f t="shared" si="123"/>
        <v>9</v>
      </c>
      <c r="Y687" s="13" t="str">
        <f>IFERROR(VLOOKUP(C687,ReceivingTeam[],2,FALSE),"HelpDesk")</f>
        <v>HelpDesk</v>
      </c>
      <c r="Z687" s="67">
        <f t="shared" si="124"/>
        <v>44889.916666666664</v>
      </c>
      <c r="AA687" s="68">
        <f t="shared" si="125"/>
        <v>44889</v>
      </c>
      <c r="AB687" s="69" t="b">
        <f t="shared" si="126"/>
        <v>1</v>
      </c>
      <c r="AC687" s="70">
        <f t="shared" si="127"/>
        <v>0.5</v>
      </c>
      <c r="AD687" s="67">
        <f t="shared" si="128"/>
        <v>44889.916666666664</v>
      </c>
      <c r="AE687" s="67">
        <f>VLOOKUP(V687,'Branch Wise Work Timelines'!C:G,3,FALSE)+AA687</f>
        <v>44889.416666666664</v>
      </c>
      <c r="AF687" s="67">
        <f>IF(V687="Bangalore",VLOOKUP(V687,'Branch Wise Work Timelines'!C:G,4,FALSE)+AA687+1,IF(V687="Mumbai",VLOOKUP(V687,'Branch Wise Work Timelines'!C:G,4,FALSE)+AA687+1,VLOOKUP(V687,'Branch Wise Work Timelines'!C:G,4,FALSE)+AA687))</f>
        <v>44890.104166666664</v>
      </c>
      <c r="AG687" s="67">
        <f>WORKDAY.INTL(AA687,1,11)+VLOOKUP(V687,'Branch Wise Work Timelines'!C:G,3,FALSE)</f>
        <v>44890.416666666664</v>
      </c>
      <c r="AH687" s="69" t="str">
        <f t="shared" ca="1" si="129"/>
        <v>Out of TAT</v>
      </c>
      <c r="AI687" s="69">
        <f t="shared" ca="1" si="130"/>
        <v>20512</v>
      </c>
      <c r="AJ687" s="69" t="str">
        <f ca="1">IF(AI687&lt;0,"0-12",IFERROR(VLOOKUP(AI687,Breakup[],2,FALSE),"&gt;24"))</f>
        <v>&gt;24</v>
      </c>
      <c r="AK687" s="69" t="str">
        <f>VLOOKUP(V687,Master!B:D,3,FALSE)</f>
        <v>South</v>
      </c>
      <c r="AL687" s="69" t="str">
        <f t="shared" si="131"/>
        <v>Bangalore-CLS</v>
      </c>
    </row>
    <row r="688" spans="1:38">
      <c r="A688" s="13" t="s">
        <v>1674</v>
      </c>
      <c r="B688" s="54">
        <v>44701.668069479201</v>
      </c>
      <c r="C688" s="13" t="s">
        <v>347</v>
      </c>
      <c r="D688" s="13">
        <v>1302</v>
      </c>
      <c r="E688" s="13" t="s">
        <v>1675</v>
      </c>
      <c r="F688" s="13" t="s">
        <v>33</v>
      </c>
      <c r="G688" s="14">
        <v>1653043912595</v>
      </c>
      <c r="H688" s="55">
        <v>0.136064814814815</v>
      </c>
      <c r="I688" s="33">
        <v>44882.136064814797</v>
      </c>
      <c r="J688" s="58">
        <v>44882</v>
      </c>
      <c r="K688" s="13" t="s">
        <v>325</v>
      </c>
      <c r="L688" s="13" t="s">
        <v>55</v>
      </c>
      <c r="M688" s="13" t="s">
        <v>323</v>
      </c>
      <c r="N688" s="13" t="s">
        <v>206</v>
      </c>
      <c r="O688" s="33" t="s">
        <v>38</v>
      </c>
      <c r="P688" s="58" t="s">
        <v>38</v>
      </c>
      <c r="Q688" s="33" t="s">
        <v>207</v>
      </c>
      <c r="R688" s="14" t="s">
        <v>38</v>
      </c>
      <c r="S688" s="13" t="s">
        <v>208</v>
      </c>
      <c r="T688" s="13" t="s">
        <v>209</v>
      </c>
      <c r="U688" s="33">
        <f t="shared" ca="1" si="120"/>
        <v>45744.56914039352</v>
      </c>
      <c r="V688" s="13" t="str">
        <f t="shared" si="121"/>
        <v>Delhi</v>
      </c>
      <c r="W688" s="13" t="str">
        <f t="shared" si="122"/>
        <v>RI</v>
      </c>
      <c r="X688" s="13">
        <f t="shared" si="123"/>
        <v>3</v>
      </c>
      <c r="Y688" s="13" t="str">
        <f>IFERROR(VLOOKUP(C688,ReceivingTeam[],2,FALSE),"HelpDesk")</f>
        <v>HelpDesk</v>
      </c>
      <c r="Z688" s="67">
        <f t="shared" si="124"/>
        <v>44883.562499999993</v>
      </c>
      <c r="AA688" s="68">
        <f t="shared" si="125"/>
        <v>44882</v>
      </c>
      <c r="AB688" s="69" t="b">
        <f t="shared" si="126"/>
        <v>1</v>
      </c>
      <c r="AC688" s="70">
        <f t="shared" si="127"/>
        <v>0.5</v>
      </c>
      <c r="AD688" s="67">
        <f t="shared" si="128"/>
        <v>44883.562499999993</v>
      </c>
      <c r="AE688" s="67">
        <f>VLOOKUP(V688,'Branch Wise Work Timelines'!C:G,3,FALSE)+AA688</f>
        <v>44882.416666666664</v>
      </c>
      <c r="AF688" s="67">
        <f>IF(V688="Bangalore",VLOOKUP(V688,'Branch Wise Work Timelines'!C:G,4,FALSE)+AA688+1,IF(V688="Mumbai",VLOOKUP(V688,'Branch Wise Work Timelines'!C:G,4,FALSE)+AA688+1,VLOOKUP(V688,'Branch Wise Work Timelines'!C:G,4,FALSE)+AA688))</f>
        <v>44882.770833333336</v>
      </c>
      <c r="AG688" s="67">
        <f>WORKDAY.INTL(AA688,1,11)+VLOOKUP(V688,'Branch Wise Work Timelines'!C:G,3,FALSE)</f>
        <v>44883.416666666664</v>
      </c>
      <c r="AH688" s="69" t="str">
        <f t="shared" ca="1" si="129"/>
        <v>Out of TAT</v>
      </c>
      <c r="AI688" s="69">
        <f t="shared" ca="1" si="130"/>
        <v>20665</v>
      </c>
      <c r="AJ688" s="69" t="str">
        <f ca="1">IF(AI688&lt;0,"0-12",IFERROR(VLOOKUP(AI688,Breakup[],2,FALSE),"&gt;24"))</f>
        <v>&gt;24</v>
      </c>
      <c r="AK688" s="69" t="str">
        <f>VLOOKUP(V688,Master!B:D,3,FALSE)</f>
        <v>North</v>
      </c>
      <c r="AL688" s="69" t="str">
        <f t="shared" si="131"/>
        <v>Delhi</v>
      </c>
    </row>
    <row r="689" spans="1:38">
      <c r="A689" s="13" t="s">
        <v>1676</v>
      </c>
      <c r="B689" s="54">
        <v>44701.615770717603</v>
      </c>
      <c r="C689" s="13" t="s">
        <v>435</v>
      </c>
      <c r="D689" s="13">
        <v>846</v>
      </c>
      <c r="E689" s="13" t="s">
        <v>1677</v>
      </c>
      <c r="F689" s="13" t="s">
        <v>33</v>
      </c>
      <c r="G689" s="14">
        <v>1653039411827</v>
      </c>
      <c r="H689" s="55">
        <v>0.56828703703703698</v>
      </c>
      <c r="I689" s="33">
        <v>44890.568287037</v>
      </c>
      <c r="J689" s="58">
        <v>44890</v>
      </c>
      <c r="K689" s="13" t="s">
        <v>437</v>
      </c>
      <c r="L689" s="13" t="s">
        <v>12</v>
      </c>
      <c r="M689" s="13" t="s">
        <v>435</v>
      </c>
      <c r="N689" s="13" t="s">
        <v>206</v>
      </c>
      <c r="O689" s="33" t="s">
        <v>38</v>
      </c>
      <c r="P689" s="58" t="s">
        <v>38</v>
      </c>
      <c r="Q689" s="33" t="s">
        <v>207</v>
      </c>
      <c r="R689" s="14" t="s">
        <v>38</v>
      </c>
      <c r="S689" s="13" t="s">
        <v>208</v>
      </c>
      <c r="T689" s="13" t="s">
        <v>209</v>
      </c>
      <c r="U689" s="33">
        <f t="shared" ca="1" si="120"/>
        <v>45744.56914039352</v>
      </c>
      <c r="V689" s="13" t="str">
        <f t="shared" si="121"/>
        <v>Ahmedabad</v>
      </c>
      <c r="W689" s="13" t="str">
        <f t="shared" si="122"/>
        <v>RI</v>
      </c>
      <c r="X689" s="13">
        <f t="shared" si="123"/>
        <v>13</v>
      </c>
      <c r="Y689" s="13" t="str">
        <f>IFERROR(VLOOKUP(C689,ReceivingTeam[],2,FALSE),"HelpDesk")</f>
        <v>HelpDesk</v>
      </c>
      <c r="Z689" s="67">
        <f t="shared" si="124"/>
        <v>44891.714120370329</v>
      </c>
      <c r="AA689" s="68">
        <f t="shared" si="125"/>
        <v>44890</v>
      </c>
      <c r="AB689" s="69" t="b">
        <f t="shared" si="126"/>
        <v>1</v>
      </c>
      <c r="AC689" s="70">
        <f t="shared" si="127"/>
        <v>0.5</v>
      </c>
      <c r="AD689" s="67">
        <f t="shared" si="128"/>
        <v>44891.714120370329</v>
      </c>
      <c r="AE689" s="67">
        <f>VLOOKUP(V689,'Branch Wise Work Timelines'!C:G,3,FALSE)+AA689</f>
        <v>44890.416666666664</v>
      </c>
      <c r="AF689" s="67">
        <f>IF(V689="Bangalore",VLOOKUP(V689,'Branch Wise Work Timelines'!C:G,4,FALSE)+AA689+1,IF(V689="Mumbai",VLOOKUP(V689,'Branch Wise Work Timelines'!C:G,4,FALSE)+AA689+1,VLOOKUP(V689,'Branch Wise Work Timelines'!C:G,4,FALSE)+AA689))</f>
        <v>44890.770833333336</v>
      </c>
      <c r="AG689" s="67">
        <f>WORKDAY.INTL(AA689,1,11)+VLOOKUP(V689,'Branch Wise Work Timelines'!C:G,3,FALSE)</f>
        <v>44891.416666666664</v>
      </c>
      <c r="AH689" s="69" t="str">
        <f t="shared" ca="1" si="129"/>
        <v>Out of TAT</v>
      </c>
      <c r="AI689" s="69">
        <f t="shared" ca="1" si="130"/>
        <v>20469</v>
      </c>
      <c r="AJ689" s="69" t="str">
        <f ca="1">IF(AI689&lt;0,"0-12",IFERROR(VLOOKUP(AI689,Breakup[],2,FALSE),"&gt;24"))</f>
        <v>&gt;24</v>
      </c>
      <c r="AK689" s="69" t="str">
        <f>VLOOKUP(V689,Master!B:D,3,FALSE)</f>
        <v>North</v>
      </c>
      <c r="AL689" s="69" t="str">
        <f t="shared" si="131"/>
        <v>Ahmedabad</v>
      </c>
    </row>
    <row r="690" spans="1:38">
      <c r="A690" s="13" t="s">
        <v>1678</v>
      </c>
      <c r="B690" s="54">
        <v>44701.535244872699</v>
      </c>
      <c r="C690" s="13" t="s">
        <v>149</v>
      </c>
      <c r="D690" s="13">
        <v>1610</v>
      </c>
      <c r="E690" s="13" t="s">
        <v>1679</v>
      </c>
      <c r="F690" s="13" t="s">
        <v>33</v>
      </c>
      <c r="G690" s="14">
        <v>1653034421250</v>
      </c>
      <c r="H690" s="55">
        <v>0.134791666666667</v>
      </c>
      <c r="I690" s="33">
        <v>44883.1347916667</v>
      </c>
      <c r="J690" s="58">
        <v>44883</v>
      </c>
      <c r="K690" s="13" t="s">
        <v>313</v>
      </c>
      <c r="L690" s="13" t="s">
        <v>60</v>
      </c>
      <c r="M690" s="13" t="s">
        <v>314</v>
      </c>
      <c r="N690" s="13" t="s">
        <v>206</v>
      </c>
      <c r="O690" s="33" t="s">
        <v>38</v>
      </c>
      <c r="P690" s="58" t="s">
        <v>38</v>
      </c>
      <c r="Q690" s="33" t="s">
        <v>207</v>
      </c>
      <c r="R690" s="14" t="s">
        <v>38</v>
      </c>
      <c r="S690" s="13" t="s">
        <v>208</v>
      </c>
      <c r="T690" s="13" t="s">
        <v>209</v>
      </c>
      <c r="U690" s="33">
        <f t="shared" ca="1" si="120"/>
        <v>45744.56914039352</v>
      </c>
      <c r="V690" s="13" t="str">
        <f t="shared" si="121"/>
        <v>Hyderabad</v>
      </c>
      <c r="W690" s="13" t="str">
        <f t="shared" si="122"/>
        <v>RI</v>
      </c>
      <c r="X690" s="13">
        <f t="shared" si="123"/>
        <v>3</v>
      </c>
      <c r="Y690" s="13" t="str">
        <f>IFERROR(VLOOKUP(C690,ReceivingTeam[],2,FALSE),"HelpDesk")</f>
        <v>Branch office</v>
      </c>
      <c r="Z690" s="67">
        <f t="shared" si="124"/>
        <v>44884.562499999993</v>
      </c>
      <c r="AA690" s="68">
        <f t="shared" si="125"/>
        <v>44883</v>
      </c>
      <c r="AB690" s="69" t="b">
        <f t="shared" si="126"/>
        <v>1</v>
      </c>
      <c r="AC690" s="70">
        <f t="shared" si="127"/>
        <v>0.5</v>
      </c>
      <c r="AD690" s="67">
        <f t="shared" si="128"/>
        <v>44884.562499999993</v>
      </c>
      <c r="AE690" s="67">
        <f>VLOOKUP(V690,'Branch Wise Work Timelines'!C:G,3,FALSE)+AA690</f>
        <v>44883.416666666664</v>
      </c>
      <c r="AF690" s="67">
        <f>IF(V690="Bangalore",VLOOKUP(V690,'Branch Wise Work Timelines'!C:G,4,FALSE)+AA690+1,IF(V690="Mumbai",VLOOKUP(V690,'Branch Wise Work Timelines'!C:G,4,FALSE)+AA690+1,VLOOKUP(V690,'Branch Wise Work Timelines'!C:G,4,FALSE)+AA690))</f>
        <v>44883.770833333336</v>
      </c>
      <c r="AG690" s="67">
        <f>WORKDAY.INTL(AA690,1,11)+VLOOKUP(V690,'Branch Wise Work Timelines'!C:G,3,FALSE)</f>
        <v>44884.416666666664</v>
      </c>
      <c r="AH690" s="69" t="str">
        <f t="shared" ca="1" si="129"/>
        <v>Out of TAT</v>
      </c>
      <c r="AI690" s="69">
        <f t="shared" ca="1" si="130"/>
        <v>20641</v>
      </c>
      <c r="AJ690" s="69" t="str">
        <f ca="1">IF(AI690&lt;0,"0-12",IFERROR(VLOOKUP(AI690,Breakup[],2,FALSE),"&gt;24"))</f>
        <v>&gt;24</v>
      </c>
      <c r="AK690" s="69" t="str">
        <f>VLOOKUP(V690,Master!B:D,3,FALSE)</f>
        <v>South</v>
      </c>
      <c r="AL690" s="69" t="str">
        <f t="shared" si="131"/>
        <v>Hyderabad</v>
      </c>
    </row>
    <row r="691" spans="1:38">
      <c r="A691" s="13" t="s">
        <v>1680</v>
      </c>
      <c r="B691" s="54">
        <v>44701.632161226902</v>
      </c>
      <c r="C691" s="13" t="s">
        <v>219</v>
      </c>
      <c r="D691" s="13">
        <v>1419</v>
      </c>
      <c r="E691" s="13" t="s">
        <v>1681</v>
      </c>
      <c r="F691" s="13" t="s">
        <v>15</v>
      </c>
      <c r="G691" s="14">
        <v>1653043921714</v>
      </c>
      <c r="H691" s="55">
        <v>4.5555555555555599E-2</v>
      </c>
      <c r="I691" s="33">
        <v>44883.045555555596</v>
      </c>
      <c r="J691" s="58">
        <v>44883</v>
      </c>
      <c r="K691" s="13" t="s">
        <v>213</v>
      </c>
      <c r="L691" s="13" t="s">
        <v>30</v>
      </c>
      <c r="M691" s="13" t="s">
        <v>214</v>
      </c>
      <c r="N691" s="13" t="s">
        <v>215</v>
      </c>
      <c r="O691" s="33" t="s">
        <v>38</v>
      </c>
      <c r="P691" s="58" t="s">
        <v>38</v>
      </c>
      <c r="Q691" s="33" t="s">
        <v>207</v>
      </c>
      <c r="R691" s="14" t="s">
        <v>38</v>
      </c>
      <c r="S691" s="13" t="s">
        <v>216</v>
      </c>
      <c r="T691" s="13" t="s">
        <v>217</v>
      </c>
      <c r="U691" s="33">
        <f t="shared" ca="1" si="120"/>
        <v>45744.56914039352</v>
      </c>
      <c r="V691" s="13" t="str">
        <f t="shared" si="121"/>
        <v>Bangalore</v>
      </c>
      <c r="W691" s="13" t="str">
        <f t="shared" si="122"/>
        <v>CLS</v>
      </c>
      <c r="X691" s="13">
        <f t="shared" si="123"/>
        <v>1</v>
      </c>
      <c r="Y691" s="13" t="str">
        <f>IFERROR(VLOOKUP(C691,ReceivingTeam[],2,FALSE),"HelpDesk")</f>
        <v>HelpDesk</v>
      </c>
      <c r="Z691" s="67">
        <f t="shared" si="124"/>
        <v>44883.916666666664</v>
      </c>
      <c r="AA691" s="68">
        <f t="shared" si="125"/>
        <v>44883</v>
      </c>
      <c r="AB691" s="69" t="b">
        <f t="shared" si="126"/>
        <v>1</v>
      </c>
      <c r="AC691" s="70">
        <f t="shared" si="127"/>
        <v>0.5</v>
      </c>
      <c r="AD691" s="67">
        <f t="shared" si="128"/>
        <v>44883.916666666664</v>
      </c>
      <c r="AE691" s="67">
        <f>VLOOKUP(V691,'Branch Wise Work Timelines'!C:G,3,FALSE)+AA691</f>
        <v>44883.416666666664</v>
      </c>
      <c r="AF691" s="67">
        <f>IF(V691="Bangalore",VLOOKUP(V691,'Branch Wise Work Timelines'!C:G,4,FALSE)+AA691+1,IF(V691="Mumbai",VLOOKUP(V691,'Branch Wise Work Timelines'!C:G,4,FALSE)+AA691+1,VLOOKUP(V691,'Branch Wise Work Timelines'!C:G,4,FALSE)+AA691))</f>
        <v>44884.104166666664</v>
      </c>
      <c r="AG691" s="67">
        <f>WORKDAY.INTL(AA691,1,11)+VLOOKUP(V691,'Branch Wise Work Timelines'!C:G,3,FALSE)</f>
        <v>44884.416666666664</v>
      </c>
      <c r="AH691" s="69" t="str">
        <f t="shared" ca="1" si="129"/>
        <v>Out of TAT</v>
      </c>
      <c r="AI691" s="69">
        <f t="shared" ca="1" si="130"/>
        <v>20656</v>
      </c>
      <c r="AJ691" s="69" t="str">
        <f ca="1">IF(AI691&lt;0,"0-12",IFERROR(VLOOKUP(AI691,Breakup[],2,FALSE),"&gt;24"))</f>
        <v>&gt;24</v>
      </c>
      <c r="AK691" s="69" t="str">
        <f>VLOOKUP(V691,Master!B:D,3,FALSE)</f>
        <v>South</v>
      </c>
      <c r="AL691" s="69" t="str">
        <f t="shared" si="131"/>
        <v>Bangalore-CLS</v>
      </c>
    </row>
    <row r="692" spans="1:38">
      <c r="A692" s="13" t="s">
        <v>1682</v>
      </c>
      <c r="B692" s="54">
        <v>44701.631511886597</v>
      </c>
      <c r="C692" s="13" t="s">
        <v>219</v>
      </c>
      <c r="D692" s="13">
        <v>569</v>
      </c>
      <c r="E692" s="13" t="s">
        <v>1683</v>
      </c>
      <c r="F692" s="13" t="s">
        <v>15</v>
      </c>
      <c r="G692" s="14">
        <v>1653043921714</v>
      </c>
      <c r="H692" s="55">
        <v>0.83788194444444397</v>
      </c>
      <c r="I692" s="33">
        <v>44891.837881944397</v>
      </c>
      <c r="J692" s="58">
        <v>44891</v>
      </c>
      <c r="K692" s="13" t="s">
        <v>213</v>
      </c>
      <c r="L692" s="13" t="s">
        <v>30</v>
      </c>
      <c r="M692" s="13" t="s">
        <v>214</v>
      </c>
      <c r="N692" s="13" t="s">
        <v>215</v>
      </c>
      <c r="O692" s="33">
        <v>44891.4079166667</v>
      </c>
      <c r="P692" s="58">
        <v>44891</v>
      </c>
      <c r="Q692" s="33" t="s">
        <v>237</v>
      </c>
      <c r="R692" s="14">
        <v>746</v>
      </c>
      <c r="S692" s="13" t="s">
        <v>216</v>
      </c>
      <c r="T692" s="13" t="s">
        <v>217</v>
      </c>
      <c r="U692" s="33">
        <f t="shared" ca="1" si="120"/>
        <v>45744.56914039352</v>
      </c>
      <c r="V692" s="13" t="str">
        <f t="shared" si="121"/>
        <v>Bangalore</v>
      </c>
      <c r="W692" s="13" t="str">
        <f t="shared" si="122"/>
        <v>CLS</v>
      </c>
      <c r="X692" s="13">
        <f t="shared" si="123"/>
        <v>20</v>
      </c>
      <c r="Y692" s="13" t="str">
        <f>IFERROR(VLOOKUP(C692,ReceivingTeam[],2,FALSE),"HelpDesk")</f>
        <v>HelpDesk</v>
      </c>
      <c r="Z692" s="67">
        <f t="shared" si="124"/>
        <v>44893.650381944397</v>
      </c>
      <c r="AA692" s="68">
        <f t="shared" si="125"/>
        <v>44891</v>
      </c>
      <c r="AB692" s="69" t="b">
        <f t="shared" si="126"/>
        <v>1</v>
      </c>
      <c r="AC692" s="70">
        <f t="shared" si="127"/>
        <v>0.5</v>
      </c>
      <c r="AD692" s="67">
        <f t="shared" si="128"/>
        <v>44893.650381944397</v>
      </c>
      <c r="AE692" s="67">
        <f>VLOOKUP(V692,'Branch Wise Work Timelines'!C:G,3,FALSE)+AA692</f>
        <v>44891.416666666664</v>
      </c>
      <c r="AF692" s="67">
        <f>IF(V692="Bangalore",VLOOKUP(V692,'Branch Wise Work Timelines'!C:G,4,FALSE)+AA692+1,IF(V692="Mumbai",VLOOKUP(V692,'Branch Wise Work Timelines'!C:G,4,FALSE)+AA692+1,VLOOKUP(V692,'Branch Wise Work Timelines'!C:G,4,FALSE)+AA692))</f>
        <v>44892.104166666664</v>
      </c>
      <c r="AG692" s="67">
        <f>WORKDAY.INTL(AA692,1,11)+VLOOKUP(V692,'Branch Wise Work Timelines'!C:G,3,FALSE)</f>
        <v>44893.416666666664</v>
      </c>
      <c r="AH692" s="69" t="str">
        <f t="shared" si="129"/>
        <v>Met</v>
      </c>
      <c r="AI692" s="69">
        <f t="shared" ca="1" si="130"/>
        <v>20423</v>
      </c>
      <c r="AJ692" s="69" t="str">
        <f ca="1">IF(AI692&lt;0,"0-12",IFERROR(VLOOKUP(AI692,Breakup[],2,FALSE),"&gt;24"))</f>
        <v>&gt;24</v>
      </c>
      <c r="AK692" s="69" t="str">
        <f>VLOOKUP(V692,Master!B:D,3,FALSE)</f>
        <v>South</v>
      </c>
      <c r="AL692" s="69" t="str">
        <f t="shared" si="131"/>
        <v>Bangalore-CLS</v>
      </c>
    </row>
    <row r="693" spans="1:38">
      <c r="A693" s="13" t="s">
        <v>1684</v>
      </c>
      <c r="B693" s="54">
        <v>44701.492194016202</v>
      </c>
      <c r="C693" s="13" t="s">
        <v>268</v>
      </c>
      <c r="D693" s="13">
        <v>1325</v>
      </c>
      <c r="E693" s="13" t="s">
        <v>1685</v>
      </c>
      <c r="F693" s="13" t="s">
        <v>15</v>
      </c>
      <c r="G693" s="14">
        <v>1653032881003</v>
      </c>
      <c r="H693" s="55">
        <v>0.61209490740740702</v>
      </c>
      <c r="I693" s="33">
        <v>44882.612094907403</v>
      </c>
      <c r="J693" s="58">
        <v>44882</v>
      </c>
      <c r="K693" s="13" t="s">
        <v>213</v>
      </c>
      <c r="L693" s="13" t="s">
        <v>30</v>
      </c>
      <c r="M693" s="13" t="s">
        <v>75</v>
      </c>
      <c r="N693" s="13" t="s">
        <v>215</v>
      </c>
      <c r="O693" s="33" t="s">
        <v>38</v>
      </c>
      <c r="P693" s="58" t="s">
        <v>38</v>
      </c>
      <c r="Q693" s="33" t="s">
        <v>207</v>
      </c>
      <c r="R693" s="14" t="s">
        <v>38</v>
      </c>
      <c r="S693" s="13" t="s">
        <v>216</v>
      </c>
      <c r="T693" s="13" t="s">
        <v>217</v>
      </c>
      <c r="U693" s="33">
        <f t="shared" ca="1" si="120"/>
        <v>45744.56914039352</v>
      </c>
      <c r="V693" s="13" t="str">
        <f t="shared" si="121"/>
        <v>Bangalore</v>
      </c>
      <c r="W693" s="13" t="str">
        <f t="shared" si="122"/>
        <v>CLS</v>
      </c>
      <c r="X693" s="13">
        <f t="shared" si="123"/>
        <v>14</v>
      </c>
      <c r="Y693" s="13" t="str">
        <f>IFERROR(VLOOKUP(C693,ReceivingTeam[],2,FALSE),"HelpDesk")</f>
        <v>HelpDesk</v>
      </c>
      <c r="Z693" s="67">
        <f t="shared" si="124"/>
        <v>44883.424594907403</v>
      </c>
      <c r="AA693" s="68">
        <f t="shared" si="125"/>
        <v>44882</v>
      </c>
      <c r="AB693" s="69" t="b">
        <f t="shared" si="126"/>
        <v>1</v>
      </c>
      <c r="AC693" s="70">
        <f t="shared" si="127"/>
        <v>0.5</v>
      </c>
      <c r="AD693" s="67">
        <f t="shared" si="128"/>
        <v>44883.424594907403</v>
      </c>
      <c r="AE693" s="67">
        <f>VLOOKUP(V693,'Branch Wise Work Timelines'!C:G,3,FALSE)+AA693</f>
        <v>44882.416666666664</v>
      </c>
      <c r="AF693" s="67">
        <f>IF(V693="Bangalore",VLOOKUP(V693,'Branch Wise Work Timelines'!C:G,4,FALSE)+AA693+1,IF(V693="Mumbai",VLOOKUP(V693,'Branch Wise Work Timelines'!C:G,4,FALSE)+AA693+1,VLOOKUP(V693,'Branch Wise Work Timelines'!C:G,4,FALSE)+AA693))</f>
        <v>44883.104166666664</v>
      </c>
      <c r="AG693" s="67">
        <f>WORKDAY.INTL(AA693,1,11)+VLOOKUP(V693,'Branch Wise Work Timelines'!C:G,3,FALSE)</f>
        <v>44883.416666666664</v>
      </c>
      <c r="AH693" s="69" t="str">
        <f t="shared" ca="1" si="129"/>
        <v>Out of TAT</v>
      </c>
      <c r="AI693" s="69">
        <f t="shared" ca="1" si="130"/>
        <v>20668</v>
      </c>
      <c r="AJ693" s="69" t="str">
        <f ca="1">IF(AI693&lt;0,"0-12",IFERROR(VLOOKUP(AI693,Breakup[],2,FALSE),"&gt;24"))</f>
        <v>&gt;24</v>
      </c>
      <c r="AK693" s="69" t="str">
        <f>VLOOKUP(V693,Master!B:D,3,FALSE)</f>
        <v>South</v>
      </c>
      <c r="AL693" s="69" t="str">
        <f t="shared" si="131"/>
        <v>Bangalore-CLS</v>
      </c>
    </row>
    <row r="694" spans="1:38">
      <c r="A694" s="13" t="s">
        <v>1686</v>
      </c>
      <c r="B694" s="54">
        <v>44701.4652824074</v>
      </c>
      <c r="C694" s="13" t="s">
        <v>528</v>
      </c>
      <c r="D694" s="13">
        <v>476</v>
      </c>
      <c r="E694" s="13" t="s">
        <v>1687</v>
      </c>
      <c r="F694" s="13" t="s">
        <v>33</v>
      </c>
      <c r="G694" s="14">
        <v>1653028557916</v>
      </c>
      <c r="H694" s="55">
        <v>0.40297453703703701</v>
      </c>
      <c r="I694" s="33">
        <v>44889.402974536999</v>
      </c>
      <c r="J694" s="58">
        <v>44889</v>
      </c>
      <c r="K694" s="13" t="s">
        <v>397</v>
      </c>
      <c r="L694" s="13" t="s">
        <v>50</v>
      </c>
      <c r="M694" s="13" t="s">
        <v>414</v>
      </c>
      <c r="N694" s="13" t="s">
        <v>206</v>
      </c>
      <c r="O694" s="33" t="s">
        <v>38</v>
      </c>
      <c r="P694" s="58" t="s">
        <v>38</v>
      </c>
      <c r="Q694" s="33" t="s">
        <v>207</v>
      </c>
      <c r="R694" s="14" t="s">
        <v>38</v>
      </c>
      <c r="S694" s="13" t="s">
        <v>216</v>
      </c>
      <c r="T694" s="13" t="s">
        <v>217</v>
      </c>
      <c r="U694" s="33">
        <f t="shared" ca="1" si="120"/>
        <v>45744.56914039352</v>
      </c>
      <c r="V694" s="13" t="str">
        <f t="shared" si="121"/>
        <v>Cochin</v>
      </c>
      <c r="W694" s="13" t="str">
        <f t="shared" si="122"/>
        <v>RI</v>
      </c>
      <c r="X694" s="13">
        <f t="shared" si="123"/>
        <v>9</v>
      </c>
      <c r="Y694" s="13" t="str">
        <f>IFERROR(VLOOKUP(C694,ReceivingTeam[],2,FALSE),"HelpDesk")</f>
        <v>HelpDesk</v>
      </c>
      <c r="Z694" s="67">
        <f t="shared" si="124"/>
        <v>44890.562499999993</v>
      </c>
      <c r="AA694" s="68">
        <f t="shared" si="125"/>
        <v>44889</v>
      </c>
      <c r="AB694" s="69" t="b">
        <f t="shared" si="126"/>
        <v>1</v>
      </c>
      <c r="AC694" s="70">
        <f t="shared" si="127"/>
        <v>0.5</v>
      </c>
      <c r="AD694" s="67">
        <f t="shared" si="128"/>
        <v>44890.562499999993</v>
      </c>
      <c r="AE694" s="67">
        <f>VLOOKUP(V694,'Branch Wise Work Timelines'!C:G,3,FALSE)+AA694</f>
        <v>44889.416666666664</v>
      </c>
      <c r="AF694" s="67">
        <f>IF(V694="Bangalore",VLOOKUP(V694,'Branch Wise Work Timelines'!C:G,4,FALSE)+AA694+1,IF(V694="Mumbai",VLOOKUP(V694,'Branch Wise Work Timelines'!C:G,4,FALSE)+AA694+1,VLOOKUP(V694,'Branch Wise Work Timelines'!C:G,4,FALSE)+AA694))</f>
        <v>44889.770833333336</v>
      </c>
      <c r="AG694" s="67">
        <f>WORKDAY.INTL(AA694,1,11)+VLOOKUP(V694,'Branch Wise Work Timelines'!C:G,3,FALSE)</f>
        <v>44890.416666666664</v>
      </c>
      <c r="AH694" s="69" t="str">
        <f t="shared" ca="1" si="129"/>
        <v>Out of TAT</v>
      </c>
      <c r="AI694" s="69">
        <f t="shared" ca="1" si="130"/>
        <v>20497</v>
      </c>
      <c r="AJ694" s="69" t="str">
        <f ca="1">IF(AI694&lt;0,"0-12",IFERROR(VLOOKUP(AI694,Breakup[],2,FALSE),"&gt;24"))</f>
        <v>&gt;24</v>
      </c>
      <c r="AK694" s="69" t="str">
        <f>VLOOKUP(V694,Master!B:D,3,FALSE)</f>
        <v>South</v>
      </c>
      <c r="AL694" s="69" t="str">
        <f t="shared" si="131"/>
        <v>Cochin</v>
      </c>
    </row>
    <row r="695" spans="1:38">
      <c r="A695" s="13" t="s">
        <v>1688</v>
      </c>
      <c r="B695" s="54">
        <v>44701.635948761599</v>
      </c>
      <c r="C695" s="13" t="s">
        <v>268</v>
      </c>
      <c r="D695" s="13">
        <v>300</v>
      </c>
      <c r="E695" s="13" t="s">
        <v>1689</v>
      </c>
      <c r="F695" s="13" t="s">
        <v>15</v>
      </c>
      <c r="G695" s="14">
        <v>1653043921714</v>
      </c>
      <c r="H695" s="55">
        <v>0.101041666666667</v>
      </c>
      <c r="I695" s="33">
        <v>44883.101041666698</v>
      </c>
      <c r="J695" s="58">
        <v>44883</v>
      </c>
      <c r="K695" s="13" t="s">
        <v>213</v>
      </c>
      <c r="L695" s="13" t="s">
        <v>30</v>
      </c>
      <c r="M695" s="13" t="s">
        <v>214</v>
      </c>
      <c r="N695" s="13" t="s">
        <v>215</v>
      </c>
      <c r="O695" s="33" t="s">
        <v>38</v>
      </c>
      <c r="P695" s="58" t="s">
        <v>38</v>
      </c>
      <c r="Q695" s="33" t="s">
        <v>207</v>
      </c>
      <c r="R695" s="14" t="s">
        <v>38</v>
      </c>
      <c r="S695" s="13" t="s">
        <v>216</v>
      </c>
      <c r="T695" s="13" t="s">
        <v>217</v>
      </c>
      <c r="U695" s="33">
        <f t="shared" ca="1" si="120"/>
        <v>45744.56914039352</v>
      </c>
      <c r="V695" s="13" t="str">
        <f t="shared" si="121"/>
        <v>Bangalore</v>
      </c>
      <c r="W695" s="13" t="str">
        <f t="shared" si="122"/>
        <v>CLS</v>
      </c>
      <c r="X695" s="13">
        <f t="shared" si="123"/>
        <v>2</v>
      </c>
      <c r="Y695" s="13" t="str">
        <f>IFERROR(VLOOKUP(C695,ReceivingTeam[],2,FALSE),"HelpDesk")</f>
        <v>HelpDesk</v>
      </c>
      <c r="Z695" s="67">
        <f t="shared" si="124"/>
        <v>44883.916666666664</v>
      </c>
      <c r="AA695" s="68">
        <f t="shared" si="125"/>
        <v>44883</v>
      </c>
      <c r="AB695" s="69" t="b">
        <f t="shared" si="126"/>
        <v>1</v>
      </c>
      <c r="AC695" s="70">
        <f t="shared" si="127"/>
        <v>0.5</v>
      </c>
      <c r="AD695" s="67">
        <f t="shared" si="128"/>
        <v>44883.916666666664</v>
      </c>
      <c r="AE695" s="67">
        <f>VLOOKUP(V695,'Branch Wise Work Timelines'!C:G,3,FALSE)+AA695</f>
        <v>44883.416666666664</v>
      </c>
      <c r="AF695" s="67">
        <f>IF(V695="Bangalore",VLOOKUP(V695,'Branch Wise Work Timelines'!C:G,4,FALSE)+AA695+1,IF(V695="Mumbai",VLOOKUP(V695,'Branch Wise Work Timelines'!C:G,4,FALSE)+AA695+1,VLOOKUP(V695,'Branch Wise Work Timelines'!C:G,4,FALSE)+AA695))</f>
        <v>44884.104166666664</v>
      </c>
      <c r="AG695" s="67">
        <f>WORKDAY.INTL(AA695,1,11)+VLOOKUP(V695,'Branch Wise Work Timelines'!C:G,3,FALSE)</f>
        <v>44884.416666666664</v>
      </c>
      <c r="AH695" s="69" t="str">
        <f t="shared" ca="1" si="129"/>
        <v>Out of TAT</v>
      </c>
      <c r="AI695" s="69">
        <f t="shared" ca="1" si="130"/>
        <v>20656</v>
      </c>
      <c r="AJ695" s="69" t="str">
        <f ca="1">IF(AI695&lt;0,"0-12",IFERROR(VLOOKUP(AI695,Breakup[],2,FALSE),"&gt;24"))</f>
        <v>&gt;24</v>
      </c>
      <c r="AK695" s="69" t="str">
        <f>VLOOKUP(V695,Master!B:D,3,FALSE)</f>
        <v>South</v>
      </c>
      <c r="AL695" s="69" t="str">
        <f t="shared" si="131"/>
        <v>Bangalore-CLS</v>
      </c>
    </row>
    <row r="696" spans="1:38">
      <c r="A696" s="13" t="s">
        <v>1690</v>
      </c>
      <c r="B696" s="54">
        <v>44699.706153703701</v>
      </c>
      <c r="C696" s="13" t="s">
        <v>535</v>
      </c>
      <c r="D696" s="13">
        <v>778</v>
      </c>
      <c r="E696" s="13" t="s">
        <v>1691</v>
      </c>
      <c r="F696" s="13" t="s">
        <v>33</v>
      </c>
      <c r="G696" s="14">
        <v>1653030411662</v>
      </c>
      <c r="H696" s="55">
        <v>0.82337962962962996</v>
      </c>
      <c r="I696" s="33">
        <v>44887.823379629597</v>
      </c>
      <c r="J696" s="58">
        <v>44887</v>
      </c>
      <c r="K696" s="13" t="s">
        <v>397</v>
      </c>
      <c r="L696" s="13" t="s">
        <v>50</v>
      </c>
      <c r="M696" s="13" t="s">
        <v>153</v>
      </c>
      <c r="N696" s="13" t="s">
        <v>206</v>
      </c>
      <c r="O696" s="33" t="s">
        <v>38</v>
      </c>
      <c r="P696" s="58" t="s">
        <v>38</v>
      </c>
      <c r="Q696" s="33" t="s">
        <v>207</v>
      </c>
      <c r="R696" s="14" t="s">
        <v>38</v>
      </c>
      <c r="S696" s="13" t="s">
        <v>216</v>
      </c>
      <c r="T696" s="13" t="s">
        <v>217</v>
      </c>
      <c r="U696" s="33">
        <f t="shared" ca="1" si="120"/>
        <v>45744.56914039352</v>
      </c>
      <c r="V696" s="13" t="str">
        <f t="shared" si="121"/>
        <v>Cochin</v>
      </c>
      <c r="W696" s="13" t="str">
        <f t="shared" si="122"/>
        <v>RI</v>
      </c>
      <c r="X696" s="13">
        <f t="shared" si="123"/>
        <v>19</v>
      </c>
      <c r="Y696" s="13" t="str">
        <f>IFERROR(VLOOKUP(C696,ReceivingTeam[],2,FALSE),"HelpDesk")</f>
        <v>HelpDesk</v>
      </c>
      <c r="Z696" s="67">
        <f t="shared" si="124"/>
        <v>44888.969212962926</v>
      </c>
      <c r="AA696" s="68">
        <f t="shared" si="125"/>
        <v>44887</v>
      </c>
      <c r="AB696" s="69" t="b">
        <f t="shared" si="126"/>
        <v>1</v>
      </c>
      <c r="AC696" s="70">
        <f t="shared" si="127"/>
        <v>0.5</v>
      </c>
      <c r="AD696" s="67">
        <f t="shared" si="128"/>
        <v>44888.969212962926</v>
      </c>
      <c r="AE696" s="67">
        <f>VLOOKUP(V696,'Branch Wise Work Timelines'!C:G,3,FALSE)+AA696</f>
        <v>44887.416666666664</v>
      </c>
      <c r="AF696" s="67">
        <f>IF(V696="Bangalore",VLOOKUP(V696,'Branch Wise Work Timelines'!C:G,4,FALSE)+AA696+1,IF(V696="Mumbai",VLOOKUP(V696,'Branch Wise Work Timelines'!C:G,4,FALSE)+AA696+1,VLOOKUP(V696,'Branch Wise Work Timelines'!C:G,4,FALSE)+AA696))</f>
        <v>44887.770833333336</v>
      </c>
      <c r="AG696" s="67">
        <f>WORKDAY.INTL(AA696,1,11)+VLOOKUP(V696,'Branch Wise Work Timelines'!C:G,3,FALSE)</f>
        <v>44888.416666666664</v>
      </c>
      <c r="AH696" s="69" t="str">
        <f t="shared" ca="1" si="129"/>
        <v>Out of TAT</v>
      </c>
      <c r="AI696" s="69">
        <f t="shared" ca="1" si="130"/>
        <v>20535</v>
      </c>
      <c r="AJ696" s="69" t="str">
        <f ca="1">IF(AI696&lt;0,"0-12",IFERROR(VLOOKUP(AI696,Breakup[],2,FALSE),"&gt;24"))</f>
        <v>&gt;24</v>
      </c>
      <c r="AK696" s="69" t="str">
        <f>VLOOKUP(V696,Master!B:D,3,FALSE)</f>
        <v>South</v>
      </c>
      <c r="AL696" s="69" t="str">
        <f t="shared" si="131"/>
        <v>Cochin</v>
      </c>
    </row>
    <row r="697" spans="1:38">
      <c r="A697" s="13" t="s">
        <v>1692</v>
      </c>
      <c r="B697" s="54">
        <v>44701.660743321801</v>
      </c>
      <c r="C697" s="13" t="s">
        <v>467</v>
      </c>
      <c r="D697" s="13">
        <v>845</v>
      </c>
      <c r="E697" s="13" t="s">
        <v>1693</v>
      </c>
      <c r="F697" s="13" t="s">
        <v>15</v>
      </c>
      <c r="G697" s="14">
        <v>1653042748167</v>
      </c>
      <c r="H697" s="55">
        <v>0.88718750000000002</v>
      </c>
      <c r="I697" s="33">
        <v>44881.887187499997</v>
      </c>
      <c r="J697" s="58">
        <v>44881</v>
      </c>
      <c r="K697" s="13" t="s">
        <v>213</v>
      </c>
      <c r="L697" s="13" t="s">
        <v>30</v>
      </c>
      <c r="M697" s="13" t="s">
        <v>214</v>
      </c>
      <c r="N697" s="13" t="s">
        <v>206</v>
      </c>
      <c r="O697" s="33" t="s">
        <v>38</v>
      </c>
      <c r="P697" s="58" t="s">
        <v>38</v>
      </c>
      <c r="Q697" s="33" t="s">
        <v>207</v>
      </c>
      <c r="R697" s="14" t="s">
        <v>38</v>
      </c>
      <c r="S697" s="13" t="s">
        <v>216</v>
      </c>
      <c r="T697" s="13" t="s">
        <v>217</v>
      </c>
      <c r="U697" s="33">
        <f t="shared" ca="1" si="120"/>
        <v>45744.56914039352</v>
      </c>
      <c r="V697" s="13" t="str">
        <f t="shared" si="121"/>
        <v>Bangalore</v>
      </c>
      <c r="W697" s="13" t="str">
        <f t="shared" si="122"/>
        <v>CLS</v>
      </c>
      <c r="X697" s="13">
        <f t="shared" si="123"/>
        <v>21</v>
      </c>
      <c r="Y697" s="13" t="str">
        <f>IFERROR(VLOOKUP(C697,ReceivingTeam[],2,FALSE),"HelpDesk")</f>
        <v>HelpDesk</v>
      </c>
      <c r="Z697" s="67">
        <f t="shared" si="124"/>
        <v>44882.699687499997</v>
      </c>
      <c r="AA697" s="68">
        <f t="shared" si="125"/>
        <v>44881</v>
      </c>
      <c r="AB697" s="69" t="b">
        <f t="shared" si="126"/>
        <v>1</v>
      </c>
      <c r="AC697" s="70">
        <f t="shared" si="127"/>
        <v>0.5</v>
      </c>
      <c r="AD697" s="67">
        <f t="shared" si="128"/>
        <v>44882.699687499997</v>
      </c>
      <c r="AE697" s="67">
        <f>VLOOKUP(V697,'Branch Wise Work Timelines'!C:G,3,FALSE)+AA697</f>
        <v>44881.416666666664</v>
      </c>
      <c r="AF697" s="67">
        <f>IF(V697="Bangalore",VLOOKUP(V697,'Branch Wise Work Timelines'!C:G,4,FALSE)+AA697+1,IF(V697="Mumbai",VLOOKUP(V697,'Branch Wise Work Timelines'!C:G,4,FALSE)+AA697+1,VLOOKUP(V697,'Branch Wise Work Timelines'!C:G,4,FALSE)+AA697))</f>
        <v>44882.104166666664</v>
      </c>
      <c r="AG697" s="67">
        <f>WORKDAY.INTL(AA697,1,11)+VLOOKUP(V697,'Branch Wise Work Timelines'!C:G,3,FALSE)</f>
        <v>44882.416666666664</v>
      </c>
      <c r="AH697" s="69" t="str">
        <f t="shared" ca="1" si="129"/>
        <v>Out of TAT</v>
      </c>
      <c r="AI697" s="69">
        <f t="shared" ca="1" si="130"/>
        <v>20685</v>
      </c>
      <c r="AJ697" s="69" t="str">
        <f ca="1">IF(AI697&lt;0,"0-12",IFERROR(VLOOKUP(AI697,Breakup[],2,FALSE),"&gt;24"))</f>
        <v>&gt;24</v>
      </c>
      <c r="AK697" s="69" t="str">
        <f>VLOOKUP(V697,Master!B:D,3,FALSE)</f>
        <v>South</v>
      </c>
      <c r="AL697" s="69" t="str">
        <f t="shared" si="131"/>
        <v>Bangalore-CLS</v>
      </c>
    </row>
    <row r="698" spans="1:38">
      <c r="A698" s="13" t="s">
        <v>1694</v>
      </c>
      <c r="B698" s="54">
        <v>44701.4625224884</v>
      </c>
      <c r="C698" s="13" t="s">
        <v>344</v>
      </c>
      <c r="D698" s="13">
        <v>928</v>
      </c>
      <c r="E698" s="13" t="s">
        <v>1695</v>
      </c>
      <c r="F698" s="13" t="s">
        <v>33</v>
      </c>
      <c r="G698" s="14">
        <v>1653026782977</v>
      </c>
      <c r="H698" s="55">
        <v>0.96084490740740702</v>
      </c>
      <c r="I698" s="33">
        <v>44886.9608449074</v>
      </c>
      <c r="J698" s="58">
        <v>44886</v>
      </c>
      <c r="K698" s="13" t="s">
        <v>263</v>
      </c>
      <c r="L698" s="13" t="s">
        <v>69</v>
      </c>
      <c r="M698" s="13" t="s">
        <v>101</v>
      </c>
      <c r="N698" s="13" t="s">
        <v>206</v>
      </c>
      <c r="O698" s="33" t="s">
        <v>38</v>
      </c>
      <c r="P698" s="58" t="s">
        <v>38</v>
      </c>
      <c r="Q698" s="33" t="s">
        <v>207</v>
      </c>
      <c r="R698" s="14" t="s">
        <v>38</v>
      </c>
      <c r="S698" s="13" t="s">
        <v>208</v>
      </c>
      <c r="T698" s="13" t="s">
        <v>209</v>
      </c>
      <c r="U698" s="33">
        <f t="shared" ca="1" si="120"/>
        <v>45744.56914039352</v>
      </c>
      <c r="V698" s="13" t="str">
        <f t="shared" si="121"/>
        <v>Mumbai</v>
      </c>
      <c r="W698" s="13" t="str">
        <f t="shared" si="122"/>
        <v>RI</v>
      </c>
      <c r="X698" s="13">
        <f t="shared" si="123"/>
        <v>23</v>
      </c>
      <c r="Y698" s="13" t="str">
        <f>IFERROR(VLOOKUP(C698,ReceivingTeam[],2,FALSE),"HelpDesk")</f>
        <v>HelpDesk</v>
      </c>
      <c r="Z698" s="67">
        <f t="shared" si="124"/>
        <v>44887.627511574065</v>
      </c>
      <c r="AA698" s="68">
        <f t="shared" si="125"/>
        <v>44886</v>
      </c>
      <c r="AB698" s="69" t="b">
        <f t="shared" si="126"/>
        <v>1</v>
      </c>
      <c r="AC698" s="70">
        <f t="shared" si="127"/>
        <v>0.5</v>
      </c>
      <c r="AD698" s="67">
        <f t="shared" si="128"/>
        <v>44887.627511574065</v>
      </c>
      <c r="AE698" s="67">
        <f>VLOOKUP(V698,'Branch Wise Work Timelines'!C:G,3,FALSE)+AA698</f>
        <v>44886.416666666664</v>
      </c>
      <c r="AF698" s="67">
        <f>IF(V698="Bangalore",VLOOKUP(V698,'Branch Wise Work Timelines'!C:G,4,FALSE)+AA698+1,IF(V698="Mumbai",VLOOKUP(V698,'Branch Wise Work Timelines'!C:G,4,FALSE)+AA698+1,VLOOKUP(V698,'Branch Wise Work Timelines'!C:G,4,FALSE)+AA698))</f>
        <v>44887.25</v>
      </c>
      <c r="AG698" s="67">
        <f>WORKDAY.INTL(AA698,1,11)+VLOOKUP(V698,'Branch Wise Work Timelines'!C:G,3,FALSE)</f>
        <v>44887.416666666664</v>
      </c>
      <c r="AH698" s="69" t="str">
        <f t="shared" ca="1" si="129"/>
        <v>Out of TAT</v>
      </c>
      <c r="AI698" s="69">
        <f t="shared" ca="1" si="130"/>
        <v>20567</v>
      </c>
      <c r="AJ698" s="69" t="str">
        <f ca="1">IF(AI698&lt;0,"0-12",IFERROR(VLOOKUP(AI698,Breakup[],2,FALSE),"&gt;24"))</f>
        <v>&gt;24</v>
      </c>
      <c r="AK698" s="69" t="str">
        <f>VLOOKUP(V698,Master!B:D,3,FALSE)</f>
        <v>East</v>
      </c>
      <c r="AL698" s="69" t="str">
        <f t="shared" si="131"/>
        <v>Mumbai</v>
      </c>
    </row>
    <row r="699" spans="1:38">
      <c r="A699" s="13" t="s">
        <v>1696</v>
      </c>
      <c r="B699" s="54">
        <v>44701.625234722203</v>
      </c>
      <c r="C699" s="13" t="s">
        <v>252</v>
      </c>
      <c r="D699" s="13">
        <v>325</v>
      </c>
      <c r="E699" s="13" t="s">
        <v>1697</v>
      </c>
      <c r="F699" s="13" t="s">
        <v>15</v>
      </c>
      <c r="G699" s="14">
        <v>1653039610057</v>
      </c>
      <c r="H699" s="55">
        <v>0.402094907407407</v>
      </c>
      <c r="I699" s="33">
        <v>44890.402094907397</v>
      </c>
      <c r="J699" s="58">
        <v>44890</v>
      </c>
      <c r="K699" s="13" t="s">
        <v>213</v>
      </c>
      <c r="L699" s="13" t="s">
        <v>30</v>
      </c>
      <c r="M699" s="13" t="s">
        <v>214</v>
      </c>
      <c r="N699" s="13" t="s">
        <v>206</v>
      </c>
      <c r="O699" s="33" t="s">
        <v>38</v>
      </c>
      <c r="P699" s="58" t="s">
        <v>38</v>
      </c>
      <c r="Q699" s="33" t="s">
        <v>207</v>
      </c>
      <c r="R699" s="14" t="s">
        <v>38</v>
      </c>
      <c r="S699" s="13" t="s">
        <v>216</v>
      </c>
      <c r="T699" s="13" t="s">
        <v>278</v>
      </c>
      <c r="U699" s="33">
        <f t="shared" ca="1" si="120"/>
        <v>45744.56914039352</v>
      </c>
      <c r="V699" s="13" t="str">
        <f t="shared" si="121"/>
        <v>Bangalore</v>
      </c>
      <c r="W699" s="13" t="str">
        <f t="shared" si="122"/>
        <v>CLS</v>
      </c>
      <c r="X699" s="13">
        <f t="shared" si="123"/>
        <v>9</v>
      </c>
      <c r="Y699" s="13" t="str">
        <f>IFERROR(VLOOKUP(C699,ReceivingTeam[],2,FALSE),"HelpDesk")</f>
        <v>HelpDesk</v>
      </c>
      <c r="Z699" s="67">
        <f t="shared" si="124"/>
        <v>44893.729166666664</v>
      </c>
      <c r="AA699" s="68">
        <f t="shared" si="125"/>
        <v>44890</v>
      </c>
      <c r="AB699" s="69" t="b">
        <f t="shared" si="126"/>
        <v>1</v>
      </c>
      <c r="AC699" s="70">
        <f t="shared" si="127"/>
        <v>3</v>
      </c>
      <c r="AD699" s="67">
        <f t="shared" si="128"/>
        <v>44893.729166666664</v>
      </c>
      <c r="AE699" s="67">
        <f>VLOOKUP(V699,'Branch Wise Work Timelines'!C:G,3,FALSE)+AA699</f>
        <v>44890.416666666664</v>
      </c>
      <c r="AF699" s="67">
        <f>IF(V699="Bangalore",VLOOKUP(V699,'Branch Wise Work Timelines'!C:G,4,FALSE)+AA699+1,IF(V699="Mumbai",VLOOKUP(V699,'Branch Wise Work Timelines'!C:G,4,FALSE)+AA699+1,VLOOKUP(V699,'Branch Wise Work Timelines'!C:G,4,FALSE)+AA699))</f>
        <v>44891.104166666664</v>
      </c>
      <c r="AG699" s="67">
        <f>WORKDAY.INTL(AA699,1,11)+VLOOKUP(V699,'Branch Wise Work Timelines'!C:G,3,FALSE)</f>
        <v>44891.416666666664</v>
      </c>
      <c r="AH699" s="69" t="str">
        <f t="shared" ca="1" si="129"/>
        <v>Out of TAT</v>
      </c>
      <c r="AI699" s="69">
        <f t="shared" ca="1" si="130"/>
        <v>20421</v>
      </c>
      <c r="AJ699" s="69" t="str">
        <f ca="1">IF(AI699&lt;0,"0-12",IFERROR(VLOOKUP(AI699,Breakup[],2,FALSE),"&gt;24"))</f>
        <v>&gt;24</v>
      </c>
      <c r="AK699" s="69" t="str">
        <f>VLOOKUP(V699,Master!B:D,3,FALSE)</f>
        <v>South</v>
      </c>
      <c r="AL699" s="69" t="str">
        <f t="shared" si="131"/>
        <v>Bangalore-CLS</v>
      </c>
    </row>
    <row r="700" spans="1:38">
      <c r="A700" s="13" t="s">
        <v>1698</v>
      </c>
      <c r="B700" s="54">
        <v>44701.641201851897</v>
      </c>
      <c r="C700" s="13" t="s">
        <v>110</v>
      </c>
      <c r="D700" s="13">
        <v>1444</v>
      </c>
      <c r="E700" s="13" t="s">
        <v>1699</v>
      </c>
      <c r="F700" s="13" t="s">
        <v>33</v>
      </c>
      <c r="G700" s="14">
        <v>1653041377165</v>
      </c>
      <c r="H700" s="55">
        <v>0.72928240740740702</v>
      </c>
      <c r="I700" s="33">
        <v>44884.729282407403</v>
      </c>
      <c r="J700" s="58">
        <v>44884</v>
      </c>
      <c r="K700" s="13" t="s">
        <v>263</v>
      </c>
      <c r="L700" s="13" t="s">
        <v>69</v>
      </c>
      <c r="M700" s="13" t="s">
        <v>101</v>
      </c>
      <c r="N700" s="13" t="s">
        <v>206</v>
      </c>
      <c r="O700" s="33" t="s">
        <v>38</v>
      </c>
      <c r="P700" s="58" t="s">
        <v>38</v>
      </c>
      <c r="Q700" s="33" t="s">
        <v>207</v>
      </c>
      <c r="R700" s="14" t="s">
        <v>38</v>
      </c>
      <c r="S700" s="13" t="s">
        <v>208</v>
      </c>
      <c r="T700" s="13" t="s">
        <v>209</v>
      </c>
      <c r="U700" s="33">
        <f t="shared" ca="1" si="120"/>
        <v>45744.56914039352</v>
      </c>
      <c r="V700" s="13" t="str">
        <f t="shared" si="121"/>
        <v>Mumbai</v>
      </c>
      <c r="W700" s="13" t="str">
        <f t="shared" si="122"/>
        <v>RI</v>
      </c>
      <c r="X700" s="13">
        <f t="shared" si="123"/>
        <v>17</v>
      </c>
      <c r="Y700" s="13" t="str">
        <f>IFERROR(VLOOKUP(C700,ReceivingTeam[],2,FALSE),"HelpDesk")</f>
        <v>Branch office</v>
      </c>
      <c r="Z700" s="67">
        <f t="shared" si="124"/>
        <v>44885.229282407403</v>
      </c>
      <c r="AA700" s="68">
        <f t="shared" si="125"/>
        <v>44884</v>
      </c>
      <c r="AB700" s="69" t="b">
        <f t="shared" si="126"/>
        <v>1</v>
      </c>
      <c r="AC700" s="70">
        <f t="shared" si="127"/>
        <v>0.5</v>
      </c>
      <c r="AD700" s="67">
        <f t="shared" si="128"/>
        <v>44885.229282407403</v>
      </c>
      <c r="AE700" s="67">
        <f>VLOOKUP(V700,'Branch Wise Work Timelines'!C:G,3,FALSE)+AA700</f>
        <v>44884.416666666664</v>
      </c>
      <c r="AF700" s="67">
        <f>IF(V700="Bangalore",VLOOKUP(V700,'Branch Wise Work Timelines'!C:G,4,FALSE)+AA700+1,IF(V700="Mumbai",VLOOKUP(V700,'Branch Wise Work Timelines'!C:G,4,FALSE)+AA700+1,VLOOKUP(V700,'Branch Wise Work Timelines'!C:G,4,FALSE)+AA700))</f>
        <v>44885.25</v>
      </c>
      <c r="AG700" s="67">
        <f>WORKDAY.INTL(AA700,1,11)+VLOOKUP(V700,'Branch Wise Work Timelines'!C:G,3,FALSE)</f>
        <v>44886.416666666664</v>
      </c>
      <c r="AH700" s="69" t="str">
        <f t="shared" ca="1" si="129"/>
        <v>Out of TAT</v>
      </c>
      <c r="AI700" s="69">
        <f t="shared" ca="1" si="130"/>
        <v>20625</v>
      </c>
      <c r="AJ700" s="69" t="str">
        <f ca="1">IF(AI700&lt;0,"0-12",IFERROR(VLOOKUP(AI700,Breakup[],2,FALSE),"&gt;24"))</f>
        <v>&gt;24</v>
      </c>
      <c r="AK700" s="69" t="str">
        <f>VLOOKUP(V700,Master!B:D,3,FALSE)</f>
        <v>East</v>
      </c>
      <c r="AL700" s="69" t="str">
        <f t="shared" si="131"/>
        <v>Mumbai</v>
      </c>
    </row>
    <row r="701" spans="1:38">
      <c r="A701" s="13" t="s">
        <v>1700</v>
      </c>
      <c r="B701" s="54">
        <v>44701.641742743101</v>
      </c>
      <c r="C701" s="13" t="s">
        <v>110</v>
      </c>
      <c r="D701" s="13">
        <v>437</v>
      </c>
      <c r="E701" s="13" t="s">
        <v>1701</v>
      </c>
      <c r="F701" s="13" t="s">
        <v>33</v>
      </c>
      <c r="G701" s="14">
        <v>1653041377165</v>
      </c>
      <c r="H701" s="55">
        <v>0.72627314814814803</v>
      </c>
      <c r="I701" s="33">
        <v>44884.726273148102</v>
      </c>
      <c r="J701" s="58">
        <v>44884</v>
      </c>
      <c r="K701" s="13" t="s">
        <v>263</v>
      </c>
      <c r="L701" s="13" t="s">
        <v>69</v>
      </c>
      <c r="M701" s="13" t="s">
        <v>101</v>
      </c>
      <c r="N701" s="13" t="s">
        <v>206</v>
      </c>
      <c r="O701" s="33" t="s">
        <v>38</v>
      </c>
      <c r="P701" s="58" t="s">
        <v>38</v>
      </c>
      <c r="Q701" s="33" t="s">
        <v>207</v>
      </c>
      <c r="R701" s="14" t="s">
        <v>38</v>
      </c>
      <c r="S701" s="13" t="s">
        <v>208</v>
      </c>
      <c r="T701" s="13" t="s">
        <v>209</v>
      </c>
      <c r="U701" s="33">
        <f t="shared" ca="1" si="120"/>
        <v>45744.56914039352</v>
      </c>
      <c r="V701" s="13" t="str">
        <f t="shared" si="121"/>
        <v>Mumbai</v>
      </c>
      <c r="W701" s="13" t="str">
        <f t="shared" si="122"/>
        <v>RI</v>
      </c>
      <c r="X701" s="13">
        <f t="shared" si="123"/>
        <v>17</v>
      </c>
      <c r="Y701" s="13" t="str">
        <f>IFERROR(VLOOKUP(C701,ReceivingTeam[],2,FALSE),"HelpDesk")</f>
        <v>Branch office</v>
      </c>
      <c r="Z701" s="67">
        <f t="shared" si="124"/>
        <v>44885.226273148102</v>
      </c>
      <c r="AA701" s="68">
        <f t="shared" si="125"/>
        <v>44884</v>
      </c>
      <c r="AB701" s="69" t="b">
        <f t="shared" si="126"/>
        <v>1</v>
      </c>
      <c r="AC701" s="70">
        <f t="shared" si="127"/>
        <v>0.5</v>
      </c>
      <c r="AD701" s="67">
        <f t="shared" si="128"/>
        <v>44885.226273148102</v>
      </c>
      <c r="AE701" s="67">
        <f>VLOOKUP(V701,'Branch Wise Work Timelines'!C:G,3,FALSE)+AA701</f>
        <v>44884.416666666664</v>
      </c>
      <c r="AF701" s="67">
        <f>IF(V701="Bangalore",VLOOKUP(V701,'Branch Wise Work Timelines'!C:G,4,FALSE)+AA701+1,IF(V701="Mumbai",VLOOKUP(V701,'Branch Wise Work Timelines'!C:G,4,FALSE)+AA701+1,VLOOKUP(V701,'Branch Wise Work Timelines'!C:G,4,FALSE)+AA701))</f>
        <v>44885.25</v>
      </c>
      <c r="AG701" s="67">
        <f>WORKDAY.INTL(AA701,1,11)+VLOOKUP(V701,'Branch Wise Work Timelines'!C:G,3,FALSE)</f>
        <v>44886.416666666664</v>
      </c>
      <c r="AH701" s="69" t="str">
        <f t="shared" ca="1" si="129"/>
        <v>Out of TAT</v>
      </c>
      <c r="AI701" s="69">
        <f t="shared" ca="1" si="130"/>
        <v>20625</v>
      </c>
      <c r="AJ701" s="69" t="str">
        <f ca="1">IF(AI701&lt;0,"0-12",IFERROR(VLOOKUP(AI701,Breakup[],2,FALSE),"&gt;24"))</f>
        <v>&gt;24</v>
      </c>
      <c r="AK701" s="69" t="str">
        <f>VLOOKUP(V701,Master!B:D,3,FALSE)</f>
        <v>East</v>
      </c>
      <c r="AL701" s="69" t="str">
        <f t="shared" si="131"/>
        <v>Mumbai</v>
      </c>
    </row>
    <row r="702" spans="1:38">
      <c r="A702" s="13" t="s">
        <v>1702</v>
      </c>
      <c r="B702" s="54">
        <v>44701.666527974499</v>
      </c>
      <c r="C702" s="13" t="s">
        <v>219</v>
      </c>
      <c r="D702" s="13">
        <v>705</v>
      </c>
      <c r="E702" s="13" t="s">
        <v>1703</v>
      </c>
      <c r="F702" s="13" t="s">
        <v>15</v>
      </c>
      <c r="G702" s="14">
        <v>1653044855569</v>
      </c>
      <c r="H702" s="55">
        <v>0.375231481481481</v>
      </c>
      <c r="I702" s="33">
        <v>44891.375231481499</v>
      </c>
      <c r="J702" s="58">
        <v>44891</v>
      </c>
      <c r="K702" s="13" t="s">
        <v>213</v>
      </c>
      <c r="L702" s="13" t="s">
        <v>30</v>
      </c>
      <c r="M702" s="13" t="s">
        <v>75</v>
      </c>
      <c r="N702" s="13" t="s">
        <v>206</v>
      </c>
      <c r="O702" s="33">
        <v>44891.991307870398</v>
      </c>
      <c r="P702" s="58">
        <v>44891</v>
      </c>
      <c r="Q702" s="33" t="s">
        <v>237</v>
      </c>
      <c r="R702" s="14">
        <v>575</v>
      </c>
      <c r="S702" s="13" t="s">
        <v>208</v>
      </c>
      <c r="T702" s="13" t="s">
        <v>209</v>
      </c>
      <c r="U702" s="33">
        <f t="shared" ca="1" si="120"/>
        <v>45744.56914039352</v>
      </c>
      <c r="V702" s="13" t="str">
        <f t="shared" si="121"/>
        <v>Bangalore</v>
      </c>
      <c r="W702" s="13" t="str">
        <f t="shared" si="122"/>
        <v>CLS</v>
      </c>
      <c r="X702" s="13">
        <f t="shared" si="123"/>
        <v>9</v>
      </c>
      <c r="Y702" s="13" t="str">
        <f>IFERROR(VLOOKUP(C702,ReceivingTeam[],2,FALSE),"HelpDesk")</f>
        <v>HelpDesk</v>
      </c>
      <c r="Z702" s="67">
        <f t="shared" si="124"/>
        <v>44891.916666666664</v>
      </c>
      <c r="AA702" s="68">
        <f t="shared" si="125"/>
        <v>44891</v>
      </c>
      <c r="AB702" s="69" t="b">
        <f t="shared" si="126"/>
        <v>1</v>
      </c>
      <c r="AC702" s="70">
        <f t="shared" si="127"/>
        <v>0.5</v>
      </c>
      <c r="AD702" s="67">
        <f t="shared" si="128"/>
        <v>44891.916666666664</v>
      </c>
      <c r="AE702" s="67">
        <f>VLOOKUP(V702,'Branch Wise Work Timelines'!C:G,3,FALSE)+AA702</f>
        <v>44891.416666666664</v>
      </c>
      <c r="AF702" s="67">
        <f>IF(V702="Bangalore",VLOOKUP(V702,'Branch Wise Work Timelines'!C:G,4,FALSE)+AA702+1,IF(V702="Mumbai",VLOOKUP(V702,'Branch Wise Work Timelines'!C:G,4,FALSE)+AA702+1,VLOOKUP(V702,'Branch Wise Work Timelines'!C:G,4,FALSE)+AA702))</f>
        <v>44892.104166666664</v>
      </c>
      <c r="AG702" s="67">
        <f>WORKDAY.INTL(AA702,1,11)+VLOOKUP(V702,'Branch Wise Work Timelines'!C:G,3,FALSE)</f>
        <v>44893.416666666664</v>
      </c>
      <c r="AH702" s="69" t="str">
        <f t="shared" si="129"/>
        <v>Not Met</v>
      </c>
      <c r="AI702" s="69">
        <f t="shared" ca="1" si="130"/>
        <v>20464</v>
      </c>
      <c r="AJ702" s="69" t="str">
        <f ca="1">IF(AI702&lt;0,"0-12",IFERROR(VLOOKUP(AI702,Breakup[],2,FALSE),"&gt;24"))</f>
        <v>&gt;24</v>
      </c>
      <c r="AK702" s="69" t="str">
        <f>VLOOKUP(V702,Master!B:D,3,FALSE)</f>
        <v>South</v>
      </c>
      <c r="AL702" s="69" t="str">
        <f t="shared" si="131"/>
        <v>Bangalore-CLS</v>
      </c>
    </row>
    <row r="703" spans="1:38">
      <c r="A703" s="13" t="s">
        <v>1704</v>
      </c>
      <c r="B703" s="54">
        <v>44701.650550196799</v>
      </c>
      <c r="C703" s="13" t="s">
        <v>722</v>
      </c>
      <c r="D703" s="13">
        <v>1679</v>
      </c>
      <c r="E703" s="13" t="s">
        <v>1705</v>
      </c>
      <c r="F703" s="13" t="s">
        <v>15</v>
      </c>
      <c r="G703" s="14">
        <v>1653042748167</v>
      </c>
      <c r="H703" s="55">
        <v>0.200162037037037</v>
      </c>
      <c r="I703" s="33">
        <v>44885.200162036999</v>
      </c>
      <c r="J703" s="58">
        <v>44885</v>
      </c>
      <c r="K703" s="13" t="s">
        <v>213</v>
      </c>
      <c r="L703" s="13" t="s">
        <v>30</v>
      </c>
      <c r="M703" s="13" t="s">
        <v>214</v>
      </c>
      <c r="N703" s="13" t="s">
        <v>206</v>
      </c>
      <c r="O703" s="33" t="s">
        <v>38</v>
      </c>
      <c r="P703" s="58" t="s">
        <v>38</v>
      </c>
      <c r="Q703" s="33" t="s">
        <v>207</v>
      </c>
      <c r="R703" s="14" t="s">
        <v>38</v>
      </c>
      <c r="S703" s="13" t="s">
        <v>216</v>
      </c>
      <c r="T703" s="13" t="s">
        <v>217</v>
      </c>
      <c r="U703" s="33">
        <f t="shared" ca="1" si="120"/>
        <v>45744.56914039352</v>
      </c>
      <c r="V703" s="13" t="str">
        <f t="shared" si="121"/>
        <v>Bangalore</v>
      </c>
      <c r="W703" s="13" t="str">
        <f t="shared" si="122"/>
        <v>CLS</v>
      </c>
      <c r="X703" s="13">
        <f t="shared" si="123"/>
        <v>4</v>
      </c>
      <c r="Y703" s="13" t="str">
        <f>IFERROR(VLOOKUP(C703,ReceivingTeam[],2,FALSE),"HelpDesk")</f>
        <v>HelpDesk</v>
      </c>
      <c r="Z703" s="67">
        <f t="shared" si="124"/>
        <v>44885.916666666664</v>
      </c>
      <c r="AA703" s="68">
        <f t="shared" si="125"/>
        <v>44885</v>
      </c>
      <c r="AB703" s="69" t="b">
        <f t="shared" si="126"/>
        <v>0</v>
      </c>
      <c r="AC703" s="70">
        <f t="shared" si="127"/>
        <v>0.5</v>
      </c>
      <c r="AD703" s="67">
        <f t="shared" si="128"/>
        <v>44885.916666666664</v>
      </c>
      <c r="AE703" s="67">
        <f>VLOOKUP(V703,'Branch Wise Work Timelines'!C:G,3,FALSE)+AA703</f>
        <v>44885.416666666664</v>
      </c>
      <c r="AF703" s="67">
        <f>IF(V703="Bangalore",VLOOKUP(V703,'Branch Wise Work Timelines'!C:G,4,FALSE)+AA703+1,IF(V703="Mumbai",VLOOKUP(V703,'Branch Wise Work Timelines'!C:G,4,FALSE)+AA703+1,VLOOKUP(V703,'Branch Wise Work Timelines'!C:G,4,FALSE)+AA703))</f>
        <v>44886.104166666664</v>
      </c>
      <c r="AG703" s="67">
        <f>WORKDAY.INTL(AA703,1,11)+VLOOKUP(V703,'Branch Wise Work Timelines'!C:G,3,FALSE)</f>
        <v>44886.416666666664</v>
      </c>
      <c r="AH703" s="69" t="str">
        <f t="shared" ca="1" si="129"/>
        <v>Out of TAT</v>
      </c>
      <c r="AI703" s="69">
        <f t="shared" ca="1" si="130"/>
        <v>20608</v>
      </c>
      <c r="AJ703" s="69" t="str">
        <f ca="1">IF(AI703&lt;0,"0-12",IFERROR(VLOOKUP(AI703,Breakup[],2,FALSE),"&gt;24"))</f>
        <v>&gt;24</v>
      </c>
      <c r="AK703" s="69" t="str">
        <f>VLOOKUP(V703,Master!B:D,3,FALSE)</f>
        <v>South</v>
      </c>
      <c r="AL703" s="69" t="str">
        <f t="shared" si="131"/>
        <v>Bangalore-CLS</v>
      </c>
    </row>
    <row r="704" spans="1:38">
      <c r="A704" s="13" t="s">
        <v>1706</v>
      </c>
      <c r="B704" s="54">
        <v>44701.650578043998</v>
      </c>
      <c r="C704" s="13" t="s">
        <v>583</v>
      </c>
      <c r="D704" s="13">
        <v>165</v>
      </c>
      <c r="E704" s="13" t="s">
        <v>1707</v>
      </c>
      <c r="F704" s="13" t="s">
        <v>15</v>
      </c>
      <c r="G704" s="14">
        <v>1653042280155</v>
      </c>
      <c r="H704" s="55">
        <v>0.92276620370370399</v>
      </c>
      <c r="I704" s="33">
        <v>44888.922766203701</v>
      </c>
      <c r="J704" s="58">
        <v>44888</v>
      </c>
      <c r="K704" s="13" t="s">
        <v>213</v>
      </c>
      <c r="L704" s="13" t="s">
        <v>30</v>
      </c>
      <c r="M704" s="13" t="s">
        <v>214</v>
      </c>
      <c r="N704" s="13" t="s">
        <v>206</v>
      </c>
      <c r="O704" s="33" t="s">
        <v>38</v>
      </c>
      <c r="P704" s="58" t="s">
        <v>38</v>
      </c>
      <c r="Q704" s="33" t="s">
        <v>207</v>
      </c>
      <c r="R704" s="14" t="s">
        <v>38</v>
      </c>
      <c r="S704" s="13" t="s">
        <v>216</v>
      </c>
      <c r="T704" s="13" t="s">
        <v>217</v>
      </c>
      <c r="U704" s="33">
        <f t="shared" ca="1" si="120"/>
        <v>45744.56914039352</v>
      </c>
      <c r="V704" s="13" t="str">
        <f t="shared" si="121"/>
        <v>Bangalore</v>
      </c>
      <c r="W704" s="13" t="str">
        <f t="shared" si="122"/>
        <v>CLS</v>
      </c>
      <c r="X704" s="13">
        <f t="shared" si="123"/>
        <v>22</v>
      </c>
      <c r="Y704" s="13" t="str">
        <f>IFERROR(VLOOKUP(C704,ReceivingTeam[],2,FALSE),"HelpDesk")</f>
        <v>HelpDesk</v>
      </c>
      <c r="Z704" s="67">
        <f t="shared" si="124"/>
        <v>44889.735266203701</v>
      </c>
      <c r="AA704" s="68">
        <f t="shared" si="125"/>
        <v>44888</v>
      </c>
      <c r="AB704" s="69" t="b">
        <f t="shared" si="126"/>
        <v>1</v>
      </c>
      <c r="AC704" s="70">
        <f t="shared" si="127"/>
        <v>0.5</v>
      </c>
      <c r="AD704" s="67">
        <f t="shared" si="128"/>
        <v>44889.735266203701</v>
      </c>
      <c r="AE704" s="67">
        <f>VLOOKUP(V704,'Branch Wise Work Timelines'!C:G,3,FALSE)+AA704</f>
        <v>44888.416666666664</v>
      </c>
      <c r="AF704" s="67">
        <f>IF(V704="Bangalore",VLOOKUP(V704,'Branch Wise Work Timelines'!C:G,4,FALSE)+AA704+1,IF(V704="Mumbai",VLOOKUP(V704,'Branch Wise Work Timelines'!C:G,4,FALSE)+AA704+1,VLOOKUP(V704,'Branch Wise Work Timelines'!C:G,4,FALSE)+AA704))</f>
        <v>44889.104166666664</v>
      </c>
      <c r="AG704" s="67">
        <f>WORKDAY.INTL(AA704,1,11)+VLOOKUP(V704,'Branch Wise Work Timelines'!C:G,3,FALSE)</f>
        <v>44889.416666666664</v>
      </c>
      <c r="AH704" s="69" t="str">
        <f t="shared" ca="1" si="129"/>
        <v>Out of TAT</v>
      </c>
      <c r="AI704" s="69">
        <f t="shared" ca="1" si="130"/>
        <v>20517</v>
      </c>
      <c r="AJ704" s="69" t="str">
        <f ca="1">IF(AI704&lt;0,"0-12",IFERROR(VLOOKUP(AI704,Breakup[],2,FALSE),"&gt;24"))</f>
        <v>&gt;24</v>
      </c>
      <c r="AK704" s="69" t="str">
        <f>VLOOKUP(V704,Master!B:D,3,FALSE)</f>
        <v>South</v>
      </c>
      <c r="AL704" s="69" t="str">
        <f t="shared" si="131"/>
        <v>Bangalore-CLS</v>
      </c>
    </row>
    <row r="705" spans="1:38">
      <c r="A705" s="13" t="s">
        <v>1708</v>
      </c>
      <c r="B705" s="54">
        <v>44701.619527083298</v>
      </c>
      <c r="C705" s="13" t="s">
        <v>722</v>
      </c>
      <c r="D705" s="13">
        <v>700</v>
      </c>
      <c r="E705" s="13" t="s">
        <v>1709</v>
      </c>
      <c r="F705" s="13" t="s">
        <v>15</v>
      </c>
      <c r="G705" s="14">
        <v>1653039610057</v>
      </c>
      <c r="H705" s="55">
        <v>0.82459490740740704</v>
      </c>
      <c r="I705" s="33">
        <v>44890.824594907397</v>
      </c>
      <c r="J705" s="58">
        <v>44890</v>
      </c>
      <c r="K705" s="13" t="s">
        <v>213</v>
      </c>
      <c r="L705" s="13" t="s">
        <v>30</v>
      </c>
      <c r="M705" s="13" t="s">
        <v>214</v>
      </c>
      <c r="N705" s="13" t="s">
        <v>206</v>
      </c>
      <c r="O705" s="33" t="s">
        <v>38</v>
      </c>
      <c r="P705" s="58" t="s">
        <v>38</v>
      </c>
      <c r="Q705" s="33" t="s">
        <v>207</v>
      </c>
      <c r="R705" s="14" t="s">
        <v>38</v>
      </c>
      <c r="S705" s="13" t="s">
        <v>216</v>
      </c>
      <c r="T705" s="13" t="s">
        <v>278</v>
      </c>
      <c r="U705" s="33">
        <f t="shared" ca="1" si="120"/>
        <v>45744.56914039352</v>
      </c>
      <c r="V705" s="13" t="str">
        <f t="shared" si="121"/>
        <v>Bangalore</v>
      </c>
      <c r="W705" s="13" t="str">
        <f t="shared" si="122"/>
        <v>CLS</v>
      </c>
      <c r="X705" s="13">
        <f t="shared" si="123"/>
        <v>19</v>
      </c>
      <c r="Y705" s="13" t="str">
        <f>IFERROR(VLOOKUP(C705,ReceivingTeam[],2,FALSE),"HelpDesk")</f>
        <v>HelpDesk</v>
      </c>
      <c r="Z705" s="67">
        <f t="shared" si="124"/>
        <v>44894.137094907397</v>
      </c>
      <c r="AA705" s="68">
        <f t="shared" si="125"/>
        <v>44890</v>
      </c>
      <c r="AB705" s="69" t="b">
        <f t="shared" si="126"/>
        <v>1</v>
      </c>
      <c r="AC705" s="70">
        <f t="shared" si="127"/>
        <v>3</v>
      </c>
      <c r="AD705" s="67">
        <f t="shared" si="128"/>
        <v>44894.137094907397</v>
      </c>
      <c r="AE705" s="67">
        <f>VLOOKUP(V705,'Branch Wise Work Timelines'!C:G,3,FALSE)+AA705</f>
        <v>44890.416666666664</v>
      </c>
      <c r="AF705" s="67">
        <f>IF(V705="Bangalore",VLOOKUP(V705,'Branch Wise Work Timelines'!C:G,4,FALSE)+AA705+1,IF(V705="Mumbai",VLOOKUP(V705,'Branch Wise Work Timelines'!C:G,4,FALSE)+AA705+1,VLOOKUP(V705,'Branch Wise Work Timelines'!C:G,4,FALSE)+AA705))</f>
        <v>44891.104166666664</v>
      </c>
      <c r="AG705" s="67">
        <f>WORKDAY.INTL(AA705,1,11)+VLOOKUP(V705,'Branch Wise Work Timelines'!C:G,3,FALSE)</f>
        <v>44891.416666666664</v>
      </c>
      <c r="AH705" s="69" t="str">
        <f t="shared" ca="1" si="129"/>
        <v>Out of TAT</v>
      </c>
      <c r="AI705" s="69">
        <f t="shared" ca="1" si="130"/>
        <v>20411</v>
      </c>
      <c r="AJ705" s="69" t="str">
        <f ca="1">IF(AI705&lt;0,"0-12",IFERROR(VLOOKUP(AI705,Breakup[],2,FALSE),"&gt;24"))</f>
        <v>&gt;24</v>
      </c>
      <c r="AK705" s="69" t="str">
        <f>VLOOKUP(V705,Master!B:D,3,FALSE)</f>
        <v>South</v>
      </c>
      <c r="AL705" s="69" t="str">
        <f t="shared" si="131"/>
        <v>Bangalore-CLS</v>
      </c>
    </row>
    <row r="706" spans="1:38">
      <c r="A706" s="13" t="s">
        <v>1710</v>
      </c>
      <c r="B706" s="54">
        <v>44701.634361076402</v>
      </c>
      <c r="C706" s="13" t="s">
        <v>352</v>
      </c>
      <c r="D706" s="13">
        <v>1273</v>
      </c>
      <c r="E706" s="13" t="s">
        <v>1711</v>
      </c>
      <c r="F706" s="13" t="s">
        <v>33</v>
      </c>
      <c r="G706" s="14">
        <v>1653041377165</v>
      </c>
      <c r="H706" s="55">
        <v>0.12945601851851901</v>
      </c>
      <c r="I706" s="33">
        <v>44884.129456018498</v>
      </c>
      <c r="J706" s="58">
        <v>44884</v>
      </c>
      <c r="K706" s="13" t="s">
        <v>263</v>
      </c>
      <c r="L706" s="13" t="s">
        <v>69</v>
      </c>
      <c r="M706" s="13" t="s">
        <v>101</v>
      </c>
      <c r="N706" s="13" t="s">
        <v>206</v>
      </c>
      <c r="O706" s="33" t="s">
        <v>38</v>
      </c>
      <c r="P706" s="58" t="s">
        <v>38</v>
      </c>
      <c r="Q706" s="33" t="s">
        <v>207</v>
      </c>
      <c r="R706" s="14" t="s">
        <v>38</v>
      </c>
      <c r="S706" s="13" t="s">
        <v>208</v>
      </c>
      <c r="T706" s="13" t="s">
        <v>209</v>
      </c>
      <c r="U706" s="33">
        <f t="shared" ref="U706:U769" ca="1" si="132">NOW()</f>
        <v>45744.56914039352</v>
      </c>
      <c r="V706" s="13" t="str">
        <f t="shared" ref="V706:V769" si="133">VLOOKUP(L706,Location,2,0)</f>
        <v>Mumbai</v>
      </c>
      <c r="W706" s="13" t="str">
        <f t="shared" ref="W706:W769" si="134">VLOOKUP(F706,FCT,2,FALSE)</f>
        <v>RI</v>
      </c>
      <c r="X706" s="13">
        <f t="shared" ref="X706:X769" si="135">HOUR(I706)</f>
        <v>3</v>
      </c>
      <c r="Y706" s="13" t="str">
        <f>IFERROR(VLOOKUP(C706,ReceivingTeam[],2,FALSE),"HelpDesk")</f>
        <v>HelpDesk</v>
      </c>
      <c r="Z706" s="67">
        <f t="shared" ref="Z706:Z769" si="136">IF(AB706=FALSE,AE706+AC706,IF(I706&gt;AE706,IF(((I706+AC706)&gt;AF706),(AC706-(AF706-I706)+AG706),I706+AC706),IF(((AE706+AC706)&gt;AF706),(AC706-(AF706-AE706)+AG706),AE706+AC706)))</f>
        <v>44884.916666666664</v>
      </c>
      <c r="AA706" s="68">
        <f t="shared" ref="AA706:AA769" si="137">INT(J706)</f>
        <v>44884</v>
      </c>
      <c r="AB706" s="69" t="b">
        <f t="shared" ref="AB706:AB769" si="138">WORKDAY.INTL(AA706-1,1,11)=AA706</f>
        <v>1</v>
      </c>
      <c r="AC706" s="70">
        <f t="shared" ref="AC706:AC769" si="139">IF(T706="High",12/24,72/24)</f>
        <v>0.5</v>
      </c>
      <c r="AD706" s="67">
        <f t="shared" ref="AD706:AD769" si="140">IF(AB706=FALSE,AE706+AC706,IF(I706&gt;AE706,IF(((I706+AC706)&gt;AF706),(AC706-(AF706-I706)+AG706),I706+AC706),IF(((AE706+AC706)&gt;AF706),(AC706-(AF706-AE706)+AG706),AE706+AC706)))</f>
        <v>44884.916666666664</v>
      </c>
      <c r="AE706" s="67">
        <f>VLOOKUP(V706,'Branch Wise Work Timelines'!C:G,3,FALSE)+AA706</f>
        <v>44884.416666666664</v>
      </c>
      <c r="AF706" s="67">
        <f>IF(V706="Bangalore",VLOOKUP(V706,'Branch Wise Work Timelines'!C:G,4,FALSE)+AA706+1,IF(V706="Mumbai",VLOOKUP(V706,'Branch Wise Work Timelines'!C:G,4,FALSE)+AA706+1,VLOOKUP(V706,'Branch Wise Work Timelines'!C:G,4,FALSE)+AA706))</f>
        <v>44885.25</v>
      </c>
      <c r="AG706" s="67">
        <f>WORKDAY.INTL(AA706,1,11)+VLOOKUP(V706,'Branch Wise Work Timelines'!C:G,3,FALSE)</f>
        <v>44886.416666666664</v>
      </c>
      <c r="AH706" s="69" t="str">
        <f t="shared" ref="AH706:AH769" ca="1" si="141">IF(Q706&lt;&gt;"Success",IF(U706&gt;Z706,"Out of TAT","In TAT"),IF(O706&gt;AD706,"Not Met","Met"))</f>
        <v>Out of TAT</v>
      </c>
      <c r="AI706" s="69">
        <f t="shared" ref="AI706:AI769" ca="1" si="142">ROUNDUP((U706-AD706)*24,0)</f>
        <v>20632</v>
      </c>
      <c r="AJ706" s="69" t="str">
        <f ca="1">IF(AI706&lt;0,"0-12",IFERROR(VLOOKUP(AI706,Breakup[],2,FALSE),"&gt;24"))</f>
        <v>&gt;24</v>
      </c>
      <c r="AK706" s="69" t="str">
        <f>VLOOKUP(V706,Master!B:D,3,FALSE)</f>
        <v>East</v>
      </c>
      <c r="AL706" s="69" t="str">
        <f t="shared" ref="AL706:AL769" si="143">IF(V706="Bangalore",IF(W706="CLS",V706&amp;"-"&amp;"CLS",V706),(V706))</f>
        <v>Mumbai</v>
      </c>
    </row>
    <row r="707" spans="1:38">
      <c r="A707" s="13" t="s">
        <v>1712</v>
      </c>
      <c r="B707" s="54">
        <v>44701.635325381903</v>
      </c>
      <c r="C707" s="13" t="s">
        <v>243</v>
      </c>
      <c r="D707" s="13">
        <v>1639</v>
      </c>
      <c r="E707" s="13" t="s">
        <v>1713</v>
      </c>
      <c r="F707" s="13" t="s">
        <v>15</v>
      </c>
      <c r="G707" s="14">
        <v>1653043097971</v>
      </c>
      <c r="H707" s="55">
        <v>0.25924768518518498</v>
      </c>
      <c r="I707" s="33">
        <v>44882.259247685201</v>
      </c>
      <c r="J707" s="58">
        <v>44882</v>
      </c>
      <c r="K707" s="13" t="s">
        <v>213</v>
      </c>
      <c r="L707" s="13" t="s">
        <v>30</v>
      </c>
      <c r="M707" s="13" t="s">
        <v>214</v>
      </c>
      <c r="N707" s="13" t="s">
        <v>206</v>
      </c>
      <c r="O707" s="33" t="s">
        <v>38</v>
      </c>
      <c r="P707" s="58" t="s">
        <v>38</v>
      </c>
      <c r="Q707" s="33" t="s">
        <v>207</v>
      </c>
      <c r="R707" s="14" t="s">
        <v>38</v>
      </c>
      <c r="S707" s="13" t="s">
        <v>216</v>
      </c>
      <c r="T707" s="13" t="s">
        <v>217</v>
      </c>
      <c r="U707" s="33">
        <f t="shared" ca="1" si="132"/>
        <v>45744.56914039352</v>
      </c>
      <c r="V707" s="13" t="str">
        <f t="shared" si="133"/>
        <v>Bangalore</v>
      </c>
      <c r="W707" s="13" t="str">
        <f t="shared" si="134"/>
        <v>CLS</v>
      </c>
      <c r="X707" s="13">
        <f t="shared" si="135"/>
        <v>6</v>
      </c>
      <c r="Y707" s="13" t="str">
        <f>IFERROR(VLOOKUP(C707,ReceivingTeam[],2,FALSE),"HelpDesk")</f>
        <v>HelpDesk</v>
      </c>
      <c r="Z707" s="67">
        <f t="shared" si="136"/>
        <v>44882.916666666664</v>
      </c>
      <c r="AA707" s="68">
        <f t="shared" si="137"/>
        <v>44882</v>
      </c>
      <c r="AB707" s="69" t="b">
        <f t="shared" si="138"/>
        <v>1</v>
      </c>
      <c r="AC707" s="70">
        <f t="shared" si="139"/>
        <v>0.5</v>
      </c>
      <c r="AD707" s="67">
        <f t="shared" si="140"/>
        <v>44882.916666666664</v>
      </c>
      <c r="AE707" s="67">
        <f>VLOOKUP(V707,'Branch Wise Work Timelines'!C:G,3,FALSE)+AA707</f>
        <v>44882.416666666664</v>
      </c>
      <c r="AF707" s="67">
        <f>IF(V707="Bangalore",VLOOKUP(V707,'Branch Wise Work Timelines'!C:G,4,FALSE)+AA707+1,IF(V707="Mumbai",VLOOKUP(V707,'Branch Wise Work Timelines'!C:G,4,FALSE)+AA707+1,VLOOKUP(V707,'Branch Wise Work Timelines'!C:G,4,FALSE)+AA707))</f>
        <v>44883.104166666664</v>
      </c>
      <c r="AG707" s="67">
        <f>WORKDAY.INTL(AA707,1,11)+VLOOKUP(V707,'Branch Wise Work Timelines'!C:G,3,FALSE)</f>
        <v>44883.416666666664</v>
      </c>
      <c r="AH707" s="69" t="str">
        <f t="shared" ca="1" si="141"/>
        <v>Out of TAT</v>
      </c>
      <c r="AI707" s="69">
        <f t="shared" ca="1" si="142"/>
        <v>20680</v>
      </c>
      <c r="AJ707" s="69" t="str">
        <f ca="1">IF(AI707&lt;0,"0-12",IFERROR(VLOOKUP(AI707,Breakup[],2,FALSE),"&gt;24"))</f>
        <v>&gt;24</v>
      </c>
      <c r="AK707" s="69" t="str">
        <f>VLOOKUP(V707,Master!B:D,3,FALSE)</f>
        <v>South</v>
      </c>
      <c r="AL707" s="69" t="str">
        <f t="shared" si="143"/>
        <v>Bangalore-CLS</v>
      </c>
    </row>
    <row r="708" spans="1:38">
      <c r="A708" s="13" t="s">
        <v>1714</v>
      </c>
      <c r="B708" s="54">
        <v>44701.636287928202</v>
      </c>
      <c r="C708" s="13" t="s">
        <v>586</v>
      </c>
      <c r="D708" s="13">
        <v>1957</v>
      </c>
      <c r="E708" s="13" t="s">
        <v>1715</v>
      </c>
      <c r="F708" s="13" t="s">
        <v>15</v>
      </c>
      <c r="G708" s="14">
        <v>1653043347189</v>
      </c>
      <c r="H708" s="55">
        <v>0.140740740740741</v>
      </c>
      <c r="I708" s="33">
        <v>44884.140740740702</v>
      </c>
      <c r="J708" s="58">
        <v>44884</v>
      </c>
      <c r="K708" s="13" t="s">
        <v>213</v>
      </c>
      <c r="L708" s="13" t="s">
        <v>30</v>
      </c>
      <c r="M708" s="13" t="s">
        <v>75</v>
      </c>
      <c r="N708" s="13" t="s">
        <v>206</v>
      </c>
      <c r="O708" s="33" t="s">
        <v>38</v>
      </c>
      <c r="P708" s="58" t="s">
        <v>38</v>
      </c>
      <c r="Q708" s="33" t="s">
        <v>207</v>
      </c>
      <c r="R708" s="14" t="s">
        <v>38</v>
      </c>
      <c r="S708" s="13" t="s">
        <v>208</v>
      </c>
      <c r="T708" s="13" t="s">
        <v>209</v>
      </c>
      <c r="U708" s="33">
        <f t="shared" ca="1" si="132"/>
        <v>45744.56914039352</v>
      </c>
      <c r="V708" s="13" t="str">
        <f t="shared" si="133"/>
        <v>Bangalore</v>
      </c>
      <c r="W708" s="13" t="str">
        <f t="shared" si="134"/>
        <v>CLS</v>
      </c>
      <c r="X708" s="13">
        <f t="shared" si="135"/>
        <v>3</v>
      </c>
      <c r="Y708" s="13" t="str">
        <f>IFERROR(VLOOKUP(C708,ReceivingTeam[],2,FALSE),"HelpDesk")</f>
        <v>HelpDesk</v>
      </c>
      <c r="Z708" s="67">
        <f t="shared" si="136"/>
        <v>44884.916666666664</v>
      </c>
      <c r="AA708" s="68">
        <f t="shared" si="137"/>
        <v>44884</v>
      </c>
      <c r="AB708" s="69" t="b">
        <f t="shared" si="138"/>
        <v>1</v>
      </c>
      <c r="AC708" s="70">
        <f t="shared" si="139"/>
        <v>0.5</v>
      </c>
      <c r="AD708" s="67">
        <f t="shared" si="140"/>
        <v>44884.916666666664</v>
      </c>
      <c r="AE708" s="67">
        <f>VLOOKUP(V708,'Branch Wise Work Timelines'!C:G,3,FALSE)+AA708</f>
        <v>44884.416666666664</v>
      </c>
      <c r="AF708" s="67">
        <f>IF(V708="Bangalore",VLOOKUP(V708,'Branch Wise Work Timelines'!C:G,4,FALSE)+AA708+1,IF(V708="Mumbai",VLOOKUP(V708,'Branch Wise Work Timelines'!C:G,4,FALSE)+AA708+1,VLOOKUP(V708,'Branch Wise Work Timelines'!C:G,4,FALSE)+AA708))</f>
        <v>44885.104166666664</v>
      </c>
      <c r="AG708" s="67">
        <f>WORKDAY.INTL(AA708,1,11)+VLOOKUP(V708,'Branch Wise Work Timelines'!C:G,3,FALSE)</f>
        <v>44886.416666666664</v>
      </c>
      <c r="AH708" s="69" t="str">
        <f t="shared" ca="1" si="141"/>
        <v>Out of TAT</v>
      </c>
      <c r="AI708" s="69">
        <f t="shared" ca="1" si="142"/>
        <v>20632</v>
      </c>
      <c r="AJ708" s="69" t="str">
        <f ca="1">IF(AI708&lt;0,"0-12",IFERROR(VLOOKUP(AI708,Breakup[],2,FALSE),"&gt;24"))</f>
        <v>&gt;24</v>
      </c>
      <c r="AK708" s="69" t="str">
        <f>VLOOKUP(V708,Master!B:D,3,FALSE)</f>
        <v>South</v>
      </c>
      <c r="AL708" s="69" t="str">
        <f t="shared" si="143"/>
        <v>Bangalore-CLS</v>
      </c>
    </row>
    <row r="709" spans="1:38">
      <c r="A709" s="13" t="s">
        <v>1716</v>
      </c>
      <c r="B709" s="54">
        <v>44701.4791078704</v>
      </c>
      <c r="C709" s="13" t="s">
        <v>344</v>
      </c>
      <c r="D709" s="13">
        <v>192</v>
      </c>
      <c r="E709" s="13" t="s">
        <v>1717</v>
      </c>
      <c r="F709" s="13" t="s">
        <v>33</v>
      </c>
      <c r="G709" s="14">
        <v>1653026782977</v>
      </c>
      <c r="H709" s="55">
        <v>0.38586805555555598</v>
      </c>
      <c r="I709" s="33">
        <v>44887.3858680556</v>
      </c>
      <c r="J709" s="58">
        <v>44887</v>
      </c>
      <c r="K709" s="13" t="s">
        <v>263</v>
      </c>
      <c r="L709" s="13" t="s">
        <v>69</v>
      </c>
      <c r="M709" s="13" t="s">
        <v>101</v>
      </c>
      <c r="N709" s="13" t="s">
        <v>206</v>
      </c>
      <c r="O709" s="33" t="s">
        <v>38</v>
      </c>
      <c r="P709" s="58" t="s">
        <v>38</v>
      </c>
      <c r="Q709" s="33" t="s">
        <v>207</v>
      </c>
      <c r="R709" s="14" t="s">
        <v>38</v>
      </c>
      <c r="S709" s="13" t="s">
        <v>208</v>
      </c>
      <c r="T709" s="13" t="s">
        <v>209</v>
      </c>
      <c r="U709" s="33">
        <f t="shared" ca="1" si="132"/>
        <v>45744.56914039352</v>
      </c>
      <c r="V709" s="13" t="str">
        <f t="shared" si="133"/>
        <v>Mumbai</v>
      </c>
      <c r="W709" s="13" t="str">
        <f t="shared" si="134"/>
        <v>RI</v>
      </c>
      <c r="X709" s="13">
        <f t="shared" si="135"/>
        <v>9</v>
      </c>
      <c r="Y709" s="13" t="str">
        <f>IFERROR(VLOOKUP(C709,ReceivingTeam[],2,FALSE),"HelpDesk")</f>
        <v>HelpDesk</v>
      </c>
      <c r="Z709" s="67">
        <f t="shared" si="136"/>
        <v>44887.916666666664</v>
      </c>
      <c r="AA709" s="68">
        <f t="shared" si="137"/>
        <v>44887</v>
      </c>
      <c r="AB709" s="69" t="b">
        <f t="shared" si="138"/>
        <v>1</v>
      </c>
      <c r="AC709" s="70">
        <f t="shared" si="139"/>
        <v>0.5</v>
      </c>
      <c r="AD709" s="67">
        <f t="shared" si="140"/>
        <v>44887.916666666664</v>
      </c>
      <c r="AE709" s="67">
        <f>VLOOKUP(V709,'Branch Wise Work Timelines'!C:G,3,FALSE)+AA709</f>
        <v>44887.416666666664</v>
      </c>
      <c r="AF709" s="67">
        <f>IF(V709="Bangalore",VLOOKUP(V709,'Branch Wise Work Timelines'!C:G,4,FALSE)+AA709+1,IF(V709="Mumbai",VLOOKUP(V709,'Branch Wise Work Timelines'!C:G,4,FALSE)+AA709+1,VLOOKUP(V709,'Branch Wise Work Timelines'!C:G,4,FALSE)+AA709))</f>
        <v>44888.25</v>
      </c>
      <c r="AG709" s="67">
        <f>WORKDAY.INTL(AA709,1,11)+VLOOKUP(V709,'Branch Wise Work Timelines'!C:G,3,FALSE)</f>
        <v>44888.416666666664</v>
      </c>
      <c r="AH709" s="69" t="str">
        <f t="shared" ca="1" si="141"/>
        <v>Out of TAT</v>
      </c>
      <c r="AI709" s="69">
        <f t="shared" ca="1" si="142"/>
        <v>20560</v>
      </c>
      <c r="AJ709" s="69" t="str">
        <f ca="1">IF(AI709&lt;0,"0-12",IFERROR(VLOOKUP(AI709,Breakup[],2,FALSE),"&gt;24"))</f>
        <v>&gt;24</v>
      </c>
      <c r="AK709" s="69" t="str">
        <f>VLOOKUP(V709,Master!B:D,3,FALSE)</f>
        <v>East</v>
      </c>
      <c r="AL709" s="69" t="str">
        <f t="shared" si="143"/>
        <v>Mumbai</v>
      </c>
    </row>
    <row r="710" spans="1:38">
      <c r="A710" s="13" t="s">
        <v>1718</v>
      </c>
      <c r="B710" s="54">
        <v>44700.675454363402</v>
      </c>
      <c r="C710" s="13" t="s">
        <v>162</v>
      </c>
      <c r="D710" s="13">
        <v>1091</v>
      </c>
      <c r="E710" s="13" t="s">
        <v>1719</v>
      </c>
      <c r="F710" s="13" t="s">
        <v>33</v>
      </c>
      <c r="G710" s="14">
        <v>1653027538413</v>
      </c>
      <c r="H710" s="55">
        <v>0.60087962962963004</v>
      </c>
      <c r="I710" s="33">
        <v>44888.600879629601</v>
      </c>
      <c r="J710" s="58">
        <v>44888</v>
      </c>
      <c r="K710" s="13" t="s">
        <v>249</v>
      </c>
      <c r="L710" s="13" t="s">
        <v>44</v>
      </c>
      <c r="M710" s="13" t="s">
        <v>250</v>
      </c>
      <c r="N710" s="13" t="s">
        <v>206</v>
      </c>
      <c r="O710" s="33" t="s">
        <v>38</v>
      </c>
      <c r="P710" s="58" t="s">
        <v>38</v>
      </c>
      <c r="Q710" s="33" t="s">
        <v>207</v>
      </c>
      <c r="R710" s="14" t="s">
        <v>38</v>
      </c>
      <c r="S710" s="13" t="s">
        <v>216</v>
      </c>
      <c r="T710" s="13" t="s">
        <v>217</v>
      </c>
      <c r="U710" s="33">
        <f t="shared" ca="1" si="132"/>
        <v>45744.56914039352</v>
      </c>
      <c r="V710" s="13" t="str">
        <f t="shared" si="133"/>
        <v>Coimbatore</v>
      </c>
      <c r="W710" s="13" t="str">
        <f t="shared" si="134"/>
        <v>RI</v>
      </c>
      <c r="X710" s="13">
        <f t="shared" si="135"/>
        <v>14</v>
      </c>
      <c r="Y710" s="13" t="str">
        <f>IFERROR(VLOOKUP(C710,ReceivingTeam[],2,FALSE),"HelpDesk")</f>
        <v>Branch office</v>
      </c>
      <c r="Z710" s="67">
        <f t="shared" si="136"/>
        <v>44889.746712962929</v>
      </c>
      <c r="AA710" s="68">
        <f t="shared" si="137"/>
        <v>44888</v>
      </c>
      <c r="AB710" s="69" t="b">
        <f t="shared" si="138"/>
        <v>1</v>
      </c>
      <c r="AC710" s="70">
        <f t="shared" si="139"/>
        <v>0.5</v>
      </c>
      <c r="AD710" s="67">
        <f t="shared" si="140"/>
        <v>44889.746712962929</v>
      </c>
      <c r="AE710" s="67">
        <f>VLOOKUP(V710,'Branch Wise Work Timelines'!C:G,3,FALSE)+AA710</f>
        <v>44888.416666666664</v>
      </c>
      <c r="AF710" s="67">
        <f>IF(V710="Bangalore",VLOOKUP(V710,'Branch Wise Work Timelines'!C:G,4,FALSE)+AA710+1,IF(V710="Mumbai",VLOOKUP(V710,'Branch Wise Work Timelines'!C:G,4,FALSE)+AA710+1,VLOOKUP(V710,'Branch Wise Work Timelines'!C:G,4,FALSE)+AA710))</f>
        <v>44888.770833333336</v>
      </c>
      <c r="AG710" s="67">
        <f>WORKDAY.INTL(AA710,1,11)+VLOOKUP(V710,'Branch Wise Work Timelines'!C:G,3,FALSE)</f>
        <v>44889.416666666664</v>
      </c>
      <c r="AH710" s="69" t="str">
        <f t="shared" ca="1" si="141"/>
        <v>Out of TAT</v>
      </c>
      <c r="AI710" s="69">
        <f t="shared" ca="1" si="142"/>
        <v>20516</v>
      </c>
      <c r="AJ710" s="69" t="str">
        <f ca="1">IF(AI710&lt;0,"0-12",IFERROR(VLOOKUP(AI710,Breakup[],2,FALSE),"&gt;24"))</f>
        <v>&gt;24</v>
      </c>
      <c r="AK710" s="69" t="str">
        <f>VLOOKUP(V710,Master!B:D,3,FALSE)</f>
        <v>South</v>
      </c>
      <c r="AL710" s="69" t="str">
        <f t="shared" si="143"/>
        <v>Coimbatore</v>
      </c>
    </row>
    <row r="711" spans="1:38">
      <c r="A711" s="13" t="s">
        <v>1720</v>
      </c>
      <c r="B711" s="54">
        <v>44701.5417079861</v>
      </c>
      <c r="C711" s="13" t="s">
        <v>344</v>
      </c>
      <c r="D711" s="13">
        <v>159</v>
      </c>
      <c r="E711" s="13" t="s">
        <v>1721</v>
      </c>
      <c r="F711" s="13" t="s">
        <v>33</v>
      </c>
      <c r="G711" s="14">
        <v>1653034043739</v>
      </c>
      <c r="H711" s="55">
        <v>0.19001157407407401</v>
      </c>
      <c r="I711" s="33">
        <v>44887.190011574101</v>
      </c>
      <c r="J711" s="58">
        <v>44887</v>
      </c>
      <c r="K711" s="13" t="s">
        <v>263</v>
      </c>
      <c r="L711" s="13" t="s">
        <v>69</v>
      </c>
      <c r="M711" s="13" t="s">
        <v>101</v>
      </c>
      <c r="N711" s="13" t="s">
        <v>206</v>
      </c>
      <c r="O711" s="33" t="s">
        <v>38</v>
      </c>
      <c r="P711" s="58" t="s">
        <v>38</v>
      </c>
      <c r="Q711" s="33" t="s">
        <v>207</v>
      </c>
      <c r="R711" s="14" t="s">
        <v>38</v>
      </c>
      <c r="S711" s="13" t="s">
        <v>208</v>
      </c>
      <c r="T711" s="13" t="s">
        <v>209</v>
      </c>
      <c r="U711" s="33">
        <f t="shared" ca="1" si="132"/>
        <v>45744.56914039352</v>
      </c>
      <c r="V711" s="13" t="str">
        <f t="shared" si="133"/>
        <v>Mumbai</v>
      </c>
      <c r="W711" s="13" t="str">
        <f t="shared" si="134"/>
        <v>RI</v>
      </c>
      <c r="X711" s="13">
        <f t="shared" si="135"/>
        <v>4</v>
      </c>
      <c r="Y711" s="13" t="str">
        <f>IFERROR(VLOOKUP(C711,ReceivingTeam[],2,FALSE),"HelpDesk")</f>
        <v>HelpDesk</v>
      </c>
      <c r="Z711" s="67">
        <f t="shared" si="136"/>
        <v>44887.916666666664</v>
      </c>
      <c r="AA711" s="68">
        <f t="shared" si="137"/>
        <v>44887</v>
      </c>
      <c r="AB711" s="69" t="b">
        <f t="shared" si="138"/>
        <v>1</v>
      </c>
      <c r="AC711" s="70">
        <f t="shared" si="139"/>
        <v>0.5</v>
      </c>
      <c r="AD711" s="67">
        <f t="shared" si="140"/>
        <v>44887.916666666664</v>
      </c>
      <c r="AE711" s="67">
        <f>VLOOKUP(V711,'Branch Wise Work Timelines'!C:G,3,FALSE)+AA711</f>
        <v>44887.416666666664</v>
      </c>
      <c r="AF711" s="67">
        <f>IF(V711="Bangalore",VLOOKUP(V711,'Branch Wise Work Timelines'!C:G,4,FALSE)+AA711+1,IF(V711="Mumbai",VLOOKUP(V711,'Branch Wise Work Timelines'!C:G,4,FALSE)+AA711+1,VLOOKUP(V711,'Branch Wise Work Timelines'!C:G,4,FALSE)+AA711))</f>
        <v>44888.25</v>
      </c>
      <c r="AG711" s="67">
        <f>WORKDAY.INTL(AA711,1,11)+VLOOKUP(V711,'Branch Wise Work Timelines'!C:G,3,FALSE)</f>
        <v>44888.416666666664</v>
      </c>
      <c r="AH711" s="69" t="str">
        <f t="shared" ca="1" si="141"/>
        <v>Out of TAT</v>
      </c>
      <c r="AI711" s="69">
        <f t="shared" ca="1" si="142"/>
        <v>20560</v>
      </c>
      <c r="AJ711" s="69" t="str">
        <f ca="1">IF(AI711&lt;0,"0-12",IFERROR(VLOOKUP(AI711,Breakup[],2,FALSE),"&gt;24"))</f>
        <v>&gt;24</v>
      </c>
      <c r="AK711" s="69" t="str">
        <f>VLOOKUP(V711,Master!B:D,3,FALSE)</f>
        <v>East</v>
      </c>
      <c r="AL711" s="69" t="str">
        <f t="shared" si="143"/>
        <v>Mumbai</v>
      </c>
    </row>
    <row r="712" spans="1:38">
      <c r="A712" s="13" t="s">
        <v>1722</v>
      </c>
      <c r="B712" s="54">
        <v>44701.642630324102</v>
      </c>
      <c r="C712" s="13" t="s">
        <v>110</v>
      </c>
      <c r="D712" s="13">
        <v>622</v>
      </c>
      <c r="E712" s="13" t="s">
        <v>1723</v>
      </c>
      <c r="F712" s="13" t="s">
        <v>33</v>
      </c>
      <c r="G712" s="14">
        <v>1653041377165</v>
      </c>
      <c r="H712" s="55">
        <v>0.42016203703703697</v>
      </c>
      <c r="I712" s="33">
        <v>44890.420162037</v>
      </c>
      <c r="J712" s="58">
        <v>44890</v>
      </c>
      <c r="K712" s="13" t="s">
        <v>263</v>
      </c>
      <c r="L712" s="13" t="s">
        <v>69</v>
      </c>
      <c r="M712" s="13" t="s">
        <v>101</v>
      </c>
      <c r="N712" s="13" t="s">
        <v>206</v>
      </c>
      <c r="O712" s="33" t="s">
        <v>38</v>
      </c>
      <c r="P712" s="58" t="s">
        <v>38</v>
      </c>
      <c r="Q712" s="33" t="s">
        <v>207</v>
      </c>
      <c r="R712" s="14" t="s">
        <v>38</v>
      </c>
      <c r="S712" s="13" t="s">
        <v>208</v>
      </c>
      <c r="T712" s="13" t="s">
        <v>209</v>
      </c>
      <c r="U712" s="33">
        <f t="shared" ca="1" si="132"/>
        <v>45744.56914039352</v>
      </c>
      <c r="V712" s="13" t="str">
        <f t="shared" si="133"/>
        <v>Mumbai</v>
      </c>
      <c r="W712" s="13" t="str">
        <f t="shared" si="134"/>
        <v>RI</v>
      </c>
      <c r="X712" s="13">
        <f t="shared" si="135"/>
        <v>10</v>
      </c>
      <c r="Y712" s="13" t="str">
        <f>IFERROR(VLOOKUP(C712,ReceivingTeam[],2,FALSE),"HelpDesk")</f>
        <v>Branch office</v>
      </c>
      <c r="Z712" s="67">
        <f t="shared" si="136"/>
        <v>44890.920162037</v>
      </c>
      <c r="AA712" s="68">
        <f t="shared" si="137"/>
        <v>44890</v>
      </c>
      <c r="AB712" s="69" t="b">
        <f t="shared" si="138"/>
        <v>1</v>
      </c>
      <c r="AC712" s="70">
        <f t="shared" si="139"/>
        <v>0.5</v>
      </c>
      <c r="AD712" s="67">
        <f t="shared" si="140"/>
        <v>44890.920162037</v>
      </c>
      <c r="AE712" s="67">
        <f>VLOOKUP(V712,'Branch Wise Work Timelines'!C:G,3,FALSE)+AA712</f>
        <v>44890.416666666664</v>
      </c>
      <c r="AF712" s="67">
        <f>IF(V712="Bangalore",VLOOKUP(V712,'Branch Wise Work Timelines'!C:G,4,FALSE)+AA712+1,IF(V712="Mumbai",VLOOKUP(V712,'Branch Wise Work Timelines'!C:G,4,FALSE)+AA712+1,VLOOKUP(V712,'Branch Wise Work Timelines'!C:G,4,FALSE)+AA712))</f>
        <v>44891.25</v>
      </c>
      <c r="AG712" s="67">
        <f>WORKDAY.INTL(AA712,1,11)+VLOOKUP(V712,'Branch Wise Work Timelines'!C:G,3,FALSE)</f>
        <v>44891.416666666664</v>
      </c>
      <c r="AH712" s="69" t="str">
        <f t="shared" ca="1" si="141"/>
        <v>Out of TAT</v>
      </c>
      <c r="AI712" s="69">
        <f t="shared" ca="1" si="142"/>
        <v>20488</v>
      </c>
      <c r="AJ712" s="69" t="str">
        <f ca="1">IF(AI712&lt;0,"0-12",IFERROR(VLOOKUP(AI712,Breakup[],2,FALSE),"&gt;24"))</f>
        <v>&gt;24</v>
      </c>
      <c r="AK712" s="69" t="str">
        <f>VLOOKUP(V712,Master!B:D,3,FALSE)</f>
        <v>East</v>
      </c>
      <c r="AL712" s="69" t="str">
        <f t="shared" si="143"/>
        <v>Mumbai</v>
      </c>
    </row>
    <row r="713" spans="1:38">
      <c r="A713" s="13" t="s">
        <v>1724</v>
      </c>
      <c r="B713" s="54">
        <v>44701.643403391201</v>
      </c>
      <c r="C713" s="13" t="s">
        <v>110</v>
      </c>
      <c r="D713" s="13">
        <v>1538</v>
      </c>
      <c r="E713" s="13" t="s">
        <v>1725</v>
      </c>
      <c r="F713" s="13" t="s">
        <v>33</v>
      </c>
      <c r="G713" s="14">
        <v>1653041377165</v>
      </c>
      <c r="H713" s="55">
        <v>0.131099537037037</v>
      </c>
      <c r="I713" s="33">
        <v>44881.131099537</v>
      </c>
      <c r="J713" s="58">
        <v>44881</v>
      </c>
      <c r="K713" s="13" t="s">
        <v>263</v>
      </c>
      <c r="L713" s="13" t="s">
        <v>69</v>
      </c>
      <c r="M713" s="13" t="s">
        <v>101</v>
      </c>
      <c r="N713" s="13" t="s">
        <v>206</v>
      </c>
      <c r="O713" s="33" t="s">
        <v>38</v>
      </c>
      <c r="P713" s="58" t="s">
        <v>38</v>
      </c>
      <c r="Q713" s="33" t="s">
        <v>207</v>
      </c>
      <c r="R713" s="14" t="s">
        <v>38</v>
      </c>
      <c r="S713" s="13" t="s">
        <v>208</v>
      </c>
      <c r="T713" s="13" t="s">
        <v>209</v>
      </c>
      <c r="U713" s="33">
        <f t="shared" ca="1" si="132"/>
        <v>45744.56914039352</v>
      </c>
      <c r="V713" s="13" t="str">
        <f t="shared" si="133"/>
        <v>Mumbai</v>
      </c>
      <c r="W713" s="13" t="str">
        <f t="shared" si="134"/>
        <v>RI</v>
      </c>
      <c r="X713" s="13">
        <f t="shared" si="135"/>
        <v>3</v>
      </c>
      <c r="Y713" s="13" t="str">
        <f>IFERROR(VLOOKUP(C713,ReceivingTeam[],2,FALSE),"HelpDesk")</f>
        <v>Branch office</v>
      </c>
      <c r="Z713" s="67">
        <f t="shared" si="136"/>
        <v>44881.916666666664</v>
      </c>
      <c r="AA713" s="68">
        <f t="shared" si="137"/>
        <v>44881</v>
      </c>
      <c r="AB713" s="69" t="b">
        <f t="shared" si="138"/>
        <v>1</v>
      </c>
      <c r="AC713" s="70">
        <f t="shared" si="139"/>
        <v>0.5</v>
      </c>
      <c r="AD713" s="67">
        <f t="shared" si="140"/>
        <v>44881.916666666664</v>
      </c>
      <c r="AE713" s="67">
        <f>VLOOKUP(V713,'Branch Wise Work Timelines'!C:G,3,FALSE)+AA713</f>
        <v>44881.416666666664</v>
      </c>
      <c r="AF713" s="67">
        <f>IF(V713="Bangalore",VLOOKUP(V713,'Branch Wise Work Timelines'!C:G,4,FALSE)+AA713+1,IF(V713="Mumbai",VLOOKUP(V713,'Branch Wise Work Timelines'!C:G,4,FALSE)+AA713+1,VLOOKUP(V713,'Branch Wise Work Timelines'!C:G,4,FALSE)+AA713))</f>
        <v>44882.25</v>
      </c>
      <c r="AG713" s="67">
        <f>WORKDAY.INTL(AA713,1,11)+VLOOKUP(V713,'Branch Wise Work Timelines'!C:G,3,FALSE)</f>
        <v>44882.416666666664</v>
      </c>
      <c r="AH713" s="69" t="str">
        <f t="shared" ca="1" si="141"/>
        <v>Out of TAT</v>
      </c>
      <c r="AI713" s="69">
        <f t="shared" ca="1" si="142"/>
        <v>20704</v>
      </c>
      <c r="AJ713" s="69" t="str">
        <f ca="1">IF(AI713&lt;0,"0-12",IFERROR(VLOOKUP(AI713,Breakup[],2,FALSE),"&gt;24"))</f>
        <v>&gt;24</v>
      </c>
      <c r="AK713" s="69" t="str">
        <f>VLOOKUP(V713,Master!B:D,3,FALSE)</f>
        <v>East</v>
      </c>
      <c r="AL713" s="69" t="str">
        <f t="shared" si="143"/>
        <v>Mumbai</v>
      </c>
    </row>
    <row r="714" spans="1:38">
      <c r="A714" s="13" t="s">
        <v>1726</v>
      </c>
      <c r="B714" s="54">
        <v>44701.665883599497</v>
      </c>
      <c r="C714" s="13" t="s">
        <v>418</v>
      </c>
      <c r="D714" s="13">
        <v>1948</v>
      </c>
      <c r="E714" s="13" t="s">
        <v>1727</v>
      </c>
      <c r="F714" s="13" t="s">
        <v>15</v>
      </c>
      <c r="G714" s="14">
        <v>1653043347189</v>
      </c>
      <c r="H714" s="55">
        <v>0.46493055555555601</v>
      </c>
      <c r="I714" s="33">
        <v>44884.464930555601</v>
      </c>
      <c r="J714" s="58">
        <v>44884</v>
      </c>
      <c r="K714" s="13" t="s">
        <v>213</v>
      </c>
      <c r="L714" s="13" t="s">
        <v>30</v>
      </c>
      <c r="M714" s="13" t="s">
        <v>75</v>
      </c>
      <c r="N714" s="13" t="s">
        <v>206</v>
      </c>
      <c r="O714" s="33" t="s">
        <v>38</v>
      </c>
      <c r="P714" s="58" t="s">
        <v>38</v>
      </c>
      <c r="Q714" s="33" t="s">
        <v>207</v>
      </c>
      <c r="R714" s="14" t="s">
        <v>38</v>
      </c>
      <c r="S714" s="13" t="s">
        <v>208</v>
      </c>
      <c r="T714" s="13" t="s">
        <v>209</v>
      </c>
      <c r="U714" s="33">
        <f t="shared" ca="1" si="132"/>
        <v>45744.56914039352</v>
      </c>
      <c r="V714" s="13" t="str">
        <f t="shared" si="133"/>
        <v>Bangalore</v>
      </c>
      <c r="W714" s="13" t="str">
        <f t="shared" si="134"/>
        <v>CLS</v>
      </c>
      <c r="X714" s="13">
        <f t="shared" si="135"/>
        <v>11</v>
      </c>
      <c r="Y714" s="13" t="str">
        <f>IFERROR(VLOOKUP(C714,ReceivingTeam[],2,FALSE),"HelpDesk")</f>
        <v>HelpDesk</v>
      </c>
      <c r="Z714" s="67">
        <f t="shared" si="136"/>
        <v>44884.964930555601</v>
      </c>
      <c r="AA714" s="68">
        <f t="shared" si="137"/>
        <v>44884</v>
      </c>
      <c r="AB714" s="69" t="b">
        <f t="shared" si="138"/>
        <v>1</v>
      </c>
      <c r="AC714" s="70">
        <f t="shared" si="139"/>
        <v>0.5</v>
      </c>
      <c r="AD714" s="67">
        <f t="shared" si="140"/>
        <v>44884.964930555601</v>
      </c>
      <c r="AE714" s="67">
        <f>VLOOKUP(V714,'Branch Wise Work Timelines'!C:G,3,FALSE)+AA714</f>
        <v>44884.416666666664</v>
      </c>
      <c r="AF714" s="67">
        <f>IF(V714="Bangalore",VLOOKUP(V714,'Branch Wise Work Timelines'!C:G,4,FALSE)+AA714+1,IF(V714="Mumbai",VLOOKUP(V714,'Branch Wise Work Timelines'!C:G,4,FALSE)+AA714+1,VLOOKUP(V714,'Branch Wise Work Timelines'!C:G,4,FALSE)+AA714))</f>
        <v>44885.104166666664</v>
      </c>
      <c r="AG714" s="67">
        <f>WORKDAY.INTL(AA714,1,11)+VLOOKUP(V714,'Branch Wise Work Timelines'!C:G,3,FALSE)</f>
        <v>44886.416666666664</v>
      </c>
      <c r="AH714" s="69" t="str">
        <f t="shared" ca="1" si="141"/>
        <v>Out of TAT</v>
      </c>
      <c r="AI714" s="69">
        <f t="shared" ca="1" si="142"/>
        <v>20631</v>
      </c>
      <c r="AJ714" s="69" t="str">
        <f ca="1">IF(AI714&lt;0,"0-12",IFERROR(VLOOKUP(AI714,Breakup[],2,FALSE),"&gt;24"))</f>
        <v>&gt;24</v>
      </c>
      <c r="AK714" s="69" t="str">
        <f>VLOOKUP(V714,Master!B:D,3,FALSE)</f>
        <v>South</v>
      </c>
      <c r="AL714" s="69" t="str">
        <f t="shared" si="143"/>
        <v>Bangalore-CLS</v>
      </c>
    </row>
    <row r="715" spans="1:38">
      <c r="A715" s="13" t="s">
        <v>1728</v>
      </c>
      <c r="B715" s="54">
        <v>44701.675075196799</v>
      </c>
      <c r="C715" s="13" t="s">
        <v>352</v>
      </c>
      <c r="D715" s="13">
        <v>657</v>
      </c>
      <c r="E715" s="13" t="s">
        <v>1729</v>
      </c>
      <c r="F715" s="13" t="s">
        <v>33</v>
      </c>
      <c r="G715" s="14">
        <v>1653044439864</v>
      </c>
      <c r="H715" s="55">
        <v>8.7685185185185199E-2</v>
      </c>
      <c r="I715" s="33">
        <v>44891.087685185201</v>
      </c>
      <c r="J715" s="58">
        <v>44891</v>
      </c>
      <c r="K715" s="13" t="s">
        <v>263</v>
      </c>
      <c r="L715" s="13" t="s">
        <v>69</v>
      </c>
      <c r="M715" s="13" t="s">
        <v>101</v>
      </c>
      <c r="N715" s="13" t="s">
        <v>206</v>
      </c>
      <c r="O715" s="33">
        <v>44891.448483796303</v>
      </c>
      <c r="P715" s="58">
        <v>44891</v>
      </c>
      <c r="Q715" s="33" t="s">
        <v>237</v>
      </c>
      <c r="R715" s="14">
        <v>817</v>
      </c>
      <c r="S715" s="13" t="s">
        <v>208</v>
      </c>
      <c r="T715" s="13" t="s">
        <v>209</v>
      </c>
      <c r="U715" s="33">
        <f t="shared" ca="1" si="132"/>
        <v>45744.56914039352</v>
      </c>
      <c r="V715" s="13" t="str">
        <f t="shared" si="133"/>
        <v>Mumbai</v>
      </c>
      <c r="W715" s="13" t="str">
        <f t="shared" si="134"/>
        <v>RI</v>
      </c>
      <c r="X715" s="13">
        <f t="shared" si="135"/>
        <v>2</v>
      </c>
      <c r="Y715" s="13" t="str">
        <f>IFERROR(VLOOKUP(C715,ReceivingTeam[],2,FALSE),"HelpDesk")</f>
        <v>HelpDesk</v>
      </c>
      <c r="Z715" s="67">
        <f t="shared" si="136"/>
        <v>44891.916666666664</v>
      </c>
      <c r="AA715" s="68">
        <f t="shared" si="137"/>
        <v>44891</v>
      </c>
      <c r="AB715" s="69" t="b">
        <f t="shared" si="138"/>
        <v>1</v>
      </c>
      <c r="AC715" s="70">
        <f t="shared" si="139"/>
        <v>0.5</v>
      </c>
      <c r="AD715" s="67">
        <f t="shared" si="140"/>
        <v>44891.916666666664</v>
      </c>
      <c r="AE715" s="67">
        <f>VLOOKUP(V715,'Branch Wise Work Timelines'!C:G,3,FALSE)+AA715</f>
        <v>44891.416666666664</v>
      </c>
      <c r="AF715" s="67">
        <f>IF(V715="Bangalore",VLOOKUP(V715,'Branch Wise Work Timelines'!C:G,4,FALSE)+AA715+1,IF(V715="Mumbai",VLOOKUP(V715,'Branch Wise Work Timelines'!C:G,4,FALSE)+AA715+1,VLOOKUP(V715,'Branch Wise Work Timelines'!C:G,4,FALSE)+AA715))</f>
        <v>44892.25</v>
      </c>
      <c r="AG715" s="67">
        <f>WORKDAY.INTL(AA715,1,11)+VLOOKUP(V715,'Branch Wise Work Timelines'!C:G,3,FALSE)</f>
        <v>44893.416666666664</v>
      </c>
      <c r="AH715" s="69" t="str">
        <f t="shared" si="141"/>
        <v>Met</v>
      </c>
      <c r="AI715" s="69">
        <f t="shared" ca="1" si="142"/>
        <v>20464</v>
      </c>
      <c r="AJ715" s="69" t="str">
        <f ca="1">IF(AI715&lt;0,"0-12",IFERROR(VLOOKUP(AI715,Breakup[],2,FALSE),"&gt;24"))</f>
        <v>&gt;24</v>
      </c>
      <c r="AK715" s="69" t="str">
        <f>VLOOKUP(V715,Master!B:D,3,FALSE)</f>
        <v>East</v>
      </c>
      <c r="AL715" s="69" t="str">
        <f t="shared" si="143"/>
        <v>Mumbai</v>
      </c>
    </row>
    <row r="716" spans="1:38">
      <c r="A716" s="13" t="s">
        <v>1730</v>
      </c>
      <c r="B716" s="54">
        <v>44701.679476122699</v>
      </c>
      <c r="C716" s="13" t="s">
        <v>122</v>
      </c>
      <c r="D716" s="13">
        <v>1659</v>
      </c>
      <c r="E716" s="13" t="s">
        <v>1731</v>
      </c>
      <c r="F716" s="13" t="s">
        <v>33</v>
      </c>
      <c r="G716" s="14">
        <v>1653044731623</v>
      </c>
      <c r="H716" s="55">
        <v>0.67659722222222196</v>
      </c>
      <c r="I716" s="33">
        <v>44883.676597222198</v>
      </c>
      <c r="J716" s="58">
        <v>44883</v>
      </c>
      <c r="K716" s="13" t="s">
        <v>263</v>
      </c>
      <c r="L716" s="13" t="s">
        <v>69</v>
      </c>
      <c r="M716" s="13" t="s">
        <v>101</v>
      </c>
      <c r="N716" s="13" t="s">
        <v>206</v>
      </c>
      <c r="O716" s="33" t="s">
        <v>38</v>
      </c>
      <c r="P716" s="58" t="s">
        <v>38</v>
      </c>
      <c r="Q716" s="33" t="s">
        <v>207</v>
      </c>
      <c r="R716" s="14" t="s">
        <v>38</v>
      </c>
      <c r="S716" s="13" t="s">
        <v>208</v>
      </c>
      <c r="T716" s="13" t="s">
        <v>209</v>
      </c>
      <c r="U716" s="33">
        <f t="shared" ca="1" si="132"/>
        <v>45744.56914039352</v>
      </c>
      <c r="V716" s="13" t="str">
        <f t="shared" si="133"/>
        <v>Mumbai</v>
      </c>
      <c r="W716" s="13" t="str">
        <f t="shared" si="134"/>
        <v>RI</v>
      </c>
      <c r="X716" s="13">
        <f t="shared" si="135"/>
        <v>16</v>
      </c>
      <c r="Y716" s="13" t="str">
        <f>IFERROR(VLOOKUP(C716,ReceivingTeam[],2,FALSE),"HelpDesk")</f>
        <v>Branch office</v>
      </c>
      <c r="Z716" s="67">
        <f t="shared" si="136"/>
        <v>44884.176597222198</v>
      </c>
      <c r="AA716" s="68">
        <f t="shared" si="137"/>
        <v>44883</v>
      </c>
      <c r="AB716" s="69" t="b">
        <f t="shared" si="138"/>
        <v>1</v>
      </c>
      <c r="AC716" s="70">
        <f t="shared" si="139"/>
        <v>0.5</v>
      </c>
      <c r="AD716" s="67">
        <f t="shared" si="140"/>
        <v>44884.176597222198</v>
      </c>
      <c r="AE716" s="67">
        <f>VLOOKUP(V716,'Branch Wise Work Timelines'!C:G,3,FALSE)+AA716</f>
        <v>44883.416666666664</v>
      </c>
      <c r="AF716" s="67">
        <f>IF(V716="Bangalore",VLOOKUP(V716,'Branch Wise Work Timelines'!C:G,4,FALSE)+AA716+1,IF(V716="Mumbai",VLOOKUP(V716,'Branch Wise Work Timelines'!C:G,4,FALSE)+AA716+1,VLOOKUP(V716,'Branch Wise Work Timelines'!C:G,4,FALSE)+AA716))</f>
        <v>44884.25</v>
      </c>
      <c r="AG716" s="67">
        <f>WORKDAY.INTL(AA716,1,11)+VLOOKUP(V716,'Branch Wise Work Timelines'!C:G,3,FALSE)</f>
        <v>44884.416666666664</v>
      </c>
      <c r="AH716" s="69" t="str">
        <f t="shared" ca="1" si="141"/>
        <v>Out of TAT</v>
      </c>
      <c r="AI716" s="69">
        <f t="shared" ca="1" si="142"/>
        <v>20650</v>
      </c>
      <c r="AJ716" s="69" t="str">
        <f ca="1">IF(AI716&lt;0,"0-12",IFERROR(VLOOKUP(AI716,Breakup[],2,FALSE),"&gt;24"))</f>
        <v>&gt;24</v>
      </c>
      <c r="AK716" s="69" t="str">
        <f>VLOOKUP(V716,Master!B:D,3,FALSE)</f>
        <v>East</v>
      </c>
      <c r="AL716" s="69" t="str">
        <f t="shared" si="143"/>
        <v>Mumbai</v>
      </c>
    </row>
    <row r="717" spans="1:38">
      <c r="A717" s="13" t="s">
        <v>1732</v>
      </c>
      <c r="B717" s="54">
        <v>44701.615387349499</v>
      </c>
      <c r="C717" s="13" t="s">
        <v>162</v>
      </c>
      <c r="D717" s="13">
        <v>536</v>
      </c>
      <c r="E717" s="13" t="s">
        <v>1733</v>
      </c>
      <c r="F717" s="13" t="s">
        <v>33</v>
      </c>
      <c r="G717" s="14">
        <v>1653043873349</v>
      </c>
      <c r="H717" s="55">
        <v>0.29805555555555602</v>
      </c>
      <c r="I717" s="33">
        <v>44884.298055555599</v>
      </c>
      <c r="J717" s="58">
        <v>44884</v>
      </c>
      <c r="K717" s="13" t="s">
        <v>249</v>
      </c>
      <c r="L717" s="13" t="s">
        <v>44</v>
      </c>
      <c r="M717" s="13" t="s">
        <v>250</v>
      </c>
      <c r="N717" s="13" t="s">
        <v>206</v>
      </c>
      <c r="O717" s="33" t="s">
        <v>38</v>
      </c>
      <c r="P717" s="58" t="s">
        <v>38</v>
      </c>
      <c r="Q717" s="33" t="s">
        <v>207</v>
      </c>
      <c r="R717" s="14" t="s">
        <v>38</v>
      </c>
      <c r="S717" s="13" t="s">
        <v>216</v>
      </c>
      <c r="T717" s="13" t="s">
        <v>217</v>
      </c>
      <c r="U717" s="33">
        <f t="shared" ca="1" si="132"/>
        <v>45744.56914039352</v>
      </c>
      <c r="V717" s="13" t="str">
        <f t="shared" si="133"/>
        <v>Coimbatore</v>
      </c>
      <c r="W717" s="13" t="str">
        <f t="shared" si="134"/>
        <v>RI</v>
      </c>
      <c r="X717" s="13">
        <f t="shared" si="135"/>
        <v>7</v>
      </c>
      <c r="Y717" s="13" t="str">
        <f>IFERROR(VLOOKUP(C717,ReceivingTeam[],2,FALSE),"HelpDesk")</f>
        <v>Branch office</v>
      </c>
      <c r="Z717" s="67">
        <f t="shared" si="136"/>
        <v>44886.562499999993</v>
      </c>
      <c r="AA717" s="68">
        <f t="shared" si="137"/>
        <v>44884</v>
      </c>
      <c r="AB717" s="69" t="b">
        <f t="shared" si="138"/>
        <v>1</v>
      </c>
      <c r="AC717" s="70">
        <f t="shared" si="139"/>
        <v>0.5</v>
      </c>
      <c r="AD717" s="67">
        <f t="shared" si="140"/>
        <v>44886.562499999993</v>
      </c>
      <c r="AE717" s="67">
        <f>VLOOKUP(V717,'Branch Wise Work Timelines'!C:G,3,FALSE)+AA717</f>
        <v>44884.416666666664</v>
      </c>
      <c r="AF717" s="67">
        <f>IF(V717="Bangalore",VLOOKUP(V717,'Branch Wise Work Timelines'!C:G,4,FALSE)+AA717+1,IF(V717="Mumbai",VLOOKUP(V717,'Branch Wise Work Timelines'!C:G,4,FALSE)+AA717+1,VLOOKUP(V717,'Branch Wise Work Timelines'!C:G,4,FALSE)+AA717))</f>
        <v>44884.770833333336</v>
      </c>
      <c r="AG717" s="67">
        <f>WORKDAY.INTL(AA717,1,11)+VLOOKUP(V717,'Branch Wise Work Timelines'!C:G,3,FALSE)</f>
        <v>44886.416666666664</v>
      </c>
      <c r="AH717" s="69" t="str">
        <f t="shared" ca="1" si="141"/>
        <v>Out of TAT</v>
      </c>
      <c r="AI717" s="69">
        <f t="shared" ca="1" si="142"/>
        <v>20593</v>
      </c>
      <c r="AJ717" s="69" t="str">
        <f ca="1">IF(AI717&lt;0,"0-12",IFERROR(VLOOKUP(AI717,Breakup[],2,FALSE),"&gt;24"))</f>
        <v>&gt;24</v>
      </c>
      <c r="AK717" s="69" t="str">
        <f>VLOOKUP(V717,Master!B:D,3,FALSE)</f>
        <v>South</v>
      </c>
      <c r="AL717" s="69" t="str">
        <f t="shared" si="143"/>
        <v>Coimbatore</v>
      </c>
    </row>
    <row r="718" spans="1:38">
      <c r="A718" s="13" t="s">
        <v>1734</v>
      </c>
      <c r="B718" s="54">
        <v>44701.646233368097</v>
      </c>
      <c r="C718" s="13" t="s">
        <v>219</v>
      </c>
      <c r="D718" s="13">
        <v>432</v>
      </c>
      <c r="E718" s="13" t="s">
        <v>1735</v>
      </c>
      <c r="F718" s="13" t="s">
        <v>15</v>
      </c>
      <c r="G718" s="14">
        <v>1653043097971</v>
      </c>
      <c r="H718" s="55">
        <v>0.27696759259259301</v>
      </c>
      <c r="I718" s="33">
        <v>44885.276967592603</v>
      </c>
      <c r="J718" s="58">
        <v>44885</v>
      </c>
      <c r="K718" s="13" t="s">
        <v>213</v>
      </c>
      <c r="L718" s="13" t="s">
        <v>30</v>
      </c>
      <c r="M718" s="13" t="s">
        <v>214</v>
      </c>
      <c r="N718" s="13" t="s">
        <v>206</v>
      </c>
      <c r="O718" s="33" t="s">
        <v>38</v>
      </c>
      <c r="P718" s="58" t="s">
        <v>38</v>
      </c>
      <c r="Q718" s="33" t="s">
        <v>207</v>
      </c>
      <c r="R718" s="14" t="s">
        <v>38</v>
      </c>
      <c r="S718" s="13" t="s">
        <v>216</v>
      </c>
      <c r="T718" s="13" t="s">
        <v>217</v>
      </c>
      <c r="U718" s="33">
        <f t="shared" ca="1" si="132"/>
        <v>45744.56914039352</v>
      </c>
      <c r="V718" s="13" t="str">
        <f t="shared" si="133"/>
        <v>Bangalore</v>
      </c>
      <c r="W718" s="13" t="str">
        <f t="shared" si="134"/>
        <v>CLS</v>
      </c>
      <c r="X718" s="13">
        <f t="shared" si="135"/>
        <v>6</v>
      </c>
      <c r="Y718" s="13" t="str">
        <f>IFERROR(VLOOKUP(C718,ReceivingTeam[],2,FALSE),"HelpDesk")</f>
        <v>HelpDesk</v>
      </c>
      <c r="Z718" s="67">
        <f t="shared" si="136"/>
        <v>44885.916666666664</v>
      </c>
      <c r="AA718" s="68">
        <f t="shared" si="137"/>
        <v>44885</v>
      </c>
      <c r="AB718" s="69" t="b">
        <f t="shared" si="138"/>
        <v>0</v>
      </c>
      <c r="AC718" s="70">
        <f t="shared" si="139"/>
        <v>0.5</v>
      </c>
      <c r="AD718" s="67">
        <f t="shared" si="140"/>
        <v>44885.916666666664</v>
      </c>
      <c r="AE718" s="67">
        <f>VLOOKUP(V718,'Branch Wise Work Timelines'!C:G,3,FALSE)+AA718</f>
        <v>44885.416666666664</v>
      </c>
      <c r="AF718" s="67">
        <f>IF(V718="Bangalore",VLOOKUP(V718,'Branch Wise Work Timelines'!C:G,4,FALSE)+AA718+1,IF(V718="Mumbai",VLOOKUP(V718,'Branch Wise Work Timelines'!C:G,4,FALSE)+AA718+1,VLOOKUP(V718,'Branch Wise Work Timelines'!C:G,4,FALSE)+AA718))</f>
        <v>44886.104166666664</v>
      </c>
      <c r="AG718" s="67">
        <f>WORKDAY.INTL(AA718,1,11)+VLOOKUP(V718,'Branch Wise Work Timelines'!C:G,3,FALSE)</f>
        <v>44886.416666666664</v>
      </c>
      <c r="AH718" s="69" t="str">
        <f t="shared" ca="1" si="141"/>
        <v>Out of TAT</v>
      </c>
      <c r="AI718" s="69">
        <f t="shared" ca="1" si="142"/>
        <v>20608</v>
      </c>
      <c r="AJ718" s="69" t="str">
        <f ca="1">IF(AI718&lt;0,"0-12",IFERROR(VLOOKUP(AI718,Breakup[],2,FALSE),"&gt;24"))</f>
        <v>&gt;24</v>
      </c>
      <c r="AK718" s="69" t="str">
        <f>VLOOKUP(V718,Master!B:D,3,FALSE)</f>
        <v>South</v>
      </c>
      <c r="AL718" s="69" t="str">
        <f t="shared" si="143"/>
        <v>Bangalore-CLS</v>
      </c>
    </row>
    <row r="719" spans="1:38">
      <c r="A719" s="13" t="s">
        <v>1736</v>
      </c>
      <c r="B719" s="54">
        <v>44701.646394294003</v>
      </c>
      <c r="C719" s="13" t="s">
        <v>583</v>
      </c>
      <c r="D719" s="13">
        <v>854</v>
      </c>
      <c r="E719" s="13" t="s">
        <v>1737</v>
      </c>
      <c r="F719" s="13" t="s">
        <v>15</v>
      </c>
      <c r="G719" s="14">
        <v>1653042280155</v>
      </c>
      <c r="H719" s="55">
        <v>0.33853009259259298</v>
      </c>
      <c r="I719" s="33">
        <v>44885.338530092602</v>
      </c>
      <c r="J719" s="58">
        <v>44885</v>
      </c>
      <c r="K719" s="13" t="s">
        <v>213</v>
      </c>
      <c r="L719" s="13" t="s">
        <v>30</v>
      </c>
      <c r="M719" s="13" t="s">
        <v>214</v>
      </c>
      <c r="N719" s="13" t="s">
        <v>206</v>
      </c>
      <c r="O719" s="33" t="s">
        <v>38</v>
      </c>
      <c r="P719" s="58" t="s">
        <v>38</v>
      </c>
      <c r="Q719" s="33" t="s">
        <v>207</v>
      </c>
      <c r="R719" s="14" t="s">
        <v>38</v>
      </c>
      <c r="S719" s="13" t="s">
        <v>216</v>
      </c>
      <c r="T719" s="13" t="s">
        <v>217</v>
      </c>
      <c r="U719" s="33">
        <f t="shared" ca="1" si="132"/>
        <v>45744.56914039352</v>
      </c>
      <c r="V719" s="13" t="str">
        <f t="shared" si="133"/>
        <v>Bangalore</v>
      </c>
      <c r="W719" s="13" t="str">
        <f t="shared" si="134"/>
        <v>CLS</v>
      </c>
      <c r="X719" s="13">
        <f t="shared" si="135"/>
        <v>8</v>
      </c>
      <c r="Y719" s="13" t="str">
        <f>IFERROR(VLOOKUP(C719,ReceivingTeam[],2,FALSE),"HelpDesk")</f>
        <v>HelpDesk</v>
      </c>
      <c r="Z719" s="67">
        <f t="shared" si="136"/>
        <v>44885.916666666664</v>
      </c>
      <c r="AA719" s="68">
        <f t="shared" si="137"/>
        <v>44885</v>
      </c>
      <c r="AB719" s="69" t="b">
        <f t="shared" si="138"/>
        <v>0</v>
      </c>
      <c r="AC719" s="70">
        <f t="shared" si="139"/>
        <v>0.5</v>
      </c>
      <c r="AD719" s="67">
        <f t="shared" si="140"/>
        <v>44885.916666666664</v>
      </c>
      <c r="AE719" s="67">
        <f>VLOOKUP(V719,'Branch Wise Work Timelines'!C:G,3,FALSE)+AA719</f>
        <v>44885.416666666664</v>
      </c>
      <c r="AF719" s="67">
        <f>IF(V719="Bangalore",VLOOKUP(V719,'Branch Wise Work Timelines'!C:G,4,FALSE)+AA719+1,IF(V719="Mumbai",VLOOKUP(V719,'Branch Wise Work Timelines'!C:G,4,FALSE)+AA719+1,VLOOKUP(V719,'Branch Wise Work Timelines'!C:G,4,FALSE)+AA719))</f>
        <v>44886.104166666664</v>
      </c>
      <c r="AG719" s="67">
        <f>WORKDAY.INTL(AA719,1,11)+VLOOKUP(V719,'Branch Wise Work Timelines'!C:G,3,FALSE)</f>
        <v>44886.416666666664</v>
      </c>
      <c r="AH719" s="69" t="str">
        <f t="shared" ca="1" si="141"/>
        <v>Out of TAT</v>
      </c>
      <c r="AI719" s="69">
        <f t="shared" ca="1" si="142"/>
        <v>20608</v>
      </c>
      <c r="AJ719" s="69" t="str">
        <f ca="1">IF(AI719&lt;0,"0-12",IFERROR(VLOOKUP(AI719,Breakup[],2,FALSE),"&gt;24"))</f>
        <v>&gt;24</v>
      </c>
      <c r="AK719" s="69" t="str">
        <f>VLOOKUP(V719,Master!B:D,3,FALSE)</f>
        <v>South</v>
      </c>
      <c r="AL719" s="69" t="str">
        <f t="shared" si="143"/>
        <v>Bangalore-CLS</v>
      </c>
    </row>
    <row r="720" spans="1:38">
      <c r="A720" s="13" t="s">
        <v>1738</v>
      </c>
      <c r="B720" s="54">
        <v>44701.660683414397</v>
      </c>
      <c r="C720" s="13" t="s">
        <v>418</v>
      </c>
      <c r="D720" s="13">
        <v>1166</v>
      </c>
      <c r="E720" s="13" t="s">
        <v>1739</v>
      </c>
      <c r="F720" s="13" t="s">
        <v>15</v>
      </c>
      <c r="G720" s="14">
        <v>1653043347189</v>
      </c>
      <c r="H720" s="55">
        <v>0.68434027777777795</v>
      </c>
      <c r="I720" s="33">
        <v>44887.684340277803</v>
      </c>
      <c r="J720" s="58">
        <v>44887</v>
      </c>
      <c r="K720" s="13" t="s">
        <v>213</v>
      </c>
      <c r="L720" s="13" t="s">
        <v>30</v>
      </c>
      <c r="M720" s="13" t="s">
        <v>75</v>
      </c>
      <c r="N720" s="13" t="s">
        <v>206</v>
      </c>
      <c r="O720" s="33" t="s">
        <v>38</v>
      </c>
      <c r="P720" s="58" t="s">
        <v>38</v>
      </c>
      <c r="Q720" s="33" t="s">
        <v>207</v>
      </c>
      <c r="R720" s="14" t="s">
        <v>38</v>
      </c>
      <c r="S720" s="13" t="s">
        <v>208</v>
      </c>
      <c r="T720" s="13" t="s">
        <v>209</v>
      </c>
      <c r="U720" s="33">
        <f t="shared" ca="1" si="132"/>
        <v>45744.56914039352</v>
      </c>
      <c r="V720" s="13" t="str">
        <f t="shared" si="133"/>
        <v>Bangalore</v>
      </c>
      <c r="W720" s="13" t="str">
        <f t="shared" si="134"/>
        <v>CLS</v>
      </c>
      <c r="X720" s="13">
        <f t="shared" si="135"/>
        <v>16</v>
      </c>
      <c r="Y720" s="13" t="str">
        <f>IFERROR(VLOOKUP(C720,ReceivingTeam[],2,FALSE),"HelpDesk")</f>
        <v>HelpDesk</v>
      </c>
      <c r="Z720" s="67">
        <f t="shared" si="136"/>
        <v>44888.496840277803</v>
      </c>
      <c r="AA720" s="68">
        <f t="shared" si="137"/>
        <v>44887</v>
      </c>
      <c r="AB720" s="69" t="b">
        <f t="shared" si="138"/>
        <v>1</v>
      </c>
      <c r="AC720" s="70">
        <f t="shared" si="139"/>
        <v>0.5</v>
      </c>
      <c r="AD720" s="67">
        <f t="shared" si="140"/>
        <v>44888.496840277803</v>
      </c>
      <c r="AE720" s="67">
        <f>VLOOKUP(V720,'Branch Wise Work Timelines'!C:G,3,FALSE)+AA720</f>
        <v>44887.416666666664</v>
      </c>
      <c r="AF720" s="67">
        <f>IF(V720="Bangalore",VLOOKUP(V720,'Branch Wise Work Timelines'!C:G,4,FALSE)+AA720+1,IF(V720="Mumbai",VLOOKUP(V720,'Branch Wise Work Timelines'!C:G,4,FALSE)+AA720+1,VLOOKUP(V720,'Branch Wise Work Timelines'!C:G,4,FALSE)+AA720))</f>
        <v>44888.104166666664</v>
      </c>
      <c r="AG720" s="67">
        <f>WORKDAY.INTL(AA720,1,11)+VLOOKUP(V720,'Branch Wise Work Timelines'!C:G,3,FALSE)</f>
        <v>44888.416666666664</v>
      </c>
      <c r="AH720" s="69" t="str">
        <f t="shared" ca="1" si="141"/>
        <v>Out of TAT</v>
      </c>
      <c r="AI720" s="69">
        <f t="shared" ca="1" si="142"/>
        <v>20546</v>
      </c>
      <c r="AJ720" s="69" t="str">
        <f ca="1">IF(AI720&lt;0,"0-12",IFERROR(VLOOKUP(AI720,Breakup[],2,FALSE),"&gt;24"))</f>
        <v>&gt;24</v>
      </c>
      <c r="AK720" s="69" t="str">
        <f>VLOOKUP(V720,Master!B:D,3,FALSE)</f>
        <v>South</v>
      </c>
      <c r="AL720" s="69" t="str">
        <f t="shared" si="143"/>
        <v>Bangalore-CLS</v>
      </c>
    </row>
    <row r="721" spans="1:38">
      <c r="A721" s="13" t="s">
        <v>1740</v>
      </c>
      <c r="B721" s="54">
        <v>44701.624194131902</v>
      </c>
      <c r="C721" s="13" t="s">
        <v>329</v>
      </c>
      <c r="D721" s="13">
        <v>1713</v>
      </c>
      <c r="E721" s="13" t="s">
        <v>1741</v>
      </c>
      <c r="F721" s="13" t="s">
        <v>15</v>
      </c>
      <c r="G721" s="14">
        <v>1653042280155</v>
      </c>
      <c r="H721" s="55">
        <v>0.86350694444444398</v>
      </c>
      <c r="I721" s="33">
        <v>44891.863506944399</v>
      </c>
      <c r="J721" s="58">
        <v>44891</v>
      </c>
      <c r="K721" s="13" t="s">
        <v>213</v>
      </c>
      <c r="L721" s="13" t="s">
        <v>30</v>
      </c>
      <c r="M721" s="13" t="s">
        <v>214</v>
      </c>
      <c r="N721" s="13" t="s">
        <v>206</v>
      </c>
      <c r="O721" s="33">
        <v>44891.676435185203</v>
      </c>
      <c r="P721" s="58">
        <v>44891</v>
      </c>
      <c r="Q721" s="33" t="s">
        <v>237</v>
      </c>
      <c r="R721" s="14">
        <v>904</v>
      </c>
      <c r="S721" s="13" t="s">
        <v>216</v>
      </c>
      <c r="T721" s="13" t="s">
        <v>217</v>
      </c>
      <c r="U721" s="33">
        <f t="shared" ca="1" si="132"/>
        <v>45744.56914039352</v>
      </c>
      <c r="V721" s="13" t="str">
        <f t="shared" si="133"/>
        <v>Bangalore</v>
      </c>
      <c r="W721" s="13" t="str">
        <f t="shared" si="134"/>
        <v>CLS</v>
      </c>
      <c r="X721" s="13">
        <f t="shared" si="135"/>
        <v>20</v>
      </c>
      <c r="Y721" s="13" t="str">
        <f>IFERROR(VLOOKUP(C721,ReceivingTeam[],2,FALSE),"HelpDesk")</f>
        <v>HelpDesk</v>
      </c>
      <c r="Z721" s="67">
        <f t="shared" si="136"/>
        <v>44893.676006944399</v>
      </c>
      <c r="AA721" s="68">
        <f t="shared" si="137"/>
        <v>44891</v>
      </c>
      <c r="AB721" s="69" t="b">
        <f t="shared" si="138"/>
        <v>1</v>
      </c>
      <c r="AC721" s="70">
        <f t="shared" si="139"/>
        <v>0.5</v>
      </c>
      <c r="AD721" s="67">
        <f t="shared" si="140"/>
        <v>44893.676006944399</v>
      </c>
      <c r="AE721" s="67">
        <f>VLOOKUP(V721,'Branch Wise Work Timelines'!C:G,3,FALSE)+AA721</f>
        <v>44891.416666666664</v>
      </c>
      <c r="AF721" s="67">
        <f>IF(V721="Bangalore",VLOOKUP(V721,'Branch Wise Work Timelines'!C:G,4,FALSE)+AA721+1,IF(V721="Mumbai",VLOOKUP(V721,'Branch Wise Work Timelines'!C:G,4,FALSE)+AA721+1,VLOOKUP(V721,'Branch Wise Work Timelines'!C:G,4,FALSE)+AA721))</f>
        <v>44892.104166666664</v>
      </c>
      <c r="AG721" s="67">
        <f>WORKDAY.INTL(AA721,1,11)+VLOOKUP(V721,'Branch Wise Work Timelines'!C:G,3,FALSE)</f>
        <v>44893.416666666664</v>
      </c>
      <c r="AH721" s="69" t="str">
        <f t="shared" si="141"/>
        <v>Met</v>
      </c>
      <c r="AI721" s="69">
        <f t="shared" ca="1" si="142"/>
        <v>20422</v>
      </c>
      <c r="AJ721" s="69" t="str">
        <f ca="1">IF(AI721&lt;0,"0-12",IFERROR(VLOOKUP(AI721,Breakup[],2,FALSE),"&gt;24"))</f>
        <v>&gt;24</v>
      </c>
      <c r="AK721" s="69" t="str">
        <f>VLOOKUP(V721,Master!B:D,3,FALSE)</f>
        <v>South</v>
      </c>
      <c r="AL721" s="69" t="str">
        <f t="shared" si="143"/>
        <v>Bangalore-CLS</v>
      </c>
    </row>
    <row r="722" spans="1:38">
      <c r="A722" s="13" t="s">
        <v>1742</v>
      </c>
      <c r="B722" s="54">
        <v>44701.622090162004</v>
      </c>
      <c r="C722" s="13" t="s">
        <v>219</v>
      </c>
      <c r="D722" s="13">
        <v>354</v>
      </c>
      <c r="E722" s="13" t="s">
        <v>1743</v>
      </c>
      <c r="F722" s="13" t="s">
        <v>15</v>
      </c>
      <c r="G722" s="14">
        <v>1653043097971</v>
      </c>
      <c r="H722" s="55">
        <v>0.48065972222222197</v>
      </c>
      <c r="I722" s="33">
        <v>44882.480659722198</v>
      </c>
      <c r="J722" s="58">
        <v>44882</v>
      </c>
      <c r="K722" s="13" t="s">
        <v>213</v>
      </c>
      <c r="L722" s="13" t="s">
        <v>30</v>
      </c>
      <c r="M722" s="13" t="s">
        <v>214</v>
      </c>
      <c r="N722" s="13" t="s">
        <v>206</v>
      </c>
      <c r="O722" s="33" t="s">
        <v>38</v>
      </c>
      <c r="P722" s="58" t="s">
        <v>38</v>
      </c>
      <c r="Q722" s="33" t="s">
        <v>207</v>
      </c>
      <c r="R722" s="14" t="s">
        <v>38</v>
      </c>
      <c r="S722" s="13" t="s">
        <v>216</v>
      </c>
      <c r="T722" s="13" t="s">
        <v>217</v>
      </c>
      <c r="U722" s="33">
        <f t="shared" ca="1" si="132"/>
        <v>45744.56914039352</v>
      </c>
      <c r="V722" s="13" t="str">
        <f t="shared" si="133"/>
        <v>Bangalore</v>
      </c>
      <c r="W722" s="13" t="str">
        <f t="shared" si="134"/>
        <v>CLS</v>
      </c>
      <c r="X722" s="13">
        <f t="shared" si="135"/>
        <v>11</v>
      </c>
      <c r="Y722" s="13" t="str">
        <f>IFERROR(VLOOKUP(C722,ReceivingTeam[],2,FALSE),"HelpDesk")</f>
        <v>HelpDesk</v>
      </c>
      <c r="Z722" s="67">
        <f t="shared" si="136"/>
        <v>44882.980659722198</v>
      </c>
      <c r="AA722" s="68">
        <f t="shared" si="137"/>
        <v>44882</v>
      </c>
      <c r="AB722" s="69" t="b">
        <f t="shared" si="138"/>
        <v>1</v>
      </c>
      <c r="AC722" s="70">
        <f t="shared" si="139"/>
        <v>0.5</v>
      </c>
      <c r="AD722" s="67">
        <f t="shared" si="140"/>
        <v>44882.980659722198</v>
      </c>
      <c r="AE722" s="67">
        <f>VLOOKUP(V722,'Branch Wise Work Timelines'!C:G,3,FALSE)+AA722</f>
        <v>44882.416666666664</v>
      </c>
      <c r="AF722" s="67">
        <f>IF(V722="Bangalore",VLOOKUP(V722,'Branch Wise Work Timelines'!C:G,4,FALSE)+AA722+1,IF(V722="Mumbai",VLOOKUP(V722,'Branch Wise Work Timelines'!C:G,4,FALSE)+AA722+1,VLOOKUP(V722,'Branch Wise Work Timelines'!C:G,4,FALSE)+AA722))</f>
        <v>44883.104166666664</v>
      </c>
      <c r="AG722" s="67">
        <f>WORKDAY.INTL(AA722,1,11)+VLOOKUP(V722,'Branch Wise Work Timelines'!C:G,3,FALSE)</f>
        <v>44883.416666666664</v>
      </c>
      <c r="AH722" s="69" t="str">
        <f t="shared" ca="1" si="141"/>
        <v>Out of TAT</v>
      </c>
      <c r="AI722" s="69">
        <f t="shared" ca="1" si="142"/>
        <v>20679</v>
      </c>
      <c r="AJ722" s="69" t="str">
        <f ca="1">IF(AI722&lt;0,"0-12",IFERROR(VLOOKUP(AI722,Breakup[],2,FALSE),"&gt;24"))</f>
        <v>&gt;24</v>
      </c>
      <c r="AK722" s="69" t="str">
        <f>VLOOKUP(V722,Master!B:D,3,FALSE)</f>
        <v>South</v>
      </c>
      <c r="AL722" s="69" t="str">
        <f t="shared" si="143"/>
        <v>Bangalore-CLS</v>
      </c>
    </row>
    <row r="723" spans="1:38">
      <c r="A723" s="13" t="s">
        <v>1744</v>
      </c>
      <c r="B723" s="54">
        <v>44701.481265590301</v>
      </c>
      <c r="C723" s="13" t="s">
        <v>110</v>
      </c>
      <c r="D723" s="13">
        <v>1747</v>
      </c>
      <c r="E723" s="13" t="s">
        <v>1745</v>
      </c>
      <c r="F723" s="13" t="s">
        <v>33</v>
      </c>
      <c r="G723" s="14">
        <v>1653026782977</v>
      </c>
      <c r="H723" s="55">
        <v>0.37631944444444398</v>
      </c>
      <c r="I723" s="33">
        <v>44881.376319444404</v>
      </c>
      <c r="J723" s="58">
        <v>44881</v>
      </c>
      <c r="K723" s="13" t="s">
        <v>263</v>
      </c>
      <c r="L723" s="13" t="s">
        <v>69</v>
      </c>
      <c r="M723" s="13" t="s">
        <v>101</v>
      </c>
      <c r="N723" s="13" t="s">
        <v>206</v>
      </c>
      <c r="O723" s="33" t="s">
        <v>38</v>
      </c>
      <c r="P723" s="58" t="s">
        <v>38</v>
      </c>
      <c r="Q723" s="33" t="s">
        <v>207</v>
      </c>
      <c r="R723" s="14" t="s">
        <v>38</v>
      </c>
      <c r="S723" s="13" t="s">
        <v>208</v>
      </c>
      <c r="T723" s="13" t="s">
        <v>209</v>
      </c>
      <c r="U723" s="33">
        <f t="shared" ca="1" si="132"/>
        <v>45744.56914039352</v>
      </c>
      <c r="V723" s="13" t="str">
        <f t="shared" si="133"/>
        <v>Mumbai</v>
      </c>
      <c r="W723" s="13" t="str">
        <f t="shared" si="134"/>
        <v>RI</v>
      </c>
      <c r="X723" s="13">
        <f t="shared" si="135"/>
        <v>9</v>
      </c>
      <c r="Y723" s="13" t="str">
        <f>IFERROR(VLOOKUP(C723,ReceivingTeam[],2,FALSE),"HelpDesk")</f>
        <v>Branch office</v>
      </c>
      <c r="Z723" s="67">
        <f t="shared" si="136"/>
        <v>44881.916666666664</v>
      </c>
      <c r="AA723" s="68">
        <f t="shared" si="137"/>
        <v>44881</v>
      </c>
      <c r="AB723" s="69" t="b">
        <f t="shared" si="138"/>
        <v>1</v>
      </c>
      <c r="AC723" s="70">
        <f t="shared" si="139"/>
        <v>0.5</v>
      </c>
      <c r="AD723" s="67">
        <f t="shared" si="140"/>
        <v>44881.916666666664</v>
      </c>
      <c r="AE723" s="67">
        <f>VLOOKUP(V723,'Branch Wise Work Timelines'!C:G,3,FALSE)+AA723</f>
        <v>44881.416666666664</v>
      </c>
      <c r="AF723" s="67">
        <f>IF(V723="Bangalore",VLOOKUP(V723,'Branch Wise Work Timelines'!C:G,4,FALSE)+AA723+1,IF(V723="Mumbai",VLOOKUP(V723,'Branch Wise Work Timelines'!C:G,4,FALSE)+AA723+1,VLOOKUP(V723,'Branch Wise Work Timelines'!C:G,4,FALSE)+AA723))</f>
        <v>44882.25</v>
      </c>
      <c r="AG723" s="67">
        <f>WORKDAY.INTL(AA723,1,11)+VLOOKUP(V723,'Branch Wise Work Timelines'!C:G,3,FALSE)</f>
        <v>44882.416666666664</v>
      </c>
      <c r="AH723" s="69" t="str">
        <f t="shared" ca="1" si="141"/>
        <v>Out of TAT</v>
      </c>
      <c r="AI723" s="69">
        <f t="shared" ca="1" si="142"/>
        <v>20704</v>
      </c>
      <c r="AJ723" s="69" t="str">
        <f ca="1">IF(AI723&lt;0,"0-12",IFERROR(VLOOKUP(AI723,Breakup[],2,FALSE),"&gt;24"))</f>
        <v>&gt;24</v>
      </c>
      <c r="AK723" s="69" t="str">
        <f>VLOOKUP(V723,Master!B:D,3,FALSE)</f>
        <v>East</v>
      </c>
      <c r="AL723" s="69" t="str">
        <f t="shared" si="143"/>
        <v>Mumbai</v>
      </c>
    </row>
    <row r="724" spans="1:38">
      <c r="A724" s="13" t="s">
        <v>1746</v>
      </c>
      <c r="B724" s="54">
        <v>44701.637021296301</v>
      </c>
      <c r="C724" s="13" t="s">
        <v>418</v>
      </c>
      <c r="D724" s="13">
        <v>1925</v>
      </c>
      <c r="E724" s="13" t="s">
        <v>1747</v>
      </c>
      <c r="F724" s="13" t="s">
        <v>15</v>
      </c>
      <c r="G724" s="14">
        <v>1653043347189</v>
      </c>
      <c r="H724" s="55">
        <v>0.15887731481481501</v>
      </c>
      <c r="I724" s="33">
        <v>44890.158877314803</v>
      </c>
      <c r="J724" s="58">
        <v>44890</v>
      </c>
      <c r="K724" s="13" t="s">
        <v>213</v>
      </c>
      <c r="L724" s="13" t="s">
        <v>30</v>
      </c>
      <c r="M724" s="13" t="s">
        <v>75</v>
      </c>
      <c r="N724" s="13" t="s">
        <v>206</v>
      </c>
      <c r="O724" s="33" t="s">
        <v>38</v>
      </c>
      <c r="P724" s="58" t="s">
        <v>38</v>
      </c>
      <c r="Q724" s="33" t="s">
        <v>207</v>
      </c>
      <c r="R724" s="14" t="s">
        <v>38</v>
      </c>
      <c r="S724" s="13" t="s">
        <v>208</v>
      </c>
      <c r="T724" s="13" t="s">
        <v>209</v>
      </c>
      <c r="U724" s="33">
        <f t="shared" ca="1" si="132"/>
        <v>45744.56914039352</v>
      </c>
      <c r="V724" s="13" t="str">
        <f t="shared" si="133"/>
        <v>Bangalore</v>
      </c>
      <c r="W724" s="13" t="str">
        <f t="shared" si="134"/>
        <v>CLS</v>
      </c>
      <c r="X724" s="13">
        <f t="shared" si="135"/>
        <v>3</v>
      </c>
      <c r="Y724" s="13" t="str">
        <f>IFERROR(VLOOKUP(C724,ReceivingTeam[],2,FALSE),"HelpDesk")</f>
        <v>HelpDesk</v>
      </c>
      <c r="Z724" s="67">
        <f t="shared" si="136"/>
        <v>44890.916666666664</v>
      </c>
      <c r="AA724" s="68">
        <f t="shared" si="137"/>
        <v>44890</v>
      </c>
      <c r="AB724" s="69" t="b">
        <f t="shared" si="138"/>
        <v>1</v>
      </c>
      <c r="AC724" s="70">
        <f t="shared" si="139"/>
        <v>0.5</v>
      </c>
      <c r="AD724" s="67">
        <f t="shared" si="140"/>
        <v>44890.916666666664</v>
      </c>
      <c r="AE724" s="67">
        <f>VLOOKUP(V724,'Branch Wise Work Timelines'!C:G,3,FALSE)+AA724</f>
        <v>44890.416666666664</v>
      </c>
      <c r="AF724" s="67">
        <f>IF(V724="Bangalore",VLOOKUP(V724,'Branch Wise Work Timelines'!C:G,4,FALSE)+AA724+1,IF(V724="Mumbai",VLOOKUP(V724,'Branch Wise Work Timelines'!C:G,4,FALSE)+AA724+1,VLOOKUP(V724,'Branch Wise Work Timelines'!C:G,4,FALSE)+AA724))</f>
        <v>44891.104166666664</v>
      </c>
      <c r="AG724" s="67">
        <f>WORKDAY.INTL(AA724,1,11)+VLOOKUP(V724,'Branch Wise Work Timelines'!C:G,3,FALSE)</f>
        <v>44891.416666666664</v>
      </c>
      <c r="AH724" s="69" t="str">
        <f t="shared" ca="1" si="141"/>
        <v>Out of TAT</v>
      </c>
      <c r="AI724" s="69">
        <f t="shared" ca="1" si="142"/>
        <v>20488</v>
      </c>
      <c r="AJ724" s="69" t="str">
        <f ca="1">IF(AI724&lt;0,"0-12",IFERROR(VLOOKUP(AI724,Breakup[],2,FALSE),"&gt;24"))</f>
        <v>&gt;24</v>
      </c>
      <c r="AK724" s="69" t="str">
        <f>VLOOKUP(V724,Master!B:D,3,FALSE)</f>
        <v>South</v>
      </c>
      <c r="AL724" s="69" t="str">
        <f t="shared" si="143"/>
        <v>Bangalore-CLS</v>
      </c>
    </row>
    <row r="725" spans="1:38">
      <c r="A725" s="13" t="s">
        <v>1748</v>
      </c>
      <c r="B725" s="54">
        <v>44701.642995717601</v>
      </c>
      <c r="C725" s="13" t="s">
        <v>113</v>
      </c>
      <c r="D725" s="13">
        <v>1352</v>
      </c>
      <c r="E725" s="13" t="s">
        <v>1749</v>
      </c>
      <c r="F725" s="13" t="s">
        <v>33</v>
      </c>
      <c r="G725" s="14">
        <v>1653040895232</v>
      </c>
      <c r="H725" s="55">
        <v>0.44575231481481498</v>
      </c>
      <c r="I725" s="33">
        <v>44885.445752314801</v>
      </c>
      <c r="J725" s="58">
        <v>44885</v>
      </c>
      <c r="K725" s="13" t="s">
        <v>263</v>
      </c>
      <c r="L725" s="13" t="s">
        <v>69</v>
      </c>
      <c r="M725" s="13" t="s">
        <v>101</v>
      </c>
      <c r="N725" s="13" t="s">
        <v>206</v>
      </c>
      <c r="O725" s="33" t="s">
        <v>38</v>
      </c>
      <c r="P725" s="58" t="s">
        <v>38</v>
      </c>
      <c r="Q725" s="33" t="s">
        <v>207</v>
      </c>
      <c r="R725" s="14" t="s">
        <v>38</v>
      </c>
      <c r="S725" s="13" t="s">
        <v>208</v>
      </c>
      <c r="T725" s="13" t="s">
        <v>209</v>
      </c>
      <c r="U725" s="33">
        <f t="shared" ca="1" si="132"/>
        <v>45744.56914039352</v>
      </c>
      <c r="V725" s="13" t="str">
        <f t="shared" si="133"/>
        <v>Mumbai</v>
      </c>
      <c r="W725" s="13" t="str">
        <f t="shared" si="134"/>
        <v>RI</v>
      </c>
      <c r="X725" s="13">
        <f t="shared" si="135"/>
        <v>10</v>
      </c>
      <c r="Y725" s="13" t="str">
        <f>IFERROR(VLOOKUP(C725,ReceivingTeam[],2,FALSE),"HelpDesk")</f>
        <v>Branch office</v>
      </c>
      <c r="Z725" s="67">
        <f t="shared" si="136"/>
        <v>44885.916666666664</v>
      </c>
      <c r="AA725" s="68">
        <f t="shared" si="137"/>
        <v>44885</v>
      </c>
      <c r="AB725" s="69" t="b">
        <f t="shared" si="138"/>
        <v>0</v>
      </c>
      <c r="AC725" s="70">
        <f t="shared" si="139"/>
        <v>0.5</v>
      </c>
      <c r="AD725" s="67">
        <f t="shared" si="140"/>
        <v>44885.916666666664</v>
      </c>
      <c r="AE725" s="67">
        <f>VLOOKUP(V725,'Branch Wise Work Timelines'!C:G,3,FALSE)+AA725</f>
        <v>44885.416666666664</v>
      </c>
      <c r="AF725" s="67">
        <f>IF(V725="Bangalore",VLOOKUP(V725,'Branch Wise Work Timelines'!C:G,4,FALSE)+AA725+1,IF(V725="Mumbai",VLOOKUP(V725,'Branch Wise Work Timelines'!C:G,4,FALSE)+AA725+1,VLOOKUP(V725,'Branch Wise Work Timelines'!C:G,4,FALSE)+AA725))</f>
        <v>44886.25</v>
      </c>
      <c r="AG725" s="67">
        <f>WORKDAY.INTL(AA725,1,11)+VLOOKUP(V725,'Branch Wise Work Timelines'!C:G,3,FALSE)</f>
        <v>44886.416666666664</v>
      </c>
      <c r="AH725" s="69" t="str">
        <f t="shared" ca="1" si="141"/>
        <v>Out of TAT</v>
      </c>
      <c r="AI725" s="69">
        <f t="shared" ca="1" si="142"/>
        <v>20608</v>
      </c>
      <c r="AJ725" s="69" t="str">
        <f ca="1">IF(AI725&lt;0,"0-12",IFERROR(VLOOKUP(AI725,Breakup[],2,FALSE),"&gt;24"))</f>
        <v>&gt;24</v>
      </c>
      <c r="AK725" s="69" t="str">
        <f>VLOOKUP(V725,Master!B:D,3,FALSE)</f>
        <v>East</v>
      </c>
      <c r="AL725" s="69" t="str">
        <f t="shared" si="143"/>
        <v>Mumbai</v>
      </c>
    </row>
    <row r="726" spans="1:38">
      <c r="A726" s="13" t="s">
        <v>1750</v>
      </c>
      <c r="B726" s="54">
        <v>44701.545468750002</v>
      </c>
      <c r="C726" s="13" t="s">
        <v>121</v>
      </c>
      <c r="D726" s="13">
        <v>1134</v>
      </c>
      <c r="E726" s="13" t="s">
        <v>1751</v>
      </c>
      <c r="F726" s="13" t="s">
        <v>33</v>
      </c>
      <c r="G726" s="14">
        <v>1653034043739</v>
      </c>
      <c r="H726" s="55">
        <v>0.19865740740740701</v>
      </c>
      <c r="I726" s="33">
        <v>44891.198657407404</v>
      </c>
      <c r="J726" s="58">
        <v>44891</v>
      </c>
      <c r="K726" s="13" t="s">
        <v>263</v>
      </c>
      <c r="L726" s="13" t="s">
        <v>69</v>
      </c>
      <c r="M726" s="13" t="s">
        <v>101</v>
      </c>
      <c r="N726" s="13" t="s">
        <v>206</v>
      </c>
      <c r="O726" s="33">
        <v>44891.003564814797</v>
      </c>
      <c r="P726" s="58">
        <v>44891</v>
      </c>
      <c r="Q726" s="33" t="s">
        <v>237</v>
      </c>
      <c r="R726" s="14">
        <v>57</v>
      </c>
      <c r="S726" s="13" t="s">
        <v>208</v>
      </c>
      <c r="T726" s="13" t="s">
        <v>209</v>
      </c>
      <c r="U726" s="33">
        <f t="shared" ca="1" si="132"/>
        <v>45744.56914039352</v>
      </c>
      <c r="V726" s="13" t="str">
        <f t="shared" si="133"/>
        <v>Mumbai</v>
      </c>
      <c r="W726" s="13" t="str">
        <f t="shared" si="134"/>
        <v>RI</v>
      </c>
      <c r="X726" s="13">
        <f t="shared" si="135"/>
        <v>4</v>
      </c>
      <c r="Y726" s="13" t="str">
        <f>IFERROR(VLOOKUP(C726,ReceivingTeam[],2,FALSE),"HelpDesk")</f>
        <v>Branch office</v>
      </c>
      <c r="Z726" s="67">
        <f t="shared" si="136"/>
        <v>44891.916666666664</v>
      </c>
      <c r="AA726" s="68">
        <f t="shared" si="137"/>
        <v>44891</v>
      </c>
      <c r="AB726" s="69" t="b">
        <f t="shared" si="138"/>
        <v>1</v>
      </c>
      <c r="AC726" s="70">
        <f t="shared" si="139"/>
        <v>0.5</v>
      </c>
      <c r="AD726" s="67">
        <f t="shared" si="140"/>
        <v>44891.916666666664</v>
      </c>
      <c r="AE726" s="67">
        <f>VLOOKUP(V726,'Branch Wise Work Timelines'!C:G,3,FALSE)+AA726</f>
        <v>44891.416666666664</v>
      </c>
      <c r="AF726" s="67">
        <f>IF(V726="Bangalore",VLOOKUP(V726,'Branch Wise Work Timelines'!C:G,4,FALSE)+AA726+1,IF(V726="Mumbai",VLOOKUP(V726,'Branch Wise Work Timelines'!C:G,4,FALSE)+AA726+1,VLOOKUP(V726,'Branch Wise Work Timelines'!C:G,4,FALSE)+AA726))</f>
        <v>44892.25</v>
      </c>
      <c r="AG726" s="67">
        <f>WORKDAY.INTL(AA726,1,11)+VLOOKUP(V726,'Branch Wise Work Timelines'!C:G,3,FALSE)</f>
        <v>44893.416666666664</v>
      </c>
      <c r="AH726" s="69" t="str">
        <f t="shared" si="141"/>
        <v>Met</v>
      </c>
      <c r="AI726" s="69">
        <f t="shared" ca="1" si="142"/>
        <v>20464</v>
      </c>
      <c r="AJ726" s="69" t="str">
        <f ca="1">IF(AI726&lt;0,"0-12",IFERROR(VLOOKUP(AI726,Breakup[],2,FALSE),"&gt;24"))</f>
        <v>&gt;24</v>
      </c>
      <c r="AK726" s="69" t="str">
        <f>VLOOKUP(V726,Master!B:D,3,FALSE)</f>
        <v>East</v>
      </c>
      <c r="AL726" s="69" t="str">
        <f t="shared" si="143"/>
        <v>Mumbai</v>
      </c>
    </row>
    <row r="727" spans="1:38">
      <c r="A727" s="13" t="s">
        <v>1752</v>
      </c>
      <c r="B727" s="54">
        <v>44701.550414814803</v>
      </c>
      <c r="C727" s="13" t="s">
        <v>121</v>
      </c>
      <c r="D727" s="13">
        <v>131</v>
      </c>
      <c r="E727" s="13" t="s">
        <v>1753</v>
      </c>
      <c r="F727" s="13" t="s">
        <v>33</v>
      </c>
      <c r="G727" s="14">
        <v>1653034319817</v>
      </c>
      <c r="H727" s="55">
        <v>5.5914351851851798E-2</v>
      </c>
      <c r="I727" s="33">
        <v>44887.055914351899</v>
      </c>
      <c r="J727" s="58">
        <v>44887</v>
      </c>
      <c r="K727" s="13" t="s">
        <v>263</v>
      </c>
      <c r="L727" s="13" t="s">
        <v>69</v>
      </c>
      <c r="M727" s="13" t="s">
        <v>101</v>
      </c>
      <c r="N727" s="13" t="s">
        <v>206</v>
      </c>
      <c r="O727" s="33" t="s">
        <v>38</v>
      </c>
      <c r="P727" s="58" t="s">
        <v>38</v>
      </c>
      <c r="Q727" s="33" t="s">
        <v>207</v>
      </c>
      <c r="R727" s="14" t="s">
        <v>38</v>
      </c>
      <c r="S727" s="13" t="s">
        <v>208</v>
      </c>
      <c r="T727" s="13" t="s">
        <v>209</v>
      </c>
      <c r="U727" s="33">
        <f t="shared" ca="1" si="132"/>
        <v>45744.56914039352</v>
      </c>
      <c r="V727" s="13" t="str">
        <f t="shared" si="133"/>
        <v>Mumbai</v>
      </c>
      <c r="W727" s="13" t="str">
        <f t="shared" si="134"/>
        <v>RI</v>
      </c>
      <c r="X727" s="13">
        <f t="shared" si="135"/>
        <v>1</v>
      </c>
      <c r="Y727" s="13" t="str">
        <f>IFERROR(VLOOKUP(C727,ReceivingTeam[],2,FALSE),"HelpDesk")</f>
        <v>Branch office</v>
      </c>
      <c r="Z727" s="67">
        <f t="shared" si="136"/>
        <v>44887.916666666664</v>
      </c>
      <c r="AA727" s="68">
        <f t="shared" si="137"/>
        <v>44887</v>
      </c>
      <c r="AB727" s="69" t="b">
        <f t="shared" si="138"/>
        <v>1</v>
      </c>
      <c r="AC727" s="70">
        <f t="shared" si="139"/>
        <v>0.5</v>
      </c>
      <c r="AD727" s="67">
        <f t="shared" si="140"/>
        <v>44887.916666666664</v>
      </c>
      <c r="AE727" s="67">
        <f>VLOOKUP(V727,'Branch Wise Work Timelines'!C:G,3,FALSE)+AA727</f>
        <v>44887.416666666664</v>
      </c>
      <c r="AF727" s="67">
        <f>IF(V727="Bangalore",VLOOKUP(V727,'Branch Wise Work Timelines'!C:G,4,FALSE)+AA727+1,IF(V727="Mumbai",VLOOKUP(V727,'Branch Wise Work Timelines'!C:G,4,FALSE)+AA727+1,VLOOKUP(V727,'Branch Wise Work Timelines'!C:G,4,FALSE)+AA727))</f>
        <v>44888.25</v>
      </c>
      <c r="AG727" s="67">
        <f>WORKDAY.INTL(AA727,1,11)+VLOOKUP(V727,'Branch Wise Work Timelines'!C:G,3,FALSE)</f>
        <v>44888.416666666664</v>
      </c>
      <c r="AH727" s="69" t="str">
        <f t="shared" ca="1" si="141"/>
        <v>Out of TAT</v>
      </c>
      <c r="AI727" s="69">
        <f t="shared" ca="1" si="142"/>
        <v>20560</v>
      </c>
      <c r="AJ727" s="69" t="str">
        <f ca="1">IF(AI727&lt;0,"0-12",IFERROR(VLOOKUP(AI727,Breakup[],2,FALSE),"&gt;24"))</f>
        <v>&gt;24</v>
      </c>
      <c r="AK727" s="69" t="str">
        <f>VLOOKUP(V727,Master!B:D,3,FALSE)</f>
        <v>East</v>
      </c>
      <c r="AL727" s="69" t="str">
        <f t="shared" si="143"/>
        <v>Mumbai</v>
      </c>
    </row>
    <row r="728" spans="1:38">
      <c r="A728" s="13" t="s">
        <v>1754</v>
      </c>
      <c r="B728" s="54">
        <v>44701.690340474503</v>
      </c>
      <c r="C728" s="13" t="s">
        <v>114</v>
      </c>
      <c r="D728" s="13">
        <v>500</v>
      </c>
      <c r="E728" s="13" t="s">
        <v>1755</v>
      </c>
      <c r="F728" s="13" t="s">
        <v>33</v>
      </c>
      <c r="G728" s="14">
        <v>1653045231812</v>
      </c>
      <c r="H728" s="55">
        <v>6.9398148148148098E-2</v>
      </c>
      <c r="I728" s="33">
        <v>44884.069398148102</v>
      </c>
      <c r="J728" s="58">
        <v>44884</v>
      </c>
      <c r="K728" s="13" t="s">
        <v>263</v>
      </c>
      <c r="L728" s="13" t="s">
        <v>69</v>
      </c>
      <c r="M728" s="13" t="s">
        <v>101</v>
      </c>
      <c r="N728" s="13" t="s">
        <v>206</v>
      </c>
      <c r="O728" s="33" t="s">
        <v>38</v>
      </c>
      <c r="P728" s="58" t="s">
        <v>38</v>
      </c>
      <c r="Q728" s="33" t="s">
        <v>207</v>
      </c>
      <c r="R728" s="14" t="s">
        <v>38</v>
      </c>
      <c r="S728" s="13" t="s">
        <v>208</v>
      </c>
      <c r="T728" s="13" t="s">
        <v>209</v>
      </c>
      <c r="U728" s="33">
        <f t="shared" ca="1" si="132"/>
        <v>45744.56914039352</v>
      </c>
      <c r="V728" s="13" t="str">
        <f t="shared" si="133"/>
        <v>Mumbai</v>
      </c>
      <c r="W728" s="13" t="str">
        <f t="shared" si="134"/>
        <v>RI</v>
      </c>
      <c r="X728" s="13">
        <f t="shared" si="135"/>
        <v>1</v>
      </c>
      <c r="Y728" s="13" t="str">
        <f>IFERROR(VLOOKUP(C728,ReceivingTeam[],2,FALSE),"HelpDesk")</f>
        <v>Branch office</v>
      </c>
      <c r="Z728" s="67">
        <f t="shared" si="136"/>
        <v>44884.916666666664</v>
      </c>
      <c r="AA728" s="68">
        <f t="shared" si="137"/>
        <v>44884</v>
      </c>
      <c r="AB728" s="69" t="b">
        <f t="shared" si="138"/>
        <v>1</v>
      </c>
      <c r="AC728" s="70">
        <f t="shared" si="139"/>
        <v>0.5</v>
      </c>
      <c r="AD728" s="67">
        <f t="shared" si="140"/>
        <v>44884.916666666664</v>
      </c>
      <c r="AE728" s="67">
        <f>VLOOKUP(V728,'Branch Wise Work Timelines'!C:G,3,FALSE)+AA728</f>
        <v>44884.416666666664</v>
      </c>
      <c r="AF728" s="67">
        <f>IF(V728="Bangalore",VLOOKUP(V728,'Branch Wise Work Timelines'!C:G,4,FALSE)+AA728+1,IF(V728="Mumbai",VLOOKUP(V728,'Branch Wise Work Timelines'!C:G,4,FALSE)+AA728+1,VLOOKUP(V728,'Branch Wise Work Timelines'!C:G,4,FALSE)+AA728))</f>
        <v>44885.25</v>
      </c>
      <c r="AG728" s="67">
        <f>WORKDAY.INTL(AA728,1,11)+VLOOKUP(V728,'Branch Wise Work Timelines'!C:G,3,FALSE)</f>
        <v>44886.416666666664</v>
      </c>
      <c r="AH728" s="69" t="str">
        <f t="shared" ca="1" si="141"/>
        <v>Out of TAT</v>
      </c>
      <c r="AI728" s="69">
        <f t="shared" ca="1" si="142"/>
        <v>20632</v>
      </c>
      <c r="AJ728" s="69" t="str">
        <f ca="1">IF(AI728&lt;0,"0-12",IFERROR(VLOOKUP(AI728,Breakup[],2,FALSE),"&gt;24"))</f>
        <v>&gt;24</v>
      </c>
      <c r="AK728" s="69" t="str">
        <f>VLOOKUP(V728,Master!B:D,3,FALSE)</f>
        <v>East</v>
      </c>
      <c r="AL728" s="69" t="str">
        <f t="shared" si="143"/>
        <v>Mumbai</v>
      </c>
    </row>
    <row r="729" spans="1:38">
      <c r="A729" s="13" t="s">
        <v>1756</v>
      </c>
      <c r="B729" s="54">
        <v>44701.488239120401</v>
      </c>
      <c r="C729" s="13" t="s">
        <v>78</v>
      </c>
      <c r="D729" s="13">
        <v>1603</v>
      </c>
      <c r="E729" s="13" t="s">
        <v>1757</v>
      </c>
      <c r="F729" s="13" t="s">
        <v>33</v>
      </c>
      <c r="G729" s="14">
        <v>1653030944104</v>
      </c>
      <c r="H729" s="55">
        <v>0.334166666666667</v>
      </c>
      <c r="I729" s="33">
        <v>44885.334166666697</v>
      </c>
      <c r="J729" s="58">
        <v>44885</v>
      </c>
      <c r="K729" s="13" t="s">
        <v>213</v>
      </c>
      <c r="L729" s="13" t="s">
        <v>30</v>
      </c>
      <c r="M729" s="13" t="s">
        <v>282</v>
      </c>
      <c r="N729" s="13" t="s">
        <v>215</v>
      </c>
      <c r="O729" s="33" t="s">
        <v>38</v>
      </c>
      <c r="P729" s="58" t="s">
        <v>38</v>
      </c>
      <c r="Q729" s="33" t="s">
        <v>207</v>
      </c>
      <c r="R729" s="14" t="s">
        <v>38</v>
      </c>
      <c r="S729" s="13" t="s">
        <v>208</v>
      </c>
      <c r="T729" s="13" t="s">
        <v>209</v>
      </c>
      <c r="U729" s="33">
        <f t="shared" ca="1" si="132"/>
        <v>45744.56914039352</v>
      </c>
      <c r="V729" s="13" t="str">
        <f t="shared" si="133"/>
        <v>Bangalore</v>
      </c>
      <c r="W729" s="13" t="str">
        <f t="shared" si="134"/>
        <v>RI</v>
      </c>
      <c r="X729" s="13">
        <f t="shared" si="135"/>
        <v>8</v>
      </c>
      <c r="Y729" s="13" t="str">
        <f>IFERROR(VLOOKUP(C729,ReceivingTeam[],2,FALSE),"HelpDesk")</f>
        <v>Branch office</v>
      </c>
      <c r="Z729" s="67">
        <f t="shared" si="136"/>
        <v>44885.916666666664</v>
      </c>
      <c r="AA729" s="68">
        <f t="shared" si="137"/>
        <v>44885</v>
      </c>
      <c r="AB729" s="69" t="b">
        <f t="shared" si="138"/>
        <v>0</v>
      </c>
      <c r="AC729" s="70">
        <f t="shared" si="139"/>
        <v>0.5</v>
      </c>
      <c r="AD729" s="67">
        <f t="shared" si="140"/>
        <v>44885.916666666664</v>
      </c>
      <c r="AE729" s="67">
        <f>VLOOKUP(V729,'Branch Wise Work Timelines'!C:G,3,FALSE)+AA729</f>
        <v>44885.416666666664</v>
      </c>
      <c r="AF729" s="67">
        <f>IF(V729="Bangalore",VLOOKUP(V729,'Branch Wise Work Timelines'!C:G,4,FALSE)+AA729+1,IF(V729="Mumbai",VLOOKUP(V729,'Branch Wise Work Timelines'!C:G,4,FALSE)+AA729+1,VLOOKUP(V729,'Branch Wise Work Timelines'!C:G,4,FALSE)+AA729))</f>
        <v>44886.104166666664</v>
      </c>
      <c r="AG729" s="67">
        <f>WORKDAY.INTL(AA729,1,11)+VLOOKUP(V729,'Branch Wise Work Timelines'!C:G,3,FALSE)</f>
        <v>44886.416666666664</v>
      </c>
      <c r="AH729" s="69" t="str">
        <f t="shared" ca="1" si="141"/>
        <v>Out of TAT</v>
      </c>
      <c r="AI729" s="69">
        <f t="shared" ca="1" si="142"/>
        <v>20608</v>
      </c>
      <c r="AJ729" s="69" t="str">
        <f ca="1">IF(AI729&lt;0,"0-12",IFERROR(VLOOKUP(AI729,Breakup[],2,FALSE),"&gt;24"))</f>
        <v>&gt;24</v>
      </c>
      <c r="AK729" s="69" t="str">
        <f>VLOOKUP(V729,Master!B:D,3,FALSE)</f>
        <v>South</v>
      </c>
      <c r="AL729" s="69" t="str">
        <f t="shared" si="143"/>
        <v>Bangalore</v>
      </c>
    </row>
    <row r="730" spans="1:38">
      <c r="A730" s="13" t="s">
        <v>1758</v>
      </c>
      <c r="B730" s="54">
        <v>44701.490265243097</v>
      </c>
      <c r="C730" s="13" t="s">
        <v>78</v>
      </c>
      <c r="D730" s="13">
        <v>901</v>
      </c>
      <c r="E730" s="13" t="s">
        <v>1759</v>
      </c>
      <c r="F730" s="13" t="s">
        <v>33</v>
      </c>
      <c r="G730" s="14">
        <v>1653030944104</v>
      </c>
      <c r="H730" s="55">
        <v>0.94946759259259295</v>
      </c>
      <c r="I730" s="33">
        <v>44886.949467592603</v>
      </c>
      <c r="J730" s="58">
        <v>44886</v>
      </c>
      <c r="K730" s="13" t="s">
        <v>213</v>
      </c>
      <c r="L730" s="13" t="s">
        <v>30</v>
      </c>
      <c r="M730" s="13" t="s">
        <v>282</v>
      </c>
      <c r="N730" s="13" t="s">
        <v>215</v>
      </c>
      <c r="O730" s="33" t="s">
        <v>38</v>
      </c>
      <c r="P730" s="58" t="s">
        <v>38</v>
      </c>
      <c r="Q730" s="33" t="s">
        <v>207</v>
      </c>
      <c r="R730" s="14" t="s">
        <v>38</v>
      </c>
      <c r="S730" s="13" t="s">
        <v>208</v>
      </c>
      <c r="T730" s="13" t="s">
        <v>209</v>
      </c>
      <c r="U730" s="33">
        <f t="shared" ca="1" si="132"/>
        <v>45744.56914039352</v>
      </c>
      <c r="V730" s="13" t="str">
        <f t="shared" si="133"/>
        <v>Bangalore</v>
      </c>
      <c r="W730" s="13" t="str">
        <f t="shared" si="134"/>
        <v>RI</v>
      </c>
      <c r="X730" s="13">
        <f t="shared" si="135"/>
        <v>22</v>
      </c>
      <c r="Y730" s="13" t="str">
        <f>IFERROR(VLOOKUP(C730,ReceivingTeam[],2,FALSE),"HelpDesk")</f>
        <v>Branch office</v>
      </c>
      <c r="Z730" s="67">
        <f t="shared" si="136"/>
        <v>44887.761967592603</v>
      </c>
      <c r="AA730" s="68">
        <f t="shared" si="137"/>
        <v>44886</v>
      </c>
      <c r="AB730" s="69" t="b">
        <f t="shared" si="138"/>
        <v>1</v>
      </c>
      <c r="AC730" s="70">
        <f t="shared" si="139"/>
        <v>0.5</v>
      </c>
      <c r="AD730" s="67">
        <f t="shared" si="140"/>
        <v>44887.761967592603</v>
      </c>
      <c r="AE730" s="67">
        <f>VLOOKUP(V730,'Branch Wise Work Timelines'!C:G,3,FALSE)+AA730</f>
        <v>44886.416666666664</v>
      </c>
      <c r="AF730" s="67">
        <f>IF(V730="Bangalore",VLOOKUP(V730,'Branch Wise Work Timelines'!C:G,4,FALSE)+AA730+1,IF(V730="Mumbai",VLOOKUP(V730,'Branch Wise Work Timelines'!C:G,4,FALSE)+AA730+1,VLOOKUP(V730,'Branch Wise Work Timelines'!C:G,4,FALSE)+AA730))</f>
        <v>44887.104166666664</v>
      </c>
      <c r="AG730" s="67">
        <f>WORKDAY.INTL(AA730,1,11)+VLOOKUP(V730,'Branch Wise Work Timelines'!C:G,3,FALSE)</f>
        <v>44887.416666666664</v>
      </c>
      <c r="AH730" s="69" t="str">
        <f t="shared" ca="1" si="141"/>
        <v>Out of TAT</v>
      </c>
      <c r="AI730" s="69">
        <f t="shared" ca="1" si="142"/>
        <v>20564</v>
      </c>
      <c r="AJ730" s="69" t="str">
        <f ca="1">IF(AI730&lt;0,"0-12",IFERROR(VLOOKUP(AI730,Breakup[],2,FALSE),"&gt;24"))</f>
        <v>&gt;24</v>
      </c>
      <c r="AK730" s="69" t="str">
        <f>VLOOKUP(V730,Master!B:D,3,FALSE)</f>
        <v>South</v>
      </c>
      <c r="AL730" s="69" t="str">
        <f t="shared" si="143"/>
        <v>Bangalore</v>
      </c>
    </row>
    <row r="731" spans="1:38">
      <c r="A731" s="13" t="s">
        <v>1760</v>
      </c>
      <c r="B731" s="54">
        <v>44701.492362650497</v>
      </c>
      <c r="C731" s="13" t="s">
        <v>78</v>
      </c>
      <c r="D731" s="13">
        <v>878</v>
      </c>
      <c r="E731" s="13" t="s">
        <v>1761</v>
      </c>
      <c r="F731" s="13" t="s">
        <v>33</v>
      </c>
      <c r="G731" s="14">
        <v>1653030944104</v>
      </c>
      <c r="H731" s="55">
        <v>1.4722222222222201E-2</v>
      </c>
      <c r="I731" s="33">
        <v>44884.0147222222</v>
      </c>
      <c r="J731" s="58">
        <v>44884</v>
      </c>
      <c r="K731" s="13" t="s">
        <v>213</v>
      </c>
      <c r="L731" s="13" t="s">
        <v>30</v>
      </c>
      <c r="M731" s="13" t="s">
        <v>282</v>
      </c>
      <c r="N731" s="13" t="s">
        <v>215</v>
      </c>
      <c r="O731" s="33" t="s">
        <v>38</v>
      </c>
      <c r="P731" s="58" t="s">
        <v>38</v>
      </c>
      <c r="Q731" s="33" t="s">
        <v>207</v>
      </c>
      <c r="R731" s="14" t="s">
        <v>38</v>
      </c>
      <c r="S731" s="13" t="s">
        <v>208</v>
      </c>
      <c r="T731" s="13" t="s">
        <v>209</v>
      </c>
      <c r="U731" s="33">
        <f t="shared" ca="1" si="132"/>
        <v>45744.56914039352</v>
      </c>
      <c r="V731" s="13" t="str">
        <f t="shared" si="133"/>
        <v>Bangalore</v>
      </c>
      <c r="W731" s="13" t="str">
        <f t="shared" si="134"/>
        <v>RI</v>
      </c>
      <c r="X731" s="13">
        <f t="shared" si="135"/>
        <v>0</v>
      </c>
      <c r="Y731" s="13" t="str">
        <f>IFERROR(VLOOKUP(C731,ReceivingTeam[],2,FALSE),"HelpDesk")</f>
        <v>Branch office</v>
      </c>
      <c r="Z731" s="67">
        <f t="shared" si="136"/>
        <v>44884.916666666664</v>
      </c>
      <c r="AA731" s="68">
        <f t="shared" si="137"/>
        <v>44884</v>
      </c>
      <c r="AB731" s="69" t="b">
        <f t="shared" si="138"/>
        <v>1</v>
      </c>
      <c r="AC731" s="70">
        <f t="shared" si="139"/>
        <v>0.5</v>
      </c>
      <c r="AD731" s="67">
        <f t="shared" si="140"/>
        <v>44884.916666666664</v>
      </c>
      <c r="AE731" s="67">
        <f>VLOOKUP(V731,'Branch Wise Work Timelines'!C:G,3,FALSE)+AA731</f>
        <v>44884.416666666664</v>
      </c>
      <c r="AF731" s="67">
        <f>IF(V731="Bangalore",VLOOKUP(V731,'Branch Wise Work Timelines'!C:G,4,FALSE)+AA731+1,IF(V731="Mumbai",VLOOKUP(V731,'Branch Wise Work Timelines'!C:G,4,FALSE)+AA731+1,VLOOKUP(V731,'Branch Wise Work Timelines'!C:G,4,FALSE)+AA731))</f>
        <v>44885.104166666664</v>
      </c>
      <c r="AG731" s="67">
        <f>WORKDAY.INTL(AA731,1,11)+VLOOKUP(V731,'Branch Wise Work Timelines'!C:G,3,FALSE)</f>
        <v>44886.416666666664</v>
      </c>
      <c r="AH731" s="69" t="str">
        <f t="shared" ca="1" si="141"/>
        <v>Out of TAT</v>
      </c>
      <c r="AI731" s="69">
        <f t="shared" ca="1" si="142"/>
        <v>20632</v>
      </c>
      <c r="AJ731" s="69" t="str">
        <f ca="1">IF(AI731&lt;0,"0-12",IFERROR(VLOOKUP(AI731,Breakup[],2,FALSE),"&gt;24"))</f>
        <v>&gt;24</v>
      </c>
      <c r="AK731" s="69" t="str">
        <f>VLOOKUP(V731,Master!B:D,3,FALSE)</f>
        <v>South</v>
      </c>
      <c r="AL731" s="69" t="str">
        <f t="shared" si="143"/>
        <v>Bangalore</v>
      </c>
    </row>
    <row r="732" spans="1:38">
      <c r="A732" s="13" t="s">
        <v>1762</v>
      </c>
      <c r="B732" s="54">
        <v>44701.5906749653</v>
      </c>
      <c r="C732" s="13" t="s">
        <v>280</v>
      </c>
      <c r="D732" s="13">
        <v>1844</v>
      </c>
      <c r="E732" s="13" t="s">
        <v>1763</v>
      </c>
      <c r="F732" s="13" t="s">
        <v>33</v>
      </c>
      <c r="G732" s="14">
        <v>1653036071457</v>
      </c>
      <c r="H732" s="55">
        <v>0.59108796296296295</v>
      </c>
      <c r="I732" s="33">
        <v>44884.591087963003</v>
      </c>
      <c r="J732" s="58">
        <v>44884</v>
      </c>
      <c r="K732" s="13" t="s">
        <v>425</v>
      </c>
      <c r="L732" s="13" t="s">
        <v>30</v>
      </c>
      <c r="M732" s="13" t="s">
        <v>745</v>
      </c>
      <c r="N732" s="13" t="s">
        <v>215</v>
      </c>
      <c r="O732" s="33" t="s">
        <v>38</v>
      </c>
      <c r="P732" s="58" t="s">
        <v>38</v>
      </c>
      <c r="Q732" s="33" t="s">
        <v>207</v>
      </c>
      <c r="R732" s="14" t="s">
        <v>38</v>
      </c>
      <c r="S732" s="13" t="s">
        <v>216</v>
      </c>
      <c r="T732" s="13" t="s">
        <v>278</v>
      </c>
      <c r="U732" s="33">
        <f t="shared" ca="1" si="132"/>
        <v>45744.56914039352</v>
      </c>
      <c r="V732" s="13" t="str">
        <f t="shared" si="133"/>
        <v>Bangalore</v>
      </c>
      <c r="W732" s="13" t="str">
        <f t="shared" si="134"/>
        <v>RI</v>
      </c>
      <c r="X732" s="13">
        <f t="shared" si="135"/>
        <v>14</v>
      </c>
      <c r="Y732" s="13" t="str">
        <f>IFERROR(VLOOKUP(C732,ReceivingTeam[],2,FALSE),"HelpDesk")</f>
        <v>HelpDesk</v>
      </c>
      <c r="Z732" s="67">
        <f t="shared" si="136"/>
        <v>44888.903587963003</v>
      </c>
      <c r="AA732" s="68">
        <f t="shared" si="137"/>
        <v>44884</v>
      </c>
      <c r="AB732" s="69" t="b">
        <f t="shared" si="138"/>
        <v>1</v>
      </c>
      <c r="AC732" s="70">
        <f t="shared" si="139"/>
        <v>3</v>
      </c>
      <c r="AD732" s="67">
        <f t="shared" si="140"/>
        <v>44888.903587963003</v>
      </c>
      <c r="AE732" s="67">
        <f>VLOOKUP(V732,'Branch Wise Work Timelines'!C:G,3,FALSE)+AA732</f>
        <v>44884.416666666664</v>
      </c>
      <c r="AF732" s="67">
        <f>IF(V732="Bangalore",VLOOKUP(V732,'Branch Wise Work Timelines'!C:G,4,FALSE)+AA732+1,IF(V732="Mumbai",VLOOKUP(V732,'Branch Wise Work Timelines'!C:G,4,FALSE)+AA732+1,VLOOKUP(V732,'Branch Wise Work Timelines'!C:G,4,FALSE)+AA732))</f>
        <v>44885.104166666664</v>
      </c>
      <c r="AG732" s="67">
        <f>WORKDAY.INTL(AA732,1,11)+VLOOKUP(V732,'Branch Wise Work Timelines'!C:G,3,FALSE)</f>
        <v>44886.416666666664</v>
      </c>
      <c r="AH732" s="69" t="str">
        <f t="shared" ca="1" si="141"/>
        <v>Out of TAT</v>
      </c>
      <c r="AI732" s="69">
        <f t="shared" ca="1" si="142"/>
        <v>20536</v>
      </c>
      <c r="AJ732" s="69" t="str">
        <f ca="1">IF(AI732&lt;0,"0-12",IFERROR(VLOOKUP(AI732,Breakup[],2,FALSE),"&gt;24"))</f>
        <v>&gt;24</v>
      </c>
      <c r="AK732" s="69" t="str">
        <f>VLOOKUP(V732,Master!B:D,3,FALSE)</f>
        <v>South</v>
      </c>
      <c r="AL732" s="69" t="str">
        <f t="shared" si="143"/>
        <v>Bangalore</v>
      </c>
    </row>
    <row r="733" spans="1:38">
      <c r="A733" s="13" t="s">
        <v>1764</v>
      </c>
      <c r="B733" s="54">
        <v>44701.542469525499</v>
      </c>
      <c r="C733" s="13" t="s">
        <v>372</v>
      </c>
      <c r="D733" s="13">
        <v>804</v>
      </c>
      <c r="E733" s="13" t="s">
        <v>1765</v>
      </c>
      <c r="F733" s="13" t="s">
        <v>15</v>
      </c>
      <c r="G733" s="14">
        <v>1653032881003</v>
      </c>
      <c r="H733" s="55">
        <v>0.52386574074074099</v>
      </c>
      <c r="I733" s="33">
        <v>44881.523865740703</v>
      </c>
      <c r="J733" s="58">
        <v>44881</v>
      </c>
      <c r="K733" s="13" t="s">
        <v>213</v>
      </c>
      <c r="L733" s="13" t="s">
        <v>30</v>
      </c>
      <c r="M733" s="13" t="s">
        <v>75</v>
      </c>
      <c r="N733" s="13" t="s">
        <v>215</v>
      </c>
      <c r="O733" s="33" t="s">
        <v>38</v>
      </c>
      <c r="P733" s="58" t="s">
        <v>38</v>
      </c>
      <c r="Q733" s="33" t="s">
        <v>207</v>
      </c>
      <c r="R733" s="14" t="s">
        <v>38</v>
      </c>
      <c r="S733" s="13" t="s">
        <v>216</v>
      </c>
      <c r="T733" s="13" t="s">
        <v>217</v>
      </c>
      <c r="U733" s="33">
        <f t="shared" ca="1" si="132"/>
        <v>45744.56914039352</v>
      </c>
      <c r="V733" s="13" t="str">
        <f t="shared" si="133"/>
        <v>Bangalore</v>
      </c>
      <c r="W733" s="13" t="str">
        <f t="shared" si="134"/>
        <v>CLS</v>
      </c>
      <c r="X733" s="13">
        <f t="shared" si="135"/>
        <v>12</v>
      </c>
      <c r="Y733" s="13" t="str">
        <f>IFERROR(VLOOKUP(C733,ReceivingTeam[],2,FALSE),"HelpDesk")</f>
        <v>HelpDesk</v>
      </c>
      <c r="Z733" s="67">
        <f t="shared" si="136"/>
        <v>44882.023865740703</v>
      </c>
      <c r="AA733" s="68">
        <f t="shared" si="137"/>
        <v>44881</v>
      </c>
      <c r="AB733" s="69" t="b">
        <f t="shared" si="138"/>
        <v>1</v>
      </c>
      <c r="AC733" s="70">
        <f t="shared" si="139"/>
        <v>0.5</v>
      </c>
      <c r="AD733" s="67">
        <f t="shared" si="140"/>
        <v>44882.023865740703</v>
      </c>
      <c r="AE733" s="67">
        <f>VLOOKUP(V733,'Branch Wise Work Timelines'!C:G,3,FALSE)+AA733</f>
        <v>44881.416666666664</v>
      </c>
      <c r="AF733" s="67">
        <f>IF(V733="Bangalore",VLOOKUP(V733,'Branch Wise Work Timelines'!C:G,4,FALSE)+AA733+1,IF(V733="Mumbai",VLOOKUP(V733,'Branch Wise Work Timelines'!C:G,4,FALSE)+AA733+1,VLOOKUP(V733,'Branch Wise Work Timelines'!C:G,4,FALSE)+AA733))</f>
        <v>44882.104166666664</v>
      </c>
      <c r="AG733" s="67">
        <f>WORKDAY.INTL(AA733,1,11)+VLOOKUP(V733,'Branch Wise Work Timelines'!C:G,3,FALSE)</f>
        <v>44882.416666666664</v>
      </c>
      <c r="AH733" s="69" t="str">
        <f t="shared" ca="1" si="141"/>
        <v>Out of TAT</v>
      </c>
      <c r="AI733" s="69">
        <f t="shared" ca="1" si="142"/>
        <v>20702</v>
      </c>
      <c r="AJ733" s="69" t="str">
        <f ca="1">IF(AI733&lt;0,"0-12",IFERROR(VLOOKUP(AI733,Breakup[],2,FALSE),"&gt;24"))</f>
        <v>&gt;24</v>
      </c>
      <c r="AK733" s="69" t="str">
        <f>VLOOKUP(V733,Master!B:D,3,FALSE)</f>
        <v>South</v>
      </c>
      <c r="AL733" s="69" t="str">
        <f t="shared" si="143"/>
        <v>Bangalore-CLS</v>
      </c>
    </row>
    <row r="734" spans="1:38">
      <c r="A734" s="13" t="s">
        <v>1766</v>
      </c>
      <c r="B734" s="54">
        <v>44701.550060497699</v>
      </c>
      <c r="C734" s="13" t="s">
        <v>363</v>
      </c>
      <c r="D734" s="13">
        <v>548</v>
      </c>
      <c r="E734" s="13" t="s">
        <v>1767</v>
      </c>
      <c r="F734" s="13" t="s">
        <v>33</v>
      </c>
      <c r="G734" s="14">
        <v>1653041209928</v>
      </c>
      <c r="H734" s="55">
        <v>0.22358796296296299</v>
      </c>
      <c r="I734" s="33">
        <v>44887.223587963003</v>
      </c>
      <c r="J734" s="58">
        <v>44887</v>
      </c>
      <c r="K734" s="13" t="s">
        <v>213</v>
      </c>
      <c r="L734" s="13" t="s">
        <v>30</v>
      </c>
      <c r="M734" s="13" t="s">
        <v>147</v>
      </c>
      <c r="N734" s="13" t="s">
        <v>215</v>
      </c>
      <c r="O734" s="33" t="s">
        <v>38</v>
      </c>
      <c r="P734" s="58" t="s">
        <v>38</v>
      </c>
      <c r="Q734" s="33" t="s">
        <v>207</v>
      </c>
      <c r="R734" s="14" t="s">
        <v>38</v>
      </c>
      <c r="S734" s="13" t="s">
        <v>216</v>
      </c>
      <c r="T734" s="13" t="s">
        <v>217</v>
      </c>
      <c r="U734" s="33">
        <f t="shared" ca="1" si="132"/>
        <v>45744.56914039352</v>
      </c>
      <c r="V734" s="13" t="str">
        <f t="shared" si="133"/>
        <v>Bangalore</v>
      </c>
      <c r="W734" s="13" t="str">
        <f t="shared" si="134"/>
        <v>RI</v>
      </c>
      <c r="X734" s="13">
        <f t="shared" si="135"/>
        <v>5</v>
      </c>
      <c r="Y734" s="13" t="str">
        <f>IFERROR(VLOOKUP(C734,ReceivingTeam[],2,FALSE),"HelpDesk")</f>
        <v>HelpDesk</v>
      </c>
      <c r="Z734" s="67">
        <f t="shared" si="136"/>
        <v>44887.916666666664</v>
      </c>
      <c r="AA734" s="68">
        <f t="shared" si="137"/>
        <v>44887</v>
      </c>
      <c r="AB734" s="69" t="b">
        <f t="shared" si="138"/>
        <v>1</v>
      </c>
      <c r="AC734" s="70">
        <f t="shared" si="139"/>
        <v>0.5</v>
      </c>
      <c r="AD734" s="67">
        <f t="shared" si="140"/>
        <v>44887.916666666664</v>
      </c>
      <c r="AE734" s="67">
        <f>VLOOKUP(V734,'Branch Wise Work Timelines'!C:G,3,FALSE)+AA734</f>
        <v>44887.416666666664</v>
      </c>
      <c r="AF734" s="67">
        <f>IF(V734="Bangalore",VLOOKUP(V734,'Branch Wise Work Timelines'!C:G,4,FALSE)+AA734+1,IF(V734="Mumbai",VLOOKUP(V734,'Branch Wise Work Timelines'!C:G,4,FALSE)+AA734+1,VLOOKUP(V734,'Branch Wise Work Timelines'!C:G,4,FALSE)+AA734))</f>
        <v>44888.104166666664</v>
      </c>
      <c r="AG734" s="67">
        <f>WORKDAY.INTL(AA734,1,11)+VLOOKUP(V734,'Branch Wise Work Timelines'!C:G,3,FALSE)</f>
        <v>44888.416666666664</v>
      </c>
      <c r="AH734" s="69" t="str">
        <f t="shared" ca="1" si="141"/>
        <v>Out of TAT</v>
      </c>
      <c r="AI734" s="69">
        <f t="shared" ca="1" si="142"/>
        <v>20560</v>
      </c>
      <c r="AJ734" s="69" t="str">
        <f ca="1">IF(AI734&lt;0,"0-12",IFERROR(VLOOKUP(AI734,Breakup[],2,FALSE),"&gt;24"))</f>
        <v>&gt;24</v>
      </c>
      <c r="AK734" s="69" t="str">
        <f>VLOOKUP(V734,Master!B:D,3,FALSE)</f>
        <v>South</v>
      </c>
      <c r="AL734" s="69" t="str">
        <f t="shared" si="143"/>
        <v>Bangalore</v>
      </c>
    </row>
    <row r="735" spans="1:38">
      <c r="A735" s="13" t="s">
        <v>1768</v>
      </c>
      <c r="B735" s="54">
        <v>44700.669720451398</v>
      </c>
      <c r="C735" s="13" t="s">
        <v>443</v>
      </c>
      <c r="D735" s="13">
        <v>1134</v>
      </c>
      <c r="E735" s="13" t="s">
        <v>1769</v>
      </c>
      <c r="F735" s="13" t="s">
        <v>33</v>
      </c>
      <c r="G735" s="14">
        <v>1653032804026</v>
      </c>
      <c r="H735" s="55">
        <v>0.81664351851851802</v>
      </c>
      <c r="I735" s="33">
        <v>44885.816643518498</v>
      </c>
      <c r="J735" s="58">
        <v>44885</v>
      </c>
      <c r="K735" s="13" t="s">
        <v>437</v>
      </c>
      <c r="L735" s="13" t="s">
        <v>12</v>
      </c>
      <c r="M735" s="13" t="s">
        <v>435</v>
      </c>
      <c r="N735" s="13" t="s">
        <v>206</v>
      </c>
      <c r="O735" s="33" t="s">
        <v>38</v>
      </c>
      <c r="P735" s="58" t="s">
        <v>38</v>
      </c>
      <c r="Q735" s="33" t="s">
        <v>207</v>
      </c>
      <c r="R735" s="14" t="s">
        <v>38</v>
      </c>
      <c r="S735" s="13" t="s">
        <v>208</v>
      </c>
      <c r="T735" s="13" t="s">
        <v>209</v>
      </c>
      <c r="U735" s="33">
        <f t="shared" ca="1" si="132"/>
        <v>45744.56914039352</v>
      </c>
      <c r="V735" s="13" t="str">
        <f t="shared" si="133"/>
        <v>Ahmedabad</v>
      </c>
      <c r="W735" s="13" t="str">
        <f t="shared" si="134"/>
        <v>RI</v>
      </c>
      <c r="X735" s="13">
        <f t="shared" si="135"/>
        <v>19</v>
      </c>
      <c r="Y735" s="13" t="str">
        <f>IFERROR(VLOOKUP(C735,ReceivingTeam[],2,FALSE),"HelpDesk")</f>
        <v>HelpDesk</v>
      </c>
      <c r="Z735" s="67">
        <f t="shared" si="136"/>
        <v>44885.916666666664</v>
      </c>
      <c r="AA735" s="68">
        <f t="shared" si="137"/>
        <v>44885</v>
      </c>
      <c r="AB735" s="69" t="b">
        <f t="shared" si="138"/>
        <v>0</v>
      </c>
      <c r="AC735" s="70">
        <f t="shared" si="139"/>
        <v>0.5</v>
      </c>
      <c r="AD735" s="67">
        <f t="shared" si="140"/>
        <v>44885.916666666664</v>
      </c>
      <c r="AE735" s="67">
        <f>VLOOKUP(V735,'Branch Wise Work Timelines'!C:G,3,FALSE)+AA735</f>
        <v>44885.416666666664</v>
      </c>
      <c r="AF735" s="67">
        <f>IF(V735="Bangalore",VLOOKUP(V735,'Branch Wise Work Timelines'!C:G,4,FALSE)+AA735+1,IF(V735="Mumbai",VLOOKUP(V735,'Branch Wise Work Timelines'!C:G,4,FALSE)+AA735+1,VLOOKUP(V735,'Branch Wise Work Timelines'!C:G,4,FALSE)+AA735))</f>
        <v>44885.770833333336</v>
      </c>
      <c r="AG735" s="67">
        <f>WORKDAY.INTL(AA735,1,11)+VLOOKUP(V735,'Branch Wise Work Timelines'!C:G,3,FALSE)</f>
        <v>44886.416666666664</v>
      </c>
      <c r="AH735" s="69" t="str">
        <f t="shared" ca="1" si="141"/>
        <v>Out of TAT</v>
      </c>
      <c r="AI735" s="69">
        <f t="shared" ca="1" si="142"/>
        <v>20608</v>
      </c>
      <c r="AJ735" s="69" t="str">
        <f ca="1">IF(AI735&lt;0,"0-12",IFERROR(VLOOKUP(AI735,Breakup[],2,FALSE),"&gt;24"))</f>
        <v>&gt;24</v>
      </c>
      <c r="AK735" s="69" t="str">
        <f>VLOOKUP(V735,Master!B:D,3,FALSE)</f>
        <v>North</v>
      </c>
      <c r="AL735" s="69" t="str">
        <f t="shared" si="143"/>
        <v>Ahmedabad</v>
      </c>
    </row>
    <row r="736" spans="1:38">
      <c r="A736" s="13" t="s">
        <v>1770</v>
      </c>
      <c r="B736" s="54">
        <v>44701.443736655099</v>
      </c>
      <c r="C736" s="13" t="s">
        <v>1771</v>
      </c>
      <c r="D736" s="13">
        <v>656</v>
      </c>
      <c r="E736" s="13" t="s">
        <v>1772</v>
      </c>
      <c r="F736" s="13" t="s">
        <v>33</v>
      </c>
      <c r="G736" s="14">
        <v>1653024392571</v>
      </c>
      <c r="H736" s="55">
        <v>0.83903935185185197</v>
      </c>
      <c r="I736" s="33">
        <v>44887.839039351798</v>
      </c>
      <c r="J736" s="58">
        <v>44887</v>
      </c>
      <c r="K736" s="13" t="s">
        <v>205</v>
      </c>
      <c r="L736" s="13" t="s">
        <v>21</v>
      </c>
      <c r="M736" s="13" t="s">
        <v>1771</v>
      </c>
      <c r="N736" s="13" t="s">
        <v>206</v>
      </c>
      <c r="O736" s="33" t="s">
        <v>38</v>
      </c>
      <c r="P736" s="58" t="s">
        <v>38</v>
      </c>
      <c r="Q736" s="33" t="s">
        <v>207</v>
      </c>
      <c r="R736" s="14" t="s">
        <v>38</v>
      </c>
      <c r="S736" s="13" t="s">
        <v>208</v>
      </c>
      <c r="T736" s="13" t="s">
        <v>209</v>
      </c>
      <c r="U736" s="33">
        <f t="shared" ca="1" si="132"/>
        <v>45744.56914039352</v>
      </c>
      <c r="V736" s="13" t="str">
        <f t="shared" si="133"/>
        <v>Baroda</v>
      </c>
      <c r="W736" s="13" t="str">
        <f t="shared" si="134"/>
        <v>RI</v>
      </c>
      <c r="X736" s="13">
        <f t="shared" si="135"/>
        <v>20</v>
      </c>
      <c r="Y736" s="13" t="str">
        <f>IFERROR(VLOOKUP(C736,ReceivingTeam[],2,FALSE),"HelpDesk")</f>
        <v>HelpDesk</v>
      </c>
      <c r="Z736" s="67">
        <f t="shared" si="136"/>
        <v>44888.984872685127</v>
      </c>
      <c r="AA736" s="68">
        <f t="shared" si="137"/>
        <v>44887</v>
      </c>
      <c r="AB736" s="69" t="b">
        <f t="shared" si="138"/>
        <v>1</v>
      </c>
      <c r="AC736" s="70">
        <f t="shared" si="139"/>
        <v>0.5</v>
      </c>
      <c r="AD736" s="67">
        <f t="shared" si="140"/>
        <v>44888.984872685127</v>
      </c>
      <c r="AE736" s="67">
        <f>VLOOKUP(V736,'Branch Wise Work Timelines'!C:G,3,FALSE)+AA736</f>
        <v>44887.416666666664</v>
      </c>
      <c r="AF736" s="67">
        <f>IF(V736="Bangalore",VLOOKUP(V736,'Branch Wise Work Timelines'!C:G,4,FALSE)+AA736+1,IF(V736="Mumbai",VLOOKUP(V736,'Branch Wise Work Timelines'!C:G,4,FALSE)+AA736+1,VLOOKUP(V736,'Branch Wise Work Timelines'!C:G,4,FALSE)+AA736))</f>
        <v>44887.770833333336</v>
      </c>
      <c r="AG736" s="67">
        <f>WORKDAY.INTL(AA736,1,11)+VLOOKUP(V736,'Branch Wise Work Timelines'!C:G,3,FALSE)</f>
        <v>44888.416666666664</v>
      </c>
      <c r="AH736" s="69" t="str">
        <f t="shared" ca="1" si="141"/>
        <v>Out of TAT</v>
      </c>
      <c r="AI736" s="69">
        <f t="shared" ca="1" si="142"/>
        <v>20535</v>
      </c>
      <c r="AJ736" s="69" t="str">
        <f ca="1">IF(AI736&lt;0,"0-12",IFERROR(VLOOKUP(AI736,Breakup[],2,FALSE),"&gt;24"))</f>
        <v>&gt;24</v>
      </c>
      <c r="AK736" s="69" t="str">
        <f>VLOOKUP(V736,Master!B:D,3,FALSE)</f>
        <v>East</v>
      </c>
      <c r="AL736" s="69" t="str">
        <f t="shared" si="143"/>
        <v>Baroda</v>
      </c>
    </row>
    <row r="737" spans="1:38">
      <c r="A737" s="13" t="s">
        <v>1773</v>
      </c>
      <c r="B737" s="54">
        <v>44701.448771493102</v>
      </c>
      <c r="C737" s="13" t="s">
        <v>1771</v>
      </c>
      <c r="D737" s="13">
        <v>426</v>
      </c>
      <c r="E737" s="13" t="s">
        <v>1774</v>
      </c>
      <c r="F737" s="13" t="s">
        <v>24</v>
      </c>
      <c r="G737" s="14">
        <v>1653024392571</v>
      </c>
      <c r="H737" s="55">
        <v>0.63743055555555606</v>
      </c>
      <c r="I737" s="33">
        <v>44884.637430555602</v>
      </c>
      <c r="J737" s="58">
        <v>44884</v>
      </c>
      <c r="K737" s="13" t="s">
        <v>205</v>
      </c>
      <c r="L737" s="13" t="s">
        <v>21</v>
      </c>
      <c r="M737" s="13" t="s">
        <v>1771</v>
      </c>
      <c r="N737" s="13" t="s">
        <v>206</v>
      </c>
      <c r="O737" s="33" t="s">
        <v>38</v>
      </c>
      <c r="P737" s="58" t="s">
        <v>38</v>
      </c>
      <c r="Q737" s="33" t="s">
        <v>207</v>
      </c>
      <c r="R737" s="14" t="s">
        <v>38</v>
      </c>
      <c r="S737" s="13" t="s">
        <v>208</v>
      </c>
      <c r="T737" s="13" t="s">
        <v>209</v>
      </c>
      <c r="U737" s="33">
        <f t="shared" ca="1" si="132"/>
        <v>45744.56914039352</v>
      </c>
      <c r="V737" s="13" t="str">
        <f t="shared" si="133"/>
        <v>Baroda</v>
      </c>
      <c r="W737" s="13" t="str">
        <f t="shared" si="134"/>
        <v>DOMI</v>
      </c>
      <c r="X737" s="13">
        <f t="shared" si="135"/>
        <v>15</v>
      </c>
      <c r="Y737" s="13" t="str">
        <f>IFERROR(VLOOKUP(C737,ReceivingTeam[],2,FALSE),"HelpDesk")</f>
        <v>HelpDesk</v>
      </c>
      <c r="Z737" s="67">
        <f t="shared" si="136"/>
        <v>44886.78326388893</v>
      </c>
      <c r="AA737" s="68">
        <f t="shared" si="137"/>
        <v>44884</v>
      </c>
      <c r="AB737" s="69" t="b">
        <f t="shared" si="138"/>
        <v>1</v>
      </c>
      <c r="AC737" s="70">
        <f t="shared" si="139"/>
        <v>0.5</v>
      </c>
      <c r="AD737" s="67">
        <f t="shared" si="140"/>
        <v>44886.78326388893</v>
      </c>
      <c r="AE737" s="67">
        <f>VLOOKUP(V737,'Branch Wise Work Timelines'!C:G,3,FALSE)+AA737</f>
        <v>44884.416666666664</v>
      </c>
      <c r="AF737" s="67">
        <f>IF(V737="Bangalore",VLOOKUP(V737,'Branch Wise Work Timelines'!C:G,4,FALSE)+AA737+1,IF(V737="Mumbai",VLOOKUP(V737,'Branch Wise Work Timelines'!C:G,4,FALSE)+AA737+1,VLOOKUP(V737,'Branch Wise Work Timelines'!C:G,4,FALSE)+AA737))</f>
        <v>44884.770833333336</v>
      </c>
      <c r="AG737" s="67">
        <f>WORKDAY.INTL(AA737,1,11)+VLOOKUP(V737,'Branch Wise Work Timelines'!C:G,3,FALSE)</f>
        <v>44886.416666666664</v>
      </c>
      <c r="AH737" s="69" t="str">
        <f t="shared" ca="1" si="141"/>
        <v>Out of TAT</v>
      </c>
      <c r="AI737" s="69">
        <f t="shared" ca="1" si="142"/>
        <v>20587</v>
      </c>
      <c r="AJ737" s="69" t="str">
        <f ca="1">IF(AI737&lt;0,"0-12",IFERROR(VLOOKUP(AI737,Breakup[],2,FALSE),"&gt;24"))</f>
        <v>&gt;24</v>
      </c>
      <c r="AK737" s="69" t="str">
        <f>VLOOKUP(V737,Master!B:D,3,FALSE)</f>
        <v>East</v>
      </c>
      <c r="AL737" s="69" t="str">
        <f t="shared" si="143"/>
        <v>Baroda</v>
      </c>
    </row>
    <row r="738" spans="1:38">
      <c r="A738" s="13" t="s">
        <v>1775</v>
      </c>
      <c r="B738" s="54">
        <v>44701.450215937497</v>
      </c>
      <c r="C738" s="13" t="s">
        <v>1771</v>
      </c>
      <c r="D738" s="13">
        <v>1785</v>
      </c>
      <c r="E738" s="13" t="s">
        <v>1776</v>
      </c>
      <c r="F738" s="13" t="s">
        <v>33</v>
      </c>
      <c r="G738" s="14">
        <v>1653024392571</v>
      </c>
      <c r="H738" s="55">
        <v>0.843981481481482</v>
      </c>
      <c r="I738" s="33">
        <v>44886.843981481499</v>
      </c>
      <c r="J738" s="58">
        <v>44886</v>
      </c>
      <c r="K738" s="13" t="s">
        <v>205</v>
      </c>
      <c r="L738" s="13" t="s">
        <v>21</v>
      </c>
      <c r="M738" s="13" t="s">
        <v>1771</v>
      </c>
      <c r="N738" s="13" t="s">
        <v>206</v>
      </c>
      <c r="O738" s="33" t="s">
        <v>38</v>
      </c>
      <c r="P738" s="58" t="s">
        <v>38</v>
      </c>
      <c r="Q738" s="33" t="s">
        <v>207</v>
      </c>
      <c r="R738" s="14" t="s">
        <v>38</v>
      </c>
      <c r="S738" s="13" t="s">
        <v>208</v>
      </c>
      <c r="T738" s="13" t="s">
        <v>209</v>
      </c>
      <c r="U738" s="33">
        <f t="shared" ca="1" si="132"/>
        <v>45744.56914039352</v>
      </c>
      <c r="V738" s="13" t="str">
        <f t="shared" si="133"/>
        <v>Baroda</v>
      </c>
      <c r="W738" s="13" t="str">
        <f t="shared" si="134"/>
        <v>RI</v>
      </c>
      <c r="X738" s="13">
        <f t="shared" si="135"/>
        <v>20</v>
      </c>
      <c r="Y738" s="13" t="str">
        <f>IFERROR(VLOOKUP(C738,ReceivingTeam[],2,FALSE),"HelpDesk")</f>
        <v>HelpDesk</v>
      </c>
      <c r="Z738" s="67">
        <f t="shared" si="136"/>
        <v>44887.989814814828</v>
      </c>
      <c r="AA738" s="68">
        <f t="shared" si="137"/>
        <v>44886</v>
      </c>
      <c r="AB738" s="69" t="b">
        <f t="shared" si="138"/>
        <v>1</v>
      </c>
      <c r="AC738" s="70">
        <f t="shared" si="139"/>
        <v>0.5</v>
      </c>
      <c r="AD738" s="67">
        <f t="shared" si="140"/>
        <v>44887.989814814828</v>
      </c>
      <c r="AE738" s="67">
        <f>VLOOKUP(V738,'Branch Wise Work Timelines'!C:G,3,FALSE)+AA738</f>
        <v>44886.416666666664</v>
      </c>
      <c r="AF738" s="67">
        <f>IF(V738="Bangalore",VLOOKUP(V738,'Branch Wise Work Timelines'!C:G,4,FALSE)+AA738+1,IF(V738="Mumbai",VLOOKUP(V738,'Branch Wise Work Timelines'!C:G,4,FALSE)+AA738+1,VLOOKUP(V738,'Branch Wise Work Timelines'!C:G,4,FALSE)+AA738))</f>
        <v>44886.770833333336</v>
      </c>
      <c r="AG738" s="67">
        <f>WORKDAY.INTL(AA738,1,11)+VLOOKUP(V738,'Branch Wise Work Timelines'!C:G,3,FALSE)</f>
        <v>44887.416666666664</v>
      </c>
      <c r="AH738" s="69" t="str">
        <f t="shared" ca="1" si="141"/>
        <v>Out of TAT</v>
      </c>
      <c r="AI738" s="69">
        <f t="shared" ca="1" si="142"/>
        <v>20558</v>
      </c>
      <c r="AJ738" s="69" t="str">
        <f ca="1">IF(AI738&lt;0,"0-12",IFERROR(VLOOKUP(AI738,Breakup[],2,FALSE),"&gt;24"))</f>
        <v>&gt;24</v>
      </c>
      <c r="AK738" s="69" t="str">
        <f>VLOOKUP(V738,Master!B:D,3,FALSE)</f>
        <v>East</v>
      </c>
      <c r="AL738" s="69" t="str">
        <f t="shared" si="143"/>
        <v>Baroda</v>
      </c>
    </row>
    <row r="739" spans="1:38">
      <c r="A739" s="13" t="s">
        <v>1777</v>
      </c>
      <c r="B739" s="54">
        <v>44701.624514583302</v>
      </c>
      <c r="C739" s="13" t="s">
        <v>404</v>
      </c>
      <c r="D739" s="13">
        <v>1239</v>
      </c>
      <c r="E739" s="13" t="s">
        <v>1778</v>
      </c>
      <c r="F739" s="13" t="s">
        <v>15</v>
      </c>
      <c r="G739" s="14">
        <v>1653039610057</v>
      </c>
      <c r="H739" s="55">
        <v>0.69710648148148102</v>
      </c>
      <c r="I739" s="33">
        <v>44881.697106481501</v>
      </c>
      <c r="J739" s="58">
        <v>44881</v>
      </c>
      <c r="K739" s="13" t="s">
        <v>213</v>
      </c>
      <c r="L739" s="13" t="s">
        <v>30</v>
      </c>
      <c r="M739" s="13" t="s">
        <v>214</v>
      </c>
      <c r="N739" s="13" t="s">
        <v>206</v>
      </c>
      <c r="O739" s="33" t="s">
        <v>38</v>
      </c>
      <c r="P739" s="58" t="s">
        <v>38</v>
      </c>
      <c r="Q739" s="33" t="s">
        <v>207</v>
      </c>
      <c r="R739" s="14" t="s">
        <v>38</v>
      </c>
      <c r="S739" s="13" t="s">
        <v>216</v>
      </c>
      <c r="T739" s="13" t="s">
        <v>278</v>
      </c>
      <c r="U739" s="33">
        <f t="shared" ca="1" si="132"/>
        <v>45744.56914039352</v>
      </c>
      <c r="V739" s="13" t="str">
        <f t="shared" si="133"/>
        <v>Bangalore</v>
      </c>
      <c r="W739" s="13" t="str">
        <f t="shared" si="134"/>
        <v>CLS</v>
      </c>
      <c r="X739" s="13">
        <f t="shared" si="135"/>
        <v>16</v>
      </c>
      <c r="Y739" s="13" t="str">
        <f>IFERROR(VLOOKUP(C739,ReceivingTeam[],2,FALSE),"HelpDesk")</f>
        <v>HelpDesk</v>
      </c>
      <c r="Z739" s="67">
        <f t="shared" si="136"/>
        <v>44885.009606481501</v>
      </c>
      <c r="AA739" s="68">
        <f t="shared" si="137"/>
        <v>44881</v>
      </c>
      <c r="AB739" s="69" t="b">
        <f t="shared" si="138"/>
        <v>1</v>
      </c>
      <c r="AC739" s="70">
        <f t="shared" si="139"/>
        <v>3</v>
      </c>
      <c r="AD739" s="67">
        <f t="shared" si="140"/>
        <v>44885.009606481501</v>
      </c>
      <c r="AE739" s="67">
        <f>VLOOKUP(V739,'Branch Wise Work Timelines'!C:G,3,FALSE)+AA739</f>
        <v>44881.416666666664</v>
      </c>
      <c r="AF739" s="67">
        <f>IF(V739="Bangalore",VLOOKUP(V739,'Branch Wise Work Timelines'!C:G,4,FALSE)+AA739+1,IF(V739="Mumbai",VLOOKUP(V739,'Branch Wise Work Timelines'!C:G,4,FALSE)+AA739+1,VLOOKUP(V739,'Branch Wise Work Timelines'!C:G,4,FALSE)+AA739))</f>
        <v>44882.104166666664</v>
      </c>
      <c r="AG739" s="67">
        <f>WORKDAY.INTL(AA739,1,11)+VLOOKUP(V739,'Branch Wise Work Timelines'!C:G,3,FALSE)</f>
        <v>44882.416666666664</v>
      </c>
      <c r="AH739" s="69" t="str">
        <f t="shared" ca="1" si="141"/>
        <v>Out of TAT</v>
      </c>
      <c r="AI739" s="69">
        <f t="shared" ca="1" si="142"/>
        <v>20630</v>
      </c>
      <c r="AJ739" s="69" t="str">
        <f ca="1">IF(AI739&lt;0,"0-12",IFERROR(VLOOKUP(AI739,Breakup[],2,FALSE),"&gt;24"))</f>
        <v>&gt;24</v>
      </c>
      <c r="AK739" s="69" t="str">
        <f>VLOOKUP(V739,Master!B:D,3,FALSE)</f>
        <v>South</v>
      </c>
      <c r="AL739" s="69" t="str">
        <f t="shared" si="143"/>
        <v>Bangalore-CLS</v>
      </c>
    </row>
    <row r="740" spans="1:38">
      <c r="A740" s="13" t="s">
        <v>1779</v>
      </c>
      <c r="B740" s="54">
        <v>44701.4714648148</v>
      </c>
      <c r="C740" s="13" t="s">
        <v>1771</v>
      </c>
      <c r="D740" s="13">
        <v>1518</v>
      </c>
      <c r="E740" s="13" t="s">
        <v>1780</v>
      </c>
      <c r="F740" s="13" t="s">
        <v>33</v>
      </c>
      <c r="G740" s="14">
        <v>1653027967927</v>
      </c>
      <c r="H740" s="55">
        <v>0.34387731481481498</v>
      </c>
      <c r="I740" s="33">
        <v>44888.343877314801</v>
      </c>
      <c r="J740" s="58">
        <v>44888</v>
      </c>
      <c r="K740" s="13" t="s">
        <v>205</v>
      </c>
      <c r="L740" s="13" t="s">
        <v>21</v>
      </c>
      <c r="M740" s="13" t="s">
        <v>1771</v>
      </c>
      <c r="N740" s="13" t="s">
        <v>206</v>
      </c>
      <c r="O740" s="33" t="s">
        <v>38</v>
      </c>
      <c r="P740" s="58" t="s">
        <v>38</v>
      </c>
      <c r="Q740" s="33" t="s">
        <v>207</v>
      </c>
      <c r="R740" s="14" t="s">
        <v>38</v>
      </c>
      <c r="S740" s="13" t="s">
        <v>208</v>
      </c>
      <c r="T740" s="13" t="s">
        <v>209</v>
      </c>
      <c r="U740" s="33">
        <f t="shared" ca="1" si="132"/>
        <v>45744.56914039352</v>
      </c>
      <c r="V740" s="13" t="str">
        <f t="shared" si="133"/>
        <v>Baroda</v>
      </c>
      <c r="W740" s="13" t="str">
        <f t="shared" si="134"/>
        <v>RI</v>
      </c>
      <c r="X740" s="13">
        <f t="shared" si="135"/>
        <v>8</v>
      </c>
      <c r="Y740" s="13" t="str">
        <f>IFERROR(VLOOKUP(C740,ReceivingTeam[],2,FALSE),"HelpDesk")</f>
        <v>HelpDesk</v>
      </c>
      <c r="Z740" s="67">
        <f t="shared" si="136"/>
        <v>44889.562499999993</v>
      </c>
      <c r="AA740" s="68">
        <f t="shared" si="137"/>
        <v>44888</v>
      </c>
      <c r="AB740" s="69" t="b">
        <f t="shared" si="138"/>
        <v>1</v>
      </c>
      <c r="AC740" s="70">
        <f t="shared" si="139"/>
        <v>0.5</v>
      </c>
      <c r="AD740" s="67">
        <f t="shared" si="140"/>
        <v>44889.562499999993</v>
      </c>
      <c r="AE740" s="67">
        <f>VLOOKUP(V740,'Branch Wise Work Timelines'!C:G,3,FALSE)+AA740</f>
        <v>44888.416666666664</v>
      </c>
      <c r="AF740" s="67">
        <f>IF(V740="Bangalore",VLOOKUP(V740,'Branch Wise Work Timelines'!C:G,4,FALSE)+AA740+1,IF(V740="Mumbai",VLOOKUP(V740,'Branch Wise Work Timelines'!C:G,4,FALSE)+AA740+1,VLOOKUP(V740,'Branch Wise Work Timelines'!C:G,4,FALSE)+AA740))</f>
        <v>44888.770833333336</v>
      </c>
      <c r="AG740" s="67">
        <f>WORKDAY.INTL(AA740,1,11)+VLOOKUP(V740,'Branch Wise Work Timelines'!C:G,3,FALSE)</f>
        <v>44889.416666666664</v>
      </c>
      <c r="AH740" s="69" t="str">
        <f t="shared" ca="1" si="141"/>
        <v>Out of TAT</v>
      </c>
      <c r="AI740" s="69">
        <f t="shared" ca="1" si="142"/>
        <v>20521</v>
      </c>
      <c r="AJ740" s="69" t="str">
        <f ca="1">IF(AI740&lt;0,"0-12",IFERROR(VLOOKUP(AI740,Breakup[],2,FALSE),"&gt;24"))</f>
        <v>&gt;24</v>
      </c>
      <c r="AK740" s="69" t="str">
        <f>VLOOKUP(V740,Master!B:D,3,FALSE)</f>
        <v>East</v>
      </c>
      <c r="AL740" s="69" t="str">
        <f t="shared" si="143"/>
        <v>Baroda</v>
      </c>
    </row>
    <row r="741" spans="1:38">
      <c r="A741" s="13" t="s">
        <v>1781</v>
      </c>
      <c r="B741" s="54">
        <v>44701.4542437153</v>
      </c>
      <c r="C741" s="13" t="s">
        <v>1771</v>
      </c>
      <c r="D741" s="13">
        <v>988</v>
      </c>
      <c r="E741" s="13" t="s">
        <v>1782</v>
      </c>
      <c r="F741" s="13" t="s">
        <v>33</v>
      </c>
      <c r="G741" s="14">
        <v>1653024392571</v>
      </c>
      <c r="H741" s="55">
        <v>0.13082175925925901</v>
      </c>
      <c r="I741" s="33">
        <v>44886.130821759303</v>
      </c>
      <c r="J741" s="58">
        <v>44886</v>
      </c>
      <c r="K741" s="13" t="s">
        <v>205</v>
      </c>
      <c r="L741" s="13" t="s">
        <v>21</v>
      </c>
      <c r="M741" s="13" t="s">
        <v>1771</v>
      </c>
      <c r="N741" s="13" t="s">
        <v>206</v>
      </c>
      <c r="O741" s="33" t="s">
        <v>38</v>
      </c>
      <c r="P741" s="58" t="s">
        <v>38</v>
      </c>
      <c r="Q741" s="33" t="s">
        <v>207</v>
      </c>
      <c r="R741" s="14" t="s">
        <v>38</v>
      </c>
      <c r="S741" s="13" t="s">
        <v>208</v>
      </c>
      <c r="T741" s="13" t="s">
        <v>209</v>
      </c>
      <c r="U741" s="33">
        <f t="shared" ca="1" si="132"/>
        <v>45744.56914039352</v>
      </c>
      <c r="V741" s="13" t="str">
        <f t="shared" si="133"/>
        <v>Baroda</v>
      </c>
      <c r="W741" s="13" t="str">
        <f t="shared" si="134"/>
        <v>RI</v>
      </c>
      <c r="X741" s="13">
        <f t="shared" si="135"/>
        <v>3</v>
      </c>
      <c r="Y741" s="13" t="str">
        <f>IFERROR(VLOOKUP(C741,ReceivingTeam[],2,FALSE),"HelpDesk")</f>
        <v>HelpDesk</v>
      </c>
      <c r="Z741" s="67">
        <f t="shared" si="136"/>
        <v>44887.562499999993</v>
      </c>
      <c r="AA741" s="68">
        <f t="shared" si="137"/>
        <v>44886</v>
      </c>
      <c r="AB741" s="69" t="b">
        <f t="shared" si="138"/>
        <v>1</v>
      </c>
      <c r="AC741" s="70">
        <f t="shared" si="139"/>
        <v>0.5</v>
      </c>
      <c r="AD741" s="67">
        <f t="shared" si="140"/>
        <v>44887.562499999993</v>
      </c>
      <c r="AE741" s="67">
        <f>VLOOKUP(V741,'Branch Wise Work Timelines'!C:G,3,FALSE)+AA741</f>
        <v>44886.416666666664</v>
      </c>
      <c r="AF741" s="67">
        <f>IF(V741="Bangalore",VLOOKUP(V741,'Branch Wise Work Timelines'!C:G,4,FALSE)+AA741+1,IF(V741="Mumbai",VLOOKUP(V741,'Branch Wise Work Timelines'!C:G,4,FALSE)+AA741+1,VLOOKUP(V741,'Branch Wise Work Timelines'!C:G,4,FALSE)+AA741))</f>
        <v>44886.770833333336</v>
      </c>
      <c r="AG741" s="67">
        <f>WORKDAY.INTL(AA741,1,11)+VLOOKUP(V741,'Branch Wise Work Timelines'!C:G,3,FALSE)</f>
        <v>44887.416666666664</v>
      </c>
      <c r="AH741" s="69" t="str">
        <f t="shared" ca="1" si="141"/>
        <v>Out of TAT</v>
      </c>
      <c r="AI741" s="69">
        <f t="shared" ca="1" si="142"/>
        <v>20569</v>
      </c>
      <c r="AJ741" s="69" t="str">
        <f ca="1">IF(AI741&lt;0,"0-12",IFERROR(VLOOKUP(AI741,Breakup[],2,FALSE),"&gt;24"))</f>
        <v>&gt;24</v>
      </c>
      <c r="AK741" s="69" t="str">
        <f>VLOOKUP(V741,Master!B:D,3,FALSE)</f>
        <v>East</v>
      </c>
      <c r="AL741" s="69" t="str">
        <f t="shared" si="143"/>
        <v>Baroda</v>
      </c>
    </row>
    <row r="742" spans="1:38">
      <c r="A742" s="13" t="s">
        <v>1783</v>
      </c>
      <c r="B742" s="54">
        <v>44701.455848726902</v>
      </c>
      <c r="C742" s="13" t="s">
        <v>1771</v>
      </c>
      <c r="D742" s="13">
        <v>1947</v>
      </c>
      <c r="E742" s="13" t="s">
        <v>1784</v>
      </c>
      <c r="F742" s="13" t="s">
        <v>33</v>
      </c>
      <c r="G742" s="14">
        <v>1653024392571</v>
      </c>
      <c r="H742" s="55">
        <v>0.67359953703703701</v>
      </c>
      <c r="I742" s="33">
        <v>44888.673599537004</v>
      </c>
      <c r="J742" s="58">
        <v>44888</v>
      </c>
      <c r="K742" s="13" t="s">
        <v>205</v>
      </c>
      <c r="L742" s="13" t="s">
        <v>21</v>
      </c>
      <c r="M742" s="13" t="s">
        <v>1771</v>
      </c>
      <c r="N742" s="13" t="s">
        <v>206</v>
      </c>
      <c r="O742" s="33" t="s">
        <v>38</v>
      </c>
      <c r="P742" s="58" t="s">
        <v>38</v>
      </c>
      <c r="Q742" s="33" t="s">
        <v>207</v>
      </c>
      <c r="R742" s="14" t="s">
        <v>38</v>
      </c>
      <c r="S742" s="13" t="s">
        <v>208</v>
      </c>
      <c r="T742" s="13" t="s">
        <v>209</v>
      </c>
      <c r="U742" s="33">
        <f t="shared" ca="1" si="132"/>
        <v>45744.56914039352</v>
      </c>
      <c r="V742" s="13" t="str">
        <f t="shared" si="133"/>
        <v>Baroda</v>
      </c>
      <c r="W742" s="13" t="str">
        <f t="shared" si="134"/>
        <v>RI</v>
      </c>
      <c r="X742" s="13">
        <f t="shared" si="135"/>
        <v>16</v>
      </c>
      <c r="Y742" s="13" t="str">
        <f>IFERROR(VLOOKUP(C742,ReceivingTeam[],2,FALSE),"HelpDesk")</f>
        <v>HelpDesk</v>
      </c>
      <c r="Z742" s="67">
        <f t="shared" si="136"/>
        <v>44889.819432870332</v>
      </c>
      <c r="AA742" s="68">
        <f t="shared" si="137"/>
        <v>44888</v>
      </c>
      <c r="AB742" s="69" t="b">
        <f t="shared" si="138"/>
        <v>1</v>
      </c>
      <c r="AC742" s="70">
        <f t="shared" si="139"/>
        <v>0.5</v>
      </c>
      <c r="AD742" s="67">
        <f t="shared" si="140"/>
        <v>44889.819432870332</v>
      </c>
      <c r="AE742" s="67">
        <f>VLOOKUP(V742,'Branch Wise Work Timelines'!C:G,3,FALSE)+AA742</f>
        <v>44888.416666666664</v>
      </c>
      <c r="AF742" s="67">
        <f>IF(V742="Bangalore",VLOOKUP(V742,'Branch Wise Work Timelines'!C:G,4,FALSE)+AA742+1,IF(V742="Mumbai",VLOOKUP(V742,'Branch Wise Work Timelines'!C:G,4,FALSE)+AA742+1,VLOOKUP(V742,'Branch Wise Work Timelines'!C:G,4,FALSE)+AA742))</f>
        <v>44888.770833333336</v>
      </c>
      <c r="AG742" s="67">
        <f>WORKDAY.INTL(AA742,1,11)+VLOOKUP(V742,'Branch Wise Work Timelines'!C:G,3,FALSE)</f>
        <v>44889.416666666664</v>
      </c>
      <c r="AH742" s="69" t="str">
        <f t="shared" ca="1" si="141"/>
        <v>Out of TAT</v>
      </c>
      <c r="AI742" s="69">
        <f t="shared" ca="1" si="142"/>
        <v>20514</v>
      </c>
      <c r="AJ742" s="69" t="str">
        <f ca="1">IF(AI742&lt;0,"0-12",IFERROR(VLOOKUP(AI742,Breakup[],2,FALSE),"&gt;24"))</f>
        <v>&gt;24</v>
      </c>
      <c r="AK742" s="69" t="str">
        <f>VLOOKUP(V742,Master!B:D,3,FALSE)</f>
        <v>East</v>
      </c>
      <c r="AL742" s="69" t="str">
        <f t="shared" si="143"/>
        <v>Baroda</v>
      </c>
    </row>
    <row r="743" spans="1:38">
      <c r="A743" s="13" t="s">
        <v>1785</v>
      </c>
      <c r="B743" s="54">
        <v>44701.494646493098</v>
      </c>
      <c r="C743" s="13" t="s">
        <v>1771</v>
      </c>
      <c r="D743" s="13">
        <v>189</v>
      </c>
      <c r="E743" s="13" t="s">
        <v>1786</v>
      </c>
      <c r="F743" s="13" t="s">
        <v>33</v>
      </c>
      <c r="G743" s="14">
        <v>1653027967927</v>
      </c>
      <c r="H743" s="55">
        <v>0.37983796296296302</v>
      </c>
      <c r="I743" s="33">
        <v>44881.379837963003</v>
      </c>
      <c r="J743" s="58">
        <v>44881</v>
      </c>
      <c r="K743" s="13" t="s">
        <v>205</v>
      </c>
      <c r="L743" s="13" t="s">
        <v>21</v>
      </c>
      <c r="M743" s="13" t="s">
        <v>1771</v>
      </c>
      <c r="N743" s="13" t="s">
        <v>206</v>
      </c>
      <c r="O743" s="33" t="s">
        <v>38</v>
      </c>
      <c r="P743" s="58" t="s">
        <v>38</v>
      </c>
      <c r="Q743" s="33" t="s">
        <v>207</v>
      </c>
      <c r="R743" s="14" t="s">
        <v>38</v>
      </c>
      <c r="S743" s="13" t="s">
        <v>208</v>
      </c>
      <c r="T743" s="13" t="s">
        <v>209</v>
      </c>
      <c r="U743" s="33">
        <f t="shared" ca="1" si="132"/>
        <v>45744.56914039352</v>
      </c>
      <c r="V743" s="13" t="str">
        <f t="shared" si="133"/>
        <v>Baroda</v>
      </c>
      <c r="W743" s="13" t="str">
        <f t="shared" si="134"/>
        <v>RI</v>
      </c>
      <c r="X743" s="13">
        <f t="shared" si="135"/>
        <v>9</v>
      </c>
      <c r="Y743" s="13" t="str">
        <f>IFERROR(VLOOKUP(C743,ReceivingTeam[],2,FALSE),"HelpDesk")</f>
        <v>HelpDesk</v>
      </c>
      <c r="Z743" s="67">
        <f t="shared" si="136"/>
        <v>44882.562499999993</v>
      </c>
      <c r="AA743" s="68">
        <f t="shared" si="137"/>
        <v>44881</v>
      </c>
      <c r="AB743" s="69" t="b">
        <f t="shared" si="138"/>
        <v>1</v>
      </c>
      <c r="AC743" s="70">
        <f t="shared" si="139"/>
        <v>0.5</v>
      </c>
      <c r="AD743" s="67">
        <f t="shared" si="140"/>
        <v>44882.562499999993</v>
      </c>
      <c r="AE743" s="67">
        <f>VLOOKUP(V743,'Branch Wise Work Timelines'!C:G,3,FALSE)+AA743</f>
        <v>44881.416666666664</v>
      </c>
      <c r="AF743" s="67">
        <f>IF(V743="Bangalore",VLOOKUP(V743,'Branch Wise Work Timelines'!C:G,4,FALSE)+AA743+1,IF(V743="Mumbai",VLOOKUP(V743,'Branch Wise Work Timelines'!C:G,4,FALSE)+AA743+1,VLOOKUP(V743,'Branch Wise Work Timelines'!C:G,4,FALSE)+AA743))</f>
        <v>44881.770833333336</v>
      </c>
      <c r="AG743" s="67">
        <f>WORKDAY.INTL(AA743,1,11)+VLOOKUP(V743,'Branch Wise Work Timelines'!C:G,3,FALSE)</f>
        <v>44882.416666666664</v>
      </c>
      <c r="AH743" s="69" t="str">
        <f t="shared" ca="1" si="141"/>
        <v>Out of TAT</v>
      </c>
      <c r="AI743" s="69">
        <f t="shared" ca="1" si="142"/>
        <v>20689</v>
      </c>
      <c r="AJ743" s="69" t="str">
        <f ca="1">IF(AI743&lt;0,"0-12",IFERROR(VLOOKUP(AI743,Breakup[],2,FALSE),"&gt;24"))</f>
        <v>&gt;24</v>
      </c>
      <c r="AK743" s="69" t="str">
        <f>VLOOKUP(V743,Master!B:D,3,FALSE)</f>
        <v>East</v>
      </c>
      <c r="AL743" s="69" t="str">
        <f t="shared" si="143"/>
        <v>Baroda</v>
      </c>
    </row>
    <row r="744" spans="1:38">
      <c r="A744" s="13" t="s">
        <v>1787</v>
      </c>
      <c r="B744" s="54">
        <v>44701.4962135069</v>
      </c>
      <c r="C744" s="13" t="s">
        <v>1771</v>
      </c>
      <c r="D744" s="13">
        <v>412</v>
      </c>
      <c r="E744" s="13" t="s">
        <v>1788</v>
      </c>
      <c r="F744" s="13" t="s">
        <v>33</v>
      </c>
      <c r="G744" s="14">
        <v>1653027967927</v>
      </c>
      <c r="H744" s="55">
        <v>0.26459490740740699</v>
      </c>
      <c r="I744" s="33">
        <v>44882.264594907399</v>
      </c>
      <c r="J744" s="58">
        <v>44882</v>
      </c>
      <c r="K744" s="13" t="s">
        <v>205</v>
      </c>
      <c r="L744" s="13" t="s">
        <v>21</v>
      </c>
      <c r="M744" s="13" t="s">
        <v>1771</v>
      </c>
      <c r="N744" s="13" t="s">
        <v>206</v>
      </c>
      <c r="O744" s="33" t="s">
        <v>38</v>
      </c>
      <c r="P744" s="58" t="s">
        <v>38</v>
      </c>
      <c r="Q744" s="33" t="s">
        <v>207</v>
      </c>
      <c r="R744" s="14" t="s">
        <v>38</v>
      </c>
      <c r="S744" s="13" t="s">
        <v>208</v>
      </c>
      <c r="T744" s="13" t="s">
        <v>209</v>
      </c>
      <c r="U744" s="33">
        <f t="shared" ca="1" si="132"/>
        <v>45744.56914039352</v>
      </c>
      <c r="V744" s="13" t="str">
        <f t="shared" si="133"/>
        <v>Baroda</v>
      </c>
      <c r="W744" s="13" t="str">
        <f t="shared" si="134"/>
        <v>RI</v>
      </c>
      <c r="X744" s="13">
        <f t="shared" si="135"/>
        <v>6</v>
      </c>
      <c r="Y744" s="13" t="str">
        <f>IFERROR(VLOOKUP(C744,ReceivingTeam[],2,FALSE),"HelpDesk")</f>
        <v>HelpDesk</v>
      </c>
      <c r="Z744" s="67">
        <f t="shared" si="136"/>
        <v>44883.562499999993</v>
      </c>
      <c r="AA744" s="68">
        <f t="shared" si="137"/>
        <v>44882</v>
      </c>
      <c r="AB744" s="69" t="b">
        <f t="shared" si="138"/>
        <v>1</v>
      </c>
      <c r="AC744" s="70">
        <f t="shared" si="139"/>
        <v>0.5</v>
      </c>
      <c r="AD744" s="67">
        <f t="shared" si="140"/>
        <v>44883.562499999993</v>
      </c>
      <c r="AE744" s="67">
        <f>VLOOKUP(V744,'Branch Wise Work Timelines'!C:G,3,FALSE)+AA744</f>
        <v>44882.416666666664</v>
      </c>
      <c r="AF744" s="67">
        <f>IF(V744="Bangalore",VLOOKUP(V744,'Branch Wise Work Timelines'!C:G,4,FALSE)+AA744+1,IF(V744="Mumbai",VLOOKUP(V744,'Branch Wise Work Timelines'!C:G,4,FALSE)+AA744+1,VLOOKUP(V744,'Branch Wise Work Timelines'!C:G,4,FALSE)+AA744))</f>
        <v>44882.770833333336</v>
      </c>
      <c r="AG744" s="67">
        <f>WORKDAY.INTL(AA744,1,11)+VLOOKUP(V744,'Branch Wise Work Timelines'!C:G,3,FALSE)</f>
        <v>44883.416666666664</v>
      </c>
      <c r="AH744" s="69" t="str">
        <f t="shared" ca="1" si="141"/>
        <v>Out of TAT</v>
      </c>
      <c r="AI744" s="69">
        <f t="shared" ca="1" si="142"/>
        <v>20665</v>
      </c>
      <c r="AJ744" s="69" t="str">
        <f ca="1">IF(AI744&lt;0,"0-12",IFERROR(VLOOKUP(AI744,Breakup[],2,FALSE),"&gt;24"))</f>
        <v>&gt;24</v>
      </c>
      <c r="AK744" s="69" t="str">
        <f>VLOOKUP(V744,Master!B:D,3,FALSE)</f>
        <v>East</v>
      </c>
      <c r="AL744" s="69" t="str">
        <f t="shared" si="143"/>
        <v>Baroda</v>
      </c>
    </row>
    <row r="745" spans="1:38">
      <c r="A745" s="13" t="s">
        <v>1789</v>
      </c>
      <c r="B745" s="54">
        <v>44701.497220451398</v>
      </c>
      <c r="C745" s="13" t="s">
        <v>1771</v>
      </c>
      <c r="D745" s="13">
        <v>1576</v>
      </c>
      <c r="E745" s="13" t="s">
        <v>1790</v>
      </c>
      <c r="F745" s="13" t="s">
        <v>33</v>
      </c>
      <c r="G745" s="14">
        <v>1653027967927</v>
      </c>
      <c r="H745" s="55">
        <v>0.27468749999999997</v>
      </c>
      <c r="I745" s="33">
        <v>44890.274687500001</v>
      </c>
      <c r="J745" s="58">
        <v>44890</v>
      </c>
      <c r="K745" s="13" t="s">
        <v>205</v>
      </c>
      <c r="L745" s="13" t="s">
        <v>21</v>
      </c>
      <c r="M745" s="13" t="s">
        <v>1771</v>
      </c>
      <c r="N745" s="13" t="s">
        <v>206</v>
      </c>
      <c r="O745" s="33" t="s">
        <v>38</v>
      </c>
      <c r="P745" s="58" t="s">
        <v>38</v>
      </c>
      <c r="Q745" s="33" t="s">
        <v>207</v>
      </c>
      <c r="R745" s="14" t="s">
        <v>38</v>
      </c>
      <c r="S745" s="13" t="s">
        <v>208</v>
      </c>
      <c r="T745" s="13" t="s">
        <v>209</v>
      </c>
      <c r="U745" s="33">
        <f t="shared" ca="1" si="132"/>
        <v>45744.56914039352</v>
      </c>
      <c r="V745" s="13" t="str">
        <f t="shared" si="133"/>
        <v>Baroda</v>
      </c>
      <c r="W745" s="13" t="str">
        <f t="shared" si="134"/>
        <v>RI</v>
      </c>
      <c r="X745" s="13">
        <f t="shared" si="135"/>
        <v>6</v>
      </c>
      <c r="Y745" s="13" t="str">
        <f>IFERROR(VLOOKUP(C745,ReceivingTeam[],2,FALSE),"HelpDesk")</f>
        <v>HelpDesk</v>
      </c>
      <c r="Z745" s="67">
        <f t="shared" si="136"/>
        <v>44891.562499999993</v>
      </c>
      <c r="AA745" s="68">
        <f t="shared" si="137"/>
        <v>44890</v>
      </c>
      <c r="AB745" s="69" t="b">
        <f t="shared" si="138"/>
        <v>1</v>
      </c>
      <c r="AC745" s="70">
        <f t="shared" si="139"/>
        <v>0.5</v>
      </c>
      <c r="AD745" s="67">
        <f t="shared" si="140"/>
        <v>44891.562499999993</v>
      </c>
      <c r="AE745" s="67">
        <f>VLOOKUP(V745,'Branch Wise Work Timelines'!C:G,3,FALSE)+AA745</f>
        <v>44890.416666666664</v>
      </c>
      <c r="AF745" s="67">
        <f>IF(V745="Bangalore",VLOOKUP(V745,'Branch Wise Work Timelines'!C:G,4,FALSE)+AA745+1,IF(V745="Mumbai",VLOOKUP(V745,'Branch Wise Work Timelines'!C:G,4,FALSE)+AA745+1,VLOOKUP(V745,'Branch Wise Work Timelines'!C:G,4,FALSE)+AA745))</f>
        <v>44890.770833333336</v>
      </c>
      <c r="AG745" s="67">
        <f>WORKDAY.INTL(AA745,1,11)+VLOOKUP(V745,'Branch Wise Work Timelines'!C:G,3,FALSE)</f>
        <v>44891.416666666664</v>
      </c>
      <c r="AH745" s="69" t="str">
        <f t="shared" ca="1" si="141"/>
        <v>Out of TAT</v>
      </c>
      <c r="AI745" s="69">
        <f t="shared" ca="1" si="142"/>
        <v>20473</v>
      </c>
      <c r="AJ745" s="69" t="str">
        <f ca="1">IF(AI745&lt;0,"0-12",IFERROR(VLOOKUP(AI745,Breakup[],2,FALSE),"&gt;24"))</f>
        <v>&gt;24</v>
      </c>
      <c r="AK745" s="69" t="str">
        <f>VLOOKUP(V745,Master!B:D,3,FALSE)</f>
        <v>East</v>
      </c>
      <c r="AL745" s="69" t="str">
        <f t="shared" si="143"/>
        <v>Baroda</v>
      </c>
    </row>
    <row r="746" spans="1:38">
      <c r="A746" s="13" t="s">
        <v>1791</v>
      </c>
      <c r="B746" s="54">
        <v>44701.520274421302</v>
      </c>
      <c r="C746" s="13" t="s">
        <v>1771</v>
      </c>
      <c r="D746" s="13">
        <v>1291</v>
      </c>
      <c r="E746" s="13" t="s">
        <v>1792</v>
      </c>
      <c r="F746" s="13" t="s">
        <v>24</v>
      </c>
      <c r="G746" s="14">
        <v>1653030840504</v>
      </c>
      <c r="H746" s="55">
        <v>0.14873842592592601</v>
      </c>
      <c r="I746" s="33">
        <v>44889.148738425902</v>
      </c>
      <c r="J746" s="58">
        <v>44889</v>
      </c>
      <c r="K746" s="13" t="s">
        <v>205</v>
      </c>
      <c r="L746" s="13" t="s">
        <v>21</v>
      </c>
      <c r="M746" s="13" t="s">
        <v>1771</v>
      </c>
      <c r="N746" s="13" t="s">
        <v>206</v>
      </c>
      <c r="O746" s="33" t="s">
        <v>38</v>
      </c>
      <c r="P746" s="58" t="s">
        <v>38</v>
      </c>
      <c r="Q746" s="33" t="s">
        <v>207</v>
      </c>
      <c r="R746" s="14" t="s">
        <v>38</v>
      </c>
      <c r="S746" s="13" t="s">
        <v>208</v>
      </c>
      <c r="T746" s="13" t="s">
        <v>209</v>
      </c>
      <c r="U746" s="33">
        <f t="shared" ca="1" si="132"/>
        <v>45744.56914039352</v>
      </c>
      <c r="V746" s="13" t="str">
        <f t="shared" si="133"/>
        <v>Baroda</v>
      </c>
      <c r="W746" s="13" t="str">
        <f t="shared" si="134"/>
        <v>DOMI</v>
      </c>
      <c r="X746" s="13">
        <f t="shared" si="135"/>
        <v>3</v>
      </c>
      <c r="Y746" s="13" t="str">
        <f>IFERROR(VLOOKUP(C746,ReceivingTeam[],2,FALSE),"HelpDesk")</f>
        <v>HelpDesk</v>
      </c>
      <c r="Z746" s="67">
        <f t="shared" si="136"/>
        <v>44890.562499999993</v>
      </c>
      <c r="AA746" s="68">
        <f t="shared" si="137"/>
        <v>44889</v>
      </c>
      <c r="AB746" s="69" t="b">
        <f t="shared" si="138"/>
        <v>1</v>
      </c>
      <c r="AC746" s="70">
        <f t="shared" si="139"/>
        <v>0.5</v>
      </c>
      <c r="AD746" s="67">
        <f t="shared" si="140"/>
        <v>44890.562499999993</v>
      </c>
      <c r="AE746" s="67">
        <f>VLOOKUP(V746,'Branch Wise Work Timelines'!C:G,3,FALSE)+AA746</f>
        <v>44889.416666666664</v>
      </c>
      <c r="AF746" s="67">
        <f>IF(V746="Bangalore",VLOOKUP(V746,'Branch Wise Work Timelines'!C:G,4,FALSE)+AA746+1,IF(V746="Mumbai",VLOOKUP(V746,'Branch Wise Work Timelines'!C:G,4,FALSE)+AA746+1,VLOOKUP(V746,'Branch Wise Work Timelines'!C:G,4,FALSE)+AA746))</f>
        <v>44889.770833333336</v>
      </c>
      <c r="AG746" s="67">
        <f>WORKDAY.INTL(AA746,1,11)+VLOOKUP(V746,'Branch Wise Work Timelines'!C:G,3,FALSE)</f>
        <v>44890.416666666664</v>
      </c>
      <c r="AH746" s="69" t="str">
        <f t="shared" ca="1" si="141"/>
        <v>Out of TAT</v>
      </c>
      <c r="AI746" s="69">
        <f t="shared" ca="1" si="142"/>
        <v>20497</v>
      </c>
      <c r="AJ746" s="69" t="str">
        <f ca="1">IF(AI746&lt;0,"0-12",IFERROR(VLOOKUP(AI746,Breakup[],2,FALSE),"&gt;24"))</f>
        <v>&gt;24</v>
      </c>
      <c r="AK746" s="69" t="str">
        <f>VLOOKUP(V746,Master!B:D,3,FALSE)</f>
        <v>East</v>
      </c>
      <c r="AL746" s="69" t="str">
        <f t="shared" si="143"/>
        <v>Baroda</v>
      </c>
    </row>
    <row r="747" spans="1:38">
      <c r="A747" s="13" t="s">
        <v>1793</v>
      </c>
      <c r="B747" s="54">
        <v>44701.640111724497</v>
      </c>
      <c r="C747" s="13" t="s">
        <v>418</v>
      </c>
      <c r="D747" s="13">
        <v>435</v>
      </c>
      <c r="E747" s="13" t="s">
        <v>1794</v>
      </c>
      <c r="F747" s="13" t="s">
        <v>15</v>
      </c>
      <c r="G747" s="14">
        <v>1653043347189</v>
      </c>
      <c r="H747" s="55">
        <v>5.2928240740740699E-2</v>
      </c>
      <c r="I747" s="33">
        <v>44883.052928240701</v>
      </c>
      <c r="J747" s="58">
        <v>44883</v>
      </c>
      <c r="K747" s="13" t="s">
        <v>213</v>
      </c>
      <c r="L747" s="13" t="s">
        <v>30</v>
      </c>
      <c r="M747" s="13" t="s">
        <v>75</v>
      </c>
      <c r="N747" s="13" t="s">
        <v>206</v>
      </c>
      <c r="O747" s="33" t="s">
        <v>38</v>
      </c>
      <c r="P747" s="58" t="s">
        <v>38</v>
      </c>
      <c r="Q747" s="33" t="s">
        <v>207</v>
      </c>
      <c r="R747" s="14" t="s">
        <v>38</v>
      </c>
      <c r="S747" s="13" t="s">
        <v>208</v>
      </c>
      <c r="T747" s="13" t="s">
        <v>209</v>
      </c>
      <c r="U747" s="33">
        <f t="shared" ca="1" si="132"/>
        <v>45744.56914039352</v>
      </c>
      <c r="V747" s="13" t="str">
        <f t="shared" si="133"/>
        <v>Bangalore</v>
      </c>
      <c r="W747" s="13" t="str">
        <f t="shared" si="134"/>
        <v>CLS</v>
      </c>
      <c r="X747" s="13">
        <f t="shared" si="135"/>
        <v>1</v>
      </c>
      <c r="Y747" s="13" t="str">
        <f>IFERROR(VLOOKUP(C747,ReceivingTeam[],2,FALSE),"HelpDesk")</f>
        <v>HelpDesk</v>
      </c>
      <c r="Z747" s="67">
        <f t="shared" si="136"/>
        <v>44883.916666666664</v>
      </c>
      <c r="AA747" s="68">
        <f t="shared" si="137"/>
        <v>44883</v>
      </c>
      <c r="AB747" s="69" t="b">
        <f t="shared" si="138"/>
        <v>1</v>
      </c>
      <c r="AC747" s="70">
        <f t="shared" si="139"/>
        <v>0.5</v>
      </c>
      <c r="AD747" s="67">
        <f t="shared" si="140"/>
        <v>44883.916666666664</v>
      </c>
      <c r="AE747" s="67">
        <f>VLOOKUP(V747,'Branch Wise Work Timelines'!C:G,3,FALSE)+AA747</f>
        <v>44883.416666666664</v>
      </c>
      <c r="AF747" s="67">
        <f>IF(V747="Bangalore",VLOOKUP(V747,'Branch Wise Work Timelines'!C:G,4,FALSE)+AA747+1,IF(V747="Mumbai",VLOOKUP(V747,'Branch Wise Work Timelines'!C:G,4,FALSE)+AA747+1,VLOOKUP(V747,'Branch Wise Work Timelines'!C:G,4,FALSE)+AA747))</f>
        <v>44884.104166666664</v>
      </c>
      <c r="AG747" s="67">
        <f>WORKDAY.INTL(AA747,1,11)+VLOOKUP(V747,'Branch Wise Work Timelines'!C:G,3,FALSE)</f>
        <v>44884.416666666664</v>
      </c>
      <c r="AH747" s="69" t="str">
        <f t="shared" ca="1" si="141"/>
        <v>Out of TAT</v>
      </c>
      <c r="AI747" s="69">
        <f t="shared" ca="1" si="142"/>
        <v>20656</v>
      </c>
      <c r="AJ747" s="69" t="str">
        <f ca="1">IF(AI747&lt;0,"0-12",IFERROR(VLOOKUP(AI747,Breakup[],2,FALSE),"&gt;24"))</f>
        <v>&gt;24</v>
      </c>
      <c r="AK747" s="69" t="str">
        <f>VLOOKUP(V747,Master!B:D,3,FALSE)</f>
        <v>South</v>
      </c>
      <c r="AL747" s="69" t="str">
        <f t="shared" si="143"/>
        <v>Bangalore-CLS</v>
      </c>
    </row>
    <row r="748" spans="1:38">
      <c r="A748" s="13" t="s">
        <v>1795</v>
      </c>
      <c r="B748" s="54">
        <v>44701.665565972202</v>
      </c>
      <c r="C748" s="13" t="s">
        <v>252</v>
      </c>
      <c r="D748" s="13">
        <v>721</v>
      </c>
      <c r="E748" s="13" t="s">
        <v>1796</v>
      </c>
      <c r="F748" s="13" t="s">
        <v>15</v>
      </c>
      <c r="G748" s="14">
        <v>1653044855569</v>
      </c>
      <c r="H748" s="55">
        <v>0.50593750000000004</v>
      </c>
      <c r="I748" s="33">
        <v>44885.505937499998</v>
      </c>
      <c r="J748" s="58">
        <v>44885</v>
      </c>
      <c r="K748" s="13" t="s">
        <v>213</v>
      </c>
      <c r="L748" s="13" t="s">
        <v>30</v>
      </c>
      <c r="M748" s="13" t="s">
        <v>75</v>
      </c>
      <c r="N748" s="13" t="s">
        <v>206</v>
      </c>
      <c r="O748" s="33" t="s">
        <v>38</v>
      </c>
      <c r="P748" s="58" t="s">
        <v>38</v>
      </c>
      <c r="Q748" s="33" t="s">
        <v>207</v>
      </c>
      <c r="R748" s="14" t="s">
        <v>38</v>
      </c>
      <c r="S748" s="13" t="s">
        <v>208</v>
      </c>
      <c r="T748" s="13" t="s">
        <v>209</v>
      </c>
      <c r="U748" s="33">
        <f t="shared" ca="1" si="132"/>
        <v>45744.56914039352</v>
      </c>
      <c r="V748" s="13" t="str">
        <f t="shared" si="133"/>
        <v>Bangalore</v>
      </c>
      <c r="W748" s="13" t="str">
        <f t="shared" si="134"/>
        <v>CLS</v>
      </c>
      <c r="X748" s="13">
        <f t="shared" si="135"/>
        <v>12</v>
      </c>
      <c r="Y748" s="13" t="str">
        <f>IFERROR(VLOOKUP(C748,ReceivingTeam[],2,FALSE),"HelpDesk")</f>
        <v>HelpDesk</v>
      </c>
      <c r="Z748" s="67">
        <f t="shared" si="136"/>
        <v>44885.916666666664</v>
      </c>
      <c r="AA748" s="68">
        <f t="shared" si="137"/>
        <v>44885</v>
      </c>
      <c r="AB748" s="69" t="b">
        <f t="shared" si="138"/>
        <v>0</v>
      </c>
      <c r="AC748" s="70">
        <f t="shared" si="139"/>
        <v>0.5</v>
      </c>
      <c r="AD748" s="67">
        <f t="shared" si="140"/>
        <v>44885.916666666664</v>
      </c>
      <c r="AE748" s="67">
        <f>VLOOKUP(V748,'Branch Wise Work Timelines'!C:G,3,FALSE)+AA748</f>
        <v>44885.416666666664</v>
      </c>
      <c r="AF748" s="67">
        <f>IF(V748="Bangalore",VLOOKUP(V748,'Branch Wise Work Timelines'!C:G,4,FALSE)+AA748+1,IF(V748="Mumbai",VLOOKUP(V748,'Branch Wise Work Timelines'!C:G,4,FALSE)+AA748+1,VLOOKUP(V748,'Branch Wise Work Timelines'!C:G,4,FALSE)+AA748))</f>
        <v>44886.104166666664</v>
      </c>
      <c r="AG748" s="67">
        <f>WORKDAY.INTL(AA748,1,11)+VLOOKUP(V748,'Branch Wise Work Timelines'!C:G,3,FALSE)</f>
        <v>44886.416666666664</v>
      </c>
      <c r="AH748" s="69" t="str">
        <f t="shared" ca="1" si="141"/>
        <v>Out of TAT</v>
      </c>
      <c r="AI748" s="69">
        <f t="shared" ca="1" si="142"/>
        <v>20608</v>
      </c>
      <c r="AJ748" s="69" t="str">
        <f ca="1">IF(AI748&lt;0,"0-12",IFERROR(VLOOKUP(AI748,Breakup[],2,FALSE),"&gt;24"))</f>
        <v>&gt;24</v>
      </c>
      <c r="AK748" s="69" t="str">
        <f>VLOOKUP(V748,Master!B:D,3,FALSE)</f>
        <v>South</v>
      </c>
      <c r="AL748" s="69" t="str">
        <f t="shared" si="143"/>
        <v>Bangalore-CLS</v>
      </c>
    </row>
    <row r="749" spans="1:38">
      <c r="A749" s="13" t="s">
        <v>1797</v>
      </c>
      <c r="B749" s="54">
        <v>44701.467833599498</v>
      </c>
      <c r="C749" s="13" t="s">
        <v>1771</v>
      </c>
      <c r="D749" s="13">
        <v>856</v>
      </c>
      <c r="E749" s="13" t="s">
        <v>1798</v>
      </c>
      <c r="F749" s="13" t="s">
        <v>33</v>
      </c>
      <c r="G749" s="14">
        <v>1653027967927</v>
      </c>
      <c r="H749" s="55">
        <v>0.65193287037036995</v>
      </c>
      <c r="I749" s="33">
        <v>44889.651932870402</v>
      </c>
      <c r="J749" s="58">
        <v>44889</v>
      </c>
      <c r="K749" s="13" t="s">
        <v>205</v>
      </c>
      <c r="L749" s="13" t="s">
        <v>21</v>
      </c>
      <c r="M749" s="13" t="s">
        <v>1771</v>
      </c>
      <c r="N749" s="13" t="s">
        <v>206</v>
      </c>
      <c r="O749" s="33" t="s">
        <v>38</v>
      </c>
      <c r="P749" s="58" t="s">
        <v>38</v>
      </c>
      <c r="Q749" s="33" t="s">
        <v>207</v>
      </c>
      <c r="R749" s="14" t="s">
        <v>38</v>
      </c>
      <c r="S749" s="13" t="s">
        <v>208</v>
      </c>
      <c r="T749" s="13" t="s">
        <v>209</v>
      </c>
      <c r="U749" s="33">
        <f t="shared" ca="1" si="132"/>
        <v>45744.56914039352</v>
      </c>
      <c r="V749" s="13" t="str">
        <f t="shared" si="133"/>
        <v>Baroda</v>
      </c>
      <c r="W749" s="13" t="str">
        <f t="shared" si="134"/>
        <v>RI</v>
      </c>
      <c r="X749" s="13">
        <f t="shared" si="135"/>
        <v>15</v>
      </c>
      <c r="Y749" s="13" t="str">
        <f>IFERROR(VLOOKUP(C749,ReceivingTeam[],2,FALSE),"HelpDesk")</f>
        <v>HelpDesk</v>
      </c>
      <c r="Z749" s="67">
        <f t="shared" si="136"/>
        <v>44890.79776620373</v>
      </c>
      <c r="AA749" s="68">
        <f t="shared" si="137"/>
        <v>44889</v>
      </c>
      <c r="AB749" s="69" t="b">
        <f t="shared" si="138"/>
        <v>1</v>
      </c>
      <c r="AC749" s="70">
        <f t="shared" si="139"/>
        <v>0.5</v>
      </c>
      <c r="AD749" s="67">
        <f t="shared" si="140"/>
        <v>44890.79776620373</v>
      </c>
      <c r="AE749" s="67">
        <f>VLOOKUP(V749,'Branch Wise Work Timelines'!C:G,3,FALSE)+AA749</f>
        <v>44889.416666666664</v>
      </c>
      <c r="AF749" s="67">
        <f>IF(V749="Bangalore",VLOOKUP(V749,'Branch Wise Work Timelines'!C:G,4,FALSE)+AA749+1,IF(V749="Mumbai",VLOOKUP(V749,'Branch Wise Work Timelines'!C:G,4,FALSE)+AA749+1,VLOOKUP(V749,'Branch Wise Work Timelines'!C:G,4,FALSE)+AA749))</f>
        <v>44889.770833333336</v>
      </c>
      <c r="AG749" s="67">
        <f>WORKDAY.INTL(AA749,1,11)+VLOOKUP(V749,'Branch Wise Work Timelines'!C:G,3,FALSE)</f>
        <v>44890.416666666664</v>
      </c>
      <c r="AH749" s="69" t="str">
        <f t="shared" ca="1" si="141"/>
        <v>Out of TAT</v>
      </c>
      <c r="AI749" s="69">
        <f t="shared" ca="1" si="142"/>
        <v>20491</v>
      </c>
      <c r="AJ749" s="69" t="str">
        <f ca="1">IF(AI749&lt;0,"0-12",IFERROR(VLOOKUP(AI749,Breakup[],2,FALSE),"&gt;24"))</f>
        <v>&gt;24</v>
      </c>
      <c r="AK749" s="69" t="str">
        <f>VLOOKUP(V749,Master!B:D,3,FALSE)</f>
        <v>East</v>
      </c>
      <c r="AL749" s="69" t="str">
        <f t="shared" si="143"/>
        <v>Baroda</v>
      </c>
    </row>
    <row r="750" spans="1:38">
      <c r="A750" s="13" t="s">
        <v>1799</v>
      </c>
      <c r="B750" s="54">
        <v>44701.469221099498</v>
      </c>
      <c r="C750" s="13" t="s">
        <v>1771</v>
      </c>
      <c r="D750" s="13">
        <v>1043</v>
      </c>
      <c r="E750" s="13" t="s">
        <v>1800</v>
      </c>
      <c r="F750" s="13" t="s">
        <v>33</v>
      </c>
      <c r="G750" s="14">
        <v>1653027967927</v>
      </c>
      <c r="H750" s="55">
        <v>0.92881944444444497</v>
      </c>
      <c r="I750" s="33">
        <v>44882.928819444402</v>
      </c>
      <c r="J750" s="58">
        <v>44882</v>
      </c>
      <c r="K750" s="13" t="s">
        <v>205</v>
      </c>
      <c r="L750" s="13" t="s">
        <v>21</v>
      </c>
      <c r="M750" s="13" t="s">
        <v>1771</v>
      </c>
      <c r="N750" s="13" t="s">
        <v>206</v>
      </c>
      <c r="O750" s="33" t="s">
        <v>38</v>
      </c>
      <c r="P750" s="58" t="s">
        <v>38</v>
      </c>
      <c r="Q750" s="33" t="s">
        <v>207</v>
      </c>
      <c r="R750" s="14" t="s">
        <v>38</v>
      </c>
      <c r="S750" s="13" t="s">
        <v>208</v>
      </c>
      <c r="T750" s="13" t="s">
        <v>209</v>
      </c>
      <c r="U750" s="33">
        <f t="shared" ca="1" si="132"/>
        <v>45744.56914039352</v>
      </c>
      <c r="V750" s="13" t="str">
        <f t="shared" si="133"/>
        <v>Baroda</v>
      </c>
      <c r="W750" s="13" t="str">
        <f t="shared" si="134"/>
        <v>RI</v>
      </c>
      <c r="X750" s="13">
        <f t="shared" si="135"/>
        <v>22</v>
      </c>
      <c r="Y750" s="13" t="str">
        <f>IFERROR(VLOOKUP(C750,ReceivingTeam[],2,FALSE),"HelpDesk")</f>
        <v>HelpDesk</v>
      </c>
      <c r="Z750" s="67">
        <f t="shared" si="136"/>
        <v>44884.07465277773</v>
      </c>
      <c r="AA750" s="68">
        <f t="shared" si="137"/>
        <v>44882</v>
      </c>
      <c r="AB750" s="69" t="b">
        <f t="shared" si="138"/>
        <v>1</v>
      </c>
      <c r="AC750" s="70">
        <f t="shared" si="139"/>
        <v>0.5</v>
      </c>
      <c r="AD750" s="67">
        <f t="shared" si="140"/>
        <v>44884.07465277773</v>
      </c>
      <c r="AE750" s="67">
        <f>VLOOKUP(V750,'Branch Wise Work Timelines'!C:G,3,FALSE)+AA750</f>
        <v>44882.416666666664</v>
      </c>
      <c r="AF750" s="67">
        <f>IF(V750="Bangalore",VLOOKUP(V750,'Branch Wise Work Timelines'!C:G,4,FALSE)+AA750+1,IF(V750="Mumbai",VLOOKUP(V750,'Branch Wise Work Timelines'!C:G,4,FALSE)+AA750+1,VLOOKUP(V750,'Branch Wise Work Timelines'!C:G,4,FALSE)+AA750))</f>
        <v>44882.770833333336</v>
      </c>
      <c r="AG750" s="67">
        <f>WORKDAY.INTL(AA750,1,11)+VLOOKUP(V750,'Branch Wise Work Timelines'!C:G,3,FALSE)</f>
        <v>44883.416666666664</v>
      </c>
      <c r="AH750" s="69" t="str">
        <f t="shared" ca="1" si="141"/>
        <v>Out of TAT</v>
      </c>
      <c r="AI750" s="69">
        <f t="shared" ca="1" si="142"/>
        <v>20652</v>
      </c>
      <c r="AJ750" s="69" t="str">
        <f ca="1">IF(AI750&lt;0,"0-12",IFERROR(VLOOKUP(AI750,Breakup[],2,FALSE),"&gt;24"))</f>
        <v>&gt;24</v>
      </c>
      <c r="AK750" s="69" t="str">
        <f>VLOOKUP(V750,Master!B:D,3,FALSE)</f>
        <v>East</v>
      </c>
      <c r="AL750" s="69" t="str">
        <f t="shared" si="143"/>
        <v>Baroda</v>
      </c>
    </row>
    <row r="751" spans="1:38">
      <c r="A751" s="13" t="s">
        <v>1801</v>
      </c>
      <c r="B751" s="54">
        <v>44701.470179664298</v>
      </c>
      <c r="C751" s="13" t="s">
        <v>1771</v>
      </c>
      <c r="D751" s="13">
        <v>496</v>
      </c>
      <c r="E751" s="13" t="s">
        <v>1802</v>
      </c>
      <c r="F751" s="13" t="s">
        <v>33</v>
      </c>
      <c r="G751" s="14">
        <v>1653027967927</v>
      </c>
      <c r="H751" s="55">
        <v>0.82437499999999997</v>
      </c>
      <c r="I751" s="33">
        <v>44889.824374999997</v>
      </c>
      <c r="J751" s="58">
        <v>44889</v>
      </c>
      <c r="K751" s="13" t="s">
        <v>205</v>
      </c>
      <c r="L751" s="13" t="s">
        <v>21</v>
      </c>
      <c r="M751" s="13" t="s">
        <v>1771</v>
      </c>
      <c r="N751" s="13" t="s">
        <v>206</v>
      </c>
      <c r="O751" s="33" t="s">
        <v>38</v>
      </c>
      <c r="P751" s="58" t="s">
        <v>38</v>
      </c>
      <c r="Q751" s="33" t="s">
        <v>207</v>
      </c>
      <c r="R751" s="14" t="s">
        <v>38</v>
      </c>
      <c r="S751" s="13" t="s">
        <v>208</v>
      </c>
      <c r="T751" s="13" t="s">
        <v>209</v>
      </c>
      <c r="U751" s="33">
        <f t="shared" ca="1" si="132"/>
        <v>45744.56914039352</v>
      </c>
      <c r="V751" s="13" t="str">
        <f t="shared" si="133"/>
        <v>Baroda</v>
      </c>
      <c r="W751" s="13" t="str">
        <f t="shared" si="134"/>
        <v>RI</v>
      </c>
      <c r="X751" s="13">
        <f t="shared" si="135"/>
        <v>19</v>
      </c>
      <c r="Y751" s="13" t="str">
        <f>IFERROR(VLOOKUP(C751,ReceivingTeam[],2,FALSE),"HelpDesk")</f>
        <v>HelpDesk</v>
      </c>
      <c r="Z751" s="67">
        <f t="shared" si="136"/>
        <v>44890.970208333325</v>
      </c>
      <c r="AA751" s="68">
        <f t="shared" si="137"/>
        <v>44889</v>
      </c>
      <c r="AB751" s="69" t="b">
        <f t="shared" si="138"/>
        <v>1</v>
      </c>
      <c r="AC751" s="70">
        <f t="shared" si="139"/>
        <v>0.5</v>
      </c>
      <c r="AD751" s="67">
        <f t="shared" si="140"/>
        <v>44890.970208333325</v>
      </c>
      <c r="AE751" s="67">
        <f>VLOOKUP(V751,'Branch Wise Work Timelines'!C:G,3,FALSE)+AA751</f>
        <v>44889.416666666664</v>
      </c>
      <c r="AF751" s="67">
        <f>IF(V751="Bangalore",VLOOKUP(V751,'Branch Wise Work Timelines'!C:G,4,FALSE)+AA751+1,IF(V751="Mumbai",VLOOKUP(V751,'Branch Wise Work Timelines'!C:G,4,FALSE)+AA751+1,VLOOKUP(V751,'Branch Wise Work Timelines'!C:G,4,FALSE)+AA751))</f>
        <v>44889.770833333336</v>
      </c>
      <c r="AG751" s="67">
        <f>WORKDAY.INTL(AA751,1,11)+VLOOKUP(V751,'Branch Wise Work Timelines'!C:G,3,FALSE)</f>
        <v>44890.416666666664</v>
      </c>
      <c r="AH751" s="69" t="str">
        <f t="shared" ca="1" si="141"/>
        <v>Out of TAT</v>
      </c>
      <c r="AI751" s="69">
        <f t="shared" ca="1" si="142"/>
        <v>20487</v>
      </c>
      <c r="AJ751" s="69" t="str">
        <f ca="1">IF(AI751&lt;0,"0-12",IFERROR(VLOOKUP(AI751,Breakup[],2,FALSE),"&gt;24"))</f>
        <v>&gt;24</v>
      </c>
      <c r="AK751" s="69" t="str">
        <f>VLOOKUP(V751,Master!B:D,3,FALSE)</f>
        <v>East</v>
      </c>
      <c r="AL751" s="69" t="str">
        <f t="shared" si="143"/>
        <v>Baroda</v>
      </c>
    </row>
    <row r="752" spans="1:38">
      <c r="A752" s="13" t="s">
        <v>1803</v>
      </c>
      <c r="B752" s="54">
        <v>44701.524040393502</v>
      </c>
      <c r="C752" s="13" t="s">
        <v>1771</v>
      </c>
      <c r="D752" s="13">
        <v>153</v>
      </c>
      <c r="E752" s="13" t="s">
        <v>1804</v>
      </c>
      <c r="F752" s="13" t="s">
        <v>24</v>
      </c>
      <c r="G752" s="14">
        <v>1653030840504</v>
      </c>
      <c r="H752" s="55">
        <v>0.59094907407407404</v>
      </c>
      <c r="I752" s="33">
        <v>44886.590949074103</v>
      </c>
      <c r="J752" s="58">
        <v>44886</v>
      </c>
      <c r="K752" s="13" t="s">
        <v>205</v>
      </c>
      <c r="L752" s="13" t="s">
        <v>21</v>
      </c>
      <c r="M752" s="13" t="s">
        <v>1771</v>
      </c>
      <c r="N752" s="13" t="s">
        <v>206</v>
      </c>
      <c r="O752" s="33" t="s">
        <v>38</v>
      </c>
      <c r="P752" s="58" t="s">
        <v>38</v>
      </c>
      <c r="Q752" s="33" t="s">
        <v>207</v>
      </c>
      <c r="R752" s="14" t="s">
        <v>38</v>
      </c>
      <c r="S752" s="13" t="s">
        <v>208</v>
      </c>
      <c r="T752" s="13" t="s">
        <v>209</v>
      </c>
      <c r="U752" s="33">
        <f t="shared" ca="1" si="132"/>
        <v>45744.56914039352</v>
      </c>
      <c r="V752" s="13" t="str">
        <f t="shared" si="133"/>
        <v>Baroda</v>
      </c>
      <c r="W752" s="13" t="str">
        <f t="shared" si="134"/>
        <v>DOMI</v>
      </c>
      <c r="X752" s="13">
        <f t="shared" si="135"/>
        <v>14</v>
      </c>
      <c r="Y752" s="13" t="str">
        <f>IFERROR(VLOOKUP(C752,ReceivingTeam[],2,FALSE),"HelpDesk")</f>
        <v>HelpDesk</v>
      </c>
      <c r="Z752" s="67">
        <f t="shared" si="136"/>
        <v>44887.736782407432</v>
      </c>
      <c r="AA752" s="68">
        <f t="shared" si="137"/>
        <v>44886</v>
      </c>
      <c r="AB752" s="69" t="b">
        <f t="shared" si="138"/>
        <v>1</v>
      </c>
      <c r="AC752" s="70">
        <f t="shared" si="139"/>
        <v>0.5</v>
      </c>
      <c r="AD752" s="67">
        <f t="shared" si="140"/>
        <v>44887.736782407432</v>
      </c>
      <c r="AE752" s="67">
        <f>VLOOKUP(V752,'Branch Wise Work Timelines'!C:G,3,FALSE)+AA752</f>
        <v>44886.416666666664</v>
      </c>
      <c r="AF752" s="67">
        <f>IF(V752="Bangalore",VLOOKUP(V752,'Branch Wise Work Timelines'!C:G,4,FALSE)+AA752+1,IF(V752="Mumbai",VLOOKUP(V752,'Branch Wise Work Timelines'!C:G,4,FALSE)+AA752+1,VLOOKUP(V752,'Branch Wise Work Timelines'!C:G,4,FALSE)+AA752))</f>
        <v>44886.770833333336</v>
      </c>
      <c r="AG752" s="67">
        <f>WORKDAY.INTL(AA752,1,11)+VLOOKUP(V752,'Branch Wise Work Timelines'!C:G,3,FALSE)</f>
        <v>44887.416666666664</v>
      </c>
      <c r="AH752" s="69" t="str">
        <f t="shared" ca="1" si="141"/>
        <v>Out of TAT</v>
      </c>
      <c r="AI752" s="69">
        <f t="shared" ca="1" si="142"/>
        <v>20564</v>
      </c>
      <c r="AJ752" s="69" t="str">
        <f ca="1">IF(AI752&lt;0,"0-12",IFERROR(VLOOKUP(AI752,Breakup[],2,FALSE),"&gt;24"))</f>
        <v>&gt;24</v>
      </c>
      <c r="AK752" s="69" t="str">
        <f>VLOOKUP(V752,Master!B:D,3,FALSE)</f>
        <v>East</v>
      </c>
      <c r="AL752" s="69" t="str">
        <f t="shared" si="143"/>
        <v>Baroda</v>
      </c>
    </row>
    <row r="753" spans="1:38">
      <c r="A753" s="13" t="s">
        <v>1805</v>
      </c>
      <c r="B753" s="54">
        <v>44701.472840706003</v>
      </c>
      <c r="C753" s="13" t="s">
        <v>1771</v>
      </c>
      <c r="D753" s="13">
        <v>1434</v>
      </c>
      <c r="E753" s="13" t="s">
        <v>1806</v>
      </c>
      <c r="F753" s="13" t="s">
        <v>33</v>
      </c>
      <c r="G753" s="14">
        <v>1653027967927</v>
      </c>
      <c r="H753" s="55">
        <v>0.87113425925925903</v>
      </c>
      <c r="I753" s="33">
        <v>44887.871134259301</v>
      </c>
      <c r="J753" s="58">
        <v>44887</v>
      </c>
      <c r="K753" s="13" t="s">
        <v>205</v>
      </c>
      <c r="L753" s="13" t="s">
        <v>21</v>
      </c>
      <c r="M753" s="13" t="s">
        <v>1771</v>
      </c>
      <c r="N753" s="13" t="s">
        <v>206</v>
      </c>
      <c r="O753" s="33" t="s">
        <v>38</v>
      </c>
      <c r="P753" s="58" t="s">
        <v>38</v>
      </c>
      <c r="Q753" s="33" t="s">
        <v>207</v>
      </c>
      <c r="R753" s="14" t="s">
        <v>38</v>
      </c>
      <c r="S753" s="13" t="s">
        <v>208</v>
      </c>
      <c r="T753" s="13" t="s">
        <v>209</v>
      </c>
      <c r="U753" s="33">
        <f t="shared" ca="1" si="132"/>
        <v>45744.56914039352</v>
      </c>
      <c r="V753" s="13" t="str">
        <f t="shared" si="133"/>
        <v>Baroda</v>
      </c>
      <c r="W753" s="13" t="str">
        <f t="shared" si="134"/>
        <v>RI</v>
      </c>
      <c r="X753" s="13">
        <f t="shared" si="135"/>
        <v>20</v>
      </c>
      <c r="Y753" s="13" t="str">
        <f>IFERROR(VLOOKUP(C753,ReceivingTeam[],2,FALSE),"HelpDesk")</f>
        <v>HelpDesk</v>
      </c>
      <c r="Z753" s="67">
        <f t="shared" si="136"/>
        <v>44889.01696759263</v>
      </c>
      <c r="AA753" s="68">
        <f t="shared" si="137"/>
        <v>44887</v>
      </c>
      <c r="AB753" s="69" t="b">
        <f t="shared" si="138"/>
        <v>1</v>
      </c>
      <c r="AC753" s="70">
        <f t="shared" si="139"/>
        <v>0.5</v>
      </c>
      <c r="AD753" s="67">
        <f t="shared" si="140"/>
        <v>44889.01696759263</v>
      </c>
      <c r="AE753" s="67">
        <f>VLOOKUP(V753,'Branch Wise Work Timelines'!C:G,3,FALSE)+AA753</f>
        <v>44887.416666666664</v>
      </c>
      <c r="AF753" s="67">
        <f>IF(V753="Bangalore",VLOOKUP(V753,'Branch Wise Work Timelines'!C:G,4,FALSE)+AA753+1,IF(V753="Mumbai",VLOOKUP(V753,'Branch Wise Work Timelines'!C:G,4,FALSE)+AA753+1,VLOOKUP(V753,'Branch Wise Work Timelines'!C:G,4,FALSE)+AA753))</f>
        <v>44887.770833333336</v>
      </c>
      <c r="AG753" s="67">
        <f>WORKDAY.INTL(AA753,1,11)+VLOOKUP(V753,'Branch Wise Work Timelines'!C:G,3,FALSE)</f>
        <v>44888.416666666664</v>
      </c>
      <c r="AH753" s="69" t="str">
        <f t="shared" ca="1" si="141"/>
        <v>Out of TAT</v>
      </c>
      <c r="AI753" s="69">
        <f t="shared" ca="1" si="142"/>
        <v>20534</v>
      </c>
      <c r="AJ753" s="69" t="str">
        <f ca="1">IF(AI753&lt;0,"0-12",IFERROR(VLOOKUP(AI753,Breakup[],2,FALSE),"&gt;24"))</f>
        <v>&gt;24</v>
      </c>
      <c r="AK753" s="69" t="str">
        <f>VLOOKUP(V753,Master!B:D,3,FALSE)</f>
        <v>East</v>
      </c>
      <c r="AL753" s="69" t="str">
        <f t="shared" si="143"/>
        <v>Baroda</v>
      </c>
    </row>
    <row r="754" spans="1:38">
      <c r="A754" s="13" t="s">
        <v>1807</v>
      </c>
      <c r="B754" s="54">
        <v>44701.473711261599</v>
      </c>
      <c r="C754" s="13" t="s">
        <v>1771</v>
      </c>
      <c r="D754" s="13">
        <v>1406</v>
      </c>
      <c r="E754" s="13" t="s">
        <v>1808</v>
      </c>
      <c r="F754" s="13" t="s">
        <v>33</v>
      </c>
      <c r="G754" s="14">
        <v>1653027967927</v>
      </c>
      <c r="H754" s="55">
        <v>0.72634259259259304</v>
      </c>
      <c r="I754" s="33">
        <v>44884.726342592599</v>
      </c>
      <c r="J754" s="58">
        <v>44884</v>
      </c>
      <c r="K754" s="13" t="s">
        <v>205</v>
      </c>
      <c r="L754" s="13" t="s">
        <v>21</v>
      </c>
      <c r="M754" s="13" t="s">
        <v>1771</v>
      </c>
      <c r="N754" s="13" t="s">
        <v>206</v>
      </c>
      <c r="O754" s="33" t="s">
        <v>38</v>
      </c>
      <c r="P754" s="58" t="s">
        <v>38</v>
      </c>
      <c r="Q754" s="33" t="s">
        <v>207</v>
      </c>
      <c r="R754" s="14" t="s">
        <v>38</v>
      </c>
      <c r="S754" s="13" t="s">
        <v>208</v>
      </c>
      <c r="T754" s="13" t="s">
        <v>209</v>
      </c>
      <c r="U754" s="33">
        <f t="shared" ca="1" si="132"/>
        <v>45744.56914039352</v>
      </c>
      <c r="V754" s="13" t="str">
        <f t="shared" si="133"/>
        <v>Baroda</v>
      </c>
      <c r="W754" s="13" t="str">
        <f t="shared" si="134"/>
        <v>RI</v>
      </c>
      <c r="X754" s="13">
        <f t="shared" si="135"/>
        <v>17</v>
      </c>
      <c r="Y754" s="13" t="str">
        <f>IFERROR(VLOOKUP(C754,ReceivingTeam[],2,FALSE),"HelpDesk")</f>
        <v>HelpDesk</v>
      </c>
      <c r="Z754" s="67">
        <f t="shared" si="136"/>
        <v>44886.872175925928</v>
      </c>
      <c r="AA754" s="68">
        <f t="shared" si="137"/>
        <v>44884</v>
      </c>
      <c r="AB754" s="69" t="b">
        <f t="shared" si="138"/>
        <v>1</v>
      </c>
      <c r="AC754" s="70">
        <f t="shared" si="139"/>
        <v>0.5</v>
      </c>
      <c r="AD754" s="67">
        <f t="shared" si="140"/>
        <v>44886.872175925928</v>
      </c>
      <c r="AE754" s="67">
        <f>VLOOKUP(V754,'Branch Wise Work Timelines'!C:G,3,FALSE)+AA754</f>
        <v>44884.416666666664</v>
      </c>
      <c r="AF754" s="67">
        <f>IF(V754="Bangalore",VLOOKUP(V754,'Branch Wise Work Timelines'!C:G,4,FALSE)+AA754+1,IF(V754="Mumbai",VLOOKUP(V754,'Branch Wise Work Timelines'!C:G,4,FALSE)+AA754+1,VLOOKUP(V754,'Branch Wise Work Timelines'!C:G,4,FALSE)+AA754))</f>
        <v>44884.770833333336</v>
      </c>
      <c r="AG754" s="67">
        <f>WORKDAY.INTL(AA754,1,11)+VLOOKUP(V754,'Branch Wise Work Timelines'!C:G,3,FALSE)</f>
        <v>44886.416666666664</v>
      </c>
      <c r="AH754" s="69" t="str">
        <f t="shared" ca="1" si="141"/>
        <v>Out of TAT</v>
      </c>
      <c r="AI754" s="69">
        <f t="shared" ca="1" si="142"/>
        <v>20585</v>
      </c>
      <c r="AJ754" s="69" t="str">
        <f ca="1">IF(AI754&lt;0,"0-12",IFERROR(VLOOKUP(AI754,Breakup[],2,FALSE),"&gt;24"))</f>
        <v>&gt;24</v>
      </c>
      <c r="AK754" s="69" t="str">
        <f>VLOOKUP(V754,Master!B:D,3,FALSE)</f>
        <v>East</v>
      </c>
      <c r="AL754" s="69" t="str">
        <f t="shared" si="143"/>
        <v>Baroda</v>
      </c>
    </row>
    <row r="755" spans="1:38">
      <c r="A755" s="13" t="s">
        <v>1809</v>
      </c>
      <c r="B755" s="54">
        <v>44701.474760497702</v>
      </c>
      <c r="C755" s="13" t="s">
        <v>1771</v>
      </c>
      <c r="D755" s="13">
        <v>1434</v>
      </c>
      <c r="E755" s="13" t="s">
        <v>1810</v>
      </c>
      <c r="F755" s="13" t="s">
        <v>33</v>
      </c>
      <c r="G755" s="14">
        <v>1653027967927</v>
      </c>
      <c r="H755" s="55">
        <v>0.57907407407407396</v>
      </c>
      <c r="I755" s="33">
        <v>44881.579074074099</v>
      </c>
      <c r="J755" s="58">
        <v>44881</v>
      </c>
      <c r="K755" s="13" t="s">
        <v>205</v>
      </c>
      <c r="L755" s="13" t="s">
        <v>21</v>
      </c>
      <c r="M755" s="13" t="s">
        <v>1771</v>
      </c>
      <c r="N755" s="13" t="s">
        <v>206</v>
      </c>
      <c r="O755" s="33" t="s">
        <v>38</v>
      </c>
      <c r="P755" s="58" t="s">
        <v>38</v>
      </c>
      <c r="Q755" s="33" t="s">
        <v>207</v>
      </c>
      <c r="R755" s="14" t="s">
        <v>38</v>
      </c>
      <c r="S755" s="13" t="s">
        <v>208</v>
      </c>
      <c r="T755" s="13" t="s">
        <v>209</v>
      </c>
      <c r="U755" s="33">
        <f t="shared" ca="1" si="132"/>
        <v>45744.56914039352</v>
      </c>
      <c r="V755" s="13" t="str">
        <f t="shared" si="133"/>
        <v>Baroda</v>
      </c>
      <c r="W755" s="13" t="str">
        <f t="shared" si="134"/>
        <v>RI</v>
      </c>
      <c r="X755" s="13">
        <f t="shared" si="135"/>
        <v>13</v>
      </c>
      <c r="Y755" s="13" t="str">
        <f>IFERROR(VLOOKUP(C755,ReceivingTeam[],2,FALSE),"HelpDesk")</f>
        <v>HelpDesk</v>
      </c>
      <c r="Z755" s="67">
        <f t="shared" si="136"/>
        <v>44882.724907407428</v>
      </c>
      <c r="AA755" s="68">
        <f t="shared" si="137"/>
        <v>44881</v>
      </c>
      <c r="AB755" s="69" t="b">
        <f t="shared" si="138"/>
        <v>1</v>
      </c>
      <c r="AC755" s="70">
        <f t="shared" si="139"/>
        <v>0.5</v>
      </c>
      <c r="AD755" s="67">
        <f t="shared" si="140"/>
        <v>44882.724907407428</v>
      </c>
      <c r="AE755" s="67">
        <f>VLOOKUP(V755,'Branch Wise Work Timelines'!C:G,3,FALSE)+AA755</f>
        <v>44881.416666666664</v>
      </c>
      <c r="AF755" s="67">
        <f>IF(V755="Bangalore",VLOOKUP(V755,'Branch Wise Work Timelines'!C:G,4,FALSE)+AA755+1,IF(V755="Mumbai",VLOOKUP(V755,'Branch Wise Work Timelines'!C:G,4,FALSE)+AA755+1,VLOOKUP(V755,'Branch Wise Work Timelines'!C:G,4,FALSE)+AA755))</f>
        <v>44881.770833333336</v>
      </c>
      <c r="AG755" s="67">
        <f>WORKDAY.INTL(AA755,1,11)+VLOOKUP(V755,'Branch Wise Work Timelines'!C:G,3,FALSE)</f>
        <v>44882.416666666664</v>
      </c>
      <c r="AH755" s="69" t="str">
        <f t="shared" ca="1" si="141"/>
        <v>Out of TAT</v>
      </c>
      <c r="AI755" s="69">
        <f t="shared" ca="1" si="142"/>
        <v>20685</v>
      </c>
      <c r="AJ755" s="69" t="str">
        <f ca="1">IF(AI755&lt;0,"0-12",IFERROR(VLOOKUP(AI755,Breakup[],2,FALSE),"&gt;24"))</f>
        <v>&gt;24</v>
      </c>
      <c r="AK755" s="69" t="str">
        <f>VLOOKUP(V755,Master!B:D,3,FALSE)</f>
        <v>East</v>
      </c>
      <c r="AL755" s="69" t="str">
        <f t="shared" si="143"/>
        <v>Baroda</v>
      </c>
    </row>
    <row r="756" spans="1:38">
      <c r="A756" s="13" t="s">
        <v>1811</v>
      </c>
      <c r="B756" s="54">
        <v>44701.4777881134</v>
      </c>
      <c r="C756" s="13" t="s">
        <v>1771</v>
      </c>
      <c r="D756" s="13">
        <v>1390</v>
      </c>
      <c r="E756" s="13" t="s">
        <v>1812</v>
      </c>
      <c r="F756" s="13" t="s">
        <v>33</v>
      </c>
      <c r="G756" s="14">
        <v>1653027967927</v>
      </c>
      <c r="H756" s="55">
        <v>0.234756944444444</v>
      </c>
      <c r="I756" s="33">
        <v>44891.234756944403</v>
      </c>
      <c r="J756" s="58">
        <v>44891</v>
      </c>
      <c r="K756" s="13" t="s">
        <v>205</v>
      </c>
      <c r="L756" s="13" t="s">
        <v>21</v>
      </c>
      <c r="M756" s="13" t="s">
        <v>1771</v>
      </c>
      <c r="N756" s="13" t="s">
        <v>206</v>
      </c>
      <c r="O756" s="33">
        <v>44891.906273148103</v>
      </c>
      <c r="P756" s="58">
        <v>44891</v>
      </c>
      <c r="Q756" s="33" t="s">
        <v>237</v>
      </c>
      <c r="R756" s="14">
        <v>385</v>
      </c>
      <c r="S756" s="13" t="s">
        <v>208</v>
      </c>
      <c r="T756" s="13" t="s">
        <v>209</v>
      </c>
      <c r="U756" s="33">
        <f t="shared" ca="1" si="132"/>
        <v>45744.56914039352</v>
      </c>
      <c r="V756" s="13" t="str">
        <f t="shared" si="133"/>
        <v>Baroda</v>
      </c>
      <c r="W756" s="13" t="str">
        <f t="shared" si="134"/>
        <v>RI</v>
      </c>
      <c r="X756" s="13">
        <f t="shared" si="135"/>
        <v>5</v>
      </c>
      <c r="Y756" s="13" t="str">
        <f>IFERROR(VLOOKUP(C756,ReceivingTeam[],2,FALSE),"HelpDesk")</f>
        <v>HelpDesk</v>
      </c>
      <c r="Z756" s="67">
        <f t="shared" si="136"/>
        <v>44893.562499999993</v>
      </c>
      <c r="AA756" s="68">
        <f t="shared" si="137"/>
        <v>44891</v>
      </c>
      <c r="AB756" s="69" t="b">
        <f t="shared" si="138"/>
        <v>1</v>
      </c>
      <c r="AC756" s="70">
        <f t="shared" si="139"/>
        <v>0.5</v>
      </c>
      <c r="AD756" s="67">
        <f t="shared" si="140"/>
        <v>44893.562499999993</v>
      </c>
      <c r="AE756" s="67">
        <f>VLOOKUP(V756,'Branch Wise Work Timelines'!C:G,3,FALSE)+AA756</f>
        <v>44891.416666666664</v>
      </c>
      <c r="AF756" s="67">
        <f>IF(V756="Bangalore",VLOOKUP(V756,'Branch Wise Work Timelines'!C:G,4,FALSE)+AA756+1,IF(V756="Mumbai",VLOOKUP(V756,'Branch Wise Work Timelines'!C:G,4,FALSE)+AA756+1,VLOOKUP(V756,'Branch Wise Work Timelines'!C:G,4,FALSE)+AA756))</f>
        <v>44891.770833333336</v>
      </c>
      <c r="AG756" s="67">
        <f>WORKDAY.INTL(AA756,1,11)+VLOOKUP(V756,'Branch Wise Work Timelines'!C:G,3,FALSE)</f>
        <v>44893.416666666664</v>
      </c>
      <c r="AH756" s="69" t="str">
        <f t="shared" si="141"/>
        <v>Met</v>
      </c>
      <c r="AI756" s="69">
        <f t="shared" ca="1" si="142"/>
        <v>20425</v>
      </c>
      <c r="AJ756" s="69" t="str">
        <f ca="1">IF(AI756&lt;0,"0-12",IFERROR(VLOOKUP(AI756,Breakup[],2,FALSE),"&gt;24"))</f>
        <v>&gt;24</v>
      </c>
      <c r="AK756" s="69" t="str">
        <f>VLOOKUP(V756,Master!B:D,3,FALSE)</f>
        <v>East</v>
      </c>
      <c r="AL756" s="69" t="str">
        <f t="shared" si="143"/>
        <v>Baroda</v>
      </c>
    </row>
    <row r="757" spans="1:38">
      <c r="A757" s="13" t="s">
        <v>1813</v>
      </c>
      <c r="B757" s="54">
        <v>44701.519085150503</v>
      </c>
      <c r="C757" s="13" t="s">
        <v>1771</v>
      </c>
      <c r="D757" s="13">
        <v>637</v>
      </c>
      <c r="E757" s="13" t="s">
        <v>1814</v>
      </c>
      <c r="F757" s="13" t="s">
        <v>24</v>
      </c>
      <c r="G757" s="14">
        <v>1653030840504</v>
      </c>
      <c r="H757" s="55">
        <v>0.64914351851851804</v>
      </c>
      <c r="I757" s="33">
        <v>44883.649143518502</v>
      </c>
      <c r="J757" s="58">
        <v>44883</v>
      </c>
      <c r="K757" s="13" t="s">
        <v>205</v>
      </c>
      <c r="L757" s="13" t="s">
        <v>21</v>
      </c>
      <c r="M757" s="13" t="s">
        <v>1771</v>
      </c>
      <c r="N757" s="13" t="s">
        <v>206</v>
      </c>
      <c r="O757" s="33" t="s">
        <v>38</v>
      </c>
      <c r="P757" s="58" t="s">
        <v>38</v>
      </c>
      <c r="Q757" s="33" t="s">
        <v>207</v>
      </c>
      <c r="R757" s="14" t="s">
        <v>38</v>
      </c>
      <c r="S757" s="13" t="s">
        <v>208</v>
      </c>
      <c r="T757" s="13" t="s">
        <v>209</v>
      </c>
      <c r="U757" s="33">
        <f t="shared" ca="1" si="132"/>
        <v>45744.56914039352</v>
      </c>
      <c r="V757" s="13" t="str">
        <f t="shared" si="133"/>
        <v>Baroda</v>
      </c>
      <c r="W757" s="13" t="str">
        <f t="shared" si="134"/>
        <v>DOMI</v>
      </c>
      <c r="X757" s="13">
        <f t="shared" si="135"/>
        <v>15</v>
      </c>
      <c r="Y757" s="13" t="str">
        <f>IFERROR(VLOOKUP(C757,ReceivingTeam[],2,FALSE),"HelpDesk")</f>
        <v>HelpDesk</v>
      </c>
      <c r="Z757" s="67">
        <f t="shared" si="136"/>
        <v>44884.79497685183</v>
      </c>
      <c r="AA757" s="68">
        <f t="shared" si="137"/>
        <v>44883</v>
      </c>
      <c r="AB757" s="69" t="b">
        <f t="shared" si="138"/>
        <v>1</v>
      </c>
      <c r="AC757" s="70">
        <f t="shared" si="139"/>
        <v>0.5</v>
      </c>
      <c r="AD757" s="67">
        <f t="shared" si="140"/>
        <v>44884.79497685183</v>
      </c>
      <c r="AE757" s="67">
        <f>VLOOKUP(V757,'Branch Wise Work Timelines'!C:G,3,FALSE)+AA757</f>
        <v>44883.416666666664</v>
      </c>
      <c r="AF757" s="67">
        <f>IF(V757="Bangalore",VLOOKUP(V757,'Branch Wise Work Timelines'!C:G,4,FALSE)+AA757+1,IF(V757="Mumbai",VLOOKUP(V757,'Branch Wise Work Timelines'!C:G,4,FALSE)+AA757+1,VLOOKUP(V757,'Branch Wise Work Timelines'!C:G,4,FALSE)+AA757))</f>
        <v>44883.770833333336</v>
      </c>
      <c r="AG757" s="67">
        <f>WORKDAY.INTL(AA757,1,11)+VLOOKUP(V757,'Branch Wise Work Timelines'!C:G,3,FALSE)</f>
        <v>44884.416666666664</v>
      </c>
      <c r="AH757" s="69" t="str">
        <f t="shared" ca="1" si="141"/>
        <v>Out of TAT</v>
      </c>
      <c r="AI757" s="69">
        <f t="shared" ca="1" si="142"/>
        <v>20635</v>
      </c>
      <c r="AJ757" s="69" t="str">
        <f ca="1">IF(AI757&lt;0,"0-12",IFERROR(VLOOKUP(AI757,Breakup[],2,FALSE),"&gt;24"))</f>
        <v>&gt;24</v>
      </c>
      <c r="AK757" s="69" t="str">
        <f>VLOOKUP(V757,Master!B:D,3,FALSE)</f>
        <v>East</v>
      </c>
      <c r="AL757" s="69" t="str">
        <f t="shared" si="143"/>
        <v>Baroda</v>
      </c>
    </row>
    <row r="758" spans="1:38">
      <c r="A758" s="13" t="s">
        <v>1815</v>
      </c>
      <c r="B758" s="54">
        <v>44701.527645173599</v>
      </c>
      <c r="C758" s="13" t="s">
        <v>1771</v>
      </c>
      <c r="D758" s="13">
        <v>468</v>
      </c>
      <c r="E758" s="13" t="s">
        <v>1816</v>
      </c>
      <c r="F758" s="13" t="s">
        <v>24</v>
      </c>
      <c r="G758" s="14">
        <v>1653030840504</v>
      </c>
      <c r="H758" s="55">
        <v>0.70142361111111096</v>
      </c>
      <c r="I758" s="33">
        <v>44884.701423611099</v>
      </c>
      <c r="J758" s="58">
        <v>44884</v>
      </c>
      <c r="K758" s="13" t="s">
        <v>205</v>
      </c>
      <c r="L758" s="13" t="s">
        <v>21</v>
      </c>
      <c r="M758" s="13" t="s">
        <v>1771</v>
      </c>
      <c r="N758" s="13" t="s">
        <v>206</v>
      </c>
      <c r="O758" s="33" t="s">
        <v>38</v>
      </c>
      <c r="P758" s="58" t="s">
        <v>38</v>
      </c>
      <c r="Q758" s="33" t="s">
        <v>207</v>
      </c>
      <c r="R758" s="14" t="s">
        <v>38</v>
      </c>
      <c r="S758" s="13" t="s">
        <v>208</v>
      </c>
      <c r="T758" s="13" t="s">
        <v>209</v>
      </c>
      <c r="U758" s="33">
        <f t="shared" ca="1" si="132"/>
        <v>45744.56914039352</v>
      </c>
      <c r="V758" s="13" t="str">
        <f t="shared" si="133"/>
        <v>Baroda</v>
      </c>
      <c r="W758" s="13" t="str">
        <f t="shared" si="134"/>
        <v>DOMI</v>
      </c>
      <c r="X758" s="13">
        <f t="shared" si="135"/>
        <v>16</v>
      </c>
      <c r="Y758" s="13" t="str">
        <f>IFERROR(VLOOKUP(C758,ReceivingTeam[],2,FALSE),"HelpDesk")</f>
        <v>HelpDesk</v>
      </c>
      <c r="Z758" s="67">
        <f t="shared" si="136"/>
        <v>44886.847256944427</v>
      </c>
      <c r="AA758" s="68">
        <f t="shared" si="137"/>
        <v>44884</v>
      </c>
      <c r="AB758" s="69" t="b">
        <f t="shared" si="138"/>
        <v>1</v>
      </c>
      <c r="AC758" s="70">
        <f t="shared" si="139"/>
        <v>0.5</v>
      </c>
      <c r="AD758" s="67">
        <f t="shared" si="140"/>
        <v>44886.847256944427</v>
      </c>
      <c r="AE758" s="67">
        <f>VLOOKUP(V758,'Branch Wise Work Timelines'!C:G,3,FALSE)+AA758</f>
        <v>44884.416666666664</v>
      </c>
      <c r="AF758" s="67">
        <f>IF(V758="Bangalore",VLOOKUP(V758,'Branch Wise Work Timelines'!C:G,4,FALSE)+AA758+1,IF(V758="Mumbai",VLOOKUP(V758,'Branch Wise Work Timelines'!C:G,4,FALSE)+AA758+1,VLOOKUP(V758,'Branch Wise Work Timelines'!C:G,4,FALSE)+AA758))</f>
        <v>44884.770833333336</v>
      </c>
      <c r="AG758" s="67">
        <f>WORKDAY.INTL(AA758,1,11)+VLOOKUP(V758,'Branch Wise Work Timelines'!C:G,3,FALSE)</f>
        <v>44886.416666666664</v>
      </c>
      <c r="AH758" s="69" t="str">
        <f t="shared" ca="1" si="141"/>
        <v>Out of TAT</v>
      </c>
      <c r="AI758" s="69">
        <f t="shared" ca="1" si="142"/>
        <v>20586</v>
      </c>
      <c r="AJ758" s="69" t="str">
        <f ca="1">IF(AI758&lt;0,"0-12",IFERROR(VLOOKUP(AI758,Breakup[],2,FALSE),"&gt;24"))</f>
        <v>&gt;24</v>
      </c>
      <c r="AK758" s="69" t="str">
        <f>VLOOKUP(V758,Master!B:D,3,FALSE)</f>
        <v>East</v>
      </c>
      <c r="AL758" s="69" t="str">
        <f t="shared" si="143"/>
        <v>Baroda</v>
      </c>
    </row>
    <row r="759" spans="1:38">
      <c r="A759" s="13" t="s">
        <v>1817</v>
      </c>
      <c r="B759" s="54">
        <v>44701.5209781597</v>
      </c>
      <c r="C759" s="13" t="s">
        <v>203</v>
      </c>
      <c r="D759" s="13">
        <v>1391</v>
      </c>
      <c r="E759" s="13" t="s">
        <v>1818</v>
      </c>
      <c r="F759" s="13" t="s">
        <v>24</v>
      </c>
      <c r="G759" s="14">
        <v>1653030840504</v>
      </c>
      <c r="H759" s="55">
        <v>0.86108796296296297</v>
      </c>
      <c r="I759" s="33">
        <v>44890.861087963</v>
      </c>
      <c r="J759" s="58">
        <v>44890</v>
      </c>
      <c r="K759" s="13" t="s">
        <v>205</v>
      </c>
      <c r="L759" s="13" t="s">
        <v>21</v>
      </c>
      <c r="M759" s="13" t="s">
        <v>1771</v>
      </c>
      <c r="N759" s="13" t="s">
        <v>206</v>
      </c>
      <c r="O759" s="33" t="s">
        <v>38</v>
      </c>
      <c r="P759" s="58" t="s">
        <v>38</v>
      </c>
      <c r="Q759" s="33" t="s">
        <v>207</v>
      </c>
      <c r="R759" s="14" t="s">
        <v>38</v>
      </c>
      <c r="S759" s="13" t="s">
        <v>208</v>
      </c>
      <c r="T759" s="13" t="s">
        <v>209</v>
      </c>
      <c r="U759" s="33">
        <f t="shared" ca="1" si="132"/>
        <v>45744.56914039352</v>
      </c>
      <c r="V759" s="13" t="str">
        <f t="shared" si="133"/>
        <v>Baroda</v>
      </c>
      <c r="W759" s="13" t="str">
        <f t="shared" si="134"/>
        <v>DOMI</v>
      </c>
      <c r="X759" s="13">
        <f t="shared" si="135"/>
        <v>20</v>
      </c>
      <c r="Y759" s="13" t="str">
        <f>IFERROR(VLOOKUP(C759,ReceivingTeam[],2,FALSE),"HelpDesk")</f>
        <v>HelpDesk</v>
      </c>
      <c r="Z759" s="67">
        <f t="shared" si="136"/>
        <v>44892.006921296328</v>
      </c>
      <c r="AA759" s="68">
        <f t="shared" si="137"/>
        <v>44890</v>
      </c>
      <c r="AB759" s="69" t="b">
        <f t="shared" si="138"/>
        <v>1</v>
      </c>
      <c r="AC759" s="70">
        <f t="shared" si="139"/>
        <v>0.5</v>
      </c>
      <c r="AD759" s="67">
        <f t="shared" si="140"/>
        <v>44892.006921296328</v>
      </c>
      <c r="AE759" s="67">
        <f>VLOOKUP(V759,'Branch Wise Work Timelines'!C:G,3,FALSE)+AA759</f>
        <v>44890.416666666664</v>
      </c>
      <c r="AF759" s="67">
        <f>IF(V759="Bangalore",VLOOKUP(V759,'Branch Wise Work Timelines'!C:G,4,FALSE)+AA759+1,IF(V759="Mumbai",VLOOKUP(V759,'Branch Wise Work Timelines'!C:G,4,FALSE)+AA759+1,VLOOKUP(V759,'Branch Wise Work Timelines'!C:G,4,FALSE)+AA759))</f>
        <v>44890.770833333336</v>
      </c>
      <c r="AG759" s="67">
        <f>WORKDAY.INTL(AA759,1,11)+VLOOKUP(V759,'Branch Wise Work Timelines'!C:G,3,FALSE)</f>
        <v>44891.416666666664</v>
      </c>
      <c r="AH759" s="69" t="str">
        <f t="shared" ca="1" si="141"/>
        <v>Out of TAT</v>
      </c>
      <c r="AI759" s="69">
        <f t="shared" ca="1" si="142"/>
        <v>20462</v>
      </c>
      <c r="AJ759" s="69" t="str">
        <f ca="1">IF(AI759&lt;0,"0-12",IFERROR(VLOOKUP(AI759,Breakup[],2,FALSE),"&gt;24"))</f>
        <v>&gt;24</v>
      </c>
      <c r="AK759" s="69" t="str">
        <f>VLOOKUP(V759,Master!B:D,3,FALSE)</f>
        <v>East</v>
      </c>
      <c r="AL759" s="69" t="str">
        <f t="shared" si="143"/>
        <v>Baroda</v>
      </c>
    </row>
    <row r="760" spans="1:38">
      <c r="A760" s="13" t="s">
        <v>1819</v>
      </c>
      <c r="B760" s="54">
        <v>44701.521509571801</v>
      </c>
      <c r="C760" s="13" t="s">
        <v>1771</v>
      </c>
      <c r="D760" s="13">
        <v>448</v>
      </c>
      <c r="E760" s="13" t="s">
        <v>1820</v>
      </c>
      <c r="F760" s="13" t="s">
        <v>24</v>
      </c>
      <c r="G760" s="14">
        <v>1653030840504</v>
      </c>
      <c r="H760" s="55">
        <v>0.144027777777778</v>
      </c>
      <c r="I760" s="33">
        <v>44887.144027777802</v>
      </c>
      <c r="J760" s="58">
        <v>44887</v>
      </c>
      <c r="K760" s="13" t="s">
        <v>205</v>
      </c>
      <c r="L760" s="13" t="s">
        <v>21</v>
      </c>
      <c r="M760" s="13" t="s">
        <v>1771</v>
      </c>
      <c r="N760" s="13" t="s">
        <v>206</v>
      </c>
      <c r="O760" s="33" t="s">
        <v>38</v>
      </c>
      <c r="P760" s="58" t="s">
        <v>38</v>
      </c>
      <c r="Q760" s="33" t="s">
        <v>207</v>
      </c>
      <c r="R760" s="14" t="s">
        <v>38</v>
      </c>
      <c r="S760" s="13" t="s">
        <v>208</v>
      </c>
      <c r="T760" s="13" t="s">
        <v>209</v>
      </c>
      <c r="U760" s="33">
        <f t="shared" ca="1" si="132"/>
        <v>45744.56914039352</v>
      </c>
      <c r="V760" s="13" t="str">
        <f t="shared" si="133"/>
        <v>Baroda</v>
      </c>
      <c r="W760" s="13" t="str">
        <f t="shared" si="134"/>
        <v>DOMI</v>
      </c>
      <c r="X760" s="13">
        <f t="shared" si="135"/>
        <v>3</v>
      </c>
      <c r="Y760" s="13" t="str">
        <f>IFERROR(VLOOKUP(C760,ReceivingTeam[],2,FALSE),"HelpDesk")</f>
        <v>HelpDesk</v>
      </c>
      <c r="Z760" s="67">
        <f t="shared" si="136"/>
        <v>44888.562499999993</v>
      </c>
      <c r="AA760" s="68">
        <f t="shared" si="137"/>
        <v>44887</v>
      </c>
      <c r="AB760" s="69" t="b">
        <f t="shared" si="138"/>
        <v>1</v>
      </c>
      <c r="AC760" s="70">
        <f t="shared" si="139"/>
        <v>0.5</v>
      </c>
      <c r="AD760" s="67">
        <f t="shared" si="140"/>
        <v>44888.562499999993</v>
      </c>
      <c r="AE760" s="67">
        <f>VLOOKUP(V760,'Branch Wise Work Timelines'!C:G,3,FALSE)+AA760</f>
        <v>44887.416666666664</v>
      </c>
      <c r="AF760" s="67">
        <f>IF(V760="Bangalore",VLOOKUP(V760,'Branch Wise Work Timelines'!C:G,4,FALSE)+AA760+1,IF(V760="Mumbai",VLOOKUP(V760,'Branch Wise Work Timelines'!C:G,4,FALSE)+AA760+1,VLOOKUP(V760,'Branch Wise Work Timelines'!C:G,4,FALSE)+AA760))</f>
        <v>44887.770833333336</v>
      </c>
      <c r="AG760" s="67">
        <f>WORKDAY.INTL(AA760,1,11)+VLOOKUP(V760,'Branch Wise Work Timelines'!C:G,3,FALSE)</f>
        <v>44888.416666666664</v>
      </c>
      <c r="AH760" s="69" t="str">
        <f t="shared" ca="1" si="141"/>
        <v>Out of TAT</v>
      </c>
      <c r="AI760" s="69">
        <f t="shared" ca="1" si="142"/>
        <v>20545</v>
      </c>
      <c r="AJ760" s="69" t="str">
        <f ca="1">IF(AI760&lt;0,"0-12",IFERROR(VLOOKUP(AI760,Breakup[],2,FALSE),"&gt;24"))</f>
        <v>&gt;24</v>
      </c>
      <c r="AK760" s="69" t="str">
        <f>VLOOKUP(V760,Master!B:D,3,FALSE)</f>
        <v>East</v>
      </c>
      <c r="AL760" s="69" t="str">
        <f t="shared" si="143"/>
        <v>Baroda</v>
      </c>
    </row>
    <row r="761" spans="1:38">
      <c r="A761" s="13" t="s">
        <v>1821</v>
      </c>
      <c r="B761" s="54">
        <v>44701.522932604203</v>
      </c>
      <c r="C761" s="13" t="s">
        <v>1771</v>
      </c>
      <c r="D761" s="13">
        <v>488</v>
      </c>
      <c r="E761" s="13" t="s">
        <v>1822</v>
      </c>
      <c r="F761" s="13" t="s">
        <v>24</v>
      </c>
      <c r="G761" s="14">
        <v>1653030840504</v>
      </c>
      <c r="H761" s="55">
        <v>0.54063657407407395</v>
      </c>
      <c r="I761" s="33">
        <v>44884.5406365741</v>
      </c>
      <c r="J761" s="58">
        <v>44884</v>
      </c>
      <c r="K761" s="13" t="s">
        <v>205</v>
      </c>
      <c r="L761" s="13" t="s">
        <v>21</v>
      </c>
      <c r="M761" s="13" t="s">
        <v>1771</v>
      </c>
      <c r="N761" s="13" t="s">
        <v>206</v>
      </c>
      <c r="O761" s="33" t="s">
        <v>38</v>
      </c>
      <c r="P761" s="58" t="s">
        <v>38</v>
      </c>
      <c r="Q761" s="33" t="s">
        <v>207</v>
      </c>
      <c r="R761" s="14" t="s">
        <v>38</v>
      </c>
      <c r="S761" s="13" t="s">
        <v>208</v>
      </c>
      <c r="T761" s="13" t="s">
        <v>209</v>
      </c>
      <c r="U761" s="33">
        <f t="shared" ca="1" si="132"/>
        <v>45744.56914039352</v>
      </c>
      <c r="V761" s="13" t="str">
        <f t="shared" si="133"/>
        <v>Baroda</v>
      </c>
      <c r="W761" s="13" t="str">
        <f t="shared" si="134"/>
        <v>DOMI</v>
      </c>
      <c r="X761" s="13">
        <f t="shared" si="135"/>
        <v>12</v>
      </c>
      <c r="Y761" s="13" t="str">
        <f>IFERROR(VLOOKUP(C761,ReceivingTeam[],2,FALSE),"HelpDesk")</f>
        <v>HelpDesk</v>
      </c>
      <c r="Z761" s="67">
        <f t="shared" si="136"/>
        <v>44886.686469907429</v>
      </c>
      <c r="AA761" s="68">
        <f t="shared" si="137"/>
        <v>44884</v>
      </c>
      <c r="AB761" s="69" t="b">
        <f t="shared" si="138"/>
        <v>1</v>
      </c>
      <c r="AC761" s="70">
        <f t="shared" si="139"/>
        <v>0.5</v>
      </c>
      <c r="AD761" s="67">
        <f t="shared" si="140"/>
        <v>44886.686469907429</v>
      </c>
      <c r="AE761" s="67">
        <f>VLOOKUP(V761,'Branch Wise Work Timelines'!C:G,3,FALSE)+AA761</f>
        <v>44884.416666666664</v>
      </c>
      <c r="AF761" s="67">
        <f>IF(V761="Bangalore",VLOOKUP(V761,'Branch Wise Work Timelines'!C:G,4,FALSE)+AA761+1,IF(V761="Mumbai",VLOOKUP(V761,'Branch Wise Work Timelines'!C:G,4,FALSE)+AA761+1,VLOOKUP(V761,'Branch Wise Work Timelines'!C:G,4,FALSE)+AA761))</f>
        <v>44884.770833333336</v>
      </c>
      <c r="AG761" s="67">
        <f>WORKDAY.INTL(AA761,1,11)+VLOOKUP(V761,'Branch Wise Work Timelines'!C:G,3,FALSE)</f>
        <v>44886.416666666664</v>
      </c>
      <c r="AH761" s="69" t="str">
        <f t="shared" ca="1" si="141"/>
        <v>Out of TAT</v>
      </c>
      <c r="AI761" s="69">
        <f t="shared" ca="1" si="142"/>
        <v>20590</v>
      </c>
      <c r="AJ761" s="69" t="str">
        <f ca="1">IF(AI761&lt;0,"0-12",IFERROR(VLOOKUP(AI761,Breakup[],2,FALSE),"&gt;24"))</f>
        <v>&gt;24</v>
      </c>
      <c r="AK761" s="69" t="str">
        <f>VLOOKUP(V761,Master!B:D,3,FALSE)</f>
        <v>East</v>
      </c>
      <c r="AL761" s="69" t="str">
        <f t="shared" si="143"/>
        <v>Baroda</v>
      </c>
    </row>
    <row r="762" spans="1:38">
      <c r="A762" s="13" t="s">
        <v>1823</v>
      </c>
      <c r="B762" s="54">
        <v>44701.523257210603</v>
      </c>
      <c r="C762" s="13" t="s">
        <v>203</v>
      </c>
      <c r="D762" s="13">
        <v>676</v>
      </c>
      <c r="E762" s="13" t="s">
        <v>1824</v>
      </c>
      <c r="F762" s="13" t="s">
        <v>24</v>
      </c>
      <c r="G762" s="14">
        <v>1653030840504</v>
      </c>
      <c r="H762" s="55">
        <v>0.54010416666666705</v>
      </c>
      <c r="I762" s="33">
        <v>44887.540104166699</v>
      </c>
      <c r="J762" s="58">
        <v>44887</v>
      </c>
      <c r="K762" s="13" t="s">
        <v>205</v>
      </c>
      <c r="L762" s="13" t="s">
        <v>21</v>
      </c>
      <c r="M762" s="13" t="s">
        <v>1771</v>
      </c>
      <c r="N762" s="13" t="s">
        <v>206</v>
      </c>
      <c r="O762" s="33" t="s">
        <v>38</v>
      </c>
      <c r="P762" s="58" t="s">
        <v>38</v>
      </c>
      <c r="Q762" s="33" t="s">
        <v>207</v>
      </c>
      <c r="R762" s="14" t="s">
        <v>38</v>
      </c>
      <c r="S762" s="13" t="s">
        <v>208</v>
      </c>
      <c r="T762" s="13" t="s">
        <v>209</v>
      </c>
      <c r="U762" s="33">
        <f t="shared" ca="1" si="132"/>
        <v>45744.56914039352</v>
      </c>
      <c r="V762" s="13" t="str">
        <f t="shared" si="133"/>
        <v>Baroda</v>
      </c>
      <c r="W762" s="13" t="str">
        <f t="shared" si="134"/>
        <v>DOMI</v>
      </c>
      <c r="X762" s="13">
        <f t="shared" si="135"/>
        <v>12</v>
      </c>
      <c r="Y762" s="13" t="str">
        <f>IFERROR(VLOOKUP(C762,ReceivingTeam[],2,FALSE),"HelpDesk")</f>
        <v>HelpDesk</v>
      </c>
      <c r="Z762" s="67">
        <f t="shared" si="136"/>
        <v>44888.685937500028</v>
      </c>
      <c r="AA762" s="68">
        <f t="shared" si="137"/>
        <v>44887</v>
      </c>
      <c r="AB762" s="69" t="b">
        <f t="shared" si="138"/>
        <v>1</v>
      </c>
      <c r="AC762" s="70">
        <f t="shared" si="139"/>
        <v>0.5</v>
      </c>
      <c r="AD762" s="67">
        <f t="shared" si="140"/>
        <v>44888.685937500028</v>
      </c>
      <c r="AE762" s="67">
        <f>VLOOKUP(V762,'Branch Wise Work Timelines'!C:G,3,FALSE)+AA762</f>
        <v>44887.416666666664</v>
      </c>
      <c r="AF762" s="67">
        <f>IF(V762="Bangalore",VLOOKUP(V762,'Branch Wise Work Timelines'!C:G,4,FALSE)+AA762+1,IF(V762="Mumbai",VLOOKUP(V762,'Branch Wise Work Timelines'!C:G,4,FALSE)+AA762+1,VLOOKUP(V762,'Branch Wise Work Timelines'!C:G,4,FALSE)+AA762))</f>
        <v>44887.770833333336</v>
      </c>
      <c r="AG762" s="67">
        <f>WORKDAY.INTL(AA762,1,11)+VLOOKUP(V762,'Branch Wise Work Timelines'!C:G,3,FALSE)</f>
        <v>44888.416666666664</v>
      </c>
      <c r="AH762" s="69" t="str">
        <f t="shared" ca="1" si="141"/>
        <v>Out of TAT</v>
      </c>
      <c r="AI762" s="69">
        <f t="shared" ca="1" si="142"/>
        <v>20542</v>
      </c>
      <c r="AJ762" s="69" t="str">
        <f ca="1">IF(AI762&lt;0,"0-12",IFERROR(VLOOKUP(AI762,Breakup[],2,FALSE),"&gt;24"))</f>
        <v>&gt;24</v>
      </c>
      <c r="AK762" s="69" t="str">
        <f>VLOOKUP(V762,Master!B:D,3,FALSE)</f>
        <v>East</v>
      </c>
      <c r="AL762" s="69" t="str">
        <f t="shared" si="143"/>
        <v>Baroda</v>
      </c>
    </row>
    <row r="763" spans="1:38">
      <c r="A763" s="13" t="s">
        <v>1825</v>
      </c>
      <c r="B763" s="54">
        <v>44701.523957060199</v>
      </c>
      <c r="C763" s="13" t="s">
        <v>203</v>
      </c>
      <c r="D763" s="13">
        <v>343</v>
      </c>
      <c r="E763" s="13" t="s">
        <v>1826</v>
      </c>
      <c r="F763" s="13" t="s">
        <v>24</v>
      </c>
      <c r="G763" s="14">
        <v>1653030840504</v>
      </c>
      <c r="H763" s="55">
        <v>5.6493055555555602E-2</v>
      </c>
      <c r="I763" s="33">
        <v>44883.056493055599</v>
      </c>
      <c r="J763" s="58">
        <v>44883</v>
      </c>
      <c r="K763" s="13" t="s">
        <v>205</v>
      </c>
      <c r="L763" s="13" t="s">
        <v>21</v>
      </c>
      <c r="M763" s="13" t="s">
        <v>1771</v>
      </c>
      <c r="N763" s="13" t="s">
        <v>206</v>
      </c>
      <c r="O763" s="33" t="s">
        <v>38</v>
      </c>
      <c r="P763" s="58" t="s">
        <v>38</v>
      </c>
      <c r="Q763" s="33" t="s">
        <v>207</v>
      </c>
      <c r="R763" s="14" t="s">
        <v>38</v>
      </c>
      <c r="S763" s="13" t="s">
        <v>208</v>
      </c>
      <c r="T763" s="13" t="s">
        <v>209</v>
      </c>
      <c r="U763" s="33">
        <f t="shared" ca="1" si="132"/>
        <v>45744.56914039352</v>
      </c>
      <c r="V763" s="13" t="str">
        <f t="shared" si="133"/>
        <v>Baroda</v>
      </c>
      <c r="W763" s="13" t="str">
        <f t="shared" si="134"/>
        <v>DOMI</v>
      </c>
      <c r="X763" s="13">
        <f t="shared" si="135"/>
        <v>1</v>
      </c>
      <c r="Y763" s="13" t="str">
        <f>IFERROR(VLOOKUP(C763,ReceivingTeam[],2,FALSE),"HelpDesk")</f>
        <v>HelpDesk</v>
      </c>
      <c r="Z763" s="67">
        <f t="shared" si="136"/>
        <v>44884.562499999993</v>
      </c>
      <c r="AA763" s="68">
        <f t="shared" si="137"/>
        <v>44883</v>
      </c>
      <c r="AB763" s="69" t="b">
        <f t="shared" si="138"/>
        <v>1</v>
      </c>
      <c r="AC763" s="70">
        <f t="shared" si="139"/>
        <v>0.5</v>
      </c>
      <c r="AD763" s="67">
        <f t="shared" si="140"/>
        <v>44884.562499999993</v>
      </c>
      <c r="AE763" s="67">
        <f>VLOOKUP(V763,'Branch Wise Work Timelines'!C:G,3,FALSE)+AA763</f>
        <v>44883.416666666664</v>
      </c>
      <c r="AF763" s="67">
        <f>IF(V763="Bangalore",VLOOKUP(V763,'Branch Wise Work Timelines'!C:G,4,FALSE)+AA763+1,IF(V763="Mumbai",VLOOKUP(V763,'Branch Wise Work Timelines'!C:G,4,FALSE)+AA763+1,VLOOKUP(V763,'Branch Wise Work Timelines'!C:G,4,FALSE)+AA763))</f>
        <v>44883.770833333336</v>
      </c>
      <c r="AG763" s="67">
        <f>WORKDAY.INTL(AA763,1,11)+VLOOKUP(V763,'Branch Wise Work Timelines'!C:G,3,FALSE)</f>
        <v>44884.416666666664</v>
      </c>
      <c r="AH763" s="69" t="str">
        <f t="shared" ca="1" si="141"/>
        <v>Out of TAT</v>
      </c>
      <c r="AI763" s="69">
        <f t="shared" ca="1" si="142"/>
        <v>20641</v>
      </c>
      <c r="AJ763" s="69" t="str">
        <f ca="1">IF(AI763&lt;0,"0-12",IFERROR(VLOOKUP(AI763,Breakup[],2,FALSE),"&gt;24"))</f>
        <v>&gt;24</v>
      </c>
      <c r="AK763" s="69" t="str">
        <f>VLOOKUP(V763,Master!B:D,3,FALSE)</f>
        <v>East</v>
      </c>
      <c r="AL763" s="69" t="str">
        <f t="shared" si="143"/>
        <v>Baroda</v>
      </c>
    </row>
    <row r="764" spans="1:38">
      <c r="A764" s="13" t="s">
        <v>1827</v>
      </c>
      <c r="B764" s="54">
        <v>44701.529481597201</v>
      </c>
      <c r="C764" s="13" t="s">
        <v>1771</v>
      </c>
      <c r="D764" s="13">
        <v>103</v>
      </c>
      <c r="E764" s="13" t="s">
        <v>1828</v>
      </c>
      <c r="F764" s="13" t="s">
        <v>24</v>
      </c>
      <c r="G764" s="14">
        <v>1653030840504</v>
      </c>
      <c r="H764" s="55">
        <v>0.86244212962962996</v>
      </c>
      <c r="I764" s="33">
        <v>44882.862442129597</v>
      </c>
      <c r="J764" s="58">
        <v>44882</v>
      </c>
      <c r="K764" s="13" t="s">
        <v>205</v>
      </c>
      <c r="L764" s="13" t="s">
        <v>21</v>
      </c>
      <c r="M764" s="13" t="s">
        <v>1771</v>
      </c>
      <c r="N764" s="13" t="s">
        <v>206</v>
      </c>
      <c r="O764" s="33" t="s">
        <v>38</v>
      </c>
      <c r="P764" s="58" t="s">
        <v>38</v>
      </c>
      <c r="Q764" s="33" t="s">
        <v>207</v>
      </c>
      <c r="R764" s="14" t="s">
        <v>38</v>
      </c>
      <c r="S764" s="13" t="s">
        <v>208</v>
      </c>
      <c r="T764" s="13" t="s">
        <v>209</v>
      </c>
      <c r="U764" s="33">
        <f t="shared" ca="1" si="132"/>
        <v>45744.56914039352</v>
      </c>
      <c r="V764" s="13" t="str">
        <f t="shared" si="133"/>
        <v>Baroda</v>
      </c>
      <c r="W764" s="13" t="str">
        <f t="shared" si="134"/>
        <v>DOMI</v>
      </c>
      <c r="X764" s="13">
        <f t="shared" si="135"/>
        <v>20</v>
      </c>
      <c r="Y764" s="13" t="str">
        <f>IFERROR(VLOOKUP(C764,ReceivingTeam[],2,FALSE),"HelpDesk")</f>
        <v>HelpDesk</v>
      </c>
      <c r="Z764" s="67">
        <f t="shared" si="136"/>
        <v>44884.008275462926</v>
      </c>
      <c r="AA764" s="68">
        <f t="shared" si="137"/>
        <v>44882</v>
      </c>
      <c r="AB764" s="69" t="b">
        <f t="shared" si="138"/>
        <v>1</v>
      </c>
      <c r="AC764" s="70">
        <f t="shared" si="139"/>
        <v>0.5</v>
      </c>
      <c r="AD764" s="67">
        <f t="shared" si="140"/>
        <v>44884.008275462926</v>
      </c>
      <c r="AE764" s="67">
        <f>VLOOKUP(V764,'Branch Wise Work Timelines'!C:G,3,FALSE)+AA764</f>
        <v>44882.416666666664</v>
      </c>
      <c r="AF764" s="67">
        <f>IF(V764="Bangalore",VLOOKUP(V764,'Branch Wise Work Timelines'!C:G,4,FALSE)+AA764+1,IF(V764="Mumbai",VLOOKUP(V764,'Branch Wise Work Timelines'!C:G,4,FALSE)+AA764+1,VLOOKUP(V764,'Branch Wise Work Timelines'!C:G,4,FALSE)+AA764))</f>
        <v>44882.770833333336</v>
      </c>
      <c r="AG764" s="67">
        <f>WORKDAY.INTL(AA764,1,11)+VLOOKUP(V764,'Branch Wise Work Timelines'!C:G,3,FALSE)</f>
        <v>44883.416666666664</v>
      </c>
      <c r="AH764" s="69" t="str">
        <f t="shared" ca="1" si="141"/>
        <v>Out of TAT</v>
      </c>
      <c r="AI764" s="69">
        <f t="shared" ca="1" si="142"/>
        <v>20654</v>
      </c>
      <c r="AJ764" s="69" t="str">
        <f ca="1">IF(AI764&lt;0,"0-12",IFERROR(VLOOKUP(AI764,Breakup[],2,FALSE),"&gt;24"))</f>
        <v>&gt;24</v>
      </c>
      <c r="AK764" s="69" t="str">
        <f>VLOOKUP(V764,Master!B:D,3,FALSE)</f>
        <v>East</v>
      </c>
      <c r="AL764" s="69" t="str">
        <f t="shared" si="143"/>
        <v>Baroda</v>
      </c>
    </row>
    <row r="765" spans="1:38">
      <c r="A765" s="13" t="s">
        <v>1829</v>
      </c>
      <c r="B765" s="54">
        <v>44701.530386493097</v>
      </c>
      <c r="C765" s="13" t="s">
        <v>1771</v>
      </c>
      <c r="D765" s="13">
        <v>998</v>
      </c>
      <c r="E765" s="13" t="s">
        <v>1830</v>
      </c>
      <c r="F765" s="13" t="s">
        <v>24</v>
      </c>
      <c r="G765" s="14">
        <v>1653030840504</v>
      </c>
      <c r="H765" s="55">
        <v>0.56576388888888896</v>
      </c>
      <c r="I765" s="33">
        <v>44886.565763888902</v>
      </c>
      <c r="J765" s="58">
        <v>44886</v>
      </c>
      <c r="K765" s="13" t="s">
        <v>205</v>
      </c>
      <c r="L765" s="13" t="s">
        <v>21</v>
      </c>
      <c r="M765" s="13" t="s">
        <v>1771</v>
      </c>
      <c r="N765" s="13" t="s">
        <v>206</v>
      </c>
      <c r="O765" s="33" t="s">
        <v>38</v>
      </c>
      <c r="P765" s="58" t="s">
        <v>38</v>
      </c>
      <c r="Q765" s="33" t="s">
        <v>207</v>
      </c>
      <c r="R765" s="14" t="s">
        <v>38</v>
      </c>
      <c r="S765" s="13" t="s">
        <v>208</v>
      </c>
      <c r="T765" s="13" t="s">
        <v>209</v>
      </c>
      <c r="U765" s="33">
        <f t="shared" ca="1" si="132"/>
        <v>45744.56914039352</v>
      </c>
      <c r="V765" s="13" t="str">
        <f t="shared" si="133"/>
        <v>Baroda</v>
      </c>
      <c r="W765" s="13" t="str">
        <f t="shared" si="134"/>
        <v>DOMI</v>
      </c>
      <c r="X765" s="13">
        <f t="shared" si="135"/>
        <v>13</v>
      </c>
      <c r="Y765" s="13" t="str">
        <f>IFERROR(VLOOKUP(C765,ReceivingTeam[],2,FALSE),"HelpDesk")</f>
        <v>HelpDesk</v>
      </c>
      <c r="Z765" s="67">
        <f t="shared" si="136"/>
        <v>44887.711597222231</v>
      </c>
      <c r="AA765" s="68">
        <f t="shared" si="137"/>
        <v>44886</v>
      </c>
      <c r="AB765" s="69" t="b">
        <f t="shared" si="138"/>
        <v>1</v>
      </c>
      <c r="AC765" s="70">
        <f t="shared" si="139"/>
        <v>0.5</v>
      </c>
      <c r="AD765" s="67">
        <f t="shared" si="140"/>
        <v>44887.711597222231</v>
      </c>
      <c r="AE765" s="67">
        <f>VLOOKUP(V765,'Branch Wise Work Timelines'!C:G,3,FALSE)+AA765</f>
        <v>44886.416666666664</v>
      </c>
      <c r="AF765" s="67">
        <f>IF(V765="Bangalore",VLOOKUP(V765,'Branch Wise Work Timelines'!C:G,4,FALSE)+AA765+1,IF(V765="Mumbai",VLOOKUP(V765,'Branch Wise Work Timelines'!C:G,4,FALSE)+AA765+1,VLOOKUP(V765,'Branch Wise Work Timelines'!C:G,4,FALSE)+AA765))</f>
        <v>44886.770833333336</v>
      </c>
      <c r="AG765" s="67">
        <f>WORKDAY.INTL(AA765,1,11)+VLOOKUP(V765,'Branch Wise Work Timelines'!C:G,3,FALSE)</f>
        <v>44887.416666666664</v>
      </c>
      <c r="AH765" s="69" t="str">
        <f t="shared" ca="1" si="141"/>
        <v>Out of TAT</v>
      </c>
      <c r="AI765" s="69">
        <f t="shared" ca="1" si="142"/>
        <v>20565</v>
      </c>
      <c r="AJ765" s="69" t="str">
        <f ca="1">IF(AI765&lt;0,"0-12",IFERROR(VLOOKUP(AI765,Breakup[],2,FALSE),"&gt;24"))</f>
        <v>&gt;24</v>
      </c>
      <c r="AK765" s="69" t="str">
        <f>VLOOKUP(V765,Master!B:D,3,FALSE)</f>
        <v>East</v>
      </c>
      <c r="AL765" s="69" t="str">
        <f t="shared" si="143"/>
        <v>Baroda</v>
      </c>
    </row>
    <row r="766" spans="1:38">
      <c r="A766" s="13" t="s">
        <v>1831</v>
      </c>
      <c r="B766" s="54">
        <v>44701.524929201398</v>
      </c>
      <c r="C766" s="13" t="s">
        <v>203</v>
      </c>
      <c r="D766" s="13">
        <v>1755</v>
      </c>
      <c r="E766" s="13" t="s">
        <v>1832</v>
      </c>
      <c r="F766" s="13" t="s">
        <v>24</v>
      </c>
      <c r="G766" s="14">
        <v>1653030840504</v>
      </c>
      <c r="H766" s="55">
        <v>0.61704861111111098</v>
      </c>
      <c r="I766" s="33">
        <v>44890.6170486111</v>
      </c>
      <c r="J766" s="58">
        <v>44890</v>
      </c>
      <c r="K766" s="13" t="s">
        <v>205</v>
      </c>
      <c r="L766" s="13" t="s">
        <v>21</v>
      </c>
      <c r="M766" s="13" t="s">
        <v>1771</v>
      </c>
      <c r="N766" s="13" t="s">
        <v>206</v>
      </c>
      <c r="O766" s="33" t="s">
        <v>38</v>
      </c>
      <c r="P766" s="58" t="s">
        <v>38</v>
      </c>
      <c r="Q766" s="33" t="s">
        <v>207</v>
      </c>
      <c r="R766" s="14" t="s">
        <v>38</v>
      </c>
      <c r="S766" s="13" t="s">
        <v>208</v>
      </c>
      <c r="T766" s="13" t="s">
        <v>209</v>
      </c>
      <c r="U766" s="33">
        <f t="shared" ca="1" si="132"/>
        <v>45744.56914039352</v>
      </c>
      <c r="V766" s="13" t="str">
        <f t="shared" si="133"/>
        <v>Baroda</v>
      </c>
      <c r="W766" s="13" t="str">
        <f t="shared" si="134"/>
        <v>DOMI</v>
      </c>
      <c r="X766" s="13">
        <f t="shared" si="135"/>
        <v>14</v>
      </c>
      <c r="Y766" s="13" t="str">
        <f>IFERROR(VLOOKUP(C766,ReceivingTeam[],2,FALSE),"HelpDesk")</f>
        <v>HelpDesk</v>
      </c>
      <c r="Z766" s="67">
        <f t="shared" si="136"/>
        <v>44891.762881944429</v>
      </c>
      <c r="AA766" s="68">
        <f t="shared" si="137"/>
        <v>44890</v>
      </c>
      <c r="AB766" s="69" t="b">
        <f t="shared" si="138"/>
        <v>1</v>
      </c>
      <c r="AC766" s="70">
        <f t="shared" si="139"/>
        <v>0.5</v>
      </c>
      <c r="AD766" s="67">
        <f t="shared" si="140"/>
        <v>44891.762881944429</v>
      </c>
      <c r="AE766" s="67">
        <f>VLOOKUP(V766,'Branch Wise Work Timelines'!C:G,3,FALSE)+AA766</f>
        <v>44890.416666666664</v>
      </c>
      <c r="AF766" s="67">
        <f>IF(V766="Bangalore",VLOOKUP(V766,'Branch Wise Work Timelines'!C:G,4,FALSE)+AA766+1,IF(V766="Mumbai",VLOOKUP(V766,'Branch Wise Work Timelines'!C:G,4,FALSE)+AA766+1,VLOOKUP(V766,'Branch Wise Work Timelines'!C:G,4,FALSE)+AA766))</f>
        <v>44890.770833333336</v>
      </c>
      <c r="AG766" s="67">
        <f>WORKDAY.INTL(AA766,1,11)+VLOOKUP(V766,'Branch Wise Work Timelines'!C:G,3,FALSE)</f>
        <v>44891.416666666664</v>
      </c>
      <c r="AH766" s="69" t="str">
        <f t="shared" ca="1" si="141"/>
        <v>Out of TAT</v>
      </c>
      <c r="AI766" s="69">
        <f t="shared" ca="1" si="142"/>
        <v>20468</v>
      </c>
      <c r="AJ766" s="69" t="str">
        <f ca="1">IF(AI766&lt;0,"0-12",IFERROR(VLOOKUP(AI766,Breakup[],2,FALSE),"&gt;24"))</f>
        <v>&gt;24</v>
      </c>
      <c r="AK766" s="69" t="str">
        <f>VLOOKUP(V766,Master!B:D,3,FALSE)</f>
        <v>East</v>
      </c>
      <c r="AL766" s="69" t="str">
        <f t="shared" si="143"/>
        <v>Baroda</v>
      </c>
    </row>
    <row r="767" spans="1:38">
      <c r="A767" s="13" t="s">
        <v>1833</v>
      </c>
      <c r="B767" s="54">
        <v>44701.525392673597</v>
      </c>
      <c r="C767" s="13" t="s">
        <v>1771</v>
      </c>
      <c r="D767" s="13">
        <v>1226</v>
      </c>
      <c r="E767" s="13" t="s">
        <v>1834</v>
      </c>
      <c r="F767" s="13" t="s">
        <v>24</v>
      </c>
      <c r="G767" s="14">
        <v>1653030840504</v>
      </c>
      <c r="H767" s="55">
        <v>0.48304398148148098</v>
      </c>
      <c r="I767" s="33">
        <v>44885.483043981498</v>
      </c>
      <c r="J767" s="58">
        <v>44885</v>
      </c>
      <c r="K767" s="13" t="s">
        <v>205</v>
      </c>
      <c r="L767" s="13" t="s">
        <v>21</v>
      </c>
      <c r="M767" s="13" t="s">
        <v>1771</v>
      </c>
      <c r="N767" s="13" t="s">
        <v>206</v>
      </c>
      <c r="O767" s="33" t="s">
        <v>38</v>
      </c>
      <c r="P767" s="58" t="s">
        <v>38</v>
      </c>
      <c r="Q767" s="33" t="s">
        <v>207</v>
      </c>
      <c r="R767" s="14" t="s">
        <v>38</v>
      </c>
      <c r="S767" s="13" t="s">
        <v>208</v>
      </c>
      <c r="T767" s="13" t="s">
        <v>209</v>
      </c>
      <c r="U767" s="33">
        <f t="shared" ca="1" si="132"/>
        <v>45744.56914039352</v>
      </c>
      <c r="V767" s="13" t="str">
        <f t="shared" si="133"/>
        <v>Baroda</v>
      </c>
      <c r="W767" s="13" t="str">
        <f t="shared" si="134"/>
        <v>DOMI</v>
      </c>
      <c r="X767" s="13">
        <f t="shared" si="135"/>
        <v>11</v>
      </c>
      <c r="Y767" s="13" t="str">
        <f>IFERROR(VLOOKUP(C767,ReceivingTeam[],2,FALSE),"HelpDesk")</f>
        <v>HelpDesk</v>
      </c>
      <c r="Z767" s="67">
        <f t="shared" si="136"/>
        <v>44885.916666666664</v>
      </c>
      <c r="AA767" s="68">
        <f t="shared" si="137"/>
        <v>44885</v>
      </c>
      <c r="AB767" s="69" t="b">
        <f t="shared" si="138"/>
        <v>0</v>
      </c>
      <c r="AC767" s="70">
        <f t="shared" si="139"/>
        <v>0.5</v>
      </c>
      <c r="AD767" s="67">
        <f t="shared" si="140"/>
        <v>44885.916666666664</v>
      </c>
      <c r="AE767" s="67">
        <f>VLOOKUP(V767,'Branch Wise Work Timelines'!C:G,3,FALSE)+AA767</f>
        <v>44885.416666666664</v>
      </c>
      <c r="AF767" s="67">
        <f>IF(V767="Bangalore",VLOOKUP(V767,'Branch Wise Work Timelines'!C:G,4,FALSE)+AA767+1,IF(V767="Mumbai",VLOOKUP(V767,'Branch Wise Work Timelines'!C:G,4,FALSE)+AA767+1,VLOOKUP(V767,'Branch Wise Work Timelines'!C:G,4,FALSE)+AA767))</f>
        <v>44885.770833333336</v>
      </c>
      <c r="AG767" s="67">
        <f>WORKDAY.INTL(AA767,1,11)+VLOOKUP(V767,'Branch Wise Work Timelines'!C:G,3,FALSE)</f>
        <v>44886.416666666664</v>
      </c>
      <c r="AH767" s="69" t="str">
        <f t="shared" ca="1" si="141"/>
        <v>Out of TAT</v>
      </c>
      <c r="AI767" s="69">
        <f t="shared" ca="1" si="142"/>
        <v>20608</v>
      </c>
      <c r="AJ767" s="69" t="str">
        <f ca="1">IF(AI767&lt;0,"0-12",IFERROR(VLOOKUP(AI767,Breakup[],2,FALSE),"&gt;24"))</f>
        <v>&gt;24</v>
      </c>
      <c r="AK767" s="69" t="str">
        <f>VLOOKUP(V767,Master!B:D,3,FALSE)</f>
        <v>East</v>
      </c>
      <c r="AL767" s="69" t="str">
        <f t="shared" si="143"/>
        <v>Baroda</v>
      </c>
    </row>
    <row r="768" spans="1:38">
      <c r="A768" s="13" t="s">
        <v>1835</v>
      </c>
      <c r="B768" s="54">
        <v>44701.525714386597</v>
      </c>
      <c r="C768" s="13" t="s">
        <v>203</v>
      </c>
      <c r="D768" s="13">
        <v>848</v>
      </c>
      <c r="E768" s="13" t="s">
        <v>1836</v>
      </c>
      <c r="F768" s="13" t="s">
        <v>24</v>
      </c>
      <c r="G768" s="14">
        <v>1653030840504</v>
      </c>
      <c r="H768" s="55">
        <v>0.83541666666666703</v>
      </c>
      <c r="I768" s="33">
        <v>44886.835416666698</v>
      </c>
      <c r="J768" s="58">
        <v>44886</v>
      </c>
      <c r="K768" s="13" t="s">
        <v>205</v>
      </c>
      <c r="L768" s="13" t="s">
        <v>21</v>
      </c>
      <c r="M768" s="13" t="s">
        <v>1771</v>
      </c>
      <c r="N768" s="13" t="s">
        <v>206</v>
      </c>
      <c r="O768" s="33" t="s">
        <v>38</v>
      </c>
      <c r="P768" s="58" t="s">
        <v>38</v>
      </c>
      <c r="Q768" s="33" t="s">
        <v>207</v>
      </c>
      <c r="R768" s="14" t="s">
        <v>38</v>
      </c>
      <c r="S768" s="13" t="s">
        <v>208</v>
      </c>
      <c r="T768" s="13" t="s">
        <v>209</v>
      </c>
      <c r="U768" s="33">
        <f t="shared" ca="1" si="132"/>
        <v>45744.56914039352</v>
      </c>
      <c r="V768" s="13" t="str">
        <f t="shared" si="133"/>
        <v>Baroda</v>
      </c>
      <c r="W768" s="13" t="str">
        <f t="shared" si="134"/>
        <v>DOMI</v>
      </c>
      <c r="X768" s="13">
        <f t="shared" si="135"/>
        <v>20</v>
      </c>
      <c r="Y768" s="13" t="str">
        <f>IFERROR(VLOOKUP(C768,ReceivingTeam[],2,FALSE),"HelpDesk")</f>
        <v>HelpDesk</v>
      </c>
      <c r="Z768" s="67">
        <f t="shared" si="136"/>
        <v>44887.981250000026</v>
      </c>
      <c r="AA768" s="68">
        <f t="shared" si="137"/>
        <v>44886</v>
      </c>
      <c r="AB768" s="69" t="b">
        <f t="shared" si="138"/>
        <v>1</v>
      </c>
      <c r="AC768" s="70">
        <f t="shared" si="139"/>
        <v>0.5</v>
      </c>
      <c r="AD768" s="67">
        <f t="shared" si="140"/>
        <v>44887.981250000026</v>
      </c>
      <c r="AE768" s="67">
        <f>VLOOKUP(V768,'Branch Wise Work Timelines'!C:G,3,FALSE)+AA768</f>
        <v>44886.416666666664</v>
      </c>
      <c r="AF768" s="67">
        <f>IF(V768="Bangalore",VLOOKUP(V768,'Branch Wise Work Timelines'!C:G,4,FALSE)+AA768+1,IF(V768="Mumbai",VLOOKUP(V768,'Branch Wise Work Timelines'!C:G,4,FALSE)+AA768+1,VLOOKUP(V768,'Branch Wise Work Timelines'!C:G,4,FALSE)+AA768))</f>
        <v>44886.770833333336</v>
      </c>
      <c r="AG768" s="67">
        <f>WORKDAY.INTL(AA768,1,11)+VLOOKUP(V768,'Branch Wise Work Timelines'!C:G,3,FALSE)</f>
        <v>44887.416666666664</v>
      </c>
      <c r="AH768" s="69" t="str">
        <f t="shared" ca="1" si="141"/>
        <v>Out of TAT</v>
      </c>
      <c r="AI768" s="69">
        <f t="shared" ca="1" si="142"/>
        <v>20559</v>
      </c>
      <c r="AJ768" s="69" t="str">
        <f ca="1">IF(AI768&lt;0,"0-12",IFERROR(VLOOKUP(AI768,Breakup[],2,FALSE),"&gt;24"))</f>
        <v>&gt;24</v>
      </c>
      <c r="AK768" s="69" t="str">
        <f>VLOOKUP(V768,Master!B:D,3,FALSE)</f>
        <v>East</v>
      </c>
      <c r="AL768" s="69" t="str">
        <f t="shared" si="143"/>
        <v>Baroda</v>
      </c>
    </row>
    <row r="769" spans="1:38">
      <c r="A769" s="13" t="s">
        <v>1837</v>
      </c>
      <c r="B769" s="54">
        <v>44701.526589548601</v>
      </c>
      <c r="C769" s="13" t="s">
        <v>1771</v>
      </c>
      <c r="D769" s="13">
        <v>1668</v>
      </c>
      <c r="E769" s="13" t="s">
        <v>1838</v>
      </c>
      <c r="F769" s="13" t="s">
        <v>24</v>
      </c>
      <c r="G769" s="14">
        <v>1653030840504</v>
      </c>
      <c r="H769" s="55">
        <v>0.21277777777777801</v>
      </c>
      <c r="I769" s="33">
        <v>44886.212777777801</v>
      </c>
      <c r="J769" s="58">
        <v>44886</v>
      </c>
      <c r="K769" s="13" t="s">
        <v>205</v>
      </c>
      <c r="L769" s="13" t="s">
        <v>21</v>
      </c>
      <c r="M769" s="13" t="s">
        <v>1771</v>
      </c>
      <c r="N769" s="13" t="s">
        <v>206</v>
      </c>
      <c r="O769" s="33" t="s">
        <v>38</v>
      </c>
      <c r="P769" s="58" t="s">
        <v>38</v>
      </c>
      <c r="Q769" s="33" t="s">
        <v>207</v>
      </c>
      <c r="R769" s="14" t="s">
        <v>38</v>
      </c>
      <c r="S769" s="13" t="s">
        <v>208</v>
      </c>
      <c r="T769" s="13" t="s">
        <v>209</v>
      </c>
      <c r="U769" s="33">
        <f t="shared" ca="1" si="132"/>
        <v>45744.56914039352</v>
      </c>
      <c r="V769" s="13" t="str">
        <f t="shared" si="133"/>
        <v>Baroda</v>
      </c>
      <c r="W769" s="13" t="str">
        <f t="shared" si="134"/>
        <v>DOMI</v>
      </c>
      <c r="X769" s="13">
        <f t="shared" si="135"/>
        <v>5</v>
      </c>
      <c r="Y769" s="13" t="str">
        <f>IFERROR(VLOOKUP(C769,ReceivingTeam[],2,FALSE),"HelpDesk")</f>
        <v>HelpDesk</v>
      </c>
      <c r="Z769" s="67">
        <f t="shared" si="136"/>
        <v>44887.562499999993</v>
      </c>
      <c r="AA769" s="68">
        <f t="shared" si="137"/>
        <v>44886</v>
      </c>
      <c r="AB769" s="69" t="b">
        <f t="shared" si="138"/>
        <v>1</v>
      </c>
      <c r="AC769" s="70">
        <f t="shared" si="139"/>
        <v>0.5</v>
      </c>
      <c r="AD769" s="67">
        <f t="shared" si="140"/>
        <v>44887.562499999993</v>
      </c>
      <c r="AE769" s="67">
        <f>VLOOKUP(V769,'Branch Wise Work Timelines'!C:G,3,FALSE)+AA769</f>
        <v>44886.416666666664</v>
      </c>
      <c r="AF769" s="67">
        <f>IF(V769="Bangalore",VLOOKUP(V769,'Branch Wise Work Timelines'!C:G,4,FALSE)+AA769+1,IF(V769="Mumbai",VLOOKUP(V769,'Branch Wise Work Timelines'!C:G,4,FALSE)+AA769+1,VLOOKUP(V769,'Branch Wise Work Timelines'!C:G,4,FALSE)+AA769))</f>
        <v>44886.770833333336</v>
      </c>
      <c r="AG769" s="67">
        <f>WORKDAY.INTL(AA769,1,11)+VLOOKUP(V769,'Branch Wise Work Timelines'!C:G,3,FALSE)</f>
        <v>44887.416666666664</v>
      </c>
      <c r="AH769" s="69" t="str">
        <f t="shared" ca="1" si="141"/>
        <v>Out of TAT</v>
      </c>
      <c r="AI769" s="69">
        <f t="shared" ca="1" si="142"/>
        <v>20569</v>
      </c>
      <c r="AJ769" s="69" t="str">
        <f ca="1">IF(AI769&lt;0,"0-12",IFERROR(VLOOKUP(AI769,Breakup[],2,FALSE),"&gt;24"))</f>
        <v>&gt;24</v>
      </c>
      <c r="AK769" s="69" t="str">
        <f>VLOOKUP(V769,Master!B:D,3,FALSE)</f>
        <v>East</v>
      </c>
      <c r="AL769" s="69" t="str">
        <f t="shared" si="143"/>
        <v>Baroda</v>
      </c>
    </row>
    <row r="770" spans="1:38">
      <c r="A770" s="13" t="s">
        <v>1839</v>
      </c>
      <c r="B770" s="54">
        <v>44701.429659340298</v>
      </c>
      <c r="C770" s="13" t="s">
        <v>203</v>
      </c>
      <c r="D770" s="13">
        <v>1528</v>
      </c>
      <c r="E770" s="13" t="s">
        <v>1840</v>
      </c>
      <c r="F770" s="13" t="s">
        <v>24</v>
      </c>
      <c r="G770" s="14">
        <v>1653022841764</v>
      </c>
      <c r="H770" s="55">
        <v>0.26688657407407401</v>
      </c>
      <c r="I770" s="33">
        <v>44890.2668865741</v>
      </c>
      <c r="J770" s="58">
        <v>44890</v>
      </c>
      <c r="K770" s="13" t="s">
        <v>205</v>
      </c>
      <c r="L770" s="13" t="s">
        <v>21</v>
      </c>
      <c r="M770" s="13" t="s">
        <v>203</v>
      </c>
      <c r="N770" s="13" t="s">
        <v>206</v>
      </c>
      <c r="O770" s="33" t="s">
        <v>38</v>
      </c>
      <c r="P770" s="58" t="s">
        <v>38</v>
      </c>
      <c r="Q770" s="33" t="s">
        <v>207</v>
      </c>
      <c r="R770" s="14" t="s">
        <v>38</v>
      </c>
      <c r="S770" s="13" t="s">
        <v>208</v>
      </c>
      <c r="T770" s="13" t="s">
        <v>209</v>
      </c>
      <c r="U770" s="33">
        <f t="shared" ref="U770:U833" ca="1" si="144">NOW()</f>
        <v>45744.56914039352</v>
      </c>
      <c r="V770" s="13" t="str">
        <f t="shared" ref="V770:V833" si="145">VLOOKUP(L770,Location,2,0)</f>
        <v>Baroda</v>
      </c>
      <c r="W770" s="13" t="str">
        <f t="shared" ref="W770:W833" si="146">VLOOKUP(F770,FCT,2,FALSE)</f>
        <v>DOMI</v>
      </c>
      <c r="X770" s="13">
        <f t="shared" ref="X770:X833" si="147">HOUR(I770)</f>
        <v>6</v>
      </c>
      <c r="Y770" s="13" t="str">
        <f>IFERROR(VLOOKUP(C770,ReceivingTeam[],2,FALSE),"HelpDesk")</f>
        <v>HelpDesk</v>
      </c>
      <c r="Z770" s="67">
        <f t="shared" ref="Z770:Z833" si="148">IF(AB770=FALSE,AE770+AC770,IF(I770&gt;AE770,IF(((I770+AC770)&gt;AF770),(AC770-(AF770-I770)+AG770),I770+AC770),IF(((AE770+AC770)&gt;AF770),(AC770-(AF770-AE770)+AG770),AE770+AC770)))</f>
        <v>44891.562499999993</v>
      </c>
      <c r="AA770" s="68">
        <f t="shared" ref="AA770:AA833" si="149">INT(J770)</f>
        <v>44890</v>
      </c>
      <c r="AB770" s="69" t="b">
        <f t="shared" ref="AB770:AB833" si="150">WORKDAY.INTL(AA770-1,1,11)=AA770</f>
        <v>1</v>
      </c>
      <c r="AC770" s="70">
        <f t="shared" ref="AC770:AC833" si="151">IF(T770="High",12/24,72/24)</f>
        <v>0.5</v>
      </c>
      <c r="AD770" s="67">
        <f t="shared" ref="AD770:AD833" si="152">IF(AB770=FALSE,AE770+AC770,IF(I770&gt;AE770,IF(((I770+AC770)&gt;AF770),(AC770-(AF770-I770)+AG770),I770+AC770),IF(((AE770+AC770)&gt;AF770),(AC770-(AF770-AE770)+AG770),AE770+AC770)))</f>
        <v>44891.562499999993</v>
      </c>
      <c r="AE770" s="67">
        <f>VLOOKUP(V770,'Branch Wise Work Timelines'!C:G,3,FALSE)+AA770</f>
        <v>44890.416666666664</v>
      </c>
      <c r="AF770" s="67">
        <f>IF(V770="Bangalore",VLOOKUP(V770,'Branch Wise Work Timelines'!C:G,4,FALSE)+AA770+1,IF(V770="Mumbai",VLOOKUP(V770,'Branch Wise Work Timelines'!C:G,4,FALSE)+AA770+1,VLOOKUP(V770,'Branch Wise Work Timelines'!C:G,4,FALSE)+AA770))</f>
        <v>44890.770833333336</v>
      </c>
      <c r="AG770" s="67">
        <f>WORKDAY.INTL(AA770,1,11)+VLOOKUP(V770,'Branch Wise Work Timelines'!C:G,3,FALSE)</f>
        <v>44891.416666666664</v>
      </c>
      <c r="AH770" s="69" t="str">
        <f t="shared" ref="AH770:AH833" ca="1" si="153">IF(Q770&lt;&gt;"Success",IF(U770&gt;Z770,"Out of TAT","In TAT"),IF(O770&gt;AD770,"Not Met","Met"))</f>
        <v>Out of TAT</v>
      </c>
      <c r="AI770" s="69">
        <f t="shared" ref="AI770:AI833" ca="1" si="154">ROUNDUP((U770-AD770)*24,0)</f>
        <v>20473</v>
      </c>
      <c r="AJ770" s="69" t="str">
        <f ca="1">IF(AI770&lt;0,"0-12",IFERROR(VLOOKUP(AI770,Breakup[],2,FALSE),"&gt;24"))</f>
        <v>&gt;24</v>
      </c>
      <c r="AK770" s="69" t="str">
        <f>VLOOKUP(V770,Master!B:D,3,FALSE)</f>
        <v>East</v>
      </c>
      <c r="AL770" s="69" t="str">
        <f t="shared" ref="AL770:AL833" si="155">IF(V770="Bangalore",IF(W770="CLS",V770&amp;"-"&amp;"CLS",V770),(V770))</f>
        <v>Baroda</v>
      </c>
    </row>
    <row r="771" spans="1:38">
      <c r="A771" s="13" t="s">
        <v>1841</v>
      </c>
      <c r="B771" s="54">
        <v>44701.480447800903</v>
      </c>
      <c r="C771" s="13" t="s">
        <v>1771</v>
      </c>
      <c r="D771" s="13">
        <v>1006</v>
      </c>
      <c r="E771" s="13" t="s">
        <v>1842</v>
      </c>
      <c r="F771" s="13" t="s">
        <v>33</v>
      </c>
      <c r="G771" s="14">
        <v>1653027967927</v>
      </c>
      <c r="H771" s="55">
        <v>0.91084490740740698</v>
      </c>
      <c r="I771" s="33">
        <v>44884.910844907397</v>
      </c>
      <c r="J771" s="58">
        <v>44884</v>
      </c>
      <c r="K771" s="13" t="s">
        <v>205</v>
      </c>
      <c r="L771" s="13" t="s">
        <v>21</v>
      </c>
      <c r="M771" s="13" t="s">
        <v>1771</v>
      </c>
      <c r="N771" s="13" t="s">
        <v>206</v>
      </c>
      <c r="O771" s="33" t="s">
        <v>38</v>
      </c>
      <c r="P771" s="58" t="s">
        <v>38</v>
      </c>
      <c r="Q771" s="33" t="s">
        <v>207</v>
      </c>
      <c r="R771" s="14" t="s">
        <v>38</v>
      </c>
      <c r="S771" s="13" t="s">
        <v>208</v>
      </c>
      <c r="T771" s="13" t="s">
        <v>209</v>
      </c>
      <c r="U771" s="33">
        <f t="shared" ca="1" si="144"/>
        <v>45744.56914039352</v>
      </c>
      <c r="V771" s="13" t="str">
        <f t="shared" si="145"/>
        <v>Baroda</v>
      </c>
      <c r="W771" s="13" t="str">
        <f t="shared" si="146"/>
        <v>RI</v>
      </c>
      <c r="X771" s="13">
        <f t="shared" si="147"/>
        <v>21</v>
      </c>
      <c r="Y771" s="13" t="str">
        <f>IFERROR(VLOOKUP(C771,ReceivingTeam[],2,FALSE),"HelpDesk")</f>
        <v>HelpDesk</v>
      </c>
      <c r="Z771" s="67">
        <f t="shared" si="148"/>
        <v>44887.056678240726</v>
      </c>
      <c r="AA771" s="68">
        <f t="shared" si="149"/>
        <v>44884</v>
      </c>
      <c r="AB771" s="69" t="b">
        <f t="shared" si="150"/>
        <v>1</v>
      </c>
      <c r="AC771" s="70">
        <f t="shared" si="151"/>
        <v>0.5</v>
      </c>
      <c r="AD771" s="67">
        <f t="shared" si="152"/>
        <v>44887.056678240726</v>
      </c>
      <c r="AE771" s="67">
        <f>VLOOKUP(V771,'Branch Wise Work Timelines'!C:G,3,FALSE)+AA771</f>
        <v>44884.416666666664</v>
      </c>
      <c r="AF771" s="67">
        <f>IF(V771="Bangalore",VLOOKUP(V771,'Branch Wise Work Timelines'!C:G,4,FALSE)+AA771+1,IF(V771="Mumbai",VLOOKUP(V771,'Branch Wise Work Timelines'!C:G,4,FALSE)+AA771+1,VLOOKUP(V771,'Branch Wise Work Timelines'!C:G,4,FALSE)+AA771))</f>
        <v>44884.770833333336</v>
      </c>
      <c r="AG771" s="67">
        <f>WORKDAY.INTL(AA771,1,11)+VLOOKUP(V771,'Branch Wise Work Timelines'!C:G,3,FALSE)</f>
        <v>44886.416666666664</v>
      </c>
      <c r="AH771" s="69" t="str">
        <f t="shared" ca="1" si="153"/>
        <v>Out of TAT</v>
      </c>
      <c r="AI771" s="69">
        <f t="shared" ca="1" si="154"/>
        <v>20581</v>
      </c>
      <c r="AJ771" s="69" t="str">
        <f ca="1">IF(AI771&lt;0,"0-12",IFERROR(VLOOKUP(AI771,Breakup[],2,FALSE),"&gt;24"))</f>
        <v>&gt;24</v>
      </c>
      <c r="AK771" s="69" t="str">
        <f>VLOOKUP(V771,Master!B:D,3,FALSE)</f>
        <v>East</v>
      </c>
      <c r="AL771" s="69" t="str">
        <f t="shared" si="155"/>
        <v>Baroda</v>
      </c>
    </row>
    <row r="772" spans="1:38">
      <c r="A772" s="13" t="s">
        <v>1843</v>
      </c>
      <c r="B772" s="54">
        <v>44701.481533101898</v>
      </c>
      <c r="C772" s="13" t="s">
        <v>1771</v>
      </c>
      <c r="D772" s="13">
        <v>1730</v>
      </c>
      <c r="E772" s="13" t="s">
        <v>1844</v>
      </c>
      <c r="F772" s="13" t="s">
        <v>33</v>
      </c>
      <c r="G772" s="14">
        <v>1653027967927</v>
      </c>
      <c r="H772" s="55">
        <v>0.27827546296296302</v>
      </c>
      <c r="I772" s="33">
        <v>44890.278275463003</v>
      </c>
      <c r="J772" s="58">
        <v>44890</v>
      </c>
      <c r="K772" s="13" t="s">
        <v>205</v>
      </c>
      <c r="L772" s="13" t="s">
        <v>21</v>
      </c>
      <c r="M772" s="13" t="s">
        <v>1771</v>
      </c>
      <c r="N772" s="13" t="s">
        <v>206</v>
      </c>
      <c r="O772" s="33" t="s">
        <v>38</v>
      </c>
      <c r="P772" s="58" t="s">
        <v>38</v>
      </c>
      <c r="Q772" s="33" t="s">
        <v>207</v>
      </c>
      <c r="R772" s="14" t="s">
        <v>38</v>
      </c>
      <c r="S772" s="13" t="s">
        <v>208</v>
      </c>
      <c r="T772" s="13" t="s">
        <v>209</v>
      </c>
      <c r="U772" s="33">
        <f t="shared" ca="1" si="144"/>
        <v>45744.56914039352</v>
      </c>
      <c r="V772" s="13" t="str">
        <f t="shared" si="145"/>
        <v>Baroda</v>
      </c>
      <c r="W772" s="13" t="str">
        <f t="shared" si="146"/>
        <v>RI</v>
      </c>
      <c r="X772" s="13">
        <f t="shared" si="147"/>
        <v>6</v>
      </c>
      <c r="Y772" s="13" t="str">
        <f>IFERROR(VLOOKUP(C772,ReceivingTeam[],2,FALSE),"HelpDesk")</f>
        <v>HelpDesk</v>
      </c>
      <c r="Z772" s="67">
        <f t="shared" si="148"/>
        <v>44891.562499999993</v>
      </c>
      <c r="AA772" s="68">
        <f t="shared" si="149"/>
        <v>44890</v>
      </c>
      <c r="AB772" s="69" t="b">
        <f t="shared" si="150"/>
        <v>1</v>
      </c>
      <c r="AC772" s="70">
        <f t="shared" si="151"/>
        <v>0.5</v>
      </c>
      <c r="AD772" s="67">
        <f t="shared" si="152"/>
        <v>44891.562499999993</v>
      </c>
      <c r="AE772" s="67">
        <f>VLOOKUP(V772,'Branch Wise Work Timelines'!C:G,3,FALSE)+AA772</f>
        <v>44890.416666666664</v>
      </c>
      <c r="AF772" s="67">
        <f>IF(V772="Bangalore",VLOOKUP(V772,'Branch Wise Work Timelines'!C:G,4,FALSE)+AA772+1,IF(V772="Mumbai",VLOOKUP(V772,'Branch Wise Work Timelines'!C:G,4,FALSE)+AA772+1,VLOOKUP(V772,'Branch Wise Work Timelines'!C:G,4,FALSE)+AA772))</f>
        <v>44890.770833333336</v>
      </c>
      <c r="AG772" s="67">
        <f>WORKDAY.INTL(AA772,1,11)+VLOOKUP(V772,'Branch Wise Work Timelines'!C:G,3,FALSE)</f>
        <v>44891.416666666664</v>
      </c>
      <c r="AH772" s="69" t="str">
        <f t="shared" ca="1" si="153"/>
        <v>Out of TAT</v>
      </c>
      <c r="AI772" s="69">
        <f t="shared" ca="1" si="154"/>
        <v>20473</v>
      </c>
      <c r="AJ772" s="69" t="str">
        <f ca="1">IF(AI772&lt;0,"0-12",IFERROR(VLOOKUP(AI772,Breakup[],2,FALSE),"&gt;24"))</f>
        <v>&gt;24</v>
      </c>
      <c r="AK772" s="69" t="str">
        <f>VLOOKUP(V772,Master!B:D,3,FALSE)</f>
        <v>East</v>
      </c>
      <c r="AL772" s="69" t="str">
        <f t="shared" si="155"/>
        <v>Baroda</v>
      </c>
    </row>
    <row r="773" spans="1:38">
      <c r="A773" s="13" t="s">
        <v>1845</v>
      </c>
      <c r="B773" s="54">
        <v>44701.569870289299</v>
      </c>
      <c r="C773" s="13" t="s">
        <v>558</v>
      </c>
      <c r="D773" s="13">
        <v>124</v>
      </c>
      <c r="E773" s="13" t="s">
        <v>1846</v>
      </c>
      <c r="F773" s="13" t="s">
        <v>33</v>
      </c>
      <c r="G773" s="14">
        <v>1653037600168</v>
      </c>
      <c r="H773" s="55">
        <v>0.64709490740740705</v>
      </c>
      <c r="I773" s="33">
        <v>44886.647094907399</v>
      </c>
      <c r="J773" s="58">
        <v>44886</v>
      </c>
      <c r="K773" s="13" t="s">
        <v>213</v>
      </c>
      <c r="L773" s="13" t="s">
        <v>30</v>
      </c>
      <c r="M773" s="13" t="s">
        <v>282</v>
      </c>
      <c r="N773" s="13" t="s">
        <v>206</v>
      </c>
      <c r="O773" s="33" t="s">
        <v>38</v>
      </c>
      <c r="P773" s="58" t="s">
        <v>38</v>
      </c>
      <c r="Q773" s="33" t="s">
        <v>207</v>
      </c>
      <c r="R773" s="14" t="s">
        <v>38</v>
      </c>
      <c r="S773" s="13" t="s">
        <v>208</v>
      </c>
      <c r="T773" s="13" t="s">
        <v>209</v>
      </c>
      <c r="U773" s="33">
        <f t="shared" ca="1" si="144"/>
        <v>45744.56914039352</v>
      </c>
      <c r="V773" s="13" t="str">
        <f t="shared" si="145"/>
        <v>Bangalore</v>
      </c>
      <c r="W773" s="13" t="str">
        <f t="shared" si="146"/>
        <v>RI</v>
      </c>
      <c r="X773" s="13">
        <f t="shared" si="147"/>
        <v>15</v>
      </c>
      <c r="Y773" s="13" t="str">
        <f>IFERROR(VLOOKUP(C773,ReceivingTeam[],2,FALSE),"HelpDesk")</f>
        <v>HelpDesk</v>
      </c>
      <c r="Z773" s="67">
        <f t="shared" si="148"/>
        <v>44887.459594907399</v>
      </c>
      <c r="AA773" s="68">
        <f t="shared" si="149"/>
        <v>44886</v>
      </c>
      <c r="AB773" s="69" t="b">
        <f t="shared" si="150"/>
        <v>1</v>
      </c>
      <c r="AC773" s="70">
        <f t="shared" si="151"/>
        <v>0.5</v>
      </c>
      <c r="AD773" s="67">
        <f t="shared" si="152"/>
        <v>44887.459594907399</v>
      </c>
      <c r="AE773" s="67">
        <f>VLOOKUP(V773,'Branch Wise Work Timelines'!C:G,3,FALSE)+AA773</f>
        <v>44886.416666666664</v>
      </c>
      <c r="AF773" s="67">
        <f>IF(V773="Bangalore",VLOOKUP(V773,'Branch Wise Work Timelines'!C:G,4,FALSE)+AA773+1,IF(V773="Mumbai",VLOOKUP(V773,'Branch Wise Work Timelines'!C:G,4,FALSE)+AA773+1,VLOOKUP(V773,'Branch Wise Work Timelines'!C:G,4,FALSE)+AA773))</f>
        <v>44887.104166666664</v>
      </c>
      <c r="AG773" s="67">
        <f>WORKDAY.INTL(AA773,1,11)+VLOOKUP(V773,'Branch Wise Work Timelines'!C:G,3,FALSE)</f>
        <v>44887.416666666664</v>
      </c>
      <c r="AH773" s="69" t="str">
        <f t="shared" ca="1" si="153"/>
        <v>Out of TAT</v>
      </c>
      <c r="AI773" s="69">
        <f t="shared" ca="1" si="154"/>
        <v>20571</v>
      </c>
      <c r="AJ773" s="69" t="str">
        <f ca="1">IF(AI773&lt;0,"0-12",IFERROR(VLOOKUP(AI773,Breakup[],2,FALSE),"&gt;24"))</f>
        <v>&gt;24</v>
      </c>
      <c r="AK773" s="69" t="str">
        <f>VLOOKUP(V773,Master!B:D,3,FALSE)</f>
        <v>South</v>
      </c>
      <c r="AL773" s="69" t="str">
        <f t="shared" si="155"/>
        <v>Bangalore</v>
      </c>
    </row>
    <row r="774" spans="1:38">
      <c r="A774" s="13" t="s">
        <v>1847</v>
      </c>
      <c r="B774" s="54">
        <v>44701.620533761597</v>
      </c>
      <c r="C774" s="13" t="s">
        <v>329</v>
      </c>
      <c r="D774" s="13">
        <v>83</v>
      </c>
      <c r="E774" s="13" t="s">
        <v>1848</v>
      </c>
      <c r="F774" s="13" t="s">
        <v>15</v>
      </c>
      <c r="G774" s="14">
        <v>1653042280155</v>
      </c>
      <c r="H774" s="55">
        <v>0.50431712962963005</v>
      </c>
      <c r="I774" s="33">
        <v>44882.504317129598</v>
      </c>
      <c r="J774" s="58">
        <v>44882</v>
      </c>
      <c r="K774" s="13" t="s">
        <v>213</v>
      </c>
      <c r="L774" s="13" t="s">
        <v>30</v>
      </c>
      <c r="M774" s="13" t="s">
        <v>214</v>
      </c>
      <c r="N774" s="13" t="s">
        <v>206</v>
      </c>
      <c r="O774" s="33" t="s">
        <v>38</v>
      </c>
      <c r="P774" s="58" t="s">
        <v>38</v>
      </c>
      <c r="Q774" s="33" t="s">
        <v>207</v>
      </c>
      <c r="R774" s="14" t="s">
        <v>38</v>
      </c>
      <c r="S774" s="13" t="s">
        <v>216</v>
      </c>
      <c r="T774" s="13" t="s">
        <v>217</v>
      </c>
      <c r="U774" s="33">
        <f t="shared" ca="1" si="144"/>
        <v>45744.56914039352</v>
      </c>
      <c r="V774" s="13" t="str">
        <f t="shared" si="145"/>
        <v>Bangalore</v>
      </c>
      <c r="W774" s="13" t="str">
        <f t="shared" si="146"/>
        <v>CLS</v>
      </c>
      <c r="X774" s="13">
        <f t="shared" si="147"/>
        <v>12</v>
      </c>
      <c r="Y774" s="13" t="str">
        <f>IFERROR(VLOOKUP(C774,ReceivingTeam[],2,FALSE),"HelpDesk")</f>
        <v>HelpDesk</v>
      </c>
      <c r="Z774" s="67">
        <f t="shared" si="148"/>
        <v>44883.004317129598</v>
      </c>
      <c r="AA774" s="68">
        <f t="shared" si="149"/>
        <v>44882</v>
      </c>
      <c r="AB774" s="69" t="b">
        <f t="shared" si="150"/>
        <v>1</v>
      </c>
      <c r="AC774" s="70">
        <f t="shared" si="151"/>
        <v>0.5</v>
      </c>
      <c r="AD774" s="67">
        <f t="shared" si="152"/>
        <v>44883.004317129598</v>
      </c>
      <c r="AE774" s="67">
        <f>VLOOKUP(V774,'Branch Wise Work Timelines'!C:G,3,FALSE)+AA774</f>
        <v>44882.416666666664</v>
      </c>
      <c r="AF774" s="67">
        <f>IF(V774="Bangalore",VLOOKUP(V774,'Branch Wise Work Timelines'!C:G,4,FALSE)+AA774+1,IF(V774="Mumbai",VLOOKUP(V774,'Branch Wise Work Timelines'!C:G,4,FALSE)+AA774+1,VLOOKUP(V774,'Branch Wise Work Timelines'!C:G,4,FALSE)+AA774))</f>
        <v>44883.104166666664</v>
      </c>
      <c r="AG774" s="67">
        <f>WORKDAY.INTL(AA774,1,11)+VLOOKUP(V774,'Branch Wise Work Timelines'!C:G,3,FALSE)</f>
        <v>44883.416666666664</v>
      </c>
      <c r="AH774" s="69" t="str">
        <f t="shared" ca="1" si="153"/>
        <v>Out of TAT</v>
      </c>
      <c r="AI774" s="69">
        <f t="shared" ca="1" si="154"/>
        <v>20678</v>
      </c>
      <c r="AJ774" s="69" t="str">
        <f ca="1">IF(AI774&lt;0,"0-12",IFERROR(VLOOKUP(AI774,Breakup[],2,FALSE),"&gt;24"))</f>
        <v>&gt;24</v>
      </c>
      <c r="AK774" s="69" t="str">
        <f>VLOOKUP(V774,Master!B:D,3,FALSE)</f>
        <v>South</v>
      </c>
      <c r="AL774" s="69" t="str">
        <f t="shared" si="155"/>
        <v>Bangalore-CLS</v>
      </c>
    </row>
    <row r="775" spans="1:38">
      <c r="A775" s="13" t="s">
        <v>1849</v>
      </c>
      <c r="B775" s="54">
        <v>44701.5285377662</v>
      </c>
      <c r="C775" s="13" t="s">
        <v>1771</v>
      </c>
      <c r="D775" s="13">
        <v>973</v>
      </c>
      <c r="E775" s="13" t="s">
        <v>1850</v>
      </c>
      <c r="F775" s="13" t="s">
        <v>24</v>
      </c>
      <c r="G775" s="14">
        <v>1653030840504</v>
      </c>
      <c r="H775" s="55">
        <v>0.19614583333333299</v>
      </c>
      <c r="I775" s="33">
        <v>44881.196145833303</v>
      </c>
      <c r="J775" s="58">
        <v>44881</v>
      </c>
      <c r="K775" s="13" t="s">
        <v>205</v>
      </c>
      <c r="L775" s="13" t="s">
        <v>21</v>
      </c>
      <c r="M775" s="13" t="s">
        <v>1771</v>
      </c>
      <c r="N775" s="13" t="s">
        <v>206</v>
      </c>
      <c r="O775" s="33" t="s">
        <v>38</v>
      </c>
      <c r="P775" s="58" t="s">
        <v>38</v>
      </c>
      <c r="Q775" s="33" t="s">
        <v>207</v>
      </c>
      <c r="R775" s="14" t="s">
        <v>38</v>
      </c>
      <c r="S775" s="13" t="s">
        <v>208</v>
      </c>
      <c r="T775" s="13" t="s">
        <v>209</v>
      </c>
      <c r="U775" s="33">
        <f t="shared" ca="1" si="144"/>
        <v>45744.56914039352</v>
      </c>
      <c r="V775" s="13" t="str">
        <f t="shared" si="145"/>
        <v>Baroda</v>
      </c>
      <c r="W775" s="13" t="str">
        <f t="shared" si="146"/>
        <v>DOMI</v>
      </c>
      <c r="X775" s="13">
        <f t="shared" si="147"/>
        <v>4</v>
      </c>
      <c r="Y775" s="13" t="str">
        <f>IFERROR(VLOOKUP(C775,ReceivingTeam[],2,FALSE),"HelpDesk")</f>
        <v>HelpDesk</v>
      </c>
      <c r="Z775" s="67">
        <f t="shared" si="148"/>
        <v>44882.562499999993</v>
      </c>
      <c r="AA775" s="68">
        <f t="shared" si="149"/>
        <v>44881</v>
      </c>
      <c r="AB775" s="69" t="b">
        <f t="shared" si="150"/>
        <v>1</v>
      </c>
      <c r="AC775" s="70">
        <f t="shared" si="151"/>
        <v>0.5</v>
      </c>
      <c r="AD775" s="67">
        <f t="shared" si="152"/>
        <v>44882.562499999993</v>
      </c>
      <c r="AE775" s="67">
        <f>VLOOKUP(V775,'Branch Wise Work Timelines'!C:G,3,FALSE)+AA775</f>
        <v>44881.416666666664</v>
      </c>
      <c r="AF775" s="67">
        <f>IF(V775="Bangalore",VLOOKUP(V775,'Branch Wise Work Timelines'!C:G,4,FALSE)+AA775+1,IF(V775="Mumbai",VLOOKUP(V775,'Branch Wise Work Timelines'!C:G,4,FALSE)+AA775+1,VLOOKUP(V775,'Branch Wise Work Timelines'!C:G,4,FALSE)+AA775))</f>
        <v>44881.770833333336</v>
      </c>
      <c r="AG775" s="67">
        <f>WORKDAY.INTL(AA775,1,11)+VLOOKUP(V775,'Branch Wise Work Timelines'!C:G,3,FALSE)</f>
        <v>44882.416666666664</v>
      </c>
      <c r="AH775" s="69" t="str">
        <f t="shared" ca="1" si="153"/>
        <v>Out of TAT</v>
      </c>
      <c r="AI775" s="69">
        <f t="shared" ca="1" si="154"/>
        <v>20689</v>
      </c>
      <c r="AJ775" s="69" t="str">
        <f ca="1">IF(AI775&lt;0,"0-12",IFERROR(VLOOKUP(AI775,Breakup[],2,FALSE),"&gt;24"))</f>
        <v>&gt;24</v>
      </c>
      <c r="AK775" s="69" t="str">
        <f>VLOOKUP(V775,Master!B:D,3,FALSE)</f>
        <v>East</v>
      </c>
      <c r="AL775" s="69" t="str">
        <f t="shared" si="155"/>
        <v>Baroda</v>
      </c>
    </row>
    <row r="776" spans="1:38">
      <c r="A776" s="13" t="s">
        <v>1851</v>
      </c>
      <c r="B776" s="54">
        <v>44701.430722338002</v>
      </c>
      <c r="C776" s="13" t="s">
        <v>1771</v>
      </c>
      <c r="D776" s="13">
        <v>265</v>
      </c>
      <c r="E776" s="13" t="s">
        <v>1852</v>
      </c>
      <c r="F776" s="13" t="s">
        <v>33</v>
      </c>
      <c r="G776" s="14">
        <v>1653024392571</v>
      </c>
      <c r="H776" s="55">
        <v>0.15571759259259299</v>
      </c>
      <c r="I776" s="33">
        <v>44890.155717592599</v>
      </c>
      <c r="J776" s="58">
        <v>44890</v>
      </c>
      <c r="K776" s="13" t="s">
        <v>205</v>
      </c>
      <c r="L776" s="13" t="s">
        <v>21</v>
      </c>
      <c r="M776" s="13" t="s">
        <v>1771</v>
      </c>
      <c r="N776" s="13" t="s">
        <v>206</v>
      </c>
      <c r="O776" s="33" t="s">
        <v>38</v>
      </c>
      <c r="P776" s="58" t="s">
        <v>38</v>
      </c>
      <c r="Q776" s="33" t="s">
        <v>207</v>
      </c>
      <c r="R776" s="14" t="s">
        <v>38</v>
      </c>
      <c r="S776" s="13" t="s">
        <v>208</v>
      </c>
      <c r="T776" s="13" t="s">
        <v>209</v>
      </c>
      <c r="U776" s="33">
        <f t="shared" ca="1" si="144"/>
        <v>45744.56914039352</v>
      </c>
      <c r="V776" s="13" t="str">
        <f t="shared" si="145"/>
        <v>Baroda</v>
      </c>
      <c r="W776" s="13" t="str">
        <f t="shared" si="146"/>
        <v>RI</v>
      </c>
      <c r="X776" s="13">
        <f t="shared" si="147"/>
        <v>3</v>
      </c>
      <c r="Y776" s="13" t="str">
        <f>IFERROR(VLOOKUP(C776,ReceivingTeam[],2,FALSE),"HelpDesk")</f>
        <v>HelpDesk</v>
      </c>
      <c r="Z776" s="67">
        <f t="shared" si="148"/>
        <v>44891.562499999993</v>
      </c>
      <c r="AA776" s="68">
        <f t="shared" si="149"/>
        <v>44890</v>
      </c>
      <c r="AB776" s="69" t="b">
        <f t="shared" si="150"/>
        <v>1</v>
      </c>
      <c r="AC776" s="70">
        <f t="shared" si="151"/>
        <v>0.5</v>
      </c>
      <c r="AD776" s="67">
        <f t="shared" si="152"/>
        <v>44891.562499999993</v>
      </c>
      <c r="AE776" s="67">
        <f>VLOOKUP(V776,'Branch Wise Work Timelines'!C:G,3,FALSE)+AA776</f>
        <v>44890.416666666664</v>
      </c>
      <c r="AF776" s="67">
        <f>IF(V776="Bangalore",VLOOKUP(V776,'Branch Wise Work Timelines'!C:G,4,FALSE)+AA776+1,IF(V776="Mumbai",VLOOKUP(V776,'Branch Wise Work Timelines'!C:G,4,FALSE)+AA776+1,VLOOKUP(V776,'Branch Wise Work Timelines'!C:G,4,FALSE)+AA776))</f>
        <v>44890.770833333336</v>
      </c>
      <c r="AG776" s="67">
        <f>WORKDAY.INTL(AA776,1,11)+VLOOKUP(V776,'Branch Wise Work Timelines'!C:G,3,FALSE)</f>
        <v>44891.416666666664</v>
      </c>
      <c r="AH776" s="69" t="str">
        <f t="shared" ca="1" si="153"/>
        <v>Out of TAT</v>
      </c>
      <c r="AI776" s="69">
        <f t="shared" ca="1" si="154"/>
        <v>20473</v>
      </c>
      <c r="AJ776" s="69" t="str">
        <f ca="1">IF(AI776&lt;0,"0-12",IFERROR(VLOOKUP(AI776,Breakup[],2,FALSE),"&gt;24"))</f>
        <v>&gt;24</v>
      </c>
      <c r="AK776" s="69" t="str">
        <f>VLOOKUP(V776,Master!B:D,3,FALSE)</f>
        <v>East</v>
      </c>
      <c r="AL776" s="69" t="str">
        <f t="shared" si="155"/>
        <v>Baroda</v>
      </c>
    </row>
    <row r="777" spans="1:38">
      <c r="A777" s="13" t="s">
        <v>1853</v>
      </c>
      <c r="B777" s="54">
        <v>44701.431149108801</v>
      </c>
      <c r="C777" s="13" t="s">
        <v>203</v>
      </c>
      <c r="D777" s="13">
        <v>115</v>
      </c>
      <c r="E777" s="13" t="s">
        <v>1854</v>
      </c>
      <c r="F777" s="13" t="s">
        <v>24</v>
      </c>
      <c r="G777" s="14">
        <v>1653022841764</v>
      </c>
      <c r="H777" s="55">
        <v>0.6690625</v>
      </c>
      <c r="I777" s="33">
        <v>44888.669062499997</v>
      </c>
      <c r="J777" s="58">
        <v>44888</v>
      </c>
      <c r="K777" s="13" t="s">
        <v>205</v>
      </c>
      <c r="L777" s="13" t="s">
        <v>21</v>
      </c>
      <c r="M777" s="13" t="s">
        <v>203</v>
      </c>
      <c r="N777" s="13" t="s">
        <v>206</v>
      </c>
      <c r="O777" s="33" t="s">
        <v>38</v>
      </c>
      <c r="P777" s="58" t="s">
        <v>38</v>
      </c>
      <c r="Q777" s="33" t="s">
        <v>207</v>
      </c>
      <c r="R777" s="14" t="s">
        <v>38</v>
      </c>
      <c r="S777" s="13" t="s">
        <v>208</v>
      </c>
      <c r="T777" s="13" t="s">
        <v>209</v>
      </c>
      <c r="U777" s="33">
        <f t="shared" ca="1" si="144"/>
        <v>45744.56914039352</v>
      </c>
      <c r="V777" s="13" t="str">
        <f t="shared" si="145"/>
        <v>Baroda</v>
      </c>
      <c r="W777" s="13" t="str">
        <f t="shared" si="146"/>
        <v>DOMI</v>
      </c>
      <c r="X777" s="13">
        <f t="shared" si="147"/>
        <v>16</v>
      </c>
      <c r="Y777" s="13" t="str">
        <f>IFERROR(VLOOKUP(C777,ReceivingTeam[],2,FALSE),"HelpDesk")</f>
        <v>HelpDesk</v>
      </c>
      <c r="Z777" s="67">
        <f t="shared" si="148"/>
        <v>44889.814895833326</v>
      </c>
      <c r="AA777" s="68">
        <f t="shared" si="149"/>
        <v>44888</v>
      </c>
      <c r="AB777" s="69" t="b">
        <f t="shared" si="150"/>
        <v>1</v>
      </c>
      <c r="AC777" s="70">
        <f t="shared" si="151"/>
        <v>0.5</v>
      </c>
      <c r="AD777" s="67">
        <f t="shared" si="152"/>
        <v>44889.814895833326</v>
      </c>
      <c r="AE777" s="67">
        <f>VLOOKUP(V777,'Branch Wise Work Timelines'!C:G,3,FALSE)+AA777</f>
        <v>44888.416666666664</v>
      </c>
      <c r="AF777" s="67">
        <f>IF(V777="Bangalore",VLOOKUP(V777,'Branch Wise Work Timelines'!C:G,4,FALSE)+AA777+1,IF(V777="Mumbai",VLOOKUP(V777,'Branch Wise Work Timelines'!C:G,4,FALSE)+AA777+1,VLOOKUP(V777,'Branch Wise Work Timelines'!C:G,4,FALSE)+AA777))</f>
        <v>44888.770833333336</v>
      </c>
      <c r="AG777" s="67">
        <f>WORKDAY.INTL(AA777,1,11)+VLOOKUP(V777,'Branch Wise Work Timelines'!C:G,3,FALSE)</f>
        <v>44889.416666666664</v>
      </c>
      <c r="AH777" s="69" t="str">
        <f t="shared" ca="1" si="153"/>
        <v>Out of TAT</v>
      </c>
      <c r="AI777" s="69">
        <f t="shared" ca="1" si="154"/>
        <v>20515</v>
      </c>
      <c r="AJ777" s="69" t="str">
        <f ca="1">IF(AI777&lt;0,"0-12",IFERROR(VLOOKUP(AI777,Breakup[],2,FALSE),"&gt;24"))</f>
        <v>&gt;24</v>
      </c>
      <c r="AK777" s="69" t="str">
        <f>VLOOKUP(V777,Master!B:D,3,FALSE)</f>
        <v>East</v>
      </c>
      <c r="AL777" s="69" t="str">
        <f t="shared" si="155"/>
        <v>Baroda</v>
      </c>
    </row>
    <row r="778" spans="1:38">
      <c r="A778" s="13" t="s">
        <v>1855</v>
      </c>
      <c r="B778" s="54">
        <v>44701.431736886603</v>
      </c>
      <c r="C778" s="13" t="s">
        <v>203</v>
      </c>
      <c r="D778" s="13">
        <v>633</v>
      </c>
      <c r="E778" s="13" t="s">
        <v>1856</v>
      </c>
      <c r="F778" s="13" t="s">
        <v>24</v>
      </c>
      <c r="G778" s="14">
        <v>1653022841764</v>
      </c>
      <c r="H778" s="55">
        <v>0.71986111111111095</v>
      </c>
      <c r="I778" s="33">
        <v>44890.719861111102</v>
      </c>
      <c r="J778" s="58">
        <v>44890</v>
      </c>
      <c r="K778" s="13" t="s">
        <v>205</v>
      </c>
      <c r="L778" s="13" t="s">
        <v>21</v>
      </c>
      <c r="M778" s="13" t="s">
        <v>203</v>
      </c>
      <c r="N778" s="13" t="s">
        <v>206</v>
      </c>
      <c r="O778" s="33" t="s">
        <v>38</v>
      </c>
      <c r="P778" s="58" t="s">
        <v>38</v>
      </c>
      <c r="Q778" s="33" t="s">
        <v>207</v>
      </c>
      <c r="R778" s="14" t="s">
        <v>38</v>
      </c>
      <c r="S778" s="13" t="s">
        <v>208</v>
      </c>
      <c r="T778" s="13" t="s">
        <v>209</v>
      </c>
      <c r="U778" s="33">
        <f t="shared" ca="1" si="144"/>
        <v>45744.56914039352</v>
      </c>
      <c r="V778" s="13" t="str">
        <f t="shared" si="145"/>
        <v>Baroda</v>
      </c>
      <c r="W778" s="13" t="str">
        <f t="shared" si="146"/>
        <v>DOMI</v>
      </c>
      <c r="X778" s="13">
        <f t="shared" si="147"/>
        <v>17</v>
      </c>
      <c r="Y778" s="13" t="str">
        <f>IFERROR(VLOOKUP(C778,ReceivingTeam[],2,FALSE),"HelpDesk")</f>
        <v>HelpDesk</v>
      </c>
      <c r="Z778" s="67">
        <f t="shared" si="148"/>
        <v>44891.86569444443</v>
      </c>
      <c r="AA778" s="68">
        <f t="shared" si="149"/>
        <v>44890</v>
      </c>
      <c r="AB778" s="69" t="b">
        <f t="shared" si="150"/>
        <v>1</v>
      </c>
      <c r="AC778" s="70">
        <f t="shared" si="151"/>
        <v>0.5</v>
      </c>
      <c r="AD778" s="67">
        <f t="shared" si="152"/>
        <v>44891.86569444443</v>
      </c>
      <c r="AE778" s="67">
        <f>VLOOKUP(V778,'Branch Wise Work Timelines'!C:G,3,FALSE)+AA778</f>
        <v>44890.416666666664</v>
      </c>
      <c r="AF778" s="67">
        <f>IF(V778="Bangalore",VLOOKUP(V778,'Branch Wise Work Timelines'!C:G,4,FALSE)+AA778+1,IF(V778="Mumbai",VLOOKUP(V778,'Branch Wise Work Timelines'!C:G,4,FALSE)+AA778+1,VLOOKUP(V778,'Branch Wise Work Timelines'!C:G,4,FALSE)+AA778))</f>
        <v>44890.770833333336</v>
      </c>
      <c r="AG778" s="67">
        <f>WORKDAY.INTL(AA778,1,11)+VLOOKUP(V778,'Branch Wise Work Timelines'!C:G,3,FALSE)</f>
        <v>44891.416666666664</v>
      </c>
      <c r="AH778" s="69" t="str">
        <f t="shared" ca="1" si="153"/>
        <v>Out of TAT</v>
      </c>
      <c r="AI778" s="69">
        <f t="shared" ca="1" si="154"/>
        <v>20465</v>
      </c>
      <c r="AJ778" s="69" t="str">
        <f ca="1">IF(AI778&lt;0,"0-12",IFERROR(VLOOKUP(AI778,Breakup[],2,FALSE),"&gt;24"))</f>
        <v>&gt;24</v>
      </c>
      <c r="AK778" s="69" t="str">
        <f>VLOOKUP(V778,Master!B:D,3,FALSE)</f>
        <v>East</v>
      </c>
      <c r="AL778" s="69" t="str">
        <f t="shared" si="155"/>
        <v>Baroda</v>
      </c>
    </row>
    <row r="779" spans="1:38">
      <c r="A779" s="13" t="s">
        <v>1857</v>
      </c>
      <c r="B779" s="54">
        <v>44701.622808020802</v>
      </c>
      <c r="C779" s="13" t="s">
        <v>377</v>
      </c>
      <c r="D779" s="13">
        <v>1430</v>
      </c>
      <c r="E779" s="13" t="s">
        <v>1858</v>
      </c>
      <c r="F779" s="13" t="s">
        <v>15</v>
      </c>
      <c r="G779" s="14">
        <v>1653039610057</v>
      </c>
      <c r="H779" s="55">
        <v>0.87619212962963</v>
      </c>
      <c r="I779" s="33">
        <v>44891.876192129603</v>
      </c>
      <c r="J779" s="58">
        <v>44891</v>
      </c>
      <c r="K779" s="13" t="s">
        <v>213</v>
      </c>
      <c r="L779" s="13" t="s">
        <v>30</v>
      </c>
      <c r="M779" s="13" t="s">
        <v>214</v>
      </c>
      <c r="N779" s="13" t="s">
        <v>206</v>
      </c>
      <c r="O779" s="33">
        <v>44891.891655092601</v>
      </c>
      <c r="P779" s="58">
        <v>44891</v>
      </c>
      <c r="Q779" s="33" t="s">
        <v>237</v>
      </c>
      <c r="R779" s="14">
        <v>335</v>
      </c>
      <c r="S779" s="13" t="s">
        <v>216</v>
      </c>
      <c r="T779" s="13" t="s">
        <v>278</v>
      </c>
      <c r="U779" s="33">
        <f t="shared" ca="1" si="144"/>
        <v>45744.56914039352</v>
      </c>
      <c r="V779" s="13" t="str">
        <f t="shared" si="145"/>
        <v>Bangalore</v>
      </c>
      <c r="W779" s="13" t="str">
        <f t="shared" si="146"/>
        <v>CLS</v>
      </c>
      <c r="X779" s="13">
        <f t="shared" si="147"/>
        <v>21</v>
      </c>
      <c r="Y779" s="13" t="str">
        <f>IFERROR(VLOOKUP(C779,ReceivingTeam[],2,FALSE),"HelpDesk")</f>
        <v>HelpDesk</v>
      </c>
      <c r="Z779" s="67">
        <f t="shared" si="148"/>
        <v>44896.188692129603</v>
      </c>
      <c r="AA779" s="68">
        <f t="shared" si="149"/>
        <v>44891</v>
      </c>
      <c r="AB779" s="69" t="b">
        <f t="shared" si="150"/>
        <v>1</v>
      </c>
      <c r="AC779" s="70">
        <f t="shared" si="151"/>
        <v>3</v>
      </c>
      <c r="AD779" s="67">
        <f t="shared" si="152"/>
        <v>44896.188692129603</v>
      </c>
      <c r="AE779" s="67">
        <f>VLOOKUP(V779,'Branch Wise Work Timelines'!C:G,3,FALSE)+AA779</f>
        <v>44891.416666666664</v>
      </c>
      <c r="AF779" s="67">
        <f>IF(V779="Bangalore",VLOOKUP(V779,'Branch Wise Work Timelines'!C:G,4,FALSE)+AA779+1,IF(V779="Mumbai",VLOOKUP(V779,'Branch Wise Work Timelines'!C:G,4,FALSE)+AA779+1,VLOOKUP(V779,'Branch Wise Work Timelines'!C:G,4,FALSE)+AA779))</f>
        <v>44892.104166666664</v>
      </c>
      <c r="AG779" s="67">
        <f>WORKDAY.INTL(AA779,1,11)+VLOOKUP(V779,'Branch Wise Work Timelines'!C:G,3,FALSE)</f>
        <v>44893.416666666664</v>
      </c>
      <c r="AH779" s="69" t="str">
        <f t="shared" si="153"/>
        <v>Met</v>
      </c>
      <c r="AI779" s="69">
        <f t="shared" ca="1" si="154"/>
        <v>20362</v>
      </c>
      <c r="AJ779" s="69" t="str">
        <f ca="1">IF(AI779&lt;0,"0-12",IFERROR(VLOOKUP(AI779,Breakup[],2,FALSE),"&gt;24"))</f>
        <v>&gt;24</v>
      </c>
      <c r="AK779" s="69" t="str">
        <f>VLOOKUP(V779,Master!B:D,3,FALSE)</f>
        <v>South</v>
      </c>
      <c r="AL779" s="69" t="str">
        <f t="shared" si="155"/>
        <v>Bangalore-CLS</v>
      </c>
    </row>
    <row r="780" spans="1:38">
      <c r="A780" s="13" t="s">
        <v>1859</v>
      </c>
      <c r="B780" s="54">
        <v>44701.425435150501</v>
      </c>
      <c r="C780" s="13" t="s">
        <v>1771</v>
      </c>
      <c r="D780" s="13">
        <v>93</v>
      </c>
      <c r="E780" s="13" t="s">
        <v>1860</v>
      </c>
      <c r="F780" s="13" t="s">
        <v>33</v>
      </c>
      <c r="G780" s="14">
        <v>1653024392571</v>
      </c>
      <c r="H780" s="55">
        <v>0.25387731481481501</v>
      </c>
      <c r="I780" s="33">
        <v>44888.253877314797</v>
      </c>
      <c r="J780" s="58">
        <v>44888</v>
      </c>
      <c r="K780" s="13" t="s">
        <v>205</v>
      </c>
      <c r="L780" s="13" t="s">
        <v>21</v>
      </c>
      <c r="M780" s="13" t="s">
        <v>1771</v>
      </c>
      <c r="N780" s="13" t="s">
        <v>206</v>
      </c>
      <c r="O780" s="33" t="s">
        <v>38</v>
      </c>
      <c r="P780" s="58" t="s">
        <v>38</v>
      </c>
      <c r="Q780" s="33" t="s">
        <v>207</v>
      </c>
      <c r="R780" s="14" t="s">
        <v>38</v>
      </c>
      <c r="S780" s="13" t="s">
        <v>208</v>
      </c>
      <c r="T780" s="13" t="s">
        <v>209</v>
      </c>
      <c r="U780" s="33">
        <f t="shared" ca="1" si="144"/>
        <v>45744.56914039352</v>
      </c>
      <c r="V780" s="13" t="str">
        <f t="shared" si="145"/>
        <v>Baroda</v>
      </c>
      <c r="W780" s="13" t="str">
        <f t="shared" si="146"/>
        <v>RI</v>
      </c>
      <c r="X780" s="13">
        <f t="shared" si="147"/>
        <v>6</v>
      </c>
      <c r="Y780" s="13" t="str">
        <f>IFERROR(VLOOKUP(C780,ReceivingTeam[],2,FALSE),"HelpDesk")</f>
        <v>HelpDesk</v>
      </c>
      <c r="Z780" s="67">
        <f t="shared" si="148"/>
        <v>44889.562499999993</v>
      </c>
      <c r="AA780" s="68">
        <f t="shared" si="149"/>
        <v>44888</v>
      </c>
      <c r="AB780" s="69" t="b">
        <f t="shared" si="150"/>
        <v>1</v>
      </c>
      <c r="AC780" s="70">
        <f t="shared" si="151"/>
        <v>0.5</v>
      </c>
      <c r="AD780" s="67">
        <f t="shared" si="152"/>
        <v>44889.562499999993</v>
      </c>
      <c r="AE780" s="67">
        <f>VLOOKUP(V780,'Branch Wise Work Timelines'!C:G,3,FALSE)+AA780</f>
        <v>44888.416666666664</v>
      </c>
      <c r="AF780" s="67">
        <f>IF(V780="Bangalore",VLOOKUP(V780,'Branch Wise Work Timelines'!C:G,4,FALSE)+AA780+1,IF(V780="Mumbai",VLOOKUP(V780,'Branch Wise Work Timelines'!C:G,4,FALSE)+AA780+1,VLOOKUP(V780,'Branch Wise Work Timelines'!C:G,4,FALSE)+AA780))</f>
        <v>44888.770833333336</v>
      </c>
      <c r="AG780" s="67">
        <f>WORKDAY.INTL(AA780,1,11)+VLOOKUP(V780,'Branch Wise Work Timelines'!C:G,3,FALSE)</f>
        <v>44889.416666666664</v>
      </c>
      <c r="AH780" s="69" t="str">
        <f t="shared" ca="1" si="153"/>
        <v>Out of TAT</v>
      </c>
      <c r="AI780" s="69">
        <f t="shared" ca="1" si="154"/>
        <v>20521</v>
      </c>
      <c r="AJ780" s="69" t="str">
        <f ca="1">IF(AI780&lt;0,"0-12",IFERROR(VLOOKUP(AI780,Breakup[],2,FALSE),"&gt;24"))</f>
        <v>&gt;24</v>
      </c>
      <c r="AK780" s="69" t="str">
        <f>VLOOKUP(V780,Master!B:D,3,FALSE)</f>
        <v>East</v>
      </c>
      <c r="AL780" s="69" t="str">
        <f t="shared" si="155"/>
        <v>Baroda</v>
      </c>
    </row>
    <row r="781" spans="1:38">
      <c r="A781" s="13" t="s">
        <v>1861</v>
      </c>
      <c r="B781" s="54">
        <v>44701.428624768501</v>
      </c>
      <c r="C781" s="13" t="s">
        <v>1771</v>
      </c>
      <c r="D781" s="13">
        <v>1069</v>
      </c>
      <c r="E781" s="13" t="s">
        <v>1862</v>
      </c>
      <c r="F781" s="13" t="s">
        <v>33</v>
      </c>
      <c r="G781" s="14">
        <v>1653024392571</v>
      </c>
      <c r="H781" s="55">
        <v>0.55209490740740697</v>
      </c>
      <c r="I781" s="33">
        <v>44889.552094907398</v>
      </c>
      <c r="J781" s="58">
        <v>44889</v>
      </c>
      <c r="K781" s="13" t="s">
        <v>205</v>
      </c>
      <c r="L781" s="13" t="s">
        <v>21</v>
      </c>
      <c r="M781" s="13" t="s">
        <v>1771</v>
      </c>
      <c r="N781" s="13" t="s">
        <v>206</v>
      </c>
      <c r="O781" s="33" t="s">
        <v>38</v>
      </c>
      <c r="P781" s="58" t="s">
        <v>38</v>
      </c>
      <c r="Q781" s="33" t="s">
        <v>207</v>
      </c>
      <c r="R781" s="14" t="s">
        <v>38</v>
      </c>
      <c r="S781" s="13" t="s">
        <v>208</v>
      </c>
      <c r="T781" s="13" t="s">
        <v>209</v>
      </c>
      <c r="U781" s="33">
        <f t="shared" ca="1" si="144"/>
        <v>45744.56914039352</v>
      </c>
      <c r="V781" s="13" t="str">
        <f t="shared" si="145"/>
        <v>Baroda</v>
      </c>
      <c r="W781" s="13" t="str">
        <f t="shared" si="146"/>
        <v>RI</v>
      </c>
      <c r="X781" s="13">
        <f t="shared" si="147"/>
        <v>13</v>
      </c>
      <c r="Y781" s="13" t="str">
        <f>IFERROR(VLOOKUP(C781,ReceivingTeam[],2,FALSE),"HelpDesk")</f>
        <v>HelpDesk</v>
      </c>
      <c r="Z781" s="67">
        <f t="shared" si="148"/>
        <v>44890.697928240726</v>
      </c>
      <c r="AA781" s="68">
        <f t="shared" si="149"/>
        <v>44889</v>
      </c>
      <c r="AB781" s="69" t="b">
        <f t="shared" si="150"/>
        <v>1</v>
      </c>
      <c r="AC781" s="70">
        <f t="shared" si="151"/>
        <v>0.5</v>
      </c>
      <c r="AD781" s="67">
        <f t="shared" si="152"/>
        <v>44890.697928240726</v>
      </c>
      <c r="AE781" s="67">
        <f>VLOOKUP(V781,'Branch Wise Work Timelines'!C:G,3,FALSE)+AA781</f>
        <v>44889.416666666664</v>
      </c>
      <c r="AF781" s="67">
        <f>IF(V781="Bangalore",VLOOKUP(V781,'Branch Wise Work Timelines'!C:G,4,FALSE)+AA781+1,IF(V781="Mumbai",VLOOKUP(V781,'Branch Wise Work Timelines'!C:G,4,FALSE)+AA781+1,VLOOKUP(V781,'Branch Wise Work Timelines'!C:G,4,FALSE)+AA781))</f>
        <v>44889.770833333336</v>
      </c>
      <c r="AG781" s="67">
        <f>WORKDAY.INTL(AA781,1,11)+VLOOKUP(V781,'Branch Wise Work Timelines'!C:G,3,FALSE)</f>
        <v>44890.416666666664</v>
      </c>
      <c r="AH781" s="69" t="str">
        <f t="shared" ca="1" si="153"/>
        <v>Out of TAT</v>
      </c>
      <c r="AI781" s="69">
        <f t="shared" ca="1" si="154"/>
        <v>20493</v>
      </c>
      <c r="AJ781" s="69" t="str">
        <f ca="1">IF(AI781&lt;0,"0-12",IFERROR(VLOOKUP(AI781,Breakup[],2,FALSE),"&gt;24"))</f>
        <v>&gt;24</v>
      </c>
      <c r="AK781" s="69" t="str">
        <f>VLOOKUP(V781,Master!B:D,3,FALSE)</f>
        <v>East</v>
      </c>
      <c r="AL781" s="69" t="str">
        <f t="shared" si="155"/>
        <v>Baroda</v>
      </c>
    </row>
    <row r="782" spans="1:38">
      <c r="A782" s="13" t="s">
        <v>1863</v>
      </c>
      <c r="B782" s="54">
        <v>44701.4335613773</v>
      </c>
      <c r="C782" s="13" t="s">
        <v>1771</v>
      </c>
      <c r="D782" s="13">
        <v>656</v>
      </c>
      <c r="E782" s="13" t="s">
        <v>1864</v>
      </c>
      <c r="F782" s="13" t="s">
        <v>33</v>
      </c>
      <c r="G782" s="14">
        <v>1653024392571</v>
      </c>
      <c r="H782" s="55">
        <v>0.14815972222222201</v>
      </c>
      <c r="I782" s="33">
        <v>44882.148159722201</v>
      </c>
      <c r="J782" s="58">
        <v>44882</v>
      </c>
      <c r="K782" s="13" t="s">
        <v>205</v>
      </c>
      <c r="L782" s="13" t="s">
        <v>21</v>
      </c>
      <c r="M782" s="13" t="s">
        <v>1771</v>
      </c>
      <c r="N782" s="13" t="s">
        <v>206</v>
      </c>
      <c r="O782" s="33" t="s">
        <v>38</v>
      </c>
      <c r="P782" s="58" t="s">
        <v>38</v>
      </c>
      <c r="Q782" s="33" t="s">
        <v>207</v>
      </c>
      <c r="R782" s="14" t="s">
        <v>38</v>
      </c>
      <c r="S782" s="13" t="s">
        <v>208</v>
      </c>
      <c r="T782" s="13" t="s">
        <v>209</v>
      </c>
      <c r="U782" s="33">
        <f t="shared" ca="1" si="144"/>
        <v>45744.56914039352</v>
      </c>
      <c r="V782" s="13" t="str">
        <f t="shared" si="145"/>
        <v>Baroda</v>
      </c>
      <c r="W782" s="13" t="str">
        <f t="shared" si="146"/>
        <v>RI</v>
      </c>
      <c r="X782" s="13">
        <f t="shared" si="147"/>
        <v>3</v>
      </c>
      <c r="Y782" s="13" t="str">
        <f>IFERROR(VLOOKUP(C782,ReceivingTeam[],2,FALSE),"HelpDesk")</f>
        <v>HelpDesk</v>
      </c>
      <c r="Z782" s="67">
        <f t="shared" si="148"/>
        <v>44883.562499999993</v>
      </c>
      <c r="AA782" s="68">
        <f t="shared" si="149"/>
        <v>44882</v>
      </c>
      <c r="AB782" s="69" t="b">
        <f t="shared" si="150"/>
        <v>1</v>
      </c>
      <c r="AC782" s="70">
        <f t="shared" si="151"/>
        <v>0.5</v>
      </c>
      <c r="AD782" s="67">
        <f t="shared" si="152"/>
        <v>44883.562499999993</v>
      </c>
      <c r="AE782" s="67">
        <f>VLOOKUP(V782,'Branch Wise Work Timelines'!C:G,3,FALSE)+AA782</f>
        <v>44882.416666666664</v>
      </c>
      <c r="AF782" s="67">
        <f>IF(V782="Bangalore",VLOOKUP(V782,'Branch Wise Work Timelines'!C:G,4,FALSE)+AA782+1,IF(V782="Mumbai",VLOOKUP(V782,'Branch Wise Work Timelines'!C:G,4,FALSE)+AA782+1,VLOOKUP(V782,'Branch Wise Work Timelines'!C:G,4,FALSE)+AA782))</f>
        <v>44882.770833333336</v>
      </c>
      <c r="AG782" s="67">
        <f>WORKDAY.INTL(AA782,1,11)+VLOOKUP(V782,'Branch Wise Work Timelines'!C:G,3,FALSE)</f>
        <v>44883.416666666664</v>
      </c>
      <c r="AH782" s="69" t="str">
        <f t="shared" ca="1" si="153"/>
        <v>Out of TAT</v>
      </c>
      <c r="AI782" s="69">
        <f t="shared" ca="1" si="154"/>
        <v>20665</v>
      </c>
      <c r="AJ782" s="69" t="str">
        <f ca="1">IF(AI782&lt;0,"0-12",IFERROR(VLOOKUP(AI782,Breakup[],2,FALSE),"&gt;24"))</f>
        <v>&gt;24</v>
      </c>
      <c r="AK782" s="69" t="str">
        <f>VLOOKUP(V782,Master!B:D,3,FALSE)</f>
        <v>East</v>
      </c>
      <c r="AL782" s="69" t="str">
        <f t="shared" si="155"/>
        <v>Baroda</v>
      </c>
    </row>
    <row r="783" spans="1:38">
      <c r="A783" s="13" t="s">
        <v>1865</v>
      </c>
      <c r="B783" s="54">
        <v>44701.433971724502</v>
      </c>
      <c r="C783" s="13" t="s">
        <v>203</v>
      </c>
      <c r="D783" s="13">
        <v>1669</v>
      </c>
      <c r="E783" s="13" t="s">
        <v>1866</v>
      </c>
      <c r="F783" s="13" t="s">
        <v>33</v>
      </c>
      <c r="G783" s="14">
        <v>1653022841764</v>
      </c>
      <c r="H783" s="55">
        <v>0.66701388888888902</v>
      </c>
      <c r="I783" s="33">
        <v>44886.667013888902</v>
      </c>
      <c r="J783" s="58">
        <v>44886</v>
      </c>
      <c r="K783" s="13" t="s">
        <v>205</v>
      </c>
      <c r="L783" s="13" t="s">
        <v>21</v>
      </c>
      <c r="M783" s="13" t="s">
        <v>203</v>
      </c>
      <c r="N783" s="13" t="s">
        <v>206</v>
      </c>
      <c r="O783" s="33" t="s">
        <v>38</v>
      </c>
      <c r="P783" s="58" t="s">
        <v>38</v>
      </c>
      <c r="Q783" s="33" t="s">
        <v>207</v>
      </c>
      <c r="R783" s="14" t="s">
        <v>38</v>
      </c>
      <c r="S783" s="13" t="s">
        <v>208</v>
      </c>
      <c r="T783" s="13" t="s">
        <v>209</v>
      </c>
      <c r="U783" s="33">
        <f t="shared" ca="1" si="144"/>
        <v>45744.56914039352</v>
      </c>
      <c r="V783" s="13" t="str">
        <f t="shared" si="145"/>
        <v>Baroda</v>
      </c>
      <c r="W783" s="13" t="str">
        <f t="shared" si="146"/>
        <v>RI</v>
      </c>
      <c r="X783" s="13">
        <f t="shared" si="147"/>
        <v>16</v>
      </c>
      <c r="Y783" s="13" t="str">
        <f>IFERROR(VLOOKUP(C783,ReceivingTeam[],2,FALSE),"HelpDesk")</f>
        <v>HelpDesk</v>
      </c>
      <c r="Z783" s="67">
        <f t="shared" si="148"/>
        <v>44887.812847222231</v>
      </c>
      <c r="AA783" s="68">
        <f t="shared" si="149"/>
        <v>44886</v>
      </c>
      <c r="AB783" s="69" t="b">
        <f t="shared" si="150"/>
        <v>1</v>
      </c>
      <c r="AC783" s="70">
        <f t="shared" si="151"/>
        <v>0.5</v>
      </c>
      <c r="AD783" s="67">
        <f t="shared" si="152"/>
        <v>44887.812847222231</v>
      </c>
      <c r="AE783" s="67">
        <f>VLOOKUP(V783,'Branch Wise Work Timelines'!C:G,3,FALSE)+AA783</f>
        <v>44886.416666666664</v>
      </c>
      <c r="AF783" s="67">
        <f>IF(V783="Bangalore",VLOOKUP(V783,'Branch Wise Work Timelines'!C:G,4,FALSE)+AA783+1,IF(V783="Mumbai",VLOOKUP(V783,'Branch Wise Work Timelines'!C:G,4,FALSE)+AA783+1,VLOOKUP(V783,'Branch Wise Work Timelines'!C:G,4,FALSE)+AA783))</f>
        <v>44886.770833333336</v>
      </c>
      <c r="AG783" s="67">
        <f>WORKDAY.INTL(AA783,1,11)+VLOOKUP(V783,'Branch Wise Work Timelines'!C:G,3,FALSE)</f>
        <v>44887.416666666664</v>
      </c>
      <c r="AH783" s="69" t="str">
        <f t="shared" ca="1" si="153"/>
        <v>Out of TAT</v>
      </c>
      <c r="AI783" s="69">
        <f t="shared" ca="1" si="154"/>
        <v>20563</v>
      </c>
      <c r="AJ783" s="69" t="str">
        <f ca="1">IF(AI783&lt;0,"0-12",IFERROR(VLOOKUP(AI783,Breakup[],2,FALSE),"&gt;24"))</f>
        <v>&gt;24</v>
      </c>
      <c r="AK783" s="69" t="str">
        <f>VLOOKUP(V783,Master!B:D,3,FALSE)</f>
        <v>East</v>
      </c>
      <c r="AL783" s="69" t="str">
        <f t="shared" si="155"/>
        <v>Baroda</v>
      </c>
    </row>
    <row r="784" spans="1:38">
      <c r="A784" s="13" t="s">
        <v>1867</v>
      </c>
      <c r="B784" s="54">
        <v>44701.434321412002</v>
      </c>
      <c r="C784" s="13" t="s">
        <v>203</v>
      </c>
      <c r="D784" s="13">
        <v>273</v>
      </c>
      <c r="E784" s="13" t="s">
        <v>1868</v>
      </c>
      <c r="F784" s="13" t="s">
        <v>33</v>
      </c>
      <c r="G784" s="14">
        <v>1653022841764</v>
      </c>
      <c r="H784" s="55">
        <v>0.157152777777778</v>
      </c>
      <c r="I784" s="33">
        <v>44891.1571527778</v>
      </c>
      <c r="J784" s="58">
        <v>44891</v>
      </c>
      <c r="K784" s="13" t="s">
        <v>205</v>
      </c>
      <c r="L784" s="13" t="s">
        <v>21</v>
      </c>
      <c r="M784" s="13" t="s">
        <v>203</v>
      </c>
      <c r="N784" s="13" t="s">
        <v>206</v>
      </c>
      <c r="O784" s="33">
        <v>44891.046041666697</v>
      </c>
      <c r="P784" s="58">
        <v>44891</v>
      </c>
      <c r="Q784" s="33" t="s">
        <v>237</v>
      </c>
      <c r="R784" s="14">
        <v>312</v>
      </c>
      <c r="S784" s="13" t="s">
        <v>208</v>
      </c>
      <c r="T784" s="13" t="s">
        <v>209</v>
      </c>
      <c r="U784" s="33">
        <f t="shared" ca="1" si="144"/>
        <v>45744.56914039352</v>
      </c>
      <c r="V784" s="13" t="str">
        <f t="shared" si="145"/>
        <v>Baroda</v>
      </c>
      <c r="W784" s="13" t="str">
        <f t="shared" si="146"/>
        <v>RI</v>
      </c>
      <c r="X784" s="13">
        <f t="shared" si="147"/>
        <v>3</v>
      </c>
      <c r="Y784" s="13" t="str">
        <f>IFERROR(VLOOKUP(C784,ReceivingTeam[],2,FALSE),"HelpDesk")</f>
        <v>HelpDesk</v>
      </c>
      <c r="Z784" s="67">
        <f t="shared" si="148"/>
        <v>44893.562499999993</v>
      </c>
      <c r="AA784" s="68">
        <f t="shared" si="149"/>
        <v>44891</v>
      </c>
      <c r="AB784" s="69" t="b">
        <f t="shared" si="150"/>
        <v>1</v>
      </c>
      <c r="AC784" s="70">
        <f t="shared" si="151"/>
        <v>0.5</v>
      </c>
      <c r="AD784" s="67">
        <f t="shared" si="152"/>
        <v>44893.562499999993</v>
      </c>
      <c r="AE784" s="67">
        <f>VLOOKUP(V784,'Branch Wise Work Timelines'!C:G,3,FALSE)+AA784</f>
        <v>44891.416666666664</v>
      </c>
      <c r="AF784" s="67">
        <f>IF(V784="Bangalore",VLOOKUP(V784,'Branch Wise Work Timelines'!C:G,4,FALSE)+AA784+1,IF(V784="Mumbai",VLOOKUP(V784,'Branch Wise Work Timelines'!C:G,4,FALSE)+AA784+1,VLOOKUP(V784,'Branch Wise Work Timelines'!C:G,4,FALSE)+AA784))</f>
        <v>44891.770833333336</v>
      </c>
      <c r="AG784" s="67">
        <f>WORKDAY.INTL(AA784,1,11)+VLOOKUP(V784,'Branch Wise Work Timelines'!C:G,3,FALSE)</f>
        <v>44893.416666666664</v>
      </c>
      <c r="AH784" s="69" t="str">
        <f t="shared" si="153"/>
        <v>Met</v>
      </c>
      <c r="AI784" s="69">
        <f t="shared" ca="1" si="154"/>
        <v>20425</v>
      </c>
      <c r="AJ784" s="69" t="str">
        <f ca="1">IF(AI784&lt;0,"0-12",IFERROR(VLOOKUP(AI784,Breakup[],2,FALSE),"&gt;24"))</f>
        <v>&gt;24</v>
      </c>
      <c r="AK784" s="69" t="str">
        <f>VLOOKUP(V784,Master!B:D,3,FALSE)</f>
        <v>East</v>
      </c>
      <c r="AL784" s="69" t="str">
        <f t="shared" si="155"/>
        <v>Baroda</v>
      </c>
    </row>
    <row r="785" spans="1:38">
      <c r="A785" s="13" t="s">
        <v>1869</v>
      </c>
      <c r="B785" s="54">
        <v>44701.482696643499</v>
      </c>
      <c r="C785" s="13" t="s">
        <v>1771</v>
      </c>
      <c r="D785" s="13">
        <v>681</v>
      </c>
      <c r="E785" s="13" t="s">
        <v>1870</v>
      </c>
      <c r="F785" s="13" t="s">
        <v>33</v>
      </c>
      <c r="G785" s="14">
        <v>1653027967927</v>
      </c>
      <c r="H785" s="55">
        <v>0.63715277777777801</v>
      </c>
      <c r="I785" s="33">
        <v>44887.637152777803</v>
      </c>
      <c r="J785" s="58">
        <v>44887</v>
      </c>
      <c r="K785" s="13" t="s">
        <v>205</v>
      </c>
      <c r="L785" s="13" t="s">
        <v>21</v>
      </c>
      <c r="M785" s="13" t="s">
        <v>1771</v>
      </c>
      <c r="N785" s="13" t="s">
        <v>206</v>
      </c>
      <c r="O785" s="33" t="s">
        <v>38</v>
      </c>
      <c r="P785" s="58" t="s">
        <v>38</v>
      </c>
      <c r="Q785" s="33" t="s">
        <v>207</v>
      </c>
      <c r="R785" s="14" t="s">
        <v>38</v>
      </c>
      <c r="S785" s="13" t="s">
        <v>208</v>
      </c>
      <c r="T785" s="13" t="s">
        <v>209</v>
      </c>
      <c r="U785" s="33">
        <f t="shared" ca="1" si="144"/>
        <v>45744.56914039352</v>
      </c>
      <c r="V785" s="13" t="str">
        <f t="shared" si="145"/>
        <v>Baroda</v>
      </c>
      <c r="W785" s="13" t="str">
        <f t="shared" si="146"/>
        <v>RI</v>
      </c>
      <c r="X785" s="13">
        <f t="shared" si="147"/>
        <v>15</v>
      </c>
      <c r="Y785" s="13" t="str">
        <f>IFERROR(VLOOKUP(C785,ReceivingTeam[],2,FALSE),"HelpDesk")</f>
        <v>HelpDesk</v>
      </c>
      <c r="Z785" s="67">
        <f t="shared" si="148"/>
        <v>44888.782986111131</v>
      </c>
      <c r="AA785" s="68">
        <f t="shared" si="149"/>
        <v>44887</v>
      </c>
      <c r="AB785" s="69" t="b">
        <f t="shared" si="150"/>
        <v>1</v>
      </c>
      <c r="AC785" s="70">
        <f t="shared" si="151"/>
        <v>0.5</v>
      </c>
      <c r="AD785" s="67">
        <f t="shared" si="152"/>
        <v>44888.782986111131</v>
      </c>
      <c r="AE785" s="67">
        <f>VLOOKUP(V785,'Branch Wise Work Timelines'!C:G,3,FALSE)+AA785</f>
        <v>44887.416666666664</v>
      </c>
      <c r="AF785" s="67">
        <f>IF(V785="Bangalore",VLOOKUP(V785,'Branch Wise Work Timelines'!C:G,4,FALSE)+AA785+1,IF(V785="Mumbai",VLOOKUP(V785,'Branch Wise Work Timelines'!C:G,4,FALSE)+AA785+1,VLOOKUP(V785,'Branch Wise Work Timelines'!C:G,4,FALSE)+AA785))</f>
        <v>44887.770833333336</v>
      </c>
      <c r="AG785" s="67">
        <f>WORKDAY.INTL(AA785,1,11)+VLOOKUP(V785,'Branch Wise Work Timelines'!C:G,3,FALSE)</f>
        <v>44888.416666666664</v>
      </c>
      <c r="AH785" s="69" t="str">
        <f t="shared" ca="1" si="153"/>
        <v>Out of TAT</v>
      </c>
      <c r="AI785" s="69">
        <f t="shared" ca="1" si="154"/>
        <v>20539</v>
      </c>
      <c r="AJ785" s="69" t="str">
        <f ca="1">IF(AI785&lt;0,"0-12",IFERROR(VLOOKUP(AI785,Breakup[],2,FALSE),"&gt;24"))</f>
        <v>&gt;24</v>
      </c>
      <c r="AK785" s="69" t="str">
        <f>VLOOKUP(V785,Master!B:D,3,FALSE)</f>
        <v>East</v>
      </c>
      <c r="AL785" s="69" t="str">
        <f t="shared" si="155"/>
        <v>Baroda</v>
      </c>
    </row>
    <row r="786" spans="1:38">
      <c r="A786" s="13" t="s">
        <v>1871</v>
      </c>
      <c r="B786" s="54">
        <v>44701.484550544003</v>
      </c>
      <c r="C786" s="13" t="s">
        <v>1771</v>
      </c>
      <c r="D786" s="13">
        <v>280</v>
      </c>
      <c r="E786" s="13" t="s">
        <v>1872</v>
      </c>
      <c r="F786" s="13" t="s">
        <v>33</v>
      </c>
      <c r="G786" s="14">
        <v>1653027967927</v>
      </c>
      <c r="H786" s="55">
        <v>0.56041666666666701</v>
      </c>
      <c r="I786" s="33">
        <v>44882.560416666704</v>
      </c>
      <c r="J786" s="58">
        <v>44882</v>
      </c>
      <c r="K786" s="13" t="s">
        <v>205</v>
      </c>
      <c r="L786" s="13" t="s">
        <v>21</v>
      </c>
      <c r="M786" s="13" t="s">
        <v>1771</v>
      </c>
      <c r="N786" s="13" t="s">
        <v>206</v>
      </c>
      <c r="O786" s="33" t="s">
        <v>38</v>
      </c>
      <c r="P786" s="58" t="s">
        <v>38</v>
      </c>
      <c r="Q786" s="33" t="s">
        <v>207</v>
      </c>
      <c r="R786" s="14" t="s">
        <v>38</v>
      </c>
      <c r="S786" s="13" t="s">
        <v>208</v>
      </c>
      <c r="T786" s="13" t="s">
        <v>209</v>
      </c>
      <c r="U786" s="33">
        <f t="shared" ca="1" si="144"/>
        <v>45744.56914039352</v>
      </c>
      <c r="V786" s="13" t="str">
        <f t="shared" si="145"/>
        <v>Baroda</v>
      </c>
      <c r="W786" s="13" t="str">
        <f t="shared" si="146"/>
        <v>RI</v>
      </c>
      <c r="X786" s="13">
        <f t="shared" si="147"/>
        <v>13</v>
      </c>
      <c r="Y786" s="13" t="str">
        <f>IFERROR(VLOOKUP(C786,ReceivingTeam[],2,FALSE),"HelpDesk")</f>
        <v>HelpDesk</v>
      </c>
      <c r="Z786" s="67">
        <f t="shared" si="148"/>
        <v>44883.706250000032</v>
      </c>
      <c r="AA786" s="68">
        <f t="shared" si="149"/>
        <v>44882</v>
      </c>
      <c r="AB786" s="69" t="b">
        <f t="shared" si="150"/>
        <v>1</v>
      </c>
      <c r="AC786" s="70">
        <f t="shared" si="151"/>
        <v>0.5</v>
      </c>
      <c r="AD786" s="67">
        <f t="shared" si="152"/>
        <v>44883.706250000032</v>
      </c>
      <c r="AE786" s="67">
        <f>VLOOKUP(V786,'Branch Wise Work Timelines'!C:G,3,FALSE)+AA786</f>
        <v>44882.416666666664</v>
      </c>
      <c r="AF786" s="67">
        <f>IF(V786="Bangalore",VLOOKUP(V786,'Branch Wise Work Timelines'!C:G,4,FALSE)+AA786+1,IF(V786="Mumbai",VLOOKUP(V786,'Branch Wise Work Timelines'!C:G,4,FALSE)+AA786+1,VLOOKUP(V786,'Branch Wise Work Timelines'!C:G,4,FALSE)+AA786))</f>
        <v>44882.770833333336</v>
      </c>
      <c r="AG786" s="67">
        <f>WORKDAY.INTL(AA786,1,11)+VLOOKUP(V786,'Branch Wise Work Timelines'!C:G,3,FALSE)</f>
        <v>44883.416666666664</v>
      </c>
      <c r="AH786" s="69" t="str">
        <f t="shared" ca="1" si="153"/>
        <v>Out of TAT</v>
      </c>
      <c r="AI786" s="69">
        <f t="shared" ca="1" si="154"/>
        <v>20661</v>
      </c>
      <c r="AJ786" s="69" t="str">
        <f ca="1">IF(AI786&lt;0,"0-12",IFERROR(VLOOKUP(AI786,Breakup[],2,FALSE),"&gt;24"))</f>
        <v>&gt;24</v>
      </c>
      <c r="AK786" s="69" t="str">
        <f>VLOOKUP(V786,Master!B:D,3,FALSE)</f>
        <v>East</v>
      </c>
      <c r="AL786" s="69" t="str">
        <f t="shared" si="155"/>
        <v>Baroda</v>
      </c>
    </row>
    <row r="787" spans="1:38">
      <c r="A787" s="13" t="s">
        <v>1873</v>
      </c>
      <c r="B787" s="54">
        <v>44701.637218865697</v>
      </c>
      <c r="C787" s="13" t="s">
        <v>377</v>
      </c>
      <c r="D787" s="13">
        <v>908</v>
      </c>
      <c r="E787" s="13" t="s">
        <v>1874</v>
      </c>
      <c r="F787" s="13" t="s">
        <v>15</v>
      </c>
      <c r="G787" s="14">
        <v>1653044855569</v>
      </c>
      <c r="H787" s="55">
        <v>0.58648148148148105</v>
      </c>
      <c r="I787" s="33">
        <v>44886.5864814815</v>
      </c>
      <c r="J787" s="58">
        <v>44886</v>
      </c>
      <c r="K787" s="13" t="s">
        <v>213</v>
      </c>
      <c r="L787" s="13" t="s">
        <v>30</v>
      </c>
      <c r="M787" s="13" t="s">
        <v>75</v>
      </c>
      <c r="N787" s="13" t="s">
        <v>206</v>
      </c>
      <c r="O787" s="33" t="s">
        <v>38</v>
      </c>
      <c r="P787" s="58" t="s">
        <v>38</v>
      </c>
      <c r="Q787" s="33" t="s">
        <v>207</v>
      </c>
      <c r="R787" s="14" t="s">
        <v>38</v>
      </c>
      <c r="S787" s="13" t="s">
        <v>208</v>
      </c>
      <c r="T787" s="13" t="s">
        <v>209</v>
      </c>
      <c r="U787" s="33">
        <f t="shared" ca="1" si="144"/>
        <v>45744.56914039352</v>
      </c>
      <c r="V787" s="13" t="str">
        <f t="shared" si="145"/>
        <v>Bangalore</v>
      </c>
      <c r="W787" s="13" t="str">
        <f t="shared" si="146"/>
        <v>CLS</v>
      </c>
      <c r="X787" s="13">
        <f t="shared" si="147"/>
        <v>14</v>
      </c>
      <c r="Y787" s="13" t="str">
        <f>IFERROR(VLOOKUP(C787,ReceivingTeam[],2,FALSE),"HelpDesk")</f>
        <v>HelpDesk</v>
      </c>
      <c r="Z787" s="67">
        <f t="shared" si="148"/>
        <v>44887.0864814815</v>
      </c>
      <c r="AA787" s="68">
        <f t="shared" si="149"/>
        <v>44886</v>
      </c>
      <c r="AB787" s="69" t="b">
        <f t="shared" si="150"/>
        <v>1</v>
      </c>
      <c r="AC787" s="70">
        <f t="shared" si="151"/>
        <v>0.5</v>
      </c>
      <c r="AD787" s="67">
        <f t="shared" si="152"/>
        <v>44887.0864814815</v>
      </c>
      <c r="AE787" s="67">
        <f>VLOOKUP(V787,'Branch Wise Work Timelines'!C:G,3,FALSE)+AA787</f>
        <v>44886.416666666664</v>
      </c>
      <c r="AF787" s="67">
        <f>IF(V787="Bangalore",VLOOKUP(V787,'Branch Wise Work Timelines'!C:G,4,FALSE)+AA787+1,IF(V787="Mumbai",VLOOKUP(V787,'Branch Wise Work Timelines'!C:G,4,FALSE)+AA787+1,VLOOKUP(V787,'Branch Wise Work Timelines'!C:G,4,FALSE)+AA787))</f>
        <v>44887.104166666664</v>
      </c>
      <c r="AG787" s="67">
        <f>WORKDAY.INTL(AA787,1,11)+VLOOKUP(V787,'Branch Wise Work Timelines'!C:G,3,FALSE)</f>
        <v>44887.416666666664</v>
      </c>
      <c r="AH787" s="69" t="str">
        <f t="shared" ca="1" si="153"/>
        <v>Out of TAT</v>
      </c>
      <c r="AI787" s="69">
        <f t="shared" ca="1" si="154"/>
        <v>20580</v>
      </c>
      <c r="AJ787" s="69" t="str">
        <f ca="1">IF(AI787&lt;0,"0-12",IFERROR(VLOOKUP(AI787,Breakup[],2,FALSE),"&gt;24"))</f>
        <v>&gt;24</v>
      </c>
      <c r="AK787" s="69" t="str">
        <f>VLOOKUP(V787,Master!B:D,3,FALSE)</f>
        <v>South</v>
      </c>
      <c r="AL787" s="69" t="str">
        <f t="shared" si="155"/>
        <v>Bangalore-CLS</v>
      </c>
    </row>
    <row r="788" spans="1:38">
      <c r="A788" s="13" t="s">
        <v>1875</v>
      </c>
      <c r="B788" s="54">
        <v>44701.437145486103</v>
      </c>
      <c r="C788" s="13" t="s">
        <v>203</v>
      </c>
      <c r="D788" s="13">
        <v>839</v>
      </c>
      <c r="E788" s="13" t="s">
        <v>1876</v>
      </c>
      <c r="F788" s="13" t="s">
        <v>33</v>
      </c>
      <c r="G788" s="14">
        <v>1653022841764</v>
      </c>
      <c r="H788" s="55">
        <v>0.44640046296296299</v>
      </c>
      <c r="I788" s="33">
        <v>44891.446400462999</v>
      </c>
      <c r="J788" s="58">
        <v>44891</v>
      </c>
      <c r="K788" s="13" t="s">
        <v>205</v>
      </c>
      <c r="L788" s="13" t="s">
        <v>21</v>
      </c>
      <c r="M788" s="13" t="s">
        <v>203</v>
      </c>
      <c r="N788" s="13" t="s">
        <v>206</v>
      </c>
      <c r="O788" s="33">
        <v>44891.649618055599</v>
      </c>
      <c r="P788" s="58">
        <v>44891</v>
      </c>
      <c r="Q788" s="33" t="s">
        <v>237</v>
      </c>
      <c r="R788" s="14">
        <v>733</v>
      </c>
      <c r="S788" s="13" t="s">
        <v>208</v>
      </c>
      <c r="T788" s="13" t="s">
        <v>209</v>
      </c>
      <c r="U788" s="33">
        <f t="shared" ca="1" si="144"/>
        <v>45744.56914039352</v>
      </c>
      <c r="V788" s="13" t="str">
        <f t="shared" si="145"/>
        <v>Baroda</v>
      </c>
      <c r="W788" s="13" t="str">
        <f t="shared" si="146"/>
        <v>RI</v>
      </c>
      <c r="X788" s="13">
        <f t="shared" si="147"/>
        <v>10</v>
      </c>
      <c r="Y788" s="13" t="str">
        <f>IFERROR(VLOOKUP(C788,ReceivingTeam[],2,FALSE),"HelpDesk")</f>
        <v>HelpDesk</v>
      </c>
      <c r="Z788" s="67">
        <f t="shared" si="148"/>
        <v>44893.592233796327</v>
      </c>
      <c r="AA788" s="68">
        <f t="shared" si="149"/>
        <v>44891</v>
      </c>
      <c r="AB788" s="69" t="b">
        <f t="shared" si="150"/>
        <v>1</v>
      </c>
      <c r="AC788" s="70">
        <f t="shared" si="151"/>
        <v>0.5</v>
      </c>
      <c r="AD788" s="67">
        <f t="shared" si="152"/>
        <v>44893.592233796327</v>
      </c>
      <c r="AE788" s="67">
        <f>VLOOKUP(V788,'Branch Wise Work Timelines'!C:G,3,FALSE)+AA788</f>
        <v>44891.416666666664</v>
      </c>
      <c r="AF788" s="67">
        <f>IF(V788="Bangalore",VLOOKUP(V788,'Branch Wise Work Timelines'!C:G,4,FALSE)+AA788+1,IF(V788="Mumbai",VLOOKUP(V788,'Branch Wise Work Timelines'!C:G,4,FALSE)+AA788+1,VLOOKUP(V788,'Branch Wise Work Timelines'!C:G,4,FALSE)+AA788))</f>
        <v>44891.770833333336</v>
      </c>
      <c r="AG788" s="67">
        <f>WORKDAY.INTL(AA788,1,11)+VLOOKUP(V788,'Branch Wise Work Timelines'!C:G,3,FALSE)</f>
        <v>44893.416666666664</v>
      </c>
      <c r="AH788" s="69" t="str">
        <f t="shared" si="153"/>
        <v>Met</v>
      </c>
      <c r="AI788" s="69">
        <f t="shared" ca="1" si="154"/>
        <v>20424</v>
      </c>
      <c r="AJ788" s="69" t="str">
        <f ca="1">IF(AI788&lt;0,"0-12",IFERROR(VLOOKUP(AI788,Breakup[],2,FALSE),"&gt;24"))</f>
        <v>&gt;24</v>
      </c>
      <c r="AK788" s="69" t="str">
        <f>VLOOKUP(V788,Master!B:D,3,FALSE)</f>
        <v>East</v>
      </c>
      <c r="AL788" s="69" t="str">
        <f t="shared" si="155"/>
        <v>Baroda</v>
      </c>
    </row>
    <row r="789" spans="1:38">
      <c r="A789" s="13" t="s">
        <v>1877</v>
      </c>
      <c r="B789" s="54">
        <v>44701.437932638903</v>
      </c>
      <c r="C789" s="13" t="s">
        <v>203</v>
      </c>
      <c r="D789" s="13">
        <v>459</v>
      </c>
      <c r="E789" s="13" t="s">
        <v>1878</v>
      </c>
      <c r="F789" s="13" t="s">
        <v>33</v>
      </c>
      <c r="G789" s="14">
        <v>1653022841764</v>
      </c>
      <c r="H789" s="55">
        <v>0.99563657407407402</v>
      </c>
      <c r="I789" s="33">
        <v>44888.995636574102</v>
      </c>
      <c r="J789" s="58">
        <v>44888</v>
      </c>
      <c r="K789" s="13" t="s">
        <v>205</v>
      </c>
      <c r="L789" s="13" t="s">
        <v>21</v>
      </c>
      <c r="M789" s="13" t="s">
        <v>203</v>
      </c>
      <c r="N789" s="13" t="s">
        <v>206</v>
      </c>
      <c r="O789" s="33" t="s">
        <v>38</v>
      </c>
      <c r="P789" s="58" t="s">
        <v>38</v>
      </c>
      <c r="Q789" s="33" t="s">
        <v>207</v>
      </c>
      <c r="R789" s="14" t="s">
        <v>38</v>
      </c>
      <c r="S789" s="13" t="s">
        <v>208</v>
      </c>
      <c r="T789" s="13" t="s">
        <v>209</v>
      </c>
      <c r="U789" s="33">
        <f t="shared" ca="1" si="144"/>
        <v>45744.56914039352</v>
      </c>
      <c r="V789" s="13" t="str">
        <f t="shared" si="145"/>
        <v>Baroda</v>
      </c>
      <c r="W789" s="13" t="str">
        <f t="shared" si="146"/>
        <v>RI</v>
      </c>
      <c r="X789" s="13">
        <f t="shared" si="147"/>
        <v>23</v>
      </c>
      <c r="Y789" s="13" t="str">
        <f>IFERROR(VLOOKUP(C789,ReceivingTeam[],2,FALSE),"HelpDesk")</f>
        <v>HelpDesk</v>
      </c>
      <c r="Z789" s="67">
        <f t="shared" si="148"/>
        <v>44890.14146990743</v>
      </c>
      <c r="AA789" s="68">
        <f t="shared" si="149"/>
        <v>44888</v>
      </c>
      <c r="AB789" s="69" t="b">
        <f t="shared" si="150"/>
        <v>1</v>
      </c>
      <c r="AC789" s="70">
        <f t="shared" si="151"/>
        <v>0.5</v>
      </c>
      <c r="AD789" s="67">
        <f t="shared" si="152"/>
        <v>44890.14146990743</v>
      </c>
      <c r="AE789" s="67">
        <f>VLOOKUP(V789,'Branch Wise Work Timelines'!C:G,3,FALSE)+AA789</f>
        <v>44888.416666666664</v>
      </c>
      <c r="AF789" s="67">
        <f>IF(V789="Bangalore",VLOOKUP(V789,'Branch Wise Work Timelines'!C:G,4,FALSE)+AA789+1,IF(V789="Mumbai",VLOOKUP(V789,'Branch Wise Work Timelines'!C:G,4,FALSE)+AA789+1,VLOOKUP(V789,'Branch Wise Work Timelines'!C:G,4,FALSE)+AA789))</f>
        <v>44888.770833333336</v>
      </c>
      <c r="AG789" s="67">
        <f>WORKDAY.INTL(AA789,1,11)+VLOOKUP(V789,'Branch Wise Work Timelines'!C:G,3,FALSE)</f>
        <v>44889.416666666664</v>
      </c>
      <c r="AH789" s="69" t="str">
        <f t="shared" ca="1" si="153"/>
        <v>Out of TAT</v>
      </c>
      <c r="AI789" s="69">
        <f t="shared" ca="1" si="154"/>
        <v>20507</v>
      </c>
      <c r="AJ789" s="69" t="str">
        <f ca="1">IF(AI789&lt;0,"0-12",IFERROR(VLOOKUP(AI789,Breakup[],2,FALSE),"&gt;24"))</f>
        <v>&gt;24</v>
      </c>
      <c r="AK789" s="69" t="str">
        <f>VLOOKUP(V789,Master!B:D,3,FALSE)</f>
        <v>East</v>
      </c>
      <c r="AL789" s="69" t="str">
        <f t="shared" si="155"/>
        <v>Baroda</v>
      </c>
    </row>
    <row r="790" spans="1:38">
      <c r="A790" s="13" t="s">
        <v>1879</v>
      </c>
      <c r="B790" s="54">
        <v>44701.438245914404</v>
      </c>
      <c r="C790" s="13" t="s">
        <v>1771</v>
      </c>
      <c r="D790" s="13">
        <v>365</v>
      </c>
      <c r="E790" s="13" t="s">
        <v>1880</v>
      </c>
      <c r="F790" s="13" t="s">
        <v>33</v>
      </c>
      <c r="G790" s="14">
        <v>1653024392571</v>
      </c>
      <c r="H790" s="55">
        <v>0.74644675925925896</v>
      </c>
      <c r="I790" s="33">
        <v>44890.746446759302</v>
      </c>
      <c r="J790" s="58">
        <v>44890</v>
      </c>
      <c r="K790" s="13" t="s">
        <v>205</v>
      </c>
      <c r="L790" s="13" t="s">
        <v>21</v>
      </c>
      <c r="M790" s="13" t="s">
        <v>1771</v>
      </c>
      <c r="N790" s="13" t="s">
        <v>206</v>
      </c>
      <c r="O790" s="33" t="s">
        <v>38</v>
      </c>
      <c r="P790" s="58" t="s">
        <v>38</v>
      </c>
      <c r="Q790" s="33" t="s">
        <v>207</v>
      </c>
      <c r="R790" s="14" t="s">
        <v>38</v>
      </c>
      <c r="S790" s="13" t="s">
        <v>208</v>
      </c>
      <c r="T790" s="13" t="s">
        <v>209</v>
      </c>
      <c r="U790" s="33">
        <f t="shared" ca="1" si="144"/>
        <v>45744.56914039352</v>
      </c>
      <c r="V790" s="13" t="str">
        <f t="shared" si="145"/>
        <v>Baroda</v>
      </c>
      <c r="W790" s="13" t="str">
        <f t="shared" si="146"/>
        <v>RI</v>
      </c>
      <c r="X790" s="13">
        <f t="shared" si="147"/>
        <v>17</v>
      </c>
      <c r="Y790" s="13" t="str">
        <f>IFERROR(VLOOKUP(C790,ReceivingTeam[],2,FALSE),"HelpDesk")</f>
        <v>HelpDesk</v>
      </c>
      <c r="Z790" s="67">
        <f t="shared" si="148"/>
        <v>44891.89228009263</v>
      </c>
      <c r="AA790" s="68">
        <f t="shared" si="149"/>
        <v>44890</v>
      </c>
      <c r="AB790" s="69" t="b">
        <f t="shared" si="150"/>
        <v>1</v>
      </c>
      <c r="AC790" s="70">
        <f t="shared" si="151"/>
        <v>0.5</v>
      </c>
      <c r="AD790" s="67">
        <f t="shared" si="152"/>
        <v>44891.89228009263</v>
      </c>
      <c r="AE790" s="67">
        <f>VLOOKUP(V790,'Branch Wise Work Timelines'!C:G,3,FALSE)+AA790</f>
        <v>44890.416666666664</v>
      </c>
      <c r="AF790" s="67">
        <f>IF(V790="Bangalore",VLOOKUP(V790,'Branch Wise Work Timelines'!C:G,4,FALSE)+AA790+1,IF(V790="Mumbai",VLOOKUP(V790,'Branch Wise Work Timelines'!C:G,4,FALSE)+AA790+1,VLOOKUP(V790,'Branch Wise Work Timelines'!C:G,4,FALSE)+AA790))</f>
        <v>44890.770833333336</v>
      </c>
      <c r="AG790" s="67">
        <f>WORKDAY.INTL(AA790,1,11)+VLOOKUP(V790,'Branch Wise Work Timelines'!C:G,3,FALSE)</f>
        <v>44891.416666666664</v>
      </c>
      <c r="AH790" s="69" t="str">
        <f t="shared" ca="1" si="153"/>
        <v>Out of TAT</v>
      </c>
      <c r="AI790" s="69">
        <f t="shared" ca="1" si="154"/>
        <v>20465</v>
      </c>
      <c r="AJ790" s="69" t="str">
        <f ca="1">IF(AI790&lt;0,"0-12",IFERROR(VLOOKUP(AI790,Breakup[],2,FALSE),"&gt;24"))</f>
        <v>&gt;24</v>
      </c>
      <c r="AK790" s="69" t="str">
        <f>VLOOKUP(V790,Master!B:D,3,FALSE)</f>
        <v>East</v>
      </c>
      <c r="AL790" s="69" t="str">
        <f t="shared" si="155"/>
        <v>Baroda</v>
      </c>
    </row>
    <row r="791" spans="1:38">
      <c r="A791" s="13" t="s">
        <v>1881</v>
      </c>
      <c r="B791" s="54">
        <v>44701.432177164403</v>
      </c>
      <c r="C791" s="13" t="s">
        <v>203</v>
      </c>
      <c r="D791" s="13">
        <v>1215</v>
      </c>
      <c r="E791" s="13" t="s">
        <v>1882</v>
      </c>
      <c r="F791" s="13" t="s">
        <v>33</v>
      </c>
      <c r="G791" s="14">
        <v>1653022841764</v>
      </c>
      <c r="H791" s="55">
        <v>1.6087962962963E-3</v>
      </c>
      <c r="I791" s="33">
        <v>44886.001608796301</v>
      </c>
      <c r="J791" s="58">
        <v>44886</v>
      </c>
      <c r="K791" s="13" t="s">
        <v>205</v>
      </c>
      <c r="L791" s="13" t="s">
        <v>21</v>
      </c>
      <c r="M791" s="13" t="s">
        <v>203</v>
      </c>
      <c r="N791" s="13" t="s">
        <v>206</v>
      </c>
      <c r="O791" s="33" t="s">
        <v>38</v>
      </c>
      <c r="P791" s="58" t="s">
        <v>38</v>
      </c>
      <c r="Q791" s="33" t="s">
        <v>207</v>
      </c>
      <c r="R791" s="14" t="s">
        <v>38</v>
      </c>
      <c r="S791" s="13" t="s">
        <v>208</v>
      </c>
      <c r="T791" s="13" t="s">
        <v>209</v>
      </c>
      <c r="U791" s="33">
        <f t="shared" ca="1" si="144"/>
        <v>45744.56914039352</v>
      </c>
      <c r="V791" s="13" t="str">
        <f t="shared" si="145"/>
        <v>Baroda</v>
      </c>
      <c r="W791" s="13" t="str">
        <f t="shared" si="146"/>
        <v>RI</v>
      </c>
      <c r="X791" s="13">
        <f t="shared" si="147"/>
        <v>0</v>
      </c>
      <c r="Y791" s="13" t="str">
        <f>IFERROR(VLOOKUP(C791,ReceivingTeam[],2,FALSE),"HelpDesk")</f>
        <v>HelpDesk</v>
      </c>
      <c r="Z791" s="67">
        <f t="shared" si="148"/>
        <v>44887.562499999993</v>
      </c>
      <c r="AA791" s="68">
        <f t="shared" si="149"/>
        <v>44886</v>
      </c>
      <c r="AB791" s="69" t="b">
        <f t="shared" si="150"/>
        <v>1</v>
      </c>
      <c r="AC791" s="70">
        <f t="shared" si="151"/>
        <v>0.5</v>
      </c>
      <c r="AD791" s="67">
        <f t="shared" si="152"/>
        <v>44887.562499999993</v>
      </c>
      <c r="AE791" s="67">
        <f>VLOOKUP(V791,'Branch Wise Work Timelines'!C:G,3,FALSE)+AA791</f>
        <v>44886.416666666664</v>
      </c>
      <c r="AF791" s="67">
        <f>IF(V791="Bangalore",VLOOKUP(V791,'Branch Wise Work Timelines'!C:G,4,FALSE)+AA791+1,IF(V791="Mumbai",VLOOKUP(V791,'Branch Wise Work Timelines'!C:G,4,FALSE)+AA791+1,VLOOKUP(V791,'Branch Wise Work Timelines'!C:G,4,FALSE)+AA791))</f>
        <v>44886.770833333336</v>
      </c>
      <c r="AG791" s="67">
        <f>WORKDAY.INTL(AA791,1,11)+VLOOKUP(V791,'Branch Wise Work Timelines'!C:G,3,FALSE)</f>
        <v>44887.416666666664</v>
      </c>
      <c r="AH791" s="69" t="str">
        <f t="shared" ca="1" si="153"/>
        <v>Out of TAT</v>
      </c>
      <c r="AI791" s="69">
        <f t="shared" ca="1" si="154"/>
        <v>20569</v>
      </c>
      <c r="AJ791" s="69" t="str">
        <f ca="1">IF(AI791&lt;0,"0-12",IFERROR(VLOOKUP(AI791,Breakup[],2,FALSE),"&gt;24"))</f>
        <v>&gt;24</v>
      </c>
      <c r="AK791" s="69" t="str">
        <f>VLOOKUP(V791,Master!B:D,3,FALSE)</f>
        <v>East</v>
      </c>
      <c r="AL791" s="69" t="str">
        <f t="shared" si="155"/>
        <v>Baroda</v>
      </c>
    </row>
    <row r="792" spans="1:38">
      <c r="A792" s="13" t="s">
        <v>1883</v>
      </c>
      <c r="B792" s="54">
        <v>44701.4328930556</v>
      </c>
      <c r="C792" s="13" t="s">
        <v>203</v>
      </c>
      <c r="D792" s="13">
        <v>183</v>
      </c>
      <c r="E792" s="13" t="s">
        <v>1884</v>
      </c>
      <c r="F792" s="13" t="s">
        <v>24</v>
      </c>
      <c r="G792" s="14">
        <v>1653022841764</v>
      </c>
      <c r="H792" s="55">
        <v>0.53824074074074102</v>
      </c>
      <c r="I792" s="33">
        <v>44891.538240740701</v>
      </c>
      <c r="J792" s="58">
        <v>44891</v>
      </c>
      <c r="K792" s="13" t="s">
        <v>205</v>
      </c>
      <c r="L792" s="13" t="s">
        <v>21</v>
      </c>
      <c r="M792" s="13" t="s">
        <v>203</v>
      </c>
      <c r="N792" s="13" t="s">
        <v>206</v>
      </c>
      <c r="O792" s="33">
        <v>44891.105567129598</v>
      </c>
      <c r="P792" s="58">
        <v>44891</v>
      </c>
      <c r="Q792" s="33" t="s">
        <v>237</v>
      </c>
      <c r="R792" s="14">
        <v>648</v>
      </c>
      <c r="S792" s="13" t="s">
        <v>208</v>
      </c>
      <c r="T792" s="13" t="s">
        <v>209</v>
      </c>
      <c r="U792" s="33">
        <f t="shared" ca="1" si="144"/>
        <v>45744.56914039352</v>
      </c>
      <c r="V792" s="13" t="str">
        <f t="shared" si="145"/>
        <v>Baroda</v>
      </c>
      <c r="W792" s="13" t="str">
        <f t="shared" si="146"/>
        <v>DOMI</v>
      </c>
      <c r="X792" s="13">
        <f t="shared" si="147"/>
        <v>12</v>
      </c>
      <c r="Y792" s="13" t="str">
        <f>IFERROR(VLOOKUP(C792,ReceivingTeam[],2,FALSE),"HelpDesk")</f>
        <v>HelpDesk</v>
      </c>
      <c r="Z792" s="67">
        <f t="shared" si="148"/>
        <v>44893.68407407403</v>
      </c>
      <c r="AA792" s="68">
        <f t="shared" si="149"/>
        <v>44891</v>
      </c>
      <c r="AB792" s="69" t="b">
        <f t="shared" si="150"/>
        <v>1</v>
      </c>
      <c r="AC792" s="70">
        <f t="shared" si="151"/>
        <v>0.5</v>
      </c>
      <c r="AD792" s="67">
        <f t="shared" si="152"/>
        <v>44893.68407407403</v>
      </c>
      <c r="AE792" s="67">
        <f>VLOOKUP(V792,'Branch Wise Work Timelines'!C:G,3,FALSE)+AA792</f>
        <v>44891.416666666664</v>
      </c>
      <c r="AF792" s="67">
        <f>IF(V792="Bangalore",VLOOKUP(V792,'Branch Wise Work Timelines'!C:G,4,FALSE)+AA792+1,IF(V792="Mumbai",VLOOKUP(V792,'Branch Wise Work Timelines'!C:G,4,FALSE)+AA792+1,VLOOKUP(V792,'Branch Wise Work Timelines'!C:G,4,FALSE)+AA792))</f>
        <v>44891.770833333336</v>
      </c>
      <c r="AG792" s="67">
        <f>WORKDAY.INTL(AA792,1,11)+VLOOKUP(V792,'Branch Wise Work Timelines'!C:G,3,FALSE)</f>
        <v>44893.416666666664</v>
      </c>
      <c r="AH792" s="69" t="str">
        <f t="shared" si="153"/>
        <v>Met</v>
      </c>
      <c r="AI792" s="69">
        <f t="shared" ca="1" si="154"/>
        <v>20422</v>
      </c>
      <c r="AJ792" s="69" t="str">
        <f ca="1">IF(AI792&lt;0,"0-12",IFERROR(VLOOKUP(AI792,Breakup[],2,FALSE),"&gt;24"))</f>
        <v>&gt;24</v>
      </c>
      <c r="AK792" s="69" t="str">
        <f>VLOOKUP(V792,Master!B:D,3,FALSE)</f>
        <v>East</v>
      </c>
      <c r="AL792" s="69" t="str">
        <f t="shared" si="155"/>
        <v>Baroda</v>
      </c>
    </row>
    <row r="793" spans="1:38">
      <c r="A793" s="13" t="s">
        <v>1885</v>
      </c>
      <c r="B793" s="54">
        <v>44701.433515474499</v>
      </c>
      <c r="C793" s="13" t="s">
        <v>203</v>
      </c>
      <c r="D793" s="13">
        <v>241</v>
      </c>
      <c r="E793" s="13" t="s">
        <v>1886</v>
      </c>
      <c r="F793" s="13" t="s">
        <v>33</v>
      </c>
      <c r="G793" s="14">
        <v>1653022841764</v>
      </c>
      <c r="H793" s="55">
        <v>0.19445601851851901</v>
      </c>
      <c r="I793" s="33">
        <v>44882.1944560185</v>
      </c>
      <c r="J793" s="58">
        <v>44882</v>
      </c>
      <c r="K793" s="13" t="s">
        <v>205</v>
      </c>
      <c r="L793" s="13" t="s">
        <v>21</v>
      </c>
      <c r="M793" s="13" t="s">
        <v>203</v>
      </c>
      <c r="N793" s="13" t="s">
        <v>206</v>
      </c>
      <c r="O793" s="33" t="s">
        <v>38</v>
      </c>
      <c r="P793" s="58" t="s">
        <v>38</v>
      </c>
      <c r="Q793" s="33" t="s">
        <v>207</v>
      </c>
      <c r="R793" s="14" t="s">
        <v>38</v>
      </c>
      <c r="S793" s="13" t="s">
        <v>208</v>
      </c>
      <c r="T793" s="13" t="s">
        <v>209</v>
      </c>
      <c r="U793" s="33">
        <f t="shared" ca="1" si="144"/>
        <v>45744.56914039352</v>
      </c>
      <c r="V793" s="13" t="str">
        <f t="shared" si="145"/>
        <v>Baroda</v>
      </c>
      <c r="W793" s="13" t="str">
        <f t="shared" si="146"/>
        <v>RI</v>
      </c>
      <c r="X793" s="13">
        <f t="shared" si="147"/>
        <v>4</v>
      </c>
      <c r="Y793" s="13" t="str">
        <f>IFERROR(VLOOKUP(C793,ReceivingTeam[],2,FALSE),"HelpDesk")</f>
        <v>HelpDesk</v>
      </c>
      <c r="Z793" s="67">
        <f t="shared" si="148"/>
        <v>44883.562499999993</v>
      </c>
      <c r="AA793" s="68">
        <f t="shared" si="149"/>
        <v>44882</v>
      </c>
      <c r="AB793" s="69" t="b">
        <f t="shared" si="150"/>
        <v>1</v>
      </c>
      <c r="AC793" s="70">
        <f t="shared" si="151"/>
        <v>0.5</v>
      </c>
      <c r="AD793" s="67">
        <f t="shared" si="152"/>
        <v>44883.562499999993</v>
      </c>
      <c r="AE793" s="67">
        <f>VLOOKUP(V793,'Branch Wise Work Timelines'!C:G,3,FALSE)+AA793</f>
        <v>44882.416666666664</v>
      </c>
      <c r="AF793" s="67">
        <f>IF(V793="Bangalore",VLOOKUP(V793,'Branch Wise Work Timelines'!C:G,4,FALSE)+AA793+1,IF(V793="Mumbai",VLOOKUP(V793,'Branch Wise Work Timelines'!C:G,4,FALSE)+AA793+1,VLOOKUP(V793,'Branch Wise Work Timelines'!C:G,4,FALSE)+AA793))</f>
        <v>44882.770833333336</v>
      </c>
      <c r="AG793" s="67">
        <f>WORKDAY.INTL(AA793,1,11)+VLOOKUP(V793,'Branch Wise Work Timelines'!C:G,3,FALSE)</f>
        <v>44883.416666666664</v>
      </c>
      <c r="AH793" s="69" t="str">
        <f t="shared" ca="1" si="153"/>
        <v>Out of TAT</v>
      </c>
      <c r="AI793" s="69">
        <f t="shared" ca="1" si="154"/>
        <v>20665</v>
      </c>
      <c r="AJ793" s="69" t="str">
        <f ca="1">IF(AI793&lt;0,"0-12",IFERROR(VLOOKUP(AI793,Breakup[],2,FALSE),"&gt;24"))</f>
        <v>&gt;24</v>
      </c>
      <c r="AK793" s="69" t="str">
        <f>VLOOKUP(V793,Master!B:D,3,FALSE)</f>
        <v>East</v>
      </c>
      <c r="AL793" s="69" t="str">
        <f t="shared" si="155"/>
        <v>Baroda</v>
      </c>
    </row>
    <row r="794" spans="1:38">
      <c r="A794" s="13" t="s">
        <v>1887</v>
      </c>
      <c r="B794" s="54">
        <v>44701.485474155103</v>
      </c>
      <c r="C794" s="13" t="s">
        <v>1771</v>
      </c>
      <c r="D794" s="13">
        <v>143</v>
      </c>
      <c r="E794" s="13" t="s">
        <v>1888</v>
      </c>
      <c r="F794" s="13" t="s">
        <v>33</v>
      </c>
      <c r="G794" s="14">
        <v>1653027967927</v>
      </c>
      <c r="H794" s="55">
        <v>8.2951388888888894E-2</v>
      </c>
      <c r="I794" s="33">
        <v>44882.082951388897</v>
      </c>
      <c r="J794" s="58">
        <v>44882</v>
      </c>
      <c r="K794" s="13" t="s">
        <v>205</v>
      </c>
      <c r="L794" s="13" t="s">
        <v>21</v>
      </c>
      <c r="M794" s="13" t="s">
        <v>1771</v>
      </c>
      <c r="N794" s="13" t="s">
        <v>206</v>
      </c>
      <c r="O794" s="33" t="s">
        <v>38</v>
      </c>
      <c r="P794" s="58" t="s">
        <v>38</v>
      </c>
      <c r="Q794" s="33" t="s">
        <v>207</v>
      </c>
      <c r="R794" s="14" t="s">
        <v>38</v>
      </c>
      <c r="S794" s="13" t="s">
        <v>208</v>
      </c>
      <c r="T794" s="13" t="s">
        <v>209</v>
      </c>
      <c r="U794" s="33">
        <f t="shared" ca="1" si="144"/>
        <v>45744.56914039352</v>
      </c>
      <c r="V794" s="13" t="str">
        <f t="shared" si="145"/>
        <v>Baroda</v>
      </c>
      <c r="W794" s="13" t="str">
        <f t="shared" si="146"/>
        <v>RI</v>
      </c>
      <c r="X794" s="13">
        <f t="shared" si="147"/>
        <v>1</v>
      </c>
      <c r="Y794" s="13" t="str">
        <f>IFERROR(VLOOKUP(C794,ReceivingTeam[],2,FALSE),"HelpDesk")</f>
        <v>HelpDesk</v>
      </c>
      <c r="Z794" s="67">
        <f t="shared" si="148"/>
        <v>44883.562499999993</v>
      </c>
      <c r="AA794" s="68">
        <f t="shared" si="149"/>
        <v>44882</v>
      </c>
      <c r="AB794" s="69" t="b">
        <f t="shared" si="150"/>
        <v>1</v>
      </c>
      <c r="AC794" s="70">
        <f t="shared" si="151"/>
        <v>0.5</v>
      </c>
      <c r="AD794" s="67">
        <f t="shared" si="152"/>
        <v>44883.562499999993</v>
      </c>
      <c r="AE794" s="67">
        <f>VLOOKUP(V794,'Branch Wise Work Timelines'!C:G,3,FALSE)+AA794</f>
        <v>44882.416666666664</v>
      </c>
      <c r="AF794" s="67">
        <f>IF(V794="Bangalore",VLOOKUP(V794,'Branch Wise Work Timelines'!C:G,4,FALSE)+AA794+1,IF(V794="Mumbai",VLOOKUP(V794,'Branch Wise Work Timelines'!C:G,4,FALSE)+AA794+1,VLOOKUP(V794,'Branch Wise Work Timelines'!C:G,4,FALSE)+AA794))</f>
        <v>44882.770833333336</v>
      </c>
      <c r="AG794" s="67">
        <f>WORKDAY.INTL(AA794,1,11)+VLOOKUP(V794,'Branch Wise Work Timelines'!C:G,3,FALSE)</f>
        <v>44883.416666666664</v>
      </c>
      <c r="AH794" s="69" t="str">
        <f t="shared" ca="1" si="153"/>
        <v>Out of TAT</v>
      </c>
      <c r="AI794" s="69">
        <f t="shared" ca="1" si="154"/>
        <v>20665</v>
      </c>
      <c r="AJ794" s="69" t="str">
        <f ca="1">IF(AI794&lt;0,"0-12",IFERROR(VLOOKUP(AI794,Breakup[],2,FALSE),"&gt;24"))</f>
        <v>&gt;24</v>
      </c>
      <c r="AK794" s="69" t="str">
        <f>VLOOKUP(V794,Master!B:D,3,FALSE)</f>
        <v>East</v>
      </c>
      <c r="AL794" s="69" t="str">
        <f t="shared" si="155"/>
        <v>Baroda</v>
      </c>
    </row>
    <row r="795" spans="1:38">
      <c r="A795" s="13" t="s">
        <v>1889</v>
      </c>
      <c r="B795" s="54">
        <v>44701.489842627299</v>
      </c>
      <c r="C795" s="13" t="s">
        <v>1771</v>
      </c>
      <c r="D795" s="13">
        <v>464</v>
      </c>
      <c r="E795" s="13" t="s">
        <v>1890</v>
      </c>
      <c r="F795" s="13" t="s">
        <v>33</v>
      </c>
      <c r="G795" s="14">
        <v>1653027967927</v>
      </c>
      <c r="H795" s="55">
        <v>0.52834490740740703</v>
      </c>
      <c r="I795" s="33">
        <v>44886.528344907398</v>
      </c>
      <c r="J795" s="58">
        <v>44886</v>
      </c>
      <c r="K795" s="13" t="s">
        <v>205</v>
      </c>
      <c r="L795" s="13" t="s">
        <v>21</v>
      </c>
      <c r="M795" s="13" t="s">
        <v>1771</v>
      </c>
      <c r="N795" s="13" t="s">
        <v>206</v>
      </c>
      <c r="O795" s="33" t="s">
        <v>38</v>
      </c>
      <c r="P795" s="58" t="s">
        <v>38</v>
      </c>
      <c r="Q795" s="33" t="s">
        <v>207</v>
      </c>
      <c r="R795" s="14" t="s">
        <v>38</v>
      </c>
      <c r="S795" s="13" t="s">
        <v>208</v>
      </c>
      <c r="T795" s="13" t="s">
        <v>209</v>
      </c>
      <c r="U795" s="33">
        <f t="shared" ca="1" si="144"/>
        <v>45744.56914039352</v>
      </c>
      <c r="V795" s="13" t="str">
        <f t="shared" si="145"/>
        <v>Baroda</v>
      </c>
      <c r="W795" s="13" t="str">
        <f t="shared" si="146"/>
        <v>RI</v>
      </c>
      <c r="X795" s="13">
        <f t="shared" si="147"/>
        <v>12</v>
      </c>
      <c r="Y795" s="13" t="str">
        <f>IFERROR(VLOOKUP(C795,ReceivingTeam[],2,FALSE),"HelpDesk")</f>
        <v>HelpDesk</v>
      </c>
      <c r="Z795" s="67">
        <f t="shared" si="148"/>
        <v>44887.674178240726</v>
      </c>
      <c r="AA795" s="68">
        <f t="shared" si="149"/>
        <v>44886</v>
      </c>
      <c r="AB795" s="69" t="b">
        <f t="shared" si="150"/>
        <v>1</v>
      </c>
      <c r="AC795" s="70">
        <f t="shared" si="151"/>
        <v>0.5</v>
      </c>
      <c r="AD795" s="67">
        <f t="shared" si="152"/>
        <v>44887.674178240726</v>
      </c>
      <c r="AE795" s="67">
        <f>VLOOKUP(V795,'Branch Wise Work Timelines'!C:G,3,FALSE)+AA795</f>
        <v>44886.416666666664</v>
      </c>
      <c r="AF795" s="67">
        <f>IF(V795="Bangalore",VLOOKUP(V795,'Branch Wise Work Timelines'!C:G,4,FALSE)+AA795+1,IF(V795="Mumbai",VLOOKUP(V795,'Branch Wise Work Timelines'!C:G,4,FALSE)+AA795+1,VLOOKUP(V795,'Branch Wise Work Timelines'!C:G,4,FALSE)+AA795))</f>
        <v>44886.770833333336</v>
      </c>
      <c r="AG795" s="67">
        <f>WORKDAY.INTL(AA795,1,11)+VLOOKUP(V795,'Branch Wise Work Timelines'!C:G,3,FALSE)</f>
        <v>44887.416666666664</v>
      </c>
      <c r="AH795" s="69" t="str">
        <f t="shared" ca="1" si="153"/>
        <v>Out of TAT</v>
      </c>
      <c r="AI795" s="69">
        <f t="shared" ca="1" si="154"/>
        <v>20566</v>
      </c>
      <c r="AJ795" s="69" t="str">
        <f ca="1">IF(AI795&lt;0,"0-12",IFERROR(VLOOKUP(AI795,Breakup[],2,FALSE),"&gt;24"))</f>
        <v>&gt;24</v>
      </c>
      <c r="AK795" s="69" t="str">
        <f>VLOOKUP(V795,Master!B:D,3,FALSE)</f>
        <v>East</v>
      </c>
      <c r="AL795" s="69" t="str">
        <f t="shared" si="155"/>
        <v>Baroda</v>
      </c>
    </row>
    <row r="796" spans="1:38">
      <c r="A796" s="13" t="s">
        <v>1891</v>
      </c>
      <c r="B796" s="54">
        <v>44701.435639548603</v>
      </c>
      <c r="C796" s="13" t="s">
        <v>1771</v>
      </c>
      <c r="D796" s="13">
        <v>496</v>
      </c>
      <c r="E796" s="13" t="s">
        <v>1892</v>
      </c>
      <c r="F796" s="13" t="s">
        <v>33</v>
      </c>
      <c r="G796" s="14">
        <v>1653024392571</v>
      </c>
      <c r="H796" s="55">
        <v>0.51269675925925895</v>
      </c>
      <c r="I796" s="33">
        <v>44883.512696759302</v>
      </c>
      <c r="J796" s="58">
        <v>44883</v>
      </c>
      <c r="K796" s="13" t="s">
        <v>205</v>
      </c>
      <c r="L796" s="13" t="s">
        <v>21</v>
      </c>
      <c r="M796" s="13" t="s">
        <v>1771</v>
      </c>
      <c r="N796" s="13" t="s">
        <v>206</v>
      </c>
      <c r="O796" s="33" t="s">
        <v>38</v>
      </c>
      <c r="P796" s="58" t="s">
        <v>38</v>
      </c>
      <c r="Q796" s="33" t="s">
        <v>207</v>
      </c>
      <c r="R796" s="14" t="s">
        <v>38</v>
      </c>
      <c r="S796" s="13" t="s">
        <v>208</v>
      </c>
      <c r="T796" s="13" t="s">
        <v>209</v>
      </c>
      <c r="U796" s="33">
        <f t="shared" ca="1" si="144"/>
        <v>45744.56914039352</v>
      </c>
      <c r="V796" s="13" t="str">
        <f t="shared" si="145"/>
        <v>Baroda</v>
      </c>
      <c r="W796" s="13" t="str">
        <f t="shared" si="146"/>
        <v>RI</v>
      </c>
      <c r="X796" s="13">
        <f t="shared" si="147"/>
        <v>12</v>
      </c>
      <c r="Y796" s="13" t="str">
        <f>IFERROR(VLOOKUP(C796,ReceivingTeam[],2,FALSE),"HelpDesk")</f>
        <v>HelpDesk</v>
      </c>
      <c r="Z796" s="67">
        <f t="shared" si="148"/>
        <v>44884.658530092631</v>
      </c>
      <c r="AA796" s="68">
        <f t="shared" si="149"/>
        <v>44883</v>
      </c>
      <c r="AB796" s="69" t="b">
        <f t="shared" si="150"/>
        <v>1</v>
      </c>
      <c r="AC796" s="70">
        <f t="shared" si="151"/>
        <v>0.5</v>
      </c>
      <c r="AD796" s="67">
        <f t="shared" si="152"/>
        <v>44884.658530092631</v>
      </c>
      <c r="AE796" s="67">
        <f>VLOOKUP(V796,'Branch Wise Work Timelines'!C:G,3,FALSE)+AA796</f>
        <v>44883.416666666664</v>
      </c>
      <c r="AF796" s="67">
        <f>IF(V796="Bangalore",VLOOKUP(V796,'Branch Wise Work Timelines'!C:G,4,FALSE)+AA796+1,IF(V796="Mumbai",VLOOKUP(V796,'Branch Wise Work Timelines'!C:G,4,FALSE)+AA796+1,VLOOKUP(V796,'Branch Wise Work Timelines'!C:G,4,FALSE)+AA796))</f>
        <v>44883.770833333336</v>
      </c>
      <c r="AG796" s="67">
        <f>WORKDAY.INTL(AA796,1,11)+VLOOKUP(V796,'Branch Wise Work Timelines'!C:G,3,FALSE)</f>
        <v>44884.416666666664</v>
      </c>
      <c r="AH796" s="69" t="str">
        <f t="shared" ca="1" si="153"/>
        <v>Out of TAT</v>
      </c>
      <c r="AI796" s="69">
        <f t="shared" ca="1" si="154"/>
        <v>20638</v>
      </c>
      <c r="AJ796" s="69" t="str">
        <f ca="1">IF(AI796&lt;0,"0-12",IFERROR(VLOOKUP(AI796,Breakup[],2,FALSE),"&gt;24"))</f>
        <v>&gt;24</v>
      </c>
      <c r="AK796" s="69" t="str">
        <f>VLOOKUP(V796,Master!B:D,3,FALSE)</f>
        <v>East</v>
      </c>
      <c r="AL796" s="69" t="str">
        <f t="shared" si="155"/>
        <v>Baroda</v>
      </c>
    </row>
    <row r="797" spans="1:38">
      <c r="A797" s="13" t="s">
        <v>1893</v>
      </c>
      <c r="B797" s="54">
        <v>44701.436406597197</v>
      </c>
      <c r="C797" s="13" t="s">
        <v>203</v>
      </c>
      <c r="D797" s="13">
        <v>356</v>
      </c>
      <c r="E797" s="13" t="s">
        <v>1894</v>
      </c>
      <c r="F797" s="13" t="s">
        <v>33</v>
      </c>
      <c r="G797" s="14">
        <v>1653022841764</v>
      </c>
      <c r="H797" s="55">
        <v>0.182824074074074</v>
      </c>
      <c r="I797" s="33">
        <v>44884.182824074102</v>
      </c>
      <c r="J797" s="58">
        <v>44884</v>
      </c>
      <c r="K797" s="13" t="s">
        <v>205</v>
      </c>
      <c r="L797" s="13" t="s">
        <v>21</v>
      </c>
      <c r="M797" s="13" t="s">
        <v>203</v>
      </c>
      <c r="N797" s="13" t="s">
        <v>206</v>
      </c>
      <c r="O797" s="33" t="s">
        <v>38</v>
      </c>
      <c r="P797" s="58" t="s">
        <v>38</v>
      </c>
      <c r="Q797" s="33" t="s">
        <v>207</v>
      </c>
      <c r="R797" s="14" t="s">
        <v>38</v>
      </c>
      <c r="S797" s="13" t="s">
        <v>208</v>
      </c>
      <c r="T797" s="13" t="s">
        <v>209</v>
      </c>
      <c r="U797" s="33">
        <f t="shared" ca="1" si="144"/>
        <v>45744.56914039352</v>
      </c>
      <c r="V797" s="13" t="str">
        <f t="shared" si="145"/>
        <v>Baroda</v>
      </c>
      <c r="W797" s="13" t="str">
        <f t="shared" si="146"/>
        <v>RI</v>
      </c>
      <c r="X797" s="13">
        <f t="shared" si="147"/>
        <v>4</v>
      </c>
      <c r="Y797" s="13" t="str">
        <f>IFERROR(VLOOKUP(C797,ReceivingTeam[],2,FALSE),"HelpDesk")</f>
        <v>HelpDesk</v>
      </c>
      <c r="Z797" s="67">
        <f t="shared" si="148"/>
        <v>44886.562499999993</v>
      </c>
      <c r="AA797" s="68">
        <f t="shared" si="149"/>
        <v>44884</v>
      </c>
      <c r="AB797" s="69" t="b">
        <f t="shared" si="150"/>
        <v>1</v>
      </c>
      <c r="AC797" s="70">
        <f t="shared" si="151"/>
        <v>0.5</v>
      </c>
      <c r="AD797" s="67">
        <f t="shared" si="152"/>
        <v>44886.562499999993</v>
      </c>
      <c r="AE797" s="67">
        <f>VLOOKUP(V797,'Branch Wise Work Timelines'!C:G,3,FALSE)+AA797</f>
        <v>44884.416666666664</v>
      </c>
      <c r="AF797" s="67">
        <f>IF(V797="Bangalore",VLOOKUP(V797,'Branch Wise Work Timelines'!C:G,4,FALSE)+AA797+1,IF(V797="Mumbai",VLOOKUP(V797,'Branch Wise Work Timelines'!C:G,4,FALSE)+AA797+1,VLOOKUP(V797,'Branch Wise Work Timelines'!C:G,4,FALSE)+AA797))</f>
        <v>44884.770833333336</v>
      </c>
      <c r="AG797" s="67">
        <f>WORKDAY.INTL(AA797,1,11)+VLOOKUP(V797,'Branch Wise Work Timelines'!C:G,3,FALSE)</f>
        <v>44886.416666666664</v>
      </c>
      <c r="AH797" s="69" t="str">
        <f t="shared" ca="1" si="153"/>
        <v>Out of TAT</v>
      </c>
      <c r="AI797" s="69">
        <f t="shared" ca="1" si="154"/>
        <v>20593</v>
      </c>
      <c r="AJ797" s="69" t="str">
        <f ca="1">IF(AI797&lt;0,"0-12",IFERROR(VLOOKUP(AI797,Breakup[],2,FALSE),"&gt;24"))</f>
        <v>&gt;24</v>
      </c>
      <c r="AK797" s="69" t="str">
        <f>VLOOKUP(V797,Master!B:D,3,FALSE)</f>
        <v>East</v>
      </c>
      <c r="AL797" s="69" t="str">
        <f t="shared" si="155"/>
        <v>Baroda</v>
      </c>
    </row>
    <row r="798" spans="1:38">
      <c r="A798" s="13" t="s">
        <v>1895</v>
      </c>
      <c r="B798" s="54">
        <v>44701.436785416699</v>
      </c>
      <c r="C798" s="13" t="s">
        <v>203</v>
      </c>
      <c r="D798" s="13">
        <v>1062</v>
      </c>
      <c r="E798" s="13" t="s">
        <v>1896</v>
      </c>
      <c r="F798" s="13" t="s">
        <v>33</v>
      </c>
      <c r="G798" s="14">
        <v>1653022841764</v>
      </c>
      <c r="H798" s="55">
        <v>0.17731481481481501</v>
      </c>
      <c r="I798" s="33">
        <v>44889.177314814799</v>
      </c>
      <c r="J798" s="58">
        <v>44889</v>
      </c>
      <c r="K798" s="13" t="s">
        <v>205</v>
      </c>
      <c r="L798" s="13" t="s">
        <v>21</v>
      </c>
      <c r="M798" s="13" t="s">
        <v>203</v>
      </c>
      <c r="N798" s="13" t="s">
        <v>206</v>
      </c>
      <c r="O798" s="33" t="s">
        <v>38</v>
      </c>
      <c r="P798" s="58" t="s">
        <v>38</v>
      </c>
      <c r="Q798" s="33" t="s">
        <v>207</v>
      </c>
      <c r="R798" s="14" t="s">
        <v>38</v>
      </c>
      <c r="S798" s="13" t="s">
        <v>208</v>
      </c>
      <c r="T798" s="13" t="s">
        <v>209</v>
      </c>
      <c r="U798" s="33">
        <f t="shared" ca="1" si="144"/>
        <v>45744.56914039352</v>
      </c>
      <c r="V798" s="13" t="str">
        <f t="shared" si="145"/>
        <v>Baroda</v>
      </c>
      <c r="W798" s="13" t="str">
        <f t="shared" si="146"/>
        <v>RI</v>
      </c>
      <c r="X798" s="13">
        <f t="shared" si="147"/>
        <v>4</v>
      </c>
      <c r="Y798" s="13" t="str">
        <f>IFERROR(VLOOKUP(C798,ReceivingTeam[],2,FALSE),"HelpDesk")</f>
        <v>HelpDesk</v>
      </c>
      <c r="Z798" s="67">
        <f t="shared" si="148"/>
        <v>44890.562499999993</v>
      </c>
      <c r="AA798" s="68">
        <f t="shared" si="149"/>
        <v>44889</v>
      </c>
      <c r="AB798" s="69" t="b">
        <f t="shared" si="150"/>
        <v>1</v>
      </c>
      <c r="AC798" s="70">
        <f t="shared" si="151"/>
        <v>0.5</v>
      </c>
      <c r="AD798" s="67">
        <f t="shared" si="152"/>
        <v>44890.562499999993</v>
      </c>
      <c r="AE798" s="67">
        <f>VLOOKUP(V798,'Branch Wise Work Timelines'!C:G,3,FALSE)+AA798</f>
        <v>44889.416666666664</v>
      </c>
      <c r="AF798" s="67">
        <f>IF(V798="Bangalore",VLOOKUP(V798,'Branch Wise Work Timelines'!C:G,4,FALSE)+AA798+1,IF(V798="Mumbai",VLOOKUP(V798,'Branch Wise Work Timelines'!C:G,4,FALSE)+AA798+1,VLOOKUP(V798,'Branch Wise Work Timelines'!C:G,4,FALSE)+AA798))</f>
        <v>44889.770833333336</v>
      </c>
      <c r="AG798" s="67">
        <f>WORKDAY.INTL(AA798,1,11)+VLOOKUP(V798,'Branch Wise Work Timelines'!C:G,3,FALSE)</f>
        <v>44890.416666666664</v>
      </c>
      <c r="AH798" s="69" t="str">
        <f t="shared" ca="1" si="153"/>
        <v>Out of TAT</v>
      </c>
      <c r="AI798" s="69">
        <f t="shared" ca="1" si="154"/>
        <v>20497</v>
      </c>
      <c r="AJ798" s="69" t="str">
        <f ca="1">IF(AI798&lt;0,"0-12",IFERROR(VLOOKUP(AI798,Breakup[],2,FALSE),"&gt;24"))</f>
        <v>&gt;24</v>
      </c>
      <c r="AK798" s="69" t="str">
        <f>VLOOKUP(V798,Master!B:D,3,FALSE)</f>
        <v>East</v>
      </c>
      <c r="AL798" s="69" t="str">
        <f t="shared" si="155"/>
        <v>Baroda</v>
      </c>
    </row>
    <row r="799" spans="1:38">
      <c r="A799" s="13" t="s">
        <v>1897</v>
      </c>
      <c r="B799" s="54">
        <v>44701.503980127301</v>
      </c>
      <c r="C799" s="13" t="s">
        <v>1771</v>
      </c>
      <c r="D799" s="13">
        <v>1805</v>
      </c>
      <c r="E799" s="13" t="s">
        <v>1898</v>
      </c>
      <c r="F799" s="13" t="s">
        <v>24</v>
      </c>
      <c r="G799" s="14">
        <v>1653030840504</v>
      </c>
      <c r="H799" s="55">
        <v>4.1932870370370398E-2</v>
      </c>
      <c r="I799" s="33">
        <v>44882.041932870401</v>
      </c>
      <c r="J799" s="58">
        <v>44882</v>
      </c>
      <c r="K799" s="13" t="s">
        <v>205</v>
      </c>
      <c r="L799" s="13" t="s">
        <v>21</v>
      </c>
      <c r="M799" s="13" t="s">
        <v>1771</v>
      </c>
      <c r="N799" s="13" t="s">
        <v>206</v>
      </c>
      <c r="O799" s="33" t="s">
        <v>38</v>
      </c>
      <c r="P799" s="58" t="s">
        <v>38</v>
      </c>
      <c r="Q799" s="33" t="s">
        <v>207</v>
      </c>
      <c r="R799" s="14" t="s">
        <v>38</v>
      </c>
      <c r="S799" s="13" t="s">
        <v>208</v>
      </c>
      <c r="T799" s="13" t="s">
        <v>209</v>
      </c>
      <c r="U799" s="33">
        <f t="shared" ca="1" si="144"/>
        <v>45744.56914039352</v>
      </c>
      <c r="V799" s="13" t="str">
        <f t="shared" si="145"/>
        <v>Baroda</v>
      </c>
      <c r="W799" s="13" t="str">
        <f t="shared" si="146"/>
        <v>DOMI</v>
      </c>
      <c r="X799" s="13">
        <f t="shared" si="147"/>
        <v>1</v>
      </c>
      <c r="Y799" s="13" t="str">
        <f>IFERROR(VLOOKUP(C799,ReceivingTeam[],2,FALSE),"HelpDesk")</f>
        <v>HelpDesk</v>
      </c>
      <c r="Z799" s="67">
        <f t="shared" si="148"/>
        <v>44883.562499999993</v>
      </c>
      <c r="AA799" s="68">
        <f t="shared" si="149"/>
        <v>44882</v>
      </c>
      <c r="AB799" s="69" t="b">
        <f t="shared" si="150"/>
        <v>1</v>
      </c>
      <c r="AC799" s="70">
        <f t="shared" si="151"/>
        <v>0.5</v>
      </c>
      <c r="AD799" s="67">
        <f t="shared" si="152"/>
        <v>44883.562499999993</v>
      </c>
      <c r="AE799" s="67">
        <f>VLOOKUP(V799,'Branch Wise Work Timelines'!C:G,3,FALSE)+AA799</f>
        <v>44882.416666666664</v>
      </c>
      <c r="AF799" s="67">
        <f>IF(V799="Bangalore",VLOOKUP(V799,'Branch Wise Work Timelines'!C:G,4,FALSE)+AA799+1,IF(V799="Mumbai",VLOOKUP(V799,'Branch Wise Work Timelines'!C:G,4,FALSE)+AA799+1,VLOOKUP(V799,'Branch Wise Work Timelines'!C:G,4,FALSE)+AA799))</f>
        <v>44882.770833333336</v>
      </c>
      <c r="AG799" s="67">
        <f>WORKDAY.INTL(AA799,1,11)+VLOOKUP(V799,'Branch Wise Work Timelines'!C:G,3,FALSE)</f>
        <v>44883.416666666664</v>
      </c>
      <c r="AH799" s="69" t="str">
        <f t="shared" ca="1" si="153"/>
        <v>Out of TAT</v>
      </c>
      <c r="AI799" s="69">
        <f t="shared" ca="1" si="154"/>
        <v>20665</v>
      </c>
      <c r="AJ799" s="69" t="str">
        <f ca="1">IF(AI799&lt;0,"0-12",IFERROR(VLOOKUP(AI799,Breakup[],2,FALSE),"&gt;24"))</f>
        <v>&gt;24</v>
      </c>
      <c r="AK799" s="69" t="str">
        <f>VLOOKUP(V799,Master!B:D,3,FALSE)</f>
        <v>East</v>
      </c>
      <c r="AL799" s="69" t="str">
        <f t="shared" si="155"/>
        <v>Baroda</v>
      </c>
    </row>
    <row r="800" spans="1:38">
      <c r="A800" s="13" t="s">
        <v>1899</v>
      </c>
      <c r="B800" s="54">
        <v>44701.505118946799</v>
      </c>
      <c r="C800" s="13" t="s">
        <v>1771</v>
      </c>
      <c r="D800" s="13">
        <v>1174</v>
      </c>
      <c r="E800" s="13" t="s">
        <v>1900</v>
      </c>
      <c r="F800" s="13" t="s">
        <v>24</v>
      </c>
      <c r="G800" s="14">
        <v>1653030840504</v>
      </c>
      <c r="H800" s="55">
        <v>0.63085648148148199</v>
      </c>
      <c r="I800" s="33">
        <v>44885.630856481497</v>
      </c>
      <c r="J800" s="58">
        <v>44885</v>
      </c>
      <c r="K800" s="13" t="s">
        <v>205</v>
      </c>
      <c r="L800" s="13" t="s">
        <v>21</v>
      </c>
      <c r="M800" s="13" t="s">
        <v>1771</v>
      </c>
      <c r="N800" s="13" t="s">
        <v>206</v>
      </c>
      <c r="O800" s="33" t="s">
        <v>38</v>
      </c>
      <c r="P800" s="58" t="s">
        <v>38</v>
      </c>
      <c r="Q800" s="33" t="s">
        <v>207</v>
      </c>
      <c r="R800" s="14" t="s">
        <v>38</v>
      </c>
      <c r="S800" s="13" t="s">
        <v>208</v>
      </c>
      <c r="T800" s="13" t="s">
        <v>209</v>
      </c>
      <c r="U800" s="33">
        <f t="shared" ca="1" si="144"/>
        <v>45744.56914039352</v>
      </c>
      <c r="V800" s="13" t="str">
        <f t="shared" si="145"/>
        <v>Baroda</v>
      </c>
      <c r="W800" s="13" t="str">
        <f t="shared" si="146"/>
        <v>DOMI</v>
      </c>
      <c r="X800" s="13">
        <f t="shared" si="147"/>
        <v>15</v>
      </c>
      <c r="Y800" s="13" t="str">
        <f>IFERROR(VLOOKUP(C800,ReceivingTeam[],2,FALSE),"HelpDesk")</f>
        <v>HelpDesk</v>
      </c>
      <c r="Z800" s="67">
        <f t="shared" si="148"/>
        <v>44885.916666666664</v>
      </c>
      <c r="AA800" s="68">
        <f t="shared" si="149"/>
        <v>44885</v>
      </c>
      <c r="AB800" s="69" t="b">
        <f t="shared" si="150"/>
        <v>0</v>
      </c>
      <c r="AC800" s="70">
        <f t="shared" si="151"/>
        <v>0.5</v>
      </c>
      <c r="AD800" s="67">
        <f t="shared" si="152"/>
        <v>44885.916666666664</v>
      </c>
      <c r="AE800" s="67">
        <f>VLOOKUP(V800,'Branch Wise Work Timelines'!C:G,3,FALSE)+AA800</f>
        <v>44885.416666666664</v>
      </c>
      <c r="AF800" s="67">
        <f>IF(V800="Bangalore",VLOOKUP(V800,'Branch Wise Work Timelines'!C:G,4,FALSE)+AA800+1,IF(V800="Mumbai",VLOOKUP(V800,'Branch Wise Work Timelines'!C:G,4,FALSE)+AA800+1,VLOOKUP(V800,'Branch Wise Work Timelines'!C:G,4,FALSE)+AA800))</f>
        <v>44885.770833333336</v>
      </c>
      <c r="AG800" s="67">
        <f>WORKDAY.INTL(AA800,1,11)+VLOOKUP(V800,'Branch Wise Work Timelines'!C:G,3,FALSE)</f>
        <v>44886.416666666664</v>
      </c>
      <c r="AH800" s="69" t="str">
        <f t="shared" ca="1" si="153"/>
        <v>Out of TAT</v>
      </c>
      <c r="AI800" s="69">
        <f t="shared" ca="1" si="154"/>
        <v>20608</v>
      </c>
      <c r="AJ800" s="69" t="str">
        <f ca="1">IF(AI800&lt;0,"0-12",IFERROR(VLOOKUP(AI800,Breakup[],2,FALSE),"&gt;24"))</f>
        <v>&gt;24</v>
      </c>
      <c r="AK800" s="69" t="str">
        <f>VLOOKUP(V800,Master!B:D,3,FALSE)</f>
        <v>East</v>
      </c>
      <c r="AL800" s="69" t="str">
        <f t="shared" si="155"/>
        <v>Baroda</v>
      </c>
    </row>
    <row r="801" spans="1:38">
      <c r="A801" s="13" t="s">
        <v>1901</v>
      </c>
      <c r="B801" s="54">
        <v>44701.506083217602</v>
      </c>
      <c r="C801" s="13" t="s">
        <v>1771</v>
      </c>
      <c r="D801" s="13">
        <v>399</v>
      </c>
      <c r="E801" s="13" t="s">
        <v>1902</v>
      </c>
      <c r="F801" s="13" t="s">
        <v>24</v>
      </c>
      <c r="G801" s="14">
        <v>1653030840504</v>
      </c>
      <c r="H801" s="55">
        <v>0.84241898148148098</v>
      </c>
      <c r="I801" s="33">
        <v>44881.842418981498</v>
      </c>
      <c r="J801" s="58">
        <v>44881</v>
      </c>
      <c r="K801" s="13" t="s">
        <v>205</v>
      </c>
      <c r="L801" s="13" t="s">
        <v>21</v>
      </c>
      <c r="M801" s="13" t="s">
        <v>1771</v>
      </c>
      <c r="N801" s="13" t="s">
        <v>206</v>
      </c>
      <c r="O801" s="33" t="s">
        <v>38</v>
      </c>
      <c r="P801" s="58" t="s">
        <v>38</v>
      </c>
      <c r="Q801" s="33" t="s">
        <v>207</v>
      </c>
      <c r="R801" s="14" t="s">
        <v>38</v>
      </c>
      <c r="S801" s="13" t="s">
        <v>208</v>
      </c>
      <c r="T801" s="13" t="s">
        <v>209</v>
      </c>
      <c r="U801" s="33">
        <f t="shared" ca="1" si="144"/>
        <v>45744.56914039352</v>
      </c>
      <c r="V801" s="13" t="str">
        <f t="shared" si="145"/>
        <v>Baroda</v>
      </c>
      <c r="W801" s="13" t="str">
        <f t="shared" si="146"/>
        <v>DOMI</v>
      </c>
      <c r="X801" s="13">
        <f t="shared" si="147"/>
        <v>20</v>
      </c>
      <c r="Y801" s="13" t="str">
        <f>IFERROR(VLOOKUP(C801,ReceivingTeam[],2,FALSE),"HelpDesk")</f>
        <v>HelpDesk</v>
      </c>
      <c r="Z801" s="67">
        <f t="shared" si="148"/>
        <v>44882.988252314826</v>
      </c>
      <c r="AA801" s="68">
        <f t="shared" si="149"/>
        <v>44881</v>
      </c>
      <c r="AB801" s="69" t="b">
        <f t="shared" si="150"/>
        <v>1</v>
      </c>
      <c r="AC801" s="70">
        <f t="shared" si="151"/>
        <v>0.5</v>
      </c>
      <c r="AD801" s="67">
        <f t="shared" si="152"/>
        <v>44882.988252314826</v>
      </c>
      <c r="AE801" s="67">
        <f>VLOOKUP(V801,'Branch Wise Work Timelines'!C:G,3,FALSE)+AA801</f>
        <v>44881.416666666664</v>
      </c>
      <c r="AF801" s="67">
        <f>IF(V801="Bangalore",VLOOKUP(V801,'Branch Wise Work Timelines'!C:G,4,FALSE)+AA801+1,IF(V801="Mumbai",VLOOKUP(V801,'Branch Wise Work Timelines'!C:G,4,FALSE)+AA801+1,VLOOKUP(V801,'Branch Wise Work Timelines'!C:G,4,FALSE)+AA801))</f>
        <v>44881.770833333336</v>
      </c>
      <c r="AG801" s="67">
        <f>WORKDAY.INTL(AA801,1,11)+VLOOKUP(V801,'Branch Wise Work Timelines'!C:G,3,FALSE)</f>
        <v>44882.416666666664</v>
      </c>
      <c r="AH801" s="69" t="str">
        <f t="shared" ca="1" si="153"/>
        <v>Out of TAT</v>
      </c>
      <c r="AI801" s="69">
        <f t="shared" ca="1" si="154"/>
        <v>20678</v>
      </c>
      <c r="AJ801" s="69" t="str">
        <f ca="1">IF(AI801&lt;0,"0-12",IFERROR(VLOOKUP(AI801,Breakup[],2,FALSE),"&gt;24"))</f>
        <v>&gt;24</v>
      </c>
      <c r="AK801" s="69" t="str">
        <f>VLOOKUP(V801,Master!B:D,3,FALSE)</f>
        <v>East</v>
      </c>
      <c r="AL801" s="69" t="str">
        <f t="shared" si="155"/>
        <v>Baroda</v>
      </c>
    </row>
    <row r="802" spans="1:38">
      <c r="A802" s="13" t="s">
        <v>1903</v>
      </c>
      <c r="B802" s="54">
        <v>44701.439616354197</v>
      </c>
      <c r="C802" s="13" t="s">
        <v>1771</v>
      </c>
      <c r="D802" s="13">
        <v>1526</v>
      </c>
      <c r="E802" s="13" t="s">
        <v>1904</v>
      </c>
      <c r="F802" s="13" t="s">
        <v>33</v>
      </c>
      <c r="G802" s="14">
        <v>1653024392571</v>
      </c>
      <c r="H802" s="55">
        <v>0.80712962962962997</v>
      </c>
      <c r="I802" s="33">
        <v>44884.807129629597</v>
      </c>
      <c r="J802" s="58">
        <v>44884</v>
      </c>
      <c r="K802" s="13" t="s">
        <v>205</v>
      </c>
      <c r="L802" s="13" t="s">
        <v>21</v>
      </c>
      <c r="M802" s="13" t="s">
        <v>1771</v>
      </c>
      <c r="N802" s="13" t="s">
        <v>206</v>
      </c>
      <c r="O802" s="33" t="s">
        <v>38</v>
      </c>
      <c r="P802" s="58" t="s">
        <v>38</v>
      </c>
      <c r="Q802" s="33" t="s">
        <v>207</v>
      </c>
      <c r="R802" s="14" t="s">
        <v>38</v>
      </c>
      <c r="S802" s="13" t="s">
        <v>208</v>
      </c>
      <c r="T802" s="13" t="s">
        <v>209</v>
      </c>
      <c r="U802" s="33">
        <f t="shared" ca="1" si="144"/>
        <v>45744.56914039352</v>
      </c>
      <c r="V802" s="13" t="str">
        <f t="shared" si="145"/>
        <v>Baroda</v>
      </c>
      <c r="W802" s="13" t="str">
        <f t="shared" si="146"/>
        <v>RI</v>
      </c>
      <c r="X802" s="13">
        <f t="shared" si="147"/>
        <v>19</v>
      </c>
      <c r="Y802" s="13" t="str">
        <f>IFERROR(VLOOKUP(C802,ReceivingTeam[],2,FALSE),"HelpDesk")</f>
        <v>HelpDesk</v>
      </c>
      <c r="Z802" s="67">
        <f t="shared" si="148"/>
        <v>44886.952962962925</v>
      </c>
      <c r="AA802" s="68">
        <f t="shared" si="149"/>
        <v>44884</v>
      </c>
      <c r="AB802" s="69" t="b">
        <f t="shared" si="150"/>
        <v>1</v>
      </c>
      <c r="AC802" s="70">
        <f t="shared" si="151"/>
        <v>0.5</v>
      </c>
      <c r="AD802" s="67">
        <f t="shared" si="152"/>
        <v>44886.952962962925</v>
      </c>
      <c r="AE802" s="67">
        <f>VLOOKUP(V802,'Branch Wise Work Timelines'!C:G,3,FALSE)+AA802</f>
        <v>44884.416666666664</v>
      </c>
      <c r="AF802" s="67">
        <f>IF(V802="Bangalore",VLOOKUP(V802,'Branch Wise Work Timelines'!C:G,4,FALSE)+AA802+1,IF(V802="Mumbai",VLOOKUP(V802,'Branch Wise Work Timelines'!C:G,4,FALSE)+AA802+1,VLOOKUP(V802,'Branch Wise Work Timelines'!C:G,4,FALSE)+AA802))</f>
        <v>44884.770833333336</v>
      </c>
      <c r="AG802" s="67">
        <f>WORKDAY.INTL(AA802,1,11)+VLOOKUP(V802,'Branch Wise Work Timelines'!C:G,3,FALSE)</f>
        <v>44886.416666666664</v>
      </c>
      <c r="AH802" s="69" t="str">
        <f t="shared" ca="1" si="153"/>
        <v>Out of TAT</v>
      </c>
      <c r="AI802" s="69">
        <f t="shared" ca="1" si="154"/>
        <v>20583</v>
      </c>
      <c r="AJ802" s="69" t="str">
        <f ca="1">IF(AI802&lt;0,"0-12",IFERROR(VLOOKUP(AI802,Breakup[],2,FALSE),"&gt;24"))</f>
        <v>&gt;24</v>
      </c>
      <c r="AK802" s="69" t="str">
        <f>VLOOKUP(V802,Master!B:D,3,FALSE)</f>
        <v>East</v>
      </c>
      <c r="AL802" s="69" t="str">
        <f t="shared" si="155"/>
        <v>Baroda</v>
      </c>
    </row>
    <row r="803" spans="1:38">
      <c r="A803" s="13" t="s">
        <v>1905</v>
      </c>
      <c r="B803" s="54">
        <v>44701.440844363402</v>
      </c>
      <c r="C803" s="13" t="s">
        <v>1771</v>
      </c>
      <c r="D803" s="13">
        <v>671</v>
      </c>
      <c r="E803" s="13" t="s">
        <v>1906</v>
      </c>
      <c r="F803" s="13" t="s">
        <v>33</v>
      </c>
      <c r="G803" s="14">
        <v>1653024392571</v>
      </c>
      <c r="H803" s="55">
        <v>0.45509259259259299</v>
      </c>
      <c r="I803" s="33">
        <v>44883.455092592601</v>
      </c>
      <c r="J803" s="58">
        <v>44883</v>
      </c>
      <c r="K803" s="13" t="s">
        <v>205</v>
      </c>
      <c r="L803" s="13" t="s">
        <v>21</v>
      </c>
      <c r="M803" s="13" t="s">
        <v>1771</v>
      </c>
      <c r="N803" s="13" t="s">
        <v>206</v>
      </c>
      <c r="O803" s="33" t="s">
        <v>38</v>
      </c>
      <c r="P803" s="58" t="s">
        <v>38</v>
      </c>
      <c r="Q803" s="33" t="s">
        <v>207</v>
      </c>
      <c r="R803" s="14" t="s">
        <v>38</v>
      </c>
      <c r="S803" s="13" t="s">
        <v>208</v>
      </c>
      <c r="T803" s="13" t="s">
        <v>209</v>
      </c>
      <c r="U803" s="33">
        <f t="shared" ca="1" si="144"/>
        <v>45744.56914039352</v>
      </c>
      <c r="V803" s="13" t="str">
        <f t="shared" si="145"/>
        <v>Baroda</v>
      </c>
      <c r="W803" s="13" t="str">
        <f t="shared" si="146"/>
        <v>RI</v>
      </c>
      <c r="X803" s="13">
        <f t="shared" si="147"/>
        <v>10</v>
      </c>
      <c r="Y803" s="13" t="str">
        <f>IFERROR(VLOOKUP(C803,ReceivingTeam[],2,FALSE),"HelpDesk")</f>
        <v>HelpDesk</v>
      </c>
      <c r="Z803" s="67">
        <f t="shared" si="148"/>
        <v>44884.60092592593</v>
      </c>
      <c r="AA803" s="68">
        <f t="shared" si="149"/>
        <v>44883</v>
      </c>
      <c r="AB803" s="69" t="b">
        <f t="shared" si="150"/>
        <v>1</v>
      </c>
      <c r="AC803" s="70">
        <f t="shared" si="151"/>
        <v>0.5</v>
      </c>
      <c r="AD803" s="67">
        <f t="shared" si="152"/>
        <v>44884.60092592593</v>
      </c>
      <c r="AE803" s="67">
        <f>VLOOKUP(V803,'Branch Wise Work Timelines'!C:G,3,FALSE)+AA803</f>
        <v>44883.416666666664</v>
      </c>
      <c r="AF803" s="67">
        <f>IF(V803="Bangalore",VLOOKUP(V803,'Branch Wise Work Timelines'!C:G,4,FALSE)+AA803+1,IF(V803="Mumbai",VLOOKUP(V803,'Branch Wise Work Timelines'!C:G,4,FALSE)+AA803+1,VLOOKUP(V803,'Branch Wise Work Timelines'!C:G,4,FALSE)+AA803))</f>
        <v>44883.770833333336</v>
      </c>
      <c r="AG803" s="67">
        <f>WORKDAY.INTL(AA803,1,11)+VLOOKUP(V803,'Branch Wise Work Timelines'!C:G,3,FALSE)</f>
        <v>44884.416666666664</v>
      </c>
      <c r="AH803" s="69" t="str">
        <f t="shared" ca="1" si="153"/>
        <v>Out of TAT</v>
      </c>
      <c r="AI803" s="69">
        <f t="shared" ca="1" si="154"/>
        <v>20640</v>
      </c>
      <c r="AJ803" s="69" t="str">
        <f ca="1">IF(AI803&lt;0,"0-12",IFERROR(VLOOKUP(AI803,Breakup[],2,FALSE),"&gt;24"))</f>
        <v>&gt;24</v>
      </c>
      <c r="AK803" s="69" t="str">
        <f>VLOOKUP(V803,Master!B:D,3,FALSE)</f>
        <v>East</v>
      </c>
      <c r="AL803" s="69" t="str">
        <f t="shared" si="155"/>
        <v>Baroda</v>
      </c>
    </row>
    <row r="804" spans="1:38">
      <c r="A804" s="13" t="s">
        <v>1907</v>
      </c>
      <c r="B804" s="54">
        <v>44701.442074189799</v>
      </c>
      <c r="C804" s="13" t="s">
        <v>1771</v>
      </c>
      <c r="D804" s="13">
        <v>1087</v>
      </c>
      <c r="E804" s="13" t="s">
        <v>1908</v>
      </c>
      <c r="F804" s="13" t="s">
        <v>33</v>
      </c>
      <c r="G804" s="14">
        <v>1653024392571</v>
      </c>
      <c r="H804" s="55">
        <v>0.83841435185185198</v>
      </c>
      <c r="I804" s="33">
        <v>44888.838414351798</v>
      </c>
      <c r="J804" s="58">
        <v>44888</v>
      </c>
      <c r="K804" s="13" t="s">
        <v>205</v>
      </c>
      <c r="L804" s="13" t="s">
        <v>21</v>
      </c>
      <c r="M804" s="13" t="s">
        <v>1771</v>
      </c>
      <c r="N804" s="13" t="s">
        <v>206</v>
      </c>
      <c r="O804" s="33" t="s">
        <v>38</v>
      </c>
      <c r="P804" s="58" t="s">
        <v>38</v>
      </c>
      <c r="Q804" s="33" t="s">
        <v>207</v>
      </c>
      <c r="R804" s="14" t="s">
        <v>38</v>
      </c>
      <c r="S804" s="13" t="s">
        <v>208</v>
      </c>
      <c r="T804" s="13" t="s">
        <v>209</v>
      </c>
      <c r="U804" s="33">
        <f t="shared" ca="1" si="144"/>
        <v>45744.56914039352</v>
      </c>
      <c r="V804" s="13" t="str">
        <f t="shared" si="145"/>
        <v>Baroda</v>
      </c>
      <c r="W804" s="13" t="str">
        <f t="shared" si="146"/>
        <v>RI</v>
      </c>
      <c r="X804" s="13">
        <f t="shared" si="147"/>
        <v>20</v>
      </c>
      <c r="Y804" s="13" t="str">
        <f>IFERROR(VLOOKUP(C804,ReceivingTeam[],2,FALSE),"HelpDesk")</f>
        <v>HelpDesk</v>
      </c>
      <c r="Z804" s="67">
        <f t="shared" si="148"/>
        <v>44889.984247685126</v>
      </c>
      <c r="AA804" s="68">
        <f t="shared" si="149"/>
        <v>44888</v>
      </c>
      <c r="AB804" s="69" t="b">
        <f t="shared" si="150"/>
        <v>1</v>
      </c>
      <c r="AC804" s="70">
        <f t="shared" si="151"/>
        <v>0.5</v>
      </c>
      <c r="AD804" s="67">
        <f t="shared" si="152"/>
        <v>44889.984247685126</v>
      </c>
      <c r="AE804" s="67">
        <f>VLOOKUP(V804,'Branch Wise Work Timelines'!C:G,3,FALSE)+AA804</f>
        <v>44888.416666666664</v>
      </c>
      <c r="AF804" s="67">
        <f>IF(V804="Bangalore",VLOOKUP(V804,'Branch Wise Work Timelines'!C:G,4,FALSE)+AA804+1,IF(V804="Mumbai",VLOOKUP(V804,'Branch Wise Work Timelines'!C:G,4,FALSE)+AA804+1,VLOOKUP(V804,'Branch Wise Work Timelines'!C:G,4,FALSE)+AA804))</f>
        <v>44888.770833333336</v>
      </c>
      <c r="AG804" s="67">
        <f>WORKDAY.INTL(AA804,1,11)+VLOOKUP(V804,'Branch Wise Work Timelines'!C:G,3,FALSE)</f>
        <v>44889.416666666664</v>
      </c>
      <c r="AH804" s="69" t="str">
        <f t="shared" ca="1" si="153"/>
        <v>Out of TAT</v>
      </c>
      <c r="AI804" s="69">
        <f t="shared" ca="1" si="154"/>
        <v>20511</v>
      </c>
      <c r="AJ804" s="69" t="str">
        <f ca="1">IF(AI804&lt;0,"0-12",IFERROR(VLOOKUP(AI804,Breakup[],2,FALSE),"&gt;24"))</f>
        <v>&gt;24</v>
      </c>
      <c r="AK804" s="69" t="str">
        <f>VLOOKUP(V804,Master!B:D,3,FALSE)</f>
        <v>East</v>
      </c>
      <c r="AL804" s="69" t="str">
        <f t="shared" si="155"/>
        <v>Baroda</v>
      </c>
    </row>
    <row r="805" spans="1:38">
      <c r="A805" s="13" t="s">
        <v>1909</v>
      </c>
      <c r="B805" s="54">
        <v>44701.616175844902</v>
      </c>
      <c r="C805" s="13" t="s">
        <v>243</v>
      </c>
      <c r="D805" s="13">
        <v>826</v>
      </c>
      <c r="E805" s="13" t="s">
        <v>1910</v>
      </c>
      <c r="F805" s="13" t="s">
        <v>15</v>
      </c>
      <c r="G805" s="14">
        <v>1653039610057</v>
      </c>
      <c r="H805" s="55">
        <v>0.69578703703703704</v>
      </c>
      <c r="I805" s="33">
        <v>44881.695787037002</v>
      </c>
      <c r="J805" s="58">
        <v>44881</v>
      </c>
      <c r="K805" s="13" t="s">
        <v>213</v>
      </c>
      <c r="L805" s="13" t="s">
        <v>30</v>
      </c>
      <c r="M805" s="13" t="s">
        <v>214</v>
      </c>
      <c r="N805" s="13" t="s">
        <v>206</v>
      </c>
      <c r="O805" s="33" t="s">
        <v>38</v>
      </c>
      <c r="P805" s="58" t="s">
        <v>38</v>
      </c>
      <c r="Q805" s="33" t="s">
        <v>207</v>
      </c>
      <c r="R805" s="14" t="s">
        <v>38</v>
      </c>
      <c r="S805" s="13" t="s">
        <v>216</v>
      </c>
      <c r="T805" s="13" t="s">
        <v>278</v>
      </c>
      <c r="U805" s="33">
        <f t="shared" ca="1" si="144"/>
        <v>45744.56914039352</v>
      </c>
      <c r="V805" s="13" t="str">
        <f t="shared" si="145"/>
        <v>Bangalore</v>
      </c>
      <c r="W805" s="13" t="str">
        <f t="shared" si="146"/>
        <v>CLS</v>
      </c>
      <c r="X805" s="13">
        <f t="shared" si="147"/>
        <v>16</v>
      </c>
      <c r="Y805" s="13" t="str">
        <f>IFERROR(VLOOKUP(C805,ReceivingTeam[],2,FALSE),"HelpDesk")</f>
        <v>HelpDesk</v>
      </c>
      <c r="Z805" s="67">
        <f t="shared" si="148"/>
        <v>44885.008287037002</v>
      </c>
      <c r="AA805" s="68">
        <f t="shared" si="149"/>
        <v>44881</v>
      </c>
      <c r="AB805" s="69" t="b">
        <f t="shared" si="150"/>
        <v>1</v>
      </c>
      <c r="AC805" s="70">
        <f t="shared" si="151"/>
        <v>3</v>
      </c>
      <c r="AD805" s="67">
        <f t="shared" si="152"/>
        <v>44885.008287037002</v>
      </c>
      <c r="AE805" s="67">
        <f>VLOOKUP(V805,'Branch Wise Work Timelines'!C:G,3,FALSE)+AA805</f>
        <v>44881.416666666664</v>
      </c>
      <c r="AF805" s="67">
        <f>IF(V805="Bangalore",VLOOKUP(V805,'Branch Wise Work Timelines'!C:G,4,FALSE)+AA805+1,IF(V805="Mumbai",VLOOKUP(V805,'Branch Wise Work Timelines'!C:G,4,FALSE)+AA805+1,VLOOKUP(V805,'Branch Wise Work Timelines'!C:G,4,FALSE)+AA805))</f>
        <v>44882.104166666664</v>
      </c>
      <c r="AG805" s="67">
        <f>WORKDAY.INTL(AA805,1,11)+VLOOKUP(V805,'Branch Wise Work Timelines'!C:G,3,FALSE)</f>
        <v>44882.416666666664</v>
      </c>
      <c r="AH805" s="69" t="str">
        <f t="shared" ca="1" si="153"/>
        <v>Out of TAT</v>
      </c>
      <c r="AI805" s="69">
        <f t="shared" ca="1" si="154"/>
        <v>20630</v>
      </c>
      <c r="AJ805" s="69" t="str">
        <f ca="1">IF(AI805&lt;0,"0-12",IFERROR(VLOOKUP(AI805,Breakup[],2,FALSE),"&gt;24"))</f>
        <v>&gt;24</v>
      </c>
      <c r="AK805" s="69" t="str">
        <f>VLOOKUP(V805,Master!B:D,3,FALSE)</f>
        <v>South</v>
      </c>
      <c r="AL805" s="69" t="str">
        <f t="shared" si="155"/>
        <v>Bangalore-CLS</v>
      </c>
    </row>
    <row r="806" spans="1:38">
      <c r="A806" s="13" t="s">
        <v>1911</v>
      </c>
      <c r="B806" s="54">
        <v>44701.507497534702</v>
      </c>
      <c r="C806" s="13" t="s">
        <v>1771</v>
      </c>
      <c r="D806" s="13">
        <v>645</v>
      </c>
      <c r="E806" s="13" t="s">
        <v>1912</v>
      </c>
      <c r="F806" s="13" t="s">
        <v>24</v>
      </c>
      <c r="G806" s="14">
        <v>1653030840504</v>
      </c>
      <c r="H806" s="55">
        <v>0.69350694444444405</v>
      </c>
      <c r="I806" s="33">
        <v>44884.693506944401</v>
      </c>
      <c r="J806" s="58">
        <v>44884</v>
      </c>
      <c r="K806" s="13" t="s">
        <v>205</v>
      </c>
      <c r="L806" s="13" t="s">
        <v>21</v>
      </c>
      <c r="M806" s="13" t="s">
        <v>1771</v>
      </c>
      <c r="N806" s="13" t="s">
        <v>206</v>
      </c>
      <c r="O806" s="33" t="s">
        <v>38</v>
      </c>
      <c r="P806" s="58" t="s">
        <v>38</v>
      </c>
      <c r="Q806" s="33" t="s">
        <v>207</v>
      </c>
      <c r="R806" s="14" t="s">
        <v>38</v>
      </c>
      <c r="S806" s="13" t="s">
        <v>208</v>
      </c>
      <c r="T806" s="13" t="s">
        <v>209</v>
      </c>
      <c r="U806" s="33">
        <f t="shared" ca="1" si="144"/>
        <v>45744.56914039352</v>
      </c>
      <c r="V806" s="13" t="str">
        <f t="shared" si="145"/>
        <v>Baroda</v>
      </c>
      <c r="W806" s="13" t="str">
        <f t="shared" si="146"/>
        <v>DOMI</v>
      </c>
      <c r="X806" s="13">
        <f t="shared" si="147"/>
        <v>16</v>
      </c>
      <c r="Y806" s="13" t="str">
        <f>IFERROR(VLOOKUP(C806,ReceivingTeam[],2,FALSE),"HelpDesk")</f>
        <v>HelpDesk</v>
      </c>
      <c r="Z806" s="67">
        <f t="shared" si="148"/>
        <v>44886.839340277729</v>
      </c>
      <c r="AA806" s="68">
        <f t="shared" si="149"/>
        <v>44884</v>
      </c>
      <c r="AB806" s="69" t="b">
        <f t="shared" si="150"/>
        <v>1</v>
      </c>
      <c r="AC806" s="70">
        <f t="shared" si="151"/>
        <v>0.5</v>
      </c>
      <c r="AD806" s="67">
        <f t="shared" si="152"/>
        <v>44886.839340277729</v>
      </c>
      <c r="AE806" s="67">
        <f>VLOOKUP(V806,'Branch Wise Work Timelines'!C:G,3,FALSE)+AA806</f>
        <v>44884.416666666664</v>
      </c>
      <c r="AF806" s="67">
        <f>IF(V806="Bangalore",VLOOKUP(V806,'Branch Wise Work Timelines'!C:G,4,FALSE)+AA806+1,IF(V806="Mumbai",VLOOKUP(V806,'Branch Wise Work Timelines'!C:G,4,FALSE)+AA806+1,VLOOKUP(V806,'Branch Wise Work Timelines'!C:G,4,FALSE)+AA806))</f>
        <v>44884.770833333336</v>
      </c>
      <c r="AG806" s="67">
        <f>WORKDAY.INTL(AA806,1,11)+VLOOKUP(V806,'Branch Wise Work Timelines'!C:G,3,FALSE)</f>
        <v>44886.416666666664</v>
      </c>
      <c r="AH806" s="69" t="str">
        <f t="shared" ca="1" si="153"/>
        <v>Out of TAT</v>
      </c>
      <c r="AI806" s="69">
        <f t="shared" ca="1" si="154"/>
        <v>20586</v>
      </c>
      <c r="AJ806" s="69" t="str">
        <f ca="1">IF(AI806&lt;0,"0-12",IFERROR(VLOOKUP(AI806,Breakup[],2,FALSE),"&gt;24"))</f>
        <v>&gt;24</v>
      </c>
      <c r="AK806" s="69" t="str">
        <f>VLOOKUP(V806,Master!B:D,3,FALSE)</f>
        <v>East</v>
      </c>
      <c r="AL806" s="69" t="str">
        <f t="shared" si="155"/>
        <v>Baroda</v>
      </c>
    </row>
    <row r="807" spans="1:38">
      <c r="A807" s="13" t="s">
        <v>1913</v>
      </c>
      <c r="B807" s="54">
        <v>44701.508877743101</v>
      </c>
      <c r="C807" s="13" t="s">
        <v>1771</v>
      </c>
      <c r="D807" s="13">
        <v>1835</v>
      </c>
      <c r="E807" s="13" t="s">
        <v>1914</v>
      </c>
      <c r="F807" s="13" t="s">
        <v>24</v>
      </c>
      <c r="G807" s="14">
        <v>1653030840504</v>
      </c>
      <c r="H807" s="55">
        <v>0.90224537037037</v>
      </c>
      <c r="I807" s="33">
        <v>44883.902245370402</v>
      </c>
      <c r="J807" s="58">
        <v>44883</v>
      </c>
      <c r="K807" s="13" t="s">
        <v>205</v>
      </c>
      <c r="L807" s="13" t="s">
        <v>21</v>
      </c>
      <c r="M807" s="13" t="s">
        <v>1771</v>
      </c>
      <c r="N807" s="13" t="s">
        <v>206</v>
      </c>
      <c r="O807" s="33" t="s">
        <v>38</v>
      </c>
      <c r="P807" s="58" t="s">
        <v>38</v>
      </c>
      <c r="Q807" s="33" t="s">
        <v>207</v>
      </c>
      <c r="R807" s="14" t="s">
        <v>38</v>
      </c>
      <c r="S807" s="13" t="s">
        <v>208</v>
      </c>
      <c r="T807" s="13" t="s">
        <v>209</v>
      </c>
      <c r="U807" s="33">
        <f t="shared" ca="1" si="144"/>
        <v>45744.56914039352</v>
      </c>
      <c r="V807" s="13" t="str">
        <f t="shared" si="145"/>
        <v>Baroda</v>
      </c>
      <c r="W807" s="13" t="str">
        <f t="shared" si="146"/>
        <v>DOMI</v>
      </c>
      <c r="X807" s="13">
        <f t="shared" si="147"/>
        <v>21</v>
      </c>
      <c r="Y807" s="13" t="str">
        <f>IFERROR(VLOOKUP(C807,ReceivingTeam[],2,FALSE),"HelpDesk")</f>
        <v>HelpDesk</v>
      </c>
      <c r="Z807" s="67">
        <f t="shared" si="148"/>
        <v>44885.04807870373</v>
      </c>
      <c r="AA807" s="68">
        <f t="shared" si="149"/>
        <v>44883</v>
      </c>
      <c r="AB807" s="69" t="b">
        <f t="shared" si="150"/>
        <v>1</v>
      </c>
      <c r="AC807" s="70">
        <f t="shared" si="151"/>
        <v>0.5</v>
      </c>
      <c r="AD807" s="67">
        <f t="shared" si="152"/>
        <v>44885.04807870373</v>
      </c>
      <c r="AE807" s="67">
        <f>VLOOKUP(V807,'Branch Wise Work Timelines'!C:G,3,FALSE)+AA807</f>
        <v>44883.416666666664</v>
      </c>
      <c r="AF807" s="67">
        <f>IF(V807="Bangalore",VLOOKUP(V807,'Branch Wise Work Timelines'!C:G,4,FALSE)+AA807+1,IF(V807="Mumbai",VLOOKUP(V807,'Branch Wise Work Timelines'!C:G,4,FALSE)+AA807+1,VLOOKUP(V807,'Branch Wise Work Timelines'!C:G,4,FALSE)+AA807))</f>
        <v>44883.770833333336</v>
      </c>
      <c r="AG807" s="67">
        <f>WORKDAY.INTL(AA807,1,11)+VLOOKUP(V807,'Branch Wise Work Timelines'!C:G,3,FALSE)</f>
        <v>44884.416666666664</v>
      </c>
      <c r="AH807" s="69" t="str">
        <f t="shared" ca="1" si="153"/>
        <v>Out of TAT</v>
      </c>
      <c r="AI807" s="69">
        <f t="shared" ca="1" si="154"/>
        <v>20629</v>
      </c>
      <c r="AJ807" s="69" t="str">
        <f ca="1">IF(AI807&lt;0,"0-12",IFERROR(VLOOKUP(AI807,Breakup[],2,FALSE),"&gt;24"))</f>
        <v>&gt;24</v>
      </c>
      <c r="AK807" s="69" t="str">
        <f>VLOOKUP(V807,Master!B:D,3,FALSE)</f>
        <v>East</v>
      </c>
      <c r="AL807" s="69" t="str">
        <f t="shared" si="155"/>
        <v>Baroda</v>
      </c>
    </row>
    <row r="808" spans="1:38">
      <c r="A808" s="13" t="s">
        <v>1915</v>
      </c>
      <c r="B808" s="54">
        <v>44701.491823379598</v>
      </c>
      <c r="C808" s="13" t="s">
        <v>1771</v>
      </c>
      <c r="D808" s="13">
        <v>1207</v>
      </c>
      <c r="E808" s="13" t="s">
        <v>1916</v>
      </c>
      <c r="F808" s="13" t="s">
        <v>33</v>
      </c>
      <c r="G808" s="14">
        <v>1653027967927</v>
      </c>
      <c r="H808" s="55">
        <v>0.17571759259259301</v>
      </c>
      <c r="I808" s="33">
        <v>44887.175717592603</v>
      </c>
      <c r="J808" s="58">
        <v>44887</v>
      </c>
      <c r="K808" s="13" t="s">
        <v>205</v>
      </c>
      <c r="L808" s="13" t="s">
        <v>21</v>
      </c>
      <c r="M808" s="13" t="s">
        <v>1771</v>
      </c>
      <c r="N808" s="13" t="s">
        <v>206</v>
      </c>
      <c r="O808" s="33" t="s">
        <v>38</v>
      </c>
      <c r="P808" s="58" t="s">
        <v>38</v>
      </c>
      <c r="Q808" s="33" t="s">
        <v>207</v>
      </c>
      <c r="R808" s="14" t="s">
        <v>38</v>
      </c>
      <c r="S808" s="13" t="s">
        <v>208</v>
      </c>
      <c r="T808" s="13" t="s">
        <v>209</v>
      </c>
      <c r="U808" s="33">
        <f t="shared" ca="1" si="144"/>
        <v>45744.56914039352</v>
      </c>
      <c r="V808" s="13" t="str">
        <f t="shared" si="145"/>
        <v>Baroda</v>
      </c>
      <c r="W808" s="13" t="str">
        <f t="shared" si="146"/>
        <v>RI</v>
      </c>
      <c r="X808" s="13">
        <f t="shared" si="147"/>
        <v>4</v>
      </c>
      <c r="Y808" s="13" t="str">
        <f>IFERROR(VLOOKUP(C808,ReceivingTeam[],2,FALSE),"HelpDesk")</f>
        <v>HelpDesk</v>
      </c>
      <c r="Z808" s="67">
        <f t="shared" si="148"/>
        <v>44888.562499999993</v>
      </c>
      <c r="AA808" s="68">
        <f t="shared" si="149"/>
        <v>44887</v>
      </c>
      <c r="AB808" s="69" t="b">
        <f t="shared" si="150"/>
        <v>1</v>
      </c>
      <c r="AC808" s="70">
        <f t="shared" si="151"/>
        <v>0.5</v>
      </c>
      <c r="AD808" s="67">
        <f t="shared" si="152"/>
        <v>44888.562499999993</v>
      </c>
      <c r="AE808" s="67">
        <f>VLOOKUP(V808,'Branch Wise Work Timelines'!C:G,3,FALSE)+AA808</f>
        <v>44887.416666666664</v>
      </c>
      <c r="AF808" s="67">
        <f>IF(V808="Bangalore",VLOOKUP(V808,'Branch Wise Work Timelines'!C:G,4,FALSE)+AA808+1,IF(V808="Mumbai",VLOOKUP(V808,'Branch Wise Work Timelines'!C:G,4,FALSE)+AA808+1,VLOOKUP(V808,'Branch Wise Work Timelines'!C:G,4,FALSE)+AA808))</f>
        <v>44887.770833333336</v>
      </c>
      <c r="AG808" s="67">
        <f>WORKDAY.INTL(AA808,1,11)+VLOOKUP(V808,'Branch Wise Work Timelines'!C:G,3,FALSE)</f>
        <v>44888.416666666664</v>
      </c>
      <c r="AH808" s="69" t="str">
        <f t="shared" ca="1" si="153"/>
        <v>Out of TAT</v>
      </c>
      <c r="AI808" s="69">
        <f t="shared" ca="1" si="154"/>
        <v>20545</v>
      </c>
      <c r="AJ808" s="69" t="str">
        <f ca="1">IF(AI808&lt;0,"0-12",IFERROR(VLOOKUP(AI808,Breakup[],2,FALSE),"&gt;24"))</f>
        <v>&gt;24</v>
      </c>
      <c r="AK808" s="69" t="str">
        <f>VLOOKUP(V808,Master!B:D,3,FALSE)</f>
        <v>East</v>
      </c>
      <c r="AL808" s="69" t="str">
        <f t="shared" si="155"/>
        <v>Baroda</v>
      </c>
    </row>
    <row r="809" spans="1:38">
      <c r="A809" s="13" t="s">
        <v>1917</v>
      </c>
      <c r="B809" s="54">
        <v>44701.493102048596</v>
      </c>
      <c r="C809" s="13" t="s">
        <v>1771</v>
      </c>
      <c r="D809" s="13">
        <v>1958</v>
      </c>
      <c r="E809" s="13" t="s">
        <v>1918</v>
      </c>
      <c r="F809" s="13" t="s">
        <v>33</v>
      </c>
      <c r="G809" s="14">
        <v>1653027967927</v>
      </c>
      <c r="H809" s="55">
        <v>0.43994212962962997</v>
      </c>
      <c r="I809" s="33">
        <v>44886.439942129597</v>
      </c>
      <c r="J809" s="58">
        <v>44886</v>
      </c>
      <c r="K809" s="13" t="s">
        <v>205</v>
      </c>
      <c r="L809" s="13" t="s">
        <v>21</v>
      </c>
      <c r="M809" s="13" t="s">
        <v>1771</v>
      </c>
      <c r="N809" s="13" t="s">
        <v>206</v>
      </c>
      <c r="O809" s="33" t="s">
        <v>38</v>
      </c>
      <c r="P809" s="58" t="s">
        <v>38</v>
      </c>
      <c r="Q809" s="33" t="s">
        <v>207</v>
      </c>
      <c r="R809" s="14" t="s">
        <v>38</v>
      </c>
      <c r="S809" s="13" t="s">
        <v>208</v>
      </c>
      <c r="T809" s="13" t="s">
        <v>209</v>
      </c>
      <c r="U809" s="33">
        <f t="shared" ca="1" si="144"/>
        <v>45744.56914039352</v>
      </c>
      <c r="V809" s="13" t="str">
        <f t="shared" si="145"/>
        <v>Baroda</v>
      </c>
      <c r="W809" s="13" t="str">
        <f t="shared" si="146"/>
        <v>RI</v>
      </c>
      <c r="X809" s="13">
        <f t="shared" si="147"/>
        <v>10</v>
      </c>
      <c r="Y809" s="13" t="str">
        <f>IFERROR(VLOOKUP(C809,ReceivingTeam[],2,FALSE),"HelpDesk")</f>
        <v>HelpDesk</v>
      </c>
      <c r="Z809" s="67">
        <f t="shared" si="148"/>
        <v>44887.585775462925</v>
      </c>
      <c r="AA809" s="68">
        <f t="shared" si="149"/>
        <v>44886</v>
      </c>
      <c r="AB809" s="69" t="b">
        <f t="shared" si="150"/>
        <v>1</v>
      </c>
      <c r="AC809" s="70">
        <f t="shared" si="151"/>
        <v>0.5</v>
      </c>
      <c r="AD809" s="67">
        <f t="shared" si="152"/>
        <v>44887.585775462925</v>
      </c>
      <c r="AE809" s="67">
        <f>VLOOKUP(V809,'Branch Wise Work Timelines'!C:G,3,FALSE)+AA809</f>
        <v>44886.416666666664</v>
      </c>
      <c r="AF809" s="67">
        <f>IF(V809="Bangalore",VLOOKUP(V809,'Branch Wise Work Timelines'!C:G,4,FALSE)+AA809+1,IF(V809="Mumbai",VLOOKUP(V809,'Branch Wise Work Timelines'!C:G,4,FALSE)+AA809+1,VLOOKUP(V809,'Branch Wise Work Timelines'!C:G,4,FALSE)+AA809))</f>
        <v>44886.770833333336</v>
      </c>
      <c r="AG809" s="67">
        <f>WORKDAY.INTL(AA809,1,11)+VLOOKUP(V809,'Branch Wise Work Timelines'!C:G,3,FALSE)</f>
        <v>44887.416666666664</v>
      </c>
      <c r="AH809" s="69" t="str">
        <f t="shared" ca="1" si="153"/>
        <v>Out of TAT</v>
      </c>
      <c r="AI809" s="69">
        <f t="shared" ca="1" si="154"/>
        <v>20568</v>
      </c>
      <c r="AJ809" s="69" t="str">
        <f ca="1">IF(AI809&lt;0,"0-12",IFERROR(VLOOKUP(AI809,Breakup[],2,FALSE),"&gt;24"))</f>
        <v>&gt;24</v>
      </c>
      <c r="AK809" s="69" t="str">
        <f>VLOOKUP(V809,Master!B:D,3,FALSE)</f>
        <v>East</v>
      </c>
      <c r="AL809" s="69" t="str">
        <f t="shared" si="155"/>
        <v>Baroda</v>
      </c>
    </row>
    <row r="810" spans="1:38">
      <c r="A810" s="13" t="s">
        <v>1919</v>
      </c>
      <c r="B810" s="54">
        <v>44701.511162534698</v>
      </c>
      <c r="C810" s="13" t="s">
        <v>1771</v>
      </c>
      <c r="D810" s="13">
        <v>1406</v>
      </c>
      <c r="E810" s="13" t="s">
        <v>1920</v>
      </c>
      <c r="F810" s="13" t="s">
        <v>24</v>
      </c>
      <c r="G810" s="14">
        <v>1653030840504</v>
      </c>
      <c r="H810" s="55">
        <v>0.70122685185185196</v>
      </c>
      <c r="I810" s="33">
        <v>44888.701226851903</v>
      </c>
      <c r="J810" s="58">
        <v>44888</v>
      </c>
      <c r="K810" s="13" t="s">
        <v>205</v>
      </c>
      <c r="L810" s="13" t="s">
        <v>21</v>
      </c>
      <c r="M810" s="13" t="s">
        <v>1771</v>
      </c>
      <c r="N810" s="13" t="s">
        <v>206</v>
      </c>
      <c r="O810" s="33" t="s">
        <v>38</v>
      </c>
      <c r="P810" s="58" t="s">
        <v>38</v>
      </c>
      <c r="Q810" s="33" t="s">
        <v>207</v>
      </c>
      <c r="R810" s="14" t="s">
        <v>38</v>
      </c>
      <c r="S810" s="13" t="s">
        <v>208</v>
      </c>
      <c r="T810" s="13" t="s">
        <v>209</v>
      </c>
      <c r="U810" s="33">
        <f t="shared" ca="1" si="144"/>
        <v>45744.56914039352</v>
      </c>
      <c r="V810" s="13" t="str">
        <f t="shared" si="145"/>
        <v>Baroda</v>
      </c>
      <c r="W810" s="13" t="str">
        <f t="shared" si="146"/>
        <v>DOMI</v>
      </c>
      <c r="X810" s="13">
        <f t="shared" si="147"/>
        <v>16</v>
      </c>
      <c r="Y810" s="13" t="str">
        <f>IFERROR(VLOOKUP(C810,ReceivingTeam[],2,FALSE),"HelpDesk")</f>
        <v>HelpDesk</v>
      </c>
      <c r="Z810" s="67">
        <f t="shared" si="148"/>
        <v>44889.847060185231</v>
      </c>
      <c r="AA810" s="68">
        <f t="shared" si="149"/>
        <v>44888</v>
      </c>
      <c r="AB810" s="69" t="b">
        <f t="shared" si="150"/>
        <v>1</v>
      </c>
      <c r="AC810" s="70">
        <f t="shared" si="151"/>
        <v>0.5</v>
      </c>
      <c r="AD810" s="67">
        <f t="shared" si="152"/>
        <v>44889.847060185231</v>
      </c>
      <c r="AE810" s="67">
        <f>VLOOKUP(V810,'Branch Wise Work Timelines'!C:G,3,FALSE)+AA810</f>
        <v>44888.416666666664</v>
      </c>
      <c r="AF810" s="67">
        <f>IF(V810="Bangalore",VLOOKUP(V810,'Branch Wise Work Timelines'!C:G,4,FALSE)+AA810+1,IF(V810="Mumbai",VLOOKUP(V810,'Branch Wise Work Timelines'!C:G,4,FALSE)+AA810+1,VLOOKUP(V810,'Branch Wise Work Timelines'!C:G,4,FALSE)+AA810))</f>
        <v>44888.770833333336</v>
      </c>
      <c r="AG810" s="67">
        <f>WORKDAY.INTL(AA810,1,11)+VLOOKUP(V810,'Branch Wise Work Timelines'!C:G,3,FALSE)</f>
        <v>44889.416666666664</v>
      </c>
      <c r="AH810" s="69" t="str">
        <f t="shared" ca="1" si="153"/>
        <v>Out of TAT</v>
      </c>
      <c r="AI810" s="69">
        <f t="shared" ca="1" si="154"/>
        <v>20514</v>
      </c>
      <c r="AJ810" s="69" t="str">
        <f ca="1">IF(AI810&lt;0,"0-12",IFERROR(VLOOKUP(AI810,Breakup[],2,FALSE),"&gt;24"))</f>
        <v>&gt;24</v>
      </c>
      <c r="AK810" s="69" t="str">
        <f>VLOOKUP(V810,Master!B:D,3,FALSE)</f>
        <v>East</v>
      </c>
      <c r="AL810" s="69" t="str">
        <f t="shared" si="155"/>
        <v>Baroda</v>
      </c>
    </row>
    <row r="811" spans="1:38">
      <c r="A811" s="13" t="s">
        <v>1921</v>
      </c>
      <c r="B811" s="54">
        <v>44701.512144444401</v>
      </c>
      <c r="C811" s="13" t="s">
        <v>1771</v>
      </c>
      <c r="D811" s="13">
        <v>79</v>
      </c>
      <c r="E811" s="13" t="s">
        <v>1922</v>
      </c>
      <c r="F811" s="13" t="s">
        <v>24</v>
      </c>
      <c r="G811" s="14">
        <v>1653030840504</v>
      </c>
      <c r="H811" s="55">
        <v>0.75729166666666703</v>
      </c>
      <c r="I811" s="33">
        <v>44890.757291666698</v>
      </c>
      <c r="J811" s="58">
        <v>44890</v>
      </c>
      <c r="K811" s="13" t="s">
        <v>205</v>
      </c>
      <c r="L811" s="13" t="s">
        <v>21</v>
      </c>
      <c r="M811" s="13" t="s">
        <v>1771</v>
      </c>
      <c r="N811" s="13" t="s">
        <v>206</v>
      </c>
      <c r="O811" s="33" t="s">
        <v>38</v>
      </c>
      <c r="P811" s="58" t="s">
        <v>38</v>
      </c>
      <c r="Q811" s="33" t="s">
        <v>207</v>
      </c>
      <c r="R811" s="14" t="s">
        <v>38</v>
      </c>
      <c r="S811" s="13" t="s">
        <v>208</v>
      </c>
      <c r="T811" s="13" t="s">
        <v>209</v>
      </c>
      <c r="U811" s="33">
        <f t="shared" ca="1" si="144"/>
        <v>45744.56914039352</v>
      </c>
      <c r="V811" s="13" t="str">
        <f t="shared" si="145"/>
        <v>Baroda</v>
      </c>
      <c r="W811" s="13" t="str">
        <f t="shared" si="146"/>
        <v>DOMI</v>
      </c>
      <c r="X811" s="13">
        <f t="shared" si="147"/>
        <v>18</v>
      </c>
      <c r="Y811" s="13" t="str">
        <f>IFERROR(VLOOKUP(C811,ReceivingTeam[],2,FALSE),"HelpDesk")</f>
        <v>HelpDesk</v>
      </c>
      <c r="Z811" s="67">
        <f t="shared" si="148"/>
        <v>44891.903125000026</v>
      </c>
      <c r="AA811" s="68">
        <f t="shared" si="149"/>
        <v>44890</v>
      </c>
      <c r="AB811" s="69" t="b">
        <f t="shared" si="150"/>
        <v>1</v>
      </c>
      <c r="AC811" s="70">
        <f t="shared" si="151"/>
        <v>0.5</v>
      </c>
      <c r="AD811" s="67">
        <f t="shared" si="152"/>
        <v>44891.903125000026</v>
      </c>
      <c r="AE811" s="67">
        <f>VLOOKUP(V811,'Branch Wise Work Timelines'!C:G,3,FALSE)+AA811</f>
        <v>44890.416666666664</v>
      </c>
      <c r="AF811" s="67">
        <f>IF(V811="Bangalore",VLOOKUP(V811,'Branch Wise Work Timelines'!C:G,4,FALSE)+AA811+1,IF(V811="Mumbai",VLOOKUP(V811,'Branch Wise Work Timelines'!C:G,4,FALSE)+AA811+1,VLOOKUP(V811,'Branch Wise Work Timelines'!C:G,4,FALSE)+AA811))</f>
        <v>44890.770833333336</v>
      </c>
      <c r="AG811" s="67">
        <f>WORKDAY.INTL(AA811,1,11)+VLOOKUP(V811,'Branch Wise Work Timelines'!C:G,3,FALSE)</f>
        <v>44891.416666666664</v>
      </c>
      <c r="AH811" s="69" t="str">
        <f t="shared" ca="1" si="153"/>
        <v>Out of TAT</v>
      </c>
      <c r="AI811" s="69">
        <f t="shared" ca="1" si="154"/>
        <v>20464</v>
      </c>
      <c r="AJ811" s="69" t="str">
        <f ca="1">IF(AI811&lt;0,"0-12",IFERROR(VLOOKUP(AI811,Breakup[],2,FALSE),"&gt;24"))</f>
        <v>&gt;24</v>
      </c>
      <c r="AK811" s="69" t="str">
        <f>VLOOKUP(V811,Master!B:D,3,FALSE)</f>
        <v>East</v>
      </c>
      <c r="AL811" s="69" t="str">
        <f t="shared" si="155"/>
        <v>Baroda</v>
      </c>
    </row>
    <row r="812" spans="1:38">
      <c r="A812" s="13" t="s">
        <v>1923</v>
      </c>
      <c r="B812" s="54">
        <v>44701.513052661998</v>
      </c>
      <c r="C812" s="13" t="s">
        <v>1771</v>
      </c>
      <c r="D812" s="13">
        <v>771</v>
      </c>
      <c r="E812" s="13" t="s">
        <v>1924</v>
      </c>
      <c r="F812" s="13" t="s">
        <v>24</v>
      </c>
      <c r="G812" s="14">
        <v>1653030840504</v>
      </c>
      <c r="H812" s="55">
        <v>0.101145833333333</v>
      </c>
      <c r="I812" s="33">
        <v>44891.101145833301</v>
      </c>
      <c r="J812" s="58">
        <v>44891</v>
      </c>
      <c r="K812" s="13" t="s">
        <v>205</v>
      </c>
      <c r="L812" s="13" t="s">
        <v>21</v>
      </c>
      <c r="M812" s="13" t="s">
        <v>1771</v>
      </c>
      <c r="N812" s="13" t="s">
        <v>206</v>
      </c>
      <c r="O812" s="33">
        <v>44891.577210648102</v>
      </c>
      <c r="P812" s="58">
        <v>44891</v>
      </c>
      <c r="Q812" s="33" t="s">
        <v>237</v>
      </c>
      <c r="R812" s="14">
        <v>302</v>
      </c>
      <c r="S812" s="13" t="s">
        <v>208</v>
      </c>
      <c r="T812" s="13" t="s">
        <v>209</v>
      </c>
      <c r="U812" s="33">
        <f t="shared" ca="1" si="144"/>
        <v>45744.56914039352</v>
      </c>
      <c r="V812" s="13" t="str">
        <f t="shared" si="145"/>
        <v>Baroda</v>
      </c>
      <c r="W812" s="13" t="str">
        <f t="shared" si="146"/>
        <v>DOMI</v>
      </c>
      <c r="X812" s="13">
        <f t="shared" si="147"/>
        <v>2</v>
      </c>
      <c r="Y812" s="13" t="str">
        <f>IFERROR(VLOOKUP(C812,ReceivingTeam[],2,FALSE),"HelpDesk")</f>
        <v>HelpDesk</v>
      </c>
      <c r="Z812" s="67">
        <f t="shared" si="148"/>
        <v>44893.562499999993</v>
      </c>
      <c r="AA812" s="68">
        <f t="shared" si="149"/>
        <v>44891</v>
      </c>
      <c r="AB812" s="69" t="b">
        <f t="shared" si="150"/>
        <v>1</v>
      </c>
      <c r="AC812" s="70">
        <f t="shared" si="151"/>
        <v>0.5</v>
      </c>
      <c r="AD812" s="67">
        <f t="shared" si="152"/>
        <v>44893.562499999993</v>
      </c>
      <c r="AE812" s="67">
        <f>VLOOKUP(V812,'Branch Wise Work Timelines'!C:G,3,FALSE)+AA812</f>
        <v>44891.416666666664</v>
      </c>
      <c r="AF812" s="67">
        <f>IF(V812="Bangalore",VLOOKUP(V812,'Branch Wise Work Timelines'!C:G,4,FALSE)+AA812+1,IF(V812="Mumbai",VLOOKUP(V812,'Branch Wise Work Timelines'!C:G,4,FALSE)+AA812+1,VLOOKUP(V812,'Branch Wise Work Timelines'!C:G,4,FALSE)+AA812))</f>
        <v>44891.770833333336</v>
      </c>
      <c r="AG812" s="67">
        <f>WORKDAY.INTL(AA812,1,11)+VLOOKUP(V812,'Branch Wise Work Timelines'!C:G,3,FALSE)</f>
        <v>44893.416666666664</v>
      </c>
      <c r="AH812" s="69" t="str">
        <f t="shared" si="153"/>
        <v>Met</v>
      </c>
      <c r="AI812" s="69">
        <f t="shared" ca="1" si="154"/>
        <v>20425</v>
      </c>
      <c r="AJ812" s="69" t="str">
        <f ca="1">IF(AI812&lt;0,"0-12",IFERROR(VLOOKUP(AI812,Breakup[],2,FALSE),"&gt;24"))</f>
        <v>&gt;24</v>
      </c>
      <c r="AK812" s="69" t="str">
        <f>VLOOKUP(V812,Master!B:D,3,FALSE)</f>
        <v>East</v>
      </c>
      <c r="AL812" s="69" t="str">
        <f t="shared" si="155"/>
        <v>Baroda</v>
      </c>
    </row>
    <row r="813" spans="1:38">
      <c r="A813" s="13" t="s">
        <v>1925</v>
      </c>
      <c r="B813" s="54">
        <v>44701.514398761603</v>
      </c>
      <c r="C813" s="13" t="s">
        <v>1771</v>
      </c>
      <c r="D813" s="13">
        <v>1517</v>
      </c>
      <c r="E813" s="13" t="s">
        <v>1926</v>
      </c>
      <c r="F813" s="13" t="s">
        <v>24</v>
      </c>
      <c r="G813" s="14">
        <v>1653030840504</v>
      </c>
      <c r="H813" s="55">
        <v>0.47561342592592598</v>
      </c>
      <c r="I813" s="33">
        <v>44887.475613425901</v>
      </c>
      <c r="J813" s="58">
        <v>44887</v>
      </c>
      <c r="K813" s="13" t="s">
        <v>205</v>
      </c>
      <c r="L813" s="13" t="s">
        <v>21</v>
      </c>
      <c r="M813" s="13" t="s">
        <v>1771</v>
      </c>
      <c r="N813" s="13" t="s">
        <v>206</v>
      </c>
      <c r="O813" s="33" t="s">
        <v>38</v>
      </c>
      <c r="P813" s="58" t="s">
        <v>38</v>
      </c>
      <c r="Q813" s="33" t="s">
        <v>207</v>
      </c>
      <c r="R813" s="14" t="s">
        <v>38</v>
      </c>
      <c r="S813" s="13" t="s">
        <v>208</v>
      </c>
      <c r="T813" s="13" t="s">
        <v>209</v>
      </c>
      <c r="U813" s="33">
        <f t="shared" ca="1" si="144"/>
        <v>45744.56914039352</v>
      </c>
      <c r="V813" s="13" t="str">
        <f t="shared" si="145"/>
        <v>Baroda</v>
      </c>
      <c r="W813" s="13" t="str">
        <f t="shared" si="146"/>
        <v>DOMI</v>
      </c>
      <c r="X813" s="13">
        <f t="shared" si="147"/>
        <v>11</v>
      </c>
      <c r="Y813" s="13" t="str">
        <f>IFERROR(VLOOKUP(C813,ReceivingTeam[],2,FALSE),"HelpDesk")</f>
        <v>HelpDesk</v>
      </c>
      <c r="Z813" s="67">
        <f t="shared" si="148"/>
        <v>44888.621446759229</v>
      </c>
      <c r="AA813" s="68">
        <f t="shared" si="149"/>
        <v>44887</v>
      </c>
      <c r="AB813" s="69" t="b">
        <f t="shared" si="150"/>
        <v>1</v>
      </c>
      <c r="AC813" s="70">
        <f t="shared" si="151"/>
        <v>0.5</v>
      </c>
      <c r="AD813" s="67">
        <f t="shared" si="152"/>
        <v>44888.621446759229</v>
      </c>
      <c r="AE813" s="67">
        <f>VLOOKUP(V813,'Branch Wise Work Timelines'!C:G,3,FALSE)+AA813</f>
        <v>44887.416666666664</v>
      </c>
      <c r="AF813" s="67">
        <f>IF(V813="Bangalore",VLOOKUP(V813,'Branch Wise Work Timelines'!C:G,4,FALSE)+AA813+1,IF(V813="Mumbai",VLOOKUP(V813,'Branch Wise Work Timelines'!C:G,4,FALSE)+AA813+1,VLOOKUP(V813,'Branch Wise Work Timelines'!C:G,4,FALSE)+AA813))</f>
        <v>44887.770833333336</v>
      </c>
      <c r="AG813" s="67">
        <f>WORKDAY.INTL(AA813,1,11)+VLOOKUP(V813,'Branch Wise Work Timelines'!C:G,3,FALSE)</f>
        <v>44888.416666666664</v>
      </c>
      <c r="AH813" s="69" t="str">
        <f t="shared" ca="1" si="153"/>
        <v>Out of TAT</v>
      </c>
      <c r="AI813" s="69">
        <f t="shared" ca="1" si="154"/>
        <v>20543</v>
      </c>
      <c r="AJ813" s="69" t="str">
        <f ca="1">IF(AI813&lt;0,"0-12",IFERROR(VLOOKUP(AI813,Breakup[],2,FALSE),"&gt;24"))</f>
        <v>&gt;24</v>
      </c>
      <c r="AK813" s="69" t="str">
        <f>VLOOKUP(V813,Master!B:D,3,FALSE)</f>
        <v>East</v>
      </c>
      <c r="AL813" s="69" t="str">
        <f t="shared" si="155"/>
        <v>Baroda</v>
      </c>
    </row>
    <row r="814" spans="1:38">
      <c r="A814" s="13" t="s">
        <v>1927</v>
      </c>
      <c r="B814" s="54">
        <v>44701.546287418998</v>
      </c>
      <c r="C814" s="13" t="s">
        <v>363</v>
      </c>
      <c r="D814" s="13">
        <v>1762</v>
      </c>
      <c r="E814" s="13" t="s">
        <v>1928</v>
      </c>
      <c r="F814" s="13" t="s">
        <v>33</v>
      </c>
      <c r="G814" s="14">
        <v>1653032962527</v>
      </c>
      <c r="H814" s="55">
        <v>0.62447916666666703</v>
      </c>
      <c r="I814" s="33">
        <v>44883.624479166698</v>
      </c>
      <c r="J814" s="58">
        <v>44883</v>
      </c>
      <c r="K814" s="13" t="s">
        <v>213</v>
      </c>
      <c r="L814" s="13" t="s">
        <v>30</v>
      </c>
      <c r="M814" s="13" t="s">
        <v>282</v>
      </c>
      <c r="N814" s="13" t="s">
        <v>206</v>
      </c>
      <c r="O814" s="33" t="s">
        <v>38</v>
      </c>
      <c r="P814" s="58" t="s">
        <v>38</v>
      </c>
      <c r="Q814" s="33" t="s">
        <v>207</v>
      </c>
      <c r="R814" s="14" t="s">
        <v>38</v>
      </c>
      <c r="S814" s="13" t="s">
        <v>216</v>
      </c>
      <c r="T814" s="13" t="s">
        <v>278</v>
      </c>
      <c r="U814" s="33">
        <f t="shared" ca="1" si="144"/>
        <v>45744.56914039352</v>
      </c>
      <c r="V814" s="13" t="str">
        <f t="shared" si="145"/>
        <v>Bangalore</v>
      </c>
      <c r="W814" s="13" t="str">
        <f t="shared" si="146"/>
        <v>RI</v>
      </c>
      <c r="X814" s="13">
        <f t="shared" si="147"/>
        <v>14</v>
      </c>
      <c r="Y814" s="13" t="str">
        <f>IFERROR(VLOOKUP(C814,ReceivingTeam[],2,FALSE),"HelpDesk")</f>
        <v>HelpDesk</v>
      </c>
      <c r="Z814" s="67">
        <f t="shared" si="148"/>
        <v>44886.936979166698</v>
      </c>
      <c r="AA814" s="68">
        <f t="shared" si="149"/>
        <v>44883</v>
      </c>
      <c r="AB814" s="69" t="b">
        <f t="shared" si="150"/>
        <v>1</v>
      </c>
      <c r="AC814" s="70">
        <f t="shared" si="151"/>
        <v>3</v>
      </c>
      <c r="AD814" s="67">
        <f t="shared" si="152"/>
        <v>44886.936979166698</v>
      </c>
      <c r="AE814" s="67">
        <f>VLOOKUP(V814,'Branch Wise Work Timelines'!C:G,3,FALSE)+AA814</f>
        <v>44883.416666666664</v>
      </c>
      <c r="AF814" s="67">
        <f>IF(V814="Bangalore",VLOOKUP(V814,'Branch Wise Work Timelines'!C:G,4,FALSE)+AA814+1,IF(V814="Mumbai",VLOOKUP(V814,'Branch Wise Work Timelines'!C:G,4,FALSE)+AA814+1,VLOOKUP(V814,'Branch Wise Work Timelines'!C:G,4,FALSE)+AA814))</f>
        <v>44884.104166666664</v>
      </c>
      <c r="AG814" s="67">
        <f>WORKDAY.INTL(AA814,1,11)+VLOOKUP(V814,'Branch Wise Work Timelines'!C:G,3,FALSE)</f>
        <v>44884.416666666664</v>
      </c>
      <c r="AH814" s="69" t="str">
        <f t="shared" ca="1" si="153"/>
        <v>Out of TAT</v>
      </c>
      <c r="AI814" s="69">
        <f t="shared" ca="1" si="154"/>
        <v>20584</v>
      </c>
      <c r="AJ814" s="69" t="str">
        <f ca="1">IF(AI814&lt;0,"0-12",IFERROR(VLOOKUP(AI814,Breakup[],2,FALSE),"&gt;24"))</f>
        <v>&gt;24</v>
      </c>
      <c r="AK814" s="69" t="str">
        <f>VLOOKUP(V814,Master!B:D,3,FALSE)</f>
        <v>South</v>
      </c>
      <c r="AL814" s="69" t="str">
        <f t="shared" si="155"/>
        <v>Bangalore</v>
      </c>
    </row>
    <row r="815" spans="1:38">
      <c r="A815" s="13" t="s">
        <v>1929</v>
      </c>
      <c r="B815" s="54">
        <v>44701.515565011599</v>
      </c>
      <c r="C815" s="13" t="s">
        <v>203</v>
      </c>
      <c r="D815" s="13">
        <v>1005</v>
      </c>
      <c r="E815" s="13" t="s">
        <v>1930</v>
      </c>
      <c r="F815" s="13" t="s">
        <v>24</v>
      </c>
      <c r="G815" s="14">
        <v>1653030840504</v>
      </c>
      <c r="H815" s="55">
        <v>0.36223379629629598</v>
      </c>
      <c r="I815" s="33">
        <v>44891.362233796302</v>
      </c>
      <c r="J815" s="58">
        <v>44891</v>
      </c>
      <c r="K815" s="13" t="s">
        <v>205</v>
      </c>
      <c r="L815" s="13" t="s">
        <v>21</v>
      </c>
      <c r="M815" s="13" t="s">
        <v>1771</v>
      </c>
      <c r="N815" s="13" t="s">
        <v>206</v>
      </c>
      <c r="O815" s="33">
        <v>44891.373865740701</v>
      </c>
      <c r="P815" s="58">
        <v>44891</v>
      </c>
      <c r="Q815" s="33" t="s">
        <v>237</v>
      </c>
      <c r="R815" s="14">
        <v>312</v>
      </c>
      <c r="S815" s="13" t="s">
        <v>208</v>
      </c>
      <c r="T815" s="13" t="s">
        <v>209</v>
      </c>
      <c r="U815" s="33">
        <f t="shared" ca="1" si="144"/>
        <v>45744.56914039352</v>
      </c>
      <c r="V815" s="13" t="str">
        <f t="shared" si="145"/>
        <v>Baroda</v>
      </c>
      <c r="W815" s="13" t="str">
        <f t="shared" si="146"/>
        <v>DOMI</v>
      </c>
      <c r="X815" s="13">
        <f t="shared" si="147"/>
        <v>8</v>
      </c>
      <c r="Y815" s="13" t="str">
        <f>IFERROR(VLOOKUP(C815,ReceivingTeam[],2,FALSE),"HelpDesk")</f>
        <v>HelpDesk</v>
      </c>
      <c r="Z815" s="67">
        <f t="shared" si="148"/>
        <v>44893.562499999993</v>
      </c>
      <c r="AA815" s="68">
        <f t="shared" si="149"/>
        <v>44891</v>
      </c>
      <c r="AB815" s="69" t="b">
        <f t="shared" si="150"/>
        <v>1</v>
      </c>
      <c r="AC815" s="70">
        <f t="shared" si="151"/>
        <v>0.5</v>
      </c>
      <c r="AD815" s="67">
        <f t="shared" si="152"/>
        <v>44893.562499999993</v>
      </c>
      <c r="AE815" s="67">
        <f>VLOOKUP(V815,'Branch Wise Work Timelines'!C:G,3,FALSE)+AA815</f>
        <v>44891.416666666664</v>
      </c>
      <c r="AF815" s="67">
        <f>IF(V815="Bangalore",VLOOKUP(V815,'Branch Wise Work Timelines'!C:G,4,FALSE)+AA815+1,IF(V815="Mumbai",VLOOKUP(V815,'Branch Wise Work Timelines'!C:G,4,FALSE)+AA815+1,VLOOKUP(V815,'Branch Wise Work Timelines'!C:G,4,FALSE)+AA815))</f>
        <v>44891.770833333336</v>
      </c>
      <c r="AG815" s="67">
        <f>WORKDAY.INTL(AA815,1,11)+VLOOKUP(V815,'Branch Wise Work Timelines'!C:G,3,FALSE)</f>
        <v>44893.416666666664</v>
      </c>
      <c r="AH815" s="69" t="str">
        <f t="shared" si="153"/>
        <v>Met</v>
      </c>
      <c r="AI815" s="69">
        <f t="shared" ca="1" si="154"/>
        <v>20425</v>
      </c>
      <c r="AJ815" s="69" t="str">
        <f ca="1">IF(AI815&lt;0,"0-12",IFERROR(VLOOKUP(AI815,Breakup[],2,FALSE),"&gt;24"))</f>
        <v>&gt;24</v>
      </c>
      <c r="AK815" s="69" t="str">
        <f>VLOOKUP(V815,Master!B:D,3,FALSE)</f>
        <v>East</v>
      </c>
      <c r="AL815" s="69" t="str">
        <f t="shared" si="155"/>
        <v>Baroda</v>
      </c>
    </row>
    <row r="816" spans="1:38">
      <c r="A816" s="13" t="s">
        <v>1931</v>
      </c>
      <c r="B816" s="54">
        <v>44701.5166167477</v>
      </c>
      <c r="C816" s="13" t="s">
        <v>203</v>
      </c>
      <c r="D816" s="13">
        <v>1012</v>
      </c>
      <c r="E816" s="13" t="s">
        <v>1932</v>
      </c>
      <c r="F816" s="13" t="s">
        <v>24</v>
      </c>
      <c r="G816" s="14">
        <v>1653030840504</v>
      </c>
      <c r="H816" s="55">
        <v>0.56589120370370405</v>
      </c>
      <c r="I816" s="33">
        <v>44890.565891203703</v>
      </c>
      <c r="J816" s="58">
        <v>44890</v>
      </c>
      <c r="K816" s="13" t="s">
        <v>205</v>
      </c>
      <c r="L816" s="13" t="s">
        <v>21</v>
      </c>
      <c r="M816" s="13" t="s">
        <v>1771</v>
      </c>
      <c r="N816" s="13" t="s">
        <v>206</v>
      </c>
      <c r="O816" s="33" t="s">
        <v>38</v>
      </c>
      <c r="P816" s="58" t="s">
        <v>38</v>
      </c>
      <c r="Q816" s="33" t="s">
        <v>207</v>
      </c>
      <c r="R816" s="14" t="s">
        <v>38</v>
      </c>
      <c r="S816" s="13" t="s">
        <v>208</v>
      </c>
      <c r="T816" s="13" t="s">
        <v>209</v>
      </c>
      <c r="U816" s="33">
        <f t="shared" ca="1" si="144"/>
        <v>45744.56914039352</v>
      </c>
      <c r="V816" s="13" t="str">
        <f t="shared" si="145"/>
        <v>Baroda</v>
      </c>
      <c r="W816" s="13" t="str">
        <f t="shared" si="146"/>
        <v>DOMI</v>
      </c>
      <c r="X816" s="13">
        <f t="shared" si="147"/>
        <v>13</v>
      </c>
      <c r="Y816" s="13" t="str">
        <f>IFERROR(VLOOKUP(C816,ReceivingTeam[],2,FALSE),"HelpDesk")</f>
        <v>HelpDesk</v>
      </c>
      <c r="Z816" s="67">
        <f t="shared" si="148"/>
        <v>44891.711724537032</v>
      </c>
      <c r="AA816" s="68">
        <f t="shared" si="149"/>
        <v>44890</v>
      </c>
      <c r="AB816" s="69" t="b">
        <f t="shared" si="150"/>
        <v>1</v>
      </c>
      <c r="AC816" s="70">
        <f t="shared" si="151"/>
        <v>0.5</v>
      </c>
      <c r="AD816" s="67">
        <f t="shared" si="152"/>
        <v>44891.711724537032</v>
      </c>
      <c r="AE816" s="67">
        <f>VLOOKUP(V816,'Branch Wise Work Timelines'!C:G,3,FALSE)+AA816</f>
        <v>44890.416666666664</v>
      </c>
      <c r="AF816" s="67">
        <f>IF(V816="Bangalore",VLOOKUP(V816,'Branch Wise Work Timelines'!C:G,4,FALSE)+AA816+1,IF(V816="Mumbai",VLOOKUP(V816,'Branch Wise Work Timelines'!C:G,4,FALSE)+AA816+1,VLOOKUP(V816,'Branch Wise Work Timelines'!C:G,4,FALSE)+AA816))</f>
        <v>44890.770833333336</v>
      </c>
      <c r="AG816" s="67">
        <f>WORKDAY.INTL(AA816,1,11)+VLOOKUP(V816,'Branch Wise Work Timelines'!C:G,3,FALSE)</f>
        <v>44891.416666666664</v>
      </c>
      <c r="AH816" s="69" t="str">
        <f t="shared" ca="1" si="153"/>
        <v>Out of TAT</v>
      </c>
      <c r="AI816" s="69">
        <f t="shared" ca="1" si="154"/>
        <v>20469</v>
      </c>
      <c r="AJ816" s="69" t="str">
        <f ca="1">IF(AI816&lt;0,"0-12",IFERROR(VLOOKUP(AI816,Breakup[],2,FALSE),"&gt;24"))</f>
        <v>&gt;24</v>
      </c>
      <c r="AK816" s="69" t="str">
        <f>VLOOKUP(V816,Master!B:D,3,FALSE)</f>
        <v>East</v>
      </c>
      <c r="AL816" s="69" t="str">
        <f t="shared" si="155"/>
        <v>Baroda</v>
      </c>
    </row>
    <row r="817" spans="1:38">
      <c r="A817" s="13" t="s">
        <v>1933</v>
      </c>
      <c r="B817" s="54">
        <v>44701.516933599501</v>
      </c>
      <c r="C817" s="13" t="s">
        <v>1771</v>
      </c>
      <c r="D817" s="13">
        <v>898</v>
      </c>
      <c r="E817" s="13" t="s">
        <v>1934</v>
      </c>
      <c r="F817" s="13" t="s">
        <v>24</v>
      </c>
      <c r="G817" s="14">
        <v>1653030840504</v>
      </c>
      <c r="H817" s="55">
        <v>5.6944444444444403E-3</v>
      </c>
      <c r="I817" s="33">
        <v>44890.0056944444</v>
      </c>
      <c r="J817" s="58">
        <v>44890</v>
      </c>
      <c r="K817" s="13" t="s">
        <v>205</v>
      </c>
      <c r="L817" s="13" t="s">
        <v>21</v>
      </c>
      <c r="M817" s="13" t="s">
        <v>1771</v>
      </c>
      <c r="N817" s="13" t="s">
        <v>206</v>
      </c>
      <c r="O817" s="33" t="s">
        <v>38</v>
      </c>
      <c r="P817" s="58" t="s">
        <v>38</v>
      </c>
      <c r="Q817" s="33" t="s">
        <v>207</v>
      </c>
      <c r="R817" s="14" t="s">
        <v>38</v>
      </c>
      <c r="S817" s="13" t="s">
        <v>208</v>
      </c>
      <c r="T817" s="13" t="s">
        <v>209</v>
      </c>
      <c r="U817" s="33">
        <f t="shared" ca="1" si="144"/>
        <v>45744.56914039352</v>
      </c>
      <c r="V817" s="13" t="str">
        <f t="shared" si="145"/>
        <v>Baroda</v>
      </c>
      <c r="W817" s="13" t="str">
        <f t="shared" si="146"/>
        <v>DOMI</v>
      </c>
      <c r="X817" s="13">
        <f t="shared" si="147"/>
        <v>0</v>
      </c>
      <c r="Y817" s="13" t="str">
        <f>IFERROR(VLOOKUP(C817,ReceivingTeam[],2,FALSE),"HelpDesk")</f>
        <v>HelpDesk</v>
      </c>
      <c r="Z817" s="67">
        <f t="shared" si="148"/>
        <v>44891.562499999993</v>
      </c>
      <c r="AA817" s="68">
        <f t="shared" si="149"/>
        <v>44890</v>
      </c>
      <c r="AB817" s="69" t="b">
        <f t="shared" si="150"/>
        <v>1</v>
      </c>
      <c r="AC817" s="70">
        <f t="shared" si="151"/>
        <v>0.5</v>
      </c>
      <c r="AD817" s="67">
        <f t="shared" si="152"/>
        <v>44891.562499999993</v>
      </c>
      <c r="AE817" s="67">
        <f>VLOOKUP(V817,'Branch Wise Work Timelines'!C:G,3,FALSE)+AA817</f>
        <v>44890.416666666664</v>
      </c>
      <c r="AF817" s="67">
        <f>IF(V817="Bangalore",VLOOKUP(V817,'Branch Wise Work Timelines'!C:G,4,FALSE)+AA817+1,IF(V817="Mumbai",VLOOKUP(V817,'Branch Wise Work Timelines'!C:G,4,FALSE)+AA817+1,VLOOKUP(V817,'Branch Wise Work Timelines'!C:G,4,FALSE)+AA817))</f>
        <v>44890.770833333336</v>
      </c>
      <c r="AG817" s="67">
        <f>WORKDAY.INTL(AA817,1,11)+VLOOKUP(V817,'Branch Wise Work Timelines'!C:G,3,FALSE)</f>
        <v>44891.416666666664</v>
      </c>
      <c r="AH817" s="69" t="str">
        <f t="shared" ca="1" si="153"/>
        <v>Out of TAT</v>
      </c>
      <c r="AI817" s="69">
        <f t="shared" ca="1" si="154"/>
        <v>20473</v>
      </c>
      <c r="AJ817" s="69" t="str">
        <f ca="1">IF(AI817&lt;0,"0-12",IFERROR(VLOOKUP(AI817,Breakup[],2,FALSE),"&gt;24"))</f>
        <v>&gt;24</v>
      </c>
      <c r="AK817" s="69" t="str">
        <f>VLOOKUP(V817,Master!B:D,3,FALSE)</f>
        <v>East</v>
      </c>
      <c r="AL817" s="69" t="str">
        <f t="shared" si="155"/>
        <v>Baroda</v>
      </c>
    </row>
    <row r="818" spans="1:38">
      <c r="A818" s="13" t="s">
        <v>1935</v>
      </c>
      <c r="B818" s="54">
        <v>44701.517827349497</v>
      </c>
      <c r="C818" s="13" t="s">
        <v>203</v>
      </c>
      <c r="D818" s="13">
        <v>988</v>
      </c>
      <c r="E818" s="13" t="s">
        <v>1936</v>
      </c>
      <c r="F818" s="13" t="s">
        <v>24</v>
      </c>
      <c r="G818" s="14">
        <v>1653030840504</v>
      </c>
      <c r="H818" s="55">
        <v>0.32087962962963001</v>
      </c>
      <c r="I818" s="33">
        <v>44889.320879629602</v>
      </c>
      <c r="J818" s="58">
        <v>44889</v>
      </c>
      <c r="K818" s="13" t="s">
        <v>205</v>
      </c>
      <c r="L818" s="13" t="s">
        <v>21</v>
      </c>
      <c r="M818" s="13" t="s">
        <v>1771</v>
      </c>
      <c r="N818" s="13" t="s">
        <v>206</v>
      </c>
      <c r="O818" s="33" t="s">
        <v>38</v>
      </c>
      <c r="P818" s="58" t="s">
        <v>38</v>
      </c>
      <c r="Q818" s="33" t="s">
        <v>207</v>
      </c>
      <c r="R818" s="14" t="s">
        <v>38</v>
      </c>
      <c r="S818" s="13" t="s">
        <v>208</v>
      </c>
      <c r="T818" s="13" t="s">
        <v>209</v>
      </c>
      <c r="U818" s="33">
        <f t="shared" ca="1" si="144"/>
        <v>45744.56914039352</v>
      </c>
      <c r="V818" s="13" t="str">
        <f t="shared" si="145"/>
        <v>Baroda</v>
      </c>
      <c r="W818" s="13" t="str">
        <f t="shared" si="146"/>
        <v>DOMI</v>
      </c>
      <c r="X818" s="13">
        <f t="shared" si="147"/>
        <v>7</v>
      </c>
      <c r="Y818" s="13" t="str">
        <f>IFERROR(VLOOKUP(C818,ReceivingTeam[],2,FALSE),"HelpDesk")</f>
        <v>HelpDesk</v>
      </c>
      <c r="Z818" s="67">
        <f t="shared" si="148"/>
        <v>44890.562499999993</v>
      </c>
      <c r="AA818" s="68">
        <f t="shared" si="149"/>
        <v>44889</v>
      </c>
      <c r="AB818" s="69" t="b">
        <f t="shared" si="150"/>
        <v>1</v>
      </c>
      <c r="AC818" s="70">
        <f t="shared" si="151"/>
        <v>0.5</v>
      </c>
      <c r="AD818" s="67">
        <f t="shared" si="152"/>
        <v>44890.562499999993</v>
      </c>
      <c r="AE818" s="67">
        <f>VLOOKUP(V818,'Branch Wise Work Timelines'!C:G,3,FALSE)+AA818</f>
        <v>44889.416666666664</v>
      </c>
      <c r="AF818" s="67">
        <f>IF(V818="Bangalore",VLOOKUP(V818,'Branch Wise Work Timelines'!C:G,4,FALSE)+AA818+1,IF(V818="Mumbai",VLOOKUP(V818,'Branch Wise Work Timelines'!C:G,4,FALSE)+AA818+1,VLOOKUP(V818,'Branch Wise Work Timelines'!C:G,4,FALSE)+AA818))</f>
        <v>44889.770833333336</v>
      </c>
      <c r="AG818" s="67">
        <f>WORKDAY.INTL(AA818,1,11)+VLOOKUP(V818,'Branch Wise Work Timelines'!C:G,3,FALSE)</f>
        <v>44890.416666666664</v>
      </c>
      <c r="AH818" s="69" t="str">
        <f t="shared" ca="1" si="153"/>
        <v>Out of TAT</v>
      </c>
      <c r="AI818" s="69">
        <f t="shared" ca="1" si="154"/>
        <v>20497</v>
      </c>
      <c r="AJ818" s="69" t="str">
        <f ca="1">IF(AI818&lt;0,"0-12",IFERROR(VLOOKUP(AI818,Breakup[],2,FALSE),"&gt;24"))</f>
        <v>&gt;24</v>
      </c>
      <c r="AK818" s="69" t="str">
        <f>VLOOKUP(V818,Master!B:D,3,FALSE)</f>
        <v>East</v>
      </c>
      <c r="AL818" s="69" t="str">
        <f t="shared" si="155"/>
        <v>Baroda</v>
      </c>
    </row>
    <row r="819" spans="1:38">
      <c r="A819" s="13" t="s">
        <v>1937</v>
      </c>
      <c r="B819" s="54">
        <v>44701.509052314803</v>
      </c>
      <c r="C819" s="13" t="s">
        <v>143</v>
      </c>
      <c r="D819" s="13">
        <v>1298</v>
      </c>
      <c r="E819" s="13" t="s">
        <v>1938</v>
      </c>
      <c r="F819" s="13" t="s">
        <v>33</v>
      </c>
      <c r="G819" s="14">
        <v>1653029600802</v>
      </c>
      <c r="H819" s="55">
        <v>0.54589120370370403</v>
      </c>
      <c r="I819" s="33">
        <v>44885.545891203699</v>
      </c>
      <c r="J819" s="58">
        <v>44885</v>
      </c>
      <c r="K819" s="13" t="s">
        <v>325</v>
      </c>
      <c r="L819" s="13" t="s">
        <v>55</v>
      </c>
      <c r="M819" s="13" t="s">
        <v>143</v>
      </c>
      <c r="N819" s="13" t="s">
        <v>206</v>
      </c>
      <c r="O819" s="33" t="s">
        <v>38</v>
      </c>
      <c r="P819" s="58" t="s">
        <v>38</v>
      </c>
      <c r="Q819" s="33" t="s">
        <v>207</v>
      </c>
      <c r="R819" s="14" t="s">
        <v>38</v>
      </c>
      <c r="S819" s="13" t="s">
        <v>208</v>
      </c>
      <c r="T819" s="13" t="s">
        <v>209</v>
      </c>
      <c r="U819" s="33">
        <f t="shared" ca="1" si="144"/>
        <v>45744.56914039352</v>
      </c>
      <c r="V819" s="13" t="str">
        <f t="shared" si="145"/>
        <v>Delhi</v>
      </c>
      <c r="W819" s="13" t="str">
        <f t="shared" si="146"/>
        <v>RI</v>
      </c>
      <c r="X819" s="13">
        <f t="shared" si="147"/>
        <v>13</v>
      </c>
      <c r="Y819" s="13" t="str">
        <f>IFERROR(VLOOKUP(C819,ReceivingTeam[],2,FALSE),"HelpDesk")</f>
        <v>Branch office</v>
      </c>
      <c r="Z819" s="67">
        <f t="shared" si="148"/>
        <v>44885.916666666664</v>
      </c>
      <c r="AA819" s="68">
        <f t="shared" si="149"/>
        <v>44885</v>
      </c>
      <c r="AB819" s="69" t="b">
        <f t="shared" si="150"/>
        <v>0</v>
      </c>
      <c r="AC819" s="70">
        <f t="shared" si="151"/>
        <v>0.5</v>
      </c>
      <c r="AD819" s="67">
        <f t="shared" si="152"/>
        <v>44885.916666666664</v>
      </c>
      <c r="AE819" s="67">
        <f>VLOOKUP(V819,'Branch Wise Work Timelines'!C:G,3,FALSE)+AA819</f>
        <v>44885.416666666664</v>
      </c>
      <c r="AF819" s="67">
        <f>IF(V819="Bangalore",VLOOKUP(V819,'Branch Wise Work Timelines'!C:G,4,FALSE)+AA819+1,IF(V819="Mumbai",VLOOKUP(V819,'Branch Wise Work Timelines'!C:G,4,FALSE)+AA819+1,VLOOKUP(V819,'Branch Wise Work Timelines'!C:G,4,FALSE)+AA819))</f>
        <v>44885.770833333336</v>
      </c>
      <c r="AG819" s="67">
        <f>WORKDAY.INTL(AA819,1,11)+VLOOKUP(V819,'Branch Wise Work Timelines'!C:G,3,FALSE)</f>
        <v>44886.416666666664</v>
      </c>
      <c r="AH819" s="69" t="str">
        <f t="shared" ca="1" si="153"/>
        <v>Out of TAT</v>
      </c>
      <c r="AI819" s="69">
        <f t="shared" ca="1" si="154"/>
        <v>20608</v>
      </c>
      <c r="AJ819" s="69" t="str">
        <f ca="1">IF(AI819&lt;0,"0-12",IFERROR(VLOOKUP(AI819,Breakup[],2,FALSE),"&gt;24"))</f>
        <v>&gt;24</v>
      </c>
      <c r="AK819" s="69" t="str">
        <f>VLOOKUP(V819,Master!B:D,3,FALSE)</f>
        <v>North</v>
      </c>
      <c r="AL819" s="69" t="str">
        <f t="shared" si="155"/>
        <v>Delhi</v>
      </c>
    </row>
    <row r="820" spans="1:38">
      <c r="A820" s="13" t="s">
        <v>1939</v>
      </c>
      <c r="B820" s="54">
        <v>44701.510078622698</v>
      </c>
      <c r="C820" s="13" t="s">
        <v>1771</v>
      </c>
      <c r="D820" s="13">
        <v>288</v>
      </c>
      <c r="E820" s="13" t="s">
        <v>1940</v>
      </c>
      <c r="F820" s="13" t="s">
        <v>24</v>
      </c>
      <c r="G820" s="14">
        <v>1653030840504</v>
      </c>
      <c r="H820" s="55">
        <v>0.55412037037036999</v>
      </c>
      <c r="I820" s="33">
        <v>44881.554120370398</v>
      </c>
      <c r="J820" s="58">
        <v>44881</v>
      </c>
      <c r="K820" s="13" t="s">
        <v>205</v>
      </c>
      <c r="L820" s="13" t="s">
        <v>21</v>
      </c>
      <c r="M820" s="13" t="s">
        <v>1771</v>
      </c>
      <c r="N820" s="13" t="s">
        <v>206</v>
      </c>
      <c r="O820" s="33" t="s">
        <v>38</v>
      </c>
      <c r="P820" s="58" t="s">
        <v>38</v>
      </c>
      <c r="Q820" s="33" t="s">
        <v>207</v>
      </c>
      <c r="R820" s="14" t="s">
        <v>38</v>
      </c>
      <c r="S820" s="13" t="s">
        <v>208</v>
      </c>
      <c r="T820" s="13" t="s">
        <v>209</v>
      </c>
      <c r="U820" s="33">
        <f t="shared" ca="1" si="144"/>
        <v>45744.56914039352</v>
      </c>
      <c r="V820" s="13" t="str">
        <f t="shared" si="145"/>
        <v>Baroda</v>
      </c>
      <c r="W820" s="13" t="str">
        <f t="shared" si="146"/>
        <v>DOMI</v>
      </c>
      <c r="X820" s="13">
        <f t="shared" si="147"/>
        <v>13</v>
      </c>
      <c r="Y820" s="13" t="str">
        <f>IFERROR(VLOOKUP(C820,ReceivingTeam[],2,FALSE),"HelpDesk")</f>
        <v>HelpDesk</v>
      </c>
      <c r="Z820" s="67">
        <f t="shared" si="148"/>
        <v>44882.699953703726</v>
      </c>
      <c r="AA820" s="68">
        <f t="shared" si="149"/>
        <v>44881</v>
      </c>
      <c r="AB820" s="69" t="b">
        <f t="shared" si="150"/>
        <v>1</v>
      </c>
      <c r="AC820" s="70">
        <f t="shared" si="151"/>
        <v>0.5</v>
      </c>
      <c r="AD820" s="67">
        <f t="shared" si="152"/>
        <v>44882.699953703726</v>
      </c>
      <c r="AE820" s="67">
        <f>VLOOKUP(V820,'Branch Wise Work Timelines'!C:G,3,FALSE)+AA820</f>
        <v>44881.416666666664</v>
      </c>
      <c r="AF820" s="67">
        <f>IF(V820="Bangalore",VLOOKUP(V820,'Branch Wise Work Timelines'!C:G,4,FALSE)+AA820+1,IF(V820="Mumbai",VLOOKUP(V820,'Branch Wise Work Timelines'!C:G,4,FALSE)+AA820+1,VLOOKUP(V820,'Branch Wise Work Timelines'!C:G,4,FALSE)+AA820))</f>
        <v>44881.770833333336</v>
      </c>
      <c r="AG820" s="67">
        <f>WORKDAY.INTL(AA820,1,11)+VLOOKUP(V820,'Branch Wise Work Timelines'!C:G,3,FALSE)</f>
        <v>44882.416666666664</v>
      </c>
      <c r="AH820" s="69" t="str">
        <f t="shared" ca="1" si="153"/>
        <v>Out of TAT</v>
      </c>
      <c r="AI820" s="69">
        <f t="shared" ca="1" si="154"/>
        <v>20685</v>
      </c>
      <c r="AJ820" s="69" t="str">
        <f ca="1">IF(AI820&lt;0,"0-12",IFERROR(VLOOKUP(AI820,Breakup[],2,FALSE),"&gt;24"))</f>
        <v>&gt;24</v>
      </c>
      <c r="AK820" s="69" t="str">
        <f>VLOOKUP(V820,Master!B:D,3,FALSE)</f>
        <v>East</v>
      </c>
      <c r="AL820" s="69" t="str">
        <f t="shared" si="155"/>
        <v>Baroda</v>
      </c>
    </row>
    <row r="821" spans="1:38">
      <c r="A821" s="13" t="s">
        <v>1941</v>
      </c>
      <c r="B821" s="54">
        <v>44701.451155439798</v>
      </c>
      <c r="C821" s="13" t="s">
        <v>1771</v>
      </c>
      <c r="D821" s="13">
        <v>111</v>
      </c>
      <c r="E821" s="13" t="s">
        <v>1942</v>
      </c>
      <c r="F821" s="13" t="s">
        <v>33</v>
      </c>
      <c r="G821" s="14">
        <v>1653024392571</v>
      </c>
      <c r="H821" s="55">
        <v>0.29091435185185199</v>
      </c>
      <c r="I821" s="33">
        <v>44882.290914351899</v>
      </c>
      <c r="J821" s="58">
        <v>44882</v>
      </c>
      <c r="K821" s="13" t="s">
        <v>205</v>
      </c>
      <c r="L821" s="13" t="s">
        <v>21</v>
      </c>
      <c r="M821" s="13" t="s">
        <v>1771</v>
      </c>
      <c r="N821" s="13" t="s">
        <v>206</v>
      </c>
      <c r="O821" s="33" t="s">
        <v>38</v>
      </c>
      <c r="P821" s="58" t="s">
        <v>38</v>
      </c>
      <c r="Q821" s="33" t="s">
        <v>207</v>
      </c>
      <c r="R821" s="14" t="s">
        <v>38</v>
      </c>
      <c r="S821" s="13" t="s">
        <v>208</v>
      </c>
      <c r="T821" s="13" t="s">
        <v>209</v>
      </c>
      <c r="U821" s="33">
        <f t="shared" ca="1" si="144"/>
        <v>45744.56914039352</v>
      </c>
      <c r="V821" s="13" t="str">
        <f t="shared" si="145"/>
        <v>Baroda</v>
      </c>
      <c r="W821" s="13" t="str">
        <f t="shared" si="146"/>
        <v>RI</v>
      </c>
      <c r="X821" s="13">
        <f t="shared" si="147"/>
        <v>6</v>
      </c>
      <c r="Y821" s="13" t="str">
        <f>IFERROR(VLOOKUP(C821,ReceivingTeam[],2,FALSE),"HelpDesk")</f>
        <v>HelpDesk</v>
      </c>
      <c r="Z821" s="67">
        <f t="shared" si="148"/>
        <v>44883.562499999993</v>
      </c>
      <c r="AA821" s="68">
        <f t="shared" si="149"/>
        <v>44882</v>
      </c>
      <c r="AB821" s="69" t="b">
        <f t="shared" si="150"/>
        <v>1</v>
      </c>
      <c r="AC821" s="70">
        <f t="shared" si="151"/>
        <v>0.5</v>
      </c>
      <c r="AD821" s="67">
        <f t="shared" si="152"/>
        <v>44883.562499999993</v>
      </c>
      <c r="AE821" s="67">
        <f>VLOOKUP(V821,'Branch Wise Work Timelines'!C:G,3,FALSE)+AA821</f>
        <v>44882.416666666664</v>
      </c>
      <c r="AF821" s="67">
        <f>IF(V821="Bangalore",VLOOKUP(V821,'Branch Wise Work Timelines'!C:G,4,FALSE)+AA821+1,IF(V821="Mumbai",VLOOKUP(V821,'Branch Wise Work Timelines'!C:G,4,FALSE)+AA821+1,VLOOKUP(V821,'Branch Wise Work Timelines'!C:G,4,FALSE)+AA821))</f>
        <v>44882.770833333336</v>
      </c>
      <c r="AG821" s="67">
        <f>WORKDAY.INTL(AA821,1,11)+VLOOKUP(V821,'Branch Wise Work Timelines'!C:G,3,FALSE)</f>
        <v>44883.416666666664</v>
      </c>
      <c r="AH821" s="69" t="str">
        <f t="shared" ca="1" si="153"/>
        <v>Out of TAT</v>
      </c>
      <c r="AI821" s="69">
        <f t="shared" ca="1" si="154"/>
        <v>20665</v>
      </c>
      <c r="AJ821" s="69" t="str">
        <f ca="1">IF(AI821&lt;0,"0-12",IFERROR(VLOOKUP(AI821,Breakup[],2,FALSE),"&gt;24"))</f>
        <v>&gt;24</v>
      </c>
      <c r="AK821" s="69" t="str">
        <f>VLOOKUP(V821,Master!B:D,3,FALSE)</f>
        <v>East</v>
      </c>
      <c r="AL821" s="69" t="str">
        <f t="shared" si="155"/>
        <v>Baroda</v>
      </c>
    </row>
    <row r="822" spans="1:38">
      <c r="A822" s="13" t="s">
        <v>1943</v>
      </c>
      <c r="B822" s="54">
        <v>44701.452004479201</v>
      </c>
      <c r="C822" s="13" t="s">
        <v>1771</v>
      </c>
      <c r="D822" s="13">
        <v>1791</v>
      </c>
      <c r="E822" s="13" t="s">
        <v>1944</v>
      </c>
      <c r="F822" s="13" t="s">
        <v>33</v>
      </c>
      <c r="G822" s="14">
        <v>1653024392571</v>
      </c>
      <c r="H822" s="55">
        <v>0.58939814814814795</v>
      </c>
      <c r="I822" s="33">
        <v>44888.589398148099</v>
      </c>
      <c r="J822" s="58">
        <v>44888</v>
      </c>
      <c r="K822" s="13" t="s">
        <v>205</v>
      </c>
      <c r="L822" s="13" t="s">
        <v>21</v>
      </c>
      <c r="M822" s="13" t="s">
        <v>1771</v>
      </c>
      <c r="N822" s="13" t="s">
        <v>206</v>
      </c>
      <c r="O822" s="33" t="s">
        <v>38</v>
      </c>
      <c r="P822" s="58" t="s">
        <v>38</v>
      </c>
      <c r="Q822" s="33" t="s">
        <v>207</v>
      </c>
      <c r="R822" s="14" t="s">
        <v>38</v>
      </c>
      <c r="S822" s="13" t="s">
        <v>208</v>
      </c>
      <c r="T822" s="13" t="s">
        <v>209</v>
      </c>
      <c r="U822" s="33">
        <f t="shared" ca="1" si="144"/>
        <v>45744.56914039352</v>
      </c>
      <c r="V822" s="13" t="str">
        <f t="shared" si="145"/>
        <v>Baroda</v>
      </c>
      <c r="W822" s="13" t="str">
        <f t="shared" si="146"/>
        <v>RI</v>
      </c>
      <c r="X822" s="13">
        <f t="shared" si="147"/>
        <v>14</v>
      </c>
      <c r="Y822" s="13" t="str">
        <f>IFERROR(VLOOKUP(C822,ReceivingTeam[],2,FALSE),"HelpDesk")</f>
        <v>HelpDesk</v>
      </c>
      <c r="Z822" s="67">
        <f t="shared" si="148"/>
        <v>44889.735231481427</v>
      </c>
      <c r="AA822" s="68">
        <f t="shared" si="149"/>
        <v>44888</v>
      </c>
      <c r="AB822" s="69" t="b">
        <f t="shared" si="150"/>
        <v>1</v>
      </c>
      <c r="AC822" s="70">
        <f t="shared" si="151"/>
        <v>0.5</v>
      </c>
      <c r="AD822" s="67">
        <f t="shared" si="152"/>
        <v>44889.735231481427</v>
      </c>
      <c r="AE822" s="67">
        <f>VLOOKUP(V822,'Branch Wise Work Timelines'!C:G,3,FALSE)+AA822</f>
        <v>44888.416666666664</v>
      </c>
      <c r="AF822" s="67">
        <f>IF(V822="Bangalore",VLOOKUP(V822,'Branch Wise Work Timelines'!C:G,4,FALSE)+AA822+1,IF(V822="Mumbai",VLOOKUP(V822,'Branch Wise Work Timelines'!C:G,4,FALSE)+AA822+1,VLOOKUP(V822,'Branch Wise Work Timelines'!C:G,4,FALSE)+AA822))</f>
        <v>44888.770833333336</v>
      </c>
      <c r="AG822" s="67">
        <f>WORKDAY.INTL(AA822,1,11)+VLOOKUP(V822,'Branch Wise Work Timelines'!C:G,3,FALSE)</f>
        <v>44889.416666666664</v>
      </c>
      <c r="AH822" s="69" t="str">
        <f t="shared" ca="1" si="153"/>
        <v>Out of TAT</v>
      </c>
      <c r="AI822" s="69">
        <f t="shared" ca="1" si="154"/>
        <v>20517</v>
      </c>
      <c r="AJ822" s="69" t="str">
        <f ca="1">IF(AI822&lt;0,"0-12",IFERROR(VLOOKUP(AI822,Breakup[],2,FALSE),"&gt;24"))</f>
        <v>&gt;24</v>
      </c>
      <c r="AK822" s="69" t="str">
        <f>VLOOKUP(V822,Master!B:D,3,FALSE)</f>
        <v>East</v>
      </c>
      <c r="AL822" s="69" t="str">
        <f t="shared" si="155"/>
        <v>Baroda</v>
      </c>
    </row>
    <row r="823" spans="1:38">
      <c r="A823" s="13" t="s">
        <v>1945</v>
      </c>
      <c r="B823" s="54">
        <v>44701.453031134297</v>
      </c>
      <c r="C823" s="13" t="s">
        <v>1771</v>
      </c>
      <c r="D823" s="13">
        <v>664</v>
      </c>
      <c r="E823" s="13" t="s">
        <v>1946</v>
      </c>
      <c r="F823" s="13" t="s">
        <v>33</v>
      </c>
      <c r="G823" s="14">
        <v>1653024392571</v>
      </c>
      <c r="H823" s="55">
        <v>0.28230324074074098</v>
      </c>
      <c r="I823" s="33">
        <v>44890.282303240703</v>
      </c>
      <c r="J823" s="58">
        <v>44890</v>
      </c>
      <c r="K823" s="13" t="s">
        <v>205</v>
      </c>
      <c r="L823" s="13" t="s">
        <v>21</v>
      </c>
      <c r="M823" s="13" t="s">
        <v>1771</v>
      </c>
      <c r="N823" s="13" t="s">
        <v>206</v>
      </c>
      <c r="O823" s="33" t="s">
        <v>38</v>
      </c>
      <c r="P823" s="58" t="s">
        <v>38</v>
      </c>
      <c r="Q823" s="33" t="s">
        <v>207</v>
      </c>
      <c r="R823" s="14" t="s">
        <v>38</v>
      </c>
      <c r="S823" s="13" t="s">
        <v>208</v>
      </c>
      <c r="T823" s="13" t="s">
        <v>209</v>
      </c>
      <c r="U823" s="33">
        <f t="shared" ca="1" si="144"/>
        <v>45744.56914039352</v>
      </c>
      <c r="V823" s="13" t="str">
        <f t="shared" si="145"/>
        <v>Baroda</v>
      </c>
      <c r="W823" s="13" t="str">
        <f t="shared" si="146"/>
        <v>RI</v>
      </c>
      <c r="X823" s="13">
        <f t="shared" si="147"/>
        <v>6</v>
      </c>
      <c r="Y823" s="13" t="str">
        <f>IFERROR(VLOOKUP(C823,ReceivingTeam[],2,FALSE),"HelpDesk")</f>
        <v>HelpDesk</v>
      </c>
      <c r="Z823" s="67">
        <f t="shared" si="148"/>
        <v>44891.562499999993</v>
      </c>
      <c r="AA823" s="68">
        <f t="shared" si="149"/>
        <v>44890</v>
      </c>
      <c r="AB823" s="69" t="b">
        <f t="shared" si="150"/>
        <v>1</v>
      </c>
      <c r="AC823" s="70">
        <f t="shared" si="151"/>
        <v>0.5</v>
      </c>
      <c r="AD823" s="67">
        <f t="shared" si="152"/>
        <v>44891.562499999993</v>
      </c>
      <c r="AE823" s="67">
        <f>VLOOKUP(V823,'Branch Wise Work Timelines'!C:G,3,FALSE)+AA823</f>
        <v>44890.416666666664</v>
      </c>
      <c r="AF823" s="67">
        <f>IF(V823="Bangalore",VLOOKUP(V823,'Branch Wise Work Timelines'!C:G,4,FALSE)+AA823+1,IF(V823="Mumbai",VLOOKUP(V823,'Branch Wise Work Timelines'!C:G,4,FALSE)+AA823+1,VLOOKUP(V823,'Branch Wise Work Timelines'!C:G,4,FALSE)+AA823))</f>
        <v>44890.770833333336</v>
      </c>
      <c r="AG823" s="67">
        <f>WORKDAY.INTL(AA823,1,11)+VLOOKUP(V823,'Branch Wise Work Timelines'!C:G,3,FALSE)</f>
        <v>44891.416666666664</v>
      </c>
      <c r="AH823" s="69" t="str">
        <f t="shared" ca="1" si="153"/>
        <v>Out of TAT</v>
      </c>
      <c r="AI823" s="69">
        <f t="shared" ca="1" si="154"/>
        <v>20473</v>
      </c>
      <c r="AJ823" s="69" t="str">
        <f ca="1">IF(AI823&lt;0,"0-12",IFERROR(VLOOKUP(AI823,Breakup[],2,FALSE),"&gt;24"))</f>
        <v>&gt;24</v>
      </c>
      <c r="AK823" s="69" t="str">
        <f>VLOOKUP(V823,Master!B:D,3,FALSE)</f>
        <v>East</v>
      </c>
      <c r="AL823" s="69" t="str">
        <f t="shared" si="155"/>
        <v>Baroda</v>
      </c>
    </row>
    <row r="824" spans="1:38">
      <c r="A824" s="13" t="s">
        <v>1947</v>
      </c>
      <c r="B824" s="54">
        <v>44701.518197303201</v>
      </c>
      <c r="C824" s="13" t="s">
        <v>1771</v>
      </c>
      <c r="D824" s="13">
        <v>1923</v>
      </c>
      <c r="E824" s="13" t="s">
        <v>1948</v>
      </c>
      <c r="F824" s="13" t="s">
        <v>24</v>
      </c>
      <c r="G824" s="14">
        <v>1653030840504</v>
      </c>
      <c r="H824" s="55">
        <v>0.61799768518518505</v>
      </c>
      <c r="I824" s="33">
        <v>44884.6179976852</v>
      </c>
      <c r="J824" s="58">
        <v>44884</v>
      </c>
      <c r="K824" s="13" t="s">
        <v>205</v>
      </c>
      <c r="L824" s="13" t="s">
        <v>21</v>
      </c>
      <c r="M824" s="13" t="s">
        <v>1771</v>
      </c>
      <c r="N824" s="13" t="s">
        <v>206</v>
      </c>
      <c r="O824" s="33" t="s">
        <v>38</v>
      </c>
      <c r="P824" s="58" t="s">
        <v>38</v>
      </c>
      <c r="Q824" s="33" t="s">
        <v>207</v>
      </c>
      <c r="R824" s="14" t="s">
        <v>38</v>
      </c>
      <c r="S824" s="13" t="s">
        <v>208</v>
      </c>
      <c r="T824" s="13" t="s">
        <v>209</v>
      </c>
      <c r="U824" s="33">
        <f t="shared" ca="1" si="144"/>
        <v>45744.56914039352</v>
      </c>
      <c r="V824" s="13" t="str">
        <f t="shared" si="145"/>
        <v>Baroda</v>
      </c>
      <c r="W824" s="13" t="str">
        <f t="shared" si="146"/>
        <v>DOMI</v>
      </c>
      <c r="X824" s="13">
        <f t="shared" si="147"/>
        <v>14</v>
      </c>
      <c r="Y824" s="13" t="str">
        <f>IFERROR(VLOOKUP(C824,ReceivingTeam[],2,FALSE),"HelpDesk")</f>
        <v>HelpDesk</v>
      </c>
      <c r="Z824" s="67">
        <f t="shared" si="148"/>
        <v>44886.763831018528</v>
      </c>
      <c r="AA824" s="68">
        <f t="shared" si="149"/>
        <v>44884</v>
      </c>
      <c r="AB824" s="69" t="b">
        <f t="shared" si="150"/>
        <v>1</v>
      </c>
      <c r="AC824" s="70">
        <f t="shared" si="151"/>
        <v>0.5</v>
      </c>
      <c r="AD824" s="67">
        <f t="shared" si="152"/>
        <v>44886.763831018528</v>
      </c>
      <c r="AE824" s="67">
        <f>VLOOKUP(V824,'Branch Wise Work Timelines'!C:G,3,FALSE)+AA824</f>
        <v>44884.416666666664</v>
      </c>
      <c r="AF824" s="67">
        <f>IF(V824="Bangalore",VLOOKUP(V824,'Branch Wise Work Timelines'!C:G,4,FALSE)+AA824+1,IF(V824="Mumbai",VLOOKUP(V824,'Branch Wise Work Timelines'!C:G,4,FALSE)+AA824+1,VLOOKUP(V824,'Branch Wise Work Timelines'!C:G,4,FALSE)+AA824))</f>
        <v>44884.770833333336</v>
      </c>
      <c r="AG824" s="67">
        <f>WORKDAY.INTL(AA824,1,11)+VLOOKUP(V824,'Branch Wise Work Timelines'!C:G,3,FALSE)</f>
        <v>44886.416666666664</v>
      </c>
      <c r="AH824" s="69" t="str">
        <f t="shared" ca="1" si="153"/>
        <v>Out of TAT</v>
      </c>
      <c r="AI824" s="69">
        <f t="shared" ca="1" si="154"/>
        <v>20588</v>
      </c>
      <c r="AJ824" s="69" t="str">
        <f ca="1">IF(AI824&lt;0,"0-12",IFERROR(VLOOKUP(AI824,Breakup[],2,FALSE),"&gt;24"))</f>
        <v>&gt;24</v>
      </c>
      <c r="AK824" s="69" t="str">
        <f>VLOOKUP(V824,Master!B:D,3,FALSE)</f>
        <v>East</v>
      </c>
      <c r="AL824" s="69" t="str">
        <f t="shared" si="155"/>
        <v>Baroda</v>
      </c>
    </row>
    <row r="825" spans="1:38">
      <c r="A825" s="13" t="s">
        <v>1949</v>
      </c>
      <c r="B825" s="54">
        <v>44701.514791053203</v>
      </c>
      <c r="C825" s="13" t="s">
        <v>203</v>
      </c>
      <c r="D825" s="13">
        <v>1316</v>
      </c>
      <c r="E825" s="13" t="s">
        <v>1950</v>
      </c>
      <c r="F825" s="13" t="s">
        <v>24</v>
      </c>
      <c r="G825" s="14">
        <v>1653030840504</v>
      </c>
      <c r="H825" s="55">
        <v>0.99478009259259303</v>
      </c>
      <c r="I825" s="33">
        <v>44887.994780092602</v>
      </c>
      <c r="J825" s="58">
        <v>44887</v>
      </c>
      <c r="K825" s="13" t="s">
        <v>205</v>
      </c>
      <c r="L825" s="13" t="s">
        <v>21</v>
      </c>
      <c r="M825" s="13" t="s">
        <v>1771</v>
      </c>
      <c r="N825" s="13" t="s">
        <v>206</v>
      </c>
      <c r="O825" s="33" t="s">
        <v>38</v>
      </c>
      <c r="P825" s="58" t="s">
        <v>38</v>
      </c>
      <c r="Q825" s="33" t="s">
        <v>207</v>
      </c>
      <c r="R825" s="14" t="s">
        <v>38</v>
      </c>
      <c r="S825" s="13" t="s">
        <v>208</v>
      </c>
      <c r="T825" s="13" t="s">
        <v>209</v>
      </c>
      <c r="U825" s="33">
        <f t="shared" ca="1" si="144"/>
        <v>45744.56914039352</v>
      </c>
      <c r="V825" s="13" t="str">
        <f t="shared" si="145"/>
        <v>Baroda</v>
      </c>
      <c r="W825" s="13" t="str">
        <f t="shared" si="146"/>
        <v>DOMI</v>
      </c>
      <c r="X825" s="13">
        <f t="shared" si="147"/>
        <v>23</v>
      </c>
      <c r="Y825" s="13" t="str">
        <f>IFERROR(VLOOKUP(C825,ReceivingTeam[],2,FALSE),"HelpDesk")</f>
        <v>HelpDesk</v>
      </c>
      <c r="Z825" s="67">
        <f t="shared" si="148"/>
        <v>44889.14061342593</v>
      </c>
      <c r="AA825" s="68">
        <f t="shared" si="149"/>
        <v>44887</v>
      </c>
      <c r="AB825" s="69" t="b">
        <f t="shared" si="150"/>
        <v>1</v>
      </c>
      <c r="AC825" s="70">
        <f t="shared" si="151"/>
        <v>0.5</v>
      </c>
      <c r="AD825" s="67">
        <f t="shared" si="152"/>
        <v>44889.14061342593</v>
      </c>
      <c r="AE825" s="67">
        <f>VLOOKUP(V825,'Branch Wise Work Timelines'!C:G,3,FALSE)+AA825</f>
        <v>44887.416666666664</v>
      </c>
      <c r="AF825" s="67">
        <f>IF(V825="Bangalore",VLOOKUP(V825,'Branch Wise Work Timelines'!C:G,4,FALSE)+AA825+1,IF(V825="Mumbai",VLOOKUP(V825,'Branch Wise Work Timelines'!C:G,4,FALSE)+AA825+1,VLOOKUP(V825,'Branch Wise Work Timelines'!C:G,4,FALSE)+AA825))</f>
        <v>44887.770833333336</v>
      </c>
      <c r="AG825" s="67">
        <f>WORKDAY.INTL(AA825,1,11)+VLOOKUP(V825,'Branch Wise Work Timelines'!C:G,3,FALSE)</f>
        <v>44888.416666666664</v>
      </c>
      <c r="AH825" s="69" t="str">
        <f t="shared" ca="1" si="153"/>
        <v>Out of TAT</v>
      </c>
      <c r="AI825" s="69">
        <f t="shared" ca="1" si="154"/>
        <v>20531</v>
      </c>
      <c r="AJ825" s="69" t="str">
        <f ca="1">IF(AI825&lt;0,"0-12",IFERROR(VLOOKUP(AI825,Breakup[],2,FALSE),"&gt;24"))</f>
        <v>&gt;24</v>
      </c>
      <c r="AK825" s="69" t="str">
        <f>VLOOKUP(V825,Master!B:D,3,FALSE)</f>
        <v>East</v>
      </c>
      <c r="AL825" s="69" t="str">
        <f t="shared" si="155"/>
        <v>Baroda</v>
      </c>
    </row>
    <row r="826" spans="1:38">
      <c r="A826" s="13" t="s">
        <v>1951</v>
      </c>
      <c r="B826" s="54">
        <v>44701.515516701402</v>
      </c>
      <c r="C826" s="13" t="s">
        <v>1771</v>
      </c>
      <c r="D826" s="13">
        <v>806</v>
      </c>
      <c r="E826" s="13" t="s">
        <v>1952</v>
      </c>
      <c r="F826" s="13" t="s">
        <v>24</v>
      </c>
      <c r="G826" s="14">
        <v>1653030840504</v>
      </c>
      <c r="H826" s="55">
        <v>0.10443287037037</v>
      </c>
      <c r="I826" s="33">
        <v>44891.104432870401</v>
      </c>
      <c r="J826" s="58">
        <v>44891</v>
      </c>
      <c r="K826" s="13" t="s">
        <v>205</v>
      </c>
      <c r="L826" s="13" t="s">
        <v>21</v>
      </c>
      <c r="M826" s="13" t="s">
        <v>1771</v>
      </c>
      <c r="N826" s="13" t="s">
        <v>206</v>
      </c>
      <c r="O826" s="33">
        <v>44891.432256944398</v>
      </c>
      <c r="P826" s="58">
        <v>44891</v>
      </c>
      <c r="Q826" s="33" t="s">
        <v>237</v>
      </c>
      <c r="R826" s="14">
        <v>1112</v>
      </c>
      <c r="S826" s="13" t="s">
        <v>208</v>
      </c>
      <c r="T826" s="13" t="s">
        <v>209</v>
      </c>
      <c r="U826" s="33">
        <f t="shared" ca="1" si="144"/>
        <v>45744.56914039352</v>
      </c>
      <c r="V826" s="13" t="str">
        <f t="shared" si="145"/>
        <v>Baroda</v>
      </c>
      <c r="W826" s="13" t="str">
        <f t="shared" si="146"/>
        <v>DOMI</v>
      </c>
      <c r="X826" s="13">
        <f t="shared" si="147"/>
        <v>2</v>
      </c>
      <c r="Y826" s="13" t="str">
        <f>IFERROR(VLOOKUP(C826,ReceivingTeam[],2,FALSE),"HelpDesk")</f>
        <v>HelpDesk</v>
      </c>
      <c r="Z826" s="67">
        <f t="shared" si="148"/>
        <v>44893.562499999993</v>
      </c>
      <c r="AA826" s="68">
        <f t="shared" si="149"/>
        <v>44891</v>
      </c>
      <c r="AB826" s="69" t="b">
        <f t="shared" si="150"/>
        <v>1</v>
      </c>
      <c r="AC826" s="70">
        <f t="shared" si="151"/>
        <v>0.5</v>
      </c>
      <c r="AD826" s="67">
        <f t="shared" si="152"/>
        <v>44893.562499999993</v>
      </c>
      <c r="AE826" s="67">
        <f>VLOOKUP(V826,'Branch Wise Work Timelines'!C:G,3,FALSE)+AA826</f>
        <v>44891.416666666664</v>
      </c>
      <c r="AF826" s="67">
        <f>IF(V826="Bangalore",VLOOKUP(V826,'Branch Wise Work Timelines'!C:G,4,FALSE)+AA826+1,IF(V826="Mumbai",VLOOKUP(V826,'Branch Wise Work Timelines'!C:G,4,FALSE)+AA826+1,VLOOKUP(V826,'Branch Wise Work Timelines'!C:G,4,FALSE)+AA826))</f>
        <v>44891.770833333336</v>
      </c>
      <c r="AG826" s="67">
        <f>WORKDAY.INTL(AA826,1,11)+VLOOKUP(V826,'Branch Wise Work Timelines'!C:G,3,FALSE)</f>
        <v>44893.416666666664</v>
      </c>
      <c r="AH826" s="69" t="str">
        <f t="shared" si="153"/>
        <v>Met</v>
      </c>
      <c r="AI826" s="69">
        <f t="shared" ca="1" si="154"/>
        <v>20425</v>
      </c>
      <c r="AJ826" s="69" t="str">
        <f ca="1">IF(AI826&lt;0,"0-12",IFERROR(VLOOKUP(AI826,Breakup[],2,FALSE),"&gt;24"))</f>
        <v>&gt;24</v>
      </c>
      <c r="AK826" s="69" t="str">
        <f>VLOOKUP(V826,Master!B:D,3,FALSE)</f>
        <v>East</v>
      </c>
      <c r="AL826" s="69" t="str">
        <f t="shared" si="155"/>
        <v>Baroda</v>
      </c>
    </row>
    <row r="827" spans="1:38">
      <c r="A827" s="13" t="s">
        <v>1953</v>
      </c>
      <c r="B827" s="54">
        <v>44700.635609456003</v>
      </c>
      <c r="C827" s="13" t="s">
        <v>443</v>
      </c>
      <c r="D827" s="13">
        <v>1813</v>
      </c>
      <c r="E827" s="13" t="s">
        <v>1954</v>
      </c>
      <c r="F827" s="13" t="s">
        <v>33</v>
      </c>
      <c r="G827" s="14">
        <v>1653032804026</v>
      </c>
      <c r="H827" s="55">
        <v>0.83361111111111097</v>
      </c>
      <c r="I827" s="33">
        <v>44891.833611111098</v>
      </c>
      <c r="J827" s="58">
        <v>44891</v>
      </c>
      <c r="K827" s="13" t="s">
        <v>437</v>
      </c>
      <c r="L827" s="13" t="s">
        <v>12</v>
      </c>
      <c r="M827" s="13" t="s">
        <v>435</v>
      </c>
      <c r="N827" s="13" t="s">
        <v>206</v>
      </c>
      <c r="O827" s="33">
        <v>44891.449942129599</v>
      </c>
      <c r="P827" s="58">
        <v>44891</v>
      </c>
      <c r="Q827" s="33" t="s">
        <v>237</v>
      </c>
      <c r="R827" s="14">
        <v>1036</v>
      </c>
      <c r="S827" s="13" t="s">
        <v>208</v>
      </c>
      <c r="T827" s="13" t="s">
        <v>209</v>
      </c>
      <c r="U827" s="33">
        <f t="shared" ca="1" si="144"/>
        <v>45744.56914039352</v>
      </c>
      <c r="V827" s="13" t="str">
        <f t="shared" si="145"/>
        <v>Ahmedabad</v>
      </c>
      <c r="W827" s="13" t="str">
        <f t="shared" si="146"/>
        <v>RI</v>
      </c>
      <c r="X827" s="13">
        <f t="shared" si="147"/>
        <v>20</v>
      </c>
      <c r="Y827" s="13" t="str">
        <f>IFERROR(VLOOKUP(C827,ReceivingTeam[],2,FALSE),"HelpDesk")</f>
        <v>HelpDesk</v>
      </c>
      <c r="Z827" s="67">
        <f t="shared" si="148"/>
        <v>44893.979444444427</v>
      </c>
      <c r="AA827" s="68">
        <f t="shared" si="149"/>
        <v>44891</v>
      </c>
      <c r="AB827" s="69" t="b">
        <f t="shared" si="150"/>
        <v>1</v>
      </c>
      <c r="AC827" s="70">
        <f t="shared" si="151"/>
        <v>0.5</v>
      </c>
      <c r="AD827" s="67">
        <f t="shared" si="152"/>
        <v>44893.979444444427</v>
      </c>
      <c r="AE827" s="67">
        <f>VLOOKUP(V827,'Branch Wise Work Timelines'!C:G,3,FALSE)+AA827</f>
        <v>44891.416666666664</v>
      </c>
      <c r="AF827" s="67">
        <f>IF(V827="Bangalore",VLOOKUP(V827,'Branch Wise Work Timelines'!C:G,4,FALSE)+AA827+1,IF(V827="Mumbai",VLOOKUP(V827,'Branch Wise Work Timelines'!C:G,4,FALSE)+AA827+1,VLOOKUP(V827,'Branch Wise Work Timelines'!C:G,4,FALSE)+AA827))</f>
        <v>44891.770833333336</v>
      </c>
      <c r="AG827" s="67">
        <f>WORKDAY.INTL(AA827,1,11)+VLOOKUP(V827,'Branch Wise Work Timelines'!C:G,3,FALSE)</f>
        <v>44893.416666666664</v>
      </c>
      <c r="AH827" s="69" t="str">
        <f t="shared" si="153"/>
        <v>Met</v>
      </c>
      <c r="AI827" s="69">
        <f t="shared" ca="1" si="154"/>
        <v>20415</v>
      </c>
      <c r="AJ827" s="69" t="str">
        <f ca="1">IF(AI827&lt;0,"0-12",IFERROR(VLOOKUP(AI827,Breakup[],2,FALSE),"&gt;24"))</f>
        <v>&gt;24</v>
      </c>
      <c r="AK827" s="69" t="str">
        <f>VLOOKUP(V827,Master!B:D,3,FALSE)</f>
        <v>North</v>
      </c>
      <c r="AL827" s="69" t="str">
        <f t="shared" si="155"/>
        <v>Ahmedabad</v>
      </c>
    </row>
    <row r="828" spans="1:38">
      <c r="A828" s="13" t="s">
        <v>1955</v>
      </c>
      <c r="B828" s="54">
        <v>44700.616205983803</v>
      </c>
      <c r="C828" s="13" t="s">
        <v>302</v>
      </c>
      <c r="D828" s="13">
        <v>584</v>
      </c>
      <c r="E828" s="13" t="s">
        <v>1956</v>
      </c>
      <c r="F828" s="13" t="s">
        <v>33</v>
      </c>
      <c r="G828" s="14">
        <v>1653039469972</v>
      </c>
      <c r="H828" s="55">
        <v>0.43467592592592602</v>
      </c>
      <c r="I828" s="33">
        <v>44883.434675925899</v>
      </c>
      <c r="J828" s="58">
        <v>44883</v>
      </c>
      <c r="K828" s="13" t="s">
        <v>257</v>
      </c>
      <c r="L828" s="13" t="s">
        <v>72</v>
      </c>
      <c r="M828" s="13" t="s">
        <v>286</v>
      </c>
      <c r="N828" s="13" t="s">
        <v>206</v>
      </c>
      <c r="O828" s="33" t="s">
        <v>38</v>
      </c>
      <c r="P828" s="58" t="s">
        <v>38</v>
      </c>
      <c r="Q828" s="33" t="s">
        <v>207</v>
      </c>
      <c r="R828" s="14" t="s">
        <v>38</v>
      </c>
      <c r="S828" s="13" t="s">
        <v>216</v>
      </c>
      <c r="T828" s="13" t="s">
        <v>217</v>
      </c>
      <c r="U828" s="33">
        <f t="shared" ca="1" si="144"/>
        <v>45744.56914039352</v>
      </c>
      <c r="V828" s="13" t="str">
        <f t="shared" si="145"/>
        <v>Pune</v>
      </c>
      <c r="W828" s="13" t="str">
        <f t="shared" si="146"/>
        <v>RI</v>
      </c>
      <c r="X828" s="13">
        <f t="shared" si="147"/>
        <v>10</v>
      </c>
      <c r="Y828" s="13" t="str">
        <f>IFERROR(VLOOKUP(C828,ReceivingTeam[],2,FALSE),"HelpDesk")</f>
        <v>HelpDesk</v>
      </c>
      <c r="Z828" s="67">
        <f t="shared" si="148"/>
        <v>44884.559675925899</v>
      </c>
      <c r="AA828" s="68">
        <f t="shared" si="149"/>
        <v>44883</v>
      </c>
      <c r="AB828" s="69" t="b">
        <f t="shared" si="150"/>
        <v>1</v>
      </c>
      <c r="AC828" s="70">
        <f t="shared" si="151"/>
        <v>0.5</v>
      </c>
      <c r="AD828" s="67">
        <f t="shared" si="152"/>
        <v>44884.559675925899</v>
      </c>
      <c r="AE828" s="67">
        <f>VLOOKUP(V828,'Branch Wise Work Timelines'!C:G,3,FALSE)+AA828</f>
        <v>44883.395833333336</v>
      </c>
      <c r="AF828" s="67">
        <f>IF(V828="Bangalore",VLOOKUP(V828,'Branch Wise Work Timelines'!C:G,4,FALSE)+AA828+1,IF(V828="Mumbai",VLOOKUP(V828,'Branch Wise Work Timelines'!C:G,4,FALSE)+AA828+1,VLOOKUP(V828,'Branch Wise Work Timelines'!C:G,4,FALSE)+AA828))</f>
        <v>44883.770833333336</v>
      </c>
      <c r="AG828" s="67">
        <f>WORKDAY.INTL(AA828,1,11)+VLOOKUP(V828,'Branch Wise Work Timelines'!C:G,3,FALSE)</f>
        <v>44884.395833333336</v>
      </c>
      <c r="AH828" s="69" t="str">
        <f t="shared" ca="1" si="153"/>
        <v>Out of TAT</v>
      </c>
      <c r="AI828" s="69">
        <f t="shared" ca="1" si="154"/>
        <v>20641</v>
      </c>
      <c r="AJ828" s="69" t="str">
        <f ca="1">IF(AI828&lt;0,"0-12",IFERROR(VLOOKUP(AI828,Breakup[],2,FALSE),"&gt;24"))</f>
        <v>&gt;24</v>
      </c>
      <c r="AK828" s="69" t="str">
        <f>VLOOKUP(V828,Master!B:D,3,FALSE)</f>
        <v>West</v>
      </c>
      <c r="AL828" s="69" t="str">
        <f t="shared" si="155"/>
        <v>Pune</v>
      </c>
    </row>
    <row r="829" spans="1:38">
      <c r="A829" s="13" t="s">
        <v>1957</v>
      </c>
      <c r="B829" s="54">
        <v>44700.6181931713</v>
      </c>
      <c r="C829" s="13" t="s">
        <v>302</v>
      </c>
      <c r="D829" s="13">
        <v>1081</v>
      </c>
      <c r="E829" s="13" t="s">
        <v>1958</v>
      </c>
      <c r="F829" s="13" t="s">
        <v>33</v>
      </c>
      <c r="G829" s="14">
        <v>1653039469972</v>
      </c>
      <c r="H829" s="55">
        <v>0.76030092592592602</v>
      </c>
      <c r="I829" s="33">
        <v>44891.760300925896</v>
      </c>
      <c r="J829" s="58">
        <v>44891</v>
      </c>
      <c r="K829" s="13" t="s">
        <v>257</v>
      </c>
      <c r="L829" s="13" t="s">
        <v>72</v>
      </c>
      <c r="M829" s="13" t="s">
        <v>286</v>
      </c>
      <c r="N829" s="13" t="s">
        <v>206</v>
      </c>
      <c r="O829" s="33">
        <v>44891.973726851902</v>
      </c>
      <c r="P829" s="58">
        <v>44891</v>
      </c>
      <c r="Q829" s="33" t="s">
        <v>237</v>
      </c>
      <c r="R829" s="14">
        <v>676</v>
      </c>
      <c r="S829" s="13" t="s">
        <v>216</v>
      </c>
      <c r="T829" s="13" t="s">
        <v>217</v>
      </c>
      <c r="U829" s="33">
        <f t="shared" ca="1" si="144"/>
        <v>45744.56914039352</v>
      </c>
      <c r="V829" s="13" t="str">
        <f t="shared" si="145"/>
        <v>Pune</v>
      </c>
      <c r="W829" s="13" t="str">
        <f t="shared" si="146"/>
        <v>RI</v>
      </c>
      <c r="X829" s="13">
        <f t="shared" si="147"/>
        <v>18</v>
      </c>
      <c r="Y829" s="13" t="str">
        <f>IFERROR(VLOOKUP(C829,ReceivingTeam[],2,FALSE),"HelpDesk")</f>
        <v>HelpDesk</v>
      </c>
      <c r="Z829" s="67">
        <f t="shared" si="148"/>
        <v>44893.885300925896</v>
      </c>
      <c r="AA829" s="68">
        <f t="shared" si="149"/>
        <v>44891</v>
      </c>
      <c r="AB829" s="69" t="b">
        <f t="shared" si="150"/>
        <v>1</v>
      </c>
      <c r="AC829" s="70">
        <f t="shared" si="151"/>
        <v>0.5</v>
      </c>
      <c r="AD829" s="67">
        <f t="shared" si="152"/>
        <v>44893.885300925896</v>
      </c>
      <c r="AE829" s="67">
        <f>VLOOKUP(V829,'Branch Wise Work Timelines'!C:G,3,FALSE)+AA829</f>
        <v>44891.395833333336</v>
      </c>
      <c r="AF829" s="67">
        <f>IF(V829="Bangalore",VLOOKUP(V829,'Branch Wise Work Timelines'!C:G,4,FALSE)+AA829+1,IF(V829="Mumbai",VLOOKUP(V829,'Branch Wise Work Timelines'!C:G,4,FALSE)+AA829+1,VLOOKUP(V829,'Branch Wise Work Timelines'!C:G,4,FALSE)+AA829))</f>
        <v>44891.770833333336</v>
      </c>
      <c r="AG829" s="67">
        <f>WORKDAY.INTL(AA829,1,11)+VLOOKUP(V829,'Branch Wise Work Timelines'!C:G,3,FALSE)</f>
        <v>44893.395833333336</v>
      </c>
      <c r="AH829" s="69" t="str">
        <f t="shared" si="153"/>
        <v>Met</v>
      </c>
      <c r="AI829" s="69">
        <f t="shared" ca="1" si="154"/>
        <v>20417</v>
      </c>
      <c r="AJ829" s="69" t="str">
        <f ca="1">IF(AI829&lt;0,"0-12",IFERROR(VLOOKUP(AI829,Breakup[],2,FALSE),"&gt;24"))</f>
        <v>&gt;24</v>
      </c>
      <c r="AK829" s="69" t="str">
        <f>VLOOKUP(V829,Master!B:D,3,FALSE)</f>
        <v>West</v>
      </c>
      <c r="AL829" s="69" t="str">
        <f t="shared" si="155"/>
        <v>Pune</v>
      </c>
    </row>
    <row r="830" spans="1:38">
      <c r="A830" s="13" t="s">
        <v>1959</v>
      </c>
      <c r="B830" s="54">
        <v>44701.480637963003</v>
      </c>
      <c r="C830" s="13" t="s">
        <v>1047</v>
      </c>
      <c r="D830" s="13">
        <v>1855</v>
      </c>
      <c r="E830" s="13" t="s">
        <v>1960</v>
      </c>
      <c r="F830" s="13" t="s">
        <v>33</v>
      </c>
      <c r="G830" s="14">
        <v>1653041501821</v>
      </c>
      <c r="H830" s="55">
        <v>0.477141203703704</v>
      </c>
      <c r="I830" s="33">
        <v>44885.477141203701</v>
      </c>
      <c r="J830" s="58">
        <v>44885</v>
      </c>
      <c r="K830" s="13" t="s">
        <v>313</v>
      </c>
      <c r="L830" s="13" t="s">
        <v>60</v>
      </c>
      <c r="M830" s="13" t="s">
        <v>314</v>
      </c>
      <c r="N830" s="13" t="s">
        <v>215</v>
      </c>
      <c r="O830" s="33" t="s">
        <v>38</v>
      </c>
      <c r="P830" s="58" t="s">
        <v>38</v>
      </c>
      <c r="Q830" s="33" t="s">
        <v>207</v>
      </c>
      <c r="R830" s="14" t="s">
        <v>38</v>
      </c>
      <c r="S830" s="13" t="s">
        <v>208</v>
      </c>
      <c r="T830" s="13" t="s">
        <v>209</v>
      </c>
      <c r="U830" s="33">
        <f t="shared" ca="1" si="144"/>
        <v>45744.56914039352</v>
      </c>
      <c r="V830" s="13" t="str">
        <f t="shared" si="145"/>
        <v>Hyderabad</v>
      </c>
      <c r="W830" s="13" t="str">
        <f t="shared" si="146"/>
        <v>RI</v>
      </c>
      <c r="X830" s="13">
        <f t="shared" si="147"/>
        <v>11</v>
      </c>
      <c r="Y830" s="13" t="str">
        <f>IFERROR(VLOOKUP(C830,ReceivingTeam[],2,FALSE),"HelpDesk")</f>
        <v>HelpDesk</v>
      </c>
      <c r="Z830" s="67">
        <f t="shared" si="148"/>
        <v>44885.916666666664</v>
      </c>
      <c r="AA830" s="68">
        <f t="shared" si="149"/>
        <v>44885</v>
      </c>
      <c r="AB830" s="69" t="b">
        <f t="shared" si="150"/>
        <v>0</v>
      </c>
      <c r="AC830" s="70">
        <f t="shared" si="151"/>
        <v>0.5</v>
      </c>
      <c r="AD830" s="67">
        <f t="shared" si="152"/>
        <v>44885.916666666664</v>
      </c>
      <c r="AE830" s="67">
        <f>VLOOKUP(V830,'Branch Wise Work Timelines'!C:G,3,FALSE)+AA830</f>
        <v>44885.416666666664</v>
      </c>
      <c r="AF830" s="67">
        <f>IF(V830="Bangalore",VLOOKUP(V830,'Branch Wise Work Timelines'!C:G,4,FALSE)+AA830+1,IF(V830="Mumbai",VLOOKUP(V830,'Branch Wise Work Timelines'!C:G,4,FALSE)+AA830+1,VLOOKUP(V830,'Branch Wise Work Timelines'!C:G,4,FALSE)+AA830))</f>
        <v>44885.770833333336</v>
      </c>
      <c r="AG830" s="67">
        <f>WORKDAY.INTL(AA830,1,11)+VLOOKUP(V830,'Branch Wise Work Timelines'!C:G,3,FALSE)</f>
        <v>44886.416666666664</v>
      </c>
      <c r="AH830" s="69" t="str">
        <f t="shared" ca="1" si="153"/>
        <v>Out of TAT</v>
      </c>
      <c r="AI830" s="69">
        <f t="shared" ca="1" si="154"/>
        <v>20608</v>
      </c>
      <c r="AJ830" s="69" t="str">
        <f ca="1">IF(AI830&lt;0,"0-12",IFERROR(VLOOKUP(AI830,Breakup[],2,FALSE),"&gt;24"))</f>
        <v>&gt;24</v>
      </c>
      <c r="AK830" s="69" t="str">
        <f>VLOOKUP(V830,Master!B:D,3,FALSE)</f>
        <v>South</v>
      </c>
      <c r="AL830" s="69" t="str">
        <f t="shared" si="155"/>
        <v>Hyderabad</v>
      </c>
    </row>
    <row r="831" spans="1:38">
      <c r="A831" s="13" t="s">
        <v>1961</v>
      </c>
      <c r="B831" s="54">
        <v>44701.530228159703</v>
      </c>
      <c r="C831" s="13" t="s">
        <v>497</v>
      </c>
      <c r="D831" s="13">
        <v>119</v>
      </c>
      <c r="E831" s="13" t="s">
        <v>1962</v>
      </c>
      <c r="F831" s="13" t="s">
        <v>46</v>
      </c>
      <c r="G831" s="14">
        <v>1653033678028</v>
      </c>
      <c r="H831" s="55">
        <v>0.12902777777777799</v>
      </c>
      <c r="I831" s="33">
        <v>44887.129027777803</v>
      </c>
      <c r="J831" s="58">
        <v>44887</v>
      </c>
      <c r="K831" s="13" t="s">
        <v>452</v>
      </c>
      <c r="L831" s="13" t="s">
        <v>36</v>
      </c>
      <c r="M831" s="13" t="s">
        <v>497</v>
      </c>
      <c r="N831" s="13" t="s">
        <v>206</v>
      </c>
      <c r="O831" s="33" t="s">
        <v>38</v>
      </c>
      <c r="P831" s="58" t="s">
        <v>38</v>
      </c>
      <c r="Q831" s="33" t="s">
        <v>207</v>
      </c>
      <c r="R831" s="14" t="s">
        <v>38</v>
      </c>
      <c r="S831" s="13" t="s">
        <v>216</v>
      </c>
      <c r="T831" s="13" t="s">
        <v>217</v>
      </c>
      <c r="U831" s="33">
        <f t="shared" ca="1" si="144"/>
        <v>45744.56914039352</v>
      </c>
      <c r="V831" s="13" t="str">
        <f t="shared" si="145"/>
        <v>Chennai</v>
      </c>
      <c r="W831" s="13" t="str">
        <f t="shared" si="146"/>
        <v>RI</v>
      </c>
      <c r="X831" s="13">
        <f t="shared" si="147"/>
        <v>3</v>
      </c>
      <c r="Y831" s="13" t="str">
        <f>IFERROR(VLOOKUP(C831,ReceivingTeam[],2,FALSE),"HelpDesk")</f>
        <v>HelpDesk</v>
      </c>
      <c r="Z831" s="67">
        <f t="shared" si="148"/>
        <v>44888.562499999993</v>
      </c>
      <c r="AA831" s="68">
        <f t="shared" si="149"/>
        <v>44887</v>
      </c>
      <c r="AB831" s="69" t="b">
        <f t="shared" si="150"/>
        <v>1</v>
      </c>
      <c r="AC831" s="70">
        <f t="shared" si="151"/>
        <v>0.5</v>
      </c>
      <c r="AD831" s="67">
        <f t="shared" si="152"/>
        <v>44888.562499999993</v>
      </c>
      <c r="AE831" s="67">
        <f>VLOOKUP(V831,'Branch Wise Work Timelines'!C:G,3,FALSE)+AA831</f>
        <v>44887.416666666664</v>
      </c>
      <c r="AF831" s="67">
        <f>IF(V831="Bangalore",VLOOKUP(V831,'Branch Wise Work Timelines'!C:G,4,FALSE)+AA831+1,IF(V831="Mumbai",VLOOKUP(V831,'Branch Wise Work Timelines'!C:G,4,FALSE)+AA831+1,VLOOKUP(V831,'Branch Wise Work Timelines'!C:G,4,FALSE)+AA831))</f>
        <v>44887.770833333336</v>
      </c>
      <c r="AG831" s="67">
        <f>WORKDAY.INTL(AA831,1,11)+VLOOKUP(V831,'Branch Wise Work Timelines'!C:G,3,FALSE)</f>
        <v>44888.416666666664</v>
      </c>
      <c r="AH831" s="69" t="str">
        <f t="shared" ca="1" si="153"/>
        <v>Out of TAT</v>
      </c>
      <c r="AI831" s="69">
        <f t="shared" ca="1" si="154"/>
        <v>20545</v>
      </c>
      <c r="AJ831" s="69" t="str">
        <f ca="1">IF(AI831&lt;0,"0-12",IFERROR(VLOOKUP(AI831,Breakup[],2,FALSE),"&gt;24"))</f>
        <v>&gt;24</v>
      </c>
      <c r="AK831" s="69" t="str">
        <f>VLOOKUP(V831,Master!B:D,3,FALSE)</f>
        <v>South</v>
      </c>
      <c r="AL831" s="69" t="str">
        <f t="shared" si="155"/>
        <v>Chennai</v>
      </c>
    </row>
    <row r="832" spans="1:38">
      <c r="A832" s="13" t="s">
        <v>1963</v>
      </c>
      <c r="B832" s="54">
        <v>44701.6598417477</v>
      </c>
      <c r="C832" s="13" t="s">
        <v>586</v>
      </c>
      <c r="D832" s="13">
        <v>1560</v>
      </c>
      <c r="E832" s="13" t="s">
        <v>1964</v>
      </c>
      <c r="F832" s="13" t="s">
        <v>15</v>
      </c>
      <c r="G832" s="14">
        <v>1653043874636</v>
      </c>
      <c r="H832" s="55">
        <v>8.7916666666666698E-2</v>
      </c>
      <c r="I832" s="33">
        <v>44889.0879166667</v>
      </c>
      <c r="J832" s="58">
        <v>44889</v>
      </c>
      <c r="K832" s="13" t="s">
        <v>213</v>
      </c>
      <c r="L832" s="13" t="s">
        <v>30</v>
      </c>
      <c r="M832" s="13" t="s">
        <v>75</v>
      </c>
      <c r="N832" s="13" t="s">
        <v>206</v>
      </c>
      <c r="O832" s="33" t="s">
        <v>38</v>
      </c>
      <c r="P832" s="58" t="s">
        <v>38</v>
      </c>
      <c r="Q832" s="33" t="s">
        <v>207</v>
      </c>
      <c r="R832" s="14" t="s">
        <v>38</v>
      </c>
      <c r="S832" s="13" t="s">
        <v>208</v>
      </c>
      <c r="T832" s="13" t="s">
        <v>209</v>
      </c>
      <c r="U832" s="33">
        <f t="shared" ca="1" si="144"/>
        <v>45744.56914039352</v>
      </c>
      <c r="V832" s="13" t="str">
        <f t="shared" si="145"/>
        <v>Bangalore</v>
      </c>
      <c r="W832" s="13" t="str">
        <f t="shared" si="146"/>
        <v>CLS</v>
      </c>
      <c r="X832" s="13">
        <f t="shared" si="147"/>
        <v>2</v>
      </c>
      <c r="Y832" s="13" t="str">
        <f>IFERROR(VLOOKUP(C832,ReceivingTeam[],2,FALSE),"HelpDesk")</f>
        <v>HelpDesk</v>
      </c>
      <c r="Z832" s="67">
        <f t="shared" si="148"/>
        <v>44889.916666666664</v>
      </c>
      <c r="AA832" s="68">
        <f t="shared" si="149"/>
        <v>44889</v>
      </c>
      <c r="AB832" s="69" t="b">
        <f t="shared" si="150"/>
        <v>1</v>
      </c>
      <c r="AC832" s="70">
        <f t="shared" si="151"/>
        <v>0.5</v>
      </c>
      <c r="AD832" s="67">
        <f t="shared" si="152"/>
        <v>44889.916666666664</v>
      </c>
      <c r="AE832" s="67">
        <f>VLOOKUP(V832,'Branch Wise Work Timelines'!C:G,3,FALSE)+AA832</f>
        <v>44889.416666666664</v>
      </c>
      <c r="AF832" s="67">
        <f>IF(V832="Bangalore",VLOOKUP(V832,'Branch Wise Work Timelines'!C:G,4,FALSE)+AA832+1,IF(V832="Mumbai",VLOOKUP(V832,'Branch Wise Work Timelines'!C:G,4,FALSE)+AA832+1,VLOOKUP(V832,'Branch Wise Work Timelines'!C:G,4,FALSE)+AA832))</f>
        <v>44890.104166666664</v>
      </c>
      <c r="AG832" s="67">
        <f>WORKDAY.INTL(AA832,1,11)+VLOOKUP(V832,'Branch Wise Work Timelines'!C:G,3,FALSE)</f>
        <v>44890.416666666664</v>
      </c>
      <c r="AH832" s="69" t="str">
        <f t="shared" ca="1" si="153"/>
        <v>Out of TAT</v>
      </c>
      <c r="AI832" s="69">
        <f t="shared" ca="1" si="154"/>
        <v>20512</v>
      </c>
      <c r="AJ832" s="69" t="str">
        <f ca="1">IF(AI832&lt;0,"0-12",IFERROR(VLOOKUP(AI832,Breakup[],2,FALSE),"&gt;24"))</f>
        <v>&gt;24</v>
      </c>
      <c r="AK832" s="69" t="str">
        <f>VLOOKUP(V832,Master!B:D,3,FALSE)</f>
        <v>South</v>
      </c>
      <c r="AL832" s="69" t="str">
        <f t="shared" si="155"/>
        <v>Bangalore-CLS</v>
      </c>
    </row>
    <row r="833" spans="1:38">
      <c r="A833" s="13" t="s">
        <v>1965</v>
      </c>
      <c r="B833" s="54">
        <v>44701.663857789397</v>
      </c>
      <c r="C833" s="13" t="s">
        <v>265</v>
      </c>
      <c r="D833" s="13">
        <v>1723</v>
      </c>
      <c r="E833" s="13" t="s">
        <v>1966</v>
      </c>
      <c r="F833" s="13" t="s">
        <v>15</v>
      </c>
      <c r="G833" s="14">
        <v>1653043874636</v>
      </c>
      <c r="H833" s="55">
        <v>0.83564814814814803</v>
      </c>
      <c r="I833" s="33">
        <v>44884.835648148102</v>
      </c>
      <c r="J833" s="58">
        <v>44884</v>
      </c>
      <c r="K833" s="13" t="s">
        <v>213</v>
      </c>
      <c r="L833" s="13" t="s">
        <v>30</v>
      </c>
      <c r="M833" s="13" t="s">
        <v>75</v>
      </c>
      <c r="N833" s="13" t="s">
        <v>206</v>
      </c>
      <c r="O833" s="33" t="s">
        <v>38</v>
      </c>
      <c r="P833" s="58" t="s">
        <v>38</v>
      </c>
      <c r="Q833" s="33" t="s">
        <v>207</v>
      </c>
      <c r="R833" s="14" t="s">
        <v>38</v>
      </c>
      <c r="S833" s="13" t="s">
        <v>208</v>
      </c>
      <c r="T833" s="13" t="s">
        <v>209</v>
      </c>
      <c r="U833" s="33">
        <f t="shared" ca="1" si="144"/>
        <v>45744.56914039352</v>
      </c>
      <c r="V833" s="13" t="str">
        <f t="shared" si="145"/>
        <v>Bangalore</v>
      </c>
      <c r="W833" s="13" t="str">
        <f t="shared" si="146"/>
        <v>CLS</v>
      </c>
      <c r="X833" s="13">
        <f t="shared" si="147"/>
        <v>20</v>
      </c>
      <c r="Y833" s="13" t="str">
        <f>IFERROR(VLOOKUP(C833,ReceivingTeam[],2,FALSE),"HelpDesk")</f>
        <v>HelpDesk</v>
      </c>
      <c r="Z833" s="67">
        <f t="shared" si="148"/>
        <v>44886.648148148102</v>
      </c>
      <c r="AA833" s="68">
        <f t="shared" si="149"/>
        <v>44884</v>
      </c>
      <c r="AB833" s="69" t="b">
        <f t="shared" si="150"/>
        <v>1</v>
      </c>
      <c r="AC833" s="70">
        <f t="shared" si="151"/>
        <v>0.5</v>
      </c>
      <c r="AD833" s="67">
        <f t="shared" si="152"/>
        <v>44886.648148148102</v>
      </c>
      <c r="AE833" s="67">
        <f>VLOOKUP(V833,'Branch Wise Work Timelines'!C:G,3,FALSE)+AA833</f>
        <v>44884.416666666664</v>
      </c>
      <c r="AF833" s="67">
        <f>IF(V833="Bangalore",VLOOKUP(V833,'Branch Wise Work Timelines'!C:G,4,FALSE)+AA833+1,IF(V833="Mumbai",VLOOKUP(V833,'Branch Wise Work Timelines'!C:G,4,FALSE)+AA833+1,VLOOKUP(V833,'Branch Wise Work Timelines'!C:G,4,FALSE)+AA833))</f>
        <v>44885.104166666664</v>
      </c>
      <c r="AG833" s="67">
        <f>WORKDAY.INTL(AA833,1,11)+VLOOKUP(V833,'Branch Wise Work Timelines'!C:G,3,FALSE)</f>
        <v>44886.416666666664</v>
      </c>
      <c r="AH833" s="69" t="str">
        <f t="shared" ca="1" si="153"/>
        <v>Out of TAT</v>
      </c>
      <c r="AI833" s="69">
        <f t="shared" ca="1" si="154"/>
        <v>20591</v>
      </c>
      <c r="AJ833" s="69" t="str">
        <f ca="1">IF(AI833&lt;0,"0-12",IFERROR(VLOOKUP(AI833,Breakup[],2,FALSE),"&gt;24"))</f>
        <v>&gt;24</v>
      </c>
      <c r="AK833" s="69" t="str">
        <f>VLOOKUP(V833,Master!B:D,3,FALSE)</f>
        <v>South</v>
      </c>
      <c r="AL833" s="69" t="str">
        <f t="shared" si="155"/>
        <v>Bangalore-CLS</v>
      </c>
    </row>
    <row r="834" spans="1:38">
      <c r="A834" s="13" t="s">
        <v>1967</v>
      </c>
      <c r="B834" s="54">
        <v>44701.658366550902</v>
      </c>
      <c r="C834" s="13" t="s">
        <v>599</v>
      </c>
      <c r="D834" s="13">
        <v>1972</v>
      </c>
      <c r="E834" s="13" t="s">
        <v>1968</v>
      </c>
      <c r="F834" s="13" t="s">
        <v>33</v>
      </c>
      <c r="G834" s="14">
        <v>1653042753296</v>
      </c>
      <c r="H834" s="55">
        <v>0.54557870370370398</v>
      </c>
      <c r="I834" s="33">
        <v>44883.545578703699</v>
      </c>
      <c r="J834" s="58">
        <v>44883</v>
      </c>
      <c r="K834" s="13" t="s">
        <v>213</v>
      </c>
      <c r="L834" s="13" t="s">
        <v>30</v>
      </c>
      <c r="M834" s="13" t="s">
        <v>282</v>
      </c>
      <c r="N834" s="13" t="s">
        <v>206</v>
      </c>
      <c r="O834" s="33" t="s">
        <v>38</v>
      </c>
      <c r="P834" s="58" t="s">
        <v>38</v>
      </c>
      <c r="Q834" s="33" t="s">
        <v>207</v>
      </c>
      <c r="R834" s="14" t="s">
        <v>38</v>
      </c>
      <c r="S834" s="13" t="s">
        <v>216</v>
      </c>
      <c r="T834" s="13" t="s">
        <v>217</v>
      </c>
      <c r="U834" s="33">
        <f t="shared" ref="U834:U897" ca="1" si="156">NOW()</f>
        <v>45744.56914039352</v>
      </c>
      <c r="V834" s="13" t="str">
        <f t="shared" ref="V834:V897" si="157">VLOOKUP(L834,Location,2,0)</f>
        <v>Bangalore</v>
      </c>
      <c r="W834" s="13" t="str">
        <f t="shared" ref="W834:W897" si="158">VLOOKUP(F834,FCT,2,FALSE)</f>
        <v>RI</v>
      </c>
      <c r="X834" s="13">
        <f t="shared" ref="X834:X897" si="159">HOUR(I834)</f>
        <v>13</v>
      </c>
      <c r="Y834" s="13" t="str">
        <f>IFERROR(VLOOKUP(C834,ReceivingTeam[],2,FALSE),"HelpDesk")</f>
        <v>HelpDesk</v>
      </c>
      <c r="Z834" s="67">
        <f t="shared" ref="Z834:Z897" si="160">IF(AB834=FALSE,AE834+AC834,IF(I834&gt;AE834,IF(((I834+AC834)&gt;AF834),(AC834-(AF834-I834)+AG834),I834+AC834),IF(((AE834+AC834)&gt;AF834),(AC834-(AF834-AE834)+AG834),AE834+AC834)))</f>
        <v>44884.045578703699</v>
      </c>
      <c r="AA834" s="68">
        <f t="shared" ref="AA834:AA897" si="161">INT(J834)</f>
        <v>44883</v>
      </c>
      <c r="AB834" s="69" t="b">
        <f t="shared" ref="AB834:AB897" si="162">WORKDAY.INTL(AA834-1,1,11)=AA834</f>
        <v>1</v>
      </c>
      <c r="AC834" s="70">
        <f t="shared" ref="AC834:AC897" si="163">IF(T834="High",12/24,72/24)</f>
        <v>0.5</v>
      </c>
      <c r="AD834" s="67">
        <f t="shared" ref="AD834:AD897" si="164">IF(AB834=FALSE,AE834+AC834,IF(I834&gt;AE834,IF(((I834+AC834)&gt;AF834),(AC834-(AF834-I834)+AG834),I834+AC834),IF(((AE834+AC834)&gt;AF834),(AC834-(AF834-AE834)+AG834),AE834+AC834)))</f>
        <v>44884.045578703699</v>
      </c>
      <c r="AE834" s="67">
        <f>VLOOKUP(V834,'Branch Wise Work Timelines'!C:G,3,FALSE)+AA834</f>
        <v>44883.416666666664</v>
      </c>
      <c r="AF834" s="67">
        <f>IF(V834="Bangalore",VLOOKUP(V834,'Branch Wise Work Timelines'!C:G,4,FALSE)+AA834+1,IF(V834="Mumbai",VLOOKUP(V834,'Branch Wise Work Timelines'!C:G,4,FALSE)+AA834+1,VLOOKUP(V834,'Branch Wise Work Timelines'!C:G,4,FALSE)+AA834))</f>
        <v>44884.104166666664</v>
      </c>
      <c r="AG834" s="67">
        <f>WORKDAY.INTL(AA834,1,11)+VLOOKUP(V834,'Branch Wise Work Timelines'!C:G,3,FALSE)</f>
        <v>44884.416666666664</v>
      </c>
      <c r="AH834" s="69" t="str">
        <f t="shared" ref="AH834:AH897" ca="1" si="165">IF(Q834&lt;&gt;"Success",IF(U834&gt;Z834,"Out of TAT","In TAT"),IF(O834&gt;AD834,"Not Met","Met"))</f>
        <v>Out of TAT</v>
      </c>
      <c r="AI834" s="69">
        <f t="shared" ref="AI834:AI897" ca="1" si="166">ROUNDUP((U834-AD834)*24,0)</f>
        <v>20653</v>
      </c>
      <c r="AJ834" s="69" t="str">
        <f ca="1">IF(AI834&lt;0,"0-12",IFERROR(VLOOKUP(AI834,Breakup[],2,FALSE),"&gt;24"))</f>
        <v>&gt;24</v>
      </c>
      <c r="AK834" s="69" t="str">
        <f>VLOOKUP(V834,Master!B:D,3,FALSE)</f>
        <v>South</v>
      </c>
      <c r="AL834" s="69" t="str">
        <f t="shared" ref="AL834:AL897" si="167">IF(V834="Bangalore",IF(W834="CLS",V834&amp;"-"&amp;"CLS",V834),(V834))</f>
        <v>Bangalore</v>
      </c>
    </row>
    <row r="835" spans="1:38">
      <c r="A835" s="13" t="s">
        <v>1969</v>
      </c>
      <c r="B835" s="54">
        <v>44701.539686342599</v>
      </c>
      <c r="C835" s="13" t="s">
        <v>268</v>
      </c>
      <c r="D835" s="13">
        <v>1763</v>
      </c>
      <c r="E835" s="13" t="s">
        <v>1970</v>
      </c>
      <c r="F835" s="13" t="s">
        <v>15</v>
      </c>
      <c r="G835" s="14">
        <v>1653031432017</v>
      </c>
      <c r="H835" s="55">
        <v>0.35520833333333302</v>
      </c>
      <c r="I835" s="33">
        <v>44884.355208333298</v>
      </c>
      <c r="J835" s="58">
        <v>44884</v>
      </c>
      <c r="K835" s="13" t="s">
        <v>213</v>
      </c>
      <c r="L835" s="13" t="s">
        <v>30</v>
      </c>
      <c r="M835" s="13" t="s">
        <v>75</v>
      </c>
      <c r="N835" s="13" t="s">
        <v>206</v>
      </c>
      <c r="O835" s="33" t="s">
        <v>38</v>
      </c>
      <c r="P835" s="58" t="s">
        <v>38</v>
      </c>
      <c r="Q835" s="33" t="s">
        <v>207</v>
      </c>
      <c r="R835" s="14" t="s">
        <v>38</v>
      </c>
      <c r="S835" s="13" t="s">
        <v>216</v>
      </c>
      <c r="T835" s="13" t="s">
        <v>217</v>
      </c>
      <c r="U835" s="33">
        <f t="shared" ca="1" si="156"/>
        <v>45744.56914039352</v>
      </c>
      <c r="V835" s="13" t="str">
        <f t="shared" si="157"/>
        <v>Bangalore</v>
      </c>
      <c r="W835" s="13" t="str">
        <f t="shared" si="158"/>
        <v>CLS</v>
      </c>
      <c r="X835" s="13">
        <f t="shared" si="159"/>
        <v>8</v>
      </c>
      <c r="Y835" s="13" t="str">
        <f>IFERROR(VLOOKUP(C835,ReceivingTeam[],2,FALSE),"HelpDesk")</f>
        <v>HelpDesk</v>
      </c>
      <c r="Z835" s="67">
        <f t="shared" si="160"/>
        <v>44884.916666666664</v>
      </c>
      <c r="AA835" s="68">
        <f t="shared" si="161"/>
        <v>44884</v>
      </c>
      <c r="AB835" s="69" t="b">
        <f t="shared" si="162"/>
        <v>1</v>
      </c>
      <c r="AC835" s="70">
        <f t="shared" si="163"/>
        <v>0.5</v>
      </c>
      <c r="AD835" s="67">
        <f t="shared" si="164"/>
        <v>44884.916666666664</v>
      </c>
      <c r="AE835" s="67">
        <f>VLOOKUP(V835,'Branch Wise Work Timelines'!C:G,3,FALSE)+AA835</f>
        <v>44884.416666666664</v>
      </c>
      <c r="AF835" s="67">
        <f>IF(V835="Bangalore",VLOOKUP(V835,'Branch Wise Work Timelines'!C:G,4,FALSE)+AA835+1,IF(V835="Mumbai",VLOOKUP(V835,'Branch Wise Work Timelines'!C:G,4,FALSE)+AA835+1,VLOOKUP(V835,'Branch Wise Work Timelines'!C:G,4,FALSE)+AA835))</f>
        <v>44885.104166666664</v>
      </c>
      <c r="AG835" s="67">
        <f>WORKDAY.INTL(AA835,1,11)+VLOOKUP(V835,'Branch Wise Work Timelines'!C:G,3,FALSE)</f>
        <v>44886.416666666664</v>
      </c>
      <c r="AH835" s="69" t="str">
        <f t="shared" ca="1" si="165"/>
        <v>Out of TAT</v>
      </c>
      <c r="AI835" s="69">
        <f t="shared" ca="1" si="166"/>
        <v>20632</v>
      </c>
      <c r="AJ835" s="69" t="str">
        <f ca="1">IF(AI835&lt;0,"0-12",IFERROR(VLOOKUP(AI835,Breakup[],2,FALSE),"&gt;24"))</f>
        <v>&gt;24</v>
      </c>
      <c r="AK835" s="69" t="str">
        <f>VLOOKUP(V835,Master!B:D,3,FALSE)</f>
        <v>South</v>
      </c>
      <c r="AL835" s="69" t="str">
        <f t="shared" si="167"/>
        <v>Bangalore-CLS</v>
      </c>
    </row>
    <row r="836" spans="1:38">
      <c r="A836" s="13" t="s">
        <v>1971</v>
      </c>
      <c r="B836" s="54">
        <v>44701.683510995397</v>
      </c>
      <c r="C836" s="13" t="s">
        <v>122</v>
      </c>
      <c r="D836" s="13">
        <v>1640</v>
      </c>
      <c r="E836" s="13" t="s">
        <v>1972</v>
      </c>
      <c r="F836" s="13" t="s">
        <v>33</v>
      </c>
      <c r="G836" s="14">
        <v>1653044731623</v>
      </c>
      <c r="H836" s="55">
        <v>0.23599537037036999</v>
      </c>
      <c r="I836" s="33">
        <v>44890.2359953704</v>
      </c>
      <c r="J836" s="58">
        <v>44890</v>
      </c>
      <c r="K836" s="13" t="s">
        <v>263</v>
      </c>
      <c r="L836" s="13" t="s">
        <v>69</v>
      </c>
      <c r="M836" s="13" t="s">
        <v>101</v>
      </c>
      <c r="N836" s="13" t="s">
        <v>206</v>
      </c>
      <c r="O836" s="33" t="s">
        <v>38</v>
      </c>
      <c r="P836" s="58" t="s">
        <v>38</v>
      </c>
      <c r="Q836" s="33" t="s">
        <v>207</v>
      </c>
      <c r="R836" s="14" t="s">
        <v>38</v>
      </c>
      <c r="S836" s="13" t="s">
        <v>208</v>
      </c>
      <c r="T836" s="13" t="s">
        <v>209</v>
      </c>
      <c r="U836" s="33">
        <f t="shared" ca="1" si="156"/>
        <v>45744.56914039352</v>
      </c>
      <c r="V836" s="13" t="str">
        <f t="shared" si="157"/>
        <v>Mumbai</v>
      </c>
      <c r="W836" s="13" t="str">
        <f t="shared" si="158"/>
        <v>RI</v>
      </c>
      <c r="X836" s="13">
        <f t="shared" si="159"/>
        <v>5</v>
      </c>
      <c r="Y836" s="13" t="str">
        <f>IFERROR(VLOOKUP(C836,ReceivingTeam[],2,FALSE),"HelpDesk")</f>
        <v>Branch office</v>
      </c>
      <c r="Z836" s="67">
        <f t="shared" si="160"/>
        <v>44890.916666666664</v>
      </c>
      <c r="AA836" s="68">
        <f t="shared" si="161"/>
        <v>44890</v>
      </c>
      <c r="AB836" s="69" t="b">
        <f t="shared" si="162"/>
        <v>1</v>
      </c>
      <c r="AC836" s="70">
        <f t="shared" si="163"/>
        <v>0.5</v>
      </c>
      <c r="AD836" s="67">
        <f t="shared" si="164"/>
        <v>44890.916666666664</v>
      </c>
      <c r="AE836" s="67">
        <f>VLOOKUP(V836,'Branch Wise Work Timelines'!C:G,3,FALSE)+AA836</f>
        <v>44890.416666666664</v>
      </c>
      <c r="AF836" s="67">
        <f>IF(V836="Bangalore",VLOOKUP(V836,'Branch Wise Work Timelines'!C:G,4,FALSE)+AA836+1,IF(V836="Mumbai",VLOOKUP(V836,'Branch Wise Work Timelines'!C:G,4,FALSE)+AA836+1,VLOOKUP(V836,'Branch Wise Work Timelines'!C:G,4,FALSE)+AA836))</f>
        <v>44891.25</v>
      </c>
      <c r="AG836" s="67">
        <f>WORKDAY.INTL(AA836,1,11)+VLOOKUP(V836,'Branch Wise Work Timelines'!C:G,3,FALSE)</f>
        <v>44891.416666666664</v>
      </c>
      <c r="AH836" s="69" t="str">
        <f t="shared" ca="1" si="165"/>
        <v>Out of TAT</v>
      </c>
      <c r="AI836" s="69">
        <f t="shared" ca="1" si="166"/>
        <v>20488</v>
      </c>
      <c r="AJ836" s="69" t="str">
        <f ca="1">IF(AI836&lt;0,"0-12",IFERROR(VLOOKUP(AI836,Breakup[],2,FALSE),"&gt;24"))</f>
        <v>&gt;24</v>
      </c>
      <c r="AK836" s="69" t="str">
        <f>VLOOKUP(V836,Master!B:D,3,FALSE)</f>
        <v>East</v>
      </c>
      <c r="AL836" s="69" t="str">
        <f t="shared" si="167"/>
        <v>Mumbai</v>
      </c>
    </row>
    <row r="837" spans="1:38">
      <c r="A837" s="13" t="s">
        <v>1973</v>
      </c>
      <c r="B837" s="54">
        <v>44701.670219479201</v>
      </c>
      <c r="C837" s="13" t="s">
        <v>255</v>
      </c>
      <c r="D837" s="13">
        <v>1466</v>
      </c>
      <c r="E837" s="13" t="s">
        <v>1974</v>
      </c>
      <c r="F837" s="13" t="s">
        <v>33</v>
      </c>
      <c r="G837" s="14">
        <v>1653044413419</v>
      </c>
      <c r="H837" s="55">
        <v>0.115243055555556</v>
      </c>
      <c r="I837" s="33">
        <v>44888.115243055603</v>
      </c>
      <c r="J837" s="58">
        <v>44888</v>
      </c>
      <c r="K837" s="13" t="s">
        <v>257</v>
      </c>
      <c r="L837" s="13" t="s">
        <v>72</v>
      </c>
      <c r="M837" s="13" t="s">
        <v>255</v>
      </c>
      <c r="N837" s="13" t="s">
        <v>206</v>
      </c>
      <c r="O837" s="33" t="s">
        <v>38</v>
      </c>
      <c r="P837" s="58" t="s">
        <v>38</v>
      </c>
      <c r="Q837" s="33" t="s">
        <v>207</v>
      </c>
      <c r="R837" s="14" t="s">
        <v>38</v>
      </c>
      <c r="S837" s="13" t="s">
        <v>216</v>
      </c>
      <c r="T837" s="13" t="s">
        <v>278</v>
      </c>
      <c r="U837" s="33">
        <f t="shared" ca="1" si="156"/>
        <v>45744.56914039352</v>
      </c>
      <c r="V837" s="13" t="str">
        <f t="shared" si="157"/>
        <v>Pune</v>
      </c>
      <c r="W837" s="13" t="str">
        <f t="shared" si="158"/>
        <v>RI</v>
      </c>
      <c r="X837" s="13">
        <f t="shared" si="159"/>
        <v>2</v>
      </c>
      <c r="Y837" s="13" t="str">
        <f>IFERROR(VLOOKUP(C837,ReceivingTeam[],2,FALSE),"HelpDesk")</f>
        <v>HelpDesk</v>
      </c>
      <c r="Z837" s="67">
        <f t="shared" si="160"/>
        <v>44892.020833333336</v>
      </c>
      <c r="AA837" s="68">
        <f t="shared" si="161"/>
        <v>44888</v>
      </c>
      <c r="AB837" s="69" t="b">
        <f t="shared" si="162"/>
        <v>1</v>
      </c>
      <c r="AC837" s="70">
        <f t="shared" si="163"/>
        <v>3</v>
      </c>
      <c r="AD837" s="67">
        <f t="shared" si="164"/>
        <v>44892.020833333336</v>
      </c>
      <c r="AE837" s="67">
        <f>VLOOKUP(V837,'Branch Wise Work Timelines'!C:G,3,FALSE)+AA837</f>
        <v>44888.395833333336</v>
      </c>
      <c r="AF837" s="67">
        <f>IF(V837="Bangalore",VLOOKUP(V837,'Branch Wise Work Timelines'!C:G,4,FALSE)+AA837+1,IF(V837="Mumbai",VLOOKUP(V837,'Branch Wise Work Timelines'!C:G,4,FALSE)+AA837+1,VLOOKUP(V837,'Branch Wise Work Timelines'!C:G,4,FALSE)+AA837))</f>
        <v>44888.770833333336</v>
      </c>
      <c r="AG837" s="67">
        <f>WORKDAY.INTL(AA837,1,11)+VLOOKUP(V837,'Branch Wise Work Timelines'!C:G,3,FALSE)</f>
        <v>44889.395833333336</v>
      </c>
      <c r="AH837" s="69" t="str">
        <f t="shared" ca="1" si="165"/>
        <v>Out of TAT</v>
      </c>
      <c r="AI837" s="69">
        <f t="shared" ca="1" si="166"/>
        <v>20462</v>
      </c>
      <c r="AJ837" s="69" t="str">
        <f ca="1">IF(AI837&lt;0,"0-12",IFERROR(VLOOKUP(AI837,Breakup[],2,FALSE),"&gt;24"))</f>
        <v>&gt;24</v>
      </c>
      <c r="AK837" s="69" t="str">
        <f>VLOOKUP(V837,Master!B:D,3,FALSE)</f>
        <v>West</v>
      </c>
      <c r="AL837" s="69" t="str">
        <f t="shared" si="167"/>
        <v>Pune</v>
      </c>
    </row>
    <row r="838" spans="1:38">
      <c r="A838" s="13" t="s">
        <v>1975</v>
      </c>
      <c r="B838" s="54">
        <v>44701.624271956003</v>
      </c>
      <c r="C838" s="13" t="s">
        <v>268</v>
      </c>
      <c r="D838" s="13">
        <v>1147</v>
      </c>
      <c r="E838" s="13" t="s">
        <v>1976</v>
      </c>
      <c r="F838" s="13" t="s">
        <v>15</v>
      </c>
      <c r="G838" s="14">
        <v>1653039610057</v>
      </c>
      <c r="H838" s="55">
        <v>0.121064814814815</v>
      </c>
      <c r="I838" s="33">
        <v>44881.121064814797</v>
      </c>
      <c r="J838" s="58">
        <v>44881</v>
      </c>
      <c r="K838" s="13" t="s">
        <v>213</v>
      </c>
      <c r="L838" s="13" t="s">
        <v>30</v>
      </c>
      <c r="M838" s="13" t="s">
        <v>214</v>
      </c>
      <c r="N838" s="13" t="s">
        <v>206</v>
      </c>
      <c r="O838" s="33" t="s">
        <v>38</v>
      </c>
      <c r="P838" s="58" t="s">
        <v>38</v>
      </c>
      <c r="Q838" s="33" t="s">
        <v>207</v>
      </c>
      <c r="R838" s="14" t="s">
        <v>38</v>
      </c>
      <c r="S838" s="13" t="s">
        <v>216</v>
      </c>
      <c r="T838" s="13" t="s">
        <v>278</v>
      </c>
      <c r="U838" s="33">
        <f t="shared" ca="1" si="156"/>
        <v>45744.56914039352</v>
      </c>
      <c r="V838" s="13" t="str">
        <f t="shared" si="157"/>
        <v>Bangalore</v>
      </c>
      <c r="W838" s="13" t="str">
        <f t="shared" si="158"/>
        <v>CLS</v>
      </c>
      <c r="X838" s="13">
        <f t="shared" si="159"/>
        <v>2</v>
      </c>
      <c r="Y838" s="13" t="str">
        <f>IFERROR(VLOOKUP(C838,ReceivingTeam[],2,FALSE),"HelpDesk")</f>
        <v>HelpDesk</v>
      </c>
      <c r="Z838" s="67">
        <f t="shared" si="160"/>
        <v>44884.729166666664</v>
      </c>
      <c r="AA838" s="68">
        <f t="shared" si="161"/>
        <v>44881</v>
      </c>
      <c r="AB838" s="69" t="b">
        <f t="shared" si="162"/>
        <v>1</v>
      </c>
      <c r="AC838" s="70">
        <f t="shared" si="163"/>
        <v>3</v>
      </c>
      <c r="AD838" s="67">
        <f t="shared" si="164"/>
        <v>44884.729166666664</v>
      </c>
      <c r="AE838" s="67">
        <f>VLOOKUP(V838,'Branch Wise Work Timelines'!C:G,3,FALSE)+AA838</f>
        <v>44881.416666666664</v>
      </c>
      <c r="AF838" s="67">
        <f>IF(V838="Bangalore",VLOOKUP(V838,'Branch Wise Work Timelines'!C:G,4,FALSE)+AA838+1,IF(V838="Mumbai",VLOOKUP(V838,'Branch Wise Work Timelines'!C:G,4,FALSE)+AA838+1,VLOOKUP(V838,'Branch Wise Work Timelines'!C:G,4,FALSE)+AA838))</f>
        <v>44882.104166666664</v>
      </c>
      <c r="AG838" s="67">
        <f>WORKDAY.INTL(AA838,1,11)+VLOOKUP(V838,'Branch Wise Work Timelines'!C:G,3,FALSE)</f>
        <v>44882.416666666664</v>
      </c>
      <c r="AH838" s="69" t="str">
        <f t="shared" ca="1" si="165"/>
        <v>Out of TAT</v>
      </c>
      <c r="AI838" s="69">
        <f t="shared" ca="1" si="166"/>
        <v>20637</v>
      </c>
      <c r="AJ838" s="69" t="str">
        <f ca="1">IF(AI838&lt;0,"0-12",IFERROR(VLOOKUP(AI838,Breakup[],2,FALSE),"&gt;24"))</f>
        <v>&gt;24</v>
      </c>
      <c r="AK838" s="69" t="str">
        <f>VLOOKUP(V838,Master!B:D,3,FALSE)</f>
        <v>South</v>
      </c>
      <c r="AL838" s="69" t="str">
        <f t="shared" si="167"/>
        <v>Bangalore-CLS</v>
      </c>
    </row>
    <row r="839" spans="1:38">
      <c r="A839" s="13" t="s">
        <v>1977</v>
      </c>
      <c r="B839" s="54">
        <v>44701.543499768501</v>
      </c>
      <c r="C839" s="13" t="s">
        <v>243</v>
      </c>
      <c r="D839" s="13">
        <v>435</v>
      </c>
      <c r="E839" s="13" t="s">
        <v>1978</v>
      </c>
      <c r="F839" s="13" t="s">
        <v>15</v>
      </c>
      <c r="G839" s="14">
        <v>1653034041355</v>
      </c>
      <c r="H839" s="55">
        <v>0.60035879629629596</v>
      </c>
      <c r="I839" s="33">
        <v>44886.600358796299</v>
      </c>
      <c r="J839" s="58">
        <v>44886</v>
      </c>
      <c r="K839" s="13" t="s">
        <v>213</v>
      </c>
      <c r="L839" s="13" t="s">
        <v>30</v>
      </c>
      <c r="M839" s="13" t="s">
        <v>227</v>
      </c>
      <c r="N839" s="13" t="s">
        <v>206</v>
      </c>
      <c r="O839" s="33" t="s">
        <v>38</v>
      </c>
      <c r="P839" s="58" t="s">
        <v>38</v>
      </c>
      <c r="Q839" s="33" t="s">
        <v>207</v>
      </c>
      <c r="R839" s="14" t="s">
        <v>38</v>
      </c>
      <c r="S839" s="13" t="s">
        <v>216</v>
      </c>
      <c r="T839" s="13" t="s">
        <v>217</v>
      </c>
      <c r="U839" s="33">
        <f t="shared" ca="1" si="156"/>
        <v>45744.56914039352</v>
      </c>
      <c r="V839" s="13" t="str">
        <f t="shared" si="157"/>
        <v>Bangalore</v>
      </c>
      <c r="W839" s="13" t="str">
        <f t="shared" si="158"/>
        <v>CLS</v>
      </c>
      <c r="X839" s="13">
        <f t="shared" si="159"/>
        <v>14</v>
      </c>
      <c r="Y839" s="13" t="str">
        <f>IFERROR(VLOOKUP(C839,ReceivingTeam[],2,FALSE),"HelpDesk")</f>
        <v>HelpDesk</v>
      </c>
      <c r="Z839" s="67">
        <f t="shared" si="160"/>
        <v>44887.100358796299</v>
      </c>
      <c r="AA839" s="68">
        <f t="shared" si="161"/>
        <v>44886</v>
      </c>
      <c r="AB839" s="69" t="b">
        <f t="shared" si="162"/>
        <v>1</v>
      </c>
      <c r="AC839" s="70">
        <f t="shared" si="163"/>
        <v>0.5</v>
      </c>
      <c r="AD839" s="67">
        <f t="shared" si="164"/>
        <v>44887.100358796299</v>
      </c>
      <c r="AE839" s="67">
        <f>VLOOKUP(V839,'Branch Wise Work Timelines'!C:G,3,FALSE)+AA839</f>
        <v>44886.416666666664</v>
      </c>
      <c r="AF839" s="67">
        <f>IF(V839="Bangalore",VLOOKUP(V839,'Branch Wise Work Timelines'!C:G,4,FALSE)+AA839+1,IF(V839="Mumbai",VLOOKUP(V839,'Branch Wise Work Timelines'!C:G,4,FALSE)+AA839+1,VLOOKUP(V839,'Branch Wise Work Timelines'!C:G,4,FALSE)+AA839))</f>
        <v>44887.104166666664</v>
      </c>
      <c r="AG839" s="67">
        <f>WORKDAY.INTL(AA839,1,11)+VLOOKUP(V839,'Branch Wise Work Timelines'!C:G,3,FALSE)</f>
        <v>44887.416666666664</v>
      </c>
      <c r="AH839" s="69" t="str">
        <f t="shared" ca="1" si="165"/>
        <v>Out of TAT</v>
      </c>
      <c r="AI839" s="69">
        <f t="shared" ca="1" si="166"/>
        <v>20580</v>
      </c>
      <c r="AJ839" s="69" t="str">
        <f ca="1">IF(AI839&lt;0,"0-12",IFERROR(VLOOKUP(AI839,Breakup[],2,FALSE),"&gt;24"))</f>
        <v>&gt;24</v>
      </c>
      <c r="AK839" s="69" t="str">
        <f>VLOOKUP(V839,Master!B:D,3,FALSE)</f>
        <v>South</v>
      </c>
      <c r="AL839" s="69" t="str">
        <f t="shared" si="167"/>
        <v>Bangalore-CLS</v>
      </c>
    </row>
    <row r="840" spans="1:38">
      <c r="A840" s="13" t="s">
        <v>1979</v>
      </c>
      <c r="B840" s="54">
        <v>44701.679018287003</v>
      </c>
      <c r="C840" s="13" t="s">
        <v>460</v>
      </c>
      <c r="D840" s="13">
        <v>1005</v>
      </c>
      <c r="E840" s="13" t="s">
        <v>1980</v>
      </c>
      <c r="F840" s="13" t="s">
        <v>33</v>
      </c>
      <c r="G840" s="14">
        <v>1653044260842</v>
      </c>
      <c r="H840" s="55">
        <v>0.76424768518518504</v>
      </c>
      <c r="I840" s="33">
        <v>44889.764247685198</v>
      </c>
      <c r="J840" s="58">
        <v>44889</v>
      </c>
      <c r="K840" s="13" t="s">
        <v>213</v>
      </c>
      <c r="L840" s="13" t="s">
        <v>30</v>
      </c>
      <c r="M840" s="13" t="s">
        <v>282</v>
      </c>
      <c r="N840" s="13" t="s">
        <v>206</v>
      </c>
      <c r="O840" s="33" t="s">
        <v>38</v>
      </c>
      <c r="P840" s="58" t="s">
        <v>38</v>
      </c>
      <c r="Q840" s="33" t="s">
        <v>207</v>
      </c>
      <c r="R840" s="14" t="s">
        <v>38</v>
      </c>
      <c r="S840" s="13" t="s">
        <v>216</v>
      </c>
      <c r="T840" s="13" t="s">
        <v>217</v>
      </c>
      <c r="U840" s="33">
        <f t="shared" ca="1" si="156"/>
        <v>45744.56914039352</v>
      </c>
      <c r="V840" s="13" t="str">
        <f t="shared" si="157"/>
        <v>Bangalore</v>
      </c>
      <c r="W840" s="13" t="str">
        <f t="shared" si="158"/>
        <v>RI</v>
      </c>
      <c r="X840" s="13">
        <f t="shared" si="159"/>
        <v>18</v>
      </c>
      <c r="Y840" s="13" t="str">
        <f>IFERROR(VLOOKUP(C840,ReceivingTeam[],2,FALSE),"HelpDesk")</f>
        <v>HelpDesk</v>
      </c>
      <c r="Z840" s="67">
        <f t="shared" si="160"/>
        <v>44890.576747685198</v>
      </c>
      <c r="AA840" s="68">
        <f t="shared" si="161"/>
        <v>44889</v>
      </c>
      <c r="AB840" s="69" t="b">
        <f t="shared" si="162"/>
        <v>1</v>
      </c>
      <c r="AC840" s="70">
        <f t="shared" si="163"/>
        <v>0.5</v>
      </c>
      <c r="AD840" s="67">
        <f t="shared" si="164"/>
        <v>44890.576747685198</v>
      </c>
      <c r="AE840" s="67">
        <f>VLOOKUP(V840,'Branch Wise Work Timelines'!C:G,3,FALSE)+AA840</f>
        <v>44889.416666666664</v>
      </c>
      <c r="AF840" s="67">
        <f>IF(V840="Bangalore",VLOOKUP(V840,'Branch Wise Work Timelines'!C:G,4,FALSE)+AA840+1,IF(V840="Mumbai",VLOOKUP(V840,'Branch Wise Work Timelines'!C:G,4,FALSE)+AA840+1,VLOOKUP(V840,'Branch Wise Work Timelines'!C:G,4,FALSE)+AA840))</f>
        <v>44890.104166666664</v>
      </c>
      <c r="AG840" s="67">
        <f>WORKDAY.INTL(AA840,1,11)+VLOOKUP(V840,'Branch Wise Work Timelines'!C:G,3,FALSE)</f>
        <v>44890.416666666664</v>
      </c>
      <c r="AH840" s="69" t="str">
        <f t="shared" ca="1" si="165"/>
        <v>Out of TAT</v>
      </c>
      <c r="AI840" s="69">
        <f t="shared" ca="1" si="166"/>
        <v>20496</v>
      </c>
      <c r="AJ840" s="69" t="str">
        <f ca="1">IF(AI840&lt;0,"0-12",IFERROR(VLOOKUP(AI840,Breakup[],2,FALSE),"&gt;24"))</f>
        <v>&gt;24</v>
      </c>
      <c r="AK840" s="69" t="str">
        <f>VLOOKUP(V840,Master!B:D,3,FALSE)</f>
        <v>South</v>
      </c>
      <c r="AL840" s="69" t="str">
        <f t="shared" si="167"/>
        <v>Bangalore</v>
      </c>
    </row>
    <row r="841" spans="1:38">
      <c r="A841" s="13" t="s">
        <v>1981</v>
      </c>
      <c r="B841" s="54">
        <v>44701.613680902803</v>
      </c>
      <c r="C841" s="13" t="s">
        <v>610</v>
      </c>
      <c r="D841" s="13">
        <v>1581</v>
      </c>
      <c r="E841" s="13" t="s">
        <v>1982</v>
      </c>
      <c r="F841" s="13" t="s">
        <v>33</v>
      </c>
      <c r="G841" s="14">
        <v>1653040452632</v>
      </c>
      <c r="H841" s="55">
        <v>0.93531249999999999</v>
      </c>
      <c r="I841" s="33">
        <v>44891.935312499998</v>
      </c>
      <c r="J841" s="58">
        <v>44891</v>
      </c>
      <c r="K841" s="13" t="s">
        <v>325</v>
      </c>
      <c r="L841" s="13" t="s">
        <v>55</v>
      </c>
      <c r="M841" s="13" t="s">
        <v>323</v>
      </c>
      <c r="N841" s="13" t="s">
        <v>206</v>
      </c>
      <c r="O841" s="33">
        <v>44891.702893518501</v>
      </c>
      <c r="P841" s="58">
        <v>44891</v>
      </c>
      <c r="Q841" s="33" t="s">
        <v>237</v>
      </c>
      <c r="R841" s="14">
        <v>427</v>
      </c>
      <c r="S841" s="13" t="s">
        <v>208</v>
      </c>
      <c r="T841" s="13" t="s">
        <v>209</v>
      </c>
      <c r="U841" s="33">
        <f t="shared" ca="1" si="156"/>
        <v>45744.56914039352</v>
      </c>
      <c r="V841" s="13" t="str">
        <f t="shared" si="157"/>
        <v>Delhi</v>
      </c>
      <c r="W841" s="13" t="str">
        <f t="shared" si="158"/>
        <v>RI</v>
      </c>
      <c r="X841" s="13">
        <f t="shared" si="159"/>
        <v>22</v>
      </c>
      <c r="Y841" s="13" t="str">
        <f>IFERROR(VLOOKUP(C841,ReceivingTeam[],2,FALSE),"HelpDesk")</f>
        <v>HelpDesk</v>
      </c>
      <c r="Z841" s="67">
        <f t="shared" si="160"/>
        <v>44894.081145833326</v>
      </c>
      <c r="AA841" s="68">
        <f t="shared" si="161"/>
        <v>44891</v>
      </c>
      <c r="AB841" s="69" t="b">
        <f t="shared" si="162"/>
        <v>1</v>
      </c>
      <c r="AC841" s="70">
        <f t="shared" si="163"/>
        <v>0.5</v>
      </c>
      <c r="AD841" s="67">
        <f t="shared" si="164"/>
        <v>44894.081145833326</v>
      </c>
      <c r="AE841" s="67">
        <f>VLOOKUP(V841,'Branch Wise Work Timelines'!C:G,3,FALSE)+AA841</f>
        <v>44891.416666666664</v>
      </c>
      <c r="AF841" s="67">
        <f>IF(V841="Bangalore",VLOOKUP(V841,'Branch Wise Work Timelines'!C:G,4,FALSE)+AA841+1,IF(V841="Mumbai",VLOOKUP(V841,'Branch Wise Work Timelines'!C:G,4,FALSE)+AA841+1,VLOOKUP(V841,'Branch Wise Work Timelines'!C:G,4,FALSE)+AA841))</f>
        <v>44891.770833333336</v>
      </c>
      <c r="AG841" s="67">
        <f>WORKDAY.INTL(AA841,1,11)+VLOOKUP(V841,'Branch Wise Work Timelines'!C:G,3,FALSE)</f>
        <v>44893.416666666664</v>
      </c>
      <c r="AH841" s="69" t="str">
        <f t="shared" si="165"/>
        <v>Met</v>
      </c>
      <c r="AI841" s="69">
        <f t="shared" ca="1" si="166"/>
        <v>20412</v>
      </c>
      <c r="AJ841" s="69" t="str">
        <f ca="1">IF(AI841&lt;0,"0-12",IFERROR(VLOOKUP(AI841,Breakup[],2,FALSE),"&gt;24"))</f>
        <v>&gt;24</v>
      </c>
      <c r="AK841" s="69" t="str">
        <f>VLOOKUP(V841,Master!B:D,3,FALSE)</f>
        <v>North</v>
      </c>
      <c r="AL841" s="69" t="str">
        <f t="shared" si="167"/>
        <v>Delhi</v>
      </c>
    </row>
    <row r="842" spans="1:38">
      <c r="A842" s="13" t="s">
        <v>1983</v>
      </c>
      <c r="B842" s="54">
        <v>44701.585598761601</v>
      </c>
      <c r="C842" s="13" t="s">
        <v>347</v>
      </c>
      <c r="D842" s="13">
        <v>1175</v>
      </c>
      <c r="E842" s="13" t="s">
        <v>1984</v>
      </c>
      <c r="F842" s="13" t="s">
        <v>33</v>
      </c>
      <c r="G842" s="14">
        <v>1653037559149</v>
      </c>
      <c r="H842" s="55">
        <v>0.41815972222222197</v>
      </c>
      <c r="I842" s="33">
        <v>44887.418159722198</v>
      </c>
      <c r="J842" s="58">
        <v>44887</v>
      </c>
      <c r="K842" s="13" t="s">
        <v>325</v>
      </c>
      <c r="L842" s="13" t="s">
        <v>55</v>
      </c>
      <c r="M842" s="13" t="s">
        <v>347</v>
      </c>
      <c r="N842" s="13" t="s">
        <v>206</v>
      </c>
      <c r="O842" s="33" t="s">
        <v>38</v>
      </c>
      <c r="P842" s="58" t="s">
        <v>38</v>
      </c>
      <c r="Q842" s="33" t="s">
        <v>207</v>
      </c>
      <c r="R842" s="14" t="s">
        <v>38</v>
      </c>
      <c r="S842" s="13" t="s">
        <v>208</v>
      </c>
      <c r="T842" s="13" t="s">
        <v>209</v>
      </c>
      <c r="U842" s="33">
        <f t="shared" ca="1" si="156"/>
        <v>45744.56914039352</v>
      </c>
      <c r="V842" s="13" t="str">
        <f t="shared" si="157"/>
        <v>Delhi</v>
      </c>
      <c r="W842" s="13" t="str">
        <f t="shared" si="158"/>
        <v>RI</v>
      </c>
      <c r="X842" s="13">
        <f t="shared" si="159"/>
        <v>10</v>
      </c>
      <c r="Y842" s="13" t="str">
        <f>IFERROR(VLOOKUP(C842,ReceivingTeam[],2,FALSE),"HelpDesk")</f>
        <v>HelpDesk</v>
      </c>
      <c r="Z842" s="67">
        <f t="shared" si="160"/>
        <v>44888.563993055526</v>
      </c>
      <c r="AA842" s="68">
        <f t="shared" si="161"/>
        <v>44887</v>
      </c>
      <c r="AB842" s="69" t="b">
        <f t="shared" si="162"/>
        <v>1</v>
      </c>
      <c r="AC842" s="70">
        <f t="shared" si="163"/>
        <v>0.5</v>
      </c>
      <c r="AD842" s="67">
        <f t="shared" si="164"/>
        <v>44888.563993055526</v>
      </c>
      <c r="AE842" s="67">
        <f>VLOOKUP(V842,'Branch Wise Work Timelines'!C:G,3,FALSE)+AA842</f>
        <v>44887.416666666664</v>
      </c>
      <c r="AF842" s="67">
        <f>IF(V842="Bangalore",VLOOKUP(V842,'Branch Wise Work Timelines'!C:G,4,FALSE)+AA842+1,IF(V842="Mumbai",VLOOKUP(V842,'Branch Wise Work Timelines'!C:G,4,FALSE)+AA842+1,VLOOKUP(V842,'Branch Wise Work Timelines'!C:G,4,FALSE)+AA842))</f>
        <v>44887.770833333336</v>
      </c>
      <c r="AG842" s="67">
        <f>WORKDAY.INTL(AA842,1,11)+VLOOKUP(V842,'Branch Wise Work Timelines'!C:G,3,FALSE)</f>
        <v>44888.416666666664</v>
      </c>
      <c r="AH842" s="69" t="str">
        <f t="shared" ca="1" si="165"/>
        <v>Out of TAT</v>
      </c>
      <c r="AI842" s="69">
        <f t="shared" ca="1" si="166"/>
        <v>20545</v>
      </c>
      <c r="AJ842" s="69" t="str">
        <f ca="1">IF(AI842&lt;0,"0-12",IFERROR(VLOOKUP(AI842,Breakup[],2,FALSE),"&gt;24"))</f>
        <v>&gt;24</v>
      </c>
      <c r="AK842" s="69" t="str">
        <f>VLOOKUP(V842,Master!B:D,3,FALSE)</f>
        <v>North</v>
      </c>
      <c r="AL842" s="69" t="str">
        <f t="shared" si="167"/>
        <v>Delhi</v>
      </c>
    </row>
    <row r="843" spans="1:38">
      <c r="A843" s="13" t="s">
        <v>1985</v>
      </c>
      <c r="B843" s="54">
        <v>44701.647653854197</v>
      </c>
      <c r="C843" s="13" t="s">
        <v>347</v>
      </c>
      <c r="D843" s="13">
        <v>980</v>
      </c>
      <c r="E843" s="13" t="s">
        <v>1986</v>
      </c>
      <c r="F843" s="13" t="s">
        <v>33</v>
      </c>
      <c r="G843" s="14">
        <v>1653041796025</v>
      </c>
      <c r="H843" s="55">
        <v>0.54027777777777797</v>
      </c>
      <c r="I843" s="33">
        <v>44881.5402777778</v>
      </c>
      <c r="J843" s="58">
        <v>44881</v>
      </c>
      <c r="K843" s="13" t="s">
        <v>325</v>
      </c>
      <c r="L843" s="13" t="s">
        <v>55</v>
      </c>
      <c r="M843" s="13" t="s">
        <v>347</v>
      </c>
      <c r="N843" s="13" t="s">
        <v>206</v>
      </c>
      <c r="O843" s="33" t="s">
        <v>38</v>
      </c>
      <c r="P843" s="58" t="s">
        <v>38</v>
      </c>
      <c r="Q843" s="33" t="s">
        <v>207</v>
      </c>
      <c r="R843" s="14" t="s">
        <v>38</v>
      </c>
      <c r="S843" s="13" t="s">
        <v>208</v>
      </c>
      <c r="T843" s="13" t="s">
        <v>209</v>
      </c>
      <c r="U843" s="33">
        <f t="shared" ca="1" si="156"/>
        <v>45744.56914039352</v>
      </c>
      <c r="V843" s="13" t="str">
        <f t="shared" si="157"/>
        <v>Delhi</v>
      </c>
      <c r="W843" s="13" t="str">
        <f t="shared" si="158"/>
        <v>RI</v>
      </c>
      <c r="X843" s="13">
        <f t="shared" si="159"/>
        <v>12</v>
      </c>
      <c r="Y843" s="13" t="str">
        <f>IFERROR(VLOOKUP(C843,ReceivingTeam[],2,FALSE),"HelpDesk")</f>
        <v>HelpDesk</v>
      </c>
      <c r="Z843" s="67">
        <f t="shared" si="160"/>
        <v>44882.686111111128</v>
      </c>
      <c r="AA843" s="68">
        <f t="shared" si="161"/>
        <v>44881</v>
      </c>
      <c r="AB843" s="69" t="b">
        <f t="shared" si="162"/>
        <v>1</v>
      </c>
      <c r="AC843" s="70">
        <f t="shared" si="163"/>
        <v>0.5</v>
      </c>
      <c r="AD843" s="67">
        <f t="shared" si="164"/>
        <v>44882.686111111128</v>
      </c>
      <c r="AE843" s="67">
        <f>VLOOKUP(V843,'Branch Wise Work Timelines'!C:G,3,FALSE)+AA843</f>
        <v>44881.416666666664</v>
      </c>
      <c r="AF843" s="67">
        <f>IF(V843="Bangalore",VLOOKUP(V843,'Branch Wise Work Timelines'!C:G,4,FALSE)+AA843+1,IF(V843="Mumbai",VLOOKUP(V843,'Branch Wise Work Timelines'!C:G,4,FALSE)+AA843+1,VLOOKUP(V843,'Branch Wise Work Timelines'!C:G,4,FALSE)+AA843))</f>
        <v>44881.770833333336</v>
      </c>
      <c r="AG843" s="67">
        <f>WORKDAY.INTL(AA843,1,11)+VLOOKUP(V843,'Branch Wise Work Timelines'!C:G,3,FALSE)</f>
        <v>44882.416666666664</v>
      </c>
      <c r="AH843" s="69" t="str">
        <f t="shared" ca="1" si="165"/>
        <v>Out of TAT</v>
      </c>
      <c r="AI843" s="69">
        <f t="shared" ca="1" si="166"/>
        <v>20686</v>
      </c>
      <c r="AJ843" s="69" t="str">
        <f ca="1">IF(AI843&lt;0,"0-12",IFERROR(VLOOKUP(AI843,Breakup[],2,FALSE),"&gt;24"))</f>
        <v>&gt;24</v>
      </c>
      <c r="AK843" s="69" t="str">
        <f>VLOOKUP(V843,Master!B:D,3,FALSE)</f>
        <v>North</v>
      </c>
      <c r="AL843" s="69" t="str">
        <f t="shared" si="167"/>
        <v>Delhi</v>
      </c>
    </row>
    <row r="844" spans="1:38">
      <c r="A844" s="13" t="s">
        <v>1987</v>
      </c>
      <c r="B844" s="54">
        <v>44701.649197222199</v>
      </c>
      <c r="C844" s="13" t="s">
        <v>722</v>
      </c>
      <c r="D844" s="13">
        <v>245</v>
      </c>
      <c r="E844" s="13" t="s">
        <v>1988</v>
      </c>
      <c r="F844" s="13" t="s">
        <v>15</v>
      </c>
      <c r="G844" s="14">
        <v>1653042748167</v>
      </c>
      <c r="H844" s="55">
        <v>0.47315972222222202</v>
      </c>
      <c r="I844" s="33">
        <v>44890.473159722198</v>
      </c>
      <c r="J844" s="58">
        <v>44890</v>
      </c>
      <c r="K844" s="13" t="s">
        <v>213</v>
      </c>
      <c r="L844" s="13" t="s">
        <v>30</v>
      </c>
      <c r="M844" s="13" t="s">
        <v>214</v>
      </c>
      <c r="N844" s="13" t="s">
        <v>206</v>
      </c>
      <c r="O844" s="33" t="s">
        <v>38</v>
      </c>
      <c r="P844" s="58" t="s">
        <v>38</v>
      </c>
      <c r="Q844" s="33" t="s">
        <v>207</v>
      </c>
      <c r="R844" s="14" t="s">
        <v>38</v>
      </c>
      <c r="S844" s="13" t="s">
        <v>216</v>
      </c>
      <c r="T844" s="13" t="s">
        <v>217</v>
      </c>
      <c r="U844" s="33">
        <f t="shared" ca="1" si="156"/>
        <v>45744.56914039352</v>
      </c>
      <c r="V844" s="13" t="str">
        <f t="shared" si="157"/>
        <v>Bangalore</v>
      </c>
      <c r="W844" s="13" t="str">
        <f t="shared" si="158"/>
        <v>CLS</v>
      </c>
      <c r="X844" s="13">
        <f t="shared" si="159"/>
        <v>11</v>
      </c>
      <c r="Y844" s="13" t="str">
        <f>IFERROR(VLOOKUP(C844,ReceivingTeam[],2,FALSE),"HelpDesk")</f>
        <v>HelpDesk</v>
      </c>
      <c r="Z844" s="67">
        <f t="shared" si="160"/>
        <v>44890.973159722198</v>
      </c>
      <c r="AA844" s="68">
        <f t="shared" si="161"/>
        <v>44890</v>
      </c>
      <c r="AB844" s="69" t="b">
        <f t="shared" si="162"/>
        <v>1</v>
      </c>
      <c r="AC844" s="70">
        <f t="shared" si="163"/>
        <v>0.5</v>
      </c>
      <c r="AD844" s="67">
        <f t="shared" si="164"/>
        <v>44890.973159722198</v>
      </c>
      <c r="AE844" s="67">
        <f>VLOOKUP(V844,'Branch Wise Work Timelines'!C:G,3,FALSE)+AA844</f>
        <v>44890.416666666664</v>
      </c>
      <c r="AF844" s="67">
        <f>IF(V844="Bangalore",VLOOKUP(V844,'Branch Wise Work Timelines'!C:G,4,FALSE)+AA844+1,IF(V844="Mumbai",VLOOKUP(V844,'Branch Wise Work Timelines'!C:G,4,FALSE)+AA844+1,VLOOKUP(V844,'Branch Wise Work Timelines'!C:G,4,FALSE)+AA844))</f>
        <v>44891.104166666664</v>
      </c>
      <c r="AG844" s="67">
        <f>WORKDAY.INTL(AA844,1,11)+VLOOKUP(V844,'Branch Wise Work Timelines'!C:G,3,FALSE)</f>
        <v>44891.416666666664</v>
      </c>
      <c r="AH844" s="69" t="str">
        <f t="shared" ca="1" si="165"/>
        <v>Out of TAT</v>
      </c>
      <c r="AI844" s="69">
        <f t="shared" ca="1" si="166"/>
        <v>20487</v>
      </c>
      <c r="AJ844" s="69" t="str">
        <f ca="1">IF(AI844&lt;0,"0-12",IFERROR(VLOOKUP(AI844,Breakup[],2,FALSE),"&gt;24"))</f>
        <v>&gt;24</v>
      </c>
      <c r="AK844" s="69" t="str">
        <f>VLOOKUP(V844,Master!B:D,3,FALSE)</f>
        <v>South</v>
      </c>
      <c r="AL844" s="69" t="str">
        <f t="shared" si="167"/>
        <v>Bangalore-CLS</v>
      </c>
    </row>
    <row r="845" spans="1:38">
      <c r="A845" s="13" t="s">
        <v>1989</v>
      </c>
      <c r="B845" s="54">
        <v>44701.571393055601</v>
      </c>
      <c r="C845" s="13" t="s">
        <v>280</v>
      </c>
      <c r="D845" s="13">
        <v>710</v>
      </c>
      <c r="E845" s="13" t="s">
        <v>1990</v>
      </c>
      <c r="F845" s="13" t="s">
        <v>33</v>
      </c>
      <c r="G845" s="14">
        <v>1653035836057</v>
      </c>
      <c r="H845" s="55">
        <v>0.34063657407407399</v>
      </c>
      <c r="I845" s="33">
        <v>44886.340636574103</v>
      </c>
      <c r="J845" s="58">
        <v>44886</v>
      </c>
      <c r="K845" s="13" t="s">
        <v>213</v>
      </c>
      <c r="L845" s="13" t="s">
        <v>30</v>
      </c>
      <c r="M845" s="13" t="s">
        <v>282</v>
      </c>
      <c r="N845" s="13" t="s">
        <v>206</v>
      </c>
      <c r="O845" s="33" t="s">
        <v>38</v>
      </c>
      <c r="P845" s="58" t="s">
        <v>38</v>
      </c>
      <c r="Q845" s="33" t="s">
        <v>207</v>
      </c>
      <c r="R845" s="14" t="s">
        <v>38</v>
      </c>
      <c r="S845" s="13" t="s">
        <v>208</v>
      </c>
      <c r="T845" s="13" t="s">
        <v>209</v>
      </c>
      <c r="U845" s="33">
        <f t="shared" ca="1" si="156"/>
        <v>45744.56914039352</v>
      </c>
      <c r="V845" s="13" t="str">
        <f t="shared" si="157"/>
        <v>Bangalore</v>
      </c>
      <c r="W845" s="13" t="str">
        <f t="shared" si="158"/>
        <v>RI</v>
      </c>
      <c r="X845" s="13">
        <f t="shared" si="159"/>
        <v>8</v>
      </c>
      <c r="Y845" s="13" t="str">
        <f>IFERROR(VLOOKUP(C845,ReceivingTeam[],2,FALSE),"HelpDesk")</f>
        <v>HelpDesk</v>
      </c>
      <c r="Z845" s="67">
        <f t="shared" si="160"/>
        <v>44886.916666666664</v>
      </c>
      <c r="AA845" s="68">
        <f t="shared" si="161"/>
        <v>44886</v>
      </c>
      <c r="AB845" s="69" t="b">
        <f t="shared" si="162"/>
        <v>1</v>
      </c>
      <c r="AC845" s="70">
        <f t="shared" si="163"/>
        <v>0.5</v>
      </c>
      <c r="AD845" s="67">
        <f t="shared" si="164"/>
        <v>44886.916666666664</v>
      </c>
      <c r="AE845" s="67">
        <f>VLOOKUP(V845,'Branch Wise Work Timelines'!C:G,3,FALSE)+AA845</f>
        <v>44886.416666666664</v>
      </c>
      <c r="AF845" s="67">
        <f>IF(V845="Bangalore",VLOOKUP(V845,'Branch Wise Work Timelines'!C:G,4,FALSE)+AA845+1,IF(V845="Mumbai",VLOOKUP(V845,'Branch Wise Work Timelines'!C:G,4,FALSE)+AA845+1,VLOOKUP(V845,'Branch Wise Work Timelines'!C:G,4,FALSE)+AA845))</f>
        <v>44887.104166666664</v>
      </c>
      <c r="AG845" s="67">
        <f>WORKDAY.INTL(AA845,1,11)+VLOOKUP(V845,'Branch Wise Work Timelines'!C:G,3,FALSE)</f>
        <v>44887.416666666664</v>
      </c>
      <c r="AH845" s="69" t="str">
        <f t="shared" ca="1" si="165"/>
        <v>Out of TAT</v>
      </c>
      <c r="AI845" s="69">
        <f t="shared" ca="1" si="166"/>
        <v>20584</v>
      </c>
      <c r="AJ845" s="69" t="str">
        <f ca="1">IF(AI845&lt;0,"0-12",IFERROR(VLOOKUP(AI845,Breakup[],2,FALSE),"&gt;24"))</f>
        <v>&gt;24</v>
      </c>
      <c r="AK845" s="69" t="str">
        <f>VLOOKUP(V845,Master!B:D,3,FALSE)</f>
        <v>South</v>
      </c>
      <c r="AL845" s="69" t="str">
        <f t="shared" si="167"/>
        <v>Bangalore</v>
      </c>
    </row>
    <row r="846" spans="1:38">
      <c r="A846" s="13" t="s">
        <v>1991</v>
      </c>
      <c r="B846" s="54">
        <v>44701.603120138898</v>
      </c>
      <c r="C846" s="13" t="s">
        <v>122</v>
      </c>
      <c r="D846" s="13">
        <v>176</v>
      </c>
      <c r="E846" s="13" t="s">
        <v>1992</v>
      </c>
      <c r="F846" s="13" t="s">
        <v>33</v>
      </c>
      <c r="G846" s="14">
        <v>1653040895232</v>
      </c>
      <c r="H846" s="55">
        <v>1.26851851851852E-2</v>
      </c>
      <c r="I846" s="33">
        <v>44891.012685185196</v>
      </c>
      <c r="J846" s="58">
        <v>44891</v>
      </c>
      <c r="K846" s="13" t="s">
        <v>263</v>
      </c>
      <c r="L846" s="13" t="s">
        <v>69</v>
      </c>
      <c r="M846" s="13" t="s">
        <v>101</v>
      </c>
      <c r="N846" s="13" t="s">
        <v>206</v>
      </c>
      <c r="O846" s="33">
        <v>44891.916076388901</v>
      </c>
      <c r="P846" s="58">
        <v>44891</v>
      </c>
      <c r="Q846" s="33" t="s">
        <v>237</v>
      </c>
      <c r="R846" s="14">
        <v>186</v>
      </c>
      <c r="S846" s="13" t="s">
        <v>208</v>
      </c>
      <c r="T846" s="13" t="s">
        <v>209</v>
      </c>
      <c r="U846" s="33">
        <f t="shared" ca="1" si="156"/>
        <v>45744.56914039352</v>
      </c>
      <c r="V846" s="13" t="str">
        <f t="shared" si="157"/>
        <v>Mumbai</v>
      </c>
      <c r="W846" s="13" t="str">
        <f t="shared" si="158"/>
        <v>RI</v>
      </c>
      <c r="X846" s="13">
        <f t="shared" si="159"/>
        <v>0</v>
      </c>
      <c r="Y846" s="13" t="str">
        <f>IFERROR(VLOOKUP(C846,ReceivingTeam[],2,FALSE),"HelpDesk")</f>
        <v>Branch office</v>
      </c>
      <c r="Z846" s="67">
        <f t="shared" si="160"/>
        <v>44891.916666666664</v>
      </c>
      <c r="AA846" s="68">
        <f t="shared" si="161"/>
        <v>44891</v>
      </c>
      <c r="AB846" s="69" t="b">
        <f t="shared" si="162"/>
        <v>1</v>
      </c>
      <c r="AC846" s="70">
        <f t="shared" si="163"/>
        <v>0.5</v>
      </c>
      <c r="AD846" s="67">
        <f t="shared" si="164"/>
        <v>44891.916666666664</v>
      </c>
      <c r="AE846" s="67">
        <f>VLOOKUP(V846,'Branch Wise Work Timelines'!C:G,3,FALSE)+AA846</f>
        <v>44891.416666666664</v>
      </c>
      <c r="AF846" s="67">
        <f>IF(V846="Bangalore",VLOOKUP(V846,'Branch Wise Work Timelines'!C:G,4,FALSE)+AA846+1,IF(V846="Mumbai",VLOOKUP(V846,'Branch Wise Work Timelines'!C:G,4,FALSE)+AA846+1,VLOOKUP(V846,'Branch Wise Work Timelines'!C:G,4,FALSE)+AA846))</f>
        <v>44892.25</v>
      </c>
      <c r="AG846" s="67">
        <f>WORKDAY.INTL(AA846,1,11)+VLOOKUP(V846,'Branch Wise Work Timelines'!C:G,3,FALSE)</f>
        <v>44893.416666666664</v>
      </c>
      <c r="AH846" s="69" t="str">
        <f t="shared" si="165"/>
        <v>Met</v>
      </c>
      <c r="AI846" s="69">
        <f t="shared" ca="1" si="166"/>
        <v>20464</v>
      </c>
      <c r="AJ846" s="69" t="str">
        <f ca="1">IF(AI846&lt;0,"0-12",IFERROR(VLOOKUP(AI846,Breakup[],2,FALSE),"&gt;24"))</f>
        <v>&gt;24</v>
      </c>
      <c r="AK846" s="69" t="str">
        <f>VLOOKUP(V846,Master!B:D,3,FALSE)</f>
        <v>East</v>
      </c>
      <c r="AL846" s="69" t="str">
        <f t="shared" si="167"/>
        <v>Mumbai</v>
      </c>
    </row>
    <row r="847" spans="1:38">
      <c r="A847" s="13" t="s">
        <v>1993</v>
      </c>
      <c r="B847" s="54">
        <v>44701.6446552083</v>
      </c>
      <c r="C847" s="13" t="s">
        <v>418</v>
      </c>
      <c r="D847" s="13">
        <v>1909</v>
      </c>
      <c r="E847" s="13" t="s">
        <v>1994</v>
      </c>
      <c r="F847" s="13" t="s">
        <v>15</v>
      </c>
      <c r="G847" s="14">
        <v>1653043347189</v>
      </c>
      <c r="H847" s="55">
        <v>0.43100694444444398</v>
      </c>
      <c r="I847" s="33">
        <v>44885.431006944404</v>
      </c>
      <c r="J847" s="58">
        <v>44885</v>
      </c>
      <c r="K847" s="13" t="s">
        <v>213</v>
      </c>
      <c r="L847" s="13" t="s">
        <v>30</v>
      </c>
      <c r="M847" s="13" t="s">
        <v>75</v>
      </c>
      <c r="N847" s="13" t="s">
        <v>206</v>
      </c>
      <c r="O847" s="33" t="s">
        <v>38</v>
      </c>
      <c r="P847" s="58" t="s">
        <v>38</v>
      </c>
      <c r="Q847" s="33" t="s">
        <v>207</v>
      </c>
      <c r="R847" s="14" t="s">
        <v>38</v>
      </c>
      <c r="S847" s="13" t="s">
        <v>208</v>
      </c>
      <c r="T847" s="13" t="s">
        <v>209</v>
      </c>
      <c r="U847" s="33">
        <f t="shared" ca="1" si="156"/>
        <v>45744.56914039352</v>
      </c>
      <c r="V847" s="13" t="str">
        <f t="shared" si="157"/>
        <v>Bangalore</v>
      </c>
      <c r="W847" s="13" t="str">
        <f t="shared" si="158"/>
        <v>CLS</v>
      </c>
      <c r="X847" s="13">
        <f t="shared" si="159"/>
        <v>10</v>
      </c>
      <c r="Y847" s="13" t="str">
        <f>IFERROR(VLOOKUP(C847,ReceivingTeam[],2,FALSE),"HelpDesk")</f>
        <v>HelpDesk</v>
      </c>
      <c r="Z847" s="67">
        <f t="shared" si="160"/>
        <v>44885.916666666664</v>
      </c>
      <c r="AA847" s="68">
        <f t="shared" si="161"/>
        <v>44885</v>
      </c>
      <c r="AB847" s="69" t="b">
        <f t="shared" si="162"/>
        <v>0</v>
      </c>
      <c r="AC847" s="70">
        <f t="shared" si="163"/>
        <v>0.5</v>
      </c>
      <c r="AD847" s="67">
        <f t="shared" si="164"/>
        <v>44885.916666666664</v>
      </c>
      <c r="AE847" s="67">
        <f>VLOOKUP(V847,'Branch Wise Work Timelines'!C:G,3,FALSE)+AA847</f>
        <v>44885.416666666664</v>
      </c>
      <c r="AF847" s="67">
        <f>IF(V847="Bangalore",VLOOKUP(V847,'Branch Wise Work Timelines'!C:G,4,FALSE)+AA847+1,IF(V847="Mumbai",VLOOKUP(V847,'Branch Wise Work Timelines'!C:G,4,FALSE)+AA847+1,VLOOKUP(V847,'Branch Wise Work Timelines'!C:G,4,FALSE)+AA847))</f>
        <v>44886.104166666664</v>
      </c>
      <c r="AG847" s="67">
        <f>WORKDAY.INTL(AA847,1,11)+VLOOKUP(V847,'Branch Wise Work Timelines'!C:G,3,FALSE)</f>
        <v>44886.416666666664</v>
      </c>
      <c r="AH847" s="69" t="str">
        <f t="shared" ca="1" si="165"/>
        <v>Out of TAT</v>
      </c>
      <c r="AI847" s="69">
        <f t="shared" ca="1" si="166"/>
        <v>20608</v>
      </c>
      <c r="AJ847" s="69" t="str">
        <f ca="1">IF(AI847&lt;0,"0-12",IFERROR(VLOOKUP(AI847,Breakup[],2,FALSE),"&gt;24"))</f>
        <v>&gt;24</v>
      </c>
      <c r="AK847" s="69" t="str">
        <f>VLOOKUP(V847,Master!B:D,3,FALSE)</f>
        <v>South</v>
      </c>
      <c r="AL847" s="69" t="str">
        <f t="shared" si="167"/>
        <v>Bangalore-CLS</v>
      </c>
    </row>
    <row r="848" spans="1:38">
      <c r="A848" s="13" t="s">
        <v>1995</v>
      </c>
      <c r="B848" s="54">
        <v>44701.597857141198</v>
      </c>
      <c r="C848" s="13" t="s">
        <v>558</v>
      </c>
      <c r="D848" s="13">
        <v>1091</v>
      </c>
      <c r="E848" s="13" t="s">
        <v>1996</v>
      </c>
      <c r="F848" s="13" t="s">
        <v>33</v>
      </c>
      <c r="G848" s="14">
        <v>1653037600168</v>
      </c>
      <c r="H848" s="55">
        <v>0.30488425925925899</v>
      </c>
      <c r="I848" s="33">
        <v>44882.304884259298</v>
      </c>
      <c r="J848" s="58">
        <v>44882</v>
      </c>
      <c r="K848" s="13" t="s">
        <v>213</v>
      </c>
      <c r="L848" s="13" t="s">
        <v>30</v>
      </c>
      <c r="M848" s="13" t="s">
        <v>282</v>
      </c>
      <c r="N848" s="13" t="s">
        <v>206</v>
      </c>
      <c r="O848" s="33" t="s">
        <v>38</v>
      </c>
      <c r="P848" s="58" t="s">
        <v>38</v>
      </c>
      <c r="Q848" s="33" t="s">
        <v>207</v>
      </c>
      <c r="R848" s="14" t="s">
        <v>38</v>
      </c>
      <c r="S848" s="13" t="s">
        <v>208</v>
      </c>
      <c r="T848" s="13" t="s">
        <v>209</v>
      </c>
      <c r="U848" s="33">
        <f t="shared" ca="1" si="156"/>
        <v>45744.56914039352</v>
      </c>
      <c r="V848" s="13" t="str">
        <f t="shared" si="157"/>
        <v>Bangalore</v>
      </c>
      <c r="W848" s="13" t="str">
        <f t="shared" si="158"/>
        <v>RI</v>
      </c>
      <c r="X848" s="13">
        <f t="shared" si="159"/>
        <v>7</v>
      </c>
      <c r="Y848" s="13" t="str">
        <f>IFERROR(VLOOKUP(C848,ReceivingTeam[],2,FALSE),"HelpDesk")</f>
        <v>HelpDesk</v>
      </c>
      <c r="Z848" s="67">
        <f t="shared" si="160"/>
        <v>44882.916666666664</v>
      </c>
      <c r="AA848" s="68">
        <f t="shared" si="161"/>
        <v>44882</v>
      </c>
      <c r="AB848" s="69" t="b">
        <f t="shared" si="162"/>
        <v>1</v>
      </c>
      <c r="AC848" s="70">
        <f t="shared" si="163"/>
        <v>0.5</v>
      </c>
      <c r="AD848" s="67">
        <f t="shared" si="164"/>
        <v>44882.916666666664</v>
      </c>
      <c r="AE848" s="67">
        <f>VLOOKUP(V848,'Branch Wise Work Timelines'!C:G,3,FALSE)+AA848</f>
        <v>44882.416666666664</v>
      </c>
      <c r="AF848" s="67">
        <f>IF(V848="Bangalore",VLOOKUP(V848,'Branch Wise Work Timelines'!C:G,4,FALSE)+AA848+1,IF(V848="Mumbai",VLOOKUP(V848,'Branch Wise Work Timelines'!C:G,4,FALSE)+AA848+1,VLOOKUP(V848,'Branch Wise Work Timelines'!C:G,4,FALSE)+AA848))</f>
        <v>44883.104166666664</v>
      </c>
      <c r="AG848" s="67">
        <f>WORKDAY.INTL(AA848,1,11)+VLOOKUP(V848,'Branch Wise Work Timelines'!C:G,3,FALSE)</f>
        <v>44883.416666666664</v>
      </c>
      <c r="AH848" s="69" t="str">
        <f t="shared" ca="1" si="165"/>
        <v>Out of TAT</v>
      </c>
      <c r="AI848" s="69">
        <f t="shared" ca="1" si="166"/>
        <v>20680</v>
      </c>
      <c r="AJ848" s="69" t="str">
        <f ca="1">IF(AI848&lt;0,"0-12",IFERROR(VLOOKUP(AI848,Breakup[],2,FALSE),"&gt;24"))</f>
        <v>&gt;24</v>
      </c>
      <c r="AK848" s="69" t="str">
        <f>VLOOKUP(V848,Master!B:D,3,FALSE)</f>
        <v>South</v>
      </c>
      <c r="AL848" s="69" t="str">
        <f t="shared" si="167"/>
        <v>Bangalore</v>
      </c>
    </row>
    <row r="849" spans="1:38">
      <c r="A849" s="13" t="s">
        <v>1997</v>
      </c>
      <c r="B849" s="54">
        <v>44701.456128738399</v>
      </c>
      <c r="C849" s="13" t="s">
        <v>528</v>
      </c>
      <c r="D849" s="13">
        <v>1707</v>
      </c>
      <c r="E849" s="13" t="s">
        <v>1998</v>
      </c>
      <c r="F849" s="13" t="s">
        <v>33</v>
      </c>
      <c r="G849" s="14">
        <v>1653028557916</v>
      </c>
      <c r="H849" s="55">
        <v>0.53800925925925902</v>
      </c>
      <c r="I849" s="33">
        <v>44886.538009259297</v>
      </c>
      <c r="J849" s="58">
        <v>44886</v>
      </c>
      <c r="K849" s="13" t="s">
        <v>397</v>
      </c>
      <c r="L849" s="13" t="s">
        <v>50</v>
      </c>
      <c r="M849" s="13" t="s">
        <v>414</v>
      </c>
      <c r="N849" s="13" t="s">
        <v>206</v>
      </c>
      <c r="O849" s="33" t="s">
        <v>38</v>
      </c>
      <c r="P849" s="58" t="s">
        <v>38</v>
      </c>
      <c r="Q849" s="33" t="s">
        <v>207</v>
      </c>
      <c r="R849" s="14" t="s">
        <v>38</v>
      </c>
      <c r="S849" s="13" t="s">
        <v>216</v>
      </c>
      <c r="T849" s="13" t="s">
        <v>217</v>
      </c>
      <c r="U849" s="33">
        <f t="shared" ca="1" si="156"/>
        <v>45744.56914039352</v>
      </c>
      <c r="V849" s="13" t="str">
        <f t="shared" si="157"/>
        <v>Cochin</v>
      </c>
      <c r="W849" s="13" t="str">
        <f t="shared" si="158"/>
        <v>RI</v>
      </c>
      <c r="X849" s="13">
        <f t="shared" si="159"/>
        <v>12</v>
      </c>
      <c r="Y849" s="13" t="str">
        <f>IFERROR(VLOOKUP(C849,ReceivingTeam[],2,FALSE),"HelpDesk")</f>
        <v>HelpDesk</v>
      </c>
      <c r="Z849" s="67">
        <f t="shared" si="160"/>
        <v>44887.683842592625</v>
      </c>
      <c r="AA849" s="68">
        <f t="shared" si="161"/>
        <v>44886</v>
      </c>
      <c r="AB849" s="69" t="b">
        <f t="shared" si="162"/>
        <v>1</v>
      </c>
      <c r="AC849" s="70">
        <f t="shared" si="163"/>
        <v>0.5</v>
      </c>
      <c r="AD849" s="67">
        <f t="shared" si="164"/>
        <v>44887.683842592625</v>
      </c>
      <c r="AE849" s="67">
        <f>VLOOKUP(V849,'Branch Wise Work Timelines'!C:G,3,FALSE)+AA849</f>
        <v>44886.416666666664</v>
      </c>
      <c r="AF849" s="67">
        <f>IF(V849="Bangalore",VLOOKUP(V849,'Branch Wise Work Timelines'!C:G,4,FALSE)+AA849+1,IF(V849="Mumbai",VLOOKUP(V849,'Branch Wise Work Timelines'!C:G,4,FALSE)+AA849+1,VLOOKUP(V849,'Branch Wise Work Timelines'!C:G,4,FALSE)+AA849))</f>
        <v>44886.770833333336</v>
      </c>
      <c r="AG849" s="67">
        <f>WORKDAY.INTL(AA849,1,11)+VLOOKUP(V849,'Branch Wise Work Timelines'!C:G,3,FALSE)</f>
        <v>44887.416666666664</v>
      </c>
      <c r="AH849" s="69" t="str">
        <f t="shared" ca="1" si="165"/>
        <v>Out of TAT</v>
      </c>
      <c r="AI849" s="69">
        <f t="shared" ca="1" si="166"/>
        <v>20566</v>
      </c>
      <c r="AJ849" s="69" t="str">
        <f ca="1">IF(AI849&lt;0,"0-12",IFERROR(VLOOKUP(AI849,Breakup[],2,FALSE),"&gt;24"))</f>
        <v>&gt;24</v>
      </c>
      <c r="AK849" s="69" t="str">
        <f>VLOOKUP(V849,Master!B:D,3,FALSE)</f>
        <v>South</v>
      </c>
      <c r="AL849" s="69" t="str">
        <f t="shared" si="167"/>
        <v>Cochin</v>
      </c>
    </row>
    <row r="850" spans="1:38">
      <c r="A850" s="13" t="s">
        <v>1999</v>
      </c>
      <c r="B850" s="54">
        <v>44701.634251157397</v>
      </c>
      <c r="C850" s="13" t="s">
        <v>467</v>
      </c>
      <c r="D850" s="13">
        <v>1951</v>
      </c>
      <c r="E850" s="13" t="s">
        <v>2000</v>
      </c>
      <c r="F850" s="13" t="s">
        <v>15</v>
      </c>
      <c r="G850" s="14">
        <v>1653043498252</v>
      </c>
      <c r="H850" s="55">
        <v>0.15687499999999999</v>
      </c>
      <c r="I850" s="33">
        <v>44888.156875000001</v>
      </c>
      <c r="J850" s="58">
        <v>44888</v>
      </c>
      <c r="K850" s="13" t="s">
        <v>213</v>
      </c>
      <c r="L850" s="13" t="s">
        <v>30</v>
      </c>
      <c r="M850" s="13" t="s">
        <v>214</v>
      </c>
      <c r="N850" s="13" t="s">
        <v>206</v>
      </c>
      <c r="O850" s="33" t="s">
        <v>38</v>
      </c>
      <c r="P850" s="58" t="s">
        <v>38</v>
      </c>
      <c r="Q850" s="33" t="s">
        <v>207</v>
      </c>
      <c r="R850" s="14" t="s">
        <v>38</v>
      </c>
      <c r="S850" s="13" t="s">
        <v>216</v>
      </c>
      <c r="T850" s="13" t="s">
        <v>217</v>
      </c>
      <c r="U850" s="33">
        <f t="shared" ca="1" si="156"/>
        <v>45744.56914039352</v>
      </c>
      <c r="V850" s="13" t="str">
        <f t="shared" si="157"/>
        <v>Bangalore</v>
      </c>
      <c r="W850" s="13" t="str">
        <f t="shared" si="158"/>
        <v>CLS</v>
      </c>
      <c r="X850" s="13">
        <f t="shared" si="159"/>
        <v>3</v>
      </c>
      <c r="Y850" s="13" t="str">
        <f>IFERROR(VLOOKUP(C850,ReceivingTeam[],2,FALSE),"HelpDesk")</f>
        <v>HelpDesk</v>
      </c>
      <c r="Z850" s="67">
        <f t="shared" si="160"/>
        <v>44888.916666666664</v>
      </c>
      <c r="AA850" s="68">
        <f t="shared" si="161"/>
        <v>44888</v>
      </c>
      <c r="AB850" s="69" t="b">
        <f t="shared" si="162"/>
        <v>1</v>
      </c>
      <c r="AC850" s="70">
        <f t="shared" si="163"/>
        <v>0.5</v>
      </c>
      <c r="AD850" s="67">
        <f t="shared" si="164"/>
        <v>44888.916666666664</v>
      </c>
      <c r="AE850" s="67">
        <f>VLOOKUP(V850,'Branch Wise Work Timelines'!C:G,3,FALSE)+AA850</f>
        <v>44888.416666666664</v>
      </c>
      <c r="AF850" s="67">
        <f>IF(V850="Bangalore",VLOOKUP(V850,'Branch Wise Work Timelines'!C:G,4,FALSE)+AA850+1,IF(V850="Mumbai",VLOOKUP(V850,'Branch Wise Work Timelines'!C:G,4,FALSE)+AA850+1,VLOOKUP(V850,'Branch Wise Work Timelines'!C:G,4,FALSE)+AA850))</f>
        <v>44889.104166666664</v>
      </c>
      <c r="AG850" s="67">
        <f>WORKDAY.INTL(AA850,1,11)+VLOOKUP(V850,'Branch Wise Work Timelines'!C:G,3,FALSE)</f>
        <v>44889.416666666664</v>
      </c>
      <c r="AH850" s="69" t="str">
        <f t="shared" ca="1" si="165"/>
        <v>Out of TAT</v>
      </c>
      <c r="AI850" s="69">
        <f t="shared" ca="1" si="166"/>
        <v>20536</v>
      </c>
      <c r="AJ850" s="69" t="str">
        <f ca="1">IF(AI850&lt;0,"0-12",IFERROR(VLOOKUP(AI850,Breakup[],2,FALSE),"&gt;24"))</f>
        <v>&gt;24</v>
      </c>
      <c r="AK850" s="69" t="str">
        <f>VLOOKUP(V850,Master!B:D,3,FALSE)</f>
        <v>South</v>
      </c>
      <c r="AL850" s="69" t="str">
        <f t="shared" si="167"/>
        <v>Bangalore-CLS</v>
      </c>
    </row>
    <row r="851" spans="1:38">
      <c r="A851" s="13" t="s">
        <v>2001</v>
      </c>
      <c r="B851" s="54">
        <v>44701.479452511601</v>
      </c>
      <c r="C851" s="13" t="s">
        <v>311</v>
      </c>
      <c r="D851" s="13">
        <v>289</v>
      </c>
      <c r="E851" s="13" t="s">
        <v>2002</v>
      </c>
      <c r="F851" s="13" t="s">
        <v>33</v>
      </c>
      <c r="G851" s="14">
        <v>1653028737086</v>
      </c>
      <c r="H851" s="55">
        <v>0.40086805555555599</v>
      </c>
      <c r="I851" s="33">
        <v>44890.4008680556</v>
      </c>
      <c r="J851" s="58">
        <v>44890</v>
      </c>
      <c r="K851" s="13" t="s">
        <v>313</v>
      </c>
      <c r="L851" s="13" t="s">
        <v>60</v>
      </c>
      <c r="M851" s="13" t="s">
        <v>314</v>
      </c>
      <c r="N851" s="13" t="s">
        <v>206</v>
      </c>
      <c r="O851" s="33" t="s">
        <v>38</v>
      </c>
      <c r="P851" s="58" t="s">
        <v>38</v>
      </c>
      <c r="Q851" s="33" t="s">
        <v>207</v>
      </c>
      <c r="R851" s="14" t="s">
        <v>38</v>
      </c>
      <c r="S851" s="13" t="s">
        <v>208</v>
      </c>
      <c r="T851" s="13" t="s">
        <v>209</v>
      </c>
      <c r="U851" s="33">
        <f t="shared" ca="1" si="156"/>
        <v>45744.56914039352</v>
      </c>
      <c r="V851" s="13" t="str">
        <f t="shared" si="157"/>
        <v>Hyderabad</v>
      </c>
      <c r="W851" s="13" t="str">
        <f t="shared" si="158"/>
        <v>RI</v>
      </c>
      <c r="X851" s="13">
        <f t="shared" si="159"/>
        <v>9</v>
      </c>
      <c r="Y851" s="13" t="str">
        <f>IFERROR(VLOOKUP(C851,ReceivingTeam[],2,FALSE),"HelpDesk")</f>
        <v>HelpDesk</v>
      </c>
      <c r="Z851" s="67">
        <f t="shared" si="160"/>
        <v>44891.562499999993</v>
      </c>
      <c r="AA851" s="68">
        <f t="shared" si="161"/>
        <v>44890</v>
      </c>
      <c r="AB851" s="69" t="b">
        <f t="shared" si="162"/>
        <v>1</v>
      </c>
      <c r="AC851" s="70">
        <f t="shared" si="163"/>
        <v>0.5</v>
      </c>
      <c r="AD851" s="67">
        <f t="shared" si="164"/>
        <v>44891.562499999993</v>
      </c>
      <c r="AE851" s="67">
        <f>VLOOKUP(V851,'Branch Wise Work Timelines'!C:G,3,FALSE)+AA851</f>
        <v>44890.416666666664</v>
      </c>
      <c r="AF851" s="67">
        <f>IF(V851="Bangalore",VLOOKUP(V851,'Branch Wise Work Timelines'!C:G,4,FALSE)+AA851+1,IF(V851="Mumbai",VLOOKUP(V851,'Branch Wise Work Timelines'!C:G,4,FALSE)+AA851+1,VLOOKUP(V851,'Branch Wise Work Timelines'!C:G,4,FALSE)+AA851))</f>
        <v>44890.770833333336</v>
      </c>
      <c r="AG851" s="67">
        <f>WORKDAY.INTL(AA851,1,11)+VLOOKUP(V851,'Branch Wise Work Timelines'!C:G,3,FALSE)</f>
        <v>44891.416666666664</v>
      </c>
      <c r="AH851" s="69" t="str">
        <f t="shared" ca="1" si="165"/>
        <v>Out of TAT</v>
      </c>
      <c r="AI851" s="69">
        <f t="shared" ca="1" si="166"/>
        <v>20473</v>
      </c>
      <c r="AJ851" s="69" t="str">
        <f ca="1">IF(AI851&lt;0,"0-12",IFERROR(VLOOKUP(AI851,Breakup[],2,FALSE),"&gt;24"))</f>
        <v>&gt;24</v>
      </c>
      <c r="AK851" s="69" t="str">
        <f>VLOOKUP(V851,Master!B:D,3,FALSE)</f>
        <v>South</v>
      </c>
      <c r="AL851" s="69" t="str">
        <f t="shared" si="167"/>
        <v>Hyderabad</v>
      </c>
    </row>
    <row r="852" spans="1:38">
      <c r="A852" s="13" t="s">
        <v>2003</v>
      </c>
      <c r="B852" s="54">
        <v>44700.685788541698</v>
      </c>
      <c r="C852" s="13" t="s">
        <v>162</v>
      </c>
      <c r="D852" s="13">
        <v>476</v>
      </c>
      <c r="E852" s="13" t="s">
        <v>2004</v>
      </c>
      <c r="F852" s="13" t="s">
        <v>33</v>
      </c>
      <c r="G852" s="14">
        <v>1653027538413</v>
      </c>
      <c r="H852" s="55">
        <v>0.828587962962963</v>
      </c>
      <c r="I852" s="33">
        <v>44891.828587962998</v>
      </c>
      <c r="J852" s="58">
        <v>44891</v>
      </c>
      <c r="K852" s="13" t="s">
        <v>249</v>
      </c>
      <c r="L852" s="13" t="s">
        <v>44</v>
      </c>
      <c r="M852" s="13" t="s">
        <v>250</v>
      </c>
      <c r="N852" s="13" t="s">
        <v>206</v>
      </c>
      <c r="O852" s="33">
        <v>44891.0780324074</v>
      </c>
      <c r="P852" s="58">
        <v>44891</v>
      </c>
      <c r="Q852" s="33" t="s">
        <v>237</v>
      </c>
      <c r="R852" s="14">
        <v>1175</v>
      </c>
      <c r="S852" s="13" t="s">
        <v>216</v>
      </c>
      <c r="T852" s="13" t="s">
        <v>217</v>
      </c>
      <c r="U852" s="33">
        <f t="shared" ca="1" si="156"/>
        <v>45744.56914039352</v>
      </c>
      <c r="V852" s="13" t="str">
        <f t="shared" si="157"/>
        <v>Coimbatore</v>
      </c>
      <c r="W852" s="13" t="str">
        <f t="shared" si="158"/>
        <v>RI</v>
      </c>
      <c r="X852" s="13">
        <f t="shared" si="159"/>
        <v>19</v>
      </c>
      <c r="Y852" s="13" t="str">
        <f>IFERROR(VLOOKUP(C852,ReceivingTeam[],2,FALSE),"HelpDesk")</f>
        <v>Branch office</v>
      </c>
      <c r="Z852" s="67">
        <f t="shared" si="160"/>
        <v>44893.974421296327</v>
      </c>
      <c r="AA852" s="68">
        <f t="shared" si="161"/>
        <v>44891</v>
      </c>
      <c r="AB852" s="69" t="b">
        <f t="shared" si="162"/>
        <v>1</v>
      </c>
      <c r="AC852" s="70">
        <f t="shared" si="163"/>
        <v>0.5</v>
      </c>
      <c r="AD852" s="67">
        <f t="shared" si="164"/>
        <v>44893.974421296327</v>
      </c>
      <c r="AE852" s="67">
        <f>VLOOKUP(V852,'Branch Wise Work Timelines'!C:G,3,FALSE)+AA852</f>
        <v>44891.416666666664</v>
      </c>
      <c r="AF852" s="67">
        <f>IF(V852="Bangalore",VLOOKUP(V852,'Branch Wise Work Timelines'!C:G,4,FALSE)+AA852+1,IF(V852="Mumbai",VLOOKUP(V852,'Branch Wise Work Timelines'!C:G,4,FALSE)+AA852+1,VLOOKUP(V852,'Branch Wise Work Timelines'!C:G,4,FALSE)+AA852))</f>
        <v>44891.770833333336</v>
      </c>
      <c r="AG852" s="67">
        <f>WORKDAY.INTL(AA852,1,11)+VLOOKUP(V852,'Branch Wise Work Timelines'!C:G,3,FALSE)</f>
        <v>44893.416666666664</v>
      </c>
      <c r="AH852" s="69" t="str">
        <f t="shared" si="165"/>
        <v>Met</v>
      </c>
      <c r="AI852" s="69">
        <f t="shared" ca="1" si="166"/>
        <v>20415</v>
      </c>
      <c r="AJ852" s="69" t="str">
        <f ca="1">IF(AI852&lt;0,"0-12",IFERROR(VLOOKUP(AI852,Breakup[],2,FALSE),"&gt;24"))</f>
        <v>&gt;24</v>
      </c>
      <c r="AK852" s="69" t="str">
        <f>VLOOKUP(V852,Master!B:D,3,FALSE)</f>
        <v>South</v>
      </c>
      <c r="AL852" s="69" t="str">
        <f t="shared" si="167"/>
        <v>Coimbatore</v>
      </c>
    </row>
    <row r="853" spans="1:38">
      <c r="A853" s="13" t="s">
        <v>2005</v>
      </c>
      <c r="B853" s="54">
        <v>44701.575195914404</v>
      </c>
      <c r="C853" s="13" t="s">
        <v>497</v>
      </c>
      <c r="D853" s="13">
        <v>1348</v>
      </c>
      <c r="E853" s="13" t="s">
        <v>2006</v>
      </c>
      <c r="F853" s="13" t="s">
        <v>33</v>
      </c>
      <c r="G853" s="14">
        <v>1653036481737</v>
      </c>
      <c r="H853" s="55">
        <v>0.92372685185185199</v>
      </c>
      <c r="I853" s="33">
        <v>44890.923726851899</v>
      </c>
      <c r="J853" s="58">
        <v>44890</v>
      </c>
      <c r="K853" s="13" t="s">
        <v>452</v>
      </c>
      <c r="L853" s="13" t="s">
        <v>36</v>
      </c>
      <c r="M853" s="13" t="s">
        <v>497</v>
      </c>
      <c r="N853" s="13" t="s">
        <v>206</v>
      </c>
      <c r="O853" s="33" t="s">
        <v>38</v>
      </c>
      <c r="P853" s="58" t="s">
        <v>38</v>
      </c>
      <c r="Q853" s="33" t="s">
        <v>207</v>
      </c>
      <c r="R853" s="14" t="s">
        <v>38</v>
      </c>
      <c r="S853" s="13" t="s">
        <v>216</v>
      </c>
      <c r="T853" s="13" t="s">
        <v>217</v>
      </c>
      <c r="U853" s="33">
        <f t="shared" ca="1" si="156"/>
        <v>45744.56914039352</v>
      </c>
      <c r="V853" s="13" t="str">
        <f t="shared" si="157"/>
        <v>Chennai</v>
      </c>
      <c r="W853" s="13" t="str">
        <f t="shared" si="158"/>
        <v>RI</v>
      </c>
      <c r="X853" s="13">
        <f t="shared" si="159"/>
        <v>22</v>
      </c>
      <c r="Y853" s="13" t="str">
        <f>IFERROR(VLOOKUP(C853,ReceivingTeam[],2,FALSE),"HelpDesk")</f>
        <v>HelpDesk</v>
      </c>
      <c r="Z853" s="67">
        <f t="shared" si="160"/>
        <v>44892.069560185228</v>
      </c>
      <c r="AA853" s="68">
        <f t="shared" si="161"/>
        <v>44890</v>
      </c>
      <c r="AB853" s="69" t="b">
        <f t="shared" si="162"/>
        <v>1</v>
      </c>
      <c r="AC853" s="70">
        <f t="shared" si="163"/>
        <v>0.5</v>
      </c>
      <c r="AD853" s="67">
        <f t="shared" si="164"/>
        <v>44892.069560185228</v>
      </c>
      <c r="AE853" s="67">
        <f>VLOOKUP(V853,'Branch Wise Work Timelines'!C:G,3,FALSE)+AA853</f>
        <v>44890.416666666664</v>
      </c>
      <c r="AF853" s="67">
        <f>IF(V853="Bangalore",VLOOKUP(V853,'Branch Wise Work Timelines'!C:G,4,FALSE)+AA853+1,IF(V853="Mumbai",VLOOKUP(V853,'Branch Wise Work Timelines'!C:G,4,FALSE)+AA853+1,VLOOKUP(V853,'Branch Wise Work Timelines'!C:G,4,FALSE)+AA853))</f>
        <v>44890.770833333336</v>
      </c>
      <c r="AG853" s="67">
        <f>WORKDAY.INTL(AA853,1,11)+VLOOKUP(V853,'Branch Wise Work Timelines'!C:G,3,FALSE)</f>
        <v>44891.416666666664</v>
      </c>
      <c r="AH853" s="69" t="str">
        <f t="shared" ca="1" si="165"/>
        <v>Out of TAT</v>
      </c>
      <c r="AI853" s="69">
        <f t="shared" ca="1" si="166"/>
        <v>20460</v>
      </c>
      <c r="AJ853" s="69" t="str">
        <f ca="1">IF(AI853&lt;0,"0-12",IFERROR(VLOOKUP(AI853,Breakup[],2,FALSE),"&gt;24"))</f>
        <v>&gt;24</v>
      </c>
      <c r="AK853" s="69" t="str">
        <f>VLOOKUP(V853,Master!B:D,3,FALSE)</f>
        <v>South</v>
      </c>
      <c r="AL853" s="69" t="str">
        <f t="shared" si="167"/>
        <v>Chennai</v>
      </c>
    </row>
    <row r="854" spans="1:38">
      <c r="A854" s="13" t="s">
        <v>2007</v>
      </c>
      <c r="B854" s="54">
        <v>44701.673512581001</v>
      </c>
      <c r="C854" s="13" t="s">
        <v>467</v>
      </c>
      <c r="D854" s="13">
        <v>1900</v>
      </c>
      <c r="E854" s="13" t="s">
        <v>2008</v>
      </c>
      <c r="F854" s="13" t="s">
        <v>15</v>
      </c>
      <c r="G854" s="14">
        <v>1653044855569</v>
      </c>
      <c r="H854" s="55">
        <v>0.73988425925925905</v>
      </c>
      <c r="I854" s="33">
        <v>44883.739884259303</v>
      </c>
      <c r="J854" s="58">
        <v>44883</v>
      </c>
      <c r="K854" s="13" t="s">
        <v>213</v>
      </c>
      <c r="L854" s="13" t="s">
        <v>30</v>
      </c>
      <c r="M854" s="13" t="s">
        <v>75</v>
      </c>
      <c r="N854" s="13" t="s">
        <v>206</v>
      </c>
      <c r="O854" s="33" t="s">
        <v>38</v>
      </c>
      <c r="P854" s="58" t="s">
        <v>38</v>
      </c>
      <c r="Q854" s="33" t="s">
        <v>207</v>
      </c>
      <c r="R854" s="14" t="s">
        <v>38</v>
      </c>
      <c r="S854" s="13" t="s">
        <v>208</v>
      </c>
      <c r="T854" s="13" t="s">
        <v>209</v>
      </c>
      <c r="U854" s="33">
        <f t="shared" ca="1" si="156"/>
        <v>45744.56914039352</v>
      </c>
      <c r="V854" s="13" t="str">
        <f t="shared" si="157"/>
        <v>Bangalore</v>
      </c>
      <c r="W854" s="13" t="str">
        <f t="shared" si="158"/>
        <v>CLS</v>
      </c>
      <c r="X854" s="13">
        <f t="shared" si="159"/>
        <v>17</v>
      </c>
      <c r="Y854" s="13" t="str">
        <f>IFERROR(VLOOKUP(C854,ReceivingTeam[],2,FALSE),"HelpDesk")</f>
        <v>HelpDesk</v>
      </c>
      <c r="Z854" s="67">
        <f t="shared" si="160"/>
        <v>44884.552384259303</v>
      </c>
      <c r="AA854" s="68">
        <f t="shared" si="161"/>
        <v>44883</v>
      </c>
      <c r="AB854" s="69" t="b">
        <f t="shared" si="162"/>
        <v>1</v>
      </c>
      <c r="AC854" s="70">
        <f t="shared" si="163"/>
        <v>0.5</v>
      </c>
      <c r="AD854" s="67">
        <f t="shared" si="164"/>
        <v>44884.552384259303</v>
      </c>
      <c r="AE854" s="67">
        <f>VLOOKUP(V854,'Branch Wise Work Timelines'!C:G,3,FALSE)+AA854</f>
        <v>44883.416666666664</v>
      </c>
      <c r="AF854" s="67">
        <f>IF(V854="Bangalore",VLOOKUP(V854,'Branch Wise Work Timelines'!C:G,4,FALSE)+AA854+1,IF(V854="Mumbai",VLOOKUP(V854,'Branch Wise Work Timelines'!C:G,4,FALSE)+AA854+1,VLOOKUP(V854,'Branch Wise Work Timelines'!C:G,4,FALSE)+AA854))</f>
        <v>44884.104166666664</v>
      </c>
      <c r="AG854" s="67">
        <f>WORKDAY.INTL(AA854,1,11)+VLOOKUP(V854,'Branch Wise Work Timelines'!C:G,3,FALSE)</f>
        <v>44884.416666666664</v>
      </c>
      <c r="AH854" s="69" t="str">
        <f t="shared" ca="1" si="165"/>
        <v>Out of TAT</v>
      </c>
      <c r="AI854" s="69">
        <f t="shared" ca="1" si="166"/>
        <v>20641</v>
      </c>
      <c r="AJ854" s="69" t="str">
        <f ca="1">IF(AI854&lt;0,"0-12",IFERROR(VLOOKUP(AI854,Breakup[],2,FALSE),"&gt;24"))</f>
        <v>&gt;24</v>
      </c>
      <c r="AK854" s="69" t="str">
        <f>VLOOKUP(V854,Master!B:D,3,FALSE)</f>
        <v>South</v>
      </c>
      <c r="AL854" s="69" t="str">
        <f t="shared" si="167"/>
        <v>Bangalore-CLS</v>
      </c>
    </row>
    <row r="855" spans="1:38">
      <c r="A855" s="13" t="s">
        <v>2009</v>
      </c>
      <c r="B855" s="54">
        <v>44701.572851122699</v>
      </c>
      <c r="C855" s="13" t="s">
        <v>497</v>
      </c>
      <c r="D855" s="13">
        <v>672</v>
      </c>
      <c r="E855" s="13" t="s">
        <v>2010</v>
      </c>
      <c r="F855" s="13" t="s">
        <v>33</v>
      </c>
      <c r="G855" s="14">
        <v>1653036481737</v>
      </c>
      <c r="H855" s="55">
        <v>0.87876157407407396</v>
      </c>
      <c r="I855" s="33">
        <v>44887.878761574102</v>
      </c>
      <c r="J855" s="58">
        <v>44887</v>
      </c>
      <c r="K855" s="13" t="s">
        <v>452</v>
      </c>
      <c r="L855" s="13" t="s">
        <v>36</v>
      </c>
      <c r="M855" s="13" t="s">
        <v>497</v>
      </c>
      <c r="N855" s="13" t="s">
        <v>206</v>
      </c>
      <c r="O855" s="33" t="s">
        <v>38</v>
      </c>
      <c r="P855" s="58" t="s">
        <v>38</v>
      </c>
      <c r="Q855" s="33" t="s">
        <v>207</v>
      </c>
      <c r="R855" s="14" t="s">
        <v>38</v>
      </c>
      <c r="S855" s="13" t="s">
        <v>216</v>
      </c>
      <c r="T855" s="13" t="s">
        <v>217</v>
      </c>
      <c r="U855" s="33">
        <f t="shared" ca="1" si="156"/>
        <v>45744.56914039352</v>
      </c>
      <c r="V855" s="13" t="str">
        <f t="shared" si="157"/>
        <v>Chennai</v>
      </c>
      <c r="W855" s="13" t="str">
        <f t="shared" si="158"/>
        <v>RI</v>
      </c>
      <c r="X855" s="13">
        <f t="shared" si="159"/>
        <v>21</v>
      </c>
      <c r="Y855" s="13" t="str">
        <f>IFERROR(VLOOKUP(C855,ReceivingTeam[],2,FALSE),"HelpDesk")</f>
        <v>HelpDesk</v>
      </c>
      <c r="Z855" s="67">
        <f t="shared" si="160"/>
        <v>44889.024594907431</v>
      </c>
      <c r="AA855" s="68">
        <f t="shared" si="161"/>
        <v>44887</v>
      </c>
      <c r="AB855" s="69" t="b">
        <f t="shared" si="162"/>
        <v>1</v>
      </c>
      <c r="AC855" s="70">
        <f t="shared" si="163"/>
        <v>0.5</v>
      </c>
      <c r="AD855" s="67">
        <f t="shared" si="164"/>
        <v>44889.024594907431</v>
      </c>
      <c r="AE855" s="67">
        <f>VLOOKUP(V855,'Branch Wise Work Timelines'!C:G,3,FALSE)+AA855</f>
        <v>44887.416666666664</v>
      </c>
      <c r="AF855" s="67">
        <f>IF(V855="Bangalore",VLOOKUP(V855,'Branch Wise Work Timelines'!C:G,4,FALSE)+AA855+1,IF(V855="Mumbai",VLOOKUP(V855,'Branch Wise Work Timelines'!C:G,4,FALSE)+AA855+1,VLOOKUP(V855,'Branch Wise Work Timelines'!C:G,4,FALSE)+AA855))</f>
        <v>44887.770833333336</v>
      </c>
      <c r="AG855" s="67">
        <f>WORKDAY.INTL(AA855,1,11)+VLOOKUP(V855,'Branch Wise Work Timelines'!C:G,3,FALSE)</f>
        <v>44888.416666666664</v>
      </c>
      <c r="AH855" s="69" t="str">
        <f t="shared" ca="1" si="165"/>
        <v>Out of TAT</v>
      </c>
      <c r="AI855" s="69">
        <f t="shared" ca="1" si="166"/>
        <v>20534</v>
      </c>
      <c r="AJ855" s="69" t="str">
        <f ca="1">IF(AI855&lt;0,"0-12",IFERROR(VLOOKUP(AI855,Breakup[],2,FALSE),"&gt;24"))</f>
        <v>&gt;24</v>
      </c>
      <c r="AK855" s="69" t="str">
        <f>VLOOKUP(V855,Master!B:D,3,FALSE)</f>
        <v>South</v>
      </c>
      <c r="AL855" s="69" t="str">
        <f t="shared" si="167"/>
        <v>Chennai</v>
      </c>
    </row>
    <row r="856" spans="1:38">
      <c r="A856" s="13" t="s">
        <v>2011</v>
      </c>
      <c r="B856" s="54">
        <v>44701.665339699102</v>
      </c>
      <c r="C856" s="13" t="s">
        <v>352</v>
      </c>
      <c r="D856" s="13">
        <v>476</v>
      </c>
      <c r="E856" s="13" t="s">
        <v>2012</v>
      </c>
      <c r="F856" s="13" t="s">
        <v>33</v>
      </c>
      <c r="G856" s="14">
        <v>1653044439864</v>
      </c>
      <c r="H856" s="55">
        <v>0.13945601851851899</v>
      </c>
      <c r="I856" s="33">
        <v>44883.1394560185</v>
      </c>
      <c r="J856" s="58">
        <v>44883</v>
      </c>
      <c r="K856" s="13" t="s">
        <v>263</v>
      </c>
      <c r="L856" s="13" t="s">
        <v>69</v>
      </c>
      <c r="M856" s="13" t="s">
        <v>101</v>
      </c>
      <c r="N856" s="13" t="s">
        <v>206</v>
      </c>
      <c r="O856" s="33" t="s">
        <v>38</v>
      </c>
      <c r="P856" s="58" t="s">
        <v>38</v>
      </c>
      <c r="Q856" s="33" t="s">
        <v>207</v>
      </c>
      <c r="R856" s="14" t="s">
        <v>38</v>
      </c>
      <c r="S856" s="13" t="s">
        <v>208</v>
      </c>
      <c r="T856" s="13" t="s">
        <v>209</v>
      </c>
      <c r="U856" s="33">
        <f t="shared" ca="1" si="156"/>
        <v>45744.56914039352</v>
      </c>
      <c r="V856" s="13" t="str">
        <f t="shared" si="157"/>
        <v>Mumbai</v>
      </c>
      <c r="W856" s="13" t="str">
        <f t="shared" si="158"/>
        <v>RI</v>
      </c>
      <c r="X856" s="13">
        <f t="shared" si="159"/>
        <v>3</v>
      </c>
      <c r="Y856" s="13" t="str">
        <f>IFERROR(VLOOKUP(C856,ReceivingTeam[],2,FALSE),"HelpDesk")</f>
        <v>HelpDesk</v>
      </c>
      <c r="Z856" s="67">
        <f t="shared" si="160"/>
        <v>44883.916666666664</v>
      </c>
      <c r="AA856" s="68">
        <f t="shared" si="161"/>
        <v>44883</v>
      </c>
      <c r="AB856" s="69" t="b">
        <f t="shared" si="162"/>
        <v>1</v>
      </c>
      <c r="AC856" s="70">
        <f t="shared" si="163"/>
        <v>0.5</v>
      </c>
      <c r="AD856" s="67">
        <f t="shared" si="164"/>
        <v>44883.916666666664</v>
      </c>
      <c r="AE856" s="67">
        <f>VLOOKUP(V856,'Branch Wise Work Timelines'!C:G,3,FALSE)+AA856</f>
        <v>44883.416666666664</v>
      </c>
      <c r="AF856" s="67">
        <f>IF(V856="Bangalore",VLOOKUP(V856,'Branch Wise Work Timelines'!C:G,4,FALSE)+AA856+1,IF(V856="Mumbai",VLOOKUP(V856,'Branch Wise Work Timelines'!C:G,4,FALSE)+AA856+1,VLOOKUP(V856,'Branch Wise Work Timelines'!C:G,4,FALSE)+AA856))</f>
        <v>44884.25</v>
      </c>
      <c r="AG856" s="67">
        <f>WORKDAY.INTL(AA856,1,11)+VLOOKUP(V856,'Branch Wise Work Timelines'!C:G,3,FALSE)</f>
        <v>44884.416666666664</v>
      </c>
      <c r="AH856" s="69" t="str">
        <f t="shared" ca="1" si="165"/>
        <v>Out of TAT</v>
      </c>
      <c r="AI856" s="69">
        <f t="shared" ca="1" si="166"/>
        <v>20656</v>
      </c>
      <c r="AJ856" s="69" t="str">
        <f ca="1">IF(AI856&lt;0,"0-12",IFERROR(VLOOKUP(AI856,Breakup[],2,FALSE),"&gt;24"))</f>
        <v>&gt;24</v>
      </c>
      <c r="AK856" s="69" t="str">
        <f>VLOOKUP(V856,Master!B:D,3,FALSE)</f>
        <v>East</v>
      </c>
      <c r="AL856" s="69" t="str">
        <f t="shared" si="167"/>
        <v>Mumbai</v>
      </c>
    </row>
    <row r="857" spans="1:38">
      <c r="A857" s="13" t="s">
        <v>2013</v>
      </c>
      <c r="B857" s="54">
        <v>44701.653218136598</v>
      </c>
      <c r="C857" s="13" t="s">
        <v>243</v>
      </c>
      <c r="D857" s="13">
        <v>1486</v>
      </c>
      <c r="E857" s="13" t="s">
        <v>2014</v>
      </c>
      <c r="F857" s="13" t="s">
        <v>15</v>
      </c>
      <c r="G857" s="14">
        <v>1653043097971</v>
      </c>
      <c r="H857" s="55">
        <v>0.54842592592592598</v>
      </c>
      <c r="I857" s="33">
        <v>44887.548425925903</v>
      </c>
      <c r="J857" s="58">
        <v>44887</v>
      </c>
      <c r="K857" s="13" t="s">
        <v>213</v>
      </c>
      <c r="L857" s="13" t="s">
        <v>30</v>
      </c>
      <c r="M857" s="13" t="s">
        <v>214</v>
      </c>
      <c r="N857" s="13" t="s">
        <v>206</v>
      </c>
      <c r="O857" s="33" t="s">
        <v>38</v>
      </c>
      <c r="P857" s="58" t="s">
        <v>38</v>
      </c>
      <c r="Q857" s="33" t="s">
        <v>207</v>
      </c>
      <c r="R857" s="14" t="s">
        <v>38</v>
      </c>
      <c r="S857" s="13" t="s">
        <v>216</v>
      </c>
      <c r="T857" s="13" t="s">
        <v>217</v>
      </c>
      <c r="U857" s="33">
        <f t="shared" ca="1" si="156"/>
        <v>45744.56914039352</v>
      </c>
      <c r="V857" s="13" t="str">
        <f t="shared" si="157"/>
        <v>Bangalore</v>
      </c>
      <c r="W857" s="13" t="str">
        <f t="shared" si="158"/>
        <v>CLS</v>
      </c>
      <c r="X857" s="13">
        <f t="shared" si="159"/>
        <v>13</v>
      </c>
      <c r="Y857" s="13" t="str">
        <f>IFERROR(VLOOKUP(C857,ReceivingTeam[],2,FALSE),"HelpDesk")</f>
        <v>HelpDesk</v>
      </c>
      <c r="Z857" s="67">
        <f t="shared" si="160"/>
        <v>44888.048425925903</v>
      </c>
      <c r="AA857" s="68">
        <f t="shared" si="161"/>
        <v>44887</v>
      </c>
      <c r="AB857" s="69" t="b">
        <f t="shared" si="162"/>
        <v>1</v>
      </c>
      <c r="AC857" s="70">
        <f t="shared" si="163"/>
        <v>0.5</v>
      </c>
      <c r="AD857" s="67">
        <f t="shared" si="164"/>
        <v>44888.048425925903</v>
      </c>
      <c r="AE857" s="67">
        <f>VLOOKUP(V857,'Branch Wise Work Timelines'!C:G,3,FALSE)+AA857</f>
        <v>44887.416666666664</v>
      </c>
      <c r="AF857" s="67">
        <f>IF(V857="Bangalore",VLOOKUP(V857,'Branch Wise Work Timelines'!C:G,4,FALSE)+AA857+1,IF(V857="Mumbai",VLOOKUP(V857,'Branch Wise Work Timelines'!C:G,4,FALSE)+AA857+1,VLOOKUP(V857,'Branch Wise Work Timelines'!C:G,4,FALSE)+AA857))</f>
        <v>44888.104166666664</v>
      </c>
      <c r="AG857" s="67">
        <f>WORKDAY.INTL(AA857,1,11)+VLOOKUP(V857,'Branch Wise Work Timelines'!C:G,3,FALSE)</f>
        <v>44888.416666666664</v>
      </c>
      <c r="AH857" s="69" t="str">
        <f t="shared" ca="1" si="165"/>
        <v>Out of TAT</v>
      </c>
      <c r="AI857" s="69">
        <f t="shared" ca="1" si="166"/>
        <v>20557</v>
      </c>
      <c r="AJ857" s="69" t="str">
        <f ca="1">IF(AI857&lt;0,"0-12",IFERROR(VLOOKUP(AI857,Breakup[],2,FALSE),"&gt;24"))</f>
        <v>&gt;24</v>
      </c>
      <c r="AK857" s="69" t="str">
        <f>VLOOKUP(V857,Master!B:D,3,FALSE)</f>
        <v>South</v>
      </c>
      <c r="AL857" s="69" t="str">
        <f t="shared" si="167"/>
        <v>Bangalore-CLS</v>
      </c>
    </row>
    <row r="858" spans="1:38">
      <c r="A858" s="13" t="s">
        <v>2015</v>
      </c>
      <c r="B858" s="54">
        <v>44701.612153703703</v>
      </c>
      <c r="C858" s="13" t="s">
        <v>268</v>
      </c>
      <c r="D858" s="13">
        <v>1504</v>
      </c>
      <c r="E858" s="13" t="s">
        <v>2016</v>
      </c>
      <c r="F858" s="13" t="s">
        <v>15</v>
      </c>
      <c r="G858" s="14">
        <v>1653042448483</v>
      </c>
      <c r="H858" s="55">
        <v>0.80428240740740697</v>
      </c>
      <c r="I858" s="33">
        <v>44883.8042824074</v>
      </c>
      <c r="J858" s="58">
        <v>44883</v>
      </c>
      <c r="K858" s="13" t="s">
        <v>213</v>
      </c>
      <c r="L858" s="13" t="s">
        <v>30</v>
      </c>
      <c r="M858" s="13" t="s">
        <v>75</v>
      </c>
      <c r="N858" s="13" t="s">
        <v>215</v>
      </c>
      <c r="O858" s="33" t="s">
        <v>38</v>
      </c>
      <c r="P858" s="58" t="s">
        <v>38</v>
      </c>
      <c r="Q858" s="33" t="s">
        <v>207</v>
      </c>
      <c r="R858" s="14" t="s">
        <v>38</v>
      </c>
      <c r="S858" s="13" t="s">
        <v>208</v>
      </c>
      <c r="T858" s="13" t="s">
        <v>209</v>
      </c>
      <c r="U858" s="33">
        <f t="shared" ca="1" si="156"/>
        <v>45744.56914039352</v>
      </c>
      <c r="V858" s="13" t="str">
        <f t="shared" si="157"/>
        <v>Bangalore</v>
      </c>
      <c r="W858" s="13" t="str">
        <f t="shared" si="158"/>
        <v>CLS</v>
      </c>
      <c r="X858" s="13">
        <f t="shared" si="159"/>
        <v>19</v>
      </c>
      <c r="Y858" s="13" t="str">
        <f>IFERROR(VLOOKUP(C858,ReceivingTeam[],2,FALSE),"HelpDesk")</f>
        <v>HelpDesk</v>
      </c>
      <c r="Z858" s="67">
        <f t="shared" si="160"/>
        <v>44884.6167824074</v>
      </c>
      <c r="AA858" s="68">
        <f t="shared" si="161"/>
        <v>44883</v>
      </c>
      <c r="AB858" s="69" t="b">
        <f t="shared" si="162"/>
        <v>1</v>
      </c>
      <c r="AC858" s="70">
        <f t="shared" si="163"/>
        <v>0.5</v>
      </c>
      <c r="AD858" s="67">
        <f t="shared" si="164"/>
        <v>44884.6167824074</v>
      </c>
      <c r="AE858" s="67">
        <f>VLOOKUP(V858,'Branch Wise Work Timelines'!C:G,3,FALSE)+AA858</f>
        <v>44883.416666666664</v>
      </c>
      <c r="AF858" s="67">
        <f>IF(V858="Bangalore",VLOOKUP(V858,'Branch Wise Work Timelines'!C:G,4,FALSE)+AA858+1,IF(V858="Mumbai",VLOOKUP(V858,'Branch Wise Work Timelines'!C:G,4,FALSE)+AA858+1,VLOOKUP(V858,'Branch Wise Work Timelines'!C:G,4,FALSE)+AA858))</f>
        <v>44884.104166666664</v>
      </c>
      <c r="AG858" s="67">
        <f>WORKDAY.INTL(AA858,1,11)+VLOOKUP(V858,'Branch Wise Work Timelines'!C:G,3,FALSE)</f>
        <v>44884.416666666664</v>
      </c>
      <c r="AH858" s="69" t="str">
        <f t="shared" ca="1" si="165"/>
        <v>Out of TAT</v>
      </c>
      <c r="AI858" s="69">
        <f t="shared" ca="1" si="166"/>
        <v>20639</v>
      </c>
      <c r="AJ858" s="69" t="str">
        <f ca="1">IF(AI858&lt;0,"0-12",IFERROR(VLOOKUP(AI858,Breakup[],2,FALSE),"&gt;24"))</f>
        <v>&gt;24</v>
      </c>
      <c r="AK858" s="69" t="str">
        <f>VLOOKUP(V858,Master!B:D,3,FALSE)</f>
        <v>South</v>
      </c>
      <c r="AL858" s="69" t="str">
        <f t="shared" si="167"/>
        <v>Bangalore-CLS</v>
      </c>
    </row>
    <row r="859" spans="1:38">
      <c r="A859" s="13" t="s">
        <v>2017</v>
      </c>
      <c r="B859" s="54">
        <v>44701.6131227199</v>
      </c>
      <c r="C859" s="13" t="s">
        <v>268</v>
      </c>
      <c r="D859" s="13">
        <v>1107</v>
      </c>
      <c r="E859" s="13" t="s">
        <v>2018</v>
      </c>
      <c r="F859" s="13" t="s">
        <v>15</v>
      </c>
      <c r="G859" s="14">
        <v>1653042448483</v>
      </c>
      <c r="H859" s="55">
        <v>0.718981481481482</v>
      </c>
      <c r="I859" s="33">
        <v>44886.718981481499</v>
      </c>
      <c r="J859" s="58">
        <v>44886</v>
      </c>
      <c r="K859" s="13" t="s">
        <v>213</v>
      </c>
      <c r="L859" s="13" t="s">
        <v>30</v>
      </c>
      <c r="M859" s="13" t="s">
        <v>75</v>
      </c>
      <c r="N859" s="13" t="s">
        <v>215</v>
      </c>
      <c r="O859" s="33" t="s">
        <v>38</v>
      </c>
      <c r="P859" s="58" t="s">
        <v>38</v>
      </c>
      <c r="Q859" s="33" t="s">
        <v>207</v>
      </c>
      <c r="R859" s="14" t="s">
        <v>38</v>
      </c>
      <c r="S859" s="13" t="s">
        <v>208</v>
      </c>
      <c r="T859" s="13" t="s">
        <v>209</v>
      </c>
      <c r="U859" s="33">
        <f t="shared" ca="1" si="156"/>
        <v>45744.56914039352</v>
      </c>
      <c r="V859" s="13" t="str">
        <f t="shared" si="157"/>
        <v>Bangalore</v>
      </c>
      <c r="W859" s="13" t="str">
        <f t="shared" si="158"/>
        <v>CLS</v>
      </c>
      <c r="X859" s="13">
        <f t="shared" si="159"/>
        <v>17</v>
      </c>
      <c r="Y859" s="13" t="str">
        <f>IFERROR(VLOOKUP(C859,ReceivingTeam[],2,FALSE),"HelpDesk")</f>
        <v>HelpDesk</v>
      </c>
      <c r="Z859" s="67">
        <f t="shared" si="160"/>
        <v>44887.531481481499</v>
      </c>
      <c r="AA859" s="68">
        <f t="shared" si="161"/>
        <v>44886</v>
      </c>
      <c r="AB859" s="69" t="b">
        <f t="shared" si="162"/>
        <v>1</v>
      </c>
      <c r="AC859" s="70">
        <f t="shared" si="163"/>
        <v>0.5</v>
      </c>
      <c r="AD859" s="67">
        <f t="shared" si="164"/>
        <v>44887.531481481499</v>
      </c>
      <c r="AE859" s="67">
        <f>VLOOKUP(V859,'Branch Wise Work Timelines'!C:G,3,FALSE)+AA859</f>
        <v>44886.416666666664</v>
      </c>
      <c r="AF859" s="67">
        <f>IF(V859="Bangalore",VLOOKUP(V859,'Branch Wise Work Timelines'!C:G,4,FALSE)+AA859+1,IF(V859="Mumbai",VLOOKUP(V859,'Branch Wise Work Timelines'!C:G,4,FALSE)+AA859+1,VLOOKUP(V859,'Branch Wise Work Timelines'!C:G,4,FALSE)+AA859))</f>
        <v>44887.104166666664</v>
      </c>
      <c r="AG859" s="67">
        <f>WORKDAY.INTL(AA859,1,11)+VLOOKUP(V859,'Branch Wise Work Timelines'!C:G,3,FALSE)</f>
        <v>44887.416666666664</v>
      </c>
      <c r="AH859" s="69" t="str">
        <f t="shared" ca="1" si="165"/>
        <v>Out of TAT</v>
      </c>
      <c r="AI859" s="69">
        <f t="shared" ca="1" si="166"/>
        <v>20569</v>
      </c>
      <c r="AJ859" s="69" t="str">
        <f ca="1">IF(AI859&lt;0,"0-12",IFERROR(VLOOKUP(AI859,Breakup[],2,FALSE),"&gt;24"))</f>
        <v>&gt;24</v>
      </c>
      <c r="AK859" s="69" t="str">
        <f>VLOOKUP(V859,Master!B:D,3,FALSE)</f>
        <v>South</v>
      </c>
      <c r="AL859" s="69" t="str">
        <f t="shared" si="167"/>
        <v>Bangalore-CLS</v>
      </c>
    </row>
    <row r="860" spans="1:38">
      <c r="A860" s="13" t="s">
        <v>2019</v>
      </c>
      <c r="B860" s="54">
        <v>44701.505245752298</v>
      </c>
      <c r="C860" s="13" t="s">
        <v>685</v>
      </c>
      <c r="D860" s="13">
        <v>1036</v>
      </c>
      <c r="E860" s="13" t="s">
        <v>2020</v>
      </c>
      <c r="F860" s="13" t="s">
        <v>33</v>
      </c>
      <c r="G860" s="14">
        <v>1653029928607</v>
      </c>
      <c r="H860" s="55">
        <v>0.98238425925925899</v>
      </c>
      <c r="I860" s="33">
        <v>44885.982384259303</v>
      </c>
      <c r="J860" s="58">
        <v>44885</v>
      </c>
      <c r="K860" s="13" t="s">
        <v>257</v>
      </c>
      <c r="L860" s="13" t="s">
        <v>72</v>
      </c>
      <c r="M860" s="13" t="s">
        <v>255</v>
      </c>
      <c r="N860" s="13" t="s">
        <v>206</v>
      </c>
      <c r="O860" s="33" t="s">
        <v>38</v>
      </c>
      <c r="P860" s="58" t="s">
        <v>38</v>
      </c>
      <c r="Q860" s="33" t="s">
        <v>207</v>
      </c>
      <c r="R860" s="14" t="s">
        <v>38</v>
      </c>
      <c r="S860" s="13" t="s">
        <v>216</v>
      </c>
      <c r="T860" s="13" t="s">
        <v>217</v>
      </c>
      <c r="U860" s="33">
        <f t="shared" ca="1" si="156"/>
        <v>45744.56914039352</v>
      </c>
      <c r="V860" s="13" t="str">
        <f t="shared" si="157"/>
        <v>Pune</v>
      </c>
      <c r="W860" s="13" t="str">
        <f t="shared" si="158"/>
        <v>RI</v>
      </c>
      <c r="X860" s="13">
        <f t="shared" si="159"/>
        <v>23</v>
      </c>
      <c r="Y860" s="13" t="str">
        <f>IFERROR(VLOOKUP(C860,ReceivingTeam[],2,FALSE),"HelpDesk")</f>
        <v>HelpDesk</v>
      </c>
      <c r="Z860" s="67">
        <f t="shared" si="160"/>
        <v>44885.895833333336</v>
      </c>
      <c r="AA860" s="68">
        <f t="shared" si="161"/>
        <v>44885</v>
      </c>
      <c r="AB860" s="69" t="b">
        <f t="shared" si="162"/>
        <v>0</v>
      </c>
      <c r="AC860" s="70">
        <f t="shared" si="163"/>
        <v>0.5</v>
      </c>
      <c r="AD860" s="67">
        <f t="shared" si="164"/>
        <v>44885.895833333336</v>
      </c>
      <c r="AE860" s="67">
        <f>VLOOKUP(V860,'Branch Wise Work Timelines'!C:G,3,FALSE)+AA860</f>
        <v>44885.395833333336</v>
      </c>
      <c r="AF860" s="67">
        <f>IF(V860="Bangalore",VLOOKUP(V860,'Branch Wise Work Timelines'!C:G,4,FALSE)+AA860+1,IF(V860="Mumbai",VLOOKUP(V860,'Branch Wise Work Timelines'!C:G,4,FALSE)+AA860+1,VLOOKUP(V860,'Branch Wise Work Timelines'!C:G,4,FALSE)+AA860))</f>
        <v>44885.770833333336</v>
      </c>
      <c r="AG860" s="67">
        <f>WORKDAY.INTL(AA860,1,11)+VLOOKUP(V860,'Branch Wise Work Timelines'!C:G,3,FALSE)</f>
        <v>44886.395833333336</v>
      </c>
      <c r="AH860" s="69" t="str">
        <f t="shared" ca="1" si="165"/>
        <v>Out of TAT</v>
      </c>
      <c r="AI860" s="69">
        <f t="shared" ca="1" si="166"/>
        <v>20609</v>
      </c>
      <c r="AJ860" s="69" t="str">
        <f ca="1">IF(AI860&lt;0,"0-12",IFERROR(VLOOKUP(AI860,Breakup[],2,FALSE),"&gt;24"))</f>
        <v>&gt;24</v>
      </c>
      <c r="AK860" s="69" t="str">
        <f>VLOOKUP(V860,Master!B:D,3,FALSE)</f>
        <v>West</v>
      </c>
      <c r="AL860" s="69" t="str">
        <f t="shared" si="167"/>
        <v>Pune</v>
      </c>
    </row>
    <row r="861" spans="1:38">
      <c r="A861" s="13" t="s">
        <v>2021</v>
      </c>
      <c r="B861" s="54">
        <v>44701.624768252303</v>
      </c>
      <c r="C861" s="13" t="s">
        <v>467</v>
      </c>
      <c r="D861" s="13">
        <v>1555</v>
      </c>
      <c r="E861" s="13" t="s">
        <v>2022</v>
      </c>
      <c r="F861" s="13" t="s">
        <v>15</v>
      </c>
      <c r="G861" s="14">
        <v>1653043498252</v>
      </c>
      <c r="H861" s="55">
        <v>0.37899305555555601</v>
      </c>
      <c r="I861" s="33">
        <v>44891.378993055601</v>
      </c>
      <c r="J861" s="58">
        <v>44891</v>
      </c>
      <c r="K861" s="13" t="s">
        <v>213</v>
      </c>
      <c r="L861" s="13" t="s">
        <v>30</v>
      </c>
      <c r="M861" s="13" t="s">
        <v>214</v>
      </c>
      <c r="N861" s="13" t="s">
        <v>206</v>
      </c>
      <c r="O861" s="33">
        <v>44891.405092592599</v>
      </c>
      <c r="P861" s="58">
        <v>44891</v>
      </c>
      <c r="Q861" s="33" t="s">
        <v>237</v>
      </c>
      <c r="R861" s="14">
        <v>501</v>
      </c>
      <c r="S861" s="13" t="s">
        <v>216</v>
      </c>
      <c r="T861" s="13" t="s">
        <v>217</v>
      </c>
      <c r="U861" s="33">
        <f t="shared" ca="1" si="156"/>
        <v>45744.56914039352</v>
      </c>
      <c r="V861" s="13" t="str">
        <f t="shared" si="157"/>
        <v>Bangalore</v>
      </c>
      <c r="W861" s="13" t="str">
        <f t="shared" si="158"/>
        <v>CLS</v>
      </c>
      <c r="X861" s="13">
        <f t="shared" si="159"/>
        <v>9</v>
      </c>
      <c r="Y861" s="13" t="str">
        <f>IFERROR(VLOOKUP(C861,ReceivingTeam[],2,FALSE),"HelpDesk")</f>
        <v>HelpDesk</v>
      </c>
      <c r="Z861" s="67">
        <f t="shared" si="160"/>
        <v>44891.916666666664</v>
      </c>
      <c r="AA861" s="68">
        <f t="shared" si="161"/>
        <v>44891</v>
      </c>
      <c r="AB861" s="69" t="b">
        <f t="shared" si="162"/>
        <v>1</v>
      </c>
      <c r="AC861" s="70">
        <f t="shared" si="163"/>
        <v>0.5</v>
      </c>
      <c r="AD861" s="67">
        <f t="shared" si="164"/>
        <v>44891.916666666664</v>
      </c>
      <c r="AE861" s="67">
        <f>VLOOKUP(V861,'Branch Wise Work Timelines'!C:G,3,FALSE)+AA861</f>
        <v>44891.416666666664</v>
      </c>
      <c r="AF861" s="67">
        <f>IF(V861="Bangalore",VLOOKUP(V861,'Branch Wise Work Timelines'!C:G,4,FALSE)+AA861+1,IF(V861="Mumbai",VLOOKUP(V861,'Branch Wise Work Timelines'!C:G,4,FALSE)+AA861+1,VLOOKUP(V861,'Branch Wise Work Timelines'!C:G,4,FALSE)+AA861))</f>
        <v>44892.104166666664</v>
      </c>
      <c r="AG861" s="67">
        <f>WORKDAY.INTL(AA861,1,11)+VLOOKUP(V861,'Branch Wise Work Timelines'!C:G,3,FALSE)</f>
        <v>44893.416666666664</v>
      </c>
      <c r="AH861" s="69" t="str">
        <f t="shared" si="165"/>
        <v>Met</v>
      </c>
      <c r="AI861" s="69">
        <f t="shared" ca="1" si="166"/>
        <v>20464</v>
      </c>
      <c r="AJ861" s="69" t="str">
        <f ca="1">IF(AI861&lt;0,"0-12",IFERROR(VLOOKUP(AI861,Breakup[],2,FALSE),"&gt;24"))</f>
        <v>&gt;24</v>
      </c>
      <c r="AK861" s="69" t="str">
        <f>VLOOKUP(V861,Master!B:D,3,FALSE)</f>
        <v>South</v>
      </c>
      <c r="AL861" s="69" t="str">
        <f t="shared" si="167"/>
        <v>Bangalore-CLS</v>
      </c>
    </row>
    <row r="862" spans="1:38">
      <c r="A862" s="13" t="s">
        <v>2023</v>
      </c>
      <c r="B862" s="54">
        <v>44701.519419710603</v>
      </c>
      <c r="C862" s="13" t="s">
        <v>418</v>
      </c>
      <c r="D862" s="13">
        <v>437</v>
      </c>
      <c r="E862" s="13" t="s">
        <v>2024</v>
      </c>
      <c r="F862" s="13" t="s">
        <v>15</v>
      </c>
      <c r="G862" s="14">
        <v>1653032881003</v>
      </c>
      <c r="H862" s="55">
        <v>0.28603009259259299</v>
      </c>
      <c r="I862" s="33">
        <v>44881.286030092597</v>
      </c>
      <c r="J862" s="58">
        <v>44881</v>
      </c>
      <c r="K862" s="13" t="s">
        <v>213</v>
      </c>
      <c r="L862" s="13" t="s">
        <v>30</v>
      </c>
      <c r="M862" s="13" t="s">
        <v>75</v>
      </c>
      <c r="N862" s="13" t="s">
        <v>215</v>
      </c>
      <c r="O862" s="33" t="s">
        <v>38</v>
      </c>
      <c r="P862" s="58" t="s">
        <v>38</v>
      </c>
      <c r="Q862" s="33" t="s">
        <v>207</v>
      </c>
      <c r="R862" s="14" t="s">
        <v>38</v>
      </c>
      <c r="S862" s="13" t="s">
        <v>216</v>
      </c>
      <c r="T862" s="13" t="s">
        <v>217</v>
      </c>
      <c r="U862" s="33">
        <f t="shared" ca="1" si="156"/>
        <v>45744.56914039352</v>
      </c>
      <c r="V862" s="13" t="str">
        <f t="shared" si="157"/>
        <v>Bangalore</v>
      </c>
      <c r="W862" s="13" t="str">
        <f t="shared" si="158"/>
        <v>CLS</v>
      </c>
      <c r="X862" s="13">
        <f t="shared" si="159"/>
        <v>6</v>
      </c>
      <c r="Y862" s="13" t="str">
        <f>IFERROR(VLOOKUP(C862,ReceivingTeam[],2,FALSE),"HelpDesk")</f>
        <v>HelpDesk</v>
      </c>
      <c r="Z862" s="67">
        <f t="shared" si="160"/>
        <v>44881.916666666664</v>
      </c>
      <c r="AA862" s="68">
        <f t="shared" si="161"/>
        <v>44881</v>
      </c>
      <c r="AB862" s="69" t="b">
        <f t="shared" si="162"/>
        <v>1</v>
      </c>
      <c r="AC862" s="70">
        <f t="shared" si="163"/>
        <v>0.5</v>
      </c>
      <c r="AD862" s="67">
        <f t="shared" si="164"/>
        <v>44881.916666666664</v>
      </c>
      <c r="AE862" s="67">
        <f>VLOOKUP(V862,'Branch Wise Work Timelines'!C:G,3,FALSE)+AA862</f>
        <v>44881.416666666664</v>
      </c>
      <c r="AF862" s="67">
        <f>IF(V862="Bangalore",VLOOKUP(V862,'Branch Wise Work Timelines'!C:G,4,FALSE)+AA862+1,IF(V862="Mumbai",VLOOKUP(V862,'Branch Wise Work Timelines'!C:G,4,FALSE)+AA862+1,VLOOKUP(V862,'Branch Wise Work Timelines'!C:G,4,FALSE)+AA862))</f>
        <v>44882.104166666664</v>
      </c>
      <c r="AG862" s="67">
        <f>WORKDAY.INTL(AA862,1,11)+VLOOKUP(V862,'Branch Wise Work Timelines'!C:G,3,FALSE)</f>
        <v>44882.416666666664</v>
      </c>
      <c r="AH862" s="69" t="str">
        <f t="shared" ca="1" si="165"/>
        <v>Out of TAT</v>
      </c>
      <c r="AI862" s="69">
        <f t="shared" ca="1" si="166"/>
        <v>20704</v>
      </c>
      <c r="AJ862" s="69" t="str">
        <f ca="1">IF(AI862&lt;0,"0-12",IFERROR(VLOOKUP(AI862,Breakup[],2,FALSE),"&gt;24"))</f>
        <v>&gt;24</v>
      </c>
      <c r="AK862" s="69" t="str">
        <f>VLOOKUP(V862,Master!B:D,3,FALSE)</f>
        <v>South</v>
      </c>
      <c r="AL862" s="69" t="str">
        <f t="shared" si="167"/>
        <v>Bangalore-CLS</v>
      </c>
    </row>
    <row r="863" spans="1:38">
      <c r="A863" s="13" t="s">
        <v>2025</v>
      </c>
      <c r="B863" s="54">
        <v>44701.556743634297</v>
      </c>
      <c r="C863" s="13" t="s">
        <v>558</v>
      </c>
      <c r="D863" s="13">
        <v>1554</v>
      </c>
      <c r="E863" s="13" t="s">
        <v>2026</v>
      </c>
      <c r="F863" s="13" t="s">
        <v>33</v>
      </c>
      <c r="G863" s="14">
        <v>1653035836057</v>
      </c>
      <c r="H863" s="55">
        <v>0.21993055555555599</v>
      </c>
      <c r="I863" s="33">
        <v>44887.219930555599</v>
      </c>
      <c r="J863" s="58">
        <v>44887</v>
      </c>
      <c r="K863" s="13" t="s">
        <v>213</v>
      </c>
      <c r="L863" s="13" t="s">
        <v>30</v>
      </c>
      <c r="M863" s="13" t="s">
        <v>282</v>
      </c>
      <c r="N863" s="13" t="s">
        <v>206</v>
      </c>
      <c r="O863" s="33" t="s">
        <v>38</v>
      </c>
      <c r="P863" s="58" t="s">
        <v>38</v>
      </c>
      <c r="Q863" s="33" t="s">
        <v>207</v>
      </c>
      <c r="R863" s="14" t="s">
        <v>38</v>
      </c>
      <c r="S863" s="13" t="s">
        <v>208</v>
      </c>
      <c r="T863" s="13" t="s">
        <v>209</v>
      </c>
      <c r="U863" s="33">
        <f t="shared" ca="1" si="156"/>
        <v>45744.56914039352</v>
      </c>
      <c r="V863" s="13" t="str">
        <f t="shared" si="157"/>
        <v>Bangalore</v>
      </c>
      <c r="W863" s="13" t="str">
        <f t="shared" si="158"/>
        <v>RI</v>
      </c>
      <c r="X863" s="13">
        <f t="shared" si="159"/>
        <v>5</v>
      </c>
      <c r="Y863" s="13" t="str">
        <f>IFERROR(VLOOKUP(C863,ReceivingTeam[],2,FALSE),"HelpDesk")</f>
        <v>HelpDesk</v>
      </c>
      <c r="Z863" s="67">
        <f t="shared" si="160"/>
        <v>44887.916666666664</v>
      </c>
      <c r="AA863" s="68">
        <f t="shared" si="161"/>
        <v>44887</v>
      </c>
      <c r="AB863" s="69" t="b">
        <f t="shared" si="162"/>
        <v>1</v>
      </c>
      <c r="AC863" s="70">
        <f t="shared" si="163"/>
        <v>0.5</v>
      </c>
      <c r="AD863" s="67">
        <f t="shared" si="164"/>
        <v>44887.916666666664</v>
      </c>
      <c r="AE863" s="67">
        <f>VLOOKUP(V863,'Branch Wise Work Timelines'!C:G,3,FALSE)+AA863</f>
        <v>44887.416666666664</v>
      </c>
      <c r="AF863" s="67">
        <f>IF(V863="Bangalore",VLOOKUP(V863,'Branch Wise Work Timelines'!C:G,4,FALSE)+AA863+1,IF(V863="Mumbai",VLOOKUP(V863,'Branch Wise Work Timelines'!C:G,4,FALSE)+AA863+1,VLOOKUP(V863,'Branch Wise Work Timelines'!C:G,4,FALSE)+AA863))</f>
        <v>44888.104166666664</v>
      </c>
      <c r="AG863" s="67">
        <f>WORKDAY.INTL(AA863,1,11)+VLOOKUP(V863,'Branch Wise Work Timelines'!C:G,3,FALSE)</f>
        <v>44888.416666666664</v>
      </c>
      <c r="AH863" s="69" t="str">
        <f t="shared" ca="1" si="165"/>
        <v>Out of TAT</v>
      </c>
      <c r="AI863" s="69">
        <f t="shared" ca="1" si="166"/>
        <v>20560</v>
      </c>
      <c r="AJ863" s="69" t="str">
        <f ca="1">IF(AI863&lt;0,"0-12",IFERROR(VLOOKUP(AI863,Breakup[],2,FALSE),"&gt;24"))</f>
        <v>&gt;24</v>
      </c>
      <c r="AK863" s="69" t="str">
        <f>VLOOKUP(V863,Master!B:D,3,FALSE)</f>
        <v>South</v>
      </c>
      <c r="AL863" s="69" t="str">
        <f t="shared" si="167"/>
        <v>Bangalore</v>
      </c>
    </row>
    <row r="864" spans="1:38">
      <c r="A864" s="13" t="s">
        <v>2027</v>
      </c>
      <c r="B864" s="54">
        <v>44699.453613113401</v>
      </c>
      <c r="C864" s="13" t="s">
        <v>979</v>
      </c>
      <c r="D864" s="13">
        <v>762</v>
      </c>
      <c r="E864" s="13" t="s">
        <v>2028</v>
      </c>
      <c r="F864" s="13" t="s">
        <v>33</v>
      </c>
      <c r="G864" s="14">
        <v>1653044915628</v>
      </c>
      <c r="H864" s="55">
        <v>0.29006944444444399</v>
      </c>
      <c r="I864" s="33">
        <v>44889.290069444403</v>
      </c>
      <c r="J864" s="58">
        <v>44889</v>
      </c>
      <c r="K864" s="13" t="s">
        <v>437</v>
      </c>
      <c r="L864" s="13" t="s">
        <v>12</v>
      </c>
      <c r="M864" s="13" t="s">
        <v>435</v>
      </c>
      <c r="N864" s="13" t="s">
        <v>206</v>
      </c>
      <c r="O864" s="33" t="s">
        <v>38</v>
      </c>
      <c r="P864" s="58" t="s">
        <v>38</v>
      </c>
      <c r="Q864" s="33" t="s">
        <v>207</v>
      </c>
      <c r="R864" s="14" t="s">
        <v>38</v>
      </c>
      <c r="S864" s="13" t="s">
        <v>208</v>
      </c>
      <c r="T864" s="13" t="s">
        <v>209</v>
      </c>
      <c r="U864" s="33">
        <f t="shared" ca="1" si="156"/>
        <v>45744.56914039352</v>
      </c>
      <c r="V864" s="13" t="str">
        <f t="shared" si="157"/>
        <v>Ahmedabad</v>
      </c>
      <c r="W864" s="13" t="str">
        <f t="shared" si="158"/>
        <v>RI</v>
      </c>
      <c r="X864" s="13">
        <f t="shared" si="159"/>
        <v>6</v>
      </c>
      <c r="Y864" s="13" t="str">
        <f>IFERROR(VLOOKUP(C864,ReceivingTeam[],2,FALSE),"HelpDesk")</f>
        <v>HelpDesk</v>
      </c>
      <c r="Z864" s="67">
        <f t="shared" si="160"/>
        <v>44890.562499999993</v>
      </c>
      <c r="AA864" s="68">
        <f t="shared" si="161"/>
        <v>44889</v>
      </c>
      <c r="AB864" s="69" t="b">
        <f t="shared" si="162"/>
        <v>1</v>
      </c>
      <c r="AC864" s="70">
        <f t="shared" si="163"/>
        <v>0.5</v>
      </c>
      <c r="AD864" s="67">
        <f t="shared" si="164"/>
        <v>44890.562499999993</v>
      </c>
      <c r="AE864" s="67">
        <f>VLOOKUP(V864,'Branch Wise Work Timelines'!C:G,3,FALSE)+AA864</f>
        <v>44889.416666666664</v>
      </c>
      <c r="AF864" s="67">
        <f>IF(V864="Bangalore",VLOOKUP(V864,'Branch Wise Work Timelines'!C:G,4,FALSE)+AA864+1,IF(V864="Mumbai",VLOOKUP(V864,'Branch Wise Work Timelines'!C:G,4,FALSE)+AA864+1,VLOOKUP(V864,'Branch Wise Work Timelines'!C:G,4,FALSE)+AA864))</f>
        <v>44889.770833333336</v>
      </c>
      <c r="AG864" s="67">
        <f>WORKDAY.INTL(AA864,1,11)+VLOOKUP(V864,'Branch Wise Work Timelines'!C:G,3,FALSE)</f>
        <v>44890.416666666664</v>
      </c>
      <c r="AH864" s="69" t="str">
        <f t="shared" ca="1" si="165"/>
        <v>Out of TAT</v>
      </c>
      <c r="AI864" s="69">
        <f t="shared" ca="1" si="166"/>
        <v>20497</v>
      </c>
      <c r="AJ864" s="69" t="str">
        <f ca="1">IF(AI864&lt;0,"0-12",IFERROR(VLOOKUP(AI864,Breakup[],2,FALSE),"&gt;24"))</f>
        <v>&gt;24</v>
      </c>
      <c r="AK864" s="69" t="str">
        <f>VLOOKUP(V864,Master!B:D,3,FALSE)</f>
        <v>North</v>
      </c>
      <c r="AL864" s="69" t="str">
        <f t="shared" si="167"/>
        <v>Ahmedabad</v>
      </c>
    </row>
    <row r="865" spans="1:38">
      <c r="A865" s="13" t="s">
        <v>2029</v>
      </c>
      <c r="B865" s="54">
        <v>44701.6160248495</v>
      </c>
      <c r="C865" s="13" t="s">
        <v>299</v>
      </c>
      <c r="D865" s="13">
        <v>973</v>
      </c>
      <c r="E865" s="13" t="s">
        <v>2030</v>
      </c>
      <c r="F865" s="13" t="s">
        <v>15</v>
      </c>
      <c r="G865" s="14">
        <v>1653042448483</v>
      </c>
      <c r="H865" s="55">
        <v>0.17394675925925901</v>
      </c>
      <c r="I865" s="33">
        <v>44889.1739467593</v>
      </c>
      <c r="J865" s="58">
        <v>44889</v>
      </c>
      <c r="K865" s="13" t="s">
        <v>213</v>
      </c>
      <c r="L865" s="13" t="s">
        <v>30</v>
      </c>
      <c r="M865" s="13" t="s">
        <v>75</v>
      </c>
      <c r="N865" s="13" t="s">
        <v>215</v>
      </c>
      <c r="O865" s="33" t="s">
        <v>38</v>
      </c>
      <c r="P865" s="58" t="s">
        <v>38</v>
      </c>
      <c r="Q865" s="33" t="s">
        <v>207</v>
      </c>
      <c r="R865" s="14" t="s">
        <v>38</v>
      </c>
      <c r="S865" s="13" t="s">
        <v>208</v>
      </c>
      <c r="T865" s="13" t="s">
        <v>209</v>
      </c>
      <c r="U865" s="33">
        <f t="shared" ca="1" si="156"/>
        <v>45744.56914039352</v>
      </c>
      <c r="V865" s="13" t="str">
        <f t="shared" si="157"/>
        <v>Bangalore</v>
      </c>
      <c r="W865" s="13" t="str">
        <f t="shared" si="158"/>
        <v>CLS</v>
      </c>
      <c r="X865" s="13">
        <f t="shared" si="159"/>
        <v>4</v>
      </c>
      <c r="Y865" s="13" t="str">
        <f>IFERROR(VLOOKUP(C865,ReceivingTeam[],2,FALSE),"HelpDesk")</f>
        <v>HelpDesk</v>
      </c>
      <c r="Z865" s="67">
        <f t="shared" si="160"/>
        <v>44889.916666666664</v>
      </c>
      <c r="AA865" s="68">
        <f t="shared" si="161"/>
        <v>44889</v>
      </c>
      <c r="AB865" s="69" t="b">
        <f t="shared" si="162"/>
        <v>1</v>
      </c>
      <c r="AC865" s="70">
        <f t="shared" si="163"/>
        <v>0.5</v>
      </c>
      <c r="AD865" s="67">
        <f t="shared" si="164"/>
        <v>44889.916666666664</v>
      </c>
      <c r="AE865" s="67">
        <f>VLOOKUP(V865,'Branch Wise Work Timelines'!C:G,3,FALSE)+AA865</f>
        <v>44889.416666666664</v>
      </c>
      <c r="AF865" s="67">
        <f>IF(V865="Bangalore",VLOOKUP(V865,'Branch Wise Work Timelines'!C:G,4,FALSE)+AA865+1,IF(V865="Mumbai",VLOOKUP(V865,'Branch Wise Work Timelines'!C:G,4,FALSE)+AA865+1,VLOOKUP(V865,'Branch Wise Work Timelines'!C:G,4,FALSE)+AA865))</f>
        <v>44890.104166666664</v>
      </c>
      <c r="AG865" s="67">
        <f>WORKDAY.INTL(AA865,1,11)+VLOOKUP(V865,'Branch Wise Work Timelines'!C:G,3,FALSE)</f>
        <v>44890.416666666664</v>
      </c>
      <c r="AH865" s="69" t="str">
        <f t="shared" ca="1" si="165"/>
        <v>Out of TAT</v>
      </c>
      <c r="AI865" s="69">
        <f t="shared" ca="1" si="166"/>
        <v>20512</v>
      </c>
      <c r="AJ865" s="69" t="str">
        <f ca="1">IF(AI865&lt;0,"0-12",IFERROR(VLOOKUP(AI865,Breakup[],2,FALSE),"&gt;24"))</f>
        <v>&gt;24</v>
      </c>
      <c r="AK865" s="69" t="str">
        <f>VLOOKUP(V865,Master!B:D,3,FALSE)</f>
        <v>South</v>
      </c>
      <c r="AL865" s="69" t="str">
        <f t="shared" si="167"/>
        <v>Bangalore-CLS</v>
      </c>
    </row>
    <row r="866" spans="1:38">
      <c r="A866" s="13" t="s">
        <v>2031</v>
      </c>
      <c r="B866" s="54">
        <v>44701.545045868101</v>
      </c>
      <c r="C866" s="13" t="s">
        <v>235</v>
      </c>
      <c r="D866" s="13">
        <v>988</v>
      </c>
      <c r="E866" s="13" t="s">
        <v>2032</v>
      </c>
      <c r="F866" s="13" t="s">
        <v>15</v>
      </c>
      <c r="G866" s="14">
        <v>1653032881003</v>
      </c>
      <c r="H866" s="55">
        <v>0.27688657407407402</v>
      </c>
      <c r="I866" s="33">
        <v>44885.276886574102</v>
      </c>
      <c r="J866" s="58">
        <v>44885</v>
      </c>
      <c r="K866" s="13" t="s">
        <v>213</v>
      </c>
      <c r="L866" s="13" t="s">
        <v>30</v>
      </c>
      <c r="M866" s="13" t="s">
        <v>75</v>
      </c>
      <c r="N866" s="13" t="s">
        <v>215</v>
      </c>
      <c r="O866" s="33" t="s">
        <v>38</v>
      </c>
      <c r="P866" s="58" t="s">
        <v>38</v>
      </c>
      <c r="Q866" s="33" t="s">
        <v>207</v>
      </c>
      <c r="R866" s="14" t="s">
        <v>38</v>
      </c>
      <c r="S866" s="13" t="s">
        <v>216</v>
      </c>
      <c r="T866" s="13" t="s">
        <v>217</v>
      </c>
      <c r="U866" s="33">
        <f t="shared" ca="1" si="156"/>
        <v>45744.56914039352</v>
      </c>
      <c r="V866" s="13" t="str">
        <f t="shared" si="157"/>
        <v>Bangalore</v>
      </c>
      <c r="W866" s="13" t="str">
        <f t="shared" si="158"/>
        <v>CLS</v>
      </c>
      <c r="X866" s="13">
        <f t="shared" si="159"/>
        <v>6</v>
      </c>
      <c r="Y866" s="13" t="str">
        <f>IFERROR(VLOOKUP(C866,ReceivingTeam[],2,FALSE),"HelpDesk")</f>
        <v>HelpDesk</v>
      </c>
      <c r="Z866" s="67">
        <f t="shared" si="160"/>
        <v>44885.916666666664</v>
      </c>
      <c r="AA866" s="68">
        <f t="shared" si="161"/>
        <v>44885</v>
      </c>
      <c r="AB866" s="69" t="b">
        <f t="shared" si="162"/>
        <v>0</v>
      </c>
      <c r="AC866" s="70">
        <f t="shared" si="163"/>
        <v>0.5</v>
      </c>
      <c r="AD866" s="67">
        <f t="shared" si="164"/>
        <v>44885.916666666664</v>
      </c>
      <c r="AE866" s="67">
        <f>VLOOKUP(V866,'Branch Wise Work Timelines'!C:G,3,FALSE)+AA866</f>
        <v>44885.416666666664</v>
      </c>
      <c r="AF866" s="67">
        <f>IF(V866="Bangalore",VLOOKUP(V866,'Branch Wise Work Timelines'!C:G,4,FALSE)+AA866+1,IF(V866="Mumbai",VLOOKUP(V866,'Branch Wise Work Timelines'!C:G,4,FALSE)+AA866+1,VLOOKUP(V866,'Branch Wise Work Timelines'!C:G,4,FALSE)+AA866))</f>
        <v>44886.104166666664</v>
      </c>
      <c r="AG866" s="67">
        <f>WORKDAY.INTL(AA866,1,11)+VLOOKUP(V866,'Branch Wise Work Timelines'!C:G,3,FALSE)</f>
        <v>44886.416666666664</v>
      </c>
      <c r="AH866" s="69" t="str">
        <f t="shared" ca="1" si="165"/>
        <v>Out of TAT</v>
      </c>
      <c r="AI866" s="69">
        <f t="shared" ca="1" si="166"/>
        <v>20608</v>
      </c>
      <c r="AJ866" s="69" t="str">
        <f ca="1">IF(AI866&lt;0,"0-12",IFERROR(VLOOKUP(AI866,Breakup[],2,FALSE),"&gt;24"))</f>
        <v>&gt;24</v>
      </c>
      <c r="AK866" s="69" t="str">
        <f>VLOOKUP(V866,Master!B:D,3,FALSE)</f>
        <v>South</v>
      </c>
      <c r="AL866" s="69" t="str">
        <f t="shared" si="167"/>
        <v>Bangalore-CLS</v>
      </c>
    </row>
    <row r="867" spans="1:38">
      <c r="A867" s="13" t="s">
        <v>2033</v>
      </c>
      <c r="B867" s="54">
        <v>44701.6335678588</v>
      </c>
      <c r="C867" s="13" t="s">
        <v>230</v>
      </c>
      <c r="D867" s="13">
        <v>1052</v>
      </c>
      <c r="E867" s="13" t="s">
        <v>2034</v>
      </c>
      <c r="F867" s="13" t="s">
        <v>15</v>
      </c>
      <c r="G867" s="14">
        <v>1653041711052</v>
      </c>
      <c r="H867" s="55">
        <v>0.265127314814815</v>
      </c>
      <c r="I867" s="33">
        <v>44888.2651273148</v>
      </c>
      <c r="J867" s="58">
        <v>44888</v>
      </c>
      <c r="K867" s="13" t="s">
        <v>213</v>
      </c>
      <c r="L867" s="13" t="s">
        <v>30</v>
      </c>
      <c r="M867" s="13" t="s">
        <v>214</v>
      </c>
      <c r="N867" s="13" t="s">
        <v>206</v>
      </c>
      <c r="O867" s="33" t="s">
        <v>38</v>
      </c>
      <c r="P867" s="58" t="s">
        <v>38</v>
      </c>
      <c r="Q867" s="33" t="s">
        <v>207</v>
      </c>
      <c r="R867" s="14" t="s">
        <v>38</v>
      </c>
      <c r="S867" s="13" t="s">
        <v>216</v>
      </c>
      <c r="T867" s="13" t="s">
        <v>217</v>
      </c>
      <c r="U867" s="33">
        <f t="shared" ca="1" si="156"/>
        <v>45744.56914039352</v>
      </c>
      <c r="V867" s="13" t="str">
        <f t="shared" si="157"/>
        <v>Bangalore</v>
      </c>
      <c r="W867" s="13" t="str">
        <f t="shared" si="158"/>
        <v>CLS</v>
      </c>
      <c r="X867" s="13">
        <f t="shared" si="159"/>
        <v>6</v>
      </c>
      <c r="Y867" s="13" t="str">
        <f>IFERROR(VLOOKUP(C867,ReceivingTeam[],2,FALSE),"HelpDesk")</f>
        <v>HelpDesk</v>
      </c>
      <c r="Z867" s="67">
        <f t="shared" si="160"/>
        <v>44888.916666666664</v>
      </c>
      <c r="AA867" s="68">
        <f t="shared" si="161"/>
        <v>44888</v>
      </c>
      <c r="AB867" s="69" t="b">
        <f t="shared" si="162"/>
        <v>1</v>
      </c>
      <c r="AC867" s="70">
        <f t="shared" si="163"/>
        <v>0.5</v>
      </c>
      <c r="AD867" s="67">
        <f t="shared" si="164"/>
        <v>44888.916666666664</v>
      </c>
      <c r="AE867" s="67">
        <f>VLOOKUP(V867,'Branch Wise Work Timelines'!C:G,3,FALSE)+AA867</f>
        <v>44888.416666666664</v>
      </c>
      <c r="AF867" s="67">
        <f>IF(V867="Bangalore",VLOOKUP(V867,'Branch Wise Work Timelines'!C:G,4,FALSE)+AA867+1,IF(V867="Mumbai",VLOOKUP(V867,'Branch Wise Work Timelines'!C:G,4,FALSE)+AA867+1,VLOOKUP(V867,'Branch Wise Work Timelines'!C:G,4,FALSE)+AA867))</f>
        <v>44889.104166666664</v>
      </c>
      <c r="AG867" s="67">
        <f>WORKDAY.INTL(AA867,1,11)+VLOOKUP(V867,'Branch Wise Work Timelines'!C:G,3,FALSE)</f>
        <v>44889.416666666664</v>
      </c>
      <c r="AH867" s="69" t="str">
        <f t="shared" ca="1" si="165"/>
        <v>Out of TAT</v>
      </c>
      <c r="AI867" s="69">
        <f t="shared" ca="1" si="166"/>
        <v>20536</v>
      </c>
      <c r="AJ867" s="69" t="str">
        <f ca="1">IF(AI867&lt;0,"0-12",IFERROR(VLOOKUP(AI867,Breakup[],2,FALSE),"&gt;24"))</f>
        <v>&gt;24</v>
      </c>
      <c r="AK867" s="69" t="str">
        <f>VLOOKUP(V867,Master!B:D,3,FALSE)</f>
        <v>South</v>
      </c>
      <c r="AL867" s="69" t="str">
        <f t="shared" si="167"/>
        <v>Bangalore-CLS</v>
      </c>
    </row>
    <row r="868" spans="1:38">
      <c r="A868" s="13" t="s">
        <v>2035</v>
      </c>
      <c r="B868" s="54">
        <v>44701.5192320602</v>
      </c>
      <c r="C868" s="13" t="s">
        <v>203</v>
      </c>
      <c r="D868" s="13">
        <v>1562</v>
      </c>
      <c r="E868" s="13" t="s">
        <v>2036</v>
      </c>
      <c r="F868" s="13" t="s">
        <v>33</v>
      </c>
      <c r="G868" s="14">
        <v>1653030840504</v>
      </c>
      <c r="H868" s="55">
        <v>0.91387731481481504</v>
      </c>
      <c r="I868" s="33">
        <v>44882.913877314801</v>
      </c>
      <c r="J868" s="58">
        <v>44882</v>
      </c>
      <c r="K868" s="13" t="s">
        <v>205</v>
      </c>
      <c r="L868" s="13" t="s">
        <v>21</v>
      </c>
      <c r="M868" s="13" t="s">
        <v>1771</v>
      </c>
      <c r="N868" s="13" t="s">
        <v>206</v>
      </c>
      <c r="O868" s="33" t="s">
        <v>38</v>
      </c>
      <c r="P868" s="58" t="s">
        <v>38</v>
      </c>
      <c r="Q868" s="33" t="s">
        <v>207</v>
      </c>
      <c r="R868" s="14" t="s">
        <v>38</v>
      </c>
      <c r="S868" s="13" t="s">
        <v>208</v>
      </c>
      <c r="T868" s="13" t="s">
        <v>209</v>
      </c>
      <c r="U868" s="33">
        <f t="shared" ca="1" si="156"/>
        <v>45744.56914039352</v>
      </c>
      <c r="V868" s="13" t="str">
        <f t="shared" si="157"/>
        <v>Baroda</v>
      </c>
      <c r="W868" s="13" t="str">
        <f t="shared" si="158"/>
        <v>RI</v>
      </c>
      <c r="X868" s="13">
        <f t="shared" si="159"/>
        <v>21</v>
      </c>
      <c r="Y868" s="13" t="str">
        <f>IFERROR(VLOOKUP(C868,ReceivingTeam[],2,FALSE),"HelpDesk")</f>
        <v>HelpDesk</v>
      </c>
      <c r="Z868" s="67">
        <f t="shared" si="160"/>
        <v>44884.059710648129</v>
      </c>
      <c r="AA868" s="68">
        <f t="shared" si="161"/>
        <v>44882</v>
      </c>
      <c r="AB868" s="69" t="b">
        <f t="shared" si="162"/>
        <v>1</v>
      </c>
      <c r="AC868" s="70">
        <f t="shared" si="163"/>
        <v>0.5</v>
      </c>
      <c r="AD868" s="67">
        <f t="shared" si="164"/>
        <v>44884.059710648129</v>
      </c>
      <c r="AE868" s="67">
        <f>VLOOKUP(V868,'Branch Wise Work Timelines'!C:G,3,FALSE)+AA868</f>
        <v>44882.416666666664</v>
      </c>
      <c r="AF868" s="67">
        <f>IF(V868="Bangalore",VLOOKUP(V868,'Branch Wise Work Timelines'!C:G,4,FALSE)+AA868+1,IF(V868="Mumbai",VLOOKUP(V868,'Branch Wise Work Timelines'!C:G,4,FALSE)+AA868+1,VLOOKUP(V868,'Branch Wise Work Timelines'!C:G,4,FALSE)+AA868))</f>
        <v>44882.770833333336</v>
      </c>
      <c r="AG868" s="67">
        <f>WORKDAY.INTL(AA868,1,11)+VLOOKUP(V868,'Branch Wise Work Timelines'!C:G,3,FALSE)</f>
        <v>44883.416666666664</v>
      </c>
      <c r="AH868" s="69" t="str">
        <f t="shared" ca="1" si="165"/>
        <v>Out of TAT</v>
      </c>
      <c r="AI868" s="69">
        <f t="shared" ca="1" si="166"/>
        <v>20653</v>
      </c>
      <c r="AJ868" s="69" t="str">
        <f ca="1">IF(AI868&lt;0,"0-12",IFERROR(VLOOKUP(AI868,Breakup[],2,FALSE),"&gt;24"))</f>
        <v>&gt;24</v>
      </c>
      <c r="AK868" s="69" t="str">
        <f>VLOOKUP(V868,Master!B:D,3,FALSE)</f>
        <v>East</v>
      </c>
      <c r="AL868" s="69" t="str">
        <f t="shared" si="167"/>
        <v>Baroda</v>
      </c>
    </row>
    <row r="869" spans="1:38">
      <c r="A869" s="13" t="s">
        <v>2037</v>
      </c>
      <c r="B869" s="54">
        <v>44701.406581979201</v>
      </c>
      <c r="C869" s="13" t="s">
        <v>149</v>
      </c>
      <c r="D869" s="13">
        <v>427</v>
      </c>
      <c r="E869" s="13" t="s">
        <v>2038</v>
      </c>
      <c r="F869" s="13" t="s">
        <v>33</v>
      </c>
      <c r="G869" s="14">
        <v>1653026331486</v>
      </c>
      <c r="H869" s="55">
        <v>0.502152777777778</v>
      </c>
      <c r="I869" s="33">
        <v>44883.502152777801</v>
      </c>
      <c r="J869" s="58">
        <v>44883</v>
      </c>
      <c r="K869" s="13" t="s">
        <v>313</v>
      </c>
      <c r="L869" s="13" t="s">
        <v>60</v>
      </c>
      <c r="M869" s="13" t="s">
        <v>314</v>
      </c>
      <c r="N869" s="13" t="s">
        <v>215</v>
      </c>
      <c r="O869" s="33" t="s">
        <v>38</v>
      </c>
      <c r="P869" s="58" t="s">
        <v>38</v>
      </c>
      <c r="Q869" s="33" t="s">
        <v>207</v>
      </c>
      <c r="R869" s="14" t="s">
        <v>38</v>
      </c>
      <c r="S869" s="13" t="s">
        <v>208</v>
      </c>
      <c r="T869" s="13" t="s">
        <v>209</v>
      </c>
      <c r="U869" s="33">
        <f t="shared" ca="1" si="156"/>
        <v>45744.56914039352</v>
      </c>
      <c r="V869" s="13" t="str">
        <f t="shared" si="157"/>
        <v>Hyderabad</v>
      </c>
      <c r="W869" s="13" t="str">
        <f t="shared" si="158"/>
        <v>RI</v>
      </c>
      <c r="X869" s="13">
        <f t="shared" si="159"/>
        <v>12</v>
      </c>
      <c r="Y869" s="13" t="str">
        <f>IFERROR(VLOOKUP(C869,ReceivingTeam[],2,FALSE),"HelpDesk")</f>
        <v>Branch office</v>
      </c>
      <c r="Z869" s="67">
        <f t="shared" si="160"/>
        <v>44884.647986111129</v>
      </c>
      <c r="AA869" s="68">
        <f t="shared" si="161"/>
        <v>44883</v>
      </c>
      <c r="AB869" s="69" t="b">
        <f t="shared" si="162"/>
        <v>1</v>
      </c>
      <c r="AC869" s="70">
        <f t="shared" si="163"/>
        <v>0.5</v>
      </c>
      <c r="AD869" s="67">
        <f t="shared" si="164"/>
        <v>44884.647986111129</v>
      </c>
      <c r="AE869" s="67">
        <f>VLOOKUP(V869,'Branch Wise Work Timelines'!C:G,3,FALSE)+AA869</f>
        <v>44883.416666666664</v>
      </c>
      <c r="AF869" s="67">
        <f>IF(V869="Bangalore",VLOOKUP(V869,'Branch Wise Work Timelines'!C:G,4,FALSE)+AA869+1,IF(V869="Mumbai",VLOOKUP(V869,'Branch Wise Work Timelines'!C:G,4,FALSE)+AA869+1,VLOOKUP(V869,'Branch Wise Work Timelines'!C:G,4,FALSE)+AA869))</f>
        <v>44883.770833333336</v>
      </c>
      <c r="AG869" s="67">
        <f>WORKDAY.INTL(AA869,1,11)+VLOOKUP(V869,'Branch Wise Work Timelines'!C:G,3,FALSE)</f>
        <v>44884.416666666664</v>
      </c>
      <c r="AH869" s="69" t="str">
        <f t="shared" ca="1" si="165"/>
        <v>Out of TAT</v>
      </c>
      <c r="AI869" s="69">
        <f t="shared" ca="1" si="166"/>
        <v>20639</v>
      </c>
      <c r="AJ869" s="69" t="str">
        <f ca="1">IF(AI869&lt;0,"0-12",IFERROR(VLOOKUP(AI869,Breakup[],2,FALSE),"&gt;24"))</f>
        <v>&gt;24</v>
      </c>
      <c r="AK869" s="69" t="str">
        <f>VLOOKUP(V869,Master!B:D,3,FALSE)</f>
        <v>South</v>
      </c>
      <c r="AL869" s="69" t="str">
        <f t="shared" si="167"/>
        <v>Hyderabad</v>
      </c>
    </row>
    <row r="870" spans="1:38">
      <c r="A870" s="13" t="s">
        <v>2039</v>
      </c>
      <c r="B870" s="54">
        <v>44701.656677580999</v>
      </c>
      <c r="C870" s="13" t="s">
        <v>144</v>
      </c>
      <c r="D870" s="13">
        <v>604</v>
      </c>
      <c r="E870" s="13" t="s">
        <v>2040</v>
      </c>
      <c r="F870" s="13" t="s">
        <v>33</v>
      </c>
      <c r="G870" s="14">
        <v>1653044586237</v>
      </c>
      <c r="H870" s="55">
        <v>0.276134259259259</v>
      </c>
      <c r="I870" s="33">
        <v>44888.2761342593</v>
      </c>
      <c r="J870" s="58">
        <v>44888</v>
      </c>
      <c r="K870" s="13" t="s">
        <v>325</v>
      </c>
      <c r="L870" s="13" t="s">
        <v>55</v>
      </c>
      <c r="M870" s="13" t="s">
        <v>143</v>
      </c>
      <c r="N870" s="13" t="s">
        <v>215</v>
      </c>
      <c r="O870" s="33" t="s">
        <v>38</v>
      </c>
      <c r="P870" s="58" t="s">
        <v>38</v>
      </c>
      <c r="Q870" s="33" t="s">
        <v>207</v>
      </c>
      <c r="R870" s="14" t="s">
        <v>38</v>
      </c>
      <c r="S870" s="13" t="s">
        <v>208</v>
      </c>
      <c r="T870" s="13" t="s">
        <v>209</v>
      </c>
      <c r="U870" s="33">
        <f t="shared" ca="1" si="156"/>
        <v>45744.56914039352</v>
      </c>
      <c r="V870" s="13" t="str">
        <f t="shared" si="157"/>
        <v>Delhi</v>
      </c>
      <c r="W870" s="13" t="str">
        <f t="shared" si="158"/>
        <v>RI</v>
      </c>
      <c r="X870" s="13">
        <f t="shared" si="159"/>
        <v>6</v>
      </c>
      <c r="Y870" s="13" t="str">
        <f>IFERROR(VLOOKUP(C870,ReceivingTeam[],2,FALSE),"HelpDesk")</f>
        <v>Branch office</v>
      </c>
      <c r="Z870" s="67">
        <f t="shared" si="160"/>
        <v>44889.562499999993</v>
      </c>
      <c r="AA870" s="68">
        <f t="shared" si="161"/>
        <v>44888</v>
      </c>
      <c r="AB870" s="69" t="b">
        <f t="shared" si="162"/>
        <v>1</v>
      </c>
      <c r="AC870" s="70">
        <f t="shared" si="163"/>
        <v>0.5</v>
      </c>
      <c r="AD870" s="67">
        <f t="shared" si="164"/>
        <v>44889.562499999993</v>
      </c>
      <c r="AE870" s="67">
        <f>VLOOKUP(V870,'Branch Wise Work Timelines'!C:G,3,FALSE)+AA870</f>
        <v>44888.416666666664</v>
      </c>
      <c r="AF870" s="67">
        <f>IF(V870="Bangalore",VLOOKUP(V870,'Branch Wise Work Timelines'!C:G,4,FALSE)+AA870+1,IF(V870="Mumbai",VLOOKUP(V870,'Branch Wise Work Timelines'!C:G,4,FALSE)+AA870+1,VLOOKUP(V870,'Branch Wise Work Timelines'!C:G,4,FALSE)+AA870))</f>
        <v>44888.770833333336</v>
      </c>
      <c r="AG870" s="67">
        <f>WORKDAY.INTL(AA870,1,11)+VLOOKUP(V870,'Branch Wise Work Timelines'!C:G,3,FALSE)</f>
        <v>44889.416666666664</v>
      </c>
      <c r="AH870" s="69" t="str">
        <f t="shared" ca="1" si="165"/>
        <v>Out of TAT</v>
      </c>
      <c r="AI870" s="69">
        <f t="shared" ca="1" si="166"/>
        <v>20521</v>
      </c>
      <c r="AJ870" s="69" t="str">
        <f ca="1">IF(AI870&lt;0,"0-12",IFERROR(VLOOKUP(AI870,Breakup[],2,FALSE),"&gt;24"))</f>
        <v>&gt;24</v>
      </c>
      <c r="AK870" s="69" t="str">
        <f>VLOOKUP(V870,Master!B:D,3,FALSE)</f>
        <v>North</v>
      </c>
      <c r="AL870" s="69" t="str">
        <f t="shared" si="167"/>
        <v>Delhi</v>
      </c>
    </row>
    <row r="871" spans="1:38">
      <c r="A871" s="13" t="s">
        <v>2041</v>
      </c>
      <c r="B871" s="54">
        <v>44701.478277465299</v>
      </c>
      <c r="C871" s="13" t="s">
        <v>110</v>
      </c>
      <c r="D871" s="13">
        <v>819</v>
      </c>
      <c r="E871" s="13" t="s">
        <v>2042</v>
      </c>
      <c r="F871" s="13" t="s">
        <v>33</v>
      </c>
      <c r="G871" s="14">
        <v>1653026782977</v>
      </c>
      <c r="H871" s="55">
        <v>0.77575231481481499</v>
      </c>
      <c r="I871" s="33">
        <v>44882.775752314803</v>
      </c>
      <c r="J871" s="58">
        <v>44882</v>
      </c>
      <c r="K871" s="13" t="s">
        <v>263</v>
      </c>
      <c r="L871" s="13" t="s">
        <v>69</v>
      </c>
      <c r="M871" s="13" t="s">
        <v>101</v>
      </c>
      <c r="N871" s="13" t="s">
        <v>215</v>
      </c>
      <c r="O871" s="33" t="s">
        <v>38</v>
      </c>
      <c r="P871" s="58" t="s">
        <v>38</v>
      </c>
      <c r="Q871" s="33" t="s">
        <v>207</v>
      </c>
      <c r="R871" s="14" t="s">
        <v>38</v>
      </c>
      <c r="S871" s="13" t="s">
        <v>208</v>
      </c>
      <c r="T871" s="13" t="s">
        <v>209</v>
      </c>
      <c r="U871" s="33">
        <f t="shared" ca="1" si="156"/>
        <v>45744.56914039352</v>
      </c>
      <c r="V871" s="13" t="str">
        <f t="shared" si="157"/>
        <v>Mumbai</v>
      </c>
      <c r="W871" s="13" t="str">
        <f t="shared" si="158"/>
        <v>RI</v>
      </c>
      <c r="X871" s="13">
        <f t="shared" si="159"/>
        <v>18</v>
      </c>
      <c r="Y871" s="13" t="str">
        <f>IFERROR(VLOOKUP(C871,ReceivingTeam[],2,FALSE),"HelpDesk")</f>
        <v>Branch office</v>
      </c>
      <c r="Z871" s="67">
        <f t="shared" si="160"/>
        <v>44883.442418981467</v>
      </c>
      <c r="AA871" s="68">
        <f t="shared" si="161"/>
        <v>44882</v>
      </c>
      <c r="AB871" s="69" t="b">
        <f t="shared" si="162"/>
        <v>1</v>
      </c>
      <c r="AC871" s="70">
        <f t="shared" si="163"/>
        <v>0.5</v>
      </c>
      <c r="AD871" s="67">
        <f t="shared" si="164"/>
        <v>44883.442418981467</v>
      </c>
      <c r="AE871" s="67">
        <f>VLOOKUP(V871,'Branch Wise Work Timelines'!C:G,3,FALSE)+AA871</f>
        <v>44882.416666666664</v>
      </c>
      <c r="AF871" s="67">
        <f>IF(V871="Bangalore",VLOOKUP(V871,'Branch Wise Work Timelines'!C:G,4,FALSE)+AA871+1,IF(V871="Mumbai",VLOOKUP(V871,'Branch Wise Work Timelines'!C:G,4,FALSE)+AA871+1,VLOOKUP(V871,'Branch Wise Work Timelines'!C:G,4,FALSE)+AA871))</f>
        <v>44883.25</v>
      </c>
      <c r="AG871" s="67">
        <f>WORKDAY.INTL(AA871,1,11)+VLOOKUP(V871,'Branch Wise Work Timelines'!C:G,3,FALSE)</f>
        <v>44883.416666666664</v>
      </c>
      <c r="AH871" s="69" t="str">
        <f t="shared" ca="1" si="165"/>
        <v>Out of TAT</v>
      </c>
      <c r="AI871" s="69">
        <f t="shared" ca="1" si="166"/>
        <v>20668</v>
      </c>
      <c r="AJ871" s="69" t="str">
        <f ca="1">IF(AI871&lt;0,"0-12",IFERROR(VLOOKUP(AI871,Breakup[],2,FALSE),"&gt;24"))</f>
        <v>&gt;24</v>
      </c>
      <c r="AK871" s="69" t="str">
        <f>VLOOKUP(V871,Master!B:D,3,FALSE)</f>
        <v>East</v>
      </c>
      <c r="AL871" s="69" t="str">
        <f t="shared" si="167"/>
        <v>Mumbai</v>
      </c>
    </row>
    <row r="872" spans="1:38">
      <c r="A872" s="13" t="s">
        <v>2043</v>
      </c>
      <c r="B872" s="54">
        <v>44701.679418402797</v>
      </c>
      <c r="C872" s="13" t="s">
        <v>113</v>
      </c>
      <c r="D872" s="13">
        <v>1710</v>
      </c>
      <c r="E872" s="13" t="s">
        <v>2044</v>
      </c>
      <c r="F872" s="13" t="s">
        <v>33</v>
      </c>
      <c r="G872" s="14">
        <v>1653044439864</v>
      </c>
      <c r="H872" s="55">
        <v>0.30237268518518501</v>
      </c>
      <c r="I872" s="33">
        <v>44885.302372685197</v>
      </c>
      <c r="J872" s="58">
        <v>44885</v>
      </c>
      <c r="K872" s="13" t="s">
        <v>263</v>
      </c>
      <c r="L872" s="13" t="s">
        <v>69</v>
      </c>
      <c r="M872" s="13" t="s">
        <v>101</v>
      </c>
      <c r="N872" s="13" t="s">
        <v>215</v>
      </c>
      <c r="O872" s="33" t="s">
        <v>38</v>
      </c>
      <c r="P872" s="58" t="s">
        <v>38</v>
      </c>
      <c r="Q872" s="33" t="s">
        <v>207</v>
      </c>
      <c r="R872" s="14" t="s">
        <v>38</v>
      </c>
      <c r="S872" s="13" t="s">
        <v>208</v>
      </c>
      <c r="T872" s="13" t="s">
        <v>209</v>
      </c>
      <c r="U872" s="33">
        <f t="shared" ca="1" si="156"/>
        <v>45744.56914039352</v>
      </c>
      <c r="V872" s="13" t="str">
        <f t="shared" si="157"/>
        <v>Mumbai</v>
      </c>
      <c r="W872" s="13" t="str">
        <f t="shared" si="158"/>
        <v>RI</v>
      </c>
      <c r="X872" s="13">
        <f t="shared" si="159"/>
        <v>7</v>
      </c>
      <c r="Y872" s="13" t="str">
        <f>IFERROR(VLOOKUP(C872,ReceivingTeam[],2,FALSE),"HelpDesk")</f>
        <v>Branch office</v>
      </c>
      <c r="Z872" s="67">
        <f t="shared" si="160"/>
        <v>44885.916666666664</v>
      </c>
      <c r="AA872" s="68">
        <f t="shared" si="161"/>
        <v>44885</v>
      </c>
      <c r="AB872" s="69" t="b">
        <f t="shared" si="162"/>
        <v>0</v>
      </c>
      <c r="AC872" s="70">
        <f t="shared" si="163"/>
        <v>0.5</v>
      </c>
      <c r="AD872" s="67">
        <f t="shared" si="164"/>
        <v>44885.916666666664</v>
      </c>
      <c r="AE872" s="67">
        <f>VLOOKUP(V872,'Branch Wise Work Timelines'!C:G,3,FALSE)+AA872</f>
        <v>44885.416666666664</v>
      </c>
      <c r="AF872" s="67">
        <f>IF(V872="Bangalore",VLOOKUP(V872,'Branch Wise Work Timelines'!C:G,4,FALSE)+AA872+1,IF(V872="Mumbai",VLOOKUP(V872,'Branch Wise Work Timelines'!C:G,4,FALSE)+AA872+1,VLOOKUP(V872,'Branch Wise Work Timelines'!C:G,4,FALSE)+AA872))</f>
        <v>44886.25</v>
      </c>
      <c r="AG872" s="67">
        <f>WORKDAY.INTL(AA872,1,11)+VLOOKUP(V872,'Branch Wise Work Timelines'!C:G,3,FALSE)</f>
        <v>44886.416666666664</v>
      </c>
      <c r="AH872" s="69" t="str">
        <f t="shared" ca="1" si="165"/>
        <v>Out of TAT</v>
      </c>
      <c r="AI872" s="69">
        <f t="shared" ca="1" si="166"/>
        <v>20608</v>
      </c>
      <c r="AJ872" s="69" t="str">
        <f ca="1">IF(AI872&lt;0,"0-12",IFERROR(VLOOKUP(AI872,Breakup[],2,FALSE),"&gt;24"))</f>
        <v>&gt;24</v>
      </c>
      <c r="AK872" s="69" t="str">
        <f>VLOOKUP(V872,Master!B:D,3,FALSE)</f>
        <v>East</v>
      </c>
      <c r="AL872" s="69" t="str">
        <f t="shared" si="167"/>
        <v>Mumbai</v>
      </c>
    </row>
    <row r="873" spans="1:38">
      <c r="A873" s="13" t="s">
        <v>2045</v>
      </c>
      <c r="B873" s="54">
        <v>44701.551175266199</v>
      </c>
      <c r="C873" s="13" t="s">
        <v>144</v>
      </c>
      <c r="D873" s="13">
        <v>1890</v>
      </c>
      <c r="E873" s="13" t="s">
        <v>2046</v>
      </c>
      <c r="F873" s="13" t="s">
        <v>33</v>
      </c>
      <c r="G873" s="14">
        <v>1653044586237</v>
      </c>
      <c r="H873" s="55">
        <v>0.17651620370370399</v>
      </c>
      <c r="I873" s="33">
        <v>44883.176516203697</v>
      </c>
      <c r="J873" s="58">
        <v>44883</v>
      </c>
      <c r="K873" s="13" t="s">
        <v>325</v>
      </c>
      <c r="L873" s="13" t="s">
        <v>55</v>
      </c>
      <c r="M873" s="13" t="s">
        <v>143</v>
      </c>
      <c r="N873" s="13" t="s">
        <v>215</v>
      </c>
      <c r="O873" s="33" t="s">
        <v>38</v>
      </c>
      <c r="P873" s="58" t="s">
        <v>38</v>
      </c>
      <c r="Q873" s="33" t="s">
        <v>207</v>
      </c>
      <c r="R873" s="14" t="s">
        <v>38</v>
      </c>
      <c r="S873" s="13" t="s">
        <v>208</v>
      </c>
      <c r="T873" s="13" t="s">
        <v>209</v>
      </c>
      <c r="U873" s="33">
        <f t="shared" ca="1" si="156"/>
        <v>45744.56914039352</v>
      </c>
      <c r="V873" s="13" t="str">
        <f t="shared" si="157"/>
        <v>Delhi</v>
      </c>
      <c r="W873" s="13" t="str">
        <f t="shared" si="158"/>
        <v>RI</v>
      </c>
      <c r="X873" s="13">
        <f t="shared" si="159"/>
        <v>4</v>
      </c>
      <c r="Y873" s="13" t="str">
        <f>IFERROR(VLOOKUP(C873,ReceivingTeam[],2,FALSE),"HelpDesk")</f>
        <v>Branch office</v>
      </c>
      <c r="Z873" s="67">
        <f t="shared" si="160"/>
        <v>44884.562499999993</v>
      </c>
      <c r="AA873" s="68">
        <f t="shared" si="161"/>
        <v>44883</v>
      </c>
      <c r="AB873" s="69" t="b">
        <f t="shared" si="162"/>
        <v>1</v>
      </c>
      <c r="AC873" s="70">
        <f t="shared" si="163"/>
        <v>0.5</v>
      </c>
      <c r="AD873" s="67">
        <f t="shared" si="164"/>
        <v>44884.562499999993</v>
      </c>
      <c r="AE873" s="67">
        <f>VLOOKUP(V873,'Branch Wise Work Timelines'!C:G,3,FALSE)+AA873</f>
        <v>44883.416666666664</v>
      </c>
      <c r="AF873" s="67">
        <f>IF(V873="Bangalore",VLOOKUP(V873,'Branch Wise Work Timelines'!C:G,4,FALSE)+AA873+1,IF(V873="Mumbai",VLOOKUP(V873,'Branch Wise Work Timelines'!C:G,4,FALSE)+AA873+1,VLOOKUP(V873,'Branch Wise Work Timelines'!C:G,4,FALSE)+AA873))</f>
        <v>44883.770833333336</v>
      </c>
      <c r="AG873" s="67">
        <f>WORKDAY.INTL(AA873,1,11)+VLOOKUP(V873,'Branch Wise Work Timelines'!C:G,3,FALSE)</f>
        <v>44884.416666666664</v>
      </c>
      <c r="AH873" s="69" t="str">
        <f t="shared" ca="1" si="165"/>
        <v>Out of TAT</v>
      </c>
      <c r="AI873" s="69">
        <f t="shared" ca="1" si="166"/>
        <v>20641</v>
      </c>
      <c r="AJ873" s="69" t="str">
        <f ca="1">IF(AI873&lt;0,"0-12",IFERROR(VLOOKUP(AI873,Breakup[],2,FALSE),"&gt;24"))</f>
        <v>&gt;24</v>
      </c>
      <c r="AK873" s="69" t="str">
        <f>VLOOKUP(V873,Master!B:D,3,FALSE)</f>
        <v>North</v>
      </c>
      <c r="AL873" s="69" t="str">
        <f t="shared" si="167"/>
        <v>Delhi</v>
      </c>
    </row>
    <row r="874" spans="1:38">
      <c r="A874" s="13" t="s">
        <v>2047</v>
      </c>
      <c r="B874" s="54">
        <v>44701.500223414398</v>
      </c>
      <c r="C874" s="13" t="s">
        <v>222</v>
      </c>
      <c r="D874" s="13">
        <v>315</v>
      </c>
      <c r="E874" s="13" t="s">
        <v>2048</v>
      </c>
      <c r="F874" s="13" t="s">
        <v>33</v>
      </c>
      <c r="G874" s="14">
        <v>1653030446943</v>
      </c>
      <c r="H874" s="55">
        <v>0.97923611111111097</v>
      </c>
      <c r="I874" s="33">
        <v>44886.979236111103</v>
      </c>
      <c r="J874" s="58">
        <v>44886</v>
      </c>
      <c r="K874" s="13" t="s">
        <v>224</v>
      </c>
      <c r="L874" s="13" t="s">
        <v>64</v>
      </c>
      <c r="M874" s="13" t="s">
        <v>225</v>
      </c>
      <c r="N874" s="13" t="s">
        <v>215</v>
      </c>
      <c r="O874" s="33" t="s">
        <v>38</v>
      </c>
      <c r="P874" s="58" t="s">
        <v>38</v>
      </c>
      <c r="Q874" s="33" t="s">
        <v>207</v>
      </c>
      <c r="R874" s="14" t="s">
        <v>38</v>
      </c>
      <c r="S874" s="13" t="s">
        <v>208</v>
      </c>
      <c r="T874" s="13" t="s">
        <v>209</v>
      </c>
      <c r="U874" s="33">
        <f t="shared" ca="1" si="156"/>
        <v>45744.56914039352</v>
      </c>
      <c r="V874" s="13" t="str">
        <f t="shared" si="157"/>
        <v>Kolkata</v>
      </c>
      <c r="W874" s="13" t="str">
        <f t="shared" si="158"/>
        <v>RI</v>
      </c>
      <c r="X874" s="13">
        <f t="shared" si="159"/>
        <v>23</v>
      </c>
      <c r="Y874" s="13" t="str">
        <f>IFERROR(VLOOKUP(C874,ReceivingTeam[],2,FALSE),"HelpDesk")</f>
        <v>Branch office</v>
      </c>
      <c r="Z874" s="67">
        <f t="shared" si="160"/>
        <v>44888.125069444432</v>
      </c>
      <c r="AA874" s="68">
        <f t="shared" si="161"/>
        <v>44886</v>
      </c>
      <c r="AB874" s="69" t="b">
        <f t="shared" si="162"/>
        <v>1</v>
      </c>
      <c r="AC874" s="70">
        <f t="shared" si="163"/>
        <v>0.5</v>
      </c>
      <c r="AD874" s="67">
        <f t="shared" si="164"/>
        <v>44888.125069444432</v>
      </c>
      <c r="AE874" s="67">
        <f>VLOOKUP(V874,'Branch Wise Work Timelines'!C:G,3,FALSE)+AA874</f>
        <v>44886.416666666664</v>
      </c>
      <c r="AF874" s="67">
        <f>IF(V874="Bangalore",VLOOKUP(V874,'Branch Wise Work Timelines'!C:G,4,FALSE)+AA874+1,IF(V874="Mumbai",VLOOKUP(V874,'Branch Wise Work Timelines'!C:G,4,FALSE)+AA874+1,VLOOKUP(V874,'Branch Wise Work Timelines'!C:G,4,FALSE)+AA874))</f>
        <v>44886.770833333336</v>
      </c>
      <c r="AG874" s="67">
        <f>WORKDAY.INTL(AA874,1,11)+VLOOKUP(V874,'Branch Wise Work Timelines'!C:G,3,FALSE)</f>
        <v>44887.416666666664</v>
      </c>
      <c r="AH874" s="69" t="str">
        <f t="shared" ca="1" si="165"/>
        <v>Out of TAT</v>
      </c>
      <c r="AI874" s="69">
        <f t="shared" ca="1" si="166"/>
        <v>20555</v>
      </c>
      <c r="AJ874" s="69" t="str">
        <f ca="1">IF(AI874&lt;0,"0-12",IFERROR(VLOOKUP(AI874,Breakup[],2,FALSE),"&gt;24"))</f>
        <v>&gt;24</v>
      </c>
      <c r="AK874" s="69" t="str">
        <f>VLOOKUP(V874,Master!B:D,3,FALSE)</f>
        <v>East</v>
      </c>
      <c r="AL874" s="69" t="str">
        <f t="shared" si="167"/>
        <v>Kolkata</v>
      </c>
    </row>
    <row r="875" spans="1:38">
      <c r="A875" s="13" t="s">
        <v>2049</v>
      </c>
      <c r="B875" s="54">
        <v>44701.603218830998</v>
      </c>
      <c r="C875" s="13" t="s">
        <v>222</v>
      </c>
      <c r="D875" s="13">
        <v>934</v>
      </c>
      <c r="E875" s="13" t="s">
        <v>2050</v>
      </c>
      <c r="F875" s="13" t="s">
        <v>33</v>
      </c>
      <c r="G875" s="14">
        <v>1653038949629</v>
      </c>
      <c r="H875" s="55">
        <v>0.32510416666666703</v>
      </c>
      <c r="I875" s="33">
        <v>44881.325104166703</v>
      </c>
      <c r="J875" s="58">
        <v>44881</v>
      </c>
      <c r="K875" s="13" t="s">
        <v>224</v>
      </c>
      <c r="L875" s="13" t="s">
        <v>64</v>
      </c>
      <c r="M875" s="13" t="s">
        <v>225</v>
      </c>
      <c r="N875" s="13" t="s">
        <v>215</v>
      </c>
      <c r="O875" s="33" t="s">
        <v>38</v>
      </c>
      <c r="P875" s="58" t="s">
        <v>38</v>
      </c>
      <c r="Q875" s="33" t="s">
        <v>207</v>
      </c>
      <c r="R875" s="14" t="s">
        <v>38</v>
      </c>
      <c r="S875" s="13" t="s">
        <v>208</v>
      </c>
      <c r="T875" s="13" t="s">
        <v>209</v>
      </c>
      <c r="U875" s="33">
        <f t="shared" ca="1" si="156"/>
        <v>45744.56914039352</v>
      </c>
      <c r="V875" s="13" t="str">
        <f t="shared" si="157"/>
        <v>Kolkata</v>
      </c>
      <c r="W875" s="13" t="str">
        <f t="shared" si="158"/>
        <v>RI</v>
      </c>
      <c r="X875" s="13">
        <f t="shared" si="159"/>
        <v>7</v>
      </c>
      <c r="Y875" s="13" t="str">
        <f>IFERROR(VLOOKUP(C875,ReceivingTeam[],2,FALSE),"HelpDesk")</f>
        <v>Branch office</v>
      </c>
      <c r="Z875" s="67">
        <f t="shared" si="160"/>
        <v>44882.562499999993</v>
      </c>
      <c r="AA875" s="68">
        <f t="shared" si="161"/>
        <v>44881</v>
      </c>
      <c r="AB875" s="69" t="b">
        <f t="shared" si="162"/>
        <v>1</v>
      </c>
      <c r="AC875" s="70">
        <f t="shared" si="163"/>
        <v>0.5</v>
      </c>
      <c r="AD875" s="67">
        <f t="shared" si="164"/>
        <v>44882.562499999993</v>
      </c>
      <c r="AE875" s="67">
        <f>VLOOKUP(V875,'Branch Wise Work Timelines'!C:G,3,FALSE)+AA875</f>
        <v>44881.416666666664</v>
      </c>
      <c r="AF875" s="67">
        <f>IF(V875="Bangalore",VLOOKUP(V875,'Branch Wise Work Timelines'!C:G,4,FALSE)+AA875+1,IF(V875="Mumbai",VLOOKUP(V875,'Branch Wise Work Timelines'!C:G,4,FALSE)+AA875+1,VLOOKUP(V875,'Branch Wise Work Timelines'!C:G,4,FALSE)+AA875))</f>
        <v>44881.770833333336</v>
      </c>
      <c r="AG875" s="67">
        <f>WORKDAY.INTL(AA875,1,11)+VLOOKUP(V875,'Branch Wise Work Timelines'!C:G,3,FALSE)</f>
        <v>44882.416666666664</v>
      </c>
      <c r="AH875" s="69" t="str">
        <f t="shared" ca="1" si="165"/>
        <v>Out of TAT</v>
      </c>
      <c r="AI875" s="69">
        <f t="shared" ca="1" si="166"/>
        <v>20689</v>
      </c>
      <c r="AJ875" s="69" t="str">
        <f ca="1">IF(AI875&lt;0,"0-12",IFERROR(VLOOKUP(AI875,Breakup[],2,FALSE),"&gt;24"))</f>
        <v>&gt;24</v>
      </c>
      <c r="AK875" s="69" t="str">
        <f>VLOOKUP(V875,Master!B:D,3,FALSE)</f>
        <v>East</v>
      </c>
      <c r="AL875" s="69" t="str">
        <f t="shared" si="167"/>
        <v>Kolkata</v>
      </c>
    </row>
    <row r="876" spans="1:38">
      <c r="A876" s="13" t="s">
        <v>2051</v>
      </c>
      <c r="B876" s="54">
        <v>44701.5440367708</v>
      </c>
      <c r="C876" s="13" t="s">
        <v>222</v>
      </c>
      <c r="D876" s="13">
        <v>817</v>
      </c>
      <c r="E876" s="13" t="s">
        <v>2052</v>
      </c>
      <c r="F876" s="13" t="s">
        <v>33</v>
      </c>
      <c r="G876" s="14">
        <v>1653034923850</v>
      </c>
      <c r="H876" s="55">
        <v>0.72255787037037</v>
      </c>
      <c r="I876" s="33">
        <v>44888.722557870402</v>
      </c>
      <c r="J876" s="58">
        <v>44888</v>
      </c>
      <c r="K876" s="13" t="s">
        <v>224</v>
      </c>
      <c r="L876" s="13" t="s">
        <v>64</v>
      </c>
      <c r="M876" s="13" t="s">
        <v>225</v>
      </c>
      <c r="N876" s="13" t="s">
        <v>215</v>
      </c>
      <c r="O876" s="33" t="s">
        <v>38</v>
      </c>
      <c r="P876" s="58" t="s">
        <v>38</v>
      </c>
      <c r="Q876" s="33" t="s">
        <v>207</v>
      </c>
      <c r="R876" s="14" t="s">
        <v>38</v>
      </c>
      <c r="S876" s="13" t="s">
        <v>208</v>
      </c>
      <c r="T876" s="13" t="s">
        <v>209</v>
      </c>
      <c r="U876" s="33">
        <f t="shared" ca="1" si="156"/>
        <v>45744.56914039352</v>
      </c>
      <c r="V876" s="13" t="str">
        <f t="shared" si="157"/>
        <v>Kolkata</v>
      </c>
      <c r="W876" s="13" t="str">
        <f t="shared" si="158"/>
        <v>RI</v>
      </c>
      <c r="X876" s="13">
        <f t="shared" si="159"/>
        <v>17</v>
      </c>
      <c r="Y876" s="13" t="str">
        <f>IFERROR(VLOOKUP(C876,ReceivingTeam[],2,FALSE),"HelpDesk")</f>
        <v>Branch office</v>
      </c>
      <c r="Z876" s="67">
        <f t="shared" si="160"/>
        <v>44889.86839120373</v>
      </c>
      <c r="AA876" s="68">
        <f t="shared" si="161"/>
        <v>44888</v>
      </c>
      <c r="AB876" s="69" t="b">
        <f t="shared" si="162"/>
        <v>1</v>
      </c>
      <c r="AC876" s="70">
        <f t="shared" si="163"/>
        <v>0.5</v>
      </c>
      <c r="AD876" s="67">
        <f t="shared" si="164"/>
        <v>44889.86839120373</v>
      </c>
      <c r="AE876" s="67">
        <f>VLOOKUP(V876,'Branch Wise Work Timelines'!C:G,3,FALSE)+AA876</f>
        <v>44888.416666666664</v>
      </c>
      <c r="AF876" s="67">
        <f>IF(V876="Bangalore",VLOOKUP(V876,'Branch Wise Work Timelines'!C:G,4,FALSE)+AA876+1,IF(V876="Mumbai",VLOOKUP(V876,'Branch Wise Work Timelines'!C:G,4,FALSE)+AA876+1,VLOOKUP(V876,'Branch Wise Work Timelines'!C:G,4,FALSE)+AA876))</f>
        <v>44888.770833333336</v>
      </c>
      <c r="AG876" s="67">
        <f>WORKDAY.INTL(AA876,1,11)+VLOOKUP(V876,'Branch Wise Work Timelines'!C:G,3,FALSE)</f>
        <v>44889.416666666664</v>
      </c>
      <c r="AH876" s="69" t="str">
        <f t="shared" ca="1" si="165"/>
        <v>Out of TAT</v>
      </c>
      <c r="AI876" s="69">
        <f t="shared" ca="1" si="166"/>
        <v>20513</v>
      </c>
      <c r="AJ876" s="69" t="str">
        <f ca="1">IF(AI876&lt;0,"0-12",IFERROR(VLOOKUP(AI876,Breakup[],2,FALSE),"&gt;24"))</f>
        <v>&gt;24</v>
      </c>
      <c r="AK876" s="69" t="str">
        <f>VLOOKUP(V876,Master!B:D,3,FALSE)</f>
        <v>East</v>
      </c>
      <c r="AL876" s="69" t="str">
        <f t="shared" si="167"/>
        <v>Kolkata</v>
      </c>
    </row>
    <row r="877" spans="1:38">
      <c r="A877" s="13" t="s">
        <v>2053</v>
      </c>
      <c r="B877" s="54">
        <v>44701.526582407401</v>
      </c>
      <c r="C877" s="13" t="s">
        <v>222</v>
      </c>
      <c r="D877" s="13">
        <v>1443</v>
      </c>
      <c r="E877" s="13" t="s">
        <v>2054</v>
      </c>
      <c r="F877" s="13" t="s">
        <v>33</v>
      </c>
      <c r="G877" s="14">
        <v>1653034923850</v>
      </c>
      <c r="H877" s="55">
        <v>0.49672453703703701</v>
      </c>
      <c r="I877" s="33">
        <v>44890.496724536999</v>
      </c>
      <c r="J877" s="58">
        <v>44890</v>
      </c>
      <c r="K877" s="13" t="s">
        <v>224</v>
      </c>
      <c r="L877" s="13" t="s">
        <v>64</v>
      </c>
      <c r="M877" s="13" t="s">
        <v>225</v>
      </c>
      <c r="N877" s="13" t="s">
        <v>215</v>
      </c>
      <c r="O877" s="33" t="s">
        <v>38</v>
      </c>
      <c r="P877" s="58" t="s">
        <v>38</v>
      </c>
      <c r="Q877" s="33" t="s">
        <v>207</v>
      </c>
      <c r="R877" s="14" t="s">
        <v>38</v>
      </c>
      <c r="S877" s="13" t="s">
        <v>208</v>
      </c>
      <c r="T877" s="13" t="s">
        <v>209</v>
      </c>
      <c r="U877" s="33">
        <f t="shared" ca="1" si="156"/>
        <v>45744.56914039352</v>
      </c>
      <c r="V877" s="13" t="str">
        <f t="shared" si="157"/>
        <v>Kolkata</v>
      </c>
      <c r="W877" s="13" t="str">
        <f t="shared" si="158"/>
        <v>RI</v>
      </c>
      <c r="X877" s="13">
        <f t="shared" si="159"/>
        <v>11</v>
      </c>
      <c r="Y877" s="13" t="str">
        <f>IFERROR(VLOOKUP(C877,ReceivingTeam[],2,FALSE),"HelpDesk")</f>
        <v>Branch office</v>
      </c>
      <c r="Z877" s="67">
        <f t="shared" si="160"/>
        <v>44891.642557870327</v>
      </c>
      <c r="AA877" s="68">
        <f t="shared" si="161"/>
        <v>44890</v>
      </c>
      <c r="AB877" s="69" t="b">
        <f t="shared" si="162"/>
        <v>1</v>
      </c>
      <c r="AC877" s="70">
        <f t="shared" si="163"/>
        <v>0.5</v>
      </c>
      <c r="AD877" s="67">
        <f t="shared" si="164"/>
        <v>44891.642557870327</v>
      </c>
      <c r="AE877" s="67">
        <f>VLOOKUP(V877,'Branch Wise Work Timelines'!C:G,3,FALSE)+AA877</f>
        <v>44890.416666666664</v>
      </c>
      <c r="AF877" s="67">
        <f>IF(V877="Bangalore",VLOOKUP(V877,'Branch Wise Work Timelines'!C:G,4,FALSE)+AA877+1,IF(V877="Mumbai",VLOOKUP(V877,'Branch Wise Work Timelines'!C:G,4,FALSE)+AA877+1,VLOOKUP(V877,'Branch Wise Work Timelines'!C:G,4,FALSE)+AA877))</f>
        <v>44890.770833333336</v>
      </c>
      <c r="AG877" s="67">
        <f>WORKDAY.INTL(AA877,1,11)+VLOOKUP(V877,'Branch Wise Work Timelines'!C:G,3,FALSE)</f>
        <v>44891.416666666664</v>
      </c>
      <c r="AH877" s="69" t="str">
        <f t="shared" ca="1" si="165"/>
        <v>Out of TAT</v>
      </c>
      <c r="AI877" s="69">
        <f t="shared" ca="1" si="166"/>
        <v>20471</v>
      </c>
      <c r="AJ877" s="69" t="str">
        <f ca="1">IF(AI877&lt;0,"0-12",IFERROR(VLOOKUP(AI877,Breakup[],2,FALSE),"&gt;24"))</f>
        <v>&gt;24</v>
      </c>
      <c r="AK877" s="69" t="str">
        <f>VLOOKUP(V877,Master!B:D,3,FALSE)</f>
        <v>East</v>
      </c>
      <c r="AL877" s="69" t="str">
        <f t="shared" si="167"/>
        <v>Kolkata</v>
      </c>
    </row>
    <row r="878" spans="1:38">
      <c r="A878" s="13" t="s">
        <v>2055</v>
      </c>
      <c r="B878" s="54">
        <v>44701.528078935196</v>
      </c>
      <c r="C878" s="13" t="s">
        <v>222</v>
      </c>
      <c r="D878" s="13">
        <v>940</v>
      </c>
      <c r="E878" s="13" t="s">
        <v>2056</v>
      </c>
      <c r="F878" s="13" t="s">
        <v>33</v>
      </c>
      <c r="G878" s="14">
        <v>1653034923850</v>
      </c>
      <c r="H878" s="55">
        <v>0.59203703703703703</v>
      </c>
      <c r="I878" s="33">
        <v>44891.592037037</v>
      </c>
      <c r="J878" s="58">
        <v>44891</v>
      </c>
      <c r="K878" s="13" t="s">
        <v>224</v>
      </c>
      <c r="L878" s="13" t="s">
        <v>64</v>
      </c>
      <c r="M878" s="13" t="s">
        <v>225</v>
      </c>
      <c r="N878" s="13" t="s">
        <v>215</v>
      </c>
      <c r="O878" s="33">
        <v>44891.000636574099</v>
      </c>
      <c r="P878" s="58">
        <v>44891</v>
      </c>
      <c r="Q878" s="33" t="s">
        <v>237</v>
      </c>
      <c r="R878" s="14">
        <v>1087</v>
      </c>
      <c r="S878" s="13" t="s">
        <v>208</v>
      </c>
      <c r="T878" s="13" t="s">
        <v>209</v>
      </c>
      <c r="U878" s="33">
        <f t="shared" ca="1" si="156"/>
        <v>45744.56914039352</v>
      </c>
      <c r="V878" s="13" t="str">
        <f t="shared" si="157"/>
        <v>Kolkata</v>
      </c>
      <c r="W878" s="13" t="str">
        <f t="shared" si="158"/>
        <v>RI</v>
      </c>
      <c r="X878" s="13">
        <f t="shared" si="159"/>
        <v>14</v>
      </c>
      <c r="Y878" s="13" t="str">
        <f>IFERROR(VLOOKUP(C878,ReceivingTeam[],2,FALSE),"HelpDesk")</f>
        <v>Branch office</v>
      </c>
      <c r="Z878" s="67">
        <f t="shared" si="160"/>
        <v>44893.737870370329</v>
      </c>
      <c r="AA878" s="68">
        <f t="shared" si="161"/>
        <v>44891</v>
      </c>
      <c r="AB878" s="69" t="b">
        <f t="shared" si="162"/>
        <v>1</v>
      </c>
      <c r="AC878" s="70">
        <f t="shared" si="163"/>
        <v>0.5</v>
      </c>
      <c r="AD878" s="67">
        <f t="shared" si="164"/>
        <v>44893.737870370329</v>
      </c>
      <c r="AE878" s="67">
        <f>VLOOKUP(V878,'Branch Wise Work Timelines'!C:G,3,FALSE)+AA878</f>
        <v>44891.416666666664</v>
      </c>
      <c r="AF878" s="67">
        <f>IF(V878="Bangalore",VLOOKUP(V878,'Branch Wise Work Timelines'!C:G,4,FALSE)+AA878+1,IF(V878="Mumbai",VLOOKUP(V878,'Branch Wise Work Timelines'!C:G,4,FALSE)+AA878+1,VLOOKUP(V878,'Branch Wise Work Timelines'!C:G,4,FALSE)+AA878))</f>
        <v>44891.770833333336</v>
      </c>
      <c r="AG878" s="67">
        <f>WORKDAY.INTL(AA878,1,11)+VLOOKUP(V878,'Branch Wise Work Timelines'!C:G,3,FALSE)</f>
        <v>44893.416666666664</v>
      </c>
      <c r="AH878" s="69" t="str">
        <f t="shared" si="165"/>
        <v>Met</v>
      </c>
      <c r="AI878" s="69">
        <f t="shared" ca="1" si="166"/>
        <v>20420</v>
      </c>
      <c r="AJ878" s="69" t="str">
        <f ca="1">IF(AI878&lt;0,"0-12",IFERROR(VLOOKUP(AI878,Breakup[],2,FALSE),"&gt;24"))</f>
        <v>&gt;24</v>
      </c>
      <c r="AK878" s="69" t="str">
        <f>VLOOKUP(V878,Master!B:D,3,FALSE)</f>
        <v>East</v>
      </c>
      <c r="AL878" s="69" t="str">
        <f t="shared" si="167"/>
        <v>Kolkata</v>
      </c>
    </row>
    <row r="879" spans="1:38">
      <c r="A879" s="13" t="s">
        <v>2057</v>
      </c>
      <c r="B879" s="54">
        <v>44701.558902627301</v>
      </c>
      <c r="C879" s="13" t="s">
        <v>407</v>
      </c>
      <c r="D879" s="13">
        <v>1771</v>
      </c>
      <c r="E879" s="13" t="s">
        <v>2058</v>
      </c>
      <c r="F879" s="13" t="s">
        <v>33</v>
      </c>
      <c r="G879" s="14">
        <v>1653037399257</v>
      </c>
      <c r="H879" s="55">
        <v>0.51252314814814803</v>
      </c>
      <c r="I879" s="33">
        <v>44886.512523148202</v>
      </c>
      <c r="J879" s="58">
        <v>44886</v>
      </c>
      <c r="K879" s="13" t="s">
        <v>224</v>
      </c>
      <c r="L879" s="13" t="s">
        <v>64</v>
      </c>
      <c r="M879" s="13" t="s">
        <v>225</v>
      </c>
      <c r="N879" s="13" t="s">
        <v>215</v>
      </c>
      <c r="O879" s="33" t="s">
        <v>38</v>
      </c>
      <c r="P879" s="58" t="s">
        <v>38</v>
      </c>
      <c r="Q879" s="33" t="s">
        <v>207</v>
      </c>
      <c r="R879" s="14" t="s">
        <v>38</v>
      </c>
      <c r="S879" s="13" t="s">
        <v>208</v>
      </c>
      <c r="T879" s="13" t="s">
        <v>209</v>
      </c>
      <c r="U879" s="33">
        <f t="shared" ca="1" si="156"/>
        <v>45744.56914039352</v>
      </c>
      <c r="V879" s="13" t="str">
        <f t="shared" si="157"/>
        <v>Kolkata</v>
      </c>
      <c r="W879" s="13" t="str">
        <f t="shared" si="158"/>
        <v>RI</v>
      </c>
      <c r="X879" s="13">
        <f t="shared" si="159"/>
        <v>12</v>
      </c>
      <c r="Y879" s="13" t="str">
        <f>IFERROR(VLOOKUP(C879,ReceivingTeam[],2,FALSE),"HelpDesk")</f>
        <v>Branch office</v>
      </c>
      <c r="Z879" s="67">
        <f t="shared" si="160"/>
        <v>44887.65835648153</v>
      </c>
      <c r="AA879" s="68">
        <f t="shared" si="161"/>
        <v>44886</v>
      </c>
      <c r="AB879" s="69" t="b">
        <f t="shared" si="162"/>
        <v>1</v>
      </c>
      <c r="AC879" s="70">
        <f t="shared" si="163"/>
        <v>0.5</v>
      </c>
      <c r="AD879" s="67">
        <f t="shared" si="164"/>
        <v>44887.65835648153</v>
      </c>
      <c r="AE879" s="67">
        <f>VLOOKUP(V879,'Branch Wise Work Timelines'!C:G,3,FALSE)+AA879</f>
        <v>44886.416666666664</v>
      </c>
      <c r="AF879" s="67">
        <f>IF(V879="Bangalore",VLOOKUP(V879,'Branch Wise Work Timelines'!C:G,4,FALSE)+AA879+1,IF(V879="Mumbai",VLOOKUP(V879,'Branch Wise Work Timelines'!C:G,4,FALSE)+AA879+1,VLOOKUP(V879,'Branch Wise Work Timelines'!C:G,4,FALSE)+AA879))</f>
        <v>44886.770833333336</v>
      </c>
      <c r="AG879" s="67">
        <f>WORKDAY.INTL(AA879,1,11)+VLOOKUP(V879,'Branch Wise Work Timelines'!C:G,3,FALSE)</f>
        <v>44887.416666666664</v>
      </c>
      <c r="AH879" s="69" t="str">
        <f t="shared" ca="1" si="165"/>
        <v>Out of TAT</v>
      </c>
      <c r="AI879" s="69">
        <f t="shared" ca="1" si="166"/>
        <v>20566</v>
      </c>
      <c r="AJ879" s="69" t="str">
        <f ca="1">IF(AI879&lt;0,"0-12",IFERROR(VLOOKUP(AI879,Breakup[],2,FALSE),"&gt;24"))</f>
        <v>&gt;24</v>
      </c>
      <c r="AK879" s="69" t="str">
        <f>VLOOKUP(V879,Master!B:D,3,FALSE)</f>
        <v>East</v>
      </c>
      <c r="AL879" s="69" t="str">
        <f t="shared" si="167"/>
        <v>Kolkata</v>
      </c>
    </row>
    <row r="880" spans="1:38">
      <c r="A880" s="13" t="s">
        <v>2059</v>
      </c>
      <c r="B880" s="54">
        <v>44700.872464664397</v>
      </c>
      <c r="C880" s="13" t="s">
        <v>222</v>
      </c>
      <c r="D880" s="13">
        <v>1828</v>
      </c>
      <c r="E880" s="13" t="s">
        <v>2060</v>
      </c>
      <c r="F880" s="13" t="s">
        <v>33</v>
      </c>
      <c r="G880" s="14">
        <v>1653021346824</v>
      </c>
      <c r="H880" s="55">
        <v>0.68571759259259302</v>
      </c>
      <c r="I880" s="33">
        <v>44890.685717592598</v>
      </c>
      <c r="J880" s="58">
        <v>44890</v>
      </c>
      <c r="K880" s="13" t="s">
        <v>224</v>
      </c>
      <c r="L880" s="13" t="s">
        <v>64</v>
      </c>
      <c r="M880" s="13" t="s">
        <v>225</v>
      </c>
      <c r="N880" s="13" t="s">
        <v>215</v>
      </c>
      <c r="O880" s="33" t="s">
        <v>38</v>
      </c>
      <c r="P880" s="58" t="s">
        <v>38</v>
      </c>
      <c r="Q880" s="33" t="s">
        <v>207</v>
      </c>
      <c r="R880" s="14" t="s">
        <v>38</v>
      </c>
      <c r="S880" s="13" t="s">
        <v>208</v>
      </c>
      <c r="T880" s="13" t="s">
        <v>209</v>
      </c>
      <c r="U880" s="33">
        <f t="shared" ca="1" si="156"/>
        <v>45744.56914039352</v>
      </c>
      <c r="V880" s="13" t="str">
        <f t="shared" si="157"/>
        <v>Kolkata</v>
      </c>
      <c r="W880" s="13" t="str">
        <f t="shared" si="158"/>
        <v>RI</v>
      </c>
      <c r="X880" s="13">
        <f t="shared" si="159"/>
        <v>16</v>
      </c>
      <c r="Y880" s="13" t="str">
        <f>IFERROR(VLOOKUP(C880,ReceivingTeam[],2,FALSE),"HelpDesk")</f>
        <v>Branch office</v>
      </c>
      <c r="Z880" s="67">
        <f t="shared" si="160"/>
        <v>44891.831550925926</v>
      </c>
      <c r="AA880" s="68">
        <f t="shared" si="161"/>
        <v>44890</v>
      </c>
      <c r="AB880" s="69" t="b">
        <f t="shared" si="162"/>
        <v>1</v>
      </c>
      <c r="AC880" s="70">
        <f t="shared" si="163"/>
        <v>0.5</v>
      </c>
      <c r="AD880" s="67">
        <f t="shared" si="164"/>
        <v>44891.831550925926</v>
      </c>
      <c r="AE880" s="67">
        <f>VLOOKUP(V880,'Branch Wise Work Timelines'!C:G,3,FALSE)+AA880</f>
        <v>44890.416666666664</v>
      </c>
      <c r="AF880" s="67">
        <f>IF(V880="Bangalore",VLOOKUP(V880,'Branch Wise Work Timelines'!C:G,4,FALSE)+AA880+1,IF(V880="Mumbai",VLOOKUP(V880,'Branch Wise Work Timelines'!C:G,4,FALSE)+AA880+1,VLOOKUP(V880,'Branch Wise Work Timelines'!C:G,4,FALSE)+AA880))</f>
        <v>44890.770833333336</v>
      </c>
      <c r="AG880" s="67">
        <f>WORKDAY.INTL(AA880,1,11)+VLOOKUP(V880,'Branch Wise Work Timelines'!C:G,3,FALSE)</f>
        <v>44891.416666666664</v>
      </c>
      <c r="AH880" s="69" t="str">
        <f t="shared" ca="1" si="165"/>
        <v>Out of TAT</v>
      </c>
      <c r="AI880" s="69">
        <f t="shared" ca="1" si="166"/>
        <v>20466</v>
      </c>
      <c r="AJ880" s="69" t="str">
        <f ca="1">IF(AI880&lt;0,"0-12",IFERROR(VLOOKUP(AI880,Breakup[],2,FALSE),"&gt;24"))</f>
        <v>&gt;24</v>
      </c>
      <c r="AK880" s="69" t="str">
        <f>VLOOKUP(V880,Master!B:D,3,FALSE)</f>
        <v>East</v>
      </c>
      <c r="AL880" s="69" t="str">
        <f t="shared" si="167"/>
        <v>Kolkata</v>
      </c>
    </row>
    <row r="881" spans="1:38">
      <c r="A881" s="13" t="s">
        <v>2061</v>
      </c>
      <c r="B881" s="54">
        <v>44701.529185300897</v>
      </c>
      <c r="C881" s="13" t="s">
        <v>222</v>
      </c>
      <c r="D881" s="13">
        <v>454</v>
      </c>
      <c r="E881" s="13" t="s">
        <v>2062</v>
      </c>
      <c r="F881" s="13" t="s">
        <v>33</v>
      </c>
      <c r="G881" s="14">
        <v>1653034732628</v>
      </c>
      <c r="H881" s="55">
        <v>0.69171296296296303</v>
      </c>
      <c r="I881" s="33">
        <v>44881.691712963002</v>
      </c>
      <c r="J881" s="58">
        <v>44881</v>
      </c>
      <c r="K881" s="13" t="s">
        <v>224</v>
      </c>
      <c r="L881" s="13" t="s">
        <v>64</v>
      </c>
      <c r="M881" s="13" t="s">
        <v>225</v>
      </c>
      <c r="N881" s="13" t="s">
        <v>215</v>
      </c>
      <c r="O881" s="33" t="s">
        <v>38</v>
      </c>
      <c r="P881" s="58" t="s">
        <v>38</v>
      </c>
      <c r="Q881" s="33" t="s">
        <v>207</v>
      </c>
      <c r="R881" s="14" t="s">
        <v>38</v>
      </c>
      <c r="S881" s="13" t="s">
        <v>208</v>
      </c>
      <c r="T881" s="13" t="s">
        <v>209</v>
      </c>
      <c r="U881" s="33">
        <f t="shared" ca="1" si="156"/>
        <v>45744.56914039352</v>
      </c>
      <c r="V881" s="13" t="str">
        <f t="shared" si="157"/>
        <v>Kolkata</v>
      </c>
      <c r="W881" s="13" t="str">
        <f t="shared" si="158"/>
        <v>RI</v>
      </c>
      <c r="X881" s="13">
        <f t="shared" si="159"/>
        <v>16</v>
      </c>
      <c r="Y881" s="13" t="str">
        <f>IFERROR(VLOOKUP(C881,ReceivingTeam[],2,FALSE),"HelpDesk")</f>
        <v>Branch office</v>
      </c>
      <c r="Z881" s="67">
        <f t="shared" si="160"/>
        <v>44882.83754629633</v>
      </c>
      <c r="AA881" s="68">
        <f t="shared" si="161"/>
        <v>44881</v>
      </c>
      <c r="AB881" s="69" t="b">
        <f t="shared" si="162"/>
        <v>1</v>
      </c>
      <c r="AC881" s="70">
        <f t="shared" si="163"/>
        <v>0.5</v>
      </c>
      <c r="AD881" s="67">
        <f t="shared" si="164"/>
        <v>44882.83754629633</v>
      </c>
      <c r="AE881" s="67">
        <f>VLOOKUP(V881,'Branch Wise Work Timelines'!C:G,3,FALSE)+AA881</f>
        <v>44881.416666666664</v>
      </c>
      <c r="AF881" s="67">
        <f>IF(V881="Bangalore",VLOOKUP(V881,'Branch Wise Work Timelines'!C:G,4,FALSE)+AA881+1,IF(V881="Mumbai",VLOOKUP(V881,'Branch Wise Work Timelines'!C:G,4,FALSE)+AA881+1,VLOOKUP(V881,'Branch Wise Work Timelines'!C:G,4,FALSE)+AA881))</f>
        <v>44881.770833333336</v>
      </c>
      <c r="AG881" s="67">
        <f>WORKDAY.INTL(AA881,1,11)+VLOOKUP(V881,'Branch Wise Work Timelines'!C:G,3,FALSE)</f>
        <v>44882.416666666664</v>
      </c>
      <c r="AH881" s="69" t="str">
        <f t="shared" ca="1" si="165"/>
        <v>Out of TAT</v>
      </c>
      <c r="AI881" s="69">
        <f t="shared" ca="1" si="166"/>
        <v>20682</v>
      </c>
      <c r="AJ881" s="69" t="str">
        <f ca="1">IF(AI881&lt;0,"0-12",IFERROR(VLOOKUP(AI881,Breakup[],2,FALSE),"&gt;24"))</f>
        <v>&gt;24</v>
      </c>
      <c r="AK881" s="69" t="str">
        <f>VLOOKUP(V881,Master!B:D,3,FALSE)</f>
        <v>East</v>
      </c>
      <c r="AL881" s="69" t="str">
        <f t="shared" si="167"/>
        <v>Kolkata</v>
      </c>
    </row>
    <row r="882" spans="1:38">
      <c r="A882" s="13" t="s">
        <v>2063</v>
      </c>
      <c r="B882" s="54">
        <v>44701.535281134296</v>
      </c>
      <c r="C882" s="13" t="s">
        <v>222</v>
      </c>
      <c r="D882" s="13">
        <v>881</v>
      </c>
      <c r="E882" s="13" t="s">
        <v>2064</v>
      </c>
      <c r="F882" s="13" t="s">
        <v>33</v>
      </c>
      <c r="G882" s="14">
        <v>1653034732628</v>
      </c>
      <c r="H882" s="55">
        <v>0.64296296296296296</v>
      </c>
      <c r="I882" s="33">
        <v>44886.642962963</v>
      </c>
      <c r="J882" s="58">
        <v>44886</v>
      </c>
      <c r="K882" s="13" t="s">
        <v>224</v>
      </c>
      <c r="L882" s="13" t="s">
        <v>64</v>
      </c>
      <c r="M882" s="13" t="s">
        <v>225</v>
      </c>
      <c r="N882" s="13" t="s">
        <v>215</v>
      </c>
      <c r="O882" s="33" t="s">
        <v>38</v>
      </c>
      <c r="P882" s="58" t="s">
        <v>38</v>
      </c>
      <c r="Q882" s="33" t="s">
        <v>207</v>
      </c>
      <c r="R882" s="14" t="s">
        <v>38</v>
      </c>
      <c r="S882" s="13" t="s">
        <v>208</v>
      </c>
      <c r="T882" s="13" t="s">
        <v>209</v>
      </c>
      <c r="U882" s="33">
        <f t="shared" ca="1" si="156"/>
        <v>45744.56914039352</v>
      </c>
      <c r="V882" s="13" t="str">
        <f t="shared" si="157"/>
        <v>Kolkata</v>
      </c>
      <c r="W882" s="13" t="str">
        <f t="shared" si="158"/>
        <v>RI</v>
      </c>
      <c r="X882" s="13">
        <f t="shared" si="159"/>
        <v>15</v>
      </c>
      <c r="Y882" s="13" t="str">
        <f>IFERROR(VLOOKUP(C882,ReceivingTeam[],2,FALSE),"HelpDesk")</f>
        <v>Branch office</v>
      </c>
      <c r="Z882" s="67">
        <f t="shared" si="160"/>
        <v>44887.788796296329</v>
      </c>
      <c r="AA882" s="68">
        <f t="shared" si="161"/>
        <v>44886</v>
      </c>
      <c r="AB882" s="69" t="b">
        <f t="shared" si="162"/>
        <v>1</v>
      </c>
      <c r="AC882" s="70">
        <f t="shared" si="163"/>
        <v>0.5</v>
      </c>
      <c r="AD882" s="67">
        <f t="shared" si="164"/>
        <v>44887.788796296329</v>
      </c>
      <c r="AE882" s="67">
        <f>VLOOKUP(V882,'Branch Wise Work Timelines'!C:G,3,FALSE)+AA882</f>
        <v>44886.416666666664</v>
      </c>
      <c r="AF882" s="67">
        <f>IF(V882="Bangalore",VLOOKUP(V882,'Branch Wise Work Timelines'!C:G,4,FALSE)+AA882+1,IF(V882="Mumbai",VLOOKUP(V882,'Branch Wise Work Timelines'!C:G,4,FALSE)+AA882+1,VLOOKUP(V882,'Branch Wise Work Timelines'!C:G,4,FALSE)+AA882))</f>
        <v>44886.770833333336</v>
      </c>
      <c r="AG882" s="67">
        <f>WORKDAY.INTL(AA882,1,11)+VLOOKUP(V882,'Branch Wise Work Timelines'!C:G,3,FALSE)</f>
        <v>44887.416666666664</v>
      </c>
      <c r="AH882" s="69" t="str">
        <f t="shared" ca="1" si="165"/>
        <v>Out of TAT</v>
      </c>
      <c r="AI882" s="69">
        <f t="shared" ca="1" si="166"/>
        <v>20563</v>
      </c>
      <c r="AJ882" s="69" t="str">
        <f ca="1">IF(AI882&lt;0,"0-12",IFERROR(VLOOKUP(AI882,Breakup[],2,FALSE),"&gt;24"))</f>
        <v>&gt;24</v>
      </c>
      <c r="AK882" s="69" t="str">
        <f>VLOOKUP(V882,Master!B:D,3,FALSE)</f>
        <v>East</v>
      </c>
      <c r="AL882" s="69" t="str">
        <f t="shared" si="167"/>
        <v>Kolkata</v>
      </c>
    </row>
    <row r="883" spans="1:38">
      <c r="A883" s="13" t="s">
        <v>2065</v>
      </c>
      <c r="B883" s="54">
        <v>44701.570330671297</v>
      </c>
      <c r="C883" s="13" t="s">
        <v>407</v>
      </c>
      <c r="D883" s="13">
        <v>940</v>
      </c>
      <c r="E883" s="13" t="s">
        <v>2066</v>
      </c>
      <c r="F883" s="13" t="s">
        <v>33</v>
      </c>
      <c r="G883" s="14">
        <v>1653037399257</v>
      </c>
      <c r="H883" s="55">
        <v>0.25574074074074099</v>
      </c>
      <c r="I883" s="33">
        <v>44885.2557407407</v>
      </c>
      <c r="J883" s="58">
        <v>44885</v>
      </c>
      <c r="K883" s="13" t="s">
        <v>224</v>
      </c>
      <c r="L883" s="13" t="s">
        <v>64</v>
      </c>
      <c r="M883" s="13" t="s">
        <v>225</v>
      </c>
      <c r="N883" s="13" t="s">
        <v>215</v>
      </c>
      <c r="O883" s="33" t="s">
        <v>38</v>
      </c>
      <c r="P883" s="58" t="s">
        <v>38</v>
      </c>
      <c r="Q883" s="33" t="s">
        <v>207</v>
      </c>
      <c r="R883" s="14" t="s">
        <v>38</v>
      </c>
      <c r="S883" s="13" t="s">
        <v>208</v>
      </c>
      <c r="T883" s="13" t="s">
        <v>209</v>
      </c>
      <c r="U883" s="33">
        <f t="shared" ca="1" si="156"/>
        <v>45744.56914039352</v>
      </c>
      <c r="V883" s="13" t="str">
        <f t="shared" si="157"/>
        <v>Kolkata</v>
      </c>
      <c r="W883" s="13" t="str">
        <f t="shared" si="158"/>
        <v>RI</v>
      </c>
      <c r="X883" s="13">
        <f t="shared" si="159"/>
        <v>6</v>
      </c>
      <c r="Y883" s="13" t="str">
        <f>IFERROR(VLOOKUP(C883,ReceivingTeam[],2,FALSE),"HelpDesk")</f>
        <v>Branch office</v>
      </c>
      <c r="Z883" s="67">
        <f t="shared" si="160"/>
        <v>44885.916666666664</v>
      </c>
      <c r="AA883" s="68">
        <f t="shared" si="161"/>
        <v>44885</v>
      </c>
      <c r="AB883" s="69" t="b">
        <f t="shared" si="162"/>
        <v>0</v>
      </c>
      <c r="AC883" s="70">
        <f t="shared" si="163"/>
        <v>0.5</v>
      </c>
      <c r="AD883" s="67">
        <f t="shared" si="164"/>
        <v>44885.916666666664</v>
      </c>
      <c r="AE883" s="67">
        <f>VLOOKUP(V883,'Branch Wise Work Timelines'!C:G,3,FALSE)+AA883</f>
        <v>44885.416666666664</v>
      </c>
      <c r="AF883" s="67">
        <f>IF(V883="Bangalore",VLOOKUP(V883,'Branch Wise Work Timelines'!C:G,4,FALSE)+AA883+1,IF(V883="Mumbai",VLOOKUP(V883,'Branch Wise Work Timelines'!C:G,4,FALSE)+AA883+1,VLOOKUP(V883,'Branch Wise Work Timelines'!C:G,4,FALSE)+AA883))</f>
        <v>44885.770833333336</v>
      </c>
      <c r="AG883" s="67">
        <f>WORKDAY.INTL(AA883,1,11)+VLOOKUP(V883,'Branch Wise Work Timelines'!C:G,3,FALSE)</f>
        <v>44886.416666666664</v>
      </c>
      <c r="AH883" s="69" t="str">
        <f t="shared" ca="1" si="165"/>
        <v>Out of TAT</v>
      </c>
      <c r="AI883" s="69">
        <f t="shared" ca="1" si="166"/>
        <v>20608</v>
      </c>
      <c r="AJ883" s="69" t="str">
        <f ca="1">IF(AI883&lt;0,"0-12",IFERROR(VLOOKUP(AI883,Breakup[],2,FALSE),"&gt;24"))</f>
        <v>&gt;24</v>
      </c>
      <c r="AK883" s="69" t="str">
        <f>VLOOKUP(V883,Master!B:D,3,FALSE)</f>
        <v>East</v>
      </c>
      <c r="AL883" s="69" t="str">
        <f t="shared" si="167"/>
        <v>Kolkata</v>
      </c>
    </row>
    <row r="884" spans="1:38">
      <c r="A884" s="13" t="s">
        <v>2067</v>
      </c>
      <c r="B884" s="54">
        <v>44701.573612963002</v>
      </c>
      <c r="C884" s="13" t="s">
        <v>222</v>
      </c>
      <c r="D884" s="13">
        <v>1226</v>
      </c>
      <c r="E884" s="13" t="s">
        <v>2068</v>
      </c>
      <c r="F884" s="13" t="s">
        <v>33</v>
      </c>
      <c r="G884" s="14">
        <v>1653035454820</v>
      </c>
      <c r="H884" s="55">
        <v>0.81901620370370398</v>
      </c>
      <c r="I884" s="33">
        <v>44882.819016203699</v>
      </c>
      <c r="J884" s="58">
        <v>44882</v>
      </c>
      <c r="K884" s="13" t="s">
        <v>224</v>
      </c>
      <c r="L884" s="13" t="s">
        <v>64</v>
      </c>
      <c r="M884" s="13" t="s">
        <v>225</v>
      </c>
      <c r="N884" s="13" t="s">
        <v>215</v>
      </c>
      <c r="O884" s="33" t="s">
        <v>38</v>
      </c>
      <c r="P884" s="58" t="s">
        <v>38</v>
      </c>
      <c r="Q884" s="33" t="s">
        <v>207</v>
      </c>
      <c r="R884" s="14" t="s">
        <v>38</v>
      </c>
      <c r="S884" s="13" t="s">
        <v>208</v>
      </c>
      <c r="T884" s="13" t="s">
        <v>209</v>
      </c>
      <c r="U884" s="33">
        <f t="shared" ca="1" si="156"/>
        <v>45744.56914039352</v>
      </c>
      <c r="V884" s="13" t="str">
        <f t="shared" si="157"/>
        <v>Kolkata</v>
      </c>
      <c r="W884" s="13" t="str">
        <f t="shared" si="158"/>
        <v>RI</v>
      </c>
      <c r="X884" s="13">
        <f t="shared" si="159"/>
        <v>19</v>
      </c>
      <c r="Y884" s="13" t="str">
        <f>IFERROR(VLOOKUP(C884,ReceivingTeam[],2,FALSE),"HelpDesk")</f>
        <v>Branch office</v>
      </c>
      <c r="Z884" s="67">
        <f t="shared" si="160"/>
        <v>44883.964849537027</v>
      </c>
      <c r="AA884" s="68">
        <f t="shared" si="161"/>
        <v>44882</v>
      </c>
      <c r="AB884" s="69" t="b">
        <f t="shared" si="162"/>
        <v>1</v>
      </c>
      <c r="AC884" s="70">
        <f t="shared" si="163"/>
        <v>0.5</v>
      </c>
      <c r="AD884" s="67">
        <f t="shared" si="164"/>
        <v>44883.964849537027</v>
      </c>
      <c r="AE884" s="67">
        <f>VLOOKUP(V884,'Branch Wise Work Timelines'!C:G,3,FALSE)+AA884</f>
        <v>44882.416666666664</v>
      </c>
      <c r="AF884" s="67">
        <f>IF(V884="Bangalore",VLOOKUP(V884,'Branch Wise Work Timelines'!C:G,4,FALSE)+AA884+1,IF(V884="Mumbai",VLOOKUP(V884,'Branch Wise Work Timelines'!C:G,4,FALSE)+AA884+1,VLOOKUP(V884,'Branch Wise Work Timelines'!C:G,4,FALSE)+AA884))</f>
        <v>44882.770833333336</v>
      </c>
      <c r="AG884" s="67">
        <f>WORKDAY.INTL(AA884,1,11)+VLOOKUP(V884,'Branch Wise Work Timelines'!C:G,3,FALSE)</f>
        <v>44883.416666666664</v>
      </c>
      <c r="AH884" s="69" t="str">
        <f t="shared" ca="1" si="165"/>
        <v>Out of TAT</v>
      </c>
      <c r="AI884" s="69">
        <f t="shared" ca="1" si="166"/>
        <v>20655</v>
      </c>
      <c r="AJ884" s="69" t="str">
        <f ca="1">IF(AI884&lt;0,"0-12",IFERROR(VLOOKUP(AI884,Breakup[],2,FALSE),"&gt;24"))</f>
        <v>&gt;24</v>
      </c>
      <c r="AK884" s="69" t="str">
        <f>VLOOKUP(V884,Master!B:D,3,FALSE)</f>
        <v>East</v>
      </c>
      <c r="AL884" s="69" t="str">
        <f t="shared" si="167"/>
        <v>Kolkata</v>
      </c>
    </row>
    <row r="885" spans="1:38">
      <c r="A885" s="13" t="s">
        <v>2069</v>
      </c>
      <c r="B885" s="54">
        <v>44701.537751504598</v>
      </c>
      <c r="C885" s="13" t="s">
        <v>222</v>
      </c>
      <c r="D885" s="13">
        <v>1824</v>
      </c>
      <c r="E885" s="13" t="s">
        <v>2070</v>
      </c>
      <c r="F885" s="13" t="s">
        <v>33</v>
      </c>
      <c r="G885" s="14">
        <v>1653034732628</v>
      </c>
      <c r="H885" s="55">
        <v>0.274479166666667</v>
      </c>
      <c r="I885" s="33">
        <v>44887.274479166699</v>
      </c>
      <c r="J885" s="58">
        <v>44887</v>
      </c>
      <c r="K885" s="13" t="s">
        <v>224</v>
      </c>
      <c r="L885" s="13" t="s">
        <v>64</v>
      </c>
      <c r="M885" s="13" t="s">
        <v>225</v>
      </c>
      <c r="N885" s="13" t="s">
        <v>215</v>
      </c>
      <c r="O885" s="33" t="s">
        <v>38</v>
      </c>
      <c r="P885" s="58" t="s">
        <v>38</v>
      </c>
      <c r="Q885" s="33" t="s">
        <v>207</v>
      </c>
      <c r="R885" s="14" t="s">
        <v>38</v>
      </c>
      <c r="S885" s="13" t="s">
        <v>208</v>
      </c>
      <c r="T885" s="13" t="s">
        <v>209</v>
      </c>
      <c r="U885" s="33">
        <f t="shared" ca="1" si="156"/>
        <v>45744.56914039352</v>
      </c>
      <c r="V885" s="13" t="str">
        <f t="shared" si="157"/>
        <v>Kolkata</v>
      </c>
      <c r="W885" s="13" t="str">
        <f t="shared" si="158"/>
        <v>RI</v>
      </c>
      <c r="X885" s="13">
        <f t="shared" si="159"/>
        <v>6</v>
      </c>
      <c r="Y885" s="13" t="str">
        <f>IFERROR(VLOOKUP(C885,ReceivingTeam[],2,FALSE),"HelpDesk")</f>
        <v>Branch office</v>
      </c>
      <c r="Z885" s="67">
        <f t="shared" si="160"/>
        <v>44888.562499999993</v>
      </c>
      <c r="AA885" s="68">
        <f t="shared" si="161"/>
        <v>44887</v>
      </c>
      <c r="AB885" s="69" t="b">
        <f t="shared" si="162"/>
        <v>1</v>
      </c>
      <c r="AC885" s="70">
        <f t="shared" si="163"/>
        <v>0.5</v>
      </c>
      <c r="AD885" s="67">
        <f t="shared" si="164"/>
        <v>44888.562499999993</v>
      </c>
      <c r="AE885" s="67">
        <f>VLOOKUP(V885,'Branch Wise Work Timelines'!C:G,3,FALSE)+AA885</f>
        <v>44887.416666666664</v>
      </c>
      <c r="AF885" s="67">
        <f>IF(V885="Bangalore",VLOOKUP(V885,'Branch Wise Work Timelines'!C:G,4,FALSE)+AA885+1,IF(V885="Mumbai",VLOOKUP(V885,'Branch Wise Work Timelines'!C:G,4,FALSE)+AA885+1,VLOOKUP(V885,'Branch Wise Work Timelines'!C:G,4,FALSE)+AA885))</f>
        <v>44887.770833333336</v>
      </c>
      <c r="AG885" s="67">
        <f>WORKDAY.INTL(AA885,1,11)+VLOOKUP(V885,'Branch Wise Work Timelines'!C:G,3,FALSE)</f>
        <v>44888.416666666664</v>
      </c>
      <c r="AH885" s="69" t="str">
        <f t="shared" ca="1" si="165"/>
        <v>Out of TAT</v>
      </c>
      <c r="AI885" s="69">
        <f t="shared" ca="1" si="166"/>
        <v>20545</v>
      </c>
      <c r="AJ885" s="69" t="str">
        <f ca="1">IF(AI885&lt;0,"0-12",IFERROR(VLOOKUP(AI885,Breakup[],2,FALSE),"&gt;24"))</f>
        <v>&gt;24</v>
      </c>
      <c r="AK885" s="69" t="str">
        <f>VLOOKUP(V885,Master!B:D,3,FALSE)</f>
        <v>East</v>
      </c>
      <c r="AL885" s="69" t="str">
        <f t="shared" si="167"/>
        <v>Kolkata</v>
      </c>
    </row>
    <row r="886" spans="1:38">
      <c r="A886" s="13" t="s">
        <v>2071</v>
      </c>
      <c r="B886" s="54">
        <v>44701.538922916698</v>
      </c>
      <c r="C886" s="13" t="s">
        <v>222</v>
      </c>
      <c r="D886" s="13">
        <v>259</v>
      </c>
      <c r="E886" s="13" t="s">
        <v>2072</v>
      </c>
      <c r="F886" s="13" t="s">
        <v>33</v>
      </c>
      <c r="G886" s="14">
        <v>1653034923850</v>
      </c>
      <c r="H886" s="55">
        <v>0.21129629629629601</v>
      </c>
      <c r="I886" s="33">
        <v>44881.2112962963</v>
      </c>
      <c r="J886" s="58">
        <v>44881</v>
      </c>
      <c r="K886" s="13" t="s">
        <v>224</v>
      </c>
      <c r="L886" s="13" t="s">
        <v>64</v>
      </c>
      <c r="M886" s="13" t="s">
        <v>225</v>
      </c>
      <c r="N886" s="13" t="s">
        <v>215</v>
      </c>
      <c r="O886" s="33" t="s">
        <v>38</v>
      </c>
      <c r="P886" s="58" t="s">
        <v>38</v>
      </c>
      <c r="Q886" s="33" t="s">
        <v>207</v>
      </c>
      <c r="R886" s="14" t="s">
        <v>38</v>
      </c>
      <c r="S886" s="13" t="s">
        <v>208</v>
      </c>
      <c r="T886" s="13" t="s">
        <v>209</v>
      </c>
      <c r="U886" s="33">
        <f t="shared" ca="1" si="156"/>
        <v>45744.56914039352</v>
      </c>
      <c r="V886" s="13" t="str">
        <f t="shared" si="157"/>
        <v>Kolkata</v>
      </c>
      <c r="W886" s="13" t="str">
        <f t="shared" si="158"/>
        <v>RI</v>
      </c>
      <c r="X886" s="13">
        <f t="shared" si="159"/>
        <v>5</v>
      </c>
      <c r="Y886" s="13" t="str">
        <f>IFERROR(VLOOKUP(C886,ReceivingTeam[],2,FALSE),"HelpDesk")</f>
        <v>Branch office</v>
      </c>
      <c r="Z886" s="67">
        <f t="shared" si="160"/>
        <v>44882.562499999993</v>
      </c>
      <c r="AA886" s="68">
        <f t="shared" si="161"/>
        <v>44881</v>
      </c>
      <c r="AB886" s="69" t="b">
        <f t="shared" si="162"/>
        <v>1</v>
      </c>
      <c r="AC886" s="70">
        <f t="shared" si="163"/>
        <v>0.5</v>
      </c>
      <c r="AD886" s="67">
        <f t="shared" si="164"/>
        <v>44882.562499999993</v>
      </c>
      <c r="AE886" s="67">
        <f>VLOOKUP(V886,'Branch Wise Work Timelines'!C:G,3,FALSE)+AA886</f>
        <v>44881.416666666664</v>
      </c>
      <c r="AF886" s="67">
        <f>IF(V886="Bangalore",VLOOKUP(V886,'Branch Wise Work Timelines'!C:G,4,FALSE)+AA886+1,IF(V886="Mumbai",VLOOKUP(V886,'Branch Wise Work Timelines'!C:G,4,FALSE)+AA886+1,VLOOKUP(V886,'Branch Wise Work Timelines'!C:G,4,FALSE)+AA886))</f>
        <v>44881.770833333336</v>
      </c>
      <c r="AG886" s="67">
        <f>WORKDAY.INTL(AA886,1,11)+VLOOKUP(V886,'Branch Wise Work Timelines'!C:G,3,FALSE)</f>
        <v>44882.416666666664</v>
      </c>
      <c r="AH886" s="69" t="str">
        <f t="shared" ca="1" si="165"/>
        <v>Out of TAT</v>
      </c>
      <c r="AI886" s="69">
        <f t="shared" ca="1" si="166"/>
        <v>20689</v>
      </c>
      <c r="AJ886" s="69" t="str">
        <f ca="1">IF(AI886&lt;0,"0-12",IFERROR(VLOOKUP(AI886,Breakup[],2,FALSE),"&gt;24"))</f>
        <v>&gt;24</v>
      </c>
      <c r="AK886" s="69" t="str">
        <f>VLOOKUP(V886,Master!B:D,3,FALSE)</f>
        <v>East</v>
      </c>
      <c r="AL886" s="69" t="str">
        <f t="shared" si="167"/>
        <v>Kolkata</v>
      </c>
    </row>
    <row r="887" spans="1:38">
      <c r="A887" s="13" t="s">
        <v>2073</v>
      </c>
      <c r="B887" s="54">
        <v>44701.585225150498</v>
      </c>
      <c r="C887" s="13" t="s">
        <v>407</v>
      </c>
      <c r="D887" s="13">
        <v>404</v>
      </c>
      <c r="E887" s="13" t="s">
        <v>2074</v>
      </c>
      <c r="F887" s="13" t="s">
        <v>33</v>
      </c>
      <c r="G887" s="14">
        <v>1653037399257</v>
      </c>
      <c r="H887" s="55">
        <v>0.39550925925925901</v>
      </c>
      <c r="I887" s="33">
        <v>44890.395509259302</v>
      </c>
      <c r="J887" s="58">
        <v>44890</v>
      </c>
      <c r="K887" s="13" t="s">
        <v>224</v>
      </c>
      <c r="L887" s="13" t="s">
        <v>64</v>
      </c>
      <c r="M887" s="13" t="s">
        <v>225</v>
      </c>
      <c r="N887" s="13" t="s">
        <v>215</v>
      </c>
      <c r="O887" s="33" t="s">
        <v>38</v>
      </c>
      <c r="P887" s="58" t="s">
        <v>38</v>
      </c>
      <c r="Q887" s="33" t="s">
        <v>207</v>
      </c>
      <c r="R887" s="14" t="s">
        <v>38</v>
      </c>
      <c r="S887" s="13" t="s">
        <v>208</v>
      </c>
      <c r="T887" s="13" t="s">
        <v>209</v>
      </c>
      <c r="U887" s="33">
        <f t="shared" ca="1" si="156"/>
        <v>45744.56914039352</v>
      </c>
      <c r="V887" s="13" t="str">
        <f t="shared" si="157"/>
        <v>Kolkata</v>
      </c>
      <c r="W887" s="13" t="str">
        <f t="shared" si="158"/>
        <v>RI</v>
      </c>
      <c r="X887" s="13">
        <f t="shared" si="159"/>
        <v>9</v>
      </c>
      <c r="Y887" s="13" t="str">
        <f>IFERROR(VLOOKUP(C887,ReceivingTeam[],2,FALSE),"HelpDesk")</f>
        <v>Branch office</v>
      </c>
      <c r="Z887" s="67">
        <f t="shared" si="160"/>
        <v>44891.562499999993</v>
      </c>
      <c r="AA887" s="68">
        <f t="shared" si="161"/>
        <v>44890</v>
      </c>
      <c r="AB887" s="69" t="b">
        <f t="shared" si="162"/>
        <v>1</v>
      </c>
      <c r="AC887" s="70">
        <f t="shared" si="163"/>
        <v>0.5</v>
      </c>
      <c r="AD887" s="67">
        <f t="shared" si="164"/>
        <v>44891.562499999993</v>
      </c>
      <c r="AE887" s="67">
        <f>VLOOKUP(V887,'Branch Wise Work Timelines'!C:G,3,FALSE)+AA887</f>
        <v>44890.416666666664</v>
      </c>
      <c r="AF887" s="67">
        <f>IF(V887="Bangalore",VLOOKUP(V887,'Branch Wise Work Timelines'!C:G,4,FALSE)+AA887+1,IF(V887="Mumbai",VLOOKUP(V887,'Branch Wise Work Timelines'!C:G,4,FALSE)+AA887+1,VLOOKUP(V887,'Branch Wise Work Timelines'!C:G,4,FALSE)+AA887))</f>
        <v>44890.770833333336</v>
      </c>
      <c r="AG887" s="67">
        <f>WORKDAY.INTL(AA887,1,11)+VLOOKUP(V887,'Branch Wise Work Timelines'!C:G,3,FALSE)</f>
        <v>44891.416666666664</v>
      </c>
      <c r="AH887" s="69" t="str">
        <f t="shared" ca="1" si="165"/>
        <v>Out of TAT</v>
      </c>
      <c r="AI887" s="69">
        <f t="shared" ca="1" si="166"/>
        <v>20473</v>
      </c>
      <c r="AJ887" s="69" t="str">
        <f ca="1">IF(AI887&lt;0,"0-12",IFERROR(VLOOKUP(AI887,Breakup[],2,FALSE),"&gt;24"))</f>
        <v>&gt;24</v>
      </c>
      <c r="AK887" s="69" t="str">
        <f>VLOOKUP(V887,Master!B:D,3,FALSE)</f>
        <v>East</v>
      </c>
      <c r="AL887" s="69" t="str">
        <f t="shared" si="167"/>
        <v>Kolkata</v>
      </c>
    </row>
    <row r="888" spans="1:38">
      <c r="A888" s="13" t="s">
        <v>2075</v>
      </c>
      <c r="B888" s="54">
        <v>44701.626915428198</v>
      </c>
      <c r="C888" s="13" t="s">
        <v>243</v>
      </c>
      <c r="D888" s="13">
        <v>297</v>
      </c>
      <c r="E888" s="13" t="s">
        <v>2076</v>
      </c>
      <c r="F888" s="13" t="s">
        <v>15</v>
      </c>
      <c r="G888" s="14">
        <v>1653042448483</v>
      </c>
      <c r="H888" s="55">
        <v>0.92902777777777801</v>
      </c>
      <c r="I888" s="33">
        <v>44890.929027777798</v>
      </c>
      <c r="J888" s="58">
        <v>44890</v>
      </c>
      <c r="K888" s="13" t="s">
        <v>213</v>
      </c>
      <c r="L888" s="13" t="s">
        <v>30</v>
      </c>
      <c r="M888" s="13" t="s">
        <v>75</v>
      </c>
      <c r="N888" s="13" t="s">
        <v>215</v>
      </c>
      <c r="O888" s="33" t="s">
        <v>38</v>
      </c>
      <c r="P888" s="58" t="s">
        <v>38</v>
      </c>
      <c r="Q888" s="33" t="s">
        <v>207</v>
      </c>
      <c r="R888" s="14" t="s">
        <v>38</v>
      </c>
      <c r="S888" s="13" t="s">
        <v>208</v>
      </c>
      <c r="T888" s="13" t="s">
        <v>209</v>
      </c>
      <c r="U888" s="33">
        <f t="shared" ca="1" si="156"/>
        <v>45744.56914039352</v>
      </c>
      <c r="V888" s="13" t="str">
        <f t="shared" si="157"/>
        <v>Bangalore</v>
      </c>
      <c r="W888" s="13" t="str">
        <f t="shared" si="158"/>
        <v>CLS</v>
      </c>
      <c r="X888" s="13">
        <f t="shared" si="159"/>
        <v>22</v>
      </c>
      <c r="Y888" s="13" t="str">
        <f>IFERROR(VLOOKUP(C888,ReceivingTeam[],2,FALSE),"HelpDesk")</f>
        <v>HelpDesk</v>
      </c>
      <c r="Z888" s="67">
        <f t="shared" si="160"/>
        <v>44891.741527777798</v>
      </c>
      <c r="AA888" s="68">
        <f t="shared" si="161"/>
        <v>44890</v>
      </c>
      <c r="AB888" s="69" t="b">
        <f t="shared" si="162"/>
        <v>1</v>
      </c>
      <c r="AC888" s="70">
        <f t="shared" si="163"/>
        <v>0.5</v>
      </c>
      <c r="AD888" s="67">
        <f t="shared" si="164"/>
        <v>44891.741527777798</v>
      </c>
      <c r="AE888" s="67">
        <f>VLOOKUP(V888,'Branch Wise Work Timelines'!C:G,3,FALSE)+AA888</f>
        <v>44890.416666666664</v>
      </c>
      <c r="AF888" s="67">
        <f>IF(V888="Bangalore",VLOOKUP(V888,'Branch Wise Work Timelines'!C:G,4,FALSE)+AA888+1,IF(V888="Mumbai",VLOOKUP(V888,'Branch Wise Work Timelines'!C:G,4,FALSE)+AA888+1,VLOOKUP(V888,'Branch Wise Work Timelines'!C:G,4,FALSE)+AA888))</f>
        <v>44891.104166666664</v>
      </c>
      <c r="AG888" s="67">
        <f>WORKDAY.INTL(AA888,1,11)+VLOOKUP(V888,'Branch Wise Work Timelines'!C:G,3,FALSE)</f>
        <v>44891.416666666664</v>
      </c>
      <c r="AH888" s="69" t="str">
        <f t="shared" ca="1" si="165"/>
        <v>Out of TAT</v>
      </c>
      <c r="AI888" s="69">
        <f t="shared" ca="1" si="166"/>
        <v>20468</v>
      </c>
      <c r="AJ888" s="69" t="str">
        <f ca="1">IF(AI888&lt;0,"0-12",IFERROR(VLOOKUP(AI888,Breakup[],2,FALSE),"&gt;24"))</f>
        <v>&gt;24</v>
      </c>
      <c r="AK888" s="69" t="str">
        <f>VLOOKUP(V888,Master!B:D,3,FALSE)</f>
        <v>South</v>
      </c>
      <c r="AL888" s="69" t="str">
        <f t="shared" si="167"/>
        <v>Bangalore-CLS</v>
      </c>
    </row>
    <row r="889" spans="1:38">
      <c r="A889" s="13" t="s">
        <v>2077</v>
      </c>
      <c r="B889" s="54">
        <v>44701.596793171302</v>
      </c>
      <c r="C889" s="13" t="s">
        <v>222</v>
      </c>
      <c r="D889" s="13">
        <v>1834</v>
      </c>
      <c r="E889" s="13" t="s">
        <v>2078</v>
      </c>
      <c r="F889" s="13" t="s">
        <v>33</v>
      </c>
      <c r="G889" s="14">
        <v>1653038949629</v>
      </c>
      <c r="H889" s="55">
        <v>0.19476851851851901</v>
      </c>
      <c r="I889" s="33">
        <v>44887.1947685185</v>
      </c>
      <c r="J889" s="58">
        <v>44887</v>
      </c>
      <c r="K889" s="13" t="s">
        <v>224</v>
      </c>
      <c r="L889" s="13" t="s">
        <v>64</v>
      </c>
      <c r="M889" s="13" t="s">
        <v>225</v>
      </c>
      <c r="N889" s="13" t="s">
        <v>215</v>
      </c>
      <c r="O889" s="33" t="s">
        <v>38</v>
      </c>
      <c r="P889" s="58" t="s">
        <v>38</v>
      </c>
      <c r="Q889" s="33" t="s">
        <v>207</v>
      </c>
      <c r="R889" s="14" t="s">
        <v>38</v>
      </c>
      <c r="S889" s="13" t="s">
        <v>208</v>
      </c>
      <c r="T889" s="13" t="s">
        <v>209</v>
      </c>
      <c r="U889" s="33">
        <f t="shared" ca="1" si="156"/>
        <v>45744.56914039352</v>
      </c>
      <c r="V889" s="13" t="str">
        <f t="shared" si="157"/>
        <v>Kolkata</v>
      </c>
      <c r="W889" s="13" t="str">
        <f t="shared" si="158"/>
        <v>RI</v>
      </c>
      <c r="X889" s="13">
        <f t="shared" si="159"/>
        <v>4</v>
      </c>
      <c r="Y889" s="13" t="str">
        <f>IFERROR(VLOOKUP(C889,ReceivingTeam[],2,FALSE),"HelpDesk")</f>
        <v>Branch office</v>
      </c>
      <c r="Z889" s="67">
        <f t="shared" si="160"/>
        <v>44888.562499999993</v>
      </c>
      <c r="AA889" s="68">
        <f t="shared" si="161"/>
        <v>44887</v>
      </c>
      <c r="AB889" s="69" t="b">
        <f t="shared" si="162"/>
        <v>1</v>
      </c>
      <c r="AC889" s="70">
        <f t="shared" si="163"/>
        <v>0.5</v>
      </c>
      <c r="AD889" s="67">
        <f t="shared" si="164"/>
        <v>44888.562499999993</v>
      </c>
      <c r="AE889" s="67">
        <f>VLOOKUP(V889,'Branch Wise Work Timelines'!C:G,3,FALSE)+AA889</f>
        <v>44887.416666666664</v>
      </c>
      <c r="AF889" s="67">
        <f>IF(V889="Bangalore",VLOOKUP(V889,'Branch Wise Work Timelines'!C:G,4,FALSE)+AA889+1,IF(V889="Mumbai",VLOOKUP(V889,'Branch Wise Work Timelines'!C:G,4,FALSE)+AA889+1,VLOOKUP(V889,'Branch Wise Work Timelines'!C:G,4,FALSE)+AA889))</f>
        <v>44887.770833333336</v>
      </c>
      <c r="AG889" s="67">
        <f>WORKDAY.INTL(AA889,1,11)+VLOOKUP(V889,'Branch Wise Work Timelines'!C:G,3,FALSE)</f>
        <v>44888.416666666664</v>
      </c>
      <c r="AH889" s="69" t="str">
        <f t="shared" ca="1" si="165"/>
        <v>Out of TAT</v>
      </c>
      <c r="AI889" s="69">
        <f t="shared" ca="1" si="166"/>
        <v>20545</v>
      </c>
      <c r="AJ889" s="69" t="str">
        <f ca="1">IF(AI889&lt;0,"0-12",IFERROR(VLOOKUP(AI889,Breakup[],2,FALSE),"&gt;24"))</f>
        <v>&gt;24</v>
      </c>
      <c r="AK889" s="69" t="str">
        <f>VLOOKUP(V889,Master!B:D,3,FALSE)</f>
        <v>East</v>
      </c>
      <c r="AL889" s="69" t="str">
        <f t="shared" si="167"/>
        <v>Kolkata</v>
      </c>
    </row>
    <row r="890" spans="1:38">
      <c r="A890" s="13" t="s">
        <v>2079</v>
      </c>
      <c r="B890" s="54">
        <v>44701.601103125002</v>
      </c>
      <c r="C890" s="13" t="s">
        <v>407</v>
      </c>
      <c r="D890" s="13">
        <v>471</v>
      </c>
      <c r="E890" s="13" t="s">
        <v>2080</v>
      </c>
      <c r="F890" s="13" t="s">
        <v>33</v>
      </c>
      <c r="G890" s="14">
        <v>1653037399257</v>
      </c>
      <c r="H890" s="55">
        <v>0.44314814814814801</v>
      </c>
      <c r="I890" s="33">
        <v>44890.443148148202</v>
      </c>
      <c r="J890" s="58">
        <v>44890</v>
      </c>
      <c r="K890" s="13" t="s">
        <v>224</v>
      </c>
      <c r="L890" s="13" t="s">
        <v>64</v>
      </c>
      <c r="M890" s="13" t="s">
        <v>225</v>
      </c>
      <c r="N890" s="13" t="s">
        <v>215</v>
      </c>
      <c r="O890" s="33" t="s">
        <v>38</v>
      </c>
      <c r="P890" s="58" t="s">
        <v>38</v>
      </c>
      <c r="Q890" s="33" t="s">
        <v>207</v>
      </c>
      <c r="R890" s="14" t="s">
        <v>38</v>
      </c>
      <c r="S890" s="13" t="s">
        <v>208</v>
      </c>
      <c r="T890" s="13" t="s">
        <v>209</v>
      </c>
      <c r="U890" s="33">
        <f t="shared" ca="1" si="156"/>
        <v>45744.56914039352</v>
      </c>
      <c r="V890" s="13" t="str">
        <f t="shared" si="157"/>
        <v>Kolkata</v>
      </c>
      <c r="W890" s="13" t="str">
        <f t="shared" si="158"/>
        <v>RI</v>
      </c>
      <c r="X890" s="13">
        <f t="shared" si="159"/>
        <v>10</v>
      </c>
      <c r="Y890" s="13" t="str">
        <f>IFERROR(VLOOKUP(C890,ReceivingTeam[],2,FALSE),"HelpDesk")</f>
        <v>Branch office</v>
      </c>
      <c r="Z890" s="67">
        <f t="shared" si="160"/>
        <v>44891.588981481531</v>
      </c>
      <c r="AA890" s="68">
        <f t="shared" si="161"/>
        <v>44890</v>
      </c>
      <c r="AB890" s="69" t="b">
        <f t="shared" si="162"/>
        <v>1</v>
      </c>
      <c r="AC890" s="70">
        <f t="shared" si="163"/>
        <v>0.5</v>
      </c>
      <c r="AD890" s="67">
        <f t="shared" si="164"/>
        <v>44891.588981481531</v>
      </c>
      <c r="AE890" s="67">
        <f>VLOOKUP(V890,'Branch Wise Work Timelines'!C:G,3,FALSE)+AA890</f>
        <v>44890.416666666664</v>
      </c>
      <c r="AF890" s="67">
        <f>IF(V890="Bangalore",VLOOKUP(V890,'Branch Wise Work Timelines'!C:G,4,FALSE)+AA890+1,IF(V890="Mumbai",VLOOKUP(V890,'Branch Wise Work Timelines'!C:G,4,FALSE)+AA890+1,VLOOKUP(V890,'Branch Wise Work Timelines'!C:G,4,FALSE)+AA890))</f>
        <v>44890.770833333336</v>
      </c>
      <c r="AG890" s="67">
        <f>WORKDAY.INTL(AA890,1,11)+VLOOKUP(V890,'Branch Wise Work Timelines'!C:G,3,FALSE)</f>
        <v>44891.416666666664</v>
      </c>
      <c r="AH890" s="69" t="str">
        <f t="shared" ca="1" si="165"/>
        <v>Out of TAT</v>
      </c>
      <c r="AI890" s="69">
        <f t="shared" ca="1" si="166"/>
        <v>20472</v>
      </c>
      <c r="AJ890" s="69" t="str">
        <f ca="1">IF(AI890&lt;0,"0-12",IFERROR(VLOOKUP(AI890,Breakup[],2,FALSE),"&gt;24"))</f>
        <v>&gt;24</v>
      </c>
      <c r="AK890" s="69" t="str">
        <f>VLOOKUP(V890,Master!B:D,3,FALSE)</f>
        <v>East</v>
      </c>
      <c r="AL890" s="69" t="str">
        <f t="shared" si="167"/>
        <v>Kolkata</v>
      </c>
    </row>
    <row r="891" spans="1:38">
      <c r="A891" s="13" t="s">
        <v>2081</v>
      </c>
      <c r="B891" s="54">
        <v>44701.601524224498</v>
      </c>
      <c r="C891" s="13" t="s">
        <v>222</v>
      </c>
      <c r="D891" s="13">
        <v>1801</v>
      </c>
      <c r="E891" s="13" t="s">
        <v>2082</v>
      </c>
      <c r="F891" s="13" t="s">
        <v>33</v>
      </c>
      <c r="G891" s="14">
        <v>1653038949629</v>
      </c>
      <c r="H891" s="55">
        <v>0.91835648148148197</v>
      </c>
      <c r="I891" s="33">
        <v>44887.918356481503</v>
      </c>
      <c r="J891" s="58">
        <v>44887</v>
      </c>
      <c r="K891" s="13" t="s">
        <v>224</v>
      </c>
      <c r="L891" s="13" t="s">
        <v>64</v>
      </c>
      <c r="M891" s="13" t="s">
        <v>225</v>
      </c>
      <c r="N891" s="13" t="s">
        <v>215</v>
      </c>
      <c r="O891" s="33" t="s">
        <v>38</v>
      </c>
      <c r="P891" s="58" t="s">
        <v>38</v>
      </c>
      <c r="Q891" s="33" t="s">
        <v>207</v>
      </c>
      <c r="R891" s="14" t="s">
        <v>38</v>
      </c>
      <c r="S891" s="13" t="s">
        <v>208</v>
      </c>
      <c r="T891" s="13" t="s">
        <v>209</v>
      </c>
      <c r="U891" s="33">
        <f t="shared" ca="1" si="156"/>
        <v>45744.56914039352</v>
      </c>
      <c r="V891" s="13" t="str">
        <f t="shared" si="157"/>
        <v>Kolkata</v>
      </c>
      <c r="W891" s="13" t="str">
        <f t="shared" si="158"/>
        <v>RI</v>
      </c>
      <c r="X891" s="13">
        <f t="shared" si="159"/>
        <v>22</v>
      </c>
      <c r="Y891" s="13" t="str">
        <f>IFERROR(VLOOKUP(C891,ReceivingTeam[],2,FALSE),"HelpDesk")</f>
        <v>Branch office</v>
      </c>
      <c r="Z891" s="67">
        <f t="shared" si="160"/>
        <v>44889.064189814831</v>
      </c>
      <c r="AA891" s="68">
        <f t="shared" si="161"/>
        <v>44887</v>
      </c>
      <c r="AB891" s="69" t="b">
        <f t="shared" si="162"/>
        <v>1</v>
      </c>
      <c r="AC891" s="70">
        <f t="shared" si="163"/>
        <v>0.5</v>
      </c>
      <c r="AD891" s="67">
        <f t="shared" si="164"/>
        <v>44889.064189814831</v>
      </c>
      <c r="AE891" s="67">
        <f>VLOOKUP(V891,'Branch Wise Work Timelines'!C:G,3,FALSE)+AA891</f>
        <v>44887.416666666664</v>
      </c>
      <c r="AF891" s="67">
        <f>IF(V891="Bangalore",VLOOKUP(V891,'Branch Wise Work Timelines'!C:G,4,FALSE)+AA891+1,IF(V891="Mumbai",VLOOKUP(V891,'Branch Wise Work Timelines'!C:G,4,FALSE)+AA891+1,VLOOKUP(V891,'Branch Wise Work Timelines'!C:G,4,FALSE)+AA891))</f>
        <v>44887.770833333336</v>
      </c>
      <c r="AG891" s="67">
        <f>WORKDAY.INTL(AA891,1,11)+VLOOKUP(V891,'Branch Wise Work Timelines'!C:G,3,FALSE)</f>
        <v>44888.416666666664</v>
      </c>
      <c r="AH891" s="69" t="str">
        <f t="shared" ca="1" si="165"/>
        <v>Out of TAT</v>
      </c>
      <c r="AI891" s="69">
        <f t="shared" ca="1" si="166"/>
        <v>20533</v>
      </c>
      <c r="AJ891" s="69" t="str">
        <f ca="1">IF(AI891&lt;0,"0-12",IFERROR(VLOOKUP(AI891,Breakup[],2,FALSE),"&gt;24"))</f>
        <v>&gt;24</v>
      </c>
      <c r="AK891" s="69" t="str">
        <f>VLOOKUP(V891,Master!B:D,3,FALSE)</f>
        <v>East</v>
      </c>
      <c r="AL891" s="69" t="str">
        <f t="shared" si="167"/>
        <v>Kolkata</v>
      </c>
    </row>
    <row r="892" spans="1:38">
      <c r="A892" s="13" t="s">
        <v>2083</v>
      </c>
      <c r="B892" s="54">
        <v>44701.503494872697</v>
      </c>
      <c r="C892" s="13" t="s">
        <v>222</v>
      </c>
      <c r="D892" s="13">
        <v>473</v>
      </c>
      <c r="E892" s="13" t="s">
        <v>2084</v>
      </c>
      <c r="F892" s="13" t="s">
        <v>33</v>
      </c>
      <c r="G892" s="14">
        <v>1653030446943</v>
      </c>
      <c r="H892" s="55">
        <v>0.89777777777777801</v>
      </c>
      <c r="I892" s="33">
        <v>44881.897777777798</v>
      </c>
      <c r="J892" s="58">
        <v>44881</v>
      </c>
      <c r="K892" s="13" t="s">
        <v>224</v>
      </c>
      <c r="L892" s="13" t="s">
        <v>64</v>
      </c>
      <c r="M892" s="13" t="s">
        <v>225</v>
      </c>
      <c r="N892" s="13" t="s">
        <v>215</v>
      </c>
      <c r="O892" s="33" t="s">
        <v>38</v>
      </c>
      <c r="P892" s="58" t="s">
        <v>38</v>
      </c>
      <c r="Q892" s="33" t="s">
        <v>207</v>
      </c>
      <c r="R892" s="14" t="s">
        <v>38</v>
      </c>
      <c r="S892" s="13" t="s">
        <v>208</v>
      </c>
      <c r="T892" s="13" t="s">
        <v>209</v>
      </c>
      <c r="U892" s="33">
        <f t="shared" ca="1" si="156"/>
        <v>45744.56914039352</v>
      </c>
      <c r="V892" s="13" t="str">
        <f t="shared" si="157"/>
        <v>Kolkata</v>
      </c>
      <c r="W892" s="13" t="str">
        <f t="shared" si="158"/>
        <v>RI</v>
      </c>
      <c r="X892" s="13">
        <f t="shared" si="159"/>
        <v>21</v>
      </c>
      <c r="Y892" s="13" t="str">
        <f>IFERROR(VLOOKUP(C892,ReceivingTeam[],2,FALSE),"HelpDesk")</f>
        <v>Branch office</v>
      </c>
      <c r="Z892" s="67">
        <f t="shared" si="160"/>
        <v>44883.043611111127</v>
      </c>
      <c r="AA892" s="68">
        <f t="shared" si="161"/>
        <v>44881</v>
      </c>
      <c r="AB892" s="69" t="b">
        <f t="shared" si="162"/>
        <v>1</v>
      </c>
      <c r="AC892" s="70">
        <f t="shared" si="163"/>
        <v>0.5</v>
      </c>
      <c r="AD892" s="67">
        <f t="shared" si="164"/>
        <v>44883.043611111127</v>
      </c>
      <c r="AE892" s="67">
        <f>VLOOKUP(V892,'Branch Wise Work Timelines'!C:G,3,FALSE)+AA892</f>
        <v>44881.416666666664</v>
      </c>
      <c r="AF892" s="67">
        <f>IF(V892="Bangalore",VLOOKUP(V892,'Branch Wise Work Timelines'!C:G,4,FALSE)+AA892+1,IF(V892="Mumbai",VLOOKUP(V892,'Branch Wise Work Timelines'!C:G,4,FALSE)+AA892+1,VLOOKUP(V892,'Branch Wise Work Timelines'!C:G,4,FALSE)+AA892))</f>
        <v>44881.770833333336</v>
      </c>
      <c r="AG892" s="67">
        <f>WORKDAY.INTL(AA892,1,11)+VLOOKUP(V892,'Branch Wise Work Timelines'!C:G,3,FALSE)</f>
        <v>44882.416666666664</v>
      </c>
      <c r="AH892" s="69" t="str">
        <f t="shared" ca="1" si="165"/>
        <v>Out of TAT</v>
      </c>
      <c r="AI892" s="69">
        <f t="shared" ca="1" si="166"/>
        <v>20677</v>
      </c>
      <c r="AJ892" s="69" t="str">
        <f ca="1">IF(AI892&lt;0,"0-12",IFERROR(VLOOKUP(AI892,Breakup[],2,FALSE),"&gt;24"))</f>
        <v>&gt;24</v>
      </c>
      <c r="AK892" s="69" t="str">
        <f>VLOOKUP(V892,Master!B:D,3,FALSE)</f>
        <v>East</v>
      </c>
      <c r="AL892" s="69" t="str">
        <f t="shared" si="167"/>
        <v>Kolkata</v>
      </c>
    </row>
    <row r="893" spans="1:38">
      <c r="A893" s="13" t="s">
        <v>2085</v>
      </c>
      <c r="B893" s="54">
        <v>44701.543020173602</v>
      </c>
      <c r="C893" s="13" t="s">
        <v>901</v>
      </c>
      <c r="D893" s="13">
        <v>1482</v>
      </c>
      <c r="E893" s="13" t="s">
        <v>2086</v>
      </c>
      <c r="F893" s="13" t="s">
        <v>24</v>
      </c>
      <c r="G893" s="14">
        <v>1653032962527</v>
      </c>
      <c r="H893" s="55">
        <v>0.13268518518518499</v>
      </c>
      <c r="I893" s="33">
        <v>44887.132685185199</v>
      </c>
      <c r="J893" s="58">
        <v>44887</v>
      </c>
      <c r="K893" s="13" t="s">
        <v>213</v>
      </c>
      <c r="L893" s="13" t="s">
        <v>30</v>
      </c>
      <c r="M893" s="13" t="s">
        <v>282</v>
      </c>
      <c r="N893" s="13" t="s">
        <v>215</v>
      </c>
      <c r="O893" s="33" t="s">
        <v>38</v>
      </c>
      <c r="P893" s="58" t="s">
        <v>38</v>
      </c>
      <c r="Q893" s="33" t="s">
        <v>207</v>
      </c>
      <c r="R893" s="14" t="s">
        <v>38</v>
      </c>
      <c r="S893" s="13" t="s">
        <v>216</v>
      </c>
      <c r="T893" s="13" t="s">
        <v>278</v>
      </c>
      <c r="U893" s="33">
        <f t="shared" ca="1" si="156"/>
        <v>45744.56914039352</v>
      </c>
      <c r="V893" s="13" t="str">
        <f t="shared" si="157"/>
        <v>Bangalore</v>
      </c>
      <c r="W893" s="13" t="str">
        <f t="shared" si="158"/>
        <v>DOMI</v>
      </c>
      <c r="X893" s="13">
        <f t="shared" si="159"/>
        <v>3</v>
      </c>
      <c r="Y893" s="13" t="str">
        <f>IFERROR(VLOOKUP(C893,ReceivingTeam[],2,FALSE),"HelpDesk")</f>
        <v>HelpDesk</v>
      </c>
      <c r="Z893" s="67">
        <f t="shared" si="160"/>
        <v>44890.729166666664</v>
      </c>
      <c r="AA893" s="68">
        <f t="shared" si="161"/>
        <v>44887</v>
      </c>
      <c r="AB893" s="69" t="b">
        <f t="shared" si="162"/>
        <v>1</v>
      </c>
      <c r="AC893" s="70">
        <f t="shared" si="163"/>
        <v>3</v>
      </c>
      <c r="AD893" s="67">
        <f t="shared" si="164"/>
        <v>44890.729166666664</v>
      </c>
      <c r="AE893" s="67">
        <f>VLOOKUP(V893,'Branch Wise Work Timelines'!C:G,3,FALSE)+AA893</f>
        <v>44887.416666666664</v>
      </c>
      <c r="AF893" s="67">
        <f>IF(V893="Bangalore",VLOOKUP(V893,'Branch Wise Work Timelines'!C:G,4,FALSE)+AA893+1,IF(V893="Mumbai",VLOOKUP(V893,'Branch Wise Work Timelines'!C:G,4,FALSE)+AA893+1,VLOOKUP(V893,'Branch Wise Work Timelines'!C:G,4,FALSE)+AA893))</f>
        <v>44888.104166666664</v>
      </c>
      <c r="AG893" s="67">
        <f>WORKDAY.INTL(AA893,1,11)+VLOOKUP(V893,'Branch Wise Work Timelines'!C:G,3,FALSE)</f>
        <v>44888.416666666664</v>
      </c>
      <c r="AH893" s="69" t="str">
        <f t="shared" ca="1" si="165"/>
        <v>Out of TAT</v>
      </c>
      <c r="AI893" s="69">
        <f t="shared" ca="1" si="166"/>
        <v>20493</v>
      </c>
      <c r="AJ893" s="69" t="str">
        <f ca="1">IF(AI893&lt;0,"0-12",IFERROR(VLOOKUP(AI893,Breakup[],2,FALSE),"&gt;24"))</f>
        <v>&gt;24</v>
      </c>
      <c r="AK893" s="69" t="str">
        <f>VLOOKUP(V893,Master!B:D,3,FALSE)</f>
        <v>South</v>
      </c>
      <c r="AL893" s="69" t="str">
        <f t="shared" si="167"/>
        <v>Bangalore</v>
      </c>
    </row>
    <row r="894" spans="1:38">
      <c r="A894" s="13" t="s">
        <v>2087</v>
      </c>
      <c r="B894" s="54">
        <v>44701.6460105324</v>
      </c>
      <c r="C894" s="13" t="s">
        <v>421</v>
      </c>
      <c r="D894" s="13">
        <v>1961</v>
      </c>
      <c r="E894" s="13" t="s">
        <v>2088</v>
      </c>
      <c r="F894" s="13" t="s">
        <v>24</v>
      </c>
      <c r="G894" s="14">
        <v>1653042062217</v>
      </c>
      <c r="H894" s="55">
        <v>0.22703703703703701</v>
      </c>
      <c r="I894" s="33">
        <v>44885.227037037002</v>
      </c>
      <c r="J894" s="58">
        <v>44885</v>
      </c>
      <c r="K894" s="13" t="s">
        <v>213</v>
      </c>
      <c r="L894" s="13" t="s">
        <v>30</v>
      </c>
      <c r="M894" s="13" t="s">
        <v>282</v>
      </c>
      <c r="N894" s="13" t="s">
        <v>215</v>
      </c>
      <c r="O894" s="33" t="s">
        <v>38</v>
      </c>
      <c r="P894" s="58" t="s">
        <v>38</v>
      </c>
      <c r="Q894" s="33" t="s">
        <v>207</v>
      </c>
      <c r="R894" s="14" t="s">
        <v>38</v>
      </c>
      <c r="S894" s="13" t="s">
        <v>208</v>
      </c>
      <c r="T894" s="13" t="s">
        <v>209</v>
      </c>
      <c r="U894" s="33">
        <f t="shared" ca="1" si="156"/>
        <v>45744.56914039352</v>
      </c>
      <c r="V894" s="13" t="str">
        <f t="shared" si="157"/>
        <v>Bangalore</v>
      </c>
      <c r="W894" s="13" t="str">
        <f t="shared" si="158"/>
        <v>DOMI</v>
      </c>
      <c r="X894" s="13">
        <f t="shared" si="159"/>
        <v>5</v>
      </c>
      <c r="Y894" s="13" t="str">
        <f>IFERROR(VLOOKUP(C894,ReceivingTeam[],2,FALSE),"HelpDesk")</f>
        <v>HelpDesk</v>
      </c>
      <c r="Z894" s="67">
        <f t="shared" si="160"/>
        <v>44885.916666666664</v>
      </c>
      <c r="AA894" s="68">
        <f t="shared" si="161"/>
        <v>44885</v>
      </c>
      <c r="AB894" s="69" t="b">
        <f t="shared" si="162"/>
        <v>0</v>
      </c>
      <c r="AC894" s="70">
        <f t="shared" si="163"/>
        <v>0.5</v>
      </c>
      <c r="AD894" s="67">
        <f t="shared" si="164"/>
        <v>44885.916666666664</v>
      </c>
      <c r="AE894" s="67">
        <f>VLOOKUP(V894,'Branch Wise Work Timelines'!C:G,3,FALSE)+AA894</f>
        <v>44885.416666666664</v>
      </c>
      <c r="AF894" s="67">
        <f>IF(V894="Bangalore",VLOOKUP(V894,'Branch Wise Work Timelines'!C:G,4,FALSE)+AA894+1,IF(V894="Mumbai",VLOOKUP(V894,'Branch Wise Work Timelines'!C:G,4,FALSE)+AA894+1,VLOOKUP(V894,'Branch Wise Work Timelines'!C:G,4,FALSE)+AA894))</f>
        <v>44886.104166666664</v>
      </c>
      <c r="AG894" s="67">
        <f>WORKDAY.INTL(AA894,1,11)+VLOOKUP(V894,'Branch Wise Work Timelines'!C:G,3,FALSE)</f>
        <v>44886.416666666664</v>
      </c>
      <c r="AH894" s="69" t="str">
        <f t="shared" ca="1" si="165"/>
        <v>Out of TAT</v>
      </c>
      <c r="AI894" s="69">
        <f t="shared" ca="1" si="166"/>
        <v>20608</v>
      </c>
      <c r="AJ894" s="69" t="str">
        <f ca="1">IF(AI894&lt;0,"0-12",IFERROR(VLOOKUP(AI894,Breakup[],2,FALSE),"&gt;24"))</f>
        <v>&gt;24</v>
      </c>
      <c r="AK894" s="69" t="str">
        <f>VLOOKUP(V894,Master!B:D,3,FALSE)</f>
        <v>South</v>
      </c>
      <c r="AL894" s="69" t="str">
        <f t="shared" si="167"/>
        <v>Bangalore</v>
      </c>
    </row>
    <row r="895" spans="1:38">
      <c r="A895" s="13" t="s">
        <v>2089</v>
      </c>
      <c r="B895" s="54">
        <v>44701.526687303201</v>
      </c>
      <c r="C895" s="13" t="s">
        <v>261</v>
      </c>
      <c r="D895" s="13">
        <v>605</v>
      </c>
      <c r="E895" s="13" t="s">
        <v>2090</v>
      </c>
      <c r="F895" s="13" t="s">
        <v>15</v>
      </c>
      <c r="G895" s="14">
        <v>1653031594201</v>
      </c>
      <c r="H895" s="55">
        <v>0.74425925925925895</v>
      </c>
      <c r="I895" s="33">
        <v>44884.7442592593</v>
      </c>
      <c r="J895" s="58">
        <v>44884</v>
      </c>
      <c r="K895" s="13" t="s">
        <v>263</v>
      </c>
      <c r="L895" s="13" t="s">
        <v>69</v>
      </c>
      <c r="M895" s="13" t="s">
        <v>101</v>
      </c>
      <c r="N895" s="13" t="s">
        <v>215</v>
      </c>
      <c r="O895" s="33" t="s">
        <v>38</v>
      </c>
      <c r="P895" s="58" t="s">
        <v>38</v>
      </c>
      <c r="Q895" s="33" t="s">
        <v>207</v>
      </c>
      <c r="R895" s="14" t="s">
        <v>38</v>
      </c>
      <c r="S895" s="13" t="s">
        <v>208</v>
      </c>
      <c r="T895" s="13" t="s">
        <v>209</v>
      </c>
      <c r="U895" s="33">
        <f t="shared" ca="1" si="156"/>
        <v>45744.56914039352</v>
      </c>
      <c r="V895" s="13" t="str">
        <f t="shared" si="157"/>
        <v>Mumbai</v>
      </c>
      <c r="W895" s="13" t="str">
        <f t="shared" si="158"/>
        <v>CLS</v>
      </c>
      <c r="X895" s="13">
        <f t="shared" si="159"/>
        <v>17</v>
      </c>
      <c r="Y895" s="13" t="str">
        <f>IFERROR(VLOOKUP(C895,ReceivingTeam[],2,FALSE),"HelpDesk")</f>
        <v>HelpDesk</v>
      </c>
      <c r="Z895" s="67">
        <f t="shared" si="160"/>
        <v>44885.2442592593</v>
      </c>
      <c r="AA895" s="68">
        <f t="shared" si="161"/>
        <v>44884</v>
      </c>
      <c r="AB895" s="69" t="b">
        <f t="shared" si="162"/>
        <v>1</v>
      </c>
      <c r="AC895" s="70">
        <f t="shared" si="163"/>
        <v>0.5</v>
      </c>
      <c r="AD895" s="67">
        <f t="shared" si="164"/>
        <v>44885.2442592593</v>
      </c>
      <c r="AE895" s="67">
        <f>VLOOKUP(V895,'Branch Wise Work Timelines'!C:G,3,FALSE)+AA895</f>
        <v>44884.416666666664</v>
      </c>
      <c r="AF895" s="67">
        <f>IF(V895="Bangalore",VLOOKUP(V895,'Branch Wise Work Timelines'!C:G,4,FALSE)+AA895+1,IF(V895="Mumbai",VLOOKUP(V895,'Branch Wise Work Timelines'!C:G,4,FALSE)+AA895+1,VLOOKUP(V895,'Branch Wise Work Timelines'!C:G,4,FALSE)+AA895))</f>
        <v>44885.25</v>
      </c>
      <c r="AG895" s="67">
        <f>WORKDAY.INTL(AA895,1,11)+VLOOKUP(V895,'Branch Wise Work Timelines'!C:G,3,FALSE)</f>
        <v>44886.416666666664</v>
      </c>
      <c r="AH895" s="69" t="str">
        <f t="shared" ca="1" si="165"/>
        <v>Out of TAT</v>
      </c>
      <c r="AI895" s="69">
        <f t="shared" ca="1" si="166"/>
        <v>20624</v>
      </c>
      <c r="AJ895" s="69" t="str">
        <f ca="1">IF(AI895&lt;0,"0-12",IFERROR(VLOOKUP(AI895,Breakup[],2,FALSE),"&gt;24"))</f>
        <v>&gt;24</v>
      </c>
      <c r="AK895" s="69" t="str">
        <f>VLOOKUP(V895,Master!B:D,3,FALSE)</f>
        <v>East</v>
      </c>
      <c r="AL895" s="69" t="str">
        <f t="shared" si="167"/>
        <v>Mumbai</v>
      </c>
    </row>
    <row r="896" spans="1:38">
      <c r="A896" s="13" t="s">
        <v>2091</v>
      </c>
      <c r="B896" s="54">
        <v>44701.478266747697</v>
      </c>
      <c r="C896" s="13" t="s">
        <v>261</v>
      </c>
      <c r="D896" s="13">
        <v>1396</v>
      </c>
      <c r="E896" s="13" t="s">
        <v>2092</v>
      </c>
      <c r="F896" s="13" t="s">
        <v>33</v>
      </c>
      <c r="G896" s="14">
        <v>1653026782977</v>
      </c>
      <c r="H896" s="55">
        <v>0.53893518518518502</v>
      </c>
      <c r="I896" s="33">
        <v>44883.538935185199</v>
      </c>
      <c r="J896" s="58">
        <v>44883</v>
      </c>
      <c r="K896" s="13" t="s">
        <v>263</v>
      </c>
      <c r="L896" s="13" t="s">
        <v>69</v>
      </c>
      <c r="M896" s="13" t="s">
        <v>101</v>
      </c>
      <c r="N896" s="13" t="s">
        <v>215</v>
      </c>
      <c r="O896" s="33" t="s">
        <v>38</v>
      </c>
      <c r="P896" s="58" t="s">
        <v>38</v>
      </c>
      <c r="Q896" s="33" t="s">
        <v>207</v>
      </c>
      <c r="R896" s="14" t="s">
        <v>38</v>
      </c>
      <c r="S896" s="13" t="s">
        <v>208</v>
      </c>
      <c r="T896" s="13" t="s">
        <v>209</v>
      </c>
      <c r="U896" s="33">
        <f t="shared" ca="1" si="156"/>
        <v>45744.56914039352</v>
      </c>
      <c r="V896" s="13" t="str">
        <f t="shared" si="157"/>
        <v>Mumbai</v>
      </c>
      <c r="W896" s="13" t="str">
        <f t="shared" si="158"/>
        <v>RI</v>
      </c>
      <c r="X896" s="13">
        <f t="shared" si="159"/>
        <v>12</v>
      </c>
      <c r="Y896" s="13" t="str">
        <f>IFERROR(VLOOKUP(C896,ReceivingTeam[],2,FALSE),"HelpDesk")</f>
        <v>HelpDesk</v>
      </c>
      <c r="Z896" s="67">
        <f t="shared" si="160"/>
        <v>44884.038935185199</v>
      </c>
      <c r="AA896" s="68">
        <f t="shared" si="161"/>
        <v>44883</v>
      </c>
      <c r="AB896" s="69" t="b">
        <f t="shared" si="162"/>
        <v>1</v>
      </c>
      <c r="AC896" s="70">
        <f t="shared" si="163"/>
        <v>0.5</v>
      </c>
      <c r="AD896" s="67">
        <f t="shared" si="164"/>
        <v>44884.038935185199</v>
      </c>
      <c r="AE896" s="67">
        <f>VLOOKUP(V896,'Branch Wise Work Timelines'!C:G,3,FALSE)+AA896</f>
        <v>44883.416666666664</v>
      </c>
      <c r="AF896" s="67">
        <f>IF(V896="Bangalore",VLOOKUP(V896,'Branch Wise Work Timelines'!C:G,4,FALSE)+AA896+1,IF(V896="Mumbai",VLOOKUP(V896,'Branch Wise Work Timelines'!C:G,4,FALSE)+AA896+1,VLOOKUP(V896,'Branch Wise Work Timelines'!C:G,4,FALSE)+AA896))</f>
        <v>44884.25</v>
      </c>
      <c r="AG896" s="67">
        <f>WORKDAY.INTL(AA896,1,11)+VLOOKUP(V896,'Branch Wise Work Timelines'!C:G,3,FALSE)</f>
        <v>44884.416666666664</v>
      </c>
      <c r="AH896" s="69" t="str">
        <f t="shared" ca="1" si="165"/>
        <v>Out of TAT</v>
      </c>
      <c r="AI896" s="69">
        <f t="shared" ca="1" si="166"/>
        <v>20653</v>
      </c>
      <c r="AJ896" s="69" t="str">
        <f ca="1">IF(AI896&lt;0,"0-12",IFERROR(VLOOKUP(AI896,Breakup[],2,FALSE),"&gt;24"))</f>
        <v>&gt;24</v>
      </c>
      <c r="AK896" s="69" t="str">
        <f>VLOOKUP(V896,Master!B:D,3,FALSE)</f>
        <v>East</v>
      </c>
      <c r="AL896" s="69" t="str">
        <f t="shared" si="167"/>
        <v>Mumbai</v>
      </c>
    </row>
    <row r="897" spans="1:38">
      <c r="A897" s="13" t="s">
        <v>2093</v>
      </c>
      <c r="B897" s="54">
        <v>44701.586872071799</v>
      </c>
      <c r="C897" s="13" t="s">
        <v>122</v>
      </c>
      <c r="D897" s="13">
        <v>856</v>
      </c>
      <c r="E897" s="13" t="s">
        <v>2094</v>
      </c>
      <c r="F897" s="13" t="s">
        <v>33</v>
      </c>
      <c r="G897" s="14">
        <v>1653036048991</v>
      </c>
      <c r="H897" s="55">
        <v>0.60089120370370397</v>
      </c>
      <c r="I897" s="33">
        <v>44888.6008912037</v>
      </c>
      <c r="J897" s="58">
        <v>44888</v>
      </c>
      <c r="K897" s="13" t="s">
        <v>263</v>
      </c>
      <c r="L897" s="13" t="s">
        <v>69</v>
      </c>
      <c r="M897" s="13" t="s">
        <v>101</v>
      </c>
      <c r="N897" s="13" t="s">
        <v>215</v>
      </c>
      <c r="O897" s="33" t="s">
        <v>38</v>
      </c>
      <c r="P897" s="58" t="s">
        <v>38</v>
      </c>
      <c r="Q897" s="33" t="s">
        <v>207</v>
      </c>
      <c r="R897" s="14" t="s">
        <v>38</v>
      </c>
      <c r="S897" s="13" t="s">
        <v>208</v>
      </c>
      <c r="T897" s="13" t="s">
        <v>209</v>
      </c>
      <c r="U897" s="33">
        <f t="shared" ca="1" si="156"/>
        <v>45744.56914039352</v>
      </c>
      <c r="V897" s="13" t="str">
        <f t="shared" si="157"/>
        <v>Mumbai</v>
      </c>
      <c r="W897" s="13" t="str">
        <f t="shared" si="158"/>
        <v>RI</v>
      </c>
      <c r="X897" s="13">
        <f t="shared" si="159"/>
        <v>14</v>
      </c>
      <c r="Y897" s="13" t="str">
        <f>IFERROR(VLOOKUP(C897,ReceivingTeam[],2,FALSE),"HelpDesk")</f>
        <v>Branch office</v>
      </c>
      <c r="Z897" s="67">
        <f t="shared" si="160"/>
        <v>44889.1008912037</v>
      </c>
      <c r="AA897" s="68">
        <f t="shared" si="161"/>
        <v>44888</v>
      </c>
      <c r="AB897" s="69" t="b">
        <f t="shared" si="162"/>
        <v>1</v>
      </c>
      <c r="AC897" s="70">
        <f t="shared" si="163"/>
        <v>0.5</v>
      </c>
      <c r="AD897" s="67">
        <f t="shared" si="164"/>
        <v>44889.1008912037</v>
      </c>
      <c r="AE897" s="67">
        <f>VLOOKUP(V897,'Branch Wise Work Timelines'!C:G,3,FALSE)+AA897</f>
        <v>44888.416666666664</v>
      </c>
      <c r="AF897" s="67">
        <f>IF(V897="Bangalore",VLOOKUP(V897,'Branch Wise Work Timelines'!C:G,4,FALSE)+AA897+1,IF(V897="Mumbai",VLOOKUP(V897,'Branch Wise Work Timelines'!C:G,4,FALSE)+AA897+1,VLOOKUP(V897,'Branch Wise Work Timelines'!C:G,4,FALSE)+AA897))</f>
        <v>44889.25</v>
      </c>
      <c r="AG897" s="67">
        <f>WORKDAY.INTL(AA897,1,11)+VLOOKUP(V897,'Branch Wise Work Timelines'!C:G,3,FALSE)</f>
        <v>44889.416666666664</v>
      </c>
      <c r="AH897" s="69" t="str">
        <f t="shared" ca="1" si="165"/>
        <v>Out of TAT</v>
      </c>
      <c r="AI897" s="69">
        <f t="shared" ca="1" si="166"/>
        <v>20532</v>
      </c>
      <c r="AJ897" s="69" t="str">
        <f ca="1">IF(AI897&lt;0,"0-12",IFERROR(VLOOKUP(AI897,Breakup[],2,FALSE),"&gt;24"))</f>
        <v>&gt;24</v>
      </c>
      <c r="AK897" s="69" t="str">
        <f>VLOOKUP(V897,Master!B:D,3,FALSE)</f>
        <v>East</v>
      </c>
      <c r="AL897" s="69" t="str">
        <f t="shared" si="167"/>
        <v>Mumbai</v>
      </c>
    </row>
    <row r="898" spans="1:38">
      <c r="A898" s="13" t="s">
        <v>2095</v>
      </c>
      <c r="B898" s="54">
        <v>44701.543336608796</v>
      </c>
      <c r="C898" s="13" t="s">
        <v>497</v>
      </c>
      <c r="D898" s="13">
        <v>655</v>
      </c>
      <c r="E898" s="13" t="s">
        <v>2096</v>
      </c>
      <c r="F898" s="13" t="s">
        <v>33</v>
      </c>
      <c r="G898" s="14">
        <v>1653032752180</v>
      </c>
      <c r="H898" s="55">
        <v>0.396087962962963</v>
      </c>
      <c r="I898" s="33">
        <v>44891.396087963003</v>
      </c>
      <c r="J898" s="58">
        <v>44891</v>
      </c>
      <c r="K898" s="13" t="s">
        <v>452</v>
      </c>
      <c r="L898" s="13" t="s">
        <v>36</v>
      </c>
      <c r="M898" s="13" t="s">
        <v>497</v>
      </c>
      <c r="N898" s="13" t="s">
        <v>215</v>
      </c>
      <c r="O898" s="33">
        <v>44891.1741666667</v>
      </c>
      <c r="P898" s="58">
        <v>44891</v>
      </c>
      <c r="Q898" s="33" t="s">
        <v>237</v>
      </c>
      <c r="R898" s="14">
        <v>754</v>
      </c>
      <c r="S898" s="13" t="s">
        <v>216</v>
      </c>
      <c r="T898" s="13" t="s">
        <v>217</v>
      </c>
      <c r="U898" s="33">
        <f t="shared" ref="U898:U961" ca="1" si="168">NOW()</f>
        <v>45744.56914039352</v>
      </c>
      <c r="V898" s="13" t="str">
        <f t="shared" ref="V898:V961" si="169">VLOOKUP(L898,Location,2,0)</f>
        <v>Chennai</v>
      </c>
      <c r="W898" s="13" t="str">
        <f t="shared" ref="W898:W961" si="170">VLOOKUP(F898,FCT,2,FALSE)</f>
        <v>RI</v>
      </c>
      <c r="X898" s="13">
        <f t="shared" ref="X898:X961" si="171">HOUR(I898)</f>
        <v>9</v>
      </c>
      <c r="Y898" s="13" t="str">
        <f>IFERROR(VLOOKUP(C898,ReceivingTeam[],2,FALSE),"HelpDesk")</f>
        <v>HelpDesk</v>
      </c>
      <c r="Z898" s="67">
        <f t="shared" ref="Z898:Z961" si="172">IF(AB898=FALSE,AE898+AC898,IF(I898&gt;AE898,IF(((I898+AC898)&gt;AF898),(AC898-(AF898-I898)+AG898),I898+AC898),IF(((AE898+AC898)&gt;AF898),(AC898-(AF898-AE898)+AG898),AE898+AC898)))</f>
        <v>44893.562499999993</v>
      </c>
      <c r="AA898" s="68">
        <f t="shared" ref="AA898:AA961" si="173">INT(J898)</f>
        <v>44891</v>
      </c>
      <c r="AB898" s="69" t="b">
        <f t="shared" ref="AB898:AB961" si="174">WORKDAY.INTL(AA898-1,1,11)=AA898</f>
        <v>1</v>
      </c>
      <c r="AC898" s="70">
        <f t="shared" ref="AC898:AC961" si="175">IF(T898="High",12/24,72/24)</f>
        <v>0.5</v>
      </c>
      <c r="AD898" s="67">
        <f t="shared" ref="AD898:AD961" si="176">IF(AB898=FALSE,AE898+AC898,IF(I898&gt;AE898,IF(((I898+AC898)&gt;AF898),(AC898-(AF898-I898)+AG898),I898+AC898),IF(((AE898+AC898)&gt;AF898),(AC898-(AF898-AE898)+AG898),AE898+AC898)))</f>
        <v>44893.562499999993</v>
      </c>
      <c r="AE898" s="67">
        <f>VLOOKUP(V898,'Branch Wise Work Timelines'!C:G,3,FALSE)+AA898</f>
        <v>44891.416666666664</v>
      </c>
      <c r="AF898" s="67">
        <f>IF(V898="Bangalore",VLOOKUP(V898,'Branch Wise Work Timelines'!C:G,4,FALSE)+AA898+1,IF(V898="Mumbai",VLOOKUP(V898,'Branch Wise Work Timelines'!C:G,4,FALSE)+AA898+1,VLOOKUP(V898,'Branch Wise Work Timelines'!C:G,4,FALSE)+AA898))</f>
        <v>44891.770833333336</v>
      </c>
      <c r="AG898" s="67">
        <f>WORKDAY.INTL(AA898,1,11)+VLOOKUP(V898,'Branch Wise Work Timelines'!C:G,3,FALSE)</f>
        <v>44893.416666666664</v>
      </c>
      <c r="AH898" s="69" t="str">
        <f t="shared" ref="AH898:AH961" si="177">IF(Q898&lt;&gt;"Success",IF(U898&gt;Z898,"Out of TAT","In TAT"),IF(O898&gt;AD898,"Not Met","Met"))</f>
        <v>Met</v>
      </c>
      <c r="AI898" s="69">
        <f t="shared" ref="AI898:AI961" ca="1" si="178">ROUNDUP((U898-AD898)*24,0)</f>
        <v>20425</v>
      </c>
      <c r="AJ898" s="69" t="str">
        <f ca="1">IF(AI898&lt;0,"0-12",IFERROR(VLOOKUP(AI898,Breakup[],2,FALSE),"&gt;24"))</f>
        <v>&gt;24</v>
      </c>
      <c r="AK898" s="69" t="str">
        <f>VLOOKUP(V898,Master!B:D,3,FALSE)</f>
        <v>South</v>
      </c>
      <c r="AL898" s="69" t="str">
        <f t="shared" ref="AL898:AL961" si="179">IF(V898="Bangalore",IF(W898="CLS",V898&amp;"-"&amp;"CLS",V898),(V898))</f>
        <v>Chennai</v>
      </c>
    </row>
    <row r="899" spans="1:38">
      <c r="A899" s="13" t="s">
        <v>2097</v>
      </c>
      <c r="B899" s="54">
        <v>44701.543759027802</v>
      </c>
      <c r="C899" s="13" t="s">
        <v>497</v>
      </c>
      <c r="D899" s="13">
        <v>1208</v>
      </c>
      <c r="E899" s="13" t="s">
        <v>2098</v>
      </c>
      <c r="F899" s="13" t="s">
        <v>33</v>
      </c>
      <c r="G899" s="14">
        <v>1653032752180</v>
      </c>
      <c r="H899" s="55">
        <v>0.36425925925925901</v>
      </c>
      <c r="I899" s="33">
        <v>44886.364259259302</v>
      </c>
      <c r="J899" s="58">
        <v>44886</v>
      </c>
      <c r="K899" s="13" t="s">
        <v>452</v>
      </c>
      <c r="L899" s="13" t="s">
        <v>36</v>
      </c>
      <c r="M899" s="13" t="s">
        <v>497</v>
      </c>
      <c r="N899" s="13" t="s">
        <v>215</v>
      </c>
      <c r="O899" s="33" t="s">
        <v>38</v>
      </c>
      <c r="P899" s="58" t="s">
        <v>38</v>
      </c>
      <c r="Q899" s="33" t="s">
        <v>207</v>
      </c>
      <c r="R899" s="14" t="s">
        <v>38</v>
      </c>
      <c r="S899" s="13" t="s">
        <v>216</v>
      </c>
      <c r="T899" s="13" t="s">
        <v>217</v>
      </c>
      <c r="U899" s="33">
        <f t="shared" ca="1" si="168"/>
        <v>45744.56914039352</v>
      </c>
      <c r="V899" s="13" t="str">
        <f t="shared" si="169"/>
        <v>Chennai</v>
      </c>
      <c r="W899" s="13" t="str">
        <f t="shared" si="170"/>
        <v>RI</v>
      </c>
      <c r="X899" s="13">
        <f t="shared" si="171"/>
        <v>8</v>
      </c>
      <c r="Y899" s="13" t="str">
        <f>IFERROR(VLOOKUP(C899,ReceivingTeam[],2,FALSE),"HelpDesk")</f>
        <v>HelpDesk</v>
      </c>
      <c r="Z899" s="67">
        <f t="shared" si="172"/>
        <v>44887.562499999993</v>
      </c>
      <c r="AA899" s="68">
        <f t="shared" si="173"/>
        <v>44886</v>
      </c>
      <c r="AB899" s="69" t="b">
        <f t="shared" si="174"/>
        <v>1</v>
      </c>
      <c r="AC899" s="70">
        <f t="shared" si="175"/>
        <v>0.5</v>
      </c>
      <c r="AD899" s="67">
        <f t="shared" si="176"/>
        <v>44887.562499999993</v>
      </c>
      <c r="AE899" s="67">
        <f>VLOOKUP(V899,'Branch Wise Work Timelines'!C:G,3,FALSE)+AA899</f>
        <v>44886.416666666664</v>
      </c>
      <c r="AF899" s="67">
        <f>IF(V899="Bangalore",VLOOKUP(V899,'Branch Wise Work Timelines'!C:G,4,FALSE)+AA899+1,IF(V899="Mumbai",VLOOKUP(V899,'Branch Wise Work Timelines'!C:G,4,FALSE)+AA899+1,VLOOKUP(V899,'Branch Wise Work Timelines'!C:G,4,FALSE)+AA899))</f>
        <v>44886.770833333336</v>
      </c>
      <c r="AG899" s="67">
        <f>WORKDAY.INTL(AA899,1,11)+VLOOKUP(V899,'Branch Wise Work Timelines'!C:G,3,FALSE)</f>
        <v>44887.416666666664</v>
      </c>
      <c r="AH899" s="69" t="str">
        <f t="shared" ca="1" si="177"/>
        <v>Out of TAT</v>
      </c>
      <c r="AI899" s="69">
        <f t="shared" ca="1" si="178"/>
        <v>20569</v>
      </c>
      <c r="AJ899" s="69" t="str">
        <f ca="1">IF(AI899&lt;0,"0-12",IFERROR(VLOOKUP(AI899,Breakup[],2,FALSE),"&gt;24"))</f>
        <v>&gt;24</v>
      </c>
      <c r="AK899" s="69" t="str">
        <f>VLOOKUP(V899,Master!B:D,3,FALSE)</f>
        <v>South</v>
      </c>
      <c r="AL899" s="69" t="str">
        <f t="shared" si="179"/>
        <v>Chennai</v>
      </c>
    </row>
    <row r="900" spans="1:38">
      <c r="A900" s="13" t="s">
        <v>2099</v>
      </c>
      <c r="B900" s="54">
        <v>44701.544153588002</v>
      </c>
      <c r="C900" s="13" t="s">
        <v>497</v>
      </c>
      <c r="D900" s="13">
        <v>87</v>
      </c>
      <c r="E900" s="13" t="s">
        <v>2100</v>
      </c>
      <c r="F900" s="13" t="s">
        <v>33</v>
      </c>
      <c r="G900" s="14">
        <v>1653032752180</v>
      </c>
      <c r="H900" s="55">
        <v>0.75600694444444405</v>
      </c>
      <c r="I900" s="33">
        <v>44890.756006944401</v>
      </c>
      <c r="J900" s="58">
        <v>44890</v>
      </c>
      <c r="K900" s="13" t="s">
        <v>452</v>
      </c>
      <c r="L900" s="13" t="s">
        <v>36</v>
      </c>
      <c r="M900" s="13" t="s">
        <v>497</v>
      </c>
      <c r="N900" s="13" t="s">
        <v>215</v>
      </c>
      <c r="O900" s="33" t="s">
        <v>38</v>
      </c>
      <c r="P900" s="58" t="s">
        <v>38</v>
      </c>
      <c r="Q900" s="33" t="s">
        <v>207</v>
      </c>
      <c r="R900" s="14" t="s">
        <v>38</v>
      </c>
      <c r="S900" s="13" t="s">
        <v>216</v>
      </c>
      <c r="T900" s="13" t="s">
        <v>217</v>
      </c>
      <c r="U900" s="33">
        <f t="shared" ca="1" si="168"/>
        <v>45744.56914039352</v>
      </c>
      <c r="V900" s="13" t="str">
        <f t="shared" si="169"/>
        <v>Chennai</v>
      </c>
      <c r="W900" s="13" t="str">
        <f t="shared" si="170"/>
        <v>RI</v>
      </c>
      <c r="X900" s="13">
        <f t="shared" si="171"/>
        <v>18</v>
      </c>
      <c r="Y900" s="13" t="str">
        <f>IFERROR(VLOOKUP(C900,ReceivingTeam[],2,FALSE),"HelpDesk")</f>
        <v>HelpDesk</v>
      </c>
      <c r="Z900" s="67">
        <f t="shared" si="172"/>
        <v>44891.901840277729</v>
      </c>
      <c r="AA900" s="68">
        <f t="shared" si="173"/>
        <v>44890</v>
      </c>
      <c r="AB900" s="69" t="b">
        <f t="shared" si="174"/>
        <v>1</v>
      </c>
      <c r="AC900" s="70">
        <f t="shared" si="175"/>
        <v>0.5</v>
      </c>
      <c r="AD900" s="67">
        <f t="shared" si="176"/>
        <v>44891.901840277729</v>
      </c>
      <c r="AE900" s="67">
        <f>VLOOKUP(V900,'Branch Wise Work Timelines'!C:G,3,FALSE)+AA900</f>
        <v>44890.416666666664</v>
      </c>
      <c r="AF900" s="67">
        <f>IF(V900="Bangalore",VLOOKUP(V900,'Branch Wise Work Timelines'!C:G,4,FALSE)+AA900+1,IF(V900="Mumbai",VLOOKUP(V900,'Branch Wise Work Timelines'!C:G,4,FALSE)+AA900+1,VLOOKUP(V900,'Branch Wise Work Timelines'!C:G,4,FALSE)+AA900))</f>
        <v>44890.770833333336</v>
      </c>
      <c r="AG900" s="67">
        <f>WORKDAY.INTL(AA900,1,11)+VLOOKUP(V900,'Branch Wise Work Timelines'!C:G,3,FALSE)</f>
        <v>44891.416666666664</v>
      </c>
      <c r="AH900" s="69" t="str">
        <f t="shared" ca="1" si="177"/>
        <v>Out of TAT</v>
      </c>
      <c r="AI900" s="69">
        <f t="shared" ca="1" si="178"/>
        <v>20465</v>
      </c>
      <c r="AJ900" s="69" t="str">
        <f ca="1">IF(AI900&lt;0,"0-12",IFERROR(VLOOKUP(AI900,Breakup[],2,FALSE),"&gt;24"))</f>
        <v>&gt;24</v>
      </c>
      <c r="AK900" s="69" t="str">
        <f>VLOOKUP(V900,Master!B:D,3,FALSE)</f>
        <v>South</v>
      </c>
      <c r="AL900" s="69" t="str">
        <f t="shared" si="179"/>
        <v>Chennai</v>
      </c>
    </row>
    <row r="901" spans="1:38">
      <c r="A901" s="13" t="s">
        <v>2101</v>
      </c>
      <c r="B901" s="54">
        <v>44701.544593749997</v>
      </c>
      <c r="C901" s="13" t="s">
        <v>497</v>
      </c>
      <c r="D901" s="13">
        <v>1346</v>
      </c>
      <c r="E901" s="13" t="s">
        <v>2102</v>
      </c>
      <c r="F901" s="13" t="s">
        <v>33</v>
      </c>
      <c r="G901" s="14">
        <v>1653032752180</v>
      </c>
      <c r="H901" s="55">
        <v>0.43</v>
      </c>
      <c r="I901" s="33">
        <v>44881.43</v>
      </c>
      <c r="J901" s="58">
        <v>44881</v>
      </c>
      <c r="K901" s="13" t="s">
        <v>452</v>
      </c>
      <c r="L901" s="13" t="s">
        <v>36</v>
      </c>
      <c r="M901" s="13" t="s">
        <v>497</v>
      </c>
      <c r="N901" s="13" t="s">
        <v>215</v>
      </c>
      <c r="O901" s="33" t="s">
        <v>38</v>
      </c>
      <c r="P901" s="58" t="s">
        <v>38</v>
      </c>
      <c r="Q901" s="33" t="s">
        <v>207</v>
      </c>
      <c r="R901" s="14" t="s">
        <v>38</v>
      </c>
      <c r="S901" s="13" t="s">
        <v>216</v>
      </c>
      <c r="T901" s="13" t="s">
        <v>217</v>
      </c>
      <c r="U901" s="33">
        <f t="shared" ca="1" si="168"/>
        <v>45744.56914039352</v>
      </c>
      <c r="V901" s="13" t="str">
        <f t="shared" si="169"/>
        <v>Chennai</v>
      </c>
      <c r="W901" s="13" t="str">
        <f t="shared" si="170"/>
        <v>RI</v>
      </c>
      <c r="X901" s="13">
        <f t="shared" si="171"/>
        <v>10</v>
      </c>
      <c r="Y901" s="13" t="str">
        <f>IFERROR(VLOOKUP(C901,ReceivingTeam[],2,FALSE),"HelpDesk")</f>
        <v>HelpDesk</v>
      </c>
      <c r="Z901" s="67">
        <f t="shared" si="172"/>
        <v>44882.575833333329</v>
      </c>
      <c r="AA901" s="68">
        <f t="shared" si="173"/>
        <v>44881</v>
      </c>
      <c r="AB901" s="69" t="b">
        <f t="shared" si="174"/>
        <v>1</v>
      </c>
      <c r="AC901" s="70">
        <f t="shared" si="175"/>
        <v>0.5</v>
      </c>
      <c r="AD901" s="67">
        <f t="shared" si="176"/>
        <v>44882.575833333329</v>
      </c>
      <c r="AE901" s="67">
        <f>VLOOKUP(V901,'Branch Wise Work Timelines'!C:G,3,FALSE)+AA901</f>
        <v>44881.416666666664</v>
      </c>
      <c r="AF901" s="67">
        <f>IF(V901="Bangalore",VLOOKUP(V901,'Branch Wise Work Timelines'!C:G,4,FALSE)+AA901+1,IF(V901="Mumbai",VLOOKUP(V901,'Branch Wise Work Timelines'!C:G,4,FALSE)+AA901+1,VLOOKUP(V901,'Branch Wise Work Timelines'!C:G,4,FALSE)+AA901))</f>
        <v>44881.770833333336</v>
      </c>
      <c r="AG901" s="67">
        <f>WORKDAY.INTL(AA901,1,11)+VLOOKUP(V901,'Branch Wise Work Timelines'!C:G,3,FALSE)</f>
        <v>44882.416666666664</v>
      </c>
      <c r="AH901" s="69" t="str">
        <f t="shared" ca="1" si="177"/>
        <v>Out of TAT</v>
      </c>
      <c r="AI901" s="69">
        <f t="shared" ca="1" si="178"/>
        <v>20688</v>
      </c>
      <c r="AJ901" s="69" t="str">
        <f ca="1">IF(AI901&lt;0,"0-12",IFERROR(VLOOKUP(AI901,Breakup[],2,FALSE),"&gt;24"))</f>
        <v>&gt;24</v>
      </c>
      <c r="AK901" s="69" t="str">
        <f>VLOOKUP(V901,Master!B:D,3,FALSE)</f>
        <v>South</v>
      </c>
      <c r="AL901" s="69" t="str">
        <f t="shared" si="179"/>
        <v>Chennai</v>
      </c>
    </row>
    <row r="902" spans="1:38">
      <c r="A902" s="13" t="s">
        <v>2103</v>
      </c>
      <c r="B902" s="54">
        <v>44701.542426817097</v>
      </c>
      <c r="C902" s="13" t="s">
        <v>497</v>
      </c>
      <c r="D902" s="13">
        <v>121</v>
      </c>
      <c r="E902" s="13" t="s">
        <v>2104</v>
      </c>
      <c r="F902" s="13" t="s">
        <v>33</v>
      </c>
      <c r="G902" s="14">
        <v>1653032752180</v>
      </c>
      <c r="H902" s="55">
        <v>0.73684027777777805</v>
      </c>
      <c r="I902" s="33">
        <v>44891.736840277801</v>
      </c>
      <c r="J902" s="58">
        <v>44891</v>
      </c>
      <c r="K902" s="13" t="s">
        <v>452</v>
      </c>
      <c r="L902" s="13" t="s">
        <v>36</v>
      </c>
      <c r="M902" s="13" t="s">
        <v>497</v>
      </c>
      <c r="N902" s="13" t="s">
        <v>215</v>
      </c>
      <c r="O902" s="33">
        <v>44891.123229166697</v>
      </c>
      <c r="P902" s="58">
        <v>44891</v>
      </c>
      <c r="Q902" s="33" t="s">
        <v>237</v>
      </c>
      <c r="R902" s="14">
        <v>604</v>
      </c>
      <c r="S902" s="13" t="s">
        <v>216</v>
      </c>
      <c r="T902" s="13" t="s">
        <v>217</v>
      </c>
      <c r="U902" s="33">
        <f t="shared" ca="1" si="168"/>
        <v>45744.56914039352</v>
      </c>
      <c r="V902" s="13" t="str">
        <f t="shared" si="169"/>
        <v>Chennai</v>
      </c>
      <c r="W902" s="13" t="str">
        <f t="shared" si="170"/>
        <v>RI</v>
      </c>
      <c r="X902" s="13">
        <f t="shared" si="171"/>
        <v>17</v>
      </c>
      <c r="Y902" s="13" t="str">
        <f>IFERROR(VLOOKUP(C902,ReceivingTeam[],2,FALSE),"HelpDesk")</f>
        <v>HelpDesk</v>
      </c>
      <c r="Z902" s="67">
        <f t="shared" si="172"/>
        <v>44893.88267361113</v>
      </c>
      <c r="AA902" s="68">
        <f t="shared" si="173"/>
        <v>44891</v>
      </c>
      <c r="AB902" s="69" t="b">
        <f t="shared" si="174"/>
        <v>1</v>
      </c>
      <c r="AC902" s="70">
        <f t="shared" si="175"/>
        <v>0.5</v>
      </c>
      <c r="AD902" s="67">
        <f t="shared" si="176"/>
        <v>44893.88267361113</v>
      </c>
      <c r="AE902" s="67">
        <f>VLOOKUP(V902,'Branch Wise Work Timelines'!C:G,3,FALSE)+AA902</f>
        <v>44891.416666666664</v>
      </c>
      <c r="AF902" s="67">
        <f>IF(V902="Bangalore",VLOOKUP(V902,'Branch Wise Work Timelines'!C:G,4,FALSE)+AA902+1,IF(V902="Mumbai",VLOOKUP(V902,'Branch Wise Work Timelines'!C:G,4,FALSE)+AA902+1,VLOOKUP(V902,'Branch Wise Work Timelines'!C:G,4,FALSE)+AA902))</f>
        <v>44891.770833333336</v>
      </c>
      <c r="AG902" s="67">
        <f>WORKDAY.INTL(AA902,1,11)+VLOOKUP(V902,'Branch Wise Work Timelines'!C:G,3,FALSE)</f>
        <v>44893.416666666664</v>
      </c>
      <c r="AH902" s="69" t="str">
        <f t="shared" si="177"/>
        <v>Met</v>
      </c>
      <c r="AI902" s="69">
        <f t="shared" ca="1" si="178"/>
        <v>20417</v>
      </c>
      <c r="AJ902" s="69" t="str">
        <f ca="1">IF(AI902&lt;0,"0-12",IFERROR(VLOOKUP(AI902,Breakup[],2,FALSE),"&gt;24"))</f>
        <v>&gt;24</v>
      </c>
      <c r="AK902" s="69" t="str">
        <f>VLOOKUP(V902,Master!B:D,3,FALSE)</f>
        <v>South</v>
      </c>
      <c r="AL902" s="69" t="str">
        <f t="shared" si="179"/>
        <v>Chennai</v>
      </c>
    </row>
    <row r="903" spans="1:38">
      <c r="A903" s="13" t="s">
        <v>2105</v>
      </c>
      <c r="B903" s="54">
        <v>44701.542819062503</v>
      </c>
      <c r="C903" s="13" t="s">
        <v>497</v>
      </c>
      <c r="D903" s="13">
        <v>1241</v>
      </c>
      <c r="E903" s="13" t="s">
        <v>2106</v>
      </c>
      <c r="F903" s="13" t="s">
        <v>33</v>
      </c>
      <c r="G903" s="14">
        <v>1653032752180</v>
      </c>
      <c r="H903" s="55">
        <v>0.71604166666666702</v>
      </c>
      <c r="I903" s="33">
        <v>44890.716041666703</v>
      </c>
      <c r="J903" s="58">
        <v>44890</v>
      </c>
      <c r="K903" s="13" t="s">
        <v>452</v>
      </c>
      <c r="L903" s="13" t="s">
        <v>36</v>
      </c>
      <c r="M903" s="13" t="s">
        <v>497</v>
      </c>
      <c r="N903" s="13" t="s">
        <v>215</v>
      </c>
      <c r="O903" s="33" t="s">
        <v>38</v>
      </c>
      <c r="P903" s="58" t="s">
        <v>38</v>
      </c>
      <c r="Q903" s="33" t="s">
        <v>207</v>
      </c>
      <c r="R903" s="14" t="s">
        <v>38</v>
      </c>
      <c r="S903" s="13" t="s">
        <v>216</v>
      </c>
      <c r="T903" s="13" t="s">
        <v>217</v>
      </c>
      <c r="U903" s="33">
        <f t="shared" ca="1" si="168"/>
        <v>45744.56914039352</v>
      </c>
      <c r="V903" s="13" t="str">
        <f t="shared" si="169"/>
        <v>Chennai</v>
      </c>
      <c r="W903" s="13" t="str">
        <f t="shared" si="170"/>
        <v>RI</v>
      </c>
      <c r="X903" s="13">
        <f t="shared" si="171"/>
        <v>17</v>
      </c>
      <c r="Y903" s="13" t="str">
        <f>IFERROR(VLOOKUP(C903,ReceivingTeam[],2,FALSE),"HelpDesk")</f>
        <v>HelpDesk</v>
      </c>
      <c r="Z903" s="67">
        <f t="shared" si="172"/>
        <v>44891.861875000031</v>
      </c>
      <c r="AA903" s="68">
        <f t="shared" si="173"/>
        <v>44890</v>
      </c>
      <c r="AB903" s="69" t="b">
        <f t="shared" si="174"/>
        <v>1</v>
      </c>
      <c r="AC903" s="70">
        <f t="shared" si="175"/>
        <v>0.5</v>
      </c>
      <c r="AD903" s="67">
        <f t="shared" si="176"/>
        <v>44891.861875000031</v>
      </c>
      <c r="AE903" s="67">
        <f>VLOOKUP(V903,'Branch Wise Work Timelines'!C:G,3,FALSE)+AA903</f>
        <v>44890.416666666664</v>
      </c>
      <c r="AF903" s="67">
        <f>IF(V903="Bangalore",VLOOKUP(V903,'Branch Wise Work Timelines'!C:G,4,FALSE)+AA903+1,IF(V903="Mumbai",VLOOKUP(V903,'Branch Wise Work Timelines'!C:G,4,FALSE)+AA903+1,VLOOKUP(V903,'Branch Wise Work Timelines'!C:G,4,FALSE)+AA903))</f>
        <v>44890.770833333336</v>
      </c>
      <c r="AG903" s="67">
        <f>WORKDAY.INTL(AA903,1,11)+VLOOKUP(V903,'Branch Wise Work Timelines'!C:G,3,FALSE)</f>
        <v>44891.416666666664</v>
      </c>
      <c r="AH903" s="69" t="str">
        <f t="shared" ca="1" si="177"/>
        <v>Out of TAT</v>
      </c>
      <c r="AI903" s="69">
        <f t="shared" ca="1" si="178"/>
        <v>20465</v>
      </c>
      <c r="AJ903" s="69" t="str">
        <f ca="1">IF(AI903&lt;0,"0-12",IFERROR(VLOOKUP(AI903,Breakup[],2,FALSE),"&gt;24"))</f>
        <v>&gt;24</v>
      </c>
      <c r="AK903" s="69" t="str">
        <f>VLOOKUP(V903,Master!B:D,3,FALSE)</f>
        <v>South</v>
      </c>
      <c r="AL903" s="69" t="str">
        <f t="shared" si="179"/>
        <v>Chennai</v>
      </c>
    </row>
    <row r="904" spans="1:38">
      <c r="A904" s="13" t="s">
        <v>2107</v>
      </c>
      <c r="B904" s="54">
        <v>44701.686310335601</v>
      </c>
      <c r="C904" s="13" t="s">
        <v>352</v>
      </c>
      <c r="D904" s="13">
        <v>822</v>
      </c>
      <c r="E904" s="13" t="s">
        <v>2108</v>
      </c>
      <c r="F904" s="13" t="s">
        <v>33</v>
      </c>
      <c r="G904" s="14">
        <v>1653044439864</v>
      </c>
      <c r="H904" s="55">
        <v>0.189884259259259</v>
      </c>
      <c r="I904" s="33">
        <v>44887.1898842593</v>
      </c>
      <c r="J904" s="58">
        <v>44887</v>
      </c>
      <c r="K904" s="13" t="s">
        <v>263</v>
      </c>
      <c r="L904" s="13" t="s">
        <v>69</v>
      </c>
      <c r="M904" s="13" t="s">
        <v>101</v>
      </c>
      <c r="N904" s="13" t="s">
        <v>206</v>
      </c>
      <c r="O904" s="33" t="s">
        <v>38</v>
      </c>
      <c r="P904" s="58" t="s">
        <v>38</v>
      </c>
      <c r="Q904" s="33" t="s">
        <v>207</v>
      </c>
      <c r="R904" s="14" t="s">
        <v>38</v>
      </c>
      <c r="S904" s="13" t="s">
        <v>208</v>
      </c>
      <c r="T904" s="13" t="s">
        <v>209</v>
      </c>
      <c r="U904" s="33">
        <f t="shared" ca="1" si="168"/>
        <v>45744.56914039352</v>
      </c>
      <c r="V904" s="13" t="str">
        <f t="shared" si="169"/>
        <v>Mumbai</v>
      </c>
      <c r="W904" s="13" t="str">
        <f t="shared" si="170"/>
        <v>RI</v>
      </c>
      <c r="X904" s="13">
        <f t="shared" si="171"/>
        <v>4</v>
      </c>
      <c r="Y904" s="13" t="str">
        <f>IFERROR(VLOOKUP(C904,ReceivingTeam[],2,FALSE),"HelpDesk")</f>
        <v>HelpDesk</v>
      </c>
      <c r="Z904" s="67">
        <f t="shared" si="172"/>
        <v>44887.916666666664</v>
      </c>
      <c r="AA904" s="68">
        <f t="shared" si="173"/>
        <v>44887</v>
      </c>
      <c r="AB904" s="69" t="b">
        <f t="shared" si="174"/>
        <v>1</v>
      </c>
      <c r="AC904" s="70">
        <f t="shared" si="175"/>
        <v>0.5</v>
      </c>
      <c r="AD904" s="67">
        <f t="shared" si="176"/>
        <v>44887.916666666664</v>
      </c>
      <c r="AE904" s="67">
        <f>VLOOKUP(V904,'Branch Wise Work Timelines'!C:G,3,FALSE)+AA904</f>
        <v>44887.416666666664</v>
      </c>
      <c r="AF904" s="67">
        <f>IF(V904="Bangalore",VLOOKUP(V904,'Branch Wise Work Timelines'!C:G,4,FALSE)+AA904+1,IF(V904="Mumbai",VLOOKUP(V904,'Branch Wise Work Timelines'!C:G,4,FALSE)+AA904+1,VLOOKUP(V904,'Branch Wise Work Timelines'!C:G,4,FALSE)+AA904))</f>
        <v>44888.25</v>
      </c>
      <c r="AG904" s="67">
        <f>WORKDAY.INTL(AA904,1,11)+VLOOKUP(V904,'Branch Wise Work Timelines'!C:G,3,FALSE)</f>
        <v>44888.416666666664</v>
      </c>
      <c r="AH904" s="69" t="str">
        <f t="shared" ca="1" si="177"/>
        <v>Out of TAT</v>
      </c>
      <c r="AI904" s="69">
        <f t="shared" ca="1" si="178"/>
        <v>20560</v>
      </c>
      <c r="AJ904" s="69" t="str">
        <f ca="1">IF(AI904&lt;0,"0-12",IFERROR(VLOOKUP(AI904,Breakup[],2,FALSE),"&gt;24"))</f>
        <v>&gt;24</v>
      </c>
      <c r="AK904" s="69" t="str">
        <f>VLOOKUP(V904,Master!B:D,3,FALSE)</f>
        <v>East</v>
      </c>
      <c r="AL904" s="69" t="str">
        <f t="shared" si="179"/>
        <v>Mumbai</v>
      </c>
    </row>
    <row r="905" spans="1:38">
      <c r="A905" s="13" t="s">
        <v>2109</v>
      </c>
      <c r="B905" s="54">
        <v>44701.687577465302</v>
      </c>
      <c r="C905" s="13" t="s">
        <v>352</v>
      </c>
      <c r="D905" s="13">
        <v>293</v>
      </c>
      <c r="E905" s="13" t="s">
        <v>2110</v>
      </c>
      <c r="F905" s="13" t="s">
        <v>33</v>
      </c>
      <c r="G905" s="14">
        <v>1653045231812</v>
      </c>
      <c r="H905" s="55">
        <v>0.61739583333333303</v>
      </c>
      <c r="I905" s="33">
        <v>44882.617395833302</v>
      </c>
      <c r="J905" s="58">
        <v>44882</v>
      </c>
      <c r="K905" s="13" t="s">
        <v>263</v>
      </c>
      <c r="L905" s="13" t="s">
        <v>69</v>
      </c>
      <c r="M905" s="13" t="s">
        <v>101</v>
      </c>
      <c r="N905" s="13" t="s">
        <v>206</v>
      </c>
      <c r="O905" s="33" t="s">
        <v>38</v>
      </c>
      <c r="P905" s="58" t="s">
        <v>38</v>
      </c>
      <c r="Q905" s="33" t="s">
        <v>207</v>
      </c>
      <c r="R905" s="14" t="s">
        <v>38</v>
      </c>
      <c r="S905" s="13" t="s">
        <v>208</v>
      </c>
      <c r="T905" s="13" t="s">
        <v>209</v>
      </c>
      <c r="U905" s="33">
        <f t="shared" ca="1" si="168"/>
        <v>45744.56914039352</v>
      </c>
      <c r="V905" s="13" t="str">
        <f t="shared" si="169"/>
        <v>Mumbai</v>
      </c>
      <c r="W905" s="13" t="str">
        <f t="shared" si="170"/>
        <v>RI</v>
      </c>
      <c r="X905" s="13">
        <f t="shared" si="171"/>
        <v>14</v>
      </c>
      <c r="Y905" s="13" t="str">
        <f>IFERROR(VLOOKUP(C905,ReceivingTeam[],2,FALSE),"HelpDesk")</f>
        <v>HelpDesk</v>
      </c>
      <c r="Z905" s="67">
        <f t="shared" si="172"/>
        <v>44883.117395833302</v>
      </c>
      <c r="AA905" s="68">
        <f t="shared" si="173"/>
        <v>44882</v>
      </c>
      <c r="AB905" s="69" t="b">
        <f t="shared" si="174"/>
        <v>1</v>
      </c>
      <c r="AC905" s="70">
        <f t="shared" si="175"/>
        <v>0.5</v>
      </c>
      <c r="AD905" s="67">
        <f t="shared" si="176"/>
        <v>44883.117395833302</v>
      </c>
      <c r="AE905" s="67">
        <f>VLOOKUP(V905,'Branch Wise Work Timelines'!C:G,3,FALSE)+AA905</f>
        <v>44882.416666666664</v>
      </c>
      <c r="AF905" s="67">
        <f>IF(V905="Bangalore",VLOOKUP(V905,'Branch Wise Work Timelines'!C:G,4,FALSE)+AA905+1,IF(V905="Mumbai",VLOOKUP(V905,'Branch Wise Work Timelines'!C:G,4,FALSE)+AA905+1,VLOOKUP(V905,'Branch Wise Work Timelines'!C:G,4,FALSE)+AA905))</f>
        <v>44883.25</v>
      </c>
      <c r="AG905" s="67">
        <f>WORKDAY.INTL(AA905,1,11)+VLOOKUP(V905,'Branch Wise Work Timelines'!C:G,3,FALSE)</f>
        <v>44883.416666666664</v>
      </c>
      <c r="AH905" s="69" t="str">
        <f t="shared" ca="1" si="177"/>
        <v>Out of TAT</v>
      </c>
      <c r="AI905" s="69">
        <f t="shared" ca="1" si="178"/>
        <v>20675</v>
      </c>
      <c r="AJ905" s="69" t="str">
        <f ca="1">IF(AI905&lt;0,"0-12",IFERROR(VLOOKUP(AI905,Breakup[],2,FALSE),"&gt;24"))</f>
        <v>&gt;24</v>
      </c>
      <c r="AK905" s="69" t="str">
        <f>VLOOKUP(V905,Master!B:D,3,FALSE)</f>
        <v>East</v>
      </c>
      <c r="AL905" s="69" t="str">
        <f t="shared" si="179"/>
        <v>Mumbai</v>
      </c>
    </row>
    <row r="906" spans="1:38">
      <c r="A906" s="13" t="s">
        <v>2111</v>
      </c>
      <c r="B906" s="54">
        <v>44701.692720289298</v>
      </c>
      <c r="C906" s="13" t="s">
        <v>352</v>
      </c>
      <c r="D906" s="13">
        <v>1763</v>
      </c>
      <c r="E906" s="13" t="s">
        <v>2112</v>
      </c>
      <c r="F906" s="13" t="s">
        <v>33</v>
      </c>
      <c r="G906" s="14">
        <v>1653045231812</v>
      </c>
      <c r="H906" s="55">
        <v>0.90298611111111104</v>
      </c>
      <c r="I906" s="33">
        <v>44888.902986111098</v>
      </c>
      <c r="J906" s="58">
        <v>44888</v>
      </c>
      <c r="K906" s="13" t="s">
        <v>263</v>
      </c>
      <c r="L906" s="13" t="s">
        <v>69</v>
      </c>
      <c r="M906" s="13" t="s">
        <v>101</v>
      </c>
      <c r="N906" s="13" t="s">
        <v>206</v>
      </c>
      <c r="O906" s="33" t="s">
        <v>38</v>
      </c>
      <c r="P906" s="58" t="s">
        <v>38</v>
      </c>
      <c r="Q906" s="33" t="s">
        <v>207</v>
      </c>
      <c r="R906" s="14" t="s">
        <v>38</v>
      </c>
      <c r="S906" s="13" t="s">
        <v>208</v>
      </c>
      <c r="T906" s="13" t="s">
        <v>209</v>
      </c>
      <c r="U906" s="33">
        <f t="shared" ca="1" si="168"/>
        <v>45744.56914039352</v>
      </c>
      <c r="V906" s="13" t="str">
        <f t="shared" si="169"/>
        <v>Mumbai</v>
      </c>
      <c r="W906" s="13" t="str">
        <f t="shared" si="170"/>
        <v>RI</v>
      </c>
      <c r="X906" s="13">
        <f t="shared" si="171"/>
        <v>21</v>
      </c>
      <c r="Y906" s="13" t="str">
        <f>IFERROR(VLOOKUP(C906,ReceivingTeam[],2,FALSE),"HelpDesk")</f>
        <v>HelpDesk</v>
      </c>
      <c r="Z906" s="67">
        <f t="shared" si="172"/>
        <v>44889.569652777762</v>
      </c>
      <c r="AA906" s="68">
        <f t="shared" si="173"/>
        <v>44888</v>
      </c>
      <c r="AB906" s="69" t="b">
        <f t="shared" si="174"/>
        <v>1</v>
      </c>
      <c r="AC906" s="70">
        <f t="shared" si="175"/>
        <v>0.5</v>
      </c>
      <c r="AD906" s="67">
        <f t="shared" si="176"/>
        <v>44889.569652777762</v>
      </c>
      <c r="AE906" s="67">
        <f>VLOOKUP(V906,'Branch Wise Work Timelines'!C:G,3,FALSE)+AA906</f>
        <v>44888.416666666664</v>
      </c>
      <c r="AF906" s="67">
        <f>IF(V906="Bangalore",VLOOKUP(V906,'Branch Wise Work Timelines'!C:G,4,FALSE)+AA906+1,IF(V906="Mumbai",VLOOKUP(V906,'Branch Wise Work Timelines'!C:G,4,FALSE)+AA906+1,VLOOKUP(V906,'Branch Wise Work Timelines'!C:G,4,FALSE)+AA906))</f>
        <v>44889.25</v>
      </c>
      <c r="AG906" s="67">
        <f>WORKDAY.INTL(AA906,1,11)+VLOOKUP(V906,'Branch Wise Work Timelines'!C:G,3,FALSE)</f>
        <v>44889.416666666664</v>
      </c>
      <c r="AH906" s="69" t="str">
        <f t="shared" ca="1" si="177"/>
        <v>Out of TAT</v>
      </c>
      <c r="AI906" s="69">
        <f t="shared" ca="1" si="178"/>
        <v>20520</v>
      </c>
      <c r="AJ906" s="69" t="str">
        <f ca="1">IF(AI906&lt;0,"0-12",IFERROR(VLOOKUP(AI906,Breakup[],2,FALSE),"&gt;24"))</f>
        <v>&gt;24</v>
      </c>
      <c r="AK906" s="69" t="str">
        <f>VLOOKUP(V906,Master!B:D,3,FALSE)</f>
        <v>East</v>
      </c>
      <c r="AL906" s="69" t="str">
        <f t="shared" si="179"/>
        <v>Mumbai</v>
      </c>
    </row>
    <row r="907" spans="1:38">
      <c r="A907" s="13" t="s">
        <v>2113</v>
      </c>
      <c r="B907" s="54">
        <v>44701.635537534698</v>
      </c>
      <c r="C907" s="13" t="s">
        <v>586</v>
      </c>
      <c r="D907" s="13">
        <v>1811</v>
      </c>
      <c r="E907" s="13" t="s">
        <v>2114</v>
      </c>
      <c r="F907" s="13" t="s">
        <v>15</v>
      </c>
      <c r="G907" s="14">
        <v>1653043921714</v>
      </c>
      <c r="H907" s="55">
        <v>0.405092592592593</v>
      </c>
      <c r="I907" s="33">
        <v>44881.405092592599</v>
      </c>
      <c r="J907" s="58">
        <v>44881</v>
      </c>
      <c r="K907" s="13" t="s">
        <v>213</v>
      </c>
      <c r="L907" s="13" t="s">
        <v>30</v>
      </c>
      <c r="M907" s="13" t="s">
        <v>214</v>
      </c>
      <c r="N907" s="13" t="s">
        <v>215</v>
      </c>
      <c r="O907" s="33" t="s">
        <v>38</v>
      </c>
      <c r="P907" s="58" t="s">
        <v>38</v>
      </c>
      <c r="Q907" s="33" t="s">
        <v>207</v>
      </c>
      <c r="R907" s="14" t="s">
        <v>38</v>
      </c>
      <c r="S907" s="13" t="s">
        <v>216</v>
      </c>
      <c r="T907" s="13" t="s">
        <v>217</v>
      </c>
      <c r="U907" s="33">
        <f t="shared" ca="1" si="168"/>
        <v>45744.56914039352</v>
      </c>
      <c r="V907" s="13" t="str">
        <f t="shared" si="169"/>
        <v>Bangalore</v>
      </c>
      <c r="W907" s="13" t="str">
        <f t="shared" si="170"/>
        <v>CLS</v>
      </c>
      <c r="X907" s="13">
        <f t="shared" si="171"/>
        <v>9</v>
      </c>
      <c r="Y907" s="13" t="str">
        <f>IFERROR(VLOOKUP(C907,ReceivingTeam[],2,FALSE),"HelpDesk")</f>
        <v>HelpDesk</v>
      </c>
      <c r="Z907" s="67">
        <f t="shared" si="172"/>
        <v>44881.916666666664</v>
      </c>
      <c r="AA907" s="68">
        <f t="shared" si="173"/>
        <v>44881</v>
      </c>
      <c r="AB907" s="69" t="b">
        <f t="shared" si="174"/>
        <v>1</v>
      </c>
      <c r="AC907" s="70">
        <f t="shared" si="175"/>
        <v>0.5</v>
      </c>
      <c r="AD907" s="67">
        <f t="shared" si="176"/>
        <v>44881.916666666664</v>
      </c>
      <c r="AE907" s="67">
        <f>VLOOKUP(V907,'Branch Wise Work Timelines'!C:G,3,FALSE)+AA907</f>
        <v>44881.416666666664</v>
      </c>
      <c r="AF907" s="67">
        <f>IF(V907="Bangalore",VLOOKUP(V907,'Branch Wise Work Timelines'!C:G,4,FALSE)+AA907+1,IF(V907="Mumbai",VLOOKUP(V907,'Branch Wise Work Timelines'!C:G,4,FALSE)+AA907+1,VLOOKUP(V907,'Branch Wise Work Timelines'!C:G,4,FALSE)+AA907))</f>
        <v>44882.104166666664</v>
      </c>
      <c r="AG907" s="67">
        <f>WORKDAY.INTL(AA907,1,11)+VLOOKUP(V907,'Branch Wise Work Timelines'!C:G,3,FALSE)</f>
        <v>44882.416666666664</v>
      </c>
      <c r="AH907" s="69" t="str">
        <f t="shared" ca="1" si="177"/>
        <v>Out of TAT</v>
      </c>
      <c r="AI907" s="69">
        <f t="shared" ca="1" si="178"/>
        <v>20704</v>
      </c>
      <c r="AJ907" s="69" t="str">
        <f ca="1">IF(AI907&lt;0,"0-12",IFERROR(VLOOKUP(AI907,Breakup[],2,FALSE),"&gt;24"))</f>
        <v>&gt;24</v>
      </c>
      <c r="AK907" s="69" t="str">
        <f>VLOOKUP(V907,Master!B:D,3,FALSE)</f>
        <v>South</v>
      </c>
      <c r="AL907" s="69" t="str">
        <f t="shared" si="179"/>
        <v>Bangalore-CLS</v>
      </c>
    </row>
    <row r="908" spans="1:38">
      <c r="A908" s="13" t="s">
        <v>2115</v>
      </c>
      <c r="B908" s="54">
        <v>44701.494630671303</v>
      </c>
      <c r="C908" s="13" t="s">
        <v>344</v>
      </c>
      <c r="D908" s="13">
        <v>463</v>
      </c>
      <c r="E908" s="13" t="s">
        <v>2116</v>
      </c>
      <c r="F908" s="13" t="s">
        <v>33</v>
      </c>
      <c r="G908" s="14">
        <v>1653028157440</v>
      </c>
      <c r="H908" s="55">
        <v>0.61491898148148105</v>
      </c>
      <c r="I908" s="33">
        <v>44885.614918981497</v>
      </c>
      <c r="J908" s="58">
        <v>44885</v>
      </c>
      <c r="K908" s="13" t="s">
        <v>263</v>
      </c>
      <c r="L908" s="13" t="s">
        <v>69</v>
      </c>
      <c r="M908" s="13" t="s">
        <v>101</v>
      </c>
      <c r="N908" s="13" t="s">
        <v>206</v>
      </c>
      <c r="O908" s="33" t="s">
        <v>38</v>
      </c>
      <c r="P908" s="58" t="s">
        <v>38</v>
      </c>
      <c r="Q908" s="33" t="s">
        <v>207</v>
      </c>
      <c r="R908" s="14" t="s">
        <v>38</v>
      </c>
      <c r="S908" s="13" t="s">
        <v>208</v>
      </c>
      <c r="T908" s="13" t="s">
        <v>209</v>
      </c>
      <c r="U908" s="33">
        <f t="shared" ca="1" si="168"/>
        <v>45744.56914039352</v>
      </c>
      <c r="V908" s="13" t="str">
        <f t="shared" si="169"/>
        <v>Mumbai</v>
      </c>
      <c r="W908" s="13" t="str">
        <f t="shared" si="170"/>
        <v>RI</v>
      </c>
      <c r="X908" s="13">
        <f t="shared" si="171"/>
        <v>14</v>
      </c>
      <c r="Y908" s="13" t="str">
        <f>IFERROR(VLOOKUP(C908,ReceivingTeam[],2,FALSE),"HelpDesk")</f>
        <v>HelpDesk</v>
      </c>
      <c r="Z908" s="67">
        <f t="shared" si="172"/>
        <v>44885.916666666664</v>
      </c>
      <c r="AA908" s="68">
        <f t="shared" si="173"/>
        <v>44885</v>
      </c>
      <c r="AB908" s="69" t="b">
        <f t="shared" si="174"/>
        <v>0</v>
      </c>
      <c r="AC908" s="70">
        <f t="shared" si="175"/>
        <v>0.5</v>
      </c>
      <c r="AD908" s="67">
        <f t="shared" si="176"/>
        <v>44885.916666666664</v>
      </c>
      <c r="AE908" s="67">
        <f>VLOOKUP(V908,'Branch Wise Work Timelines'!C:G,3,FALSE)+AA908</f>
        <v>44885.416666666664</v>
      </c>
      <c r="AF908" s="67">
        <f>IF(V908="Bangalore",VLOOKUP(V908,'Branch Wise Work Timelines'!C:G,4,FALSE)+AA908+1,IF(V908="Mumbai",VLOOKUP(V908,'Branch Wise Work Timelines'!C:G,4,FALSE)+AA908+1,VLOOKUP(V908,'Branch Wise Work Timelines'!C:G,4,FALSE)+AA908))</f>
        <v>44886.25</v>
      </c>
      <c r="AG908" s="67">
        <f>WORKDAY.INTL(AA908,1,11)+VLOOKUP(V908,'Branch Wise Work Timelines'!C:G,3,FALSE)</f>
        <v>44886.416666666664</v>
      </c>
      <c r="AH908" s="69" t="str">
        <f t="shared" ca="1" si="177"/>
        <v>Out of TAT</v>
      </c>
      <c r="AI908" s="69">
        <f t="shared" ca="1" si="178"/>
        <v>20608</v>
      </c>
      <c r="AJ908" s="69" t="str">
        <f ca="1">IF(AI908&lt;0,"0-12",IFERROR(VLOOKUP(AI908,Breakup[],2,FALSE),"&gt;24"))</f>
        <v>&gt;24</v>
      </c>
      <c r="AK908" s="69" t="str">
        <f>VLOOKUP(V908,Master!B:D,3,FALSE)</f>
        <v>East</v>
      </c>
      <c r="AL908" s="69" t="str">
        <f t="shared" si="179"/>
        <v>Mumbai</v>
      </c>
    </row>
    <row r="909" spans="1:38">
      <c r="A909" s="13" t="s">
        <v>2117</v>
      </c>
      <c r="B909" s="54">
        <v>44701.503534062504</v>
      </c>
      <c r="C909" s="13" t="s">
        <v>685</v>
      </c>
      <c r="D909" s="13">
        <v>869</v>
      </c>
      <c r="E909" s="13" t="s">
        <v>2118</v>
      </c>
      <c r="F909" s="13" t="s">
        <v>33</v>
      </c>
      <c r="G909" s="14">
        <v>1653029928607</v>
      </c>
      <c r="H909" s="55">
        <v>8.6956018518518502E-2</v>
      </c>
      <c r="I909" s="33">
        <v>44889.086956018502</v>
      </c>
      <c r="J909" s="58">
        <v>44889</v>
      </c>
      <c r="K909" s="13" t="s">
        <v>257</v>
      </c>
      <c r="L909" s="13" t="s">
        <v>72</v>
      </c>
      <c r="M909" s="13" t="s">
        <v>255</v>
      </c>
      <c r="N909" s="13" t="s">
        <v>206</v>
      </c>
      <c r="O909" s="33" t="s">
        <v>38</v>
      </c>
      <c r="P909" s="58" t="s">
        <v>38</v>
      </c>
      <c r="Q909" s="33" t="s">
        <v>207</v>
      </c>
      <c r="R909" s="14" t="s">
        <v>38</v>
      </c>
      <c r="S909" s="13" t="s">
        <v>216</v>
      </c>
      <c r="T909" s="13" t="s">
        <v>217</v>
      </c>
      <c r="U909" s="33">
        <f t="shared" ca="1" si="168"/>
        <v>45744.56914039352</v>
      </c>
      <c r="V909" s="13" t="str">
        <f t="shared" si="169"/>
        <v>Pune</v>
      </c>
      <c r="W909" s="13" t="str">
        <f t="shared" si="170"/>
        <v>RI</v>
      </c>
      <c r="X909" s="13">
        <f t="shared" si="171"/>
        <v>2</v>
      </c>
      <c r="Y909" s="13" t="str">
        <f>IFERROR(VLOOKUP(C909,ReceivingTeam[],2,FALSE),"HelpDesk")</f>
        <v>HelpDesk</v>
      </c>
      <c r="Z909" s="67">
        <f t="shared" si="172"/>
        <v>44890.520833333336</v>
      </c>
      <c r="AA909" s="68">
        <f t="shared" si="173"/>
        <v>44889</v>
      </c>
      <c r="AB909" s="69" t="b">
        <f t="shared" si="174"/>
        <v>1</v>
      </c>
      <c r="AC909" s="70">
        <f t="shared" si="175"/>
        <v>0.5</v>
      </c>
      <c r="AD909" s="67">
        <f t="shared" si="176"/>
        <v>44890.520833333336</v>
      </c>
      <c r="AE909" s="67">
        <f>VLOOKUP(V909,'Branch Wise Work Timelines'!C:G,3,FALSE)+AA909</f>
        <v>44889.395833333336</v>
      </c>
      <c r="AF909" s="67">
        <f>IF(V909="Bangalore",VLOOKUP(V909,'Branch Wise Work Timelines'!C:G,4,FALSE)+AA909+1,IF(V909="Mumbai",VLOOKUP(V909,'Branch Wise Work Timelines'!C:G,4,FALSE)+AA909+1,VLOOKUP(V909,'Branch Wise Work Timelines'!C:G,4,FALSE)+AA909))</f>
        <v>44889.770833333336</v>
      </c>
      <c r="AG909" s="67">
        <f>WORKDAY.INTL(AA909,1,11)+VLOOKUP(V909,'Branch Wise Work Timelines'!C:G,3,FALSE)</f>
        <v>44890.395833333336</v>
      </c>
      <c r="AH909" s="69" t="str">
        <f t="shared" ca="1" si="177"/>
        <v>Out of TAT</v>
      </c>
      <c r="AI909" s="69">
        <f t="shared" ca="1" si="178"/>
        <v>20498</v>
      </c>
      <c r="AJ909" s="69" t="str">
        <f ca="1">IF(AI909&lt;0,"0-12",IFERROR(VLOOKUP(AI909,Breakup[],2,FALSE),"&gt;24"))</f>
        <v>&gt;24</v>
      </c>
      <c r="AK909" s="69" t="str">
        <f>VLOOKUP(V909,Master!B:D,3,FALSE)</f>
        <v>West</v>
      </c>
      <c r="AL909" s="69" t="str">
        <f t="shared" si="179"/>
        <v>Pune</v>
      </c>
    </row>
    <row r="910" spans="1:38">
      <c r="A910" s="13" t="s">
        <v>2119</v>
      </c>
      <c r="B910" s="54">
        <v>44701.659858946798</v>
      </c>
      <c r="C910" s="13" t="s">
        <v>599</v>
      </c>
      <c r="D910" s="13">
        <v>1435</v>
      </c>
      <c r="E910" s="13" t="s">
        <v>2120</v>
      </c>
      <c r="F910" s="13" t="s">
        <v>33</v>
      </c>
      <c r="G910" s="14">
        <v>1653042753296</v>
      </c>
      <c r="H910" s="55">
        <v>9.7685185185185194E-2</v>
      </c>
      <c r="I910" s="33">
        <v>44883.097685185203</v>
      </c>
      <c r="J910" s="58">
        <v>44883</v>
      </c>
      <c r="K910" s="13" t="s">
        <v>213</v>
      </c>
      <c r="L910" s="13" t="s">
        <v>30</v>
      </c>
      <c r="M910" s="13" t="s">
        <v>282</v>
      </c>
      <c r="N910" s="13" t="s">
        <v>206</v>
      </c>
      <c r="O910" s="33" t="s">
        <v>38</v>
      </c>
      <c r="P910" s="58" t="s">
        <v>38</v>
      </c>
      <c r="Q910" s="33" t="s">
        <v>207</v>
      </c>
      <c r="R910" s="14" t="s">
        <v>38</v>
      </c>
      <c r="S910" s="13" t="s">
        <v>216</v>
      </c>
      <c r="T910" s="13" t="s">
        <v>217</v>
      </c>
      <c r="U910" s="33">
        <f t="shared" ca="1" si="168"/>
        <v>45744.56914039352</v>
      </c>
      <c r="V910" s="13" t="str">
        <f t="shared" si="169"/>
        <v>Bangalore</v>
      </c>
      <c r="W910" s="13" t="str">
        <f t="shared" si="170"/>
        <v>RI</v>
      </c>
      <c r="X910" s="13">
        <f t="shared" si="171"/>
        <v>2</v>
      </c>
      <c r="Y910" s="13" t="str">
        <f>IFERROR(VLOOKUP(C910,ReceivingTeam[],2,FALSE),"HelpDesk")</f>
        <v>HelpDesk</v>
      </c>
      <c r="Z910" s="67">
        <f t="shared" si="172"/>
        <v>44883.916666666664</v>
      </c>
      <c r="AA910" s="68">
        <f t="shared" si="173"/>
        <v>44883</v>
      </c>
      <c r="AB910" s="69" t="b">
        <f t="shared" si="174"/>
        <v>1</v>
      </c>
      <c r="AC910" s="70">
        <f t="shared" si="175"/>
        <v>0.5</v>
      </c>
      <c r="AD910" s="67">
        <f t="shared" si="176"/>
        <v>44883.916666666664</v>
      </c>
      <c r="AE910" s="67">
        <f>VLOOKUP(V910,'Branch Wise Work Timelines'!C:G,3,FALSE)+AA910</f>
        <v>44883.416666666664</v>
      </c>
      <c r="AF910" s="67">
        <f>IF(V910="Bangalore",VLOOKUP(V910,'Branch Wise Work Timelines'!C:G,4,FALSE)+AA910+1,IF(V910="Mumbai",VLOOKUP(V910,'Branch Wise Work Timelines'!C:G,4,FALSE)+AA910+1,VLOOKUP(V910,'Branch Wise Work Timelines'!C:G,4,FALSE)+AA910))</f>
        <v>44884.104166666664</v>
      </c>
      <c r="AG910" s="67">
        <f>WORKDAY.INTL(AA910,1,11)+VLOOKUP(V910,'Branch Wise Work Timelines'!C:G,3,FALSE)</f>
        <v>44884.416666666664</v>
      </c>
      <c r="AH910" s="69" t="str">
        <f t="shared" ca="1" si="177"/>
        <v>Out of TAT</v>
      </c>
      <c r="AI910" s="69">
        <f t="shared" ca="1" si="178"/>
        <v>20656</v>
      </c>
      <c r="AJ910" s="69" t="str">
        <f ca="1">IF(AI910&lt;0,"0-12",IFERROR(VLOOKUP(AI910,Breakup[],2,FALSE),"&gt;24"))</f>
        <v>&gt;24</v>
      </c>
      <c r="AK910" s="69" t="str">
        <f>VLOOKUP(V910,Master!B:D,3,FALSE)</f>
        <v>South</v>
      </c>
      <c r="AL910" s="69" t="str">
        <f t="shared" si="179"/>
        <v>Bangalore</v>
      </c>
    </row>
    <row r="911" spans="1:38">
      <c r="A911" s="13" t="s">
        <v>2121</v>
      </c>
      <c r="B911" s="54">
        <v>44701.502977349497</v>
      </c>
      <c r="C911" s="13" t="s">
        <v>1771</v>
      </c>
      <c r="D911" s="13">
        <v>426</v>
      </c>
      <c r="E911" s="13" t="s">
        <v>2122</v>
      </c>
      <c r="F911" s="13" t="s">
        <v>24</v>
      </c>
      <c r="G911" s="14">
        <v>1653030840504</v>
      </c>
      <c r="H911" s="55">
        <v>0.69645833333333296</v>
      </c>
      <c r="I911" s="33">
        <v>44886.696458333303</v>
      </c>
      <c r="J911" s="58">
        <v>44886</v>
      </c>
      <c r="K911" s="13" t="s">
        <v>205</v>
      </c>
      <c r="L911" s="13" t="s">
        <v>21</v>
      </c>
      <c r="M911" s="13" t="s">
        <v>1771</v>
      </c>
      <c r="N911" s="13" t="s">
        <v>206</v>
      </c>
      <c r="O911" s="33" t="s">
        <v>38</v>
      </c>
      <c r="P911" s="58" t="s">
        <v>38</v>
      </c>
      <c r="Q911" s="33" t="s">
        <v>207</v>
      </c>
      <c r="R911" s="14" t="s">
        <v>38</v>
      </c>
      <c r="S911" s="13" t="s">
        <v>208</v>
      </c>
      <c r="T911" s="13" t="s">
        <v>209</v>
      </c>
      <c r="U911" s="33">
        <f t="shared" ca="1" si="168"/>
        <v>45744.56914039352</v>
      </c>
      <c r="V911" s="13" t="str">
        <f t="shared" si="169"/>
        <v>Baroda</v>
      </c>
      <c r="W911" s="13" t="str">
        <f t="shared" si="170"/>
        <v>DOMI</v>
      </c>
      <c r="X911" s="13">
        <f t="shared" si="171"/>
        <v>16</v>
      </c>
      <c r="Y911" s="13" t="str">
        <f>IFERROR(VLOOKUP(C911,ReceivingTeam[],2,FALSE),"HelpDesk")</f>
        <v>HelpDesk</v>
      </c>
      <c r="Z911" s="67">
        <f t="shared" si="172"/>
        <v>44887.842291666631</v>
      </c>
      <c r="AA911" s="68">
        <f t="shared" si="173"/>
        <v>44886</v>
      </c>
      <c r="AB911" s="69" t="b">
        <f t="shared" si="174"/>
        <v>1</v>
      </c>
      <c r="AC911" s="70">
        <f t="shared" si="175"/>
        <v>0.5</v>
      </c>
      <c r="AD911" s="67">
        <f t="shared" si="176"/>
        <v>44887.842291666631</v>
      </c>
      <c r="AE911" s="67">
        <f>VLOOKUP(V911,'Branch Wise Work Timelines'!C:G,3,FALSE)+AA911</f>
        <v>44886.416666666664</v>
      </c>
      <c r="AF911" s="67">
        <f>IF(V911="Bangalore",VLOOKUP(V911,'Branch Wise Work Timelines'!C:G,4,FALSE)+AA911+1,IF(V911="Mumbai",VLOOKUP(V911,'Branch Wise Work Timelines'!C:G,4,FALSE)+AA911+1,VLOOKUP(V911,'Branch Wise Work Timelines'!C:G,4,FALSE)+AA911))</f>
        <v>44886.770833333336</v>
      </c>
      <c r="AG911" s="67">
        <f>WORKDAY.INTL(AA911,1,11)+VLOOKUP(V911,'Branch Wise Work Timelines'!C:G,3,FALSE)</f>
        <v>44887.416666666664</v>
      </c>
      <c r="AH911" s="69" t="str">
        <f t="shared" ca="1" si="177"/>
        <v>Out of TAT</v>
      </c>
      <c r="AI911" s="69">
        <f t="shared" ca="1" si="178"/>
        <v>20562</v>
      </c>
      <c r="AJ911" s="69" t="str">
        <f ca="1">IF(AI911&lt;0,"0-12",IFERROR(VLOOKUP(AI911,Breakup[],2,FALSE),"&gt;24"))</f>
        <v>&gt;24</v>
      </c>
      <c r="AK911" s="69" t="str">
        <f>VLOOKUP(V911,Master!B:D,3,FALSE)</f>
        <v>East</v>
      </c>
      <c r="AL911" s="69" t="str">
        <f t="shared" si="179"/>
        <v>Baroda</v>
      </c>
    </row>
    <row r="912" spans="1:38">
      <c r="A912" s="13" t="s">
        <v>2123</v>
      </c>
      <c r="B912" s="54">
        <v>44701.618237997704</v>
      </c>
      <c r="C912" s="13" t="s">
        <v>87</v>
      </c>
      <c r="D912" s="13">
        <v>1556</v>
      </c>
      <c r="E912" s="13" t="s">
        <v>2124</v>
      </c>
      <c r="F912" s="13" t="s">
        <v>33</v>
      </c>
      <c r="G912" s="14">
        <v>1653044260842</v>
      </c>
      <c r="H912" s="55">
        <v>0.86334490740740699</v>
      </c>
      <c r="I912" s="33">
        <v>44888.863344907397</v>
      </c>
      <c r="J912" s="58">
        <v>44888</v>
      </c>
      <c r="K912" s="13" t="s">
        <v>213</v>
      </c>
      <c r="L912" s="13" t="s">
        <v>30</v>
      </c>
      <c r="M912" s="13" t="s">
        <v>282</v>
      </c>
      <c r="N912" s="13" t="s">
        <v>206</v>
      </c>
      <c r="O912" s="33" t="s">
        <v>38</v>
      </c>
      <c r="P912" s="58" t="s">
        <v>38</v>
      </c>
      <c r="Q912" s="33" t="s">
        <v>207</v>
      </c>
      <c r="R912" s="14" t="s">
        <v>38</v>
      </c>
      <c r="S912" s="13" t="s">
        <v>216</v>
      </c>
      <c r="T912" s="13" t="s">
        <v>217</v>
      </c>
      <c r="U912" s="33">
        <f t="shared" ca="1" si="168"/>
        <v>45744.56914039352</v>
      </c>
      <c r="V912" s="13" t="str">
        <f t="shared" si="169"/>
        <v>Bangalore</v>
      </c>
      <c r="W912" s="13" t="str">
        <f t="shared" si="170"/>
        <v>RI</v>
      </c>
      <c r="X912" s="13">
        <f t="shared" si="171"/>
        <v>20</v>
      </c>
      <c r="Y912" s="13" t="str">
        <f>IFERROR(VLOOKUP(C912,ReceivingTeam[],2,FALSE),"HelpDesk")</f>
        <v>Branch office</v>
      </c>
      <c r="Z912" s="67">
        <f t="shared" si="172"/>
        <v>44889.675844907397</v>
      </c>
      <c r="AA912" s="68">
        <f t="shared" si="173"/>
        <v>44888</v>
      </c>
      <c r="AB912" s="69" t="b">
        <f t="shared" si="174"/>
        <v>1</v>
      </c>
      <c r="AC912" s="70">
        <f t="shared" si="175"/>
        <v>0.5</v>
      </c>
      <c r="AD912" s="67">
        <f t="shared" si="176"/>
        <v>44889.675844907397</v>
      </c>
      <c r="AE912" s="67">
        <f>VLOOKUP(V912,'Branch Wise Work Timelines'!C:G,3,FALSE)+AA912</f>
        <v>44888.416666666664</v>
      </c>
      <c r="AF912" s="67">
        <f>IF(V912="Bangalore",VLOOKUP(V912,'Branch Wise Work Timelines'!C:G,4,FALSE)+AA912+1,IF(V912="Mumbai",VLOOKUP(V912,'Branch Wise Work Timelines'!C:G,4,FALSE)+AA912+1,VLOOKUP(V912,'Branch Wise Work Timelines'!C:G,4,FALSE)+AA912))</f>
        <v>44889.104166666664</v>
      </c>
      <c r="AG912" s="67">
        <f>WORKDAY.INTL(AA912,1,11)+VLOOKUP(V912,'Branch Wise Work Timelines'!C:G,3,FALSE)</f>
        <v>44889.416666666664</v>
      </c>
      <c r="AH912" s="69" t="str">
        <f t="shared" ca="1" si="177"/>
        <v>Out of TAT</v>
      </c>
      <c r="AI912" s="69">
        <f t="shared" ca="1" si="178"/>
        <v>20518</v>
      </c>
      <c r="AJ912" s="69" t="str">
        <f ca="1">IF(AI912&lt;0,"0-12",IFERROR(VLOOKUP(AI912,Breakup[],2,FALSE),"&gt;24"))</f>
        <v>&gt;24</v>
      </c>
      <c r="AK912" s="69" t="str">
        <f>VLOOKUP(V912,Master!B:D,3,FALSE)</f>
        <v>South</v>
      </c>
      <c r="AL912" s="69" t="str">
        <f t="shared" si="179"/>
        <v>Bangalore</v>
      </c>
    </row>
    <row r="913" spans="1:38">
      <c r="A913" s="13" t="s">
        <v>2125</v>
      </c>
      <c r="B913" s="54">
        <v>44701.501305289297</v>
      </c>
      <c r="C913" s="13" t="s">
        <v>143</v>
      </c>
      <c r="D913" s="13">
        <v>649</v>
      </c>
      <c r="E913" s="13" t="s">
        <v>2126</v>
      </c>
      <c r="F913" s="13" t="s">
        <v>33</v>
      </c>
      <c r="G913" s="14">
        <v>1653029600802</v>
      </c>
      <c r="H913" s="55">
        <v>0.22038194444444401</v>
      </c>
      <c r="I913" s="33">
        <v>44891.220381944397</v>
      </c>
      <c r="J913" s="58">
        <v>44891</v>
      </c>
      <c r="K913" s="13" t="s">
        <v>325</v>
      </c>
      <c r="L913" s="13" t="s">
        <v>55</v>
      </c>
      <c r="M913" s="13" t="s">
        <v>143</v>
      </c>
      <c r="N913" s="13" t="s">
        <v>206</v>
      </c>
      <c r="O913" s="33">
        <v>44891.074363425898</v>
      </c>
      <c r="P913" s="58">
        <v>44891</v>
      </c>
      <c r="Q913" s="33" t="s">
        <v>237</v>
      </c>
      <c r="R913" s="14">
        <v>207</v>
      </c>
      <c r="S913" s="13" t="s">
        <v>208</v>
      </c>
      <c r="T913" s="13" t="s">
        <v>209</v>
      </c>
      <c r="U913" s="33">
        <f t="shared" ca="1" si="168"/>
        <v>45744.56914039352</v>
      </c>
      <c r="V913" s="13" t="str">
        <f t="shared" si="169"/>
        <v>Delhi</v>
      </c>
      <c r="W913" s="13" t="str">
        <f t="shared" si="170"/>
        <v>RI</v>
      </c>
      <c r="X913" s="13">
        <f t="shared" si="171"/>
        <v>5</v>
      </c>
      <c r="Y913" s="13" t="str">
        <f>IFERROR(VLOOKUP(C913,ReceivingTeam[],2,FALSE),"HelpDesk")</f>
        <v>Branch office</v>
      </c>
      <c r="Z913" s="67">
        <f t="shared" si="172"/>
        <v>44893.562499999993</v>
      </c>
      <c r="AA913" s="68">
        <f t="shared" si="173"/>
        <v>44891</v>
      </c>
      <c r="AB913" s="69" t="b">
        <f t="shared" si="174"/>
        <v>1</v>
      </c>
      <c r="AC913" s="70">
        <f t="shared" si="175"/>
        <v>0.5</v>
      </c>
      <c r="AD913" s="67">
        <f t="shared" si="176"/>
        <v>44893.562499999993</v>
      </c>
      <c r="AE913" s="67">
        <f>VLOOKUP(V913,'Branch Wise Work Timelines'!C:G,3,FALSE)+AA913</f>
        <v>44891.416666666664</v>
      </c>
      <c r="AF913" s="67">
        <f>IF(V913="Bangalore",VLOOKUP(V913,'Branch Wise Work Timelines'!C:G,4,FALSE)+AA913+1,IF(V913="Mumbai",VLOOKUP(V913,'Branch Wise Work Timelines'!C:G,4,FALSE)+AA913+1,VLOOKUP(V913,'Branch Wise Work Timelines'!C:G,4,FALSE)+AA913))</f>
        <v>44891.770833333336</v>
      </c>
      <c r="AG913" s="67">
        <f>WORKDAY.INTL(AA913,1,11)+VLOOKUP(V913,'Branch Wise Work Timelines'!C:G,3,FALSE)</f>
        <v>44893.416666666664</v>
      </c>
      <c r="AH913" s="69" t="str">
        <f t="shared" si="177"/>
        <v>Met</v>
      </c>
      <c r="AI913" s="69">
        <f t="shared" ca="1" si="178"/>
        <v>20425</v>
      </c>
      <c r="AJ913" s="69" t="str">
        <f ca="1">IF(AI913&lt;0,"0-12",IFERROR(VLOOKUP(AI913,Breakup[],2,FALSE),"&gt;24"))</f>
        <v>&gt;24</v>
      </c>
      <c r="AK913" s="69" t="str">
        <f>VLOOKUP(V913,Master!B:D,3,FALSE)</f>
        <v>North</v>
      </c>
      <c r="AL913" s="69" t="str">
        <f t="shared" si="179"/>
        <v>Delhi</v>
      </c>
    </row>
    <row r="914" spans="1:38">
      <c r="A914" s="13" t="s">
        <v>2127</v>
      </c>
      <c r="B914" s="54">
        <v>44701.475762303198</v>
      </c>
      <c r="C914" s="13" t="s">
        <v>1771</v>
      </c>
      <c r="D914" s="13">
        <v>1071</v>
      </c>
      <c r="E914" s="13" t="s">
        <v>2128</v>
      </c>
      <c r="F914" s="13" t="s">
        <v>33</v>
      </c>
      <c r="G914" s="14">
        <v>1653027967927</v>
      </c>
      <c r="H914" s="55">
        <v>0.446967592592593</v>
      </c>
      <c r="I914" s="33">
        <v>44886.446967592601</v>
      </c>
      <c r="J914" s="58">
        <v>44886</v>
      </c>
      <c r="K914" s="13" t="s">
        <v>205</v>
      </c>
      <c r="L914" s="13" t="s">
        <v>21</v>
      </c>
      <c r="M914" s="13" t="s">
        <v>1771</v>
      </c>
      <c r="N914" s="13" t="s">
        <v>206</v>
      </c>
      <c r="O914" s="33" t="s">
        <v>38</v>
      </c>
      <c r="P914" s="58" t="s">
        <v>38</v>
      </c>
      <c r="Q914" s="33" t="s">
        <v>207</v>
      </c>
      <c r="R914" s="14" t="s">
        <v>38</v>
      </c>
      <c r="S914" s="13" t="s">
        <v>208</v>
      </c>
      <c r="T914" s="13" t="s">
        <v>209</v>
      </c>
      <c r="U914" s="33">
        <f t="shared" ca="1" si="168"/>
        <v>45744.56914039352</v>
      </c>
      <c r="V914" s="13" t="str">
        <f t="shared" si="169"/>
        <v>Baroda</v>
      </c>
      <c r="W914" s="13" t="str">
        <f t="shared" si="170"/>
        <v>RI</v>
      </c>
      <c r="X914" s="13">
        <f t="shared" si="171"/>
        <v>10</v>
      </c>
      <c r="Y914" s="13" t="str">
        <f>IFERROR(VLOOKUP(C914,ReceivingTeam[],2,FALSE),"HelpDesk")</f>
        <v>HelpDesk</v>
      </c>
      <c r="Z914" s="67">
        <f t="shared" si="172"/>
        <v>44887.59280092593</v>
      </c>
      <c r="AA914" s="68">
        <f t="shared" si="173"/>
        <v>44886</v>
      </c>
      <c r="AB914" s="69" t="b">
        <f t="shared" si="174"/>
        <v>1</v>
      </c>
      <c r="AC914" s="70">
        <f t="shared" si="175"/>
        <v>0.5</v>
      </c>
      <c r="AD914" s="67">
        <f t="shared" si="176"/>
        <v>44887.59280092593</v>
      </c>
      <c r="AE914" s="67">
        <f>VLOOKUP(V914,'Branch Wise Work Timelines'!C:G,3,FALSE)+AA914</f>
        <v>44886.416666666664</v>
      </c>
      <c r="AF914" s="67">
        <f>IF(V914="Bangalore",VLOOKUP(V914,'Branch Wise Work Timelines'!C:G,4,FALSE)+AA914+1,IF(V914="Mumbai",VLOOKUP(V914,'Branch Wise Work Timelines'!C:G,4,FALSE)+AA914+1,VLOOKUP(V914,'Branch Wise Work Timelines'!C:G,4,FALSE)+AA914))</f>
        <v>44886.770833333336</v>
      </c>
      <c r="AG914" s="67">
        <f>WORKDAY.INTL(AA914,1,11)+VLOOKUP(V914,'Branch Wise Work Timelines'!C:G,3,FALSE)</f>
        <v>44887.416666666664</v>
      </c>
      <c r="AH914" s="69" t="str">
        <f t="shared" ca="1" si="177"/>
        <v>Out of TAT</v>
      </c>
      <c r="AI914" s="69">
        <f t="shared" ca="1" si="178"/>
        <v>20568</v>
      </c>
      <c r="AJ914" s="69" t="str">
        <f ca="1">IF(AI914&lt;0,"0-12",IFERROR(VLOOKUP(AI914,Breakup[],2,FALSE),"&gt;24"))</f>
        <v>&gt;24</v>
      </c>
      <c r="AK914" s="69" t="str">
        <f>VLOOKUP(V914,Master!B:D,3,FALSE)</f>
        <v>East</v>
      </c>
      <c r="AL914" s="69" t="str">
        <f t="shared" si="179"/>
        <v>Baroda</v>
      </c>
    </row>
    <row r="915" spans="1:38">
      <c r="A915" s="13" t="s">
        <v>2129</v>
      </c>
      <c r="B915" s="54">
        <v>44701.476788506901</v>
      </c>
      <c r="C915" s="13" t="s">
        <v>1771</v>
      </c>
      <c r="D915" s="13">
        <v>1331</v>
      </c>
      <c r="E915" s="13" t="s">
        <v>2130</v>
      </c>
      <c r="F915" s="13" t="s">
        <v>33</v>
      </c>
      <c r="G915" s="14">
        <v>1653027967927</v>
      </c>
      <c r="H915" s="55">
        <v>0.68043981481481497</v>
      </c>
      <c r="I915" s="33">
        <v>44887.680439814802</v>
      </c>
      <c r="J915" s="58">
        <v>44887</v>
      </c>
      <c r="K915" s="13" t="s">
        <v>205</v>
      </c>
      <c r="L915" s="13" t="s">
        <v>21</v>
      </c>
      <c r="M915" s="13" t="s">
        <v>1771</v>
      </c>
      <c r="N915" s="13" t="s">
        <v>206</v>
      </c>
      <c r="O915" s="33" t="s">
        <v>38</v>
      </c>
      <c r="P915" s="58" t="s">
        <v>38</v>
      </c>
      <c r="Q915" s="33" t="s">
        <v>207</v>
      </c>
      <c r="R915" s="14" t="s">
        <v>38</v>
      </c>
      <c r="S915" s="13" t="s">
        <v>208</v>
      </c>
      <c r="T915" s="13" t="s">
        <v>209</v>
      </c>
      <c r="U915" s="33">
        <f t="shared" ca="1" si="168"/>
        <v>45744.56914039352</v>
      </c>
      <c r="V915" s="13" t="str">
        <f t="shared" si="169"/>
        <v>Baroda</v>
      </c>
      <c r="W915" s="13" t="str">
        <f t="shared" si="170"/>
        <v>RI</v>
      </c>
      <c r="X915" s="13">
        <f t="shared" si="171"/>
        <v>16</v>
      </c>
      <c r="Y915" s="13" t="str">
        <f>IFERROR(VLOOKUP(C915,ReceivingTeam[],2,FALSE),"HelpDesk")</f>
        <v>HelpDesk</v>
      </c>
      <c r="Z915" s="67">
        <f t="shared" si="172"/>
        <v>44888.82627314813</v>
      </c>
      <c r="AA915" s="68">
        <f t="shared" si="173"/>
        <v>44887</v>
      </c>
      <c r="AB915" s="69" t="b">
        <f t="shared" si="174"/>
        <v>1</v>
      </c>
      <c r="AC915" s="70">
        <f t="shared" si="175"/>
        <v>0.5</v>
      </c>
      <c r="AD915" s="67">
        <f t="shared" si="176"/>
        <v>44888.82627314813</v>
      </c>
      <c r="AE915" s="67">
        <f>VLOOKUP(V915,'Branch Wise Work Timelines'!C:G,3,FALSE)+AA915</f>
        <v>44887.416666666664</v>
      </c>
      <c r="AF915" s="67">
        <f>IF(V915="Bangalore",VLOOKUP(V915,'Branch Wise Work Timelines'!C:G,4,FALSE)+AA915+1,IF(V915="Mumbai",VLOOKUP(V915,'Branch Wise Work Timelines'!C:G,4,FALSE)+AA915+1,VLOOKUP(V915,'Branch Wise Work Timelines'!C:G,4,FALSE)+AA915))</f>
        <v>44887.770833333336</v>
      </c>
      <c r="AG915" s="67">
        <f>WORKDAY.INTL(AA915,1,11)+VLOOKUP(V915,'Branch Wise Work Timelines'!C:G,3,FALSE)</f>
        <v>44888.416666666664</v>
      </c>
      <c r="AH915" s="69" t="str">
        <f t="shared" ca="1" si="177"/>
        <v>Out of TAT</v>
      </c>
      <c r="AI915" s="69">
        <f t="shared" ca="1" si="178"/>
        <v>20538</v>
      </c>
      <c r="AJ915" s="69" t="str">
        <f ca="1">IF(AI915&lt;0,"0-12",IFERROR(VLOOKUP(AI915,Breakup[],2,FALSE),"&gt;24"))</f>
        <v>&gt;24</v>
      </c>
      <c r="AK915" s="69" t="str">
        <f>VLOOKUP(V915,Master!B:D,3,FALSE)</f>
        <v>East</v>
      </c>
      <c r="AL915" s="69" t="str">
        <f t="shared" si="179"/>
        <v>Baroda</v>
      </c>
    </row>
    <row r="916" spans="1:38">
      <c r="A916" s="13" t="s">
        <v>2131</v>
      </c>
      <c r="B916" s="54">
        <v>44701.479377743097</v>
      </c>
      <c r="C916" s="13" t="s">
        <v>1771</v>
      </c>
      <c r="D916" s="13">
        <v>1057</v>
      </c>
      <c r="E916" s="13" t="s">
        <v>2132</v>
      </c>
      <c r="F916" s="13" t="s">
        <v>33</v>
      </c>
      <c r="G916" s="14">
        <v>1653027967927</v>
      </c>
      <c r="H916" s="55">
        <v>0.151134259259259</v>
      </c>
      <c r="I916" s="33">
        <v>44889.1511342593</v>
      </c>
      <c r="J916" s="58">
        <v>44889</v>
      </c>
      <c r="K916" s="13" t="s">
        <v>205</v>
      </c>
      <c r="L916" s="13" t="s">
        <v>21</v>
      </c>
      <c r="M916" s="13" t="s">
        <v>1771</v>
      </c>
      <c r="N916" s="13" t="s">
        <v>206</v>
      </c>
      <c r="O916" s="33" t="s">
        <v>38</v>
      </c>
      <c r="P916" s="58" t="s">
        <v>38</v>
      </c>
      <c r="Q916" s="33" t="s">
        <v>207</v>
      </c>
      <c r="R916" s="14" t="s">
        <v>38</v>
      </c>
      <c r="S916" s="13" t="s">
        <v>208</v>
      </c>
      <c r="T916" s="13" t="s">
        <v>209</v>
      </c>
      <c r="U916" s="33">
        <f t="shared" ca="1" si="168"/>
        <v>45744.56914039352</v>
      </c>
      <c r="V916" s="13" t="str">
        <f t="shared" si="169"/>
        <v>Baroda</v>
      </c>
      <c r="W916" s="13" t="str">
        <f t="shared" si="170"/>
        <v>RI</v>
      </c>
      <c r="X916" s="13">
        <f t="shared" si="171"/>
        <v>3</v>
      </c>
      <c r="Y916" s="13" t="str">
        <f>IFERROR(VLOOKUP(C916,ReceivingTeam[],2,FALSE),"HelpDesk")</f>
        <v>HelpDesk</v>
      </c>
      <c r="Z916" s="67">
        <f t="shared" si="172"/>
        <v>44890.562499999993</v>
      </c>
      <c r="AA916" s="68">
        <f t="shared" si="173"/>
        <v>44889</v>
      </c>
      <c r="AB916" s="69" t="b">
        <f t="shared" si="174"/>
        <v>1</v>
      </c>
      <c r="AC916" s="70">
        <f t="shared" si="175"/>
        <v>0.5</v>
      </c>
      <c r="AD916" s="67">
        <f t="shared" si="176"/>
        <v>44890.562499999993</v>
      </c>
      <c r="AE916" s="67">
        <f>VLOOKUP(V916,'Branch Wise Work Timelines'!C:G,3,FALSE)+AA916</f>
        <v>44889.416666666664</v>
      </c>
      <c r="AF916" s="67">
        <f>IF(V916="Bangalore",VLOOKUP(V916,'Branch Wise Work Timelines'!C:G,4,FALSE)+AA916+1,IF(V916="Mumbai",VLOOKUP(V916,'Branch Wise Work Timelines'!C:G,4,FALSE)+AA916+1,VLOOKUP(V916,'Branch Wise Work Timelines'!C:G,4,FALSE)+AA916))</f>
        <v>44889.770833333336</v>
      </c>
      <c r="AG916" s="67">
        <f>WORKDAY.INTL(AA916,1,11)+VLOOKUP(V916,'Branch Wise Work Timelines'!C:G,3,FALSE)</f>
        <v>44890.416666666664</v>
      </c>
      <c r="AH916" s="69" t="str">
        <f t="shared" ca="1" si="177"/>
        <v>Out of TAT</v>
      </c>
      <c r="AI916" s="69">
        <f t="shared" ca="1" si="178"/>
        <v>20497</v>
      </c>
      <c r="AJ916" s="69" t="str">
        <f ca="1">IF(AI916&lt;0,"0-12",IFERROR(VLOOKUP(AI916,Breakup[],2,FALSE),"&gt;24"))</f>
        <v>&gt;24</v>
      </c>
      <c r="AK916" s="69" t="str">
        <f>VLOOKUP(V916,Master!B:D,3,FALSE)</f>
        <v>East</v>
      </c>
      <c r="AL916" s="69" t="str">
        <f t="shared" si="179"/>
        <v>Baroda</v>
      </c>
    </row>
    <row r="917" spans="1:38">
      <c r="A917" s="13" t="s">
        <v>2133</v>
      </c>
      <c r="B917" s="54">
        <v>44701.4317471412</v>
      </c>
      <c r="C917" s="13" t="s">
        <v>1771</v>
      </c>
      <c r="D917" s="13">
        <v>1396</v>
      </c>
      <c r="E917" s="13" t="s">
        <v>2134</v>
      </c>
      <c r="F917" s="13" t="s">
        <v>33</v>
      </c>
      <c r="G917" s="14">
        <v>1653024392571</v>
      </c>
      <c r="H917" s="55">
        <v>0.19640046296296301</v>
      </c>
      <c r="I917" s="33">
        <v>44888.196400462999</v>
      </c>
      <c r="J917" s="58">
        <v>44888</v>
      </c>
      <c r="K917" s="13" t="s">
        <v>205</v>
      </c>
      <c r="L917" s="13" t="s">
        <v>21</v>
      </c>
      <c r="M917" s="13" t="s">
        <v>1771</v>
      </c>
      <c r="N917" s="13" t="s">
        <v>206</v>
      </c>
      <c r="O917" s="33" t="s">
        <v>38</v>
      </c>
      <c r="P917" s="58" t="s">
        <v>38</v>
      </c>
      <c r="Q917" s="33" t="s">
        <v>207</v>
      </c>
      <c r="R917" s="14" t="s">
        <v>38</v>
      </c>
      <c r="S917" s="13" t="s">
        <v>208</v>
      </c>
      <c r="T917" s="13" t="s">
        <v>209</v>
      </c>
      <c r="U917" s="33">
        <f t="shared" ca="1" si="168"/>
        <v>45744.56914039352</v>
      </c>
      <c r="V917" s="13" t="str">
        <f t="shared" si="169"/>
        <v>Baroda</v>
      </c>
      <c r="W917" s="13" t="str">
        <f t="shared" si="170"/>
        <v>RI</v>
      </c>
      <c r="X917" s="13">
        <f t="shared" si="171"/>
        <v>4</v>
      </c>
      <c r="Y917" s="13" t="str">
        <f>IFERROR(VLOOKUP(C917,ReceivingTeam[],2,FALSE),"HelpDesk")</f>
        <v>HelpDesk</v>
      </c>
      <c r="Z917" s="67">
        <f t="shared" si="172"/>
        <v>44889.562499999993</v>
      </c>
      <c r="AA917" s="68">
        <f t="shared" si="173"/>
        <v>44888</v>
      </c>
      <c r="AB917" s="69" t="b">
        <f t="shared" si="174"/>
        <v>1</v>
      </c>
      <c r="AC917" s="70">
        <f t="shared" si="175"/>
        <v>0.5</v>
      </c>
      <c r="AD917" s="67">
        <f t="shared" si="176"/>
        <v>44889.562499999993</v>
      </c>
      <c r="AE917" s="67">
        <f>VLOOKUP(V917,'Branch Wise Work Timelines'!C:G,3,FALSE)+AA917</f>
        <v>44888.416666666664</v>
      </c>
      <c r="AF917" s="67">
        <f>IF(V917="Bangalore",VLOOKUP(V917,'Branch Wise Work Timelines'!C:G,4,FALSE)+AA917+1,IF(V917="Mumbai",VLOOKUP(V917,'Branch Wise Work Timelines'!C:G,4,FALSE)+AA917+1,VLOOKUP(V917,'Branch Wise Work Timelines'!C:G,4,FALSE)+AA917))</f>
        <v>44888.770833333336</v>
      </c>
      <c r="AG917" s="67">
        <f>WORKDAY.INTL(AA917,1,11)+VLOOKUP(V917,'Branch Wise Work Timelines'!C:G,3,FALSE)</f>
        <v>44889.416666666664</v>
      </c>
      <c r="AH917" s="69" t="str">
        <f t="shared" ca="1" si="177"/>
        <v>Out of TAT</v>
      </c>
      <c r="AI917" s="69">
        <f t="shared" ca="1" si="178"/>
        <v>20521</v>
      </c>
      <c r="AJ917" s="69" t="str">
        <f ca="1">IF(AI917&lt;0,"0-12",IFERROR(VLOOKUP(AI917,Breakup[],2,FALSE),"&gt;24"))</f>
        <v>&gt;24</v>
      </c>
      <c r="AK917" s="69" t="str">
        <f>VLOOKUP(V917,Master!B:D,3,FALSE)</f>
        <v>East</v>
      </c>
      <c r="AL917" s="69" t="str">
        <f t="shared" si="179"/>
        <v>Baroda</v>
      </c>
    </row>
    <row r="918" spans="1:38">
      <c r="A918" s="13" t="s">
        <v>2135</v>
      </c>
      <c r="B918" s="54">
        <v>44701.432532094899</v>
      </c>
      <c r="C918" s="13" t="s">
        <v>203</v>
      </c>
      <c r="D918" s="13">
        <v>1573</v>
      </c>
      <c r="E918" s="13" t="s">
        <v>2136</v>
      </c>
      <c r="F918" s="13" t="s">
        <v>33</v>
      </c>
      <c r="G918" s="14">
        <v>1653022841764</v>
      </c>
      <c r="H918" s="55">
        <v>0.17521990740740701</v>
      </c>
      <c r="I918" s="33">
        <v>44886.175219907404</v>
      </c>
      <c r="J918" s="58">
        <v>44886</v>
      </c>
      <c r="K918" s="13" t="s">
        <v>205</v>
      </c>
      <c r="L918" s="13" t="s">
        <v>21</v>
      </c>
      <c r="M918" s="13" t="s">
        <v>203</v>
      </c>
      <c r="N918" s="13" t="s">
        <v>206</v>
      </c>
      <c r="O918" s="33" t="s">
        <v>38</v>
      </c>
      <c r="P918" s="58" t="s">
        <v>38</v>
      </c>
      <c r="Q918" s="33" t="s">
        <v>207</v>
      </c>
      <c r="R918" s="14" t="s">
        <v>38</v>
      </c>
      <c r="S918" s="13" t="s">
        <v>208</v>
      </c>
      <c r="T918" s="13" t="s">
        <v>209</v>
      </c>
      <c r="U918" s="33">
        <f t="shared" ca="1" si="168"/>
        <v>45744.56914039352</v>
      </c>
      <c r="V918" s="13" t="str">
        <f t="shared" si="169"/>
        <v>Baroda</v>
      </c>
      <c r="W918" s="13" t="str">
        <f t="shared" si="170"/>
        <v>RI</v>
      </c>
      <c r="X918" s="13">
        <f t="shared" si="171"/>
        <v>4</v>
      </c>
      <c r="Y918" s="13" t="str">
        <f>IFERROR(VLOOKUP(C918,ReceivingTeam[],2,FALSE),"HelpDesk")</f>
        <v>HelpDesk</v>
      </c>
      <c r="Z918" s="67">
        <f t="shared" si="172"/>
        <v>44887.562499999993</v>
      </c>
      <c r="AA918" s="68">
        <f t="shared" si="173"/>
        <v>44886</v>
      </c>
      <c r="AB918" s="69" t="b">
        <f t="shared" si="174"/>
        <v>1</v>
      </c>
      <c r="AC918" s="70">
        <f t="shared" si="175"/>
        <v>0.5</v>
      </c>
      <c r="AD918" s="67">
        <f t="shared" si="176"/>
        <v>44887.562499999993</v>
      </c>
      <c r="AE918" s="67">
        <f>VLOOKUP(V918,'Branch Wise Work Timelines'!C:G,3,FALSE)+AA918</f>
        <v>44886.416666666664</v>
      </c>
      <c r="AF918" s="67">
        <f>IF(V918="Bangalore",VLOOKUP(V918,'Branch Wise Work Timelines'!C:G,4,FALSE)+AA918+1,IF(V918="Mumbai",VLOOKUP(V918,'Branch Wise Work Timelines'!C:G,4,FALSE)+AA918+1,VLOOKUP(V918,'Branch Wise Work Timelines'!C:G,4,FALSE)+AA918))</f>
        <v>44886.770833333336</v>
      </c>
      <c r="AG918" s="67">
        <f>WORKDAY.INTL(AA918,1,11)+VLOOKUP(V918,'Branch Wise Work Timelines'!C:G,3,FALSE)</f>
        <v>44887.416666666664</v>
      </c>
      <c r="AH918" s="69" t="str">
        <f t="shared" ca="1" si="177"/>
        <v>Out of TAT</v>
      </c>
      <c r="AI918" s="69">
        <f t="shared" ca="1" si="178"/>
        <v>20569</v>
      </c>
      <c r="AJ918" s="69" t="str">
        <f ca="1">IF(AI918&lt;0,"0-12",IFERROR(VLOOKUP(AI918,Breakup[],2,FALSE),"&gt;24"))</f>
        <v>&gt;24</v>
      </c>
      <c r="AK918" s="69" t="str">
        <f>VLOOKUP(V918,Master!B:D,3,FALSE)</f>
        <v>East</v>
      </c>
      <c r="AL918" s="69" t="str">
        <f t="shared" si="179"/>
        <v>Baroda</v>
      </c>
    </row>
    <row r="919" spans="1:38">
      <c r="A919" s="13" t="s">
        <v>2137</v>
      </c>
      <c r="B919" s="54">
        <v>44701.521787650498</v>
      </c>
      <c r="C919" s="13" t="s">
        <v>203</v>
      </c>
      <c r="D919" s="13">
        <v>206</v>
      </c>
      <c r="E919" s="13" t="s">
        <v>2138</v>
      </c>
      <c r="F919" s="13" t="s">
        <v>33</v>
      </c>
      <c r="G919" s="14">
        <v>1653030840504</v>
      </c>
      <c r="H919" s="55">
        <v>0.53755787037036995</v>
      </c>
      <c r="I919" s="33">
        <v>44884.537557870397</v>
      </c>
      <c r="J919" s="58">
        <v>44884</v>
      </c>
      <c r="K919" s="13" t="s">
        <v>205</v>
      </c>
      <c r="L919" s="13" t="s">
        <v>21</v>
      </c>
      <c r="M919" s="13" t="s">
        <v>1771</v>
      </c>
      <c r="N919" s="13" t="s">
        <v>206</v>
      </c>
      <c r="O919" s="33" t="s">
        <v>38</v>
      </c>
      <c r="P919" s="58" t="s">
        <v>38</v>
      </c>
      <c r="Q919" s="33" t="s">
        <v>207</v>
      </c>
      <c r="R919" s="14" t="s">
        <v>38</v>
      </c>
      <c r="S919" s="13" t="s">
        <v>208</v>
      </c>
      <c r="T919" s="13" t="s">
        <v>209</v>
      </c>
      <c r="U919" s="33">
        <f t="shared" ca="1" si="168"/>
        <v>45744.56914039352</v>
      </c>
      <c r="V919" s="13" t="str">
        <f t="shared" si="169"/>
        <v>Baroda</v>
      </c>
      <c r="W919" s="13" t="str">
        <f t="shared" si="170"/>
        <v>RI</v>
      </c>
      <c r="X919" s="13">
        <f t="shared" si="171"/>
        <v>12</v>
      </c>
      <c r="Y919" s="13" t="str">
        <f>IFERROR(VLOOKUP(C919,ReceivingTeam[],2,FALSE),"HelpDesk")</f>
        <v>HelpDesk</v>
      </c>
      <c r="Z919" s="67">
        <f t="shared" si="172"/>
        <v>44886.683391203725</v>
      </c>
      <c r="AA919" s="68">
        <f t="shared" si="173"/>
        <v>44884</v>
      </c>
      <c r="AB919" s="69" t="b">
        <f t="shared" si="174"/>
        <v>1</v>
      </c>
      <c r="AC919" s="70">
        <f t="shared" si="175"/>
        <v>0.5</v>
      </c>
      <c r="AD919" s="67">
        <f t="shared" si="176"/>
        <v>44886.683391203725</v>
      </c>
      <c r="AE919" s="67">
        <f>VLOOKUP(V919,'Branch Wise Work Timelines'!C:G,3,FALSE)+AA919</f>
        <v>44884.416666666664</v>
      </c>
      <c r="AF919" s="67">
        <f>IF(V919="Bangalore",VLOOKUP(V919,'Branch Wise Work Timelines'!C:G,4,FALSE)+AA919+1,IF(V919="Mumbai",VLOOKUP(V919,'Branch Wise Work Timelines'!C:G,4,FALSE)+AA919+1,VLOOKUP(V919,'Branch Wise Work Timelines'!C:G,4,FALSE)+AA919))</f>
        <v>44884.770833333336</v>
      </c>
      <c r="AG919" s="67">
        <f>WORKDAY.INTL(AA919,1,11)+VLOOKUP(V919,'Branch Wise Work Timelines'!C:G,3,FALSE)</f>
        <v>44886.416666666664</v>
      </c>
      <c r="AH919" s="69" t="str">
        <f t="shared" ca="1" si="177"/>
        <v>Out of TAT</v>
      </c>
      <c r="AI919" s="69">
        <f t="shared" ca="1" si="178"/>
        <v>20590</v>
      </c>
      <c r="AJ919" s="69" t="str">
        <f ca="1">IF(AI919&lt;0,"0-12",IFERROR(VLOOKUP(AI919,Breakup[],2,FALSE),"&gt;24"))</f>
        <v>&gt;24</v>
      </c>
      <c r="AK919" s="69" t="str">
        <f>VLOOKUP(V919,Master!B:D,3,FALSE)</f>
        <v>East</v>
      </c>
      <c r="AL919" s="69" t="str">
        <f t="shared" si="179"/>
        <v>Baroda</v>
      </c>
    </row>
    <row r="920" spans="1:38">
      <c r="A920" s="13" t="s">
        <v>2139</v>
      </c>
      <c r="B920" s="54">
        <v>44701.620985995403</v>
      </c>
      <c r="C920" s="13" t="s">
        <v>377</v>
      </c>
      <c r="D920" s="13">
        <v>1926</v>
      </c>
      <c r="E920" s="13" t="s">
        <v>2140</v>
      </c>
      <c r="F920" s="13" t="s">
        <v>15</v>
      </c>
      <c r="G920" s="14">
        <v>1653039610057</v>
      </c>
      <c r="H920" s="55">
        <v>0.65608796296296301</v>
      </c>
      <c r="I920" s="33">
        <v>44887.656087962998</v>
      </c>
      <c r="J920" s="58">
        <v>44887</v>
      </c>
      <c r="K920" s="13" t="s">
        <v>213</v>
      </c>
      <c r="L920" s="13" t="s">
        <v>30</v>
      </c>
      <c r="M920" s="13" t="s">
        <v>214</v>
      </c>
      <c r="N920" s="13" t="s">
        <v>206</v>
      </c>
      <c r="O920" s="33" t="s">
        <v>38</v>
      </c>
      <c r="P920" s="58" t="s">
        <v>38</v>
      </c>
      <c r="Q920" s="33" t="s">
        <v>207</v>
      </c>
      <c r="R920" s="14" t="s">
        <v>38</v>
      </c>
      <c r="S920" s="13" t="s">
        <v>216</v>
      </c>
      <c r="T920" s="13" t="s">
        <v>278</v>
      </c>
      <c r="U920" s="33">
        <f t="shared" ca="1" si="168"/>
        <v>45744.56914039352</v>
      </c>
      <c r="V920" s="13" t="str">
        <f t="shared" si="169"/>
        <v>Bangalore</v>
      </c>
      <c r="W920" s="13" t="str">
        <f t="shared" si="170"/>
        <v>CLS</v>
      </c>
      <c r="X920" s="13">
        <f t="shared" si="171"/>
        <v>15</v>
      </c>
      <c r="Y920" s="13" t="str">
        <f>IFERROR(VLOOKUP(C920,ReceivingTeam[],2,FALSE),"HelpDesk")</f>
        <v>HelpDesk</v>
      </c>
      <c r="Z920" s="67">
        <f t="shared" si="172"/>
        <v>44890.968587962998</v>
      </c>
      <c r="AA920" s="68">
        <f t="shared" si="173"/>
        <v>44887</v>
      </c>
      <c r="AB920" s="69" t="b">
        <f t="shared" si="174"/>
        <v>1</v>
      </c>
      <c r="AC920" s="70">
        <f t="shared" si="175"/>
        <v>3</v>
      </c>
      <c r="AD920" s="67">
        <f t="shared" si="176"/>
        <v>44890.968587962998</v>
      </c>
      <c r="AE920" s="67">
        <f>VLOOKUP(V920,'Branch Wise Work Timelines'!C:G,3,FALSE)+AA920</f>
        <v>44887.416666666664</v>
      </c>
      <c r="AF920" s="67">
        <f>IF(V920="Bangalore",VLOOKUP(V920,'Branch Wise Work Timelines'!C:G,4,FALSE)+AA920+1,IF(V920="Mumbai",VLOOKUP(V920,'Branch Wise Work Timelines'!C:G,4,FALSE)+AA920+1,VLOOKUP(V920,'Branch Wise Work Timelines'!C:G,4,FALSE)+AA920))</f>
        <v>44888.104166666664</v>
      </c>
      <c r="AG920" s="67">
        <f>WORKDAY.INTL(AA920,1,11)+VLOOKUP(V920,'Branch Wise Work Timelines'!C:G,3,FALSE)</f>
        <v>44888.416666666664</v>
      </c>
      <c r="AH920" s="69" t="str">
        <f t="shared" ca="1" si="177"/>
        <v>Out of TAT</v>
      </c>
      <c r="AI920" s="69">
        <f t="shared" ca="1" si="178"/>
        <v>20487</v>
      </c>
      <c r="AJ920" s="69" t="str">
        <f ca="1">IF(AI920&lt;0,"0-12",IFERROR(VLOOKUP(AI920,Breakup[],2,FALSE),"&gt;24"))</f>
        <v>&gt;24</v>
      </c>
      <c r="AK920" s="69" t="str">
        <f>VLOOKUP(V920,Master!B:D,3,FALSE)</f>
        <v>South</v>
      </c>
      <c r="AL920" s="69" t="str">
        <f t="shared" si="179"/>
        <v>Bangalore-CLS</v>
      </c>
    </row>
    <row r="921" spans="1:38">
      <c r="A921" s="13" t="s">
        <v>2141</v>
      </c>
      <c r="B921" s="54">
        <v>44701.423936574101</v>
      </c>
      <c r="C921" s="13" t="s">
        <v>1771</v>
      </c>
      <c r="D921" s="13">
        <v>1803</v>
      </c>
      <c r="E921" s="13" t="s">
        <v>2142</v>
      </c>
      <c r="F921" s="13" t="s">
        <v>33</v>
      </c>
      <c r="G921" s="14">
        <v>1653024392571</v>
      </c>
      <c r="H921" s="55">
        <v>0.651284722222222</v>
      </c>
      <c r="I921" s="33">
        <v>44889.651284722197</v>
      </c>
      <c r="J921" s="58">
        <v>44889</v>
      </c>
      <c r="K921" s="13" t="s">
        <v>205</v>
      </c>
      <c r="L921" s="13" t="s">
        <v>21</v>
      </c>
      <c r="M921" s="13" t="s">
        <v>1771</v>
      </c>
      <c r="N921" s="13" t="s">
        <v>206</v>
      </c>
      <c r="O921" s="33" t="s">
        <v>38</v>
      </c>
      <c r="P921" s="58" t="s">
        <v>38</v>
      </c>
      <c r="Q921" s="33" t="s">
        <v>207</v>
      </c>
      <c r="R921" s="14" t="s">
        <v>38</v>
      </c>
      <c r="S921" s="13" t="s">
        <v>208</v>
      </c>
      <c r="T921" s="13" t="s">
        <v>209</v>
      </c>
      <c r="U921" s="33">
        <f t="shared" ca="1" si="168"/>
        <v>45744.56914039352</v>
      </c>
      <c r="V921" s="13" t="str">
        <f t="shared" si="169"/>
        <v>Baroda</v>
      </c>
      <c r="W921" s="13" t="str">
        <f t="shared" si="170"/>
        <v>RI</v>
      </c>
      <c r="X921" s="13">
        <f t="shared" si="171"/>
        <v>15</v>
      </c>
      <c r="Y921" s="13" t="str">
        <f>IFERROR(VLOOKUP(C921,ReceivingTeam[],2,FALSE),"HelpDesk")</f>
        <v>HelpDesk</v>
      </c>
      <c r="Z921" s="67">
        <f t="shared" si="172"/>
        <v>44890.797118055525</v>
      </c>
      <c r="AA921" s="68">
        <f t="shared" si="173"/>
        <v>44889</v>
      </c>
      <c r="AB921" s="69" t="b">
        <f t="shared" si="174"/>
        <v>1</v>
      </c>
      <c r="AC921" s="70">
        <f t="shared" si="175"/>
        <v>0.5</v>
      </c>
      <c r="AD921" s="67">
        <f t="shared" si="176"/>
        <v>44890.797118055525</v>
      </c>
      <c r="AE921" s="67">
        <f>VLOOKUP(V921,'Branch Wise Work Timelines'!C:G,3,FALSE)+AA921</f>
        <v>44889.416666666664</v>
      </c>
      <c r="AF921" s="67">
        <f>IF(V921="Bangalore",VLOOKUP(V921,'Branch Wise Work Timelines'!C:G,4,FALSE)+AA921+1,IF(V921="Mumbai",VLOOKUP(V921,'Branch Wise Work Timelines'!C:G,4,FALSE)+AA921+1,VLOOKUP(V921,'Branch Wise Work Timelines'!C:G,4,FALSE)+AA921))</f>
        <v>44889.770833333336</v>
      </c>
      <c r="AG921" s="67">
        <f>WORKDAY.INTL(AA921,1,11)+VLOOKUP(V921,'Branch Wise Work Timelines'!C:G,3,FALSE)</f>
        <v>44890.416666666664</v>
      </c>
      <c r="AH921" s="69" t="str">
        <f t="shared" ca="1" si="177"/>
        <v>Out of TAT</v>
      </c>
      <c r="AI921" s="69">
        <f t="shared" ca="1" si="178"/>
        <v>20491</v>
      </c>
      <c r="AJ921" s="69" t="str">
        <f ca="1">IF(AI921&lt;0,"0-12",IFERROR(VLOOKUP(AI921,Breakup[],2,FALSE),"&gt;24"))</f>
        <v>&gt;24</v>
      </c>
      <c r="AK921" s="69" t="str">
        <f>VLOOKUP(V921,Master!B:D,3,FALSE)</f>
        <v>East</v>
      </c>
      <c r="AL921" s="69" t="str">
        <f t="shared" si="179"/>
        <v>Baroda</v>
      </c>
    </row>
    <row r="922" spans="1:38">
      <c r="A922" s="13" t="s">
        <v>2143</v>
      </c>
      <c r="B922" s="54">
        <v>44701.427273460598</v>
      </c>
      <c r="C922" s="13" t="s">
        <v>1771</v>
      </c>
      <c r="D922" s="13">
        <v>1935</v>
      </c>
      <c r="E922" s="13" t="s">
        <v>2144</v>
      </c>
      <c r="F922" s="13" t="s">
        <v>33</v>
      </c>
      <c r="G922" s="14">
        <v>1653024392571</v>
      </c>
      <c r="H922" s="55">
        <v>0.22332175925925901</v>
      </c>
      <c r="I922" s="33">
        <v>44885.223321759302</v>
      </c>
      <c r="J922" s="58">
        <v>44885</v>
      </c>
      <c r="K922" s="13" t="s">
        <v>205</v>
      </c>
      <c r="L922" s="13" t="s">
        <v>21</v>
      </c>
      <c r="M922" s="13" t="s">
        <v>1771</v>
      </c>
      <c r="N922" s="13" t="s">
        <v>206</v>
      </c>
      <c r="O922" s="33" t="s">
        <v>38</v>
      </c>
      <c r="P922" s="58" t="s">
        <v>38</v>
      </c>
      <c r="Q922" s="33" t="s">
        <v>207</v>
      </c>
      <c r="R922" s="14" t="s">
        <v>38</v>
      </c>
      <c r="S922" s="13" t="s">
        <v>208</v>
      </c>
      <c r="T922" s="13" t="s">
        <v>209</v>
      </c>
      <c r="U922" s="33">
        <f t="shared" ca="1" si="168"/>
        <v>45744.56914039352</v>
      </c>
      <c r="V922" s="13" t="str">
        <f t="shared" si="169"/>
        <v>Baroda</v>
      </c>
      <c r="W922" s="13" t="str">
        <f t="shared" si="170"/>
        <v>RI</v>
      </c>
      <c r="X922" s="13">
        <f t="shared" si="171"/>
        <v>5</v>
      </c>
      <c r="Y922" s="13" t="str">
        <f>IFERROR(VLOOKUP(C922,ReceivingTeam[],2,FALSE),"HelpDesk")</f>
        <v>HelpDesk</v>
      </c>
      <c r="Z922" s="67">
        <f t="shared" si="172"/>
        <v>44885.916666666664</v>
      </c>
      <c r="AA922" s="68">
        <f t="shared" si="173"/>
        <v>44885</v>
      </c>
      <c r="AB922" s="69" t="b">
        <f t="shared" si="174"/>
        <v>0</v>
      </c>
      <c r="AC922" s="70">
        <f t="shared" si="175"/>
        <v>0.5</v>
      </c>
      <c r="AD922" s="67">
        <f t="shared" si="176"/>
        <v>44885.916666666664</v>
      </c>
      <c r="AE922" s="67">
        <f>VLOOKUP(V922,'Branch Wise Work Timelines'!C:G,3,FALSE)+AA922</f>
        <v>44885.416666666664</v>
      </c>
      <c r="AF922" s="67">
        <f>IF(V922="Bangalore",VLOOKUP(V922,'Branch Wise Work Timelines'!C:G,4,FALSE)+AA922+1,IF(V922="Mumbai",VLOOKUP(V922,'Branch Wise Work Timelines'!C:G,4,FALSE)+AA922+1,VLOOKUP(V922,'Branch Wise Work Timelines'!C:G,4,FALSE)+AA922))</f>
        <v>44885.770833333336</v>
      </c>
      <c r="AG922" s="67">
        <f>WORKDAY.INTL(AA922,1,11)+VLOOKUP(V922,'Branch Wise Work Timelines'!C:G,3,FALSE)</f>
        <v>44886.416666666664</v>
      </c>
      <c r="AH922" s="69" t="str">
        <f t="shared" ca="1" si="177"/>
        <v>Out of TAT</v>
      </c>
      <c r="AI922" s="69">
        <f t="shared" ca="1" si="178"/>
        <v>20608</v>
      </c>
      <c r="AJ922" s="69" t="str">
        <f ca="1">IF(AI922&lt;0,"0-12",IFERROR(VLOOKUP(AI922,Breakup[],2,FALSE),"&gt;24"))</f>
        <v>&gt;24</v>
      </c>
      <c r="AK922" s="69" t="str">
        <f>VLOOKUP(V922,Master!B:D,3,FALSE)</f>
        <v>East</v>
      </c>
      <c r="AL922" s="69" t="str">
        <f t="shared" si="179"/>
        <v>Baroda</v>
      </c>
    </row>
    <row r="923" spans="1:38">
      <c r="A923" s="13" t="s">
        <v>2145</v>
      </c>
      <c r="B923" s="54">
        <v>44701.511179976798</v>
      </c>
      <c r="C923" s="13" t="s">
        <v>143</v>
      </c>
      <c r="D923" s="13">
        <v>1252</v>
      </c>
      <c r="E923" s="13" t="s">
        <v>2146</v>
      </c>
      <c r="F923" s="13" t="s">
        <v>33</v>
      </c>
      <c r="G923" s="14">
        <v>1653029600802</v>
      </c>
      <c r="H923" s="55">
        <v>0.32194444444444398</v>
      </c>
      <c r="I923" s="33">
        <v>44886.321944444397</v>
      </c>
      <c r="J923" s="58">
        <v>44886</v>
      </c>
      <c r="K923" s="13" t="s">
        <v>325</v>
      </c>
      <c r="L923" s="13" t="s">
        <v>55</v>
      </c>
      <c r="M923" s="13" t="s">
        <v>143</v>
      </c>
      <c r="N923" s="13" t="s">
        <v>206</v>
      </c>
      <c r="O923" s="33" t="s">
        <v>38</v>
      </c>
      <c r="P923" s="58" t="s">
        <v>38</v>
      </c>
      <c r="Q923" s="33" t="s">
        <v>207</v>
      </c>
      <c r="R923" s="14" t="s">
        <v>38</v>
      </c>
      <c r="S923" s="13" t="s">
        <v>208</v>
      </c>
      <c r="T923" s="13" t="s">
        <v>209</v>
      </c>
      <c r="U923" s="33">
        <f t="shared" ca="1" si="168"/>
        <v>45744.56914039352</v>
      </c>
      <c r="V923" s="13" t="str">
        <f t="shared" si="169"/>
        <v>Delhi</v>
      </c>
      <c r="W923" s="13" t="str">
        <f t="shared" si="170"/>
        <v>RI</v>
      </c>
      <c r="X923" s="13">
        <f t="shared" si="171"/>
        <v>7</v>
      </c>
      <c r="Y923" s="13" t="str">
        <f>IFERROR(VLOOKUP(C923,ReceivingTeam[],2,FALSE),"HelpDesk")</f>
        <v>Branch office</v>
      </c>
      <c r="Z923" s="67">
        <f t="shared" si="172"/>
        <v>44887.562499999993</v>
      </c>
      <c r="AA923" s="68">
        <f t="shared" si="173"/>
        <v>44886</v>
      </c>
      <c r="AB923" s="69" t="b">
        <f t="shared" si="174"/>
        <v>1</v>
      </c>
      <c r="AC923" s="70">
        <f t="shared" si="175"/>
        <v>0.5</v>
      </c>
      <c r="AD923" s="67">
        <f t="shared" si="176"/>
        <v>44887.562499999993</v>
      </c>
      <c r="AE923" s="67">
        <f>VLOOKUP(V923,'Branch Wise Work Timelines'!C:G,3,FALSE)+AA923</f>
        <v>44886.416666666664</v>
      </c>
      <c r="AF923" s="67">
        <f>IF(V923="Bangalore",VLOOKUP(V923,'Branch Wise Work Timelines'!C:G,4,FALSE)+AA923+1,IF(V923="Mumbai",VLOOKUP(V923,'Branch Wise Work Timelines'!C:G,4,FALSE)+AA923+1,VLOOKUP(V923,'Branch Wise Work Timelines'!C:G,4,FALSE)+AA923))</f>
        <v>44886.770833333336</v>
      </c>
      <c r="AG923" s="67">
        <f>WORKDAY.INTL(AA923,1,11)+VLOOKUP(V923,'Branch Wise Work Timelines'!C:G,3,FALSE)</f>
        <v>44887.416666666664</v>
      </c>
      <c r="AH923" s="69" t="str">
        <f t="shared" ca="1" si="177"/>
        <v>Out of TAT</v>
      </c>
      <c r="AI923" s="69">
        <f t="shared" ca="1" si="178"/>
        <v>20569</v>
      </c>
      <c r="AJ923" s="69" t="str">
        <f ca="1">IF(AI923&lt;0,"0-12",IFERROR(VLOOKUP(AI923,Breakup[],2,FALSE),"&gt;24"))</f>
        <v>&gt;24</v>
      </c>
      <c r="AK923" s="69" t="str">
        <f>VLOOKUP(V923,Master!B:D,3,FALSE)</f>
        <v>North</v>
      </c>
      <c r="AL923" s="69" t="str">
        <f t="shared" si="179"/>
        <v>Delhi</v>
      </c>
    </row>
    <row r="924" spans="1:38">
      <c r="A924" s="13" t="s">
        <v>2147</v>
      </c>
      <c r="B924" s="54">
        <v>44701.512165891203</v>
      </c>
      <c r="C924" s="13" t="s">
        <v>143</v>
      </c>
      <c r="D924" s="13">
        <v>179</v>
      </c>
      <c r="E924" s="13" t="s">
        <v>2148</v>
      </c>
      <c r="F924" s="13" t="s">
        <v>33</v>
      </c>
      <c r="G924" s="14">
        <v>1653029600802</v>
      </c>
      <c r="H924" s="55">
        <v>0.85199074074074099</v>
      </c>
      <c r="I924" s="33">
        <v>44889.851990740703</v>
      </c>
      <c r="J924" s="58">
        <v>44889</v>
      </c>
      <c r="K924" s="13" t="s">
        <v>325</v>
      </c>
      <c r="L924" s="13" t="s">
        <v>55</v>
      </c>
      <c r="M924" s="13" t="s">
        <v>143</v>
      </c>
      <c r="N924" s="13" t="s">
        <v>206</v>
      </c>
      <c r="O924" s="33" t="s">
        <v>38</v>
      </c>
      <c r="P924" s="58" t="s">
        <v>38</v>
      </c>
      <c r="Q924" s="33" t="s">
        <v>207</v>
      </c>
      <c r="R924" s="14" t="s">
        <v>38</v>
      </c>
      <c r="S924" s="13" t="s">
        <v>208</v>
      </c>
      <c r="T924" s="13" t="s">
        <v>209</v>
      </c>
      <c r="U924" s="33">
        <f t="shared" ca="1" si="168"/>
        <v>45744.56914039352</v>
      </c>
      <c r="V924" s="13" t="str">
        <f t="shared" si="169"/>
        <v>Delhi</v>
      </c>
      <c r="W924" s="13" t="str">
        <f t="shared" si="170"/>
        <v>RI</v>
      </c>
      <c r="X924" s="13">
        <f t="shared" si="171"/>
        <v>20</v>
      </c>
      <c r="Y924" s="13" t="str">
        <f>IFERROR(VLOOKUP(C924,ReceivingTeam[],2,FALSE),"HelpDesk")</f>
        <v>Branch office</v>
      </c>
      <c r="Z924" s="67">
        <f t="shared" si="172"/>
        <v>44890.997824074031</v>
      </c>
      <c r="AA924" s="68">
        <f t="shared" si="173"/>
        <v>44889</v>
      </c>
      <c r="AB924" s="69" t="b">
        <f t="shared" si="174"/>
        <v>1</v>
      </c>
      <c r="AC924" s="70">
        <f t="shared" si="175"/>
        <v>0.5</v>
      </c>
      <c r="AD924" s="67">
        <f t="shared" si="176"/>
        <v>44890.997824074031</v>
      </c>
      <c r="AE924" s="67">
        <f>VLOOKUP(V924,'Branch Wise Work Timelines'!C:G,3,FALSE)+AA924</f>
        <v>44889.416666666664</v>
      </c>
      <c r="AF924" s="67">
        <f>IF(V924="Bangalore",VLOOKUP(V924,'Branch Wise Work Timelines'!C:G,4,FALSE)+AA924+1,IF(V924="Mumbai",VLOOKUP(V924,'Branch Wise Work Timelines'!C:G,4,FALSE)+AA924+1,VLOOKUP(V924,'Branch Wise Work Timelines'!C:G,4,FALSE)+AA924))</f>
        <v>44889.770833333336</v>
      </c>
      <c r="AG924" s="67">
        <f>WORKDAY.INTL(AA924,1,11)+VLOOKUP(V924,'Branch Wise Work Timelines'!C:G,3,FALSE)</f>
        <v>44890.416666666664</v>
      </c>
      <c r="AH924" s="69" t="str">
        <f t="shared" ca="1" si="177"/>
        <v>Out of TAT</v>
      </c>
      <c r="AI924" s="69">
        <f t="shared" ca="1" si="178"/>
        <v>20486</v>
      </c>
      <c r="AJ924" s="69" t="str">
        <f ca="1">IF(AI924&lt;0,"0-12",IFERROR(VLOOKUP(AI924,Breakup[],2,FALSE),"&gt;24"))</f>
        <v>&gt;24</v>
      </c>
      <c r="AK924" s="69" t="str">
        <f>VLOOKUP(V924,Master!B:D,3,FALSE)</f>
        <v>North</v>
      </c>
      <c r="AL924" s="69" t="str">
        <f t="shared" si="179"/>
        <v>Delhi</v>
      </c>
    </row>
    <row r="925" spans="1:38">
      <c r="A925" s="13" t="s">
        <v>2149</v>
      </c>
      <c r="B925" s="54">
        <v>44701.637007986101</v>
      </c>
      <c r="C925" s="13" t="s">
        <v>372</v>
      </c>
      <c r="D925" s="13">
        <v>1671</v>
      </c>
      <c r="E925" s="13" t="s">
        <v>2150</v>
      </c>
      <c r="F925" s="13" t="s">
        <v>15</v>
      </c>
      <c r="G925" s="14">
        <v>1653043874636</v>
      </c>
      <c r="H925" s="55">
        <v>0.84009259259259295</v>
      </c>
      <c r="I925" s="33">
        <v>44890.840092592603</v>
      </c>
      <c r="J925" s="58">
        <v>44890</v>
      </c>
      <c r="K925" s="13" t="s">
        <v>213</v>
      </c>
      <c r="L925" s="13" t="s">
        <v>30</v>
      </c>
      <c r="M925" s="13" t="s">
        <v>75</v>
      </c>
      <c r="N925" s="13" t="s">
        <v>206</v>
      </c>
      <c r="O925" s="33" t="s">
        <v>38</v>
      </c>
      <c r="P925" s="58" t="s">
        <v>38</v>
      </c>
      <c r="Q925" s="33" t="s">
        <v>207</v>
      </c>
      <c r="R925" s="14" t="s">
        <v>38</v>
      </c>
      <c r="S925" s="13" t="s">
        <v>208</v>
      </c>
      <c r="T925" s="13" t="s">
        <v>209</v>
      </c>
      <c r="U925" s="33">
        <f t="shared" ca="1" si="168"/>
        <v>45744.56914039352</v>
      </c>
      <c r="V925" s="13" t="str">
        <f t="shared" si="169"/>
        <v>Bangalore</v>
      </c>
      <c r="W925" s="13" t="str">
        <f t="shared" si="170"/>
        <v>CLS</v>
      </c>
      <c r="X925" s="13">
        <f t="shared" si="171"/>
        <v>20</v>
      </c>
      <c r="Y925" s="13" t="str">
        <f>IFERROR(VLOOKUP(C925,ReceivingTeam[],2,FALSE),"HelpDesk")</f>
        <v>HelpDesk</v>
      </c>
      <c r="Z925" s="67">
        <f t="shared" si="172"/>
        <v>44891.652592592603</v>
      </c>
      <c r="AA925" s="68">
        <f t="shared" si="173"/>
        <v>44890</v>
      </c>
      <c r="AB925" s="69" t="b">
        <f t="shared" si="174"/>
        <v>1</v>
      </c>
      <c r="AC925" s="70">
        <f t="shared" si="175"/>
        <v>0.5</v>
      </c>
      <c r="AD925" s="67">
        <f t="shared" si="176"/>
        <v>44891.652592592603</v>
      </c>
      <c r="AE925" s="67">
        <f>VLOOKUP(V925,'Branch Wise Work Timelines'!C:G,3,FALSE)+AA925</f>
        <v>44890.416666666664</v>
      </c>
      <c r="AF925" s="67">
        <f>IF(V925="Bangalore",VLOOKUP(V925,'Branch Wise Work Timelines'!C:G,4,FALSE)+AA925+1,IF(V925="Mumbai",VLOOKUP(V925,'Branch Wise Work Timelines'!C:G,4,FALSE)+AA925+1,VLOOKUP(V925,'Branch Wise Work Timelines'!C:G,4,FALSE)+AA925))</f>
        <v>44891.104166666664</v>
      </c>
      <c r="AG925" s="67">
        <f>WORKDAY.INTL(AA925,1,11)+VLOOKUP(V925,'Branch Wise Work Timelines'!C:G,3,FALSE)</f>
        <v>44891.416666666664</v>
      </c>
      <c r="AH925" s="69" t="str">
        <f t="shared" ca="1" si="177"/>
        <v>Out of TAT</v>
      </c>
      <c r="AI925" s="69">
        <f t="shared" ca="1" si="178"/>
        <v>20470</v>
      </c>
      <c r="AJ925" s="69" t="str">
        <f ca="1">IF(AI925&lt;0,"0-12",IFERROR(VLOOKUP(AI925,Breakup[],2,FALSE),"&gt;24"))</f>
        <v>&gt;24</v>
      </c>
      <c r="AK925" s="69" t="str">
        <f>VLOOKUP(V925,Master!B:D,3,FALSE)</f>
        <v>South</v>
      </c>
      <c r="AL925" s="69" t="str">
        <f t="shared" si="179"/>
        <v>Bangalore-CLS</v>
      </c>
    </row>
    <row r="926" spans="1:38">
      <c r="A926" s="13" t="s">
        <v>2151</v>
      </c>
      <c r="B926" s="54">
        <v>44701.429775729201</v>
      </c>
      <c r="C926" s="13" t="s">
        <v>1771</v>
      </c>
      <c r="D926" s="13">
        <v>1983</v>
      </c>
      <c r="E926" s="13" t="s">
        <v>2152</v>
      </c>
      <c r="F926" s="13" t="s">
        <v>33</v>
      </c>
      <c r="G926" s="14">
        <v>1653024392571</v>
      </c>
      <c r="H926" s="55">
        <v>0.22283564814814799</v>
      </c>
      <c r="I926" s="33">
        <v>44891.222835648201</v>
      </c>
      <c r="J926" s="58">
        <v>44891</v>
      </c>
      <c r="K926" s="13" t="s">
        <v>205</v>
      </c>
      <c r="L926" s="13" t="s">
        <v>21</v>
      </c>
      <c r="M926" s="13" t="s">
        <v>1771</v>
      </c>
      <c r="N926" s="13" t="s">
        <v>206</v>
      </c>
      <c r="O926" s="33">
        <v>44891.530995370398</v>
      </c>
      <c r="P926" s="58">
        <v>44891</v>
      </c>
      <c r="Q926" s="33" t="s">
        <v>237</v>
      </c>
      <c r="R926" s="14">
        <v>1068</v>
      </c>
      <c r="S926" s="13" t="s">
        <v>208</v>
      </c>
      <c r="T926" s="13" t="s">
        <v>209</v>
      </c>
      <c r="U926" s="33">
        <f t="shared" ca="1" si="168"/>
        <v>45744.56914039352</v>
      </c>
      <c r="V926" s="13" t="str">
        <f t="shared" si="169"/>
        <v>Baroda</v>
      </c>
      <c r="W926" s="13" t="str">
        <f t="shared" si="170"/>
        <v>RI</v>
      </c>
      <c r="X926" s="13">
        <f t="shared" si="171"/>
        <v>5</v>
      </c>
      <c r="Y926" s="13" t="str">
        <f>IFERROR(VLOOKUP(C926,ReceivingTeam[],2,FALSE),"HelpDesk")</f>
        <v>HelpDesk</v>
      </c>
      <c r="Z926" s="67">
        <f t="shared" si="172"/>
        <v>44893.562499999993</v>
      </c>
      <c r="AA926" s="68">
        <f t="shared" si="173"/>
        <v>44891</v>
      </c>
      <c r="AB926" s="69" t="b">
        <f t="shared" si="174"/>
        <v>1</v>
      </c>
      <c r="AC926" s="70">
        <f t="shared" si="175"/>
        <v>0.5</v>
      </c>
      <c r="AD926" s="67">
        <f t="shared" si="176"/>
        <v>44893.562499999993</v>
      </c>
      <c r="AE926" s="67">
        <f>VLOOKUP(V926,'Branch Wise Work Timelines'!C:G,3,FALSE)+AA926</f>
        <v>44891.416666666664</v>
      </c>
      <c r="AF926" s="67">
        <f>IF(V926="Bangalore",VLOOKUP(V926,'Branch Wise Work Timelines'!C:G,4,FALSE)+AA926+1,IF(V926="Mumbai",VLOOKUP(V926,'Branch Wise Work Timelines'!C:G,4,FALSE)+AA926+1,VLOOKUP(V926,'Branch Wise Work Timelines'!C:G,4,FALSE)+AA926))</f>
        <v>44891.770833333336</v>
      </c>
      <c r="AG926" s="67">
        <f>WORKDAY.INTL(AA926,1,11)+VLOOKUP(V926,'Branch Wise Work Timelines'!C:G,3,FALSE)</f>
        <v>44893.416666666664</v>
      </c>
      <c r="AH926" s="69" t="str">
        <f t="shared" si="177"/>
        <v>Met</v>
      </c>
      <c r="AI926" s="69">
        <f t="shared" ca="1" si="178"/>
        <v>20425</v>
      </c>
      <c r="AJ926" s="69" t="str">
        <f ca="1">IF(AI926&lt;0,"0-12",IFERROR(VLOOKUP(AI926,Breakup[],2,FALSE),"&gt;24"))</f>
        <v>&gt;24</v>
      </c>
      <c r="AK926" s="69" t="str">
        <f>VLOOKUP(V926,Master!B:D,3,FALSE)</f>
        <v>East</v>
      </c>
      <c r="AL926" s="69" t="str">
        <f t="shared" si="179"/>
        <v>Baroda</v>
      </c>
    </row>
    <row r="927" spans="1:38">
      <c r="A927" s="13" t="s">
        <v>2153</v>
      </c>
      <c r="B927" s="54">
        <v>44701.430076655102</v>
      </c>
      <c r="C927" s="13" t="s">
        <v>203</v>
      </c>
      <c r="D927" s="13">
        <v>190</v>
      </c>
      <c r="E927" s="13" t="s">
        <v>2154</v>
      </c>
      <c r="F927" s="13" t="s">
        <v>33</v>
      </c>
      <c r="G927" s="14">
        <v>1653022841764</v>
      </c>
      <c r="H927" s="55">
        <v>0.18393518518518501</v>
      </c>
      <c r="I927" s="33">
        <v>44881.183935185203</v>
      </c>
      <c r="J927" s="58">
        <v>44881</v>
      </c>
      <c r="K927" s="13" t="s">
        <v>205</v>
      </c>
      <c r="L927" s="13" t="s">
        <v>21</v>
      </c>
      <c r="M927" s="13" t="s">
        <v>203</v>
      </c>
      <c r="N927" s="13" t="s">
        <v>206</v>
      </c>
      <c r="O927" s="33" t="s">
        <v>38</v>
      </c>
      <c r="P927" s="58" t="s">
        <v>38</v>
      </c>
      <c r="Q927" s="33" t="s">
        <v>207</v>
      </c>
      <c r="R927" s="14" t="s">
        <v>38</v>
      </c>
      <c r="S927" s="13" t="s">
        <v>208</v>
      </c>
      <c r="T927" s="13" t="s">
        <v>209</v>
      </c>
      <c r="U927" s="33">
        <f t="shared" ca="1" si="168"/>
        <v>45744.56914039352</v>
      </c>
      <c r="V927" s="13" t="str">
        <f t="shared" si="169"/>
        <v>Baroda</v>
      </c>
      <c r="W927" s="13" t="str">
        <f t="shared" si="170"/>
        <v>RI</v>
      </c>
      <c r="X927" s="13">
        <f t="shared" si="171"/>
        <v>4</v>
      </c>
      <c r="Y927" s="13" t="str">
        <f>IFERROR(VLOOKUP(C927,ReceivingTeam[],2,FALSE),"HelpDesk")</f>
        <v>HelpDesk</v>
      </c>
      <c r="Z927" s="67">
        <f t="shared" si="172"/>
        <v>44882.562499999993</v>
      </c>
      <c r="AA927" s="68">
        <f t="shared" si="173"/>
        <v>44881</v>
      </c>
      <c r="AB927" s="69" t="b">
        <f t="shared" si="174"/>
        <v>1</v>
      </c>
      <c r="AC927" s="70">
        <f t="shared" si="175"/>
        <v>0.5</v>
      </c>
      <c r="AD927" s="67">
        <f t="shared" si="176"/>
        <v>44882.562499999993</v>
      </c>
      <c r="AE927" s="67">
        <f>VLOOKUP(V927,'Branch Wise Work Timelines'!C:G,3,FALSE)+AA927</f>
        <v>44881.416666666664</v>
      </c>
      <c r="AF927" s="67">
        <f>IF(V927="Bangalore",VLOOKUP(V927,'Branch Wise Work Timelines'!C:G,4,FALSE)+AA927+1,IF(V927="Mumbai",VLOOKUP(V927,'Branch Wise Work Timelines'!C:G,4,FALSE)+AA927+1,VLOOKUP(V927,'Branch Wise Work Timelines'!C:G,4,FALSE)+AA927))</f>
        <v>44881.770833333336</v>
      </c>
      <c r="AG927" s="67">
        <f>WORKDAY.INTL(AA927,1,11)+VLOOKUP(V927,'Branch Wise Work Timelines'!C:G,3,FALSE)</f>
        <v>44882.416666666664</v>
      </c>
      <c r="AH927" s="69" t="str">
        <f t="shared" ca="1" si="177"/>
        <v>Out of TAT</v>
      </c>
      <c r="AI927" s="69">
        <f t="shared" ca="1" si="178"/>
        <v>20689</v>
      </c>
      <c r="AJ927" s="69" t="str">
        <f ca="1">IF(AI927&lt;0,"0-12",IFERROR(VLOOKUP(AI927,Breakup[],2,FALSE),"&gt;24"))</f>
        <v>&gt;24</v>
      </c>
      <c r="AK927" s="69" t="str">
        <f>VLOOKUP(V927,Master!B:D,3,FALSE)</f>
        <v>East</v>
      </c>
      <c r="AL927" s="69" t="str">
        <f t="shared" si="179"/>
        <v>Baroda</v>
      </c>
    </row>
    <row r="928" spans="1:38">
      <c r="A928" s="13" t="s">
        <v>2155</v>
      </c>
      <c r="B928" s="54">
        <v>44701.430533993102</v>
      </c>
      <c r="C928" s="13" t="s">
        <v>203</v>
      </c>
      <c r="D928" s="13">
        <v>110</v>
      </c>
      <c r="E928" s="13" t="s">
        <v>2156</v>
      </c>
      <c r="F928" s="13" t="s">
        <v>33</v>
      </c>
      <c r="G928" s="14">
        <v>1653022841764</v>
      </c>
      <c r="H928" s="55">
        <v>0.67373842592592603</v>
      </c>
      <c r="I928" s="33">
        <v>44888.673738425903</v>
      </c>
      <c r="J928" s="58">
        <v>44888</v>
      </c>
      <c r="K928" s="13" t="s">
        <v>205</v>
      </c>
      <c r="L928" s="13" t="s">
        <v>21</v>
      </c>
      <c r="M928" s="13" t="s">
        <v>203</v>
      </c>
      <c r="N928" s="13" t="s">
        <v>206</v>
      </c>
      <c r="O928" s="33" t="s">
        <v>38</v>
      </c>
      <c r="P928" s="58" t="s">
        <v>38</v>
      </c>
      <c r="Q928" s="33" t="s">
        <v>207</v>
      </c>
      <c r="R928" s="14" t="s">
        <v>38</v>
      </c>
      <c r="S928" s="13" t="s">
        <v>208</v>
      </c>
      <c r="T928" s="13" t="s">
        <v>209</v>
      </c>
      <c r="U928" s="33">
        <f t="shared" ca="1" si="168"/>
        <v>45744.56914039352</v>
      </c>
      <c r="V928" s="13" t="str">
        <f t="shared" si="169"/>
        <v>Baroda</v>
      </c>
      <c r="W928" s="13" t="str">
        <f t="shared" si="170"/>
        <v>RI</v>
      </c>
      <c r="X928" s="13">
        <f t="shared" si="171"/>
        <v>16</v>
      </c>
      <c r="Y928" s="13" t="str">
        <f>IFERROR(VLOOKUP(C928,ReceivingTeam[],2,FALSE),"HelpDesk")</f>
        <v>HelpDesk</v>
      </c>
      <c r="Z928" s="67">
        <f t="shared" si="172"/>
        <v>44889.819571759232</v>
      </c>
      <c r="AA928" s="68">
        <f t="shared" si="173"/>
        <v>44888</v>
      </c>
      <c r="AB928" s="69" t="b">
        <f t="shared" si="174"/>
        <v>1</v>
      </c>
      <c r="AC928" s="70">
        <f t="shared" si="175"/>
        <v>0.5</v>
      </c>
      <c r="AD928" s="67">
        <f t="shared" si="176"/>
        <v>44889.819571759232</v>
      </c>
      <c r="AE928" s="67">
        <f>VLOOKUP(V928,'Branch Wise Work Timelines'!C:G,3,FALSE)+AA928</f>
        <v>44888.416666666664</v>
      </c>
      <c r="AF928" s="67">
        <f>IF(V928="Bangalore",VLOOKUP(V928,'Branch Wise Work Timelines'!C:G,4,FALSE)+AA928+1,IF(V928="Mumbai",VLOOKUP(V928,'Branch Wise Work Timelines'!C:G,4,FALSE)+AA928+1,VLOOKUP(V928,'Branch Wise Work Timelines'!C:G,4,FALSE)+AA928))</f>
        <v>44888.770833333336</v>
      </c>
      <c r="AG928" s="67">
        <f>WORKDAY.INTL(AA928,1,11)+VLOOKUP(V928,'Branch Wise Work Timelines'!C:G,3,FALSE)</f>
        <v>44889.416666666664</v>
      </c>
      <c r="AH928" s="69" t="str">
        <f t="shared" ca="1" si="177"/>
        <v>Out of TAT</v>
      </c>
      <c r="AI928" s="69">
        <f t="shared" ca="1" si="178"/>
        <v>20514</v>
      </c>
      <c r="AJ928" s="69" t="str">
        <f ca="1">IF(AI928&lt;0,"0-12",IFERROR(VLOOKUP(AI928,Breakup[],2,FALSE),"&gt;24"))</f>
        <v>&gt;24</v>
      </c>
      <c r="AK928" s="69" t="str">
        <f>VLOOKUP(V928,Master!B:D,3,FALSE)</f>
        <v>East</v>
      </c>
      <c r="AL928" s="69" t="str">
        <f t="shared" si="179"/>
        <v>Baroda</v>
      </c>
    </row>
    <row r="929" spans="1:38">
      <c r="A929" s="13" t="s">
        <v>2157</v>
      </c>
      <c r="B929" s="54">
        <v>44701.625704317099</v>
      </c>
      <c r="C929" s="13" t="s">
        <v>316</v>
      </c>
      <c r="D929" s="13">
        <v>129</v>
      </c>
      <c r="E929" s="13" t="s">
        <v>2158</v>
      </c>
      <c r="F929" s="13" t="s">
        <v>33</v>
      </c>
      <c r="G929" s="14">
        <v>1653042062217</v>
      </c>
      <c r="H929" s="55">
        <v>0.110462962962963</v>
      </c>
      <c r="I929" s="33">
        <v>44887.110462962999</v>
      </c>
      <c r="J929" s="58">
        <v>44887</v>
      </c>
      <c r="K929" s="13" t="s">
        <v>213</v>
      </c>
      <c r="L929" s="13" t="s">
        <v>30</v>
      </c>
      <c r="M929" s="13" t="s">
        <v>282</v>
      </c>
      <c r="N929" s="13" t="s">
        <v>206</v>
      </c>
      <c r="O929" s="33" t="s">
        <v>38</v>
      </c>
      <c r="P929" s="58" t="s">
        <v>38</v>
      </c>
      <c r="Q929" s="33" t="s">
        <v>207</v>
      </c>
      <c r="R929" s="14" t="s">
        <v>38</v>
      </c>
      <c r="S929" s="13" t="s">
        <v>208</v>
      </c>
      <c r="T929" s="13" t="s">
        <v>209</v>
      </c>
      <c r="U929" s="33">
        <f t="shared" ca="1" si="168"/>
        <v>45744.56914039352</v>
      </c>
      <c r="V929" s="13" t="str">
        <f t="shared" si="169"/>
        <v>Bangalore</v>
      </c>
      <c r="W929" s="13" t="str">
        <f t="shared" si="170"/>
        <v>RI</v>
      </c>
      <c r="X929" s="13">
        <f t="shared" si="171"/>
        <v>2</v>
      </c>
      <c r="Y929" s="13" t="str">
        <f>IFERROR(VLOOKUP(C929,ReceivingTeam[],2,FALSE),"HelpDesk")</f>
        <v>HelpDesk</v>
      </c>
      <c r="Z929" s="67">
        <f t="shared" si="172"/>
        <v>44887.916666666664</v>
      </c>
      <c r="AA929" s="68">
        <f t="shared" si="173"/>
        <v>44887</v>
      </c>
      <c r="AB929" s="69" t="b">
        <f t="shared" si="174"/>
        <v>1</v>
      </c>
      <c r="AC929" s="70">
        <f t="shared" si="175"/>
        <v>0.5</v>
      </c>
      <c r="AD929" s="67">
        <f t="shared" si="176"/>
        <v>44887.916666666664</v>
      </c>
      <c r="AE929" s="67">
        <f>VLOOKUP(V929,'Branch Wise Work Timelines'!C:G,3,FALSE)+AA929</f>
        <v>44887.416666666664</v>
      </c>
      <c r="AF929" s="67">
        <f>IF(V929="Bangalore",VLOOKUP(V929,'Branch Wise Work Timelines'!C:G,4,FALSE)+AA929+1,IF(V929="Mumbai",VLOOKUP(V929,'Branch Wise Work Timelines'!C:G,4,FALSE)+AA929+1,VLOOKUP(V929,'Branch Wise Work Timelines'!C:G,4,FALSE)+AA929))</f>
        <v>44888.104166666664</v>
      </c>
      <c r="AG929" s="67">
        <f>WORKDAY.INTL(AA929,1,11)+VLOOKUP(V929,'Branch Wise Work Timelines'!C:G,3,FALSE)</f>
        <v>44888.416666666664</v>
      </c>
      <c r="AH929" s="69" t="str">
        <f t="shared" ca="1" si="177"/>
        <v>Out of TAT</v>
      </c>
      <c r="AI929" s="69">
        <f t="shared" ca="1" si="178"/>
        <v>20560</v>
      </c>
      <c r="AJ929" s="69" t="str">
        <f ca="1">IF(AI929&lt;0,"0-12",IFERROR(VLOOKUP(AI929,Breakup[],2,FALSE),"&gt;24"))</f>
        <v>&gt;24</v>
      </c>
      <c r="AK929" s="69" t="str">
        <f>VLOOKUP(V929,Master!B:D,3,FALSE)</f>
        <v>South</v>
      </c>
      <c r="AL929" s="69" t="str">
        <f t="shared" si="179"/>
        <v>Bangalore</v>
      </c>
    </row>
    <row r="930" spans="1:38">
      <c r="A930" s="13" t="s">
        <v>2159</v>
      </c>
      <c r="B930" s="54">
        <v>44701.5130228009</v>
      </c>
      <c r="C930" s="13" t="s">
        <v>143</v>
      </c>
      <c r="D930" s="13">
        <v>1675</v>
      </c>
      <c r="E930" s="13" t="s">
        <v>2160</v>
      </c>
      <c r="F930" s="13" t="s">
        <v>33</v>
      </c>
      <c r="G930" s="14">
        <v>1653029600802</v>
      </c>
      <c r="H930" s="55">
        <v>0.373113425925926</v>
      </c>
      <c r="I930" s="33">
        <v>44885.3731134259</v>
      </c>
      <c r="J930" s="58">
        <v>44885</v>
      </c>
      <c r="K930" s="13" t="s">
        <v>325</v>
      </c>
      <c r="L930" s="13" t="s">
        <v>55</v>
      </c>
      <c r="M930" s="13" t="s">
        <v>143</v>
      </c>
      <c r="N930" s="13" t="s">
        <v>206</v>
      </c>
      <c r="O930" s="33" t="s">
        <v>38</v>
      </c>
      <c r="P930" s="58" t="s">
        <v>38</v>
      </c>
      <c r="Q930" s="33" t="s">
        <v>207</v>
      </c>
      <c r="R930" s="14" t="s">
        <v>38</v>
      </c>
      <c r="S930" s="13" t="s">
        <v>208</v>
      </c>
      <c r="T930" s="13" t="s">
        <v>209</v>
      </c>
      <c r="U930" s="33">
        <f t="shared" ca="1" si="168"/>
        <v>45744.56914039352</v>
      </c>
      <c r="V930" s="13" t="str">
        <f t="shared" si="169"/>
        <v>Delhi</v>
      </c>
      <c r="W930" s="13" t="str">
        <f t="shared" si="170"/>
        <v>RI</v>
      </c>
      <c r="X930" s="13">
        <f t="shared" si="171"/>
        <v>8</v>
      </c>
      <c r="Y930" s="13" t="str">
        <f>IFERROR(VLOOKUP(C930,ReceivingTeam[],2,FALSE),"HelpDesk")</f>
        <v>Branch office</v>
      </c>
      <c r="Z930" s="67">
        <f t="shared" si="172"/>
        <v>44885.916666666664</v>
      </c>
      <c r="AA930" s="68">
        <f t="shared" si="173"/>
        <v>44885</v>
      </c>
      <c r="AB930" s="69" t="b">
        <f t="shared" si="174"/>
        <v>0</v>
      </c>
      <c r="AC930" s="70">
        <f t="shared" si="175"/>
        <v>0.5</v>
      </c>
      <c r="AD930" s="67">
        <f t="shared" si="176"/>
        <v>44885.916666666664</v>
      </c>
      <c r="AE930" s="67">
        <f>VLOOKUP(V930,'Branch Wise Work Timelines'!C:G,3,FALSE)+AA930</f>
        <v>44885.416666666664</v>
      </c>
      <c r="AF930" s="67">
        <f>IF(V930="Bangalore",VLOOKUP(V930,'Branch Wise Work Timelines'!C:G,4,FALSE)+AA930+1,IF(V930="Mumbai",VLOOKUP(V930,'Branch Wise Work Timelines'!C:G,4,FALSE)+AA930+1,VLOOKUP(V930,'Branch Wise Work Timelines'!C:G,4,FALSE)+AA930))</f>
        <v>44885.770833333336</v>
      </c>
      <c r="AG930" s="67">
        <f>WORKDAY.INTL(AA930,1,11)+VLOOKUP(V930,'Branch Wise Work Timelines'!C:G,3,FALSE)</f>
        <v>44886.416666666664</v>
      </c>
      <c r="AH930" s="69" t="str">
        <f t="shared" ca="1" si="177"/>
        <v>Out of TAT</v>
      </c>
      <c r="AI930" s="69">
        <f t="shared" ca="1" si="178"/>
        <v>20608</v>
      </c>
      <c r="AJ930" s="69" t="str">
        <f ca="1">IF(AI930&lt;0,"0-12",IFERROR(VLOOKUP(AI930,Breakup[],2,FALSE),"&gt;24"))</f>
        <v>&gt;24</v>
      </c>
      <c r="AK930" s="69" t="str">
        <f>VLOOKUP(V930,Master!B:D,3,FALSE)</f>
        <v>North</v>
      </c>
      <c r="AL930" s="69" t="str">
        <f t="shared" si="179"/>
        <v>Delhi</v>
      </c>
    </row>
    <row r="931" spans="1:38">
      <c r="A931" s="13" t="s">
        <v>2161</v>
      </c>
      <c r="B931" s="54">
        <v>44701.435512928198</v>
      </c>
      <c r="C931" s="13" t="s">
        <v>203</v>
      </c>
      <c r="D931" s="13">
        <v>1640</v>
      </c>
      <c r="E931" s="13" t="s">
        <v>2162</v>
      </c>
      <c r="F931" s="13" t="s">
        <v>33</v>
      </c>
      <c r="G931" s="14">
        <v>1653022841764</v>
      </c>
      <c r="H931" s="55">
        <v>0.205706018518519</v>
      </c>
      <c r="I931" s="33">
        <v>44884.205706018503</v>
      </c>
      <c r="J931" s="58">
        <v>44884</v>
      </c>
      <c r="K931" s="13" t="s">
        <v>205</v>
      </c>
      <c r="L931" s="13" t="s">
        <v>21</v>
      </c>
      <c r="M931" s="13" t="s">
        <v>203</v>
      </c>
      <c r="N931" s="13" t="s">
        <v>206</v>
      </c>
      <c r="O931" s="33" t="s">
        <v>38</v>
      </c>
      <c r="P931" s="58" t="s">
        <v>38</v>
      </c>
      <c r="Q931" s="33" t="s">
        <v>207</v>
      </c>
      <c r="R931" s="14" t="s">
        <v>38</v>
      </c>
      <c r="S931" s="13" t="s">
        <v>208</v>
      </c>
      <c r="T931" s="13" t="s">
        <v>209</v>
      </c>
      <c r="U931" s="33">
        <f t="shared" ca="1" si="168"/>
        <v>45744.56914039352</v>
      </c>
      <c r="V931" s="13" t="str">
        <f t="shared" si="169"/>
        <v>Baroda</v>
      </c>
      <c r="W931" s="13" t="str">
        <f t="shared" si="170"/>
        <v>RI</v>
      </c>
      <c r="X931" s="13">
        <f t="shared" si="171"/>
        <v>4</v>
      </c>
      <c r="Y931" s="13" t="str">
        <f>IFERROR(VLOOKUP(C931,ReceivingTeam[],2,FALSE),"HelpDesk")</f>
        <v>HelpDesk</v>
      </c>
      <c r="Z931" s="67">
        <f t="shared" si="172"/>
        <v>44886.562499999993</v>
      </c>
      <c r="AA931" s="68">
        <f t="shared" si="173"/>
        <v>44884</v>
      </c>
      <c r="AB931" s="69" t="b">
        <f t="shared" si="174"/>
        <v>1</v>
      </c>
      <c r="AC931" s="70">
        <f t="shared" si="175"/>
        <v>0.5</v>
      </c>
      <c r="AD931" s="67">
        <f t="shared" si="176"/>
        <v>44886.562499999993</v>
      </c>
      <c r="AE931" s="67">
        <f>VLOOKUP(V931,'Branch Wise Work Timelines'!C:G,3,FALSE)+AA931</f>
        <v>44884.416666666664</v>
      </c>
      <c r="AF931" s="67">
        <f>IF(V931="Bangalore",VLOOKUP(V931,'Branch Wise Work Timelines'!C:G,4,FALSE)+AA931+1,IF(V931="Mumbai",VLOOKUP(V931,'Branch Wise Work Timelines'!C:G,4,FALSE)+AA931+1,VLOOKUP(V931,'Branch Wise Work Timelines'!C:G,4,FALSE)+AA931))</f>
        <v>44884.770833333336</v>
      </c>
      <c r="AG931" s="67">
        <f>WORKDAY.INTL(AA931,1,11)+VLOOKUP(V931,'Branch Wise Work Timelines'!C:G,3,FALSE)</f>
        <v>44886.416666666664</v>
      </c>
      <c r="AH931" s="69" t="str">
        <f t="shared" ca="1" si="177"/>
        <v>Out of TAT</v>
      </c>
      <c r="AI931" s="69">
        <f t="shared" ca="1" si="178"/>
        <v>20593</v>
      </c>
      <c r="AJ931" s="69" t="str">
        <f ca="1">IF(AI931&lt;0,"0-12",IFERROR(VLOOKUP(AI931,Breakup[],2,FALSE),"&gt;24"))</f>
        <v>&gt;24</v>
      </c>
      <c r="AK931" s="69" t="str">
        <f>VLOOKUP(V931,Master!B:D,3,FALSE)</f>
        <v>East</v>
      </c>
      <c r="AL931" s="69" t="str">
        <f t="shared" si="179"/>
        <v>Baroda</v>
      </c>
    </row>
    <row r="932" spans="1:38">
      <c r="A932" s="13" t="s">
        <v>2163</v>
      </c>
      <c r="B932" s="54">
        <v>44701.435933946799</v>
      </c>
      <c r="C932" s="13" t="s">
        <v>203</v>
      </c>
      <c r="D932" s="13">
        <v>1426</v>
      </c>
      <c r="E932" s="13" t="s">
        <v>2164</v>
      </c>
      <c r="F932" s="13" t="s">
        <v>33</v>
      </c>
      <c r="G932" s="14">
        <v>1653022841764</v>
      </c>
      <c r="H932" s="55">
        <v>0.56312499999999999</v>
      </c>
      <c r="I932" s="33">
        <v>44886.563125000001</v>
      </c>
      <c r="J932" s="58">
        <v>44886</v>
      </c>
      <c r="K932" s="13" t="s">
        <v>205</v>
      </c>
      <c r="L932" s="13" t="s">
        <v>21</v>
      </c>
      <c r="M932" s="13" t="s">
        <v>203</v>
      </c>
      <c r="N932" s="13" t="s">
        <v>206</v>
      </c>
      <c r="O932" s="33" t="s">
        <v>38</v>
      </c>
      <c r="P932" s="58" t="s">
        <v>38</v>
      </c>
      <c r="Q932" s="33" t="s">
        <v>207</v>
      </c>
      <c r="R932" s="14" t="s">
        <v>38</v>
      </c>
      <c r="S932" s="13" t="s">
        <v>208</v>
      </c>
      <c r="T932" s="13" t="s">
        <v>209</v>
      </c>
      <c r="U932" s="33">
        <f t="shared" ca="1" si="168"/>
        <v>45744.56914039352</v>
      </c>
      <c r="V932" s="13" t="str">
        <f t="shared" si="169"/>
        <v>Baroda</v>
      </c>
      <c r="W932" s="13" t="str">
        <f t="shared" si="170"/>
        <v>RI</v>
      </c>
      <c r="X932" s="13">
        <f t="shared" si="171"/>
        <v>13</v>
      </c>
      <c r="Y932" s="13" t="str">
        <f>IFERROR(VLOOKUP(C932,ReceivingTeam[],2,FALSE),"HelpDesk")</f>
        <v>HelpDesk</v>
      </c>
      <c r="Z932" s="67">
        <f t="shared" si="172"/>
        <v>44887.708958333329</v>
      </c>
      <c r="AA932" s="68">
        <f t="shared" si="173"/>
        <v>44886</v>
      </c>
      <c r="AB932" s="69" t="b">
        <f t="shared" si="174"/>
        <v>1</v>
      </c>
      <c r="AC932" s="70">
        <f t="shared" si="175"/>
        <v>0.5</v>
      </c>
      <c r="AD932" s="67">
        <f t="shared" si="176"/>
        <v>44887.708958333329</v>
      </c>
      <c r="AE932" s="67">
        <f>VLOOKUP(V932,'Branch Wise Work Timelines'!C:G,3,FALSE)+AA932</f>
        <v>44886.416666666664</v>
      </c>
      <c r="AF932" s="67">
        <f>IF(V932="Bangalore",VLOOKUP(V932,'Branch Wise Work Timelines'!C:G,4,FALSE)+AA932+1,IF(V932="Mumbai",VLOOKUP(V932,'Branch Wise Work Timelines'!C:G,4,FALSE)+AA932+1,VLOOKUP(V932,'Branch Wise Work Timelines'!C:G,4,FALSE)+AA932))</f>
        <v>44886.770833333336</v>
      </c>
      <c r="AG932" s="67">
        <f>WORKDAY.INTL(AA932,1,11)+VLOOKUP(V932,'Branch Wise Work Timelines'!C:G,3,FALSE)</f>
        <v>44887.416666666664</v>
      </c>
      <c r="AH932" s="69" t="str">
        <f t="shared" ca="1" si="177"/>
        <v>Out of TAT</v>
      </c>
      <c r="AI932" s="69">
        <f t="shared" ca="1" si="178"/>
        <v>20565</v>
      </c>
      <c r="AJ932" s="69" t="str">
        <f ca="1">IF(AI932&lt;0,"0-12",IFERROR(VLOOKUP(AI932,Breakup[],2,FALSE),"&gt;24"))</f>
        <v>&gt;24</v>
      </c>
      <c r="AK932" s="69" t="str">
        <f>VLOOKUP(V932,Master!B:D,3,FALSE)</f>
        <v>East</v>
      </c>
      <c r="AL932" s="69" t="str">
        <f t="shared" si="179"/>
        <v>Baroda</v>
      </c>
    </row>
    <row r="933" spans="1:38">
      <c r="A933" s="13" t="s">
        <v>2165</v>
      </c>
      <c r="B933" s="54">
        <v>44701.645052581</v>
      </c>
      <c r="C933" s="13" t="s">
        <v>268</v>
      </c>
      <c r="D933" s="13">
        <v>1106</v>
      </c>
      <c r="E933" s="13" t="s">
        <v>2166</v>
      </c>
      <c r="F933" s="13" t="s">
        <v>15</v>
      </c>
      <c r="G933" s="14">
        <v>1653041711052</v>
      </c>
      <c r="H933" s="55">
        <v>0.70363425925925904</v>
      </c>
      <c r="I933" s="33">
        <v>44882.703634259298</v>
      </c>
      <c r="J933" s="58">
        <v>44882</v>
      </c>
      <c r="K933" s="13" t="s">
        <v>213</v>
      </c>
      <c r="L933" s="13" t="s">
        <v>30</v>
      </c>
      <c r="M933" s="13" t="s">
        <v>214</v>
      </c>
      <c r="N933" s="13" t="s">
        <v>206</v>
      </c>
      <c r="O933" s="33" t="s">
        <v>38</v>
      </c>
      <c r="P933" s="58" t="s">
        <v>38</v>
      </c>
      <c r="Q933" s="33" t="s">
        <v>207</v>
      </c>
      <c r="R933" s="14" t="s">
        <v>38</v>
      </c>
      <c r="S933" s="13" t="s">
        <v>216</v>
      </c>
      <c r="T933" s="13" t="s">
        <v>217</v>
      </c>
      <c r="U933" s="33">
        <f t="shared" ca="1" si="168"/>
        <v>45744.56914039352</v>
      </c>
      <c r="V933" s="13" t="str">
        <f t="shared" si="169"/>
        <v>Bangalore</v>
      </c>
      <c r="W933" s="13" t="str">
        <f t="shared" si="170"/>
        <v>CLS</v>
      </c>
      <c r="X933" s="13">
        <f t="shared" si="171"/>
        <v>16</v>
      </c>
      <c r="Y933" s="13" t="str">
        <f>IFERROR(VLOOKUP(C933,ReceivingTeam[],2,FALSE),"HelpDesk")</f>
        <v>HelpDesk</v>
      </c>
      <c r="Z933" s="67">
        <f t="shared" si="172"/>
        <v>44883.516134259298</v>
      </c>
      <c r="AA933" s="68">
        <f t="shared" si="173"/>
        <v>44882</v>
      </c>
      <c r="AB933" s="69" t="b">
        <f t="shared" si="174"/>
        <v>1</v>
      </c>
      <c r="AC933" s="70">
        <f t="shared" si="175"/>
        <v>0.5</v>
      </c>
      <c r="AD933" s="67">
        <f t="shared" si="176"/>
        <v>44883.516134259298</v>
      </c>
      <c r="AE933" s="67">
        <f>VLOOKUP(V933,'Branch Wise Work Timelines'!C:G,3,FALSE)+AA933</f>
        <v>44882.416666666664</v>
      </c>
      <c r="AF933" s="67">
        <f>IF(V933="Bangalore",VLOOKUP(V933,'Branch Wise Work Timelines'!C:G,4,FALSE)+AA933+1,IF(V933="Mumbai",VLOOKUP(V933,'Branch Wise Work Timelines'!C:G,4,FALSE)+AA933+1,VLOOKUP(V933,'Branch Wise Work Timelines'!C:G,4,FALSE)+AA933))</f>
        <v>44883.104166666664</v>
      </c>
      <c r="AG933" s="67">
        <f>WORKDAY.INTL(AA933,1,11)+VLOOKUP(V933,'Branch Wise Work Timelines'!C:G,3,FALSE)</f>
        <v>44883.416666666664</v>
      </c>
      <c r="AH933" s="69" t="str">
        <f t="shared" ca="1" si="177"/>
        <v>Out of TAT</v>
      </c>
      <c r="AI933" s="69">
        <f t="shared" ca="1" si="178"/>
        <v>20666</v>
      </c>
      <c r="AJ933" s="69" t="str">
        <f ca="1">IF(AI933&lt;0,"0-12",IFERROR(VLOOKUP(AI933,Breakup[],2,FALSE),"&gt;24"))</f>
        <v>&gt;24</v>
      </c>
      <c r="AK933" s="69" t="str">
        <f>VLOOKUP(V933,Master!B:D,3,FALSE)</f>
        <v>South</v>
      </c>
      <c r="AL933" s="69" t="str">
        <f t="shared" si="179"/>
        <v>Bangalore-CLS</v>
      </c>
    </row>
    <row r="934" spans="1:38">
      <c r="A934" s="13" t="s">
        <v>2167</v>
      </c>
      <c r="B934" s="54">
        <v>44701.6482350347</v>
      </c>
      <c r="C934" s="13" t="s">
        <v>227</v>
      </c>
      <c r="D934" s="13">
        <v>1707</v>
      </c>
      <c r="E934" s="13" t="s">
        <v>2168</v>
      </c>
      <c r="F934" s="13" t="s">
        <v>15</v>
      </c>
      <c r="G934" s="14">
        <v>1653042280155</v>
      </c>
      <c r="H934" s="55">
        <v>1.66203703703704E-2</v>
      </c>
      <c r="I934" s="33">
        <v>44886.016620370399</v>
      </c>
      <c r="J934" s="58">
        <v>44886</v>
      </c>
      <c r="K934" s="13" t="s">
        <v>213</v>
      </c>
      <c r="L934" s="13" t="s">
        <v>30</v>
      </c>
      <c r="M934" s="13" t="s">
        <v>214</v>
      </c>
      <c r="N934" s="13" t="s">
        <v>206</v>
      </c>
      <c r="O934" s="33" t="s">
        <v>38</v>
      </c>
      <c r="P934" s="58" t="s">
        <v>38</v>
      </c>
      <c r="Q934" s="33" t="s">
        <v>207</v>
      </c>
      <c r="R934" s="14" t="s">
        <v>38</v>
      </c>
      <c r="S934" s="13" t="s">
        <v>216</v>
      </c>
      <c r="T934" s="13" t="s">
        <v>217</v>
      </c>
      <c r="U934" s="33">
        <f t="shared" ca="1" si="168"/>
        <v>45744.56914039352</v>
      </c>
      <c r="V934" s="13" t="str">
        <f t="shared" si="169"/>
        <v>Bangalore</v>
      </c>
      <c r="W934" s="13" t="str">
        <f t="shared" si="170"/>
        <v>CLS</v>
      </c>
      <c r="X934" s="13">
        <f t="shared" si="171"/>
        <v>0</v>
      </c>
      <c r="Y934" s="13" t="str">
        <f>IFERROR(VLOOKUP(C934,ReceivingTeam[],2,FALSE),"HelpDesk")</f>
        <v>HelpDesk</v>
      </c>
      <c r="Z934" s="67">
        <f t="shared" si="172"/>
        <v>44886.916666666664</v>
      </c>
      <c r="AA934" s="68">
        <f t="shared" si="173"/>
        <v>44886</v>
      </c>
      <c r="AB934" s="69" t="b">
        <f t="shared" si="174"/>
        <v>1</v>
      </c>
      <c r="AC934" s="70">
        <f t="shared" si="175"/>
        <v>0.5</v>
      </c>
      <c r="AD934" s="67">
        <f t="shared" si="176"/>
        <v>44886.916666666664</v>
      </c>
      <c r="AE934" s="67">
        <f>VLOOKUP(V934,'Branch Wise Work Timelines'!C:G,3,FALSE)+AA934</f>
        <v>44886.416666666664</v>
      </c>
      <c r="AF934" s="67">
        <f>IF(V934="Bangalore",VLOOKUP(V934,'Branch Wise Work Timelines'!C:G,4,FALSE)+AA934+1,IF(V934="Mumbai",VLOOKUP(V934,'Branch Wise Work Timelines'!C:G,4,FALSE)+AA934+1,VLOOKUP(V934,'Branch Wise Work Timelines'!C:G,4,FALSE)+AA934))</f>
        <v>44887.104166666664</v>
      </c>
      <c r="AG934" s="67">
        <f>WORKDAY.INTL(AA934,1,11)+VLOOKUP(V934,'Branch Wise Work Timelines'!C:G,3,FALSE)</f>
        <v>44887.416666666664</v>
      </c>
      <c r="AH934" s="69" t="str">
        <f t="shared" ca="1" si="177"/>
        <v>Out of TAT</v>
      </c>
      <c r="AI934" s="69">
        <f t="shared" ca="1" si="178"/>
        <v>20584</v>
      </c>
      <c r="AJ934" s="69" t="str">
        <f ca="1">IF(AI934&lt;0,"0-12",IFERROR(VLOOKUP(AI934,Breakup[],2,FALSE),"&gt;24"))</f>
        <v>&gt;24</v>
      </c>
      <c r="AK934" s="69" t="str">
        <f>VLOOKUP(V934,Master!B:D,3,FALSE)</f>
        <v>South</v>
      </c>
      <c r="AL934" s="69" t="str">
        <f t="shared" si="179"/>
        <v>Bangalore-CLS</v>
      </c>
    </row>
    <row r="935" spans="1:38">
      <c r="A935" s="13" t="s">
        <v>2169</v>
      </c>
      <c r="B935" s="54">
        <v>44701.485193599503</v>
      </c>
      <c r="C935" s="13" t="s">
        <v>450</v>
      </c>
      <c r="D935" s="13">
        <v>943</v>
      </c>
      <c r="E935" s="13" t="s">
        <v>2170</v>
      </c>
      <c r="F935" s="13" t="s">
        <v>33</v>
      </c>
      <c r="G935" s="14">
        <v>1653027917208</v>
      </c>
      <c r="H935" s="55">
        <v>0.10228009259259301</v>
      </c>
      <c r="I935" s="33">
        <v>44890.1022800926</v>
      </c>
      <c r="J935" s="58">
        <v>44890</v>
      </c>
      <c r="K935" s="13" t="s">
        <v>452</v>
      </c>
      <c r="L935" s="13" t="s">
        <v>36</v>
      </c>
      <c r="M935" s="13" t="s">
        <v>450</v>
      </c>
      <c r="N935" s="13" t="s">
        <v>206</v>
      </c>
      <c r="O935" s="33" t="s">
        <v>38</v>
      </c>
      <c r="P935" s="58" t="s">
        <v>38</v>
      </c>
      <c r="Q935" s="33" t="s">
        <v>207</v>
      </c>
      <c r="R935" s="14" t="s">
        <v>38</v>
      </c>
      <c r="S935" s="13" t="s">
        <v>216</v>
      </c>
      <c r="T935" s="13" t="s">
        <v>217</v>
      </c>
      <c r="U935" s="33">
        <f t="shared" ca="1" si="168"/>
        <v>45744.56914039352</v>
      </c>
      <c r="V935" s="13" t="str">
        <f t="shared" si="169"/>
        <v>Chennai</v>
      </c>
      <c r="W935" s="13" t="str">
        <f t="shared" si="170"/>
        <v>RI</v>
      </c>
      <c r="X935" s="13">
        <f t="shared" si="171"/>
        <v>2</v>
      </c>
      <c r="Y935" s="13" t="str">
        <f>IFERROR(VLOOKUP(C935,ReceivingTeam[],2,FALSE),"HelpDesk")</f>
        <v>HelpDesk</v>
      </c>
      <c r="Z935" s="67">
        <f t="shared" si="172"/>
        <v>44891.562499999993</v>
      </c>
      <c r="AA935" s="68">
        <f t="shared" si="173"/>
        <v>44890</v>
      </c>
      <c r="AB935" s="69" t="b">
        <f t="shared" si="174"/>
        <v>1</v>
      </c>
      <c r="AC935" s="70">
        <f t="shared" si="175"/>
        <v>0.5</v>
      </c>
      <c r="AD935" s="67">
        <f t="shared" si="176"/>
        <v>44891.562499999993</v>
      </c>
      <c r="AE935" s="67">
        <f>VLOOKUP(V935,'Branch Wise Work Timelines'!C:G,3,FALSE)+AA935</f>
        <v>44890.416666666664</v>
      </c>
      <c r="AF935" s="67">
        <f>IF(V935="Bangalore",VLOOKUP(V935,'Branch Wise Work Timelines'!C:G,4,FALSE)+AA935+1,IF(V935="Mumbai",VLOOKUP(V935,'Branch Wise Work Timelines'!C:G,4,FALSE)+AA935+1,VLOOKUP(V935,'Branch Wise Work Timelines'!C:G,4,FALSE)+AA935))</f>
        <v>44890.770833333336</v>
      </c>
      <c r="AG935" s="67">
        <f>WORKDAY.INTL(AA935,1,11)+VLOOKUP(V935,'Branch Wise Work Timelines'!C:G,3,FALSE)</f>
        <v>44891.416666666664</v>
      </c>
      <c r="AH935" s="69" t="str">
        <f t="shared" ca="1" si="177"/>
        <v>Out of TAT</v>
      </c>
      <c r="AI935" s="69">
        <f t="shared" ca="1" si="178"/>
        <v>20473</v>
      </c>
      <c r="AJ935" s="69" t="str">
        <f ca="1">IF(AI935&lt;0,"0-12",IFERROR(VLOOKUP(AI935,Breakup[],2,FALSE),"&gt;24"))</f>
        <v>&gt;24</v>
      </c>
      <c r="AK935" s="69" t="str">
        <f>VLOOKUP(V935,Master!B:D,3,FALSE)</f>
        <v>South</v>
      </c>
      <c r="AL935" s="69" t="str">
        <f t="shared" si="179"/>
        <v>Chennai</v>
      </c>
    </row>
    <row r="936" spans="1:38">
      <c r="A936" s="13" t="s">
        <v>2171</v>
      </c>
      <c r="B936" s="54">
        <v>44701.449640011597</v>
      </c>
      <c r="C936" s="13" t="s">
        <v>450</v>
      </c>
      <c r="D936" s="13">
        <v>496</v>
      </c>
      <c r="E936" s="13" t="s">
        <v>2172</v>
      </c>
      <c r="F936" s="13" t="s">
        <v>33</v>
      </c>
      <c r="G936" s="14">
        <v>1653027917208</v>
      </c>
      <c r="H936" s="55">
        <v>0.64133101851851804</v>
      </c>
      <c r="I936" s="33">
        <v>44882.641331018502</v>
      </c>
      <c r="J936" s="58">
        <v>44882</v>
      </c>
      <c r="K936" s="13" t="s">
        <v>452</v>
      </c>
      <c r="L936" s="13" t="s">
        <v>36</v>
      </c>
      <c r="M936" s="13" t="s">
        <v>450</v>
      </c>
      <c r="N936" s="13" t="s">
        <v>206</v>
      </c>
      <c r="O936" s="33" t="s">
        <v>38</v>
      </c>
      <c r="P936" s="58" t="s">
        <v>38</v>
      </c>
      <c r="Q936" s="33" t="s">
        <v>207</v>
      </c>
      <c r="R936" s="14" t="s">
        <v>38</v>
      </c>
      <c r="S936" s="13" t="s">
        <v>216</v>
      </c>
      <c r="T936" s="13" t="s">
        <v>217</v>
      </c>
      <c r="U936" s="33">
        <f t="shared" ca="1" si="168"/>
        <v>45744.56914039352</v>
      </c>
      <c r="V936" s="13" t="str">
        <f t="shared" si="169"/>
        <v>Chennai</v>
      </c>
      <c r="W936" s="13" t="str">
        <f t="shared" si="170"/>
        <v>RI</v>
      </c>
      <c r="X936" s="13">
        <f t="shared" si="171"/>
        <v>15</v>
      </c>
      <c r="Y936" s="13" t="str">
        <f>IFERROR(VLOOKUP(C936,ReceivingTeam[],2,FALSE),"HelpDesk")</f>
        <v>HelpDesk</v>
      </c>
      <c r="Z936" s="67">
        <f t="shared" si="172"/>
        <v>44883.78716435183</v>
      </c>
      <c r="AA936" s="68">
        <f t="shared" si="173"/>
        <v>44882</v>
      </c>
      <c r="AB936" s="69" t="b">
        <f t="shared" si="174"/>
        <v>1</v>
      </c>
      <c r="AC936" s="70">
        <f t="shared" si="175"/>
        <v>0.5</v>
      </c>
      <c r="AD936" s="67">
        <f t="shared" si="176"/>
        <v>44883.78716435183</v>
      </c>
      <c r="AE936" s="67">
        <f>VLOOKUP(V936,'Branch Wise Work Timelines'!C:G,3,FALSE)+AA936</f>
        <v>44882.416666666664</v>
      </c>
      <c r="AF936" s="67">
        <f>IF(V936="Bangalore",VLOOKUP(V936,'Branch Wise Work Timelines'!C:G,4,FALSE)+AA936+1,IF(V936="Mumbai",VLOOKUP(V936,'Branch Wise Work Timelines'!C:G,4,FALSE)+AA936+1,VLOOKUP(V936,'Branch Wise Work Timelines'!C:G,4,FALSE)+AA936))</f>
        <v>44882.770833333336</v>
      </c>
      <c r="AG936" s="67">
        <f>WORKDAY.INTL(AA936,1,11)+VLOOKUP(V936,'Branch Wise Work Timelines'!C:G,3,FALSE)</f>
        <v>44883.416666666664</v>
      </c>
      <c r="AH936" s="69" t="str">
        <f t="shared" ca="1" si="177"/>
        <v>Out of TAT</v>
      </c>
      <c r="AI936" s="69">
        <f t="shared" ca="1" si="178"/>
        <v>20659</v>
      </c>
      <c r="AJ936" s="69" t="str">
        <f ca="1">IF(AI936&lt;0,"0-12",IFERROR(VLOOKUP(AI936,Breakup[],2,FALSE),"&gt;24"))</f>
        <v>&gt;24</v>
      </c>
      <c r="AK936" s="69" t="str">
        <f>VLOOKUP(V936,Master!B:D,3,FALSE)</f>
        <v>South</v>
      </c>
      <c r="AL936" s="69" t="str">
        <f t="shared" si="179"/>
        <v>Chennai</v>
      </c>
    </row>
    <row r="937" spans="1:38">
      <c r="A937" s="13" t="s">
        <v>2173</v>
      </c>
      <c r="B937" s="54">
        <v>44701.561964085602</v>
      </c>
      <c r="C937" s="13" t="s">
        <v>323</v>
      </c>
      <c r="D937" s="13">
        <v>1565</v>
      </c>
      <c r="E937" s="13" t="s">
        <v>2174</v>
      </c>
      <c r="F937" s="13" t="s">
        <v>33</v>
      </c>
      <c r="G937" s="14">
        <v>1653040452632</v>
      </c>
      <c r="H937" s="55">
        <v>0.56810185185185202</v>
      </c>
      <c r="I937" s="33">
        <v>44890.568101851903</v>
      </c>
      <c r="J937" s="58">
        <v>44890</v>
      </c>
      <c r="K937" s="13" t="s">
        <v>325</v>
      </c>
      <c r="L937" s="13" t="s">
        <v>55</v>
      </c>
      <c r="M937" s="13" t="s">
        <v>323</v>
      </c>
      <c r="N937" s="13" t="s">
        <v>206</v>
      </c>
      <c r="O937" s="33" t="s">
        <v>38</v>
      </c>
      <c r="P937" s="58" t="s">
        <v>38</v>
      </c>
      <c r="Q937" s="33" t="s">
        <v>207</v>
      </c>
      <c r="R937" s="14" t="s">
        <v>38</v>
      </c>
      <c r="S937" s="13" t="s">
        <v>208</v>
      </c>
      <c r="T937" s="13" t="s">
        <v>209</v>
      </c>
      <c r="U937" s="33">
        <f t="shared" ca="1" si="168"/>
        <v>45744.56914039352</v>
      </c>
      <c r="V937" s="13" t="str">
        <f t="shared" si="169"/>
        <v>Delhi</v>
      </c>
      <c r="W937" s="13" t="str">
        <f t="shared" si="170"/>
        <v>RI</v>
      </c>
      <c r="X937" s="13">
        <f t="shared" si="171"/>
        <v>13</v>
      </c>
      <c r="Y937" s="13" t="str">
        <f>IFERROR(VLOOKUP(C937,ReceivingTeam[],2,FALSE),"HelpDesk")</f>
        <v>HelpDesk</v>
      </c>
      <c r="Z937" s="67">
        <f t="shared" si="172"/>
        <v>44891.713935185231</v>
      </c>
      <c r="AA937" s="68">
        <f t="shared" si="173"/>
        <v>44890</v>
      </c>
      <c r="AB937" s="69" t="b">
        <f t="shared" si="174"/>
        <v>1</v>
      </c>
      <c r="AC937" s="70">
        <f t="shared" si="175"/>
        <v>0.5</v>
      </c>
      <c r="AD937" s="67">
        <f t="shared" si="176"/>
        <v>44891.713935185231</v>
      </c>
      <c r="AE937" s="67">
        <f>VLOOKUP(V937,'Branch Wise Work Timelines'!C:G,3,FALSE)+AA937</f>
        <v>44890.416666666664</v>
      </c>
      <c r="AF937" s="67">
        <f>IF(V937="Bangalore",VLOOKUP(V937,'Branch Wise Work Timelines'!C:G,4,FALSE)+AA937+1,IF(V937="Mumbai",VLOOKUP(V937,'Branch Wise Work Timelines'!C:G,4,FALSE)+AA937+1,VLOOKUP(V937,'Branch Wise Work Timelines'!C:G,4,FALSE)+AA937))</f>
        <v>44890.770833333336</v>
      </c>
      <c r="AG937" s="67">
        <f>WORKDAY.INTL(AA937,1,11)+VLOOKUP(V937,'Branch Wise Work Timelines'!C:G,3,FALSE)</f>
        <v>44891.416666666664</v>
      </c>
      <c r="AH937" s="69" t="str">
        <f t="shared" ca="1" si="177"/>
        <v>Out of TAT</v>
      </c>
      <c r="AI937" s="69">
        <f t="shared" ca="1" si="178"/>
        <v>20469</v>
      </c>
      <c r="AJ937" s="69" t="str">
        <f ca="1">IF(AI937&lt;0,"0-12",IFERROR(VLOOKUP(AI937,Breakup[],2,FALSE),"&gt;24"))</f>
        <v>&gt;24</v>
      </c>
      <c r="AK937" s="69" t="str">
        <f>VLOOKUP(V937,Master!B:D,3,FALSE)</f>
        <v>North</v>
      </c>
      <c r="AL937" s="69" t="str">
        <f t="shared" si="179"/>
        <v>Delhi</v>
      </c>
    </row>
    <row r="938" spans="1:38">
      <c r="A938" s="13" t="s">
        <v>2175</v>
      </c>
      <c r="B938" s="54">
        <v>44701.618482905098</v>
      </c>
      <c r="C938" s="13" t="s">
        <v>268</v>
      </c>
      <c r="D938" s="13">
        <v>1672</v>
      </c>
      <c r="E938" s="13" t="s">
        <v>2176</v>
      </c>
      <c r="F938" s="13" t="s">
        <v>15</v>
      </c>
      <c r="G938" s="14">
        <v>1653039610057</v>
      </c>
      <c r="H938" s="55">
        <v>0.37704861111111099</v>
      </c>
      <c r="I938" s="33">
        <v>44887.377048611103</v>
      </c>
      <c r="J938" s="58">
        <v>44887</v>
      </c>
      <c r="K938" s="13" t="s">
        <v>213</v>
      </c>
      <c r="L938" s="13" t="s">
        <v>30</v>
      </c>
      <c r="M938" s="13" t="s">
        <v>214</v>
      </c>
      <c r="N938" s="13" t="s">
        <v>206</v>
      </c>
      <c r="O938" s="33" t="s">
        <v>38</v>
      </c>
      <c r="P938" s="58" t="s">
        <v>38</v>
      </c>
      <c r="Q938" s="33" t="s">
        <v>207</v>
      </c>
      <c r="R938" s="14" t="s">
        <v>38</v>
      </c>
      <c r="S938" s="13" t="s">
        <v>216</v>
      </c>
      <c r="T938" s="13" t="s">
        <v>278</v>
      </c>
      <c r="U938" s="33">
        <f t="shared" ca="1" si="168"/>
        <v>45744.56914039352</v>
      </c>
      <c r="V938" s="13" t="str">
        <f t="shared" si="169"/>
        <v>Bangalore</v>
      </c>
      <c r="W938" s="13" t="str">
        <f t="shared" si="170"/>
        <v>CLS</v>
      </c>
      <c r="X938" s="13">
        <f t="shared" si="171"/>
        <v>9</v>
      </c>
      <c r="Y938" s="13" t="str">
        <f>IFERROR(VLOOKUP(C938,ReceivingTeam[],2,FALSE),"HelpDesk")</f>
        <v>HelpDesk</v>
      </c>
      <c r="Z938" s="67">
        <f t="shared" si="172"/>
        <v>44890.729166666664</v>
      </c>
      <c r="AA938" s="68">
        <f t="shared" si="173"/>
        <v>44887</v>
      </c>
      <c r="AB938" s="69" t="b">
        <f t="shared" si="174"/>
        <v>1</v>
      </c>
      <c r="AC938" s="70">
        <f t="shared" si="175"/>
        <v>3</v>
      </c>
      <c r="AD938" s="67">
        <f t="shared" si="176"/>
        <v>44890.729166666664</v>
      </c>
      <c r="AE938" s="67">
        <f>VLOOKUP(V938,'Branch Wise Work Timelines'!C:G,3,FALSE)+AA938</f>
        <v>44887.416666666664</v>
      </c>
      <c r="AF938" s="67">
        <f>IF(V938="Bangalore",VLOOKUP(V938,'Branch Wise Work Timelines'!C:G,4,FALSE)+AA938+1,IF(V938="Mumbai",VLOOKUP(V938,'Branch Wise Work Timelines'!C:G,4,FALSE)+AA938+1,VLOOKUP(V938,'Branch Wise Work Timelines'!C:G,4,FALSE)+AA938))</f>
        <v>44888.104166666664</v>
      </c>
      <c r="AG938" s="67">
        <f>WORKDAY.INTL(AA938,1,11)+VLOOKUP(V938,'Branch Wise Work Timelines'!C:G,3,FALSE)</f>
        <v>44888.416666666664</v>
      </c>
      <c r="AH938" s="69" t="str">
        <f t="shared" ca="1" si="177"/>
        <v>Out of TAT</v>
      </c>
      <c r="AI938" s="69">
        <f t="shared" ca="1" si="178"/>
        <v>20493</v>
      </c>
      <c r="AJ938" s="69" t="str">
        <f ca="1">IF(AI938&lt;0,"0-12",IFERROR(VLOOKUP(AI938,Breakup[],2,FALSE),"&gt;24"))</f>
        <v>&gt;24</v>
      </c>
      <c r="AK938" s="69" t="str">
        <f>VLOOKUP(V938,Master!B:D,3,FALSE)</f>
        <v>South</v>
      </c>
      <c r="AL938" s="69" t="str">
        <f t="shared" si="179"/>
        <v>Bangalore-CLS</v>
      </c>
    </row>
    <row r="939" spans="1:38">
      <c r="A939" s="13" t="s">
        <v>2177</v>
      </c>
      <c r="B939" s="54">
        <v>44701.640894479198</v>
      </c>
      <c r="C939" s="13" t="s">
        <v>467</v>
      </c>
      <c r="D939" s="13">
        <v>1393</v>
      </c>
      <c r="E939" s="13" t="s">
        <v>2178</v>
      </c>
      <c r="F939" s="13" t="s">
        <v>15</v>
      </c>
      <c r="G939" s="14">
        <v>1653043498252</v>
      </c>
      <c r="H939" s="55">
        <v>0.45571759259259298</v>
      </c>
      <c r="I939" s="33">
        <v>44888.455717592602</v>
      </c>
      <c r="J939" s="58">
        <v>44888</v>
      </c>
      <c r="K939" s="13" t="s">
        <v>213</v>
      </c>
      <c r="L939" s="13" t="s">
        <v>30</v>
      </c>
      <c r="M939" s="13" t="s">
        <v>214</v>
      </c>
      <c r="N939" s="13" t="s">
        <v>206</v>
      </c>
      <c r="O939" s="33" t="s">
        <v>38</v>
      </c>
      <c r="P939" s="58" t="s">
        <v>38</v>
      </c>
      <c r="Q939" s="33" t="s">
        <v>207</v>
      </c>
      <c r="R939" s="14" t="s">
        <v>38</v>
      </c>
      <c r="S939" s="13" t="s">
        <v>216</v>
      </c>
      <c r="T939" s="13" t="s">
        <v>217</v>
      </c>
      <c r="U939" s="33">
        <f t="shared" ca="1" si="168"/>
        <v>45744.56914039352</v>
      </c>
      <c r="V939" s="13" t="str">
        <f t="shared" si="169"/>
        <v>Bangalore</v>
      </c>
      <c r="W939" s="13" t="str">
        <f t="shared" si="170"/>
        <v>CLS</v>
      </c>
      <c r="X939" s="13">
        <f t="shared" si="171"/>
        <v>10</v>
      </c>
      <c r="Y939" s="13" t="str">
        <f>IFERROR(VLOOKUP(C939,ReceivingTeam[],2,FALSE),"HelpDesk")</f>
        <v>HelpDesk</v>
      </c>
      <c r="Z939" s="67">
        <f t="shared" si="172"/>
        <v>44888.955717592602</v>
      </c>
      <c r="AA939" s="68">
        <f t="shared" si="173"/>
        <v>44888</v>
      </c>
      <c r="AB939" s="69" t="b">
        <f t="shared" si="174"/>
        <v>1</v>
      </c>
      <c r="AC939" s="70">
        <f t="shared" si="175"/>
        <v>0.5</v>
      </c>
      <c r="AD939" s="67">
        <f t="shared" si="176"/>
        <v>44888.955717592602</v>
      </c>
      <c r="AE939" s="67">
        <f>VLOOKUP(V939,'Branch Wise Work Timelines'!C:G,3,FALSE)+AA939</f>
        <v>44888.416666666664</v>
      </c>
      <c r="AF939" s="67">
        <f>IF(V939="Bangalore",VLOOKUP(V939,'Branch Wise Work Timelines'!C:G,4,FALSE)+AA939+1,IF(V939="Mumbai",VLOOKUP(V939,'Branch Wise Work Timelines'!C:G,4,FALSE)+AA939+1,VLOOKUP(V939,'Branch Wise Work Timelines'!C:G,4,FALSE)+AA939))</f>
        <v>44889.104166666664</v>
      </c>
      <c r="AG939" s="67">
        <f>WORKDAY.INTL(AA939,1,11)+VLOOKUP(V939,'Branch Wise Work Timelines'!C:G,3,FALSE)</f>
        <v>44889.416666666664</v>
      </c>
      <c r="AH939" s="69" t="str">
        <f t="shared" ca="1" si="177"/>
        <v>Out of TAT</v>
      </c>
      <c r="AI939" s="69">
        <f t="shared" ca="1" si="178"/>
        <v>20535</v>
      </c>
      <c r="AJ939" s="69" t="str">
        <f ca="1">IF(AI939&lt;0,"0-12",IFERROR(VLOOKUP(AI939,Breakup[],2,FALSE),"&gt;24"))</f>
        <v>&gt;24</v>
      </c>
      <c r="AK939" s="69" t="str">
        <f>VLOOKUP(V939,Master!B:D,3,FALSE)</f>
        <v>South</v>
      </c>
      <c r="AL939" s="69" t="str">
        <f t="shared" si="179"/>
        <v>Bangalore-CLS</v>
      </c>
    </row>
    <row r="940" spans="1:38">
      <c r="A940" s="13" t="s">
        <v>2179</v>
      </c>
      <c r="B940" s="54">
        <v>44701.652568981503</v>
      </c>
      <c r="C940" s="13" t="s">
        <v>377</v>
      </c>
      <c r="D940" s="13">
        <v>1136</v>
      </c>
      <c r="E940" s="13" t="s">
        <v>2180</v>
      </c>
      <c r="F940" s="13" t="s">
        <v>15</v>
      </c>
      <c r="G940" s="14">
        <v>1653044855569</v>
      </c>
      <c r="H940" s="55">
        <v>0.34878472222222201</v>
      </c>
      <c r="I940" s="33">
        <v>44890.348784722199</v>
      </c>
      <c r="J940" s="58">
        <v>44890</v>
      </c>
      <c r="K940" s="13" t="s">
        <v>213</v>
      </c>
      <c r="L940" s="13" t="s">
        <v>30</v>
      </c>
      <c r="M940" s="13" t="s">
        <v>75</v>
      </c>
      <c r="N940" s="13" t="s">
        <v>206</v>
      </c>
      <c r="O940" s="33" t="s">
        <v>38</v>
      </c>
      <c r="P940" s="58" t="s">
        <v>38</v>
      </c>
      <c r="Q940" s="33" t="s">
        <v>207</v>
      </c>
      <c r="R940" s="14" t="s">
        <v>38</v>
      </c>
      <c r="S940" s="13" t="s">
        <v>208</v>
      </c>
      <c r="T940" s="13" t="s">
        <v>209</v>
      </c>
      <c r="U940" s="33">
        <f t="shared" ca="1" si="168"/>
        <v>45744.56914039352</v>
      </c>
      <c r="V940" s="13" t="str">
        <f t="shared" si="169"/>
        <v>Bangalore</v>
      </c>
      <c r="W940" s="13" t="str">
        <f t="shared" si="170"/>
        <v>CLS</v>
      </c>
      <c r="X940" s="13">
        <f t="shared" si="171"/>
        <v>8</v>
      </c>
      <c r="Y940" s="13" t="str">
        <f>IFERROR(VLOOKUP(C940,ReceivingTeam[],2,FALSE),"HelpDesk")</f>
        <v>HelpDesk</v>
      </c>
      <c r="Z940" s="67">
        <f t="shared" si="172"/>
        <v>44890.916666666664</v>
      </c>
      <c r="AA940" s="68">
        <f t="shared" si="173"/>
        <v>44890</v>
      </c>
      <c r="AB940" s="69" t="b">
        <f t="shared" si="174"/>
        <v>1</v>
      </c>
      <c r="AC940" s="70">
        <f t="shared" si="175"/>
        <v>0.5</v>
      </c>
      <c r="AD940" s="67">
        <f t="shared" si="176"/>
        <v>44890.916666666664</v>
      </c>
      <c r="AE940" s="67">
        <f>VLOOKUP(V940,'Branch Wise Work Timelines'!C:G,3,FALSE)+AA940</f>
        <v>44890.416666666664</v>
      </c>
      <c r="AF940" s="67">
        <f>IF(V940="Bangalore",VLOOKUP(V940,'Branch Wise Work Timelines'!C:G,4,FALSE)+AA940+1,IF(V940="Mumbai",VLOOKUP(V940,'Branch Wise Work Timelines'!C:G,4,FALSE)+AA940+1,VLOOKUP(V940,'Branch Wise Work Timelines'!C:G,4,FALSE)+AA940))</f>
        <v>44891.104166666664</v>
      </c>
      <c r="AG940" s="67">
        <f>WORKDAY.INTL(AA940,1,11)+VLOOKUP(V940,'Branch Wise Work Timelines'!C:G,3,FALSE)</f>
        <v>44891.416666666664</v>
      </c>
      <c r="AH940" s="69" t="str">
        <f t="shared" ca="1" si="177"/>
        <v>Out of TAT</v>
      </c>
      <c r="AI940" s="69">
        <f t="shared" ca="1" si="178"/>
        <v>20488</v>
      </c>
      <c r="AJ940" s="69" t="str">
        <f ca="1">IF(AI940&lt;0,"0-12",IFERROR(VLOOKUP(AI940,Breakup[],2,FALSE),"&gt;24"))</f>
        <v>&gt;24</v>
      </c>
      <c r="AK940" s="69" t="str">
        <f>VLOOKUP(V940,Master!B:D,3,FALSE)</f>
        <v>South</v>
      </c>
      <c r="AL940" s="69" t="str">
        <f t="shared" si="179"/>
        <v>Bangalore-CLS</v>
      </c>
    </row>
    <row r="941" spans="1:38">
      <c r="A941" s="13" t="s">
        <v>2181</v>
      </c>
      <c r="B941" s="54">
        <v>44701.657609722199</v>
      </c>
      <c r="C941" s="13" t="s">
        <v>467</v>
      </c>
      <c r="D941" s="13">
        <v>1425</v>
      </c>
      <c r="E941" s="13" t="s">
        <v>2182</v>
      </c>
      <c r="F941" s="13" t="s">
        <v>15</v>
      </c>
      <c r="G941" s="14">
        <v>1653043498252</v>
      </c>
      <c r="H941" s="55">
        <v>8.2858796296296305E-2</v>
      </c>
      <c r="I941" s="33">
        <v>44891.082858796297</v>
      </c>
      <c r="J941" s="58">
        <v>44891</v>
      </c>
      <c r="K941" s="13" t="s">
        <v>213</v>
      </c>
      <c r="L941" s="13" t="s">
        <v>30</v>
      </c>
      <c r="M941" s="13" t="s">
        <v>214</v>
      </c>
      <c r="N941" s="13" t="s">
        <v>206</v>
      </c>
      <c r="O941" s="33">
        <v>44891.487083333297</v>
      </c>
      <c r="P941" s="58">
        <v>44891</v>
      </c>
      <c r="Q941" s="33" t="s">
        <v>237</v>
      </c>
      <c r="R941" s="14">
        <v>1051</v>
      </c>
      <c r="S941" s="13" t="s">
        <v>216</v>
      </c>
      <c r="T941" s="13" t="s">
        <v>217</v>
      </c>
      <c r="U941" s="33">
        <f t="shared" ca="1" si="168"/>
        <v>45744.56914039352</v>
      </c>
      <c r="V941" s="13" t="str">
        <f t="shared" si="169"/>
        <v>Bangalore</v>
      </c>
      <c r="W941" s="13" t="str">
        <f t="shared" si="170"/>
        <v>CLS</v>
      </c>
      <c r="X941" s="13">
        <f t="shared" si="171"/>
        <v>1</v>
      </c>
      <c r="Y941" s="13" t="str">
        <f>IFERROR(VLOOKUP(C941,ReceivingTeam[],2,FALSE),"HelpDesk")</f>
        <v>HelpDesk</v>
      </c>
      <c r="Z941" s="67">
        <f t="shared" si="172"/>
        <v>44891.916666666664</v>
      </c>
      <c r="AA941" s="68">
        <f t="shared" si="173"/>
        <v>44891</v>
      </c>
      <c r="AB941" s="69" t="b">
        <f t="shared" si="174"/>
        <v>1</v>
      </c>
      <c r="AC941" s="70">
        <f t="shared" si="175"/>
        <v>0.5</v>
      </c>
      <c r="AD941" s="67">
        <f t="shared" si="176"/>
        <v>44891.916666666664</v>
      </c>
      <c r="AE941" s="67">
        <f>VLOOKUP(V941,'Branch Wise Work Timelines'!C:G,3,FALSE)+AA941</f>
        <v>44891.416666666664</v>
      </c>
      <c r="AF941" s="67">
        <f>IF(V941="Bangalore",VLOOKUP(V941,'Branch Wise Work Timelines'!C:G,4,FALSE)+AA941+1,IF(V941="Mumbai",VLOOKUP(V941,'Branch Wise Work Timelines'!C:G,4,FALSE)+AA941+1,VLOOKUP(V941,'Branch Wise Work Timelines'!C:G,4,FALSE)+AA941))</f>
        <v>44892.104166666664</v>
      </c>
      <c r="AG941" s="67">
        <f>WORKDAY.INTL(AA941,1,11)+VLOOKUP(V941,'Branch Wise Work Timelines'!C:G,3,FALSE)</f>
        <v>44893.416666666664</v>
      </c>
      <c r="AH941" s="69" t="str">
        <f t="shared" si="177"/>
        <v>Met</v>
      </c>
      <c r="AI941" s="69">
        <f t="shared" ca="1" si="178"/>
        <v>20464</v>
      </c>
      <c r="AJ941" s="69" t="str">
        <f ca="1">IF(AI941&lt;0,"0-12",IFERROR(VLOOKUP(AI941,Breakup[],2,FALSE),"&gt;24"))</f>
        <v>&gt;24</v>
      </c>
      <c r="AK941" s="69" t="str">
        <f>VLOOKUP(V941,Master!B:D,3,FALSE)</f>
        <v>South</v>
      </c>
      <c r="AL941" s="69" t="str">
        <f t="shared" si="179"/>
        <v>Bangalore-CLS</v>
      </c>
    </row>
    <row r="942" spans="1:38">
      <c r="A942" s="13" t="s">
        <v>2183</v>
      </c>
      <c r="B942" s="54">
        <v>44701.546249687497</v>
      </c>
      <c r="C942" s="13" t="s">
        <v>418</v>
      </c>
      <c r="D942" s="13">
        <v>133</v>
      </c>
      <c r="E942" s="13" t="s">
        <v>2184</v>
      </c>
      <c r="F942" s="13" t="s">
        <v>15</v>
      </c>
      <c r="G942" s="14">
        <v>1653031432017</v>
      </c>
      <c r="H942" s="55">
        <v>0.50363425925925898</v>
      </c>
      <c r="I942" s="33">
        <v>44887.503634259301</v>
      </c>
      <c r="J942" s="58">
        <v>44887</v>
      </c>
      <c r="K942" s="13" t="s">
        <v>213</v>
      </c>
      <c r="L942" s="13" t="s">
        <v>30</v>
      </c>
      <c r="M942" s="13" t="s">
        <v>75</v>
      </c>
      <c r="N942" s="13" t="s">
        <v>206</v>
      </c>
      <c r="O942" s="33" t="s">
        <v>38</v>
      </c>
      <c r="P942" s="58" t="s">
        <v>38</v>
      </c>
      <c r="Q942" s="33" t="s">
        <v>207</v>
      </c>
      <c r="R942" s="14" t="s">
        <v>38</v>
      </c>
      <c r="S942" s="13" t="s">
        <v>216</v>
      </c>
      <c r="T942" s="13" t="s">
        <v>217</v>
      </c>
      <c r="U942" s="33">
        <f t="shared" ca="1" si="168"/>
        <v>45744.56914039352</v>
      </c>
      <c r="V942" s="13" t="str">
        <f t="shared" si="169"/>
        <v>Bangalore</v>
      </c>
      <c r="W942" s="13" t="str">
        <f t="shared" si="170"/>
        <v>CLS</v>
      </c>
      <c r="X942" s="13">
        <f t="shared" si="171"/>
        <v>12</v>
      </c>
      <c r="Y942" s="13" t="str">
        <f>IFERROR(VLOOKUP(C942,ReceivingTeam[],2,FALSE),"HelpDesk")</f>
        <v>HelpDesk</v>
      </c>
      <c r="Z942" s="67">
        <f t="shared" si="172"/>
        <v>44888.003634259301</v>
      </c>
      <c r="AA942" s="68">
        <f t="shared" si="173"/>
        <v>44887</v>
      </c>
      <c r="AB942" s="69" t="b">
        <f t="shared" si="174"/>
        <v>1</v>
      </c>
      <c r="AC942" s="70">
        <f t="shared" si="175"/>
        <v>0.5</v>
      </c>
      <c r="AD942" s="67">
        <f t="shared" si="176"/>
        <v>44888.003634259301</v>
      </c>
      <c r="AE942" s="67">
        <f>VLOOKUP(V942,'Branch Wise Work Timelines'!C:G,3,FALSE)+AA942</f>
        <v>44887.416666666664</v>
      </c>
      <c r="AF942" s="67">
        <f>IF(V942="Bangalore",VLOOKUP(V942,'Branch Wise Work Timelines'!C:G,4,FALSE)+AA942+1,IF(V942="Mumbai",VLOOKUP(V942,'Branch Wise Work Timelines'!C:G,4,FALSE)+AA942+1,VLOOKUP(V942,'Branch Wise Work Timelines'!C:G,4,FALSE)+AA942))</f>
        <v>44888.104166666664</v>
      </c>
      <c r="AG942" s="67">
        <f>WORKDAY.INTL(AA942,1,11)+VLOOKUP(V942,'Branch Wise Work Timelines'!C:G,3,FALSE)</f>
        <v>44888.416666666664</v>
      </c>
      <c r="AH942" s="69" t="str">
        <f t="shared" ca="1" si="177"/>
        <v>Out of TAT</v>
      </c>
      <c r="AI942" s="69">
        <f t="shared" ca="1" si="178"/>
        <v>20558</v>
      </c>
      <c r="AJ942" s="69" t="str">
        <f ca="1">IF(AI942&lt;0,"0-12",IFERROR(VLOOKUP(AI942,Breakup[],2,FALSE),"&gt;24"))</f>
        <v>&gt;24</v>
      </c>
      <c r="AK942" s="69" t="str">
        <f>VLOOKUP(V942,Master!B:D,3,FALSE)</f>
        <v>South</v>
      </c>
      <c r="AL942" s="69" t="str">
        <f t="shared" si="179"/>
        <v>Bangalore-CLS</v>
      </c>
    </row>
    <row r="943" spans="1:38">
      <c r="A943" s="13" t="s">
        <v>2185</v>
      </c>
      <c r="B943" s="54">
        <v>44701.665573414299</v>
      </c>
      <c r="C943" s="13" t="s">
        <v>261</v>
      </c>
      <c r="D943" s="13">
        <v>1274</v>
      </c>
      <c r="E943" s="13" t="s">
        <v>2186</v>
      </c>
      <c r="F943" s="13" t="s">
        <v>33</v>
      </c>
      <c r="G943" s="14">
        <v>1653044439864</v>
      </c>
      <c r="H943" s="55">
        <v>0.25436342592592598</v>
      </c>
      <c r="I943" s="33">
        <v>44883.254363425898</v>
      </c>
      <c r="J943" s="58">
        <v>44883</v>
      </c>
      <c r="K943" s="13" t="s">
        <v>263</v>
      </c>
      <c r="L943" s="13" t="s">
        <v>69</v>
      </c>
      <c r="M943" s="13" t="s">
        <v>101</v>
      </c>
      <c r="N943" s="13" t="s">
        <v>206</v>
      </c>
      <c r="O943" s="33" t="s">
        <v>38</v>
      </c>
      <c r="P943" s="58" t="s">
        <v>38</v>
      </c>
      <c r="Q943" s="33" t="s">
        <v>207</v>
      </c>
      <c r="R943" s="14" t="s">
        <v>38</v>
      </c>
      <c r="S943" s="13" t="s">
        <v>208</v>
      </c>
      <c r="T943" s="13" t="s">
        <v>209</v>
      </c>
      <c r="U943" s="33">
        <f t="shared" ca="1" si="168"/>
        <v>45744.56914039352</v>
      </c>
      <c r="V943" s="13" t="str">
        <f t="shared" si="169"/>
        <v>Mumbai</v>
      </c>
      <c r="W943" s="13" t="str">
        <f t="shared" si="170"/>
        <v>RI</v>
      </c>
      <c r="X943" s="13">
        <f t="shared" si="171"/>
        <v>6</v>
      </c>
      <c r="Y943" s="13" t="str">
        <f>IFERROR(VLOOKUP(C943,ReceivingTeam[],2,FALSE),"HelpDesk")</f>
        <v>HelpDesk</v>
      </c>
      <c r="Z943" s="67">
        <f t="shared" si="172"/>
        <v>44883.916666666664</v>
      </c>
      <c r="AA943" s="68">
        <f t="shared" si="173"/>
        <v>44883</v>
      </c>
      <c r="AB943" s="69" t="b">
        <f t="shared" si="174"/>
        <v>1</v>
      </c>
      <c r="AC943" s="70">
        <f t="shared" si="175"/>
        <v>0.5</v>
      </c>
      <c r="AD943" s="67">
        <f t="shared" si="176"/>
        <v>44883.916666666664</v>
      </c>
      <c r="AE943" s="67">
        <f>VLOOKUP(V943,'Branch Wise Work Timelines'!C:G,3,FALSE)+AA943</f>
        <v>44883.416666666664</v>
      </c>
      <c r="AF943" s="67">
        <f>IF(V943="Bangalore",VLOOKUP(V943,'Branch Wise Work Timelines'!C:G,4,FALSE)+AA943+1,IF(V943="Mumbai",VLOOKUP(V943,'Branch Wise Work Timelines'!C:G,4,FALSE)+AA943+1,VLOOKUP(V943,'Branch Wise Work Timelines'!C:G,4,FALSE)+AA943))</f>
        <v>44884.25</v>
      </c>
      <c r="AG943" s="67">
        <f>WORKDAY.INTL(AA943,1,11)+VLOOKUP(V943,'Branch Wise Work Timelines'!C:G,3,FALSE)</f>
        <v>44884.416666666664</v>
      </c>
      <c r="AH943" s="69" t="str">
        <f t="shared" ca="1" si="177"/>
        <v>Out of TAT</v>
      </c>
      <c r="AI943" s="69">
        <f t="shared" ca="1" si="178"/>
        <v>20656</v>
      </c>
      <c r="AJ943" s="69" t="str">
        <f ca="1">IF(AI943&lt;0,"0-12",IFERROR(VLOOKUP(AI943,Breakup[],2,FALSE),"&gt;24"))</f>
        <v>&gt;24</v>
      </c>
      <c r="AK943" s="69" t="str">
        <f>VLOOKUP(V943,Master!B:D,3,FALSE)</f>
        <v>East</v>
      </c>
      <c r="AL943" s="69" t="str">
        <f t="shared" si="179"/>
        <v>Mumbai</v>
      </c>
    </row>
    <row r="944" spans="1:38">
      <c r="A944" s="13" t="s">
        <v>2187</v>
      </c>
      <c r="B944" s="54">
        <v>44701.614034340302</v>
      </c>
      <c r="C944" s="13" t="s">
        <v>404</v>
      </c>
      <c r="D944" s="13">
        <v>1566</v>
      </c>
      <c r="E944" s="13" t="s">
        <v>2188</v>
      </c>
      <c r="F944" s="13" t="s">
        <v>15</v>
      </c>
      <c r="G944" s="14">
        <v>1653039610057</v>
      </c>
      <c r="H944" s="55">
        <v>0.45732638888888899</v>
      </c>
      <c r="I944" s="33">
        <v>44882.457326388903</v>
      </c>
      <c r="J944" s="58">
        <v>44882</v>
      </c>
      <c r="K944" s="13" t="s">
        <v>213</v>
      </c>
      <c r="L944" s="13" t="s">
        <v>30</v>
      </c>
      <c r="M944" s="13" t="s">
        <v>214</v>
      </c>
      <c r="N944" s="13" t="s">
        <v>206</v>
      </c>
      <c r="O944" s="33" t="s">
        <v>38</v>
      </c>
      <c r="P944" s="58" t="s">
        <v>38</v>
      </c>
      <c r="Q944" s="33" t="s">
        <v>207</v>
      </c>
      <c r="R944" s="14" t="s">
        <v>38</v>
      </c>
      <c r="S944" s="13" t="s">
        <v>216</v>
      </c>
      <c r="T944" s="13" t="s">
        <v>278</v>
      </c>
      <c r="U944" s="33">
        <f t="shared" ca="1" si="168"/>
        <v>45744.56914039352</v>
      </c>
      <c r="V944" s="13" t="str">
        <f t="shared" si="169"/>
        <v>Bangalore</v>
      </c>
      <c r="W944" s="13" t="str">
        <f t="shared" si="170"/>
        <v>CLS</v>
      </c>
      <c r="X944" s="13">
        <f t="shared" si="171"/>
        <v>10</v>
      </c>
      <c r="Y944" s="13" t="str">
        <f>IFERROR(VLOOKUP(C944,ReceivingTeam[],2,FALSE),"HelpDesk")</f>
        <v>HelpDesk</v>
      </c>
      <c r="Z944" s="67">
        <f t="shared" si="172"/>
        <v>44885.769826388903</v>
      </c>
      <c r="AA944" s="68">
        <f t="shared" si="173"/>
        <v>44882</v>
      </c>
      <c r="AB944" s="69" t="b">
        <f t="shared" si="174"/>
        <v>1</v>
      </c>
      <c r="AC944" s="70">
        <f t="shared" si="175"/>
        <v>3</v>
      </c>
      <c r="AD944" s="67">
        <f t="shared" si="176"/>
        <v>44885.769826388903</v>
      </c>
      <c r="AE944" s="67">
        <f>VLOOKUP(V944,'Branch Wise Work Timelines'!C:G,3,FALSE)+AA944</f>
        <v>44882.416666666664</v>
      </c>
      <c r="AF944" s="67">
        <f>IF(V944="Bangalore",VLOOKUP(V944,'Branch Wise Work Timelines'!C:G,4,FALSE)+AA944+1,IF(V944="Mumbai",VLOOKUP(V944,'Branch Wise Work Timelines'!C:G,4,FALSE)+AA944+1,VLOOKUP(V944,'Branch Wise Work Timelines'!C:G,4,FALSE)+AA944))</f>
        <v>44883.104166666664</v>
      </c>
      <c r="AG944" s="67">
        <f>WORKDAY.INTL(AA944,1,11)+VLOOKUP(V944,'Branch Wise Work Timelines'!C:G,3,FALSE)</f>
        <v>44883.416666666664</v>
      </c>
      <c r="AH944" s="69" t="str">
        <f t="shared" ca="1" si="177"/>
        <v>Out of TAT</v>
      </c>
      <c r="AI944" s="69">
        <f t="shared" ca="1" si="178"/>
        <v>20612</v>
      </c>
      <c r="AJ944" s="69" t="str">
        <f ca="1">IF(AI944&lt;0,"0-12",IFERROR(VLOOKUP(AI944,Breakup[],2,FALSE),"&gt;24"))</f>
        <v>&gt;24</v>
      </c>
      <c r="AK944" s="69" t="str">
        <f>VLOOKUP(V944,Master!B:D,3,FALSE)</f>
        <v>South</v>
      </c>
      <c r="AL944" s="69" t="str">
        <f t="shared" si="179"/>
        <v>Bangalore-CLS</v>
      </c>
    </row>
    <row r="945" spans="1:38">
      <c r="A945" s="13" t="s">
        <v>2189</v>
      </c>
      <c r="B945" s="54">
        <v>44701.651042673599</v>
      </c>
      <c r="C945" s="13" t="s">
        <v>261</v>
      </c>
      <c r="D945" s="13">
        <v>945</v>
      </c>
      <c r="E945" s="13" t="s">
        <v>2190</v>
      </c>
      <c r="F945" s="13" t="s">
        <v>33</v>
      </c>
      <c r="G945" s="14">
        <v>1653041377165</v>
      </c>
      <c r="H945" s="55">
        <v>0.821238425925926</v>
      </c>
      <c r="I945" s="33">
        <v>44886.821238425902</v>
      </c>
      <c r="J945" s="58">
        <v>44886</v>
      </c>
      <c r="K945" s="13" t="s">
        <v>263</v>
      </c>
      <c r="L945" s="13" t="s">
        <v>69</v>
      </c>
      <c r="M945" s="13" t="s">
        <v>101</v>
      </c>
      <c r="N945" s="13" t="s">
        <v>206</v>
      </c>
      <c r="O945" s="33" t="s">
        <v>38</v>
      </c>
      <c r="P945" s="58" t="s">
        <v>38</v>
      </c>
      <c r="Q945" s="33" t="s">
        <v>207</v>
      </c>
      <c r="R945" s="14" t="s">
        <v>38</v>
      </c>
      <c r="S945" s="13" t="s">
        <v>208</v>
      </c>
      <c r="T945" s="13" t="s">
        <v>209</v>
      </c>
      <c r="U945" s="33">
        <f t="shared" ca="1" si="168"/>
        <v>45744.56914039352</v>
      </c>
      <c r="V945" s="13" t="str">
        <f t="shared" si="169"/>
        <v>Mumbai</v>
      </c>
      <c r="W945" s="13" t="str">
        <f t="shared" si="170"/>
        <v>RI</v>
      </c>
      <c r="X945" s="13">
        <f t="shared" si="171"/>
        <v>19</v>
      </c>
      <c r="Y945" s="13" t="str">
        <f>IFERROR(VLOOKUP(C945,ReceivingTeam[],2,FALSE),"HelpDesk")</f>
        <v>HelpDesk</v>
      </c>
      <c r="Z945" s="67">
        <f t="shared" si="172"/>
        <v>44887.487905092567</v>
      </c>
      <c r="AA945" s="68">
        <f t="shared" si="173"/>
        <v>44886</v>
      </c>
      <c r="AB945" s="69" t="b">
        <f t="shared" si="174"/>
        <v>1</v>
      </c>
      <c r="AC945" s="70">
        <f t="shared" si="175"/>
        <v>0.5</v>
      </c>
      <c r="AD945" s="67">
        <f t="shared" si="176"/>
        <v>44887.487905092567</v>
      </c>
      <c r="AE945" s="67">
        <f>VLOOKUP(V945,'Branch Wise Work Timelines'!C:G,3,FALSE)+AA945</f>
        <v>44886.416666666664</v>
      </c>
      <c r="AF945" s="67">
        <f>IF(V945="Bangalore",VLOOKUP(V945,'Branch Wise Work Timelines'!C:G,4,FALSE)+AA945+1,IF(V945="Mumbai",VLOOKUP(V945,'Branch Wise Work Timelines'!C:G,4,FALSE)+AA945+1,VLOOKUP(V945,'Branch Wise Work Timelines'!C:G,4,FALSE)+AA945))</f>
        <v>44887.25</v>
      </c>
      <c r="AG945" s="67">
        <f>WORKDAY.INTL(AA945,1,11)+VLOOKUP(V945,'Branch Wise Work Timelines'!C:G,3,FALSE)</f>
        <v>44887.416666666664</v>
      </c>
      <c r="AH945" s="69" t="str">
        <f t="shared" ca="1" si="177"/>
        <v>Out of TAT</v>
      </c>
      <c r="AI945" s="69">
        <f t="shared" ca="1" si="178"/>
        <v>20570</v>
      </c>
      <c r="AJ945" s="69" t="str">
        <f ca="1">IF(AI945&lt;0,"0-12",IFERROR(VLOOKUP(AI945,Breakup[],2,FALSE),"&gt;24"))</f>
        <v>&gt;24</v>
      </c>
      <c r="AK945" s="69" t="str">
        <f>VLOOKUP(V945,Master!B:D,3,FALSE)</f>
        <v>East</v>
      </c>
      <c r="AL945" s="69" t="str">
        <f t="shared" si="179"/>
        <v>Mumbai</v>
      </c>
    </row>
    <row r="946" spans="1:38">
      <c r="A946" s="13" t="s">
        <v>2191</v>
      </c>
      <c r="B946" s="54">
        <v>44701.6205233449</v>
      </c>
      <c r="C946" s="13" t="s">
        <v>261</v>
      </c>
      <c r="D946" s="13">
        <v>1145</v>
      </c>
      <c r="E946" s="13" t="s">
        <v>2192</v>
      </c>
      <c r="F946" s="13" t="s">
        <v>33</v>
      </c>
      <c r="G946" s="14">
        <v>1653040895232</v>
      </c>
      <c r="H946" s="55">
        <v>0.67429398148148101</v>
      </c>
      <c r="I946" s="33">
        <v>44887.674293981501</v>
      </c>
      <c r="J946" s="58">
        <v>44887</v>
      </c>
      <c r="K946" s="13" t="s">
        <v>263</v>
      </c>
      <c r="L946" s="13" t="s">
        <v>69</v>
      </c>
      <c r="M946" s="13" t="s">
        <v>101</v>
      </c>
      <c r="N946" s="13" t="s">
        <v>206</v>
      </c>
      <c r="O946" s="33" t="s">
        <v>38</v>
      </c>
      <c r="P946" s="58" t="s">
        <v>38</v>
      </c>
      <c r="Q946" s="33" t="s">
        <v>207</v>
      </c>
      <c r="R946" s="14" t="s">
        <v>38</v>
      </c>
      <c r="S946" s="13" t="s">
        <v>208</v>
      </c>
      <c r="T946" s="13" t="s">
        <v>209</v>
      </c>
      <c r="U946" s="33">
        <f t="shared" ca="1" si="168"/>
        <v>45744.56914039352</v>
      </c>
      <c r="V946" s="13" t="str">
        <f t="shared" si="169"/>
        <v>Mumbai</v>
      </c>
      <c r="W946" s="13" t="str">
        <f t="shared" si="170"/>
        <v>RI</v>
      </c>
      <c r="X946" s="13">
        <f t="shared" si="171"/>
        <v>16</v>
      </c>
      <c r="Y946" s="13" t="str">
        <f>IFERROR(VLOOKUP(C946,ReceivingTeam[],2,FALSE),"HelpDesk")</f>
        <v>HelpDesk</v>
      </c>
      <c r="Z946" s="67">
        <f t="shared" si="172"/>
        <v>44888.174293981501</v>
      </c>
      <c r="AA946" s="68">
        <f t="shared" si="173"/>
        <v>44887</v>
      </c>
      <c r="AB946" s="69" t="b">
        <f t="shared" si="174"/>
        <v>1</v>
      </c>
      <c r="AC946" s="70">
        <f t="shared" si="175"/>
        <v>0.5</v>
      </c>
      <c r="AD946" s="67">
        <f t="shared" si="176"/>
        <v>44888.174293981501</v>
      </c>
      <c r="AE946" s="67">
        <f>VLOOKUP(V946,'Branch Wise Work Timelines'!C:G,3,FALSE)+AA946</f>
        <v>44887.416666666664</v>
      </c>
      <c r="AF946" s="67">
        <f>IF(V946="Bangalore",VLOOKUP(V946,'Branch Wise Work Timelines'!C:G,4,FALSE)+AA946+1,IF(V946="Mumbai",VLOOKUP(V946,'Branch Wise Work Timelines'!C:G,4,FALSE)+AA946+1,VLOOKUP(V946,'Branch Wise Work Timelines'!C:G,4,FALSE)+AA946))</f>
        <v>44888.25</v>
      </c>
      <c r="AG946" s="67">
        <f>WORKDAY.INTL(AA946,1,11)+VLOOKUP(V946,'Branch Wise Work Timelines'!C:G,3,FALSE)</f>
        <v>44888.416666666664</v>
      </c>
      <c r="AH946" s="69" t="str">
        <f t="shared" ca="1" si="177"/>
        <v>Out of TAT</v>
      </c>
      <c r="AI946" s="69">
        <f t="shared" ca="1" si="178"/>
        <v>20554</v>
      </c>
      <c r="AJ946" s="69" t="str">
        <f ca="1">IF(AI946&lt;0,"0-12",IFERROR(VLOOKUP(AI946,Breakup[],2,FALSE),"&gt;24"))</f>
        <v>&gt;24</v>
      </c>
      <c r="AK946" s="69" t="str">
        <f>VLOOKUP(V946,Master!B:D,3,FALSE)</f>
        <v>East</v>
      </c>
      <c r="AL946" s="69" t="str">
        <f t="shared" si="179"/>
        <v>Mumbai</v>
      </c>
    </row>
    <row r="947" spans="1:38">
      <c r="A947" s="13" t="s">
        <v>2193</v>
      </c>
      <c r="B947" s="54">
        <v>44701.6525261227</v>
      </c>
      <c r="C947" s="13" t="s">
        <v>243</v>
      </c>
      <c r="D947" s="13">
        <v>509</v>
      </c>
      <c r="E947" s="13" t="s">
        <v>2194</v>
      </c>
      <c r="F947" s="13" t="s">
        <v>15</v>
      </c>
      <c r="G947" s="14">
        <v>1653043097971</v>
      </c>
      <c r="H947" s="55">
        <v>0.90952546296296299</v>
      </c>
      <c r="I947" s="33">
        <v>44881.909525463001</v>
      </c>
      <c r="J947" s="58">
        <v>44881</v>
      </c>
      <c r="K947" s="13" t="s">
        <v>213</v>
      </c>
      <c r="L947" s="13" t="s">
        <v>30</v>
      </c>
      <c r="M947" s="13" t="s">
        <v>214</v>
      </c>
      <c r="N947" s="13" t="s">
        <v>206</v>
      </c>
      <c r="O947" s="33" t="s">
        <v>38</v>
      </c>
      <c r="P947" s="58" t="s">
        <v>38</v>
      </c>
      <c r="Q947" s="33" t="s">
        <v>207</v>
      </c>
      <c r="R947" s="14" t="s">
        <v>38</v>
      </c>
      <c r="S947" s="13" t="s">
        <v>216</v>
      </c>
      <c r="T947" s="13" t="s">
        <v>217</v>
      </c>
      <c r="U947" s="33">
        <f t="shared" ca="1" si="168"/>
        <v>45744.56914039352</v>
      </c>
      <c r="V947" s="13" t="str">
        <f t="shared" si="169"/>
        <v>Bangalore</v>
      </c>
      <c r="W947" s="13" t="str">
        <f t="shared" si="170"/>
        <v>CLS</v>
      </c>
      <c r="X947" s="13">
        <f t="shared" si="171"/>
        <v>21</v>
      </c>
      <c r="Y947" s="13" t="str">
        <f>IFERROR(VLOOKUP(C947,ReceivingTeam[],2,FALSE),"HelpDesk")</f>
        <v>HelpDesk</v>
      </c>
      <c r="Z947" s="67">
        <f t="shared" si="172"/>
        <v>44882.722025463001</v>
      </c>
      <c r="AA947" s="68">
        <f t="shared" si="173"/>
        <v>44881</v>
      </c>
      <c r="AB947" s="69" t="b">
        <f t="shared" si="174"/>
        <v>1</v>
      </c>
      <c r="AC947" s="70">
        <f t="shared" si="175"/>
        <v>0.5</v>
      </c>
      <c r="AD947" s="67">
        <f t="shared" si="176"/>
        <v>44882.722025463001</v>
      </c>
      <c r="AE947" s="67">
        <f>VLOOKUP(V947,'Branch Wise Work Timelines'!C:G,3,FALSE)+AA947</f>
        <v>44881.416666666664</v>
      </c>
      <c r="AF947" s="67">
        <f>IF(V947="Bangalore",VLOOKUP(V947,'Branch Wise Work Timelines'!C:G,4,FALSE)+AA947+1,IF(V947="Mumbai",VLOOKUP(V947,'Branch Wise Work Timelines'!C:G,4,FALSE)+AA947+1,VLOOKUP(V947,'Branch Wise Work Timelines'!C:G,4,FALSE)+AA947))</f>
        <v>44882.104166666664</v>
      </c>
      <c r="AG947" s="67">
        <f>WORKDAY.INTL(AA947,1,11)+VLOOKUP(V947,'Branch Wise Work Timelines'!C:G,3,FALSE)</f>
        <v>44882.416666666664</v>
      </c>
      <c r="AH947" s="69" t="str">
        <f t="shared" ca="1" si="177"/>
        <v>Out of TAT</v>
      </c>
      <c r="AI947" s="69">
        <f t="shared" ca="1" si="178"/>
        <v>20685</v>
      </c>
      <c r="AJ947" s="69" t="str">
        <f ca="1">IF(AI947&lt;0,"0-12",IFERROR(VLOOKUP(AI947,Breakup[],2,FALSE),"&gt;24"))</f>
        <v>&gt;24</v>
      </c>
      <c r="AK947" s="69" t="str">
        <f>VLOOKUP(V947,Master!B:D,3,FALSE)</f>
        <v>South</v>
      </c>
      <c r="AL947" s="69" t="str">
        <f t="shared" si="179"/>
        <v>Bangalore-CLS</v>
      </c>
    </row>
    <row r="948" spans="1:38">
      <c r="A948" s="13" t="s">
        <v>2195</v>
      </c>
      <c r="B948" s="54">
        <v>44701.634448530102</v>
      </c>
      <c r="C948" s="13" t="s">
        <v>344</v>
      </c>
      <c r="D948" s="13">
        <v>1317</v>
      </c>
      <c r="E948" s="13" t="s">
        <v>2196</v>
      </c>
      <c r="F948" s="13" t="s">
        <v>33</v>
      </c>
      <c r="G948" s="14">
        <v>1653040895232</v>
      </c>
      <c r="H948" s="55">
        <v>0.97754629629629597</v>
      </c>
      <c r="I948" s="33">
        <v>44882.977546296301</v>
      </c>
      <c r="J948" s="58">
        <v>44882</v>
      </c>
      <c r="K948" s="13" t="s">
        <v>263</v>
      </c>
      <c r="L948" s="13" t="s">
        <v>69</v>
      </c>
      <c r="M948" s="13" t="s">
        <v>101</v>
      </c>
      <c r="N948" s="13" t="s">
        <v>206</v>
      </c>
      <c r="O948" s="33" t="s">
        <v>38</v>
      </c>
      <c r="P948" s="58" t="s">
        <v>38</v>
      </c>
      <c r="Q948" s="33" t="s">
        <v>207</v>
      </c>
      <c r="R948" s="14" t="s">
        <v>38</v>
      </c>
      <c r="S948" s="13" t="s">
        <v>208</v>
      </c>
      <c r="T948" s="13" t="s">
        <v>209</v>
      </c>
      <c r="U948" s="33">
        <f t="shared" ca="1" si="168"/>
        <v>45744.56914039352</v>
      </c>
      <c r="V948" s="13" t="str">
        <f t="shared" si="169"/>
        <v>Mumbai</v>
      </c>
      <c r="W948" s="13" t="str">
        <f t="shared" si="170"/>
        <v>RI</v>
      </c>
      <c r="X948" s="13">
        <f t="shared" si="171"/>
        <v>23</v>
      </c>
      <c r="Y948" s="13" t="str">
        <f>IFERROR(VLOOKUP(C948,ReceivingTeam[],2,FALSE),"HelpDesk")</f>
        <v>HelpDesk</v>
      </c>
      <c r="Z948" s="67">
        <f t="shared" si="172"/>
        <v>44883.644212962965</v>
      </c>
      <c r="AA948" s="68">
        <f t="shared" si="173"/>
        <v>44882</v>
      </c>
      <c r="AB948" s="69" t="b">
        <f t="shared" si="174"/>
        <v>1</v>
      </c>
      <c r="AC948" s="70">
        <f t="shared" si="175"/>
        <v>0.5</v>
      </c>
      <c r="AD948" s="67">
        <f t="shared" si="176"/>
        <v>44883.644212962965</v>
      </c>
      <c r="AE948" s="67">
        <f>VLOOKUP(V948,'Branch Wise Work Timelines'!C:G,3,FALSE)+AA948</f>
        <v>44882.416666666664</v>
      </c>
      <c r="AF948" s="67">
        <f>IF(V948="Bangalore",VLOOKUP(V948,'Branch Wise Work Timelines'!C:G,4,FALSE)+AA948+1,IF(V948="Mumbai",VLOOKUP(V948,'Branch Wise Work Timelines'!C:G,4,FALSE)+AA948+1,VLOOKUP(V948,'Branch Wise Work Timelines'!C:G,4,FALSE)+AA948))</f>
        <v>44883.25</v>
      </c>
      <c r="AG948" s="67">
        <f>WORKDAY.INTL(AA948,1,11)+VLOOKUP(V948,'Branch Wise Work Timelines'!C:G,3,FALSE)</f>
        <v>44883.416666666664</v>
      </c>
      <c r="AH948" s="69" t="str">
        <f t="shared" ca="1" si="177"/>
        <v>Out of TAT</v>
      </c>
      <c r="AI948" s="69">
        <f t="shared" ca="1" si="178"/>
        <v>20663</v>
      </c>
      <c r="AJ948" s="69" t="str">
        <f ca="1">IF(AI948&lt;0,"0-12",IFERROR(VLOOKUP(AI948,Breakup[],2,FALSE),"&gt;24"))</f>
        <v>&gt;24</v>
      </c>
      <c r="AK948" s="69" t="str">
        <f>VLOOKUP(V948,Master!B:D,3,FALSE)</f>
        <v>East</v>
      </c>
      <c r="AL948" s="69" t="str">
        <f t="shared" si="179"/>
        <v>Mumbai</v>
      </c>
    </row>
    <row r="949" spans="1:38">
      <c r="A949" s="13" t="s">
        <v>2197</v>
      </c>
      <c r="B949" s="54">
        <v>44701.484555324103</v>
      </c>
      <c r="C949" s="13" t="s">
        <v>110</v>
      </c>
      <c r="D949" s="13">
        <v>621</v>
      </c>
      <c r="E949" s="13" t="s">
        <v>2198</v>
      </c>
      <c r="F949" s="13" t="s">
        <v>33</v>
      </c>
      <c r="G949" s="14">
        <v>1653031333276</v>
      </c>
      <c r="H949" s="55">
        <v>0.425300925925926</v>
      </c>
      <c r="I949" s="33">
        <v>44890.425300925897</v>
      </c>
      <c r="J949" s="58">
        <v>44890</v>
      </c>
      <c r="K949" s="13" t="s">
        <v>263</v>
      </c>
      <c r="L949" s="13" t="s">
        <v>69</v>
      </c>
      <c r="M949" s="13" t="s">
        <v>101</v>
      </c>
      <c r="N949" s="13" t="s">
        <v>206</v>
      </c>
      <c r="O949" s="33" t="s">
        <v>38</v>
      </c>
      <c r="P949" s="58" t="s">
        <v>38</v>
      </c>
      <c r="Q949" s="33" t="s">
        <v>207</v>
      </c>
      <c r="R949" s="14" t="s">
        <v>38</v>
      </c>
      <c r="S949" s="13" t="s">
        <v>208</v>
      </c>
      <c r="T949" s="13" t="s">
        <v>209</v>
      </c>
      <c r="U949" s="33">
        <f t="shared" ca="1" si="168"/>
        <v>45744.56914039352</v>
      </c>
      <c r="V949" s="13" t="str">
        <f t="shared" si="169"/>
        <v>Mumbai</v>
      </c>
      <c r="W949" s="13" t="str">
        <f t="shared" si="170"/>
        <v>RI</v>
      </c>
      <c r="X949" s="13">
        <f t="shared" si="171"/>
        <v>10</v>
      </c>
      <c r="Y949" s="13" t="str">
        <f>IFERROR(VLOOKUP(C949,ReceivingTeam[],2,FALSE),"HelpDesk")</f>
        <v>Branch office</v>
      </c>
      <c r="Z949" s="67">
        <f t="shared" si="172"/>
        <v>44890.925300925897</v>
      </c>
      <c r="AA949" s="68">
        <f t="shared" si="173"/>
        <v>44890</v>
      </c>
      <c r="AB949" s="69" t="b">
        <f t="shared" si="174"/>
        <v>1</v>
      </c>
      <c r="AC949" s="70">
        <f t="shared" si="175"/>
        <v>0.5</v>
      </c>
      <c r="AD949" s="67">
        <f t="shared" si="176"/>
        <v>44890.925300925897</v>
      </c>
      <c r="AE949" s="67">
        <f>VLOOKUP(V949,'Branch Wise Work Timelines'!C:G,3,FALSE)+AA949</f>
        <v>44890.416666666664</v>
      </c>
      <c r="AF949" s="67">
        <f>IF(V949="Bangalore",VLOOKUP(V949,'Branch Wise Work Timelines'!C:G,4,FALSE)+AA949+1,IF(V949="Mumbai",VLOOKUP(V949,'Branch Wise Work Timelines'!C:G,4,FALSE)+AA949+1,VLOOKUP(V949,'Branch Wise Work Timelines'!C:G,4,FALSE)+AA949))</f>
        <v>44891.25</v>
      </c>
      <c r="AG949" s="67">
        <f>WORKDAY.INTL(AA949,1,11)+VLOOKUP(V949,'Branch Wise Work Timelines'!C:G,3,FALSE)</f>
        <v>44891.416666666664</v>
      </c>
      <c r="AH949" s="69" t="str">
        <f t="shared" ca="1" si="177"/>
        <v>Out of TAT</v>
      </c>
      <c r="AI949" s="69">
        <f t="shared" ca="1" si="178"/>
        <v>20488</v>
      </c>
      <c r="AJ949" s="69" t="str">
        <f ca="1">IF(AI949&lt;0,"0-12",IFERROR(VLOOKUP(AI949,Breakup[],2,FALSE),"&gt;24"))</f>
        <v>&gt;24</v>
      </c>
      <c r="AK949" s="69" t="str">
        <f>VLOOKUP(V949,Master!B:D,3,FALSE)</f>
        <v>East</v>
      </c>
      <c r="AL949" s="69" t="str">
        <f t="shared" si="179"/>
        <v>Mumbai</v>
      </c>
    </row>
    <row r="950" spans="1:38">
      <c r="A950" s="13" t="s">
        <v>2199</v>
      </c>
      <c r="B950" s="54">
        <v>44701.618198923599</v>
      </c>
      <c r="C950" s="13" t="s">
        <v>418</v>
      </c>
      <c r="D950" s="13">
        <v>390</v>
      </c>
      <c r="E950" s="13" t="s">
        <v>2200</v>
      </c>
      <c r="F950" s="13" t="s">
        <v>15</v>
      </c>
      <c r="G950" s="14">
        <v>1653039610057</v>
      </c>
      <c r="H950" s="55">
        <v>0.92384259259259205</v>
      </c>
      <c r="I950" s="33">
        <v>44887.923842592601</v>
      </c>
      <c r="J950" s="58">
        <v>44887</v>
      </c>
      <c r="K950" s="13" t="s">
        <v>213</v>
      </c>
      <c r="L950" s="13" t="s">
        <v>30</v>
      </c>
      <c r="M950" s="13" t="s">
        <v>214</v>
      </c>
      <c r="N950" s="13" t="s">
        <v>206</v>
      </c>
      <c r="O950" s="33" t="s">
        <v>38</v>
      </c>
      <c r="P950" s="58" t="s">
        <v>38</v>
      </c>
      <c r="Q950" s="33" t="s">
        <v>207</v>
      </c>
      <c r="R950" s="14" t="s">
        <v>38</v>
      </c>
      <c r="S950" s="13" t="s">
        <v>216</v>
      </c>
      <c r="T950" s="13" t="s">
        <v>278</v>
      </c>
      <c r="U950" s="33">
        <f t="shared" ca="1" si="168"/>
        <v>45744.56914039352</v>
      </c>
      <c r="V950" s="13" t="str">
        <f t="shared" si="169"/>
        <v>Bangalore</v>
      </c>
      <c r="W950" s="13" t="str">
        <f t="shared" si="170"/>
        <v>CLS</v>
      </c>
      <c r="X950" s="13">
        <f t="shared" si="171"/>
        <v>22</v>
      </c>
      <c r="Y950" s="13" t="str">
        <f>IFERROR(VLOOKUP(C950,ReceivingTeam[],2,FALSE),"HelpDesk")</f>
        <v>HelpDesk</v>
      </c>
      <c r="Z950" s="67">
        <f t="shared" si="172"/>
        <v>44891.236342592601</v>
      </c>
      <c r="AA950" s="68">
        <f t="shared" si="173"/>
        <v>44887</v>
      </c>
      <c r="AB950" s="69" t="b">
        <f t="shared" si="174"/>
        <v>1</v>
      </c>
      <c r="AC950" s="70">
        <f t="shared" si="175"/>
        <v>3</v>
      </c>
      <c r="AD950" s="67">
        <f t="shared" si="176"/>
        <v>44891.236342592601</v>
      </c>
      <c r="AE950" s="67">
        <f>VLOOKUP(V950,'Branch Wise Work Timelines'!C:G,3,FALSE)+AA950</f>
        <v>44887.416666666664</v>
      </c>
      <c r="AF950" s="67">
        <f>IF(V950="Bangalore",VLOOKUP(V950,'Branch Wise Work Timelines'!C:G,4,FALSE)+AA950+1,IF(V950="Mumbai",VLOOKUP(V950,'Branch Wise Work Timelines'!C:G,4,FALSE)+AA950+1,VLOOKUP(V950,'Branch Wise Work Timelines'!C:G,4,FALSE)+AA950))</f>
        <v>44888.104166666664</v>
      </c>
      <c r="AG950" s="67">
        <f>WORKDAY.INTL(AA950,1,11)+VLOOKUP(V950,'Branch Wise Work Timelines'!C:G,3,FALSE)</f>
        <v>44888.416666666664</v>
      </c>
      <c r="AH950" s="69" t="str">
        <f t="shared" ca="1" si="177"/>
        <v>Out of TAT</v>
      </c>
      <c r="AI950" s="69">
        <f t="shared" ca="1" si="178"/>
        <v>20480</v>
      </c>
      <c r="AJ950" s="69" t="str">
        <f ca="1">IF(AI950&lt;0,"0-12",IFERROR(VLOOKUP(AI950,Breakup[],2,FALSE),"&gt;24"))</f>
        <v>&gt;24</v>
      </c>
      <c r="AK950" s="69" t="str">
        <f>VLOOKUP(V950,Master!B:D,3,FALSE)</f>
        <v>South</v>
      </c>
      <c r="AL950" s="69" t="str">
        <f t="shared" si="179"/>
        <v>Bangalore-CLS</v>
      </c>
    </row>
    <row r="951" spans="1:38">
      <c r="A951" s="13" t="s">
        <v>2201</v>
      </c>
      <c r="B951" s="54">
        <v>44701.6226459838</v>
      </c>
      <c r="C951" s="13" t="s">
        <v>347</v>
      </c>
      <c r="D951" s="13">
        <v>687</v>
      </c>
      <c r="E951" s="13" t="s">
        <v>2202</v>
      </c>
      <c r="F951" s="13" t="s">
        <v>33</v>
      </c>
      <c r="G951" s="14">
        <v>1653041796025</v>
      </c>
      <c r="H951" s="55">
        <v>0.31959490740740698</v>
      </c>
      <c r="I951" s="33">
        <v>44889.3195949074</v>
      </c>
      <c r="J951" s="58">
        <v>44889</v>
      </c>
      <c r="K951" s="13" t="s">
        <v>325</v>
      </c>
      <c r="L951" s="13" t="s">
        <v>55</v>
      </c>
      <c r="M951" s="13" t="s">
        <v>347</v>
      </c>
      <c r="N951" s="13" t="s">
        <v>206</v>
      </c>
      <c r="O951" s="33" t="s">
        <v>38</v>
      </c>
      <c r="P951" s="58" t="s">
        <v>38</v>
      </c>
      <c r="Q951" s="33" t="s">
        <v>207</v>
      </c>
      <c r="R951" s="14" t="s">
        <v>38</v>
      </c>
      <c r="S951" s="13" t="s">
        <v>208</v>
      </c>
      <c r="T951" s="13" t="s">
        <v>209</v>
      </c>
      <c r="U951" s="33">
        <f t="shared" ca="1" si="168"/>
        <v>45744.56914039352</v>
      </c>
      <c r="V951" s="13" t="str">
        <f t="shared" si="169"/>
        <v>Delhi</v>
      </c>
      <c r="W951" s="13" t="str">
        <f t="shared" si="170"/>
        <v>RI</v>
      </c>
      <c r="X951" s="13">
        <f t="shared" si="171"/>
        <v>7</v>
      </c>
      <c r="Y951" s="13" t="str">
        <f>IFERROR(VLOOKUP(C951,ReceivingTeam[],2,FALSE),"HelpDesk")</f>
        <v>HelpDesk</v>
      </c>
      <c r="Z951" s="67">
        <f t="shared" si="172"/>
        <v>44890.562499999993</v>
      </c>
      <c r="AA951" s="68">
        <f t="shared" si="173"/>
        <v>44889</v>
      </c>
      <c r="AB951" s="69" t="b">
        <f t="shared" si="174"/>
        <v>1</v>
      </c>
      <c r="AC951" s="70">
        <f t="shared" si="175"/>
        <v>0.5</v>
      </c>
      <c r="AD951" s="67">
        <f t="shared" si="176"/>
        <v>44890.562499999993</v>
      </c>
      <c r="AE951" s="67">
        <f>VLOOKUP(V951,'Branch Wise Work Timelines'!C:G,3,FALSE)+AA951</f>
        <v>44889.416666666664</v>
      </c>
      <c r="AF951" s="67">
        <f>IF(V951="Bangalore",VLOOKUP(V951,'Branch Wise Work Timelines'!C:G,4,FALSE)+AA951+1,IF(V951="Mumbai",VLOOKUP(V951,'Branch Wise Work Timelines'!C:G,4,FALSE)+AA951+1,VLOOKUP(V951,'Branch Wise Work Timelines'!C:G,4,FALSE)+AA951))</f>
        <v>44889.770833333336</v>
      </c>
      <c r="AG951" s="67">
        <f>WORKDAY.INTL(AA951,1,11)+VLOOKUP(V951,'Branch Wise Work Timelines'!C:G,3,FALSE)</f>
        <v>44890.416666666664</v>
      </c>
      <c r="AH951" s="69" t="str">
        <f t="shared" ca="1" si="177"/>
        <v>Out of TAT</v>
      </c>
      <c r="AI951" s="69">
        <f t="shared" ca="1" si="178"/>
        <v>20497</v>
      </c>
      <c r="AJ951" s="69" t="str">
        <f ca="1">IF(AI951&lt;0,"0-12",IFERROR(VLOOKUP(AI951,Breakup[],2,FALSE),"&gt;24"))</f>
        <v>&gt;24</v>
      </c>
      <c r="AK951" s="69" t="str">
        <f>VLOOKUP(V951,Master!B:D,3,FALSE)</f>
        <v>North</v>
      </c>
      <c r="AL951" s="69" t="str">
        <f t="shared" si="179"/>
        <v>Delhi</v>
      </c>
    </row>
    <row r="952" spans="1:38">
      <c r="A952" s="13" t="s">
        <v>2203</v>
      </c>
      <c r="B952" s="54">
        <v>44701.667823344898</v>
      </c>
      <c r="C952" s="13" t="s">
        <v>404</v>
      </c>
      <c r="D952" s="13">
        <v>1308</v>
      </c>
      <c r="E952" s="13" t="s">
        <v>2204</v>
      </c>
      <c r="F952" s="13" t="s">
        <v>15</v>
      </c>
      <c r="G952" s="14">
        <v>1653043347189</v>
      </c>
      <c r="H952" s="55">
        <v>0.40192129629629603</v>
      </c>
      <c r="I952" s="33">
        <v>44884.401921296303</v>
      </c>
      <c r="J952" s="58">
        <v>44884</v>
      </c>
      <c r="K952" s="13" t="s">
        <v>213</v>
      </c>
      <c r="L952" s="13" t="s">
        <v>30</v>
      </c>
      <c r="M952" s="13" t="s">
        <v>75</v>
      </c>
      <c r="N952" s="13" t="s">
        <v>206</v>
      </c>
      <c r="O952" s="33" t="s">
        <v>38</v>
      </c>
      <c r="P952" s="58" t="s">
        <v>38</v>
      </c>
      <c r="Q952" s="33" t="s">
        <v>207</v>
      </c>
      <c r="R952" s="14" t="s">
        <v>38</v>
      </c>
      <c r="S952" s="13" t="s">
        <v>208</v>
      </c>
      <c r="T952" s="13" t="s">
        <v>209</v>
      </c>
      <c r="U952" s="33">
        <f t="shared" ca="1" si="168"/>
        <v>45744.56914039352</v>
      </c>
      <c r="V952" s="13" t="str">
        <f t="shared" si="169"/>
        <v>Bangalore</v>
      </c>
      <c r="W952" s="13" t="str">
        <f t="shared" si="170"/>
        <v>CLS</v>
      </c>
      <c r="X952" s="13">
        <f t="shared" si="171"/>
        <v>9</v>
      </c>
      <c r="Y952" s="13" t="str">
        <f>IFERROR(VLOOKUP(C952,ReceivingTeam[],2,FALSE),"HelpDesk")</f>
        <v>HelpDesk</v>
      </c>
      <c r="Z952" s="67">
        <f t="shared" si="172"/>
        <v>44884.916666666664</v>
      </c>
      <c r="AA952" s="68">
        <f t="shared" si="173"/>
        <v>44884</v>
      </c>
      <c r="AB952" s="69" t="b">
        <f t="shared" si="174"/>
        <v>1</v>
      </c>
      <c r="AC952" s="70">
        <f t="shared" si="175"/>
        <v>0.5</v>
      </c>
      <c r="AD952" s="67">
        <f t="shared" si="176"/>
        <v>44884.916666666664</v>
      </c>
      <c r="AE952" s="67">
        <f>VLOOKUP(V952,'Branch Wise Work Timelines'!C:G,3,FALSE)+AA952</f>
        <v>44884.416666666664</v>
      </c>
      <c r="AF952" s="67">
        <f>IF(V952="Bangalore",VLOOKUP(V952,'Branch Wise Work Timelines'!C:G,4,FALSE)+AA952+1,IF(V952="Mumbai",VLOOKUP(V952,'Branch Wise Work Timelines'!C:G,4,FALSE)+AA952+1,VLOOKUP(V952,'Branch Wise Work Timelines'!C:G,4,FALSE)+AA952))</f>
        <v>44885.104166666664</v>
      </c>
      <c r="AG952" s="67">
        <f>WORKDAY.INTL(AA952,1,11)+VLOOKUP(V952,'Branch Wise Work Timelines'!C:G,3,FALSE)</f>
        <v>44886.416666666664</v>
      </c>
      <c r="AH952" s="69" t="str">
        <f t="shared" ca="1" si="177"/>
        <v>Out of TAT</v>
      </c>
      <c r="AI952" s="69">
        <f t="shared" ca="1" si="178"/>
        <v>20632</v>
      </c>
      <c r="AJ952" s="69" t="str">
        <f ca="1">IF(AI952&lt;0,"0-12",IFERROR(VLOOKUP(AI952,Breakup[],2,FALSE),"&gt;24"))</f>
        <v>&gt;24</v>
      </c>
      <c r="AK952" s="69" t="str">
        <f>VLOOKUP(V952,Master!B:D,3,FALSE)</f>
        <v>South</v>
      </c>
      <c r="AL952" s="69" t="str">
        <f t="shared" si="179"/>
        <v>Bangalore-CLS</v>
      </c>
    </row>
    <row r="953" spans="1:38">
      <c r="A953" s="13" t="s">
        <v>2205</v>
      </c>
      <c r="B953" s="54">
        <v>44701.613939317103</v>
      </c>
      <c r="C953" s="13" t="s">
        <v>268</v>
      </c>
      <c r="D953" s="13">
        <v>977</v>
      </c>
      <c r="E953" s="13" t="s">
        <v>2206</v>
      </c>
      <c r="F953" s="13" t="s">
        <v>15</v>
      </c>
      <c r="G953" s="14">
        <v>1653039610057</v>
      </c>
      <c r="H953" s="55">
        <v>0.48243055555555597</v>
      </c>
      <c r="I953" s="33">
        <v>44886.482430555603</v>
      </c>
      <c r="J953" s="58">
        <v>44886</v>
      </c>
      <c r="K953" s="13" t="s">
        <v>213</v>
      </c>
      <c r="L953" s="13" t="s">
        <v>30</v>
      </c>
      <c r="M953" s="13" t="s">
        <v>214</v>
      </c>
      <c r="N953" s="13" t="s">
        <v>206</v>
      </c>
      <c r="O953" s="33" t="s">
        <v>38</v>
      </c>
      <c r="P953" s="58" t="s">
        <v>38</v>
      </c>
      <c r="Q953" s="33" t="s">
        <v>207</v>
      </c>
      <c r="R953" s="14" t="s">
        <v>38</v>
      </c>
      <c r="S953" s="13" t="s">
        <v>216</v>
      </c>
      <c r="T953" s="13" t="s">
        <v>278</v>
      </c>
      <c r="U953" s="33">
        <f t="shared" ca="1" si="168"/>
        <v>45744.56914039352</v>
      </c>
      <c r="V953" s="13" t="str">
        <f t="shared" si="169"/>
        <v>Bangalore</v>
      </c>
      <c r="W953" s="13" t="str">
        <f t="shared" si="170"/>
        <v>CLS</v>
      </c>
      <c r="X953" s="13">
        <f t="shared" si="171"/>
        <v>11</v>
      </c>
      <c r="Y953" s="13" t="str">
        <f>IFERROR(VLOOKUP(C953,ReceivingTeam[],2,FALSE),"HelpDesk")</f>
        <v>HelpDesk</v>
      </c>
      <c r="Z953" s="67">
        <f t="shared" si="172"/>
        <v>44889.794930555603</v>
      </c>
      <c r="AA953" s="68">
        <f t="shared" si="173"/>
        <v>44886</v>
      </c>
      <c r="AB953" s="69" t="b">
        <f t="shared" si="174"/>
        <v>1</v>
      </c>
      <c r="AC953" s="70">
        <f t="shared" si="175"/>
        <v>3</v>
      </c>
      <c r="AD953" s="67">
        <f t="shared" si="176"/>
        <v>44889.794930555603</v>
      </c>
      <c r="AE953" s="67">
        <f>VLOOKUP(V953,'Branch Wise Work Timelines'!C:G,3,FALSE)+AA953</f>
        <v>44886.416666666664</v>
      </c>
      <c r="AF953" s="67">
        <f>IF(V953="Bangalore",VLOOKUP(V953,'Branch Wise Work Timelines'!C:G,4,FALSE)+AA953+1,IF(V953="Mumbai",VLOOKUP(V953,'Branch Wise Work Timelines'!C:G,4,FALSE)+AA953+1,VLOOKUP(V953,'Branch Wise Work Timelines'!C:G,4,FALSE)+AA953))</f>
        <v>44887.104166666664</v>
      </c>
      <c r="AG953" s="67">
        <f>WORKDAY.INTL(AA953,1,11)+VLOOKUP(V953,'Branch Wise Work Timelines'!C:G,3,FALSE)</f>
        <v>44887.416666666664</v>
      </c>
      <c r="AH953" s="69" t="str">
        <f t="shared" ca="1" si="177"/>
        <v>Out of TAT</v>
      </c>
      <c r="AI953" s="69">
        <f t="shared" ca="1" si="178"/>
        <v>20515</v>
      </c>
      <c r="AJ953" s="69" t="str">
        <f ca="1">IF(AI953&lt;0,"0-12",IFERROR(VLOOKUP(AI953,Breakup[],2,FALSE),"&gt;24"))</f>
        <v>&gt;24</v>
      </c>
      <c r="AK953" s="69" t="str">
        <f>VLOOKUP(V953,Master!B:D,3,FALSE)</f>
        <v>South</v>
      </c>
      <c r="AL953" s="69" t="str">
        <f t="shared" si="179"/>
        <v>Bangalore-CLS</v>
      </c>
    </row>
    <row r="954" spans="1:38">
      <c r="A954" s="13" t="s">
        <v>2207</v>
      </c>
      <c r="B954" s="54">
        <v>44701.563764120401</v>
      </c>
      <c r="C954" s="13" t="s">
        <v>87</v>
      </c>
      <c r="D954" s="13">
        <v>674</v>
      </c>
      <c r="E954" s="13" t="s">
        <v>2208</v>
      </c>
      <c r="F954" s="13" t="s">
        <v>33</v>
      </c>
      <c r="G954" s="14">
        <v>1653035836057</v>
      </c>
      <c r="H954" s="55">
        <v>0.95179398148148098</v>
      </c>
      <c r="I954" s="33">
        <v>44887.951793981498</v>
      </c>
      <c r="J954" s="58">
        <v>44887</v>
      </c>
      <c r="K954" s="13" t="s">
        <v>213</v>
      </c>
      <c r="L954" s="13" t="s">
        <v>30</v>
      </c>
      <c r="M954" s="13" t="s">
        <v>282</v>
      </c>
      <c r="N954" s="13" t="s">
        <v>206</v>
      </c>
      <c r="O954" s="33" t="s">
        <v>38</v>
      </c>
      <c r="P954" s="58" t="s">
        <v>38</v>
      </c>
      <c r="Q954" s="33" t="s">
        <v>207</v>
      </c>
      <c r="R954" s="14" t="s">
        <v>38</v>
      </c>
      <c r="S954" s="13" t="s">
        <v>208</v>
      </c>
      <c r="T954" s="13" t="s">
        <v>209</v>
      </c>
      <c r="U954" s="33">
        <f t="shared" ca="1" si="168"/>
        <v>45744.56914039352</v>
      </c>
      <c r="V954" s="13" t="str">
        <f t="shared" si="169"/>
        <v>Bangalore</v>
      </c>
      <c r="W954" s="13" t="str">
        <f t="shared" si="170"/>
        <v>RI</v>
      </c>
      <c r="X954" s="13">
        <f t="shared" si="171"/>
        <v>22</v>
      </c>
      <c r="Y954" s="13" t="str">
        <f>IFERROR(VLOOKUP(C954,ReceivingTeam[],2,FALSE),"HelpDesk")</f>
        <v>Branch office</v>
      </c>
      <c r="Z954" s="67">
        <f t="shared" si="172"/>
        <v>44888.764293981498</v>
      </c>
      <c r="AA954" s="68">
        <f t="shared" si="173"/>
        <v>44887</v>
      </c>
      <c r="AB954" s="69" t="b">
        <f t="shared" si="174"/>
        <v>1</v>
      </c>
      <c r="AC954" s="70">
        <f t="shared" si="175"/>
        <v>0.5</v>
      </c>
      <c r="AD954" s="67">
        <f t="shared" si="176"/>
        <v>44888.764293981498</v>
      </c>
      <c r="AE954" s="67">
        <f>VLOOKUP(V954,'Branch Wise Work Timelines'!C:G,3,FALSE)+AA954</f>
        <v>44887.416666666664</v>
      </c>
      <c r="AF954" s="67">
        <f>IF(V954="Bangalore",VLOOKUP(V954,'Branch Wise Work Timelines'!C:G,4,FALSE)+AA954+1,IF(V954="Mumbai",VLOOKUP(V954,'Branch Wise Work Timelines'!C:G,4,FALSE)+AA954+1,VLOOKUP(V954,'Branch Wise Work Timelines'!C:G,4,FALSE)+AA954))</f>
        <v>44888.104166666664</v>
      </c>
      <c r="AG954" s="67">
        <f>WORKDAY.INTL(AA954,1,11)+VLOOKUP(V954,'Branch Wise Work Timelines'!C:G,3,FALSE)</f>
        <v>44888.416666666664</v>
      </c>
      <c r="AH954" s="69" t="str">
        <f t="shared" ca="1" si="177"/>
        <v>Out of TAT</v>
      </c>
      <c r="AI954" s="69">
        <f t="shared" ca="1" si="178"/>
        <v>20540</v>
      </c>
      <c r="AJ954" s="69" t="str">
        <f ca="1">IF(AI954&lt;0,"0-12",IFERROR(VLOOKUP(AI954,Breakup[],2,FALSE),"&gt;24"))</f>
        <v>&gt;24</v>
      </c>
      <c r="AK954" s="69" t="str">
        <f>VLOOKUP(V954,Master!B:D,3,FALSE)</f>
        <v>South</v>
      </c>
      <c r="AL954" s="69" t="str">
        <f t="shared" si="179"/>
        <v>Bangalore</v>
      </c>
    </row>
    <row r="955" spans="1:38">
      <c r="A955" s="13" t="s">
        <v>2209</v>
      </c>
      <c r="B955" s="54">
        <v>44701.536398263903</v>
      </c>
      <c r="C955" s="13" t="s">
        <v>162</v>
      </c>
      <c r="D955" s="13">
        <v>385</v>
      </c>
      <c r="E955" s="13" t="s">
        <v>2210</v>
      </c>
      <c r="F955" s="13" t="s">
        <v>15</v>
      </c>
      <c r="G955" s="14">
        <v>1653036841901</v>
      </c>
      <c r="H955" s="55">
        <v>0.44549768518518501</v>
      </c>
      <c r="I955" s="33">
        <v>44888.445497685199</v>
      </c>
      <c r="J955" s="58">
        <v>44888</v>
      </c>
      <c r="K955" s="13" t="s">
        <v>249</v>
      </c>
      <c r="L955" s="13" t="s">
        <v>44</v>
      </c>
      <c r="M955" s="13" t="s">
        <v>250</v>
      </c>
      <c r="N955" s="13" t="s">
        <v>206</v>
      </c>
      <c r="O955" s="33" t="s">
        <v>38</v>
      </c>
      <c r="P955" s="58" t="s">
        <v>38</v>
      </c>
      <c r="Q955" s="33" t="s">
        <v>207</v>
      </c>
      <c r="R955" s="14" t="s">
        <v>38</v>
      </c>
      <c r="S955" s="13" t="s">
        <v>216</v>
      </c>
      <c r="T955" s="13" t="s">
        <v>217</v>
      </c>
      <c r="U955" s="33">
        <f t="shared" ca="1" si="168"/>
        <v>45744.56914039352</v>
      </c>
      <c r="V955" s="13" t="str">
        <f t="shared" si="169"/>
        <v>Coimbatore</v>
      </c>
      <c r="W955" s="13" t="str">
        <f t="shared" si="170"/>
        <v>CLS</v>
      </c>
      <c r="X955" s="13">
        <f t="shared" si="171"/>
        <v>10</v>
      </c>
      <c r="Y955" s="13" t="str">
        <f>IFERROR(VLOOKUP(C955,ReceivingTeam[],2,FALSE),"HelpDesk")</f>
        <v>Branch office</v>
      </c>
      <c r="Z955" s="67">
        <f t="shared" si="172"/>
        <v>44889.591331018528</v>
      </c>
      <c r="AA955" s="68">
        <f t="shared" si="173"/>
        <v>44888</v>
      </c>
      <c r="AB955" s="69" t="b">
        <f t="shared" si="174"/>
        <v>1</v>
      </c>
      <c r="AC955" s="70">
        <f t="shared" si="175"/>
        <v>0.5</v>
      </c>
      <c r="AD955" s="67">
        <f t="shared" si="176"/>
        <v>44889.591331018528</v>
      </c>
      <c r="AE955" s="67">
        <f>VLOOKUP(V955,'Branch Wise Work Timelines'!C:G,3,FALSE)+AA955</f>
        <v>44888.416666666664</v>
      </c>
      <c r="AF955" s="67">
        <f>IF(V955="Bangalore",VLOOKUP(V955,'Branch Wise Work Timelines'!C:G,4,FALSE)+AA955+1,IF(V955="Mumbai",VLOOKUP(V955,'Branch Wise Work Timelines'!C:G,4,FALSE)+AA955+1,VLOOKUP(V955,'Branch Wise Work Timelines'!C:G,4,FALSE)+AA955))</f>
        <v>44888.770833333336</v>
      </c>
      <c r="AG955" s="67">
        <f>WORKDAY.INTL(AA955,1,11)+VLOOKUP(V955,'Branch Wise Work Timelines'!C:G,3,FALSE)</f>
        <v>44889.416666666664</v>
      </c>
      <c r="AH955" s="69" t="str">
        <f t="shared" ca="1" si="177"/>
        <v>Out of TAT</v>
      </c>
      <c r="AI955" s="69">
        <f t="shared" ca="1" si="178"/>
        <v>20520</v>
      </c>
      <c r="AJ955" s="69" t="str">
        <f ca="1">IF(AI955&lt;0,"0-12",IFERROR(VLOOKUP(AI955,Breakup[],2,FALSE),"&gt;24"))</f>
        <v>&gt;24</v>
      </c>
      <c r="AK955" s="69" t="str">
        <f>VLOOKUP(V955,Master!B:D,3,FALSE)</f>
        <v>South</v>
      </c>
      <c r="AL955" s="69" t="str">
        <f t="shared" si="179"/>
        <v>Coimbatore</v>
      </c>
    </row>
    <row r="956" spans="1:38">
      <c r="A956" s="13" t="s">
        <v>2211</v>
      </c>
      <c r="B956" s="54">
        <v>44701.5417366088</v>
      </c>
      <c r="C956" s="13" t="s">
        <v>363</v>
      </c>
      <c r="D956" s="13">
        <v>351</v>
      </c>
      <c r="E956" s="13" t="s">
        <v>2212</v>
      </c>
      <c r="F956" s="13" t="s">
        <v>33</v>
      </c>
      <c r="G956" s="14">
        <v>1653032962527</v>
      </c>
      <c r="H956" s="55">
        <v>0.83737268518518504</v>
      </c>
      <c r="I956" s="33">
        <v>44883.837372685201</v>
      </c>
      <c r="J956" s="58">
        <v>44883</v>
      </c>
      <c r="K956" s="13" t="s">
        <v>213</v>
      </c>
      <c r="L956" s="13" t="s">
        <v>30</v>
      </c>
      <c r="M956" s="13" t="s">
        <v>282</v>
      </c>
      <c r="N956" s="13" t="s">
        <v>206</v>
      </c>
      <c r="O956" s="33" t="s">
        <v>38</v>
      </c>
      <c r="P956" s="58" t="s">
        <v>38</v>
      </c>
      <c r="Q956" s="33" t="s">
        <v>207</v>
      </c>
      <c r="R956" s="14" t="s">
        <v>38</v>
      </c>
      <c r="S956" s="13" t="s">
        <v>216</v>
      </c>
      <c r="T956" s="13" t="s">
        <v>278</v>
      </c>
      <c r="U956" s="33">
        <f t="shared" ca="1" si="168"/>
        <v>45744.56914039352</v>
      </c>
      <c r="V956" s="13" t="str">
        <f t="shared" si="169"/>
        <v>Bangalore</v>
      </c>
      <c r="W956" s="13" t="str">
        <f t="shared" si="170"/>
        <v>RI</v>
      </c>
      <c r="X956" s="13">
        <f t="shared" si="171"/>
        <v>20</v>
      </c>
      <c r="Y956" s="13" t="str">
        <f>IFERROR(VLOOKUP(C956,ReceivingTeam[],2,FALSE),"HelpDesk")</f>
        <v>HelpDesk</v>
      </c>
      <c r="Z956" s="67">
        <f t="shared" si="172"/>
        <v>44887.149872685201</v>
      </c>
      <c r="AA956" s="68">
        <f t="shared" si="173"/>
        <v>44883</v>
      </c>
      <c r="AB956" s="69" t="b">
        <f t="shared" si="174"/>
        <v>1</v>
      </c>
      <c r="AC956" s="70">
        <f t="shared" si="175"/>
        <v>3</v>
      </c>
      <c r="AD956" s="67">
        <f t="shared" si="176"/>
        <v>44887.149872685201</v>
      </c>
      <c r="AE956" s="67">
        <f>VLOOKUP(V956,'Branch Wise Work Timelines'!C:G,3,FALSE)+AA956</f>
        <v>44883.416666666664</v>
      </c>
      <c r="AF956" s="67">
        <f>IF(V956="Bangalore",VLOOKUP(V956,'Branch Wise Work Timelines'!C:G,4,FALSE)+AA956+1,IF(V956="Mumbai",VLOOKUP(V956,'Branch Wise Work Timelines'!C:G,4,FALSE)+AA956+1,VLOOKUP(V956,'Branch Wise Work Timelines'!C:G,4,FALSE)+AA956))</f>
        <v>44884.104166666664</v>
      </c>
      <c r="AG956" s="67">
        <f>WORKDAY.INTL(AA956,1,11)+VLOOKUP(V956,'Branch Wise Work Timelines'!C:G,3,FALSE)</f>
        <v>44884.416666666664</v>
      </c>
      <c r="AH956" s="69" t="str">
        <f t="shared" ca="1" si="177"/>
        <v>Out of TAT</v>
      </c>
      <c r="AI956" s="69">
        <f t="shared" ca="1" si="178"/>
        <v>20579</v>
      </c>
      <c r="AJ956" s="69" t="str">
        <f ca="1">IF(AI956&lt;0,"0-12",IFERROR(VLOOKUP(AI956,Breakup[],2,FALSE),"&gt;24"))</f>
        <v>&gt;24</v>
      </c>
      <c r="AK956" s="69" t="str">
        <f>VLOOKUP(V956,Master!B:D,3,FALSE)</f>
        <v>South</v>
      </c>
      <c r="AL956" s="69" t="str">
        <f t="shared" si="179"/>
        <v>Bangalore</v>
      </c>
    </row>
    <row r="957" spans="1:38">
      <c r="A957" s="13" t="s">
        <v>2213</v>
      </c>
      <c r="B957" s="54">
        <v>44701.615479895801</v>
      </c>
      <c r="C957" s="13" t="s">
        <v>268</v>
      </c>
      <c r="D957" s="13">
        <v>1476</v>
      </c>
      <c r="E957" s="13" t="s">
        <v>2214</v>
      </c>
      <c r="F957" s="13" t="s">
        <v>15</v>
      </c>
      <c r="G957" s="14">
        <v>1653039610057</v>
      </c>
      <c r="H957" s="55">
        <v>5.7430555555555603E-2</v>
      </c>
      <c r="I957" s="33">
        <v>44885.0574305556</v>
      </c>
      <c r="J957" s="58">
        <v>44885</v>
      </c>
      <c r="K957" s="13" t="s">
        <v>213</v>
      </c>
      <c r="L957" s="13" t="s">
        <v>30</v>
      </c>
      <c r="M957" s="13" t="s">
        <v>214</v>
      </c>
      <c r="N957" s="13" t="s">
        <v>206</v>
      </c>
      <c r="O957" s="33" t="s">
        <v>38</v>
      </c>
      <c r="P957" s="58" t="s">
        <v>38</v>
      </c>
      <c r="Q957" s="33" t="s">
        <v>207</v>
      </c>
      <c r="R957" s="14" t="s">
        <v>38</v>
      </c>
      <c r="S957" s="13" t="s">
        <v>216</v>
      </c>
      <c r="T957" s="13" t="s">
        <v>278</v>
      </c>
      <c r="U957" s="33">
        <f t="shared" ca="1" si="168"/>
        <v>45744.56914039352</v>
      </c>
      <c r="V957" s="13" t="str">
        <f t="shared" si="169"/>
        <v>Bangalore</v>
      </c>
      <c r="W957" s="13" t="str">
        <f t="shared" si="170"/>
        <v>CLS</v>
      </c>
      <c r="X957" s="13">
        <f t="shared" si="171"/>
        <v>1</v>
      </c>
      <c r="Y957" s="13" t="str">
        <f>IFERROR(VLOOKUP(C957,ReceivingTeam[],2,FALSE),"HelpDesk")</f>
        <v>HelpDesk</v>
      </c>
      <c r="Z957" s="67">
        <f t="shared" si="172"/>
        <v>44888.416666666664</v>
      </c>
      <c r="AA957" s="68">
        <f t="shared" si="173"/>
        <v>44885</v>
      </c>
      <c r="AB957" s="69" t="b">
        <f t="shared" si="174"/>
        <v>0</v>
      </c>
      <c r="AC957" s="70">
        <f t="shared" si="175"/>
        <v>3</v>
      </c>
      <c r="AD957" s="67">
        <f t="shared" si="176"/>
        <v>44888.416666666664</v>
      </c>
      <c r="AE957" s="67">
        <f>VLOOKUP(V957,'Branch Wise Work Timelines'!C:G,3,FALSE)+AA957</f>
        <v>44885.416666666664</v>
      </c>
      <c r="AF957" s="67">
        <f>IF(V957="Bangalore",VLOOKUP(V957,'Branch Wise Work Timelines'!C:G,4,FALSE)+AA957+1,IF(V957="Mumbai",VLOOKUP(V957,'Branch Wise Work Timelines'!C:G,4,FALSE)+AA957+1,VLOOKUP(V957,'Branch Wise Work Timelines'!C:G,4,FALSE)+AA957))</f>
        <v>44886.104166666664</v>
      </c>
      <c r="AG957" s="67">
        <f>WORKDAY.INTL(AA957,1,11)+VLOOKUP(V957,'Branch Wise Work Timelines'!C:G,3,FALSE)</f>
        <v>44886.416666666664</v>
      </c>
      <c r="AH957" s="69" t="str">
        <f t="shared" ca="1" si="177"/>
        <v>Out of TAT</v>
      </c>
      <c r="AI957" s="69">
        <f t="shared" ca="1" si="178"/>
        <v>20548</v>
      </c>
      <c r="AJ957" s="69" t="str">
        <f ca="1">IF(AI957&lt;0,"0-12",IFERROR(VLOOKUP(AI957,Breakup[],2,FALSE),"&gt;24"))</f>
        <v>&gt;24</v>
      </c>
      <c r="AK957" s="69" t="str">
        <f>VLOOKUP(V957,Master!B:D,3,FALSE)</f>
        <v>South</v>
      </c>
      <c r="AL957" s="69" t="str">
        <f t="shared" si="179"/>
        <v>Bangalore-CLS</v>
      </c>
    </row>
    <row r="958" spans="1:38">
      <c r="A958" s="13" t="s">
        <v>2215</v>
      </c>
      <c r="B958" s="54">
        <v>44701.627522256902</v>
      </c>
      <c r="C958" s="13" t="s">
        <v>230</v>
      </c>
      <c r="D958" s="13">
        <v>107</v>
      </c>
      <c r="E958" s="13" t="s">
        <v>2216</v>
      </c>
      <c r="F958" s="13" t="s">
        <v>15</v>
      </c>
      <c r="G958" s="14">
        <v>1653041711052</v>
      </c>
      <c r="H958" s="55">
        <v>6.04398148148148E-2</v>
      </c>
      <c r="I958" s="33">
        <v>44888.060439814799</v>
      </c>
      <c r="J958" s="58">
        <v>44888</v>
      </c>
      <c r="K958" s="13" t="s">
        <v>213</v>
      </c>
      <c r="L958" s="13" t="s">
        <v>30</v>
      </c>
      <c r="M958" s="13" t="s">
        <v>214</v>
      </c>
      <c r="N958" s="13" t="s">
        <v>206</v>
      </c>
      <c r="O958" s="33" t="s">
        <v>38</v>
      </c>
      <c r="P958" s="58" t="s">
        <v>38</v>
      </c>
      <c r="Q958" s="33" t="s">
        <v>207</v>
      </c>
      <c r="R958" s="14" t="s">
        <v>38</v>
      </c>
      <c r="S958" s="13" t="s">
        <v>216</v>
      </c>
      <c r="T958" s="13" t="s">
        <v>217</v>
      </c>
      <c r="U958" s="33">
        <f t="shared" ca="1" si="168"/>
        <v>45744.56914039352</v>
      </c>
      <c r="V958" s="13" t="str">
        <f t="shared" si="169"/>
        <v>Bangalore</v>
      </c>
      <c r="W958" s="13" t="str">
        <f t="shared" si="170"/>
        <v>CLS</v>
      </c>
      <c r="X958" s="13">
        <f t="shared" si="171"/>
        <v>1</v>
      </c>
      <c r="Y958" s="13" t="str">
        <f>IFERROR(VLOOKUP(C958,ReceivingTeam[],2,FALSE),"HelpDesk")</f>
        <v>HelpDesk</v>
      </c>
      <c r="Z958" s="67">
        <f t="shared" si="172"/>
        <v>44888.916666666664</v>
      </c>
      <c r="AA958" s="68">
        <f t="shared" si="173"/>
        <v>44888</v>
      </c>
      <c r="AB958" s="69" t="b">
        <f t="shared" si="174"/>
        <v>1</v>
      </c>
      <c r="AC958" s="70">
        <f t="shared" si="175"/>
        <v>0.5</v>
      </c>
      <c r="AD958" s="67">
        <f t="shared" si="176"/>
        <v>44888.916666666664</v>
      </c>
      <c r="AE958" s="67">
        <f>VLOOKUP(V958,'Branch Wise Work Timelines'!C:G,3,FALSE)+AA958</f>
        <v>44888.416666666664</v>
      </c>
      <c r="AF958" s="67">
        <f>IF(V958="Bangalore",VLOOKUP(V958,'Branch Wise Work Timelines'!C:G,4,FALSE)+AA958+1,IF(V958="Mumbai",VLOOKUP(V958,'Branch Wise Work Timelines'!C:G,4,FALSE)+AA958+1,VLOOKUP(V958,'Branch Wise Work Timelines'!C:G,4,FALSE)+AA958))</f>
        <v>44889.104166666664</v>
      </c>
      <c r="AG958" s="67">
        <f>WORKDAY.INTL(AA958,1,11)+VLOOKUP(V958,'Branch Wise Work Timelines'!C:G,3,FALSE)</f>
        <v>44889.416666666664</v>
      </c>
      <c r="AH958" s="69" t="str">
        <f t="shared" ca="1" si="177"/>
        <v>Out of TAT</v>
      </c>
      <c r="AI958" s="69">
        <f t="shared" ca="1" si="178"/>
        <v>20536</v>
      </c>
      <c r="AJ958" s="69" t="str">
        <f ca="1">IF(AI958&lt;0,"0-12",IFERROR(VLOOKUP(AI958,Breakup[],2,FALSE),"&gt;24"))</f>
        <v>&gt;24</v>
      </c>
      <c r="AK958" s="69" t="str">
        <f>VLOOKUP(V958,Master!B:D,3,FALSE)</f>
        <v>South</v>
      </c>
      <c r="AL958" s="69" t="str">
        <f t="shared" si="179"/>
        <v>Bangalore-CLS</v>
      </c>
    </row>
    <row r="959" spans="1:38">
      <c r="A959" s="13" t="s">
        <v>2217</v>
      </c>
      <c r="B959" s="54">
        <v>44701.657666979198</v>
      </c>
      <c r="C959" s="13" t="s">
        <v>235</v>
      </c>
      <c r="D959" s="13">
        <v>1339</v>
      </c>
      <c r="E959" s="13" t="s">
        <v>2218</v>
      </c>
      <c r="F959" s="13" t="s">
        <v>15</v>
      </c>
      <c r="G959" s="14">
        <v>1653042748167</v>
      </c>
      <c r="H959" s="55">
        <v>0.76892361111111096</v>
      </c>
      <c r="I959" s="33">
        <v>44882.768923611096</v>
      </c>
      <c r="J959" s="58">
        <v>44882</v>
      </c>
      <c r="K959" s="13" t="s">
        <v>213</v>
      </c>
      <c r="L959" s="13" t="s">
        <v>30</v>
      </c>
      <c r="M959" s="13" t="s">
        <v>214</v>
      </c>
      <c r="N959" s="13" t="s">
        <v>206</v>
      </c>
      <c r="O959" s="33" t="s">
        <v>38</v>
      </c>
      <c r="P959" s="58" t="s">
        <v>38</v>
      </c>
      <c r="Q959" s="33" t="s">
        <v>207</v>
      </c>
      <c r="R959" s="14" t="s">
        <v>38</v>
      </c>
      <c r="S959" s="13" t="s">
        <v>216</v>
      </c>
      <c r="T959" s="13" t="s">
        <v>217</v>
      </c>
      <c r="U959" s="33">
        <f t="shared" ca="1" si="168"/>
        <v>45744.56914039352</v>
      </c>
      <c r="V959" s="13" t="str">
        <f t="shared" si="169"/>
        <v>Bangalore</v>
      </c>
      <c r="W959" s="13" t="str">
        <f t="shared" si="170"/>
        <v>CLS</v>
      </c>
      <c r="X959" s="13">
        <f t="shared" si="171"/>
        <v>18</v>
      </c>
      <c r="Y959" s="13" t="str">
        <f>IFERROR(VLOOKUP(C959,ReceivingTeam[],2,FALSE),"HelpDesk")</f>
        <v>HelpDesk</v>
      </c>
      <c r="Z959" s="67">
        <f t="shared" si="172"/>
        <v>44883.581423611096</v>
      </c>
      <c r="AA959" s="68">
        <f t="shared" si="173"/>
        <v>44882</v>
      </c>
      <c r="AB959" s="69" t="b">
        <f t="shared" si="174"/>
        <v>1</v>
      </c>
      <c r="AC959" s="70">
        <f t="shared" si="175"/>
        <v>0.5</v>
      </c>
      <c r="AD959" s="67">
        <f t="shared" si="176"/>
        <v>44883.581423611096</v>
      </c>
      <c r="AE959" s="67">
        <f>VLOOKUP(V959,'Branch Wise Work Timelines'!C:G,3,FALSE)+AA959</f>
        <v>44882.416666666664</v>
      </c>
      <c r="AF959" s="67">
        <f>IF(V959="Bangalore",VLOOKUP(V959,'Branch Wise Work Timelines'!C:G,4,FALSE)+AA959+1,IF(V959="Mumbai",VLOOKUP(V959,'Branch Wise Work Timelines'!C:G,4,FALSE)+AA959+1,VLOOKUP(V959,'Branch Wise Work Timelines'!C:G,4,FALSE)+AA959))</f>
        <v>44883.104166666664</v>
      </c>
      <c r="AG959" s="67">
        <f>WORKDAY.INTL(AA959,1,11)+VLOOKUP(V959,'Branch Wise Work Timelines'!C:G,3,FALSE)</f>
        <v>44883.416666666664</v>
      </c>
      <c r="AH959" s="69" t="str">
        <f t="shared" ca="1" si="177"/>
        <v>Out of TAT</v>
      </c>
      <c r="AI959" s="69">
        <f t="shared" ca="1" si="178"/>
        <v>20664</v>
      </c>
      <c r="AJ959" s="69" t="str">
        <f ca="1">IF(AI959&lt;0,"0-12",IFERROR(VLOOKUP(AI959,Breakup[],2,FALSE),"&gt;24"))</f>
        <v>&gt;24</v>
      </c>
      <c r="AK959" s="69" t="str">
        <f>VLOOKUP(V959,Master!B:D,3,FALSE)</f>
        <v>South</v>
      </c>
      <c r="AL959" s="69" t="str">
        <f t="shared" si="179"/>
        <v>Bangalore-CLS</v>
      </c>
    </row>
    <row r="960" spans="1:38">
      <c r="A960" s="13" t="s">
        <v>2219</v>
      </c>
      <c r="B960" s="54">
        <v>44701.612662650499</v>
      </c>
      <c r="C960" s="13" t="s">
        <v>222</v>
      </c>
      <c r="D960" s="13">
        <v>1595</v>
      </c>
      <c r="E960" s="13" t="s">
        <v>2220</v>
      </c>
      <c r="F960" s="13" t="s">
        <v>33</v>
      </c>
      <c r="G960" s="14">
        <v>1653038949629</v>
      </c>
      <c r="H960" s="55">
        <v>0.96133101851851899</v>
      </c>
      <c r="I960" s="33">
        <v>44882.961331018501</v>
      </c>
      <c r="J960" s="58">
        <v>44882</v>
      </c>
      <c r="K960" s="13" t="s">
        <v>224</v>
      </c>
      <c r="L960" s="13" t="s">
        <v>64</v>
      </c>
      <c r="M960" s="13" t="s">
        <v>225</v>
      </c>
      <c r="N960" s="13" t="s">
        <v>206</v>
      </c>
      <c r="O960" s="33" t="s">
        <v>38</v>
      </c>
      <c r="P960" s="58" t="s">
        <v>38</v>
      </c>
      <c r="Q960" s="33" t="s">
        <v>207</v>
      </c>
      <c r="R960" s="14" t="s">
        <v>38</v>
      </c>
      <c r="S960" s="13" t="s">
        <v>208</v>
      </c>
      <c r="T960" s="13" t="s">
        <v>209</v>
      </c>
      <c r="U960" s="33">
        <f t="shared" ca="1" si="168"/>
        <v>45744.56914039352</v>
      </c>
      <c r="V960" s="13" t="str">
        <f t="shared" si="169"/>
        <v>Kolkata</v>
      </c>
      <c r="W960" s="13" t="str">
        <f t="shared" si="170"/>
        <v>RI</v>
      </c>
      <c r="X960" s="13">
        <f t="shared" si="171"/>
        <v>23</v>
      </c>
      <c r="Y960" s="13" t="str">
        <f>IFERROR(VLOOKUP(C960,ReceivingTeam[],2,FALSE),"HelpDesk")</f>
        <v>Branch office</v>
      </c>
      <c r="Z960" s="67">
        <f t="shared" si="172"/>
        <v>44884.10716435183</v>
      </c>
      <c r="AA960" s="68">
        <f t="shared" si="173"/>
        <v>44882</v>
      </c>
      <c r="AB960" s="69" t="b">
        <f t="shared" si="174"/>
        <v>1</v>
      </c>
      <c r="AC960" s="70">
        <f t="shared" si="175"/>
        <v>0.5</v>
      </c>
      <c r="AD960" s="67">
        <f t="shared" si="176"/>
        <v>44884.10716435183</v>
      </c>
      <c r="AE960" s="67">
        <f>VLOOKUP(V960,'Branch Wise Work Timelines'!C:G,3,FALSE)+AA960</f>
        <v>44882.416666666664</v>
      </c>
      <c r="AF960" s="67">
        <f>IF(V960="Bangalore",VLOOKUP(V960,'Branch Wise Work Timelines'!C:G,4,FALSE)+AA960+1,IF(V960="Mumbai",VLOOKUP(V960,'Branch Wise Work Timelines'!C:G,4,FALSE)+AA960+1,VLOOKUP(V960,'Branch Wise Work Timelines'!C:G,4,FALSE)+AA960))</f>
        <v>44882.770833333336</v>
      </c>
      <c r="AG960" s="67">
        <f>WORKDAY.INTL(AA960,1,11)+VLOOKUP(V960,'Branch Wise Work Timelines'!C:G,3,FALSE)</f>
        <v>44883.416666666664</v>
      </c>
      <c r="AH960" s="69" t="str">
        <f t="shared" ca="1" si="177"/>
        <v>Out of TAT</v>
      </c>
      <c r="AI960" s="69">
        <f t="shared" ca="1" si="178"/>
        <v>20652</v>
      </c>
      <c r="AJ960" s="69" t="str">
        <f ca="1">IF(AI960&lt;0,"0-12",IFERROR(VLOOKUP(AI960,Breakup[],2,FALSE),"&gt;24"))</f>
        <v>&gt;24</v>
      </c>
      <c r="AK960" s="69" t="str">
        <f>VLOOKUP(V960,Master!B:D,3,FALSE)</f>
        <v>East</v>
      </c>
      <c r="AL960" s="69" t="str">
        <f t="shared" si="179"/>
        <v>Kolkata</v>
      </c>
    </row>
    <row r="961" spans="1:38">
      <c r="A961" s="13" t="s">
        <v>2221</v>
      </c>
      <c r="B961" s="54">
        <v>44701.525312268503</v>
      </c>
      <c r="C961" s="13" t="s">
        <v>222</v>
      </c>
      <c r="D961" s="13">
        <v>797</v>
      </c>
      <c r="E961" s="13" t="s">
        <v>2222</v>
      </c>
      <c r="F961" s="13" t="s">
        <v>33</v>
      </c>
      <c r="G961" s="14">
        <v>1653034923850</v>
      </c>
      <c r="H961" s="55">
        <v>0.30717592592592602</v>
      </c>
      <c r="I961" s="33">
        <v>44885.307175925896</v>
      </c>
      <c r="J961" s="58">
        <v>44885</v>
      </c>
      <c r="K961" s="13" t="s">
        <v>224</v>
      </c>
      <c r="L961" s="13" t="s">
        <v>64</v>
      </c>
      <c r="M961" s="13" t="s">
        <v>225</v>
      </c>
      <c r="N961" s="13" t="s">
        <v>206</v>
      </c>
      <c r="O961" s="33" t="s">
        <v>38</v>
      </c>
      <c r="P961" s="58" t="s">
        <v>38</v>
      </c>
      <c r="Q961" s="33" t="s">
        <v>207</v>
      </c>
      <c r="R961" s="14" t="s">
        <v>38</v>
      </c>
      <c r="S961" s="13" t="s">
        <v>208</v>
      </c>
      <c r="T961" s="13" t="s">
        <v>209</v>
      </c>
      <c r="U961" s="33">
        <f t="shared" ca="1" si="168"/>
        <v>45744.56914039352</v>
      </c>
      <c r="V961" s="13" t="str">
        <f t="shared" si="169"/>
        <v>Kolkata</v>
      </c>
      <c r="W961" s="13" t="str">
        <f t="shared" si="170"/>
        <v>RI</v>
      </c>
      <c r="X961" s="13">
        <f t="shared" si="171"/>
        <v>7</v>
      </c>
      <c r="Y961" s="13" t="str">
        <f>IFERROR(VLOOKUP(C961,ReceivingTeam[],2,FALSE),"HelpDesk")</f>
        <v>Branch office</v>
      </c>
      <c r="Z961" s="67">
        <f t="shared" si="172"/>
        <v>44885.916666666664</v>
      </c>
      <c r="AA961" s="68">
        <f t="shared" si="173"/>
        <v>44885</v>
      </c>
      <c r="AB961" s="69" t="b">
        <f t="shared" si="174"/>
        <v>0</v>
      </c>
      <c r="AC961" s="70">
        <f t="shared" si="175"/>
        <v>0.5</v>
      </c>
      <c r="AD961" s="67">
        <f t="shared" si="176"/>
        <v>44885.916666666664</v>
      </c>
      <c r="AE961" s="67">
        <f>VLOOKUP(V961,'Branch Wise Work Timelines'!C:G,3,FALSE)+AA961</f>
        <v>44885.416666666664</v>
      </c>
      <c r="AF961" s="67">
        <f>IF(V961="Bangalore",VLOOKUP(V961,'Branch Wise Work Timelines'!C:G,4,FALSE)+AA961+1,IF(V961="Mumbai",VLOOKUP(V961,'Branch Wise Work Timelines'!C:G,4,FALSE)+AA961+1,VLOOKUP(V961,'Branch Wise Work Timelines'!C:G,4,FALSE)+AA961))</f>
        <v>44885.770833333336</v>
      </c>
      <c r="AG961" s="67">
        <f>WORKDAY.INTL(AA961,1,11)+VLOOKUP(V961,'Branch Wise Work Timelines'!C:G,3,FALSE)</f>
        <v>44886.416666666664</v>
      </c>
      <c r="AH961" s="69" t="str">
        <f t="shared" ca="1" si="177"/>
        <v>Out of TAT</v>
      </c>
      <c r="AI961" s="69">
        <f t="shared" ca="1" si="178"/>
        <v>20608</v>
      </c>
      <c r="AJ961" s="69" t="str">
        <f ca="1">IF(AI961&lt;0,"0-12",IFERROR(VLOOKUP(AI961,Breakup[],2,FALSE),"&gt;24"))</f>
        <v>&gt;24</v>
      </c>
      <c r="AK961" s="69" t="str">
        <f>VLOOKUP(V961,Master!B:D,3,FALSE)</f>
        <v>East</v>
      </c>
      <c r="AL961" s="69" t="str">
        <f t="shared" si="179"/>
        <v>Kolkata</v>
      </c>
    </row>
    <row r="962" spans="1:38">
      <c r="A962" s="13" t="s">
        <v>2223</v>
      </c>
      <c r="B962" s="54">
        <v>44700.4726513079</v>
      </c>
      <c r="C962" s="13" t="s">
        <v>1562</v>
      </c>
      <c r="D962" s="13">
        <v>351</v>
      </c>
      <c r="E962" s="13" t="s">
        <v>2224</v>
      </c>
      <c r="F962" s="13" t="s">
        <v>33</v>
      </c>
      <c r="G962" s="14">
        <v>1653033606328</v>
      </c>
      <c r="H962" s="55">
        <v>0.25606481481481502</v>
      </c>
      <c r="I962" s="33">
        <v>44884.256064814799</v>
      </c>
      <c r="J962" s="58">
        <v>44884</v>
      </c>
      <c r="K962" s="13" t="s">
        <v>397</v>
      </c>
      <c r="L962" s="13" t="s">
        <v>50</v>
      </c>
      <c r="M962" s="13" t="s">
        <v>153</v>
      </c>
      <c r="N962" s="13" t="s">
        <v>206</v>
      </c>
      <c r="O962" s="33" t="s">
        <v>38</v>
      </c>
      <c r="P962" s="58" t="s">
        <v>38</v>
      </c>
      <c r="Q962" s="33" t="s">
        <v>207</v>
      </c>
      <c r="R962" s="14" t="s">
        <v>38</v>
      </c>
      <c r="S962" s="13" t="s">
        <v>216</v>
      </c>
      <c r="T962" s="13" t="s">
        <v>217</v>
      </c>
      <c r="U962" s="33">
        <f t="shared" ref="U962:U1025" ca="1" si="180">NOW()</f>
        <v>45744.56914039352</v>
      </c>
      <c r="V962" s="13" t="str">
        <f t="shared" ref="V962:V1025" si="181">VLOOKUP(L962,Location,2,0)</f>
        <v>Cochin</v>
      </c>
      <c r="W962" s="13" t="str">
        <f t="shared" ref="W962:W1025" si="182">VLOOKUP(F962,FCT,2,FALSE)</f>
        <v>RI</v>
      </c>
      <c r="X962" s="13">
        <f t="shared" ref="X962:X1025" si="183">HOUR(I962)</f>
        <v>6</v>
      </c>
      <c r="Y962" s="13" t="str">
        <f>IFERROR(VLOOKUP(C962,ReceivingTeam[],2,FALSE),"HelpDesk")</f>
        <v>HelpDesk</v>
      </c>
      <c r="Z962" s="67">
        <f t="shared" ref="Z962:Z1025" si="184">IF(AB962=FALSE,AE962+AC962,IF(I962&gt;AE962,IF(((I962+AC962)&gt;AF962),(AC962-(AF962-I962)+AG962),I962+AC962),IF(((AE962+AC962)&gt;AF962),(AC962-(AF962-AE962)+AG962),AE962+AC962)))</f>
        <v>44886.562499999993</v>
      </c>
      <c r="AA962" s="68">
        <f t="shared" ref="AA962:AA1025" si="185">INT(J962)</f>
        <v>44884</v>
      </c>
      <c r="AB962" s="69" t="b">
        <f t="shared" ref="AB962:AB1025" si="186">WORKDAY.INTL(AA962-1,1,11)=AA962</f>
        <v>1</v>
      </c>
      <c r="AC962" s="70">
        <f t="shared" ref="AC962:AC1025" si="187">IF(T962="High",12/24,72/24)</f>
        <v>0.5</v>
      </c>
      <c r="AD962" s="67">
        <f t="shared" ref="AD962:AD1025" si="188">IF(AB962=FALSE,AE962+AC962,IF(I962&gt;AE962,IF(((I962+AC962)&gt;AF962),(AC962-(AF962-I962)+AG962),I962+AC962),IF(((AE962+AC962)&gt;AF962),(AC962-(AF962-AE962)+AG962),AE962+AC962)))</f>
        <v>44886.562499999993</v>
      </c>
      <c r="AE962" s="67">
        <f>VLOOKUP(V962,'Branch Wise Work Timelines'!C:G,3,FALSE)+AA962</f>
        <v>44884.416666666664</v>
      </c>
      <c r="AF962" s="67">
        <f>IF(V962="Bangalore",VLOOKUP(V962,'Branch Wise Work Timelines'!C:G,4,FALSE)+AA962+1,IF(V962="Mumbai",VLOOKUP(V962,'Branch Wise Work Timelines'!C:G,4,FALSE)+AA962+1,VLOOKUP(V962,'Branch Wise Work Timelines'!C:G,4,FALSE)+AA962))</f>
        <v>44884.770833333336</v>
      </c>
      <c r="AG962" s="67">
        <f>WORKDAY.INTL(AA962,1,11)+VLOOKUP(V962,'Branch Wise Work Timelines'!C:G,3,FALSE)</f>
        <v>44886.416666666664</v>
      </c>
      <c r="AH962" s="69" t="str">
        <f t="shared" ref="AH962:AH1025" ca="1" si="189">IF(Q962&lt;&gt;"Success",IF(U962&gt;Z962,"Out of TAT","In TAT"),IF(O962&gt;AD962,"Not Met","Met"))</f>
        <v>Out of TAT</v>
      </c>
      <c r="AI962" s="69">
        <f t="shared" ref="AI962:AI1025" ca="1" si="190">ROUNDUP((U962-AD962)*24,0)</f>
        <v>20593</v>
      </c>
      <c r="AJ962" s="69" t="str">
        <f ca="1">IF(AI962&lt;0,"0-12",IFERROR(VLOOKUP(AI962,Breakup[],2,FALSE),"&gt;24"))</f>
        <v>&gt;24</v>
      </c>
      <c r="AK962" s="69" t="str">
        <f>VLOOKUP(V962,Master!B:D,3,FALSE)</f>
        <v>South</v>
      </c>
      <c r="AL962" s="69" t="str">
        <f t="shared" ref="AL962:AL1025" si="191">IF(V962="Bangalore",IF(W962="CLS",V962&amp;"-"&amp;"CLS",V962),(V962))</f>
        <v>Cochin</v>
      </c>
    </row>
    <row r="963" spans="1:38">
      <c r="A963" s="13" t="s">
        <v>2225</v>
      </c>
      <c r="B963" s="54">
        <v>44701.542687465299</v>
      </c>
      <c r="C963" s="13" t="s">
        <v>418</v>
      </c>
      <c r="D963" s="13">
        <v>330</v>
      </c>
      <c r="E963" s="13" t="s">
        <v>2226</v>
      </c>
      <c r="F963" s="13" t="s">
        <v>15</v>
      </c>
      <c r="G963" s="14">
        <v>1653031432017</v>
      </c>
      <c r="H963" s="55">
        <v>0.460127314814815</v>
      </c>
      <c r="I963" s="33">
        <v>44883.4601273148</v>
      </c>
      <c r="J963" s="58">
        <v>44883</v>
      </c>
      <c r="K963" s="13" t="s">
        <v>213</v>
      </c>
      <c r="L963" s="13" t="s">
        <v>30</v>
      </c>
      <c r="M963" s="13" t="s">
        <v>75</v>
      </c>
      <c r="N963" s="13" t="s">
        <v>206</v>
      </c>
      <c r="O963" s="33" t="s">
        <v>38</v>
      </c>
      <c r="P963" s="58" t="s">
        <v>38</v>
      </c>
      <c r="Q963" s="33" t="s">
        <v>207</v>
      </c>
      <c r="R963" s="14" t="s">
        <v>38</v>
      </c>
      <c r="S963" s="13" t="s">
        <v>216</v>
      </c>
      <c r="T963" s="13" t="s">
        <v>217</v>
      </c>
      <c r="U963" s="33">
        <f t="shared" ca="1" si="180"/>
        <v>45744.56914039352</v>
      </c>
      <c r="V963" s="13" t="str">
        <f t="shared" si="181"/>
        <v>Bangalore</v>
      </c>
      <c r="W963" s="13" t="str">
        <f t="shared" si="182"/>
        <v>CLS</v>
      </c>
      <c r="X963" s="13">
        <f t="shared" si="183"/>
        <v>11</v>
      </c>
      <c r="Y963" s="13" t="str">
        <f>IFERROR(VLOOKUP(C963,ReceivingTeam[],2,FALSE),"HelpDesk")</f>
        <v>HelpDesk</v>
      </c>
      <c r="Z963" s="67">
        <f t="shared" si="184"/>
        <v>44883.9601273148</v>
      </c>
      <c r="AA963" s="68">
        <f t="shared" si="185"/>
        <v>44883</v>
      </c>
      <c r="AB963" s="69" t="b">
        <f t="shared" si="186"/>
        <v>1</v>
      </c>
      <c r="AC963" s="70">
        <f t="shared" si="187"/>
        <v>0.5</v>
      </c>
      <c r="AD963" s="67">
        <f t="shared" si="188"/>
        <v>44883.9601273148</v>
      </c>
      <c r="AE963" s="67">
        <f>VLOOKUP(V963,'Branch Wise Work Timelines'!C:G,3,FALSE)+AA963</f>
        <v>44883.416666666664</v>
      </c>
      <c r="AF963" s="67">
        <f>IF(V963="Bangalore",VLOOKUP(V963,'Branch Wise Work Timelines'!C:G,4,FALSE)+AA963+1,IF(V963="Mumbai",VLOOKUP(V963,'Branch Wise Work Timelines'!C:G,4,FALSE)+AA963+1,VLOOKUP(V963,'Branch Wise Work Timelines'!C:G,4,FALSE)+AA963))</f>
        <v>44884.104166666664</v>
      </c>
      <c r="AG963" s="67">
        <f>WORKDAY.INTL(AA963,1,11)+VLOOKUP(V963,'Branch Wise Work Timelines'!C:G,3,FALSE)</f>
        <v>44884.416666666664</v>
      </c>
      <c r="AH963" s="69" t="str">
        <f t="shared" ca="1" si="189"/>
        <v>Out of TAT</v>
      </c>
      <c r="AI963" s="69">
        <f t="shared" ca="1" si="190"/>
        <v>20655</v>
      </c>
      <c r="AJ963" s="69" t="str">
        <f ca="1">IF(AI963&lt;0,"0-12",IFERROR(VLOOKUP(AI963,Breakup[],2,FALSE),"&gt;24"))</f>
        <v>&gt;24</v>
      </c>
      <c r="AK963" s="69" t="str">
        <f>VLOOKUP(V963,Master!B:D,3,FALSE)</f>
        <v>South</v>
      </c>
      <c r="AL963" s="69" t="str">
        <f t="shared" si="191"/>
        <v>Bangalore-CLS</v>
      </c>
    </row>
    <row r="964" spans="1:38">
      <c r="A964" s="13" t="s">
        <v>2227</v>
      </c>
      <c r="B964" s="54">
        <v>44700.615941631899</v>
      </c>
      <c r="C964" s="13" t="s">
        <v>401</v>
      </c>
      <c r="D964" s="13">
        <v>903</v>
      </c>
      <c r="E964" s="13" t="s">
        <v>2228</v>
      </c>
      <c r="F964" s="13" t="s">
        <v>33</v>
      </c>
      <c r="G964" s="14">
        <v>1653026460914</v>
      </c>
      <c r="H964" s="55">
        <v>0.775358796296296</v>
      </c>
      <c r="I964" s="33">
        <v>44882.775358796302</v>
      </c>
      <c r="J964" s="58">
        <v>44882</v>
      </c>
      <c r="K964" s="13" t="s">
        <v>325</v>
      </c>
      <c r="L964" s="13" t="s">
        <v>55</v>
      </c>
      <c r="M964" s="13" t="s">
        <v>401</v>
      </c>
      <c r="N964" s="13" t="s">
        <v>206</v>
      </c>
      <c r="O964" s="33" t="s">
        <v>38</v>
      </c>
      <c r="P964" s="58" t="s">
        <v>38</v>
      </c>
      <c r="Q964" s="33" t="s">
        <v>207</v>
      </c>
      <c r="R964" s="14" t="s">
        <v>38</v>
      </c>
      <c r="S964" s="13" t="s">
        <v>208</v>
      </c>
      <c r="T964" s="13" t="s">
        <v>209</v>
      </c>
      <c r="U964" s="33">
        <f t="shared" ca="1" si="180"/>
        <v>45744.56914039352</v>
      </c>
      <c r="V964" s="13" t="str">
        <f t="shared" si="181"/>
        <v>Delhi</v>
      </c>
      <c r="W964" s="13" t="str">
        <f t="shared" si="182"/>
        <v>RI</v>
      </c>
      <c r="X964" s="13">
        <f t="shared" si="183"/>
        <v>18</v>
      </c>
      <c r="Y964" s="13" t="str">
        <f>IFERROR(VLOOKUP(C964,ReceivingTeam[],2,FALSE),"HelpDesk")</f>
        <v>Branch office</v>
      </c>
      <c r="Z964" s="67">
        <f t="shared" si="184"/>
        <v>44883.92119212963</v>
      </c>
      <c r="AA964" s="68">
        <f t="shared" si="185"/>
        <v>44882</v>
      </c>
      <c r="AB964" s="69" t="b">
        <f t="shared" si="186"/>
        <v>1</v>
      </c>
      <c r="AC964" s="70">
        <f t="shared" si="187"/>
        <v>0.5</v>
      </c>
      <c r="AD964" s="67">
        <f t="shared" si="188"/>
        <v>44883.92119212963</v>
      </c>
      <c r="AE964" s="67">
        <f>VLOOKUP(V964,'Branch Wise Work Timelines'!C:G,3,FALSE)+AA964</f>
        <v>44882.416666666664</v>
      </c>
      <c r="AF964" s="67">
        <f>IF(V964="Bangalore",VLOOKUP(V964,'Branch Wise Work Timelines'!C:G,4,FALSE)+AA964+1,IF(V964="Mumbai",VLOOKUP(V964,'Branch Wise Work Timelines'!C:G,4,FALSE)+AA964+1,VLOOKUP(V964,'Branch Wise Work Timelines'!C:G,4,FALSE)+AA964))</f>
        <v>44882.770833333336</v>
      </c>
      <c r="AG964" s="67">
        <f>WORKDAY.INTL(AA964,1,11)+VLOOKUP(V964,'Branch Wise Work Timelines'!C:G,3,FALSE)</f>
        <v>44883.416666666664</v>
      </c>
      <c r="AH964" s="69" t="str">
        <f t="shared" ca="1" si="189"/>
        <v>Out of TAT</v>
      </c>
      <c r="AI964" s="69">
        <f t="shared" ca="1" si="190"/>
        <v>20656</v>
      </c>
      <c r="AJ964" s="69" t="str">
        <f ca="1">IF(AI964&lt;0,"0-12",IFERROR(VLOOKUP(AI964,Breakup[],2,FALSE),"&gt;24"))</f>
        <v>&gt;24</v>
      </c>
      <c r="AK964" s="69" t="str">
        <f>VLOOKUP(V964,Master!B:D,3,FALSE)</f>
        <v>North</v>
      </c>
      <c r="AL964" s="69" t="str">
        <f t="shared" si="191"/>
        <v>Delhi</v>
      </c>
    </row>
    <row r="965" spans="1:38">
      <c r="A965" s="13" t="s">
        <v>2229</v>
      </c>
      <c r="B965" s="54">
        <v>44701.606278356499</v>
      </c>
      <c r="C965" s="13" t="s">
        <v>114</v>
      </c>
      <c r="D965" s="13">
        <v>1985</v>
      </c>
      <c r="E965" s="13" t="s">
        <v>2230</v>
      </c>
      <c r="F965" s="13" t="s">
        <v>33</v>
      </c>
      <c r="G965" s="14">
        <v>1653037557415</v>
      </c>
      <c r="H965" s="55">
        <v>0.179421296296296</v>
      </c>
      <c r="I965" s="33">
        <v>44881.1794212963</v>
      </c>
      <c r="J965" s="58">
        <v>44881</v>
      </c>
      <c r="K965" s="13" t="s">
        <v>263</v>
      </c>
      <c r="L965" s="13" t="s">
        <v>69</v>
      </c>
      <c r="M965" s="13" t="s">
        <v>101</v>
      </c>
      <c r="N965" s="13" t="s">
        <v>215</v>
      </c>
      <c r="O965" s="33" t="s">
        <v>38</v>
      </c>
      <c r="P965" s="58" t="s">
        <v>38</v>
      </c>
      <c r="Q965" s="33" t="s">
        <v>207</v>
      </c>
      <c r="R965" s="14" t="s">
        <v>38</v>
      </c>
      <c r="S965" s="13" t="s">
        <v>208</v>
      </c>
      <c r="T965" s="13" t="s">
        <v>209</v>
      </c>
      <c r="U965" s="33">
        <f t="shared" ca="1" si="180"/>
        <v>45744.56914039352</v>
      </c>
      <c r="V965" s="13" t="str">
        <f t="shared" si="181"/>
        <v>Mumbai</v>
      </c>
      <c r="W965" s="13" t="str">
        <f t="shared" si="182"/>
        <v>RI</v>
      </c>
      <c r="X965" s="13">
        <f t="shared" si="183"/>
        <v>4</v>
      </c>
      <c r="Y965" s="13" t="str">
        <f>IFERROR(VLOOKUP(C965,ReceivingTeam[],2,FALSE),"HelpDesk")</f>
        <v>Branch office</v>
      </c>
      <c r="Z965" s="67">
        <f t="shared" si="184"/>
        <v>44881.916666666664</v>
      </c>
      <c r="AA965" s="68">
        <f t="shared" si="185"/>
        <v>44881</v>
      </c>
      <c r="AB965" s="69" t="b">
        <f t="shared" si="186"/>
        <v>1</v>
      </c>
      <c r="AC965" s="70">
        <f t="shared" si="187"/>
        <v>0.5</v>
      </c>
      <c r="AD965" s="67">
        <f t="shared" si="188"/>
        <v>44881.916666666664</v>
      </c>
      <c r="AE965" s="67">
        <f>VLOOKUP(V965,'Branch Wise Work Timelines'!C:G,3,FALSE)+AA965</f>
        <v>44881.416666666664</v>
      </c>
      <c r="AF965" s="67">
        <f>IF(V965="Bangalore",VLOOKUP(V965,'Branch Wise Work Timelines'!C:G,4,FALSE)+AA965+1,IF(V965="Mumbai",VLOOKUP(V965,'Branch Wise Work Timelines'!C:G,4,FALSE)+AA965+1,VLOOKUP(V965,'Branch Wise Work Timelines'!C:G,4,FALSE)+AA965))</f>
        <v>44882.25</v>
      </c>
      <c r="AG965" s="67">
        <f>WORKDAY.INTL(AA965,1,11)+VLOOKUP(V965,'Branch Wise Work Timelines'!C:G,3,FALSE)</f>
        <v>44882.416666666664</v>
      </c>
      <c r="AH965" s="69" t="str">
        <f t="shared" ca="1" si="189"/>
        <v>Out of TAT</v>
      </c>
      <c r="AI965" s="69">
        <f t="shared" ca="1" si="190"/>
        <v>20704</v>
      </c>
      <c r="AJ965" s="69" t="str">
        <f ca="1">IF(AI965&lt;0,"0-12",IFERROR(VLOOKUP(AI965,Breakup[],2,FALSE),"&gt;24"))</f>
        <v>&gt;24</v>
      </c>
      <c r="AK965" s="69" t="str">
        <f>VLOOKUP(V965,Master!B:D,3,FALSE)</f>
        <v>East</v>
      </c>
      <c r="AL965" s="69" t="str">
        <f t="shared" si="191"/>
        <v>Mumbai</v>
      </c>
    </row>
    <row r="966" spans="1:38">
      <c r="A966" s="13" t="s">
        <v>2231</v>
      </c>
      <c r="B966" s="54">
        <v>44701.652543286997</v>
      </c>
      <c r="C966" s="13" t="s">
        <v>265</v>
      </c>
      <c r="D966" s="13">
        <v>166</v>
      </c>
      <c r="E966" s="13" t="s">
        <v>2232</v>
      </c>
      <c r="F966" s="13" t="s">
        <v>15</v>
      </c>
      <c r="G966" s="14">
        <v>1653042448483</v>
      </c>
      <c r="H966" s="55">
        <v>0.74629629629629601</v>
      </c>
      <c r="I966" s="33">
        <v>44891.746296296304</v>
      </c>
      <c r="J966" s="58">
        <v>44891</v>
      </c>
      <c r="K966" s="13" t="s">
        <v>213</v>
      </c>
      <c r="L966" s="13" t="s">
        <v>30</v>
      </c>
      <c r="M966" s="13" t="s">
        <v>75</v>
      </c>
      <c r="N966" s="13" t="s">
        <v>215</v>
      </c>
      <c r="O966" s="33">
        <v>44891.922395833302</v>
      </c>
      <c r="P966" s="58">
        <v>44891</v>
      </c>
      <c r="Q966" s="33" t="s">
        <v>237</v>
      </c>
      <c r="R966" s="14">
        <v>717</v>
      </c>
      <c r="S966" s="13" t="s">
        <v>208</v>
      </c>
      <c r="T966" s="13" t="s">
        <v>209</v>
      </c>
      <c r="U966" s="33">
        <f t="shared" ca="1" si="180"/>
        <v>45744.56914039352</v>
      </c>
      <c r="V966" s="13" t="str">
        <f t="shared" si="181"/>
        <v>Bangalore</v>
      </c>
      <c r="W966" s="13" t="str">
        <f t="shared" si="182"/>
        <v>CLS</v>
      </c>
      <c r="X966" s="13">
        <f t="shared" si="183"/>
        <v>17</v>
      </c>
      <c r="Y966" s="13" t="str">
        <f>IFERROR(VLOOKUP(C966,ReceivingTeam[],2,FALSE),"HelpDesk")</f>
        <v>HelpDesk</v>
      </c>
      <c r="Z966" s="67">
        <f t="shared" si="184"/>
        <v>44893.558796296304</v>
      </c>
      <c r="AA966" s="68">
        <f t="shared" si="185"/>
        <v>44891</v>
      </c>
      <c r="AB966" s="69" t="b">
        <f t="shared" si="186"/>
        <v>1</v>
      </c>
      <c r="AC966" s="70">
        <f t="shared" si="187"/>
        <v>0.5</v>
      </c>
      <c r="AD966" s="67">
        <f t="shared" si="188"/>
        <v>44893.558796296304</v>
      </c>
      <c r="AE966" s="67">
        <f>VLOOKUP(V966,'Branch Wise Work Timelines'!C:G,3,FALSE)+AA966</f>
        <v>44891.416666666664</v>
      </c>
      <c r="AF966" s="67">
        <f>IF(V966="Bangalore",VLOOKUP(V966,'Branch Wise Work Timelines'!C:G,4,FALSE)+AA966+1,IF(V966="Mumbai",VLOOKUP(V966,'Branch Wise Work Timelines'!C:G,4,FALSE)+AA966+1,VLOOKUP(V966,'Branch Wise Work Timelines'!C:G,4,FALSE)+AA966))</f>
        <v>44892.104166666664</v>
      </c>
      <c r="AG966" s="67">
        <f>WORKDAY.INTL(AA966,1,11)+VLOOKUP(V966,'Branch Wise Work Timelines'!C:G,3,FALSE)</f>
        <v>44893.416666666664</v>
      </c>
      <c r="AH966" s="69" t="str">
        <f t="shared" si="189"/>
        <v>Met</v>
      </c>
      <c r="AI966" s="69">
        <f t="shared" ca="1" si="190"/>
        <v>20425</v>
      </c>
      <c r="AJ966" s="69" t="str">
        <f ca="1">IF(AI966&lt;0,"0-12",IFERROR(VLOOKUP(AI966,Breakup[],2,FALSE),"&gt;24"))</f>
        <v>&gt;24</v>
      </c>
      <c r="AK966" s="69" t="str">
        <f>VLOOKUP(V966,Master!B:D,3,FALSE)</f>
        <v>South</v>
      </c>
      <c r="AL966" s="69" t="str">
        <f t="shared" si="191"/>
        <v>Bangalore-CLS</v>
      </c>
    </row>
    <row r="967" spans="1:38">
      <c r="A967" s="13" t="s">
        <v>2233</v>
      </c>
      <c r="B967" s="54">
        <v>44701.581055243099</v>
      </c>
      <c r="C967" s="13" t="s">
        <v>347</v>
      </c>
      <c r="D967" s="13">
        <v>140</v>
      </c>
      <c r="E967" s="13" t="s">
        <v>2234</v>
      </c>
      <c r="F967" s="13" t="s">
        <v>33</v>
      </c>
      <c r="G967" s="14">
        <v>1653037559149</v>
      </c>
      <c r="H967" s="55">
        <v>0.88997685185185205</v>
      </c>
      <c r="I967" s="33">
        <v>44891.889976851897</v>
      </c>
      <c r="J967" s="58">
        <v>44891</v>
      </c>
      <c r="K967" s="13" t="s">
        <v>325</v>
      </c>
      <c r="L967" s="13" t="s">
        <v>55</v>
      </c>
      <c r="M967" s="13" t="s">
        <v>347</v>
      </c>
      <c r="N967" s="13" t="s">
        <v>206</v>
      </c>
      <c r="O967" s="33">
        <v>44891.760451388902</v>
      </c>
      <c r="P967" s="58">
        <v>44891</v>
      </c>
      <c r="Q967" s="33" t="s">
        <v>237</v>
      </c>
      <c r="R967" s="14">
        <v>400</v>
      </c>
      <c r="S967" s="13" t="s">
        <v>208</v>
      </c>
      <c r="T967" s="13" t="s">
        <v>209</v>
      </c>
      <c r="U967" s="33">
        <f t="shared" ca="1" si="180"/>
        <v>45744.56914039352</v>
      </c>
      <c r="V967" s="13" t="str">
        <f t="shared" si="181"/>
        <v>Delhi</v>
      </c>
      <c r="W967" s="13" t="str">
        <f t="shared" si="182"/>
        <v>RI</v>
      </c>
      <c r="X967" s="13">
        <f t="shared" si="183"/>
        <v>21</v>
      </c>
      <c r="Y967" s="13" t="str">
        <f>IFERROR(VLOOKUP(C967,ReceivingTeam[],2,FALSE),"HelpDesk")</f>
        <v>HelpDesk</v>
      </c>
      <c r="Z967" s="67">
        <f t="shared" si="184"/>
        <v>44894.035810185225</v>
      </c>
      <c r="AA967" s="68">
        <f t="shared" si="185"/>
        <v>44891</v>
      </c>
      <c r="AB967" s="69" t="b">
        <f t="shared" si="186"/>
        <v>1</v>
      </c>
      <c r="AC967" s="70">
        <f t="shared" si="187"/>
        <v>0.5</v>
      </c>
      <c r="AD967" s="67">
        <f t="shared" si="188"/>
        <v>44894.035810185225</v>
      </c>
      <c r="AE967" s="67">
        <f>VLOOKUP(V967,'Branch Wise Work Timelines'!C:G,3,FALSE)+AA967</f>
        <v>44891.416666666664</v>
      </c>
      <c r="AF967" s="67">
        <f>IF(V967="Bangalore",VLOOKUP(V967,'Branch Wise Work Timelines'!C:G,4,FALSE)+AA967+1,IF(V967="Mumbai",VLOOKUP(V967,'Branch Wise Work Timelines'!C:G,4,FALSE)+AA967+1,VLOOKUP(V967,'Branch Wise Work Timelines'!C:G,4,FALSE)+AA967))</f>
        <v>44891.770833333336</v>
      </c>
      <c r="AG967" s="67">
        <f>WORKDAY.INTL(AA967,1,11)+VLOOKUP(V967,'Branch Wise Work Timelines'!C:G,3,FALSE)</f>
        <v>44893.416666666664</v>
      </c>
      <c r="AH967" s="69" t="str">
        <f t="shared" si="189"/>
        <v>Met</v>
      </c>
      <c r="AI967" s="69">
        <f t="shared" ca="1" si="190"/>
        <v>20413</v>
      </c>
      <c r="AJ967" s="69" t="str">
        <f ca="1">IF(AI967&lt;0,"0-12",IFERROR(VLOOKUP(AI967,Breakup[],2,FALSE),"&gt;24"))</f>
        <v>&gt;24</v>
      </c>
      <c r="AK967" s="69" t="str">
        <f>VLOOKUP(V967,Master!B:D,3,FALSE)</f>
        <v>North</v>
      </c>
      <c r="AL967" s="69" t="str">
        <f t="shared" si="191"/>
        <v>Delhi</v>
      </c>
    </row>
    <row r="968" spans="1:38">
      <c r="A968" s="13" t="s">
        <v>2235</v>
      </c>
      <c r="B968" s="54">
        <v>44701.6390193634</v>
      </c>
      <c r="C968" s="13" t="s">
        <v>211</v>
      </c>
      <c r="D968" s="13">
        <v>351</v>
      </c>
      <c r="E968" s="13" t="s">
        <v>2236</v>
      </c>
      <c r="F968" s="13" t="s">
        <v>15</v>
      </c>
      <c r="G968" s="14">
        <v>1653041711052</v>
      </c>
      <c r="H968" s="55">
        <v>0.93162037037037004</v>
      </c>
      <c r="I968" s="33">
        <v>44882.9316203704</v>
      </c>
      <c r="J968" s="58">
        <v>44882</v>
      </c>
      <c r="K968" s="13" t="s">
        <v>213</v>
      </c>
      <c r="L968" s="13" t="s">
        <v>30</v>
      </c>
      <c r="M968" s="13" t="s">
        <v>214</v>
      </c>
      <c r="N968" s="13" t="s">
        <v>206</v>
      </c>
      <c r="O968" s="33" t="s">
        <v>38</v>
      </c>
      <c r="P968" s="58" t="s">
        <v>38</v>
      </c>
      <c r="Q968" s="33" t="s">
        <v>207</v>
      </c>
      <c r="R968" s="14" t="s">
        <v>38</v>
      </c>
      <c r="S968" s="13" t="s">
        <v>216</v>
      </c>
      <c r="T968" s="13" t="s">
        <v>217</v>
      </c>
      <c r="U968" s="33">
        <f t="shared" ca="1" si="180"/>
        <v>45744.56914039352</v>
      </c>
      <c r="V968" s="13" t="str">
        <f t="shared" si="181"/>
        <v>Bangalore</v>
      </c>
      <c r="W968" s="13" t="str">
        <f t="shared" si="182"/>
        <v>CLS</v>
      </c>
      <c r="X968" s="13">
        <f t="shared" si="183"/>
        <v>22</v>
      </c>
      <c r="Y968" s="13" t="str">
        <f>IFERROR(VLOOKUP(C968,ReceivingTeam[],2,FALSE),"HelpDesk")</f>
        <v>HelpDesk</v>
      </c>
      <c r="Z968" s="67">
        <f t="shared" si="184"/>
        <v>44883.7441203704</v>
      </c>
      <c r="AA968" s="68">
        <f t="shared" si="185"/>
        <v>44882</v>
      </c>
      <c r="AB968" s="69" t="b">
        <f t="shared" si="186"/>
        <v>1</v>
      </c>
      <c r="AC968" s="70">
        <f t="shared" si="187"/>
        <v>0.5</v>
      </c>
      <c r="AD968" s="67">
        <f t="shared" si="188"/>
        <v>44883.7441203704</v>
      </c>
      <c r="AE968" s="67">
        <f>VLOOKUP(V968,'Branch Wise Work Timelines'!C:G,3,FALSE)+AA968</f>
        <v>44882.416666666664</v>
      </c>
      <c r="AF968" s="67">
        <f>IF(V968="Bangalore",VLOOKUP(V968,'Branch Wise Work Timelines'!C:G,4,FALSE)+AA968+1,IF(V968="Mumbai",VLOOKUP(V968,'Branch Wise Work Timelines'!C:G,4,FALSE)+AA968+1,VLOOKUP(V968,'Branch Wise Work Timelines'!C:G,4,FALSE)+AA968))</f>
        <v>44883.104166666664</v>
      </c>
      <c r="AG968" s="67">
        <f>WORKDAY.INTL(AA968,1,11)+VLOOKUP(V968,'Branch Wise Work Timelines'!C:G,3,FALSE)</f>
        <v>44883.416666666664</v>
      </c>
      <c r="AH968" s="69" t="str">
        <f t="shared" ca="1" si="189"/>
        <v>Out of TAT</v>
      </c>
      <c r="AI968" s="69">
        <f t="shared" ca="1" si="190"/>
        <v>20660</v>
      </c>
      <c r="AJ968" s="69" t="str">
        <f ca="1">IF(AI968&lt;0,"0-12",IFERROR(VLOOKUP(AI968,Breakup[],2,FALSE),"&gt;24"))</f>
        <v>&gt;24</v>
      </c>
      <c r="AK968" s="69" t="str">
        <f>VLOOKUP(V968,Master!B:D,3,FALSE)</f>
        <v>South</v>
      </c>
      <c r="AL968" s="69" t="str">
        <f t="shared" si="191"/>
        <v>Bangalore-CLS</v>
      </c>
    </row>
    <row r="969" spans="1:38">
      <c r="A969" s="13" t="s">
        <v>2237</v>
      </c>
      <c r="B969" s="54">
        <v>44701.491498611103</v>
      </c>
      <c r="C969" s="13" t="s">
        <v>222</v>
      </c>
      <c r="D969" s="13">
        <v>1753</v>
      </c>
      <c r="E969" s="13" t="s">
        <v>2238</v>
      </c>
      <c r="F969" s="13" t="s">
        <v>33</v>
      </c>
      <c r="G969" s="14">
        <v>1653030446943</v>
      </c>
      <c r="H969" s="55">
        <v>0.41164351851851899</v>
      </c>
      <c r="I969" s="33">
        <v>44883.411643518499</v>
      </c>
      <c r="J969" s="58">
        <v>44883</v>
      </c>
      <c r="K969" s="13" t="s">
        <v>224</v>
      </c>
      <c r="L969" s="13" t="s">
        <v>64</v>
      </c>
      <c r="M969" s="13" t="s">
        <v>225</v>
      </c>
      <c r="N969" s="13" t="s">
        <v>206</v>
      </c>
      <c r="O969" s="33" t="s">
        <v>38</v>
      </c>
      <c r="P969" s="58" t="s">
        <v>38</v>
      </c>
      <c r="Q969" s="33" t="s">
        <v>207</v>
      </c>
      <c r="R969" s="14" t="s">
        <v>38</v>
      </c>
      <c r="S969" s="13" t="s">
        <v>208</v>
      </c>
      <c r="T969" s="13" t="s">
        <v>209</v>
      </c>
      <c r="U969" s="33">
        <f t="shared" ca="1" si="180"/>
        <v>45744.56914039352</v>
      </c>
      <c r="V969" s="13" t="str">
        <f t="shared" si="181"/>
        <v>Kolkata</v>
      </c>
      <c r="W969" s="13" t="str">
        <f t="shared" si="182"/>
        <v>RI</v>
      </c>
      <c r="X969" s="13">
        <f t="shared" si="183"/>
        <v>9</v>
      </c>
      <c r="Y969" s="13" t="str">
        <f>IFERROR(VLOOKUP(C969,ReceivingTeam[],2,FALSE),"HelpDesk")</f>
        <v>Branch office</v>
      </c>
      <c r="Z969" s="67">
        <f t="shared" si="184"/>
        <v>44884.562499999993</v>
      </c>
      <c r="AA969" s="68">
        <f t="shared" si="185"/>
        <v>44883</v>
      </c>
      <c r="AB969" s="69" t="b">
        <f t="shared" si="186"/>
        <v>1</v>
      </c>
      <c r="AC969" s="70">
        <f t="shared" si="187"/>
        <v>0.5</v>
      </c>
      <c r="AD969" s="67">
        <f t="shared" si="188"/>
        <v>44884.562499999993</v>
      </c>
      <c r="AE969" s="67">
        <f>VLOOKUP(V969,'Branch Wise Work Timelines'!C:G,3,FALSE)+AA969</f>
        <v>44883.416666666664</v>
      </c>
      <c r="AF969" s="67">
        <f>IF(V969="Bangalore",VLOOKUP(V969,'Branch Wise Work Timelines'!C:G,4,FALSE)+AA969+1,IF(V969="Mumbai",VLOOKUP(V969,'Branch Wise Work Timelines'!C:G,4,FALSE)+AA969+1,VLOOKUP(V969,'Branch Wise Work Timelines'!C:G,4,FALSE)+AA969))</f>
        <v>44883.770833333336</v>
      </c>
      <c r="AG969" s="67">
        <f>WORKDAY.INTL(AA969,1,11)+VLOOKUP(V969,'Branch Wise Work Timelines'!C:G,3,FALSE)</f>
        <v>44884.416666666664</v>
      </c>
      <c r="AH969" s="69" t="str">
        <f t="shared" ca="1" si="189"/>
        <v>Out of TAT</v>
      </c>
      <c r="AI969" s="69">
        <f t="shared" ca="1" si="190"/>
        <v>20641</v>
      </c>
      <c r="AJ969" s="69" t="str">
        <f ca="1">IF(AI969&lt;0,"0-12",IFERROR(VLOOKUP(AI969,Breakup[],2,FALSE),"&gt;24"))</f>
        <v>&gt;24</v>
      </c>
      <c r="AK969" s="69" t="str">
        <f>VLOOKUP(V969,Master!B:D,3,FALSE)</f>
        <v>East</v>
      </c>
      <c r="AL969" s="69" t="str">
        <f t="shared" si="191"/>
        <v>Kolkata</v>
      </c>
    </row>
    <row r="970" spans="1:38">
      <c r="A970" s="13" t="s">
        <v>2239</v>
      </c>
      <c r="B970" s="54">
        <v>44700.639831979199</v>
      </c>
      <c r="C970" s="13" t="s">
        <v>979</v>
      </c>
      <c r="D970" s="13">
        <v>136</v>
      </c>
      <c r="E970" s="13" t="s">
        <v>2240</v>
      </c>
      <c r="F970" s="13" t="s">
        <v>33</v>
      </c>
      <c r="G970" s="14">
        <v>1653044005166</v>
      </c>
      <c r="H970" s="55">
        <v>4.1712962962963E-2</v>
      </c>
      <c r="I970" s="33">
        <v>44884.041712963</v>
      </c>
      <c r="J970" s="58">
        <v>44884</v>
      </c>
      <c r="K970" s="13" t="s">
        <v>437</v>
      </c>
      <c r="L970" s="13" t="s">
        <v>12</v>
      </c>
      <c r="M970" s="13" t="s">
        <v>435</v>
      </c>
      <c r="N970" s="13" t="s">
        <v>206</v>
      </c>
      <c r="O970" s="33" t="s">
        <v>38</v>
      </c>
      <c r="P970" s="58" t="s">
        <v>38</v>
      </c>
      <c r="Q970" s="33" t="s">
        <v>207</v>
      </c>
      <c r="R970" s="14" t="s">
        <v>38</v>
      </c>
      <c r="S970" s="13" t="s">
        <v>208</v>
      </c>
      <c r="T970" s="13" t="s">
        <v>209</v>
      </c>
      <c r="U970" s="33">
        <f t="shared" ca="1" si="180"/>
        <v>45744.56914039352</v>
      </c>
      <c r="V970" s="13" t="str">
        <f t="shared" si="181"/>
        <v>Ahmedabad</v>
      </c>
      <c r="W970" s="13" t="str">
        <f t="shared" si="182"/>
        <v>RI</v>
      </c>
      <c r="X970" s="13">
        <f t="shared" si="183"/>
        <v>1</v>
      </c>
      <c r="Y970" s="13" t="str">
        <f>IFERROR(VLOOKUP(C970,ReceivingTeam[],2,FALSE),"HelpDesk")</f>
        <v>HelpDesk</v>
      </c>
      <c r="Z970" s="67">
        <f t="shared" si="184"/>
        <v>44886.562499999993</v>
      </c>
      <c r="AA970" s="68">
        <f t="shared" si="185"/>
        <v>44884</v>
      </c>
      <c r="AB970" s="69" t="b">
        <f t="shared" si="186"/>
        <v>1</v>
      </c>
      <c r="AC970" s="70">
        <f t="shared" si="187"/>
        <v>0.5</v>
      </c>
      <c r="AD970" s="67">
        <f t="shared" si="188"/>
        <v>44886.562499999993</v>
      </c>
      <c r="AE970" s="67">
        <f>VLOOKUP(V970,'Branch Wise Work Timelines'!C:G,3,FALSE)+AA970</f>
        <v>44884.416666666664</v>
      </c>
      <c r="AF970" s="67">
        <f>IF(V970="Bangalore",VLOOKUP(V970,'Branch Wise Work Timelines'!C:G,4,FALSE)+AA970+1,IF(V970="Mumbai",VLOOKUP(V970,'Branch Wise Work Timelines'!C:G,4,FALSE)+AA970+1,VLOOKUP(V970,'Branch Wise Work Timelines'!C:G,4,FALSE)+AA970))</f>
        <v>44884.770833333336</v>
      </c>
      <c r="AG970" s="67">
        <f>WORKDAY.INTL(AA970,1,11)+VLOOKUP(V970,'Branch Wise Work Timelines'!C:G,3,FALSE)</f>
        <v>44886.416666666664</v>
      </c>
      <c r="AH970" s="69" t="str">
        <f t="shared" ca="1" si="189"/>
        <v>Out of TAT</v>
      </c>
      <c r="AI970" s="69">
        <f t="shared" ca="1" si="190"/>
        <v>20593</v>
      </c>
      <c r="AJ970" s="69" t="str">
        <f ca="1">IF(AI970&lt;0,"0-12",IFERROR(VLOOKUP(AI970,Breakup[],2,FALSE),"&gt;24"))</f>
        <v>&gt;24</v>
      </c>
      <c r="AK970" s="69" t="str">
        <f>VLOOKUP(V970,Master!B:D,3,FALSE)</f>
        <v>North</v>
      </c>
      <c r="AL970" s="69" t="str">
        <f t="shared" si="191"/>
        <v>Ahmedabad</v>
      </c>
    </row>
    <row r="971" spans="1:38">
      <c r="A971" s="13" t="s">
        <v>2241</v>
      </c>
      <c r="B971" s="54">
        <v>44701.510977349499</v>
      </c>
      <c r="C971" s="13" t="s">
        <v>89</v>
      </c>
      <c r="D971" s="13">
        <v>1433</v>
      </c>
      <c r="E971" s="13" t="s">
        <v>2242</v>
      </c>
      <c r="F971" s="13" t="s">
        <v>15</v>
      </c>
      <c r="G971" s="14">
        <v>1653031432017</v>
      </c>
      <c r="H971" s="55">
        <v>0.49936342592592597</v>
      </c>
      <c r="I971" s="33">
        <v>44882.499363425901</v>
      </c>
      <c r="J971" s="58">
        <v>44882</v>
      </c>
      <c r="K971" s="13" t="s">
        <v>213</v>
      </c>
      <c r="L971" s="13" t="s">
        <v>30</v>
      </c>
      <c r="M971" s="13" t="s">
        <v>75</v>
      </c>
      <c r="N971" s="13" t="s">
        <v>206</v>
      </c>
      <c r="O971" s="33" t="s">
        <v>38</v>
      </c>
      <c r="P971" s="58" t="s">
        <v>38</v>
      </c>
      <c r="Q971" s="33" t="s">
        <v>207</v>
      </c>
      <c r="R971" s="14" t="s">
        <v>38</v>
      </c>
      <c r="S971" s="13" t="s">
        <v>216</v>
      </c>
      <c r="T971" s="13" t="s">
        <v>217</v>
      </c>
      <c r="U971" s="33">
        <f t="shared" ca="1" si="180"/>
        <v>45744.56914039352</v>
      </c>
      <c r="V971" s="13" t="str">
        <f t="shared" si="181"/>
        <v>Bangalore</v>
      </c>
      <c r="W971" s="13" t="str">
        <f t="shared" si="182"/>
        <v>CLS</v>
      </c>
      <c r="X971" s="13">
        <f t="shared" si="183"/>
        <v>11</v>
      </c>
      <c r="Y971" s="13" t="str">
        <f>IFERROR(VLOOKUP(C971,ReceivingTeam[],2,FALSE),"HelpDesk")</f>
        <v>Branch office</v>
      </c>
      <c r="Z971" s="67">
        <f t="shared" si="184"/>
        <v>44882.999363425901</v>
      </c>
      <c r="AA971" s="68">
        <f t="shared" si="185"/>
        <v>44882</v>
      </c>
      <c r="AB971" s="69" t="b">
        <f t="shared" si="186"/>
        <v>1</v>
      </c>
      <c r="AC971" s="70">
        <f t="shared" si="187"/>
        <v>0.5</v>
      </c>
      <c r="AD971" s="67">
        <f t="shared" si="188"/>
        <v>44882.999363425901</v>
      </c>
      <c r="AE971" s="67">
        <f>VLOOKUP(V971,'Branch Wise Work Timelines'!C:G,3,FALSE)+AA971</f>
        <v>44882.416666666664</v>
      </c>
      <c r="AF971" s="67">
        <f>IF(V971="Bangalore",VLOOKUP(V971,'Branch Wise Work Timelines'!C:G,4,FALSE)+AA971+1,IF(V971="Mumbai",VLOOKUP(V971,'Branch Wise Work Timelines'!C:G,4,FALSE)+AA971+1,VLOOKUP(V971,'Branch Wise Work Timelines'!C:G,4,FALSE)+AA971))</f>
        <v>44883.104166666664</v>
      </c>
      <c r="AG971" s="67">
        <f>WORKDAY.INTL(AA971,1,11)+VLOOKUP(V971,'Branch Wise Work Timelines'!C:G,3,FALSE)</f>
        <v>44883.416666666664</v>
      </c>
      <c r="AH971" s="69" t="str">
        <f t="shared" ca="1" si="189"/>
        <v>Out of TAT</v>
      </c>
      <c r="AI971" s="69">
        <f t="shared" ca="1" si="190"/>
        <v>20678</v>
      </c>
      <c r="AJ971" s="69" t="str">
        <f ca="1">IF(AI971&lt;0,"0-12",IFERROR(VLOOKUP(AI971,Breakup[],2,FALSE),"&gt;24"))</f>
        <v>&gt;24</v>
      </c>
      <c r="AK971" s="69" t="str">
        <f>VLOOKUP(V971,Master!B:D,3,FALSE)</f>
        <v>South</v>
      </c>
      <c r="AL971" s="69" t="str">
        <f t="shared" si="191"/>
        <v>Bangalore-CLS</v>
      </c>
    </row>
    <row r="972" spans="1:38">
      <c r="A972" s="13" t="s">
        <v>2243</v>
      </c>
      <c r="B972" s="54">
        <v>44700.832080405104</v>
      </c>
      <c r="C972" s="13" t="s">
        <v>222</v>
      </c>
      <c r="D972" s="13">
        <v>1450</v>
      </c>
      <c r="E972" s="13" t="s">
        <v>2244</v>
      </c>
      <c r="F972" s="13" t="s">
        <v>33</v>
      </c>
      <c r="G972" s="14">
        <v>1653021970577</v>
      </c>
      <c r="H972" s="55">
        <v>5.2372685185185203E-2</v>
      </c>
      <c r="I972" s="33">
        <v>44886.052372685197</v>
      </c>
      <c r="J972" s="58">
        <v>44886</v>
      </c>
      <c r="K972" s="13" t="s">
        <v>224</v>
      </c>
      <c r="L972" s="13" t="s">
        <v>64</v>
      </c>
      <c r="M972" s="13" t="s">
        <v>225</v>
      </c>
      <c r="N972" s="13" t="s">
        <v>206</v>
      </c>
      <c r="O972" s="33" t="s">
        <v>38</v>
      </c>
      <c r="P972" s="58" t="s">
        <v>38</v>
      </c>
      <c r="Q972" s="33" t="s">
        <v>207</v>
      </c>
      <c r="R972" s="14" t="s">
        <v>38</v>
      </c>
      <c r="S972" s="13" t="s">
        <v>208</v>
      </c>
      <c r="T972" s="13" t="s">
        <v>209</v>
      </c>
      <c r="U972" s="33">
        <f t="shared" ca="1" si="180"/>
        <v>45744.56914039352</v>
      </c>
      <c r="V972" s="13" t="str">
        <f t="shared" si="181"/>
        <v>Kolkata</v>
      </c>
      <c r="W972" s="13" t="str">
        <f t="shared" si="182"/>
        <v>RI</v>
      </c>
      <c r="X972" s="13">
        <f t="shared" si="183"/>
        <v>1</v>
      </c>
      <c r="Y972" s="13" t="str">
        <f>IFERROR(VLOOKUP(C972,ReceivingTeam[],2,FALSE),"HelpDesk")</f>
        <v>Branch office</v>
      </c>
      <c r="Z972" s="67">
        <f t="shared" si="184"/>
        <v>44887.562499999993</v>
      </c>
      <c r="AA972" s="68">
        <f t="shared" si="185"/>
        <v>44886</v>
      </c>
      <c r="AB972" s="69" t="b">
        <f t="shared" si="186"/>
        <v>1</v>
      </c>
      <c r="AC972" s="70">
        <f t="shared" si="187"/>
        <v>0.5</v>
      </c>
      <c r="AD972" s="67">
        <f t="shared" si="188"/>
        <v>44887.562499999993</v>
      </c>
      <c r="AE972" s="67">
        <f>VLOOKUP(V972,'Branch Wise Work Timelines'!C:G,3,FALSE)+AA972</f>
        <v>44886.416666666664</v>
      </c>
      <c r="AF972" s="67">
        <f>IF(V972="Bangalore",VLOOKUP(V972,'Branch Wise Work Timelines'!C:G,4,FALSE)+AA972+1,IF(V972="Mumbai",VLOOKUP(V972,'Branch Wise Work Timelines'!C:G,4,FALSE)+AA972+1,VLOOKUP(V972,'Branch Wise Work Timelines'!C:G,4,FALSE)+AA972))</f>
        <v>44886.770833333336</v>
      </c>
      <c r="AG972" s="67">
        <f>WORKDAY.INTL(AA972,1,11)+VLOOKUP(V972,'Branch Wise Work Timelines'!C:G,3,FALSE)</f>
        <v>44887.416666666664</v>
      </c>
      <c r="AH972" s="69" t="str">
        <f t="shared" ca="1" si="189"/>
        <v>Out of TAT</v>
      </c>
      <c r="AI972" s="69">
        <f t="shared" ca="1" si="190"/>
        <v>20569</v>
      </c>
      <c r="AJ972" s="69" t="str">
        <f ca="1">IF(AI972&lt;0,"0-12",IFERROR(VLOOKUP(AI972,Breakup[],2,FALSE),"&gt;24"))</f>
        <v>&gt;24</v>
      </c>
      <c r="AK972" s="69" t="str">
        <f>VLOOKUP(V972,Master!B:D,3,FALSE)</f>
        <v>East</v>
      </c>
      <c r="AL972" s="69" t="str">
        <f t="shared" si="191"/>
        <v>Kolkata</v>
      </c>
    </row>
    <row r="973" spans="1:38">
      <c r="A973" s="13" t="s">
        <v>2245</v>
      </c>
      <c r="B973" s="54">
        <v>44701.546310567101</v>
      </c>
      <c r="C973" s="13" t="s">
        <v>558</v>
      </c>
      <c r="D973" s="13">
        <v>1703</v>
      </c>
      <c r="E973" s="13" t="s">
        <v>2246</v>
      </c>
      <c r="F973" s="13" t="s">
        <v>33</v>
      </c>
      <c r="G973" s="14">
        <v>1653032962527</v>
      </c>
      <c r="H973" s="55">
        <v>0.67697916666666702</v>
      </c>
      <c r="I973" s="33">
        <v>44885.676979166703</v>
      </c>
      <c r="J973" s="58">
        <v>44885</v>
      </c>
      <c r="K973" s="13" t="s">
        <v>213</v>
      </c>
      <c r="L973" s="13" t="s">
        <v>30</v>
      </c>
      <c r="M973" s="13" t="s">
        <v>282</v>
      </c>
      <c r="N973" s="13" t="s">
        <v>206</v>
      </c>
      <c r="O973" s="33" t="s">
        <v>38</v>
      </c>
      <c r="P973" s="58" t="s">
        <v>38</v>
      </c>
      <c r="Q973" s="33" t="s">
        <v>207</v>
      </c>
      <c r="R973" s="14" t="s">
        <v>38</v>
      </c>
      <c r="S973" s="13" t="s">
        <v>216</v>
      </c>
      <c r="T973" s="13" t="s">
        <v>278</v>
      </c>
      <c r="U973" s="33">
        <f t="shared" ca="1" si="180"/>
        <v>45744.56914039352</v>
      </c>
      <c r="V973" s="13" t="str">
        <f t="shared" si="181"/>
        <v>Bangalore</v>
      </c>
      <c r="W973" s="13" t="str">
        <f t="shared" si="182"/>
        <v>RI</v>
      </c>
      <c r="X973" s="13">
        <f t="shared" si="183"/>
        <v>16</v>
      </c>
      <c r="Y973" s="13" t="str">
        <f>IFERROR(VLOOKUP(C973,ReceivingTeam[],2,FALSE),"HelpDesk")</f>
        <v>HelpDesk</v>
      </c>
      <c r="Z973" s="67">
        <f t="shared" si="184"/>
        <v>44888.416666666664</v>
      </c>
      <c r="AA973" s="68">
        <f t="shared" si="185"/>
        <v>44885</v>
      </c>
      <c r="AB973" s="69" t="b">
        <f t="shared" si="186"/>
        <v>0</v>
      </c>
      <c r="AC973" s="70">
        <f t="shared" si="187"/>
        <v>3</v>
      </c>
      <c r="AD973" s="67">
        <f t="shared" si="188"/>
        <v>44888.416666666664</v>
      </c>
      <c r="AE973" s="67">
        <f>VLOOKUP(V973,'Branch Wise Work Timelines'!C:G,3,FALSE)+AA973</f>
        <v>44885.416666666664</v>
      </c>
      <c r="AF973" s="67">
        <f>IF(V973="Bangalore",VLOOKUP(V973,'Branch Wise Work Timelines'!C:G,4,FALSE)+AA973+1,IF(V973="Mumbai",VLOOKUP(V973,'Branch Wise Work Timelines'!C:G,4,FALSE)+AA973+1,VLOOKUP(V973,'Branch Wise Work Timelines'!C:G,4,FALSE)+AA973))</f>
        <v>44886.104166666664</v>
      </c>
      <c r="AG973" s="67">
        <f>WORKDAY.INTL(AA973,1,11)+VLOOKUP(V973,'Branch Wise Work Timelines'!C:G,3,FALSE)</f>
        <v>44886.416666666664</v>
      </c>
      <c r="AH973" s="69" t="str">
        <f t="shared" ca="1" si="189"/>
        <v>Out of TAT</v>
      </c>
      <c r="AI973" s="69">
        <f t="shared" ca="1" si="190"/>
        <v>20548</v>
      </c>
      <c r="AJ973" s="69" t="str">
        <f ca="1">IF(AI973&lt;0,"0-12",IFERROR(VLOOKUP(AI973,Breakup[],2,FALSE),"&gt;24"))</f>
        <v>&gt;24</v>
      </c>
      <c r="AK973" s="69" t="str">
        <f>VLOOKUP(V973,Master!B:D,3,FALSE)</f>
        <v>South</v>
      </c>
      <c r="AL973" s="69" t="str">
        <f t="shared" si="191"/>
        <v>Bangalore</v>
      </c>
    </row>
    <row r="974" spans="1:38">
      <c r="A974" s="13" t="s">
        <v>2247</v>
      </c>
      <c r="B974" s="54">
        <v>44700.498057025499</v>
      </c>
      <c r="C974" s="13" t="s">
        <v>302</v>
      </c>
      <c r="D974" s="13">
        <v>433</v>
      </c>
      <c r="E974" s="13" t="s">
        <v>2248</v>
      </c>
      <c r="F974" s="13" t="s">
        <v>33</v>
      </c>
      <c r="G974" s="14">
        <v>1653039469972</v>
      </c>
      <c r="H974" s="55">
        <v>0.40108796296296301</v>
      </c>
      <c r="I974" s="33">
        <v>44886.401087963</v>
      </c>
      <c r="J974" s="58">
        <v>44886</v>
      </c>
      <c r="K974" s="13" t="s">
        <v>257</v>
      </c>
      <c r="L974" s="13" t="s">
        <v>72</v>
      </c>
      <c r="M974" s="13" t="s">
        <v>286</v>
      </c>
      <c r="N974" s="13" t="s">
        <v>206</v>
      </c>
      <c r="O974" s="33" t="s">
        <v>38</v>
      </c>
      <c r="P974" s="58" t="s">
        <v>38</v>
      </c>
      <c r="Q974" s="33" t="s">
        <v>207</v>
      </c>
      <c r="R974" s="14" t="s">
        <v>38</v>
      </c>
      <c r="S974" s="13" t="s">
        <v>216</v>
      </c>
      <c r="T974" s="13" t="s">
        <v>217</v>
      </c>
      <c r="U974" s="33">
        <f t="shared" ca="1" si="180"/>
        <v>45744.56914039352</v>
      </c>
      <c r="V974" s="13" t="str">
        <f t="shared" si="181"/>
        <v>Pune</v>
      </c>
      <c r="W974" s="13" t="str">
        <f t="shared" si="182"/>
        <v>RI</v>
      </c>
      <c r="X974" s="13">
        <f t="shared" si="183"/>
        <v>9</v>
      </c>
      <c r="Y974" s="13" t="str">
        <f>IFERROR(VLOOKUP(C974,ReceivingTeam[],2,FALSE),"HelpDesk")</f>
        <v>HelpDesk</v>
      </c>
      <c r="Z974" s="67">
        <f t="shared" si="184"/>
        <v>44887.526087963</v>
      </c>
      <c r="AA974" s="68">
        <f t="shared" si="185"/>
        <v>44886</v>
      </c>
      <c r="AB974" s="69" t="b">
        <f t="shared" si="186"/>
        <v>1</v>
      </c>
      <c r="AC974" s="70">
        <f t="shared" si="187"/>
        <v>0.5</v>
      </c>
      <c r="AD974" s="67">
        <f t="shared" si="188"/>
        <v>44887.526087963</v>
      </c>
      <c r="AE974" s="67">
        <f>VLOOKUP(V974,'Branch Wise Work Timelines'!C:G,3,FALSE)+AA974</f>
        <v>44886.395833333336</v>
      </c>
      <c r="AF974" s="67">
        <f>IF(V974="Bangalore",VLOOKUP(V974,'Branch Wise Work Timelines'!C:G,4,FALSE)+AA974+1,IF(V974="Mumbai",VLOOKUP(V974,'Branch Wise Work Timelines'!C:G,4,FALSE)+AA974+1,VLOOKUP(V974,'Branch Wise Work Timelines'!C:G,4,FALSE)+AA974))</f>
        <v>44886.770833333336</v>
      </c>
      <c r="AG974" s="67">
        <f>WORKDAY.INTL(AA974,1,11)+VLOOKUP(V974,'Branch Wise Work Timelines'!C:G,3,FALSE)</f>
        <v>44887.395833333336</v>
      </c>
      <c r="AH974" s="69" t="str">
        <f t="shared" ca="1" si="189"/>
        <v>Out of TAT</v>
      </c>
      <c r="AI974" s="69">
        <f t="shared" ca="1" si="190"/>
        <v>20570</v>
      </c>
      <c r="AJ974" s="69" t="str">
        <f ca="1">IF(AI974&lt;0,"0-12",IFERROR(VLOOKUP(AI974,Breakup[],2,FALSE),"&gt;24"))</f>
        <v>&gt;24</v>
      </c>
      <c r="AK974" s="69" t="str">
        <f>VLOOKUP(V974,Master!B:D,3,FALSE)</f>
        <v>West</v>
      </c>
      <c r="AL974" s="69" t="str">
        <f t="shared" si="191"/>
        <v>Pune</v>
      </c>
    </row>
    <row r="975" spans="1:38">
      <c r="A975" s="13" t="s">
        <v>2249</v>
      </c>
      <c r="B975" s="54">
        <v>44701.615691435203</v>
      </c>
      <c r="C975" s="13" t="s">
        <v>323</v>
      </c>
      <c r="D975" s="13">
        <v>290</v>
      </c>
      <c r="E975" s="13" t="s">
        <v>2250</v>
      </c>
      <c r="F975" s="13" t="s">
        <v>33</v>
      </c>
      <c r="G975" s="14">
        <v>1653040214578</v>
      </c>
      <c r="H975" s="55">
        <v>0.303530092592593</v>
      </c>
      <c r="I975" s="33">
        <v>44883.303530092599</v>
      </c>
      <c r="J975" s="58">
        <v>44883</v>
      </c>
      <c r="K975" s="13" t="s">
        <v>325</v>
      </c>
      <c r="L975" s="13" t="s">
        <v>55</v>
      </c>
      <c r="M975" s="13" t="s">
        <v>323</v>
      </c>
      <c r="N975" s="13" t="s">
        <v>215</v>
      </c>
      <c r="O975" s="33" t="s">
        <v>38</v>
      </c>
      <c r="P975" s="58" t="s">
        <v>38</v>
      </c>
      <c r="Q975" s="33" t="s">
        <v>207</v>
      </c>
      <c r="R975" s="14" t="s">
        <v>38</v>
      </c>
      <c r="S975" s="13" t="s">
        <v>208</v>
      </c>
      <c r="T975" s="13" t="s">
        <v>209</v>
      </c>
      <c r="U975" s="33">
        <f t="shared" ca="1" si="180"/>
        <v>45744.56914039352</v>
      </c>
      <c r="V975" s="13" t="str">
        <f t="shared" si="181"/>
        <v>Delhi</v>
      </c>
      <c r="W975" s="13" t="str">
        <f t="shared" si="182"/>
        <v>RI</v>
      </c>
      <c r="X975" s="13">
        <f t="shared" si="183"/>
        <v>7</v>
      </c>
      <c r="Y975" s="13" t="str">
        <f>IFERROR(VLOOKUP(C975,ReceivingTeam[],2,FALSE),"HelpDesk")</f>
        <v>HelpDesk</v>
      </c>
      <c r="Z975" s="67">
        <f t="shared" si="184"/>
        <v>44884.562499999993</v>
      </c>
      <c r="AA975" s="68">
        <f t="shared" si="185"/>
        <v>44883</v>
      </c>
      <c r="AB975" s="69" t="b">
        <f t="shared" si="186"/>
        <v>1</v>
      </c>
      <c r="AC975" s="70">
        <f t="shared" si="187"/>
        <v>0.5</v>
      </c>
      <c r="AD975" s="67">
        <f t="shared" si="188"/>
        <v>44884.562499999993</v>
      </c>
      <c r="AE975" s="67">
        <f>VLOOKUP(V975,'Branch Wise Work Timelines'!C:G,3,FALSE)+AA975</f>
        <v>44883.416666666664</v>
      </c>
      <c r="AF975" s="67">
        <f>IF(V975="Bangalore",VLOOKUP(V975,'Branch Wise Work Timelines'!C:G,4,FALSE)+AA975+1,IF(V975="Mumbai",VLOOKUP(V975,'Branch Wise Work Timelines'!C:G,4,FALSE)+AA975+1,VLOOKUP(V975,'Branch Wise Work Timelines'!C:G,4,FALSE)+AA975))</f>
        <v>44883.770833333336</v>
      </c>
      <c r="AG975" s="67">
        <f>WORKDAY.INTL(AA975,1,11)+VLOOKUP(V975,'Branch Wise Work Timelines'!C:G,3,FALSE)</f>
        <v>44884.416666666664</v>
      </c>
      <c r="AH975" s="69" t="str">
        <f t="shared" ca="1" si="189"/>
        <v>Out of TAT</v>
      </c>
      <c r="AI975" s="69">
        <f t="shared" ca="1" si="190"/>
        <v>20641</v>
      </c>
      <c r="AJ975" s="69" t="str">
        <f ca="1">IF(AI975&lt;0,"0-12",IFERROR(VLOOKUP(AI975,Breakup[],2,FALSE),"&gt;24"))</f>
        <v>&gt;24</v>
      </c>
      <c r="AK975" s="69" t="str">
        <f>VLOOKUP(V975,Master!B:D,3,FALSE)</f>
        <v>North</v>
      </c>
      <c r="AL975" s="69" t="str">
        <f t="shared" si="191"/>
        <v>Delhi</v>
      </c>
    </row>
    <row r="976" spans="1:38">
      <c r="A976" s="13" t="s">
        <v>2251</v>
      </c>
      <c r="B976" s="54">
        <v>44701.622423182896</v>
      </c>
      <c r="C976" s="13" t="s">
        <v>2252</v>
      </c>
      <c r="D976" s="13">
        <v>1211</v>
      </c>
      <c r="E976" s="13" t="s">
        <v>2253</v>
      </c>
      <c r="F976" s="13" t="s">
        <v>15</v>
      </c>
      <c r="G976" s="14">
        <v>1653042448483</v>
      </c>
      <c r="H976" s="55">
        <v>0.56793981481481504</v>
      </c>
      <c r="I976" s="33">
        <v>44886.567939814799</v>
      </c>
      <c r="J976" s="58">
        <v>44886</v>
      </c>
      <c r="K976" s="13" t="s">
        <v>213</v>
      </c>
      <c r="L976" s="13" t="s">
        <v>30</v>
      </c>
      <c r="M976" s="13" t="s">
        <v>75</v>
      </c>
      <c r="N976" s="13" t="s">
        <v>215</v>
      </c>
      <c r="O976" s="33" t="s">
        <v>38</v>
      </c>
      <c r="P976" s="58" t="s">
        <v>38</v>
      </c>
      <c r="Q976" s="33" t="s">
        <v>207</v>
      </c>
      <c r="R976" s="14" t="s">
        <v>38</v>
      </c>
      <c r="S976" s="13" t="s">
        <v>208</v>
      </c>
      <c r="T976" s="13" t="s">
        <v>209</v>
      </c>
      <c r="U976" s="33">
        <f t="shared" ca="1" si="180"/>
        <v>45744.56914039352</v>
      </c>
      <c r="V976" s="13" t="str">
        <f t="shared" si="181"/>
        <v>Bangalore</v>
      </c>
      <c r="W976" s="13" t="str">
        <f t="shared" si="182"/>
        <v>CLS</v>
      </c>
      <c r="X976" s="13">
        <f t="shared" si="183"/>
        <v>13</v>
      </c>
      <c r="Y976" s="13" t="str">
        <f>IFERROR(VLOOKUP(C976,ReceivingTeam[],2,FALSE),"HelpDesk")</f>
        <v>HelpDesk</v>
      </c>
      <c r="Z976" s="67">
        <f t="shared" si="184"/>
        <v>44887.067939814799</v>
      </c>
      <c r="AA976" s="68">
        <f t="shared" si="185"/>
        <v>44886</v>
      </c>
      <c r="AB976" s="69" t="b">
        <f t="shared" si="186"/>
        <v>1</v>
      </c>
      <c r="AC976" s="70">
        <f t="shared" si="187"/>
        <v>0.5</v>
      </c>
      <c r="AD976" s="67">
        <f t="shared" si="188"/>
        <v>44887.067939814799</v>
      </c>
      <c r="AE976" s="67">
        <f>VLOOKUP(V976,'Branch Wise Work Timelines'!C:G,3,FALSE)+AA976</f>
        <v>44886.416666666664</v>
      </c>
      <c r="AF976" s="67">
        <f>IF(V976="Bangalore",VLOOKUP(V976,'Branch Wise Work Timelines'!C:G,4,FALSE)+AA976+1,IF(V976="Mumbai",VLOOKUP(V976,'Branch Wise Work Timelines'!C:G,4,FALSE)+AA976+1,VLOOKUP(V976,'Branch Wise Work Timelines'!C:G,4,FALSE)+AA976))</f>
        <v>44887.104166666664</v>
      </c>
      <c r="AG976" s="67">
        <f>WORKDAY.INTL(AA976,1,11)+VLOOKUP(V976,'Branch Wise Work Timelines'!C:G,3,FALSE)</f>
        <v>44887.416666666664</v>
      </c>
      <c r="AH976" s="69" t="str">
        <f t="shared" ca="1" si="189"/>
        <v>Out of TAT</v>
      </c>
      <c r="AI976" s="69">
        <f t="shared" ca="1" si="190"/>
        <v>20581</v>
      </c>
      <c r="AJ976" s="69" t="str">
        <f ca="1">IF(AI976&lt;0,"0-12",IFERROR(VLOOKUP(AI976,Breakup[],2,FALSE),"&gt;24"))</f>
        <v>&gt;24</v>
      </c>
      <c r="AK976" s="69" t="str">
        <f>VLOOKUP(V976,Master!B:D,3,FALSE)</f>
        <v>South</v>
      </c>
      <c r="AL976" s="69" t="str">
        <f t="shared" si="191"/>
        <v>Bangalore-CLS</v>
      </c>
    </row>
    <row r="977" spans="1:38">
      <c r="A977" s="13" t="s">
        <v>2254</v>
      </c>
      <c r="B977" s="54">
        <v>44701.6622367245</v>
      </c>
      <c r="C977" s="13" t="s">
        <v>227</v>
      </c>
      <c r="D977" s="13">
        <v>284</v>
      </c>
      <c r="E977" s="13" t="s">
        <v>2255</v>
      </c>
      <c r="F977" s="13" t="s">
        <v>15</v>
      </c>
      <c r="G977" s="14">
        <v>1653043097971</v>
      </c>
      <c r="H977" s="55">
        <v>0.62408564814814804</v>
      </c>
      <c r="I977" s="33">
        <v>44888.624085648102</v>
      </c>
      <c r="J977" s="58">
        <v>44888</v>
      </c>
      <c r="K977" s="13" t="s">
        <v>213</v>
      </c>
      <c r="L977" s="13" t="s">
        <v>30</v>
      </c>
      <c r="M977" s="13" t="s">
        <v>214</v>
      </c>
      <c r="N977" s="13" t="s">
        <v>206</v>
      </c>
      <c r="O977" s="33" t="s">
        <v>38</v>
      </c>
      <c r="P977" s="58" t="s">
        <v>38</v>
      </c>
      <c r="Q977" s="33" t="s">
        <v>207</v>
      </c>
      <c r="R977" s="14" t="s">
        <v>38</v>
      </c>
      <c r="S977" s="13" t="s">
        <v>216</v>
      </c>
      <c r="T977" s="13" t="s">
        <v>217</v>
      </c>
      <c r="U977" s="33">
        <f t="shared" ca="1" si="180"/>
        <v>45744.56914039352</v>
      </c>
      <c r="V977" s="13" t="str">
        <f t="shared" si="181"/>
        <v>Bangalore</v>
      </c>
      <c r="W977" s="13" t="str">
        <f t="shared" si="182"/>
        <v>CLS</v>
      </c>
      <c r="X977" s="13">
        <f t="shared" si="183"/>
        <v>14</v>
      </c>
      <c r="Y977" s="13" t="str">
        <f>IFERROR(VLOOKUP(C977,ReceivingTeam[],2,FALSE),"HelpDesk")</f>
        <v>HelpDesk</v>
      </c>
      <c r="Z977" s="67">
        <f t="shared" si="184"/>
        <v>44889.436585648102</v>
      </c>
      <c r="AA977" s="68">
        <f t="shared" si="185"/>
        <v>44888</v>
      </c>
      <c r="AB977" s="69" t="b">
        <f t="shared" si="186"/>
        <v>1</v>
      </c>
      <c r="AC977" s="70">
        <f t="shared" si="187"/>
        <v>0.5</v>
      </c>
      <c r="AD977" s="67">
        <f t="shared" si="188"/>
        <v>44889.436585648102</v>
      </c>
      <c r="AE977" s="67">
        <f>VLOOKUP(V977,'Branch Wise Work Timelines'!C:G,3,FALSE)+AA977</f>
        <v>44888.416666666664</v>
      </c>
      <c r="AF977" s="67">
        <f>IF(V977="Bangalore",VLOOKUP(V977,'Branch Wise Work Timelines'!C:G,4,FALSE)+AA977+1,IF(V977="Mumbai",VLOOKUP(V977,'Branch Wise Work Timelines'!C:G,4,FALSE)+AA977+1,VLOOKUP(V977,'Branch Wise Work Timelines'!C:G,4,FALSE)+AA977))</f>
        <v>44889.104166666664</v>
      </c>
      <c r="AG977" s="67">
        <f>WORKDAY.INTL(AA977,1,11)+VLOOKUP(V977,'Branch Wise Work Timelines'!C:G,3,FALSE)</f>
        <v>44889.416666666664</v>
      </c>
      <c r="AH977" s="69" t="str">
        <f t="shared" ca="1" si="189"/>
        <v>Out of TAT</v>
      </c>
      <c r="AI977" s="69">
        <f t="shared" ca="1" si="190"/>
        <v>20524</v>
      </c>
      <c r="AJ977" s="69" t="str">
        <f ca="1">IF(AI977&lt;0,"0-12",IFERROR(VLOOKUP(AI977,Breakup[],2,FALSE),"&gt;24"))</f>
        <v>&gt;24</v>
      </c>
      <c r="AK977" s="69" t="str">
        <f>VLOOKUP(V977,Master!B:D,3,FALSE)</f>
        <v>South</v>
      </c>
      <c r="AL977" s="69" t="str">
        <f t="shared" si="191"/>
        <v>Bangalore-CLS</v>
      </c>
    </row>
    <row r="978" spans="1:38">
      <c r="A978" s="13" t="s">
        <v>2256</v>
      </c>
      <c r="B978" s="54">
        <v>44701.663235729196</v>
      </c>
      <c r="C978" s="13" t="s">
        <v>583</v>
      </c>
      <c r="D978" s="13">
        <v>1034</v>
      </c>
      <c r="E978" s="13" t="s">
        <v>2257</v>
      </c>
      <c r="F978" s="13" t="s">
        <v>15</v>
      </c>
      <c r="G978" s="14">
        <v>1653043097971</v>
      </c>
      <c r="H978" s="55">
        <v>0.36769675925925899</v>
      </c>
      <c r="I978" s="33">
        <v>44884.367696759298</v>
      </c>
      <c r="J978" s="58">
        <v>44884</v>
      </c>
      <c r="K978" s="13" t="s">
        <v>213</v>
      </c>
      <c r="L978" s="13" t="s">
        <v>30</v>
      </c>
      <c r="M978" s="13" t="s">
        <v>214</v>
      </c>
      <c r="N978" s="13" t="s">
        <v>206</v>
      </c>
      <c r="O978" s="33" t="s">
        <v>38</v>
      </c>
      <c r="P978" s="58" t="s">
        <v>38</v>
      </c>
      <c r="Q978" s="33" t="s">
        <v>207</v>
      </c>
      <c r="R978" s="14" t="s">
        <v>38</v>
      </c>
      <c r="S978" s="13" t="s">
        <v>216</v>
      </c>
      <c r="T978" s="13" t="s">
        <v>217</v>
      </c>
      <c r="U978" s="33">
        <f t="shared" ca="1" si="180"/>
        <v>45744.56914039352</v>
      </c>
      <c r="V978" s="13" t="str">
        <f t="shared" si="181"/>
        <v>Bangalore</v>
      </c>
      <c r="W978" s="13" t="str">
        <f t="shared" si="182"/>
        <v>CLS</v>
      </c>
      <c r="X978" s="13">
        <f t="shared" si="183"/>
        <v>8</v>
      </c>
      <c r="Y978" s="13" t="str">
        <f>IFERROR(VLOOKUP(C978,ReceivingTeam[],2,FALSE),"HelpDesk")</f>
        <v>HelpDesk</v>
      </c>
      <c r="Z978" s="67">
        <f t="shared" si="184"/>
        <v>44884.916666666664</v>
      </c>
      <c r="AA978" s="68">
        <f t="shared" si="185"/>
        <v>44884</v>
      </c>
      <c r="AB978" s="69" t="b">
        <f t="shared" si="186"/>
        <v>1</v>
      </c>
      <c r="AC978" s="70">
        <f t="shared" si="187"/>
        <v>0.5</v>
      </c>
      <c r="AD978" s="67">
        <f t="shared" si="188"/>
        <v>44884.916666666664</v>
      </c>
      <c r="AE978" s="67">
        <f>VLOOKUP(V978,'Branch Wise Work Timelines'!C:G,3,FALSE)+AA978</f>
        <v>44884.416666666664</v>
      </c>
      <c r="AF978" s="67">
        <f>IF(V978="Bangalore",VLOOKUP(V978,'Branch Wise Work Timelines'!C:G,4,FALSE)+AA978+1,IF(V978="Mumbai",VLOOKUP(V978,'Branch Wise Work Timelines'!C:G,4,FALSE)+AA978+1,VLOOKUP(V978,'Branch Wise Work Timelines'!C:G,4,FALSE)+AA978))</f>
        <v>44885.104166666664</v>
      </c>
      <c r="AG978" s="67">
        <f>WORKDAY.INTL(AA978,1,11)+VLOOKUP(V978,'Branch Wise Work Timelines'!C:G,3,FALSE)</f>
        <v>44886.416666666664</v>
      </c>
      <c r="AH978" s="69" t="str">
        <f t="shared" ca="1" si="189"/>
        <v>Out of TAT</v>
      </c>
      <c r="AI978" s="69">
        <f t="shared" ca="1" si="190"/>
        <v>20632</v>
      </c>
      <c r="AJ978" s="69" t="str">
        <f ca="1">IF(AI978&lt;0,"0-12",IFERROR(VLOOKUP(AI978,Breakup[],2,FALSE),"&gt;24"))</f>
        <v>&gt;24</v>
      </c>
      <c r="AK978" s="69" t="str">
        <f>VLOOKUP(V978,Master!B:D,3,FALSE)</f>
        <v>South</v>
      </c>
      <c r="AL978" s="69" t="str">
        <f t="shared" si="191"/>
        <v>Bangalore-CLS</v>
      </c>
    </row>
    <row r="979" spans="1:38">
      <c r="A979" s="13" t="s">
        <v>2258</v>
      </c>
      <c r="B979" s="54">
        <v>44701.641056018503</v>
      </c>
      <c r="C979" s="13" t="s">
        <v>261</v>
      </c>
      <c r="D979" s="13">
        <v>438</v>
      </c>
      <c r="E979" s="13" t="s">
        <v>2259</v>
      </c>
      <c r="F979" s="13" t="s">
        <v>33</v>
      </c>
      <c r="G979" s="14">
        <v>1653041377165</v>
      </c>
      <c r="H979" s="55">
        <v>0.55046296296296304</v>
      </c>
      <c r="I979" s="33">
        <v>44881.550462963001</v>
      </c>
      <c r="J979" s="58">
        <v>44881</v>
      </c>
      <c r="K979" s="13" t="s">
        <v>263</v>
      </c>
      <c r="L979" s="13" t="s">
        <v>69</v>
      </c>
      <c r="M979" s="13" t="s">
        <v>101</v>
      </c>
      <c r="N979" s="13" t="s">
        <v>206</v>
      </c>
      <c r="O979" s="33" t="s">
        <v>38</v>
      </c>
      <c r="P979" s="58" t="s">
        <v>38</v>
      </c>
      <c r="Q979" s="33" t="s">
        <v>207</v>
      </c>
      <c r="R979" s="14" t="s">
        <v>38</v>
      </c>
      <c r="S979" s="13" t="s">
        <v>208</v>
      </c>
      <c r="T979" s="13" t="s">
        <v>209</v>
      </c>
      <c r="U979" s="33">
        <f t="shared" ca="1" si="180"/>
        <v>45744.56914039352</v>
      </c>
      <c r="V979" s="13" t="str">
        <f t="shared" si="181"/>
        <v>Mumbai</v>
      </c>
      <c r="W979" s="13" t="str">
        <f t="shared" si="182"/>
        <v>RI</v>
      </c>
      <c r="X979" s="13">
        <f t="shared" si="183"/>
        <v>13</v>
      </c>
      <c r="Y979" s="13" t="str">
        <f>IFERROR(VLOOKUP(C979,ReceivingTeam[],2,FALSE),"HelpDesk")</f>
        <v>HelpDesk</v>
      </c>
      <c r="Z979" s="67">
        <f t="shared" si="184"/>
        <v>44882.050462963001</v>
      </c>
      <c r="AA979" s="68">
        <f t="shared" si="185"/>
        <v>44881</v>
      </c>
      <c r="AB979" s="69" t="b">
        <f t="shared" si="186"/>
        <v>1</v>
      </c>
      <c r="AC979" s="70">
        <f t="shared" si="187"/>
        <v>0.5</v>
      </c>
      <c r="AD979" s="67">
        <f t="shared" si="188"/>
        <v>44882.050462963001</v>
      </c>
      <c r="AE979" s="67">
        <f>VLOOKUP(V979,'Branch Wise Work Timelines'!C:G,3,FALSE)+AA979</f>
        <v>44881.416666666664</v>
      </c>
      <c r="AF979" s="67">
        <f>IF(V979="Bangalore",VLOOKUP(V979,'Branch Wise Work Timelines'!C:G,4,FALSE)+AA979+1,IF(V979="Mumbai",VLOOKUP(V979,'Branch Wise Work Timelines'!C:G,4,FALSE)+AA979+1,VLOOKUP(V979,'Branch Wise Work Timelines'!C:G,4,FALSE)+AA979))</f>
        <v>44882.25</v>
      </c>
      <c r="AG979" s="67">
        <f>WORKDAY.INTL(AA979,1,11)+VLOOKUP(V979,'Branch Wise Work Timelines'!C:G,3,FALSE)</f>
        <v>44882.416666666664</v>
      </c>
      <c r="AH979" s="69" t="str">
        <f t="shared" ca="1" si="189"/>
        <v>Out of TAT</v>
      </c>
      <c r="AI979" s="69">
        <f t="shared" ca="1" si="190"/>
        <v>20701</v>
      </c>
      <c r="AJ979" s="69" t="str">
        <f ca="1">IF(AI979&lt;0,"0-12",IFERROR(VLOOKUP(AI979,Breakup[],2,FALSE),"&gt;24"))</f>
        <v>&gt;24</v>
      </c>
      <c r="AK979" s="69" t="str">
        <f>VLOOKUP(V979,Master!B:D,3,FALSE)</f>
        <v>East</v>
      </c>
      <c r="AL979" s="69" t="str">
        <f t="shared" si="191"/>
        <v>Mumbai</v>
      </c>
    </row>
    <row r="980" spans="1:38">
      <c r="A980" s="13" t="s">
        <v>2260</v>
      </c>
      <c r="B980" s="54">
        <v>44701.672337152799</v>
      </c>
      <c r="C980" s="13" t="s">
        <v>227</v>
      </c>
      <c r="D980" s="13">
        <v>1148</v>
      </c>
      <c r="E980" s="13" t="s">
        <v>2261</v>
      </c>
      <c r="F980" s="13" t="s">
        <v>15</v>
      </c>
      <c r="G980" s="14">
        <v>1653043097971</v>
      </c>
      <c r="H980" s="55">
        <v>0.14763888888888901</v>
      </c>
      <c r="I980" s="33">
        <v>44881.147638888899</v>
      </c>
      <c r="J980" s="58">
        <v>44881</v>
      </c>
      <c r="K980" s="13" t="s">
        <v>213</v>
      </c>
      <c r="L980" s="13" t="s">
        <v>30</v>
      </c>
      <c r="M980" s="13" t="s">
        <v>214</v>
      </c>
      <c r="N980" s="13" t="s">
        <v>206</v>
      </c>
      <c r="O980" s="33" t="s">
        <v>38</v>
      </c>
      <c r="P980" s="58" t="s">
        <v>38</v>
      </c>
      <c r="Q980" s="33" t="s">
        <v>207</v>
      </c>
      <c r="R980" s="14" t="s">
        <v>38</v>
      </c>
      <c r="S980" s="13" t="s">
        <v>216</v>
      </c>
      <c r="T980" s="13" t="s">
        <v>217</v>
      </c>
      <c r="U980" s="33">
        <f t="shared" ca="1" si="180"/>
        <v>45744.56914039352</v>
      </c>
      <c r="V980" s="13" t="str">
        <f t="shared" si="181"/>
        <v>Bangalore</v>
      </c>
      <c r="W980" s="13" t="str">
        <f t="shared" si="182"/>
        <v>CLS</v>
      </c>
      <c r="X980" s="13">
        <f t="shared" si="183"/>
        <v>3</v>
      </c>
      <c r="Y980" s="13" t="str">
        <f>IFERROR(VLOOKUP(C980,ReceivingTeam[],2,FALSE),"HelpDesk")</f>
        <v>HelpDesk</v>
      </c>
      <c r="Z980" s="67">
        <f t="shared" si="184"/>
        <v>44881.916666666664</v>
      </c>
      <c r="AA980" s="68">
        <f t="shared" si="185"/>
        <v>44881</v>
      </c>
      <c r="AB980" s="69" t="b">
        <f t="shared" si="186"/>
        <v>1</v>
      </c>
      <c r="AC980" s="70">
        <f t="shared" si="187"/>
        <v>0.5</v>
      </c>
      <c r="AD980" s="67">
        <f t="shared" si="188"/>
        <v>44881.916666666664</v>
      </c>
      <c r="AE980" s="67">
        <f>VLOOKUP(V980,'Branch Wise Work Timelines'!C:G,3,FALSE)+AA980</f>
        <v>44881.416666666664</v>
      </c>
      <c r="AF980" s="67">
        <f>IF(V980="Bangalore",VLOOKUP(V980,'Branch Wise Work Timelines'!C:G,4,FALSE)+AA980+1,IF(V980="Mumbai",VLOOKUP(V980,'Branch Wise Work Timelines'!C:G,4,FALSE)+AA980+1,VLOOKUP(V980,'Branch Wise Work Timelines'!C:G,4,FALSE)+AA980))</f>
        <v>44882.104166666664</v>
      </c>
      <c r="AG980" s="67">
        <f>WORKDAY.INTL(AA980,1,11)+VLOOKUP(V980,'Branch Wise Work Timelines'!C:G,3,FALSE)</f>
        <v>44882.416666666664</v>
      </c>
      <c r="AH980" s="69" t="str">
        <f t="shared" ca="1" si="189"/>
        <v>Out of TAT</v>
      </c>
      <c r="AI980" s="69">
        <f t="shared" ca="1" si="190"/>
        <v>20704</v>
      </c>
      <c r="AJ980" s="69" t="str">
        <f ca="1">IF(AI980&lt;0,"0-12",IFERROR(VLOOKUP(AI980,Breakup[],2,FALSE),"&gt;24"))</f>
        <v>&gt;24</v>
      </c>
      <c r="AK980" s="69" t="str">
        <f>VLOOKUP(V980,Master!B:D,3,FALSE)</f>
        <v>South</v>
      </c>
      <c r="AL980" s="69" t="str">
        <f t="shared" si="191"/>
        <v>Bangalore-CLS</v>
      </c>
    </row>
    <row r="981" spans="1:38">
      <c r="A981" s="13" t="s">
        <v>2262</v>
      </c>
      <c r="B981" s="54">
        <v>44701.543162731497</v>
      </c>
      <c r="C981" s="13" t="s">
        <v>323</v>
      </c>
      <c r="D981" s="13">
        <v>1595</v>
      </c>
      <c r="E981" s="13" t="s">
        <v>2263</v>
      </c>
      <c r="F981" s="13" t="s">
        <v>33</v>
      </c>
      <c r="G981" s="14">
        <v>1653032557920</v>
      </c>
      <c r="H981" s="55">
        <v>0.444733796296296</v>
      </c>
      <c r="I981" s="33">
        <v>44891.444733796299</v>
      </c>
      <c r="J981" s="58">
        <v>44891</v>
      </c>
      <c r="K981" s="13" t="s">
        <v>325</v>
      </c>
      <c r="L981" s="13" t="s">
        <v>55</v>
      </c>
      <c r="M981" s="13" t="s">
        <v>323</v>
      </c>
      <c r="N981" s="13" t="s">
        <v>206</v>
      </c>
      <c r="O981" s="33">
        <v>44891.457743055602</v>
      </c>
      <c r="P981" s="58">
        <v>44891</v>
      </c>
      <c r="Q981" s="33" t="s">
        <v>237</v>
      </c>
      <c r="R981" s="14">
        <v>821</v>
      </c>
      <c r="S981" s="13" t="s">
        <v>208</v>
      </c>
      <c r="T981" s="13" t="s">
        <v>209</v>
      </c>
      <c r="U981" s="33">
        <f t="shared" ca="1" si="180"/>
        <v>45744.56914039352</v>
      </c>
      <c r="V981" s="13" t="str">
        <f t="shared" si="181"/>
        <v>Delhi</v>
      </c>
      <c r="W981" s="13" t="str">
        <f t="shared" si="182"/>
        <v>RI</v>
      </c>
      <c r="X981" s="13">
        <f t="shared" si="183"/>
        <v>10</v>
      </c>
      <c r="Y981" s="13" t="str">
        <f>IFERROR(VLOOKUP(C981,ReceivingTeam[],2,FALSE),"HelpDesk")</f>
        <v>HelpDesk</v>
      </c>
      <c r="Z981" s="67">
        <f t="shared" si="184"/>
        <v>44893.590567129628</v>
      </c>
      <c r="AA981" s="68">
        <f t="shared" si="185"/>
        <v>44891</v>
      </c>
      <c r="AB981" s="69" t="b">
        <f t="shared" si="186"/>
        <v>1</v>
      </c>
      <c r="AC981" s="70">
        <f t="shared" si="187"/>
        <v>0.5</v>
      </c>
      <c r="AD981" s="67">
        <f t="shared" si="188"/>
        <v>44893.590567129628</v>
      </c>
      <c r="AE981" s="67">
        <f>VLOOKUP(V981,'Branch Wise Work Timelines'!C:G,3,FALSE)+AA981</f>
        <v>44891.416666666664</v>
      </c>
      <c r="AF981" s="67">
        <f>IF(V981="Bangalore",VLOOKUP(V981,'Branch Wise Work Timelines'!C:G,4,FALSE)+AA981+1,IF(V981="Mumbai",VLOOKUP(V981,'Branch Wise Work Timelines'!C:G,4,FALSE)+AA981+1,VLOOKUP(V981,'Branch Wise Work Timelines'!C:G,4,FALSE)+AA981))</f>
        <v>44891.770833333336</v>
      </c>
      <c r="AG981" s="67">
        <f>WORKDAY.INTL(AA981,1,11)+VLOOKUP(V981,'Branch Wise Work Timelines'!C:G,3,FALSE)</f>
        <v>44893.416666666664</v>
      </c>
      <c r="AH981" s="69" t="str">
        <f t="shared" si="189"/>
        <v>Met</v>
      </c>
      <c r="AI981" s="69">
        <f t="shared" ca="1" si="190"/>
        <v>20424</v>
      </c>
      <c r="AJ981" s="69" t="str">
        <f ca="1">IF(AI981&lt;0,"0-12",IFERROR(VLOOKUP(AI981,Breakup[],2,FALSE),"&gt;24"))</f>
        <v>&gt;24</v>
      </c>
      <c r="AK981" s="69" t="str">
        <f>VLOOKUP(V981,Master!B:D,3,FALSE)</f>
        <v>North</v>
      </c>
      <c r="AL981" s="69" t="str">
        <f t="shared" si="191"/>
        <v>Delhi</v>
      </c>
    </row>
    <row r="982" spans="1:38">
      <c r="A982" s="13" t="s">
        <v>2264</v>
      </c>
      <c r="B982" s="54">
        <v>44701.6550248032</v>
      </c>
      <c r="C982" s="13" t="s">
        <v>418</v>
      </c>
      <c r="D982" s="13">
        <v>1108</v>
      </c>
      <c r="E982" s="13" t="s">
        <v>2265</v>
      </c>
      <c r="F982" s="13" t="s">
        <v>15</v>
      </c>
      <c r="G982" s="14">
        <v>1653043347189</v>
      </c>
      <c r="H982" s="55">
        <v>0.51415509259259295</v>
      </c>
      <c r="I982" s="33">
        <v>44885.514155092598</v>
      </c>
      <c r="J982" s="58">
        <v>44885</v>
      </c>
      <c r="K982" s="13" t="s">
        <v>213</v>
      </c>
      <c r="L982" s="13" t="s">
        <v>30</v>
      </c>
      <c r="M982" s="13" t="s">
        <v>75</v>
      </c>
      <c r="N982" s="13" t="s">
        <v>206</v>
      </c>
      <c r="O982" s="33" t="s">
        <v>38</v>
      </c>
      <c r="P982" s="58" t="s">
        <v>38</v>
      </c>
      <c r="Q982" s="33" t="s">
        <v>207</v>
      </c>
      <c r="R982" s="14" t="s">
        <v>38</v>
      </c>
      <c r="S982" s="13" t="s">
        <v>208</v>
      </c>
      <c r="T982" s="13" t="s">
        <v>209</v>
      </c>
      <c r="U982" s="33">
        <f t="shared" ca="1" si="180"/>
        <v>45744.56914039352</v>
      </c>
      <c r="V982" s="13" t="str">
        <f t="shared" si="181"/>
        <v>Bangalore</v>
      </c>
      <c r="W982" s="13" t="str">
        <f t="shared" si="182"/>
        <v>CLS</v>
      </c>
      <c r="X982" s="13">
        <f t="shared" si="183"/>
        <v>12</v>
      </c>
      <c r="Y982" s="13" t="str">
        <f>IFERROR(VLOOKUP(C982,ReceivingTeam[],2,FALSE),"HelpDesk")</f>
        <v>HelpDesk</v>
      </c>
      <c r="Z982" s="67">
        <f t="shared" si="184"/>
        <v>44885.916666666664</v>
      </c>
      <c r="AA982" s="68">
        <f t="shared" si="185"/>
        <v>44885</v>
      </c>
      <c r="AB982" s="69" t="b">
        <f t="shared" si="186"/>
        <v>0</v>
      </c>
      <c r="AC982" s="70">
        <f t="shared" si="187"/>
        <v>0.5</v>
      </c>
      <c r="AD982" s="67">
        <f t="shared" si="188"/>
        <v>44885.916666666664</v>
      </c>
      <c r="AE982" s="67">
        <f>VLOOKUP(V982,'Branch Wise Work Timelines'!C:G,3,FALSE)+AA982</f>
        <v>44885.416666666664</v>
      </c>
      <c r="AF982" s="67">
        <f>IF(V982="Bangalore",VLOOKUP(V982,'Branch Wise Work Timelines'!C:G,4,FALSE)+AA982+1,IF(V982="Mumbai",VLOOKUP(V982,'Branch Wise Work Timelines'!C:G,4,FALSE)+AA982+1,VLOOKUP(V982,'Branch Wise Work Timelines'!C:G,4,FALSE)+AA982))</f>
        <v>44886.104166666664</v>
      </c>
      <c r="AG982" s="67">
        <f>WORKDAY.INTL(AA982,1,11)+VLOOKUP(V982,'Branch Wise Work Timelines'!C:G,3,FALSE)</f>
        <v>44886.416666666664</v>
      </c>
      <c r="AH982" s="69" t="str">
        <f t="shared" ca="1" si="189"/>
        <v>Out of TAT</v>
      </c>
      <c r="AI982" s="69">
        <f t="shared" ca="1" si="190"/>
        <v>20608</v>
      </c>
      <c r="AJ982" s="69" t="str">
        <f ca="1">IF(AI982&lt;0,"0-12",IFERROR(VLOOKUP(AI982,Breakup[],2,FALSE),"&gt;24"))</f>
        <v>&gt;24</v>
      </c>
      <c r="AK982" s="69" t="str">
        <f>VLOOKUP(V982,Master!B:D,3,FALSE)</f>
        <v>South</v>
      </c>
      <c r="AL982" s="69" t="str">
        <f t="shared" si="191"/>
        <v>Bangalore-CLS</v>
      </c>
    </row>
    <row r="983" spans="1:38">
      <c r="A983" s="13" t="s">
        <v>2266</v>
      </c>
      <c r="B983" s="54">
        <v>44701.655615705997</v>
      </c>
      <c r="C983" s="13" t="s">
        <v>372</v>
      </c>
      <c r="D983" s="13">
        <v>1372</v>
      </c>
      <c r="E983" s="13" t="s">
        <v>2267</v>
      </c>
      <c r="F983" s="13" t="s">
        <v>15</v>
      </c>
      <c r="G983" s="14">
        <v>1653042280155</v>
      </c>
      <c r="H983" s="55">
        <v>0.25087962962963001</v>
      </c>
      <c r="I983" s="33">
        <v>44887.250879629602</v>
      </c>
      <c r="J983" s="58">
        <v>44887</v>
      </c>
      <c r="K983" s="13" t="s">
        <v>213</v>
      </c>
      <c r="L983" s="13" t="s">
        <v>30</v>
      </c>
      <c r="M983" s="13" t="s">
        <v>214</v>
      </c>
      <c r="N983" s="13" t="s">
        <v>206</v>
      </c>
      <c r="O983" s="33" t="s">
        <v>38</v>
      </c>
      <c r="P983" s="58" t="s">
        <v>38</v>
      </c>
      <c r="Q983" s="33" t="s">
        <v>207</v>
      </c>
      <c r="R983" s="14" t="s">
        <v>38</v>
      </c>
      <c r="S983" s="13" t="s">
        <v>216</v>
      </c>
      <c r="T983" s="13" t="s">
        <v>217</v>
      </c>
      <c r="U983" s="33">
        <f t="shared" ca="1" si="180"/>
        <v>45744.56914039352</v>
      </c>
      <c r="V983" s="13" t="str">
        <f t="shared" si="181"/>
        <v>Bangalore</v>
      </c>
      <c r="W983" s="13" t="str">
        <f t="shared" si="182"/>
        <v>CLS</v>
      </c>
      <c r="X983" s="13">
        <f t="shared" si="183"/>
        <v>6</v>
      </c>
      <c r="Y983" s="13" t="str">
        <f>IFERROR(VLOOKUP(C983,ReceivingTeam[],2,FALSE),"HelpDesk")</f>
        <v>HelpDesk</v>
      </c>
      <c r="Z983" s="67">
        <f t="shared" si="184"/>
        <v>44887.916666666664</v>
      </c>
      <c r="AA983" s="68">
        <f t="shared" si="185"/>
        <v>44887</v>
      </c>
      <c r="AB983" s="69" t="b">
        <f t="shared" si="186"/>
        <v>1</v>
      </c>
      <c r="AC983" s="70">
        <f t="shared" si="187"/>
        <v>0.5</v>
      </c>
      <c r="AD983" s="67">
        <f t="shared" si="188"/>
        <v>44887.916666666664</v>
      </c>
      <c r="AE983" s="67">
        <f>VLOOKUP(V983,'Branch Wise Work Timelines'!C:G,3,FALSE)+AA983</f>
        <v>44887.416666666664</v>
      </c>
      <c r="AF983" s="67">
        <f>IF(V983="Bangalore",VLOOKUP(V983,'Branch Wise Work Timelines'!C:G,4,FALSE)+AA983+1,IF(V983="Mumbai",VLOOKUP(V983,'Branch Wise Work Timelines'!C:G,4,FALSE)+AA983+1,VLOOKUP(V983,'Branch Wise Work Timelines'!C:G,4,FALSE)+AA983))</f>
        <v>44888.104166666664</v>
      </c>
      <c r="AG983" s="67">
        <f>WORKDAY.INTL(AA983,1,11)+VLOOKUP(V983,'Branch Wise Work Timelines'!C:G,3,FALSE)</f>
        <v>44888.416666666664</v>
      </c>
      <c r="AH983" s="69" t="str">
        <f t="shared" ca="1" si="189"/>
        <v>Out of TAT</v>
      </c>
      <c r="AI983" s="69">
        <f t="shared" ca="1" si="190"/>
        <v>20560</v>
      </c>
      <c r="AJ983" s="69" t="str">
        <f ca="1">IF(AI983&lt;0,"0-12",IFERROR(VLOOKUP(AI983,Breakup[],2,FALSE),"&gt;24"))</f>
        <v>&gt;24</v>
      </c>
      <c r="AK983" s="69" t="str">
        <f>VLOOKUP(V983,Master!B:D,3,FALSE)</f>
        <v>South</v>
      </c>
      <c r="AL983" s="69" t="str">
        <f t="shared" si="191"/>
        <v>Bangalore-CLS</v>
      </c>
    </row>
    <row r="984" spans="1:38">
      <c r="A984" s="13" t="s">
        <v>2268</v>
      </c>
      <c r="B984" s="54">
        <v>44701.487250613398</v>
      </c>
      <c r="C984" s="13" t="s">
        <v>268</v>
      </c>
      <c r="D984" s="13">
        <v>1570</v>
      </c>
      <c r="E984" s="13" t="s">
        <v>2269</v>
      </c>
      <c r="F984" s="13" t="s">
        <v>15</v>
      </c>
      <c r="G984" s="14">
        <v>1653031432017</v>
      </c>
      <c r="H984" s="55">
        <v>0.422488425925926</v>
      </c>
      <c r="I984" s="33">
        <v>44887.422488425902</v>
      </c>
      <c r="J984" s="58">
        <v>44887</v>
      </c>
      <c r="K984" s="13" t="s">
        <v>213</v>
      </c>
      <c r="L984" s="13" t="s">
        <v>30</v>
      </c>
      <c r="M984" s="13" t="s">
        <v>75</v>
      </c>
      <c r="N984" s="13" t="s">
        <v>206</v>
      </c>
      <c r="O984" s="33" t="s">
        <v>38</v>
      </c>
      <c r="P984" s="58" t="s">
        <v>38</v>
      </c>
      <c r="Q984" s="33" t="s">
        <v>207</v>
      </c>
      <c r="R984" s="14" t="s">
        <v>38</v>
      </c>
      <c r="S984" s="13" t="s">
        <v>216</v>
      </c>
      <c r="T984" s="13" t="s">
        <v>217</v>
      </c>
      <c r="U984" s="33">
        <f t="shared" ca="1" si="180"/>
        <v>45744.56914039352</v>
      </c>
      <c r="V984" s="13" t="str">
        <f t="shared" si="181"/>
        <v>Bangalore</v>
      </c>
      <c r="W984" s="13" t="str">
        <f t="shared" si="182"/>
        <v>CLS</v>
      </c>
      <c r="X984" s="13">
        <f t="shared" si="183"/>
        <v>10</v>
      </c>
      <c r="Y984" s="13" t="str">
        <f>IFERROR(VLOOKUP(C984,ReceivingTeam[],2,FALSE),"HelpDesk")</f>
        <v>HelpDesk</v>
      </c>
      <c r="Z984" s="67">
        <f t="shared" si="184"/>
        <v>44887.922488425902</v>
      </c>
      <c r="AA984" s="68">
        <f t="shared" si="185"/>
        <v>44887</v>
      </c>
      <c r="AB984" s="69" t="b">
        <f t="shared" si="186"/>
        <v>1</v>
      </c>
      <c r="AC984" s="70">
        <f t="shared" si="187"/>
        <v>0.5</v>
      </c>
      <c r="AD984" s="67">
        <f t="shared" si="188"/>
        <v>44887.922488425902</v>
      </c>
      <c r="AE984" s="67">
        <f>VLOOKUP(V984,'Branch Wise Work Timelines'!C:G,3,FALSE)+AA984</f>
        <v>44887.416666666664</v>
      </c>
      <c r="AF984" s="67">
        <f>IF(V984="Bangalore",VLOOKUP(V984,'Branch Wise Work Timelines'!C:G,4,FALSE)+AA984+1,IF(V984="Mumbai",VLOOKUP(V984,'Branch Wise Work Timelines'!C:G,4,FALSE)+AA984+1,VLOOKUP(V984,'Branch Wise Work Timelines'!C:G,4,FALSE)+AA984))</f>
        <v>44888.104166666664</v>
      </c>
      <c r="AG984" s="67">
        <f>WORKDAY.INTL(AA984,1,11)+VLOOKUP(V984,'Branch Wise Work Timelines'!C:G,3,FALSE)</f>
        <v>44888.416666666664</v>
      </c>
      <c r="AH984" s="69" t="str">
        <f t="shared" ca="1" si="189"/>
        <v>Out of TAT</v>
      </c>
      <c r="AI984" s="69">
        <f t="shared" ca="1" si="190"/>
        <v>20560</v>
      </c>
      <c r="AJ984" s="69" t="str">
        <f ca="1">IF(AI984&lt;0,"0-12",IFERROR(VLOOKUP(AI984,Breakup[],2,FALSE),"&gt;24"))</f>
        <v>&gt;24</v>
      </c>
      <c r="AK984" s="69" t="str">
        <f>VLOOKUP(V984,Master!B:D,3,FALSE)</f>
        <v>South</v>
      </c>
      <c r="AL984" s="69" t="str">
        <f t="shared" si="191"/>
        <v>Bangalore-CLS</v>
      </c>
    </row>
    <row r="985" spans="1:38">
      <c r="A985" s="13" t="s">
        <v>2270</v>
      </c>
      <c r="B985" s="54">
        <v>44701.629143865699</v>
      </c>
      <c r="C985" s="13" t="s">
        <v>418</v>
      </c>
      <c r="D985" s="13">
        <v>130</v>
      </c>
      <c r="E985" s="13" t="s">
        <v>2271</v>
      </c>
      <c r="F985" s="13" t="s">
        <v>15</v>
      </c>
      <c r="G985" s="14">
        <v>1653043347189</v>
      </c>
      <c r="H985" s="55">
        <v>0.50416666666666698</v>
      </c>
      <c r="I985" s="33">
        <v>44889.504166666702</v>
      </c>
      <c r="J985" s="58">
        <v>44889</v>
      </c>
      <c r="K985" s="13" t="s">
        <v>213</v>
      </c>
      <c r="L985" s="13" t="s">
        <v>30</v>
      </c>
      <c r="M985" s="13" t="s">
        <v>75</v>
      </c>
      <c r="N985" s="13" t="s">
        <v>206</v>
      </c>
      <c r="O985" s="33" t="s">
        <v>38</v>
      </c>
      <c r="P985" s="58" t="s">
        <v>38</v>
      </c>
      <c r="Q985" s="33" t="s">
        <v>207</v>
      </c>
      <c r="R985" s="14" t="s">
        <v>38</v>
      </c>
      <c r="S985" s="13" t="s">
        <v>208</v>
      </c>
      <c r="T985" s="13" t="s">
        <v>209</v>
      </c>
      <c r="U985" s="33">
        <f t="shared" ca="1" si="180"/>
        <v>45744.56914039352</v>
      </c>
      <c r="V985" s="13" t="str">
        <f t="shared" si="181"/>
        <v>Bangalore</v>
      </c>
      <c r="W985" s="13" t="str">
        <f t="shared" si="182"/>
        <v>CLS</v>
      </c>
      <c r="X985" s="13">
        <f t="shared" si="183"/>
        <v>12</v>
      </c>
      <c r="Y985" s="13" t="str">
        <f>IFERROR(VLOOKUP(C985,ReceivingTeam[],2,FALSE),"HelpDesk")</f>
        <v>HelpDesk</v>
      </c>
      <c r="Z985" s="67">
        <f t="shared" si="184"/>
        <v>44890.004166666702</v>
      </c>
      <c r="AA985" s="68">
        <f t="shared" si="185"/>
        <v>44889</v>
      </c>
      <c r="AB985" s="69" t="b">
        <f t="shared" si="186"/>
        <v>1</v>
      </c>
      <c r="AC985" s="70">
        <f t="shared" si="187"/>
        <v>0.5</v>
      </c>
      <c r="AD985" s="67">
        <f t="shared" si="188"/>
        <v>44890.004166666702</v>
      </c>
      <c r="AE985" s="67">
        <f>VLOOKUP(V985,'Branch Wise Work Timelines'!C:G,3,FALSE)+AA985</f>
        <v>44889.416666666664</v>
      </c>
      <c r="AF985" s="67">
        <f>IF(V985="Bangalore",VLOOKUP(V985,'Branch Wise Work Timelines'!C:G,4,FALSE)+AA985+1,IF(V985="Mumbai",VLOOKUP(V985,'Branch Wise Work Timelines'!C:G,4,FALSE)+AA985+1,VLOOKUP(V985,'Branch Wise Work Timelines'!C:G,4,FALSE)+AA985))</f>
        <v>44890.104166666664</v>
      </c>
      <c r="AG985" s="67">
        <f>WORKDAY.INTL(AA985,1,11)+VLOOKUP(V985,'Branch Wise Work Timelines'!C:G,3,FALSE)</f>
        <v>44890.416666666664</v>
      </c>
      <c r="AH985" s="69" t="str">
        <f t="shared" ca="1" si="189"/>
        <v>Out of TAT</v>
      </c>
      <c r="AI985" s="69">
        <f t="shared" ca="1" si="190"/>
        <v>20510</v>
      </c>
      <c r="AJ985" s="69" t="str">
        <f ca="1">IF(AI985&lt;0,"0-12",IFERROR(VLOOKUP(AI985,Breakup[],2,FALSE),"&gt;24"))</f>
        <v>&gt;24</v>
      </c>
      <c r="AK985" s="69" t="str">
        <f>VLOOKUP(V985,Master!B:D,3,FALSE)</f>
        <v>South</v>
      </c>
      <c r="AL985" s="69" t="str">
        <f t="shared" si="191"/>
        <v>Bangalore-CLS</v>
      </c>
    </row>
    <row r="986" spans="1:38">
      <c r="A986" s="13" t="s">
        <v>2272</v>
      </c>
      <c r="B986" s="54">
        <v>44701.650754745402</v>
      </c>
      <c r="C986" s="13" t="s">
        <v>265</v>
      </c>
      <c r="D986" s="13">
        <v>318</v>
      </c>
      <c r="E986" s="13" t="s">
        <v>2273</v>
      </c>
      <c r="F986" s="13" t="s">
        <v>15</v>
      </c>
      <c r="G986" s="14">
        <v>1653043874636</v>
      </c>
      <c r="H986" s="55">
        <v>0.24290509259259299</v>
      </c>
      <c r="I986" s="33">
        <v>44891.2429050926</v>
      </c>
      <c r="J986" s="58">
        <v>44891</v>
      </c>
      <c r="K986" s="13" t="s">
        <v>213</v>
      </c>
      <c r="L986" s="13" t="s">
        <v>30</v>
      </c>
      <c r="M986" s="13" t="s">
        <v>75</v>
      </c>
      <c r="N986" s="13" t="s">
        <v>206</v>
      </c>
      <c r="O986" s="33">
        <v>44891.892094907402</v>
      </c>
      <c r="P986" s="58">
        <v>44891</v>
      </c>
      <c r="Q986" s="33" t="s">
        <v>237</v>
      </c>
      <c r="R986" s="14">
        <v>361</v>
      </c>
      <c r="S986" s="13" t="s">
        <v>208</v>
      </c>
      <c r="T986" s="13" t="s">
        <v>209</v>
      </c>
      <c r="U986" s="33">
        <f t="shared" ca="1" si="180"/>
        <v>45744.56914039352</v>
      </c>
      <c r="V986" s="13" t="str">
        <f t="shared" si="181"/>
        <v>Bangalore</v>
      </c>
      <c r="W986" s="13" t="str">
        <f t="shared" si="182"/>
        <v>CLS</v>
      </c>
      <c r="X986" s="13">
        <f t="shared" si="183"/>
        <v>5</v>
      </c>
      <c r="Y986" s="13" t="str">
        <f>IFERROR(VLOOKUP(C986,ReceivingTeam[],2,FALSE),"HelpDesk")</f>
        <v>HelpDesk</v>
      </c>
      <c r="Z986" s="67">
        <f t="shared" si="184"/>
        <v>44891.916666666664</v>
      </c>
      <c r="AA986" s="68">
        <f t="shared" si="185"/>
        <v>44891</v>
      </c>
      <c r="AB986" s="69" t="b">
        <f t="shared" si="186"/>
        <v>1</v>
      </c>
      <c r="AC986" s="70">
        <f t="shared" si="187"/>
        <v>0.5</v>
      </c>
      <c r="AD986" s="67">
        <f t="shared" si="188"/>
        <v>44891.916666666664</v>
      </c>
      <c r="AE986" s="67">
        <f>VLOOKUP(V986,'Branch Wise Work Timelines'!C:G,3,FALSE)+AA986</f>
        <v>44891.416666666664</v>
      </c>
      <c r="AF986" s="67">
        <f>IF(V986="Bangalore",VLOOKUP(V986,'Branch Wise Work Timelines'!C:G,4,FALSE)+AA986+1,IF(V986="Mumbai",VLOOKUP(V986,'Branch Wise Work Timelines'!C:G,4,FALSE)+AA986+1,VLOOKUP(V986,'Branch Wise Work Timelines'!C:G,4,FALSE)+AA986))</f>
        <v>44892.104166666664</v>
      </c>
      <c r="AG986" s="67">
        <f>WORKDAY.INTL(AA986,1,11)+VLOOKUP(V986,'Branch Wise Work Timelines'!C:G,3,FALSE)</f>
        <v>44893.416666666664</v>
      </c>
      <c r="AH986" s="69" t="str">
        <f t="shared" si="189"/>
        <v>Met</v>
      </c>
      <c r="AI986" s="69">
        <f t="shared" ca="1" si="190"/>
        <v>20464</v>
      </c>
      <c r="AJ986" s="69" t="str">
        <f ca="1">IF(AI986&lt;0,"0-12",IFERROR(VLOOKUP(AI986,Breakup[],2,FALSE),"&gt;24"))</f>
        <v>&gt;24</v>
      </c>
      <c r="AK986" s="69" t="str">
        <f>VLOOKUP(V986,Master!B:D,3,FALSE)</f>
        <v>South</v>
      </c>
      <c r="AL986" s="69" t="str">
        <f t="shared" si="191"/>
        <v>Bangalore-CLS</v>
      </c>
    </row>
    <row r="987" spans="1:38">
      <c r="A987" s="13" t="s">
        <v>2274</v>
      </c>
      <c r="B987" s="54">
        <v>44701.521541817099</v>
      </c>
      <c r="C987" s="13" t="s">
        <v>110</v>
      </c>
      <c r="D987" s="13">
        <v>1572</v>
      </c>
      <c r="E987" s="13" t="s">
        <v>2275</v>
      </c>
      <c r="F987" s="13" t="s">
        <v>33</v>
      </c>
      <c r="G987" s="14">
        <v>1653031594201</v>
      </c>
      <c r="H987" s="55">
        <v>0.58635416666666695</v>
      </c>
      <c r="I987" s="33">
        <v>44890.586354166699</v>
      </c>
      <c r="J987" s="58">
        <v>44890</v>
      </c>
      <c r="K987" s="13" t="s">
        <v>263</v>
      </c>
      <c r="L987" s="13" t="s">
        <v>69</v>
      </c>
      <c r="M987" s="13" t="s">
        <v>101</v>
      </c>
      <c r="N987" s="13" t="s">
        <v>206</v>
      </c>
      <c r="O987" s="33" t="s">
        <v>38</v>
      </c>
      <c r="P987" s="58" t="s">
        <v>38</v>
      </c>
      <c r="Q987" s="33" t="s">
        <v>207</v>
      </c>
      <c r="R987" s="14" t="s">
        <v>38</v>
      </c>
      <c r="S987" s="13" t="s">
        <v>208</v>
      </c>
      <c r="T987" s="13" t="s">
        <v>209</v>
      </c>
      <c r="U987" s="33">
        <f t="shared" ca="1" si="180"/>
        <v>45744.56914039352</v>
      </c>
      <c r="V987" s="13" t="str">
        <f t="shared" si="181"/>
        <v>Mumbai</v>
      </c>
      <c r="W987" s="13" t="str">
        <f t="shared" si="182"/>
        <v>RI</v>
      </c>
      <c r="X987" s="13">
        <f t="shared" si="183"/>
        <v>14</v>
      </c>
      <c r="Y987" s="13" t="str">
        <f>IFERROR(VLOOKUP(C987,ReceivingTeam[],2,FALSE),"HelpDesk")</f>
        <v>Branch office</v>
      </c>
      <c r="Z987" s="67">
        <f t="shared" si="184"/>
        <v>44891.086354166699</v>
      </c>
      <c r="AA987" s="68">
        <f t="shared" si="185"/>
        <v>44890</v>
      </c>
      <c r="AB987" s="69" t="b">
        <f t="shared" si="186"/>
        <v>1</v>
      </c>
      <c r="AC987" s="70">
        <f t="shared" si="187"/>
        <v>0.5</v>
      </c>
      <c r="AD987" s="67">
        <f t="shared" si="188"/>
        <v>44891.086354166699</v>
      </c>
      <c r="AE987" s="67">
        <f>VLOOKUP(V987,'Branch Wise Work Timelines'!C:G,3,FALSE)+AA987</f>
        <v>44890.416666666664</v>
      </c>
      <c r="AF987" s="67">
        <f>IF(V987="Bangalore",VLOOKUP(V987,'Branch Wise Work Timelines'!C:G,4,FALSE)+AA987+1,IF(V987="Mumbai",VLOOKUP(V987,'Branch Wise Work Timelines'!C:G,4,FALSE)+AA987+1,VLOOKUP(V987,'Branch Wise Work Timelines'!C:G,4,FALSE)+AA987))</f>
        <v>44891.25</v>
      </c>
      <c r="AG987" s="67">
        <f>WORKDAY.INTL(AA987,1,11)+VLOOKUP(V987,'Branch Wise Work Timelines'!C:G,3,FALSE)</f>
        <v>44891.416666666664</v>
      </c>
      <c r="AH987" s="69" t="str">
        <f t="shared" ca="1" si="189"/>
        <v>Out of TAT</v>
      </c>
      <c r="AI987" s="69">
        <f t="shared" ca="1" si="190"/>
        <v>20484</v>
      </c>
      <c r="AJ987" s="69" t="str">
        <f ca="1">IF(AI987&lt;0,"0-12",IFERROR(VLOOKUP(AI987,Breakup[],2,FALSE),"&gt;24"))</f>
        <v>&gt;24</v>
      </c>
      <c r="AK987" s="69" t="str">
        <f>VLOOKUP(V987,Master!B:D,3,FALSE)</f>
        <v>East</v>
      </c>
      <c r="AL987" s="69" t="str">
        <f t="shared" si="191"/>
        <v>Mumbai</v>
      </c>
    </row>
    <row r="988" spans="1:38">
      <c r="A988" s="13" t="s">
        <v>2276</v>
      </c>
      <c r="B988" s="54">
        <v>44701.5223974537</v>
      </c>
      <c r="C988" s="13" t="s">
        <v>110</v>
      </c>
      <c r="D988" s="13">
        <v>1378</v>
      </c>
      <c r="E988" s="13" t="s">
        <v>2277</v>
      </c>
      <c r="F988" s="13" t="s">
        <v>33</v>
      </c>
      <c r="G988" s="14">
        <v>1653031594201</v>
      </c>
      <c r="H988" s="55">
        <v>0.40755787037037</v>
      </c>
      <c r="I988" s="33">
        <v>44883.4075578704</v>
      </c>
      <c r="J988" s="58">
        <v>44883</v>
      </c>
      <c r="K988" s="13" t="s">
        <v>263</v>
      </c>
      <c r="L988" s="13" t="s">
        <v>69</v>
      </c>
      <c r="M988" s="13" t="s">
        <v>101</v>
      </c>
      <c r="N988" s="13" t="s">
        <v>206</v>
      </c>
      <c r="O988" s="33" t="s">
        <v>38</v>
      </c>
      <c r="P988" s="58" t="s">
        <v>38</v>
      </c>
      <c r="Q988" s="33" t="s">
        <v>207</v>
      </c>
      <c r="R988" s="14" t="s">
        <v>38</v>
      </c>
      <c r="S988" s="13" t="s">
        <v>208</v>
      </c>
      <c r="T988" s="13" t="s">
        <v>209</v>
      </c>
      <c r="U988" s="33">
        <f t="shared" ca="1" si="180"/>
        <v>45744.56914039352</v>
      </c>
      <c r="V988" s="13" t="str">
        <f t="shared" si="181"/>
        <v>Mumbai</v>
      </c>
      <c r="W988" s="13" t="str">
        <f t="shared" si="182"/>
        <v>RI</v>
      </c>
      <c r="X988" s="13">
        <f t="shared" si="183"/>
        <v>9</v>
      </c>
      <c r="Y988" s="13" t="str">
        <f>IFERROR(VLOOKUP(C988,ReceivingTeam[],2,FALSE),"HelpDesk")</f>
        <v>Branch office</v>
      </c>
      <c r="Z988" s="67">
        <f t="shared" si="184"/>
        <v>44883.916666666664</v>
      </c>
      <c r="AA988" s="68">
        <f t="shared" si="185"/>
        <v>44883</v>
      </c>
      <c r="AB988" s="69" t="b">
        <f t="shared" si="186"/>
        <v>1</v>
      </c>
      <c r="AC988" s="70">
        <f t="shared" si="187"/>
        <v>0.5</v>
      </c>
      <c r="AD988" s="67">
        <f t="shared" si="188"/>
        <v>44883.916666666664</v>
      </c>
      <c r="AE988" s="67">
        <f>VLOOKUP(V988,'Branch Wise Work Timelines'!C:G,3,FALSE)+AA988</f>
        <v>44883.416666666664</v>
      </c>
      <c r="AF988" s="67">
        <f>IF(V988="Bangalore",VLOOKUP(V988,'Branch Wise Work Timelines'!C:G,4,FALSE)+AA988+1,IF(V988="Mumbai",VLOOKUP(V988,'Branch Wise Work Timelines'!C:G,4,FALSE)+AA988+1,VLOOKUP(V988,'Branch Wise Work Timelines'!C:G,4,FALSE)+AA988))</f>
        <v>44884.25</v>
      </c>
      <c r="AG988" s="67">
        <f>WORKDAY.INTL(AA988,1,11)+VLOOKUP(V988,'Branch Wise Work Timelines'!C:G,3,FALSE)</f>
        <v>44884.416666666664</v>
      </c>
      <c r="AH988" s="69" t="str">
        <f t="shared" ca="1" si="189"/>
        <v>Out of TAT</v>
      </c>
      <c r="AI988" s="69">
        <f t="shared" ca="1" si="190"/>
        <v>20656</v>
      </c>
      <c r="AJ988" s="69" t="str">
        <f ca="1">IF(AI988&lt;0,"0-12",IFERROR(VLOOKUP(AI988,Breakup[],2,FALSE),"&gt;24"))</f>
        <v>&gt;24</v>
      </c>
      <c r="AK988" s="69" t="str">
        <f>VLOOKUP(V988,Master!B:D,3,FALSE)</f>
        <v>East</v>
      </c>
      <c r="AL988" s="69" t="str">
        <f t="shared" si="191"/>
        <v>Mumbai</v>
      </c>
    </row>
    <row r="989" spans="1:38">
      <c r="A989" s="13" t="s">
        <v>2278</v>
      </c>
      <c r="B989" s="54">
        <v>44701.559749849497</v>
      </c>
      <c r="C989" s="13" t="s">
        <v>121</v>
      </c>
      <c r="D989" s="13">
        <v>953</v>
      </c>
      <c r="E989" s="13" t="s">
        <v>2279</v>
      </c>
      <c r="F989" s="13" t="s">
        <v>33</v>
      </c>
      <c r="G989" s="14">
        <v>1653034043739</v>
      </c>
      <c r="H989" s="55">
        <v>0.99484953703703705</v>
      </c>
      <c r="I989" s="33">
        <v>44881.994849536997</v>
      </c>
      <c r="J989" s="58">
        <v>44881</v>
      </c>
      <c r="K989" s="13" t="s">
        <v>263</v>
      </c>
      <c r="L989" s="13" t="s">
        <v>69</v>
      </c>
      <c r="M989" s="13" t="s">
        <v>101</v>
      </c>
      <c r="N989" s="13" t="s">
        <v>206</v>
      </c>
      <c r="O989" s="33" t="s">
        <v>38</v>
      </c>
      <c r="P989" s="58" t="s">
        <v>38</v>
      </c>
      <c r="Q989" s="33" t="s">
        <v>207</v>
      </c>
      <c r="R989" s="14" t="s">
        <v>38</v>
      </c>
      <c r="S989" s="13" t="s">
        <v>208</v>
      </c>
      <c r="T989" s="13" t="s">
        <v>209</v>
      </c>
      <c r="U989" s="33">
        <f t="shared" ca="1" si="180"/>
        <v>45744.56914039352</v>
      </c>
      <c r="V989" s="13" t="str">
        <f t="shared" si="181"/>
        <v>Mumbai</v>
      </c>
      <c r="W989" s="13" t="str">
        <f t="shared" si="182"/>
        <v>RI</v>
      </c>
      <c r="X989" s="13">
        <f t="shared" si="183"/>
        <v>23</v>
      </c>
      <c r="Y989" s="13" t="str">
        <f>IFERROR(VLOOKUP(C989,ReceivingTeam[],2,FALSE),"HelpDesk")</f>
        <v>Branch office</v>
      </c>
      <c r="Z989" s="67">
        <f t="shared" si="184"/>
        <v>44882.661516203661</v>
      </c>
      <c r="AA989" s="68">
        <f t="shared" si="185"/>
        <v>44881</v>
      </c>
      <c r="AB989" s="69" t="b">
        <f t="shared" si="186"/>
        <v>1</v>
      </c>
      <c r="AC989" s="70">
        <f t="shared" si="187"/>
        <v>0.5</v>
      </c>
      <c r="AD989" s="67">
        <f t="shared" si="188"/>
        <v>44882.661516203661</v>
      </c>
      <c r="AE989" s="67">
        <f>VLOOKUP(V989,'Branch Wise Work Timelines'!C:G,3,FALSE)+AA989</f>
        <v>44881.416666666664</v>
      </c>
      <c r="AF989" s="67">
        <f>IF(V989="Bangalore",VLOOKUP(V989,'Branch Wise Work Timelines'!C:G,4,FALSE)+AA989+1,IF(V989="Mumbai",VLOOKUP(V989,'Branch Wise Work Timelines'!C:G,4,FALSE)+AA989+1,VLOOKUP(V989,'Branch Wise Work Timelines'!C:G,4,FALSE)+AA989))</f>
        <v>44882.25</v>
      </c>
      <c r="AG989" s="67">
        <f>WORKDAY.INTL(AA989,1,11)+VLOOKUP(V989,'Branch Wise Work Timelines'!C:G,3,FALSE)</f>
        <v>44882.416666666664</v>
      </c>
      <c r="AH989" s="69" t="str">
        <f t="shared" ca="1" si="189"/>
        <v>Out of TAT</v>
      </c>
      <c r="AI989" s="69">
        <f t="shared" ca="1" si="190"/>
        <v>20686</v>
      </c>
      <c r="AJ989" s="69" t="str">
        <f ca="1">IF(AI989&lt;0,"0-12",IFERROR(VLOOKUP(AI989,Breakup[],2,FALSE),"&gt;24"))</f>
        <v>&gt;24</v>
      </c>
      <c r="AK989" s="69" t="str">
        <f>VLOOKUP(V989,Master!B:D,3,FALSE)</f>
        <v>East</v>
      </c>
      <c r="AL989" s="69" t="str">
        <f t="shared" si="191"/>
        <v>Mumbai</v>
      </c>
    </row>
    <row r="990" spans="1:38">
      <c r="A990" s="13" t="s">
        <v>2280</v>
      </c>
      <c r="B990" s="54">
        <v>44701.626936655099</v>
      </c>
      <c r="C990" s="13" t="s">
        <v>583</v>
      </c>
      <c r="D990" s="13">
        <v>1550</v>
      </c>
      <c r="E990" s="13" t="s">
        <v>2281</v>
      </c>
      <c r="F990" s="13" t="s">
        <v>15</v>
      </c>
      <c r="G990" s="14">
        <v>1653044855569</v>
      </c>
      <c r="H990" s="55">
        <v>9.7592592592592606E-2</v>
      </c>
      <c r="I990" s="33">
        <v>44885.097592592603</v>
      </c>
      <c r="J990" s="58">
        <v>44885</v>
      </c>
      <c r="K990" s="13" t="s">
        <v>213</v>
      </c>
      <c r="L990" s="13" t="s">
        <v>30</v>
      </c>
      <c r="M990" s="13" t="s">
        <v>75</v>
      </c>
      <c r="N990" s="13" t="s">
        <v>206</v>
      </c>
      <c r="O990" s="33" t="s">
        <v>38</v>
      </c>
      <c r="P990" s="58" t="s">
        <v>38</v>
      </c>
      <c r="Q990" s="33" t="s">
        <v>207</v>
      </c>
      <c r="R990" s="14" t="s">
        <v>38</v>
      </c>
      <c r="S990" s="13" t="s">
        <v>208</v>
      </c>
      <c r="T990" s="13" t="s">
        <v>209</v>
      </c>
      <c r="U990" s="33">
        <f t="shared" ca="1" si="180"/>
        <v>45744.56914039352</v>
      </c>
      <c r="V990" s="13" t="str">
        <f t="shared" si="181"/>
        <v>Bangalore</v>
      </c>
      <c r="W990" s="13" t="str">
        <f t="shared" si="182"/>
        <v>CLS</v>
      </c>
      <c r="X990" s="13">
        <f t="shared" si="183"/>
        <v>2</v>
      </c>
      <c r="Y990" s="13" t="str">
        <f>IFERROR(VLOOKUP(C990,ReceivingTeam[],2,FALSE),"HelpDesk")</f>
        <v>HelpDesk</v>
      </c>
      <c r="Z990" s="67">
        <f t="shared" si="184"/>
        <v>44885.916666666664</v>
      </c>
      <c r="AA990" s="68">
        <f t="shared" si="185"/>
        <v>44885</v>
      </c>
      <c r="AB990" s="69" t="b">
        <f t="shared" si="186"/>
        <v>0</v>
      </c>
      <c r="AC990" s="70">
        <f t="shared" si="187"/>
        <v>0.5</v>
      </c>
      <c r="AD990" s="67">
        <f t="shared" si="188"/>
        <v>44885.916666666664</v>
      </c>
      <c r="AE990" s="67">
        <f>VLOOKUP(V990,'Branch Wise Work Timelines'!C:G,3,FALSE)+AA990</f>
        <v>44885.416666666664</v>
      </c>
      <c r="AF990" s="67">
        <f>IF(V990="Bangalore",VLOOKUP(V990,'Branch Wise Work Timelines'!C:G,4,FALSE)+AA990+1,IF(V990="Mumbai",VLOOKUP(V990,'Branch Wise Work Timelines'!C:G,4,FALSE)+AA990+1,VLOOKUP(V990,'Branch Wise Work Timelines'!C:G,4,FALSE)+AA990))</f>
        <v>44886.104166666664</v>
      </c>
      <c r="AG990" s="67">
        <f>WORKDAY.INTL(AA990,1,11)+VLOOKUP(V990,'Branch Wise Work Timelines'!C:G,3,FALSE)</f>
        <v>44886.416666666664</v>
      </c>
      <c r="AH990" s="69" t="str">
        <f t="shared" ca="1" si="189"/>
        <v>Out of TAT</v>
      </c>
      <c r="AI990" s="69">
        <f t="shared" ca="1" si="190"/>
        <v>20608</v>
      </c>
      <c r="AJ990" s="69" t="str">
        <f ca="1">IF(AI990&lt;0,"0-12",IFERROR(VLOOKUP(AI990,Breakup[],2,FALSE),"&gt;24"))</f>
        <v>&gt;24</v>
      </c>
      <c r="AK990" s="69" t="str">
        <f>VLOOKUP(V990,Master!B:D,3,FALSE)</f>
        <v>South</v>
      </c>
      <c r="AL990" s="69" t="str">
        <f t="shared" si="191"/>
        <v>Bangalore-CLS</v>
      </c>
    </row>
    <row r="991" spans="1:38">
      <c r="A991" s="13" t="s">
        <v>2282</v>
      </c>
      <c r="B991" s="54">
        <v>44701.617401006901</v>
      </c>
      <c r="C991" s="13" t="s">
        <v>323</v>
      </c>
      <c r="D991" s="13">
        <v>434</v>
      </c>
      <c r="E991" s="13" t="s">
        <v>2283</v>
      </c>
      <c r="F991" s="13" t="s">
        <v>33</v>
      </c>
      <c r="G991" s="14">
        <v>1653040214578</v>
      </c>
      <c r="H991" s="55">
        <v>0.98327546296296298</v>
      </c>
      <c r="I991" s="33">
        <v>44884.983275462997</v>
      </c>
      <c r="J991" s="58">
        <v>44884</v>
      </c>
      <c r="K991" s="13" t="s">
        <v>325</v>
      </c>
      <c r="L991" s="13" t="s">
        <v>55</v>
      </c>
      <c r="M991" s="13" t="s">
        <v>323</v>
      </c>
      <c r="N991" s="13" t="s">
        <v>206</v>
      </c>
      <c r="O991" s="33" t="s">
        <v>38</v>
      </c>
      <c r="P991" s="58" t="s">
        <v>38</v>
      </c>
      <c r="Q991" s="33" t="s">
        <v>207</v>
      </c>
      <c r="R991" s="14" t="s">
        <v>38</v>
      </c>
      <c r="S991" s="13" t="s">
        <v>208</v>
      </c>
      <c r="T991" s="13" t="s">
        <v>209</v>
      </c>
      <c r="U991" s="33">
        <f t="shared" ca="1" si="180"/>
        <v>45744.56914039352</v>
      </c>
      <c r="V991" s="13" t="str">
        <f t="shared" si="181"/>
        <v>Delhi</v>
      </c>
      <c r="W991" s="13" t="str">
        <f t="shared" si="182"/>
        <v>RI</v>
      </c>
      <c r="X991" s="13">
        <f t="shared" si="183"/>
        <v>23</v>
      </c>
      <c r="Y991" s="13" t="str">
        <f>IFERROR(VLOOKUP(C991,ReceivingTeam[],2,FALSE),"HelpDesk")</f>
        <v>HelpDesk</v>
      </c>
      <c r="Z991" s="67">
        <f t="shared" si="184"/>
        <v>44887.129108796325</v>
      </c>
      <c r="AA991" s="68">
        <f t="shared" si="185"/>
        <v>44884</v>
      </c>
      <c r="AB991" s="69" t="b">
        <f t="shared" si="186"/>
        <v>1</v>
      </c>
      <c r="AC991" s="70">
        <f t="shared" si="187"/>
        <v>0.5</v>
      </c>
      <c r="AD991" s="67">
        <f t="shared" si="188"/>
        <v>44887.129108796325</v>
      </c>
      <c r="AE991" s="67">
        <f>VLOOKUP(V991,'Branch Wise Work Timelines'!C:G,3,FALSE)+AA991</f>
        <v>44884.416666666664</v>
      </c>
      <c r="AF991" s="67">
        <f>IF(V991="Bangalore",VLOOKUP(V991,'Branch Wise Work Timelines'!C:G,4,FALSE)+AA991+1,IF(V991="Mumbai",VLOOKUP(V991,'Branch Wise Work Timelines'!C:G,4,FALSE)+AA991+1,VLOOKUP(V991,'Branch Wise Work Timelines'!C:G,4,FALSE)+AA991))</f>
        <v>44884.770833333336</v>
      </c>
      <c r="AG991" s="67">
        <f>WORKDAY.INTL(AA991,1,11)+VLOOKUP(V991,'Branch Wise Work Timelines'!C:G,3,FALSE)</f>
        <v>44886.416666666664</v>
      </c>
      <c r="AH991" s="69" t="str">
        <f t="shared" ca="1" si="189"/>
        <v>Out of TAT</v>
      </c>
      <c r="AI991" s="69">
        <f t="shared" ca="1" si="190"/>
        <v>20579</v>
      </c>
      <c r="AJ991" s="69" t="str">
        <f ca="1">IF(AI991&lt;0,"0-12",IFERROR(VLOOKUP(AI991,Breakup[],2,FALSE),"&gt;24"))</f>
        <v>&gt;24</v>
      </c>
      <c r="AK991" s="69" t="str">
        <f>VLOOKUP(V991,Master!B:D,3,FALSE)</f>
        <v>North</v>
      </c>
      <c r="AL991" s="69" t="str">
        <f t="shared" si="191"/>
        <v>Delhi</v>
      </c>
    </row>
    <row r="992" spans="1:38">
      <c r="A992" s="13" t="s">
        <v>2284</v>
      </c>
      <c r="B992" s="54">
        <v>44701.646059455998</v>
      </c>
      <c r="C992" s="13" t="s">
        <v>299</v>
      </c>
      <c r="D992" s="13">
        <v>1763</v>
      </c>
      <c r="E992" s="13" t="s">
        <v>2285</v>
      </c>
      <c r="F992" s="13" t="s">
        <v>15</v>
      </c>
      <c r="G992" s="14">
        <v>1653041711052</v>
      </c>
      <c r="H992" s="55">
        <v>0.28792824074074103</v>
      </c>
      <c r="I992" s="33">
        <v>44886.287928240701</v>
      </c>
      <c r="J992" s="58">
        <v>44886</v>
      </c>
      <c r="K992" s="13" t="s">
        <v>213</v>
      </c>
      <c r="L992" s="13" t="s">
        <v>30</v>
      </c>
      <c r="M992" s="13" t="s">
        <v>214</v>
      </c>
      <c r="N992" s="13" t="s">
        <v>206</v>
      </c>
      <c r="O992" s="33" t="s">
        <v>38</v>
      </c>
      <c r="P992" s="58" t="s">
        <v>38</v>
      </c>
      <c r="Q992" s="33" t="s">
        <v>207</v>
      </c>
      <c r="R992" s="14" t="s">
        <v>38</v>
      </c>
      <c r="S992" s="13" t="s">
        <v>216</v>
      </c>
      <c r="T992" s="13" t="s">
        <v>217</v>
      </c>
      <c r="U992" s="33">
        <f t="shared" ca="1" si="180"/>
        <v>45744.56914039352</v>
      </c>
      <c r="V992" s="13" t="str">
        <f t="shared" si="181"/>
        <v>Bangalore</v>
      </c>
      <c r="W992" s="13" t="str">
        <f t="shared" si="182"/>
        <v>CLS</v>
      </c>
      <c r="X992" s="13">
        <f t="shared" si="183"/>
        <v>6</v>
      </c>
      <c r="Y992" s="13" t="str">
        <f>IFERROR(VLOOKUP(C992,ReceivingTeam[],2,FALSE),"HelpDesk")</f>
        <v>HelpDesk</v>
      </c>
      <c r="Z992" s="67">
        <f t="shared" si="184"/>
        <v>44886.916666666664</v>
      </c>
      <c r="AA992" s="68">
        <f t="shared" si="185"/>
        <v>44886</v>
      </c>
      <c r="AB992" s="69" t="b">
        <f t="shared" si="186"/>
        <v>1</v>
      </c>
      <c r="AC992" s="70">
        <f t="shared" si="187"/>
        <v>0.5</v>
      </c>
      <c r="AD992" s="67">
        <f t="shared" si="188"/>
        <v>44886.916666666664</v>
      </c>
      <c r="AE992" s="67">
        <f>VLOOKUP(V992,'Branch Wise Work Timelines'!C:G,3,FALSE)+AA992</f>
        <v>44886.416666666664</v>
      </c>
      <c r="AF992" s="67">
        <f>IF(V992="Bangalore",VLOOKUP(V992,'Branch Wise Work Timelines'!C:G,4,FALSE)+AA992+1,IF(V992="Mumbai",VLOOKUP(V992,'Branch Wise Work Timelines'!C:G,4,FALSE)+AA992+1,VLOOKUP(V992,'Branch Wise Work Timelines'!C:G,4,FALSE)+AA992))</f>
        <v>44887.104166666664</v>
      </c>
      <c r="AG992" s="67">
        <f>WORKDAY.INTL(AA992,1,11)+VLOOKUP(V992,'Branch Wise Work Timelines'!C:G,3,FALSE)</f>
        <v>44887.416666666664</v>
      </c>
      <c r="AH992" s="69" t="str">
        <f t="shared" ca="1" si="189"/>
        <v>Out of TAT</v>
      </c>
      <c r="AI992" s="69">
        <f t="shared" ca="1" si="190"/>
        <v>20584</v>
      </c>
      <c r="AJ992" s="69" t="str">
        <f ca="1">IF(AI992&lt;0,"0-12",IFERROR(VLOOKUP(AI992,Breakup[],2,FALSE),"&gt;24"))</f>
        <v>&gt;24</v>
      </c>
      <c r="AK992" s="69" t="str">
        <f>VLOOKUP(V992,Master!B:D,3,FALSE)</f>
        <v>South</v>
      </c>
      <c r="AL992" s="69" t="str">
        <f t="shared" si="191"/>
        <v>Bangalore-CLS</v>
      </c>
    </row>
    <row r="993" spans="1:38">
      <c r="A993" s="13" t="s">
        <v>2286</v>
      </c>
      <c r="B993" s="54">
        <v>44701.481722071803</v>
      </c>
      <c r="C993" s="13" t="s">
        <v>344</v>
      </c>
      <c r="D993" s="13">
        <v>1043</v>
      </c>
      <c r="E993" s="13" t="s">
        <v>2287</v>
      </c>
      <c r="F993" s="13" t="s">
        <v>46</v>
      </c>
      <c r="G993" s="14">
        <v>1653028157440</v>
      </c>
      <c r="H993" s="55">
        <v>0.97290509259259295</v>
      </c>
      <c r="I993" s="33">
        <v>44882.972905092603</v>
      </c>
      <c r="J993" s="58">
        <v>44882</v>
      </c>
      <c r="K993" s="13" t="s">
        <v>263</v>
      </c>
      <c r="L993" s="13" t="s">
        <v>69</v>
      </c>
      <c r="M993" s="13" t="s">
        <v>101</v>
      </c>
      <c r="N993" s="13" t="s">
        <v>206</v>
      </c>
      <c r="O993" s="33" t="s">
        <v>38</v>
      </c>
      <c r="P993" s="58" t="s">
        <v>38</v>
      </c>
      <c r="Q993" s="33" t="s">
        <v>207</v>
      </c>
      <c r="R993" s="14" t="s">
        <v>38</v>
      </c>
      <c r="S993" s="13" t="s">
        <v>208</v>
      </c>
      <c r="T993" s="13" t="s">
        <v>209</v>
      </c>
      <c r="U993" s="33">
        <f t="shared" ca="1" si="180"/>
        <v>45744.56914039352</v>
      </c>
      <c r="V993" s="13" t="str">
        <f t="shared" si="181"/>
        <v>Mumbai</v>
      </c>
      <c r="W993" s="13" t="str">
        <f t="shared" si="182"/>
        <v>RI</v>
      </c>
      <c r="X993" s="13">
        <f t="shared" si="183"/>
        <v>23</v>
      </c>
      <c r="Y993" s="13" t="str">
        <f>IFERROR(VLOOKUP(C993,ReceivingTeam[],2,FALSE),"HelpDesk")</f>
        <v>HelpDesk</v>
      </c>
      <c r="Z993" s="67">
        <f t="shared" si="184"/>
        <v>44883.639571759268</v>
      </c>
      <c r="AA993" s="68">
        <f t="shared" si="185"/>
        <v>44882</v>
      </c>
      <c r="AB993" s="69" t="b">
        <f t="shared" si="186"/>
        <v>1</v>
      </c>
      <c r="AC993" s="70">
        <f t="shared" si="187"/>
        <v>0.5</v>
      </c>
      <c r="AD993" s="67">
        <f t="shared" si="188"/>
        <v>44883.639571759268</v>
      </c>
      <c r="AE993" s="67">
        <f>VLOOKUP(V993,'Branch Wise Work Timelines'!C:G,3,FALSE)+AA993</f>
        <v>44882.416666666664</v>
      </c>
      <c r="AF993" s="67">
        <f>IF(V993="Bangalore",VLOOKUP(V993,'Branch Wise Work Timelines'!C:G,4,FALSE)+AA993+1,IF(V993="Mumbai",VLOOKUP(V993,'Branch Wise Work Timelines'!C:G,4,FALSE)+AA993+1,VLOOKUP(V993,'Branch Wise Work Timelines'!C:G,4,FALSE)+AA993))</f>
        <v>44883.25</v>
      </c>
      <c r="AG993" s="67">
        <f>WORKDAY.INTL(AA993,1,11)+VLOOKUP(V993,'Branch Wise Work Timelines'!C:G,3,FALSE)</f>
        <v>44883.416666666664</v>
      </c>
      <c r="AH993" s="69" t="str">
        <f t="shared" ca="1" si="189"/>
        <v>Out of TAT</v>
      </c>
      <c r="AI993" s="69">
        <f t="shared" ca="1" si="190"/>
        <v>20663</v>
      </c>
      <c r="AJ993" s="69" t="str">
        <f ca="1">IF(AI993&lt;0,"0-12",IFERROR(VLOOKUP(AI993,Breakup[],2,FALSE),"&gt;24"))</f>
        <v>&gt;24</v>
      </c>
      <c r="AK993" s="69" t="str">
        <f>VLOOKUP(V993,Master!B:D,3,FALSE)</f>
        <v>East</v>
      </c>
      <c r="AL993" s="69" t="str">
        <f t="shared" si="191"/>
        <v>Mumbai</v>
      </c>
    </row>
    <row r="994" spans="1:38">
      <c r="A994" s="13" t="s">
        <v>2288</v>
      </c>
      <c r="B994" s="54">
        <v>44701.589141701399</v>
      </c>
      <c r="C994" s="13" t="s">
        <v>261</v>
      </c>
      <c r="D994" s="13">
        <v>133</v>
      </c>
      <c r="E994" s="13" t="s">
        <v>2289</v>
      </c>
      <c r="F994" s="13" t="s">
        <v>33</v>
      </c>
      <c r="G994" s="14">
        <v>1653036381719</v>
      </c>
      <c r="H994" s="55">
        <v>0.74203703703703705</v>
      </c>
      <c r="I994" s="33">
        <v>44884.742037037002</v>
      </c>
      <c r="J994" s="58">
        <v>44884</v>
      </c>
      <c r="K994" s="13" t="s">
        <v>263</v>
      </c>
      <c r="L994" s="13" t="s">
        <v>69</v>
      </c>
      <c r="M994" s="13" t="s">
        <v>101</v>
      </c>
      <c r="N994" s="13" t="s">
        <v>206</v>
      </c>
      <c r="O994" s="33" t="s">
        <v>38</v>
      </c>
      <c r="P994" s="58" t="s">
        <v>38</v>
      </c>
      <c r="Q994" s="33" t="s">
        <v>207</v>
      </c>
      <c r="R994" s="14" t="s">
        <v>38</v>
      </c>
      <c r="S994" s="13" t="s">
        <v>208</v>
      </c>
      <c r="T994" s="13" t="s">
        <v>209</v>
      </c>
      <c r="U994" s="33">
        <f t="shared" ca="1" si="180"/>
        <v>45744.56914039352</v>
      </c>
      <c r="V994" s="13" t="str">
        <f t="shared" si="181"/>
        <v>Mumbai</v>
      </c>
      <c r="W994" s="13" t="str">
        <f t="shared" si="182"/>
        <v>RI</v>
      </c>
      <c r="X994" s="13">
        <f t="shared" si="183"/>
        <v>17</v>
      </c>
      <c r="Y994" s="13" t="str">
        <f>IFERROR(VLOOKUP(C994,ReceivingTeam[],2,FALSE),"HelpDesk")</f>
        <v>HelpDesk</v>
      </c>
      <c r="Z994" s="67">
        <f t="shared" si="184"/>
        <v>44885.242037037002</v>
      </c>
      <c r="AA994" s="68">
        <f t="shared" si="185"/>
        <v>44884</v>
      </c>
      <c r="AB994" s="69" t="b">
        <f t="shared" si="186"/>
        <v>1</v>
      </c>
      <c r="AC994" s="70">
        <f t="shared" si="187"/>
        <v>0.5</v>
      </c>
      <c r="AD994" s="67">
        <f t="shared" si="188"/>
        <v>44885.242037037002</v>
      </c>
      <c r="AE994" s="67">
        <f>VLOOKUP(V994,'Branch Wise Work Timelines'!C:G,3,FALSE)+AA994</f>
        <v>44884.416666666664</v>
      </c>
      <c r="AF994" s="67">
        <f>IF(V994="Bangalore",VLOOKUP(V994,'Branch Wise Work Timelines'!C:G,4,FALSE)+AA994+1,IF(V994="Mumbai",VLOOKUP(V994,'Branch Wise Work Timelines'!C:G,4,FALSE)+AA994+1,VLOOKUP(V994,'Branch Wise Work Timelines'!C:G,4,FALSE)+AA994))</f>
        <v>44885.25</v>
      </c>
      <c r="AG994" s="67">
        <f>WORKDAY.INTL(AA994,1,11)+VLOOKUP(V994,'Branch Wise Work Timelines'!C:G,3,FALSE)</f>
        <v>44886.416666666664</v>
      </c>
      <c r="AH994" s="69" t="str">
        <f t="shared" ca="1" si="189"/>
        <v>Out of TAT</v>
      </c>
      <c r="AI994" s="69">
        <f t="shared" ca="1" si="190"/>
        <v>20624</v>
      </c>
      <c r="AJ994" s="69" t="str">
        <f ca="1">IF(AI994&lt;0,"0-12",IFERROR(VLOOKUP(AI994,Breakup[],2,FALSE),"&gt;24"))</f>
        <v>&gt;24</v>
      </c>
      <c r="AK994" s="69" t="str">
        <f>VLOOKUP(V994,Master!B:D,3,FALSE)</f>
        <v>East</v>
      </c>
      <c r="AL994" s="69" t="str">
        <f t="shared" si="191"/>
        <v>Mumbai</v>
      </c>
    </row>
    <row r="995" spans="1:38">
      <c r="A995" s="13" t="s">
        <v>2290</v>
      </c>
      <c r="B995" s="54">
        <v>44701.657160798597</v>
      </c>
      <c r="C995" s="13" t="s">
        <v>122</v>
      </c>
      <c r="D995" s="13">
        <v>181</v>
      </c>
      <c r="E995" s="13" t="s">
        <v>2291</v>
      </c>
      <c r="F995" s="13" t="s">
        <v>33</v>
      </c>
      <c r="G995" s="14">
        <v>1653045231812</v>
      </c>
      <c r="H995" s="55">
        <v>2.1655092592592601E-2</v>
      </c>
      <c r="I995" s="33">
        <v>44888.021655092598</v>
      </c>
      <c r="J995" s="58">
        <v>44888</v>
      </c>
      <c r="K995" s="13" t="s">
        <v>263</v>
      </c>
      <c r="L995" s="13" t="s">
        <v>69</v>
      </c>
      <c r="M995" s="13" t="s">
        <v>101</v>
      </c>
      <c r="N995" s="13" t="s">
        <v>206</v>
      </c>
      <c r="O995" s="33" t="s">
        <v>38</v>
      </c>
      <c r="P995" s="58" t="s">
        <v>38</v>
      </c>
      <c r="Q995" s="33" t="s">
        <v>207</v>
      </c>
      <c r="R995" s="14" t="s">
        <v>38</v>
      </c>
      <c r="S995" s="13" t="s">
        <v>208</v>
      </c>
      <c r="T995" s="13" t="s">
        <v>209</v>
      </c>
      <c r="U995" s="33">
        <f t="shared" ca="1" si="180"/>
        <v>45744.56914039352</v>
      </c>
      <c r="V995" s="13" t="str">
        <f t="shared" si="181"/>
        <v>Mumbai</v>
      </c>
      <c r="W995" s="13" t="str">
        <f t="shared" si="182"/>
        <v>RI</v>
      </c>
      <c r="X995" s="13">
        <f t="shared" si="183"/>
        <v>0</v>
      </c>
      <c r="Y995" s="13" t="str">
        <f>IFERROR(VLOOKUP(C995,ReceivingTeam[],2,FALSE),"HelpDesk")</f>
        <v>Branch office</v>
      </c>
      <c r="Z995" s="67">
        <f t="shared" si="184"/>
        <v>44888.916666666664</v>
      </c>
      <c r="AA995" s="68">
        <f t="shared" si="185"/>
        <v>44888</v>
      </c>
      <c r="AB995" s="69" t="b">
        <f t="shared" si="186"/>
        <v>1</v>
      </c>
      <c r="AC995" s="70">
        <f t="shared" si="187"/>
        <v>0.5</v>
      </c>
      <c r="AD995" s="67">
        <f t="shared" si="188"/>
        <v>44888.916666666664</v>
      </c>
      <c r="AE995" s="67">
        <f>VLOOKUP(V995,'Branch Wise Work Timelines'!C:G,3,FALSE)+AA995</f>
        <v>44888.416666666664</v>
      </c>
      <c r="AF995" s="67">
        <f>IF(V995="Bangalore",VLOOKUP(V995,'Branch Wise Work Timelines'!C:G,4,FALSE)+AA995+1,IF(V995="Mumbai",VLOOKUP(V995,'Branch Wise Work Timelines'!C:G,4,FALSE)+AA995+1,VLOOKUP(V995,'Branch Wise Work Timelines'!C:G,4,FALSE)+AA995))</f>
        <v>44889.25</v>
      </c>
      <c r="AG995" s="67">
        <f>WORKDAY.INTL(AA995,1,11)+VLOOKUP(V995,'Branch Wise Work Timelines'!C:G,3,FALSE)</f>
        <v>44889.416666666664</v>
      </c>
      <c r="AH995" s="69" t="str">
        <f t="shared" ca="1" si="189"/>
        <v>Out of TAT</v>
      </c>
      <c r="AI995" s="69">
        <f t="shared" ca="1" si="190"/>
        <v>20536</v>
      </c>
      <c r="AJ995" s="69" t="str">
        <f ca="1">IF(AI995&lt;0,"0-12",IFERROR(VLOOKUP(AI995,Breakup[],2,FALSE),"&gt;24"))</f>
        <v>&gt;24</v>
      </c>
      <c r="AK995" s="69" t="str">
        <f>VLOOKUP(V995,Master!B:D,3,FALSE)</f>
        <v>East</v>
      </c>
      <c r="AL995" s="69" t="str">
        <f t="shared" si="191"/>
        <v>Mumbai</v>
      </c>
    </row>
    <row r="996" spans="1:38">
      <c r="A996" s="13" t="s">
        <v>2292</v>
      </c>
      <c r="B996" s="54">
        <v>44701.497243634301</v>
      </c>
      <c r="C996" s="13" t="s">
        <v>203</v>
      </c>
      <c r="D996" s="13">
        <v>1192</v>
      </c>
      <c r="E996" s="13" t="s">
        <v>2293</v>
      </c>
      <c r="F996" s="13" t="s">
        <v>33</v>
      </c>
      <c r="G996" s="14">
        <v>1653028123155</v>
      </c>
      <c r="H996" s="55">
        <v>0.96526620370370397</v>
      </c>
      <c r="I996" s="33">
        <v>44881.965266203697</v>
      </c>
      <c r="J996" s="58">
        <v>44881</v>
      </c>
      <c r="K996" s="13" t="s">
        <v>205</v>
      </c>
      <c r="L996" s="13" t="s">
        <v>21</v>
      </c>
      <c r="M996" s="13" t="s">
        <v>203</v>
      </c>
      <c r="N996" s="13" t="s">
        <v>206</v>
      </c>
      <c r="O996" s="33" t="s">
        <v>38</v>
      </c>
      <c r="P996" s="58" t="s">
        <v>38</v>
      </c>
      <c r="Q996" s="33" t="s">
        <v>207</v>
      </c>
      <c r="R996" s="14" t="s">
        <v>38</v>
      </c>
      <c r="S996" s="13" t="s">
        <v>208</v>
      </c>
      <c r="T996" s="13" t="s">
        <v>209</v>
      </c>
      <c r="U996" s="33">
        <f t="shared" ca="1" si="180"/>
        <v>45744.56914039352</v>
      </c>
      <c r="V996" s="13" t="str">
        <f t="shared" si="181"/>
        <v>Baroda</v>
      </c>
      <c r="W996" s="13" t="str">
        <f t="shared" si="182"/>
        <v>RI</v>
      </c>
      <c r="X996" s="13">
        <f t="shared" si="183"/>
        <v>23</v>
      </c>
      <c r="Y996" s="13" t="str">
        <f>IFERROR(VLOOKUP(C996,ReceivingTeam[],2,FALSE),"HelpDesk")</f>
        <v>HelpDesk</v>
      </c>
      <c r="Z996" s="67">
        <f t="shared" si="184"/>
        <v>44883.111099537025</v>
      </c>
      <c r="AA996" s="68">
        <f t="shared" si="185"/>
        <v>44881</v>
      </c>
      <c r="AB996" s="69" t="b">
        <f t="shared" si="186"/>
        <v>1</v>
      </c>
      <c r="AC996" s="70">
        <f t="shared" si="187"/>
        <v>0.5</v>
      </c>
      <c r="AD996" s="67">
        <f t="shared" si="188"/>
        <v>44883.111099537025</v>
      </c>
      <c r="AE996" s="67">
        <f>VLOOKUP(V996,'Branch Wise Work Timelines'!C:G,3,FALSE)+AA996</f>
        <v>44881.416666666664</v>
      </c>
      <c r="AF996" s="67">
        <f>IF(V996="Bangalore",VLOOKUP(V996,'Branch Wise Work Timelines'!C:G,4,FALSE)+AA996+1,IF(V996="Mumbai",VLOOKUP(V996,'Branch Wise Work Timelines'!C:G,4,FALSE)+AA996+1,VLOOKUP(V996,'Branch Wise Work Timelines'!C:G,4,FALSE)+AA996))</f>
        <v>44881.770833333336</v>
      </c>
      <c r="AG996" s="67">
        <f>WORKDAY.INTL(AA996,1,11)+VLOOKUP(V996,'Branch Wise Work Timelines'!C:G,3,FALSE)</f>
        <v>44882.416666666664</v>
      </c>
      <c r="AH996" s="69" t="str">
        <f t="shared" ca="1" si="189"/>
        <v>Out of TAT</v>
      </c>
      <c r="AI996" s="69">
        <f t="shared" ca="1" si="190"/>
        <v>20675</v>
      </c>
      <c r="AJ996" s="69" t="str">
        <f ca="1">IF(AI996&lt;0,"0-12",IFERROR(VLOOKUP(AI996,Breakup[],2,FALSE),"&gt;24"))</f>
        <v>&gt;24</v>
      </c>
      <c r="AK996" s="69" t="str">
        <f>VLOOKUP(V996,Master!B:D,3,FALSE)</f>
        <v>East</v>
      </c>
      <c r="AL996" s="69" t="str">
        <f t="shared" si="191"/>
        <v>Baroda</v>
      </c>
    </row>
    <row r="997" spans="1:38">
      <c r="A997" s="13" t="s">
        <v>2294</v>
      </c>
      <c r="B997" s="54">
        <v>44701.625484294003</v>
      </c>
      <c r="C997" s="13" t="s">
        <v>211</v>
      </c>
      <c r="D997" s="13">
        <v>1419</v>
      </c>
      <c r="E997" s="13" t="s">
        <v>2295</v>
      </c>
      <c r="F997" s="13" t="s">
        <v>15</v>
      </c>
      <c r="G997" s="14">
        <v>1653041711052</v>
      </c>
      <c r="H997" s="55">
        <v>0.148587962962963</v>
      </c>
      <c r="I997" s="33">
        <v>44889.148587962998</v>
      </c>
      <c r="J997" s="58">
        <v>44889</v>
      </c>
      <c r="K997" s="13" t="s">
        <v>213</v>
      </c>
      <c r="L997" s="13" t="s">
        <v>30</v>
      </c>
      <c r="M997" s="13" t="s">
        <v>214</v>
      </c>
      <c r="N997" s="13" t="s">
        <v>206</v>
      </c>
      <c r="O997" s="33" t="s">
        <v>38</v>
      </c>
      <c r="P997" s="58" t="s">
        <v>38</v>
      </c>
      <c r="Q997" s="33" t="s">
        <v>207</v>
      </c>
      <c r="R997" s="14" t="s">
        <v>38</v>
      </c>
      <c r="S997" s="13" t="s">
        <v>216</v>
      </c>
      <c r="T997" s="13" t="s">
        <v>217</v>
      </c>
      <c r="U997" s="33">
        <f t="shared" ca="1" si="180"/>
        <v>45744.56914039352</v>
      </c>
      <c r="V997" s="13" t="str">
        <f t="shared" si="181"/>
        <v>Bangalore</v>
      </c>
      <c r="W997" s="13" t="str">
        <f t="shared" si="182"/>
        <v>CLS</v>
      </c>
      <c r="X997" s="13">
        <f t="shared" si="183"/>
        <v>3</v>
      </c>
      <c r="Y997" s="13" t="str">
        <f>IFERROR(VLOOKUP(C997,ReceivingTeam[],2,FALSE),"HelpDesk")</f>
        <v>HelpDesk</v>
      </c>
      <c r="Z997" s="67">
        <f t="shared" si="184"/>
        <v>44889.916666666664</v>
      </c>
      <c r="AA997" s="68">
        <f t="shared" si="185"/>
        <v>44889</v>
      </c>
      <c r="AB997" s="69" t="b">
        <f t="shared" si="186"/>
        <v>1</v>
      </c>
      <c r="AC997" s="70">
        <f t="shared" si="187"/>
        <v>0.5</v>
      </c>
      <c r="AD997" s="67">
        <f t="shared" si="188"/>
        <v>44889.916666666664</v>
      </c>
      <c r="AE997" s="67">
        <f>VLOOKUP(V997,'Branch Wise Work Timelines'!C:G,3,FALSE)+AA997</f>
        <v>44889.416666666664</v>
      </c>
      <c r="AF997" s="67">
        <f>IF(V997="Bangalore",VLOOKUP(V997,'Branch Wise Work Timelines'!C:G,4,FALSE)+AA997+1,IF(V997="Mumbai",VLOOKUP(V997,'Branch Wise Work Timelines'!C:G,4,FALSE)+AA997+1,VLOOKUP(V997,'Branch Wise Work Timelines'!C:G,4,FALSE)+AA997))</f>
        <v>44890.104166666664</v>
      </c>
      <c r="AG997" s="67">
        <f>WORKDAY.INTL(AA997,1,11)+VLOOKUP(V997,'Branch Wise Work Timelines'!C:G,3,FALSE)</f>
        <v>44890.416666666664</v>
      </c>
      <c r="AH997" s="69" t="str">
        <f t="shared" ca="1" si="189"/>
        <v>Out of TAT</v>
      </c>
      <c r="AI997" s="69">
        <f t="shared" ca="1" si="190"/>
        <v>20512</v>
      </c>
      <c r="AJ997" s="69" t="str">
        <f ca="1">IF(AI997&lt;0,"0-12",IFERROR(VLOOKUP(AI997,Breakup[],2,FALSE),"&gt;24"))</f>
        <v>&gt;24</v>
      </c>
      <c r="AK997" s="69" t="str">
        <f>VLOOKUP(V997,Master!B:D,3,FALSE)</f>
        <v>South</v>
      </c>
      <c r="AL997" s="69" t="str">
        <f t="shared" si="191"/>
        <v>Bangalore-CLS</v>
      </c>
    </row>
    <row r="998" spans="1:38">
      <c r="A998" s="13" t="s">
        <v>2296</v>
      </c>
      <c r="B998" s="54">
        <v>44701.673124618101</v>
      </c>
      <c r="C998" s="13" t="s">
        <v>583</v>
      </c>
      <c r="D998" s="13">
        <v>1115</v>
      </c>
      <c r="E998" s="13" t="s">
        <v>2297</v>
      </c>
      <c r="F998" s="13" t="s">
        <v>15</v>
      </c>
      <c r="G998" s="14">
        <v>1653043097971</v>
      </c>
      <c r="H998" s="55">
        <v>0.86731481481481498</v>
      </c>
      <c r="I998" s="33">
        <v>44881.867314814801</v>
      </c>
      <c r="J998" s="58">
        <v>44881</v>
      </c>
      <c r="K998" s="13" t="s">
        <v>213</v>
      </c>
      <c r="L998" s="13" t="s">
        <v>30</v>
      </c>
      <c r="M998" s="13" t="s">
        <v>214</v>
      </c>
      <c r="N998" s="13" t="s">
        <v>206</v>
      </c>
      <c r="O998" s="33" t="s">
        <v>38</v>
      </c>
      <c r="P998" s="58" t="s">
        <v>38</v>
      </c>
      <c r="Q998" s="33" t="s">
        <v>207</v>
      </c>
      <c r="R998" s="14" t="s">
        <v>38</v>
      </c>
      <c r="S998" s="13" t="s">
        <v>216</v>
      </c>
      <c r="T998" s="13" t="s">
        <v>217</v>
      </c>
      <c r="U998" s="33">
        <f t="shared" ca="1" si="180"/>
        <v>45744.56914039352</v>
      </c>
      <c r="V998" s="13" t="str">
        <f t="shared" si="181"/>
        <v>Bangalore</v>
      </c>
      <c r="W998" s="13" t="str">
        <f t="shared" si="182"/>
        <v>CLS</v>
      </c>
      <c r="X998" s="13">
        <f t="shared" si="183"/>
        <v>20</v>
      </c>
      <c r="Y998" s="13" t="str">
        <f>IFERROR(VLOOKUP(C998,ReceivingTeam[],2,FALSE),"HelpDesk")</f>
        <v>HelpDesk</v>
      </c>
      <c r="Z998" s="67">
        <f t="shared" si="184"/>
        <v>44882.679814814801</v>
      </c>
      <c r="AA998" s="68">
        <f t="shared" si="185"/>
        <v>44881</v>
      </c>
      <c r="AB998" s="69" t="b">
        <f t="shared" si="186"/>
        <v>1</v>
      </c>
      <c r="AC998" s="70">
        <f t="shared" si="187"/>
        <v>0.5</v>
      </c>
      <c r="AD998" s="67">
        <f t="shared" si="188"/>
        <v>44882.679814814801</v>
      </c>
      <c r="AE998" s="67">
        <f>VLOOKUP(V998,'Branch Wise Work Timelines'!C:G,3,FALSE)+AA998</f>
        <v>44881.416666666664</v>
      </c>
      <c r="AF998" s="67">
        <f>IF(V998="Bangalore",VLOOKUP(V998,'Branch Wise Work Timelines'!C:G,4,FALSE)+AA998+1,IF(V998="Mumbai",VLOOKUP(V998,'Branch Wise Work Timelines'!C:G,4,FALSE)+AA998+1,VLOOKUP(V998,'Branch Wise Work Timelines'!C:G,4,FALSE)+AA998))</f>
        <v>44882.104166666664</v>
      </c>
      <c r="AG998" s="67">
        <f>WORKDAY.INTL(AA998,1,11)+VLOOKUP(V998,'Branch Wise Work Timelines'!C:G,3,FALSE)</f>
        <v>44882.416666666664</v>
      </c>
      <c r="AH998" s="69" t="str">
        <f t="shared" ca="1" si="189"/>
        <v>Out of TAT</v>
      </c>
      <c r="AI998" s="69">
        <f t="shared" ca="1" si="190"/>
        <v>20686</v>
      </c>
      <c r="AJ998" s="69" t="str">
        <f ca="1">IF(AI998&lt;0,"0-12",IFERROR(VLOOKUP(AI998,Breakup[],2,FALSE),"&gt;24"))</f>
        <v>&gt;24</v>
      </c>
      <c r="AK998" s="69" t="str">
        <f>VLOOKUP(V998,Master!B:D,3,FALSE)</f>
        <v>South</v>
      </c>
      <c r="AL998" s="69" t="str">
        <f t="shared" si="191"/>
        <v>Bangalore-CLS</v>
      </c>
    </row>
    <row r="999" spans="1:38">
      <c r="A999" s="13" t="s">
        <v>2298</v>
      </c>
      <c r="B999" s="54">
        <v>44701.628280324097</v>
      </c>
      <c r="C999" s="13" t="s">
        <v>268</v>
      </c>
      <c r="D999" s="13">
        <v>1779</v>
      </c>
      <c r="E999" s="13" t="s">
        <v>2299</v>
      </c>
      <c r="F999" s="13" t="s">
        <v>15</v>
      </c>
      <c r="G999" s="14">
        <v>1653041711052</v>
      </c>
      <c r="H999" s="55">
        <v>0.85840277777777796</v>
      </c>
      <c r="I999" s="33">
        <v>44890.858402777798</v>
      </c>
      <c r="J999" s="58">
        <v>44890</v>
      </c>
      <c r="K999" s="13" t="s">
        <v>213</v>
      </c>
      <c r="L999" s="13" t="s">
        <v>30</v>
      </c>
      <c r="M999" s="13" t="s">
        <v>214</v>
      </c>
      <c r="N999" s="13" t="s">
        <v>206</v>
      </c>
      <c r="O999" s="33" t="s">
        <v>38</v>
      </c>
      <c r="P999" s="58" t="s">
        <v>38</v>
      </c>
      <c r="Q999" s="33" t="s">
        <v>207</v>
      </c>
      <c r="R999" s="14" t="s">
        <v>38</v>
      </c>
      <c r="S999" s="13" t="s">
        <v>216</v>
      </c>
      <c r="T999" s="13" t="s">
        <v>217</v>
      </c>
      <c r="U999" s="33">
        <f t="shared" ca="1" si="180"/>
        <v>45744.56914039352</v>
      </c>
      <c r="V999" s="13" t="str">
        <f t="shared" si="181"/>
        <v>Bangalore</v>
      </c>
      <c r="W999" s="13" t="str">
        <f t="shared" si="182"/>
        <v>CLS</v>
      </c>
      <c r="X999" s="13">
        <f t="shared" si="183"/>
        <v>20</v>
      </c>
      <c r="Y999" s="13" t="str">
        <f>IFERROR(VLOOKUP(C999,ReceivingTeam[],2,FALSE),"HelpDesk")</f>
        <v>HelpDesk</v>
      </c>
      <c r="Z999" s="67">
        <f t="shared" si="184"/>
        <v>44891.670902777798</v>
      </c>
      <c r="AA999" s="68">
        <f t="shared" si="185"/>
        <v>44890</v>
      </c>
      <c r="AB999" s="69" t="b">
        <f t="shared" si="186"/>
        <v>1</v>
      </c>
      <c r="AC999" s="70">
        <f t="shared" si="187"/>
        <v>0.5</v>
      </c>
      <c r="AD999" s="67">
        <f t="shared" si="188"/>
        <v>44891.670902777798</v>
      </c>
      <c r="AE999" s="67">
        <f>VLOOKUP(V999,'Branch Wise Work Timelines'!C:G,3,FALSE)+AA999</f>
        <v>44890.416666666664</v>
      </c>
      <c r="AF999" s="67">
        <f>IF(V999="Bangalore",VLOOKUP(V999,'Branch Wise Work Timelines'!C:G,4,FALSE)+AA999+1,IF(V999="Mumbai",VLOOKUP(V999,'Branch Wise Work Timelines'!C:G,4,FALSE)+AA999+1,VLOOKUP(V999,'Branch Wise Work Timelines'!C:G,4,FALSE)+AA999))</f>
        <v>44891.104166666664</v>
      </c>
      <c r="AG999" s="67">
        <f>WORKDAY.INTL(AA999,1,11)+VLOOKUP(V999,'Branch Wise Work Timelines'!C:G,3,FALSE)</f>
        <v>44891.416666666664</v>
      </c>
      <c r="AH999" s="69" t="str">
        <f t="shared" ca="1" si="189"/>
        <v>Out of TAT</v>
      </c>
      <c r="AI999" s="69">
        <f t="shared" ca="1" si="190"/>
        <v>20470</v>
      </c>
      <c r="AJ999" s="69" t="str">
        <f ca="1">IF(AI999&lt;0,"0-12",IFERROR(VLOOKUP(AI999,Breakup[],2,FALSE),"&gt;24"))</f>
        <v>&gt;24</v>
      </c>
      <c r="AK999" s="69" t="str">
        <f>VLOOKUP(V999,Master!B:D,3,FALSE)</f>
        <v>South</v>
      </c>
      <c r="AL999" s="69" t="str">
        <f t="shared" si="191"/>
        <v>Bangalore-CLS</v>
      </c>
    </row>
    <row r="1000" spans="1:38">
      <c r="A1000" s="13" t="s">
        <v>2300</v>
      </c>
      <c r="B1000" s="54">
        <v>44699.609837881901</v>
      </c>
      <c r="C1000" s="13" t="s">
        <v>2301</v>
      </c>
      <c r="D1000" s="13">
        <v>840</v>
      </c>
      <c r="E1000" s="13" t="s">
        <v>2302</v>
      </c>
      <c r="F1000" s="13" t="s">
        <v>33</v>
      </c>
      <c r="G1000" s="14">
        <v>1653041377165</v>
      </c>
      <c r="H1000" s="55">
        <v>0.39784722222222202</v>
      </c>
      <c r="I1000" s="33">
        <v>44887.397847222201</v>
      </c>
      <c r="J1000" s="58">
        <v>44887</v>
      </c>
      <c r="K1000" s="13" t="s">
        <v>263</v>
      </c>
      <c r="L1000" s="13" t="s">
        <v>69</v>
      </c>
      <c r="M1000" s="13" t="s">
        <v>101</v>
      </c>
      <c r="N1000" s="13" t="s">
        <v>206</v>
      </c>
      <c r="O1000" s="33" t="s">
        <v>38</v>
      </c>
      <c r="P1000" s="58" t="s">
        <v>38</v>
      </c>
      <c r="Q1000" s="33" t="s">
        <v>207</v>
      </c>
      <c r="R1000" s="14" t="s">
        <v>38</v>
      </c>
      <c r="S1000" s="13" t="s">
        <v>208</v>
      </c>
      <c r="T1000" s="13" t="s">
        <v>209</v>
      </c>
      <c r="U1000" s="33">
        <f t="shared" ca="1" si="180"/>
        <v>45744.56914039352</v>
      </c>
      <c r="V1000" s="13" t="str">
        <f t="shared" si="181"/>
        <v>Mumbai</v>
      </c>
      <c r="W1000" s="13" t="str">
        <f t="shared" si="182"/>
        <v>RI</v>
      </c>
      <c r="X1000" s="13">
        <f t="shared" si="183"/>
        <v>9</v>
      </c>
      <c r="Y1000" s="13" t="str">
        <f>IFERROR(VLOOKUP(C1000,ReceivingTeam[],2,FALSE),"HelpDesk")</f>
        <v>HelpDesk</v>
      </c>
      <c r="Z1000" s="67">
        <f t="shared" si="184"/>
        <v>44887.916666666664</v>
      </c>
      <c r="AA1000" s="68">
        <f t="shared" si="185"/>
        <v>44887</v>
      </c>
      <c r="AB1000" s="69" t="b">
        <f t="shared" si="186"/>
        <v>1</v>
      </c>
      <c r="AC1000" s="70">
        <f t="shared" si="187"/>
        <v>0.5</v>
      </c>
      <c r="AD1000" s="67">
        <f t="shared" si="188"/>
        <v>44887.916666666664</v>
      </c>
      <c r="AE1000" s="67">
        <f>VLOOKUP(V1000,'Branch Wise Work Timelines'!C:G,3,FALSE)+AA1000</f>
        <v>44887.416666666664</v>
      </c>
      <c r="AF1000" s="67">
        <f>IF(V1000="Bangalore",VLOOKUP(V1000,'Branch Wise Work Timelines'!C:G,4,FALSE)+AA1000+1,IF(V1000="Mumbai",VLOOKUP(V1000,'Branch Wise Work Timelines'!C:G,4,FALSE)+AA1000+1,VLOOKUP(V1000,'Branch Wise Work Timelines'!C:G,4,FALSE)+AA1000))</f>
        <v>44888.25</v>
      </c>
      <c r="AG1000" s="67">
        <f>WORKDAY.INTL(AA1000,1,11)+VLOOKUP(V1000,'Branch Wise Work Timelines'!C:G,3,FALSE)</f>
        <v>44888.416666666664</v>
      </c>
      <c r="AH1000" s="69" t="str">
        <f t="shared" ca="1" si="189"/>
        <v>Out of TAT</v>
      </c>
      <c r="AI1000" s="69">
        <f t="shared" ca="1" si="190"/>
        <v>20560</v>
      </c>
      <c r="AJ1000" s="69" t="str">
        <f ca="1">IF(AI1000&lt;0,"0-12",IFERROR(VLOOKUP(AI1000,Breakup[],2,FALSE),"&gt;24"))</f>
        <v>&gt;24</v>
      </c>
      <c r="AK1000" s="69" t="str">
        <f>VLOOKUP(V1000,Master!B:D,3,FALSE)</f>
        <v>East</v>
      </c>
      <c r="AL1000" s="69" t="str">
        <f t="shared" si="191"/>
        <v>Mumbai</v>
      </c>
    </row>
    <row r="1001" spans="1:38">
      <c r="A1001" s="13" t="s">
        <v>2303</v>
      </c>
      <c r="B1001" s="54">
        <v>44699.610904629597</v>
      </c>
      <c r="C1001" s="13" t="s">
        <v>2301</v>
      </c>
      <c r="D1001" s="13">
        <v>759</v>
      </c>
      <c r="E1001" s="13" t="s">
        <v>2304</v>
      </c>
      <c r="F1001" s="13" t="s">
        <v>33</v>
      </c>
      <c r="G1001" s="14">
        <v>1653041377165</v>
      </c>
      <c r="H1001" s="55">
        <v>0.54967592592592596</v>
      </c>
      <c r="I1001" s="33">
        <v>44887.549675925897</v>
      </c>
      <c r="J1001" s="58">
        <v>44887</v>
      </c>
      <c r="K1001" s="13" t="s">
        <v>263</v>
      </c>
      <c r="L1001" s="13" t="s">
        <v>69</v>
      </c>
      <c r="M1001" s="13" t="s">
        <v>101</v>
      </c>
      <c r="N1001" s="13" t="s">
        <v>206</v>
      </c>
      <c r="O1001" s="33" t="s">
        <v>38</v>
      </c>
      <c r="P1001" s="58" t="s">
        <v>38</v>
      </c>
      <c r="Q1001" s="33" t="s">
        <v>207</v>
      </c>
      <c r="R1001" s="14" t="s">
        <v>38</v>
      </c>
      <c r="S1001" s="13" t="s">
        <v>208</v>
      </c>
      <c r="T1001" s="13" t="s">
        <v>209</v>
      </c>
      <c r="U1001" s="33">
        <f t="shared" ca="1" si="180"/>
        <v>45744.56914039352</v>
      </c>
      <c r="V1001" s="13" t="str">
        <f t="shared" si="181"/>
        <v>Mumbai</v>
      </c>
      <c r="W1001" s="13" t="str">
        <f t="shared" si="182"/>
        <v>RI</v>
      </c>
      <c r="X1001" s="13">
        <f t="shared" si="183"/>
        <v>13</v>
      </c>
      <c r="Y1001" s="13" t="str">
        <f>IFERROR(VLOOKUP(C1001,ReceivingTeam[],2,FALSE),"HelpDesk")</f>
        <v>HelpDesk</v>
      </c>
      <c r="Z1001" s="67">
        <f t="shared" si="184"/>
        <v>44888.049675925897</v>
      </c>
      <c r="AA1001" s="68">
        <f t="shared" si="185"/>
        <v>44887</v>
      </c>
      <c r="AB1001" s="69" t="b">
        <f t="shared" si="186"/>
        <v>1</v>
      </c>
      <c r="AC1001" s="70">
        <f t="shared" si="187"/>
        <v>0.5</v>
      </c>
      <c r="AD1001" s="67">
        <f t="shared" si="188"/>
        <v>44888.049675925897</v>
      </c>
      <c r="AE1001" s="67">
        <f>VLOOKUP(V1001,'Branch Wise Work Timelines'!C:G,3,FALSE)+AA1001</f>
        <v>44887.416666666664</v>
      </c>
      <c r="AF1001" s="67">
        <f>IF(V1001="Bangalore",VLOOKUP(V1001,'Branch Wise Work Timelines'!C:G,4,FALSE)+AA1001+1,IF(V1001="Mumbai",VLOOKUP(V1001,'Branch Wise Work Timelines'!C:G,4,FALSE)+AA1001+1,VLOOKUP(V1001,'Branch Wise Work Timelines'!C:G,4,FALSE)+AA1001))</f>
        <v>44888.25</v>
      </c>
      <c r="AG1001" s="67">
        <f>WORKDAY.INTL(AA1001,1,11)+VLOOKUP(V1001,'Branch Wise Work Timelines'!C:G,3,FALSE)</f>
        <v>44888.416666666664</v>
      </c>
      <c r="AH1001" s="69" t="str">
        <f t="shared" ca="1" si="189"/>
        <v>Out of TAT</v>
      </c>
      <c r="AI1001" s="69">
        <f t="shared" ca="1" si="190"/>
        <v>20557</v>
      </c>
      <c r="AJ1001" s="69" t="str">
        <f ca="1">IF(AI1001&lt;0,"0-12",IFERROR(VLOOKUP(AI1001,Breakup[],2,FALSE),"&gt;24"))</f>
        <v>&gt;24</v>
      </c>
      <c r="AK1001" s="69" t="str">
        <f>VLOOKUP(V1001,Master!B:D,3,FALSE)</f>
        <v>East</v>
      </c>
      <c r="AL1001" s="69" t="str">
        <f t="shared" si="191"/>
        <v>Mumbai</v>
      </c>
    </row>
    <row r="1002" spans="1:38">
      <c r="A1002" s="13" t="s">
        <v>2305</v>
      </c>
      <c r="B1002" s="54">
        <v>44699.618221990699</v>
      </c>
      <c r="C1002" s="13" t="s">
        <v>2301</v>
      </c>
      <c r="D1002" s="13">
        <v>269</v>
      </c>
      <c r="E1002" s="13" t="s">
        <v>2306</v>
      </c>
      <c r="F1002" s="13" t="s">
        <v>33</v>
      </c>
      <c r="G1002" s="14">
        <v>1653041377165</v>
      </c>
      <c r="H1002" s="55">
        <v>0.59469907407407396</v>
      </c>
      <c r="I1002" s="33">
        <v>44881.594699074099</v>
      </c>
      <c r="J1002" s="58">
        <v>44881</v>
      </c>
      <c r="K1002" s="13" t="s">
        <v>263</v>
      </c>
      <c r="L1002" s="13" t="s">
        <v>69</v>
      </c>
      <c r="M1002" s="13" t="s">
        <v>101</v>
      </c>
      <c r="N1002" s="13" t="s">
        <v>206</v>
      </c>
      <c r="O1002" s="33" t="s">
        <v>38</v>
      </c>
      <c r="P1002" s="58" t="s">
        <v>38</v>
      </c>
      <c r="Q1002" s="33" t="s">
        <v>207</v>
      </c>
      <c r="R1002" s="14" t="s">
        <v>38</v>
      </c>
      <c r="S1002" s="13" t="s">
        <v>208</v>
      </c>
      <c r="T1002" s="13" t="s">
        <v>209</v>
      </c>
      <c r="U1002" s="33">
        <f t="shared" ca="1" si="180"/>
        <v>45744.56914039352</v>
      </c>
      <c r="V1002" s="13" t="str">
        <f t="shared" si="181"/>
        <v>Mumbai</v>
      </c>
      <c r="W1002" s="13" t="str">
        <f t="shared" si="182"/>
        <v>RI</v>
      </c>
      <c r="X1002" s="13">
        <f t="shared" si="183"/>
        <v>14</v>
      </c>
      <c r="Y1002" s="13" t="str">
        <f>IFERROR(VLOOKUP(C1002,ReceivingTeam[],2,FALSE),"HelpDesk")</f>
        <v>HelpDesk</v>
      </c>
      <c r="Z1002" s="67">
        <f t="shared" si="184"/>
        <v>44882.094699074099</v>
      </c>
      <c r="AA1002" s="68">
        <f t="shared" si="185"/>
        <v>44881</v>
      </c>
      <c r="AB1002" s="69" t="b">
        <f t="shared" si="186"/>
        <v>1</v>
      </c>
      <c r="AC1002" s="70">
        <f t="shared" si="187"/>
        <v>0.5</v>
      </c>
      <c r="AD1002" s="67">
        <f t="shared" si="188"/>
        <v>44882.094699074099</v>
      </c>
      <c r="AE1002" s="67">
        <f>VLOOKUP(V1002,'Branch Wise Work Timelines'!C:G,3,FALSE)+AA1002</f>
        <v>44881.416666666664</v>
      </c>
      <c r="AF1002" s="67">
        <f>IF(V1002="Bangalore",VLOOKUP(V1002,'Branch Wise Work Timelines'!C:G,4,FALSE)+AA1002+1,IF(V1002="Mumbai",VLOOKUP(V1002,'Branch Wise Work Timelines'!C:G,4,FALSE)+AA1002+1,VLOOKUP(V1002,'Branch Wise Work Timelines'!C:G,4,FALSE)+AA1002))</f>
        <v>44882.25</v>
      </c>
      <c r="AG1002" s="67">
        <f>WORKDAY.INTL(AA1002,1,11)+VLOOKUP(V1002,'Branch Wise Work Timelines'!C:G,3,FALSE)</f>
        <v>44882.416666666664</v>
      </c>
      <c r="AH1002" s="69" t="str">
        <f t="shared" ca="1" si="189"/>
        <v>Out of TAT</v>
      </c>
      <c r="AI1002" s="69">
        <f t="shared" ca="1" si="190"/>
        <v>20700</v>
      </c>
      <c r="AJ1002" s="69" t="str">
        <f ca="1">IF(AI1002&lt;0,"0-12",IFERROR(VLOOKUP(AI1002,Breakup[],2,FALSE),"&gt;24"))</f>
        <v>&gt;24</v>
      </c>
      <c r="AK1002" s="69" t="str">
        <f>VLOOKUP(V1002,Master!B:D,3,FALSE)</f>
        <v>East</v>
      </c>
      <c r="AL1002" s="69" t="str">
        <f t="shared" si="191"/>
        <v>Mumbai</v>
      </c>
    </row>
    <row r="1003" spans="1:38">
      <c r="A1003" s="13" t="s">
        <v>2307</v>
      </c>
      <c r="B1003" s="54">
        <v>44699.619357905103</v>
      </c>
      <c r="C1003" s="13" t="s">
        <v>2301</v>
      </c>
      <c r="D1003" s="13">
        <v>781</v>
      </c>
      <c r="E1003" s="13" t="s">
        <v>2308</v>
      </c>
      <c r="F1003" s="13" t="s">
        <v>33</v>
      </c>
      <c r="G1003" s="14">
        <v>1653041377165</v>
      </c>
      <c r="H1003" s="55">
        <v>0.39990740740740699</v>
      </c>
      <c r="I1003" s="33">
        <v>44887.399907407402</v>
      </c>
      <c r="J1003" s="58">
        <v>44887</v>
      </c>
      <c r="K1003" s="13" t="s">
        <v>263</v>
      </c>
      <c r="L1003" s="13" t="s">
        <v>69</v>
      </c>
      <c r="M1003" s="13" t="s">
        <v>101</v>
      </c>
      <c r="N1003" s="13" t="s">
        <v>206</v>
      </c>
      <c r="O1003" s="33" t="s">
        <v>38</v>
      </c>
      <c r="P1003" s="58" t="s">
        <v>38</v>
      </c>
      <c r="Q1003" s="33" t="s">
        <v>207</v>
      </c>
      <c r="R1003" s="14" t="s">
        <v>38</v>
      </c>
      <c r="S1003" s="13" t="s">
        <v>208</v>
      </c>
      <c r="T1003" s="13" t="s">
        <v>209</v>
      </c>
      <c r="U1003" s="33">
        <f t="shared" ca="1" si="180"/>
        <v>45744.56914039352</v>
      </c>
      <c r="V1003" s="13" t="str">
        <f t="shared" si="181"/>
        <v>Mumbai</v>
      </c>
      <c r="W1003" s="13" t="str">
        <f t="shared" si="182"/>
        <v>RI</v>
      </c>
      <c r="X1003" s="13">
        <f t="shared" si="183"/>
        <v>9</v>
      </c>
      <c r="Y1003" s="13" t="str">
        <f>IFERROR(VLOOKUP(C1003,ReceivingTeam[],2,FALSE),"HelpDesk")</f>
        <v>HelpDesk</v>
      </c>
      <c r="Z1003" s="67">
        <f t="shared" si="184"/>
        <v>44887.916666666664</v>
      </c>
      <c r="AA1003" s="68">
        <f t="shared" si="185"/>
        <v>44887</v>
      </c>
      <c r="AB1003" s="69" t="b">
        <f t="shared" si="186"/>
        <v>1</v>
      </c>
      <c r="AC1003" s="70">
        <f t="shared" si="187"/>
        <v>0.5</v>
      </c>
      <c r="AD1003" s="67">
        <f t="shared" si="188"/>
        <v>44887.916666666664</v>
      </c>
      <c r="AE1003" s="67">
        <f>VLOOKUP(V1003,'Branch Wise Work Timelines'!C:G,3,FALSE)+AA1003</f>
        <v>44887.416666666664</v>
      </c>
      <c r="AF1003" s="67">
        <f>IF(V1003="Bangalore",VLOOKUP(V1003,'Branch Wise Work Timelines'!C:G,4,FALSE)+AA1003+1,IF(V1003="Mumbai",VLOOKUP(V1003,'Branch Wise Work Timelines'!C:G,4,FALSE)+AA1003+1,VLOOKUP(V1003,'Branch Wise Work Timelines'!C:G,4,FALSE)+AA1003))</f>
        <v>44888.25</v>
      </c>
      <c r="AG1003" s="67">
        <f>WORKDAY.INTL(AA1003,1,11)+VLOOKUP(V1003,'Branch Wise Work Timelines'!C:G,3,FALSE)</f>
        <v>44888.416666666664</v>
      </c>
      <c r="AH1003" s="69" t="str">
        <f t="shared" ca="1" si="189"/>
        <v>Out of TAT</v>
      </c>
      <c r="AI1003" s="69">
        <f t="shared" ca="1" si="190"/>
        <v>20560</v>
      </c>
      <c r="AJ1003" s="69" t="str">
        <f ca="1">IF(AI1003&lt;0,"0-12",IFERROR(VLOOKUP(AI1003,Breakup[],2,FALSE),"&gt;24"))</f>
        <v>&gt;24</v>
      </c>
      <c r="AK1003" s="69" t="str">
        <f>VLOOKUP(V1003,Master!B:D,3,FALSE)</f>
        <v>East</v>
      </c>
      <c r="AL1003" s="69" t="str">
        <f t="shared" si="191"/>
        <v>Mumbai</v>
      </c>
    </row>
    <row r="1004" spans="1:38">
      <c r="A1004" s="13" t="s">
        <v>2309</v>
      </c>
      <c r="B1004" s="54">
        <v>44699.621846261602</v>
      </c>
      <c r="C1004" s="13" t="s">
        <v>2301</v>
      </c>
      <c r="D1004" s="13">
        <v>1338</v>
      </c>
      <c r="E1004" s="13" t="s">
        <v>2310</v>
      </c>
      <c r="F1004" s="13" t="s">
        <v>33</v>
      </c>
      <c r="G1004" s="14">
        <v>1653041377165</v>
      </c>
      <c r="H1004" s="55">
        <v>0.28641203703703699</v>
      </c>
      <c r="I1004" s="33">
        <v>44890.286412037</v>
      </c>
      <c r="J1004" s="58">
        <v>44890</v>
      </c>
      <c r="K1004" s="13" t="s">
        <v>263</v>
      </c>
      <c r="L1004" s="13" t="s">
        <v>69</v>
      </c>
      <c r="M1004" s="13" t="s">
        <v>101</v>
      </c>
      <c r="N1004" s="13" t="s">
        <v>206</v>
      </c>
      <c r="O1004" s="33" t="s">
        <v>38</v>
      </c>
      <c r="P1004" s="58" t="s">
        <v>38</v>
      </c>
      <c r="Q1004" s="33" t="s">
        <v>207</v>
      </c>
      <c r="R1004" s="14" t="s">
        <v>38</v>
      </c>
      <c r="S1004" s="13" t="s">
        <v>208</v>
      </c>
      <c r="T1004" s="13" t="s">
        <v>209</v>
      </c>
      <c r="U1004" s="33">
        <f t="shared" ca="1" si="180"/>
        <v>45744.56914039352</v>
      </c>
      <c r="V1004" s="13" t="str">
        <f t="shared" si="181"/>
        <v>Mumbai</v>
      </c>
      <c r="W1004" s="13" t="str">
        <f t="shared" si="182"/>
        <v>RI</v>
      </c>
      <c r="X1004" s="13">
        <f t="shared" si="183"/>
        <v>6</v>
      </c>
      <c r="Y1004" s="13" t="str">
        <f>IFERROR(VLOOKUP(C1004,ReceivingTeam[],2,FALSE),"HelpDesk")</f>
        <v>HelpDesk</v>
      </c>
      <c r="Z1004" s="67">
        <f t="shared" si="184"/>
        <v>44890.916666666664</v>
      </c>
      <c r="AA1004" s="68">
        <f t="shared" si="185"/>
        <v>44890</v>
      </c>
      <c r="AB1004" s="69" t="b">
        <f t="shared" si="186"/>
        <v>1</v>
      </c>
      <c r="AC1004" s="70">
        <f t="shared" si="187"/>
        <v>0.5</v>
      </c>
      <c r="AD1004" s="67">
        <f t="shared" si="188"/>
        <v>44890.916666666664</v>
      </c>
      <c r="AE1004" s="67">
        <f>VLOOKUP(V1004,'Branch Wise Work Timelines'!C:G,3,FALSE)+AA1004</f>
        <v>44890.416666666664</v>
      </c>
      <c r="AF1004" s="67">
        <f>IF(V1004="Bangalore",VLOOKUP(V1004,'Branch Wise Work Timelines'!C:G,4,FALSE)+AA1004+1,IF(V1004="Mumbai",VLOOKUP(V1004,'Branch Wise Work Timelines'!C:G,4,FALSE)+AA1004+1,VLOOKUP(V1004,'Branch Wise Work Timelines'!C:G,4,FALSE)+AA1004))</f>
        <v>44891.25</v>
      </c>
      <c r="AG1004" s="67">
        <f>WORKDAY.INTL(AA1004,1,11)+VLOOKUP(V1004,'Branch Wise Work Timelines'!C:G,3,FALSE)</f>
        <v>44891.416666666664</v>
      </c>
      <c r="AH1004" s="69" t="str">
        <f t="shared" ca="1" si="189"/>
        <v>Out of TAT</v>
      </c>
      <c r="AI1004" s="69">
        <f t="shared" ca="1" si="190"/>
        <v>20488</v>
      </c>
      <c r="AJ1004" s="69" t="str">
        <f ca="1">IF(AI1004&lt;0,"0-12",IFERROR(VLOOKUP(AI1004,Breakup[],2,FALSE),"&gt;24"))</f>
        <v>&gt;24</v>
      </c>
      <c r="AK1004" s="69" t="str">
        <f>VLOOKUP(V1004,Master!B:D,3,FALSE)</f>
        <v>East</v>
      </c>
      <c r="AL1004" s="69" t="str">
        <f t="shared" si="191"/>
        <v>Mumbai</v>
      </c>
    </row>
    <row r="1005" spans="1:38">
      <c r="A1005" s="13" t="s">
        <v>2311</v>
      </c>
      <c r="B1005" s="54">
        <v>44699.639153321797</v>
      </c>
      <c r="C1005" s="13" t="s">
        <v>2301</v>
      </c>
      <c r="D1005" s="13">
        <v>1133</v>
      </c>
      <c r="E1005" s="13" t="s">
        <v>2312</v>
      </c>
      <c r="F1005" s="13" t="s">
        <v>33</v>
      </c>
      <c r="G1005" s="14">
        <v>1653041377165</v>
      </c>
      <c r="H1005" s="55">
        <v>1.5914351851851902E-2</v>
      </c>
      <c r="I1005" s="33">
        <v>44885.015914351898</v>
      </c>
      <c r="J1005" s="58">
        <v>44885</v>
      </c>
      <c r="K1005" s="13" t="s">
        <v>263</v>
      </c>
      <c r="L1005" s="13" t="s">
        <v>69</v>
      </c>
      <c r="M1005" s="13" t="s">
        <v>101</v>
      </c>
      <c r="N1005" s="13" t="s">
        <v>206</v>
      </c>
      <c r="O1005" s="33" t="s">
        <v>38</v>
      </c>
      <c r="P1005" s="58" t="s">
        <v>38</v>
      </c>
      <c r="Q1005" s="33" t="s">
        <v>207</v>
      </c>
      <c r="R1005" s="14" t="s">
        <v>38</v>
      </c>
      <c r="S1005" s="13" t="s">
        <v>208</v>
      </c>
      <c r="T1005" s="13" t="s">
        <v>209</v>
      </c>
      <c r="U1005" s="33">
        <f t="shared" ca="1" si="180"/>
        <v>45744.56914039352</v>
      </c>
      <c r="V1005" s="13" t="str">
        <f t="shared" si="181"/>
        <v>Mumbai</v>
      </c>
      <c r="W1005" s="13" t="str">
        <f t="shared" si="182"/>
        <v>RI</v>
      </c>
      <c r="X1005" s="13">
        <f t="shared" si="183"/>
        <v>0</v>
      </c>
      <c r="Y1005" s="13" t="str">
        <f>IFERROR(VLOOKUP(C1005,ReceivingTeam[],2,FALSE),"HelpDesk")</f>
        <v>HelpDesk</v>
      </c>
      <c r="Z1005" s="67">
        <f t="shared" si="184"/>
        <v>44885.916666666664</v>
      </c>
      <c r="AA1005" s="68">
        <f t="shared" si="185"/>
        <v>44885</v>
      </c>
      <c r="AB1005" s="69" t="b">
        <f t="shared" si="186"/>
        <v>0</v>
      </c>
      <c r="AC1005" s="70">
        <f t="shared" si="187"/>
        <v>0.5</v>
      </c>
      <c r="AD1005" s="67">
        <f t="shared" si="188"/>
        <v>44885.916666666664</v>
      </c>
      <c r="AE1005" s="67">
        <f>VLOOKUP(V1005,'Branch Wise Work Timelines'!C:G,3,FALSE)+AA1005</f>
        <v>44885.416666666664</v>
      </c>
      <c r="AF1005" s="67">
        <f>IF(V1005="Bangalore",VLOOKUP(V1005,'Branch Wise Work Timelines'!C:G,4,FALSE)+AA1005+1,IF(V1005="Mumbai",VLOOKUP(V1005,'Branch Wise Work Timelines'!C:G,4,FALSE)+AA1005+1,VLOOKUP(V1005,'Branch Wise Work Timelines'!C:G,4,FALSE)+AA1005))</f>
        <v>44886.25</v>
      </c>
      <c r="AG1005" s="67">
        <f>WORKDAY.INTL(AA1005,1,11)+VLOOKUP(V1005,'Branch Wise Work Timelines'!C:G,3,FALSE)</f>
        <v>44886.416666666664</v>
      </c>
      <c r="AH1005" s="69" t="str">
        <f t="shared" ca="1" si="189"/>
        <v>Out of TAT</v>
      </c>
      <c r="AI1005" s="69">
        <f t="shared" ca="1" si="190"/>
        <v>20608</v>
      </c>
      <c r="AJ1005" s="69" t="str">
        <f ca="1">IF(AI1005&lt;0,"0-12",IFERROR(VLOOKUP(AI1005,Breakup[],2,FALSE),"&gt;24"))</f>
        <v>&gt;24</v>
      </c>
      <c r="AK1005" s="69" t="str">
        <f>VLOOKUP(V1005,Master!B:D,3,FALSE)</f>
        <v>East</v>
      </c>
      <c r="AL1005" s="69" t="str">
        <f t="shared" si="191"/>
        <v>Mumbai</v>
      </c>
    </row>
    <row r="1006" spans="1:38">
      <c r="A1006" s="13" t="s">
        <v>2313</v>
      </c>
      <c r="B1006" s="54">
        <v>44699.640379363402</v>
      </c>
      <c r="C1006" s="13" t="s">
        <v>2301</v>
      </c>
      <c r="D1006" s="13">
        <v>387</v>
      </c>
      <c r="E1006" s="13" t="s">
        <v>2314</v>
      </c>
      <c r="F1006" s="13" t="s">
        <v>33</v>
      </c>
      <c r="G1006" s="14">
        <v>1653041377165</v>
      </c>
      <c r="H1006" s="55">
        <v>0.29004629629629602</v>
      </c>
      <c r="I1006" s="33">
        <v>44887.290046296301</v>
      </c>
      <c r="J1006" s="58">
        <v>44887</v>
      </c>
      <c r="K1006" s="13" t="s">
        <v>263</v>
      </c>
      <c r="L1006" s="13" t="s">
        <v>69</v>
      </c>
      <c r="M1006" s="13" t="s">
        <v>101</v>
      </c>
      <c r="N1006" s="13" t="s">
        <v>206</v>
      </c>
      <c r="O1006" s="33" t="s">
        <v>38</v>
      </c>
      <c r="P1006" s="58" t="s">
        <v>38</v>
      </c>
      <c r="Q1006" s="33" t="s">
        <v>207</v>
      </c>
      <c r="R1006" s="14" t="s">
        <v>38</v>
      </c>
      <c r="S1006" s="13" t="s">
        <v>208</v>
      </c>
      <c r="T1006" s="13" t="s">
        <v>209</v>
      </c>
      <c r="U1006" s="33">
        <f t="shared" ca="1" si="180"/>
        <v>45744.56914039352</v>
      </c>
      <c r="V1006" s="13" t="str">
        <f t="shared" si="181"/>
        <v>Mumbai</v>
      </c>
      <c r="W1006" s="13" t="str">
        <f t="shared" si="182"/>
        <v>RI</v>
      </c>
      <c r="X1006" s="13">
        <f t="shared" si="183"/>
        <v>6</v>
      </c>
      <c r="Y1006" s="13" t="str">
        <f>IFERROR(VLOOKUP(C1006,ReceivingTeam[],2,FALSE),"HelpDesk")</f>
        <v>HelpDesk</v>
      </c>
      <c r="Z1006" s="67">
        <f t="shared" si="184"/>
        <v>44887.916666666664</v>
      </c>
      <c r="AA1006" s="68">
        <f t="shared" si="185"/>
        <v>44887</v>
      </c>
      <c r="AB1006" s="69" t="b">
        <f t="shared" si="186"/>
        <v>1</v>
      </c>
      <c r="AC1006" s="70">
        <f t="shared" si="187"/>
        <v>0.5</v>
      </c>
      <c r="AD1006" s="67">
        <f t="shared" si="188"/>
        <v>44887.916666666664</v>
      </c>
      <c r="AE1006" s="67">
        <f>VLOOKUP(V1006,'Branch Wise Work Timelines'!C:G,3,FALSE)+AA1006</f>
        <v>44887.416666666664</v>
      </c>
      <c r="AF1006" s="67">
        <f>IF(V1006="Bangalore",VLOOKUP(V1006,'Branch Wise Work Timelines'!C:G,4,FALSE)+AA1006+1,IF(V1006="Mumbai",VLOOKUP(V1006,'Branch Wise Work Timelines'!C:G,4,FALSE)+AA1006+1,VLOOKUP(V1006,'Branch Wise Work Timelines'!C:G,4,FALSE)+AA1006))</f>
        <v>44888.25</v>
      </c>
      <c r="AG1006" s="67">
        <f>WORKDAY.INTL(AA1006,1,11)+VLOOKUP(V1006,'Branch Wise Work Timelines'!C:G,3,FALSE)</f>
        <v>44888.416666666664</v>
      </c>
      <c r="AH1006" s="69" t="str">
        <f t="shared" ca="1" si="189"/>
        <v>Out of TAT</v>
      </c>
      <c r="AI1006" s="69">
        <f t="shared" ca="1" si="190"/>
        <v>20560</v>
      </c>
      <c r="AJ1006" s="69" t="str">
        <f ca="1">IF(AI1006&lt;0,"0-12",IFERROR(VLOOKUP(AI1006,Breakup[],2,FALSE),"&gt;24"))</f>
        <v>&gt;24</v>
      </c>
      <c r="AK1006" s="69" t="str">
        <f>VLOOKUP(V1006,Master!B:D,3,FALSE)</f>
        <v>East</v>
      </c>
      <c r="AL1006" s="69" t="str">
        <f t="shared" si="191"/>
        <v>Mumbai</v>
      </c>
    </row>
    <row r="1007" spans="1:38">
      <c r="A1007" s="13" t="s">
        <v>2315</v>
      </c>
      <c r="B1007" s="54">
        <v>44701.643008831001</v>
      </c>
      <c r="C1007" s="13" t="s">
        <v>344</v>
      </c>
      <c r="D1007" s="13">
        <v>1356</v>
      </c>
      <c r="E1007" s="13" t="s">
        <v>2316</v>
      </c>
      <c r="F1007" s="13" t="s">
        <v>33</v>
      </c>
      <c r="G1007" s="14">
        <v>1653040895232</v>
      </c>
      <c r="H1007" s="55">
        <v>9.0925925925925896E-2</v>
      </c>
      <c r="I1007" s="33">
        <v>44889.090925925899</v>
      </c>
      <c r="J1007" s="58">
        <v>44889</v>
      </c>
      <c r="K1007" s="13" t="s">
        <v>263</v>
      </c>
      <c r="L1007" s="13" t="s">
        <v>69</v>
      </c>
      <c r="M1007" s="13" t="s">
        <v>101</v>
      </c>
      <c r="N1007" s="13" t="s">
        <v>206</v>
      </c>
      <c r="O1007" s="33" t="s">
        <v>38</v>
      </c>
      <c r="P1007" s="58" t="s">
        <v>38</v>
      </c>
      <c r="Q1007" s="33" t="s">
        <v>207</v>
      </c>
      <c r="R1007" s="14" t="s">
        <v>38</v>
      </c>
      <c r="S1007" s="13" t="s">
        <v>208</v>
      </c>
      <c r="T1007" s="13" t="s">
        <v>209</v>
      </c>
      <c r="U1007" s="33">
        <f t="shared" ca="1" si="180"/>
        <v>45744.56914039352</v>
      </c>
      <c r="V1007" s="13" t="str">
        <f t="shared" si="181"/>
        <v>Mumbai</v>
      </c>
      <c r="W1007" s="13" t="str">
        <f t="shared" si="182"/>
        <v>RI</v>
      </c>
      <c r="X1007" s="13">
        <f t="shared" si="183"/>
        <v>2</v>
      </c>
      <c r="Y1007" s="13" t="str">
        <f>IFERROR(VLOOKUP(C1007,ReceivingTeam[],2,FALSE),"HelpDesk")</f>
        <v>HelpDesk</v>
      </c>
      <c r="Z1007" s="67">
        <f t="shared" si="184"/>
        <v>44889.916666666664</v>
      </c>
      <c r="AA1007" s="68">
        <f t="shared" si="185"/>
        <v>44889</v>
      </c>
      <c r="AB1007" s="69" t="b">
        <f t="shared" si="186"/>
        <v>1</v>
      </c>
      <c r="AC1007" s="70">
        <f t="shared" si="187"/>
        <v>0.5</v>
      </c>
      <c r="AD1007" s="67">
        <f t="shared" si="188"/>
        <v>44889.916666666664</v>
      </c>
      <c r="AE1007" s="67">
        <f>VLOOKUP(V1007,'Branch Wise Work Timelines'!C:G,3,FALSE)+AA1007</f>
        <v>44889.416666666664</v>
      </c>
      <c r="AF1007" s="67">
        <f>IF(V1007="Bangalore",VLOOKUP(V1007,'Branch Wise Work Timelines'!C:G,4,FALSE)+AA1007+1,IF(V1007="Mumbai",VLOOKUP(V1007,'Branch Wise Work Timelines'!C:G,4,FALSE)+AA1007+1,VLOOKUP(V1007,'Branch Wise Work Timelines'!C:G,4,FALSE)+AA1007))</f>
        <v>44890.25</v>
      </c>
      <c r="AG1007" s="67">
        <f>WORKDAY.INTL(AA1007,1,11)+VLOOKUP(V1007,'Branch Wise Work Timelines'!C:G,3,FALSE)</f>
        <v>44890.416666666664</v>
      </c>
      <c r="AH1007" s="69" t="str">
        <f t="shared" ca="1" si="189"/>
        <v>Out of TAT</v>
      </c>
      <c r="AI1007" s="69">
        <f t="shared" ca="1" si="190"/>
        <v>20512</v>
      </c>
      <c r="AJ1007" s="69" t="str">
        <f ca="1">IF(AI1007&lt;0,"0-12",IFERROR(VLOOKUP(AI1007,Breakup[],2,FALSE),"&gt;24"))</f>
        <v>&gt;24</v>
      </c>
      <c r="AK1007" s="69" t="str">
        <f>VLOOKUP(V1007,Master!B:D,3,FALSE)</f>
        <v>East</v>
      </c>
      <c r="AL1007" s="69" t="str">
        <f t="shared" si="191"/>
        <v>Mumbai</v>
      </c>
    </row>
    <row r="1008" spans="1:38">
      <c r="A1008" s="13" t="s">
        <v>2317</v>
      </c>
      <c r="B1008" s="54">
        <v>44701.643588194398</v>
      </c>
      <c r="C1008" s="13" t="s">
        <v>219</v>
      </c>
      <c r="D1008" s="13">
        <v>607</v>
      </c>
      <c r="E1008" s="13" t="s">
        <v>2318</v>
      </c>
      <c r="F1008" s="13" t="s">
        <v>15</v>
      </c>
      <c r="G1008" s="14">
        <v>1653043097971</v>
      </c>
      <c r="H1008" s="55">
        <v>0.117476851851852</v>
      </c>
      <c r="I1008" s="33">
        <v>44883.117476851898</v>
      </c>
      <c r="J1008" s="58">
        <v>44883</v>
      </c>
      <c r="K1008" s="13" t="s">
        <v>213</v>
      </c>
      <c r="L1008" s="13" t="s">
        <v>30</v>
      </c>
      <c r="M1008" s="13" t="s">
        <v>214</v>
      </c>
      <c r="N1008" s="13" t="s">
        <v>206</v>
      </c>
      <c r="O1008" s="33" t="s">
        <v>38</v>
      </c>
      <c r="P1008" s="58" t="s">
        <v>38</v>
      </c>
      <c r="Q1008" s="33" t="s">
        <v>207</v>
      </c>
      <c r="R1008" s="14" t="s">
        <v>38</v>
      </c>
      <c r="S1008" s="13" t="s">
        <v>216</v>
      </c>
      <c r="T1008" s="13" t="s">
        <v>217</v>
      </c>
      <c r="U1008" s="33">
        <f t="shared" ca="1" si="180"/>
        <v>45744.56914039352</v>
      </c>
      <c r="V1008" s="13" t="str">
        <f t="shared" si="181"/>
        <v>Bangalore</v>
      </c>
      <c r="W1008" s="13" t="str">
        <f t="shared" si="182"/>
        <v>CLS</v>
      </c>
      <c r="X1008" s="13">
        <f t="shared" si="183"/>
        <v>2</v>
      </c>
      <c r="Y1008" s="13" t="str">
        <f>IFERROR(VLOOKUP(C1008,ReceivingTeam[],2,FALSE),"HelpDesk")</f>
        <v>HelpDesk</v>
      </c>
      <c r="Z1008" s="67">
        <f t="shared" si="184"/>
        <v>44883.916666666664</v>
      </c>
      <c r="AA1008" s="68">
        <f t="shared" si="185"/>
        <v>44883</v>
      </c>
      <c r="AB1008" s="69" t="b">
        <f t="shared" si="186"/>
        <v>1</v>
      </c>
      <c r="AC1008" s="70">
        <f t="shared" si="187"/>
        <v>0.5</v>
      </c>
      <c r="AD1008" s="67">
        <f t="shared" si="188"/>
        <v>44883.916666666664</v>
      </c>
      <c r="AE1008" s="67">
        <f>VLOOKUP(V1008,'Branch Wise Work Timelines'!C:G,3,FALSE)+AA1008</f>
        <v>44883.416666666664</v>
      </c>
      <c r="AF1008" s="67">
        <f>IF(V1008="Bangalore",VLOOKUP(V1008,'Branch Wise Work Timelines'!C:G,4,FALSE)+AA1008+1,IF(V1008="Mumbai",VLOOKUP(V1008,'Branch Wise Work Timelines'!C:G,4,FALSE)+AA1008+1,VLOOKUP(V1008,'Branch Wise Work Timelines'!C:G,4,FALSE)+AA1008))</f>
        <v>44884.104166666664</v>
      </c>
      <c r="AG1008" s="67">
        <f>WORKDAY.INTL(AA1008,1,11)+VLOOKUP(V1008,'Branch Wise Work Timelines'!C:G,3,FALSE)</f>
        <v>44884.416666666664</v>
      </c>
      <c r="AH1008" s="69" t="str">
        <f t="shared" ca="1" si="189"/>
        <v>Out of TAT</v>
      </c>
      <c r="AI1008" s="69">
        <f t="shared" ca="1" si="190"/>
        <v>20656</v>
      </c>
      <c r="AJ1008" s="69" t="str">
        <f ca="1">IF(AI1008&lt;0,"0-12",IFERROR(VLOOKUP(AI1008,Breakup[],2,FALSE),"&gt;24"))</f>
        <v>&gt;24</v>
      </c>
      <c r="AK1008" s="69" t="str">
        <f>VLOOKUP(V1008,Master!B:D,3,FALSE)</f>
        <v>South</v>
      </c>
      <c r="AL1008" s="69" t="str">
        <f t="shared" si="191"/>
        <v>Bangalore-CLS</v>
      </c>
    </row>
    <row r="1009" spans="1:38">
      <c r="A1009" s="13" t="s">
        <v>2319</v>
      </c>
      <c r="B1009" s="54">
        <v>44699.615405358803</v>
      </c>
      <c r="C1009" s="13" t="s">
        <v>2301</v>
      </c>
      <c r="D1009" s="13">
        <v>529</v>
      </c>
      <c r="E1009" s="13" t="s">
        <v>2320</v>
      </c>
      <c r="F1009" s="13" t="s">
        <v>33</v>
      </c>
      <c r="G1009" s="14">
        <v>1653041377165</v>
      </c>
      <c r="H1009" s="55">
        <v>4.9756944444444402E-2</v>
      </c>
      <c r="I1009" s="33">
        <v>44890.049756944398</v>
      </c>
      <c r="J1009" s="58">
        <v>44890</v>
      </c>
      <c r="K1009" s="13" t="s">
        <v>263</v>
      </c>
      <c r="L1009" s="13" t="s">
        <v>69</v>
      </c>
      <c r="M1009" s="13" t="s">
        <v>101</v>
      </c>
      <c r="N1009" s="13" t="s">
        <v>206</v>
      </c>
      <c r="O1009" s="33" t="s">
        <v>38</v>
      </c>
      <c r="P1009" s="58" t="s">
        <v>38</v>
      </c>
      <c r="Q1009" s="33" t="s">
        <v>207</v>
      </c>
      <c r="R1009" s="14" t="s">
        <v>38</v>
      </c>
      <c r="S1009" s="13" t="s">
        <v>208</v>
      </c>
      <c r="T1009" s="13" t="s">
        <v>209</v>
      </c>
      <c r="U1009" s="33">
        <f t="shared" ca="1" si="180"/>
        <v>45744.56914039352</v>
      </c>
      <c r="V1009" s="13" t="str">
        <f t="shared" si="181"/>
        <v>Mumbai</v>
      </c>
      <c r="W1009" s="13" t="str">
        <f t="shared" si="182"/>
        <v>RI</v>
      </c>
      <c r="X1009" s="13">
        <f t="shared" si="183"/>
        <v>1</v>
      </c>
      <c r="Y1009" s="13" t="str">
        <f>IFERROR(VLOOKUP(C1009,ReceivingTeam[],2,FALSE),"HelpDesk")</f>
        <v>HelpDesk</v>
      </c>
      <c r="Z1009" s="67">
        <f t="shared" si="184"/>
        <v>44890.916666666664</v>
      </c>
      <c r="AA1009" s="68">
        <f t="shared" si="185"/>
        <v>44890</v>
      </c>
      <c r="AB1009" s="69" t="b">
        <f t="shared" si="186"/>
        <v>1</v>
      </c>
      <c r="AC1009" s="70">
        <f t="shared" si="187"/>
        <v>0.5</v>
      </c>
      <c r="AD1009" s="67">
        <f t="shared" si="188"/>
        <v>44890.916666666664</v>
      </c>
      <c r="AE1009" s="67">
        <f>VLOOKUP(V1009,'Branch Wise Work Timelines'!C:G,3,FALSE)+AA1009</f>
        <v>44890.416666666664</v>
      </c>
      <c r="AF1009" s="67">
        <f>IF(V1009="Bangalore",VLOOKUP(V1009,'Branch Wise Work Timelines'!C:G,4,FALSE)+AA1009+1,IF(V1009="Mumbai",VLOOKUP(V1009,'Branch Wise Work Timelines'!C:G,4,FALSE)+AA1009+1,VLOOKUP(V1009,'Branch Wise Work Timelines'!C:G,4,FALSE)+AA1009))</f>
        <v>44891.25</v>
      </c>
      <c r="AG1009" s="67">
        <f>WORKDAY.INTL(AA1009,1,11)+VLOOKUP(V1009,'Branch Wise Work Timelines'!C:G,3,FALSE)</f>
        <v>44891.416666666664</v>
      </c>
      <c r="AH1009" s="69" t="str">
        <f t="shared" ca="1" si="189"/>
        <v>Out of TAT</v>
      </c>
      <c r="AI1009" s="69">
        <f t="shared" ca="1" si="190"/>
        <v>20488</v>
      </c>
      <c r="AJ1009" s="69" t="str">
        <f ca="1">IF(AI1009&lt;0,"0-12",IFERROR(VLOOKUP(AI1009,Breakup[],2,FALSE),"&gt;24"))</f>
        <v>&gt;24</v>
      </c>
      <c r="AK1009" s="69" t="str">
        <f>VLOOKUP(V1009,Master!B:D,3,FALSE)</f>
        <v>East</v>
      </c>
      <c r="AL1009" s="69" t="str">
        <f t="shared" si="191"/>
        <v>Mumbai</v>
      </c>
    </row>
    <row r="1010" spans="1:38">
      <c r="A1010" s="13" t="s">
        <v>2321</v>
      </c>
      <c r="B1010" s="54">
        <v>44699.616267743098</v>
      </c>
      <c r="C1010" s="13" t="s">
        <v>2301</v>
      </c>
      <c r="D1010" s="13">
        <v>846</v>
      </c>
      <c r="E1010" s="13" t="s">
        <v>2322</v>
      </c>
      <c r="F1010" s="13" t="s">
        <v>33</v>
      </c>
      <c r="G1010" s="14">
        <v>1653041377165</v>
      </c>
      <c r="H1010" s="55">
        <v>0.64744212962962999</v>
      </c>
      <c r="I1010" s="33">
        <v>44884.647442129601</v>
      </c>
      <c r="J1010" s="58">
        <v>44884</v>
      </c>
      <c r="K1010" s="13" t="s">
        <v>263</v>
      </c>
      <c r="L1010" s="13" t="s">
        <v>69</v>
      </c>
      <c r="M1010" s="13" t="s">
        <v>101</v>
      </c>
      <c r="N1010" s="13" t="s">
        <v>206</v>
      </c>
      <c r="O1010" s="33" t="s">
        <v>38</v>
      </c>
      <c r="P1010" s="58" t="s">
        <v>38</v>
      </c>
      <c r="Q1010" s="33" t="s">
        <v>207</v>
      </c>
      <c r="R1010" s="14" t="s">
        <v>38</v>
      </c>
      <c r="S1010" s="13" t="s">
        <v>208</v>
      </c>
      <c r="T1010" s="13" t="s">
        <v>209</v>
      </c>
      <c r="U1010" s="33">
        <f t="shared" ca="1" si="180"/>
        <v>45744.56914039352</v>
      </c>
      <c r="V1010" s="13" t="str">
        <f t="shared" si="181"/>
        <v>Mumbai</v>
      </c>
      <c r="W1010" s="13" t="str">
        <f t="shared" si="182"/>
        <v>RI</v>
      </c>
      <c r="X1010" s="13">
        <f t="shared" si="183"/>
        <v>15</v>
      </c>
      <c r="Y1010" s="13" t="str">
        <f>IFERROR(VLOOKUP(C1010,ReceivingTeam[],2,FALSE),"HelpDesk")</f>
        <v>HelpDesk</v>
      </c>
      <c r="Z1010" s="67">
        <f t="shared" si="184"/>
        <v>44885.147442129601</v>
      </c>
      <c r="AA1010" s="68">
        <f t="shared" si="185"/>
        <v>44884</v>
      </c>
      <c r="AB1010" s="69" t="b">
        <f t="shared" si="186"/>
        <v>1</v>
      </c>
      <c r="AC1010" s="70">
        <f t="shared" si="187"/>
        <v>0.5</v>
      </c>
      <c r="AD1010" s="67">
        <f t="shared" si="188"/>
        <v>44885.147442129601</v>
      </c>
      <c r="AE1010" s="67">
        <f>VLOOKUP(V1010,'Branch Wise Work Timelines'!C:G,3,FALSE)+AA1010</f>
        <v>44884.416666666664</v>
      </c>
      <c r="AF1010" s="67">
        <f>IF(V1010="Bangalore",VLOOKUP(V1010,'Branch Wise Work Timelines'!C:G,4,FALSE)+AA1010+1,IF(V1010="Mumbai",VLOOKUP(V1010,'Branch Wise Work Timelines'!C:G,4,FALSE)+AA1010+1,VLOOKUP(V1010,'Branch Wise Work Timelines'!C:G,4,FALSE)+AA1010))</f>
        <v>44885.25</v>
      </c>
      <c r="AG1010" s="67">
        <f>WORKDAY.INTL(AA1010,1,11)+VLOOKUP(V1010,'Branch Wise Work Timelines'!C:G,3,FALSE)</f>
        <v>44886.416666666664</v>
      </c>
      <c r="AH1010" s="69" t="str">
        <f t="shared" ca="1" si="189"/>
        <v>Out of TAT</v>
      </c>
      <c r="AI1010" s="69">
        <f t="shared" ca="1" si="190"/>
        <v>20627</v>
      </c>
      <c r="AJ1010" s="69" t="str">
        <f ca="1">IF(AI1010&lt;0,"0-12",IFERROR(VLOOKUP(AI1010,Breakup[],2,FALSE),"&gt;24"))</f>
        <v>&gt;24</v>
      </c>
      <c r="AK1010" s="69" t="str">
        <f>VLOOKUP(V1010,Master!B:D,3,FALSE)</f>
        <v>East</v>
      </c>
      <c r="AL1010" s="69" t="str">
        <f t="shared" si="191"/>
        <v>Mumbai</v>
      </c>
    </row>
    <row r="1011" spans="1:38">
      <c r="A1011" s="13" t="s">
        <v>2323</v>
      </c>
      <c r="B1011" s="54">
        <v>44701.680435844901</v>
      </c>
      <c r="C1011" s="13" t="s">
        <v>122</v>
      </c>
      <c r="D1011" s="13">
        <v>348</v>
      </c>
      <c r="E1011" s="13" t="s">
        <v>2324</v>
      </c>
      <c r="F1011" s="13" t="s">
        <v>33</v>
      </c>
      <c r="G1011" s="14">
        <v>1653044731623</v>
      </c>
      <c r="H1011" s="55">
        <v>3.3449074074074103E-2</v>
      </c>
      <c r="I1011" s="33">
        <v>44885.033449074101</v>
      </c>
      <c r="J1011" s="58">
        <v>44885</v>
      </c>
      <c r="K1011" s="13" t="s">
        <v>263</v>
      </c>
      <c r="L1011" s="13" t="s">
        <v>69</v>
      </c>
      <c r="M1011" s="13" t="s">
        <v>101</v>
      </c>
      <c r="N1011" s="13" t="s">
        <v>206</v>
      </c>
      <c r="O1011" s="33" t="s">
        <v>38</v>
      </c>
      <c r="P1011" s="58" t="s">
        <v>38</v>
      </c>
      <c r="Q1011" s="33" t="s">
        <v>207</v>
      </c>
      <c r="R1011" s="14" t="s">
        <v>38</v>
      </c>
      <c r="S1011" s="13" t="s">
        <v>208</v>
      </c>
      <c r="T1011" s="13" t="s">
        <v>209</v>
      </c>
      <c r="U1011" s="33">
        <f t="shared" ca="1" si="180"/>
        <v>45744.56914039352</v>
      </c>
      <c r="V1011" s="13" t="str">
        <f t="shared" si="181"/>
        <v>Mumbai</v>
      </c>
      <c r="W1011" s="13" t="str">
        <f t="shared" si="182"/>
        <v>RI</v>
      </c>
      <c r="X1011" s="13">
        <f t="shared" si="183"/>
        <v>0</v>
      </c>
      <c r="Y1011" s="13" t="str">
        <f>IFERROR(VLOOKUP(C1011,ReceivingTeam[],2,FALSE),"HelpDesk")</f>
        <v>Branch office</v>
      </c>
      <c r="Z1011" s="67">
        <f t="shared" si="184"/>
        <v>44885.916666666664</v>
      </c>
      <c r="AA1011" s="68">
        <f t="shared" si="185"/>
        <v>44885</v>
      </c>
      <c r="AB1011" s="69" t="b">
        <f t="shared" si="186"/>
        <v>0</v>
      </c>
      <c r="AC1011" s="70">
        <f t="shared" si="187"/>
        <v>0.5</v>
      </c>
      <c r="AD1011" s="67">
        <f t="shared" si="188"/>
        <v>44885.916666666664</v>
      </c>
      <c r="AE1011" s="67">
        <f>VLOOKUP(V1011,'Branch Wise Work Timelines'!C:G,3,FALSE)+AA1011</f>
        <v>44885.416666666664</v>
      </c>
      <c r="AF1011" s="67">
        <f>IF(V1011="Bangalore",VLOOKUP(V1011,'Branch Wise Work Timelines'!C:G,4,FALSE)+AA1011+1,IF(V1011="Mumbai",VLOOKUP(V1011,'Branch Wise Work Timelines'!C:G,4,FALSE)+AA1011+1,VLOOKUP(V1011,'Branch Wise Work Timelines'!C:G,4,FALSE)+AA1011))</f>
        <v>44886.25</v>
      </c>
      <c r="AG1011" s="67">
        <f>WORKDAY.INTL(AA1011,1,11)+VLOOKUP(V1011,'Branch Wise Work Timelines'!C:G,3,FALSE)</f>
        <v>44886.416666666664</v>
      </c>
      <c r="AH1011" s="69" t="str">
        <f t="shared" ca="1" si="189"/>
        <v>Out of TAT</v>
      </c>
      <c r="AI1011" s="69">
        <f t="shared" ca="1" si="190"/>
        <v>20608</v>
      </c>
      <c r="AJ1011" s="69" t="str">
        <f ca="1">IF(AI1011&lt;0,"0-12",IFERROR(VLOOKUP(AI1011,Breakup[],2,FALSE),"&gt;24"))</f>
        <v>&gt;24</v>
      </c>
      <c r="AK1011" s="69" t="str">
        <f>VLOOKUP(V1011,Master!B:D,3,FALSE)</f>
        <v>East</v>
      </c>
      <c r="AL1011" s="69" t="str">
        <f t="shared" si="191"/>
        <v>Mumbai</v>
      </c>
    </row>
    <row r="1012" spans="1:38">
      <c r="A1012" s="13" t="s">
        <v>2325</v>
      </c>
      <c r="B1012" s="54">
        <v>44701.5091684375</v>
      </c>
      <c r="C1012" s="13" t="s">
        <v>203</v>
      </c>
      <c r="D1012" s="13">
        <v>1286</v>
      </c>
      <c r="E1012" s="13" t="s">
        <v>2326</v>
      </c>
      <c r="F1012" s="13" t="s">
        <v>24</v>
      </c>
      <c r="G1012" s="14">
        <v>1653029168058</v>
      </c>
      <c r="H1012" s="55">
        <v>0.80839120370370399</v>
      </c>
      <c r="I1012" s="33">
        <v>44883.808391203696</v>
      </c>
      <c r="J1012" s="58">
        <v>44883</v>
      </c>
      <c r="K1012" s="13" t="s">
        <v>205</v>
      </c>
      <c r="L1012" s="13" t="s">
        <v>21</v>
      </c>
      <c r="M1012" s="13" t="s">
        <v>203</v>
      </c>
      <c r="N1012" s="13" t="s">
        <v>206</v>
      </c>
      <c r="O1012" s="33" t="s">
        <v>38</v>
      </c>
      <c r="P1012" s="58" t="s">
        <v>38</v>
      </c>
      <c r="Q1012" s="33" t="s">
        <v>207</v>
      </c>
      <c r="R1012" s="14" t="s">
        <v>38</v>
      </c>
      <c r="S1012" s="13" t="s">
        <v>208</v>
      </c>
      <c r="T1012" s="13" t="s">
        <v>209</v>
      </c>
      <c r="U1012" s="33">
        <f t="shared" ca="1" si="180"/>
        <v>45744.56914039352</v>
      </c>
      <c r="V1012" s="13" t="str">
        <f t="shared" si="181"/>
        <v>Baroda</v>
      </c>
      <c r="W1012" s="13" t="str">
        <f t="shared" si="182"/>
        <v>DOMI</v>
      </c>
      <c r="X1012" s="13">
        <f t="shared" si="183"/>
        <v>19</v>
      </c>
      <c r="Y1012" s="13" t="str">
        <f>IFERROR(VLOOKUP(C1012,ReceivingTeam[],2,FALSE),"HelpDesk")</f>
        <v>HelpDesk</v>
      </c>
      <c r="Z1012" s="67">
        <f t="shared" si="184"/>
        <v>44884.954224537025</v>
      </c>
      <c r="AA1012" s="68">
        <f t="shared" si="185"/>
        <v>44883</v>
      </c>
      <c r="AB1012" s="69" t="b">
        <f t="shared" si="186"/>
        <v>1</v>
      </c>
      <c r="AC1012" s="70">
        <f t="shared" si="187"/>
        <v>0.5</v>
      </c>
      <c r="AD1012" s="67">
        <f t="shared" si="188"/>
        <v>44884.954224537025</v>
      </c>
      <c r="AE1012" s="67">
        <f>VLOOKUP(V1012,'Branch Wise Work Timelines'!C:G,3,FALSE)+AA1012</f>
        <v>44883.416666666664</v>
      </c>
      <c r="AF1012" s="67">
        <f>IF(V1012="Bangalore",VLOOKUP(V1012,'Branch Wise Work Timelines'!C:G,4,FALSE)+AA1012+1,IF(V1012="Mumbai",VLOOKUP(V1012,'Branch Wise Work Timelines'!C:G,4,FALSE)+AA1012+1,VLOOKUP(V1012,'Branch Wise Work Timelines'!C:G,4,FALSE)+AA1012))</f>
        <v>44883.770833333336</v>
      </c>
      <c r="AG1012" s="67">
        <f>WORKDAY.INTL(AA1012,1,11)+VLOOKUP(V1012,'Branch Wise Work Timelines'!C:G,3,FALSE)</f>
        <v>44884.416666666664</v>
      </c>
      <c r="AH1012" s="69" t="str">
        <f t="shared" ca="1" si="189"/>
        <v>Out of TAT</v>
      </c>
      <c r="AI1012" s="69">
        <f t="shared" ca="1" si="190"/>
        <v>20631</v>
      </c>
      <c r="AJ1012" s="69" t="str">
        <f ca="1">IF(AI1012&lt;0,"0-12",IFERROR(VLOOKUP(AI1012,Breakup[],2,FALSE),"&gt;24"))</f>
        <v>&gt;24</v>
      </c>
      <c r="AK1012" s="69" t="str">
        <f>VLOOKUP(V1012,Master!B:D,3,FALSE)</f>
        <v>East</v>
      </c>
      <c r="AL1012" s="69" t="str">
        <f t="shared" si="191"/>
        <v>Baroda</v>
      </c>
    </row>
    <row r="1013" spans="1:38">
      <c r="A1013" s="13" t="s">
        <v>2327</v>
      </c>
      <c r="B1013" s="54">
        <v>44701.509975659697</v>
      </c>
      <c r="C1013" s="13" t="s">
        <v>203</v>
      </c>
      <c r="D1013" s="13">
        <v>1680</v>
      </c>
      <c r="E1013" s="13" t="s">
        <v>2328</v>
      </c>
      <c r="F1013" s="13" t="s">
        <v>24</v>
      </c>
      <c r="G1013" s="14">
        <v>1653029168058</v>
      </c>
      <c r="H1013" s="55">
        <v>0.200428240740741</v>
      </c>
      <c r="I1013" s="33">
        <v>44885.2004282407</v>
      </c>
      <c r="J1013" s="58">
        <v>44885</v>
      </c>
      <c r="K1013" s="13" t="s">
        <v>205</v>
      </c>
      <c r="L1013" s="13" t="s">
        <v>21</v>
      </c>
      <c r="M1013" s="13" t="s">
        <v>203</v>
      </c>
      <c r="N1013" s="13" t="s">
        <v>206</v>
      </c>
      <c r="O1013" s="33" t="s">
        <v>38</v>
      </c>
      <c r="P1013" s="58" t="s">
        <v>38</v>
      </c>
      <c r="Q1013" s="33" t="s">
        <v>207</v>
      </c>
      <c r="R1013" s="14" t="s">
        <v>38</v>
      </c>
      <c r="S1013" s="13" t="s">
        <v>208</v>
      </c>
      <c r="T1013" s="13" t="s">
        <v>209</v>
      </c>
      <c r="U1013" s="33">
        <f t="shared" ca="1" si="180"/>
        <v>45744.56914039352</v>
      </c>
      <c r="V1013" s="13" t="str">
        <f t="shared" si="181"/>
        <v>Baroda</v>
      </c>
      <c r="W1013" s="13" t="str">
        <f t="shared" si="182"/>
        <v>DOMI</v>
      </c>
      <c r="X1013" s="13">
        <f t="shared" si="183"/>
        <v>4</v>
      </c>
      <c r="Y1013" s="13" t="str">
        <f>IFERROR(VLOOKUP(C1013,ReceivingTeam[],2,FALSE),"HelpDesk")</f>
        <v>HelpDesk</v>
      </c>
      <c r="Z1013" s="67">
        <f t="shared" si="184"/>
        <v>44885.916666666664</v>
      </c>
      <c r="AA1013" s="68">
        <f t="shared" si="185"/>
        <v>44885</v>
      </c>
      <c r="AB1013" s="69" t="b">
        <f t="shared" si="186"/>
        <v>0</v>
      </c>
      <c r="AC1013" s="70">
        <f t="shared" si="187"/>
        <v>0.5</v>
      </c>
      <c r="AD1013" s="67">
        <f t="shared" si="188"/>
        <v>44885.916666666664</v>
      </c>
      <c r="AE1013" s="67">
        <f>VLOOKUP(V1013,'Branch Wise Work Timelines'!C:G,3,FALSE)+AA1013</f>
        <v>44885.416666666664</v>
      </c>
      <c r="AF1013" s="67">
        <f>IF(V1013="Bangalore",VLOOKUP(V1013,'Branch Wise Work Timelines'!C:G,4,FALSE)+AA1013+1,IF(V1013="Mumbai",VLOOKUP(V1013,'Branch Wise Work Timelines'!C:G,4,FALSE)+AA1013+1,VLOOKUP(V1013,'Branch Wise Work Timelines'!C:G,4,FALSE)+AA1013))</f>
        <v>44885.770833333336</v>
      </c>
      <c r="AG1013" s="67">
        <f>WORKDAY.INTL(AA1013,1,11)+VLOOKUP(V1013,'Branch Wise Work Timelines'!C:G,3,FALSE)</f>
        <v>44886.416666666664</v>
      </c>
      <c r="AH1013" s="69" t="str">
        <f t="shared" ca="1" si="189"/>
        <v>Out of TAT</v>
      </c>
      <c r="AI1013" s="69">
        <f t="shared" ca="1" si="190"/>
        <v>20608</v>
      </c>
      <c r="AJ1013" s="69" t="str">
        <f ca="1">IF(AI1013&lt;0,"0-12",IFERROR(VLOOKUP(AI1013,Breakup[],2,FALSE),"&gt;24"))</f>
        <v>&gt;24</v>
      </c>
      <c r="AK1013" s="69" t="str">
        <f>VLOOKUP(V1013,Master!B:D,3,FALSE)</f>
        <v>East</v>
      </c>
      <c r="AL1013" s="69" t="str">
        <f t="shared" si="191"/>
        <v>Baroda</v>
      </c>
    </row>
    <row r="1014" spans="1:38">
      <c r="A1014" s="13" t="s">
        <v>2329</v>
      </c>
      <c r="B1014" s="54">
        <v>44701.5108303241</v>
      </c>
      <c r="C1014" s="13" t="s">
        <v>203</v>
      </c>
      <c r="D1014" s="13">
        <v>1156</v>
      </c>
      <c r="E1014" s="13" t="s">
        <v>2330</v>
      </c>
      <c r="F1014" s="13" t="s">
        <v>24</v>
      </c>
      <c r="G1014" s="14">
        <v>1653029168058</v>
      </c>
      <c r="H1014" s="55">
        <v>0.260046296296296</v>
      </c>
      <c r="I1014" s="33">
        <v>44887.260046296302</v>
      </c>
      <c r="J1014" s="58">
        <v>44887</v>
      </c>
      <c r="K1014" s="13" t="s">
        <v>205</v>
      </c>
      <c r="L1014" s="13" t="s">
        <v>21</v>
      </c>
      <c r="M1014" s="13" t="s">
        <v>203</v>
      </c>
      <c r="N1014" s="13" t="s">
        <v>206</v>
      </c>
      <c r="O1014" s="33" t="s">
        <v>38</v>
      </c>
      <c r="P1014" s="58" t="s">
        <v>38</v>
      </c>
      <c r="Q1014" s="33" t="s">
        <v>207</v>
      </c>
      <c r="R1014" s="14" t="s">
        <v>38</v>
      </c>
      <c r="S1014" s="13" t="s">
        <v>208</v>
      </c>
      <c r="T1014" s="13" t="s">
        <v>209</v>
      </c>
      <c r="U1014" s="33">
        <f t="shared" ca="1" si="180"/>
        <v>45744.56914039352</v>
      </c>
      <c r="V1014" s="13" t="str">
        <f t="shared" si="181"/>
        <v>Baroda</v>
      </c>
      <c r="W1014" s="13" t="str">
        <f t="shared" si="182"/>
        <v>DOMI</v>
      </c>
      <c r="X1014" s="13">
        <f t="shared" si="183"/>
        <v>6</v>
      </c>
      <c r="Y1014" s="13" t="str">
        <f>IFERROR(VLOOKUP(C1014,ReceivingTeam[],2,FALSE),"HelpDesk")</f>
        <v>HelpDesk</v>
      </c>
      <c r="Z1014" s="67">
        <f t="shared" si="184"/>
        <v>44888.562499999993</v>
      </c>
      <c r="AA1014" s="68">
        <f t="shared" si="185"/>
        <v>44887</v>
      </c>
      <c r="AB1014" s="69" t="b">
        <f t="shared" si="186"/>
        <v>1</v>
      </c>
      <c r="AC1014" s="70">
        <f t="shared" si="187"/>
        <v>0.5</v>
      </c>
      <c r="AD1014" s="67">
        <f t="shared" si="188"/>
        <v>44888.562499999993</v>
      </c>
      <c r="AE1014" s="67">
        <f>VLOOKUP(V1014,'Branch Wise Work Timelines'!C:G,3,FALSE)+AA1014</f>
        <v>44887.416666666664</v>
      </c>
      <c r="AF1014" s="67">
        <f>IF(V1014="Bangalore",VLOOKUP(V1014,'Branch Wise Work Timelines'!C:G,4,FALSE)+AA1014+1,IF(V1014="Mumbai",VLOOKUP(V1014,'Branch Wise Work Timelines'!C:G,4,FALSE)+AA1014+1,VLOOKUP(V1014,'Branch Wise Work Timelines'!C:G,4,FALSE)+AA1014))</f>
        <v>44887.770833333336</v>
      </c>
      <c r="AG1014" s="67">
        <f>WORKDAY.INTL(AA1014,1,11)+VLOOKUP(V1014,'Branch Wise Work Timelines'!C:G,3,FALSE)</f>
        <v>44888.416666666664</v>
      </c>
      <c r="AH1014" s="69" t="str">
        <f t="shared" ca="1" si="189"/>
        <v>Out of TAT</v>
      </c>
      <c r="AI1014" s="69">
        <f t="shared" ca="1" si="190"/>
        <v>20545</v>
      </c>
      <c r="AJ1014" s="69" t="str">
        <f ca="1">IF(AI1014&lt;0,"0-12",IFERROR(VLOOKUP(AI1014,Breakup[],2,FALSE),"&gt;24"))</f>
        <v>&gt;24</v>
      </c>
      <c r="AK1014" s="69" t="str">
        <f>VLOOKUP(V1014,Master!B:D,3,FALSE)</f>
        <v>East</v>
      </c>
      <c r="AL1014" s="69" t="str">
        <f t="shared" si="191"/>
        <v>Baroda</v>
      </c>
    </row>
    <row r="1015" spans="1:38">
      <c r="A1015" s="13" t="s">
        <v>2331</v>
      </c>
      <c r="B1015" s="54">
        <v>44699.627441400502</v>
      </c>
      <c r="C1015" s="13" t="s">
        <v>2301</v>
      </c>
      <c r="D1015" s="13">
        <v>520</v>
      </c>
      <c r="E1015" s="13" t="s">
        <v>2332</v>
      </c>
      <c r="F1015" s="13" t="s">
        <v>33</v>
      </c>
      <c r="G1015" s="14">
        <v>1653041377165</v>
      </c>
      <c r="H1015" s="55">
        <v>8.0150462962963007E-2</v>
      </c>
      <c r="I1015" s="33">
        <v>44884.080150463</v>
      </c>
      <c r="J1015" s="58">
        <v>44884</v>
      </c>
      <c r="K1015" s="13" t="s">
        <v>263</v>
      </c>
      <c r="L1015" s="13" t="s">
        <v>69</v>
      </c>
      <c r="M1015" s="13" t="s">
        <v>101</v>
      </c>
      <c r="N1015" s="13" t="s">
        <v>206</v>
      </c>
      <c r="O1015" s="33" t="s">
        <v>38</v>
      </c>
      <c r="P1015" s="58" t="s">
        <v>38</v>
      </c>
      <c r="Q1015" s="33" t="s">
        <v>207</v>
      </c>
      <c r="R1015" s="14" t="s">
        <v>38</v>
      </c>
      <c r="S1015" s="13" t="s">
        <v>208</v>
      </c>
      <c r="T1015" s="13" t="s">
        <v>209</v>
      </c>
      <c r="U1015" s="33">
        <f t="shared" ca="1" si="180"/>
        <v>45744.56914039352</v>
      </c>
      <c r="V1015" s="13" t="str">
        <f t="shared" si="181"/>
        <v>Mumbai</v>
      </c>
      <c r="W1015" s="13" t="str">
        <f t="shared" si="182"/>
        <v>RI</v>
      </c>
      <c r="X1015" s="13">
        <f t="shared" si="183"/>
        <v>1</v>
      </c>
      <c r="Y1015" s="13" t="str">
        <f>IFERROR(VLOOKUP(C1015,ReceivingTeam[],2,FALSE),"HelpDesk")</f>
        <v>HelpDesk</v>
      </c>
      <c r="Z1015" s="67">
        <f t="shared" si="184"/>
        <v>44884.916666666664</v>
      </c>
      <c r="AA1015" s="68">
        <f t="shared" si="185"/>
        <v>44884</v>
      </c>
      <c r="AB1015" s="69" t="b">
        <f t="shared" si="186"/>
        <v>1</v>
      </c>
      <c r="AC1015" s="70">
        <f t="shared" si="187"/>
        <v>0.5</v>
      </c>
      <c r="AD1015" s="67">
        <f t="shared" si="188"/>
        <v>44884.916666666664</v>
      </c>
      <c r="AE1015" s="67">
        <f>VLOOKUP(V1015,'Branch Wise Work Timelines'!C:G,3,FALSE)+AA1015</f>
        <v>44884.416666666664</v>
      </c>
      <c r="AF1015" s="67">
        <f>IF(V1015="Bangalore",VLOOKUP(V1015,'Branch Wise Work Timelines'!C:G,4,FALSE)+AA1015+1,IF(V1015="Mumbai",VLOOKUP(V1015,'Branch Wise Work Timelines'!C:G,4,FALSE)+AA1015+1,VLOOKUP(V1015,'Branch Wise Work Timelines'!C:G,4,FALSE)+AA1015))</f>
        <v>44885.25</v>
      </c>
      <c r="AG1015" s="67">
        <f>WORKDAY.INTL(AA1015,1,11)+VLOOKUP(V1015,'Branch Wise Work Timelines'!C:G,3,FALSE)</f>
        <v>44886.416666666664</v>
      </c>
      <c r="AH1015" s="69" t="str">
        <f t="shared" ca="1" si="189"/>
        <v>Out of TAT</v>
      </c>
      <c r="AI1015" s="69">
        <f t="shared" ca="1" si="190"/>
        <v>20632</v>
      </c>
      <c r="AJ1015" s="69" t="str">
        <f ca="1">IF(AI1015&lt;0,"0-12",IFERROR(VLOOKUP(AI1015,Breakup[],2,FALSE),"&gt;24"))</f>
        <v>&gt;24</v>
      </c>
      <c r="AK1015" s="69" t="str">
        <f>VLOOKUP(V1015,Master!B:D,3,FALSE)</f>
        <v>East</v>
      </c>
      <c r="AL1015" s="69" t="str">
        <f t="shared" si="191"/>
        <v>Mumbai</v>
      </c>
    </row>
    <row r="1016" spans="1:38">
      <c r="A1016" s="13" t="s">
        <v>2333</v>
      </c>
      <c r="B1016" s="54">
        <v>44699.630105474498</v>
      </c>
      <c r="C1016" s="13" t="s">
        <v>2301</v>
      </c>
      <c r="D1016" s="13">
        <v>1101</v>
      </c>
      <c r="E1016" s="13" t="s">
        <v>2334</v>
      </c>
      <c r="F1016" s="13" t="s">
        <v>33</v>
      </c>
      <c r="G1016" s="14">
        <v>1653041377165</v>
      </c>
      <c r="H1016" s="55">
        <v>0.78658564814814802</v>
      </c>
      <c r="I1016" s="33">
        <v>44882.786585648202</v>
      </c>
      <c r="J1016" s="58">
        <v>44882</v>
      </c>
      <c r="K1016" s="13" t="s">
        <v>263</v>
      </c>
      <c r="L1016" s="13" t="s">
        <v>69</v>
      </c>
      <c r="M1016" s="13" t="s">
        <v>101</v>
      </c>
      <c r="N1016" s="13" t="s">
        <v>206</v>
      </c>
      <c r="O1016" s="33" t="s">
        <v>38</v>
      </c>
      <c r="P1016" s="58" t="s">
        <v>38</v>
      </c>
      <c r="Q1016" s="33" t="s">
        <v>207</v>
      </c>
      <c r="R1016" s="14" t="s">
        <v>38</v>
      </c>
      <c r="S1016" s="13" t="s">
        <v>208</v>
      </c>
      <c r="T1016" s="13" t="s">
        <v>209</v>
      </c>
      <c r="U1016" s="33">
        <f t="shared" ca="1" si="180"/>
        <v>45744.56914039352</v>
      </c>
      <c r="V1016" s="13" t="str">
        <f t="shared" si="181"/>
        <v>Mumbai</v>
      </c>
      <c r="W1016" s="13" t="str">
        <f t="shared" si="182"/>
        <v>RI</v>
      </c>
      <c r="X1016" s="13">
        <f t="shared" si="183"/>
        <v>18</v>
      </c>
      <c r="Y1016" s="13" t="str">
        <f>IFERROR(VLOOKUP(C1016,ReceivingTeam[],2,FALSE),"HelpDesk")</f>
        <v>HelpDesk</v>
      </c>
      <c r="Z1016" s="67">
        <f t="shared" si="184"/>
        <v>44883.453252314866</v>
      </c>
      <c r="AA1016" s="68">
        <f t="shared" si="185"/>
        <v>44882</v>
      </c>
      <c r="AB1016" s="69" t="b">
        <f t="shared" si="186"/>
        <v>1</v>
      </c>
      <c r="AC1016" s="70">
        <f t="shared" si="187"/>
        <v>0.5</v>
      </c>
      <c r="AD1016" s="67">
        <f t="shared" si="188"/>
        <v>44883.453252314866</v>
      </c>
      <c r="AE1016" s="67">
        <f>VLOOKUP(V1016,'Branch Wise Work Timelines'!C:G,3,FALSE)+AA1016</f>
        <v>44882.416666666664</v>
      </c>
      <c r="AF1016" s="67">
        <f>IF(V1016="Bangalore",VLOOKUP(V1016,'Branch Wise Work Timelines'!C:G,4,FALSE)+AA1016+1,IF(V1016="Mumbai",VLOOKUP(V1016,'Branch Wise Work Timelines'!C:G,4,FALSE)+AA1016+1,VLOOKUP(V1016,'Branch Wise Work Timelines'!C:G,4,FALSE)+AA1016))</f>
        <v>44883.25</v>
      </c>
      <c r="AG1016" s="67">
        <f>WORKDAY.INTL(AA1016,1,11)+VLOOKUP(V1016,'Branch Wise Work Timelines'!C:G,3,FALSE)</f>
        <v>44883.416666666664</v>
      </c>
      <c r="AH1016" s="69" t="str">
        <f t="shared" ca="1" si="189"/>
        <v>Out of TAT</v>
      </c>
      <c r="AI1016" s="69">
        <f t="shared" ca="1" si="190"/>
        <v>20667</v>
      </c>
      <c r="AJ1016" s="69" t="str">
        <f ca="1">IF(AI1016&lt;0,"0-12",IFERROR(VLOOKUP(AI1016,Breakup[],2,FALSE),"&gt;24"))</f>
        <v>&gt;24</v>
      </c>
      <c r="AK1016" s="69" t="str">
        <f>VLOOKUP(V1016,Master!B:D,3,FALSE)</f>
        <v>East</v>
      </c>
      <c r="AL1016" s="69" t="str">
        <f t="shared" si="191"/>
        <v>Mumbai</v>
      </c>
    </row>
    <row r="1017" spans="1:38">
      <c r="A1017" s="13" t="s">
        <v>2335</v>
      </c>
      <c r="B1017" s="54">
        <v>44701.665934490702</v>
      </c>
      <c r="C1017" s="13" t="s">
        <v>722</v>
      </c>
      <c r="D1017" s="13">
        <v>190</v>
      </c>
      <c r="E1017" s="13" t="s">
        <v>2336</v>
      </c>
      <c r="F1017" s="13" t="s">
        <v>15</v>
      </c>
      <c r="G1017" s="14">
        <v>1653042748167</v>
      </c>
      <c r="H1017" s="55">
        <v>0.31667824074074102</v>
      </c>
      <c r="I1017" s="33">
        <v>44883.316678240699</v>
      </c>
      <c r="J1017" s="58">
        <v>44883</v>
      </c>
      <c r="K1017" s="13" t="s">
        <v>213</v>
      </c>
      <c r="L1017" s="13" t="s">
        <v>30</v>
      </c>
      <c r="M1017" s="13" t="s">
        <v>214</v>
      </c>
      <c r="N1017" s="13" t="s">
        <v>206</v>
      </c>
      <c r="O1017" s="33" t="s">
        <v>38</v>
      </c>
      <c r="P1017" s="58" t="s">
        <v>38</v>
      </c>
      <c r="Q1017" s="33" t="s">
        <v>207</v>
      </c>
      <c r="R1017" s="14" t="s">
        <v>38</v>
      </c>
      <c r="S1017" s="13" t="s">
        <v>216</v>
      </c>
      <c r="T1017" s="13" t="s">
        <v>217</v>
      </c>
      <c r="U1017" s="33">
        <f t="shared" ca="1" si="180"/>
        <v>45744.56914039352</v>
      </c>
      <c r="V1017" s="13" t="str">
        <f t="shared" si="181"/>
        <v>Bangalore</v>
      </c>
      <c r="W1017" s="13" t="str">
        <f t="shared" si="182"/>
        <v>CLS</v>
      </c>
      <c r="X1017" s="13">
        <f t="shared" si="183"/>
        <v>7</v>
      </c>
      <c r="Y1017" s="13" t="str">
        <f>IFERROR(VLOOKUP(C1017,ReceivingTeam[],2,FALSE),"HelpDesk")</f>
        <v>HelpDesk</v>
      </c>
      <c r="Z1017" s="67">
        <f t="shared" si="184"/>
        <v>44883.916666666664</v>
      </c>
      <c r="AA1017" s="68">
        <f t="shared" si="185"/>
        <v>44883</v>
      </c>
      <c r="AB1017" s="69" t="b">
        <f t="shared" si="186"/>
        <v>1</v>
      </c>
      <c r="AC1017" s="70">
        <f t="shared" si="187"/>
        <v>0.5</v>
      </c>
      <c r="AD1017" s="67">
        <f t="shared" si="188"/>
        <v>44883.916666666664</v>
      </c>
      <c r="AE1017" s="67">
        <f>VLOOKUP(V1017,'Branch Wise Work Timelines'!C:G,3,FALSE)+AA1017</f>
        <v>44883.416666666664</v>
      </c>
      <c r="AF1017" s="67">
        <f>IF(V1017="Bangalore",VLOOKUP(V1017,'Branch Wise Work Timelines'!C:G,4,FALSE)+AA1017+1,IF(V1017="Mumbai",VLOOKUP(V1017,'Branch Wise Work Timelines'!C:G,4,FALSE)+AA1017+1,VLOOKUP(V1017,'Branch Wise Work Timelines'!C:G,4,FALSE)+AA1017))</f>
        <v>44884.104166666664</v>
      </c>
      <c r="AG1017" s="67">
        <f>WORKDAY.INTL(AA1017,1,11)+VLOOKUP(V1017,'Branch Wise Work Timelines'!C:G,3,FALSE)</f>
        <v>44884.416666666664</v>
      </c>
      <c r="AH1017" s="69" t="str">
        <f t="shared" ca="1" si="189"/>
        <v>Out of TAT</v>
      </c>
      <c r="AI1017" s="69">
        <f t="shared" ca="1" si="190"/>
        <v>20656</v>
      </c>
      <c r="AJ1017" s="69" t="str">
        <f ca="1">IF(AI1017&lt;0,"0-12",IFERROR(VLOOKUP(AI1017,Breakup[],2,FALSE),"&gt;24"))</f>
        <v>&gt;24</v>
      </c>
      <c r="AK1017" s="69" t="str">
        <f>VLOOKUP(V1017,Master!B:D,3,FALSE)</f>
        <v>South</v>
      </c>
      <c r="AL1017" s="69" t="str">
        <f t="shared" si="191"/>
        <v>Bangalore-CLS</v>
      </c>
    </row>
    <row r="1018" spans="1:38">
      <c r="A1018" s="13" t="s">
        <v>2337</v>
      </c>
      <c r="B1018" s="54">
        <v>44701.662634375003</v>
      </c>
      <c r="C1018" s="13" t="s">
        <v>467</v>
      </c>
      <c r="D1018" s="13">
        <v>801</v>
      </c>
      <c r="E1018" s="13" t="s">
        <v>2338</v>
      </c>
      <c r="F1018" s="13" t="s">
        <v>15</v>
      </c>
      <c r="G1018" s="14">
        <v>1653042748167</v>
      </c>
      <c r="H1018" s="55">
        <v>0.59599537037036998</v>
      </c>
      <c r="I1018" s="33">
        <v>44886.5959953704</v>
      </c>
      <c r="J1018" s="58">
        <v>44886</v>
      </c>
      <c r="K1018" s="13" t="s">
        <v>213</v>
      </c>
      <c r="L1018" s="13" t="s">
        <v>30</v>
      </c>
      <c r="M1018" s="13" t="s">
        <v>214</v>
      </c>
      <c r="N1018" s="13" t="s">
        <v>206</v>
      </c>
      <c r="O1018" s="33" t="s">
        <v>38</v>
      </c>
      <c r="P1018" s="58" t="s">
        <v>38</v>
      </c>
      <c r="Q1018" s="33" t="s">
        <v>207</v>
      </c>
      <c r="R1018" s="14" t="s">
        <v>38</v>
      </c>
      <c r="S1018" s="13" t="s">
        <v>216</v>
      </c>
      <c r="T1018" s="13" t="s">
        <v>217</v>
      </c>
      <c r="U1018" s="33">
        <f t="shared" ca="1" si="180"/>
        <v>45744.56914039352</v>
      </c>
      <c r="V1018" s="13" t="str">
        <f t="shared" si="181"/>
        <v>Bangalore</v>
      </c>
      <c r="W1018" s="13" t="str">
        <f t="shared" si="182"/>
        <v>CLS</v>
      </c>
      <c r="X1018" s="13">
        <f t="shared" si="183"/>
        <v>14</v>
      </c>
      <c r="Y1018" s="13" t="str">
        <f>IFERROR(VLOOKUP(C1018,ReceivingTeam[],2,FALSE),"HelpDesk")</f>
        <v>HelpDesk</v>
      </c>
      <c r="Z1018" s="67">
        <f t="shared" si="184"/>
        <v>44887.0959953704</v>
      </c>
      <c r="AA1018" s="68">
        <f t="shared" si="185"/>
        <v>44886</v>
      </c>
      <c r="AB1018" s="69" t="b">
        <f t="shared" si="186"/>
        <v>1</v>
      </c>
      <c r="AC1018" s="70">
        <f t="shared" si="187"/>
        <v>0.5</v>
      </c>
      <c r="AD1018" s="67">
        <f t="shared" si="188"/>
        <v>44887.0959953704</v>
      </c>
      <c r="AE1018" s="67">
        <f>VLOOKUP(V1018,'Branch Wise Work Timelines'!C:G,3,FALSE)+AA1018</f>
        <v>44886.416666666664</v>
      </c>
      <c r="AF1018" s="67">
        <f>IF(V1018="Bangalore",VLOOKUP(V1018,'Branch Wise Work Timelines'!C:G,4,FALSE)+AA1018+1,IF(V1018="Mumbai",VLOOKUP(V1018,'Branch Wise Work Timelines'!C:G,4,FALSE)+AA1018+1,VLOOKUP(V1018,'Branch Wise Work Timelines'!C:G,4,FALSE)+AA1018))</f>
        <v>44887.104166666664</v>
      </c>
      <c r="AG1018" s="67">
        <f>WORKDAY.INTL(AA1018,1,11)+VLOOKUP(V1018,'Branch Wise Work Timelines'!C:G,3,FALSE)</f>
        <v>44887.416666666664</v>
      </c>
      <c r="AH1018" s="69" t="str">
        <f t="shared" ca="1" si="189"/>
        <v>Out of TAT</v>
      </c>
      <c r="AI1018" s="69">
        <f t="shared" ca="1" si="190"/>
        <v>20580</v>
      </c>
      <c r="AJ1018" s="69" t="str">
        <f ca="1">IF(AI1018&lt;0,"0-12",IFERROR(VLOOKUP(AI1018,Breakup[],2,FALSE),"&gt;24"))</f>
        <v>&gt;24</v>
      </c>
      <c r="AK1018" s="69" t="str">
        <f>VLOOKUP(V1018,Master!B:D,3,FALSE)</f>
        <v>South</v>
      </c>
      <c r="AL1018" s="69" t="str">
        <f t="shared" si="191"/>
        <v>Bangalore-CLS</v>
      </c>
    </row>
    <row r="1019" spans="1:38">
      <c r="A1019" s="13" t="s">
        <v>2339</v>
      </c>
      <c r="B1019" s="54">
        <v>44701.6629930903</v>
      </c>
      <c r="C1019" s="13" t="s">
        <v>243</v>
      </c>
      <c r="D1019" s="13">
        <v>1801</v>
      </c>
      <c r="E1019" s="13" t="s">
        <v>2340</v>
      </c>
      <c r="F1019" s="13" t="s">
        <v>15</v>
      </c>
      <c r="G1019" s="14">
        <v>1653043097971</v>
      </c>
      <c r="H1019" s="55">
        <v>0.308923611111111</v>
      </c>
      <c r="I1019" s="33">
        <v>44885.308923611097</v>
      </c>
      <c r="J1019" s="58">
        <v>44885</v>
      </c>
      <c r="K1019" s="13" t="s">
        <v>213</v>
      </c>
      <c r="L1019" s="13" t="s">
        <v>30</v>
      </c>
      <c r="M1019" s="13" t="s">
        <v>214</v>
      </c>
      <c r="N1019" s="13" t="s">
        <v>206</v>
      </c>
      <c r="O1019" s="33" t="s">
        <v>38</v>
      </c>
      <c r="P1019" s="58" t="s">
        <v>38</v>
      </c>
      <c r="Q1019" s="33" t="s">
        <v>207</v>
      </c>
      <c r="R1019" s="14" t="s">
        <v>38</v>
      </c>
      <c r="S1019" s="13" t="s">
        <v>216</v>
      </c>
      <c r="T1019" s="13" t="s">
        <v>217</v>
      </c>
      <c r="U1019" s="33">
        <f t="shared" ca="1" si="180"/>
        <v>45744.56914039352</v>
      </c>
      <c r="V1019" s="13" t="str">
        <f t="shared" si="181"/>
        <v>Bangalore</v>
      </c>
      <c r="W1019" s="13" t="str">
        <f t="shared" si="182"/>
        <v>CLS</v>
      </c>
      <c r="X1019" s="13">
        <f t="shared" si="183"/>
        <v>7</v>
      </c>
      <c r="Y1019" s="13" t="str">
        <f>IFERROR(VLOOKUP(C1019,ReceivingTeam[],2,FALSE),"HelpDesk")</f>
        <v>HelpDesk</v>
      </c>
      <c r="Z1019" s="67">
        <f t="shared" si="184"/>
        <v>44885.916666666664</v>
      </c>
      <c r="AA1019" s="68">
        <f t="shared" si="185"/>
        <v>44885</v>
      </c>
      <c r="AB1019" s="69" t="b">
        <f t="shared" si="186"/>
        <v>0</v>
      </c>
      <c r="AC1019" s="70">
        <f t="shared" si="187"/>
        <v>0.5</v>
      </c>
      <c r="AD1019" s="67">
        <f t="shared" si="188"/>
        <v>44885.916666666664</v>
      </c>
      <c r="AE1019" s="67">
        <f>VLOOKUP(V1019,'Branch Wise Work Timelines'!C:G,3,FALSE)+AA1019</f>
        <v>44885.416666666664</v>
      </c>
      <c r="AF1019" s="67">
        <f>IF(V1019="Bangalore",VLOOKUP(V1019,'Branch Wise Work Timelines'!C:G,4,FALSE)+AA1019+1,IF(V1019="Mumbai",VLOOKUP(V1019,'Branch Wise Work Timelines'!C:G,4,FALSE)+AA1019+1,VLOOKUP(V1019,'Branch Wise Work Timelines'!C:G,4,FALSE)+AA1019))</f>
        <v>44886.104166666664</v>
      </c>
      <c r="AG1019" s="67">
        <f>WORKDAY.INTL(AA1019,1,11)+VLOOKUP(V1019,'Branch Wise Work Timelines'!C:G,3,FALSE)</f>
        <v>44886.416666666664</v>
      </c>
      <c r="AH1019" s="69" t="str">
        <f t="shared" ca="1" si="189"/>
        <v>Out of TAT</v>
      </c>
      <c r="AI1019" s="69">
        <f t="shared" ca="1" si="190"/>
        <v>20608</v>
      </c>
      <c r="AJ1019" s="69" t="str">
        <f ca="1">IF(AI1019&lt;0,"0-12",IFERROR(VLOOKUP(AI1019,Breakup[],2,FALSE),"&gt;24"))</f>
        <v>&gt;24</v>
      </c>
      <c r="AK1019" s="69" t="str">
        <f>VLOOKUP(V1019,Master!B:D,3,FALSE)</f>
        <v>South</v>
      </c>
      <c r="AL1019" s="69" t="str">
        <f t="shared" si="191"/>
        <v>Bangalore-CLS</v>
      </c>
    </row>
    <row r="1020" spans="1:38">
      <c r="A1020" s="13" t="s">
        <v>2341</v>
      </c>
      <c r="B1020" s="54">
        <v>44701.614226585603</v>
      </c>
      <c r="C1020" s="13" t="s">
        <v>586</v>
      </c>
      <c r="D1020" s="13">
        <v>1728</v>
      </c>
      <c r="E1020" s="13" t="s">
        <v>2342</v>
      </c>
      <c r="F1020" s="13" t="s">
        <v>15</v>
      </c>
      <c r="G1020" s="14">
        <v>1653039610057</v>
      </c>
      <c r="H1020" s="55">
        <v>0.45714120370370398</v>
      </c>
      <c r="I1020" s="33">
        <v>44884.457141203697</v>
      </c>
      <c r="J1020" s="58">
        <v>44884</v>
      </c>
      <c r="K1020" s="13" t="s">
        <v>213</v>
      </c>
      <c r="L1020" s="13" t="s">
        <v>30</v>
      </c>
      <c r="M1020" s="13" t="s">
        <v>214</v>
      </c>
      <c r="N1020" s="13" t="s">
        <v>206</v>
      </c>
      <c r="O1020" s="33" t="s">
        <v>38</v>
      </c>
      <c r="P1020" s="58" t="s">
        <v>38</v>
      </c>
      <c r="Q1020" s="33" t="s">
        <v>207</v>
      </c>
      <c r="R1020" s="14" t="s">
        <v>38</v>
      </c>
      <c r="S1020" s="13" t="s">
        <v>216</v>
      </c>
      <c r="T1020" s="13" t="s">
        <v>278</v>
      </c>
      <c r="U1020" s="33">
        <f t="shared" ca="1" si="180"/>
        <v>45744.56914039352</v>
      </c>
      <c r="V1020" s="13" t="str">
        <f t="shared" si="181"/>
        <v>Bangalore</v>
      </c>
      <c r="W1020" s="13" t="str">
        <f t="shared" si="182"/>
        <v>CLS</v>
      </c>
      <c r="X1020" s="13">
        <f t="shared" si="183"/>
        <v>10</v>
      </c>
      <c r="Y1020" s="13" t="str">
        <f>IFERROR(VLOOKUP(C1020,ReceivingTeam[],2,FALSE),"HelpDesk")</f>
        <v>HelpDesk</v>
      </c>
      <c r="Z1020" s="67">
        <f t="shared" si="184"/>
        <v>44888.769641203697</v>
      </c>
      <c r="AA1020" s="68">
        <f t="shared" si="185"/>
        <v>44884</v>
      </c>
      <c r="AB1020" s="69" t="b">
        <f t="shared" si="186"/>
        <v>1</v>
      </c>
      <c r="AC1020" s="70">
        <f t="shared" si="187"/>
        <v>3</v>
      </c>
      <c r="AD1020" s="67">
        <f t="shared" si="188"/>
        <v>44888.769641203697</v>
      </c>
      <c r="AE1020" s="67">
        <f>VLOOKUP(V1020,'Branch Wise Work Timelines'!C:G,3,FALSE)+AA1020</f>
        <v>44884.416666666664</v>
      </c>
      <c r="AF1020" s="67">
        <f>IF(V1020="Bangalore",VLOOKUP(V1020,'Branch Wise Work Timelines'!C:G,4,FALSE)+AA1020+1,IF(V1020="Mumbai",VLOOKUP(V1020,'Branch Wise Work Timelines'!C:G,4,FALSE)+AA1020+1,VLOOKUP(V1020,'Branch Wise Work Timelines'!C:G,4,FALSE)+AA1020))</f>
        <v>44885.104166666664</v>
      </c>
      <c r="AG1020" s="67">
        <f>WORKDAY.INTL(AA1020,1,11)+VLOOKUP(V1020,'Branch Wise Work Timelines'!C:G,3,FALSE)</f>
        <v>44886.416666666664</v>
      </c>
      <c r="AH1020" s="69" t="str">
        <f t="shared" ca="1" si="189"/>
        <v>Out of TAT</v>
      </c>
      <c r="AI1020" s="69">
        <f t="shared" ca="1" si="190"/>
        <v>20540</v>
      </c>
      <c r="AJ1020" s="69" t="str">
        <f ca="1">IF(AI1020&lt;0,"0-12",IFERROR(VLOOKUP(AI1020,Breakup[],2,FALSE),"&gt;24"))</f>
        <v>&gt;24</v>
      </c>
      <c r="AK1020" s="69" t="str">
        <f>VLOOKUP(V1020,Master!B:D,3,FALSE)</f>
        <v>South</v>
      </c>
      <c r="AL1020" s="69" t="str">
        <f t="shared" si="191"/>
        <v>Bangalore-CLS</v>
      </c>
    </row>
    <row r="1021" spans="1:38">
      <c r="A1021" s="13" t="s">
        <v>2343</v>
      </c>
      <c r="B1021" s="54">
        <v>44701.654831979198</v>
      </c>
      <c r="C1021" s="13" t="s">
        <v>211</v>
      </c>
      <c r="D1021" s="13">
        <v>288</v>
      </c>
      <c r="E1021" s="13" t="s">
        <v>2344</v>
      </c>
      <c r="F1021" s="13" t="s">
        <v>15</v>
      </c>
      <c r="G1021" s="14">
        <v>1653041711052</v>
      </c>
      <c r="H1021" s="55">
        <v>0.31001157407407398</v>
      </c>
      <c r="I1021" s="33">
        <v>44881.310011574104</v>
      </c>
      <c r="J1021" s="58">
        <v>44881</v>
      </c>
      <c r="K1021" s="13" t="s">
        <v>213</v>
      </c>
      <c r="L1021" s="13" t="s">
        <v>30</v>
      </c>
      <c r="M1021" s="13" t="s">
        <v>214</v>
      </c>
      <c r="N1021" s="13" t="s">
        <v>206</v>
      </c>
      <c r="O1021" s="33" t="s">
        <v>38</v>
      </c>
      <c r="P1021" s="58" t="s">
        <v>38</v>
      </c>
      <c r="Q1021" s="33" t="s">
        <v>207</v>
      </c>
      <c r="R1021" s="14" t="s">
        <v>38</v>
      </c>
      <c r="S1021" s="13" t="s">
        <v>216</v>
      </c>
      <c r="T1021" s="13" t="s">
        <v>217</v>
      </c>
      <c r="U1021" s="33">
        <f t="shared" ca="1" si="180"/>
        <v>45744.56914039352</v>
      </c>
      <c r="V1021" s="13" t="str">
        <f t="shared" si="181"/>
        <v>Bangalore</v>
      </c>
      <c r="W1021" s="13" t="str">
        <f t="shared" si="182"/>
        <v>CLS</v>
      </c>
      <c r="X1021" s="13">
        <f t="shared" si="183"/>
        <v>7</v>
      </c>
      <c r="Y1021" s="13" t="str">
        <f>IFERROR(VLOOKUP(C1021,ReceivingTeam[],2,FALSE),"HelpDesk")</f>
        <v>HelpDesk</v>
      </c>
      <c r="Z1021" s="67">
        <f t="shared" si="184"/>
        <v>44881.916666666664</v>
      </c>
      <c r="AA1021" s="68">
        <f t="shared" si="185"/>
        <v>44881</v>
      </c>
      <c r="AB1021" s="69" t="b">
        <f t="shared" si="186"/>
        <v>1</v>
      </c>
      <c r="AC1021" s="70">
        <f t="shared" si="187"/>
        <v>0.5</v>
      </c>
      <c r="AD1021" s="67">
        <f t="shared" si="188"/>
        <v>44881.916666666664</v>
      </c>
      <c r="AE1021" s="67">
        <f>VLOOKUP(V1021,'Branch Wise Work Timelines'!C:G,3,FALSE)+AA1021</f>
        <v>44881.416666666664</v>
      </c>
      <c r="AF1021" s="67">
        <f>IF(V1021="Bangalore",VLOOKUP(V1021,'Branch Wise Work Timelines'!C:G,4,FALSE)+AA1021+1,IF(V1021="Mumbai",VLOOKUP(V1021,'Branch Wise Work Timelines'!C:G,4,FALSE)+AA1021+1,VLOOKUP(V1021,'Branch Wise Work Timelines'!C:G,4,FALSE)+AA1021))</f>
        <v>44882.104166666664</v>
      </c>
      <c r="AG1021" s="67">
        <f>WORKDAY.INTL(AA1021,1,11)+VLOOKUP(V1021,'Branch Wise Work Timelines'!C:G,3,FALSE)</f>
        <v>44882.416666666664</v>
      </c>
      <c r="AH1021" s="69" t="str">
        <f t="shared" ca="1" si="189"/>
        <v>Out of TAT</v>
      </c>
      <c r="AI1021" s="69">
        <f t="shared" ca="1" si="190"/>
        <v>20704</v>
      </c>
      <c r="AJ1021" s="69" t="str">
        <f ca="1">IF(AI1021&lt;0,"0-12",IFERROR(VLOOKUP(AI1021,Breakup[],2,FALSE),"&gt;24"))</f>
        <v>&gt;24</v>
      </c>
      <c r="AK1021" s="69" t="str">
        <f>VLOOKUP(V1021,Master!B:D,3,FALSE)</f>
        <v>South</v>
      </c>
      <c r="AL1021" s="69" t="str">
        <f t="shared" si="191"/>
        <v>Bangalore-CLS</v>
      </c>
    </row>
    <row r="1022" spans="1:38">
      <c r="A1022" s="13" t="s">
        <v>2345</v>
      </c>
      <c r="B1022" s="54">
        <v>44701.6391715278</v>
      </c>
      <c r="C1022" s="13" t="s">
        <v>418</v>
      </c>
      <c r="D1022" s="13">
        <v>1732</v>
      </c>
      <c r="E1022" s="13" t="s">
        <v>2346</v>
      </c>
      <c r="F1022" s="13" t="s">
        <v>15</v>
      </c>
      <c r="G1022" s="14">
        <v>1653043347189</v>
      </c>
      <c r="H1022" s="55">
        <v>0.31613425925925898</v>
      </c>
      <c r="I1022" s="33">
        <v>44881.316134259301</v>
      </c>
      <c r="J1022" s="58">
        <v>44881</v>
      </c>
      <c r="K1022" s="13" t="s">
        <v>213</v>
      </c>
      <c r="L1022" s="13" t="s">
        <v>30</v>
      </c>
      <c r="M1022" s="13" t="s">
        <v>75</v>
      </c>
      <c r="N1022" s="13" t="s">
        <v>206</v>
      </c>
      <c r="O1022" s="33" t="s">
        <v>38</v>
      </c>
      <c r="P1022" s="58" t="s">
        <v>38</v>
      </c>
      <c r="Q1022" s="33" t="s">
        <v>207</v>
      </c>
      <c r="R1022" s="14" t="s">
        <v>38</v>
      </c>
      <c r="S1022" s="13" t="s">
        <v>208</v>
      </c>
      <c r="T1022" s="13" t="s">
        <v>209</v>
      </c>
      <c r="U1022" s="33">
        <f t="shared" ca="1" si="180"/>
        <v>45744.56914039352</v>
      </c>
      <c r="V1022" s="13" t="str">
        <f t="shared" si="181"/>
        <v>Bangalore</v>
      </c>
      <c r="W1022" s="13" t="str">
        <f t="shared" si="182"/>
        <v>CLS</v>
      </c>
      <c r="X1022" s="13">
        <f t="shared" si="183"/>
        <v>7</v>
      </c>
      <c r="Y1022" s="13" t="str">
        <f>IFERROR(VLOOKUP(C1022,ReceivingTeam[],2,FALSE),"HelpDesk")</f>
        <v>HelpDesk</v>
      </c>
      <c r="Z1022" s="67">
        <f t="shared" si="184"/>
        <v>44881.916666666664</v>
      </c>
      <c r="AA1022" s="68">
        <f t="shared" si="185"/>
        <v>44881</v>
      </c>
      <c r="AB1022" s="69" t="b">
        <f t="shared" si="186"/>
        <v>1</v>
      </c>
      <c r="AC1022" s="70">
        <f t="shared" si="187"/>
        <v>0.5</v>
      </c>
      <c r="AD1022" s="67">
        <f t="shared" si="188"/>
        <v>44881.916666666664</v>
      </c>
      <c r="AE1022" s="67">
        <f>VLOOKUP(V1022,'Branch Wise Work Timelines'!C:G,3,FALSE)+AA1022</f>
        <v>44881.416666666664</v>
      </c>
      <c r="AF1022" s="67">
        <f>IF(V1022="Bangalore",VLOOKUP(V1022,'Branch Wise Work Timelines'!C:G,4,FALSE)+AA1022+1,IF(V1022="Mumbai",VLOOKUP(V1022,'Branch Wise Work Timelines'!C:G,4,FALSE)+AA1022+1,VLOOKUP(V1022,'Branch Wise Work Timelines'!C:G,4,FALSE)+AA1022))</f>
        <v>44882.104166666664</v>
      </c>
      <c r="AG1022" s="67">
        <f>WORKDAY.INTL(AA1022,1,11)+VLOOKUP(V1022,'Branch Wise Work Timelines'!C:G,3,FALSE)</f>
        <v>44882.416666666664</v>
      </c>
      <c r="AH1022" s="69" t="str">
        <f t="shared" ca="1" si="189"/>
        <v>Out of TAT</v>
      </c>
      <c r="AI1022" s="69">
        <f t="shared" ca="1" si="190"/>
        <v>20704</v>
      </c>
      <c r="AJ1022" s="69" t="str">
        <f ca="1">IF(AI1022&lt;0,"0-12",IFERROR(VLOOKUP(AI1022,Breakup[],2,FALSE),"&gt;24"))</f>
        <v>&gt;24</v>
      </c>
      <c r="AK1022" s="69" t="str">
        <f>VLOOKUP(V1022,Master!B:D,3,FALSE)</f>
        <v>South</v>
      </c>
      <c r="AL1022" s="69" t="str">
        <f t="shared" si="191"/>
        <v>Bangalore-CLS</v>
      </c>
    </row>
    <row r="1023" spans="1:38">
      <c r="A1023" s="13" t="s">
        <v>2347</v>
      </c>
      <c r="B1023" s="54">
        <v>44701.643676273103</v>
      </c>
      <c r="C1023" s="13" t="s">
        <v>418</v>
      </c>
      <c r="D1023" s="13">
        <v>1210</v>
      </c>
      <c r="E1023" s="13" t="s">
        <v>2348</v>
      </c>
      <c r="F1023" s="13" t="s">
        <v>15</v>
      </c>
      <c r="G1023" s="14">
        <v>1653043347189</v>
      </c>
      <c r="H1023" s="55">
        <v>0.487835648148148</v>
      </c>
      <c r="I1023" s="33">
        <v>44890.487835648099</v>
      </c>
      <c r="J1023" s="58">
        <v>44890</v>
      </c>
      <c r="K1023" s="13" t="s">
        <v>213</v>
      </c>
      <c r="L1023" s="13" t="s">
        <v>30</v>
      </c>
      <c r="M1023" s="13" t="s">
        <v>75</v>
      </c>
      <c r="N1023" s="13" t="s">
        <v>206</v>
      </c>
      <c r="O1023" s="33" t="s">
        <v>38</v>
      </c>
      <c r="P1023" s="58" t="s">
        <v>38</v>
      </c>
      <c r="Q1023" s="33" t="s">
        <v>207</v>
      </c>
      <c r="R1023" s="14" t="s">
        <v>38</v>
      </c>
      <c r="S1023" s="13" t="s">
        <v>208</v>
      </c>
      <c r="T1023" s="13" t="s">
        <v>209</v>
      </c>
      <c r="U1023" s="33">
        <f t="shared" ca="1" si="180"/>
        <v>45744.56914039352</v>
      </c>
      <c r="V1023" s="13" t="str">
        <f t="shared" si="181"/>
        <v>Bangalore</v>
      </c>
      <c r="W1023" s="13" t="str">
        <f t="shared" si="182"/>
        <v>CLS</v>
      </c>
      <c r="X1023" s="13">
        <f t="shared" si="183"/>
        <v>11</v>
      </c>
      <c r="Y1023" s="13" t="str">
        <f>IFERROR(VLOOKUP(C1023,ReceivingTeam[],2,FALSE),"HelpDesk")</f>
        <v>HelpDesk</v>
      </c>
      <c r="Z1023" s="67">
        <f t="shared" si="184"/>
        <v>44890.987835648099</v>
      </c>
      <c r="AA1023" s="68">
        <f t="shared" si="185"/>
        <v>44890</v>
      </c>
      <c r="AB1023" s="69" t="b">
        <f t="shared" si="186"/>
        <v>1</v>
      </c>
      <c r="AC1023" s="70">
        <f t="shared" si="187"/>
        <v>0.5</v>
      </c>
      <c r="AD1023" s="67">
        <f t="shared" si="188"/>
        <v>44890.987835648099</v>
      </c>
      <c r="AE1023" s="67">
        <f>VLOOKUP(V1023,'Branch Wise Work Timelines'!C:G,3,FALSE)+AA1023</f>
        <v>44890.416666666664</v>
      </c>
      <c r="AF1023" s="67">
        <f>IF(V1023="Bangalore",VLOOKUP(V1023,'Branch Wise Work Timelines'!C:G,4,FALSE)+AA1023+1,IF(V1023="Mumbai",VLOOKUP(V1023,'Branch Wise Work Timelines'!C:G,4,FALSE)+AA1023+1,VLOOKUP(V1023,'Branch Wise Work Timelines'!C:G,4,FALSE)+AA1023))</f>
        <v>44891.104166666664</v>
      </c>
      <c r="AG1023" s="67">
        <f>WORKDAY.INTL(AA1023,1,11)+VLOOKUP(V1023,'Branch Wise Work Timelines'!C:G,3,FALSE)</f>
        <v>44891.416666666664</v>
      </c>
      <c r="AH1023" s="69" t="str">
        <f t="shared" ca="1" si="189"/>
        <v>Out of TAT</v>
      </c>
      <c r="AI1023" s="69">
        <f t="shared" ca="1" si="190"/>
        <v>20486</v>
      </c>
      <c r="AJ1023" s="69" t="str">
        <f ca="1">IF(AI1023&lt;0,"0-12",IFERROR(VLOOKUP(AI1023,Breakup[],2,FALSE),"&gt;24"))</f>
        <v>&gt;24</v>
      </c>
      <c r="AK1023" s="69" t="str">
        <f>VLOOKUP(V1023,Master!B:D,3,FALSE)</f>
        <v>South</v>
      </c>
      <c r="AL1023" s="69" t="str">
        <f t="shared" si="191"/>
        <v>Bangalore-CLS</v>
      </c>
    </row>
    <row r="1024" spans="1:38">
      <c r="A1024" s="13" t="s">
        <v>2349</v>
      </c>
      <c r="B1024" s="54">
        <v>44701.619837268503</v>
      </c>
      <c r="C1024" s="13" t="s">
        <v>252</v>
      </c>
      <c r="D1024" s="13">
        <v>1998</v>
      </c>
      <c r="E1024" s="13" t="s">
        <v>2350</v>
      </c>
      <c r="F1024" s="13" t="s">
        <v>15</v>
      </c>
      <c r="G1024" s="14">
        <v>1653039610057</v>
      </c>
      <c r="H1024" s="55">
        <v>0.94489583333333305</v>
      </c>
      <c r="I1024" s="33">
        <v>44885.944895833301</v>
      </c>
      <c r="J1024" s="58">
        <v>44885</v>
      </c>
      <c r="K1024" s="13" t="s">
        <v>213</v>
      </c>
      <c r="L1024" s="13" t="s">
        <v>30</v>
      </c>
      <c r="M1024" s="13" t="s">
        <v>214</v>
      </c>
      <c r="N1024" s="13" t="s">
        <v>206</v>
      </c>
      <c r="O1024" s="33" t="s">
        <v>38</v>
      </c>
      <c r="P1024" s="58" t="s">
        <v>38</v>
      </c>
      <c r="Q1024" s="33" t="s">
        <v>207</v>
      </c>
      <c r="R1024" s="14" t="s">
        <v>38</v>
      </c>
      <c r="S1024" s="13" t="s">
        <v>216</v>
      </c>
      <c r="T1024" s="13" t="s">
        <v>278</v>
      </c>
      <c r="U1024" s="33">
        <f t="shared" ca="1" si="180"/>
        <v>45744.56914039352</v>
      </c>
      <c r="V1024" s="13" t="str">
        <f t="shared" si="181"/>
        <v>Bangalore</v>
      </c>
      <c r="W1024" s="13" t="str">
        <f t="shared" si="182"/>
        <v>CLS</v>
      </c>
      <c r="X1024" s="13">
        <f t="shared" si="183"/>
        <v>22</v>
      </c>
      <c r="Y1024" s="13" t="str">
        <f>IFERROR(VLOOKUP(C1024,ReceivingTeam[],2,FALSE),"HelpDesk")</f>
        <v>HelpDesk</v>
      </c>
      <c r="Z1024" s="67">
        <f t="shared" si="184"/>
        <v>44888.416666666664</v>
      </c>
      <c r="AA1024" s="68">
        <f t="shared" si="185"/>
        <v>44885</v>
      </c>
      <c r="AB1024" s="69" t="b">
        <f t="shared" si="186"/>
        <v>0</v>
      </c>
      <c r="AC1024" s="70">
        <f t="shared" si="187"/>
        <v>3</v>
      </c>
      <c r="AD1024" s="67">
        <f t="shared" si="188"/>
        <v>44888.416666666664</v>
      </c>
      <c r="AE1024" s="67">
        <f>VLOOKUP(V1024,'Branch Wise Work Timelines'!C:G,3,FALSE)+AA1024</f>
        <v>44885.416666666664</v>
      </c>
      <c r="AF1024" s="67">
        <f>IF(V1024="Bangalore",VLOOKUP(V1024,'Branch Wise Work Timelines'!C:G,4,FALSE)+AA1024+1,IF(V1024="Mumbai",VLOOKUP(V1024,'Branch Wise Work Timelines'!C:G,4,FALSE)+AA1024+1,VLOOKUP(V1024,'Branch Wise Work Timelines'!C:G,4,FALSE)+AA1024))</f>
        <v>44886.104166666664</v>
      </c>
      <c r="AG1024" s="67">
        <f>WORKDAY.INTL(AA1024,1,11)+VLOOKUP(V1024,'Branch Wise Work Timelines'!C:G,3,FALSE)</f>
        <v>44886.416666666664</v>
      </c>
      <c r="AH1024" s="69" t="str">
        <f t="shared" ca="1" si="189"/>
        <v>Out of TAT</v>
      </c>
      <c r="AI1024" s="69">
        <f t="shared" ca="1" si="190"/>
        <v>20548</v>
      </c>
      <c r="AJ1024" s="69" t="str">
        <f ca="1">IF(AI1024&lt;0,"0-12",IFERROR(VLOOKUP(AI1024,Breakup[],2,FALSE),"&gt;24"))</f>
        <v>&gt;24</v>
      </c>
      <c r="AK1024" s="69" t="str">
        <f>VLOOKUP(V1024,Master!B:D,3,FALSE)</f>
        <v>South</v>
      </c>
      <c r="AL1024" s="69" t="str">
        <f t="shared" si="191"/>
        <v>Bangalore-CLS</v>
      </c>
    </row>
    <row r="1025" spans="1:38">
      <c r="A1025" s="13" t="s">
        <v>2351</v>
      </c>
      <c r="B1025" s="54">
        <v>44699.634149155099</v>
      </c>
      <c r="C1025" s="13" t="s">
        <v>2301</v>
      </c>
      <c r="D1025" s="13">
        <v>1778</v>
      </c>
      <c r="E1025" s="13" t="s">
        <v>2352</v>
      </c>
      <c r="F1025" s="13" t="s">
        <v>33</v>
      </c>
      <c r="G1025" s="14">
        <v>1653041377165</v>
      </c>
      <c r="H1025" s="55">
        <v>0.83975694444444404</v>
      </c>
      <c r="I1025" s="33">
        <v>44888.839756944399</v>
      </c>
      <c r="J1025" s="58">
        <v>44888</v>
      </c>
      <c r="K1025" s="13" t="s">
        <v>263</v>
      </c>
      <c r="L1025" s="13" t="s">
        <v>69</v>
      </c>
      <c r="M1025" s="13" t="s">
        <v>101</v>
      </c>
      <c r="N1025" s="13" t="s">
        <v>206</v>
      </c>
      <c r="O1025" s="33" t="s">
        <v>38</v>
      </c>
      <c r="P1025" s="58" t="s">
        <v>38</v>
      </c>
      <c r="Q1025" s="33" t="s">
        <v>207</v>
      </c>
      <c r="R1025" s="14" t="s">
        <v>38</v>
      </c>
      <c r="S1025" s="13" t="s">
        <v>208</v>
      </c>
      <c r="T1025" s="13" t="s">
        <v>209</v>
      </c>
      <c r="U1025" s="33">
        <f t="shared" ca="1" si="180"/>
        <v>45744.56914039352</v>
      </c>
      <c r="V1025" s="13" t="str">
        <f t="shared" si="181"/>
        <v>Mumbai</v>
      </c>
      <c r="W1025" s="13" t="str">
        <f t="shared" si="182"/>
        <v>RI</v>
      </c>
      <c r="X1025" s="13">
        <f t="shared" si="183"/>
        <v>20</v>
      </c>
      <c r="Y1025" s="13" t="str">
        <f>IFERROR(VLOOKUP(C1025,ReceivingTeam[],2,FALSE),"HelpDesk")</f>
        <v>HelpDesk</v>
      </c>
      <c r="Z1025" s="67">
        <f t="shared" si="184"/>
        <v>44889.506423611063</v>
      </c>
      <c r="AA1025" s="68">
        <f t="shared" si="185"/>
        <v>44888</v>
      </c>
      <c r="AB1025" s="69" t="b">
        <f t="shared" si="186"/>
        <v>1</v>
      </c>
      <c r="AC1025" s="70">
        <f t="shared" si="187"/>
        <v>0.5</v>
      </c>
      <c r="AD1025" s="67">
        <f t="shared" si="188"/>
        <v>44889.506423611063</v>
      </c>
      <c r="AE1025" s="67">
        <f>VLOOKUP(V1025,'Branch Wise Work Timelines'!C:G,3,FALSE)+AA1025</f>
        <v>44888.416666666664</v>
      </c>
      <c r="AF1025" s="67">
        <f>IF(V1025="Bangalore",VLOOKUP(V1025,'Branch Wise Work Timelines'!C:G,4,FALSE)+AA1025+1,IF(V1025="Mumbai",VLOOKUP(V1025,'Branch Wise Work Timelines'!C:G,4,FALSE)+AA1025+1,VLOOKUP(V1025,'Branch Wise Work Timelines'!C:G,4,FALSE)+AA1025))</f>
        <v>44889.25</v>
      </c>
      <c r="AG1025" s="67">
        <f>WORKDAY.INTL(AA1025,1,11)+VLOOKUP(V1025,'Branch Wise Work Timelines'!C:G,3,FALSE)</f>
        <v>44889.416666666664</v>
      </c>
      <c r="AH1025" s="69" t="str">
        <f t="shared" ca="1" si="189"/>
        <v>Out of TAT</v>
      </c>
      <c r="AI1025" s="69">
        <f t="shared" ca="1" si="190"/>
        <v>20522</v>
      </c>
      <c r="AJ1025" s="69" t="str">
        <f ca="1">IF(AI1025&lt;0,"0-12",IFERROR(VLOOKUP(AI1025,Breakup[],2,FALSE),"&gt;24"))</f>
        <v>&gt;24</v>
      </c>
      <c r="AK1025" s="69" t="str">
        <f>VLOOKUP(V1025,Master!B:D,3,FALSE)</f>
        <v>East</v>
      </c>
      <c r="AL1025" s="69" t="str">
        <f t="shared" si="191"/>
        <v>Mumbai</v>
      </c>
    </row>
    <row r="1026" spans="1:38">
      <c r="A1026" s="13" t="s">
        <v>2353</v>
      </c>
      <c r="B1026" s="54">
        <v>44699.635339733803</v>
      </c>
      <c r="C1026" s="13" t="s">
        <v>2301</v>
      </c>
      <c r="D1026" s="13">
        <v>714</v>
      </c>
      <c r="E1026" s="13" t="s">
        <v>2354</v>
      </c>
      <c r="F1026" s="13" t="s">
        <v>33</v>
      </c>
      <c r="G1026" s="14">
        <v>1653041377165</v>
      </c>
      <c r="H1026" s="55">
        <v>0.56753472222222201</v>
      </c>
      <c r="I1026" s="33">
        <v>44881.567534722199</v>
      </c>
      <c r="J1026" s="58">
        <v>44881</v>
      </c>
      <c r="K1026" s="13" t="s">
        <v>263</v>
      </c>
      <c r="L1026" s="13" t="s">
        <v>69</v>
      </c>
      <c r="M1026" s="13" t="s">
        <v>101</v>
      </c>
      <c r="N1026" s="13" t="s">
        <v>206</v>
      </c>
      <c r="O1026" s="33" t="s">
        <v>38</v>
      </c>
      <c r="P1026" s="58" t="s">
        <v>38</v>
      </c>
      <c r="Q1026" s="33" t="s">
        <v>207</v>
      </c>
      <c r="R1026" s="14" t="s">
        <v>38</v>
      </c>
      <c r="S1026" s="13" t="s">
        <v>208</v>
      </c>
      <c r="T1026" s="13" t="s">
        <v>209</v>
      </c>
      <c r="U1026" s="33">
        <f t="shared" ref="U1026:U1089" ca="1" si="192">NOW()</f>
        <v>45744.56914039352</v>
      </c>
      <c r="V1026" s="13" t="str">
        <f t="shared" ref="V1026:V1089" si="193">VLOOKUP(L1026,Location,2,0)</f>
        <v>Mumbai</v>
      </c>
      <c r="W1026" s="13" t="str">
        <f t="shared" ref="W1026:W1089" si="194">VLOOKUP(F1026,FCT,2,FALSE)</f>
        <v>RI</v>
      </c>
      <c r="X1026" s="13">
        <f t="shared" ref="X1026:X1089" si="195">HOUR(I1026)</f>
        <v>13</v>
      </c>
      <c r="Y1026" s="13" t="str">
        <f>IFERROR(VLOOKUP(C1026,ReceivingTeam[],2,FALSE),"HelpDesk")</f>
        <v>HelpDesk</v>
      </c>
      <c r="Z1026" s="67">
        <f t="shared" ref="Z1026:Z1089" si="196">IF(AB1026=FALSE,AE1026+AC1026,IF(I1026&gt;AE1026,IF(((I1026+AC1026)&gt;AF1026),(AC1026-(AF1026-I1026)+AG1026),I1026+AC1026),IF(((AE1026+AC1026)&gt;AF1026),(AC1026-(AF1026-AE1026)+AG1026),AE1026+AC1026)))</f>
        <v>44882.067534722199</v>
      </c>
      <c r="AA1026" s="68">
        <f t="shared" ref="AA1026:AA1089" si="197">INT(J1026)</f>
        <v>44881</v>
      </c>
      <c r="AB1026" s="69" t="b">
        <f t="shared" ref="AB1026:AB1089" si="198">WORKDAY.INTL(AA1026-1,1,11)=AA1026</f>
        <v>1</v>
      </c>
      <c r="AC1026" s="70">
        <f t="shared" ref="AC1026:AC1089" si="199">IF(T1026="High",12/24,72/24)</f>
        <v>0.5</v>
      </c>
      <c r="AD1026" s="67">
        <f t="shared" ref="AD1026:AD1089" si="200">IF(AB1026=FALSE,AE1026+AC1026,IF(I1026&gt;AE1026,IF(((I1026+AC1026)&gt;AF1026),(AC1026-(AF1026-I1026)+AG1026),I1026+AC1026),IF(((AE1026+AC1026)&gt;AF1026),(AC1026-(AF1026-AE1026)+AG1026),AE1026+AC1026)))</f>
        <v>44882.067534722199</v>
      </c>
      <c r="AE1026" s="67">
        <f>VLOOKUP(V1026,'Branch Wise Work Timelines'!C:G,3,FALSE)+AA1026</f>
        <v>44881.416666666664</v>
      </c>
      <c r="AF1026" s="67">
        <f>IF(V1026="Bangalore",VLOOKUP(V1026,'Branch Wise Work Timelines'!C:G,4,FALSE)+AA1026+1,IF(V1026="Mumbai",VLOOKUP(V1026,'Branch Wise Work Timelines'!C:G,4,FALSE)+AA1026+1,VLOOKUP(V1026,'Branch Wise Work Timelines'!C:G,4,FALSE)+AA1026))</f>
        <v>44882.25</v>
      </c>
      <c r="AG1026" s="67">
        <f>WORKDAY.INTL(AA1026,1,11)+VLOOKUP(V1026,'Branch Wise Work Timelines'!C:G,3,FALSE)</f>
        <v>44882.416666666664</v>
      </c>
      <c r="AH1026" s="69" t="str">
        <f t="shared" ref="AH1026:AH1089" ca="1" si="201">IF(Q1026&lt;&gt;"Success",IF(U1026&gt;Z1026,"Out of TAT","In TAT"),IF(O1026&gt;AD1026,"Not Met","Met"))</f>
        <v>Out of TAT</v>
      </c>
      <c r="AI1026" s="69">
        <f t="shared" ref="AI1026:AI1089" ca="1" si="202">ROUNDUP((U1026-AD1026)*24,0)</f>
        <v>20701</v>
      </c>
      <c r="AJ1026" s="69" t="str">
        <f ca="1">IF(AI1026&lt;0,"0-12",IFERROR(VLOOKUP(AI1026,Breakup[],2,FALSE),"&gt;24"))</f>
        <v>&gt;24</v>
      </c>
      <c r="AK1026" s="69" t="str">
        <f>VLOOKUP(V1026,Master!B:D,3,FALSE)</f>
        <v>East</v>
      </c>
      <c r="AL1026" s="69" t="str">
        <f t="shared" ref="AL1026:AL1089" si="203">IF(V1026="Bangalore",IF(W1026="CLS",V1026&amp;"-"&amp;"CLS",V1026),(V1026))</f>
        <v>Mumbai</v>
      </c>
    </row>
    <row r="1027" spans="1:38">
      <c r="A1027" s="13" t="s">
        <v>2355</v>
      </c>
      <c r="B1027" s="54">
        <v>44701.487614386599</v>
      </c>
      <c r="C1027" s="13" t="s">
        <v>450</v>
      </c>
      <c r="D1027" s="13">
        <v>1424</v>
      </c>
      <c r="E1027" s="13" t="s">
        <v>2356</v>
      </c>
      <c r="F1027" s="13" t="s">
        <v>33</v>
      </c>
      <c r="G1027" s="14">
        <v>1653027917208</v>
      </c>
      <c r="H1027" s="55">
        <v>0.583321759259259</v>
      </c>
      <c r="I1027" s="33">
        <v>44887.583321759303</v>
      </c>
      <c r="J1027" s="58">
        <v>44887</v>
      </c>
      <c r="K1027" s="13" t="s">
        <v>452</v>
      </c>
      <c r="L1027" s="13" t="s">
        <v>36</v>
      </c>
      <c r="M1027" s="13" t="s">
        <v>450</v>
      </c>
      <c r="N1027" s="13" t="s">
        <v>206</v>
      </c>
      <c r="O1027" s="33" t="s">
        <v>38</v>
      </c>
      <c r="P1027" s="58" t="s">
        <v>38</v>
      </c>
      <c r="Q1027" s="33" t="s">
        <v>207</v>
      </c>
      <c r="R1027" s="14" t="s">
        <v>38</v>
      </c>
      <c r="S1027" s="13" t="s">
        <v>216</v>
      </c>
      <c r="T1027" s="13" t="s">
        <v>217</v>
      </c>
      <c r="U1027" s="33">
        <f t="shared" ca="1" si="192"/>
        <v>45744.56914039352</v>
      </c>
      <c r="V1027" s="13" t="str">
        <f t="shared" si="193"/>
        <v>Chennai</v>
      </c>
      <c r="W1027" s="13" t="str">
        <f t="shared" si="194"/>
        <v>RI</v>
      </c>
      <c r="X1027" s="13">
        <f t="shared" si="195"/>
        <v>13</v>
      </c>
      <c r="Y1027" s="13" t="str">
        <f>IFERROR(VLOOKUP(C1027,ReceivingTeam[],2,FALSE),"HelpDesk")</f>
        <v>HelpDesk</v>
      </c>
      <c r="Z1027" s="67">
        <f t="shared" si="196"/>
        <v>44888.729155092631</v>
      </c>
      <c r="AA1027" s="68">
        <f t="shared" si="197"/>
        <v>44887</v>
      </c>
      <c r="AB1027" s="69" t="b">
        <f t="shared" si="198"/>
        <v>1</v>
      </c>
      <c r="AC1027" s="70">
        <f t="shared" si="199"/>
        <v>0.5</v>
      </c>
      <c r="AD1027" s="67">
        <f t="shared" si="200"/>
        <v>44888.729155092631</v>
      </c>
      <c r="AE1027" s="67">
        <f>VLOOKUP(V1027,'Branch Wise Work Timelines'!C:G,3,FALSE)+AA1027</f>
        <v>44887.416666666664</v>
      </c>
      <c r="AF1027" s="67">
        <f>IF(V1027="Bangalore",VLOOKUP(V1027,'Branch Wise Work Timelines'!C:G,4,FALSE)+AA1027+1,IF(V1027="Mumbai",VLOOKUP(V1027,'Branch Wise Work Timelines'!C:G,4,FALSE)+AA1027+1,VLOOKUP(V1027,'Branch Wise Work Timelines'!C:G,4,FALSE)+AA1027))</f>
        <v>44887.770833333336</v>
      </c>
      <c r="AG1027" s="67">
        <f>WORKDAY.INTL(AA1027,1,11)+VLOOKUP(V1027,'Branch Wise Work Timelines'!C:G,3,FALSE)</f>
        <v>44888.416666666664</v>
      </c>
      <c r="AH1027" s="69" t="str">
        <f t="shared" ca="1" si="201"/>
        <v>Out of TAT</v>
      </c>
      <c r="AI1027" s="69">
        <f t="shared" ca="1" si="202"/>
        <v>20541</v>
      </c>
      <c r="AJ1027" s="69" t="str">
        <f ca="1">IF(AI1027&lt;0,"0-12",IFERROR(VLOOKUP(AI1027,Breakup[],2,FALSE),"&gt;24"))</f>
        <v>&gt;24</v>
      </c>
      <c r="AK1027" s="69" t="str">
        <f>VLOOKUP(V1027,Master!B:D,3,FALSE)</f>
        <v>South</v>
      </c>
      <c r="AL1027" s="69" t="str">
        <f t="shared" si="203"/>
        <v>Chennai</v>
      </c>
    </row>
    <row r="1028" spans="1:38">
      <c r="A1028" s="13" t="s">
        <v>2357</v>
      </c>
      <c r="B1028" s="54">
        <v>44700.618793368099</v>
      </c>
      <c r="C1028" s="13" t="s">
        <v>401</v>
      </c>
      <c r="D1028" s="13">
        <v>1752</v>
      </c>
      <c r="E1028" s="13" t="s">
        <v>2358</v>
      </c>
      <c r="F1028" s="13" t="s">
        <v>33</v>
      </c>
      <c r="G1028" s="14">
        <v>1653026460914</v>
      </c>
      <c r="H1028" s="55">
        <v>0.69873842592592605</v>
      </c>
      <c r="I1028" s="33">
        <v>44889.698738425897</v>
      </c>
      <c r="J1028" s="58">
        <v>44889</v>
      </c>
      <c r="K1028" s="13" t="s">
        <v>325</v>
      </c>
      <c r="L1028" s="13" t="s">
        <v>55</v>
      </c>
      <c r="M1028" s="13" t="s">
        <v>401</v>
      </c>
      <c r="N1028" s="13" t="s">
        <v>206</v>
      </c>
      <c r="O1028" s="33" t="s">
        <v>38</v>
      </c>
      <c r="P1028" s="58" t="s">
        <v>38</v>
      </c>
      <c r="Q1028" s="33" t="s">
        <v>207</v>
      </c>
      <c r="R1028" s="14" t="s">
        <v>38</v>
      </c>
      <c r="S1028" s="13" t="s">
        <v>208</v>
      </c>
      <c r="T1028" s="13" t="s">
        <v>209</v>
      </c>
      <c r="U1028" s="33">
        <f t="shared" ca="1" si="192"/>
        <v>45744.56914039352</v>
      </c>
      <c r="V1028" s="13" t="str">
        <f t="shared" si="193"/>
        <v>Delhi</v>
      </c>
      <c r="W1028" s="13" t="str">
        <f t="shared" si="194"/>
        <v>RI</v>
      </c>
      <c r="X1028" s="13">
        <f t="shared" si="195"/>
        <v>16</v>
      </c>
      <c r="Y1028" s="13" t="str">
        <f>IFERROR(VLOOKUP(C1028,ReceivingTeam[],2,FALSE),"HelpDesk")</f>
        <v>Branch office</v>
      </c>
      <c r="Z1028" s="67">
        <f t="shared" si="196"/>
        <v>44890.844571759226</v>
      </c>
      <c r="AA1028" s="68">
        <f t="shared" si="197"/>
        <v>44889</v>
      </c>
      <c r="AB1028" s="69" t="b">
        <f t="shared" si="198"/>
        <v>1</v>
      </c>
      <c r="AC1028" s="70">
        <f t="shared" si="199"/>
        <v>0.5</v>
      </c>
      <c r="AD1028" s="67">
        <f t="shared" si="200"/>
        <v>44890.844571759226</v>
      </c>
      <c r="AE1028" s="67">
        <f>VLOOKUP(V1028,'Branch Wise Work Timelines'!C:G,3,FALSE)+AA1028</f>
        <v>44889.416666666664</v>
      </c>
      <c r="AF1028" s="67">
        <f>IF(V1028="Bangalore",VLOOKUP(V1028,'Branch Wise Work Timelines'!C:G,4,FALSE)+AA1028+1,IF(V1028="Mumbai",VLOOKUP(V1028,'Branch Wise Work Timelines'!C:G,4,FALSE)+AA1028+1,VLOOKUP(V1028,'Branch Wise Work Timelines'!C:G,4,FALSE)+AA1028))</f>
        <v>44889.770833333336</v>
      </c>
      <c r="AG1028" s="67">
        <f>WORKDAY.INTL(AA1028,1,11)+VLOOKUP(V1028,'Branch Wise Work Timelines'!C:G,3,FALSE)</f>
        <v>44890.416666666664</v>
      </c>
      <c r="AH1028" s="69" t="str">
        <f t="shared" ca="1" si="201"/>
        <v>Out of TAT</v>
      </c>
      <c r="AI1028" s="69">
        <f t="shared" ca="1" si="202"/>
        <v>20490</v>
      </c>
      <c r="AJ1028" s="69" t="str">
        <f ca="1">IF(AI1028&lt;0,"0-12",IFERROR(VLOOKUP(AI1028,Breakup[],2,FALSE),"&gt;24"))</f>
        <v>&gt;24</v>
      </c>
      <c r="AK1028" s="69" t="str">
        <f>VLOOKUP(V1028,Master!B:D,3,FALSE)</f>
        <v>North</v>
      </c>
      <c r="AL1028" s="69" t="str">
        <f t="shared" si="203"/>
        <v>Delhi</v>
      </c>
    </row>
    <row r="1029" spans="1:38">
      <c r="A1029" s="13" t="s">
        <v>2359</v>
      </c>
      <c r="B1029" s="54">
        <v>44701.528003206004</v>
      </c>
      <c r="C1029" s="13" t="s">
        <v>2360</v>
      </c>
      <c r="D1029" s="13">
        <v>765</v>
      </c>
      <c r="E1029" s="13" t="s">
        <v>2361</v>
      </c>
      <c r="F1029" s="13" t="s">
        <v>33</v>
      </c>
      <c r="G1029" s="14">
        <v>1653030944104</v>
      </c>
      <c r="H1029" s="55">
        <v>0.68739583333333298</v>
      </c>
      <c r="I1029" s="33">
        <v>44888.687395833302</v>
      </c>
      <c r="J1029" s="58">
        <v>44888</v>
      </c>
      <c r="K1029" s="13" t="s">
        <v>213</v>
      </c>
      <c r="L1029" s="13" t="s">
        <v>30</v>
      </c>
      <c r="M1029" s="13" t="s">
        <v>282</v>
      </c>
      <c r="N1029" s="13" t="s">
        <v>206</v>
      </c>
      <c r="O1029" s="33" t="s">
        <v>38</v>
      </c>
      <c r="P1029" s="58" t="s">
        <v>38</v>
      </c>
      <c r="Q1029" s="33" t="s">
        <v>207</v>
      </c>
      <c r="R1029" s="14" t="s">
        <v>38</v>
      </c>
      <c r="S1029" s="13" t="s">
        <v>208</v>
      </c>
      <c r="T1029" s="13" t="s">
        <v>209</v>
      </c>
      <c r="U1029" s="33">
        <f t="shared" ca="1" si="192"/>
        <v>45744.56914039352</v>
      </c>
      <c r="V1029" s="13" t="str">
        <f t="shared" si="193"/>
        <v>Bangalore</v>
      </c>
      <c r="W1029" s="13" t="str">
        <f t="shared" si="194"/>
        <v>RI</v>
      </c>
      <c r="X1029" s="13">
        <f t="shared" si="195"/>
        <v>16</v>
      </c>
      <c r="Y1029" s="13" t="str">
        <f>IFERROR(VLOOKUP(C1029,ReceivingTeam[],2,FALSE),"HelpDesk")</f>
        <v>HelpDesk</v>
      </c>
      <c r="Z1029" s="67">
        <f t="shared" si="196"/>
        <v>44889.499895833302</v>
      </c>
      <c r="AA1029" s="68">
        <f t="shared" si="197"/>
        <v>44888</v>
      </c>
      <c r="AB1029" s="69" t="b">
        <f t="shared" si="198"/>
        <v>1</v>
      </c>
      <c r="AC1029" s="70">
        <f t="shared" si="199"/>
        <v>0.5</v>
      </c>
      <c r="AD1029" s="67">
        <f t="shared" si="200"/>
        <v>44889.499895833302</v>
      </c>
      <c r="AE1029" s="67">
        <f>VLOOKUP(V1029,'Branch Wise Work Timelines'!C:G,3,FALSE)+AA1029</f>
        <v>44888.416666666664</v>
      </c>
      <c r="AF1029" s="67">
        <f>IF(V1029="Bangalore",VLOOKUP(V1029,'Branch Wise Work Timelines'!C:G,4,FALSE)+AA1029+1,IF(V1029="Mumbai",VLOOKUP(V1029,'Branch Wise Work Timelines'!C:G,4,FALSE)+AA1029+1,VLOOKUP(V1029,'Branch Wise Work Timelines'!C:G,4,FALSE)+AA1029))</f>
        <v>44889.104166666664</v>
      </c>
      <c r="AG1029" s="67">
        <f>WORKDAY.INTL(AA1029,1,11)+VLOOKUP(V1029,'Branch Wise Work Timelines'!C:G,3,FALSE)</f>
        <v>44889.416666666664</v>
      </c>
      <c r="AH1029" s="69" t="str">
        <f t="shared" ca="1" si="201"/>
        <v>Out of TAT</v>
      </c>
      <c r="AI1029" s="69">
        <f t="shared" ca="1" si="202"/>
        <v>20522</v>
      </c>
      <c r="AJ1029" s="69" t="str">
        <f ca="1">IF(AI1029&lt;0,"0-12",IFERROR(VLOOKUP(AI1029,Breakup[],2,FALSE),"&gt;24"))</f>
        <v>&gt;24</v>
      </c>
      <c r="AK1029" s="69" t="str">
        <f>VLOOKUP(V1029,Master!B:D,3,FALSE)</f>
        <v>South</v>
      </c>
      <c r="AL1029" s="69" t="str">
        <f t="shared" si="203"/>
        <v>Bangalore</v>
      </c>
    </row>
    <row r="1030" spans="1:38">
      <c r="A1030" s="13" t="s">
        <v>2362</v>
      </c>
      <c r="B1030" s="54">
        <v>44701.489151585702</v>
      </c>
      <c r="C1030" s="13" t="s">
        <v>268</v>
      </c>
      <c r="D1030" s="13">
        <v>70</v>
      </c>
      <c r="E1030" s="13" t="s">
        <v>2363</v>
      </c>
      <c r="F1030" s="13" t="s">
        <v>15</v>
      </c>
      <c r="G1030" s="14">
        <v>1653031432017</v>
      </c>
      <c r="H1030" s="55">
        <v>0.92935185185185198</v>
      </c>
      <c r="I1030" s="33">
        <v>44891.929351851897</v>
      </c>
      <c r="J1030" s="58">
        <v>44891</v>
      </c>
      <c r="K1030" s="13" t="s">
        <v>213</v>
      </c>
      <c r="L1030" s="13" t="s">
        <v>30</v>
      </c>
      <c r="M1030" s="13" t="s">
        <v>75</v>
      </c>
      <c r="N1030" s="13" t="s">
        <v>206</v>
      </c>
      <c r="O1030" s="33">
        <v>44891.848680555602</v>
      </c>
      <c r="P1030" s="58">
        <v>44891</v>
      </c>
      <c r="Q1030" s="33" t="s">
        <v>237</v>
      </c>
      <c r="R1030" s="14">
        <v>988</v>
      </c>
      <c r="S1030" s="13" t="s">
        <v>216</v>
      </c>
      <c r="T1030" s="13" t="s">
        <v>217</v>
      </c>
      <c r="U1030" s="33">
        <f t="shared" ca="1" si="192"/>
        <v>45744.56914039352</v>
      </c>
      <c r="V1030" s="13" t="str">
        <f t="shared" si="193"/>
        <v>Bangalore</v>
      </c>
      <c r="W1030" s="13" t="str">
        <f t="shared" si="194"/>
        <v>CLS</v>
      </c>
      <c r="X1030" s="13">
        <f t="shared" si="195"/>
        <v>22</v>
      </c>
      <c r="Y1030" s="13" t="str">
        <f>IFERROR(VLOOKUP(C1030,ReceivingTeam[],2,FALSE),"HelpDesk")</f>
        <v>HelpDesk</v>
      </c>
      <c r="Z1030" s="67">
        <f t="shared" si="196"/>
        <v>44893.741851851897</v>
      </c>
      <c r="AA1030" s="68">
        <f t="shared" si="197"/>
        <v>44891</v>
      </c>
      <c r="AB1030" s="69" t="b">
        <f t="shared" si="198"/>
        <v>1</v>
      </c>
      <c r="AC1030" s="70">
        <f t="shared" si="199"/>
        <v>0.5</v>
      </c>
      <c r="AD1030" s="67">
        <f t="shared" si="200"/>
        <v>44893.741851851897</v>
      </c>
      <c r="AE1030" s="67">
        <f>VLOOKUP(V1030,'Branch Wise Work Timelines'!C:G,3,FALSE)+AA1030</f>
        <v>44891.416666666664</v>
      </c>
      <c r="AF1030" s="67">
        <f>IF(V1030="Bangalore",VLOOKUP(V1030,'Branch Wise Work Timelines'!C:G,4,FALSE)+AA1030+1,IF(V1030="Mumbai",VLOOKUP(V1030,'Branch Wise Work Timelines'!C:G,4,FALSE)+AA1030+1,VLOOKUP(V1030,'Branch Wise Work Timelines'!C:G,4,FALSE)+AA1030))</f>
        <v>44892.104166666664</v>
      </c>
      <c r="AG1030" s="67">
        <f>WORKDAY.INTL(AA1030,1,11)+VLOOKUP(V1030,'Branch Wise Work Timelines'!C:G,3,FALSE)</f>
        <v>44893.416666666664</v>
      </c>
      <c r="AH1030" s="69" t="str">
        <f t="shared" si="201"/>
        <v>Met</v>
      </c>
      <c r="AI1030" s="69">
        <f t="shared" ca="1" si="202"/>
        <v>20420</v>
      </c>
      <c r="AJ1030" s="69" t="str">
        <f ca="1">IF(AI1030&lt;0,"0-12",IFERROR(VLOOKUP(AI1030,Breakup[],2,FALSE),"&gt;24"))</f>
        <v>&gt;24</v>
      </c>
      <c r="AK1030" s="69" t="str">
        <f>VLOOKUP(V1030,Master!B:D,3,FALSE)</f>
        <v>South</v>
      </c>
      <c r="AL1030" s="69" t="str">
        <f t="shared" si="203"/>
        <v>Bangalore-CLS</v>
      </c>
    </row>
    <row r="1031" spans="1:38">
      <c r="A1031" s="13" t="s">
        <v>2364</v>
      </c>
      <c r="B1031" s="54">
        <v>44701.566665243103</v>
      </c>
      <c r="C1031" s="13" t="s">
        <v>280</v>
      </c>
      <c r="D1031" s="13">
        <v>797</v>
      </c>
      <c r="E1031" s="13" t="s">
        <v>2365</v>
      </c>
      <c r="F1031" s="13" t="s">
        <v>33</v>
      </c>
      <c r="G1031" s="14">
        <v>1653035836057</v>
      </c>
      <c r="H1031" s="55">
        <v>0.84004629629629601</v>
      </c>
      <c r="I1031" s="33">
        <v>44883.840046296304</v>
      </c>
      <c r="J1031" s="58">
        <v>44883</v>
      </c>
      <c r="K1031" s="13" t="s">
        <v>213</v>
      </c>
      <c r="L1031" s="13" t="s">
        <v>30</v>
      </c>
      <c r="M1031" s="13" t="s">
        <v>282</v>
      </c>
      <c r="N1031" s="13" t="s">
        <v>206</v>
      </c>
      <c r="O1031" s="33" t="s">
        <v>38</v>
      </c>
      <c r="P1031" s="58" t="s">
        <v>38</v>
      </c>
      <c r="Q1031" s="33" t="s">
        <v>207</v>
      </c>
      <c r="R1031" s="14" t="s">
        <v>38</v>
      </c>
      <c r="S1031" s="13" t="s">
        <v>208</v>
      </c>
      <c r="T1031" s="13" t="s">
        <v>209</v>
      </c>
      <c r="U1031" s="33">
        <f t="shared" ca="1" si="192"/>
        <v>45744.56914039352</v>
      </c>
      <c r="V1031" s="13" t="str">
        <f t="shared" si="193"/>
        <v>Bangalore</v>
      </c>
      <c r="W1031" s="13" t="str">
        <f t="shared" si="194"/>
        <v>RI</v>
      </c>
      <c r="X1031" s="13">
        <f t="shared" si="195"/>
        <v>20</v>
      </c>
      <c r="Y1031" s="13" t="str">
        <f>IFERROR(VLOOKUP(C1031,ReceivingTeam[],2,FALSE),"HelpDesk")</f>
        <v>HelpDesk</v>
      </c>
      <c r="Z1031" s="67">
        <f t="shared" si="196"/>
        <v>44884.652546296304</v>
      </c>
      <c r="AA1031" s="68">
        <f t="shared" si="197"/>
        <v>44883</v>
      </c>
      <c r="AB1031" s="69" t="b">
        <f t="shared" si="198"/>
        <v>1</v>
      </c>
      <c r="AC1031" s="70">
        <f t="shared" si="199"/>
        <v>0.5</v>
      </c>
      <c r="AD1031" s="67">
        <f t="shared" si="200"/>
        <v>44884.652546296304</v>
      </c>
      <c r="AE1031" s="67">
        <f>VLOOKUP(V1031,'Branch Wise Work Timelines'!C:G,3,FALSE)+AA1031</f>
        <v>44883.416666666664</v>
      </c>
      <c r="AF1031" s="67">
        <f>IF(V1031="Bangalore",VLOOKUP(V1031,'Branch Wise Work Timelines'!C:G,4,FALSE)+AA1031+1,IF(V1031="Mumbai",VLOOKUP(V1031,'Branch Wise Work Timelines'!C:G,4,FALSE)+AA1031+1,VLOOKUP(V1031,'Branch Wise Work Timelines'!C:G,4,FALSE)+AA1031))</f>
        <v>44884.104166666664</v>
      </c>
      <c r="AG1031" s="67">
        <f>WORKDAY.INTL(AA1031,1,11)+VLOOKUP(V1031,'Branch Wise Work Timelines'!C:G,3,FALSE)</f>
        <v>44884.416666666664</v>
      </c>
      <c r="AH1031" s="69" t="str">
        <f t="shared" ca="1" si="201"/>
        <v>Out of TAT</v>
      </c>
      <c r="AI1031" s="69">
        <f t="shared" ca="1" si="202"/>
        <v>20638</v>
      </c>
      <c r="AJ1031" s="69" t="str">
        <f ca="1">IF(AI1031&lt;0,"0-12",IFERROR(VLOOKUP(AI1031,Breakup[],2,FALSE),"&gt;24"))</f>
        <v>&gt;24</v>
      </c>
      <c r="AK1031" s="69" t="str">
        <f>VLOOKUP(V1031,Master!B:D,3,FALSE)</f>
        <v>South</v>
      </c>
      <c r="AL1031" s="69" t="str">
        <f t="shared" si="203"/>
        <v>Bangalore</v>
      </c>
    </row>
    <row r="1032" spans="1:38">
      <c r="A1032" s="13" t="s">
        <v>2366</v>
      </c>
      <c r="B1032" s="54">
        <v>44698.684743171303</v>
      </c>
      <c r="C1032" s="13" t="s">
        <v>535</v>
      </c>
      <c r="D1032" s="13">
        <v>1438</v>
      </c>
      <c r="E1032" s="13" t="s">
        <v>2367</v>
      </c>
      <c r="F1032" s="13" t="s">
        <v>33</v>
      </c>
      <c r="G1032" s="14">
        <v>1653033606328</v>
      </c>
      <c r="H1032" s="55">
        <v>0.41100694444444402</v>
      </c>
      <c r="I1032" s="33">
        <v>44882.4110069444</v>
      </c>
      <c r="J1032" s="58">
        <v>44882</v>
      </c>
      <c r="K1032" s="13" t="s">
        <v>397</v>
      </c>
      <c r="L1032" s="13" t="s">
        <v>50</v>
      </c>
      <c r="M1032" s="13" t="s">
        <v>153</v>
      </c>
      <c r="N1032" s="13" t="s">
        <v>206</v>
      </c>
      <c r="O1032" s="33" t="s">
        <v>38</v>
      </c>
      <c r="P1032" s="58" t="s">
        <v>38</v>
      </c>
      <c r="Q1032" s="33" t="s">
        <v>207</v>
      </c>
      <c r="R1032" s="14" t="s">
        <v>38</v>
      </c>
      <c r="S1032" s="13" t="s">
        <v>216</v>
      </c>
      <c r="T1032" s="13" t="s">
        <v>217</v>
      </c>
      <c r="U1032" s="33">
        <f t="shared" ca="1" si="192"/>
        <v>45744.56914039352</v>
      </c>
      <c r="V1032" s="13" t="str">
        <f t="shared" si="193"/>
        <v>Cochin</v>
      </c>
      <c r="W1032" s="13" t="str">
        <f t="shared" si="194"/>
        <v>RI</v>
      </c>
      <c r="X1032" s="13">
        <f t="shared" si="195"/>
        <v>9</v>
      </c>
      <c r="Y1032" s="13" t="str">
        <f>IFERROR(VLOOKUP(C1032,ReceivingTeam[],2,FALSE),"HelpDesk")</f>
        <v>HelpDesk</v>
      </c>
      <c r="Z1032" s="67">
        <f t="shared" si="196"/>
        <v>44883.562499999993</v>
      </c>
      <c r="AA1032" s="68">
        <f t="shared" si="197"/>
        <v>44882</v>
      </c>
      <c r="AB1032" s="69" t="b">
        <f t="shared" si="198"/>
        <v>1</v>
      </c>
      <c r="AC1032" s="70">
        <f t="shared" si="199"/>
        <v>0.5</v>
      </c>
      <c r="AD1032" s="67">
        <f t="shared" si="200"/>
        <v>44883.562499999993</v>
      </c>
      <c r="AE1032" s="67">
        <f>VLOOKUP(V1032,'Branch Wise Work Timelines'!C:G,3,FALSE)+AA1032</f>
        <v>44882.416666666664</v>
      </c>
      <c r="AF1032" s="67">
        <f>IF(V1032="Bangalore",VLOOKUP(V1032,'Branch Wise Work Timelines'!C:G,4,FALSE)+AA1032+1,IF(V1032="Mumbai",VLOOKUP(V1032,'Branch Wise Work Timelines'!C:G,4,FALSE)+AA1032+1,VLOOKUP(V1032,'Branch Wise Work Timelines'!C:G,4,FALSE)+AA1032))</f>
        <v>44882.770833333336</v>
      </c>
      <c r="AG1032" s="67">
        <f>WORKDAY.INTL(AA1032,1,11)+VLOOKUP(V1032,'Branch Wise Work Timelines'!C:G,3,FALSE)</f>
        <v>44883.416666666664</v>
      </c>
      <c r="AH1032" s="69" t="str">
        <f t="shared" ca="1" si="201"/>
        <v>Out of TAT</v>
      </c>
      <c r="AI1032" s="69">
        <f t="shared" ca="1" si="202"/>
        <v>20665</v>
      </c>
      <c r="AJ1032" s="69" t="str">
        <f ca="1">IF(AI1032&lt;0,"0-12",IFERROR(VLOOKUP(AI1032,Breakup[],2,FALSE),"&gt;24"))</f>
        <v>&gt;24</v>
      </c>
      <c r="AK1032" s="69" t="str">
        <f>VLOOKUP(V1032,Master!B:D,3,FALSE)</f>
        <v>South</v>
      </c>
      <c r="AL1032" s="69" t="str">
        <f t="shared" si="203"/>
        <v>Cochin</v>
      </c>
    </row>
    <row r="1033" spans="1:38">
      <c r="A1033" s="13" t="s">
        <v>2368</v>
      </c>
      <c r="B1033" s="54">
        <v>44701.545001851897</v>
      </c>
      <c r="C1033" s="13" t="s">
        <v>586</v>
      </c>
      <c r="D1033" s="13">
        <v>1530</v>
      </c>
      <c r="E1033" s="13" t="s">
        <v>2369</v>
      </c>
      <c r="F1033" s="13" t="s">
        <v>15</v>
      </c>
      <c r="G1033" s="14">
        <v>1653031432017</v>
      </c>
      <c r="H1033" s="55">
        <v>0.57995370370370403</v>
      </c>
      <c r="I1033" s="33">
        <v>44882.579953703702</v>
      </c>
      <c r="J1033" s="58">
        <v>44882</v>
      </c>
      <c r="K1033" s="13" t="s">
        <v>213</v>
      </c>
      <c r="L1033" s="13" t="s">
        <v>30</v>
      </c>
      <c r="M1033" s="13" t="s">
        <v>75</v>
      </c>
      <c r="N1033" s="13" t="s">
        <v>206</v>
      </c>
      <c r="O1033" s="33" t="s">
        <v>38</v>
      </c>
      <c r="P1033" s="58" t="s">
        <v>38</v>
      </c>
      <c r="Q1033" s="33" t="s">
        <v>207</v>
      </c>
      <c r="R1033" s="14" t="s">
        <v>38</v>
      </c>
      <c r="S1033" s="13" t="s">
        <v>216</v>
      </c>
      <c r="T1033" s="13" t="s">
        <v>217</v>
      </c>
      <c r="U1033" s="33">
        <f t="shared" ca="1" si="192"/>
        <v>45744.56914039352</v>
      </c>
      <c r="V1033" s="13" t="str">
        <f t="shared" si="193"/>
        <v>Bangalore</v>
      </c>
      <c r="W1033" s="13" t="str">
        <f t="shared" si="194"/>
        <v>CLS</v>
      </c>
      <c r="X1033" s="13">
        <f t="shared" si="195"/>
        <v>13</v>
      </c>
      <c r="Y1033" s="13" t="str">
        <f>IFERROR(VLOOKUP(C1033,ReceivingTeam[],2,FALSE),"HelpDesk")</f>
        <v>HelpDesk</v>
      </c>
      <c r="Z1033" s="67">
        <f t="shared" si="196"/>
        <v>44883.079953703702</v>
      </c>
      <c r="AA1033" s="68">
        <f t="shared" si="197"/>
        <v>44882</v>
      </c>
      <c r="AB1033" s="69" t="b">
        <f t="shared" si="198"/>
        <v>1</v>
      </c>
      <c r="AC1033" s="70">
        <f t="shared" si="199"/>
        <v>0.5</v>
      </c>
      <c r="AD1033" s="67">
        <f t="shared" si="200"/>
        <v>44883.079953703702</v>
      </c>
      <c r="AE1033" s="67">
        <f>VLOOKUP(V1033,'Branch Wise Work Timelines'!C:G,3,FALSE)+AA1033</f>
        <v>44882.416666666664</v>
      </c>
      <c r="AF1033" s="67">
        <f>IF(V1033="Bangalore",VLOOKUP(V1033,'Branch Wise Work Timelines'!C:G,4,FALSE)+AA1033+1,IF(V1033="Mumbai",VLOOKUP(V1033,'Branch Wise Work Timelines'!C:G,4,FALSE)+AA1033+1,VLOOKUP(V1033,'Branch Wise Work Timelines'!C:G,4,FALSE)+AA1033))</f>
        <v>44883.104166666664</v>
      </c>
      <c r="AG1033" s="67">
        <f>WORKDAY.INTL(AA1033,1,11)+VLOOKUP(V1033,'Branch Wise Work Timelines'!C:G,3,FALSE)</f>
        <v>44883.416666666664</v>
      </c>
      <c r="AH1033" s="69" t="str">
        <f t="shared" ca="1" si="201"/>
        <v>Out of TAT</v>
      </c>
      <c r="AI1033" s="69">
        <f t="shared" ca="1" si="202"/>
        <v>20676</v>
      </c>
      <c r="AJ1033" s="69" t="str">
        <f ca="1">IF(AI1033&lt;0,"0-12",IFERROR(VLOOKUP(AI1033,Breakup[],2,FALSE),"&gt;24"))</f>
        <v>&gt;24</v>
      </c>
      <c r="AK1033" s="69" t="str">
        <f>VLOOKUP(V1033,Master!B:D,3,FALSE)</f>
        <v>South</v>
      </c>
      <c r="AL1033" s="69" t="str">
        <f t="shared" si="203"/>
        <v>Bangalore-CLS</v>
      </c>
    </row>
    <row r="1034" spans="1:38">
      <c r="A1034" s="13" t="s">
        <v>2370</v>
      </c>
      <c r="B1034" s="54">
        <v>44701.6362870718</v>
      </c>
      <c r="C1034" s="13" t="s">
        <v>467</v>
      </c>
      <c r="D1034" s="13">
        <v>256</v>
      </c>
      <c r="E1034" s="13" t="s">
        <v>2371</v>
      </c>
      <c r="F1034" s="13" t="s">
        <v>15</v>
      </c>
      <c r="G1034" s="14">
        <v>1653043498252</v>
      </c>
      <c r="H1034" s="55">
        <v>0.73890046296296297</v>
      </c>
      <c r="I1034" s="33">
        <v>44888.738900463002</v>
      </c>
      <c r="J1034" s="58">
        <v>44888</v>
      </c>
      <c r="K1034" s="13" t="s">
        <v>213</v>
      </c>
      <c r="L1034" s="13" t="s">
        <v>30</v>
      </c>
      <c r="M1034" s="13" t="s">
        <v>214</v>
      </c>
      <c r="N1034" s="13" t="s">
        <v>206</v>
      </c>
      <c r="O1034" s="33" t="s">
        <v>38</v>
      </c>
      <c r="P1034" s="58" t="s">
        <v>38</v>
      </c>
      <c r="Q1034" s="33" t="s">
        <v>207</v>
      </c>
      <c r="R1034" s="14" t="s">
        <v>38</v>
      </c>
      <c r="S1034" s="13" t="s">
        <v>216</v>
      </c>
      <c r="T1034" s="13" t="s">
        <v>217</v>
      </c>
      <c r="U1034" s="33">
        <f t="shared" ca="1" si="192"/>
        <v>45744.56914039352</v>
      </c>
      <c r="V1034" s="13" t="str">
        <f t="shared" si="193"/>
        <v>Bangalore</v>
      </c>
      <c r="W1034" s="13" t="str">
        <f t="shared" si="194"/>
        <v>CLS</v>
      </c>
      <c r="X1034" s="13">
        <f t="shared" si="195"/>
        <v>17</v>
      </c>
      <c r="Y1034" s="13" t="str">
        <f>IFERROR(VLOOKUP(C1034,ReceivingTeam[],2,FALSE),"HelpDesk")</f>
        <v>HelpDesk</v>
      </c>
      <c r="Z1034" s="67">
        <f t="shared" si="196"/>
        <v>44889.551400463002</v>
      </c>
      <c r="AA1034" s="68">
        <f t="shared" si="197"/>
        <v>44888</v>
      </c>
      <c r="AB1034" s="69" t="b">
        <f t="shared" si="198"/>
        <v>1</v>
      </c>
      <c r="AC1034" s="70">
        <f t="shared" si="199"/>
        <v>0.5</v>
      </c>
      <c r="AD1034" s="67">
        <f t="shared" si="200"/>
        <v>44889.551400463002</v>
      </c>
      <c r="AE1034" s="67">
        <f>VLOOKUP(V1034,'Branch Wise Work Timelines'!C:G,3,FALSE)+AA1034</f>
        <v>44888.416666666664</v>
      </c>
      <c r="AF1034" s="67">
        <f>IF(V1034="Bangalore",VLOOKUP(V1034,'Branch Wise Work Timelines'!C:G,4,FALSE)+AA1034+1,IF(V1034="Mumbai",VLOOKUP(V1034,'Branch Wise Work Timelines'!C:G,4,FALSE)+AA1034+1,VLOOKUP(V1034,'Branch Wise Work Timelines'!C:G,4,FALSE)+AA1034))</f>
        <v>44889.104166666664</v>
      </c>
      <c r="AG1034" s="67">
        <f>WORKDAY.INTL(AA1034,1,11)+VLOOKUP(V1034,'Branch Wise Work Timelines'!C:G,3,FALSE)</f>
        <v>44889.416666666664</v>
      </c>
      <c r="AH1034" s="69" t="str">
        <f t="shared" ca="1" si="201"/>
        <v>Out of TAT</v>
      </c>
      <c r="AI1034" s="69">
        <f t="shared" ca="1" si="202"/>
        <v>20521</v>
      </c>
      <c r="AJ1034" s="69" t="str">
        <f ca="1">IF(AI1034&lt;0,"0-12",IFERROR(VLOOKUP(AI1034,Breakup[],2,FALSE),"&gt;24"))</f>
        <v>&gt;24</v>
      </c>
      <c r="AK1034" s="69" t="str">
        <f>VLOOKUP(V1034,Master!B:D,3,FALSE)</f>
        <v>South</v>
      </c>
      <c r="AL1034" s="69" t="str">
        <f t="shared" si="203"/>
        <v>Bangalore-CLS</v>
      </c>
    </row>
    <row r="1035" spans="1:38">
      <c r="A1035" s="13" t="s">
        <v>2372</v>
      </c>
      <c r="B1035" s="54">
        <v>44701.638607557899</v>
      </c>
      <c r="C1035" s="13" t="s">
        <v>586</v>
      </c>
      <c r="D1035" s="13">
        <v>1943</v>
      </c>
      <c r="E1035" s="13" t="s">
        <v>2373</v>
      </c>
      <c r="F1035" s="13" t="s">
        <v>15</v>
      </c>
      <c r="G1035" s="14">
        <v>1653043347189</v>
      </c>
      <c r="H1035" s="55">
        <v>3.2060185185185198E-2</v>
      </c>
      <c r="I1035" s="33">
        <v>44888.0320601852</v>
      </c>
      <c r="J1035" s="58">
        <v>44888</v>
      </c>
      <c r="K1035" s="13" t="s">
        <v>213</v>
      </c>
      <c r="L1035" s="13" t="s">
        <v>30</v>
      </c>
      <c r="M1035" s="13" t="s">
        <v>75</v>
      </c>
      <c r="N1035" s="13" t="s">
        <v>206</v>
      </c>
      <c r="O1035" s="33" t="s">
        <v>38</v>
      </c>
      <c r="P1035" s="58" t="s">
        <v>38</v>
      </c>
      <c r="Q1035" s="33" t="s">
        <v>207</v>
      </c>
      <c r="R1035" s="14" t="s">
        <v>38</v>
      </c>
      <c r="S1035" s="13" t="s">
        <v>208</v>
      </c>
      <c r="T1035" s="13" t="s">
        <v>209</v>
      </c>
      <c r="U1035" s="33">
        <f t="shared" ca="1" si="192"/>
        <v>45744.56914039352</v>
      </c>
      <c r="V1035" s="13" t="str">
        <f t="shared" si="193"/>
        <v>Bangalore</v>
      </c>
      <c r="W1035" s="13" t="str">
        <f t="shared" si="194"/>
        <v>CLS</v>
      </c>
      <c r="X1035" s="13">
        <f t="shared" si="195"/>
        <v>0</v>
      </c>
      <c r="Y1035" s="13" t="str">
        <f>IFERROR(VLOOKUP(C1035,ReceivingTeam[],2,FALSE),"HelpDesk")</f>
        <v>HelpDesk</v>
      </c>
      <c r="Z1035" s="67">
        <f t="shared" si="196"/>
        <v>44888.916666666664</v>
      </c>
      <c r="AA1035" s="68">
        <f t="shared" si="197"/>
        <v>44888</v>
      </c>
      <c r="AB1035" s="69" t="b">
        <f t="shared" si="198"/>
        <v>1</v>
      </c>
      <c r="AC1035" s="70">
        <f t="shared" si="199"/>
        <v>0.5</v>
      </c>
      <c r="AD1035" s="67">
        <f t="shared" si="200"/>
        <v>44888.916666666664</v>
      </c>
      <c r="AE1035" s="67">
        <f>VLOOKUP(V1035,'Branch Wise Work Timelines'!C:G,3,FALSE)+AA1035</f>
        <v>44888.416666666664</v>
      </c>
      <c r="AF1035" s="67">
        <f>IF(V1035="Bangalore",VLOOKUP(V1035,'Branch Wise Work Timelines'!C:G,4,FALSE)+AA1035+1,IF(V1035="Mumbai",VLOOKUP(V1035,'Branch Wise Work Timelines'!C:G,4,FALSE)+AA1035+1,VLOOKUP(V1035,'Branch Wise Work Timelines'!C:G,4,FALSE)+AA1035))</f>
        <v>44889.104166666664</v>
      </c>
      <c r="AG1035" s="67">
        <f>WORKDAY.INTL(AA1035,1,11)+VLOOKUP(V1035,'Branch Wise Work Timelines'!C:G,3,FALSE)</f>
        <v>44889.416666666664</v>
      </c>
      <c r="AH1035" s="69" t="str">
        <f t="shared" ca="1" si="201"/>
        <v>Out of TAT</v>
      </c>
      <c r="AI1035" s="69">
        <f t="shared" ca="1" si="202"/>
        <v>20536</v>
      </c>
      <c r="AJ1035" s="69" t="str">
        <f ca="1">IF(AI1035&lt;0,"0-12",IFERROR(VLOOKUP(AI1035,Breakup[],2,FALSE),"&gt;24"))</f>
        <v>&gt;24</v>
      </c>
      <c r="AK1035" s="69" t="str">
        <f>VLOOKUP(V1035,Master!B:D,3,FALSE)</f>
        <v>South</v>
      </c>
      <c r="AL1035" s="69" t="str">
        <f t="shared" si="203"/>
        <v>Bangalore-CLS</v>
      </c>
    </row>
    <row r="1036" spans="1:38">
      <c r="A1036" s="13" t="s">
        <v>2374</v>
      </c>
      <c r="B1036" s="54">
        <v>44701.6619923611</v>
      </c>
      <c r="C1036" s="13" t="s">
        <v>219</v>
      </c>
      <c r="D1036" s="13">
        <v>319</v>
      </c>
      <c r="E1036" s="13" t="s">
        <v>2375</v>
      </c>
      <c r="F1036" s="13" t="s">
        <v>15</v>
      </c>
      <c r="G1036" s="14">
        <v>1653042748167</v>
      </c>
      <c r="H1036" s="55">
        <v>0.270706018518519</v>
      </c>
      <c r="I1036" s="33">
        <v>44888.270706018498</v>
      </c>
      <c r="J1036" s="58">
        <v>44888</v>
      </c>
      <c r="K1036" s="13" t="s">
        <v>213</v>
      </c>
      <c r="L1036" s="13" t="s">
        <v>30</v>
      </c>
      <c r="M1036" s="13" t="s">
        <v>214</v>
      </c>
      <c r="N1036" s="13" t="s">
        <v>206</v>
      </c>
      <c r="O1036" s="33" t="s">
        <v>38</v>
      </c>
      <c r="P1036" s="58" t="s">
        <v>38</v>
      </c>
      <c r="Q1036" s="33" t="s">
        <v>207</v>
      </c>
      <c r="R1036" s="14" t="s">
        <v>38</v>
      </c>
      <c r="S1036" s="13" t="s">
        <v>216</v>
      </c>
      <c r="T1036" s="13" t="s">
        <v>217</v>
      </c>
      <c r="U1036" s="33">
        <f t="shared" ca="1" si="192"/>
        <v>45744.56914039352</v>
      </c>
      <c r="V1036" s="13" t="str">
        <f t="shared" si="193"/>
        <v>Bangalore</v>
      </c>
      <c r="W1036" s="13" t="str">
        <f t="shared" si="194"/>
        <v>CLS</v>
      </c>
      <c r="X1036" s="13">
        <f t="shared" si="195"/>
        <v>6</v>
      </c>
      <c r="Y1036" s="13" t="str">
        <f>IFERROR(VLOOKUP(C1036,ReceivingTeam[],2,FALSE),"HelpDesk")</f>
        <v>HelpDesk</v>
      </c>
      <c r="Z1036" s="67">
        <f t="shared" si="196"/>
        <v>44888.916666666664</v>
      </c>
      <c r="AA1036" s="68">
        <f t="shared" si="197"/>
        <v>44888</v>
      </c>
      <c r="AB1036" s="69" t="b">
        <f t="shared" si="198"/>
        <v>1</v>
      </c>
      <c r="AC1036" s="70">
        <f t="shared" si="199"/>
        <v>0.5</v>
      </c>
      <c r="AD1036" s="67">
        <f t="shared" si="200"/>
        <v>44888.916666666664</v>
      </c>
      <c r="AE1036" s="67">
        <f>VLOOKUP(V1036,'Branch Wise Work Timelines'!C:G,3,FALSE)+AA1036</f>
        <v>44888.416666666664</v>
      </c>
      <c r="AF1036" s="67">
        <f>IF(V1036="Bangalore",VLOOKUP(V1036,'Branch Wise Work Timelines'!C:G,4,FALSE)+AA1036+1,IF(V1036="Mumbai",VLOOKUP(V1036,'Branch Wise Work Timelines'!C:G,4,FALSE)+AA1036+1,VLOOKUP(V1036,'Branch Wise Work Timelines'!C:G,4,FALSE)+AA1036))</f>
        <v>44889.104166666664</v>
      </c>
      <c r="AG1036" s="67">
        <f>WORKDAY.INTL(AA1036,1,11)+VLOOKUP(V1036,'Branch Wise Work Timelines'!C:G,3,FALSE)</f>
        <v>44889.416666666664</v>
      </c>
      <c r="AH1036" s="69" t="str">
        <f t="shared" ca="1" si="201"/>
        <v>Out of TAT</v>
      </c>
      <c r="AI1036" s="69">
        <f t="shared" ca="1" si="202"/>
        <v>20536</v>
      </c>
      <c r="AJ1036" s="69" t="str">
        <f ca="1">IF(AI1036&lt;0,"0-12",IFERROR(VLOOKUP(AI1036,Breakup[],2,FALSE),"&gt;24"))</f>
        <v>&gt;24</v>
      </c>
      <c r="AK1036" s="69" t="str">
        <f>VLOOKUP(V1036,Master!B:D,3,FALSE)</f>
        <v>South</v>
      </c>
      <c r="AL1036" s="69" t="str">
        <f t="shared" si="203"/>
        <v>Bangalore-CLS</v>
      </c>
    </row>
    <row r="1037" spans="1:38">
      <c r="A1037" s="13" t="s">
        <v>2376</v>
      </c>
      <c r="B1037" s="54">
        <v>44701.624876967602</v>
      </c>
      <c r="C1037" s="13" t="s">
        <v>87</v>
      </c>
      <c r="D1037" s="13">
        <v>554</v>
      </c>
      <c r="E1037" s="13" t="s">
        <v>2377</v>
      </c>
      <c r="F1037" s="13" t="s">
        <v>33</v>
      </c>
      <c r="G1037" s="14">
        <v>1653044260842</v>
      </c>
      <c r="H1037" s="55">
        <v>0.52104166666666696</v>
      </c>
      <c r="I1037" s="33">
        <v>44889.521041666703</v>
      </c>
      <c r="J1037" s="58">
        <v>44889</v>
      </c>
      <c r="K1037" s="13" t="s">
        <v>213</v>
      </c>
      <c r="L1037" s="13" t="s">
        <v>30</v>
      </c>
      <c r="M1037" s="13" t="s">
        <v>282</v>
      </c>
      <c r="N1037" s="13" t="s">
        <v>206</v>
      </c>
      <c r="O1037" s="33" t="s">
        <v>38</v>
      </c>
      <c r="P1037" s="58" t="s">
        <v>38</v>
      </c>
      <c r="Q1037" s="33" t="s">
        <v>207</v>
      </c>
      <c r="R1037" s="14" t="s">
        <v>38</v>
      </c>
      <c r="S1037" s="13" t="s">
        <v>216</v>
      </c>
      <c r="T1037" s="13" t="s">
        <v>217</v>
      </c>
      <c r="U1037" s="33">
        <f t="shared" ca="1" si="192"/>
        <v>45744.56914039352</v>
      </c>
      <c r="V1037" s="13" t="str">
        <f t="shared" si="193"/>
        <v>Bangalore</v>
      </c>
      <c r="W1037" s="13" t="str">
        <f t="shared" si="194"/>
        <v>RI</v>
      </c>
      <c r="X1037" s="13">
        <f t="shared" si="195"/>
        <v>12</v>
      </c>
      <c r="Y1037" s="13" t="str">
        <f>IFERROR(VLOOKUP(C1037,ReceivingTeam[],2,FALSE),"HelpDesk")</f>
        <v>Branch office</v>
      </c>
      <c r="Z1037" s="67">
        <f t="shared" si="196"/>
        <v>44890.021041666703</v>
      </c>
      <c r="AA1037" s="68">
        <f t="shared" si="197"/>
        <v>44889</v>
      </c>
      <c r="AB1037" s="69" t="b">
        <f t="shared" si="198"/>
        <v>1</v>
      </c>
      <c r="AC1037" s="70">
        <f t="shared" si="199"/>
        <v>0.5</v>
      </c>
      <c r="AD1037" s="67">
        <f t="shared" si="200"/>
        <v>44890.021041666703</v>
      </c>
      <c r="AE1037" s="67">
        <f>VLOOKUP(V1037,'Branch Wise Work Timelines'!C:G,3,FALSE)+AA1037</f>
        <v>44889.416666666664</v>
      </c>
      <c r="AF1037" s="67">
        <f>IF(V1037="Bangalore",VLOOKUP(V1037,'Branch Wise Work Timelines'!C:G,4,FALSE)+AA1037+1,IF(V1037="Mumbai",VLOOKUP(V1037,'Branch Wise Work Timelines'!C:G,4,FALSE)+AA1037+1,VLOOKUP(V1037,'Branch Wise Work Timelines'!C:G,4,FALSE)+AA1037))</f>
        <v>44890.104166666664</v>
      </c>
      <c r="AG1037" s="67">
        <f>WORKDAY.INTL(AA1037,1,11)+VLOOKUP(V1037,'Branch Wise Work Timelines'!C:G,3,FALSE)</f>
        <v>44890.416666666664</v>
      </c>
      <c r="AH1037" s="69" t="str">
        <f t="shared" ca="1" si="201"/>
        <v>Out of TAT</v>
      </c>
      <c r="AI1037" s="69">
        <f t="shared" ca="1" si="202"/>
        <v>20510</v>
      </c>
      <c r="AJ1037" s="69" t="str">
        <f ca="1">IF(AI1037&lt;0,"0-12",IFERROR(VLOOKUP(AI1037,Breakup[],2,FALSE),"&gt;24"))</f>
        <v>&gt;24</v>
      </c>
      <c r="AK1037" s="69" t="str">
        <f>VLOOKUP(V1037,Master!B:D,3,FALSE)</f>
        <v>South</v>
      </c>
      <c r="AL1037" s="69" t="str">
        <f t="shared" si="203"/>
        <v>Bangalore</v>
      </c>
    </row>
    <row r="1038" spans="1:38">
      <c r="A1038" s="13" t="s">
        <v>2378</v>
      </c>
      <c r="B1038" s="54">
        <v>44701.6267918171</v>
      </c>
      <c r="C1038" s="13" t="s">
        <v>1345</v>
      </c>
      <c r="D1038" s="13">
        <v>493</v>
      </c>
      <c r="E1038" s="13" t="s">
        <v>2379</v>
      </c>
      <c r="F1038" s="13" t="s">
        <v>15</v>
      </c>
      <c r="G1038" s="14">
        <v>1653043498252</v>
      </c>
      <c r="H1038" s="55">
        <v>0.99299768518518505</v>
      </c>
      <c r="I1038" s="33">
        <v>44884.9929976852</v>
      </c>
      <c r="J1038" s="58">
        <v>44884</v>
      </c>
      <c r="K1038" s="13" t="s">
        <v>213</v>
      </c>
      <c r="L1038" s="13" t="s">
        <v>30</v>
      </c>
      <c r="M1038" s="13" t="s">
        <v>214</v>
      </c>
      <c r="N1038" s="13" t="s">
        <v>206</v>
      </c>
      <c r="O1038" s="33" t="s">
        <v>38</v>
      </c>
      <c r="P1038" s="58" t="s">
        <v>38</v>
      </c>
      <c r="Q1038" s="33" t="s">
        <v>207</v>
      </c>
      <c r="R1038" s="14" t="s">
        <v>38</v>
      </c>
      <c r="S1038" s="13" t="s">
        <v>216</v>
      </c>
      <c r="T1038" s="13" t="s">
        <v>217</v>
      </c>
      <c r="U1038" s="33">
        <f t="shared" ca="1" si="192"/>
        <v>45744.56914039352</v>
      </c>
      <c r="V1038" s="13" t="str">
        <f t="shared" si="193"/>
        <v>Bangalore</v>
      </c>
      <c r="W1038" s="13" t="str">
        <f t="shared" si="194"/>
        <v>CLS</v>
      </c>
      <c r="X1038" s="13">
        <f t="shared" si="195"/>
        <v>23</v>
      </c>
      <c r="Y1038" s="13" t="str">
        <f>IFERROR(VLOOKUP(C1038,ReceivingTeam[],2,FALSE),"HelpDesk")</f>
        <v>HelpDesk</v>
      </c>
      <c r="Z1038" s="67">
        <f t="shared" si="196"/>
        <v>44886.8054976852</v>
      </c>
      <c r="AA1038" s="68">
        <f t="shared" si="197"/>
        <v>44884</v>
      </c>
      <c r="AB1038" s="69" t="b">
        <f t="shared" si="198"/>
        <v>1</v>
      </c>
      <c r="AC1038" s="70">
        <f t="shared" si="199"/>
        <v>0.5</v>
      </c>
      <c r="AD1038" s="67">
        <f t="shared" si="200"/>
        <v>44886.8054976852</v>
      </c>
      <c r="AE1038" s="67">
        <f>VLOOKUP(V1038,'Branch Wise Work Timelines'!C:G,3,FALSE)+AA1038</f>
        <v>44884.416666666664</v>
      </c>
      <c r="AF1038" s="67">
        <f>IF(V1038="Bangalore",VLOOKUP(V1038,'Branch Wise Work Timelines'!C:G,4,FALSE)+AA1038+1,IF(V1038="Mumbai",VLOOKUP(V1038,'Branch Wise Work Timelines'!C:G,4,FALSE)+AA1038+1,VLOOKUP(V1038,'Branch Wise Work Timelines'!C:G,4,FALSE)+AA1038))</f>
        <v>44885.104166666664</v>
      </c>
      <c r="AG1038" s="67">
        <f>WORKDAY.INTL(AA1038,1,11)+VLOOKUP(V1038,'Branch Wise Work Timelines'!C:G,3,FALSE)</f>
        <v>44886.416666666664</v>
      </c>
      <c r="AH1038" s="69" t="str">
        <f t="shared" ca="1" si="201"/>
        <v>Out of TAT</v>
      </c>
      <c r="AI1038" s="69">
        <f t="shared" ca="1" si="202"/>
        <v>20587</v>
      </c>
      <c r="AJ1038" s="69" t="str">
        <f ca="1">IF(AI1038&lt;0,"0-12",IFERROR(VLOOKUP(AI1038,Breakup[],2,FALSE),"&gt;24"))</f>
        <v>&gt;24</v>
      </c>
      <c r="AK1038" s="69" t="str">
        <f>VLOOKUP(V1038,Master!B:D,3,FALSE)</f>
        <v>South</v>
      </c>
      <c r="AL1038" s="69" t="str">
        <f t="shared" si="203"/>
        <v>Bangalore-CLS</v>
      </c>
    </row>
    <row r="1039" spans="1:38">
      <c r="A1039" s="13" t="s">
        <v>2380</v>
      </c>
      <c r="B1039" s="54">
        <v>44701.6541166319</v>
      </c>
      <c r="C1039" s="13" t="s">
        <v>211</v>
      </c>
      <c r="D1039" s="13">
        <v>621</v>
      </c>
      <c r="E1039" s="13" t="s">
        <v>2381</v>
      </c>
      <c r="F1039" s="13" t="s">
        <v>15</v>
      </c>
      <c r="G1039" s="14">
        <v>1653041711052</v>
      </c>
      <c r="H1039" s="55">
        <v>0.37042824074074099</v>
      </c>
      <c r="I1039" s="33">
        <v>44885.370428240698</v>
      </c>
      <c r="J1039" s="58">
        <v>44885</v>
      </c>
      <c r="K1039" s="13" t="s">
        <v>213</v>
      </c>
      <c r="L1039" s="13" t="s">
        <v>30</v>
      </c>
      <c r="M1039" s="13" t="s">
        <v>214</v>
      </c>
      <c r="N1039" s="13" t="s">
        <v>206</v>
      </c>
      <c r="O1039" s="33" t="s">
        <v>38</v>
      </c>
      <c r="P1039" s="58" t="s">
        <v>38</v>
      </c>
      <c r="Q1039" s="33" t="s">
        <v>207</v>
      </c>
      <c r="R1039" s="14" t="s">
        <v>38</v>
      </c>
      <c r="S1039" s="13" t="s">
        <v>216</v>
      </c>
      <c r="T1039" s="13" t="s">
        <v>217</v>
      </c>
      <c r="U1039" s="33">
        <f t="shared" ca="1" si="192"/>
        <v>45744.56914039352</v>
      </c>
      <c r="V1039" s="13" t="str">
        <f t="shared" si="193"/>
        <v>Bangalore</v>
      </c>
      <c r="W1039" s="13" t="str">
        <f t="shared" si="194"/>
        <v>CLS</v>
      </c>
      <c r="X1039" s="13">
        <f t="shared" si="195"/>
        <v>8</v>
      </c>
      <c r="Y1039" s="13" t="str">
        <f>IFERROR(VLOOKUP(C1039,ReceivingTeam[],2,FALSE),"HelpDesk")</f>
        <v>HelpDesk</v>
      </c>
      <c r="Z1039" s="67">
        <f t="shared" si="196"/>
        <v>44885.916666666664</v>
      </c>
      <c r="AA1039" s="68">
        <f t="shared" si="197"/>
        <v>44885</v>
      </c>
      <c r="AB1039" s="69" t="b">
        <f t="shared" si="198"/>
        <v>0</v>
      </c>
      <c r="AC1039" s="70">
        <f t="shared" si="199"/>
        <v>0.5</v>
      </c>
      <c r="AD1039" s="67">
        <f t="shared" si="200"/>
        <v>44885.916666666664</v>
      </c>
      <c r="AE1039" s="67">
        <f>VLOOKUP(V1039,'Branch Wise Work Timelines'!C:G,3,FALSE)+AA1039</f>
        <v>44885.416666666664</v>
      </c>
      <c r="AF1039" s="67">
        <f>IF(V1039="Bangalore",VLOOKUP(V1039,'Branch Wise Work Timelines'!C:G,4,FALSE)+AA1039+1,IF(V1039="Mumbai",VLOOKUP(V1039,'Branch Wise Work Timelines'!C:G,4,FALSE)+AA1039+1,VLOOKUP(V1039,'Branch Wise Work Timelines'!C:G,4,FALSE)+AA1039))</f>
        <v>44886.104166666664</v>
      </c>
      <c r="AG1039" s="67">
        <f>WORKDAY.INTL(AA1039,1,11)+VLOOKUP(V1039,'Branch Wise Work Timelines'!C:G,3,FALSE)</f>
        <v>44886.416666666664</v>
      </c>
      <c r="AH1039" s="69" t="str">
        <f t="shared" ca="1" si="201"/>
        <v>Out of TAT</v>
      </c>
      <c r="AI1039" s="69">
        <f t="shared" ca="1" si="202"/>
        <v>20608</v>
      </c>
      <c r="AJ1039" s="69" t="str">
        <f ca="1">IF(AI1039&lt;0,"0-12",IFERROR(VLOOKUP(AI1039,Breakup[],2,FALSE),"&gt;24"))</f>
        <v>&gt;24</v>
      </c>
      <c r="AK1039" s="69" t="str">
        <f>VLOOKUP(V1039,Master!B:D,3,FALSE)</f>
        <v>South</v>
      </c>
      <c r="AL1039" s="69" t="str">
        <f t="shared" si="203"/>
        <v>Bangalore-CLS</v>
      </c>
    </row>
    <row r="1040" spans="1:38">
      <c r="A1040" s="13" t="s">
        <v>2382</v>
      </c>
      <c r="B1040" s="54">
        <v>44701.637772951399</v>
      </c>
      <c r="C1040" s="13" t="s">
        <v>122</v>
      </c>
      <c r="D1040" s="13">
        <v>504</v>
      </c>
      <c r="E1040" s="13" t="s">
        <v>2383</v>
      </c>
      <c r="F1040" s="13" t="s">
        <v>33</v>
      </c>
      <c r="G1040" s="14">
        <v>1653045231812</v>
      </c>
      <c r="H1040" s="55">
        <v>0.97295138888888899</v>
      </c>
      <c r="I1040" s="33">
        <v>44889.972951388903</v>
      </c>
      <c r="J1040" s="58">
        <v>44889</v>
      </c>
      <c r="K1040" s="13" t="s">
        <v>263</v>
      </c>
      <c r="L1040" s="13" t="s">
        <v>69</v>
      </c>
      <c r="M1040" s="13" t="s">
        <v>101</v>
      </c>
      <c r="N1040" s="13" t="s">
        <v>206</v>
      </c>
      <c r="O1040" s="33" t="s">
        <v>38</v>
      </c>
      <c r="P1040" s="58" t="s">
        <v>38</v>
      </c>
      <c r="Q1040" s="33" t="s">
        <v>207</v>
      </c>
      <c r="R1040" s="14" t="s">
        <v>38</v>
      </c>
      <c r="S1040" s="13" t="s">
        <v>208</v>
      </c>
      <c r="T1040" s="13" t="s">
        <v>209</v>
      </c>
      <c r="U1040" s="33">
        <f t="shared" ca="1" si="192"/>
        <v>45744.56914039352</v>
      </c>
      <c r="V1040" s="13" t="str">
        <f t="shared" si="193"/>
        <v>Mumbai</v>
      </c>
      <c r="W1040" s="13" t="str">
        <f t="shared" si="194"/>
        <v>RI</v>
      </c>
      <c r="X1040" s="13">
        <f t="shared" si="195"/>
        <v>23</v>
      </c>
      <c r="Y1040" s="13" t="str">
        <f>IFERROR(VLOOKUP(C1040,ReceivingTeam[],2,FALSE),"HelpDesk")</f>
        <v>Branch office</v>
      </c>
      <c r="Z1040" s="67">
        <f t="shared" si="196"/>
        <v>44890.639618055568</v>
      </c>
      <c r="AA1040" s="68">
        <f t="shared" si="197"/>
        <v>44889</v>
      </c>
      <c r="AB1040" s="69" t="b">
        <f t="shared" si="198"/>
        <v>1</v>
      </c>
      <c r="AC1040" s="70">
        <f t="shared" si="199"/>
        <v>0.5</v>
      </c>
      <c r="AD1040" s="67">
        <f t="shared" si="200"/>
        <v>44890.639618055568</v>
      </c>
      <c r="AE1040" s="67">
        <f>VLOOKUP(V1040,'Branch Wise Work Timelines'!C:G,3,FALSE)+AA1040</f>
        <v>44889.416666666664</v>
      </c>
      <c r="AF1040" s="67">
        <f>IF(V1040="Bangalore",VLOOKUP(V1040,'Branch Wise Work Timelines'!C:G,4,FALSE)+AA1040+1,IF(V1040="Mumbai",VLOOKUP(V1040,'Branch Wise Work Timelines'!C:G,4,FALSE)+AA1040+1,VLOOKUP(V1040,'Branch Wise Work Timelines'!C:G,4,FALSE)+AA1040))</f>
        <v>44890.25</v>
      </c>
      <c r="AG1040" s="67">
        <f>WORKDAY.INTL(AA1040,1,11)+VLOOKUP(V1040,'Branch Wise Work Timelines'!C:G,3,FALSE)</f>
        <v>44890.416666666664</v>
      </c>
      <c r="AH1040" s="69" t="str">
        <f t="shared" ca="1" si="201"/>
        <v>Out of TAT</v>
      </c>
      <c r="AI1040" s="69">
        <f t="shared" ca="1" si="202"/>
        <v>20495</v>
      </c>
      <c r="AJ1040" s="69" t="str">
        <f ca="1">IF(AI1040&lt;0,"0-12",IFERROR(VLOOKUP(AI1040,Breakup[],2,FALSE),"&gt;24"))</f>
        <v>&gt;24</v>
      </c>
      <c r="AK1040" s="69" t="str">
        <f>VLOOKUP(V1040,Master!B:D,3,FALSE)</f>
        <v>East</v>
      </c>
      <c r="AL1040" s="69" t="str">
        <f t="shared" si="203"/>
        <v>Mumbai</v>
      </c>
    </row>
    <row r="1041" spans="1:38">
      <c r="A1041" s="13" t="s">
        <v>2384</v>
      </c>
      <c r="B1041" s="54">
        <v>44701.541027465297</v>
      </c>
      <c r="C1041" s="13" t="s">
        <v>418</v>
      </c>
      <c r="D1041" s="13">
        <v>1485</v>
      </c>
      <c r="E1041" s="13" t="s">
        <v>2385</v>
      </c>
      <c r="F1041" s="13" t="s">
        <v>15</v>
      </c>
      <c r="G1041" s="14">
        <v>1653031432017</v>
      </c>
      <c r="H1041" s="55">
        <v>0.99494212962963002</v>
      </c>
      <c r="I1041" s="33">
        <v>44889.994942129597</v>
      </c>
      <c r="J1041" s="58">
        <v>44889</v>
      </c>
      <c r="K1041" s="13" t="s">
        <v>213</v>
      </c>
      <c r="L1041" s="13" t="s">
        <v>30</v>
      </c>
      <c r="M1041" s="13" t="s">
        <v>75</v>
      </c>
      <c r="N1041" s="13" t="s">
        <v>206</v>
      </c>
      <c r="O1041" s="33" t="s">
        <v>38</v>
      </c>
      <c r="P1041" s="58" t="s">
        <v>38</v>
      </c>
      <c r="Q1041" s="33" t="s">
        <v>207</v>
      </c>
      <c r="R1041" s="14" t="s">
        <v>38</v>
      </c>
      <c r="S1041" s="13" t="s">
        <v>216</v>
      </c>
      <c r="T1041" s="13" t="s">
        <v>217</v>
      </c>
      <c r="U1041" s="33">
        <f t="shared" ca="1" si="192"/>
        <v>45744.56914039352</v>
      </c>
      <c r="V1041" s="13" t="str">
        <f t="shared" si="193"/>
        <v>Bangalore</v>
      </c>
      <c r="W1041" s="13" t="str">
        <f t="shared" si="194"/>
        <v>CLS</v>
      </c>
      <c r="X1041" s="13">
        <f t="shared" si="195"/>
        <v>23</v>
      </c>
      <c r="Y1041" s="13" t="str">
        <f>IFERROR(VLOOKUP(C1041,ReceivingTeam[],2,FALSE),"HelpDesk")</f>
        <v>HelpDesk</v>
      </c>
      <c r="Z1041" s="67">
        <f t="shared" si="196"/>
        <v>44890.807442129597</v>
      </c>
      <c r="AA1041" s="68">
        <f t="shared" si="197"/>
        <v>44889</v>
      </c>
      <c r="AB1041" s="69" t="b">
        <f t="shared" si="198"/>
        <v>1</v>
      </c>
      <c r="AC1041" s="70">
        <f t="shared" si="199"/>
        <v>0.5</v>
      </c>
      <c r="AD1041" s="67">
        <f t="shared" si="200"/>
        <v>44890.807442129597</v>
      </c>
      <c r="AE1041" s="67">
        <f>VLOOKUP(V1041,'Branch Wise Work Timelines'!C:G,3,FALSE)+AA1041</f>
        <v>44889.416666666664</v>
      </c>
      <c r="AF1041" s="67">
        <f>IF(V1041="Bangalore",VLOOKUP(V1041,'Branch Wise Work Timelines'!C:G,4,FALSE)+AA1041+1,IF(V1041="Mumbai",VLOOKUP(V1041,'Branch Wise Work Timelines'!C:G,4,FALSE)+AA1041+1,VLOOKUP(V1041,'Branch Wise Work Timelines'!C:G,4,FALSE)+AA1041))</f>
        <v>44890.104166666664</v>
      </c>
      <c r="AG1041" s="67">
        <f>WORKDAY.INTL(AA1041,1,11)+VLOOKUP(V1041,'Branch Wise Work Timelines'!C:G,3,FALSE)</f>
        <v>44890.416666666664</v>
      </c>
      <c r="AH1041" s="69" t="str">
        <f t="shared" ca="1" si="201"/>
        <v>Out of TAT</v>
      </c>
      <c r="AI1041" s="69">
        <f t="shared" ca="1" si="202"/>
        <v>20491</v>
      </c>
      <c r="AJ1041" s="69" t="str">
        <f ca="1">IF(AI1041&lt;0,"0-12",IFERROR(VLOOKUP(AI1041,Breakup[],2,FALSE),"&gt;24"))</f>
        <v>&gt;24</v>
      </c>
      <c r="AK1041" s="69" t="str">
        <f>VLOOKUP(V1041,Master!B:D,3,FALSE)</f>
        <v>South</v>
      </c>
      <c r="AL1041" s="69" t="str">
        <f t="shared" si="203"/>
        <v>Bangalore-CLS</v>
      </c>
    </row>
    <row r="1042" spans="1:38">
      <c r="A1042" s="13" t="s">
        <v>2386</v>
      </c>
      <c r="B1042" s="54">
        <v>44701.663258993103</v>
      </c>
      <c r="C1042" s="13" t="s">
        <v>901</v>
      </c>
      <c r="D1042" s="13">
        <v>84</v>
      </c>
      <c r="E1042" s="13" t="s">
        <v>2387</v>
      </c>
      <c r="F1042" s="13" t="s">
        <v>33</v>
      </c>
      <c r="G1042" s="14">
        <v>1653043298777</v>
      </c>
      <c r="H1042" s="55">
        <v>0.11652777777777799</v>
      </c>
      <c r="I1042" s="33">
        <v>44884.116527777798</v>
      </c>
      <c r="J1042" s="58">
        <v>44884</v>
      </c>
      <c r="K1042" s="13" t="s">
        <v>213</v>
      </c>
      <c r="L1042" s="13" t="s">
        <v>30</v>
      </c>
      <c r="M1042" s="13" t="s">
        <v>282</v>
      </c>
      <c r="N1042" s="13" t="s">
        <v>206</v>
      </c>
      <c r="O1042" s="33" t="s">
        <v>38</v>
      </c>
      <c r="P1042" s="58" t="s">
        <v>38</v>
      </c>
      <c r="Q1042" s="33" t="s">
        <v>207</v>
      </c>
      <c r="R1042" s="14" t="s">
        <v>38</v>
      </c>
      <c r="S1042" s="13" t="s">
        <v>216</v>
      </c>
      <c r="T1042" s="13" t="s">
        <v>278</v>
      </c>
      <c r="U1042" s="33">
        <f t="shared" ca="1" si="192"/>
        <v>45744.56914039352</v>
      </c>
      <c r="V1042" s="13" t="str">
        <f t="shared" si="193"/>
        <v>Bangalore</v>
      </c>
      <c r="W1042" s="13" t="str">
        <f t="shared" si="194"/>
        <v>RI</v>
      </c>
      <c r="X1042" s="13">
        <f t="shared" si="195"/>
        <v>2</v>
      </c>
      <c r="Y1042" s="13" t="str">
        <f>IFERROR(VLOOKUP(C1042,ReceivingTeam[],2,FALSE),"HelpDesk")</f>
        <v>HelpDesk</v>
      </c>
      <c r="Z1042" s="67">
        <f t="shared" si="196"/>
        <v>44888.729166666664</v>
      </c>
      <c r="AA1042" s="68">
        <f t="shared" si="197"/>
        <v>44884</v>
      </c>
      <c r="AB1042" s="69" t="b">
        <f t="shared" si="198"/>
        <v>1</v>
      </c>
      <c r="AC1042" s="70">
        <f t="shared" si="199"/>
        <v>3</v>
      </c>
      <c r="AD1042" s="67">
        <f t="shared" si="200"/>
        <v>44888.729166666664</v>
      </c>
      <c r="AE1042" s="67">
        <f>VLOOKUP(V1042,'Branch Wise Work Timelines'!C:G,3,FALSE)+AA1042</f>
        <v>44884.416666666664</v>
      </c>
      <c r="AF1042" s="67">
        <f>IF(V1042="Bangalore",VLOOKUP(V1042,'Branch Wise Work Timelines'!C:G,4,FALSE)+AA1042+1,IF(V1042="Mumbai",VLOOKUP(V1042,'Branch Wise Work Timelines'!C:G,4,FALSE)+AA1042+1,VLOOKUP(V1042,'Branch Wise Work Timelines'!C:G,4,FALSE)+AA1042))</f>
        <v>44885.104166666664</v>
      </c>
      <c r="AG1042" s="67">
        <f>WORKDAY.INTL(AA1042,1,11)+VLOOKUP(V1042,'Branch Wise Work Timelines'!C:G,3,FALSE)</f>
        <v>44886.416666666664</v>
      </c>
      <c r="AH1042" s="69" t="str">
        <f t="shared" ca="1" si="201"/>
        <v>Out of TAT</v>
      </c>
      <c r="AI1042" s="69">
        <f t="shared" ca="1" si="202"/>
        <v>20541</v>
      </c>
      <c r="AJ1042" s="69" t="str">
        <f ca="1">IF(AI1042&lt;0,"0-12",IFERROR(VLOOKUP(AI1042,Breakup[],2,FALSE),"&gt;24"))</f>
        <v>&gt;24</v>
      </c>
      <c r="AK1042" s="69" t="str">
        <f>VLOOKUP(V1042,Master!B:D,3,FALSE)</f>
        <v>South</v>
      </c>
      <c r="AL1042" s="69" t="str">
        <f t="shared" si="203"/>
        <v>Bangalore</v>
      </c>
    </row>
    <row r="1043" spans="1:38">
      <c r="A1043" s="13" t="s">
        <v>2388</v>
      </c>
      <c r="B1043" s="54">
        <v>44701.672909872701</v>
      </c>
      <c r="C1043" s="13" t="s">
        <v>901</v>
      </c>
      <c r="D1043" s="13">
        <v>1326</v>
      </c>
      <c r="E1043" s="13" t="s">
        <v>2389</v>
      </c>
      <c r="F1043" s="13" t="s">
        <v>33</v>
      </c>
      <c r="G1043" s="14">
        <v>1653043298777</v>
      </c>
      <c r="H1043" s="55">
        <v>0.18997685185185201</v>
      </c>
      <c r="I1043" s="33">
        <v>44881.189976851798</v>
      </c>
      <c r="J1043" s="58">
        <v>44881</v>
      </c>
      <c r="K1043" s="13" t="s">
        <v>213</v>
      </c>
      <c r="L1043" s="13" t="s">
        <v>30</v>
      </c>
      <c r="M1043" s="13" t="s">
        <v>282</v>
      </c>
      <c r="N1043" s="13" t="s">
        <v>206</v>
      </c>
      <c r="O1043" s="33" t="s">
        <v>38</v>
      </c>
      <c r="P1043" s="58" t="s">
        <v>38</v>
      </c>
      <c r="Q1043" s="33" t="s">
        <v>207</v>
      </c>
      <c r="R1043" s="14" t="s">
        <v>38</v>
      </c>
      <c r="S1043" s="13" t="s">
        <v>216</v>
      </c>
      <c r="T1043" s="13" t="s">
        <v>278</v>
      </c>
      <c r="U1043" s="33">
        <f t="shared" ca="1" si="192"/>
        <v>45744.56914039352</v>
      </c>
      <c r="V1043" s="13" t="str">
        <f t="shared" si="193"/>
        <v>Bangalore</v>
      </c>
      <c r="W1043" s="13" t="str">
        <f t="shared" si="194"/>
        <v>RI</v>
      </c>
      <c r="X1043" s="13">
        <f t="shared" si="195"/>
        <v>4</v>
      </c>
      <c r="Y1043" s="13" t="str">
        <f>IFERROR(VLOOKUP(C1043,ReceivingTeam[],2,FALSE),"HelpDesk")</f>
        <v>HelpDesk</v>
      </c>
      <c r="Z1043" s="67">
        <f t="shared" si="196"/>
        <v>44884.729166666664</v>
      </c>
      <c r="AA1043" s="68">
        <f t="shared" si="197"/>
        <v>44881</v>
      </c>
      <c r="AB1043" s="69" t="b">
        <f t="shared" si="198"/>
        <v>1</v>
      </c>
      <c r="AC1043" s="70">
        <f t="shared" si="199"/>
        <v>3</v>
      </c>
      <c r="AD1043" s="67">
        <f t="shared" si="200"/>
        <v>44884.729166666664</v>
      </c>
      <c r="AE1043" s="67">
        <f>VLOOKUP(V1043,'Branch Wise Work Timelines'!C:G,3,FALSE)+AA1043</f>
        <v>44881.416666666664</v>
      </c>
      <c r="AF1043" s="67">
        <f>IF(V1043="Bangalore",VLOOKUP(V1043,'Branch Wise Work Timelines'!C:G,4,FALSE)+AA1043+1,IF(V1043="Mumbai",VLOOKUP(V1043,'Branch Wise Work Timelines'!C:G,4,FALSE)+AA1043+1,VLOOKUP(V1043,'Branch Wise Work Timelines'!C:G,4,FALSE)+AA1043))</f>
        <v>44882.104166666664</v>
      </c>
      <c r="AG1043" s="67">
        <f>WORKDAY.INTL(AA1043,1,11)+VLOOKUP(V1043,'Branch Wise Work Timelines'!C:G,3,FALSE)</f>
        <v>44882.416666666664</v>
      </c>
      <c r="AH1043" s="69" t="str">
        <f t="shared" ca="1" si="201"/>
        <v>Out of TAT</v>
      </c>
      <c r="AI1043" s="69">
        <f t="shared" ca="1" si="202"/>
        <v>20637</v>
      </c>
      <c r="AJ1043" s="69" t="str">
        <f ca="1">IF(AI1043&lt;0,"0-12",IFERROR(VLOOKUP(AI1043,Breakup[],2,FALSE),"&gt;24"))</f>
        <v>&gt;24</v>
      </c>
      <c r="AK1043" s="69" t="str">
        <f>VLOOKUP(V1043,Master!B:D,3,FALSE)</f>
        <v>South</v>
      </c>
      <c r="AL1043" s="69" t="str">
        <f t="shared" si="203"/>
        <v>Bangalore</v>
      </c>
    </row>
    <row r="1044" spans="1:38">
      <c r="A1044" s="13" t="s">
        <v>2390</v>
      </c>
      <c r="B1044" s="54">
        <v>44700.549172951403</v>
      </c>
      <c r="C1044" s="13" t="s">
        <v>401</v>
      </c>
      <c r="D1044" s="13">
        <v>668</v>
      </c>
      <c r="E1044" s="13" t="s">
        <v>2391</v>
      </c>
      <c r="F1044" s="13" t="s">
        <v>33</v>
      </c>
      <c r="G1044" s="14">
        <v>1653026460914</v>
      </c>
      <c r="H1044" s="55">
        <v>0.457511574074074</v>
      </c>
      <c r="I1044" s="33">
        <v>44888.457511574103</v>
      </c>
      <c r="J1044" s="58">
        <v>44888</v>
      </c>
      <c r="K1044" s="13" t="s">
        <v>325</v>
      </c>
      <c r="L1044" s="13" t="s">
        <v>55</v>
      </c>
      <c r="M1044" s="13" t="s">
        <v>401</v>
      </c>
      <c r="N1044" s="13" t="s">
        <v>206</v>
      </c>
      <c r="O1044" s="33" t="s">
        <v>38</v>
      </c>
      <c r="P1044" s="58" t="s">
        <v>38</v>
      </c>
      <c r="Q1044" s="33" t="s">
        <v>207</v>
      </c>
      <c r="R1044" s="14" t="s">
        <v>38</v>
      </c>
      <c r="S1044" s="13" t="s">
        <v>208</v>
      </c>
      <c r="T1044" s="13" t="s">
        <v>209</v>
      </c>
      <c r="U1044" s="33">
        <f t="shared" ca="1" si="192"/>
        <v>45744.56914039352</v>
      </c>
      <c r="V1044" s="13" t="str">
        <f t="shared" si="193"/>
        <v>Delhi</v>
      </c>
      <c r="W1044" s="13" t="str">
        <f t="shared" si="194"/>
        <v>RI</v>
      </c>
      <c r="X1044" s="13">
        <f t="shared" si="195"/>
        <v>10</v>
      </c>
      <c r="Y1044" s="13" t="str">
        <f>IFERROR(VLOOKUP(C1044,ReceivingTeam[],2,FALSE),"HelpDesk")</f>
        <v>Branch office</v>
      </c>
      <c r="Z1044" s="67">
        <f t="shared" si="196"/>
        <v>44889.603344907431</v>
      </c>
      <c r="AA1044" s="68">
        <f t="shared" si="197"/>
        <v>44888</v>
      </c>
      <c r="AB1044" s="69" t="b">
        <f t="shared" si="198"/>
        <v>1</v>
      </c>
      <c r="AC1044" s="70">
        <f t="shared" si="199"/>
        <v>0.5</v>
      </c>
      <c r="AD1044" s="67">
        <f t="shared" si="200"/>
        <v>44889.603344907431</v>
      </c>
      <c r="AE1044" s="67">
        <f>VLOOKUP(V1044,'Branch Wise Work Timelines'!C:G,3,FALSE)+AA1044</f>
        <v>44888.416666666664</v>
      </c>
      <c r="AF1044" s="67">
        <f>IF(V1044="Bangalore",VLOOKUP(V1044,'Branch Wise Work Timelines'!C:G,4,FALSE)+AA1044+1,IF(V1044="Mumbai",VLOOKUP(V1044,'Branch Wise Work Timelines'!C:G,4,FALSE)+AA1044+1,VLOOKUP(V1044,'Branch Wise Work Timelines'!C:G,4,FALSE)+AA1044))</f>
        <v>44888.770833333336</v>
      </c>
      <c r="AG1044" s="67">
        <f>WORKDAY.INTL(AA1044,1,11)+VLOOKUP(V1044,'Branch Wise Work Timelines'!C:G,3,FALSE)</f>
        <v>44889.416666666664</v>
      </c>
      <c r="AH1044" s="69" t="str">
        <f t="shared" ca="1" si="201"/>
        <v>Out of TAT</v>
      </c>
      <c r="AI1044" s="69">
        <f t="shared" ca="1" si="202"/>
        <v>20520</v>
      </c>
      <c r="AJ1044" s="69" t="str">
        <f ca="1">IF(AI1044&lt;0,"0-12",IFERROR(VLOOKUP(AI1044,Breakup[],2,FALSE),"&gt;24"))</f>
        <v>&gt;24</v>
      </c>
      <c r="AK1044" s="69" t="str">
        <f>VLOOKUP(V1044,Master!B:D,3,FALSE)</f>
        <v>North</v>
      </c>
      <c r="AL1044" s="69" t="str">
        <f t="shared" si="203"/>
        <v>Delhi</v>
      </c>
    </row>
    <row r="1045" spans="1:38">
      <c r="A1045" s="13" t="s">
        <v>2392</v>
      </c>
      <c r="B1045" s="54">
        <v>44701.499001932898</v>
      </c>
      <c r="C1045" s="13" t="s">
        <v>203</v>
      </c>
      <c r="D1045" s="13">
        <v>178</v>
      </c>
      <c r="E1045" s="13" t="s">
        <v>2393</v>
      </c>
      <c r="F1045" s="13" t="s">
        <v>33</v>
      </c>
      <c r="G1045" s="14">
        <v>1653028123155</v>
      </c>
      <c r="H1045" s="55">
        <v>0.267546296296296</v>
      </c>
      <c r="I1045" s="33">
        <v>44883.267546296302</v>
      </c>
      <c r="J1045" s="58">
        <v>44883</v>
      </c>
      <c r="K1045" s="13" t="s">
        <v>205</v>
      </c>
      <c r="L1045" s="13" t="s">
        <v>21</v>
      </c>
      <c r="M1045" s="13" t="s">
        <v>203</v>
      </c>
      <c r="N1045" s="13" t="s">
        <v>206</v>
      </c>
      <c r="O1045" s="33" t="s">
        <v>38</v>
      </c>
      <c r="P1045" s="58" t="s">
        <v>38</v>
      </c>
      <c r="Q1045" s="33" t="s">
        <v>207</v>
      </c>
      <c r="R1045" s="14" t="s">
        <v>38</v>
      </c>
      <c r="S1045" s="13" t="s">
        <v>208</v>
      </c>
      <c r="T1045" s="13" t="s">
        <v>209</v>
      </c>
      <c r="U1045" s="33">
        <f t="shared" ca="1" si="192"/>
        <v>45744.56914039352</v>
      </c>
      <c r="V1045" s="13" t="str">
        <f t="shared" si="193"/>
        <v>Baroda</v>
      </c>
      <c r="W1045" s="13" t="str">
        <f t="shared" si="194"/>
        <v>RI</v>
      </c>
      <c r="X1045" s="13">
        <f t="shared" si="195"/>
        <v>6</v>
      </c>
      <c r="Y1045" s="13" t="str">
        <f>IFERROR(VLOOKUP(C1045,ReceivingTeam[],2,FALSE),"HelpDesk")</f>
        <v>HelpDesk</v>
      </c>
      <c r="Z1045" s="67">
        <f t="shared" si="196"/>
        <v>44884.562499999993</v>
      </c>
      <c r="AA1045" s="68">
        <f t="shared" si="197"/>
        <v>44883</v>
      </c>
      <c r="AB1045" s="69" t="b">
        <f t="shared" si="198"/>
        <v>1</v>
      </c>
      <c r="AC1045" s="70">
        <f t="shared" si="199"/>
        <v>0.5</v>
      </c>
      <c r="AD1045" s="67">
        <f t="shared" si="200"/>
        <v>44884.562499999993</v>
      </c>
      <c r="AE1045" s="67">
        <f>VLOOKUP(V1045,'Branch Wise Work Timelines'!C:G,3,FALSE)+AA1045</f>
        <v>44883.416666666664</v>
      </c>
      <c r="AF1045" s="67">
        <f>IF(V1045="Bangalore",VLOOKUP(V1045,'Branch Wise Work Timelines'!C:G,4,FALSE)+AA1045+1,IF(V1045="Mumbai",VLOOKUP(V1045,'Branch Wise Work Timelines'!C:G,4,FALSE)+AA1045+1,VLOOKUP(V1045,'Branch Wise Work Timelines'!C:G,4,FALSE)+AA1045))</f>
        <v>44883.770833333336</v>
      </c>
      <c r="AG1045" s="67">
        <f>WORKDAY.INTL(AA1045,1,11)+VLOOKUP(V1045,'Branch Wise Work Timelines'!C:G,3,FALSE)</f>
        <v>44884.416666666664</v>
      </c>
      <c r="AH1045" s="69" t="str">
        <f t="shared" ca="1" si="201"/>
        <v>Out of TAT</v>
      </c>
      <c r="AI1045" s="69">
        <f t="shared" ca="1" si="202"/>
        <v>20641</v>
      </c>
      <c r="AJ1045" s="69" t="str">
        <f ca="1">IF(AI1045&lt;0,"0-12",IFERROR(VLOOKUP(AI1045,Breakup[],2,FALSE),"&gt;24"))</f>
        <v>&gt;24</v>
      </c>
      <c r="AK1045" s="69" t="str">
        <f>VLOOKUP(V1045,Master!B:D,3,FALSE)</f>
        <v>East</v>
      </c>
      <c r="AL1045" s="69" t="str">
        <f t="shared" si="203"/>
        <v>Baroda</v>
      </c>
    </row>
    <row r="1046" spans="1:38">
      <c r="A1046" s="13" t="s">
        <v>2394</v>
      </c>
      <c r="B1046" s="54">
        <v>44701.619326886597</v>
      </c>
      <c r="C1046" s="13" t="s">
        <v>506</v>
      </c>
      <c r="D1046" s="13">
        <v>824</v>
      </c>
      <c r="E1046" s="13" t="s">
        <v>2395</v>
      </c>
      <c r="F1046" s="13" t="s">
        <v>15</v>
      </c>
      <c r="G1046" s="14">
        <v>1653043874636</v>
      </c>
      <c r="H1046" s="55">
        <v>0.74913194444444497</v>
      </c>
      <c r="I1046" s="33">
        <v>44881.749131944402</v>
      </c>
      <c r="J1046" s="58">
        <v>44881</v>
      </c>
      <c r="K1046" s="13" t="s">
        <v>213</v>
      </c>
      <c r="L1046" s="13" t="s">
        <v>30</v>
      </c>
      <c r="M1046" s="13" t="s">
        <v>75</v>
      </c>
      <c r="N1046" s="13" t="s">
        <v>206</v>
      </c>
      <c r="O1046" s="33" t="s">
        <v>38</v>
      </c>
      <c r="P1046" s="58" t="s">
        <v>38</v>
      </c>
      <c r="Q1046" s="33" t="s">
        <v>207</v>
      </c>
      <c r="R1046" s="14" t="s">
        <v>38</v>
      </c>
      <c r="S1046" s="13" t="s">
        <v>208</v>
      </c>
      <c r="T1046" s="13" t="s">
        <v>209</v>
      </c>
      <c r="U1046" s="33">
        <f t="shared" ca="1" si="192"/>
        <v>45744.56914039352</v>
      </c>
      <c r="V1046" s="13" t="str">
        <f t="shared" si="193"/>
        <v>Bangalore</v>
      </c>
      <c r="W1046" s="13" t="str">
        <f t="shared" si="194"/>
        <v>CLS</v>
      </c>
      <c r="X1046" s="13">
        <f t="shared" si="195"/>
        <v>17</v>
      </c>
      <c r="Y1046" s="13" t="str">
        <f>IFERROR(VLOOKUP(C1046,ReceivingTeam[],2,FALSE),"HelpDesk")</f>
        <v>HelpDesk</v>
      </c>
      <c r="Z1046" s="67">
        <f t="shared" si="196"/>
        <v>44882.561631944402</v>
      </c>
      <c r="AA1046" s="68">
        <f t="shared" si="197"/>
        <v>44881</v>
      </c>
      <c r="AB1046" s="69" t="b">
        <f t="shared" si="198"/>
        <v>1</v>
      </c>
      <c r="AC1046" s="70">
        <f t="shared" si="199"/>
        <v>0.5</v>
      </c>
      <c r="AD1046" s="67">
        <f t="shared" si="200"/>
        <v>44882.561631944402</v>
      </c>
      <c r="AE1046" s="67">
        <f>VLOOKUP(V1046,'Branch Wise Work Timelines'!C:G,3,FALSE)+AA1046</f>
        <v>44881.416666666664</v>
      </c>
      <c r="AF1046" s="67">
        <f>IF(V1046="Bangalore",VLOOKUP(V1046,'Branch Wise Work Timelines'!C:G,4,FALSE)+AA1046+1,IF(V1046="Mumbai",VLOOKUP(V1046,'Branch Wise Work Timelines'!C:G,4,FALSE)+AA1046+1,VLOOKUP(V1046,'Branch Wise Work Timelines'!C:G,4,FALSE)+AA1046))</f>
        <v>44882.104166666664</v>
      </c>
      <c r="AG1046" s="67">
        <f>WORKDAY.INTL(AA1046,1,11)+VLOOKUP(V1046,'Branch Wise Work Timelines'!C:G,3,FALSE)</f>
        <v>44882.416666666664</v>
      </c>
      <c r="AH1046" s="69" t="str">
        <f t="shared" ca="1" si="201"/>
        <v>Out of TAT</v>
      </c>
      <c r="AI1046" s="69">
        <f t="shared" ca="1" si="202"/>
        <v>20689</v>
      </c>
      <c r="AJ1046" s="69" t="str">
        <f ca="1">IF(AI1046&lt;0,"0-12",IFERROR(VLOOKUP(AI1046,Breakup[],2,FALSE),"&gt;24"))</f>
        <v>&gt;24</v>
      </c>
      <c r="AK1046" s="69" t="str">
        <f>VLOOKUP(V1046,Master!B:D,3,FALSE)</f>
        <v>South</v>
      </c>
      <c r="AL1046" s="69" t="str">
        <f t="shared" si="203"/>
        <v>Bangalore-CLS</v>
      </c>
    </row>
    <row r="1047" spans="1:38">
      <c r="A1047" s="13" t="s">
        <v>2396</v>
      </c>
      <c r="B1047" s="54">
        <v>44701.633367245398</v>
      </c>
      <c r="C1047" s="13" t="s">
        <v>268</v>
      </c>
      <c r="D1047" s="13">
        <v>957</v>
      </c>
      <c r="E1047" s="13" t="s">
        <v>2397</v>
      </c>
      <c r="F1047" s="13" t="s">
        <v>15</v>
      </c>
      <c r="G1047" s="14">
        <v>1653041711052</v>
      </c>
      <c r="H1047" s="55">
        <v>0.84010416666666698</v>
      </c>
      <c r="I1047" s="33">
        <v>44888.840104166702</v>
      </c>
      <c r="J1047" s="58">
        <v>44888</v>
      </c>
      <c r="K1047" s="13" t="s">
        <v>213</v>
      </c>
      <c r="L1047" s="13" t="s">
        <v>30</v>
      </c>
      <c r="M1047" s="13" t="s">
        <v>214</v>
      </c>
      <c r="N1047" s="13" t="s">
        <v>206</v>
      </c>
      <c r="O1047" s="33" t="s">
        <v>38</v>
      </c>
      <c r="P1047" s="58" t="s">
        <v>38</v>
      </c>
      <c r="Q1047" s="33" t="s">
        <v>207</v>
      </c>
      <c r="R1047" s="14" t="s">
        <v>38</v>
      </c>
      <c r="S1047" s="13" t="s">
        <v>216</v>
      </c>
      <c r="T1047" s="13" t="s">
        <v>217</v>
      </c>
      <c r="U1047" s="33">
        <f t="shared" ca="1" si="192"/>
        <v>45744.56914039352</v>
      </c>
      <c r="V1047" s="13" t="str">
        <f t="shared" si="193"/>
        <v>Bangalore</v>
      </c>
      <c r="W1047" s="13" t="str">
        <f t="shared" si="194"/>
        <v>CLS</v>
      </c>
      <c r="X1047" s="13">
        <f t="shared" si="195"/>
        <v>20</v>
      </c>
      <c r="Y1047" s="13" t="str">
        <f>IFERROR(VLOOKUP(C1047,ReceivingTeam[],2,FALSE),"HelpDesk")</f>
        <v>HelpDesk</v>
      </c>
      <c r="Z1047" s="67">
        <f t="shared" si="196"/>
        <v>44889.652604166702</v>
      </c>
      <c r="AA1047" s="68">
        <f t="shared" si="197"/>
        <v>44888</v>
      </c>
      <c r="AB1047" s="69" t="b">
        <f t="shared" si="198"/>
        <v>1</v>
      </c>
      <c r="AC1047" s="70">
        <f t="shared" si="199"/>
        <v>0.5</v>
      </c>
      <c r="AD1047" s="67">
        <f t="shared" si="200"/>
        <v>44889.652604166702</v>
      </c>
      <c r="AE1047" s="67">
        <f>VLOOKUP(V1047,'Branch Wise Work Timelines'!C:G,3,FALSE)+AA1047</f>
        <v>44888.416666666664</v>
      </c>
      <c r="AF1047" s="67">
        <f>IF(V1047="Bangalore",VLOOKUP(V1047,'Branch Wise Work Timelines'!C:G,4,FALSE)+AA1047+1,IF(V1047="Mumbai",VLOOKUP(V1047,'Branch Wise Work Timelines'!C:G,4,FALSE)+AA1047+1,VLOOKUP(V1047,'Branch Wise Work Timelines'!C:G,4,FALSE)+AA1047))</f>
        <v>44889.104166666664</v>
      </c>
      <c r="AG1047" s="67">
        <f>WORKDAY.INTL(AA1047,1,11)+VLOOKUP(V1047,'Branch Wise Work Timelines'!C:G,3,FALSE)</f>
        <v>44889.416666666664</v>
      </c>
      <c r="AH1047" s="69" t="str">
        <f t="shared" ca="1" si="201"/>
        <v>Out of TAT</v>
      </c>
      <c r="AI1047" s="69">
        <f t="shared" ca="1" si="202"/>
        <v>20518</v>
      </c>
      <c r="AJ1047" s="69" t="str">
        <f ca="1">IF(AI1047&lt;0,"0-12",IFERROR(VLOOKUP(AI1047,Breakup[],2,FALSE),"&gt;24"))</f>
        <v>&gt;24</v>
      </c>
      <c r="AK1047" s="69" t="str">
        <f>VLOOKUP(V1047,Master!B:D,3,FALSE)</f>
        <v>South</v>
      </c>
      <c r="AL1047" s="69" t="str">
        <f t="shared" si="203"/>
        <v>Bangalore-CLS</v>
      </c>
    </row>
    <row r="1048" spans="1:38">
      <c r="A1048" s="13" t="s">
        <v>2398</v>
      </c>
      <c r="B1048" s="54">
        <v>44701.659088692097</v>
      </c>
      <c r="C1048" s="13" t="s">
        <v>418</v>
      </c>
      <c r="D1048" s="13">
        <v>1102</v>
      </c>
      <c r="E1048" s="13" t="s">
        <v>2399</v>
      </c>
      <c r="F1048" s="13" t="s">
        <v>15</v>
      </c>
      <c r="G1048" s="14">
        <v>1653043347189</v>
      </c>
      <c r="H1048" s="55">
        <v>0.68744212962963003</v>
      </c>
      <c r="I1048" s="33">
        <v>44885.687442129602</v>
      </c>
      <c r="J1048" s="58">
        <v>44885</v>
      </c>
      <c r="K1048" s="13" t="s">
        <v>213</v>
      </c>
      <c r="L1048" s="13" t="s">
        <v>30</v>
      </c>
      <c r="M1048" s="13" t="s">
        <v>75</v>
      </c>
      <c r="N1048" s="13" t="s">
        <v>206</v>
      </c>
      <c r="O1048" s="33" t="s">
        <v>38</v>
      </c>
      <c r="P1048" s="58" t="s">
        <v>38</v>
      </c>
      <c r="Q1048" s="33" t="s">
        <v>207</v>
      </c>
      <c r="R1048" s="14" t="s">
        <v>38</v>
      </c>
      <c r="S1048" s="13" t="s">
        <v>208</v>
      </c>
      <c r="T1048" s="13" t="s">
        <v>209</v>
      </c>
      <c r="U1048" s="33">
        <f t="shared" ca="1" si="192"/>
        <v>45744.56914039352</v>
      </c>
      <c r="V1048" s="13" t="str">
        <f t="shared" si="193"/>
        <v>Bangalore</v>
      </c>
      <c r="W1048" s="13" t="str">
        <f t="shared" si="194"/>
        <v>CLS</v>
      </c>
      <c r="X1048" s="13">
        <f t="shared" si="195"/>
        <v>16</v>
      </c>
      <c r="Y1048" s="13" t="str">
        <f>IFERROR(VLOOKUP(C1048,ReceivingTeam[],2,FALSE),"HelpDesk")</f>
        <v>HelpDesk</v>
      </c>
      <c r="Z1048" s="67">
        <f t="shared" si="196"/>
        <v>44885.916666666664</v>
      </c>
      <c r="AA1048" s="68">
        <f t="shared" si="197"/>
        <v>44885</v>
      </c>
      <c r="AB1048" s="69" t="b">
        <f t="shared" si="198"/>
        <v>0</v>
      </c>
      <c r="AC1048" s="70">
        <f t="shared" si="199"/>
        <v>0.5</v>
      </c>
      <c r="AD1048" s="67">
        <f t="shared" si="200"/>
        <v>44885.916666666664</v>
      </c>
      <c r="AE1048" s="67">
        <f>VLOOKUP(V1048,'Branch Wise Work Timelines'!C:G,3,FALSE)+AA1048</f>
        <v>44885.416666666664</v>
      </c>
      <c r="AF1048" s="67">
        <f>IF(V1048="Bangalore",VLOOKUP(V1048,'Branch Wise Work Timelines'!C:G,4,FALSE)+AA1048+1,IF(V1048="Mumbai",VLOOKUP(V1048,'Branch Wise Work Timelines'!C:G,4,FALSE)+AA1048+1,VLOOKUP(V1048,'Branch Wise Work Timelines'!C:G,4,FALSE)+AA1048))</f>
        <v>44886.104166666664</v>
      </c>
      <c r="AG1048" s="67">
        <f>WORKDAY.INTL(AA1048,1,11)+VLOOKUP(V1048,'Branch Wise Work Timelines'!C:G,3,FALSE)</f>
        <v>44886.416666666664</v>
      </c>
      <c r="AH1048" s="69" t="str">
        <f t="shared" ca="1" si="201"/>
        <v>Out of TAT</v>
      </c>
      <c r="AI1048" s="69">
        <f t="shared" ca="1" si="202"/>
        <v>20608</v>
      </c>
      <c r="AJ1048" s="69" t="str">
        <f ca="1">IF(AI1048&lt;0,"0-12",IFERROR(VLOOKUP(AI1048,Breakup[],2,FALSE),"&gt;24"))</f>
        <v>&gt;24</v>
      </c>
      <c r="AK1048" s="69" t="str">
        <f>VLOOKUP(V1048,Master!B:D,3,FALSE)</f>
        <v>South</v>
      </c>
      <c r="AL1048" s="69" t="str">
        <f t="shared" si="203"/>
        <v>Bangalore-CLS</v>
      </c>
    </row>
    <row r="1049" spans="1:38">
      <c r="A1049" s="13" t="s">
        <v>2400</v>
      </c>
      <c r="B1049" s="54">
        <v>44701.506070868098</v>
      </c>
      <c r="C1049" s="13" t="s">
        <v>268</v>
      </c>
      <c r="D1049" s="13">
        <v>1435</v>
      </c>
      <c r="E1049" s="13" t="s">
        <v>2401</v>
      </c>
      <c r="F1049" s="13" t="s">
        <v>15</v>
      </c>
      <c r="G1049" s="14">
        <v>1653031432017</v>
      </c>
      <c r="H1049" s="55">
        <v>0.63105324074074098</v>
      </c>
      <c r="I1049" s="33">
        <v>44885.631053240701</v>
      </c>
      <c r="J1049" s="58">
        <v>44885</v>
      </c>
      <c r="K1049" s="13" t="s">
        <v>213</v>
      </c>
      <c r="L1049" s="13" t="s">
        <v>30</v>
      </c>
      <c r="M1049" s="13" t="s">
        <v>75</v>
      </c>
      <c r="N1049" s="13" t="s">
        <v>206</v>
      </c>
      <c r="O1049" s="33" t="s">
        <v>38</v>
      </c>
      <c r="P1049" s="58" t="s">
        <v>38</v>
      </c>
      <c r="Q1049" s="33" t="s">
        <v>207</v>
      </c>
      <c r="R1049" s="14" t="s">
        <v>38</v>
      </c>
      <c r="S1049" s="13" t="s">
        <v>216</v>
      </c>
      <c r="T1049" s="13" t="s">
        <v>217</v>
      </c>
      <c r="U1049" s="33">
        <f t="shared" ca="1" si="192"/>
        <v>45744.56914039352</v>
      </c>
      <c r="V1049" s="13" t="str">
        <f t="shared" si="193"/>
        <v>Bangalore</v>
      </c>
      <c r="W1049" s="13" t="str">
        <f t="shared" si="194"/>
        <v>CLS</v>
      </c>
      <c r="X1049" s="13">
        <f t="shared" si="195"/>
        <v>15</v>
      </c>
      <c r="Y1049" s="13" t="str">
        <f>IFERROR(VLOOKUP(C1049,ReceivingTeam[],2,FALSE),"HelpDesk")</f>
        <v>HelpDesk</v>
      </c>
      <c r="Z1049" s="67">
        <f t="shared" si="196"/>
        <v>44885.916666666664</v>
      </c>
      <c r="AA1049" s="68">
        <f t="shared" si="197"/>
        <v>44885</v>
      </c>
      <c r="AB1049" s="69" t="b">
        <f t="shared" si="198"/>
        <v>0</v>
      </c>
      <c r="AC1049" s="70">
        <f t="shared" si="199"/>
        <v>0.5</v>
      </c>
      <c r="AD1049" s="67">
        <f t="shared" si="200"/>
        <v>44885.916666666664</v>
      </c>
      <c r="AE1049" s="67">
        <f>VLOOKUP(V1049,'Branch Wise Work Timelines'!C:G,3,FALSE)+AA1049</f>
        <v>44885.416666666664</v>
      </c>
      <c r="AF1049" s="67">
        <f>IF(V1049="Bangalore",VLOOKUP(V1049,'Branch Wise Work Timelines'!C:G,4,FALSE)+AA1049+1,IF(V1049="Mumbai",VLOOKUP(V1049,'Branch Wise Work Timelines'!C:G,4,FALSE)+AA1049+1,VLOOKUP(V1049,'Branch Wise Work Timelines'!C:G,4,FALSE)+AA1049))</f>
        <v>44886.104166666664</v>
      </c>
      <c r="AG1049" s="67">
        <f>WORKDAY.INTL(AA1049,1,11)+VLOOKUP(V1049,'Branch Wise Work Timelines'!C:G,3,FALSE)</f>
        <v>44886.416666666664</v>
      </c>
      <c r="AH1049" s="69" t="str">
        <f t="shared" ca="1" si="201"/>
        <v>Out of TAT</v>
      </c>
      <c r="AI1049" s="69">
        <f t="shared" ca="1" si="202"/>
        <v>20608</v>
      </c>
      <c r="AJ1049" s="69" t="str">
        <f ca="1">IF(AI1049&lt;0,"0-12",IFERROR(VLOOKUP(AI1049,Breakup[],2,FALSE),"&gt;24"))</f>
        <v>&gt;24</v>
      </c>
      <c r="AK1049" s="69" t="str">
        <f>VLOOKUP(V1049,Master!B:D,3,FALSE)</f>
        <v>South</v>
      </c>
      <c r="AL1049" s="69" t="str">
        <f t="shared" si="203"/>
        <v>Bangalore-CLS</v>
      </c>
    </row>
    <row r="1050" spans="1:38">
      <c r="A1050" s="13" t="s">
        <v>2402</v>
      </c>
      <c r="B1050" s="54">
        <v>44701.640083946797</v>
      </c>
      <c r="C1050" s="13" t="s">
        <v>421</v>
      </c>
      <c r="D1050" s="13">
        <v>644</v>
      </c>
      <c r="E1050" s="13" t="s">
        <v>2403</v>
      </c>
      <c r="F1050" s="13" t="s">
        <v>33</v>
      </c>
      <c r="G1050" s="14">
        <v>1653043298777</v>
      </c>
      <c r="H1050" s="55">
        <v>0.23038194444444399</v>
      </c>
      <c r="I1050" s="33">
        <v>44885.230381944399</v>
      </c>
      <c r="J1050" s="58">
        <v>44885</v>
      </c>
      <c r="K1050" s="13" t="s">
        <v>213</v>
      </c>
      <c r="L1050" s="13" t="s">
        <v>30</v>
      </c>
      <c r="M1050" s="13" t="s">
        <v>282</v>
      </c>
      <c r="N1050" s="13" t="s">
        <v>206</v>
      </c>
      <c r="O1050" s="33" t="s">
        <v>38</v>
      </c>
      <c r="P1050" s="58" t="s">
        <v>38</v>
      </c>
      <c r="Q1050" s="33" t="s">
        <v>207</v>
      </c>
      <c r="R1050" s="14" t="s">
        <v>38</v>
      </c>
      <c r="S1050" s="13" t="s">
        <v>216</v>
      </c>
      <c r="T1050" s="13" t="s">
        <v>278</v>
      </c>
      <c r="U1050" s="33">
        <f t="shared" ca="1" si="192"/>
        <v>45744.56914039352</v>
      </c>
      <c r="V1050" s="13" t="str">
        <f t="shared" si="193"/>
        <v>Bangalore</v>
      </c>
      <c r="W1050" s="13" t="str">
        <f t="shared" si="194"/>
        <v>RI</v>
      </c>
      <c r="X1050" s="13">
        <f t="shared" si="195"/>
        <v>5</v>
      </c>
      <c r="Y1050" s="13" t="str">
        <f>IFERROR(VLOOKUP(C1050,ReceivingTeam[],2,FALSE),"HelpDesk")</f>
        <v>HelpDesk</v>
      </c>
      <c r="Z1050" s="67">
        <f t="shared" si="196"/>
        <v>44888.416666666664</v>
      </c>
      <c r="AA1050" s="68">
        <f t="shared" si="197"/>
        <v>44885</v>
      </c>
      <c r="AB1050" s="69" t="b">
        <f t="shared" si="198"/>
        <v>0</v>
      </c>
      <c r="AC1050" s="70">
        <f t="shared" si="199"/>
        <v>3</v>
      </c>
      <c r="AD1050" s="67">
        <f t="shared" si="200"/>
        <v>44888.416666666664</v>
      </c>
      <c r="AE1050" s="67">
        <f>VLOOKUP(V1050,'Branch Wise Work Timelines'!C:G,3,FALSE)+AA1050</f>
        <v>44885.416666666664</v>
      </c>
      <c r="AF1050" s="67">
        <f>IF(V1050="Bangalore",VLOOKUP(V1050,'Branch Wise Work Timelines'!C:G,4,FALSE)+AA1050+1,IF(V1050="Mumbai",VLOOKUP(V1050,'Branch Wise Work Timelines'!C:G,4,FALSE)+AA1050+1,VLOOKUP(V1050,'Branch Wise Work Timelines'!C:G,4,FALSE)+AA1050))</f>
        <v>44886.104166666664</v>
      </c>
      <c r="AG1050" s="67">
        <f>WORKDAY.INTL(AA1050,1,11)+VLOOKUP(V1050,'Branch Wise Work Timelines'!C:G,3,FALSE)</f>
        <v>44886.416666666664</v>
      </c>
      <c r="AH1050" s="69" t="str">
        <f t="shared" ca="1" si="201"/>
        <v>Out of TAT</v>
      </c>
      <c r="AI1050" s="69">
        <f t="shared" ca="1" si="202"/>
        <v>20548</v>
      </c>
      <c r="AJ1050" s="69" t="str">
        <f ca="1">IF(AI1050&lt;0,"0-12",IFERROR(VLOOKUP(AI1050,Breakup[],2,FALSE),"&gt;24"))</f>
        <v>&gt;24</v>
      </c>
      <c r="AK1050" s="69" t="str">
        <f>VLOOKUP(V1050,Master!B:D,3,FALSE)</f>
        <v>South</v>
      </c>
      <c r="AL1050" s="69" t="str">
        <f t="shared" si="203"/>
        <v>Bangalore</v>
      </c>
    </row>
    <row r="1051" spans="1:38">
      <c r="A1051" s="13" t="s">
        <v>2404</v>
      </c>
      <c r="B1051" s="54">
        <v>44700.7326447917</v>
      </c>
      <c r="C1051" s="13" t="s">
        <v>401</v>
      </c>
      <c r="D1051" s="13">
        <v>495</v>
      </c>
      <c r="E1051" s="13" t="s">
        <v>2405</v>
      </c>
      <c r="F1051" s="13" t="s">
        <v>33</v>
      </c>
      <c r="G1051" s="14">
        <v>1653026460914</v>
      </c>
      <c r="H1051" s="55">
        <v>0.33587962962963003</v>
      </c>
      <c r="I1051" s="33">
        <v>44884.335879629602</v>
      </c>
      <c r="J1051" s="58">
        <v>44884</v>
      </c>
      <c r="K1051" s="13" t="s">
        <v>325</v>
      </c>
      <c r="L1051" s="13" t="s">
        <v>55</v>
      </c>
      <c r="M1051" s="13" t="s">
        <v>401</v>
      </c>
      <c r="N1051" s="13" t="s">
        <v>215</v>
      </c>
      <c r="O1051" s="33" t="s">
        <v>38</v>
      </c>
      <c r="P1051" s="58" t="s">
        <v>38</v>
      </c>
      <c r="Q1051" s="33" t="s">
        <v>207</v>
      </c>
      <c r="R1051" s="14" t="s">
        <v>38</v>
      </c>
      <c r="S1051" s="13" t="s">
        <v>208</v>
      </c>
      <c r="T1051" s="13" t="s">
        <v>209</v>
      </c>
      <c r="U1051" s="33">
        <f t="shared" ca="1" si="192"/>
        <v>45744.56914039352</v>
      </c>
      <c r="V1051" s="13" t="str">
        <f t="shared" si="193"/>
        <v>Delhi</v>
      </c>
      <c r="W1051" s="13" t="str">
        <f t="shared" si="194"/>
        <v>RI</v>
      </c>
      <c r="X1051" s="13">
        <f t="shared" si="195"/>
        <v>8</v>
      </c>
      <c r="Y1051" s="13" t="str">
        <f>IFERROR(VLOOKUP(C1051,ReceivingTeam[],2,FALSE),"HelpDesk")</f>
        <v>Branch office</v>
      </c>
      <c r="Z1051" s="67">
        <f t="shared" si="196"/>
        <v>44886.562499999993</v>
      </c>
      <c r="AA1051" s="68">
        <f t="shared" si="197"/>
        <v>44884</v>
      </c>
      <c r="AB1051" s="69" t="b">
        <f t="shared" si="198"/>
        <v>1</v>
      </c>
      <c r="AC1051" s="70">
        <f t="shared" si="199"/>
        <v>0.5</v>
      </c>
      <c r="AD1051" s="67">
        <f t="shared" si="200"/>
        <v>44886.562499999993</v>
      </c>
      <c r="AE1051" s="67">
        <f>VLOOKUP(V1051,'Branch Wise Work Timelines'!C:G,3,FALSE)+AA1051</f>
        <v>44884.416666666664</v>
      </c>
      <c r="AF1051" s="67">
        <f>IF(V1051="Bangalore",VLOOKUP(V1051,'Branch Wise Work Timelines'!C:G,4,FALSE)+AA1051+1,IF(V1051="Mumbai",VLOOKUP(V1051,'Branch Wise Work Timelines'!C:G,4,FALSE)+AA1051+1,VLOOKUP(V1051,'Branch Wise Work Timelines'!C:G,4,FALSE)+AA1051))</f>
        <v>44884.770833333336</v>
      </c>
      <c r="AG1051" s="67">
        <f>WORKDAY.INTL(AA1051,1,11)+VLOOKUP(V1051,'Branch Wise Work Timelines'!C:G,3,FALSE)</f>
        <v>44886.416666666664</v>
      </c>
      <c r="AH1051" s="69" t="str">
        <f t="shared" ca="1" si="201"/>
        <v>Out of TAT</v>
      </c>
      <c r="AI1051" s="69">
        <f t="shared" ca="1" si="202"/>
        <v>20593</v>
      </c>
      <c r="AJ1051" s="69" t="str">
        <f ca="1">IF(AI1051&lt;0,"0-12",IFERROR(VLOOKUP(AI1051,Breakup[],2,FALSE),"&gt;24"))</f>
        <v>&gt;24</v>
      </c>
      <c r="AK1051" s="69" t="str">
        <f>VLOOKUP(V1051,Master!B:D,3,FALSE)</f>
        <v>North</v>
      </c>
      <c r="AL1051" s="69" t="str">
        <f t="shared" si="203"/>
        <v>Delhi</v>
      </c>
    </row>
    <row r="1052" spans="1:38">
      <c r="A1052" s="13" t="s">
        <v>2406</v>
      </c>
      <c r="B1052" s="54">
        <v>44701.499395636602</v>
      </c>
      <c r="C1052" s="13" t="s">
        <v>268</v>
      </c>
      <c r="D1052" s="13">
        <v>1762</v>
      </c>
      <c r="E1052" s="13" t="s">
        <v>2407</v>
      </c>
      <c r="F1052" s="13" t="s">
        <v>15</v>
      </c>
      <c r="G1052" s="14">
        <v>1653032881003</v>
      </c>
      <c r="H1052" s="55">
        <v>0.54376157407407399</v>
      </c>
      <c r="I1052" s="33">
        <v>44886.543761574103</v>
      </c>
      <c r="J1052" s="58">
        <v>44886</v>
      </c>
      <c r="K1052" s="13" t="s">
        <v>213</v>
      </c>
      <c r="L1052" s="13" t="s">
        <v>30</v>
      </c>
      <c r="M1052" s="13" t="s">
        <v>75</v>
      </c>
      <c r="N1052" s="13" t="s">
        <v>215</v>
      </c>
      <c r="O1052" s="33" t="s">
        <v>38</v>
      </c>
      <c r="P1052" s="58" t="s">
        <v>38</v>
      </c>
      <c r="Q1052" s="33" t="s">
        <v>207</v>
      </c>
      <c r="R1052" s="14" t="s">
        <v>38</v>
      </c>
      <c r="S1052" s="13" t="s">
        <v>216</v>
      </c>
      <c r="T1052" s="13" t="s">
        <v>217</v>
      </c>
      <c r="U1052" s="33">
        <f t="shared" ca="1" si="192"/>
        <v>45744.56914039352</v>
      </c>
      <c r="V1052" s="13" t="str">
        <f t="shared" si="193"/>
        <v>Bangalore</v>
      </c>
      <c r="W1052" s="13" t="str">
        <f t="shared" si="194"/>
        <v>CLS</v>
      </c>
      <c r="X1052" s="13">
        <f t="shared" si="195"/>
        <v>13</v>
      </c>
      <c r="Y1052" s="13" t="str">
        <f>IFERROR(VLOOKUP(C1052,ReceivingTeam[],2,FALSE),"HelpDesk")</f>
        <v>HelpDesk</v>
      </c>
      <c r="Z1052" s="67">
        <f t="shared" si="196"/>
        <v>44887.043761574103</v>
      </c>
      <c r="AA1052" s="68">
        <f t="shared" si="197"/>
        <v>44886</v>
      </c>
      <c r="AB1052" s="69" t="b">
        <f t="shared" si="198"/>
        <v>1</v>
      </c>
      <c r="AC1052" s="70">
        <f t="shared" si="199"/>
        <v>0.5</v>
      </c>
      <c r="AD1052" s="67">
        <f t="shared" si="200"/>
        <v>44887.043761574103</v>
      </c>
      <c r="AE1052" s="67">
        <f>VLOOKUP(V1052,'Branch Wise Work Timelines'!C:G,3,FALSE)+AA1052</f>
        <v>44886.416666666664</v>
      </c>
      <c r="AF1052" s="67">
        <f>IF(V1052="Bangalore",VLOOKUP(V1052,'Branch Wise Work Timelines'!C:G,4,FALSE)+AA1052+1,IF(V1052="Mumbai",VLOOKUP(V1052,'Branch Wise Work Timelines'!C:G,4,FALSE)+AA1052+1,VLOOKUP(V1052,'Branch Wise Work Timelines'!C:G,4,FALSE)+AA1052))</f>
        <v>44887.104166666664</v>
      </c>
      <c r="AG1052" s="67">
        <f>WORKDAY.INTL(AA1052,1,11)+VLOOKUP(V1052,'Branch Wise Work Timelines'!C:G,3,FALSE)</f>
        <v>44887.416666666664</v>
      </c>
      <c r="AH1052" s="69" t="str">
        <f t="shared" ca="1" si="201"/>
        <v>Out of TAT</v>
      </c>
      <c r="AI1052" s="69">
        <f t="shared" ca="1" si="202"/>
        <v>20581</v>
      </c>
      <c r="AJ1052" s="69" t="str">
        <f ca="1">IF(AI1052&lt;0,"0-12",IFERROR(VLOOKUP(AI1052,Breakup[],2,FALSE),"&gt;24"))</f>
        <v>&gt;24</v>
      </c>
      <c r="AK1052" s="69" t="str">
        <f>VLOOKUP(V1052,Master!B:D,3,FALSE)</f>
        <v>South</v>
      </c>
      <c r="AL1052" s="69" t="str">
        <f t="shared" si="203"/>
        <v>Bangalore-CLS</v>
      </c>
    </row>
    <row r="1053" spans="1:38">
      <c r="A1053" s="13" t="s">
        <v>2408</v>
      </c>
      <c r="B1053" s="54">
        <v>44699.727561076397</v>
      </c>
      <c r="C1053" s="13" t="s">
        <v>412</v>
      </c>
      <c r="D1053" s="13">
        <v>427</v>
      </c>
      <c r="E1053" s="13" t="s">
        <v>2409</v>
      </c>
      <c r="F1053" s="13" t="s">
        <v>33</v>
      </c>
      <c r="G1053" s="14">
        <v>1653036822260</v>
      </c>
      <c r="H1053" s="55">
        <v>0.42027777777777803</v>
      </c>
      <c r="I1053" s="33">
        <v>44881.420277777797</v>
      </c>
      <c r="J1053" s="58">
        <v>44881</v>
      </c>
      <c r="K1053" s="13" t="s">
        <v>397</v>
      </c>
      <c r="L1053" s="13" t="s">
        <v>50</v>
      </c>
      <c r="M1053" s="13" t="s">
        <v>414</v>
      </c>
      <c r="N1053" s="13" t="s">
        <v>206</v>
      </c>
      <c r="O1053" s="33" t="s">
        <v>38</v>
      </c>
      <c r="P1053" s="58" t="s">
        <v>38</v>
      </c>
      <c r="Q1053" s="33" t="s">
        <v>207</v>
      </c>
      <c r="R1053" s="14" t="s">
        <v>38</v>
      </c>
      <c r="S1053" s="13" t="s">
        <v>216</v>
      </c>
      <c r="T1053" s="13" t="s">
        <v>217</v>
      </c>
      <c r="U1053" s="33">
        <f t="shared" ca="1" si="192"/>
        <v>45744.56914039352</v>
      </c>
      <c r="V1053" s="13" t="str">
        <f t="shared" si="193"/>
        <v>Cochin</v>
      </c>
      <c r="W1053" s="13" t="str">
        <f t="shared" si="194"/>
        <v>RI</v>
      </c>
      <c r="X1053" s="13">
        <f t="shared" si="195"/>
        <v>10</v>
      </c>
      <c r="Y1053" s="13" t="str">
        <f>IFERROR(VLOOKUP(C1053,ReceivingTeam[],2,FALSE),"HelpDesk")</f>
        <v>HelpDesk</v>
      </c>
      <c r="Z1053" s="67">
        <f t="shared" si="196"/>
        <v>44882.566111111126</v>
      </c>
      <c r="AA1053" s="68">
        <f t="shared" si="197"/>
        <v>44881</v>
      </c>
      <c r="AB1053" s="69" t="b">
        <f t="shared" si="198"/>
        <v>1</v>
      </c>
      <c r="AC1053" s="70">
        <f t="shared" si="199"/>
        <v>0.5</v>
      </c>
      <c r="AD1053" s="67">
        <f t="shared" si="200"/>
        <v>44882.566111111126</v>
      </c>
      <c r="AE1053" s="67">
        <f>VLOOKUP(V1053,'Branch Wise Work Timelines'!C:G,3,FALSE)+AA1053</f>
        <v>44881.416666666664</v>
      </c>
      <c r="AF1053" s="67">
        <f>IF(V1053="Bangalore",VLOOKUP(V1053,'Branch Wise Work Timelines'!C:G,4,FALSE)+AA1053+1,IF(V1053="Mumbai",VLOOKUP(V1053,'Branch Wise Work Timelines'!C:G,4,FALSE)+AA1053+1,VLOOKUP(V1053,'Branch Wise Work Timelines'!C:G,4,FALSE)+AA1053))</f>
        <v>44881.770833333336</v>
      </c>
      <c r="AG1053" s="67">
        <f>WORKDAY.INTL(AA1053,1,11)+VLOOKUP(V1053,'Branch Wise Work Timelines'!C:G,3,FALSE)</f>
        <v>44882.416666666664</v>
      </c>
      <c r="AH1053" s="69" t="str">
        <f t="shared" ca="1" si="201"/>
        <v>Out of TAT</v>
      </c>
      <c r="AI1053" s="69">
        <f t="shared" ca="1" si="202"/>
        <v>20689</v>
      </c>
      <c r="AJ1053" s="69" t="str">
        <f ca="1">IF(AI1053&lt;0,"0-12",IFERROR(VLOOKUP(AI1053,Breakup[],2,FALSE),"&gt;24"))</f>
        <v>&gt;24</v>
      </c>
      <c r="AK1053" s="69" t="str">
        <f>VLOOKUP(V1053,Master!B:D,3,FALSE)</f>
        <v>South</v>
      </c>
      <c r="AL1053" s="69" t="str">
        <f t="shared" si="203"/>
        <v>Cochin</v>
      </c>
    </row>
    <row r="1054" spans="1:38">
      <c r="A1054" s="13" t="s">
        <v>2410</v>
      </c>
      <c r="B1054" s="54">
        <v>44701.518330057901</v>
      </c>
      <c r="C1054" s="13" t="s">
        <v>1108</v>
      </c>
      <c r="D1054" s="13">
        <v>652</v>
      </c>
      <c r="E1054" s="13" t="s">
        <v>2411</v>
      </c>
      <c r="F1054" s="13" t="s">
        <v>33</v>
      </c>
      <c r="G1054" s="14">
        <v>1653030840504</v>
      </c>
      <c r="H1054" s="55">
        <v>0.88334490740740701</v>
      </c>
      <c r="I1054" s="33">
        <v>44888.883344907401</v>
      </c>
      <c r="J1054" s="58">
        <v>44888</v>
      </c>
      <c r="K1054" s="13" t="s">
        <v>205</v>
      </c>
      <c r="L1054" s="13" t="s">
        <v>21</v>
      </c>
      <c r="M1054" s="13" t="s">
        <v>1771</v>
      </c>
      <c r="N1054" s="13" t="s">
        <v>206</v>
      </c>
      <c r="O1054" s="33" t="s">
        <v>38</v>
      </c>
      <c r="P1054" s="58" t="s">
        <v>38</v>
      </c>
      <c r="Q1054" s="33" t="s">
        <v>207</v>
      </c>
      <c r="R1054" s="14" t="s">
        <v>38</v>
      </c>
      <c r="S1054" s="13" t="s">
        <v>208</v>
      </c>
      <c r="T1054" s="13" t="s">
        <v>209</v>
      </c>
      <c r="U1054" s="33">
        <f t="shared" ca="1" si="192"/>
        <v>45744.56914039352</v>
      </c>
      <c r="V1054" s="13" t="str">
        <f t="shared" si="193"/>
        <v>Baroda</v>
      </c>
      <c r="W1054" s="13" t="str">
        <f t="shared" si="194"/>
        <v>RI</v>
      </c>
      <c r="X1054" s="13">
        <f t="shared" si="195"/>
        <v>21</v>
      </c>
      <c r="Y1054" s="13" t="str">
        <f>IFERROR(VLOOKUP(C1054,ReceivingTeam[],2,FALSE),"HelpDesk")</f>
        <v>HelpDesk</v>
      </c>
      <c r="Z1054" s="67">
        <f t="shared" si="196"/>
        <v>44890.029178240729</v>
      </c>
      <c r="AA1054" s="68">
        <f t="shared" si="197"/>
        <v>44888</v>
      </c>
      <c r="AB1054" s="69" t="b">
        <f t="shared" si="198"/>
        <v>1</v>
      </c>
      <c r="AC1054" s="70">
        <f t="shared" si="199"/>
        <v>0.5</v>
      </c>
      <c r="AD1054" s="67">
        <f t="shared" si="200"/>
        <v>44890.029178240729</v>
      </c>
      <c r="AE1054" s="67">
        <f>VLOOKUP(V1054,'Branch Wise Work Timelines'!C:G,3,FALSE)+AA1054</f>
        <v>44888.416666666664</v>
      </c>
      <c r="AF1054" s="67">
        <f>IF(V1054="Bangalore",VLOOKUP(V1054,'Branch Wise Work Timelines'!C:G,4,FALSE)+AA1054+1,IF(V1054="Mumbai",VLOOKUP(V1054,'Branch Wise Work Timelines'!C:G,4,FALSE)+AA1054+1,VLOOKUP(V1054,'Branch Wise Work Timelines'!C:G,4,FALSE)+AA1054))</f>
        <v>44888.770833333336</v>
      </c>
      <c r="AG1054" s="67">
        <f>WORKDAY.INTL(AA1054,1,11)+VLOOKUP(V1054,'Branch Wise Work Timelines'!C:G,3,FALSE)</f>
        <v>44889.416666666664</v>
      </c>
      <c r="AH1054" s="69" t="str">
        <f t="shared" ca="1" si="201"/>
        <v>Out of TAT</v>
      </c>
      <c r="AI1054" s="69">
        <f t="shared" ca="1" si="202"/>
        <v>20509</v>
      </c>
      <c r="AJ1054" s="69" t="str">
        <f ca="1">IF(AI1054&lt;0,"0-12",IFERROR(VLOOKUP(AI1054,Breakup[],2,FALSE),"&gt;24"))</f>
        <v>&gt;24</v>
      </c>
      <c r="AK1054" s="69" t="str">
        <f>VLOOKUP(V1054,Master!B:D,3,FALSE)</f>
        <v>East</v>
      </c>
      <c r="AL1054" s="69" t="str">
        <f t="shared" si="203"/>
        <v>Baroda</v>
      </c>
    </row>
    <row r="1055" spans="1:38">
      <c r="A1055" s="13" t="s">
        <v>2412</v>
      </c>
      <c r="B1055" s="54">
        <v>44701.455646446797</v>
      </c>
      <c r="C1055" s="13" t="s">
        <v>153</v>
      </c>
      <c r="D1055" s="13">
        <v>1522</v>
      </c>
      <c r="E1055" s="13" t="s">
        <v>2413</v>
      </c>
      <c r="F1055" s="13" t="s">
        <v>33</v>
      </c>
      <c r="G1055" s="14">
        <v>1653036111643</v>
      </c>
      <c r="H1055" s="55">
        <v>0.53108796296296301</v>
      </c>
      <c r="I1055" s="33">
        <v>44890.531087962998</v>
      </c>
      <c r="J1055" s="58">
        <v>44890</v>
      </c>
      <c r="K1055" s="13" t="s">
        <v>397</v>
      </c>
      <c r="L1055" s="13" t="s">
        <v>50</v>
      </c>
      <c r="M1055" s="13" t="s">
        <v>153</v>
      </c>
      <c r="N1055" s="13" t="s">
        <v>206</v>
      </c>
      <c r="O1055" s="33" t="s">
        <v>38</v>
      </c>
      <c r="P1055" s="58" t="s">
        <v>38</v>
      </c>
      <c r="Q1055" s="33" t="s">
        <v>207</v>
      </c>
      <c r="R1055" s="14" t="s">
        <v>38</v>
      </c>
      <c r="S1055" s="13" t="s">
        <v>216</v>
      </c>
      <c r="T1055" s="13" t="s">
        <v>217</v>
      </c>
      <c r="U1055" s="33">
        <f t="shared" ca="1" si="192"/>
        <v>45744.56914039352</v>
      </c>
      <c r="V1055" s="13" t="str">
        <f t="shared" si="193"/>
        <v>Cochin</v>
      </c>
      <c r="W1055" s="13" t="str">
        <f t="shared" si="194"/>
        <v>RI</v>
      </c>
      <c r="X1055" s="13">
        <f t="shared" si="195"/>
        <v>12</v>
      </c>
      <c r="Y1055" s="13" t="str">
        <f>IFERROR(VLOOKUP(C1055,ReceivingTeam[],2,FALSE),"HelpDesk")</f>
        <v>Branch office</v>
      </c>
      <c r="Z1055" s="67">
        <f t="shared" si="196"/>
        <v>44891.676921296326</v>
      </c>
      <c r="AA1055" s="68">
        <f t="shared" si="197"/>
        <v>44890</v>
      </c>
      <c r="AB1055" s="69" t="b">
        <f t="shared" si="198"/>
        <v>1</v>
      </c>
      <c r="AC1055" s="70">
        <f t="shared" si="199"/>
        <v>0.5</v>
      </c>
      <c r="AD1055" s="67">
        <f t="shared" si="200"/>
        <v>44891.676921296326</v>
      </c>
      <c r="AE1055" s="67">
        <f>VLOOKUP(V1055,'Branch Wise Work Timelines'!C:G,3,FALSE)+AA1055</f>
        <v>44890.416666666664</v>
      </c>
      <c r="AF1055" s="67">
        <f>IF(V1055="Bangalore",VLOOKUP(V1055,'Branch Wise Work Timelines'!C:G,4,FALSE)+AA1055+1,IF(V1055="Mumbai",VLOOKUP(V1055,'Branch Wise Work Timelines'!C:G,4,FALSE)+AA1055+1,VLOOKUP(V1055,'Branch Wise Work Timelines'!C:G,4,FALSE)+AA1055))</f>
        <v>44890.770833333336</v>
      </c>
      <c r="AG1055" s="67">
        <f>WORKDAY.INTL(AA1055,1,11)+VLOOKUP(V1055,'Branch Wise Work Timelines'!C:G,3,FALSE)</f>
        <v>44891.416666666664</v>
      </c>
      <c r="AH1055" s="69" t="str">
        <f t="shared" ca="1" si="201"/>
        <v>Out of TAT</v>
      </c>
      <c r="AI1055" s="69">
        <f t="shared" ca="1" si="202"/>
        <v>20470</v>
      </c>
      <c r="AJ1055" s="69" t="str">
        <f ca="1">IF(AI1055&lt;0,"0-12",IFERROR(VLOOKUP(AI1055,Breakup[],2,FALSE),"&gt;24"))</f>
        <v>&gt;24</v>
      </c>
      <c r="AK1055" s="69" t="str">
        <f>VLOOKUP(V1055,Master!B:D,3,FALSE)</f>
        <v>South</v>
      </c>
      <c r="AL1055" s="69" t="str">
        <f t="shared" si="203"/>
        <v>Cochin</v>
      </c>
    </row>
    <row r="1056" spans="1:38">
      <c r="A1056" s="13" t="s">
        <v>2414</v>
      </c>
      <c r="B1056" s="54">
        <v>44701.5189720255</v>
      </c>
      <c r="C1056" s="13" t="s">
        <v>414</v>
      </c>
      <c r="D1056" s="13">
        <v>465</v>
      </c>
      <c r="E1056" s="13" t="s">
        <v>2415</v>
      </c>
      <c r="F1056" s="13" t="s">
        <v>33</v>
      </c>
      <c r="G1056" s="14">
        <v>1653036111643</v>
      </c>
      <c r="H1056" s="55">
        <v>0.174722222222222</v>
      </c>
      <c r="I1056" s="33">
        <v>44881.174722222197</v>
      </c>
      <c r="J1056" s="58">
        <v>44881</v>
      </c>
      <c r="K1056" s="13" t="s">
        <v>397</v>
      </c>
      <c r="L1056" s="13" t="s">
        <v>50</v>
      </c>
      <c r="M1056" s="13" t="s">
        <v>153</v>
      </c>
      <c r="N1056" s="13" t="s">
        <v>206</v>
      </c>
      <c r="O1056" s="33" t="s">
        <v>38</v>
      </c>
      <c r="P1056" s="58" t="s">
        <v>38</v>
      </c>
      <c r="Q1056" s="33" t="s">
        <v>207</v>
      </c>
      <c r="R1056" s="14" t="s">
        <v>38</v>
      </c>
      <c r="S1056" s="13" t="s">
        <v>216</v>
      </c>
      <c r="T1056" s="13" t="s">
        <v>217</v>
      </c>
      <c r="U1056" s="33">
        <f t="shared" ca="1" si="192"/>
        <v>45744.56914039352</v>
      </c>
      <c r="V1056" s="13" t="str">
        <f t="shared" si="193"/>
        <v>Cochin</v>
      </c>
      <c r="W1056" s="13" t="str">
        <f t="shared" si="194"/>
        <v>RI</v>
      </c>
      <c r="X1056" s="13">
        <f t="shared" si="195"/>
        <v>4</v>
      </c>
      <c r="Y1056" s="13" t="str">
        <f>IFERROR(VLOOKUP(C1056,ReceivingTeam[],2,FALSE),"HelpDesk")</f>
        <v>HelpDesk</v>
      </c>
      <c r="Z1056" s="67">
        <f t="shared" si="196"/>
        <v>44882.562499999993</v>
      </c>
      <c r="AA1056" s="68">
        <f t="shared" si="197"/>
        <v>44881</v>
      </c>
      <c r="AB1056" s="69" t="b">
        <f t="shared" si="198"/>
        <v>1</v>
      </c>
      <c r="AC1056" s="70">
        <f t="shared" si="199"/>
        <v>0.5</v>
      </c>
      <c r="AD1056" s="67">
        <f t="shared" si="200"/>
        <v>44882.562499999993</v>
      </c>
      <c r="AE1056" s="67">
        <f>VLOOKUP(V1056,'Branch Wise Work Timelines'!C:G,3,FALSE)+AA1056</f>
        <v>44881.416666666664</v>
      </c>
      <c r="AF1056" s="67">
        <f>IF(V1056="Bangalore",VLOOKUP(V1056,'Branch Wise Work Timelines'!C:G,4,FALSE)+AA1056+1,IF(V1056="Mumbai",VLOOKUP(V1056,'Branch Wise Work Timelines'!C:G,4,FALSE)+AA1056+1,VLOOKUP(V1056,'Branch Wise Work Timelines'!C:G,4,FALSE)+AA1056))</f>
        <v>44881.770833333336</v>
      </c>
      <c r="AG1056" s="67">
        <f>WORKDAY.INTL(AA1056,1,11)+VLOOKUP(V1056,'Branch Wise Work Timelines'!C:G,3,FALSE)</f>
        <v>44882.416666666664</v>
      </c>
      <c r="AH1056" s="69" t="str">
        <f t="shared" ca="1" si="201"/>
        <v>Out of TAT</v>
      </c>
      <c r="AI1056" s="69">
        <f t="shared" ca="1" si="202"/>
        <v>20689</v>
      </c>
      <c r="AJ1056" s="69" t="str">
        <f ca="1">IF(AI1056&lt;0,"0-12",IFERROR(VLOOKUP(AI1056,Breakup[],2,FALSE),"&gt;24"))</f>
        <v>&gt;24</v>
      </c>
      <c r="AK1056" s="69" t="str">
        <f>VLOOKUP(V1056,Master!B:D,3,FALSE)</f>
        <v>South</v>
      </c>
      <c r="AL1056" s="69" t="str">
        <f t="shared" si="203"/>
        <v>Cochin</v>
      </c>
    </row>
    <row r="1057" spans="1:38">
      <c r="A1057" s="13" t="s">
        <v>2416</v>
      </c>
      <c r="B1057" s="54">
        <v>44701.488501701402</v>
      </c>
      <c r="C1057" s="13" t="s">
        <v>414</v>
      </c>
      <c r="D1057" s="13">
        <v>976</v>
      </c>
      <c r="E1057" s="13" t="s">
        <v>2417</v>
      </c>
      <c r="F1057" s="13" t="s">
        <v>33</v>
      </c>
      <c r="G1057" s="14">
        <v>1653028775754</v>
      </c>
      <c r="H1057" s="55">
        <v>0.60113425925925901</v>
      </c>
      <c r="I1057" s="33">
        <v>44881.601134259297</v>
      </c>
      <c r="J1057" s="58">
        <v>44881</v>
      </c>
      <c r="K1057" s="13" t="s">
        <v>397</v>
      </c>
      <c r="L1057" s="13" t="s">
        <v>50</v>
      </c>
      <c r="M1057" s="13" t="s">
        <v>414</v>
      </c>
      <c r="N1057" s="13" t="s">
        <v>206</v>
      </c>
      <c r="O1057" s="33" t="s">
        <v>38</v>
      </c>
      <c r="P1057" s="58" t="s">
        <v>38</v>
      </c>
      <c r="Q1057" s="33" t="s">
        <v>207</v>
      </c>
      <c r="R1057" s="14" t="s">
        <v>38</v>
      </c>
      <c r="S1057" s="13" t="s">
        <v>216</v>
      </c>
      <c r="T1057" s="13" t="s">
        <v>217</v>
      </c>
      <c r="U1057" s="33">
        <f t="shared" ca="1" si="192"/>
        <v>45744.56914039352</v>
      </c>
      <c r="V1057" s="13" t="str">
        <f t="shared" si="193"/>
        <v>Cochin</v>
      </c>
      <c r="W1057" s="13" t="str">
        <f t="shared" si="194"/>
        <v>RI</v>
      </c>
      <c r="X1057" s="13">
        <f t="shared" si="195"/>
        <v>14</v>
      </c>
      <c r="Y1057" s="13" t="str">
        <f>IFERROR(VLOOKUP(C1057,ReceivingTeam[],2,FALSE),"HelpDesk")</f>
        <v>HelpDesk</v>
      </c>
      <c r="Z1057" s="67">
        <f t="shared" si="196"/>
        <v>44882.746967592626</v>
      </c>
      <c r="AA1057" s="68">
        <f t="shared" si="197"/>
        <v>44881</v>
      </c>
      <c r="AB1057" s="69" t="b">
        <f t="shared" si="198"/>
        <v>1</v>
      </c>
      <c r="AC1057" s="70">
        <f t="shared" si="199"/>
        <v>0.5</v>
      </c>
      <c r="AD1057" s="67">
        <f t="shared" si="200"/>
        <v>44882.746967592626</v>
      </c>
      <c r="AE1057" s="67">
        <f>VLOOKUP(V1057,'Branch Wise Work Timelines'!C:G,3,FALSE)+AA1057</f>
        <v>44881.416666666664</v>
      </c>
      <c r="AF1057" s="67">
        <f>IF(V1057="Bangalore",VLOOKUP(V1057,'Branch Wise Work Timelines'!C:G,4,FALSE)+AA1057+1,IF(V1057="Mumbai",VLOOKUP(V1057,'Branch Wise Work Timelines'!C:G,4,FALSE)+AA1057+1,VLOOKUP(V1057,'Branch Wise Work Timelines'!C:G,4,FALSE)+AA1057))</f>
        <v>44881.770833333336</v>
      </c>
      <c r="AG1057" s="67">
        <f>WORKDAY.INTL(AA1057,1,11)+VLOOKUP(V1057,'Branch Wise Work Timelines'!C:G,3,FALSE)</f>
        <v>44882.416666666664</v>
      </c>
      <c r="AH1057" s="69" t="str">
        <f t="shared" ca="1" si="201"/>
        <v>Out of TAT</v>
      </c>
      <c r="AI1057" s="69">
        <f t="shared" ca="1" si="202"/>
        <v>20684</v>
      </c>
      <c r="AJ1057" s="69" t="str">
        <f ca="1">IF(AI1057&lt;0,"0-12",IFERROR(VLOOKUP(AI1057,Breakup[],2,FALSE),"&gt;24"))</f>
        <v>&gt;24</v>
      </c>
      <c r="AK1057" s="69" t="str">
        <f>VLOOKUP(V1057,Master!B:D,3,FALSE)</f>
        <v>South</v>
      </c>
      <c r="AL1057" s="69" t="str">
        <f t="shared" si="203"/>
        <v>Cochin</v>
      </c>
    </row>
    <row r="1058" spans="1:38">
      <c r="A1058" s="13" t="s">
        <v>2418</v>
      </c>
      <c r="B1058" s="54">
        <v>44700.762905555603</v>
      </c>
      <c r="C1058" s="13" t="s">
        <v>98</v>
      </c>
      <c r="D1058" s="13">
        <v>349</v>
      </c>
      <c r="E1058" s="13" t="s">
        <v>2419</v>
      </c>
      <c r="F1058" s="13" t="s">
        <v>33</v>
      </c>
      <c r="G1058" s="14">
        <v>1653021970577</v>
      </c>
      <c r="H1058" s="55">
        <v>0.84011574074074102</v>
      </c>
      <c r="I1058" s="33">
        <v>44881.840115740699</v>
      </c>
      <c r="J1058" s="58">
        <v>44881</v>
      </c>
      <c r="K1058" s="13" t="s">
        <v>224</v>
      </c>
      <c r="L1058" s="13" t="s">
        <v>64</v>
      </c>
      <c r="M1058" s="13" t="s">
        <v>225</v>
      </c>
      <c r="N1058" s="13" t="s">
        <v>206</v>
      </c>
      <c r="O1058" s="33" t="s">
        <v>38</v>
      </c>
      <c r="P1058" s="58" t="s">
        <v>38</v>
      </c>
      <c r="Q1058" s="33" t="s">
        <v>207</v>
      </c>
      <c r="R1058" s="14" t="s">
        <v>38</v>
      </c>
      <c r="S1058" s="13" t="s">
        <v>208</v>
      </c>
      <c r="T1058" s="13" t="s">
        <v>209</v>
      </c>
      <c r="U1058" s="33">
        <f t="shared" ca="1" si="192"/>
        <v>45744.56914039352</v>
      </c>
      <c r="V1058" s="13" t="str">
        <f t="shared" si="193"/>
        <v>Kolkata</v>
      </c>
      <c r="W1058" s="13" t="str">
        <f t="shared" si="194"/>
        <v>RI</v>
      </c>
      <c r="X1058" s="13">
        <f t="shared" si="195"/>
        <v>20</v>
      </c>
      <c r="Y1058" s="13" t="str">
        <f>IFERROR(VLOOKUP(C1058,ReceivingTeam[],2,FALSE),"HelpDesk")</f>
        <v>Branch office</v>
      </c>
      <c r="Z1058" s="67">
        <f t="shared" si="196"/>
        <v>44882.985949074027</v>
      </c>
      <c r="AA1058" s="68">
        <f t="shared" si="197"/>
        <v>44881</v>
      </c>
      <c r="AB1058" s="69" t="b">
        <f t="shared" si="198"/>
        <v>1</v>
      </c>
      <c r="AC1058" s="70">
        <f t="shared" si="199"/>
        <v>0.5</v>
      </c>
      <c r="AD1058" s="67">
        <f t="shared" si="200"/>
        <v>44882.985949074027</v>
      </c>
      <c r="AE1058" s="67">
        <f>VLOOKUP(V1058,'Branch Wise Work Timelines'!C:G,3,FALSE)+AA1058</f>
        <v>44881.416666666664</v>
      </c>
      <c r="AF1058" s="67">
        <f>IF(V1058="Bangalore",VLOOKUP(V1058,'Branch Wise Work Timelines'!C:G,4,FALSE)+AA1058+1,IF(V1058="Mumbai",VLOOKUP(V1058,'Branch Wise Work Timelines'!C:G,4,FALSE)+AA1058+1,VLOOKUP(V1058,'Branch Wise Work Timelines'!C:G,4,FALSE)+AA1058))</f>
        <v>44881.770833333336</v>
      </c>
      <c r="AG1058" s="67">
        <f>WORKDAY.INTL(AA1058,1,11)+VLOOKUP(V1058,'Branch Wise Work Timelines'!C:G,3,FALSE)</f>
        <v>44882.416666666664</v>
      </c>
      <c r="AH1058" s="69" t="str">
        <f t="shared" ca="1" si="201"/>
        <v>Out of TAT</v>
      </c>
      <c r="AI1058" s="69">
        <f t="shared" ca="1" si="202"/>
        <v>20678</v>
      </c>
      <c r="AJ1058" s="69" t="str">
        <f ca="1">IF(AI1058&lt;0,"0-12",IFERROR(VLOOKUP(AI1058,Breakup[],2,FALSE),"&gt;24"))</f>
        <v>&gt;24</v>
      </c>
      <c r="AK1058" s="69" t="str">
        <f>VLOOKUP(V1058,Master!B:D,3,FALSE)</f>
        <v>East</v>
      </c>
      <c r="AL1058" s="69" t="str">
        <f t="shared" si="203"/>
        <v>Kolkata</v>
      </c>
    </row>
    <row r="1059" spans="1:38">
      <c r="A1059" s="13" t="s">
        <v>2420</v>
      </c>
      <c r="B1059" s="54">
        <v>44700.689273113399</v>
      </c>
      <c r="C1059" s="13" t="s">
        <v>162</v>
      </c>
      <c r="D1059" s="13">
        <v>1269</v>
      </c>
      <c r="E1059" s="13" t="s">
        <v>2421</v>
      </c>
      <c r="F1059" s="13" t="s">
        <v>33</v>
      </c>
      <c r="G1059" s="14">
        <v>1653027538413</v>
      </c>
      <c r="H1059" s="55">
        <v>0.86413194444444397</v>
      </c>
      <c r="I1059" s="33">
        <v>44890.8641319444</v>
      </c>
      <c r="J1059" s="58">
        <v>44890</v>
      </c>
      <c r="K1059" s="13" t="s">
        <v>249</v>
      </c>
      <c r="L1059" s="13" t="s">
        <v>44</v>
      </c>
      <c r="M1059" s="13" t="s">
        <v>250</v>
      </c>
      <c r="N1059" s="13" t="s">
        <v>206</v>
      </c>
      <c r="O1059" s="33" t="s">
        <v>38</v>
      </c>
      <c r="P1059" s="58" t="s">
        <v>38</v>
      </c>
      <c r="Q1059" s="33" t="s">
        <v>207</v>
      </c>
      <c r="R1059" s="14" t="s">
        <v>38</v>
      </c>
      <c r="S1059" s="13" t="s">
        <v>216</v>
      </c>
      <c r="T1059" s="13" t="s">
        <v>217</v>
      </c>
      <c r="U1059" s="33">
        <f t="shared" ca="1" si="192"/>
        <v>45744.56914039352</v>
      </c>
      <c r="V1059" s="13" t="str">
        <f t="shared" si="193"/>
        <v>Coimbatore</v>
      </c>
      <c r="W1059" s="13" t="str">
        <f t="shared" si="194"/>
        <v>RI</v>
      </c>
      <c r="X1059" s="13">
        <f t="shared" si="195"/>
        <v>20</v>
      </c>
      <c r="Y1059" s="13" t="str">
        <f>IFERROR(VLOOKUP(C1059,ReceivingTeam[],2,FALSE),"HelpDesk")</f>
        <v>Branch office</v>
      </c>
      <c r="Z1059" s="67">
        <f t="shared" si="196"/>
        <v>44892.009965277728</v>
      </c>
      <c r="AA1059" s="68">
        <f t="shared" si="197"/>
        <v>44890</v>
      </c>
      <c r="AB1059" s="69" t="b">
        <f t="shared" si="198"/>
        <v>1</v>
      </c>
      <c r="AC1059" s="70">
        <f t="shared" si="199"/>
        <v>0.5</v>
      </c>
      <c r="AD1059" s="67">
        <f t="shared" si="200"/>
        <v>44892.009965277728</v>
      </c>
      <c r="AE1059" s="67">
        <f>VLOOKUP(V1059,'Branch Wise Work Timelines'!C:G,3,FALSE)+AA1059</f>
        <v>44890.416666666664</v>
      </c>
      <c r="AF1059" s="67">
        <f>IF(V1059="Bangalore",VLOOKUP(V1059,'Branch Wise Work Timelines'!C:G,4,FALSE)+AA1059+1,IF(V1059="Mumbai",VLOOKUP(V1059,'Branch Wise Work Timelines'!C:G,4,FALSE)+AA1059+1,VLOOKUP(V1059,'Branch Wise Work Timelines'!C:G,4,FALSE)+AA1059))</f>
        <v>44890.770833333336</v>
      </c>
      <c r="AG1059" s="67">
        <f>WORKDAY.INTL(AA1059,1,11)+VLOOKUP(V1059,'Branch Wise Work Timelines'!C:G,3,FALSE)</f>
        <v>44891.416666666664</v>
      </c>
      <c r="AH1059" s="69" t="str">
        <f t="shared" ca="1" si="201"/>
        <v>Out of TAT</v>
      </c>
      <c r="AI1059" s="69">
        <f t="shared" ca="1" si="202"/>
        <v>20462</v>
      </c>
      <c r="AJ1059" s="69" t="str">
        <f ca="1">IF(AI1059&lt;0,"0-12",IFERROR(VLOOKUP(AI1059,Breakup[],2,FALSE),"&gt;24"))</f>
        <v>&gt;24</v>
      </c>
      <c r="AK1059" s="69" t="str">
        <f>VLOOKUP(V1059,Master!B:D,3,FALSE)</f>
        <v>South</v>
      </c>
      <c r="AL1059" s="69" t="str">
        <f t="shared" si="203"/>
        <v>Coimbatore</v>
      </c>
    </row>
    <row r="1060" spans="1:38">
      <c r="A1060" s="13" t="s">
        <v>2422</v>
      </c>
      <c r="B1060" s="54">
        <v>44700.6906852662</v>
      </c>
      <c r="C1060" s="13" t="s">
        <v>162</v>
      </c>
      <c r="D1060" s="13">
        <v>120</v>
      </c>
      <c r="E1060" s="13" t="s">
        <v>2423</v>
      </c>
      <c r="F1060" s="13" t="s">
        <v>33</v>
      </c>
      <c r="G1060" s="14">
        <v>1653027538413</v>
      </c>
      <c r="H1060" s="55">
        <v>0.53483796296296304</v>
      </c>
      <c r="I1060" s="33">
        <v>44883.534837963001</v>
      </c>
      <c r="J1060" s="58">
        <v>44883</v>
      </c>
      <c r="K1060" s="13" t="s">
        <v>249</v>
      </c>
      <c r="L1060" s="13" t="s">
        <v>44</v>
      </c>
      <c r="M1060" s="13" t="s">
        <v>250</v>
      </c>
      <c r="N1060" s="13" t="s">
        <v>206</v>
      </c>
      <c r="O1060" s="33" t="s">
        <v>38</v>
      </c>
      <c r="P1060" s="58" t="s">
        <v>38</v>
      </c>
      <c r="Q1060" s="33" t="s">
        <v>207</v>
      </c>
      <c r="R1060" s="14" t="s">
        <v>38</v>
      </c>
      <c r="S1060" s="13" t="s">
        <v>216</v>
      </c>
      <c r="T1060" s="13" t="s">
        <v>217</v>
      </c>
      <c r="U1060" s="33">
        <f t="shared" ca="1" si="192"/>
        <v>45744.56914039352</v>
      </c>
      <c r="V1060" s="13" t="str">
        <f t="shared" si="193"/>
        <v>Coimbatore</v>
      </c>
      <c r="W1060" s="13" t="str">
        <f t="shared" si="194"/>
        <v>RI</v>
      </c>
      <c r="X1060" s="13">
        <f t="shared" si="195"/>
        <v>12</v>
      </c>
      <c r="Y1060" s="13" t="str">
        <f>IFERROR(VLOOKUP(C1060,ReceivingTeam[],2,FALSE),"HelpDesk")</f>
        <v>Branch office</v>
      </c>
      <c r="Z1060" s="67">
        <f t="shared" si="196"/>
        <v>44884.68067129633</v>
      </c>
      <c r="AA1060" s="68">
        <f t="shared" si="197"/>
        <v>44883</v>
      </c>
      <c r="AB1060" s="69" t="b">
        <f t="shared" si="198"/>
        <v>1</v>
      </c>
      <c r="AC1060" s="70">
        <f t="shared" si="199"/>
        <v>0.5</v>
      </c>
      <c r="AD1060" s="67">
        <f t="shared" si="200"/>
        <v>44884.68067129633</v>
      </c>
      <c r="AE1060" s="67">
        <f>VLOOKUP(V1060,'Branch Wise Work Timelines'!C:G,3,FALSE)+AA1060</f>
        <v>44883.416666666664</v>
      </c>
      <c r="AF1060" s="67">
        <f>IF(V1060="Bangalore",VLOOKUP(V1060,'Branch Wise Work Timelines'!C:G,4,FALSE)+AA1060+1,IF(V1060="Mumbai",VLOOKUP(V1060,'Branch Wise Work Timelines'!C:G,4,FALSE)+AA1060+1,VLOOKUP(V1060,'Branch Wise Work Timelines'!C:G,4,FALSE)+AA1060))</f>
        <v>44883.770833333336</v>
      </c>
      <c r="AG1060" s="67">
        <f>WORKDAY.INTL(AA1060,1,11)+VLOOKUP(V1060,'Branch Wise Work Timelines'!C:G,3,FALSE)</f>
        <v>44884.416666666664</v>
      </c>
      <c r="AH1060" s="69" t="str">
        <f t="shared" ca="1" si="201"/>
        <v>Out of TAT</v>
      </c>
      <c r="AI1060" s="69">
        <f t="shared" ca="1" si="202"/>
        <v>20638</v>
      </c>
      <c r="AJ1060" s="69" t="str">
        <f ca="1">IF(AI1060&lt;0,"0-12",IFERROR(VLOOKUP(AI1060,Breakup[],2,FALSE),"&gt;24"))</f>
        <v>&gt;24</v>
      </c>
      <c r="AK1060" s="69" t="str">
        <f>VLOOKUP(V1060,Master!B:D,3,FALSE)</f>
        <v>South</v>
      </c>
      <c r="AL1060" s="69" t="str">
        <f t="shared" si="203"/>
        <v>Coimbatore</v>
      </c>
    </row>
    <row r="1061" spans="1:38">
      <c r="A1061" s="13" t="s">
        <v>2424</v>
      </c>
      <c r="B1061" s="54">
        <v>44700.692345717602</v>
      </c>
      <c r="C1061" s="13" t="s">
        <v>162</v>
      </c>
      <c r="D1061" s="13">
        <v>1093</v>
      </c>
      <c r="E1061" s="13" t="s">
        <v>2425</v>
      </c>
      <c r="F1061" s="13" t="s">
        <v>33</v>
      </c>
      <c r="G1061" s="14">
        <v>1653027538413</v>
      </c>
      <c r="H1061" s="55">
        <v>0.200428240740741</v>
      </c>
      <c r="I1061" s="33">
        <v>44887.2004282407</v>
      </c>
      <c r="J1061" s="58">
        <v>44887</v>
      </c>
      <c r="K1061" s="13" t="s">
        <v>249</v>
      </c>
      <c r="L1061" s="13" t="s">
        <v>44</v>
      </c>
      <c r="M1061" s="13" t="s">
        <v>250</v>
      </c>
      <c r="N1061" s="13" t="s">
        <v>206</v>
      </c>
      <c r="O1061" s="33" t="s">
        <v>38</v>
      </c>
      <c r="P1061" s="58" t="s">
        <v>38</v>
      </c>
      <c r="Q1061" s="33" t="s">
        <v>207</v>
      </c>
      <c r="R1061" s="14" t="s">
        <v>38</v>
      </c>
      <c r="S1061" s="13" t="s">
        <v>216</v>
      </c>
      <c r="T1061" s="13" t="s">
        <v>217</v>
      </c>
      <c r="U1061" s="33">
        <f t="shared" ca="1" si="192"/>
        <v>45744.56914039352</v>
      </c>
      <c r="V1061" s="13" t="str">
        <f t="shared" si="193"/>
        <v>Coimbatore</v>
      </c>
      <c r="W1061" s="13" t="str">
        <f t="shared" si="194"/>
        <v>RI</v>
      </c>
      <c r="X1061" s="13">
        <f t="shared" si="195"/>
        <v>4</v>
      </c>
      <c r="Y1061" s="13" t="str">
        <f>IFERROR(VLOOKUP(C1061,ReceivingTeam[],2,FALSE),"HelpDesk")</f>
        <v>Branch office</v>
      </c>
      <c r="Z1061" s="67">
        <f t="shared" si="196"/>
        <v>44888.562499999993</v>
      </c>
      <c r="AA1061" s="68">
        <f t="shared" si="197"/>
        <v>44887</v>
      </c>
      <c r="AB1061" s="69" t="b">
        <f t="shared" si="198"/>
        <v>1</v>
      </c>
      <c r="AC1061" s="70">
        <f t="shared" si="199"/>
        <v>0.5</v>
      </c>
      <c r="AD1061" s="67">
        <f t="shared" si="200"/>
        <v>44888.562499999993</v>
      </c>
      <c r="AE1061" s="67">
        <f>VLOOKUP(V1061,'Branch Wise Work Timelines'!C:G,3,FALSE)+AA1061</f>
        <v>44887.416666666664</v>
      </c>
      <c r="AF1061" s="67">
        <f>IF(V1061="Bangalore",VLOOKUP(V1061,'Branch Wise Work Timelines'!C:G,4,FALSE)+AA1061+1,IF(V1061="Mumbai",VLOOKUP(V1061,'Branch Wise Work Timelines'!C:G,4,FALSE)+AA1061+1,VLOOKUP(V1061,'Branch Wise Work Timelines'!C:G,4,FALSE)+AA1061))</f>
        <v>44887.770833333336</v>
      </c>
      <c r="AG1061" s="67">
        <f>WORKDAY.INTL(AA1061,1,11)+VLOOKUP(V1061,'Branch Wise Work Timelines'!C:G,3,FALSE)</f>
        <v>44888.416666666664</v>
      </c>
      <c r="AH1061" s="69" t="str">
        <f t="shared" ca="1" si="201"/>
        <v>Out of TAT</v>
      </c>
      <c r="AI1061" s="69">
        <f t="shared" ca="1" si="202"/>
        <v>20545</v>
      </c>
      <c r="AJ1061" s="69" t="str">
        <f ca="1">IF(AI1061&lt;0,"0-12",IFERROR(VLOOKUP(AI1061,Breakup[],2,FALSE),"&gt;24"))</f>
        <v>&gt;24</v>
      </c>
      <c r="AK1061" s="69" t="str">
        <f>VLOOKUP(V1061,Master!B:D,3,FALSE)</f>
        <v>South</v>
      </c>
      <c r="AL1061" s="69" t="str">
        <f t="shared" si="203"/>
        <v>Coimbatore</v>
      </c>
    </row>
    <row r="1062" spans="1:38">
      <c r="A1062" s="13" t="s">
        <v>2426</v>
      </c>
      <c r="B1062" s="54">
        <v>44701.6455654745</v>
      </c>
      <c r="C1062" s="13" t="s">
        <v>211</v>
      </c>
      <c r="D1062" s="13">
        <v>960</v>
      </c>
      <c r="E1062" s="13" t="s">
        <v>2427</v>
      </c>
      <c r="F1062" s="13" t="s">
        <v>15</v>
      </c>
      <c r="G1062" s="14">
        <v>1653041711052</v>
      </c>
      <c r="H1062" s="55">
        <v>3.8217592592592602E-2</v>
      </c>
      <c r="I1062" s="33">
        <v>44887.038217592599</v>
      </c>
      <c r="J1062" s="58">
        <v>44887</v>
      </c>
      <c r="K1062" s="13" t="s">
        <v>213</v>
      </c>
      <c r="L1062" s="13" t="s">
        <v>30</v>
      </c>
      <c r="M1062" s="13" t="s">
        <v>214</v>
      </c>
      <c r="N1062" s="13" t="s">
        <v>206</v>
      </c>
      <c r="O1062" s="33" t="s">
        <v>38</v>
      </c>
      <c r="P1062" s="58" t="s">
        <v>38</v>
      </c>
      <c r="Q1062" s="33" t="s">
        <v>207</v>
      </c>
      <c r="R1062" s="14" t="s">
        <v>38</v>
      </c>
      <c r="S1062" s="13" t="s">
        <v>216</v>
      </c>
      <c r="T1062" s="13" t="s">
        <v>217</v>
      </c>
      <c r="U1062" s="33">
        <f t="shared" ca="1" si="192"/>
        <v>45744.56914039352</v>
      </c>
      <c r="V1062" s="13" t="str">
        <f t="shared" si="193"/>
        <v>Bangalore</v>
      </c>
      <c r="W1062" s="13" t="str">
        <f t="shared" si="194"/>
        <v>CLS</v>
      </c>
      <c r="X1062" s="13">
        <f t="shared" si="195"/>
        <v>0</v>
      </c>
      <c r="Y1062" s="13" t="str">
        <f>IFERROR(VLOOKUP(C1062,ReceivingTeam[],2,FALSE),"HelpDesk")</f>
        <v>HelpDesk</v>
      </c>
      <c r="Z1062" s="67">
        <f t="shared" si="196"/>
        <v>44887.916666666664</v>
      </c>
      <c r="AA1062" s="68">
        <f t="shared" si="197"/>
        <v>44887</v>
      </c>
      <c r="AB1062" s="69" t="b">
        <f t="shared" si="198"/>
        <v>1</v>
      </c>
      <c r="AC1062" s="70">
        <f t="shared" si="199"/>
        <v>0.5</v>
      </c>
      <c r="AD1062" s="67">
        <f t="shared" si="200"/>
        <v>44887.916666666664</v>
      </c>
      <c r="AE1062" s="67">
        <f>VLOOKUP(V1062,'Branch Wise Work Timelines'!C:G,3,FALSE)+AA1062</f>
        <v>44887.416666666664</v>
      </c>
      <c r="AF1062" s="67">
        <f>IF(V1062="Bangalore",VLOOKUP(V1062,'Branch Wise Work Timelines'!C:G,4,FALSE)+AA1062+1,IF(V1062="Mumbai",VLOOKUP(V1062,'Branch Wise Work Timelines'!C:G,4,FALSE)+AA1062+1,VLOOKUP(V1062,'Branch Wise Work Timelines'!C:G,4,FALSE)+AA1062))</f>
        <v>44888.104166666664</v>
      </c>
      <c r="AG1062" s="67">
        <f>WORKDAY.INTL(AA1062,1,11)+VLOOKUP(V1062,'Branch Wise Work Timelines'!C:G,3,FALSE)</f>
        <v>44888.416666666664</v>
      </c>
      <c r="AH1062" s="69" t="str">
        <f t="shared" ca="1" si="201"/>
        <v>Out of TAT</v>
      </c>
      <c r="AI1062" s="69">
        <f t="shared" ca="1" si="202"/>
        <v>20560</v>
      </c>
      <c r="AJ1062" s="69" t="str">
        <f ca="1">IF(AI1062&lt;0,"0-12",IFERROR(VLOOKUP(AI1062,Breakup[],2,FALSE),"&gt;24"))</f>
        <v>&gt;24</v>
      </c>
      <c r="AK1062" s="69" t="str">
        <f>VLOOKUP(V1062,Master!B:D,3,FALSE)</f>
        <v>South</v>
      </c>
      <c r="AL1062" s="69" t="str">
        <f t="shared" si="203"/>
        <v>Bangalore-CLS</v>
      </c>
    </row>
    <row r="1063" spans="1:38">
      <c r="A1063" s="13" t="s">
        <v>2428</v>
      </c>
      <c r="B1063" s="54">
        <v>44701.637196955999</v>
      </c>
      <c r="C1063" s="13" t="s">
        <v>252</v>
      </c>
      <c r="D1063" s="13">
        <v>1761</v>
      </c>
      <c r="E1063" s="13" t="s">
        <v>2429</v>
      </c>
      <c r="F1063" s="13" t="s">
        <v>15</v>
      </c>
      <c r="G1063" s="14">
        <v>1653043498252</v>
      </c>
      <c r="H1063" s="55">
        <v>0.89137731481481497</v>
      </c>
      <c r="I1063" s="33">
        <v>44883.891377314802</v>
      </c>
      <c r="J1063" s="58">
        <v>44883</v>
      </c>
      <c r="K1063" s="13" t="s">
        <v>213</v>
      </c>
      <c r="L1063" s="13" t="s">
        <v>30</v>
      </c>
      <c r="M1063" s="13" t="s">
        <v>214</v>
      </c>
      <c r="N1063" s="13" t="s">
        <v>206</v>
      </c>
      <c r="O1063" s="33" t="s">
        <v>38</v>
      </c>
      <c r="P1063" s="58" t="s">
        <v>38</v>
      </c>
      <c r="Q1063" s="33" t="s">
        <v>207</v>
      </c>
      <c r="R1063" s="14" t="s">
        <v>38</v>
      </c>
      <c r="S1063" s="13" t="s">
        <v>216</v>
      </c>
      <c r="T1063" s="13" t="s">
        <v>217</v>
      </c>
      <c r="U1063" s="33">
        <f t="shared" ca="1" si="192"/>
        <v>45744.56914039352</v>
      </c>
      <c r="V1063" s="13" t="str">
        <f t="shared" si="193"/>
        <v>Bangalore</v>
      </c>
      <c r="W1063" s="13" t="str">
        <f t="shared" si="194"/>
        <v>CLS</v>
      </c>
      <c r="X1063" s="13">
        <f t="shared" si="195"/>
        <v>21</v>
      </c>
      <c r="Y1063" s="13" t="str">
        <f>IFERROR(VLOOKUP(C1063,ReceivingTeam[],2,FALSE),"HelpDesk")</f>
        <v>HelpDesk</v>
      </c>
      <c r="Z1063" s="67">
        <f t="shared" si="196"/>
        <v>44884.703877314802</v>
      </c>
      <c r="AA1063" s="68">
        <f t="shared" si="197"/>
        <v>44883</v>
      </c>
      <c r="AB1063" s="69" t="b">
        <f t="shared" si="198"/>
        <v>1</v>
      </c>
      <c r="AC1063" s="70">
        <f t="shared" si="199"/>
        <v>0.5</v>
      </c>
      <c r="AD1063" s="67">
        <f t="shared" si="200"/>
        <v>44884.703877314802</v>
      </c>
      <c r="AE1063" s="67">
        <f>VLOOKUP(V1063,'Branch Wise Work Timelines'!C:G,3,FALSE)+AA1063</f>
        <v>44883.416666666664</v>
      </c>
      <c r="AF1063" s="67">
        <f>IF(V1063="Bangalore",VLOOKUP(V1063,'Branch Wise Work Timelines'!C:G,4,FALSE)+AA1063+1,IF(V1063="Mumbai",VLOOKUP(V1063,'Branch Wise Work Timelines'!C:G,4,FALSE)+AA1063+1,VLOOKUP(V1063,'Branch Wise Work Timelines'!C:G,4,FALSE)+AA1063))</f>
        <v>44884.104166666664</v>
      </c>
      <c r="AG1063" s="67">
        <f>WORKDAY.INTL(AA1063,1,11)+VLOOKUP(V1063,'Branch Wise Work Timelines'!C:G,3,FALSE)</f>
        <v>44884.416666666664</v>
      </c>
      <c r="AH1063" s="69" t="str">
        <f t="shared" ca="1" si="201"/>
        <v>Out of TAT</v>
      </c>
      <c r="AI1063" s="69">
        <f t="shared" ca="1" si="202"/>
        <v>20637</v>
      </c>
      <c r="AJ1063" s="69" t="str">
        <f ca="1">IF(AI1063&lt;0,"0-12",IFERROR(VLOOKUP(AI1063,Breakup[],2,FALSE),"&gt;24"))</f>
        <v>&gt;24</v>
      </c>
      <c r="AK1063" s="69" t="str">
        <f>VLOOKUP(V1063,Master!B:D,3,FALSE)</f>
        <v>South</v>
      </c>
      <c r="AL1063" s="69" t="str">
        <f t="shared" si="203"/>
        <v>Bangalore-CLS</v>
      </c>
    </row>
    <row r="1064" spans="1:38">
      <c r="A1064" s="13" t="s">
        <v>2430</v>
      </c>
      <c r="B1064" s="54">
        <v>44701.631649340299</v>
      </c>
      <c r="C1064" s="13" t="s">
        <v>404</v>
      </c>
      <c r="D1064" s="13">
        <v>1810</v>
      </c>
      <c r="E1064" s="13" t="s">
        <v>2431</v>
      </c>
      <c r="F1064" s="13" t="s">
        <v>15</v>
      </c>
      <c r="G1064" s="14">
        <v>1653043921714</v>
      </c>
      <c r="H1064" s="55">
        <v>0.23688657407407401</v>
      </c>
      <c r="I1064" s="33">
        <v>44883.236886574101</v>
      </c>
      <c r="J1064" s="58">
        <v>44883</v>
      </c>
      <c r="K1064" s="13" t="s">
        <v>213</v>
      </c>
      <c r="L1064" s="13" t="s">
        <v>30</v>
      </c>
      <c r="M1064" s="13" t="s">
        <v>214</v>
      </c>
      <c r="N1064" s="13" t="s">
        <v>215</v>
      </c>
      <c r="O1064" s="33" t="s">
        <v>38</v>
      </c>
      <c r="P1064" s="58" t="s">
        <v>38</v>
      </c>
      <c r="Q1064" s="33" t="s">
        <v>207</v>
      </c>
      <c r="R1064" s="14" t="s">
        <v>38</v>
      </c>
      <c r="S1064" s="13" t="s">
        <v>216</v>
      </c>
      <c r="T1064" s="13" t="s">
        <v>217</v>
      </c>
      <c r="U1064" s="33">
        <f t="shared" ca="1" si="192"/>
        <v>45744.56914039352</v>
      </c>
      <c r="V1064" s="13" t="str">
        <f t="shared" si="193"/>
        <v>Bangalore</v>
      </c>
      <c r="W1064" s="13" t="str">
        <f t="shared" si="194"/>
        <v>CLS</v>
      </c>
      <c r="X1064" s="13">
        <f t="shared" si="195"/>
        <v>5</v>
      </c>
      <c r="Y1064" s="13" t="str">
        <f>IFERROR(VLOOKUP(C1064,ReceivingTeam[],2,FALSE),"HelpDesk")</f>
        <v>HelpDesk</v>
      </c>
      <c r="Z1064" s="67">
        <f t="shared" si="196"/>
        <v>44883.916666666664</v>
      </c>
      <c r="AA1064" s="68">
        <f t="shared" si="197"/>
        <v>44883</v>
      </c>
      <c r="AB1064" s="69" t="b">
        <f t="shared" si="198"/>
        <v>1</v>
      </c>
      <c r="AC1064" s="70">
        <f t="shared" si="199"/>
        <v>0.5</v>
      </c>
      <c r="AD1064" s="67">
        <f t="shared" si="200"/>
        <v>44883.916666666664</v>
      </c>
      <c r="AE1064" s="67">
        <f>VLOOKUP(V1064,'Branch Wise Work Timelines'!C:G,3,FALSE)+AA1064</f>
        <v>44883.416666666664</v>
      </c>
      <c r="AF1064" s="67">
        <f>IF(V1064="Bangalore",VLOOKUP(V1064,'Branch Wise Work Timelines'!C:G,4,FALSE)+AA1064+1,IF(V1064="Mumbai",VLOOKUP(V1064,'Branch Wise Work Timelines'!C:G,4,FALSE)+AA1064+1,VLOOKUP(V1064,'Branch Wise Work Timelines'!C:G,4,FALSE)+AA1064))</f>
        <v>44884.104166666664</v>
      </c>
      <c r="AG1064" s="67">
        <f>WORKDAY.INTL(AA1064,1,11)+VLOOKUP(V1064,'Branch Wise Work Timelines'!C:G,3,FALSE)</f>
        <v>44884.416666666664</v>
      </c>
      <c r="AH1064" s="69" t="str">
        <f t="shared" ca="1" si="201"/>
        <v>Out of TAT</v>
      </c>
      <c r="AI1064" s="69">
        <f t="shared" ca="1" si="202"/>
        <v>20656</v>
      </c>
      <c r="AJ1064" s="69" t="str">
        <f ca="1">IF(AI1064&lt;0,"0-12",IFERROR(VLOOKUP(AI1064,Breakup[],2,FALSE),"&gt;24"))</f>
        <v>&gt;24</v>
      </c>
      <c r="AK1064" s="69" t="str">
        <f>VLOOKUP(V1064,Master!B:D,3,FALSE)</f>
        <v>South</v>
      </c>
      <c r="AL1064" s="69" t="str">
        <f t="shared" si="203"/>
        <v>Bangalore-CLS</v>
      </c>
    </row>
    <row r="1065" spans="1:38">
      <c r="A1065" s="13" t="s">
        <v>2432</v>
      </c>
      <c r="B1065" s="54">
        <v>44700.480147650502</v>
      </c>
      <c r="C1065" s="13" t="s">
        <v>979</v>
      </c>
      <c r="D1065" s="13">
        <v>296</v>
      </c>
      <c r="E1065" s="13" t="s">
        <v>2433</v>
      </c>
      <c r="F1065" s="13" t="s">
        <v>33</v>
      </c>
      <c r="G1065" s="14">
        <v>1653044005166</v>
      </c>
      <c r="H1065" s="55">
        <v>0.70024305555555599</v>
      </c>
      <c r="I1065" s="33">
        <v>44883.700243055602</v>
      </c>
      <c r="J1065" s="58">
        <v>44883</v>
      </c>
      <c r="K1065" s="13" t="s">
        <v>437</v>
      </c>
      <c r="L1065" s="13" t="s">
        <v>12</v>
      </c>
      <c r="M1065" s="13" t="s">
        <v>435</v>
      </c>
      <c r="N1065" s="13" t="s">
        <v>206</v>
      </c>
      <c r="O1065" s="33" t="s">
        <v>38</v>
      </c>
      <c r="P1065" s="58" t="s">
        <v>38</v>
      </c>
      <c r="Q1065" s="33" t="s">
        <v>207</v>
      </c>
      <c r="R1065" s="14" t="s">
        <v>38</v>
      </c>
      <c r="S1065" s="13" t="s">
        <v>208</v>
      </c>
      <c r="T1065" s="13" t="s">
        <v>209</v>
      </c>
      <c r="U1065" s="33">
        <f t="shared" ca="1" si="192"/>
        <v>45744.56914039352</v>
      </c>
      <c r="V1065" s="13" t="str">
        <f t="shared" si="193"/>
        <v>Ahmedabad</v>
      </c>
      <c r="W1065" s="13" t="str">
        <f t="shared" si="194"/>
        <v>RI</v>
      </c>
      <c r="X1065" s="13">
        <f t="shared" si="195"/>
        <v>16</v>
      </c>
      <c r="Y1065" s="13" t="str">
        <f>IFERROR(VLOOKUP(C1065,ReceivingTeam[],2,FALSE),"HelpDesk")</f>
        <v>HelpDesk</v>
      </c>
      <c r="Z1065" s="67">
        <f t="shared" si="196"/>
        <v>44884.846076388931</v>
      </c>
      <c r="AA1065" s="68">
        <f t="shared" si="197"/>
        <v>44883</v>
      </c>
      <c r="AB1065" s="69" t="b">
        <f t="shared" si="198"/>
        <v>1</v>
      </c>
      <c r="AC1065" s="70">
        <f t="shared" si="199"/>
        <v>0.5</v>
      </c>
      <c r="AD1065" s="67">
        <f t="shared" si="200"/>
        <v>44884.846076388931</v>
      </c>
      <c r="AE1065" s="67">
        <f>VLOOKUP(V1065,'Branch Wise Work Timelines'!C:G,3,FALSE)+AA1065</f>
        <v>44883.416666666664</v>
      </c>
      <c r="AF1065" s="67">
        <f>IF(V1065="Bangalore",VLOOKUP(V1065,'Branch Wise Work Timelines'!C:G,4,FALSE)+AA1065+1,IF(V1065="Mumbai",VLOOKUP(V1065,'Branch Wise Work Timelines'!C:G,4,FALSE)+AA1065+1,VLOOKUP(V1065,'Branch Wise Work Timelines'!C:G,4,FALSE)+AA1065))</f>
        <v>44883.770833333336</v>
      </c>
      <c r="AG1065" s="67">
        <f>WORKDAY.INTL(AA1065,1,11)+VLOOKUP(V1065,'Branch Wise Work Timelines'!C:G,3,FALSE)</f>
        <v>44884.416666666664</v>
      </c>
      <c r="AH1065" s="69" t="str">
        <f t="shared" ca="1" si="201"/>
        <v>Out of TAT</v>
      </c>
      <c r="AI1065" s="69">
        <f t="shared" ca="1" si="202"/>
        <v>20634</v>
      </c>
      <c r="AJ1065" s="69" t="str">
        <f ca="1">IF(AI1065&lt;0,"0-12",IFERROR(VLOOKUP(AI1065,Breakup[],2,FALSE),"&gt;24"))</f>
        <v>&gt;24</v>
      </c>
      <c r="AK1065" s="69" t="str">
        <f>VLOOKUP(V1065,Master!B:D,3,FALSE)</f>
        <v>North</v>
      </c>
      <c r="AL1065" s="69" t="str">
        <f t="shared" si="203"/>
        <v>Ahmedabad</v>
      </c>
    </row>
    <row r="1066" spans="1:38">
      <c r="A1066" s="13" t="s">
        <v>2434</v>
      </c>
      <c r="B1066" s="54">
        <v>44700.611357175898</v>
      </c>
      <c r="C1066" s="13" t="s">
        <v>414</v>
      </c>
      <c r="D1066" s="13">
        <v>1560</v>
      </c>
      <c r="E1066" s="13" t="s">
        <v>2435</v>
      </c>
      <c r="F1066" s="13" t="s">
        <v>33</v>
      </c>
      <c r="G1066" s="14">
        <v>1653019953472</v>
      </c>
      <c r="H1066" s="55">
        <v>0.59542824074074097</v>
      </c>
      <c r="I1066" s="33">
        <v>44881.595428240696</v>
      </c>
      <c r="J1066" s="58">
        <v>44881</v>
      </c>
      <c r="K1066" s="13" t="s">
        <v>397</v>
      </c>
      <c r="L1066" s="13" t="s">
        <v>50</v>
      </c>
      <c r="M1066" s="13" t="s">
        <v>153</v>
      </c>
      <c r="N1066" s="13" t="s">
        <v>206</v>
      </c>
      <c r="O1066" s="33" t="s">
        <v>38</v>
      </c>
      <c r="P1066" s="58" t="s">
        <v>38</v>
      </c>
      <c r="Q1066" s="33" t="s">
        <v>207</v>
      </c>
      <c r="R1066" s="14" t="s">
        <v>38</v>
      </c>
      <c r="S1066" s="13" t="s">
        <v>216</v>
      </c>
      <c r="T1066" s="13" t="s">
        <v>217</v>
      </c>
      <c r="U1066" s="33">
        <f t="shared" ca="1" si="192"/>
        <v>45744.56914039352</v>
      </c>
      <c r="V1066" s="13" t="str">
        <f t="shared" si="193"/>
        <v>Cochin</v>
      </c>
      <c r="W1066" s="13" t="str">
        <f t="shared" si="194"/>
        <v>RI</v>
      </c>
      <c r="X1066" s="13">
        <f t="shared" si="195"/>
        <v>14</v>
      </c>
      <c r="Y1066" s="13" t="str">
        <f>IFERROR(VLOOKUP(C1066,ReceivingTeam[],2,FALSE),"HelpDesk")</f>
        <v>HelpDesk</v>
      </c>
      <c r="Z1066" s="67">
        <f t="shared" si="196"/>
        <v>44882.741261574025</v>
      </c>
      <c r="AA1066" s="68">
        <f t="shared" si="197"/>
        <v>44881</v>
      </c>
      <c r="AB1066" s="69" t="b">
        <f t="shared" si="198"/>
        <v>1</v>
      </c>
      <c r="AC1066" s="70">
        <f t="shared" si="199"/>
        <v>0.5</v>
      </c>
      <c r="AD1066" s="67">
        <f t="shared" si="200"/>
        <v>44882.741261574025</v>
      </c>
      <c r="AE1066" s="67">
        <f>VLOOKUP(V1066,'Branch Wise Work Timelines'!C:G,3,FALSE)+AA1066</f>
        <v>44881.416666666664</v>
      </c>
      <c r="AF1066" s="67">
        <f>IF(V1066="Bangalore",VLOOKUP(V1066,'Branch Wise Work Timelines'!C:G,4,FALSE)+AA1066+1,IF(V1066="Mumbai",VLOOKUP(V1066,'Branch Wise Work Timelines'!C:G,4,FALSE)+AA1066+1,VLOOKUP(V1066,'Branch Wise Work Timelines'!C:G,4,FALSE)+AA1066))</f>
        <v>44881.770833333336</v>
      </c>
      <c r="AG1066" s="67">
        <f>WORKDAY.INTL(AA1066,1,11)+VLOOKUP(V1066,'Branch Wise Work Timelines'!C:G,3,FALSE)</f>
        <v>44882.416666666664</v>
      </c>
      <c r="AH1066" s="69" t="str">
        <f t="shared" ca="1" si="201"/>
        <v>Out of TAT</v>
      </c>
      <c r="AI1066" s="69">
        <f t="shared" ca="1" si="202"/>
        <v>20684</v>
      </c>
      <c r="AJ1066" s="69" t="str">
        <f ca="1">IF(AI1066&lt;0,"0-12",IFERROR(VLOOKUP(AI1066,Breakup[],2,FALSE),"&gt;24"))</f>
        <v>&gt;24</v>
      </c>
      <c r="AK1066" s="69" t="str">
        <f>VLOOKUP(V1066,Master!B:D,3,FALSE)</f>
        <v>South</v>
      </c>
      <c r="AL1066" s="69" t="str">
        <f t="shared" si="203"/>
        <v>Cochin</v>
      </c>
    </row>
    <row r="1067" spans="1:38">
      <c r="A1067" s="13" t="s">
        <v>2436</v>
      </c>
      <c r="B1067" s="54">
        <v>44701.613831053197</v>
      </c>
      <c r="C1067" s="13" t="s">
        <v>435</v>
      </c>
      <c r="D1067" s="13">
        <v>387</v>
      </c>
      <c r="E1067" s="13" t="s">
        <v>2437</v>
      </c>
      <c r="F1067" s="13" t="s">
        <v>33</v>
      </c>
      <c r="G1067" s="14">
        <v>1653039411827</v>
      </c>
      <c r="H1067" s="55">
        <v>0.99739583333333304</v>
      </c>
      <c r="I1067" s="33">
        <v>44883.997395833299</v>
      </c>
      <c r="J1067" s="58">
        <v>44883</v>
      </c>
      <c r="K1067" s="13" t="s">
        <v>437</v>
      </c>
      <c r="L1067" s="13" t="s">
        <v>12</v>
      </c>
      <c r="M1067" s="13" t="s">
        <v>435</v>
      </c>
      <c r="N1067" s="13" t="s">
        <v>206</v>
      </c>
      <c r="O1067" s="33" t="s">
        <v>38</v>
      </c>
      <c r="P1067" s="58" t="s">
        <v>38</v>
      </c>
      <c r="Q1067" s="33" t="s">
        <v>207</v>
      </c>
      <c r="R1067" s="14" t="s">
        <v>38</v>
      </c>
      <c r="S1067" s="13" t="s">
        <v>208</v>
      </c>
      <c r="T1067" s="13" t="s">
        <v>209</v>
      </c>
      <c r="U1067" s="33">
        <f t="shared" ca="1" si="192"/>
        <v>45744.56914039352</v>
      </c>
      <c r="V1067" s="13" t="str">
        <f t="shared" si="193"/>
        <v>Ahmedabad</v>
      </c>
      <c r="W1067" s="13" t="str">
        <f t="shared" si="194"/>
        <v>RI</v>
      </c>
      <c r="X1067" s="13">
        <f t="shared" si="195"/>
        <v>23</v>
      </c>
      <c r="Y1067" s="13" t="str">
        <f>IFERROR(VLOOKUP(C1067,ReceivingTeam[],2,FALSE),"HelpDesk")</f>
        <v>HelpDesk</v>
      </c>
      <c r="Z1067" s="67">
        <f t="shared" si="196"/>
        <v>44885.143229166628</v>
      </c>
      <c r="AA1067" s="68">
        <f t="shared" si="197"/>
        <v>44883</v>
      </c>
      <c r="AB1067" s="69" t="b">
        <f t="shared" si="198"/>
        <v>1</v>
      </c>
      <c r="AC1067" s="70">
        <f t="shared" si="199"/>
        <v>0.5</v>
      </c>
      <c r="AD1067" s="67">
        <f t="shared" si="200"/>
        <v>44885.143229166628</v>
      </c>
      <c r="AE1067" s="67">
        <f>VLOOKUP(V1067,'Branch Wise Work Timelines'!C:G,3,FALSE)+AA1067</f>
        <v>44883.416666666664</v>
      </c>
      <c r="AF1067" s="67">
        <f>IF(V1067="Bangalore",VLOOKUP(V1067,'Branch Wise Work Timelines'!C:G,4,FALSE)+AA1067+1,IF(V1067="Mumbai",VLOOKUP(V1067,'Branch Wise Work Timelines'!C:G,4,FALSE)+AA1067+1,VLOOKUP(V1067,'Branch Wise Work Timelines'!C:G,4,FALSE)+AA1067))</f>
        <v>44883.770833333336</v>
      </c>
      <c r="AG1067" s="67">
        <f>WORKDAY.INTL(AA1067,1,11)+VLOOKUP(V1067,'Branch Wise Work Timelines'!C:G,3,FALSE)</f>
        <v>44884.416666666664</v>
      </c>
      <c r="AH1067" s="69" t="str">
        <f t="shared" ca="1" si="201"/>
        <v>Out of TAT</v>
      </c>
      <c r="AI1067" s="69">
        <f t="shared" ca="1" si="202"/>
        <v>20627</v>
      </c>
      <c r="AJ1067" s="69" t="str">
        <f ca="1">IF(AI1067&lt;0,"0-12",IFERROR(VLOOKUP(AI1067,Breakup[],2,FALSE),"&gt;24"))</f>
        <v>&gt;24</v>
      </c>
      <c r="AK1067" s="69" t="str">
        <f>VLOOKUP(V1067,Master!B:D,3,FALSE)</f>
        <v>North</v>
      </c>
      <c r="AL1067" s="69" t="str">
        <f t="shared" si="203"/>
        <v>Ahmedabad</v>
      </c>
    </row>
    <row r="1068" spans="1:38">
      <c r="A1068" s="13" t="s">
        <v>2438</v>
      </c>
      <c r="B1068" s="54">
        <v>44701.634500150503</v>
      </c>
      <c r="C1068" s="13" t="s">
        <v>219</v>
      </c>
      <c r="D1068" s="13">
        <v>1981</v>
      </c>
      <c r="E1068" s="13" t="s">
        <v>2439</v>
      </c>
      <c r="F1068" s="13" t="s">
        <v>15</v>
      </c>
      <c r="G1068" s="14">
        <v>1653043097971</v>
      </c>
      <c r="H1068" s="55">
        <v>0.426458333333333</v>
      </c>
      <c r="I1068" s="33">
        <v>44884.426458333299</v>
      </c>
      <c r="J1068" s="58">
        <v>44884</v>
      </c>
      <c r="K1068" s="13" t="s">
        <v>213</v>
      </c>
      <c r="L1068" s="13" t="s">
        <v>30</v>
      </c>
      <c r="M1068" s="13" t="s">
        <v>214</v>
      </c>
      <c r="N1068" s="13" t="s">
        <v>206</v>
      </c>
      <c r="O1068" s="33" t="s">
        <v>38</v>
      </c>
      <c r="P1068" s="58" t="s">
        <v>38</v>
      </c>
      <c r="Q1068" s="33" t="s">
        <v>207</v>
      </c>
      <c r="R1068" s="14" t="s">
        <v>38</v>
      </c>
      <c r="S1068" s="13" t="s">
        <v>216</v>
      </c>
      <c r="T1068" s="13" t="s">
        <v>217</v>
      </c>
      <c r="U1068" s="33">
        <f t="shared" ca="1" si="192"/>
        <v>45744.56914039352</v>
      </c>
      <c r="V1068" s="13" t="str">
        <f t="shared" si="193"/>
        <v>Bangalore</v>
      </c>
      <c r="W1068" s="13" t="str">
        <f t="shared" si="194"/>
        <v>CLS</v>
      </c>
      <c r="X1068" s="13">
        <f t="shared" si="195"/>
        <v>10</v>
      </c>
      <c r="Y1068" s="13" t="str">
        <f>IFERROR(VLOOKUP(C1068,ReceivingTeam[],2,FALSE),"HelpDesk")</f>
        <v>HelpDesk</v>
      </c>
      <c r="Z1068" s="67">
        <f t="shared" si="196"/>
        <v>44884.926458333299</v>
      </c>
      <c r="AA1068" s="68">
        <f t="shared" si="197"/>
        <v>44884</v>
      </c>
      <c r="AB1068" s="69" t="b">
        <f t="shared" si="198"/>
        <v>1</v>
      </c>
      <c r="AC1068" s="70">
        <f t="shared" si="199"/>
        <v>0.5</v>
      </c>
      <c r="AD1068" s="67">
        <f t="shared" si="200"/>
        <v>44884.926458333299</v>
      </c>
      <c r="AE1068" s="67">
        <f>VLOOKUP(V1068,'Branch Wise Work Timelines'!C:G,3,FALSE)+AA1068</f>
        <v>44884.416666666664</v>
      </c>
      <c r="AF1068" s="67">
        <f>IF(V1068="Bangalore",VLOOKUP(V1068,'Branch Wise Work Timelines'!C:G,4,FALSE)+AA1068+1,IF(V1068="Mumbai",VLOOKUP(V1068,'Branch Wise Work Timelines'!C:G,4,FALSE)+AA1068+1,VLOOKUP(V1068,'Branch Wise Work Timelines'!C:G,4,FALSE)+AA1068))</f>
        <v>44885.104166666664</v>
      </c>
      <c r="AG1068" s="67">
        <f>WORKDAY.INTL(AA1068,1,11)+VLOOKUP(V1068,'Branch Wise Work Timelines'!C:G,3,FALSE)</f>
        <v>44886.416666666664</v>
      </c>
      <c r="AH1068" s="69" t="str">
        <f t="shared" ca="1" si="201"/>
        <v>Out of TAT</v>
      </c>
      <c r="AI1068" s="69">
        <f t="shared" ca="1" si="202"/>
        <v>20632</v>
      </c>
      <c r="AJ1068" s="69" t="str">
        <f ca="1">IF(AI1068&lt;0,"0-12",IFERROR(VLOOKUP(AI1068,Breakup[],2,FALSE),"&gt;24"))</f>
        <v>&gt;24</v>
      </c>
      <c r="AK1068" s="69" t="str">
        <f>VLOOKUP(V1068,Master!B:D,3,FALSE)</f>
        <v>South</v>
      </c>
      <c r="AL1068" s="69" t="str">
        <f t="shared" si="203"/>
        <v>Bangalore-CLS</v>
      </c>
    </row>
    <row r="1069" spans="1:38">
      <c r="A1069" s="13" t="s">
        <v>2440</v>
      </c>
      <c r="B1069" s="54">
        <v>44701.457422719897</v>
      </c>
      <c r="C1069" s="13" t="s">
        <v>261</v>
      </c>
      <c r="D1069" s="13">
        <v>720</v>
      </c>
      <c r="E1069" s="13" t="s">
        <v>2441</v>
      </c>
      <c r="F1069" s="13" t="s">
        <v>33</v>
      </c>
      <c r="G1069" s="14">
        <v>1653025138774</v>
      </c>
      <c r="H1069" s="55">
        <v>0.88642361111111101</v>
      </c>
      <c r="I1069" s="33">
        <v>44883.886423611097</v>
      </c>
      <c r="J1069" s="58">
        <v>44883</v>
      </c>
      <c r="K1069" s="13" t="s">
        <v>263</v>
      </c>
      <c r="L1069" s="13" t="s">
        <v>69</v>
      </c>
      <c r="M1069" s="13" t="s">
        <v>103</v>
      </c>
      <c r="N1069" s="13" t="s">
        <v>206</v>
      </c>
      <c r="O1069" s="33" t="s">
        <v>38</v>
      </c>
      <c r="P1069" s="58" t="s">
        <v>38</v>
      </c>
      <c r="Q1069" s="33" t="s">
        <v>207</v>
      </c>
      <c r="R1069" s="14" t="s">
        <v>38</v>
      </c>
      <c r="S1069" s="13" t="s">
        <v>208</v>
      </c>
      <c r="T1069" s="13" t="s">
        <v>209</v>
      </c>
      <c r="U1069" s="33">
        <f t="shared" ca="1" si="192"/>
        <v>45744.56914039352</v>
      </c>
      <c r="V1069" s="13" t="str">
        <f t="shared" si="193"/>
        <v>Mumbai</v>
      </c>
      <c r="W1069" s="13" t="str">
        <f t="shared" si="194"/>
        <v>RI</v>
      </c>
      <c r="X1069" s="13">
        <f t="shared" si="195"/>
        <v>21</v>
      </c>
      <c r="Y1069" s="13" t="str">
        <f>IFERROR(VLOOKUP(C1069,ReceivingTeam[],2,FALSE),"HelpDesk")</f>
        <v>HelpDesk</v>
      </c>
      <c r="Z1069" s="67">
        <f t="shared" si="196"/>
        <v>44884.553090277761</v>
      </c>
      <c r="AA1069" s="68">
        <f t="shared" si="197"/>
        <v>44883</v>
      </c>
      <c r="AB1069" s="69" t="b">
        <f t="shared" si="198"/>
        <v>1</v>
      </c>
      <c r="AC1069" s="70">
        <f t="shared" si="199"/>
        <v>0.5</v>
      </c>
      <c r="AD1069" s="67">
        <f t="shared" si="200"/>
        <v>44884.553090277761</v>
      </c>
      <c r="AE1069" s="67">
        <f>VLOOKUP(V1069,'Branch Wise Work Timelines'!C:G,3,FALSE)+AA1069</f>
        <v>44883.416666666664</v>
      </c>
      <c r="AF1069" s="67">
        <f>IF(V1069="Bangalore",VLOOKUP(V1069,'Branch Wise Work Timelines'!C:G,4,FALSE)+AA1069+1,IF(V1069="Mumbai",VLOOKUP(V1069,'Branch Wise Work Timelines'!C:G,4,FALSE)+AA1069+1,VLOOKUP(V1069,'Branch Wise Work Timelines'!C:G,4,FALSE)+AA1069))</f>
        <v>44884.25</v>
      </c>
      <c r="AG1069" s="67">
        <f>WORKDAY.INTL(AA1069,1,11)+VLOOKUP(V1069,'Branch Wise Work Timelines'!C:G,3,FALSE)</f>
        <v>44884.416666666664</v>
      </c>
      <c r="AH1069" s="69" t="str">
        <f t="shared" ca="1" si="201"/>
        <v>Out of TAT</v>
      </c>
      <c r="AI1069" s="69">
        <f t="shared" ca="1" si="202"/>
        <v>20641</v>
      </c>
      <c r="AJ1069" s="69" t="str">
        <f ca="1">IF(AI1069&lt;0,"0-12",IFERROR(VLOOKUP(AI1069,Breakup[],2,FALSE),"&gt;24"))</f>
        <v>&gt;24</v>
      </c>
      <c r="AK1069" s="69" t="str">
        <f>VLOOKUP(V1069,Master!B:D,3,FALSE)</f>
        <v>East</v>
      </c>
      <c r="AL1069" s="69" t="str">
        <f t="shared" si="203"/>
        <v>Mumbai</v>
      </c>
    </row>
    <row r="1070" spans="1:38">
      <c r="A1070" s="13" t="s">
        <v>2442</v>
      </c>
      <c r="B1070" s="54">
        <v>44701.499957372696</v>
      </c>
      <c r="C1070" s="13" t="s">
        <v>255</v>
      </c>
      <c r="D1070" s="13">
        <v>1590</v>
      </c>
      <c r="E1070" s="13" t="s">
        <v>2443</v>
      </c>
      <c r="F1070" s="13" t="s">
        <v>33</v>
      </c>
      <c r="G1070" s="14">
        <v>1653030234261</v>
      </c>
      <c r="H1070" s="55">
        <v>0.93775462962962997</v>
      </c>
      <c r="I1070" s="33">
        <v>44887.937754629602</v>
      </c>
      <c r="J1070" s="58">
        <v>44887</v>
      </c>
      <c r="K1070" s="13" t="s">
        <v>257</v>
      </c>
      <c r="L1070" s="13" t="s">
        <v>72</v>
      </c>
      <c r="M1070" s="13" t="s">
        <v>255</v>
      </c>
      <c r="N1070" s="13" t="s">
        <v>206</v>
      </c>
      <c r="O1070" s="33" t="s">
        <v>38</v>
      </c>
      <c r="P1070" s="58" t="s">
        <v>38</v>
      </c>
      <c r="Q1070" s="33" t="s">
        <v>207</v>
      </c>
      <c r="R1070" s="14" t="s">
        <v>38</v>
      </c>
      <c r="S1070" s="13" t="s">
        <v>216</v>
      </c>
      <c r="T1070" s="13" t="s">
        <v>278</v>
      </c>
      <c r="U1070" s="33">
        <f t="shared" ca="1" si="192"/>
        <v>45744.56914039352</v>
      </c>
      <c r="V1070" s="13" t="str">
        <f t="shared" si="193"/>
        <v>Pune</v>
      </c>
      <c r="W1070" s="13" t="str">
        <f t="shared" si="194"/>
        <v>RI</v>
      </c>
      <c r="X1070" s="13">
        <f t="shared" si="195"/>
        <v>22</v>
      </c>
      <c r="Y1070" s="13" t="str">
        <f>IFERROR(VLOOKUP(C1070,ReceivingTeam[],2,FALSE),"HelpDesk")</f>
        <v>HelpDesk</v>
      </c>
      <c r="Z1070" s="67">
        <f t="shared" si="196"/>
        <v>44891.562754629602</v>
      </c>
      <c r="AA1070" s="68">
        <f t="shared" si="197"/>
        <v>44887</v>
      </c>
      <c r="AB1070" s="69" t="b">
        <f t="shared" si="198"/>
        <v>1</v>
      </c>
      <c r="AC1070" s="70">
        <f t="shared" si="199"/>
        <v>3</v>
      </c>
      <c r="AD1070" s="67">
        <f t="shared" si="200"/>
        <v>44891.562754629602</v>
      </c>
      <c r="AE1070" s="67">
        <f>VLOOKUP(V1070,'Branch Wise Work Timelines'!C:G,3,FALSE)+AA1070</f>
        <v>44887.395833333336</v>
      </c>
      <c r="AF1070" s="67">
        <f>IF(V1070="Bangalore",VLOOKUP(V1070,'Branch Wise Work Timelines'!C:G,4,FALSE)+AA1070+1,IF(V1070="Mumbai",VLOOKUP(V1070,'Branch Wise Work Timelines'!C:G,4,FALSE)+AA1070+1,VLOOKUP(V1070,'Branch Wise Work Timelines'!C:G,4,FALSE)+AA1070))</f>
        <v>44887.770833333336</v>
      </c>
      <c r="AG1070" s="67">
        <f>WORKDAY.INTL(AA1070,1,11)+VLOOKUP(V1070,'Branch Wise Work Timelines'!C:G,3,FALSE)</f>
        <v>44888.395833333336</v>
      </c>
      <c r="AH1070" s="69" t="str">
        <f t="shared" ca="1" si="201"/>
        <v>Out of TAT</v>
      </c>
      <c r="AI1070" s="69">
        <f t="shared" ca="1" si="202"/>
        <v>20473</v>
      </c>
      <c r="AJ1070" s="69" t="str">
        <f ca="1">IF(AI1070&lt;0,"0-12",IFERROR(VLOOKUP(AI1070,Breakup[],2,FALSE),"&gt;24"))</f>
        <v>&gt;24</v>
      </c>
      <c r="AK1070" s="69" t="str">
        <f>VLOOKUP(V1070,Master!B:D,3,FALSE)</f>
        <v>West</v>
      </c>
      <c r="AL1070" s="69" t="str">
        <f t="shared" si="203"/>
        <v>Pune</v>
      </c>
    </row>
    <row r="1071" spans="1:38">
      <c r="A1071" s="13" t="s">
        <v>2444</v>
      </c>
      <c r="B1071" s="54">
        <v>44701.500339849503</v>
      </c>
      <c r="C1071" s="13" t="s">
        <v>268</v>
      </c>
      <c r="D1071" s="13">
        <v>843</v>
      </c>
      <c r="E1071" s="13" t="s">
        <v>2445</v>
      </c>
      <c r="F1071" s="13" t="s">
        <v>15</v>
      </c>
      <c r="G1071" s="14">
        <v>1653031432017</v>
      </c>
      <c r="H1071" s="55">
        <v>0.70114583333333302</v>
      </c>
      <c r="I1071" s="33">
        <v>44888.7011458333</v>
      </c>
      <c r="J1071" s="58">
        <v>44888</v>
      </c>
      <c r="K1071" s="13" t="s">
        <v>213</v>
      </c>
      <c r="L1071" s="13" t="s">
        <v>30</v>
      </c>
      <c r="M1071" s="13" t="s">
        <v>75</v>
      </c>
      <c r="N1071" s="13" t="s">
        <v>206</v>
      </c>
      <c r="O1071" s="33" t="s">
        <v>38</v>
      </c>
      <c r="P1071" s="58" t="s">
        <v>38</v>
      </c>
      <c r="Q1071" s="33" t="s">
        <v>207</v>
      </c>
      <c r="R1071" s="14" t="s">
        <v>38</v>
      </c>
      <c r="S1071" s="13" t="s">
        <v>216</v>
      </c>
      <c r="T1071" s="13" t="s">
        <v>217</v>
      </c>
      <c r="U1071" s="33">
        <f t="shared" ca="1" si="192"/>
        <v>45744.56914039352</v>
      </c>
      <c r="V1071" s="13" t="str">
        <f t="shared" si="193"/>
        <v>Bangalore</v>
      </c>
      <c r="W1071" s="13" t="str">
        <f t="shared" si="194"/>
        <v>CLS</v>
      </c>
      <c r="X1071" s="13">
        <f t="shared" si="195"/>
        <v>16</v>
      </c>
      <c r="Y1071" s="13" t="str">
        <f>IFERROR(VLOOKUP(C1071,ReceivingTeam[],2,FALSE),"HelpDesk")</f>
        <v>HelpDesk</v>
      </c>
      <c r="Z1071" s="67">
        <f t="shared" si="196"/>
        <v>44889.5136458333</v>
      </c>
      <c r="AA1071" s="68">
        <f t="shared" si="197"/>
        <v>44888</v>
      </c>
      <c r="AB1071" s="69" t="b">
        <f t="shared" si="198"/>
        <v>1</v>
      </c>
      <c r="AC1071" s="70">
        <f t="shared" si="199"/>
        <v>0.5</v>
      </c>
      <c r="AD1071" s="67">
        <f t="shared" si="200"/>
        <v>44889.5136458333</v>
      </c>
      <c r="AE1071" s="67">
        <f>VLOOKUP(V1071,'Branch Wise Work Timelines'!C:G,3,FALSE)+AA1071</f>
        <v>44888.416666666664</v>
      </c>
      <c r="AF1071" s="67">
        <f>IF(V1071="Bangalore",VLOOKUP(V1071,'Branch Wise Work Timelines'!C:G,4,FALSE)+AA1071+1,IF(V1071="Mumbai",VLOOKUP(V1071,'Branch Wise Work Timelines'!C:G,4,FALSE)+AA1071+1,VLOOKUP(V1071,'Branch Wise Work Timelines'!C:G,4,FALSE)+AA1071))</f>
        <v>44889.104166666664</v>
      </c>
      <c r="AG1071" s="67">
        <f>WORKDAY.INTL(AA1071,1,11)+VLOOKUP(V1071,'Branch Wise Work Timelines'!C:G,3,FALSE)</f>
        <v>44889.416666666664</v>
      </c>
      <c r="AH1071" s="69" t="str">
        <f t="shared" ca="1" si="201"/>
        <v>Out of TAT</v>
      </c>
      <c r="AI1071" s="69">
        <f t="shared" ca="1" si="202"/>
        <v>20522</v>
      </c>
      <c r="AJ1071" s="69" t="str">
        <f ca="1">IF(AI1071&lt;0,"0-12",IFERROR(VLOOKUP(AI1071,Breakup[],2,FALSE),"&gt;24"))</f>
        <v>&gt;24</v>
      </c>
      <c r="AK1071" s="69" t="str">
        <f>VLOOKUP(V1071,Master!B:D,3,FALSE)</f>
        <v>South</v>
      </c>
      <c r="AL1071" s="69" t="str">
        <f t="shared" si="203"/>
        <v>Bangalore-CLS</v>
      </c>
    </row>
    <row r="1072" spans="1:38">
      <c r="A1072" s="13" t="s">
        <v>2446</v>
      </c>
      <c r="B1072" s="54">
        <v>44701.544611921301</v>
      </c>
      <c r="C1072" s="13" t="s">
        <v>219</v>
      </c>
      <c r="D1072" s="13">
        <v>1205</v>
      </c>
      <c r="E1072" s="13" t="s">
        <v>2447</v>
      </c>
      <c r="F1072" s="13" t="s">
        <v>15</v>
      </c>
      <c r="G1072" s="14">
        <v>1653031432017</v>
      </c>
      <c r="H1072" s="55">
        <v>0.98099537037036999</v>
      </c>
      <c r="I1072" s="33">
        <v>44881.980995370403</v>
      </c>
      <c r="J1072" s="58">
        <v>44881</v>
      </c>
      <c r="K1072" s="13" t="s">
        <v>213</v>
      </c>
      <c r="L1072" s="13" t="s">
        <v>30</v>
      </c>
      <c r="M1072" s="13" t="s">
        <v>75</v>
      </c>
      <c r="N1072" s="13" t="s">
        <v>206</v>
      </c>
      <c r="O1072" s="33" t="s">
        <v>38</v>
      </c>
      <c r="P1072" s="58" t="s">
        <v>38</v>
      </c>
      <c r="Q1072" s="33" t="s">
        <v>207</v>
      </c>
      <c r="R1072" s="14" t="s">
        <v>38</v>
      </c>
      <c r="S1072" s="13" t="s">
        <v>216</v>
      </c>
      <c r="T1072" s="13" t="s">
        <v>217</v>
      </c>
      <c r="U1072" s="33">
        <f t="shared" ca="1" si="192"/>
        <v>45744.56914039352</v>
      </c>
      <c r="V1072" s="13" t="str">
        <f t="shared" si="193"/>
        <v>Bangalore</v>
      </c>
      <c r="W1072" s="13" t="str">
        <f t="shared" si="194"/>
        <v>CLS</v>
      </c>
      <c r="X1072" s="13">
        <f t="shared" si="195"/>
        <v>23</v>
      </c>
      <c r="Y1072" s="13" t="str">
        <f>IFERROR(VLOOKUP(C1072,ReceivingTeam[],2,FALSE),"HelpDesk")</f>
        <v>HelpDesk</v>
      </c>
      <c r="Z1072" s="67">
        <f t="shared" si="196"/>
        <v>44882.793495370403</v>
      </c>
      <c r="AA1072" s="68">
        <f t="shared" si="197"/>
        <v>44881</v>
      </c>
      <c r="AB1072" s="69" t="b">
        <f t="shared" si="198"/>
        <v>1</v>
      </c>
      <c r="AC1072" s="70">
        <f t="shared" si="199"/>
        <v>0.5</v>
      </c>
      <c r="AD1072" s="67">
        <f t="shared" si="200"/>
        <v>44882.793495370403</v>
      </c>
      <c r="AE1072" s="67">
        <f>VLOOKUP(V1072,'Branch Wise Work Timelines'!C:G,3,FALSE)+AA1072</f>
        <v>44881.416666666664</v>
      </c>
      <c r="AF1072" s="67">
        <f>IF(V1072="Bangalore",VLOOKUP(V1072,'Branch Wise Work Timelines'!C:G,4,FALSE)+AA1072+1,IF(V1072="Mumbai",VLOOKUP(V1072,'Branch Wise Work Timelines'!C:G,4,FALSE)+AA1072+1,VLOOKUP(V1072,'Branch Wise Work Timelines'!C:G,4,FALSE)+AA1072))</f>
        <v>44882.104166666664</v>
      </c>
      <c r="AG1072" s="67">
        <f>WORKDAY.INTL(AA1072,1,11)+VLOOKUP(V1072,'Branch Wise Work Timelines'!C:G,3,FALSE)</f>
        <v>44882.416666666664</v>
      </c>
      <c r="AH1072" s="69" t="str">
        <f t="shared" ca="1" si="201"/>
        <v>Out of TAT</v>
      </c>
      <c r="AI1072" s="69">
        <f t="shared" ca="1" si="202"/>
        <v>20683</v>
      </c>
      <c r="AJ1072" s="69" t="str">
        <f ca="1">IF(AI1072&lt;0,"0-12",IFERROR(VLOOKUP(AI1072,Breakup[],2,FALSE),"&gt;24"))</f>
        <v>&gt;24</v>
      </c>
      <c r="AK1072" s="69" t="str">
        <f>VLOOKUP(V1072,Master!B:D,3,FALSE)</f>
        <v>South</v>
      </c>
      <c r="AL1072" s="69" t="str">
        <f t="shared" si="203"/>
        <v>Bangalore-CLS</v>
      </c>
    </row>
    <row r="1073" spans="1:38">
      <c r="A1073" s="13" t="s">
        <v>2448</v>
      </c>
      <c r="B1073" s="54">
        <v>44701.6516261574</v>
      </c>
      <c r="C1073" s="13" t="s">
        <v>583</v>
      </c>
      <c r="D1073" s="13">
        <v>1770</v>
      </c>
      <c r="E1073" s="13" t="s">
        <v>2449</v>
      </c>
      <c r="F1073" s="13" t="s">
        <v>15</v>
      </c>
      <c r="G1073" s="14">
        <v>1653042280155</v>
      </c>
      <c r="H1073" s="55">
        <v>0.330821759259259</v>
      </c>
      <c r="I1073" s="33">
        <v>44882.3308217593</v>
      </c>
      <c r="J1073" s="58">
        <v>44882</v>
      </c>
      <c r="K1073" s="13" t="s">
        <v>213</v>
      </c>
      <c r="L1073" s="13" t="s">
        <v>30</v>
      </c>
      <c r="M1073" s="13" t="s">
        <v>214</v>
      </c>
      <c r="N1073" s="13" t="s">
        <v>206</v>
      </c>
      <c r="O1073" s="33" t="s">
        <v>38</v>
      </c>
      <c r="P1073" s="58" t="s">
        <v>38</v>
      </c>
      <c r="Q1073" s="33" t="s">
        <v>207</v>
      </c>
      <c r="R1073" s="14" t="s">
        <v>38</v>
      </c>
      <c r="S1073" s="13" t="s">
        <v>216</v>
      </c>
      <c r="T1073" s="13" t="s">
        <v>217</v>
      </c>
      <c r="U1073" s="33">
        <f t="shared" ca="1" si="192"/>
        <v>45744.56914039352</v>
      </c>
      <c r="V1073" s="13" t="str">
        <f t="shared" si="193"/>
        <v>Bangalore</v>
      </c>
      <c r="W1073" s="13" t="str">
        <f t="shared" si="194"/>
        <v>CLS</v>
      </c>
      <c r="X1073" s="13">
        <f t="shared" si="195"/>
        <v>7</v>
      </c>
      <c r="Y1073" s="13" t="str">
        <f>IFERROR(VLOOKUP(C1073,ReceivingTeam[],2,FALSE),"HelpDesk")</f>
        <v>HelpDesk</v>
      </c>
      <c r="Z1073" s="67">
        <f t="shared" si="196"/>
        <v>44882.916666666664</v>
      </c>
      <c r="AA1073" s="68">
        <f t="shared" si="197"/>
        <v>44882</v>
      </c>
      <c r="AB1073" s="69" t="b">
        <f t="shared" si="198"/>
        <v>1</v>
      </c>
      <c r="AC1073" s="70">
        <f t="shared" si="199"/>
        <v>0.5</v>
      </c>
      <c r="AD1073" s="67">
        <f t="shared" si="200"/>
        <v>44882.916666666664</v>
      </c>
      <c r="AE1073" s="67">
        <f>VLOOKUP(V1073,'Branch Wise Work Timelines'!C:G,3,FALSE)+AA1073</f>
        <v>44882.416666666664</v>
      </c>
      <c r="AF1073" s="67">
        <f>IF(V1073="Bangalore",VLOOKUP(V1073,'Branch Wise Work Timelines'!C:G,4,FALSE)+AA1073+1,IF(V1073="Mumbai",VLOOKUP(V1073,'Branch Wise Work Timelines'!C:G,4,FALSE)+AA1073+1,VLOOKUP(V1073,'Branch Wise Work Timelines'!C:G,4,FALSE)+AA1073))</f>
        <v>44883.104166666664</v>
      </c>
      <c r="AG1073" s="67">
        <f>WORKDAY.INTL(AA1073,1,11)+VLOOKUP(V1073,'Branch Wise Work Timelines'!C:G,3,FALSE)</f>
        <v>44883.416666666664</v>
      </c>
      <c r="AH1073" s="69" t="str">
        <f t="shared" ca="1" si="201"/>
        <v>Out of TAT</v>
      </c>
      <c r="AI1073" s="69">
        <f t="shared" ca="1" si="202"/>
        <v>20680</v>
      </c>
      <c r="AJ1073" s="69" t="str">
        <f ca="1">IF(AI1073&lt;0,"0-12",IFERROR(VLOOKUP(AI1073,Breakup[],2,FALSE),"&gt;24"))</f>
        <v>&gt;24</v>
      </c>
      <c r="AK1073" s="69" t="str">
        <f>VLOOKUP(V1073,Master!B:D,3,FALSE)</f>
        <v>South</v>
      </c>
      <c r="AL1073" s="69" t="str">
        <f t="shared" si="203"/>
        <v>Bangalore-CLS</v>
      </c>
    </row>
    <row r="1074" spans="1:38">
      <c r="A1074" s="13" t="s">
        <v>2450</v>
      </c>
      <c r="B1074" s="54">
        <v>44701.652695254597</v>
      </c>
      <c r="C1074" s="13" t="s">
        <v>235</v>
      </c>
      <c r="D1074" s="13">
        <v>310</v>
      </c>
      <c r="E1074" s="13" t="s">
        <v>2451</v>
      </c>
      <c r="F1074" s="13" t="s">
        <v>15</v>
      </c>
      <c r="G1074" s="14">
        <v>1653042748167</v>
      </c>
      <c r="H1074" s="55">
        <v>0.59482638888888895</v>
      </c>
      <c r="I1074" s="33">
        <v>44882.5948263889</v>
      </c>
      <c r="J1074" s="58">
        <v>44882</v>
      </c>
      <c r="K1074" s="13" t="s">
        <v>213</v>
      </c>
      <c r="L1074" s="13" t="s">
        <v>30</v>
      </c>
      <c r="M1074" s="13" t="s">
        <v>214</v>
      </c>
      <c r="N1074" s="13" t="s">
        <v>206</v>
      </c>
      <c r="O1074" s="33" t="s">
        <v>38</v>
      </c>
      <c r="P1074" s="58" t="s">
        <v>38</v>
      </c>
      <c r="Q1074" s="33" t="s">
        <v>207</v>
      </c>
      <c r="R1074" s="14" t="s">
        <v>38</v>
      </c>
      <c r="S1074" s="13" t="s">
        <v>216</v>
      </c>
      <c r="T1074" s="13" t="s">
        <v>217</v>
      </c>
      <c r="U1074" s="33">
        <f t="shared" ca="1" si="192"/>
        <v>45744.56914039352</v>
      </c>
      <c r="V1074" s="13" t="str">
        <f t="shared" si="193"/>
        <v>Bangalore</v>
      </c>
      <c r="W1074" s="13" t="str">
        <f t="shared" si="194"/>
        <v>CLS</v>
      </c>
      <c r="X1074" s="13">
        <f t="shared" si="195"/>
        <v>14</v>
      </c>
      <c r="Y1074" s="13" t="str">
        <f>IFERROR(VLOOKUP(C1074,ReceivingTeam[],2,FALSE),"HelpDesk")</f>
        <v>HelpDesk</v>
      </c>
      <c r="Z1074" s="67">
        <f t="shared" si="196"/>
        <v>44883.0948263889</v>
      </c>
      <c r="AA1074" s="68">
        <f t="shared" si="197"/>
        <v>44882</v>
      </c>
      <c r="AB1074" s="69" t="b">
        <f t="shared" si="198"/>
        <v>1</v>
      </c>
      <c r="AC1074" s="70">
        <f t="shared" si="199"/>
        <v>0.5</v>
      </c>
      <c r="AD1074" s="67">
        <f t="shared" si="200"/>
        <v>44883.0948263889</v>
      </c>
      <c r="AE1074" s="67">
        <f>VLOOKUP(V1074,'Branch Wise Work Timelines'!C:G,3,FALSE)+AA1074</f>
        <v>44882.416666666664</v>
      </c>
      <c r="AF1074" s="67">
        <f>IF(V1074="Bangalore",VLOOKUP(V1074,'Branch Wise Work Timelines'!C:G,4,FALSE)+AA1074+1,IF(V1074="Mumbai",VLOOKUP(V1074,'Branch Wise Work Timelines'!C:G,4,FALSE)+AA1074+1,VLOOKUP(V1074,'Branch Wise Work Timelines'!C:G,4,FALSE)+AA1074))</f>
        <v>44883.104166666664</v>
      </c>
      <c r="AG1074" s="67">
        <f>WORKDAY.INTL(AA1074,1,11)+VLOOKUP(V1074,'Branch Wise Work Timelines'!C:G,3,FALSE)</f>
        <v>44883.416666666664</v>
      </c>
      <c r="AH1074" s="69" t="str">
        <f t="shared" ca="1" si="201"/>
        <v>Out of TAT</v>
      </c>
      <c r="AI1074" s="69">
        <f t="shared" ca="1" si="202"/>
        <v>20676</v>
      </c>
      <c r="AJ1074" s="69" t="str">
        <f ca="1">IF(AI1074&lt;0,"0-12",IFERROR(VLOOKUP(AI1074,Breakup[],2,FALSE),"&gt;24"))</f>
        <v>&gt;24</v>
      </c>
      <c r="AK1074" s="69" t="str">
        <f>VLOOKUP(V1074,Master!B:D,3,FALSE)</f>
        <v>South</v>
      </c>
      <c r="AL1074" s="69" t="str">
        <f t="shared" si="203"/>
        <v>Bangalore-CLS</v>
      </c>
    </row>
    <row r="1075" spans="1:38">
      <c r="A1075" s="13" t="s">
        <v>2452</v>
      </c>
      <c r="B1075" s="54">
        <v>44701.639569479201</v>
      </c>
      <c r="C1075" s="13" t="s">
        <v>211</v>
      </c>
      <c r="D1075" s="13">
        <v>1123</v>
      </c>
      <c r="E1075" s="13" t="s">
        <v>2453</v>
      </c>
      <c r="F1075" s="13" t="s">
        <v>15</v>
      </c>
      <c r="G1075" s="14">
        <v>1653041711052</v>
      </c>
      <c r="H1075" s="55">
        <v>0.62078703703703697</v>
      </c>
      <c r="I1075" s="33">
        <v>44891.620787036998</v>
      </c>
      <c r="J1075" s="58">
        <v>44891</v>
      </c>
      <c r="K1075" s="13" t="s">
        <v>213</v>
      </c>
      <c r="L1075" s="13" t="s">
        <v>30</v>
      </c>
      <c r="M1075" s="13" t="s">
        <v>214</v>
      </c>
      <c r="N1075" s="13" t="s">
        <v>206</v>
      </c>
      <c r="O1075" s="33">
        <v>44891.800995370402</v>
      </c>
      <c r="P1075" s="58">
        <v>44891</v>
      </c>
      <c r="Q1075" s="33" t="s">
        <v>237</v>
      </c>
      <c r="R1075" s="14">
        <v>918</v>
      </c>
      <c r="S1075" s="13" t="s">
        <v>216</v>
      </c>
      <c r="T1075" s="13" t="s">
        <v>217</v>
      </c>
      <c r="U1075" s="33">
        <f t="shared" ca="1" si="192"/>
        <v>45744.56914039352</v>
      </c>
      <c r="V1075" s="13" t="str">
        <f t="shared" si="193"/>
        <v>Bangalore</v>
      </c>
      <c r="W1075" s="13" t="str">
        <f t="shared" si="194"/>
        <v>CLS</v>
      </c>
      <c r="X1075" s="13">
        <f t="shared" si="195"/>
        <v>14</v>
      </c>
      <c r="Y1075" s="13" t="str">
        <f>IFERROR(VLOOKUP(C1075,ReceivingTeam[],2,FALSE),"HelpDesk")</f>
        <v>HelpDesk</v>
      </c>
      <c r="Z1075" s="67">
        <f t="shared" si="196"/>
        <v>44893.433287036998</v>
      </c>
      <c r="AA1075" s="68">
        <f t="shared" si="197"/>
        <v>44891</v>
      </c>
      <c r="AB1075" s="69" t="b">
        <f t="shared" si="198"/>
        <v>1</v>
      </c>
      <c r="AC1075" s="70">
        <f t="shared" si="199"/>
        <v>0.5</v>
      </c>
      <c r="AD1075" s="67">
        <f t="shared" si="200"/>
        <v>44893.433287036998</v>
      </c>
      <c r="AE1075" s="67">
        <f>VLOOKUP(V1075,'Branch Wise Work Timelines'!C:G,3,FALSE)+AA1075</f>
        <v>44891.416666666664</v>
      </c>
      <c r="AF1075" s="67">
        <f>IF(V1075="Bangalore",VLOOKUP(V1075,'Branch Wise Work Timelines'!C:G,4,FALSE)+AA1075+1,IF(V1075="Mumbai",VLOOKUP(V1075,'Branch Wise Work Timelines'!C:G,4,FALSE)+AA1075+1,VLOOKUP(V1075,'Branch Wise Work Timelines'!C:G,4,FALSE)+AA1075))</f>
        <v>44892.104166666664</v>
      </c>
      <c r="AG1075" s="67">
        <f>WORKDAY.INTL(AA1075,1,11)+VLOOKUP(V1075,'Branch Wise Work Timelines'!C:G,3,FALSE)</f>
        <v>44893.416666666664</v>
      </c>
      <c r="AH1075" s="69" t="str">
        <f t="shared" si="201"/>
        <v>Met</v>
      </c>
      <c r="AI1075" s="69">
        <f t="shared" ca="1" si="202"/>
        <v>20428</v>
      </c>
      <c r="AJ1075" s="69" t="str">
        <f ca="1">IF(AI1075&lt;0,"0-12",IFERROR(VLOOKUP(AI1075,Breakup[],2,FALSE),"&gt;24"))</f>
        <v>&gt;24</v>
      </c>
      <c r="AK1075" s="69" t="str">
        <f>VLOOKUP(V1075,Master!B:D,3,FALSE)</f>
        <v>South</v>
      </c>
      <c r="AL1075" s="69" t="str">
        <f t="shared" si="203"/>
        <v>Bangalore-CLS</v>
      </c>
    </row>
    <row r="1076" spans="1:38">
      <c r="A1076" s="13" t="s">
        <v>2454</v>
      </c>
      <c r="B1076" s="54">
        <v>44701.547577314799</v>
      </c>
      <c r="C1076" s="13" t="s">
        <v>558</v>
      </c>
      <c r="D1076" s="13">
        <v>395</v>
      </c>
      <c r="E1076" s="13" t="s">
        <v>2455</v>
      </c>
      <c r="F1076" s="13" t="s">
        <v>33</v>
      </c>
      <c r="G1076" s="14">
        <v>1653035836057</v>
      </c>
      <c r="H1076" s="55">
        <v>0.99915509259259305</v>
      </c>
      <c r="I1076" s="33">
        <v>44890.999155092599</v>
      </c>
      <c r="J1076" s="58">
        <v>44890</v>
      </c>
      <c r="K1076" s="13" t="s">
        <v>213</v>
      </c>
      <c r="L1076" s="13" t="s">
        <v>30</v>
      </c>
      <c r="M1076" s="13" t="s">
        <v>282</v>
      </c>
      <c r="N1076" s="13" t="s">
        <v>206</v>
      </c>
      <c r="O1076" s="33" t="s">
        <v>38</v>
      </c>
      <c r="P1076" s="58" t="s">
        <v>38</v>
      </c>
      <c r="Q1076" s="33" t="s">
        <v>207</v>
      </c>
      <c r="R1076" s="14" t="s">
        <v>38</v>
      </c>
      <c r="S1076" s="13" t="s">
        <v>208</v>
      </c>
      <c r="T1076" s="13" t="s">
        <v>209</v>
      </c>
      <c r="U1076" s="33">
        <f t="shared" ca="1" si="192"/>
        <v>45744.56914039352</v>
      </c>
      <c r="V1076" s="13" t="str">
        <f t="shared" si="193"/>
        <v>Bangalore</v>
      </c>
      <c r="W1076" s="13" t="str">
        <f t="shared" si="194"/>
        <v>RI</v>
      </c>
      <c r="X1076" s="13">
        <f t="shared" si="195"/>
        <v>23</v>
      </c>
      <c r="Y1076" s="13" t="str">
        <f>IFERROR(VLOOKUP(C1076,ReceivingTeam[],2,FALSE),"HelpDesk")</f>
        <v>HelpDesk</v>
      </c>
      <c r="Z1076" s="67">
        <f t="shared" si="196"/>
        <v>44891.811655092599</v>
      </c>
      <c r="AA1076" s="68">
        <f t="shared" si="197"/>
        <v>44890</v>
      </c>
      <c r="AB1076" s="69" t="b">
        <f t="shared" si="198"/>
        <v>1</v>
      </c>
      <c r="AC1076" s="70">
        <f t="shared" si="199"/>
        <v>0.5</v>
      </c>
      <c r="AD1076" s="67">
        <f t="shared" si="200"/>
        <v>44891.811655092599</v>
      </c>
      <c r="AE1076" s="67">
        <f>VLOOKUP(V1076,'Branch Wise Work Timelines'!C:G,3,FALSE)+AA1076</f>
        <v>44890.416666666664</v>
      </c>
      <c r="AF1076" s="67">
        <f>IF(V1076="Bangalore",VLOOKUP(V1076,'Branch Wise Work Timelines'!C:G,4,FALSE)+AA1076+1,IF(V1076="Mumbai",VLOOKUP(V1076,'Branch Wise Work Timelines'!C:G,4,FALSE)+AA1076+1,VLOOKUP(V1076,'Branch Wise Work Timelines'!C:G,4,FALSE)+AA1076))</f>
        <v>44891.104166666664</v>
      </c>
      <c r="AG1076" s="67">
        <f>WORKDAY.INTL(AA1076,1,11)+VLOOKUP(V1076,'Branch Wise Work Timelines'!C:G,3,FALSE)</f>
        <v>44891.416666666664</v>
      </c>
      <c r="AH1076" s="69" t="str">
        <f t="shared" ca="1" si="201"/>
        <v>Out of TAT</v>
      </c>
      <c r="AI1076" s="69">
        <f t="shared" ca="1" si="202"/>
        <v>20467</v>
      </c>
      <c r="AJ1076" s="69" t="str">
        <f ca="1">IF(AI1076&lt;0,"0-12",IFERROR(VLOOKUP(AI1076,Breakup[],2,FALSE),"&gt;24"))</f>
        <v>&gt;24</v>
      </c>
      <c r="AK1076" s="69" t="str">
        <f>VLOOKUP(V1076,Master!B:D,3,FALSE)</f>
        <v>South</v>
      </c>
      <c r="AL1076" s="69" t="str">
        <f t="shared" si="203"/>
        <v>Bangalore</v>
      </c>
    </row>
    <row r="1077" spans="1:38">
      <c r="A1077" s="13" t="s">
        <v>2456</v>
      </c>
      <c r="B1077" s="54">
        <v>44701.547559803199</v>
      </c>
      <c r="C1077" s="13" t="s">
        <v>901</v>
      </c>
      <c r="D1077" s="13">
        <v>1233</v>
      </c>
      <c r="E1077" s="13" t="s">
        <v>2457</v>
      </c>
      <c r="F1077" s="13" t="s">
        <v>33</v>
      </c>
      <c r="G1077" s="14">
        <v>1653032962527</v>
      </c>
      <c r="H1077" s="55">
        <v>0.40521990740740699</v>
      </c>
      <c r="I1077" s="33">
        <v>44890.405219907399</v>
      </c>
      <c r="J1077" s="58">
        <v>44890</v>
      </c>
      <c r="K1077" s="13" t="s">
        <v>213</v>
      </c>
      <c r="L1077" s="13" t="s">
        <v>30</v>
      </c>
      <c r="M1077" s="13" t="s">
        <v>282</v>
      </c>
      <c r="N1077" s="13" t="s">
        <v>206</v>
      </c>
      <c r="O1077" s="33" t="s">
        <v>38</v>
      </c>
      <c r="P1077" s="58" t="s">
        <v>38</v>
      </c>
      <c r="Q1077" s="33" t="s">
        <v>207</v>
      </c>
      <c r="R1077" s="14" t="s">
        <v>38</v>
      </c>
      <c r="S1077" s="13" t="s">
        <v>216</v>
      </c>
      <c r="T1077" s="13" t="s">
        <v>278</v>
      </c>
      <c r="U1077" s="33">
        <f t="shared" ca="1" si="192"/>
        <v>45744.56914039352</v>
      </c>
      <c r="V1077" s="13" t="str">
        <f t="shared" si="193"/>
        <v>Bangalore</v>
      </c>
      <c r="W1077" s="13" t="str">
        <f t="shared" si="194"/>
        <v>RI</v>
      </c>
      <c r="X1077" s="13">
        <f t="shared" si="195"/>
        <v>9</v>
      </c>
      <c r="Y1077" s="13" t="str">
        <f>IFERROR(VLOOKUP(C1077,ReceivingTeam[],2,FALSE),"HelpDesk")</f>
        <v>HelpDesk</v>
      </c>
      <c r="Z1077" s="67">
        <f t="shared" si="196"/>
        <v>44893.729166666664</v>
      </c>
      <c r="AA1077" s="68">
        <f t="shared" si="197"/>
        <v>44890</v>
      </c>
      <c r="AB1077" s="69" t="b">
        <f t="shared" si="198"/>
        <v>1</v>
      </c>
      <c r="AC1077" s="70">
        <f t="shared" si="199"/>
        <v>3</v>
      </c>
      <c r="AD1077" s="67">
        <f t="shared" si="200"/>
        <v>44893.729166666664</v>
      </c>
      <c r="AE1077" s="67">
        <f>VLOOKUP(V1077,'Branch Wise Work Timelines'!C:G,3,FALSE)+AA1077</f>
        <v>44890.416666666664</v>
      </c>
      <c r="AF1077" s="67">
        <f>IF(V1077="Bangalore",VLOOKUP(V1077,'Branch Wise Work Timelines'!C:G,4,FALSE)+AA1077+1,IF(V1077="Mumbai",VLOOKUP(V1077,'Branch Wise Work Timelines'!C:G,4,FALSE)+AA1077+1,VLOOKUP(V1077,'Branch Wise Work Timelines'!C:G,4,FALSE)+AA1077))</f>
        <v>44891.104166666664</v>
      </c>
      <c r="AG1077" s="67">
        <f>WORKDAY.INTL(AA1077,1,11)+VLOOKUP(V1077,'Branch Wise Work Timelines'!C:G,3,FALSE)</f>
        <v>44891.416666666664</v>
      </c>
      <c r="AH1077" s="69" t="str">
        <f t="shared" ca="1" si="201"/>
        <v>Out of TAT</v>
      </c>
      <c r="AI1077" s="69">
        <f t="shared" ca="1" si="202"/>
        <v>20421</v>
      </c>
      <c r="AJ1077" s="69" t="str">
        <f ca="1">IF(AI1077&lt;0,"0-12",IFERROR(VLOOKUP(AI1077,Breakup[],2,FALSE),"&gt;24"))</f>
        <v>&gt;24</v>
      </c>
      <c r="AK1077" s="69" t="str">
        <f>VLOOKUP(V1077,Master!B:D,3,FALSE)</f>
        <v>South</v>
      </c>
      <c r="AL1077" s="69" t="str">
        <f t="shared" si="203"/>
        <v>Bangalore</v>
      </c>
    </row>
    <row r="1078" spans="1:38">
      <c r="A1078" s="13" t="s">
        <v>2458</v>
      </c>
      <c r="B1078" s="54">
        <v>44701.541562650498</v>
      </c>
      <c r="C1078" s="13" t="s">
        <v>372</v>
      </c>
      <c r="D1078" s="13">
        <v>383</v>
      </c>
      <c r="E1078" s="13" t="s">
        <v>2459</v>
      </c>
      <c r="F1078" s="13" t="s">
        <v>15</v>
      </c>
      <c r="G1078" s="14">
        <v>1653034041355</v>
      </c>
      <c r="H1078" s="55">
        <v>0.88689814814814805</v>
      </c>
      <c r="I1078" s="33">
        <v>44888.886898148201</v>
      </c>
      <c r="J1078" s="58">
        <v>44888</v>
      </c>
      <c r="K1078" s="13" t="s">
        <v>213</v>
      </c>
      <c r="L1078" s="13" t="s">
        <v>30</v>
      </c>
      <c r="M1078" s="13" t="s">
        <v>227</v>
      </c>
      <c r="N1078" s="13" t="s">
        <v>206</v>
      </c>
      <c r="O1078" s="33" t="s">
        <v>38</v>
      </c>
      <c r="P1078" s="58" t="s">
        <v>38</v>
      </c>
      <c r="Q1078" s="33" t="s">
        <v>207</v>
      </c>
      <c r="R1078" s="14" t="s">
        <v>38</v>
      </c>
      <c r="S1078" s="13" t="s">
        <v>216</v>
      </c>
      <c r="T1078" s="13" t="s">
        <v>217</v>
      </c>
      <c r="U1078" s="33">
        <f t="shared" ca="1" si="192"/>
        <v>45744.56914039352</v>
      </c>
      <c r="V1078" s="13" t="str">
        <f t="shared" si="193"/>
        <v>Bangalore</v>
      </c>
      <c r="W1078" s="13" t="str">
        <f t="shared" si="194"/>
        <v>CLS</v>
      </c>
      <c r="X1078" s="13">
        <f t="shared" si="195"/>
        <v>21</v>
      </c>
      <c r="Y1078" s="13" t="str">
        <f>IFERROR(VLOOKUP(C1078,ReceivingTeam[],2,FALSE),"HelpDesk")</f>
        <v>HelpDesk</v>
      </c>
      <c r="Z1078" s="67">
        <f t="shared" si="196"/>
        <v>44889.699398148201</v>
      </c>
      <c r="AA1078" s="68">
        <f t="shared" si="197"/>
        <v>44888</v>
      </c>
      <c r="AB1078" s="69" t="b">
        <f t="shared" si="198"/>
        <v>1</v>
      </c>
      <c r="AC1078" s="70">
        <f t="shared" si="199"/>
        <v>0.5</v>
      </c>
      <c r="AD1078" s="67">
        <f t="shared" si="200"/>
        <v>44889.699398148201</v>
      </c>
      <c r="AE1078" s="67">
        <f>VLOOKUP(V1078,'Branch Wise Work Timelines'!C:G,3,FALSE)+AA1078</f>
        <v>44888.416666666664</v>
      </c>
      <c r="AF1078" s="67">
        <f>IF(V1078="Bangalore",VLOOKUP(V1078,'Branch Wise Work Timelines'!C:G,4,FALSE)+AA1078+1,IF(V1078="Mumbai",VLOOKUP(V1078,'Branch Wise Work Timelines'!C:G,4,FALSE)+AA1078+1,VLOOKUP(V1078,'Branch Wise Work Timelines'!C:G,4,FALSE)+AA1078))</f>
        <v>44889.104166666664</v>
      </c>
      <c r="AG1078" s="67">
        <f>WORKDAY.INTL(AA1078,1,11)+VLOOKUP(V1078,'Branch Wise Work Timelines'!C:G,3,FALSE)</f>
        <v>44889.416666666664</v>
      </c>
      <c r="AH1078" s="69" t="str">
        <f t="shared" ca="1" si="201"/>
        <v>Out of TAT</v>
      </c>
      <c r="AI1078" s="69">
        <f t="shared" ca="1" si="202"/>
        <v>20517</v>
      </c>
      <c r="AJ1078" s="69" t="str">
        <f ca="1">IF(AI1078&lt;0,"0-12",IFERROR(VLOOKUP(AI1078,Breakup[],2,FALSE),"&gt;24"))</f>
        <v>&gt;24</v>
      </c>
      <c r="AK1078" s="69" t="str">
        <f>VLOOKUP(V1078,Master!B:D,3,FALSE)</f>
        <v>South</v>
      </c>
      <c r="AL1078" s="69" t="str">
        <f t="shared" si="203"/>
        <v>Bangalore-CLS</v>
      </c>
    </row>
    <row r="1079" spans="1:38">
      <c r="A1079" s="13" t="s">
        <v>2460</v>
      </c>
      <c r="B1079" s="54">
        <v>44701.531011342602</v>
      </c>
      <c r="C1079" s="13" t="s">
        <v>311</v>
      </c>
      <c r="D1079" s="13">
        <v>1889</v>
      </c>
      <c r="E1079" s="13" t="s">
        <v>2461</v>
      </c>
      <c r="F1079" s="13" t="s">
        <v>24</v>
      </c>
      <c r="G1079" s="14">
        <v>1653034421250</v>
      </c>
      <c r="H1079" s="55">
        <v>0.26833333333333298</v>
      </c>
      <c r="I1079" s="33">
        <v>44885.268333333297</v>
      </c>
      <c r="J1079" s="58">
        <v>44885</v>
      </c>
      <c r="K1079" s="13" t="s">
        <v>313</v>
      </c>
      <c r="L1079" s="13" t="s">
        <v>60</v>
      </c>
      <c r="M1079" s="13" t="s">
        <v>314</v>
      </c>
      <c r="N1079" s="13" t="s">
        <v>206</v>
      </c>
      <c r="O1079" s="33" t="s">
        <v>38</v>
      </c>
      <c r="P1079" s="58" t="s">
        <v>38</v>
      </c>
      <c r="Q1079" s="33" t="s">
        <v>207</v>
      </c>
      <c r="R1079" s="14" t="s">
        <v>38</v>
      </c>
      <c r="S1079" s="13" t="s">
        <v>208</v>
      </c>
      <c r="T1079" s="13" t="s">
        <v>209</v>
      </c>
      <c r="U1079" s="33">
        <f t="shared" ca="1" si="192"/>
        <v>45744.56914039352</v>
      </c>
      <c r="V1079" s="13" t="str">
        <f t="shared" si="193"/>
        <v>Hyderabad</v>
      </c>
      <c r="W1079" s="13" t="str">
        <f t="shared" si="194"/>
        <v>DOMI</v>
      </c>
      <c r="X1079" s="13">
        <f t="shared" si="195"/>
        <v>6</v>
      </c>
      <c r="Y1079" s="13" t="str">
        <f>IFERROR(VLOOKUP(C1079,ReceivingTeam[],2,FALSE),"HelpDesk")</f>
        <v>HelpDesk</v>
      </c>
      <c r="Z1079" s="67">
        <f t="shared" si="196"/>
        <v>44885.916666666664</v>
      </c>
      <c r="AA1079" s="68">
        <f t="shared" si="197"/>
        <v>44885</v>
      </c>
      <c r="AB1079" s="69" t="b">
        <f t="shared" si="198"/>
        <v>0</v>
      </c>
      <c r="AC1079" s="70">
        <f t="shared" si="199"/>
        <v>0.5</v>
      </c>
      <c r="AD1079" s="67">
        <f t="shared" si="200"/>
        <v>44885.916666666664</v>
      </c>
      <c r="AE1079" s="67">
        <f>VLOOKUP(V1079,'Branch Wise Work Timelines'!C:G,3,FALSE)+AA1079</f>
        <v>44885.416666666664</v>
      </c>
      <c r="AF1079" s="67">
        <f>IF(V1079="Bangalore",VLOOKUP(V1079,'Branch Wise Work Timelines'!C:G,4,FALSE)+AA1079+1,IF(V1079="Mumbai",VLOOKUP(V1079,'Branch Wise Work Timelines'!C:G,4,FALSE)+AA1079+1,VLOOKUP(V1079,'Branch Wise Work Timelines'!C:G,4,FALSE)+AA1079))</f>
        <v>44885.770833333336</v>
      </c>
      <c r="AG1079" s="67">
        <f>WORKDAY.INTL(AA1079,1,11)+VLOOKUP(V1079,'Branch Wise Work Timelines'!C:G,3,FALSE)</f>
        <v>44886.416666666664</v>
      </c>
      <c r="AH1079" s="69" t="str">
        <f t="shared" ca="1" si="201"/>
        <v>Out of TAT</v>
      </c>
      <c r="AI1079" s="69">
        <f t="shared" ca="1" si="202"/>
        <v>20608</v>
      </c>
      <c r="AJ1079" s="69" t="str">
        <f ca="1">IF(AI1079&lt;0,"0-12",IFERROR(VLOOKUP(AI1079,Breakup[],2,FALSE),"&gt;24"))</f>
        <v>&gt;24</v>
      </c>
      <c r="AK1079" s="69" t="str">
        <f>VLOOKUP(V1079,Master!B:D,3,FALSE)</f>
        <v>South</v>
      </c>
      <c r="AL1079" s="69" t="str">
        <f t="shared" si="203"/>
        <v>Hyderabad</v>
      </c>
    </row>
    <row r="1080" spans="1:38">
      <c r="A1080" s="13" t="s">
        <v>2462</v>
      </c>
      <c r="B1080" s="54">
        <v>44700.639029201397</v>
      </c>
      <c r="C1080" s="13" t="s">
        <v>979</v>
      </c>
      <c r="D1080" s="13">
        <v>1915</v>
      </c>
      <c r="E1080" s="13" t="s">
        <v>2463</v>
      </c>
      <c r="F1080" s="13" t="s">
        <v>33</v>
      </c>
      <c r="G1080" s="14">
        <v>1653044005166</v>
      </c>
      <c r="H1080" s="55">
        <v>0.71649305555555598</v>
      </c>
      <c r="I1080" s="33">
        <v>44887.716493055603</v>
      </c>
      <c r="J1080" s="58">
        <v>44887</v>
      </c>
      <c r="K1080" s="13" t="s">
        <v>437</v>
      </c>
      <c r="L1080" s="13" t="s">
        <v>12</v>
      </c>
      <c r="M1080" s="13" t="s">
        <v>435</v>
      </c>
      <c r="N1080" s="13" t="s">
        <v>206</v>
      </c>
      <c r="O1080" s="33" t="s">
        <v>38</v>
      </c>
      <c r="P1080" s="58" t="s">
        <v>38</v>
      </c>
      <c r="Q1080" s="33" t="s">
        <v>207</v>
      </c>
      <c r="R1080" s="14" t="s">
        <v>38</v>
      </c>
      <c r="S1080" s="13" t="s">
        <v>208</v>
      </c>
      <c r="T1080" s="13" t="s">
        <v>209</v>
      </c>
      <c r="U1080" s="33">
        <f t="shared" ca="1" si="192"/>
        <v>45744.56914039352</v>
      </c>
      <c r="V1080" s="13" t="str">
        <f t="shared" si="193"/>
        <v>Ahmedabad</v>
      </c>
      <c r="W1080" s="13" t="str">
        <f t="shared" si="194"/>
        <v>RI</v>
      </c>
      <c r="X1080" s="13">
        <f t="shared" si="195"/>
        <v>17</v>
      </c>
      <c r="Y1080" s="13" t="str">
        <f>IFERROR(VLOOKUP(C1080,ReceivingTeam[],2,FALSE),"HelpDesk")</f>
        <v>HelpDesk</v>
      </c>
      <c r="Z1080" s="67">
        <f t="shared" si="196"/>
        <v>44888.862326388931</v>
      </c>
      <c r="AA1080" s="68">
        <f t="shared" si="197"/>
        <v>44887</v>
      </c>
      <c r="AB1080" s="69" t="b">
        <f t="shared" si="198"/>
        <v>1</v>
      </c>
      <c r="AC1080" s="70">
        <f t="shared" si="199"/>
        <v>0.5</v>
      </c>
      <c r="AD1080" s="67">
        <f t="shared" si="200"/>
        <v>44888.862326388931</v>
      </c>
      <c r="AE1080" s="67">
        <f>VLOOKUP(V1080,'Branch Wise Work Timelines'!C:G,3,FALSE)+AA1080</f>
        <v>44887.416666666664</v>
      </c>
      <c r="AF1080" s="67">
        <f>IF(V1080="Bangalore",VLOOKUP(V1080,'Branch Wise Work Timelines'!C:G,4,FALSE)+AA1080+1,IF(V1080="Mumbai",VLOOKUP(V1080,'Branch Wise Work Timelines'!C:G,4,FALSE)+AA1080+1,VLOOKUP(V1080,'Branch Wise Work Timelines'!C:G,4,FALSE)+AA1080))</f>
        <v>44887.770833333336</v>
      </c>
      <c r="AG1080" s="67">
        <f>WORKDAY.INTL(AA1080,1,11)+VLOOKUP(V1080,'Branch Wise Work Timelines'!C:G,3,FALSE)</f>
        <v>44888.416666666664</v>
      </c>
      <c r="AH1080" s="69" t="str">
        <f t="shared" ca="1" si="201"/>
        <v>Out of TAT</v>
      </c>
      <c r="AI1080" s="69">
        <f t="shared" ca="1" si="202"/>
        <v>20537</v>
      </c>
      <c r="AJ1080" s="69" t="str">
        <f ca="1">IF(AI1080&lt;0,"0-12",IFERROR(VLOOKUP(AI1080,Breakup[],2,FALSE),"&gt;24"))</f>
        <v>&gt;24</v>
      </c>
      <c r="AK1080" s="69" t="str">
        <f>VLOOKUP(V1080,Master!B:D,3,FALSE)</f>
        <v>North</v>
      </c>
      <c r="AL1080" s="69" t="str">
        <f t="shared" si="203"/>
        <v>Ahmedabad</v>
      </c>
    </row>
    <row r="1081" spans="1:38">
      <c r="A1081" s="13" t="s">
        <v>2464</v>
      </c>
      <c r="B1081" s="54">
        <v>44701.646113044</v>
      </c>
      <c r="C1081" s="13" t="s">
        <v>211</v>
      </c>
      <c r="D1081" s="13">
        <v>382</v>
      </c>
      <c r="E1081" s="13" t="s">
        <v>2465</v>
      </c>
      <c r="F1081" s="13" t="s">
        <v>15</v>
      </c>
      <c r="G1081" s="14">
        <v>1653042448483</v>
      </c>
      <c r="H1081" s="55">
        <v>0.111886574074074</v>
      </c>
      <c r="I1081" s="33">
        <v>44891.111886574101</v>
      </c>
      <c r="J1081" s="58">
        <v>44891</v>
      </c>
      <c r="K1081" s="13" t="s">
        <v>213</v>
      </c>
      <c r="L1081" s="13" t="s">
        <v>30</v>
      </c>
      <c r="M1081" s="13" t="s">
        <v>75</v>
      </c>
      <c r="N1081" s="13" t="s">
        <v>215</v>
      </c>
      <c r="O1081" s="33">
        <v>44891.7480208333</v>
      </c>
      <c r="P1081" s="58">
        <v>44891</v>
      </c>
      <c r="Q1081" s="33" t="s">
        <v>237</v>
      </c>
      <c r="R1081" s="14">
        <v>74</v>
      </c>
      <c r="S1081" s="13" t="s">
        <v>208</v>
      </c>
      <c r="T1081" s="13" t="s">
        <v>209</v>
      </c>
      <c r="U1081" s="33">
        <f t="shared" ca="1" si="192"/>
        <v>45744.56914039352</v>
      </c>
      <c r="V1081" s="13" t="str">
        <f t="shared" si="193"/>
        <v>Bangalore</v>
      </c>
      <c r="W1081" s="13" t="str">
        <f t="shared" si="194"/>
        <v>CLS</v>
      </c>
      <c r="X1081" s="13">
        <f t="shared" si="195"/>
        <v>2</v>
      </c>
      <c r="Y1081" s="13" t="str">
        <f>IFERROR(VLOOKUP(C1081,ReceivingTeam[],2,FALSE),"HelpDesk")</f>
        <v>HelpDesk</v>
      </c>
      <c r="Z1081" s="67">
        <f t="shared" si="196"/>
        <v>44891.916666666664</v>
      </c>
      <c r="AA1081" s="68">
        <f t="shared" si="197"/>
        <v>44891</v>
      </c>
      <c r="AB1081" s="69" t="b">
        <f t="shared" si="198"/>
        <v>1</v>
      </c>
      <c r="AC1081" s="70">
        <f t="shared" si="199"/>
        <v>0.5</v>
      </c>
      <c r="AD1081" s="67">
        <f t="shared" si="200"/>
        <v>44891.916666666664</v>
      </c>
      <c r="AE1081" s="67">
        <f>VLOOKUP(V1081,'Branch Wise Work Timelines'!C:G,3,FALSE)+AA1081</f>
        <v>44891.416666666664</v>
      </c>
      <c r="AF1081" s="67">
        <f>IF(V1081="Bangalore",VLOOKUP(V1081,'Branch Wise Work Timelines'!C:G,4,FALSE)+AA1081+1,IF(V1081="Mumbai",VLOOKUP(V1081,'Branch Wise Work Timelines'!C:G,4,FALSE)+AA1081+1,VLOOKUP(V1081,'Branch Wise Work Timelines'!C:G,4,FALSE)+AA1081))</f>
        <v>44892.104166666664</v>
      </c>
      <c r="AG1081" s="67">
        <f>WORKDAY.INTL(AA1081,1,11)+VLOOKUP(V1081,'Branch Wise Work Timelines'!C:G,3,FALSE)</f>
        <v>44893.416666666664</v>
      </c>
      <c r="AH1081" s="69" t="str">
        <f t="shared" si="201"/>
        <v>Met</v>
      </c>
      <c r="AI1081" s="69">
        <f t="shared" ca="1" si="202"/>
        <v>20464</v>
      </c>
      <c r="AJ1081" s="69" t="str">
        <f ca="1">IF(AI1081&lt;0,"0-12",IFERROR(VLOOKUP(AI1081,Breakup[],2,FALSE),"&gt;24"))</f>
        <v>&gt;24</v>
      </c>
      <c r="AK1081" s="69" t="str">
        <f>VLOOKUP(V1081,Master!B:D,3,FALSE)</f>
        <v>South</v>
      </c>
      <c r="AL1081" s="69" t="str">
        <f t="shared" si="203"/>
        <v>Bangalore-CLS</v>
      </c>
    </row>
    <row r="1082" spans="1:38">
      <c r="A1082" s="13" t="s">
        <v>2466</v>
      </c>
      <c r="B1082" s="54">
        <v>44701.507006747699</v>
      </c>
      <c r="C1082" s="13" t="s">
        <v>418</v>
      </c>
      <c r="D1082" s="13">
        <v>1726</v>
      </c>
      <c r="E1082" s="13" t="s">
        <v>2467</v>
      </c>
      <c r="F1082" s="13" t="s">
        <v>15</v>
      </c>
      <c r="G1082" s="14">
        <v>1653032881003</v>
      </c>
      <c r="H1082" s="55">
        <v>0.86108796296296297</v>
      </c>
      <c r="I1082" s="33">
        <v>44881.861087963</v>
      </c>
      <c r="J1082" s="58">
        <v>44881</v>
      </c>
      <c r="K1082" s="13" t="s">
        <v>213</v>
      </c>
      <c r="L1082" s="13" t="s">
        <v>30</v>
      </c>
      <c r="M1082" s="13" t="s">
        <v>75</v>
      </c>
      <c r="N1082" s="13" t="s">
        <v>215</v>
      </c>
      <c r="O1082" s="33" t="s">
        <v>38</v>
      </c>
      <c r="P1082" s="58" t="s">
        <v>38</v>
      </c>
      <c r="Q1082" s="33" t="s">
        <v>207</v>
      </c>
      <c r="R1082" s="14" t="s">
        <v>38</v>
      </c>
      <c r="S1082" s="13" t="s">
        <v>216</v>
      </c>
      <c r="T1082" s="13" t="s">
        <v>217</v>
      </c>
      <c r="U1082" s="33">
        <f t="shared" ca="1" si="192"/>
        <v>45744.56914039352</v>
      </c>
      <c r="V1082" s="13" t="str">
        <f t="shared" si="193"/>
        <v>Bangalore</v>
      </c>
      <c r="W1082" s="13" t="str">
        <f t="shared" si="194"/>
        <v>CLS</v>
      </c>
      <c r="X1082" s="13">
        <f t="shared" si="195"/>
        <v>20</v>
      </c>
      <c r="Y1082" s="13" t="str">
        <f>IFERROR(VLOOKUP(C1082,ReceivingTeam[],2,FALSE),"HelpDesk")</f>
        <v>HelpDesk</v>
      </c>
      <c r="Z1082" s="67">
        <f t="shared" si="196"/>
        <v>44882.673587963</v>
      </c>
      <c r="AA1082" s="68">
        <f t="shared" si="197"/>
        <v>44881</v>
      </c>
      <c r="AB1082" s="69" t="b">
        <f t="shared" si="198"/>
        <v>1</v>
      </c>
      <c r="AC1082" s="70">
        <f t="shared" si="199"/>
        <v>0.5</v>
      </c>
      <c r="AD1082" s="67">
        <f t="shared" si="200"/>
        <v>44882.673587963</v>
      </c>
      <c r="AE1082" s="67">
        <f>VLOOKUP(V1082,'Branch Wise Work Timelines'!C:G,3,FALSE)+AA1082</f>
        <v>44881.416666666664</v>
      </c>
      <c r="AF1082" s="67">
        <f>IF(V1082="Bangalore",VLOOKUP(V1082,'Branch Wise Work Timelines'!C:G,4,FALSE)+AA1082+1,IF(V1082="Mumbai",VLOOKUP(V1082,'Branch Wise Work Timelines'!C:G,4,FALSE)+AA1082+1,VLOOKUP(V1082,'Branch Wise Work Timelines'!C:G,4,FALSE)+AA1082))</f>
        <v>44882.104166666664</v>
      </c>
      <c r="AG1082" s="67">
        <f>WORKDAY.INTL(AA1082,1,11)+VLOOKUP(V1082,'Branch Wise Work Timelines'!C:G,3,FALSE)</f>
        <v>44882.416666666664</v>
      </c>
      <c r="AH1082" s="69" t="str">
        <f t="shared" ca="1" si="201"/>
        <v>Out of TAT</v>
      </c>
      <c r="AI1082" s="69">
        <f t="shared" ca="1" si="202"/>
        <v>20686</v>
      </c>
      <c r="AJ1082" s="69" t="str">
        <f ca="1">IF(AI1082&lt;0,"0-12",IFERROR(VLOOKUP(AI1082,Breakup[],2,FALSE),"&gt;24"))</f>
        <v>&gt;24</v>
      </c>
      <c r="AK1082" s="69" t="str">
        <f>VLOOKUP(V1082,Master!B:D,3,FALSE)</f>
        <v>South</v>
      </c>
      <c r="AL1082" s="69" t="str">
        <f t="shared" si="203"/>
        <v>Bangalore-CLS</v>
      </c>
    </row>
    <row r="1083" spans="1:38">
      <c r="A1083" s="13" t="s">
        <v>2468</v>
      </c>
      <c r="B1083" s="54">
        <v>44701.472955590303</v>
      </c>
      <c r="C1083" s="13" t="s">
        <v>203</v>
      </c>
      <c r="D1083" s="13">
        <v>1275</v>
      </c>
      <c r="E1083" s="13" t="s">
        <v>2469</v>
      </c>
      <c r="F1083" s="13" t="s">
        <v>33</v>
      </c>
      <c r="G1083" s="14">
        <v>1653026110181</v>
      </c>
      <c r="H1083" s="55">
        <v>0.92751157407407403</v>
      </c>
      <c r="I1083" s="33">
        <v>44885.927511574097</v>
      </c>
      <c r="J1083" s="58">
        <v>44885</v>
      </c>
      <c r="K1083" s="13" t="s">
        <v>205</v>
      </c>
      <c r="L1083" s="13" t="s">
        <v>21</v>
      </c>
      <c r="M1083" s="13" t="s">
        <v>203</v>
      </c>
      <c r="N1083" s="13" t="s">
        <v>206</v>
      </c>
      <c r="O1083" s="33" t="s">
        <v>38</v>
      </c>
      <c r="P1083" s="58" t="s">
        <v>38</v>
      </c>
      <c r="Q1083" s="33" t="s">
        <v>207</v>
      </c>
      <c r="R1083" s="14" t="s">
        <v>38</v>
      </c>
      <c r="S1083" s="13" t="s">
        <v>208</v>
      </c>
      <c r="T1083" s="13" t="s">
        <v>209</v>
      </c>
      <c r="U1083" s="33">
        <f t="shared" ca="1" si="192"/>
        <v>45744.56914039352</v>
      </c>
      <c r="V1083" s="13" t="str">
        <f t="shared" si="193"/>
        <v>Baroda</v>
      </c>
      <c r="W1083" s="13" t="str">
        <f t="shared" si="194"/>
        <v>RI</v>
      </c>
      <c r="X1083" s="13">
        <f t="shared" si="195"/>
        <v>22</v>
      </c>
      <c r="Y1083" s="13" t="str">
        <f>IFERROR(VLOOKUP(C1083,ReceivingTeam[],2,FALSE),"HelpDesk")</f>
        <v>HelpDesk</v>
      </c>
      <c r="Z1083" s="67">
        <f t="shared" si="196"/>
        <v>44885.916666666664</v>
      </c>
      <c r="AA1083" s="68">
        <f t="shared" si="197"/>
        <v>44885</v>
      </c>
      <c r="AB1083" s="69" t="b">
        <f t="shared" si="198"/>
        <v>0</v>
      </c>
      <c r="AC1083" s="70">
        <f t="shared" si="199"/>
        <v>0.5</v>
      </c>
      <c r="AD1083" s="67">
        <f t="shared" si="200"/>
        <v>44885.916666666664</v>
      </c>
      <c r="AE1083" s="67">
        <f>VLOOKUP(V1083,'Branch Wise Work Timelines'!C:G,3,FALSE)+AA1083</f>
        <v>44885.416666666664</v>
      </c>
      <c r="AF1083" s="67">
        <f>IF(V1083="Bangalore",VLOOKUP(V1083,'Branch Wise Work Timelines'!C:G,4,FALSE)+AA1083+1,IF(V1083="Mumbai",VLOOKUP(V1083,'Branch Wise Work Timelines'!C:G,4,FALSE)+AA1083+1,VLOOKUP(V1083,'Branch Wise Work Timelines'!C:G,4,FALSE)+AA1083))</f>
        <v>44885.770833333336</v>
      </c>
      <c r="AG1083" s="67">
        <f>WORKDAY.INTL(AA1083,1,11)+VLOOKUP(V1083,'Branch Wise Work Timelines'!C:G,3,FALSE)</f>
        <v>44886.416666666664</v>
      </c>
      <c r="AH1083" s="69" t="str">
        <f t="shared" ca="1" si="201"/>
        <v>Out of TAT</v>
      </c>
      <c r="AI1083" s="69">
        <f t="shared" ca="1" si="202"/>
        <v>20608</v>
      </c>
      <c r="AJ1083" s="69" t="str">
        <f ca="1">IF(AI1083&lt;0,"0-12",IFERROR(VLOOKUP(AI1083,Breakup[],2,FALSE),"&gt;24"))</f>
        <v>&gt;24</v>
      </c>
      <c r="AK1083" s="69" t="str">
        <f>VLOOKUP(V1083,Master!B:D,3,FALSE)</f>
        <v>East</v>
      </c>
      <c r="AL1083" s="69" t="str">
        <f t="shared" si="203"/>
        <v>Baroda</v>
      </c>
    </row>
    <row r="1084" spans="1:38">
      <c r="A1084" s="13" t="s">
        <v>2470</v>
      </c>
      <c r="B1084" s="54">
        <v>44700.659126539402</v>
      </c>
      <c r="C1084" s="13" t="s">
        <v>950</v>
      </c>
      <c r="D1084" s="13">
        <v>1778</v>
      </c>
      <c r="E1084" s="13" t="s">
        <v>2471</v>
      </c>
      <c r="F1084" s="13" t="s">
        <v>33</v>
      </c>
      <c r="G1084" s="14">
        <v>1653044665373</v>
      </c>
      <c r="H1084" s="55">
        <v>0.34324074074074101</v>
      </c>
      <c r="I1084" s="33">
        <v>44890.343240740702</v>
      </c>
      <c r="J1084" s="58">
        <v>44890</v>
      </c>
      <c r="K1084" s="13" t="s">
        <v>437</v>
      </c>
      <c r="L1084" s="13" t="s">
        <v>12</v>
      </c>
      <c r="M1084" s="13" t="s">
        <v>435</v>
      </c>
      <c r="N1084" s="13" t="s">
        <v>206</v>
      </c>
      <c r="O1084" s="33" t="s">
        <v>38</v>
      </c>
      <c r="P1084" s="58" t="s">
        <v>38</v>
      </c>
      <c r="Q1084" s="33" t="s">
        <v>207</v>
      </c>
      <c r="R1084" s="14" t="s">
        <v>38</v>
      </c>
      <c r="S1084" s="13" t="s">
        <v>208</v>
      </c>
      <c r="T1084" s="13" t="s">
        <v>209</v>
      </c>
      <c r="U1084" s="33">
        <f t="shared" ca="1" si="192"/>
        <v>45744.56914039352</v>
      </c>
      <c r="V1084" s="13" t="str">
        <f t="shared" si="193"/>
        <v>Ahmedabad</v>
      </c>
      <c r="W1084" s="13" t="str">
        <f t="shared" si="194"/>
        <v>RI</v>
      </c>
      <c r="X1084" s="13">
        <f t="shared" si="195"/>
        <v>8</v>
      </c>
      <c r="Y1084" s="13" t="str">
        <f>IFERROR(VLOOKUP(C1084,ReceivingTeam[],2,FALSE),"HelpDesk")</f>
        <v>HelpDesk</v>
      </c>
      <c r="Z1084" s="67">
        <f t="shared" si="196"/>
        <v>44891.562499999993</v>
      </c>
      <c r="AA1084" s="68">
        <f t="shared" si="197"/>
        <v>44890</v>
      </c>
      <c r="AB1084" s="69" t="b">
        <f t="shared" si="198"/>
        <v>1</v>
      </c>
      <c r="AC1084" s="70">
        <f t="shared" si="199"/>
        <v>0.5</v>
      </c>
      <c r="AD1084" s="67">
        <f t="shared" si="200"/>
        <v>44891.562499999993</v>
      </c>
      <c r="AE1084" s="67">
        <f>VLOOKUP(V1084,'Branch Wise Work Timelines'!C:G,3,FALSE)+AA1084</f>
        <v>44890.416666666664</v>
      </c>
      <c r="AF1084" s="67">
        <f>IF(V1084="Bangalore",VLOOKUP(V1084,'Branch Wise Work Timelines'!C:G,4,FALSE)+AA1084+1,IF(V1084="Mumbai",VLOOKUP(V1084,'Branch Wise Work Timelines'!C:G,4,FALSE)+AA1084+1,VLOOKUP(V1084,'Branch Wise Work Timelines'!C:G,4,FALSE)+AA1084))</f>
        <v>44890.770833333336</v>
      </c>
      <c r="AG1084" s="67">
        <f>WORKDAY.INTL(AA1084,1,11)+VLOOKUP(V1084,'Branch Wise Work Timelines'!C:G,3,FALSE)</f>
        <v>44891.416666666664</v>
      </c>
      <c r="AH1084" s="69" t="str">
        <f t="shared" ca="1" si="201"/>
        <v>Out of TAT</v>
      </c>
      <c r="AI1084" s="69">
        <f t="shared" ca="1" si="202"/>
        <v>20473</v>
      </c>
      <c r="AJ1084" s="69" t="str">
        <f ca="1">IF(AI1084&lt;0,"0-12",IFERROR(VLOOKUP(AI1084,Breakup[],2,FALSE),"&gt;24"))</f>
        <v>&gt;24</v>
      </c>
      <c r="AK1084" s="69" t="str">
        <f>VLOOKUP(V1084,Master!B:D,3,FALSE)</f>
        <v>North</v>
      </c>
      <c r="AL1084" s="69" t="str">
        <f t="shared" si="203"/>
        <v>Ahmedabad</v>
      </c>
    </row>
    <row r="1085" spans="1:38">
      <c r="A1085" s="13" t="s">
        <v>2472</v>
      </c>
      <c r="B1085" s="54">
        <v>44701.510564201402</v>
      </c>
      <c r="C1085" s="13" t="s">
        <v>162</v>
      </c>
      <c r="D1085" s="13">
        <v>693</v>
      </c>
      <c r="E1085" s="13" t="s">
        <v>2473</v>
      </c>
      <c r="F1085" s="13" t="s">
        <v>33</v>
      </c>
      <c r="G1085" s="14">
        <v>1653036841901</v>
      </c>
      <c r="H1085" s="55">
        <v>0.207743055555556</v>
      </c>
      <c r="I1085" s="33">
        <v>44883.207743055602</v>
      </c>
      <c r="J1085" s="58">
        <v>44883</v>
      </c>
      <c r="K1085" s="13" t="s">
        <v>249</v>
      </c>
      <c r="L1085" s="13" t="s">
        <v>44</v>
      </c>
      <c r="M1085" s="13" t="s">
        <v>250</v>
      </c>
      <c r="N1085" s="13" t="s">
        <v>206</v>
      </c>
      <c r="O1085" s="33" t="s">
        <v>38</v>
      </c>
      <c r="P1085" s="58" t="s">
        <v>38</v>
      </c>
      <c r="Q1085" s="33" t="s">
        <v>207</v>
      </c>
      <c r="R1085" s="14" t="s">
        <v>38</v>
      </c>
      <c r="S1085" s="13" t="s">
        <v>216</v>
      </c>
      <c r="T1085" s="13" t="s">
        <v>217</v>
      </c>
      <c r="U1085" s="33">
        <f t="shared" ca="1" si="192"/>
        <v>45744.56914039352</v>
      </c>
      <c r="V1085" s="13" t="str">
        <f t="shared" si="193"/>
        <v>Coimbatore</v>
      </c>
      <c r="W1085" s="13" t="str">
        <f t="shared" si="194"/>
        <v>RI</v>
      </c>
      <c r="X1085" s="13">
        <f t="shared" si="195"/>
        <v>4</v>
      </c>
      <c r="Y1085" s="13" t="str">
        <f>IFERROR(VLOOKUP(C1085,ReceivingTeam[],2,FALSE),"HelpDesk")</f>
        <v>Branch office</v>
      </c>
      <c r="Z1085" s="67">
        <f t="shared" si="196"/>
        <v>44884.562499999993</v>
      </c>
      <c r="AA1085" s="68">
        <f t="shared" si="197"/>
        <v>44883</v>
      </c>
      <c r="AB1085" s="69" t="b">
        <f t="shared" si="198"/>
        <v>1</v>
      </c>
      <c r="AC1085" s="70">
        <f t="shared" si="199"/>
        <v>0.5</v>
      </c>
      <c r="AD1085" s="67">
        <f t="shared" si="200"/>
        <v>44884.562499999993</v>
      </c>
      <c r="AE1085" s="67">
        <f>VLOOKUP(V1085,'Branch Wise Work Timelines'!C:G,3,FALSE)+AA1085</f>
        <v>44883.416666666664</v>
      </c>
      <c r="AF1085" s="67">
        <f>IF(V1085="Bangalore",VLOOKUP(V1085,'Branch Wise Work Timelines'!C:G,4,FALSE)+AA1085+1,IF(V1085="Mumbai",VLOOKUP(V1085,'Branch Wise Work Timelines'!C:G,4,FALSE)+AA1085+1,VLOOKUP(V1085,'Branch Wise Work Timelines'!C:G,4,FALSE)+AA1085))</f>
        <v>44883.770833333336</v>
      </c>
      <c r="AG1085" s="67">
        <f>WORKDAY.INTL(AA1085,1,11)+VLOOKUP(V1085,'Branch Wise Work Timelines'!C:G,3,FALSE)</f>
        <v>44884.416666666664</v>
      </c>
      <c r="AH1085" s="69" t="str">
        <f t="shared" ca="1" si="201"/>
        <v>Out of TAT</v>
      </c>
      <c r="AI1085" s="69">
        <f t="shared" ca="1" si="202"/>
        <v>20641</v>
      </c>
      <c r="AJ1085" s="69" t="str">
        <f ca="1">IF(AI1085&lt;0,"0-12",IFERROR(VLOOKUP(AI1085,Breakup[],2,FALSE),"&gt;24"))</f>
        <v>&gt;24</v>
      </c>
      <c r="AK1085" s="69" t="str">
        <f>VLOOKUP(V1085,Master!B:D,3,FALSE)</f>
        <v>South</v>
      </c>
      <c r="AL1085" s="69" t="str">
        <f t="shared" si="203"/>
        <v>Coimbatore</v>
      </c>
    </row>
    <row r="1086" spans="1:38">
      <c r="A1086" s="13" t="s">
        <v>2474</v>
      </c>
      <c r="B1086" s="54">
        <v>44701.583901851896</v>
      </c>
      <c r="C1086" s="13" t="s">
        <v>497</v>
      </c>
      <c r="D1086" s="13">
        <v>704</v>
      </c>
      <c r="E1086" s="13" t="s">
        <v>2475</v>
      </c>
      <c r="F1086" s="13" t="s">
        <v>33</v>
      </c>
      <c r="G1086" s="14">
        <v>1653036481737</v>
      </c>
      <c r="H1086" s="55">
        <v>0.55462962962963003</v>
      </c>
      <c r="I1086" s="33">
        <v>44881.554629629602</v>
      </c>
      <c r="J1086" s="58">
        <v>44881</v>
      </c>
      <c r="K1086" s="13" t="s">
        <v>452</v>
      </c>
      <c r="L1086" s="13" t="s">
        <v>36</v>
      </c>
      <c r="M1086" s="13" t="s">
        <v>497</v>
      </c>
      <c r="N1086" s="13" t="s">
        <v>206</v>
      </c>
      <c r="O1086" s="33" t="s">
        <v>38</v>
      </c>
      <c r="P1086" s="58" t="s">
        <v>38</v>
      </c>
      <c r="Q1086" s="33" t="s">
        <v>207</v>
      </c>
      <c r="R1086" s="14" t="s">
        <v>38</v>
      </c>
      <c r="S1086" s="13" t="s">
        <v>216</v>
      </c>
      <c r="T1086" s="13" t="s">
        <v>217</v>
      </c>
      <c r="U1086" s="33">
        <f t="shared" ca="1" si="192"/>
        <v>45744.56914039352</v>
      </c>
      <c r="V1086" s="13" t="str">
        <f t="shared" si="193"/>
        <v>Chennai</v>
      </c>
      <c r="W1086" s="13" t="str">
        <f t="shared" si="194"/>
        <v>RI</v>
      </c>
      <c r="X1086" s="13">
        <f t="shared" si="195"/>
        <v>13</v>
      </c>
      <c r="Y1086" s="13" t="str">
        <f>IFERROR(VLOOKUP(C1086,ReceivingTeam[],2,FALSE),"HelpDesk")</f>
        <v>HelpDesk</v>
      </c>
      <c r="Z1086" s="67">
        <f t="shared" si="196"/>
        <v>44882.70046296293</v>
      </c>
      <c r="AA1086" s="68">
        <f t="shared" si="197"/>
        <v>44881</v>
      </c>
      <c r="AB1086" s="69" t="b">
        <f t="shared" si="198"/>
        <v>1</v>
      </c>
      <c r="AC1086" s="70">
        <f t="shared" si="199"/>
        <v>0.5</v>
      </c>
      <c r="AD1086" s="67">
        <f t="shared" si="200"/>
        <v>44882.70046296293</v>
      </c>
      <c r="AE1086" s="67">
        <f>VLOOKUP(V1086,'Branch Wise Work Timelines'!C:G,3,FALSE)+AA1086</f>
        <v>44881.416666666664</v>
      </c>
      <c r="AF1086" s="67">
        <f>IF(V1086="Bangalore",VLOOKUP(V1086,'Branch Wise Work Timelines'!C:G,4,FALSE)+AA1086+1,IF(V1086="Mumbai",VLOOKUP(V1086,'Branch Wise Work Timelines'!C:G,4,FALSE)+AA1086+1,VLOOKUP(V1086,'Branch Wise Work Timelines'!C:G,4,FALSE)+AA1086))</f>
        <v>44881.770833333336</v>
      </c>
      <c r="AG1086" s="67">
        <f>WORKDAY.INTL(AA1086,1,11)+VLOOKUP(V1086,'Branch Wise Work Timelines'!C:G,3,FALSE)</f>
        <v>44882.416666666664</v>
      </c>
      <c r="AH1086" s="69" t="str">
        <f t="shared" ca="1" si="201"/>
        <v>Out of TAT</v>
      </c>
      <c r="AI1086" s="69">
        <f t="shared" ca="1" si="202"/>
        <v>20685</v>
      </c>
      <c r="AJ1086" s="69" t="str">
        <f ca="1">IF(AI1086&lt;0,"0-12",IFERROR(VLOOKUP(AI1086,Breakup[],2,FALSE),"&gt;24"))</f>
        <v>&gt;24</v>
      </c>
      <c r="AK1086" s="69" t="str">
        <f>VLOOKUP(V1086,Master!B:D,3,FALSE)</f>
        <v>South</v>
      </c>
      <c r="AL1086" s="69" t="str">
        <f t="shared" si="203"/>
        <v>Chennai</v>
      </c>
    </row>
    <row r="1087" spans="1:38">
      <c r="A1087" s="13" t="s">
        <v>2476</v>
      </c>
      <c r="B1087" s="54">
        <v>44701.5768783565</v>
      </c>
      <c r="C1087" s="13" t="s">
        <v>497</v>
      </c>
      <c r="D1087" s="13">
        <v>1642</v>
      </c>
      <c r="E1087" s="13" t="s">
        <v>2477</v>
      </c>
      <c r="F1087" s="13" t="s">
        <v>33</v>
      </c>
      <c r="G1087" s="14">
        <v>1653036481737</v>
      </c>
      <c r="H1087" s="55">
        <v>6.6111111111111107E-2</v>
      </c>
      <c r="I1087" s="33">
        <v>44884.066111111097</v>
      </c>
      <c r="J1087" s="58">
        <v>44884</v>
      </c>
      <c r="K1087" s="13" t="s">
        <v>452</v>
      </c>
      <c r="L1087" s="13" t="s">
        <v>36</v>
      </c>
      <c r="M1087" s="13" t="s">
        <v>497</v>
      </c>
      <c r="N1087" s="13" t="s">
        <v>206</v>
      </c>
      <c r="O1087" s="33" t="s">
        <v>38</v>
      </c>
      <c r="P1087" s="58" t="s">
        <v>38</v>
      </c>
      <c r="Q1087" s="33" t="s">
        <v>207</v>
      </c>
      <c r="R1087" s="14" t="s">
        <v>38</v>
      </c>
      <c r="S1087" s="13" t="s">
        <v>216</v>
      </c>
      <c r="T1087" s="13" t="s">
        <v>217</v>
      </c>
      <c r="U1087" s="33">
        <f t="shared" ca="1" si="192"/>
        <v>45744.56914039352</v>
      </c>
      <c r="V1087" s="13" t="str">
        <f t="shared" si="193"/>
        <v>Chennai</v>
      </c>
      <c r="W1087" s="13" t="str">
        <f t="shared" si="194"/>
        <v>RI</v>
      </c>
      <c r="X1087" s="13">
        <f t="shared" si="195"/>
        <v>1</v>
      </c>
      <c r="Y1087" s="13" t="str">
        <f>IFERROR(VLOOKUP(C1087,ReceivingTeam[],2,FALSE),"HelpDesk")</f>
        <v>HelpDesk</v>
      </c>
      <c r="Z1087" s="67">
        <f t="shared" si="196"/>
        <v>44886.562499999993</v>
      </c>
      <c r="AA1087" s="68">
        <f t="shared" si="197"/>
        <v>44884</v>
      </c>
      <c r="AB1087" s="69" t="b">
        <f t="shared" si="198"/>
        <v>1</v>
      </c>
      <c r="AC1087" s="70">
        <f t="shared" si="199"/>
        <v>0.5</v>
      </c>
      <c r="AD1087" s="67">
        <f t="shared" si="200"/>
        <v>44886.562499999993</v>
      </c>
      <c r="AE1087" s="67">
        <f>VLOOKUP(V1087,'Branch Wise Work Timelines'!C:G,3,FALSE)+AA1087</f>
        <v>44884.416666666664</v>
      </c>
      <c r="AF1087" s="67">
        <f>IF(V1087="Bangalore",VLOOKUP(V1087,'Branch Wise Work Timelines'!C:G,4,FALSE)+AA1087+1,IF(V1087="Mumbai",VLOOKUP(V1087,'Branch Wise Work Timelines'!C:G,4,FALSE)+AA1087+1,VLOOKUP(V1087,'Branch Wise Work Timelines'!C:G,4,FALSE)+AA1087))</f>
        <v>44884.770833333336</v>
      </c>
      <c r="AG1087" s="67">
        <f>WORKDAY.INTL(AA1087,1,11)+VLOOKUP(V1087,'Branch Wise Work Timelines'!C:G,3,FALSE)</f>
        <v>44886.416666666664</v>
      </c>
      <c r="AH1087" s="69" t="str">
        <f t="shared" ca="1" si="201"/>
        <v>Out of TAT</v>
      </c>
      <c r="AI1087" s="69">
        <f t="shared" ca="1" si="202"/>
        <v>20593</v>
      </c>
      <c r="AJ1087" s="69" t="str">
        <f ca="1">IF(AI1087&lt;0,"0-12",IFERROR(VLOOKUP(AI1087,Breakup[],2,FALSE),"&gt;24"))</f>
        <v>&gt;24</v>
      </c>
      <c r="AK1087" s="69" t="str">
        <f>VLOOKUP(V1087,Master!B:D,3,FALSE)</f>
        <v>South</v>
      </c>
      <c r="AL1087" s="69" t="str">
        <f t="shared" si="203"/>
        <v>Chennai</v>
      </c>
    </row>
    <row r="1088" spans="1:38">
      <c r="A1088" s="13" t="s">
        <v>2478</v>
      </c>
      <c r="B1088" s="54">
        <v>44701.580271874998</v>
      </c>
      <c r="C1088" s="13" t="s">
        <v>497</v>
      </c>
      <c r="D1088" s="13">
        <v>1222</v>
      </c>
      <c r="E1088" s="13" t="s">
        <v>2479</v>
      </c>
      <c r="F1088" s="13" t="s">
        <v>33</v>
      </c>
      <c r="G1088" s="14">
        <v>1653036481737</v>
      </c>
      <c r="H1088" s="55">
        <v>0.889201388888889</v>
      </c>
      <c r="I1088" s="33">
        <v>44890.889201388898</v>
      </c>
      <c r="J1088" s="58">
        <v>44890</v>
      </c>
      <c r="K1088" s="13" t="s">
        <v>452</v>
      </c>
      <c r="L1088" s="13" t="s">
        <v>36</v>
      </c>
      <c r="M1088" s="13" t="s">
        <v>497</v>
      </c>
      <c r="N1088" s="13" t="s">
        <v>206</v>
      </c>
      <c r="O1088" s="33" t="s">
        <v>38</v>
      </c>
      <c r="P1088" s="58" t="s">
        <v>38</v>
      </c>
      <c r="Q1088" s="33" t="s">
        <v>207</v>
      </c>
      <c r="R1088" s="14" t="s">
        <v>38</v>
      </c>
      <c r="S1088" s="13" t="s">
        <v>216</v>
      </c>
      <c r="T1088" s="13" t="s">
        <v>217</v>
      </c>
      <c r="U1088" s="33">
        <f t="shared" ca="1" si="192"/>
        <v>45744.56914039352</v>
      </c>
      <c r="V1088" s="13" t="str">
        <f t="shared" si="193"/>
        <v>Chennai</v>
      </c>
      <c r="W1088" s="13" t="str">
        <f t="shared" si="194"/>
        <v>RI</v>
      </c>
      <c r="X1088" s="13">
        <f t="shared" si="195"/>
        <v>21</v>
      </c>
      <c r="Y1088" s="13" t="str">
        <f>IFERROR(VLOOKUP(C1088,ReceivingTeam[],2,FALSE),"HelpDesk")</f>
        <v>HelpDesk</v>
      </c>
      <c r="Z1088" s="67">
        <f t="shared" si="196"/>
        <v>44892.035034722227</v>
      </c>
      <c r="AA1088" s="68">
        <f t="shared" si="197"/>
        <v>44890</v>
      </c>
      <c r="AB1088" s="69" t="b">
        <f t="shared" si="198"/>
        <v>1</v>
      </c>
      <c r="AC1088" s="70">
        <f t="shared" si="199"/>
        <v>0.5</v>
      </c>
      <c r="AD1088" s="67">
        <f t="shared" si="200"/>
        <v>44892.035034722227</v>
      </c>
      <c r="AE1088" s="67">
        <f>VLOOKUP(V1088,'Branch Wise Work Timelines'!C:G,3,FALSE)+AA1088</f>
        <v>44890.416666666664</v>
      </c>
      <c r="AF1088" s="67">
        <f>IF(V1088="Bangalore",VLOOKUP(V1088,'Branch Wise Work Timelines'!C:G,4,FALSE)+AA1088+1,IF(V1088="Mumbai",VLOOKUP(V1088,'Branch Wise Work Timelines'!C:G,4,FALSE)+AA1088+1,VLOOKUP(V1088,'Branch Wise Work Timelines'!C:G,4,FALSE)+AA1088))</f>
        <v>44890.770833333336</v>
      </c>
      <c r="AG1088" s="67">
        <f>WORKDAY.INTL(AA1088,1,11)+VLOOKUP(V1088,'Branch Wise Work Timelines'!C:G,3,FALSE)</f>
        <v>44891.416666666664</v>
      </c>
      <c r="AH1088" s="69" t="str">
        <f t="shared" ca="1" si="201"/>
        <v>Out of TAT</v>
      </c>
      <c r="AI1088" s="69">
        <f t="shared" ca="1" si="202"/>
        <v>20461</v>
      </c>
      <c r="AJ1088" s="69" t="str">
        <f ca="1">IF(AI1088&lt;0,"0-12",IFERROR(VLOOKUP(AI1088,Breakup[],2,FALSE),"&gt;24"))</f>
        <v>&gt;24</v>
      </c>
      <c r="AK1088" s="69" t="str">
        <f>VLOOKUP(V1088,Master!B:D,3,FALSE)</f>
        <v>South</v>
      </c>
      <c r="AL1088" s="69" t="str">
        <f t="shared" si="203"/>
        <v>Chennai</v>
      </c>
    </row>
    <row r="1089" spans="1:38">
      <c r="A1089" s="13" t="s">
        <v>2480</v>
      </c>
      <c r="B1089" s="54">
        <v>44701.582153472198</v>
      </c>
      <c r="C1089" s="13" t="s">
        <v>497</v>
      </c>
      <c r="D1089" s="13">
        <v>146</v>
      </c>
      <c r="E1089" s="13" t="s">
        <v>2481</v>
      </c>
      <c r="F1089" s="13" t="s">
        <v>33</v>
      </c>
      <c r="G1089" s="14">
        <v>1653036481737</v>
      </c>
      <c r="H1089" s="55">
        <v>0.588553240740741</v>
      </c>
      <c r="I1089" s="33">
        <v>44886.588553240697</v>
      </c>
      <c r="J1089" s="58">
        <v>44886</v>
      </c>
      <c r="K1089" s="13" t="s">
        <v>452</v>
      </c>
      <c r="L1089" s="13" t="s">
        <v>36</v>
      </c>
      <c r="M1089" s="13" t="s">
        <v>497</v>
      </c>
      <c r="N1089" s="13" t="s">
        <v>206</v>
      </c>
      <c r="O1089" s="33" t="s">
        <v>38</v>
      </c>
      <c r="P1089" s="58" t="s">
        <v>38</v>
      </c>
      <c r="Q1089" s="33" t="s">
        <v>207</v>
      </c>
      <c r="R1089" s="14" t="s">
        <v>38</v>
      </c>
      <c r="S1089" s="13" t="s">
        <v>216</v>
      </c>
      <c r="T1089" s="13" t="s">
        <v>217</v>
      </c>
      <c r="U1089" s="33">
        <f t="shared" ca="1" si="192"/>
        <v>45744.56914039352</v>
      </c>
      <c r="V1089" s="13" t="str">
        <f t="shared" si="193"/>
        <v>Chennai</v>
      </c>
      <c r="W1089" s="13" t="str">
        <f t="shared" si="194"/>
        <v>RI</v>
      </c>
      <c r="X1089" s="13">
        <f t="shared" si="195"/>
        <v>14</v>
      </c>
      <c r="Y1089" s="13" t="str">
        <f>IFERROR(VLOOKUP(C1089,ReceivingTeam[],2,FALSE),"HelpDesk")</f>
        <v>HelpDesk</v>
      </c>
      <c r="Z1089" s="67">
        <f t="shared" si="196"/>
        <v>44887.734386574026</v>
      </c>
      <c r="AA1089" s="68">
        <f t="shared" si="197"/>
        <v>44886</v>
      </c>
      <c r="AB1089" s="69" t="b">
        <f t="shared" si="198"/>
        <v>1</v>
      </c>
      <c r="AC1089" s="70">
        <f t="shared" si="199"/>
        <v>0.5</v>
      </c>
      <c r="AD1089" s="67">
        <f t="shared" si="200"/>
        <v>44887.734386574026</v>
      </c>
      <c r="AE1089" s="67">
        <f>VLOOKUP(V1089,'Branch Wise Work Timelines'!C:G,3,FALSE)+AA1089</f>
        <v>44886.416666666664</v>
      </c>
      <c r="AF1089" s="67">
        <f>IF(V1089="Bangalore",VLOOKUP(V1089,'Branch Wise Work Timelines'!C:G,4,FALSE)+AA1089+1,IF(V1089="Mumbai",VLOOKUP(V1089,'Branch Wise Work Timelines'!C:G,4,FALSE)+AA1089+1,VLOOKUP(V1089,'Branch Wise Work Timelines'!C:G,4,FALSE)+AA1089))</f>
        <v>44886.770833333336</v>
      </c>
      <c r="AG1089" s="67">
        <f>WORKDAY.INTL(AA1089,1,11)+VLOOKUP(V1089,'Branch Wise Work Timelines'!C:G,3,FALSE)</f>
        <v>44887.416666666664</v>
      </c>
      <c r="AH1089" s="69" t="str">
        <f t="shared" ca="1" si="201"/>
        <v>Out of TAT</v>
      </c>
      <c r="AI1089" s="69">
        <f t="shared" ca="1" si="202"/>
        <v>20565</v>
      </c>
      <c r="AJ1089" s="69" t="str">
        <f ca="1">IF(AI1089&lt;0,"0-12",IFERROR(VLOOKUP(AI1089,Breakup[],2,FALSE),"&gt;24"))</f>
        <v>&gt;24</v>
      </c>
      <c r="AK1089" s="69" t="str">
        <f>VLOOKUP(V1089,Master!B:D,3,FALSE)</f>
        <v>South</v>
      </c>
      <c r="AL1089" s="69" t="str">
        <f t="shared" si="203"/>
        <v>Chennai</v>
      </c>
    </row>
    <row r="1090" spans="1:38">
      <c r="A1090" s="13" t="s">
        <v>2482</v>
      </c>
      <c r="B1090" s="54">
        <v>44701.456689039398</v>
      </c>
      <c r="C1090" s="13" t="s">
        <v>450</v>
      </c>
      <c r="D1090" s="13">
        <v>376</v>
      </c>
      <c r="E1090" s="13" t="s">
        <v>2483</v>
      </c>
      <c r="F1090" s="13" t="s">
        <v>33</v>
      </c>
      <c r="G1090" s="14">
        <v>1653027917208</v>
      </c>
      <c r="H1090" s="55">
        <v>0.83106481481481498</v>
      </c>
      <c r="I1090" s="33">
        <v>44891.831064814804</v>
      </c>
      <c r="J1090" s="58">
        <v>44891</v>
      </c>
      <c r="K1090" s="13" t="s">
        <v>452</v>
      </c>
      <c r="L1090" s="13" t="s">
        <v>36</v>
      </c>
      <c r="M1090" s="13" t="s">
        <v>450</v>
      </c>
      <c r="N1090" s="13" t="s">
        <v>206</v>
      </c>
      <c r="O1090" s="33">
        <v>44891.950960648202</v>
      </c>
      <c r="P1090" s="58">
        <v>44891</v>
      </c>
      <c r="Q1090" s="33" t="s">
        <v>237</v>
      </c>
      <c r="R1090" s="14">
        <v>674</v>
      </c>
      <c r="S1090" s="13" t="s">
        <v>216</v>
      </c>
      <c r="T1090" s="13" t="s">
        <v>217</v>
      </c>
      <c r="U1090" s="33">
        <f t="shared" ref="U1090:U1153" ca="1" si="204">NOW()</f>
        <v>45744.56914039352</v>
      </c>
      <c r="V1090" s="13" t="str">
        <f t="shared" ref="V1090:V1153" si="205">VLOOKUP(L1090,Location,2,0)</f>
        <v>Chennai</v>
      </c>
      <c r="W1090" s="13" t="str">
        <f t="shared" ref="W1090:W1153" si="206">VLOOKUP(F1090,FCT,2,FALSE)</f>
        <v>RI</v>
      </c>
      <c r="X1090" s="13">
        <f t="shared" ref="X1090:X1153" si="207">HOUR(I1090)</f>
        <v>19</v>
      </c>
      <c r="Y1090" s="13" t="str">
        <f>IFERROR(VLOOKUP(C1090,ReceivingTeam[],2,FALSE),"HelpDesk")</f>
        <v>HelpDesk</v>
      </c>
      <c r="Z1090" s="67">
        <f t="shared" ref="Z1090:Z1153" si="208">IF(AB1090=FALSE,AE1090+AC1090,IF(I1090&gt;AE1090,IF(((I1090+AC1090)&gt;AF1090),(AC1090-(AF1090-I1090)+AG1090),I1090+AC1090),IF(((AE1090+AC1090)&gt;AF1090),(AC1090-(AF1090-AE1090)+AG1090),AE1090+AC1090)))</f>
        <v>44893.976898148132</v>
      </c>
      <c r="AA1090" s="68">
        <f t="shared" ref="AA1090:AA1153" si="209">INT(J1090)</f>
        <v>44891</v>
      </c>
      <c r="AB1090" s="69" t="b">
        <f t="shared" ref="AB1090:AB1153" si="210">WORKDAY.INTL(AA1090-1,1,11)=AA1090</f>
        <v>1</v>
      </c>
      <c r="AC1090" s="70">
        <f t="shared" ref="AC1090:AC1153" si="211">IF(T1090="High",12/24,72/24)</f>
        <v>0.5</v>
      </c>
      <c r="AD1090" s="67">
        <f t="shared" ref="AD1090:AD1153" si="212">IF(AB1090=FALSE,AE1090+AC1090,IF(I1090&gt;AE1090,IF(((I1090+AC1090)&gt;AF1090),(AC1090-(AF1090-I1090)+AG1090),I1090+AC1090),IF(((AE1090+AC1090)&gt;AF1090),(AC1090-(AF1090-AE1090)+AG1090),AE1090+AC1090)))</f>
        <v>44893.976898148132</v>
      </c>
      <c r="AE1090" s="67">
        <f>VLOOKUP(V1090,'Branch Wise Work Timelines'!C:G,3,FALSE)+AA1090</f>
        <v>44891.416666666664</v>
      </c>
      <c r="AF1090" s="67">
        <f>IF(V1090="Bangalore",VLOOKUP(V1090,'Branch Wise Work Timelines'!C:G,4,FALSE)+AA1090+1,IF(V1090="Mumbai",VLOOKUP(V1090,'Branch Wise Work Timelines'!C:G,4,FALSE)+AA1090+1,VLOOKUP(V1090,'Branch Wise Work Timelines'!C:G,4,FALSE)+AA1090))</f>
        <v>44891.770833333336</v>
      </c>
      <c r="AG1090" s="67">
        <f>WORKDAY.INTL(AA1090,1,11)+VLOOKUP(V1090,'Branch Wise Work Timelines'!C:G,3,FALSE)</f>
        <v>44893.416666666664</v>
      </c>
      <c r="AH1090" s="69" t="str">
        <f t="shared" ref="AH1090:AH1153" si="213">IF(Q1090&lt;&gt;"Success",IF(U1090&gt;Z1090,"Out of TAT","In TAT"),IF(O1090&gt;AD1090,"Not Met","Met"))</f>
        <v>Met</v>
      </c>
      <c r="AI1090" s="69">
        <f t="shared" ref="AI1090:AI1153" ca="1" si="214">ROUNDUP((U1090-AD1090)*24,0)</f>
        <v>20415</v>
      </c>
      <c r="AJ1090" s="69" t="str">
        <f ca="1">IF(AI1090&lt;0,"0-12",IFERROR(VLOOKUP(AI1090,Breakup[],2,FALSE),"&gt;24"))</f>
        <v>&gt;24</v>
      </c>
      <c r="AK1090" s="69" t="str">
        <f>VLOOKUP(V1090,Master!B:D,3,FALSE)</f>
        <v>South</v>
      </c>
      <c r="AL1090" s="69" t="str">
        <f t="shared" ref="AL1090:AL1153" si="215">IF(V1090="Bangalore",IF(W1090="CLS",V1090&amp;"-"&amp;"CLS",V1090),(V1090))</f>
        <v>Chennai</v>
      </c>
    </row>
    <row r="1091" spans="1:38">
      <c r="A1091" s="13" t="s">
        <v>2484</v>
      </c>
      <c r="B1091" s="54">
        <v>44701.544357372703</v>
      </c>
      <c r="C1091" s="13" t="s">
        <v>506</v>
      </c>
      <c r="D1091" s="13">
        <v>403</v>
      </c>
      <c r="E1091" s="13" t="s">
        <v>2485</v>
      </c>
      <c r="F1091" s="13" t="s">
        <v>15</v>
      </c>
      <c r="G1091" s="14">
        <v>1653034041355</v>
      </c>
      <c r="H1091" s="55">
        <v>0.156886574074074</v>
      </c>
      <c r="I1091" s="33">
        <v>44884.156886574099</v>
      </c>
      <c r="J1091" s="58">
        <v>44884</v>
      </c>
      <c r="K1091" s="13" t="s">
        <v>213</v>
      </c>
      <c r="L1091" s="13" t="s">
        <v>30</v>
      </c>
      <c r="M1091" s="13" t="s">
        <v>227</v>
      </c>
      <c r="N1091" s="13" t="s">
        <v>206</v>
      </c>
      <c r="O1091" s="33" t="s">
        <v>38</v>
      </c>
      <c r="P1091" s="58" t="s">
        <v>38</v>
      </c>
      <c r="Q1091" s="33" t="s">
        <v>207</v>
      </c>
      <c r="R1091" s="14" t="s">
        <v>38</v>
      </c>
      <c r="S1091" s="13" t="s">
        <v>216</v>
      </c>
      <c r="T1091" s="13" t="s">
        <v>217</v>
      </c>
      <c r="U1091" s="33">
        <f t="shared" ca="1" si="204"/>
        <v>45744.56914039352</v>
      </c>
      <c r="V1091" s="13" t="str">
        <f t="shared" si="205"/>
        <v>Bangalore</v>
      </c>
      <c r="W1091" s="13" t="str">
        <f t="shared" si="206"/>
        <v>CLS</v>
      </c>
      <c r="X1091" s="13">
        <f t="shared" si="207"/>
        <v>3</v>
      </c>
      <c r="Y1091" s="13" t="str">
        <f>IFERROR(VLOOKUP(C1091,ReceivingTeam[],2,FALSE),"HelpDesk")</f>
        <v>HelpDesk</v>
      </c>
      <c r="Z1091" s="67">
        <f t="shared" si="208"/>
        <v>44884.916666666664</v>
      </c>
      <c r="AA1091" s="68">
        <f t="shared" si="209"/>
        <v>44884</v>
      </c>
      <c r="AB1091" s="69" t="b">
        <f t="shared" si="210"/>
        <v>1</v>
      </c>
      <c r="AC1091" s="70">
        <f t="shared" si="211"/>
        <v>0.5</v>
      </c>
      <c r="AD1091" s="67">
        <f t="shared" si="212"/>
        <v>44884.916666666664</v>
      </c>
      <c r="AE1091" s="67">
        <f>VLOOKUP(V1091,'Branch Wise Work Timelines'!C:G,3,FALSE)+AA1091</f>
        <v>44884.416666666664</v>
      </c>
      <c r="AF1091" s="67">
        <f>IF(V1091="Bangalore",VLOOKUP(V1091,'Branch Wise Work Timelines'!C:G,4,FALSE)+AA1091+1,IF(V1091="Mumbai",VLOOKUP(V1091,'Branch Wise Work Timelines'!C:G,4,FALSE)+AA1091+1,VLOOKUP(V1091,'Branch Wise Work Timelines'!C:G,4,FALSE)+AA1091))</f>
        <v>44885.104166666664</v>
      </c>
      <c r="AG1091" s="67">
        <f>WORKDAY.INTL(AA1091,1,11)+VLOOKUP(V1091,'Branch Wise Work Timelines'!C:G,3,FALSE)</f>
        <v>44886.416666666664</v>
      </c>
      <c r="AH1091" s="69" t="str">
        <f t="shared" ca="1" si="213"/>
        <v>Out of TAT</v>
      </c>
      <c r="AI1091" s="69">
        <f t="shared" ca="1" si="214"/>
        <v>20632</v>
      </c>
      <c r="AJ1091" s="69" t="str">
        <f ca="1">IF(AI1091&lt;0,"0-12",IFERROR(VLOOKUP(AI1091,Breakup[],2,FALSE),"&gt;24"))</f>
        <v>&gt;24</v>
      </c>
      <c r="AK1091" s="69" t="str">
        <f>VLOOKUP(V1091,Master!B:D,3,FALSE)</f>
        <v>South</v>
      </c>
      <c r="AL1091" s="69" t="str">
        <f t="shared" si="215"/>
        <v>Bangalore-CLS</v>
      </c>
    </row>
    <row r="1092" spans="1:38">
      <c r="A1092" s="13" t="s">
        <v>2486</v>
      </c>
      <c r="B1092" s="54">
        <v>44701.657431944397</v>
      </c>
      <c r="C1092" s="13" t="s">
        <v>745</v>
      </c>
      <c r="D1092" s="13">
        <v>1148</v>
      </c>
      <c r="E1092" s="13" t="s">
        <v>2487</v>
      </c>
      <c r="F1092" s="13" t="s">
        <v>33</v>
      </c>
      <c r="G1092" s="14">
        <v>1653042761043</v>
      </c>
      <c r="H1092" s="55">
        <v>4.4293981481481497E-2</v>
      </c>
      <c r="I1092" s="33">
        <v>44881.044293981497</v>
      </c>
      <c r="J1092" s="58">
        <v>44881</v>
      </c>
      <c r="K1092" s="13" t="s">
        <v>425</v>
      </c>
      <c r="L1092" s="13" t="s">
        <v>30</v>
      </c>
      <c r="M1092" s="13" t="s">
        <v>745</v>
      </c>
      <c r="N1092" s="13" t="s">
        <v>206</v>
      </c>
      <c r="O1092" s="33" t="s">
        <v>38</v>
      </c>
      <c r="P1092" s="58" t="s">
        <v>38</v>
      </c>
      <c r="Q1092" s="33" t="s">
        <v>207</v>
      </c>
      <c r="R1092" s="14" t="s">
        <v>38</v>
      </c>
      <c r="S1092" s="13" t="s">
        <v>216</v>
      </c>
      <c r="T1092" s="13" t="s">
        <v>217</v>
      </c>
      <c r="U1092" s="33">
        <f t="shared" ca="1" si="204"/>
        <v>45744.56914039352</v>
      </c>
      <c r="V1092" s="13" t="str">
        <f t="shared" si="205"/>
        <v>Bangalore</v>
      </c>
      <c r="W1092" s="13" t="str">
        <f t="shared" si="206"/>
        <v>RI</v>
      </c>
      <c r="X1092" s="13">
        <f t="shared" si="207"/>
        <v>1</v>
      </c>
      <c r="Y1092" s="13" t="str">
        <f>IFERROR(VLOOKUP(C1092,ReceivingTeam[],2,FALSE),"HelpDesk")</f>
        <v>HelpDesk</v>
      </c>
      <c r="Z1092" s="67">
        <f t="shared" si="208"/>
        <v>44881.916666666664</v>
      </c>
      <c r="AA1092" s="68">
        <f t="shared" si="209"/>
        <v>44881</v>
      </c>
      <c r="AB1092" s="69" t="b">
        <f t="shared" si="210"/>
        <v>1</v>
      </c>
      <c r="AC1092" s="70">
        <f t="shared" si="211"/>
        <v>0.5</v>
      </c>
      <c r="AD1092" s="67">
        <f t="shared" si="212"/>
        <v>44881.916666666664</v>
      </c>
      <c r="AE1092" s="67">
        <f>VLOOKUP(V1092,'Branch Wise Work Timelines'!C:G,3,FALSE)+AA1092</f>
        <v>44881.416666666664</v>
      </c>
      <c r="AF1092" s="67">
        <f>IF(V1092="Bangalore",VLOOKUP(V1092,'Branch Wise Work Timelines'!C:G,4,FALSE)+AA1092+1,IF(V1092="Mumbai",VLOOKUP(V1092,'Branch Wise Work Timelines'!C:G,4,FALSE)+AA1092+1,VLOOKUP(V1092,'Branch Wise Work Timelines'!C:G,4,FALSE)+AA1092))</f>
        <v>44882.104166666664</v>
      </c>
      <c r="AG1092" s="67">
        <f>WORKDAY.INTL(AA1092,1,11)+VLOOKUP(V1092,'Branch Wise Work Timelines'!C:G,3,FALSE)</f>
        <v>44882.416666666664</v>
      </c>
      <c r="AH1092" s="69" t="str">
        <f t="shared" ca="1" si="213"/>
        <v>Out of TAT</v>
      </c>
      <c r="AI1092" s="69">
        <f t="shared" ca="1" si="214"/>
        <v>20704</v>
      </c>
      <c r="AJ1092" s="69" t="str">
        <f ca="1">IF(AI1092&lt;0,"0-12",IFERROR(VLOOKUP(AI1092,Breakup[],2,FALSE),"&gt;24"))</f>
        <v>&gt;24</v>
      </c>
      <c r="AK1092" s="69" t="str">
        <f>VLOOKUP(V1092,Master!B:D,3,FALSE)</f>
        <v>South</v>
      </c>
      <c r="AL1092" s="69" t="str">
        <f t="shared" si="215"/>
        <v>Bangalore</v>
      </c>
    </row>
    <row r="1093" spans="1:38">
      <c r="A1093" s="13" t="s">
        <v>2488</v>
      </c>
      <c r="B1093" s="54">
        <v>44701.623531979203</v>
      </c>
      <c r="C1093" s="13" t="s">
        <v>467</v>
      </c>
      <c r="D1093" s="13">
        <v>640</v>
      </c>
      <c r="E1093" s="13" t="s">
        <v>2489</v>
      </c>
      <c r="F1093" s="13" t="s">
        <v>15</v>
      </c>
      <c r="G1093" s="14">
        <v>1653043498252</v>
      </c>
      <c r="H1093" s="55">
        <v>0.105659722222222</v>
      </c>
      <c r="I1093" s="33">
        <v>44890.105659722198</v>
      </c>
      <c r="J1093" s="58">
        <v>44890</v>
      </c>
      <c r="K1093" s="13" t="s">
        <v>213</v>
      </c>
      <c r="L1093" s="13" t="s">
        <v>30</v>
      </c>
      <c r="M1093" s="13" t="s">
        <v>214</v>
      </c>
      <c r="N1093" s="13" t="s">
        <v>206</v>
      </c>
      <c r="O1093" s="33" t="s">
        <v>38</v>
      </c>
      <c r="P1093" s="58" t="s">
        <v>38</v>
      </c>
      <c r="Q1093" s="33" t="s">
        <v>207</v>
      </c>
      <c r="R1093" s="14" t="s">
        <v>38</v>
      </c>
      <c r="S1093" s="13" t="s">
        <v>216</v>
      </c>
      <c r="T1093" s="13" t="s">
        <v>217</v>
      </c>
      <c r="U1093" s="33">
        <f t="shared" ca="1" si="204"/>
        <v>45744.56914039352</v>
      </c>
      <c r="V1093" s="13" t="str">
        <f t="shared" si="205"/>
        <v>Bangalore</v>
      </c>
      <c r="W1093" s="13" t="str">
        <f t="shared" si="206"/>
        <v>CLS</v>
      </c>
      <c r="X1093" s="13">
        <f t="shared" si="207"/>
        <v>2</v>
      </c>
      <c r="Y1093" s="13" t="str">
        <f>IFERROR(VLOOKUP(C1093,ReceivingTeam[],2,FALSE),"HelpDesk")</f>
        <v>HelpDesk</v>
      </c>
      <c r="Z1093" s="67">
        <f t="shared" si="208"/>
        <v>44890.916666666664</v>
      </c>
      <c r="AA1093" s="68">
        <f t="shared" si="209"/>
        <v>44890</v>
      </c>
      <c r="AB1093" s="69" t="b">
        <f t="shared" si="210"/>
        <v>1</v>
      </c>
      <c r="AC1093" s="70">
        <f t="shared" si="211"/>
        <v>0.5</v>
      </c>
      <c r="AD1093" s="67">
        <f t="shared" si="212"/>
        <v>44890.916666666664</v>
      </c>
      <c r="AE1093" s="67">
        <f>VLOOKUP(V1093,'Branch Wise Work Timelines'!C:G,3,FALSE)+AA1093</f>
        <v>44890.416666666664</v>
      </c>
      <c r="AF1093" s="67">
        <f>IF(V1093="Bangalore",VLOOKUP(V1093,'Branch Wise Work Timelines'!C:G,4,FALSE)+AA1093+1,IF(V1093="Mumbai",VLOOKUP(V1093,'Branch Wise Work Timelines'!C:G,4,FALSE)+AA1093+1,VLOOKUP(V1093,'Branch Wise Work Timelines'!C:G,4,FALSE)+AA1093))</f>
        <v>44891.104166666664</v>
      </c>
      <c r="AG1093" s="67">
        <f>WORKDAY.INTL(AA1093,1,11)+VLOOKUP(V1093,'Branch Wise Work Timelines'!C:G,3,FALSE)</f>
        <v>44891.416666666664</v>
      </c>
      <c r="AH1093" s="69" t="str">
        <f t="shared" ca="1" si="213"/>
        <v>Out of TAT</v>
      </c>
      <c r="AI1093" s="69">
        <f t="shared" ca="1" si="214"/>
        <v>20488</v>
      </c>
      <c r="AJ1093" s="69" t="str">
        <f ca="1">IF(AI1093&lt;0,"0-12",IFERROR(VLOOKUP(AI1093,Breakup[],2,FALSE),"&gt;24"))</f>
        <v>&gt;24</v>
      </c>
      <c r="AK1093" s="69" t="str">
        <f>VLOOKUP(V1093,Master!B:D,3,FALSE)</f>
        <v>South</v>
      </c>
      <c r="AL1093" s="69" t="str">
        <f t="shared" si="215"/>
        <v>Bangalore-CLS</v>
      </c>
    </row>
    <row r="1094" spans="1:38">
      <c r="A1094" s="13" t="s">
        <v>2490</v>
      </c>
      <c r="B1094" s="54">
        <v>44701.613495717596</v>
      </c>
      <c r="C1094" s="13" t="s">
        <v>162</v>
      </c>
      <c r="D1094" s="13">
        <v>212</v>
      </c>
      <c r="E1094" s="13" t="s">
        <v>2491</v>
      </c>
      <c r="F1094" s="13" t="s">
        <v>33</v>
      </c>
      <c r="G1094" s="14">
        <v>1653043873349</v>
      </c>
      <c r="H1094" s="55">
        <v>0.50015046296296295</v>
      </c>
      <c r="I1094" s="33">
        <v>44884.500150462998</v>
      </c>
      <c r="J1094" s="58">
        <v>44884</v>
      </c>
      <c r="K1094" s="13" t="s">
        <v>249</v>
      </c>
      <c r="L1094" s="13" t="s">
        <v>44</v>
      </c>
      <c r="M1094" s="13" t="s">
        <v>250</v>
      </c>
      <c r="N1094" s="13" t="s">
        <v>206</v>
      </c>
      <c r="O1094" s="33" t="s">
        <v>38</v>
      </c>
      <c r="P1094" s="58" t="s">
        <v>38</v>
      </c>
      <c r="Q1094" s="33" t="s">
        <v>207</v>
      </c>
      <c r="R1094" s="14" t="s">
        <v>38</v>
      </c>
      <c r="S1094" s="13" t="s">
        <v>216</v>
      </c>
      <c r="T1094" s="13" t="s">
        <v>217</v>
      </c>
      <c r="U1094" s="33">
        <f t="shared" ca="1" si="204"/>
        <v>45744.56914039352</v>
      </c>
      <c r="V1094" s="13" t="str">
        <f t="shared" si="205"/>
        <v>Coimbatore</v>
      </c>
      <c r="W1094" s="13" t="str">
        <f t="shared" si="206"/>
        <v>RI</v>
      </c>
      <c r="X1094" s="13">
        <f t="shared" si="207"/>
        <v>12</v>
      </c>
      <c r="Y1094" s="13" t="str">
        <f>IFERROR(VLOOKUP(C1094,ReceivingTeam[],2,FALSE),"HelpDesk")</f>
        <v>Branch office</v>
      </c>
      <c r="Z1094" s="67">
        <f t="shared" si="208"/>
        <v>44886.645983796327</v>
      </c>
      <c r="AA1094" s="68">
        <f t="shared" si="209"/>
        <v>44884</v>
      </c>
      <c r="AB1094" s="69" t="b">
        <f t="shared" si="210"/>
        <v>1</v>
      </c>
      <c r="AC1094" s="70">
        <f t="shared" si="211"/>
        <v>0.5</v>
      </c>
      <c r="AD1094" s="67">
        <f t="shared" si="212"/>
        <v>44886.645983796327</v>
      </c>
      <c r="AE1094" s="67">
        <f>VLOOKUP(V1094,'Branch Wise Work Timelines'!C:G,3,FALSE)+AA1094</f>
        <v>44884.416666666664</v>
      </c>
      <c r="AF1094" s="67">
        <f>IF(V1094="Bangalore",VLOOKUP(V1094,'Branch Wise Work Timelines'!C:G,4,FALSE)+AA1094+1,IF(V1094="Mumbai",VLOOKUP(V1094,'Branch Wise Work Timelines'!C:G,4,FALSE)+AA1094+1,VLOOKUP(V1094,'Branch Wise Work Timelines'!C:G,4,FALSE)+AA1094))</f>
        <v>44884.770833333336</v>
      </c>
      <c r="AG1094" s="67">
        <f>WORKDAY.INTL(AA1094,1,11)+VLOOKUP(V1094,'Branch Wise Work Timelines'!C:G,3,FALSE)</f>
        <v>44886.416666666664</v>
      </c>
      <c r="AH1094" s="69" t="str">
        <f t="shared" ca="1" si="213"/>
        <v>Out of TAT</v>
      </c>
      <c r="AI1094" s="69">
        <f t="shared" ca="1" si="214"/>
        <v>20591</v>
      </c>
      <c r="AJ1094" s="69" t="str">
        <f ca="1">IF(AI1094&lt;0,"0-12",IFERROR(VLOOKUP(AI1094,Breakup[],2,FALSE),"&gt;24"))</f>
        <v>&gt;24</v>
      </c>
      <c r="AK1094" s="69" t="str">
        <f>VLOOKUP(V1094,Master!B:D,3,FALSE)</f>
        <v>South</v>
      </c>
      <c r="AL1094" s="69" t="str">
        <f t="shared" si="215"/>
        <v>Coimbatore</v>
      </c>
    </row>
    <row r="1095" spans="1:38">
      <c r="A1095" s="13" t="s">
        <v>2492</v>
      </c>
      <c r="B1095" s="54">
        <v>44701.475758020802</v>
      </c>
      <c r="C1095" s="13" t="s">
        <v>203</v>
      </c>
      <c r="D1095" s="13">
        <v>1312</v>
      </c>
      <c r="E1095" s="13" t="s">
        <v>2493</v>
      </c>
      <c r="F1095" s="13" t="s">
        <v>33</v>
      </c>
      <c r="G1095" s="14">
        <v>1653026110181</v>
      </c>
      <c r="H1095" s="55">
        <v>0.49393518518518498</v>
      </c>
      <c r="I1095" s="33">
        <v>44891.493935185201</v>
      </c>
      <c r="J1095" s="58">
        <v>44891</v>
      </c>
      <c r="K1095" s="13" t="s">
        <v>205</v>
      </c>
      <c r="L1095" s="13" t="s">
        <v>21</v>
      </c>
      <c r="M1095" s="13" t="s">
        <v>203</v>
      </c>
      <c r="N1095" s="13" t="s">
        <v>206</v>
      </c>
      <c r="O1095" s="33">
        <v>44891.697337963</v>
      </c>
      <c r="P1095" s="58">
        <v>44891</v>
      </c>
      <c r="Q1095" s="33" t="s">
        <v>237</v>
      </c>
      <c r="R1095" s="14">
        <v>265</v>
      </c>
      <c r="S1095" s="13" t="s">
        <v>208</v>
      </c>
      <c r="T1095" s="13" t="s">
        <v>209</v>
      </c>
      <c r="U1095" s="33">
        <f t="shared" ca="1" si="204"/>
        <v>45744.56914039352</v>
      </c>
      <c r="V1095" s="13" t="str">
        <f t="shared" si="205"/>
        <v>Baroda</v>
      </c>
      <c r="W1095" s="13" t="str">
        <f t="shared" si="206"/>
        <v>RI</v>
      </c>
      <c r="X1095" s="13">
        <f t="shared" si="207"/>
        <v>11</v>
      </c>
      <c r="Y1095" s="13" t="str">
        <f>IFERROR(VLOOKUP(C1095,ReceivingTeam[],2,FALSE),"HelpDesk")</f>
        <v>HelpDesk</v>
      </c>
      <c r="Z1095" s="67">
        <f t="shared" si="208"/>
        <v>44893.639768518529</v>
      </c>
      <c r="AA1095" s="68">
        <f t="shared" si="209"/>
        <v>44891</v>
      </c>
      <c r="AB1095" s="69" t="b">
        <f t="shared" si="210"/>
        <v>1</v>
      </c>
      <c r="AC1095" s="70">
        <f t="shared" si="211"/>
        <v>0.5</v>
      </c>
      <c r="AD1095" s="67">
        <f t="shared" si="212"/>
        <v>44893.639768518529</v>
      </c>
      <c r="AE1095" s="67">
        <f>VLOOKUP(V1095,'Branch Wise Work Timelines'!C:G,3,FALSE)+AA1095</f>
        <v>44891.416666666664</v>
      </c>
      <c r="AF1095" s="67">
        <f>IF(V1095="Bangalore",VLOOKUP(V1095,'Branch Wise Work Timelines'!C:G,4,FALSE)+AA1095+1,IF(V1095="Mumbai",VLOOKUP(V1095,'Branch Wise Work Timelines'!C:G,4,FALSE)+AA1095+1,VLOOKUP(V1095,'Branch Wise Work Timelines'!C:G,4,FALSE)+AA1095))</f>
        <v>44891.770833333336</v>
      </c>
      <c r="AG1095" s="67">
        <f>WORKDAY.INTL(AA1095,1,11)+VLOOKUP(V1095,'Branch Wise Work Timelines'!C:G,3,FALSE)</f>
        <v>44893.416666666664</v>
      </c>
      <c r="AH1095" s="69" t="str">
        <f t="shared" si="213"/>
        <v>Met</v>
      </c>
      <c r="AI1095" s="69">
        <f t="shared" ca="1" si="214"/>
        <v>20423</v>
      </c>
      <c r="AJ1095" s="69" t="str">
        <f ca="1">IF(AI1095&lt;0,"0-12",IFERROR(VLOOKUP(AI1095,Breakup[],2,FALSE),"&gt;24"))</f>
        <v>&gt;24</v>
      </c>
      <c r="AK1095" s="69" t="str">
        <f>VLOOKUP(V1095,Master!B:D,3,FALSE)</f>
        <v>East</v>
      </c>
      <c r="AL1095" s="69" t="str">
        <f t="shared" si="215"/>
        <v>Baroda</v>
      </c>
    </row>
    <row r="1096" spans="1:38">
      <c r="A1096" s="13" t="s">
        <v>2494</v>
      </c>
      <c r="B1096" s="54">
        <v>44700.476828275503</v>
      </c>
      <c r="C1096" s="13" t="s">
        <v>979</v>
      </c>
      <c r="D1096" s="13">
        <v>411</v>
      </c>
      <c r="E1096" s="13" t="s">
        <v>2495</v>
      </c>
      <c r="F1096" s="13" t="s">
        <v>33</v>
      </c>
      <c r="G1096" s="14">
        <v>1653044005166</v>
      </c>
      <c r="H1096" s="55">
        <v>3.5069444444444403E-2</v>
      </c>
      <c r="I1096" s="33">
        <v>44888.035069444399</v>
      </c>
      <c r="J1096" s="58">
        <v>44888</v>
      </c>
      <c r="K1096" s="13" t="s">
        <v>437</v>
      </c>
      <c r="L1096" s="13" t="s">
        <v>12</v>
      </c>
      <c r="M1096" s="13" t="s">
        <v>435</v>
      </c>
      <c r="N1096" s="13" t="s">
        <v>206</v>
      </c>
      <c r="O1096" s="33" t="s">
        <v>38</v>
      </c>
      <c r="P1096" s="58" t="s">
        <v>38</v>
      </c>
      <c r="Q1096" s="33" t="s">
        <v>207</v>
      </c>
      <c r="R1096" s="14" t="s">
        <v>38</v>
      </c>
      <c r="S1096" s="13" t="s">
        <v>208</v>
      </c>
      <c r="T1096" s="13" t="s">
        <v>209</v>
      </c>
      <c r="U1096" s="33">
        <f t="shared" ca="1" si="204"/>
        <v>45744.56914039352</v>
      </c>
      <c r="V1096" s="13" t="str">
        <f t="shared" si="205"/>
        <v>Ahmedabad</v>
      </c>
      <c r="W1096" s="13" t="str">
        <f t="shared" si="206"/>
        <v>RI</v>
      </c>
      <c r="X1096" s="13">
        <f t="shared" si="207"/>
        <v>0</v>
      </c>
      <c r="Y1096" s="13" t="str">
        <f>IFERROR(VLOOKUP(C1096,ReceivingTeam[],2,FALSE),"HelpDesk")</f>
        <v>HelpDesk</v>
      </c>
      <c r="Z1096" s="67">
        <f t="shared" si="208"/>
        <v>44889.562499999993</v>
      </c>
      <c r="AA1096" s="68">
        <f t="shared" si="209"/>
        <v>44888</v>
      </c>
      <c r="AB1096" s="69" t="b">
        <f t="shared" si="210"/>
        <v>1</v>
      </c>
      <c r="AC1096" s="70">
        <f t="shared" si="211"/>
        <v>0.5</v>
      </c>
      <c r="AD1096" s="67">
        <f t="shared" si="212"/>
        <v>44889.562499999993</v>
      </c>
      <c r="AE1096" s="67">
        <f>VLOOKUP(V1096,'Branch Wise Work Timelines'!C:G,3,FALSE)+AA1096</f>
        <v>44888.416666666664</v>
      </c>
      <c r="AF1096" s="67">
        <f>IF(V1096="Bangalore",VLOOKUP(V1096,'Branch Wise Work Timelines'!C:G,4,FALSE)+AA1096+1,IF(V1096="Mumbai",VLOOKUP(V1096,'Branch Wise Work Timelines'!C:G,4,FALSE)+AA1096+1,VLOOKUP(V1096,'Branch Wise Work Timelines'!C:G,4,FALSE)+AA1096))</f>
        <v>44888.770833333336</v>
      </c>
      <c r="AG1096" s="67">
        <f>WORKDAY.INTL(AA1096,1,11)+VLOOKUP(V1096,'Branch Wise Work Timelines'!C:G,3,FALSE)</f>
        <v>44889.416666666664</v>
      </c>
      <c r="AH1096" s="69" t="str">
        <f t="shared" ca="1" si="213"/>
        <v>Out of TAT</v>
      </c>
      <c r="AI1096" s="69">
        <f t="shared" ca="1" si="214"/>
        <v>20521</v>
      </c>
      <c r="AJ1096" s="69" t="str">
        <f ca="1">IF(AI1096&lt;0,"0-12",IFERROR(VLOOKUP(AI1096,Breakup[],2,FALSE),"&gt;24"))</f>
        <v>&gt;24</v>
      </c>
      <c r="AK1096" s="69" t="str">
        <f>VLOOKUP(V1096,Master!B:D,3,FALSE)</f>
        <v>North</v>
      </c>
      <c r="AL1096" s="69" t="str">
        <f t="shared" si="215"/>
        <v>Ahmedabad</v>
      </c>
    </row>
    <row r="1097" spans="1:38">
      <c r="A1097" s="13" t="s">
        <v>2496</v>
      </c>
      <c r="B1097" s="54">
        <v>44701.627873182901</v>
      </c>
      <c r="C1097" s="13" t="s">
        <v>347</v>
      </c>
      <c r="D1097" s="13">
        <v>1346</v>
      </c>
      <c r="E1097" s="13" t="s">
        <v>2497</v>
      </c>
      <c r="F1097" s="13" t="s">
        <v>33</v>
      </c>
      <c r="G1097" s="14">
        <v>1653041796025</v>
      </c>
      <c r="H1097" s="55">
        <v>0.478715277777778</v>
      </c>
      <c r="I1097" s="33">
        <v>44882.478715277801</v>
      </c>
      <c r="J1097" s="58">
        <v>44882</v>
      </c>
      <c r="K1097" s="13" t="s">
        <v>325</v>
      </c>
      <c r="L1097" s="13" t="s">
        <v>55</v>
      </c>
      <c r="M1097" s="13" t="s">
        <v>347</v>
      </c>
      <c r="N1097" s="13" t="s">
        <v>206</v>
      </c>
      <c r="O1097" s="33" t="s">
        <v>38</v>
      </c>
      <c r="P1097" s="58" t="s">
        <v>38</v>
      </c>
      <c r="Q1097" s="33" t="s">
        <v>207</v>
      </c>
      <c r="R1097" s="14" t="s">
        <v>38</v>
      </c>
      <c r="S1097" s="13" t="s">
        <v>208</v>
      </c>
      <c r="T1097" s="13" t="s">
        <v>209</v>
      </c>
      <c r="U1097" s="33">
        <f t="shared" ca="1" si="204"/>
        <v>45744.56914039352</v>
      </c>
      <c r="V1097" s="13" t="str">
        <f t="shared" si="205"/>
        <v>Delhi</v>
      </c>
      <c r="W1097" s="13" t="str">
        <f t="shared" si="206"/>
        <v>RI</v>
      </c>
      <c r="X1097" s="13">
        <f t="shared" si="207"/>
        <v>11</v>
      </c>
      <c r="Y1097" s="13" t="str">
        <f>IFERROR(VLOOKUP(C1097,ReceivingTeam[],2,FALSE),"HelpDesk")</f>
        <v>HelpDesk</v>
      </c>
      <c r="Z1097" s="67">
        <f t="shared" si="208"/>
        <v>44883.624548611129</v>
      </c>
      <c r="AA1097" s="68">
        <f t="shared" si="209"/>
        <v>44882</v>
      </c>
      <c r="AB1097" s="69" t="b">
        <f t="shared" si="210"/>
        <v>1</v>
      </c>
      <c r="AC1097" s="70">
        <f t="shared" si="211"/>
        <v>0.5</v>
      </c>
      <c r="AD1097" s="67">
        <f t="shared" si="212"/>
        <v>44883.624548611129</v>
      </c>
      <c r="AE1097" s="67">
        <f>VLOOKUP(V1097,'Branch Wise Work Timelines'!C:G,3,FALSE)+AA1097</f>
        <v>44882.416666666664</v>
      </c>
      <c r="AF1097" s="67">
        <f>IF(V1097="Bangalore",VLOOKUP(V1097,'Branch Wise Work Timelines'!C:G,4,FALSE)+AA1097+1,IF(V1097="Mumbai",VLOOKUP(V1097,'Branch Wise Work Timelines'!C:G,4,FALSE)+AA1097+1,VLOOKUP(V1097,'Branch Wise Work Timelines'!C:G,4,FALSE)+AA1097))</f>
        <v>44882.770833333336</v>
      </c>
      <c r="AG1097" s="67">
        <f>WORKDAY.INTL(AA1097,1,11)+VLOOKUP(V1097,'Branch Wise Work Timelines'!C:G,3,FALSE)</f>
        <v>44883.416666666664</v>
      </c>
      <c r="AH1097" s="69" t="str">
        <f t="shared" ca="1" si="213"/>
        <v>Out of TAT</v>
      </c>
      <c r="AI1097" s="69">
        <f t="shared" ca="1" si="214"/>
        <v>20663</v>
      </c>
      <c r="AJ1097" s="69" t="str">
        <f ca="1">IF(AI1097&lt;0,"0-12",IFERROR(VLOOKUP(AI1097,Breakup[],2,FALSE),"&gt;24"))</f>
        <v>&gt;24</v>
      </c>
      <c r="AK1097" s="69" t="str">
        <f>VLOOKUP(V1097,Master!B:D,3,FALSE)</f>
        <v>North</v>
      </c>
      <c r="AL1097" s="69" t="str">
        <f t="shared" si="215"/>
        <v>Delhi</v>
      </c>
    </row>
    <row r="1098" spans="1:38">
      <c r="A1098" s="13" t="s">
        <v>2498</v>
      </c>
      <c r="B1098" s="54">
        <v>44701.629705821797</v>
      </c>
      <c r="C1098" s="13" t="s">
        <v>347</v>
      </c>
      <c r="D1098" s="13">
        <v>1196</v>
      </c>
      <c r="E1098" s="13" t="s">
        <v>2499</v>
      </c>
      <c r="F1098" s="13" t="s">
        <v>33</v>
      </c>
      <c r="G1098" s="14">
        <v>1653041796025</v>
      </c>
      <c r="H1098" s="55">
        <v>0.99851851851851903</v>
      </c>
      <c r="I1098" s="33">
        <v>44887.9985185185</v>
      </c>
      <c r="J1098" s="58">
        <v>44887</v>
      </c>
      <c r="K1098" s="13" t="s">
        <v>325</v>
      </c>
      <c r="L1098" s="13" t="s">
        <v>55</v>
      </c>
      <c r="M1098" s="13" t="s">
        <v>347</v>
      </c>
      <c r="N1098" s="13" t="s">
        <v>206</v>
      </c>
      <c r="O1098" s="33" t="s">
        <v>38</v>
      </c>
      <c r="P1098" s="58" t="s">
        <v>38</v>
      </c>
      <c r="Q1098" s="33" t="s">
        <v>207</v>
      </c>
      <c r="R1098" s="14" t="s">
        <v>38</v>
      </c>
      <c r="S1098" s="13" t="s">
        <v>208</v>
      </c>
      <c r="T1098" s="13" t="s">
        <v>209</v>
      </c>
      <c r="U1098" s="33">
        <f t="shared" ca="1" si="204"/>
        <v>45744.56914039352</v>
      </c>
      <c r="V1098" s="13" t="str">
        <f t="shared" si="205"/>
        <v>Delhi</v>
      </c>
      <c r="W1098" s="13" t="str">
        <f t="shared" si="206"/>
        <v>RI</v>
      </c>
      <c r="X1098" s="13">
        <f t="shared" si="207"/>
        <v>23</v>
      </c>
      <c r="Y1098" s="13" t="str">
        <f>IFERROR(VLOOKUP(C1098,ReceivingTeam[],2,FALSE),"HelpDesk")</f>
        <v>HelpDesk</v>
      </c>
      <c r="Z1098" s="67">
        <f t="shared" si="208"/>
        <v>44889.144351851828</v>
      </c>
      <c r="AA1098" s="68">
        <f t="shared" si="209"/>
        <v>44887</v>
      </c>
      <c r="AB1098" s="69" t="b">
        <f t="shared" si="210"/>
        <v>1</v>
      </c>
      <c r="AC1098" s="70">
        <f t="shared" si="211"/>
        <v>0.5</v>
      </c>
      <c r="AD1098" s="67">
        <f t="shared" si="212"/>
        <v>44889.144351851828</v>
      </c>
      <c r="AE1098" s="67">
        <f>VLOOKUP(V1098,'Branch Wise Work Timelines'!C:G,3,FALSE)+AA1098</f>
        <v>44887.416666666664</v>
      </c>
      <c r="AF1098" s="67">
        <f>IF(V1098="Bangalore",VLOOKUP(V1098,'Branch Wise Work Timelines'!C:G,4,FALSE)+AA1098+1,IF(V1098="Mumbai",VLOOKUP(V1098,'Branch Wise Work Timelines'!C:G,4,FALSE)+AA1098+1,VLOOKUP(V1098,'Branch Wise Work Timelines'!C:G,4,FALSE)+AA1098))</f>
        <v>44887.770833333336</v>
      </c>
      <c r="AG1098" s="67">
        <f>WORKDAY.INTL(AA1098,1,11)+VLOOKUP(V1098,'Branch Wise Work Timelines'!C:G,3,FALSE)</f>
        <v>44888.416666666664</v>
      </c>
      <c r="AH1098" s="69" t="str">
        <f t="shared" ca="1" si="213"/>
        <v>Out of TAT</v>
      </c>
      <c r="AI1098" s="69">
        <f t="shared" ca="1" si="214"/>
        <v>20531</v>
      </c>
      <c r="AJ1098" s="69" t="str">
        <f ca="1">IF(AI1098&lt;0,"0-12",IFERROR(VLOOKUP(AI1098,Breakup[],2,FALSE),"&gt;24"))</f>
        <v>&gt;24</v>
      </c>
      <c r="AK1098" s="69" t="str">
        <f>VLOOKUP(V1098,Master!B:D,3,FALSE)</f>
        <v>North</v>
      </c>
      <c r="AL1098" s="69" t="str">
        <f t="shared" si="215"/>
        <v>Delhi</v>
      </c>
    </row>
    <row r="1099" spans="1:38">
      <c r="A1099" s="13" t="s">
        <v>2500</v>
      </c>
      <c r="B1099" s="54">
        <v>44701.645619641196</v>
      </c>
      <c r="C1099" s="13" t="s">
        <v>243</v>
      </c>
      <c r="D1099" s="13">
        <v>517</v>
      </c>
      <c r="E1099" s="13" t="s">
        <v>2501</v>
      </c>
      <c r="F1099" s="13" t="s">
        <v>15</v>
      </c>
      <c r="G1099" s="14">
        <v>1653043097971</v>
      </c>
      <c r="H1099" s="55">
        <v>0.47402777777777799</v>
      </c>
      <c r="I1099" s="33">
        <v>44885.474027777796</v>
      </c>
      <c r="J1099" s="58">
        <v>44885</v>
      </c>
      <c r="K1099" s="13" t="s">
        <v>213</v>
      </c>
      <c r="L1099" s="13" t="s">
        <v>30</v>
      </c>
      <c r="M1099" s="13" t="s">
        <v>214</v>
      </c>
      <c r="N1099" s="13" t="s">
        <v>206</v>
      </c>
      <c r="O1099" s="33" t="s">
        <v>38</v>
      </c>
      <c r="P1099" s="58" t="s">
        <v>38</v>
      </c>
      <c r="Q1099" s="33" t="s">
        <v>207</v>
      </c>
      <c r="R1099" s="14" t="s">
        <v>38</v>
      </c>
      <c r="S1099" s="13" t="s">
        <v>216</v>
      </c>
      <c r="T1099" s="13" t="s">
        <v>217</v>
      </c>
      <c r="U1099" s="33">
        <f t="shared" ca="1" si="204"/>
        <v>45744.56914039352</v>
      </c>
      <c r="V1099" s="13" t="str">
        <f t="shared" si="205"/>
        <v>Bangalore</v>
      </c>
      <c r="W1099" s="13" t="str">
        <f t="shared" si="206"/>
        <v>CLS</v>
      </c>
      <c r="X1099" s="13">
        <f t="shared" si="207"/>
        <v>11</v>
      </c>
      <c r="Y1099" s="13" t="str">
        <f>IFERROR(VLOOKUP(C1099,ReceivingTeam[],2,FALSE),"HelpDesk")</f>
        <v>HelpDesk</v>
      </c>
      <c r="Z1099" s="67">
        <f t="shared" si="208"/>
        <v>44885.916666666664</v>
      </c>
      <c r="AA1099" s="68">
        <f t="shared" si="209"/>
        <v>44885</v>
      </c>
      <c r="AB1099" s="69" t="b">
        <f t="shared" si="210"/>
        <v>0</v>
      </c>
      <c r="AC1099" s="70">
        <f t="shared" si="211"/>
        <v>0.5</v>
      </c>
      <c r="AD1099" s="67">
        <f t="shared" si="212"/>
        <v>44885.916666666664</v>
      </c>
      <c r="AE1099" s="67">
        <f>VLOOKUP(V1099,'Branch Wise Work Timelines'!C:G,3,FALSE)+AA1099</f>
        <v>44885.416666666664</v>
      </c>
      <c r="AF1099" s="67">
        <f>IF(V1099="Bangalore",VLOOKUP(V1099,'Branch Wise Work Timelines'!C:G,4,FALSE)+AA1099+1,IF(V1099="Mumbai",VLOOKUP(V1099,'Branch Wise Work Timelines'!C:G,4,FALSE)+AA1099+1,VLOOKUP(V1099,'Branch Wise Work Timelines'!C:G,4,FALSE)+AA1099))</f>
        <v>44886.104166666664</v>
      </c>
      <c r="AG1099" s="67">
        <f>WORKDAY.INTL(AA1099,1,11)+VLOOKUP(V1099,'Branch Wise Work Timelines'!C:G,3,FALSE)</f>
        <v>44886.416666666664</v>
      </c>
      <c r="AH1099" s="69" t="str">
        <f t="shared" ca="1" si="213"/>
        <v>Out of TAT</v>
      </c>
      <c r="AI1099" s="69">
        <f t="shared" ca="1" si="214"/>
        <v>20608</v>
      </c>
      <c r="AJ1099" s="69" t="str">
        <f ca="1">IF(AI1099&lt;0,"0-12",IFERROR(VLOOKUP(AI1099,Breakup[],2,FALSE),"&gt;24"))</f>
        <v>&gt;24</v>
      </c>
      <c r="AK1099" s="69" t="str">
        <f>VLOOKUP(V1099,Master!B:D,3,FALSE)</f>
        <v>South</v>
      </c>
      <c r="AL1099" s="69" t="str">
        <f t="shared" si="215"/>
        <v>Bangalore-CLS</v>
      </c>
    </row>
    <row r="1100" spans="1:38">
      <c r="A1100" s="13" t="s">
        <v>2502</v>
      </c>
      <c r="B1100" s="54">
        <v>44700.622995335601</v>
      </c>
      <c r="C1100" s="13" t="s">
        <v>401</v>
      </c>
      <c r="D1100" s="13">
        <v>99</v>
      </c>
      <c r="E1100" s="13" t="s">
        <v>2503</v>
      </c>
      <c r="F1100" s="13" t="s">
        <v>33</v>
      </c>
      <c r="G1100" s="14">
        <v>1653026460914</v>
      </c>
      <c r="H1100" s="55">
        <v>0.75128472222222198</v>
      </c>
      <c r="I1100" s="33">
        <v>44891.751284722202</v>
      </c>
      <c r="J1100" s="58">
        <v>44891</v>
      </c>
      <c r="K1100" s="13" t="s">
        <v>325</v>
      </c>
      <c r="L1100" s="13" t="s">
        <v>55</v>
      </c>
      <c r="M1100" s="13" t="s">
        <v>401</v>
      </c>
      <c r="N1100" s="13" t="s">
        <v>206</v>
      </c>
      <c r="O1100" s="33">
        <v>44891.3664699074</v>
      </c>
      <c r="P1100" s="58">
        <v>44891</v>
      </c>
      <c r="Q1100" s="33" t="s">
        <v>237</v>
      </c>
      <c r="R1100" s="14">
        <v>391</v>
      </c>
      <c r="S1100" s="13" t="s">
        <v>208</v>
      </c>
      <c r="T1100" s="13" t="s">
        <v>209</v>
      </c>
      <c r="U1100" s="33">
        <f t="shared" ca="1" si="204"/>
        <v>45744.56914039352</v>
      </c>
      <c r="V1100" s="13" t="str">
        <f t="shared" si="205"/>
        <v>Delhi</v>
      </c>
      <c r="W1100" s="13" t="str">
        <f t="shared" si="206"/>
        <v>RI</v>
      </c>
      <c r="X1100" s="13">
        <f t="shared" si="207"/>
        <v>18</v>
      </c>
      <c r="Y1100" s="13" t="str">
        <f>IFERROR(VLOOKUP(C1100,ReceivingTeam[],2,FALSE),"HelpDesk")</f>
        <v>Branch office</v>
      </c>
      <c r="Z1100" s="67">
        <f t="shared" si="208"/>
        <v>44893.897118055531</v>
      </c>
      <c r="AA1100" s="68">
        <f t="shared" si="209"/>
        <v>44891</v>
      </c>
      <c r="AB1100" s="69" t="b">
        <f t="shared" si="210"/>
        <v>1</v>
      </c>
      <c r="AC1100" s="70">
        <f t="shared" si="211"/>
        <v>0.5</v>
      </c>
      <c r="AD1100" s="67">
        <f t="shared" si="212"/>
        <v>44893.897118055531</v>
      </c>
      <c r="AE1100" s="67">
        <f>VLOOKUP(V1100,'Branch Wise Work Timelines'!C:G,3,FALSE)+AA1100</f>
        <v>44891.416666666664</v>
      </c>
      <c r="AF1100" s="67">
        <f>IF(V1100="Bangalore",VLOOKUP(V1100,'Branch Wise Work Timelines'!C:G,4,FALSE)+AA1100+1,IF(V1100="Mumbai",VLOOKUP(V1100,'Branch Wise Work Timelines'!C:G,4,FALSE)+AA1100+1,VLOOKUP(V1100,'Branch Wise Work Timelines'!C:G,4,FALSE)+AA1100))</f>
        <v>44891.770833333336</v>
      </c>
      <c r="AG1100" s="67">
        <f>WORKDAY.INTL(AA1100,1,11)+VLOOKUP(V1100,'Branch Wise Work Timelines'!C:G,3,FALSE)</f>
        <v>44893.416666666664</v>
      </c>
      <c r="AH1100" s="69" t="str">
        <f t="shared" si="213"/>
        <v>Met</v>
      </c>
      <c r="AI1100" s="69">
        <f t="shared" ca="1" si="214"/>
        <v>20417</v>
      </c>
      <c r="AJ1100" s="69" t="str">
        <f ca="1">IF(AI1100&lt;0,"0-12",IFERROR(VLOOKUP(AI1100,Breakup[],2,FALSE),"&gt;24"))</f>
        <v>&gt;24</v>
      </c>
      <c r="AK1100" s="69" t="str">
        <f>VLOOKUP(V1100,Master!B:D,3,FALSE)</f>
        <v>North</v>
      </c>
      <c r="AL1100" s="69" t="str">
        <f t="shared" si="215"/>
        <v>Delhi</v>
      </c>
    </row>
    <row r="1101" spans="1:38">
      <c r="A1101" s="13" t="s">
        <v>2504</v>
      </c>
      <c r="B1101" s="54">
        <v>44699.454903969898</v>
      </c>
      <c r="C1101" s="13" t="s">
        <v>979</v>
      </c>
      <c r="D1101" s="13">
        <v>410</v>
      </c>
      <c r="E1101" s="13" t="s">
        <v>2505</v>
      </c>
      <c r="F1101" s="13" t="s">
        <v>33</v>
      </c>
      <c r="G1101" s="14">
        <v>1653044915628</v>
      </c>
      <c r="H1101" s="55">
        <v>0.13869212962963001</v>
      </c>
      <c r="I1101" s="33">
        <v>44889.1386921296</v>
      </c>
      <c r="J1101" s="58">
        <v>44889</v>
      </c>
      <c r="K1101" s="13" t="s">
        <v>437</v>
      </c>
      <c r="L1101" s="13" t="s">
        <v>12</v>
      </c>
      <c r="M1101" s="13" t="s">
        <v>435</v>
      </c>
      <c r="N1101" s="13" t="s">
        <v>206</v>
      </c>
      <c r="O1101" s="33" t="s">
        <v>38</v>
      </c>
      <c r="P1101" s="58" t="s">
        <v>38</v>
      </c>
      <c r="Q1101" s="33" t="s">
        <v>207</v>
      </c>
      <c r="R1101" s="14" t="s">
        <v>38</v>
      </c>
      <c r="S1101" s="13" t="s">
        <v>208</v>
      </c>
      <c r="T1101" s="13" t="s">
        <v>209</v>
      </c>
      <c r="U1101" s="33">
        <f t="shared" ca="1" si="204"/>
        <v>45744.56914039352</v>
      </c>
      <c r="V1101" s="13" t="str">
        <f t="shared" si="205"/>
        <v>Ahmedabad</v>
      </c>
      <c r="W1101" s="13" t="str">
        <f t="shared" si="206"/>
        <v>RI</v>
      </c>
      <c r="X1101" s="13">
        <f t="shared" si="207"/>
        <v>3</v>
      </c>
      <c r="Y1101" s="13" t="str">
        <f>IFERROR(VLOOKUP(C1101,ReceivingTeam[],2,FALSE),"HelpDesk")</f>
        <v>HelpDesk</v>
      </c>
      <c r="Z1101" s="67">
        <f t="shared" si="208"/>
        <v>44890.562499999993</v>
      </c>
      <c r="AA1101" s="68">
        <f t="shared" si="209"/>
        <v>44889</v>
      </c>
      <c r="AB1101" s="69" t="b">
        <f t="shared" si="210"/>
        <v>1</v>
      </c>
      <c r="AC1101" s="70">
        <f t="shared" si="211"/>
        <v>0.5</v>
      </c>
      <c r="AD1101" s="67">
        <f t="shared" si="212"/>
        <v>44890.562499999993</v>
      </c>
      <c r="AE1101" s="67">
        <f>VLOOKUP(V1101,'Branch Wise Work Timelines'!C:G,3,FALSE)+AA1101</f>
        <v>44889.416666666664</v>
      </c>
      <c r="AF1101" s="67">
        <f>IF(V1101="Bangalore",VLOOKUP(V1101,'Branch Wise Work Timelines'!C:G,4,FALSE)+AA1101+1,IF(V1101="Mumbai",VLOOKUP(V1101,'Branch Wise Work Timelines'!C:G,4,FALSE)+AA1101+1,VLOOKUP(V1101,'Branch Wise Work Timelines'!C:G,4,FALSE)+AA1101))</f>
        <v>44889.770833333336</v>
      </c>
      <c r="AG1101" s="67">
        <f>WORKDAY.INTL(AA1101,1,11)+VLOOKUP(V1101,'Branch Wise Work Timelines'!C:G,3,FALSE)</f>
        <v>44890.416666666664</v>
      </c>
      <c r="AH1101" s="69" t="str">
        <f t="shared" ca="1" si="213"/>
        <v>Out of TAT</v>
      </c>
      <c r="AI1101" s="69">
        <f t="shared" ca="1" si="214"/>
        <v>20497</v>
      </c>
      <c r="AJ1101" s="69" t="str">
        <f ca="1">IF(AI1101&lt;0,"0-12",IFERROR(VLOOKUP(AI1101,Breakup[],2,FALSE),"&gt;24"))</f>
        <v>&gt;24</v>
      </c>
      <c r="AK1101" s="69" t="str">
        <f>VLOOKUP(V1101,Master!B:D,3,FALSE)</f>
        <v>North</v>
      </c>
      <c r="AL1101" s="69" t="str">
        <f t="shared" si="215"/>
        <v>Ahmedabad</v>
      </c>
    </row>
    <row r="1102" spans="1:38">
      <c r="A1102" s="13" t="s">
        <v>2506</v>
      </c>
      <c r="B1102" s="54">
        <v>44701.664224108797</v>
      </c>
      <c r="C1102" s="13" t="s">
        <v>1345</v>
      </c>
      <c r="D1102" s="13">
        <v>1313</v>
      </c>
      <c r="E1102" s="13" t="s">
        <v>2507</v>
      </c>
      <c r="F1102" s="13" t="s">
        <v>15</v>
      </c>
      <c r="G1102" s="14">
        <v>1653043498252</v>
      </c>
      <c r="H1102" s="55">
        <v>0.320543981481481</v>
      </c>
      <c r="I1102" s="33">
        <v>44891.320543981499</v>
      </c>
      <c r="J1102" s="58">
        <v>44891</v>
      </c>
      <c r="K1102" s="13" t="s">
        <v>213</v>
      </c>
      <c r="L1102" s="13" t="s">
        <v>30</v>
      </c>
      <c r="M1102" s="13" t="s">
        <v>214</v>
      </c>
      <c r="N1102" s="13" t="s">
        <v>206</v>
      </c>
      <c r="O1102" s="33">
        <v>44891.291643518503</v>
      </c>
      <c r="P1102" s="58">
        <v>44891</v>
      </c>
      <c r="Q1102" s="33" t="s">
        <v>237</v>
      </c>
      <c r="R1102" s="14">
        <v>683</v>
      </c>
      <c r="S1102" s="13" t="s">
        <v>216</v>
      </c>
      <c r="T1102" s="13" t="s">
        <v>217</v>
      </c>
      <c r="U1102" s="33">
        <f t="shared" ca="1" si="204"/>
        <v>45744.56914039352</v>
      </c>
      <c r="V1102" s="13" t="str">
        <f t="shared" si="205"/>
        <v>Bangalore</v>
      </c>
      <c r="W1102" s="13" t="str">
        <f t="shared" si="206"/>
        <v>CLS</v>
      </c>
      <c r="X1102" s="13">
        <f t="shared" si="207"/>
        <v>7</v>
      </c>
      <c r="Y1102" s="13" t="str">
        <f>IFERROR(VLOOKUP(C1102,ReceivingTeam[],2,FALSE),"HelpDesk")</f>
        <v>HelpDesk</v>
      </c>
      <c r="Z1102" s="67">
        <f t="shared" si="208"/>
        <v>44891.916666666664</v>
      </c>
      <c r="AA1102" s="68">
        <f t="shared" si="209"/>
        <v>44891</v>
      </c>
      <c r="AB1102" s="69" t="b">
        <f t="shared" si="210"/>
        <v>1</v>
      </c>
      <c r="AC1102" s="70">
        <f t="shared" si="211"/>
        <v>0.5</v>
      </c>
      <c r="AD1102" s="67">
        <f t="shared" si="212"/>
        <v>44891.916666666664</v>
      </c>
      <c r="AE1102" s="67">
        <f>VLOOKUP(V1102,'Branch Wise Work Timelines'!C:G,3,FALSE)+AA1102</f>
        <v>44891.416666666664</v>
      </c>
      <c r="AF1102" s="67">
        <f>IF(V1102="Bangalore",VLOOKUP(V1102,'Branch Wise Work Timelines'!C:G,4,FALSE)+AA1102+1,IF(V1102="Mumbai",VLOOKUP(V1102,'Branch Wise Work Timelines'!C:G,4,FALSE)+AA1102+1,VLOOKUP(V1102,'Branch Wise Work Timelines'!C:G,4,FALSE)+AA1102))</f>
        <v>44892.104166666664</v>
      </c>
      <c r="AG1102" s="67">
        <f>WORKDAY.INTL(AA1102,1,11)+VLOOKUP(V1102,'Branch Wise Work Timelines'!C:G,3,FALSE)</f>
        <v>44893.416666666664</v>
      </c>
      <c r="AH1102" s="69" t="str">
        <f t="shared" si="213"/>
        <v>Met</v>
      </c>
      <c r="AI1102" s="69">
        <f t="shared" ca="1" si="214"/>
        <v>20464</v>
      </c>
      <c r="AJ1102" s="69" t="str">
        <f ca="1">IF(AI1102&lt;0,"0-12",IFERROR(VLOOKUP(AI1102,Breakup[],2,FALSE),"&gt;24"))</f>
        <v>&gt;24</v>
      </c>
      <c r="AK1102" s="69" t="str">
        <f>VLOOKUP(V1102,Master!B:D,3,FALSE)</f>
        <v>South</v>
      </c>
      <c r="AL1102" s="69" t="str">
        <f t="shared" si="215"/>
        <v>Bangalore-CLS</v>
      </c>
    </row>
    <row r="1103" spans="1:38">
      <c r="A1103" s="13" t="s">
        <v>2508</v>
      </c>
      <c r="B1103" s="54">
        <v>44701.688215972201</v>
      </c>
      <c r="C1103" s="13" t="s">
        <v>467</v>
      </c>
      <c r="D1103" s="13">
        <v>1428</v>
      </c>
      <c r="E1103" s="13" t="s">
        <v>2509</v>
      </c>
      <c r="F1103" s="13" t="s">
        <v>15</v>
      </c>
      <c r="G1103" s="14">
        <v>1653044855569</v>
      </c>
      <c r="H1103" s="55">
        <v>0.14357638888888899</v>
      </c>
      <c r="I1103" s="33">
        <v>44882.143576388902</v>
      </c>
      <c r="J1103" s="58">
        <v>44882</v>
      </c>
      <c r="K1103" s="13" t="s">
        <v>213</v>
      </c>
      <c r="L1103" s="13" t="s">
        <v>30</v>
      </c>
      <c r="M1103" s="13" t="s">
        <v>75</v>
      </c>
      <c r="N1103" s="13" t="s">
        <v>206</v>
      </c>
      <c r="O1103" s="33" t="s">
        <v>38</v>
      </c>
      <c r="P1103" s="58" t="s">
        <v>38</v>
      </c>
      <c r="Q1103" s="33" t="s">
        <v>207</v>
      </c>
      <c r="R1103" s="14" t="s">
        <v>38</v>
      </c>
      <c r="S1103" s="13" t="s">
        <v>208</v>
      </c>
      <c r="T1103" s="13" t="s">
        <v>209</v>
      </c>
      <c r="U1103" s="33">
        <f t="shared" ca="1" si="204"/>
        <v>45744.56914039352</v>
      </c>
      <c r="V1103" s="13" t="str">
        <f t="shared" si="205"/>
        <v>Bangalore</v>
      </c>
      <c r="W1103" s="13" t="str">
        <f t="shared" si="206"/>
        <v>CLS</v>
      </c>
      <c r="X1103" s="13">
        <f t="shared" si="207"/>
        <v>3</v>
      </c>
      <c r="Y1103" s="13" t="str">
        <f>IFERROR(VLOOKUP(C1103,ReceivingTeam[],2,FALSE),"HelpDesk")</f>
        <v>HelpDesk</v>
      </c>
      <c r="Z1103" s="67">
        <f t="shared" si="208"/>
        <v>44882.916666666664</v>
      </c>
      <c r="AA1103" s="68">
        <f t="shared" si="209"/>
        <v>44882</v>
      </c>
      <c r="AB1103" s="69" t="b">
        <f t="shared" si="210"/>
        <v>1</v>
      </c>
      <c r="AC1103" s="70">
        <f t="shared" si="211"/>
        <v>0.5</v>
      </c>
      <c r="AD1103" s="67">
        <f t="shared" si="212"/>
        <v>44882.916666666664</v>
      </c>
      <c r="AE1103" s="67">
        <f>VLOOKUP(V1103,'Branch Wise Work Timelines'!C:G,3,FALSE)+AA1103</f>
        <v>44882.416666666664</v>
      </c>
      <c r="AF1103" s="67">
        <f>IF(V1103="Bangalore",VLOOKUP(V1103,'Branch Wise Work Timelines'!C:G,4,FALSE)+AA1103+1,IF(V1103="Mumbai",VLOOKUP(V1103,'Branch Wise Work Timelines'!C:G,4,FALSE)+AA1103+1,VLOOKUP(V1103,'Branch Wise Work Timelines'!C:G,4,FALSE)+AA1103))</f>
        <v>44883.104166666664</v>
      </c>
      <c r="AG1103" s="67">
        <f>WORKDAY.INTL(AA1103,1,11)+VLOOKUP(V1103,'Branch Wise Work Timelines'!C:G,3,FALSE)</f>
        <v>44883.416666666664</v>
      </c>
      <c r="AH1103" s="69" t="str">
        <f t="shared" ca="1" si="213"/>
        <v>Out of TAT</v>
      </c>
      <c r="AI1103" s="69">
        <f t="shared" ca="1" si="214"/>
        <v>20680</v>
      </c>
      <c r="AJ1103" s="69" t="str">
        <f ca="1">IF(AI1103&lt;0,"0-12",IFERROR(VLOOKUP(AI1103,Breakup[],2,FALSE),"&gt;24"))</f>
        <v>&gt;24</v>
      </c>
      <c r="AK1103" s="69" t="str">
        <f>VLOOKUP(V1103,Master!B:D,3,FALSE)</f>
        <v>South</v>
      </c>
      <c r="AL1103" s="69" t="str">
        <f t="shared" si="215"/>
        <v>Bangalore-CLS</v>
      </c>
    </row>
    <row r="1104" spans="1:38">
      <c r="A1104" s="13" t="s">
        <v>2510</v>
      </c>
      <c r="B1104" s="54">
        <v>44701.521772881897</v>
      </c>
      <c r="C1104" s="13" t="s">
        <v>610</v>
      </c>
      <c r="D1104" s="13">
        <v>2000</v>
      </c>
      <c r="E1104" s="13" t="s">
        <v>2511</v>
      </c>
      <c r="F1104" s="13" t="s">
        <v>33</v>
      </c>
      <c r="G1104" s="14">
        <v>1653030194519</v>
      </c>
      <c r="H1104" s="55">
        <v>0.26744212962962999</v>
      </c>
      <c r="I1104" s="33">
        <v>44881.267442129603</v>
      </c>
      <c r="J1104" s="58">
        <v>44881</v>
      </c>
      <c r="K1104" s="13" t="s">
        <v>325</v>
      </c>
      <c r="L1104" s="13" t="s">
        <v>55</v>
      </c>
      <c r="M1104" s="13" t="s">
        <v>347</v>
      </c>
      <c r="N1104" s="13" t="s">
        <v>206</v>
      </c>
      <c r="O1104" s="33" t="s">
        <v>38</v>
      </c>
      <c r="P1104" s="58" t="s">
        <v>38</v>
      </c>
      <c r="Q1104" s="33" t="s">
        <v>207</v>
      </c>
      <c r="R1104" s="14" t="s">
        <v>38</v>
      </c>
      <c r="S1104" s="13" t="s">
        <v>208</v>
      </c>
      <c r="T1104" s="13" t="s">
        <v>209</v>
      </c>
      <c r="U1104" s="33">
        <f t="shared" ca="1" si="204"/>
        <v>45744.56914039352</v>
      </c>
      <c r="V1104" s="13" t="str">
        <f t="shared" si="205"/>
        <v>Delhi</v>
      </c>
      <c r="W1104" s="13" t="str">
        <f t="shared" si="206"/>
        <v>RI</v>
      </c>
      <c r="X1104" s="13">
        <f t="shared" si="207"/>
        <v>6</v>
      </c>
      <c r="Y1104" s="13" t="str">
        <f>IFERROR(VLOOKUP(C1104,ReceivingTeam[],2,FALSE),"HelpDesk")</f>
        <v>HelpDesk</v>
      </c>
      <c r="Z1104" s="67">
        <f t="shared" si="208"/>
        <v>44882.562499999993</v>
      </c>
      <c r="AA1104" s="68">
        <f t="shared" si="209"/>
        <v>44881</v>
      </c>
      <c r="AB1104" s="69" t="b">
        <f t="shared" si="210"/>
        <v>1</v>
      </c>
      <c r="AC1104" s="70">
        <f t="shared" si="211"/>
        <v>0.5</v>
      </c>
      <c r="AD1104" s="67">
        <f t="shared" si="212"/>
        <v>44882.562499999993</v>
      </c>
      <c r="AE1104" s="67">
        <f>VLOOKUP(V1104,'Branch Wise Work Timelines'!C:G,3,FALSE)+AA1104</f>
        <v>44881.416666666664</v>
      </c>
      <c r="AF1104" s="67">
        <f>IF(V1104="Bangalore",VLOOKUP(V1104,'Branch Wise Work Timelines'!C:G,4,FALSE)+AA1104+1,IF(V1104="Mumbai",VLOOKUP(V1104,'Branch Wise Work Timelines'!C:G,4,FALSE)+AA1104+1,VLOOKUP(V1104,'Branch Wise Work Timelines'!C:G,4,FALSE)+AA1104))</f>
        <v>44881.770833333336</v>
      </c>
      <c r="AG1104" s="67">
        <f>WORKDAY.INTL(AA1104,1,11)+VLOOKUP(V1104,'Branch Wise Work Timelines'!C:G,3,FALSE)</f>
        <v>44882.416666666664</v>
      </c>
      <c r="AH1104" s="69" t="str">
        <f t="shared" ca="1" si="213"/>
        <v>Out of TAT</v>
      </c>
      <c r="AI1104" s="69">
        <f t="shared" ca="1" si="214"/>
        <v>20689</v>
      </c>
      <c r="AJ1104" s="69" t="str">
        <f ca="1">IF(AI1104&lt;0,"0-12",IFERROR(VLOOKUP(AI1104,Breakup[],2,FALSE),"&gt;24"))</f>
        <v>&gt;24</v>
      </c>
      <c r="AK1104" s="69" t="str">
        <f>VLOOKUP(V1104,Master!B:D,3,FALSE)</f>
        <v>North</v>
      </c>
      <c r="AL1104" s="69" t="str">
        <f t="shared" si="215"/>
        <v>Delhi</v>
      </c>
    </row>
    <row r="1105" spans="1:38">
      <c r="A1105" s="13" t="s">
        <v>2512</v>
      </c>
      <c r="B1105" s="54">
        <v>44701.6361672454</v>
      </c>
      <c r="C1105" s="13" t="s">
        <v>722</v>
      </c>
      <c r="D1105" s="13">
        <v>787</v>
      </c>
      <c r="E1105" s="13" t="s">
        <v>2513</v>
      </c>
      <c r="F1105" s="13" t="s">
        <v>15</v>
      </c>
      <c r="G1105" s="14">
        <v>1653042748167</v>
      </c>
      <c r="H1105" s="55">
        <v>0.57520833333333299</v>
      </c>
      <c r="I1105" s="33">
        <v>44883.575208333299</v>
      </c>
      <c r="J1105" s="58">
        <v>44883</v>
      </c>
      <c r="K1105" s="13" t="s">
        <v>213</v>
      </c>
      <c r="L1105" s="13" t="s">
        <v>30</v>
      </c>
      <c r="M1105" s="13" t="s">
        <v>214</v>
      </c>
      <c r="N1105" s="13" t="s">
        <v>206</v>
      </c>
      <c r="O1105" s="33" t="s">
        <v>38</v>
      </c>
      <c r="P1105" s="58" t="s">
        <v>38</v>
      </c>
      <c r="Q1105" s="33" t="s">
        <v>207</v>
      </c>
      <c r="R1105" s="14" t="s">
        <v>38</v>
      </c>
      <c r="S1105" s="13" t="s">
        <v>216</v>
      </c>
      <c r="T1105" s="13" t="s">
        <v>217</v>
      </c>
      <c r="U1105" s="33">
        <f t="shared" ca="1" si="204"/>
        <v>45744.56914039352</v>
      </c>
      <c r="V1105" s="13" t="str">
        <f t="shared" si="205"/>
        <v>Bangalore</v>
      </c>
      <c r="W1105" s="13" t="str">
        <f t="shared" si="206"/>
        <v>CLS</v>
      </c>
      <c r="X1105" s="13">
        <f t="shared" si="207"/>
        <v>13</v>
      </c>
      <c r="Y1105" s="13" t="str">
        <f>IFERROR(VLOOKUP(C1105,ReceivingTeam[],2,FALSE),"HelpDesk")</f>
        <v>HelpDesk</v>
      </c>
      <c r="Z1105" s="67">
        <f t="shared" si="208"/>
        <v>44884.075208333299</v>
      </c>
      <c r="AA1105" s="68">
        <f t="shared" si="209"/>
        <v>44883</v>
      </c>
      <c r="AB1105" s="69" t="b">
        <f t="shared" si="210"/>
        <v>1</v>
      </c>
      <c r="AC1105" s="70">
        <f t="shared" si="211"/>
        <v>0.5</v>
      </c>
      <c r="AD1105" s="67">
        <f t="shared" si="212"/>
        <v>44884.075208333299</v>
      </c>
      <c r="AE1105" s="67">
        <f>VLOOKUP(V1105,'Branch Wise Work Timelines'!C:G,3,FALSE)+AA1105</f>
        <v>44883.416666666664</v>
      </c>
      <c r="AF1105" s="67">
        <f>IF(V1105="Bangalore",VLOOKUP(V1105,'Branch Wise Work Timelines'!C:G,4,FALSE)+AA1105+1,IF(V1105="Mumbai",VLOOKUP(V1105,'Branch Wise Work Timelines'!C:G,4,FALSE)+AA1105+1,VLOOKUP(V1105,'Branch Wise Work Timelines'!C:G,4,FALSE)+AA1105))</f>
        <v>44884.104166666664</v>
      </c>
      <c r="AG1105" s="67">
        <f>WORKDAY.INTL(AA1105,1,11)+VLOOKUP(V1105,'Branch Wise Work Timelines'!C:G,3,FALSE)</f>
        <v>44884.416666666664</v>
      </c>
      <c r="AH1105" s="69" t="str">
        <f t="shared" ca="1" si="213"/>
        <v>Out of TAT</v>
      </c>
      <c r="AI1105" s="69">
        <f t="shared" ca="1" si="214"/>
        <v>20652</v>
      </c>
      <c r="AJ1105" s="69" t="str">
        <f ca="1">IF(AI1105&lt;0,"0-12",IFERROR(VLOOKUP(AI1105,Breakup[],2,FALSE),"&gt;24"))</f>
        <v>&gt;24</v>
      </c>
      <c r="AK1105" s="69" t="str">
        <f>VLOOKUP(V1105,Master!B:D,3,FALSE)</f>
        <v>South</v>
      </c>
      <c r="AL1105" s="69" t="str">
        <f t="shared" si="215"/>
        <v>Bangalore-CLS</v>
      </c>
    </row>
    <row r="1106" spans="1:38">
      <c r="A1106" s="13" t="s">
        <v>2514</v>
      </c>
      <c r="B1106" s="54">
        <v>44701.552962002301</v>
      </c>
      <c r="C1106" s="13" t="s">
        <v>113</v>
      </c>
      <c r="D1106" s="13">
        <v>1849</v>
      </c>
      <c r="E1106" s="13" t="s">
        <v>2515</v>
      </c>
      <c r="F1106" s="13" t="s">
        <v>33</v>
      </c>
      <c r="G1106" s="14">
        <v>1653034043739</v>
      </c>
      <c r="H1106" s="55">
        <v>0.60557870370370404</v>
      </c>
      <c r="I1106" s="33">
        <v>44884.605578703697</v>
      </c>
      <c r="J1106" s="58">
        <v>44884</v>
      </c>
      <c r="K1106" s="13" t="s">
        <v>263</v>
      </c>
      <c r="L1106" s="13" t="s">
        <v>69</v>
      </c>
      <c r="M1106" s="13" t="s">
        <v>101</v>
      </c>
      <c r="N1106" s="13" t="s">
        <v>206</v>
      </c>
      <c r="O1106" s="33" t="s">
        <v>38</v>
      </c>
      <c r="P1106" s="58" t="s">
        <v>38</v>
      </c>
      <c r="Q1106" s="33" t="s">
        <v>207</v>
      </c>
      <c r="R1106" s="14" t="s">
        <v>38</v>
      </c>
      <c r="S1106" s="13" t="s">
        <v>208</v>
      </c>
      <c r="T1106" s="13" t="s">
        <v>209</v>
      </c>
      <c r="U1106" s="33">
        <f t="shared" ca="1" si="204"/>
        <v>45744.56914039352</v>
      </c>
      <c r="V1106" s="13" t="str">
        <f t="shared" si="205"/>
        <v>Mumbai</v>
      </c>
      <c r="W1106" s="13" t="str">
        <f t="shared" si="206"/>
        <v>RI</v>
      </c>
      <c r="X1106" s="13">
        <f t="shared" si="207"/>
        <v>14</v>
      </c>
      <c r="Y1106" s="13" t="str">
        <f>IFERROR(VLOOKUP(C1106,ReceivingTeam[],2,FALSE),"HelpDesk")</f>
        <v>Branch office</v>
      </c>
      <c r="Z1106" s="67">
        <f t="shared" si="208"/>
        <v>44885.105578703697</v>
      </c>
      <c r="AA1106" s="68">
        <f t="shared" si="209"/>
        <v>44884</v>
      </c>
      <c r="AB1106" s="69" t="b">
        <f t="shared" si="210"/>
        <v>1</v>
      </c>
      <c r="AC1106" s="70">
        <f t="shared" si="211"/>
        <v>0.5</v>
      </c>
      <c r="AD1106" s="67">
        <f t="shared" si="212"/>
        <v>44885.105578703697</v>
      </c>
      <c r="AE1106" s="67">
        <f>VLOOKUP(V1106,'Branch Wise Work Timelines'!C:G,3,FALSE)+AA1106</f>
        <v>44884.416666666664</v>
      </c>
      <c r="AF1106" s="67">
        <f>IF(V1106="Bangalore",VLOOKUP(V1106,'Branch Wise Work Timelines'!C:G,4,FALSE)+AA1106+1,IF(V1106="Mumbai",VLOOKUP(V1106,'Branch Wise Work Timelines'!C:G,4,FALSE)+AA1106+1,VLOOKUP(V1106,'Branch Wise Work Timelines'!C:G,4,FALSE)+AA1106))</f>
        <v>44885.25</v>
      </c>
      <c r="AG1106" s="67">
        <f>WORKDAY.INTL(AA1106,1,11)+VLOOKUP(V1106,'Branch Wise Work Timelines'!C:G,3,FALSE)</f>
        <v>44886.416666666664</v>
      </c>
      <c r="AH1106" s="69" t="str">
        <f t="shared" ca="1" si="213"/>
        <v>Out of TAT</v>
      </c>
      <c r="AI1106" s="69">
        <f t="shared" ca="1" si="214"/>
        <v>20628</v>
      </c>
      <c r="AJ1106" s="69" t="str">
        <f ca="1">IF(AI1106&lt;0,"0-12",IFERROR(VLOOKUP(AI1106,Breakup[],2,FALSE),"&gt;24"))</f>
        <v>&gt;24</v>
      </c>
      <c r="AK1106" s="69" t="str">
        <f>VLOOKUP(V1106,Master!B:D,3,FALSE)</f>
        <v>East</v>
      </c>
      <c r="AL1106" s="69" t="str">
        <f t="shared" si="215"/>
        <v>Mumbai</v>
      </c>
    </row>
    <row r="1107" spans="1:38">
      <c r="A1107" s="13" t="s">
        <v>2516</v>
      </c>
      <c r="B1107" s="54">
        <v>44701.507958067101</v>
      </c>
      <c r="C1107" s="13" t="s">
        <v>110</v>
      </c>
      <c r="D1107" s="13">
        <v>1053</v>
      </c>
      <c r="E1107" s="13" t="s">
        <v>2517</v>
      </c>
      <c r="F1107" s="13" t="s">
        <v>33</v>
      </c>
      <c r="G1107" s="14">
        <v>1653029519755</v>
      </c>
      <c r="H1107" s="55">
        <v>0.84589120370370396</v>
      </c>
      <c r="I1107" s="33">
        <v>44887.845891203702</v>
      </c>
      <c r="J1107" s="58">
        <v>44887</v>
      </c>
      <c r="K1107" s="13" t="s">
        <v>263</v>
      </c>
      <c r="L1107" s="13" t="s">
        <v>69</v>
      </c>
      <c r="M1107" s="13" t="s">
        <v>101</v>
      </c>
      <c r="N1107" s="13" t="s">
        <v>206</v>
      </c>
      <c r="O1107" s="33" t="s">
        <v>38</v>
      </c>
      <c r="P1107" s="58" t="s">
        <v>38</v>
      </c>
      <c r="Q1107" s="33" t="s">
        <v>207</v>
      </c>
      <c r="R1107" s="14" t="s">
        <v>38</v>
      </c>
      <c r="S1107" s="13" t="s">
        <v>208</v>
      </c>
      <c r="T1107" s="13" t="s">
        <v>209</v>
      </c>
      <c r="U1107" s="33">
        <f t="shared" ca="1" si="204"/>
        <v>45744.56914039352</v>
      </c>
      <c r="V1107" s="13" t="str">
        <f t="shared" si="205"/>
        <v>Mumbai</v>
      </c>
      <c r="W1107" s="13" t="str">
        <f t="shared" si="206"/>
        <v>RI</v>
      </c>
      <c r="X1107" s="13">
        <f t="shared" si="207"/>
        <v>20</v>
      </c>
      <c r="Y1107" s="13" t="str">
        <f>IFERROR(VLOOKUP(C1107,ReceivingTeam[],2,FALSE),"HelpDesk")</f>
        <v>Branch office</v>
      </c>
      <c r="Z1107" s="67">
        <f t="shared" si="208"/>
        <v>44888.512557870366</v>
      </c>
      <c r="AA1107" s="68">
        <f t="shared" si="209"/>
        <v>44887</v>
      </c>
      <c r="AB1107" s="69" t="b">
        <f t="shared" si="210"/>
        <v>1</v>
      </c>
      <c r="AC1107" s="70">
        <f t="shared" si="211"/>
        <v>0.5</v>
      </c>
      <c r="AD1107" s="67">
        <f t="shared" si="212"/>
        <v>44888.512557870366</v>
      </c>
      <c r="AE1107" s="67">
        <f>VLOOKUP(V1107,'Branch Wise Work Timelines'!C:G,3,FALSE)+AA1107</f>
        <v>44887.416666666664</v>
      </c>
      <c r="AF1107" s="67">
        <f>IF(V1107="Bangalore",VLOOKUP(V1107,'Branch Wise Work Timelines'!C:G,4,FALSE)+AA1107+1,IF(V1107="Mumbai",VLOOKUP(V1107,'Branch Wise Work Timelines'!C:G,4,FALSE)+AA1107+1,VLOOKUP(V1107,'Branch Wise Work Timelines'!C:G,4,FALSE)+AA1107))</f>
        <v>44888.25</v>
      </c>
      <c r="AG1107" s="67">
        <f>WORKDAY.INTL(AA1107,1,11)+VLOOKUP(V1107,'Branch Wise Work Timelines'!C:G,3,FALSE)</f>
        <v>44888.416666666664</v>
      </c>
      <c r="AH1107" s="69" t="str">
        <f t="shared" ca="1" si="213"/>
        <v>Out of TAT</v>
      </c>
      <c r="AI1107" s="69">
        <f t="shared" ca="1" si="214"/>
        <v>20546</v>
      </c>
      <c r="AJ1107" s="69" t="str">
        <f ca="1">IF(AI1107&lt;0,"0-12",IFERROR(VLOOKUP(AI1107,Breakup[],2,FALSE),"&gt;24"))</f>
        <v>&gt;24</v>
      </c>
      <c r="AK1107" s="69" t="str">
        <f>VLOOKUP(V1107,Master!B:D,3,FALSE)</f>
        <v>East</v>
      </c>
      <c r="AL1107" s="69" t="str">
        <f t="shared" si="215"/>
        <v>Mumbai</v>
      </c>
    </row>
    <row r="1108" spans="1:38">
      <c r="A1108" s="13" t="s">
        <v>2518</v>
      </c>
      <c r="B1108" s="54">
        <v>44701.509038506898</v>
      </c>
      <c r="C1108" s="13" t="s">
        <v>110</v>
      </c>
      <c r="D1108" s="13">
        <v>1487</v>
      </c>
      <c r="E1108" s="13" t="s">
        <v>2519</v>
      </c>
      <c r="F1108" s="13" t="s">
        <v>33</v>
      </c>
      <c r="G1108" s="14">
        <v>1653029519755</v>
      </c>
      <c r="H1108" s="55">
        <v>0.36997685185185197</v>
      </c>
      <c r="I1108" s="33">
        <v>44885.369976851798</v>
      </c>
      <c r="J1108" s="58">
        <v>44885</v>
      </c>
      <c r="K1108" s="13" t="s">
        <v>263</v>
      </c>
      <c r="L1108" s="13" t="s">
        <v>69</v>
      </c>
      <c r="M1108" s="13" t="s">
        <v>101</v>
      </c>
      <c r="N1108" s="13" t="s">
        <v>206</v>
      </c>
      <c r="O1108" s="33" t="s">
        <v>38</v>
      </c>
      <c r="P1108" s="58" t="s">
        <v>38</v>
      </c>
      <c r="Q1108" s="33" t="s">
        <v>207</v>
      </c>
      <c r="R1108" s="14" t="s">
        <v>38</v>
      </c>
      <c r="S1108" s="13" t="s">
        <v>208</v>
      </c>
      <c r="T1108" s="13" t="s">
        <v>209</v>
      </c>
      <c r="U1108" s="33">
        <f t="shared" ca="1" si="204"/>
        <v>45744.56914039352</v>
      </c>
      <c r="V1108" s="13" t="str">
        <f t="shared" si="205"/>
        <v>Mumbai</v>
      </c>
      <c r="W1108" s="13" t="str">
        <f t="shared" si="206"/>
        <v>RI</v>
      </c>
      <c r="X1108" s="13">
        <f t="shared" si="207"/>
        <v>8</v>
      </c>
      <c r="Y1108" s="13" t="str">
        <f>IFERROR(VLOOKUP(C1108,ReceivingTeam[],2,FALSE),"HelpDesk")</f>
        <v>Branch office</v>
      </c>
      <c r="Z1108" s="67">
        <f t="shared" si="208"/>
        <v>44885.916666666664</v>
      </c>
      <c r="AA1108" s="68">
        <f t="shared" si="209"/>
        <v>44885</v>
      </c>
      <c r="AB1108" s="69" t="b">
        <f t="shared" si="210"/>
        <v>0</v>
      </c>
      <c r="AC1108" s="70">
        <f t="shared" si="211"/>
        <v>0.5</v>
      </c>
      <c r="AD1108" s="67">
        <f t="shared" si="212"/>
        <v>44885.916666666664</v>
      </c>
      <c r="AE1108" s="67">
        <f>VLOOKUP(V1108,'Branch Wise Work Timelines'!C:G,3,FALSE)+AA1108</f>
        <v>44885.416666666664</v>
      </c>
      <c r="AF1108" s="67">
        <f>IF(V1108="Bangalore",VLOOKUP(V1108,'Branch Wise Work Timelines'!C:G,4,FALSE)+AA1108+1,IF(V1108="Mumbai",VLOOKUP(V1108,'Branch Wise Work Timelines'!C:G,4,FALSE)+AA1108+1,VLOOKUP(V1108,'Branch Wise Work Timelines'!C:G,4,FALSE)+AA1108))</f>
        <v>44886.25</v>
      </c>
      <c r="AG1108" s="67">
        <f>WORKDAY.INTL(AA1108,1,11)+VLOOKUP(V1108,'Branch Wise Work Timelines'!C:G,3,FALSE)</f>
        <v>44886.416666666664</v>
      </c>
      <c r="AH1108" s="69" t="str">
        <f t="shared" ca="1" si="213"/>
        <v>Out of TAT</v>
      </c>
      <c r="AI1108" s="69">
        <f t="shared" ca="1" si="214"/>
        <v>20608</v>
      </c>
      <c r="AJ1108" s="69" t="str">
        <f ca="1">IF(AI1108&lt;0,"0-12",IFERROR(VLOOKUP(AI1108,Breakup[],2,FALSE),"&gt;24"))</f>
        <v>&gt;24</v>
      </c>
      <c r="AK1108" s="69" t="str">
        <f>VLOOKUP(V1108,Master!B:D,3,FALSE)</f>
        <v>East</v>
      </c>
      <c r="AL1108" s="69" t="str">
        <f t="shared" si="215"/>
        <v>Mumbai</v>
      </c>
    </row>
    <row r="1109" spans="1:38">
      <c r="A1109" s="13" t="s">
        <v>2520</v>
      </c>
      <c r="B1109" s="54">
        <v>44701.624096724503</v>
      </c>
      <c r="C1109" s="13" t="s">
        <v>252</v>
      </c>
      <c r="D1109" s="13">
        <v>1977</v>
      </c>
      <c r="E1109" s="13" t="s">
        <v>2521</v>
      </c>
      <c r="F1109" s="13" t="s">
        <v>15</v>
      </c>
      <c r="G1109" s="14">
        <v>1653042448483</v>
      </c>
      <c r="H1109" s="55">
        <v>0.26906249999999998</v>
      </c>
      <c r="I1109" s="33">
        <v>44889.269062500003</v>
      </c>
      <c r="J1109" s="58">
        <v>44889</v>
      </c>
      <c r="K1109" s="13" t="s">
        <v>213</v>
      </c>
      <c r="L1109" s="13" t="s">
        <v>30</v>
      </c>
      <c r="M1109" s="13" t="s">
        <v>75</v>
      </c>
      <c r="N1109" s="13" t="s">
        <v>215</v>
      </c>
      <c r="O1109" s="33" t="s">
        <v>38</v>
      </c>
      <c r="P1109" s="58" t="s">
        <v>38</v>
      </c>
      <c r="Q1109" s="33" t="s">
        <v>207</v>
      </c>
      <c r="R1109" s="14" t="s">
        <v>38</v>
      </c>
      <c r="S1109" s="13" t="s">
        <v>208</v>
      </c>
      <c r="T1109" s="13" t="s">
        <v>209</v>
      </c>
      <c r="U1109" s="33">
        <f t="shared" ca="1" si="204"/>
        <v>45744.56914039352</v>
      </c>
      <c r="V1109" s="13" t="str">
        <f t="shared" si="205"/>
        <v>Bangalore</v>
      </c>
      <c r="W1109" s="13" t="str">
        <f t="shared" si="206"/>
        <v>CLS</v>
      </c>
      <c r="X1109" s="13">
        <f t="shared" si="207"/>
        <v>6</v>
      </c>
      <c r="Y1109" s="13" t="str">
        <f>IFERROR(VLOOKUP(C1109,ReceivingTeam[],2,FALSE),"HelpDesk")</f>
        <v>HelpDesk</v>
      </c>
      <c r="Z1109" s="67">
        <f t="shared" si="208"/>
        <v>44889.916666666664</v>
      </c>
      <c r="AA1109" s="68">
        <f t="shared" si="209"/>
        <v>44889</v>
      </c>
      <c r="AB1109" s="69" t="b">
        <f t="shared" si="210"/>
        <v>1</v>
      </c>
      <c r="AC1109" s="70">
        <f t="shared" si="211"/>
        <v>0.5</v>
      </c>
      <c r="AD1109" s="67">
        <f t="shared" si="212"/>
        <v>44889.916666666664</v>
      </c>
      <c r="AE1109" s="67">
        <f>VLOOKUP(V1109,'Branch Wise Work Timelines'!C:G,3,FALSE)+AA1109</f>
        <v>44889.416666666664</v>
      </c>
      <c r="AF1109" s="67">
        <f>IF(V1109="Bangalore",VLOOKUP(V1109,'Branch Wise Work Timelines'!C:G,4,FALSE)+AA1109+1,IF(V1109="Mumbai",VLOOKUP(V1109,'Branch Wise Work Timelines'!C:G,4,FALSE)+AA1109+1,VLOOKUP(V1109,'Branch Wise Work Timelines'!C:G,4,FALSE)+AA1109))</f>
        <v>44890.104166666664</v>
      </c>
      <c r="AG1109" s="67">
        <f>WORKDAY.INTL(AA1109,1,11)+VLOOKUP(V1109,'Branch Wise Work Timelines'!C:G,3,FALSE)</f>
        <v>44890.416666666664</v>
      </c>
      <c r="AH1109" s="69" t="str">
        <f t="shared" ca="1" si="213"/>
        <v>Out of TAT</v>
      </c>
      <c r="AI1109" s="69">
        <f t="shared" ca="1" si="214"/>
        <v>20512</v>
      </c>
      <c r="AJ1109" s="69" t="str">
        <f ca="1">IF(AI1109&lt;0,"0-12",IFERROR(VLOOKUP(AI1109,Breakup[],2,FALSE),"&gt;24"))</f>
        <v>&gt;24</v>
      </c>
      <c r="AK1109" s="69" t="str">
        <f>VLOOKUP(V1109,Master!B:D,3,FALSE)</f>
        <v>South</v>
      </c>
      <c r="AL1109" s="69" t="str">
        <f t="shared" si="215"/>
        <v>Bangalore-CLS</v>
      </c>
    </row>
    <row r="1110" spans="1:38">
      <c r="A1110" s="13" t="s">
        <v>2522</v>
      </c>
      <c r="B1110" s="54">
        <v>44701.635869062498</v>
      </c>
      <c r="C1110" s="13" t="s">
        <v>227</v>
      </c>
      <c r="D1110" s="13">
        <v>331</v>
      </c>
      <c r="E1110" s="13" t="s">
        <v>2523</v>
      </c>
      <c r="F1110" s="13" t="s">
        <v>15</v>
      </c>
      <c r="G1110" s="14">
        <v>1653042280155</v>
      </c>
      <c r="H1110" s="55">
        <v>0.97768518518518499</v>
      </c>
      <c r="I1110" s="33">
        <v>44881.9776851852</v>
      </c>
      <c r="J1110" s="58">
        <v>44881</v>
      </c>
      <c r="K1110" s="13" t="s">
        <v>213</v>
      </c>
      <c r="L1110" s="13" t="s">
        <v>30</v>
      </c>
      <c r="M1110" s="13" t="s">
        <v>214</v>
      </c>
      <c r="N1110" s="13" t="s">
        <v>206</v>
      </c>
      <c r="O1110" s="33" t="s">
        <v>38</v>
      </c>
      <c r="P1110" s="58" t="s">
        <v>38</v>
      </c>
      <c r="Q1110" s="33" t="s">
        <v>207</v>
      </c>
      <c r="R1110" s="14" t="s">
        <v>38</v>
      </c>
      <c r="S1110" s="13" t="s">
        <v>216</v>
      </c>
      <c r="T1110" s="13" t="s">
        <v>217</v>
      </c>
      <c r="U1110" s="33">
        <f t="shared" ca="1" si="204"/>
        <v>45744.56914039352</v>
      </c>
      <c r="V1110" s="13" t="str">
        <f t="shared" si="205"/>
        <v>Bangalore</v>
      </c>
      <c r="W1110" s="13" t="str">
        <f t="shared" si="206"/>
        <v>CLS</v>
      </c>
      <c r="X1110" s="13">
        <f t="shared" si="207"/>
        <v>23</v>
      </c>
      <c r="Y1110" s="13" t="str">
        <f>IFERROR(VLOOKUP(C1110,ReceivingTeam[],2,FALSE),"HelpDesk")</f>
        <v>HelpDesk</v>
      </c>
      <c r="Z1110" s="67">
        <f t="shared" si="208"/>
        <v>44882.7901851852</v>
      </c>
      <c r="AA1110" s="68">
        <f t="shared" si="209"/>
        <v>44881</v>
      </c>
      <c r="AB1110" s="69" t="b">
        <f t="shared" si="210"/>
        <v>1</v>
      </c>
      <c r="AC1110" s="70">
        <f t="shared" si="211"/>
        <v>0.5</v>
      </c>
      <c r="AD1110" s="67">
        <f t="shared" si="212"/>
        <v>44882.7901851852</v>
      </c>
      <c r="AE1110" s="67">
        <f>VLOOKUP(V1110,'Branch Wise Work Timelines'!C:G,3,FALSE)+AA1110</f>
        <v>44881.416666666664</v>
      </c>
      <c r="AF1110" s="67">
        <f>IF(V1110="Bangalore",VLOOKUP(V1110,'Branch Wise Work Timelines'!C:G,4,FALSE)+AA1110+1,IF(V1110="Mumbai",VLOOKUP(V1110,'Branch Wise Work Timelines'!C:G,4,FALSE)+AA1110+1,VLOOKUP(V1110,'Branch Wise Work Timelines'!C:G,4,FALSE)+AA1110))</f>
        <v>44882.104166666664</v>
      </c>
      <c r="AG1110" s="67">
        <f>WORKDAY.INTL(AA1110,1,11)+VLOOKUP(V1110,'Branch Wise Work Timelines'!C:G,3,FALSE)</f>
        <v>44882.416666666664</v>
      </c>
      <c r="AH1110" s="69" t="str">
        <f t="shared" ca="1" si="213"/>
        <v>Out of TAT</v>
      </c>
      <c r="AI1110" s="69">
        <f t="shared" ca="1" si="214"/>
        <v>20683</v>
      </c>
      <c r="AJ1110" s="69" t="str">
        <f ca="1">IF(AI1110&lt;0,"0-12",IFERROR(VLOOKUP(AI1110,Breakup[],2,FALSE),"&gt;24"))</f>
        <v>&gt;24</v>
      </c>
      <c r="AK1110" s="69" t="str">
        <f>VLOOKUP(V1110,Master!B:D,3,FALSE)</f>
        <v>South</v>
      </c>
      <c r="AL1110" s="69" t="str">
        <f t="shared" si="215"/>
        <v>Bangalore-CLS</v>
      </c>
    </row>
    <row r="1111" spans="1:38">
      <c r="A1111" s="13" t="s">
        <v>2524</v>
      </c>
      <c r="B1111" s="54">
        <v>44701.512398877298</v>
      </c>
      <c r="C1111" s="13" t="s">
        <v>110</v>
      </c>
      <c r="D1111" s="13">
        <v>1464</v>
      </c>
      <c r="E1111" s="13" t="s">
        <v>2525</v>
      </c>
      <c r="F1111" s="13" t="s">
        <v>33</v>
      </c>
      <c r="G1111" s="14">
        <v>1653029519755</v>
      </c>
      <c r="H1111" s="55">
        <v>0.80004629629629598</v>
      </c>
      <c r="I1111" s="33">
        <v>44882.800046296303</v>
      </c>
      <c r="J1111" s="58">
        <v>44882</v>
      </c>
      <c r="K1111" s="13" t="s">
        <v>263</v>
      </c>
      <c r="L1111" s="13" t="s">
        <v>69</v>
      </c>
      <c r="M1111" s="13" t="s">
        <v>101</v>
      </c>
      <c r="N1111" s="13" t="s">
        <v>206</v>
      </c>
      <c r="O1111" s="33" t="s">
        <v>38</v>
      </c>
      <c r="P1111" s="58" t="s">
        <v>38</v>
      </c>
      <c r="Q1111" s="33" t="s">
        <v>207</v>
      </c>
      <c r="R1111" s="14" t="s">
        <v>38</v>
      </c>
      <c r="S1111" s="13" t="s">
        <v>208</v>
      </c>
      <c r="T1111" s="13" t="s">
        <v>209</v>
      </c>
      <c r="U1111" s="33">
        <f t="shared" ca="1" si="204"/>
        <v>45744.56914039352</v>
      </c>
      <c r="V1111" s="13" t="str">
        <f t="shared" si="205"/>
        <v>Mumbai</v>
      </c>
      <c r="W1111" s="13" t="str">
        <f t="shared" si="206"/>
        <v>RI</v>
      </c>
      <c r="X1111" s="13">
        <f t="shared" si="207"/>
        <v>19</v>
      </c>
      <c r="Y1111" s="13" t="str">
        <f>IFERROR(VLOOKUP(C1111,ReceivingTeam[],2,FALSE),"HelpDesk")</f>
        <v>Branch office</v>
      </c>
      <c r="Z1111" s="67">
        <f t="shared" si="208"/>
        <v>44883.466712962967</v>
      </c>
      <c r="AA1111" s="68">
        <f t="shared" si="209"/>
        <v>44882</v>
      </c>
      <c r="AB1111" s="69" t="b">
        <f t="shared" si="210"/>
        <v>1</v>
      </c>
      <c r="AC1111" s="70">
        <f t="shared" si="211"/>
        <v>0.5</v>
      </c>
      <c r="AD1111" s="67">
        <f t="shared" si="212"/>
        <v>44883.466712962967</v>
      </c>
      <c r="AE1111" s="67">
        <f>VLOOKUP(V1111,'Branch Wise Work Timelines'!C:G,3,FALSE)+AA1111</f>
        <v>44882.416666666664</v>
      </c>
      <c r="AF1111" s="67">
        <f>IF(V1111="Bangalore",VLOOKUP(V1111,'Branch Wise Work Timelines'!C:G,4,FALSE)+AA1111+1,IF(V1111="Mumbai",VLOOKUP(V1111,'Branch Wise Work Timelines'!C:G,4,FALSE)+AA1111+1,VLOOKUP(V1111,'Branch Wise Work Timelines'!C:G,4,FALSE)+AA1111))</f>
        <v>44883.25</v>
      </c>
      <c r="AG1111" s="67">
        <f>WORKDAY.INTL(AA1111,1,11)+VLOOKUP(V1111,'Branch Wise Work Timelines'!C:G,3,FALSE)</f>
        <v>44883.416666666664</v>
      </c>
      <c r="AH1111" s="69" t="str">
        <f t="shared" ca="1" si="213"/>
        <v>Out of TAT</v>
      </c>
      <c r="AI1111" s="69">
        <f t="shared" ca="1" si="214"/>
        <v>20667</v>
      </c>
      <c r="AJ1111" s="69" t="str">
        <f ca="1">IF(AI1111&lt;0,"0-12",IFERROR(VLOOKUP(AI1111,Breakup[],2,FALSE),"&gt;24"))</f>
        <v>&gt;24</v>
      </c>
      <c r="AK1111" s="69" t="str">
        <f>VLOOKUP(V1111,Master!B:D,3,FALSE)</f>
        <v>East</v>
      </c>
      <c r="AL1111" s="69" t="str">
        <f t="shared" si="215"/>
        <v>Mumbai</v>
      </c>
    </row>
    <row r="1112" spans="1:38">
      <c r="A1112" s="13" t="s">
        <v>2526</v>
      </c>
      <c r="B1112" s="54">
        <v>44701.395271412002</v>
      </c>
      <c r="C1112" s="13" t="s">
        <v>344</v>
      </c>
      <c r="D1112" s="13">
        <v>1606</v>
      </c>
      <c r="E1112" s="13" t="s">
        <v>2527</v>
      </c>
      <c r="F1112" s="13" t="s">
        <v>33</v>
      </c>
      <c r="G1112" s="14">
        <v>1653022796352</v>
      </c>
      <c r="H1112" s="55">
        <v>0.778171296296296</v>
      </c>
      <c r="I1112" s="33">
        <v>44889.778171296297</v>
      </c>
      <c r="J1112" s="58">
        <v>44889</v>
      </c>
      <c r="K1112" s="13" t="s">
        <v>263</v>
      </c>
      <c r="L1112" s="13" t="s">
        <v>69</v>
      </c>
      <c r="M1112" s="13" t="s">
        <v>103</v>
      </c>
      <c r="N1112" s="13" t="s">
        <v>206</v>
      </c>
      <c r="O1112" s="33" t="s">
        <v>38</v>
      </c>
      <c r="P1112" s="58" t="s">
        <v>38</v>
      </c>
      <c r="Q1112" s="33" t="s">
        <v>207</v>
      </c>
      <c r="R1112" s="14" t="s">
        <v>38</v>
      </c>
      <c r="S1112" s="13" t="s">
        <v>208</v>
      </c>
      <c r="T1112" s="13" t="s">
        <v>209</v>
      </c>
      <c r="U1112" s="33">
        <f t="shared" ca="1" si="204"/>
        <v>45744.56914039352</v>
      </c>
      <c r="V1112" s="13" t="str">
        <f t="shared" si="205"/>
        <v>Mumbai</v>
      </c>
      <c r="W1112" s="13" t="str">
        <f t="shared" si="206"/>
        <v>RI</v>
      </c>
      <c r="X1112" s="13">
        <f t="shared" si="207"/>
        <v>18</v>
      </c>
      <c r="Y1112" s="13" t="str">
        <f>IFERROR(VLOOKUP(C1112,ReceivingTeam[],2,FALSE),"HelpDesk")</f>
        <v>HelpDesk</v>
      </c>
      <c r="Z1112" s="67">
        <f t="shared" si="208"/>
        <v>44890.444837962961</v>
      </c>
      <c r="AA1112" s="68">
        <f t="shared" si="209"/>
        <v>44889</v>
      </c>
      <c r="AB1112" s="69" t="b">
        <f t="shared" si="210"/>
        <v>1</v>
      </c>
      <c r="AC1112" s="70">
        <f t="shared" si="211"/>
        <v>0.5</v>
      </c>
      <c r="AD1112" s="67">
        <f t="shared" si="212"/>
        <v>44890.444837962961</v>
      </c>
      <c r="AE1112" s="67">
        <f>VLOOKUP(V1112,'Branch Wise Work Timelines'!C:G,3,FALSE)+AA1112</f>
        <v>44889.416666666664</v>
      </c>
      <c r="AF1112" s="67">
        <f>IF(V1112="Bangalore",VLOOKUP(V1112,'Branch Wise Work Timelines'!C:G,4,FALSE)+AA1112+1,IF(V1112="Mumbai",VLOOKUP(V1112,'Branch Wise Work Timelines'!C:G,4,FALSE)+AA1112+1,VLOOKUP(V1112,'Branch Wise Work Timelines'!C:G,4,FALSE)+AA1112))</f>
        <v>44890.25</v>
      </c>
      <c r="AG1112" s="67">
        <f>WORKDAY.INTL(AA1112,1,11)+VLOOKUP(V1112,'Branch Wise Work Timelines'!C:G,3,FALSE)</f>
        <v>44890.416666666664</v>
      </c>
      <c r="AH1112" s="69" t="str">
        <f t="shared" ca="1" si="213"/>
        <v>Out of TAT</v>
      </c>
      <c r="AI1112" s="69">
        <f t="shared" ca="1" si="214"/>
        <v>20499</v>
      </c>
      <c r="AJ1112" s="69" t="str">
        <f ca="1">IF(AI1112&lt;0,"0-12",IFERROR(VLOOKUP(AI1112,Breakup[],2,FALSE),"&gt;24"))</f>
        <v>&gt;24</v>
      </c>
      <c r="AK1112" s="69" t="str">
        <f>VLOOKUP(V1112,Master!B:D,3,FALSE)</f>
        <v>East</v>
      </c>
      <c r="AL1112" s="69" t="str">
        <f t="shared" si="215"/>
        <v>Mumbai</v>
      </c>
    </row>
    <row r="1113" spans="1:38">
      <c r="A1113" s="13" t="s">
        <v>2528</v>
      </c>
      <c r="B1113" s="54">
        <v>44701.514404432899</v>
      </c>
      <c r="C1113" s="13" t="s">
        <v>347</v>
      </c>
      <c r="D1113" s="13">
        <v>772</v>
      </c>
      <c r="E1113" s="13" t="s">
        <v>2529</v>
      </c>
      <c r="F1113" s="13" t="s">
        <v>33</v>
      </c>
      <c r="G1113" s="14">
        <v>1653030194519</v>
      </c>
      <c r="H1113" s="55">
        <v>0.42833333333333301</v>
      </c>
      <c r="I1113" s="33">
        <v>44887.428333333301</v>
      </c>
      <c r="J1113" s="58">
        <v>44887</v>
      </c>
      <c r="K1113" s="13" t="s">
        <v>325</v>
      </c>
      <c r="L1113" s="13" t="s">
        <v>55</v>
      </c>
      <c r="M1113" s="13" t="s">
        <v>347</v>
      </c>
      <c r="N1113" s="13" t="s">
        <v>206</v>
      </c>
      <c r="O1113" s="33" t="s">
        <v>38</v>
      </c>
      <c r="P1113" s="58" t="s">
        <v>38</v>
      </c>
      <c r="Q1113" s="33" t="s">
        <v>207</v>
      </c>
      <c r="R1113" s="14" t="s">
        <v>38</v>
      </c>
      <c r="S1113" s="13" t="s">
        <v>208</v>
      </c>
      <c r="T1113" s="13" t="s">
        <v>209</v>
      </c>
      <c r="U1113" s="33">
        <f t="shared" ca="1" si="204"/>
        <v>45744.56914039352</v>
      </c>
      <c r="V1113" s="13" t="str">
        <f t="shared" si="205"/>
        <v>Delhi</v>
      </c>
      <c r="W1113" s="13" t="str">
        <f t="shared" si="206"/>
        <v>RI</v>
      </c>
      <c r="X1113" s="13">
        <f t="shared" si="207"/>
        <v>10</v>
      </c>
      <c r="Y1113" s="13" t="str">
        <f>IFERROR(VLOOKUP(C1113,ReceivingTeam[],2,FALSE),"HelpDesk")</f>
        <v>HelpDesk</v>
      </c>
      <c r="Z1113" s="67">
        <f t="shared" si="208"/>
        <v>44888.574166666629</v>
      </c>
      <c r="AA1113" s="68">
        <f t="shared" si="209"/>
        <v>44887</v>
      </c>
      <c r="AB1113" s="69" t="b">
        <f t="shared" si="210"/>
        <v>1</v>
      </c>
      <c r="AC1113" s="70">
        <f t="shared" si="211"/>
        <v>0.5</v>
      </c>
      <c r="AD1113" s="67">
        <f t="shared" si="212"/>
        <v>44888.574166666629</v>
      </c>
      <c r="AE1113" s="67">
        <f>VLOOKUP(V1113,'Branch Wise Work Timelines'!C:G,3,FALSE)+AA1113</f>
        <v>44887.416666666664</v>
      </c>
      <c r="AF1113" s="67">
        <f>IF(V1113="Bangalore",VLOOKUP(V1113,'Branch Wise Work Timelines'!C:G,4,FALSE)+AA1113+1,IF(V1113="Mumbai",VLOOKUP(V1113,'Branch Wise Work Timelines'!C:G,4,FALSE)+AA1113+1,VLOOKUP(V1113,'Branch Wise Work Timelines'!C:G,4,FALSE)+AA1113))</f>
        <v>44887.770833333336</v>
      </c>
      <c r="AG1113" s="67">
        <f>WORKDAY.INTL(AA1113,1,11)+VLOOKUP(V1113,'Branch Wise Work Timelines'!C:G,3,FALSE)</f>
        <v>44888.416666666664</v>
      </c>
      <c r="AH1113" s="69" t="str">
        <f t="shared" ca="1" si="213"/>
        <v>Out of TAT</v>
      </c>
      <c r="AI1113" s="69">
        <f t="shared" ca="1" si="214"/>
        <v>20544</v>
      </c>
      <c r="AJ1113" s="69" t="str">
        <f ca="1">IF(AI1113&lt;0,"0-12",IFERROR(VLOOKUP(AI1113,Breakup[],2,FALSE),"&gt;24"))</f>
        <v>&gt;24</v>
      </c>
      <c r="AK1113" s="69" t="str">
        <f>VLOOKUP(V1113,Master!B:D,3,FALSE)</f>
        <v>North</v>
      </c>
      <c r="AL1113" s="69" t="str">
        <f t="shared" si="215"/>
        <v>Delhi</v>
      </c>
    </row>
    <row r="1114" spans="1:38">
      <c r="A1114" s="13" t="s">
        <v>2530</v>
      </c>
      <c r="B1114" s="54">
        <v>44701.4661564005</v>
      </c>
      <c r="C1114" s="13" t="s">
        <v>450</v>
      </c>
      <c r="D1114" s="13">
        <v>673</v>
      </c>
      <c r="E1114" s="13" t="s">
        <v>2531</v>
      </c>
      <c r="F1114" s="13" t="s">
        <v>33</v>
      </c>
      <c r="G1114" s="14">
        <v>1653027917208</v>
      </c>
      <c r="H1114" s="55">
        <v>0.87627314814814805</v>
      </c>
      <c r="I1114" s="33">
        <v>44886.876273148097</v>
      </c>
      <c r="J1114" s="58">
        <v>44886</v>
      </c>
      <c r="K1114" s="13" t="s">
        <v>452</v>
      </c>
      <c r="L1114" s="13" t="s">
        <v>36</v>
      </c>
      <c r="M1114" s="13" t="s">
        <v>450</v>
      </c>
      <c r="N1114" s="13" t="s">
        <v>206</v>
      </c>
      <c r="O1114" s="33" t="s">
        <v>38</v>
      </c>
      <c r="P1114" s="58" t="s">
        <v>38</v>
      </c>
      <c r="Q1114" s="33" t="s">
        <v>207</v>
      </c>
      <c r="R1114" s="14" t="s">
        <v>38</v>
      </c>
      <c r="S1114" s="13" t="s">
        <v>216</v>
      </c>
      <c r="T1114" s="13" t="s">
        <v>217</v>
      </c>
      <c r="U1114" s="33">
        <f t="shared" ca="1" si="204"/>
        <v>45744.56914039352</v>
      </c>
      <c r="V1114" s="13" t="str">
        <f t="shared" si="205"/>
        <v>Chennai</v>
      </c>
      <c r="W1114" s="13" t="str">
        <f t="shared" si="206"/>
        <v>RI</v>
      </c>
      <c r="X1114" s="13">
        <f t="shared" si="207"/>
        <v>21</v>
      </c>
      <c r="Y1114" s="13" t="str">
        <f>IFERROR(VLOOKUP(C1114,ReceivingTeam[],2,FALSE),"HelpDesk")</f>
        <v>HelpDesk</v>
      </c>
      <c r="Z1114" s="67">
        <f t="shared" si="208"/>
        <v>44888.022106481425</v>
      </c>
      <c r="AA1114" s="68">
        <f t="shared" si="209"/>
        <v>44886</v>
      </c>
      <c r="AB1114" s="69" t="b">
        <f t="shared" si="210"/>
        <v>1</v>
      </c>
      <c r="AC1114" s="70">
        <f t="shared" si="211"/>
        <v>0.5</v>
      </c>
      <c r="AD1114" s="67">
        <f t="shared" si="212"/>
        <v>44888.022106481425</v>
      </c>
      <c r="AE1114" s="67">
        <f>VLOOKUP(V1114,'Branch Wise Work Timelines'!C:G,3,FALSE)+AA1114</f>
        <v>44886.416666666664</v>
      </c>
      <c r="AF1114" s="67">
        <f>IF(V1114="Bangalore",VLOOKUP(V1114,'Branch Wise Work Timelines'!C:G,4,FALSE)+AA1114+1,IF(V1114="Mumbai",VLOOKUP(V1114,'Branch Wise Work Timelines'!C:G,4,FALSE)+AA1114+1,VLOOKUP(V1114,'Branch Wise Work Timelines'!C:G,4,FALSE)+AA1114))</f>
        <v>44886.770833333336</v>
      </c>
      <c r="AG1114" s="67">
        <f>WORKDAY.INTL(AA1114,1,11)+VLOOKUP(V1114,'Branch Wise Work Timelines'!C:G,3,FALSE)</f>
        <v>44887.416666666664</v>
      </c>
      <c r="AH1114" s="69" t="str">
        <f t="shared" ca="1" si="213"/>
        <v>Out of TAT</v>
      </c>
      <c r="AI1114" s="69">
        <f t="shared" ca="1" si="214"/>
        <v>20558</v>
      </c>
      <c r="AJ1114" s="69" t="str">
        <f ca="1">IF(AI1114&lt;0,"0-12",IFERROR(VLOOKUP(AI1114,Breakup[],2,FALSE),"&gt;24"))</f>
        <v>&gt;24</v>
      </c>
      <c r="AK1114" s="69" t="str">
        <f>VLOOKUP(V1114,Master!B:D,3,FALSE)</f>
        <v>South</v>
      </c>
      <c r="AL1114" s="69" t="str">
        <f t="shared" si="215"/>
        <v>Chennai</v>
      </c>
    </row>
    <row r="1115" spans="1:38">
      <c r="A1115" s="13" t="s">
        <v>2532</v>
      </c>
      <c r="B1115" s="54">
        <v>44701.619860300903</v>
      </c>
      <c r="C1115" s="13" t="s">
        <v>87</v>
      </c>
      <c r="D1115" s="13">
        <v>1938</v>
      </c>
      <c r="E1115" s="13" t="s">
        <v>2533</v>
      </c>
      <c r="F1115" s="13" t="s">
        <v>33</v>
      </c>
      <c r="G1115" s="14">
        <v>1653044260842</v>
      </c>
      <c r="H1115" s="55">
        <v>0.86800925925925898</v>
      </c>
      <c r="I1115" s="33">
        <v>44883.868009259299</v>
      </c>
      <c r="J1115" s="58">
        <v>44883</v>
      </c>
      <c r="K1115" s="13" t="s">
        <v>213</v>
      </c>
      <c r="L1115" s="13" t="s">
        <v>30</v>
      </c>
      <c r="M1115" s="13" t="s">
        <v>282</v>
      </c>
      <c r="N1115" s="13" t="s">
        <v>206</v>
      </c>
      <c r="O1115" s="33" t="s">
        <v>38</v>
      </c>
      <c r="P1115" s="58" t="s">
        <v>38</v>
      </c>
      <c r="Q1115" s="33" t="s">
        <v>207</v>
      </c>
      <c r="R1115" s="14" t="s">
        <v>38</v>
      </c>
      <c r="S1115" s="13" t="s">
        <v>216</v>
      </c>
      <c r="T1115" s="13" t="s">
        <v>217</v>
      </c>
      <c r="U1115" s="33">
        <f t="shared" ca="1" si="204"/>
        <v>45744.56914039352</v>
      </c>
      <c r="V1115" s="13" t="str">
        <f t="shared" si="205"/>
        <v>Bangalore</v>
      </c>
      <c r="W1115" s="13" t="str">
        <f t="shared" si="206"/>
        <v>RI</v>
      </c>
      <c r="X1115" s="13">
        <f t="shared" si="207"/>
        <v>20</v>
      </c>
      <c r="Y1115" s="13" t="str">
        <f>IFERROR(VLOOKUP(C1115,ReceivingTeam[],2,FALSE),"HelpDesk")</f>
        <v>Branch office</v>
      </c>
      <c r="Z1115" s="67">
        <f t="shared" si="208"/>
        <v>44884.680509259299</v>
      </c>
      <c r="AA1115" s="68">
        <f t="shared" si="209"/>
        <v>44883</v>
      </c>
      <c r="AB1115" s="69" t="b">
        <f t="shared" si="210"/>
        <v>1</v>
      </c>
      <c r="AC1115" s="70">
        <f t="shared" si="211"/>
        <v>0.5</v>
      </c>
      <c r="AD1115" s="67">
        <f t="shared" si="212"/>
        <v>44884.680509259299</v>
      </c>
      <c r="AE1115" s="67">
        <f>VLOOKUP(V1115,'Branch Wise Work Timelines'!C:G,3,FALSE)+AA1115</f>
        <v>44883.416666666664</v>
      </c>
      <c r="AF1115" s="67">
        <f>IF(V1115="Bangalore",VLOOKUP(V1115,'Branch Wise Work Timelines'!C:G,4,FALSE)+AA1115+1,IF(V1115="Mumbai",VLOOKUP(V1115,'Branch Wise Work Timelines'!C:G,4,FALSE)+AA1115+1,VLOOKUP(V1115,'Branch Wise Work Timelines'!C:G,4,FALSE)+AA1115))</f>
        <v>44884.104166666664</v>
      </c>
      <c r="AG1115" s="67">
        <f>WORKDAY.INTL(AA1115,1,11)+VLOOKUP(V1115,'Branch Wise Work Timelines'!C:G,3,FALSE)</f>
        <v>44884.416666666664</v>
      </c>
      <c r="AH1115" s="69" t="str">
        <f t="shared" ca="1" si="213"/>
        <v>Out of TAT</v>
      </c>
      <c r="AI1115" s="69">
        <f t="shared" ca="1" si="214"/>
        <v>20638</v>
      </c>
      <c r="AJ1115" s="69" t="str">
        <f ca="1">IF(AI1115&lt;0,"0-12",IFERROR(VLOOKUP(AI1115,Breakup[],2,FALSE),"&gt;24"))</f>
        <v>&gt;24</v>
      </c>
      <c r="AK1115" s="69" t="str">
        <f>VLOOKUP(V1115,Master!B:D,3,FALSE)</f>
        <v>South</v>
      </c>
      <c r="AL1115" s="69" t="str">
        <f t="shared" si="215"/>
        <v>Bangalore</v>
      </c>
    </row>
    <row r="1116" spans="1:38">
      <c r="A1116" s="13" t="s">
        <v>2534</v>
      </c>
      <c r="B1116" s="54">
        <v>44701.545359687501</v>
      </c>
      <c r="C1116" s="13" t="s">
        <v>1232</v>
      </c>
      <c r="D1116" s="13">
        <v>1372</v>
      </c>
      <c r="E1116" s="13" t="s">
        <v>2535</v>
      </c>
      <c r="F1116" s="13" t="s">
        <v>33</v>
      </c>
      <c r="G1116" s="14">
        <v>1653032962527</v>
      </c>
      <c r="H1116" s="55">
        <v>0.420451388888889</v>
      </c>
      <c r="I1116" s="33">
        <v>44884.420451388898</v>
      </c>
      <c r="J1116" s="58">
        <v>44884</v>
      </c>
      <c r="K1116" s="13" t="s">
        <v>213</v>
      </c>
      <c r="L1116" s="13" t="s">
        <v>30</v>
      </c>
      <c r="M1116" s="13" t="s">
        <v>282</v>
      </c>
      <c r="N1116" s="13" t="s">
        <v>206</v>
      </c>
      <c r="O1116" s="33" t="s">
        <v>38</v>
      </c>
      <c r="P1116" s="58" t="s">
        <v>38</v>
      </c>
      <c r="Q1116" s="33" t="s">
        <v>207</v>
      </c>
      <c r="R1116" s="14" t="s">
        <v>38</v>
      </c>
      <c r="S1116" s="13" t="s">
        <v>216</v>
      </c>
      <c r="T1116" s="13" t="s">
        <v>278</v>
      </c>
      <c r="U1116" s="33">
        <f t="shared" ca="1" si="204"/>
        <v>45744.56914039352</v>
      </c>
      <c r="V1116" s="13" t="str">
        <f t="shared" si="205"/>
        <v>Bangalore</v>
      </c>
      <c r="W1116" s="13" t="str">
        <f t="shared" si="206"/>
        <v>RI</v>
      </c>
      <c r="X1116" s="13">
        <f t="shared" si="207"/>
        <v>10</v>
      </c>
      <c r="Y1116" s="13" t="str">
        <f>IFERROR(VLOOKUP(C1116,ReceivingTeam[],2,FALSE),"HelpDesk")</f>
        <v>HelpDesk</v>
      </c>
      <c r="Z1116" s="67">
        <f t="shared" si="208"/>
        <v>44888.732951388898</v>
      </c>
      <c r="AA1116" s="68">
        <f t="shared" si="209"/>
        <v>44884</v>
      </c>
      <c r="AB1116" s="69" t="b">
        <f t="shared" si="210"/>
        <v>1</v>
      </c>
      <c r="AC1116" s="70">
        <f t="shared" si="211"/>
        <v>3</v>
      </c>
      <c r="AD1116" s="67">
        <f t="shared" si="212"/>
        <v>44888.732951388898</v>
      </c>
      <c r="AE1116" s="67">
        <f>VLOOKUP(V1116,'Branch Wise Work Timelines'!C:G,3,FALSE)+AA1116</f>
        <v>44884.416666666664</v>
      </c>
      <c r="AF1116" s="67">
        <f>IF(V1116="Bangalore",VLOOKUP(V1116,'Branch Wise Work Timelines'!C:G,4,FALSE)+AA1116+1,IF(V1116="Mumbai",VLOOKUP(V1116,'Branch Wise Work Timelines'!C:G,4,FALSE)+AA1116+1,VLOOKUP(V1116,'Branch Wise Work Timelines'!C:G,4,FALSE)+AA1116))</f>
        <v>44885.104166666664</v>
      </c>
      <c r="AG1116" s="67">
        <f>WORKDAY.INTL(AA1116,1,11)+VLOOKUP(V1116,'Branch Wise Work Timelines'!C:G,3,FALSE)</f>
        <v>44886.416666666664</v>
      </c>
      <c r="AH1116" s="69" t="str">
        <f t="shared" ca="1" si="213"/>
        <v>Out of TAT</v>
      </c>
      <c r="AI1116" s="69">
        <f t="shared" ca="1" si="214"/>
        <v>20541</v>
      </c>
      <c r="AJ1116" s="69" t="str">
        <f ca="1">IF(AI1116&lt;0,"0-12",IFERROR(VLOOKUP(AI1116,Breakup[],2,FALSE),"&gt;24"))</f>
        <v>&gt;24</v>
      </c>
      <c r="AK1116" s="69" t="str">
        <f>VLOOKUP(V1116,Master!B:D,3,FALSE)</f>
        <v>South</v>
      </c>
      <c r="AL1116" s="69" t="str">
        <f t="shared" si="215"/>
        <v>Bangalore</v>
      </c>
    </row>
    <row r="1117" spans="1:38">
      <c r="A1117" s="13" t="s">
        <v>2536</v>
      </c>
      <c r="B1117" s="54">
        <v>44701.552245486098</v>
      </c>
      <c r="C1117" s="13" t="s">
        <v>1232</v>
      </c>
      <c r="D1117" s="13">
        <v>1462</v>
      </c>
      <c r="E1117" s="13" t="s">
        <v>2537</v>
      </c>
      <c r="F1117" s="13" t="s">
        <v>33</v>
      </c>
      <c r="G1117" s="14">
        <v>1653035836057</v>
      </c>
      <c r="H1117" s="55">
        <v>0.66744212962963001</v>
      </c>
      <c r="I1117" s="33">
        <v>44889.667442129597</v>
      </c>
      <c r="J1117" s="58">
        <v>44889</v>
      </c>
      <c r="K1117" s="13" t="s">
        <v>213</v>
      </c>
      <c r="L1117" s="13" t="s">
        <v>30</v>
      </c>
      <c r="M1117" s="13" t="s">
        <v>282</v>
      </c>
      <c r="N1117" s="13" t="s">
        <v>206</v>
      </c>
      <c r="O1117" s="33" t="s">
        <v>38</v>
      </c>
      <c r="P1117" s="58" t="s">
        <v>38</v>
      </c>
      <c r="Q1117" s="33" t="s">
        <v>207</v>
      </c>
      <c r="R1117" s="14" t="s">
        <v>38</v>
      </c>
      <c r="S1117" s="13" t="s">
        <v>208</v>
      </c>
      <c r="T1117" s="13" t="s">
        <v>209</v>
      </c>
      <c r="U1117" s="33">
        <f t="shared" ca="1" si="204"/>
        <v>45744.56914039352</v>
      </c>
      <c r="V1117" s="13" t="str">
        <f t="shared" si="205"/>
        <v>Bangalore</v>
      </c>
      <c r="W1117" s="13" t="str">
        <f t="shared" si="206"/>
        <v>RI</v>
      </c>
      <c r="X1117" s="13">
        <f t="shared" si="207"/>
        <v>16</v>
      </c>
      <c r="Y1117" s="13" t="str">
        <f>IFERROR(VLOOKUP(C1117,ReceivingTeam[],2,FALSE),"HelpDesk")</f>
        <v>HelpDesk</v>
      </c>
      <c r="Z1117" s="67">
        <f t="shared" si="208"/>
        <v>44890.479942129597</v>
      </c>
      <c r="AA1117" s="68">
        <f t="shared" si="209"/>
        <v>44889</v>
      </c>
      <c r="AB1117" s="69" t="b">
        <f t="shared" si="210"/>
        <v>1</v>
      </c>
      <c r="AC1117" s="70">
        <f t="shared" si="211"/>
        <v>0.5</v>
      </c>
      <c r="AD1117" s="67">
        <f t="shared" si="212"/>
        <v>44890.479942129597</v>
      </c>
      <c r="AE1117" s="67">
        <f>VLOOKUP(V1117,'Branch Wise Work Timelines'!C:G,3,FALSE)+AA1117</f>
        <v>44889.416666666664</v>
      </c>
      <c r="AF1117" s="67">
        <f>IF(V1117="Bangalore",VLOOKUP(V1117,'Branch Wise Work Timelines'!C:G,4,FALSE)+AA1117+1,IF(V1117="Mumbai",VLOOKUP(V1117,'Branch Wise Work Timelines'!C:G,4,FALSE)+AA1117+1,VLOOKUP(V1117,'Branch Wise Work Timelines'!C:G,4,FALSE)+AA1117))</f>
        <v>44890.104166666664</v>
      </c>
      <c r="AG1117" s="67">
        <f>WORKDAY.INTL(AA1117,1,11)+VLOOKUP(V1117,'Branch Wise Work Timelines'!C:G,3,FALSE)</f>
        <v>44890.416666666664</v>
      </c>
      <c r="AH1117" s="69" t="str">
        <f t="shared" ca="1" si="213"/>
        <v>Out of TAT</v>
      </c>
      <c r="AI1117" s="69">
        <f t="shared" ca="1" si="214"/>
        <v>20499</v>
      </c>
      <c r="AJ1117" s="69" t="str">
        <f ca="1">IF(AI1117&lt;0,"0-12",IFERROR(VLOOKUP(AI1117,Breakup[],2,FALSE),"&gt;24"))</f>
        <v>&gt;24</v>
      </c>
      <c r="AK1117" s="69" t="str">
        <f>VLOOKUP(V1117,Master!B:D,3,FALSE)</f>
        <v>South</v>
      </c>
      <c r="AL1117" s="69" t="str">
        <f t="shared" si="215"/>
        <v>Bangalore</v>
      </c>
    </row>
    <row r="1118" spans="1:38">
      <c r="A1118" s="13" t="s">
        <v>2538</v>
      </c>
      <c r="B1118" s="54">
        <v>44700.565170636597</v>
      </c>
      <c r="C1118" s="13" t="s">
        <v>535</v>
      </c>
      <c r="D1118" s="13">
        <v>1702</v>
      </c>
      <c r="E1118" s="13" t="s">
        <v>2539</v>
      </c>
      <c r="F1118" s="13" t="s">
        <v>33</v>
      </c>
      <c r="G1118" s="14">
        <v>1653030411662</v>
      </c>
      <c r="H1118" s="55">
        <v>0.26665509259259301</v>
      </c>
      <c r="I1118" s="33">
        <v>44882.266655092601</v>
      </c>
      <c r="J1118" s="58">
        <v>44882</v>
      </c>
      <c r="K1118" s="13" t="s">
        <v>397</v>
      </c>
      <c r="L1118" s="13" t="s">
        <v>50</v>
      </c>
      <c r="M1118" s="13" t="s">
        <v>153</v>
      </c>
      <c r="N1118" s="13" t="s">
        <v>206</v>
      </c>
      <c r="O1118" s="33" t="s">
        <v>38</v>
      </c>
      <c r="P1118" s="58" t="s">
        <v>38</v>
      </c>
      <c r="Q1118" s="33" t="s">
        <v>207</v>
      </c>
      <c r="R1118" s="14" t="s">
        <v>38</v>
      </c>
      <c r="S1118" s="13" t="s">
        <v>216</v>
      </c>
      <c r="T1118" s="13" t="s">
        <v>217</v>
      </c>
      <c r="U1118" s="33">
        <f t="shared" ca="1" si="204"/>
        <v>45744.56914039352</v>
      </c>
      <c r="V1118" s="13" t="str">
        <f t="shared" si="205"/>
        <v>Cochin</v>
      </c>
      <c r="W1118" s="13" t="str">
        <f t="shared" si="206"/>
        <v>RI</v>
      </c>
      <c r="X1118" s="13">
        <f t="shared" si="207"/>
        <v>6</v>
      </c>
      <c r="Y1118" s="13" t="str">
        <f>IFERROR(VLOOKUP(C1118,ReceivingTeam[],2,FALSE),"HelpDesk")</f>
        <v>HelpDesk</v>
      </c>
      <c r="Z1118" s="67">
        <f t="shared" si="208"/>
        <v>44883.562499999993</v>
      </c>
      <c r="AA1118" s="68">
        <f t="shared" si="209"/>
        <v>44882</v>
      </c>
      <c r="AB1118" s="69" t="b">
        <f t="shared" si="210"/>
        <v>1</v>
      </c>
      <c r="AC1118" s="70">
        <f t="shared" si="211"/>
        <v>0.5</v>
      </c>
      <c r="AD1118" s="67">
        <f t="shared" si="212"/>
        <v>44883.562499999993</v>
      </c>
      <c r="AE1118" s="67">
        <f>VLOOKUP(V1118,'Branch Wise Work Timelines'!C:G,3,FALSE)+AA1118</f>
        <v>44882.416666666664</v>
      </c>
      <c r="AF1118" s="67">
        <f>IF(V1118="Bangalore",VLOOKUP(V1118,'Branch Wise Work Timelines'!C:G,4,FALSE)+AA1118+1,IF(V1118="Mumbai",VLOOKUP(V1118,'Branch Wise Work Timelines'!C:G,4,FALSE)+AA1118+1,VLOOKUP(V1118,'Branch Wise Work Timelines'!C:G,4,FALSE)+AA1118))</f>
        <v>44882.770833333336</v>
      </c>
      <c r="AG1118" s="67">
        <f>WORKDAY.INTL(AA1118,1,11)+VLOOKUP(V1118,'Branch Wise Work Timelines'!C:G,3,FALSE)</f>
        <v>44883.416666666664</v>
      </c>
      <c r="AH1118" s="69" t="str">
        <f t="shared" ca="1" si="213"/>
        <v>Out of TAT</v>
      </c>
      <c r="AI1118" s="69">
        <f t="shared" ca="1" si="214"/>
        <v>20665</v>
      </c>
      <c r="AJ1118" s="69" t="str">
        <f ca="1">IF(AI1118&lt;0,"0-12",IFERROR(VLOOKUP(AI1118,Breakup[],2,FALSE),"&gt;24"))</f>
        <v>&gt;24</v>
      </c>
      <c r="AK1118" s="69" t="str">
        <f>VLOOKUP(V1118,Master!B:D,3,FALSE)</f>
        <v>South</v>
      </c>
      <c r="AL1118" s="69" t="str">
        <f t="shared" si="215"/>
        <v>Cochin</v>
      </c>
    </row>
    <row r="1119" spans="1:38">
      <c r="A1119" s="13" t="s">
        <v>2540</v>
      </c>
      <c r="B1119" s="54">
        <v>44701.600394872701</v>
      </c>
      <c r="C1119" s="13" t="s">
        <v>311</v>
      </c>
      <c r="D1119" s="13">
        <v>750</v>
      </c>
      <c r="E1119" s="13" t="s">
        <v>2541</v>
      </c>
      <c r="F1119" s="13" t="s">
        <v>33</v>
      </c>
      <c r="G1119" s="14">
        <v>1653041501821</v>
      </c>
      <c r="H1119" s="55">
        <v>6.4490740740740696E-2</v>
      </c>
      <c r="I1119" s="33">
        <v>44884.064490740697</v>
      </c>
      <c r="J1119" s="58">
        <v>44884</v>
      </c>
      <c r="K1119" s="13" t="s">
        <v>313</v>
      </c>
      <c r="L1119" s="13" t="s">
        <v>60</v>
      </c>
      <c r="M1119" s="13" t="s">
        <v>314</v>
      </c>
      <c r="N1119" s="13" t="s">
        <v>206</v>
      </c>
      <c r="O1119" s="33" t="s">
        <v>38</v>
      </c>
      <c r="P1119" s="58" t="s">
        <v>38</v>
      </c>
      <c r="Q1119" s="33" t="s">
        <v>207</v>
      </c>
      <c r="R1119" s="14" t="s">
        <v>38</v>
      </c>
      <c r="S1119" s="13" t="s">
        <v>208</v>
      </c>
      <c r="T1119" s="13" t="s">
        <v>209</v>
      </c>
      <c r="U1119" s="33">
        <f t="shared" ca="1" si="204"/>
        <v>45744.56914039352</v>
      </c>
      <c r="V1119" s="13" t="str">
        <f t="shared" si="205"/>
        <v>Hyderabad</v>
      </c>
      <c r="W1119" s="13" t="str">
        <f t="shared" si="206"/>
        <v>RI</v>
      </c>
      <c r="X1119" s="13">
        <f t="shared" si="207"/>
        <v>1</v>
      </c>
      <c r="Y1119" s="13" t="str">
        <f>IFERROR(VLOOKUP(C1119,ReceivingTeam[],2,FALSE),"HelpDesk")</f>
        <v>HelpDesk</v>
      </c>
      <c r="Z1119" s="67">
        <f t="shared" si="208"/>
        <v>44886.562499999993</v>
      </c>
      <c r="AA1119" s="68">
        <f t="shared" si="209"/>
        <v>44884</v>
      </c>
      <c r="AB1119" s="69" t="b">
        <f t="shared" si="210"/>
        <v>1</v>
      </c>
      <c r="AC1119" s="70">
        <f t="shared" si="211"/>
        <v>0.5</v>
      </c>
      <c r="AD1119" s="67">
        <f t="shared" si="212"/>
        <v>44886.562499999993</v>
      </c>
      <c r="AE1119" s="67">
        <f>VLOOKUP(V1119,'Branch Wise Work Timelines'!C:G,3,FALSE)+AA1119</f>
        <v>44884.416666666664</v>
      </c>
      <c r="AF1119" s="67">
        <f>IF(V1119="Bangalore",VLOOKUP(V1119,'Branch Wise Work Timelines'!C:G,4,FALSE)+AA1119+1,IF(V1119="Mumbai",VLOOKUP(V1119,'Branch Wise Work Timelines'!C:G,4,FALSE)+AA1119+1,VLOOKUP(V1119,'Branch Wise Work Timelines'!C:G,4,FALSE)+AA1119))</f>
        <v>44884.770833333336</v>
      </c>
      <c r="AG1119" s="67">
        <f>WORKDAY.INTL(AA1119,1,11)+VLOOKUP(V1119,'Branch Wise Work Timelines'!C:G,3,FALSE)</f>
        <v>44886.416666666664</v>
      </c>
      <c r="AH1119" s="69" t="str">
        <f t="shared" ca="1" si="213"/>
        <v>Out of TAT</v>
      </c>
      <c r="AI1119" s="69">
        <f t="shared" ca="1" si="214"/>
        <v>20593</v>
      </c>
      <c r="AJ1119" s="69" t="str">
        <f ca="1">IF(AI1119&lt;0,"0-12",IFERROR(VLOOKUP(AI1119,Breakup[],2,FALSE),"&gt;24"))</f>
        <v>&gt;24</v>
      </c>
      <c r="AK1119" s="69" t="str">
        <f>VLOOKUP(V1119,Master!B:D,3,FALSE)</f>
        <v>South</v>
      </c>
      <c r="AL1119" s="69" t="str">
        <f t="shared" si="215"/>
        <v>Hyderabad</v>
      </c>
    </row>
    <row r="1120" spans="1:38">
      <c r="A1120" s="13" t="s">
        <v>2542</v>
      </c>
      <c r="B1120" s="54">
        <v>44700.478674965299</v>
      </c>
      <c r="C1120" s="13" t="s">
        <v>979</v>
      </c>
      <c r="D1120" s="13">
        <v>205</v>
      </c>
      <c r="E1120" s="13" t="s">
        <v>2543</v>
      </c>
      <c r="F1120" s="13" t="s">
        <v>33</v>
      </c>
      <c r="G1120" s="14">
        <v>1653044005166</v>
      </c>
      <c r="H1120" s="55">
        <v>0.25846064814814801</v>
      </c>
      <c r="I1120" s="33">
        <v>44890.258460648103</v>
      </c>
      <c r="J1120" s="58">
        <v>44890</v>
      </c>
      <c r="K1120" s="13" t="s">
        <v>437</v>
      </c>
      <c r="L1120" s="13" t="s">
        <v>12</v>
      </c>
      <c r="M1120" s="13" t="s">
        <v>435</v>
      </c>
      <c r="N1120" s="13" t="s">
        <v>206</v>
      </c>
      <c r="O1120" s="33" t="s">
        <v>38</v>
      </c>
      <c r="P1120" s="58" t="s">
        <v>38</v>
      </c>
      <c r="Q1120" s="33" t="s">
        <v>207</v>
      </c>
      <c r="R1120" s="14" t="s">
        <v>38</v>
      </c>
      <c r="S1120" s="13" t="s">
        <v>208</v>
      </c>
      <c r="T1120" s="13" t="s">
        <v>209</v>
      </c>
      <c r="U1120" s="33">
        <f t="shared" ca="1" si="204"/>
        <v>45744.56914039352</v>
      </c>
      <c r="V1120" s="13" t="str">
        <f t="shared" si="205"/>
        <v>Ahmedabad</v>
      </c>
      <c r="W1120" s="13" t="str">
        <f t="shared" si="206"/>
        <v>RI</v>
      </c>
      <c r="X1120" s="13">
        <f t="shared" si="207"/>
        <v>6</v>
      </c>
      <c r="Y1120" s="13" t="str">
        <f>IFERROR(VLOOKUP(C1120,ReceivingTeam[],2,FALSE),"HelpDesk")</f>
        <v>HelpDesk</v>
      </c>
      <c r="Z1120" s="67">
        <f t="shared" si="208"/>
        <v>44891.562499999993</v>
      </c>
      <c r="AA1120" s="68">
        <f t="shared" si="209"/>
        <v>44890</v>
      </c>
      <c r="AB1120" s="69" t="b">
        <f t="shared" si="210"/>
        <v>1</v>
      </c>
      <c r="AC1120" s="70">
        <f t="shared" si="211"/>
        <v>0.5</v>
      </c>
      <c r="AD1120" s="67">
        <f t="shared" si="212"/>
        <v>44891.562499999993</v>
      </c>
      <c r="AE1120" s="67">
        <f>VLOOKUP(V1120,'Branch Wise Work Timelines'!C:G,3,FALSE)+AA1120</f>
        <v>44890.416666666664</v>
      </c>
      <c r="AF1120" s="67">
        <f>IF(V1120="Bangalore",VLOOKUP(V1120,'Branch Wise Work Timelines'!C:G,4,FALSE)+AA1120+1,IF(V1120="Mumbai",VLOOKUP(V1120,'Branch Wise Work Timelines'!C:G,4,FALSE)+AA1120+1,VLOOKUP(V1120,'Branch Wise Work Timelines'!C:G,4,FALSE)+AA1120))</f>
        <v>44890.770833333336</v>
      </c>
      <c r="AG1120" s="67">
        <f>WORKDAY.INTL(AA1120,1,11)+VLOOKUP(V1120,'Branch Wise Work Timelines'!C:G,3,FALSE)</f>
        <v>44891.416666666664</v>
      </c>
      <c r="AH1120" s="69" t="str">
        <f t="shared" ca="1" si="213"/>
        <v>Out of TAT</v>
      </c>
      <c r="AI1120" s="69">
        <f t="shared" ca="1" si="214"/>
        <v>20473</v>
      </c>
      <c r="AJ1120" s="69" t="str">
        <f ca="1">IF(AI1120&lt;0,"0-12",IFERROR(VLOOKUP(AI1120,Breakup[],2,FALSE),"&gt;24"))</f>
        <v>&gt;24</v>
      </c>
      <c r="AK1120" s="69" t="str">
        <f>VLOOKUP(V1120,Master!B:D,3,FALSE)</f>
        <v>North</v>
      </c>
      <c r="AL1120" s="69" t="str">
        <f t="shared" si="215"/>
        <v>Ahmedabad</v>
      </c>
    </row>
    <row r="1121" spans="1:38">
      <c r="A1121" s="13" t="s">
        <v>2544</v>
      </c>
      <c r="B1121" s="54">
        <v>44701.577014155097</v>
      </c>
      <c r="C1121" s="13" t="s">
        <v>344</v>
      </c>
      <c r="D1121" s="13">
        <v>975</v>
      </c>
      <c r="E1121" s="13" t="s">
        <v>2545</v>
      </c>
      <c r="F1121" s="13" t="s">
        <v>33</v>
      </c>
      <c r="G1121" s="14">
        <v>1653036381719</v>
      </c>
      <c r="H1121" s="55">
        <v>0.74329861111111095</v>
      </c>
      <c r="I1121" s="33">
        <v>44887.743298611102</v>
      </c>
      <c r="J1121" s="58">
        <v>44887</v>
      </c>
      <c r="K1121" s="13" t="s">
        <v>263</v>
      </c>
      <c r="L1121" s="13" t="s">
        <v>69</v>
      </c>
      <c r="M1121" s="13" t="s">
        <v>101</v>
      </c>
      <c r="N1121" s="13" t="s">
        <v>206</v>
      </c>
      <c r="O1121" s="33" t="s">
        <v>38</v>
      </c>
      <c r="P1121" s="58" t="s">
        <v>38</v>
      </c>
      <c r="Q1121" s="33" t="s">
        <v>207</v>
      </c>
      <c r="R1121" s="14" t="s">
        <v>38</v>
      </c>
      <c r="S1121" s="13" t="s">
        <v>208</v>
      </c>
      <c r="T1121" s="13" t="s">
        <v>209</v>
      </c>
      <c r="U1121" s="33">
        <f t="shared" ca="1" si="204"/>
        <v>45744.56914039352</v>
      </c>
      <c r="V1121" s="13" t="str">
        <f t="shared" si="205"/>
        <v>Mumbai</v>
      </c>
      <c r="W1121" s="13" t="str">
        <f t="shared" si="206"/>
        <v>RI</v>
      </c>
      <c r="X1121" s="13">
        <f t="shared" si="207"/>
        <v>17</v>
      </c>
      <c r="Y1121" s="13" t="str">
        <f>IFERROR(VLOOKUP(C1121,ReceivingTeam[],2,FALSE),"HelpDesk")</f>
        <v>HelpDesk</v>
      </c>
      <c r="Z1121" s="67">
        <f t="shared" si="208"/>
        <v>44888.243298611102</v>
      </c>
      <c r="AA1121" s="68">
        <f t="shared" si="209"/>
        <v>44887</v>
      </c>
      <c r="AB1121" s="69" t="b">
        <f t="shared" si="210"/>
        <v>1</v>
      </c>
      <c r="AC1121" s="70">
        <f t="shared" si="211"/>
        <v>0.5</v>
      </c>
      <c r="AD1121" s="67">
        <f t="shared" si="212"/>
        <v>44888.243298611102</v>
      </c>
      <c r="AE1121" s="67">
        <f>VLOOKUP(V1121,'Branch Wise Work Timelines'!C:G,3,FALSE)+AA1121</f>
        <v>44887.416666666664</v>
      </c>
      <c r="AF1121" s="67">
        <f>IF(V1121="Bangalore",VLOOKUP(V1121,'Branch Wise Work Timelines'!C:G,4,FALSE)+AA1121+1,IF(V1121="Mumbai",VLOOKUP(V1121,'Branch Wise Work Timelines'!C:G,4,FALSE)+AA1121+1,VLOOKUP(V1121,'Branch Wise Work Timelines'!C:G,4,FALSE)+AA1121))</f>
        <v>44888.25</v>
      </c>
      <c r="AG1121" s="67">
        <f>WORKDAY.INTL(AA1121,1,11)+VLOOKUP(V1121,'Branch Wise Work Timelines'!C:G,3,FALSE)</f>
        <v>44888.416666666664</v>
      </c>
      <c r="AH1121" s="69" t="str">
        <f t="shared" ca="1" si="213"/>
        <v>Out of TAT</v>
      </c>
      <c r="AI1121" s="69">
        <f t="shared" ca="1" si="214"/>
        <v>20552</v>
      </c>
      <c r="AJ1121" s="69" t="str">
        <f ca="1">IF(AI1121&lt;0,"0-12",IFERROR(VLOOKUP(AI1121,Breakup[],2,FALSE),"&gt;24"))</f>
        <v>&gt;24</v>
      </c>
      <c r="AK1121" s="69" t="str">
        <f>VLOOKUP(V1121,Master!B:D,3,FALSE)</f>
        <v>East</v>
      </c>
      <c r="AL1121" s="69" t="str">
        <f t="shared" si="215"/>
        <v>Mumbai</v>
      </c>
    </row>
    <row r="1122" spans="1:38">
      <c r="A1122" s="13" t="s">
        <v>2546</v>
      </c>
      <c r="B1122" s="54">
        <v>44701.5795003819</v>
      </c>
      <c r="C1122" s="13" t="s">
        <v>344</v>
      </c>
      <c r="D1122" s="13">
        <v>1807</v>
      </c>
      <c r="E1122" s="13" t="s">
        <v>2547</v>
      </c>
      <c r="F1122" s="13" t="s">
        <v>33</v>
      </c>
      <c r="G1122" s="14">
        <v>1653036381719</v>
      </c>
      <c r="H1122" s="55">
        <v>0.12714120370370399</v>
      </c>
      <c r="I1122" s="33">
        <v>44889.127141203702</v>
      </c>
      <c r="J1122" s="58">
        <v>44889</v>
      </c>
      <c r="K1122" s="13" t="s">
        <v>263</v>
      </c>
      <c r="L1122" s="13" t="s">
        <v>69</v>
      </c>
      <c r="M1122" s="13" t="s">
        <v>101</v>
      </c>
      <c r="N1122" s="13" t="s">
        <v>206</v>
      </c>
      <c r="O1122" s="33" t="s">
        <v>38</v>
      </c>
      <c r="P1122" s="58" t="s">
        <v>38</v>
      </c>
      <c r="Q1122" s="33" t="s">
        <v>207</v>
      </c>
      <c r="R1122" s="14" t="s">
        <v>38</v>
      </c>
      <c r="S1122" s="13" t="s">
        <v>208</v>
      </c>
      <c r="T1122" s="13" t="s">
        <v>209</v>
      </c>
      <c r="U1122" s="33">
        <f t="shared" ca="1" si="204"/>
        <v>45744.56914039352</v>
      </c>
      <c r="V1122" s="13" t="str">
        <f t="shared" si="205"/>
        <v>Mumbai</v>
      </c>
      <c r="W1122" s="13" t="str">
        <f t="shared" si="206"/>
        <v>RI</v>
      </c>
      <c r="X1122" s="13">
        <f t="shared" si="207"/>
        <v>3</v>
      </c>
      <c r="Y1122" s="13" t="str">
        <f>IFERROR(VLOOKUP(C1122,ReceivingTeam[],2,FALSE),"HelpDesk")</f>
        <v>HelpDesk</v>
      </c>
      <c r="Z1122" s="67">
        <f t="shared" si="208"/>
        <v>44889.916666666664</v>
      </c>
      <c r="AA1122" s="68">
        <f t="shared" si="209"/>
        <v>44889</v>
      </c>
      <c r="AB1122" s="69" t="b">
        <f t="shared" si="210"/>
        <v>1</v>
      </c>
      <c r="AC1122" s="70">
        <f t="shared" si="211"/>
        <v>0.5</v>
      </c>
      <c r="AD1122" s="67">
        <f t="shared" si="212"/>
        <v>44889.916666666664</v>
      </c>
      <c r="AE1122" s="67">
        <f>VLOOKUP(V1122,'Branch Wise Work Timelines'!C:G,3,FALSE)+AA1122</f>
        <v>44889.416666666664</v>
      </c>
      <c r="AF1122" s="67">
        <f>IF(V1122="Bangalore",VLOOKUP(V1122,'Branch Wise Work Timelines'!C:G,4,FALSE)+AA1122+1,IF(V1122="Mumbai",VLOOKUP(V1122,'Branch Wise Work Timelines'!C:G,4,FALSE)+AA1122+1,VLOOKUP(V1122,'Branch Wise Work Timelines'!C:G,4,FALSE)+AA1122))</f>
        <v>44890.25</v>
      </c>
      <c r="AG1122" s="67">
        <f>WORKDAY.INTL(AA1122,1,11)+VLOOKUP(V1122,'Branch Wise Work Timelines'!C:G,3,FALSE)</f>
        <v>44890.416666666664</v>
      </c>
      <c r="AH1122" s="69" t="str">
        <f t="shared" ca="1" si="213"/>
        <v>Out of TAT</v>
      </c>
      <c r="AI1122" s="69">
        <f t="shared" ca="1" si="214"/>
        <v>20512</v>
      </c>
      <c r="AJ1122" s="69" t="str">
        <f ca="1">IF(AI1122&lt;0,"0-12",IFERROR(VLOOKUP(AI1122,Breakup[],2,FALSE),"&gt;24"))</f>
        <v>&gt;24</v>
      </c>
      <c r="AK1122" s="69" t="str">
        <f>VLOOKUP(V1122,Master!B:D,3,FALSE)</f>
        <v>East</v>
      </c>
      <c r="AL1122" s="69" t="str">
        <f t="shared" si="215"/>
        <v>Mumbai</v>
      </c>
    </row>
    <row r="1123" spans="1:38">
      <c r="A1123" s="13" t="s">
        <v>2548</v>
      </c>
      <c r="B1123" s="54">
        <v>44701.541037002302</v>
      </c>
      <c r="C1123" s="13" t="s">
        <v>261</v>
      </c>
      <c r="D1123" s="13">
        <v>507</v>
      </c>
      <c r="E1123" s="13" t="s">
        <v>2549</v>
      </c>
      <c r="F1123" s="13" t="s">
        <v>33</v>
      </c>
      <c r="G1123" s="14">
        <v>1653034043739</v>
      </c>
      <c r="H1123" s="55">
        <v>0.93344907407407396</v>
      </c>
      <c r="I1123" s="33">
        <v>44891.933449074102</v>
      </c>
      <c r="J1123" s="58">
        <v>44891</v>
      </c>
      <c r="K1123" s="13" t="s">
        <v>263</v>
      </c>
      <c r="L1123" s="13" t="s">
        <v>69</v>
      </c>
      <c r="M1123" s="13" t="s">
        <v>101</v>
      </c>
      <c r="N1123" s="13" t="s">
        <v>206</v>
      </c>
      <c r="O1123" s="33">
        <v>44891.928993055597</v>
      </c>
      <c r="P1123" s="58">
        <v>44891</v>
      </c>
      <c r="Q1123" s="33" t="s">
        <v>237</v>
      </c>
      <c r="R1123" s="14">
        <v>969</v>
      </c>
      <c r="S1123" s="13" t="s">
        <v>208</v>
      </c>
      <c r="T1123" s="13" t="s">
        <v>209</v>
      </c>
      <c r="U1123" s="33">
        <f t="shared" ca="1" si="204"/>
        <v>45744.56914039352</v>
      </c>
      <c r="V1123" s="13" t="str">
        <f t="shared" si="205"/>
        <v>Mumbai</v>
      </c>
      <c r="W1123" s="13" t="str">
        <f t="shared" si="206"/>
        <v>RI</v>
      </c>
      <c r="X1123" s="13">
        <f t="shared" si="207"/>
        <v>22</v>
      </c>
      <c r="Y1123" s="13" t="str">
        <f>IFERROR(VLOOKUP(C1123,ReceivingTeam[],2,FALSE),"HelpDesk")</f>
        <v>HelpDesk</v>
      </c>
      <c r="Z1123" s="67">
        <f t="shared" si="208"/>
        <v>44893.600115740766</v>
      </c>
      <c r="AA1123" s="68">
        <f t="shared" si="209"/>
        <v>44891</v>
      </c>
      <c r="AB1123" s="69" t="b">
        <f t="shared" si="210"/>
        <v>1</v>
      </c>
      <c r="AC1123" s="70">
        <f t="shared" si="211"/>
        <v>0.5</v>
      </c>
      <c r="AD1123" s="67">
        <f t="shared" si="212"/>
        <v>44893.600115740766</v>
      </c>
      <c r="AE1123" s="67">
        <f>VLOOKUP(V1123,'Branch Wise Work Timelines'!C:G,3,FALSE)+AA1123</f>
        <v>44891.416666666664</v>
      </c>
      <c r="AF1123" s="67">
        <f>IF(V1123="Bangalore",VLOOKUP(V1123,'Branch Wise Work Timelines'!C:G,4,FALSE)+AA1123+1,IF(V1123="Mumbai",VLOOKUP(V1123,'Branch Wise Work Timelines'!C:G,4,FALSE)+AA1123+1,VLOOKUP(V1123,'Branch Wise Work Timelines'!C:G,4,FALSE)+AA1123))</f>
        <v>44892.25</v>
      </c>
      <c r="AG1123" s="67">
        <f>WORKDAY.INTL(AA1123,1,11)+VLOOKUP(V1123,'Branch Wise Work Timelines'!C:G,3,FALSE)</f>
        <v>44893.416666666664</v>
      </c>
      <c r="AH1123" s="69" t="str">
        <f t="shared" si="213"/>
        <v>Met</v>
      </c>
      <c r="AI1123" s="69">
        <f t="shared" ca="1" si="214"/>
        <v>20424</v>
      </c>
      <c r="AJ1123" s="69" t="str">
        <f ca="1">IF(AI1123&lt;0,"0-12",IFERROR(VLOOKUP(AI1123,Breakup[],2,FALSE),"&gt;24"))</f>
        <v>&gt;24</v>
      </c>
      <c r="AK1123" s="69" t="str">
        <f>VLOOKUP(V1123,Master!B:D,3,FALSE)</f>
        <v>East</v>
      </c>
      <c r="AL1123" s="69" t="str">
        <f t="shared" si="215"/>
        <v>Mumbai</v>
      </c>
    </row>
    <row r="1124" spans="1:38">
      <c r="A1124" s="13" t="s">
        <v>2550</v>
      </c>
      <c r="B1124" s="54">
        <v>44701.473358483803</v>
      </c>
      <c r="C1124" s="13" t="s">
        <v>268</v>
      </c>
      <c r="D1124" s="13">
        <v>1436</v>
      </c>
      <c r="E1124" s="13" t="s">
        <v>2551</v>
      </c>
      <c r="F1124" s="13" t="s">
        <v>15</v>
      </c>
      <c r="G1124" s="14">
        <v>1653031432017</v>
      </c>
      <c r="H1124" s="55">
        <v>0.53760416666666699</v>
      </c>
      <c r="I1124" s="33">
        <v>44888.537604166697</v>
      </c>
      <c r="J1124" s="58">
        <v>44888</v>
      </c>
      <c r="K1124" s="13" t="s">
        <v>213</v>
      </c>
      <c r="L1124" s="13" t="s">
        <v>30</v>
      </c>
      <c r="M1124" s="13" t="s">
        <v>75</v>
      </c>
      <c r="N1124" s="13" t="s">
        <v>206</v>
      </c>
      <c r="O1124" s="33" t="s">
        <v>38</v>
      </c>
      <c r="P1124" s="58" t="s">
        <v>38</v>
      </c>
      <c r="Q1124" s="33" t="s">
        <v>207</v>
      </c>
      <c r="R1124" s="14" t="s">
        <v>38</v>
      </c>
      <c r="S1124" s="13" t="s">
        <v>216</v>
      </c>
      <c r="T1124" s="13" t="s">
        <v>217</v>
      </c>
      <c r="U1124" s="33">
        <f t="shared" ca="1" si="204"/>
        <v>45744.56914039352</v>
      </c>
      <c r="V1124" s="13" t="str">
        <f t="shared" si="205"/>
        <v>Bangalore</v>
      </c>
      <c r="W1124" s="13" t="str">
        <f t="shared" si="206"/>
        <v>CLS</v>
      </c>
      <c r="X1124" s="13">
        <f t="shared" si="207"/>
        <v>12</v>
      </c>
      <c r="Y1124" s="13" t="str">
        <f>IFERROR(VLOOKUP(C1124,ReceivingTeam[],2,FALSE),"HelpDesk")</f>
        <v>HelpDesk</v>
      </c>
      <c r="Z1124" s="67">
        <f t="shared" si="208"/>
        <v>44889.037604166697</v>
      </c>
      <c r="AA1124" s="68">
        <f t="shared" si="209"/>
        <v>44888</v>
      </c>
      <c r="AB1124" s="69" t="b">
        <f t="shared" si="210"/>
        <v>1</v>
      </c>
      <c r="AC1124" s="70">
        <f t="shared" si="211"/>
        <v>0.5</v>
      </c>
      <c r="AD1124" s="67">
        <f t="shared" si="212"/>
        <v>44889.037604166697</v>
      </c>
      <c r="AE1124" s="67">
        <f>VLOOKUP(V1124,'Branch Wise Work Timelines'!C:G,3,FALSE)+AA1124</f>
        <v>44888.416666666664</v>
      </c>
      <c r="AF1124" s="67">
        <f>IF(V1124="Bangalore",VLOOKUP(V1124,'Branch Wise Work Timelines'!C:G,4,FALSE)+AA1124+1,IF(V1124="Mumbai",VLOOKUP(V1124,'Branch Wise Work Timelines'!C:G,4,FALSE)+AA1124+1,VLOOKUP(V1124,'Branch Wise Work Timelines'!C:G,4,FALSE)+AA1124))</f>
        <v>44889.104166666664</v>
      </c>
      <c r="AG1124" s="67">
        <f>WORKDAY.INTL(AA1124,1,11)+VLOOKUP(V1124,'Branch Wise Work Timelines'!C:G,3,FALSE)</f>
        <v>44889.416666666664</v>
      </c>
      <c r="AH1124" s="69" t="str">
        <f t="shared" ca="1" si="213"/>
        <v>Out of TAT</v>
      </c>
      <c r="AI1124" s="69">
        <f t="shared" ca="1" si="214"/>
        <v>20533</v>
      </c>
      <c r="AJ1124" s="69" t="str">
        <f ca="1">IF(AI1124&lt;0,"0-12",IFERROR(VLOOKUP(AI1124,Breakup[],2,FALSE),"&gt;24"))</f>
        <v>&gt;24</v>
      </c>
      <c r="AK1124" s="69" t="str">
        <f>VLOOKUP(V1124,Master!B:D,3,FALSE)</f>
        <v>South</v>
      </c>
      <c r="AL1124" s="69" t="str">
        <f t="shared" si="215"/>
        <v>Bangalore-CLS</v>
      </c>
    </row>
    <row r="1125" spans="1:38">
      <c r="A1125" s="13" t="s">
        <v>2552</v>
      </c>
      <c r="B1125" s="54">
        <v>44701.564023460603</v>
      </c>
      <c r="C1125" s="13" t="s">
        <v>122</v>
      </c>
      <c r="D1125" s="13">
        <v>1698</v>
      </c>
      <c r="E1125" s="13" t="s">
        <v>2553</v>
      </c>
      <c r="F1125" s="13" t="s">
        <v>33</v>
      </c>
      <c r="G1125" s="14">
        <v>1653034043739</v>
      </c>
      <c r="H1125" s="55">
        <v>0.88876157407407397</v>
      </c>
      <c r="I1125" s="33">
        <v>44882.888761574097</v>
      </c>
      <c r="J1125" s="58">
        <v>44882</v>
      </c>
      <c r="K1125" s="13" t="s">
        <v>263</v>
      </c>
      <c r="L1125" s="13" t="s">
        <v>69</v>
      </c>
      <c r="M1125" s="13" t="s">
        <v>101</v>
      </c>
      <c r="N1125" s="13" t="s">
        <v>206</v>
      </c>
      <c r="O1125" s="33" t="s">
        <v>38</v>
      </c>
      <c r="P1125" s="58" t="s">
        <v>38</v>
      </c>
      <c r="Q1125" s="33" t="s">
        <v>207</v>
      </c>
      <c r="R1125" s="14" t="s">
        <v>38</v>
      </c>
      <c r="S1125" s="13" t="s">
        <v>208</v>
      </c>
      <c r="T1125" s="13" t="s">
        <v>209</v>
      </c>
      <c r="U1125" s="33">
        <f t="shared" ca="1" si="204"/>
        <v>45744.56914039352</v>
      </c>
      <c r="V1125" s="13" t="str">
        <f t="shared" si="205"/>
        <v>Mumbai</v>
      </c>
      <c r="W1125" s="13" t="str">
        <f t="shared" si="206"/>
        <v>RI</v>
      </c>
      <c r="X1125" s="13">
        <f t="shared" si="207"/>
        <v>21</v>
      </c>
      <c r="Y1125" s="13" t="str">
        <f>IFERROR(VLOOKUP(C1125,ReceivingTeam[],2,FALSE),"HelpDesk")</f>
        <v>Branch office</v>
      </c>
      <c r="Z1125" s="67">
        <f t="shared" si="208"/>
        <v>44883.555428240761</v>
      </c>
      <c r="AA1125" s="68">
        <f t="shared" si="209"/>
        <v>44882</v>
      </c>
      <c r="AB1125" s="69" t="b">
        <f t="shared" si="210"/>
        <v>1</v>
      </c>
      <c r="AC1125" s="70">
        <f t="shared" si="211"/>
        <v>0.5</v>
      </c>
      <c r="AD1125" s="67">
        <f t="shared" si="212"/>
        <v>44883.555428240761</v>
      </c>
      <c r="AE1125" s="67">
        <f>VLOOKUP(V1125,'Branch Wise Work Timelines'!C:G,3,FALSE)+AA1125</f>
        <v>44882.416666666664</v>
      </c>
      <c r="AF1125" s="67">
        <f>IF(V1125="Bangalore",VLOOKUP(V1125,'Branch Wise Work Timelines'!C:G,4,FALSE)+AA1125+1,IF(V1125="Mumbai",VLOOKUP(V1125,'Branch Wise Work Timelines'!C:G,4,FALSE)+AA1125+1,VLOOKUP(V1125,'Branch Wise Work Timelines'!C:G,4,FALSE)+AA1125))</f>
        <v>44883.25</v>
      </c>
      <c r="AG1125" s="67">
        <f>WORKDAY.INTL(AA1125,1,11)+VLOOKUP(V1125,'Branch Wise Work Timelines'!C:G,3,FALSE)</f>
        <v>44883.416666666664</v>
      </c>
      <c r="AH1125" s="69" t="str">
        <f t="shared" ca="1" si="213"/>
        <v>Out of TAT</v>
      </c>
      <c r="AI1125" s="69">
        <f t="shared" ca="1" si="214"/>
        <v>20665</v>
      </c>
      <c r="AJ1125" s="69" t="str">
        <f ca="1">IF(AI1125&lt;0,"0-12",IFERROR(VLOOKUP(AI1125,Breakup[],2,FALSE),"&gt;24"))</f>
        <v>&gt;24</v>
      </c>
      <c r="AK1125" s="69" t="str">
        <f>VLOOKUP(V1125,Master!B:D,3,FALSE)</f>
        <v>East</v>
      </c>
      <c r="AL1125" s="69" t="str">
        <f t="shared" si="215"/>
        <v>Mumbai</v>
      </c>
    </row>
    <row r="1126" spans="1:38">
      <c r="A1126" s="13" t="s">
        <v>2554</v>
      </c>
      <c r="B1126" s="54">
        <v>44701.540982951403</v>
      </c>
      <c r="C1126" s="13" t="s">
        <v>989</v>
      </c>
      <c r="D1126" s="13">
        <v>278</v>
      </c>
      <c r="E1126" s="13" t="s">
        <v>2555</v>
      </c>
      <c r="F1126" s="13" t="s">
        <v>33</v>
      </c>
      <c r="G1126" s="14">
        <v>1653032962527</v>
      </c>
      <c r="H1126" s="55">
        <v>4.3171296296296298E-2</v>
      </c>
      <c r="I1126" s="33">
        <v>44890.043171296304</v>
      </c>
      <c r="J1126" s="58">
        <v>44890</v>
      </c>
      <c r="K1126" s="13" t="s">
        <v>213</v>
      </c>
      <c r="L1126" s="13" t="s">
        <v>30</v>
      </c>
      <c r="M1126" s="13" t="s">
        <v>282</v>
      </c>
      <c r="N1126" s="13" t="s">
        <v>206</v>
      </c>
      <c r="O1126" s="33" t="s">
        <v>38</v>
      </c>
      <c r="P1126" s="58" t="s">
        <v>38</v>
      </c>
      <c r="Q1126" s="33" t="s">
        <v>207</v>
      </c>
      <c r="R1126" s="14" t="s">
        <v>38</v>
      </c>
      <c r="S1126" s="13" t="s">
        <v>216</v>
      </c>
      <c r="T1126" s="13" t="s">
        <v>278</v>
      </c>
      <c r="U1126" s="33">
        <f t="shared" ca="1" si="204"/>
        <v>45744.56914039352</v>
      </c>
      <c r="V1126" s="13" t="str">
        <f t="shared" si="205"/>
        <v>Bangalore</v>
      </c>
      <c r="W1126" s="13" t="str">
        <f t="shared" si="206"/>
        <v>RI</v>
      </c>
      <c r="X1126" s="13">
        <f t="shared" si="207"/>
        <v>1</v>
      </c>
      <c r="Y1126" s="13" t="str">
        <f>IFERROR(VLOOKUP(C1126,ReceivingTeam[],2,FALSE),"HelpDesk")</f>
        <v>HelpDesk</v>
      </c>
      <c r="Z1126" s="67">
        <f t="shared" si="208"/>
        <v>44893.729166666664</v>
      </c>
      <c r="AA1126" s="68">
        <f t="shared" si="209"/>
        <v>44890</v>
      </c>
      <c r="AB1126" s="69" t="b">
        <f t="shared" si="210"/>
        <v>1</v>
      </c>
      <c r="AC1126" s="70">
        <f t="shared" si="211"/>
        <v>3</v>
      </c>
      <c r="AD1126" s="67">
        <f t="shared" si="212"/>
        <v>44893.729166666664</v>
      </c>
      <c r="AE1126" s="67">
        <f>VLOOKUP(V1126,'Branch Wise Work Timelines'!C:G,3,FALSE)+AA1126</f>
        <v>44890.416666666664</v>
      </c>
      <c r="AF1126" s="67">
        <f>IF(V1126="Bangalore",VLOOKUP(V1126,'Branch Wise Work Timelines'!C:G,4,FALSE)+AA1126+1,IF(V1126="Mumbai",VLOOKUP(V1126,'Branch Wise Work Timelines'!C:G,4,FALSE)+AA1126+1,VLOOKUP(V1126,'Branch Wise Work Timelines'!C:G,4,FALSE)+AA1126))</f>
        <v>44891.104166666664</v>
      </c>
      <c r="AG1126" s="67">
        <f>WORKDAY.INTL(AA1126,1,11)+VLOOKUP(V1126,'Branch Wise Work Timelines'!C:G,3,FALSE)</f>
        <v>44891.416666666664</v>
      </c>
      <c r="AH1126" s="69" t="str">
        <f t="shared" ca="1" si="213"/>
        <v>Out of TAT</v>
      </c>
      <c r="AI1126" s="69">
        <f t="shared" ca="1" si="214"/>
        <v>20421</v>
      </c>
      <c r="AJ1126" s="69" t="str">
        <f ca="1">IF(AI1126&lt;0,"0-12",IFERROR(VLOOKUP(AI1126,Breakup[],2,FALSE),"&gt;24"))</f>
        <v>&gt;24</v>
      </c>
      <c r="AK1126" s="69" t="str">
        <f>VLOOKUP(V1126,Master!B:D,3,FALSE)</f>
        <v>South</v>
      </c>
      <c r="AL1126" s="69" t="str">
        <f t="shared" si="215"/>
        <v>Bangalore</v>
      </c>
    </row>
    <row r="1127" spans="1:38">
      <c r="A1127" s="13" t="s">
        <v>2556</v>
      </c>
      <c r="B1127" s="54">
        <v>44701.616301770802</v>
      </c>
      <c r="C1127" s="13" t="s">
        <v>377</v>
      </c>
      <c r="D1127" s="13">
        <v>553</v>
      </c>
      <c r="E1127" s="13" t="s">
        <v>2557</v>
      </c>
      <c r="F1127" s="13" t="s">
        <v>15</v>
      </c>
      <c r="G1127" s="14">
        <v>1653039610057</v>
      </c>
      <c r="H1127" s="55">
        <v>0.79390046296296302</v>
      </c>
      <c r="I1127" s="33">
        <v>44890.793900463003</v>
      </c>
      <c r="J1127" s="58">
        <v>44890</v>
      </c>
      <c r="K1127" s="13" t="s">
        <v>213</v>
      </c>
      <c r="L1127" s="13" t="s">
        <v>30</v>
      </c>
      <c r="M1127" s="13" t="s">
        <v>214</v>
      </c>
      <c r="N1127" s="13" t="s">
        <v>206</v>
      </c>
      <c r="O1127" s="33" t="s">
        <v>38</v>
      </c>
      <c r="P1127" s="58" t="s">
        <v>38</v>
      </c>
      <c r="Q1127" s="33" t="s">
        <v>207</v>
      </c>
      <c r="R1127" s="14" t="s">
        <v>38</v>
      </c>
      <c r="S1127" s="13" t="s">
        <v>216</v>
      </c>
      <c r="T1127" s="13" t="s">
        <v>278</v>
      </c>
      <c r="U1127" s="33">
        <f t="shared" ca="1" si="204"/>
        <v>45744.56914039352</v>
      </c>
      <c r="V1127" s="13" t="str">
        <f t="shared" si="205"/>
        <v>Bangalore</v>
      </c>
      <c r="W1127" s="13" t="str">
        <f t="shared" si="206"/>
        <v>CLS</v>
      </c>
      <c r="X1127" s="13">
        <f t="shared" si="207"/>
        <v>19</v>
      </c>
      <c r="Y1127" s="13" t="str">
        <f>IFERROR(VLOOKUP(C1127,ReceivingTeam[],2,FALSE),"HelpDesk")</f>
        <v>HelpDesk</v>
      </c>
      <c r="Z1127" s="67">
        <f t="shared" si="208"/>
        <v>44894.106400463003</v>
      </c>
      <c r="AA1127" s="68">
        <f t="shared" si="209"/>
        <v>44890</v>
      </c>
      <c r="AB1127" s="69" t="b">
        <f t="shared" si="210"/>
        <v>1</v>
      </c>
      <c r="AC1127" s="70">
        <f t="shared" si="211"/>
        <v>3</v>
      </c>
      <c r="AD1127" s="67">
        <f t="shared" si="212"/>
        <v>44894.106400463003</v>
      </c>
      <c r="AE1127" s="67">
        <f>VLOOKUP(V1127,'Branch Wise Work Timelines'!C:G,3,FALSE)+AA1127</f>
        <v>44890.416666666664</v>
      </c>
      <c r="AF1127" s="67">
        <f>IF(V1127="Bangalore",VLOOKUP(V1127,'Branch Wise Work Timelines'!C:G,4,FALSE)+AA1127+1,IF(V1127="Mumbai",VLOOKUP(V1127,'Branch Wise Work Timelines'!C:G,4,FALSE)+AA1127+1,VLOOKUP(V1127,'Branch Wise Work Timelines'!C:G,4,FALSE)+AA1127))</f>
        <v>44891.104166666664</v>
      </c>
      <c r="AG1127" s="67">
        <f>WORKDAY.INTL(AA1127,1,11)+VLOOKUP(V1127,'Branch Wise Work Timelines'!C:G,3,FALSE)</f>
        <v>44891.416666666664</v>
      </c>
      <c r="AH1127" s="69" t="str">
        <f t="shared" ca="1" si="213"/>
        <v>Out of TAT</v>
      </c>
      <c r="AI1127" s="69">
        <f t="shared" ca="1" si="214"/>
        <v>20412</v>
      </c>
      <c r="AJ1127" s="69" t="str">
        <f ca="1">IF(AI1127&lt;0,"0-12",IFERROR(VLOOKUP(AI1127,Breakup[],2,FALSE),"&gt;24"))</f>
        <v>&gt;24</v>
      </c>
      <c r="AK1127" s="69" t="str">
        <f>VLOOKUP(V1127,Master!B:D,3,FALSE)</f>
        <v>South</v>
      </c>
      <c r="AL1127" s="69" t="str">
        <f t="shared" si="215"/>
        <v>Bangalore-CLS</v>
      </c>
    </row>
    <row r="1128" spans="1:38">
      <c r="A1128" s="13" t="s">
        <v>2558</v>
      </c>
      <c r="B1128" s="54">
        <v>44701.501242395803</v>
      </c>
      <c r="C1128" s="13" t="s">
        <v>89</v>
      </c>
      <c r="D1128" s="13">
        <v>103</v>
      </c>
      <c r="E1128" s="13" t="s">
        <v>2559</v>
      </c>
      <c r="F1128" s="13" t="s">
        <v>15</v>
      </c>
      <c r="G1128" s="14">
        <v>1653031432017</v>
      </c>
      <c r="H1128" s="55">
        <v>0.93369212962963</v>
      </c>
      <c r="I1128" s="33">
        <v>44890.933692129598</v>
      </c>
      <c r="J1128" s="58">
        <v>44890</v>
      </c>
      <c r="K1128" s="13" t="s">
        <v>213</v>
      </c>
      <c r="L1128" s="13" t="s">
        <v>30</v>
      </c>
      <c r="M1128" s="13" t="s">
        <v>75</v>
      </c>
      <c r="N1128" s="13" t="s">
        <v>206</v>
      </c>
      <c r="O1128" s="33" t="s">
        <v>38</v>
      </c>
      <c r="P1128" s="58" t="s">
        <v>38</v>
      </c>
      <c r="Q1128" s="33" t="s">
        <v>207</v>
      </c>
      <c r="R1128" s="14" t="s">
        <v>38</v>
      </c>
      <c r="S1128" s="13" t="s">
        <v>216</v>
      </c>
      <c r="T1128" s="13" t="s">
        <v>217</v>
      </c>
      <c r="U1128" s="33">
        <f t="shared" ca="1" si="204"/>
        <v>45744.56914039352</v>
      </c>
      <c r="V1128" s="13" t="str">
        <f t="shared" si="205"/>
        <v>Bangalore</v>
      </c>
      <c r="W1128" s="13" t="str">
        <f t="shared" si="206"/>
        <v>CLS</v>
      </c>
      <c r="X1128" s="13">
        <f t="shared" si="207"/>
        <v>22</v>
      </c>
      <c r="Y1128" s="13" t="str">
        <f>IFERROR(VLOOKUP(C1128,ReceivingTeam[],2,FALSE),"HelpDesk")</f>
        <v>Branch office</v>
      </c>
      <c r="Z1128" s="67">
        <f t="shared" si="208"/>
        <v>44891.746192129598</v>
      </c>
      <c r="AA1128" s="68">
        <f t="shared" si="209"/>
        <v>44890</v>
      </c>
      <c r="AB1128" s="69" t="b">
        <f t="shared" si="210"/>
        <v>1</v>
      </c>
      <c r="AC1128" s="70">
        <f t="shared" si="211"/>
        <v>0.5</v>
      </c>
      <c r="AD1128" s="67">
        <f t="shared" si="212"/>
        <v>44891.746192129598</v>
      </c>
      <c r="AE1128" s="67">
        <f>VLOOKUP(V1128,'Branch Wise Work Timelines'!C:G,3,FALSE)+AA1128</f>
        <v>44890.416666666664</v>
      </c>
      <c r="AF1128" s="67">
        <f>IF(V1128="Bangalore",VLOOKUP(V1128,'Branch Wise Work Timelines'!C:G,4,FALSE)+AA1128+1,IF(V1128="Mumbai",VLOOKUP(V1128,'Branch Wise Work Timelines'!C:G,4,FALSE)+AA1128+1,VLOOKUP(V1128,'Branch Wise Work Timelines'!C:G,4,FALSE)+AA1128))</f>
        <v>44891.104166666664</v>
      </c>
      <c r="AG1128" s="67">
        <f>WORKDAY.INTL(AA1128,1,11)+VLOOKUP(V1128,'Branch Wise Work Timelines'!C:G,3,FALSE)</f>
        <v>44891.416666666664</v>
      </c>
      <c r="AH1128" s="69" t="str">
        <f t="shared" ca="1" si="213"/>
        <v>Out of TAT</v>
      </c>
      <c r="AI1128" s="69">
        <f t="shared" ca="1" si="214"/>
        <v>20468</v>
      </c>
      <c r="AJ1128" s="69" t="str">
        <f ca="1">IF(AI1128&lt;0,"0-12",IFERROR(VLOOKUP(AI1128,Breakup[],2,FALSE),"&gt;24"))</f>
        <v>&gt;24</v>
      </c>
      <c r="AK1128" s="69" t="str">
        <f>VLOOKUP(V1128,Master!B:D,3,FALSE)</f>
        <v>South</v>
      </c>
      <c r="AL1128" s="69" t="str">
        <f t="shared" si="215"/>
        <v>Bangalore-CLS</v>
      </c>
    </row>
    <row r="1129" spans="1:38">
      <c r="A1129" s="13" t="s">
        <v>2560</v>
      </c>
      <c r="B1129" s="54">
        <v>44701.696319942101</v>
      </c>
      <c r="C1129" s="13" t="s">
        <v>261</v>
      </c>
      <c r="D1129" s="13">
        <v>172</v>
      </c>
      <c r="E1129" s="13" t="s">
        <v>2561</v>
      </c>
      <c r="F1129" s="13" t="s">
        <v>33</v>
      </c>
      <c r="G1129" s="14">
        <v>1653045231812</v>
      </c>
      <c r="H1129" s="55">
        <v>0.97510416666666699</v>
      </c>
      <c r="I1129" s="33">
        <v>44884.975104166697</v>
      </c>
      <c r="J1129" s="58">
        <v>44884</v>
      </c>
      <c r="K1129" s="13" t="s">
        <v>263</v>
      </c>
      <c r="L1129" s="13" t="s">
        <v>69</v>
      </c>
      <c r="M1129" s="13" t="s">
        <v>101</v>
      </c>
      <c r="N1129" s="13" t="s">
        <v>206</v>
      </c>
      <c r="O1129" s="33" t="s">
        <v>38</v>
      </c>
      <c r="P1129" s="58" t="s">
        <v>38</v>
      </c>
      <c r="Q1129" s="33" t="s">
        <v>207</v>
      </c>
      <c r="R1129" s="14" t="s">
        <v>38</v>
      </c>
      <c r="S1129" s="13" t="s">
        <v>208</v>
      </c>
      <c r="T1129" s="13" t="s">
        <v>209</v>
      </c>
      <c r="U1129" s="33">
        <f t="shared" ca="1" si="204"/>
        <v>45744.56914039352</v>
      </c>
      <c r="V1129" s="13" t="str">
        <f t="shared" si="205"/>
        <v>Mumbai</v>
      </c>
      <c r="W1129" s="13" t="str">
        <f t="shared" si="206"/>
        <v>RI</v>
      </c>
      <c r="X1129" s="13">
        <f t="shared" si="207"/>
        <v>23</v>
      </c>
      <c r="Y1129" s="13" t="str">
        <f>IFERROR(VLOOKUP(C1129,ReceivingTeam[],2,FALSE),"HelpDesk")</f>
        <v>HelpDesk</v>
      </c>
      <c r="Z1129" s="67">
        <f t="shared" si="208"/>
        <v>44886.641770833361</v>
      </c>
      <c r="AA1129" s="68">
        <f t="shared" si="209"/>
        <v>44884</v>
      </c>
      <c r="AB1129" s="69" t="b">
        <f t="shared" si="210"/>
        <v>1</v>
      </c>
      <c r="AC1129" s="70">
        <f t="shared" si="211"/>
        <v>0.5</v>
      </c>
      <c r="AD1129" s="67">
        <f t="shared" si="212"/>
        <v>44886.641770833361</v>
      </c>
      <c r="AE1129" s="67">
        <f>VLOOKUP(V1129,'Branch Wise Work Timelines'!C:G,3,FALSE)+AA1129</f>
        <v>44884.416666666664</v>
      </c>
      <c r="AF1129" s="67">
        <f>IF(V1129="Bangalore",VLOOKUP(V1129,'Branch Wise Work Timelines'!C:G,4,FALSE)+AA1129+1,IF(V1129="Mumbai",VLOOKUP(V1129,'Branch Wise Work Timelines'!C:G,4,FALSE)+AA1129+1,VLOOKUP(V1129,'Branch Wise Work Timelines'!C:G,4,FALSE)+AA1129))</f>
        <v>44885.25</v>
      </c>
      <c r="AG1129" s="67">
        <f>WORKDAY.INTL(AA1129,1,11)+VLOOKUP(V1129,'Branch Wise Work Timelines'!C:G,3,FALSE)</f>
        <v>44886.416666666664</v>
      </c>
      <c r="AH1129" s="69" t="str">
        <f t="shared" ca="1" si="213"/>
        <v>Out of TAT</v>
      </c>
      <c r="AI1129" s="69">
        <f t="shared" ca="1" si="214"/>
        <v>20591</v>
      </c>
      <c r="AJ1129" s="69" t="str">
        <f ca="1">IF(AI1129&lt;0,"0-12",IFERROR(VLOOKUP(AI1129,Breakup[],2,FALSE),"&gt;24"))</f>
        <v>&gt;24</v>
      </c>
      <c r="AK1129" s="69" t="str">
        <f>VLOOKUP(V1129,Master!B:D,3,FALSE)</f>
        <v>East</v>
      </c>
      <c r="AL1129" s="69" t="str">
        <f t="shared" si="215"/>
        <v>Mumbai</v>
      </c>
    </row>
    <row r="1130" spans="1:38">
      <c r="A1130" s="13" t="s">
        <v>2562</v>
      </c>
      <c r="B1130" s="54">
        <v>44701.631176423602</v>
      </c>
      <c r="C1130" s="13" t="s">
        <v>435</v>
      </c>
      <c r="D1130" s="13">
        <v>1477</v>
      </c>
      <c r="E1130" s="13" t="s">
        <v>2563</v>
      </c>
      <c r="F1130" s="13" t="s">
        <v>33</v>
      </c>
      <c r="G1130" s="14">
        <v>1653039411827</v>
      </c>
      <c r="H1130" s="55">
        <v>0.81718749999999996</v>
      </c>
      <c r="I1130" s="33">
        <v>44886.817187499997</v>
      </c>
      <c r="J1130" s="58">
        <v>44886</v>
      </c>
      <c r="K1130" s="13" t="s">
        <v>437</v>
      </c>
      <c r="L1130" s="13" t="s">
        <v>12</v>
      </c>
      <c r="M1130" s="13" t="s">
        <v>435</v>
      </c>
      <c r="N1130" s="13" t="s">
        <v>206</v>
      </c>
      <c r="O1130" s="33" t="s">
        <v>38</v>
      </c>
      <c r="P1130" s="58" t="s">
        <v>38</v>
      </c>
      <c r="Q1130" s="33" t="s">
        <v>207</v>
      </c>
      <c r="R1130" s="14" t="s">
        <v>38</v>
      </c>
      <c r="S1130" s="13" t="s">
        <v>208</v>
      </c>
      <c r="T1130" s="13" t="s">
        <v>209</v>
      </c>
      <c r="U1130" s="33">
        <f t="shared" ca="1" si="204"/>
        <v>45744.56914039352</v>
      </c>
      <c r="V1130" s="13" t="str">
        <f t="shared" si="205"/>
        <v>Ahmedabad</v>
      </c>
      <c r="W1130" s="13" t="str">
        <f t="shared" si="206"/>
        <v>RI</v>
      </c>
      <c r="X1130" s="13">
        <f t="shared" si="207"/>
        <v>19</v>
      </c>
      <c r="Y1130" s="13" t="str">
        <f>IFERROR(VLOOKUP(C1130,ReceivingTeam[],2,FALSE),"HelpDesk")</f>
        <v>HelpDesk</v>
      </c>
      <c r="Z1130" s="67">
        <f t="shared" si="208"/>
        <v>44887.963020833326</v>
      </c>
      <c r="AA1130" s="68">
        <f t="shared" si="209"/>
        <v>44886</v>
      </c>
      <c r="AB1130" s="69" t="b">
        <f t="shared" si="210"/>
        <v>1</v>
      </c>
      <c r="AC1130" s="70">
        <f t="shared" si="211"/>
        <v>0.5</v>
      </c>
      <c r="AD1130" s="67">
        <f t="shared" si="212"/>
        <v>44887.963020833326</v>
      </c>
      <c r="AE1130" s="67">
        <f>VLOOKUP(V1130,'Branch Wise Work Timelines'!C:G,3,FALSE)+AA1130</f>
        <v>44886.416666666664</v>
      </c>
      <c r="AF1130" s="67">
        <f>IF(V1130="Bangalore",VLOOKUP(V1130,'Branch Wise Work Timelines'!C:G,4,FALSE)+AA1130+1,IF(V1130="Mumbai",VLOOKUP(V1130,'Branch Wise Work Timelines'!C:G,4,FALSE)+AA1130+1,VLOOKUP(V1130,'Branch Wise Work Timelines'!C:G,4,FALSE)+AA1130))</f>
        <v>44886.770833333336</v>
      </c>
      <c r="AG1130" s="67">
        <f>WORKDAY.INTL(AA1130,1,11)+VLOOKUP(V1130,'Branch Wise Work Timelines'!C:G,3,FALSE)</f>
        <v>44887.416666666664</v>
      </c>
      <c r="AH1130" s="69" t="str">
        <f t="shared" ca="1" si="213"/>
        <v>Out of TAT</v>
      </c>
      <c r="AI1130" s="69">
        <f t="shared" ca="1" si="214"/>
        <v>20559</v>
      </c>
      <c r="AJ1130" s="69" t="str">
        <f ca="1">IF(AI1130&lt;0,"0-12",IFERROR(VLOOKUP(AI1130,Breakup[],2,FALSE),"&gt;24"))</f>
        <v>&gt;24</v>
      </c>
      <c r="AK1130" s="69" t="str">
        <f>VLOOKUP(V1130,Master!B:D,3,FALSE)</f>
        <v>North</v>
      </c>
      <c r="AL1130" s="69" t="str">
        <f t="shared" si="215"/>
        <v>Ahmedabad</v>
      </c>
    </row>
    <row r="1131" spans="1:38">
      <c r="A1131" s="13" t="s">
        <v>2564</v>
      </c>
      <c r="B1131" s="54">
        <v>44701.621515891202</v>
      </c>
      <c r="C1131" s="13" t="s">
        <v>89</v>
      </c>
      <c r="D1131" s="13">
        <v>789</v>
      </c>
      <c r="E1131" s="13" t="s">
        <v>2565</v>
      </c>
      <c r="F1131" s="13" t="s">
        <v>15</v>
      </c>
      <c r="G1131" s="14">
        <v>1653042448483</v>
      </c>
      <c r="H1131" s="55">
        <v>0.81104166666666699</v>
      </c>
      <c r="I1131" s="33">
        <v>44883.811041666697</v>
      </c>
      <c r="J1131" s="58">
        <v>44883</v>
      </c>
      <c r="K1131" s="13" t="s">
        <v>213</v>
      </c>
      <c r="L1131" s="13" t="s">
        <v>30</v>
      </c>
      <c r="M1131" s="13" t="s">
        <v>75</v>
      </c>
      <c r="N1131" s="13" t="s">
        <v>215</v>
      </c>
      <c r="O1131" s="33" t="s">
        <v>38</v>
      </c>
      <c r="P1131" s="58" t="s">
        <v>38</v>
      </c>
      <c r="Q1131" s="33" t="s">
        <v>207</v>
      </c>
      <c r="R1131" s="14" t="s">
        <v>38</v>
      </c>
      <c r="S1131" s="13" t="s">
        <v>208</v>
      </c>
      <c r="T1131" s="13" t="s">
        <v>209</v>
      </c>
      <c r="U1131" s="33">
        <f t="shared" ca="1" si="204"/>
        <v>45744.56914039352</v>
      </c>
      <c r="V1131" s="13" t="str">
        <f t="shared" si="205"/>
        <v>Bangalore</v>
      </c>
      <c r="W1131" s="13" t="str">
        <f t="shared" si="206"/>
        <v>CLS</v>
      </c>
      <c r="X1131" s="13">
        <f t="shared" si="207"/>
        <v>19</v>
      </c>
      <c r="Y1131" s="13" t="str">
        <f>IFERROR(VLOOKUP(C1131,ReceivingTeam[],2,FALSE),"HelpDesk")</f>
        <v>Branch office</v>
      </c>
      <c r="Z1131" s="67">
        <f t="shared" si="208"/>
        <v>44884.623541666697</v>
      </c>
      <c r="AA1131" s="68">
        <f t="shared" si="209"/>
        <v>44883</v>
      </c>
      <c r="AB1131" s="69" t="b">
        <f t="shared" si="210"/>
        <v>1</v>
      </c>
      <c r="AC1131" s="70">
        <f t="shared" si="211"/>
        <v>0.5</v>
      </c>
      <c r="AD1131" s="67">
        <f t="shared" si="212"/>
        <v>44884.623541666697</v>
      </c>
      <c r="AE1131" s="67">
        <f>VLOOKUP(V1131,'Branch Wise Work Timelines'!C:G,3,FALSE)+AA1131</f>
        <v>44883.416666666664</v>
      </c>
      <c r="AF1131" s="67">
        <f>IF(V1131="Bangalore",VLOOKUP(V1131,'Branch Wise Work Timelines'!C:G,4,FALSE)+AA1131+1,IF(V1131="Mumbai",VLOOKUP(V1131,'Branch Wise Work Timelines'!C:G,4,FALSE)+AA1131+1,VLOOKUP(V1131,'Branch Wise Work Timelines'!C:G,4,FALSE)+AA1131))</f>
        <v>44884.104166666664</v>
      </c>
      <c r="AG1131" s="67">
        <f>WORKDAY.INTL(AA1131,1,11)+VLOOKUP(V1131,'Branch Wise Work Timelines'!C:G,3,FALSE)</f>
        <v>44884.416666666664</v>
      </c>
      <c r="AH1131" s="69" t="str">
        <f t="shared" ca="1" si="213"/>
        <v>Out of TAT</v>
      </c>
      <c r="AI1131" s="69">
        <f t="shared" ca="1" si="214"/>
        <v>20639</v>
      </c>
      <c r="AJ1131" s="69" t="str">
        <f ca="1">IF(AI1131&lt;0,"0-12",IFERROR(VLOOKUP(AI1131,Breakup[],2,FALSE),"&gt;24"))</f>
        <v>&gt;24</v>
      </c>
      <c r="AK1131" s="69" t="str">
        <f>VLOOKUP(V1131,Master!B:D,3,FALSE)</f>
        <v>South</v>
      </c>
      <c r="AL1131" s="69" t="str">
        <f t="shared" si="215"/>
        <v>Bangalore-CLS</v>
      </c>
    </row>
    <row r="1132" spans="1:38">
      <c r="A1132" s="13" t="s">
        <v>2566</v>
      </c>
      <c r="B1132" s="54">
        <v>44701.464379085599</v>
      </c>
      <c r="C1132" s="13" t="s">
        <v>261</v>
      </c>
      <c r="D1132" s="13">
        <v>679</v>
      </c>
      <c r="E1132" s="13" t="s">
        <v>2567</v>
      </c>
      <c r="F1132" s="13" t="s">
        <v>33</v>
      </c>
      <c r="G1132" s="14">
        <v>1653026782977</v>
      </c>
      <c r="H1132" s="55">
        <v>0.62922453703703696</v>
      </c>
      <c r="I1132" s="33">
        <v>44891.629224536999</v>
      </c>
      <c r="J1132" s="58">
        <v>44891</v>
      </c>
      <c r="K1132" s="13" t="s">
        <v>263</v>
      </c>
      <c r="L1132" s="13" t="s">
        <v>69</v>
      </c>
      <c r="M1132" s="13" t="s">
        <v>101</v>
      </c>
      <c r="N1132" s="13" t="s">
        <v>206</v>
      </c>
      <c r="O1132" s="33">
        <v>44891.060983796298</v>
      </c>
      <c r="P1132" s="58">
        <v>44891</v>
      </c>
      <c r="Q1132" s="33" t="s">
        <v>237</v>
      </c>
      <c r="R1132" s="14">
        <v>368</v>
      </c>
      <c r="S1132" s="13" t="s">
        <v>208</v>
      </c>
      <c r="T1132" s="13" t="s">
        <v>209</v>
      </c>
      <c r="U1132" s="33">
        <f t="shared" ca="1" si="204"/>
        <v>45744.56914039352</v>
      </c>
      <c r="V1132" s="13" t="str">
        <f t="shared" si="205"/>
        <v>Mumbai</v>
      </c>
      <c r="W1132" s="13" t="str">
        <f t="shared" si="206"/>
        <v>RI</v>
      </c>
      <c r="X1132" s="13">
        <f t="shared" si="207"/>
        <v>15</v>
      </c>
      <c r="Y1132" s="13" t="str">
        <f>IFERROR(VLOOKUP(C1132,ReceivingTeam[],2,FALSE),"HelpDesk")</f>
        <v>HelpDesk</v>
      </c>
      <c r="Z1132" s="67">
        <f t="shared" si="208"/>
        <v>44892.129224536999</v>
      </c>
      <c r="AA1132" s="68">
        <f t="shared" si="209"/>
        <v>44891</v>
      </c>
      <c r="AB1132" s="69" t="b">
        <f t="shared" si="210"/>
        <v>1</v>
      </c>
      <c r="AC1132" s="70">
        <f t="shared" si="211"/>
        <v>0.5</v>
      </c>
      <c r="AD1132" s="67">
        <f t="shared" si="212"/>
        <v>44892.129224536999</v>
      </c>
      <c r="AE1132" s="67">
        <f>VLOOKUP(V1132,'Branch Wise Work Timelines'!C:G,3,FALSE)+AA1132</f>
        <v>44891.416666666664</v>
      </c>
      <c r="AF1132" s="67">
        <f>IF(V1132="Bangalore",VLOOKUP(V1132,'Branch Wise Work Timelines'!C:G,4,FALSE)+AA1132+1,IF(V1132="Mumbai",VLOOKUP(V1132,'Branch Wise Work Timelines'!C:G,4,FALSE)+AA1132+1,VLOOKUP(V1132,'Branch Wise Work Timelines'!C:G,4,FALSE)+AA1132))</f>
        <v>44892.25</v>
      </c>
      <c r="AG1132" s="67">
        <f>WORKDAY.INTL(AA1132,1,11)+VLOOKUP(V1132,'Branch Wise Work Timelines'!C:G,3,FALSE)</f>
        <v>44893.416666666664</v>
      </c>
      <c r="AH1132" s="69" t="str">
        <f t="shared" si="213"/>
        <v>Met</v>
      </c>
      <c r="AI1132" s="69">
        <f t="shared" ca="1" si="214"/>
        <v>20459</v>
      </c>
      <c r="AJ1132" s="69" t="str">
        <f ca="1">IF(AI1132&lt;0,"0-12",IFERROR(VLOOKUP(AI1132,Breakup[],2,FALSE),"&gt;24"))</f>
        <v>&gt;24</v>
      </c>
      <c r="AK1132" s="69" t="str">
        <f>VLOOKUP(V1132,Master!B:D,3,FALSE)</f>
        <v>East</v>
      </c>
      <c r="AL1132" s="69" t="str">
        <f t="shared" si="215"/>
        <v>Mumbai</v>
      </c>
    </row>
    <row r="1133" spans="1:38">
      <c r="A1133" s="13" t="s">
        <v>2568</v>
      </c>
      <c r="B1133" s="54">
        <v>44700.857178553197</v>
      </c>
      <c r="C1133" s="13" t="s">
        <v>222</v>
      </c>
      <c r="D1133" s="13">
        <v>1020</v>
      </c>
      <c r="E1133" s="13" t="s">
        <v>2569</v>
      </c>
      <c r="F1133" s="13" t="s">
        <v>33</v>
      </c>
      <c r="G1133" s="14">
        <v>1653021346824</v>
      </c>
      <c r="H1133" s="55">
        <v>0.25991898148148102</v>
      </c>
      <c r="I1133" s="33">
        <v>44882.259918981501</v>
      </c>
      <c r="J1133" s="58">
        <v>44882</v>
      </c>
      <c r="K1133" s="13" t="s">
        <v>224</v>
      </c>
      <c r="L1133" s="13" t="s">
        <v>64</v>
      </c>
      <c r="M1133" s="13" t="s">
        <v>225</v>
      </c>
      <c r="N1133" s="13" t="s">
        <v>206</v>
      </c>
      <c r="O1133" s="33" t="s">
        <v>38</v>
      </c>
      <c r="P1133" s="58" t="s">
        <v>38</v>
      </c>
      <c r="Q1133" s="33" t="s">
        <v>207</v>
      </c>
      <c r="R1133" s="14" t="s">
        <v>38</v>
      </c>
      <c r="S1133" s="13" t="s">
        <v>208</v>
      </c>
      <c r="T1133" s="13" t="s">
        <v>209</v>
      </c>
      <c r="U1133" s="33">
        <f t="shared" ca="1" si="204"/>
        <v>45744.56914039352</v>
      </c>
      <c r="V1133" s="13" t="str">
        <f t="shared" si="205"/>
        <v>Kolkata</v>
      </c>
      <c r="W1133" s="13" t="str">
        <f t="shared" si="206"/>
        <v>RI</v>
      </c>
      <c r="X1133" s="13">
        <f t="shared" si="207"/>
        <v>6</v>
      </c>
      <c r="Y1133" s="13" t="str">
        <f>IFERROR(VLOOKUP(C1133,ReceivingTeam[],2,FALSE),"HelpDesk")</f>
        <v>Branch office</v>
      </c>
      <c r="Z1133" s="67">
        <f t="shared" si="208"/>
        <v>44883.562499999993</v>
      </c>
      <c r="AA1133" s="68">
        <f t="shared" si="209"/>
        <v>44882</v>
      </c>
      <c r="AB1133" s="69" t="b">
        <f t="shared" si="210"/>
        <v>1</v>
      </c>
      <c r="AC1133" s="70">
        <f t="shared" si="211"/>
        <v>0.5</v>
      </c>
      <c r="AD1133" s="67">
        <f t="shared" si="212"/>
        <v>44883.562499999993</v>
      </c>
      <c r="AE1133" s="67">
        <f>VLOOKUP(V1133,'Branch Wise Work Timelines'!C:G,3,FALSE)+AA1133</f>
        <v>44882.416666666664</v>
      </c>
      <c r="AF1133" s="67">
        <f>IF(V1133="Bangalore",VLOOKUP(V1133,'Branch Wise Work Timelines'!C:G,4,FALSE)+AA1133+1,IF(V1133="Mumbai",VLOOKUP(V1133,'Branch Wise Work Timelines'!C:G,4,FALSE)+AA1133+1,VLOOKUP(V1133,'Branch Wise Work Timelines'!C:G,4,FALSE)+AA1133))</f>
        <v>44882.770833333336</v>
      </c>
      <c r="AG1133" s="67">
        <f>WORKDAY.INTL(AA1133,1,11)+VLOOKUP(V1133,'Branch Wise Work Timelines'!C:G,3,FALSE)</f>
        <v>44883.416666666664</v>
      </c>
      <c r="AH1133" s="69" t="str">
        <f t="shared" ca="1" si="213"/>
        <v>Out of TAT</v>
      </c>
      <c r="AI1133" s="69">
        <f t="shared" ca="1" si="214"/>
        <v>20665</v>
      </c>
      <c r="AJ1133" s="69" t="str">
        <f ca="1">IF(AI1133&lt;0,"0-12",IFERROR(VLOOKUP(AI1133,Breakup[],2,FALSE),"&gt;24"))</f>
        <v>&gt;24</v>
      </c>
      <c r="AK1133" s="69" t="str">
        <f>VLOOKUP(V1133,Master!B:D,3,FALSE)</f>
        <v>East</v>
      </c>
      <c r="AL1133" s="69" t="str">
        <f t="shared" si="215"/>
        <v>Kolkata</v>
      </c>
    </row>
    <row r="1134" spans="1:38">
      <c r="A1134" s="13" t="s">
        <v>2570</v>
      </c>
      <c r="B1134" s="54">
        <v>44700.857989386597</v>
      </c>
      <c r="C1134" s="13" t="s">
        <v>222</v>
      </c>
      <c r="D1134" s="13">
        <v>1934</v>
      </c>
      <c r="E1134" s="13" t="s">
        <v>2571</v>
      </c>
      <c r="F1134" s="13" t="s">
        <v>33</v>
      </c>
      <c r="G1134" s="14">
        <v>1653021346824</v>
      </c>
      <c r="H1134" s="55">
        <v>0.22907407407407401</v>
      </c>
      <c r="I1134" s="33">
        <v>44884.229074074101</v>
      </c>
      <c r="J1134" s="58">
        <v>44884</v>
      </c>
      <c r="K1134" s="13" t="s">
        <v>224</v>
      </c>
      <c r="L1134" s="13" t="s">
        <v>64</v>
      </c>
      <c r="M1134" s="13" t="s">
        <v>225</v>
      </c>
      <c r="N1134" s="13" t="s">
        <v>206</v>
      </c>
      <c r="O1134" s="33" t="s">
        <v>38</v>
      </c>
      <c r="P1134" s="58" t="s">
        <v>38</v>
      </c>
      <c r="Q1134" s="33" t="s">
        <v>207</v>
      </c>
      <c r="R1134" s="14" t="s">
        <v>38</v>
      </c>
      <c r="S1134" s="13" t="s">
        <v>208</v>
      </c>
      <c r="T1134" s="13" t="s">
        <v>209</v>
      </c>
      <c r="U1134" s="33">
        <f t="shared" ca="1" si="204"/>
        <v>45744.56914039352</v>
      </c>
      <c r="V1134" s="13" t="str">
        <f t="shared" si="205"/>
        <v>Kolkata</v>
      </c>
      <c r="W1134" s="13" t="str">
        <f t="shared" si="206"/>
        <v>RI</v>
      </c>
      <c r="X1134" s="13">
        <f t="shared" si="207"/>
        <v>5</v>
      </c>
      <c r="Y1134" s="13" t="str">
        <f>IFERROR(VLOOKUP(C1134,ReceivingTeam[],2,FALSE),"HelpDesk")</f>
        <v>Branch office</v>
      </c>
      <c r="Z1134" s="67">
        <f t="shared" si="208"/>
        <v>44886.562499999993</v>
      </c>
      <c r="AA1134" s="68">
        <f t="shared" si="209"/>
        <v>44884</v>
      </c>
      <c r="AB1134" s="69" t="b">
        <f t="shared" si="210"/>
        <v>1</v>
      </c>
      <c r="AC1134" s="70">
        <f t="shared" si="211"/>
        <v>0.5</v>
      </c>
      <c r="AD1134" s="67">
        <f t="shared" si="212"/>
        <v>44886.562499999993</v>
      </c>
      <c r="AE1134" s="67">
        <f>VLOOKUP(V1134,'Branch Wise Work Timelines'!C:G,3,FALSE)+AA1134</f>
        <v>44884.416666666664</v>
      </c>
      <c r="AF1134" s="67">
        <f>IF(V1134="Bangalore",VLOOKUP(V1134,'Branch Wise Work Timelines'!C:G,4,FALSE)+AA1134+1,IF(V1134="Mumbai",VLOOKUP(V1134,'Branch Wise Work Timelines'!C:G,4,FALSE)+AA1134+1,VLOOKUP(V1134,'Branch Wise Work Timelines'!C:G,4,FALSE)+AA1134))</f>
        <v>44884.770833333336</v>
      </c>
      <c r="AG1134" s="67">
        <f>WORKDAY.INTL(AA1134,1,11)+VLOOKUP(V1134,'Branch Wise Work Timelines'!C:G,3,FALSE)</f>
        <v>44886.416666666664</v>
      </c>
      <c r="AH1134" s="69" t="str">
        <f t="shared" ca="1" si="213"/>
        <v>Out of TAT</v>
      </c>
      <c r="AI1134" s="69">
        <f t="shared" ca="1" si="214"/>
        <v>20593</v>
      </c>
      <c r="AJ1134" s="69" t="str">
        <f ca="1">IF(AI1134&lt;0,"0-12",IFERROR(VLOOKUP(AI1134,Breakup[],2,FALSE),"&gt;24"))</f>
        <v>&gt;24</v>
      </c>
      <c r="AK1134" s="69" t="str">
        <f>VLOOKUP(V1134,Master!B:D,3,FALSE)</f>
        <v>East</v>
      </c>
      <c r="AL1134" s="69" t="str">
        <f t="shared" si="215"/>
        <v>Kolkata</v>
      </c>
    </row>
    <row r="1135" spans="1:38">
      <c r="A1135" s="13" t="s">
        <v>2572</v>
      </c>
      <c r="B1135" s="54">
        <v>44701.569627430603</v>
      </c>
      <c r="C1135" s="13" t="s">
        <v>158</v>
      </c>
      <c r="D1135" s="13">
        <v>1564</v>
      </c>
      <c r="E1135" s="13" t="s">
        <v>2573</v>
      </c>
      <c r="F1135" s="13" t="s">
        <v>33</v>
      </c>
      <c r="G1135" s="14">
        <v>1653041402258</v>
      </c>
      <c r="H1135" s="55">
        <v>0.76900462962963001</v>
      </c>
      <c r="I1135" s="33">
        <v>44881.769004629597</v>
      </c>
      <c r="J1135" s="58">
        <v>44881</v>
      </c>
      <c r="K1135" s="13" t="s">
        <v>452</v>
      </c>
      <c r="L1135" s="13" t="s">
        <v>36</v>
      </c>
      <c r="M1135" s="13" t="s">
        <v>158</v>
      </c>
      <c r="N1135" s="13" t="s">
        <v>206</v>
      </c>
      <c r="O1135" s="33" t="s">
        <v>38</v>
      </c>
      <c r="P1135" s="58" t="s">
        <v>38</v>
      </c>
      <c r="Q1135" s="33" t="s">
        <v>207</v>
      </c>
      <c r="R1135" s="14" t="s">
        <v>38</v>
      </c>
      <c r="S1135" s="13" t="s">
        <v>216</v>
      </c>
      <c r="T1135" s="13" t="s">
        <v>217</v>
      </c>
      <c r="U1135" s="33">
        <f t="shared" ca="1" si="204"/>
        <v>45744.56914039352</v>
      </c>
      <c r="V1135" s="13" t="str">
        <f t="shared" si="205"/>
        <v>Chennai</v>
      </c>
      <c r="W1135" s="13" t="str">
        <f t="shared" si="206"/>
        <v>RI</v>
      </c>
      <c r="X1135" s="13">
        <f t="shared" si="207"/>
        <v>18</v>
      </c>
      <c r="Y1135" s="13" t="str">
        <f>IFERROR(VLOOKUP(C1135,ReceivingTeam[],2,FALSE),"HelpDesk")</f>
        <v>Branch office</v>
      </c>
      <c r="Z1135" s="67">
        <f t="shared" si="208"/>
        <v>44882.914837962926</v>
      </c>
      <c r="AA1135" s="68">
        <f t="shared" si="209"/>
        <v>44881</v>
      </c>
      <c r="AB1135" s="69" t="b">
        <f t="shared" si="210"/>
        <v>1</v>
      </c>
      <c r="AC1135" s="70">
        <f t="shared" si="211"/>
        <v>0.5</v>
      </c>
      <c r="AD1135" s="67">
        <f t="shared" si="212"/>
        <v>44882.914837962926</v>
      </c>
      <c r="AE1135" s="67">
        <f>VLOOKUP(V1135,'Branch Wise Work Timelines'!C:G,3,FALSE)+AA1135</f>
        <v>44881.416666666664</v>
      </c>
      <c r="AF1135" s="67">
        <f>IF(V1135="Bangalore",VLOOKUP(V1135,'Branch Wise Work Timelines'!C:G,4,FALSE)+AA1135+1,IF(V1135="Mumbai",VLOOKUP(V1135,'Branch Wise Work Timelines'!C:G,4,FALSE)+AA1135+1,VLOOKUP(V1135,'Branch Wise Work Timelines'!C:G,4,FALSE)+AA1135))</f>
        <v>44881.770833333336</v>
      </c>
      <c r="AG1135" s="67">
        <f>WORKDAY.INTL(AA1135,1,11)+VLOOKUP(V1135,'Branch Wise Work Timelines'!C:G,3,FALSE)</f>
        <v>44882.416666666664</v>
      </c>
      <c r="AH1135" s="69" t="str">
        <f t="shared" ca="1" si="213"/>
        <v>Out of TAT</v>
      </c>
      <c r="AI1135" s="69">
        <f t="shared" ca="1" si="214"/>
        <v>20680</v>
      </c>
      <c r="AJ1135" s="69" t="str">
        <f ca="1">IF(AI1135&lt;0,"0-12",IFERROR(VLOOKUP(AI1135,Breakup[],2,FALSE),"&gt;24"))</f>
        <v>&gt;24</v>
      </c>
      <c r="AK1135" s="69" t="str">
        <f>VLOOKUP(V1135,Master!B:D,3,FALSE)</f>
        <v>South</v>
      </c>
      <c r="AL1135" s="69" t="str">
        <f t="shared" si="215"/>
        <v>Chennai</v>
      </c>
    </row>
    <row r="1136" spans="1:38">
      <c r="A1136" s="13" t="s">
        <v>2574</v>
      </c>
      <c r="B1136" s="54">
        <v>44700.842168252297</v>
      </c>
      <c r="C1136" s="13" t="s">
        <v>222</v>
      </c>
      <c r="D1136" s="13">
        <v>508</v>
      </c>
      <c r="E1136" s="13" t="s">
        <v>2575</v>
      </c>
      <c r="F1136" s="13" t="s">
        <v>33</v>
      </c>
      <c r="G1136" s="14">
        <v>1653021346824</v>
      </c>
      <c r="H1136" s="55">
        <v>0.64600694444444395</v>
      </c>
      <c r="I1136" s="33">
        <v>44882.6460069444</v>
      </c>
      <c r="J1136" s="58">
        <v>44882</v>
      </c>
      <c r="K1136" s="13" t="s">
        <v>224</v>
      </c>
      <c r="L1136" s="13" t="s">
        <v>64</v>
      </c>
      <c r="M1136" s="13" t="s">
        <v>225</v>
      </c>
      <c r="N1136" s="13" t="s">
        <v>215</v>
      </c>
      <c r="O1136" s="33" t="s">
        <v>38</v>
      </c>
      <c r="P1136" s="58" t="s">
        <v>38</v>
      </c>
      <c r="Q1136" s="33" t="s">
        <v>207</v>
      </c>
      <c r="R1136" s="14" t="s">
        <v>38</v>
      </c>
      <c r="S1136" s="13" t="s">
        <v>208</v>
      </c>
      <c r="T1136" s="13" t="s">
        <v>209</v>
      </c>
      <c r="U1136" s="33">
        <f t="shared" ca="1" si="204"/>
        <v>45744.56914039352</v>
      </c>
      <c r="V1136" s="13" t="str">
        <f t="shared" si="205"/>
        <v>Kolkata</v>
      </c>
      <c r="W1136" s="13" t="str">
        <f t="shared" si="206"/>
        <v>RI</v>
      </c>
      <c r="X1136" s="13">
        <f t="shared" si="207"/>
        <v>15</v>
      </c>
      <c r="Y1136" s="13" t="str">
        <f>IFERROR(VLOOKUP(C1136,ReceivingTeam[],2,FALSE),"HelpDesk")</f>
        <v>Branch office</v>
      </c>
      <c r="Z1136" s="67">
        <f t="shared" si="208"/>
        <v>44883.791840277729</v>
      </c>
      <c r="AA1136" s="68">
        <f t="shared" si="209"/>
        <v>44882</v>
      </c>
      <c r="AB1136" s="69" t="b">
        <f t="shared" si="210"/>
        <v>1</v>
      </c>
      <c r="AC1136" s="70">
        <f t="shared" si="211"/>
        <v>0.5</v>
      </c>
      <c r="AD1136" s="67">
        <f t="shared" si="212"/>
        <v>44883.791840277729</v>
      </c>
      <c r="AE1136" s="67">
        <f>VLOOKUP(V1136,'Branch Wise Work Timelines'!C:G,3,FALSE)+AA1136</f>
        <v>44882.416666666664</v>
      </c>
      <c r="AF1136" s="67">
        <f>IF(V1136="Bangalore",VLOOKUP(V1136,'Branch Wise Work Timelines'!C:G,4,FALSE)+AA1136+1,IF(V1136="Mumbai",VLOOKUP(V1136,'Branch Wise Work Timelines'!C:G,4,FALSE)+AA1136+1,VLOOKUP(V1136,'Branch Wise Work Timelines'!C:G,4,FALSE)+AA1136))</f>
        <v>44882.770833333336</v>
      </c>
      <c r="AG1136" s="67">
        <f>WORKDAY.INTL(AA1136,1,11)+VLOOKUP(V1136,'Branch Wise Work Timelines'!C:G,3,FALSE)</f>
        <v>44883.416666666664</v>
      </c>
      <c r="AH1136" s="69" t="str">
        <f t="shared" ca="1" si="213"/>
        <v>Out of TAT</v>
      </c>
      <c r="AI1136" s="69">
        <f t="shared" ca="1" si="214"/>
        <v>20659</v>
      </c>
      <c r="AJ1136" s="69" t="str">
        <f ca="1">IF(AI1136&lt;0,"0-12",IFERROR(VLOOKUP(AI1136,Breakup[],2,FALSE),"&gt;24"))</f>
        <v>&gt;24</v>
      </c>
      <c r="AK1136" s="69" t="str">
        <f>VLOOKUP(V1136,Master!B:D,3,FALSE)</f>
        <v>East</v>
      </c>
      <c r="AL1136" s="69" t="str">
        <f t="shared" si="215"/>
        <v>Kolkata</v>
      </c>
    </row>
    <row r="1137" spans="1:38">
      <c r="A1137" s="13" t="s">
        <v>2576</v>
      </c>
      <c r="B1137" s="54">
        <v>44699.456087465303</v>
      </c>
      <c r="C1137" s="13" t="s">
        <v>979</v>
      </c>
      <c r="D1137" s="13">
        <v>71</v>
      </c>
      <c r="E1137" s="13" t="s">
        <v>2577</v>
      </c>
      <c r="F1137" s="13" t="s">
        <v>33</v>
      </c>
      <c r="G1137" s="14">
        <v>1653044915628</v>
      </c>
      <c r="H1137" s="55">
        <v>4.6446759259259299E-2</v>
      </c>
      <c r="I1137" s="33">
        <v>44884.046446759297</v>
      </c>
      <c r="J1137" s="58">
        <v>44884</v>
      </c>
      <c r="K1137" s="13" t="s">
        <v>437</v>
      </c>
      <c r="L1137" s="13" t="s">
        <v>12</v>
      </c>
      <c r="M1137" s="13" t="s">
        <v>435</v>
      </c>
      <c r="N1137" s="13" t="s">
        <v>206</v>
      </c>
      <c r="O1137" s="33" t="s">
        <v>38</v>
      </c>
      <c r="P1137" s="58" t="s">
        <v>38</v>
      </c>
      <c r="Q1137" s="33" t="s">
        <v>207</v>
      </c>
      <c r="R1137" s="14" t="s">
        <v>38</v>
      </c>
      <c r="S1137" s="13" t="s">
        <v>208</v>
      </c>
      <c r="T1137" s="13" t="s">
        <v>209</v>
      </c>
      <c r="U1137" s="33">
        <f t="shared" ca="1" si="204"/>
        <v>45744.56914039352</v>
      </c>
      <c r="V1137" s="13" t="str">
        <f t="shared" si="205"/>
        <v>Ahmedabad</v>
      </c>
      <c r="W1137" s="13" t="str">
        <f t="shared" si="206"/>
        <v>RI</v>
      </c>
      <c r="X1137" s="13">
        <f t="shared" si="207"/>
        <v>1</v>
      </c>
      <c r="Y1137" s="13" t="str">
        <f>IFERROR(VLOOKUP(C1137,ReceivingTeam[],2,FALSE),"HelpDesk")</f>
        <v>HelpDesk</v>
      </c>
      <c r="Z1137" s="67">
        <f t="shared" si="208"/>
        <v>44886.562499999993</v>
      </c>
      <c r="AA1137" s="68">
        <f t="shared" si="209"/>
        <v>44884</v>
      </c>
      <c r="AB1137" s="69" t="b">
        <f t="shared" si="210"/>
        <v>1</v>
      </c>
      <c r="AC1137" s="70">
        <f t="shared" si="211"/>
        <v>0.5</v>
      </c>
      <c r="AD1137" s="67">
        <f t="shared" si="212"/>
        <v>44886.562499999993</v>
      </c>
      <c r="AE1137" s="67">
        <f>VLOOKUP(V1137,'Branch Wise Work Timelines'!C:G,3,FALSE)+AA1137</f>
        <v>44884.416666666664</v>
      </c>
      <c r="AF1137" s="67">
        <f>IF(V1137="Bangalore",VLOOKUP(V1137,'Branch Wise Work Timelines'!C:G,4,FALSE)+AA1137+1,IF(V1137="Mumbai",VLOOKUP(V1137,'Branch Wise Work Timelines'!C:G,4,FALSE)+AA1137+1,VLOOKUP(V1137,'Branch Wise Work Timelines'!C:G,4,FALSE)+AA1137))</f>
        <v>44884.770833333336</v>
      </c>
      <c r="AG1137" s="67">
        <f>WORKDAY.INTL(AA1137,1,11)+VLOOKUP(V1137,'Branch Wise Work Timelines'!C:G,3,FALSE)</f>
        <v>44886.416666666664</v>
      </c>
      <c r="AH1137" s="69" t="str">
        <f t="shared" ca="1" si="213"/>
        <v>Out of TAT</v>
      </c>
      <c r="AI1137" s="69">
        <f t="shared" ca="1" si="214"/>
        <v>20593</v>
      </c>
      <c r="AJ1137" s="69" t="str">
        <f ca="1">IF(AI1137&lt;0,"0-12",IFERROR(VLOOKUP(AI1137,Breakup[],2,FALSE),"&gt;24"))</f>
        <v>&gt;24</v>
      </c>
      <c r="AK1137" s="69" t="str">
        <f>VLOOKUP(V1137,Master!B:D,3,FALSE)</f>
        <v>North</v>
      </c>
      <c r="AL1137" s="69" t="str">
        <f t="shared" si="215"/>
        <v>Ahmedabad</v>
      </c>
    </row>
    <row r="1138" spans="1:38">
      <c r="A1138" s="13" t="s">
        <v>2578</v>
      </c>
      <c r="B1138" s="54">
        <v>44701.678723645797</v>
      </c>
      <c r="C1138" s="13" t="s">
        <v>323</v>
      </c>
      <c r="D1138" s="13">
        <v>1888</v>
      </c>
      <c r="E1138" s="13" t="s">
        <v>2579</v>
      </c>
      <c r="F1138" s="13" t="s">
        <v>33</v>
      </c>
      <c r="G1138" s="14">
        <v>1653043912595</v>
      </c>
      <c r="H1138" s="55">
        <v>0.116863425925926</v>
      </c>
      <c r="I1138" s="33">
        <v>44890.116863425901</v>
      </c>
      <c r="J1138" s="58">
        <v>44890</v>
      </c>
      <c r="K1138" s="13" t="s">
        <v>325</v>
      </c>
      <c r="L1138" s="13" t="s">
        <v>55</v>
      </c>
      <c r="M1138" s="13" t="s">
        <v>323</v>
      </c>
      <c r="N1138" s="13" t="s">
        <v>206</v>
      </c>
      <c r="O1138" s="33" t="s">
        <v>38</v>
      </c>
      <c r="P1138" s="58" t="s">
        <v>38</v>
      </c>
      <c r="Q1138" s="33" t="s">
        <v>207</v>
      </c>
      <c r="R1138" s="14" t="s">
        <v>38</v>
      </c>
      <c r="S1138" s="13" t="s">
        <v>208</v>
      </c>
      <c r="T1138" s="13" t="s">
        <v>209</v>
      </c>
      <c r="U1138" s="33">
        <f t="shared" ca="1" si="204"/>
        <v>45744.56914039352</v>
      </c>
      <c r="V1138" s="13" t="str">
        <f t="shared" si="205"/>
        <v>Delhi</v>
      </c>
      <c r="W1138" s="13" t="str">
        <f t="shared" si="206"/>
        <v>RI</v>
      </c>
      <c r="X1138" s="13">
        <f t="shared" si="207"/>
        <v>2</v>
      </c>
      <c r="Y1138" s="13" t="str">
        <f>IFERROR(VLOOKUP(C1138,ReceivingTeam[],2,FALSE),"HelpDesk")</f>
        <v>HelpDesk</v>
      </c>
      <c r="Z1138" s="67">
        <f t="shared" si="208"/>
        <v>44891.562499999993</v>
      </c>
      <c r="AA1138" s="68">
        <f t="shared" si="209"/>
        <v>44890</v>
      </c>
      <c r="AB1138" s="69" t="b">
        <f t="shared" si="210"/>
        <v>1</v>
      </c>
      <c r="AC1138" s="70">
        <f t="shared" si="211"/>
        <v>0.5</v>
      </c>
      <c r="AD1138" s="67">
        <f t="shared" si="212"/>
        <v>44891.562499999993</v>
      </c>
      <c r="AE1138" s="67">
        <f>VLOOKUP(V1138,'Branch Wise Work Timelines'!C:G,3,FALSE)+AA1138</f>
        <v>44890.416666666664</v>
      </c>
      <c r="AF1138" s="67">
        <f>IF(V1138="Bangalore",VLOOKUP(V1138,'Branch Wise Work Timelines'!C:G,4,FALSE)+AA1138+1,IF(V1138="Mumbai",VLOOKUP(V1138,'Branch Wise Work Timelines'!C:G,4,FALSE)+AA1138+1,VLOOKUP(V1138,'Branch Wise Work Timelines'!C:G,4,FALSE)+AA1138))</f>
        <v>44890.770833333336</v>
      </c>
      <c r="AG1138" s="67">
        <f>WORKDAY.INTL(AA1138,1,11)+VLOOKUP(V1138,'Branch Wise Work Timelines'!C:G,3,FALSE)</f>
        <v>44891.416666666664</v>
      </c>
      <c r="AH1138" s="69" t="str">
        <f t="shared" ca="1" si="213"/>
        <v>Out of TAT</v>
      </c>
      <c r="AI1138" s="69">
        <f t="shared" ca="1" si="214"/>
        <v>20473</v>
      </c>
      <c r="AJ1138" s="69" t="str">
        <f ca="1">IF(AI1138&lt;0,"0-12",IFERROR(VLOOKUP(AI1138,Breakup[],2,FALSE),"&gt;24"))</f>
        <v>&gt;24</v>
      </c>
      <c r="AK1138" s="69" t="str">
        <f>VLOOKUP(V1138,Master!B:D,3,FALSE)</f>
        <v>North</v>
      </c>
      <c r="AL1138" s="69" t="str">
        <f t="shared" si="215"/>
        <v>Delhi</v>
      </c>
    </row>
    <row r="1139" spans="1:38">
      <c r="A1139" s="13" t="s">
        <v>2580</v>
      </c>
      <c r="B1139" s="54">
        <v>44701.636718437498</v>
      </c>
      <c r="C1139" s="13" t="s">
        <v>299</v>
      </c>
      <c r="D1139" s="13">
        <v>1253</v>
      </c>
      <c r="E1139" s="13" t="s">
        <v>2581</v>
      </c>
      <c r="F1139" s="13" t="s">
        <v>15</v>
      </c>
      <c r="G1139" s="14">
        <v>1653041711052</v>
      </c>
      <c r="H1139" s="55">
        <v>0.52811342592592603</v>
      </c>
      <c r="I1139" s="33">
        <v>44887.528113425898</v>
      </c>
      <c r="J1139" s="58">
        <v>44887</v>
      </c>
      <c r="K1139" s="13" t="s">
        <v>213</v>
      </c>
      <c r="L1139" s="13" t="s">
        <v>30</v>
      </c>
      <c r="M1139" s="13" t="s">
        <v>214</v>
      </c>
      <c r="N1139" s="13" t="s">
        <v>206</v>
      </c>
      <c r="O1139" s="33" t="s">
        <v>38</v>
      </c>
      <c r="P1139" s="58" t="s">
        <v>38</v>
      </c>
      <c r="Q1139" s="33" t="s">
        <v>207</v>
      </c>
      <c r="R1139" s="14" t="s">
        <v>38</v>
      </c>
      <c r="S1139" s="13" t="s">
        <v>216</v>
      </c>
      <c r="T1139" s="13" t="s">
        <v>217</v>
      </c>
      <c r="U1139" s="33">
        <f t="shared" ca="1" si="204"/>
        <v>45744.56914039352</v>
      </c>
      <c r="V1139" s="13" t="str">
        <f t="shared" si="205"/>
        <v>Bangalore</v>
      </c>
      <c r="W1139" s="13" t="str">
        <f t="shared" si="206"/>
        <v>CLS</v>
      </c>
      <c r="X1139" s="13">
        <f t="shared" si="207"/>
        <v>12</v>
      </c>
      <c r="Y1139" s="13" t="str">
        <f>IFERROR(VLOOKUP(C1139,ReceivingTeam[],2,FALSE),"HelpDesk")</f>
        <v>HelpDesk</v>
      </c>
      <c r="Z1139" s="67">
        <f t="shared" si="208"/>
        <v>44888.028113425898</v>
      </c>
      <c r="AA1139" s="68">
        <f t="shared" si="209"/>
        <v>44887</v>
      </c>
      <c r="AB1139" s="69" t="b">
        <f t="shared" si="210"/>
        <v>1</v>
      </c>
      <c r="AC1139" s="70">
        <f t="shared" si="211"/>
        <v>0.5</v>
      </c>
      <c r="AD1139" s="67">
        <f t="shared" si="212"/>
        <v>44888.028113425898</v>
      </c>
      <c r="AE1139" s="67">
        <f>VLOOKUP(V1139,'Branch Wise Work Timelines'!C:G,3,FALSE)+AA1139</f>
        <v>44887.416666666664</v>
      </c>
      <c r="AF1139" s="67">
        <f>IF(V1139="Bangalore",VLOOKUP(V1139,'Branch Wise Work Timelines'!C:G,4,FALSE)+AA1139+1,IF(V1139="Mumbai",VLOOKUP(V1139,'Branch Wise Work Timelines'!C:G,4,FALSE)+AA1139+1,VLOOKUP(V1139,'Branch Wise Work Timelines'!C:G,4,FALSE)+AA1139))</f>
        <v>44888.104166666664</v>
      </c>
      <c r="AG1139" s="67">
        <f>WORKDAY.INTL(AA1139,1,11)+VLOOKUP(V1139,'Branch Wise Work Timelines'!C:G,3,FALSE)</f>
        <v>44888.416666666664</v>
      </c>
      <c r="AH1139" s="69" t="str">
        <f t="shared" ca="1" si="213"/>
        <v>Out of TAT</v>
      </c>
      <c r="AI1139" s="69">
        <f t="shared" ca="1" si="214"/>
        <v>20557</v>
      </c>
      <c r="AJ1139" s="69" t="str">
        <f ca="1">IF(AI1139&lt;0,"0-12",IFERROR(VLOOKUP(AI1139,Breakup[],2,FALSE),"&gt;24"))</f>
        <v>&gt;24</v>
      </c>
      <c r="AK1139" s="69" t="str">
        <f>VLOOKUP(V1139,Master!B:D,3,FALSE)</f>
        <v>South</v>
      </c>
      <c r="AL1139" s="69" t="str">
        <f t="shared" si="215"/>
        <v>Bangalore-CLS</v>
      </c>
    </row>
    <row r="1140" spans="1:38">
      <c r="A1140" s="13" t="s">
        <v>2582</v>
      </c>
      <c r="B1140" s="54">
        <v>44701.622521261597</v>
      </c>
      <c r="C1140" s="13" t="s">
        <v>211</v>
      </c>
      <c r="D1140" s="13">
        <v>900</v>
      </c>
      <c r="E1140" s="13" t="s">
        <v>2583</v>
      </c>
      <c r="F1140" s="13" t="s">
        <v>15</v>
      </c>
      <c r="G1140" s="14">
        <v>1653041711052</v>
      </c>
      <c r="H1140" s="55">
        <v>0.35965277777777799</v>
      </c>
      <c r="I1140" s="33">
        <v>44891.359652777799</v>
      </c>
      <c r="J1140" s="58">
        <v>44891</v>
      </c>
      <c r="K1140" s="13" t="s">
        <v>213</v>
      </c>
      <c r="L1140" s="13" t="s">
        <v>30</v>
      </c>
      <c r="M1140" s="13" t="s">
        <v>214</v>
      </c>
      <c r="N1140" s="13" t="s">
        <v>206</v>
      </c>
      <c r="O1140" s="33">
        <v>44891.276851851799</v>
      </c>
      <c r="P1140" s="58">
        <v>44891</v>
      </c>
      <c r="Q1140" s="33" t="s">
        <v>237</v>
      </c>
      <c r="R1140" s="14">
        <v>388</v>
      </c>
      <c r="S1140" s="13" t="s">
        <v>216</v>
      </c>
      <c r="T1140" s="13" t="s">
        <v>217</v>
      </c>
      <c r="U1140" s="33">
        <f t="shared" ca="1" si="204"/>
        <v>45744.56914039352</v>
      </c>
      <c r="V1140" s="13" t="str">
        <f t="shared" si="205"/>
        <v>Bangalore</v>
      </c>
      <c r="W1140" s="13" t="str">
        <f t="shared" si="206"/>
        <v>CLS</v>
      </c>
      <c r="X1140" s="13">
        <f t="shared" si="207"/>
        <v>8</v>
      </c>
      <c r="Y1140" s="13" t="str">
        <f>IFERROR(VLOOKUP(C1140,ReceivingTeam[],2,FALSE),"HelpDesk")</f>
        <v>HelpDesk</v>
      </c>
      <c r="Z1140" s="67">
        <f t="shared" si="208"/>
        <v>44891.916666666664</v>
      </c>
      <c r="AA1140" s="68">
        <f t="shared" si="209"/>
        <v>44891</v>
      </c>
      <c r="AB1140" s="69" t="b">
        <f t="shared" si="210"/>
        <v>1</v>
      </c>
      <c r="AC1140" s="70">
        <f t="shared" si="211"/>
        <v>0.5</v>
      </c>
      <c r="AD1140" s="67">
        <f t="shared" si="212"/>
        <v>44891.916666666664</v>
      </c>
      <c r="AE1140" s="67">
        <f>VLOOKUP(V1140,'Branch Wise Work Timelines'!C:G,3,FALSE)+AA1140</f>
        <v>44891.416666666664</v>
      </c>
      <c r="AF1140" s="67">
        <f>IF(V1140="Bangalore",VLOOKUP(V1140,'Branch Wise Work Timelines'!C:G,4,FALSE)+AA1140+1,IF(V1140="Mumbai",VLOOKUP(V1140,'Branch Wise Work Timelines'!C:G,4,FALSE)+AA1140+1,VLOOKUP(V1140,'Branch Wise Work Timelines'!C:G,4,FALSE)+AA1140))</f>
        <v>44892.104166666664</v>
      </c>
      <c r="AG1140" s="67">
        <f>WORKDAY.INTL(AA1140,1,11)+VLOOKUP(V1140,'Branch Wise Work Timelines'!C:G,3,FALSE)</f>
        <v>44893.416666666664</v>
      </c>
      <c r="AH1140" s="69" t="str">
        <f t="shared" si="213"/>
        <v>Met</v>
      </c>
      <c r="AI1140" s="69">
        <f t="shared" ca="1" si="214"/>
        <v>20464</v>
      </c>
      <c r="AJ1140" s="69" t="str">
        <f ca="1">IF(AI1140&lt;0,"0-12",IFERROR(VLOOKUP(AI1140,Breakup[],2,FALSE),"&gt;24"))</f>
        <v>&gt;24</v>
      </c>
      <c r="AK1140" s="69" t="str">
        <f>VLOOKUP(V1140,Master!B:D,3,FALSE)</f>
        <v>South</v>
      </c>
      <c r="AL1140" s="69" t="str">
        <f t="shared" si="215"/>
        <v>Bangalore-CLS</v>
      </c>
    </row>
    <row r="1141" spans="1:38">
      <c r="A1141" s="13" t="s">
        <v>2584</v>
      </c>
      <c r="B1141" s="54">
        <v>44700.4831645023</v>
      </c>
      <c r="C1141" s="13" t="s">
        <v>302</v>
      </c>
      <c r="D1141" s="13">
        <v>973</v>
      </c>
      <c r="E1141" s="13" t="s">
        <v>2585</v>
      </c>
      <c r="F1141" s="13" t="s">
        <v>33</v>
      </c>
      <c r="G1141" s="14">
        <v>1653039469972</v>
      </c>
      <c r="H1141" s="55">
        <v>0.42208333333333298</v>
      </c>
      <c r="I1141" s="33">
        <v>44882.422083333302</v>
      </c>
      <c r="J1141" s="58">
        <v>44882</v>
      </c>
      <c r="K1141" s="13" t="s">
        <v>257</v>
      </c>
      <c r="L1141" s="13" t="s">
        <v>72</v>
      </c>
      <c r="M1141" s="13" t="s">
        <v>286</v>
      </c>
      <c r="N1141" s="13" t="s">
        <v>206</v>
      </c>
      <c r="O1141" s="33" t="s">
        <v>38</v>
      </c>
      <c r="P1141" s="58" t="s">
        <v>38</v>
      </c>
      <c r="Q1141" s="33" t="s">
        <v>207</v>
      </c>
      <c r="R1141" s="14" t="s">
        <v>38</v>
      </c>
      <c r="S1141" s="13" t="s">
        <v>216</v>
      </c>
      <c r="T1141" s="13" t="s">
        <v>217</v>
      </c>
      <c r="U1141" s="33">
        <f t="shared" ca="1" si="204"/>
        <v>45744.56914039352</v>
      </c>
      <c r="V1141" s="13" t="str">
        <f t="shared" si="205"/>
        <v>Pune</v>
      </c>
      <c r="W1141" s="13" t="str">
        <f t="shared" si="206"/>
        <v>RI</v>
      </c>
      <c r="X1141" s="13">
        <f t="shared" si="207"/>
        <v>10</v>
      </c>
      <c r="Y1141" s="13" t="str">
        <f>IFERROR(VLOOKUP(C1141,ReceivingTeam[],2,FALSE),"HelpDesk")</f>
        <v>HelpDesk</v>
      </c>
      <c r="Z1141" s="67">
        <f t="shared" si="208"/>
        <v>44883.547083333302</v>
      </c>
      <c r="AA1141" s="68">
        <f t="shared" si="209"/>
        <v>44882</v>
      </c>
      <c r="AB1141" s="69" t="b">
        <f t="shared" si="210"/>
        <v>1</v>
      </c>
      <c r="AC1141" s="70">
        <f t="shared" si="211"/>
        <v>0.5</v>
      </c>
      <c r="AD1141" s="67">
        <f t="shared" si="212"/>
        <v>44883.547083333302</v>
      </c>
      <c r="AE1141" s="67">
        <f>VLOOKUP(V1141,'Branch Wise Work Timelines'!C:G,3,FALSE)+AA1141</f>
        <v>44882.395833333336</v>
      </c>
      <c r="AF1141" s="67">
        <f>IF(V1141="Bangalore",VLOOKUP(V1141,'Branch Wise Work Timelines'!C:G,4,FALSE)+AA1141+1,IF(V1141="Mumbai",VLOOKUP(V1141,'Branch Wise Work Timelines'!C:G,4,FALSE)+AA1141+1,VLOOKUP(V1141,'Branch Wise Work Timelines'!C:G,4,FALSE)+AA1141))</f>
        <v>44882.770833333336</v>
      </c>
      <c r="AG1141" s="67">
        <f>WORKDAY.INTL(AA1141,1,11)+VLOOKUP(V1141,'Branch Wise Work Timelines'!C:G,3,FALSE)</f>
        <v>44883.395833333336</v>
      </c>
      <c r="AH1141" s="69" t="str">
        <f t="shared" ca="1" si="213"/>
        <v>Out of TAT</v>
      </c>
      <c r="AI1141" s="69">
        <f t="shared" ca="1" si="214"/>
        <v>20665</v>
      </c>
      <c r="AJ1141" s="69" t="str">
        <f ca="1">IF(AI1141&lt;0,"0-12",IFERROR(VLOOKUP(AI1141,Breakup[],2,FALSE),"&gt;24"))</f>
        <v>&gt;24</v>
      </c>
      <c r="AK1141" s="69" t="str">
        <f>VLOOKUP(V1141,Master!B:D,3,FALSE)</f>
        <v>West</v>
      </c>
      <c r="AL1141" s="69" t="str">
        <f t="shared" si="215"/>
        <v>Pune</v>
      </c>
    </row>
    <row r="1142" spans="1:38">
      <c r="A1142" s="13" t="s">
        <v>2586</v>
      </c>
      <c r="B1142" s="54">
        <v>44701.615478391199</v>
      </c>
      <c r="C1142" s="13" t="s">
        <v>265</v>
      </c>
      <c r="D1142" s="13">
        <v>929</v>
      </c>
      <c r="E1142" s="13" t="s">
        <v>2587</v>
      </c>
      <c r="F1142" s="13" t="s">
        <v>15</v>
      </c>
      <c r="G1142" s="14">
        <v>1653043874636</v>
      </c>
      <c r="H1142" s="55">
        <v>0.65665509259259303</v>
      </c>
      <c r="I1142" s="33">
        <v>44883.6566550926</v>
      </c>
      <c r="J1142" s="58">
        <v>44883</v>
      </c>
      <c r="K1142" s="13" t="s">
        <v>213</v>
      </c>
      <c r="L1142" s="13" t="s">
        <v>30</v>
      </c>
      <c r="M1142" s="13" t="s">
        <v>75</v>
      </c>
      <c r="N1142" s="13" t="s">
        <v>206</v>
      </c>
      <c r="O1142" s="33" t="s">
        <v>38</v>
      </c>
      <c r="P1142" s="58" t="s">
        <v>38</v>
      </c>
      <c r="Q1142" s="33" t="s">
        <v>207</v>
      </c>
      <c r="R1142" s="14" t="s">
        <v>38</v>
      </c>
      <c r="S1142" s="13" t="s">
        <v>208</v>
      </c>
      <c r="T1142" s="13" t="s">
        <v>209</v>
      </c>
      <c r="U1142" s="33">
        <f t="shared" ca="1" si="204"/>
        <v>45744.56914039352</v>
      </c>
      <c r="V1142" s="13" t="str">
        <f t="shared" si="205"/>
        <v>Bangalore</v>
      </c>
      <c r="W1142" s="13" t="str">
        <f t="shared" si="206"/>
        <v>CLS</v>
      </c>
      <c r="X1142" s="13">
        <f t="shared" si="207"/>
        <v>15</v>
      </c>
      <c r="Y1142" s="13" t="str">
        <f>IFERROR(VLOOKUP(C1142,ReceivingTeam[],2,FALSE),"HelpDesk")</f>
        <v>HelpDesk</v>
      </c>
      <c r="Z1142" s="67">
        <f t="shared" si="208"/>
        <v>44884.4691550926</v>
      </c>
      <c r="AA1142" s="68">
        <f t="shared" si="209"/>
        <v>44883</v>
      </c>
      <c r="AB1142" s="69" t="b">
        <f t="shared" si="210"/>
        <v>1</v>
      </c>
      <c r="AC1142" s="70">
        <f t="shared" si="211"/>
        <v>0.5</v>
      </c>
      <c r="AD1142" s="67">
        <f t="shared" si="212"/>
        <v>44884.4691550926</v>
      </c>
      <c r="AE1142" s="67">
        <f>VLOOKUP(V1142,'Branch Wise Work Timelines'!C:G,3,FALSE)+AA1142</f>
        <v>44883.416666666664</v>
      </c>
      <c r="AF1142" s="67">
        <f>IF(V1142="Bangalore",VLOOKUP(V1142,'Branch Wise Work Timelines'!C:G,4,FALSE)+AA1142+1,IF(V1142="Mumbai",VLOOKUP(V1142,'Branch Wise Work Timelines'!C:G,4,FALSE)+AA1142+1,VLOOKUP(V1142,'Branch Wise Work Timelines'!C:G,4,FALSE)+AA1142))</f>
        <v>44884.104166666664</v>
      </c>
      <c r="AG1142" s="67">
        <f>WORKDAY.INTL(AA1142,1,11)+VLOOKUP(V1142,'Branch Wise Work Timelines'!C:G,3,FALSE)</f>
        <v>44884.416666666664</v>
      </c>
      <c r="AH1142" s="69" t="str">
        <f t="shared" ca="1" si="213"/>
        <v>Out of TAT</v>
      </c>
      <c r="AI1142" s="69">
        <f t="shared" ca="1" si="214"/>
        <v>20643</v>
      </c>
      <c r="AJ1142" s="69" t="str">
        <f ca="1">IF(AI1142&lt;0,"0-12",IFERROR(VLOOKUP(AI1142,Breakup[],2,FALSE),"&gt;24"))</f>
        <v>&gt;24</v>
      </c>
      <c r="AK1142" s="69" t="str">
        <f>VLOOKUP(V1142,Master!B:D,3,FALSE)</f>
        <v>South</v>
      </c>
      <c r="AL1142" s="69" t="str">
        <f t="shared" si="215"/>
        <v>Bangalore-CLS</v>
      </c>
    </row>
    <row r="1143" spans="1:38">
      <c r="A1143" s="13" t="s">
        <v>2588</v>
      </c>
      <c r="B1143" s="54">
        <v>44701.671589699101</v>
      </c>
      <c r="C1143" s="13" t="s">
        <v>122</v>
      </c>
      <c r="D1143" s="13">
        <v>882</v>
      </c>
      <c r="E1143" s="13" t="s">
        <v>2589</v>
      </c>
      <c r="F1143" s="13" t="s">
        <v>33</v>
      </c>
      <c r="G1143" s="14">
        <v>1653044731623</v>
      </c>
      <c r="H1143" s="55">
        <v>0.76726851851851896</v>
      </c>
      <c r="I1143" s="33">
        <v>44887.767268518503</v>
      </c>
      <c r="J1143" s="58">
        <v>44887</v>
      </c>
      <c r="K1143" s="13" t="s">
        <v>263</v>
      </c>
      <c r="L1143" s="13" t="s">
        <v>69</v>
      </c>
      <c r="M1143" s="13" t="s">
        <v>101</v>
      </c>
      <c r="N1143" s="13" t="s">
        <v>206</v>
      </c>
      <c r="O1143" s="33" t="s">
        <v>38</v>
      </c>
      <c r="P1143" s="58" t="s">
        <v>38</v>
      </c>
      <c r="Q1143" s="33" t="s">
        <v>207</v>
      </c>
      <c r="R1143" s="14" t="s">
        <v>38</v>
      </c>
      <c r="S1143" s="13" t="s">
        <v>208</v>
      </c>
      <c r="T1143" s="13" t="s">
        <v>209</v>
      </c>
      <c r="U1143" s="33">
        <f t="shared" ca="1" si="204"/>
        <v>45744.56914039352</v>
      </c>
      <c r="V1143" s="13" t="str">
        <f t="shared" si="205"/>
        <v>Mumbai</v>
      </c>
      <c r="W1143" s="13" t="str">
        <f t="shared" si="206"/>
        <v>RI</v>
      </c>
      <c r="X1143" s="13">
        <f t="shared" si="207"/>
        <v>18</v>
      </c>
      <c r="Y1143" s="13" t="str">
        <f>IFERROR(VLOOKUP(C1143,ReceivingTeam[],2,FALSE),"HelpDesk")</f>
        <v>Branch office</v>
      </c>
      <c r="Z1143" s="67">
        <f t="shared" si="208"/>
        <v>44888.433935185167</v>
      </c>
      <c r="AA1143" s="68">
        <f t="shared" si="209"/>
        <v>44887</v>
      </c>
      <c r="AB1143" s="69" t="b">
        <f t="shared" si="210"/>
        <v>1</v>
      </c>
      <c r="AC1143" s="70">
        <f t="shared" si="211"/>
        <v>0.5</v>
      </c>
      <c r="AD1143" s="67">
        <f t="shared" si="212"/>
        <v>44888.433935185167</v>
      </c>
      <c r="AE1143" s="67">
        <f>VLOOKUP(V1143,'Branch Wise Work Timelines'!C:G,3,FALSE)+AA1143</f>
        <v>44887.416666666664</v>
      </c>
      <c r="AF1143" s="67">
        <f>IF(V1143="Bangalore",VLOOKUP(V1143,'Branch Wise Work Timelines'!C:G,4,FALSE)+AA1143+1,IF(V1143="Mumbai",VLOOKUP(V1143,'Branch Wise Work Timelines'!C:G,4,FALSE)+AA1143+1,VLOOKUP(V1143,'Branch Wise Work Timelines'!C:G,4,FALSE)+AA1143))</f>
        <v>44888.25</v>
      </c>
      <c r="AG1143" s="67">
        <f>WORKDAY.INTL(AA1143,1,11)+VLOOKUP(V1143,'Branch Wise Work Timelines'!C:G,3,FALSE)</f>
        <v>44888.416666666664</v>
      </c>
      <c r="AH1143" s="69" t="str">
        <f t="shared" ca="1" si="213"/>
        <v>Out of TAT</v>
      </c>
      <c r="AI1143" s="69">
        <f t="shared" ca="1" si="214"/>
        <v>20548</v>
      </c>
      <c r="AJ1143" s="69" t="str">
        <f ca="1">IF(AI1143&lt;0,"0-12",IFERROR(VLOOKUP(AI1143,Breakup[],2,FALSE),"&gt;24"))</f>
        <v>&gt;24</v>
      </c>
      <c r="AK1143" s="69" t="str">
        <f>VLOOKUP(V1143,Master!B:D,3,FALSE)</f>
        <v>East</v>
      </c>
      <c r="AL1143" s="69" t="str">
        <f t="shared" si="215"/>
        <v>Mumbai</v>
      </c>
    </row>
    <row r="1144" spans="1:38">
      <c r="A1144" s="13" t="s">
        <v>2590</v>
      </c>
      <c r="B1144" s="54">
        <v>44701.673953969897</v>
      </c>
      <c r="C1144" s="13" t="s">
        <v>122</v>
      </c>
      <c r="D1144" s="13">
        <v>1283</v>
      </c>
      <c r="E1144" s="13" t="s">
        <v>2591</v>
      </c>
      <c r="F1144" s="13" t="s">
        <v>33</v>
      </c>
      <c r="G1144" s="14">
        <v>1653044731623</v>
      </c>
      <c r="H1144" s="55">
        <v>0.99854166666666699</v>
      </c>
      <c r="I1144" s="33">
        <v>44884.998541666697</v>
      </c>
      <c r="J1144" s="58">
        <v>44884</v>
      </c>
      <c r="K1144" s="13" t="s">
        <v>263</v>
      </c>
      <c r="L1144" s="13" t="s">
        <v>69</v>
      </c>
      <c r="M1144" s="13" t="s">
        <v>101</v>
      </c>
      <c r="N1144" s="13" t="s">
        <v>206</v>
      </c>
      <c r="O1144" s="33" t="s">
        <v>38</v>
      </c>
      <c r="P1144" s="58" t="s">
        <v>38</v>
      </c>
      <c r="Q1144" s="33" t="s">
        <v>207</v>
      </c>
      <c r="R1144" s="14" t="s">
        <v>38</v>
      </c>
      <c r="S1144" s="13" t="s">
        <v>208</v>
      </c>
      <c r="T1144" s="13" t="s">
        <v>209</v>
      </c>
      <c r="U1144" s="33">
        <f t="shared" ca="1" si="204"/>
        <v>45744.56914039352</v>
      </c>
      <c r="V1144" s="13" t="str">
        <f t="shared" si="205"/>
        <v>Mumbai</v>
      </c>
      <c r="W1144" s="13" t="str">
        <f t="shared" si="206"/>
        <v>RI</v>
      </c>
      <c r="X1144" s="13">
        <f t="shared" si="207"/>
        <v>23</v>
      </c>
      <c r="Y1144" s="13" t="str">
        <f>IFERROR(VLOOKUP(C1144,ReceivingTeam[],2,FALSE),"HelpDesk")</f>
        <v>Branch office</v>
      </c>
      <c r="Z1144" s="67">
        <f t="shared" si="208"/>
        <v>44886.665208333361</v>
      </c>
      <c r="AA1144" s="68">
        <f t="shared" si="209"/>
        <v>44884</v>
      </c>
      <c r="AB1144" s="69" t="b">
        <f t="shared" si="210"/>
        <v>1</v>
      </c>
      <c r="AC1144" s="70">
        <f t="shared" si="211"/>
        <v>0.5</v>
      </c>
      <c r="AD1144" s="67">
        <f t="shared" si="212"/>
        <v>44886.665208333361</v>
      </c>
      <c r="AE1144" s="67">
        <f>VLOOKUP(V1144,'Branch Wise Work Timelines'!C:G,3,FALSE)+AA1144</f>
        <v>44884.416666666664</v>
      </c>
      <c r="AF1144" s="67">
        <f>IF(V1144="Bangalore",VLOOKUP(V1144,'Branch Wise Work Timelines'!C:G,4,FALSE)+AA1144+1,IF(V1144="Mumbai",VLOOKUP(V1144,'Branch Wise Work Timelines'!C:G,4,FALSE)+AA1144+1,VLOOKUP(V1144,'Branch Wise Work Timelines'!C:G,4,FALSE)+AA1144))</f>
        <v>44885.25</v>
      </c>
      <c r="AG1144" s="67">
        <f>WORKDAY.INTL(AA1144,1,11)+VLOOKUP(V1144,'Branch Wise Work Timelines'!C:G,3,FALSE)</f>
        <v>44886.416666666664</v>
      </c>
      <c r="AH1144" s="69" t="str">
        <f t="shared" ca="1" si="213"/>
        <v>Out of TAT</v>
      </c>
      <c r="AI1144" s="69">
        <f t="shared" ca="1" si="214"/>
        <v>20590</v>
      </c>
      <c r="AJ1144" s="69" t="str">
        <f ca="1">IF(AI1144&lt;0,"0-12",IFERROR(VLOOKUP(AI1144,Breakup[],2,FALSE),"&gt;24"))</f>
        <v>&gt;24</v>
      </c>
      <c r="AK1144" s="69" t="str">
        <f>VLOOKUP(V1144,Master!B:D,3,FALSE)</f>
        <v>East</v>
      </c>
      <c r="AL1144" s="69" t="str">
        <f t="shared" si="215"/>
        <v>Mumbai</v>
      </c>
    </row>
    <row r="1145" spans="1:38">
      <c r="A1145" s="13" t="s">
        <v>2592</v>
      </c>
      <c r="B1145" s="54">
        <v>44701.676981134297</v>
      </c>
      <c r="C1145" s="13" t="s">
        <v>122</v>
      </c>
      <c r="D1145" s="13">
        <v>249</v>
      </c>
      <c r="E1145" s="13" t="s">
        <v>2593</v>
      </c>
      <c r="F1145" s="13" t="s">
        <v>33</v>
      </c>
      <c r="G1145" s="14">
        <v>1653044731623</v>
      </c>
      <c r="H1145" s="55">
        <v>0.51901620370370405</v>
      </c>
      <c r="I1145" s="33">
        <v>44887.519016203703</v>
      </c>
      <c r="J1145" s="58">
        <v>44887</v>
      </c>
      <c r="K1145" s="13" t="s">
        <v>263</v>
      </c>
      <c r="L1145" s="13" t="s">
        <v>69</v>
      </c>
      <c r="M1145" s="13" t="s">
        <v>101</v>
      </c>
      <c r="N1145" s="13" t="s">
        <v>206</v>
      </c>
      <c r="O1145" s="33" t="s">
        <v>38</v>
      </c>
      <c r="P1145" s="58" t="s">
        <v>38</v>
      </c>
      <c r="Q1145" s="33" t="s">
        <v>207</v>
      </c>
      <c r="R1145" s="14" t="s">
        <v>38</v>
      </c>
      <c r="S1145" s="13" t="s">
        <v>208</v>
      </c>
      <c r="T1145" s="13" t="s">
        <v>209</v>
      </c>
      <c r="U1145" s="33">
        <f t="shared" ca="1" si="204"/>
        <v>45744.56914039352</v>
      </c>
      <c r="V1145" s="13" t="str">
        <f t="shared" si="205"/>
        <v>Mumbai</v>
      </c>
      <c r="W1145" s="13" t="str">
        <f t="shared" si="206"/>
        <v>RI</v>
      </c>
      <c r="X1145" s="13">
        <f t="shared" si="207"/>
        <v>12</v>
      </c>
      <c r="Y1145" s="13" t="str">
        <f>IFERROR(VLOOKUP(C1145,ReceivingTeam[],2,FALSE),"HelpDesk")</f>
        <v>Branch office</v>
      </c>
      <c r="Z1145" s="67">
        <f t="shared" si="208"/>
        <v>44888.019016203703</v>
      </c>
      <c r="AA1145" s="68">
        <f t="shared" si="209"/>
        <v>44887</v>
      </c>
      <c r="AB1145" s="69" t="b">
        <f t="shared" si="210"/>
        <v>1</v>
      </c>
      <c r="AC1145" s="70">
        <f t="shared" si="211"/>
        <v>0.5</v>
      </c>
      <c r="AD1145" s="67">
        <f t="shared" si="212"/>
        <v>44888.019016203703</v>
      </c>
      <c r="AE1145" s="67">
        <f>VLOOKUP(V1145,'Branch Wise Work Timelines'!C:G,3,FALSE)+AA1145</f>
        <v>44887.416666666664</v>
      </c>
      <c r="AF1145" s="67">
        <f>IF(V1145="Bangalore",VLOOKUP(V1145,'Branch Wise Work Timelines'!C:G,4,FALSE)+AA1145+1,IF(V1145="Mumbai",VLOOKUP(V1145,'Branch Wise Work Timelines'!C:G,4,FALSE)+AA1145+1,VLOOKUP(V1145,'Branch Wise Work Timelines'!C:G,4,FALSE)+AA1145))</f>
        <v>44888.25</v>
      </c>
      <c r="AG1145" s="67">
        <f>WORKDAY.INTL(AA1145,1,11)+VLOOKUP(V1145,'Branch Wise Work Timelines'!C:G,3,FALSE)</f>
        <v>44888.416666666664</v>
      </c>
      <c r="AH1145" s="69" t="str">
        <f t="shared" ca="1" si="213"/>
        <v>Out of TAT</v>
      </c>
      <c r="AI1145" s="69">
        <f t="shared" ca="1" si="214"/>
        <v>20558</v>
      </c>
      <c r="AJ1145" s="69" t="str">
        <f ca="1">IF(AI1145&lt;0,"0-12",IFERROR(VLOOKUP(AI1145,Breakup[],2,FALSE),"&gt;24"))</f>
        <v>&gt;24</v>
      </c>
      <c r="AK1145" s="69" t="str">
        <f>VLOOKUP(V1145,Master!B:D,3,FALSE)</f>
        <v>East</v>
      </c>
      <c r="AL1145" s="69" t="str">
        <f t="shared" si="215"/>
        <v>Mumbai</v>
      </c>
    </row>
    <row r="1146" spans="1:38">
      <c r="A1146" s="13" t="s">
        <v>2594</v>
      </c>
      <c r="B1146" s="54">
        <v>44700.708282372703</v>
      </c>
      <c r="C1146" s="13" t="s">
        <v>2595</v>
      </c>
      <c r="D1146" s="13">
        <v>1317</v>
      </c>
      <c r="E1146" s="13" t="s">
        <v>2596</v>
      </c>
      <c r="F1146" s="13" t="s">
        <v>24</v>
      </c>
      <c r="G1146" s="14">
        <v>1653017862621</v>
      </c>
      <c r="H1146" s="55">
        <v>0.73898148148148202</v>
      </c>
      <c r="I1146" s="33">
        <v>44887.738981481503</v>
      </c>
      <c r="J1146" s="58">
        <v>44887</v>
      </c>
      <c r="K1146" s="13" t="s">
        <v>213</v>
      </c>
      <c r="L1146" s="13" t="s">
        <v>30</v>
      </c>
      <c r="M1146" s="13" t="s">
        <v>826</v>
      </c>
      <c r="N1146" s="13" t="s">
        <v>206</v>
      </c>
      <c r="O1146" s="33" t="s">
        <v>38</v>
      </c>
      <c r="P1146" s="58" t="s">
        <v>38</v>
      </c>
      <c r="Q1146" s="33" t="s">
        <v>207</v>
      </c>
      <c r="R1146" s="14" t="s">
        <v>38</v>
      </c>
      <c r="S1146" s="13" t="s">
        <v>216</v>
      </c>
      <c r="T1146" s="13" t="s">
        <v>278</v>
      </c>
      <c r="U1146" s="33">
        <f t="shared" ca="1" si="204"/>
        <v>45744.56914039352</v>
      </c>
      <c r="V1146" s="13" t="str">
        <f t="shared" si="205"/>
        <v>Bangalore</v>
      </c>
      <c r="W1146" s="13" t="str">
        <f t="shared" si="206"/>
        <v>DOMI</v>
      </c>
      <c r="X1146" s="13">
        <f t="shared" si="207"/>
        <v>17</v>
      </c>
      <c r="Y1146" s="13" t="str">
        <f>IFERROR(VLOOKUP(C1146,ReceivingTeam[],2,FALSE),"HelpDesk")</f>
        <v>HelpDesk</v>
      </c>
      <c r="Z1146" s="67">
        <f t="shared" si="208"/>
        <v>44891.051481481503</v>
      </c>
      <c r="AA1146" s="68">
        <f t="shared" si="209"/>
        <v>44887</v>
      </c>
      <c r="AB1146" s="69" t="b">
        <f t="shared" si="210"/>
        <v>1</v>
      </c>
      <c r="AC1146" s="70">
        <f t="shared" si="211"/>
        <v>3</v>
      </c>
      <c r="AD1146" s="67">
        <f t="shared" si="212"/>
        <v>44891.051481481503</v>
      </c>
      <c r="AE1146" s="67">
        <f>VLOOKUP(V1146,'Branch Wise Work Timelines'!C:G,3,FALSE)+AA1146</f>
        <v>44887.416666666664</v>
      </c>
      <c r="AF1146" s="67">
        <f>IF(V1146="Bangalore",VLOOKUP(V1146,'Branch Wise Work Timelines'!C:G,4,FALSE)+AA1146+1,IF(V1146="Mumbai",VLOOKUP(V1146,'Branch Wise Work Timelines'!C:G,4,FALSE)+AA1146+1,VLOOKUP(V1146,'Branch Wise Work Timelines'!C:G,4,FALSE)+AA1146))</f>
        <v>44888.104166666664</v>
      </c>
      <c r="AG1146" s="67">
        <f>WORKDAY.INTL(AA1146,1,11)+VLOOKUP(V1146,'Branch Wise Work Timelines'!C:G,3,FALSE)</f>
        <v>44888.416666666664</v>
      </c>
      <c r="AH1146" s="69" t="str">
        <f t="shared" ca="1" si="213"/>
        <v>Out of TAT</v>
      </c>
      <c r="AI1146" s="69">
        <f t="shared" ca="1" si="214"/>
        <v>20485</v>
      </c>
      <c r="AJ1146" s="69" t="str">
        <f ca="1">IF(AI1146&lt;0,"0-12",IFERROR(VLOOKUP(AI1146,Breakup[],2,FALSE),"&gt;24"))</f>
        <v>&gt;24</v>
      </c>
      <c r="AK1146" s="69" t="str">
        <f>VLOOKUP(V1146,Master!B:D,3,FALSE)</f>
        <v>South</v>
      </c>
      <c r="AL1146" s="69" t="str">
        <f t="shared" si="215"/>
        <v>Bangalore</v>
      </c>
    </row>
    <row r="1147" spans="1:38">
      <c r="A1147" s="13" t="s">
        <v>2597</v>
      </c>
      <c r="B1147" s="54">
        <v>44700.711292210603</v>
      </c>
      <c r="C1147" s="13" t="s">
        <v>2595</v>
      </c>
      <c r="D1147" s="13">
        <v>1057</v>
      </c>
      <c r="E1147" s="13" t="s">
        <v>2598</v>
      </c>
      <c r="F1147" s="13" t="s">
        <v>24</v>
      </c>
      <c r="G1147" s="14">
        <v>1653017862621</v>
      </c>
      <c r="H1147" s="55">
        <v>0.56140046296296298</v>
      </c>
      <c r="I1147" s="33">
        <v>44881.561400462997</v>
      </c>
      <c r="J1147" s="58">
        <v>44881</v>
      </c>
      <c r="K1147" s="13" t="s">
        <v>213</v>
      </c>
      <c r="L1147" s="13" t="s">
        <v>30</v>
      </c>
      <c r="M1147" s="13" t="s">
        <v>826</v>
      </c>
      <c r="N1147" s="13" t="s">
        <v>206</v>
      </c>
      <c r="O1147" s="33" t="s">
        <v>38</v>
      </c>
      <c r="P1147" s="58" t="s">
        <v>38</v>
      </c>
      <c r="Q1147" s="33" t="s">
        <v>207</v>
      </c>
      <c r="R1147" s="14" t="s">
        <v>38</v>
      </c>
      <c r="S1147" s="13" t="s">
        <v>216</v>
      </c>
      <c r="T1147" s="13" t="s">
        <v>278</v>
      </c>
      <c r="U1147" s="33">
        <f t="shared" ca="1" si="204"/>
        <v>45744.56914039352</v>
      </c>
      <c r="V1147" s="13" t="str">
        <f t="shared" si="205"/>
        <v>Bangalore</v>
      </c>
      <c r="W1147" s="13" t="str">
        <f t="shared" si="206"/>
        <v>DOMI</v>
      </c>
      <c r="X1147" s="13">
        <f t="shared" si="207"/>
        <v>13</v>
      </c>
      <c r="Y1147" s="13" t="str">
        <f>IFERROR(VLOOKUP(C1147,ReceivingTeam[],2,FALSE),"HelpDesk")</f>
        <v>HelpDesk</v>
      </c>
      <c r="Z1147" s="67">
        <f t="shared" si="208"/>
        <v>44884.873900462997</v>
      </c>
      <c r="AA1147" s="68">
        <f t="shared" si="209"/>
        <v>44881</v>
      </c>
      <c r="AB1147" s="69" t="b">
        <f t="shared" si="210"/>
        <v>1</v>
      </c>
      <c r="AC1147" s="70">
        <f t="shared" si="211"/>
        <v>3</v>
      </c>
      <c r="AD1147" s="67">
        <f t="shared" si="212"/>
        <v>44884.873900462997</v>
      </c>
      <c r="AE1147" s="67">
        <f>VLOOKUP(V1147,'Branch Wise Work Timelines'!C:G,3,FALSE)+AA1147</f>
        <v>44881.416666666664</v>
      </c>
      <c r="AF1147" s="67">
        <f>IF(V1147="Bangalore",VLOOKUP(V1147,'Branch Wise Work Timelines'!C:G,4,FALSE)+AA1147+1,IF(V1147="Mumbai",VLOOKUP(V1147,'Branch Wise Work Timelines'!C:G,4,FALSE)+AA1147+1,VLOOKUP(V1147,'Branch Wise Work Timelines'!C:G,4,FALSE)+AA1147))</f>
        <v>44882.104166666664</v>
      </c>
      <c r="AG1147" s="67">
        <f>WORKDAY.INTL(AA1147,1,11)+VLOOKUP(V1147,'Branch Wise Work Timelines'!C:G,3,FALSE)</f>
        <v>44882.416666666664</v>
      </c>
      <c r="AH1147" s="69" t="str">
        <f t="shared" ca="1" si="213"/>
        <v>Out of TAT</v>
      </c>
      <c r="AI1147" s="69">
        <f t="shared" ca="1" si="214"/>
        <v>20633</v>
      </c>
      <c r="AJ1147" s="69" t="str">
        <f ca="1">IF(AI1147&lt;0,"0-12",IFERROR(VLOOKUP(AI1147,Breakup[],2,FALSE),"&gt;24"))</f>
        <v>&gt;24</v>
      </c>
      <c r="AK1147" s="69" t="str">
        <f>VLOOKUP(V1147,Master!B:D,3,FALSE)</f>
        <v>South</v>
      </c>
      <c r="AL1147" s="69" t="str">
        <f t="shared" si="215"/>
        <v>Bangalore</v>
      </c>
    </row>
    <row r="1148" spans="1:38">
      <c r="A1148" s="13" t="s">
        <v>2599</v>
      </c>
      <c r="B1148" s="54">
        <v>44700.7149978819</v>
      </c>
      <c r="C1148" s="13" t="s">
        <v>2595</v>
      </c>
      <c r="D1148" s="13">
        <v>1211</v>
      </c>
      <c r="E1148" s="13" t="s">
        <v>2600</v>
      </c>
      <c r="F1148" s="13" t="s">
        <v>24</v>
      </c>
      <c r="G1148" s="14">
        <v>1653017862621</v>
      </c>
      <c r="H1148" s="55">
        <v>0.41376157407407399</v>
      </c>
      <c r="I1148" s="33">
        <v>44889.413761574098</v>
      </c>
      <c r="J1148" s="58">
        <v>44889</v>
      </c>
      <c r="K1148" s="13" t="s">
        <v>213</v>
      </c>
      <c r="L1148" s="13" t="s">
        <v>30</v>
      </c>
      <c r="M1148" s="13" t="s">
        <v>826</v>
      </c>
      <c r="N1148" s="13" t="s">
        <v>206</v>
      </c>
      <c r="O1148" s="33" t="s">
        <v>38</v>
      </c>
      <c r="P1148" s="58" t="s">
        <v>38</v>
      </c>
      <c r="Q1148" s="33" t="s">
        <v>207</v>
      </c>
      <c r="R1148" s="14" t="s">
        <v>38</v>
      </c>
      <c r="S1148" s="13" t="s">
        <v>216</v>
      </c>
      <c r="T1148" s="13" t="s">
        <v>278</v>
      </c>
      <c r="U1148" s="33">
        <f t="shared" ca="1" si="204"/>
        <v>45744.56914039352</v>
      </c>
      <c r="V1148" s="13" t="str">
        <f t="shared" si="205"/>
        <v>Bangalore</v>
      </c>
      <c r="W1148" s="13" t="str">
        <f t="shared" si="206"/>
        <v>DOMI</v>
      </c>
      <c r="X1148" s="13">
        <f t="shared" si="207"/>
        <v>9</v>
      </c>
      <c r="Y1148" s="13" t="str">
        <f>IFERROR(VLOOKUP(C1148,ReceivingTeam[],2,FALSE),"HelpDesk")</f>
        <v>HelpDesk</v>
      </c>
      <c r="Z1148" s="67">
        <f t="shared" si="208"/>
        <v>44892.729166666664</v>
      </c>
      <c r="AA1148" s="68">
        <f t="shared" si="209"/>
        <v>44889</v>
      </c>
      <c r="AB1148" s="69" t="b">
        <f t="shared" si="210"/>
        <v>1</v>
      </c>
      <c r="AC1148" s="70">
        <f t="shared" si="211"/>
        <v>3</v>
      </c>
      <c r="AD1148" s="67">
        <f t="shared" si="212"/>
        <v>44892.729166666664</v>
      </c>
      <c r="AE1148" s="67">
        <f>VLOOKUP(V1148,'Branch Wise Work Timelines'!C:G,3,FALSE)+AA1148</f>
        <v>44889.416666666664</v>
      </c>
      <c r="AF1148" s="67">
        <f>IF(V1148="Bangalore",VLOOKUP(V1148,'Branch Wise Work Timelines'!C:G,4,FALSE)+AA1148+1,IF(V1148="Mumbai",VLOOKUP(V1148,'Branch Wise Work Timelines'!C:G,4,FALSE)+AA1148+1,VLOOKUP(V1148,'Branch Wise Work Timelines'!C:G,4,FALSE)+AA1148))</f>
        <v>44890.104166666664</v>
      </c>
      <c r="AG1148" s="67">
        <f>WORKDAY.INTL(AA1148,1,11)+VLOOKUP(V1148,'Branch Wise Work Timelines'!C:G,3,FALSE)</f>
        <v>44890.416666666664</v>
      </c>
      <c r="AH1148" s="69" t="str">
        <f t="shared" ca="1" si="213"/>
        <v>Out of TAT</v>
      </c>
      <c r="AI1148" s="69">
        <f t="shared" ca="1" si="214"/>
        <v>20445</v>
      </c>
      <c r="AJ1148" s="69" t="str">
        <f ca="1">IF(AI1148&lt;0,"0-12",IFERROR(VLOOKUP(AI1148,Breakup[],2,FALSE),"&gt;24"))</f>
        <v>&gt;24</v>
      </c>
      <c r="AK1148" s="69" t="str">
        <f>VLOOKUP(V1148,Master!B:D,3,FALSE)</f>
        <v>South</v>
      </c>
      <c r="AL1148" s="69" t="str">
        <f t="shared" si="215"/>
        <v>Bangalore</v>
      </c>
    </row>
    <row r="1149" spans="1:38">
      <c r="A1149" s="13" t="s">
        <v>2601</v>
      </c>
      <c r="B1149" s="54">
        <v>44700.716700266203</v>
      </c>
      <c r="C1149" s="13" t="s">
        <v>2595</v>
      </c>
      <c r="D1149" s="13">
        <v>717</v>
      </c>
      <c r="E1149" s="13" t="s">
        <v>2602</v>
      </c>
      <c r="F1149" s="13" t="s">
        <v>24</v>
      </c>
      <c r="G1149" s="14">
        <v>1653018132197</v>
      </c>
      <c r="H1149" s="55">
        <v>0.99560185185185202</v>
      </c>
      <c r="I1149" s="33">
        <v>44889.995601851799</v>
      </c>
      <c r="J1149" s="58">
        <v>44889</v>
      </c>
      <c r="K1149" s="13" t="s">
        <v>213</v>
      </c>
      <c r="L1149" s="13" t="s">
        <v>30</v>
      </c>
      <c r="M1149" s="13" t="s">
        <v>826</v>
      </c>
      <c r="N1149" s="13" t="s">
        <v>206</v>
      </c>
      <c r="O1149" s="33" t="s">
        <v>38</v>
      </c>
      <c r="P1149" s="58" t="s">
        <v>38</v>
      </c>
      <c r="Q1149" s="33" t="s">
        <v>207</v>
      </c>
      <c r="R1149" s="14" t="s">
        <v>38</v>
      </c>
      <c r="S1149" s="13" t="s">
        <v>216</v>
      </c>
      <c r="T1149" s="13" t="s">
        <v>278</v>
      </c>
      <c r="U1149" s="33">
        <f t="shared" ca="1" si="204"/>
        <v>45744.56914039352</v>
      </c>
      <c r="V1149" s="13" t="str">
        <f t="shared" si="205"/>
        <v>Bangalore</v>
      </c>
      <c r="W1149" s="13" t="str">
        <f t="shared" si="206"/>
        <v>DOMI</v>
      </c>
      <c r="X1149" s="13">
        <f t="shared" si="207"/>
        <v>23</v>
      </c>
      <c r="Y1149" s="13" t="str">
        <f>IFERROR(VLOOKUP(C1149,ReceivingTeam[],2,FALSE),"HelpDesk")</f>
        <v>HelpDesk</v>
      </c>
      <c r="Z1149" s="67">
        <f t="shared" si="208"/>
        <v>44893.308101851799</v>
      </c>
      <c r="AA1149" s="68">
        <f t="shared" si="209"/>
        <v>44889</v>
      </c>
      <c r="AB1149" s="69" t="b">
        <f t="shared" si="210"/>
        <v>1</v>
      </c>
      <c r="AC1149" s="70">
        <f t="shared" si="211"/>
        <v>3</v>
      </c>
      <c r="AD1149" s="67">
        <f t="shared" si="212"/>
        <v>44893.308101851799</v>
      </c>
      <c r="AE1149" s="67">
        <f>VLOOKUP(V1149,'Branch Wise Work Timelines'!C:G,3,FALSE)+AA1149</f>
        <v>44889.416666666664</v>
      </c>
      <c r="AF1149" s="67">
        <f>IF(V1149="Bangalore",VLOOKUP(V1149,'Branch Wise Work Timelines'!C:G,4,FALSE)+AA1149+1,IF(V1149="Mumbai",VLOOKUP(V1149,'Branch Wise Work Timelines'!C:G,4,FALSE)+AA1149+1,VLOOKUP(V1149,'Branch Wise Work Timelines'!C:G,4,FALSE)+AA1149))</f>
        <v>44890.104166666664</v>
      </c>
      <c r="AG1149" s="67">
        <f>WORKDAY.INTL(AA1149,1,11)+VLOOKUP(V1149,'Branch Wise Work Timelines'!C:G,3,FALSE)</f>
        <v>44890.416666666664</v>
      </c>
      <c r="AH1149" s="69" t="str">
        <f t="shared" ca="1" si="213"/>
        <v>Out of TAT</v>
      </c>
      <c r="AI1149" s="69">
        <f t="shared" ca="1" si="214"/>
        <v>20431</v>
      </c>
      <c r="AJ1149" s="69" t="str">
        <f ca="1">IF(AI1149&lt;0,"0-12",IFERROR(VLOOKUP(AI1149,Breakup[],2,FALSE),"&gt;24"))</f>
        <v>&gt;24</v>
      </c>
      <c r="AK1149" s="69" t="str">
        <f>VLOOKUP(V1149,Master!B:D,3,FALSE)</f>
        <v>South</v>
      </c>
      <c r="AL1149" s="69" t="str">
        <f t="shared" si="215"/>
        <v>Bangalore</v>
      </c>
    </row>
    <row r="1150" spans="1:38">
      <c r="A1150" s="13" t="s">
        <v>2603</v>
      </c>
      <c r="B1150" s="54">
        <v>44700.7018201389</v>
      </c>
      <c r="C1150" s="13" t="s">
        <v>2595</v>
      </c>
      <c r="D1150" s="13">
        <v>1009</v>
      </c>
      <c r="E1150" s="13" t="s">
        <v>2604</v>
      </c>
      <c r="F1150" s="13" t="s">
        <v>24</v>
      </c>
      <c r="G1150" s="14">
        <v>1653017862621</v>
      </c>
      <c r="H1150" s="55">
        <v>0.51320601851851899</v>
      </c>
      <c r="I1150" s="33">
        <v>44886.513206018499</v>
      </c>
      <c r="J1150" s="58">
        <v>44886</v>
      </c>
      <c r="K1150" s="13" t="s">
        <v>213</v>
      </c>
      <c r="L1150" s="13" t="s">
        <v>30</v>
      </c>
      <c r="M1150" s="13" t="s">
        <v>826</v>
      </c>
      <c r="N1150" s="13" t="s">
        <v>206</v>
      </c>
      <c r="O1150" s="33" t="s">
        <v>38</v>
      </c>
      <c r="P1150" s="58" t="s">
        <v>38</v>
      </c>
      <c r="Q1150" s="33" t="s">
        <v>207</v>
      </c>
      <c r="R1150" s="14" t="s">
        <v>38</v>
      </c>
      <c r="S1150" s="13" t="s">
        <v>216</v>
      </c>
      <c r="T1150" s="13" t="s">
        <v>278</v>
      </c>
      <c r="U1150" s="33">
        <f t="shared" ca="1" si="204"/>
        <v>45744.56914039352</v>
      </c>
      <c r="V1150" s="13" t="str">
        <f t="shared" si="205"/>
        <v>Bangalore</v>
      </c>
      <c r="W1150" s="13" t="str">
        <f t="shared" si="206"/>
        <v>DOMI</v>
      </c>
      <c r="X1150" s="13">
        <f t="shared" si="207"/>
        <v>12</v>
      </c>
      <c r="Y1150" s="13" t="str">
        <f>IFERROR(VLOOKUP(C1150,ReceivingTeam[],2,FALSE),"HelpDesk")</f>
        <v>HelpDesk</v>
      </c>
      <c r="Z1150" s="67">
        <f t="shared" si="208"/>
        <v>44889.825706018499</v>
      </c>
      <c r="AA1150" s="68">
        <f t="shared" si="209"/>
        <v>44886</v>
      </c>
      <c r="AB1150" s="69" t="b">
        <f t="shared" si="210"/>
        <v>1</v>
      </c>
      <c r="AC1150" s="70">
        <f t="shared" si="211"/>
        <v>3</v>
      </c>
      <c r="AD1150" s="67">
        <f t="shared" si="212"/>
        <v>44889.825706018499</v>
      </c>
      <c r="AE1150" s="67">
        <f>VLOOKUP(V1150,'Branch Wise Work Timelines'!C:G,3,FALSE)+AA1150</f>
        <v>44886.416666666664</v>
      </c>
      <c r="AF1150" s="67">
        <f>IF(V1150="Bangalore",VLOOKUP(V1150,'Branch Wise Work Timelines'!C:G,4,FALSE)+AA1150+1,IF(V1150="Mumbai",VLOOKUP(V1150,'Branch Wise Work Timelines'!C:G,4,FALSE)+AA1150+1,VLOOKUP(V1150,'Branch Wise Work Timelines'!C:G,4,FALSE)+AA1150))</f>
        <v>44887.104166666664</v>
      </c>
      <c r="AG1150" s="67">
        <f>WORKDAY.INTL(AA1150,1,11)+VLOOKUP(V1150,'Branch Wise Work Timelines'!C:G,3,FALSE)</f>
        <v>44887.416666666664</v>
      </c>
      <c r="AH1150" s="69" t="str">
        <f t="shared" ca="1" si="213"/>
        <v>Out of TAT</v>
      </c>
      <c r="AI1150" s="69">
        <f t="shared" ca="1" si="214"/>
        <v>20514</v>
      </c>
      <c r="AJ1150" s="69" t="str">
        <f ca="1">IF(AI1150&lt;0,"0-12",IFERROR(VLOOKUP(AI1150,Breakup[],2,FALSE),"&gt;24"))</f>
        <v>&gt;24</v>
      </c>
      <c r="AK1150" s="69" t="str">
        <f>VLOOKUP(V1150,Master!B:D,3,FALSE)</f>
        <v>South</v>
      </c>
      <c r="AL1150" s="69" t="str">
        <f t="shared" si="215"/>
        <v>Bangalore</v>
      </c>
    </row>
    <row r="1151" spans="1:38">
      <c r="A1151" s="13" t="s">
        <v>2605</v>
      </c>
      <c r="B1151" s="54">
        <v>44700.702262847197</v>
      </c>
      <c r="C1151" s="13" t="s">
        <v>2595</v>
      </c>
      <c r="D1151" s="13">
        <v>739</v>
      </c>
      <c r="E1151" s="13" t="s">
        <v>2606</v>
      </c>
      <c r="F1151" s="13" t="s">
        <v>24</v>
      </c>
      <c r="G1151" s="14">
        <v>1653017862621</v>
      </c>
      <c r="H1151" s="55">
        <v>0.61869212962963005</v>
      </c>
      <c r="I1151" s="33">
        <v>44889.618692129603</v>
      </c>
      <c r="J1151" s="58">
        <v>44889</v>
      </c>
      <c r="K1151" s="13" t="s">
        <v>213</v>
      </c>
      <c r="L1151" s="13" t="s">
        <v>30</v>
      </c>
      <c r="M1151" s="13" t="s">
        <v>826</v>
      </c>
      <c r="N1151" s="13" t="s">
        <v>206</v>
      </c>
      <c r="O1151" s="33" t="s">
        <v>38</v>
      </c>
      <c r="P1151" s="58" t="s">
        <v>38</v>
      </c>
      <c r="Q1151" s="33" t="s">
        <v>207</v>
      </c>
      <c r="R1151" s="14" t="s">
        <v>38</v>
      </c>
      <c r="S1151" s="13" t="s">
        <v>216</v>
      </c>
      <c r="T1151" s="13" t="s">
        <v>278</v>
      </c>
      <c r="U1151" s="33">
        <f t="shared" ca="1" si="204"/>
        <v>45744.56914039352</v>
      </c>
      <c r="V1151" s="13" t="str">
        <f t="shared" si="205"/>
        <v>Bangalore</v>
      </c>
      <c r="W1151" s="13" t="str">
        <f t="shared" si="206"/>
        <v>DOMI</v>
      </c>
      <c r="X1151" s="13">
        <f t="shared" si="207"/>
        <v>14</v>
      </c>
      <c r="Y1151" s="13" t="str">
        <f>IFERROR(VLOOKUP(C1151,ReceivingTeam[],2,FALSE),"HelpDesk")</f>
        <v>HelpDesk</v>
      </c>
      <c r="Z1151" s="67">
        <f t="shared" si="208"/>
        <v>44892.931192129603</v>
      </c>
      <c r="AA1151" s="68">
        <f t="shared" si="209"/>
        <v>44889</v>
      </c>
      <c r="AB1151" s="69" t="b">
        <f t="shared" si="210"/>
        <v>1</v>
      </c>
      <c r="AC1151" s="70">
        <f t="shared" si="211"/>
        <v>3</v>
      </c>
      <c r="AD1151" s="67">
        <f t="shared" si="212"/>
        <v>44892.931192129603</v>
      </c>
      <c r="AE1151" s="67">
        <f>VLOOKUP(V1151,'Branch Wise Work Timelines'!C:G,3,FALSE)+AA1151</f>
        <v>44889.416666666664</v>
      </c>
      <c r="AF1151" s="67">
        <f>IF(V1151="Bangalore",VLOOKUP(V1151,'Branch Wise Work Timelines'!C:G,4,FALSE)+AA1151+1,IF(V1151="Mumbai",VLOOKUP(V1151,'Branch Wise Work Timelines'!C:G,4,FALSE)+AA1151+1,VLOOKUP(V1151,'Branch Wise Work Timelines'!C:G,4,FALSE)+AA1151))</f>
        <v>44890.104166666664</v>
      </c>
      <c r="AG1151" s="67">
        <f>WORKDAY.INTL(AA1151,1,11)+VLOOKUP(V1151,'Branch Wise Work Timelines'!C:G,3,FALSE)</f>
        <v>44890.416666666664</v>
      </c>
      <c r="AH1151" s="69" t="str">
        <f t="shared" ca="1" si="213"/>
        <v>Out of TAT</v>
      </c>
      <c r="AI1151" s="69">
        <f t="shared" ca="1" si="214"/>
        <v>20440</v>
      </c>
      <c r="AJ1151" s="69" t="str">
        <f ca="1">IF(AI1151&lt;0,"0-12",IFERROR(VLOOKUP(AI1151,Breakup[],2,FALSE),"&gt;24"))</f>
        <v>&gt;24</v>
      </c>
      <c r="AK1151" s="69" t="str">
        <f>VLOOKUP(V1151,Master!B:D,3,FALSE)</f>
        <v>South</v>
      </c>
      <c r="AL1151" s="69" t="str">
        <f t="shared" si="215"/>
        <v>Bangalore</v>
      </c>
    </row>
    <row r="1152" spans="1:38">
      <c r="A1152" s="13" t="s">
        <v>2607</v>
      </c>
      <c r="B1152" s="54">
        <v>44701.6020635764</v>
      </c>
      <c r="C1152" s="13" t="s">
        <v>280</v>
      </c>
      <c r="D1152" s="13">
        <v>1223</v>
      </c>
      <c r="E1152" s="13" t="s">
        <v>2608</v>
      </c>
      <c r="F1152" s="13" t="s">
        <v>24</v>
      </c>
      <c r="G1152" s="14">
        <v>1653037600168</v>
      </c>
      <c r="H1152" s="55">
        <v>0.77335648148148195</v>
      </c>
      <c r="I1152" s="33">
        <v>44888.773356481499</v>
      </c>
      <c r="J1152" s="58">
        <v>44888</v>
      </c>
      <c r="K1152" s="13" t="s">
        <v>213</v>
      </c>
      <c r="L1152" s="13" t="s">
        <v>30</v>
      </c>
      <c r="M1152" s="13" t="s">
        <v>282</v>
      </c>
      <c r="N1152" s="13" t="s">
        <v>206</v>
      </c>
      <c r="O1152" s="33" t="s">
        <v>38</v>
      </c>
      <c r="P1152" s="58" t="s">
        <v>38</v>
      </c>
      <c r="Q1152" s="33" t="s">
        <v>207</v>
      </c>
      <c r="R1152" s="14" t="s">
        <v>38</v>
      </c>
      <c r="S1152" s="13" t="s">
        <v>208</v>
      </c>
      <c r="T1152" s="13" t="s">
        <v>209</v>
      </c>
      <c r="U1152" s="33">
        <f t="shared" ca="1" si="204"/>
        <v>45744.56914039352</v>
      </c>
      <c r="V1152" s="13" t="str">
        <f t="shared" si="205"/>
        <v>Bangalore</v>
      </c>
      <c r="W1152" s="13" t="str">
        <f t="shared" si="206"/>
        <v>DOMI</v>
      </c>
      <c r="X1152" s="13">
        <f t="shared" si="207"/>
        <v>18</v>
      </c>
      <c r="Y1152" s="13" t="str">
        <f>IFERROR(VLOOKUP(C1152,ReceivingTeam[],2,FALSE),"HelpDesk")</f>
        <v>HelpDesk</v>
      </c>
      <c r="Z1152" s="67">
        <f t="shared" si="208"/>
        <v>44889.585856481499</v>
      </c>
      <c r="AA1152" s="68">
        <f t="shared" si="209"/>
        <v>44888</v>
      </c>
      <c r="AB1152" s="69" t="b">
        <f t="shared" si="210"/>
        <v>1</v>
      </c>
      <c r="AC1152" s="70">
        <f t="shared" si="211"/>
        <v>0.5</v>
      </c>
      <c r="AD1152" s="67">
        <f t="shared" si="212"/>
        <v>44889.585856481499</v>
      </c>
      <c r="AE1152" s="67">
        <f>VLOOKUP(V1152,'Branch Wise Work Timelines'!C:G,3,FALSE)+AA1152</f>
        <v>44888.416666666664</v>
      </c>
      <c r="AF1152" s="67">
        <f>IF(V1152="Bangalore",VLOOKUP(V1152,'Branch Wise Work Timelines'!C:G,4,FALSE)+AA1152+1,IF(V1152="Mumbai",VLOOKUP(V1152,'Branch Wise Work Timelines'!C:G,4,FALSE)+AA1152+1,VLOOKUP(V1152,'Branch Wise Work Timelines'!C:G,4,FALSE)+AA1152))</f>
        <v>44889.104166666664</v>
      </c>
      <c r="AG1152" s="67">
        <f>WORKDAY.INTL(AA1152,1,11)+VLOOKUP(V1152,'Branch Wise Work Timelines'!C:G,3,FALSE)</f>
        <v>44889.416666666664</v>
      </c>
      <c r="AH1152" s="69" t="str">
        <f t="shared" ca="1" si="213"/>
        <v>Out of TAT</v>
      </c>
      <c r="AI1152" s="69">
        <f t="shared" ca="1" si="214"/>
        <v>20520</v>
      </c>
      <c r="AJ1152" s="69" t="str">
        <f ca="1">IF(AI1152&lt;0,"0-12",IFERROR(VLOOKUP(AI1152,Breakup[],2,FALSE),"&gt;24"))</f>
        <v>&gt;24</v>
      </c>
      <c r="AK1152" s="69" t="str">
        <f>VLOOKUP(V1152,Master!B:D,3,FALSE)</f>
        <v>South</v>
      </c>
      <c r="AL1152" s="69" t="str">
        <f t="shared" si="215"/>
        <v>Bangalore</v>
      </c>
    </row>
    <row r="1153" spans="1:38">
      <c r="A1153" s="13" t="s">
        <v>2609</v>
      </c>
      <c r="B1153" s="54">
        <v>44700.730208101799</v>
      </c>
      <c r="C1153" s="13" t="s">
        <v>2595</v>
      </c>
      <c r="D1153" s="13">
        <v>1348</v>
      </c>
      <c r="E1153" s="13" t="s">
        <v>2610</v>
      </c>
      <c r="F1153" s="13" t="s">
        <v>24</v>
      </c>
      <c r="G1153" s="14">
        <v>1653018132197</v>
      </c>
      <c r="H1153" s="55">
        <v>7.8310185185185205E-2</v>
      </c>
      <c r="I1153" s="33">
        <v>44890.078310185199</v>
      </c>
      <c r="J1153" s="58">
        <v>44890</v>
      </c>
      <c r="K1153" s="13" t="s">
        <v>213</v>
      </c>
      <c r="L1153" s="13" t="s">
        <v>30</v>
      </c>
      <c r="M1153" s="13" t="s">
        <v>826</v>
      </c>
      <c r="N1153" s="13" t="s">
        <v>206</v>
      </c>
      <c r="O1153" s="33" t="s">
        <v>38</v>
      </c>
      <c r="P1153" s="58" t="s">
        <v>38</v>
      </c>
      <c r="Q1153" s="33" t="s">
        <v>207</v>
      </c>
      <c r="R1153" s="14" t="s">
        <v>38</v>
      </c>
      <c r="S1153" s="13" t="s">
        <v>216</v>
      </c>
      <c r="T1153" s="13" t="s">
        <v>278</v>
      </c>
      <c r="U1153" s="33">
        <f t="shared" ca="1" si="204"/>
        <v>45744.56914039352</v>
      </c>
      <c r="V1153" s="13" t="str">
        <f t="shared" si="205"/>
        <v>Bangalore</v>
      </c>
      <c r="W1153" s="13" t="str">
        <f t="shared" si="206"/>
        <v>DOMI</v>
      </c>
      <c r="X1153" s="13">
        <f t="shared" si="207"/>
        <v>1</v>
      </c>
      <c r="Y1153" s="13" t="str">
        <f>IFERROR(VLOOKUP(C1153,ReceivingTeam[],2,FALSE),"HelpDesk")</f>
        <v>HelpDesk</v>
      </c>
      <c r="Z1153" s="67">
        <f t="shared" si="208"/>
        <v>44893.729166666664</v>
      </c>
      <c r="AA1153" s="68">
        <f t="shared" si="209"/>
        <v>44890</v>
      </c>
      <c r="AB1153" s="69" t="b">
        <f t="shared" si="210"/>
        <v>1</v>
      </c>
      <c r="AC1153" s="70">
        <f t="shared" si="211"/>
        <v>3</v>
      </c>
      <c r="AD1153" s="67">
        <f t="shared" si="212"/>
        <v>44893.729166666664</v>
      </c>
      <c r="AE1153" s="67">
        <f>VLOOKUP(V1153,'Branch Wise Work Timelines'!C:G,3,FALSE)+AA1153</f>
        <v>44890.416666666664</v>
      </c>
      <c r="AF1153" s="67">
        <f>IF(V1153="Bangalore",VLOOKUP(V1153,'Branch Wise Work Timelines'!C:G,4,FALSE)+AA1153+1,IF(V1153="Mumbai",VLOOKUP(V1153,'Branch Wise Work Timelines'!C:G,4,FALSE)+AA1153+1,VLOOKUP(V1153,'Branch Wise Work Timelines'!C:G,4,FALSE)+AA1153))</f>
        <v>44891.104166666664</v>
      </c>
      <c r="AG1153" s="67">
        <f>WORKDAY.INTL(AA1153,1,11)+VLOOKUP(V1153,'Branch Wise Work Timelines'!C:G,3,FALSE)</f>
        <v>44891.416666666664</v>
      </c>
      <c r="AH1153" s="69" t="str">
        <f t="shared" ca="1" si="213"/>
        <v>Out of TAT</v>
      </c>
      <c r="AI1153" s="69">
        <f t="shared" ca="1" si="214"/>
        <v>20421</v>
      </c>
      <c r="AJ1153" s="69" t="str">
        <f ca="1">IF(AI1153&lt;0,"0-12",IFERROR(VLOOKUP(AI1153,Breakup[],2,FALSE),"&gt;24"))</f>
        <v>&gt;24</v>
      </c>
      <c r="AK1153" s="69" t="str">
        <f>VLOOKUP(V1153,Master!B:D,3,FALSE)</f>
        <v>South</v>
      </c>
      <c r="AL1153" s="69" t="str">
        <f t="shared" si="215"/>
        <v>Bangalore</v>
      </c>
    </row>
    <row r="1154" spans="1:38">
      <c r="A1154" s="13" t="s">
        <v>2611</v>
      </c>
      <c r="B1154" s="54">
        <v>44632.932719178199</v>
      </c>
      <c r="C1154" s="13" t="s">
        <v>2595</v>
      </c>
      <c r="D1154" s="13">
        <v>1442</v>
      </c>
      <c r="E1154" s="13" t="s">
        <v>2612</v>
      </c>
      <c r="F1154" s="13" t="s">
        <v>24</v>
      </c>
      <c r="G1154" s="14">
        <v>1653018132197</v>
      </c>
      <c r="H1154" s="55">
        <v>0.53652777777777805</v>
      </c>
      <c r="I1154" s="33">
        <v>44881.536527777796</v>
      </c>
      <c r="J1154" s="58">
        <v>44881</v>
      </c>
      <c r="K1154" s="13" t="s">
        <v>213</v>
      </c>
      <c r="L1154" s="13" t="s">
        <v>30</v>
      </c>
      <c r="M1154" s="13" t="s">
        <v>826</v>
      </c>
      <c r="N1154" s="13" t="s">
        <v>206</v>
      </c>
      <c r="O1154" s="33" t="s">
        <v>38</v>
      </c>
      <c r="P1154" s="58" t="s">
        <v>38</v>
      </c>
      <c r="Q1154" s="33" t="s">
        <v>207</v>
      </c>
      <c r="R1154" s="14" t="s">
        <v>38</v>
      </c>
      <c r="S1154" s="13" t="s">
        <v>216</v>
      </c>
      <c r="T1154" s="13" t="s">
        <v>278</v>
      </c>
      <c r="U1154" s="33">
        <f t="shared" ref="U1154:U1217" ca="1" si="216">NOW()</f>
        <v>45744.56914039352</v>
      </c>
      <c r="V1154" s="13" t="str">
        <f t="shared" ref="V1154:V1217" si="217">VLOOKUP(L1154,Location,2,0)</f>
        <v>Bangalore</v>
      </c>
      <c r="W1154" s="13" t="str">
        <f t="shared" ref="W1154:W1217" si="218">VLOOKUP(F1154,FCT,2,FALSE)</f>
        <v>DOMI</v>
      </c>
      <c r="X1154" s="13">
        <f t="shared" ref="X1154:X1217" si="219">HOUR(I1154)</f>
        <v>12</v>
      </c>
      <c r="Y1154" s="13" t="str">
        <f>IFERROR(VLOOKUP(C1154,ReceivingTeam[],2,FALSE),"HelpDesk")</f>
        <v>HelpDesk</v>
      </c>
      <c r="Z1154" s="67">
        <f t="shared" ref="Z1154:Z1217" si="220">IF(AB1154=FALSE,AE1154+AC1154,IF(I1154&gt;AE1154,IF(((I1154+AC1154)&gt;AF1154),(AC1154-(AF1154-I1154)+AG1154),I1154+AC1154),IF(((AE1154+AC1154)&gt;AF1154),(AC1154-(AF1154-AE1154)+AG1154),AE1154+AC1154)))</f>
        <v>44884.849027777796</v>
      </c>
      <c r="AA1154" s="68">
        <f t="shared" ref="AA1154:AA1217" si="221">INT(J1154)</f>
        <v>44881</v>
      </c>
      <c r="AB1154" s="69" t="b">
        <f t="shared" ref="AB1154:AB1217" si="222">WORKDAY.INTL(AA1154-1,1,11)=AA1154</f>
        <v>1</v>
      </c>
      <c r="AC1154" s="70">
        <f t="shared" ref="AC1154:AC1217" si="223">IF(T1154="High",12/24,72/24)</f>
        <v>3</v>
      </c>
      <c r="AD1154" s="67">
        <f t="shared" ref="AD1154:AD1217" si="224">IF(AB1154=FALSE,AE1154+AC1154,IF(I1154&gt;AE1154,IF(((I1154+AC1154)&gt;AF1154),(AC1154-(AF1154-I1154)+AG1154),I1154+AC1154),IF(((AE1154+AC1154)&gt;AF1154),(AC1154-(AF1154-AE1154)+AG1154),AE1154+AC1154)))</f>
        <v>44884.849027777796</v>
      </c>
      <c r="AE1154" s="67">
        <f>VLOOKUP(V1154,'Branch Wise Work Timelines'!C:G,3,FALSE)+AA1154</f>
        <v>44881.416666666664</v>
      </c>
      <c r="AF1154" s="67">
        <f>IF(V1154="Bangalore",VLOOKUP(V1154,'Branch Wise Work Timelines'!C:G,4,FALSE)+AA1154+1,IF(V1154="Mumbai",VLOOKUP(V1154,'Branch Wise Work Timelines'!C:G,4,FALSE)+AA1154+1,VLOOKUP(V1154,'Branch Wise Work Timelines'!C:G,4,FALSE)+AA1154))</f>
        <v>44882.104166666664</v>
      </c>
      <c r="AG1154" s="67">
        <f>WORKDAY.INTL(AA1154,1,11)+VLOOKUP(V1154,'Branch Wise Work Timelines'!C:G,3,FALSE)</f>
        <v>44882.416666666664</v>
      </c>
      <c r="AH1154" s="69" t="str">
        <f t="shared" ref="AH1154:AH1217" ca="1" si="225">IF(Q1154&lt;&gt;"Success",IF(U1154&gt;Z1154,"Out of TAT","In TAT"),IF(O1154&gt;AD1154,"Not Met","Met"))</f>
        <v>Out of TAT</v>
      </c>
      <c r="AI1154" s="69">
        <f t="shared" ref="AI1154:AI1217" ca="1" si="226">ROUNDUP((U1154-AD1154)*24,0)</f>
        <v>20634</v>
      </c>
      <c r="AJ1154" s="69" t="str">
        <f ca="1">IF(AI1154&lt;0,"0-12",IFERROR(VLOOKUP(AI1154,Breakup[],2,FALSE),"&gt;24"))</f>
        <v>&gt;24</v>
      </c>
      <c r="AK1154" s="69" t="str">
        <f>VLOOKUP(V1154,Master!B:D,3,FALSE)</f>
        <v>South</v>
      </c>
      <c r="AL1154" s="69" t="str">
        <f t="shared" ref="AL1154:AL1217" si="227">IF(V1154="Bangalore",IF(W1154="CLS",V1154&amp;"-"&amp;"CLS",V1154),(V1154))</f>
        <v>Bangalore</v>
      </c>
    </row>
    <row r="1155" spans="1:38">
      <c r="A1155" s="13" t="s">
        <v>2613</v>
      </c>
      <c r="B1155" s="54">
        <v>44646.750599803199</v>
      </c>
      <c r="C1155" s="13" t="s">
        <v>826</v>
      </c>
      <c r="D1155" s="13">
        <v>831</v>
      </c>
      <c r="E1155" s="13" t="s">
        <v>2614</v>
      </c>
      <c r="F1155" s="13" t="s">
        <v>24</v>
      </c>
      <c r="G1155" s="14">
        <v>1653018132197</v>
      </c>
      <c r="H1155" s="55">
        <v>0.82996527777777795</v>
      </c>
      <c r="I1155" s="33">
        <v>44889.829965277801</v>
      </c>
      <c r="J1155" s="58">
        <v>44889</v>
      </c>
      <c r="K1155" s="13" t="s">
        <v>213</v>
      </c>
      <c r="L1155" s="13" t="s">
        <v>30</v>
      </c>
      <c r="M1155" s="13" t="s">
        <v>826</v>
      </c>
      <c r="N1155" s="13" t="s">
        <v>206</v>
      </c>
      <c r="O1155" s="33" t="s">
        <v>38</v>
      </c>
      <c r="P1155" s="58" t="s">
        <v>38</v>
      </c>
      <c r="Q1155" s="33" t="s">
        <v>207</v>
      </c>
      <c r="R1155" s="14" t="s">
        <v>38</v>
      </c>
      <c r="S1155" s="13" t="s">
        <v>216</v>
      </c>
      <c r="T1155" s="13" t="s">
        <v>278</v>
      </c>
      <c r="U1155" s="33">
        <f t="shared" ca="1" si="216"/>
        <v>45744.56914039352</v>
      </c>
      <c r="V1155" s="13" t="str">
        <f t="shared" si="217"/>
        <v>Bangalore</v>
      </c>
      <c r="W1155" s="13" t="str">
        <f t="shared" si="218"/>
        <v>DOMI</v>
      </c>
      <c r="X1155" s="13">
        <f t="shared" si="219"/>
        <v>19</v>
      </c>
      <c r="Y1155" s="13" t="str">
        <f>IFERROR(VLOOKUP(C1155,ReceivingTeam[],2,FALSE),"HelpDesk")</f>
        <v>HelpDesk</v>
      </c>
      <c r="Z1155" s="67">
        <f t="shared" si="220"/>
        <v>44893.142465277801</v>
      </c>
      <c r="AA1155" s="68">
        <f t="shared" si="221"/>
        <v>44889</v>
      </c>
      <c r="AB1155" s="69" t="b">
        <f t="shared" si="222"/>
        <v>1</v>
      </c>
      <c r="AC1155" s="70">
        <f t="shared" si="223"/>
        <v>3</v>
      </c>
      <c r="AD1155" s="67">
        <f t="shared" si="224"/>
        <v>44893.142465277801</v>
      </c>
      <c r="AE1155" s="67">
        <f>VLOOKUP(V1155,'Branch Wise Work Timelines'!C:G,3,FALSE)+AA1155</f>
        <v>44889.416666666664</v>
      </c>
      <c r="AF1155" s="67">
        <f>IF(V1155="Bangalore",VLOOKUP(V1155,'Branch Wise Work Timelines'!C:G,4,FALSE)+AA1155+1,IF(V1155="Mumbai",VLOOKUP(V1155,'Branch Wise Work Timelines'!C:G,4,FALSE)+AA1155+1,VLOOKUP(V1155,'Branch Wise Work Timelines'!C:G,4,FALSE)+AA1155))</f>
        <v>44890.104166666664</v>
      </c>
      <c r="AG1155" s="67">
        <f>WORKDAY.INTL(AA1155,1,11)+VLOOKUP(V1155,'Branch Wise Work Timelines'!C:G,3,FALSE)</f>
        <v>44890.416666666664</v>
      </c>
      <c r="AH1155" s="69" t="str">
        <f t="shared" ca="1" si="225"/>
        <v>Out of TAT</v>
      </c>
      <c r="AI1155" s="69">
        <f t="shared" ca="1" si="226"/>
        <v>20435</v>
      </c>
      <c r="AJ1155" s="69" t="str">
        <f ca="1">IF(AI1155&lt;0,"0-12",IFERROR(VLOOKUP(AI1155,Breakup[],2,FALSE),"&gt;24"))</f>
        <v>&gt;24</v>
      </c>
      <c r="AK1155" s="69" t="str">
        <f>VLOOKUP(V1155,Master!B:D,3,FALSE)</f>
        <v>South</v>
      </c>
      <c r="AL1155" s="69" t="str">
        <f t="shared" si="227"/>
        <v>Bangalore</v>
      </c>
    </row>
    <row r="1156" spans="1:38">
      <c r="A1156" s="13" t="s">
        <v>2615</v>
      </c>
      <c r="B1156" s="54">
        <v>44700.709393830999</v>
      </c>
      <c r="C1156" s="13" t="s">
        <v>2595</v>
      </c>
      <c r="D1156" s="13">
        <v>1827</v>
      </c>
      <c r="E1156" s="13" t="s">
        <v>2616</v>
      </c>
      <c r="F1156" s="13" t="s">
        <v>24</v>
      </c>
      <c r="G1156" s="14">
        <v>1653017862621</v>
      </c>
      <c r="H1156" s="55">
        <v>0.56490740740740697</v>
      </c>
      <c r="I1156" s="33">
        <v>44883.564907407403</v>
      </c>
      <c r="J1156" s="58">
        <v>44883</v>
      </c>
      <c r="K1156" s="13" t="s">
        <v>213</v>
      </c>
      <c r="L1156" s="13" t="s">
        <v>30</v>
      </c>
      <c r="M1156" s="13" t="s">
        <v>826</v>
      </c>
      <c r="N1156" s="13" t="s">
        <v>206</v>
      </c>
      <c r="O1156" s="33" t="s">
        <v>38</v>
      </c>
      <c r="P1156" s="58" t="s">
        <v>38</v>
      </c>
      <c r="Q1156" s="33" t="s">
        <v>207</v>
      </c>
      <c r="R1156" s="14" t="s">
        <v>38</v>
      </c>
      <c r="S1156" s="13" t="s">
        <v>216</v>
      </c>
      <c r="T1156" s="13" t="s">
        <v>278</v>
      </c>
      <c r="U1156" s="33">
        <f t="shared" ca="1" si="216"/>
        <v>45744.56914039352</v>
      </c>
      <c r="V1156" s="13" t="str">
        <f t="shared" si="217"/>
        <v>Bangalore</v>
      </c>
      <c r="W1156" s="13" t="str">
        <f t="shared" si="218"/>
        <v>DOMI</v>
      </c>
      <c r="X1156" s="13">
        <f t="shared" si="219"/>
        <v>13</v>
      </c>
      <c r="Y1156" s="13" t="str">
        <f>IFERROR(VLOOKUP(C1156,ReceivingTeam[],2,FALSE),"HelpDesk")</f>
        <v>HelpDesk</v>
      </c>
      <c r="Z1156" s="67">
        <f t="shared" si="220"/>
        <v>44886.877407407403</v>
      </c>
      <c r="AA1156" s="68">
        <f t="shared" si="221"/>
        <v>44883</v>
      </c>
      <c r="AB1156" s="69" t="b">
        <f t="shared" si="222"/>
        <v>1</v>
      </c>
      <c r="AC1156" s="70">
        <f t="shared" si="223"/>
        <v>3</v>
      </c>
      <c r="AD1156" s="67">
        <f t="shared" si="224"/>
        <v>44886.877407407403</v>
      </c>
      <c r="AE1156" s="67">
        <f>VLOOKUP(V1156,'Branch Wise Work Timelines'!C:G,3,FALSE)+AA1156</f>
        <v>44883.416666666664</v>
      </c>
      <c r="AF1156" s="67">
        <f>IF(V1156="Bangalore",VLOOKUP(V1156,'Branch Wise Work Timelines'!C:G,4,FALSE)+AA1156+1,IF(V1156="Mumbai",VLOOKUP(V1156,'Branch Wise Work Timelines'!C:G,4,FALSE)+AA1156+1,VLOOKUP(V1156,'Branch Wise Work Timelines'!C:G,4,FALSE)+AA1156))</f>
        <v>44884.104166666664</v>
      </c>
      <c r="AG1156" s="67">
        <f>WORKDAY.INTL(AA1156,1,11)+VLOOKUP(V1156,'Branch Wise Work Timelines'!C:G,3,FALSE)</f>
        <v>44884.416666666664</v>
      </c>
      <c r="AH1156" s="69" t="str">
        <f t="shared" ca="1" si="225"/>
        <v>Out of TAT</v>
      </c>
      <c r="AI1156" s="69">
        <f t="shared" ca="1" si="226"/>
        <v>20585</v>
      </c>
      <c r="AJ1156" s="69" t="str">
        <f ca="1">IF(AI1156&lt;0,"0-12",IFERROR(VLOOKUP(AI1156,Breakup[],2,FALSE),"&gt;24"))</f>
        <v>&gt;24</v>
      </c>
      <c r="AK1156" s="69" t="str">
        <f>VLOOKUP(V1156,Master!B:D,3,FALSE)</f>
        <v>South</v>
      </c>
      <c r="AL1156" s="69" t="str">
        <f t="shared" si="227"/>
        <v>Bangalore</v>
      </c>
    </row>
    <row r="1157" spans="1:38">
      <c r="A1157" s="13" t="s">
        <v>2617</v>
      </c>
      <c r="B1157" s="54">
        <v>44700.709715856501</v>
      </c>
      <c r="C1157" s="13" t="s">
        <v>2595</v>
      </c>
      <c r="D1157" s="13">
        <v>278</v>
      </c>
      <c r="E1157" s="13" t="s">
        <v>2618</v>
      </c>
      <c r="F1157" s="13" t="s">
        <v>24</v>
      </c>
      <c r="G1157" s="14">
        <v>1653017862621</v>
      </c>
      <c r="H1157" s="55">
        <v>0.50516203703703699</v>
      </c>
      <c r="I1157" s="33">
        <v>44891.505162037</v>
      </c>
      <c r="J1157" s="58">
        <v>44891</v>
      </c>
      <c r="K1157" s="13" t="s">
        <v>213</v>
      </c>
      <c r="L1157" s="13" t="s">
        <v>30</v>
      </c>
      <c r="M1157" s="13" t="s">
        <v>826</v>
      </c>
      <c r="N1157" s="13" t="s">
        <v>206</v>
      </c>
      <c r="O1157" s="33">
        <v>44891.7037962963</v>
      </c>
      <c r="P1157" s="58">
        <v>44891</v>
      </c>
      <c r="Q1157" s="33" t="s">
        <v>237</v>
      </c>
      <c r="R1157" s="14">
        <v>386</v>
      </c>
      <c r="S1157" s="13" t="s">
        <v>216</v>
      </c>
      <c r="T1157" s="13" t="s">
        <v>278</v>
      </c>
      <c r="U1157" s="33">
        <f t="shared" ca="1" si="216"/>
        <v>45744.56914039352</v>
      </c>
      <c r="V1157" s="13" t="str">
        <f t="shared" si="217"/>
        <v>Bangalore</v>
      </c>
      <c r="W1157" s="13" t="str">
        <f t="shared" si="218"/>
        <v>DOMI</v>
      </c>
      <c r="X1157" s="13">
        <f t="shared" si="219"/>
        <v>12</v>
      </c>
      <c r="Y1157" s="13" t="str">
        <f>IFERROR(VLOOKUP(C1157,ReceivingTeam[],2,FALSE),"HelpDesk")</f>
        <v>HelpDesk</v>
      </c>
      <c r="Z1157" s="67">
        <f t="shared" si="220"/>
        <v>44895.817662037</v>
      </c>
      <c r="AA1157" s="68">
        <f t="shared" si="221"/>
        <v>44891</v>
      </c>
      <c r="AB1157" s="69" t="b">
        <f t="shared" si="222"/>
        <v>1</v>
      </c>
      <c r="AC1157" s="70">
        <f t="shared" si="223"/>
        <v>3</v>
      </c>
      <c r="AD1157" s="67">
        <f t="shared" si="224"/>
        <v>44895.817662037</v>
      </c>
      <c r="AE1157" s="67">
        <f>VLOOKUP(V1157,'Branch Wise Work Timelines'!C:G,3,FALSE)+AA1157</f>
        <v>44891.416666666664</v>
      </c>
      <c r="AF1157" s="67">
        <f>IF(V1157="Bangalore",VLOOKUP(V1157,'Branch Wise Work Timelines'!C:G,4,FALSE)+AA1157+1,IF(V1157="Mumbai",VLOOKUP(V1157,'Branch Wise Work Timelines'!C:G,4,FALSE)+AA1157+1,VLOOKUP(V1157,'Branch Wise Work Timelines'!C:G,4,FALSE)+AA1157))</f>
        <v>44892.104166666664</v>
      </c>
      <c r="AG1157" s="67">
        <f>WORKDAY.INTL(AA1157,1,11)+VLOOKUP(V1157,'Branch Wise Work Timelines'!C:G,3,FALSE)</f>
        <v>44893.416666666664</v>
      </c>
      <c r="AH1157" s="69" t="str">
        <f t="shared" si="225"/>
        <v>Met</v>
      </c>
      <c r="AI1157" s="69">
        <f t="shared" ca="1" si="226"/>
        <v>20371</v>
      </c>
      <c r="AJ1157" s="69" t="str">
        <f ca="1">IF(AI1157&lt;0,"0-12",IFERROR(VLOOKUP(AI1157,Breakup[],2,FALSE),"&gt;24"))</f>
        <v>&gt;24</v>
      </c>
      <c r="AK1157" s="69" t="str">
        <f>VLOOKUP(V1157,Master!B:D,3,FALSE)</f>
        <v>South</v>
      </c>
      <c r="AL1157" s="69" t="str">
        <f t="shared" si="227"/>
        <v>Bangalore</v>
      </c>
    </row>
    <row r="1158" spans="1:38">
      <c r="A1158" s="13" t="s">
        <v>2619</v>
      </c>
      <c r="B1158" s="54">
        <v>44700.710176273104</v>
      </c>
      <c r="C1158" s="13" t="s">
        <v>2595</v>
      </c>
      <c r="D1158" s="13">
        <v>334</v>
      </c>
      <c r="E1158" s="13" t="s">
        <v>2620</v>
      </c>
      <c r="F1158" s="13" t="s">
        <v>24</v>
      </c>
      <c r="G1158" s="14">
        <v>1653017862621</v>
      </c>
      <c r="H1158" s="55">
        <v>0.21490740740740699</v>
      </c>
      <c r="I1158" s="33">
        <v>44881.214907407397</v>
      </c>
      <c r="J1158" s="58">
        <v>44881</v>
      </c>
      <c r="K1158" s="13" t="s">
        <v>213</v>
      </c>
      <c r="L1158" s="13" t="s">
        <v>30</v>
      </c>
      <c r="M1158" s="13" t="s">
        <v>826</v>
      </c>
      <c r="N1158" s="13" t="s">
        <v>206</v>
      </c>
      <c r="O1158" s="33" t="s">
        <v>38</v>
      </c>
      <c r="P1158" s="58" t="s">
        <v>38</v>
      </c>
      <c r="Q1158" s="33" t="s">
        <v>207</v>
      </c>
      <c r="R1158" s="14" t="s">
        <v>38</v>
      </c>
      <c r="S1158" s="13" t="s">
        <v>216</v>
      </c>
      <c r="T1158" s="13" t="s">
        <v>278</v>
      </c>
      <c r="U1158" s="33">
        <f t="shared" ca="1" si="216"/>
        <v>45744.56914039352</v>
      </c>
      <c r="V1158" s="13" t="str">
        <f t="shared" si="217"/>
        <v>Bangalore</v>
      </c>
      <c r="W1158" s="13" t="str">
        <f t="shared" si="218"/>
        <v>DOMI</v>
      </c>
      <c r="X1158" s="13">
        <f t="shared" si="219"/>
        <v>5</v>
      </c>
      <c r="Y1158" s="13" t="str">
        <f>IFERROR(VLOOKUP(C1158,ReceivingTeam[],2,FALSE),"HelpDesk")</f>
        <v>HelpDesk</v>
      </c>
      <c r="Z1158" s="67">
        <f t="shared" si="220"/>
        <v>44884.729166666664</v>
      </c>
      <c r="AA1158" s="68">
        <f t="shared" si="221"/>
        <v>44881</v>
      </c>
      <c r="AB1158" s="69" t="b">
        <f t="shared" si="222"/>
        <v>1</v>
      </c>
      <c r="AC1158" s="70">
        <f t="shared" si="223"/>
        <v>3</v>
      </c>
      <c r="AD1158" s="67">
        <f t="shared" si="224"/>
        <v>44884.729166666664</v>
      </c>
      <c r="AE1158" s="67">
        <f>VLOOKUP(V1158,'Branch Wise Work Timelines'!C:G,3,FALSE)+AA1158</f>
        <v>44881.416666666664</v>
      </c>
      <c r="AF1158" s="67">
        <f>IF(V1158="Bangalore",VLOOKUP(V1158,'Branch Wise Work Timelines'!C:G,4,FALSE)+AA1158+1,IF(V1158="Mumbai",VLOOKUP(V1158,'Branch Wise Work Timelines'!C:G,4,FALSE)+AA1158+1,VLOOKUP(V1158,'Branch Wise Work Timelines'!C:G,4,FALSE)+AA1158))</f>
        <v>44882.104166666664</v>
      </c>
      <c r="AG1158" s="67">
        <f>WORKDAY.INTL(AA1158,1,11)+VLOOKUP(V1158,'Branch Wise Work Timelines'!C:G,3,FALSE)</f>
        <v>44882.416666666664</v>
      </c>
      <c r="AH1158" s="69" t="str">
        <f t="shared" ca="1" si="225"/>
        <v>Out of TAT</v>
      </c>
      <c r="AI1158" s="69">
        <f t="shared" ca="1" si="226"/>
        <v>20637</v>
      </c>
      <c r="AJ1158" s="69" t="str">
        <f ca="1">IF(AI1158&lt;0,"0-12",IFERROR(VLOOKUP(AI1158,Breakup[],2,FALSE),"&gt;24"))</f>
        <v>&gt;24</v>
      </c>
      <c r="AK1158" s="69" t="str">
        <f>VLOOKUP(V1158,Master!B:D,3,FALSE)</f>
        <v>South</v>
      </c>
      <c r="AL1158" s="69" t="str">
        <f t="shared" si="227"/>
        <v>Bangalore</v>
      </c>
    </row>
    <row r="1159" spans="1:38">
      <c r="A1159" s="13" t="s">
        <v>2621</v>
      </c>
      <c r="B1159" s="54">
        <v>44700.736048645798</v>
      </c>
      <c r="C1159" s="13" t="s">
        <v>2595</v>
      </c>
      <c r="D1159" s="13">
        <v>634</v>
      </c>
      <c r="E1159" s="13" t="s">
        <v>2622</v>
      </c>
      <c r="F1159" s="13" t="s">
        <v>24</v>
      </c>
      <c r="G1159" s="14">
        <v>1653018132197</v>
      </c>
      <c r="H1159" s="55">
        <v>0.55500000000000005</v>
      </c>
      <c r="I1159" s="33">
        <v>44890.555</v>
      </c>
      <c r="J1159" s="58">
        <v>44890</v>
      </c>
      <c r="K1159" s="13" t="s">
        <v>213</v>
      </c>
      <c r="L1159" s="13" t="s">
        <v>30</v>
      </c>
      <c r="M1159" s="13" t="s">
        <v>826</v>
      </c>
      <c r="N1159" s="13" t="s">
        <v>206</v>
      </c>
      <c r="O1159" s="33" t="s">
        <v>38</v>
      </c>
      <c r="P1159" s="58" t="s">
        <v>38</v>
      </c>
      <c r="Q1159" s="33" t="s">
        <v>207</v>
      </c>
      <c r="R1159" s="14" t="s">
        <v>38</v>
      </c>
      <c r="S1159" s="13" t="s">
        <v>216</v>
      </c>
      <c r="T1159" s="13" t="s">
        <v>278</v>
      </c>
      <c r="U1159" s="33">
        <f t="shared" ca="1" si="216"/>
        <v>45744.56914039352</v>
      </c>
      <c r="V1159" s="13" t="str">
        <f t="shared" si="217"/>
        <v>Bangalore</v>
      </c>
      <c r="W1159" s="13" t="str">
        <f t="shared" si="218"/>
        <v>DOMI</v>
      </c>
      <c r="X1159" s="13">
        <f t="shared" si="219"/>
        <v>13</v>
      </c>
      <c r="Y1159" s="13" t="str">
        <f>IFERROR(VLOOKUP(C1159,ReceivingTeam[],2,FALSE),"HelpDesk")</f>
        <v>HelpDesk</v>
      </c>
      <c r="Z1159" s="67">
        <f t="shared" si="220"/>
        <v>44893.8675</v>
      </c>
      <c r="AA1159" s="68">
        <f t="shared" si="221"/>
        <v>44890</v>
      </c>
      <c r="AB1159" s="69" t="b">
        <f t="shared" si="222"/>
        <v>1</v>
      </c>
      <c r="AC1159" s="70">
        <f t="shared" si="223"/>
        <v>3</v>
      </c>
      <c r="AD1159" s="67">
        <f t="shared" si="224"/>
        <v>44893.8675</v>
      </c>
      <c r="AE1159" s="67">
        <f>VLOOKUP(V1159,'Branch Wise Work Timelines'!C:G,3,FALSE)+AA1159</f>
        <v>44890.416666666664</v>
      </c>
      <c r="AF1159" s="67">
        <f>IF(V1159="Bangalore",VLOOKUP(V1159,'Branch Wise Work Timelines'!C:G,4,FALSE)+AA1159+1,IF(V1159="Mumbai",VLOOKUP(V1159,'Branch Wise Work Timelines'!C:G,4,FALSE)+AA1159+1,VLOOKUP(V1159,'Branch Wise Work Timelines'!C:G,4,FALSE)+AA1159))</f>
        <v>44891.104166666664</v>
      </c>
      <c r="AG1159" s="67">
        <f>WORKDAY.INTL(AA1159,1,11)+VLOOKUP(V1159,'Branch Wise Work Timelines'!C:G,3,FALSE)</f>
        <v>44891.416666666664</v>
      </c>
      <c r="AH1159" s="69" t="str">
        <f t="shared" ca="1" si="225"/>
        <v>Out of TAT</v>
      </c>
      <c r="AI1159" s="69">
        <f t="shared" ca="1" si="226"/>
        <v>20417</v>
      </c>
      <c r="AJ1159" s="69" t="str">
        <f ca="1">IF(AI1159&lt;0,"0-12",IFERROR(VLOOKUP(AI1159,Breakup[],2,FALSE),"&gt;24"))</f>
        <v>&gt;24</v>
      </c>
      <c r="AK1159" s="69" t="str">
        <f>VLOOKUP(V1159,Master!B:D,3,FALSE)</f>
        <v>South</v>
      </c>
      <c r="AL1159" s="69" t="str">
        <f t="shared" si="227"/>
        <v>Bangalore</v>
      </c>
    </row>
    <row r="1160" spans="1:38">
      <c r="A1160" s="13" t="s">
        <v>2623</v>
      </c>
      <c r="B1160" s="54">
        <v>44700.736621261603</v>
      </c>
      <c r="C1160" s="13" t="s">
        <v>2595</v>
      </c>
      <c r="D1160" s="13">
        <v>1214</v>
      </c>
      <c r="E1160" s="13" t="s">
        <v>2624</v>
      </c>
      <c r="F1160" s="13" t="s">
        <v>24</v>
      </c>
      <c r="G1160" s="14">
        <v>1653018132197</v>
      </c>
      <c r="H1160" s="55">
        <v>0.58910879629629598</v>
      </c>
      <c r="I1160" s="33">
        <v>44890.589108796303</v>
      </c>
      <c r="J1160" s="58">
        <v>44890</v>
      </c>
      <c r="K1160" s="13" t="s">
        <v>213</v>
      </c>
      <c r="L1160" s="13" t="s">
        <v>30</v>
      </c>
      <c r="M1160" s="13" t="s">
        <v>826</v>
      </c>
      <c r="N1160" s="13" t="s">
        <v>206</v>
      </c>
      <c r="O1160" s="33" t="s">
        <v>38</v>
      </c>
      <c r="P1160" s="58" t="s">
        <v>38</v>
      </c>
      <c r="Q1160" s="33" t="s">
        <v>207</v>
      </c>
      <c r="R1160" s="14" t="s">
        <v>38</v>
      </c>
      <c r="S1160" s="13" t="s">
        <v>216</v>
      </c>
      <c r="T1160" s="13" t="s">
        <v>278</v>
      </c>
      <c r="U1160" s="33">
        <f t="shared" ca="1" si="216"/>
        <v>45744.56914039352</v>
      </c>
      <c r="V1160" s="13" t="str">
        <f t="shared" si="217"/>
        <v>Bangalore</v>
      </c>
      <c r="W1160" s="13" t="str">
        <f t="shared" si="218"/>
        <v>DOMI</v>
      </c>
      <c r="X1160" s="13">
        <f t="shared" si="219"/>
        <v>14</v>
      </c>
      <c r="Y1160" s="13" t="str">
        <f>IFERROR(VLOOKUP(C1160,ReceivingTeam[],2,FALSE),"HelpDesk")</f>
        <v>HelpDesk</v>
      </c>
      <c r="Z1160" s="67">
        <f t="shared" si="220"/>
        <v>44893.901608796303</v>
      </c>
      <c r="AA1160" s="68">
        <f t="shared" si="221"/>
        <v>44890</v>
      </c>
      <c r="AB1160" s="69" t="b">
        <f t="shared" si="222"/>
        <v>1</v>
      </c>
      <c r="AC1160" s="70">
        <f t="shared" si="223"/>
        <v>3</v>
      </c>
      <c r="AD1160" s="67">
        <f t="shared" si="224"/>
        <v>44893.901608796303</v>
      </c>
      <c r="AE1160" s="67">
        <f>VLOOKUP(V1160,'Branch Wise Work Timelines'!C:G,3,FALSE)+AA1160</f>
        <v>44890.416666666664</v>
      </c>
      <c r="AF1160" s="67">
        <f>IF(V1160="Bangalore",VLOOKUP(V1160,'Branch Wise Work Timelines'!C:G,4,FALSE)+AA1160+1,IF(V1160="Mumbai",VLOOKUP(V1160,'Branch Wise Work Timelines'!C:G,4,FALSE)+AA1160+1,VLOOKUP(V1160,'Branch Wise Work Timelines'!C:G,4,FALSE)+AA1160))</f>
        <v>44891.104166666664</v>
      </c>
      <c r="AG1160" s="67">
        <f>WORKDAY.INTL(AA1160,1,11)+VLOOKUP(V1160,'Branch Wise Work Timelines'!C:G,3,FALSE)</f>
        <v>44891.416666666664</v>
      </c>
      <c r="AH1160" s="69" t="str">
        <f t="shared" ca="1" si="225"/>
        <v>Out of TAT</v>
      </c>
      <c r="AI1160" s="69">
        <f t="shared" ca="1" si="226"/>
        <v>20417</v>
      </c>
      <c r="AJ1160" s="69" t="str">
        <f ca="1">IF(AI1160&lt;0,"0-12",IFERROR(VLOOKUP(AI1160,Breakup[],2,FALSE),"&gt;24"))</f>
        <v>&gt;24</v>
      </c>
      <c r="AK1160" s="69" t="str">
        <f>VLOOKUP(V1160,Master!B:D,3,FALSE)</f>
        <v>South</v>
      </c>
      <c r="AL1160" s="69" t="str">
        <f t="shared" si="227"/>
        <v>Bangalore</v>
      </c>
    </row>
    <row r="1161" spans="1:38">
      <c r="A1161" s="13" t="s">
        <v>2625</v>
      </c>
      <c r="B1161" s="54">
        <v>44700.749941585702</v>
      </c>
      <c r="C1161" s="13" t="s">
        <v>2595</v>
      </c>
      <c r="D1161" s="13">
        <v>671</v>
      </c>
      <c r="E1161" s="13" t="s">
        <v>2626</v>
      </c>
      <c r="F1161" s="13" t="s">
        <v>24</v>
      </c>
      <c r="G1161" s="14">
        <v>1653018475367</v>
      </c>
      <c r="H1161" s="55">
        <v>1.70717592592593E-2</v>
      </c>
      <c r="I1161" s="33">
        <v>44887.017071759299</v>
      </c>
      <c r="J1161" s="58">
        <v>44887</v>
      </c>
      <c r="K1161" s="13" t="s">
        <v>213</v>
      </c>
      <c r="L1161" s="13" t="s">
        <v>30</v>
      </c>
      <c r="M1161" s="13" t="s">
        <v>826</v>
      </c>
      <c r="N1161" s="13" t="s">
        <v>206</v>
      </c>
      <c r="O1161" s="33" t="s">
        <v>38</v>
      </c>
      <c r="P1161" s="58" t="s">
        <v>38</v>
      </c>
      <c r="Q1161" s="33" t="s">
        <v>207</v>
      </c>
      <c r="R1161" s="14" t="s">
        <v>38</v>
      </c>
      <c r="S1161" s="13" t="s">
        <v>216</v>
      </c>
      <c r="T1161" s="13" t="s">
        <v>278</v>
      </c>
      <c r="U1161" s="33">
        <f t="shared" ca="1" si="216"/>
        <v>45744.56914039352</v>
      </c>
      <c r="V1161" s="13" t="str">
        <f t="shared" si="217"/>
        <v>Bangalore</v>
      </c>
      <c r="W1161" s="13" t="str">
        <f t="shared" si="218"/>
        <v>DOMI</v>
      </c>
      <c r="X1161" s="13">
        <f t="shared" si="219"/>
        <v>0</v>
      </c>
      <c r="Y1161" s="13" t="str">
        <f>IFERROR(VLOOKUP(C1161,ReceivingTeam[],2,FALSE),"HelpDesk")</f>
        <v>HelpDesk</v>
      </c>
      <c r="Z1161" s="67">
        <f t="shared" si="220"/>
        <v>44890.729166666664</v>
      </c>
      <c r="AA1161" s="68">
        <f t="shared" si="221"/>
        <v>44887</v>
      </c>
      <c r="AB1161" s="69" t="b">
        <f t="shared" si="222"/>
        <v>1</v>
      </c>
      <c r="AC1161" s="70">
        <f t="shared" si="223"/>
        <v>3</v>
      </c>
      <c r="AD1161" s="67">
        <f t="shared" si="224"/>
        <v>44890.729166666664</v>
      </c>
      <c r="AE1161" s="67">
        <f>VLOOKUP(V1161,'Branch Wise Work Timelines'!C:G,3,FALSE)+AA1161</f>
        <v>44887.416666666664</v>
      </c>
      <c r="AF1161" s="67">
        <f>IF(V1161="Bangalore",VLOOKUP(V1161,'Branch Wise Work Timelines'!C:G,4,FALSE)+AA1161+1,IF(V1161="Mumbai",VLOOKUP(V1161,'Branch Wise Work Timelines'!C:G,4,FALSE)+AA1161+1,VLOOKUP(V1161,'Branch Wise Work Timelines'!C:G,4,FALSE)+AA1161))</f>
        <v>44888.104166666664</v>
      </c>
      <c r="AG1161" s="67">
        <f>WORKDAY.INTL(AA1161,1,11)+VLOOKUP(V1161,'Branch Wise Work Timelines'!C:G,3,FALSE)</f>
        <v>44888.416666666664</v>
      </c>
      <c r="AH1161" s="69" t="str">
        <f t="shared" ca="1" si="225"/>
        <v>Out of TAT</v>
      </c>
      <c r="AI1161" s="69">
        <f t="shared" ca="1" si="226"/>
        <v>20493</v>
      </c>
      <c r="AJ1161" s="69" t="str">
        <f ca="1">IF(AI1161&lt;0,"0-12",IFERROR(VLOOKUP(AI1161,Breakup[],2,FALSE),"&gt;24"))</f>
        <v>&gt;24</v>
      </c>
      <c r="AK1161" s="69" t="str">
        <f>VLOOKUP(V1161,Master!B:D,3,FALSE)</f>
        <v>South</v>
      </c>
      <c r="AL1161" s="69" t="str">
        <f t="shared" si="227"/>
        <v>Bangalore</v>
      </c>
    </row>
    <row r="1162" spans="1:38">
      <c r="A1162" s="13" t="s">
        <v>2627</v>
      </c>
      <c r="B1162" s="54">
        <v>44701.621547685201</v>
      </c>
      <c r="C1162" s="13" t="s">
        <v>252</v>
      </c>
      <c r="D1162" s="13">
        <v>1879</v>
      </c>
      <c r="E1162" s="13" t="s">
        <v>2628</v>
      </c>
      <c r="F1162" s="13" t="s">
        <v>15</v>
      </c>
      <c r="G1162" s="14">
        <v>1653039610057</v>
      </c>
      <c r="H1162" s="55">
        <v>4.8171296296296302E-2</v>
      </c>
      <c r="I1162" s="33">
        <v>44890.048171296301</v>
      </c>
      <c r="J1162" s="58">
        <v>44890</v>
      </c>
      <c r="K1162" s="13" t="s">
        <v>213</v>
      </c>
      <c r="L1162" s="13" t="s">
        <v>30</v>
      </c>
      <c r="M1162" s="13" t="s">
        <v>214</v>
      </c>
      <c r="N1162" s="13" t="s">
        <v>206</v>
      </c>
      <c r="O1162" s="33" t="s">
        <v>38</v>
      </c>
      <c r="P1162" s="58" t="s">
        <v>38</v>
      </c>
      <c r="Q1162" s="33" t="s">
        <v>207</v>
      </c>
      <c r="R1162" s="14" t="s">
        <v>38</v>
      </c>
      <c r="S1162" s="13" t="s">
        <v>216</v>
      </c>
      <c r="T1162" s="13" t="s">
        <v>278</v>
      </c>
      <c r="U1162" s="33">
        <f t="shared" ca="1" si="216"/>
        <v>45744.56914039352</v>
      </c>
      <c r="V1162" s="13" t="str">
        <f t="shared" si="217"/>
        <v>Bangalore</v>
      </c>
      <c r="W1162" s="13" t="str">
        <f t="shared" si="218"/>
        <v>CLS</v>
      </c>
      <c r="X1162" s="13">
        <f t="shared" si="219"/>
        <v>1</v>
      </c>
      <c r="Y1162" s="13" t="str">
        <f>IFERROR(VLOOKUP(C1162,ReceivingTeam[],2,FALSE),"HelpDesk")</f>
        <v>HelpDesk</v>
      </c>
      <c r="Z1162" s="67">
        <f t="shared" si="220"/>
        <v>44893.729166666664</v>
      </c>
      <c r="AA1162" s="68">
        <f t="shared" si="221"/>
        <v>44890</v>
      </c>
      <c r="AB1162" s="69" t="b">
        <f t="shared" si="222"/>
        <v>1</v>
      </c>
      <c r="AC1162" s="70">
        <f t="shared" si="223"/>
        <v>3</v>
      </c>
      <c r="AD1162" s="67">
        <f t="shared" si="224"/>
        <v>44893.729166666664</v>
      </c>
      <c r="AE1162" s="67">
        <f>VLOOKUP(V1162,'Branch Wise Work Timelines'!C:G,3,FALSE)+AA1162</f>
        <v>44890.416666666664</v>
      </c>
      <c r="AF1162" s="67">
        <f>IF(V1162="Bangalore",VLOOKUP(V1162,'Branch Wise Work Timelines'!C:G,4,FALSE)+AA1162+1,IF(V1162="Mumbai",VLOOKUP(V1162,'Branch Wise Work Timelines'!C:G,4,FALSE)+AA1162+1,VLOOKUP(V1162,'Branch Wise Work Timelines'!C:G,4,FALSE)+AA1162))</f>
        <v>44891.104166666664</v>
      </c>
      <c r="AG1162" s="67">
        <f>WORKDAY.INTL(AA1162,1,11)+VLOOKUP(V1162,'Branch Wise Work Timelines'!C:G,3,FALSE)</f>
        <v>44891.416666666664</v>
      </c>
      <c r="AH1162" s="69" t="str">
        <f t="shared" ca="1" si="225"/>
        <v>Out of TAT</v>
      </c>
      <c r="AI1162" s="69">
        <f t="shared" ca="1" si="226"/>
        <v>20421</v>
      </c>
      <c r="AJ1162" s="69" t="str">
        <f ca="1">IF(AI1162&lt;0,"0-12",IFERROR(VLOOKUP(AI1162,Breakup[],2,FALSE),"&gt;24"))</f>
        <v>&gt;24</v>
      </c>
      <c r="AK1162" s="69" t="str">
        <f>VLOOKUP(V1162,Master!B:D,3,FALSE)</f>
        <v>South</v>
      </c>
      <c r="AL1162" s="69" t="str">
        <f t="shared" si="227"/>
        <v>Bangalore-CLS</v>
      </c>
    </row>
    <row r="1163" spans="1:38">
      <c r="A1163" s="13" t="s">
        <v>2629</v>
      </c>
      <c r="B1163" s="54">
        <v>44673.456459224501</v>
      </c>
      <c r="C1163" s="13" t="s">
        <v>78</v>
      </c>
      <c r="D1163" s="13">
        <v>1272</v>
      </c>
      <c r="E1163" s="13" t="s">
        <v>2630</v>
      </c>
      <c r="F1163" s="13" t="s">
        <v>33</v>
      </c>
      <c r="G1163" s="14">
        <v>1653025708565</v>
      </c>
      <c r="H1163" s="55">
        <v>0.71170138888888901</v>
      </c>
      <c r="I1163" s="33">
        <v>44882.7117013889</v>
      </c>
      <c r="J1163" s="58">
        <v>44882</v>
      </c>
      <c r="K1163" s="13" t="s">
        <v>213</v>
      </c>
      <c r="L1163" s="13" t="s">
        <v>30</v>
      </c>
      <c r="M1163" s="13" t="s">
        <v>2631</v>
      </c>
      <c r="N1163" s="13" t="s">
        <v>206</v>
      </c>
      <c r="O1163" s="33" t="s">
        <v>38</v>
      </c>
      <c r="P1163" s="58" t="s">
        <v>38</v>
      </c>
      <c r="Q1163" s="33" t="s">
        <v>207</v>
      </c>
      <c r="R1163" s="14" t="s">
        <v>38</v>
      </c>
      <c r="S1163" s="13" t="s">
        <v>216</v>
      </c>
      <c r="T1163" s="13" t="s">
        <v>217</v>
      </c>
      <c r="U1163" s="33">
        <f t="shared" ca="1" si="216"/>
        <v>45744.56914039352</v>
      </c>
      <c r="V1163" s="13" t="str">
        <f t="shared" si="217"/>
        <v>Bangalore</v>
      </c>
      <c r="W1163" s="13" t="str">
        <f t="shared" si="218"/>
        <v>RI</v>
      </c>
      <c r="X1163" s="13">
        <f t="shared" si="219"/>
        <v>17</v>
      </c>
      <c r="Y1163" s="13" t="str">
        <f>IFERROR(VLOOKUP(C1163,ReceivingTeam[],2,FALSE),"HelpDesk")</f>
        <v>Branch office</v>
      </c>
      <c r="Z1163" s="67">
        <f t="shared" si="220"/>
        <v>44883.5242013889</v>
      </c>
      <c r="AA1163" s="68">
        <f t="shared" si="221"/>
        <v>44882</v>
      </c>
      <c r="AB1163" s="69" t="b">
        <f t="shared" si="222"/>
        <v>1</v>
      </c>
      <c r="AC1163" s="70">
        <f t="shared" si="223"/>
        <v>0.5</v>
      </c>
      <c r="AD1163" s="67">
        <f t="shared" si="224"/>
        <v>44883.5242013889</v>
      </c>
      <c r="AE1163" s="67">
        <f>VLOOKUP(V1163,'Branch Wise Work Timelines'!C:G,3,FALSE)+AA1163</f>
        <v>44882.416666666664</v>
      </c>
      <c r="AF1163" s="67">
        <f>IF(V1163="Bangalore",VLOOKUP(V1163,'Branch Wise Work Timelines'!C:G,4,FALSE)+AA1163+1,IF(V1163="Mumbai",VLOOKUP(V1163,'Branch Wise Work Timelines'!C:G,4,FALSE)+AA1163+1,VLOOKUP(V1163,'Branch Wise Work Timelines'!C:G,4,FALSE)+AA1163))</f>
        <v>44883.104166666664</v>
      </c>
      <c r="AG1163" s="67">
        <f>WORKDAY.INTL(AA1163,1,11)+VLOOKUP(V1163,'Branch Wise Work Timelines'!C:G,3,FALSE)</f>
        <v>44883.416666666664</v>
      </c>
      <c r="AH1163" s="69" t="str">
        <f t="shared" ca="1" si="225"/>
        <v>Out of TAT</v>
      </c>
      <c r="AI1163" s="69">
        <f t="shared" ca="1" si="226"/>
        <v>20666</v>
      </c>
      <c r="AJ1163" s="69" t="str">
        <f ca="1">IF(AI1163&lt;0,"0-12",IFERROR(VLOOKUP(AI1163,Breakup[],2,FALSE),"&gt;24"))</f>
        <v>&gt;24</v>
      </c>
      <c r="AK1163" s="69" t="str">
        <f>VLOOKUP(V1163,Master!B:D,3,FALSE)</f>
        <v>South</v>
      </c>
      <c r="AL1163" s="69" t="str">
        <f t="shared" si="227"/>
        <v>Bangalore</v>
      </c>
    </row>
    <row r="1164" spans="1:38">
      <c r="A1164" s="13" t="s">
        <v>2632</v>
      </c>
      <c r="B1164" s="54">
        <v>44700.7191439815</v>
      </c>
      <c r="C1164" s="13" t="s">
        <v>2595</v>
      </c>
      <c r="D1164" s="13">
        <v>797</v>
      </c>
      <c r="E1164" s="13" t="s">
        <v>2633</v>
      </c>
      <c r="F1164" s="13" t="s">
        <v>24</v>
      </c>
      <c r="G1164" s="14">
        <v>1653018132197</v>
      </c>
      <c r="H1164" s="55">
        <v>0.13540509259259301</v>
      </c>
      <c r="I1164" s="33">
        <v>44891.135405092602</v>
      </c>
      <c r="J1164" s="58">
        <v>44891</v>
      </c>
      <c r="K1164" s="13" t="s">
        <v>213</v>
      </c>
      <c r="L1164" s="13" t="s">
        <v>30</v>
      </c>
      <c r="M1164" s="13" t="s">
        <v>826</v>
      </c>
      <c r="N1164" s="13" t="s">
        <v>206</v>
      </c>
      <c r="O1164" s="33">
        <v>44891.807210648098</v>
      </c>
      <c r="P1164" s="58">
        <v>44891</v>
      </c>
      <c r="Q1164" s="33" t="s">
        <v>237</v>
      </c>
      <c r="R1164" s="14">
        <v>1049</v>
      </c>
      <c r="S1164" s="13" t="s">
        <v>216</v>
      </c>
      <c r="T1164" s="13" t="s">
        <v>278</v>
      </c>
      <c r="U1164" s="33">
        <f t="shared" ca="1" si="216"/>
        <v>45744.56914039352</v>
      </c>
      <c r="V1164" s="13" t="str">
        <f t="shared" si="217"/>
        <v>Bangalore</v>
      </c>
      <c r="W1164" s="13" t="str">
        <f t="shared" si="218"/>
        <v>DOMI</v>
      </c>
      <c r="X1164" s="13">
        <f t="shared" si="219"/>
        <v>3</v>
      </c>
      <c r="Y1164" s="13" t="str">
        <f>IFERROR(VLOOKUP(C1164,ReceivingTeam[],2,FALSE),"HelpDesk")</f>
        <v>HelpDesk</v>
      </c>
      <c r="Z1164" s="67">
        <f t="shared" si="220"/>
        <v>44895.729166666664</v>
      </c>
      <c r="AA1164" s="68">
        <f t="shared" si="221"/>
        <v>44891</v>
      </c>
      <c r="AB1164" s="69" t="b">
        <f t="shared" si="222"/>
        <v>1</v>
      </c>
      <c r="AC1164" s="70">
        <f t="shared" si="223"/>
        <v>3</v>
      </c>
      <c r="AD1164" s="67">
        <f t="shared" si="224"/>
        <v>44895.729166666664</v>
      </c>
      <c r="AE1164" s="67">
        <f>VLOOKUP(V1164,'Branch Wise Work Timelines'!C:G,3,FALSE)+AA1164</f>
        <v>44891.416666666664</v>
      </c>
      <c r="AF1164" s="67">
        <f>IF(V1164="Bangalore",VLOOKUP(V1164,'Branch Wise Work Timelines'!C:G,4,FALSE)+AA1164+1,IF(V1164="Mumbai",VLOOKUP(V1164,'Branch Wise Work Timelines'!C:G,4,FALSE)+AA1164+1,VLOOKUP(V1164,'Branch Wise Work Timelines'!C:G,4,FALSE)+AA1164))</f>
        <v>44892.104166666664</v>
      </c>
      <c r="AG1164" s="67">
        <f>WORKDAY.INTL(AA1164,1,11)+VLOOKUP(V1164,'Branch Wise Work Timelines'!C:G,3,FALSE)</f>
        <v>44893.416666666664</v>
      </c>
      <c r="AH1164" s="69" t="str">
        <f t="shared" si="225"/>
        <v>Met</v>
      </c>
      <c r="AI1164" s="69">
        <f t="shared" ca="1" si="226"/>
        <v>20373</v>
      </c>
      <c r="AJ1164" s="69" t="str">
        <f ca="1">IF(AI1164&lt;0,"0-12",IFERROR(VLOOKUP(AI1164,Breakup[],2,FALSE),"&gt;24"))</f>
        <v>&gt;24</v>
      </c>
      <c r="AK1164" s="69" t="str">
        <f>VLOOKUP(V1164,Master!B:D,3,FALSE)</f>
        <v>South</v>
      </c>
      <c r="AL1164" s="69" t="str">
        <f t="shared" si="227"/>
        <v>Bangalore</v>
      </c>
    </row>
    <row r="1165" spans="1:38">
      <c r="A1165" s="13" t="s">
        <v>2634</v>
      </c>
      <c r="B1165" s="54">
        <v>44695.656443553198</v>
      </c>
      <c r="C1165" s="13" t="s">
        <v>826</v>
      </c>
      <c r="D1165" s="13">
        <v>535</v>
      </c>
      <c r="E1165" s="13" t="s">
        <v>2635</v>
      </c>
      <c r="F1165" s="13" t="s">
        <v>24</v>
      </c>
      <c r="G1165" s="14">
        <v>1653017369775</v>
      </c>
      <c r="H1165" s="55">
        <v>0.19443287037036999</v>
      </c>
      <c r="I1165" s="33">
        <v>44890.194432870398</v>
      </c>
      <c r="J1165" s="58">
        <v>44890</v>
      </c>
      <c r="K1165" s="13" t="s">
        <v>213</v>
      </c>
      <c r="L1165" s="13" t="s">
        <v>30</v>
      </c>
      <c r="M1165" s="13" t="s">
        <v>826</v>
      </c>
      <c r="N1165" s="13" t="s">
        <v>206</v>
      </c>
      <c r="O1165" s="33" t="s">
        <v>38</v>
      </c>
      <c r="P1165" s="58" t="s">
        <v>38</v>
      </c>
      <c r="Q1165" s="33" t="s">
        <v>207</v>
      </c>
      <c r="R1165" s="14" t="s">
        <v>38</v>
      </c>
      <c r="S1165" s="13" t="s">
        <v>216</v>
      </c>
      <c r="T1165" s="13" t="s">
        <v>278</v>
      </c>
      <c r="U1165" s="33">
        <f t="shared" ca="1" si="216"/>
        <v>45744.56914039352</v>
      </c>
      <c r="V1165" s="13" t="str">
        <f t="shared" si="217"/>
        <v>Bangalore</v>
      </c>
      <c r="W1165" s="13" t="str">
        <f t="shared" si="218"/>
        <v>DOMI</v>
      </c>
      <c r="X1165" s="13">
        <f t="shared" si="219"/>
        <v>4</v>
      </c>
      <c r="Y1165" s="13" t="str">
        <f>IFERROR(VLOOKUP(C1165,ReceivingTeam[],2,FALSE),"HelpDesk")</f>
        <v>HelpDesk</v>
      </c>
      <c r="Z1165" s="67">
        <f t="shared" si="220"/>
        <v>44893.729166666664</v>
      </c>
      <c r="AA1165" s="68">
        <f t="shared" si="221"/>
        <v>44890</v>
      </c>
      <c r="AB1165" s="69" t="b">
        <f t="shared" si="222"/>
        <v>1</v>
      </c>
      <c r="AC1165" s="70">
        <f t="shared" si="223"/>
        <v>3</v>
      </c>
      <c r="AD1165" s="67">
        <f t="shared" si="224"/>
        <v>44893.729166666664</v>
      </c>
      <c r="AE1165" s="67">
        <f>VLOOKUP(V1165,'Branch Wise Work Timelines'!C:G,3,FALSE)+AA1165</f>
        <v>44890.416666666664</v>
      </c>
      <c r="AF1165" s="67">
        <f>IF(V1165="Bangalore",VLOOKUP(V1165,'Branch Wise Work Timelines'!C:G,4,FALSE)+AA1165+1,IF(V1165="Mumbai",VLOOKUP(V1165,'Branch Wise Work Timelines'!C:G,4,FALSE)+AA1165+1,VLOOKUP(V1165,'Branch Wise Work Timelines'!C:G,4,FALSE)+AA1165))</f>
        <v>44891.104166666664</v>
      </c>
      <c r="AG1165" s="67">
        <f>WORKDAY.INTL(AA1165,1,11)+VLOOKUP(V1165,'Branch Wise Work Timelines'!C:G,3,FALSE)</f>
        <v>44891.416666666664</v>
      </c>
      <c r="AH1165" s="69" t="str">
        <f t="shared" ca="1" si="225"/>
        <v>Out of TAT</v>
      </c>
      <c r="AI1165" s="69">
        <f t="shared" ca="1" si="226"/>
        <v>20421</v>
      </c>
      <c r="AJ1165" s="69" t="str">
        <f ca="1">IF(AI1165&lt;0,"0-12",IFERROR(VLOOKUP(AI1165,Breakup[],2,FALSE),"&gt;24"))</f>
        <v>&gt;24</v>
      </c>
      <c r="AK1165" s="69" t="str">
        <f>VLOOKUP(V1165,Master!B:D,3,FALSE)</f>
        <v>South</v>
      </c>
      <c r="AL1165" s="69" t="str">
        <f t="shared" si="227"/>
        <v>Bangalore</v>
      </c>
    </row>
    <row r="1166" spans="1:38">
      <c r="A1166" s="13" t="s">
        <v>2636</v>
      </c>
      <c r="B1166" s="54">
        <v>44695.659430671301</v>
      </c>
      <c r="C1166" s="13" t="s">
        <v>826</v>
      </c>
      <c r="D1166" s="13">
        <v>1843</v>
      </c>
      <c r="E1166" s="13" t="s">
        <v>2637</v>
      </c>
      <c r="F1166" s="13" t="s">
        <v>24</v>
      </c>
      <c r="G1166" s="14">
        <v>1653017369775</v>
      </c>
      <c r="H1166" s="55">
        <v>0.70487268518518498</v>
      </c>
      <c r="I1166" s="33">
        <v>44889.704872685201</v>
      </c>
      <c r="J1166" s="58">
        <v>44889</v>
      </c>
      <c r="K1166" s="13" t="s">
        <v>213</v>
      </c>
      <c r="L1166" s="13" t="s">
        <v>30</v>
      </c>
      <c r="M1166" s="13" t="s">
        <v>826</v>
      </c>
      <c r="N1166" s="13" t="s">
        <v>206</v>
      </c>
      <c r="O1166" s="33" t="s">
        <v>38</v>
      </c>
      <c r="P1166" s="58" t="s">
        <v>38</v>
      </c>
      <c r="Q1166" s="33" t="s">
        <v>207</v>
      </c>
      <c r="R1166" s="14" t="s">
        <v>38</v>
      </c>
      <c r="S1166" s="13" t="s">
        <v>216</v>
      </c>
      <c r="T1166" s="13" t="s">
        <v>278</v>
      </c>
      <c r="U1166" s="33">
        <f t="shared" ca="1" si="216"/>
        <v>45744.56914039352</v>
      </c>
      <c r="V1166" s="13" t="str">
        <f t="shared" si="217"/>
        <v>Bangalore</v>
      </c>
      <c r="W1166" s="13" t="str">
        <f t="shared" si="218"/>
        <v>DOMI</v>
      </c>
      <c r="X1166" s="13">
        <f t="shared" si="219"/>
        <v>16</v>
      </c>
      <c r="Y1166" s="13" t="str">
        <f>IFERROR(VLOOKUP(C1166,ReceivingTeam[],2,FALSE),"HelpDesk")</f>
        <v>HelpDesk</v>
      </c>
      <c r="Z1166" s="67">
        <f t="shared" si="220"/>
        <v>44893.017372685201</v>
      </c>
      <c r="AA1166" s="68">
        <f t="shared" si="221"/>
        <v>44889</v>
      </c>
      <c r="AB1166" s="69" t="b">
        <f t="shared" si="222"/>
        <v>1</v>
      </c>
      <c r="AC1166" s="70">
        <f t="shared" si="223"/>
        <v>3</v>
      </c>
      <c r="AD1166" s="67">
        <f t="shared" si="224"/>
        <v>44893.017372685201</v>
      </c>
      <c r="AE1166" s="67">
        <f>VLOOKUP(V1166,'Branch Wise Work Timelines'!C:G,3,FALSE)+AA1166</f>
        <v>44889.416666666664</v>
      </c>
      <c r="AF1166" s="67">
        <f>IF(V1166="Bangalore",VLOOKUP(V1166,'Branch Wise Work Timelines'!C:G,4,FALSE)+AA1166+1,IF(V1166="Mumbai",VLOOKUP(V1166,'Branch Wise Work Timelines'!C:G,4,FALSE)+AA1166+1,VLOOKUP(V1166,'Branch Wise Work Timelines'!C:G,4,FALSE)+AA1166))</f>
        <v>44890.104166666664</v>
      </c>
      <c r="AG1166" s="67">
        <f>WORKDAY.INTL(AA1166,1,11)+VLOOKUP(V1166,'Branch Wise Work Timelines'!C:G,3,FALSE)</f>
        <v>44890.416666666664</v>
      </c>
      <c r="AH1166" s="69" t="str">
        <f t="shared" ca="1" si="225"/>
        <v>Out of TAT</v>
      </c>
      <c r="AI1166" s="69">
        <f t="shared" ca="1" si="226"/>
        <v>20438</v>
      </c>
      <c r="AJ1166" s="69" t="str">
        <f ca="1">IF(AI1166&lt;0,"0-12",IFERROR(VLOOKUP(AI1166,Breakup[],2,FALSE),"&gt;24"))</f>
        <v>&gt;24</v>
      </c>
      <c r="AK1166" s="69" t="str">
        <f>VLOOKUP(V1166,Master!B:D,3,FALSE)</f>
        <v>South</v>
      </c>
      <c r="AL1166" s="69" t="str">
        <f t="shared" si="227"/>
        <v>Bangalore</v>
      </c>
    </row>
    <row r="1167" spans="1:38">
      <c r="A1167" s="13" t="s">
        <v>2638</v>
      </c>
      <c r="B1167" s="54">
        <v>44695.6602207986</v>
      </c>
      <c r="C1167" s="13" t="s">
        <v>826</v>
      </c>
      <c r="D1167" s="13">
        <v>1353</v>
      </c>
      <c r="E1167" s="13" t="s">
        <v>2639</v>
      </c>
      <c r="F1167" s="13" t="s">
        <v>24</v>
      </c>
      <c r="G1167" s="14">
        <v>1653017369775</v>
      </c>
      <c r="H1167" s="55">
        <v>0.76243055555555606</v>
      </c>
      <c r="I1167" s="33">
        <v>44881.762430555602</v>
      </c>
      <c r="J1167" s="58">
        <v>44881</v>
      </c>
      <c r="K1167" s="13" t="s">
        <v>213</v>
      </c>
      <c r="L1167" s="13" t="s">
        <v>30</v>
      </c>
      <c r="M1167" s="13" t="s">
        <v>826</v>
      </c>
      <c r="N1167" s="13" t="s">
        <v>206</v>
      </c>
      <c r="O1167" s="33" t="s">
        <v>38</v>
      </c>
      <c r="P1167" s="58" t="s">
        <v>38</v>
      </c>
      <c r="Q1167" s="33" t="s">
        <v>207</v>
      </c>
      <c r="R1167" s="14" t="s">
        <v>38</v>
      </c>
      <c r="S1167" s="13" t="s">
        <v>216</v>
      </c>
      <c r="T1167" s="13" t="s">
        <v>278</v>
      </c>
      <c r="U1167" s="33">
        <f t="shared" ca="1" si="216"/>
        <v>45744.56914039352</v>
      </c>
      <c r="V1167" s="13" t="str">
        <f t="shared" si="217"/>
        <v>Bangalore</v>
      </c>
      <c r="W1167" s="13" t="str">
        <f t="shared" si="218"/>
        <v>DOMI</v>
      </c>
      <c r="X1167" s="13">
        <f t="shared" si="219"/>
        <v>18</v>
      </c>
      <c r="Y1167" s="13" t="str">
        <f>IFERROR(VLOOKUP(C1167,ReceivingTeam[],2,FALSE),"HelpDesk")</f>
        <v>HelpDesk</v>
      </c>
      <c r="Z1167" s="67">
        <f t="shared" si="220"/>
        <v>44885.074930555602</v>
      </c>
      <c r="AA1167" s="68">
        <f t="shared" si="221"/>
        <v>44881</v>
      </c>
      <c r="AB1167" s="69" t="b">
        <f t="shared" si="222"/>
        <v>1</v>
      </c>
      <c r="AC1167" s="70">
        <f t="shared" si="223"/>
        <v>3</v>
      </c>
      <c r="AD1167" s="67">
        <f t="shared" si="224"/>
        <v>44885.074930555602</v>
      </c>
      <c r="AE1167" s="67">
        <f>VLOOKUP(V1167,'Branch Wise Work Timelines'!C:G,3,FALSE)+AA1167</f>
        <v>44881.416666666664</v>
      </c>
      <c r="AF1167" s="67">
        <f>IF(V1167="Bangalore",VLOOKUP(V1167,'Branch Wise Work Timelines'!C:G,4,FALSE)+AA1167+1,IF(V1167="Mumbai",VLOOKUP(V1167,'Branch Wise Work Timelines'!C:G,4,FALSE)+AA1167+1,VLOOKUP(V1167,'Branch Wise Work Timelines'!C:G,4,FALSE)+AA1167))</f>
        <v>44882.104166666664</v>
      </c>
      <c r="AG1167" s="67">
        <f>WORKDAY.INTL(AA1167,1,11)+VLOOKUP(V1167,'Branch Wise Work Timelines'!C:G,3,FALSE)</f>
        <v>44882.416666666664</v>
      </c>
      <c r="AH1167" s="69" t="str">
        <f t="shared" ca="1" si="225"/>
        <v>Out of TAT</v>
      </c>
      <c r="AI1167" s="69">
        <f t="shared" ca="1" si="226"/>
        <v>20628</v>
      </c>
      <c r="AJ1167" s="69" t="str">
        <f ca="1">IF(AI1167&lt;0,"0-12",IFERROR(VLOOKUP(AI1167,Breakup[],2,FALSE),"&gt;24"))</f>
        <v>&gt;24</v>
      </c>
      <c r="AK1167" s="69" t="str">
        <f>VLOOKUP(V1167,Master!B:D,3,FALSE)</f>
        <v>South</v>
      </c>
      <c r="AL1167" s="69" t="str">
        <f t="shared" si="227"/>
        <v>Bangalore</v>
      </c>
    </row>
    <row r="1168" spans="1:38">
      <c r="A1168" s="13" t="s">
        <v>2640</v>
      </c>
      <c r="B1168" s="54">
        <v>44695.661300312502</v>
      </c>
      <c r="C1168" s="13" t="s">
        <v>826</v>
      </c>
      <c r="D1168" s="13">
        <v>583</v>
      </c>
      <c r="E1168" s="13" t="s">
        <v>2641</v>
      </c>
      <c r="F1168" s="13" t="s">
        <v>24</v>
      </c>
      <c r="G1168" s="14">
        <v>1653017369775</v>
      </c>
      <c r="H1168" s="55">
        <v>0.70162037037036995</v>
      </c>
      <c r="I1168" s="33">
        <v>44882.701620370397</v>
      </c>
      <c r="J1168" s="58">
        <v>44882</v>
      </c>
      <c r="K1168" s="13" t="s">
        <v>213</v>
      </c>
      <c r="L1168" s="13" t="s">
        <v>30</v>
      </c>
      <c r="M1168" s="13" t="s">
        <v>826</v>
      </c>
      <c r="N1168" s="13" t="s">
        <v>206</v>
      </c>
      <c r="O1168" s="33" t="s">
        <v>38</v>
      </c>
      <c r="P1168" s="58" t="s">
        <v>38</v>
      </c>
      <c r="Q1168" s="33" t="s">
        <v>207</v>
      </c>
      <c r="R1168" s="14" t="s">
        <v>38</v>
      </c>
      <c r="S1168" s="13" t="s">
        <v>216</v>
      </c>
      <c r="T1168" s="13" t="s">
        <v>278</v>
      </c>
      <c r="U1168" s="33">
        <f t="shared" ca="1" si="216"/>
        <v>45744.56914039352</v>
      </c>
      <c r="V1168" s="13" t="str">
        <f t="shared" si="217"/>
        <v>Bangalore</v>
      </c>
      <c r="W1168" s="13" t="str">
        <f t="shared" si="218"/>
        <v>DOMI</v>
      </c>
      <c r="X1168" s="13">
        <f t="shared" si="219"/>
        <v>16</v>
      </c>
      <c r="Y1168" s="13" t="str">
        <f>IFERROR(VLOOKUP(C1168,ReceivingTeam[],2,FALSE),"HelpDesk")</f>
        <v>HelpDesk</v>
      </c>
      <c r="Z1168" s="67">
        <f t="shared" si="220"/>
        <v>44886.014120370397</v>
      </c>
      <c r="AA1168" s="68">
        <f t="shared" si="221"/>
        <v>44882</v>
      </c>
      <c r="AB1168" s="69" t="b">
        <f t="shared" si="222"/>
        <v>1</v>
      </c>
      <c r="AC1168" s="70">
        <f t="shared" si="223"/>
        <v>3</v>
      </c>
      <c r="AD1168" s="67">
        <f t="shared" si="224"/>
        <v>44886.014120370397</v>
      </c>
      <c r="AE1168" s="67">
        <f>VLOOKUP(V1168,'Branch Wise Work Timelines'!C:G,3,FALSE)+AA1168</f>
        <v>44882.416666666664</v>
      </c>
      <c r="AF1168" s="67">
        <f>IF(V1168="Bangalore",VLOOKUP(V1168,'Branch Wise Work Timelines'!C:G,4,FALSE)+AA1168+1,IF(V1168="Mumbai",VLOOKUP(V1168,'Branch Wise Work Timelines'!C:G,4,FALSE)+AA1168+1,VLOOKUP(V1168,'Branch Wise Work Timelines'!C:G,4,FALSE)+AA1168))</f>
        <v>44883.104166666664</v>
      </c>
      <c r="AG1168" s="67">
        <f>WORKDAY.INTL(AA1168,1,11)+VLOOKUP(V1168,'Branch Wise Work Timelines'!C:G,3,FALSE)</f>
        <v>44883.416666666664</v>
      </c>
      <c r="AH1168" s="69" t="str">
        <f t="shared" ca="1" si="225"/>
        <v>Out of TAT</v>
      </c>
      <c r="AI1168" s="69">
        <f t="shared" ca="1" si="226"/>
        <v>20606</v>
      </c>
      <c r="AJ1168" s="69" t="str">
        <f ca="1">IF(AI1168&lt;0,"0-12",IFERROR(VLOOKUP(AI1168,Breakup[],2,FALSE),"&gt;24"))</f>
        <v>&gt;24</v>
      </c>
      <c r="AK1168" s="69" t="str">
        <f>VLOOKUP(V1168,Master!B:D,3,FALSE)</f>
        <v>South</v>
      </c>
      <c r="AL1168" s="69" t="str">
        <f t="shared" si="227"/>
        <v>Bangalore</v>
      </c>
    </row>
    <row r="1169" spans="1:38">
      <c r="A1169" s="13" t="s">
        <v>2642</v>
      </c>
      <c r="B1169" s="54">
        <v>44695.666138657398</v>
      </c>
      <c r="C1169" s="13" t="s">
        <v>826</v>
      </c>
      <c r="D1169" s="13">
        <v>1772</v>
      </c>
      <c r="E1169" s="13" t="s">
        <v>2643</v>
      </c>
      <c r="F1169" s="13" t="s">
        <v>24</v>
      </c>
      <c r="G1169" s="14">
        <v>1653017369775</v>
      </c>
      <c r="H1169" s="55">
        <v>6.9513888888888903E-2</v>
      </c>
      <c r="I1169" s="33">
        <v>44881.069513888899</v>
      </c>
      <c r="J1169" s="58">
        <v>44881</v>
      </c>
      <c r="K1169" s="13" t="s">
        <v>213</v>
      </c>
      <c r="L1169" s="13" t="s">
        <v>30</v>
      </c>
      <c r="M1169" s="13" t="s">
        <v>826</v>
      </c>
      <c r="N1169" s="13" t="s">
        <v>206</v>
      </c>
      <c r="O1169" s="33" t="s">
        <v>38</v>
      </c>
      <c r="P1169" s="58" t="s">
        <v>38</v>
      </c>
      <c r="Q1169" s="33" t="s">
        <v>207</v>
      </c>
      <c r="R1169" s="14" t="s">
        <v>38</v>
      </c>
      <c r="S1169" s="13" t="s">
        <v>216</v>
      </c>
      <c r="T1169" s="13" t="s">
        <v>278</v>
      </c>
      <c r="U1169" s="33">
        <f t="shared" ca="1" si="216"/>
        <v>45744.56914039352</v>
      </c>
      <c r="V1169" s="13" t="str">
        <f t="shared" si="217"/>
        <v>Bangalore</v>
      </c>
      <c r="W1169" s="13" t="str">
        <f t="shared" si="218"/>
        <v>DOMI</v>
      </c>
      <c r="X1169" s="13">
        <f t="shared" si="219"/>
        <v>1</v>
      </c>
      <c r="Y1169" s="13" t="str">
        <f>IFERROR(VLOOKUP(C1169,ReceivingTeam[],2,FALSE),"HelpDesk")</f>
        <v>HelpDesk</v>
      </c>
      <c r="Z1169" s="67">
        <f t="shared" si="220"/>
        <v>44884.729166666664</v>
      </c>
      <c r="AA1169" s="68">
        <f t="shared" si="221"/>
        <v>44881</v>
      </c>
      <c r="AB1169" s="69" t="b">
        <f t="shared" si="222"/>
        <v>1</v>
      </c>
      <c r="AC1169" s="70">
        <f t="shared" si="223"/>
        <v>3</v>
      </c>
      <c r="AD1169" s="67">
        <f t="shared" si="224"/>
        <v>44884.729166666664</v>
      </c>
      <c r="AE1169" s="67">
        <f>VLOOKUP(V1169,'Branch Wise Work Timelines'!C:G,3,FALSE)+AA1169</f>
        <v>44881.416666666664</v>
      </c>
      <c r="AF1169" s="67">
        <f>IF(V1169="Bangalore",VLOOKUP(V1169,'Branch Wise Work Timelines'!C:G,4,FALSE)+AA1169+1,IF(V1169="Mumbai",VLOOKUP(V1169,'Branch Wise Work Timelines'!C:G,4,FALSE)+AA1169+1,VLOOKUP(V1169,'Branch Wise Work Timelines'!C:G,4,FALSE)+AA1169))</f>
        <v>44882.104166666664</v>
      </c>
      <c r="AG1169" s="67">
        <f>WORKDAY.INTL(AA1169,1,11)+VLOOKUP(V1169,'Branch Wise Work Timelines'!C:G,3,FALSE)</f>
        <v>44882.416666666664</v>
      </c>
      <c r="AH1169" s="69" t="str">
        <f t="shared" ca="1" si="225"/>
        <v>Out of TAT</v>
      </c>
      <c r="AI1169" s="69">
        <f t="shared" ca="1" si="226"/>
        <v>20637</v>
      </c>
      <c r="AJ1169" s="69" t="str">
        <f ca="1">IF(AI1169&lt;0,"0-12",IFERROR(VLOOKUP(AI1169,Breakup[],2,FALSE),"&gt;24"))</f>
        <v>&gt;24</v>
      </c>
      <c r="AK1169" s="69" t="str">
        <f>VLOOKUP(V1169,Master!B:D,3,FALSE)</f>
        <v>South</v>
      </c>
      <c r="AL1169" s="69" t="str">
        <f t="shared" si="227"/>
        <v>Bangalore</v>
      </c>
    </row>
    <row r="1170" spans="1:38">
      <c r="A1170" s="13" t="s">
        <v>2644</v>
      </c>
      <c r="B1170" s="54">
        <v>44700.733830289399</v>
      </c>
      <c r="C1170" s="13" t="s">
        <v>2595</v>
      </c>
      <c r="D1170" s="13">
        <v>818</v>
      </c>
      <c r="E1170" s="13" t="s">
        <v>2645</v>
      </c>
      <c r="F1170" s="13" t="s">
        <v>24</v>
      </c>
      <c r="G1170" s="14">
        <v>1653018132197</v>
      </c>
      <c r="H1170" s="55">
        <v>0.64864583333333303</v>
      </c>
      <c r="I1170" s="33">
        <v>44888.648645833302</v>
      </c>
      <c r="J1170" s="58">
        <v>44888</v>
      </c>
      <c r="K1170" s="13" t="s">
        <v>213</v>
      </c>
      <c r="L1170" s="13" t="s">
        <v>30</v>
      </c>
      <c r="M1170" s="13" t="s">
        <v>826</v>
      </c>
      <c r="N1170" s="13" t="s">
        <v>206</v>
      </c>
      <c r="O1170" s="33" t="s">
        <v>38</v>
      </c>
      <c r="P1170" s="58" t="s">
        <v>38</v>
      </c>
      <c r="Q1170" s="33" t="s">
        <v>207</v>
      </c>
      <c r="R1170" s="14" t="s">
        <v>38</v>
      </c>
      <c r="S1170" s="13" t="s">
        <v>216</v>
      </c>
      <c r="T1170" s="13" t="s">
        <v>278</v>
      </c>
      <c r="U1170" s="33">
        <f t="shared" ca="1" si="216"/>
        <v>45744.56914039352</v>
      </c>
      <c r="V1170" s="13" t="str">
        <f t="shared" si="217"/>
        <v>Bangalore</v>
      </c>
      <c r="W1170" s="13" t="str">
        <f t="shared" si="218"/>
        <v>DOMI</v>
      </c>
      <c r="X1170" s="13">
        <f t="shared" si="219"/>
        <v>15</v>
      </c>
      <c r="Y1170" s="13" t="str">
        <f>IFERROR(VLOOKUP(C1170,ReceivingTeam[],2,FALSE),"HelpDesk")</f>
        <v>HelpDesk</v>
      </c>
      <c r="Z1170" s="67">
        <f t="shared" si="220"/>
        <v>44891.961145833302</v>
      </c>
      <c r="AA1170" s="68">
        <f t="shared" si="221"/>
        <v>44888</v>
      </c>
      <c r="AB1170" s="69" t="b">
        <f t="shared" si="222"/>
        <v>1</v>
      </c>
      <c r="AC1170" s="70">
        <f t="shared" si="223"/>
        <v>3</v>
      </c>
      <c r="AD1170" s="67">
        <f t="shared" si="224"/>
        <v>44891.961145833302</v>
      </c>
      <c r="AE1170" s="67">
        <f>VLOOKUP(V1170,'Branch Wise Work Timelines'!C:G,3,FALSE)+AA1170</f>
        <v>44888.416666666664</v>
      </c>
      <c r="AF1170" s="67">
        <f>IF(V1170="Bangalore",VLOOKUP(V1170,'Branch Wise Work Timelines'!C:G,4,FALSE)+AA1170+1,IF(V1170="Mumbai",VLOOKUP(V1170,'Branch Wise Work Timelines'!C:G,4,FALSE)+AA1170+1,VLOOKUP(V1170,'Branch Wise Work Timelines'!C:G,4,FALSE)+AA1170))</f>
        <v>44889.104166666664</v>
      </c>
      <c r="AG1170" s="67">
        <f>WORKDAY.INTL(AA1170,1,11)+VLOOKUP(V1170,'Branch Wise Work Timelines'!C:G,3,FALSE)</f>
        <v>44889.416666666664</v>
      </c>
      <c r="AH1170" s="69" t="str">
        <f t="shared" ca="1" si="225"/>
        <v>Out of TAT</v>
      </c>
      <c r="AI1170" s="69">
        <f t="shared" ca="1" si="226"/>
        <v>20463</v>
      </c>
      <c r="AJ1170" s="69" t="str">
        <f ca="1">IF(AI1170&lt;0,"0-12",IFERROR(VLOOKUP(AI1170,Breakup[],2,FALSE),"&gt;24"))</f>
        <v>&gt;24</v>
      </c>
      <c r="AK1170" s="69" t="str">
        <f>VLOOKUP(V1170,Master!B:D,3,FALSE)</f>
        <v>South</v>
      </c>
      <c r="AL1170" s="69" t="str">
        <f t="shared" si="227"/>
        <v>Bangalore</v>
      </c>
    </row>
    <row r="1171" spans="1:38">
      <c r="A1171" s="13" t="s">
        <v>2646</v>
      </c>
      <c r="B1171" s="54">
        <v>44695.667457789299</v>
      </c>
      <c r="C1171" s="13" t="s">
        <v>826</v>
      </c>
      <c r="D1171" s="13">
        <v>340</v>
      </c>
      <c r="E1171" s="13" t="s">
        <v>2647</v>
      </c>
      <c r="F1171" s="13" t="s">
        <v>24</v>
      </c>
      <c r="G1171" s="14">
        <v>1653017369775</v>
      </c>
      <c r="H1171" s="55">
        <v>0.888275462962963</v>
      </c>
      <c r="I1171" s="33">
        <v>44881.888275463003</v>
      </c>
      <c r="J1171" s="58">
        <v>44881</v>
      </c>
      <c r="K1171" s="13" t="s">
        <v>213</v>
      </c>
      <c r="L1171" s="13" t="s">
        <v>30</v>
      </c>
      <c r="M1171" s="13" t="s">
        <v>826</v>
      </c>
      <c r="N1171" s="13" t="s">
        <v>206</v>
      </c>
      <c r="O1171" s="33" t="s">
        <v>38</v>
      </c>
      <c r="P1171" s="58" t="s">
        <v>38</v>
      </c>
      <c r="Q1171" s="33" t="s">
        <v>207</v>
      </c>
      <c r="R1171" s="14" t="s">
        <v>38</v>
      </c>
      <c r="S1171" s="13" t="s">
        <v>216</v>
      </c>
      <c r="T1171" s="13" t="s">
        <v>278</v>
      </c>
      <c r="U1171" s="33">
        <f t="shared" ca="1" si="216"/>
        <v>45744.56914039352</v>
      </c>
      <c r="V1171" s="13" t="str">
        <f t="shared" si="217"/>
        <v>Bangalore</v>
      </c>
      <c r="W1171" s="13" t="str">
        <f t="shared" si="218"/>
        <v>DOMI</v>
      </c>
      <c r="X1171" s="13">
        <f t="shared" si="219"/>
        <v>21</v>
      </c>
      <c r="Y1171" s="13" t="str">
        <f>IFERROR(VLOOKUP(C1171,ReceivingTeam[],2,FALSE),"HelpDesk")</f>
        <v>HelpDesk</v>
      </c>
      <c r="Z1171" s="67">
        <f t="shared" si="220"/>
        <v>44885.200775463003</v>
      </c>
      <c r="AA1171" s="68">
        <f t="shared" si="221"/>
        <v>44881</v>
      </c>
      <c r="AB1171" s="69" t="b">
        <f t="shared" si="222"/>
        <v>1</v>
      </c>
      <c r="AC1171" s="70">
        <f t="shared" si="223"/>
        <v>3</v>
      </c>
      <c r="AD1171" s="67">
        <f t="shared" si="224"/>
        <v>44885.200775463003</v>
      </c>
      <c r="AE1171" s="67">
        <f>VLOOKUP(V1171,'Branch Wise Work Timelines'!C:G,3,FALSE)+AA1171</f>
        <v>44881.416666666664</v>
      </c>
      <c r="AF1171" s="67">
        <f>IF(V1171="Bangalore",VLOOKUP(V1171,'Branch Wise Work Timelines'!C:G,4,FALSE)+AA1171+1,IF(V1171="Mumbai",VLOOKUP(V1171,'Branch Wise Work Timelines'!C:G,4,FALSE)+AA1171+1,VLOOKUP(V1171,'Branch Wise Work Timelines'!C:G,4,FALSE)+AA1171))</f>
        <v>44882.104166666664</v>
      </c>
      <c r="AG1171" s="67">
        <f>WORKDAY.INTL(AA1171,1,11)+VLOOKUP(V1171,'Branch Wise Work Timelines'!C:G,3,FALSE)</f>
        <v>44882.416666666664</v>
      </c>
      <c r="AH1171" s="69" t="str">
        <f t="shared" ca="1" si="225"/>
        <v>Out of TAT</v>
      </c>
      <c r="AI1171" s="69">
        <f t="shared" ca="1" si="226"/>
        <v>20625</v>
      </c>
      <c r="AJ1171" s="69" t="str">
        <f ca="1">IF(AI1171&lt;0,"0-12",IFERROR(VLOOKUP(AI1171,Breakup[],2,FALSE),"&gt;24"))</f>
        <v>&gt;24</v>
      </c>
      <c r="AK1171" s="69" t="str">
        <f>VLOOKUP(V1171,Master!B:D,3,FALSE)</f>
        <v>South</v>
      </c>
      <c r="AL1171" s="69" t="str">
        <f t="shared" si="227"/>
        <v>Bangalore</v>
      </c>
    </row>
    <row r="1172" spans="1:38">
      <c r="A1172" s="13" t="s">
        <v>2648</v>
      </c>
      <c r="B1172" s="54">
        <v>44695.670398148097</v>
      </c>
      <c r="C1172" s="13" t="s">
        <v>826</v>
      </c>
      <c r="D1172" s="13">
        <v>772</v>
      </c>
      <c r="E1172" s="13" t="s">
        <v>2649</v>
      </c>
      <c r="F1172" s="13" t="s">
        <v>24</v>
      </c>
      <c r="G1172" s="14">
        <v>1653017369775</v>
      </c>
      <c r="H1172" s="55">
        <v>6.94907407407407E-2</v>
      </c>
      <c r="I1172" s="33">
        <v>44886.069490740701</v>
      </c>
      <c r="J1172" s="58">
        <v>44886</v>
      </c>
      <c r="K1172" s="13" t="s">
        <v>213</v>
      </c>
      <c r="L1172" s="13" t="s">
        <v>30</v>
      </c>
      <c r="M1172" s="13" t="s">
        <v>826</v>
      </c>
      <c r="N1172" s="13" t="s">
        <v>206</v>
      </c>
      <c r="O1172" s="33" t="s">
        <v>38</v>
      </c>
      <c r="P1172" s="58" t="s">
        <v>38</v>
      </c>
      <c r="Q1172" s="33" t="s">
        <v>207</v>
      </c>
      <c r="R1172" s="14" t="s">
        <v>38</v>
      </c>
      <c r="S1172" s="13" t="s">
        <v>216</v>
      </c>
      <c r="T1172" s="13" t="s">
        <v>278</v>
      </c>
      <c r="U1172" s="33">
        <f t="shared" ca="1" si="216"/>
        <v>45744.56914039352</v>
      </c>
      <c r="V1172" s="13" t="str">
        <f t="shared" si="217"/>
        <v>Bangalore</v>
      </c>
      <c r="W1172" s="13" t="str">
        <f t="shared" si="218"/>
        <v>DOMI</v>
      </c>
      <c r="X1172" s="13">
        <f t="shared" si="219"/>
        <v>1</v>
      </c>
      <c r="Y1172" s="13" t="str">
        <f>IFERROR(VLOOKUP(C1172,ReceivingTeam[],2,FALSE),"HelpDesk")</f>
        <v>HelpDesk</v>
      </c>
      <c r="Z1172" s="67">
        <f t="shared" si="220"/>
        <v>44889.729166666664</v>
      </c>
      <c r="AA1172" s="68">
        <f t="shared" si="221"/>
        <v>44886</v>
      </c>
      <c r="AB1172" s="69" t="b">
        <f t="shared" si="222"/>
        <v>1</v>
      </c>
      <c r="AC1172" s="70">
        <f t="shared" si="223"/>
        <v>3</v>
      </c>
      <c r="AD1172" s="67">
        <f t="shared" si="224"/>
        <v>44889.729166666664</v>
      </c>
      <c r="AE1172" s="67">
        <f>VLOOKUP(V1172,'Branch Wise Work Timelines'!C:G,3,FALSE)+AA1172</f>
        <v>44886.416666666664</v>
      </c>
      <c r="AF1172" s="67">
        <f>IF(V1172="Bangalore",VLOOKUP(V1172,'Branch Wise Work Timelines'!C:G,4,FALSE)+AA1172+1,IF(V1172="Mumbai",VLOOKUP(V1172,'Branch Wise Work Timelines'!C:G,4,FALSE)+AA1172+1,VLOOKUP(V1172,'Branch Wise Work Timelines'!C:G,4,FALSE)+AA1172))</f>
        <v>44887.104166666664</v>
      </c>
      <c r="AG1172" s="67">
        <f>WORKDAY.INTL(AA1172,1,11)+VLOOKUP(V1172,'Branch Wise Work Timelines'!C:G,3,FALSE)</f>
        <v>44887.416666666664</v>
      </c>
      <c r="AH1172" s="69" t="str">
        <f t="shared" ca="1" si="225"/>
        <v>Out of TAT</v>
      </c>
      <c r="AI1172" s="69">
        <f t="shared" ca="1" si="226"/>
        <v>20517</v>
      </c>
      <c r="AJ1172" s="69" t="str">
        <f ca="1">IF(AI1172&lt;0,"0-12",IFERROR(VLOOKUP(AI1172,Breakup[],2,FALSE),"&gt;24"))</f>
        <v>&gt;24</v>
      </c>
      <c r="AK1172" s="69" t="str">
        <f>VLOOKUP(V1172,Master!B:D,3,FALSE)</f>
        <v>South</v>
      </c>
      <c r="AL1172" s="69" t="str">
        <f t="shared" si="227"/>
        <v>Bangalore</v>
      </c>
    </row>
    <row r="1173" spans="1:38">
      <c r="A1173" s="13" t="s">
        <v>2650</v>
      </c>
      <c r="B1173" s="54">
        <v>44695.670739849498</v>
      </c>
      <c r="C1173" s="13" t="s">
        <v>826</v>
      </c>
      <c r="D1173" s="13">
        <v>558</v>
      </c>
      <c r="E1173" s="13" t="s">
        <v>2651</v>
      </c>
      <c r="F1173" s="13" t="s">
        <v>24</v>
      </c>
      <c r="G1173" s="14">
        <v>1653017369775</v>
      </c>
      <c r="H1173" s="55">
        <v>0.179456018518519</v>
      </c>
      <c r="I1173" s="33">
        <v>44889.179456018501</v>
      </c>
      <c r="J1173" s="58">
        <v>44889</v>
      </c>
      <c r="K1173" s="13" t="s">
        <v>213</v>
      </c>
      <c r="L1173" s="13" t="s">
        <v>30</v>
      </c>
      <c r="M1173" s="13" t="s">
        <v>826</v>
      </c>
      <c r="N1173" s="13" t="s">
        <v>206</v>
      </c>
      <c r="O1173" s="33" t="s">
        <v>38</v>
      </c>
      <c r="P1173" s="58" t="s">
        <v>38</v>
      </c>
      <c r="Q1173" s="33" t="s">
        <v>207</v>
      </c>
      <c r="R1173" s="14" t="s">
        <v>38</v>
      </c>
      <c r="S1173" s="13" t="s">
        <v>216</v>
      </c>
      <c r="T1173" s="13" t="s">
        <v>278</v>
      </c>
      <c r="U1173" s="33">
        <f t="shared" ca="1" si="216"/>
        <v>45744.56914039352</v>
      </c>
      <c r="V1173" s="13" t="str">
        <f t="shared" si="217"/>
        <v>Bangalore</v>
      </c>
      <c r="W1173" s="13" t="str">
        <f t="shared" si="218"/>
        <v>DOMI</v>
      </c>
      <c r="X1173" s="13">
        <f t="shared" si="219"/>
        <v>4</v>
      </c>
      <c r="Y1173" s="13" t="str">
        <f>IFERROR(VLOOKUP(C1173,ReceivingTeam[],2,FALSE),"HelpDesk")</f>
        <v>HelpDesk</v>
      </c>
      <c r="Z1173" s="67">
        <f t="shared" si="220"/>
        <v>44892.729166666664</v>
      </c>
      <c r="AA1173" s="68">
        <f t="shared" si="221"/>
        <v>44889</v>
      </c>
      <c r="AB1173" s="69" t="b">
        <f t="shared" si="222"/>
        <v>1</v>
      </c>
      <c r="AC1173" s="70">
        <f t="shared" si="223"/>
        <v>3</v>
      </c>
      <c r="AD1173" s="67">
        <f t="shared" si="224"/>
        <v>44892.729166666664</v>
      </c>
      <c r="AE1173" s="67">
        <f>VLOOKUP(V1173,'Branch Wise Work Timelines'!C:G,3,FALSE)+AA1173</f>
        <v>44889.416666666664</v>
      </c>
      <c r="AF1173" s="67">
        <f>IF(V1173="Bangalore",VLOOKUP(V1173,'Branch Wise Work Timelines'!C:G,4,FALSE)+AA1173+1,IF(V1173="Mumbai",VLOOKUP(V1173,'Branch Wise Work Timelines'!C:G,4,FALSE)+AA1173+1,VLOOKUP(V1173,'Branch Wise Work Timelines'!C:G,4,FALSE)+AA1173))</f>
        <v>44890.104166666664</v>
      </c>
      <c r="AG1173" s="67">
        <f>WORKDAY.INTL(AA1173,1,11)+VLOOKUP(V1173,'Branch Wise Work Timelines'!C:G,3,FALSE)</f>
        <v>44890.416666666664</v>
      </c>
      <c r="AH1173" s="69" t="str">
        <f t="shared" ca="1" si="225"/>
        <v>Out of TAT</v>
      </c>
      <c r="AI1173" s="69">
        <f t="shared" ca="1" si="226"/>
        <v>20445</v>
      </c>
      <c r="AJ1173" s="69" t="str">
        <f ca="1">IF(AI1173&lt;0,"0-12",IFERROR(VLOOKUP(AI1173,Breakup[],2,FALSE),"&gt;24"))</f>
        <v>&gt;24</v>
      </c>
      <c r="AK1173" s="69" t="str">
        <f>VLOOKUP(V1173,Master!B:D,3,FALSE)</f>
        <v>South</v>
      </c>
      <c r="AL1173" s="69" t="str">
        <f t="shared" si="227"/>
        <v>Bangalore</v>
      </c>
    </row>
    <row r="1174" spans="1:38">
      <c r="A1174" s="13" t="s">
        <v>2652</v>
      </c>
      <c r="B1174" s="54">
        <v>44695.671143669002</v>
      </c>
      <c r="C1174" s="13" t="s">
        <v>826</v>
      </c>
      <c r="D1174" s="13">
        <v>1456</v>
      </c>
      <c r="E1174" s="13" t="s">
        <v>2653</v>
      </c>
      <c r="F1174" s="13" t="s">
        <v>24</v>
      </c>
      <c r="G1174" s="14">
        <v>1653017369775</v>
      </c>
      <c r="H1174" s="55">
        <v>0.24631944444444401</v>
      </c>
      <c r="I1174" s="33">
        <v>44889.246319444399</v>
      </c>
      <c r="J1174" s="58">
        <v>44889</v>
      </c>
      <c r="K1174" s="13" t="s">
        <v>213</v>
      </c>
      <c r="L1174" s="13" t="s">
        <v>30</v>
      </c>
      <c r="M1174" s="13" t="s">
        <v>826</v>
      </c>
      <c r="N1174" s="13" t="s">
        <v>206</v>
      </c>
      <c r="O1174" s="33" t="s">
        <v>38</v>
      </c>
      <c r="P1174" s="58" t="s">
        <v>38</v>
      </c>
      <c r="Q1174" s="33" t="s">
        <v>207</v>
      </c>
      <c r="R1174" s="14" t="s">
        <v>38</v>
      </c>
      <c r="S1174" s="13" t="s">
        <v>216</v>
      </c>
      <c r="T1174" s="13" t="s">
        <v>278</v>
      </c>
      <c r="U1174" s="33">
        <f t="shared" ca="1" si="216"/>
        <v>45744.56914039352</v>
      </c>
      <c r="V1174" s="13" t="str">
        <f t="shared" si="217"/>
        <v>Bangalore</v>
      </c>
      <c r="W1174" s="13" t="str">
        <f t="shared" si="218"/>
        <v>DOMI</v>
      </c>
      <c r="X1174" s="13">
        <f t="shared" si="219"/>
        <v>5</v>
      </c>
      <c r="Y1174" s="13" t="str">
        <f>IFERROR(VLOOKUP(C1174,ReceivingTeam[],2,FALSE),"HelpDesk")</f>
        <v>HelpDesk</v>
      </c>
      <c r="Z1174" s="67">
        <f t="shared" si="220"/>
        <v>44892.729166666664</v>
      </c>
      <c r="AA1174" s="68">
        <f t="shared" si="221"/>
        <v>44889</v>
      </c>
      <c r="AB1174" s="69" t="b">
        <f t="shared" si="222"/>
        <v>1</v>
      </c>
      <c r="AC1174" s="70">
        <f t="shared" si="223"/>
        <v>3</v>
      </c>
      <c r="AD1174" s="67">
        <f t="shared" si="224"/>
        <v>44892.729166666664</v>
      </c>
      <c r="AE1174" s="67">
        <f>VLOOKUP(V1174,'Branch Wise Work Timelines'!C:G,3,FALSE)+AA1174</f>
        <v>44889.416666666664</v>
      </c>
      <c r="AF1174" s="67">
        <f>IF(V1174="Bangalore",VLOOKUP(V1174,'Branch Wise Work Timelines'!C:G,4,FALSE)+AA1174+1,IF(V1174="Mumbai",VLOOKUP(V1174,'Branch Wise Work Timelines'!C:G,4,FALSE)+AA1174+1,VLOOKUP(V1174,'Branch Wise Work Timelines'!C:G,4,FALSE)+AA1174))</f>
        <v>44890.104166666664</v>
      </c>
      <c r="AG1174" s="67">
        <f>WORKDAY.INTL(AA1174,1,11)+VLOOKUP(V1174,'Branch Wise Work Timelines'!C:G,3,FALSE)</f>
        <v>44890.416666666664</v>
      </c>
      <c r="AH1174" s="69" t="str">
        <f t="shared" ca="1" si="225"/>
        <v>Out of TAT</v>
      </c>
      <c r="AI1174" s="69">
        <f t="shared" ca="1" si="226"/>
        <v>20445</v>
      </c>
      <c r="AJ1174" s="69" t="str">
        <f ca="1">IF(AI1174&lt;0,"0-12",IFERROR(VLOOKUP(AI1174,Breakup[],2,FALSE),"&gt;24"))</f>
        <v>&gt;24</v>
      </c>
      <c r="AK1174" s="69" t="str">
        <f>VLOOKUP(V1174,Master!B:D,3,FALSE)</f>
        <v>South</v>
      </c>
      <c r="AL1174" s="69" t="str">
        <f t="shared" si="227"/>
        <v>Bangalore</v>
      </c>
    </row>
    <row r="1175" spans="1:38">
      <c r="A1175" s="13" t="s">
        <v>2654</v>
      </c>
      <c r="B1175" s="54">
        <v>44695.672291319403</v>
      </c>
      <c r="C1175" s="13" t="s">
        <v>826</v>
      </c>
      <c r="D1175" s="13">
        <v>1089</v>
      </c>
      <c r="E1175" s="13" t="s">
        <v>2655</v>
      </c>
      <c r="F1175" s="13" t="s">
        <v>24</v>
      </c>
      <c r="G1175" s="14">
        <v>1653017369775</v>
      </c>
      <c r="H1175" s="55">
        <v>0.31879629629629602</v>
      </c>
      <c r="I1175" s="33">
        <v>44891.318796296298</v>
      </c>
      <c r="J1175" s="58">
        <v>44891</v>
      </c>
      <c r="K1175" s="13" t="s">
        <v>213</v>
      </c>
      <c r="L1175" s="13" t="s">
        <v>30</v>
      </c>
      <c r="M1175" s="13" t="s">
        <v>826</v>
      </c>
      <c r="N1175" s="13" t="s">
        <v>206</v>
      </c>
      <c r="O1175" s="33">
        <v>44891.617534722202</v>
      </c>
      <c r="P1175" s="58">
        <v>44891</v>
      </c>
      <c r="Q1175" s="33" t="s">
        <v>237</v>
      </c>
      <c r="R1175" s="14">
        <v>513</v>
      </c>
      <c r="S1175" s="13" t="s">
        <v>216</v>
      </c>
      <c r="T1175" s="13" t="s">
        <v>278</v>
      </c>
      <c r="U1175" s="33">
        <f t="shared" ca="1" si="216"/>
        <v>45744.56914039352</v>
      </c>
      <c r="V1175" s="13" t="str">
        <f t="shared" si="217"/>
        <v>Bangalore</v>
      </c>
      <c r="W1175" s="13" t="str">
        <f t="shared" si="218"/>
        <v>DOMI</v>
      </c>
      <c r="X1175" s="13">
        <f t="shared" si="219"/>
        <v>7</v>
      </c>
      <c r="Y1175" s="13" t="str">
        <f>IFERROR(VLOOKUP(C1175,ReceivingTeam[],2,FALSE),"HelpDesk")</f>
        <v>HelpDesk</v>
      </c>
      <c r="Z1175" s="67">
        <f t="shared" si="220"/>
        <v>44895.729166666664</v>
      </c>
      <c r="AA1175" s="68">
        <f t="shared" si="221"/>
        <v>44891</v>
      </c>
      <c r="AB1175" s="69" t="b">
        <f t="shared" si="222"/>
        <v>1</v>
      </c>
      <c r="AC1175" s="70">
        <f t="shared" si="223"/>
        <v>3</v>
      </c>
      <c r="AD1175" s="67">
        <f t="shared" si="224"/>
        <v>44895.729166666664</v>
      </c>
      <c r="AE1175" s="67">
        <f>VLOOKUP(V1175,'Branch Wise Work Timelines'!C:G,3,FALSE)+AA1175</f>
        <v>44891.416666666664</v>
      </c>
      <c r="AF1175" s="67">
        <f>IF(V1175="Bangalore",VLOOKUP(V1175,'Branch Wise Work Timelines'!C:G,4,FALSE)+AA1175+1,IF(V1175="Mumbai",VLOOKUP(V1175,'Branch Wise Work Timelines'!C:G,4,FALSE)+AA1175+1,VLOOKUP(V1175,'Branch Wise Work Timelines'!C:G,4,FALSE)+AA1175))</f>
        <v>44892.104166666664</v>
      </c>
      <c r="AG1175" s="67">
        <f>WORKDAY.INTL(AA1175,1,11)+VLOOKUP(V1175,'Branch Wise Work Timelines'!C:G,3,FALSE)</f>
        <v>44893.416666666664</v>
      </c>
      <c r="AH1175" s="69" t="str">
        <f t="shared" si="225"/>
        <v>Met</v>
      </c>
      <c r="AI1175" s="69">
        <f t="shared" ca="1" si="226"/>
        <v>20373</v>
      </c>
      <c r="AJ1175" s="69" t="str">
        <f ca="1">IF(AI1175&lt;0,"0-12",IFERROR(VLOOKUP(AI1175,Breakup[],2,FALSE),"&gt;24"))</f>
        <v>&gt;24</v>
      </c>
      <c r="AK1175" s="69" t="str">
        <f>VLOOKUP(V1175,Master!B:D,3,FALSE)</f>
        <v>South</v>
      </c>
      <c r="AL1175" s="69" t="str">
        <f t="shared" si="227"/>
        <v>Bangalore</v>
      </c>
    </row>
    <row r="1176" spans="1:38">
      <c r="A1176" s="13" t="s">
        <v>2656</v>
      </c>
      <c r="B1176" s="54">
        <v>44685.749816863397</v>
      </c>
      <c r="C1176" s="13" t="s">
        <v>2595</v>
      </c>
      <c r="D1176" s="13">
        <v>835</v>
      </c>
      <c r="E1176" s="13" t="s">
        <v>2657</v>
      </c>
      <c r="F1176" s="13" t="s">
        <v>24</v>
      </c>
      <c r="G1176" s="14">
        <v>1653018132197</v>
      </c>
      <c r="H1176" s="55">
        <v>0.33165509259259301</v>
      </c>
      <c r="I1176" s="33">
        <v>44886.331655092603</v>
      </c>
      <c r="J1176" s="58">
        <v>44886</v>
      </c>
      <c r="K1176" s="13" t="s">
        <v>213</v>
      </c>
      <c r="L1176" s="13" t="s">
        <v>30</v>
      </c>
      <c r="M1176" s="13" t="s">
        <v>826</v>
      </c>
      <c r="N1176" s="13" t="s">
        <v>206</v>
      </c>
      <c r="O1176" s="33" t="s">
        <v>38</v>
      </c>
      <c r="P1176" s="58" t="s">
        <v>38</v>
      </c>
      <c r="Q1176" s="33" t="s">
        <v>207</v>
      </c>
      <c r="R1176" s="14" t="s">
        <v>38</v>
      </c>
      <c r="S1176" s="13" t="s">
        <v>216</v>
      </c>
      <c r="T1176" s="13" t="s">
        <v>278</v>
      </c>
      <c r="U1176" s="33">
        <f t="shared" ca="1" si="216"/>
        <v>45744.56914039352</v>
      </c>
      <c r="V1176" s="13" t="str">
        <f t="shared" si="217"/>
        <v>Bangalore</v>
      </c>
      <c r="W1176" s="13" t="str">
        <f t="shared" si="218"/>
        <v>DOMI</v>
      </c>
      <c r="X1176" s="13">
        <f t="shared" si="219"/>
        <v>7</v>
      </c>
      <c r="Y1176" s="13" t="str">
        <f>IFERROR(VLOOKUP(C1176,ReceivingTeam[],2,FALSE),"HelpDesk")</f>
        <v>HelpDesk</v>
      </c>
      <c r="Z1176" s="67">
        <f t="shared" si="220"/>
        <v>44889.729166666664</v>
      </c>
      <c r="AA1176" s="68">
        <f t="shared" si="221"/>
        <v>44886</v>
      </c>
      <c r="AB1176" s="69" t="b">
        <f t="shared" si="222"/>
        <v>1</v>
      </c>
      <c r="AC1176" s="70">
        <f t="shared" si="223"/>
        <v>3</v>
      </c>
      <c r="AD1176" s="67">
        <f t="shared" si="224"/>
        <v>44889.729166666664</v>
      </c>
      <c r="AE1176" s="67">
        <f>VLOOKUP(V1176,'Branch Wise Work Timelines'!C:G,3,FALSE)+AA1176</f>
        <v>44886.416666666664</v>
      </c>
      <c r="AF1176" s="67">
        <f>IF(V1176="Bangalore",VLOOKUP(V1176,'Branch Wise Work Timelines'!C:G,4,FALSE)+AA1176+1,IF(V1176="Mumbai",VLOOKUP(V1176,'Branch Wise Work Timelines'!C:G,4,FALSE)+AA1176+1,VLOOKUP(V1176,'Branch Wise Work Timelines'!C:G,4,FALSE)+AA1176))</f>
        <v>44887.104166666664</v>
      </c>
      <c r="AG1176" s="67">
        <f>WORKDAY.INTL(AA1176,1,11)+VLOOKUP(V1176,'Branch Wise Work Timelines'!C:G,3,FALSE)</f>
        <v>44887.416666666664</v>
      </c>
      <c r="AH1176" s="69" t="str">
        <f t="shared" ca="1" si="225"/>
        <v>Out of TAT</v>
      </c>
      <c r="AI1176" s="69">
        <f t="shared" ca="1" si="226"/>
        <v>20517</v>
      </c>
      <c r="AJ1176" s="69" t="str">
        <f ca="1">IF(AI1176&lt;0,"0-12",IFERROR(VLOOKUP(AI1176,Breakup[],2,FALSE),"&gt;24"))</f>
        <v>&gt;24</v>
      </c>
      <c r="AK1176" s="69" t="str">
        <f>VLOOKUP(V1176,Master!B:D,3,FALSE)</f>
        <v>South</v>
      </c>
      <c r="AL1176" s="69" t="str">
        <f t="shared" si="227"/>
        <v>Bangalore</v>
      </c>
    </row>
    <row r="1177" spans="1:38">
      <c r="A1177" s="13" t="s">
        <v>2658</v>
      </c>
      <c r="B1177" s="54">
        <v>44700.775489664396</v>
      </c>
      <c r="C1177" s="13" t="s">
        <v>2595</v>
      </c>
      <c r="D1177" s="13">
        <v>439</v>
      </c>
      <c r="E1177" s="13" t="s">
        <v>2659</v>
      </c>
      <c r="F1177" s="13" t="s">
        <v>24</v>
      </c>
      <c r="G1177" s="14">
        <v>1653018475367</v>
      </c>
      <c r="H1177" s="55">
        <v>0.48471064814814802</v>
      </c>
      <c r="I1177" s="33">
        <v>44888.484710648103</v>
      </c>
      <c r="J1177" s="58">
        <v>44888</v>
      </c>
      <c r="K1177" s="13" t="s">
        <v>213</v>
      </c>
      <c r="L1177" s="13" t="s">
        <v>30</v>
      </c>
      <c r="M1177" s="13" t="s">
        <v>826</v>
      </c>
      <c r="N1177" s="13" t="s">
        <v>206</v>
      </c>
      <c r="O1177" s="33" t="s">
        <v>38</v>
      </c>
      <c r="P1177" s="58" t="s">
        <v>38</v>
      </c>
      <c r="Q1177" s="33" t="s">
        <v>207</v>
      </c>
      <c r="R1177" s="14" t="s">
        <v>38</v>
      </c>
      <c r="S1177" s="13" t="s">
        <v>216</v>
      </c>
      <c r="T1177" s="13" t="s">
        <v>278</v>
      </c>
      <c r="U1177" s="33">
        <f t="shared" ca="1" si="216"/>
        <v>45744.56914039352</v>
      </c>
      <c r="V1177" s="13" t="str">
        <f t="shared" si="217"/>
        <v>Bangalore</v>
      </c>
      <c r="W1177" s="13" t="str">
        <f t="shared" si="218"/>
        <v>DOMI</v>
      </c>
      <c r="X1177" s="13">
        <f t="shared" si="219"/>
        <v>11</v>
      </c>
      <c r="Y1177" s="13" t="str">
        <f>IFERROR(VLOOKUP(C1177,ReceivingTeam[],2,FALSE),"HelpDesk")</f>
        <v>HelpDesk</v>
      </c>
      <c r="Z1177" s="67">
        <f t="shared" si="220"/>
        <v>44891.797210648103</v>
      </c>
      <c r="AA1177" s="68">
        <f t="shared" si="221"/>
        <v>44888</v>
      </c>
      <c r="AB1177" s="69" t="b">
        <f t="shared" si="222"/>
        <v>1</v>
      </c>
      <c r="AC1177" s="70">
        <f t="shared" si="223"/>
        <v>3</v>
      </c>
      <c r="AD1177" s="67">
        <f t="shared" si="224"/>
        <v>44891.797210648103</v>
      </c>
      <c r="AE1177" s="67">
        <f>VLOOKUP(V1177,'Branch Wise Work Timelines'!C:G,3,FALSE)+AA1177</f>
        <v>44888.416666666664</v>
      </c>
      <c r="AF1177" s="67">
        <f>IF(V1177="Bangalore",VLOOKUP(V1177,'Branch Wise Work Timelines'!C:G,4,FALSE)+AA1177+1,IF(V1177="Mumbai",VLOOKUP(V1177,'Branch Wise Work Timelines'!C:G,4,FALSE)+AA1177+1,VLOOKUP(V1177,'Branch Wise Work Timelines'!C:G,4,FALSE)+AA1177))</f>
        <v>44889.104166666664</v>
      </c>
      <c r="AG1177" s="67">
        <f>WORKDAY.INTL(AA1177,1,11)+VLOOKUP(V1177,'Branch Wise Work Timelines'!C:G,3,FALSE)</f>
        <v>44889.416666666664</v>
      </c>
      <c r="AH1177" s="69" t="str">
        <f t="shared" ca="1" si="225"/>
        <v>Out of TAT</v>
      </c>
      <c r="AI1177" s="69">
        <f t="shared" ca="1" si="226"/>
        <v>20467</v>
      </c>
      <c r="AJ1177" s="69" t="str">
        <f ca="1">IF(AI1177&lt;0,"0-12",IFERROR(VLOOKUP(AI1177,Breakup[],2,FALSE),"&gt;24"))</f>
        <v>&gt;24</v>
      </c>
      <c r="AK1177" s="69" t="str">
        <f>VLOOKUP(V1177,Master!B:D,3,FALSE)</f>
        <v>South</v>
      </c>
      <c r="AL1177" s="69" t="str">
        <f t="shared" si="227"/>
        <v>Bangalore</v>
      </c>
    </row>
    <row r="1178" spans="1:38">
      <c r="A1178" s="13" t="s">
        <v>2660</v>
      </c>
      <c r="B1178" s="54">
        <v>44700.7764791667</v>
      </c>
      <c r="C1178" s="13" t="s">
        <v>2595</v>
      </c>
      <c r="D1178" s="13">
        <v>1485</v>
      </c>
      <c r="E1178" s="13" t="s">
        <v>2661</v>
      </c>
      <c r="F1178" s="13" t="s">
        <v>24</v>
      </c>
      <c r="G1178" s="14">
        <v>1653018475367</v>
      </c>
      <c r="H1178" s="55">
        <v>0.37060185185185202</v>
      </c>
      <c r="I1178" s="33">
        <v>44881.370601851799</v>
      </c>
      <c r="J1178" s="58">
        <v>44881</v>
      </c>
      <c r="K1178" s="13" t="s">
        <v>213</v>
      </c>
      <c r="L1178" s="13" t="s">
        <v>30</v>
      </c>
      <c r="M1178" s="13" t="s">
        <v>826</v>
      </c>
      <c r="N1178" s="13" t="s">
        <v>206</v>
      </c>
      <c r="O1178" s="33" t="s">
        <v>38</v>
      </c>
      <c r="P1178" s="58" t="s">
        <v>38</v>
      </c>
      <c r="Q1178" s="33" t="s">
        <v>207</v>
      </c>
      <c r="R1178" s="14" t="s">
        <v>38</v>
      </c>
      <c r="S1178" s="13" t="s">
        <v>216</v>
      </c>
      <c r="T1178" s="13" t="s">
        <v>278</v>
      </c>
      <c r="U1178" s="33">
        <f t="shared" ca="1" si="216"/>
        <v>45744.56914039352</v>
      </c>
      <c r="V1178" s="13" t="str">
        <f t="shared" si="217"/>
        <v>Bangalore</v>
      </c>
      <c r="W1178" s="13" t="str">
        <f t="shared" si="218"/>
        <v>DOMI</v>
      </c>
      <c r="X1178" s="13">
        <f t="shared" si="219"/>
        <v>8</v>
      </c>
      <c r="Y1178" s="13" t="str">
        <f>IFERROR(VLOOKUP(C1178,ReceivingTeam[],2,FALSE),"HelpDesk")</f>
        <v>HelpDesk</v>
      </c>
      <c r="Z1178" s="67">
        <f t="shared" si="220"/>
        <v>44884.729166666664</v>
      </c>
      <c r="AA1178" s="68">
        <f t="shared" si="221"/>
        <v>44881</v>
      </c>
      <c r="AB1178" s="69" t="b">
        <f t="shared" si="222"/>
        <v>1</v>
      </c>
      <c r="AC1178" s="70">
        <f t="shared" si="223"/>
        <v>3</v>
      </c>
      <c r="AD1178" s="67">
        <f t="shared" si="224"/>
        <v>44884.729166666664</v>
      </c>
      <c r="AE1178" s="67">
        <f>VLOOKUP(V1178,'Branch Wise Work Timelines'!C:G,3,FALSE)+AA1178</f>
        <v>44881.416666666664</v>
      </c>
      <c r="AF1178" s="67">
        <f>IF(V1178="Bangalore",VLOOKUP(V1178,'Branch Wise Work Timelines'!C:G,4,FALSE)+AA1178+1,IF(V1178="Mumbai",VLOOKUP(V1178,'Branch Wise Work Timelines'!C:G,4,FALSE)+AA1178+1,VLOOKUP(V1178,'Branch Wise Work Timelines'!C:G,4,FALSE)+AA1178))</f>
        <v>44882.104166666664</v>
      </c>
      <c r="AG1178" s="67">
        <f>WORKDAY.INTL(AA1178,1,11)+VLOOKUP(V1178,'Branch Wise Work Timelines'!C:G,3,FALSE)</f>
        <v>44882.416666666664</v>
      </c>
      <c r="AH1178" s="69" t="str">
        <f t="shared" ca="1" si="225"/>
        <v>Out of TAT</v>
      </c>
      <c r="AI1178" s="69">
        <f t="shared" ca="1" si="226"/>
        <v>20637</v>
      </c>
      <c r="AJ1178" s="69" t="str">
        <f ca="1">IF(AI1178&lt;0,"0-12",IFERROR(VLOOKUP(AI1178,Breakup[],2,FALSE),"&gt;24"))</f>
        <v>&gt;24</v>
      </c>
      <c r="AK1178" s="69" t="str">
        <f>VLOOKUP(V1178,Master!B:D,3,FALSE)</f>
        <v>South</v>
      </c>
      <c r="AL1178" s="69" t="str">
        <f t="shared" si="227"/>
        <v>Bangalore</v>
      </c>
    </row>
    <row r="1179" spans="1:38">
      <c r="A1179" s="13" t="s">
        <v>2662</v>
      </c>
      <c r="B1179" s="54">
        <v>44700.7794069097</v>
      </c>
      <c r="C1179" s="13" t="s">
        <v>2595</v>
      </c>
      <c r="D1179" s="13">
        <v>110</v>
      </c>
      <c r="E1179" s="13" t="s">
        <v>2663</v>
      </c>
      <c r="F1179" s="13" t="s">
        <v>24</v>
      </c>
      <c r="G1179" s="14">
        <v>1653018475367</v>
      </c>
      <c r="H1179" s="55">
        <v>0.294722222222222</v>
      </c>
      <c r="I1179" s="33">
        <v>44883.294722222199</v>
      </c>
      <c r="J1179" s="58">
        <v>44883</v>
      </c>
      <c r="K1179" s="13" t="s">
        <v>213</v>
      </c>
      <c r="L1179" s="13" t="s">
        <v>30</v>
      </c>
      <c r="M1179" s="13" t="s">
        <v>826</v>
      </c>
      <c r="N1179" s="13" t="s">
        <v>206</v>
      </c>
      <c r="O1179" s="33" t="s">
        <v>38</v>
      </c>
      <c r="P1179" s="58" t="s">
        <v>38</v>
      </c>
      <c r="Q1179" s="33" t="s">
        <v>207</v>
      </c>
      <c r="R1179" s="14" t="s">
        <v>38</v>
      </c>
      <c r="S1179" s="13" t="s">
        <v>216</v>
      </c>
      <c r="T1179" s="13" t="s">
        <v>278</v>
      </c>
      <c r="U1179" s="33">
        <f t="shared" ca="1" si="216"/>
        <v>45744.56914039352</v>
      </c>
      <c r="V1179" s="13" t="str">
        <f t="shared" si="217"/>
        <v>Bangalore</v>
      </c>
      <c r="W1179" s="13" t="str">
        <f t="shared" si="218"/>
        <v>DOMI</v>
      </c>
      <c r="X1179" s="13">
        <f t="shared" si="219"/>
        <v>7</v>
      </c>
      <c r="Y1179" s="13" t="str">
        <f>IFERROR(VLOOKUP(C1179,ReceivingTeam[],2,FALSE),"HelpDesk")</f>
        <v>HelpDesk</v>
      </c>
      <c r="Z1179" s="67">
        <f t="shared" si="220"/>
        <v>44886.729166666664</v>
      </c>
      <c r="AA1179" s="68">
        <f t="shared" si="221"/>
        <v>44883</v>
      </c>
      <c r="AB1179" s="69" t="b">
        <f t="shared" si="222"/>
        <v>1</v>
      </c>
      <c r="AC1179" s="70">
        <f t="shared" si="223"/>
        <v>3</v>
      </c>
      <c r="AD1179" s="67">
        <f t="shared" si="224"/>
        <v>44886.729166666664</v>
      </c>
      <c r="AE1179" s="67">
        <f>VLOOKUP(V1179,'Branch Wise Work Timelines'!C:G,3,FALSE)+AA1179</f>
        <v>44883.416666666664</v>
      </c>
      <c r="AF1179" s="67">
        <f>IF(V1179="Bangalore",VLOOKUP(V1179,'Branch Wise Work Timelines'!C:G,4,FALSE)+AA1179+1,IF(V1179="Mumbai",VLOOKUP(V1179,'Branch Wise Work Timelines'!C:G,4,FALSE)+AA1179+1,VLOOKUP(V1179,'Branch Wise Work Timelines'!C:G,4,FALSE)+AA1179))</f>
        <v>44884.104166666664</v>
      </c>
      <c r="AG1179" s="67">
        <f>WORKDAY.INTL(AA1179,1,11)+VLOOKUP(V1179,'Branch Wise Work Timelines'!C:G,3,FALSE)</f>
        <v>44884.416666666664</v>
      </c>
      <c r="AH1179" s="69" t="str">
        <f t="shared" ca="1" si="225"/>
        <v>Out of TAT</v>
      </c>
      <c r="AI1179" s="69">
        <f t="shared" ca="1" si="226"/>
        <v>20589</v>
      </c>
      <c r="AJ1179" s="69" t="str">
        <f ca="1">IF(AI1179&lt;0,"0-12",IFERROR(VLOOKUP(AI1179,Breakup[],2,FALSE),"&gt;24"))</f>
        <v>&gt;24</v>
      </c>
      <c r="AK1179" s="69" t="str">
        <f>VLOOKUP(V1179,Master!B:D,3,FALSE)</f>
        <v>South</v>
      </c>
      <c r="AL1179" s="69" t="str">
        <f t="shared" si="227"/>
        <v>Bangalore</v>
      </c>
    </row>
    <row r="1180" spans="1:38">
      <c r="A1180" s="13" t="s">
        <v>2664</v>
      </c>
      <c r="B1180" s="54">
        <v>44700.779808182902</v>
      </c>
      <c r="C1180" s="13" t="s">
        <v>2595</v>
      </c>
      <c r="D1180" s="13">
        <v>928</v>
      </c>
      <c r="E1180" s="13" t="s">
        <v>2665</v>
      </c>
      <c r="F1180" s="13" t="s">
        <v>24</v>
      </c>
      <c r="G1180" s="14">
        <v>1653018475367</v>
      </c>
      <c r="H1180" s="55">
        <v>0.130138888888889</v>
      </c>
      <c r="I1180" s="33">
        <v>44882.130138888897</v>
      </c>
      <c r="J1180" s="58">
        <v>44882</v>
      </c>
      <c r="K1180" s="13" t="s">
        <v>213</v>
      </c>
      <c r="L1180" s="13" t="s">
        <v>30</v>
      </c>
      <c r="M1180" s="13" t="s">
        <v>826</v>
      </c>
      <c r="N1180" s="13" t="s">
        <v>206</v>
      </c>
      <c r="O1180" s="33" t="s">
        <v>38</v>
      </c>
      <c r="P1180" s="58" t="s">
        <v>38</v>
      </c>
      <c r="Q1180" s="33" t="s">
        <v>207</v>
      </c>
      <c r="R1180" s="14" t="s">
        <v>38</v>
      </c>
      <c r="S1180" s="13" t="s">
        <v>216</v>
      </c>
      <c r="T1180" s="13" t="s">
        <v>278</v>
      </c>
      <c r="U1180" s="33">
        <f t="shared" ca="1" si="216"/>
        <v>45744.56914039352</v>
      </c>
      <c r="V1180" s="13" t="str">
        <f t="shared" si="217"/>
        <v>Bangalore</v>
      </c>
      <c r="W1180" s="13" t="str">
        <f t="shared" si="218"/>
        <v>DOMI</v>
      </c>
      <c r="X1180" s="13">
        <f t="shared" si="219"/>
        <v>3</v>
      </c>
      <c r="Y1180" s="13" t="str">
        <f>IFERROR(VLOOKUP(C1180,ReceivingTeam[],2,FALSE),"HelpDesk")</f>
        <v>HelpDesk</v>
      </c>
      <c r="Z1180" s="67">
        <f t="shared" si="220"/>
        <v>44885.729166666664</v>
      </c>
      <c r="AA1180" s="68">
        <f t="shared" si="221"/>
        <v>44882</v>
      </c>
      <c r="AB1180" s="69" t="b">
        <f t="shared" si="222"/>
        <v>1</v>
      </c>
      <c r="AC1180" s="70">
        <f t="shared" si="223"/>
        <v>3</v>
      </c>
      <c r="AD1180" s="67">
        <f t="shared" si="224"/>
        <v>44885.729166666664</v>
      </c>
      <c r="AE1180" s="67">
        <f>VLOOKUP(V1180,'Branch Wise Work Timelines'!C:G,3,FALSE)+AA1180</f>
        <v>44882.416666666664</v>
      </c>
      <c r="AF1180" s="67">
        <f>IF(V1180="Bangalore",VLOOKUP(V1180,'Branch Wise Work Timelines'!C:G,4,FALSE)+AA1180+1,IF(V1180="Mumbai",VLOOKUP(V1180,'Branch Wise Work Timelines'!C:G,4,FALSE)+AA1180+1,VLOOKUP(V1180,'Branch Wise Work Timelines'!C:G,4,FALSE)+AA1180))</f>
        <v>44883.104166666664</v>
      </c>
      <c r="AG1180" s="67">
        <f>WORKDAY.INTL(AA1180,1,11)+VLOOKUP(V1180,'Branch Wise Work Timelines'!C:G,3,FALSE)</f>
        <v>44883.416666666664</v>
      </c>
      <c r="AH1180" s="69" t="str">
        <f t="shared" ca="1" si="225"/>
        <v>Out of TAT</v>
      </c>
      <c r="AI1180" s="69">
        <f t="shared" ca="1" si="226"/>
        <v>20613</v>
      </c>
      <c r="AJ1180" s="69" t="str">
        <f ca="1">IF(AI1180&lt;0,"0-12",IFERROR(VLOOKUP(AI1180,Breakup[],2,FALSE),"&gt;24"))</f>
        <v>&gt;24</v>
      </c>
      <c r="AK1180" s="69" t="str">
        <f>VLOOKUP(V1180,Master!B:D,3,FALSE)</f>
        <v>South</v>
      </c>
      <c r="AL1180" s="69" t="str">
        <f t="shared" si="227"/>
        <v>Bangalore</v>
      </c>
    </row>
    <row r="1181" spans="1:38">
      <c r="A1181" s="13" t="s">
        <v>2666</v>
      </c>
      <c r="B1181" s="54">
        <v>44700.780356678202</v>
      </c>
      <c r="C1181" s="13" t="s">
        <v>2595</v>
      </c>
      <c r="D1181" s="13">
        <v>1796</v>
      </c>
      <c r="E1181" s="13" t="s">
        <v>2667</v>
      </c>
      <c r="F1181" s="13" t="s">
        <v>24</v>
      </c>
      <c r="G1181" s="14">
        <v>1653018475367</v>
      </c>
      <c r="H1181" s="55">
        <v>0.180092592592593</v>
      </c>
      <c r="I1181" s="33">
        <v>44886.1800925926</v>
      </c>
      <c r="J1181" s="58">
        <v>44886</v>
      </c>
      <c r="K1181" s="13" t="s">
        <v>213</v>
      </c>
      <c r="L1181" s="13" t="s">
        <v>30</v>
      </c>
      <c r="M1181" s="13" t="s">
        <v>826</v>
      </c>
      <c r="N1181" s="13" t="s">
        <v>206</v>
      </c>
      <c r="O1181" s="33" t="s">
        <v>38</v>
      </c>
      <c r="P1181" s="58" t="s">
        <v>38</v>
      </c>
      <c r="Q1181" s="33" t="s">
        <v>207</v>
      </c>
      <c r="R1181" s="14" t="s">
        <v>38</v>
      </c>
      <c r="S1181" s="13" t="s">
        <v>216</v>
      </c>
      <c r="T1181" s="13" t="s">
        <v>278</v>
      </c>
      <c r="U1181" s="33">
        <f t="shared" ca="1" si="216"/>
        <v>45744.56914039352</v>
      </c>
      <c r="V1181" s="13" t="str">
        <f t="shared" si="217"/>
        <v>Bangalore</v>
      </c>
      <c r="W1181" s="13" t="str">
        <f t="shared" si="218"/>
        <v>DOMI</v>
      </c>
      <c r="X1181" s="13">
        <f t="shared" si="219"/>
        <v>4</v>
      </c>
      <c r="Y1181" s="13" t="str">
        <f>IFERROR(VLOOKUP(C1181,ReceivingTeam[],2,FALSE),"HelpDesk")</f>
        <v>HelpDesk</v>
      </c>
      <c r="Z1181" s="67">
        <f t="shared" si="220"/>
        <v>44889.729166666664</v>
      </c>
      <c r="AA1181" s="68">
        <f t="shared" si="221"/>
        <v>44886</v>
      </c>
      <c r="AB1181" s="69" t="b">
        <f t="shared" si="222"/>
        <v>1</v>
      </c>
      <c r="AC1181" s="70">
        <f t="shared" si="223"/>
        <v>3</v>
      </c>
      <c r="AD1181" s="67">
        <f t="shared" si="224"/>
        <v>44889.729166666664</v>
      </c>
      <c r="AE1181" s="67">
        <f>VLOOKUP(V1181,'Branch Wise Work Timelines'!C:G,3,FALSE)+AA1181</f>
        <v>44886.416666666664</v>
      </c>
      <c r="AF1181" s="67">
        <f>IF(V1181="Bangalore",VLOOKUP(V1181,'Branch Wise Work Timelines'!C:G,4,FALSE)+AA1181+1,IF(V1181="Mumbai",VLOOKUP(V1181,'Branch Wise Work Timelines'!C:G,4,FALSE)+AA1181+1,VLOOKUP(V1181,'Branch Wise Work Timelines'!C:G,4,FALSE)+AA1181))</f>
        <v>44887.104166666664</v>
      </c>
      <c r="AG1181" s="67">
        <f>WORKDAY.INTL(AA1181,1,11)+VLOOKUP(V1181,'Branch Wise Work Timelines'!C:G,3,FALSE)</f>
        <v>44887.416666666664</v>
      </c>
      <c r="AH1181" s="69" t="str">
        <f t="shared" ca="1" si="225"/>
        <v>Out of TAT</v>
      </c>
      <c r="AI1181" s="69">
        <f t="shared" ca="1" si="226"/>
        <v>20517</v>
      </c>
      <c r="AJ1181" s="69" t="str">
        <f ca="1">IF(AI1181&lt;0,"0-12",IFERROR(VLOOKUP(AI1181,Breakup[],2,FALSE),"&gt;24"))</f>
        <v>&gt;24</v>
      </c>
      <c r="AK1181" s="69" t="str">
        <f>VLOOKUP(V1181,Master!B:D,3,FALSE)</f>
        <v>South</v>
      </c>
      <c r="AL1181" s="69" t="str">
        <f t="shared" si="227"/>
        <v>Bangalore</v>
      </c>
    </row>
    <row r="1182" spans="1:38">
      <c r="A1182" s="13" t="s">
        <v>2668</v>
      </c>
      <c r="B1182" s="54">
        <v>44695.667128738402</v>
      </c>
      <c r="C1182" s="13" t="s">
        <v>826</v>
      </c>
      <c r="D1182" s="13">
        <v>1714</v>
      </c>
      <c r="E1182" s="13" t="s">
        <v>2669</v>
      </c>
      <c r="F1182" s="13" t="s">
        <v>24</v>
      </c>
      <c r="G1182" s="14">
        <v>1653017369775</v>
      </c>
      <c r="H1182" s="55">
        <v>0.78346064814814798</v>
      </c>
      <c r="I1182" s="33">
        <v>44891.783460648097</v>
      </c>
      <c r="J1182" s="58">
        <v>44891</v>
      </c>
      <c r="K1182" s="13" t="s">
        <v>213</v>
      </c>
      <c r="L1182" s="13" t="s">
        <v>30</v>
      </c>
      <c r="M1182" s="13" t="s">
        <v>826</v>
      </c>
      <c r="N1182" s="13" t="s">
        <v>206</v>
      </c>
      <c r="O1182" s="33">
        <v>44891.913425925901</v>
      </c>
      <c r="P1182" s="58">
        <v>44891</v>
      </c>
      <c r="Q1182" s="33" t="s">
        <v>237</v>
      </c>
      <c r="R1182" s="14">
        <v>1018</v>
      </c>
      <c r="S1182" s="13" t="s">
        <v>216</v>
      </c>
      <c r="T1182" s="13" t="s">
        <v>278</v>
      </c>
      <c r="U1182" s="33">
        <f t="shared" ca="1" si="216"/>
        <v>45744.56914039352</v>
      </c>
      <c r="V1182" s="13" t="str">
        <f t="shared" si="217"/>
        <v>Bangalore</v>
      </c>
      <c r="W1182" s="13" t="str">
        <f t="shared" si="218"/>
        <v>DOMI</v>
      </c>
      <c r="X1182" s="13">
        <f t="shared" si="219"/>
        <v>18</v>
      </c>
      <c r="Y1182" s="13" t="str">
        <f>IFERROR(VLOOKUP(C1182,ReceivingTeam[],2,FALSE),"HelpDesk")</f>
        <v>HelpDesk</v>
      </c>
      <c r="Z1182" s="67">
        <f t="shared" si="220"/>
        <v>44896.095960648097</v>
      </c>
      <c r="AA1182" s="68">
        <f t="shared" si="221"/>
        <v>44891</v>
      </c>
      <c r="AB1182" s="69" t="b">
        <f t="shared" si="222"/>
        <v>1</v>
      </c>
      <c r="AC1182" s="70">
        <f t="shared" si="223"/>
        <v>3</v>
      </c>
      <c r="AD1182" s="67">
        <f t="shared" si="224"/>
        <v>44896.095960648097</v>
      </c>
      <c r="AE1182" s="67">
        <f>VLOOKUP(V1182,'Branch Wise Work Timelines'!C:G,3,FALSE)+AA1182</f>
        <v>44891.416666666664</v>
      </c>
      <c r="AF1182" s="67">
        <f>IF(V1182="Bangalore",VLOOKUP(V1182,'Branch Wise Work Timelines'!C:G,4,FALSE)+AA1182+1,IF(V1182="Mumbai",VLOOKUP(V1182,'Branch Wise Work Timelines'!C:G,4,FALSE)+AA1182+1,VLOOKUP(V1182,'Branch Wise Work Timelines'!C:G,4,FALSE)+AA1182))</f>
        <v>44892.104166666664</v>
      </c>
      <c r="AG1182" s="67">
        <f>WORKDAY.INTL(AA1182,1,11)+VLOOKUP(V1182,'Branch Wise Work Timelines'!C:G,3,FALSE)</f>
        <v>44893.416666666664</v>
      </c>
      <c r="AH1182" s="69" t="str">
        <f t="shared" si="225"/>
        <v>Met</v>
      </c>
      <c r="AI1182" s="69">
        <f t="shared" ca="1" si="226"/>
        <v>20364</v>
      </c>
      <c r="AJ1182" s="69" t="str">
        <f ca="1">IF(AI1182&lt;0,"0-12",IFERROR(VLOOKUP(AI1182,Breakup[],2,FALSE),"&gt;24"))</f>
        <v>&gt;24</v>
      </c>
      <c r="AK1182" s="69" t="str">
        <f>VLOOKUP(V1182,Master!B:D,3,FALSE)</f>
        <v>South</v>
      </c>
      <c r="AL1182" s="69" t="str">
        <f t="shared" si="227"/>
        <v>Bangalore</v>
      </c>
    </row>
    <row r="1183" spans="1:38">
      <c r="A1183" s="13" t="s">
        <v>2670</v>
      </c>
      <c r="B1183" s="54">
        <v>44700.782220335597</v>
      </c>
      <c r="C1183" s="13" t="s">
        <v>2595</v>
      </c>
      <c r="D1183" s="13">
        <v>1087</v>
      </c>
      <c r="E1183" s="13" t="s">
        <v>2671</v>
      </c>
      <c r="F1183" s="13" t="s">
        <v>24</v>
      </c>
      <c r="G1183" s="14">
        <v>1653018475367</v>
      </c>
      <c r="H1183" s="55">
        <v>0.58208333333333295</v>
      </c>
      <c r="I1183" s="33">
        <v>44887.582083333298</v>
      </c>
      <c r="J1183" s="58">
        <v>44887</v>
      </c>
      <c r="K1183" s="13" t="s">
        <v>213</v>
      </c>
      <c r="L1183" s="13" t="s">
        <v>30</v>
      </c>
      <c r="M1183" s="13" t="s">
        <v>826</v>
      </c>
      <c r="N1183" s="13" t="s">
        <v>206</v>
      </c>
      <c r="O1183" s="33" t="s">
        <v>38</v>
      </c>
      <c r="P1183" s="58" t="s">
        <v>38</v>
      </c>
      <c r="Q1183" s="33" t="s">
        <v>207</v>
      </c>
      <c r="R1183" s="14" t="s">
        <v>38</v>
      </c>
      <c r="S1183" s="13" t="s">
        <v>216</v>
      </c>
      <c r="T1183" s="13" t="s">
        <v>278</v>
      </c>
      <c r="U1183" s="33">
        <f t="shared" ca="1" si="216"/>
        <v>45744.56914039352</v>
      </c>
      <c r="V1183" s="13" t="str">
        <f t="shared" si="217"/>
        <v>Bangalore</v>
      </c>
      <c r="W1183" s="13" t="str">
        <f t="shared" si="218"/>
        <v>DOMI</v>
      </c>
      <c r="X1183" s="13">
        <f t="shared" si="219"/>
        <v>13</v>
      </c>
      <c r="Y1183" s="13" t="str">
        <f>IFERROR(VLOOKUP(C1183,ReceivingTeam[],2,FALSE),"HelpDesk")</f>
        <v>HelpDesk</v>
      </c>
      <c r="Z1183" s="67">
        <f t="shared" si="220"/>
        <v>44890.894583333298</v>
      </c>
      <c r="AA1183" s="68">
        <f t="shared" si="221"/>
        <v>44887</v>
      </c>
      <c r="AB1183" s="69" t="b">
        <f t="shared" si="222"/>
        <v>1</v>
      </c>
      <c r="AC1183" s="70">
        <f t="shared" si="223"/>
        <v>3</v>
      </c>
      <c r="AD1183" s="67">
        <f t="shared" si="224"/>
        <v>44890.894583333298</v>
      </c>
      <c r="AE1183" s="67">
        <f>VLOOKUP(V1183,'Branch Wise Work Timelines'!C:G,3,FALSE)+AA1183</f>
        <v>44887.416666666664</v>
      </c>
      <c r="AF1183" s="67">
        <f>IF(V1183="Bangalore",VLOOKUP(V1183,'Branch Wise Work Timelines'!C:G,4,FALSE)+AA1183+1,IF(V1183="Mumbai",VLOOKUP(V1183,'Branch Wise Work Timelines'!C:G,4,FALSE)+AA1183+1,VLOOKUP(V1183,'Branch Wise Work Timelines'!C:G,4,FALSE)+AA1183))</f>
        <v>44888.104166666664</v>
      </c>
      <c r="AG1183" s="67">
        <f>WORKDAY.INTL(AA1183,1,11)+VLOOKUP(V1183,'Branch Wise Work Timelines'!C:G,3,FALSE)</f>
        <v>44888.416666666664</v>
      </c>
      <c r="AH1183" s="69" t="str">
        <f t="shared" ca="1" si="225"/>
        <v>Out of TAT</v>
      </c>
      <c r="AI1183" s="69">
        <f t="shared" ca="1" si="226"/>
        <v>20489</v>
      </c>
      <c r="AJ1183" s="69" t="str">
        <f ca="1">IF(AI1183&lt;0,"0-12",IFERROR(VLOOKUP(AI1183,Breakup[],2,FALSE),"&gt;24"))</f>
        <v>&gt;24</v>
      </c>
      <c r="AK1183" s="69" t="str">
        <f>VLOOKUP(V1183,Master!B:D,3,FALSE)</f>
        <v>South</v>
      </c>
      <c r="AL1183" s="69" t="str">
        <f t="shared" si="227"/>
        <v>Bangalore</v>
      </c>
    </row>
    <row r="1184" spans="1:38">
      <c r="A1184" s="13" t="s">
        <v>2672</v>
      </c>
      <c r="B1184" s="54">
        <v>44700.782447534701</v>
      </c>
      <c r="C1184" s="13" t="s">
        <v>2595</v>
      </c>
      <c r="D1184" s="13">
        <v>547</v>
      </c>
      <c r="E1184" s="13" t="s">
        <v>2673</v>
      </c>
      <c r="F1184" s="13" t="s">
        <v>24</v>
      </c>
      <c r="G1184" s="14">
        <v>1653018475367</v>
      </c>
      <c r="H1184" s="55">
        <v>0.98534722222222204</v>
      </c>
      <c r="I1184" s="33">
        <v>44885.985347222202</v>
      </c>
      <c r="J1184" s="58">
        <v>44885</v>
      </c>
      <c r="K1184" s="13" t="s">
        <v>213</v>
      </c>
      <c r="L1184" s="13" t="s">
        <v>30</v>
      </c>
      <c r="M1184" s="13" t="s">
        <v>826</v>
      </c>
      <c r="N1184" s="13" t="s">
        <v>206</v>
      </c>
      <c r="O1184" s="33" t="s">
        <v>38</v>
      </c>
      <c r="P1184" s="58" t="s">
        <v>38</v>
      </c>
      <c r="Q1184" s="33" t="s">
        <v>207</v>
      </c>
      <c r="R1184" s="14" t="s">
        <v>38</v>
      </c>
      <c r="S1184" s="13" t="s">
        <v>216</v>
      </c>
      <c r="T1184" s="13" t="s">
        <v>278</v>
      </c>
      <c r="U1184" s="33">
        <f t="shared" ca="1" si="216"/>
        <v>45744.56914039352</v>
      </c>
      <c r="V1184" s="13" t="str">
        <f t="shared" si="217"/>
        <v>Bangalore</v>
      </c>
      <c r="W1184" s="13" t="str">
        <f t="shared" si="218"/>
        <v>DOMI</v>
      </c>
      <c r="X1184" s="13">
        <f t="shared" si="219"/>
        <v>23</v>
      </c>
      <c r="Y1184" s="13" t="str">
        <f>IFERROR(VLOOKUP(C1184,ReceivingTeam[],2,FALSE),"HelpDesk")</f>
        <v>HelpDesk</v>
      </c>
      <c r="Z1184" s="67">
        <f t="shared" si="220"/>
        <v>44888.416666666664</v>
      </c>
      <c r="AA1184" s="68">
        <f t="shared" si="221"/>
        <v>44885</v>
      </c>
      <c r="AB1184" s="69" t="b">
        <f t="shared" si="222"/>
        <v>0</v>
      </c>
      <c r="AC1184" s="70">
        <f t="shared" si="223"/>
        <v>3</v>
      </c>
      <c r="AD1184" s="67">
        <f t="shared" si="224"/>
        <v>44888.416666666664</v>
      </c>
      <c r="AE1184" s="67">
        <f>VLOOKUP(V1184,'Branch Wise Work Timelines'!C:G,3,FALSE)+AA1184</f>
        <v>44885.416666666664</v>
      </c>
      <c r="AF1184" s="67">
        <f>IF(V1184="Bangalore",VLOOKUP(V1184,'Branch Wise Work Timelines'!C:G,4,FALSE)+AA1184+1,IF(V1184="Mumbai",VLOOKUP(V1184,'Branch Wise Work Timelines'!C:G,4,FALSE)+AA1184+1,VLOOKUP(V1184,'Branch Wise Work Timelines'!C:G,4,FALSE)+AA1184))</f>
        <v>44886.104166666664</v>
      </c>
      <c r="AG1184" s="67">
        <f>WORKDAY.INTL(AA1184,1,11)+VLOOKUP(V1184,'Branch Wise Work Timelines'!C:G,3,FALSE)</f>
        <v>44886.416666666664</v>
      </c>
      <c r="AH1184" s="69" t="str">
        <f t="shared" ca="1" si="225"/>
        <v>Out of TAT</v>
      </c>
      <c r="AI1184" s="69">
        <f t="shared" ca="1" si="226"/>
        <v>20548</v>
      </c>
      <c r="AJ1184" s="69" t="str">
        <f ca="1">IF(AI1184&lt;0,"0-12",IFERROR(VLOOKUP(AI1184,Breakup[],2,FALSE),"&gt;24"))</f>
        <v>&gt;24</v>
      </c>
      <c r="AK1184" s="69" t="str">
        <f>VLOOKUP(V1184,Master!B:D,3,FALSE)</f>
        <v>South</v>
      </c>
      <c r="AL1184" s="69" t="str">
        <f t="shared" si="227"/>
        <v>Bangalore</v>
      </c>
    </row>
    <row r="1185" spans="1:38">
      <c r="A1185" s="13" t="s">
        <v>2674</v>
      </c>
      <c r="B1185" s="54">
        <v>44700.784288113398</v>
      </c>
      <c r="C1185" s="13" t="s">
        <v>2595</v>
      </c>
      <c r="D1185" s="13">
        <v>669</v>
      </c>
      <c r="E1185" s="13" t="s">
        <v>2675</v>
      </c>
      <c r="F1185" s="13" t="s">
        <v>24</v>
      </c>
      <c r="G1185" s="14">
        <v>1653018475367</v>
      </c>
      <c r="H1185" s="55">
        <v>0.40789351851851902</v>
      </c>
      <c r="I1185" s="33">
        <v>44890.407893518503</v>
      </c>
      <c r="J1185" s="58">
        <v>44890</v>
      </c>
      <c r="K1185" s="13" t="s">
        <v>213</v>
      </c>
      <c r="L1185" s="13" t="s">
        <v>30</v>
      </c>
      <c r="M1185" s="13" t="s">
        <v>826</v>
      </c>
      <c r="N1185" s="13" t="s">
        <v>206</v>
      </c>
      <c r="O1185" s="33" t="s">
        <v>38</v>
      </c>
      <c r="P1185" s="58" t="s">
        <v>38</v>
      </c>
      <c r="Q1185" s="33" t="s">
        <v>207</v>
      </c>
      <c r="R1185" s="14" t="s">
        <v>38</v>
      </c>
      <c r="S1185" s="13" t="s">
        <v>216</v>
      </c>
      <c r="T1185" s="13" t="s">
        <v>278</v>
      </c>
      <c r="U1185" s="33">
        <f t="shared" ca="1" si="216"/>
        <v>45744.56914039352</v>
      </c>
      <c r="V1185" s="13" t="str">
        <f t="shared" si="217"/>
        <v>Bangalore</v>
      </c>
      <c r="W1185" s="13" t="str">
        <f t="shared" si="218"/>
        <v>DOMI</v>
      </c>
      <c r="X1185" s="13">
        <f t="shared" si="219"/>
        <v>9</v>
      </c>
      <c r="Y1185" s="13" t="str">
        <f>IFERROR(VLOOKUP(C1185,ReceivingTeam[],2,FALSE),"HelpDesk")</f>
        <v>HelpDesk</v>
      </c>
      <c r="Z1185" s="67">
        <f t="shared" si="220"/>
        <v>44893.729166666664</v>
      </c>
      <c r="AA1185" s="68">
        <f t="shared" si="221"/>
        <v>44890</v>
      </c>
      <c r="AB1185" s="69" t="b">
        <f t="shared" si="222"/>
        <v>1</v>
      </c>
      <c r="AC1185" s="70">
        <f t="shared" si="223"/>
        <v>3</v>
      </c>
      <c r="AD1185" s="67">
        <f t="shared" si="224"/>
        <v>44893.729166666664</v>
      </c>
      <c r="AE1185" s="67">
        <f>VLOOKUP(V1185,'Branch Wise Work Timelines'!C:G,3,FALSE)+AA1185</f>
        <v>44890.416666666664</v>
      </c>
      <c r="AF1185" s="67">
        <f>IF(V1185="Bangalore",VLOOKUP(V1185,'Branch Wise Work Timelines'!C:G,4,FALSE)+AA1185+1,IF(V1185="Mumbai",VLOOKUP(V1185,'Branch Wise Work Timelines'!C:G,4,FALSE)+AA1185+1,VLOOKUP(V1185,'Branch Wise Work Timelines'!C:G,4,FALSE)+AA1185))</f>
        <v>44891.104166666664</v>
      </c>
      <c r="AG1185" s="67">
        <f>WORKDAY.INTL(AA1185,1,11)+VLOOKUP(V1185,'Branch Wise Work Timelines'!C:G,3,FALSE)</f>
        <v>44891.416666666664</v>
      </c>
      <c r="AH1185" s="69" t="str">
        <f t="shared" ca="1" si="225"/>
        <v>Out of TAT</v>
      </c>
      <c r="AI1185" s="69">
        <f t="shared" ca="1" si="226"/>
        <v>20421</v>
      </c>
      <c r="AJ1185" s="69" t="str">
        <f ca="1">IF(AI1185&lt;0,"0-12",IFERROR(VLOOKUP(AI1185,Breakup[],2,FALSE),"&gt;24"))</f>
        <v>&gt;24</v>
      </c>
      <c r="AK1185" s="69" t="str">
        <f>VLOOKUP(V1185,Master!B:D,3,FALSE)</f>
        <v>South</v>
      </c>
      <c r="AL1185" s="69" t="str">
        <f t="shared" si="227"/>
        <v>Bangalore</v>
      </c>
    </row>
    <row r="1186" spans="1:38">
      <c r="A1186" s="13" t="s">
        <v>2676</v>
      </c>
      <c r="B1186" s="54">
        <v>44700.785012384302</v>
      </c>
      <c r="C1186" s="13" t="s">
        <v>2595</v>
      </c>
      <c r="D1186" s="13">
        <v>462</v>
      </c>
      <c r="E1186" s="13" t="s">
        <v>2677</v>
      </c>
      <c r="F1186" s="13" t="s">
        <v>24</v>
      </c>
      <c r="G1186" s="14">
        <v>1653018475367</v>
      </c>
      <c r="H1186" s="55">
        <v>8.3194444444444404E-2</v>
      </c>
      <c r="I1186" s="33">
        <v>44885.0831944444</v>
      </c>
      <c r="J1186" s="58">
        <v>44885</v>
      </c>
      <c r="K1186" s="13" t="s">
        <v>213</v>
      </c>
      <c r="L1186" s="13" t="s">
        <v>30</v>
      </c>
      <c r="M1186" s="13" t="s">
        <v>826</v>
      </c>
      <c r="N1186" s="13" t="s">
        <v>206</v>
      </c>
      <c r="O1186" s="33" t="s">
        <v>38</v>
      </c>
      <c r="P1186" s="58" t="s">
        <v>38</v>
      </c>
      <c r="Q1186" s="33" t="s">
        <v>207</v>
      </c>
      <c r="R1186" s="14" t="s">
        <v>38</v>
      </c>
      <c r="S1186" s="13" t="s">
        <v>216</v>
      </c>
      <c r="T1186" s="13" t="s">
        <v>278</v>
      </c>
      <c r="U1186" s="33">
        <f t="shared" ca="1" si="216"/>
        <v>45744.56914039352</v>
      </c>
      <c r="V1186" s="13" t="str">
        <f t="shared" si="217"/>
        <v>Bangalore</v>
      </c>
      <c r="W1186" s="13" t="str">
        <f t="shared" si="218"/>
        <v>DOMI</v>
      </c>
      <c r="X1186" s="13">
        <f t="shared" si="219"/>
        <v>1</v>
      </c>
      <c r="Y1186" s="13" t="str">
        <f>IFERROR(VLOOKUP(C1186,ReceivingTeam[],2,FALSE),"HelpDesk")</f>
        <v>HelpDesk</v>
      </c>
      <c r="Z1186" s="67">
        <f t="shared" si="220"/>
        <v>44888.416666666664</v>
      </c>
      <c r="AA1186" s="68">
        <f t="shared" si="221"/>
        <v>44885</v>
      </c>
      <c r="AB1186" s="69" t="b">
        <f t="shared" si="222"/>
        <v>0</v>
      </c>
      <c r="AC1186" s="70">
        <f t="shared" si="223"/>
        <v>3</v>
      </c>
      <c r="AD1186" s="67">
        <f t="shared" si="224"/>
        <v>44888.416666666664</v>
      </c>
      <c r="AE1186" s="67">
        <f>VLOOKUP(V1186,'Branch Wise Work Timelines'!C:G,3,FALSE)+AA1186</f>
        <v>44885.416666666664</v>
      </c>
      <c r="AF1186" s="67">
        <f>IF(V1186="Bangalore",VLOOKUP(V1186,'Branch Wise Work Timelines'!C:G,4,FALSE)+AA1186+1,IF(V1186="Mumbai",VLOOKUP(V1186,'Branch Wise Work Timelines'!C:G,4,FALSE)+AA1186+1,VLOOKUP(V1186,'Branch Wise Work Timelines'!C:G,4,FALSE)+AA1186))</f>
        <v>44886.104166666664</v>
      </c>
      <c r="AG1186" s="67">
        <f>WORKDAY.INTL(AA1186,1,11)+VLOOKUP(V1186,'Branch Wise Work Timelines'!C:G,3,FALSE)</f>
        <v>44886.416666666664</v>
      </c>
      <c r="AH1186" s="69" t="str">
        <f t="shared" ca="1" si="225"/>
        <v>Out of TAT</v>
      </c>
      <c r="AI1186" s="69">
        <f t="shared" ca="1" si="226"/>
        <v>20548</v>
      </c>
      <c r="AJ1186" s="69" t="str">
        <f ca="1">IF(AI1186&lt;0,"0-12",IFERROR(VLOOKUP(AI1186,Breakup[],2,FALSE),"&gt;24"))</f>
        <v>&gt;24</v>
      </c>
      <c r="AK1186" s="69" t="str">
        <f>VLOOKUP(V1186,Master!B:D,3,FALSE)</f>
        <v>South</v>
      </c>
      <c r="AL1186" s="69" t="str">
        <f t="shared" si="227"/>
        <v>Bangalore</v>
      </c>
    </row>
    <row r="1187" spans="1:38">
      <c r="A1187" s="13" t="s">
        <v>2678</v>
      </c>
      <c r="B1187" s="54">
        <v>44700.7873426273</v>
      </c>
      <c r="C1187" s="13" t="s">
        <v>2595</v>
      </c>
      <c r="D1187" s="13">
        <v>1723</v>
      </c>
      <c r="E1187" s="13" t="s">
        <v>2679</v>
      </c>
      <c r="F1187" s="13" t="s">
        <v>24</v>
      </c>
      <c r="G1187" s="14">
        <v>1653018475367</v>
      </c>
      <c r="H1187" s="55">
        <v>0.87313657407407397</v>
      </c>
      <c r="I1187" s="33">
        <v>44884.873136574097</v>
      </c>
      <c r="J1187" s="58">
        <v>44884</v>
      </c>
      <c r="K1187" s="13" t="s">
        <v>213</v>
      </c>
      <c r="L1187" s="13" t="s">
        <v>30</v>
      </c>
      <c r="M1187" s="13" t="s">
        <v>826</v>
      </c>
      <c r="N1187" s="13" t="s">
        <v>206</v>
      </c>
      <c r="O1187" s="33" t="s">
        <v>38</v>
      </c>
      <c r="P1187" s="58" t="s">
        <v>38</v>
      </c>
      <c r="Q1187" s="33" t="s">
        <v>207</v>
      </c>
      <c r="R1187" s="14" t="s">
        <v>38</v>
      </c>
      <c r="S1187" s="13" t="s">
        <v>216</v>
      </c>
      <c r="T1187" s="13" t="s">
        <v>278</v>
      </c>
      <c r="U1187" s="33">
        <f t="shared" ca="1" si="216"/>
        <v>45744.56914039352</v>
      </c>
      <c r="V1187" s="13" t="str">
        <f t="shared" si="217"/>
        <v>Bangalore</v>
      </c>
      <c r="W1187" s="13" t="str">
        <f t="shared" si="218"/>
        <v>DOMI</v>
      </c>
      <c r="X1187" s="13">
        <f t="shared" si="219"/>
        <v>20</v>
      </c>
      <c r="Y1187" s="13" t="str">
        <f>IFERROR(VLOOKUP(C1187,ReceivingTeam[],2,FALSE),"HelpDesk")</f>
        <v>HelpDesk</v>
      </c>
      <c r="Z1187" s="67">
        <f t="shared" si="220"/>
        <v>44889.185636574097</v>
      </c>
      <c r="AA1187" s="68">
        <f t="shared" si="221"/>
        <v>44884</v>
      </c>
      <c r="AB1187" s="69" t="b">
        <f t="shared" si="222"/>
        <v>1</v>
      </c>
      <c r="AC1187" s="70">
        <f t="shared" si="223"/>
        <v>3</v>
      </c>
      <c r="AD1187" s="67">
        <f t="shared" si="224"/>
        <v>44889.185636574097</v>
      </c>
      <c r="AE1187" s="67">
        <f>VLOOKUP(V1187,'Branch Wise Work Timelines'!C:G,3,FALSE)+AA1187</f>
        <v>44884.416666666664</v>
      </c>
      <c r="AF1187" s="67">
        <f>IF(V1187="Bangalore",VLOOKUP(V1187,'Branch Wise Work Timelines'!C:G,4,FALSE)+AA1187+1,IF(V1187="Mumbai",VLOOKUP(V1187,'Branch Wise Work Timelines'!C:G,4,FALSE)+AA1187+1,VLOOKUP(V1187,'Branch Wise Work Timelines'!C:G,4,FALSE)+AA1187))</f>
        <v>44885.104166666664</v>
      </c>
      <c r="AG1187" s="67">
        <f>WORKDAY.INTL(AA1187,1,11)+VLOOKUP(V1187,'Branch Wise Work Timelines'!C:G,3,FALSE)</f>
        <v>44886.416666666664</v>
      </c>
      <c r="AH1187" s="69" t="str">
        <f t="shared" ca="1" si="225"/>
        <v>Out of TAT</v>
      </c>
      <c r="AI1187" s="69">
        <f t="shared" ca="1" si="226"/>
        <v>20530</v>
      </c>
      <c r="AJ1187" s="69" t="str">
        <f ca="1">IF(AI1187&lt;0,"0-12",IFERROR(VLOOKUP(AI1187,Breakup[],2,FALSE),"&gt;24"))</f>
        <v>&gt;24</v>
      </c>
      <c r="AK1187" s="69" t="str">
        <f>VLOOKUP(V1187,Master!B:D,3,FALSE)</f>
        <v>South</v>
      </c>
      <c r="AL1187" s="69" t="str">
        <f t="shared" si="227"/>
        <v>Bangalore</v>
      </c>
    </row>
    <row r="1188" spans="1:38">
      <c r="A1188" s="13" t="s">
        <v>2680</v>
      </c>
      <c r="B1188" s="54">
        <v>44695.672727974503</v>
      </c>
      <c r="C1188" s="13" t="s">
        <v>826</v>
      </c>
      <c r="D1188" s="13">
        <v>759</v>
      </c>
      <c r="E1188" s="13" t="s">
        <v>2681</v>
      </c>
      <c r="F1188" s="13" t="s">
        <v>24</v>
      </c>
      <c r="G1188" s="14">
        <v>1653018132197</v>
      </c>
      <c r="H1188" s="55">
        <v>0.41113425925925901</v>
      </c>
      <c r="I1188" s="33">
        <v>44885.411134259302</v>
      </c>
      <c r="J1188" s="58">
        <v>44885</v>
      </c>
      <c r="K1188" s="13" t="s">
        <v>213</v>
      </c>
      <c r="L1188" s="13" t="s">
        <v>30</v>
      </c>
      <c r="M1188" s="13" t="s">
        <v>826</v>
      </c>
      <c r="N1188" s="13" t="s">
        <v>206</v>
      </c>
      <c r="O1188" s="33" t="s">
        <v>38</v>
      </c>
      <c r="P1188" s="58" t="s">
        <v>38</v>
      </c>
      <c r="Q1188" s="33" t="s">
        <v>207</v>
      </c>
      <c r="R1188" s="14" t="s">
        <v>38</v>
      </c>
      <c r="S1188" s="13" t="s">
        <v>216</v>
      </c>
      <c r="T1188" s="13" t="s">
        <v>278</v>
      </c>
      <c r="U1188" s="33">
        <f t="shared" ca="1" si="216"/>
        <v>45744.56914039352</v>
      </c>
      <c r="V1188" s="13" t="str">
        <f t="shared" si="217"/>
        <v>Bangalore</v>
      </c>
      <c r="W1188" s="13" t="str">
        <f t="shared" si="218"/>
        <v>DOMI</v>
      </c>
      <c r="X1188" s="13">
        <f t="shared" si="219"/>
        <v>9</v>
      </c>
      <c r="Y1188" s="13" t="str">
        <f>IFERROR(VLOOKUP(C1188,ReceivingTeam[],2,FALSE),"HelpDesk")</f>
        <v>HelpDesk</v>
      </c>
      <c r="Z1188" s="67">
        <f t="shared" si="220"/>
        <v>44888.416666666664</v>
      </c>
      <c r="AA1188" s="68">
        <f t="shared" si="221"/>
        <v>44885</v>
      </c>
      <c r="AB1188" s="69" t="b">
        <f t="shared" si="222"/>
        <v>0</v>
      </c>
      <c r="AC1188" s="70">
        <f t="shared" si="223"/>
        <v>3</v>
      </c>
      <c r="AD1188" s="67">
        <f t="shared" si="224"/>
        <v>44888.416666666664</v>
      </c>
      <c r="AE1188" s="67">
        <f>VLOOKUP(V1188,'Branch Wise Work Timelines'!C:G,3,FALSE)+AA1188</f>
        <v>44885.416666666664</v>
      </c>
      <c r="AF1188" s="67">
        <f>IF(V1188="Bangalore",VLOOKUP(V1188,'Branch Wise Work Timelines'!C:G,4,FALSE)+AA1188+1,IF(V1188="Mumbai",VLOOKUP(V1188,'Branch Wise Work Timelines'!C:G,4,FALSE)+AA1188+1,VLOOKUP(V1188,'Branch Wise Work Timelines'!C:G,4,FALSE)+AA1188))</f>
        <v>44886.104166666664</v>
      </c>
      <c r="AG1188" s="67">
        <f>WORKDAY.INTL(AA1188,1,11)+VLOOKUP(V1188,'Branch Wise Work Timelines'!C:G,3,FALSE)</f>
        <v>44886.416666666664</v>
      </c>
      <c r="AH1188" s="69" t="str">
        <f t="shared" ca="1" si="225"/>
        <v>Out of TAT</v>
      </c>
      <c r="AI1188" s="69">
        <f t="shared" ca="1" si="226"/>
        <v>20548</v>
      </c>
      <c r="AJ1188" s="69" t="str">
        <f ca="1">IF(AI1188&lt;0,"0-12",IFERROR(VLOOKUP(AI1188,Breakup[],2,FALSE),"&gt;24"))</f>
        <v>&gt;24</v>
      </c>
      <c r="AK1188" s="69" t="str">
        <f>VLOOKUP(V1188,Master!B:D,3,FALSE)</f>
        <v>South</v>
      </c>
      <c r="AL1188" s="69" t="str">
        <f t="shared" si="227"/>
        <v>Bangalore</v>
      </c>
    </row>
    <row r="1189" spans="1:38">
      <c r="A1189" s="13" t="s">
        <v>2682</v>
      </c>
      <c r="B1189" s="54">
        <v>44700.789582905098</v>
      </c>
      <c r="C1189" s="13" t="s">
        <v>2595</v>
      </c>
      <c r="D1189" s="13">
        <v>1133</v>
      </c>
      <c r="E1189" s="13" t="s">
        <v>2683</v>
      </c>
      <c r="F1189" s="13" t="s">
        <v>24</v>
      </c>
      <c r="G1189" s="14">
        <v>1653018475367</v>
      </c>
      <c r="H1189" s="55">
        <v>0.42954861111111098</v>
      </c>
      <c r="I1189" s="33">
        <v>44888.4295486111</v>
      </c>
      <c r="J1189" s="58">
        <v>44888</v>
      </c>
      <c r="K1189" s="13" t="s">
        <v>213</v>
      </c>
      <c r="L1189" s="13" t="s">
        <v>30</v>
      </c>
      <c r="M1189" s="13" t="s">
        <v>826</v>
      </c>
      <c r="N1189" s="13" t="s">
        <v>206</v>
      </c>
      <c r="O1189" s="33" t="s">
        <v>38</v>
      </c>
      <c r="P1189" s="58" t="s">
        <v>38</v>
      </c>
      <c r="Q1189" s="33" t="s">
        <v>207</v>
      </c>
      <c r="R1189" s="14" t="s">
        <v>38</v>
      </c>
      <c r="S1189" s="13" t="s">
        <v>216</v>
      </c>
      <c r="T1189" s="13" t="s">
        <v>278</v>
      </c>
      <c r="U1189" s="33">
        <f t="shared" ca="1" si="216"/>
        <v>45744.56914039352</v>
      </c>
      <c r="V1189" s="13" t="str">
        <f t="shared" si="217"/>
        <v>Bangalore</v>
      </c>
      <c r="W1189" s="13" t="str">
        <f t="shared" si="218"/>
        <v>DOMI</v>
      </c>
      <c r="X1189" s="13">
        <f t="shared" si="219"/>
        <v>10</v>
      </c>
      <c r="Y1189" s="13" t="str">
        <f>IFERROR(VLOOKUP(C1189,ReceivingTeam[],2,FALSE),"HelpDesk")</f>
        <v>HelpDesk</v>
      </c>
      <c r="Z1189" s="67">
        <f t="shared" si="220"/>
        <v>44891.7420486111</v>
      </c>
      <c r="AA1189" s="68">
        <f t="shared" si="221"/>
        <v>44888</v>
      </c>
      <c r="AB1189" s="69" t="b">
        <f t="shared" si="222"/>
        <v>1</v>
      </c>
      <c r="AC1189" s="70">
        <f t="shared" si="223"/>
        <v>3</v>
      </c>
      <c r="AD1189" s="67">
        <f t="shared" si="224"/>
        <v>44891.7420486111</v>
      </c>
      <c r="AE1189" s="67">
        <f>VLOOKUP(V1189,'Branch Wise Work Timelines'!C:G,3,FALSE)+AA1189</f>
        <v>44888.416666666664</v>
      </c>
      <c r="AF1189" s="67">
        <f>IF(V1189="Bangalore",VLOOKUP(V1189,'Branch Wise Work Timelines'!C:G,4,FALSE)+AA1189+1,IF(V1189="Mumbai",VLOOKUP(V1189,'Branch Wise Work Timelines'!C:G,4,FALSE)+AA1189+1,VLOOKUP(V1189,'Branch Wise Work Timelines'!C:G,4,FALSE)+AA1189))</f>
        <v>44889.104166666664</v>
      </c>
      <c r="AG1189" s="67">
        <f>WORKDAY.INTL(AA1189,1,11)+VLOOKUP(V1189,'Branch Wise Work Timelines'!C:G,3,FALSE)</f>
        <v>44889.416666666664</v>
      </c>
      <c r="AH1189" s="69" t="str">
        <f t="shared" ca="1" si="225"/>
        <v>Out of TAT</v>
      </c>
      <c r="AI1189" s="69">
        <f t="shared" ca="1" si="226"/>
        <v>20468</v>
      </c>
      <c r="AJ1189" s="69" t="str">
        <f ca="1">IF(AI1189&lt;0,"0-12",IFERROR(VLOOKUP(AI1189,Breakup[],2,FALSE),"&gt;24"))</f>
        <v>&gt;24</v>
      </c>
      <c r="AK1189" s="69" t="str">
        <f>VLOOKUP(V1189,Master!B:D,3,FALSE)</f>
        <v>South</v>
      </c>
      <c r="AL1189" s="69" t="str">
        <f t="shared" si="227"/>
        <v>Bangalore</v>
      </c>
    </row>
    <row r="1190" spans="1:38">
      <c r="A1190" s="13" t="s">
        <v>2684</v>
      </c>
      <c r="B1190" s="54">
        <v>44695.675206863401</v>
      </c>
      <c r="C1190" s="13" t="s">
        <v>826</v>
      </c>
      <c r="D1190" s="13">
        <v>910</v>
      </c>
      <c r="E1190" s="13" t="s">
        <v>2685</v>
      </c>
      <c r="F1190" s="13" t="s">
        <v>24</v>
      </c>
      <c r="G1190" s="14">
        <v>1653018132197</v>
      </c>
      <c r="H1190" s="55">
        <v>0.27775462962962999</v>
      </c>
      <c r="I1190" s="33">
        <v>44890.277754629598</v>
      </c>
      <c r="J1190" s="58">
        <v>44890</v>
      </c>
      <c r="K1190" s="13" t="s">
        <v>213</v>
      </c>
      <c r="L1190" s="13" t="s">
        <v>30</v>
      </c>
      <c r="M1190" s="13" t="s">
        <v>826</v>
      </c>
      <c r="N1190" s="13" t="s">
        <v>206</v>
      </c>
      <c r="O1190" s="33" t="s">
        <v>38</v>
      </c>
      <c r="P1190" s="58" t="s">
        <v>38</v>
      </c>
      <c r="Q1190" s="33" t="s">
        <v>207</v>
      </c>
      <c r="R1190" s="14" t="s">
        <v>38</v>
      </c>
      <c r="S1190" s="13" t="s">
        <v>216</v>
      </c>
      <c r="T1190" s="13" t="s">
        <v>278</v>
      </c>
      <c r="U1190" s="33">
        <f t="shared" ca="1" si="216"/>
        <v>45744.56914039352</v>
      </c>
      <c r="V1190" s="13" t="str">
        <f t="shared" si="217"/>
        <v>Bangalore</v>
      </c>
      <c r="W1190" s="13" t="str">
        <f t="shared" si="218"/>
        <v>DOMI</v>
      </c>
      <c r="X1190" s="13">
        <f t="shared" si="219"/>
        <v>6</v>
      </c>
      <c r="Y1190" s="13" t="str">
        <f>IFERROR(VLOOKUP(C1190,ReceivingTeam[],2,FALSE),"HelpDesk")</f>
        <v>HelpDesk</v>
      </c>
      <c r="Z1190" s="67">
        <f t="shared" si="220"/>
        <v>44893.729166666664</v>
      </c>
      <c r="AA1190" s="68">
        <f t="shared" si="221"/>
        <v>44890</v>
      </c>
      <c r="AB1190" s="69" t="b">
        <f t="shared" si="222"/>
        <v>1</v>
      </c>
      <c r="AC1190" s="70">
        <f t="shared" si="223"/>
        <v>3</v>
      </c>
      <c r="AD1190" s="67">
        <f t="shared" si="224"/>
        <v>44893.729166666664</v>
      </c>
      <c r="AE1190" s="67">
        <f>VLOOKUP(V1190,'Branch Wise Work Timelines'!C:G,3,FALSE)+AA1190</f>
        <v>44890.416666666664</v>
      </c>
      <c r="AF1190" s="67">
        <f>IF(V1190="Bangalore",VLOOKUP(V1190,'Branch Wise Work Timelines'!C:G,4,FALSE)+AA1190+1,IF(V1190="Mumbai",VLOOKUP(V1190,'Branch Wise Work Timelines'!C:G,4,FALSE)+AA1190+1,VLOOKUP(V1190,'Branch Wise Work Timelines'!C:G,4,FALSE)+AA1190))</f>
        <v>44891.104166666664</v>
      </c>
      <c r="AG1190" s="67">
        <f>WORKDAY.INTL(AA1190,1,11)+VLOOKUP(V1190,'Branch Wise Work Timelines'!C:G,3,FALSE)</f>
        <v>44891.416666666664</v>
      </c>
      <c r="AH1190" s="69" t="str">
        <f t="shared" ca="1" si="225"/>
        <v>Out of TAT</v>
      </c>
      <c r="AI1190" s="69">
        <f t="shared" ca="1" si="226"/>
        <v>20421</v>
      </c>
      <c r="AJ1190" s="69" t="str">
        <f ca="1">IF(AI1190&lt;0,"0-12",IFERROR(VLOOKUP(AI1190,Breakup[],2,FALSE),"&gt;24"))</f>
        <v>&gt;24</v>
      </c>
      <c r="AK1190" s="69" t="str">
        <f>VLOOKUP(V1190,Master!B:D,3,FALSE)</f>
        <v>South</v>
      </c>
      <c r="AL1190" s="69" t="str">
        <f t="shared" si="227"/>
        <v>Bangalore</v>
      </c>
    </row>
    <row r="1191" spans="1:38">
      <c r="A1191" s="13" t="s">
        <v>2686</v>
      </c>
      <c r="B1191" s="54">
        <v>44695.678796145803</v>
      </c>
      <c r="C1191" s="13" t="s">
        <v>826</v>
      </c>
      <c r="D1191" s="13">
        <v>473</v>
      </c>
      <c r="E1191" s="13" t="s">
        <v>2687</v>
      </c>
      <c r="F1191" s="13" t="s">
        <v>24</v>
      </c>
      <c r="G1191" s="14">
        <v>1653016587121</v>
      </c>
      <c r="H1191" s="55">
        <v>0.77689814814814795</v>
      </c>
      <c r="I1191" s="33">
        <v>44882.776898148099</v>
      </c>
      <c r="J1191" s="58">
        <v>44882</v>
      </c>
      <c r="K1191" s="13" t="s">
        <v>213</v>
      </c>
      <c r="L1191" s="13" t="s">
        <v>30</v>
      </c>
      <c r="M1191" s="13" t="s">
        <v>826</v>
      </c>
      <c r="N1191" s="13" t="s">
        <v>206</v>
      </c>
      <c r="O1191" s="33" t="s">
        <v>38</v>
      </c>
      <c r="P1191" s="58" t="s">
        <v>38</v>
      </c>
      <c r="Q1191" s="33" t="s">
        <v>207</v>
      </c>
      <c r="R1191" s="14" t="s">
        <v>38</v>
      </c>
      <c r="S1191" s="13" t="s">
        <v>216</v>
      </c>
      <c r="T1191" s="13" t="s">
        <v>278</v>
      </c>
      <c r="U1191" s="33">
        <f t="shared" ca="1" si="216"/>
        <v>45744.56914039352</v>
      </c>
      <c r="V1191" s="13" t="str">
        <f t="shared" si="217"/>
        <v>Bangalore</v>
      </c>
      <c r="W1191" s="13" t="str">
        <f t="shared" si="218"/>
        <v>DOMI</v>
      </c>
      <c r="X1191" s="13">
        <f t="shared" si="219"/>
        <v>18</v>
      </c>
      <c r="Y1191" s="13" t="str">
        <f>IFERROR(VLOOKUP(C1191,ReceivingTeam[],2,FALSE),"HelpDesk")</f>
        <v>HelpDesk</v>
      </c>
      <c r="Z1191" s="67">
        <f t="shared" si="220"/>
        <v>44886.089398148099</v>
      </c>
      <c r="AA1191" s="68">
        <f t="shared" si="221"/>
        <v>44882</v>
      </c>
      <c r="AB1191" s="69" t="b">
        <f t="shared" si="222"/>
        <v>1</v>
      </c>
      <c r="AC1191" s="70">
        <f t="shared" si="223"/>
        <v>3</v>
      </c>
      <c r="AD1191" s="67">
        <f t="shared" si="224"/>
        <v>44886.089398148099</v>
      </c>
      <c r="AE1191" s="67">
        <f>VLOOKUP(V1191,'Branch Wise Work Timelines'!C:G,3,FALSE)+AA1191</f>
        <v>44882.416666666664</v>
      </c>
      <c r="AF1191" s="67">
        <f>IF(V1191="Bangalore",VLOOKUP(V1191,'Branch Wise Work Timelines'!C:G,4,FALSE)+AA1191+1,IF(V1191="Mumbai",VLOOKUP(V1191,'Branch Wise Work Timelines'!C:G,4,FALSE)+AA1191+1,VLOOKUP(V1191,'Branch Wise Work Timelines'!C:G,4,FALSE)+AA1191))</f>
        <v>44883.104166666664</v>
      </c>
      <c r="AG1191" s="67">
        <f>WORKDAY.INTL(AA1191,1,11)+VLOOKUP(V1191,'Branch Wise Work Timelines'!C:G,3,FALSE)</f>
        <v>44883.416666666664</v>
      </c>
      <c r="AH1191" s="69" t="str">
        <f t="shared" ca="1" si="225"/>
        <v>Out of TAT</v>
      </c>
      <c r="AI1191" s="69">
        <f t="shared" ca="1" si="226"/>
        <v>20604</v>
      </c>
      <c r="AJ1191" s="69" t="str">
        <f ca="1">IF(AI1191&lt;0,"0-12",IFERROR(VLOOKUP(AI1191,Breakup[],2,FALSE),"&gt;24"))</f>
        <v>&gt;24</v>
      </c>
      <c r="AK1191" s="69" t="str">
        <f>VLOOKUP(V1191,Master!B:D,3,FALSE)</f>
        <v>South</v>
      </c>
      <c r="AL1191" s="69" t="str">
        <f t="shared" si="227"/>
        <v>Bangalore</v>
      </c>
    </row>
    <row r="1192" spans="1:38">
      <c r="A1192" s="13" t="s">
        <v>2688</v>
      </c>
      <c r="B1192" s="54">
        <v>44695.679095798601</v>
      </c>
      <c r="C1192" s="13" t="s">
        <v>826</v>
      </c>
      <c r="D1192" s="13">
        <v>365</v>
      </c>
      <c r="E1192" s="13" t="s">
        <v>2689</v>
      </c>
      <c r="F1192" s="13" t="s">
        <v>24</v>
      </c>
      <c r="G1192" s="14">
        <v>1653016587121</v>
      </c>
      <c r="H1192" s="55">
        <v>0.478101851851852</v>
      </c>
      <c r="I1192" s="33">
        <v>44882.478101851899</v>
      </c>
      <c r="J1192" s="58">
        <v>44882</v>
      </c>
      <c r="K1192" s="13" t="s">
        <v>213</v>
      </c>
      <c r="L1192" s="13" t="s">
        <v>30</v>
      </c>
      <c r="M1192" s="13" t="s">
        <v>826</v>
      </c>
      <c r="N1192" s="13" t="s">
        <v>206</v>
      </c>
      <c r="O1192" s="33" t="s">
        <v>38</v>
      </c>
      <c r="P1192" s="58" t="s">
        <v>38</v>
      </c>
      <c r="Q1192" s="33" t="s">
        <v>207</v>
      </c>
      <c r="R1192" s="14" t="s">
        <v>38</v>
      </c>
      <c r="S1192" s="13" t="s">
        <v>216</v>
      </c>
      <c r="T1192" s="13" t="s">
        <v>278</v>
      </c>
      <c r="U1192" s="33">
        <f t="shared" ca="1" si="216"/>
        <v>45744.56914039352</v>
      </c>
      <c r="V1192" s="13" t="str">
        <f t="shared" si="217"/>
        <v>Bangalore</v>
      </c>
      <c r="W1192" s="13" t="str">
        <f t="shared" si="218"/>
        <v>DOMI</v>
      </c>
      <c r="X1192" s="13">
        <f t="shared" si="219"/>
        <v>11</v>
      </c>
      <c r="Y1192" s="13" t="str">
        <f>IFERROR(VLOOKUP(C1192,ReceivingTeam[],2,FALSE),"HelpDesk")</f>
        <v>HelpDesk</v>
      </c>
      <c r="Z1192" s="67">
        <f t="shared" si="220"/>
        <v>44885.790601851899</v>
      </c>
      <c r="AA1192" s="68">
        <f t="shared" si="221"/>
        <v>44882</v>
      </c>
      <c r="AB1192" s="69" t="b">
        <f t="shared" si="222"/>
        <v>1</v>
      </c>
      <c r="AC1192" s="70">
        <f t="shared" si="223"/>
        <v>3</v>
      </c>
      <c r="AD1192" s="67">
        <f t="shared" si="224"/>
        <v>44885.790601851899</v>
      </c>
      <c r="AE1192" s="67">
        <f>VLOOKUP(V1192,'Branch Wise Work Timelines'!C:G,3,FALSE)+AA1192</f>
        <v>44882.416666666664</v>
      </c>
      <c r="AF1192" s="67">
        <f>IF(V1192="Bangalore",VLOOKUP(V1192,'Branch Wise Work Timelines'!C:G,4,FALSE)+AA1192+1,IF(V1192="Mumbai",VLOOKUP(V1192,'Branch Wise Work Timelines'!C:G,4,FALSE)+AA1192+1,VLOOKUP(V1192,'Branch Wise Work Timelines'!C:G,4,FALSE)+AA1192))</f>
        <v>44883.104166666664</v>
      </c>
      <c r="AG1192" s="67">
        <f>WORKDAY.INTL(AA1192,1,11)+VLOOKUP(V1192,'Branch Wise Work Timelines'!C:G,3,FALSE)</f>
        <v>44883.416666666664</v>
      </c>
      <c r="AH1192" s="69" t="str">
        <f t="shared" ca="1" si="225"/>
        <v>Out of TAT</v>
      </c>
      <c r="AI1192" s="69">
        <f t="shared" ca="1" si="226"/>
        <v>20611</v>
      </c>
      <c r="AJ1192" s="69" t="str">
        <f ca="1">IF(AI1192&lt;0,"0-12",IFERROR(VLOOKUP(AI1192,Breakup[],2,FALSE),"&gt;24"))</f>
        <v>&gt;24</v>
      </c>
      <c r="AK1192" s="69" t="str">
        <f>VLOOKUP(V1192,Master!B:D,3,FALSE)</f>
        <v>South</v>
      </c>
      <c r="AL1192" s="69" t="str">
        <f t="shared" si="227"/>
        <v>Bangalore</v>
      </c>
    </row>
    <row r="1193" spans="1:38">
      <c r="A1193" s="13" t="s">
        <v>2690</v>
      </c>
      <c r="B1193" s="54">
        <v>44695.680868668998</v>
      </c>
      <c r="C1193" s="13" t="s">
        <v>826</v>
      </c>
      <c r="D1193" s="13">
        <v>483</v>
      </c>
      <c r="E1193" s="13" t="s">
        <v>2691</v>
      </c>
      <c r="F1193" s="13" t="s">
        <v>24</v>
      </c>
      <c r="G1193" s="14">
        <v>1653016587121</v>
      </c>
      <c r="H1193" s="55">
        <v>0.21271990740740701</v>
      </c>
      <c r="I1193" s="33">
        <v>44884.212719907402</v>
      </c>
      <c r="J1193" s="58">
        <v>44884</v>
      </c>
      <c r="K1193" s="13" t="s">
        <v>213</v>
      </c>
      <c r="L1193" s="13" t="s">
        <v>30</v>
      </c>
      <c r="M1193" s="13" t="s">
        <v>826</v>
      </c>
      <c r="N1193" s="13" t="s">
        <v>206</v>
      </c>
      <c r="O1193" s="33" t="s">
        <v>38</v>
      </c>
      <c r="P1193" s="58" t="s">
        <v>38</v>
      </c>
      <c r="Q1193" s="33" t="s">
        <v>207</v>
      </c>
      <c r="R1193" s="14" t="s">
        <v>38</v>
      </c>
      <c r="S1193" s="13" t="s">
        <v>216</v>
      </c>
      <c r="T1193" s="13" t="s">
        <v>278</v>
      </c>
      <c r="U1193" s="33">
        <f t="shared" ca="1" si="216"/>
        <v>45744.56914039352</v>
      </c>
      <c r="V1193" s="13" t="str">
        <f t="shared" si="217"/>
        <v>Bangalore</v>
      </c>
      <c r="W1193" s="13" t="str">
        <f t="shared" si="218"/>
        <v>DOMI</v>
      </c>
      <c r="X1193" s="13">
        <f t="shared" si="219"/>
        <v>5</v>
      </c>
      <c r="Y1193" s="13" t="str">
        <f>IFERROR(VLOOKUP(C1193,ReceivingTeam[],2,FALSE),"HelpDesk")</f>
        <v>HelpDesk</v>
      </c>
      <c r="Z1193" s="67">
        <f t="shared" si="220"/>
        <v>44888.729166666664</v>
      </c>
      <c r="AA1193" s="68">
        <f t="shared" si="221"/>
        <v>44884</v>
      </c>
      <c r="AB1193" s="69" t="b">
        <f t="shared" si="222"/>
        <v>1</v>
      </c>
      <c r="AC1193" s="70">
        <f t="shared" si="223"/>
        <v>3</v>
      </c>
      <c r="AD1193" s="67">
        <f t="shared" si="224"/>
        <v>44888.729166666664</v>
      </c>
      <c r="AE1193" s="67">
        <f>VLOOKUP(V1193,'Branch Wise Work Timelines'!C:G,3,FALSE)+AA1193</f>
        <v>44884.416666666664</v>
      </c>
      <c r="AF1193" s="67">
        <f>IF(V1193="Bangalore",VLOOKUP(V1193,'Branch Wise Work Timelines'!C:G,4,FALSE)+AA1193+1,IF(V1193="Mumbai",VLOOKUP(V1193,'Branch Wise Work Timelines'!C:G,4,FALSE)+AA1193+1,VLOOKUP(V1193,'Branch Wise Work Timelines'!C:G,4,FALSE)+AA1193))</f>
        <v>44885.104166666664</v>
      </c>
      <c r="AG1193" s="67">
        <f>WORKDAY.INTL(AA1193,1,11)+VLOOKUP(V1193,'Branch Wise Work Timelines'!C:G,3,FALSE)</f>
        <v>44886.416666666664</v>
      </c>
      <c r="AH1193" s="69" t="str">
        <f t="shared" ca="1" si="225"/>
        <v>Out of TAT</v>
      </c>
      <c r="AI1193" s="69">
        <f t="shared" ca="1" si="226"/>
        <v>20541</v>
      </c>
      <c r="AJ1193" s="69" t="str">
        <f ca="1">IF(AI1193&lt;0,"0-12",IFERROR(VLOOKUP(AI1193,Breakup[],2,FALSE),"&gt;24"))</f>
        <v>&gt;24</v>
      </c>
      <c r="AK1193" s="69" t="str">
        <f>VLOOKUP(V1193,Master!B:D,3,FALSE)</f>
        <v>South</v>
      </c>
      <c r="AL1193" s="69" t="str">
        <f t="shared" si="227"/>
        <v>Bangalore</v>
      </c>
    </row>
    <row r="1194" spans="1:38">
      <c r="A1194" s="13" t="s">
        <v>2692</v>
      </c>
      <c r="B1194" s="54">
        <v>44700.781570405103</v>
      </c>
      <c r="C1194" s="13" t="s">
        <v>2595</v>
      </c>
      <c r="D1194" s="13">
        <v>325</v>
      </c>
      <c r="E1194" s="13" t="s">
        <v>2693</v>
      </c>
      <c r="F1194" s="13" t="s">
        <v>24</v>
      </c>
      <c r="G1194" s="14">
        <v>1653018475367</v>
      </c>
      <c r="H1194" s="55">
        <v>6.6932870370370406E-2</v>
      </c>
      <c r="I1194" s="33">
        <v>44891.066932870403</v>
      </c>
      <c r="J1194" s="58">
        <v>44891</v>
      </c>
      <c r="K1194" s="13" t="s">
        <v>213</v>
      </c>
      <c r="L1194" s="13" t="s">
        <v>30</v>
      </c>
      <c r="M1194" s="13" t="s">
        <v>826</v>
      </c>
      <c r="N1194" s="13" t="s">
        <v>206</v>
      </c>
      <c r="O1194" s="33">
        <v>44891.8887384259</v>
      </c>
      <c r="P1194" s="58">
        <v>44891</v>
      </c>
      <c r="Q1194" s="33" t="s">
        <v>237</v>
      </c>
      <c r="R1194" s="14">
        <v>1071</v>
      </c>
      <c r="S1194" s="13" t="s">
        <v>216</v>
      </c>
      <c r="T1194" s="13" t="s">
        <v>278</v>
      </c>
      <c r="U1194" s="33">
        <f t="shared" ca="1" si="216"/>
        <v>45744.56914039352</v>
      </c>
      <c r="V1194" s="13" t="str">
        <f t="shared" si="217"/>
        <v>Bangalore</v>
      </c>
      <c r="W1194" s="13" t="str">
        <f t="shared" si="218"/>
        <v>DOMI</v>
      </c>
      <c r="X1194" s="13">
        <f t="shared" si="219"/>
        <v>1</v>
      </c>
      <c r="Y1194" s="13" t="str">
        <f>IFERROR(VLOOKUP(C1194,ReceivingTeam[],2,FALSE),"HelpDesk")</f>
        <v>HelpDesk</v>
      </c>
      <c r="Z1194" s="67">
        <f t="shared" si="220"/>
        <v>44895.729166666664</v>
      </c>
      <c r="AA1194" s="68">
        <f t="shared" si="221"/>
        <v>44891</v>
      </c>
      <c r="AB1194" s="69" t="b">
        <f t="shared" si="222"/>
        <v>1</v>
      </c>
      <c r="AC1194" s="70">
        <f t="shared" si="223"/>
        <v>3</v>
      </c>
      <c r="AD1194" s="67">
        <f t="shared" si="224"/>
        <v>44895.729166666664</v>
      </c>
      <c r="AE1194" s="67">
        <f>VLOOKUP(V1194,'Branch Wise Work Timelines'!C:G,3,FALSE)+AA1194</f>
        <v>44891.416666666664</v>
      </c>
      <c r="AF1194" s="67">
        <f>IF(V1194="Bangalore",VLOOKUP(V1194,'Branch Wise Work Timelines'!C:G,4,FALSE)+AA1194+1,IF(V1194="Mumbai",VLOOKUP(V1194,'Branch Wise Work Timelines'!C:G,4,FALSE)+AA1194+1,VLOOKUP(V1194,'Branch Wise Work Timelines'!C:G,4,FALSE)+AA1194))</f>
        <v>44892.104166666664</v>
      </c>
      <c r="AG1194" s="67">
        <f>WORKDAY.INTL(AA1194,1,11)+VLOOKUP(V1194,'Branch Wise Work Timelines'!C:G,3,FALSE)</f>
        <v>44893.416666666664</v>
      </c>
      <c r="AH1194" s="69" t="str">
        <f t="shared" si="225"/>
        <v>Met</v>
      </c>
      <c r="AI1194" s="69">
        <f t="shared" ca="1" si="226"/>
        <v>20373</v>
      </c>
      <c r="AJ1194" s="69" t="str">
        <f ca="1">IF(AI1194&lt;0,"0-12",IFERROR(VLOOKUP(AI1194,Breakup[],2,FALSE),"&gt;24"))</f>
        <v>&gt;24</v>
      </c>
      <c r="AK1194" s="69" t="str">
        <f>VLOOKUP(V1194,Master!B:D,3,FALSE)</f>
        <v>South</v>
      </c>
      <c r="AL1194" s="69" t="str">
        <f t="shared" si="227"/>
        <v>Bangalore</v>
      </c>
    </row>
    <row r="1195" spans="1:38">
      <c r="A1195" s="13" t="s">
        <v>2694</v>
      </c>
      <c r="B1195" s="54">
        <v>44695.6829806366</v>
      </c>
      <c r="C1195" s="13" t="s">
        <v>826</v>
      </c>
      <c r="D1195" s="13">
        <v>1666</v>
      </c>
      <c r="E1195" s="13" t="s">
        <v>2695</v>
      </c>
      <c r="F1195" s="13" t="s">
        <v>24</v>
      </c>
      <c r="G1195" s="14">
        <v>1653016587121</v>
      </c>
      <c r="H1195" s="55">
        <v>1.6030092592592599E-2</v>
      </c>
      <c r="I1195" s="33">
        <v>44882.0160300926</v>
      </c>
      <c r="J1195" s="58">
        <v>44882</v>
      </c>
      <c r="K1195" s="13" t="s">
        <v>213</v>
      </c>
      <c r="L1195" s="13" t="s">
        <v>30</v>
      </c>
      <c r="M1195" s="13" t="s">
        <v>826</v>
      </c>
      <c r="N1195" s="13" t="s">
        <v>206</v>
      </c>
      <c r="O1195" s="33" t="s">
        <v>38</v>
      </c>
      <c r="P1195" s="58" t="s">
        <v>38</v>
      </c>
      <c r="Q1195" s="33" t="s">
        <v>207</v>
      </c>
      <c r="R1195" s="14" t="s">
        <v>38</v>
      </c>
      <c r="S1195" s="13" t="s">
        <v>216</v>
      </c>
      <c r="T1195" s="13" t="s">
        <v>278</v>
      </c>
      <c r="U1195" s="33">
        <f t="shared" ca="1" si="216"/>
        <v>45744.56914039352</v>
      </c>
      <c r="V1195" s="13" t="str">
        <f t="shared" si="217"/>
        <v>Bangalore</v>
      </c>
      <c r="W1195" s="13" t="str">
        <f t="shared" si="218"/>
        <v>DOMI</v>
      </c>
      <c r="X1195" s="13">
        <f t="shared" si="219"/>
        <v>0</v>
      </c>
      <c r="Y1195" s="13" t="str">
        <f>IFERROR(VLOOKUP(C1195,ReceivingTeam[],2,FALSE),"HelpDesk")</f>
        <v>HelpDesk</v>
      </c>
      <c r="Z1195" s="67">
        <f t="shared" si="220"/>
        <v>44885.729166666664</v>
      </c>
      <c r="AA1195" s="68">
        <f t="shared" si="221"/>
        <v>44882</v>
      </c>
      <c r="AB1195" s="69" t="b">
        <f t="shared" si="222"/>
        <v>1</v>
      </c>
      <c r="AC1195" s="70">
        <f t="shared" si="223"/>
        <v>3</v>
      </c>
      <c r="AD1195" s="67">
        <f t="shared" si="224"/>
        <v>44885.729166666664</v>
      </c>
      <c r="AE1195" s="67">
        <f>VLOOKUP(V1195,'Branch Wise Work Timelines'!C:G,3,FALSE)+AA1195</f>
        <v>44882.416666666664</v>
      </c>
      <c r="AF1195" s="67">
        <f>IF(V1195="Bangalore",VLOOKUP(V1195,'Branch Wise Work Timelines'!C:G,4,FALSE)+AA1195+1,IF(V1195="Mumbai",VLOOKUP(V1195,'Branch Wise Work Timelines'!C:G,4,FALSE)+AA1195+1,VLOOKUP(V1195,'Branch Wise Work Timelines'!C:G,4,FALSE)+AA1195))</f>
        <v>44883.104166666664</v>
      </c>
      <c r="AG1195" s="67">
        <f>WORKDAY.INTL(AA1195,1,11)+VLOOKUP(V1195,'Branch Wise Work Timelines'!C:G,3,FALSE)</f>
        <v>44883.416666666664</v>
      </c>
      <c r="AH1195" s="69" t="str">
        <f t="shared" ca="1" si="225"/>
        <v>Out of TAT</v>
      </c>
      <c r="AI1195" s="69">
        <f t="shared" ca="1" si="226"/>
        <v>20613</v>
      </c>
      <c r="AJ1195" s="69" t="str">
        <f ca="1">IF(AI1195&lt;0,"0-12",IFERROR(VLOOKUP(AI1195,Breakup[],2,FALSE),"&gt;24"))</f>
        <v>&gt;24</v>
      </c>
      <c r="AK1195" s="69" t="str">
        <f>VLOOKUP(V1195,Master!B:D,3,FALSE)</f>
        <v>South</v>
      </c>
      <c r="AL1195" s="69" t="str">
        <f t="shared" si="227"/>
        <v>Bangalore</v>
      </c>
    </row>
    <row r="1196" spans="1:38">
      <c r="A1196" s="13" t="s">
        <v>2696</v>
      </c>
      <c r="B1196" s="54">
        <v>44695.683769016199</v>
      </c>
      <c r="C1196" s="13" t="s">
        <v>826</v>
      </c>
      <c r="D1196" s="13">
        <v>1472</v>
      </c>
      <c r="E1196" s="13" t="s">
        <v>2697</v>
      </c>
      <c r="F1196" s="13" t="s">
        <v>24</v>
      </c>
      <c r="G1196" s="14">
        <v>1653016587121</v>
      </c>
      <c r="H1196" s="55">
        <v>0.16233796296296299</v>
      </c>
      <c r="I1196" s="33">
        <v>44891.162337962996</v>
      </c>
      <c r="J1196" s="58">
        <v>44891</v>
      </c>
      <c r="K1196" s="13" t="s">
        <v>213</v>
      </c>
      <c r="L1196" s="13" t="s">
        <v>30</v>
      </c>
      <c r="M1196" s="13" t="s">
        <v>826</v>
      </c>
      <c r="N1196" s="13" t="s">
        <v>206</v>
      </c>
      <c r="O1196" s="33">
        <v>44891.663472222201</v>
      </c>
      <c r="P1196" s="58">
        <v>44891</v>
      </c>
      <c r="Q1196" s="33" t="s">
        <v>237</v>
      </c>
      <c r="R1196" s="14">
        <v>525</v>
      </c>
      <c r="S1196" s="13" t="s">
        <v>216</v>
      </c>
      <c r="T1196" s="13" t="s">
        <v>278</v>
      </c>
      <c r="U1196" s="33">
        <f t="shared" ca="1" si="216"/>
        <v>45744.56914039352</v>
      </c>
      <c r="V1196" s="13" t="str">
        <f t="shared" si="217"/>
        <v>Bangalore</v>
      </c>
      <c r="W1196" s="13" t="str">
        <f t="shared" si="218"/>
        <v>DOMI</v>
      </c>
      <c r="X1196" s="13">
        <f t="shared" si="219"/>
        <v>3</v>
      </c>
      <c r="Y1196" s="13" t="str">
        <f>IFERROR(VLOOKUP(C1196,ReceivingTeam[],2,FALSE),"HelpDesk")</f>
        <v>HelpDesk</v>
      </c>
      <c r="Z1196" s="67">
        <f t="shared" si="220"/>
        <v>44895.729166666664</v>
      </c>
      <c r="AA1196" s="68">
        <f t="shared" si="221"/>
        <v>44891</v>
      </c>
      <c r="AB1196" s="69" t="b">
        <f t="shared" si="222"/>
        <v>1</v>
      </c>
      <c r="AC1196" s="70">
        <f t="shared" si="223"/>
        <v>3</v>
      </c>
      <c r="AD1196" s="67">
        <f t="shared" si="224"/>
        <v>44895.729166666664</v>
      </c>
      <c r="AE1196" s="67">
        <f>VLOOKUP(V1196,'Branch Wise Work Timelines'!C:G,3,FALSE)+AA1196</f>
        <v>44891.416666666664</v>
      </c>
      <c r="AF1196" s="67">
        <f>IF(V1196="Bangalore",VLOOKUP(V1196,'Branch Wise Work Timelines'!C:G,4,FALSE)+AA1196+1,IF(V1196="Mumbai",VLOOKUP(V1196,'Branch Wise Work Timelines'!C:G,4,FALSE)+AA1196+1,VLOOKUP(V1196,'Branch Wise Work Timelines'!C:G,4,FALSE)+AA1196))</f>
        <v>44892.104166666664</v>
      </c>
      <c r="AG1196" s="67">
        <f>WORKDAY.INTL(AA1196,1,11)+VLOOKUP(V1196,'Branch Wise Work Timelines'!C:G,3,FALSE)</f>
        <v>44893.416666666664</v>
      </c>
      <c r="AH1196" s="69" t="str">
        <f t="shared" si="225"/>
        <v>Met</v>
      </c>
      <c r="AI1196" s="69">
        <f t="shared" ca="1" si="226"/>
        <v>20373</v>
      </c>
      <c r="AJ1196" s="69" t="str">
        <f ca="1">IF(AI1196&lt;0,"0-12",IFERROR(VLOOKUP(AI1196,Breakup[],2,FALSE),"&gt;24"))</f>
        <v>&gt;24</v>
      </c>
      <c r="AK1196" s="69" t="str">
        <f>VLOOKUP(V1196,Master!B:D,3,FALSE)</f>
        <v>South</v>
      </c>
      <c r="AL1196" s="69" t="str">
        <f t="shared" si="227"/>
        <v>Bangalore</v>
      </c>
    </row>
    <row r="1197" spans="1:38">
      <c r="A1197" s="13" t="s">
        <v>2698</v>
      </c>
      <c r="B1197" s="54">
        <v>44695.684073958299</v>
      </c>
      <c r="C1197" s="13" t="s">
        <v>826</v>
      </c>
      <c r="D1197" s="13">
        <v>1261</v>
      </c>
      <c r="E1197" s="13" t="s">
        <v>2699</v>
      </c>
      <c r="F1197" s="13" t="s">
        <v>24</v>
      </c>
      <c r="G1197" s="14">
        <v>1653016587121</v>
      </c>
      <c r="H1197" s="55">
        <v>0.99798611111111102</v>
      </c>
      <c r="I1197" s="33">
        <v>44890.997986111099</v>
      </c>
      <c r="J1197" s="58">
        <v>44890</v>
      </c>
      <c r="K1197" s="13" t="s">
        <v>213</v>
      </c>
      <c r="L1197" s="13" t="s">
        <v>30</v>
      </c>
      <c r="M1197" s="13" t="s">
        <v>826</v>
      </c>
      <c r="N1197" s="13" t="s">
        <v>206</v>
      </c>
      <c r="O1197" s="33" t="s">
        <v>38</v>
      </c>
      <c r="P1197" s="58" t="s">
        <v>38</v>
      </c>
      <c r="Q1197" s="33" t="s">
        <v>207</v>
      </c>
      <c r="R1197" s="14" t="s">
        <v>38</v>
      </c>
      <c r="S1197" s="13" t="s">
        <v>216</v>
      </c>
      <c r="T1197" s="13" t="s">
        <v>278</v>
      </c>
      <c r="U1197" s="33">
        <f t="shared" ca="1" si="216"/>
        <v>45744.56914039352</v>
      </c>
      <c r="V1197" s="13" t="str">
        <f t="shared" si="217"/>
        <v>Bangalore</v>
      </c>
      <c r="W1197" s="13" t="str">
        <f t="shared" si="218"/>
        <v>DOMI</v>
      </c>
      <c r="X1197" s="13">
        <f t="shared" si="219"/>
        <v>23</v>
      </c>
      <c r="Y1197" s="13" t="str">
        <f>IFERROR(VLOOKUP(C1197,ReceivingTeam[],2,FALSE),"HelpDesk")</f>
        <v>HelpDesk</v>
      </c>
      <c r="Z1197" s="67">
        <f t="shared" si="220"/>
        <v>44894.310486111099</v>
      </c>
      <c r="AA1197" s="68">
        <f t="shared" si="221"/>
        <v>44890</v>
      </c>
      <c r="AB1197" s="69" t="b">
        <f t="shared" si="222"/>
        <v>1</v>
      </c>
      <c r="AC1197" s="70">
        <f t="shared" si="223"/>
        <v>3</v>
      </c>
      <c r="AD1197" s="67">
        <f t="shared" si="224"/>
        <v>44894.310486111099</v>
      </c>
      <c r="AE1197" s="67">
        <f>VLOOKUP(V1197,'Branch Wise Work Timelines'!C:G,3,FALSE)+AA1197</f>
        <v>44890.416666666664</v>
      </c>
      <c r="AF1197" s="67">
        <f>IF(V1197="Bangalore",VLOOKUP(V1197,'Branch Wise Work Timelines'!C:G,4,FALSE)+AA1197+1,IF(V1197="Mumbai",VLOOKUP(V1197,'Branch Wise Work Timelines'!C:G,4,FALSE)+AA1197+1,VLOOKUP(V1197,'Branch Wise Work Timelines'!C:G,4,FALSE)+AA1197))</f>
        <v>44891.104166666664</v>
      </c>
      <c r="AG1197" s="67">
        <f>WORKDAY.INTL(AA1197,1,11)+VLOOKUP(V1197,'Branch Wise Work Timelines'!C:G,3,FALSE)</f>
        <v>44891.416666666664</v>
      </c>
      <c r="AH1197" s="69" t="str">
        <f t="shared" ca="1" si="225"/>
        <v>Out of TAT</v>
      </c>
      <c r="AI1197" s="69">
        <f t="shared" ca="1" si="226"/>
        <v>20407</v>
      </c>
      <c r="AJ1197" s="69" t="str">
        <f ca="1">IF(AI1197&lt;0,"0-12",IFERROR(VLOOKUP(AI1197,Breakup[],2,FALSE),"&gt;24"))</f>
        <v>&gt;24</v>
      </c>
      <c r="AK1197" s="69" t="str">
        <f>VLOOKUP(V1197,Master!B:D,3,FALSE)</f>
        <v>South</v>
      </c>
      <c r="AL1197" s="69" t="str">
        <f t="shared" si="227"/>
        <v>Bangalore</v>
      </c>
    </row>
    <row r="1198" spans="1:38">
      <c r="A1198" s="13" t="s">
        <v>2700</v>
      </c>
      <c r="B1198" s="54">
        <v>44695.684723761602</v>
      </c>
      <c r="C1198" s="13" t="s">
        <v>826</v>
      </c>
      <c r="D1198" s="13">
        <v>1959</v>
      </c>
      <c r="E1198" s="13" t="s">
        <v>2701</v>
      </c>
      <c r="F1198" s="13" t="s">
        <v>24</v>
      </c>
      <c r="G1198" s="14">
        <v>1653016587121</v>
      </c>
      <c r="H1198" s="55">
        <v>0.79248842592592605</v>
      </c>
      <c r="I1198" s="33">
        <v>44889.792488425897</v>
      </c>
      <c r="J1198" s="58">
        <v>44889</v>
      </c>
      <c r="K1198" s="13" t="s">
        <v>213</v>
      </c>
      <c r="L1198" s="13" t="s">
        <v>30</v>
      </c>
      <c r="M1198" s="13" t="s">
        <v>826</v>
      </c>
      <c r="N1198" s="13" t="s">
        <v>206</v>
      </c>
      <c r="O1198" s="33" t="s">
        <v>38</v>
      </c>
      <c r="P1198" s="58" t="s">
        <v>38</v>
      </c>
      <c r="Q1198" s="33" t="s">
        <v>207</v>
      </c>
      <c r="R1198" s="14" t="s">
        <v>38</v>
      </c>
      <c r="S1198" s="13" t="s">
        <v>216</v>
      </c>
      <c r="T1198" s="13" t="s">
        <v>278</v>
      </c>
      <c r="U1198" s="33">
        <f t="shared" ca="1" si="216"/>
        <v>45744.56914039352</v>
      </c>
      <c r="V1198" s="13" t="str">
        <f t="shared" si="217"/>
        <v>Bangalore</v>
      </c>
      <c r="W1198" s="13" t="str">
        <f t="shared" si="218"/>
        <v>DOMI</v>
      </c>
      <c r="X1198" s="13">
        <f t="shared" si="219"/>
        <v>19</v>
      </c>
      <c r="Y1198" s="13" t="str">
        <f>IFERROR(VLOOKUP(C1198,ReceivingTeam[],2,FALSE),"HelpDesk")</f>
        <v>HelpDesk</v>
      </c>
      <c r="Z1198" s="67">
        <f t="shared" si="220"/>
        <v>44893.104988425897</v>
      </c>
      <c r="AA1198" s="68">
        <f t="shared" si="221"/>
        <v>44889</v>
      </c>
      <c r="AB1198" s="69" t="b">
        <f t="shared" si="222"/>
        <v>1</v>
      </c>
      <c r="AC1198" s="70">
        <f t="shared" si="223"/>
        <v>3</v>
      </c>
      <c r="AD1198" s="67">
        <f t="shared" si="224"/>
        <v>44893.104988425897</v>
      </c>
      <c r="AE1198" s="67">
        <f>VLOOKUP(V1198,'Branch Wise Work Timelines'!C:G,3,FALSE)+AA1198</f>
        <v>44889.416666666664</v>
      </c>
      <c r="AF1198" s="67">
        <f>IF(V1198="Bangalore",VLOOKUP(V1198,'Branch Wise Work Timelines'!C:G,4,FALSE)+AA1198+1,IF(V1198="Mumbai",VLOOKUP(V1198,'Branch Wise Work Timelines'!C:G,4,FALSE)+AA1198+1,VLOOKUP(V1198,'Branch Wise Work Timelines'!C:G,4,FALSE)+AA1198))</f>
        <v>44890.104166666664</v>
      </c>
      <c r="AG1198" s="67">
        <f>WORKDAY.INTL(AA1198,1,11)+VLOOKUP(V1198,'Branch Wise Work Timelines'!C:G,3,FALSE)</f>
        <v>44890.416666666664</v>
      </c>
      <c r="AH1198" s="69" t="str">
        <f t="shared" ca="1" si="225"/>
        <v>Out of TAT</v>
      </c>
      <c r="AI1198" s="69">
        <f t="shared" ca="1" si="226"/>
        <v>20436</v>
      </c>
      <c r="AJ1198" s="69" t="str">
        <f ca="1">IF(AI1198&lt;0,"0-12",IFERROR(VLOOKUP(AI1198,Breakup[],2,FALSE),"&gt;24"))</f>
        <v>&gt;24</v>
      </c>
      <c r="AK1198" s="69" t="str">
        <f>VLOOKUP(V1198,Master!B:D,3,FALSE)</f>
        <v>South</v>
      </c>
      <c r="AL1198" s="69" t="str">
        <f t="shared" si="227"/>
        <v>Bangalore</v>
      </c>
    </row>
    <row r="1199" spans="1:38">
      <c r="A1199" s="13" t="s">
        <v>2702</v>
      </c>
      <c r="B1199" s="54">
        <v>44695.685326122701</v>
      </c>
      <c r="C1199" s="13" t="s">
        <v>826</v>
      </c>
      <c r="D1199" s="13">
        <v>955</v>
      </c>
      <c r="E1199" s="13" t="s">
        <v>2703</v>
      </c>
      <c r="F1199" s="13" t="s">
        <v>24</v>
      </c>
      <c r="G1199" s="14">
        <v>1653016587121</v>
      </c>
      <c r="H1199" s="55">
        <v>0.96643518518518501</v>
      </c>
      <c r="I1199" s="33">
        <v>44883.966435185197</v>
      </c>
      <c r="J1199" s="58">
        <v>44883</v>
      </c>
      <c r="K1199" s="13" t="s">
        <v>213</v>
      </c>
      <c r="L1199" s="13" t="s">
        <v>30</v>
      </c>
      <c r="M1199" s="13" t="s">
        <v>826</v>
      </c>
      <c r="N1199" s="13" t="s">
        <v>206</v>
      </c>
      <c r="O1199" s="33" t="s">
        <v>38</v>
      </c>
      <c r="P1199" s="58" t="s">
        <v>38</v>
      </c>
      <c r="Q1199" s="33" t="s">
        <v>207</v>
      </c>
      <c r="R1199" s="14" t="s">
        <v>38</v>
      </c>
      <c r="S1199" s="13" t="s">
        <v>216</v>
      </c>
      <c r="T1199" s="13" t="s">
        <v>278</v>
      </c>
      <c r="U1199" s="33">
        <f t="shared" ca="1" si="216"/>
        <v>45744.56914039352</v>
      </c>
      <c r="V1199" s="13" t="str">
        <f t="shared" si="217"/>
        <v>Bangalore</v>
      </c>
      <c r="W1199" s="13" t="str">
        <f t="shared" si="218"/>
        <v>DOMI</v>
      </c>
      <c r="X1199" s="13">
        <f t="shared" si="219"/>
        <v>23</v>
      </c>
      <c r="Y1199" s="13" t="str">
        <f>IFERROR(VLOOKUP(C1199,ReceivingTeam[],2,FALSE),"HelpDesk")</f>
        <v>HelpDesk</v>
      </c>
      <c r="Z1199" s="67">
        <f t="shared" si="220"/>
        <v>44887.278935185197</v>
      </c>
      <c r="AA1199" s="68">
        <f t="shared" si="221"/>
        <v>44883</v>
      </c>
      <c r="AB1199" s="69" t="b">
        <f t="shared" si="222"/>
        <v>1</v>
      </c>
      <c r="AC1199" s="70">
        <f t="shared" si="223"/>
        <v>3</v>
      </c>
      <c r="AD1199" s="67">
        <f t="shared" si="224"/>
        <v>44887.278935185197</v>
      </c>
      <c r="AE1199" s="67">
        <f>VLOOKUP(V1199,'Branch Wise Work Timelines'!C:G,3,FALSE)+AA1199</f>
        <v>44883.416666666664</v>
      </c>
      <c r="AF1199" s="67">
        <f>IF(V1199="Bangalore",VLOOKUP(V1199,'Branch Wise Work Timelines'!C:G,4,FALSE)+AA1199+1,IF(V1199="Mumbai",VLOOKUP(V1199,'Branch Wise Work Timelines'!C:G,4,FALSE)+AA1199+1,VLOOKUP(V1199,'Branch Wise Work Timelines'!C:G,4,FALSE)+AA1199))</f>
        <v>44884.104166666664</v>
      </c>
      <c r="AG1199" s="67">
        <f>WORKDAY.INTL(AA1199,1,11)+VLOOKUP(V1199,'Branch Wise Work Timelines'!C:G,3,FALSE)</f>
        <v>44884.416666666664</v>
      </c>
      <c r="AH1199" s="69" t="str">
        <f t="shared" ca="1" si="225"/>
        <v>Out of TAT</v>
      </c>
      <c r="AI1199" s="69">
        <f t="shared" ca="1" si="226"/>
        <v>20575</v>
      </c>
      <c r="AJ1199" s="69" t="str">
        <f ca="1">IF(AI1199&lt;0,"0-12",IFERROR(VLOOKUP(AI1199,Breakup[],2,FALSE),"&gt;24"))</f>
        <v>&gt;24</v>
      </c>
      <c r="AK1199" s="69" t="str">
        <f>VLOOKUP(V1199,Master!B:D,3,FALSE)</f>
        <v>South</v>
      </c>
      <c r="AL1199" s="69" t="str">
        <f t="shared" si="227"/>
        <v>Bangalore</v>
      </c>
    </row>
    <row r="1200" spans="1:38">
      <c r="A1200" s="13" t="s">
        <v>2704</v>
      </c>
      <c r="B1200" s="54">
        <v>44700.787838541699</v>
      </c>
      <c r="C1200" s="13" t="s">
        <v>2595</v>
      </c>
      <c r="D1200" s="13">
        <v>1046</v>
      </c>
      <c r="E1200" s="13" t="s">
        <v>2705</v>
      </c>
      <c r="F1200" s="13" t="s">
        <v>24</v>
      </c>
      <c r="G1200" s="14">
        <v>1653018475367</v>
      </c>
      <c r="H1200" s="55">
        <v>0.60261574074074098</v>
      </c>
      <c r="I1200" s="33">
        <v>44884.602615740703</v>
      </c>
      <c r="J1200" s="58">
        <v>44884</v>
      </c>
      <c r="K1200" s="13" t="s">
        <v>213</v>
      </c>
      <c r="L1200" s="13" t="s">
        <v>30</v>
      </c>
      <c r="M1200" s="13" t="s">
        <v>826</v>
      </c>
      <c r="N1200" s="13" t="s">
        <v>206</v>
      </c>
      <c r="O1200" s="33" t="s">
        <v>38</v>
      </c>
      <c r="P1200" s="58" t="s">
        <v>38</v>
      </c>
      <c r="Q1200" s="33" t="s">
        <v>207</v>
      </c>
      <c r="R1200" s="14" t="s">
        <v>38</v>
      </c>
      <c r="S1200" s="13" t="s">
        <v>216</v>
      </c>
      <c r="T1200" s="13" t="s">
        <v>278</v>
      </c>
      <c r="U1200" s="33">
        <f t="shared" ca="1" si="216"/>
        <v>45744.56914039352</v>
      </c>
      <c r="V1200" s="13" t="str">
        <f t="shared" si="217"/>
        <v>Bangalore</v>
      </c>
      <c r="W1200" s="13" t="str">
        <f t="shared" si="218"/>
        <v>DOMI</v>
      </c>
      <c r="X1200" s="13">
        <f t="shared" si="219"/>
        <v>14</v>
      </c>
      <c r="Y1200" s="13" t="str">
        <f>IFERROR(VLOOKUP(C1200,ReceivingTeam[],2,FALSE),"HelpDesk")</f>
        <v>HelpDesk</v>
      </c>
      <c r="Z1200" s="67">
        <f t="shared" si="220"/>
        <v>44888.915115740703</v>
      </c>
      <c r="AA1200" s="68">
        <f t="shared" si="221"/>
        <v>44884</v>
      </c>
      <c r="AB1200" s="69" t="b">
        <f t="shared" si="222"/>
        <v>1</v>
      </c>
      <c r="AC1200" s="70">
        <f t="shared" si="223"/>
        <v>3</v>
      </c>
      <c r="AD1200" s="67">
        <f t="shared" si="224"/>
        <v>44888.915115740703</v>
      </c>
      <c r="AE1200" s="67">
        <f>VLOOKUP(V1200,'Branch Wise Work Timelines'!C:G,3,FALSE)+AA1200</f>
        <v>44884.416666666664</v>
      </c>
      <c r="AF1200" s="67">
        <f>IF(V1200="Bangalore",VLOOKUP(V1200,'Branch Wise Work Timelines'!C:G,4,FALSE)+AA1200+1,IF(V1200="Mumbai",VLOOKUP(V1200,'Branch Wise Work Timelines'!C:G,4,FALSE)+AA1200+1,VLOOKUP(V1200,'Branch Wise Work Timelines'!C:G,4,FALSE)+AA1200))</f>
        <v>44885.104166666664</v>
      </c>
      <c r="AG1200" s="67">
        <f>WORKDAY.INTL(AA1200,1,11)+VLOOKUP(V1200,'Branch Wise Work Timelines'!C:G,3,FALSE)</f>
        <v>44886.416666666664</v>
      </c>
      <c r="AH1200" s="69" t="str">
        <f t="shared" ca="1" si="225"/>
        <v>Out of TAT</v>
      </c>
      <c r="AI1200" s="69">
        <f t="shared" ca="1" si="226"/>
        <v>20536</v>
      </c>
      <c r="AJ1200" s="69" t="str">
        <f ca="1">IF(AI1200&lt;0,"0-12",IFERROR(VLOOKUP(AI1200,Breakup[],2,FALSE),"&gt;24"))</f>
        <v>&gt;24</v>
      </c>
      <c r="AK1200" s="69" t="str">
        <f>VLOOKUP(V1200,Master!B:D,3,FALSE)</f>
        <v>South</v>
      </c>
      <c r="AL1200" s="69" t="str">
        <f t="shared" si="227"/>
        <v>Bangalore</v>
      </c>
    </row>
    <row r="1201" spans="1:38">
      <c r="A1201" s="13" t="s">
        <v>2706</v>
      </c>
      <c r="B1201" s="54">
        <v>44695.686233298598</v>
      </c>
      <c r="C1201" s="13" t="s">
        <v>826</v>
      </c>
      <c r="D1201" s="13">
        <v>256</v>
      </c>
      <c r="E1201" s="13" t="s">
        <v>2707</v>
      </c>
      <c r="F1201" s="13" t="s">
        <v>24</v>
      </c>
      <c r="G1201" s="14">
        <v>1653016587121</v>
      </c>
      <c r="H1201" s="55">
        <v>0.90274305555555501</v>
      </c>
      <c r="I1201" s="33">
        <v>44889.902743055602</v>
      </c>
      <c r="J1201" s="58">
        <v>44889</v>
      </c>
      <c r="K1201" s="13" t="s">
        <v>213</v>
      </c>
      <c r="L1201" s="13" t="s">
        <v>30</v>
      </c>
      <c r="M1201" s="13" t="s">
        <v>826</v>
      </c>
      <c r="N1201" s="13" t="s">
        <v>206</v>
      </c>
      <c r="O1201" s="33" t="s">
        <v>38</v>
      </c>
      <c r="P1201" s="58" t="s">
        <v>38</v>
      </c>
      <c r="Q1201" s="33" t="s">
        <v>207</v>
      </c>
      <c r="R1201" s="14" t="s">
        <v>38</v>
      </c>
      <c r="S1201" s="13" t="s">
        <v>216</v>
      </c>
      <c r="T1201" s="13" t="s">
        <v>278</v>
      </c>
      <c r="U1201" s="33">
        <f t="shared" ca="1" si="216"/>
        <v>45744.56914039352</v>
      </c>
      <c r="V1201" s="13" t="str">
        <f t="shared" si="217"/>
        <v>Bangalore</v>
      </c>
      <c r="W1201" s="13" t="str">
        <f t="shared" si="218"/>
        <v>DOMI</v>
      </c>
      <c r="X1201" s="13">
        <f t="shared" si="219"/>
        <v>21</v>
      </c>
      <c r="Y1201" s="13" t="str">
        <f>IFERROR(VLOOKUP(C1201,ReceivingTeam[],2,FALSE),"HelpDesk")</f>
        <v>HelpDesk</v>
      </c>
      <c r="Z1201" s="67">
        <f t="shared" si="220"/>
        <v>44893.215243055602</v>
      </c>
      <c r="AA1201" s="68">
        <f t="shared" si="221"/>
        <v>44889</v>
      </c>
      <c r="AB1201" s="69" t="b">
        <f t="shared" si="222"/>
        <v>1</v>
      </c>
      <c r="AC1201" s="70">
        <f t="shared" si="223"/>
        <v>3</v>
      </c>
      <c r="AD1201" s="67">
        <f t="shared" si="224"/>
        <v>44893.215243055602</v>
      </c>
      <c r="AE1201" s="67">
        <f>VLOOKUP(V1201,'Branch Wise Work Timelines'!C:G,3,FALSE)+AA1201</f>
        <v>44889.416666666664</v>
      </c>
      <c r="AF1201" s="67">
        <f>IF(V1201="Bangalore",VLOOKUP(V1201,'Branch Wise Work Timelines'!C:G,4,FALSE)+AA1201+1,IF(V1201="Mumbai",VLOOKUP(V1201,'Branch Wise Work Timelines'!C:G,4,FALSE)+AA1201+1,VLOOKUP(V1201,'Branch Wise Work Timelines'!C:G,4,FALSE)+AA1201))</f>
        <v>44890.104166666664</v>
      </c>
      <c r="AG1201" s="67">
        <f>WORKDAY.INTL(AA1201,1,11)+VLOOKUP(V1201,'Branch Wise Work Timelines'!C:G,3,FALSE)</f>
        <v>44890.416666666664</v>
      </c>
      <c r="AH1201" s="69" t="str">
        <f t="shared" ca="1" si="225"/>
        <v>Out of TAT</v>
      </c>
      <c r="AI1201" s="69">
        <f t="shared" ca="1" si="226"/>
        <v>20433</v>
      </c>
      <c r="AJ1201" s="69" t="str">
        <f ca="1">IF(AI1201&lt;0,"0-12",IFERROR(VLOOKUP(AI1201,Breakup[],2,FALSE),"&gt;24"))</f>
        <v>&gt;24</v>
      </c>
      <c r="AK1201" s="69" t="str">
        <f>VLOOKUP(V1201,Master!B:D,3,FALSE)</f>
        <v>South</v>
      </c>
      <c r="AL1201" s="69" t="str">
        <f t="shared" si="227"/>
        <v>Bangalore</v>
      </c>
    </row>
    <row r="1202" spans="1:38">
      <c r="A1202" s="13" t="s">
        <v>2708</v>
      </c>
      <c r="B1202" s="54">
        <v>44695.6866520486</v>
      </c>
      <c r="C1202" s="13" t="s">
        <v>826</v>
      </c>
      <c r="D1202" s="13">
        <v>1272</v>
      </c>
      <c r="E1202" s="13" t="s">
        <v>2709</v>
      </c>
      <c r="F1202" s="13" t="s">
        <v>24</v>
      </c>
      <c r="G1202" s="14">
        <v>1653016587121</v>
      </c>
      <c r="H1202" s="55">
        <v>0.439884259259259</v>
      </c>
      <c r="I1202" s="33">
        <v>44889.4398842593</v>
      </c>
      <c r="J1202" s="58">
        <v>44889</v>
      </c>
      <c r="K1202" s="13" t="s">
        <v>213</v>
      </c>
      <c r="L1202" s="13" t="s">
        <v>30</v>
      </c>
      <c r="M1202" s="13" t="s">
        <v>826</v>
      </c>
      <c r="N1202" s="13" t="s">
        <v>206</v>
      </c>
      <c r="O1202" s="33" t="s">
        <v>38</v>
      </c>
      <c r="P1202" s="58" t="s">
        <v>38</v>
      </c>
      <c r="Q1202" s="33" t="s">
        <v>207</v>
      </c>
      <c r="R1202" s="14" t="s">
        <v>38</v>
      </c>
      <c r="S1202" s="13" t="s">
        <v>216</v>
      </c>
      <c r="T1202" s="13" t="s">
        <v>278</v>
      </c>
      <c r="U1202" s="33">
        <f t="shared" ca="1" si="216"/>
        <v>45744.56914039352</v>
      </c>
      <c r="V1202" s="13" t="str">
        <f t="shared" si="217"/>
        <v>Bangalore</v>
      </c>
      <c r="W1202" s="13" t="str">
        <f t="shared" si="218"/>
        <v>DOMI</v>
      </c>
      <c r="X1202" s="13">
        <f t="shared" si="219"/>
        <v>10</v>
      </c>
      <c r="Y1202" s="13" t="str">
        <f>IFERROR(VLOOKUP(C1202,ReceivingTeam[],2,FALSE),"HelpDesk")</f>
        <v>HelpDesk</v>
      </c>
      <c r="Z1202" s="67">
        <f t="shared" si="220"/>
        <v>44892.7523842593</v>
      </c>
      <c r="AA1202" s="68">
        <f t="shared" si="221"/>
        <v>44889</v>
      </c>
      <c r="AB1202" s="69" t="b">
        <f t="shared" si="222"/>
        <v>1</v>
      </c>
      <c r="AC1202" s="70">
        <f t="shared" si="223"/>
        <v>3</v>
      </c>
      <c r="AD1202" s="67">
        <f t="shared" si="224"/>
        <v>44892.7523842593</v>
      </c>
      <c r="AE1202" s="67">
        <f>VLOOKUP(V1202,'Branch Wise Work Timelines'!C:G,3,FALSE)+AA1202</f>
        <v>44889.416666666664</v>
      </c>
      <c r="AF1202" s="67">
        <f>IF(V1202="Bangalore",VLOOKUP(V1202,'Branch Wise Work Timelines'!C:G,4,FALSE)+AA1202+1,IF(V1202="Mumbai",VLOOKUP(V1202,'Branch Wise Work Timelines'!C:G,4,FALSE)+AA1202+1,VLOOKUP(V1202,'Branch Wise Work Timelines'!C:G,4,FALSE)+AA1202))</f>
        <v>44890.104166666664</v>
      </c>
      <c r="AG1202" s="67">
        <f>WORKDAY.INTL(AA1202,1,11)+VLOOKUP(V1202,'Branch Wise Work Timelines'!C:G,3,FALSE)</f>
        <v>44890.416666666664</v>
      </c>
      <c r="AH1202" s="69" t="str">
        <f t="shared" ca="1" si="225"/>
        <v>Out of TAT</v>
      </c>
      <c r="AI1202" s="69">
        <f t="shared" ca="1" si="226"/>
        <v>20444</v>
      </c>
      <c r="AJ1202" s="69" t="str">
        <f ca="1">IF(AI1202&lt;0,"0-12",IFERROR(VLOOKUP(AI1202,Breakup[],2,FALSE),"&gt;24"))</f>
        <v>&gt;24</v>
      </c>
      <c r="AK1202" s="69" t="str">
        <f>VLOOKUP(V1202,Master!B:D,3,FALSE)</f>
        <v>South</v>
      </c>
      <c r="AL1202" s="69" t="str">
        <f t="shared" si="227"/>
        <v>Bangalore</v>
      </c>
    </row>
    <row r="1203" spans="1:38">
      <c r="A1203" s="13" t="s">
        <v>2710</v>
      </c>
      <c r="B1203" s="54">
        <v>44695.687001388898</v>
      </c>
      <c r="C1203" s="13" t="s">
        <v>826</v>
      </c>
      <c r="D1203" s="13">
        <v>968</v>
      </c>
      <c r="E1203" s="13" t="s">
        <v>2711</v>
      </c>
      <c r="F1203" s="13" t="s">
        <v>24</v>
      </c>
      <c r="G1203" s="14">
        <v>1653016587121</v>
      </c>
      <c r="H1203" s="55">
        <v>7.8391203703703699E-2</v>
      </c>
      <c r="I1203" s="33">
        <v>44881.0783912037</v>
      </c>
      <c r="J1203" s="58">
        <v>44881</v>
      </c>
      <c r="K1203" s="13" t="s">
        <v>213</v>
      </c>
      <c r="L1203" s="13" t="s">
        <v>30</v>
      </c>
      <c r="M1203" s="13" t="s">
        <v>826</v>
      </c>
      <c r="N1203" s="13" t="s">
        <v>206</v>
      </c>
      <c r="O1203" s="33" t="s">
        <v>38</v>
      </c>
      <c r="P1203" s="58" t="s">
        <v>38</v>
      </c>
      <c r="Q1203" s="33" t="s">
        <v>207</v>
      </c>
      <c r="R1203" s="14" t="s">
        <v>38</v>
      </c>
      <c r="S1203" s="13" t="s">
        <v>216</v>
      </c>
      <c r="T1203" s="13" t="s">
        <v>278</v>
      </c>
      <c r="U1203" s="33">
        <f t="shared" ca="1" si="216"/>
        <v>45744.56914039352</v>
      </c>
      <c r="V1203" s="13" t="str">
        <f t="shared" si="217"/>
        <v>Bangalore</v>
      </c>
      <c r="W1203" s="13" t="str">
        <f t="shared" si="218"/>
        <v>DOMI</v>
      </c>
      <c r="X1203" s="13">
        <f t="shared" si="219"/>
        <v>1</v>
      </c>
      <c r="Y1203" s="13" t="str">
        <f>IFERROR(VLOOKUP(C1203,ReceivingTeam[],2,FALSE),"HelpDesk")</f>
        <v>HelpDesk</v>
      </c>
      <c r="Z1203" s="67">
        <f t="shared" si="220"/>
        <v>44884.729166666664</v>
      </c>
      <c r="AA1203" s="68">
        <f t="shared" si="221"/>
        <v>44881</v>
      </c>
      <c r="AB1203" s="69" t="b">
        <f t="shared" si="222"/>
        <v>1</v>
      </c>
      <c r="AC1203" s="70">
        <f t="shared" si="223"/>
        <v>3</v>
      </c>
      <c r="AD1203" s="67">
        <f t="shared" si="224"/>
        <v>44884.729166666664</v>
      </c>
      <c r="AE1203" s="67">
        <f>VLOOKUP(V1203,'Branch Wise Work Timelines'!C:G,3,FALSE)+AA1203</f>
        <v>44881.416666666664</v>
      </c>
      <c r="AF1203" s="67">
        <f>IF(V1203="Bangalore",VLOOKUP(V1203,'Branch Wise Work Timelines'!C:G,4,FALSE)+AA1203+1,IF(V1203="Mumbai",VLOOKUP(V1203,'Branch Wise Work Timelines'!C:G,4,FALSE)+AA1203+1,VLOOKUP(V1203,'Branch Wise Work Timelines'!C:G,4,FALSE)+AA1203))</f>
        <v>44882.104166666664</v>
      </c>
      <c r="AG1203" s="67">
        <f>WORKDAY.INTL(AA1203,1,11)+VLOOKUP(V1203,'Branch Wise Work Timelines'!C:G,3,FALSE)</f>
        <v>44882.416666666664</v>
      </c>
      <c r="AH1203" s="69" t="str">
        <f t="shared" ca="1" si="225"/>
        <v>Out of TAT</v>
      </c>
      <c r="AI1203" s="69">
        <f t="shared" ca="1" si="226"/>
        <v>20637</v>
      </c>
      <c r="AJ1203" s="69" t="str">
        <f ca="1">IF(AI1203&lt;0,"0-12",IFERROR(VLOOKUP(AI1203,Breakup[],2,FALSE),"&gt;24"))</f>
        <v>&gt;24</v>
      </c>
      <c r="AK1203" s="69" t="str">
        <f>VLOOKUP(V1203,Master!B:D,3,FALSE)</f>
        <v>South</v>
      </c>
      <c r="AL1203" s="69" t="str">
        <f t="shared" si="227"/>
        <v>Bangalore</v>
      </c>
    </row>
    <row r="1204" spans="1:38">
      <c r="A1204" s="13" t="s">
        <v>2712</v>
      </c>
      <c r="B1204" s="54">
        <v>44695.6873669329</v>
      </c>
      <c r="C1204" s="13" t="s">
        <v>826</v>
      </c>
      <c r="D1204" s="13">
        <v>1229</v>
      </c>
      <c r="E1204" s="13" t="s">
        <v>2713</v>
      </c>
      <c r="F1204" s="13" t="s">
        <v>24</v>
      </c>
      <c r="G1204" s="14">
        <v>1653016587121</v>
      </c>
      <c r="H1204" s="55">
        <v>4.9537037037036998E-3</v>
      </c>
      <c r="I1204" s="33">
        <v>44889.004953703698</v>
      </c>
      <c r="J1204" s="58">
        <v>44889</v>
      </c>
      <c r="K1204" s="13" t="s">
        <v>213</v>
      </c>
      <c r="L1204" s="13" t="s">
        <v>30</v>
      </c>
      <c r="M1204" s="13" t="s">
        <v>826</v>
      </c>
      <c r="N1204" s="13" t="s">
        <v>206</v>
      </c>
      <c r="O1204" s="33" t="s">
        <v>38</v>
      </c>
      <c r="P1204" s="58" t="s">
        <v>38</v>
      </c>
      <c r="Q1204" s="33" t="s">
        <v>207</v>
      </c>
      <c r="R1204" s="14" t="s">
        <v>38</v>
      </c>
      <c r="S1204" s="13" t="s">
        <v>216</v>
      </c>
      <c r="T1204" s="13" t="s">
        <v>278</v>
      </c>
      <c r="U1204" s="33">
        <f t="shared" ca="1" si="216"/>
        <v>45744.56914039352</v>
      </c>
      <c r="V1204" s="13" t="str">
        <f t="shared" si="217"/>
        <v>Bangalore</v>
      </c>
      <c r="W1204" s="13" t="str">
        <f t="shared" si="218"/>
        <v>DOMI</v>
      </c>
      <c r="X1204" s="13">
        <f t="shared" si="219"/>
        <v>0</v>
      </c>
      <c r="Y1204" s="13" t="str">
        <f>IFERROR(VLOOKUP(C1204,ReceivingTeam[],2,FALSE),"HelpDesk")</f>
        <v>HelpDesk</v>
      </c>
      <c r="Z1204" s="67">
        <f t="shared" si="220"/>
        <v>44892.729166666664</v>
      </c>
      <c r="AA1204" s="68">
        <f t="shared" si="221"/>
        <v>44889</v>
      </c>
      <c r="AB1204" s="69" t="b">
        <f t="shared" si="222"/>
        <v>1</v>
      </c>
      <c r="AC1204" s="70">
        <f t="shared" si="223"/>
        <v>3</v>
      </c>
      <c r="AD1204" s="67">
        <f t="shared" si="224"/>
        <v>44892.729166666664</v>
      </c>
      <c r="AE1204" s="67">
        <f>VLOOKUP(V1204,'Branch Wise Work Timelines'!C:G,3,FALSE)+AA1204</f>
        <v>44889.416666666664</v>
      </c>
      <c r="AF1204" s="67">
        <f>IF(V1204="Bangalore",VLOOKUP(V1204,'Branch Wise Work Timelines'!C:G,4,FALSE)+AA1204+1,IF(V1204="Mumbai",VLOOKUP(V1204,'Branch Wise Work Timelines'!C:G,4,FALSE)+AA1204+1,VLOOKUP(V1204,'Branch Wise Work Timelines'!C:G,4,FALSE)+AA1204))</f>
        <v>44890.104166666664</v>
      </c>
      <c r="AG1204" s="67">
        <f>WORKDAY.INTL(AA1204,1,11)+VLOOKUP(V1204,'Branch Wise Work Timelines'!C:G,3,FALSE)</f>
        <v>44890.416666666664</v>
      </c>
      <c r="AH1204" s="69" t="str">
        <f t="shared" ca="1" si="225"/>
        <v>Out of TAT</v>
      </c>
      <c r="AI1204" s="69">
        <f t="shared" ca="1" si="226"/>
        <v>20445</v>
      </c>
      <c r="AJ1204" s="69" t="str">
        <f ca="1">IF(AI1204&lt;0,"0-12",IFERROR(VLOOKUP(AI1204,Breakup[],2,FALSE),"&gt;24"))</f>
        <v>&gt;24</v>
      </c>
      <c r="AK1204" s="69" t="str">
        <f>VLOOKUP(V1204,Master!B:D,3,FALSE)</f>
        <v>South</v>
      </c>
      <c r="AL1204" s="69" t="str">
        <f t="shared" si="227"/>
        <v>Bangalore</v>
      </c>
    </row>
    <row r="1205" spans="1:38">
      <c r="A1205" s="13" t="s">
        <v>2714</v>
      </c>
      <c r="B1205" s="54">
        <v>44695.687770104203</v>
      </c>
      <c r="C1205" s="13" t="s">
        <v>826</v>
      </c>
      <c r="D1205" s="13">
        <v>427</v>
      </c>
      <c r="E1205" s="13" t="s">
        <v>2715</v>
      </c>
      <c r="F1205" s="13" t="s">
        <v>24</v>
      </c>
      <c r="G1205" s="14">
        <v>1653016587121</v>
      </c>
      <c r="H1205" s="55">
        <v>0.22820601851851899</v>
      </c>
      <c r="I1205" s="33">
        <v>44890.228206018503</v>
      </c>
      <c r="J1205" s="58">
        <v>44890</v>
      </c>
      <c r="K1205" s="13" t="s">
        <v>213</v>
      </c>
      <c r="L1205" s="13" t="s">
        <v>30</v>
      </c>
      <c r="M1205" s="13" t="s">
        <v>826</v>
      </c>
      <c r="N1205" s="13" t="s">
        <v>206</v>
      </c>
      <c r="O1205" s="33" t="s">
        <v>38</v>
      </c>
      <c r="P1205" s="58" t="s">
        <v>38</v>
      </c>
      <c r="Q1205" s="33" t="s">
        <v>207</v>
      </c>
      <c r="R1205" s="14" t="s">
        <v>38</v>
      </c>
      <c r="S1205" s="13" t="s">
        <v>216</v>
      </c>
      <c r="T1205" s="13" t="s">
        <v>278</v>
      </c>
      <c r="U1205" s="33">
        <f t="shared" ca="1" si="216"/>
        <v>45744.56914039352</v>
      </c>
      <c r="V1205" s="13" t="str">
        <f t="shared" si="217"/>
        <v>Bangalore</v>
      </c>
      <c r="W1205" s="13" t="str">
        <f t="shared" si="218"/>
        <v>DOMI</v>
      </c>
      <c r="X1205" s="13">
        <f t="shared" si="219"/>
        <v>5</v>
      </c>
      <c r="Y1205" s="13" t="str">
        <f>IFERROR(VLOOKUP(C1205,ReceivingTeam[],2,FALSE),"HelpDesk")</f>
        <v>HelpDesk</v>
      </c>
      <c r="Z1205" s="67">
        <f t="shared" si="220"/>
        <v>44893.729166666664</v>
      </c>
      <c r="AA1205" s="68">
        <f t="shared" si="221"/>
        <v>44890</v>
      </c>
      <c r="AB1205" s="69" t="b">
        <f t="shared" si="222"/>
        <v>1</v>
      </c>
      <c r="AC1205" s="70">
        <f t="shared" si="223"/>
        <v>3</v>
      </c>
      <c r="AD1205" s="67">
        <f t="shared" si="224"/>
        <v>44893.729166666664</v>
      </c>
      <c r="AE1205" s="67">
        <f>VLOOKUP(V1205,'Branch Wise Work Timelines'!C:G,3,FALSE)+AA1205</f>
        <v>44890.416666666664</v>
      </c>
      <c r="AF1205" s="67">
        <f>IF(V1205="Bangalore",VLOOKUP(V1205,'Branch Wise Work Timelines'!C:G,4,FALSE)+AA1205+1,IF(V1205="Mumbai",VLOOKUP(V1205,'Branch Wise Work Timelines'!C:G,4,FALSE)+AA1205+1,VLOOKUP(V1205,'Branch Wise Work Timelines'!C:G,4,FALSE)+AA1205))</f>
        <v>44891.104166666664</v>
      </c>
      <c r="AG1205" s="67">
        <f>WORKDAY.INTL(AA1205,1,11)+VLOOKUP(V1205,'Branch Wise Work Timelines'!C:G,3,FALSE)</f>
        <v>44891.416666666664</v>
      </c>
      <c r="AH1205" s="69" t="str">
        <f t="shared" ca="1" si="225"/>
        <v>Out of TAT</v>
      </c>
      <c r="AI1205" s="69">
        <f t="shared" ca="1" si="226"/>
        <v>20421</v>
      </c>
      <c r="AJ1205" s="69" t="str">
        <f ca="1">IF(AI1205&lt;0,"0-12",IFERROR(VLOOKUP(AI1205,Breakup[],2,FALSE),"&gt;24"))</f>
        <v>&gt;24</v>
      </c>
      <c r="AK1205" s="69" t="str">
        <f>VLOOKUP(V1205,Master!B:D,3,FALSE)</f>
        <v>South</v>
      </c>
      <c r="AL1205" s="69" t="str">
        <f t="shared" si="227"/>
        <v>Bangalore</v>
      </c>
    </row>
    <row r="1206" spans="1:38">
      <c r="A1206" s="13" t="s">
        <v>2716</v>
      </c>
      <c r="B1206" s="54">
        <v>44695.682361076397</v>
      </c>
      <c r="C1206" s="13" t="s">
        <v>826</v>
      </c>
      <c r="D1206" s="13">
        <v>542</v>
      </c>
      <c r="E1206" s="13" t="s">
        <v>2717</v>
      </c>
      <c r="F1206" s="13" t="s">
        <v>24</v>
      </c>
      <c r="G1206" s="14">
        <v>1653016587121</v>
      </c>
      <c r="H1206" s="55">
        <v>0.82331018518518495</v>
      </c>
      <c r="I1206" s="33">
        <v>44881.823310185202</v>
      </c>
      <c r="J1206" s="58">
        <v>44881</v>
      </c>
      <c r="K1206" s="13" t="s">
        <v>213</v>
      </c>
      <c r="L1206" s="13" t="s">
        <v>30</v>
      </c>
      <c r="M1206" s="13" t="s">
        <v>826</v>
      </c>
      <c r="N1206" s="13" t="s">
        <v>206</v>
      </c>
      <c r="O1206" s="33" t="s">
        <v>38</v>
      </c>
      <c r="P1206" s="58" t="s">
        <v>38</v>
      </c>
      <c r="Q1206" s="33" t="s">
        <v>207</v>
      </c>
      <c r="R1206" s="14" t="s">
        <v>38</v>
      </c>
      <c r="S1206" s="13" t="s">
        <v>216</v>
      </c>
      <c r="T1206" s="13" t="s">
        <v>278</v>
      </c>
      <c r="U1206" s="33">
        <f t="shared" ca="1" si="216"/>
        <v>45744.56914039352</v>
      </c>
      <c r="V1206" s="13" t="str">
        <f t="shared" si="217"/>
        <v>Bangalore</v>
      </c>
      <c r="W1206" s="13" t="str">
        <f t="shared" si="218"/>
        <v>DOMI</v>
      </c>
      <c r="X1206" s="13">
        <f t="shared" si="219"/>
        <v>19</v>
      </c>
      <c r="Y1206" s="13" t="str">
        <f>IFERROR(VLOOKUP(C1206,ReceivingTeam[],2,FALSE),"HelpDesk")</f>
        <v>HelpDesk</v>
      </c>
      <c r="Z1206" s="67">
        <f t="shared" si="220"/>
        <v>44885.135810185202</v>
      </c>
      <c r="AA1206" s="68">
        <f t="shared" si="221"/>
        <v>44881</v>
      </c>
      <c r="AB1206" s="69" t="b">
        <f t="shared" si="222"/>
        <v>1</v>
      </c>
      <c r="AC1206" s="70">
        <f t="shared" si="223"/>
        <v>3</v>
      </c>
      <c r="AD1206" s="67">
        <f t="shared" si="224"/>
        <v>44885.135810185202</v>
      </c>
      <c r="AE1206" s="67">
        <f>VLOOKUP(V1206,'Branch Wise Work Timelines'!C:G,3,FALSE)+AA1206</f>
        <v>44881.416666666664</v>
      </c>
      <c r="AF1206" s="67">
        <f>IF(V1206="Bangalore",VLOOKUP(V1206,'Branch Wise Work Timelines'!C:G,4,FALSE)+AA1206+1,IF(V1206="Mumbai",VLOOKUP(V1206,'Branch Wise Work Timelines'!C:G,4,FALSE)+AA1206+1,VLOOKUP(V1206,'Branch Wise Work Timelines'!C:G,4,FALSE)+AA1206))</f>
        <v>44882.104166666664</v>
      </c>
      <c r="AG1206" s="67">
        <f>WORKDAY.INTL(AA1206,1,11)+VLOOKUP(V1206,'Branch Wise Work Timelines'!C:G,3,FALSE)</f>
        <v>44882.416666666664</v>
      </c>
      <c r="AH1206" s="69" t="str">
        <f t="shared" ca="1" si="225"/>
        <v>Out of TAT</v>
      </c>
      <c r="AI1206" s="69">
        <f t="shared" ca="1" si="226"/>
        <v>20627</v>
      </c>
      <c r="AJ1206" s="69" t="str">
        <f ca="1">IF(AI1206&lt;0,"0-12",IFERROR(VLOOKUP(AI1206,Breakup[],2,FALSE),"&gt;24"))</f>
        <v>&gt;24</v>
      </c>
      <c r="AK1206" s="69" t="str">
        <f>VLOOKUP(V1206,Master!B:D,3,FALSE)</f>
        <v>South</v>
      </c>
      <c r="AL1206" s="69" t="str">
        <f t="shared" si="227"/>
        <v>Bangalore</v>
      </c>
    </row>
    <row r="1207" spans="1:38">
      <c r="A1207" s="13" t="s">
        <v>2718</v>
      </c>
      <c r="B1207" s="54">
        <v>44695.689751886603</v>
      </c>
      <c r="C1207" s="13" t="s">
        <v>826</v>
      </c>
      <c r="D1207" s="13">
        <v>1480</v>
      </c>
      <c r="E1207" s="13" t="s">
        <v>2719</v>
      </c>
      <c r="F1207" s="13" t="s">
        <v>24</v>
      </c>
      <c r="G1207" s="14">
        <v>1653016587121</v>
      </c>
      <c r="H1207" s="55">
        <v>0.32253472222222201</v>
      </c>
      <c r="I1207" s="33">
        <v>44886.322534722203</v>
      </c>
      <c r="J1207" s="58">
        <v>44886</v>
      </c>
      <c r="K1207" s="13" t="s">
        <v>213</v>
      </c>
      <c r="L1207" s="13" t="s">
        <v>30</v>
      </c>
      <c r="M1207" s="13" t="s">
        <v>826</v>
      </c>
      <c r="N1207" s="13" t="s">
        <v>206</v>
      </c>
      <c r="O1207" s="33" t="s">
        <v>38</v>
      </c>
      <c r="P1207" s="58" t="s">
        <v>38</v>
      </c>
      <c r="Q1207" s="33" t="s">
        <v>207</v>
      </c>
      <c r="R1207" s="14" t="s">
        <v>38</v>
      </c>
      <c r="S1207" s="13" t="s">
        <v>216</v>
      </c>
      <c r="T1207" s="13" t="s">
        <v>278</v>
      </c>
      <c r="U1207" s="33">
        <f t="shared" ca="1" si="216"/>
        <v>45744.56914039352</v>
      </c>
      <c r="V1207" s="13" t="str">
        <f t="shared" si="217"/>
        <v>Bangalore</v>
      </c>
      <c r="W1207" s="13" t="str">
        <f t="shared" si="218"/>
        <v>DOMI</v>
      </c>
      <c r="X1207" s="13">
        <f t="shared" si="219"/>
        <v>7</v>
      </c>
      <c r="Y1207" s="13" t="str">
        <f>IFERROR(VLOOKUP(C1207,ReceivingTeam[],2,FALSE),"HelpDesk")</f>
        <v>HelpDesk</v>
      </c>
      <c r="Z1207" s="67">
        <f t="shared" si="220"/>
        <v>44889.729166666664</v>
      </c>
      <c r="AA1207" s="68">
        <f t="shared" si="221"/>
        <v>44886</v>
      </c>
      <c r="AB1207" s="69" t="b">
        <f t="shared" si="222"/>
        <v>1</v>
      </c>
      <c r="AC1207" s="70">
        <f t="shared" si="223"/>
        <v>3</v>
      </c>
      <c r="AD1207" s="67">
        <f t="shared" si="224"/>
        <v>44889.729166666664</v>
      </c>
      <c r="AE1207" s="67">
        <f>VLOOKUP(V1207,'Branch Wise Work Timelines'!C:G,3,FALSE)+AA1207</f>
        <v>44886.416666666664</v>
      </c>
      <c r="AF1207" s="67">
        <f>IF(V1207="Bangalore",VLOOKUP(V1207,'Branch Wise Work Timelines'!C:G,4,FALSE)+AA1207+1,IF(V1207="Mumbai",VLOOKUP(V1207,'Branch Wise Work Timelines'!C:G,4,FALSE)+AA1207+1,VLOOKUP(V1207,'Branch Wise Work Timelines'!C:G,4,FALSE)+AA1207))</f>
        <v>44887.104166666664</v>
      </c>
      <c r="AG1207" s="67">
        <f>WORKDAY.INTL(AA1207,1,11)+VLOOKUP(V1207,'Branch Wise Work Timelines'!C:G,3,FALSE)</f>
        <v>44887.416666666664</v>
      </c>
      <c r="AH1207" s="69" t="str">
        <f t="shared" ca="1" si="225"/>
        <v>Out of TAT</v>
      </c>
      <c r="AI1207" s="69">
        <f t="shared" ca="1" si="226"/>
        <v>20517</v>
      </c>
      <c r="AJ1207" s="69" t="str">
        <f ca="1">IF(AI1207&lt;0,"0-12",IFERROR(VLOOKUP(AI1207,Breakup[],2,FALSE),"&gt;24"))</f>
        <v>&gt;24</v>
      </c>
      <c r="AK1207" s="69" t="str">
        <f>VLOOKUP(V1207,Master!B:D,3,FALSE)</f>
        <v>South</v>
      </c>
      <c r="AL1207" s="69" t="str">
        <f t="shared" si="227"/>
        <v>Bangalore</v>
      </c>
    </row>
    <row r="1208" spans="1:38">
      <c r="A1208" s="13" t="s">
        <v>2720</v>
      </c>
      <c r="B1208" s="54">
        <v>44695.692492210597</v>
      </c>
      <c r="C1208" s="13" t="s">
        <v>826</v>
      </c>
      <c r="D1208" s="13">
        <v>1090</v>
      </c>
      <c r="E1208" s="13" t="s">
        <v>2721</v>
      </c>
      <c r="F1208" s="13" t="s">
        <v>24</v>
      </c>
      <c r="G1208" s="14">
        <v>1653016587121</v>
      </c>
      <c r="H1208" s="55">
        <v>0.17724537037037</v>
      </c>
      <c r="I1208" s="33">
        <v>44888.177245370403</v>
      </c>
      <c r="J1208" s="58">
        <v>44888</v>
      </c>
      <c r="K1208" s="13" t="s">
        <v>213</v>
      </c>
      <c r="L1208" s="13" t="s">
        <v>30</v>
      </c>
      <c r="M1208" s="13" t="s">
        <v>826</v>
      </c>
      <c r="N1208" s="13" t="s">
        <v>206</v>
      </c>
      <c r="O1208" s="33" t="s">
        <v>38</v>
      </c>
      <c r="P1208" s="58" t="s">
        <v>38</v>
      </c>
      <c r="Q1208" s="33" t="s">
        <v>207</v>
      </c>
      <c r="R1208" s="14" t="s">
        <v>38</v>
      </c>
      <c r="S1208" s="13" t="s">
        <v>216</v>
      </c>
      <c r="T1208" s="13" t="s">
        <v>278</v>
      </c>
      <c r="U1208" s="33">
        <f t="shared" ca="1" si="216"/>
        <v>45744.56914039352</v>
      </c>
      <c r="V1208" s="13" t="str">
        <f t="shared" si="217"/>
        <v>Bangalore</v>
      </c>
      <c r="W1208" s="13" t="str">
        <f t="shared" si="218"/>
        <v>DOMI</v>
      </c>
      <c r="X1208" s="13">
        <f t="shared" si="219"/>
        <v>4</v>
      </c>
      <c r="Y1208" s="13" t="str">
        <f>IFERROR(VLOOKUP(C1208,ReceivingTeam[],2,FALSE),"HelpDesk")</f>
        <v>HelpDesk</v>
      </c>
      <c r="Z1208" s="67">
        <f t="shared" si="220"/>
        <v>44891.729166666664</v>
      </c>
      <c r="AA1208" s="68">
        <f t="shared" si="221"/>
        <v>44888</v>
      </c>
      <c r="AB1208" s="69" t="b">
        <f t="shared" si="222"/>
        <v>1</v>
      </c>
      <c r="AC1208" s="70">
        <f t="shared" si="223"/>
        <v>3</v>
      </c>
      <c r="AD1208" s="67">
        <f t="shared" si="224"/>
        <v>44891.729166666664</v>
      </c>
      <c r="AE1208" s="67">
        <f>VLOOKUP(V1208,'Branch Wise Work Timelines'!C:G,3,FALSE)+AA1208</f>
        <v>44888.416666666664</v>
      </c>
      <c r="AF1208" s="67">
        <f>IF(V1208="Bangalore",VLOOKUP(V1208,'Branch Wise Work Timelines'!C:G,4,FALSE)+AA1208+1,IF(V1208="Mumbai",VLOOKUP(V1208,'Branch Wise Work Timelines'!C:G,4,FALSE)+AA1208+1,VLOOKUP(V1208,'Branch Wise Work Timelines'!C:G,4,FALSE)+AA1208))</f>
        <v>44889.104166666664</v>
      </c>
      <c r="AG1208" s="67">
        <f>WORKDAY.INTL(AA1208,1,11)+VLOOKUP(V1208,'Branch Wise Work Timelines'!C:G,3,FALSE)</f>
        <v>44889.416666666664</v>
      </c>
      <c r="AH1208" s="69" t="str">
        <f t="shared" ca="1" si="225"/>
        <v>Out of TAT</v>
      </c>
      <c r="AI1208" s="69">
        <f t="shared" ca="1" si="226"/>
        <v>20469</v>
      </c>
      <c r="AJ1208" s="69" t="str">
        <f ca="1">IF(AI1208&lt;0,"0-12",IFERROR(VLOOKUP(AI1208,Breakup[],2,FALSE),"&gt;24"))</f>
        <v>&gt;24</v>
      </c>
      <c r="AK1208" s="69" t="str">
        <f>VLOOKUP(V1208,Master!B:D,3,FALSE)</f>
        <v>South</v>
      </c>
      <c r="AL1208" s="69" t="str">
        <f t="shared" si="227"/>
        <v>Bangalore</v>
      </c>
    </row>
    <row r="1209" spans="1:38">
      <c r="A1209" s="13" t="s">
        <v>2722</v>
      </c>
      <c r="B1209" s="54">
        <v>44695.700602627301</v>
      </c>
      <c r="C1209" s="13" t="s">
        <v>826</v>
      </c>
      <c r="D1209" s="13">
        <v>875</v>
      </c>
      <c r="E1209" s="13" t="s">
        <v>2723</v>
      </c>
      <c r="F1209" s="13" t="s">
        <v>24</v>
      </c>
      <c r="G1209" s="14">
        <v>1653017031409</v>
      </c>
      <c r="H1209" s="55">
        <v>0.33408564814814801</v>
      </c>
      <c r="I1209" s="33">
        <v>44890.334085648101</v>
      </c>
      <c r="J1209" s="58">
        <v>44890</v>
      </c>
      <c r="K1209" s="13" t="s">
        <v>213</v>
      </c>
      <c r="L1209" s="13" t="s">
        <v>30</v>
      </c>
      <c r="M1209" s="13" t="s">
        <v>826</v>
      </c>
      <c r="N1209" s="13" t="s">
        <v>206</v>
      </c>
      <c r="O1209" s="33" t="s">
        <v>38</v>
      </c>
      <c r="P1209" s="58" t="s">
        <v>38</v>
      </c>
      <c r="Q1209" s="33" t="s">
        <v>207</v>
      </c>
      <c r="R1209" s="14" t="s">
        <v>38</v>
      </c>
      <c r="S1209" s="13" t="s">
        <v>216</v>
      </c>
      <c r="T1209" s="13" t="s">
        <v>278</v>
      </c>
      <c r="U1209" s="33">
        <f t="shared" ca="1" si="216"/>
        <v>45744.56914039352</v>
      </c>
      <c r="V1209" s="13" t="str">
        <f t="shared" si="217"/>
        <v>Bangalore</v>
      </c>
      <c r="W1209" s="13" t="str">
        <f t="shared" si="218"/>
        <v>DOMI</v>
      </c>
      <c r="X1209" s="13">
        <f t="shared" si="219"/>
        <v>8</v>
      </c>
      <c r="Y1209" s="13" t="str">
        <f>IFERROR(VLOOKUP(C1209,ReceivingTeam[],2,FALSE),"HelpDesk")</f>
        <v>HelpDesk</v>
      </c>
      <c r="Z1209" s="67">
        <f t="shared" si="220"/>
        <v>44893.729166666664</v>
      </c>
      <c r="AA1209" s="68">
        <f t="shared" si="221"/>
        <v>44890</v>
      </c>
      <c r="AB1209" s="69" t="b">
        <f t="shared" si="222"/>
        <v>1</v>
      </c>
      <c r="AC1209" s="70">
        <f t="shared" si="223"/>
        <v>3</v>
      </c>
      <c r="AD1209" s="67">
        <f t="shared" si="224"/>
        <v>44893.729166666664</v>
      </c>
      <c r="AE1209" s="67">
        <f>VLOOKUP(V1209,'Branch Wise Work Timelines'!C:G,3,FALSE)+AA1209</f>
        <v>44890.416666666664</v>
      </c>
      <c r="AF1209" s="67">
        <f>IF(V1209="Bangalore",VLOOKUP(V1209,'Branch Wise Work Timelines'!C:G,4,FALSE)+AA1209+1,IF(V1209="Mumbai",VLOOKUP(V1209,'Branch Wise Work Timelines'!C:G,4,FALSE)+AA1209+1,VLOOKUP(V1209,'Branch Wise Work Timelines'!C:G,4,FALSE)+AA1209))</f>
        <v>44891.104166666664</v>
      </c>
      <c r="AG1209" s="67">
        <f>WORKDAY.INTL(AA1209,1,11)+VLOOKUP(V1209,'Branch Wise Work Timelines'!C:G,3,FALSE)</f>
        <v>44891.416666666664</v>
      </c>
      <c r="AH1209" s="69" t="str">
        <f t="shared" ca="1" si="225"/>
        <v>Out of TAT</v>
      </c>
      <c r="AI1209" s="69">
        <f t="shared" ca="1" si="226"/>
        <v>20421</v>
      </c>
      <c r="AJ1209" s="69" t="str">
        <f ca="1">IF(AI1209&lt;0,"0-12",IFERROR(VLOOKUP(AI1209,Breakup[],2,FALSE),"&gt;24"))</f>
        <v>&gt;24</v>
      </c>
      <c r="AK1209" s="69" t="str">
        <f>VLOOKUP(V1209,Master!B:D,3,FALSE)</f>
        <v>South</v>
      </c>
      <c r="AL1209" s="69" t="str">
        <f t="shared" si="227"/>
        <v>Bangalore</v>
      </c>
    </row>
    <row r="1210" spans="1:38">
      <c r="A1210" s="13" t="s">
        <v>2724</v>
      </c>
      <c r="B1210" s="54">
        <v>44695.703075578698</v>
      </c>
      <c r="C1210" s="13" t="s">
        <v>826</v>
      </c>
      <c r="D1210" s="13">
        <v>579</v>
      </c>
      <c r="E1210" s="13" t="s">
        <v>2725</v>
      </c>
      <c r="F1210" s="13" t="s">
        <v>24</v>
      </c>
      <c r="G1210" s="14">
        <v>1653017031409</v>
      </c>
      <c r="H1210" s="55">
        <v>4.1180555555555602E-2</v>
      </c>
      <c r="I1210" s="33">
        <v>44889.0411805556</v>
      </c>
      <c r="J1210" s="58">
        <v>44889</v>
      </c>
      <c r="K1210" s="13" t="s">
        <v>213</v>
      </c>
      <c r="L1210" s="13" t="s">
        <v>30</v>
      </c>
      <c r="M1210" s="13" t="s">
        <v>826</v>
      </c>
      <c r="N1210" s="13" t="s">
        <v>206</v>
      </c>
      <c r="O1210" s="33" t="s">
        <v>38</v>
      </c>
      <c r="P1210" s="58" t="s">
        <v>38</v>
      </c>
      <c r="Q1210" s="33" t="s">
        <v>207</v>
      </c>
      <c r="R1210" s="14" t="s">
        <v>38</v>
      </c>
      <c r="S1210" s="13" t="s">
        <v>216</v>
      </c>
      <c r="T1210" s="13" t="s">
        <v>278</v>
      </c>
      <c r="U1210" s="33">
        <f t="shared" ca="1" si="216"/>
        <v>45744.56914039352</v>
      </c>
      <c r="V1210" s="13" t="str">
        <f t="shared" si="217"/>
        <v>Bangalore</v>
      </c>
      <c r="W1210" s="13" t="str">
        <f t="shared" si="218"/>
        <v>DOMI</v>
      </c>
      <c r="X1210" s="13">
        <f t="shared" si="219"/>
        <v>0</v>
      </c>
      <c r="Y1210" s="13" t="str">
        <f>IFERROR(VLOOKUP(C1210,ReceivingTeam[],2,FALSE),"HelpDesk")</f>
        <v>HelpDesk</v>
      </c>
      <c r="Z1210" s="67">
        <f t="shared" si="220"/>
        <v>44892.729166666664</v>
      </c>
      <c r="AA1210" s="68">
        <f t="shared" si="221"/>
        <v>44889</v>
      </c>
      <c r="AB1210" s="69" t="b">
        <f t="shared" si="222"/>
        <v>1</v>
      </c>
      <c r="AC1210" s="70">
        <f t="shared" si="223"/>
        <v>3</v>
      </c>
      <c r="AD1210" s="67">
        <f t="shared" si="224"/>
        <v>44892.729166666664</v>
      </c>
      <c r="AE1210" s="67">
        <f>VLOOKUP(V1210,'Branch Wise Work Timelines'!C:G,3,FALSE)+AA1210</f>
        <v>44889.416666666664</v>
      </c>
      <c r="AF1210" s="67">
        <f>IF(V1210="Bangalore",VLOOKUP(V1210,'Branch Wise Work Timelines'!C:G,4,FALSE)+AA1210+1,IF(V1210="Mumbai",VLOOKUP(V1210,'Branch Wise Work Timelines'!C:G,4,FALSE)+AA1210+1,VLOOKUP(V1210,'Branch Wise Work Timelines'!C:G,4,FALSE)+AA1210))</f>
        <v>44890.104166666664</v>
      </c>
      <c r="AG1210" s="67">
        <f>WORKDAY.INTL(AA1210,1,11)+VLOOKUP(V1210,'Branch Wise Work Timelines'!C:G,3,FALSE)</f>
        <v>44890.416666666664</v>
      </c>
      <c r="AH1210" s="69" t="str">
        <f t="shared" ca="1" si="225"/>
        <v>Out of TAT</v>
      </c>
      <c r="AI1210" s="69">
        <f t="shared" ca="1" si="226"/>
        <v>20445</v>
      </c>
      <c r="AJ1210" s="69" t="str">
        <f ca="1">IF(AI1210&lt;0,"0-12",IFERROR(VLOOKUP(AI1210,Breakup[],2,FALSE),"&gt;24"))</f>
        <v>&gt;24</v>
      </c>
      <c r="AK1210" s="69" t="str">
        <f>VLOOKUP(V1210,Master!B:D,3,FALSE)</f>
        <v>South</v>
      </c>
      <c r="AL1210" s="69" t="str">
        <f t="shared" si="227"/>
        <v>Bangalore</v>
      </c>
    </row>
    <row r="1211" spans="1:38">
      <c r="A1211" s="13" t="s">
        <v>2726</v>
      </c>
      <c r="B1211" s="54">
        <v>44695.705041898102</v>
      </c>
      <c r="C1211" s="13" t="s">
        <v>826</v>
      </c>
      <c r="D1211" s="13">
        <v>549</v>
      </c>
      <c r="E1211" s="13" t="s">
        <v>2727</v>
      </c>
      <c r="F1211" s="13" t="s">
        <v>24</v>
      </c>
      <c r="G1211" s="14">
        <v>1653017031409</v>
      </c>
      <c r="H1211" s="55">
        <v>9.4224537037036996E-2</v>
      </c>
      <c r="I1211" s="33">
        <v>44881.094224537002</v>
      </c>
      <c r="J1211" s="58">
        <v>44881</v>
      </c>
      <c r="K1211" s="13" t="s">
        <v>213</v>
      </c>
      <c r="L1211" s="13" t="s">
        <v>30</v>
      </c>
      <c r="M1211" s="13" t="s">
        <v>826</v>
      </c>
      <c r="N1211" s="13" t="s">
        <v>206</v>
      </c>
      <c r="O1211" s="33" t="s">
        <v>38</v>
      </c>
      <c r="P1211" s="58" t="s">
        <v>38</v>
      </c>
      <c r="Q1211" s="33" t="s">
        <v>207</v>
      </c>
      <c r="R1211" s="14" t="s">
        <v>38</v>
      </c>
      <c r="S1211" s="13" t="s">
        <v>216</v>
      </c>
      <c r="T1211" s="13" t="s">
        <v>278</v>
      </c>
      <c r="U1211" s="33">
        <f t="shared" ca="1" si="216"/>
        <v>45744.56914039352</v>
      </c>
      <c r="V1211" s="13" t="str">
        <f t="shared" si="217"/>
        <v>Bangalore</v>
      </c>
      <c r="W1211" s="13" t="str">
        <f t="shared" si="218"/>
        <v>DOMI</v>
      </c>
      <c r="X1211" s="13">
        <f t="shared" si="219"/>
        <v>2</v>
      </c>
      <c r="Y1211" s="13" t="str">
        <f>IFERROR(VLOOKUP(C1211,ReceivingTeam[],2,FALSE),"HelpDesk")</f>
        <v>HelpDesk</v>
      </c>
      <c r="Z1211" s="67">
        <f t="shared" si="220"/>
        <v>44884.729166666664</v>
      </c>
      <c r="AA1211" s="68">
        <f t="shared" si="221"/>
        <v>44881</v>
      </c>
      <c r="AB1211" s="69" t="b">
        <f t="shared" si="222"/>
        <v>1</v>
      </c>
      <c r="AC1211" s="70">
        <f t="shared" si="223"/>
        <v>3</v>
      </c>
      <c r="AD1211" s="67">
        <f t="shared" si="224"/>
        <v>44884.729166666664</v>
      </c>
      <c r="AE1211" s="67">
        <f>VLOOKUP(V1211,'Branch Wise Work Timelines'!C:G,3,FALSE)+AA1211</f>
        <v>44881.416666666664</v>
      </c>
      <c r="AF1211" s="67">
        <f>IF(V1211="Bangalore",VLOOKUP(V1211,'Branch Wise Work Timelines'!C:G,4,FALSE)+AA1211+1,IF(V1211="Mumbai",VLOOKUP(V1211,'Branch Wise Work Timelines'!C:G,4,FALSE)+AA1211+1,VLOOKUP(V1211,'Branch Wise Work Timelines'!C:G,4,FALSE)+AA1211))</f>
        <v>44882.104166666664</v>
      </c>
      <c r="AG1211" s="67">
        <f>WORKDAY.INTL(AA1211,1,11)+VLOOKUP(V1211,'Branch Wise Work Timelines'!C:G,3,FALSE)</f>
        <v>44882.416666666664</v>
      </c>
      <c r="AH1211" s="69" t="str">
        <f t="shared" ca="1" si="225"/>
        <v>Out of TAT</v>
      </c>
      <c r="AI1211" s="69">
        <f t="shared" ca="1" si="226"/>
        <v>20637</v>
      </c>
      <c r="AJ1211" s="69" t="str">
        <f ca="1">IF(AI1211&lt;0,"0-12",IFERROR(VLOOKUP(AI1211,Breakup[],2,FALSE),"&gt;24"))</f>
        <v>&gt;24</v>
      </c>
      <c r="AK1211" s="69" t="str">
        <f>VLOOKUP(V1211,Master!B:D,3,FALSE)</f>
        <v>South</v>
      </c>
      <c r="AL1211" s="69" t="str">
        <f t="shared" si="227"/>
        <v>Bangalore</v>
      </c>
    </row>
    <row r="1212" spans="1:38">
      <c r="A1212" s="13" t="s">
        <v>2728</v>
      </c>
      <c r="B1212" s="54">
        <v>44695.685899687502</v>
      </c>
      <c r="C1212" s="13" t="s">
        <v>826</v>
      </c>
      <c r="D1212" s="13">
        <v>415</v>
      </c>
      <c r="E1212" s="13" t="s">
        <v>2729</v>
      </c>
      <c r="F1212" s="13" t="s">
        <v>24</v>
      </c>
      <c r="G1212" s="14">
        <v>1653016587121</v>
      </c>
      <c r="H1212" s="55">
        <v>0.468599537037037</v>
      </c>
      <c r="I1212" s="33">
        <v>44885.468599537002</v>
      </c>
      <c r="J1212" s="58">
        <v>44885</v>
      </c>
      <c r="K1212" s="13" t="s">
        <v>213</v>
      </c>
      <c r="L1212" s="13" t="s">
        <v>30</v>
      </c>
      <c r="M1212" s="13" t="s">
        <v>826</v>
      </c>
      <c r="N1212" s="13" t="s">
        <v>206</v>
      </c>
      <c r="O1212" s="33" t="s">
        <v>38</v>
      </c>
      <c r="P1212" s="58" t="s">
        <v>38</v>
      </c>
      <c r="Q1212" s="33" t="s">
        <v>207</v>
      </c>
      <c r="R1212" s="14" t="s">
        <v>38</v>
      </c>
      <c r="S1212" s="13" t="s">
        <v>216</v>
      </c>
      <c r="T1212" s="13" t="s">
        <v>278</v>
      </c>
      <c r="U1212" s="33">
        <f t="shared" ca="1" si="216"/>
        <v>45744.56914039352</v>
      </c>
      <c r="V1212" s="13" t="str">
        <f t="shared" si="217"/>
        <v>Bangalore</v>
      </c>
      <c r="W1212" s="13" t="str">
        <f t="shared" si="218"/>
        <v>DOMI</v>
      </c>
      <c r="X1212" s="13">
        <f t="shared" si="219"/>
        <v>11</v>
      </c>
      <c r="Y1212" s="13" t="str">
        <f>IFERROR(VLOOKUP(C1212,ReceivingTeam[],2,FALSE),"HelpDesk")</f>
        <v>HelpDesk</v>
      </c>
      <c r="Z1212" s="67">
        <f t="shared" si="220"/>
        <v>44888.416666666664</v>
      </c>
      <c r="AA1212" s="68">
        <f t="shared" si="221"/>
        <v>44885</v>
      </c>
      <c r="AB1212" s="69" t="b">
        <f t="shared" si="222"/>
        <v>0</v>
      </c>
      <c r="AC1212" s="70">
        <f t="shared" si="223"/>
        <v>3</v>
      </c>
      <c r="AD1212" s="67">
        <f t="shared" si="224"/>
        <v>44888.416666666664</v>
      </c>
      <c r="AE1212" s="67">
        <f>VLOOKUP(V1212,'Branch Wise Work Timelines'!C:G,3,FALSE)+AA1212</f>
        <v>44885.416666666664</v>
      </c>
      <c r="AF1212" s="67">
        <f>IF(V1212="Bangalore",VLOOKUP(V1212,'Branch Wise Work Timelines'!C:G,4,FALSE)+AA1212+1,IF(V1212="Mumbai",VLOOKUP(V1212,'Branch Wise Work Timelines'!C:G,4,FALSE)+AA1212+1,VLOOKUP(V1212,'Branch Wise Work Timelines'!C:G,4,FALSE)+AA1212))</f>
        <v>44886.104166666664</v>
      </c>
      <c r="AG1212" s="67">
        <f>WORKDAY.INTL(AA1212,1,11)+VLOOKUP(V1212,'Branch Wise Work Timelines'!C:G,3,FALSE)</f>
        <v>44886.416666666664</v>
      </c>
      <c r="AH1212" s="69" t="str">
        <f t="shared" ca="1" si="225"/>
        <v>Out of TAT</v>
      </c>
      <c r="AI1212" s="69">
        <f t="shared" ca="1" si="226"/>
        <v>20548</v>
      </c>
      <c r="AJ1212" s="69" t="str">
        <f ca="1">IF(AI1212&lt;0,"0-12",IFERROR(VLOOKUP(AI1212,Breakup[],2,FALSE),"&gt;24"))</f>
        <v>&gt;24</v>
      </c>
      <c r="AK1212" s="69" t="str">
        <f>VLOOKUP(V1212,Master!B:D,3,FALSE)</f>
        <v>South</v>
      </c>
      <c r="AL1212" s="69" t="str">
        <f t="shared" si="227"/>
        <v>Bangalore</v>
      </c>
    </row>
    <row r="1213" spans="1:38">
      <c r="A1213" s="13" t="s">
        <v>2730</v>
      </c>
      <c r="B1213" s="54">
        <v>44695.708911377304</v>
      </c>
      <c r="C1213" s="13" t="s">
        <v>826</v>
      </c>
      <c r="D1213" s="13">
        <v>1640</v>
      </c>
      <c r="E1213" s="13" t="s">
        <v>2731</v>
      </c>
      <c r="F1213" s="13" t="s">
        <v>24</v>
      </c>
      <c r="G1213" s="14">
        <v>1653016587121</v>
      </c>
      <c r="H1213" s="55">
        <v>0.27465277777777802</v>
      </c>
      <c r="I1213" s="33">
        <v>44883.2746527778</v>
      </c>
      <c r="J1213" s="58">
        <v>44883</v>
      </c>
      <c r="K1213" s="13" t="s">
        <v>213</v>
      </c>
      <c r="L1213" s="13" t="s">
        <v>30</v>
      </c>
      <c r="M1213" s="13" t="s">
        <v>826</v>
      </c>
      <c r="N1213" s="13" t="s">
        <v>206</v>
      </c>
      <c r="O1213" s="33" t="s">
        <v>38</v>
      </c>
      <c r="P1213" s="58" t="s">
        <v>38</v>
      </c>
      <c r="Q1213" s="33" t="s">
        <v>207</v>
      </c>
      <c r="R1213" s="14" t="s">
        <v>38</v>
      </c>
      <c r="S1213" s="13" t="s">
        <v>216</v>
      </c>
      <c r="T1213" s="13" t="s">
        <v>278</v>
      </c>
      <c r="U1213" s="33">
        <f t="shared" ca="1" si="216"/>
        <v>45744.56914039352</v>
      </c>
      <c r="V1213" s="13" t="str">
        <f t="shared" si="217"/>
        <v>Bangalore</v>
      </c>
      <c r="W1213" s="13" t="str">
        <f t="shared" si="218"/>
        <v>DOMI</v>
      </c>
      <c r="X1213" s="13">
        <f t="shared" si="219"/>
        <v>6</v>
      </c>
      <c r="Y1213" s="13" t="str">
        <f>IFERROR(VLOOKUP(C1213,ReceivingTeam[],2,FALSE),"HelpDesk")</f>
        <v>HelpDesk</v>
      </c>
      <c r="Z1213" s="67">
        <f t="shared" si="220"/>
        <v>44886.729166666664</v>
      </c>
      <c r="AA1213" s="68">
        <f t="shared" si="221"/>
        <v>44883</v>
      </c>
      <c r="AB1213" s="69" t="b">
        <f t="shared" si="222"/>
        <v>1</v>
      </c>
      <c r="AC1213" s="70">
        <f t="shared" si="223"/>
        <v>3</v>
      </c>
      <c r="AD1213" s="67">
        <f t="shared" si="224"/>
        <v>44886.729166666664</v>
      </c>
      <c r="AE1213" s="67">
        <f>VLOOKUP(V1213,'Branch Wise Work Timelines'!C:G,3,FALSE)+AA1213</f>
        <v>44883.416666666664</v>
      </c>
      <c r="AF1213" s="67">
        <f>IF(V1213="Bangalore",VLOOKUP(V1213,'Branch Wise Work Timelines'!C:G,4,FALSE)+AA1213+1,IF(V1213="Mumbai",VLOOKUP(V1213,'Branch Wise Work Timelines'!C:G,4,FALSE)+AA1213+1,VLOOKUP(V1213,'Branch Wise Work Timelines'!C:G,4,FALSE)+AA1213))</f>
        <v>44884.104166666664</v>
      </c>
      <c r="AG1213" s="67">
        <f>WORKDAY.INTL(AA1213,1,11)+VLOOKUP(V1213,'Branch Wise Work Timelines'!C:G,3,FALSE)</f>
        <v>44884.416666666664</v>
      </c>
      <c r="AH1213" s="69" t="str">
        <f t="shared" ca="1" si="225"/>
        <v>Out of TAT</v>
      </c>
      <c r="AI1213" s="69">
        <f t="shared" ca="1" si="226"/>
        <v>20589</v>
      </c>
      <c r="AJ1213" s="69" t="str">
        <f ca="1">IF(AI1213&lt;0,"0-12",IFERROR(VLOOKUP(AI1213,Breakup[],2,FALSE),"&gt;24"))</f>
        <v>&gt;24</v>
      </c>
      <c r="AK1213" s="69" t="str">
        <f>VLOOKUP(V1213,Master!B:D,3,FALSE)</f>
        <v>South</v>
      </c>
      <c r="AL1213" s="69" t="str">
        <f t="shared" si="227"/>
        <v>Bangalore</v>
      </c>
    </row>
    <row r="1214" spans="1:38">
      <c r="A1214" s="13" t="s">
        <v>2732</v>
      </c>
      <c r="B1214" s="54">
        <v>44695.715531678201</v>
      </c>
      <c r="C1214" s="13" t="s">
        <v>826</v>
      </c>
      <c r="D1214" s="13">
        <v>1563</v>
      </c>
      <c r="E1214" s="13" t="s">
        <v>2733</v>
      </c>
      <c r="F1214" s="13" t="s">
        <v>24</v>
      </c>
      <c r="G1214" s="14">
        <v>1653016587121</v>
      </c>
      <c r="H1214" s="55">
        <v>0.58246527777777801</v>
      </c>
      <c r="I1214" s="33">
        <v>44885.582465277803</v>
      </c>
      <c r="J1214" s="58">
        <v>44885</v>
      </c>
      <c r="K1214" s="13" t="s">
        <v>213</v>
      </c>
      <c r="L1214" s="13" t="s">
        <v>30</v>
      </c>
      <c r="M1214" s="13" t="s">
        <v>826</v>
      </c>
      <c r="N1214" s="13" t="s">
        <v>206</v>
      </c>
      <c r="O1214" s="33" t="s">
        <v>38</v>
      </c>
      <c r="P1214" s="58" t="s">
        <v>38</v>
      </c>
      <c r="Q1214" s="33" t="s">
        <v>207</v>
      </c>
      <c r="R1214" s="14" t="s">
        <v>38</v>
      </c>
      <c r="S1214" s="13" t="s">
        <v>216</v>
      </c>
      <c r="T1214" s="13" t="s">
        <v>278</v>
      </c>
      <c r="U1214" s="33">
        <f t="shared" ca="1" si="216"/>
        <v>45744.56914039352</v>
      </c>
      <c r="V1214" s="13" t="str">
        <f t="shared" si="217"/>
        <v>Bangalore</v>
      </c>
      <c r="W1214" s="13" t="str">
        <f t="shared" si="218"/>
        <v>DOMI</v>
      </c>
      <c r="X1214" s="13">
        <f t="shared" si="219"/>
        <v>13</v>
      </c>
      <c r="Y1214" s="13" t="str">
        <f>IFERROR(VLOOKUP(C1214,ReceivingTeam[],2,FALSE),"HelpDesk")</f>
        <v>HelpDesk</v>
      </c>
      <c r="Z1214" s="67">
        <f t="shared" si="220"/>
        <v>44888.416666666664</v>
      </c>
      <c r="AA1214" s="68">
        <f t="shared" si="221"/>
        <v>44885</v>
      </c>
      <c r="AB1214" s="69" t="b">
        <f t="shared" si="222"/>
        <v>0</v>
      </c>
      <c r="AC1214" s="70">
        <f t="shared" si="223"/>
        <v>3</v>
      </c>
      <c r="AD1214" s="67">
        <f t="shared" si="224"/>
        <v>44888.416666666664</v>
      </c>
      <c r="AE1214" s="67">
        <f>VLOOKUP(V1214,'Branch Wise Work Timelines'!C:G,3,FALSE)+AA1214</f>
        <v>44885.416666666664</v>
      </c>
      <c r="AF1214" s="67">
        <f>IF(V1214="Bangalore",VLOOKUP(V1214,'Branch Wise Work Timelines'!C:G,4,FALSE)+AA1214+1,IF(V1214="Mumbai",VLOOKUP(V1214,'Branch Wise Work Timelines'!C:G,4,FALSE)+AA1214+1,VLOOKUP(V1214,'Branch Wise Work Timelines'!C:G,4,FALSE)+AA1214))</f>
        <v>44886.104166666664</v>
      </c>
      <c r="AG1214" s="67">
        <f>WORKDAY.INTL(AA1214,1,11)+VLOOKUP(V1214,'Branch Wise Work Timelines'!C:G,3,FALSE)</f>
        <v>44886.416666666664</v>
      </c>
      <c r="AH1214" s="69" t="str">
        <f t="shared" ca="1" si="225"/>
        <v>Out of TAT</v>
      </c>
      <c r="AI1214" s="69">
        <f t="shared" ca="1" si="226"/>
        <v>20548</v>
      </c>
      <c r="AJ1214" s="69" t="str">
        <f ca="1">IF(AI1214&lt;0,"0-12",IFERROR(VLOOKUP(AI1214,Breakup[],2,FALSE),"&gt;24"))</f>
        <v>&gt;24</v>
      </c>
      <c r="AK1214" s="69" t="str">
        <f>VLOOKUP(V1214,Master!B:D,3,FALSE)</f>
        <v>South</v>
      </c>
      <c r="AL1214" s="69" t="str">
        <f t="shared" si="227"/>
        <v>Bangalore</v>
      </c>
    </row>
    <row r="1215" spans="1:38">
      <c r="A1215" s="13" t="s">
        <v>2734</v>
      </c>
      <c r="B1215" s="54">
        <v>44695.716230173603</v>
      </c>
      <c r="C1215" s="13" t="s">
        <v>826</v>
      </c>
      <c r="D1215" s="13">
        <v>604</v>
      </c>
      <c r="E1215" s="13" t="s">
        <v>2735</v>
      </c>
      <c r="F1215" s="13" t="s">
        <v>24</v>
      </c>
      <c r="G1215" s="14">
        <v>1653016587121</v>
      </c>
      <c r="H1215" s="55">
        <v>5.10763888888889E-2</v>
      </c>
      <c r="I1215" s="33">
        <v>44887.051076388903</v>
      </c>
      <c r="J1215" s="58">
        <v>44887</v>
      </c>
      <c r="K1215" s="13" t="s">
        <v>213</v>
      </c>
      <c r="L1215" s="13" t="s">
        <v>30</v>
      </c>
      <c r="M1215" s="13" t="s">
        <v>826</v>
      </c>
      <c r="N1215" s="13" t="s">
        <v>206</v>
      </c>
      <c r="O1215" s="33" t="s">
        <v>38</v>
      </c>
      <c r="P1215" s="58" t="s">
        <v>38</v>
      </c>
      <c r="Q1215" s="33" t="s">
        <v>207</v>
      </c>
      <c r="R1215" s="14" t="s">
        <v>38</v>
      </c>
      <c r="S1215" s="13" t="s">
        <v>216</v>
      </c>
      <c r="T1215" s="13" t="s">
        <v>278</v>
      </c>
      <c r="U1215" s="33">
        <f t="shared" ca="1" si="216"/>
        <v>45744.56914039352</v>
      </c>
      <c r="V1215" s="13" t="str">
        <f t="shared" si="217"/>
        <v>Bangalore</v>
      </c>
      <c r="W1215" s="13" t="str">
        <f t="shared" si="218"/>
        <v>DOMI</v>
      </c>
      <c r="X1215" s="13">
        <f t="shared" si="219"/>
        <v>1</v>
      </c>
      <c r="Y1215" s="13" t="str">
        <f>IFERROR(VLOOKUP(C1215,ReceivingTeam[],2,FALSE),"HelpDesk")</f>
        <v>HelpDesk</v>
      </c>
      <c r="Z1215" s="67">
        <f t="shared" si="220"/>
        <v>44890.729166666664</v>
      </c>
      <c r="AA1215" s="68">
        <f t="shared" si="221"/>
        <v>44887</v>
      </c>
      <c r="AB1215" s="69" t="b">
        <f t="shared" si="222"/>
        <v>1</v>
      </c>
      <c r="AC1215" s="70">
        <f t="shared" si="223"/>
        <v>3</v>
      </c>
      <c r="AD1215" s="67">
        <f t="shared" si="224"/>
        <v>44890.729166666664</v>
      </c>
      <c r="AE1215" s="67">
        <f>VLOOKUP(V1215,'Branch Wise Work Timelines'!C:G,3,FALSE)+AA1215</f>
        <v>44887.416666666664</v>
      </c>
      <c r="AF1215" s="67">
        <f>IF(V1215="Bangalore",VLOOKUP(V1215,'Branch Wise Work Timelines'!C:G,4,FALSE)+AA1215+1,IF(V1215="Mumbai",VLOOKUP(V1215,'Branch Wise Work Timelines'!C:G,4,FALSE)+AA1215+1,VLOOKUP(V1215,'Branch Wise Work Timelines'!C:G,4,FALSE)+AA1215))</f>
        <v>44888.104166666664</v>
      </c>
      <c r="AG1215" s="67">
        <f>WORKDAY.INTL(AA1215,1,11)+VLOOKUP(V1215,'Branch Wise Work Timelines'!C:G,3,FALSE)</f>
        <v>44888.416666666664</v>
      </c>
      <c r="AH1215" s="69" t="str">
        <f t="shared" ca="1" si="225"/>
        <v>Out of TAT</v>
      </c>
      <c r="AI1215" s="69">
        <f t="shared" ca="1" si="226"/>
        <v>20493</v>
      </c>
      <c r="AJ1215" s="69" t="str">
        <f ca="1">IF(AI1215&lt;0,"0-12",IFERROR(VLOOKUP(AI1215,Breakup[],2,FALSE),"&gt;24"))</f>
        <v>&gt;24</v>
      </c>
      <c r="AK1215" s="69" t="str">
        <f>VLOOKUP(V1215,Master!B:D,3,FALSE)</f>
        <v>South</v>
      </c>
      <c r="AL1215" s="69" t="str">
        <f t="shared" si="227"/>
        <v>Bangalore</v>
      </c>
    </row>
    <row r="1216" spans="1:38">
      <c r="A1216" s="13" t="s">
        <v>2736</v>
      </c>
      <c r="B1216" s="54">
        <v>44695.719434259299</v>
      </c>
      <c r="C1216" s="13" t="s">
        <v>826</v>
      </c>
      <c r="D1216" s="13">
        <v>652</v>
      </c>
      <c r="E1216" s="13" t="s">
        <v>2737</v>
      </c>
      <c r="F1216" s="13" t="s">
        <v>24</v>
      </c>
      <c r="G1216" s="14">
        <v>1653017031409</v>
      </c>
      <c r="H1216" s="55">
        <v>0.33104166666666701</v>
      </c>
      <c r="I1216" s="33">
        <v>44891.331041666701</v>
      </c>
      <c r="J1216" s="58">
        <v>44891</v>
      </c>
      <c r="K1216" s="13" t="s">
        <v>213</v>
      </c>
      <c r="L1216" s="13" t="s">
        <v>30</v>
      </c>
      <c r="M1216" s="13" t="s">
        <v>826</v>
      </c>
      <c r="N1216" s="13" t="s">
        <v>206</v>
      </c>
      <c r="O1216" s="33">
        <v>44891.313564814802</v>
      </c>
      <c r="P1216" s="58">
        <v>44891</v>
      </c>
      <c r="Q1216" s="33" t="s">
        <v>237</v>
      </c>
      <c r="R1216" s="14">
        <v>1138</v>
      </c>
      <c r="S1216" s="13" t="s">
        <v>216</v>
      </c>
      <c r="T1216" s="13" t="s">
        <v>278</v>
      </c>
      <c r="U1216" s="33">
        <f t="shared" ca="1" si="216"/>
        <v>45744.56914039352</v>
      </c>
      <c r="V1216" s="13" t="str">
        <f t="shared" si="217"/>
        <v>Bangalore</v>
      </c>
      <c r="W1216" s="13" t="str">
        <f t="shared" si="218"/>
        <v>DOMI</v>
      </c>
      <c r="X1216" s="13">
        <f t="shared" si="219"/>
        <v>7</v>
      </c>
      <c r="Y1216" s="13" t="str">
        <f>IFERROR(VLOOKUP(C1216,ReceivingTeam[],2,FALSE),"HelpDesk")</f>
        <v>HelpDesk</v>
      </c>
      <c r="Z1216" s="67">
        <f t="shared" si="220"/>
        <v>44895.729166666664</v>
      </c>
      <c r="AA1216" s="68">
        <f t="shared" si="221"/>
        <v>44891</v>
      </c>
      <c r="AB1216" s="69" t="b">
        <f t="shared" si="222"/>
        <v>1</v>
      </c>
      <c r="AC1216" s="70">
        <f t="shared" si="223"/>
        <v>3</v>
      </c>
      <c r="AD1216" s="67">
        <f t="shared" si="224"/>
        <v>44895.729166666664</v>
      </c>
      <c r="AE1216" s="67">
        <f>VLOOKUP(V1216,'Branch Wise Work Timelines'!C:G,3,FALSE)+AA1216</f>
        <v>44891.416666666664</v>
      </c>
      <c r="AF1216" s="67">
        <f>IF(V1216="Bangalore",VLOOKUP(V1216,'Branch Wise Work Timelines'!C:G,4,FALSE)+AA1216+1,IF(V1216="Mumbai",VLOOKUP(V1216,'Branch Wise Work Timelines'!C:G,4,FALSE)+AA1216+1,VLOOKUP(V1216,'Branch Wise Work Timelines'!C:G,4,FALSE)+AA1216))</f>
        <v>44892.104166666664</v>
      </c>
      <c r="AG1216" s="67">
        <f>WORKDAY.INTL(AA1216,1,11)+VLOOKUP(V1216,'Branch Wise Work Timelines'!C:G,3,FALSE)</f>
        <v>44893.416666666664</v>
      </c>
      <c r="AH1216" s="69" t="str">
        <f t="shared" si="225"/>
        <v>Met</v>
      </c>
      <c r="AI1216" s="69">
        <f t="shared" ca="1" si="226"/>
        <v>20373</v>
      </c>
      <c r="AJ1216" s="69" t="str">
        <f ca="1">IF(AI1216&lt;0,"0-12",IFERROR(VLOOKUP(AI1216,Breakup[],2,FALSE),"&gt;24"))</f>
        <v>&gt;24</v>
      </c>
      <c r="AK1216" s="69" t="str">
        <f>VLOOKUP(V1216,Master!B:D,3,FALSE)</f>
        <v>South</v>
      </c>
      <c r="AL1216" s="69" t="str">
        <f t="shared" si="227"/>
        <v>Bangalore</v>
      </c>
    </row>
    <row r="1217" spans="1:38">
      <c r="A1217" s="13" t="s">
        <v>2738</v>
      </c>
      <c r="B1217" s="54">
        <v>44695.721560960701</v>
      </c>
      <c r="C1217" s="13" t="s">
        <v>826</v>
      </c>
      <c r="D1217" s="13">
        <v>1446</v>
      </c>
      <c r="E1217" s="13" t="s">
        <v>2739</v>
      </c>
      <c r="F1217" s="13" t="s">
        <v>24</v>
      </c>
      <c r="G1217" s="14">
        <v>1653017031409</v>
      </c>
      <c r="H1217" s="55">
        <v>0.52646990740740696</v>
      </c>
      <c r="I1217" s="33">
        <v>44888.526469907403</v>
      </c>
      <c r="J1217" s="58">
        <v>44888</v>
      </c>
      <c r="K1217" s="13" t="s">
        <v>213</v>
      </c>
      <c r="L1217" s="13" t="s">
        <v>30</v>
      </c>
      <c r="M1217" s="13" t="s">
        <v>826</v>
      </c>
      <c r="N1217" s="13" t="s">
        <v>206</v>
      </c>
      <c r="O1217" s="33" t="s">
        <v>38</v>
      </c>
      <c r="P1217" s="58" t="s">
        <v>38</v>
      </c>
      <c r="Q1217" s="33" t="s">
        <v>207</v>
      </c>
      <c r="R1217" s="14" t="s">
        <v>38</v>
      </c>
      <c r="S1217" s="13" t="s">
        <v>216</v>
      </c>
      <c r="T1217" s="13" t="s">
        <v>278</v>
      </c>
      <c r="U1217" s="33">
        <f t="shared" ca="1" si="216"/>
        <v>45744.56914039352</v>
      </c>
      <c r="V1217" s="13" t="str">
        <f t="shared" si="217"/>
        <v>Bangalore</v>
      </c>
      <c r="W1217" s="13" t="str">
        <f t="shared" si="218"/>
        <v>DOMI</v>
      </c>
      <c r="X1217" s="13">
        <f t="shared" si="219"/>
        <v>12</v>
      </c>
      <c r="Y1217" s="13" t="str">
        <f>IFERROR(VLOOKUP(C1217,ReceivingTeam[],2,FALSE),"HelpDesk")</f>
        <v>HelpDesk</v>
      </c>
      <c r="Z1217" s="67">
        <f t="shared" si="220"/>
        <v>44891.838969907403</v>
      </c>
      <c r="AA1217" s="68">
        <f t="shared" si="221"/>
        <v>44888</v>
      </c>
      <c r="AB1217" s="69" t="b">
        <f t="shared" si="222"/>
        <v>1</v>
      </c>
      <c r="AC1217" s="70">
        <f t="shared" si="223"/>
        <v>3</v>
      </c>
      <c r="AD1217" s="67">
        <f t="shared" si="224"/>
        <v>44891.838969907403</v>
      </c>
      <c r="AE1217" s="67">
        <f>VLOOKUP(V1217,'Branch Wise Work Timelines'!C:G,3,FALSE)+AA1217</f>
        <v>44888.416666666664</v>
      </c>
      <c r="AF1217" s="67">
        <f>IF(V1217="Bangalore",VLOOKUP(V1217,'Branch Wise Work Timelines'!C:G,4,FALSE)+AA1217+1,IF(V1217="Mumbai",VLOOKUP(V1217,'Branch Wise Work Timelines'!C:G,4,FALSE)+AA1217+1,VLOOKUP(V1217,'Branch Wise Work Timelines'!C:G,4,FALSE)+AA1217))</f>
        <v>44889.104166666664</v>
      </c>
      <c r="AG1217" s="67">
        <f>WORKDAY.INTL(AA1217,1,11)+VLOOKUP(V1217,'Branch Wise Work Timelines'!C:G,3,FALSE)</f>
        <v>44889.416666666664</v>
      </c>
      <c r="AH1217" s="69" t="str">
        <f t="shared" ca="1" si="225"/>
        <v>Out of TAT</v>
      </c>
      <c r="AI1217" s="69">
        <f t="shared" ca="1" si="226"/>
        <v>20466</v>
      </c>
      <c r="AJ1217" s="69" t="str">
        <f ca="1">IF(AI1217&lt;0,"0-12",IFERROR(VLOOKUP(AI1217,Breakup[],2,FALSE),"&gt;24"))</f>
        <v>&gt;24</v>
      </c>
      <c r="AK1217" s="69" t="str">
        <f>VLOOKUP(V1217,Master!B:D,3,FALSE)</f>
        <v>South</v>
      </c>
      <c r="AL1217" s="69" t="str">
        <f t="shared" si="227"/>
        <v>Bangalore</v>
      </c>
    </row>
    <row r="1218" spans="1:38">
      <c r="A1218" s="13" t="s">
        <v>2740</v>
      </c>
      <c r="B1218" s="54">
        <v>44695.689061030098</v>
      </c>
      <c r="C1218" s="13" t="s">
        <v>826</v>
      </c>
      <c r="D1218" s="13">
        <v>239</v>
      </c>
      <c r="E1218" s="13" t="s">
        <v>2741</v>
      </c>
      <c r="F1218" s="13" t="s">
        <v>24</v>
      </c>
      <c r="G1218" s="14">
        <v>1653016587121</v>
      </c>
      <c r="H1218" s="55">
        <v>8.5879629629629604E-3</v>
      </c>
      <c r="I1218" s="33">
        <v>44882.008587962999</v>
      </c>
      <c r="J1218" s="58">
        <v>44882</v>
      </c>
      <c r="K1218" s="13" t="s">
        <v>213</v>
      </c>
      <c r="L1218" s="13" t="s">
        <v>30</v>
      </c>
      <c r="M1218" s="13" t="s">
        <v>826</v>
      </c>
      <c r="N1218" s="13" t="s">
        <v>206</v>
      </c>
      <c r="O1218" s="33" t="s">
        <v>38</v>
      </c>
      <c r="P1218" s="58" t="s">
        <v>38</v>
      </c>
      <c r="Q1218" s="33" t="s">
        <v>207</v>
      </c>
      <c r="R1218" s="14" t="s">
        <v>38</v>
      </c>
      <c r="S1218" s="13" t="s">
        <v>216</v>
      </c>
      <c r="T1218" s="13" t="s">
        <v>278</v>
      </c>
      <c r="U1218" s="33">
        <f t="shared" ref="U1218:U1281" ca="1" si="228">NOW()</f>
        <v>45744.56914039352</v>
      </c>
      <c r="V1218" s="13" t="str">
        <f t="shared" ref="V1218:V1281" si="229">VLOOKUP(L1218,Location,2,0)</f>
        <v>Bangalore</v>
      </c>
      <c r="W1218" s="13" t="str">
        <f t="shared" ref="W1218:W1281" si="230">VLOOKUP(F1218,FCT,2,FALSE)</f>
        <v>DOMI</v>
      </c>
      <c r="X1218" s="13">
        <f t="shared" ref="X1218:X1281" si="231">HOUR(I1218)</f>
        <v>0</v>
      </c>
      <c r="Y1218" s="13" t="str">
        <f>IFERROR(VLOOKUP(C1218,ReceivingTeam[],2,FALSE),"HelpDesk")</f>
        <v>HelpDesk</v>
      </c>
      <c r="Z1218" s="67">
        <f t="shared" ref="Z1218:Z1281" si="232">IF(AB1218=FALSE,AE1218+AC1218,IF(I1218&gt;AE1218,IF(((I1218+AC1218)&gt;AF1218),(AC1218-(AF1218-I1218)+AG1218),I1218+AC1218),IF(((AE1218+AC1218)&gt;AF1218),(AC1218-(AF1218-AE1218)+AG1218),AE1218+AC1218)))</f>
        <v>44885.729166666664</v>
      </c>
      <c r="AA1218" s="68">
        <f t="shared" ref="AA1218:AA1281" si="233">INT(J1218)</f>
        <v>44882</v>
      </c>
      <c r="AB1218" s="69" t="b">
        <f t="shared" ref="AB1218:AB1281" si="234">WORKDAY.INTL(AA1218-1,1,11)=AA1218</f>
        <v>1</v>
      </c>
      <c r="AC1218" s="70">
        <f t="shared" ref="AC1218:AC1281" si="235">IF(T1218="High",12/24,72/24)</f>
        <v>3</v>
      </c>
      <c r="AD1218" s="67">
        <f t="shared" ref="AD1218:AD1281" si="236">IF(AB1218=FALSE,AE1218+AC1218,IF(I1218&gt;AE1218,IF(((I1218+AC1218)&gt;AF1218),(AC1218-(AF1218-I1218)+AG1218),I1218+AC1218),IF(((AE1218+AC1218)&gt;AF1218),(AC1218-(AF1218-AE1218)+AG1218),AE1218+AC1218)))</f>
        <v>44885.729166666664</v>
      </c>
      <c r="AE1218" s="67">
        <f>VLOOKUP(V1218,'Branch Wise Work Timelines'!C:G,3,FALSE)+AA1218</f>
        <v>44882.416666666664</v>
      </c>
      <c r="AF1218" s="67">
        <f>IF(V1218="Bangalore",VLOOKUP(V1218,'Branch Wise Work Timelines'!C:G,4,FALSE)+AA1218+1,IF(V1218="Mumbai",VLOOKUP(V1218,'Branch Wise Work Timelines'!C:G,4,FALSE)+AA1218+1,VLOOKUP(V1218,'Branch Wise Work Timelines'!C:G,4,FALSE)+AA1218))</f>
        <v>44883.104166666664</v>
      </c>
      <c r="AG1218" s="67">
        <f>WORKDAY.INTL(AA1218,1,11)+VLOOKUP(V1218,'Branch Wise Work Timelines'!C:G,3,FALSE)</f>
        <v>44883.416666666664</v>
      </c>
      <c r="AH1218" s="69" t="str">
        <f t="shared" ref="AH1218:AH1281" ca="1" si="237">IF(Q1218&lt;&gt;"Success",IF(U1218&gt;Z1218,"Out of TAT","In TAT"),IF(O1218&gt;AD1218,"Not Met","Met"))</f>
        <v>Out of TAT</v>
      </c>
      <c r="AI1218" s="69">
        <f t="shared" ref="AI1218:AI1281" ca="1" si="238">ROUNDUP((U1218-AD1218)*24,0)</f>
        <v>20613</v>
      </c>
      <c r="AJ1218" s="69" t="str">
        <f ca="1">IF(AI1218&lt;0,"0-12",IFERROR(VLOOKUP(AI1218,Breakup[],2,FALSE),"&gt;24"))</f>
        <v>&gt;24</v>
      </c>
      <c r="AK1218" s="69" t="str">
        <f>VLOOKUP(V1218,Master!B:D,3,FALSE)</f>
        <v>South</v>
      </c>
      <c r="AL1218" s="69" t="str">
        <f t="shared" ref="AL1218:AL1281" si="239">IF(V1218="Bangalore",IF(W1218="CLS",V1218&amp;"-"&amp;"CLS",V1218),(V1218))</f>
        <v>Bangalore</v>
      </c>
    </row>
    <row r="1219" spans="1:38">
      <c r="A1219" s="13" t="s">
        <v>2742</v>
      </c>
      <c r="B1219" s="54">
        <v>44695.722514004599</v>
      </c>
      <c r="C1219" s="13" t="s">
        <v>826</v>
      </c>
      <c r="D1219" s="13">
        <v>1657</v>
      </c>
      <c r="E1219" s="13" t="s">
        <v>2743</v>
      </c>
      <c r="F1219" s="13" t="s">
        <v>24</v>
      </c>
      <c r="G1219" s="14">
        <v>1653017031409</v>
      </c>
      <c r="H1219" s="55">
        <v>0.99106481481481501</v>
      </c>
      <c r="I1219" s="33">
        <v>44890.9910648148</v>
      </c>
      <c r="J1219" s="58">
        <v>44890</v>
      </c>
      <c r="K1219" s="13" t="s">
        <v>213</v>
      </c>
      <c r="L1219" s="13" t="s">
        <v>30</v>
      </c>
      <c r="M1219" s="13" t="s">
        <v>826</v>
      </c>
      <c r="N1219" s="13" t="s">
        <v>206</v>
      </c>
      <c r="O1219" s="33" t="s">
        <v>38</v>
      </c>
      <c r="P1219" s="58" t="s">
        <v>38</v>
      </c>
      <c r="Q1219" s="33" t="s">
        <v>207</v>
      </c>
      <c r="R1219" s="14" t="s">
        <v>38</v>
      </c>
      <c r="S1219" s="13" t="s">
        <v>216</v>
      </c>
      <c r="T1219" s="13" t="s">
        <v>278</v>
      </c>
      <c r="U1219" s="33">
        <f t="shared" ca="1" si="228"/>
        <v>45744.56914039352</v>
      </c>
      <c r="V1219" s="13" t="str">
        <f t="shared" si="229"/>
        <v>Bangalore</v>
      </c>
      <c r="W1219" s="13" t="str">
        <f t="shared" si="230"/>
        <v>DOMI</v>
      </c>
      <c r="X1219" s="13">
        <f t="shared" si="231"/>
        <v>23</v>
      </c>
      <c r="Y1219" s="13" t="str">
        <f>IFERROR(VLOOKUP(C1219,ReceivingTeam[],2,FALSE),"HelpDesk")</f>
        <v>HelpDesk</v>
      </c>
      <c r="Z1219" s="67">
        <f t="shared" si="232"/>
        <v>44894.3035648148</v>
      </c>
      <c r="AA1219" s="68">
        <f t="shared" si="233"/>
        <v>44890</v>
      </c>
      <c r="AB1219" s="69" t="b">
        <f t="shared" si="234"/>
        <v>1</v>
      </c>
      <c r="AC1219" s="70">
        <f t="shared" si="235"/>
        <v>3</v>
      </c>
      <c r="AD1219" s="67">
        <f t="shared" si="236"/>
        <v>44894.3035648148</v>
      </c>
      <c r="AE1219" s="67">
        <f>VLOOKUP(V1219,'Branch Wise Work Timelines'!C:G,3,FALSE)+AA1219</f>
        <v>44890.416666666664</v>
      </c>
      <c r="AF1219" s="67">
        <f>IF(V1219="Bangalore",VLOOKUP(V1219,'Branch Wise Work Timelines'!C:G,4,FALSE)+AA1219+1,IF(V1219="Mumbai",VLOOKUP(V1219,'Branch Wise Work Timelines'!C:G,4,FALSE)+AA1219+1,VLOOKUP(V1219,'Branch Wise Work Timelines'!C:G,4,FALSE)+AA1219))</f>
        <v>44891.104166666664</v>
      </c>
      <c r="AG1219" s="67">
        <f>WORKDAY.INTL(AA1219,1,11)+VLOOKUP(V1219,'Branch Wise Work Timelines'!C:G,3,FALSE)</f>
        <v>44891.416666666664</v>
      </c>
      <c r="AH1219" s="69" t="str">
        <f t="shared" ca="1" si="237"/>
        <v>Out of TAT</v>
      </c>
      <c r="AI1219" s="69">
        <f t="shared" ca="1" si="238"/>
        <v>20407</v>
      </c>
      <c r="AJ1219" s="69" t="str">
        <f ca="1">IF(AI1219&lt;0,"0-12",IFERROR(VLOOKUP(AI1219,Breakup[],2,FALSE),"&gt;24"))</f>
        <v>&gt;24</v>
      </c>
      <c r="AK1219" s="69" t="str">
        <f>VLOOKUP(V1219,Master!B:D,3,FALSE)</f>
        <v>South</v>
      </c>
      <c r="AL1219" s="69" t="str">
        <f t="shared" si="239"/>
        <v>Bangalore</v>
      </c>
    </row>
    <row r="1220" spans="1:38">
      <c r="A1220" s="13" t="s">
        <v>2744</v>
      </c>
      <c r="B1220" s="54">
        <v>44695.7236633102</v>
      </c>
      <c r="C1220" s="13" t="s">
        <v>826</v>
      </c>
      <c r="D1220" s="13">
        <v>543</v>
      </c>
      <c r="E1220" s="13" t="s">
        <v>2745</v>
      </c>
      <c r="F1220" s="13" t="s">
        <v>24</v>
      </c>
      <c r="G1220" s="14">
        <v>1653017031409</v>
      </c>
      <c r="H1220" s="55">
        <v>0.52760416666666698</v>
      </c>
      <c r="I1220" s="33">
        <v>44883.527604166702</v>
      </c>
      <c r="J1220" s="58">
        <v>44883</v>
      </c>
      <c r="K1220" s="13" t="s">
        <v>213</v>
      </c>
      <c r="L1220" s="13" t="s">
        <v>30</v>
      </c>
      <c r="M1220" s="13" t="s">
        <v>826</v>
      </c>
      <c r="N1220" s="13" t="s">
        <v>206</v>
      </c>
      <c r="O1220" s="33" t="s">
        <v>38</v>
      </c>
      <c r="P1220" s="58" t="s">
        <v>38</v>
      </c>
      <c r="Q1220" s="33" t="s">
        <v>207</v>
      </c>
      <c r="R1220" s="14" t="s">
        <v>38</v>
      </c>
      <c r="S1220" s="13" t="s">
        <v>216</v>
      </c>
      <c r="T1220" s="13" t="s">
        <v>278</v>
      </c>
      <c r="U1220" s="33">
        <f t="shared" ca="1" si="228"/>
        <v>45744.56914039352</v>
      </c>
      <c r="V1220" s="13" t="str">
        <f t="shared" si="229"/>
        <v>Bangalore</v>
      </c>
      <c r="W1220" s="13" t="str">
        <f t="shared" si="230"/>
        <v>DOMI</v>
      </c>
      <c r="X1220" s="13">
        <f t="shared" si="231"/>
        <v>12</v>
      </c>
      <c r="Y1220" s="13" t="str">
        <f>IFERROR(VLOOKUP(C1220,ReceivingTeam[],2,FALSE),"HelpDesk")</f>
        <v>HelpDesk</v>
      </c>
      <c r="Z1220" s="67">
        <f t="shared" si="232"/>
        <v>44886.840104166702</v>
      </c>
      <c r="AA1220" s="68">
        <f t="shared" si="233"/>
        <v>44883</v>
      </c>
      <c r="AB1220" s="69" t="b">
        <f t="shared" si="234"/>
        <v>1</v>
      </c>
      <c r="AC1220" s="70">
        <f t="shared" si="235"/>
        <v>3</v>
      </c>
      <c r="AD1220" s="67">
        <f t="shared" si="236"/>
        <v>44886.840104166702</v>
      </c>
      <c r="AE1220" s="67">
        <f>VLOOKUP(V1220,'Branch Wise Work Timelines'!C:G,3,FALSE)+AA1220</f>
        <v>44883.416666666664</v>
      </c>
      <c r="AF1220" s="67">
        <f>IF(V1220="Bangalore",VLOOKUP(V1220,'Branch Wise Work Timelines'!C:G,4,FALSE)+AA1220+1,IF(V1220="Mumbai",VLOOKUP(V1220,'Branch Wise Work Timelines'!C:G,4,FALSE)+AA1220+1,VLOOKUP(V1220,'Branch Wise Work Timelines'!C:G,4,FALSE)+AA1220))</f>
        <v>44884.104166666664</v>
      </c>
      <c r="AG1220" s="67">
        <f>WORKDAY.INTL(AA1220,1,11)+VLOOKUP(V1220,'Branch Wise Work Timelines'!C:G,3,FALSE)</f>
        <v>44884.416666666664</v>
      </c>
      <c r="AH1220" s="69" t="str">
        <f t="shared" ca="1" si="237"/>
        <v>Out of TAT</v>
      </c>
      <c r="AI1220" s="69">
        <f t="shared" ca="1" si="238"/>
        <v>20586</v>
      </c>
      <c r="AJ1220" s="69" t="str">
        <f ca="1">IF(AI1220&lt;0,"0-12",IFERROR(VLOOKUP(AI1220,Breakup[],2,FALSE),"&gt;24"))</f>
        <v>&gt;24</v>
      </c>
      <c r="AK1220" s="69" t="str">
        <f>VLOOKUP(V1220,Master!B:D,3,FALSE)</f>
        <v>South</v>
      </c>
      <c r="AL1220" s="69" t="str">
        <f t="shared" si="239"/>
        <v>Bangalore</v>
      </c>
    </row>
    <row r="1221" spans="1:38">
      <c r="A1221" s="13" t="s">
        <v>2746</v>
      </c>
      <c r="B1221" s="54">
        <v>44695.724258217597</v>
      </c>
      <c r="C1221" s="13" t="s">
        <v>826</v>
      </c>
      <c r="D1221" s="13">
        <v>1156</v>
      </c>
      <c r="E1221" s="13" t="s">
        <v>2747</v>
      </c>
      <c r="F1221" s="13" t="s">
        <v>24</v>
      </c>
      <c r="G1221" s="14">
        <v>1653017031409</v>
      </c>
      <c r="H1221" s="55">
        <v>0.93895833333333301</v>
      </c>
      <c r="I1221" s="33">
        <v>44883.938958333303</v>
      </c>
      <c r="J1221" s="58">
        <v>44883</v>
      </c>
      <c r="K1221" s="13" t="s">
        <v>213</v>
      </c>
      <c r="L1221" s="13" t="s">
        <v>30</v>
      </c>
      <c r="M1221" s="13" t="s">
        <v>826</v>
      </c>
      <c r="N1221" s="13" t="s">
        <v>206</v>
      </c>
      <c r="O1221" s="33" t="s">
        <v>38</v>
      </c>
      <c r="P1221" s="58" t="s">
        <v>38</v>
      </c>
      <c r="Q1221" s="33" t="s">
        <v>207</v>
      </c>
      <c r="R1221" s="14" t="s">
        <v>38</v>
      </c>
      <c r="S1221" s="13" t="s">
        <v>216</v>
      </c>
      <c r="T1221" s="13" t="s">
        <v>278</v>
      </c>
      <c r="U1221" s="33">
        <f t="shared" ca="1" si="228"/>
        <v>45744.56914039352</v>
      </c>
      <c r="V1221" s="13" t="str">
        <f t="shared" si="229"/>
        <v>Bangalore</v>
      </c>
      <c r="W1221" s="13" t="str">
        <f t="shared" si="230"/>
        <v>DOMI</v>
      </c>
      <c r="X1221" s="13">
        <f t="shared" si="231"/>
        <v>22</v>
      </c>
      <c r="Y1221" s="13" t="str">
        <f>IFERROR(VLOOKUP(C1221,ReceivingTeam[],2,FALSE),"HelpDesk")</f>
        <v>HelpDesk</v>
      </c>
      <c r="Z1221" s="67">
        <f t="shared" si="232"/>
        <v>44887.251458333303</v>
      </c>
      <c r="AA1221" s="68">
        <f t="shared" si="233"/>
        <v>44883</v>
      </c>
      <c r="AB1221" s="69" t="b">
        <f t="shared" si="234"/>
        <v>1</v>
      </c>
      <c r="AC1221" s="70">
        <f t="shared" si="235"/>
        <v>3</v>
      </c>
      <c r="AD1221" s="67">
        <f t="shared" si="236"/>
        <v>44887.251458333303</v>
      </c>
      <c r="AE1221" s="67">
        <f>VLOOKUP(V1221,'Branch Wise Work Timelines'!C:G,3,FALSE)+AA1221</f>
        <v>44883.416666666664</v>
      </c>
      <c r="AF1221" s="67">
        <f>IF(V1221="Bangalore",VLOOKUP(V1221,'Branch Wise Work Timelines'!C:G,4,FALSE)+AA1221+1,IF(V1221="Mumbai",VLOOKUP(V1221,'Branch Wise Work Timelines'!C:G,4,FALSE)+AA1221+1,VLOOKUP(V1221,'Branch Wise Work Timelines'!C:G,4,FALSE)+AA1221))</f>
        <v>44884.104166666664</v>
      </c>
      <c r="AG1221" s="67">
        <f>WORKDAY.INTL(AA1221,1,11)+VLOOKUP(V1221,'Branch Wise Work Timelines'!C:G,3,FALSE)</f>
        <v>44884.416666666664</v>
      </c>
      <c r="AH1221" s="69" t="str">
        <f t="shared" ca="1" si="237"/>
        <v>Out of TAT</v>
      </c>
      <c r="AI1221" s="69">
        <f t="shared" ca="1" si="238"/>
        <v>20576</v>
      </c>
      <c r="AJ1221" s="69" t="str">
        <f ca="1">IF(AI1221&lt;0,"0-12",IFERROR(VLOOKUP(AI1221,Breakup[],2,FALSE),"&gt;24"))</f>
        <v>&gt;24</v>
      </c>
      <c r="AK1221" s="69" t="str">
        <f>VLOOKUP(V1221,Master!B:D,3,FALSE)</f>
        <v>South</v>
      </c>
      <c r="AL1221" s="69" t="str">
        <f t="shared" si="239"/>
        <v>Bangalore</v>
      </c>
    </row>
    <row r="1222" spans="1:38">
      <c r="A1222" s="13" t="s">
        <v>2748</v>
      </c>
      <c r="B1222" s="54">
        <v>44695.724566701399</v>
      </c>
      <c r="C1222" s="13" t="s">
        <v>826</v>
      </c>
      <c r="D1222" s="13">
        <v>1699</v>
      </c>
      <c r="E1222" s="13" t="s">
        <v>2749</v>
      </c>
      <c r="F1222" s="13" t="s">
        <v>24</v>
      </c>
      <c r="G1222" s="14">
        <v>1653017031409</v>
      </c>
      <c r="H1222" s="55">
        <v>0.931608796296296</v>
      </c>
      <c r="I1222" s="33">
        <v>44886.931608796302</v>
      </c>
      <c r="J1222" s="58">
        <v>44886</v>
      </c>
      <c r="K1222" s="13" t="s">
        <v>213</v>
      </c>
      <c r="L1222" s="13" t="s">
        <v>30</v>
      </c>
      <c r="M1222" s="13" t="s">
        <v>826</v>
      </c>
      <c r="N1222" s="13" t="s">
        <v>206</v>
      </c>
      <c r="O1222" s="33" t="s">
        <v>38</v>
      </c>
      <c r="P1222" s="58" t="s">
        <v>38</v>
      </c>
      <c r="Q1222" s="33" t="s">
        <v>207</v>
      </c>
      <c r="R1222" s="14" t="s">
        <v>38</v>
      </c>
      <c r="S1222" s="13" t="s">
        <v>216</v>
      </c>
      <c r="T1222" s="13" t="s">
        <v>278</v>
      </c>
      <c r="U1222" s="33">
        <f t="shared" ca="1" si="228"/>
        <v>45744.56914039352</v>
      </c>
      <c r="V1222" s="13" t="str">
        <f t="shared" si="229"/>
        <v>Bangalore</v>
      </c>
      <c r="W1222" s="13" t="str">
        <f t="shared" si="230"/>
        <v>DOMI</v>
      </c>
      <c r="X1222" s="13">
        <f t="shared" si="231"/>
        <v>22</v>
      </c>
      <c r="Y1222" s="13" t="str">
        <f>IFERROR(VLOOKUP(C1222,ReceivingTeam[],2,FALSE),"HelpDesk")</f>
        <v>HelpDesk</v>
      </c>
      <c r="Z1222" s="67">
        <f t="shared" si="232"/>
        <v>44890.244108796302</v>
      </c>
      <c r="AA1222" s="68">
        <f t="shared" si="233"/>
        <v>44886</v>
      </c>
      <c r="AB1222" s="69" t="b">
        <f t="shared" si="234"/>
        <v>1</v>
      </c>
      <c r="AC1222" s="70">
        <f t="shared" si="235"/>
        <v>3</v>
      </c>
      <c r="AD1222" s="67">
        <f t="shared" si="236"/>
        <v>44890.244108796302</v>
      </c>
      <c r="AE1222" s="67">
        <f>VLOOKUP(V1222,'Branch Wise Work Timelines'!C:G,3,FALSE)+AA1222</f>
        <v>44886.416666666664</v>
      </c>
      <c r="AF1222" s="67">
        <f>IF(V1222="Bangalore",VLOOKUP(V1222,'Branch Wise Work Timelines'!C:G,4,FALSE)+AA1222+1,IF(V1222="Mumbai",VLOOKUP(V1222,'Branch Wise Work Timelines'!C:G,4,FALSE)+AA1222+1,VLOOKUP(V1222,'Branch Wise Work Timelines'!C:G,4,FALSE)+AA1222))</f>
        <v>44887.104166666664</v>
      </c>
      <c r="AG1222" s="67">
        <f>WORKDAY.INTL(AA1222,1,11)+VLOOKUP(V1222,'Branch Wise Work Timelines'!C:G,3,FALSE)</f>
        <v>44887.416666666664</v>
      </c>
      <c r="AH1222" s="69" t="str">
        <f t="shared" ca="1" si="237"/>
        <v>Out of TAT</v>
      </c>
      <c r="AI1222" s="69">
        <f t="shared" ca="1" si="238"/>
        <v>20504</v>
      </c>
      <c r="AJ1222" s="69" t="str">
        <f ca="1">IF(AI1222&lt;0,"0-12",IFERROR(VLOOKUP(AI1222,Breakup[],2,FALSE),"&gt;24"))</f>
        <v>&gt;24</v>
      </c>
      <c r="AK1222" s="69" t="str">
        <f>VLOOKUP(V1222,Master!B:D,3,FALSE)</f>
        <v>South</v>
      </c>
      <c r="AL1222" s="69" t="str">
        <f t="shared" si="239"/>
        <v>Bangalore</v>
      </c>
    </row>
    <row r="1223" spans="1:38">
      <c r="A1223" s="13" t="s">
        <v>2750</v>
      </c>
      <c r="B1223" s="54">
        <v>44695.726550312502</v>
      </c>
      <c r="C1223" s="13" t="s">
        <v>826</v>
      </c>
      <c r="D1223" s="13">
        <v>1784</v>
      </c>
      <c r="E1223" s="13" t="s">
        <v>2751</v>
      </c>
      <c r="F1223" s="13" t="s">
        <v>24</v>
      </c>
      <c r="G1223" s="14">
        <v>1653017031409</v>
      </c>
      <c r="H1223" s="55">
        <v>0.88394675925925903</v>
      </c>
      <c r="I1223" s="33">
        <v>44888.883946759299</v>
      </c>
      <c r="J1223" s="58">
        <v>44888</v>
      </c>
      <c r="K1223" s="13" t="s">
        <v>213</v>
      </c>
      <c r="L1223" s="13" t="s">
        <v>30</v>
      </c>
      <c r="M1223" s="13" t="s">
        <v>826</v>
      </c>
      <c r="N1223" s="13" t="s">
        <v>206</v>
      </c>
      <c r="O1223" s="33" t="s">
        <v>38</v>
      </c>
      <c r="P1223" s="58" t="s">
        <v>38</v>
      </c>
      <c r="Q1223" s="33" t="s">
        <v>207</v>
      </c>
      <c r="R1223" s="14" t="s">
        <v>38</v>
      </c>
      <c r="S1223" s="13" t="s">
        <v>216</v>
      </c>
      <c r="T1223" s="13" t="s">
        <v>278</v>
      </c>
      <c r="U1223" s="33">
        <f t="shared" ca="1" si="228"/>
        <v>45744.56914039352</v>
      </c>
      <c r="V1223" s="13" t="str">
        <f t="shared" si="229"/>
        <v>Bangalore</v>
      </c>
      <c r="W1223" s="13" t="str">
        <f t="shared" si="230"/>
        <v>DOMI</v>
      </c>
      <c r="X1223" s="13">
        <f t="shared" si="231"/>
        <v>21</v>
      </c>
      <c r="Y1223" s="13" t="str">
        <f>IFERROR(VLOOKUP(C1223,ReceivingTeam[],2,FALSE),"HelpDesk")</f>
        <v>HelpDesk</v>
      </c>
      <c r="Z1223" s="67">
        <f t="shared" si="232"/>
        <v>44892.196446759299</v>
      </c>
      <c r="AA1223" s="68">
        <f t="shared" si="233"/>
        <v>44888</v>
      </c>
      <c r="AB1223" s="69" t="b">
        <f t="shared" si="234"/>
        <v>1</v>
      </c>
      <c r="AC1223" s="70">
        <f t="shared" si="235"/>
        <v>3</v>
      </c>
      <c r="AD1223" s="67">
        <f t="shared" si="236"/>
        <v>44892.196446759299</v>
      </c>
      <c r="AE1223" s="67">
        <f>VLOOKUP(V1223,'Branch Wise Work Timelines'!C:G,3,FALSE)+AA1223</f>
        <v>44888.416666666664</v>
      </c>
      <c r="AF1223" s="67">
        <f>IF(V1223="Bangalore",VLOOKUP(V1223,'Branch Wise Work Timelines'!C:G,4,FALSE)+AA1223+1,IF(V1223="Mumbai",VLOOKUP(V1223,'Branch Wise Work Timelines'!C:G,4,FALSE)+AA1223+1,VLOOKUP(V1223,'Branch Wise Work Timelines'!C:G,4,FALSE)+AA1223))</f>
        <v>44889.104166666664</v>
      </c>
      <c r="AG1223" s="67">
        <f>WORKDAY.INTL(AA1223,1,11)+VLOOKUP(V1223,'Branch Wise Work Timelines'!C:G,3,FALSE)</f>
        <v>44889.416666666664</v>
      </c>
      <c r="AH1223" s="69" t="str">
        <f t="shared" ca="1" si="237"/>
        <v>Out of TAT</v>
      </c>
      <c r="AI1223" s="69">
        <f t="shared" ca="1" si="238"/>
        <v>20457</v>
      </c>
      <c r="AJ1223" s="69" t="str">
        <f ca="1">IF(AI1223&lt;0,"0-12",IFERROR(VLOOKUP(AI1223,Breakup[],2,FALSE),"&gt;24"))</f>
        <v>&gt;24</v>
      </c>
      <c r="AK1223" s="69" t="str">
        <f>VLOOKUP(V1223,Master!B:D,3,FALSE)</f>
        <v>South</v>
      </c>
      <c r="AL1223" s="69" t="str">
        <f t="shared" si="239"/>
        <v>Bangalore</v>
      </c>
    </row>
    <row r="1224" spans="1:38">
      <c r="A1224" s="13" t="s">
        <v>2752</v>
      </c>
      <c r="B1224" s="54">
        <v>44695.706963807897</v>
      </c>
      <c r="C1224" s="13" t="s">
        <v>826</v>
      </c>
      <c r="D1224" s="13">
        <v>1824</v>
      </c>
      <c r="E1224" s="13" t="s">
        <v>2753</v>
      </c>
      <c r="F1224" s="13" t="s">
        <v>24</v>
      </c>
      <c r="G1224" s="14">
        <v>1653017031409</v>
      </c>
      <c r="H1224" s="55">
        <v>0.99229166666666702</v>
      </c>
      <c r="I1224" s="33">
        <v>44881.992291666698</v>
      </c>
      <c r="J1224" s="58">
        <v>44881</v>
      </c>
      <c r="K1224" s="13" t="s">
        <v>213</v>
      </c>
      <c r="L1224" s="13" t="s">
        <v>30</v>
      </c>
      <c r="M1224" s="13" t="s">
        <v>826</v>
      </c>
      <c r="N1224" s="13" t="s">
        <v>206</v>
      </c>
      <c r="O1224" s="33" t="s">
        <v>38</v>
      </c>
      <c r="P1224" s="58" t="s">
        <v>38</v>
      </c>
      <c r="Q1224" s="33" t="s">
        <v>207</v>
      </c>
      <c r="R1224" s="14" t="s">
        <v>38</v>
      </c>
      <c r="S1224" s="13" t="s">
        <v>216</v>
      </c>
      <c r="T1224" s="13" t="s">
        <v>278</v>
      </c>
      <c r="U1224" s="33">
        <f t="shared" ca="1" si="228"/>
        <v>45744.56914039352</v>
      </c>
      <c r="V1224" s="13" t="str">
        <f t="shared" si="229"/>
        <v>Bangalore</v>
      </c>
      <c r="W1224" s="13" t="str">
        <f t="shared" si="230"/>
        <v>DOMI</v>
      </c>
      <c r="X1224" s="13">
        <f t="shared" si="231"/>
        <v>23</v>
      </c>
      <c r="Y1224" s="13" t="str">
        <f>IFERROR(VLOOKUP(C1224,ReceivingTeam[],2,FALSE),"HelpDesk")</f>
        <v>HelpDesk</v>
      </c>
      <c r="Z1224" s="67">
        <f t="shared" si="232"/>
        <v>44885.304791666698</v>
      </c>
      <c r="AA1224" s="68">
        <f t="shared" si="233"/>
        <v>44881</v>
      </c>
      <c r="AB1224" s="69" t="b">
        <f t="shared" si="234"/>
        <v>1</v>
      </c>
      <c r="AC1224" s="70">
        <f t="shared" si="235"/>
        <v>3</v>
      </c>
      <c r="AD1224" s="67">
        <f t="shared" si="236"/>
        <v>44885.304791666698</v>
      </c>
      <c r="AE1224" s="67">
        <f>VLOOKUP(V1224,'Branch Wise Work Timelines'!C:G,3,FALSE)+AA1224</f>
        <v>44881.416666666664</v>
      </c>
      <c r="AF1224" s="67">
        <f>IF(V1224="Bangalore",VLOOKUP(V1224,'Branch Wise Work Timelines'!C:G,4,FALSE)+AA1224+1,IF(V1224="Mumbai",VLOOKUP(V1224,'Branch Wise Work Timelines'!C:G,4,FALSE)+AA1224+1,VLOOKUP(V1224,'Branch Wise Work Timelines'!C:G,4,FALSE)+AA1224))</f>
        <v>44882.104166666664</v>
      </c>
      <c r="AG1224" s="67">
        <f>WORKDAY.INTL(AA1224,1,11)+VLOOKUP(V1224,'Branch Wise Work Timelines'!C:G,3,FALSE)</f>
        <v>44882.416666666664</v>
      </c>
      <c r="AH1224" s="69" t="str">
        <f t="shared" ca="1" si="237"/>
        <v>Out of TAT</v>
      </c>
      <c r="AI1224" s="69">
        <f t="shared" ca="1" si="238"/>
        <v>20623</v>
      </c>
      <c r="AJ1224" s="69" t="str">
        <f ca="1">IF(AI1224&lt;0,"0-12",IFERROR(VLOOKUP(AI1224,Breakup[],2,FALSE),"&gt;24"))</f>
        <v>&gt;24</v>
      </c>
      <c r="AK1224" s="69" t="str">
        <f>VLOOKUP(V1224,Master!B:D,3,FALSE)</f>
        <v>South</v>
      </c>
      <c r="AL1224" s="69" t="str">
        <f t="shared" si="239"/>
        <v>Bangalore</v>
      </c>
    </row>
    <row r="1225" spans="1:38">
      <c r="A1225" s="13" t="s">
        <v>2754</v>
      </c>
      <c r="B1225" s="54">
        <v>44700.690257638897</v>
      </c>
      <c r="C1225" s="13" t="s">
        <v>2595</v>
      </c>
      <c r="D1225" s="13">
        <v>1733</v>
      </c>
      <c r="E1225" s="13" t="s">
        <v>2755</v>
      </c>
      <c r="F1225" s="13" t="s">
        <v>24</v>
      </c>
      <c r="G1225" s="14">
        <v>1653017862621</v>
      </c>
      <c r="H1225" s="55">
        <v>0.541446759259259</v>
      </c>
      <c r="I1225" s="33">
        <v>44888.5414467593</v>
      </c>
      <c r="J1225" s="58">
        <v>44888</v>
      </c>
      <c r="K1225" s="13" t="s">
        <v>213</v>
      </c>
      <c r="L1225" s="13" t="s">
        <v>30</v>
      </c>
      <c r="M1225" s="13" t="s">
        <v>826</v>
      </c>
      <c r="N1225" s="13" t="s">
        <v>206</v>
      </c>
      <c r="O1225" s="33" t="s">
        <v>38</v>
      </c>
      <c r="P1225" s="58" t="s">
        <v>38</v>
      </c>
      <c r="Q1225" s="33" t="s">
        <v>207</v>
      </c>
      <c r="R1225" s="14" t="s">
        <v>38</v>
      </c>
      <c r="S1225" s="13" t="s">
        <v>216</v>
      </c>
      <c r="T1225" s="13" t="s">
        <v>278</v>
      </c>
      <c r="U1225" s="33">
        <f t="shared" ca="1" si="228"/>
        <v>45744.56914039352</v>
      </c>
      <c r="V1225" s="13" t="str">
        <f t="shared" si="229"/>
        <v>Bangalore</v>
      </c>
      <c r="W1225" s="13" t="str">
        <f t="shared" si="230"/>
        <v>DOMI</v>
      </c>
      <c r="X1225" s="13">
        <f t="shared" si="231"/>
        <v>12</v>
      </c>
      <c r="Y1225" s="13" t="str">
        <f>IFERROR(VLOOKUP(C1225,ReceivingTeam[],2,FALSE),"HelpDesk")</f>
        <v>HelpDesk</v>
      </c>
      <c r="Z1225" s="67">
        <f t="shared" si="232"/>
        <v>44891.8539467593</v>
      </c>
      <c r="AA1225" s="68">
        <f t="shared" si="233"/>
        <v>44888</v>
      </c>
      <c r="AB1225" s="69" t="b">
        <f t="shared" si="234"/>
        <v>1</v>
      </c>
      <c r="AC1225" s="70">
        <f t="shared" si="235"/>
        <v>3</v>
      </c>
      <c r="AD1225" s="67">
        <f t="shared" si="236"/>
        <v>44891.8539467593</v>
      </c>
      <c r="AE1225" s="67">
        <f>VLOOKUP(V1225,'Branch Wise Work Timelines'!C:G,3,FALSE)+AA1225</f>
        <v>44888.416666666664</v>
      </c>
      <c r="AF1225" s="67">
        <f>IF(V1225="Bangalore",VLOOKUP(V1225,'Branch Wise Work Timelines'!C:G,4,FALSE)+AA1225+1,IF(V1225="Mumbai",VLOOKUP(V1225,'Branch Wise Work Timelines'!C:G,4,FALSE)+AA1225+1,VLOOKUP(V1225,'Branch Wise Work Timelines'!C:G,4,FALSE)+AA1225))</f>
        <v>44889.104166666664</v>
      </c>
      <c r="AG1225" s="67">
        <f>WORKDAY.INTL(AA1225,1,11)+VLOOKUP(V1225,'Branch Wise Work Timelines'!C:G,3,FALSE)</f>
        <v>44889.416666666664</v>
      </c>
      <c r="AH1225" s="69" t="str">
        <f t="shared" ca="1" si="237"/>
        <v>Out of TAT</v>
      </c>
      <c r="AI1225" s="69">
        <f t="shared" ca="1" si="238"/>
        <v>20466</v>
      </c>
      <c r="AJ1225" s="69" t="str">
        <f ca="1">IF(AI1225&lt;0,"0-12",IFERROR(VLOOKUP(AI1225,Breakup[],2,FALSE),"&gt;24"))</f>
        <v>&gt;24</v>
      </c>
      <c r="AK1225" s="69" t="str">
        <f>VLOOKUP(V1225,Master!B:D,3,FALSE)</f>
        <v>South</v>
      </c>
      <c r="AL1225" s="69" t="str">
        <f t="shared" si="239"/>
        <v>Bangalore</v>
      </c>
    </row>
    <row r="1226" spans="1:38">
      <c r="A1226" s="13" t="s">
        <v>2756</v>
      </c>
      <c r="B1226" s="54">
        <v>44700.699054548597</v>
      </c>
      <c r="C1226" s="13" t="s">
        <v>2595</v>
      </c>
      <c r="D1226" s="13">
        <v>1410</v>
      </c>
      <c r="E1226" s="13" t="s">
        <v>2757</v>
      </c>
      <c r="F1226" s="13" t="s">
        <v>24</v>
      </c>
      <c r="G1226" s="14">
        <v>1653017862621</v>
      </c>
      <c r="H1226" s="55">
        <v>0.82418981481481501</v>
      </c>
      <c r="I1226" s="33">
        <v>44888.824189814797</v>
      </c>
      <c r="J1226" s="58">
        <v>44888</v>
      </c>
      <c r="K1226" s="13" t="s">
        <v>213</v>
      </c>
      <c r="L1226" s="13" t="s">
        <v>30</v>
      </c>
      <c r="M1226" s="13" t="s">
        <v>826</v>
      </c>
      <c r="N1226" s="13" t="s">
        <v>206</v>
      </c>
      <c r="O1226" s="33" t="s">
        <v>38</v>
      </c>
      <c r="P1226" s="58" t="s">
        <v>38</v>
      </c>
      <c r="Q1226" s="33" t="s">
        <v>207</v>
      </c>
      <c r="R1226" s="14" t="s">
        <v>38</v>
      </c>
      <c r="S1226" s="13" t="s">
        <v>216</v>
      </c>
      <c r="T1226" s="13" t="s">
        <v>278</v>
      </c>
      <c r="U1226" s="33">
        <f t="shared" ca="1" si="228"/>
        <v>45744.56914039352</v>
      </c>
      <c r="V1226" s="13" t="str">
        <f t="shared" si="229"/>
        <v>Bangalore</v>
      </c>
      <c r="W1226" s="13" t="str">
        <f t="shared" si="230"/>
        <v>DOMI</v>
      </c>
      <c r="X1226" s="13">
        <f t="shared" si="231"/>
        <v>19</v>
      </c>
      <c r="Y1226" s="13" t="str">
        <f>IFERROR(VLOOKUP(C1226,ReceivingTeam[],2,FALSE),"HelpDesk")</f>
        <v>HelpDesk</v>
      </c>
      <c r="Z1226" s="67">
        <f t="shared" si="232"/>
        <v>44892.136689814797</v>
      </c>
      <c r="AA1226" s="68">
        <f t="shared" si="233"/>
        <v>44888</v>
      </c>
      <c r="AB1226" s="69" t="b">
        <f t="shared" si="234"/>
        <v>1</v>
      </c>
      <c r="AC1226" s="70">
        <f t="shared" si="235"/>
        <v>3</v>
      </c>
      <c r="AD1226" s="67">
        <f t="shared" si="236"/>
        <v>44892.136689814797</v>
      </c>
      <c r="AE1226" s="67">
        <f>VLOOKUP(V1226,'Branch Wise Work Timelines'!C:G,3,FALSE)+AA1226</f>
        <v>44888.416666666664</v>
      </c>
      <c r="AF1226" s="67">
        <f>IF(V1226="Bangalore",VLOOKUP(V1226,'Branch Wise Work Timelines'!C:G,4,FALSE)+AA1226+1,IF(V1226="Mumbai",VLOOKUP(V1226,'Branch Wise Work Timelines'!C:G,4,FALSE)+AA1226+1,VLOOKUP(V1226,'Branch Wise Work Timelines'!C:G,4,FALSE)+AA1226))</f>
        <v>44889.104166666664</v>
      </c>
      <c r="AG1226" s="67">
        <f>WORKDAY.INTL(AA1226,1,11)+VLOOKUP(V1226,'Branch Wise Work Timelines'!C:G,3,FALSE)</f>
        <v>44889.416666666664</v>
      </c>
      <c r="AH1226" s="69" t="str">
        <f t="shared" ca="1" si="237"/>
        <v>Out of TAT</v>
      </c>
      <c r="AI1226" s="69">
        <f t="shared" ca="1" si="238"/>
        <v>20459</v>
      </c>
      <c r="AJ1226" s="69" t="str">
        <f ca="1">IF(AI1226&lt;0,"0-12",IFERROR(VLOOKUP(AI1226,Breakup[],2,FALSE),"&gt;24"))</f>
        <v>&gt;24</v>
      </c>
      <c r="AK1226" s="69" t="str">
        <f>VLOOKUP(V1226,Master!B:D,3,FALSE)</f>
        <v>South</v>
      </c>
      <c r="AL1226" s="69" t="str">
        <f t="shared" si="239"/>
        <v>Bangalore</v>
      </c>
    </row>
    <row r="1227" spans="1:38">
      <c r="A1227" s="13" t="s">
        <v>2758</v>
      </c>
      <c r="B1227" s="54">
        <v>44701.646664039297</v>
      </c>
      <c r="C1227" s="13" t="s">
        <v>211</v>
      </c>
      <c r="D1227" s="13">
        <v>870</v>
      </c>
      <c r="E1227" s="13" t="s">
        <v>2759</v>
      </c>
      <c r="F1227" s="13" t="s">
        <v>15</v>
      </c>
      <c r="G1227" s="14">
        <v>1653041711052</v>
      </c>
      <c r="H1227" s="55">
        <v>0.68065972222222204</v>
      </c>
      <c r="I1227" s="33">
        <v>44887.680659722202</v>
      </c>
      <c r="J1227" s="58">
        <v>44887</v>
      </c>
      <c r="K1227" s="13" t="s">
        <v>213</v>
      </c>
      <c r="L1227" s="13" t="s">
        <v>30</v>
      </c>
      <c r="M1227" s="13" t="s">
        <v>214</v>
      </c>
      <c r="N1227" s="13" t="s">
        <v>206</v>
      </c>
      <c r="O1227" s="33" t="s">
        <v>38</v>
      </c>
      <c r="P1227" s="58" t="s">
        <v>38</v>
      </c>
      <c r="Q1227" s="33" t="s">
        <v>207</v>
      </c>
      <c r="R1227" s="14" t="s">
        <v>38</v>
      </c>
      <c r="S1227" s="13" t="s">
        <v>216</v>
      </c>
      <c r="T1227" s="13" t="s">
        <v>217</v>
      </c>
      <c r="U1227" s="33">
        <f t="shared" ca="1" si="228"/>
        <v>45744.56914039352</v>
      </c>
      <c r="V1227" s="13" t="str">
        <f t="shared" si="229"/>
        <v>Bangalore</v>
      </c>
      <c r="W1227" s="13" t="str">
        <f t="shared" si="230"/>
        <v>CLS</v>
      </c>
      <c r="X1227" s="13">
        <f t="shared" si="231"/>
        <v>16</v>
      </c>
      <c r="Y1227" s="13" t="str">
        <f>IFERROR(VLOOKUP(C1227,ReceivingTeam[],2,FALSE),"HelpDesk")</f>
        <v>HelpDesk</v>
      </c>
      <c r="Z1227" s="67">
        <f t="shared" si="232"/>
        <v>44888.493159722202</v>
      </c>
      <c r="AA1227" s="68">
        <f t="shared" si="233"/>
        <v>44887</v>
      </c>
      <c r="AB1227" s="69" t="b">
        <f t="shared" si="234"/>
        <v>1</v>
      </c>
      <c r="AC1227" s="70">
        <f t="shared" si="235"/>
        <v>0.5</v>
      </c>
      <c r="AD1227" s="67">
        <f t="shared" si="236"/>
        <v>44888.493159722202</v>
      </c>
      <c r="AE1227" s="67">
        <f>VLOOKUP(V1227,'Branch Wise Work Timelines'!C:G,3,FALSE)+AA1227</f>
        <v>44887.416666666664</v>
      </c>
      <c r="AF1227" s="67">
        <f>IF(V1227="Bangalore",VLOOKUP(V1227,'Branch Wise Work Timelines'!C:G,4,FALSE)+AA1227+1,IF(V1227="Mumbai",VLOOKUP(V1227,'Branch Wise Work Timelines'!C:G,4,FALSE)+AA1227+1,VLOOKUP(V1227,'Branch Wise Work Timelines'!C:G,4,FALSE)+AA1227))</f>
        <v>44888.104166666664</v>
      </c>
      <c r="AG1227" s="67">
        <f>WORKDAY.INTL(AA1227,1,11)+VLOOKUP(V1227,'Branch Wise Work Timelines'!C:G,3,FALSE)</f>
        <v>44888.416666666664</v>
      </c>
      <c r="AH1227" s="69" t="str">
        <f t="shared" ca="1" si="237"/>
        <v>Out of TAT</v>
      </c>
      <c r="AI1227" s="69">
        <f t="shared" ca="1" si="238"/>
        <v>20546</v>
      </c>
      <c r="AJ1227" s="69" t="str">
        <f ca="1">IF(AI1227&lt;0,"0-12",IFERROR(VLOOKUP(AI1227,Breakup[],2,FALSE),"&gt;24"))</f>
        <v>&gt;24</v>
      </c>
      <c r="AK1227" s="69" t="str">
        <f>VLOOKUP(V1227,Master!B:D,3,FALSE)</f>
        <v>South</v>
      </c>
      <c r="AL1227" s="69" t="str">
        <f t="shared" si="239"/>
        <v>Bangalore-CLS</v>
      </c>
    </row>
    <row r="1228" spans="1:38">
      <c r="A1228" s="13" t="s">
        <v>2760</v>
      </c>
      <c r="B1228" s="54">
        <v>44695.727239270796</v>
      </c>
      <c r="C1228" s="13" t="s">
        <v>826</v>
      </c>
      <c r="D1228" s="13">
        <v>1603</v>
      </c>
      <c r="E1228" s="13" t="s">
        <v>2761</v>
      </c>
      <c r="F1228" s="13" t="s">
        <v>24</v>
      </c>
      <c r="G1228" s="14">
        <v>1653017031409</v>
      </c>
      <c r="H1228" s="55">
        <v>0.65149305555555603</v>
      </c>
      <c r="I1228" s="33">
        <v>44888.6514930556</v>
      </c>
      <c r="J1228" s="58">
        <v>44888</v>
      </c>
      <c r="K1228" s="13" t="s">
        <v>213</v>
      </c>
      <c r="L1228" s="13" t="s">
        <v>30</v>
      </c>
      <c r="M1228" s="13" t="s">
        <v>826</v>
      </c>
      <c r="N1228" s="13" t="s">
        <v>206</v>
      </c>
      <c r="O1228" s="33" t="s">
        <v>38</v>
      </c>
      <c r="P1228" s="58" t="s">
        <v>38</v>
      </c>
      <c r="Q1228" s="33" t="s">
        <v>207</v>
      </c>
      <c r="R1228" s="14" t="s">
        <v>38</v>
      </c>
      <c r="S1228" s="13" t="s">
        <v>216</v>
      </c>
      <c r="T1228" s="13" t="s">
        <v>278</v>
      </c>
      <c r="U1228" s="33">
        <f t="shared" ca="1" si="228"/>
        <v>45744.56914039352</v>
      </c>
      <c r="V1228" s="13" t="str">
        <f t="shared" si="229"/>
        <v>Bangalore</v>
      </c>
      <c r="W1228" s="13" t="str">
        <f t="shared" si="230"/>
        <v>DOMI</v>
      </c>
      <c r="X1228" s="13">
        <f t="shared" si="231"/>
        <v>15</v>
      </c>
      <c r="Y1228" s="13" t="str">
        <f>IFERROR(VLOOKUP(C1228,ReceivingTeam[],2,FALSE),"HelpDesk")</f>
        <v>HelpDesk</v>
      </c>
      <c r="Z1228" s="67">
        <f t="shared" si="232"/>
        <v>44891.9639930556</v>
      </c>
      <c r="AA1228" s="68">
        <f t="shared" si="233"/>
        <v>44888</v>
      </c>
      <c r="AB1228" s="69" t="b">
        <f t="shared" si="234"/>
        <v>1</v>
      </c>
      <c r="AC1228" s="70">
        <f t="shared" si="235"/>
        <v>3</v>
      </c>
      <c r="AD1228" s="67">
        <f t="shared" si="236"/>
        <v>44891.9639930556</v>
      </c>
      <c r="AE1228" s="67">
        <f>VLOOKUP(V1228,'Branch Wise Work Timelines'!C:G,3,FALSE)+AA1228</f>
        <v>44888.416666666664</v>
      </c>
      <c r="AF1228" s="67">
        <f>IF(V1228="Bangalore",VLOOKUP(V1228,'Branch Wise Work Timelines'!C:G,4,FALSE)+AA1228+1,IF(V1228="Mumbai",VLOOKUP(V1228,'Branch Wise Work Timelines'!C:G,4,FALSE)+AA1228+1,VLOOKUP(V1228,'Branch Wise Work Timelines'!C:G,4,FALSE)+AA1228))</f>
        <v>44889.104166666664</v>
      </c>
      <c r="AG1228" s="67">
        <f>WORKDAY.INTL(AA1228,1,11)+VLOOKUP(V1228,'Branch Wise Work Timelines'!C:G,3,FALSE)</f>
        <v>44889.416666666664</v>
      </c>
      <c r="AH1228" s="69" t="str">
        <f t="shared" ca="1" si="237"/>
        <v>Out of TAT</v>
      </c>
      <c r="AI1228" s="69">
        <f t="shared" ca="1" si="238"/>
        <v>20463</v>
      </c>
      <c r="AJ1228" s="69" t="str">
        <f ca="1">IF(AI1228&lt;0,"0-12",IFERROR(VLOOKUP(AI1228,Breakup[],2,FALSE),"&gt;24"))</f>
        <v>&gt;24</v>
      </c>
      <c r="AK1228" s="69" t="str">
        <f>VLOOKUP(V1228,Master!B:D,3,FALSE)</f>
        <v>South</v>
      </c>
      <c r="AL1228" s="69" t="str">
        <f t="shared" si="239"/>
        <v>Bangalore</v>
      </c>
    </row>
    <row r="1229" spans="1:38">
      <c r="A1229" s="13" t="s">
        <v>2762</v>
      </c>
      <c r="B1229" s="54">
        <v>44700.6782787384</v>
      </c>
      <c r="C1229" s="13" t="s">
        <v>2595</v>
      </c>
      <c r="D1229" s="13">
        <v>345</v>
      </c>
      <c r="E1229" s="13" t="s">
        <v>2763</v>
      </c>
      <c r="F1229" s="13" t="s">
        <v>24</v>
      </c>
      <c r="G1229" s="14">
        <v>1653017862621</v>
      </c>
      <c r="H1229" s="55">
        <v>8.3564814814814804E-3</v>
      </c>
      <c r="I1229" s="33">
        <v>44889.0083564815</v>
      </c>
      <c r="J1229" s="58">
        <v>44889</v>
      </c>
      <c r="K1229" s="13" t="s">
        <v>213</v>
      </c>
      <c r="L1229" s="13" t="s">
        <v>30</v>
      </c>
      <c r="M1229" s="13" t="s">
        <v>826</v>
      </c>
      <c r="N1229" s="13" t="s">
        <v>206</v>
      </c>
      <c r="O1229" s="33" t="s">
        <v>38</v>
      </c>
      <c r="P1229" s="58" t="s">
        <v>38</v>
      </c>
      <c r="Q1229" s="33" t="s">
        <v>207</v>
      </c>
      <c r="R1229" s="14" t="s">
        <v>38</v>
      </c>
      <c r="S1229" s="13" t="s">
        <v>216</v>
      </c>
      <c r="T1229" s="13" t="s">
        <v>278</v>
      </c>
      <c r="U1229" s="33">
        <f t="shared" ca="1" si="228"/>
        <v>45744.56914039352</v>
      </c>
      <c r="V1229" s="13" t="str">
        <f t="shared" si="229"/>
        <v>Bangalore</v>
      </c>
      <c r="W1229" s="13" t="str">
        <f t="shared" si="230"/>
        <v>DOMI</v>
      </c>
      <c r="X1229" s="13">
        <f t="shared" si="231"/>
        <v>0</v>
      </c>
      <c r="Y1229" s="13" t="str">
        <f>IFERROR(VLOOKUP(C1229,ReceivingTeam[],2,FALSE),"HelpDesk")</f>
        <v>HelpDesk</v>
      </c>
      <c r="Z1229" s="67">
        <f t="shared" si="232"/>
        <v>44892.729166666664</v>
      </c>
      <c r="AA1229" s="68">
        <f t="shared" si="233"/>
        <v>44889</v>
      </c>
      <c r="AB1229" s="69" t="b">
        <f t="shared" si="234"/>
        <v>1</v>
      </c>
      <c r="AC1229" s="70">
        <f t="shared" si="235"/>
        <v>3</v>
      </c>
      <c r="AD1229" s="67">
        <f t="shared" si="236"/>
        <v>44892.729166666664</v>
      </c>
      <c r="AE1229" s="67">
        <f>VLOOKUP(V1229,'Branch Wise Work Timelines'!C:G,3,FALSE)+AA1229</f>
        <v>44889.416666666664</v>
      </c>
      <c r="AF1229" s="67">
        <f>IF(V1229="Bangalore",VLOOKUP(V1229,'Branch Wise Work Timelines'!C:G,4,FALSE)+AA1229+1,IF(V1229="Mumbai",VLOOKUP(V1229,'Branch Wise Work Timelines'!C:G,4,FALSE)+AA1229+1,VLOOKUP(V1229,'Branch Wise Work Timelines'!C:G,4,FALSE)+AA1229))</f>
        <v>44890.104166666664</v>
      </c>
      <c r="AG1229" s="67">
        <f>WORKDAY.INTL(AA1229,1,11)+VLOOKUP(V1229,'Branch Wise Work Timelines'!C:G,3,FALSE)</f>
        <v>44890.416666666664</v>
      </c>
      <c r="AH1229" s="69" t="str">
        <f t="shared" ca="1" si="237"/>
        <v>Out of TAT</v>
      </c>
      <c r="AI1229" s="69">
        <f t="shared" ca="1" si="238"/>
        <v>20445</v>
      </c>
      <c r="AJ1229" s="69" t="str">
        <f ca="1">IF(AI1229&lt;0,"0-12",IFERROR(VLOOKUP(AI1229,Breakup[],2,FALSE),"&gt;24"))</f>
        <v>&gt;24</v>
      </c>
      <c r="AK1229" s="69" t="str">
        <f>VLOOKUP(V1229,Master!B:D,3,FALSE)</f>
        <v>South</v>
      </c>
      <c r="AL1229" s="69" t="str">
        <f t="shared" si="239"/>
        <v>Bangalore</v>
      </c>
    </row>
    <row r="1230" spans="1:38">
      <c r="A1230" s="13" t="s">
        <v>2764</v>
      </c>
      <c r="B1230" s="54">
        <v>44695.722173414397</v>
      </c>
      <c r="C1230" s="13" t="s">
        <v>826</v>
      </c>
      <c r="D1230" s="13">
        <v>1745</v>
      </c>
      <c r="E1230" s="13" t="s">
        <v>2765</v>
      </c>
      <c r="F1230" s="13" t="s">
        <v>24</v>
      </c>
      <c r="G1230" s="14">
        <v>1653017031409</v>
      </c>
      <c r="H1230" s="55">
        <v>0.84600694444444402</v>
      </c>
      <c r="I1230" s="33">
        <v>44887.846006944397</v>
      </c>
      <c r="J1230" s="58">
        <v>44887</v>
      </c>
      <c r="K1230" s="13" t="s">
        <v>213</v>
      </c>
      <c r="L1230" s="13" t="s">
        <v>30</v>
      </c>
      <c r="M1230" s="13" t="s">
        <v>826</v>
      </c>
      <c r="N1230" s="13" t="s">
        <v>206</v>
      </c>
      <c r="O1230" s="33" t="s">
        <v>38</v>
      </c>
      <c r="P1230" s="58" t="s">
        <v>38</v>
      </c>
      <c r="Q1230" s="33" t="s">
        <v>207</v>
      </c>
      <c r="R1230" s="14" t="s">
        <v>38</v>
      </c>
      <c r="S1230" s="13" t="s">
        <v>216</v>
      </c>
      <c r="T1230" s="13" t="s">
        <v>278</v>
      </c>
      <c r="U1230" s="33">
        <f t="shared" ca="1" si="228"/>
        <v>45744.56914039352</v>
      </c>
      <c r="V1230" s="13" t="str">
        <f t="shared" si="229"/>
        <v>Bangalore</v>
      </c>
      <c r="W1230" s="13" t="str">
        <f t="shared" si="230"/>
        <v>DOMI</v>
      </c>
      <c r="X1230" s="13">
        <f t="shared" si="231"/>
        <v>20</v>
      </c>
      <c r="Y1230" s="13" t="str">
        <f>IFERROR(VLOOKUP(C1230,ReceivingTeam[],2,FALSE),"HelpDesk")</f>
        <v>HelpDesk</v>
      </c>
      <c r="Z1230" s="67">
        <f t="shared" si="232"/>
        <v>44891.158506944397</v>
      </c>
      <c r="AA1230" s="68">
        <f t="shared" si="233"/>
        <v>44887</v>
      </c>
      <c r="AB1230" s="69" t="b">
        <f t="shared" si="234"/>
        <v>1</v>
      </c>
      <c r="AC1230" s="70">
        <f t="shared" si="235"/>
        <v>3</v>
      </c>
      <c r="AD1230" s="67">
        <f t="shared" si="236"/>
        <v>44891.158506944397</v>
      </c>
      <c r="AE1230" s="67">
        <f>VLOOKUP(V1230,'Branch Wise Work Timelines'!C:G,3,FALSE)+AA1230</f>
        <v>44887.416666666664</v>
      </c>
      <c r="AF1230" s="67">
        <f>IF(V1230="Bangalore",VLOOKUP(V1230,'Branch Wise Work Timelines'!C:G,4,FALSE)+AA1230+1,IF(V1230="Mumbai",VLOOKUP(V1230,'Branch Wise Work Timelines'!C:G,4,FALSE)+AA1230+1,VLOOKUP(V1230,'Branch Wise Work Timelines'!C:G,4,FALSE)+AA1230))</f>
        <v>44888.104166666664</v>
      </c>
      <c r="AG1230" s="67">
        <f>WORKDAY.INTL(AA1230,1,11)+VLOOKUP(V1230,'Branch Wise Work Timelines'!C:G,3,FALSE)</f>
        <v>44888.416666666664</v>
      </c>
      <c r="AH1230" s="69" t="str">
        <f t="shared" ca="1" si="237"/>
        <v>Out of TAT</v>
      </c>
      <c r="AI1230" s="69">
        <f t="shared" ca="1" si="238"/>
        <v>20482</v>
      </c>
      <c r="AJ1230" s="69" t="str">
        <f ca="1">IF(AI1230&lt;0,"0-12",IFERROR(VLOOKUP(AI1230,Breakup[],2,FALSE),"&gt;24"))</f>
        <v>&gt;24</v>
      </c>
      <c r="AK1230" s="69" t="str">
        <f>VLOOKUP(V1230,Master!B:D,3,FALSE)</f>
        <v>South</v>
      </c>
      <c r="AL1230" s="69" t="str">
        <f t="shared" si="239"/>
        <v>Bangalore</v>
      </c>
    </row>
    <row r="1231" spans="1:38">
      <c r="A1231" s="13" t="s">
        <v>2766</v>
      </c>
      <c r="B1231" s="54">
        <v>44700.680669710702</v>
      </c>
      <c r="C1231" s="13" t="s">
        <v>2595</v>
      </c>
      <c r="D1231" s="13">
        <v>1983</v>
      </c>
      <c r="E1231" s="13" t="s">
        <v>2767</v>
      </c>
      <c r="F1231" s="13" t="s">
        <v>24</v>
      </c>
      <c r="G1231" s="14">
        <v>1653017862621</v>
      </c>
      <c r="H1231" s="55">
        <v>0.85304398148148097</v>
      </c>
      <c r="I1231" s="33">
        <v>44888.8530439815</v>
      </c>
      <c r="J1231" s="58">
        <v>44888</v>
      </c>
      <c r="K1231" s="13" t="s">
        <v>213</v>
      </c>
      <c r="L1231" s="13" t="s">
        <v>30</v>
      </c>
      <c r="M1231" s="13" t="s">
        <v>826</v>
      </c>
      <c r="N1231" s="13" t="s">
        <v>206</v>
      </c>
      <c r="O1231" s="33" t="s">
        <v>38</v>
      </c>
      <c r="P1231" s="58" t="s">
        <v>38</v>
      </c>
      <c r="Q1231" s="33" t="s">
        <v>207</v>
      </c>
      <c r="R1231" s="14" t="s">
        <v>38</v>
      </c>
      <c r="S1231" s="13" t="s">
        <v>216</v>
      </c>
      <c r="T1231" s="13" t="s">
        <v>278</v>
      </c>
      <c r="U1231" s="33">
        <f t="shared" ca="1" si="228"/>
        <v>45744.56914039352</v>
      </c>
      <c r="V1231" s="13" t="str">
        <f t="shared" si="229"/>
        <v>Bangalore</v>
      </c>
      <c r="W1231" s="13" t="str">
        <f t="shared" si="230"/>
        <v>DOMI</v>
      </c>
      <c r="X1231" s="13">
        <f t="shared" si="231"/>
        <v>20</v>
      </c>
      <c r="Y1231" s="13" t="str">
        <f>IFERROR(VLOOKUP(C1231,ReceivingTeam[],2,FALSE),"HelpDesk")</f>
        <v>HelpDesk</v>
      </c>
      <c r="Z1231" s="67">
        <f t="shared" si="232"/>
        <v>44892.1655439815</v>
      </c>
      <c r="AA1231" s="68">
        <f t="shared" si="233"/>
        <v>44888</v>
      </c>
      <c r="AB1231" s="69" t="b">
        <f t="shared" si="234"/>
        <v>1</v>
      </c>
      <c r="AC1231" s="70">
        <f t="shared" si="235"/>
        <v>3</v>
      </c>
      <c r="AD1231" s="67">
        <f t="shared" si="236"/>
        <v>44892.1655439815</v>
      </c>
      <c r="AE1231" s="67">
        <f>VLOOKUP(V1231,'Branch Wise Work Timelines'!C:G,3,FALSE)+AA1231</f>
        <v>44888.416666666664</v>
      </c>
      <c r="AF1231" s="67">
        <f>IF(V1231="Bangalore",VLOOKUP(V1231,'Branch Wise Work Timelines'!C:G,4,FALSE)+AA1231+1,IF(V1231="Mumbai",VLOOKUP(V1231,'Branch Wise Work Timelines'!C:G,4,FALSE)+AA1231+1,VLOOKUP(V1231,'Branch Wise Work Timelines'!C:G,4,FALSE)+AA1231))</f>
        <v>44889.104166666664</v>
      </c>
      <c r="AG1231" s="67">
        <f>WORKDAY.INTL(AA1231,1,11)+VLOOKUP(V1231,'Branch Wise Work Timelines'!C:G,3,FALSE)</f>
        <v>44889.416666666664</v>
      </c>
      <c r="AH1231" s="69" t="str">
        <f t="shared" ca="1" si="237"/>
        <v>Out of TAT</v>
      </c>
      <c r="AI1231" s="69">
        <f t="shared" ca="1" si="238"/>
        <v>20458</v>
      </c>
      <c r="AJ1231" s="69" t="str">
        <f ca="1">IF(AI1231&lt;0,"0-12",IFERROR(VLOOKUP(AI1231,Breakup[],2,FALSE),"&gt;24"))</f>
        <v>&gt;24</v>
      </c>
      <c r="AK1231" s="69" t="str">
        <f>VLOOKUP(V1231,Master!B:D,3,FALSE)</f>
        <v>South</v>
      </c>
      <c r="AL1231" s="69" t="str">
        <f t="shared" si="239"/>
        <v>Bangalore</v>
      </c>
    </row>
    <row r="1232" spans="1:38">
      <c r="A1232" s="13" t="s">
        <v>2768</v>
      </c>
      <c r="B1232" s="54">
        <v>44700.683389432903</v>
      </c>
      <c r="C1232" s="13" t="s">
        <v>2595</v>
      </c>
      <c r="D1232" s="13">
        <v>1250</v>
      </c>
      <c r="E1232" s="13" t="s">
        <v>2769</v>
      </c>
      <c r="F1232" s="13" t="s">
        <v>24</v>
      </c>
      <c r="G1232" s="14">
        <v>1653017862621</v>
      </c>
      <c r="H1232" s="55">
        <v>0.90692129629629603</v>
      </c>
      <c r="I1232" s="33">
        <v>44884.9069212963</v>
      </c>
      <c r="J1232" s="58">
        <v>44884</v>
      </c>
      <c r="K1232" s="13" t="s">
        <v>213</v>
      </c>
      <c r="L1232" s="13" t="s">
        <v>30</v>
      </c>
      <c r="M1232" s="13" t="s">
        <v>826</v>
      </c>
      <c r="N1232" s="13" t="s">
        <v>206</v>
      </c>
      <c r="O1232" s="33" t="s">
        <v>38</v>
      </c>
      <c r="P1232" s="58" t="s">
        <v>38</v>
      </c>
      <c r="Q1232" s="33" t="s">
        <v>207</v>
      </c>
      <c r="R1232" s="14" t="s">
        <v>38</v>
      </c>
      <c r="S1232" s="13" t="s">
        <v>216</v>
      </c>
      <c r="T1232" s="13" t="s">
        <v>278</v>
      </c>
      <c r="U1232" s="33">
        <f t="shared" ca="1" si="228"/>
        <v>45744.56914039352</v>
      </c>
      <c r="V1232" s="13" t="str">
        <f t="shared" si="229"/>
        <v>Bangalore</v>
      </c>
      <c r="W1232" s="13" t="str">
        <f t="shared" si="230"/>
        <v>DOMI</v>
      </c>
      <c r="X1232" s="13">
        <f t="shared" si="231"/>
        <v>21</v>
      </c>
      <c r="Y1232" s="13" t="str">
        <f>IFERROR(VLOOKUP(C1232,ReceivingTeam[],2,FALSE),"HelpDesk")</f>
        <v>HelpDesk</v>
      </c>
      <c r="Z1232" s="67">
        <f t="shared" si="232"/>
        <v>44889.2194212963</v>
      </c>
      <c r="AA1232" s="68">
        <f t="shared" si="233"/>
        <v>44884</v>
      </c>
      <c r="AB1232" s="69" t="b">
        <f t="shared" si="234"/>
        <v>1</v>
      </c>
      <c r="AC1232" s="70">
        <f t="shared" si="235"/>
        <v>3</v>
      </c>
      <c r="AD1232" s="67">
        <f t="shared" si="236"/>
        <v>44889.2194212963</v>
      </c>
      <c r="AE1232" s="67">
        <f>VLOOKUP(V1232,'Branch Wise Work Timelines'!C:G,3,FALSE)+AA1232</f>
        <v>44884.416666666664</v>
      </c>
      <c r="AF1232" s="67">
        <f>IF(V1232="Bangalore",VLOOKUP(V1232,'Branch Wise Work Timelines'!C:G,4,FALSE)+AA1232+1,IF(V1232="Mumbai",VLOOKUP(V1232,'Branch Wise Work Timelines'!C:G,4,FALSE)+AA1232+1,VLOOKUP(V1232,'Branch Wise Work Timelines'!C:G,4,FALSE)+AA1232))</f>
        <v>44885.104166666664</v>
      </c>
      <c r="AG1232" s="67">
        <f>WORKDAY.INTL(AA1232,1,11)+VLOOKUP(V1232,'Branch Wise Work Timelines'!C:G,3,FALSE)</f>
        <v>44886.416666666664</v>
      </c>
      <c r="AH1232" s="69" t="str">
        <f t="shared" ca="1" si="237"/>
        <v>Out of TAT</v>
      </c>
      <c r="AI1232" s="69">
        <f t="shared" ca="1" si="238"/>
        <v>20529</v>
      </c>
      <c r="AJ1232" s="69" t="str">
        <f ca="1">IF(AI1232&lt;0,"0-12",IFERROR(VLOOKUP(AI1232,Breakup[],2,FALSE),"&gt;24"))</f>
        <v>&gt;24</v>
      </c>
      <c r="AK1232" s="69" t="str">
        <f>VLOOKUP(V1232,Master!B:D,3,FALSE)</f>
        <v>South</v>
      </c>
      <c r="AL1232" s="69" t="str">
        <f t="shared" si="239"/>
        <v>Bangalore</v>
      </c>
    </row>
    <row r="1233" spans="1:38">
      <c r="A1233" s="13" t="s">
        <v>2770</v>
      </c>
      <c r="B1233" s="54">
        <v>44700.683867476902</v>
      </c>
      <c r="C1233" s="13" t="s">
        <v>2595</v>
      </c>
      <c r="D1233" s="13">
        <v>616</v>
      </c>
      <c r="E1233" s="13" t="s">
        <v>2771</v>
      </c>
      <c r="F1233" s="13" t="s">
        <v>24</v>
      </c>
      <c r="G1233" s="14">
        <v>1653017862621</v>
      </c>
      <c r="H1233" s="55">
        <v>0.76832175925925905</v>
      </c>
      <c r="I1233" s="33">
        <v>44882.7683217593</v>
      </c>
      <c r="J1233" s="58">
        <v>44882</v>
      </c>
      <c r="K1233" s="13" t="s">
        <v>213</v>
      </c>
      <c r="L1233" s="13" t="s">
        <v>30</v>
      </c>
      <c r="M1233" s="13" t="s">
        <v>826</v>
      </c>
      <c r="N1233" s="13" t="s">
        <v>206</v>
      </c>
      <c r="O1233" s="33" t="s">
        <v>38</v>
      </c>
      <c r="P1233" s="58" t="s">
        <v>38</v>
      </c>
      <c r="Q1233" s="33" t="s">
        <v>207</v>
      </c>
      <c r="R1233" s="14" t="s">
        <v>38</v>
      </c>
      <c r="S1233" s="13" t="s">
        <v>216</v>
      </c>
      <c r="T1233" s="13" t="s">
        <v>278</v>
      </c>
      <c r="U1233" s="33">
        <f t="shared" ca="1" si="228"/>
        <v>45744.56914039352</v>
      </c>
      <c r="V1233" s="13" t="str">
        <f t="shared" si="229"/>
        <v>Bangalore</v>
      </c>
      <c r="W1233" s="13" t="str">
        <f t="shared" si="230"/>
        <v>DOMI</v>
      </c>
      <c r="X1233" s="13">
        <f t="shared" si="231"/>
        <v>18</v>
      </c>
      <c r="Y1233" s="13" t="str">
        <f>IFERROR(VLOOKUP(C1233,ReceivingTeam[],2,FALSE),"HelpDesk")</f>
        <v>HelpDesk</v>
      </c>
      <c r="Z1233" s="67">
        <f t="shared" si="232"/>
        <v>44886.0808217593</v>
      </c>
      <c r="AA1233" s="68">
        <f t="shared" si="233"/>
        <v>44882</v>
      </c>
      <c r="AB1233" s="69" t="b">
        <f t="shared" si="234"/>
        <v>1</v>
      </c>
      <c r="AC1233" s="70">
        <f t="shared" si="235"/>
        <v>3</v>
      </c>
      <c r="AD1233" s="67">
        <f t="shared" si="236"/>
        <v>44886.0808217593</v>
      </c>
      <c r="AE1233" s="67">
        <f>VLOOKUP(V1233,'Branch Wise Work Timelines'!C:G,3,FALSE)+AA1233</f>
        <v>44882.416666666664</v>
      </c>
      <c r="AF1233" s="67">
        <f>IF(V1233="Bangalore",VLOOKUP(V1233,'Branch Wise Work Timelines'!C:G,4,FALSE)+AA1233+1,IF(V1233="Mumbai",VLOOKUP(V1233,'Branch Wise Work Timelines'!C:G,4,FALSE)+AA1233+1,VLOOKUP(V1233,'Branch Wise Work Timelines'!C:G,4,FALSE)+AA1233))</f>
        <v>44883.104166666664</v>
      </c>
      <c r="AG1233" s="67">
        <f>WORKDAY.INTL(AA1233,1,11)+VLOOKUP(V1233,'Branch Wise Work Timelines'!C:G,3,FALSE)</f>
        <v>44883.416666666664</v>
      </c>
      <c r="AH1233" s="69" t="str">
        <f t="shared" ca="1" si="237"/>
        <v>Out of TAT</v>
      </c>
      <c r="AI1233" s="69">
        <f t="shared" ca="1" si="238"/>
        <v>20604</v>
      </c>
      <c r="AJ1233" s="69" t="str">
        <f ca="1">IF(AI1233&lt;0,"0-12",IFERROR(VLOOKUP(AI1233,Breakup[],2,FALSE),"&gt;24"))</f>
        <v>&gt;24</v>
      </c>
      <c r="AK1233" s="69" t="str">
        <f>VLOOKUP(V1233,Master!B:D,3,FALSE)</f>
        <v>South</v>
      </c>
      <c r="AL1233" s="69" t="str">
        <f t="shared" si="239"/>
        <v>Bangalore</v>
      </c>
    </row>
    <row r="1234" spans="1:38">
      <c r="A1234" s="13" t="s">
        <v>2772</v>
      </c>
      <c r="B1234" s="54">
        <v>44700.684326770803</v>
      </c>
      <c r="C1234" s="13" t="s">
        <v>2595</v>
      </c>
      <c r="D1234" s="13">
        <v>225</v>
      </c>
      <c r="E1234" s="13" t="s">
        <v>2773</v>
      </c>
      <c r="F1234" s="13" t="s">
        <v>24</v>
      </c>
      <c r="G1234" s="14">
        <v>1653017862621</v>
      </c>
      <c r="H1234" s="55">
        <v>0.672337962962963</v>
      </c>
      <c r="I1234" s="33">
        <v>44884.672337962998</v>
      </c>
      <c r="J1234" s="58">
        <v>44884</v>
      </c>
      <c r="K1234" s="13" t="s">
        <v>213</v>
      </c>
      <c r="L1234" s="13" t="s">
        <v>30</v>
      </c>
      <c r="M1234" s="13" t="s">
        <v>826</v>
      </c>
      <c r="N1234" s="13" t="s">
        <v>206</v>
      </c>
      <c r="O1234" s="33" t="s">
        <v>38</v>
      </c>
      <c r="P1234" s="58" t="s">
        <v>38</v>
      </c>
      <c r="Q1234" s="33" t="s">
        <v>207</v>
      </c>
      <c r="R1234" s="14" t="s">
        <v>38</v>
      </c>
      <c r="S1234" s="13" t="s">
        <v>216</v>
      </c>
      <c r="T1234" s="13" t="s">
        <v>278</v>
      </c>
      <c r="U1234" s="33">
        <f t="shared" ca="1" si="228"/>
        <v>45744.56914039352</v>
      </c>
      <c r="V1234" s="13" t="str">
        <f t="shared" si="229"/>
        <v>Bangalore</v>
      </c>
      <c r="W1234" s="13" t="str">
        <f t="shared" si="230"/>
        <v>DOMI</v>
      </c>
      <c r="X1234" s="13">
        <f t="shared" si="231"/>
        <v>16</v>
      </c>
      <c r="Y1234" s="13" t="str">
        <f>IFERROR(VLOOKUP(C1234,ReceivingTeam[],2,FALSE),"HelpDesk")</f>
        <v>HelpDesk</v>
      </c>
      <c r="Z1234" s="67">
        <f t="shared" si="232"/>
        <v>44888.984837962998</v>
      </c>
      <c r="AA1234" s="68">
        <f t="shared" si="233"/>
        <v>44884</v>
      </c>
      <c r="AB1234" s="69" t="b">
        <f t="shared" si="234"/>
        <v>1</v>
      </c>
      <c r="AC1234" s="70">
        <f t="shared" si="235"/>
        <v>3</v>
      </c>
      <c r="AD1234" s="67">
        <f t="shared" si="236"/>
        <v>44888.984837962998</v>
      </c>
      <c r="AE1234" s="67">
        <f>VLOOKUP(V1234,'Branch Wise Work Timelines'!C:G,3,FALSE)+AA1234</f>
        <v>44884.416666666664</v>
      </c>
      <c r="AF1234" s="67">
        <f>IF(V1234="Bangalore",VLOOKUP(V1234,'Branch Wise Work Timelines'!C:G,4,FALSE)+AA1234+1,IF(V1234="Mumbai",VLOOKUP(V1234,'Branch Wise Work Timelines'!C:G,4,FALSE)+AA1234+1,VLOOKUP(V1234,'Branch Wise Work Timelines'!C:G,4,FALSE)+AA1234))</f>
        <v>44885.104166666664</v>
      </c>
      <c r="AG1234" s="67">
        <f>WORKDAY.INTL(AA1234,1,11)+VLOOKUP(V1234,'Branch Wise Work Timelines'!C:G,3,FALSE)</f>
        <v>44886.416666666664</v>
      </c>
      <c r="AH1234" s="69" t="str">
        <f t="shared" ca="1" si="237"/>
        <v>Out of TAT</v>
      </c>
      <c r="AI1234" s="69">
        <f t="shared" ca="1" si="238"/>
        <v>20535</v>
      </c>
      <c r="AJ1234" s="69" t="str">
        <f ca="1">IF(AI1234&lt;0,"0-12",IFERROR(VLOOKUP(AI1234,Breakup[],2,FALSE),"&gt;24"))</f>
        <v>&gt;24</v>
      </c>
      <c r="AK1234" s="69" t="str">
        <f>VLOOKUP(V1234,Master!B:D,3,FALSE)</f>
        <v>South</v>
      </c>
      <c r="AL1234" s="69" t="str">
        <f t="shared" si="239"/>
        <v>Bangalore</v>
      </c>
    </row>
    <row r="1235" spans="1:38">
      <c r="A1235" s="13" t="s">
        <v>2774</v>
      </c>
      <c r="B1235" s="54">
        <v>44700.684678009296</v>
      </c>
      <c r="C1235" s="13" t="s">
        <v>2595</v>
      </c>
      <c r="D1235" s="13">
        <v>797</v>
      </c>
      <c r="E1235" s="13" t="s">
        <v>2775</v>
      </c>
      <c r="F1235" s="13" t="s">
        <v>24</v>
      </c>
      <c r="G1235" s="14">
        <v>1653017862621</v>
      </c>
      <c r="H1235" s="55">
        <v>0.69962962962963005</v>
      </c>
      <c r="I1235" s="33">
        <v>44889.699629629598</v>
      </c>
      <c r="J1235" s="58">
        <v>44889</v>
      </c>
      <c r="K1235" s="13" t="s">
        <v>213</v>
      </c>
      <c r="L1235" s="13" t="s">
        <v>30</v>
      </c>
      <c r="M1235" s="13" t="s">
        <v>826</v>
      </c>
      <c r="N1235" s="13" t="s">
        <v>206</v>
      </c>
      <c r="O1235" s="33" t="s">
        <v>38</v>
      </c>
      <c r="P1235" s="58" t="s">
        <v>38</v>
      </c>
      <c r="Q1235" s="33" t="s">
        <v>207</v>
      </c>
      <c r="R1235" s="14" t="s">
        <v>38</v>
      </c>
      <c r="S1235" s="13" t="s">
        <v>216</v>
      </c>
      <c r="T1235" s="13" t="s">
        <v>278</v>
      </c>
      <c r="U1235" s="33">
        <f t="shared" ca="1" si="228"/>
        <v>45744.56914039352</v>
      </c>
      <c r="V1235" s="13" t="str">
        <f t="shared" si="229"/>
        <v>Bangalore</v>
      </c>
      <c r="W1235" s="13" t="str">
        <f t="shared" si="230"/>
        <v>DOMI</v>
      </c>
      <c r="X1235" s="13">
        <f t="shared" si="231"/>
        <v>16</v>
      </c>
      <c r="Y1235" s="13" t="str">
        <f>IFERROR(VLOOKUP(C1235,ReceivingTeam[],2,FALSE),"HelpDesk")</f>
        <v>HelpDesk</v>
      </c>
      <c r="Z1235" s="67">
        <f t="shared" si="232"/>
        <v>44893.012129629598</v>
      </c>
      <c r="AA1235" s="68">
        <f t="shared" si="233"/>
        <v>44889</v>
      </c>
      <c r="AB1235" s="69" t="b">
        <f t="shared" si="234"/>
        <v>1</v>
      </c>
      <c r="AC1235" s="70">
        <f t="shared" si="235"/>
        <v>3</v>
      </c>
      <c r="AD1235" s="67">
        <f t="shared" si="236"/>
        <v>44893.012129629598</v>
      </c>
      <c r="AE1235" s="67">
        <f>VLOOKUP(V1235,'Branch Wise Work Timelines'!C:G,3,FALSE)+AA1235</f>
        <v>44889.416666666664</v>
      </c>
      <c r="AF1235" s="67">
        <f>IF(V1235="Bangalore",VLOOKUP(V1235,'Branch Wise Work Timelines'!C:G,4,FALSE)+AA1235+1,IF(V1235="Mumbai",VLOOKUP(V1235,'Branch Wise Work Timelines'!C:G,4,FALSE)+AA1235+1,VLOOKUP(V1235,'Branch Wise Work Timelines'!C:G,4,FALSE)+AA1235))</f>
        <v>44890.104166666664</v>
      </c>
      <c r="AG1235" s="67">
        <f>WORKDAY.INTL(AA1235,1,11)+VLOOKUP(V1235,'Branch Wise Work Timelines'!C:G,3,FALSE)</f>
        <v>44890.416666666664</v>
      </c>
      <c r="AH1235" s="69" t="str">
        <f t="shared" ca="1" si="237"/>
        <v>Out of TAT</v>
      </c>
      <c r="AI1235" s="69">
        <f t="shared" ca="1" si="238"/>
        <v>20438</v>
      </c>
      <c r="AJ1235" s="69" t="str">
        <f ca="1">IF(AI1235&lt;0,"0-12",IFERROR(VLOOKUP(AI1235,Breakup[],2,FALSE),"&gt;24"))</f>
        <v>&gt;24</v>
      </c>
      <c r="AK1235" s="69" t="str">
        <f>VLOOKUP(V1235,Master!B:D,3,FALSE)</f>
        <v>South</v>
      </c>
      <c r="AL1235" s="69" t="str">
        <f t="shared" si="239"/>
        <v>Bangalore</v>
      </c>
    </row>
    <row r="1236" spans="1:38">
      <c r="A1236" s="13" t="s">
        <v>2776</v>
      </c>
      <c r="B1236" s="54">
        <v>44700.686594756902</v>
      </c>
      <c r="C1236" s="13" t="s">
        <v>2595</v>
      </c>
      <c r="D1236" s="13">
        <v>1855</v>
      </c>
      <c r="E1236" s="13" t="s">
        <v>2777</v>
      </c>
      <c r="F1236" s="13" t="s">
        <v>24</v>
      </c>
      <c r="G1236" s="14">
        <v>1653017862621</v>
      </c>
      <c r="H1236" s="55">
        <v>0.31670138888888899</v>
      </c>
      <c r="I1236" s="33">
        <v>44886.316701388903</v>
      </c>
      <c r="J1236" s="58">
        <v>44886</v>
      </c>
      <c r="K1236" s="13" t="s">
        <v>213</v>
      </c>
      <c r="L1236" s="13" t="s">
        <v>30</v>
      </c>
      <c r="M1236" s="13" t="s">
        <v>826</v>
      </c>
      <c r="N1236" s="13" t="s">
        <v>206</v>
      </c>
      <c r="O1236" s="33" t="s">
        <v>38</v>
      </c>
      <c r="P1236" s="58" t="s">
        <v>38</v>
      </c>
      <c r="Q1236" s="33" t="s">
        <v>207</v>
      </c>
      <c r="R1236" s="14" t="s">
        <v>38</v>
      </c>
      <c r="S1236" s="13" t="s">
        <v>216</v>
      </c>
      <c r="T1236" s="13" t="s">
        <v>278</v>
      </c>
      <c r="U1236" s="33">
        <f t="shared" ca="1" si="228"/>
        <v>45744.56914039352</v>
      </c>
      <c r="V1236" s="13" t="str">
        <f t="shared" si="229"/>
        <v>Bangalore</v>
      </c>
      <c r="W1236" s="13" t="str">
        <f t="shared" si="230"/>
        <v>DOMI</v>
      </c>
      <c r="X1236" s="13">
        <f t="shared" si="231"/>
        <v>7</v>
      </c>
      <c r="Y1236" s="13" t="str">
        <f>IFERROR(VLOOKUP(C1236,ReceivingTeam[],2,FALSE),"HelpDesk")</f>
        <v>HelpDesk</v>
      </c>
      <c r="Z1236" s="67">
        <f t="shared" si="232"/>
        <v>44889.729166666664</v>
      </c>
      <c r="AA1236" s="68">
        <f t="shared" si="233"/>
        <v>44886</v>
      </c>
      <c r="AB1236" s="69" t="b">
        <f t="shared" si="234"/>
        <v>1</v>
      </c>
      <c r="AC1236" s="70">
        <f t="shared" si="235"/>
        <v>3</v>
      </c>
      <c r="AD1236" s="67">
        <f t="shared" si="236"/>
        <v>44889.729166666664</v>
      </c>
      <c r="AE1236" s="67">
        <f>VLOOKUP(V1236,'Branch Wise Work Timelines'!C:G,3,FALSE)+AA1236</f>
        <v>44886.416666666664</v>
      </c>
      <c r="AF1236" s="67">
        <f>IF(V1236="Bangalore",VLOOKUP(V1236,'Branch Wise Work Timelines'!C:G,4,FALSE)+AA1236+1,IF(V1236="Mumbai",VLOOKUP(V1236,'Branch Wise Work Timelines'!C:G,4,FALSE)+AA1236+1,VLOOKUP(V1236,'Branch Wise Work Timelines'!C:G,4,FALSE)+AA1236))</f>
        <v>44887.104166666664</v>
      </c>
      <c r="AG1236" s="67">
        <f>WORKDAY.INTL(AA1236,1,11)+VLOOKUP(V1236,'Branch Wise Work Timelines'!C:G,3,FALSE)</f>
        <v>44887.416666666664</v>
      </c>
      <c r="AH1236" s="69" t="str">
        <f t="shared" ca="1" si="237"/>
        <v>Out of TAT</v>
      </c>
      <c r="AI1236" s="69">
        <f t="shared" ca="1" si="238"/>
        <v>20517</v>
      </c>
      <c r="AJ1236" s="69" t="str">
        <f ca="1">IF(AI1236&lt;0,"0-12",IFERROR(VLOOKUP(AI1236,Breakup[],2,FALSE),"&gt;24"))</f>
        <v>&gt;24</v>
      </c>
      <c r="AK1236" s="69" t="str">
        <f>VLOOKUP(V1236,Master!B:D,3,FALSE)</f>
        <v>South</v>
      </c>
      <c r="AL1236" s="69" t="str">
        <f t="shared" si="239"/>
        <v>Bangalore</v>
      </c>
    </row>
    <row r="1237" spans="1:38">
      <c r="A1237" s="13" t="s">
        <v>2778</v>
      </c>
      <c r="B1237" s="54">
        <v>44700.686878043998</v>
      </c>
      <c r="C1237" s="13" t="s">
        <v>2595</v>
      </c>
      <c r="D1237" s="13">
        <v>1643</v>
      </c>
      <c r="E1237" s="13" t="s">
        <v>2779</v>
      </c>
      <c r="F1237" s="13" t="s">
        <v>24</v>
      </c>
      <c r="G1237" s="14">
        <v>1653017862621</v>
      </c>
      <c r="H1237" s="55">
        <v>0.21090277777777799</v>
      </c>
      <c r="I1237" s="33">
        <v>44887.210902777799</v>
      </c>
      <c r="J1237" s="58">
        <v>44887</v>
      </c>
      <c r="K1237" s="13" t="s">
        <v>213</v>
      </c>
      <c r="L1237" s="13" t="s">
        <v>30</v>
      </c>
      <c r="M1237" s="13" t="s">
        <v>826</v>
      </c>
      <c r="N1237" s="13" t="s">
        <v>206</v>
      </c>
      <c r="O1237" s="33" t="s">
        <v>38</v>
      </c>
      <c r="P1237" s="58" t="s">
        <v>38</v>
      </c>
      <c r="Q1237" s="33" t="s">
        <v>207</v>
      </c>
      <c r="R1237" s="14" t="s">
        <v>38</v>
      </c>
      <c r="S1237" s="13" t="s">
        <v>216</v>
      </c>
      <c r="T1237" s="13" t="s">
        <v>278</v>
      </c>
      <c r="U1237" s="33">
        <f t="shared" ca="1" si="228"/>
        <v>45744.56914039352</v>
      </c>
      <c r="V1237" s="13" t="str">
        <f t="shared" si="229"/>
        <v>Bangalore</v>
      </c>
      <c r="W1237" s="13" t="str">
        <f t="shared" si="230"/>
        <v>DOMI</v>
      </c>
      <c r="X1237" s="13">
        <f t="shared" si="231"/>
        <v>5</v>
      </c>
      <c r="Y1237" s="13" t="str">
        <f>IFERROR(VLOOKUP(C1237,ReceivingTeam[],2,FALSE),"HelpDesk")</f>
        <v>HelpDesk</v>
      </c>
      <c r="Z1237" s="67">
        <f t="shared" si="232"/>
        <v>44890.729166666664</v>
      </c>
      <c r="AA1237" s="68">
        <f t="shared" si="233"/>
        <v>44887</v>
      </c>
      <c r="AB1237" s="69" t="b">
        <f t="shared" si="234"/>
        <v>1</v>
      </c>
      <c r="AC1237" s="70">
        <f t="shared" si="235"/>
        <v>3</v>
      </c>
      <c r="AD1237" s="67">
        <f t="shared" si="236"/>
        <v>44890.729166666664</v>
      </c>
      <c r="AE1237" s="67">
        <f>VLOOKUP(V1237,'Branch Wise Work Timelines'!C:G,3,FALSE)+AA1237</f>
        <v>44887.416666666664</v>
      </c>
      <c r="AF1237" s="67">
        <f>IF(V1237="Bangalore",VLOOKUP(V1237,'Branch Wise Work Timelines'!C:G,4,FALSE)+AA1237+1,IF(V1237="Mumbai",VLOOKUP(V1237,'Branch Wise Work Timelines'!C:G,4,FALSE)+AA1237+1,VLOOKUP(V1237,'Branch Wise Work Timelines'!C:G,4,FALSE)+AA1237))</f>
        <v>44888.104166666664</v>
      </c>
      <c r="AG1237" s="67">
        <f>WORKDAY.INTL(AA1237,1,11)+VLOOKUP(V1237,'Branch Wise Work Timelines'!C:G,3,FALSE)</f>
        <v>44888.416666666664</v>
      </c>
      <c r="AH1237" s="69" t="str">
        <f t="shared" ca="1" si="237"/>
        <v>Out of TAT</v>
      </c>
      <c r="AI1237" s="69">
        <f t="shared" ca="1" si="238"/>
        <v>20493</v>
      </c>
      <c r="AJ1237" s="69" t="str">
        <f ca="1">IF(AI1237&lt;0,"0-12",IFERROR(VLOOKUP(AI1237,Breakup[],2,FALSE),"&gt;24"))</f>
        <v>&gt;24</v>
      </c>
      <c r="AK1237" s="69" t="str">
        <f>VLOOKUP(V1237,Master!B:D,3,FALSE)</f>
        <v>South</v>
      </c>
      <c r="AL1237" s="69" t="str">
        <f t="shared" si="239"/>
        <v>Bangalore</v>
      </c>
    </row>
    <row r="1238" spans="1:38">
      <c r="A1238" s="13" t="s">
        <v>2780</v>
      </c>
      <c r="B1238" s="54">
        <v>44700.6873086458</v>
      </c>
      <c r="C1238" s="13" t="s">
        <v>2595</v>
      </c>
      <c r="D1238" s="13">
        <v>486</v>
      </c>
      <c r="E1238" s="13" t="s">
        <v>2781</v>
      </c>
      <c r="F1238" s="13" t="s">
        <v>24</v>
      </c>
      <c r="G1238" s="14">
        <v>1653017862621</v>
      </c>
      <c r="H1238" s="55">
        <v>0.38094907407407402</v>
      </c>
      <c r="I1238" s="33">
        <v>44885.380949074097</v>
      </c>
      <c r="J1238" s="58">
        <v>44885</v>
      </c>
      <c r="K1238" s="13" t="s">
        <v>213</v>
      </c>
      <c r="L1238" s="13" t="s">
        <v>30</v>
      </c>
      <c r="M1238" s="13" t="s">
        <v>826</v>
      </c>
      <c r="N1238" s="13" t="s">
        <v>206</v>
      </c>
      <c r="O1238" s="33" t="s">
        <v>38</v>
      </c>
      <c r="P1238" s="58" t="s">
        <v>38</v>
      </c>
      <c r="Q1238" s="33" t="s">
        <v>207</v>
      </c>
      <c r="R1238" s="14" t="s">
        <v>38</v>
      </c>
      <c r="S1238" s="13" t="s">
        <v>216</v>
      </c>
      <c r="T1238" s="13" t="s">
        <v>278</v>
      </c>
      <c r="U1238" s="33">
        <f t="shared" ca="1" si="228"/>
        <v>45744.56914039352</v>
      </c>
      <c r="V1238" s="13" t="str">
        <f t="shared" si="229"/>
        <v>Bangalore</v>
      </c>
      <c r="W1238" s="13" t="str">
        <f t="shared" si="230"/>
        <v>DOMI</v>
      </c>
      <c r="X1238" s="13">
        <f t="shared" si="231"/>
        <v>9</v>
      </c>
      <c r="Y1238" s="13" t="str">
        <f>IFERROR(VLOOKUP(C1238,ReceivingTeam[],2,FALSE),"HelpDesk")</f>
        <v>HelpDesk</v>
      </c>
      <c r="Z1238" s="67">
        <f t="shared" si="232"/>
        <v>44888.416666666664</v>
      </c>
      <c r="AA1238" s="68">
        <f t="shared" si="233"/>
        <v>44885</v>
      </c>
      <c r="AB1238" s="69" t="b">
        <f t="shared" si="234"/>
        <v>0</v>
      </c>
      <c r="AC1238" s="70">
        <f t="shared" si="235"/>
        <v>3</v>
      </c>
      <c r="AD1238" s="67">
        <f t="shared" si="236"/>
        <v>44888.416666666664</v>
      </c>
      <c r="AE1238" s="67">
        <f>VLOOKUP(V1238,'Branch Wise Work Timelines'!C:G,3,FALSE)+AA1238</f>
        <v>44885.416666666664</v>
      </c>
      <c r="AF1238" s="67">
        <f>IF(V1238="Bangalore",VLOOKUP(V1238,'Branch Wise Work Timelines'!C:G,4,FALSE)+AA1238+1,IF(V1238="Mumbai",VLOOKUP(V1238,'Branch Wise Work Timelines'!C:G,4,FALSE)+AA1238+1,VLOOKUP(V1238,'Branch Wise Work Timelines'!C:G,4,FALSE)+AA1238))</f>
        <v>44886.104166666664</v>
      </c>
      <c r="AG1238" s="67">
        <f>WORKDAY.INTL(AA1238,1,11)+VLOOKUP(V1238,'Branch Wise Work Timelines'!C:G,3,FALSE)</f>
        <v>44886.416666666664</v>
      </c>
      <c r="AH1238" s="69" t="str">
        <f t="shared" ca="1" si="237"/>
        <v>Out of TAT</v>
      </c>
      <c r="AI1238" s="69">
        <f t="shared" ca="1" si="238"/>
        <v>20548</v>
      </c>
      <c r="AJ1238" s="69" t="str">
        <f ca="1">IF(AI1238&lt;0,"0-12",IFERROR(VLOOKUP(AI1238,Breakup[],2,FALSE),"&gt;24"))</f>
        <v>&gt;24</v>
      </c>
      <c r="AK1238" s="69" t="str">
        <f>VLOOKUP(V1238,Master!B:D,3,FALSE)</f>
        <v>South</v>
      </c>
      <c r="AL1238" s="69" t="str">
        <f t="shared" si="239"/>
        <v>Bangalore</v>
      </c>
    </row>
    <row r="1239" spans="1:38">
      <c r="A1239" s="13" t="s">
        <v>2782</v>
      </c>
      <c r="B1239" s="54">
        <v>44700.715416400497</v>
      </c>
      <c r="C1239" s="13" t="s">
        <v>2595</v>
      </c>
      <c r="D1239" s="13">
        <v>760</v>
      </c>
      <c r="E1239" s="13" t="s">
        <v>2783</v>
      </c>
      <c r="F1239" s="13" t="s">
        <v>24</v>
      </c>
      <c r="G1239" s="14">
        <v>1653017862621</v>
      </c>
      <c r="H1239" s="55">
        <v>0.75517361111111103</v>
      </c>
      <c r="I1239" s="33">
        <v>44887.755173611098</v>
      </c>
      <c r="J1239" s="58">
        <v>44887</v>
      </c>
      <c r="K1239" s="13" t="s">
        <v>213</v>
      </c>
      <c r="L1239" s="13" t="s">
        <v>30</v>
      </c>
      <c r="M1239" s="13" t="s">
        <v>826</v>
      </c>
      <c r="N1239" s="13" t="s">
        <v>206</v>
      </c>
      <c r="O1239" s="33" t="s">
        <v>38</v>
      </c>
      <c r="P1239" s="58" t="s">
        <v>38</v>
      </c>
      <c r="Q1239" s="33" t="s">
        <v>207</v>
      </c>
      <c r="R1239" s="14" t="s">
        <v>38</v>
      </c>
      <c r="S1239" s="13" t="s">
        <v>216</v>
      </c>
      <c r="T1239" s="13" t="s">
        <v>278</v>
      </c>
      <c r="U1239" s="33">
        <f t="shared" ca="1" si="228"/>
        <v>45744.56914039352</v>
      </c>
      <c r="V1239" s="13" t="str">
        <f t="shared" si="229"/>
        <v>Bangalore</v>
      </c>
      <c r="W1239" s="13" t="str">
        <f t="shared" si="230"/>
        <v>DOMI</v>
      </c>
      <c r="X1239" s="13">
        <f t="shared" si="231"/>
        <v>18</v>
      </c>
      <c r="Y1239" s="13" t="str">
        <f>IFERROR(VLOOKUP(C1239,ReceivingTeam[],2,FALSE),"HelpDesk")</f>
        <v>HelpDesk</v>
      </c>
      <c r="Z1239" s="67">
        <f t="shared" si="232"/>
        <v>44891.067673611098</v>
      </c>
      <c r="AA1239" s="68">
        <f t="shared" si="233"/>
        <v>44887</v>
      </c>
      <c r="AB1239" s="69" t="b">
        <f t="shared" si="234"/>
        <v>1</v>
      </c>
      <c r="AC1239" s="70">
        <f t="shared" si="235"/>
        <v>3</v>
      </c>
      <c r="AD1239" s="67">
        <f t="shared" si="236"/>
        <v>44891.067673611098</v>
      </c>
      <c r="AE1239" s="67">
        <f>VLOOKUP(V1239,'Branch Wise Work Timelines'!C:G,3,FALSE)+AA1239</f>
        <v>44887.416666666664</v>
      </c>
      <c r="AF1239" s="67">
        <f>IF(V1239="Bangalore",VLOOKUP(V1239,'Branch Wise Work Timelines'!C:G,4,FALSE)+AA1239+1,IF(V1239="Mumbai",VLOOKUP(V1239,'Branch Wise Work Timelines'!C:G,4,FALSE)+AA1239+1,VLOOKUP(V1239,'Branch Wise Work Timelines'!C:G,4,FALSE)+AA1239))</f>
        <v>44888.104166666664</v>
      </c>
      <c r="AG1239" s="67">
        <f>WORKDAY.INTL(AA1239,1,11)+VLOOKUP(V1239,'Branch Wise Work Timelines'!C:G,3,FALSE)</f>
        <v>44888.416666666664</v>
      </c>
      <c r="AH1239" s="69" t="str">
        <f t="shared" ca="1" si="237"/>
        <v>Out of TAT</v>
      </c>
      <c r="AI1239" s="69">
        <f t="shared" ca="1" si="238"/>
        <v>20485</v>
      </c>
      <c r="AJ1239" s="69" t="str">
        <f ca="1">IF(AI1239&lt;0,"0-12",IFERROR(VLOOKUP(AI1239,Breakup[],2,FALSE),"&gt;24"))</f>
        <v>&gt;24</v>
      </c>
      <c r="AK1239" s="69" t="str">
        <f>VLOOKUP(V1239,Master!B:D,3,FALSE)</f>
        <v>South</v>
      </c>
      <c r="AL1239" s="69" t="str">
        <f t="shared" si="239"/>
        <v>Bangalore</v>
      </c>
    </row>
    <row r="1240" spans="1:38">
      <c r="A1240" s="13" t="s">
        <v>2784</v>
      </c>
      <c r="B1240" s="54">
        <v>44700.690946180599</v>
      </c>
      <c r="C1240" s="13" t="s">
        <v>2595</v>
      </c>
      <c r="D1240" s="13">
        <v>1731</v>
      </c>
      <c r="E1240" s="13" t="s">
        <v>2785</v>
      </c>
      <c r="F1240" s="13" t="s">
        <v>24</v>
      </c>
      <c r="G1240" s="14">
        <v>1653017862621</v>
      </c>
      <c r="H1240" s="55">
        <v>0.54358796296296297</v>
      </c>
      <c r="I1240" s="33">
        <v>44891.543587963002</v>
      </c>
      <c r="J1240" s="58">
        <v>44891</v>
      </c>
      <c r="K1240" s="13" t="s">
        <v>213</v>
      </c>
      <c r="L1240" s="13" t="s">
        <v>30</v>
      </c>
      <c r="M1240" s="13" t="s">
        <v>826</v>
      </c>
      <c r="N1240" s="13" t="s">
        <v>206</v>
      </c>
      <c r="O1240" s="33">
        <v>44891.723252314798</v>
      </c>
      <c r="P1240" s="58">
        <v>44891</v>
      </c>
      <c r="Q1240" s="33" t="s">
        <v>237</v>
      </c>
      <c r="R1240" s="14">
        <v>398</v>
      </c>
      <c r="S1240" s="13" t="s">
        <v>216</v>
      </c>
      <c r="T1240" s="13" t="s">
        <v>278</v>
      </c>
      <c r="U1240" s="33">
        <f t="shared" ca="1" si="228"/>
        <v>45744.56914039352</v>
      </c>
      <c r="V1240" s="13" t="str">
        <f t="shared" si="229"/>
        <v>Bangalore</v>
      </c>
      <c r="W1240" s="13" t="str">
        <f t="shared" si="230"/>
        <v>DOMI</v>
      </c>
      <c r="X1240" s="13">
        <f t="shared" si="231"/>
        <v>13</v>
      </c>
      <c r="Y1240" s="13" t="str">
        <f>IFERROR(VLOOKUP(C1240,ReceivingTeam[],2,FALSE),"HelpDesk")</f>
        <v>HelpDesk</v>
      </c>
      <c r="Z1240" s="67">
        <f t="shared" si="232"/>
        <v>44895.856087963002</v>
      </c>
      <c r="AA1240" s="68">
        <f t="shared" si="233"/>
        <v>44891</v>
      </c>
      <c r="AB1240" s="69" t="b">
        <f t="shared" si="234"/>
        <v>1</v>
      </c>
      <c r="AC1240" s="70">
        <f t="shared" si="235"/>
        <v>3</v>
      </c>
      <c r="AD1240" s="67">
        <f t="shared" si="236"/>
        <v>44895.856087963002</v>
      </c>
      <c r="AE1240" s="67">
        <f>VLOOKUP(V1240,'Branch Wise Work Timelines'!C:G,3,FALSE)+AA1240</f>
        <v>44891.416666666664</v>
      </c>
      <c r="AF1240" s="67">
        <f>IF(V1240="Bangalore",VLOOKUP(V1240,'Branch Wise Work Timelines'!C:G,4,FALSE)+AA1240+1,IF(V1240="Mumbai",VLOOKUP(V1240,'Branch Wise Work Timelines'!C:G,4,FALSE)+AA1240+1,VLOOKUP(V1240,'Branch Wise Work Timelines'!C:G,4,FALSE)+AA1240))</f>
        <v>44892.104166666664</v>
      </c>
      <c r="AG1240" s="67">
        <f>WORKDAY.INTL(AA1240,1,11)+VLOOKUP(V1240,'Branch Wise Work Timelines'!C:G,3,FALSE)</f>
        <v>44893.416666666664</v>
      </c>
      <c r="AH1240" s="69" t="str">
        <f t="shared" si="237"/>
        <v>Met</v>
      </c>
      <c r="AI1240" s="69">
        <f t="shared" ca="1" si="238"/>
        <v>20370</v>
      </c>
      <c r="AJ1240" s="69" t="str">
        <f ca="1">IF(AI1240&lt;0,"0-12",IFERROR(VLOOKUP(AI1240,Breakup[],2,FALSE),"&gt;24"))</f>
        <v>&gt;24</v>
      </c>
      <c r="AK1240" s="69" t="str">
        <f>VLOOKUP(V1240,Master!B:D,3,FALSE)</f>
        <v>South</v>
      </c>
      <c r="AL1240" s="69" t="str">
        <f t="shared" si="239"/>
        <v>Bangalore</v>
      </c>
    </row>
    <row r="1241" spans="1:38">
      <c r="A1241" s="13" t="s">
        <v>2786</v>
      </c>
      <c r="B1241" s="54">
        <v>44700.691786145799</v>
      </c>
      <c r="C1241" s="13" t="s">
        <v>2595</v>
      </c>
      <c r="D1241" s="13">
        <v>1277</v>
      </c>
      <c r="E1241" s="13" t="s">
        <v>2787</v>
      </c>
      <c r="F1241" s="13" t="s">
        <v>24</v>
      </c>
      <c r="G1241" s="14">
        <v>1653017862621</v>
      </c>
      <c r="H1241" s="55">
        <v>0.80011574074074099</v>
      </c>
      <c r="I1241" s="33">
        <v>44891.800115740698</v>
      </c>
      <c r="J1241" s="58">
        <v>44891</v>
      </c>
      <c r="K1241" s="13" t="s">
        <v>213</v>
      </c>
      <c r="L1241" s="13" t="s">
        <v>30</v>
      </c>
      <c r="M1241" s="13" t="s">
        <v>826</v>
      </c>
      <c r="N1241" s="13" t="s">
        <v>206</v>
      </c>
      <c r="O1241" s="33">
        <v>44891.138796296298</v>
      </c>
      <c r="P1241" s="58">
        <v>44891</v>
      </c>
      <c r="Q1241" s="33" t="s">
        <v>237</v>
      </c>
      <c r="R1241" s="14">
        <v>1110</v>
      </c>
      <c r="S1241" s="13" t="s">
        <v>216</v>
      </c>
      <c r="T1241" s="13" t="s">
        <v>278</v>
      </c>
      <c r="U1241" s="33">
        <f t="shared" ca="1" si="228"/>
        <v>45744.56914039352</v>
      </c>
      <c r="V1241" s="13" t="str">
        <f t="shared" si="229"/>
        <v>Bangalore</v>
      </c>
      <c r="W1241" s="13" t="str">
        <f t="shared" si="230"/>
        <v>DOMI</v>
      </c>
      <c r="X1241" s="13">
        <f t="shared" si="231"/>
        <v>19</v>
      </c>
      <c r="Y1241" s="13" t="str">
        <f>IFERROR(VLOOKUP(C1241,ReceivingTeam[],2,FALSE),"HelpDesk")</f>
        <v>HelpDesk</v>
      </c>
      <c r="Z1241" s="67">
        <f t="shared" si="232"/>
        <v>44896.112615740698</v>
      </c>
      <c r="AA1241" s="68">
        <f t="shared" si="233"/>
        <v>44891</v>
      </c>
      <c r="AB1241" s="69" t="b">
        <f t="shared" si="234"/>
        <v>1</v>
      </c>
      <c r="AC1241" s="70">
        <f t="shared" si="235"/>
        <v>3</v>
      </c>
      <c r="AD1241" s="67">
        <f t="shared" si="236"/>
        <v>44896.112615740698</v>
      </c>
      <c r="AE1241" s="67">
        <f>VLOOKUP(V1241,'Branch Wise Work Timelines'!C:G,3,FALSE)+AA1241</f>
        <v>44891.416666666664</v>
      </c>
      <c r="AF1241" s="67">
        <f>IF(V1241="Bangalore",VLOOKUP(V1241,'Branch Wise Work Timelines'!C:G,4,FALSE)+AA1241+1,IF(V1241="Mumbai",VLOOKUP(V1241,'Branch Wise Work Timelines'!C:G,4,FALSE)+AA1241+1,VLOOKUP(V1241,'Branch Wise Work Timelines'!C:G,4,FALSE)+AA1241))</f>
        <v>44892.104166666664</v>
      </c>
      <c r="AG1241" s="67">
        <f>WORKDAY.INTL(AA1241,1,11)+VLOOKUP(V1241,'Branch Wise Work Timelines'!C:G,3,FALSE)</f>
        <v>44893.416666666664</v>
      </c>
      <c r="AH1241" s="69" t="str">
        <f t="shared" si="237"/>
        <v>Met</v>
      </c>
      <c r="AI1241" s="69">
        <f t="shared" ca="1" si="238"/>
        <v>20363</v>
      </c>
      <c r="AJ1241" s="69" t="str">
        <f ca="1">IF(AI1241&lt;0,"0-12",IFERROR(VLOOKUP(AI1241,Breakup[],2,FALSE),"&gt;24"))</f>
        <v>&gt;24</v>
      </c>
      <c r="AK1241" s="69" t="str">
        <f>VLOOKUP(V1241,Master!B:D,3,FALSE)</f>
        <v>South</v>
      </c>
      <c r="AL1241" s="69" t="str">
        <f t="shared" si="239"/>
        <v>Bangalore</v>
      </c>
    </row>
    <row r="1242" spans="1:38">
      <c r="A1242" s="13" t="s">
        <v>2788</v>
      </c>
      <c r="B1242" s="54">
        <v>44700.692360763896</v>
      </c>
      <c r="C1242" s="13" t="s">
        <v>2595</v>
      </c>
      <c r="D1242" s="13">
        <v>419</v>
      </c>
      <c r="E1242" s="13" t="s">
        <v>2789</v>
      </c>
      <c r="F1242" s="13" t="s">
        <v>24</v>
      </c>
      <c r="G1242" s="14">
        <v>1653017862621</v>
      </c>
      <c r="H1242" s="55">
        <v>0.37052083333333302</v>
      </c>
      <c r="I1242" s="33">
        <v>44888.370520833298</v>
      </c>
      <c r="J1242" s="58">
        <v>44888</v>
      </c>
      <c r="K1242" s="13" t="s">
        <v>213</v>
      </c>
      <c r="L1242" s="13" t="s">
        <v>30</v>
      </c>
      <c r="M1242" s="13" t="s">
        <v>826</v>
      </c>
      <c r="N1242" s="13" t="s">
        <v>206</v>
      </c>
      <c r="O1242" s="33" t="s">
        <v>38</v>
      </c>
      <c r="P1242" s="58" t="s">
        <v>38</v>
      </c>
      <c r="Q1242" s="33" t="s">
        <v>207</v>
      </c>
      <c r="R1242" s="14" t="s">
        <v>38</v>
      </c>
      <c r="S1242" s="13" t="s">
        <v>216</v>
      </c>
      <c r="T1242" s="13" t="s">
        <v>278</v>
      </c>
      <c r="U1242" s="33">
        <f t="shared" ca="1" si="228"/>
        <v>45744.56914039352</v>
      </c>
      <c r="V1242" s="13" t="str">
        <f t="shared" si="229"/>
        <v>Bangalore</v>
      </c>
      <c r="W1242" s="13" t="str">
        <f t="shared" si="230"/>
        <v>DOMI</v>
      </c>
      <c r="X1242" s="13">
        <f t="shared" si="231"/>
        <v>8</v>
      </c>
      <c r="Y1242" s="13" t="str">
        <f>IFERROR(VLOOKUP(C1242,ReceivingTeam[],2,FALSE),"HelpDesk")</f>
        <v>HelpDesk</v>
      </c>
      <c r="Z1242" s="67">
        <f t="shared" si="232"/>
        <v>44891.729166666664</v>
      </c>
      <c r="AA1242" s="68">
        <f t="shared" si="233"/>
        <v>44888</v>
      </c>
      <c r="AB1242" s="69" t="b">
        <f t="shared" si="234"/>
        <v>1</v>
      </c>
      <c r="AC1242" s="70">
        <f t="shared" si="235"/>
        <v>3</v>
      </c>
      <c r="AD1242" s="67">
        <f t="shared" si="236"/>
        <v>44891.729166666664</v>
      </c>
      <c r="AE1242" s="67">
        <f>VLOOKUP(V1242,'Branch Wise Work Timelines'!C:G,3,FALSE)+AA1242</f>
        <v>44888.416666666664</v>
      </c>
      <c r="AF1242" s="67">
        <f>IF(V1242="Bangalore",VLOOKUP(V1242,'Branch Wise Work Timelines'!C:G,4,FALSE)+AA1242+1,IF(V1242="Mumbai",VLOOKUP(V1242,'Branch Wise Work Timelines'!C:G,4,FALSE)+AA1242+1,VLOOKUP(V1242,'Branch Wise Work Timelines'!C:G,4,FALSE)+AA1242))</f>
        <v>44889.104166666664</v>
      </c>
      <c r="AG1242" s="67">
        <f>WORKDAY.INTL(AA1242,1,11)+VLOOKUP(V1242,'Branch Wise Work Timelines'!C:G,3,FALSE)</f>
        <v>44889.416666666664</v>
      </c>
      <c r="AH1242" s="69" t="str">
        <f t="shared" ca="1" si="237"/>
        <v>Out of TAT</v>
      </c>
      <c r="AI1242" s="69">
        <f t="shared" ca="1" si="238"/>
        <v>20469</v>
      </c>
      <c r="AJ1242" s="69" t="str">
        <f ca="1">IF(AI1242&lt;0,"0-12",IFERROR(VLOOKUP(AI1242,Breakup[],2,FALSE),"&gt;24"))</f>
        <v>&gt;24</v>
      </c>
      <c r="AK1242" s="69" t="str">
        <f>VLOOKUP(V1242,Master!B:D,3,FALSE)</f>
        <v>South</v>
      </c>
      <c r="AL1242" s="69" t="str">
        <f t="shared" si="239"/>
        <v>Bangalore</v>
      </c>
    </row>
    <row r="1243" spans="1:38">
      <c r="A1243" s="13" t="s">
        <v>2790</v>
      </c>
      <c r="B1243" s="54">
        <v>44700.692685567097</v>
      </c>
      <c r="C1243" s="13" t="s">
        <v>2595</v>
      </c>
      <c r="D1243" s="13">
        <v>402</v>
      </c>
      <c r="E1243" s="13" t="s">
        <v>2791</v>
      </c>
      <c r="F1243" s="13" t="s">
        <v>24</v>
      </c>
      <c r="G1243" s="14">
        <v>1653017862621</v>
      </c>
      <c r="H1243" s="55">
        <v>0.48951388888888903</v>
      </c>
      <c r="I1243" s="33">
        <v>44883.489513888897</v>
      </c>
      <c r="J1243" s="58">
        <v>44883</v>
      </c>
      <c r="K1243" s="13" t="s">
        <v>213</v>
      </c>
      <c r="L1243" s="13" t="s">
        <v>30</v>
      </c>
      <c r="M1243" s="13" t="s">
        <v>826</v>
      </c>
      <c r="N1243" s="13" t="s">
        <v>206</v>
      </c>
      <c r="O1243" s="33" t="s">
        <v>38</v>
      </c>
      <c r="P1243" s="58" t="s">
        <v>38</v>
      </c>
      <c r="Q1243" s="33" t="s">
        <v>207</v>
      </c>
      <c r="R1243" s="14" t="s">
        <v>38</v>
      </c>
      <c r="S1243" s="13" t="s">
        <v>216</v>
      </c>
      <c r="T1243" s="13" t="s">
        <v>278</v>
      </c>
      <c r="U1243" s="33">
        <f t="shared" ca="1" si="228"/>
        <v>45744.56914039352</v>
      </c>
      <c r="V1243" s="13" t="str">
        <f t="shared" si="229"/>
        <v>Bangalore</v>
      </c>
      <c r="W1243" s="13" t="str">
        <f t="shared" si="230"/>
        <v>DOMI</v>
      </c>
      <c r="X1243" s="13">
        <f t="shared" si="231"/>
        <v>11</v>
      </c>
      <c r="Y1243" s="13" t="str">
        <f>IFERROR(VLOOKUP(C1243,ReceivingTeam[],2,FALSE),"HelpDesk")</f>
        <v>HelpDesk</v>
      </c>
      <c r="Z1243" s="67">
        <f t="shared" si="232"/>
        <v>44886.802013888897</v>
      </c>
      <c r="AA1243" s="68">
        <f t="shared" si="233"/>
        <v>44883</v>
      </c>
      <c r="AB1243" s="69" t="b">
        <f t="shared" si="234"/>
        <v>1</v>
      </c>
      <c r="AC1243" s="70">
        <f t="shared" si="235"/>
        <v>3</v>
      </c>
      <c r="AD1243" s="67">
        <f t="shared" si="236"/>
        <v>44886.802013888897</v>
      </c>
      <c r="AE1243" s="67">
        <f>VLOOKUP(V1243,'Branch Wise Work Timelines'!C:G,3,FALSE)+AA1243</f>
        <v>44883.416666666664</v>
      </c>
      <c r="AF1243" s="67">
        <f>IF(V1243="Bangalore",VLOOKUP(V1243,'Branch Wise Work Timelines'!C:G,4,FALSE)+AA1243+1,IF(V1243="Mumbai",VLOOKUP(V1243,'Branch Wise Work Timelines'!C:G,4,FALSE)+AA1243+1,VLOOKUP(V1243,'Branch Wise Work Timelines'!C:G,4,FALSE)+AA1243))</f>
        <v>44884.104166666664</v>
      </c>
      <c r="AG1243" s="67">
        <f>WORKDAY.INTL(AA1243,1,11)+VLOOKUP(V1243,'Branch Wise Work Timelines'!C:G,3,FALSE)</f>
        <v>44884.416666666664</v>
      </c>
      <c r="AH1243" s="69" t="str">
        <f t="shared" ca="1" si="237"/>
        <v>Out of TAT</v>
      </c>
      <c r="AI1243" s="69">
        <f t="shared" ca="1" si="238"/>
        <v>20587</v>
      </c>
      <c r="AJ1243" s="69" t="str">
        <f ca="1">IF(AI1243&lt;0,"0-12",IFERROR(VLOOKUP(AI1243,Breakup[],2,FALSE),"&gt;24"))</f>
        <v>&gt;24</v>
      </c>
      <c r="AK1243" s="69" t="str">
        <f>VLOOKUP(V1243,Master!B:D,3,FALSE)</f>
        <v>South</v>
      </c>
      <c r="AL1243" s="69" t="str">
        <f t="shared" si="239"/>
        <v>Bangalore</v>
      </c>
    </row>
    <row r="1244" spans="1:38">
      <c r="A1244" s="13" t="s">
        <v>2792</v>
      </c>
      <c r="B1244" s="54">
        <v>44701.461108449097</v>
      </c>
      <c r="C1244" s="13" t="s">
        <v>311</v>
      </c>
      <c r="D1244" s="13">
        <v>1820</v>
      </c>
      <c r="E1244" s="13" t="s">
        <v>2793</v>
      </c>
      <c r="F1244" s="13" t="s">
        <v>24</v>
      </c>
      <c r="G1244" s="14">
        <v>1653028737086</v>
      </c>
      <c r="H1244" s="55">
        <v>0.75241898148148101</v>
      </c>
      <c r="I1244" s="33">
        <v>44881.752418981501</v>
      </c>
      <c r="J1244" s="58">
        <v>44881</v>
      </c>
      <c r="K1244" s="13" t="s">
        <v>313</v>
      </c>
      <c r="L1244" s="13" t="s">
        <v>60</v>
      </c>
      <c r="M1244" s="13" t="s">
        <v>314</v>
      </c>
      <c r="N1244" s="13" t="s">
        <v>206</v>
      </c>
      <c r="O1244" s="33" t="s">
        <v>38</v>
      </c>
      <c r="P1244" s="58" t="s">
        <v>38</v>
      </c>
      <c r="Q1244" s="33" t="s">
        <v>207</v>
      </c>
      <c r="R1244" s="14" t="s">
        <v>38</v>
      </c>
      <c r="S1244" s="13" t="s">
        <v>208</v>
      </c>
      <c r="T1244" s="13" t="s">
        <v>209</v>
      </c>
      <c r="U1244" s="33">
        <f t="shared" ca="1" si="228"/>
        <v>45744.56914039352</v>
      </c>
      <c r="V1244" s="13" t="str">
        <f t="shared" si="229"/>
        <v>Hyderabad</v>
      </c>
      <c r="W1244" s="13" t="str">
        <f t="shared" si="230"/>
        <v>DOMI</v>
      </c>
      <c r="X1244" s="13">
        <f t="shared" si="231"/>
        <v>18</v>
      </c>
      <c r="Y1244" s="13" t="str">
        <f>IFERROR(VLOOKUP(C1244,ReceivingTeam[],2,FALSE),"HelpDesk")</f>
        <v>HelpDesk</v>
      </c>
      <c r="Z1244" s="67">
        <f t="shared" si="232"/>
        <v>44882.89825231483</v>
      </c>
      <c r="AA1244" s="68">
        <f t="shared" si="233"/>
        <v>44881</v>
      </c>
      <c r="AB1244" s="69" t="b">
        <f t="shared" si="234"/>
        <v>1</v>
      </c>
      <c r="AC1244" s="70">
        <f t="shared" si="235"/>
        <v>0.5</v>
      </c>
      <c r="AD1244" s="67">
        <f t="shared" si="236"/>
        <v>44882.89825231483</v>
      </c>
      <c r="AE1244" s="67">
        <f>VLOOKUP(V1244,'Branch Wise Work Timelines'!C:G,3,FALSE)+AA1244</f>
        <v>44881.416666666664</v>
      </c>
      <c r="AF1244" s="67">
        <f>IF(V1244="Bangalore",VLOOKUP(V1244,'Branch Wise Work Timelines'!C:G,4,FALSE)+AA1244+1,IF(V1244="Mumbai",VLOOKUP(V1244,'Branch Wise Work Timelines'!C:G,4,FALSE)+AA1244+1,VLOOKUP(V1244,'Branch Wise Work Timelines'!C:G,4,FALSE)+AA1244))</f>
        <v>44881.770833333336</v>
      </c>
      <c r="AG1244" s="67">
        <f>WORKDAY.INTL(AA1244,1,11)+VLOOKUP(V1244,'Branch Wise Work Timelines'!C:G,3,FALSE)</f>
        <v>44882.416666666664</v>
      </c>
      <c r="AH1244" s="69" t="str">
        <f t="shared" ca="1" si="237"/>
        <v>Out of TAT</v>
      </c>
      <c r="AI1244" s="69">
        <f t="shared" ca="1" si="238"/>
        <v>20681</v>
      </c>
      <c r="AJ1244" s="69" t="str">
        <f ca="1">IF(AI1244&lt;0,"0-12",IFERROR(VLOOKUP(AI1244,Breakup[],2,FALSE),"&gt;24"))</f>
        <v>&gt;24</v>
      </c>
      <c r="AK1244" s="69" t="str">
        <f>VLOOKUP(V1244,Master!B:D,3,FALSE)</f>
        <v>South</v>
      </c>
      <c r="AL1244" s="69" t="str">
        <f t="shared" si="239"/>
        <v>Hyderabad</v>
      </c>
    </row>
    <row r="1245" spans="1:38">
      <c r="A1245" s="13" t="s">
        <v>2794</v>
      </c>
      <c r="B1245" s="54">
        <v>44700.725947025501</v>
      </c>
      <c r="C1245" s="13" t="s">
        <v>2595</v>
      </c>
      <c r="D1245" s="13">
        <v>1771</v>
      </c>
      <c r="E1245" s="13" t="s">
        <v>2795</v>
      </c>
      <c r="F1245" s="13" t="s">
        <v>24</v>
      </c>
      <c r="G1245" s="14">
        <v>1653018132197</v>
      </c>
      <c r="H1245" s="55">
        <v>0.36423611111111098</v>
      </c>
      <c r="I1245" s="33">
        <v>44891.364236111098</v>
      </c>
      <c r="J1245" s="58">
        <v>44891</v>
      </c>
      <c r="K1245" s="13" t="s">
        <v>213</v>
      </c>
      <c r="L1245" s="13" t="s">
        <v>30</v>
      </c>
      <c r="M1245" s="13" t="s">
        <v>826</v>
      </c>
      <c r="N1245" s="13" t="s">
        <v>206</v>
      </c>
      <c r="O1245" s="33">
        <v>44891.412407407399</v>
      </c>
      <c r="P1245" s="58">
        <v>44891</v>
      </c>
      <c r="Q1245" s="33" t="s">
        <v>237</v>
      </c>
      <c r="R1245" s="14">
        <v>1190</v>
      </c>
      <c r="S1245" s="13" t="s">
        <v>216</v>
      </c>
      <c r="T1245" s="13" t="s">
        <v>278</v>
      </c>
      <c r="U1245" s="33">
        <f t="shared" ca="1" si="228"/>
        <v>45744.56914039352</v>
      </c>
      <c r="V1245" s="13" t="str">
        <f t="shared" si="229"/>
        <v>Bangalore</v>
      </c>
      <c r="W1245" s="13" t="str">
        <f t="shared" si="230"/>
        <v>DOMI</v>
      </c>
      <c r="X1245" s="13">
        <f t="shared" si="231"/>
        <v>8</v>
      </c>
      <c r="Y1245" s="13" t="str">
        <f>IFERROR(VLOOKUP(C1245,ReceivingTeam[],2,FALSE),"HelpDesk")</f>
        <v>HelpDesk</v>
      </c>
      <c r="Z1245" s="67">
        <f t="shared" si="232"/>
        <v>44895.729166666664</v>
      </c>
      <c r="AA1245" s="68">
        <f t="shared" si="233"/>
        <v>44891</v>
      </c>
      <c r="AB1245" s="69" t="b">
        <f t="shared" si="234"/>
        <v>1</v>
      </c>
      <c r="AC1245" s="70">
        <f t="shared" si="235"/>
        <v>3</v>
      </c>
      <c r="AD1245" s="67">
        <f t="shared" si="236"/>
        <v>44895.729166666664</v>
      </c>
      <c r="AE1245" s="67">
        <f>VLOOKUP(V1245,'Branch Wise Work Timelines'!C:G,3,FALSE)+AA1245</f>
        <v>44891.416666666664</v>
      </c>
      <c r="AF1245" s="67">
        <f>IF(V1245="Bangalore",VLOOKUP(V1245,'Branch Wise Work Timelines'!C:G,4,FALSE)+AA1245+1,IF(V1245="Mumbai",VLOOKUP(V1245,'Branch Wise Work Timelines'!C:G,4,FALSE)+AA1245+1,VLOOKUP(V1245,'Branch Wise Work Timelines'!C:G,4,FALSE)+AA1245))</f>
        <v>44892.104166666664</v>
      </c>
      <c r="AG1245" s="67">
        <f>WORKDAY.INTL(AA1245,1,11)+VLOOKUP(V1245,'Branch Wise Work Timelines'!C:G,3,FALSE)</f>
        <v>44893.416666666664</v>
      </c>
      <c r="AH1245" s="69" t="str">
        <f t="shared" si="237"/>
        <v>Met</v>
      </c>
      <c r="AI1245" s="69">
        <f t="shared" ca="1" si="238"/>
        <v>20373</v>
      </c>
      <c r="AJ1245" s="69" t="str">
        <f ca="1">IF(AI1245&lt;0,"0-12",IFERROR(VLOOKUP(AI1245,Breakup[],2,FALSE),"&gt;24"))</f>
        <v>&gt;24</v>
      </c>
      <c r="AK1245" s="69" t="str">
        <f>VLOOKUP(V1245,Master!B:D,3,FALSE)</f>
        <v>South</v>
      </c>
      <c r="AL1245" s="69" t="str">
        <f t="shared" si="239"/>
        <v>Bangalore</v>
      </c>
    </row>
    <row r="1246" spans="1:38">
      <c r="A1246" s="13" t="s">
        <v>2796</v>
      </c>
      <c r="B1246" s="54">
        <v>44700.711607141202</v>
      </c>
      <c r="C1246" s="13" t="s">
        <v>2595</v>
      </c>
      <c r="D1246" s="13">
        <v>1586</v>
      </c>
      <c r="E1246" s="13" t="s">
        <v>2797</v>
      </c>
      <c r="F1246" s="13" t="s">
        <v>24</v>
      </c>
      <c r="G1246" s="14">
        <v>1653017862621</v>
      </c>
      <c r="H1246" s="55">
        <v>0.66717592592592601</v>
      </c>
      <c r="I1246" s="33">
        <v>44883.667175925897</v>
      </c>
      <c r="J1246" s="58">
        <v>44883</v>
      </c>
      <c r="K1246" s="13" t="s">
        <v>213</v>
      </c>
      <c r="L1246" s="13" t="s">
        <v>30</v>
      </c>
      <c r="M1246" s="13" t="s">
        <v>826</v>
      </c>
      <c r="N1246" s="13" t="s">
        <v>206</v>
      </c>
      <c r="O1246" s="33" t="s">
        <v>38</v>
      </c>
      <c r="P1246" s="58" t="s">
        <v>38</v>
      </c>
      <c r="Q1246" s="33" t="s">
        <v>207</v>
      </c>
      <c r="R1246" s="14" t="s">
        <v>38</v>
      </c>
      <c r="S1246" s="13" t="s">
        <v>216</v>
      </c>
      <c r="T1246" s="13" t="s">
        <v>278</v>
      </c>
      <c r="U1246" s="33">
        <f t="shared" ca="1" si="228"/>
        <v>45744.56914039352</v>
      </c>
      <c r="V1246" s="13" t="str">
        <f t="shared" si="229"/>
        <v>Bangalore</v>
      </c>
      <c r="W1246" s="13" t="str">
        <f t="shared" si="230"/>
        <v>DOMI</v>
      </c>
      <c r="X1246" s="13">
        <f t="shared" si="231"/>
        <v>16</v>
      </c>
      <c r="Y1246" s="13" t="str">
        <f>IFERROR(VLOOKUP(C1246,ReceivingTeam[],2,FALSE),"HelpDesk")</f>
        <v>HelpDesk</v>
      </c>
      <c r="Z1246" s="67">
        <f t="shared" si="232"/>
        <v>44886.979675925897</v>
      </c>
      <c r="AA1246" s="68">
        <f t="shared" si="233"/>
        <v>44883</v>
      </c>
      <c r="AB1246" s="69" t="b">
        <f t="shared" si="234"/>
        <v>1</v>
      </c>
      <c r="AC1246" s="70">
        <f t="shared" si="235"/>
        <v>3</v>
      </c>
      <c r="AD1246" s="67">
        <f t="shared" si="236"/>
        <v>44886.979675925897</v>
      </c>
      <c r="AE1246" s="67">
        <f>VLOOKUP(V1246,'Branch Wise Work Timelines'!C:G,3,FALSE)+AA1246</f>
        <v>44883.416666666664</v>
      </c>
      <c r="AF1246" s="67">
        <f>IF(V1246="Bangalore",VLOOKUP(V1246,'Branch Wise Work Timelines'!C:G,4,FALSE)+AA1246+1,IF(V1246="Mumbai",VLOOKUP(V1246,'Branch Wise Work Timelines'!C:G,4,FALSE)+AA1246+1,VLOOKUP(V1246,'Branch Wise Work Timelines'!C:G,4,FALSE)+AA1246))</f>
        <v>44884.104166666664</v>
      </c>
      <c r="AG1246" s="67">
        <f>WORKDAY.INTL(AA1246,1,11)+VLOOKUP(V1246,'Branch Wise Work Timelines'!C:G,3,FALSE)</f>
        <v>44884.416666666664</v>
      </c>
      <c r="AH1246" s="69" t="str">
        <f t="shared" ca="1" si="237"/>
        <v>Out of TAT</v>
      </c>
      <c r="AI1246" s="69">
        <f t="shared" ca="1" si="238"/>
        <v>20583</v>
      </c>
      <c r="AJ1246" s="69" t="str">
        <f ca="1">IF(AI1246&lt;0,"0-12",IFERROR(VLOOKUP(AI1246,Breakup[],2,FALSE),"&gt;24"))</f>
        <v>&gt;24</v>
      </c>
      <c r="AK1246" s="69" t="str">
        <f>VLOOKUP(V1246,Master!B:D,3,FALSE)</f>
        <v>South</v>
      </c>
      <c r="AL1246" s="69" t="str">
        <f t="shared" si="239"/>
        <v>Bangalore</v>
      </c>
    </row>
    <row r="1247" spans="1:38">
      <c r="A1247" s="13" t="s">
        <v>2798</v>
      </c>
      <c r="B1247" s="54">
        <v>44700.7119983796</v>
      </c>
      <c r="C1247" s="13" t="s">
        <v>2595</v>
      </c>
      <c r="D1247" s="13">
        <v>1152</v>
      </c>
      <c r="E1247" s="13" t="s">
        <v>2799</v>
      </c>
      <c r="F1247" s="13" t="s">
        <v>24</v>
      </c>
      <c r="G1247" s="14">
        <v>1653017862621</v>
      </c>
      <c r="H1247" s="55">
        <v>0.63383101851851897</v>
      </c>
      <c r="I1247" s="33">
        <v>44891.633831018502</v>
      </c>
      <c r="J1247" s="58">
        <v>44891</v>
      </c>
      <c r="K1247" s="13" t="s">
        <v>213</v>
      </c>
      <c r="L1247" s="13" t="s">
        <v>30</v>
      </c>
      <c r="M1247" s="13" t="s">
        <v>826</v>
      </c>
      <c r="N1247" s="13" t="s">
        <v>206</v>
      </c>
      <c r="O1247" s="33">
        <v>44891.578240740702</v>
      </c>
      <c r="P1247" s="58">
        <v>44891</v>
      </c>
      <c r="Q1247" s="33" t="s">
        <v>237</v>
      </c>
      <c r="R1247" s="14">
        <v>272</v>
      </c>
      <c r="S1247" s="13" t="s">
        <v>216</v>
      </c>
      <c r="T1247" s="13" t="s">
        <v>278</v>
      </c>
      <c r="U1247" s="33">
        <f t="shared" ca="1" si="228"/>
        <v>45744.56914039352</v>
      </c>
      <c r="V1247" s="13" t="str">
        <f t="shared" si="229"/>
        <v>Bangalore</v>
      </c>
      <c r="W1247" s="13" t="str">
        <f t="shared" si="230"/>
        <v>DOMI</v>
      </c>
      <c r="X1247" s="13">
        <f t="shared" si="231"/>
        <v>15</v>
      </c>
      <c r="Y1247" s="13" t="str">
        <f>IFERROR(VLOOKUP(C1247,ReceivingTeam[],2,FALSE),"HelpDesk")</f>
        <v>HelpDesk</v>
      </c>
      <c r="Z1247" s="67">
        <f t="shared" si="232"/>
        <v>44895.946331018502</v>
      </c>
      <c r="AA1247" s="68">
        <f t="shared" si="233"/>
        <v>44891</v>
      </c>
      <c r="AB1247" s="69" t="b">
        <f t="shared" si="234"/>
        <v>1</v>
      </c>
      <c r="AC1247" s="70">
        <f t="shared" si="235"/>
        <v>3</v>
      </c>
      <c r="AD1247" s="67">
        <f t="shared" si="236"/>
        <v>44895.946331018502</v>
      </c>
      <c r="AE1247" s="67">
        <f>VLOOKUP(V1247,'Branch Wise Work Timelines'!C:G,3,FALSE)+AA1247</f>
        <v>44891.416666666664</v>
      </c>
      <c r="AF1247" s="67">
        <f>IF(V1247="Bangalore",VLOOKUP(V1247,'Branch Wise Work Timelines'!C:G,4,FALSE)+AA1247+1,IF(V1247="Mumbai",VLOOKUP(V1247,'Branch Wise Work Timelines'!C:G,4,FALSE)+AA1247+1,VLOOKUP(V1247,'Branch Wise Work Timelines'!C:G,4,FALSE)+AA1247))</f>
        <v>44892.104166666664</v>
      </c>
      <c r="AG1247" s="67">
        <f>WORKDAY.INTL(AA1247,1,11)+VLOOKUP(V1247,'Branch Wise Work Timelines'!C:G,3,FALSE)</f>
        <v>44893.416666666664</v>
      </c>
      <c r="AH1247" s="69" t="str">
        <f t="shared" si="237"/>
        <v>Met</v>
      </c>
      <c r="AI1247" s="69">
        <f t="shared" ca="1" si="238"/>
        <v>20367</v>
      </c>
      <c r="AJ1247" s="69" t="str">
        <f ca="1">IF(AI1247&lt;0,"0-12",IFERROR(VLOOKUP(AI1247,Breakup[],2,FALSE),"&gt;24"))</f>
        <v>&gt;24</v>
      </c>
      <c r="AK1247" s="69" t="str">
        <f>VLOOKUP(V1247,Master!B:D,3,FALSE)</f>
        <v>South</v>
      </c>
      <c r="AL1247" s="69" t="str">
        <f t="shared" si="239"/>
        <v>Bangalore</v>
      </c>
    </row>
    <row r="1248" spans="1:38">
      <c r="A1248" s="13" t="s">
        <v>2800</v>
      </c>
      <c r="B1248" s="54">
        <v>44700.712370254601</v>
      </c>
      <c r="C1248" s="13" t="s">
        <v>2595</v>
      </c>
      <c r="D1248" s="13">
        <v>617</v>
      </c>
      <c r="E1248" s="13" t="s">
        <v>2801</v>
      </c>
      <c r="F1248" s="13" t="s">
        <v>24</v>
      </c>
      <c r="G1248" s="14">
        <v>1653017862621</v>
      </c>
      <c r="H1248" s="55">
        <v>0.656516203703704</v>
      </c>
      <c r="I1248" s="33">
        <v>44890.6565162037</v>
      </c>
      <c r="J1248" s="58">
        <v>44890</v>
      </c>
      <c r="K1248" s="13" t="s">
        <v>213</v>
      </c>
      <c r="L1248" s="13" t="s">
        <v>30</v>
      </c>
      <c r="M1248" s="13" t="s">
        <v>826</v>
      </c>
      <c r="N1248" s="13" t="s">
        <v>206</v>
      </c>
      <c r="O1248" s="33" t="s">
        <v>38</v>
      </c>
      <c r="P1248" s="58" t="s">
        <v>38</v>
      </c>
      <c r="Q1248" s="33" t="s">
        <v>207</v>
      </c>
      <c r="R1248" s="14" t="s">
        <v>38</v>
      </c>
      <c r="S1248" s="13" t="s">
        <v>216</v>
      </c>
      <c r="T1248" s="13" t="s">
        <v>278</v>
      </c>
      <c r="U1248" s="33">
        <f t="shared" ca="1" si="228"/>
        <v>45744.56914039352</v>
      </c>
      <c r="V1248" s="13" t="str">
        <f t="shared" si="229"/>
        <v>Bangalore</v>
      </c>
      <c r="W1248" s="13" t="str">
        <f t="shared" si="230"/>
        <v>DOMI</v>
      </c>
      <c r="X1248" s="13">
        <f t="shared" si="231"/>
        <v>15</v>
      </c>
      <c r="Y1248" s="13" t="str">
        <f>IFERROR(VLOOKUP(C1248,ReceivingTeam[],2,FALSE),"HelpDesk")</f>
        <v>HelpDesk</v>
      </c>
      <c r="Z1248" s="67">
        <f t="shared" si="232"/>
        <v>44893.9690162037</v>
      </c>
      <c r="AA1248" s="68">
        <f t="shared" si="233"/>
        <v>44890</v>
      </c>
      <c r="AB1248" s="69" t="b">
        <f t="shared" si="234"/>
        <v>1</v>
      </c>
      <c r="AC1248" s="70">
        <f t="shared" si="235"/>
        <v>3</v>
      </c>
      <c r="AD1248" s="67">
        <f t="shared" si="236"/>
        <v>44893.9690162037</v>
      </c>
      <c r="AE1248" s="67">
        <f>VLOOKUP(V1248,'Branch Wise Work Timelines'!C:G,3,FALSE)+AA1248</f>
        <v>44890.416666666664</v>
      </c>
      <c r="AF1248" s="67">
        <f>IF(V1248="Bangalore",VLOOKUP(V1248,'Branch Wise Work Timelines'!C:G,4,FALSE)+AA1248+1,IF(V1248="Mumbai",VLOOKUP(V1248,'Branch Wise Work Timelines'!C:G,4,FALSE)+AA1248+1,VLOOKUP(V1248,'Branch Wise Work Timelines'!C:G,4,FALSE)+AA1248))</f>
        <v>44891.104166666664</v>
      </c>
      <c r="AG1248" s="67">
        <f>WORKDAY.INTL(AA1248,1,11)+VLOOKUP(V1248,'Branch Wise Work Timelines'!C:G,3,FALSE)</f>
        <v>44891.416666666664</v>
      </c>
      <c r="AH1248" s="69" t="str">
        <f t="shared" ca="1" si="237"/>
        <v>Out of TAT</v>
      </c>
      <c r="AI1248" s="69">
        <f t="shared" ca="1" si="238"/>
        <v>20415</v>
      </c>
      <c r="AJ1248" s="69" t="str">
        <f ca="1">IF(AI1248&lt;0,"0-12",IFERROR(VLOOKUP(AI1248,Breakup[],2,FALSE),"&gt;24"))</f>
        <v>&gt;24</v>
      </c>
      <c r="AK1248" s="69" t="str">
        <f>VLOOKUP(V1248,Master!B:D,3,FALSE)</f>
        <v>South</v>
      </c>
      <c r="AL1248" s="69" t="str">
        <f t="shared" si="239"/>
        <v>Bangalore</v>
      </c>
    </row>
    <row r="1249" spans="1:38">
      <c r="A1249" s="13" t="s">
        <v>2802</v>
      </c>
      <c r="B1249" s="54">
        <v>44700.714205324097</v>
      </c>
      <c r="C1249" s="13" t="s">
        <v>2595</v>
      </c>
      <c r="D1249" s="13">
        <v>173</v>
      </c>
      <c r="E1249" s="13" t="s">
        <v>2803</v>
      </c>
      <c r="F1249" s="13" t="s">
        <v>24</v>
      </c>
      <c r="G1249" s="14">
        <v>1653017862621</v>
      </c>
      <c r="H1249" s="55">
        <v>0.95708333333333295</v>
      </c>
      <c r="I1249" s="33">
        <v>44886.957083333298</v>
      </c>
      <c r="J1249" s="58">
        <v>44886</v>
      </c>
      <c r="K1249" s="13" t="s">
        <v>213</v>
      </c>
      <c r="L1249" s="13" t="s">
        <v>30</v>
      </c>
      <c r="M1249" s="13" t="s">
        <v>826</v>
      </c>
      <c r="N1249" s="13" t="s">
        <v>206</v>
      </c>
      <c r="O1249" s="33" t="s">
        <v>38</v>
      </c>
      <c r="P1249" s="58" t="s">
        <v>38</v>
      </c>
      <c r="Q1249" s="33" t="s">
        <v>207</v>
      </c>
      <c r="R1249" s="14" t="s">
        <v>38</v>
      </c>
      <c r="S1249" s="13" t="s">
        <v>216</v>
      </c>
      <c r="T1249" s="13" t="s">
        <v>278</v>
      </c>
      <c r="U1249" s="33">
        <f t="shared" ca="1" si="228"/>
        <v>45744.56914039352</v>
      </c>
      <c r="V1249" s="13" t="str">
        <f t="shared" si="229"/>
        <v>Bangalore</v>
      </c>
      <c r="W1249" s="13" t="str">
        <f t="shared" si="230"/>
        <v>DOMI</v>
      </c>
      <c r="X1249" s="13">
        <f t="shared" si="231"/>
        <v>22</v>
      </c>
      <c r="Y1249" s="13" t="str">
        <f>IFERROR(VLOOKUP(C1249,ReceivingTeam[],2,FALSE),"HelpDesk")</f>
        <v>HelpDesk</v>
      </c>
      <c r="Z1249" s="67">
        <f t="shared" si="232"/>
        <v>44890.269583333298</v>
      </c>
      <c r="AA1249" s="68">
        <f t="shared" si="233"/>
        <v>44886</v>
      </c>
      <c r="AB1249" s="69" t="b">
        <f t="shared" si="234"/>
        <v>1</v>
      </c>
      <c r="AC1249" s="70">
        <f t="shared" si="235"/>
        <v>3</v>
      </c>
      <c r="AD1249" s="67">
        <f t="shared" si="236"/>
        <v>44890.269583333298</v>
      </c>
      <c r="AE1249" s="67">
        <f>VLOOKUP(V1249,'Branch Wise Work Timelines'!C:G,3,FALSE)+AA1249</f>
        <v>44886.416666666664</v>
      </c>
      <c r="AF1249" s="67">
        <f>IF(V1249="Bangalore",VLOOKUP(V1249,'Branch Wise Work Timelines'!C:G,4,FALSE)+AA1249+1,IF(V1249="Mumbai",VLOOKUP(V1249,'Branch Wise Work Timelines'!C:G,4,FALSE)+AA1249+1,VLOOKUP(V1249,'Branch Wise Work Timelines'!C:G,4,FALSE)+AA1249))</f>
        <v>44887.104166666664</v>
      </c>
      <c r="AG1249" s="67">
        <f>WORKDAY.INTL(AA1249,1,11)+VLOOKUP(V1249,'Branch Wise Work Timelines'!C:G,3,FALSE)</f>
        <v>44887.416666666664</v>
      </c>
      <c r="AH1249" s="69" t="str">
        <f t="shared" ca="1" si="237"/>
        <v>Out of TAT</v>
      </c>
      <c r="AI1249" s="69">
        <f t="shared" ca="1" si="238"/>
        <v>20504</v>
      </c>
      <c r="AJ1249" s="69" t="str">
        <f ca="1">IF(AI1249&lt;0,"0-12",IFERROR(VLOOKUP(AI1249,Breakup[],2,FALSE),"&gt;24"))</f>
        <v>&gt;24</v>
      </c>
      <c r="AK1249" s="69" t="str">
        <f>VLOOKUP(V1249,Master!B:D,3,FALSE)</f>
        <v>South</v>
      </c>
      <c r="AL1249" s="69" t="str">
        <f t="shared" si="239"/>
        <v>Bangalore</v>
      </c>
    </row>
    <row r="1250" spans="1:38">
      <c r="A1250" s="13" t="s">
        <v>2804</v>
      </c>
      <c r="B1250" s="54">
        <v>44700.714508368103</v>
      </c>
      <c r="C1250" s="13" t="s">
        <v>2595</v>
      </c>
      <c r="D1250" s="13">
        <v>1247</v>
      </c>
      <c r="E1250" s="13" t="s">
        <v>2805</v>
      </c>
      <c r="F1250" s="13" t="s">
        <v>24</v>
      </c>
      <c r="G1250" s="14">
        <v>1653017862621</v>
      </c>
      <c r="H1250" s="55">
        <v>0.279710648148148</v>
      </c>
      <c r="I1250" s="33">
        <v>44888.279710648101</v>
      </c>
      <c r="J1250" s="58">
        <v>44888</v>
      </c>
      <c r="K1250" s="13" t="s">
        <v>213</v>
      </c>
      <c r="L1250" s="13" t="s">
        <v>30</v>
      </c>
      <c r="M1250" s="13" t="s">
        <v>826</v>
      </c>
      <c r="N1250" s="13" t="s">
        <v>206</v>
      </c>
      <c r="O1250" s="33" t="s">
        <v>38</v>
      </c>
      <c r="P1250" s="58" t="s">
        <v>38</v>
      </c>
      <c r="Q1250" s="33" t="s">
        <v>207</v>
      </c>
      <c r="R1250" s="14" t="s">
        <v>38</v>
      </c>
      <c r="S1250" s="13" t="s">
        <v>216</v>
      </c>
      <c r="T1250" s="13" t="s">
        <v>278</v>
      </c>
      <c r="U1250" s="33">
        <f t="shared" ca="1" si="228"/>
        <v>45744.56914039352</v>
      </c>
      <c r="V1250" s="13" t="str">
        <f t="shared" si="229"/>
        <v>Bangalore</v>
      </c>
      <c r="W1250" s="13" t="str">
        <f t="shared" si="230"/>
        <v>DOMI</v>
      </c>
      <c r="X1250" s="13">
        <f t="shared" si="231"/>
        <v>6</v>
      </c>
      <c r="Y1250" s="13" t="str">
        <f>IFERROR(VLOOKUP(C1250,ReceivingTeam[],2,FALSE),"HelpDesk")</f>
        <v>HelpDesk</v>
      </c>
      <c r="Z1250" s="67">
        <f t="shared" si="232"/>
        <v>44891.729166666664</v>
      </c>
      <c r="AA1250" s="68">
        <f t="shared" si="233"/>
        <v>44888</v>
      </c>
      <c r="AB1250" s="69" t="b">
        <f t="shared" si="234"/>
        <v>1</v>
      </c>
      <c r="AC1250" s="70">
        <f t="shared" si="235"/>
        <v>3</v>
      </c>
      <c r="AD1250" s="67">
        <f t="shared" si="236"/>
        <v>44891.729166666664</v>
      </c>
      <c r="AE1250" s="67">
        <f>VLOOKUP(V1250,'Branch Wise Work Timelines'!C:G,3,FALSE)+AA1250</f>
        <v>44888.416666666664</v>
      </c>
      <c r="AF1250" s="67">
        <f>IF(V1250="Bangalore",VLOOKUP(V1250,'Branch Wise Work Timelines'!C:G,4,FALSE)+AA1250+1,IF(V1250="Mumbai",VLOOKUP(V1250,'Branch Wise Work Timelines'!C:G,4,FALSE)+AA1250+1,VLOOKUP(V1250,'Branch Wise Work Timelines'!C:G,4,FALSE)+AA1250))</f>
        <v>44889.104166666664</v>
      </c>
      <c r="AG1250" s="67">
        <f>WORKDAY.INTL(AA1250,1,11)+VLOOKUP(V1250,'Branch Wise Work Timelines'!C:G,3,FALSE)</f>
        <v>44889.416666666664</v>
      </c>
      <c r="AH1250" s="69" t="str">
        <f t="shared" ca="1" si="237"/>
        <v>Out of TAT</v>
      </c>
      <c r="AI1250" s="69">
        <f t="shared" ca="1" si="238"/>
        <v>20469</v>
      </c>
      <c r="AJ1250" s="69" t="str">
        <f ca="1">IF(AI1250&lt;0,"0-12",IFERROR(VLOOKUP(AI1250,Breakup[],2,FALSE),"&gt;24"))</f>
        <v>&gt;24</v>
      </c>
      <c r="AK1250" s="69" t="str">
        <f>VLOOKUP(V1250,Master!B:D,3,FALSE)</f>
        <v>South</v>
      </c>
      <c r="AL1250" s="69" t="str">
        <f t="shared" si="239"/>
        <v>Bangalore</v>
      </c>
    </row>
    <row r="1251" spans="1:38">
      <c r="A1251" s="13" t="s">
        <v>2806</v>
      </c>
      <c r="B1251" s="54">
        <v>44700.731934294003</v>
      </c>
      <c r="C1251" s="13" t="s">
        <v>2595</v>
      </c>
      <c r="D1251" s="13">
        <v>1141</v>
      </c>
      <c r="E1251" s="13" t="s">
        <v>2807</v>
      </c>
      <c r="F1251" s="13" t="s">
        <v>24</v>
      </c>
      <c r="G1251" s="14">
        <v>1653018132197</v>
      </c>
      <c r="H1251" s="55">
        <v>0.82793981481481504</v>
      </c>
      <c r="I1251" s="33">
        <v>44888.827939814801</v>
      </c>
      <c r="J1251" s="58">
        <v>44888</v>
      </c>
      <c r="K1251" s="13" t="s">
        <v>213</v>
      </c>
      <c r="L1251" s="13" t="s">
        <v>30</v>
      </c>
      <c r="M1251" s="13" t="s">
        <v>826</v>
      </c>
      <c r="N1251" s="13" t="s">
        <v>206</v>
      </c>
      <c r="O1251" s="33" t="s">
        <v>38</v>
      </c>
      <c r="P1251" s="58" t="s">
        <v>38</v>
      </c>
      <c r="Q1251" s="33" t="s">
        <v>207</v>
      </c>
      <c r="R1251" s="14" t="s">
        <v>38</v>
      </c>
      <c r="S1251" s="13" t="s">
        <v>216</v>
      </c>
      <c r="T1251" s="13" t="s">
        <v>278</v>
      </c>
      <c r="U1251" s="33">
        <f t="shared" ca="1" si="228"/>
        <v>45744.56914039352</v>
      </c>
      <c r="V1251" s="13" t="str">
        <f t="shared" si="229"/>
        <v>Bangalore</v>
      </c>
      <c r="W1251" s="13" t="str">
        <f t="shared" si="230"/>
        <v>DOMI</v>
      </c>
      <c r="X1251" s="13">
        <f t="shared" si="231"/>
        <v>19</v>
      </c>
      <c r="Y1251" s="13" t="str">
        <f>IFERROR(VLOOKUP(C1251,ReceivingTeam[],2,FALSE),"HelpDesk")</f>
        <v>HelpDesk</v>
      </c>
      <c r="Z1251" s="67">
        <f t="shared" si="232"/>
        <v>44892.140439814801</v>
      </c>
      <c r="AA1251" s="68">
        <f t="shared" si="233"/>
        <v>44888</v>
      </c>
      <c r="AB1251" s="69" t="b">
        <f t="shared" si="234"/>
        <v>1</v>
      </c>
      <c r="AC1251" s="70">
        <f t="shared" si="235"/>
        <v>3</v>
      </c>
      <c r="AD1251" s="67">
        <f t="shared" si="236"/>
        <v>44892.140439814801</v>
      </c>
      <c r="AE1251" s="67">
        <f>VLOOKUP(V1251,'Branch Wise Work Timelines'!C:G,3,FALSE)+AA1251</f>
        <v>44888.416666666664</v>
      </c>
      <c r="AF1251" s="67">
        <f>IF(V1251="Bangalore",VLOOKUP(V1251,'Branch Wise Work Timelines'!C:G,4,FALSE)+AA1251+1,IF(V1251="Mumbai",VLOOKUP(V1251,'Branch Wise Work Timelines'!C:G,4,FALSE)+AA1251+1,VLOOKUP(V1251,'Branch Wise Work Timelines'!C:G,4,FALSE)+AA1251))</f>
        <v>44889.104166666664</v>
      </c>
      <c r="AG1251" s="67">
        <f>WORKDAY.INTL(AA1251,1,11)+VLOOKUP(V1251,'Branch Wise Work Timelines'!C:G,3,FALSE)</f>
        <v>44889.416666666664</v>
      </c>
      <c r="AH1251" s="69" t="str">
        <f t="shared" ca="1" si="237"/>
        <v>Out of TAT</v>
      </c>
      <c r="AI1251" s="69">
        <f t="shared" ca="1" si="238"/>
        <v>20459</v>
      </c>
      <c r="AJ1251" s="69" t="str">
        <f ca="1">IF(AI1251&lt;0,"0-12",IFERROR(VLOOKUP(AI1251,Breakup[],2,FALSE),"&gt;24"))</f>
        <v>&gt;24</v>
      </c>
      <c r="AK1251" s="69" t="str">
        <f>VLOOKUP(V1251,Master!B:D,3,FALSE)</f>
        <v>South</v>
      </c>
      <c r="AL1251" s="69" t="str">
        <f t="shared" si="239"/>
        <v>Bangalore</v>
      </c>
    </row>
    <row r="1252" spans="1:38">
      <c r="A1252" s="13" t="s">
        <v>2808</v>
      </c>
      <c r="B1252" s="54">
        <v>44700.717327349499</v>
      </c>
      <c r="C1252" s="13" t="s">
        <v>2595</v>
      </c>
      <c r="D1252" s="13">
        <v>130</v>
      </c>
      <c r="E1252" s="13" t="s">
        <v>2809</v>
      </c>
      <c r="F1252" s="13" t="s">
        <v>24</v>
      </c>
      <c r="G1252" s="14">
        <v>1653018132197</v>
      </c>
      <c r="H1252" s="55">
        <v>0.76638888888888901</v>
      </c>
      <c r="I1252" s="33">
        <v>44889.7663888889</v>
      </c>
      <c r="J1252" s="58">
        <v>44889</v>
      </c>
      <c r="K1252" s="13" t="s">
        <v>213</v>
      </c>
      <c r="L1252" s="13" t="s">
        <v>30</v>
      </c>
      <c r="M1252" s="13" t="s">
        <v>826</v>
      </c>
      <c r="N1252" s="13" t="s">
        <v>206</v>
      </c>
      <c r="O1252" s="33" t="s">
        <v>38</v>
      </c>
      <c r="P1252" s="58" t="s">
        <v>38</v>
      </c>
      <c r="Q1252" s="33" t="s">
        <v>207</v>
      </c>
      <c r="R1252" s="14" t="s">
        <v>38</v>
      </c>
      <c r="S1252" s="13" t="s">
        <v>216</v>
      </c>
      <c r="T1252" s="13" t="s">
        <v>278</v>
      </c>
      <c r="U1252" s="33">
        <f t="shared" ca="1" si="228"/>
        <v>45744.56914039352</v>
      </c>
      <c r="V1252" s="13" t="str">
        <f t="shared" si="229"/>
        <v>Bangalore</v>
      </c>
      <c r="W1252" s="13" t="str">
        <f t="shared" si="230"/>
        <v>DOMI</v>
      </c>
      <c r="X1252" s="13">
        <f t="shared" si="231"/>
        <v>18</v>
      </c>
      <c r="Y1252" s="13" t="str">
        <f>IFERROR(VLOOKUP(C1252,ReceivingTeam[],2,FALSE),"HelpDesk")</f>
        <v>HelpDesk</v>
      </c>
      <c r="Z1252" s="67">
        <f t="shared" si="232"/>
        <v>44893.0788888889</v>
      </c>
      <c r="AA1252" s="68">
        <f t="shared" si="233"/>
        <v>44889</v>
      </c>
      <c r="AB1252" s="69" t="b">
        <f t="shared" si="234"/>
        <v>1</v>
      </c>
      <c r="AC1252" s="70">
        <f t="shared" si="235"/>
        <v>3</v>
      </c>
      <c r="AD1252" s="67">
        <f t="shared" si="236"/>
        <v>44893.0788888889</v>
      </c>
      <c r="AE1252" s="67">
        <f>VLOOKUP(V1252,'Branch Wise Work Timelines'!C:G,3,FALSE)+AA1252</f>
        <v>44889.416666666664</v>
      </c>
      <c r="AF1252" s="67">
        <f>IF(V1252="Bangalore",VLOOKUP(V1252,'Branch Wise Work Timelines'!C:G,4,FALSE)+AA1252+1,IF(V1252="Mumbai",VLOOKUP(V1252,'Branch Wise Work Timelines'!C:G,4,FALSE)+AA1252+1,VLOOKUP(V1252,'Branch Wise Work Timelines'!C:G,4,FALSE)+AA1252))</f>
        <v>44890.104166666664</v>
      </c>
      <c r="AG1252" s="67">
        <f>WORKDAY.INTL(AA1252,1,11)+VLOOKUP(V1252,'Branch Wise Work Timelines'!C:G,3,FALSE)</f>
        <v>44890.416666666664</v>
      </c>
      <c r="AH1252" s="69" t="str">
        <f t="shared" ca="1" si="237"/>
        <v>Out of TAT</v>
      </c>
      <c r="AI1252" s="69">
        <f t="shared" ca="1" si="238"/>
        <v>20436</v>
      </c>
      <c r="AJ1252" s="69" t="str">
        <f ca="1">IF(AI1252&lt;0,"0-12",IFERROR(VLOOKUP(AI1252,Breakup[],2,FALSE),"&gt;24"))</f>
        <v>&gt;24</v>
      </c>
      <c r="AK1252" s="69" t="str">
        <f>VLOOKUP(V1252,Master!B:D,3,FALSE)</f>
        <v>South</v>
      </c>
      <c r="AL1252" s="69" t="str">
        <f t="shared" si="239"/>
        <v>Bangalore</v>
      </c>
    </row>
    <row r="1253" spans="1:38">
      <c r="A1253" s="13" t="s">
        <v>2810</v>
      </c>
      <c r="B1253" s="54">
        <v>44700.718016631901</v>
      </c>
      <c r="C1253" s="13" t="s">
        <v>2595</v>
      </c>
      <c r="D1253" s="13">
        <v>697</v>
      </c>
      <c r="E1253" s="13" t="s">
        <v>2811</v>
      </c>
      <c r="F1253" s="13" t="s">
        <v>24</v>
      </c>
      <c r="G1253" s="14">
        <v>1653018132197</v>
      </c>
      <c r="H1253" s="55">
        <v>0.83457175925925897</v>
      </c>
      <c r="I1253" s="33">
        <v>44887.834571759297</v>
      </c>
      <c r="J1253" s="58">
        <v>44887</v>
      </c>
      <c r="K1253" s="13" t="s">
        <v>213</v>
      </c>
      <c r="L1253" s="13" t="s">
        <v>30</v>
      </c>
      <c r="M1253" s="13" t="s">
        <v>826</v>
      </c>
      <c r="N1253" s="13" t="s">
        <v>206</v>
      </c>
      <c r="O1253" s="33" t="s">
        <v>38</v>
      </c>
      <c r="P1253" s="58" t="s">
        <v>38</v>
      </c>
      <c r="Q1253" s="33" t="s">
        <v>207</v>
      </c>
      <c r="R1253" s="14" t="s">
        <v>38</v>
      </c>
      <c r="S1253" s="13" t="s">
        <v>216</v>
      </c>
      <c r="T1253" s="13" t="s">
        <v>278</v>
      </c>
      <c r="U1253" s="33">
        <f t="shared" ca="1" si="228"/>
        <v>45744.56914039352</v>
      </c>
      <c r="V1253" s="13" t="str">
        <f t="shared" si="229"/>
        <v>Bangalore</v>
      </c>
      <c r="W1253" s="13" t="str">
        <f t="shared" si="230"/>
        <v>DOMI</v>
      </c>
      <c r="X1253" s="13">
        <f t="shared" si="231"/>
        <v>20</v>
      </c>
      <c r="Y1253" s="13" t="str">
        <f>IFERROR(VLOOKUP(C1253,ReceivingTeam[],2,FALSE),"HelpDesk")</f>
        <v>HelpDesk</v>
      </c>
      <c r="Z1253" s="67">
        <f t="shared" si="232"/>
        <v>44891.147071759297</v>
      </c>
      <c r="AA1253" s="68">
        <f t="shared" si="233"/>
        <v>44887</v>
      </c>
      <c r="AB1253" s="69" t="b">
        <f t="shared" si="234"/>
        <v>1</v>
      </c>
      <c r="AC1253" s="70">
        <f t="shared" si="235"/>
        <v>3</v>
      </c>
      <c r="AD1253" s="67">
        <f t="shared" si="236"/>
        <v>44891.147071759297</v>
      </c>
      <c r="AE1253" s="67">
        <f>VLOOKUP(V1253,'Branch Wise Work Timelines'!C:G,3,FALSE)+AA1253</f>
        <v>44887.416666666664</v>
      </c>
      <c r="AF1253" s="67">
        <f>IF(V1253="Bangalore",VLOOKUP(V1253,'Branch Wise Work Timelines'!C:G,4,FALSE)+AA1253+1,IF(V1253="Mumbai",VLOOKUP(V1253,'Branch Wise Work Timelines'!C:G,4,FALSE)+AA1253+1,VLOOKUP(V1253,'Branch Wise Work Timelines'!C:G,4,FALSE)+AA1253))</f>
        <v>44888.104166666664</v>
      </c>
      <c r="AG1253" s="67">
        <f>WORKDAY.INTL(AA1253,1,11)+VLOOKUP(V1253,'Branch Wise Work Timelines'!C:G,3,FALSE)</f>
        <v>44888.416666666664</v>
      </c>
      <c r="AH1253" s="69" t="str">
        <f t="shared" ca="1" si="237"/>
        <v>Out of TAT</v>
      </c>
      <c r="AI1253" s="69">
        <f t="shared" ca="1" si="238"/>
        <v>20483</v>
      </c>
      <c r="AJ1253" s="69" t="str">
        <f ca="1">IF(AI1253&lt;0,"0-12",IFERROR(VLOOKUP(AI1253,Breakup[],2,FALSE),"&gt;24"))</f>
        <v>&gt;24</v>
      </c>
      <c r="AK1253" s="69" t="str">
        <f>VLOOKUP(V1253,Master!B:D,3,FALSE)</f>
        <v>South</v>
      </c>
      <c r="AL1253" s="69" t="str">
        <f t="shared" si="239"/>
        <v>Bangalore</v>
      </c>
    </row>
    <row r="1254" spans="1:38">
      <c r="A1254" s="13" t="s">
        <v>2812</v>
      </c>
      <c r="B1254" s="54">
        <v>44700.7184774653</v>
      </c>
      <c r="C1254" s="13" t="s">
        <v>2595</v>
      </c>
      <c r="D1254" s="13">
        <v>1210</v>
      </c>
      <c r="E1254" s="13" t="s">
        <v>2813</v>
      </c>
      <c r="F1254" s="13" t="s">
        <v>24</v>
      </c>
      <c r="G1254" s="14">
        <v>1653018132197</v>
      </c>
      <c r="H1254" s="55">
        <v>0.291215277777778</v>
      </c>
      <c r="I1254" s="33">
        <v>44886.291215277801</v>
      </c>
      <c r="J1254" s="58">
        <v>44886</v>
      </c>
      <c r="K1254" s="13" t="s">
        <v>213</v>
      </c>
      <c r="L1254" s="13" t="s">
        <v>30</v>
      </c>
      <c r="M1254" s="13" t="s">
        <v>826</v>
      </c>
      <c r="N1254" s="13" t="s">
        <v>206</v>
      </c>
      <c r="O1254" s="33" t="s">
        <v>38</v>
      </c>
      <c r="P1254" s="58" t="s">
        <v>38</v>
      </c>
      <c r="Q1254" s="33" t="s">
        <v>207</v>
      </c>
      <c r="R1254" s="14" t="s">
        <v>38</v>
      </c>
      <c r="S1254" s="13" t="s">
        <v>216</v>
      </c>
      <c r="T1254" s="13" t="s">
        <v>278</v>
      </c>
      <c r="U1254" s="33">
        <f t="shared" ca="1" si="228"/>
        <v>45744.56914039352</v>
      </c>
      <c r="V1254" s="13" t="str">
        <f t="shared" si="229"/>
        <v>Bangalore</v>
      </c>
      <c r="W1254" s="13" t="str">
        <f t="shared" si="230"/>
        <v>DOMI</v>
      </c>
      <c r="X1254" s="13">
        <f t="shared" si="231"/>
        <v>6</v>
      </c>
      <c r="Y1254" s="13" t="str">
        <f>IFERROR(VLOOKUP(C1254,ReceivingTeam[],2,FALSE),"HelpDesk")</f>
        <v>HelpDesk</v>
      </c>
      <c r="Z1254" s="67">
        <f t="shared" si="232"/>
        <v>44889.729166666664</v>
      </c>
      <c r="AA1254" s="68">
        <f t="shared" si="233"/>
        <v>44886</v>
      </c>
      <c r="AB1254" s="69" t="b">
        <f t="shared" si="234"/>
        <v>1</v>
      </c>
      <c r="AC1254" s="70">
        <f t="shared" si="235"/>
        <v>3</v>
      </c>
      <c r="AD1254" s="67">
        <f t="shared" si="236"/>
        <v>44889.729166666664</v>
      </c>
      <c r="AE1254" s="67">
        <f>VLOOKUP(V1254,'Branch Wise Work Timelines'!C:G,3,FALSE)+AA1254</f>
        <v>44886.416666666664</v>
      </c>
      <c r="AF1254" s="67">
        <f>IF(V1254="Bangalore",VLOOKUP(V1254,'Branch Wise Work Timelines'!C:G,4,FALSE)+AA1254+1,IF(V1254="Mumbai",VLOOKUP(V1254,'Branch Wise Work Timelines'!C:G,4,FALSE)+AA1254+1,VLOOKUP(V1254,'Branch Wise Work Timelines'!C:G,4,FALSE)+AA1254))</f>
        <v>44887.104166666664</v>
      </c>
      <c r="AG1254" s="67">
        <f>WORKDAY.INTL(AA1254,1,11)+VLOOKUP(V1254,'Branch Wise Work Timelines'!C:G,3,FALSE)</f>
        <v>44887.416666666664</v>
      </c>
      <c r="AH1254" s="69" t="str">
        <f t="shared" ca="1" si="237"/>
        <v>Out of TAT</v>
      </c>
      <c r="AI1254" s="69">
        <f t="shared" ca="1" si="238"/>
        <v>20517</v>
      </c>
      <c r="AJ1254" s="69" t="str">
        <f ca="1">IF(AI1254&lt;0,"0-12",IFERROR(VLOOKUP(AI1254,Breakup[],2,FALSE),"&gt;24"))</f>
        <v>&gt;24</v>
      </c>
      <c r="AK1254" s="69" t="str">
        <f>VLOOKUP(V1254,Master!B:D,3,FALSE)</f>
        <v>South</v>
      </c>
      <c r="AL1254" s="69" t="str">
        <f t="shared" si="239"/>
        <v>Bangalore</v>
      </c>
    </row>
    <row r="1255" spans="1:38">
      <c r="A1255" s="13" t="s">
        <v>2814</v>
      </c>
      <c r="B1255" s="54">
        <v>44700.7236186343</v>
      </c>
      <c r="C1255" s="13" t="s">
        <v>2595</v>
      </c>
      <c r="D1255" s="13">
        <v>242</v>
      </c>
      <c r="E1255" s="13" t="s">
        <v>2815</v>
      </c>
      <c r="F1255" s="13" t="s">
        <v>24</v>
      </c>
      <c r="G1255" s="14">
        <v>1653018132197</v>
      </c>
      <c r="H1255" s="55">
        <v>2.5694444444444402E-2</v>
      </c>
      <c r="I1255" s="33">
        <v>44886.025694444397</v>
      </c>
      <c r="J1255" s="58">
        <v>44886</v>
      </c>
      <c r="K1255" s="13" t="s">
        <v>213</v>
      </c>
      <c r="L1255" s="13" t="s">
        <v>30</v>
      </c>
      <c r="M1255" s="13" t="s">
        <v>826</v>
      </c>
      <c r="N1255" s="13" t="s">
        <v>206</v>
      </c>
      <c r="O1255" s="33" t="s">
        <v>38</v>
      </c>
      <c r="P1255" s="58" t="s">
        <v>38</v>
      </c>
      <c r="Q1255" s="33" t="s">
        <v>207</v>
      </c>
      <c r="R1255" s="14" t="s">
        <v>38</v>
      </c>
      <c r="S1255" s="13" t="s">
        <v>216</v>
      </c>
      <c r="T1255" s="13" t="s">
        <v>278</v>
      </c>
      <c r="U1255" s="33">
        <f t="shared" ca="1" si="228"/>
        <v>45744.56914039352</v>
      </c>
      <c r="V1255" s="13" t="str">
        <f t="shared" si="229"/>
        <v>Bangalore</v>
      </c>
      <c r="W1255" s="13" t="str">
        <f t="shared" si="230"/>
        <v>DOMI</v>
      </c>
      <c r="X1255" s="13">
        <f t="shared" si="231"/>
        <v>0</v>
      </c>
      <c r="Y1255" s="13" t="str">
        <f>IFERROR(VLOOKUP(C1255,ReceivingTeam[],2,FALSE),"HelpDesk")</f>
        <v>HelpDesk</v>
      </c>
      <c r="Z1255" s="67">
        <f t="shared" si="232"/>
        <v>44889.729166666664</v>
      </c>
      <c r="AA1255" s="68">
        <f t="shared" si="233"/>
        <v>44886</v>
      </c>
      <c r="AB1255" s="69" t="b">
        <f t="shared" si="234"/>
        <v>1</v>
      </c>
      <c r="AC1255" s="70">
        <f t="shared" si="235"/>
        <v>3</v>
      </c>
      <c r="AD1255" s="67">
        <f t="shared" si="236"/>
        <v>44889.729166666664</v>
      </c>
      <c r="AE1255" s="67">
        <f>VLOOKUP(V1255,'Branch Wise Work Timelines'!C:G,3,FALSE)+AA1255</f>
        <v>44886.416666666664</v>
      </c>
      <c r="AF1255" s="67">
        <f>IF(V1255="Bangalore",VLOOKUP(V1255,'Branch Wise Work Timelines'!C:G,4,FALSE)+AA1255+1,IF(V1255="Mumbai",VLOOKUP(V1255,'Branch Wise Work Timelines'!C:G,4,FALSE)+AA1255+1,VLOOKUP(V1255,'Branch Wise Work Timelines'!C:G,4,FALSE)+AA1255))</f>
        <v>44887.104166666664</v>
      </c>
      <c r="AG1255" s="67">
        <f>WORKDAY.INTL(AA1255,1,11)+VLOOKUP(V1255,'Branch Wise Work Timelines'!C:G,3,FALSE)</f>
        <v>44887.416666666664</v>
      </c>
      <c r="AH1255" s="69" t="str">
        <f t="shared" ca="1" si="237"/>
        <v>Out of TAT</v>
      </c>
      <c r="AI1255" s="69">
        <f t="shared" ca="1" si="238"/>
        <v>20517</v>
      </c>
      <c r="AJ1255" s="69" t="str">
        <f ca="1">IF(AI1255&lt;0,"0-12",IFERROR(VLOOKUP(AI1255,Breakup[],2,FALSE),"&gt;24"))</f>
        <v>&gt;24</v>
      </c>
      <c r="AK1255" s="69" t="str">
        <f>VLOOKUP(V1255,Master!B:D,3,FALSE)</f>
        <v>South</v>
      </c>
      <c r="AL1255" s="69" t="str">
        <f t="shared" si="239"/>
        <v>Bangalore</v>
      </c>
    </row>
    <row r="1256" spans="1:38">
      <c r="A1256" s="13" t="s">
        <v>2816</v>
      </c>
      <c r="B1256" s="54">
        <v>44700.723996840301</v>
      </c>
      <c r="C1256" s="13" t="s">
        <v>2595</v>
      </c>
      <c r="D1256" s="13">
        <v>1294</v>
      </c>
      <c r="E1256" s="13" t="s">
        <v>2817</v>
      </c>
      <c r="F1256" s="13" t="s">
        <v>24</v>
      </c>
      <c r="G1256" s="14">
        <v>1653018132197</v>
      </c>
      <c r="H1256" s="55">
        <v>0.58039351851851895</v>
      </c>
      <c r="I1256" s="33">
        <v>44891.580393518503</v>
      </c>
      <c r="J1256" s="58">
        <v>44891</v>
      </c>
      <c r="K1256" s="13" t="s">
        <v>213</v>
      </c>
      <c r="L1256" s="13" t="s">
        <v>30</v>
      </c>
      <c r="M1256" s="13" t="s">
        <v>826</v>
      </c>
      <c r="N1256" s="13" t="s">
        <v>206</v>
      </c>
      <c r="O1256" s="33">
        <v>44891.405914351897</v>
      </c>
      <c r="P1256" s="58">
        <v>44891</v>
      </c>
      <c r="Q1256" s="33" t="s">
        <v>237</v>
      </c>
      <c r="R1256" s="14">
        <v>220</v>
      </c>
      <c r="S1256" s="13" t="s">
        <v>216</v>
      </c>
      <c r="T1256" s="13" t="s">
        <v>278</v>
      </c>
      <c r="U1256" s="33">
        <f t="shared" ca="1" si="228"/>
        <v>45744.56914039352</v>
      </c>
      <c r="V1256" s="13" t="str">
        <f t="shared" si="229"/>
        <v>Bangalore</v>
      </c>
      <c r="W1256" s="13" t="str">
        <f t="shared" si="230"/>
        <v>DOMI</v>
      </c>
      <c r="X1256" s="13">
        <f t="shared" si="231"/>
        <v>13</v>
      </c>
      <c r="Y1256" s="13" t="str">
        <f>IFERROR(VLOOKUP(C1256,ReceivingTeam[],2,FALSE),"HelpDesk")</f>
        <v>HelpDesk</v>
      </c>
      <c r="Z1256" s="67">
        <f t="shared" si="232"/>
        <v>44895.892893518503</v>
      </c>
      <c r="AA1256" s="68">
        <f t="shared" si="233"/>
        <v>44891</v>
      </c>
      <c r="AB1256" s="69" t="b">
        <f t="shared" si="234"/>
        <v>1</v>
      </c>
      <c r="AC1256" s="70">
        <f t="shared" si="235"/>
        <v>3</v>
      </c>
      <c r="AD1256" s="67">
        <f t="shared" si="236"/>
        <v>44895.892893518503</v>
      </c>
      <c r="AE1256" s="67">
        <f>VLOOKUP(V1256,'Branch Wise Work Timelines'!C:G,3,FALSE)+AA1256</f>
        <v>44891.416666666664</v>
      </c>
      <c r="AF1256" s="67">
        <f>IF(V1256="Bangalore",VLOOKUP(V1256,'Branch Wise Work Timelines'!C:G,4,FALSE)+AA1256+1,IF(V1256="Mumbai",VLOOKUP(V1256,'Branch Wise Work Timelines'!C:G,4,FALSE)+AA1256+1,VLOOKUP(V1256,'Branch Wise Work Timelines'!C:G,4,FALSE)+AA1256))</f>
        <v>44892.104166666664</v>
      </c>
      <c r="AG1256" s="67">
        <f>WORKDAY.INTL(AA1256,1,11)+VLOOKUP(V1256,'Branch Wise Work Timelines'!C:G,3,FALSE)</f>
        <v>44893.416666666664</v>
      </c>
      <c r="AH1256" s="69" t="str">
        <f t="shared" si="237"/>
        <v>Met</v>
      </c>
      <c r="AI1256" s="69">
        <f t="shared" ca="1" si="238"/>
        <v>20369</v>
      </c>
      <c r="AJ1256" s="69" t="str">
        <f ca="1">IF(AI1256&lt;0,"0-12",IFERROR(VLOOKUP(AI1256,Breakup[],2,FALSE),"&gt;24"))</f>
        <v>&gt;24</v>
      </c>
      <c r="AK1256" s="69" t="str">
        <f>VLOOKUP(V1256,Master!B:D,3,FALSE)</f>
        <v>South</v>
      </c>
      <c r="AL1256" s="69" t="str">
        <f t="shared" si="239"/>
        <v>Bangalore</v>
      </c>
    </row>
    <row r="1257" spans="1:38">
      <c r="A1257" s="13" t="s">
        <v>2818</v>
      </c>
      <c r="B1257" s="54">
        <v>44700.737584456001</v>
      </c>
      <c r="C1257" s="13" t="s">
        <v>2595</v>
      </c>
      <c r="D1257" s="13">
        <v>254</v>
      </c>
      <c r="E1257" s="13" t="s">
        <v>2819</v>
      </c>
      <c r="F1257" s="13" t="s">
        <v>24</v>
      </c>
      <c r="G1257" s="14">
        <v>1653018132197</v>
      </c>
      <c r="H1257" s="55">
        <v>0.67251157407407403</v>
      </c>
      <c r="I1257" s="33">
        <v>44886.672511574099</v>
      </c>
      <c r="J1257" s="58">
        <v>44886</v>
      </c>
      <c r="K1257" s="13" t="s">
        <v>213</v>
      </c>
      <c r="L1257" s="13" t="s">
        <v>30</v>
      </c>
      <c r="M1257" s="13" t="s">
        <v>826</v>
      </c>
      <c r="N1257" s="13" t="s">
        <v>206</v>
      </c>
      <c r="O1257" s="33" t="s">
        <v>38</v>
      </c>
      <c r="P1257" s="58" t="s">
        <v>38</v>
      </c>
      <c r="Q1257" s="33" t="s">
        <v>207</v>
      </c>
      <c r="R1257" s="14" t="s">
        <v>38</v>
      </c>
      <c r="S1257" s="13" t="s">
        <v>216</v>
      </c>
      <c r="T1257" s="13" t="s">
        <v>278</v>
      </c>
      <c r="U1257" s="33">
        <f t="shared" ca="1" si="228"/>
        <v>45744.56914039352</v>
      </c>
      <c r="V1257" s="13" t="str">
        <f t="shared" si="229"/>
        <v>Bangalore</v>
      </c>
      <c r="W1257" s="13" t="str">
        <f t="shared" si="230"/>
        <v>DOMI</v>
      </c>
      <c r="X1257" s="13">
        <f t="shared" si="231"/>
        <v>16</v>
      </c>
      <c r="Y1257" s="13" t="str">
        <f>IFERROR(VLOOKUP(C1257,ReceivingTeam[],2,FALSE),"HelpDesk")</f>
        <v>HelpDesk</v>
      </c>
      <c r="Z1257" s="67">
        <f t="shared" si="232"/>
        <v>44889.985011574099</v>
      </c>
      <c r="AA1257" s="68">
        <f t="shared" si="233"/>
        <v>44886</v>
      </c>
      <c r="AB1257" s="69" t="b">
        <f t="shared" si="234"/>
        <v>1</v>
      </c>
      <c r="AC1257" s="70">
        <f t="shared" si="235"/>
        <v>3</v>
      </c>
      <c r="AD1257" s="67">
        <f t="shared" si="236"/>
        <v>44889.985011574099</v>
      </c>
      <c r="AE1257" s="67">
        <f>VLOOKUP(V1257,'Branch Wise Work Timelines'!C:G,3,FALSE)+AA1257</f>
        <v>44886.416666666664</v>
      </c>
      <c r="AF1257" s="67">
        <f>IF(V1257="Bangalore",VLOOKUP(V1257,'Branch Wise Work Timelines'!C:G,4,FALSE)+AA1257+1,IF(V1257="Mumbai",VLOOKUP(V1257,'Branch Wise Work Timelines'!C:G,4,FALSE)+AA1257+1,VLOOKUP(V1257,'Branch Wise Work Timelines'!C:G,4,FALSE)+AA1257))</f>
        <v>44887.104166666664</v>
      </c>
      <c r="AG1257" s="67">
        <f>WORKDAY.INTL(AA1257,1,11)+VLOOKUP(V1257,'Branch Wise Work Timelines'!C:G,3,FALSE)</f>
        <v>44887.416666666664</v>
      </c>
      <c r="AH1257" s="69" t="str">
        <f t="shared" ca="1" si="237"/>
        <v>Out of TAT</v>
      </c>
      <c r="AI1257" s="69">
        <f t="shared" ca="1" si="238"/>
        <v>20511</v>
      </c>
      <c r="AJ1257" s="69" t="str">
        <f ca="1">IF(AI1257&lt;0,"0-12",IFERROR(VLOOKUP(AI1257,Breakup[],2,FALSE),"&gt;24"))</f>
        <v>&gt;24</v>
      </c>
      <c r="AK1257" s="69" t="str">
        <f>VLOOKUP(V1257,Master!B:D,3,FALSE)</f>
        <v>South</v>
      </c>
      <c r="AL1257" s="69" t="str">
        <f t="shared" si="239"/>
        <v>Bangalore</v>
      </c>
    </row>
    <row r="1258" spans="1:38">
      <c r="A1258" s="13" t="s">
        <v>2820</v>
      </c>
      <c r="B1258" s="54">
        <v>44700.7271738079</v>
      </c>
      <c r="C1258" s="13" t="s">
        <v>2595</v>
      </c>
      <c r="D1258" s="13">
        <v>1788</v>
      </c>
      <c r="E1258" s="13" t="s">
        <v>2821</v>
      </c>
      <c r="F1258" s="13" t="s">
        <v>24</v>
      </c>
      <c r="G1258" s="14">
        <v>1653018132197</v>
      </c>
      <c r="H1258" s="55">
        <v>0.57591435185185202</v>
      </c>
      <c r="I1258" s="33">
        <v>44881.575914351903</v>
      </c>
      <c r="J1258" s="58">
        <v>44881</v>
      </c>
      <c r="K1258" s="13" t="s">
        <v>213</v>
      </c>
      <c r="L1258" s="13" t="s">
        <v>30</v>
      </c>
      <c r="M1258" s="13" t="s">
        <v>826</v>
      </c>
      <c r="N1258" s="13" t="s">
        <v>206</v>
      </c>
      <c r="O1258" s="33" t="s">
        <v>38</v>
      </c>
      <c r="P1258" s="58" t="s">
        <v>38</v>
      </c>
      <c r="Q1258" s="33" t="s">
        <v>207</v>
      </c>
      <c r="R1258" s="14" t="s">
        <v>38</v>
      </c>
      <c r="S1258" s="13" t="s">
        <v>216</v>
      </c>
      <c r="T1258" s="13" t="s">
        <v>278</v>
      </c>
      <c r="U1258" s="33">
        <f t="shared" ca="1" si="228"/>
        <v>45744.56914039352</v>
      </c>
      <c r="V1258" s="13" t="str">
        <f t="shared" si="229"/>
        <v>Bangalore</v>
      </c>
      <c r="W1258" s="13" t="str">
        <f t="shared" si="230"/>
        <v>DOMI</v>
      </c>
      <c r="X1258" s="13">
        <f t="shared" si="231"/>
        <v>13</v>
      </c>
      <c r="Y1258" s="13" t="str">
        <f>IFERROR(VLOOKUP(C1258,ReceivingTeam[],2,FALSE),"HelpDesk")</f>
        <v>HelpDesk</v>
      </c>
      <c r="Z1258" s="67">
        <f t="shared" si="232"/>
        <v>44884.888414351903</v>
      </c>
      <c r="AA1258" s="68">
        <f t="shared" si="233"/>
        <v>44881</v>
      </c>
      <c r="AB1258" s="69" t="b">
        <f t="shared" si="234"/>
        <v>1</v>
      </c>
      <c r="AC1258" s="70">
        <f t="shared" si="235"/>
        <v>3</v>
      </c>
      <c r="AD1258" s="67">
        <f t="shared" si="236"/>
        <v>44884.888414351903</v>
      </c>
      <c r="AE1258" s="67">
        <f>VLOOKUP(V1258,'Branch Wise Work Timelines'!C:G,3,FALSE)+AA1258</f>
        <v>44881.416666666664</v>
      </c>
      <c r="AF1258" s="67">
        <f>IF(V1258="Bangalore",VLOOKUP(V1258,'Branch Wise Work Timelines'!C:G,4,FALSE)+AA1258+1,IF(V1258="Mumbai",VLOOKUP(V1258,'Branch Wise Work Timelines'!C:G,4,FALSE)+AA1258+1,VLOOKUP(V1258,'Branch Wise Work Timelines'!C:G,4,FALSE)+AA1258))</f>
        <v>44882.104166666664</v>
      </c>
      <c r="AG1258" s="67">
        <f>WORKDAY.INTL(AA1258,1,11)+VLOOKUP(V1258,'Branch Wise Work Timelines'!C:G,3,FALSE)</f>
        <v>44882.416666666664</v>
      </c>
      <c r="AH1258" s="69" t="str">
        <f t="shared" ca="1" si="237"/>
        <v>Out of TAT</v>
      </c>
      <c r="AI1258" s="69">
        <f t="shared" ca="1" si="238"/>
        <v>20633</v>
      </c>
      <c r="AJ1258" s="69" t="str">
        <f ca="1">IF(AI1258&lt;0,"0-12",IFERROR(VLOOKUP(AI1258,Breakup[],2,FALSE),"&gt;24"))</f>
        <v>&gt;24</v>
      </c>
      <c r="AK1258" s="69" t="str">
        <f>VLOOKUP(V1258,Master!B:D,3,FALSE)</f>
        <v>South</v>
      </c>
      <c r="AL1258" s="69" t="str">
        <f t="shared" si="239"/>
        <v>Bangalore</v>
      </c>
    </row>
    <row r="1259" spans="1:38">
      <c r="A1259" s="13" t="s">
        <v>2822</v>
      </c>
      <c r="B1259" s="54">
        <v>44700.729096527801</v>
      </c>
      <c r="C1259" s="13" t="s">
        <v>2595</v>
      </c>
      <c r="D1259" s="13">
        <v>1097</v>
      </c>
      <c r="E1259" s="13" t="s">
        <v>2823</v>
      </c>
      <c r="F1259" s="13" t="s">
        <v>24</v>
      </c>
      <c r="G1259" s="14">
        <v>1653018132197</v>
      </c>
      <c r="H1259" s="55">
        <v>0.57807870370370396</v>
      </c>
      <c r="I1259" s="33">
        <v>44885.5780787037</v>
      </c>
      <c r="J1259" s="58">
        <v>44885</v>
      </c>
      <c r="K1259" s="13" t="s">
        <v>213</v>
      </c>
      <c r="L1259" s="13" t="s">
        <v>30</v>
      </c>
      <c r="M1259" s="13" t="s">
        <v>826</v>
      </c>
      <c r="N1259" s="13" t="s">
        <v>206</v>
      </c>
      <c r="O1259" s="33" t="s">
        <v>38</v>
      </c>
      <c r="P1259" s="58" t="s">
        <v>38</v>
      </c>
      <c r="Q1259" s="33" t="s">
        <v>207</v>
      </c>
      <c r="R1259" s="14" t="s">
        <v>38</v>
      </c>
      <c r="S1259" s="13" t="s">
        <v>216</v>
      </c>
      <c r="T1259" s="13" t="s">
        <v>278</v>
      </c>
      <c r="U1259" s="33">
        <f t="shared" ca="1" si="228"/>
        <v>45744.56914039352</v>
      </c>
      <c r="V1259" s="13" t="str">
        <f t="shared" si="229"/>
        <v>Bangalore</v>
      </c>
      <c r="W1259" s="13" t="str">
        <f t="shared" si="230"/>
        <v>DOMI</v>
      </c>
      <c r="X1259" s="13">
        <f t="shared" si="231"/>
        <v>13</v>
      </c>
      <c r="Y1259" s="13" t="str">
        <f>IFERROR(VLOOKUP(C1259,ReceivingTeam[],2,FALSE),"HelpDesk")</f>
        <v>HelpDesk</v>
      </c>
      <c r="Z1259" s="67">
        <f t="shared" si="232"/>
        <v>44888.416666666664</v>
      </c>
      <c r="AA1259" s="68">
        <f t="shared" si="233"/>
        <v>44885</v>
      </c>
      <c r="AB1259" s="69" t="b">
        <f t="shared" si="234"/>
        <v>0</v>
      </c>
      <c r="AC1259" s="70">
        <f t="shared" si="235"/>
        <v>3</v>
      </c>
      <c r="AD1259" s="67">
        <f t="shared" si="236"/>
        <v>44888.416666666664</v>
      </c>
      <c r="AE1259" s="67">
        <f>VLOOKUP(V1259,'Branch Wise Work Timelines'!C:G,3,FALSE)+AA1259</f>
        <v>44885.416666666664</v>
      </c>
      <c r="AF1259" s="67">
        <f>IF(V1259="Bangalore",VLOOKUP(V1259,'Branch Wise Work Timelines'!C:G,4,FALSE)+AA1259+1,IF(V1259="Mumbai",VLOOKUP(V1259,'Branch Wise Work Timelines'!C:G,4,FALSE)+AA1259+1,VLOOKUP(V1259,'Branch Wise Work Timelines'!C:G,4,FALSE)+AA1259))</f>
        <v>44886.104166666664</v>
      </c>
      <c r="AG1259" s="67">
        <f>WORKDAY.INTL(AA1259,1,11)+VLOOKUP(V1259,'Branch Wise Work Timelines'!C:G,3,FALSE)</f>
        <v>44886.416666666664</v>
      </c>
      <c r="AH1259" s="69" t="str">
        <f t="shared" ca="1" si="237"/>
        <v>Out of TAT</v>
      </c>
      <c r="AI1259" s="69">
        <f t="shared" ca="1" si="238"/>
        <v>20548</v>
      </c>
      <c r="AJ1259" s="69" t="str">
        <f ca="1">IF(AI1259&lt;0,"0-12",IFERROR(VLOOKUP(AI1259,Breakup[],2,FALSE),"&gt;24"))</f>
        <v>&gt;24</v>
      </c>
      <c r="AK1259" s="69" t="str">
        <f>VLOOKUP(V1259,Master!B:D,3,FALSE)</f>
        <v>South</v>
      </c>
      <c r="AL1259" s="69" t="str">
        <f t="shared" si="239"/>
        <v>Bangalore</v>
      </c>
    </row>
    <row r="1260" spans="1:38">
      <c r="A1260" s="13" t="s">
        <v>2824</v>
      </c>
      <c r="B1260" s="54">
        <v>44700.729600925901</v>
      </c>
      <c r="C1260" s="13" t="s">
        <v>2595</v>
      </c>
      <c r="D1260" s="13">
        <v>1117</v>
      </c>
      <c r="E1260" s="13" t="s">
        <v>2825</v>
      </c>
      <c r="F1260" s="13" t="s">
        <v>24</v>
      </c>
      <c r="G1260" s="14">
        <v>1653018132197</v>
      </c>
      <c r="H1260" s="55">
        <v>0.23502314814814801</v>
      </c>
      <c r="I1260" s="33">
        <v>44885.235023148103</v>
      </c>
      <c r="J1260" s="58">
        <v>44885</v>
      </c>
      <c r="K1260" s="13" t="s">
        <v>213</v>
      </c>
      <c r="L1260" s="13" t="s">
        <v>30</v>
      </c>
      <c r="M1260" s="13" t="s">
        <v>826</v>
      </c>
      <c r="N1260" s="13" t="s">
        <v>206</v>
      </c>
      <c r="O1260" s="33" t="s">
        <v>38</v>
      </c>
      <c r="P1260" s="58" t="s">
        <v>38</v>
      </c>
      <c r="Q1260" s="33" t="s">
        <v>207</v>
      </c>
      <c r="R1260" s="14" t="s">
        <v>38</v>
      </c>
      <c r="S1260" s="13" t="s">
        <v>216</v>
      </c>
      <c r="T1260" s="13" t="s">
        <v>278</v>
      </c>
      <c r="U1260" s="33">
        <f t="shared" ca="1" si="228"/>
        <v>45744.56914039352</v>
      </c>
      <c r="V1260" s="13" t="str">
        <f t="shared" si="229"/>
        <v>Bangalore</v>
      </c>
      <c r="W1260" s="13" t="str">
        <f t="shared" si="230"/>
        <v>DOMI</v>
      </c>
      <c r="X1260" s="13">
        <f t="shared" si="231"/>
        <v>5</v>
      </c>
      <c r="Y1260" s="13" t="str">
        <f>IFERROR(VLOOKUP(C1260,ReceivingTeam[],2,FALSE),"HelpDesk")</f>
        <v>HelpDesk</v>
      </c>
      <c r="Z1260" s="67">
        <f t="shared" si="232"/>
        <v>44888.416666666664</v>
      </c>
      <c r="AA1260" s="68">
        <f t="shared" si="233"/>
        <v>44885</v>
      </c>
      <c r="AB1260" s="69" t="b">
        <f t="shared" si="234"/>
        <v>0</v>
      </c>
      <c r="AC1260" s="70">
        <f t="shared" si="235"/>
        <v>3</v>
      </c>
      <c r="AD1260" s="67">
        <f t="shared" si="236"/>
        <v>44888.416666666664</v>
      </c>
      <c r="AE1260" s="67">
        <f>VLOOKUP(V1260,'Branch Wise Work Timelines'!C:G,3,FALSE)+AA1260</f>
        <v>44885.416666666664</v>
      </c>
      <c r="AF1260" s="67">
        <f>IF(V1260="Bangalore",VLOOKUP(V1260,'Branch Wise Work Timelines'!C:G,4,FALSE)+AA1260+1,IF(V1260="Mumbai",VLOOKUP(V1260,'Branch Wise Work Timelines'!C:G,4,FALSE)+AA1260+1,VLOOKUP(V1260,'Branch Wise Work Timelines'!C:G,4,FALSE)+AA1260))</f>
        <v>44886.104166666664</v>
      </c>
      <c r="AG1260" s="67">
        <f>WORKDAY.INTL(AA1260,1,11)+VLOOKUP(V1260,'Branch Wise Work Timelines'!C:G,3,FALSE)</f>
        <v>44886.416666666664</v>
      </c>
      <c r="AH1260" s="69" t="str">
        <f t="shared" ca="1" si="237"/>
        <v>Out of TAT</v>
      </c>
      <c r="AI1260" s="69">
        <f t="shared" ca="1" si="238"/>
        <v>20548</v>
      </c>
      <c r="AJ1260" s="69" t="str">
        <f ca="1">IF(AI1260&lt;0,"0-12",IFERROR(VLOOKUP(AI1260,Breakup[],2,FALSE),"&gt;24"))</f>
        <v>&gt;24</v>
      </c>
      <c r="AK1260" s="69" t="str">
        <f>VLOOKUP(V1260,Master!B:D,3,FALSE)</f>
        <v>South</v>
      </c>
      <c r="AL1260" s="69" t="str">
        <f t="shared" si="239"/>
        <v>Bangalore</v>
      </c>
    </row>
    <row r="1261" spans="1:38">
      <c r="A1261" s="13" t="s">
        <v>2826</v>
      </c>
      <c r="B1261" s="54">
        <v>44700.730703437497</v>
      </c>
      <c r="C1261" s="13" t="s">
        <v>2595</v>
      </c>
      <c r="D1261" s="13">
        <v>1568</v>
      </c>
      <c r="E1261" s="13" t="s">
        <v>2827</v>
      </c>
      <c r="F1261" s="13" t="s">
        <v>24</v>
      </c>
      <c r="G1261" s="14">
        <v>1653018132197</v>
      </c>
      <c r="H1261" s="55">
        <v>0.88247685185185198</v>
      </c>
      <c r="I1261" s="33">
        <v>44883.882476851897</v>
      </c>
      <c r="J1261" s="58">
        <v>44883</v>
      </c>
      <c r="K1261" s="13" t="s">
        <v>213</v>
      </c>
      <c r="L1261" s="13" t="s">
        <v>30</v>
      </c>
      <c r="M1261" s="13" t="s">
        <v>826</v>
      </c>
      <c r="N1261" s="13" t="s">
        <v>206</v>
      </c>
      <c r="O1261" s="33" t="s">
        <v>38</v>
      </c>
      <c r="P1261" s="58" t="s">
        <v>38</v>
      </c>
      <c r="Q1261" s="33" t="s">
        <v>207</v>
      </c>
      <c r="R1261" s="14" t="s">
        <v>38</v>
      </c>
      <c r="S1261" s="13" t="s">
        <v>216</v>
      </c>
      <c r="T1261" s="13" t="s">
        <v>278</v>
      </c>
      <c r="U1261" s="33">
        <f t="shared" ca="1" si="228"/>
        <v>45744.56914039352</v>
      </c>
      <c r="V1261" s="13" t="str">
        <f t="shared" si="229"/>
        <v>Bangalore</v>
      </c>
      <c r="W1261" s="13" t="str">
        <f t="shared" si="230"/>
        <v>DOMI</v>
      </c>
      <c r="X1261" s="13">
        <f t="shared" si="231"/>
        <v>21</v>
      </c>
      <c r="Y1261" s="13" t="str">
        <f>IFERROR(VLOOKUP(C1261,ReceivingTeam[],2,FALSE),"HelpDesk")</f>
        <v>HelpDesk</v>
      </c>
      <c r="Z1261" s="67">
        <f t="shared" si="232"/>
        <v>44887.194976851897</v>
      </c>
      <c r="AA1261" s="68">
        <f t="shared" si="233"/>
        <v>44883</v>
      </c>
      <c r="AB1261" s="69" t="b">
        <f t="shared" si="234"/>
        <v>1</v>
      </c>
      <c r="AC1261" s="70">
        <f t="shared" si="235"/>
        <v>3</v>
      </c>
      <c r="AD1261" s="67">
        <f t="shared" si="236"/>
        <v>44887.194976851897</v>
      </c>
      <c r="AE1261" s="67">
        <f>VLOOKUP(V1261,'Branch Wise Work Timelines'!C:G,3,FALSE)+AA1261</f>
        <v>44883.416666666664</v>
      </c>
      <c r="AF1261" s="67">
        <f>IF(V1261="Bangalore",VLOOKUP(V1261,'Branch Wise Work Timelines'!C:G,4,FALSE)+AA1261+1,IF(V1261="Mumbai",VLOOKUP(V1261,'Branch Wise Work Timelines'!C:G,4,FALSE)+AA1261+1,VLOOKUP(V1261,'Branch Wise Work Timelines'!C:G,4,FALSE)+AA1261))</f>
        <v>44884.104166666664</v>
      </c>
      <c r="AG1261" s="67">
        <f>WORKDAY.INTL(AA1261,1,11)+VLOOKUP(V1261,'Branch Wise Work Timelines'!C:G,3,FALSE)</f>
        <v>44884.416666666664</v>
      </c>
      <c r="AH1261" s="69" t="str">
        <f t="shared" ca="1" si="237"/>
        <v>Out of TAT</v>
      </c>
      <c r="AI1261" s="69">
        <f t="shared" ca="1" si="238"/>
        <v>20577</v>
      </c>
      <c r="AJ1261" s="69" t="str">
        <f ca="1">IF(AI1261&lt;0,"0-12",IFERROR(VLOOKUP(AI1261,Breakup[],2,FALSE),"&gt;24"))</f>
        <v>&gt;24</v>
      </c>
      <c r="AK1261" s="69" t="str">
        <f>VLOOKUP(V1261,Master!B:D,3,FALSE)</f>
        <v>South</v>
      </c>
      <c r="AL1261" s="69" t="str">
        <f t="shared" si="239"/>
        <v>Bangalore</v>
      </c>
    </row>
    <row r="1262" spans="1:38">
      <c r="A1262" s="13" t="s">
        <v>2828</v>
      </c>
      <c r="B1262" s="54">
        <v>44701.463821608799</v>
      </c>
      <c r="C1262" s="13" t="s">
        <v>311</v>
      </c>
      <c r="D1262" s="13">
        <v>329</v>
      </c>
      <c r="E1262" s="13" t="s">
        <v>2829</v>
      </c>
      <c r="F1262" s="13" t="s">
        <v>24</v>
      </c>
      <c r="G1262" s="14">
        <v>1653028737086</v>
      </c>
      <c r="H1262" s="55">
        <v>0.64017361111111104</v>
      </c>
      <c r="I1262" s="33">
        <v>44891.6401736111</v>
      </c>
      <c r="J1262" s="58">
        <v>44891</v>
      </c>
      <c r="K1262" s="13" t="s">
        <v>313</v>
      </c>
      <c r="L1262" s="13" t="s">
        <v>60</v>
      </c>
      <c r="M1262" s="13" t="s">
        <v>314</v>
      </c>
      <c r="N1262" s="13" t="s">
        <v>206</v>
      </c>
      <c r="O1262" s="33">
        <v>44891.317708333299</v>
      </c>
      <c r="P1262" s="58">
        <v>44891</v>
      </c>
      <c r="Q1262" s="33" t="s">
        <v>237</v>
      </c>
      <c r="R1262" s="14">
        <v>1009</v>
      </c>
      <c r="S1262" s="13" t="s">
        <v>208</v>
      </c>
      <c r="T1262" s="13" t="s">
        <v>209</v>
      </c>
      <c r="U1262" s="33">
        <f t="shared" ca="1" si="228"/>
        <v>45744.56914039352</v>
      </c>
      <c r="V1262" s="13" t="str">
        <f t="shared" si="229"/>
        <v>Hyderabad</v>
      </c>
      <c r="W1262" s="13" t="str">
        <f t="shared" si="230"/>
        <v>DOMI</v>
      </c>
      <c r="X1262" s="13">
        <f t="shared" si="231"/>
        <v>15</v>
      </c>
      <c r="Y1262" s="13" t="str">
        <f>IFERROR(VLOOKUP(C1262,ReceivingTeam[],2,FALSE),"HelpDesk")</f>
        <v>HelpDesk</v>
      </c>
      <c r="Z1262" s="67">
        <f t="shared" si="232"/>
        <v>44893.786006944429</v>
      </c>
      <c r="AA1262" s="68">
        <f t="shared" si="233"/>
        <v>44891</v>
      </c>
      <c r="AB1262" s="69" t="b">
        <f t="shared" si="234"/>
        <v>1</v>
      </c>
      <c r="AC1262" s="70">
        <f t="shared" si="235"/>
        <v>0.5</v>
      </c>
      <c r="AD1262" s="67">
        <f t="shared" si="236"/>
        <v>44893.786006944429</v>
      </c>
      <c r="AE1262" s="67">
        <f>VLOOKUP(V1262,'Branch Wise Work Timelines'!C:G,3,FALSE)+AA1262</f>
        <v>44891.416666666664</v>
      </c>
      <c r="AF1262" s="67">
        <f>IF(V1262="Bangalore",VLOOKUP(V1262,'Branch Wise Work Timelines'!C:G,4,FALSE)+AA1262+1,IF(V1262="Mumbai",VLOOKUP(V1262,'Branch Wise Work Timelines'!C:G,4,FALSE)+AA1262+1,VLOOKUP(V1262,'Branch Wise Work Timelines'!C:G,4,FALSE)+AA1262))</f>
        <v>44891.770833333336</v>
      </c>
      <c r="AG1262" s="67">
        <f>WORKDAY.INTL(AA1262,1,11)+VLOOKUP(V1262,'Branch Wise Work Timelines'!C:G,3,FALSE)</f>
        <v>44893.416666666664</v>
      </c>
      <c r="AH1262" s="69" t="str">
        <f t="shared" si="237"/>
        <v>Met</v>
      </c>
      <c r="AI1262" s="69">
        <f t="shared" ca="1" si="238"/>
        <v>20419</v>
      </c>
      <c r="AJ1262" s="69" t="str">
        <f ca="1">IF(AI1262&lt;0,"0-12",IFERROR(VLOOKUP(AI1262,Breakup[],2,FALSE),"&gt;24"))</f>
        <v>&gt;24</v>
      </c>
      <c r="AK1262" s="69" t="str">
        <f>VLOOKUP(V1262,Master!B:D,3,FALSE)</f>
        <v>South</v>
      </c>
      <c r="AL1262" s="69" t="str">
        <f t="shared" si="239"/>
        <v>Hyderabad</v>
      </c>
    </row>
    <row r="1263" spans="1:38">
      <c r="A1263" s="13" t="s">
        <v>2830</v>
      </c>
      <c r="B1263" s="54">
        <v>44700.744338460601</v>
      </c>
      <c r="C1263" s="13" t="s">
        <v>2595</v>
      </c>
      <c r="D1263" s="13">
        <v>1418</v>
      </c>
      <c r="E1263" s="13" t="s">
        <v>2831</v>
      </c>
      <c r="F1263" s="13" t="s">
        <v>24</v>
      </c>
      <c r="G1263" s="14">
        <v>1653018475367</v>
      </c>
      <c r="H1263" s="55">
        <v>0.42716435185185198</v>
      </c>
      <c r="I1263" s="33">
        <v>44891.427164351902</v>
      </c>
      <c r="J1263" s="58">
        <v>44891</v>
      </c>
      <c r="K1263" s="13" t="s">
        <v>213</v>
      </c>
      <c r="L1263" s="13" t="s">
        <v>30</v>
      </c>
      <c r="M1263" s="13" t="s">
        <v>826</v>
      </c>
      <c r="N1263" s="13" t="s">
        <v>206</v>
      </c>
      <c r="O1263" s="33">
        <v>44891.410208333298</v>
      </c>
      <c r="P1263" s="58">
        <v>44891</v>
      </c>
      <c r="Q1263" s="33" t="s">
        <v>237</v>
      </c>
      <c r="R1263" s="14">
        <v>732</v>
      </c>
      <c r="S1263" s="13" t="s">
        <v>216</v>
      </c>
      <c r="T1263" s="13" t="s">
        <v>278</v>
      </c>
      <c r="U1263" s="33">
        <f t="shared" ca="1" si="228"/>
        <v>45744.56914039352</v>
      </c>
      <c r="V1263" s="13" t="str">
        <f t="shared" si="229"/>
        <v>Bangalore</v>
      </c>
      <c r="W1263" s="13" t="str">
        <f t="shared" si="230"/>
        <v>DOMI</v>
      </c>
      <c r="X1263" s="13">
        <f t="shared" si="231"/>
        <v>10</v>
      </c>
      <c r="Y1263" s="13" t="str">
        <f>IFERROR(VLOOKUP(C1263,ReceivingTeam[],2,FALSE),"HelpDesk")</f>
        <v>HelpDesk</v>
      </c>
      <c r="Z1263" s="67">
        <f t="shared" si="232"/>
        <v>44895.739664351902</v>
      </c>
      <c r="AA1263" s="68">
        <f t="shared" si="233"/>
        <v>44891</v>
      </c>
      <c r="AB1263" s="69" t="b">
        <f t="shared" si="234"/>
        <v>1</v>
      </c>
      <c r="AC1263" s="70">
        <f t="shared" si="235"/>
        <v>3</v>
      </c>
      <c r="AD1263" s="67">
        <f t="shared" si="236"/>
        <v>44895.739664351902</v>
      </c>
      <c r="AE1263" s="67">
        <f>VLOOKUP(V1263,'Branch Wise Work Timelines'!C:G,3,FALSE)+AA1263</f>
        <v>44891.416666666664</v>
      </c>
      <c r="AF1263" s="67">
        <f>IF(V1263="Bangalore",VLOOKUP(V1263,'Branch Wise Work Timelines'!C:G,4,FALSE)+AA1263+1,IF(V1263="Mumbai",VLOOKUP(V1263,'Branch Wise Work Timelines'!C:G,4,FALSE)+AA1263+1,VLOOKUP(V1263,'Branch Wise Work Timelines'!C:G,4,FALSE)+AA1263))</f>
        <v>44892.104166666664</v>
      </c>
      <c r="AG1263" s="67">
        <f>WORKDAY.INTL(AA1263,1,11)+VLOOKUP(V1263,'Branch Wise Work Timelines'!C:G,3,FALSE)</f>
        <v>44893.416666666664</v>
      </c>
      <c r="AH1263" s="69" t="str">
        <f t="shared" si="237"/>
        <v>Met</v>
      </c>
      <c r="AI1263" s="69">
        <f t="shared" ca="1" si="238"/>
        <v>20372</v>
      </c>
      <c r="AJ1263" s="69" t="str">
        <f ca="1">IF(AI1263&lt;0,"0-12",IFERROR(VLOOKUP(AI1263,Breakup[],2,FALSE),"&gt;24"))</f>
        <v>&gt;24</v>
      </c>
      <c r="AK1263" s="69" t="str">
        <f>VLOOKUP(V1263,Master!B:D,3,FALSE)</f>
        <v>South</v>
      </c>
      <c r="AL1263" s="69" t="str">
        <f t="shared" si="239"/>
        <v>Bangalore</v>
      </c>
    </row>
    <row r="1264" spans="1:38">
      <c r="A1264" s="13" t="s">
        <v>2832</v>
      </c>
      <c r="B1264" s="54">
        <v>44700.732559456002</v>
      </c>
      <c r="C1264" s="13" t="s">
        <v>2595</v>
      </c>
      <c r="D1264" s="13">
        <v>349</v>
      </c>
      <c r="E1264" s="13" t="s">
        <v>2833</v>
      </c>
      <c r="F1264" s="13" t="s">
        <v>24</v>
      </c>
      <c r="G1264" s="14">
        <v>1653018132197</v>
      </c>
      <c r="H1264" s="55">
        <v>0.16932870370370401</v>
      </c>
      <c r="I1264" s="33">
        <v>44884.169328703698</v>
      </c>
      <c r="J1264" s="58">
        <v>44884</v>
      </c>
      <c r="K1264" s="13" t="s">
        <v>213</v>
      </c>
      <c r="L1264" s="13" t="s">
        <v>30</v>
      </c>
      <c r="M1264" s="13" t="s">
        <v>826</v>
      </c>
      <c r="N1264" s="13" t="s">
        <v>206</v>
      </c>
      <c r="O1264" s="33" t="s">
        <v>38</v>
      </c>
      <c r="P1264" s="58" t="s">
        <v>38</v>
      </c>
      <c r="Q1264" s="33" t="s">
        <v>207</v>
      </c>
      <c r="R1264" s="14" t="s">
        <v>38</v>
      </c>
      <c r="S1264" s="13" t="s">
        <v>216</v>
      </c>
      <c r="T1264" s="13" t="s">
        <v>278</v>
      </c>
      <c r="U1264" s="33">
        <f t="shared" ca="1" si="228"/>
        <v>45744.56914039352</v>
      </c>
      <c r="V1264" s="13" t="str">
        <f t="shared" si="229"/>
        <v>Bangalore</v>
      </c>
      <c r="W1264" s="13" t="str">
        <f t="shared" si="230"/>
        <v>DOMI</v>
      </c>
      <c r="X1264" s="13">
        <f t="shared" si="231"/>
        <v>4</v>
      </c>
      <c r="Y1264" s="13" t="str">
        <f>IFERROR(VLOOKUP(C1264,ReceivingTeam[],2,FALSE),"HelpDesk")</f>
        <v>HelpDesk</v>
      </c>
      <c r="Z1264" s="67">
        <f t="shared" si="232"/>
        <v>44888.729166666664</v>
      </c>
      <c r="AA1264" s="68">
        <f t="shared" si="233"/>
        <v>44884</v>
      </c>
      <c r="AB1264" s="69" t="b">
        <f t="shared" si="234"/>
        <v>1</v>
      </c>
      <c r="AC1264" s="70">
        <f t="shared" si="235"/>
        <v>3</v>
      </c>
      <c r="AD1264" s="67">
        <f t="shared" si="236"/>
        <v>44888.729166666664</v>
      </c>
      <c r="AE1264" s="67">
        <f>VLOOKUP(V1264,'Branch Wise Work Timelines'!C:G,3,FALSE)+AA1264</f>
        <v>44884.416666666664</v>
      </c>
      <c r="AF1264" s="67">
        <f>IF(V1264="Bangalore",VLOOKUP(V1264,'Branch Wise Work Timelines'!C:G,4,FALSE)+AA1264+1,IF(V1264="Mumbai",VLOOKUP(V1264,'Branch Wise Work Timelines'!C:G,4,FALSE)+AA1264+1,VLOOKUP(V1264,'Branch Wise Work Timelines'!C:G,4,FALSE)+AA1264))</f>
        <v>44885.104166666664</v>
      </c>
      <c r="AG1264" s="67">
        <f>WORKDAY.INTL(AA1264,1,11)+VLOOKUP(V1264,'Branch Wise Work Timelines'!C:G,3,FALSE)</f>
        <v>44886.416666666664</v>
      </c>
      <c r="AH1264" s="69" t="str">
        <f t="shared" ca="1" si="237"/>
        <v>Out of TAT</v>
      </c>
      <c r="AI1264" s="69">
        <f t="shared" ca="1" si="238"/>
        <v>20541</v>
      </c>
      <c r="AJ1264" s="69" t="str">
        <f ca="1">IF(AI1264&lt;0,"0-12",IFERROR(VLOOKUP(AI1264,Breakup[],2,FALSE),"&gt;24"))</f>
        <v>&gt;24</v>
      </c>
      <c r="AK1264" s="69" t="str">
        <f>VLOOKUP(V1264,Master!B:D,3,FALSE)</f>
        <v>South</v>
      </c>
      <c r="AL1264" s="69" t="str">
        <f t="shared" si="239"/>
        <v>Bangalore</v>
      </c>
    </row>
    <row r="1265" spans="1:38">
      <c r="A1265" s="13" t="s">
        <v>2834</v>
      </c>
      <c r="B1265" s="54">
        <v>44700.732929664402</v>
      </c>
      <c r="C1265" s="13" t="s">
        <v>2595</v>
      </c>
      <c r="D1265" s="13">
        <v>168</v>
      </c>
      <c r="E1265" s="13" t="s">
        <v>2835</v>
      </c>
      <c r="F1265" s="13" t="s">
        <v>24</v>
      </c>
      <c r="G1265" s="14">
        <v>1653018132197</v>
      </c>
      <c r="H1265" s="55">
        <v>0.18841435185185201</v>
      </c>
      <c r="I1265" s="33">
        <v>44886.188414351898</v>
      </c>
      <c r="J1265" s="58">
        <v>44886</v>
      </c>
      <c r="K1265" s="13" t="s">
        <v>213</v>
      </c>
      <c r="L1265" s="13" t="s">
        <v>30</v>
      </c>
      <c r="M1265" s="13" t="s">
        <v>826</v>
      </c>
      <c r="N1265" s="13" t="s">
        <v>206</v>
      </c>
      <c r="O1265" s="33" t="s">
        <v>38</v>
      </c>
      <c r="P1265" s="58" t="s">
        <v>38</v>
      </c>
      <c r="Q1265" s="33" t="s">
        <v>207</v>
      </c>
      <c r="R1265" s="14" t="s">
        <v>38</v>
      </c>
      <c r="S1265" s="13" t="s">
        <v>216</v>
      </c>
      <c r="T1265" s="13" t="s">
        <v>278</v>
      </c>
      <c r="U1265" s="33">
        <f t="shared" ca="1" si="228"/>
        <v>45744.56914039352</v>
      </c>
      <c r="V1265" s="13" t="str">
        <f t="shared" si="229"/>
        <v>Bangalore</v>
      </c>
      <c r="W1265" s="13" t="str">
        <f t="shared" si="230"/>
        <v>DOMI</v>
      </c>
      <c r="X1265" s="13">
        <f t="shared" si="231"/>
        <v>4</v>
      </c>
      <c r="Y1265" s="13" t="str">
        <f>IFERROR(VLOOKUP(C1265,ReceivingTeam[],2,FALSE),"HelpDesk")</f>
        <v>HelpDesk</v>
      </c>
      <c r="Z1265" s="67">
        <f t="shared" si="232"/>
        <v>44889.729166666664</v>
      </c>
      <c r="AA1265" s="68">
        <f t="shared" si="233"/>
        <v>44886</v>
      </c>
      <c r="AB1265" s="69" t="b">
        <f t="shared" si="234"/>
        <v>1</v>
      </c>
      <c r="AC1265" s="70">
        <f t="shared" si="235"/>
        <v>3</v>
      </c>
      <c r="AD1265" s="67">
        <f t="shared" si="236"/>
        <v>44889.729166666664</v>
      </c>
      <c r="AE1265" s="67">
        <f>VLOOKUP(V1265,'Branch Wise Work Timelines'!C:G,3,FALSE)+AA1265</f>
        <v>44886.416666666664</v>
      </c>
      <c r="AF1265" s="67">
        <f>IF(V1265="Bangalore",VLOOKUP(V1265,'Branch Wise Work Timelines'!C:G,4,FALSE)+AA1265+1,IF(V1265="Mumbai",VLOOKUP(V1265,'Branch Wise Work Timelines'!C:G,4,FALSE)+AA1265+1,VLOOKUP(V1265,'Branch Wise Work Timelines'!C:G,4,FALSE)+AA1265))</f>
        <v>44887.104166666664</v>
      </c>
      <c r="AG1265" s="67">
        <f>WORKDAY.INTL(AA1265,1,11)+VLOOKUP(V1265,'Branch Wise Work Timelines'!C:G,3,FALSE)</f>
        <v>44887.416666666664</v>
      </c>
      <c r="AH1265" s="69" t="str">
        <f t="shared" ca="1" si="237"/>
        <v>Out of TAT</v>
      </c>
      <c r="AI1265" s="69">
        <f t="shared" ca="1" si="238"/>
        <v>20517</v>
      </c>
      <c r="AJ1265" s="69" t="str">
        <f ca="1">IF(AI1265&lt;0,"0-12",IFERROR(VLOOKUP(AI1265,Breakup[],2,FALSE),"&gt;24"))</f>
        <v>&gt;24</v>
      </c>
      <c r="AK1265" s="69" t="str">
        <f>VLOOKUP(V1265,Master!B:D,3,FALSE)</f>
        <v>South</v>
      </c>
      <c r="AL1265" s="69" t="str">
        <f t="shared" si="239"/>
        <v>Bangalore</v>
      </c>
    </row>
    <row r="1266" spans="1:38">
      <c r="A1266" s="13" t="s">
        <v>2836</v>
      </c>
      <c r="B1266" s="54">
        <v>44700.734293205998</v>
      </c>
      <c r="C1266" s="13" t="s">
        <v>2595</v>
      </c>
      <c r="D1266" s="13">
        <v>1631</v>
      </c>
      <c r="E1266" s="13" t="s">
        <v>2837</v>
      </c>
      <c r="F1266" s="13" t="s">
        <v>24</v>
      </c>
      <c r="G1266" s="14">
        <v>1653018132197</v>
      </c>
      <c r="H1266" s="55">
        <v>0.117037037037037</v>
      </c>
      <c r="I1266" s="33">
        <v>44882.117037037002</v>
      </c>
      <c r="J1266" s="58">
        <v>44882</v>
      </c>
      <c r="K1266" s="13" t="s">
        <v>213</v>
      </c>
      <c r="L1266" s="13" t="s">
        <v>30</v>
      </c>
      <c r="M1266" s="13" t="s">
        <v>826</v>
      </c>
      <c r="N1266" s="13" t="s">
        <v>206</v>
      </c>
      <c r="O1266" s="33" t="s">
        <v>38</v>
      </c>
      <c r="P1266" s="58" t="s">
        <v>38</v>
      </c>
      <c r="Q1266" s="33" t="s">
        <v>207</v>
      </c>
      <c r="R1266" s="14" t="s">
        <v>38</v>
      </c>
      <c r="S1266" s="13" t="s">
        <v>216</v>
      </c>
      <c r="T1266" s="13" t="s">
        <v>278</v>
      </c>
      <c r="U1266" s="33">
        <f t="shared" ca="1" si="228"/>
        <v>45744.56914039352</v>
      </c>
      <c r="V1266" s="13" t="str">
        <f t="shared" si="229"/>
        <v>Bangalore</v>
      </c>
      <c r="W1266" s="13" t="str">
        <f t="shared" si="230"/>
        <v>DOMI</v>
      </c>
      <c r="X1266" s="13">
        <f t="shared" si="231"/>
        <v>2</v>
      </c>
      <c r="Y1266" s="13" t="str">
        <f>IFERROR(VLOOKUP(C1266,ReceivingTeam[],2,FALSE),"HelpDesk")</f>
        <v>HelpDesk</v>
      </c>
      <c r="Z1266" s="67">
        <f t="shared" si="232"/>
        <v>44885.729166666664</v>
      </c>
      <c r="AA1266" s="68">
        <f t="shared" si="233"/>
        <v>44882</v>
      </c>
      <c r="AB1266" s="69" t="b">
        <f t="shared" si="234"/>
        <v>1</v>
      </c>
      <c r="AC1266" s="70">
        <f t="shared" si="235"/>
        <v>3</v>
      </c>
      <c r="AD1266" s="67">
        <f t="shared" si="236"/>
        <v>44885.729166666664</v>
      </c>
      <c r="AE1266" s="67">
        <f>VLOOKUP(V1266,'Branch Wise Work Timelines'!C:G,3,FALSE)+AA1266</f>
        <v>44882.416666666664</v>
      </c>
      <c r="AF1266" s="67">
        <f>IF(V1266="Bangalore",VLOOKUP(V1266,'Branch Wise Work Timelines'!C:G,4,FALSE)+AA1266+1,IF(V1266="Mumbai",VLOOKUP(V1266,'Branch Wise Work Timelines'!C:G,4,FALSE)+AA1266+1,VLOOKUP(V1266,'Branch Wise Work Timelines'!C:G,4,FALSE)+AA1266))</f>
        <v>44883.104166666664</v>
      </c>
      <c r="AG1266" s="67">
        <f>WORKDAY.INTL(AA1266,1,11)+VLOOKUP(V1266,'Branch Wise Work Timelines'!C:G,3,FALSE)</f>
        <v>44883.416666666664</v>
      </c>
      <c r="AH1266" s="69" t="str">
        <f t="shared" ca="1" si="237"/>
        <v>Out of TAT</v>
      </c>
      <c r="AI1266" s="69">
        <f t="shared" ca="1" si="238"/>
        <v>20613</v>
      </c>
      <c r="AJ1266" s="69" t="str">
        <f ca="1">IF(AI1266&lt;0,"0-12",IFERROR(VLOOKUP(AI1266,Breakup[],2,FALSE),"&gt;24"))</f>
        <v>&gt;24</v>
      </c>
      <c r="AK1266" s="69" t="str">
        <f>VLOOKUP(V1266,Master!B:D,3,FALSE)</f>
        <v>South</v>
      </c>
      <c r="AL1266" s="69" t="str">
        <f t="shared" si="239"/>
        <v>Bangalore</v>
      </c>
    </row>
    <row r="1267" spans="1:38">
      <c r="A1267" s="13" t="s">
        <v>2838</v>
      </c>
      <c r="B1267" s="54">
        <v>44700.734896180598</v>
      </c>
      <c r="C1267" s="13" t="s">
        <v>2595</v>
      </c>
      <c r="D1267" s="13">
        <v>1932</v>
      </c>
      <c r="E1267" s="13" t="s">
        <v>2839</v>
      </c>
      <c r="F1267" s="13" t="s">
        <v>24</v>
      </c>
      <c r="G1267" s="14">
        <v>1653018132197</v>
      </c>
      <c r="H1267" s="55">
        <v>0.41800925925925903</v>
      </c>
      <c r="I1267" s="33">
        <v>44884.418009259301</v>
      </c>
      <c r="J1267" s="58">
        <v>44884</v>
      </c>
      <c r="K1267" s="13" t="s">
        <v>213</v>
      </c>
      <c r="L1267" s="13" t="s">
        <v>30</v>
      </c>
      <c r="M1267" s="13" t="s">
        <v>826</v>
      </c>
      <c r="N1267" s="13" t="s">
        <v>206</v>
      </c>
      <c r="O1267" s="33" t="s">
        <v>38</v>
      </c>
      <c r="P1267" s="58" t="s">
        <v>38</v>
      </c>
      <c r="Q1267" s="33" t="s">
        <v>207</v>
      </c>
      <c r="R1267" s="14" t="s">
        <v>38</v>
      </c>
      <c r="S1267" s="13" t="s">
        <v>216</v>
      </c>
      <c r="T1267" s="13" t="s">
        <v>278</v>
      </c>
      <c r="U1267" s="33">
        <f t="shared" ca="1" si="228"/>
        <v>45744.56914039352</v>
      </c>
      <c r="V1267" s="13" t="str">
        <f t="shared" si="229"/>
        <v>Bangalore</v>
      </c>
      <c r="W1267" s="13" t="str">
        <f t="shared" si="230"/>
        <v>DOMI</v>
      </c>
      <c r="X1267" s="13">
        <f t="shared" si="231"/>
        <v>10</v>
      </c>
      <c r="Y1267" s="13" t="str">
        <f>IFERROR(VLOOKUP(C1267,ReceivingTeam[],2,FALSE),"HelpDesk")</f>
        <v>HelpDesk</v>
      </c>
      <c r="Z1267" s="67">
        <f t="shared" si="232"/>
        <v>44888.730509259301</v>
      </c>
      <c r="AA1267" s="68">
        <f t="shared" si="233"/>
        <v>44884</v>
      </c>
      <c r="AB1267" s="69" t="b">
        <f t="shared" si="234"/>
        <v>1</v>
      </c>
      <c r="AC1267" s="70">
        <f t="shared" si="235"/>
        <v>3</v>
      </c>
      <c r="AD1267" s="67">
        <f t="shared" si="236"/>
        <v>44888.730509259301</v>
      </c>
      <c r="AE1267" s="67">
        <f>VLOOKUP(V1267,'Branch Wise Work Timelines'!C:G,3,FALSE)+AA1267</f>
        <v>44884.416666666664</v>
      </c>
      <c r="AF1267" s="67">
        <f>IF(V1267="Bangalore",VLOOKUP(V1267,'Branch Wise Work Timelines'!C:G,4,FALSE)+AA1267+1,IF(V1267="Mumbai",VLOOKUP(V1267,'Branch Wise Work Timelines'!C:G,4,FALSE)+AA1267+1,VLOOKUP(V1267,'Branch Wise Work Timelines'!C:G,4,FALSE)+AA1267))</f>
        <v>44885.104166666664</v>
      </c>
      <c r="AG1267" s="67">
        <f>WORKDAY.INTL(AA1267,1,11)+VLOOKUP(V1267,'Branch Wise Work Timelines'!C:G,3,FALSE)</f>
        <v>44886.416666666664</v>
      </c>
      <c r="AH1267" s="69" t="str">
        <f t="shared" ca="1" si="237"/>
        <v>Out of TAT</v>
      </c>
      <c r="AI1267" s="69">
        <f t="shared" ca="1" si="238"/>
        <v>20541</v>
      </c>
      <c r="AJ1267" s="69" t="str">
        <f ca="1">IF(AI1267&lt;0,"0-12",IFERROR(VLOOKUP(AI1267,Breakup[],2,FALSE),"&gt;24"))</f>
        <v>&gt;24</v>
      </c>
      <c r="AK1267" s="69" t="str">
        <f>VLOOKUP(V1267,Master!B:D,3,FALSE)</f>
        <v>South</v>
      </c>
      <c r="AL1267" s="69" t="str">
        <f t="shared" si="239"/>
        <v>Bangalore</v>
      </c>
    </row>
    <row r="1268" spans="1:38">
      <c r="A1268" s="13" t="s">
        <v>2840</v>
      </c>
      <c r="B1268" s="54">
        <v>44700.735515544002</v>
      </c>
      <c r="C1268" s="13" t="s">
        <v>2595</v>
      </c>
      <c r="D1268" s="13">
        <v>1277</v>
      </c>
      <c r="E1268" s="13" t="s">
        <v>2841</v>
      </c>
      <c r="F1268" s="13" t="s">
        <v>24</v>
      </c>
      <c r="G1268" s="14">
        <v>1653018132197</v>
      </c>
      <c r="H1268" s="55">
        <v>8.0995370370370398E-2</v>
      </c>
      <c r="I1268" s="33">
        <v>44884.080995370401</v>
      </c>
      <c r="J1268" s="58">
        <v>44884</v>
      </c>
      <c r="K1268" s="13" t="s">
        <v>213</v>
      </c>
      <c r="L1268" s="13" t="s">
        <v>30</v>
      </c>
      <c r="M1268" s="13" t="s">
        <v>826</v>
      </c>
      <c r="N1268" s="13" t="s">
        <v>206</v>
      </c>
      <c r="O1268" s="33" t="s">
        <v>38</v>
      </c>
      <c r="P1268" s="58" t="s">
        <v>38</v>
      </c>
      <c r="Q1268" s="33" t="s">
        <v>207</v>
      </c>
      <c r="R1268" s="14" t="s">
        <v>38</v>
      </c>
      <c r="S1268" s="13" t="s">
        <v>216</v>
      </c>
      <c r="T1268" s="13" t="s">
        <v>278</v>
      </c>
      <c r="U1268" s="33">
        <f t="shared" ca="1" si="228"/>
        <v>45744.56914039352</v>
      </c>
      <c r="V1268" s="13" t="str">
        <f t="shared" si="229"/>
        <v>Bangalore</v>
      </c>
      <c r="W1268" s="13" t="str">
        <f t="shared" si="230"/>
        <v>DOMI</v>
      </c>
      <c r="X1268" s="13">
        <f t="shared" si="231"/>
        <v>1</v>
      </c>
      <c r="Y1268" s="13" t="str">
        <f>IFERROR(VLOOKUP(C1268,ReceivingTeam[],2,FALSE),"HelpDesk")</f>
        <v>HelpDesk</v>
      </c>
      <c r="Z1268" s="67">
        <f t="shared" si="232"/>
        <v>44888.729166666664</v>
      </c>
      <c r="AA1268" s="68">
        <f t="shared" si="233"/>
        <v>44884</v>
      </c>
      <c r="AB1268" s="69" t="b">
        <f t="shared" si="234"/>
        <v>1</v>
      </c>
      <c r="AC1268" s="70">
        <f t="shared" si="235"/>
        <v>3</v>
      </c>
      <c r="AD1268" s="67">
        <f t="shared" si="236"/>
        <v>44888.729166666664</v>
      </c>
      <c r="AE1268" s="67">
        <f>VLOOKUP(V1268,'Branch Wise Work Timelines'!C:G,3,FALSE)+AA1268</f>
        <v>44884.416666666664</v>
      </c>
      <c r="AF1268" s="67">
        <f>IF(V1268="Bangalore",VLOOKUP(V1268,'Branch Wise Work Timelines'!C:G,4,FALSE)+AA1268+1,IF(V1268="Mumbai",VLOOKUP(V1268,'Branch Wise Work Timelines'!C:G,4,FALSE)+AA1268+1,VLOOKUP(V1268,'Branch Wise Work Timelines'!C:G,4,FALSE)+AA1268))</f>
        <v>44885.104166666664</v>
      </c>
      <c r="AG1268" s="67">
        <f>WORKDAY.INTL(AA1268,1,11)+VLOOKUP(V1268,'Branch Wise Work Timelines'!C:G,3,FALSE)</f>
        <v>44886.416666666664</v>
      </c>
      <c r="AH1268" s="69" t="str">
        <f t="shared" ca="1" si="237"/>
        <v>Out of TAT</v>
      </c>
      <c r="AI1268" s="69">
        <f t="shared" ca="1" si="238"/>
        <v>20541</v>
      </c>
      <c r="AJ1268" s="69" t="str">
        <f ca="1">IF(AI1268&lt;0,"0-12",IFERROR(VLOOKUP(AI1268,Breakup[],2,FALSE),"&gt;24"))</f>
        <v>&gt;24</v>
      </c>
      <c r="AK1268" s="69" t="str">
        <f>VLOOKUP(V1268,Master!B:D,3,FALSE)</f>
        <v>South</v>
      </c>
      <c r="AL1268" s="69" t="str">
        <f t="shared" si="239"/>
        <v>Bangalore</v>
      </c>
    </row>
    <row r="1269" spans="1:38">
      <c r="A1269" s="13" t="s">
        <v>2842</v>
      </c>
      <c r="B1269" s="54">
        <v>44695.656068368102</v>
      </c>
      <c r="C1269" s="13" t="s">
        <v>826</v>
      </c>
      <c r="D1269" s="13">
        <v>948</v>
      </c>
      <c r="E1269" s="13" t="s">
        <v>2843</v>
      </c>
      <c r="F1269" s="13" t="s">
        <v>24</v>
      </c>
      <c r="G1269" s="14">
        <v>1653017369775</v>
      </c>
      <c r="H1269" s="55">
        <v>0.23105324074074099</v>
      </c>
      <c r="I1269" s="33">
        <v>44881.231053240699</v>
      </c>
      <c r="J1269" s="58">
        <v>44881</v>
      </c>
      <c r="K1269" s="13" t="s">
        <v>213</v>
      </c>
      <c r="L1269" s="13" t="s">
        <v>30</v>
      </c>
      <c r="M1269" s="13" t="s">
        <v>826</v>
      </c>
      <c r="N1269" s="13" t="s">
        <v>206</v>
      </c>
      <c r="O1269" s="33" t="s">
        <v>38</v>
      </c>
      <c r="P1269" s="58" t="s">
        <v>38</v>
      </c>
      <c r="Q1269" s="33" t="s">
        <v>207</v>
      </c>
      <c r="R1269" s="14" t="s">
        <v>38</v>
      </c>
      <c r="S1269" s="13" t="s">
        <v>216</v>
      </c>
      <c r="T1269" s="13" t="s">
        <v>278</v>
      </c>
      <c r="U1269" s="33">
        <f t="shared" ca="1" si="228"/>
        <v>45744.56914039352</v>
      </c>
      <c r="V1269" s="13" t="str">
        <f t="shared" si="229"/>
        <v>Bangalore</v>
      </c>
      <c r="W1269" s="13" t="str">
        <f t="shared" si="230"/>
        <v>DOMI</v>
      </c>
      <c r="X1269" s="13">
        <f t="shared" si="231"/>
        <v>5</v>
      </c>
      <c r="Y1269" s="13" t="str">
        <f>IFERROR(VLOOKUP(C1269,ReceivingTeam[],2,FALSE),"HelpDesk")</f>
        <v>HelpDesk</v>
      </c>
      <c r="Z1269" s="67">
        <f t="shared" si="232"/>
        <v>44884.729166666664</v>
      </c>
      <c r="AA1269" s="68">
        <f t="shared" si="233"/>
        <v>44881</v>
      </c>
      <c r="AB1269" s="69" t="b">
        <f t="shared" si="234"/>
        <v>1</v>
      </c>
      <c r="AC1269" s="70">
        <f t="shared" si="235"/>
        <v>3</v>
      </c>
      <c r="AD1269" s="67">
        <f t="shared" si="236"/>
        <v>44884.729166666664</v>
      </c>
      <c r="AE1269" s="67">
        <f>VLOOKUP(V1269,'Branch Wise Work Timelines'!C:G,3,FALSE)+AA1269</f>
        <v>44881.416666666664</v>
      </c>
      <c r="AF1269" s="67">
        <f>IF(V1269="Bangalore",VLOOKUP(V1269,'Branch Wise Work Timelines'!C:G,4,FALSE)+AA1269+1,IF(V1269="Mumbai",VLOOKUP(V1269,'Branch Wise Work Timelines'!C:G,4,FALSE)+AA1269+1,VLOOKUP(V1269,'Branch Wise Work Timelines'!C:G,4,FALSE)+AA1269))</f>
        <v>44882.104166666664</v>
      </c>
      <c r="AG1269" s="67">
        <f>WORKDAY.INTL(AA1269,1,11)+VLOOKUP(V1269,'Branch Wise Work Timelines'!C:G,3,FALSE)</f>
        <v>44882.416666666664</v>
      </c>
      <c r="AH1269" s="69" t="str">
        <f t="shared" ca="1" si="237"/>
        <v>Out of TAT</v>
      </c>
      <c r="AI1269" s="69">
        <f t="shared" ca="1" si="238"/>
        <v>20637</v>
      </c>
      <c r="AJ1269" s="69" t="str">
        <f ca="1">IF(AI1269&lt;0,"0-12",IFERROR(VLOOKUP(AI1269,Breakup[],2,FALSE),"&gt;24"))</f>
        <v>&gt;24</v>
      </c>
      <c r="AK1269" s="69" t="str">
        <f>VLOOKUP(V1269,Master!B:D,3,FALSE)</f>
        <v>South</v>
      </c>
      <c r="AL1269" s="69" t="str">
        <f t="shared" si="239"/>
        <v>Bangalore</v>
      </c>
    </row>
    <row r="1270" spans="1:38">
      <c r="A1270" s="13" t="s">
        <v>2844</v>
      </c>
      <c r="B1270" s="54">
        <v>44700.738462187503</v>
      </c>
      <c r="C1270" s="13" t="s">
        <v>2595</v>
      </c>
      <c r="D1270" s="13">
        <v>882</v>
      </c>
      <c r="E1270" s="13" t="s">
        <v>2845</v>
      </c>
      <c r="F1270" s="13" t="s">
        <v>24</v>
      </c>
      <c r="G1270" s="14">
        <v>1653018132197</v>
      </c>
      <c r="H1270" s="55">
        <v>0.90370370370370401</v>
      </c>
      <c r="I1270" s="33">
        <v>44884.903703703698</v>
      </c>
      <c r="J1270" s="58">
        <v>44884</v>
      </c>
      <c r="K1270" s="13" t="s">
        <v>213</v>
      </c>
      <c r="L1270" s="13" t="s">
        <v>30</v>
      </c>
      <c r="M1270" s="13" t="s">
        <v>826</v>
      </c>
      <c r="N1270" s="13" t="s">
        <v>206</v>
      </c>
      <c r="O1270" s="33" t="s">
        <v>38</v>
      </c>
      <c r="P1270" s="58" t="s">
        <v>38</v>
      </c>
      <c r="Q1270" s="33" t="s">
        <v>207</v>
      </c>
      <c r="R1270" s="14" t="s">
        <v>38</v>
      </c>
      <c r="S1270" s="13" t="s">
        <v>216</v>
      </c>
      <c r="T1270" s="13" t="s">
        <v>278</v>
      </c>
      <c r="U1270" s="33">
        <f t="shared" ca="1" si="228"/>
        <v>45744.56914039352</v>
      </c>
      <c r="V1270" s="13" t="str">
        <f t="shared" si="229"/>
        <v>Bangalore</v>
      </c>
      <c r="W1270" s="13" t="str">
        <f t="shared" si="230"/>
        <v>DOMI</v>
      </c>
      <c r="X1270" s="13">
        <f t="shared" si="231"/>
        <v>21</v>
      </c>
      <c r="Y1270" s="13" t="str">
        <f>IFERROR(VLOOKUP(C1270,ReceivingTeam[],2,FALSE),"HelpDesk")</f>
        <v>HelpDesk</v>
      </c>
      <c r="Z1270" s="67">
        <f t="shared" si="232"/>
        <v>44889.216203703698</v>
      </c>
      <c r="AA1270" s="68">
        <f t="shared" si="233"/>
        <v>44884</v>
      </c>
      <c r="AB1270" s="69" t="b">
        <f t="shared" si="234"/>
        <v>1</v>
      </c>
      <c r="AC1270" s="70">
        <f t="shared" si="235"/>
        <v>3</v>
      </c>
      <c r="AD1270" s="67">
        <f t="shared" si="236"/>
        <v>44889.216203703698</v>
      </c>
      <c r="AE1270" s="67">
        <f>VLOOKUP(V1270,'Branch Wise Work Timelines'!C:G,3,FALSE)+AA1270</f>
        <v>44884.416666666664</v>
      </c>
      <c r="AF1270" s="67">
        <f>IF(V1270="Bangalore",VLOOKUP(V1270,'Branch Wise Work Timelines'!C:G,4,FALSE)+AA1270+1,IF(V1270="Mumbai",VLOOKUP(V1270,'Branch Wise Work Timelines'!C:G,4,FALSE)+AA1270+1,VLOOKUP(V1270,'Branch Wise Work Timelines'!C:G,4,FALSE)+AA1270))</f>
        <v>44885.104166666664</v>
      </c>
      <c r="AG1270" s="67">
        <f>WORKDAY.INTL(AA1270,1,11)+VLOOKUP(V1270,'Branch Wise Work Timelines'!C:G,3,FALSE)</f>
        <v>44886.416666666664</v>
      </c>
      <c r="AH1270" s="69" t="str">
        <f t="shared" ca="1" si="237"/>
        <v>Out of TAT</v>
      </c>
      <c r="AI1270" s="69">
        <f t="shared" ca="1" si="238"/>
        <v>20529</v>
      </c>
      <c r="AJ1270" s="69" t="str">
        <f ca="1">IF(AI1270&lt;0,"0-12",IFERROR(VLOOKUP(AI1270,Breakup[],2,FALSE),"&gt;24"))</f>
        <v>&gt;24</v>
      </c>
      <c r="AK1270" s="69" t="str">
        <f>VLOOKUP(V1270,Master!B:D,3,FALSE)</f>
        <v>South</v>
      </c>
      <c r="AL1270" s="69" t="str">
        <f t="shared" si="239"/>
        <v>Bangalore</v>
      </c>
    </row>
    <row r="1271" spans="1:38">
      <c r="A1271" s="13" t="s">
        <v>2846</v>
      </c>
      <c r="B1271" s="54">
        <v>44700.741319826397</v>
      </c>
      <c r="C1271" s="13" t="s">
        <v>2595</v>
      </c>
      <c r="D1271" s="13">
        <v>1516</v>
      </c>
      <c r="E1271" s="13" t="s">
        <v>2847</v>
      </c>
      <c r="F1271" s="13" t="s">
        <v>24</v>
      </c>
      <c r="G1271" s="14">
        <v>1653018132197</v>
      </c>
      <c r="H1271" s="55">
        <v>0.78599537037037004</v>
      </c>
      <c r="I1271" s="33">
        <v>44883.785995370403</v>
      </c>
      <c r="J1271" s="58">
        <v>44883</v>
      </c>
      <c r="K1271" s="13" t="s">
        <v>213</v>
      </c>
      <c r="L1271" s="13" t="s">
        <v>30</v>
      </c>
      <c r="M1271" s="13" t="s">
        <v>826</v>
      </c>
      <c r="N1271" s="13" t="s">
        <v>206</v>
      </c>
      <c r="O1271" s="33" t="s">
        <v>38</v>
      </c>
      <c r="P1271" s="58" t="s">
        <v>38</v>
      </c>
      <c r="Q1271" s="33" t="s">
        <v>207</v>
      </c>
      <c r="R1271" s="14" t="s">
        <v>38</v>
      </c>
      <c r="S1271" s="13" t="s">
        <v>216</v>
      </c>
      <c r="T1271" s="13" t="s">
        <v>278</v>
      </c>
      <c r="U1271" s="33">
        <f t="shared" ca="1" si="228"/>
        <v>45744.56914039352</v>
      </c>
      <c r="V1271" s="13" t="str">
        <f t="shared" si="229"/>
        <v>Bangalore</v>
      </c>
      <c r="W1271" s="13" t="str">
        <f t="shared" si="230"/>
        <v>DOMI</v>
      </c>
      <c r="X1271" s="13">
        <f t="shared" si="231"/>
        <v>18</v>
      </c>
      <c r="Y1271" s="13" t="str">
        <f>IFERROR(VLOOKUP(C1271,ReceivingTeam[],2,FALSE),"HelpDesk")</f>
        <v>HelpDesk</v>
      </c>
      <c r="Z1271" s="67">
        <f t="shared" si="232"/>
        <v>44887.098495370403</v>
      </c>
      <c r="AA1271" s="68">
        <f t="shared" si="233"/>
        <v>44883</v>
      </c>
      <c r="AB1271" s="69" t="b">
        <f t="shared" si="234"/>
        <v>1</v>
      </c>
      <c r="AC1271" s="70">
        <f t="shared" si="235"/>
        <v>3</v>
      </c>
      <c r="AD1271" s="67">
        <f t="shared" si="236"/>
        <v>44887.098495370403</v>
      </c>
      <c r="AE1271" s="67">
        <f>VLOOKUP(V1271,'Branch Wise Work Timelines'!C:G,3,FALSE)+AA1271</f>
        <v>44883.416666666664</v>
      </c>
      <c r="AF1271" s="67">
        <f>IF(V1271="Bangalore",VLOOKUP(V1271,'Branch Wise Work Timelines'!C:G,4,FALSE)+AA1271+1,IF(V1271="Mumbai",VLOOKUP(V1271,'Branch Wise Work Timelines'!C:G,4,FALSE)+AA1271+1,VLOOKUP(V1271,'Branch Wise Work Timelines'!C:G,4,FALSE)+AA1271))</f>
        <v>44884.104166666664</v>
      </c>
      <c r="AG1271" s="67">
        <f>WORKDAY.INTL(AA1271,1,11)+VLOOKUP(V1271,'Branch Wise Work Timelines'!C:G,3,FALSE)</f>
        <v>44884.416666666664</v>
      </c>
      <c r="AH1271" s="69" t="str">
        <f t="shared" ca="1" si="237"/>
        <v>Out of TAT</v>
      </c>
      <c r="AI1271" s="69">
        <f t="shared" ca="1" si="238"/>
        <v>20580</v>
      </c>
      <c r="AJ1271" s="69" t="str">
        <f ca="1">IF(AI1271&lt;0,"0-12",IFERROR(VLOOKUP(AI1271,Breakup[],2,FALSE),"&gt;24"))</f>
        <v>&gt;24</v>
      </c>
      <c r="AK1271" s="69" t="str">
        <f>VLOOKUP(V1271,Master!B:D,3,FALSE)</f>
        <v>South</v>
      </c>
      <c r="AL1271" s="69" t="str">
        <f t="shared" si="239"/>
        <v>Bangalore</v>
      </c>
    </row>
    <row r="1272" spans="1:38">
      <c r="A1272" s="13" t="s">
        <v>2848</v>
      </c>
      <c r="B1272" s="54">
        <v>44700.741820405099</v>
      </c>
      <c r="C1272" s="13" t="s">
        <v>2595</v>
      </c>
      <c r="D1272" s="13">
        <v>190</v>
      </c>
      <c r="E1272" s="13" t="s">
        <v>2849</v>
      </c>
      <c r="F1272" s="13" t="s">
        <v>24</v>
      </c>
      <c r="G1272" s="14">
        <v>1653018132197</v>
      </c>
      <c r="H1272" s="55">
        <v>0.27391203703703698</v>
      </c>
      <c r="I1272" s="33">
        <v>44887.273912037002</v>
      </c>
      <c r="J1272" s="58">
        <v>44887</v>
      </c>
      <c r="K1272" s="13" t="s">
        <v>213</v>
      </c>
      <c r="L1272" s="13" t="s">
        <v>30</v>
      </c>
      <c r="M1272" s="13" t="s">
        <v>826</v>
      </c>
      <c r="N1272" s="13" t="s">
        <v>206</v>
      </c>
      <c r="O1272" s="33" t="s">
        <v>38</v>
      </c>
      <c r="P1272" s="58" t="s">
        <v>38</v>
      </c>
      <c r="Q1272" s="33" t="s">
        <v>207</v>
      </c>
      <c r="R1272" s="14" t="s">
        <v>38</v>
      </c>
      <c r="S1272" s="13" t="s">
        <v>216</v>
      </c>
      <c r="T1272" s="13" t="s">
        <v>278</v>
      </c>
      <c r="U1272" s="33">
        <f t="shared" ca="1" si="228"/>
        <v>45744.56914039352</v>
      </c>
      <c r="V1272" s="13" t="str">
        <f t="shared" si="229"/>
        <v>Bangalore</v>
      </c>
      <c r="W1272" s="13" t="str">
        <f t="shared" si="230"/>
        <v>DOMI</v>
      </c>
      <c r="X1272" s="13">
        <f t="shared" si="231"/>
        <v>6</v>
      </c>
      <c r="Y1272" s="13" t="str">
        <f>IFERROR(VLOOKUP(C1272,ReceivingTeam[],2,FALSE),"HelpDesk")</f>
        <v>HelpDesk</v>
      </c>
      <c r="Z1272" s="67">
        <f t="shared" si="232"/>
        <v>44890.729166666664</v>
      </c>
      <c r="AA1272" s="68">
        <f t="shared" si="233"/>
        <v>44887</v>
      </c>
      <c r="AB1272" s="69" t="b">
        <f t="shared" si="234"/>
        <v>1</v>
      </c>
      <c r="AC1272" s="70">
        <f t="shared" si="235"/>
        <v>3</v>
      </c>
      <c r="AD1272" s="67">
        <f t="shared" si="236"/>
        <v>44890.729166666664</v>
      </c>
      <c r="AE1272" s="67">
        <f>VLOOKUP(V1272,'Branch Wise Work Timelines'!C:G,3,FALSE)+AA1272</f>
        <v>44887.416666666664</v>
      </c>
      <c r="AF1272" s="67">
        <f>IF(V1272="Bangalore",VLOOKUP(V1272,'Branch Wise Work Timelines'!C:G,4,FALSE)+AA1272+1,IF(V1272="Mumbai",VLOOKUP(V1272,'Branch Wise Work Timelines'!C:G,4,FALSE)+AA1272+1,VLOOKUP(V1272,'Branch Wise Work Timelines'!C:G,4,FALSE)+AA1272))</f>
        <v>44888.104166666664</v>
      </c>
      <c r="AG1272" s="67">
        <f>WORKDAY.INTL(AA1272,1,11)+VLOOKUP(V1272,'Branch Wise Work Timelines'!C:G,3,FALSE)</f>
        <v>44888.416666666664</v>
      </c>
      <c r="AH1272" s="69" t="str">
        <f t="shared" ca="1" si="237"/>
        <v>Out of TAT</v>
      </c>
      <c r="AI1272" s="69">
        <f t="shared" ca="1" si="238"/>
        <v>20493</v>
      </c>
      <c r="AJ1272" s="69" t="str">
        <f ca="1">IF(AI1272&lt;0,"0-12",IFERROR(VLOOKUP(AI1272,Breakup[],2,FALSE),"&gt;24"))</f>
        <v>&gt;24</v>
      </c>
      <c r="AK1272" s="69" t="str">
        <f>VLOOKUP(V1272,Master!B:D,3,FALSE)</f>
        <v>South</v>
      </c>
      <c r="AL1272" s="69" t="str">
        <f t="shared" si="239"/>
        <v>Bangalore</v>
      </c>
    </row>
    <row r="1273" spans="1:38">
      <c r="A1273" s="13" t="s">
        <v>2850</v>
      </c>
      <c r="B1273" s="54">
        <v>44700.7423898958</v>
      </c>
      <c r="C1273" s="13" t="s">
        <v>2595</v>
      </c>
      <c r="D1273" s="13">
        <v>945</v>
      </c>
      <c r="E1273" s="13" t="s">
        <v>2851</v>
      </c>
      <c r="F1273" s="13" t="s">
        <v>24</v>
      </c>
      <c r="G1273" s="14">
        <v>1653018475367</v>
      </c>
      <c r="H1273" s="55">
        <v>0.18040509259259299</v>
      </c>
      <c r="I1273" s="33">
        <v>44888.1804050926</v>
      </c>
      <c r="J1273" s="58">
        <v>44888</v>
      </c>
      <c r="K1273" s="13" t="s">
        <v>213</v>
      </c>
      <c r="L1273" s="13" t="s">
        <v>30</v>
      </c>
      <c r="M1273" s="13" t="s">
        <v>826</v>
      </c>
      <c r="N1273" s="13" t="s">
        <v>206</v>
      </c>
      <c r="O1273" s="33" t="s">
        <v>38</v>
      </c>
      <c r="P1273" s="58" t="s">
        <v>38</v>
      </c>
      <c r="Q1273" s="33" t="s">
        <v>207</v>
      </c>
      <c r="R1273" s="14" t="s">
        <v>38</v>
      </c>
      <c r="S1273" s="13" t="s">
        <v>216</v>
      </c>
      <c r="T1273" s="13" t="s">
        <v>278</v>
      </c>
      <c r="U1273" s="33">
        <f t="shared" ca="1" si="228"/>
        <v>45744.56914039352</v>
      </c>
      <c r="V1273" s="13" t="str">
        <f t="shared" si="229"/>
        <v>Bangalore</v>
      </c>
      <c r="W1273" s="13" t="str">
        <f t="shared" si="230"/>
        <v>DOMI</v>
      </c>
      <c r="X1273" s="13">
        <f t="shared" si="231"/>
        <v>4</v>
      </c>
      <c r="Y1273" s="13" t="str">
        <f>IFERROR(VLOOKUP(C1273,ReceivingTeam[],2,FALSE),"HelpDesk")</f>
        <v>HelpDesk</v>
      </c>
      <c r="Z1273" s="67">
        <f t="shared" si="232"/>
        <v>44891.729166666664</v>
      </c>
      <c r="AA1273" s="68">
        <f t="shared" si="233"/>
        <v>44888</v>
      </c>
      <c r="AB1273" s="69" t="b">
        <f t="shared" si="234"/>
        <v>1</v>
      </c>
      <c r="AC1273" s="70">
        <f t="shared" si="235"/>
        <v>3</v>
      </c>
      <c r="AD1273" s="67">
        <f t="shared" si="236"/>
        <v>44891.729166666664</v>
      </c>
      <c r="AE1273" s="67">
        <f>VLOOKUP(V1273,'Branch Wise Work Timelines'!C:G,3,FALSE)+AA1273</f>
        <v>44888.416666666664</v>
      </c>
      <c r="AF1273" s="67">
        <f>IF(V1273="Bangalore",VLOOKUP(V1273,'Branch Wise Work Timelines'!C:G,4,FALSE)+AA1273+1,IF(V1273="Mumbai",VLOOKUP(V1273,'Branch Wise Work Timelines'!C:G,4,FALSE)+AA1273+1,VLOOKUP(V1273,'Branch Wise Work Timelines'!C:G,4,FALSE)+AA1273))</f>
        <v>44889.104166666664</v>
      </c>
      <c r="AG1273" s="67">
        <f>WORKDAY.INTL(AA1273,1,11)+VLOOKUP(V1273,'Branch Wise Work Timelines'!C:G,3,FALSE)</f>
        <v>44889.416666666664</v>
      </c>
      <c r="AH1273" s="69" t="str">
        <f t="shared" ca="1" si="237"/>
        <v>Out of TAT</v>
      </c>
      <c r="AI1273" s="69">
        <f t="shared" ca="1" si="238"/>
        <v>20469</v>
      </c>
      <c r="AJ1273" s="69" t="str">
        <f ca="1">IF(AI1273&lt;0,"0-12",IFERROR(VLOOKUP(AI1273,Breakup[],2,FALSE),"&gt;24"))</f>
        <v>&gt;24</v>
      </c>
      <c r="AK1273" s="69" t="str">
        <f>VLOOKUP(V1273,Master!B:D,3,FALSE)</f>
        <v>South</v>
      </c>
      <c r="AL1273" s="69" t="str">
        <f t="shared" si="239"/>
        <v>Bangalore</v>
      </c>
    </row>
    <row r="1274" spans="1:38">
      <c r="A1274" s="13" t="s">
        <v>2852</v>
      </c>
      <c r="B1274" s="54">
        <v>44700.743316122702</v>
      </c>
      <c r="C1274" s="13" t="s">
        <v>2595</v>
      </c>
      <c r="D1274" s="13">
        <v>1021</v>
      </c>
      <c r="E1274" s="13" t="s">
        <v>2853</v>
      </c>
      <c r="F1274" s="13" t="s">
        <v>24</v>
      </c>
      <c r="G1274" s="14">
        <v>1653018475367</v>
      </c>
      <c r="H1274" s="55">
        <v>0.67254629629629603</v>
      </c>
      <c r="I1274" s="33">
        <v>44890.6725462963</v>
      </c>
      <c r="J1274" s="58">
        <v>44890</v>
      </c>
      <c r="K1274" s="13" t="s">
        <v>213</v>
      </c>
      <c r="L1274" s="13" t="s">
        <v>30</v>
      </c>
      <c r="M1274" s="13" t="s">
        <v>826</v>
      </c>
      <c r="N1274" s="13" t="s">
        <v>206</v>
      </c>
      <c r="O1274" s="33" t="s">
        <v>38</v>
      </c>
      <c r="P1274" s="58" t="s">
        <v>38</v>
      </c>
      <c r="Q1274" s="33" t="s">
        <v>207</v>
      </c>
      <c r="R1274" s="14" t="s">
        <v>38</v>
      </c>
      <c r="S1274" s="13" t="s">
        <v>216</v>
      </c>
      <c r="T1274" s="13" t="s">
        <v>278</v>
      </c>
      <c r="U1274" s="33">
        <f t="shared" ca="1" si="228"/>
        <v>45744.56914039352</v>
      </c>
      <c r="V1274" s="13" t="str">
        <f t="shared" si="229"/>
        <v>Bangalore</v>
      </c>
      <c r="W1274" s="13" t="str">
        <f t="shared" si="230"/>
        <v>DOMI</v>
      </c>
      <c r="X1274" s="13">
        <f t="shared" si="231"/>
        <v>16</v>
      </c>
      <c r="Y1274" s="13" t="str">
        <f>IFERROR(VLOOKUP(C1274,ReceivingTeam[],2,FALSE),"HelpDesk")</f>
        <v>HelpDesk</v>
      </c>
      <c r="Z1274" s="67">
        <f t="shared" si="232"/>
        <v>44893.9850462963</v>
      </c>
      <c r="AA1274" s="68">
        <f t="shared" si="233"/>
        <v>44890</v>
      </c>
      <c r="AB1274" s="69" t="b">
        <f t="shared" si="234"/>
        <v>1</v>
      </c>
      <c r="AC1274" s="70">
        <f t="shared" si="235"/>
        <v>3</v>
      </c>
      <c r="AD1274" s="67">
        <f t="shared" si="236"/>
        <v>44893.9850462963</v>
      </c>
      <c r="AE1274" s="67">
        <f>VLOOKUP(V1274,'Branch Wise Work Timelines'!C:G,3,FALSE)+AA1274</f>
        <v>44890.416666666664</v>
      </c>
      <c r="AF1274" s="67">
        <f>IF(V1274="Bangalore",VLOOKUP(V1274,'Branch Wise Work Timelines'!C:G,4,FALSE)+AA1274+1,IF(V1274="Mumbai",VLOOKUP(V1274,'Branch Wise Work Timelines'!C:G,4,FALSE)+AA1274+1,VLOOKUP(V1274,'Branch Wise Work Timelines'!C:G,4,FALSE)+AA1274))</f>
        <v>44891.104166666664</v>
      </c>
      <c r="AG1274" s="67">
        <f>WORKDAY.INTL(AA1274,1,11)+VLOOKUP(V1274,'Branch Wise Work Timelines'!C:G,3,FALSE)</f>
        <v>44891.416666666664</v>
      </c>
      <c r="AH1274" s="69" t="str">
        <f t="shared" ca="1" si="237"/>
        <v>Out of TAT</v>
      </c>
      <c r="AI1274" s="69">
        <f t="shared" ca="1" si="238"/>
        <v>20415</v>
      </c>
      <c r="AJ1274" s="69" t="str">
        <f ca="1">IF(AI1274&lt;0,"0-12",IFERROR(VLOOKUP(AI1274,Breakup[],2,FALSE),"&gt;24"))</f>
        <v>&gt;24</v>
      </c>
      <c r="AK1274" s="69" t="str">
        <f>VLOOKUP(V1274,Master!B:D,3,FALSE)</f>
        <v>South</v>
      </c>
      <c r="AL1274" s="69" t="str">
        <f t="shared" si="239"/>
        <v>Bangalore</v>
      </c>
    </row>
    <row r="1275" spans="1:38">
      <c r="A1275" s="13" t="s">
        <v>2854</v>
      </c>
      <c r="B1275" s="54">
        <v>44695.659148148101</v>
      </c>
      <c r="C1275" s="13" t="s">
        <v>826</v>
      </c>
      <c r="D1275" s="13">
        <v>555</v>
      </c>
      <c r="E1275" s="13" t="s">
        <v>2855</v>
      </c>
      <c r="F1275" s="13" t="s">
        <v>24</v>
      </c>
      <c r="G1275" s="14">
        <v>1653017369775</v>
      </c>
      <c r="H1275" s="55">
        <v>0.107372685185185</v>
      </c>
      <c r="I1275" s="33">
        <v>44891.107372685197</v>
      </c>
      <c r="J1275" s="58">
        <v>44891</v>
      </c>
      <c r="K1275" s="13" t="s">
        <v>213</v>
      </c>
      <c r="L1275" s="13" t="s">
        <v>30</v>
      </c>
      <c r="M1275" s="13" t="s">
        <v>826</v>
      </c>
      <c r="N1275" s="13" t="s">
        <v>206</v>
      </c>
      <c r="O1275" s="33">
        <v>44891.217685185198</v>
      </c>
      <c r="P1275" s="58">
        <v>44891</v>
      </c>
      <c r="Q1275" s="33" t="s">
        <v>237</v>
      </c>
      <c r="R1275" s="14">
        <v>681</v>
      </c>
      <c r="S1275" s="13" t="s">
        <v>216</v>
      </c>
      <c r="T1275" s="13" t="s">
        <v>278</v>
      </c>
      <c r="U1275" s="33">
        <f t="shared" ca="1" si="228"/>
        <v>45744.56914039352</v>
      </c>
      <c r="V1275" s="13" t="str">
        <f t="shared" si="229"/>
        <v>Bangalore</v>
      </c>
      <c r="W1275" s="13" t="str">
        <f t="shared" si="230"/>
        <v>DOMI</v>
      </c>
      <c r="X1275" s="13">
        <f t="shared" si="231"/>
        <v>2</v>
      </c>
      <c r="Y1275" s="13" t="str">
        <f>IFERROR(VLOOKUP(C1275,ReceivingTeam[],2,FALSE),"HelpDesk")</f>
        <v>HelpDesk</v>
      </c>
      <c r="Z1275" s="67">
        <f t="shared" si="232"/>
        <v>44895.729166666664</v>
      </c>
      <c r="AA1275" s="68">
        <f t="shared" si="233"/>
        <v>44891</v>
      </c>
      <c r="AB1275" s="69" t="b">
        <f t="shared" si="234"/>
        <v>1</v>
      </c>
      <c r="AC1275" s="70">
        <f t="shared" si="235"/>
        <v>3</v>
      </c>
      <c r="AD1275" s="67">
        <f t="shared" si="236"/>
        <v>44895.729166666664</v>
      </c>
      <c r="AE1275" s="67">
        <f>VLOOKUP(V1275,'Branch Wise Work Timelines'!C:G,3,FALSE)+AA1275</f>
        <v>44891.416666666664</v>
      </c>
      <c r="AF1275" s="67">
        <f>IF(V1275="Bangalore",VLOOKUP(V1275,'Branch Wise Work Timelines'!C:G,4,FALSE)+AA1275+1,IF(V1275="Mumbai",VLOOKUP(V1275,'Branch Wise Work Timelines'!C:G,4,FALSE)+AA1275+1,VLOOKUP(V1275,'Branch Wise Work Timelines'!C:G,4,FALSE)+AA1275))</f>
        <v>44892.104166666664</v>
      </c>
      <c r="AG1275" s="67">
        <f>WORKDAY.INTL(AA1275,1,11)+VLOOKUP(V1275,'Branch Wise Work Timelines'!C:G,3,FALSE)</f>
        <v>44893.416666666664</v>
      </c>
      <c r="AH1275" s="69" t="str">
        <f t="shared" si="237"/>
        <v>Met</v>
      </c>
      <c r="AI1275" s="69">
        <f t="shared" ca="1" si="238"/>
        <v>20373</v>
      </c>
      <c r="AJ1275" s="69" t="str">
        <f ca="1">IF(AI1275&lt;0,"0-12",IFERROR(VLOOKUP(AI1275,Breakup[],2,FALSE),"&gt;24"))</f>
        <v>&gt;24</v>
      </c>
      <c r="AK1275" s="69" t="str">
        <f>VLOOKUP(V1275,Master!B:D,3,FALSE)</f>
        <v>South</v>
      </c>
      <c r="AL1275" s="69" t="str">
        <f t="shared" si="239"/>
        <v>Bangalore</v>
      </c>
    </row>
    <row r="1276" spans="1:38">
      <c r="A1276" s="13" t="s">
        <v>2856</v>
      </c>
      <c r="B1276" s="54">
        <v>44700.773323032401</v>
      </c>
      <c r="C1276" s="13" t="s">
        <v>2595</v>
      </c>
      <c r="D1276" s="13">
        <v>1086</v>
      </c>
      <c r="E1276" s="13" t="s">
        <v>2857</v>
      </c>
      <c r="F1276" s="13" t="s">
        <v>24</v>
      </c>
      <c r="G1276" s="14">
        <v>1653018475367</v>
      </c>
      <c r="H1276" s="55">
        <v>6.5671296296296297E-2</v>
      </c>
      <c r="I1276" s="33">
        <v>44882.065671296303</v>
      </c>
      <c r="J1276" s="58">
        <v>44882</v>
      </c>
      <c r="K1276" s="13" t="s">
        <v>213</v>
      </c>
      <c r="L1276" s="13" t="s">
        <v>30</v>
      </c>
      <c r="M1276" s="13" t="s">
        <v>826</v>
      </c>
      <c r="N1276" s="13" t="s">
        <v>206</v>
      </c>
      <c r="O1276" s="33" t="s">
        <v>38</v>
      </c>
      <c r="P1276" s="58" t="s">
        <v>38</v>
      </c>
      <c r="Q1276" s="33" t="s">
        <v>207</v>
      </c>
      <c r="R1276" s="14" t="s">
        <v>38</v>
      </c>
      <c r="S1276" s="13" t="s">
        <v>216</v>
      </c>
      <c r="T1276" s="13" t="s">
        <v>278</v>
      </c>
      <c r="U1276" s="33">
        <f t="shared" ca="1" si="228"/>
        <v>45744.56914039352</v>
      </c>
      <c r="V1276" s="13" t="str">
        <f t="shared" si="229"/>
        <v>Bangalore</v>
      </c>
      <c r="W1276" s="13" t="str">
        <f t="shared" si="230"/>
        <v>DOMI</v>
      </c>
      <c r="X1276" s="13">
        <f t="shared" si="231"/>
        <v>1</v>
      </c>
      <c r="Y1276" s="13" t="str">
        <f>IFERROR(VLOOKUP(C1276,ReceivingTeam[],2,FALSE),"HelpDesk")</f>
        <v>HelpDesk</v>
      </c>
      <c r="Z1276" s="67">
        <f t="shared" si="232"/>
        <v>44885.729166666664</v>
      </c>
      <c r="AA1276" s="68">
        <f t="shared" si="233"/>
        <v>44882</v>
      </c>
      <c r="AB1276" s="69" t="b">
        <f t="shared" si="234"/>
        <v>1</v>
      </c>
      <c r="AC1276" s="70">
        <f t="shared" si="235"/>
        <v>3</v>
      </c>
      <c r="AD1276" s="67">
        <f t="shared" si="236"/>
        <v>44885.729166666664</v>
      </c>
      <c r="AE1276" s="67">
        <f>VLOOKUP(V1276,'Branch Wise Work Timelines'!C:G,3,FALSE)+AA1276</f>
        <v>44882.416666666664</v>
      </c>
      <c r="AF1276" s="67">
        <f>IF(V1276="Bangalore",VLOOKUP(V1276,'Branch Wise Work Timelines'!C:G,4,FALSE)+AA1276+1,IF(V1276="Mumbai",VLOOKUP(V1276,'Branch Wise Work Timelines'!C:G,4,FALSE)+AA1276+1,VLOOKUP(V1276,'Branch Wise Work Timelines'!C:G,4,FALSE)+AA1276))</f>
        <v>44883.104166666664</v>
      </c>
      <c r="AG1276" s="67">
        <f>WORKDAY.INTL(AA1276,1,11)+VLOOKUP(V1276,'Branch Wise Work Timelines'!C:G,3,FALSE)</f>
        <v>44883.416666666664</v>
      </c>
      <c r="AH1276" s="69" t="str">
        <f t="shared" ca="1" si="237"/>
        <v>Out of TAT</v>
      </c>
      <c r="AI1276" s="69">
        <f t="shared" ca="1" si="238"/>
        <v>20613</v>
      </c>
      <c r="AJ1276" s="69" t="str">
        <f ca="1">IF(AI1276&lt;0,"0-12",IFERROR(VLOOKUP(AI1276,Breakup[],2,FALSE),"&gt;24"))</f>
        <v>&gt;24</v>
      </c>
      <c r="AK1276" s="69" t="str">
        <f>VLOOKUP(V1276,Master!B:D,3,FALSE)</f>
        <v>South</v>
      </c>
      <c r="AL1276" s="69" t="str">
        <f t="shared" si="239"/>
        <v>Bangalore</v>
      </c>
    </row>
    <row r="1277" spans="1:38">
      <c r="A1277" s="13" t="s">
        <v>2858</v>
      </c>
      <c r="B1277" s="54">
        <v>44695.653807326402</v>
      </c>
      <c r="C1277" s="13" t="s">
        <v>826</v>
      </c>
      <c r="D1277" s="13">
        <v>358</v>
      </c>
      <c r="E1277" s="13" t="s">
        <v>2859</v>
      </c>
      <c r="F1277" s="13" t="s">
        <v>24</v>
      </c>
      <c r="G1277" s="14">
        <v>1653017369775</v>
      </c>
      <c r="H1277" s="55">
        <v>2.6967592592592599E-2</v>
      </c>
      <c r="I1277" s="33">
        <v>44891.026967592603</v>
      </c>
      <c r="J1277" s="58">
        <v>44891</v>
      </c>
      <c r="K1277" s="13" t="s">
        <v>213</v>
      </c>
      <c r="L1277" s="13" t="s">
        <v>30</v>
      </c>
      <c r="M1277" s="13" t="s">
        <v>826</v>
      </c>
      <c r="N1277" s="13" t="s">
        <v>206</v>
      </c>
      <c r="O1277" s="33">
        <v>44891.625752314802</v>
      </c>
      <c r="P1277" s="58">
        <v>44891</v>
      </c>
      <c r="Q1277" s="33" t="s">
        <v>237</v>
      </c>
      <c r="R1277" s="14">
        <v>1128</v>
      </c>
      <c r="S1277" s="13" t="s">
        <v>216</v>
      </c>
      <c r="T1277" s="13" t="s">
        <v>278</v>
      </c>
      <c r="U1277" s="33">
        <f t="shared" ca="1" si="228"/>
        <v>45744.56914039352</v>
      </c>
      <c r="V1277" s="13" t="str">
        <f t="shared" si="229"/>
        <v>Bangalore</v>
      </c>
      <c r="W1277" s="13" t="str">
        <f t="shared" si="230"/>
        <v>DOMI</v>
      </c>
      <c r="X1277" s="13">
        <f t="shared" si="231"/>
        <v>0</v>
      </c>
      <c r="Y1277" s="13" t="str">
        <f>IFERROR(VLOOKUP(C1277,ReceivingTeam[],2,FALSE),"HelpDesk")</f>
        <v>HelpDesk</v>
      </c>
      <c r="Z1277" s="67">
        <f t="shared" si="232"/>
        <v>44895.729166666664</v>
      </c>
      <c r="AA1277" s="68">
        <f t="shared" si="233"/>
        <v>44891</v>
      </c>
      <c r="AB1277" s="69" t="b">
        <f t="shared" si="234"/>
        <v>1</v>
      </c>
      <c r="AC1277" s="70">
        <f t="shared" si="235"/>
        <v>3</v>
      </c>
      <c r="AD1277" s="67">
        <f t="shared" si="236"/>
        <v>44895.729166666664</v>
      </c>
      <c r="AE1277" s="67">
        <f>VLOOKUP(V1277,'Branch Wise Work Timelines'!C:G,3,FALSE)+AA1277</f>
        <v>44891.416666666664</v>
      </c>
      <c r="AF1277" s="67">
        <f>IF(V1277="Bangalore",VLOOKUP(V1277,'Branch Wise Work Timelines'!C:G,4,FALSE)+AA1277+1,IF(V1277="Mumbai",VLOOKUP(V1277,'Branch Wise Work Timelines'!C:G,4,FALSE)+AA1277+1,VLOOKUP(V1277,'Branch Wise Work Timelines'!C:G,4,FALSE)+AA1277))</f>
        <v>44892.104166666664</v>
      </c>
      <c r="AG1277" s="67">
        <f>WORKDAY.INTL(AA1277,1,11)+VLOOKUP(V1277,'Branch Wise Work Timelines'!C:G,3,FALSE)</f>
        <v>44893.416666666664</v>
      </c>
      <c r="AH1277" s="69" t="str">
        <f t="shared" si="237"/>
        <v>Met</v>
      </c>
      <c r="AI1277" s="69">
        <f t="shared" ca="1" si="238"/>
        <v>20373</v>
      </c>
      <c r="AJ1277" s="69" t="str">
        <f ca="1">IF(AI1277&lt;0,"0-12",IFERROR(VLOOKUP(AI1277,Breakup[],2,FALSE),"&gt;24"))</f>
        <v>&gt;24</v>
      </c>
      <c r="AK1277" s="69" t="str">
        <f>VLOOKUP(V1277,Master!B:D,3,FALSE)</f>
        <v>South</v>
      </c>
      <c r="AL1277" s="69" t="str">
        <f t="shared" si="239"/>
        <v>Bangalore</v>
      </c>
    </row>
    <row r="1278" spans="1:38">
      <c r="A1278" s="13" t="s">
        <v>2860</v>
      </c>
      <c r="B1278" s="54">
        <v>44695.654679398103</v>
      </c>
      <c r="C1278" s="13" t="s">
        <v>826</v>
      </c>
      <c r="D1278" s="13">
        <v>1282</v>
      </c>
      <c r="E1278" s="13" t="s">
        <v>2861</v>
      </c>
      <c r="F1278" s="13" t="s">
        <v>24</v>
      </c>
      <c r="G1278" s="14">
        <v>1653017369775</v>
      </c>
      <c r="H1278" s="55">
        <v>2.09259259259259E-2</v>
      </c>
      <c r="I1278" s="33">
        <v>44881.020925925899</v>
      </c>
      <c r="J1278" s="58">
        <v>44881</v>
      </c>
      <c r="K1278" s="13" t="s">
        <v>213</v>
      </c>
      <c r="L1278" s="13" t="s">
        <v>30</v>
      </c>
      <c r="M1278" s="13" t="s">
        <v>826</v>
      </c>
      <c r="N1278" s="13" t="s">
        <v>206</v>
      </c>
      <c r="O1278" s="33" t="s">
        <v>38</v>
      </c>
      <c r="P1278" s="58" t="s">
        <v>38</v>
      </c>
      <c r="Q1278" s="33" t="s">
        <v>207</v>
      </c>
      <c r="R1278" s="14" t="s">
        <v>38</v>
      </c>
      <c r="S1278" s="13" t="s">
        <v>216</v>
      </c>
      <c r="T1278" s="13" t="s">
        <v>278</v>
      </c>
      <c r="U1278" s="33">
        <f t="shared" ca="1" si="228"/>
        <v>45744.56914039352</v>
      </c>
      <c r="V1278" s="13" t="str">
        <f t="shared" si="229"/>
        <v>Bangalore</v>
      </c>
      <c r="W1278" s="13" t="str">
        <f t="shared" si="230"/>
        <v>DOMI</v>
      </c>
      <c r="X1278" s="13">
        <f t="shared" si="231"/>
        <v>0</v>
      </c>
      <c r="Y1278" s="13" t="str">
        <f>IFERROR(VLOOKUP(C1278,ReceivingTeam[],2,FALSE),"HelpDesk")</f>
        <v>HelpDesk</v>
      </c>
      <c r="Z1278" s="67">
        <f t="shared" si="232"/>
        <v>44884.729166666664</v>
      </c>
      <c r="AA1278" s="68">
        <f t="shared" si="233"/>
        <v>44881</v>
      </c>
      <c r="AB1278" s="69" t="b">
        <f t="shared" si="234"/>
        <v>1</v>
      </c>
      <c r="AC1278" s="70">
        <f t="shared" si="235"/>
        <v>3</v>
      </c>
      <c r="AD1278" s="67">
        <f t="shared" si="236"/>
        <v>44884.729166666664</v>
      </c>
      <c r="AE1278" s="67">
        <f>VLOOKUP(V1278,'Branch Wise Work Timelines'!C:G,3,FALSE)+AA1278</f>
        <v>44881.416666666664</v>
      </c>
      <c r="AF1278" s="67">
        <f>IF(V1278="Bangalore",VLOOKUP(V1278,'Branch Wise Work Timelines'!C:G,4,FALSE)+AA1278+1,IF(V1278="Mumbai",VLOOKUP(V1278,'Branch Wise Work Timelines'!C:G,4,FALSE)+AA1278+1,VLOOKUP(V1278,'Branch Wise Work Timelines'!C:G,4,FALSE)+AA1278))</f>
        <v>44882.104166666664</v>
      </c>
      <c r="AG1278" s="67">
        <f>WORKDAY.INTL(AA1278,1,11)+VLOOKUP(V1278,'Branch Wise Work Timelines'!C:G,3,FALSE)</f>
        <v>44882.416666666664</v>
      </c>
      <c r="AH1278" s="69" t="str">
        <f t="shared" ca="1" si="237"/>
        <v>Out of TAT</v>
      </c>
      <c r="AI1278" s="69">
        <f t="shared" ca="1" si="238"/>
        <v>20637</v>
      </c>
      <c r="AJ1278" s="69" t="str">
        <f ca="1">IF(AI1278&lt;0,"0-12",IFERROR(VLOOKUP(AI1278,Breakup[],2,FALSE),"&gt;24"))</f>
        <v>&gt;24</v>
      </c>
      <c r="AK1278" s="69" t="str">
        <f>VLOOKUP(V1278,Master!B:D,3,FALSE)</f>
        <v>South</v>
      </c>
      <c r="AL1278" s="69" t="str">
        <f t="shared" si="239"/>
        <v>Bangalore</v>
      </c>
    </row>
    <row r="1279" spans="1:38">
      <c r="A1279" s="13" t="s">
        <v>2862</v>
      </c>
      <c r="B1279" s="54">
        <v>44695.663536886597</v>
      </c>
      <c r="C1279" s="13" t="s">
        <v>826</v>
      </c>
      <c r="D1279" s="13">
        <v>150</v>
      </c>
      <c r="E1279" s="13" t="s">
        <v>2863</v>
      </c>
      <c r="F1279" s="13" t="s">
        <v>24</v>
      </c>
      <c r="G1279" s="14">
        <v>1653017369775</v>
      </c>
      <c r="H1279" s="55">
        <v>0.32392361111111101</v>
      </c>
      <c r="I1279" s="33">
        <v>44890.323923611097</v>
      </c>
      <c r="J1279" s="58">
        <v>44890</v>
      </c>
      <c r="K1279" s="13" t="s">
        <v>213</v>
      </c>
      <c r="L1279" s="13" t="s">
        <v>30</v>
      </c>
      <c r="M1279" s="13" t="s">
        <v>826</v>
      </c>
      <c r="N1279" s="13" t="s">
        <v>206</v>
      </c>
      <c r="O1279" s="33" t="s">
        <v>38</v>
      </c>
      <c r="P1279" s="58" t="s">
        <v>38</v>
      </c>
      <c r="Q1279" s="33" t="s">
        <v>207</v>
      </c>
      <c r="R1279" s="14" t="s">
        <v>38</v>
      </c>
      <c r="S1279" s="13" t="s">
        <v>216</v>
      </c>
      <c r="T1279" s="13" t="s">
        <v>278</v>
      </c>
      <c r="U1279" s="33">
        <f t="shared" ca="1" si="228"/>
        <v>45744.56914039352</v>
      </c>
      <c r="V1279" s="13" t="str">
        <f t="shared" si="229"/>
        <v>Bangalore</v>
      </c>
      <c r="W1279" s="13" t="str">
        <f t="shared" si="230"/>
        <v>DOMI</v>
      </c>
      <c r="X1279" s="13">
        <f t="shared" si="231"/>
        <v>7</v>
      </c>
      <c r="Y1279" s="13" t="str">
        <f>IFERROR(VLOOKUP(C1279,ReceivingTeam[],2,FALSE),"HelpDesk")</f>
        <v>HelpDesk</v>
      </c>
      <c r="Z1279" s="67">
        <f t="shared" si="232"/>
        <v>44893.729166666664</v>
      </c>
      <c r="AA1279" s="68">
        <f t="shared" si="233"/>
        <v>44890</v>
      </c>
      <c r="AB1279" s="69" t="b">
        <f t="shared" si="234"/>
        <v>1</v>
      </c>
      <c r="AC1279" s="70">
        <f t="shared" si="235"/>
        <v>3</v>
      </c>
      <c r="AD1279" s="67">
        <f t="shared" si="236"/>
        <v>44893.729166666664</v>
      </c>
      <c r="AE1279" s="67">
        <f>VLOOKUP(V1279,'Branch Wise Work Timelines'!C:G,3,FALSE)+AA1279</f>
        <v>44890.416666666664</v>
      </c>
      <c r="AF1279" s="67">
        <f>IF(V1279="Bangalore",VLOOKUP(V1279,'Branch Wise Work Timelines'!C:G,4,FALSE)+AA1279+1,IF(V1279="Mumbai",VLOOKUP(V1279,'Branch Wise Work Timelines'!C:G,4,FALSE)+AA1279+1,VLOOKUP(V1279,'Branch Wise Work Timelines'!C:G,4,FALSE)+AA1279))</f>
        <v>44891.104166666664</v>
      </c>
      <c r="AG1279" s="67">
        <f>WORKDAY.INTL(AA1279,1,11)+VLOOKUP(V1279,'Branch Wise Work Timelines'!C:G,3,FALSE)</f>
        <v>44891.416666666664</v>
      </c>
      <c r="AH1279" s="69" t="str">
        <f t="shared" ca="1" si="237"/>
        <v>Out of TAT</v>
      </c>
      <c r="AI1279" s="69">
        <f t="shared" ca="1" si="238"/>
        <v>20421</v>
      </c>
      <c r="AJ1279" s="69" t="str">
        <f ca="1">IF(AI1279&lt;0,"0-12",IFERROR(VLOOKUP(AI1279,Breakup[],2,FALSE),"&gt;24"))</f>
        <v>&gt;24</v>
      </c>
      <c r="AK1279" s="69" t="str">
        <f>VLOOKUP(V1279,Master!B:D,3,FALSE)</f>
        <v>South</v>
      </c>
      <c r="AL1279" s="69" t="str">
        <f t="shared" si="239"/>
        <v>Bangalore</v>
      </c>
    </row>
    <row r="1280" spans="1:38">
      <c r="A1280" s="13" t="s">
        <v>2864</v>
      </c>
      <c r="B1280" s="54">
        <v>44695.656762118102</v>
      </c>
      <c r="C1280" s="13" t="s">
        <v>826</v>
      </c>
      <c r="D1280" s="13">
        <v>819</v>
      </c>
      <c r="E1280" s="13" t="s">
        <v>2865</v>
      </c>
      <c r="F1280" s="13" t="s">
        <v>24</v>
      </c>
      <c r="G1280" s="14">
        <v>1653017369775</v>
      </c>
      <c r="H1280" s="55">
        <v>0.51226851851851896</v>
      </c>
      <c r="I1280" s="33">
        <v>44882.512268518498</v>
      </c>
      <c r="J1280" s="58">
        <v>44882</v>
      </c>
      <c r="K1280" s="13" t="s">
        <v>213</v>
      </c>
      <c r="L1280" s="13" t="s">
        <v>30</v>
      </c>
      <c r="M1280" s="13" t="s">
        <v>826</v>
      </c>
      <c r="N1280" s="13" t="s">
        <v>206</v>
      </c>
      <c r="O1280" s="33" t="s">
        <v>38</v>
      </c>
      <c r="P1280" s="58" t="s">
        <v>38</v>
      </c>
      <c r="Q1280" s="33" t="s">
        <v>207</v>
      </c>
      <c r="R1280" s="14" t="s">
        <v>38</v>
      </c>
      <c r="S1280" s="13" t="s">
        <v>216</v>
      </c>
      <c r="T1280" s="13" t="s">
        <v>278</v>
      </c>
      <c r="U1280" s="33">
        <f t="shared" ca="1" si="228"/>
        <v>45744.56914039352</v>
      </c>
      <c r="V1280" s="13" t="str">
        <f t="shared" si="229"/>
        <v>Bangalore</v>
      </c>
      <c r="W1280" s="13" t="str">
        <f t="shared" si="230"/>
        <v>DOMI</v>
      </c>
      <c r="X1280" s="13">
        <f t="shared" si="231"/>
        <v>12</v>
      </c>
      <c r="Y1280" s="13" t="str">
        <f>IFERROR(VLOOKUP(C1280,ReceivingTeam[],2,FALSE),"HelpDesk")</f>
        <v>HelpDesk</v>
      </c>
      <c r="Z1280" s="67">
        <f t="shared" si="232"/>
        <v>44885.824768518498</v>
      </c>
      <c r="AA1280" s="68">
        <f t="shared" si="233"/>
        <v>44882</v>
      </c>
      <c r="AB1280" s="69" t="b">
        <f t="shared" si="234"/>
        <v>1</v>
      </c>
      <c r="AC1280" s="70">
        <f t="shared" si="235"/>
        <v>3</v>
      </c>
      <c r="AD1280" s="67">
        <f t="shared" si="236"/>
        <v>44885.824768518498</v>
      </c>
      <c r="AE1280" s="67">
        <f>VLOOKUP(V1280,'Branch Wise Work Timelines'!C:G,3,FALSE)+AA1280</f>
        <v>44882.416666666664</v>
      </c>
      <c r="AF1280" s="67">
        <f>IF(V1280="Bangalore",VLOOKUP(V1280,'Branch Wise Work Timelines'!C:G,4,FALSE)+AA1280+1,IF(V1280="Mumbai",VLOOKUP(V1280,'Branch Wise Work Timelines'!C:G,4,FALSE)+AA1280+1,VLOOKUP(V1280,'Branch Wise Work Timelines'!C:G,4,FALSE)+AA1280))</f>
        <v>44883.104166666664</v>
      </c>
      <c r="AG1280" s="67">
        <f>WORKDAY.INTL(AA1280,1,11)+VLOOKUP(V1280,'Branch Wise Work Timelines'!C:G,3,FALSE)</f>
        <v>44883.416666666664</v>
      </c>
      <c r="AH1280" s="69" t="str">
        <f t="shared" ca="1" si="237"/>
        <v>Out of TAT</v>
      </c>
      <c r="AI1280" s="69">
        <f t="shared" ca="1" si="238"/>
        <v>20610</v>
      </c>
      <c r="AJ1280" s="69" t="str">
        <f ca="1">IF(AI1280&lt;0,"0-12",IFERROR(VLOOKUP(AI1280,Breakup[],2,FALSE),"&gt;24"))</f>
        <v>&gt;24</v>
      </c>
      <c r="AK1280" s="69" t="str">
        <f>VLOOKUP(V1280,Master!B:D,3,FALSE)</f>
        <v>South</v>
      </c>
      <c r="AL1280" s="69" t="str">
        <f t="shared" si="239"/>
        <v>Bangalore</v>
      </c>
    </row>
    <row r="1281" spans="1:38">
      <c r="A1281" s="13" t="s">
        <v>2866</v>
      </c>
      <c r="B1281" s="54">
        <v>44695.657128669001</v>
      </c>
      <c r="C1281" s="13" t="s">
        <v>826</v>
      </c>
      <c r="D1281" s="13">
        <v>388</v>
      </c>
      <c r="E1281" s="13" t="s">
        <v>2867</v>
      </c>
      <c r="F1281" s="13" t="s">
        <v>24</v>
      </c>
      <c r="G1281" s="14">
        <v>1653017369775</v>
      </c>
      <c r="H1281" s="55">
        <v>0.213611111111111</v>
      </c>
      <c r="I1281" s="33">
        <v>44887.213611111103</v>
      </c>
      <c r="J1281" s="58">
        <v>44887</v>
      </c>
      <c r="K1281" s="13" t="s">
        <v>213</v>
      </c>
      <c r="L1281" s="13" t="s">
        <v>30</v>
      </c>
      <c r="M1281" s="13" t="s">
        <v>826</v>
      </c>
      <c r="N1281" s="13" t="s">
        <v>206</v>
      </c>
      <c r="O1281" s="33" t="s">
        <v>38</v>
      </c>
      <c r="P1281" s="58" t="s">
        <v>38</v>
      </c>
      <c r="Q1281" s="33" t="s">
        <v>207</v>
      </c>
      <c r="R1281" s="14" t="s">
        <v>38</v>
      </c>
      <c r="S1281" s="13" t="s">
        <v>216</v>
      </c>
      <c r="T1281" s="13" t="s">
        <v>278</v>
      </c>
      <c r="U1281" s="33">
        <f t="shared" ca="1" si="228"/>
        <v>45744.56914039352</v>
      </c>
      <c r="V1281" s="13" t="str">
        <f t="shared" si="229"/>
        <v>Bangalore</v>
      </c>
      <c r="W1281" s="13" t="str">
        <f t="shared" si="230"/>
        <v>DOMI</v>
      </c>
      <c r="X1281" s="13">
        <f t="shared" si="231"/>
        <v>5</v>
      </c>
      <c r="Y1281" s="13" t="str">
        <f>IFERROR(VLOOKUP(C1281,ReceivingTeam[],2,FALSE),"HelpDesk")</f>
        <v>HelpDesk</v>
      </c>
      <c r="Z1281" s="67">
        <f t="shared" si="232"/>
        <v>44890.729166666664</v>
      </c>
      <c r="AA1281" s="68">
        <f t="shared" si="233"/>
        <v>44887</v>
      </c>
      <c r="AB1281" s="69" t="b">
        <f t="shared" si="234"/>
        <v>1</v>
      </c>
      <c r="AC1281" s="70">
        <f t="shared" si="235"/>
        <v>3</v>
      </c>
      <c r="AD1281" s="67">
        <f t="shared" si="236"/>
        <v>44890.729166666664</v>
      </c>
      <c r="AE1281" s="67">
        <f>VLOOKUP(V1281,'Branch Wise Work Timelines'!C:G,3,FALSE)+AA1281</f>
        <v>44887.416666666664</v>
      </c>
      <c r="AF1281" s="67">
        <f>IF(V1281="Bangalore",VLOOKUP(V1281,'Branch Wise Work Timelines'!C:G,4,FALSE)+AA1281+1,IF(V1281="Mumbai",VLOOKUP(V1281,'Branch Wise Work Timelines'!C:G,4,FALSE)+AA1281+1,VLOOKUP(V1281,'Branch Wise Work Timelines'!C:G,4,FALSE)+AA1281))</f>
        <v>44888.104166666664</v>
      </c>
      <c r="AG1281" s="67">
        <f>WORKDAY.INTL(AA1281,1,11)+VLOOKUP(V1281,'Branch Wise Work Timelines'!C:G,3,FALSE)</f>
        <v>44888.416666666664</v>
      </c>
      <c r="AH1281" s="69" t="str">
        <f t="shared" ca="1" si="237"/>
        <v>Out of TAT</v>
      </c>
      <c r="AI1281" s="69">
        <f t="shared" ca="1" si="238"/>
        <v>20493</v>
      </c>
      <c r="AJ1281" s="69" t="str">
        <f ca="1">IF(AI1281&lt;0,"0-12",IFERROR(VLOOKUP(AI1281,Breakup[],2,FALSE),"&gt;24"))</f>
        <v>&gt;24</v>
      </c>
      <c r="AK1281" s="69" t="str">
        <f>VLOOKUP(V1281,Master!B:D,3,FALSE)</f>
        <v>South</v>
      </c>
      <c r="AL1281" s="69" t="str">
        <f t="shared" si="239"/>
        <v>Bangalore</v>
      </c>
    </row>
    <row r="1282" spans="1:38">
      <c r="A1282" s="13" t="s">
        <v>2868</v>
      </c>
      <c r="B1282" s="54">
        <v>44695.657427627302</v>
      </c>
      <c r="C1282" s="13" t="s">
        <v>826</v>
      </c>
      <c r="D1282" s="13">
        <v>1353</v>
      </c>
      <c r="E1282" s="13" t="s">
        <v>2869</v>
      </c>
      <c r="F1282" s="13" t="s">
        <v>24</v>
      </c>
      <c r="G1282" s="14">
        <v>1653017369775</v>
      </c>
      <c r="H1282" s="55">
        <v>0.11749999999999999</v>
      </c>
      <c r="I1282" s="33">
        <v>44887.1175</v>
      </c>
      <c r="J1282" s="58">
        <v>44887</v>
      </c>
      <c r="K1282" s="13" t="s">
        <v>213</v>
      </c>
      <c r="L1282" s="13" t="s">
        <v>30</v>
      </c>
      <c r="M1282" s="13" t="s">
        <v>826</v>
      </c>
      <c r="N1282" s="13" t="s">
        <v>206</v>
      </c>
      <c r="O1282" s="33" t="s">
        <v>38</v>
      </c>
      <c r="P1282" s="58" t="s">
        <v>38</v>
      </c>
      <c r="Q1282" s="33" t="s">
        <v>207</v>
      </c>
      <c r="R1282" s="14" t="s">
        <v>38</v>
      </c>
      <c r="S1282" s="13" t="s">
        <v>216</v>
      </c>
      <c r="T1282" s="13" t="s">
        <v>278</v>
      </c>
      <c r="U1282" s="33">
        <f t="shared" ref="U1282:U1345" ca="1" si="240">NOW()</f>
        <v>45744.56914039352</v>
      </c>
      <c r="V1282" s="13" t="str">
        <f t="shared" ref="V1282:V1345" si="241">VLOOKUP(L1282,Location,2,0)</f>
        <v>Bangalore</v>
      </c>
      <c r="W1282" s="13" t="str">
        <f t="shared" ref="W1282:W1345" si="242">VLOOKUP(F1282,FCT,2,FALSE)</f>
        <v>DOMI</v>
      </c>
      <c r="X1282" s="13">
        <f t="shared" ref="X1282:X1345" si="243">HOUR(I1282)</f>
        <v>2</v>
      </c>
      <c r="Y1282" s="13" t="str">
        <f>IFERROR(VLOOKUP(C1282,ReceivingTeam[],2,FALSE),"HelpDesk")</f>
        <v>HelpDesk</v>
      </c>
      <c r="Z1282" s="67">
        <f t="shared" ref="Z1282:Z1345" si="244">IF(AB1282=FALSE,AE1282+AC1282,IF(I1282&gt;AE1282,IF(((I1282+AC1282)&gt;AF1282),(AC1282-(AF1282-I1282)+AG1282),I1282+AC1282),IF(((AE1282+AC1282)&gt;AF1282),(AC1282-(AF1282-AE1282)+AG1282),AE1282+AC1282)))</f>
        <v>44890.729166666664</v>
      </c>
      <c r="AA1282" s="68">
        <f t="shared" ref="AA1282:AA1345" si="245">INT(J1282)</f>
        <v>44887</v>
      </c>
      <c r="AB1282" s="69" t="b">
        <f t="shared" ref="AB1282:AB1345" si="246">WORKDAY.INTL(AA1282-1,1,11)=AA1282</f>
        <v>1</v>
      </c>
      <c r="AC1282" s="70">
        <f t="shared" ref="AC1282:AC1345" si="247">IF(T1282="High",12/24,72/24)</f>
        <v>3</v>
      </c>
      <c r="AD1282" s="67">
        <f t="shared" ref="AD1282:AD1345" si="248">IF(AB1282=FALSE,AE1282+AC1282,IF(I1282&gt;AE1282,IF(((I1282+AC1282)&gt;AF1282),(AC1282-(AF1282-I1282)+AG1282),I1282+AC1282),IF(((AE1282+AC1282)&gt;AF1282),(AC1282-(AF1282-AE1282)+AG1282),AE1282+AC1282)))</f>
        <v>44890.729166666664</v>
      </c>
      <c r="AE1282" s="67">
        <f>VLOOKUP(V1282,'Branch Wise Work Timelines'!C:G,3,FALSE)+AA1282</f>
        <v>44887.416666666664</v>
      </c>
      <c r="AF1282" s="67">
        <f>IF(V1282="Bangalore",VLOOKUP(V1282,'Branch Wise Work Timelines'!C:G,4,FALSE)+AA1282+1,IF(V1282="Mumbai",VLOOKUP(V1282,'Branch Wise Work Timelines'!C:G,4,FALSE)+AA1282+1,VLOOKUP(V1282,'Branch Wise Work Timelines'!C:G,4,FALSE)+AA1282))</f>
        <v>44888.104166666664</v>
      </c>
      <c r="AG1282" s="67">
        <f>WORKDAY.INTL(AA1282,1,11)+VLOOKUP(V1282,'Branch Wise Work Timelines'!C:G,3,FALSE)</f>
        <v>44888.416666666664</v>
      </c>
      <c r="AH1282" s="69" t="str">
        <f t="shared" ref="AH1282:AH1345" ca="1" si="249">IF(Q1282&lt;&gt;"Success",IF(U1282&gt;Z1282,"Out of TAT","In TAT"),IF(O1282&gt;AD1282,"Not Met","Met"))</f>
        <v>Out of TAT</v>
      </c>
      <c r="AI1282" s="69">
        <f t="shared" ref="AI1282:AI1345" ca="1" si="250">ROUNDUP((U1282-AD1282)*24,0)</f>
        <v>20493</v>
      </c>
      <c r="AJ1282" s="69" t="str">
        <f ca="1">IF(AI1282&lt;0,"0-12",IFERROR(VLOOKUP(AI1282,Breakup[],2,FALSE),"&gt;24"))</f>
        <v>&gt;24</v>
      </c>
      <c r="AK1282" s="69" t="str">
        <f>VLOOKUP(V1282,Master!B:D,3,FALSE)</f>
        <v>South</v>
      </c>
      <c r="AL1282" s="69" t="str">
        <f t="shared" ref="AL1282:AL1345" si="251">IF(V1282="Bangalore",IF(W1282="CLS",V1282&amp;"-"&amp;"CLS",V1282),(V1282))</f>
        <v>Bangalore</v>
      </c>
    </row>
    <row r="1283" spans="1:38">
      <c r="A1283" s="13" t="s">
        <v>2870</v>
      </c>
      <c r="B1283" s="54">
        <v>44695.657858993101</v>
      </c>
      <c r="C1283" s="13" t="s">
        <v>826</v>
      </c>
      <c r="D1283" s="13">
        <v>1464</v>
      </c>
      <c r="E1283" s="13" t="s">
        <v>2871</v>
      </c>
      <c r="F1283" s="13" t="s">
        <v>24</v>
      </c>
      <c r="G1283" s="14">
        <v>1653017369775</v>
      </c>
      <c r="H1283" s="55">
        <v>0.101296296296296</v>
      </c>
      <c r="I1283" s="33">
        <v>44888.1012962963</v>
      </c>
      <c r="J1283" s="58">
        <v>44888</v>
      </c>
      <c r="K1283" s="13" t="s">
        <v>213</v>
      </c>
      <c r="L1283" s="13" t="s">
        <v>30</v>
      </c>
      <c r="M1283" s="13" t="s">
        <v>826</v>
      </c>
      <c r="N1283" s="13" t="s">
        <v>206</v>
      </c>
      <c r="O1283" s="33" t="s">
        <v>38</v>
      </c>
      <c r="P1283" s="58" t="s">
        <v>38</v>
      </c>
      <c r="Q1283" s="33" t="s">
        <v>207</v>
      </c>
      <c r="R1283" s="14" t="s">
        <v>38</v>
      </c>
      <c r="S1283" s="13" t="s">
        <v>216</v>
      </c>
      <c r="T1283" s="13" t="s">
        <v>278</v>
      </c>
      <c r="U1283" s="33">
        <f t="shared" ca="1" si="240"/>
        <v>45744.56914039352</v>
      </c>
      <c r="V1283" s="13" t="str">
        <f t="shared" si="241"/>
        <v>Bangalore</v>
      </c>
      <c r="W1283" s="13" t="str">
        <f t="shared" si="242"/>
        <v>DOMI</v>
      </c>
      <c r="X1283" s="13">
        <f t="shared" si="243"/>
        <v>2</v>
      </c>
      <c r="Y1283" s="13" t="str">
        <f>IFERROR(VLOOKUP(C1283,ReceivingTeam[],2,FALSE),"HelpDesk")</f>
        <v>HelpDesk</v>
      </c>
      <c r="Z1283" s="67">
        <f t="shared" si="244"/>
        <v>44891.729166666664</v>
      </c>
      <c r="AA1283" s="68">
        <f t="shared" si="245"/>
        <v>44888</v>
      </c>
      <c r="AB1283" s="69" t="b">
        <f t="shared" si="246"/>
        <v>1</v>
      </c>
      <c r="AC1283" s="70">
        <f t="shared" si="247"/>
        <v>3</v>
      </c>
      <c r="AD1283" s="67">
        <f t="shared" si="248"/>
        <v>44891.729166666664</v>
      </c>
      <c r="AE1283" s="67">
        <f>VLOOKUP(V1283,'Branch Wise Work Timelines'!C:G,3,FALSE)+AA1283</f>
        <v>44888.416666666664</v>
      </c>
      <c r="AF1283" s="67">
        <f>IF(V1283="Bangalore",VLOOKUP(V1283,'Branch Wise Work Timelines'!C:G,4,FALSE)+AA1283+1,IF(V1283="Mumbai",VLOOKUP(V1283,'Branch Wise Work Timelines'!C:G,4,FALSE)+AA1283+1,VLOOKUP(V1283,'Branch Wise Work Timelines'!C:G,4,FALSE)+AA1283))</f>
        <v>44889.104166666664</v>
      </c>
      <c r="AG1283" s="67">
        <f>WORKDAY.INTL(AA1283,1,11)+VLOOKUP(V1283,'Branch Wise Work Timelines'!C:G,3,FALSE)</f>
        <v>44889.416666666664</v>
      </c>
      <c r="AH1283" s="69" t="str">
        <f t="shared" ca="1" si="249"/>
        <v>Out of TAT</v>
      </c>
      <c r="AI1283" s="69">
        <f t="shared" ca="1" si="250"/>
        <v>20469</v>
      </c>
      <c r="AJ1283" s="69" t="str">
        <f ca="1">IF(AI1283&lt;0,"0-12",IFERROR(VLOOKUP(AI1283,Breakup[],2,FALSE),"&gt;24"))</f>
        <v>&gt;24</v>
      </c>
      <c r="AK1283" s="69" t="str">
        <f>VLOOKUP(V1283,Master!B:D,3,FALSE)</f>
        <v>South</v>
      </c>
      <c r="AL1283" s="69" t="str">
        <f t="shared" si="251"/>
        <v>Bangalore</v>
      </c>
    </row>
    <row r="1284" spans="1:38">
      <c r="A1284" s="13" t="s">
        <v>2872</v>
      </c>
      <c r="B1284" s="54">
        <v>44695.658873414402</v>
      </c>
      <c r="C1284" s="13" t="s">
        <v>826</v>
      </c>
      <c r="D1284" s="13">
        <v>687</v>
      </c>
      <c r="E1284" s="13" t="s">
        <v>2873</v>
      </c>
      <c r="F1284" s="13" t="s">
        <v>24</v>
      </c>
      <c r="G1284" s="14">
        <v>1653017369775</v>
      </c>
      <c r="H1284" s="55">
        <v>0.45296296296296301</v>
      </c>
      <c r="I1284" s="33">
        <v>44887.452962962998</v>
      </c>
      <c r="J1284" s="58">
        <v>44887</v>
      </c>
      <c r="K1284" s="13" t="s">
        <v>213</v>
      </c>
      <c r="L1284" s="13" t="s">
        <v>30</v>
      </c>
      <c r="M1284" s="13" t="s">
        <v>826</v>
      </c>
      <c r="N1284" s="13" t="s">
        <v>206</v>
      </c>
      <c r="O1284" s="33" t="s">
        <v>38</v>
      </c>
      <c r="P1284" s="58" t="s">
        <v>38</v>
      </c>
      <c r="Q1284" s="33" t="s">
        <v>207</v>
      </c>
      <c r="R1284" s="14" t="s">
        <v>38</v>
      </c>
      <c r="S1284" s="13" t="s">
        <v>216</v>
      </c>
      <c r="T1284" s="13" t="s">
        <v>278</v>
      </c>
      <c r="U1284" s="33">
        <f t="shared" ca="1" si="240"/>
        <v>45744.56914039352</v>
      </c>
      <c r="V1284" s="13" t="str">
        <f t="shared" si="241"/>
        <v>Bangalore</v>
      </c>
      <c r="W1284" s="13" t="str">
        <f t="shared" si="242"/>
        <v>DOMI</v>
      </c>
      <c r="X1284" s="13">
        <f t="shared" si="243"/>
        <v>10</v>
      </c>
      <c r="Y1284" s="13" t="str">
        <f>IFERROR(VLOOKUP(C1284,ReceivingTeam[],2,FALSE),"HelpDesk")</f>
        <v>HelpDesk</v>
      </c>
      <c r="Z1284" s="67">
        <f t="shared" si="244"/>
        <v>44890.765462962998</v>
      </c>
      <c r="AA1284" s="68">
        <f t="shared" si="245"/>
        <v>44887</v>
      </c>
      <c r="AB1284" s="69" t="b">
        <f t="shared" si="246"/>
        <v>1</v>
      </c>
      <c r="AC1284" s="70">
        <f t="shared" si="247"/>
        <v>3</v>
      </c>
      <c r="AD1284" s="67">
        <f t="shared" si="248"/>
        <v>44890.765462962998</v>
      </c>
      <c r="AE1284" s="67">
        <f>VLOOKUP(V1284,'Branch Wise Work Timelines'!C:G,3,FALSE)+AA1284</f>
        <v>44887.416666666664</v>
      </c>
      <c r="AF1284" s="67">
        <f>IF(V1284="Bangalore",VLOOKUP(V1284,'Branch Wise Work Timelines'!C:G,4,FALSE)+AA1284+1,IF(V1284="Mumbai",VLOOKUP(V1284,'Branch Wise Work Timelines'!C:G,4,FALSE)+AA1284+1,VLOOKUP(V1284,'Branch Wise Work Timelines'!C:G,4,FALSE)+AA1284))</f>
        <v>44888.104166666664</v>
      </c>
      <c r="AG1284" s="67">
        <f>WORKDAY.INTL(AA1284,1,11)+VLOOKUP(V1284,'Branch Wise Work Timelines'!C:G,3,FALSE)</f>
        <v>44888.416666666664</v>
      </c>
      <c r="AH1284" s="69" t="str">
        <f t="shared" ca="1" si="249"/>
        <v>Out of TAT</v>
      </c>
      <c r="AI1284" s="69">
        <f t="shared" ca="1" si="250"/>
        <v>20492</v>
      </c>
      <c r="AJ1284" s="69" t="str">
        <f ca="1">IF(AI1284&lt;0,"0-12",IFERROR(VLOOKUP(AI1284,Breakup[],2,FALSE),"&gt;24"))</f>
        <v>&gt;24</v>
      </c>
      <c r="AK1284" s="69" t="str">
        <f>VLOOKUP(V1284,Master!B:D,3,FALSE)</f>
        <v>South</v>
      </c>
      <c r="AL1284" s="69" t="str">
        <f t="shared" si="251"/>
        <v>Bangalore</v>
      </c>
    </row>
    <row r="1285" spans="1:38">
      <c r="A1285" s="13" t="s">
        <v>2874</v>
      </c>
      <c r="B1285" s="54">
        <v>44695.668657372698</v>
      </c>
      <c r="C1285" s="13" t="s">
        <v>826</v>
      </c>
      <c r="D1285" s="13">
        <v>1439</v>
      </c>
      <c r="E1285" s="13" t="s">
        <v>2875</v>
      </c>
      <c r="F1285" s="13" t="s">
        <v>24</v>
      </c>
      <c r="G1285" s="14">
        <v>1653017369775</v>
      </c>
      <c r="H1285" s="55">
        <v>0.29690972222222201</v>
      </c>
      <c r="I1285" s="33">
        <v>44883.296909722201</v>
      </c>
      <c r="J1285" s="58">
        <v>44883</v>
      </c>
      <c r="K1285" s="13" t="s">
        <v>213</v>
      </c>
      <c r="L1285" s="13" t="s">
        <v>30</v>
      </c>
      <c r="M1285" s="13" t="s">
        <v>826</v>
      </c>
      <c r="N1285" s="13" t="s">
        <v>206</v>
      </c>
      <c r="O1285" s="33" t="s">
        <v>38</v>
      </c>
      <c r="P1285" s="58" t="s">
        <v>38</v>
      </c>
      <c r="Q1285" s="33" t="s">
        <v>207</v>
      </c>
      <c r="R1285" s="14" t="s">
        <v>38</v>
      </c>
      <c r="S1285" s="13" t="s">
        <v>216</v>
      </c>
      <c r="T1285" s="13" t="s">
        <v>278</v>
      </c>
      <c r="U1285" s="33">
        <f t="shared" ca="1" si="240"/>
        <v>45744.56914039352</v>
      </c>
      <c r="V1285" s="13" t="str">
        <f t="shared" si="241"/>
        <v>Bangalore</v>
      </c>
      <c r="W1285" s="13" t="str">
        <f t="shared" si="242"/>
        <v>DOMI</v>
      </c>
      <c r="X1285" s="13">
        <f t="shared" si="243"/>
        <v>7</v>
      </c>
      <c r="Y1285" s="13" t="str">
        <f>IFERROR(VLOOKUP(C1285,ReceivingTeam[],2,FALSE),"HelpDesk")</f>
        <v>HelpDesk</v>
      </c>
      <c r="Z1285" s="67">
        <f t="shared" si="244"/>
        <v>44886.729166666664</v>
      </c>
      <c r="AA1285" s="68">
        <f t="shared" si="245"/>
        <v>44883</v>
      </c>
      <c r="AB1285" s="69" t="b">
        <f t="shared" si="246"/>
        <v>1</v>
      </c>
      <c r="AC1285" s="70">
        <f t="shared" si="247"/>
        <v>3</v>
      </c>
      <c r="AD1285" s="67">
        <f t="shared" si="248"/>
        <v>44886.729166666664</v>
      </c>
      <c r="AE1285" s="67">
        <f>VLOOKUP(V1285,'Branch Wise Work Timelines'!C:G,3,FALSE)+AA1285</f>
        <v>44883.416666666664</v>
      </c>
      <c r="AF1285" s="67">
        <f>IF(V1285="Bangalore",VLOOKUP(V1285,'Branch Wise Work Timelines'!C:G,4,FALSE)+AA1285+1,IF(V1285="Mumbai",VLOOKUP(V1285,'Branch Wise Work Timelines'!C:G,4,FALSE)+AA1285+1,VLOOKUP(V1285,'Branch Wise Work Timelines'!C:G,4,FALSE)+AA1285))</f>
        <v>44884.104166666664</v>
      </c>
      <c r="AG1285" s="67">
        <f>WORKDAY.INTL(AA1285,1,11)+VLOOKUP(V1285,'Branch Wise Work Timelines'!C:G,3,FALSE)</f>
        <v>44884.416666666664</v>
      </c>
      <c r="AH1285" s="69" t="str">
        <f t="shared" ca="1" si="249"/>
        <v>Out of TAT</v>
      </c>
      <c r="AI1285" s="69">
        <f t="shared" ca="1" si="250"/>
        <v>20589</v>
      </c>
      <c r="AJ1285" s="69" t="str">
        <f ca="1">IF(AI1285&lt;0,"0-12",IFERROR(VLOOKUP(AI1285,Breakup[],2,FALSE),"&gt;24"))</f>
        <v>&gt;24</v>
      </c>
      <c r="AK1285" s="69" t="str">
        <f>VLOOKUP(V1285,Master!B:D,3,FALSE)</f>
        <v>South</v>
      </c>
      <c r="AL1285" s="69" t="str">
        <f t="shared" si="251"/>
        <v>Bangalore</v>
      </c>
    </row>
    <row r="1286" spans="1:38">
      <c r="A1286" s="13" t="s">
        <v>2876</v>
      </c>
      <c r="B1286" s="54">
        <v>44695.6606082176</v>
      </c>
      <c r="C1286" s="13" t="s">
        <v>826</v>
      </c>
      <c r="D1286" s="13">
        <v>1558</v>
      </c>
      <c r="E1286" s="13" t="s">
        <v>2877</v>
      </c>
      <c r="F1286" s="13" t="s">
        <v>24</v>
      </c>
      <c r="G1286" s="14">
        <v>1653017369775</v>
      </c>
      <c r="H1286" s="55">
        <v>1.7627314814814801E-2</v>
      </c>
      <c r="I1286" s="33">
        <v>44890.017627314803</v>
      </c>
      <c r="J1286" s="58">
        <v>44890</v>
      </c>
      <c r="K1286" s="13" t="s">
        <v>213</v>
      </c>
      <c r="L1286" s="13" t="s">
        <v>30</v>
      </c>
      <c r="M1286" s="13" t="s">
        <v>826</v>
      </c>
      <c r="N1286" s="13" t="s">
        <v>206</v>
      </c>
      <c r="O1286" s="33" t="s">
        <v>38</v>
      </c>
      <c r="P1286" s="58" t="s">
        <v>38</v>
      </c>
      <c r="Q1286" s="33" t="s">
        <v>207</v>
      </c>
      <c r="R1286" s="14" t="s">
        <v>38</v>
      </c>
      <c r="S1286" s="13" t="s">
        <v>216</v>
      </c>
      <c r="T1286" s="13" t="s">
        <v>278</v>
      </c>
      <c r="U1286" s="33">
        <f t="shared" ca="1" si="240"/>
        <v>45744.56914039352</v>
      </c>
      <c r="V1286" s="13" t="str">
        <f t="shared" si="241"/>
        <v>Bangalore</v>
      </c>
      <c r="W1286" s="13" t="str">
        <f t="shared" si="242"/>
        <v>DOMI</v>
      </c>
      <c r="X1286" s="13">
        <f t="shared" si="243"/>
        <v>0</v>
      </c>
      <c r="Y1286" s="13" t="str">
        <f>IFERROR(VLOOKUP(C1286,ReceivingTeam[],2,FALSE),"HelpDesk")</f>
        <v>HelpDesk</v>
      </c>
      <c r="Z1286" s="67">
        <f t="shared" si="244"/>
        <v>44893.729166666664</v>
      </c>
      <c r="AA1286" s="68">
        <f t="shared" si="245"/>
        <v>44890</v>
      </c>
      <c r="AB1286" s="69" t="b">
        <f t="shared" si="246"/>
        <v>1</v>
      </c>
      <c r="AC1286" s="70">
        <f t="shared" si="247"/>
        <v>3</v>
      </c>
      <c r="AD1286" s="67">
        <f t="shared" si="248"/>
        <v>44893.729166666664</v>
      </c>
      <c r="AE1286" s="67">
        <f>VLOOKUP(V1286,'Branch Wise Work Timelines'!C:G,3,FALSE)+AA1286</f>
        <v>44890.416666666664</v>
      </c>
      <c r="AF1286" s="67">
        <f>IF(V1286="Bangalore",VLOOKUP(V1286,'Branch Wise Work Timelines'!C:G,4,FALSE)+AA1286+1,IF(V1286="Mumbai",VLOOKUP(V1286,'Branch Wise Work Timelines'!C:G,4,FALSE)+AA1286+1,VLOOKUP(V1286,'Branch Wise Work Timelines'!C:G,4,FALSE)+AA1286))</f>
        <v>44891.104166666664</v>
      </c>
      <c r="AG1286" s="67">
        <f>WORKDAY.INTL(AA1286,1,11)+VLOOKUP(V1286,'Branch Wise Work Timelines'!C:G,3,FALSE)</f>
        <v>44891.416666666664</v>
      </c>
      <c r="AH1286" s="69" t="str">
        <f t="shared" ca="1" si="249"/>
        <v>Out of TAT</v>
      </c>
      <c r="AI1286" s="69">
        <f t="shared" ca="1" si="250"/>
        <v>20421</v>
      </c>
      <c r="AJ1286" s="69" t="str">
        <f ca="1">IF(AI1286&lt;0,"0-12",IFERROR(VLOOKUP(AI1286,Breakup[],2,FALSE),"&gt;24"))</f>
        <v>&gt;24</v>
      </c>
      <c r="AK1286" s="69" t="str">
        <f>VLOOKUP(V1286,Master!B:D,3,FALSE)</f>
        <v>South</v>
      </c>
      <c r="AL1286" s="69" t="str">
        <f t="shared" si="251"/>
        <v>Bangalore</v>
      </c>
    </row>
    <row r="1287" spans="1:38">
      <c r="A1287" s="13" t="s">
        <v>2878</v>
      </c>
      <c r="B1287" s="54">
        <v>44695.660885497702</v>
      </c>
      <c r="C1287" s="13" t="s">
        <v>826</v>
      </c>
      <c r="D1287" s="13">
        <v>524</v>
      </c>
      <c r="E1287" s="13" t="s">
        <v>2879</v>
      </c>
      <c r="F1287" s="13" t="s">
        <v>24</v>
      </c>
      <c r="G1287" s="14">
        <v>1653017369775</v>
      </c>
      <c r="H1287" s="55">
        <v>0.70414351851851897</v>
      </c>
      <c r="I1287" s="33">
        <v>44891.704143518502</v>
      </c>
      <c r="J1287" s="58">
        <v>44891</v>
      </c>
      <c r="K1287" s="13" t="s">
        <v>213</v>
      </c>
      <c r="L1287" s="13" t="s">
        <v>30</v>
      </c>
      <c r="M1287" s="13" t="s">
        <v>826</v>
      </c>
      <c r="N1287" s="13" t="s">
        <v>206</v>
      </c>
      <c r="O1287" s="33">
        <v>44891.3218865741</v>
      </c>
      <c r="P1287" s="58">
        <v>44891</v>
      </c>
      <c r="Q1287" s="33" t="s">
        <v>237</v>
      </c>
      <c r="R1287" s="14">
        <v>818</v>
      </c>
      <c r="S1287" s="13" t="s">
        <v>216</v>
      </c>
      <c r="T1287" s="13" t="s">
        <v>278</v>
      </c>
      <c r="U1287" s="33">
        <f t="shared" ca="1" si="240"/>
        <v>45744.56914039352</v>
      </c>
      <c r="V1287" s="13" t="str">
        <f t="shared" si="241"/>
        <v>Bangalore</v>
      </c>
      <c r="W1287" s="13" t="str">
        <f t="shared" si="242"/>
        <v>DOMI</v>
      </c>
      <c r="X1287" s="13">
        <f t="shared" si="243"/>
        <v>16</v>
      </c>
      <c r="Y1287" s="13" t="str">
        <f>IFERROR(VLOOKUP(C1287,ReceivingTeam[],2,FALSE),"HelpDesk")</f>
        <v>HelpDesk</v>
      </c>
      <c r="Z1287" s="67">
        <f t="shared" si="244"/>
        <v>44896.016643518502</v>
      </c>
      <c r="AA1287" s="68">
        <f t="shared" si="245"/>
        <v>44891</v>
      </c>
      <c r="AB1287" s="69" t="b">
        <f t="shared" si="246"/>
        <v>1</v>
      </c>
      <c r="AC1287" s="70">
        <f t="shared" si="247"/>
        <v>3</v>
      </c>
      <c r="AD1287" s="67">
        <f t="shared" si="248"/>
        <v>44896.016643518502</v>
      </c>
      <c r="AE1287" s="67">
        <f>VLOOKUP(V1287,'Branch Wise Work Timelines'!C:G,3,FALSE)+AA1287</f>
        <v>44891.416666666664</v>
      </c>
      <c r="AF1287" s="67">
        <f>IF(V1287="Bangalore",VLOOKUP(V1287,'Branch Wise Work Timelines'!C:G,4,FALSE)+AA1287+1,IF(V1287="Mumbai",VLOOKUP(V1287,'Branch Wise Work Timelines'!C:G,4,FALSE)+AA1287+1,VLOOKUP(V1287,'Branch Wise Work Timelines'!C:G,4,FALSE)+AA1287))</f>
        <v>44892.104166666664</v>
      </c>
      <c r="AG1287" s="67">
        <f>WORKDAY.INTL(AA1287,1,11)+VLOOKUP(V1287,'Branch Wise Work Timelines'!C:G,3,FALSE)</f>
        <v>44893.416666666664</v>
      </c>
      <c r="AH1287" s="69" t="str">
        <f t="shared" si="249"/>
        <v>Met</v>
      </c>
      <c r="AI1287" s="69">
        <f t="shared" ca="1" si="250"/>
        <v>20366</v>
      </c>
      <c r="AJ1287" s="69" t="str">
        <f ca="1">IF(AI1287&lt;0,"0-12",IFERROR(VLOOKUP(AI1287,Breakup[],2,FALSE),"&gt;24"))</f>
        <v>&gt;24</v>
      </c>
      <c r="AK1287" s="69" t="str">
        <f>VLOOKUP(V1287,Master!B:D,3,FALSE)</f>
        <v>South</v>
      </c>
      <c r="AL1287" s="69" t="str">
        <f t="shared" si="251"/>
        <v>Bangalore</v>
      </c>
    </row>
    <row r="1288" spans="1:38">
      <c r="A1288" s="13" t="s">
        <v>2880</v>
      </c>
      <c r="B1288" s="54">
        <v>44695.662060034701</v>
      </c>
      <c r="C1288" s="13" t="s">
        <v>826</v>
      </c>
      <c r="D1288" s="13">
        <v>1534</v>
      </c>
      <c r="E1288" s="13" t="s">
        <v>2881</v>
      </c>
      <c r="F1288" s="13" t="s">
        <v>24</v>
      </c>
      <c r="G1288" s="14">
        <v>1653017369775</v>
      </c>
      <c r="H1288" s="55">
        <v>0.22293981481481501</v>
      </c>
      <c r="I1288" s="33">
        <v>44891.222939814797</v>
      </c>
      <c r="J1288" s="58">
        <v>44891</v>
      </c>
      <c r="K1288" s="13" t="s">
        <v>213</v>
      </c>
      <c r="L1288" s="13" t="s">
        <v>30</v>
      </c>
      <c r="M1288" s="13" t="s">
        <v>826</v>
      </c>
      <c r="N1288" s="13" t="s">
        <v>206</v>
      </c>
      <c r="O1288" s="33">
        <v>44891.113877314798</v>
      </c>
      <c r="P1288" s="58">
        <v>44891</v>
      </c>
      <c r="Q1288" s="33" t="s">
        <v>237</v>
      </c>
      <c r="R1288" s="14">
        <v>240</v>
      </c>
      <c r="S1288" s="13" t="s">
        <v>216</v>
      </c>
      <c r="T1288" s="13" t="s">
        <v>278</v>
      </c>
      <c r="U1288" s="33">
        <f t="shared" ca="1" si="240"/>
        <v>45744.56914039352</v>
      </c>
      <c r="V1288" s="13" t="str">
        <f t="shared" si="241"/>
        <v>Bangalore</v>
      </c>
      <c r="W1288" s="13" t="str">
        <f t="shared" si="242"/>
        <v>DOMI</v>
      </c>
      <c r="X1288" s="13">
        <f t="shared" si="243"/>
        <v>5</v>
      </c>
      <c r="Y1288" s="13" t="str">
        <f>IFERROR(VLOOKUP(C1288,ReceivingTeam[],2,FALSE),"HelpDesk")</f>
        <v>HelpDesk</v>
      </c>
      <c r="Z1288" s="67">
        <f t="shared" si="244"/>
        <v>44895.729166666664</v>
      </c>
      <c r="AA1288" s="68">
        <f t="shared" si="245"/>
        <v>44891</v>
      </c>
      <c r="AB1288" s="69" t="b">
        <f t="shared" si="246"/>
        <v>1</v>
      </c>
      <c r="AC1288" s="70">
        <f t="shared" si="247"/>
        <v>3</v>
      </c>
      <c r="AD1288" s="67">
        <f t="shared" si="248"/>
        <v>44895.729166666664</v>
      </c>
      <c r="AE1288" s="67">
        <f>VLOOKUP(V1288,'Branch Wise Work Timelines'!C:G,3,FALSE)+AA1288</f>
        <v>44891.416666666664</v>
      </c>
      <c r="AF1288" s="67">
        <f>IF(V1288="Bangalore",VLOOKUP(V1288,'Branch Wise Work Timelines'!C:G,4,FALSE)+AA1288+1,IF(V1288="Mumbai",VLOOKUP(V1288,'Branch Wise Work Timelines'!C:G,4,FALSE)+AA1288+1,VLOOKUP(V1288,'Branch Wise Work Timelines'!C:G,4,FALSE)+AA1288))</f>
        <v>44892.104166666664</v>
      </c>
      <c r="AG1288" s="67">
        <f>WORKDAY.INTL(AA1288,1,11)+VLOOKUP(V1288,'Branch Wise Work Timelines'!C:G,3,FALSE)</f>
        <v>44893.416666666664</v>
      </c>
      <c r="AH1288" s="69" t="str">
        <f t="shared" si="249"/>
        <v>Met</v>
      </c>
      <c r="AI1288" s="69">
        <f t="shared" ca="1" si="250"/>
        <v>20373</v>
      </c>
      <c r="AJ1288" s="69" t="str">
        <f ca="1">IF(AI1288&lt;0,"0-12",IFERROR(VLOOKUP(AI1288,Breakup[],2,FALSE),"&gt;24"))</f>
        <v>&gt;24</v>
      </c>
      <c r="AK1288" s="69" t="str">
        <f>VLOOKUP(V1288,Master!B:D,3,FALSE)</f>
        <v>South</v>
      </c>
      <c r="AL1288" s="69" t="str">
        <f t="shared" si="251"/>
        <v>Bangalore</v>
      </c>
    </row>
    <row r="1289" spans="1:38">
      <c r="A1289" s="13" t="s">
        <v>2882</v>
      </c>
      <c r="B1289" s="54">
        <v>44695.662663425901</v>
      </c>
      <c r="C1289" s="13" t="s">
        <v>826</v>
      </c>
      <c r="D1289" s="13">
        <v>768</v>
      </c>
      <c r="E1289" s="13" t="s">
        <v>2883</v>
      </c>
      <c r="F1289" s="13" t="s">
        <v>24</v>
      </c>
      <c r="G1289" s="14">
        <v>1653017369775</v>
      </c>
      <c r="H1289" s="55">
        <v>0.46402777777777798</v>
      </c>
      <c r="I1289" s="33">
        <v>44890.464027777802</v>
      </c>
      <c r="J1289" s="58">
        <v>44890</v>
      </c>
      <c r="K1289" s="13" t="s">
        <v>213</v>
      </c>
      <c r="L1289" s="13" t="s">
        <v>30</v>
      </c>
      <c r="M1289" s="13" t="s">
        <v>826</v>
      </c>
      <c r="N1289" s="13" t="s">
        <v>206</v>
      </c>
      <c r="O1289" s="33" t="s">
        <v>38</v>
      </c>
      <c r="P1289" s="58" t="s">
        <v>38</v>
      </c>
      <c r="Q1289" s="33" t="s">
        <v>207</v>
      </c>
      <c r="R1289" s="14" t="s">
        <v>38</v>
      </c>
      <c r="S1289" s="13" t="s">
        <v>216</v>
      </c>
      <c r="T1289" s="13" t="s">
        <v>278</v>
      </c>
      <c r="U1289" s="33">
        <f t="shared" ca="1" si="240"/>
        <v>45744.56914039352</v>
      </c>
      <c r="V1289" s="13" t="str">
        <f t="shared" si="241"/>
        <v>Bangalore</v>
      </c>
      <c r="W1289" s="13" t="str">
        <f t="shared" si="242"/>
        <v>DOMI</v>
      </c>
      <c r="X1289" s="13">
        <f t="shared" si="243"/>
        <v>11</v>
      </c>
      <c r="Y1289" s="13" t="str">
        <f>IFERROR(VLOOKUP(C1289,ReceivingTeam[],2,FALSE),"HelpDesk")</f>
        <v>HelpDesk</v>
      </c>
      <c r="Z1289" s="67">
        <f t="shared" si="244"/>
        <v>44893.776527777802</v>
      </c>
      <c r="AA1289" s="68">
        <f t="shared" si="245"/>
        <v>44890</v>
      </c>
      <c r="AB1289" s="69" t="b">
        <f t="shared" si="246"/>
        <v>1</v>
      </c>
      <c r="AC1289" s="70">
        <f t="shared" si="247"/>
        <v>3</v>
      </c>
      <c r="AD1289" s="67">
        <f t="shared" si="248"/>
        <v>44893.776527777802</v>
      </c>
      <c r="AE1289" s="67">
        <f>VLOOKUP(V1289,'Branch Wise Work Timelines'!C:G,3,FALSE)+AA1289</f>
        <v>44890.416666666664</v>
      </c>
      <c r="AF1289" s="67">
        <f>IF(V1289="Bangalore",VLOOKUP(V1289,'Branch Wise Work Timelines'!C:G,4,FALSE)+AA1289+1,IF(V1289="Mumbai",VLOOKUP(V1289,'Branch Wise Work Timelines'!C:G,4,FALSE)+AA1289+1,VLOOKUP(V1289,'Branch Wise Work Timelines'!C:G,4,FALSE)+AA1289))</f>
        <v>44891.104166666664</v>
      </c>
      <c r="AG1289" s="67">
        <f>WORKDAY.INTL(AA1289,1,11)+VLOOKUP(V1289,'Branch Wise Work Timelines'!C:G,3,FALSE)</f>
        <v>44891.416666666664</v>
      </c>
      <c r="AH1289" s="69" t="str">
        <f t="shared" ca="1" si="249"/>
        <v>Out of TAT</v>
      </c>
      <c r="AI1289" s="69">
        <f t="shared" ca="1" si="250"/>
        <v>20420</v>
      </c>
      <c r="AJ1289" s="69" t="str">
        <f ca="1">IF(AI1289&lt;0,"0-12",IFERROR(VLOOKUP(AI1289,Breakup[],2,FALSE),"&gt;24"))</f>
        <v>&gt;24</v>
      </c>
      <c r="AK1289" s="69" t="str">
        <f>VLOOKUP(V1289,Master!B:D,3,FALSE)</f>
        <v>South</v>
      </c>
      <c r="AL1289" s="69" t="str">
        <f t="shared" si="251"/>
        <v>Bangalore</v>
      </c>
    </row>
    <row r="1290" spans="1:38">
      <c r="A1290" s="13" t="s">
        <v>2884</v>
      </c>
      <c r="B1290" s="54">
        <v>44695.663242442097</v>
      </c>
      <c r="C1290" s="13" t="s">
        <v>826</v>
      </c>
      <c r="D1290" s="13">
        <v>602</v>
      </c>
      <c r="E1290" s="13" t="s">
        <v>2885</v>
      </c>
      <c r="F1290" s="13" t="s">
        <v>24</v>
      </c>
      <c r="G1290" s="14">
        <v>1653017369775</v>
      </c>
      <c r="H1290" s="55">
        <v>0.177395833333333</v>
      </c>
      <c r="I1290" s="33">
        <v>44887.1773958333</v>
      </c>
      <c r="J1290" s="58">
        <v>44887</v>
      </c>
      <c r="K1290" s="13" t="s">
        <v>213</v>
      </c>
      <c r="L1290" s="13" t="s">
        <v>30</v>
      </c>
      <c r="M1290" s="13" t="s">
        <v>826</v>
      </c>
      <c r="N1290" s="13" t="s">
        <v>206</v>
      </c>
      <c r="O1290" s="33" t="s">
        <v>38</v>
      </c>
      <c r="P1290" s="58" t="s">
        <v>38</v>
      </c>
      <c r="Q1290" s="33" t="s">
        <v>207</v>
      </c>
      <c r="R1290" s="14" t="s">
        <v>38</v>
      </c>
      <c r="S1290" s="13" t="s">
        <v>216</v>
      </c>
      <c r="T1290" s="13" t="s">
        <v>278</v>
      </c>
      <c r="U1290" s="33">
        <f t="shared" ca="1" si="240"/>
        <v>45744.56914039352</v>
      </c>
      <c r="V1290" s="13" t="str">
        <f t="shared" si="241"/>
        <v>Bangalore</v>
      </c>
      <c r="W1290" s="13" t="str">
        <f t="shared" si="242"/>
        <v>DOMI</v>
      </c>
      <c r="X1290" s="13">
        <f t="shared" si="243"/>
        <v>4</v>
      </c>
      <c r="Y1290" s="13" t="str">
        <f>IFERROR(VLOOKUP(C1290,ReceivingTeam[],2,FALSE),"HelpDesk")</f>
        <v>HelpDesk</v>
      </c>
      <c r="Z1290" s="67">
        <f t="shared" si="244"/>
        <v>44890.729166666664</v>
      </c>
      <c r="AA1290" s="68">
        <f t="shared" si="245"/>
        <v>44887</v>
      </c>
      <c r="AB1290" s="69" t="b">
        <f t="shared" si="246"/>
        <v>1</v>
      </c>
      <c r="AC1290" s="70">
        <f t="shared" si="247"/>
        <v>3</v>
      </c>
      <c r="AD1290" s="67">
        <f t="shared" si="248"/>
        <v>44890.729166666664</v>
      </c>
      <c r="AE1290" s="67">
        <f>VLOOKUP(V1290,'Branch Wise Work Timelines'!C:G,3,FALSE)+AA1290</f>
        <v>44887.416666666664</v>
      </c>
      <c r="AF1290" s="67">
        <f>IF(V1290="Bangalore",VLOOKUP(V1290,'Branch Wise Work Timelines'!C:G,4,FALSE)+AA1290+1,IF(V1290="Mumbai",VLOOKUP(V1290,'Branch Wise Work Timelines'!C:G,4,FALSE)+AA1290+1,VLOOKUP(V1290,'Branch Wise Work Timelines'!C:G,4,FALSE)+AA1290))</f>
        <v>44888.104166666664</v>
      </c>
      <c r="AG1290" s="67">
        <f>WORKDAY.INTL(AA1290,1,11)+VLOOKUP(V1290,'Branch Wise Work Timelines'!C:G,3,FALSE)</f>
        <v>44888.416666666664</v>
      </c>
      <c r="AH1290" s="69" t="str">
        <f t="shared" ca="1" si="249"/>
        <v>Out of TAT</v>
      </c>
      <c r="AI1290" s="69">
        <f t="shared" ca="1" si="250"/>
        <v>20493</v>
      </c>
      <c r="AJ1290" s="69" t="str">
        <f ca="1">IF(AI1290&lt;0,"0-12",IFERROR(VLOOKUP(AI1290,Breakup[],2,FALSE),"&gt;24"))</f>
        <v>&gt;24</v>
      </c>
      <c r="AK1290" s="69" t="str">
        <f>VLOOKUP(V1290,Master!B:D,3,FALSE)</f>
        <v>South</v>
      </c>
      <c r="AL1290" s="69" t="str">
        <f t="shared" si="251"/>
        <v>Bangalore</v>
      </c>
    </row>
    <row r="1291" spans="1:38">
      <c r="A1291" s="13" t="s">
        <v>2886</v>
      </c>
      <c r="B1291" s="54">
        <v>44700.778807326402</v>
      </c>
      <c r="C1291" s="13" t="s">
        <v>2595</v>
      </c>
      <c r="D1291" s="13">
        <v>500</v>
      </c>
      <c r="E1291" s="13" t="s">
        <v>2887</v>
      </c>
      <c r="F1291" s="13" t="s">
        <v>24</v>
      </c>
      <c r="G1291" s="14">
        <v>1653018475367</v>
      </c>
      <c r="H1291" s="55">
        <v>0.41381944444444402</v>
      </c>
      <c r="I1291" s="33">
        <v>44891.413819444402</v>
      </c>
      <c r="J1291" s="58">
        <v>44891</v>
      </c>
      <c r="K1291" s="13" t="s">
        <v>213</v>
      </c>
      <c r="L1291" s="13" t="s">
        <v>30</v>
      </c>
      <c r="M1291" s="13" t="s">
        <v>826</v>
      </c>
      <c r="N1291" s="13" t="s">
        <v>206</v>
      </c>
      <c r="O1291" s="33">
        <v>44891.895300925898</v>
      </c>
      <c r="P1291" s="58">
        <v>44891</v>
      </c>
      <c r="Q1291" s="33" t="s">
        <v>237</v>
      </c>
      <c r="R1291" s="14">
        <v>403</v>
      </c>
      <c r="S1291" s="13" t="s">
        <v>216</v>
      </c>
      <c r="T1291" s="13" t="s">
        <v>278</v>
      </c>
      <c r="U1291" s="33">
        <f t="shared" ca="1" si="240"/>
        <v>45744.56914039352</v>
      </c>
      <c r="V1291" s="13" t="str">
        <f t="shared" si="241"/>
        <v>Bangalore</v>
      </c>
      <c r="W1291" s="13" t="str">
        <f t="shared" si="242"/>
        <v>DOMI</v>
      </c>
      <c r="X1291" s="13">
        <f t="shared" si="243"/>
        <v>9</v>
      </c>
      <c r="Y1291" s="13" t="str">
        <f>IFERROR(VLOOKUP(C1291,ReceivingTeam[],2,FALSE),"HelpDesk")</f>
        <v>HelpDesk</v>
      </c>
      <c r="Z1291" s="67">
        <f t="shared" si="244"/>
        <v>44895.729166666664</v>
      </c>
      <c r="AA1291" s="68">
        <f t="shared" si="245"/>
        <v>44891</v>
      </c>
      <c r="AB1291" s="69" t="b">
        <f t="shared" si="246"/>
        <v>1</v>
      </c>
      <c r="AC1291" s="70">
        <f t="shared" si="247"/>
        <v>3</v>
      </c>
      <c r="AD1291" s="67">
        <f t="shared" si="248"/>
        <v>44895.729166666664</v>
      </c>
      <c r="AE1291" s="67">
        <f>VLOOKUP(V1291,'Branch Wise Work Timelines'!C:G,3,FALSE)+AA1291</f>
        <v>44891.416666666664</v>
      </c>
      <c r="AF1291" s="67">
        <f>IF(V1291="Bangalore",VLOOKUP(V1291,'Branch Wise Work Timelines'!C:G,4,FALSE)+AA1291+1,IF(V1291="Mumbai",VLOOKUP(V1291,'Branch Wise Work Timelines'!C:G,4,FALSE)+AA1291+1,VLOOKUP(V1291,'Branch Wise Work Timelines'!C:G,4,FALSE)+AA1291))</f>
        <v>44892.104166666664</v>
      </c>
      <c r="AG1291" s="67">
        <f>WORKDAY.INTL(AA1291,1,11)+VLOOKUP(V1291,'Branch Wise Work Timelines'!C:G,3,FALSE)</f>
        <v>44893.416666666664</v>
      </c>
      <c r="AH1291" s="69" t="str">
        <f t="shared" si="249"/>
        <v>Met</v>
      </c>
      <c r="AI1291" s="69">
        <f t="shared" ca="1" si="250"/>
        <v>20373</v>
      </c>
      <c r="AJ1291" s="69" t="str">
        <f ca="1">IF(AI1291&lt;0,"0-12",IFERROR(VLOOKUP(AI1291,Breakup[],2,FALSE),"&gt;24"))</f>
        <v>&gt;24</v>
      </c>
      <c r="AK1291" s="69" t="str">
        <f>VLOOKUP(V1291,Master!B:D,3,FALSE)</f>
        <v>South</v>
      </c>
      <c r="AL1291" s="69" t="str">
        <f t="shared" si="251"/>
        <v>Bangalore</v>
      </c>
    </row>
    <row r="1292" spans="1:38">
      <c r="A1292" s="13" t="s">
        <v>2888</v>
      </c>
      <c r="B1292" s="54">
        <v>44695.663828391203</v>
      </c>
      <c r="C1292" s="13" t="s">
        <v>826</v>
      </c>
      <c r="D1292" s="13">
        <v>745</v>
      </c>
      <c r="E1292" s="13" t="s">
        <v>2889</v>
      </c>
      <c r="F1292" s="13" t="s">
        <v>24</v>
      </c>
      <c r="G1292" s="14">
        <v>1653017369775</v>
      </c>
      <c r="H1292" s="55">
        <v>0.85281249999999997</v>
      </c>
      <c r="I1292" s="33">
        <v>44891.852812500001</v>
      </c>
      <c r="J1292" s="58">
        <v>44891</v>
      </c>
      <c r="K1292" s="13" t="s">
        <v>213</v>
      </c>
      <c r="L1292" s="13" t="s">
        <v>30</v>
      </c>
      <c r="M1292" s="13" t="s">
        <v>826</v>
      </c>
      <c r="N1292" s="13" t="s">
        <v>206</v>
      </c>
      <c r="O1292" s="33">
        <v>44891.1818055556</v>
      </c>
      <c r="P1292" s="58">
        <v>44891</v>
      </c>
      <c r="Q1292" s="33" t="s">
        <v>237</v>
      </c>
      <c r="R1292" s="14">
        <v>775</v>
      </c>
      <c r="S1292" s="13" t="s">
        <v>216</v>
      </c>
      <c r="T1292" s="13" t="s">
        <v>278</v>
      </c>
      <c r="U1292" s="33">
        <f t="shared" ca="1" si="240"/>
        <v>45744.56914039352</v>
      </c>
      <c r="V1292" s="13" t="str">
        <f t="shared" si="241"/>
        <v>Bangalore</v>
      </c>
      <c r="W1292" s="13" t="str">
        <f t="shared" si="242"/>
        <v>DOMI</v>
      </c>
      <c r="X1292" s="13">
        <f t="shared" si="243"/>
        <v>20</v>
      </c>
      <c r="Y1292" s="13" t="str">
        <f>IFERROR(VLOOKUP(C1292,ReceivingTeam[],2,FALSE),"HelpDesk")</f>
        <v>HelpDesk</v>
      </c>
      <c r="Z1292" s="67">
        <f t="shared" si="244"/>
        <v>44896.165312500001</v>
      </c>
      <c r="AA1292" s="68">
        <f t="shared" si="245"/>
        <v>44891</v>
      </c>
      <c r="AB1292" s="69" t="b">
        <f t="shared" si="246"/>
        <v>1</v>
      </c>
      <c r="AC1292" s="70">
        <f t="shared" si="247"/>
        <v>3</v>
      </c>
      <c r="AD1292" s="67">
        <f t="shared" si="248"/>
        <v>44896.165312500001</v>
      </c>
      <c r="AE1292" s="67">
        <f>VLOOKUP(V1292,'Branch Wise Work Timelines'!C:G,3,FALSE)+AA1292</f>
        <v>44891.416666666664</v>
      </c>
      <c r="AF1292" s="67">
        <f>IF(V1292="Bangalore",VLOOKUP(V1292,'Branch Wise Work Timelines'!C:G,4,FALSE)+AA1292+1,IF(V1292="Mumbai",VLOOKUP(V1292,'Branch Wise Work Timelines'!C:G,4,FALSE)+AA1292+1,VLOOKUP(V1292,'Branch Wise Work Timelines'!C:G,4,FALSE)+AA1292))</f>
        <v>44892.104166666664</v>
      </c>
      <c r="AG1292" s="67">
        <f>WORKDAY.INTL(AA1292,1,11)+VLOOKUP(V1292,'Branch Wise Work Timelines'!C:G,3,FALSE)</f>
        <v>44893.416666666664</v>
      </c>
      <c r="AH1292" s="69" t="str">
        <f t="shared" si="249"/>
        <v>Met</v>
      </c>
      <c r="AI1292" s="69">
        <f t="shared" ca="1" si="250"/>
        <v>20362</v>
      </c>
      <c r="AJ1292" s="69" t="str">
        <f ca="1">IF(AI1292&lt;0,"0-12",IFERROR(VLOOKUP(AI1292,Breakup[],2,FALSE),"&gt;24"))</f>
        <v>&gt;24</v>
      </c>
      <c r="AK1292" s="69" t="str">
        <f>VLOOKUP(V1292,Master!B:D,3,FALSE)</f>
        <v>South</v>
      </c>
      <c r="AL1292" s="69" t="str">
        <f t="shared" si="251"/>
        <v>Bangalore</v>
      </c>
    </row>
    <row r="1293" spans="1:38">
      <c r="A1293" s="13" t="s">
        <v>2890</v>
      </c>
      <c r="B1293" s="54">
        <v>44695.664420219902</v>
      </c>
      <c r="C1293" s="13" t="s">
        <v>826</v>
      </c>
      <c r="D1293" s="13">
        <v>1280</v>
      </c>
      <c r="E1293" s="13" t="s">
        <v>2891</v>
      </c>
      <c r="F1293" s="13" t="s">
        <v>24</v>
      </c>
      <c r="G1293" s="14">
        <v>1653017369775</v>
      </c>
      <c r="H1293" s="55">
        <v>0.37479166666666702</v>
      </c>
      <c r="I1293" s="33">
        <v>44883.374791666698</v>
      </c>
      <c r="J1293" s="58">
        <v>44883</v>
      </c>
      <c r="K1293" s="13" t="s">
        <v>213</v>
      </c>
      <c r="L1293" s="13" t="s">
        <v>30</v>
      </c>
      <c r="M1293" s="13" t="s">
        <v>826</v>
      </c>
      <c r="N1293" s="13" t="s">
        <v>206</v>
      </c>
      <c r="O1293" s="33" t="s">
        <v>38</v>
      </c>
      <c r="P1293" s="58" t="s">
        <v>38</v>
      </c>
      <c r="Q1293" s="33" t="s">
        <v>207</v>
      </c>
      <c r="R1293" s="14" t="s">
        <v>38</v>
      </c>
      <c r="S1293" s="13" t="s">
        <v>216</v>
      </c>
      <c r="T1293" s="13" t="s">
        <v>278</v>
      </c>
      <c r="U1293" s="33">
        <f t="shared" ca="1" si="240"/>
        <v>45744.56914039352</v>
      </c>
      <c r="V1293" s="13" t="str">
        <f t="shared" si="241"/>
        <v>Bangalore</v>
      </c>
      <c r="W1293" s="13" t="str">
        <f t="shared" si="242"/>
        <v>DOMI</v>
      </c>
      <c r="X1293" s="13">
        <f t="shared" si="243"/>
        <v>8</v>
      </c>
      <c r="Y1293" s="13" t="str">
        <f>IFERROR(VLOOKUP(C1293,ReceivingTeam[],2,FALSE),"HelpDesk")</f>
        <v>HelpDesk</v>
      </c>
      <c r="Z1293" s="67">
        <f t="shared" si="244"/>
        <v>44886.729166666664</v>
      </c>
      <c r="AA1293" s="68">
        <f t="shared" si="245"/>
        <v>44883</v>
      </c>
      <c r="AB1293" s="69" t="b">
        <f t="shared" si="246"/>
        <v>1</v>
      </c>
      <c r="AC1293" s="70">
        <f t="shared" si="247"/>
        <v>3</v>
      </c>
      <c r="AD1293" s="67">
        <f t="shared" si="248"/>
        <v>44886.729166666664</v>
      </c>
      <c r="AE1293" s="67">
        <f>VLOOKUP(V1293,'Branch Wise Work Timelines'!C:G,3,FALSE)+AA1293</f>
        <v>44883.416666666664</v>
      </c>
      <c r="AF1293" s="67">
        <f>IF(V1293="Bangalore",VLOOKUP(V1293,'Branch Wise Work Timelines'!C:G,4,FALSE)+AA1293+1,IF(V1293="Mumbai",VLOOKUP(V1293,'Branch Wise Work Timelines'!C:G,4,FALSE)+AA1293+1,VLOOKUP(V1293,'Branch Wise Work Timelines'!C:G,4,FALSE)+AA1293))</f>
        <v>44884.104166666664</v>
      </c>
      <c r="AG1293" s="67">
        <f>WORKDAY.INTL(AA1293,1,11)+VLOOKUP(V1293,'Branch Wise Work Timelines'!C:G,3,FALSE)</f>
        <v>44884.416666666664</v>
      </c>
      <c r="AH1293" s="69" t="str">
        <f t="shared" ca="1" si="249"/>
        <v>Out of TAT</v>
      </c>
      <c r="AI1293" s="69">
        <f t="shared" ca="1" si="250"/>
        <v>20589</v>
      </c>
      <c r="AJ1293" s="69" t="str">
        <f ca="1">IF(AI1293&lt;0,"0-12",IFERROR(VLOOKUP(AI1293,Breakup[],2,FALSE),"&gt;24"))</f>
        <v>&gt;24</v>
      </c>
      <c r="AK1293" s="69" t="str">
        <f>VLOOKUP(V1293,Master!B:D,3,FALSE)</f>
        <v>South</v>
      </c>
      <c r="AL1293" s="69" t="str">
        <f t="shared" si="251"/>
        <v>Bangalore</v>
      </c>
    </row>
    <row r="1294" spans="1:38">
      <c r="A1294" s="13" t="s">
        <v>2892</v>
      </c>
      <c r="B1294" s="54">
        <v>44695.664824652798</v>
      </c>
      <c r="C1294" s="13" t="s">
        <v>826</v>
      </c>
      <c r="D1294" s="13">
        <v>725</v>
      </c>
      <c r="E1294" s="13" t="s">
        <v>2893</v>
      </c>
      <c r="F1294" s="13" t="s">
        <v>24</v>
      </c>
      <c r="G1294" s="14">
        <v>1653017369775</v>
      </c>
      <c r="H1294" s="55">
        <v>0.126770833333333</v>
      </c>
      <c r="I1294" s="33">
        <v>44882.126770833303</v>
      </c>
      <c r="J1294" s="58">
        <v>44882</v>
      </c>
      <c r="K1294" s="13" t="s">
        <v>213</v>
      </c>
      <c r="L1294" s="13" t="s">
        <v>30</v>
      </c>
      <c r="M1294" s="13" t="s">
        <v>826</v>
      </c>
      <c r="N1294" s="13" t="s">
        <v>206</v>
      </c>
      <c r="O1294" s="33" t="s">
        <v>38</v>
      </c>
      <c r="P1294" s="58" t="s">
        <v>38</v>
      </c>
      <c r="Q1294" s="33" t="s">
        <v>207</v>
      </c>
      <c r="R1294" s="14" t="s">
        <v>38</v>
      </c>
      <c r="S1294" s="13" t="s">
        <v>216</v>
      </c>
      <c r="T1294" s="13" t="s">
        <v>278</v>
      </c>
      <c r="U1294" s="33">
        <f t="shared" ca="1" si="240"/>
        <v>45744.56914039352</v>
      </c>
      <c r="V1294" s="13" t="str">
        <f t="shared" si="241"/>
        <v>Bangalore</v>
      </c>
      <c r="W1294" s="13" t="str">
        <f t="shared" si="242"/>
        <v>DOMI</v>
      </c>
      <c r="X1294" s="13">
        <f t="shared" si="243"/>
        <v>3</v>
      </c>
      <c r="Y1294" s="13" t="str">
        <f>IFERROR(VLOOKUP(C1294,ReceivingTeam[],2,FALSE),"HelpDesk")</f>
        <v>HelpDesk</v>
      </c>
      <c r="Z1294" s="67">
        <f t="shared" si="244"/>
        <v>44885.729166666664</v>
      </c>
      <c r="AA1294" s="68">
        <f t="shared" si="245"/>
        <v>44882</v>
      </c>
      <c r="AB1294" s="69" t="b">
        <f t="shared" si="246"/>
        <v>1</v>
      </c>
      <c r="AC1294" s="70">
        <f t="shared" si="247"/>
        <v>3</v>
      </c>
      <c r="AD1294" s="67">
        <f t="shared" si="248"/>
        <v>44885.729166666664</v>
      </c>
      <c r="AE1294" s="67">
        <f>VLOOKUP(V1294,'Branch Wise Work Timelines'!C:G,3,FALSE)+AA1294</f>
        <v>44882.416666666664</v>
      </c>
      <c r="AF1294" s="67">
        <f>IF(V1294="Bangalore",VLOOKUP(V1294,'Branch Wise Work Timelines'!C:G,4,FALSE)+AA1294+1,IF(V1294="Mumbai",VLOOKUP(V1294,'Branch Wise Work Timelines'!C:G,4,FALSE)+AA1294+1,VLOOKUP(V1294,'Branch Wise Work Timelines'!C:G,4,FALSE)+AA1294))</f>
        <v>44883.104166666664</v>
      </c>
      <c r="AG1294" s="67">
        <f>WORKDAY.INTL(AA1294,1,11)+VLOOKUP(V1294,'Branch Wise Work Timelines'!C:G,3,FALSE)</f>
        <v>44883.416666666664</v>
      </c>
      <c r="AH1294" s="69" t="str">
        <f t="shared" ca="1" si="249"/>
        <v>Out of TAT</v>
      </c>
      <c r="AI1294" s="69">
        <f t="shared" ca="1" si="250"/>
        <v>20613</v>
      </c>
      <c r="AJ1294" s="69" t="str">
        <f ca="1">IF(AI1294&lt;0,"0-12",IFERROR(VLOOKUP(AI1294,Breakup[],2,FALSE),"&gt;24"))</f>
        <v>&gt;24</v>
      </c>
      <c r="AK1294" s="69" t="str">
        <f>VLOOKUP(V1294,Master!B:D,3,FALSE)</f>
        <v>South</v>
      </c>
      <c r="AL1294" s="69" t="str">
        <f t="shared" si="251"/>
        <v>Bangalore</v>
      </c>
    </row>
    <row r="1295" spans="1:38">
      <c r="A1295" s="13" t="s">
        <v>2894</v>
      </c>
      <c r="B1295" s="54">
        <v>44695.665304166701</v>
      </c>
      <c r="C1295" s="13" t="s">
        <v>826</v>
      </c>
      <c r="D1295" s="13">
        <v>699</v>
      </c>
      <c r="E1295" s="13" t="s">
        <v>2895</v>
      </c>
      <c r="F1295" s="13" t="s">
        <v>24</v>
      </c>
      <c r="G1295" s="14">
        <v>1653017369775</v>
      </c>
      <c r="H1295" s="55">
        <v>0.94289351851851899</v>
      </c>
      <c r="I1295" s="33">
        <v>44882.942893518499</v>
      </c>
      <c r="J1295" s="58">
        <v>44882</v>
      </c>
      <c r="K1295" s="13" t="s">
        <v>213</v>
      </c>
      <c r="L1295" s="13" t="s">
        <v>30</v>
      </c>
      <c r="M1295" s="13" t="s">
        <v>826</v>
      </c>
      <c r="N1295" s="13" t="s">
        <v>206</v>
      </c>
      <c r="O1295" s="33" t="s">
        <v>38</v>
      </c>
      <c r="P1295" s="58" t="s">
        <v>38</v>
      </c>
      <c r="Q1295" s="33" t="s">
        <v>207</v>
      </c>
      <c r="R1295" s="14" t="s">
        <v>38</v>
      </c>
      <c r="S1295" s="13" t="s">
        <v>216</v>
      </c>
      <c r="T1295" s="13" t="s">
        <v>278</v>
      </c>
      <c r="U1295" s="33">
        <f t="shared" ca="1" si="240"/>
        <v>45744.56914039352</v>
      </c>
      <c r="V1295" s="13" t="str">
        <f t="shared" si="241"/>
        <v>Bangalore</v>
      </c>
      <c r="W1295" s="13" t="str">
        <f t="shared" si="242"/>
        <v>DOMI</v>
      </c>
      <c r="X1295" s="13">
        <f t="shared" si="243"/>
        <v>22</v>
      </c>
      <c r="Y1295" s="13" t="str">
        <f>IFERROR(VLOOKUP(C1295,ReceivingTeam[],2,FALSE),"HelpDesk")</f>
        <v>HelpDesk</v>
      </c>
      <c r="Z1295" s="67">
        <f t="shared" si="244"/>
        <v>44886.255393518499</v>
      </c>
      <c r="AA1295" s="68">
        <f t="shared" si="245"/>
        <v>44882</v>
      </c>
      <c r="AB1295" s="69" t="b">
        <f t="shared" si="246"/>
        <v>1</v>
      </c>
      <c r="AC1295" s="70">
        <f t="shared" si="247"/>
        <v>3</v>
      </c>
      <c r="AD1295" s="67">
        <f t="shared" si="248"/>
        <v>44886.255393518499</v>
      </c>
      <c r="AE1295" s="67">
        <f>VLOOKUP(V1295,'Branch Wise Work Timelines'!C:G,3,FALSE)+AA1295</f>
        <v>44882.416666666664</v>
      </c>
      <c r="AF1295" s="67">
        <f>IF(V1295="Bangalore",VLOOKUP(V1295,'Branch Wise Work Timelines'!C:G,4,FALSE)+AA1295+1,IF(V1295="Mumbai",VLOOKUP(V1295,'Branch Wise Work Timelines'!C:G,4,FALSE)+AA1295+1,VLOOKUP(V1295,'Branch Wise Work Timelines'!C:G,4,FALSE)+AA1295))</f>
        <v>44883.104166666664</v>
      </c>
      <c r="AG1295" s="67">
        <f>WORKDAY.INTL(AA1295,1,11)+VLOOKUP(V1295,'Branch Wise Work Timelines'!C:G,3,FALSE)</f>
        <v>44883.416666666664</v>
      </c>
      <c r="AH1295" s="69" t="str">
        <f t="shared" ca="1" si="249"/>
        <v>Out of TAT</v>
      </c>
      <c r="AI1295" s="69">
        <f t="shared" ca="1" si="250"/>
        <v>20600</v>
      </c>
      <c r="AJ1295" s="69" t="str">
        <f ca="1">IF(AI1295&lt;0,"0-12",IFERROR(VLOOKUP(AI1295,Breakup[],2,FALSE),"&gt;24"))</f>
        <v>&gt;24</v>
      </c>
      <c r="AK1295" s="69" t="str">
        <f>VLOOKUP(V1295,Master!B:D,3,FALSE)</f>
        <v>South</v>
      </c>
      <c r="AL1295" s="69" t="str">
        <f t="shared" si="251"/>
        <v>Bangalore</v>
      </c>
    </row>
    <row r="1296" spans="1:38">
      <c r="A1296" s="13" t="s">
        <v>2896</v>
      </c>
      <c r="B1296" s="54">
        <v>44695.668041747696</v>
      </c>
      <c r="C1296" s="13" t="s">
        <v>826</v>
      </c>
      <c r="D1296" s="13">
        <v>1921</v>
      </c>
      <c r="E1296" s="13" t="s">
        <v>2897</v>
      </c>
      <c r="F1296" s="13" t="s">
        <v>24</v>
      </c>
      <c r="G1296" s="14">
        <v>1653017369775</v>
      </c>
      <c r="H1296" s="55">
        <v>0.95394675925925898</v>
      </c>
      <c r="I1296" s="33">
        <v>44887.953946759299</v>
      </c>
      <c r="J1296" s="58">
        <v>44887</v>
      </c>
      <c r="K1296" s="13" t="s">
        <v>213</v>
      </c>
      <c r="L1296" s="13" t="s">
        <v>30</v>
      </c>
      <c r="M1296" s="13" t="s">
        <v>826</v>
      </c>
      <c r="N1296" s="13" t="s">
        <v>206</v>
      </c>
      <c r="O1296" s="33" t="s">
        <v>38</v>
      </c>
      <c r="P1296" s="58" t="s">
        <v>38</v>
      </c>
      <c r="Q1296" s="33" t="s">
        <v>207</v>
      </c>
      <c r="R1296" s="14" t="s">
        <v>38</v>
      </c>
      <c r="S1296" s="13" t="s">
        <v>216</v>
      </c>
      <c r="T1296" s="13" t="s">
        <v>278</v>
      </c>
      <c r="U1296" s="33">
        <f t="shared" ca="1" si="240"/>
        <v>45744.56914039352</v>
      </c>
      <c r="V1296" s="13" t="str">
        <f t="shared" si="241"/>
        <v>Bangalore</v>
      </c>
      <c r="W1296" s="13" t="str">
        <f t="shared" si="242"/>
        <v>DOMI</v>
      </c>
      <c r="X1296" s="13">
        <f t="shared" si="243"/>
        <v>22</v>
      </c>
      <c r="Y1296" s="13" t="str">
        <f>IFERROR(VLOOKUP(C1296,ReceivingTeam[],2,FALSE),"HelpDesk")</f>
        <v>HelpDesk</v>
      </c>
      <c r="Z1296" s="67">
        <f t="shared" si="244"/>
        <v>44891.266446759299</v>
      </c>
      <c r="AA1296" s="68">
        <f t="shared" si="245"/>
        <v>44887</v>
      </c>
      <c r="AB1296" s="69" t="b">
        <f t="shared" si="246"/>
        <v>1</v>
      </c>
      <c r="AC1296" s="70">
        <f t="shared" si="247"/>
        <v>3</v>
      </c>
      <c r="AD1296" s="67">
        <f t="shared" si="248"/>
        <v>44891.266446759299</v>
      </c>
      <c r="AE1296" s="67">
        <f>VLOOKUP(V1296,'Branch Wise Work Timelines'!C:G,3,FALSE)+AA1296</f>
        <v>44887.416666666664</v>
      </c>
      <c r="AF1296" s="67">
        <f>IF(V1296="Bangalore",VLOOKUP(V1296,'Branch Wise Work Timelines'!C:G,4,FALSE)+AA1296+1,IF(V1296="Mumbai",VLOOKUP(V1296,'Branch Wise Work Timelines'!C:G,4,FALSE)+AA1296+1,VLOOKUP(V1296,'Branch Wise Work Timelines'!C:G,4,FALSE)+AA1296))</f>
        <v>44888.104166666664</v>
      </c>
      <c r="AG1296" s="67">
        <f>WORKDAY.INTL(AA1296,1,11)+VLOOKUP(V1296,'Branch Wise Work Timelines'!C:G,3,FALSE)</f>
        <v>44888.416666666664</v>
      </c>
      <c r="AH1296" s="69" t="str">
        <f t="shared" ca="1" si="249"/>
        <v>Out of TAT</v>
      </c>
      <c r="AI1296" s="69">
        <f t="shared" ca="1" si="250"/>
        <v>20480</v>
      </c>
      <c r="AJ1296" s="69" t="str">
        <f ca="1">IF(AI1296&lt;0,"0-12",IFERROR(VLOOKUP(AI1296,Breakup[],2,FALSE),"&gt;24"))</f>
        <v>&gt;24</v>
      </c>
      <c r="AK1296" s="69" t="str">
        <f>VLOOKUP(V1296,Master!B:D,3,FALSE)</f>
        <v>South</v>
      </c>
      <c r="AL1296" s="69" t="str">
        <f t="shared" si="251"/>
        <v>Bangalore</v>
      </c>
    </row>
    <row r="1297" spans="1:38">
      <c r="A1297" s="13" t="s">
        <v>2898</v>
      </c>
      <c r="B1297" s="54">
        <v>44700.785499155099</v>
      </c>
      <c r="C1297" s="13" t="s">
        <v>2595</v>
      </c>
      <c r="D1297" s="13">
        <v>1523</v>
      </c>
      <c r="E1297" s="13" t="s">
        <v>2899</v>
      </c>
      <c r="F1297" s="13" t="s">
        <v>24</v>
      </c>
      <c r="G1297" s="14">
        <v>1653018475367</v>
      </c>
      <c r="H1297" s="55">
        <v>7.4398148148148102E-2</v>
      </c>
      <c r="I1297" s="33">
        <v>44889.074398148201</v>
      </c>
      <c r="J1297" s="58">
        <v>44889</v>
      </c>
      <c r="K1297" s="13" t="s">
        <v>213</v>
      </c>
      <c r="L1297" s="13" t="s">
        <v>30</v>
      </c>
      <c r="M1297" s="13" t="s">
        <v>826</v>
      </c>
      <c r="N1297" s="13" t="s">
        <v>206</v>
      </c>
      <c r="O1297" s="33" t="s">
        <v>38</v>
      </c>
      <c r="P1297" s="58" t="s">
        <v>38</v>
      </c>
      <c r="Q1297" s="33" t="s">
        <v>207</v>
      </c>
      <c r="R1297" s="14" t="s">
        <v>38</v>
      </c>
      <c r="S1297" s="13" t="s">
        <v>216</v>
      </c>
      <c r="T1297" s="13" t="s">
        <v>278</v>
      </c>
      <c r="U1297" s="33">
        <f t="shared" ca="1" si="240"/>
        <v>45744.56914039352</v>
      </c>
      <c r="V1297" s="13" t="str">
        <f t="shared" si="241"/>
        <v>Bangalore</v>
      </c>
      <c r="W1297" s="13" t="str">
        <f t="shared" si="242"/>
        <v>DOMI</v>
      </c>
      <c r="X1297" s="13">
        <f t="shared" si="243"/>
        <v>1</v>
      </c>
      <c r="Y1297" s="13" t="str">
        <f>IFERROR(VLOOKUP(C1297,ReceivingTeam[],2,FALSE),"HelpDesk")</f>
        <v>HelpDesk</v>
      </c>
      <c r="Z1297" s="67">
        <f t="shared" si="244"/>
        <v>44892.729166666664</v>
      </c>
      <c r="AA1297" s="68">
        <f t="shared" si="245"/>
        <v>44889</v>
      </c>
      <c r="AB1297" s="69" t="b">
        <f t="shared" si="246"/>
        <v>1</v>
      </c>
      <c r="AC1297" s="70">
        <f t="shared" si="247"/>
        <v>3</v>
      </c>
      <c r="AD1297" s="67">
        <f t="shared" si="248"/>
        <v>44892.729166666664</v>
      </c>
      <c r="AE1297" s="67">
        <f>VLOOKUP(V1297,'Branch Wise Work Timelines'!C:G,3,FALSE)+AA1297</f>
        <v>44889.416666666664</v>
      </c>
      <c r="AF1297" s="67">
        <f>IF(V1297="Bangalore",VLOOKUP(V1297,'Branch Wise Work Timelines'!C:G,4,FALSE)+AA1297+1,IF(V1297="Mumbai",VLOOKUP(V1297,'Branch Wise Work Timelines'!C:G,4,FALSE)+AA1297+1,VLOOKUP(V1297,'Branch Wise Work Timelines'!C:G,4,FALSE)+AA1297))</f>
        <v>44890.104166666664</v>
      </c>
      <c r="AG1297" s="67">
        <f>WORKDAY.INTL(AA1297,1,11)+VLOOKUP(V1297,'Branch Wise Work Timelines'!C:G,3,FALSE)</f>
        <v>44890.416666666664</v>
      </c>
      <c r="AH1297" s="69" t="str">
        <f t="shared" ca="1" si="249"/>
        <v>Out of TAT</v>
      </c>
      <c r="AI1297" s="69">
        <f t="shared" ca="1" si="250"/>
        <v>20445</v>
      </c>
      <c r="AJ1297" s="69" t="str">
        <f ca="1">IF(AI1297&lt;0,"0-12",IFERROR(VLOOKUP(AI1297,Breakup[],2,FALSE),"&gt;24"))</f>
        <v>&gt;24</v>
      </c>
      <c r="AK1297" s="69" t="str">
        <f>VLOOKUP(V1297,Master!B:D,3,FALSE)</f>
        <v>South</v>
      </c>
      <c r="AL1297" s="69" t="str">
        <f t="shared" si="251"/>
        <v>Bangalore</v>
      </c>
    </row>
    <row r="1298" spans="1:38">
      <c r="A1298" s="13" t="s">
        <v>2900</v>
      </c>
      <c r="B1298" s="54">
        <v>44695.671443055602</v>
      </c>
      <c r="C1298" s="13" t="s">
        <v>826</v>
      </c>
      <c r="D1298" s="13">
        <v>649</v>
      </c>
      <c r="E1298" s="13" t="s">
        <v>2901</v>
      </c>
      <c r="F1298" s="13" t="s">
        <v>24</v>
      </c>
      <c r="G1298" s="14">
        <v>1653017369775</v>
      </c>
      <c r="H1298" s="55">
        <v>0.65719907407407396</v>
      </c>
      <c r="I1298" s="33">
        <v>44891.657199074099</v>
      </c>
      <c r="J1298" s="58">
        <v>44891</v>
      </c>
      <c r="K1298" s="13" t="s">
        <v>213</v>
      </c>
      <c r="L1298" s="13" t="s">
        <v>30</v>
      </c>
      <c r="M1298" s="13" t="s">
        <v>826</v>
      </c>
      <c r="N1298" s="13" t="s">
        <v>206</v>
      </c>
      <c r="O1298" s="33">
        <v>44891.258993055599</v>
      </c>
      <c r="P1298" s="58">
        <v>44891</v>
      </c>
      <c r="Q1298" s="33" t="s">
        <v>237</v>
      </c>
      <c r="R1298" s="14">
        <v>920</v>
      </c>
      <c r="S1298" s="13" t="s">
        <v>216</v>
      </c>
      <c r="T1298" s="13" t="s">
        <v>278</v>
      </c>
      <c r="U1298" s="33">
        <f t="shared" ca="1" si="240"/>
        <v>45744.56914039352</v>
      </c>
      <c r="V1298" s="13" t="str">
        <f t="shared" si="241"/>
        <v>Bangalore</v>
      </c>
      <c r="W1298" s="13" t="str">
        <f t="shared" si="242"/>
        <v>DOMI</v>
      </c>
      <c r="X1298" s="13">
        <f t="shared" si="243"/>
        <v>15</v>
      </c>
      <c r="Y1298" s="13" t="str">
        <f>IFERROR(VLOOKUP(C1298,ReceivingTeam[],2,FALSE),"HelpDesk")</f>
        <v>HelpDesk</v>
      </c>
      <c r="Z1298" s="67">
        <f t="shared" si="244"/>
        <v>44895.969699074099</v>
      </c>
      <c r="AA1298" s="68">
        <f t="shared" si="245"/>
        <v>44891</v>
      </c>
      <c r="AB1298" s="69" t="b">
        <f t="shared" si="246"/>
        <v>1</v>
      </c>
      <c r="AC1298" s="70">
        <f t="shared" si="247"/>
        <v>3</v>
      </c>
      <c r="AD1298" s="67">
        <f t="shared" si="248"/>
        <v>44895.969699074099</v>
      </c>
      <c r="AE1298" s="67">
        <f>VLOOKUP(V1298,'Branch Wise Work Timelines'!C:G,3,FALSE)+AA1298</f>
        <v>44891.416666666664</v>
      </c>
      <c r="AF1298" s="67">
        <f>IF(V1298="Bangalore",VLOOKUP(V1298,'Branch Wise Work Timelines'!C:G,4,FALSE)+AA1298+1,IF(V1298="Mumbai",VLOOKUP(V1298,'Branch Wise Work Timelines'!C:G,4,FALSE)+AA1298+1,VLOOKUP(V1298,'Branch Wise Work Timelines'!C:G,4,FALSE)+AA1298))</f>
        <v>44892.104166666664</v>
      </c>
      <c r="AG1298" s="67">
        <f>WORKDAY.INTL(AA1298,1,11)+VLOOKUP(V1298,'Branch Wise Work Timelines'!C:G,3,FALSE)</f>
        <v>44893.416666666664</v>
      </c>
      <c r="AH1298" s="69" t="str">
        <f t="shared" si="249"/>
        <v>Met</v>
      </c>
      <c r="AI1298" s="69">
        <f t="shared" ca="1" si="250"/>
        <v>20367</v>
      </c>
      <c r="AJ1298" s="69" t="str">
        <f ca="1">IF(AI1298&lt;0,"0-12",IFERROR(VLOOKUP(AI1298,Breakup[],2,FALSE),"&gt;24"))</f>
        <v>&gt;24</v>
      </c>
      <c r="AK1298" s="69" t="str">
        <f>VLOOKUP(V1298,Master!B:D,3,FALSE)</f>
        <v>South</v>
      </c>
      <c r="AL1298" s="69" t="str">
        <f t="shared" si="251"/>
        <v>Bangalore</v>
      </c>
    </row>
    <row r="1299" spans="1:38">
      <c r="A1299" s="13" t="s">
        <v>2902</v>
      </c>
      <c r="B1299" s="54">
        <v>44695.671986111098</v>
      </c>
      <c r="C1299" s="13" t="s">
        <v>826</v>
      </c>
      <c r="D1299" s="13">
        <v>1761</v>
      </c>
      <c r="E1299" s="13" t="s">
        <v>2903</v>
      </c>
      <c r="F1299" s="13" t="s">
        <v>24</v>
      </c>
      <c r="G1299" s="14">
        <v>1653017369775</v>
      </c>
      <c r="H1299" s="55">
        <v>0.68094907407407401</v>
      </c>
      <c r="I1299" s="33">
        <v>44891.6809490741</v>
      </c>
      <c r="J1299" s="58">
        <v>44891</v>
      </c>
      <c r="K1299" s="13" t="s">
        <v>213</v>
      </c>
      <c r="L1299" s="13" t="s">
        <v>30</v>
      </c>
      <c r="M1299" s="13" t="s">
        <v>826</v>
      </c>
      <c r="N1299" s="13" t="s">
        <v>206</v>
      </c>
      <c r="O1299" s="33">
        <v>44891.9155902778</v>
      </c>
      <c r="P1299" s="58">
        <v>44891</v>
      </c>
      <c r="Q1299" s="33" t="s">
        <v>237</v>
      </c>
      <c r="R1299" s="14">
        <v>715</v>
      </c>
      <c r="S1299" s="13" t="s">
        <v>216</v>
      </c>
      <c r="T1299" s="13" t="s">
        <v>278</v>
      </c>
      <c r="U1299" s="33">
        <f t="shared" ca="1" si="240"/>
        <v>45744.56914039352</v>
      </c>
      <c r="V1299" s="13" t="str">
        <f t="shared" si="241"/>
        <v>Bangalore</v>
      </c>
      <c r="W1299" s="13" t="str">
        <f t="shared" si="242"/>
        <v>DOMI</v>
      </c>
      <c r="X1299" s="13">
        <f t="shared" si="243"/>
        <v>16</v>
      </c>
      <c r="Y1299" s="13" t="str">
        <f>IFERROR(VLOOKUP(C1299,ReceivingTeam[],2,FALSE),"HelpDesk")</f>
        <v>HelpDesk</v>
      </c>
      <c r="Z1299" s="67">
        <f t="shared" si="244"/>
        <v>44895.9934490741</v>
      </c>
      <c r="AA1299" s="68">
        <f t="shared" si="245"/>
        <v>44891</v>
      </c>
      <c r="AB1299" s="69" t="b">
        <f t="shared" si="246"/>
        <v>1</v>
      </c>
      <c r="AC1299" s="70">
        <f t="shared" si="247"/>
        <v>3</v>
      </c>
      <c r="AD1299" s="67">
        <f t="shared" si="248"/>
        <v>44895.9934490741</v>
      </c>
      <c r="AE1299" s="67">
        <f>VLOOKUP(V1299,'Branch Wise Work Timelines'!C:G,3,FALSE)+AA1299</f>
        <v>44891.416666666664</v>
      </c>
      <c r="AF1299" s="67">
        <f>IF(V1299="Bangalore",VLOOKUP(V1299,'Branch Wise Work Timelines'!C:G,4,FALSE)+AA1299+1,IF(V1299="Mumbai",VLOOKUP(V1299,'Branch Wise Work Timelines'!C:G,4,FALSE)+AA1299+1,VLOOKUP(V1299,'Branch Wise Work Timelines'!C:G,4,FALSE)+AA1299))</f>
        <v>44892.104166666664</v>
      </c>
      <c r="AG1299" s="67">
        <f>WORKDAY.INTL(AA1299,1,11)+VLOOKUP(V1299,'Branch Wise Work Timelines'!C:G,3,FALSE)</f>
        <v>44893.416666666664</v>
      </c>
      <c r="AH1299" s="69" t="str">
        <f t="shared" si="249"/>
        <v>Met</v>
      </c>
      <c r="AI1299" s="69">
        <f t="shared" ca="1" si="250"/>
        <v>20366</v>
      </c>
      <c r="AJ1299" s="69" t="str">
        <f ca="1">IF(AI1299&lt;0,"0-12",IFERROR(VLOOKUP(AI1299,Breakup[],2,FALSE),"&gt;24"))</f>
        <v>&gt;24</v>
      </c>
      <c r="AK1299" s="69" t="str">
        <f>VLOOKUP(V1299,Master!B:D,3,FALSE)</f>
        <v>South</v>
      </c>
      <c r="AL1299" s="69" t="str">
        <f t="shared" si="251"/>
        <v>Bangalore</v>
      </c>
    </row>
    <row r="1300" spans="1:38">
      <c r="A1300" s="13" t="s">
        <v>2904</v>
      </c>
      <c r="B1300" s="54">
        <v>44700.774102164403</v>
      </c>
      <c r="C1300" s="13" t="s">
        <v>2595</v>
      </c>
      <c r="D1300" s="13">
        <v>670</v>
      </c>
      <c r="E1300" s="13" t="s">
        <v>2905</v>
      </c>
      <c r="F1300" s="13" t="s">
        <v>24</v>
      </c>
      <c r="G1300" s="14">
        <v>1653018475367</v>
      </c>
      <c r="H1300" s="55">
        <v>0.556840277777778</v>
      </c>
      <c r="I1300" s="33">
        <v>44884.556840277801</v>
      </c>
      <c r="J1300" s="58">
        <v>44884</v>
      </c>
      <c r="K1300" s="13" t="s">
        <v>213</v>
      </c>
      <c r="L1300" s="13" t="s">
        <v>30</v>
      </c>
      <c r="M1300" s="13" t="s">
        <v>826</v>
      </c>
      <c r="N1300" s="13" t="s">
        <v>206</v>
      </c>
      <c r="O1300" s="33" t="s">
        <v>38</v>
      </c>
      <c r="P1300" s="58" t="s">
        <v>38</v>
      </c>
      <c r="Q1300" s="33" t="s">
        <v>207</v>
      </c>
      <c r="R1300" s="14" t="s">
        <v>38</v>
      </c>
      <c r="S1300" s="13" t="s">
        <v>216</v>
      </c>
      <c r="T1300" s="13" t="s">
        <v>278</v>
      </c>
      <c r="U1300" s="33">
        <f t="shared" ca="1" si="240"/>
        <v>45744.56914039352</v>
      </c>
      <c r="V1300" s="13" t="str">
        <f t="shared" si="241"/>
        <v>Bangalore</v>
      </c>
      <c r="W1300" s="13" t="str">
        <f t="shared" si="242"/>
        <v>DOMI</v>
      </c>
      <c r="X1300" s="13">
        <f t="shared" si="243"/>
        <v>13</v>
      </c>
      <c r="Y1300" s="13" t="str">
        <f>IFERROR(VLOOKUP(C1300,ReceivingTeam[],2,FALSE),"HelpDesk")</f>
        <v>HelpDesk</v>
      </c>
      <c r="Z1300" s="67">
        <f t="shared" si="244"/>
        <v>44888.869340277801</v>
      </c>
      <c r="AA1300" s="68">
        <f t="shared" si="245"/>
        <v>44884</v>
      </c>
      <c r="AB1300" s="69" t="b">
        <f t="shared" si="246"/>
        <v>1</v>
      </c>
      <c r="AC1300" s="70">
        <f t="shared" si="247"/>
        <v>3</v>
      </c>
      <c r="AD1300" s="67">
        <f t="shared" si="248"/>
        <v>44888.869340277801</v>
      </c>
      <c r="AE1300" s="67">
        <f>VLOOKUP(V1300,'Branch Wise Work Timelines'!C:G,3,FALSE)+AA1300</f>
        <v>44884.416666666664</v>
      </c>
      <c r="AF1300" s="67">
        <f>IF(V1300="Bangalore",VLOOKUP(V1300,'Branch Wise Work Timelines'!C:G,4,FALSE)+AA1300+1,IF(V1300="Mumbai",VLOOKUP(V1300,'Branch Wise Work Timelines'!C:G,4,FALSE)+AA1300+1,VLOOKUP(V1300,'Branch Wise Work Timelines'!C:G,4,FALSE)+AA1300))</f>
        <v>44885.104166666664</v>
      </c>
      <c r="AG1300" s="67">
        <f>WORKDAY.INTL(AA1300,1,11)+VLOOKUP(V1300,'Branch Wise Work Timelines'!C:G,3,FALSE)</f>
        <v>44886.416666666664</v>
      </c>
      <c r="AH1300" s="69" t="str">
        <f t="shared" ca="1" si="249"/>
        <v>Out of TAT</v>
      </c>
      <c r="AI1300" s="69">
        <f t="shared" ca="1" si="250"/>
        <v>20537</v>
      </c>
      <c r="AJ1300" s="69" t="str">
        <f ca="1">IF(AI1300&lt;0,"0-12",IFERROR(VLOOKUP(AI1300,Breakup[],2,FALSE),"&gt;24"))</f>
        <v>&gt;24</v>
      </c>
      <c r="AK1300" s="69" t="str">
        <f>VLOOKUP(V1300,Master!B:D,3,FALSE)</f>
        <v>South</v>
      </c>
      <c r="AL1300" s="69" t="str">
        <f t="shared" si="251"/>
        <v>Bangalore</v>
      </c>
    </row>
    <row r="1301" spans="1:38">
      <c r="A1301" s="13" t="s">
        <v>2906</v>
      </c>
      <c r="B1301" s="54">
        <v>44700.776817395803</v>
      </c>
      <c r="C1301" s="13" t="s">
        <v>2595</v>
      </c>
      <c r="D1301" s="13">
        <v>1215</v>
      </c>
      <c r="E1301" s="13" t="s">
        <v>2907</v>
      </c>
      <c r="F1301" s="13" t="s">
        <v>24</v>
      </c>
      <c r="G1301" s="14">
        <v>1653018475367</v>
      </c>
      <c r="H1301" s="55">
        <v>0.58511574074074102</v>
      </c>
      <c r="I1301" s="33">
        <v>44890.585115740701</v>
      </c>
      <c r="J1301" s="58">
        <v>44890</v>
      </c>
      <c r="K1301" s="13" t="s">
        <v>213</v>
      </c>
      <c r="L1301" s="13" t="s">
        <v>30</v>
      </c>
      <c r="M1301" s="13" t="s">
        <v>826</v>
      </c>
      <c r="N1301" s="13" t="s">
        <v>206</v>
      </c>
      <c r="O1301" s="33" t="s">
        <v>38</v>
      </c>
      <c r="P1301" s="58" t="s">
        <v>38</v>
      </c>
      <c r="Q1301" s="33" t="s">
        <v>207</v>
      </c>
      <c r="R1301" s="14" t="s">
        <v>38</v>
      </c>
      <c r="S1301" s="13" t="s">
        <v>216</v>
      </c>
      <c r="T1301" s="13" t="s">
        <v>278</v>
      </c>
      <c r="U1301" s="33">
        <f t="shared" ca="1" si="240"/>
        <v>45744.56914039352</v>
      </c>
      <c r="V1301" s="13" t="str">
        <f t="shared" si="241"/>
        <v>Bangalore</v>
      </c>
      <c r="W1301" s="13" t="str">
        <f t="shared" si="242"/>
        <v>DOMI</v>
      </c>
      <c r="X1301" s="13">
        <f t="shared" si="243"/>
        <v>14</v>
      </c>
      <c r="Y1301" s="13" t="str">
        <f>IFERROR(VLOOKUP(C1301,ReceivingTeam[],2,FALSE),"HelpDesk")</f>
        <v>HelpDesk</v>
      </c>
      <c r="Z1301" s="67">
        <f t="shared" si="244"/>
        <v>44893.897615740701</v>
      </c>
      <c r="AA1301" s="68">
        <f t="shared" si="245"/>
        <v>44890</v>
      </c>
      <c r="AB1301" s="69" t="b">
        <f t="shared" si="246"/>
        <v>1</v>
      </c>
      <c r="AC1301" s="70">
        <f t="shared" si="247"/>
        <v>3</v>
      </c>
      <c r="AD1301" s="67">
        <f t="shared" si="248"/>
        <v>44893.897615740701</v>
      </c>
      <c r="AE1301" s="67">
        <f>VLOOKUP(V1301,'Branch Wise Work Timelines'!C:G,3,FALSE)+AA1301</f>
        <v>44890.416666666664</v>
      </c>
      <c r="AF1301" s="67">
        <f>IF(V1301="Bangalore",VLOOKUP(V1301,'Branch Wise Work Timelines'!C:G,4,FALSE)+AA1301+1,IF(V1301="Mumbai",VLOOKUP(V1301,'Branch Wise Work Timelines'!C:G,4,FALSE)+AA1301+1,VLOOKUP(V1301,'Branch Wise Work Timelines'!C:G,4,FALSE)+AA1301))</f>
        <v>44891.104166666664</v>
      </c>
      <c r="AG1301" s="67">
        <f>WORKDAY.INTL(AA1301,1,11)+VLOOKUP(V1301,'Branch Wise Work Timelines'!C:G,3,FALSE)</f>
        <v>44891.416666666664</v>
      </c>
      <c r="AH1301" s="69" t="str">
        <f t="shared" ca="1" si="249"/>
        <v>Out of TAT</v>
      </c>
      <c r="AI1301" s="69">
        <f t="shared" ca="1" si="250"/>
        <v>20417</v>
      </c>
      <c r="AJ1301" s="69" t="str">
        <f ca="1">IF(AI1301&lt;0,"0-12",IFERROR(VLOOKUP(AI1301,Breakup[],2,FALSE),"&gt;24"))</f>
        <v>&gt;24</v>
      </c>
      <c r="AK1301" s="69" t="str">
        <f>VLOOKUP(V1301,Master!B:D,3,FALSE)</f>
        <v>South</v>
      </c>
      <c r="AL1301" s="69" t="str">
        <f t="shared" si="251"/>
        <v>Bangalore</v>
      </c>
    </row>
    <row r="1302" spans="1:38">
      <c r="A1302" s="13" t="s">
        <v>2908</v>
      </c>
      <c r="B1302" s="54">
        <v>44700.778505520801</v>
      </c>
      <c r="C1302" s="13" t="s">
        <v>2595</v>
      </c>
      <c r="D1302" s="13">
        <v>612</v>
      </c>
      <c r="E1302" s="13" t="s">
        <v>2909</v>
      </c>
      <c r="F1302" s="13" t="s">
        <v>24</v>
      </c>
      <c r="G1302" s="14">
        <v>1653018475367</v>
      </c>
      <c r="H1302" s="55">
        <v>0.76303240740740697</v>
      </c>
      <c r="I1302" s="33">
        <v>44886.763032407398</v>
      </c>
      <c r="J1302" s="58">
        <v>44886</v>
      </c>
      <c r="K1302" s="13" t="s">
        <v>213</v>
      </c>
      <c r="L1302" s="13" t="s">
        <v>30</v>
      </c>
      <c r="M1302" s="13" t="s">
        <v>826</v>
      </c>
      <c r="N1302" s="13" t="s">
        <v>206</v>
      </c>
      <c r="O1302" s="33" t="s">
        <v>38</v>
      </c>
      <c r="P1302" s="58" t="s">
        <v>38</v>
      </c>
      <c r="Q1302" s="33" t="s">
        <v>207</v>
      </c>
      <c r="R1302" s="14" t="s">
        <v>38</v>
      </c>
      <c r="S1302" s="13" t="s">
        <v>216</v>
      </c>
      <c r="T1302" s="13" t="s">
        <v>278</v>
      </c>
      <c r="U1302" s="33">
        <f t="shared" ca="1" si="240"/>
        <v>45744.56914039352</v>
      </c>
      <c r="V1302" s="13" t="str">
        <f t="shared" si="241"/>
        <v>Bangalore</v>
      </c>
      <c r="W1302" s="13" t="str">
        <f t="shared" si="242"/>
        <v>DOMI</v>
      </c>
      <c r="X1302" s="13">
        <f t="shared" si="243"/>
        <v>18</v>
      </c>
      <c r="Y1302" s="13" t="str">
        <f>IFERROR(VLOOKUP(C1302,ReceivingTeam[],2,FALSE),"HelpDesk")</f>
        <v>HelpDesk</v>
      </c>
      <c r="Z1302" s="67">
        <f t="shared" si="244"/>
        <v>44890.075532407398</v>
      </c>
      <c r="AA1302" s="68">
        <f t="shared" si="245"/>
        <v>44886</v>
      </c>
      <c r="AB1302" s="69" t="b">
        <f t="shared" si="246"/>
        <v>1</v>
      </c>
      <c r="AC1302" s="70">
        <f t="shared" si="247"/>
        <v>3</v>
      </c>
      <c r="AD1302" s="67">
        <f t="shared" si="248"/>
        <v>44890.075532407398</v>
      </c>
      <c r="AE1302" s="67">
        <f>VLOOKUP(V1302,'Branch Wise Work Timelines'!C:G,3,FALSE)+AA1302</f>
        <v>44886.416666666664</v>
      </c>
      <c r="AF1302" s="67">
        <f>IF(V1302="Bangalore",VLOOKUP(V1302,'Branch Wise Work Timelines'!C:G,4,FALSE)+AA1302+1,IF(V1302="Mumbai",VLOOKUP(V1302,'Branch Wise Work Timelines'!C:G,4,FALSE)+AA1302+1,VLOOKUP(V1302,'Branch Wise Work Timelines'!C:G,4,FALSE)+AA1302))</f>
        <v>44887.104166666664</v>
      </c>
      <c r="AG1302" s="67">
        <f>WORKDAY.INTL(AA1302,1,11)+VLOOKUP(V1302,'Branch Wise Work Timelines'!C:G,3,FALSE)</f>
        <v>44887.416666666664</v>
      </c>
      <c r="AH1302" s="69" t="str">
        <f t="shared" ca="1" si="249"/>
        <v>Out of TAT</v>
      </c>
      <c r="AI1302" s="69">
        <f t="shared" ca="1" si="250"/>
        <v>20508</v>
      </c>
      <c r="AJ1302" s="69" t="str">
        <f ca="1">IF(AI1302&lt;0,"0-12",IFERROR(VLOOKUP(AI1302,Breakup[],2,FALSE),"&gt;24"))</f>
        <v>&gt;24</v>
      </c>
      <c r="AK1302" s="69" t="str">
        <f>VLOOKUP(V1302,Master!B:D,3,FALSE)</f>
        <v>South</v>
      </c>
      <c r="AL1302" s="69" t="str">
        <f t="shared" si="251"/>
        <v>Bangalore</v>
      </c>
    </row>
    <row r="1303" spans="1:38">
      <c r="A1303" s="13" t="s">
        <v>2910</v>
      </c>
      <c r="B1303" s="54">
        <v>44700.788922106498</v>
      </c>
      <c r="C1303" s="13" t="s">
        <v>2595</v>
      </c>
      <c r="D1303" s="13">
        <v>1242</v>
      </c>
      <c r="E1303" s="13" t="s">
        <v>2911</v>
      </c>
      <c r="F1303" s="13" t="s">
        <v>24</v>
      </c>
      <c r="G1303" s="14">
        <v>1653018475367</v>
      </c>
      <c r="H1303" s="55">
        <v>0.57856481481481503</v>
      </c>
      <c r="I1303" s="33">
        <v>44881.578564814801</v>
      </c>
      <c r="J1303" s="58">
        <v>44881</v>
      </c>
      <c r="K1303" s="13" t="s">
        <v>213</v>
      </c>
      <c r="L1303" s="13" t="s">
        <v>30</v>
      </c>
      <c r="M1303" s="13" t="s">
        <v>826</v>
      </c>
      <c r="N1303" s="13" t="s">
        <v>206</v>
      </c>
      <c r="O1303" s="33" t="s">
        <v>38</v>
      </c>
      <c r="P1303" s="58" t="s">
        <v>38</v>
      </c>
      <c r="Q1303" s="33" t="s">
        <v>207</v>
      </c>
      <c r="R1303" s="14" t="s">
        <v>38</v>
      </c>
      <c r="S1303" s="13" t="s">
        <v>216</v>
      </c>
      <c r="T1303" s="13" t="s">
        <v>278</v>
      </c>
      <c r="U1303" s="33">
        <f t="shared" ca="1" si="240"/>
        <v>45744.56914039352</v>
      </c>
      <c r="V1303" s="13" t="str">
        <f t="shared" si="241"/>
        <v>Bangalore</v>
      </c>
      <c r="W1303" s="13" t="str">
        <f t="shared" si="242"/>
        <v>DOMI</v>
      </c>
      <c r="X1303" s="13">
        <f t="shared" si="243"/>
        <v>13</v>
      </c>
      <c r="Y1303" s="13" t="str">
        <f>IFERROR(VLOOKUP(C1303,ReceivingTeam[],2,FALSE),"HelpDesk")</f>
        <v>HelpDesk</v>
      </c>
      <c r="Z1303" s="67">
        <f t="shared" si="244"/>
        <v>44884.891064814801</v>
      </c>
      <c r="AA1303" s="68">
        <f t="shared" si="245"/>
        <v>44881</v>
      </c>
      <c r="AB1303" s="69" t="b">
        <f t="shared" si="246"/>
        <v>1</v>
      </c>
      <c r="AC1303" s="70">
        <f t="shared" si="247"/>
        <v>3</v>
      </c>
      <c r="AD1303" s="67">
        <f t="shared" si="248"/>
        <v>44884.891064814801</v>
      </c>
      <c r="AE1303" s="67">
        <f>VLOOKUP(V1303,'Branch Wise Work Timelines'!C:G,3,FALSE)+AA1303</f>
        <v>44881.416666666664</v>
      </c>
      <c r="AF1303" s="67">
        <f>IF(V1303="Bangalore",VLOOKUP(V1303,'Branch Wise Work Timelines'!C:G,4,FALSE)+AA1303+1,IF(V1303="Mumbai",VLOOKUP(V1303,'Branch Wise Work Timelines'!C:G,4,FALSE)+AA1303+1,VLOOKUP(V1303,'Branch Wise Work Timelines'!C:G,4,FALSE)+AA1303))</f>
        <v>44882.104166666664</v>
      </c>
      <c r="AG1303" s="67">
        <f>WORKDAY.INTL(AA1303,1,11)+VLOOKUP(V1303,'Branch Wise Work Timelines'!C:G,3,FALSE)</f>
        <v>44882.416666666664</v>
      </c>
      <c r="AH1303" s="69" t="str">
        <f t="shared" ca="1" si="249"/>
        <v>Out of TAT</v>
      </c>
      <c r="AI1303" s="69">
        <f t="shared" ca="1" si="250"/>
        <v>20633</v>
      </c>
      <c r="AJ1303" s="69" t="str">
        <f ca="1">IF(AI1303&lt;0,"0-12",IFERROR(VLOOKUP(AI1303,Breakup[],2,FALSE),"&gt;24"))</f>
        <v>&gt;24</v>
      </c>
      <c r="AK1303" s="69" t="str">
        <f>VLOOKUP(V1303,Master!B:D,3,FALSE)</f>
        <v>South</v>
      </c>
      <c r="AL1303" s="69" t="str">
        <f t="shared" si="251"/>
        <v>Bangalore</v>
      </c>
    </row>
    <row r="1304" spans="1:38">
      <c r="A1304" s="13" t="s">
        <v>2912</v>
      </c>
      <c r="B1304" s="54">
        <v>44700.780079398202</v>
      </c>
      <c r="C1304" s="13" t="s">
        <v>2595</v>
      </c>
      <c r="D1304" s="13">
        <v>103</v>
      </c>
      <c r="E1304" s="13" t="s">
        <v>2913</v>
      </c>
      <c r="F1304" s="13" t="s">
        <v>24</v>
      </c>
      <c r="G1304" s="14">
        <v>1653018475367</v>
      </c>
      <c r="H1304" s="55">
        <v>0.47214120370370399</v>
      </c>
      <c r="I1304" s="33">
        <v>44885.472141203703</v>
      </c>
      <c r="J1304" s="58">
        <v>44885</v>
      </c>
      <c r="K1304" s="13" t="s">
        <v>213</v>
      </c>
      <c r="L1304" s="13" t="s">
        <v>30</v>
      </c>
      <c r="M1304" s="13" t="s">
        <v>826</v>
      </c>
      <c r="N1304" s="13" t="s">
        <v>206</v>
      </c>
      <c r="O1304" s="33" t="s">
        <v>38</v>
      </c>
      <c r="P1304" s="58" t="s">
        <v>38</v>
      </c>
      <c r="Q1304" s="33" t="s">
        <v>207</v>
      </c>
      <c r="R1304" s="14" t="s">
        <v>38</v>
      </c>
      <c r="S1304" s="13" t="s">
        <v>216</v>
      </c>
      <c r="T1304" s="13" t="s">
        <v>278</v>
      </c>
      <c r="U1304" s="33">
        <f t="shared" ca="1" si="240"/>
        <v>45744.56914039352</v>
      </c>
      <c r="V1304" s="13" t="str">
        <f t="shared" si="241"/>
        <v>Bangalore</v>
      </c>
      <c r="W1304" s="13" t="str">
        <f t="shared" si="242"/>
        <v>DOMI</v>
      </c>
      <c r="X1304" s="13">
        <f t="shared" si="243"/>
        <v>11</v>
      </c>
      <c r="Y1304" s="13" t="str">
        <f>IFERROR(VLOOKUP(C1304,ReceivingTeam[],2,FALSE),"HelpDesk")</f>
        <v>HelpDesk</v>
      </c>
      <c r="Z1304" s="67">
        <f t="shared" si="244"/>
        <v>44888.416666666664</v>
      </c>
      <c r="AA1304" s="68">
        <f t="shared" si="245"/>
        <v>44885</v>
      </c>
      <c r="AB1304" s="69" t="b">
        <f t="shared" si="246"/>
        <v>0</v>
      </c>
      <c r="AC1304" s="70">
        <f t="shared" si="247"/>
        <v>3</v>
      </c>
      <c r="AD1304" s="67">
        <f t="shared" si="248"/>
        <v>44888.416666666664</v>
      </c>
      <c r="AE1304" s="67">
        <f>VLOOKUP(V1304,'Branch Wise Work Timelines'!C:G,3,FALSE)+AA1304</f>
        <v>44885.416666666664</v>
      </c>
      <c r="AF1304" s="67">
        <f>IF(V1304="Bangalore",VLOOKUP(V1304,'Branch Wise Work Timelines'!C:G,4,FALSE)+AA1304+1,IF(V1304="Mumbai",VLOOKUP(V1304,'Branch Wise Work Timelines'!C:G,4,FALSE)+AA1304+1,VLOOKUP(V1304,'Branch Wise Work Timelines'!C:G,4,FALSE)+AA1304))</f>
        <v>44886.104166666664</v>
      </c>
      <c r="AG1304" s="67">
        <f>WORKDAY.INTL(AA1304,1,11)+VLOOKUP(V1304,'Branch Wise Work Timelines'!C:G,3,FALSE)</f>
        <v>44886.416666666664</v>
      </c>
      <c r="AH1304" s="69" t="str">
        <f t="shared" ca="1" si="249"/>
        <v>Out of TAT</v>
      </c>
      <c r="AI1304" s="69">
        <f t="shared" ca="1" si="250"/>
        <v>20548</v>
      </c>
      <c r="AJ1304" s="69" t="str">
        <f ca="1">IF(AI1304&lt;0,"0-12",IFERROR(VLOOKUP(AI1304,Breakup[],2,FALSE),"&gt;24"))</f>
        <v>&gt;24</v>
      </c>
      <c r="AK1304" s="69" t="str">
        <f>VLOOKUP(V1304,Master!B:D,3,FALSE)</f>
        <v>South</v>
      </c>
      <c r="AL1304" s="69" t="str">
        <f t="shared" si="251"/>
        <v>Bangalore</v>
      </c>
    </row>
    <row r="1305" spans="1:38">
      <c r="A1305" s="13" t="s">
        <v>2914</v>
      </c>
      <c r="B1305" s="54">
        <v>44700.780804247697</v>
      </c>
      <c r="C1305" s="13" t="s">
        <v>2595</v>
      </c>
      <c r="D1305" s="13">
        <v>98</v>
      </c>
      <c r="E1305" s="13" t="s">
        <v>2915</v>
      </c>
      <c r="F1305" s="13" t="s">
        <v>24</v>
      </c>
      <c r="G1305" s="14">
        <v>1653018475367</v>
      </c>
      <c r="H1305" s="55">
        <v>0.34986111111111101</v>
      </c>
      <c r="I1305" s="33">
        <v>44890.349861111099</v>
      </c>
      <c r="J1305" s="58">
        <v>44890</v>
      </c>
      <c r="K1305" s="13" t="s">
        <v>213</v>
      </c>
      <c r="L1305" s="13" t="s">
        <v>30</v>
      </c>
      <c r="M1305" s="13" t="s">
        <v>826</v>
      </c>
      <c r="N1305" s="13" t="s">
        <v>206</v>
      </c>
      <c r="O1305" s="33" t="s">
        <v>38</v>
      </c>
      <c r="P1305" s="58" t="s">
        <v>38</v>
      </c>
      <c r="Q1305" s="33" t="s">
        <v>207</v>
      </c>
      <c r="R1305" s="14" t="s">
        <v>38</v>
      </c>
      <c r="S1305" s="13" t="s">
        <v>216</v>
      </c>
      <c r="T1305" s="13" t="s">
        <v>278</v>
      </c>
      <c r="U1305" s="33">
        <f t="shared" ca="1" si="240"/>
        <v>45744.56914039352</v>
      </c>
      <c r="V1305" s="13" t="str">
        <f t="shared" si="241"/>
        <v>Bangalore</v>
      </c>
      <c r="W1305" s="13" t="str">
        <f t="shared" si="242"/>
        <v>DOMI</v>
      </c>
      <c r="X1305" s="13">
        <f t="shared" si="243"/>
        <v>8</v>
      </c>
      <c r="Y1305" s="13" t="str">
        <f>IFERROR(VLOOKUP(C1305,ReceivingTeam[],2,FALSE),"HelpDesk")</f>
        <v>HelpDesk</v>
      </c>
      <c r="Z1305" s="67">
        <f t="shared" si="244"/>
        <v>44893.729166666664</v>
      </c>
      <c r="AA1305" s="68">
        <f t="shared" si="245"/>
        <v>44890</v>
      </c>
      <c r="AB1305" s="69" t="b">
        <f t="shared" si="246"/>
        <v>1</v>
      </c>
      <c r="AC1305" s="70">
        <f t="shared" si="247"/>
        <v>3</v>
      </c>
      <c r="AD1305" s="67">
        <f t="shared" si="248"/>
        <v>44893.729166666664</v>
      </c>
      <c r="AE1305" s="67">
        <f>VLOOKUP(V1305,'Branch Wise Work Timelines'!C:G,3,FALSE)+AA1305</f>
        <v>44890.416666666664</v>
      </c>
      <c r="AF1305" s="67">
        <f>IF(V1305="Bangalore",VLOOKUP(V1305,'Branch Wise Work Timelines'!C:G,4,FALSE)+AA1305+1,IF(V1305="Mumbai",VLOOKUP(V1305,'Branch Wise Work Timelines'!C:G,4,FALSE)+AA1305+1,VLOOKUP(V1305,'Branch Wise Work Timelines'!C:G,4,FALSE)+AA1305))</f>
        <v>44891.104166666664</v>
      </c>
      <c r="AG1305" s="67">
        <f>WORKDAY.INTL(AA1305,1,11)+VLOOKUP(V1305,'Branch Wise Work Timelines'!C:G,3,FALSE)</f>
        <v>44891.416666666664</v>
      </c>
      <c r="AH1305" s="69" t="str">
        <f t="shared" ca="1" si="249"/>
        <v>Out of TAT</v>
      </c>
      <c r="AI1305" s="69">
        <f t="shared" ca="1" si="250"/>
        <v>20421</v>
      </c>
      <c r="AJ1305" s="69" t="str">
        <f ca="1">IF(AI1305&lt;0,"0-12",IFERROR(VLOOKUP(AI1305,Breakup[],2,FALSE),"&gt;24"))</f>
        <v>&gt;24</v>
      </c>
      <c r="AK1305" s="69" t="str">
        <f>VLOOKUP(V1305,Master!B:D,3,FALSE)</f>
        <v>South</v>
      </c>
      <c r="AL1305" s="69" t="str">
        <f t="shared" si="251"/>
        <v>Bangalore</v>
      </c>
    </row>
    <row r="1306" spans="1:38">
      <c r="A1306" s="13" t="s">
        <v>2916</v>
      </c>
      <c r="B1306" s="54">
        <v>44700.782851469899</v>
      </c>
      <c r="C1306" s="13" t="s">
        <v>2595</v>
      </c>
      <c r="D1306" s="13">
        <v>1505</v>
      </c>
      <c r="E1306" s="13" t="s">
        <v>2917</v>
      </c>
      <c r="F1306" s="13" t="s">
        <v>24</v>
      </c>
      <c r="G1306" s="14">
        <v>1653018475367</v>
      </c>
      <c r="H1306" s="55">
        <v>0.60412037037037003</v>
      </c>
      <c r="I1306" s="33">
        <v>44889.604120370401</v>
      </c>
      <c r="J1306" s="58">
        <v>44889</v>
      </c>
      <c r="K1306" s="13" t="s">
        <v>213</v>
      </c>
      <c r="L1306" s="13" t="s">
        <v>30</v>
      </c>
      <c r="M1306" s="13" t="s">
        <v>826</v>
      </c>
      <c r="N1306" s="13" t="s">
        <v>206</v>
      </c>
      <c r="O1306" s="33" t="s">
        <v>38</v>
      </c>
      <c r="P1306" s="58" t="s">
        <v>38</v>
      </c>
      <c r="Q1306" s="33" t="s">
        <v>207</v>
      </c>
      <c r="R1306" s="14" t="s">
        <v>38</v>
      </c>
      <c r="S1306" s="13" t="s">
        <v>216</v>
      </c>
      <c r="T1306" s="13" t="s">
        <v>278</v>
      </c>
      <c r="U1306" s="33">
        <f t="shared" ca="1" si="240"/>
        <v>45744.56914039352</v>
      </c>
      <c r="V1306" s="13" t="str">
        <f t="shared" si="241"/>
        <v>Bangalore</v>
      </c>
      <c r="W1306" s="13" t="str">
        <f t="shared" si="242"/>
        <v>DOMI</v>
      </c>
      <c r="X1306" s="13">
        <f t="shared" si="243"/>
        <v>14</v>
      </c>
      <c r="Y1306" s="13" t="str">
        <f>IFERROR(VLOOKUP(C1306,ReceivingTeam[],2,FALSE),"HelpDesk")</f>
        <v>HelpDesk</v>
      </c>
      <c r="Z1306" s="67">
        <f t="shared" si="244"/>
        <v>44892.916620370401</v>
      </c>
      <c r="AA1306" s="68">
        <f t="shared" si="245"/>
        <v>44889</v>
      </c>
      <c r="AB1306" s="69" t="b">
        <f t="shared" si="246"/>
        <v>1</v>
      </c>
      <c r="AC1306" s="70">
        <f t="shared" si="247"/>
        <v>3</v>
      </c>
      <c r="AD1306" s="67">
        <f t="shared" si="248"/>
        <v>44892.916620370401</v>
      </c>
      <c r="AE1306" s="67">
        <f>VLOOKUP(V1306,'Branch Wise Work Timelines'!C:G,3,FALSE)+AA1306</f>
        <v>44889.416666666664</v>
      </c>
      <c r="AF1306" s="67">
        <f>IF(V1306="Bangalore",VLOOKUP(V1306,'Branch Wise Work Timelines'!C:G,4,FALSE)+AA1306+1,IF(V1306="Mumbai",VLOOKUP(V1306,'Branch Wise Work Timelines'!C:G,4,FALSE)+AA1306+1,VLOOKUP(V1306,'Branch Wise Work Timelines'!C:G,4,FALSE)+AA1306))</f>
        <v>44890.104166666664</v>
      </c>
      <c r="AG1306" s="67">
        <f>WORKDAY.INTL(AA1306,1,11)+VLOOKUP(V1306,'Branch Wise Work Timelines'!C:G,3,FALSE)</f>
        <v>44890.416666666664</v>
      </c>
      <c r="AH1306" s="69" t="str">
        <f t="shared" ca="1" si="249"/>
        <v>Out of TAT</v>
      </c>
      <c r="AI1306" s="69">
        <f t="shared" ca="1" si="250"/>
        <v>20440</v>
      </c>
      <c r="AJ1306" s="69" t="str">
        <f ca="1">IF(AI1306&lt;0,"0-12",IFERROR(VLOOKUP(AI1306,Breakup[],2,FALSE),"&gt;24"))</f>
        <v>&gt;24</v>
      </c>
      <c r="AK1306" s="69" t="str">
        <f>VLOOKUP(V1306,Master!B:D,3,FALSE)</f>
        <v>South</v>
      </c>
      <c r="AL1306" s="69" t="str">
        <f t="shared" si="251"/>
        <v>Bangalore</v>
      </c>
    </row>
    <row r="1307" spans="1:38">
      <c r="A1307" s="13" t="s">
        <v>2918</v>
      </c>
      <c r="B1307" s="54">
        <v>44700.783700891203</v>
      </c>
      <c r="C1307" s="13" t="s">
        <v>2595</v>
      </c>
      <c r="D1307" s="13">
        <v>1085</v>
      </c>
      <c r="E1307" s="13" t="s">
        <v>2919</v>
      </c>
      <c r="F1307" s="13" t="s">
        <v>24</v>
      </c>
      <c r="G1307" s="14">
        <v>1653018475367</v>
      </c>
      <c r="H1307" s="55">
        <v>0.28331018518518503</v>
      </c>
      <c r="I1307" s="33">
        <v>44885.283310185201</v>
      </c>
      <c r="J1307" s="58">
        <v>44885</v>
      </c>
      <c r="K1307" s="13" t="s">
        <v>213</v>
      </c>
      <c r="L1307" s="13" t="s">
        <v>30</v>
      </c>
      <c r="M1307" s="13" t="s">
        <v>826</v>
      </c>
      <c r="N1307" s="13" t="s">
        <v>206</v>
      </c>
      <c r="O1307" s="33" t="s">
        <v>38</v>
      </c>
      <c r="P1307" s="58" t="s">
        <v>38</v>
      </c>
      <c r="Q1307" s="33" t="s">
        <v>207</v>
      </c>
      <c r="R1307" s="14" t="s">
        <v>38</v>
      </c>
      <c r="S1307" s="13" t="s">
        <v>216</v>
      </c>
      <c r="T1307" s="13" t="s">
        <v>278</v>
      </c>
      <c r="U1307" s="33">
        <f t="shared" ca="1" si="240"/>
        <v>45744.56914039352</v>
      </c>
      <c r="V1307" s="13" t="str">
        <f t="shared" si="241"/>
        <v>Bangalore</v>
      </c>
      <c r="W1307" s="13" t="str">
        <f t="shared" si="242"/>
        <v>DOMI</v>
      </c>
      <c r="X1307" s="13">
        <f t="shared" si="243"/>
        <v>6</v>
      </c>
      <c r="Y1307" s="13" t="str">
        <f>IFERROR(VLOOKUP(C1307,ReceivingTeam[],2,FALSE),"HelpDesk")</f>
        <v>HelpDesk</v>
      </c>
      <c r="Z1307" s="67">
        <f t="shared" si="244"/>
        <v>44888.416666666664</v>
      </c>
      <c r="AA1307" s="68">
        <f t="shared" si="245"/>
        <v>44885</v>
      </c>
      <c r="AB1307" s="69" t="b">
        <f t="shared" si="246"/>
        <v>0</v>
      </c>
      <c r="AC1307" s="70">
        <f t="shared" si="247"/>
        <v>3</v>
      </c>
      <c r="AD1307" s="67">
        <f t="shared" si="248"/>
        <v>44888.416666666664</v>
      </c>
      <c r="AE1307" s="67">
        <f>VLOOKUP(V1307,'Branch Wise Work Timelines'!C:G,3,FALSE)+AA1307</f>
        <v>44885.416666666664</v>
      </c>
      <c r="AF1307" s="67">
        <f>IF(V1307="Bangalore",VLOOKUP(V1307,'Branch Wise Work Timelines'!C:G,4,FALSE)+AA1307+1,IF(V1307="Mumbai",VLOOKUP(V1307,'Branch Wise Work Timelines'!C:G,4,FALSE)+AA1307+1,VLOOKUP(V1307,'Branch Wise Work Timelines'!C:G,4,FALSE)+AA1307))</f>
        <v>44886.104166666664</v>
      </c>
      <c r="AG1307" s="67">
        <f>WORKDAY.INTL(AA1307,1,11)+VLOOKUP(V1307,'Branch Wise Work Timelines'!C:G,3,FALSE)</f>
        <v>44886.416666666664</v>
      </c>
      <c r="AH1307" s="69" t="str">
        <f t="shared" ca="1" si="249"/>
        <v>Out of TAT</v>
      </c>
      <c r="AI1307" s="69">
        <f t="shared" ca="1" si="250"/>
        <v>20548</v>
      </c>
      <c r="AJ1307" s="69" t="str">
        <f ca="1">IF(AI1307&lt;0,"0-12",IFERROR(VLOOKUP(AI1307,Breakup[],2,FALSE),"&gt;24"))</f>
        <v>&gt;24</v>
      </c>
      <c r="AK1307" s="69" t="str">
        <f>VLOOKUP(V1307,Master!B:D,3,FALSE)</f>
        <v>South</v>
      </c>
      <c r="AL1307" s="69" t="str">
        <f t="shared" si="251"/>
        <v>Bangalore</v>
      </c>
    </row>
    <row r="1308" spans="1:38">
      <c r="A1308" s="13" t="s">
        <v>2920</v>
      </c>
      <c r="B1308" s="54">
        <v>44700.783992094897</v>
      </c>
      <c r="C1308" s="13" t="s">
        <v>2595</v>
      </c>
      <c r="D1308" s="13">
        <v>938</v>
      </c>
      <c r="E1308" s="13" t="s">
        <v>2921</v>
      </c>
      <c r="F1308" s="13" t="s">
        <v>24</v>
      </c>
      <c r="G1308" s="14">
        <v>1653018475367</v>
      </c>
      <c r="H1308" s="55">
        <v>0.428263888888889</v>
      </c>
      <c r="I1308" s="33">
        <v>44886.428263888898</v>
      </c>
      <c r="J1308" s="58">
        <v>44886</v>
      </c>
      <c r="K1308" s="13" t="s">
        <v>213</v>
      </c>
      <c r="L1308" s="13" t="s">
        <v>30</v>
      </c>
      <c r="M1308" s="13" t="s">
        <v>826</v>
      </c>
      <c r="N1308" s="13" t="s">
        <v>206</v>
      </c>
      <c r="O1308" s="33" t="s">
        <v>38</v>
      </c>
      <c r="P1308" s="58" t="s">
        <v>38</v>
      </c>
      <c r="Q1308" s="33" t="s">
        <v>207</v>
      </c>
      <c r="R1308" s="14" t="s">
        <v>38</v>
      </c>
      <c r="S1308" s="13" t="s">
        <v>216</v>
      </c>
      <c r="T1308" s="13" t="s">
        <v>278</v>
      </c>
      <c r="U1308" s="33">
        <f t="shared" ca="1" si="240"/>
        <v>45744.56914039352</v>
      </c>
      <c r="V1308" s="13" t="str">
        <f t="shared" si="241"/>
        <v>Bangalore</v>
      </c>
      <c r="W1308" s="13" t="str">
        <f t="shared" si="242"/>
        <v>DOMI</v>
      </c>
      <c r="X1308" s="13">
        <f t="shared" si="243"/>
        <v>10</v>
      </c>
      <c r="Y1308" s="13" t="str">
        <f>IFERROR(VLOOKUP(C1308,ReceivingTeam[],2,FALSE),"HelpDesk")</f>
        <v>HelpDesk</v>
      </c>
      <c r="Z1308" s="67">
        <f t="shared" si="244"/>
        <v>44889.740763888898</v>
      </c>
      <c r="AA1308" s="68">
        <f t="shared" si="245"/>
        <v>44886</v>
      </c>
      <c r="AB1308" s="69" t="b">
        <f t="shared" si="246"/>
        <v>1</v>
      </c>
      <c r="AC1308" s="70">
        <f t="shared" si="247"/>
        <v>3</v>
      </c>
      <c r="AD1308" s="67">
        <f t="shared" si="248"/>
        <v>44889.740763888898</v>
      </c>
      <c r="AE1308" s="67">
        <f>VLOOKUP(V1308,'Branch Wise Work Timelines'!C:G,3,FALSE)+AA1308</f>
        <v>44886.416666666664</v>
      </c>
      <c r="AF1308" s="67">
        <f>IF(V1308="Bangalore",VLOOKUP(V1308,'Branch Wise Work Timelines'!C:G,4,FALSE)+AA1308+1,IF(V1308="Mumbai",VLOOKUP(V1308,'Branch Wise Work Timelines'!C:G,4,FALSE)+AA1308+1,VLOOKUP(V1308,'Branch Wise Work Timelines'!C:G,4,FALSE)+AA1308))</f>
        <v>44887.104166666664</v>
      </c>
      <c r="AG1308" s="67">
        <f>WORKDAY.INTL(AA1308,1,11)+VLOOKUP(V1308,'Branch Wise Work Timelines'!C:G,3,FALSE)</f>
        <v>44887.416666666664</v>
      </c>
      <c r="AH1308" s="69" t="str">
        <f t="shared" ca="1" si="249"/>
        <v>Out of TAT</v>
      </c>
      <c r="AI1308" s="69">
        <f t="shared" ca="1" si="250"/>
        <v>20516</v>
      </c>
      <c r="AJ1308" s="69" t="str">
        <f ca="1">IF(AI1308&lt;0,"0-12",IFERROR(VLOOKUP(AI1308,Breakup[],2,FALSE),"&gt;24"))</f>
        <v>&gt;24</v>
      </c>
      <c r="AK1308" s="69" t="str">
        <f>VLOOKUP(V1308,Master!B:D,3,FALSE)</f>
        <v>South</v>
      </c>
      <c r="AL1308" s="69" t="str">
        <f t="shared" si="251"/>
        <v>Bangalore</v>
      </c>
    </row>
    <row r="1309" spans="1:38">
      <c r="A1309" s="13" t="s">
        <v>2922</v>
      </c>
      <c r="B1309" s="54">
        <v>44695.679907951402</v>
      </c>
      <c r="C1309" s="13" t="s">
        <v>826</v>
      </c>
      <c r="D1309" s="13">
        <v>1210</v>
      </c>
      <c r="E1309" s="13" t="s">
        <v>2923</v>
      </c>
      <c r="F1309" s="13" t="s">
        <v>24</v>
      </c>
      <c r="G1309" s="14">
        <v>1653016587121</v>
      </c>
      <c r="H1309" s="55">
        <v>0.54978009259259297</v>
      </c>
      <c r="I1309" s="33">
        <v>44885.549780092602</v>
      </c>
      <c r="J1309" s="58">
        <v>44885</v>
      </c>
      <c r="K1309" s="13" t="s">
        <v>213</v>
      </c>
      <c r="L1309" s="13" t="s">
        <v>30</v>
      </c>
      <c r="M1309" s="13" t="s">
        <v>826</v>
      </c>
      <c r="N1309" s="13" t="s">
        <v>206</v>
      </c>
      <c r="O1309" s="33" t="s">
        <v>38</v>
      </c>
      <c r="P1309" s="58" t="s">
        <v>38</v>
      </c>
      <c r="Q1309" s="33" t="s">
        <v>207</v>
      </c>
      <c r="R1309" s="14" t="s">
        <v>38</v>
      </c>
      <c r="S1309" s="13" t="s">
        <v>216</v>
      </c>
      <c r="T1309" s="13" t="s">
        <v>278</v>
      </c>
      <c r="U1309" s="33">
        <f t="shared" ca="1" si="240"/>
        <v>45744.56914039352</v>
      </c>
      <c r="V1309" s="13" t="str">
        <f t="shared" si="241"/>
        <v>Bangalore</v>
      </c>
      <c r="W1309" s="13" t="str">
        <f t="shared" si="242"/>
        <v>DOMI</v>
      </c>
      <c r="X1309" s="13">
        <f t="shared" si="243"/>
        <v>13</v>
      </c>
      <c r="Y1309" s="13" t="str">
        <f>IFERROR(VLOOKUP(C1309,ReceivingTeam[],2,FALSE),"HelpDesk")</f>
        <v>HelpDesk</v>
      </c>
      <c r="Z1309" s="67">
        <f t="shared" si="244"/>
        <v>44888.416666666664</v>
      </c>
      <c r="AA1309" s="68">
        <f t="shared" si="245"/>
        <v>44885</v>
      </c>
      <c r="AB1309" s="69" t="b">
        <f t="shared" si="246"/>
        <v>0</v>
      </c>
      <c r="AC1309" s="70">
        <f t="shared" si="247"/>
        <v>3</v>
      </c>
      <c r="AD1309" s="67">
        <f t="shared" si="248"/>
        <v>44888.416666666664</v>
      </c>
      <c r="AE1309" s="67">
        <f>VLOOKUP(V1309,'Branch Wise Work Timelines'!C:G,3,FALSE)+AA1309</f>
        <v>44885.416666666664</v>
      </c>
      <c r="AF1309" s="67">
        <f>IF(V1309="Bangalore",VLOOKUP(V1309,'Branch Wise Work Timelines'!C:G,4,FALSE)+AA1309+1,IF(V1309="Mumbai",VLOOKUP(V1309,'Branch Wise Work Timelines'!C:G,4,FALSE)+AA1309+1,VLOOKUP(V1309,'Branch Wise Work Timelines'!C:G,4,FALSE)+AA1309))</f>
        <v>44886.104166666664</v>
      </c>
      <c r="AG1309" s="67">
        <f>WORKDAY.INTL(AA1309,1,11)+VLOOKUP(V1309,'Branch Wise Work Timelines'!C:G,3,FALSE)</f>
        <v>44886.416666666664</v>
      </c>
      <c r="AH1309" s="69" t="str">
        <f t="shared" ca="1" si="249"/>
        <v>Out of TAT</v>
      </c>
      <c r="AI1309" s="69">
        <f t="shared" ca="1" si="250"/>
        <v>20548</v>
      </c>
      <c r="AJ1309" s="69" t="str">
        <f ca="1">IF(AI1309&lt;0,"0-12",IFERROR(VLOOKUP(AI1309,Breakup[],2,FALSE),"&gt;24"))</f>
        <v>&gt;24</v>
      </c>
      <c r="AK1309" s="69" t="str">
        <f>VLOOKUP(V1309,Master!B:D,3,FALSE)</f>
        <v>South</v>
      </c>
      <c r="AL1309" s="69" t="str">
        <f t="shared" si="251"/>
        <v>Bangalore</v>
      </c>
    </row>
    <row r="1310" spans="1:38">
      <c r="A1310" s="13" t="s">
        <v>2924</v>
      </c>
      <c r="B1310" s="54">
        <v>44700.785714351798</v>
      </c>
      <c r="C1310" s="13" t="s">
        <v>2595</v>
      </c>
      <c r="D1310" s="13">
        <v>397</v>
      </c>
      <c r="E1310" s="13" t="s">
        <v>2925</v>
      </c>
      <c r="F1310" s="13" t="s">
        <v>24</v>
      </c>
      <c r="G1310" s="14">
        <v>1653018475367</v>
      </c>
      <c r="H1310" s="55">
        <v>6.54976851851852E-2</v>
      </c>
      <c r="I1310" s="33">
        <v>44888.065497685202</v>
      </c>
      <c r="J1310" s="58">
        <v>44888</v>
      </c>
      <c r="K1310" s="13" t="s">
        <v>213</v>
      </c>
      <c r="L1310" s="13" t="s">
        <v>30</v>
      </c>
      <c r="M1310" s="13" t="s">
        <v>826</v>
      </c>
      <c r="N1310" s="13" t="s">
        <v>206</v>
      </c>
      <c r="O1310" s="33" t="s">
        <v>38</v>
      </c>
      <c r="P1310" s="58" t="s">
        <v>38</v>
      </c>
      <c r="Q1310" s="33" t="s">
        <v>207</v>
      </c>
      <c r="R1310" s="14" t="s">
        <v>38</v>
      </c>
      <c r="S1310" s="13" t="s">
        <v>216</v>
      </c>
      <c r="T1310" s="13" t="s">
        <v>278</v>
      </c>
      <c r="U1310" s="33">
        <f t="shared" ca="1" si="240"/>
        <v>45744.56914039352</v>
      </c>
      <c r="V1310" s="13" t="str">
        <f t="shared" si="241"/>
        <v>Bangalore</v>
      </c>
      <c r="W1310" s="13" t="str">
        <f t="shared" si="242"/>
        <v>DOMI</v>
      </c>
      <c r="X1310" s="13">
        <f t="shared" si="243"/>
        <v>1</v>
      </c>
      <c r="Y1310" s="13" t="str">
        <f>IFERROR(VLOOKUP(C1310,ReceivingTeam[],2,FALSE),"HelpDesk")</f>
        <v>HelpDesk</v>
      </c>
      <c r="Z1310" s="67">
        <f t="shared" si="244"/>
        <v>44891.729166666664</v>
      </c>
      <c r="AA1310" s="68">
        <f t="shared" si="245"/>
        <v>44888</v>
      </c>
      <c r="AB1310" s="69" t="b">
        <f t="shared" si="246"/>
        <v>1</v>
      </c>
      <c r="AC1310" s="70">
        <f t="shared" si="247"/>
        <v>3</v>
      </c>
      <c r="AD1310" s="67">
        <f t="shared" si="248"/>
        <v>44891.729166666664</v>
      </c>
      <c r="AE1310" s="67">
        <f>VLOOKUP(V1310,'Branch Wise Work Timelines'!C:G,3,FALSE)+AA1310</f>
        <v>44888.416666666664</v>
      </c>
      <c r="AF1310" s="67">
        <f>IF(V1310="Bangalore",VLOOKUP(V1310,'Branch Wise Work Timelines'!C:G,4,FALSE)+AA1310+1,IF(V1310="Mumbai",VLOOKUP(V1310,'Branch Wise Work Timelines'!C:G,4,FALSE)+AA1310+1,VLOOKUP(V1310,'Branch Wise Work Timelines'!C:G,4,FALSE)+AA1310))</f>
        <v>44889.104166666664</v>
      </c>
      <c r="AG1310" s="67">
        <f>WORKDAY.INTL(AA1310,1,11)+VLOOKUP(V1310,'Branch Wise Work Timelines'!C:G,3,FALSE)</f>
        <v>44889.416666666664</v>
      </c>
      <c r="AH1310" s="69" t="str">
        <f t="shared" ca="1" si="249"/>
        <v>Out of TAT</v>
      </c>
      <c r="AI1310" s="69">
        <f t="shared" ca="1" si="250"/>
        <v>20469</v>
      </c>
      <c r="AJ1310" s="69" t="str">
        <f ca="1">IF(AI1310&lt;0,"0-12",IFERROR(VLOOKUP(AI1310,Breakup[],2,FALSE),"&gt;24"))</f>
        <v>&gt;24</v>
      </c>
      <c r="AK1310" s="69" t="str">
        <f>VLOOKUP(V1310,Master!B:D,3,FALSE)</f>
        <v>South</v>
      </c>
      <c r="AL1310" s="69" t="str">
        <f t="shared" si="251"/>
        <v>Bangalore</v>
      </c>
    </row>
    <row r="1311" spans="1:38">
      <c r="A1311" s="13" t="s">
        <v>2926</v>
      </c>
      <c r="B1311" s="54">
        <v>44700.785963738403</v>
      </c>
      <c r="C1311" s="13" t="s">
        <v>2595</v>
      </c>
      <c r="D1311" s="13">
        <v>928</v>
      </c>
      <c r="E1311" s="13" t="s">
        <v>2927</v>
      </c>
      <c r="F1311" s="13" t="s">
        <v>24</v>
      </c>
      <c r="G1311" s="14">
        <v>1653018475367</v>
      </c>
      <c r="H1311" s="55">
        <v>0.54825231481481496</v>
      </c>
      <c r="I1311" s="33">
        <v>44888.548252314802</v>
      </c>
      <c r="J1311" s="58">
        <v>44888</v>
      </c>
      <c r="K1311" s="13" t="s">
        <v>213</v>
      </c>
      <c r="L1311" s="13" t="s">
        <v>30</v>
      </c>
      <c r="M1311" s="13" t="s">
        <v>826</v>
      </c>
      <c r="N1311" s="13" t="s">
        <v>206</v>
      </c>
      <c r="O1311" s="33" t="s">
        <v>38</v>
      </c>
      <c r="P1311" s="58" t="s">
        <v>38</v>
      </c>
      <c r="Q1311" s="33" t="s">
        <v>207</v>
      </c>
      <c r="R1311" s="14" t="s">
        <v>38</v>
      </c>
      <c r="S1311" s="13" t="s">
        <v>216</v>
      </c>
      <c r="T1311" s="13" t="s">
        <v>278</v>
      </c>
      <c r="U1311" s="33">
        <f t="shared" ca="1" si="240"/>
        <v>45744.56914039352</v>
      </c>
      <c r="V1311" s="13" t="str">
        <f t="shared" si="241"/>
        <v>Bangalore</v>
      </c>
      <c r="W1311" s="13" t="str">
        <f t="shared" si="242"/>
        <v>DOMI</v>
      </c>
      <c r="X1311" s="13">
        <f t="shared" si="243"/>
        <v>13</v>
      </c>
      <c r="Y1311" s="13" t="str">
        <f>IFERROR(VLOOKUP(C1311,ReceivingTeam[],2,FALSE),"HelpDesk")</f>
        <v>HelpDesk</v>
      </c>
      <c r="Z1311" s="67">
        <f t="shared" si="244"/>
        <v>44891.860752314802</v>
      </c>
      <c r="AA1311" s="68">
        <f t="shared" si="245"/>
        <v>44888</v>
      </c>
      <c r="AB1311" s="69" t="b">
        <f t="shared" si="246"/>
        <v>1</v>
      </c>
      <c r="AC1311" s="70">
        <f t="shared" si="247"/>
        <v>3</v>
      </c>
      <c r="AD1311" s="67">
        <f t="shared" si="248"/>
        <v>44891.860752314802</v>
      </c>
      <c r="AE1311" s="67">
        <f>VLOOKUP(V1311,'Branch Wise Work Timelines'!C:G,3,FALSE)+AA1311</f>
        <v>44888.416666666664</v>
      </c>
      <c r="AF1311" s="67">
        <f>IF(V1311="Bangalore",VLOOKUP(V1311,'Branch Wise Work Timelines'!C:G,4,FALSE)+AA1311+1,IF(V1311="Mumbai",VLOOKUP(V1311,'Branch Wise Work Timelines'!C:G,4,FALSE)+AA1311+1,VLOOKUP(V1311,'Branch Wise Work Timelines'!C:G,4,FALSE)+AA1311))</f>
        <v>44889.104166666664</v>
      </c>
      <c r="AG1311" s="67">
        <f>WORKDAY.INTL(AA1311,1,11)+VLOOKUP(V1311,'Branch Wise Work Timelines'!C:G,3,FALSE)</f>
        <v>44889.416666666664</v>
      </c>
      <c r="AH1311" s="69" t="str">
        <f t="shared" ca="1" si="249"/>
        <v>Out of TAT</v>
      </c>
      <c r="AI1311" s="69">
        <f t="shared" ca="1" si="250"/>
        <v>20466</v>
      </c>
      <c r="AJ1311" s="69" t="str">
        <f ca="1">IF(AI1311&lt;0,"0-12",IFERROR(VLOOKUP(AI1311,Breakup[],2,FALSE),"&gt;24"))</f>
        <v>&gt;24</v>
      </c>
      <c r="AK1311" s="69" t="str">
        <f>VLOOKUP(V1311,Master!B:D,3,FALSE)</f>
        <v>South</v>
      </c>
      <c r="AL1311" s="69" t="str">
        <f t="shared" si="251"/>
        <v>Bangalore</v>
      </c>
    </row>
    <row r="1312" spans="1:38">
      <c r="A1312" s="13" t="s">
        <v>2928</v>
      </c>
      <c r="B1312" s="54">
        <v>44700.786399386598</v>
      </c>
      <c r="C1312" s="13" t="s">
        <v>2595</v>
      </c>
      <c r="D1312" s="13">
        <v>318</v>
      </c>
      <c r="E1312" s="13" t="s">
        <v>2929</v>
      </c>
      <c r="F1312" s="13" t="s">
        <v>24</v>
      </c>
      <c r="G1312" s="14">
        <v>1653018475367</v>
      </c>
      <c r="H1312" s="55">
        <v>0.40812500000000002</v>
      </c>
      <c r="I1312" s="33">
        <v>44890.408125000002</v>
      </c>
      <c r="J1312" s="58">
        <v>44890</v>
      </c>
      <c r="K1312" s="13" t="s">
        <v>213</v>
      </c>
      <c r="L1312" s="13" t="s">
        <v>30</v>
      </c>
      <c r="M1312" s="13" t="s">
        <v>826</v>
      </c>
      <c r="N1312" s="13" t="s">
        <v>206</v>
      </c>
      <c r="O1312" s="33" t="s">
        <v>38</v>
      </c>
      <c r="P1312" s="58" t="s">
        <v>38</v>
      </c>
      <c r="Q1312" s="33" t="s">
        <v>207</v>
      </c>
      <c r="R1312" s="14" t="s">
        <v>38</v>
      </c>
      <c r="S1312" s="13" t="s">
        <v>216</v>
      </c>
      <c r="T1312" s="13" t="s">
        <v>278</v>
      </c>
      <c r="U1312" s="33">
        <f t="shared" ca="1" si="240"/>
        <v>45744.56914039352</v>
      </c>
      <c r="V1312" s="13" t="str">
        <f t="shared" si="241"/>
        <v>Bangalore</v>
      </c>
      <c r="W1312" s="13" t="str">
        <f t="shared" si="242"/>
        <v>DOMI</v>
      </c>
      <c r="X1312" s="13">
        <f t="shared" si="243"/>
        <v>9</v>
      </c>
      <c r="Y1312" s="13" t="str">
        <f>IFERROR(VLOOKUP(C1312,ReceivingTeam[],2,FALSE),"HelpDesk")</f>
        <v>HelpDesk</v>
      </c>
      <c r="Z1312" s="67">
        <f t="shared" si="244"/>
        <v>44893.729166666664</v>
      </c>
      <c r="AA1312" s="68">
        <f t="shared" si="245"/>
        <v>44890</v>
      </c>
      <c r="AB1312" s="69" t="b">
        <f t="shared" si="246"/>
        <v>1</v>
      </c>
      <c r="AC1312" s="70">
        <f t="shared" si="247"/>
        <v>3</v>
      </c>
      <c r="AD1312" s="67">
        <f t="shared" si="248"/>
        <v>44893.729166666664</v>
      </c>
      <c r="AE1312" s="67">
        <f>VLOOKUP(V1312,'Branch Wise Work Timelines'!C:G,3,FALSE)+AA1312</f>
        <v>44890.416666666664</v>
      </c>
      <c r="AF1312" s="67">
        <f>IF(V1312="Bangalore",VLOOKUP(V1312,'Branch Wise Work Timelines'!C:G,4,FALSE)+AA1312+1,IF(V1312="Mumbai",VLOOKUP(V1312,'Branch Wise Work Timelines'!C:G,4,FALSE)+AA1312+1,VLOOKUP(V1312,'Branch Wise Work Timelines'!C:G,4,FALSE)+AA1312))</f>
        <v>44891.104166666664</v>
      </c>
      <c r="AG1312" s="67">
        <f>WORKDAY.INTL(AA1312,1,11)+VLOOKUP(V1312,'Branch Wise Work Timelines'!C:G,3,FALSE)</f>
        <v>44891.416666666664</v>
      </c>
      <c r="AH1312" s="69" t="str">
        <f t="shared" ca="1" si="249"/>
        <v>Out of TAT</v>
      </c>
      <c r="AI1312" s="69">
        <f t="shared" ca="1" si="250"/>
        <v>20421</v>
      </c>
      <c r="AJ1312" s="69" t="str">
        <f ca="1">IF(AI1312&lt;0,"0-12",IFERROR(VLOOKUP(AI1312,Breakup[],2,FALSE),"&gt;24"))</f>
        <v>&gt;24</v>
      </c>
      <c r="AK1312" s="69" t="str">
        <f>VLOOKUP(V1312,Master!B:D,3,FALSE)</f>
        <v>South</v>
      </c>
      <c r="AL1312" s="69" t="str">
        <f t="shared" si="251"/>
        <v>Bangalore</v>
      </c>
    </row>
    <row r="1313" spans="1:38">
      <c r="A1313" s="13" t="s">
        <v>2930</v>
      </c>
      <c r="B1313" s="54">
        <v>44700.786780983799</v>
      </c>
      <c r="C1313" s="13" t="s">
        <v>2595</v>
      </c>
      <c r="D1313" s="13">
        <v>1219</v>
      </c>
      <c r="E1313" s="13" t="s">
        <v>2931</v>
      </c>
      <c r="F1313" s="13" t="s">
        <v>24</v>
      </c>
      <c r="G1313" s="14">
        <v>1653018475367</v>
      </c>
      <c r="H1313" s="55">
        <v>8.1250000000000003E-2</v>
      </c>
      <c r="I1313" s="33">
        <v>44882.081250000003</v>
      </c>
      <c r="J1313" s="58">
        <v>44882</v>
      </c>
      <c r="K1313" s="13" t="s">
        <v>213</v>
      </c>
      <c r="L1313" s="13" t="s">
        <v>30</v>
      </c>
      <c r="M1313" s="13" t="s">
        <v>826</v>
      </c>
      <c r="N1313" s="13" t="s">
        <v>206</v>
      </c>
      <c r="O1313" s="33" t="s">
        <v>38</v>
      </c>
      <c r="P1313" s="58" t="s">
        <v>38</v>
      </c>
      <c r="Q1313" s="33" t="s">
        <v>207</v>
      </c>
      <c r="R1313" s="14" t="s">
        <v>38</v>
      </c>
      <c r="S1313" s="13" t="s">
        <v>216</v>
      </c>
      <c r="T1313" s="13" t="s">
        <v>278</v>
      </c>
      <c r="U1313" s="33">
        <f t="shared" ca="1" si="240"/>
        <v>45744.56914039352</v>
      </c>
      <c r="V1313" s="13" t="str">
        <f t="shared" si="241"/>
        <v>Bangalore</v>
      </c>
      <c r="W1313" s="13" t="str">
        <f t="shared" si="242"/>
        <v>DOMI</v>
      </c>
      <c r="X1313" s="13">
        <f t="shared" si="243"/>
        <v>1</v>
      </c>
      <c r="Y1313" s="13" t="str">
        <f>IFERROR(VLOOKUP(C1313,ReceivingTeam[],2,FALSE),"HelpDesk")</f>
        <v>HelpDesk</v>
      </c>
      <c r="Z1313" s="67">
        <f t="shared" si="244"/>
        <v>44885.729166666664</v>
      </c>
      <c r="AA1313" s="68">
        <f t="shared" si="245"/>
        <v>44882</v>
      </c>
      <c r="AB1313" s="69" t="b">
        <f t="shared" si="246"/>
        <v>1</v>
      </c>
      <c r="AC1313" s="70">
        <f t="shared" si="247"/>
        <v>3</v>
      </c>
      <c r="AD1313" s="67">
        <f t="shared" si="248"/>
        <v>44885.729166666664</v>
      </c>
      <c r="AE1313" s="67">
        <f>VLOOKUP(V1313,'Branch Wise Work Timelines'!C:G,3,FALSE)+AA1313</f>
        <v>44882.416666666664</v>
      </c>
      <c r="AF1313" s="67">
        <f>IF(V1313="Bangalore",VLOOKUP(V1313,'Branch Wise Work Timelines'!C:G,4,FALSE)+AA1313+1,IF(V1313="Mumbai",VLOOKUP(V1313,'Branch Wise Work Timelines'!C:G,4,FALSE)+AA1313+1,VLOOKUP(V1313,'Branch Wise Work Timelines'!C:G,4,FALSE)+AA1313))</f>
        <v>44883.104166666664</v>
      </c>
      <c r="AG1313" s="67">
        <f>WORKDAY.INTL(AA1313,1,11)+VLOOKUP(V1313,'Branch Wise Work Timelines'!C:G,3,FALSE)</f>
        <v>44883.416666666664</v>
      </c>
      <c r="AH1313" s="69" t="str">
        <f t="shared" ca="1" si="249"/>
        <v>Out of TAT</v>
      </c>
      <c r="AI1313" s="69">
        <f t="shared" ca="1" si="250"/>
        <v>20613</v>
      </c>
      <c r="AJ1313" s="69" t="str">
        <f ca="1">IF(AI1313&lt;0,"0-12",IFERROR(VLOOKUP(AI1313,Breakup[],2,FALSE),"&gt;24"))</f>
        <v>&gt;24</v>
      </c>
      <c r="AK1313" s="69" t="str">
        <f>VLOOKUP(V1313,Master!B:D,3,FALSE)</f>
        <v>South</v>
      </c>
      <c r="AL1313" s="69" t="str">
        <f t="shared" si="251"/>
        <v>Bangalore</v>
      </c>
    </row>
    <row r="1314" spans="1:38">
      <c r="A1314" s="13" t="s">
        <v>2932</v>
      </c>
      <c r="B1314" s="54">
        <v>44700.788415543997</v>
      </c>
      <c r="C1314" s="13" t="s">
        <v>2595</v>
      </c>
      <c r="D1314" s="13">
        <v>1280</v>
      </c>
      <c r="E1314" s="13" t="s">
        <v>2933</v>
      </c>
      <c r="F1314" s="13" t="s">
        <v>24</v>
      </c>
      <c r="G1314" s="14">
        <v>1653018475367</v>
      </c>
      <c r="H1314" s="55">
        <v>0.33484953703703701</v>
      </c>
      <c r="I1314" s="33">
        <v>44888.334849537001</v>
      </c>
      <c r="J1314" s="58">
        <v>44888</v>
      </c>
      <c r="K1314" s="13" t="s">
        <v>213</v>
      </c>
      <c r="L1314" s="13" t="s">
        <v>30</v>
      </c>
      <c r="M1314" s="13" t="s">
        <v>826</v>
      </c>
      <c r="N1314" s="13" t="s">
        <v>206</v>
      </c>
      <c r="O1314" s="33" t="s">
        <v>38</v>
      </c>
      <c r="P1314" s="58" t="s">
        <v>38</v>
      </c>
      <c r="Q1314" s="33" t="s">
        <v>207</v>
      </c>
      <c r="R1314" s="14" t="s">
        <v>38</v>
      </c>
      <c r="S1314" s="13" t="s">
        <v>216</v>
      </c>
      <c r="T1314" s="13" t="s">
        <v>278</v>
      </c>
      <c r="U1314" s="33">
        <f t="shared" ca="1" si="240"/>
        <v>45744.56914039352</v>
      </c>
      <c r="V1314" s="13" t="str">
        <f t="shared" si="241"/>
        <v>Bangalore</v>
      </c>
      <c r="W1314" s="13" t="str">
        <f t="shared" si="242"/>
        <v>DOMI</v>
      </c>
      <c r="X1314" s="13">
        <f t="shared" si="243"/>
        <v>8</v>
      </c>
      <c r="Y1314" s="13" t="str">
        <f>IFERROR(VLOOKUP(C1314,ReceivingTeam[],2,FALSE),"HelpDesk")</f>
        <v>HelpDesk</v>
      </c>
      <c r="Z1314" s="67">
        <f t="shared" si="244"/>
        <v>44891.729166666664</v>
      </c>
      <c r="AA1314" s="68">
        <f t="shared" si="245"/>
        <v>44888</v>
      </c>
      <c r="AB1314" s="69" t="b">
        <f t="shared" si="246"/>
        <v>1</v>
      </c>
      <c r="AC1314" s="70">
        <f t="shared" si="247"/>
        <v>3</v>
      </c>
      <c r="AD1314" s="67">
        <f t="shared" si="248"/>
        <v>44891.729166666664</v>
      </c>
      <c r="AE1314" s="67">
        <f>VLOOKUP(V1314,'Branch Wise Work Timelines'!C:G,3,FALSE)+AA1314</f>
        <v>44888.416666666664</v>
      </c>
      <c r="AF1314" s="67">
        <f>IF(V1314="Bangalore",VLOOKUP(V1314,'Branch Wise Work Timelines'!C:G,4,FALSE)+AA1314+1,IF(V1314="Mumbai",VLOOKUP(V1314,'Branch Wise Work Timelines'!C:G,4,FALSE)+AA1314+1,VLOOKUP(V1314,'Branch Wise Work Timelines'!C:G,4,FALSE)+AA1314))</f>
        <v>44889.104166666664</v>
      </c>
      <c r="AG1314" s="67">
        <f>WORKDAY.INTL(AA1314,1,11)+VLOOKUP(V1314,'Branch Wise Work Timelines'!C:G,3,FALSE)</f>
        <v>44889.416666666664</v>
      </c>
      <c r="AH1314" s="69" t="str">
        <f t="shared" ca="1" si="249"/>
        <v>Out of TAT</v>
      </c>
      <c r="AI1314" s="69">
        <f t="shared" ca="1" si="250"/>
        <v>20469</v>
      </c>
      <c r="AJ1314" s="69" t="str">
        <f ca="1">IF(AI1314&lt;0,"0-12",IFERROR(VLOOKUP(AI1314,Breakup[],2,FALSE),"&gt;24"))</f>
        <v>&gt;24</v>
      </c>
      <c r="AK1314" s="69" t="str">
        <f>VLOOKUP(V1314,Master!B:D,3,FALSE)</f>
        <v>South</v>
      </c>
      <c r="AL1314" s="69" t="str">
        <f t="shared" si="251"/>
        <v>Bangalore</v>
      </c>
    </row>
    <row r="1315" spans="1:38">
      <c r="A1315" s="13" t="s">
        <v>2934</v>
      </c>
      <c r="B1315" s="54">
        <v>44695.682067129601</v>
      </c>
      <c r="C1315" s="13" t="s">
        <v>826</v>
      </c>
      <c r="D1315" s="13">
        <v>676</v>
      </c>
      <c r="E1315" s="13" t="s">
        <v>2935</v>
      </c>
      <c r="F1315" s="13" t="s">
        <v>24</v>
      </c>
      <c r="G1315" s="14">
        <v>1653016587121</v>
      </c>
      <c r="H1315" s="55">
        <v>0.46584490740740703</v>
      </c>
      <c r="I1315" s="33">
        <v>44888.465844907398</v>
      </c>
      <c r="J1315" s="58">
        <v>44888</v>
      </c>
      <c r="K1315" s="13" t="s">
        <v>213</v>
      </c>
      <c r="L1315" s="13" t="s">
        <v>30</v>
      </c>
      <c r="M1315" s="13" t="s">
        <v>826</v>
      </c>
      <c r="N1315" s="13" t="s">
        <v>206</v>
      </c>
      <c r="O1315" s="33" t="s">
        <v>38</v>
      </c>
      <c r="P1315" s="58" t="s">
        <v>38</v>
      </c>
      <c r="Q1315" s="33" t="s">
        <v>207</v>
      </c>
      <c r="R1315" s="14" t="s">
        <v>38</v>
      </c>
      <c r="S1315" s="13" t="s">
        <v>216</v>
      </c>
      <c r="T1315" s="13" t="s">
        <v>278</v>
      </c>
      <c r="U1315" s="33">
        <f t="shared" ca="1" si="240"/>
        <v>45744.56914039352</v>
      </c>
      <c r="V1315" s="13" t="str">
        <f t="shared" si="241"/>
        <v>Bangalore</v>
      </c>
      <c r="W1315" s="13" t="str">
        <f t="shared" si="242"/>
        <v>DOMI</v>
      </c>
      <c r="X1315" s="13">
        <f t="shared" si="243"/>
        <v>11</v>
      </c>
      <c r="Y1315" s="13" t="str">
        <f>IFERROR(VLOOKUP(C1315,ReceivingTeam[],2,FALSE),"HelpDesk")</f>
        <v>HelpDesk</v>
      </c>
      <c r="Z1315" s="67">
        <f t="shared" si="244"/>
        <v>44891.778344907398</v>
      </c>
      <c r="AA1315" s="68">
        <f t="shared" si="245"/>
        <v>44888</v>
      </c>
      <c r="AB1315" s="69" t="b">
        <f t="shared" si="246"/>
        <v>1</v>
      </c>
      <c r="AC1315" s="70">
        <f t="shared" si="247"/>
        <v>3</v>
      </c>
      <c r="AD1315" s="67">
        <f t="shared" si="248"/>
        <v>44891.778344907398</v>
      </c>
      <c r="AE1315" s="67">
        <f>VLOOKUP(V1315,'Branch Wise Work Timelines'!C:G,3,FALSE)+AA1315</f>
        <v>44888.416666666664</v>
      </c>
      <c r="AF1315" s="67">
        <f>IF(V1315="Bangalore",VLOOKUP(V1315,'Branch Wise Work Timelines'!C:G,4,FALSE)+AA1315+1,IF(V1315="Mumbai",VLOOKUP(V1315,'Branch Wise Work Timelines'!C:G,4,FALSE)+AA1315+1,VLOOKUP(V1315,'Branch Wise Work Timelines'!C:G,4,FALSE)+AA1315))</f>
        <v>44889.104166666664</v>
      </c>
      <c r="AG1315" s="67">
        <f>WORKDAY.INTL(AA1315,1,11)+VLOOKUP(V1315,'Branch Wise Work Timelines'!C:G,3,FALSE)</f>
        <v>44889.416666666664</v>
      </c>
      <c r="AH1315" s="69" t="str">
        <f t="shared" ca="1" si="249"/>
        <v>Out of TAT</v>
      </c>
      <c r="AI1315" s="69">
        <f t="shared" ca="1" si="250"/>
        <v>20467</v>
      </c>
      <c r="AJ1315" s="69" t="str">
        <f ca="1">IF(AI1315&lt;0,"0-12",IFERROR(VLOOKUP(AI1315,Breakup[],2,FALSE),"&gt;24"))</f>
        <v>&gt;24</v>
      </c>
      <c r="AK1315" s="69" t="str">
        <f>VLOOKUP(V1315,Master!B:D,3,FALSE)</f>
        <v>South</v>
      </c>
      <c r="AL1315" s="69" t="str">
        <f t="shared" si="251"/>
        <v>Bangalore</v>
      </c>
    </row>
    <row r="1316" spans="1:38">
      <c r="A1316" s="13" t="s">
        <v>2936</v>
      </c>
      <c r="B1316" s="54">
        <v>44695.682665393499</v>
      </c>
      <c r="C1316" s="13" t="s">
        <v>826</v>
      </c>
      <c r="D1316" s="13">
        <v>368</v>
      </c>
      <c r="E1316" s="13" t="s">
        <v>2937</v>
      </c>
      <c r="F1316" s="13" t="s">
        <v>24</v>
      </c>
      <c r="G1316" s="14">
        <v>1653016587121</v>
      </c>
      <c r="H1316" s="55">
        <v>0.803958333333333</v>
      </c>
      <c r="I1316" s="33">
        <v>44890.803958333301</v>
      </c>
      <c r="J1316" s="58">
        <v>44890</v>
      </c>
      <c r="K1316" s="13" t="s">
        <v>213</v>
      </c>
      <c r="L1316" s="13" t="s">
        <v>30</v>
      </c>
      <c r="M1316" s="13" t="s">
        <v>826</v>
      </c>
      <c r="N1316" s="13" t="s">
        <v>206</v>
      </c>
      <c r="O1316" s="33" t="s">
        <v>38</v>
      </c>
      <c r="P1316" s="58" t="s">
        <v>38</v>
      </c>
      <c r="Q1316" s="33" t="s">
        <v>207</v>
      </c>
      <c r="R1316" s="14" t="s">
        <v>38</v>
      </c>
      <c r="S1316" s="13" t="s">
        <v>216</v>
      </c>
      <c r="T1316" s="13" t="s">
        <v>278</v>
      </c>
      <c r="U1316" s="33">
        <f t="shared" ca="1" si="240"/>
        <v>45744.56914039352</v>
      </c>
      <c r="V1316" s="13" t="str">
        <f t="shared" si="241"/>
        <v>Bangalore</v>
      </c>
      <c r="W1316" s="13" t="str">
        <f t="shared" si="242"/>
        <v>DOMI</v>
      </c>
      <c r="X1316" s="13">
        <f t="shared" si="243"/>
        <v>19</v>
      </c>
      <c r="Y1316" s="13" t="str">
        <f>IFERROR(VLOOKUP(C1316,ReceivingTeam[],2,FALSE),"HelpDesk")</f>
        <v>HelpDesk</v>
      </c>
      <c r="Z1316" s="67">
        <f t="shared" si="244"/>
        <v>44894.116458333301</v>
      </c>
      <c r="AA1316" s="68">
        <f t="shared" si="245"/>
        <v>44890</v>
      </c>
      <c r="AB1316" s="69" t="b">
        <f t="shared" si="246"/>
        <v>1</v>
      </c>
      <c r="AC1316" s="70">
        <f t="shared" si="247"/>
        <v>3</v>
      </c>
      <c r="AD1316" s="67">
        <f t="shared" si="248"/>
        <v>44894.116458333301</v>
      </c>
      <c r="AE1316" s="67">
        <f>VLOOKUP(V1316,'Branch Wise Work Timelines'!C:G,3,FALSE)+AA1316</f>
        <v>44890.416666666664</v>
      </c>
      <c r="AF1316" s="67">
        <f>IF(V1316="Bangalore",VLOOKUP(V1316,'Branch Wise Work Timelines'!C:G,4,FALSE)+AA1316+1,IF(V1316="Mumbai",VLOOKUP(V1316,'Branch Wise Work Timelines'!C:G,4,FALSE)+AA1316+1,VLOOKUP(V1316,'Branch Wise Work Timelines'!C:G,4,FALSE)+AA1316))</f>
        <v>44891.104166666664</v>
      </c>
      <c r="AG1316" s="67">
        <f>WORKDAY.INTL(AA1316,1,11)+VLOOKUP(V1316,'Branch Wise Work Timelines'!C:G,3,FALSE)</f>
        <v>44891.416666666664</v>
      </c>
      <c r="AH1316" s="69" t="str">
        <f t="shared" ca="1" si="249"/>
        <v>Out of TAT</v>
      </c>
      <c r="AI1316" s="69">
        <f t="shared" ca="1" si="250"/>
        <v>20411</v>
      </c>
      <c r="AJ1316" s="69" t="str">
        <f ca="1">IF(AI1316&lt;0,"0-12",IFERROR(VLOOKUP(AI1316,Breakup[],2,FALSE),"&gt;24"))</f>
        <v>&gt;24</v>
      </c>
      <c r="AK1316" s="69" t="str">
        <f>VLOOKUP(V1316,Master!B:D,3,FALSE)</f>
        <v>South</v>
      </c>
      <c r="AL1316" s="69" t="str">
        <f t="shared" si="251"/>
        <v>Bangalore</v>
      </c>
    </row>
    <row r="1317" spans="1:38">
      <c r="A1317" s="13" t="s">
        <v>2938</v>
      </c>
      <c r="B1317" s="54">
        <v>44695.673655983803</v>
      </c>
      <c r="C1317" s="13" t="s">
        <v>826</v>
      </c>
      <c r="D1317" s="13">
        <v>1809</v>
      </c>
      <c r="E1317" s="13" t="s">
        <v>2939</v>
      </c>
      <c r="F1317" s="13" t="s">
        <v>24</v>
      </c>
      <c r="G1317" s="14">
        <v>1653018132197</v>
      </c>
      <c r="H1317" s="55">
        <v>0.14680555555555599</v>
      </c>
      <c r="I1317" s="33">
        <v>44884.146805555603</v>
      </c>
      <c r="J1317" s="58">
        <v>44884</v>
      </c>
      <c r="K1317" s="13" t="s">
        <v>213</v>
      </c>
      <c r="L1317" s="13" t="s">
        <v>30</v>
      </c>
      <c r="M1317" s="13" t="s">
        <v>826</v>
      </c>
      <c r="N1317" s="13" t="s">
        <v>206</v>
      </c>
      <c r="O1317" s="33" t="s">
        <v>38</v>
      </c>
      <c r="P1317" s="58" t="s">
        <v>38</v>
      </c>
      <c r="Q1317" s="33" t="s">
        <v>207</v>
      </c>
      <c r="R1317" s="14" t="s">
        <v>38</v>
      </c>
      <c r="S1317" s="13" t="s">
        <v>216</v>
      </c>
      <c r="T1317" s="13" t="s">
        <v>278</v>
      </c>
      <c r="U1317" s="33">
        <f t="shared" ca="1" si="240"/>
        <v>45744.56914039352</v>
      </c>
      <c r="V1317" s="13" t="str">
        <f t="shared" si="241"/>
        <v>Bangalore</v>
      </c>
      <c r="W1317" s="13" t="str">
        <f t="shared" si="242"/>
        <v>DOMI</v>
      </c>
      <c r="X1317" s="13">
        <f t="shared" si="243"/>
        <v>3</v>
      </c>
      <c r="Y1317" s="13" t="str">
        <f>IFERROR(VLOOKUP(C1317,ReceivingTeam[],2,FALSE),"HelpDesk")</f>
        <v>HelpDesk</v>
      </c>
      <c r="Z1317" s="67">
        <f t="shared" si="244"/>
        <v>44888.729166666664</v>
      </c>
      <c r="AA1317" s="68">
        <f t="shared" si="245"/>
        <v>44884</v>
      </c>
      <c r="AB1317" s="69" t="b">
        <f t="shared" si="246"/>
        <v>1</v>
      </c>
      <c r="AC1317" s="70">
        <f t="shared" si="247"/>
        <v>3</v>
      </c>
      <c r="AD1317" s="67">
        <f t="shared" si="248"/>
        <v>44888.729166666664</v>
      </c>
      <c r="AE1317" s="67">
        <f>VLOOKUP(V1317,'Branch Wise Work Timelines'!C:G,3,FALSE)+AA1317</f>
        <v>44884.416666666664</v>
      </c>
      <c r="AF1317" s="67">
        <f>IF(V1317="Bangalore",VLOOKUP(V1317,'Branch Wise Work Timelines'!C:G,4,FALSE)+AA1317+1,IF(V1317="Mumbai",VLOOKUP(V1317,'Branch Wise Work Timelines'!C:G,4,FALSE)+AA1317+1,VLOOKUP(V1317,'Branch Wise Work Timelines'!C:G,4,FALSE)+AA1317))</f>
        <v>44885.104166666664</v>
      </c>
      <c r="AG1317" s="67">
        <f>WORKDAY.INTL(AA1317,1,11)+VLOOKUP(V1317,'Branch Wise Work Timelines'!C:G,3,FALSE)</f>
        <v>44886.416666666664</v>
      </c>
      <c r="AH1317" s="69" t="str">
        <f t="shared" ca="1" si="249"/>
        <v>Out of TAT</v>
      </c>
      <c r="AI1317" s="69">
        <f t="shared" ca="1" si="250"/>
        <v>20541</v>
      </c>
      <c r="AJ1317" s="69" t="str">
        <f ca="1">IF(AI1317&lt;0,"0-12",IFERROR(VLOOKUP(AI1317,Breakup[],2,FALSE),"&gt;24"))</f>
        <v>&gt;24</v>
      </c>
      <c r="AK1317" s="69" t="str">
        <f>VLOOKUP(V1317,Master!B:D,3,FALSE)</f>
        <v>South</v>
      </c>
      <c r="AL1317" s="69" t="str">
        <f t="shared" si="251"/>
        <v>Bangalore</v>
      </c>
    </row>
    <row r="1318" spans="1:38">
      <c r="A1318" s="13" t="s">
        <v>2940</v>
      </c>
      <c r="B1318" s="54">
        <v>44695.673938460597</v>
      </c>
      <c r="C1318" s="13" t="s">
        <v>826</v>
      </c>
      <c r="D1318" s="13">
        <v>990</v>
      </c>
      <c r="E1318" s="13" t="s">
        <v>2941</v>
      </c>
      <c r="F1318" s="13" t="s">
        <v>24</v>
      </c>
      <c r="G1318" s="14">
        <v>1653018132197</v>
      </c>
      <c r="H1318" s="55">
        <v>0.209016203703704</v>
      </c>
      <c r="I1318" s="33">
        <v>44884.209016203698</v>
      </c>
      <c r="J1318" s="58">
        <v>44884</v>
      </c>
      <c r="K1318" s="13" t="s">
        <v>213</v>
      </c>
      <c r="L1318" s="13" t="s">
        <v>30</v>
      </c>
      <c r="M1318" s="13" t="s">
        <v>826</v>
      </c>
      <c r="N1318" s="13" t="s">
        <v>206</v>
      </c>
      <c r="O1318" s="33" t="s">
        <v>38</v>
      </c>
      <c r="P1318" s="58" t="s">
        <v>38</v>
      </c>
      <c r="Q1318" s="33" t="s">
        <v>207</v>
      </c>
      <c r="R1318" s="14" t="s">
        <v>38</v>
      </c>
      <c r="S1318" s="13" t="s">
        <v>216</v>
      </c>
      <c r="T1318" s="13" t="s">
        <v>278</v>
      </c>
      <c r="U1318" s="33">
        <f t="shared" ca="1" si="240"/>
        <v>45744.56914039352</v>
      </c>
      <c r="V1318" s="13" t="str">
        <f t="shared" si="241"/>
        <v>Bangalore</v>
      </c>
      <c r="W1318" s="13" t="str">
        <f t="shared" si="242"/>
        <v>DOMI</v>
      </c>
      <c r="X1318" s="13">
        <f t="shared" si="243"/>
        <v>5</v>
      </c>
      <c r="Y1318" s="13" t="str">
        <f>IFERROR(VLOOKUP(C1318,ReceivingTeam[],2,FALSE),"HelpDesk")</f>
        <v>HelpDesk</v>
      </c>
      <c r="Z1318" s="67">
        <f t="shared" si="244"/>
        <v>44888.729166666664</v>
      </c>
      <c r="AA1318" s="68">
        <f t="shared" si="245"/>
        <v>44884</v>
      </c>
      <c r="AB1318" s="69" t="b">
        <f t="shared" si="246"/>
        <v>1</v>
      </c>
      <c r="AC1318" s="70">
        <f t="shared" si="247"/>
        <v>3</v>
      </c>
      <c r="AD1318" s="67">
        <f t="shared" si="248"/>
        <v>44888.729166666664</v>
      </c>
      <c r="AE1318" s="67">
        <f>VLOOKUP(V1318,'Branch Wise Work Timelines'!C:G,3,FALSE)+AA1318</f>
        <v>44884.416666666664</v>
      </c>
      <c r="AF1318" s="67">
        <f>IF(V1318="Bangalore",VLOOKUP(V1318,'Branch Wise Work Timelines'!C:G,4,FALSE)+AA1318+1,IF(V1318="Mumbai",VLOOKUP(V1318,'Branch Wise Work Timelines'!C:G,4,FALSE)+AA1318+1,VLOOKUP(V1318,'Branch Wise Work Timelines'!C:G,4,FALSE)+AA1318))</f>
        <v>44885.104166666664</v>
      </c>
      <c r="AG1318" s="67">
        <f>WORKDAY.INTL(AA1318,1,11)+VLOOKUP(V1318,'Branch Wise Work Timelines'!C:G,3,FALSE)</f>
        <v>44886.416666666664</v>
      </c>
      <c r="AH1318" s="69" t="str">
        <f t="shared" ca="1" si="249"/>
        <v>Out of TAT</v>
      </c>
      <c r="AI1318" s="69">
        <f t="shared" ca="1" si="250"/>
        <v>20541</v>
      </c>
      <c r="AJ1318" s="69" t="str">
        <f ca="1">IF(AI1318&lt;0,"0-12",IFERROR(VLOOKUP(AI1318,Breakup[],2,FALSE),"&gt;24"))</f>
        <v>&gt;24</v>
      </c>
      <c r="AK1318" s="69" t="str">
        <f>VLOOKUP(V1318,Master!B:D,3,FALSE)</f>
        <v>South</v>
      </c>
      <c r="AL1318" s="69" t="str">
        <f t="shared" si="251"/>
        <v>Bangalore</v>
      </c>
    </row>
    <row r="1319" spans="1:38">
      <c r="A1319" s="13" t="s">
        <v>2942</v>
      </c>
      <c r="B1319" s="54">
        <v>44695.677670868099</v>
      </c>
      <c r="C1319" s="13" t="s">
        <v>826</v>
      </c>
      <c r="D1319" s="13">
        <v>206</v>
      </c>
      <c r="E1319" s="13" t="s">
        <v>2943</v>
      </c>
      <c r="F1319" s="13" t="s">
        <v>24</v>
      </c>
      <c r="G1319" s="14">
        <v>1653016587121</v>
      </c>
      <c r="H1319" s="55">
        <v>0.244537037037037</v>
      </c>
      <c r="I1319" s="33">
        <v>44885.244537036997</v>
      </c>
      <c r="J1319" s="58">
        <v>44885</v>
      </c>
      <c r="K1319" s="13" t="s">
        <v>213</v>
      </c>
      <c r="L1319" s="13" t="s">
        <v>30</v>
      </c>
      <c r="M1319" s="13" t="s">
        <v>826</v>
      </c>
      <c r="N1319" s="13" t="s">
        <v>206</v>
      </c>
      <c r="O1319" s="33" t="s">
        <v>38</v>
      </c>
      <c r="P1319" s="58" t="s">
        <v>38</v>
      </c>
      <c r="Q1319" s="33" t="s">
        <v>207</v>
      </c>
      <c r="R1319" s="14" t="s">
        <v>38</v>
      </c>
      <c r="S1319" s="13" t="s">
        <v>216</v>
      </c>
      <c r="T1319" s="13" t="s">
        <v>278</v>
      </c>
      <c r="U1319" s="33">
        <f t="shared" ca="1" si="240"/>
        <v>45744.56914039352</v>
      </c>
      <c r="V1319" s="13" t="str">
        <f t="shared" si="241"/>
        <v>Bangalore</v>
      </c>
      <c r="W1319" s="13" t="str">
        <f t="shared" si="242"/>
        <v>DOMI</v>
      </c>
      <c r="X1319" s="13">
        <f t="shared" si="243"/>
        <v>5</v>
      </c>
      <c r="Y1319" s="13" t="str">
        <f>IFERROR(VLOOKUP(C1319,ReceivingTeam[],2,FALSE),"HelpDesk")</f>
        <v>HelpDesk</v>
      </c>
      <c r="Z1319" s="67">
        <f t="shared" si="244"/>
        <v>44888.416666666664</v>
      </c>
      <c r="AA1319" s="68">
        <f t="shared" si="245"/>
        <v>44885</v>
      </c>
      <c r="AB1319" s="69" t="b">
        <f t="shared" si="246"/>
        <v>0</v>
      </c>
      <c r="AC1319" s="70">
        <f t="shared" si="247"/>
        <v>3</v>
      </c>
      <c r="AD1319" s="67">
        <f t="shared" si="248"/>
        <v>44888.416666666664</v>
      </c>
      <c r="AE1319" s="67">
        <f>VLOOKUP(V1319,'Branch Wise Work Timelines'!C:G,3,FALSE)+AA1319</f>
        <v>44885.416666666664</v>
      </c>
      <c r="AF1319" s="67">
        <f>IF(V1319="Bangalore",VLOOKUP(V1319,'Branch Wise Work Timelines'!C:G,4,FALSE)+AA1319+1,IF(V1319="Mumbai",VLOOKUP(V1319,'Branch Wise Work Timelines'!C:G,4,FALSE)+AA1319+1,VLOOKUP(V1319,'Branch Wise Work Timelines'!C:G,4,FALSE)+AA1319))</f>
        <v>44886.104166666664</v>
      </c>
      <c r="AG1319" s="67">
        <f>WORKDAY.INTL(AA1319,1,11)+VLOOKUP(V1319,'Branch Wise Work Timelines'!C:G,3,FALSE)</f>
        <v>44886.416666666664</v>
      </c>
      <c r="AH1319" s="69" t="str">
        <f t="shared" ca="1" si="249"/>
        <v>Out of TAT</v>
      </c>
      <c r="AI1319" s="69">
        <f t="shared" ca="1" si="250"/>
        <v>20548</v>
      </c>
      <c r="AJ1319" s="69" t="str">
        <f ca="1">IF(AI1319&lt;0,"0-12",IFERROR(VLOOKUP(AI1319,Breakup[],2,FALSE),"&gt;24"))</f>
        <v>&gt;24</v>
      </c>
      <c r="AK1319" s="69" t="str">
        <f>VLOOKUP(V1319,Master!B:D,3,FALSE)</f>
        <v>South</v>
      </c>
      <c r="AL1319" s="69" t="str">
        <f t="shared" si="251"/>
        <v>Bangalore</v>
      </c>
    </row>
    <row r="1320" spans="1:38">
      <c r="A1320" s="13" t="s">
        <v>2944</v>
      </c>
      <c r="B1320" s="54">
        <v>44695.678015161997</v>
      </c>
      <c r="C1320" s="13" t="s">
        <v>826</v>
      </c>
      <c r="D1320" s="13">
        <v>1373</v>
      </c>
      <c r="E1320" s="13" t="s">
        <v>2945</v>
      </c>
      <c r="F1320" s="13" t="s">
        <v>24</v>
      </c>
      <c r="G1320" s="14">
        <v>1653016587121</v>
      </c>
      <c r="H1320" s="55">
        <v>0.2084375</v>
      </c>
      <c r="I1320" s="33">
        <v>44882.208437499998</v>
      </c>
      <c r="J1320" s="58">
        <v>44882</v>
      </c>
      <c r="K1320" s="13" t="s">
        <v>213</v>
      </c>
      <c r="L1320" s="13" t="s">
        <v>30</v>
      </c>
      <c r="M1320" s="13" t="s">
        <v>826</v>
      </c>
      <c r="N1320" s="13" t="s">
        <v>206</v>
      </c>
      <c r="O1320" s="33" t="s">
        <v>38</v>
      </c>
      <c r="P1320" s="58" t="s">
        <v>38</v>
      </c>
      <c r="Q1320" s="33" t="s">
        <v>207</v>
      </c>
      <c r="R1320" s="14" t="s">
        <v>38</v>
      </c>
      <c r="S1320" s="13" t="s">
        <v>216</v>
      </c>
      <c r="T1320" s="13" t="s">
        <v>278</v>
      </c>
      <c r="U1320" s="33">
        <f t="shared" ca="1" si="240"/>
        <v>45744.56914039352</v>
      </c>
      <c r="V1320" s="13" t="str">
        <f t="shared" si="241"/>
        <v>Bangalore</v>
      </c>
      <c r="W1320" s="13" t="str">
        <f t="shared" si="242"/>
        <v>DOMI</v>
      </c>
      <c r="X1320" s="13">
        <f t="shared" si="243"/>
        <v>5</v>
      </c>
      <c r="Y1320" s="13" t="str">
        <f>IFERROR(VLOOKUP(C1320,ReceivingTeam[],2,FALSE),"HelpDesk")</f>
        <v>HelpDesk</v>
      </c>
      <c r="Z1320" s="67">
        <f t="shared" si="244"/>
        <v>44885.729166666664</v>
      </c>
      <c r="AA1320" s="68">
        <f t="shared" si="245"/>
        <v>44882</v>
      </c>
      <c r="AB1320" s="69" t="b">
        <f t="shared" si="246"/>
        <v>1</v>
      </c>
      <c r="AC1320" s="70">
        <f t="shared" si="247"/>
        <v>3</v>
      </c>
      <c r="AD1320" s="67">
        <f t="shared" si="248"/>
        <v>44885.729166666664</v>
      </c>
      <c r="AE1320" s="67">
        <f>VLOOKUP(V1320,'Branch Wise Work Timelines'!C:G,3,FALSE)+AA1320</f>
        <v>44882.416666666664</v>
      </c>
      <c r="AF1320" s="67">
        <f>IF(V1320="Bangalore",VLOOKUP(V1320,'Branch Wise Work Timelines'!C:G,4,FALSE)+AA1320+1,IF(V1320="Mumbai",VLOOKUP(V1320,'Branch Wise Work Timelines'!C:G,4,FALSE)+AA1320+1,VLOOKUP(V1320,'Branch Wise Work Timelines'!C:G,4,FALSE)+AA1320))</f>
        <v>44883.104166666664</v>
      </c>
      <c r="AG1320" s="67">
        <f>WORKDAY.INTL(AA1320,1,11)+VLOOKUP(V1320,'Branch Wise Work Timelines'!C:G,3,FALSE)</f>
        <v>44883.416666666664</v>
      </c>
      <c r="AH1320" s="69" t="str">
        <f t="shared" ca="1" si="249"/>
        <v>Out of TAT</v>
      </c>
      <c r="AI1320" s="69">
        <f t="shared" ca="1" si="250"/>
        <v>20613</v>
      </c>
      <c r="AJ1320" s="69" t="str">
        <f ca="1">IF(AI1320&lt;0,"0-12",IFERROR(VLOOKUP(AI1320,Breakup[],2,FALSE),"&gt;24"))</f>
        <v>&gt;24</v>
      </c>
      <c r="AK1320" s="69" t="str">
        <f>VLOOKUP(V1320,Master!B:D,3,FALSE)</f>
        <v>South</v>
      </c>
      <c r="AL1320" s="69" t="str">
        <f t="shared" si="251"/>
        <v>Bangalore</v>
      </c>
    </row>
    <row r="1321" spans="1:38">
      <c r="A1321" s="13" t="s">
        <v>2946</v>
      </c>
      <c r="B1321" s="54">
        <v>44695.701313229198</v>
      </c>
      <c r="C1321" s="13" t="s">
        <v>826</v>
      </c>
      <c r="D1321" s="13">
        <v>989</v>
      </c>
      <c r="E1321" s="13" t="s">
        <v>2947</v>
      </c>
      <c r="F1321" s="13" t="s">
        <v>24</v>
      </c>
      <c r="G1321" s="14">
        <v>1653017031409</v>
      </c>
      <c r="H1321" s="55">
        <v>4.8819444444444401E-2</v>
      </c>
      <c r="I1321" s="33">
        <v>44888.048819444397</v>
      </c>
      <c r="J1321" s="58">
        <v>44888</v>
      </c>
      <c r="K1321" s="13" t="s">
        <v>213</v>
      </c>
      <c r="L1321" s="13" t="s">
        <v>30</v>
      </c>
      <c r="M1321" s="13" t="s">
        <v>826</v>
      </c>
      <c r="N1321" s="13" t="s">
        <v>206</v>
      </c>
      <c r="O1321" s="33" t="s">
        <v>38</v>
      </c>
      <c r="P1321" s="58" t="s">
        <v>38</v>
      </c>
      <c r="Q1321" s="33" t="s">
        <v>207</v>
      </c>
      <c r="R1321" s="14" t="s">
        <v>38</v>
      </c>
      <c r="S1321" s="13" t="s">
        <v>216</v>
      </c>
      <c r="T1321" s="13" t="s">
        <v>278</v>
      </c>
      <c r="U1321" s="33">
        <f t="shared" ca="1" si="240"/>
        <v>45744.56914039352</v>
      </c>
      <c r="V1321" s="13" t="str">
        <f t="shared" si="241"/>
        <v>Bangalore</v>
      </c>
      <c r="W1321" s="13" t="str">
        <f t="shared" si="242"/>
        <v>DOMI</v>
      </c>
      <c r="X1321" s="13">
        <f t="shared" si="243"/>
        <v>1</v>
      </c>
      <c r="Y1321" s="13" t="str">
        <f>IFERROR(VLOOKUP(C1321,ReceivingTeam[],2,FALSE),"HelpDesk")</f>
        <v>HelpDesk</v>
      </c>
      <c r="Z1321" s="67">
        <f t="shared" si="244"/>
        <v>44891.729166666664</v>
      </c>
      <c r="AA1321" s="68">
        <f t="shared" si="245"/>
        <v>44888</v>
      </c>
      <c r="AB1321" s="69" t="b">
        <f t="shared" si="246"/>
        <v>1</v>
      </c>
      <c r="AC1321" s="70">
        <f t="shared" si="247"/>
        <v>3</v>
      </c>
      <c r="AD1321" s="67">
        <f t="shared" si="248"/>
        <v>44891.729166666664</v>
      </c>
      <c r="AE1321" s="67">
        <f>VLOOKUP(V1321,'Branch Wise Work Timelines'!C:G,3,FALSE)+AA1321</f>
        <v>44888.416666666664</v>
      </c>
      <c r="AF1321" s="67">
        <f>IF(V1321="Bangalore",VLOOKUP(V1321,'Branch Wise Work Timelines'!C:G,4,FALSE)+AA1321+1,IF(V1321="Mumbai",VLOOKUP(V1321,'Branch Wise Work Timelines'!C:G,4,FALSE)+AA1321+1,VLOOKUP(V1321,'Branch Wise Work Timelines'!C:G,4,FALSE)+AA1321))</f>
        <v>44889.104166666664</v>
      </c>
      <c r="AG1321" s="67">
        <f>WORKDAY.INTL(AA1321,1,11)+VLOOKUP(V1321,'Branch Wise Work Timelines'!C:G,3,FALSE)</f>
        <v>44889.416666666664</v>
      </c>
      <c r="AH1321" s="69" t="str">
        <f t="shared" ca="1" si="249"/>
        <v>Out of TAT</v>
      </c>
      <c r="AI1321" s="69">
        <f t="shared" ca="1" si="250"/>
        <v>20469</v>
      </c>
      <c r="AJ1321" s="69" t="str">
        <f ca="1">IF(AI1321&lt;0,"0-12",IFERROR(VLOOKUP(AI1321,Breakup[],2,FALSE),"&gt;24"))</f>
        <v>&gt;24</v>
      </c>
      <c r="AK1321" s="69" t="str">
        <f>VLOOKUP(V1321,Master!B:D,3,FALSE)</f>
        <v>South</v>
      </c>
      <c r="AL1321" s="69" t="str">
        <f t="shared" si="251"/>
        <v>Bangalore</v>
      </c>
    </row>
    <row r="1322" spans="1:38">
      <c r="A1322" s="13" t="s">
        <v>2948</v>
      </c>
      <c r="B1322" s="54">
        <v>44695.701637963</v>
      </c>
      <c r="C1322" s="13" t="s">
        <v>826</v>
      </c>
      <c r="D1322" s="13">
        <v>1342</v>
      </c>
      <c r="E1322" s="13" t="s">
        <v>2949</v>
      </c>
      <c r="F1322" s="13" t="s">
        <v>24</v>
      </c>
      <c r="G1322" s="14">
        <v>1653017031409</v>
      </c>
      <c r="H1322" s="55">
        <v>0.32967592592592598</v>
      </c>
      <c r="I1322" s="33">
        <v>44883.329675925903</v>
      </c>
      <c r="J1322" s="58">
        <v>44883</v>
      </c>
      <c r="K1322" s="13" t="s">
        <v>213</v>
      </c>
      <c r="L1322" s="13" t="s">
        <v>30</v>
      </c>
      <c r="M1322" s="13" t="s">
        <v>826</v>
      </c>
      <c r="N1322" s="13" t="s">
        <v>206</v>
      </c>
      <c r="O1322" s="33" t="s">
        <v>38</v>
      </c>
      <c r="P1322" s="58" t="s">
        <v>38</v>
      </c>
      <c r="Q1322" s="33" t="s">
        <v>207</v>
      </c>
      <c r="R1322" s="14" t="s">
        <v>38</v>
      </c>
      <c r="S1322" s="13" t="s">
        <v>216</v>
      </c>
      <c r="T1322" s="13" t="s">
        <v>278</v>
      </c>
      <c r="U1322" s="33">
        <f t="shared" ca="1" si="240"/>
        <v>45744.56914039352</v>
      </c>
      <c r="V1322" s="13" t="str">
        <f t="shared" si="241"/>
        <v>Bangalore</v>
      </c>
      <c r="W1322" s="13" t="str">
        <f t="shared" si="242"/>
        <v>DOMI</v>
      </c>
      <c r="X1322" s="13">
        <f t="shared" si="243"/>
        <v>7</v>
      </c>
      <c r="Y1322" s="13" t="str">
        <f>IFERROR(VLOOKUP(C1322,ReceivingTeam[],2,FALSE),"HelpDesk")</f>
        <v>HelpDesk</v>
      </c>
      <c r="Z1322" s="67">
        <f t="shared" si="244"/>
        <v>44886.729166666664</v>
      </c>
      <c r="AA1322" s="68">
        <f t="shared" si="245"/>
        <v>44883</v>
      </c>
      <c r="AB1322" s="69" t="b">
        <f t="shared" si="246"/>
        <v>1</v>
      </c>
      <c r="AC1322" s="70">
        <f t="shared" si="247"/>
        <v>3</v>
      </c>
      <c r="AD1322" s="67">
        <f t="shared" si="248"/>
        <v>44886.729166666664</v>
      </c>
      <c r="AE1322" s="67">
        <f>VLOOKUP(V1322,'Branch Wise Work Timelines'!C:G,3,FALSE)+AA1322</f>
        <v>44883.416666666664</v>
      </c>
      <c r="AF1322" s="67">
        <f>IF(V1322="Bangalore",VLOOKUP(V1322,'Branch Wise Work Timelines'!C:G,4,FALSE)+AA1322+1,IF(V1322="Mumbai",VLOOKUP(V1322,'Branch Wise Work Timelines'!C:G,4,FALSE)+AA1322+1,VLOOKUP(V1322,'Branch Wise Work Timelines'!C:G,4,FALSE)+AA1322))</f>
        <v>44884.104166666664</v>
      </c>
      <c r="AG1322" s="67">
        <f>WORKDAY.INTL(AA1322,1,11)+VLOOKUP(V1322,'Branch Wise Work Timelines'!C:G,3,FALSE)</f>
        <v>44884.416666666664</v>
      </c>
      <c r="AH1322" s="69" t="str">
        <f t="shared" ca="1" si="249"/>
        <v>Out of TAT</v>
      </c>
      <c r="AI1322" s="69">
        <f t="shared" ca="1" si="250"/>
        <v>20589</v>
      </c>
      <c r="AJ1322" s="69" t="str">
        <f ca="1">IF(AI1322&lt;0,"0-12",IFERROR(VLOOKUP(AI1322,Breakup[],2,FALSE),"&gt;24"))</f>
        <v>&gt;24</v>
      </c>
      <c r="AK1322" s="69" t="str">
        <f>VLOOKUP(V1322,Master!B:D,3,FALSE)</f>
        <v>South</v>
      </c>
      <c r="AL1322" s="69" t="str">
        <f t="shared" si="251"/>
        <v>Bangalore</v>
      </c>
    </row>
    <row r="1323" spans="1:38">
      <c r="A1323" s="13" t="s">
        <v>2950</v>
      </c>
      <c r="B1323" s="54">
        <v>44695.680226620403</v>
      </c>
      <c r="C1323" s="13" t="s">
        <v>826</v>
      </c>
      <c r="D1323" s="13">
        <v>1685</v>
      </c>
      <c r="E1323" s="13" t="s">
        <v>2951</v>
      </c>
      <c r="F1323" s="13" t="s">
        <v>24</v>
      </c>
      <c r="G1323" s="14">
        <v>1653016587121</v>
      </c>
      <c r="H1323" s="55">
        <v>0.132407407407407</v>
      </c>
      <c r="I1323" s="33">
        <v>44884.1324074074</v>
      </c>
      <c r="J1323" s="58">
        <v>44884</v>
      </c>
      <c r="K1323" s="13" t="s">
        <v>213</v>
      </c>
      <c r="L1323" s="13" t="s">
        <v>30</v>
      </c>
      <c r="M1323" s="13" t="s">
        <v>826</v>
      </c>
      <c r="N1323" s="13" t="s">
        <v>206</v>
      </c>
      <c r="O1323" s="33" t="s">
        <v>38</v>
      </c>
      <c r="P1323" s="58" t="s">
        <v>38</v>
      </c>
      <c r="Q1323" s="33" t="s">
        <v>207</v>
      </c>
      <c r="R1323" s="14" t="s">
        <v>38</v>
      </c>
      <c r="S1323" s="13" t="s">
        <v>216</v>
      </c>
      <c r="T1323" s="13" t="s">
        <v>278</v>
      </c>
      <c r="U1323" s="33">
        <f t="shared" ca="1" si="240"/>
        <v>45744.56914039352</v>
      </c>
      <c r="V1323" s="13" t="str">
        <f t="shared" si="241"/>
        <v>Bangalore</v>
      </c>
      <c r="W1323" s="13" t="str">
        <f t="shared" si="242"/>
        <v>DOMI</v>
      </c>
      <c r="X1323" s="13">
        <f t="shared" si="243"/>
        <v>3</v>
      </c>
      <c r="Y1323" s="13" t="str">
        <f>IFERROR(VLOOKUP(C1323,ReceivingTeam[],2,FALSE),"HelpDesk")</f>
        <v>HelpDesk</v>
      </c>
      <c r="Z1323" s="67">
        <f t="shared" si="244"/>
        <v>44888.729166666664</v>
      </c>
      <c r="AA1323" s="68">
        <f t="shared" si="245"/>
        <v>44884</v>
      </c>
      <c r="AB1323" s="69" t="b">
        <f t="shared" si="246"/>
        <v>1</v>
      </c>
      <c r="AC1323" s="70">
        <f t="shared" si="247"/>
        <v>3</v>
      </c>
      <c r="AD1323" s="67">
        <f t="shared" si="248"/>
        <v>44888.729166666664</v>
      </c>
      <c r="AE1323" s="67">
        <f>VLOOKUP(V1323,'Branch Wise Work Timelines'!C:G,3,FALSE)+AA1323</f>
        <v>44884.416666666664</v>
      </c>
      <c r="AF1323" s="67">
        <f>IF(V1323="Bangalore",VLOOKUP(V1323,'Branch Wise Work Timelines'!C:G,4,FALSE)+AA1323+1,IF(V1323="Mumbai",VLOOKUP(V1323,'Branch Wise Work Timelines'!C:G,4,FALSE)+AA1323+1,VLOOKUP(V1323,'Branch Wise Work Timelines'!C:G,4,FALSE)+AA1323))</f>
        <v>44885.104166666664</v>
      </c>
      <c r="AG1323" s="67">
        <f>WORKDAY.INTL(AA1323,1,11)+VLOOKUP(V1323,'Branch Wise Work Timelines'!C:G,3,FALSE)</f>
        <v>44886.416666666664</v>
      </c>
      <c r="AH1323" s="69" t="str">
        <f t="shared" ca="1" si="249"/>
        <v>Out of TAT</v>
      </c>
      <c r="AI1323" s="69">
        <f t="shared" ca="1" si="250"/>
        <v>20541</v>
      </c>
      <c r="AJ1323" s="69" t="str">
        <f ca="1">IF(AI1323&lt;0,"0-12",IFERROR(VLOOKUP(AI1323,Breakup[],2,FALSE),"&gt;24"))</f>
        <v>&gt;24</v>
      </c>
      <c r="AK1323" s="69" t="str">
        <f>VLOOKUP(V1323,Master!B:D,3,FALSE)</f>
        <v>South</v>
      </c>
      <c r="AL1323" s="69" t="str">
        <f t="shared" si="251"/>
        <v>Bangalore</v>
      </c>
    </row>
    <row r="1324" spans="1:38">
      <c r="A1324" s="13" t="s">
        <v>2952</v>
      </c>
      <c r="B1324" s="54">
        <v>44695.680572800899</v>
      </c>
      <c r="C1324" s="13" t="s">
        <v>826</v>
      </c>
      <c r="D1324" s="13">
        <v>1382</v>
      </c>
      <c r="E1324" s="13" t="s">
        <v>2953</v>
      </c>
      <c r="F1324" s="13" t="s">
        <v>24</v>
      </c>
      <c r="G1324" s="14">
        <v>1653016587121</v>
      </c>
      <c r="H1324" s="55">
        <v>0.30827546296296299</v>
      </c>
      <c r="I1324" s="33">
        <v>44888.308275463001</v>
      </c>
      <c r="J1324" s="58">
        <v>44888</v>
      </c>
      <c r="K1324" s="13" t="s">
        <v>213</v>
      </c>
      <c r="L1324" s="13" t="s">
        <v>30</v>
      </c>
      <c r="M1324" s="13" t="s">
        <v>826</v>
      </c>
      <c r="N1324" s="13" t="s">
        <v>206</v>
      </c>
      <c r="O1324" s="33" t="s">
        <v>38</v>
      </c>
      <c r="P1324" s="58" t="s">
        <v>38</v>
      </c>
      <c r="Q1324" s="33" t="s">
        <v>207</v>
      </c>
      <c r="R1324" s="14" t="s">
        <v>38</v>
      </c>
      <c r="S1324" s="13" t="s">
        <v>216</v>
      </c>
      <c r="T1324" s="13" t="s">
        <v>278</v>
      </c>
      <c r="U1324" s="33">
        <f t="shared" ca="1" si="240"/>
        <v>45744.56914039352</v>
      </c>
      <c r="V1324" s="13" t="str">
        <f t="shared" si="241"/>
        <v>Bangalore</v>
      </c>
      <c r="W1324" s="13" t="str">
        <f t="shared" si="242"/>
        <v>DOMI</v>
      </c>
      <c r="X1324" s="13">
        <f t="shared" si="243"/>
        <v>7</v>
      </c>
      <c r="Y1324" s="13" t="str">
        <f>IFERROR(VLOOKUP(C1324,ReceivingTeam[],2,FALSE),"HelpDesk")</f>
        <v>HelpDesk</v>
      </c>
      <c r="Z1324" s="67">
        <f t="shared" si="244"/>
        <v>44891.729166666664</v>
      </c>
      <c r="AA1324" s="68">
        <f t="shared" si="245"/>
        <v>44888</v>
      </c>
      <c r="AB1324" s="69" t="b">
        <f t="shared" si="246"/>
        <v>1</v>
      </c>
      <c r="AC1324" s="70">
        <f t="shared" si="247"/>
        <v>3</v>
      </c>
      <c r="AD1324" s="67">
        <f t="shared" si="248"/>
        <v>44891.729166666664</v>
      </c>
      <c r="AE1324" s="67">
        <f>VLOOKUP(V1324,'Branch Wise Work Timelines'!C:G,3,FALSE)+AA1324</f>
        <v>44888.416666666664</v>
      </c>
      <c r="AF1324" s="67">
        <f>IF(V1324="Bangalore",VLOOKUP(V1324,'Branch Wise Work Timelines'!C:G,4,FALSE)+AA1324+1,IF(V1324="Mumbai",VLOOKUP(V1324,'Branch Wise Work Timelines'!C:G,4,FALSE)+AA1324+1,VLOOKUP(V1324,'Branch Wise Work Timelines'!C:G,4,FALSE)+AA1324))</f>
        <v>44889.104166666664</v>
      </c>
      <c r="AG1324" s="67">
        <f>WORKDAY.INTL(AA1324,1,11)+VLOOKUP(V1324,'Branch Wise Work Timelines'!C:G,3,FALSE)</f>
        <v>44889.416666666664</v>
      </c>
      <c r="AH1324" s="69" t="str">
        <f t="shared" ca="1" si="249"/>
        <v>Out of TAT</v>
      </c>
      <c r="AI1324" s="69">
        <f t="shared" ca="1" si="250"/>
        <v>20469</v>
      </c>
      <c r="AJ1324" s="69" t="str">
        <f ca="1">IF(AI1324&lt;0,"0-12",IFERROR(VLOOKUP(AI1324,Breakup[],2,FALSE),"&gt;24"))</f>
        <v>&gt;24</v>
      </c>
      <c r="AK1324" s="69" t="str">
        <f>VLOOKUP(V1324,Master!B:D,3,FALSE)</f>
        <v>South</v>
      </c>
      <c r="AL1324" s="69" t="str">
        <f t="shared" si="251"/>
        <v>Bangalore</v>
      </c>
    </row>
    <row r="1325" spans="1:38">
      <c r="A1325" s="13" t="s">
        <v>2954</v>
      </c>
      <c r="B1325" s="54">
        <v>44695.681231365699</v>
      </c>
      <c r="C1325" s="13" t="s">
        <v>826</v>
      </c>
      <c r="D1325" s="13">
        <v>712</v>
      </c>
      <c r="E1325" s="13" t="s">
        <v>2955</v>
      </c>
      <c r="F1325" s="13" t="s">
        <v>24</v>
      </c>
      <c r="G1325" s="14">
        <v>1653016587121</v>
      </c>
      <c r="H1325" s="55">
        <v>0.197372685185185</v>
      </c>
      <c r="I1325" s="33">
        <v>44881.197372685201</v>
      </c>
      <c r="J1325" s="58">
        <v>44881</v>
      </c>
      <c r="K1325" s="13" t="s">
        <v>213</v>
      </c>
      <c r="L1325" s="13" t="s">
        <v>30</v>
      </c>
      <c r="M1325" s="13" t="s">
        <v>826</v>
      </c>
      <c r="N1325" s="13" t="s">
        <v>206</v>
      </c>
      <c r="O1325" s="33" t="s">
        <v>38</v>
      </c>
      <c r="P1325" s="58" t="s">
        <v>38</v>
      </c>
      <c r="Q1325" s="33" t="s">
        <v>207</v>
      </c>
      <c r="R1325" s="14" t="s">
        <v>38</v>
      </c>
      <c r="S1325" s="13" t="s">
        <v>216</v>
      </c>
      <c r="T1325" s="13" t="s">
        <v>278</v>
      </c>
      <c r="U1325" s="33">
        <f t="shared" ca="1" si="240"/>
        <v>45744.56914039352</v>
      </c>
      <c r="V1325" s="13" t="str">
        <f t="shared" si="241"/>
        <v>Bangalore</v>
      </c>
      <c r="W1325" s="13" t="str">
        <f t="shared" si="242"/>
        <v>DOMI</v>
      </c>
      <c r="X1325" s="13">
        <f t="shared" si="243"/>
        <v>4</v>
      </c>
      <c r="Y1325" s="13" t="str">
        <f>IFERROR(VLOOKUP(C1325,ReceivingTeam[],2,FALSE),"HelpDesk")</f>
        <v>HelpDesk</v>
      </c>
      <c r="Z1325" s="67">
        <f t="shared" si="244"/>
        <v>44884.729166666664</v>
      </c>
      <c r="AA1325" s="68">
        <f t="shared" si="245"/>
        <v>44881</v>
      </c>
      <c r="AB1325" s="69" t="b">
        <f t="shared" si="246"/>
        <v>1</v>
      </c>
      <c r="AC1325" s="70">
        <f t="shared" si="247"/>
        <v>3</v>
      </c>
      <c r="AD1325" s="67">
        <f t="shared" si="248"/>
        <v>44884.729166666664</v>
      </c>
      <c r="AE1325" s="67">
        <f>VLOOKUP(V1325,'Branch Wise Work Timelines'!C:G,3,FALSE)+AA1325</f>
        <v>44881.416666666664</v>
      </c>
      <c r="AF1325" s="67">
        <f>IF(V1325="Bangalore",VLOOKUP(V1325,'Branch Wise Work Timelines'!C:G,4,FALSE)+AA1325+1,IF(V1325="Mumbai",VLOOKUP(V1325,'Branch Wise Work Timelines'!C:G,4,FALSE)+AA1325+1,VLOOKUP(V1325,'Branch Wise Work Timelines'!C:G,4,FALSE)+AA1325))</f>
        <v>44882.104166666664</v>
      </c>
      <c r="AG1325" s="67">
        <f>WORKDAY.INTL(AA1325,1,11)+VLOOKUP(V1325,'Branch Wise Work Timelines'!C:G,3,FALSE)</f>
        <v>44882.416666666664</v>
      </c>
      <c r="AH1325" s="69" t="str">
        <f t="shared" ca="1" si="249"/>
        <v>Out of TAT</v>
      </c>
      <c r="AI1325" s="69">
        <f t="shared" ca="1" si="250"/>
        <v>20637</v>
      </c>
      <c r="AJ1325" s="69" t="str">
        <f ca="1">IF(AI1325&lt;0,"0-12",IFERROR(VLOOKUP(AI1325,Breakup[],2,FALSE),"&gt;24"))</f>
        <v>&gt;24</v>
      </c>
      <c r="AK1325" s="69" t="str">
        <f>VLOOKUP(V1325,Master!B:D,3,FALSE)</f>
        <v>South</v>
      </c>
      <c r="AL1325" s="69" t="str">
        <f t="shared" si="251"/>
        <v>Bangalore</v>
      </c>
    </row>
    <row r="1326" spans="1:38">
      <c r="A1326" s="13" t="s">
        <v>2956</v>
      </c>
      <c r="B1326" s="54">
        <v>44695.6817465278</v>
      </c>
      <c r="C1326" s="13" t="s">
        <v>826</v>
      </c>
      <c r="D1326" s="13">
        <v>455</v>
      </c>
      <c r="E1326" s="13" t="s">
        <v>2957</v>
      </c>
      <c r="F1326" s="13" t="s">
        <v>24</v>
      </c>
      <c r="G1326" s="14">
        <v>1653016587121</v>
      </c>
      <c r="H1326" s="55">
        <v>0.52796296296296297</v>
      </c>
      <c r="I1326" s="33">
        <v>44882.527962963002</v>
      </c>
      <c r="J1326" s="58">
        <v>44882</v>
      </c>
      <c r="K1326" s="13" t="s">
        <v>213</v>
      </c>
      <c r="L1326" s="13" t="s">
        <v>30</v>
      </c>
      <c r="M1326" s="13" t="s">
        <v>826</v>
      </c>
      <c r="N1326" s="13" t="s">
        <v>206</v>
      </c>
      <c r="O1326" s="33" t="s">
        <v>38</v>
      </c>
      <c r="P1326" s="58" t="s">
        <v>38</v>
      </c>
      <c r="Q1326" s="33" t="s">
        <v>207</v>
      </c>
      <c r="R1326" s="14" t="s">
        <v>38</v>
      </c>
      <c r="S1326" s="13" t="s">
        <v>216</v>
      </c>
      <c r="T1326" s="13" t="s">
        <v>278</v>
      </c>
      <c r="U1326" s="33">
        <f t="shared" ca="1" si="240"/>
        <v>45744.56914039352</v>
      </c>
      <c r="V1326" s="13" t="str">
        <f t="shared" si="241"/>
        <v>Bangalore</v>
      </c>
      <c r="W1326" s="13" t="str">
        <f t="shared" si="242"/>
        <v>DOMI</v>
      </c>
      <c r="X1326" s="13">
        <f t="shared" si="243"/>
        <v>12</v>
      </c>
      <c r="Y1326" s="13" t="str">
        <f>IFERROR(VLOOKUP(C1326,ReceivingTeam[],2,FALSE),"HelpDesk")</f>
        <v>HelpDesk</v>
      </c>
      <c r="Z1326" s="67">
        <f t="shared" si="244"/>
        <v>44885.840462963002</v>
      </c>
      <c r="AA1326" s="68">
        <f t="shared" si="245"/>
        <v>44882</v>
      </c>
      <c r="AB1326" s="69" t="b">
        <f t="shared" si="246"/>
        <v>1</v>
      </c>
      <c r="AC1326" s="70">
        <f t="shared" si="247"/>
        <v>3</v>
      </c>
      <c r="AD1326" s="67">
        <f t="shared" si="248"/>
        <v>44885.840462963002</v>
      </c>
      <c r="AE1326" s="67">
        <f>VLOOKUP(V1326,'Branch Wise Work Timelines'!C:G,3,FALSE)+AA1326</f>
        <v>44882.416666666664</v>
      </c>
      <c r="AF1326" s="67">
        <f>IF(V1326="Bangalore",VLOOKUP(V1326,'Branch Wise Work Timelines'!C:G,4,FALSE)+AA1326+1,IF(V1326="Mumbai",VLOOKUP(V1326,'Branch Wise Work Timelines'!C:G,4,FALSE)+AA1326+1,VLOOKUP(V1326,'Branch Wise Work Timelines'!C:G,4,FALSE)+AA1326))</f>
        <v>44883.104166666664</v>
      </c>
      <c r="AG1326" s="67">
        <f>WORKDAY.INTL(AA1326,1,11)+VLOOKUP(V1326,'Branch Wise Work Timelines'!C:G,3,FALSE)</f>
        <v>44883.416666666664</v>
      </c>
      <c r="AH1326" s="69" t="str">
        <f t="shared" ca="1" si="249"/>
        <v>Out of TAT</v>
      </c>
      <c r="AI1326" s="69">
        <f t="shared" ca="1" si="250"/>
        <v>20610</v>
      </c>
      <c r="AJ1326" s="69" t="str">
        <f ca="1">IF(AI1326&lt;0,"0-12",IFERROR(VLOOKUP(AI1326,Breakup[],2,FALSE),"&gt;24"))</f>
        <v>&gt;24</v>
      </c>
      <c r="AK1326" s="69" t="str">
        <f>VLOOKUP(V1326,Master!B:D,3,FALSE)</f>
        <v>South</v>
      </c>
      <c r="AL1326" s="69" t="str">
        <f t="shared" si="251"/>
        <v>Bangalore</v>
      </c>
    </row>
    <row r="1327" spans="1:38">
      <c r="A1327" s="13" t="s">
        <v>2958</v>
      </c>
      <c r="B1327" s="54">
        <v>44695.705972106502</v>
      </c>
      <c r="C1327" s="13" t="s">
        <v>826</v>
      </c>
      <c r="D1327" s="13">
        <v>150</v>
      </c>
      <c r="E1327" s="13" t="s">
        <v>2959</v>
      </c>
      <c r="F1327" s="13" t="s">
        <v>24</v>
      </c>
      <c r="G1327" s="14">
        <v>1653017031409</v>
      </c>
      <c r="H1327" s="55">
        <v>0.37105324074074097</v>
      </c>
      <c r="I1327" s="33">
        <v>44883.371053240699</v>
      </c>
      <c r="J1327" s="58">
        <v>44883</v>
      </c>
      <c r="K1327" s="13" t="s">
        <v>213</v>
      </c>
      <c r="L1327" s="13" t="s">
        <v>30</v>
      </c>
      <c r="M1327" s="13" t="s">
        <v>826</v>
      </c>
      <c r="N1327" s="13" t="s">
        <v>206</v>
      </c>
      <c r="O1327" s="33" t="s">
        <v>38</v>
      </c>
      <c r="P1327" s="58" t="s">
        <v>38</v>
      </c>
      <c r="Q1327" s="33" t="s">
        <v>207</v>
      </c>
      <c r="R1327" s="14" t="s">
        <v>38</v>
      </c>
      <c r="S1327" s="13" t="s">
        <v>216</v>
      </c>
      <c r="T1327" s="13" t="s">
        <v>278</v>
      </c>
      <c r="U1327" s="33">
        <f t="shared" ca="1" si="240"/>
        <v>45744.56914039352</v>
      </c>
      <c r="V1327" s="13" t="str">
        <f t="shared" si="241"/>
        <v>Bangalore</v>
      </c>
      <c r="W1327" s="13" t="str">
        <f t="shared" si="242"/>
        <v>DOMI</v>
      </c>
      <c r="X1327" s="13">
        <f t="shared" si="243"/>
        <v>8</v>
      </c>
      <c r="Y1327" s="13" t="str">
        <f>IFERROR(VLOOKUP(C1327,ReceivingTeam[],2,FALSE),"HelpDesk")</f>
        <v>HelpDesk</v>
      </c>
      <c r="Z1327" s="67">
        <f t="shared" si="244"/>
        <v>44886.729166666664</v>
      </c>
      <c r="AA1327" s="68">
        <f t="shared" si="245"/>
        <v>44883</v>
      </c>
      <c r="AB1327" s="69" t="b">
        <f t="shared" si="246"/>
        <v>1</v>
      </c>
      <c r="AC1327" s="70">
        <f t="shared" si="247"/>
        <v>3</v>
      </c>
      <c r="AD1327" s="67">
        <f t="shared" si="248"/>
        <v>44886.729166666664</v>
      </c>
      <c r="AE1327" s="67">
        <f>VLOOKUP(V1327,'Branch Wise Work Timelines'!C:G,3,FALSE)+AA1327</f>
        <v>44883.416666666664</v>
      </c>
      <c r="AF1327" s="67">
        <f>IF(V1327="Bangalore",VLOOKUP(V1327,'Branch Wise Work Timelines'!C:G,4,FALSE)+AA1327+1,IF(V1327="Mumbai",VLOOKUP(V1327,'Branch Wise Work Timelines'!C:G,4,FALSE)+AA1327+1,VLOOKUP(V1327,'Branch Wise Work Timelines'!C:G,4,FALSE)+AA1327))</f>
        <v>44884.104166666664</v>
      </c>
      <c r="AG1327" s="67">
        <f>WORKDAY.INTL(AA1327,1,11)+VLOOKUP(V1327,'Branch Wise Work Timelines'!C:G,3,FALSE)</f>
        <v>44884.416666666664</v>
      </c>
      <c r="AH1327" s="69" t="str">
        <f t="shared" ca="1" si="249"/>
        <v>Out of TAT</v>
      </c>
      <c r="AI1327" s="69">
        <f t="shared" ca="1" si="250"/>
        <v>20589</v>
      </c>
      <c r="AJ1327" s="69" t="str">
        <f ca="1">IF(AI1327&lt;0,"0-12",IFERROR(VLOOKUP(AI1327,Breakup[],2,FALSE),"&gt;24"))</f>
        <v>&gt;24</v>
      </c>
      <c r="AK1327" s="69" t="str">
        <f>VLOOKUP(V1327,Master!B:D,3,FALSE)</f>
        <v>South</v>
      </c>
      <c r="AL1327" s="69" t="str">
        <f t="shared" si="251"/>
        <v>Bangalore</v>
      </c>
    </row>
    <row r="1328" spans="1:38">
      <c r="A1328" s="13" t="s">
        <v>2960</v>
      </c>
      <c r="B1328" s="54">
        <v>44695.706268900503</v>
      </c>
      <c r="C1328" s="13" t="s">
        <v>826</v>
      </c>
      <c r="D1328" s="13">
        <v>1882</v>
      </c>
      <c r="E1328" s="13" t="s">
        <v>2961</v>
      </c>
      <c r="F1328" s="13" t="s">
        <v>24</v>
      </c>
      <c r="G1328" s="14">
        <v>1653017031409</v>
      </c>
      <c r="H1328" s="55">
        <v>0.48038194444444399</v>
      </c>
      <c r="I1328" s="33">
        <v>44889.480381944399</v>
      </c>
      <c r="J1328" s="58">
        <v>44889</v>
      </c>
      <c r="K1328" s="13" t="s">
        <v>213</v>
      </c>
      <c r="L1328" s="13" t="s">
        <v>30</v>
      </c>
      <c r="M1328" s="13" t="s">
        <v>826</v>
      </c>
      <c r="N1328" s="13" t="s">
        <v>206</v>
      </c>
      <c r="O1328" s="33" t="s">
        <v>38</v>
      </c>
      <c r="P1328" s="58" t="s">
        <v>38</v>
      </c>
      <c r="Q1328" s="33" t="s">
        <v>207</v>
      </c>
      <c r="R1328" s="14" t="s">
        <v>38</v>
      </c>
      <c r="S1328" s="13" t="s">
        <v>216</v>
      </c>
      <c r="T1328" s="13" t="s">
        <v>278</v>
      </c>
      <c r="U1328" s="33">
        <f t="shared" ca="1" si="240"/>
        <v>45744.56914039352</v>
      </c>
      <c r="V1328" s="13" t="str">
        <f t="shared" si="241"/>
        <v>Bangalore</v>
      </c>
      <c r="W1328" s="13" t="str">
        <f t="shared" si="242"/>
        <v>DOMI</v>
      </c>
      <c r="X1328" s="13">
        <f t="shared" si="243"/>
        <v>11</v>
      </c>
      <c r="Y1328" s="13" t="str">
        <f>IFERROR(VLOOKUP(C1328,ReceivingTeam[],2,FALSE),"HelpDesk")</f>
        <v>HelpDesk</v>
      </c>
      <c r="Z1328" s="67">
        <f t="shared" si="244"/>
        <v>44892.792881944399</v>
      </c>
      <c r="AA1328" s="68">
        <f t="shared" si="245"/>
        <v>44889</v>
      </c>
      <c r="AB1328" s="69" t="b">
        <f t="shared" si="246"/>
        <v>1</v>
      </c>
      <c r="AC1328" s="70">
        <f t="shared" si="247"/>
        <v>3</v>
      </c>
      <c r="AD1328" s="67">
        <f t="shared" si="248"/>
        <v>44892.792881944399</v>
      </c>
      <c r="AE1328" s="67">
        <f>VLOOKUP(V1328,'Branch Wise Work Timelines'!C:G,3,FALSE)+AA1328</f>
        <v>44889.416666666664</v>
      </c>
      <c r="AF1328" s="67">
        <f>IF(V1328="Bangalore",VLOOKUP(V1328,'Branch Wise Work Timelines'!C:G,4,FALSE)+AA1328+1,IF(V1328="Mumbai",VLOOKUP(V1328,'Branch Wise Work Timelines'!C:G,4,FALSE)+AA1328+1,VLOOKUP(V1328,'Branch Wise Work Timelines'!C:G,4,FALSE)+AA1328))</f>
        <v>44890.104166666664</v>
      </c>
      <c r="AG1328" s="67">
        <f>WORKDAY.INTL(AA1328,1,11)+VLOOKUP(V1328,'Branch Wise Work Timelines'!C:G,3,FALSE)</f>
        <v>44890.416666666664</v>
      </c>
      <c r="AH1328" s="69" t="str">
        <f t="shared" ca="1" si="249"/>
        <v>Out of TAT</v>
      </c>
      <c r="AI1328" s="69">
        <f t="shared" ca="1" si="250"/>
        <v>20443</v>
      </c>
      <c r="AJ1328" s="69" t="str">
        <f ca="1">IF(AI1328&lt;0,"0-12",IFERROR(VLOOKUP(AI1328,Breakup[],2,FALSE),"&gt;24"))</f>
        <v>&gt;24</v>
      </c>
      <c r="AK1328" s="69" t="str">
        <f>VLOOKUP(V1328,Master!B:D,3,FALSE)</f>
        <v>South</v>
      </c>
      <c r="AL1328" s="69" t="str">
        <f t="shared" si="251"/>
        <v>Bangalore</v>
      </c>
    </row>
    <row r="1329" spans="1:38">
      <c r="A1329" s="13" t="s">
        <v>2962</v>
      </c>
      <c r="B1329" s="54">
        <v>44695.684402118102</v>
      </c>
      <c r="C1329" s="13" t="s">
        <v>826</v>
      </c>
      <c r="D1329" s="13">
        <v>702</v>
      </c>
      <c r="E1329" s="13" t="s">
        <v>2963</v>
      </c>
      <c r="F1329" s="13" t="s">
        <v>24</v>
      </c>
      <c r="G1329" s="14">
        <v>1653016587121</v>
      </c>
      <c r="H1329" s="55">
        <v>0.368148148148148</v>
      </c>
      <c r="I1329" s="33">
        <v>44891.368148148104</v>
      </c>
      <c r="J1329" s="58">
        <v>44891</v>
      </c>
      <c r="K1329" s="13" t="s">
        <v>213</v>
      </c>
      <c r="L1329" s="13" t="s">
        <v>30</v>
      </c>
      <c r="M1329" s="13" t="s">
        <v>826</v>
      </c>
      <c r="N1329" s="13" t="s">
        <v>206</v>
      </c>
      <c r="O1329" s="33">
        <v>44891.277928240699</v>
      </c>
      <c r="P1329" s="58">
        <v>44891</v>
      </c>
      <c r="Q1329" s="33" t="s">
        <v>237</v>
      </c>
      <c r="R1329" s="14">
        <v>473</v>
      </c>
      <c r="S1329" s="13" t="s">
        <v>216</v>
      </c>
      <c r="T1329" s="13" t="s">
        <v>278</v>
      </c>
      <c r="U1329" s="33">
        <f t="shared" ca="1" si="240"/>
        <v>45744.56914039352</v>
      </c>
      <c r="V1329" s="13" t="str">
        <f t="shared" si="241"/>
        <v>Bangalore</v>
      </c>
      <c r="W1329" s="13" t="str">
        <f t="shared" si="242"/>
        <v>DOMI</v>
      </c>
      <c r="X1329" s="13">
        <f t="shared" si="243"/>
        <v>8</v>
      </c>
      <c r="Y1329" s="13" t="str">
        <f>IFERROR(VLOOKUP(C1329,ReceivingTeam[],2,FALSE),"HelpDesk")</f>
        <v>HelpDesk</v>
      </c>
      <c r="Z1329" s="67">
        <f t="shared" si="244"/>
        <v>44895.729166666664</v>
      </c>
      <c r="AA1329" s="68">
        <f t="shared" si="245"/>
        <v>44891</v>
      </c>
      <c r="AB1329" s="69" t="b">
        <f t="shared" si="246"/>
        <v>1</v>
      </c>
      <c r="AC1329" s="70">
        <f t="shared" si="247"/>
        <v>3</v>
      </c>
      <c r="AD1329" s="67">
        <f t="shared" si="248"/>
        <v>44895.729166666664</v>
      </c>
      <c r="AE1329" s="67">
        <f>VLOOKUP(V1329,'Branch Wise Work Timelines'!C:G,3,FALSE)+AA1329</f>
        <v>44891.416666666664</v>
      </c>
      <c r="AF1329" s="67">
        <f>IF(V1329="Bangalore",VLOOKUP(V1329,'Branch Wise Work Timelines'!C:G,4,FALSE)+AA1329+1,IF(V1329="Mumbai",VLOOKUP(V1329,'Branch Wise Work Timelines'!C:G,4,FALSE)+AA1329+1,VLOOKUP(V1329,'Branch Wise Work Timelines'!C:G,4,FALSE)+AA1329))</f>
        <v>44892.104166666664</v>
      </c>
      <c r="AG1329" s="67">
        <f>WORKDAY.INTL(AA1329,1,11)+VLOOKUP(V1329,'Branch Wise Work Timelines'!C:G,3,FALSE)</f>
        <v>44893.416666666664</v>
      </c>
      <c r="AH1329" s="69" t="str">
        <f t="shared" si="249"/>
        <v>Met</v>
      </c>
      <c r="AI1329" s="69">
        <f t="shared" ca="1" si="250"/>
        <v>20373</v>
      </c>
      <c r="AJ1329" s="69" t="str">
        <f ca="1">IF(AI1329&lt;0,"0-12",IFERROR(VLOOKUP(AI1329,Breakup[],2,FALSE),"&gt;24"))</f>
        <v>&gt;24</v>
      </c>
      <c r="AK1329" s="69" t="str">
        <f>VLOOKUP(V1329,Master!B:D,3,FALSE)</f>
        <v>South</v>
      </c>
      <c r="AL1329" s="69" t="str">
        <f t="shared" si="251"/>
        <v>Bangalore</v>
      </c>
    </row>
    <row r="1330" spans="1:38">
      <c r="A1330" s="13" t="s">
        <v>2964</v>
      </c>
      <c r="B1330" s="54">
        <v>44695.688736574099</v>
      </c>
      <c r="C1330" s="13" t="s">
        <v>826</v>
      </c>
      <c r="D1330" s="13">
        <v>1430</v>
      </c>
      <c r="E1330" s="13" t="s">
        <v>2965</v>
      </c>
      <c r="F1330" s="13" t="s">
        <v>24</v>
      </c>
      <c r="G1330" s="14">
        <v>1653016587121</v>
      </c>
      <c r="H1330" s="55">
        <v>9.1736111111111102E-2</v>
      </c>
      <c r="I1330" s="33">
        <v>44883.091736111099</v>
      </c>
      <c r="J1330" s="58">
        <v>44883</v>
      </c>
      <c r="K1330" s="13" t="s">
        <v>213</v>
      </c>
      <c r="L1330" s="13" t="s">
        <v>30</v>
      </c>
      <c r="M1330" s="13" t="s">
        <v>826</v>
      </c>
      <c r="N1330" s="13" t="s">
        <v>206</v>
      </c>
      <c r="O1330" s="33" t="s">
        <v>38</v>
      </c>
      <c r="P1330" s="58" t="s">
        <v>38</v>
      </c>
      <c r="Q1330" s="33" t="s">
        <v>207</v>
      </c>
      <c r="R1330" s="14" t="s">
        <v>38</v>
      </c>
      <c r="S1330" s="13" t="s">
        <v>216</v>
      </c>
      <c r="T1330" s="13" t="s">
        <v>278</v>
      </c>
      <c r="U1330" s="33">
        <f t="shared" ca="1" si="240"/>
        <v>45744.56914039352</v>
      </c>
      <c r="V1330" s="13" t="str">
        <f t="shared" si="241"/>
        <v>Bangalore</v>
      </c>
      <c r="W1330" s="13" t="str">
        <f t="shared" si="242"/>
        <v>DOMI</v>
      </c>
      <c r="X1330" s="13">
        <f t="shared" si="243"/>
        <v>2</v>
      </c>
      <c r="Y1330" s="13" t="str">
        <f>IFERROR(VLOOKUP(C1330,ReceivingTeam[],2,FALSE),"HelpDesk")</f>
        <v>HelpDesk</v>
      </c>
      <c r="Z1330" s="67">
        <f t="shared" si="244"/>
        <v>44886.729166666664</v>
      </c>
      <c r="AA1330" s="68">
        <f t="shared" si="245"/>
        <v>44883</v>
      </c>
      <c r="AB1330" s="69" t="b">
        <f t="shared" si="246"/>
        <v>1</v>
      </c>
      <c r="AC1330" s="70">
        <f t="shared" si="247"/>
        <v>3</v>
      </c>
      <c r="AD1330" s="67">
        <f t="shared" si="248"/>
        <v>44886.729166666664</v>
      </c>
      <c r="AE1330" s="67">
        <f>VLOOKUP(V1330,'Branch Wise Work Timelines'!C:G,3,FALSE)+AA1330</f>
        <v>44883.416666666664</v>
      </c>
      <c r="AF1330" s="67">
        <f>IF(V1330="Bangalore",VLOOKUP(V1330,'Branch Wise Work Timelines'!C:G,4,FALSE)+AA1330+1,IF(V1330="Mumbai",VLOOKUP(V1330,'Branch Wise Work Timelines'!C:G,4,FALSE)+AA1330+1,VLOOKUP(V1330,'Branch Wise Work Timelines'!C:G,4,FALSE)+AA1330))</f>
        <v>44884.104166666664</v>
      </c>
      <c r="AG1330" s="67">
        <f>WORKDAY.INTL(AA1330,1,11)+VLOOKUP(V1330,'Branch Wise Work Timelines'!C:G,3,FALSE)</f>
        <v>44884.416666666664</v>
      </c>
      <c r="AH1330" s="69" t="str">
        <f t="shared" ca="1" si="249"/>
        <v>Out of TAT</v>
      </c>
      <c r="AI1330" s="69">
        <f t="shared" ca="1" si="250"/>
        <v>20589</v>
      </c>
      <c r="AJ1330" s="69" t="str">
        <f ca="1">IF(AI1330&lt;0,"0-12",IFERROR(VLOOKUP(AI1330,Breakup[],2,FALSE),"&gt;24"))</f>
        <v>&gt;24</v>
      </c>
      <c r="AK1330" s="69" t="str">
        <f>VLOOKUP(V1330,Master!B:D,3,FALSE)</f>
        <v>South</v>
      </c>
      <c r="AL1330" s="69" t="str">
        <f t="shared" si="251"/>
        <v>Bangalore</v>
      </c>
    </row>
    <row r="1331" spans="1:38">
      <c r="A1331" s="13" t="s">
        <v>2966</v>
      </c>
      <c r="B1331" s="54">
        <v>44695.689398993098</v>
      </c>
      <c r="C1331" s="13" t="s">
        <v>826</v>
      </c>
      <c r="D1331" s="13">
        <v>1812</v>
      </c>
      <c r="E1331" s="13" t="s">
        <v>2967</v>
      </c>
      <c r="F1331" s="13" t="s">
        <v>24</v>
      </c>
      <c r="G1331" s="14">
        <v>1653016587121</v>
      </c>
      <c r="H1331" s="55">
        <v>0.81148148148148103</v>
      </c>
      <c r="I1331" s="33">
        <v>44883.811481481498</v>
      </c>
      <c r="J1331" s="58">
        <v>44883</v>
      </c>
      <c r="K1331" s="13" t="s">
        <v>213</v>
      </c>
      <c r="L1331" s="13" t="s">
        <v>30</v>
      </c>
      <c r="M1331" s="13" t="s">
        <v>826</v>
      </c>
      <c r="N1331" s="13" t="s">
        <v>206</v>
      </c>
      <c r="O1331" s="33" t="s">
        <v>38</v>
      </c>
      <c r="P1331" s="58" t="s">
        <v>38</v>
      </c>
      <c r="Q1331" s="33" t="s">
        <v>207</v>
      </c>
      <c r="R1331" s="14" t="s">
        <v>38</v>
      </c>
      <c r="S1331" s="13" t="s">
        <v>216</v>
      </c>
      <c r="T1331" s="13" t="s">
        <v>278</v>
      </c>
      <c r="U1331" s="33">
        <f t="shared" ca="1" si="240"/>
        <v>45744.56914039352</v>
      </c>
      <c r="V1331" s="13" t="str">
        <f t="shared" si="241"/>
        <v>Bangalore</v>
      </c>
      <c r="W1331" s="13" t="str">
        <f t="shared" si="242"/>
        <v>DOMI</v>
      </c>
      <c r="X1331" s="13">
        <f t="shared" si="243"/>
        <v>19</v>
      </c>
      <c r="Y1331" s="13" t="str">
        <f>IFERROR(VLOOKUP(C1331,ReceivingTeam[],2,FALSE),"HelpDesk")</f>
        <v>HelpDesk</v>
      </c>
      <c r="Z1331" s="67">
        <f t="shared" si="244"/>
        <v>44887.123981481498</v>
      </c>
      <c r="AA1331" s="68">
        <f t="shared" si="245"/>
        <v>44883</v>
      </c>
      <c r="AB1331" s="69" t="b">
        <f t="shared" si="246"/>
        <v>1</v>
      </c>
      <c r="AC1331" s="70">
        <f t="shared" si="247"/>
        <v>3</v>
      </c>
      <c r="AD1331" s="67">
        <f t="shared" si="248"/>
        <v>44887.123981481498</v>
      </c>
      <c r="AE1331" s="67">
        <f>VLOOKUP(V1331,'Branch Wise Work Timelines'!C:G,3,FALSE)+AA1331</f>
        <v>44883.416666666664</v>
      </c>
      <c r="AF1331" s="67">
        <f>IF(V1331="Bangalore",VLOOKUP(V1331,'Branch Wise Work Timelines'!C:G,4,FALSE)+AA1331+1,IF(V1331="Mumbai",VLOOKUP(V1331,'Branch Wise Work Timelines'!C:G,4,FALSE)+AA1331+1,VLOOKUP(V1331,'Branch Wise Work Timelines'!C:G,4,FALSE)+AA1331))</f>
        <v>44884.104166666664</v>
      </c>
      <c r="AG1331" s="67">
        <f>WORKDAY.INTL(AA1331,1,11)+VLOOKUP(V1331,'Branch Wise Work Timelines'!C:G,3,FALSE)</f>
        <v>44884.416666666664</v>
      </c>
      <c r="AH1331" s="69" t="str">
        <f t="shared" ca="1" si="249"/>
        <v>Out of TAT</v>
      </c>
      <c r="AI1331" s="69">
        <f t="shared" ca="1" si="250"/>
        <v>20579</v>
      </c>
      <c r="AJ1331" s="69" t="str">
        <f ca="1">IF(AI1331&lt;0,"0-12",IFERROR(VLOOKUP(AI1331,Breakup[],2,FALSE),"&gt;24"))</f>
        <v>&gt;24</v>
      </c>
      <c r="AK1331" s="69" t="str">
        <f>VLOOKUP(V1331,Master!B:D,3,FALSE)</f>
        <v>South</v>
      </c>
      <c r="AL1331" s="69" t="str">
        <f t="shared" si="251"/>
        <v>Bangalore</v>
      </c>
    </row>
    <row r="1332" spans="1:38">
      <c r="A1332" s="13" t="s">
        <v>2968</v>
      </c>
      <c r="B1332" s="54">
        <v>44695.700956215303</v>
      </c>
      <c r="C1332" s="13" t="s">
        <v>826</v>
      </c>
      <c r="D1332" s="13">
        <v>942</v>
      </c>
      <c r="E1332" s="13" t="s">
        <v>2969</v>
      </c>
      <c r="F1332" s="13" t="s">
        <v>24</v>
      </c>
      <c r="G1332" s="14">
        <v>1653017031409</v>
      </c>
      <c r="H1332" s="55">
        <v>0.29137731481481499</v>
      </c>
      <c r="I1332" s="33">
        <v>44881.291377314803</v>
      </c>
      <c r="J1332" s="58">
        <v>44881</v>
      </c>
      <c r="K1332" s="13" t="s">
        <v>213</v>
      </c>
      <c r="L1332" s="13" t="s">
        <v>30</v>
      </c>
      <c r="M1332" s="13" t="s">
        <v>826</v>
      </c>
      <c r="N1332" s="13" t="s">
        <v>206</v>
      </c>
      <c r="O1332" s="33" t="s">
        <v>38</v>
      </c>
      <c r="P1332" s="58" t="s">
        <v>38</v>
      </c>
      <c r="Q1332" s="33" t="s">
        <v>207</v>
      </c>
      <c r="R1332" s="14" t="s">
        <v>38</v>
      </c>
      <c r="S1332" s="13" t="s">
        <v>216</v>
      </c>
      <c r="T1332" s="13" t="s">
        <v>278</v>
      </c>
      <c r="U1332" s="33">
        <f t="shared" ca="1" si="240"/>
        <v>45744.56914039352</v>
      </c>
      <c r="V1332" s="13" t="str">
        <f t="shared" si="241"/>
        <v>Bangalore</v>
      </c>
      <c r="W1332" s="13" t="str">
        <f t="shared" si="242"/>
        <v>DOMI</v>
      </c>
      <c r="X1332" s="13">
        <f t="shared" si="243"/>
        <v>6</v>
      </c>
      <c r="Y1332" s="13" t="str">
        <f>IFERROR(VLOOKUP(C1332,ReceivingTeam[],2,FALSE),"HelpDesk")</f>
        <v>HelpDesk</v>
      </c>
      <c r="Z1332" s="67">
        <f t="shared" si="244"/>
        <v>44884.729166666664</v>
      </c>
      <c r="AA1332" s="68">
        <f t="shared" si="245"/>
        <v>44881</v>
      </c>
      <c r="AB1332" s="69" t="b">
        <f t="shared" si="246"/>
        <v>1</v>
      </c>
      <c r="AC1332" s="70">
        <f t="shared" si="247"/>
        <v>3</v>
      </c>
      <c r="AD1332" s="67">
        <f t="shared" si="248"/>
        <v>44884.729166666664</v>
      </c>
      <c r="AE1332" s="67">
        <f>VLOOKUP(V1332,'Branch Wise Work Timelines'!C:G,3,FALSE)+AA1332</f>
        <v>44881.416666666664</v>
      </c>
      <c r="AF1332" s="67">
        <f>IF(V1332="Bangalore",VLOOKUP(V1332,'Branch Wise Work Timelines'!C:G,4,FALSE)+AA1332+1,IF(V1332="Mumbai",VLOOKUP(V1332,'Branch Wise Work Timelines'!C:G,4,FALSE)+AA1332+1,VLOOKUP(V1332,'Branch Wise Work Timelines'!C:G,4,FALSE)+AA1332))</f>
        <v>44882.104166666664</v>
      </c>
      <c r="AG1332" s="67">
        <f>WORKDAY.INTL(AA1332,1,11)+VLOOKUP(V1332,'Branch Wise Work Timelines'!C:G,3,FALSE)</f>
        <v>44882.416666666664</v>
      </c>
      <c r="AH1332" s="69" t="str">
        <f t="shared" ca="1" si="249"/>
        <v>Out of TAT</v>
      </c>
      <c r="AI1332" s="69">
        <f t="shared" ca="1" si="250"/>
        <v>20637</v>
      </c>
      <c r="AJ1332" s="69" t="str">
        <f ca="1">IF(AI1332&lt;0,"0-12",IFERROR(VLOOKUP(AI1332,Breakup[],2,FALSE),"&gt;24"))</f>
        <v>&gt;24</v>
      </c>
      <c r="AK1332" s="69" t="str">
        <f>VLOOKUP(V1332,Master!B:D,3,FALSE)</f>
        <v>South</v>
      </c>
      <c r="AL1332" s="69" t="str">
        <f t="shared" si="251"/>
        <v>Bangalore</v>
      </c>
    </row>
    <row r="1333" spans="1:38">
      <c r="A1333" s="13" t="s">
        <v>2970</v>
      </c>
      <c r="B1333" s="54">
        <v>44695.716886377297</v>
      </c>
      <c r="C1333" s="13" t="s">
        <v>826</v>
      </c>
      <c r="D1333" s="13">
        <v>764</v>
      </c>
      <c r="E1333" s="13" t="s">
        <v>2971</v>
      </c>
      <c r="F1333" s="13" t="s">
        <v>24</v>
      </c>
      <c r="G1333" s="14">
        <v>1653016587121</v>
      </c>
      <c r="H1333" s="55">
        <v>3.6319444444444397E-2</v>
      </c>
      <c r="I1333" s="33">
        <v>44882.0363194444</v>
      </c>
      <c r="J1333" s="58">
        <v>44882</v>
      </c>
      <c r="K1333" s="13" t="s">
        <v>213</v>
      </c>
      <c r="L1333" s="13" t="s">
        <v>30</v>
      </c>
      <c r="M1333" s="13" t="s">
        <v>826</v>
      </c>
      <c r="N1333" s="13" t="s">
        <v>206</v>
      </c>
      <c r="O1333" s="33" t="s">
        <v>38</v>
      </c>
      <c r="P1333" s="58" t="s">
        <v>38</v>
      </c>
      <c r="Q1333" s="33" t="s">
        <v>207</v>
      </c>
      <c r="R1333" s="14" t="s">
        <v>38</v>
      </c>
      <c r="S1333" s="13" t="s">
        <v>216</v>
      </c>
      <c r="T1333" s="13" t="s">
        <v>278</v>
      </c>
      <c r="U1333" s="33">
        <f t="shared" ca="1" si="240"/>
        <v>45744.56914039352</v>
      </c>
      <c r="V1333" s="13" t="str">
        <f t="shared" si="241"/>
        <v>Bangalore</v>
      </c>
      <c r="W1333" s="13" t="str">
        <f t="shared" si="242"/>
        <v>DOMI</v>
      </c>
      <c r="X1333" s="13">
        <f t="shared" si="243"/>
        <v>0</v>
      </c>
      <c r="Y1333" s="13" t="str">
        <f>IFERROR(VLOOKUP(C1333,ReceivingTeam[],2,FALSE),"HelpDesk")</f>
        <v>HelpDesk</v>
      </c>
      <c r="Z1333" s="67">
        <f t="shared" si="244"/>
        <v>44885.729166666664</v>
      </c>
      <c r="AA1333" s="68">
        <f t="shared" si="245"/>
        <v>44882</v>
      </c>
      <c r="AB1333" s="69" t="b">
        <f t="shared" si="246"/>
        <v>1</v>
      </c>
      <c r="AC1333" s="70">
        <f t="shared" si="247"/>
        <v>3</v>
      </c>
      <c r="AD1333" s="67">
        <f t="shared" si="248"/>
        <v>44885.729166666664</v>
      </c>
      <c r="AE1333" s="67">
        <f>VLOOKUP(V1333,'Branch Wise Work Timelines'!C:G,3,FALSE)+AA1333</f>
        <v>44882.416666666664</v>
      </c>
      <c r="AF1333" s="67">
        <f>IF(V1333="Bangalore",VLOOKUP(V1333,'Branch Wise Work Timelines'!C:G,4,FALSE)+AA1333+1,IF(V1333="Mumbai",VLOOKUP(V1333,'Branch Wise Work Timelines'!C:G,4,FALSE)+AA1333+1,VLOOKUP(V1333,'Branch Wise Work Timelines'!C:G,4,FALSE)+AA1333))</f>
        <v>44883.104166666664</v>
      </c>
      <c r="AG1333" s="67">
        <f>WORKDAY.INTL(AA1333,1,11)+VLOOKUP(V1333,'Branch Wise Work Timelines'!C:G,3,FALSE)</f>
        <v>44883.416666666664</v>
      </c>
      <c r="AH1333" s="69" t="str">
        <f t="shared" ca="1" si="249"/>
        <v>Out of TAT</v>
      </c>
      <c r="AI1333" s="69">
        <f t="shared" ca="1" si="250"/>
        <v>20613</v>
      </c>
      <c r="AJ1333" s="69" t="str">
        <f ca="1">IF(AI1333&lt;0,"0-12",IFERROR(VLOOKUP(AI1333,Breakup[],2,FALSE),"&gt;24"))</f>
        <v>&gt;24</v>
      </c>
      <c r="AK1333" s="69" t="str">
        <f>VLOOKUP(V1333,Master!B:D,3,FALSE)</f>
        <v>South</v>
      </c>
      <c r="AL1333" s="69" t="str">
        <f t="shared" si="251"/>
        <v>Bangalore</v>
      </c>
    </row>
    <row r="1334" spans="1:38">
      <c r="A1334" s="13" t="s">
        <v>2972</v>
      </c>
      <c r="B1334" s="54">
        <v>44695.717154895799</v>
      </c>
      <c r="C1334" s="13" t="s">
        <v>826</v>
      </c>
      <c r="D1334" s="13">
        <v>139</v>
      </c>
      <c r="E1334" s="13" t="s">
        <v>2973</v>
      </c>
      <c r="F1334" s="13" t="s">
        <v>24</v>
      </c>
      <c r="G1334" s="14">
        <v>1653016587121</v>
      </c>
      <c r="H1334" s="55">
        <v>0.57861111111111097</v>
      </c>
      <c r="I1334" s="33">
        <v>44888.578611111101</v>
      </c>
      <c r="J1334" s="58">
        <v>44888</v>
      </c>
      <c r="K1334" s="13" t="s">
        <v>213</v>
      </c>
      <c r="L1334" s="13" t="s">
        <v>30</v>
      </c>
      <c r="M1334" s="13" t="s">
        <v>826</v>
      </c>
      <c r="N1334" s="13" t="s">
        <v>206</v>
      </c>
      <c r="O1334" s="33" t="s">
        <v>38</v>
      </c>
      <c r="P1334" s="58" t="s">
        <v>38</v>
      </c>
      <c r="Q1334" s="33" t="s">
        <v>207</v>
      </c>
      <c r="R1334" s="14" t="s">
        <v>38</v>
      </c>
      <c r="S1334" s="13" t="s">
        <v>216</v>
      </c>
      <c r="T1334" s="13" t="s">
        <v>278</v>
      </c>
      <c r="U1334" s="33">
        <f t="shared" ca="1" si="240"/>
        <v>45744.56914039352</v>
      </c>
      <c r="V1334" s="13" t="str">
        <f t="shared" si="241"/>
        <v>Bangalore</v>
      </c>
      <c r="W1334" s="13" t="str">
        <f t="shared" si="242"/>
        <v>DOMI</v>
      </c>
      <c r="X1334" s="13">
        <f t="shared" si="243"/>
        <v>13</v>
      </c>
      <c r="Y1334" s="13" t="str">
        <f>IFERROR(VLOOKUP(C1334,ReceivingTeam[],2,FALSE),"HelpDesk")</f>
        <v>HelpDesk</v>
      </c>
      <c r="Z1334" s="67">
        <f t="shared" si="244"/>
        <v>44891.891111111101</v>
      </c>
      <c r="AA1334" s="68">
        <f t="shared" si="245"/>
        <v>44888</v>
      </c>
      <c r="AB1334" s="69" t="b">
        <f t="shared" si="246"/>
        <v>1</v>
      </c>
      <c r="AC1334" s="70">
        <f t="shared" si="247"/>
        <v>3</v>
      </c>
      <c r="AD1334" s="67">
        <f t="shared" si="248"/>
        <v>44891.891111111101</v>
      </c>
      <c r="AE1334" s="67">
        <f>VLOOKUP(V1334,'Branch Wise Work Timelines'!C:G,3,FALSE)+AA1334</f>
        <v>44888.416666666664</v>
      </c>
      <c r="AF1334" s="67">
        <f>IF(V1334="Bangalore",VLOOKUP(V1334,'Branch Wise Work Timelines'!C:G,4,FALSE)+AA1334+1,IF(V1334="Mumbai",VLOOKUP(V1334,'Branch Wise Work Timelines'!C:G,4,FALSE)+AA1334+1,VLOOKUP(V1334,'Branch Wise Work Timelines'!C:G,4,FALSE)+AA1334))</f>
        <v>44889.104166666664</v>
      </c>
      <c r="AG1334" s="67">
        <f>WORKDAY.INTL(AA1334,1,11)+VLOOKUP(V1334,'Branch Wise Work Timelines'!C:G,3,FALSE)</f>
        <v>44889.416666666664</v>
      </c>
      <c r="AH1334" s="69" t="str">
        <f t="shared" ca="1" si="249"/>
        <v>Out of TAT</v>
      </c>
      <c r="AI1334" s="69">
        <f t="shared" ca="1" si="250"/>
        <v>20465</v>
      </c>
      <c r="AJ1334" s="69" t="str">
        <f ca="1">IF(AI1334&lt;0,"0-12",IFERROR(VLOOKUP(AI1334,Breakup[],2,FALSE),"&gt;24"))</f>
        <v>&gt;24</v>
      </c>
      <c r="AK1334" s="69" t="str">
        <f>VLOOKUP(V1334,Master!B:D,3,FALSE)</f>
        <v>South</v>
      </c>
      <c r="AL1334" s="69" t="str">
        <f t="shared" si="251"/>
        <v>Bangalore</v>
      </c>
    </row>
    <row r="1335" spans="1:38">
      <c r="A1335" s="13" t="s">
        <v>2974</v>
      </c>
      <c r="B1335" s="54">
        <v>44695.703342094901</v>
      </c>
      <c r="C1335" s="13" t="s">
        <v>826</v>
      </c>
      <c r="D1335" s="13">
        <v>467</v>
      </c>
      <c r="E1335" s="13" t="s">
        <v>2975</v>
      </c>
      <c r="F1335" s="13" t="s">
        <v>24</v>
      </c>
      <c r="G1335" s="14">
        <v>1653017031409</v>
      </c>
      <c r="H1335" s="55">
        <v>0.71476851851851897</v>
      </c>
      <c r="I1335" s="33">
        <v>44883.714768518497</v>
      </c>
      <c r="J1335" s="58">
        <v>44883</v>
      </c>
      <c r="K1335" s="13" t="s">
        <v>213</v>
      </c>
      <c r="L1335" s="13" t="s">
        <v>30</v>
      </c>
      <c r="M1335" s="13" t="s">
        <v>826</v>
      </c>
      <c r="N1335" s="13" t="s">
        <v>206</v>
      </c>
      <c r="O1335" s="33" t="s">
        <v>38</v>
      </c>
      <c r="P1335" s="58" t="s">
        <v>38</v>
      </c>
      <c r="Q1335" s="33" t="s">
        <v>207</v>
      </c>
      <c r="R1335" s="14" t="s">
        <v>38</v>
      </c>
      <c r="S1335" s="13" t="s">
        <v>216</v>
      </c>
      <c r="T1335" s="13" t="s">
        <v>278</v>
      </c>
      <c r="U1335" s="33">
        <f t="shared" ca="1" si="240"/>
        <v>45744.56914039352</v>
      </c>
      <c r="V1335" s="13" t="str">
        <f t="shared" si="241"/>
        <v>Bangalore</v>
      </c>
      <c r="W1335" s="13" t="str">
        <f t="shared" si="242"/>
        <v>DOMI</v>
      </c>
      <c r="X1335" s="13">
        <f t="shared" si="243"/>
        <v>17</v>
      </c>
      <c r="Y1335" s="13" t="str">
        <f>IFERROR(VLOOKUP(C1335,ReceivingTeam[],2,FALSE),"HelpDesk")</f>
        <v>HelpDesk</v>
      </c>
      <c r="Z1335" s="67">
        <f t="shared" si="244"/>
        <v>44887.027268518497</v>
      </c>
      <c r="AA1335" s="68">
        <f t="shared" si="245"/>
        <v>44883</v>
      </c>
      <c r="AB1335" s="69" t="b">
        <f t="shared" si="246"/>
        <v>1</v>
      </c>
      <c r="AC1335" s="70">
        <f t="shared" si="247"/>
        <v>3</v>
      </c>
      <c r="AD1335" s="67">
        <f t="shared" si="248"/>
        <v>44887.027268518497</v>
      </c>
      <c r="AE1335" s="67">
        <f>VLOOKUP(V1335,'Branch Wise Work Timelines'!C:G,3,FALSE)+AA1335</f>
        <v>44883.416666666664</v>
      </c>
      <c r="AF1335" s="67">
        <f>IF(V1335="Bangalore",VLOOKUP(V1335,'Branch Wise Work Timelines'!C:G,4,FALSE)+AA1335+1,IF(V1335="Mumbai",VLOOKUP(V1335,'Branch Wise Work Timelines'!C:G,4,FALSE)+AA1335+1,VLOOKUP(V1335,'Branch Wise Work Timelines'!C:G,4,FALSE)+AA1335))</f>
        <v>44884.104166666664</v>
      </c>
      <c r="AG1335" s="67">
        <f>WORKDAY.INTL(AA1335,1,11)+VLOOKUP(V1335,'Branch Wise Work Timelines'!C:G,3,FALSE)</f>
        <v>44884.416666666664</v>
      </c>
      <c r="AH1335" s="69" t="str">
        <f t="shared" ca="1" si="249"/>
        <v>Out of TAT</v>
      </c>
      <c r="AI1335" s="69">
        <f t="shared" ca="1" si="250"/>
        <v>20582</v>
      </c>
      <c r="AJ1335" s="69" t="str">
        <f ca="1">IF(AI1335&lt;0,"0-12",IFERROR(VLOOKUP(AI1335,Breakup[],2,FALSE),"&gt;24"))</f>
        <v>&gt;24</v>
      </c>
      <c r="AK1335" s="69" t="str">
        <f>VLOOKUP(V1335,Master!B:D,3,FALSE)</f>
        <v>South</v>
      </c>
      <c r="AL1335" s="69" t="str">
        <f t="shared" si="251"/>
        <v>Bangalore</v>
      </c>
    </row>
    <row r="1336" spans="1:38">
      <c r="A1336" s="13" t="s">
        <v>2976</v>
      </c>
      <c r="B1336" s="54">
        <v>44695.703696990699</v>
      </c>
      <c r="C1336" s="13" t="s">
        <v>826</v>
      </c>
      <c r="D1336" s="13">
        <v>1773</v>
      </c>
      <c r="E1336" s="13" t="s">
        <v>2977</v>
      </c>
      <c r="F1336" s="13" t="s">
        <v>24</v>
      </c>
      <c r="G1336" s="14">
        <v>1653017031409</v>
      </c>
      <c r="H1336" s="55">
        <v>0.386736111111111</v>
      </c>
      <c r="I1336" s="33">
        <v>44889.386736111097</v>
      </c>
      <c r="J1336" s="58">
        <v>44889</v>
      </c>
      <c r="K1336" s="13" t="s">
        <v>213</v>
      </c>
      <c r="L1336" s="13" t="s">
        <v>30</v>
      </c>
      <c r="M1336" s="13" t="s">
        <v>826</v>
      </c>
      <c r="N1336" s="13" t="s">
        <v>206</v>
      </c>
      <c r="O1336" s="33" t="s">
        <v>38</v>
      </c>
      <c r="P1336" s="58" t="s">
        <v>38</v>
      </c>
      <c r="Q1336" s="33" t="s">
        <v>207</v>
      </c>
      <c r="R1336" s="14" t="s">
        <v>38</v>
      </c>
      <c r="S1336" s="13" t="s">
        <v>216</v>
      </c>
      <c r="T1336" s="13" t="s">
        <v>278</v>
      </c>
      <c r="U1336" s="33">
        <f t="shared" ca="1" si="240"/>
        <v>45744.56914039352</v>
      </c>
      <c r="V1336" s="13" t="str">
        <f t="shared" si="241"/>
        <v>Bangalore</v>
      </c>
      <c r="W1336" s="13" t="str">
        <f t="shared" si="242"/>
        <v>DOMI</v>
      </c>
      <c r="X1336" s="13">
        <f t="shared" si="243"/>
        <v>9</v>
      </c>
      <c r="Y1336" s="13" t="str">
        <f>IFERROR(VLOOKUP(C1336,ReceivingTeam[],2,FALSE),"HelpDesk")</f>
        <v>HelpDesk</v>
      </c>
      <c r="Z1336" s="67">
        <f t="shared" si="244"/>
        <v>44892.729166666664</v>
      </c>
      <c r="AA1336" s="68">
        <f t="shared" si="245"/>
        <v>44889</v>
      </c>
      <c r="AB1336" s="69" t="b">
        <f t="shared" si="246"/>
        <v>1</v>
      </c>
      <c r="AC1336" s="70">
        <f t="shared" si="247"/>
        <v>3</v>
      </c>
      <c r="AD1336" s="67">
        <f t="shared" si="248"/>
        <v>44892.729166666664</v>
      </c>
      <c r="AE1336" s="67">
        <f>VLOOKUP(V1336,'Branch Wise Work Timelines'!C:G,3,FALSE)+AA1336</f>
        <v>44889.416666666664</v>
      </c>
      <c r="AF1336" s="67">
        <f>IF(V1336="Bangalore",VLOOKUP(V1336,'Branch Wise Work Timelines'!C:G,4,FALSE)+AA1336+1,IF(V1336="Mumbai",VLOOKUP(V1336,'Branch Wise Work Timelines'!C:G,4,FALSE)+AA1336+1,VLOOKUP(V1336,'Branch Wise Work Timelines'!C:G,4,FALSE)+AA1336))</f>
        <v>44890.104166666664</v>
      </c>
      <c r="AG1336" s="67">
        <f>WORKDAY.INTL(AA1336,1,11)+VLOOKUP(V1336,'Branch Wise Work Timelines'!C:G,3,FALSE)</f>
        <v>44890.416666666664</v>
      </c>
      <c r="AH1336" s="69" t="str">
        <f t="shared" ca="1" si="249"/>
        <v>Out of TAT</v>
      </c>
      <c r="AI1336" s="69">
        <f t="shared" ca="1" si="250"/>
        <v>20445</v>
      </c>
      <c r="AJ1336" s="69" t="str">
        <f ca="1">IF(AI1336&lt;0,"0-12",IFERROR(VLOOKUP(AI1336,Breakup[],2,FALSE),"&gt;24"))</f>
        <v>&gt;24</v>
      </c>
      <c r="AK1336" s="69" t="str">
        <f>VLOOKUP(V1336,Master!B:D,3,FALSE)</f>
        <v>South</v>
      </c>
      <c r="AL1336" s="69" t="str">
        <f t="shared" si="251"/>
        <v>Bangalore</v>
      </c>
    </row>
    <row r="1337" spans="1:38">
      <c r="A1337" s="13" t="s">
        <v>2978</v>
      </c>
      <c r="B1337" s="54">
        <v>44695.703976655102</v>
      </c>
      <c r="C1337" s="13" t="s">
        <v>826</v>
      </c>
      <c r="D1337" s="13">
        <v>1871</v>
      </c>
      <c r="E1337" s="13" t="s">
        <v>2979</v>
      </c>
      <c r="F1337" s="13" t="s">
        <v>24</v>
      </c>
      <c r="G1337" s="14">
        <v>1653017031409</v>
      </c>
      <c r="H1337" s="55">
        <v>0.64391203703703703</v>
      </c>
      <c r="I1337" s="33">
        <v>44885.643912036998</v>
      </c>
      <c r="J1337" s="58">
        <v>44885</v>
      </c>
      <c r="K1337" s="13" t="s">
        <v>213</v>
      </c>
      <c r="L1337" s="13" t="s">
        <v>30</v>
      </c>
      <c r="M1337" s="13" t="s">
        <v>826</v>
      </c>
      <c r="N1337" s="13" t="s">
        <v>206</v>
      </c>
      <c r="O1337" s="33" t="s">
        <v>38</v>
      </c>
      <c r="P1337" s="58" t="s">
        <v>38</v>
      </c>
      <c r="Q1337" s="33" t="s">
        <v>207</v>
      </c>
      <c r="R1337" s="14" t="s">
        <v>38</v>
      </c>
      <c r="S1337" s="13" t="s">
        <v>216</v>
      </c>
      <c r="T1337" s="13" t="s">
        <v>278</v>
      </c>
      <c r="U1337" s="33">
        <f t="shared" ca="1" si="240"/>
        <v>45744.56914039352</v>
      </c>
      <c r="V1337" s="13" t="str">
        <f t="shared" si="241"/>
        <v>Bangalore</v>
      </c>
      <c r="W1337" s="13" t="str">
        <f t="shared" si="242"/>
        <v>DOMI</v>
      </c>
      <c r="X1337" s="13">
        <f t="shared" si="243"/>
        <v>15</v>
      </c>
      <c r="Y1337" s="13" t="str">
        <f>IFERROR(VLOOKUP(C1337,ReceivingTeam[],2,FALSE),"HelpDesk")</f>
        <v>HelpDesk</v>
      </c>
      <c r="Z1337" s="67">
        <f t="shared" si="244"/>
        <v>44888.416666666664</v>
      </c>
      <c r="AA1337" s="68">
        <f t="shared" si="245"/>
        <v>44885</v>
      </c>
      <c r="AB1337" s="69" t="b">
        <f t="shared" si="246"/>
        <v>0</v>
      </c>
      <c r="AC1337" s="70">
        <f t="shared" si="247"/>
        <v>3</v>
      </c>
      <c r="AD1337" s="67">
        <f t="shared" si="248"/>
        <v>44888.416666666664</v>
      </c>
      <c r="AE1337" s="67">
        <f>VLOOKUP(V1337,'Branch Wise Work Timelines'!C:G,3,FALSE)+AA1337</f>
        <v>44885.416666666664</v>
      </c>
      <c r="AF1337" s="67">
        <f>IF(V1337="Bangalore",VLOOKUP(V1337,'Branch Wise Work Timelines'!C:G,4,FALSE)+AA1337+1,IF(V1337="Mumbai",VLOOKUP(V1337,'Branch Wise Work Timelines'!C:G,4,FALSE)+AA1337+1,VLOOKUP(V1337,'Branch Wise Work Timelines'!C:G,4,FALSE)+AA1337))</f>
        <v>44886.104166666664</v>
      </c>
      <c r="AG1337" s="67">
        <f>WORKDAY.INTL(AA1337,1,11)+VLOOKUP(V1337,'Branch Wise Work Timelines'!C:G,3,FALSE)</f>
        <v>44886.416666666664</v>
      </c>
      <c r="AH1337" s="69" t="str">
        <f t="shared" ca="1" si="249"/>
        <v>Out of TAT</v>
      </c>
      <c r="AI1337" s="69">
        <f t="shared" ca="1" si="250"/>
        <v>20548</v>
      </c>
      <c r="AJ1337" s="69" t="str">
        <f ca="1">IF(AI1337&lt;0,"0-12",IFERROR(VLOOKUP(AI1337,Breakup[],2,FALSE),"&gt;24"))</f>
        <v>&gt;24</v>
      </c>
      <c r="AK1337" s="69" t="str">
        <f>VLOOKUP(V1337,Master!B:D,3,FALSE)</f>
        <v>South</v>
      </c>
      <c r="AL1337" s="69" t="str">
        <f t="shared" si="251"/>
        <v>Bangalore</v>
      </c>
    </row>
    <row r="1338" spans="1:38">
      <c r="A1338" s="13" t="s">
        <v>2980</v>
      </c>
      <c r="B1338" s="54">
        <v>44695.705674305602</v>
      </c>
      <c r="C1338" s="13" t="s">
        <v>826</v>
      </c>
      <c r="D1338" s="13">
        <v>1686</v>
      </c>
      <c r="E1338" s="13" t="s">
        <v>2981</v>
      </c>
      <c r="F1338" s="13" t="s">
        <v>24</v>
      </c>
      <c r="G1338" s="14">
        <v>1653017031409</v>
      </c>
      <c r="H1338" s="55">
        <v>0.691076388888889</v>
      </c>
      <c r="I1338" s="33">
        <v>44881.691076388903</v>
      </c>
      <c r="J1338" s="58">
        <v>44881</v>
      </c>
      <c r="K1338" s="13" t="s">
        <v>213</v>
      </c>
      <c r="L1338" s="13" t="s">
        <v>30</v>
      </c>
      <c r="M1338" s="13" t="s">
        <v>826</v>
      </c>
      <c r="N1338" s="13" t="s">
        <v>206</v>
      </c>
      <c r="O1338" s="33" t="s">
        <v>38</v>
      </c>
      <c r="P1338" s="58" t="s">
        <v>38</v>
      </c>
      <c r="Q1338" s="33" t="s">
        <v>207</v>
      </c>
      <c r="R1338" s="14" t="s">
        <v>38</v>
      </c>
      <c r="S1338" s="13" t="s">
        <v>216</v>
      </c>
      <c r="T1338" s="13" t="s">
        <v>278</v>
      </c>
      <c r="U1338" s="33">
        <f t="shared" ca="1" si="240"/>
        <v>45744.56914039352</v>
      </c>
      <c r="V1338" s="13" t="str">
        <f t="shared" si="241"/>
        <v>Bangalore</v>
      </c>
      <c r="W1338" s="13" t="str">
        <f t="shared" si="242"/>
        <v>DOMI</v>
      </c>
      <c r="X1338" s="13">
        <f t="shared" si="243"/>
        <v>16</v>
      </c>
      <c r="Y1338" s="13" t="str">
        <f>IFERROR(VLOOKUP(C1338,ReceivingTeam[],2,FALSE),"HelpDesk")</f>
        <v>HelpDesk</v>
      </c>
      <c r="Z1338" s="67">
        <f t="shared" si="244"/>
        <v>44885.003576388903</v>
      </c>
      <c r="AA1338" s="68">
        <f t="shared" si="245"/>
        <v>44881</v>
      </c>
      <c r="AB1338" s="69" t="b">
        <f t="shared" si="246"/>
        <v>1</v>
      </c>
      <c r="AC1338" s="70">
        <f t="shared" si="247"/>
        <v>3</v>
      </c>
      <c r="AD1338" s="67">
        <f t="shared" si="248"/>
        <v>44885.003576388903</v>
      </c>
      <c r="AE1338" s="67">
        <f>VLOOKUP(V1338,'Branch Wise Work Timelines'!C:G,3,FALSE)+AA1338</f>
        <v>44881.416666666664</v>
      </c>
      <c r="AF1338" s="67">
        <f>IF(V1338="Bangalore",VLOOKUP(V1338,'Branch Wise Work Timelines'!C:G,4,FALSE)+AA1338+1,IF(V1338="Mumbai",VLOOKUP(V1338,'Branch Wise Work Timelines'!C:G,4,FALSE)+AA1338+1,VLOOKUP(V1338,'Branch Wise Work Timelines'!C:G,4,FALSE)+AA1338))</f>
        <v>44882.104166666664</v>
      </c>
      <c r="AG1338" s="67">
        <f>WORKDAY.INTL(AA1338,1,11)+VLOOKUP(V1338,'Branch Wise Work Timelines'!C:G,3,FALSE)</f>
        <v>44882.416666666664</v>
      </c>
      <c r="AH1338" s="69" t="str">
        <f t="shared" ca="1" si="249"/>
        <v>Out of TAT</v>
      </c>
      <c r="AI1338" s="69">
        <f t="shared" ca="1" si="250"/>
        <v>20630</v>
      </c>
      <c r="AJ1338" s="69" t="str">
        <f ca="1">IF(AI1338&lt;0,"0-12",IFERROR(VLOOKUP(AI1338,Breakup[],2,FALSE),"&gt;24"))</f>
        <v>&gt;24</v>
      </c>
      <c r="AK1338" s="69" t="str">
        <f>VLOOKUP(V1338,Master!B:D,3,FALSE)</f>
        <v>South</v>
      </c>
      <c r="AL1338" s="69" t="str">
        <f t="shared" si="251"/>
        <v>Bangalore</v>
      </c>
    </row>
    <row r="1339" spans="1:38">
      <c r="A1339" s="13" t="s">
        <v>2982</v>
      </c>
      <c r="B1339" s="54">
        <v>44695.719139039298</v>
      </c>
      <c r="C1339" s="13" t="s">
        <v>826</v>
      </c>
      <c r="D1339" s="13">
        <v>1539</v>
      </c>
      <c r="E1339" s="13" t="s">
        <v>2983</v>
      </c>
      <c r="F1339" s="13" t="s">
        <v>24</v>
      </c>
      <c r="G1339" s="14">
        <v>1653017031409</v>
      </c>
      <c r="H1339" s="55">
        <v>5.2326388888888901E-2</v>
      </c>
      <c r="I1339" s="33">
        <v>44883.052326388897</v>
      </c>
      <c r="J1339" s="58">
        <v>44883</v>
      </c>
      <c r="K1339" s="13" t="s">
        <v>213</v>
      </c>
      <c r="L1339" s="13" t="s">
        <v>30</v>
      </c>
      <c r="M1339" s="13" t="s">
        <v>826</v>
      </c>
      <c r="N1339" s="13" t="s">
        <v>206</v>
      </c>
      <c r="O1339" s="33" t="s">
        <v>38</v>
      </c>
      <c r="P1339" s="58" t="s">
        <v>38</v>
      </c>
      <c r="Q1339" s="33" t="s">
        <v>207</v>
      </c>
      <c r="R1339" s="14" t="s">
        <v>38</v>
      </c>
      <c r="S1339" s="13" t="s">
        <v>216</v>
      </c>
      <c r="T1339" s="13" t="s">
        <v>278</v>
      </c>
      <c r="U1339" s="33">
        <f t="shared" ca="1" si="240"/>
        <v>45744.56914039352</v>
      </c>
      <c r="V1339" s="13" t="str">
        <f t="shared" si="241"/>
        <v>Bangalore</v>
      </c>
      <c r="W1339" s="13" t="str">
        <f t="shared" si="242"/>
        <v>DOMI</v>
      </c>
      <c r="X1339" s="13">
        <f t="shared" si="243"/>
        <v>1</v>
      </c>
      <c r="Y1339" s="13" t="str">
        <f>IFERROR(VLOOKUP(C1339,ReceivingTeam[],2,FALSE),"HelpDesk")</f>
        <v>HelpDesk</v>
      </c>
      <c r="Z1339" s="67">
        <f t="shared" si="244"/>
        <v>44886.729166666664</v>
      </c>
      <c r="AA1339" s="68">
        <f t="shared" si="245"/>
        <v>44883</v>
      </c>
      <c r="AB1339" s="69" t="b">
        <f t="shared" si="246"/>
        <v>1</v>
      </c>
      <c r="AC1339" s="70">
        <f t="shared" si="247"/>
        <v>3</v>
      </c>
      <c r="AD1339" s="67">
        <f t="shared" si="248"/>
        <v>44886.729166666664</v>
      </c>
      <c r="AE1339" s="67">
        <f>VLOOKUP(V1339,'Branch Wise Work Timelines'!C:G,3,FALSE)+AA1339</f>
        <v>44883.416666666664</v>
      </c>
      <c r="AF1339" s="67">
        <f>IF(V1339="Bangalore",VLOOKUP(V1339,'Branch Wise Work Timelines'!C:G,4,FALSE)+AA1339+1,IF(V1339="Mumbai",VLOOKUP(V1339,'Branch Wise Work Timelines'!C:G,4,FALSE)+AA1339+1,VLOOKUP(V1339,'Branch Wise Work Timelines'!C:G,4,FALSE)+AA1339))</f>
        <v>44884.104166666664</v>
      </c>
      <c r="AG1339" s="67">
        <f>WORKDAY.INTL(AA1339,1,11)+VLOOKUP(V1339,'Branch Wise Work Timelines'!C:G,3,FALSE)</f>
        <v>44884.416666666664</v>
      </c>
      <c r="AH1339" s="69" t="str">
        <f t="shared" ca="1" si="249"/>
        <v>Out of TAT</v>
      </c>
      <c r="AI1339" s="69">
        <f t="shared" ca="1" si="250"/>
        <v>20589</v>
      </c>
      <c r="AJ1339" s="69" t="str">
        <f ca="1">IF(AI1339&lt;0,"0-12",IFERROR(VLOOKUP(AI1339,Breakup[],2,FALSE),"&gt;24"))</f>
        <v>&gt;24</v>
      </c>
      <c r="AK1339" s="69" t="str">
        <f>VLOOKUP(V1339,Master!B:D,3,FALSE)</f>
        <v>South</v>
      </c>
      <c r="AL1339" s="69" t="str">
        <f t="shared" si="251"/>
        <v>Bangalore</v>
      </c>
    </row>
    <row r="1340" spans="1:38">
      <c r="A1340" s="13" t="s">
        <v>2984</v>
      </c>
      <c r="B1340" s="54">
        <v>44695.719711770798</v>
      </c>
      <c r="C1340" s="13" t="s">
        <v>826</v>
      </c>
      <c r="D1340" s="13">
        <v>334</v>
      </c>
      <c r="E1340" s="13" t="s">
        <v>2985</v>
      </c>
      <c r="F1340" s="13" t="s">
        <v>24</v>
      </c>
      <c r="G1340" s="14">
        <v>1653017031409</v>
      </c>
      <c r="H1340" s="55">
        <v>4.1875000000000002E-2</v>
      </c>
      <c r="I1340" s="33">
        <v>44884.041875000003</v>
      </c>
      <c r="J1340" s="58">
        <v>44884</v>
      </c>
      <c r="K1340" s="13" t="s">
        <v>213</v>
      </c>
      <c r="L1340" s="13" t="s">
        <v>30</v>
      </c>
      <c r="M1340" s="13" t="s">
        <v>826</v>
      </c>
      <c r="N1340" s="13" t="s">
        <v>206</v>
      </c>
      <c r="O1340" s="33" t="s">
        <v>38</v>
      </c>
      <c r="P1340" s="58" t="s">
        <v>38</v>
      </c>
      <c r="Q1340" s="33" t="s">
        <v>207</v>
      </c>
      <c r="R1340" s="14" t="s">
        <v>38</v>
      </c>
      <c r="S1340" s="13" t="s">
        <v>216</v>
      </c>
      <c r="T1340" s="13" t="s">
        <v>278</v>
      </c>
      <c r="U1340" s="33">
        <f t="shared" ca="1" si="240"/>
        <v>45744.56914039352</v>
      </c>
      <c r="V1340" s="13" t="str">
        <f t="shared" si="241"/>
        <v>Bangalore</v>
      </c>
      <c r="W1340" s="13" t="str">
        <f t="shared" si="242"/>
        <v>DOMI</v>
      </c>
      <c r="X1340" s="13">
        <f t="shared" si="243"/>
        <v>1</v>
      </c>
      <c r="Y1340" s="13" t="str">
        <f>IFERROR(VLOOKUP(C1340,ReceivingTeam[],2,FALSE),"HelpDesk")</f>
        <v>HelpDesk</v>
      </c>
      <c r="Z1340" s="67">
        <f t="shared" si="244"/>
        <v>44888.729166666664</v>
      </c>
      <c r="AA1340" s="68">
        <f t="shared" si="245"/>
        <v>44884</v>
      </c>
      <c r="AB1340" s="69" t="b">
        <f t="shared" si="246"/>
        <v>1</v>
      </c>
      <c r="AC1340" s="70">
        <f t="shared" si="247"/>
        <v>3</v>
      </c>
      <c r="AD1340" s="67">
        <f t="shared" si="248"/>
        <v>44888.729166666664</v>
      </c>
      <c r="AE1340" s="67">
        <f>VLOOKUP(V1340,'Branch Wise Work Timelines'!C:G,3,FALSE)+AA1340</f>
        <v>44884.416666666664</v>
      </c>
      <c r="AF1340" s="67">
        <f>IF(V1340="Bangalore",VLOOKUP(V1340,'Branch Wise Work Timelines'!C:G,4,FALSE)+AA1340+1,IF(V1340="Mumbai",VLOOKUP(V1340,'Branch Wise Work Timelines'!C:G,4,FALSE)+AA1340+1,VLOOKUP(V1340,'Branch Wise Work Timelines'!C:G,4,FALSE)+AA1340))</f>
        <v>44885.104166666664</v>
      </c>
      <c r="AG1340" s="67">
        <f>WORKDAY.INTL(AA1340,1,11)+VLOOKUP(V1340,'Branch Wise Work Timelines'!C:G,3,FALSE)</f>
        <v>44886.416666666664</v>
      </c>
      <c r="AH1340" s="69" t="str">
        <f t="shared" ca="1" si="249"/>
        <v>Out of TAT</v>
      </c>
      <c r="AI1340" s="69">
        <f t="shared" ca="1" si="250"/>
        <v>20541</v>
      </c>
      <c r="AJ1340" s="69" t="str">
        <f ca="1">IF(AI1340&lt;0,"0-12",IFERROR(VLOOKUP(AI1340,Breakup[],2,FALSE),"&gt;24"))</f>
        <v>&gt;24</v>
      </c>
      <c r="AK1340" s="69" t="str">
        <f>VLOOKUP(V1340,Master!B:D,3,FALSE)</f>
        <v>South</v>
      </c>
      <c r="AL1340" s="69" t="str">
        <f t="shared" si="251"/>
        <v>Bangalore</v>
      </c>
    </row>
    <row r="1341" spans="1:38">
      <c r="A1341" s="13" t="s">
        <v>2986</v>
      </c>
      <c r="B1341" s="54">
        <v>44695.706551736097</v>
      </c>
      <c r="C1341" s="13" t="s">
        <v>826</v>
      </c>
      <c r="D1341" s="13">
        <v>1711</v>
      </c>
      <c r="E1341" s="13" t="s">
        <v>2987</v>
      </c>
      <c r="F1341" s="13" t="s">
        <v>24</v>
      </c>
      <c r="G1341" s="14">
        <v>1653017031409</v>
      </c>
      <c r="H1341" s="55">
        <v>0.109560185185185</v>
      </c>
      <c r="I1341" s="33">
        <v>44881.109560185199</v>
      </c>
      <c r="J1341" s="58">
        <v>44881</v>
      </c>
      <c r="K1341" s="13" t="s">
        <v>213</v>
      </c>
      <c r="L1341" s="13" t="s">
        <v>30</v>
      </c>
      <c r="M1341" s="13" t="s">
        <v>826</v>
      </c>
      <c r="N1341" s="13" t="s">
        <v>206</v>
      </c>
      <c r="O1341" s="33" t="s">
        <v>38</v>
      </c>
      <c r="P1341" s="58" t="s">
        <v>38</v>
      </c>
      <c r="Q1341" s="33" t="s">
        <v>207</v>
      </c>
      <c r="R1341" s="14" t="s">
        <v>38</v>
      </c>
      <c r="S1341" s="13" t="s">
        <v>216</v>
      </c>
      <c r="T1341" s="13" t="s">
        <v>278</v>
      </c>
      <c r="U1341" s="33">
        <f t="shared" ca="1" si="240"/>
        <v>45744.56914039352</v>
      </c>
      <c r="V1341" s="13" t="str">
        <f t="shared" si="241"/>
        <v>Bangalore</v>
      </c>
      <c r="W1341" s="13" t="str">
        <f t="shared" si="242"/>
        <v>DOMI</v>
      </c>
      <c r="X1341" s="13">
        <f t="shared" si="243"/>
        <v>2</v>
      </c>
      <c r="Y1341" s="13" t="str">
        <f>IFERROR(VLOOKUP(C1341,ReceivingTeam[],2,FALSE),"HelpDesk")</f>
        <v>HelpDesk</v>
      </c>
      <c r="Z1341" s="67">
        <f t="shared" si="244"/>
        <v>44884.729166666664</v>
      </c>
      <c r="AA1341" s="68">
        <f t="shared" si="245"/>
        <v>44881</v>
      </c>
      <c r="AB1341" s="69" t="b">
        <f t="shared" si="246"/>
        <v>1</v>
      </c>
      <c r="AC1341" s="70">
        <f t="shared" si="247"/>
        <v>3</v>
      </c>
      <c r="AD1341" s="67">
        <f t="shared" si="248"/>
        <v>44884.729166666664</v>
      </c>
      <c r="AE1341" s="67">
        <f>VLOOKUP(V1341,'Branch Wise Work Timelines'!C:G,3,FALSE)+AA1341</f>
        <v>44881.416666666664</v>
      </c>
      <c r="AF1341" s="67">
        <f>IF(V1341="Bangalore",VLOOKUP(V1341,'Branch Wise Work Timelines'!C:G,4,FALSE)+AA1341+1,IF(V1341="Mumbai",VLOOKUP(V1341,'Branch Wise Work Timelines'!C:G,4,FALSE)+AA1341+1,VLOOKUP(V1341,'Branch Wise Work Timelines'!C:G,4,FALSE)+AA1341))</f>
        <v>44882.104166666664</v>
      </c>
      <c r="AG1341" s="67">
        <f>WORKDAY.INTL(AA1341,1,11)+VLOOKUP(V1341,'Branch Wise Work Timelines'!C:G,3,FALSE)</f>
        <v>44882.416666666664</v>
      </c>
      <c r="AH1341" s="69" t="str">
        <f t="shared" ca="1" si="249"/>
        <v>Out of TAT</v>
      </c>
      <c r="AI1341" s="69">
        <f t="shared" ca="1" si="250"/>
        <v>20637</v>
      </c>
      <c r="AJ1341" s="69" t="str">
        <f ca="1">IF(AI1341&lt;0,"0-12",IFERROR(VLOOKUP(AI1341,Breakup[],2,FALSE),"&gt;24"))</f>
        <v>&gt;24</v>
      </c>
      <c r="AK1341" s="69" t="str">
        <f>VLOOKUP(V1341,Master!B:D,3,FALSE)</f>
        <v>South</v>
      </c>
      <c r="AL1341" s="69" t="str">
        <f t="shared" si="251"/>
        <v>Bangalore</v>
      </c>
    </row>
    <row r="1342" spans="1:38">
      <c r="A1342" s="13" t="s">
        <v>2988</v>
      </c>
      <c r="B1342" s="54">
        <v>44695.707475196803</v>
      </c>
      <c r="C1342" s="13" t="s">
        <v>826</v>
      </c>
      <c r="D1342" s="13">
        <v>1244</v>
      </c>
      <c r="E1342" s="13" t="s">
        <v>2989</v>
      </c>
      <c r="F1342" s="13" t="s">
        <v>24</v>
      </c>
      <c r="G1342" s="14">
        <v>1653016587121</v>
      </c>
      <c r="H1342" s="55">
        <v>0.6378125</v>
      </c>
      <c r="I1342" s="33">
        <v>44881.637812499997</v>
      </c>
      <c r="J1342" s="58">
        <v>44881</v>
      </c>
      <c r="K1342" s="13" t="s">
        <v>213</v>
      </c>
      <c r="L1342" s="13" t="s">
        <v>30</v>
      </c>
      <c r="M1342" s="13" t="s">
        <v>826</v>
      </c>
      <c r="N1342" s="13" t="s">
        <v>206</v>
      </c>
      <c r="O1342" s="33" t="s">
        <v>38</v>
      </c>
      <c r="P1342" s="58" t="s">
        <v>38</v>
      </c>
      <c r="Q1342" s="33" t="s">
        <v>207</v>
      </c>
      <c r="R1342" s="14" t="s">
        <v>38</v>
      </c>
      <c r="S1342" s="13" t="s">
        <v>216</v>
      </c>
      <c r="T1342" s="13" t="s">
        <v>278</v>
      </c>
      <c r="U1342" s="33">
        <f t="shared" ca="1" si="240"/>
        <v>45744.56914039352</v>
      </c>
      <c r="V1342" s="13" t="str">
        <f t="shared" si="241"/>
        <v>Bangalore</v>
      </c>
      <c r="W1342" s="13" t="str">
        <f t="shared" si="242"/>
        <v>DOMI</v>
      </c>
      <c r="X1342" s="13">
        <f t="shared" si="243"/>
        <v>15</v>
      </c>
      <c r="Y1342" s="13" t="str">
        <f>IFERROR(VLOOKUP(C1342,ReceivingTeam[],2,FALSE),"HelpDesk")</f>
        <v>HelpDesk</v>
      </c>
      <c r="Z1342" s="67">
        <f t="shared" si="244"/>
        <v>44884.950312499997</v>
      </c>
      <c r="AA1342" s="68">
        <f t="shared" si="245"/>
        <v>44881</v>
      </c>
      <c r="AB1342" s="69" t="b">
        <f t="shared" si="246"/>
        <v>1</v>
      </c>
      <c r="AC1342" s="70">
        <f t="shared" si="247"/>
        <v>3</v>
      </c>
      <c r="AD1342" s="67">
        <f t="shared" si="248"/>
        <v>44884.950312499997</v>
      </c>
      <c r="AE1342" s="67">
        <f>VLOOKUP(V1342,'Branch Wise Work Timelines'!C:G,3,FALSE)+AA1342</f>
        <v>44881.416666666664</v>
      </c>
      <c r="AF1342" s="67">
        <f>IF(V1342="Bangalore",VLOOKUP(V1342,'Branch Wise Work Timelines'!C:G,4,FALSE)+AA1342+1,IF(V1342="Mumbai",VLOOKUP(V1342,'Branch Wise Work Timelines'!C:G,4,FALSE)+AA1342+1,VLOOKUP(V1342,'Branch Wise Work Timelines'!C:G,4,FALSE)+AA1342))</f>
        <v>44882.104166666664</v>
      </c>
      <c r="AG1342" s="67">
        <f>WORKDAY.INTL(AA1342,1,11)+VLOOKUP(V1342,'Branch Wise Work Timelines'!C:G,3,FALSE)</f>
        <v>44882.416666666664</v>
      </c>
      <c r="AH1342" s="69" t="str">
        <f t="shared" ca="1" si="249"/>
        <v>Out of TAT</v>
      </c>
      <c r="AI1342" s="69">
        <f t="shared" ca="1" si="250"/>
        <v>20631</v>
      </c>
      <c r="AJ1342" s="69" t="str">
        <f ca="1">IF(AI1342&lt;0,"0-12",IFERROR(VLOOKUP(AI1342,Breakup[],2,FALSE),"&gt;24"))</f>
        <v>&gt;24</v>
      </c>
      <c r="AK1342" s="69" t="str">
        <f>VLOOKUP(V1342,Master!B:D,3,FALSE)</f>
        <v>South</v>
      </c>
      <c r="AL1342" s="69" t="str">
        <f t="shared" si="251"/>
        <v>Bangalore</v>
      </c>
    </row>
    <row r="1343" spans="1:38">
      <c r="A1343" s="13" t="s">
        <v>2990</v>
      </c>
      <c r="B1343" s="54">
        <v>44695.708243981499</v>
      </c>
      <c r="C1343" s="13" t="s">
        <v>826</v>
      </c>
      <c r="D1343" s="13">
        <v>592</v>
      </c>
      <c r="E1343" s="13" t="s">
        <v>2991</v>
      </c>
      <c r="F1343" s="13" t="s">
        <v>24</v>
      </c>
      <c r="G1343" s="14">
        <v>1653016587121</v>
      </c>
      <c r="H1343" s="55">
        <v>0.88405092592592605</v>
      </c>
      <c r="I1343" s="33">
        <v>44888.884050925903</v>
      </c>
      <c r="J1343" s="58">
        <v>44888</v>
      </c>
      <c r="K1343" s="13" t="s">
        <v>213</v>
      </c>
      <c r="L1343" s="13" t="s">
        <v>30</v>
      </c>
      <c r="M1343" s="13" t="s">
        <v>826</v>
      </c>
      <c r="N1343" s="13" t="s">
        <v>206</v>
      </c>
      <c r="O1343" s="33" t="s">
        <v>38</v>
      </c>
      <c r="P1343" s="58" t="s">
        <v>38</v>
      </c>
      <c r="Q1343" s="33" t="s">
        <v>207</v>
      </c>
      <c r="R1343" s="14" t="s">
        <v>38</v>
      </c>
      <c r="S1343" s="13" t="s">
        <v>216</v>
      </c>
      <c r="T1343" s="13" t="s">
        <v>278</v>
      </c>
      <c r="U1343" s="33">
        <f t="shared" ca="1" si="240"/>
        <v>45744.56914039352</v>
      </c>
      <c r="V1343" s="13" t="str">
        <f t="shared" si="241"/>
        <v>Bangalore</v>
      </c>
      <c r="W1343" s="13" t="str">
        <f t="shared" si="242"/>
        <v>DOMI</v>
      </c>
      <c r="X1343" s="13">
        <f t="shared" si="243"/>
        <v>21</v>
      </c>
      <c r="Y1343" s="13" t="str">
        <f>IFERROR(VLOOKUP(C1343,ReceivingTeam[],2,FALSE),"HelpDesk")</f>
        <v>HelpDesk</v>
      </c>
      <c r="Z1343" s="67">
        <f t="shared" si="244"/>
        <v>44892.196550925903</v>
      </c>
      <c r="AA1343" s="68">
        <f t="shared" si="245"/>
        <v>44888</v>
      </c>
      <c r="AB1343" s="69" t="b">
        <f t="shared" si="246"/>
        <v>1</v>
      </c>
      <c r="AC1343" s="70">
        <f t="shared" si="247"/>
        <v>3</v>
      </c>
      <c r="AD1343" s="67">
        <f t="shared" si="248"/>
        <v>44892.196550925903</v>
      </c>
      <c r="AE1343" s="67">
        <f>VLOOKUP(V1343,'Branch Wise Work Timelines'!C:G,3,FALSE)+AA1343</f>
        <v>44888.416666666664</v>
      </c>
      <c r="AF1343" s="67">
        <f>IF(V1343="Bangalore",VLOOKUP(V1343,'Branch Wise Work Timelines'!C:G,4,FALSE)+AA1343+1,IF(V1343="Mumbai",VLOOKUP(V1343,'Branch Wise Work Timelines'!C:G,4,FALSE)+AA1343+1,VLOOKUP(V1343,'Branch Wise Work Timelines'!C:G,4,FALSE)+AA1343))</f>
        <v>44889.104166666664</v>
      </c>
      <c r="AG1343" s="67">
        <f>WORKDAY.INTL(AA1343,1,11)+VLOOKUP(V1343,'Branch Wise Work Timelines'!C:G,3,FALSE)</f>
        <v>44889.416666666664</v>
      </c>
      <c r="AH1343" s="69" t="str">
        <f t="shared" ca="1" si="249"/>
        <v>Out of TAT</v>
      </c>
      <c r="AI1343" s="69">
        <f t="shared" ca="1" si="250"/>
        <v>20457</v>
      </c>
      <c r="AJ1343" s="69" t="str">
        <f ca="1">IF(AI1343&lt;0,"0-12",IFERROR(VLOOKUP(AI1343,Breakup[],2,FALSE),"&gt;24"))</f>
        <v>&gt;24</v>
      </c>
      <c r="AK1343" s="69" t="str">
        <f>VLOOKUP(V1343,Master!B:D,3,FALSE)</f>
        <v>South</v>
      </c>
      <c r="AL1343" s="69" t="str">
        <f t="shared" si="251"/>
        <v>Bangalore</v>
      </c>
    </row>
    <row r="1344" spans="1:38">
      <c r="A1344" s="13" t="s">
        <v>2992</v>
      </c>
      <c r="B1344" s="54">
        <v>44695.716592245401</v>
      </c>
      <c r="C1344" s="13" t="s">
        <v>826</v>
      </c>
      <c r="D1344" s="13">
        <v>501</v>
      </c>
      <c r="E1344" s="13" t="s">
        <v>2993</v>
      </c>
      <c r="F1344" s="13" t="s">
        <v>24</v>
      </c>
      <c r="G1344" s="14">
        <v>1653016587121</v>
      </c>
      <c r="H1344" s="55">
        <v>0.90633101851851805</v>
      </c>
      <c r="I1344" s="33">
        <v>44885.906331018501</v>
      </c>
      <c r="J1344" s="58">
        <v>44885</v>
      </c>
      <c r="K1344" s="13" t="s">
        <v>213</v>
      </c>
      <c r="L1344" s="13" t="s">
        <v>30</v>
      </c>
      <c r="M1344" s="13" t="s">
        <v>826</v>
      </c>
      <c r="N1344" s="13" t="s">
        <v>206</v>
      </c>
      <c r="O1344" s="33" t="s">
        <v>38</v>
      </c>
      <c r="P1344" s="58" t="s">
        <v>38</v>
      </c>
      <c r="Q1344" s="33" t="s">
        <v>207</v>
      </c>
      <c r="R1344" s="14" t="s">
        <v>38</v>
      </c>
      <c r="S1344" s="13" t="s">
        <v>216</v>
      </c>
      <c r="T1344" s="13" t="s">
        <v>278</v>
      </c>
      <c r="U1344" s="33">
        <f t="shared" ca="1" si="240"/>
        <v>45744.56914039352</v>
      </c>
      <c r="V1344" s="13" t="str">
        <f t="shared" si="241"/>
        <v>Bangalore</v>
      </c>
      <c r="W1344" s="13" t="str">
        <f t="shared" si="242"/>
        <v>DOMI</v>
      </c>
      <c r="X1344" s="13">
        <f t="shared" si="243"/>
        <v>21</v>
      </c>
      <c r="Y1344" s="13" t="str">
        <f>IFERROR(VLOOKUP(C1344,ReceivingTeam[],2,FALSE),"HelpDesk")</f>
        <v>HelpDesk</v>
      </c>
      <c r="Z1344" s="67">
        <f t="shared" si="244"/>
        <v>44888.416666666664</v>
      </c>
      <c r="AA1344" s="68">
        <f t="shared" si="245"/>
        <v>44885</v>
      </c>
      <c r="AB1344" s="69" t="b">
        <f t="shared" si="246"/>
        <v>0</v>
      </c>
      <c r="AC1344" s="70">
        <f t="shared" si="247"/>
        <v>3</v>
      </c>
      <c r="AD1344" s="67">
        <f t="shared" si="248"/>
        <v>44888.416666666664</v>
      </c>
      <c r="AE1344" s="67">
        <f>VLOOKUP(V1344,'Branch Wise Work Timelines'!C:G,3,FALSE)+AA1344</f>
        <v>44885.416666666664</v>
      </c>
      <c r="AF1344" s="67">
        <f>IF(V1344="Bangalore",VLOOKUP(V1344,'Branch Wise Work Timelines'!C:G,4,FALSE)+AA1344+1,IF(V1344="Mumbai",VLOOKUP(V1344,'Branch Wise Work Timelines'!C:G,4,FALSE)+AA1344+1,VLOOKUP(V1344,'Branch Wise Work Timelines'!C:G,4,FALSE)+AA1344))</f>
        <v>44886.104166666664</v>
      </c>
      <c r="AG1344" s="67">
        <f>WORKDAY.INTL(AA1344,1,11)+VLOOKUP(V1344,'Branch Wise Work Timelines'!C:G,3,FALSE)</f>
        <v>44886.416666666664</v>
      </c>
      <c r="AH1344" s="69" t="str">
        <f t="shared" ca="1" si="249"/>
        <v>Out of TAT</v>
      </c>
      <c r="AI1344" s="69">
        <f t="shared" ca="1" si="250"/>
        <v>20548</v>
      </c>
      <c r="AJ1344" s="69" t="str">
        <f ca="1">IF(AI1344&lt;0,"0-12",IFERROR(VLOOKUP(AI1344,Breakup[],2,FALSE),"&gt;24"))</f>
        <v>&gt;24</v>
      </c>
      <c r="AK1344" s="69" t="str">
        <f>VLOOKUP(V1344,Master!B:D,3,FALSE)</f>
        <v>South</v>
      </c>
      <c r="AL1344" s="69" t="str">
        <f t="shared" si="251"/>
        <v>Bangalore</v>
      </c>
    </row>
    <row r="1345" spans="1:38">
      <c r="A1345" s="13" t="s">
        <v>2994</v>
      </c>
      <c r="B1345" s="54">
        <v>44695.724864201402</v>
      </c>
      <c r="C1345" s="13" t="s">
        <v>826</v>
      </c>
      <c r="D1345" s="13">
        <v>809</v>
      </c>
      <c r="E1345" s="13" t="s">
        <v>2995</v>
      </c>
      <c r="F1345" s="13" t="s">
        <v>24</v>
      </c>
      <c r="G1345" s="14">
        <v>1653017031409</v>
      </c>
      <c r="H1345" s="55">
        <v>0.59546296296296297</v>
      </c>
      <c r="I1345" s="33">
        <v>44884.595462963</v>
      </c>
      <c r="J1345" s="58">
        <v>44884</v>
      </c>
      <c r="K1345" s="13" t="s">
        <v>213</v>
      </c>
      <c r="L1345" s="13" t="s">
        <v>30</v>
      </c>
      <c r="M1345" s="13" t="s">
        <v>826</v>
      </c>
      <c r="N1345" s="13" t="s">
        <v>206</v>
      </c>
      <c r="O1345" s="33" t="s">
        <v>38</v>
      </c>
      <c r="P1345" s="58" t="s">
        <v>38</v>
      </c>
      <c r="Q1345" s="33" t="s">
        <v>207</v>
      </c>
      <c r="R1345" s="14" t="s">
        <v>38</v>
      </c>
      <c r="S1345" s="13" t="s">
        <v>216</v>
      </c>
      <c r="T1345" s="13" t="s">
        <v>278</v>
      </c>
      <c r="U1345" s="33">
        <f t="shared" ca="1" si="240"/>
        <v>45744.56914039352</v>
      </c>
      <c r="V1345" s="13" t="str">
        <f t="shared" si="241"/>
        <v>Bangalore</v>
      </c>
      <c r="W1345" s="13" t="str">
        <f t="shared" si="242"/>
        <v>DOMI</v>
      </c>
      <c r="X1345" s="13">
        <f t="shared" si="243"/>
        <v>14</v>
      </c>
      <c r="Y1345" s="13" t="str">
        <f>IFERROR(VLOOKUP(C1345,ReceivingTeam[],2,FALSE),"HelpDesk")</f>
        <v>HelpDesk</v>
      </c>
      <c r="Z1345" s="67">
        <f t="shared" si="244"/>
        <v>44888.907962963</v>
      </c>
      <c r="AA1345" s="68">
        <f t="shared" si="245"/>
        <v>44884</v>
      </c>
      <c r="AB1345" s="69" t="b">
        <f t="shared" si="246"/>
        <v>1</v>
      </c>
      <c r="AC1345" s="70">
        <f t="shared" si="247"/>
        <v>3</v>
      </c>
      <c r="AD1345" s="67">
        <f t="shared" si="248"/>
        <v>44888.907962963</v>
      </c>
      <c r="AE1345" s="67">
        <f>VLOOKUP(V1345,'Branch Wise Work Timelines'!C:G,3,FALSE)+AA1345</f>
        <v>44884.416666666664</v>
      </c>
      <c r="AF1345" s="67">
        <f>IF(V1345="Bangalore",VLOOKUP(V1345,'Branch Wise Work Timelines'!C:G,4,FALSE)+AA1345+1,IF(V1345="Mumbai",VLOOKUP(V1345,'Branch Wise Work Timelines'!C:G,4,FALSE)+AA1345+1,VLOOKUP(V1345,'Branch Wise Work Timelines'!C:G,4,FALSE)+AA1345))</f>
        <v>44885.104166666664</v>
      </c>
      <c r="AG1345" s="67">
        <f>WORKDAY.INTL(AA1345,1,11)+VLOOKUP(V1345,'Branch Wise Work Timelines'!C:G,3,FALSE)</f>
        <v>44886.416666666664</v>
      </c>
      <c r="AH1345" s="69" t="str">
        <f t="shared" ca="1" si="249"/>
        <v>Out of TAT</v>
      </c>
      <c r="AI1345" s="69">
        <f t="shared" ca="1" si="250"/>
        <v>20536</v>
      </c>
      <c r="AJ1345" s="69" t="str">
        <f ca="1">IF(AI1345&lt;0,"0-12",IFERROR(VLOOKUP(AI1345,Breakup[],2,FALSE),"&gt;24"))</f>
        <v>&gt;24</v>
      </c>
      <c r="AK1345" s="69" t="str">
        <f>VLOOKUP(V1345,Master!B:D,3,FALSE)</f>
        <v>South</v>
      </c>
      <c r="AL1345" s="69" t="str">
        <f t="shared" si="251"/>
        <v>Bangalore</v>
      </c>
    </row>
    <row r="1346" spans="1:38">
      <c r="A1346" s="13" t="s">
        <v>2996</v>
      </c>
      <c r="B1346" s="54">
        <v>44695.725418055597</v>
      </c>
      <c r="C1346" s="13" t="s">
        <v>826</v>
      </c>
      <c r="D1346" s="13">
        <v>1829</v>
      </c>
      <c r="E1346" s="13" t="s">
        <v>2997</v>
      </c>
      <c r="F1346" s="13" t="s">
        <v>24</v>
      </c>
      <c r="G1346" s="14">
        <v>1653017031409</v>
      </c>
      <c r="H1346" s="55">
        <v>0.933726851851852</v>
      </c>
      <c r="I1346" s="33">
        <v>44889.933726851901</v>
      </c>
      <c r="J1346" s="58">
        <v>44889</v>
      </c>
      <c r="K1346" s="13" t="s">
        <v>213</v>
      </c>
      <c r="L1346" s="13" t="s">
        <v>30</v>
      </c>
      <c r="M1346" s="13" t="s">
        <v>826</v>
      </c>
      <c r="N1346" s="13" t="s">
        <v>206</v>
      </c>
      <c r="O1346" s="33" t="s">
        <v>38</v>
      </c>
      <c r="P1346" s="58" t="s">
        <v>38</v>
      </c>
      <c r="Q1346" s="33" t="s">
        <v>207</v>
      </c>
      <c r="R1346" s="14" t="s">
        <v>38</v>
      </c>
      <c r="S1346" s="13" t="s">
        <v>216</v>
      </c>
      <c r="T1346" s="13" t="s">
        <v>278</v>
      </c>
      <c r="U1346" s="33">
        <f t="shared" ref="U1346:U1409" ca="1" si="252">NOW()</f>
        <v>45744.56914039352</v>
      </c>
      <c r="V1346" s="13" t="str">
        <f t="shared" ref="V1346:V1409" si="253">VLOOKUP(L1346,Location,2,0)</f>
        <v>Bangalore</v>
      </c>
      <c r="W1346" s="13" t="str">
        <f t="shared" ref="W1346:W1409" si="254">VLOOKUP(F1346,FCT,2,FALSE)</f>
        <v>DOMI</v>
      </c>
      <c r="X1346" s="13">
        <f t="shared" ref="X1346:X1409" si="255">HOUR(I1346)</f>
        <v>22</v>
      </c>
      <c r="Y1346" s="13" t="str">
        <f>IFERROR(VLOOKUP(C1346,ReceivingTeam[],2,FALSE),"HelpDesk")</f>
        <v>HelpDesk</v>
      </c>
      <c r="Z1346" s="67">
        <f t="shared" ref="Z1346:Z1409" si="256">IF(AB1346=FALSE,AE1346+AC1346,IF(I1346&gt;AE1346,IF(((I1346+AC1346)&gt;AF1346),(AC1346-(AF1346-I1346)+AG1346),I1346+AC1346),IF(((AE1346+AC1346)&gt;AF1346),(AC1346-(AF1346-AE1346)+AG1346),AE1346+AC1346)))</f>
        <v>44893.246226851901</v>
      </c>
      <c r="AA1346" s="68">
        <f t="shared" ref="AA1346:AA1409" si="257">INT(J1346)</f>
        <v>44889</v>
      </c>
      <c r="AB1346" s="69" t="b">
        <f t="shared" ref="AB1346:AB1409" si="258">WORKDAY.INTL(AA1346-1,1,11)=AA1346</f>
        <v>1</v>
      </c>
      <c r="AC1346" s="70">
        <f t="shared" ref="AC1346:AC1409" si="259">IF(T1346="High",12/24,72/24)</f>
        <v>3</v>
      </c>
      <c r="AD1346" s="67">
        <f t="shared" ref="AD1346:AD1409" si="260">IF(AB1346=FALSE,AE1346+AC1346,IF(I1346&gt;AE1346,IF(((I1346+AC1346)&gt;AF1346),(AC1346-(AF1346-I1346)+AG1346),I1346+AC1346),IF(((AE1346+AC1346)&gt;AF1346),(AC1346-(AF1346-AE1346)+AG1346),AE1346+AC1346)))</f>
        <v>44893.246226851901</v>
      </c>
      <c r="AE1346" s="67">
        <f>VLOOKUP(V1346,'Branch Wise Work Timelines'!C:G,3,FALSE)+AA1346</f>
        <v>44889.416666666664</v>
      </c>
      <c r="AF1346" s="67">
        <f>IF(V1346="Bangalore",VLOOKUP(V1346,'Branch Wise Work Timelines'!C:G,4,FALSE)+AA1346+1,IF(V1346="Mumbai",VLOOKUP(V1346,'Branch Wise Work Timelines'!C:G,4,FALSE)+AA1346+1,VLOOKUP(V1346,'Branch Wise Work Timelines'!C:G,4,FALSE)+AA1346))</f>
        <v>44890.104166666664</v>
      </c>
      <c r="AG1346" s="67">
        <f>WORKDAY.INTL(AA1346,1,11)+VLOOKUP(V1346,'Branch Wise Work Timelines'!C:G,3,FALSE)</f>
        <v>44890.416666666664</v>
      </c>
      <c r="AH1346" s="69" t="str">
        <f t="shared" ref="AH1346:AH1409" ca="1" si="261">IF(Q1346&lt;&gt;"Success",IF(U1346&gt;Z1346,"Out of TAT","In TAT"),IF(O1346&gt;AD1346,"Not Met","Met"))</f>
        <v>Out of TAT</v>
      </c>
      <c r="AI1346" s="69">
        <f t="shared" ref="AI1346:AI1409" ca="1" si="262">ROUNDUP((U1346-AD1346)*24,0)</f>
        <v>20432</v>
      </c>
      <c r="AJ1346" s="69" t="str">
        <f ca="1">IF(AI1346&lt;0,"0-12",IFERROR(VLOOKUP(AI1346,Breakup[],2,FALSE),"&gt;24"))</f>
        <v>&gt;24</v>
      </c>
      <c r="AK1346" s="69" t="str">
        <f>VLOOKUP(V1346,Master!B:D,3,FALSE)</f>
        <v>South</v>
      </c>
      <c r="AL1346" s="69" t="str">
        <f t="shared" ref="AL1346:AL1409" si="263">IF(V1346="Bangalore",IF(W1346="CLS",V1346&amp;"-"&amp;"CLS",V1346),(V1346))</f>
        <v>Bangalore</v>
      </c>
    </row>
    <row r="1347" spans="1:38">
      <c r="A1347" s="13" t="s">
        <v>2998</v>
      </c>
      <c r="B1347" s="54">
        <v>44695.717919444403</v>
      </c>
      <c r="C1347" s="13" t="s">
        <v>826</v>
      </c>
      <c r="D1347" s="13">
        <v>1164</v>
      </c>
      <c r="E1347" s="13" t="s">
        <v>2999</v>
      </c>
      <c r="F1347" s="13" t="s">
        <v>24</v>
      </c>
      <c r="G1347" s="14">
        <v>1653017031409</v>
      </c>
      <c r="H1347" s="55">
        <v>0.602986111111111</v>
      </c>
      <c r="I1347" s="33">
        <v>44889.602986111102</v>
      </c>
      <c r="J1347" s="58">
        <v>44889</v>
      </c>
      <c r="K1347" s="13" t="s">
        <v>213</v>
      </c>
      <c r="L1347" s="13" t="s">
        <v>30</v>
      </c>
      <c r="M1347" s="13" t="s">
        <v>826</v>
      </c>
      <c r="N1347" s="13" t="s">
        <v>206</v>
      </c>
      <c r="O1347" s="33" t="s">
        <v>38</v>
      </c>
      <c r="P1347" s="58" t="s">
        <v>38</v>
      </c>
      <c r="Q1347" s="33" t="s">
        <v>207</v>
      </c>
      <c r="R1347" s="14" t="s">
        <v>38</v>
      </c>
      <c r="S1347" s="13" t="s">
        <v>216</v>
      </c>
      <c r="T1347" s="13" t="s">
        <v>278</v>
      </c>
      <c r="U1347" s="33">
        <f t="shared" ca="1" si="252"/>
        <v>45744.56914039352</v>
      </c>
      <c r="V1347" s="13" t="str">
        <f t="shared" si="253"/>
        <v>Bangalore</v>
      </c>
      <c r="W1347" s="13" t="str">
        <f t="shared" si="254"/>
        <v>DOMI</v>
      </c>
      <c r="X1347" s="13">
        <f t="shared" si="255"/>
        <v>14</v>
      </c>
      <c r="Y1347" s="13" t="str">
        <f>IFERROR(VLOOKUP(C1347,ReceivingTeam[],2,FALSE),"HelpDesk")</f>
        <v>HelpDesk</v>
      </c>
      <c r="Z1347" s="67">
        <f t="shared" si="256"/>
        <v>44892.915486111102</v>
      </c>
      <c r="AA1347" s="68">
        <f t="shared" si="257"/>
        <v>44889</v>
      </c>
      <c r="AB1347" s="69" t="b">
        <f t="shared" si="258"/>
        <v>1</v>
      </c>
      <c r="AC1347" s="70">
        <f t="shared" si="259"/>
        <v>3</v>
      </c>
      <c r="AD1347" s="67">
        <f t="shared" si="260"/>
        <v>44892.915486111102</v>
      </c>
      <c r="AE1347" s="67">
        <f>VLOOKUP(V1347,'Branch Wise Work Timelines'!C:G,3,FALSE)+AA1347</f>
        <v>44889.416666666664</v>
      </c>
      <c r="AF1347" s="67">
        <f>IF(V1347="Bangalore",VLOOKUP(V1347,'Branch Wise Work Timelines'!C:G,4,FALSE)+AA1347+1,IF(V1347="Mumbai",VLOOKUP(V1347,'Branch Wise Work Timelines'!C:G,4,FALSE)+AA1347+1,VLOOKUP(V1347,'Branch Wise Work Timelines'!C:G,4,FALSE)+AA1347))</f>
        <v>44890.104166666664</v>
      </c>
      <c r="AG1347" s="67">
        <f>WORKDAY.INTL(AA1347,1,11)+VLOOKUP(V1347,'Branch Wise Work Timelines'!C:G,3,FALSE)</f>
        <v>44890.416666666664</v>
      </c>
      <c r="AH1347" s="69" t="str">
        <f t="shared" ca="1" si="261"/>
        <v>Out of TAT</v>
      </c>
      <c r="AI1347" s="69">
        <f t="shared" ca="1" si="262"/>
        <v>20440</v>
      </c>
      <c r="AJ1347" s="69" t="str">
        <f ca="1">IF(AI1347&lt;0,"0-12",IFERROR(VLOOKUP(AI1347,Breakup[],2,FALSE),"&gt;24"))</f>
        <v>&gt;24</v>
      </c>
      <c r="AK1347" s="69" t="str">
        <f>VLOOKUP(V1347,Master!B:D,3,FALSE)</f>
        <v>South</v>
      </c>
      <c r="AL1347" s="69" t="str">
        <f t="shared" si="263"/>
        <v>Bangalore</v>
      </c>
    </row>
    <row r="1348" spans="1:38">
      <c r="A1348" s="13" t="s">
        <v>3000</v>
      </c>
      <c r="B1348" s="54">
        <v>44695.718252546299</v>
      </c>
      <c r="C1348" s="13" t="s">
        <v>826</v>
      </c>
      <c r="D1348" s="13">
        <v>730</v>
      </c>
      <c r="E1348" s="13" t="s">
        <v>3001</v>
      </c>
      <c r="F1348" s="13" t="s">
        <v>24</v>
      </c>
      <c r="G1348" s="14">
        <v>1653017031409</v>
      </c>
      <c r="H1348" s="55">
        <v>0.158078703703704</v>
      </c>
      <c r="I1348" s="33">
        <v>44884.158078703702</v>
      </c>
      <c r="J1348" s="58">
        <v>44884</v>
      </c>
      <c r="K1348" s="13" t="s">
        <v>213</v>
      </c>
      <c r="L1348" s="13" t="s">
        <v>30</v>
      </c>
      <c r="M1348" s="13" t="s">
        <v>826</v>
      </c>
      <c r="N1348" s="13" t="s">
        <v>206</v>
      </c>
      <c r="O1348" s="33" t="s">
        <v>38</v>
      </c>
      <c r="P1348" s="58" t="s">
        <v>38</v>
      </c>
      <c r="Q1348" s="33" t="s">
        <v>207</v>
      </c>
      <c r="R1348" s="14" t="s">
        <v>38</v>
      </c>
      <c r="S1348" s="13" t="s">
        <v>216</v>
      </c>
      <c r="T1348" s="13" t="s">
        <v>278</v>
      </c>
      <c r="U1348" s="33">
        <f t="shared" ca="1" si="252"/>
        <v>45744.56914039352</v>
      </c>
      <c r="V1348" s="13" t="str">
        <f t="shared" si="253"/>
        <v>Bangalore</v>
      </c>
      <c r="W1348" s="13" t="str">
        <f t="shared" si="254"/>
        <v>DOMI</v>
      </c>
      <c r="X1348" s="13">
        <f t="shared" si="255"/>
        <v>3</v>
      </c>
      <c r="Y1348" s="13" t="str">
        <f>IFERROR(VLOOKUP(C1348,ReceivingTeam[],2,FALSE),"HelpDesk")</f>
        <v>HelpDesk</v>
      </c>
      <c r="Z1348" s="67">
        <f t="shared" si="256"/>
        <v>44888.729166666664</v>
      </c>
      <c r="AA1348" s="68">
        <f t="shared" si="257"/>
        <v>44884</v>
      </c>
      <c r="AB1348" s="69" t="b">
        <f t="shared" si="258"/>
        <v>1</v>
      </c>
      <c r="AC1348" s="70">
        <f t="shared" si="259"/>
        <v>3</v>
      </c>
      <c r="AD1348" s="67">
        <f t="shared" si="260"/>
        <v>44888.729166666664</v>
      </c>
      <c r="AE1348" s="67">
        <f>VLOOKUP(V1348,'Branch Wise Work Timelines'!C:G,3,FALSE)+AA1348</f>
        <v>44884.416666666664</v>
      </c>
      <c r="AF1348" s="67">
        <f>IF(V1348="Bangalore",VLOOKUP(V1348,'Branch Wise Work Timelines'!C:G,4,FALSE)+AA1348+1,IF(V1348="Mumbai",VLOOKUP(V1348,'Branch Wise Work Timelines'!C:G,4,FALSE)+AA1348+1,VLOOKUP(V1348,'Branch Wise Work Timelines'!C:G,4,FALSE)+AA1348))</f>
        <v>44885.104166666664</v>
      </c>
      <c r="AG1348" s="67">
        <f>WORKDAY.INTL(AA1348,1,11)+VLOOKUP(V1348,'Branch Wise Work Timelines'!C:G,3,FALSE)</f>
        <v>44886.416666666664</v>
      </c>
      <c r="AH1348" s="69" t="str">
        <f t="shared" ca="1" si="261"/>
        <v>Out of TAT</v>
      </c>
      <c r="AI1348" s="69">
        <f t="shared" ca="1" si="262"/>
        <v>20541</v>
      </c>
      <c r="AJ1348" s="69" t="str">
        <f ca="1">IF(AI1348&lt;0,"0-12",IFERROR(VLOOKUP(AI1348,Breakup[],2,FALSE),"&gt;24"))</f>
        <v>&gt;24</v>
      </c>
      <c r="AK1348" s="69" t="str">
        <f>VLOOKUP(V1348,Master!B:D,3,FALSE)</f>
        <v>South</v>
      </c>
      <c r="AL1348" s="69" t="str">
        <f t="shared" si="263"/>
        <v>Bangalore</v>
      </c>
    </row>
    <row r="1349" spans="1:38">
      <c r="A1349" s="13" t="s">
        <v>3002</v>
      </c>
      <c r="B1349" s="54">
        <v>44695.718519710601</v>
      </c>
      <c r="C1349" s="13" t="s">
        <v>826</v>
      </c>
      <c r="D1349" s="13">
        <v>1945</v>
      </c>
      <c r="E1349" s="13" t="s">
        <v>3003</v>
      </c>
      <c r="F1349" s="13" t="s">
        <v>24</v>
      </c>
      <c r="G1349" s="14">
        <v>1653017031409</v>
      </c>
      <c r="H1349" s="55">
        <v>3.1250000000000002E-3</v>
      </c>
      <c r="I1349" s="33">
        <v>44884.003125000003</v>
      </c>
      <c r="J1349" s="58">
        <v>44884</v>
      </c>
      <c r="K1349" s="13" t="s">
        <v>213</v>
      </c>
      <c r="L1349" s="13" t="s">
        <v>30</v>
      </c>
      <c r="M1349" s="13" t="s">
        <v>826</v>
      </c>
      <c r="N1349" s="13" t="s">
        <v>206</v>
      </c>
      <c r="O1349" s="33" t="s">
        <v>38</v>
      </c>
      <c r="P1349" s="58" t="s">
        <v>38</v>
      </c>
      <c r="Q1349" s="33" t="s">
        <v>207</v>
      </c>
      <c r="R1349" s="14" t="s">
        <v>38</v>
      </c>
      <c r="S1349" s="13" t="s">
        <v>216</v>
      </c>
      <c r="T1349" s="13" t="s">
        <v>278</v>
      </c>
      <c r="U1349" s="33">
        <f t="shared" ca="1" si="252"/>
        <v>45744.56914039352</v>
      </c>
      <c r="V1349" s="13" t="str">
        <f t="shared" si="253"/>
        <v>Bangalore</v>
      </c>
      <c r="W1349" s="13" t="str">
        <f t="shared" si="254"/>
        <v>DOMI</v>
      </c>
      <c r="X1349" s="13">
        <f t="shared" si="255"/>
        <v>0</v>
      </c>
      <c r="Y1349" s="13" t="str">
        <f>IFERROR(VLOOKUP(C1349,ReceivingTeam[],2,FALSE),"HelpDesk")</f>
        <v>HelpDesk</v>
      </c>
      <c r="Z1349" s="67">
        <f t="shared" si="256"/>
        <v>44888.729166666664</v>
      </c>
      <c r="AA1349" s="68">
        <f t="shared" si="257"/>
        <v>44884</v>
      </c>
      <c r="AB1349" s="69" t="b">
        <f t="shared" si="258"/>
        <v>1</v>
      </c>
      <c r="AC1349" s="70">
        <f t="shared" si="259"/>
        <v>3</v>
      </c>
      <c r="AD1349" s="67">
        <f t="shared" si="260"/>
        <v>44888.729166666664</v>
      </c>
      <c r="AE1349" s="67">
        <f>VLOOKUP(V1349,'Branch Wise Work Timelines'!C:G,3,FALSE)+AA1349</f>
        <v>44884.416666666664</v>
      </c>
      <c r="AF1349" s="67">
        <f>IF(V1349="Bangalore",VLOOKUP(V1349,'Branch Wise Work Timelines'!C:G,4,FALSE)+AA1349+1,IF(V1349="Mumbai",VLOOKUP(V1349,'Branch Wise Work Timelines'!C:G,4,FALSE)+AA1349+1,VLOOKUP(V1349,'Branch Wise Work Timelines'!C:G,4,FALSE)+AA1349))</f>
        <v>44885.104166666664</v>
      </c>
      <c r="AG1349" s="67">
        <f>WORKDAY.INTL(AA1349,1,11)+VLOOKUP(V1349,'Branch Wise Work Timelines'!C:G,3,FALSE)</f>
        <v>44886.416666666664</v>
      </c>
      <c r="AH1349" s="69" t="str">
        <f t="shared" ca="1" si="261"/>
        <v>Out of TAT</v>
      </c>
      <c r="AI1349" s="69">
        <f t="shared" ca="1" si="262"/>
        <v>20541</v>
      </c>
      <c r="AJ1349" s="69" t="str">
        <f ca="1">IF(AI1349&lt;0,"0-12",IFERROR(VLOOKUP(AI1349,Breakup[],2,FALSE),"&gt;24"))</f>
        <v>&gt;24</v>
      </c>
      <c r="AK1349" s="69" t="str">
        <f>VLOOKUP(V1349,Master!B:D,3,FALSE)</f>
        <v>South</v>
      </c>
      <c r="AL1349" s="69" t="str">
        <f t="shared" si="263"/>
        <v>Bangalore</v>
      </c>
    </row>
    <row r="1350" spans="1:38">
      <c r="A1350" s="13" t="s">
        <v>3004</v>
      </c>
      <c r="B1350" s="54">
        <v>44695.718819479203</v>
      </c>
      <c r="C1350" s="13" t="s">
        <v>826</v>
      </c>
      <c r="D1350" s="13">
        <v>1450</v>
      </c>
      <c r="E1350" s="13" t="s">
        <v>3005</v>
      </c>
      <c r="F1350" s="13" t="s">
        <v>24</v>
      </c>
      <c r="G1350" s="14">
        <v>1653017031409</v>
      </c>
      <c r="H1350" s="55">
        <v>0.732453703703704</v>
      </c>
      <c r="I1350" s="33">
        <v>44887.732453703698</v>
      </c>
      <c r="J1350" s="58">
        <v>44887</v>
      </c>
      <c r="K1350" s="13" t="s">
        <v>213</v>
      </c>
      <c r="L1350" s="13" t="s">
        <v>30</v>
      </c>
      <c r="M1350" s="13" t="s">
        <v>826</v>
      </c>
      <c r="N1350" s="13" t="s">
        <v>206</v>
      </c>
      <c r="O1350" s="33" t="s">
        <v>38</v>
      </c>
      <c r="P1350" s="58" t="s">
        <v>38</v>
      </c>
      <c r="Q1350" s="33" t="s">
        <v>207</v>
      </c>
      <c r="R1350" s="14" t="s">
        <v>38</v>
      </c>
      <c r="S1350" s="13" t="s">
        <v>216</v>
      </c>
      <c r="T1350" s="13" t="s">
        <v>278</v>
      </c>
      <c r="U1350" s="33">
        <f t="shared" ca="1" si="252"/>
        <v>45744.56914039352</v>
      </c>
      <c r="V1350" s="13" t="str">
        <f t="shared" si="253"/>
        <v>Bangalore</v>
      </c>
      <c r="W1350" s="13" t="str">
        <f t="shared" si="254"/>
        <v>DOMI</v>
      </c>
      <c r="X1350" s="13">
        <f t="shared" si="255"/>
        <v>17</v>
      </c>
      <c r="Y1350" s="13" t="str">
        <f>IFERROR(VLOOKUP(C1350,ReceivingTeam[],2,FALSE),"HelpDesk")</f>
        <v>HelpDesk</v>
      </c>
      <c r="Z1350" s="67">
        <f t="shared" si="256"/>
        <v>44891.044953703698</v>
      </c>
      <c r="AA1350" s="68">
        <f t="shared" si="257"/>
        <v>44887</v>
      </c>
      <c r="AB1350" s="69" t="b">
        <f t="shared" si="258"/>
        <v>1</v>
      </c>
      <c r="AC1350" s="70">
        <f t="shared" si="259"/>
        <v>3</v>
      </c>
      <c r="AD1350" s="67">
        <f t="shared" si="260"/>
        <v>44891.044953703698</v>
      </c>
      <c r="AE1350" s="67">
        <f>VLOOKUP(V1350,'Branch Wise Work Timelines'!C:G,3,FALSE)+AA1350</f>
        <v>44887.416666666664</v>
      </c>
      <c r="AF1350" s="67">
        <f>IF(V1350="Bangalore",VLOOKUP(V1350,'Branch Wise Work Timelines'!C:G,4,FALSE)+AA1350+1,IF(V1350="Mumbai",VLOOKUP(V1350,'Branch Wise Work Timelines'!C:G,4,FALSE)+AA1350+1,VLOOKUP(V1350,'Branch Wise Work Timelines'!C:G,4,FALSE)+AA1350))</f>
        <v>44888.104166666664</v>
      </c>
      <c r="AG1350" s="67">
        <f>WORKDAY.INTL(AA1350,1,11)+VLOOKUP(V1350,'Branch Wise Work Timelines'!C:G,3,FALSE)</f>
        <v>44888.416666666664</v>
      </c>
      <c r="AH1350" s="69" t="str">
        <f t="shared" ca="1" si="261"/>
        <v>Out of TAT</v>
      </c>
      <c r="AI1350" s="69">
        <f t="shared" ca="1" si="262"/>
        <v>20485</v>
      </c>
      <c r="AJ1350" s="69" t="str">
        <f ca="1">IF(AI1350&lt;0,"0-12",IFERROR(VLOOKUP(AI1350,Breakup[],2,FALSE),"&gt;24"))</f>
        <v>&gt;24</v>
      </c>
      <c r="AK1350" s="69" t="str">
        <f>VLOOKUP(V1350,Master!B:D,3,FALSE)</f>
        <v>South</v>
      </c>
      <c r="AL1350" s="69" t="str">
        <f t="shared" si="263"/>
        <v>Bangalore</v>
      </c>
    </row>
    <row r="1351" spans="1:38">
      <c r="A1351" s="13" t="s">
        <v>3006</v>
      </c>
      <c r="B1351" s="54">
        <v>44701.514703553199</v>
      </c>
      <c r="C1351" s="13" t="s">
        <v>311</v>
      </c>
      <c r="D1351" s="13">
        <v>1495</v>
      </c>
      <c r="E1351" s="13" t="s">
        <v>3007</v>
      </c>
      <c r="F1351" s="13" t="s">
        <v>24</v>
      </c>
      <c r="G1351" s="14">
        <v>1653034421250</v>
      </c>
      <c r="H1351" s="55">
        <v>0.89776620370370397</v>
      </c>
      <c r="I1351" s="33">
        <v>44881.8977662037</v>
      </c>
      <c r="J1351" s="58">
        <v>44881</v>
      </c>
      <c r="K1351" s="13" t="s">
        <v>313</v>
      </c>
      <c r="L1351" s="13" t="s">
        <v>60</v>
      </c>
      <c r="M1351" s="13" t="s">
        <v>314</v>
      </c>
      <c r="N1351" s="13" t="s">
        <v>206</v>
      </c>
      <c r="O1351" s="33" t="s">
        <v>38</v>
      </c>
      <c r="P1351" s="58" t="s">
        <v>38</v>
      </c>
      <c r="Q1351" s="33" t="s">
        <v>207</v>
      </c>
      <c r="R1351" s="14" t="s">
        <v>38</v>
      </c>
      <c r="S1351" s="13" t="s">
        <v>208</v>
      </c>
      <c r="T1351" s="13" t="s">
        <v>209</v>
      </c>
      <c r="U1351" s="33">
        <f t="shared" ca="1" si="252"/>
        <v>45744.56914039352</v>
      </c>
      <c r="V1351" s="13" t="str">
        <f t="shared" si="253"/>
        <v>Hyderabad</v>
      </c>
      <c r="W1351" s="13" t="str">
        <f t="shared" si="254"/>
        <v>DOMI</v>
      </c>
      <c r="X1351" s="13">
        <f t="shared" si="255"/>
        <v>21</v>
      </c>
      <c r="Y1351" s="13" t="str">
        <f>IFERROR(VLOOKUP(C1351,ReceivingTeam[],2,FALSE),"HelpDesk")</f>
        <v>HelpDesk</v>
      </c>
      <c r="Z1351" s="67">
        <f t="shared" si="256"/>
        <v>44883.043599537028</v>
      </c>
      <c r="AA1351" s="68">
        <f t="shared" si="257"/>
        <v>44881</v>
      </c>
      <c r="AB1351" s="69" t="b">
        <f t="shared" si="258"/>
        <v>1</v>
      </c>
      <c r="AC1351" s="70">
        <f t="shared" si="259"/>
        <v>0.5</v>
      </c>
      <c r="AD1351" s="67">
        <f t="shared" si="260"/>
        <v>44883.043599537028</v>
      </c>
      <c r="AE1351" s="67">
        <f>VLOOKUP(V1351,'Branch Wise Work Timelines'!C:G,3,FALSE)+AA1351</f>
        <v>44881.416666666664</v>
      </c>
      <c r="AF1351" s="67">
        <f>IF(V1351="Bangalore",VLOOKUP(V1351,'Branch Wise Work Timelines'!C:G,4,FALSE)+AA1351+1,IF(V1351="Mumbai",VLOOKUP(V1351,'Branch Wise Work Timelines'!C:G,4,FALSE)+AA1351+1,VLOOKUP(V1351,'Branch Wise Work Timelines'!C:G,4,FALSE)+AA1351))</f>
        <v>44881.770833333336</v>
      </c>
      <c r="AG1351" s="67">
        <f>WORKDAY.INTL(AA1351,1,11)+VLOOKUP(V1351,'Branch Wise Work Timelines'!C:G,3,FALSE)</f>
        <v>44882.416666666664</v>
      </c>
      <c r="AH1351" s="69" t="str">
        <f t="shared" ca="1" si="261"/>
        <v>Out of TAT</v>
      </c>
      <c r="AI1351" s="69">
        <f t="shared" ca="1" si="262"/>
        <v>20677</v>
      </c>
      <c r="AJ1351" s="69" t="str">
        <f ca="1">IF(AI1351&lt;0,"0-12",IFERROR(VLOOKUP(AI1351,Breakup[],2,FALSE),"&gt;24"))</f>
        <v>&gt;24</v>
      </c>
      <c r="AK1351" s="69" t="str">
        <f>VLOOKUP(V1351,Master!B:D,3,FALSE)</f>
        <v>South</v>
      </c>
      <c r="AL1351" s="69" t="str">
        <f t="shared" si="263"/>
        <v>Hyderabad</v>
      </c>
    </row>
    <row r="1352" spans="1:38">
      <c r="A1352" s="13" t="s">
        <v>3008</v>
      </c>
      <c r="B1352" s="54">
        <v>44701.517018981503</v>
      </c>
      <c r="C1352" s="13" t="s">
        <v>311</v>
      </c>
      <c r="D1352" s="13">
        <v>135</v>
      </c>
      <c r="E1352" s="13" t="s">
        <v>3009</v>
      </c>
      <c r="F1352" s="13" t="s">
        <v>24</v>
      </c>
      <c r="G1352" s="14">
        <v>1653034421250</v>
      </c>
      <c r="H1352" s="55">
        <v>0.57535879629629605</v>
      </c>
      <c r="I1352" s="33">
        <v>44885.575358796297</v>
      </c>
      <c r="J1352" s="58">
        <v>44885</v>
      </c>
      <c r="K1352" s="13" t="s">
        <v>313</v>
      </c>
      <c r="L1352" s="13" t="s">
        <v>60</v>
      </c>
      <c r="M1352" s="13" t="s">
        <v>314</v>
      </c>
      <c r="N1352" s="13" t="s">
        <v>206</v>
      </c>
      <c r="O1352" s="33" t="s">
        <v>38</v>
      </c>
      <c r="P1352" s="58" t="s">
        <v>38</v>
      </c>
      <c r="Q1352" s="33" t="s">
        <v>207</v>
      </c>
      <c r="R1352" s="14" t="s">
        <v>38</v>
      </c>
      <c r="S1352" s="13" t="s">
        <v>208</v>
      </c>
      <c r="T1352" s="13" t="s">
        <v>209</v>
      </c>
      <c r="U1352" s="33">
        <f t="shared" ca="1" si="252"/>
        <v>45744.56914039352</v>
      </c>
      <c r="V1352" s="13" t="str">
        <f t="shared" si="253"/>
        <v>Hyderabad</v>
      </c>
      <c r="W1352" s="13" t="str">
        <f t="shared" si="254"/>
        <v>DOMI</v>
      </c>
      <c r="X1352" s="13">
        <f t="shared" si="255"/>
        <v>13</v>
      </c>
      <c r="Y1352" s="13" t="str">
        <f>IFERROR(VLOOKUP(C1352,ReceivingTeam[],2,FALSE),"HelpDesk")</f>
        <v>HelpDesk</v>
      </c>
      <c r="Z1352" s="67">
        <f t="shared" si="256"/>
        <v>44885.916666666664</v>
      </c>
      <c r="AA1352" s="68">
        <f t="shared" si="257"/>
        <v>44885</v>
      </c>
      <c r="AB1352" s="69" t="b">
        <f t="shared" si="258"/>
        <v>0</v>
      </c>
      <c r="AC1352" s="70">
        <f t="shared" si="259"/>
        <v>0.5</v>
      </c>
      <c r="AD1352" s="67">
        <f t="shared" si="260"/>
        <v>44885.916666666664</v>
      </c>
      <c r="AE1352" s="67">
        <f>VLOOKUP(V1352,'Branch Wise Work Timelines'!C:G,3,FALSE)+AA1352</f>
        <v>44885.416666666664</v>
      </c>
      <c r="AF1352" s="67">
        <f>IF(V1352="Bangalore",VLOOKUP(V1352,'Branch Wise Work Timelines'!C:G,4,FALSE)+AA1352+1,IF(V1352="Mumbai",VLOOKUP(V1352,'Branch Wise Work Timelines'!C:G,4,FALSE)+AA1352+1,VLOOKUP(V1352,'Branch Wise Work Timelines'!C:G,4,FALSE)+AA1352))</f>
        <v>44885.770833333336</v>
      </c>
      <c r="AG1352" s="67">
        <f>WORKDAY.INTL(AA1352,1,11)+VLOOKUP(V1352,'Branch Wise Work Timelines'!C:G,3,FALSE)</f>
        <v>44886.416666666664</v>
      </c>
      <c r="AH1352" s="69" t="str">
        <f t="shared" ca="1" si="261"/>
        <v>Out of TAT</v>
      </c>
      <c r="AI1352" s="69">
        <f t="shared" ca="1" si="262"/>
        <v>20608</v>
      </c>
      <c r="AJ1352" s="69" t="str">
        <f ca="1">IF(AI1352&lt;0,"0-12",IFERROR(VLOOKUP(AI1352,Breakup[],2,FALSE),"&gt;24"))</f>
        <v>&gt;24</v>
      </c>
      <c r="AK1352" s="69" t="str">
        <f>VLOOKUP(V1352,Master!B:D,3,FALSE)</f>
        <v>South</v>
      </c>
      <c r="AL1352" s="69" t="str">
        <f t="shared" si="263"/>
        <v>Hyderabad</v>
      </c>
    </row>
    <row r="1353" spans="1:38">
      <c r="A1353" s="13" t="s">
        <v>3010</v>
      </c>
      <c r="B1353" s="54">
        <v>44695.720637534701</v>
      </c>
      <c r="C1353" s="13" t="s">
        <v>826</v>
      </c>
      <c r="D1353" s="13">
        <v>1498</v>
      </c>
      <c r="E1353" s="13" t="s">
        <v>3011</v>
      </c>
      <c r="F1353" s="13" t="s">
        <v>24</v>
      </c>
      <c r="G1353" s="14">
        <v>1653017031409</v>
      </c>
      <c r="H1353" s="55">
        <v>0.818159722222222</v>
      </c>
      <c r="I1353" s="33">
        <v>44890.818159722199</v>
      </c>
      <c r="J1353" s="58">
        <v>44890</v>
      </c>
      <c r="K1353" s="13" t="s">
        <v>213</v>
      </c>
      <c r="L1353" s="13" t="s">
        <v>30</v>
      </c>
      <c r="M1353" s="13" t="s">
        <v>826</v>
      </c>
      <c r="N1353" s="13" t="s">
        <v>206</v>
      </c>
      <c r="O1353" s="33" t="s">
        <v>38</v>
      </c>
      <c r="P1353" s="58" t="s">
        <v>38</v>
      </c>
      <c r="Q1353" s="33" t="s">
        <v>207</v>
      </c>
      <c r="R1353" s="14" t="s">
        <v>38</v>
      </c>
      <c r="S1353" s="13" t="s">
        <v>216</v>
      </c>
      <c r="T1353" s="13" t="s">
        <v>278</v>
      </c>
      <c r="U1353" s="33">
        <f t="shared" ca="1" si="252"/>
        <v>45744.56914039352</v>
      </c>
      <c r="V1353" s="13" t="str">
        <f t="shared" si="253"/>
        <v>Bangalore</v>
      </c>
      <c r="W1353" s="13" t="str">
        <f t="shared" si="254"/>
        <v>DOMI</v>
      </c>
      <c r="X1353" s="13">
        <f t="shared" si="255"/>
        <v>19</v>
      </c>
      <c r="Y1353" s="13" t="str">
        <f>IFERROR(VLOOKUP(C1353,ReceivingTeam[],2,FALSE),"HelpDesk")</f>
        <v>HelpDesk</v>
      </c>
      <c r="Z1353" s="67">
        <f t="shared" si="256"/>
        <v>44894.130659722199</v>
      </c>
      <c r="AA1353" s="68">
        <f t="shared" si="257"/>
        <v>44890</v>
      </c>
      <c r="AB1353" s="69" t="b">
        <f t="shared" si="258"/>
        <v>1</v>
      </c>
      <c r="AC1353" s="70">
        <f t="shared" si="259"/>
        <v>3</v>
      </c>
      <c r="AD1353" s="67">
        <f t="shared" si="260"/>
        <v>44894.130659722199</v>
      </c>
      <c r="AE1353" s="67">
        <f>VLOOKUP(V1353,'Branch Wise Work Timelines'!C:G,3,FALSE)+AA1353</f>
        <v>44890.416666666664</v>
      </c>
      <c r="AF1353" s="67">
        <f>IF(V1353="Bangalore",VLOOKUP(V1353,'Branch Wise Work Timelines'!C:G,4,FALSE)+AA1353+1,IF(V1353="Mumbai",VLOOKUP(V1353,'Branch Wise Work Timelines'!C:G,4,FALSE)+AA1353+1,VLOOKUP(V1353,'Branch Wise Work Timelines'!C:G,4,FALSE)+AA1353))</f>
        <v>44891.104166666664</v>
      </c>
      <c r="AG1353" s="67">
        <f>WORKDAY.INTL(AA1353,1,11)+VLOOKUP(V1353,'Branch Wise Work Timelines'!C:G,3,FALSE)</f>
        <v>44891.416666666664</v>
      </c>
      <c r="AH1353" s="69" t="str">
        <f t="shared" ca="1" si="261"/>
        <v>Out of TAT</v>
      </c>
      <c r="AI1353" s="69">
        <f t="shared" ca="1" si="262"/>
        <v>20411</v>
      </c>
      <c r="AJ1353" s="69" t="str">
        <f ca="1">IF(AI1353&lt;0,"0-12",IFERROR(VLOOKUP(AI1353,Breakup[],2,FALSE),"&gt;24"))</f>
        <v>&gt;24</v>
      </c>
      <c r="AK1353" s="69" t="str">
        <f>VLOOKUP(V1353,Master!B:D,3,FALSE)</f>
        <v>South</v>
      </c>
      <c r="AL1353" s="69" t="str">
        <f t="shared" si="263"/>
        <v>Bangalore</v>
      </c>
    </row>
    <row r="1354" spans="1:38">
      <c r="A1354" s="13" t="s">
        <v>3012</v>
      </c>
      <c r="B1354" s="54">
        <v>44695.721809641203</v>
      </c>
      <c r="C1354" s="13" t="s">
        <v>826</v>
      </c>
      <c r="D1354" s="13">
        <v>364</v>
      </c>
      <c r="E1354" s="13" t="s">
        <v>3013</v>
      </c>
      <c r="F1354" s="13" t="s">
        <v>24</v>
      </c>
      <c r="G1354" s="14">
        <v>1653017031409</v>
      </c>
      <c r="H1354" s="55">
        <v>0.15393518518518501</v>
      </c>
      <c r="I1354" s="33">
        <v>44890.153935185197</v>
      </c>
      <c r="J1354" s="58">
        <v>44890</v>
      </c>
      <c r="K1354" s="13" t="s">
        <v>213</v>
      </c>
      <c r="L1354" s="13" t="s">
        <v>30</v>
      </c>
      <c r="M1354" s="13" t="s">
        <v>826</v>
      </c>
      <c r="N1354" s="13" t="s">
        <v>206</v>
      </c>
      <c r="O1354" s="33" t="s">
        <v>38</v>
      </c>
      <c r="P1354" s="58" t="s">
        <v>38</v>
      </c>
      <c r="Q1354" s="33" t="s">
        <v>207</v>
      </c>
      <c r="R1354" s="14" t="s">
        <v>38</v>
      </c>
      <c r="S1354" s="13" t="s">
        <v>216</v>
      </c>
      <c r="T1354" s="13" t="s">
        <v>278</v>
      </c>
      <c r="U1354" s="33">
        <f t="shared" ca="1" si="252"/>
        <v>45744.56914039352</v>
      </c>
      <c r="V1354" s="13" t="str">
        <f t="shared" si="253"/>
        <v>Bangalore</v>
      </c>
      <c r="W1354" s="13" t="str">
        <f t="shared" si="254"/>
        <v>DOMI</v>
      </c>
      <c r="X1354" s="13">
        <f t="shared" si="255"/>
        <v>3</v>
      </c>
      <c r="Y1354" s="13" t="str">
        <f>IFERROR(VLOOKUP(C1354,ReceivingTeam[],2,FALSE),"HelpDesk")</f>
        <v>HelpDesk</v>
      </c>
      <c r="Z1354" s="67">
        <f t="shared" si="256"/>
        <v>44893.729166666664</v>
      </c>
      <c r="AA1354" s="68">
        <f t="shared" si="257"/>
        <v>44890</v>
      </c>
      <c r="AB1354" s="69" t="b">
        <f t="shared" si="258"/>
        <v>1</v>
      </c>
      <c r="AC1354" s="70">
        <f t="shared" si="259"/>
        <v>3</v>
      </c>
      <c r="AD1354" s="67">
        <f t="shared" si="260"/>
        <v>44893.729166666664</v>
      </c>
      <c r="AE1354" s="67">
        <f>VLOOKUP(V1354,'Branch Wise Work Timelines'!C:G,3,FALSE)+AA1354</f>
        <v>44890.416666666664</v>
      </c>
      <c r="AF1354" s="67">
        <f>IF(V1354="Bangalore",VLOOKUP(V1354,'Branch Wise Work Timelines'!C:G,4,FALSE)+AA1354+1,IF(V1354="Mumbai",VLOOKUP(V1354,'Branch Wise Work Timelines'!C:G,4,FALSE)+AA1354+1,VLOOKUP(V1354,'Branch Wise Work Timelines'!C:G,4,FALSE)+AA1354))</f>
        <v>44891.104166666664</v>
      </c>
      <c r="AG1354" s="67">
        <f>WORKDAY.INTL(AA1354,1,11)+VLOOKUP(V1354,'Branch Wise Work Timelines'!C:G,3,FALSE)</f>
        <v>44891.416666666664</v>
      </c>
      <c r="AH1354" s="69" t="str">
        <f t="shared" ca="1" si="261"/>
        <v>Out of TAT</v>
      </c>
      <c r="AI1354" s="69">
        <f t="shared" ca="1" si="262"/>
        <v>20421</v>
      </c>
      <c r="AJ1354" s="69" t="str">
        <f ca="1">IF(AI1354&lt;0,"0-12",IFERROR(VLOOKUP(AI1354,Breakup[],2,FALSE),"&gt;24"))</f>
        <v>&gt;24</v>
      </c>
      <c r="AK1354" s="69" t="str">
        <f>VLOOKUP(V1354,Master!B:D,3,FALSE)</f>
        <v>South</v>
      </c>
      <c r="AL1354" s="69" t="str">
        <f t="shared" si="263"/>
        <v>Bangalore</v>
      </c>
    </row>
    <row r="1355" spans="1:38">
      <c r="A1355" s="13" t="s">
        <v>3014</v>
      </c>
      <c r="B1355" s="54">
        <v>44695.7228278935</v>
      </c>
      <c r="C1355" s="13" t="s">
        <v>826</v>
      </c>
      <c r="D1355" s="13">
        <v>1943</v>
      </c>
      <c r="E1355" s="13" t="s">
        <v>3015</v>
      </c>
      <c r="F1355" s="13" t="s">
        <v>24</v>
      </c>
      <c r="G1355" s="14">
        <v>1653017031409</v>
      </c>
      <c r="H1355" s="55">
        <v>0.22658564814814799</v>
      </c>
      <c r="I1355" s="33">
        <v>44884.226585648103</v>
      </c>
      <c r="J1355" s="58">
        <v>44884</v>
      </c>
      <c r="K1355" s="13" t="s">
        <v>213</v>
      </c>
      <c r="L1355" s="13" t="s">
        <v>30</v>
      </c>
      <c r="M1355" s="13" t="s">
        <v>826</v>
      </c>
      <c r="N1355" s="13" t="s">
        <v>206</v>
      </c>
      <c r="O1355" s="33" t="s">
        <v>38</v>
      </c>
      <c r="P1355" s="58" t="s">
        <v>38</v>
      </c>
      <c r="Q1355" s="33" t="s">
        <v>207</v>
      </c>
      <c r="R1355" s="14" t="s">
        <v>38</v>
      </c>
      <c r="S1355" s="13" t="s">
        <v>216</v>
      </c>
      <c r="T1355" s="13" t="s">
        <v>278</v>
      </c>
      <c r="U1355" s="33">
        <f t="shared" ca="1" si="252"/>
        <v>45744.56914039352</v>
      </c>
      <c r="V1355" s="13" t="str">
        <f t="shared" si="253"/>
        <v>Bangalore</v>
      </c>
      <c r="W1355" s="13" t="str">
        <f t="shared" si="254"/>
        <v>DOMI</v>
      </c>
      <c r="X1355" s="13">
        <f t="shared" si="255"/>
        <v>5</v>
      </c>
      <c r="Y1355" s="13" t="str">
        <f>IFERROR(VLOOKUP(C1355,ReceivingTeam[],2,FALSE),"HelpDesk")</f>
        <v>HelpDesk</v>
      </c>
      <c r="Z1355" s="67">
        <f t="shared" si="256"/>
        <v>44888.729166666664</v>
      </c>
      <c r="AA1355" s="68">
        <f t="shared" si="257"/>
        <v>44884</v>
      </c>
      <c r="AB1355" s="69" t="b">
        <f t="shared" si="258"/>
        <v>1</v>
      </c>
      <c r="AC1355" s="70">
        <f t="shared" si="259"/>
        <v>3</v>
      </c>
      <c r="AD1355" s="67">
        <f t="shared" si="260"/>
        <v>44888.729166666664</v>
      </c>
      <c r="AE1355" s="67">
        <f>VLOOKUP(V1355,'Branch Wise Work Timelines'!C:G,3,FALSE)+AA1355</f>
        <v>44884.416666666664</v>
      </c>
      <c r="AF1355" s="67">
        <f>IF(V1355="Bangalore",VLOOKUP(V1355,'Branch Wise Work Timelines'!C:G,4,FALSE)+AA1355+1,IF(V1355="Mumbai",VLOOKUP(V1355,'Branch Wise Work Timelines'!C:G,4,FALSE)+AA1355+1,VLOOKUP(V1355,'Branch Wise Work Timelines'!C:G,4,FALSE)+AA1355))</f>
        <v>44885.104166666664</v>
      </c>
      <c r="AG1355" s="67">
        <f>WORKDAY.INTL(AA1355,1,11)+VLOOKUP(V1355,'Branch Wise Work Timelines'!C:G,3,FALSE)</f>
        <v>44886.416666666664</v>
      </c>
      <c r="AH1355" s="69" t="str">
        <f t="shared" ca="1" si="261"/>
        <v>Out of TAT</v>
      </c>
      <c r="AI1355" s="69">
        <f t="shared" ca="1" si="262"/>
        <v>20541</v>
      </c>
      <c r="AJ1355" s="69" t="str">
        <f ca="1">IF(AI1355&lt;0,"0-12",IFERROR(VLOOKUP(AI1355,Breakup[],2,FALSE),"&gt;24"))</f>
        <v>&gt;24</v>
      </c>
      <c r="AK1355" s="69" t="str">
        <f>VLOOKUP(V1355,Master!B:D,3,FALSE)</f>
        <v>South</v>
      </c>
      <c r="AL1355" s="69" t="str">
        <f t="shared" si="263"/>
        <v>Bangalore</v>
      </c>
    </row>
    <row r="1356" spans="1:38">
      <c r="A1356" s="13" t="s">
        <v>3016</v>
      </c>
      <c r="B1356" s="54">
        <v>44695.723958020797</v>
      </c>
      <c r="C1356" s="13" t="s">
        <v>826</v>
      </c>
      <c r="D1356" s="13">
        <v>808</v>
      </c>
      <c r="E1356" s="13" t="s">
        <v>3017</v>
      </c>
      <c r="F1356" s="13" t="s">
        <v>24</v>
      </c>
      <c r="G1356" s="14">
        <v>1653017369775</v>
      </c>
      <c r="H1356" s="55">
        <v>0.46586805555555599</v>
      </c>
      <c r="I1356" s="33">
        <v>44889.465868055602</v>
      </c>
      <c r="J1356" s="58">
        <v>44889</v>
      </c>
      <c r="K1356" s="13" t="s">
        <v>213</v>
      </c>
      <c r="L1356" s="13" t="s">
        <v>30</v>
      </c>
      <c r="M1356" s="13" t="s">
        <v>826</v>
      </c>
      <c r="N1356" s="13" t="s">
        <v>206</v>
      </c>
      <c r="O1356" s="33" t="s">
        <v>38</v>
      </c>
      <c r="P1356" s="58" t="s">
        <v>38</v>
      </c>
      <c r="Q1356" s="33" t="s">
        <v>207</v>
      </c>
      <c r="R1356" s="14" t="s">
        <v>38</v>
      </c>
      <c r="S1356" s="13" t="s">
        <v>216</v>
      </c>
      <c r="T1356" s="13" t="s">
        <v>278</v>
      </c>
      <c r="U1356" s="33">
        <f t="shared" ca="1" si="252"/>
        <v>45744.56914039352</v>
      </c>
      <c r="V1356" s="13" t="str">
        <f t="shared" si="253"/>
        <v>Bangalore</v>
      </c>
      <c r="W1356" s="13" t="str">
        <f t="shared" si="254"/>
        <v>DOMI</v>
      </c>
      <c r="X1356" s="13">
        <f t="shared" si="255"/>
        <v>11</v>
      </c>
      <c r="Y1356" s="13" t="str">
        <f>IFERROR(VLOOKUP(C1356,ReceivingTeam[],2,FALSE),"HelpDesk")</f>
        <v>HelpDesk</v>
      </c>
      <c r="Z1356" s="67">
        <f t="shared" si="256"/>
        <v>44892.778368055602</v>
      </c>
      <c r="AA1356" s="68">
        <f t="shared" si="257"/>
        <v>44889</v>
      </c>
      <c r="AB1356" s="69" t="b">
        <f t="shared" si="258"/>
        <v>1</v>
      </c>
      <c r="AC1356" s="70">
        <f t="shared" si="259"/>
        <v>3</v>
      </c>
      <c r="AD1356" s="67">
        <f t="shared" si="260"/>
        <v>44892.778368055602</v>
      </c>
      <c r="AE1356" s="67">
        <f>VLOOKUP(V1356,'Branch Wise Work Timelines'!C:G,3,FALSE)+AA1356</f>
        <v>44889.416666666664</v>
      </c>
      <c r="AF1356" s="67">
        <f>IF(V1356="Bangalore",VLOOKUP(V1356,'Branch Wise Work Timelines'!C:G,4,FALSE)+AA1356+1,IF(V1356="Mumbai",VLOOKUP(V1356,'Branch Wise Work Timelines'!C:G,4,FALSE)+AA1356+1,VLOOKUP(V1356,'Branch Wise Work Timelines'!C:G,4,FALSE)+AA1356))</f>
        <v>44890.104166666664</v>
      </c>
      <c r="AG1356" s="67">
        <f>WORKDAY.INTL(AA1356,1,11)+VLOOKUP(V1356,'Branch Wise Work Timelines'!C:G,3,FALSE)</f>
        <v>44890.416666666664</v>
      </c>
      <c r="AH1356" s="69" t="str">
        <f t="shared" ca="1" si="261"/>
        <v>Out of TAT</v>
      </c>
      <c r="AI1356" s="69">
        <f t="shared" ca="1" si="262"/>
        <v>20443</v>
      </c>
      <c r="AJ1356" s="69" t="str">
        <f ca="1">IF(AI1356&lt;0,"0-12",IFERROR(VLOOKUP(AI1356,Breakup[],2,FALSE),"&gt;24"))</f>
        <v>&gt;24</v>
      </c>
      <c r="AK1356" s="69" t="str">
        <f>VLOOKUP(V1356,Master!B:D,3,FALSE)</f>
        <v>South</v>
      </c>
      <c r="AL1356" s="69" t="str">
        <f t="shared" si="263"/>
        <v>Bangalore</v>
      </c>
    </row>
    <row r="1357" spans="1:38">
      <c r="A1357" s="13" t="s">
        <v>3018</v>
      </c>
      <c r="B1357" s="54">
        <v>44700.687591203699</v>
      </c>
      <c r="C1357" s="13" t="s">
        <v>2595</v>
      </c>
      <c r="D1357" s="13">
        <v>635</v>
      </c>
      <c r="E1357" s="13" t="s">
        <v>3019</v>
      </c>
      <c r="F1357" s="13" t="s">
        <v>24</v>
      </c>
      <c r="G1357" s="14">
        <v>1653017862621</v>
      </c>
      <c r="H1357" s="55">
        <v>0.33812500000000001</v>
      </c>
      <c r="I1357" s="33">
        <v>44890.338125000002</v>
      </c>
      <c r="J1357" s="58">
        <v>44890</v>
      </c>
      <c r="K1357" s="13" t="s">
        <v>213</v>
      </c>
      <c r="L1357" s="13" t="s">
        <v>30</v>
      </c>
      <c r="M1357" s="13" t="s">
        <v>826</v>
      </c>
      <c r="N1357" s="13" t="s">
        <v>206</v>
      </c>
      <c r="O1357" s="33" t="s">
        <v>38</v>
      </c>
      <c r="P1357" s="58" t="s">
        <v>38</v>
      </c>
      <c r="Q1357" s="33" t="s">
        <v>207</v>
      </c>
      <c r="R1357" s="14" t="s">
        <v>38</v>
      </c>
      <c r="S1357" s="13" t="s">
        <v>216</v>
      </c>
      <c r="T1357" s="13" t="s">
        <v>278</v>
      </c>
      <c r="U1357" s="33">
        <f t="shared" ca="1" si="252"/>
        <v>45744.56914039352</v>
      </c>
      <c r="V1357" s="13" t="str">
        <f t="shared" si="253"/>
        <v>Bangalore</v>
      </c>
      <c r="W1357" s="13" t="str">
        <f t="shared" si="254"/>
        <v>DOMI</v>
      </c>
      <c r="X1357" s="13">
        <f t="shared" si="255"/>
        <v>8</v>
      </c>
      <c r="Y1357" s="13" t="str">
        <f>IFERROR(VLOOKUP(C1357,ReceivingTeam[],2,FALSE),"HelpDesk")</f>
        <v>HelpDesk</v>
      </c>
      <c r="Z1357" s="67">
        <f t="shared" si="256"/>
        <v>44893.729166666664</v>
      </c>
      <c r="AA1357" s="68">
        <f t="shared" si="257"/>
        <v>44890</v>
      </c>
      <c r="AB1357" s="69" t="b">
        <f t="shared" si="258"/>
        <v>1</v>
      </c>
      <c r="AC1357" s="70">
        <f t="shared" si="259"/>
        <v>3</v>
      </c>
      <c r="AD1357" s="67">
        <f t="shared" si="260"/>
        <v>44893.729166666664</v>
      </c>
      <c r="AE1357" s="67">
        <f>VLOOKUP(V1357,'Branch Wise Work Timelines'!C:G,3,FALSE)+AA1357</f>
        <v>44890.416666666664</v>
      </c>
      <c r="AF1357" s="67">
        <f>IF(V1357="Bangalore",VLOOKUP(V1357,'Branch Wise Work Timelines'!C:G,4,FALSE)+AA1357+1,IF(V1357="Mumbai",VLOOKUP(V1357,'Branch Wise Work Timelines'!C:G,4,FALSE)+AA1357+1,VLOOKUP(V1357,'Branch Wise Work Timelines'!C:G,4,FALSE)+AA1357))</f>
        <v>44891.104166666664</v>
      </c>
      <c r="AG1357" s="67">
        <f>WORKDAY.INTL(AA1357,1,11)+VLOOKUP(V1357,'Branch Wise Work Timelines'!C:G,3,FALSE)</f>
        <v>44891.416666666664</v>
      </c>
      <c r="AH1357" s="69" t="str">
        <f t="shared" ca="1" si="261"/>
        <v>Out of TAT</v>
      </c>
      <c r="AI1357" s="69">
        <f t="shared" ca="1" si="262"/>
        <v>20421</v>
      </c>
      <c r="AJ1357" s="69" t="str">
        <f ca="1">IF(AI1357&lt;0,"0-12",IFERROR(VLOOKUP(AI1357,Breakup[],2,FALSE),"&gt;24"))</f>
        <v>&gt;24</v>
      </c>
      <c r="AK1357" s="69" t="str">
        <f>VLOOKUP(V1357,Master!B:D,3,FALSE)</f>
        <v>South</v>
      </c>
      <c r="AL1357" s="69" t="str">
        <f t="shared" si="263"/>
        <v>Bangalore</v>
      </c>
    </row>
    <row r="1358" spans="1:38">
      <c r="A1358" s="13" t="s">
        <v>3020</v>
      </c>
      <c r="B1358" s="54">
        <v>44700.687968715298</v>
      </c>
      <c r="C1358" s="13" t="s">
        <v>2595</v>
      </c>
      <c r="D1358" s="13">
        <v>1203</v>
      </c>
      <c r="E1358" s="13" t="s">
        <v>3021</v>
      </c>
      <c r="F1358" s="13" t="s">
        <v>24</v>
      </c>
      <c r="G1358" s="14">
        <v>1653017862621</v>
      </c>
      <c r="H1358" s="55">
        <v>0.25444444444444397</v>
      </c>
      <c r="I1358" s="33">
        <v>44889.254444444399</v>
      </c>
      <c r="J1358" s="58">
        <v>44889</v>
      </c>
      <c r="K1358" s="13" t="s">
        <v>213</v>
      </c>
      <c r="L1358" s="13" t="s">
        <v>30</v>
      </c>
      <c r="M1358" s="13" t="s">
        <v>826</v>
      </c>
      <c r="N1358" s="13" t="s">
        <v>206</v>
      </c>
      <c r="O1358" s="33" t="s">
        <v>38</v>
      </c>
      <c r="P1358" s="58" t="s">
        <v>38</v>
      </c>
      <c r="Q1358" s="33" t="s">
        <v>207</v>
      </c>
      <c r="R1358" s="14" t="s">
        <v>38</v>
      </c>
      <c r="S1358" s="13" t="s">
        <v>216</v>
      </c>
      <c r="T1358" s="13" t="s">
        <v>278</v>
      </c>
      <c r="U1358" s="33">
        <f t="shared" ca="1" si="252"/>
        <v>45744.56914039352</v>
      </c>
      <c r="V1358" s="13" t="str">
        <f t="shared" si="253"/>
        <v>Bangalore</v>
      </c>
      <c r="W1358" s="13" t="str">
        <f t="shared" si="254"/>
        <v>DOMI</v>
      </c>
      <c r="X1358" s="13">
        <f t="shared" si="255"/>
        <v>6</v>
      </c>
      <c r="Y1358" s="13" t="str">
        <f>IFERROR(VLOOKUP(C1358,ReceivingTeam[],2,FALSE),"HelpDesk")</f>
        <v>HelpDesk</v>
      </c>
      <c r="Z1358" s="67">
        <f t="shared" si="256"/>
        <v>44892.729166666664</v>
      </c>
      <c r="AA1358" s="68">
        <f t="shared" si="257"/>
        <v>44889</v>
      </c>
      <c r="AB1358" s="69" t="b">
        <f t="shared" si="258"/>
        <v>1</v>
      </c>
      <c r="AC1358" s="70">
        <f t="shared" si="259"/>
        <v>3</v>
      </c>
      <c r="AD1358" s="67">
        <f t="shared" si="260"/>
        <v>44892.729166666664</v>
      </c>
      <c r="AE1358" s="67">
        <f>VLOOKUP(V1358,'Branch Wise Work Timelines'!C:G,3,FALSE)+AA1358</f>
        <v>44889.416666666664</v>
      </c>
      <c r="AF1358" s="67">
        <f>IF(V1358="Bangalore",VLOOKUP(V1358,'Branch Wise Work Timelines'!C:G,4,FALSE)+AA1358+1,IF(V1358="Mumbai",VLOOKUP(V1358,'Branch Wise Work Timelines'!C:G,4,FALSE)+AA1358+1,VLOOKUP(V1358,'Branch Wise Work Timelines'!C:G,4,FALSE)+AA1358))</f>
        <v>44890.104166666664</v>
      </c>
      <c r="AG1358" s="67">
        <f>WORKDAY.INTL(AA1358,1,11)+VLOOKUP(V1358,'Branch Wise Work Timelines'!C:G,3,FALSE)</f>
        <v>44890.416666666664</v>
      </c>
      <c r="AH1358" s="69" t="str">
        <f t="shared" ca="1" si="261"/>
        <v>Out of TAT</v>
      </c>
      <c r="AI1358" s="69">
        <f t="shared" ca="1" si="262"/>
        <v>20445</v>
      </c>
      <c r="AJ1358" s="69" t="str">
        <f ca="1">IF(AI1358&lt;0,"0-12",IFERROR(VLOOKUP(AI1358,Breakup[],2,FALSE),"&gt;24"))</f>
        <v>&gt;24</v>
      </c>
      <c r="AK1358" s="69" t="str">
        <f>VLOOKUP(V1358,Master!B:D,3,FALSE)</f>
        <v>South</v>
      </c>
      <c r="AL1358" s="69" t="str">
        <f t="shared" si="263"/>
        <v>Bangalore</v>
      </c>
    </row>
    <row r="1359" spans="1:38">
      <c r="A1359" s="13" t="s">
        <v>3022</v>
      </c>
      <c r="B1359" s="54">
        <v>44695.726012384301</v>
      </c>
      <c r="C1359" s="13" t="s">
        <v>826</v>
      </c>
      <c r="D1359" s="13">
        <v>1770</v>
      </c>
      <c r="E1359" s="13" t="s">
        <v>3023</v>
      </c>
      <c r="F1359" s="13" t="s">
        <v>24</v>
      </c>
      <c r="G1359" s="14">
        <v>1653017031409</v>
      </c>
      <c r="H1359" s="55">
        <v>0.857685185185185</v>
      </c>
      <c r="I1359" s="33">
        <v>44882.857685185198</v>
      </c>
      <c r="J1359" s="58">
        <v>44882</v>
      </c>
      <c r="K1359" s="13" t="s">
        <v>213</v>
      </c>
      <c r="L1359" s="13" t="s">
        <v>30</v>
      </c>
      <c r="M1359" s="13" t="s">
        <v>826</v>
      </c>
      <c r="N1359" s="13" t="s">
        <v>206</v>
      </c>
      <c r="O1359" s="33" t="s">
        <v>38</v>
      </c>
      <c r="P1359" s="58" t="s">
        <v>38</v>
      </c>
      <c r="Q1359" s="33" t="s">
        <v>207</v>
      </c>
      <c r="R1359" s="14" t="s">
        <v>38</v>
      </c>
      <c r="S1359" s="13" t="s">
        <v>216</v>
      </c>
      <c r="T1359" s="13" t="s">
        <v>278</v>
      </c>
      <c r="U1359" s="33">
        <f t="shared" ca="1" si="252"/>
        <v>45744.56914039352</v>
      </c>
      <c r="V1359" s="13" t="str">
        <f t="shared" si="253"/>
        <v>Bangalore</v>
      </c>
      <c r="W1359" s="13" t="str">
        <f t="shared" si="254"/>
        <v>DOMI</v>
      </c>
      <c r="X1359" s="13">
        <f t="shared" si="255"/>
        <v>20</v>
      </c>
      <c r="Y1359" s="13" t="str">
        <f>IFERROR(VLOOKUP(C1359,ReceivingTeam[],2,FALSE),"HelpDesk")</f>
        <v>HelpDesk</v>
      </c>
      <c r="Z1359" s="67">
        <f t="shared" si="256"/>
        <v>44886.170185185198</v>
      </c>
      <c r="AA1359" s="68">
        <f t="shared" si="257"/>
        <v>44882</v>
      </c>
      <c r="AB1359" s="69" t="b">
        <f t="shared" si="258"/>
        <v>1</v>
      </c>
      <c r="AC1359" s="70">
        <f t="shared" si="259"/>
        <v>3</v>
      </c>
      <c r="AD1359" s="67">
        <f t="shared" si="260"/>
        <v>44886.170185185198</v>
      </c>
      <c r="AE1359" s="67">
        <f>VLOOKUP(V1359,'Branch Wise Work Timelines'!C:G,3,FALSE)+AA1359</f>
        <v>44882.416666666664</v>
      </c>
      <c r="AF1359" s="67">
        <f>IF(V1359="Bangalore",VLOOKUP(V1359,'Branch Wise Work Timelines'!C:G,4,FALSE)+AA1359+1,IF(V1359="Mumbai",VLOOKUP(V1359,'Branch Wise Work Timelines'!C:G,4,FALSE)+AA1359+1,VLOOKUP(V1359,'Branch Wise Work Timelines'!C:G,4,FALSE)+AA1359))</f>
        <v>44883.104166666664</v>
      </c>
      <c r="AG1359" s="67">
        <f>WORKDAY.INTL(AA1359,1,11)+VLOOKUP(V1359,'Branch Wise Work Timelines'!C:G,3,FALSE)</f>
        <v>44883.416666666664</v>
      </c>
      <c r="AH1359" s="69" t="str">
        <f t="shared" ca="1" si="261"/>
        <v>Out of TAT</v>
      </c>
      <c r="AI1359" s="69">
        <f t="shared" ca="1" si="262"/>
        <v>20602</v>
      </c>
      <c r="AJ1359" s="69" t="str">
        <f ca="1">IF(AI1359&lt;0,"0-12",IFERROR(VLOOKUP(AI1359,Breakup[],2,FALSE),"&gt;24"))</f>
        <v>&gt;24</v>
      </c>
      <c r="AK1359" s="69" t="str">
        <f>VLOOKUP(V1359,Master!B:D,3,FALSE)</f>
        <v>South</v>
      </c>
      <c r="AL1359" s="69" t="str">
        <f t="shared" si="263"/>
        <v>Bangalore</v>
      </c>
    </row>
    <row r="1360" spans="1:38">
      <c r="A1360" s="13" t="s">
        <v>3024</v>
      </c>
      <c r="B1360" s="54">
        <v>44695.726267280101</v>
      </c>
      <c r="C1360" s="13" t="s">
        <v>826</v>
      </c>
      <c r="D1360" s="13">
        <v>651</v>
      </c>
      <c r="E1360" s="13" t="s">
        <v>3025</v>
      </c>
      <c r="F1360" s="13" t="s">
        <v>24</v>
      </c>
      <c r="G1360" s="14">
        <v>1653017031409</v>
      </c>
      <c r="H1360" s="55">
        <v>0.43293981481481503</v>
      </c>
      <c r="I1360" s="33">
        <v>44888.432939814797</v>
      </c>
      <c r="J1360" s="58">
        <v>44888</v>
      </c>
      <c r="K1360" s="13" t="s">
        <v>213</v>
      </c>
      <c r="L1360" s="13" t="s">
        <v>30</v>
      </c>
      <c r="M1360" s="13" t="s">
        <v>826</v>
      </c>
      <c r="N1360" s="13" t="s">
        <v>206</v>
      </c>
      <c r="O1360" s="33" t="s">
        <v>38</v>
      </c>
      <c r="P1360" s="58" t="s">
        <v>38</v>
      </c>
      <c r="Q1360" s="33" t="s">
        <v>207</v>
      </c>
      <c r="R1360" s="14" t="s">
        <v>38</v>
      </c>
      <c r="S1360" s="13" t="s">
        <v>216</v>
      </c>
      <c r="T1360" s="13" t="s">
        <v>278</v>
      </c>
      <c r="U1360" s="33">
        <f t="shared" ca="1" si="252"/>
        <v>45744.56914039352</v>
      </c>
      <c r="V1360" s="13" t="str">
        <f t="shared" si="253"/>
        <v>Bangalore</v>
      </c>
      <c r="W1360" s="13" t="str">
        <f t="shared" si="254"/>
        <v>DOMI</v>
      </c>
      <c r="X1360" s="13">
        <f t="shared" si="255"/>
        <v>10</v>
      </c>
      <c r="Y1360" s="13" t="str">
        <f>IFERROR(VLOOKUP(C1360,ReceivingTeam[],2,FALSE),"HelpDesk")</f>
        <v>HelpDesk</v>
      </c>
      <c r="Z1360" s="67">
        <f t="shared" si="256"/>
        <v>44891.745439814797</v>
      </c>
      <c r="AA1360" s="68">
        <f t="shared" si="257"/>
        <v>44888</v>
      </c>
      <c r="AB1360" s="69" t="b">
        <f t="shared" si="258"/>
        <v>1</v>
      </c>
      <c r="AC1360" s="70">
        <f t="shared" si="259"/>
        <v>3</v>
      </c>
      <c r="AD1360" s="67">
        <f t="shared" si="260"/>
        <v>44891.745439814797</v>
      </c>
      <c r="AE1360" s="67">
        <f>VLOOKUP(V1360,'Branch Wise Work Timelines'!C:G,3,FALSE)+AA1360</f>
        <v>44888.416666666664</v>
      </c>
      <c r="AF1360" s="67">
        <f>IF(V1360="Bangalore",VLOOKUP(V1360,'Branch Wise Work Timelines'!C:G,4,FALSE)+AA1360+1,IF(V1360="Mumbai",VLOOKUP(V1360,'Branch Wise Work Timelines'!C:G,4,FALSE)+AA1360+1,VLOOKUP(V1360,'Branch Wise Work Timelines'!C:G,4,FALSE)+AA1360))</f>
        <v>44889.104166666664</v>
      </c>
      <c r="AG1360" s="67">
        <f>WORKDAY.INTL(AA1360,1,11)+VLOOKUP(V1360,'Branch Wise Work Timelines'!C:G,3,FALSE)</f>
        <v>44889.416666666664</v>
      </c>
      <c r="AH1360" s="69" t="str">
        <f t="shared" ca="1" si="261"/>
        <v>Out of TAT</v>
      </c>
      <c r="AI1360" s="69">
        <f t="shared" ca="1" si="262"/>
        <v>20468</v>
      </c>
      <c r="AJ1360" s="69" t="str">
        <f ca="1">IF(AI1360&lt;0,"0-12",IFERROR(VLOOKUP(AI1360,Breakup[],2,FALSE),"&gt;24"))</f>
        <v>&gt;24</v>
      </c>
      <c r="AK1360" s="69" t="str">
        <f>VLOOKUP(V1360,Master!B:D,3,FALSE)</f>
        <v>South</v>
      </c>
      <c r="AL1360" s="69" t="str">
        <f t="shared" si="263"/>
        <v>Bangalore</v>
      </c>
    </row>
    <row r="1361" spans="1:38">
      <c r="A1361" s="13" t="s">
        <v>3026</v>
      </c>
      <c r="B1361" s="54">
        <v>44701.387413506898</v>
      </c>
      <c r="C1361" s="13" t="s">
        <v>826</v>
      </c>
      <c r="D1361" s="13">
        <v>1237</v>
      </c>
      <c r="E1361" s="13" t="s">
        <v>3027</v>
      </c>
      <c r="F1361" s="13" t="s">
        <v>24</v>
      </c>
      <c r="G1361" s="14">
        <v>1653018475367</v>
      </c>
      <c r="H1361" s="55">
        <v>0.51026620370370401</v>
      </c>
      <c r="I1361" s="33">
        <v>44889.510266203702</v>
      </c>
      <c r="J1361" s="58">
        <v>44889</v>
      </c>
      <c r="K1361" s="13" t="s">
        <v>213</v>
      </c>
      <c r="L1361" s="13" t="s">
        <v>30</v>
      </c>
      <c r="M1361" s="13" t="s">
        <v>826</v>
      </c>
      <c r="N1361" s="13" t="s">
        <v>206</v>
      </c>
      <c r="O1361" s="33" t="s">
        <v>38</v>
      </c>
      <c r="P1361" s="58" t="s">
        <v>38</v>
      </c>
      <c r="Q1361" s="33" t="s">
        <v>207</v>
      </c>
      <c r="R1361" s="14" t="s">
        <v>38</v>
      </c>
      <c r="S1361" s="13" t="s">
        <v>216</v>
      </c>
      <c r="T1361" s="13" t="s">
        <v>278</v>
      </c>
      <c r="U1361" s="33">
        <f t="shared" ca="1" si="252"/>
        <v>45744.56914039352</v>
      </c>
      <c r="V1361" s="13" t="str">
        <f t="shared" si="253"/>
        <v>Bangalore</v>
      </c>
      <c r="W1361" s="13" t="str">
        <f t="shared" si="254"/>
        <v>DOMI</v>
      </c>
      <c r="X1361" s="13">
        <f t="shared" si="255"/>
        <v>12</v>
      </c>
      <c r="Y1361" s="13" t="str">
        <f>IFERROR(VLOOKUP(C1361,ReceivingTeam[],2,FALSE),"HelpDesk")</f>
        <v>HelpDesk</v>
      </c>
      <c r="Z1361" s="67">
        <f t="shared" si="256"/>
        <v>44892.822766203702</v>
      </c>
      <c r="AA1361" s="68">
        <f t="shared" si="257"/>
        <v>44889</v>
      </c>
      <c r="AB1361" s="69" t="b">
        <f t="shared" si="258"/>
        <v>1</v>
      </c>
      <c r="AC1361" s="70">
        <f t="shared" si="259"/>
        <v>3</v>
      </c>
      <c r="AD1361" s="67">
        <f t="shared" si="260"/>
        <v>44892.822766203702</v>
      </c>
      <c r="AE1361" s="67">
        <f>VLOOKUP(V1361,'Branch Wise Work Timelines'!C:G,3,FALSE)+AA1361</f>
        <v>44889.416666666664</v>
      </c>
      <c r="AF1361" s="67">
        <f>IF(V1361="Bangalore",VLOOKUP(V1361,'Branch Wise Work Timelines'!C:G,4,FALSE)+AA1361+1,IF(V1361="Mumbai",VLOOKUP(V1361,'Branch Wise Work Timelines'!C:G,4,FALSE)+AA1361+1,VLOOKUP(V1361,'Branch Wise Work Timelines'!C:G,4,FALSE)+AA1361))</f>
        <v>44890.104166666664</v>
      </c>
      <c r="AG1361" s="67">
        <f>WORKDAY.INTL(AA1361,1,11)+VLOOKUP(V1361,'Branch Wise Work Timelines'!C:G,3,FALSE)</f>
        <v>44890.416666666664</v>
      </c>
      <c r="AH1361" s="69" t="str">
        <f t="shared" ca="1" si="261"/>
        <v>Out of TAT</v>
      </c>
      <c r="AI1361" s="69">
        <f t="shared" ca="1" si="262"/>
        <v>20442</v>
      </c>
      <c r="AJ1361" s="69" t="str">
        <f ca="1">IF(AI1361&lt;0,"0-12",IFERROR(VLOOKUP(AI1361,Breakup[],2,FALSE),"&gt;24"))</f>
        <v>&gt;24</v>
      </c>
      <c r="AK1361" s="69" t="str">
        <f>VLOOKUP(V1361,Master!B:D,3,FALSE)</f>
        <v>South</v>
      </c>
      <c r="AL1361" s="69" t="str">
        <f t="shared" si="263"/>
        <v>Bangalore</v>
      </c>
    </row>
    <row r="1362" spans="1:38">
      <c r="A1362" s="13" t="s">
        <v>3028</v>
      </c>
      <c r="B1362" s="54">
        <v>44701.505348495397</v>
      </c>
      <c r="C1362" s="13" t="s">
        <v>311</v>
      </c>
      <c r="D1362" s="13">
        <v>1105</v>
      </c>
      <c r="E1362" s="13" t="s">
        <v>3029</v>
      </c>
      <c r="F1362" s="13" t="s">
        <v>24</v>
      </c>
      <c r="G1362" s="14">
        <v>1653034421250</v>
      </c>
      <c r="H1362" s="55">
        <v>1.2847222222222201E-3</v>
      </c>
      <c r="I1362" s="33">
        <v>44882.001284722202</v>
      </c>
      <c r="J1362" s="58">
        <v>44882</v>
      </c>
      <c r="K1362" s="13" t="s">
        <v>313</v>
      </c>
      <c r="L1362" s="13" t="s">
        <v>60</v>
      </c>
      <c r="M1362" s="13" t="s">
        <v>314</v>
      </c>
      <c r="N1362" s="13" t="s">
        <v>206</v>
      </c>
      <c r="O1362" s="33" t="s">
        <v>38</v>
      </c>
      <c r="P1362" s="58" t="s">
        <v>38</v>
      </c>
      <c r="Q1362" s="33" t="s">
        <v>207</v>
      </c>
      <c r="R1362" s="14" t="s">
        <v>38</v>
      </c>
      <c r="S1362" s="13" t="s">
        <v>208</v>
      </c>
      <c r="T1362" s="13" t="s">
        <v>209</v>
      </c>
      <c r="U1362" s="33">
        <f t="shared" ca="1" si="252"/>
        <v>45744.56914039352</v>
      </c>
      <c r="V1362" s="13" t="str">
        <f t="shared" si="253"/>
        <v>Hyderabad</v>
      </c>
      <c r="W1362" s="13" t="str">
        <f t="shared" si="254"/>
        <v>DOMI</v>
      </c>
      <c r="X1362" s="13">
        <f t="shared" si="255"/>
        <v>0</v>
      </c>
      <c r="Y1362" s="13" t="str">
        <f>IFERROR(VLOOKUP(C1362,ReceivingTeam[],2,FALSE),"HelpDesk")</f>
        <v>HelpDesk</v>
      </c>
      <c r="Z1362" s="67">
        <f t="shared" si="256"/>
        <v>44883.562499999993</v>
      </c>
      <c r="AA1362" s="68">
        <f t="shared" si="257"/>
        <v>44882</v>
      </c>
      <c r="AB1362" s="69" t="b">
        <f t="shared" si="258"/>
        <v>1</v>
      </c>
      <c r="AC1362" s="70">
        <f t="shared" si="259"/>
        <v>0.5</v>
      </c>
      <c r="AD1362" s="67">
        <f t="shared" si="260"/>
        <v>44883.562499999993</v>
      </c>
      <c r="AE1362" s="67">
        <f>VLOOKUP(V1362,'Branch Wise Work Timelines'!C:G,3,FALSE)+AA1362</f>
        <v>44882.416666666664</v>
      </c>
      <c r="AF1362" s="67">
        <f>IF(V1362="Bangalore",VLOOKUP(V1362,'Branch Wise Work Timelines'!C:G,4,FALSE)+AA1362+1,IF(V1362="Mumbai",VLOOKUP(V1362,'Branch Wise Work Timelines'!C:G,4,FALSE)+AA1362+1,VLOOKUP(V1362,'Branch Wise Work Timelines'!C:G,4,FALSE)+AA1362))</f>
        <v>44882.770833333336</v>
      </c>
      <c r="AG1362" s="67">
        <f>WORKDAY.INTL(AA1362,1,11)+VLOOKUP(V1362,'Branch Wise Work Timelines'!C:G,3,FALSE)</f>
        <v>44883.416666666664</v>
      </c>
      <c r="AH1362" s="69" t="str">
        <f t="shared" ca="1" si="261"/>
        <v>Out of TAT</v>
      </c>
      <c r="AI1362" s="69">
        <f t="shared" ca="1" si="262"/>
        <v>20665</v>
      </c>
      <c r="AJ1362" s="69" t="str">
        <f ca="1">IF(AI1362&lt;0,"0-12",IFERROR(VLOOKUP(AI1362,Breakup[],2,FALSE),"&gt;24"))</f>
        <v>&gt;24</v>
      </c>
      <c r="AK1362" s="69" t="str">
        <f>VLOOKUP(V1362,Master!B:D,3,FALSE)</f>
        <v>South</v>
      </c>
      <c r="AL1362" s="69" t="str">
        <f t="shared" si="263"/>
        <v>Hyderabad</v>
      </c>
    </row>
    <row r="1363" spans="1:38">
      <c r="A1363" s="13" t="s">
        <v>3030</v>
      </c>
      <c r="B1363" s="54">
        <v>44700.685476620398</v>
      </c>
      <c r="C1363" s="13" t="s">
        <v>2595</v>
      </c>
      <c r="D1363" s="13">
        <v>338</v>
      </c>
      <c r="E1363" s="13" t="s">
        <v>3031</v>
      </c>
      <c r="F1363" s="13" t="s">
        <v>24</v>
      </c>
      <c r="G1363" s="14">
        <v>1653017862621</v>
      </c>
      <c r="H1363" s="55">
        <v>0.58607638888888902</v>
      </c>
      <c r="I1363" s="33">
        <v>44888.5860763889</v>
      </c>
      <c r="J1363" s="58">
        <v>44888</v>
      </c>
      <c r="K1363" s="13" t="s">
        <v>213</v>
      </c>
      <c r="L1363" s="13" t="s">
        <v>30</v>
      </c>
      <c r="M1363" s="13" t="s">
        <v>826</v>
      </c>
      <c r="N1363" s="13" t="s">
        <v>206</v>
      </c>
      <c r="O1363" s="33" t="s">
        <v>38</v>
      </c>
      <c r="P1363" s="58" t="s">
        <v>38</v>
      </c>
      <c r="Q1363" s="33" t="s">
        <v>207</v>
      </c>
      <c r="R1363" s="14" t="s">
        <v>38</v>
      </c>
      <c r="S1363" s="13" t="s">
        <v>216</v>
      </c>
      <c r="T1363" s="13" t="s">
        <v>278</v>
      </c>
      <c r="U1363" s="33">
        <f t="shared" ca="1" si="252"/>
        <v>45744.56914039352</v>
      </c>
      <c r="V1363" s="13" t="str">
        <f t="shared" si="253"/>
        <v>Bangalore</v>
      </c>
      <c r="W1363" s="13" t="str">
        <f t="shared" si="254"/>
        <v>DOMI</v>
      </c>
      <c r="X1363" s="13">
        <f t="shared" si="255"/>
        <v>14</v>
      </c>
      <c r="Y1363" s="13" t="str">
        <f>IFERROR(VLOOKUP(C1363,ReceivingTeam[],2,FALSE),"HelpDesk")</f>
        <v>HelpDesk</v>
      </c>
      <c r="Z1363" s="67">
        <f t="shared" si="256"/>
        <v>44891.8985763889</v>
      </c>
      <c r="AA1363" s="68">
        <f t="shared" si="257"/>
        <v>44888</v>
      </c>
      <c r="AB1363" s="69" t="b">
        <f t="shared" si="258"/>
        <v>1</v>
      </c>
      <c r="AC1363" s="70">
        <f t="shared" si="259"/>
        <v>3</v>
      </c>
      <c r="AD1363" s="67">
        <f t="shared" si="260"/>
        <v>44891.8985763889</v>
      </c>
      <c r="AE1363" s="67">
        <f>VLOOKUP(V1363,'Branch Wise Work Timelines'!C:G,3,FALSE)+AA1363</f>
        <v>44888.416666666664</v>
      </c>
      <c r="AF1363" s="67">
        <f>IF(V1363="Bangalore",VLOOKUP(V1363,'Branch Wise Work Timelines'!C:G,4,FALSE)+AA1363+1,IF(V1363="Mumbai",VLOOKUP(V1363,'Branch Wise Work Timelines'!C:G,4,FALSE)+AA1363+1,VLOOKUP(V1363,'Branch Wise Work Timelines'!C:G,4,FALSE)+AA1363))</f>
        <v>44889.104166666664</v>
      </c>
      <c r="AG1363" s="67">
        <f>WORKDAY.INTL(AA1363,1,11)+VLOOKUP(V1363,'Branch Wise Work Timelines'!C:G,3,FALSE)</f>
        <v>44889.416666666664</v>
      </c>
      <c r="AH1363" s="69" t="str">
        <f t="shared" ca="1" si="261"/>
        <v>Out of TAT</v>
      </c>
      <c r="AI1363" s="69">
        <f t="shared" ca="1" si="262"/>
        <v>20465</v>
      </c>
      <c r="AJ1363" s="69" t="str">
        <f ca="1">IF(AI1363&lt;0,"0-12",IFERROR(VLOOKUP(AI1363,Breakup[],2,FALSE),"&gt;24"))</f>
        <v>&gt;24</v>
      </c>
      <c r="AK1363" s="69" t="str">
        <f>VLOOKUP(V1363,Master!B:D,3,FALSE)</f>
        <v>South</v>
      </c>
      <c r="AL1363" s="69" t="str">
        <f t="shared" si="263"/>
        <v>Bangalore</v>
      </c>
    </row>
    <row r="1364" spans="1:38">
      <c r="A1364" s="13" t="s">
        <v>3032</v>
      </c>
      <c r="B1364" s="54">
        <v>44700.695591747703</v>
      </c>
      <c r="C1364" s="13" t="s">
        <v>2595</v>
      </c>
      <c r="D1364" s="13">
        <v>643</v>
      </c>
      <c r="E1364" s="13" t="s">
        <v>3033</v>
      </c>
      <c r="F1364" s="13" t="s">
        <v>24</v>
      </c>
      <c r="G1364" s="14">
        <v>1653017862621</v>
      </c>
      <c r="H1364" s="55">
        <v>0.68484953703703699</v>
      </c>
      <c r="I1364" s="33">
        <v>44891.684849537</v>
      </c>
      <c r="J1364" s="58">
        <v>44891</v>
      </c>
      <c r="K1364" s="13" t="s">
        <v>213</v>
      </c>
      <c r="L1364" s="13" t="s">
        <v>30</v>
      </c>
      <c r="M1364" s="13" t="s">
        <v>826</v>
      </c>
      <c r="N1364" s="13" t="s">
        <v>206</v>
      </c>
      <c r="O1364" s="33">
        <v>44891.291851851798</v>
      </c>
      <c r="P1364" s="58">
        <v>44891</v>
      </c>
      <c r="Q1364" s="33" t="s">
        <v>237</v>
      </c>
      <c r="R1364" s="14">
        <v>92</v>
      </c>
      <c r="S1364" s="13" t="s">
        <v>216</v>
      </c>
      <c r="T1364" s="13" t="s">
        <v>278</v>
      </c>
      <c r="U1364" s="33">
        <f t="shared" ca="1" si="252"/>
        <v>45744.56914039352</v>
      </c>
      <c r="V1364" s="13" t="str">
        <f t="shared" si="253"/>
        <v>Bangalore</v>
      </c>
      <c r="W1364" s="13" t="str">
        <f t="shared" si="254"/>
        <v>DOMI</v>
      </c>
      <c r="X1364" s="13">
        <f t="shared" si="255"/>
        <v>16</v>
      </c>
      <c r="Y1364" s="13" t="str">
        <f>IFERROR(VLOOKUP(C1364,ReceivingTeam[],2,FALSE),"HelpDesk")</f>
        <v>HelpDesk</v>
      </c>
      <c r="Z1364" s="67">
        <f t="shared" si="256"/>
        <v>44895.997349537</v>
      </c>
      <c r="AA1364" s="68">
        <f t="shared" si="257"/>
        <v>44891</v>
      </c>
      <c r="AB1364" s="69" t="b">
        <f t="shared" si="258"/>
        <v>1</v>
      </c>
      <c r="AC1364" s="70">
        <f t="shared" si="259"/>
        <v>3</v>
      </c>
      <c r="AD1364" s="67">
        <f t="shared" si="260"/>
        <v>44895.997349537</v>
      </c>
      <c r="AE1364" s="67">
        <f>VLOOKUP(V1364,'Branch Wise Work Timelines'!C:G,3,FALSE)+AA1364</f>
        <v>44891.416666666664</v>
      </c>
      <c r="AF1364" s="67">
        <f>IF(V1364="Bangalore",VLOOKUP(V1364,'Branch Wise Work Timelines'!C:G,4,FALSE)+AA1364+1,IF(V1364="Mumbai",VLOOKUP(V1364,'Branch Wise Work Timelines'!C:G,4,FALSE)+AA1364+1,VLOOKUP(V1364,'Branch Wise Work Timelines'!C:G,4,FALSE)+AA1364))</f>
        <v>44892.104166666664</v>
      </c>
      <c r="AG1364" s="67">
        <f>WORKDAY.INTL(AA1364,1,11)+VLOOKUP(V1364,'Branch Wise Work Timelines'!C:G,3,FALSE)</f>
        <v>44893.416666666664</v>
      </c>
      <c r="AH1364" s="69" t="str">
        <f t="shared" si="261"/>
        <v>Met</v>
      </c>
      <c r="AI1364" s="69">
        <f t="shared" ca="1" si="262"/>
        <v>20366</v>
      </c>
      <c r="AJ1364" s="69" t="str">
        <f ca="1">IF(AI1364&lt;0,"0-12",IFERROR(VLOOKUP(AI1364,Breakup[],2,FALSE),"&gt;24"))</f>
        <v>&gt;24</v>
      </c>
      <c r="AK1364" s="69" t="str">
        <f>VLOOKUP(V1364,Master!B:D,3,FALSE)</f>
        <v>South</v>
      </c>
      <c r="AL1364" s="69" t="str">
        <f t="shared" si="263"/>
        <v>Bangalore</v>
      </c>
    </row>
    <row r="1365" spans="1:38">
      <c r="A1365" s="13" t="s">
        <v>3034</v>
      </c>
      <c r="B1365" s="54">
        <v>44700.696372951403</v>
      </c>
      <c r="C1365" s="13" t="s">
        <v>2595</v>
      </c>
      <c r="D1365" s="13">
        <v>204</v>
      </c>
      <c r="E1365" s="13" t="s">
        <v>3035</v>
      </c>
      <c r="F1365" s="13" t="s">
        <v>24</v>
      </c>
      <c r="G1365" s="14">
        <v>1653017862621</v>
      </c>
      <c r="H1365" s="55">
        <v>0.31195601851851901</v>
      </c>
      <c r="I1365" s="33">
        <v>44882.3119560185</v>
      </c>
      <c r="J1365" s="58">
        <v>44882</v>
      </c>
      <c r="K1365" s="13" t="s">
        <v>213</v>
      </c>
      <c r="L1365" s="13" t="s">
        <v>30</v>
      </c>
      <c r="M1365" s="13" t="s">
        <v>826</v>
      </c>
      <c r="N1365" s="13" t="s">
        <v>206</v>
      </c>
      <c r="O1365" s="33" t="s">
        <v>38</v>
      </c>
      <c r="P1365" s="58" t="s">
        <v>38</v>
      </c>
      <c r="Q1365" s="33" t="s">
        <v>207</v>
      </c>
      <c r="R1365" s="14" t="s">
        <v>38</v>
      </c>
      <c r="S1365" s="13" t="s">
        <v>216</v>
      </c>
      <c r="T1365" s="13" t="s">
        <v>278</v>
      </c>
      <c r="U1365" s="33">
        <f t="shared" ca="1" si="252"/>
        <v>45744.56914039352</v>
      </c>
      <c r="V1365" s="13" t="str">
        <f t="shared" si="253"/>
        <v>Bangalore</v>
      </c>
      <c r="W1365" s="13" t="str">
        <f t="shared" si="254"/>
        <v>DOMI</v>
      </c>
      <c r="X1365" s="13">
        <f t="shared" si="255"/>
        <v>7</v>
      </c>
      <c r="Y1365" s="13" t="str">
        <f>IFERROR(VLOOKUP(C1365,ReceivingTeam[],2,FALSE),"HelpDesk")</f>
        <v>HelpDesk</v>
      </c>
      <c r="Z1365" s="67">
        <f t="shared" si="256"/>
        <v>44885.729166666664</v>
      </c>
      <c r="AA1365" s="68">
        <f t="shared" si="257"/>
        <v>44882</v>
      </c>
      <c r="AB1365" s="69" t="b">
        <f t="shared" si="258"/>
        <v>1</v>
      </c>
      <c r="AC1365" s="70">
        <f t="shared" si="259"/>
        <v>3</v>
      </c>
      <c r="AD1365" s="67">
        <f t="shared" si="260"/>
        <v>44885.729166666664</v>
      </c>
      <c r="AE1365" s="67">
        <f>VLOOKUP(V1365,'Branch Wise Work Timelines'!C:G,3,FALSE)+AA1365</f>
        <v>44882.416666666664</v>
      </c>
      <c r="AF1365" s="67">
        <f>IF(V1365="Bangalore",VLOOKUP(V1365,'Branch Wise Work Timelines'!C:G,4,FALSE)+AA1365+1,IF(V1365="Mumbai",VLOOKUP(V1365,'Branch Wise Work Timelines'!C:G,4,FALSE)+AA1365+1,VLOOKUP(V1365,'Branch Wise Work Timelines'!C:G,4,FALSE)+AA1365))</f>
        <v>44883.104166666664</v>
      </c>
      <c r="AG1365" s="67">
        <f>WORKDAY.INTL(AA1365,1,11)+VLOOKUP(V1365,'Branch Wise Work Timelines'!C:G,3,FALSE)</f>
        <v>44883.416666666664</v>
      </c>
      <c r="AH1365" s="69" t="str">
        <f t="shared" ca="1" si="261"/>
        <v>Out of TAT</v>
      </c>
      <c r="AI1365" s="69">
        <f t="shared" ca="1" si="262"/>
        <v>20613</v>
      </c>
      <c r="AJ1365" s="69" t="str">
        <f ca="1">IF(AI1365&lt;0,"0-12",IFERROR(VLOOKUP(AI1365,Breakup[],2,FALSE),"&gt;24"))</f>
        <v>&gt;24</v>
      </c>
      <c r="AK1365" s="69" t="str">
        <f>VLOOKUP(V1365,Master!B:D,3,FALSE)</f>
        <v>South</v>
      </c>
      <c r="AL1365" s="69" t="str">
        <f t="shared" si="263"/>
        <v>Bangalore</v>
      </c>
    </row>
    <row r="1366" spans="1:38">
      <c r="A1366" s="13" t="s">
        <v>3036</v>
      </c>
      <c r="B1366" s="54">
        <v>44700.697113576403</v>
      </c>
      <c r="C1366" s="13" t="s">
        <v>2595</v>
      </c>
      <c r="D1366" s="13">
        <v>798</v>
      </c>
      <c r="E1366" s="13" t="s">
        <v>3037</v>
      </c>
      <c r="F1366" s="13" t="s">
        <v>24</v>
      </c>
      <c r="G1366" s="14">
        <v>1653017862621</v>
      </c>
      <c r="H1366" s="55">
        <v>0.646284722222222</v>
      </c>
      <c r="I1366" s="33">
        <v>44884.646284722199</v>
      </c>
      <c r="J1366" s="58">
        <v>44884</v>
      </c>
      <c r="K1366" s="13" t="s">
        <v>213</v>
      </c>
      <c r="L1366" s="13" t="s">
        <v>30</v>
      </c>
      <c r="M1366" s="13" t="s">
        <v>826</v>
      </c>
      <c r="N1366" s="13" t="s">
        <v>206</v>
      </c>
      <c r="O1366" s="33" t="s">
        <v>38</v>
      </c>
      <c r="P1366" s="58" t="s">
        <v>38</v>
      </c>
      <c r="Q1366" s="33" t="s">
        <v>207</v>
      </c>
      <c r="R1366" s="14" t="s">
        <v>38</v>
      </c>
      <c r="S1366" s="13" t="s">
        <v>216</v>
      </c>
      <c r="T1366" s="13" t="s">
        <v>278</v>
      </c>
      <c r="U1366" s="33">
        <f t="shared" ca="1" si="252"/>
        <v>45744.56914039352</v>
      </c>
      <c r="V1366" s="13" t="str">
        <f t="shared" si="253"/>
        <v>Bangalore</v>
      </c>
      <c r="W1366" s="13" t="str">
        <f t="shared" si="254"/>
        <v>DOMI</v>
      </c>
      <c r="X1366" s="13">
        <f t="shared" si="255"/>
        <v>15</v>
      </c>
      <c r="Y1366" s="13" t="str">
        <f>IFERROR(VLOOKUP(C1366,ReceivingTeam[],2,FALSE),"HelpDesk")</f>
        <v>HelpDesk</v>
      </c>
      <c r="Z1366" s="67">
        <f t="shared" si="256"/>
        <v>44888.958784722199</v>
      </c>
      <c r="AA1366" s="68">
        <f t="shared" si="257"/>
        <v>44884</v>
      </c>
      <c r="AB1366" s="69" t="b">
        <f t="shared" si="258"/>
        <v>1</v>
      </c>
      <c r="AC1366" s="70">
        <f t="shared" si="259"/>
        <v>3</v>
      </c>
      <c r="AD1366" s="67">
        <f t="shared" si="260"/>
        <v>44888.958784722199</v>
      </c>
      <c r="AE1366" s="67">
        <f>VLOOKUP(V1366,'Branch Wise Work Timelines'!C:G,3,FALSE)+AA1366</f>
        <v>44884.416666666664</v>
      </c>
      <c r="AF1366" s="67">
        <f>IF(V1366="Bangalore",VLOOKUP(V1366,'Branch Wise Work Timelines'!C:G,4,FALSE)+AA1366+1,IF(V1366="Mumbai",VLOOKUP(V1366,'Branch Wise Work Timelines'!C:G,4,FALSE)+AA1366+1,VLOOKUP(V1366,'Branch Wise Work Timelines'!C:G,4,FALSE)+AA1366))</f>
        <v>44885.104166666664</v>
      </c>
      <c r="AG1366" s="67">
        <f>WORKDAY.INTL(AA1366,1,11)+VLOOKUP(V1366,'Branch Wise Work Timelines'!C:G,3,FALSE)</f>
        <v>44886.416666666664</v>
      </c>
      <c r="AH1366" s="69" t="str">
        <f t="shared" ca="1" si="261"/>
        <v>Out of TAT</v>
      </c>
      <c r="AI1366" s="69">
        <f t="shared" ca="1" si="262"/>
        <v>20535</v>
      </c>
      <c r="AJ1366" s="69" t="str">
        <f ca="1">IF(AI1366&lt;0,"0-12",IFERROR(VLOOKUP(AI1366,Breakup[],2,FALSE),"&gt;24"))</f>
        <v>&gt;24</v>
      </c>
      <c r="AK1366" s="69" t="str">
        <f>VLOOKUP(V1366,Master!B:D,3,FALSE)</f>
        <v>South</v>
      </c>
      <c r="AL1366" s="69" t="str">
        <f t="shared" si="263"/>
        <v>Bangalore</v>
      </c>
    </row>
    <row r="1367" spans="1:38">
      <c r="A1367" s="13" t="s">
        <v>3038</v>
      </c>
      <c r="B1367" s="54">
        <v>44700.6979130787</v>
      </c>
      <c r="C1367" s="13" t="s">
        <v>2595</v>
      </c>
      <c r="D1367" s="13">
        <v>1095</v>
      </c>
      <c r="E1367" s="13" t="s">
        <v>3039</v>
      </c>
      <c r="F1367" s="13" t="s">
        <v>24</v>
      </c>
      <c r="G1367" s="14">
        <v>1653017862621</v>
      </c>
      <c r="H1367" s="55">
        <v>0.21052083333333299</v>
      </c>
      <c r="I1367" s="33">
        <v>44884.210520833301</v>
      </c>
      <c r="J1367" s="58">
        <v>44884</v>
      </c>
      <c r="K1367" s="13" t="s">
        <v>213</v>
      </c>
      <c r="L1367" s="13" t="s">
        <v>30</v>
      </c>
      <c r="M1367" s="13" t="s">
        <v>826</v>
      </c>
      <c r="N1367" s="13" t="s">
        <v>206</v>
      </c>
      <c r="O1367" s="33" t="s">
        <v>38</v>
      </c>
      <c r="P1367" s="58" t="s">
        <v>38</v>
      </c>
      <c r="Q1367" s="33" t="s">
        <v>207</v>
      </c>
      <c r="R1367" s="14" t="s">
        <v>38</v>
      </c>
      <c r="S1367" s="13" t="s">
        <v>216</v>
      </c>
      <c r="T1367" s="13" t="s">
        <v>278</v>
      </c>
      <c r="U1367" s="33">
        <f t="shared" ca="1" si="252"/>
        <v>45744.56914039352</v>
      </c>
      <c r="V1367" s="13" t="str">
        <f t="shared" si="253"/>
        <v>Bangalore</v>
      </c>
      <c r="W1367" s="13" t="str">
        <f t="shared" si="254"/>
        <v>DOMI</v>
      </c>
      <c r="X1367" s="13">
        <f t="shared" si="255"/>
        <v>5</v>
      </c>
      <c r="Y1367" s="13" t="str">
        <f>IFERROR(VLOOKUP(C1367,ReceivingTeam[],2,FALSE),"HelpDesk")</f>
        <v>HelpDesk</v>
      </c>
      <c r="Z1367" s="67">
        <f t="shared" si="256"/>
        <v>44888.729166666664</v>
      </c>
      <c r="AA1367" s="68">
        <f t="shared" si="257"/>
        <v>44884</v>
      </c>
      <c r="AB1367" s="69" t="b">
        <f t="shared" si="258"/>
        <v>1</v>
      </c>
      <c r="AC1367" s="70">
        <f t="shared" si="259"/>
        <v>3</v>
      </c>
      <c r="AD1367" s="67">
        <f t="shared" si="260"/>
        <v>44888.729166666664</v>
      </c>
      <c r="AE1367" s="67">
        <f>VLOOKUP(V1367,'Branch Wise Work Timelines'!C:G,3,FALSE)+AA1367</f>
        <v>44884.416666666664</v>
      </c>
      <c r="AF1367" s="67">
        <f>IF(V1367="Bangalore",VLOOKUP(V1367,'Branch Wise Work Timelines'!C:G,4,FALSE)+AA1367+1,IF(V1367="Mumbai",VLOOKUP(V1367,'Branch Wise Work Timelines'!C:G,4,FALSE)+AA1367+1,VLOOKUP(V1367,'Branch Wise Work Timelines'!C:G,4,FALSE)+AA1367))</f>
        <v>44885.104166666664</v>
      </c>
      <c r="AG1367" s="67">
        <f>WORKDAY.INTL(AA1367,1,11)+VLOOKUP(V1367,'Branch Wise Work Timelines'!C:G,3,FALSE)</f>
        <v>44886.416666666664</v>
      </c>
      <c r="AH1367" s="69" t="str">
        <f t="shared" ca="1" si="261"/>
        <v>Out of TAT</v>
      </c>
      <c r="AI1367" s="69">
        <f t="shared" ca="1" si="262"/>
        <v>20541</v>
      </c>
      <c r="AJ1367" s="69" t="str">
        <f ca="1">IF(AI1367&lt;0,"0-12",IFERROR(VLOOKUP(AI1367,Breakup[],2,FALSE),"&gt;24"))</f>
        <v>&gt;24</v>
      </c>
      <c r="AK1367" s="69" t="str">
        <f>VLOOKUP(V1367,Master!B:D,3,FALSE)</f>
        <v>South</v>
      </c>
      <c r="AL1367" s="69" t="str">
        <f t="shared" si="263"/>
        <v>Bangalore</v>
      </c>
    </row>
    <row r="1368" spans="1:38">
      <c r="A1368" s="13" t="s">
        <v>3040</v>
      </c>
      <c r="B1368" s="54">
        <v>44700.698402546303</v>
      </c>
      <c r="C1368" s="13" t="s">
        <v>2595</v>
      </c>
      <c r="D1368" s="13">
        <v>223</v>
      </c>
      <c r="E1368" s="13" t="s">
        <v>3041</v>
      </c>
      <c r="F1368" s="13" t="s">
        <v>24</v>
      </c>
      <c r="G1368" s="14">
        <v>1653017862621</v>
      </c>
      <c r="H1368" s="55">
        <v>6.7881944444444398E-2</v>
      </c>
      <c r="I1368" s="33">
        <v>44887.0678819444</v>
      </c>
      <c r="J1368" s="58">
        <v>44887</v>
      </c>
      <c r="K1368" s="13" t="s">
        <v>213</v>
      </c>
      <c r="L1368" s="13" t="s">
        <v>30</v>
      </c>
      <c r="M1368" s="13" t="s">
        <v>826</v>
      </c>
      <c r="N1368" s="13" t="s">
        <v>206</v>
      </c>
      <c r="O1368" s="33" t="s">
        <v>38</v>
      </c>
      <c r="P1368" s="58" t="s">
        <v>38</v>
      </c>
      <c r="Q1368" s="33" t="s">
        <v>207</v>
      </c>
      <c r="R1368" s="14" t="s">
        <v>38</v>
      </c>
      <c r="S1368" s="13" t="s">
        <v>216</v>
      </c>
      <c r="T1368" s="13" t="s">
        <v>278</v>
      </c>
      <c r="U1368" s="33">
        <f t="shared" ca="1" si="252"/>
        <v>45744.56914039352</v>
      </c>
      <c r="V1368" s="13" t="str">
        <f t="shared" si="253"/>
        <v>Bangalore</v>
      </c>
      <c r="W1368" s="13" t="str">
        <f t="shared" si="254"/>
        <v>DOMI</v>
      </c>
      <c r="X1368" s="13">
        <f t="shared" si="255"/>
        <v>1</v>
      </c>
      <c r="Y1368" s="13" t="str">
        <f>IFERROR(VLOOKUP(C1368,ReceivingTeam[],2,FALSE),"HelpDesk")</f>
        <v>HelpDesk</v>
      </c>
      <c r="Z1368" s="67">
        <f t="shared" si="256"/>
        <v>44890.729166666664</v>
      </c>
      <c r="AA1368" s="68">
        <f t="shared" si="257"/>
        <v>44887</v>
      </c>
      <c r="AB1368" s="69" t="b">
        <f t="shared" si="258"/>
        <v>1</v>
      </c>
      <c r="AC1368" s="70">
        <f t="shared" si="259"/>
        <v>3</v>
      </c>
      <c r="AD1368" s="67">
        <f t="shared" si="260"/>
        <v>44890.729166666664</v>
      </c>
      <c r="AE1368" s="67">
        <f>VLOOKUP(V1368,'Branch Wise Work Timelines'!C:G,3,FALSE)+AA1368</f>
        <v>44887.416666666664</v>
      </c>
      <c r="AF1368" s="67">
        <f>IF(V1368="Bangalore",VLOOKUP(V1368,'Branch Wise Work Timelines'!C:G,4,FALSE)+AA1368+1,IF(V1368="Mumbai",VLOOKUP(V1368,'Branch Wise Work Timelines'!C:G,4,FALSE)+AA1368+1,VLOOKUP(V1368,'Branch Wise Work Timelines'!C:G,4,FALSE)+AA1368))</f>
        <v>44888.104166666664</v>
      </c>
      <c r="AG1368" s="67">
        <f>WORKDAY.INTL(AA1368,1,11)+VLOOKUP(V1368,'Branch Wise Work Timelines'!C:G,3,FALSE)</f>
        <v>44888.416666666664</v>
      </c>
      <c r="AH1368" s="69" t="str">
        <f t="shared" ca="1" si="261"/>
        <v>Out of TAT</v>
      </c>
      <c r="AI1368" s="69">
        <f t="shared" ca="1" si="262"/>
        <v>20493</v>
      </c>
      <c r="AJ1368" s="69" t="str">
        <f ca="1">IF(AI1368&lt;0,"0-12",IFERROR(VLOOKUP(AI1368,Breakup[],2,FALSE),"&gt;24"))</f>
        <v>&gt;24</v>
      </c>
      <c r="AK1368" s="69" t="str">
        <f>VLOOKUP(V1368,Master!B:D,3,FALSE)</f>
        <v>South</v>
      </c>
      <c r="AL1368" s="69" t="str">
        <f t="shared" si="263"/>
        <v>Bangalore</v>
      </c>
    </row>
    <row r="1369" spans="1:38">
      <c r="A1369" s="13" t="s">
        <v>3042</v>
      </c>
      <c r="B1369" s="54">
        <v>44700.699849536999</v>
      </c>
      <c r="C1369" s="13" t="s">
        <v>2595</v>
      </c>
      <c r="D1369" s="13">
        <v>1512</v>
      </c>
      <c r="E1369" s="13" t="s">
        <v>3043</v>
      </c>
      <c r="F1369" s="13" t="s">
        <v>24</v>
      </c>
      <c r="G1369" s="14">
        <v>1653017862621</v>
      </c>
      <c r="H1369" s="55">
        <v>0.66828703703703696</v>
      </c>
      <c r="I1369" s="33">
        <v>44883.668287036999</v>
      </c>
      <c r="J1369" s="58">
        <v>44883</v>
      </c>
      <c r="K1369" s="13" t="s">
        <v>213</v>
      </c>
      <c r="L1369" s="13" t="s">
        <v>30</v>
      </c>
      <c r="M1369" s="13" t="s">
        <v>826</v>
      </c>
      <c r="N1369" s="13" t="s">
        <v>206</v>
      </c>
      <c r="O1369" s="33" t="s">
        <v>38</v>
      </c>
      <c r="P1369" s="58" t="s">
        <v>38</v>
      </c>
      <c r="Q1369" s="33" t="s">
        <v>207</v>
      </c>
      <c r="R1369" s="14" t="s">
        <v>38</v>
      </c>
      <c r="S1369" s="13" t="s">
        <v>216</v>
      </c>
      <c r="T1369" s="13" t="s">
        <v>278</v>
      </c>
      <c r="U1369" s="33">
        <f t="shared" ca="1" si="252"/>
        <v>45744.56914039352</v>
      </c>
      <c r="V1369" s="13" t="str">
        <f t="shared" si="253"/>
        <v>Bangalore</v>
      </c>
      <c r="W1369" s="13" t="str">
        <f t="shared" si="254"/>
        <v>DOMI</v>
      </c>
      <c r="X1369" s="13">
        <f t="shared" si="255"/>
        <v>16</v>
      </c>
      <c r="Y1369" s="13" t="str">
        <f>IFERROR(VLOOKUP(C1369,ReceivingTeam[],2,FALSE),"HelpDesk")</f>
        <v>HelpDesk</v>
      </c>
      <c r="Z1369" s="67">
        <f t="shared" si="256"/>
        <v>44886.980787036999</v>
      </c>
      <c r="AA1369" s="68">
        <f t="shared" si="257"/>
        <v>44883</v>
      </c>
      <c r="AB1369" s="69" t="b">
        <f t="shared" si="258"/>
        <v>1</v>
      </c>
      <c r="AC1369" s="70">
        <f t="shared" si="259"/>
        <v>3</v>
      </c>
      <c r="AD1369" s="67">
        <f t="shared" si="260"/>
        <v>44886.980787036999</v>
      </c>
      <c r="AE1369" s="67">
        <f>VLOOKUP(V1369,'Branch Wise Work Timelines'!C:G,3,FALSE)+AA1369</f>
        <v>44883.416666666664</v>
      </c>
      <c r="AF1369" s="67">
        <f>IF(V1369="Bangalore",VLOOKUP(V1369,'Branch Wise Work Timelines'!C:G,4,FALSE)+AA1369+1,IF(V1369="Mumbai",VLOOKUP(V1369,'Branch Wise Work Timelines'!C:G,4,FALSE)+AA1369+1,VLOOKUP(V1369,'Branch Wise Work Timelines'!C:G,4,FALSE)+AA1369))</f>
        <v>44884.104166666664</v>
      </c>
      <c r="AG1369" s="67">
        <f>WORKDAY.INTL(AA1369,1,11)+VLOOKUP(V1369,'Branch Wise Work Timelines'!C:G,3,FALSE)</f>
        <v>44884.416666666664</v>
      </c>
      <c r="AH1369" s="69" t="str">
        <f t="shared" ca="1" si="261"/>
        <v>Out of TAT</v>
      </c>
      <c r="AI1369" s="69">
        <f t="shared" ca="1" si="262"/>
        <v>20583</v>
      </c>
      <c r="AJ1369" s="69" t="str">
        <f ca="1">IF(AI1369&lt;0,"0-12",IFERROR(VLOOKUP(AI1369,Breakup[],2,FALSE),"&gt;24"))</f>
        <v>&gt;24</v>
      </c>
      <c r="AK1369" s="69" t="str">
        <f>VLOOKUP(V1369,Master!B:D,3,FALSE)</f>
        <v>South</v>
      </c>
      <c r="AL1369" s="69" t="str">
        <f t="shared" si="263"/>
        <v>Bangalore</v>
      </c>
    </row>
    <row r="1370" spans="1:38">
      <c r="A1370" s="13" t="s">
        <v>3044</v>
      </c>
      <c r="B1370" s="54">
        <v>44700.700623495402</v>
      </c>
      <c r="C1370" s="13" t="s">
        <v>2595</v>
      </c>
      <c r="D1370" s="13">
        <v>596</v>
      </c>
      <c r="E1370" s="13" t="s">
        <v>3045</v>
      </c>
      <c r="F1370" s="13" t="s">
        <v>24</v>
      </c>
      <c r="G1370" s="14">
        <v>1653017862621</v>
      </c>
      <c r="H1370" s="55">
        <v>0.95876157407407403</v>
      </c>
      <c r="I1370" s="33">
        <v>44884.958761574097</v>
      </c>
      <c r="J1370" s="58">
        <v>44884</v>
      </c>
      <c r="K1370" s="13" t="s">
        <v>213</v>
      </c>
      <c r="L1370" s="13" t="s">
        <v>30</v>
      </c>
      <c r="M1370" s="13" t="s">
        <v>826</v>
      </c>
      <c r="N1370" s="13" t="s">
        <v>206</v>
      </c>
      <c r="O1370" s="33" t="s">
        <v>38</v>
      </c>
      <c r="P1370" s="58" t="s">
        <v>38</v>
      </c>
      <c r="Q1370" s="33" t="s">
        <v>207</v>
      </c>
      <c r="R1370" s="14" t="s">
        <v>38</v>
      </c>
      <c r="S1370" s="13" t="s">
        <v>216</v>
      </c>
      <c r="T1370" s="13" t="s">
        <v>278</v>
      </c>
      <c r="U1370" s="33">
        <f t="shared" ca="1" si="252"/>
        <v>45744.56914039352</v>
      </c>
      <c r="V1370" s="13" t="str">
        <f t="shared" si="253"/>
        <v>Bangalore</v>
      </c>
      <c r="W1370" s="13" t="str">
        <f t="shared" si="254"/>
        <v>DOMI</v>
      </c>
      <c r="X1370" s="13">
        <f t="shared" si="255"/>
        <v>23</v>
      </c>
      <c r="Y1370" s="13" t="str">
        <f>IFERROR(VLOOKUP(C1370,ReceivingTeam[],2,FALSE),"HelpDesk")</f>
        <v>HelpDesk</v>
      </c>
      <c r="Z1370" s="67">
        <f t="shared" si="256"/>
        <v>44889.271261574097</v>
      </c>
      <c r="AA1370" s="68">
        <f t="shared" si="257"/>
        <v>44884</v>
      </c>
      <c r="AB1370" s="69" t="b">
        <f t="shared" si="258"/>
        <v>1</v>
      </c>
      <c r="AC1370" s="70">
        <f t="shared" si="259"/>
        <v>3</v>
      </c>
      <c r="AD1370" s="67">
        <f t="shared" si="260"/>
        <v>44889.271261574097</v>
      </c>
      <c r="AE1370" s="67">
        <f>VLOOKUP(V1370,'Branch Wise Work Timelines'!C:G,3,FALSE)+AA1370</f>
        <v>44884.416666666664</v>
      </c>
      <c r="AF1370" s="67">
        <f>IF(V1370="Bangalore",VLOOKUP(V1370,'Branch Wise Work Timelines'!C:G,4,FALSE)+AA1370+1,IF(V1370="Mumbai",VLOOKUP(V1370,'Branch Wise Work Timelines'!C:G,4,FALSE)+AA1370+1,VLOOKUP(V1370,'Branch Wise Work Timelines'!C:G,4,FALSE)+AA1370))</f>
        <v>44885.104166666664</v>
      </c>
      <c r="AG1370" s="67">
        <f>WORKDAY.INTL(AA1370,1,11)+VLOOKUP(V1370,'Branch Wise Work Timelines'!C:G,3,FALSE)</f>
        <v>44886.416666666664</v>
      </c>
      <c r="AH1370" s="69" t="str">
        <f t="shared" ca="1" si="261"/>
        <v>Out of TAT</v>
      </c>
      <c r="AI1370" s="69">
        <f t="shared" ca="1" si="262"/>
        <v>20528</v>
      </c>
      <c r="AJ1370" s="69" t="str">
        <f ca="1">IF(AI1370&lt;0,"0-12",IFERROR(VLOOKUP(AI1370,Breakup[],2,FALSE),"&gt;24"))</f>
        <v>&gt;24</v>
      </c>
      <c r="AK1370" s="69" t="str">
        <f>VLOOKUP(V1370,Master!B:D,3,FALSE)</f>
        <v>South</v>
      </c>
      <c r="AL1370" s="69" t="str">
        <f t="shared" si="263"/>
        <v>Bangalore</v>
      </c>
    </row>
    <row r="1371" spans="1:38">
      <c r="A1371" s="13" t="s">
        <v>3046</v>
      </c>
      <c r="B1371" s="54">
        <v>44700.701358414299</v>
      </c>
      <c r="C1371" s="13" t="s">
        <v>2595</v>
      </c>
      <c r="D1371" s="13">
        <v>1187</v>
      </c>
      <c r="E1371" s="13" t="s">
        <v>3047</v>
      </c>
      <c r="F1371" s="13" t="s">
        <v>24</v>
      </c>
      <c r="G1371" s="14">
        <v>1653017862621</v>
      </c>
      <c r="H1371" s="55">
        <v>0.750960648148148</v>
      </c>
      <c r="I1371" s="33">
        <v>44883.750960648104</v>
      </c>
      <c r="J1371" s="58">
        <v>44883</v>
      </c>
      <c r="K1371" s="13" t="s">
        <v>213</v>
      </c>
      <c r="L1371" s="13" t="s">
        <v>30</v>
      </c>
      <c r="M1371" s="13" t="s">
        <v>826</v>
      </c>
      <c r="N1371" s="13" t="s">
        <v>206</v>
      </c>
      <c r="O1371" s="33" t="s">
        <v>38</v>
      </c>
      <c r="P1371" s="58" t="s">
        <v>38</v>
      </c>
      <c r="Q1371" s="33" t="s">
        <v>207</v>
      </c>
      <c r="R1371" s="14" t="s">
        <v>38</v>
      </c>
      <c r="S1371" s="13" t="s">
        <v>216</v>
      </c>
      <c r="T1371" s="13" t="s">
        <v>278</v>
      </c>
      <c r="U1371" s="33">
        <f t="shared" ca="1" si="252"/>
        <v>45744.56914039352</v>
      </c>
      <c r="V1371" s="13" t="str">
        <f t="shared" si="253"/>
        <v>Bangalore</v>
      </c>
      <c r="W1371" s="13" t="str">
        <f t="shared" si="254"/>
        <v>DOMI</v>
      </c>
      <c r="X1371" s="13">
        <f t="shared" si="255"/>
        <v>18</v>
      </c>
      <c r="Y1371" s="13" t="str">
        <f>IFERROR(VLOOKUP(C1371,ReceivingTeam[],2,FALSE),"HelpDesk")</f>
        <v>HelpDesk</v>
      </c>
      <c r="Z1371" s="67">
        <f t="shared" si="256"/>
        <v>44887.063460648104</v>
      </c>
      <c r="AA1371" s="68">
        <f t="shared" si="257"/>
        <v>44883</v>
      </c>
      <c r="AB1371" s="69" t="b">
        <f t="shared" si="258"/>
        <v>1</v>
      </c>
      <c r="AC1371" s="70">
        <f t="shared" si="259"/>
        <v>3</v>
      </c>
      <c r="AD1371" s="67">
        <f t="shared" si="260"/>
        <v>44887.063460648104</v>
      </c>
      <c r="AE1371" s="67">
        <f>VLOOKUP(V1371,'Branch Wise Work Timelines'!C:G,3,FALSE)+AA1371</f>
        <v>44883.416666666664</v>
      </c>
      <c r="AF1371" s="67">
        <f>IF(V1371="Bangalore",VLOOKUP(V1371,'Branch Wise Work Timelines'!C:G,4,FALSE)+AA1371+1,IF(V1371="Mumbai",VLOOKUP(V1371,'Branch Wise Work Timelines'!C:G,4,FALSE)+AA1371+1,VLOOKUP(V1371,'Branch Wise Work Timelines'!C:G,4,FALSE)+AA1371))</f>
        <v>44884.104166666664</v>
      </c>
      <c r="AG1371" s="67">
        <f>WORKDAY.INTL(AA1371,1,11)+VLOOKUP(V1371,'Branch Wise Work Timelines'!C:G,3,FALSE)</f>
        <v>44884.416666666664</v>
      </c>
      <c r="AH1371" s="69" t="str">
        <f t="shared" ca="1" si="261"/>
        <v>Out of TAT</v>
      </c>
      <c r="AI1371" s="69">
        <f t="shared" ca="1" si="262"/>
        <v>20581</v>
      </c>
      <c r="AJ1371" s="69" t="str">
        <f ca="1">IF(AI1371&lt;0,"0-12",IFERROR(VLOOKUP(AI1371,Breakup[],2,FALSE),"&gt;24"))</f>
        <v>&gt;24</v>
      </c>
      <c r="AK1371" s="69" t="str">
        <f>VLOOKUP(V1371,Master!B:D,3,FALSE)</f>
        <v>South</v>
      </c>
      <c r="AL1371" s="69" t="str">
        <f t="shared" si="263"/>
        <v>Bangalore</v>
      </c>
    </row>
    <row r="1372" spans="1:38">
      <c r="A1372" s="13" t="s">
        <v>3048</v>
      </c>
      <c r="B1372" s="54">
        <v>44700.703049039403</v>
      </c>
      <c r="C1372" s="13" t="s">
        <v>2595</v>
      </c>
      <c r="D1372" s="13">
        <v>1826</v>
      </c>
      <c r="E1372" s="13" t="s">
        <v>3049</v>
      </c>
      <c r="F1372" s="13" t="s">
        <v>24</v>
      </c>
      <c r="G1372" s="14">
        <v>1653017862621</v>
      </c>
      <c r="H1372" s="55">
        <v>0.152708333333333</v>
      </c>
      <c r="I1372" s="33">
        <v>44888.152708333299</v>
      </c>
      <c r="J1372" s="58">
        <v>44888</v>
      </c>
      <c r="K1372" s="13" t="s">
        <v>213</v>
      </c>
      <c r="L1372" s="13" t="s">
        <v>30</v>
      </c>
      <c r="M1372" s="13" t="s">
        <v>826</v>
      </c>
      <c r="N1372" s="13" t="s">
        <v>206</v>
      </c>
      <c r="O1372" s="33" t="s">
        <v>38</v>
      </c>
      <c r="P1372" s="58" t="s">
        <v>38</v>
      </c>
      <c r="Q1372" s="33" t="s">
        <v>207</v>
      </c>
      <c r="R1372" s="14" t="s">
        <v>38</v>
      </c>
      <c r="S1372" s="13" t="s">
        <v>216</v>
      </c>
      <c r="T1372" s="13" t="s">
        <v>278</v>
      </c>
      <c r="U1372" s="33">
        <f t="shared" ca="1" si="252"/>
        <v>45744.56914039352</v>
      </c>
      <c r="V1372" s="13" t="str">
        <f t="shared" si="253"/>
        <v>Bangalore</v>
      </c>
      <c r="W1372" s="13" t="str">
        <f t="shared" si="254"/>
        <v>DOMI</v>
      </c>
      <c r="X1372" s="13">
        <f t="shared" si="255"/>
        <v>3</v>
      </c>
      <c r="Y1372" s="13" t="str">
        <f>IFERROR(VLOOKUP(C1372,ReceivingTeam[],2,FALSE),"HelpDesk")</f>
        <v>HelpDesk</v>
      </c>
      <c r="Z1372" s="67">
        <f t="shared" si="256"/>
        <v>44891.729166666664</v>
      </c>
      <c r="AA1372" s="68">
        <f t="shared" si="257"/>
        <v>44888</v>
      </c>
      <c r="AB1372" s="69" t="b">
        <f t="shared" si="258"/>
        <v>1</v>
      </c>
      <c r="AC1372" s="70">
        <f t="shared" si="259"/>
        <v>3</v>
      </c>
      <c r="AD1372" s="67">
        <f t="shared" si="260"/>
        <v>44891.729166666664</v>
      </c>
      <c r="AE1372" s="67">
        <f>VLOOKUP(V1372,'Branch Wise Work Timelines'!C:G,3,FALSE)+AA1372</f>
        <v>44888.416666666664</v>
      </c>
      <c r="AF1372" s="67">
        <f>IF(V1372="Bangalore",VLOOKUP(V1372,'Branch Wise Work Timelines'!C:G,4,FALSE)+AA1372+1,IF(V1372="Mumbai",VLOOKUP(V1372,'Branch Wise Work Timelines'!C:G,4,FALSE)+AA1372+1,VLOOKUP(V1372,'Branch Wise Work Timelines'!C:G,4,FALSE)+AA1372))</f>
        <v>44889.104166666664</v>
      </c>
      <c r="AG1372" s="67">
        <f>WORKDAY.INTL(AA1372,1,11)+VLOOKUP(V1372,'Branch Wise Work Timelines'!C:G,3,FALSE)</f>
        <v>44889.416666666664</v>
      </c>
      <c r="AH1372" s="69" t="str">
        <f t="shared" ca="1" si="261"/>
        <v>Out of TAT</v>
      </c>
      <c r="AI1372" s="69">
        <f t="shared" ca="1" si="262"/>
        <v>20469</v>
      </c>
      <c r="AJ1372" s="69" t="str">
        <f ca="1">IF(AI1372&lt;0,"0-12",IFERROR(VLOOKUP(AI1372,Breakup[],2,FALSE),"&gt;24"))</f>
        <v>&gt;24</v>
      </c>
      <c r="AK1372" s="69" t="str">
        <f>VLOOKUP(V1372,Master!B:D,3,FALSE)</f>
        <v>South</v>
      </c>
      <c r="AL1372" s="69" t="str">
        <f t="shared" si="263"/>
        <v>Bangalore</v>
      </c>
    </row>
    <row r="1373" spans="1:38">
      <c r="A1373" s="13" t="s">
        <v>3050</v>
      </c>
      <c r="B1373" s="54">
        <v>44700.703478472198</v>
      </c>
      <c r="C1373" s="13" t="s">
        <v>2595</v>
      </c>
      <c r="D1373" s="13">
        <v>1536</v>
      </c>
      <c r="E1373" s="13" t="s">
        <v>3051</v>
      </c>
      <c r="F1373" s="13" t="s">
        <v>24</v>
      </c>
      <c r="G1373" s="14">
        <v>1653017862621</v>
      </c>
      <c r="H1373" s="55">
        <v>0.71457175925925898</v>
      </c>
      <c r="I1373" s="33">
        <v>44888.714571759301</v>
      </c>
      <c r="J1373" s="58">
        <v>44888</v>
      </c>
      <c r="K1373" s="13" t="s">
        <v>213</v>
      </c>
      <c r="L1373" s="13" t="s">
        <v>30</v>
      </c>
      <c r="M1373" s="13" t="s">
        <v>826</v>
      </c>
      <c r="N1373" s="13" t="s">
        <v>206</v>
      </c>
      <c r="O1373" s="33" t="s">
        <v>38</v>
      </c>
      <c r="P1373" s="58" t="s">
        <v>38</v>
      </c>
      <c r="Q1373" s="33" t="s">
        <v>207</v>
      </c>
      <c r="R1373" s="14" t="s">
        <v>38</v>
      </c>
      <c r="S1373" s="13" t="s">
        <v>216</v>
      </c>
      <c r="T1373" s="13" t="s">
        <v>278</v>
      </c>
      <c r="U1373" s="33">
        <f t="shared" ca="1" si="252"/>
        <v>45744.56914039352</v>
      </c>
      <c r="V1373" s="13" t="str">
        <f t="shared" si="253"/>
        <v>Bangalore</v>
      </c>
      <c r="W1373" s="13" t="str">
        <f t="shared" si="254"/>
        <v>DOMI</v>
      </c>
      <c r="X1373" s="13">
        <f t="shared" si="255"/>
        <v>17</v>
      </c>
      <c r="Y1373" s="13" t="str">
        <f>IFERROR(VLOOKUP(C1373,ReceivingTeam[],2,FALSE),"HelpDesk")</f>
        <v>HelpDesk</v>
      </c>
      <c r="Z1373" s="67">
        <f t="shared" si="256"/>
        <v>44892.027071759301</v>
      </c>
      <c r="AA1373" s="68">
        <f t="shared" si="257"/>
        <v>44888</v>
      </c>
      <c r="AB1373" s="69" t="b">
        <f t="shared" si="258"/>
        <v>1</v>
      </c>
      <c r="AC1373" s="70">
        <f t="shared" si="259"/>
        <v>3</v>
      </c>
      <c r="AD1373" s="67">
        <f t="shared" si="260"/>
        <v>44892.027071759301</v>
      </c>
      <c r="AE1373" s="67">
        <f>VLOOKUP(V1373,'Branch Wise Work Timelines'!C:G,3,FALSE)+AA1373</f>
        <v>44888.416666666664</v>
      </c>
      <c r="AF1373" s="67">
        <f>IF(V1373="Bangalore",VLOOKUP(V1373,'Branch Wise Work Timelines'!C:G,4,FALSE)+AA1373+1,IF(V1373="Mumbai",VLOOKUP(V1373,'Branch Wise Work Timelines'!C:G,4,FALSE)+AA1373+1,VLOOKUP(V1373,'Branch Wise Work Timelines'!C:G,4,FALSE)+AA1373))</f>
        <v>44889.104166666664</v>
      </c>
      <c r="AG1373" s="67">
        <f>WORKDAY.INTL(AA1373,1,11)+VLOOKUP(V1373,'Branch Wise Work Timelines'!C:G,3,FALSE)</f>
        <v>44889.416666666664</v>
      </c>
      <c r="AH1373" s="69" t="str">
        <f t="shared" ca="1" si="261"/>
        <v>Out of TAT</v>
      </c>
      <c r="AI1373" s="69">
        <f t="shared" ca="1" si="262"/>
        <v>20462</v>
      </c>
      <c r="AJ1373" s="69" t="str">
        <f ca="1">IF(AI1373&lt;0,"0-12",IFERROR(VLOOKUP(AI1373,Breakup[],2,FALSE),"&gt;24"))</f>
        <v>&gt;24</v>
      </c>
      <c r="AK1373" s="69" t="str">
        <f>VLOOKUP(V1373,Master!B:D,3,FALSE)</f>
        <v>South</v>
      </c>
      <c r="AL1373" s="69" t="str">
        <f t="shared" si="263"/>
        <v>Bangalore</v>
      </c>
    </row>
    <row r="1374" spans="1:38">
      <c r="A1374" s="13" t="s">
        <v>3052</v>
      </c>
      <c r="B1374" s="54">
        <v>44700.708991817097</v>
      </c>
      <c r="C1374" s="13" t="s">
        <v>2595</v>
      </c>
      <c r="D1374" s="13">
        <v>158</v>
      </c>
      <c r="E1374" s="13" t="s">
        <v>3053</v>
      </c>
      <c r="F1374" s="13" t="s">
        <v>24</v>
      </c>
      <c r="G1374" s="14">
        <v>1653017862621</v>
      </c>
      <c r="H1374" s="55">
        <v>0.38677083333333301</v>
      </c>
      <c r="I1374" s="33">
        <v>44890.386770833298</v>
      </c>
      <c r="J1374" s="58">
        <v>44890</v>
      </c>
      <c r="K1374" s="13" t="s">
        <v>213</v>
      </c>
      <c r="L1374" s="13" t="s">
        <v>30</v>
      </c>
      <c r="M1374" s="13" t="s">
        <v>826</v>
      </c>
      <c r="N1374" s="13" t="s">
        <v>206</v>
      </c>
      <c r="O1374" s="33" t="s">
        <v>38</v>
      </c>
      <c r="P1374" s="58" t="s">
        <v>38</v>
      </c>
      <c r="Q1374" s="33" t="s">
        <v>207</v>
      </c>
      <c r="R1374" s="14" t="s">
        <v>38</v>
      </c>
      <c r="S1374" s="13" t="s">
        <v>216</v>
      </c>
      <c r="T1374" s="13" t="s">
        <v>278</v>
      </c>
      <c r="U1374" s="33">
        <f t="shared" ca="1" si="252"/>
        <v>45744.56914039352</v>
      </c>
      <c r="V1374" s="13" t="str">
        <f t="shared" si="253"/>
        <v>Bangalore</v>
      </c>
      <c r="W1374" s="13" t="str">
        <f t="shared" si="254"/>
        <v>DOMI</v>
      </c>
      <c r="X1374" s="13">
        <f t="shared" si="255"/>
        <v>9</v>
      </c>
      <c r="Y1374" s="13" t="str">
        <f>IFERROR(VLOOKUP(C1374,ReceivingTeam[],2,FALSE),"HelpDesk")</f>
        <v>HelpDesk</v>
      </c>
      <c r="Z1374" s="67">
        <f t="shared" si="256"/>
        <v>44893.729166666664</v>
      </c>
      <c r="AA1374" s="68">
        <f t="shared" si="257"/>
        <v>44890</v>
      </c>
      <c r="AB1374" s="69" t="b">
        <f t="shared" si="258"/>
        <v>1</v>
      </c>
      <c r="AC1374" s="70">
        <f t="shared" si="259"/>
        <v>3</v>
      </c>
      <c r="AD1374" s="67">
        <f t="shared" si="260"/>
        <v>44893.729166666664</v>
      </c>
      <c r="AE1374" s="67">
        <f>VLOOKUP(V1374,'Branch Wise Work Timelines'!C:G,3,FALSE)+AA1374</f>
        <v>44890.416666666664</v>
      </c>
      <c r="AF1374" s="67">
        <f>IF(V1374="Bangalore",VLOOKUP(V1374,'Branch Wise Work Timelines'!C:G,4,FALSE)+AA1374+1,IF(V1374="Mumbai",VLOOKUP(V1374,'Branch Wise Work Timelines'!C:G,4,FALSE)+AA1374+1,VLOOKUP(V1374,'Branch Wise Work Timelines'!C:G,4,FALSE)+AA1374))</f>
        <v>44891.104166666664</v>
      </c>
      <c r="AG1374" s="67">
        <f>WORKDAY.INTL(AA1374,1,11)+VLOOKUP(V1374,'Branch Wise Work Timelines'!C:G,3,FALSE)</f>
        <v>44891.416666666664</v>
      </c>
      <c r="AH1374" s="69" t="str">
        <f t="shared" ca="1" si="261"/>
        <v>Out of TAT</v>
      </c>
      <c r="AI1374" s="69">
        <f t="shared" ca="1" si="262"/>
        <v>20421</v>
      </c>
      <c r="AJ1374" s="69" t="str">
        <f ca="1">IF(AI1374&lt;0,"0-12",IFERROR(VLOOKUP(AI1374,Breakup[],2,FALSE),"&gt;24"))</f>
        <v>&gt;24</v>
      </c>
      <c r="AK1374" s="69" t="str">
        <f>VLOOKUP(V1374,Master!B:D,3,FALSE)</f>
        <v>South</v>
      </c>
      <c r="AL1374" s="69" t="str">
        <f t="shared" si="263"/>
        <v>Bangalore</v>
      </c>
    </row>
    <row r="1375" spans="1:38">
      <c r="A1375" s="13" t="s">
        <v>3054</v>
      </c>
      <c r="B1375" s="54">
        <v>44700.710466400502</v>
      </c>
      <c r="C1375" s="13" t="s">
        <v>2595</v>
      </c>
      <c r="D1375" s="13">
        <v>477</v>
      </c>
      <c r="E1375" s="13" t="s">
        <v>3055</v>
      </c>
      <c r="F1375" s="13" t="s">
        <v>24</v>
      </c>
      <c r="G1375" s="14">
        <v>1653017862621</v>
      </c>
      <c r="H1375" s="55">
        <v>0.45637731481481503</v>
      </c>
      <c r="I1375" s="33">
        <v>44888.456377314797</v>
      </c>
      <c r="J1375" s="58">
        <v>44888</v>
      </c>
      <c r="K1375" s="13" t="s">
        <v>213</v>
      </c>
      <c r="L1375" s="13" t="s">
        <v>30</v>
      </c>
      <c r="M1375" s="13" t="s">
        <v>826</v>
      </c>
      <c r="N1375" s="13" t="s">
        <v>206</v>
      </c>
      <c r="O1375" s="33" t="s">
        <v>38</v>
      </c>
      <c r="P1375" s="58" t="s">
        <v>38</v>
      </c>
      <c r="Q1375" s="33" t="s">
        <v>207</v>
      </c>
      <c r="R1375" s="14" t="s">
        <v>38</v>
      </c>
      <c r="S1375" s="13" t="s">
        <v>216</v>
      </c>
      <c r="T1375" s="13" t="s">
        <v>278</v>
      </c>
      <c r="U1375" s="33">
        <f t="shared" ca="1" si="252"/>
        <v>45744.56914039352</v>
      </c>
      <c r="V1375" s="13" t="str">
        <f t="shared" si="253"/>
        <v>Bangalore</v>
      </c>
      <c r="W1375" s="13" t="str">
        <f t="shared" si="254"/>
        <v>DOMI</v>
      </c>
      <c r="X1375" s="13">
        <f t="shared" si="255"/>
        <v>10</v>
      </c>
      <c r="Y1375" s="13" t="str">
        <f>IFERROR(VLOOKUP(C1375,ReceivingTeam[],2,FALSE),"HelpDesk")</f>
        <v>HelpDesk</v>
      </c>
      <c r="Z1375" s="67">
        <f t="shared" si="256"/>
        <v>44891.768877314797</v>
      </c>
      <c r="AA1375" s="68">
        <f t="shared" si="257"/>
        <v>44888</v>
      </c>
      <c r="AB1375" s="69" t="b">
        <f t="shared" si="258"/>
        <v>1</v>
      </c>
      <c r="AC1375" s="70">
        <f t="shared" si="259"/>
        <v>3</v>
      </c>
      <c r="AD1375" s="67">
        <f t="shared" si="260"/>
        <v>44891.768877314797</v>
      </c>
      <c r="AE1375" s="67">
        <f>VLOOKUP(V1375,'Branch Wise Work Timelines'!C:G,3,FALSE)+AA1375</f>
        <v>44888.416666666664</v>
      </c>
      <c r="AF1375" s="67">
        <f>IF(V1375="Bangalore",VLOOKUP(V1375,'Branch Wise Work Timelines'!C:G,4,FALSE)+AA1375+1,IF(V1375="Mumbai",VLOOKUP(V1375,'Branch Wise Work Timelines'!C:G,4,FALSE)+AA1375+1,VLOOKUP(V1375,'Branch Wise Work Timelines'!C:G,4,FALSE)+AA1375))</f>
        <v>44889.104166666664</v>
      </c>
      <c r="AG1375" s="67">
        <f>WORKDAY.INTL(AA1375,1,11)+VLOOKUP(V1375,'Branch Wise Work Timelines'!C:G,3,FALSE)</f>
        <v>44889.416666666664</v>
      </c>
      <c r="AH1375" s="69" t="str">
        <f t="shared" ca="1" si="261"/>
        <v>Out of TAT</v>
      </c>
      <c r="AI1375" s="69">
        <f t="shared" ca="1" si="262"/>
        <v>20468</v>
      </c>
      <c r="AJ1375" s="69" t="str">
        <f ca="1">IF(AI1375&lt;0,"0-12",IFERROR(VLOOKUP(AI1375,Breakup[],2,FALSE),"&gt;24"))</f>
        <v>&gt;24</v>
      </c>
      <c r="AK1375" s="69" t="str">
        <f>VLOOKUP(V1375,Master!B:D,3,FALSE)</f>
        <v>South</v>
      </c>
      <c r="AL1375" s="69" t="str">
        <f t="shared" si="263"/>
        <v>Bangalore</v>
      </c>
    </row>
    <row r="1376" spans="1:38">
      <c r="A1376" s="13" t="s">
        <v>3056</v>
      </c>
      <c r="B1376" s="54">
        <v>44700.710927048603</v>
      </c>
      <c r="C1376" s="13" t="s">
        <v>2595</v>
      </c>
      <c r="D1376" s="13">
        <v>590</v>
      </c>
      <c r="E1376" s="13" t="s">
        <v>3057</v>
      </c>
      <c r="F1376" s="13" t="s">
        <v>24</v>
      </c>
      <c r="G1376" s="14">
        <v>1653017862621</v>
      </c>
      <c r="H1376" s="55">
        <v>0.69542824074074105</v>
      </c>
      <c r="I1376" s="33">
        <v>44889.695428240702</v>
      </c>
      <c r="J1376" s="58">
        <v>44889</v>
      </c>
      <c r="K1376" s="13" t="s">
        <v>213</v>
      </c>
      <c r="L1376" s="13" t="s">
        <v>30</v>
      </c>
      <c r="M1376" s="13" t="s">
        <v>826</v>
      </c>
      <c r="N1376" s="13" t="s">
        <v>206</v>
      </c>
      <c r="O1376" s="33" t="s">
        <v>38</v>
      </c>
      <c r="P1376" s="58" t="s">
        <v>38</v>
      </c>
      <c r="Q1376" s="33" t="s">
        <v>207</v>
      </c>
      <c r="R1376" s="14" t="s">
        <v>38</v>
      </c>
      <c r="S1376" s="13" t="s">
        <v>216</v>
      </c>
      <c r="T1376" s="13" t="s">
        <v>278</v>
      </c>
      <c r="U1376" s="33">
        <f t="shared" ca="1" si="252"/>
        <v>45744.56914039352</v>
      </c>
      <c r="V1376" s="13" t="str">
        <f t="shared" si="253"/>
        <v>Bangalore</v>
      </c>
      <c r="W1376" s="13" t="str">
        <f t="shared" si="254"/>
        <v>DOMI</v>
      </c>
      <c r="X1376" s="13">
        <f t="shared" si="255"/>
        <v>16</v>
      </c>
      <c r="Y1376" s="13" t="str">
        <f>IFERROR(VLOOKUP(C1376,ReceivingTeam[],2,FALSE),"HelpDesk")</f>
        <v>HelpDesk</v>
      </c>
      <c r="Z1376" s="67">
        <f t="shared" si="256"/>
        <v>44893.007928240702</v>
      </c>
      <c r="AA1376" s="68">
        <f t="shared" si="257"/>
        <v>44889</v>
      </c>
      <c r="AB1376" s="69" t="b">
        <f t="shared" si="258"/>
        <v>1</v>
      </c>
      <c r="AC1376" s="70">
        <f t="shared" si="259"/>
        <v>3</v>
      </c>
      <c r="AD1376" s="67">
        <f t="shared" si="260"/>
        <v>44893.007928240702</v>
      </c>
      <c r="AE1376" s="67">
        <f>VLOOKUP(V1376,'Branch Wise Work Timelines'!C:G,3,FALSE)+AA1376</f>
        <v>44889.416666666664</v>
      </c>
      <c r="AF1376" s="67">
        <f>IF(V1376="Bangalore",VLOOKUP(V1376,'Branch Wise Work Timelines'!C:G,4,FALSE)+AA1376+1,IF(V1376="Mumbai",VLOOKUP(V1376,'Branch Wise Work Timelines'!C:G,4,FALSE)+AA1376+1,VLOOKUP(V1376,'Branch Wise Work Timelines'!C:G,4,FALSE)+AA1376))</f>
        <v>44890.104166666664</v>
      </c>
      <c r="AG1376" s="67">
        <f>WORKDAY.INTL(AA1376,1,11)+VLOOKUP(V1376,'Branch Wise Work Timelines'!C:G,3,FALSE)</f>
        <v>44890.416666666664</v>
      </c>
      <c r="AH1376" s="69" t="str">
        <f t="shared" ca="1" si="261"/>
        <v>Out of TAT</v>
      </c>
      <c r="AI1376" s="69">
        <f t="shared" ca="1" si="262"/>
        <v>20438</v>
      </c>
      <c r="AJ1376" s="69" t="str">
        <f ca="1">IF(AI1376&lt;0,"0-12",IFERROR(VLOOKUP(AI1376,Breakup[],2,FALSE),"&gt;24"))</f>
        <v>&gt;24</v>
      </c>
      <c r="AK1376" s="69" t="str">
        <f>VLOOKUP(V1376,Master!B:D,3,FALSE)</f>
        <v>South</v>
      </c>
      <c r="AL1376" s="69" t="str">
        <f t="shared" si="263"/>
        <v>Bangalore</v>
      </c>
    </row>
    <row r="1377" spans="1:38">
      <c r="A1377" s="13" t="s">
        <v>3058</v>
      </c>
      <c r="B1377" s="54">
        <v>44700.715680474503</v>
      </c>
      <c r="C1377" s="13" t="s">
        <v>2595</v>
      </c>
      <c r="D1377" s="13">
        <v>1199</v>
      </c>
      <c r="E1377" s="13" t="s">
        <v>3059</v>
      </c>
      <c r="F1377" s="13" t="s">
        <v>24</v>
      </c>
      <c r="G1377" s="14">
        <v>1653018132197</v>
      </c>
      <c r="H1377" s="55">
        <v>0.14981481481481501</v>
      </c>
      <c r="I1377" s="33">
        <v>44889.149814814802</v>
      </c>
      <c r="J1377" s="58">
        <v>44889</v>
      </c>
      <c r="K1377" s="13" t="s">
        <v>213</v>
      </c>
      <c r="L1377" s="13" t="s">
        <v>30</v>
      </c>
      <c r="M1377" s="13" t="s">
        <v>826</v>
      </c>
      <c r="N1377" s="13" t="s">
        <v>206</v>
      </c>
      <c r="O1377" s="33" t="s">
        <v>38</v>
      </c>
      <c r="P1377" s="58" t="s">
        <v>38</v>
      </c>
      <c r="Q1377" s="33" t="s">
        <v>207</v>
      </c>
      <c r="R1377" s="14" t="s">
        <v>38</v>
      </c>
      <c r="S1377" s="13" t="s">
        <v>216</v>
      </c>
      <c r="T1377" s="13" t="s">
        <v>278</v>
      </c>
      <c r="U1377" s="33">
        <f t="shared" ca="1" si="252"/>
        <v>45744.56914039352</v>
      </c>
      <c r="V1377" s="13" t="str">
        <f t="shared" si="253"/>
        <v>Bangalore</v>
      </c>
      <c r="W1377" s="13" t="str">
        <f t="shared" si="254"/>
        <v>DOMI</v>
      </c>
      <c r="X1377" s="13">
        <f t="shared" si="255"/>
        <v>3</v>
      </c>
      <c r="Y1377" s="13" t="str">
        <f>IFERROR(VLOOKUP(C1377,ReceivingTeam[],2,FALSE),"HelpDesk")</f>
        <v>HelpDesk</v>
      </c>
      <c r="Z1377" s="67">
        <f t="shared" si="256"/>
        <v>44892.729166666664</v>
      </c>
      <c r="AA1377" s="68">
        <f t="shared" si="257"/>
        <v>44889</v>
      </c>
      <c r="AB1377" s="69" t="b">
        <f t="shared" si="258"/>
        <v>1</v>
      </c>
      <c r="AC1377" s="70">
        <f t="shared" si="259"/>
        <v>3</v>
      </c>
      <c r="AD1377" s="67">
        <f t="shared" si="260"/>
        <v>44892.729166666664</v>
      </c>
      <c r="AE1377" s="67">
        <f>VLOOKUP(V1377,'Branch Wise Work Timelines'!C:G,3,FALSE)+AA1377</f>
        <v>44889.416666666664</v>
      </c>
      <c r="AF1377" s="67">
        <f>IF(V1377="Bangalore",VLOOKUP(V1377,'Branch Wise Work Timelines'!C:G,4,FALSE)+AA1377+1,IF(V1377="Mumbai",VLOOKUP(V1377,'Branch Wise Work Timelines'!C:G,4,FALSE)+AA1377+1,VLOOKUP(V1377,'Branch Wise Work Timelines'!C:G,4,FALSE)+AA1377))</f>
        <v>44890.104166666664</v>
      </c>
      <c r="AG1377" s="67">
        <f>WORKDAY.INTL(AA1377,1,11)+VLOOKUP(V1377,'Branch Wise Work Timelines'!C:G,3,FALSE)</f>
        <v>44890.416666666664</v>
      </c>
      <c r="AH1377" s="69" t="str">
        <f t="shared" ca="1" si="261"/>
        <v>Out of TAT</v>
      </c>
      <c r="AI1377" s="69">
        <f t="shared" ca="1" si="262"/>
        <v>20445</v>
      </c>
      <c r="AJ1377" s="69" t="str">
        <f ca="1">IF(AI1377&lt;0,"0-12",IFERROR(VLOOKUP(AI1377,Breakup[],2,FALSE),"&gt;24"))</f>
        <v>&gt;24</v>
      </c>
      <c r="AK1377" s="69" t="str">
        <f>VLOOKUP(V1377,Master!B:D,3,FALSE)</f>
        <v>South</v>
      </c>
      <c r="AL1377" s="69" t="str">
        <f t="shared" si="263"/>
        <v>Bangalore</v>
      </c>
    </row>
    <row r="1378" spans="1:38">
      <c r="A1378" s="13" t="s">
        <v>3060</v>
      </c>
      <c r="B1378" s="54">
        <v>44700.716039085703</v>
      </c>
      <c r="C1378" s="13" t="s">
        <v>2595</v>
      </c>
      <c r="D1378" s="13">
        <v>335</v>
      </c>
      <c r="E1378" s="13" t="s">
        <v>3061</v>
      </c>
      <c r="F1378" s="13" t="s">
        <v>24</v>
      </c>
      <c r="G1378" s="14">
        <v>1653018132197</v>
      </c>
      <c r="H1378" s="55">
        <v>0.49369212962962999</v>
      </c>
      <c r="I1378" s="33">
        <v>44889.493692129603</v>
      </c>
      <c r="J1378" s="58">
        <v>44889</v>
      </c>
      <c r="K1378" s="13" t="s">
        <v>213</v>
      </c>
      <c r="L1378" s="13" t="s">
        <v>30</v>
      </c>
      <c r="M1378" s="13" t="s">
        <v>826</v>
      </c>
      <c r="N1378" s="13" t="s">
        <v>206</v>
      </c>
      <c r="O1378" s="33" t="s">
        <v>38</v>
      </c>
      <c r="P1378" s="58" t="s">
        <v>38</v>
      </c>
      <c r="Q1378" s="33" t="s">
        <v>207</v>
      </c>
      <c r="R1378" s="14" t="s">
        <v>38</v>
      </c>
      <c r="S1378" s="13" t="s">
        <v>216</v>
      </c>
      <c r="T1378" s="13" t="s">
        <v>278</v>
      </c>
      <c r="U1378" s="33">
        <f t="shared" ca="1" si="252"/>
        <v>45744.56914039352</v>
      </c>
      <c r="V1378" s="13" t="str">
        <f t="shared" si="253"/>
        <v>Bangalore</v>
      </c>
      <c r="W1378" s="13" t="str">
        <f t="shared" si="254"/>
        <v>DOMI</v>
      </c>
      <c r="X1378" s="13">
        <f t="shared" si="255"/>
        <v>11</v>
      </c>
      <c r="Y1378" s="13" t="str">
        <f>IFERROR(VLOOKUP(C1378,ReceivingTeam[],2,FALSE),"HelpDesk")</f>
        <v>HelpDesk</v>
      </c>
      <c r="Z1378" s="67">
        <f t="shared" si="256"/>
        <v>44892.806192129603</v>
      </c>
      <c r="AA1378" s="68">
        <f t="shared" si="257"/>
        <v>44889</v>
      </c>
      <c r="AB1378" s="69" t="b">
        <f t="shared" si="258"/>
        <v>1</v>
      </c>
      <c r="AC1378" s="70">
        <f t="shared" si="259"/>
        <v>3</v>
      </c>
      <c r="AD1378" s="67">
        <f t="shared" si="260"/>
        <v>44892.806192129603</v>
      </c>
      <c r="AE1378" s="67">
        <f>VLOOKUP(V1378,'Branch Wise Work Timelines'!C:G,3,FALSE)+AA1378</f>
        <v>44889.416666666664</v>
      </c>
      <c r="AF1378" s="67">
        <f>IF(V1378="Bangalore",VLOOKUP(V1378,'Branch Wise Work Timelines'!C:G,4,FALSE)+AA1378+1,IF(V1378="Mumbai",VLOOKUP(V1378,'Branch Wise Work Timelines'!C:G,4,FALSE)+AA1378+1,VLOOKUP(V1378,'Branch Wise Work Timelines'!C:G,4,FALSE)+AA1378))</f>
        <v>44890.104166666664</v>
      </c>
      <c r="AG1378" s="67">
        <f>WORKDAY.INTL(AA1378,1,11)+VLOOKUP(V1378,'Branch Wise Work Timelines'!C:G,3,FALSE)</f>
        <v>44890.416666666664</v>
      </c>
      <c r="AH1378" s="69" t="str">
        <f t="shared" ca="1" si="261"/>
        <v>Out of TAT</v>
      </c>
      <c r="AI1378" s="69">
        <f t="shared" ca="1" si="262"/>
        <v>20443</v>
      </c>
      <c r="AJ1378" s="69" t="str">
        <f ca="1">IF(AI1378&lt;0,"0-12",IFERROR(VLOOKUP(AI1378,Breakup[],2,FALSE),"&gt;24"))</f>
        <v>&gt;24</v>
      </c>
      <c r="AK1378" s="69" t="str">
        <f>VLOOKUP(V1378,Master!B:D,3,FALSE)</f>
        <v>South</v>
      </c>
      <c r="AL1378" s="69" t="str">
        <f t="shared" si="263"/>
        <v>Bangalore</v>
      </c>
    </row>
    <row r="1379" spans="1:38">
      <c r="A1379" s="13" t="s">
        <v>3062</v>
      </c>
      <c r="B1379" s="54">
        <v>44700.722456481497</v>
      </c>
      <c r="C1379" s="13" t="s">
        <v>2595</v>
      </c>
      <c r="D1379" s="13">
        <v>102</v>
      </c>
      <c r="E1379" s="13" t="s">
        <v>3063</v>
      </c>
      <c r="F1379" s="13" t="s">
        <v>24</v>
      </c>
      <c r="G1379" s="14">
        <v>1653018132197</v>
      </c>
      <c r="H1379" s="55">
        <v>0.24673611111111099</v>
      </c>
      <c r="I1379" s="33">
        <v>44888.246736111098</v>
      </c>
      <c r="J1379" s="58">
        <v>44888</v>
      </c>
      <c r="K1379" s="13" t="s">
        <v>213</v>
      </c>
      <c r="L1379" s="13" t="s">
        <v>30</v>
      </c>
      <c r="M1379" s="13" t="s">
        <v>826</v>
      </c>
      <c r="N1379" s="13" t="s">
        <v>206</v>
      </c>
      <c r="O1379" s="33" t="s">
        <v>38</v>
      </c>
      <c r="P1379" s="58" t="s">
        <v>38</v>
      </c>
      <c r="Q1379" s="33" t="s">
        <v>207</v>
      </c>
      <c r="R1379" s="14" t="s">
        <v>38</v>
      </c>
      <c r="S1379" s="13" t="s">
        <v>216</v>
      </c>
      <c r="T1379" s="13" t="s">
        <v>278</v>
      </c>
      <c r="U1379" s="33">
        <f t="shared" ca="1" si="252"/>
        <v>45744.56914039352</v>
      </c>
      <c r="V1379" s="13" t="str">
        <f t="shared" si="253"/>
        <v>Bangalore</v>
      </c>
      <c r="W1379" s="13" t="str">
        <f t="shared" si="254"/>
        <v>DOMI</v>
      </c>
      <c r="X1379" s="13">
        <f t="shared" si="255"/>
        <v>5</v>
      </c>
      <c r="Y1379" s="13" t="str">
        <f>IFERROR(VLOOKUP(C1379,ReceivingTeam[],2,FALSE),"HelpDesk")</f>
        <v>HelpDesk</v>
      </c>
      <c r="Z1379" s="67">
        <f t="shared" si="256"/>
        <v>44891.729166666664</v>
      </c>
      <c r="AA1379" s="68">
        <f t="shared" si="257"/>
        <v>44888</v>
      </c>
      <c r="AB1379" s="69" t="b">
        <f t="shared" si="258"/>
        <v>1</v>
      </c>
      <c r="AC1379" s="70">
        <f t="shared" si="259"/>
        <v>3</v>
      </c>
      <c r="AD1379" s="67">
        <f t="shared" si="260"/>
        <v>44891.729166666664</v>
      </c>
      <c r="AE1379" s="67">
        <f>VLOOKUP(V1379,'Branch Wise Work Timelines'!C:G,3,FALSE)+AA1379</f>
        <v>44888.416666666664</v>
      </c>
      <c r="AF1379" s="67">
        <f>IF(V1379="Bangalore",VLOOKUP(V1379,'Branch Wise Work Timelines'!C:G,4,FALSE)+AA1379+1,IF(V1379="Mumbai",VLOOKUP(V1379,'Branch Wise Work Timelines'!C:G,4,FALSE)+AA1379+1,VLOOKUP(V1379,'Branch Wise Work Timelines'!C:G,4,FALSE)+AA1379))</f>
        <v>44889.104166666664</v>
      </c>
      <c r="AG1379" s="67">
        <f>WORKDAY.INTL(AA1379,1,11)+VLOOKUP(V1379,'Branch Wise Work Timelines'!C:G,3,FALSE)</f>
        <v>44889.416666666664</v>
      </c>
      <c r="AH1379" s="69" t="str">
        <f t="shared" ca="1" si="261"/>
        <v>Out of TAT</v>
      </c>
      <c r="AI1379" s="69">
        <f t="shared" ca="1" si="262"/>
        <v>20469</v>
      </c>
      <c r="AJ1379" s="69" t="str">
        <f ca="1">IF(AI1379&lt;0,"0-12",IFERROR(VLOOKUP(AI1379,Breakup[],2,FALSE),"&gt;24"))</f>
        <v>&gt;24</v>
      </c>
      <c r="AK1379" s="69" t="str">
        <f>VLOOKUP(V1379,Master!B:D,3,FALSE)</f>
        <v>South</v>
      </c>
      <c r="AL1379" s="69" t="str">
        <f t="shared" si="263"/>
        <v>Bangalore</v>
      </c>
    </row>
    <row r="1380" spans="1:38">
      <c r="A1380" s="13" t="s">
        <v>3064</v>
      </c>
      <c r="B1380" s="54">
        <v>44700.722805821802</v>
      </c>
      <c r="C1380" s="13" t="s">
        <v>2595</v>
      </c>
      <c r="D1380" s="13">
        <v>1840</v>
      </c>
      <c r="E1380" s="13" t="s">
        <v>3065</v>
      </c>
      <c r="F1380" s="13" t="s">
        <v>24</v>
      </c>
      <c r="G1380" s="14">
        <v>1653018132197</v>
      </c>
      <c r="H1380" s="55">
        <v>0.42025462962963001</v>
      </c>
      <c r="I1380" s="33">
        <v>44890.4202546296</v>
      </c>
      <c r="J1380" s="58">
        <v>44890</v>
      </c>
      <c r="K1380" s="13" t="s">
        <v>213</v>
      </c>
      <c r="L1380" s="13" t="s">
        <v>30</v>
      </c>
      <c r="M1380" s="13" t="s">
        <v>826</v>
      </c>
      <c r="N1380" s="13" t="s">
        <v>206</v>
      </c>
      <c r="O1380" s="33" t="s">
        <v>38</v>
      </c>
      <c r="P1380" s="58" t="s">
        <v>38</v>
      </c>
      <c r="Q1380" s="33" t="s">
        <v>207</v>
      </c>
      <c r="R1380" s="14" t="s">
        <v>38</v>
      </c>
      <c r="S1380" s="13" t="s">
        <v>216</v>
      </c>
      <c r="T1380" s="13" t="s">
        <v>278</v>
      </c>
      <c r="U1380" s="33">
        <f t="shared" ca="1" si="252"/>
        <v>45744.56914039352</v>
      </c>
      <c r="V1380" s="13" t="str">
        <f t="shared" si="253"/>
        <v>Bangalore</v>
      </c>
      <c r="W1380" s="13" t="str">
        <f t="shared" si="254"/>
        <v>DOMI</v>
      </c>
      <c r="X1380" s="13">
        <f t="shared" si="255"/>
        <v>10</v>
      </c>
      <c r="Y1380" s="13" t="str">
        <f>IFERROR(VLOOKUP(C1380,ReceivingTeam[],2,FALSE),"HelpDesk")</f>
        <v>HelpDesk</v>
      </c>
      <c r="Z1380" s="67">
        <f t="shared" si="256"/>
        <v>44893.7327546296</v>
      </c>
      <c r="AA1380" s="68">
        <f t="shared" si="257"/>
        <v>44890</v>
      </c>
      <c r="AB1380" s="69" t="b">
        <f t="shared" si="258"/>
        <v>1</v>
      </c>
      <c r="AC1380" s="70">
        <f t="shared" si="259"/>
        <v>3</v>
      </c>
      <c r="AD1380" s="67">
        <f t="shared" si="260"/>
        <v>44893.7327546296</v>
      </c>
      <c r="AE1380" s="67">
        <f>VLOOKUP(V1380,'Branch Wise Work Timelines'!C:G,3,FALSE)+AA1380</f>
        <v>44890.416666666664</v>
      </c>
      <c r="AF1380" s="67">
        <f>IF(V1380="Bangalore",VLOOKUP(V1380,'Branch Wise Work Timelines'!C:G,4,FALSE)+AA1380+1,IF(V1380="Mumbai",VLOOKUP(V1380,'Branch Wise Work Timelines'!C:G,4,FALSE)+AA1380+1,VLOOKUP(V1380,'Branch Wise Work Timelines'!C:G,4,FALSE)+AA1380))</f>
        <v>44891.104166666664</v>
      </c>
      <c r="AG1380" s="67">
        <f>WORKDAY.INTL(AA1380,1,11)+VLOOKUP(V1380,'Branch Wise Work Timelines'!C:G,3,FALSE)</f>
        <v>44891.416666666664</v>
      </c>
      <c r="AH1380" s="69" t="str">
        <f t="shared" ca="1" si="261"/>
        <v>Out of TAT</v>
      </c>
      <c r="AI1380" s="69">
        <f t="shared" ca="1" si="262"/>
        <v>20421</v>
      </c>
      <c r="AJ1380" s="69" t="str">
        <f ca="1">IF(AI1380&lt;0,"0-12",IFERROR(VLOOKUP(AI1380,Breakup[],2,FALSE),"&gt;24"))</f>
        <v>&gt;24</v>
      </c>
      <c r="AK1380" s="69" t="str">
        <f>VLOOKUP(V1380,Master!B:D,3,FALSE)</f>
        <v>South</v>
      </c>
      <c r="AL1380" s="69" t="str">
        <f t="shared" si="263"/>
        <v>Bangalore</v>
      </c>
    </row>
    <row r="1381" spans="1:38">
      <c r="A1381" s="13" t="s">
        <v>3066</v>
      </c>
      <c r="B1381" s="54">
        <v>44700.723279895799</v>
      </c>
      <c r="C1381" s="13" t="s">
        <v>2595</v>
      </c>
      <c r="D1381" s="13">
        <v>1009</v>
      </c>
      <c r="E1381" s="13" t="s">
        <v>3067</v>
      </c>
      <c r="F1381" s="13" t="s">
        <v>24</v>
      </c>
      <c r="G1381" s="14">
        <v>1653018132197</v>
      </c>
      <c r="H1381" s="55">
        <v>0.100775462962963</v>
      </c>
      <c r="I1381" s="33">
        <v>44886.100775462997</v>
      </c>
      <c r="J1381" s="58">
        <v>44886</v>
      </c>
      <c r="K1381" s="13" t="s">
        <v>213</v>
      </c>
      <c r="L1381" s="13" t="s">
        <v>30</v>
      </c>
      <c r="M1381" s="13" t="s">
        <v>826</v>
      </c>
      <c r="N1381" s="13" t="s">
        <v>206</v>
      </c>
      <c r="O1381" s="33" t="s">
        <v>38</v>
      </c>
      <c r="P1381" s="58" t="s">
        <v>38</v>
      </c>
      <c r="Q1381" s="33" t="s">
        <v>207</v>
      </c>
      <c r="R1381" s="14" t="s">
        <v>38</v>
      </c>
      <c r="S1381" s="13" t="s">
        <v>216</v>
      </c>
      <c r="T1381" s="13" t="s">
        <v>278</v>
      </c>
      <c r="U1381" s="33">
        <f t="shared" ca="1" si="252"/>
        <v>45744.56914039352</v>
      </c>
      <c r="V1381" s="13" t="str">
        <f t="shared" si="253"/>
        <v>Bangalore</v>
      </c>
      <c r="W1381" s="13" t="str">
        <f t="shared" si="254"/>
        <v>DOMI</v>
      </c>
      <c r="X1381" s="13">
        <f t="shared" si="255"/>
        <v>2</v>
      </c>
      <c r="Y1381" s="13" t="str">
        <f>IFERROR(VLOOKUP(C1381,ReceivingTeam[],2,FALSE),"HelpDesk")</f>
        <v>HelpDesk</v>
      </c>
      <c r="Z1381" s="67">
        <f t="shared" si="256"/>
        <v>44889.729166666664</v>
      </c>
      <c r="AA1381" s="68">
        <f t="shared" si="257"/>
        <v>44886</v>
      </c>
      <c r="AB1381" s="69" t="b">
        <f t="shared" si="258"/>
        <v>1</v>
      </c>
      <c r="AC1381" s="70">
        <f t="shared" si="259"/>
        <v>3</v>
      </c>
      <c r="AD1381" s="67">
        <f t="shared" si="260"/>
        <v>44889.729166666664</v>
      </c>
      <c r="AE1381" s="67">
        <f>VLOOKUP(V1381,'Branch Wise Work Timelines'!C:G,3,FALSE)+AA1381</f>
        <v>44886.416666666664</v>
      </c>
      <c r="AF1381" s="67">
        <f>IF(V1381="Bangalore",VLOOKUP(V1381,'Branch Wise Work Timelines'!C:G,4,FALSE)+AA1381+1,IF(V1381="Mumbai",VLOOKUP(V1381,'Branch Wise Work Timelines'!C:G,4,FALSE)+AA1381+1,VLOOKUP(V1381,'Branch Wise Work Timelines'!C:G,4,FALSE)+AA1381))</f>
        <v>44887.104166666664</v>
      </c>
      <c r="AG1381" s="67">
        <f>WORKDAY.INTL(AA1381,1,11)+VLOOKUP(V1381,'Branch Wise Work Timelines'!C:G,3,FALSE)</f>
        <v>44887.416666666664</v>
      </c>
      <c r="AH1381" s="69" t="str">
        <f t="shared" ca="1" si="261"/>
        <v>Out of TAT</v>
      </c>
      <c r="AI1381" s="69">
        <f t="shared" ca="1" si="262"/>
        <v>20517</v>
      </c>
      <c r="AJ1381" s="69" t="str">
        <f ca="1">IF(AI1381&lt;0,"0-12",IFERROR(VLOOKUP(AI1381,Breakup[],2,FALSE),"&gt;24"))</f>
        <v>&gt;24</v>
      </c>
      <c r="AK1381" s="69" t="str">
        <f>VLOOKUP(V1381,Master!B:D,3,FALSE)</f>
        <v>South</v>
      </c>
      <c r="AL1381" s="69" t="str">
        <f t="shared" si="263"/>
        <v>Bangalore</v>
      </c>
    </row>
    <row r="1382" spans="1:38">
      <c r="A1382" s="13" t="s">
        <v>3068</v>
      </c>
      <c r="B1382" s="54">
        <v>44700.727830868098</v>
      </c>
      <c r="C1382" s="13" t="s">
        <v>2595</v>
      </c>
      <c r="D1382" s="13">
        <v>125</v>
      </c>
      <c r="E1382" s="13" t="s">
        <v>3069</v>
      </c>
      <c r="F1382" s="13" t="s">
        <v>24</v>
      </c>
      <c r="G1382" s="14">
        <v>1653018132197</v>
      </c>
      <c r="H1382" s="55">
        <v>0.48754629629629598</v>
      </c>
      <c r="I1382" s="33">
        <v>44886.487546296303</v>
      </c>
      <c r="J1382" s="58">
        <v>44886</v>
      </c>
      <c r="K1382" s="13" t="s">
        <v>213</v>
      </c>
      <c r="L1382" s="13" t="s">
        <v>30</v>
      </c>
      <c r="M1382" s="13" t="s">
        <v>826</v>
      </c>
      <c r="N1382" s="13" t="s">
        <v>206</v>
      </c>
      <c r="O1382" s="33" t="s">
        <v>38</v>
      </c>
      <c r="P1382" s="58" t="s">
        <v>38</v>
      </c>
      <c r="Q1382" s="33" t="s">
        <v>207</v>
      </c>
      <c r="R1382" s="14" t="s">
        <v>38</v>
      </c>
      <c r="S1382" s="13" t="s">
        <v>216</v>
      </c>
      <c r="T1382" s="13" t="s">
        <v>278</v>
      </c>
      <c r="U1382" s="33">
        <f t="shared" ca="1" si="252"/>
        <v>45744.56914039352</v>
      </c>
      <c r="V1382" s="13" t="str">
        <f t="shared" si="253"/>
        <v>Bangalore</v>
      </c>
      <c r="W1382" s="13" t="str">
        <f t="shared" si="254"/>
        <v>DOMI</v>
      </c>
      <c r="X1382" s="13">
        <f t="shared" si="255"/>
        <v>11</v>
      </c>
      <c r="Y1382" s="13" t="str">
        <f>IFERROR(VLOOKUP(C1382,ReceivingTeam[],2,FALSE),"HelpDesk")</f>
        <v>HelpDesk</v>
      </c>
      <c r="Z1382" s="67">
        <f t="shared" si="256"/>
        <v>44889.800046296303</v>
      </c>
      <c r="AA1382" s="68">
        <f t="shared" si="257"/>
        <v>44886</v>
      </c>
      <c r="AB1382" s="69" t="b">
        <f t="shared" si="258"/>
        <v>1</v>
      </c>
      <c r="AC1382" s="70">
        <f t="shared" si="259"/>
        <v>3</v>
      </c>
      <c r="AD1382" s="67">
        <f t="shared" si="260"/>
        <v>44889.800046296303</v>
      </c>
      <c r="AE1382" s="67">
        <f>VLOOKUP(V1382,'Branch Wise Work Timelines'!C:G,3,FALSE)+AA1382</f>
        <v>44886.416666666664</v>
      </c>
      <c r="AF1382" s="67">
        <f>IF(V1382="Bangalore",VLOOKUP(V1382,'Branch Wise Work Timelines'!C:G,4,FALSE)+AA1382+1,IF(V1382="Mumbai",VLOOKUP(V1382,'Branch Wise Work Timelines'!C:G,4,FALSE)+AA1382+1,VLOOKUP(V1382,'Branch Wise Work Timelines'!C:G,4,FALSE)+AA1382))</f>
        <v>44887.104166666664</v>
      </c>
      <c r="AG1382" s="67">
        <f>WORKDAY.INTL(AA1382,1,11)+VLOOKUP(V1382,'Branch Wise Work Timelines'!C:G,3,FALSE)</f>
        <v>44887.416666666664</v>
      </c>
      <c r="AH1382" s="69" t="str">
        <f t="shared" ca="1" si="261"/>
        <v>Out of TAT</v>
      </c>
      <c r="AI1382" s="69">
        <f t="shared" ca="1" si="262"/>
        <v>20515</v>
      </c>
      <c r="AJ1382" s="69" t="str">
        <f ca="1">IF(AI1382&lt;0,"0-12",IFERROR(VLOOKUP(AI1382,Breakup[],2,FALSE),"&gt;24"))</f>
        <v>&gt;24</v>
      </c>
      <c r="AK1382" s="69" t="str">
        <f>VLOOKUP(V1382,Master!B:D,3,FALSE)</f>
        <v>South</v>
      </c>
      <c r="AL1382" s="69" t="str">
        <f t="shared" si="263"/>
        <v>Bangalore</v>
      </c>
    </row>
    <row r="1383" spans="1:38">
      <c r="A1383" s="13" t="s">
        <v>3070</v>
      </c>
      <c r="B1383" s="54">
        <v>44700.728295833302</v>
      </c>
      <c r="C1383" s="13" t="s">
        <v>2595</v>
      </c>
      <c r="D1383" s="13">
        <v>1060</v>
      </c>
      <c r="E1383" s="13" t="s">
        <v>3071</v>
      </c>
      <c r="F1383" s="13" t="s">
        <v>24</v>
      </c>
      <c r="G1383" s="14">
        <v>1653018132197</v>
      </c>
      <c r="H1383" s="55">
        <v>0.48883101851851901</v>
      </c>
      <c r="I1383" s="33">
        <v>44882.488831018498</v>
      </c>
      <c r="J1383" s="58">
        <v>44882</v>
      </c>
      <c r="K1383" s="13" t="s">
        <v>213</v>
      </c>
      <c r="L1383" s="13" t="s">
        <v>30</v>
      </c>
      <c r="M1383" s="13" t="s">
        <v>826</v>
      </c>
      <c r="N1383" s="13" t="s">
        <v>206</v>
      </c>
      <c r="O1383" s="33" t="s">
        <v>38</v>
      </c>
      <c r="P1383" s="58" t="s">
        <v>38</v>
      </c>
      <c r="Q1383" s="33" t="s">
        <v>207</v>
      </c>
      <c r="R1383" s="14" t="s">
        <v>38</v>
      </c>
      <c r="S1383" s="13" t="s">
        <v>216</v>
      </c>
      <c r="T1383" s="13" t="s">
        <v>278</v>
      </c>
      <c r="U1383" s="33">
        <f t="shared" ca="1" si="252"/>
        <v>45744.56914039352</v>
      </c>
      <c r="V1383" s="13" t="str">
        <f t="shared" si="253"/>
        <v>Bangalore</v>
      </c>
      <c r="W1383" s="13" t="str">
        <f t="shared" si="254"/>
        <v>DOMI</v>
      </c>
      <c r="X1383" s="13">
        <f t="shared" si="255"/>
        <v>11</v>
      </c>
      <c r="Y1383" s="13" t="str">
        <f>IFERROR(VLOOKUP(C1383,ReceivingTeam[],2,FALSE),"HelpDesk")</f>
        <v>HelpDesk</v>
      </c>
      <c r="Z1383" s="67">
        <f t="shared" si="256"/>
        <v>44885.801331018498</v>
      </c>
      <c r="AA1383" s="68">
        <f t="shared" si="257"/>
        <v>44882</v>
      </c>
      <c r="AB1383" s="69" t="b">
        <f t="shared" si="258"/>
        <v>1</v>
      </c>
      <c r="AC1383" s="70">
        <f t="shared" si="259"/>
        <v>3</v>
      </c>
      <c r="AD1383" s="67">
        <f t="shared" si="260"/>
        <v>44885.801331018498</v>
      </c>
      <c r="AE1383" s="67">
        <f>VLOOKUP(V1383,'Branch Wise Work Timelines'!C:G,3,FALSE)+AA1383</f>
        <v>44882.416666666664</v>
      </c>
      <c r="AF1383" s="67">
        <f>IF(V1383="Bangalore",VLOOKUP(V1383,'Branch Wise Work Timelines'!C:G,4,FALSE)+AA1383+1,IF(V1383="Mumbai",VLOOKUP(V1383,'Branch Wise Work Timelines'!C:G,4,FALSE)+AA1383+1,VLOOKUP(V1383,'Branch Wise Work Timelines'!C:G,4,FALSE)+AA1383))</f>
        <v>44883.104166666664</v>
      </c>
      <c r="AG1383" s="67">
        <f>WORKDAY.INTL(AA1383,1,11)+VLOOKUP(V1383,'Branch Wise Work Timelines'!C:G,3,FALSE)</f>
        <v>44883.416666666664</v>
      </c>
      <c r="AH1383" s="69" t="str">
        <f t="shared" ca="1" si="261"/>
        <v>Out of TAT</v>
      </c>
      <c r="AI1383" s="69">
        <f t="shared" ca="1" si="262"/>
        <v>20611</v>
      </c>
      <c r="AJ1383" s="69" t="str">
        <f ca="1">IF(AI1383&lt;0,"0-12",IFERROR(VLOOKUP(AI1383,Breakup[],2,FALSE),"&gt;24"))</f>
        <v>&gt;24</v>
      </c>
      <c r="AK1383" s="69" t="str">
        <f>VLOOKUP(V1383,Master!B:D,3,FALSE)</f>
        <v>South</v>
      </c>
      <c r="AL1383" s="69" t="str">
        <f t="shared" si="263"/>
        <v>Bangalore</v>
      </c>
    </row>
    <row r="1384" spans="1:38">
      <c r="A1384" s="13" t="s">
        <v>3072</v>
      </c>
      <c r="B1384" s="54">
        <v>44700.7313973032</v>
      </c>
      <c r="C1384" s="13" t="s">
        <v>2595</v>
      </c>
      <c r="D1384" s="13">
        <v>639</v>
      </c>
      <c r="E1384" s="13" t="s">
        <v>3073</v>
      </c>
      <c r="F1384" s="13" t="s">
        <v>24</v>
      </c>
      <c r="G1384" s="14">
        <v>1653018132197</v>
      </c>
      <c r="H1384" s="55">
        <v>0.81515046296296301</v>
      </c>
      <c r="I1384" s="33">
        <v>44884.815150463</v>
      </c>
      <c r="J1384" s="58">
        <v>44884</v>
      </c>
      <c r="K1384" s="13" t="s">
        <v>213</v>
      </c>
      <c r="L1384" s="13" t="s">
        <v>30</v>
      </c>
      <c r="M1384" s="13" t="s">
        <v>826</v>
      </c>
      <c r="N1384" s="13" t="s">
        <v>206</v>
      </c>
      <c r="O1384" s="33" t="s">
        <v>38</v>
      </c>
      <c r="P1384" s="58" t="s">
        <v>38</v>
      </c>
      <c r="Q1384" s="33" t="s">
        <v>207</v>
      </c>
      <c r="R1384" s="14" t="s">
        <v>38</v>
      </c>
      <c r="S1384" s="13" t="s">
        <v>216</v>
      </c>
      <c r="T1384" s="13" t="s">
        <v>278</v>
      </c>
      <c r="U1384" s="33">
        <f t="shared" ca="1" si="252"/>
        <v>45744.56914039352</v>
      </c>
      <c r="V1384" s="13" t="str">
        <f t="shared" si="253"/>
        <v>Bangalore</v>
      </c>
      <c r="W1384" s="13" t="str">
        <f t="shared" si="254"/>
        <v>DOMI</v>
      </c>
      <c r="X1384" s="13">
        <f t="shared" si="255"/>
        <v>19</v>
      </c>
      <c r="Y1384" s="13" t="str">
        <f>IFERROR(VLOOKUP(C1384,ReceivingTeam[],2,FALSE),"HelpDesk")</f>
        <v>HelpDesk</v>
      </c>
      <c r="Z1384" s="67">
        <f t="shared" si="256"/>
        <v>44889.127650463</v>
      </c>
      <c r="AA1384" s="68">
        <f t="shared" si="257"/>
        <v>44884</v>
      </c>
      <c r="AB1384" s="69" t="b">
        <f t="shared" si="258"/>
        <v>1</v>
      </c>
      <c r="AC1384" s="70">
        <f t="shared" si="259"/>
        <v>3</v>
      </c>
      <c r="AD1384" s="67">
        <f t="shared" si="260"/>
        <v>44889.127650463</v>
      </c>
      <c r="AE1384" s="67">
        <f>VLOOKUP(V1384,'Branch Wise Work Timelines'!C:G,3,FALSE)+AA1384</f>
        <v>44884.416666666664</v>
      </c>
      <c r="AF1384" s="67">
        <f>IF(V1384="Bangalore",VLOOKUP(V1384,'Branch Wise Work Timelines'!C:G,4,FALSE)+AA1384+1,IF(V1384="Mumbai",VLOOKUP(V1384,'Branch Wise Work Timelines'!C:G,4,FALSE)+AA1384+1,VLOOKUP(V1384,'Branch Wise Work Timelines'!C:G,4,FALSE)+AA1384))</f>
        <v>44885.104166666664</v>
      </c>
      <c r="AG1384" s="67">
        <f>WORKDAY.INTL(AA1384,1,11)+VLOOKUP(V1384,'Branch Wise Work Timelines'!C:G,3,FALSE)</f>
        <v>44886.416666666664</v>
      </c>
      <c r="AH1384" s="69" t="str">
        <f t="shared" ca="1" si="261"/>
        <v>Out of TAT</v>
      </c>
      <c r="AI1384" s="69">
        <f t="shared" ca="1" si="262"/>
        <v>20531</v>
      </c>
      <c r="AJ1384" s="69" t="str">
        <f ca="1">IF(AI1384&lt;0,"0-12",IFERROR(VLOOKUP(AI1384,Breakup[],2,FALSE),"&gt;24"))</f>
        <v>&gt;24</v>
      </c>
      <c r="AK1384" s="69" t="str">
        <f>VLOOKUP(V1384,Master!B:D,3,FALSE)</f>
        <v>South</v>
      </c>
      <c r="AL1384" s="69" t="str">
        <f t="shared" si="263"/>
        <v>Bangalore</v>
      </c>
    </row>
    <row r="1385" spans="1:38">
      <c r="A1385" s="13" t="s">
        <v>3074</v>
      </c>
      <c r="B1385" s="54">
        <v>44701.649816469901</v>
      </c>
      <c r="C1385" s="13" t="s">
        <v>599</v>
      </c>
      <c r="D1385" s="13">
        <v>743</v>
      </c>
      <c r="E1385" s="13" t="s">
        <v>3075</v>
      </c>
      <c r="F1385" s="13" t="s">
        <v>33</v>
      </c>
      <c r="G1385" s="14">
        <v>1653041209928</v>
      </c>
      <c r="H1385" s="55">
        <v>0.10939814814814799</v>
      </c>
      <c r="I1385" s="33">
        <v>44884.109398148103</v>
      </c>
      <c r="J1385" s="58">
        <v>44884</v>
      </c>
      <c r="K1385" s="13" t="s">
        <v>213</v>
      </c>
      <c r="L1385" s="13" t="s">
        <v>30</v>
      </c>
      <c r="M1385" s="13" t="s">
        <v>147</v>
      </c>
      <c r="N1385" s="13" t="s">
        <v>206</v>
      </c>
      <c r="O1385" s="33" t="s">
        <v>38</v>
      </c>
      <c r="P1385" s="58" t="s">
        <v>38</v>
      </c>
      <c r="Q1385" s="33" t="s">
        <v>207</v>
      </c>
      <c r="R1385" s="14" t="s">
        <v>38</v>
      </c>
      <c r="S1385" s="13" t="s">
        <v>216</v>
      </c>
      <c r="T1385" s="13" t="s">
        <v>217</v>
      </c>
      <c r="U1385" s="33">
        <f t="shared" ca="1" si="252"/>
        <v>45744.56914039352</v>
      </c>
      <c r="V1385" s="13" t="str">
        <f t="shared" si="253"/>
        <v>Bangalore</v>
      </c>
      <c r="W1385" s="13" t="str">
        <f t="shared" si="254"/>
        <v>RI</v>
      </c>
      <c r="X1385" s="13">
        <f t="shared" si="255"/>
        <v>2</v>
      </c>
      <c r="Y1385" s="13" t="str">
        <f>IFERROR(VLOOKUP(C1385,ReceivingTeam[],2,FALSE),"HelpDesk")</f>
        <v>HelpDesk</v>
      </c>
      <c r="Z1385" s="67">
        <f t="shared" si="256"/>
        <v>44884.916666666664</v>
      </c>
      <c r="AA1385" s="68">
        <f t="shared" si="257"/>
        <v>44884</v>
      </c>
      <c r="AB1385" s="69" t="b">
        <f t="shared" si="258"/>
        <v>1</v>
      </c>
      <c r="AC1385" s="70">
        <f t="shared" si="259"/>
        <v>0.5</v>
      </c>
      <c r="AD1385" s="67">
        <f t="shared" si="260"/>
        <v>44884.916666666664</v>
      </c>
      <c r="AE1385" s="67">
        <f>VLOOKUP(V1385,'Branch Wise Work Timelines'!C:G,3,FALSE)+AA1385</f>
        <v>44884.416666666664</v>
      </c>
      <c r="AF1385" s="67">
        <f>IF(V1385="Bangalore",VLOOKUP(V1385,'Branch Wise Work Timelines'!C:G,4,FALSE)+AA1385+1,IF(V1385="Mumbai",VLOOKUP(V1385,'Branch Wise Work Timelines'!C:G,4,FALSE)+AA1385+1,VLOOKUP(V1385,'Branch Wise Work Timelines'!C:G,4,FALSE)+AA1385))</f>
        <v>44885.104166666664</v>
      </c>
      <c r="AG1385" s="67">
        <f>WORKDAY.INTL(AA1385,1,11)+VLOOKUP(V1385,'Branch Wise Work Timelines'!C:G,3,FALSE)</f>
        <v>44886.416666666664</v>
      </c>
      <c r="AH1385" s="69" t="str">
        <f t="shared" ca="1" si="261"/>
        <v>Out of TAT</v>
      </c>
      <c r="AI1385" s="69">
        <f t="shared" ca="1" si="262"/>
        <v>20632</v>
      </c>
      <c r="AJ1385" s="69" t="str">
        <f ca="1">IF(AI1385&lt;0,"0-12",IFERROR(VLOOKUP(AI1385,Breakup[],2,FALSE),"&gt;24"))</f>
        <v>&gt;24</v>
      </c>
      <c r="AK1385" s="69" t="str">
        <f>VLOOKUP(V1385,Master!B:D,3,FALSE)</f>
        <v>South</v>
      </c>
      <c r="AL1385" s="69" t="str">
        <f t="shared" si="263"/>
        <v>Bangalore</v>
      </c>
    </row>
    <row r="1386" spans="1:38">
      <c r="A1386" s="13" t="s">
        <v>3076</v>
      </c>
      <c r="B1386" s="54">
        <v>44700.733405671301</v>
      </c>
      <c r="C1386" s="13" t="s">
        <v>2595</v>
      </c>
      <c r="D1386" s="13">
        <v>1075</v>
      </c>
      <c r="E1386" s="13" t="s">
        <v>3077</v>
      </c>
      <c r="F1386" s="13" t="s">
        <v>24</v>
      </c>
      <c r="G1386" s="14">
        <v>1653018132197</v>
      </c>
      <c r="H1386" s="55">
        <v>0.21975694444444399</v>
      </c>
      <c r="I1386" s="33">
        <v>44891.219756944403</v>
      </c>
      <c r="J1386" s="58">
        <v>44891</v>
      </c>
      <c r="K1386" s="13" t="s">
        <v>213</v>
      </c>
      <c r="L1386" s="13" t="s">
        <v>30</v>
      </c>
      <c r="M1386" s="13" t="s">
        <v>826</v>
      </c>
      <c r="N1386" s="13" t="s">
        <v>206</v>
      </c>
      <c r="O1386" s="33">
        <v>44891.235833333303</v>
      </c>
      <c r="P1386" s="58">
        <v>44891</v>
      </c>
      <c r="Q1386" s="33" t="s">
        <v>237</v>
      </c>
      <c r="R1386" s="14">
        <v>367</v>
      </c>
      <c r="S1386" s="13" t="s">
        <v>216</v>
      </c>
      <c r="T1386" s="13" t="s">
        <v>278</v>
      </c>
      <c r="U1386" s="33">
        <f t="shared" ca="1" si="252"/>
        <v>45744.56914039352</v>
      </c>
      <c r="V1386" s="13" t="str">
        <f t="shared" si="253"/>
        <v>Bangalore</v>
      </c>
      <c r="W1386" s="13" t="str">
        <f t="shared" si="254"/>
        <v>DOMI</v>
      </c>
      <c r="X1386" s="13">
        <f t="shared" si="255"/>
        <v>5</v>
      </c>
      <c r="Y1386" s="13" t="str">
        <f>IFERROR(VLOOKUP(C1386,ReceivingTeam[],2,FALSE),"HelpDesk")</f>
        <v>HelpDesk</v>
      </c>
      <c r="Z1386" s="67">
        <f t="shared" si="256"/>
        <v>44895.729166666664</v>
      </c>
      <c r="AA1386" s="68">
        <f t="shared" si="257"/>
        <v>44891</v>
      </c>
      <c r="AB1386" s="69" t="b">
        <f t="shared" si="258"/>
        <v>1</v>
      </c>
      <c r="AC1386" s="70">
        <f t="shared" si="259"/>
        <v>3</v>
      </c>
      <c r="AD1386" s="67">
        <f t="shared" si="260"/>
        <v>44895.729166666664</v>
      </c>
      <c r="AE1386" s="67">
        <f>VLOOKUP(V1386,'Branch Wise Work Timelines'!C:G,3,FALSE)+AA1386</f>
        <v>44891.416666666664</v>
      </c>
      <c r="AF1386" s="67">
        <f>IF(V1386="Bangalore",VLOOKUP(V1386,'Branch Wise Work Timelines'!C:G,4,FALSE)+AA1386+1,IF(V1386="Mumbai",VLOOKUP(V1386,'Branch Wise Work Timelines'!C:G,4,FALSE)+AA1386+1,VLOOKUP(V1386,'Branch Wise Work Timelines'!C:G,4,FALSE)+AA1386))</f>
        <v>44892.104166666664</v>
      </c>
      <c r="AG1386" s="67">
        <f>WORKDAY.INTL(AA1386,1,11)+VLOOKUP(V1386,'Branch Wise Work Timelines'!C:G,3,FALSE)</f>
        <v>44893.416666666664</v>
      </c>
      <c r="AH1386" s="69" t="str">
        <f t="shared" si="261"/>
        <v>Met</v>
      </c>
      <c r="AI1386" s="69">
        <f t="shared" ca="1" si="262"/>
        <v>20373</v>
      </c>
      <c r="AJ1386" s="69" t="str">
        <f ca="1">IF(AI1386&lt;0,"0-12",IFERROR(VLOOKUP(AI1386,Breakup[],2,FALSE),"&gt;24"))</f>
        <v>&gt;24</v>
      </c>
      <c r="AK1386" s="69" t="str">
        <f>VLOOKUP(V1386,Master!B:D,3,FALSE)</f>
        <v>South</v>
      </c>
      <c r="AL1386" s="69" t="str">
        <f t="shared" si="263"/>
        <v>Bangalore</v>
      </c>
    </row>
    <row r="1387" spans="1:38">
      <c r="A1387" s="13" t="s">
        <v>3078</v>
      </c>
      <c r="B1387" s="54">
        <v>44700.739291585603</v>
      </c>
      <c r="C1387" s="13" t="s">
        <v>2595</v>
      </c>
      <c r="D1387" s="13">
        <v>806</v>
      </c>
      <c r="E1387" s="13" t="s">
        <v>3079</v>
      </c>
      <c r="F1387" s="13" t="s">
        <v>24</v>
      </c>
      <c r="G1387" s="14">
        <v>1653018132197</v>
      </c>
      <c r="H1387" s="55">
        <v>0.76061342592592596</v>
      </c>
      <c r="I1387" s="33">
        <v>44891.760613425897</v>
      </c>
      <c r="J1387" s="58">
        <v>44891</v>
      </c>
      <c r="K1387" s="13" t="s">
        <v>213</v>
      </c>
      <c r="L1387" s="13" t="s">
        <v>30</v>
      </c>
      <c r="M1387" s="13" t="s">
        <v>826</v>
      </c>
      <c r="N1387" s="13" t="s">
        <v>206</v>
      </c>
      <c r="O1387" s="33">
        <v>44891.743194444403</v>
      </c>
      <c r="P1387" s="58">
        <v>44891</v>
      </c>
      <c r="Q1387" s="33" t="s">
        <v>237</v>
      </c>
      <c r="R1387" s="14">
        <v>554</v>
      </c>
      <c r="S1387" s="13" t="s">
        <v>216</v>
      </c>
      <c r="T1387" s="13" t="s">
        <v>278</v>
      </c>
      <c r="U1387" s="33">
        <f t="shared" ca="1" si="252"/>
        <v>45744.56914039352</v>
      </c>
      <c r="V1387" s="13" t="str">
        <f t="shared" si="253"/>
        <v>Bangalore</v>
      </c>
      <c r="W1387" s="13" t="str">
        <f t="shared" si="254"/>
        <v>DOMI</v>
      </c>
      <c r="X1387" s="13">
        <f t="shared" si="255"/>
        <v>18</v>
      </c>
      <c r="Y1387" s="13" t="str">
        <f>IFERROR(VLOOKUP(C1387,ReceivingTeam[],2,FALSE),"HelpDesk")</f>
        <v>HelpDesk</v>
      </c>
      <c r="Z1387" s="67">
        <f t="shared" si="256"/>
        <v>44896.073113425897</v>
      </c>
      <c r="AA1387" s="68">
        <f t="shared" si="257"/>
        <v>44891</v>
      </c>
      <c r="AB1387" s="69" t="b">
        <f t="shared" si="258"/>
        <v>1</v>
      </c>
      <c r="AC1387" s="70">
        <f t="shared" si="259"/>
        <v>3</v>
      </c>
      <c r="AD1387" s="67">
        <f t="shared" si="260"/>
        <v>44896.073113425897</v>
      </c>
      <c r="AE1387" s="67">
        <f>VLOOKUP(V1387,'Branch Wise Work Timelines'!C:G,3,FALSE)+AA1387</f>
        <v>44891.416666666664</v>
      </c>
      <c r="AF1387" s="67">
        <f>IF(V1387="Bangalore",VLOOKUP(V1387,'Branch Wise Work Timelines'!C:G,4,FALSE)+AA1387+1,IF(V1387="Mumbai",VLOOKUP(V1387,'Branch Wise Work Timelines'!C:G,4,FALSE)+AA1387+1,VLOOKUP(V1387,'Branch Wise Work Timelines'!C:G,4,FALSE)+AA1387))</f>
        <v>44892.104166666664</v>
      </c>
      <c r="AG1387" s="67">
        <f>WORKDAY.INTL(AA1387,1,11)+VLOOKUP(V1387,'Branch Wise Work Timelines'!C:G,3,FALSE)</f>
        <v>44893.416666666664</v>
      </c>
      <c r="AH1387" s="69" t="str">
        <f t="shared" si="261"/>
        <v>Met</v>
      </c>
      <c r="AI1387" s="69">
        <f t="shared" ca="1" si="262"/>
        <v>20364</v>
      </c>
      <c r="AJ1387" s="69" t="str">
        <f ca="1">IF(AI1387&lt;0,"0-12",IFERROR(VLOOKUP(AI1387,Breakup[],2,FALSE),"&gt;24"))</f>
        <v>&gt;24</v>
      </c>
      <c r="AK1387" s="69" t="str">
        <f>VLOOKUP(V1387,Master!B:D,3,FALSE)</f>
        <v>South</v>
      </c>
      <c r="AL1387" s="69" t="str">
        <f t="shared" si="263"/>
        <v>Bangalore</v>
      </c>
    </row>
    <row r="1388" spans="1:38">
      <c r="A1388" s="13" t="s">
        <v>3080</v>
      </c>
      <c r="B1388" s="54">
        <v>44700.740067048602</v>
      </c>
      <c r="C1388" s="13" t="s">
        <v>2595</v>
      </c>
      <c r="D1388" s="13">
        <v>1658</v>
      </c>
      <c r="E1388" s="13" t="s">
        <v>3081</v>
      </c>
      <c r="F1388" s="13" t="s">
        <v>24</v>
      </c>
      <c r="G1388" s="14">
        <v>1653018132197</v>
      </c>
      <c r="H1388" s="55">
        <v>0.57729166666666698</v>
      </c>
      <c r="I1388" s="33">
        <v>44890.577291666697</v>
      </c>
      <c r="J1388" s="58">
        <v>44890</v>
      </c>
      <c r="K1388" s="13" t="s">
        <v>213</v>
      </c>
      <c r="L1388" s="13" t="s">
        <v>30</v>
      </c>
      <c r="M1388" s="13" t="s">
        <v>826</v>
      </c>
      <c r="N1388" s="13" t="s">
        <v>206</v>
      </c>
      <c r="O1388" s="33" t="s">
        <v>38</v>
      </c>
      <c r="P1388" s="58" t="s">
        <v>38</v>
      </c>
      <c r="Q1388" s="33" t="s">
        <v>207</v>
      </c>
      <c r="R1388" s="14" t="s">
        <v>38</v>
      </c>
      <c r="S1388" s="13" t="s">
        <v>216</v>
      </c>
      <c r="T1388" s="13" t="s">
        <v>278</v>
      </c>
      <c r="U1388" s="33">
        <f t="shared" ca="1" si="252"/>
        <v>45744.56914039352</v>
      </c>
      <c r="V1388" s="13" t="str">
        <f t="shared" si="253"/>
        <v>Bangalore</v>
      </c>
      <c r="W1388" s="13" t="str">
        <f t="shared" si="254"/>
        <v>DOMI</v>
      </c>
      <c r="X1388" s="13">
        <f t="shared" si="255"/>
        <v>13</v>
      </c>
      <c r="Y1388" s="13" t="str">
        <f>IFERROR(VLOOKUP(C1388,ReceivingTeam[],2,FALSE),"HelpDesk")</f>
        <v>HelpDesk</v>
      </c>
      <c r="Z1388" s="67">
        <f t="shared" si="256"/>
        <v>44893.889791666697</v>
      </c>
      <c r="AA1388" s="68">
        <f t="shared" si="257"/>
        <v>44890</v>
      </c>
      <c r="AB1388" s="69" t="b">
        <f t="shared" si="258"/>
        <v>1</v>
      </c>
      <c r="AC1388" s="70">
        <f t="shared" si="259"/>
        <v>3</v>
      </c>
      <c r="AD1388" s="67">
        <f t="shared" si="260"/>
        <v>44893.889791666697</v>
      </c>
      <c r="AE1388" s="67">
        <f>VLOOKUP(V1388,'Branch Wise Work Timelines'!C:G,3,FALSE)+AA1388</f>
        <v>44890.416666666664</v>
      </c>
      <c r="AF1388" s="67">
        <f>IF(V1388="Bangalore",VLOOKUP(V1388,'Branch Wise Work Timelines'!C:G,4,FALSE)+AA1388+1,IF(V1388="Mumbai",VLOOKUP(V1388,'Branch Wise Work Timelines'!C:G,4,FALSE)+AA1388+1,VLOOKUP(V1388,'Branch Wise Work Timelines'!C:G,4,FALSE)+AA1388))</f>
        <v>44891.104166666664</v>
      </c>
      <c r="AG1388" s="67">
        <f>WORKDAY.INTL(AA1388,1,11)+VLOOKUP(V1388,'Branch Wise Work Timelines'!C:G,3,FALSE)</f>
        <v>44891.416666666664</v>
      </c>
      <c r="AH1388" s="69" t="str">
        <f t="shared" ca="1" si="261"/>
        <v>Out of TAT</v>
      </c>
      <c r="AI1388" s="69">
        <f t="shared" ca="1" si="262"/>
        <v>20417</v>
      </c>
      <c r="AJ1388" s="69" t="str">
        <f ca="1">IF(AI1388&lt;0,"0-12",IFERROR(VLOOKUP(AI1388,Breakup[],2,FALSE),"&gt;24"))</f>
        <v>&gt;24</v>
      </c>
      <c r="AK1388" s="69" t="str">
        <f>VLOOKUP(V1388,Master!B:D,3,FALSE)</f>
        <v>South</v>
      </c>
      <c r="AL1388" s="69" t="str">
        <f t="shared" si="263"/>
        <v>Bangalore</v>
      </c>
    </row>
    <row r="1389" spans="1:38">
      <c r="A1389" s="13" t="s">
        <v>3082</v>
      </c>
      <c r="B1389" s="54">
        <v>44700.745779479199</v>
      </c>
      <c r="C1389" s="13" t="s">
        <v>2595</v>
      </c>
      <c r="D1389" s="13">
        <v>422</v>
      </c>
      <c r="E1389" s="13" t="s">
        <v>3083</v>
      </c>
      <c r="F1389" s="13" t="s">
        <v>24</v>
      </c>
      <c r="G1389" s="14">
        <v>1653018475367</v>
      </c>
      <c r="H1389" s="55">
        <v>0.92443287037037003</v>
      </c>
      <c r="I1389" s="33">
        <v>44890.924432870401</v>
      </c>
      <c r="J1389" s="58">
        <v>44890</v>
      </c>
      <c r="K1389" s="13" t="s">
        <v>213</v>
      </c>
      <c r="L1389" s="13" t="s">
        <v>30</v>
      </c>
      <c r="M1389" s="13" t="s">
        <v>826</v>
      </c>
      <c r="N1389" s="13" t="s">
        <v>206</v>
      </c>
      <c r="O1389" s="33" t="s">
        <v>38</v>
      </c>
      <c r="P1389" s="58" t="s">
        <v>38</v>
      </c>
      <c r="Q1389" s="33" t="s">
        <v>207</v>
      </c>
      <c r="R1389" s="14" t="s">
        <v>38</v>
      </c>
      <c r="S1389" s="13" t="s">
        <v>216</v>
      </c>
      <c r="T1389" s="13" t="s">
        <v>278</v>
      </c>
      <c r="U1389" s="33">
        <f t="shared" ca="1" si="252"/>
        <v>45744.56914039352</v>
      </c>
      <c r="V1389" s="13" t="str">
        <f t="shared" si="253"/>
        <v>Bangalore</v>
      </c>
      <c r="W1389" s="13" t="str">
        <f t="shared" si="254"/>
        <v>DOMI</v>
      </c>
      <c r="X1389" s="13">
        <f t="shared" si="255"/>
        <v>22</v>
      </c>
      <c r="Y1389" s="13" t="str">
        <f>IFERROR(VLOOKUP(C1389,ReceivingTeam[],2,FALSE),"HelpDesk")</f>
        <v>HelpDesk</v>
      </c>
      <c r="Z1389" s="67">
        <f t="shared" si="256"/>
        <v>44894.236932870401</v>
      </c>
      <c r="AA1389" s="68">
        <f t="shared" si="257"/>
        <v>44890</v>
      </c>
      <c r="AB1389" s="69" t="b">
        <f t="shared" si="258"/>
        <v>1</v>
      </c>
      <c r="AC1389" s="70">
        <f t="shared" si="259"/>
        <v>3</v>
      </c>
      <c r="AD1389" s="67">
        <f t="shared" si="260"/>
        <v>44894.236932870401</v>
      </c>
      <c r="AE1389" s="67">
        <f>VLOOKUP(V1389,'Branch Wise Work Timelines'!C:G,3,FALSE)+AA1389</f>
        <v>44890.416666666664</v>
      </c>
      <c r="AF1389" s="67">
        <f>IF(V1389="Bangalore",VLOOKUP(V1389,'Branch Wise Work Timelines'!C:G,4,FALSE)+AA1389+1,IF(V1389="Mumbai",VLOOKUP(V1389,'Branch Wise Work Timelines'!C:G,4,FALSE)+AA1389+1,VLOOKUP(V1389,'Branch Wise Work Timelines'!C:G,4,FALSE)+AA1389))</f>
        <v>44891.104166666664</v>
      </c>
      <c r="AG1389" s="67">
        <f>WORKDAY.INTL(AA1389,1,11)+VLOOKUP(V1389,'Branch Wise Work Timelines'!C:G,3,FALSE)</f>
        <v>44891.416666666664</v>
      </c>
      <c r="AH1389" s="69" t="str">
        <f t="shared" ca="1" si="261"/>
        <v>Out of TAT</v>
      </c>
      <c r="AI1389" s="69">
        <f t="shared" ca="1" si="262"/>
        <v>20408</v>
      </c>
      <c r="AJ1389" s="69" t="str">
        <f ca="1">IF(AI1389&lt;0,"0-12",IFERROR(VLOOKUP(AI1389,Breakup[],2,FALSE),"&gt;24"))</f>
        <v>&gt;24</v>
      </c>
      <c r="AK1389" s="69" t="str">
        <f>VLOOKUP(V1389,Master!B:D,3,FALSE)</f>
        <v>South</v>
      </c>
      <c r="AL1389" s="69" t="str">
        <f t="shared" si="263"/>
        <v>Bangalore</v>
      </c>
    </row>
    <row r="1390" spans="1:38">
      <c r="A1390" s="13" t="s">
        <v>3084</v>
      </c>
      <c r="B1390" s="54">
        <v>44700.7469089468</v>
      </c>
      <c r="C1390" s="13" t="s">
        <v>2595</v>
      </c>
      <c r="D1390" s="13">
        <v>245</v>
      </c>
      <c r="E1390" s="13" t="s">
        <v>3085</v>
      </c>
      <c r="F1390" s="13" t="s">
        <v>24</v>
      </c>
      <c r="G1390" s="14">
        <v>1653018475367</v>
      </c>
      <c r="H1390" s="55">
        <v>0.19059027777777801</v>
      </c>
      <c r="I1390" s="33">
        <v>44886.190590277802</v>
      </c>
      <c r="J1390" s="58">
        <v>44886</v>
      </c>
      <c r="K1390" s="13" t="s">
        <v>213</v>
      </c>
      <c r="L1390" s="13" t="s">
        <v>30</v>
      </c>
      <c r="M1390" s="13" t="s">
        <v>826</v>
      </c>
      <c r="N1390" s="13" t="s">
        <v>206</v>
      </c>
      <c r="O1390" s="33" t="s">
        <v>38</v>
      </c>
      <c r="P1390" s="58" t="s">
        <v>38</v>
      </c>
      <c r="Q1390" s="33" t="s">
        <v>207</v>
      </c>
      <c r="R1390" s="14" t="s">
        <v>38</v>
      </c>
      <c r="S1390" s="13" t="s">
        <v>216</v>
      </c>
      <c r="T1390" s="13" t="s">
        <v>278</v>
      </c>
      <c r="U1390" s="33">
        <f t="shared" ca="1" si="252"/>
        <v>45744.56914039352</v>
      </c>
      <c r="V1390" s="13" t="str">
        <f t="shared" si="253"/>
        <v>Bangalore</v>
      </c>
      <c r="W1390" s="13" t="str">
        <f t="shared" si="254"/>
        <v>DOMI</v>
      </c>
      <c r="X1390" s="13">
        <f t="shared" si="255"/>
        <v>4</v>
      </c>
      <c r="Y1390" s="13" t="str">
        <f>IFERROR(VLOOKUP(C1390,ReceivingTeam[],2,FALSE),"HelpDesk")</f>
        <v>HelpDesk</v>
      </c>
      <c r="Z1390" s="67">
        <f t="shared" si="256"/>
        <v>44889.729166666664</v>
      </c>
      <c r="AA1390" s="68">
        <f t="shared" si="257"/>
        <v>44886</v>
      </c>
      <c r="AB1390" s="69" t="b">
        <f t="shared" si="258"/>
        <v>1</v>
      </c>
      <c r="AC1390" s="70">
        <f t="shared" si="259"/>
        <v>3</v>
      </c>
      <c r="AD1390" s="67">
        <f t="shared" si="260"/>
        <v>44889.729166666664</v>
      </c>
      <c r="AE1390" s="67">
        <f>VLOOKUP(V1390,'Branch Wise Work Timelines'!C:G,3,FALSE)+AA1390</f>
        <v>44886.416666666664</v>
      </c>
      <c r="AF1390" s="67">
        <f>IF(V1390="Bangalore",VLOOKUP(V1390,'Branch Wise Work Timelines'!C:G,4,FALSE)+AA1390+1,IF(V1390="Mumbai",VLOOKUP(V1390,'Branch Wise Work Timelines'!C:G,4,FALSE)+AA1390+1,VLOOKUP(V1390,'Branch Wise Work Timelines'!C:G,4,FALSE)+AA1390))</f>
        <v>44887.104166666664</v>
      </c>
      <c r="AG1390" s="67">
        <f>WORKDAY.INTL(AA1390,1,11)+VLOOKUP(V1390,'Branch Wise Work Timelines'!C:G,3,FALSE)</f>
        <v>44887.416666666664</v>
      </c>
      <c r="AH1390" s="69" t="str">
        <f t="shared" ca="1" si="261"/>
        <v>Out of TAT</v>
      </c>
      <c r="AI1390" s="69">
        <f t="shared" ca="1" si="262"/>
        <v>20517</v>
      </c>
      <c r="AJ1390" s="69" t="str">
        <f ca="1">IF(AI1390&lt;0,"0-12",IFERROR(VLOOKUP(AI1390,Breakup[],2,FALSE),"&gt;24"))</f>
        <v>&gt;24</v>
      </c>
      <c r="AK1390" s="69" t="str">
        <f>VLOOKUP(V1390,Master!B:D,3,FALSE)</f>
        <v>South</v>
      </c>
      <c r="AL1390" s="69" t="str">
        <f t="shared" si="263"/>
        <v>Bangalore</v>
      </c>
    </row>
    <row r="1391" spans="1:38">
      <c r="A1391" s="13" t="s">
        <v>3086</v>
      </c>
      <c r="B1391" s="54">
        <v>44700.7475949074</v>
      </c>
      <c r="C1391" s="13" t="s">
        <v>2595</v>
      </c>
      <c r="D1391" s="13">
        <v>1522</v>
      </c>
      <c r="E1391" s="13" t="s">
        <v>3087</v>
      </c>
      <c r="F1391" s="13" t="s">
        <v>24</v>
      </c>
      <c r="G1391" s="14">
        <v>1653018475367</v>
      </c>
      <c r="H1391" s="55">
        <v>0.26837962962963002</v>
      </c>
      <c r="I1391" s="33">
        <v>44883.268379629597</v>
      </c>
      <c r="J1391" s="58">
        <v>44883</v>
      </c>
      <c r="K1391" s="13" t="s">
        <v>213</v>
      </c>
      <c r="L1391" s="13" t="s">
        <v>30</v>
      </c>
      <c r="M1391" s="13" t="s">
        <v>826</v>
      </c>
      <c r="N1391" s="13" t="s">
        <v>206</v>
      </c>
      <c r="O1391" s="33" t="s">
        <v>38</v>
      </c>
      <c r="P1391" s="58" t="s">
        <v>38</v>
      </c>
      <c r="Q1391" s="33" t="s">
        <v>207</v>
      </c>
      <c r="R1391" s="14" t="s">
        <v>38</v>
      </c>
      <c r="S1391" s="13" t="s">
        <v>216</v>
      </c>
      <c r="T1391" s="13" t="s">
        <v>278</v>
      </c>
      <c r="U1391" s="33">
        <f t="shared" ca="1" si="252"/>
        <v>45744.56914039352</v>
      </c>
      <c r="V1391" s="13" t="str">
        <f t="shared" si="253"/>
        <v>Bangalore</v>
      </c>
      <c r="W1391" s="13" t="str">
        <f t="shared" si="254"/>
        <v>DOMI</v>
      </c>
      <c r="X1391" s="13">
        <f t="shared" si="255"/>
        <v>6</v>
      </c>
      <c r="Y1391" s="13" t="str">
        <f>IFERROR(VLOOKUP(C1391,ReceivingTeam[],2,FALSE),"HelpDesk")</f>
        <v>HelpDesk</v>
      </c>
      <c r="Z1391" s="67">
        <f t="shared" si="256"/>
        <v>44886.729166666664</v>
      </c>
      <c r="AA1391" s="68">
        <f t="shared" si="257"/>
        <v>44883</v>
      </c>
      <c r="AB1391" s="69" t="b">
        <f t="shared" si="258"/>
        <v>1</v>
      </c>
      <c r="AC1391" s="70">
        <f t="shared" si="259"/>
        <v>3</v>
      </c>
      <c r="AD1391" s="67">
        <f t="shared" si="260"/>
        <v>44886.729166666664</v>
      </c>
      <c r="AE1391" s="67">
        <f>VLOOKUP(V1391,'Branch Wise Work Timelines'!C:G,3,FALSE)+AA1391</f>
        <v>44883.416666666664</v>
      </c>
      <c r="AF1391" s="67">
        <f>IF(V1391="Bangalore",VLOOKUP(V1391,'Branch Wise Work Timelines'!C:G,4,FALSE)+AA1391+1,IF(V1391="Mumbai",VLOOKUP(V1391,'Branch Wise Work Timelines'!C:G,4,FALSE)+AA1391+1,VLOOKUP(V1391,'Branch Wise Work Timelines'!C:G,4,FALSE)+AA1391))</f>
        <v>44884.104166666664</v>
      </c>
      <c r="AG1391" s="67">
        <f>WORKDAY.INTL(AA1391,1,11)+VLOOKUP(V1391,'Branch Wise Work Timelines'!C:G,3,FALSE)</f>
        <v>44884.416666666664</v>
      </c>
      <c r="AH1391" s="69" t="str">
        <f t="shared" ca="1" si="261"/>
        <v>Out of TAT</v>
      </c>
      <c r="AI1391" s="69">
        <f t="shared" ca="1" si="262"/>
        <v>20589</v>
      </c>
      <c r="AJ1391" s="69" t="str">
        <f ca="1">IF(AI1391&lt;0,"0-12",IFERROR(VLOOKUP(AI1391,Breakup[],2,FALSE),"&gt;24"))</f>
        <v>&gt;24</v>
      </c>
      <c r="AK1391" s="69" t="str">
        <f>VLOOKUP(V1391,Master!B:D,3,FALSE)</f>
        <v>South</v>
      </c>
      <c r="AL1391" s="69" t="str">
        <f t="shared" si="263"/>
        <v>Bangalore</v>
      </c>
    </row>
    <row r="1392" spans="1:38">
      <c r="A1392" s="13" t="s">
        <v>3088</v>
      </c>
      <c r="B1392" s="54">
        <v>44700.749072685197</v>
      </c>
      <c r="C1392" s="13" t="s">
        <v>2595</v>
      </c>
      <c r="D1392" s="13">
        <v>988</v>
      </c>
      <c r="E1392" s="13" t="s">
        <v>3089</v>
      </c>
      <c r="F1392" s="13" t="s">
        <v>24</v>
      </c>
      <c r="G1392" s="14">
        <v>1653018475367</v>
      </c>
      <c r="H1392" s="55">
        <v>0.67597222222222197</v>
      </c>
      <c r="I1392" s="33">
        <v>44885.675972222198</v>
      </c>
      <c r="J1392" s="58">
        <v>44885</v>
      </c>
      <c r="K1392" s="13" t="s">
        <v>213</v>
      </c>
      <c r="L1392" s="13" t="s">
        <v>30</v>
      </c>
      <c r="M1392" s="13" t="s">
        <v>826</v>
      </c>
      <c r="N1392" s="13" t="s">
        <v>206</v>
      </c>
      <c r="O1392" s="33" t="s">
        <v>38</v>
      </c>
      <c r="P1392" s="58" t="s">
        <v>38</v>
      </c>
      <c r="Q1392" s="33" t="s">
        <v>207</v>
      </c>
      <c r="R1392" s="14" t="s">
        <v>38</v>
      </c>
      <c r="S1392" s="13" t="s">
        <v>216</v>
      </c>
      <c r="T1392" s="13" t="s">
        <v>278</v>
      </c>
      <c r="U1392" s="33">
        <f t="shared" ca="1" si="252"/>
        <v>45744.56914039352</v>
      </c>
      <c r="V1392" s="13" t="str">
        <f t="shared" si="253"/>
        <v>Bangalore</v>
      </c>
      <c r="W1392" s="13" t="str">
        <f t="shared" si="254"/>
        <v>DOMI</v>
      </c>
      <c r="X1392" s="13">
        <f t="shared" si="255"/>
        <v>16</v>
      </c>
      <c r="Y1392" s="13" t="str">
        <f>IFERROR(VLOOKUP(C1392,ReceivingTeam[],2,FALSE),"HelpDesk")</f>
        <v>HelpDesk</v>
      </c>
      <c r="Z1392" s="67">
        <f t="shared" si="256"/>
        <v>44888.416666666664</v>
      </c>
      <c r="AA1392" s="68">
        <f t="shared" si="257"/>
        <v>44885</v>
      </c>
      <c r="AB1392" s="69" t="b">
        <f t="shared" si="258"/>
        <v>0</v>
      </c>
      <c r="AC1392" s="70">
        <f t="shared" si="259"/>
        <v>3</v>
      </c>
      <c r="AD1392" s="67">
        <f t="shared" si="260"/>
        <v>44888.416666666664</v>
      </c>
      <c r="AE1392" s="67">
        <f>VLOOKUP(V1392,'Branch Wise Work Timelines'!C:G,3,FALSE)+AA1392</f>
        <v>44885.416666666664</v>
      </c>
      <c r="AF1392" s="67">
        <f>IF(V1392="Bangalore",VLOOKUP(V1392,'Branch Wise Work Timelines'!C:G,4,FALSE)+AA1392+1,IF(V1392="Mumbai",VLOOKUP(V1392,'Branch Wise Work Timelines'!C:G,4,FALSE)+AA1392+1,VLOOKUP(V1392,'Branch Wise Work Timelines'!C:G,4,FALSE)+AA1392))</f>
        <v>44886.104166666664</v>
      </c>
      <c r="AG1392" s="67">
        <f>WORKDAY.INTL(AA1392,1,11)+VLOOKUP(V1392,'Branch Wise Work Timelines'!C:G,3,FALSE)</f>
        <v>44886.416666666664</v>
      </c>
      <c r="AH1392" s="69" t="str">
        <f t="shared" ca="1" si="261"/>
        <v>Out of TAT</v>
      </c>
      <c r="AI1392" s="69">
        <f t="shared" ca="1" si="262"/>
        <v>20548</v>
      </c>
      <c r="AJ1392" s="69" t="str">
        <f ca="1">IF(AI1392&lt;0,"0-12",IFERROR(VLOOKUP(AI1392,Breakup[],2,FALSE),"&gt;24"))</f>
        <v>&gt;24</v>
      </c>
      <c r="AK1392" s="69" t="str">
        <f>VLOOKUP(V1392,Master!B:D,3,FALSE)</f>
        <v>South</v>
      </c>
      <c r="AL1392" s="69" t="str">
        <f t="shared" si="263"/>
        <v>Bangalore</v>
      </c>
    </row>
    <row r="1393" spans="1:38">
      <c r="A1393" s="13" t="s">
        <v>3090</v>
      </c>
      <c r="B1393" s="54">
        <v>44695.655464386597</v>
      </c>
      <c r="C1393" s="13" t="s">
        <v>826</v>
      </c>
      <c r="D1393" s="13">
        <v>1370</v>
      </c>
      <c r="E1393" s="13" t="s">
        <v>3091</v>
      </c>
      <c r="F1393" s="13" t="s">
        <v>24</v>
      </c>
      <c r="G1393" s="14">
        <v>1653017369775</v>
      </c>
      <c r="H1393" s="55">
        <v>0.43292824074074099</v>
      </c>
      <c r="I1393" s="33">
        <v>44882.432928240698</v>
      </c>
      <c r="J1393" s="58">
        <v>44882</v>
      </c>
      <c r="K1393" s="13" t="s">
        <v>213</v>
      </c>
      <c r="L1393" s="13" t="s">
        <v>30</v>
      </c>
      <c r="M1393" s="13" t="s">
        <v>826</v>
      </c>
      <c r="N1393" s="13" t="s">
        <v>206</v>
      </c>
      <c r="O1393" s="33" t="s">
        <v>38</v>
      </c>
      <c r="P1393" s="58" t="s">
        <v>38</v>
      </c>
      <c r="Q1393" s="33" t="s">
        <v>207</v>
      </c>
      <c r="R1393" s="14" t="s">
        <v>38</v>
      </c>
      <c r="S1393" s="13" t="s">
        <v>216</v>
      </c>
      <c r="T1393" s="13" t="s">
        <v>278</v>
      </c>
      <c r="U1393" s="33">
        <f t="shared" ca="1" si="252"/>
        <v>45744.56914039352</v>
      </c>
      <c r="V1393" s="13" t="str">
        <f t="shared" si="253"/>
        <v>Bangalore</v>
      </c>
      <c r="W1393" s="13" t="str">
        <f t="shared" si="254"/>
        <v>DOMI</v>
      </c>
      <c r="X1393" s="13">
        <f t="shared" si="255"/>
        <v>10</v>
      </c>
      <c r="Y1393" s="13" t="str">
        <f>IFERROR(VLOOKUP(C1393,ReceivingTeam[],2,FALSE),"HelpDesk")</f>
        <v>HelpDesk</v>
      </c>
      <c r="Z1393" s="67">
        <f t="shared" si="256"/>
        <v>44885.745428240698</v>
      </c>
      <c r="AA1393" s="68">
        <f t="shared" si="257"/>
        <v>44882</v>
      </c>
      <c r="AB1393" s="69" t="b">
        <f t="shared" si="258"/>
        <v>1</v>
      </c>
      <c r="AC1393" s="70">
        <f t="shared" si="259"/>
        <v>3</v>
      </c>
      <c r="AD1393" s="67">
        <f t="shared" si="260"/>
        <v>44885.745428240698</v>
      </c>
      <c r="AE1393" s="67">
        <f>VLOOKUP(V1393,'Branch Wise Work Timelines'!C:G,3,FALSE)+AA1393</f>
        <v>44882.416666666664</v>
      </c>
      <c r="AF1393" s="67">
        <f>IF(V1393="Bangalore",VLOOKUP(V1393,'Branch Wise Work Timelines'!C:G,4,FALSE)+AA1393+1,IF(V1393="Mumbai",VLOOKUP(V1393,'Branch Wise Work Timelines'!C:G,4,FALSE)+AA1393+1,VLOOKUP(V1393,'Branch Wise Work Timelines'!C:G,4,FALSE)+AA1393))</f>
        <v>44883.104166666664</v>
      </c>
      <c r="AG1393" s="67">
        <f>WORKDAY.INTL(AA1393,1,11)+VLOOKUP(V1393,'Branch Wise Work Timelines'!C:G,3,FALSE)</f>
        <v>44883.416666666664</v>
      </c>
      <c r="AH1393" s="69" t="str">
        <f t="shared" ca="1" si="261"/>
        <v>Out of TAT</v>
      </c>
      <c r="AI1393" s="69">
        <f t="shared" ca="1" si="262"/>
        <v>20612</v>
      </c>
      <c r="AJ1393" s="69" t="str">
        <f ca="1">IF(AI1393&lt;0,"0-12",IFERROR(VLOOKUP(AI1393,Breakup[],2,FALSE),"&gt;24"))</f>
        <v>&gt;24</v>
      </c>
      <c r="AK1393" s="69" t="str">
        <f>VLOOKUP(V1393,Master!B:D,3,FALSE)</f>
        <v>South</v>
      </c>
      <c r="AL1393" s="69" t="str">
        <f t="shared" si="263"/>
        <v>Bangalore</v>
      </c>
    </row>
    <row r="1394" spans="1:38">
      <c r="A1394" s="13" t="s">
        <v>3092</v>
      </c>
      <c r="B1394" s="54">
        <v>44695.655768090299</v>
      </c>
      <c r="C1394" s="13" t="s">
        <v>826</v>
      </c>
      <c r="D1394" s="13">
        <v>1424</v>
      </c>
      <c r="E1394" s="13" t="s">
        <v>3093</v>
      </c>
      <c r="F1394" s="13" t="s">
        <v>24</v>
      </c>
      <c r="G1394" s="14">
        <v>1653017369775</v>
      </c>
      <c r="H1394" s="55">
        <v>0.52168981481481502</v>
      </c>
      <c r="I1394" s="33">
        <v>44881.521689814799</v>
      </c>
      <c r="J1394" s="58">
        <v>44881</v>
      </c>
      <c r="K1394" s="13" t="s">
        <v>213</v>
      </c>
      <c r="L1394" s="13" t="s">
        <v>30</v>
      </c>
      <c r="M1394" s="13" t="s">
        <v>826</v>
      </c>
      <c r="N1394" s="13" t="s">
        <v>206</v>
      </c>
      <c r="O1394" s="33" t="s">
        <v>38</v>
      </c>
      <c r="P1394" s="58" t="s">
        <v>38</v>
      </c>
      <c r="Q1394" s="33" t="s">
        <v>207</v>
      </c>
      <c r="R1394" s="14" t="s">
        <v>38</v>
      </c>
      <c r="S1394" s="13" t="s">
        <v>216</v>
      </c>
      <c r="T1394" s="13" t="s">
        <v>278</v>
      </c>
      <c r="U1394" s="33">
        <f t="shared" ca="1" si="252"/>
        <v>45744.56914039352</v>
      </c>
      <c r="V1394" s="13" t="str">
        <f t="shared" si="253"/>
        <v>Bangalore</v>
      </c>
      <c r="W1394" s="13" t="str">
        <f t="shared" si="254"/>
        <v>DOMI</v>
      </c>
      <c r="X1394" s="13">
        <f t="shared" si="255"/>
        <v>12</v>
      </c>
      <c r="Y1394" s="13" t="str">
        <f>IFERROR(VLOOKUP(C1394,ReceivingTeam[],2,FALSE),"HelpDesk")</f>
        <v>HelpDesk</v>
      </c>
      <c r="Z1394" s="67">
        <f t="shared" si="256"/>
        <v>44884.834189814799</v>
      </c>
      <c r="AA1394" s="68">
        <f t="shared" si="257"/>
        <v>44881</v>
      </c>
      <c r="AB1394" s="69" t="b">
        <f t="shared" si="258"/>
        <v>1</v>
      </c>
      <c r="AC1394" s="70">
        <f t="shared" si="259"/>
        <v>3</v>
      </c>
      <c r="AD1394" s="67">
        <f t="shared" si="260"/>
        <v>44884.834189814799</v>
      </c>
      <c r="AE1394" s="67">
        <f>VLOOKUP(V1394,'Branch Wise Work Timelines'!C:G,3,FALSE)+AA1394</f>
        <v>44881.416666666664</v>
      </c>
      <c r="AF1394" s="67">
        <f>IF(V1394="Bangalore",VLOOKUP(V1394,'Branch Wise Work Timelines'!C:G,4,FALSE)+AA1394+1,IF(V1394="Mumbai",VLOOKUP(V1394,'Branch Wise Work Timelines'!C:G,4,FALSE)+AA1394+1,VLOOKUP(V1394,'Branch Wise Work Timelines'!C:G,4,FALSE)+AA1394))</f>
        <v>44882.104166666664</v>
      </c>
      <c r="AG1394" s="67">
        <f>WORKDAY.INTL(AA1394,1,11)+VLOOKUP(V1394,'Branch Wise Work Timelines'!C:G,3,FALSE)</f>
        <v>44882.416666666664</v>
      </c>
      <c r="AH1394" s="69" t="str">
        <f t="shared" ca="1" si="261"/>
        <v>Out of TAT</v>
      </c>
      <c r="AI1394" s="69">
        <f t="shared" ca="1" si="262"/>
        <v>20634</v>
      </c>
      <c r="AJ1394" s="69" t="str">
        <f ca="1">IF(AI1394&lt;0,"0-12",IFERROR(VLOOKUP(AI1394,Breakup[],2,FALSE),"&gt;24"))</f>
        <v>&gt;24</v>
      </c>
      <c r="AK1394" s="69" t="str">
        <f>VLOOKUP(V1394,Master!B:D,3,FALSE)</f>
        <v>South</v>
      </c>
      <c r="AL1394" s="69" t="str">
        <f t="shared" si="263"/>
        <v>Bangalore</v>
      </c>
    </row>
    <row r="1395" spans="1:38">
      <c r="A1395" s="13" t="s">
        <v>3094</v>
      </c>
      <c r="B1395" s="54">
        <v>44695.658191701397</v>
      </c>
      <c r="C1395" s="13" t="s">
        <v>826</v>
      </c>
      <c r="D1395" s="13">
        <v>549</v>
      </c>
      <c r="E1395" s="13" t="s">
        <v>3095</v>
      </c>
      <c r="F1395" s="13" t="s">
        <v>24</v>
      </c>
      <c r="G1395" s="14">
        <v>1653017369775</v>
      </c>
      <c r="H1395" s="55">
        <v>0.96464120370370399</v>
      </c>
      <c r="I1395" s="33">
        <v>44886.964641203696</v>
      </c>
      <c r="J1395" s="58">
        <v>44886</v>
      </c>
      <c r="K1395" s="13" t="s">
        <v>213</v>
      </c>
      <c r="L1395" s="13" t="s">
        <v>30</v>
      </c>
      <c r="M1395" s="13" t="s">
        <v>826</v>
      </c>
      <c r="N1395" s="13" t="s">
        <v>206</v>
      </c>
      <c r="O1395" s="33" t="s">
        <v>38</v>
      </c>
      <c r="P1395" s="58" t="s">
        <v>38</v>
      </c>
      <c r="Q1395" s="33" t="s">
        <v>207</v>
      </c>
      <c r="R1395" s="14" t="s">
        <v>38</v>
      </c>
      <c r="S1395" s="13" t="s">
        <v>216</v>
      </c>
      <c r="T1395" s="13" t="s">
        <v>278</v>
      </c>
      <c r="U1395" s="33">
        <f t="shared" ca="1" si="252"/>
        <v>45744.56914039352</v>
      </c>
      <c r="V1395" s="13" t="str">
        <f t="shared" si="253"/>
        <v>Bangalore</v>
      </c>
      <c r="W1395" s="13" t="str">
        <f t="shared" si="254"/>
        <v>DOMI</v>
      </c>
      <c r="X1395" s="13">
        <f t="shared" si="255"/>
        <v>23</v>
      </c>
      <c r="Y1395" s="13" t="str">
        <f>IFERROR(VLOOKUP(C1395,ReceivingTeam[],2,FALSE),"HelpDesk")</f>
        <v>HelpDesk</v>
      </c>
      <c r="Z1395" s="67">
        <f t="shared" si="256"/>
        <v>44890.277141203696</v>
      </c>
      <c r="AA1395" s="68">
        <f t="shared" si="257"/>
        <v>44886</v>
      </c>
      <c r="AB1395" s="69" t="b">
        <f t="shared" si="258"/>
        <v>1</v>
      </c>
      <c r="AC1395" s="70">
        <f t="shared" si="259"/>
        <v>3</v>
      </c>
      <c r="AD1395" s="67">
        <f t="shared" si="260"/>
        <v>44890.277141203696</v>
      </c>
      <c r="AE1395" s="67">
        <f>VLOOKUP(V1395,'Branch Wise Work Timelines'!C:G,3,FALSE)+AA1395</f>
        <v>44886.416666666664</v>
      </c>
      <c r="AF1395" s="67">
        <f>IF(V1395="Bangalore",VLOOKUP(V1395,'Branch Wise Work Timelines'!C:G,4,FALSE)+AA1395+1,IF(V1395="Mumbai",VLOOKUP(V1395,'Branch Wise Work Timelines'!C:G,4,FALSE)+AA1395+1,VLOOKUP(V1395,'Branch Wise Work Timelines'!C:G,4,FALSE)+AA1395))</f>
        <v>44887.104166666664</v>
      </c>
      <c r="AG1395" s="67">
        <f>WORKDAY.INTL(AA1395,1,11)+VLOOKUP(V1395,'Branch Wise Work Timelines'!C:G,3,FALSE)</f>
        <v>44887.416666666664</v>
      </c>
      <c r="AH1395" s="69" t="str">
        <f t="shared" ca="1" si="261"/>
        <v>Out of TAT</v>
      </c>
      <c r="AI1395" s="69">
        <f t="shared" ca="1" si="262"/>
        <v>20504</v>
      </c>
      <c r="AJ1395" s="69" t="str">
        <f ca="1">IF(AI1395&lt;0,"0-12",IFERROR(VLOOKUP(AI1395,Breakup[],2,FALSE),"&gt;24"))</f>
        <v>&gt;24</v>
      </c>
      <c r="AK1395" s="69" t="str">
        <f>VLOOKUP(V1395,Master!B:D,3,FALSE)</f>
        <v>South</v>
      </c>
      <c r="AL1395" s="69" t="str">
        <f t="shared" si="263"/>
        <v>Bangalore</v>
      </c>
    </row>
    <row r="1396" spans="1:38">
      <c r="A1396" s="13" t="s">
        <v>3096</v>
      </c>
      <c r="B1396" s="54">
        <v>44695.658486226901</v>
      </c>
      <c r="C1396" s="13" t="s">
        <v>826</v>
      </c>
      <c r="D1396" s="13">
        <v>1650</v>
      </c>
      <c r="E1396" s="13" t="s">
        <v>3097</v>
      </c>
      <c r="F1396" s="13" t="s">
        <v>24</v>
      </c>
      <c r="G1396" s="14">
        <v>1653017369775</v>
      </c>
      <c r="H1396" s="55">
        <v>0.34274305555555601</v>
      </c>
      <c r="I1396" s="33">
        <v>44889.342743055597</v>
      </c>
      <c r="J1396" s="58">
        <v>44889</v>
      </c>
      <c r="K1396" s="13" t="s">
        <v>213</v>
      </c>
      <c r="L1396" s="13" t="s">
        <v>30</v>
      </c>
      <c r="M1396" s="13" t="s">
        <v>826</v>
      </c>
      <c r="N1396" s="13" t="s">
        <v>206</v>
      </c>
      <c r="O1396" s="33" t="s">
        <v>38</v>
      </c>
      <c r="P1396" s="58" t="s">
        <v>38</v>
      </c>
      <c r="Q1396" s="33" t="s">
        <v>207</v>
      </c>
      <c r="R1396" s="14" t="s">
        <v>38</v>
      </c>
      <c r="S1396" s="13" t="s">
        <v>216</v>
      </c>
      <c r="T1396" s="13" t="s">
        <v>278</v>
      </c>
      <c r="U1396" s="33">
        <f t="shared" ca="1" si="252"/>
        <v>45744.56914039352</v>
      </c>
      <c r="V1396" s="13" t="str">
        <f t="shared" si="253"/>
        <v>Bangalore</v>
      </c>
      <c r="W1396" s="13" t="str">
        <f t="shared" si="254"/>
        <v>DOMI</v>
      </c>
      <c r="X1396" s="13">
        <f t="shared" si="255"/>
        <v>8</v>
      </c>
      <c r="Y1396" s="13" t="str">
        <f>IFERROR(VLOOKUP(C1396,ReceivingTeam[],2,FALSE),"HelpDesk")</f>
        <v>HelpDesk</v>
      </c>
      <c r="Z1396" s="67">
        <f t="shared" si="256"/>
        <v>44892.729166666664</v>
      </c>
      <c r="AA1396" s="68">
        <f t="shared" si="257"/>
        <v>44889</v>
      </c>
      <c r="AB1396" s="69" t="b">
        <f t="shared" si="258"/>
        <v>1</v>
      </c>
      <c r="AC1396" s="70">
        <f t="shared" si="259"/>
        <v>3</v>
      </c>
      <c r="AD1396" s="67">
        <f t="shared" si="260"/>
        <v>44892.729166666664</v>
      </c>
      <c r="AE1396" s="67">
        <f>VLOOKUP(V1396,'Branch Wise Work Timelines'!C:G,3,FALSE)+AA1396</f>
        <v>44889.416666666664</v>
      </c>
      <c r="AF1396" s="67">
        <f>IF(V1396="Bangalore",VLOOKUP(V1396,'Branch Wise Work Timelines'!C:G,4,FALSE)+AA1396+1,IF(V1396="Mumbai",VLOOKUP(V1396,'Branch Wise Work Timelines'!C:G,4,FALSE)+AA1396+1,VLOOKUP(V1396,'Branch Wise Work Timelines'!C:G,4,FALSE)+AA1396))</f>
        <v>44890.104166666664</v>
      </c>
      <c r="AG1396" s="67">
        <f>WORKDAY.INTL(AA1396,1,11)+VLOOKUP(V1396,'Branch Wise Work Timelines'!C:G,3,FALSE)</f>
        <v>44890.416666666664</v>
      </c>
      <c r="AH1396" s="69" t="str">
        <f t="shared" ca="1" si="261"/>
        <v>Out of TAT</v>
      </c>
      <c r="AI1396" s="69">
        <f t="shared" ca="1" si="262"/>
        <v>20445</v>
      </c>
      <c r="AJ1396" s="69" t="str">
        <f ca="1">IF(AI1396&lt;0,"0-12",IFERROR(VLOOKUP(AI1396,Breakup[],2,FALSE),"&gt;24"))</f>
        <v>&gt;24</v>
      </c>
      <c r="AK1396" s="69" t="str">
        <f>VLOOKUP(V1396,Master!B:D,3,FALSE)</f>
        <v>South</v>
      </c>
      <c r="AL1396" s="69" t="str">
        <f t="shared" si="263"/>
        <v>Bangalore</v>
      </c>
    </row>
    <row r="1397" spans="1:38">
      <c r="A1397" s="13" t="s">
        <v>3098</v>
      </c>
      <c r="B1397" s="54">
        <v>44695.659726967599</v>
      </c>
      <c r="C1397" s="13" t="s">
        <v>826</v>
      </c>
      <c r="D1397" s="13">
        <v>138</v>
      </c>
      <c r="E1397" s="13" t="s">
        <v>3099</v>
      </c>
      <c r="F1397" s="13" t="s">
        <v>24</v>
      </c>
      <c r="G1397" s="14">
        <v>1653017369775</v>
      </c>
      <c r="H1397" s="55">
        <v>0.86734953703703699</v>
      </c>
      <c r="I1397" s="33">
        <v>44884.867349537002</v>
      </c>
      <c r="J1397" s="58">
        <v>44884</v>
      </c>
      <c r="K1397" s="13" t="s">
        <v>213</v>
      </c>
      <c r="L1397" s="13" t="s">
        <v>30</v>
      </c>
      <c r="M1397" s="13" t="s">
        <v>826</v>
      </c>
      <c r="N1397" s="13" t="s">
        <v>206</v>
      </c>
      <c r="O1397" s="33" t="s">
        <v>38</v>
      </c>
      <c r="P1397" s="58" t="s">
        <v>38</v>
      </c>
      <c r="Q1397" s="33" t="s">
        <v>207</v>
      </c>
      <c r="R1397" s="14" t="s">
        <v>38</v>
      </c>
      <c r="S1397" s="13" t="s">
        <v>216</v>
      </c>
      <c r="T1397" s="13" t="s">
        <v>278</v>
      </c>
      <c r="U1397" s="33">
        <f t="shared" ca="1" si="252"/>
        <v>45744.56914039352</v>
      </c>
      <c r="V1397" s="13" t="str">
        <f t="shared" si="253"/>
        <v>Bangalore</v>
      </c>
      <c r="W1397" s="13" t="str">
        <f t="shared" si="254"/>
        <v>DOMI</v>
      </c>
      <c r="X1397" s="13">
        <f t="shared" si="255"/>
        <v>20</v>
      </c>
      <c r="Y1397" s="13" t="str">
        <f>IFERROR(VLOOKUP(C1397,ReceivingTeam[],2,FALSE),"HelpDesk")</f>
        <v>HelpDesk</v>
      </c>
      <c r="Z1397" s="67">
        <f t="shared" si="256"/>
        <v>44889.179849537002</v>
      </c>
      <c r="AA1397" s="68">
        <f t="shared" si="257"/>
        <v>44884</v>
      </c>
      <c r="AB1397" s="69" t="b">
        <f t="shared" si="258"/>
        <v>1</v>
      </c>
      <c r="AC1397" s="70">
        <f t="shared" si="259"/>
        <v>3</v>
      </c>
      <c r="AD1397" s="67">
        <f t="shared" si="260"/>
        <v>44889.179849537002</v>
      </c>
      <c r="AE1397" s="67">
        <f>VLOOKUP(V1397,'Branch Wise Work Timelines'!C:G,3,FALSE)+AA1397</f>
        <v>44884.416666666664</v>
      </c>
      <c r="AF1397" s="67">
        <f>IF(V1397="Bangalore",VLOOKUP(V1397,'Branch Wise Work Timelines'!C:G,4,FALSE)+AA1397+1,IF(V1397="Mumbai",VLOOKUP(V1397,'Branch Wise Work Timelines'!C:G,4,FALSE)+AA1397+1,VLOOKUP(V1397,'Branch Wise Work Timelines'!C:G,4,FALSE)+AA1397))</f>
        <v>44885.104166666664</v>
      </c>
      <c r="AG1397" s="67">
        <f>WORKDAY.INTL(AA1397,1,11)+VLOOKUP(V1397,'Branch Wise Work Timelines'!C:G,3,FALSE)</f>
        <v>44886.416666666664</v>
      </c>
      <c r="AH1397" s="69" t="str">
        <f t="shared" ca="1" si="261"/>
        <v>Out of TAT</v>
      </c>
      <c r="AI1397" s="69">
        <f t="shared" ca="1" si="262"/>
        <v>20530</v>
      </c>
      <c r="AJ1397" s="69" t="str">
        <f ca="1">IF(AI1397&lt;0,"0-12",IFERROR(VLOOKUP(AI1397,Breakup[],2,FALSE),"&gt;24"))</f>
        <v>&gt;24</v>
      </c>
      <c r="AK1397" s="69" t="str">
        <f>VLOOKUP(V1397,Master!B:D,3,FALSE)</f>
        <v>South</v>
      </c>
      <c r="AL1397" s="69" t="str">
        <f t="shared" si="263"/>
        <v>Bangalore</v>
      </c>
    </row>
    <row r="1398" spans="1:38">
      <c r="A1398" s="13" t="s">
        <v>3100</v>
      </c>
      <c r="B1398" s="54">
        <v>44695.661667743101</v>
      </c>
      <c r="C1398" s="13" t="s">
        <v>826</v>
      </c>
      <c r="D1398" s="13">
        <v>1433</v>
      </c>
      <c r="E1398" s="13" t="s">
        <v>3101</v>
      </c>
      <c r="F1398" s="13" t="s">
        <v>24</v>
      </c>
      <c r="G1398" s="14">
        <v>1653017369775</v>
      </c>
      <c r="H1398" s="55">
        <v>0.43611111111111101</v>
      </c>
      <c r="I1398" s="33">
        <v>44888.436111111099</v>
      </c>
      <c r="J1398" s="58">
        <v>44888</v>
      </c>
      <c r="K1398" s="13" t="s">
        <v>213</v>
      </c>
      <c r="L1398" s="13" t="s">
        <v>30</v>
      </c>
      <c r="M1398" s="13" t="s">
        <v>826</v>
      </c>
      <c r="N1398" s="13" t="s">
        <v>206</v>
      </c>
      <c r="O1398" s="33" t="s">
        <v>38</v>
      </c>
      <c r="P1398" s="58" t="s">
        <v>38</v>
      </c>
      <c r="Q1398" s="33" t="s">
        <v>207</v>
      </c>
      <c r="R1398" s="14" t="s">
        <v>38</v>
      </c>
      <c r="S1398" s="13" t="s">
        <v>216</v>
      </c>
      <c r="T1398" s="13" t="s">
        <v>278</v>
      </c>
      <c r="U1398" s="33">
        <f t="shared" ca="1" si="252"/>
        <v>45744.56914039352</v>
      </c>
      <c r="V1398" s="13" t="str">
        <f t="shared" si="253"/>
        <v>Bangalore</v>
      </c>
      <c r="W1398" s="13" t="str">
        <f t="shared" si="254"/>
        <v>DOMI</v>
      </c>
      <c r="X1398" s="13">
        <f t="shared" si="255"/>
        <v>10</v>
      </c>
      <c r="Y1398" s="13" t="str">
        <f>IFERROR(VLOOKUP(C1398,ReceivingTeam[],2,FALSE),"HelpDesk")</f>
        <v>HelpDesk</v>
      </c>
      <c r="Z1398" s="67">
        <f t="shared" si="256"/>
        <v>44891.748611111099</v>
      </c>
      <c r="AA1398" s="68">
        <f t="shared" si="257"/>
        <v>44888</v>
      </c>
      <c r="AB1398" s="69" t="b">
        <f t="shared" si="258"/>
        <v>1</v>
      </c>
      <c r="AC1398" s="70">
        <f t="shared" si="259"/>
        <v>3</v>
      </c>
      <c r="AD1398" s="67">
        <f t="shared" si="260"/>
        <v>44891.748611111099</v>
      </c>
      <c r="AE1398" s="67">
        <f>VLOOKUP(V1398,'Branch Wise Work Timelines'!C:G,3,FALSE)+AA1398</f>
        <v>44888.416666666664</v>
      </c>
      <c r="AF1398" s="67">
        <f>IF(V1398="Bangalore",VLOOKUP(V1398,'Branch Wise Work Timelines'!C:G,4,FALSE)+AA1398+1,IF(V1398="Mumbai",VLOOKUP(V1398,'Branch Wise Work Timelines'!C:G,4,FALSE)+AA1398+1,VLOOKUP(V1398,'Branch Wise Work Timelines'!C:G,4,FALSE)+AA1398))</f>
        <v>44889.104166666664</v>
      </c>
      <c r="AG1398" s="67">
        <f>WORKDAY.INTL(AA1398,1,11)+VLOOKUP(V1398,'Branch Wise Work Timelines'!C:G,3,FALSE)</f>
        <v>44889.416666666664</v>
      </c>
      <c r="AH1398" s="69" t="str">
        <f t="shared" ca="1" si="261"/>
        <v>Out of TAT</v>
      </c>
      <c r="AI1398" s="69">
        <f t="shared" ca="1" si="262"/>
        <v>20468</v>
      </c>
      <c r="AJ1398" s="69" t="str">
        <f ca="1">IF(AI1398&lt;0,"0-12",IFERROR(VLOOKUP(AI1398,Breakup[],2,FALSE),"&gt;24"))</f>
        <v>&gt;24</v>
      </c>
      <c r="AK1398" s="69" t="str">
        <f>VLOOKUP(V1398,Master!B:D,3,FALSE)</f>
        <v>South</v>
      </c>
      <c r="AL1398" s="69" t="str">
        <f t="shared" si="263"/>
        <v>Bangalore</v>
      </c>
    </row>
    <row r="1399" spans="1:38">
      <c r="A1399" s="13" t="s">
        <v>3102</v>
      </c>
      <c r="B1399" s="54">
        <v>44695.662377430599</v>
      </c>
      <c r="C1399" s="13" t="s">
        <v>826</v>
      </c>
      <c r="D1399" s="13">
        <v>90</v>
      </c>
      <c r="E1399" s="13" t="s">
        <v>3103</v>
      </c>
      <c r="F1399" s="13" t="s">
        <v>24</v>
      </c>
      <c r="G1399" s="14">
        <v>1653017369775</v>
      </c>
      <c r="H1399" s="55">
        <v>0.37858796296296299</v>
      </c>
      <c r="I1399" s="33">
        <v>44889.378587963001</v>
      </c>
      <c r="J1399" s="58">
        <v>44889</v>
      </c>
      <c r="K1399" s="13" t="s">
        <v>213</v>
      </c>
      <c r="L1399" s="13" t="s">
        <v>30</v>
      </c>
      <c r="M1399" s="13" t="s">
        <v>826</v>
      </c>
      <c r="N1399" s="13" t="s">
        <v>206</v>
      </c>
      <c r="O1399" s="33" t="s">
        <v>38</v>
      </c>
      <c r="P1399" s="58" t="s">
        <v>38</v>
      </c>
      <c r="Q1399" s="33" t="s">
        <v>207</v>
      </c>
      <c r="R1399" s="14" t="s">
        <v>38</v>
      </c>
      <c r="S1399" s="13" t="s">
        <v>216</v>
      </c>
      <c r="T1399" s="13" t="s">
        <v>278</v>
      </c>
      <c r="U1399" s="33">
        <f t="shared" ca="1" si="252"/>
        <v>45744.56914039352</v>
      </c>
      <c r="V1399" s="13" t="str">
        <f t="shared" si="253"/>
        <v>Bangalore</v>
      </c>
      <c r="W1399" s="13" t="str">
        <f t="shared" si="254"/>
        <v>DOMI</v>
      </c>
      <c r="X1399" s="13">
        <f t="shared" si="255"/>
        <v>9</v>
      </c>
      <c r="Y1399" s="13" t="str">
        <f>IFERROR(VLOOKUP(C1399,ReceivingTeam[],2,FALSE),"HelpDesk")</f>
        <v>HelpDesk</v>
      </c>
      <c r="Z1399" s="67">
        <f t="shared" si="256"/>
        <v>44892.729166666664</v>
      </c>
      <c r="AA1399" s="68">
        <f t="shared" si="257"/>
        <v>44889</v>
      </c>
      <c r="AB1399" s="69" t="b">
        <f t="shared" si="258"/>
        <v>1</v>
      </c>
      <c r="AC1399" s="70">
        <f t="shared" si="259"/>
        <v>3</v>
      </c>
      <c r="AD1399" s="67">
        <f t="shared" si="260"/>
        <v>44892.729166666664</v>
      </c>
      <c r="AE1399" s="67">
        <f>VLOOKUP(V1399,'Branch Wise Work Timelines'!C:G,3,FALSE)+AA1399</f>
        <v>44889.416666666664</v>
      </c>
      <c r="AF1399" s="67">
        <f>IF(V1399="Bangalore",VLOOKUP(V1399,'Branch Wise Work Timelines'!C:G,4,FALSE)+AA1399+1,IF(V1399="Mumbai",VLOOKUP(V1399,'Branch Wise Work Timelines'!C:G,4,FALSE)+AA1399+1,VLOOKUP(V1399,'Branch Wise Work Timelines'!C:G,4,FALSE)+AA1399))</f>
        <v>44890.104166666664</v>
      </c>
      <c r="AG1399" s="67">
        <f>WORKDAY.INTL(AA1399,1,11)+VLOOKUP(V1399,'Branch Wise Work Timelines'!C:G,3,FALSE)</f>
        <v>44890.416666666664</v>
      </c>
      <c r="AH1399" s="69" t="str">
        <f t="shared" ca="1" si="261"/>
        <v>Out of TAT</v>
      </c>
      <c r="AI1399" s="69">
        <f t="shared" ca="1" si="262"/>
        <v>20445</v>
      </c>
      <c r="AJ1399" s="69" t="str">
        <f ca="1">IF(AI1399&lt;0,"0-12",IFERROR(VLOOKUP(AI1399,Breakup[],2,FALSE),"&gt;24"))</f>
        <v>&gt;24</v>
      </c>
      <c r="AK1399" s="69" t="str">
        <f>VLOOKUP(V1399,Master!B:D,3,FALSE)</f>
        <v>South</v>
      </c>
      <c r="AL1399" s="69" t="str">
        <f t="shared" si="263"/>
        <v>Bangalore</v>
      </c>
    </row>
    <row r="1400" spans="1:38">
      <c r="A1400" s="13" t="s">
        <v>3104</v>
      </c>
      <c r="B1400" s="54">
        <v>44695.662947025499</v>
      </c>
      <c r="C1400" s="13" t="s">
        <v>826</v>
      </c>
      <c r="D1400" s="13">
        <v>208</v>
      </c>
      <c r="E1400" s="13" t="s">
        <v>3105</v>
      </c>
      <c r="F1400" s="13" t="s">
        <v>24</v>
      </c>
      <c r="G1400" s="14">
        <v>1653017369775</v>
      </c>
      <c r="H1400" s="55">
        <v>0.29741898148148099</v>
      </c>
      <c r="I1400" s="33">
        <v>44887.2974189815</v>
      </c>
      <c r="J1400" s="58">
        <v>44887</v>
      </c>
      <c r="K1400" s="13" t="s">
        <v>213</v>
      </c>
      <c r="L1400" s="13" t="s">
        <v>30</v>
      </c>
      <c r="M1400" s="13" t="s">
        <v>826</v>
      </c>
      <c r="N1400" s="13" t="s">
        <v>206</v>
      </c>
      <c r="O1400" s="33" t="s">
        <v>38</v>
      </c>
      <c r="P1400" s="58" t="s">
        <v>38</v>
      </c>
      <c r="Q1400" s="33" t="s">
        <v>207</v>
      </c>
      <c r="R1400" s="14" t="s">
        <v>38</v>
      </c>
      <c r="S1400" s="13" t="s">
        <v>216</v>
      </c>
      <c r="T1400" s="13" t="s">
        <v>278</v>
      </c>
      <c r="U1400" s="33">
        <f t="shared" ca="1" si="252"/>
        <v>45744.56914039352</v>
      </c>
      <c r="V1400" s="13" t="str">
        <f t="shared" si="253"/>
        <v>Bangalore</v>
      </c>
      <c r="W1400" s="13" t="str">
        <f t="shared" si="254"/>
        <v>DOMI</v>
      </c>
      <c r="X1400" s="13">
        <f t="shared" si="255"/>
        <v>7</v>
      </c>
      <c r="Y1400" s="13" t="str">
        <f>IFERROR(VLOOKUP(C1400,ReceivingTeam[],2,FALSE),"HelpDesk")</f>
        <v>HelpDesk</v>
      </c>
      <c r="Z1400" s="67">
        <f t="shared" si="256"/>
        <v>44890.729166666664</v>
      </c>
      <c r="AA1400" s="68">
        <f t="shared" si="257"/>
        <v>44887</v>
      </c>
      <c r="AB1400" s="69" t="b">
        <f t="shared" si="258"/>
        <v>1</v>
      </c>
      <c r="AC1400" s="70">
        <f t="shared" si="259"/>
        <v>3</v>
      </c>
      <c r="AD1400" s="67">
        <f t="shared" si="260"/>
        <v>44890.729166666664</v>
      </c>
      <c r="AE1400" s="67">
        <f>VLOOKUP(V1400,'Branch Wise Work Timelines'!C:G,3,FALSE)+AA1400</f>
        <v>44887.416666666664</v>
      </c>
      <c r="AF1400" s="67">
        <f>IF(V1400="Bangalore",VLOOKUP(V1400,'Branch Wise Work Timelines'!C:G,4,FALSE)+AA1400+1,IF(V1400="Mumbai",VLOOKUP(V1400,'Branch Wise Work Timelines'!C:G,4,FALSE)+AA1400+1,VLOOKUP(V1400,'Branch Wise Work Timelines'!C:G,4,FALSE)+AA1400))</f>
        <v>44888.104166666664</v>
      </c>
      <c r="AG1400" s="67">
        <f>WORKDAY.INTL(AA1400,1,11)+VLOOKUP(V1400,'Branch Wise Work Timelines'!C:G,3,FALSE)</f>
        <v>44888.416666666664</v>
      </c>
      <c r="AH1400" s="69" t="str">
        <f t="shared" ca="1" si="261"/>
        <v>Out of TAT</v>
      </c>
      <c r="AI1400" s="69">
        <f t="shared" ca="1" si="262"/>
        <v>20493</v>
      </c>
      <c r="AJ1400" s="69" t="str">
        <f ca="1">IF(AI1400&lt;0,"0-12",IFERROR(VLOOKUP(AI1400,Breakup[],2,FALSE),"&gt;24"))</f>
        <v>&gt;24</v>
      </c>
      <c r="AK1400" s="69" t="str">
        <f>VLOOKUP(V1400,Master!B:D,3,FALSE)</f>
        <v>South</v>
      </c>
      <c r="AL1400" s="69" t="str">
        <f t="shared" si="263"/>
        <v>Bangalore</v>
      </c>
    </row>
    <row r="1401" spans="1:38">
      <c r="A1401" s="13" t="s">
        <v>3106</v>
      </c>
      <c r="B1401" s="54">
        <v>44695.666420370399</v>
      </c>
      <c r="C1401" s="13" t="s">
        <v>826</v>
      </c>
      <c r="D1401" s="13">
        <v>1107</v>
      </c>
      <c r="E1401" s="13" t="s">
        <v>3107</v>
      </c>
      <c r="F1401" s="13" t="s">
        <v>24</v>
      </c>
      <c r="G1401" s="14">
        <v>1653017369775</v>
      </c>
      <c r="H1401" s="55">
        <v>0.31193287037036999</v>
      </c>
      <c r="I1401" s="33">
        <v>44883.311932870398</v>
      </c>
      <c r="J1401" s="58">
        <v>44883</v>
      </c>
      <c r="K1401" s="13" t="s">
        <v>213</v>
      </c>
      <c r="L1401" s="13" t="s">
        <v>30</v>
      </c>
      <c r="M1401" s="13" t="s">
        <v>826</v>
      </c>
      <c r="N1401" s="13" t="s">
        <v>206</v>
      </c>
      <c r="O1401" s="33" t="s">
        <v>38</v>
      </c>
      <c r="P1401" s="58" t="s">
        <v>38</v>
      </c>
      <c r="Q1401" s="33" t="s">
        <v>207</v>
      </c>
      <c r="R1401" s="14" t="s">
        <v>38</v>
      </c>
      <c r="S1401" s="13" t="s">
        <v>216</v>
      </c>
      <c r="T1401" s="13" t="s">
        <v>278</v>
      </c>
      <c r="U1401" s="33">
        <f t="shared" ca="1" si="252"/>
        <v>45744.56914039352</v>
      </c>
      <c r="V1401" s="13" t="str">
        <f t="shared" si="253"/>
        <v>Bangalore</v>
      </c>
      <c r="W1401" s="13" t="str">
        <f t="shared" si="254"/>
        <v>DOMI</v>
      </c>
      <c r="X1401" s="13">
        <f t="shared" si="255"/>
        <v>7</v>
      </c>
      <c r="Y1401" s="13" t="str">
        <f>IFERROR(VLOOKUP(C1401,ReceivingTeam[],2,FALSE),"HelpDesk")</f>
        <v>HelpDesk</v>
      </c>
      <c r="Z1401" s="67">
        <f t="shared" si="256"/>
        <v>44886.729166666664</v>
      </c>
      <c r="AA1401" s="68">
        <f t="shared" si="257"/>
        <v>44883</v>
      </c>
      <c r="AB1401" s="69" t="b">
        <f t="shared" si="258"/>
        <v>1</v>
      </c>
      <c r="AC1401" s="70">
        <f t="shared" si="259"/>
        <v>3</v>
      </c>
      <c r="AD1401" s="67">
        <f t="shared" si="260"/>
        <v>44886.729166666664</v>
      </c>
      <c r="AE1401" s="67">
        <f>VLOOKUP(V1401,'Branch Wise Work Timelines'!C:G,3,FALSE)+AA1401</f>
        <v>44883.416666666664</v>
      </c>
      <c r="AF1401" s="67">
        <f>IF(V1401="Bangalore",VLOOKUP(V1401,'Branch Wise Work Timelines'!C:G,4,FALSE)+AA1401+1,IF(V1401="Mumbai",VLOOKUP(V1401,'Branch Wise Work Timelines'!C:G,4,FALSE)+AA1401+1,VLOOKUP(V1401,'Branch Wise Work Timelines'!C:G,4,FALSE)+AA1401))</f>
        <v>44884.104166666664</v>
      </c>
      <c r="AG1401" s="67">
        <f>WORKDAY.INTL(AA1401,1,11)+VLOOKUP(V1401,'Branch Wise Work Timelines'!C:G,3,FALSE)</f>
        <v>44884.416666666664</v>
      </c>
      <c r="AH1401" s="69" t="str">
        <f t="shared" ca="1" si="261"/>
        <v>Out of TAT</v>
      </c>
      <c r="AI1401" s="69">
        <f t="shared" ca="1" si="262"/>
        <v>20589</v>
      </c>
      <c r="AJ1401" s="69" t="str">
        <f ca="1">IF(AI1401&lt;0,"0-12",IFERROR(VLOOKUP(AI1401,Breakup[],2,FALSE),"&gt;24"))</f>
        <v>&gt;24</v>
      </c>
      <c r="AK1401" s="69" t="str">
        <f>VLOOKUP(V1401,Master!B:D,3,FALSE)</f>
        <v>South</v>
      </c>
      <c r="AL1401" s="69" t="str">
        <f t="shared" si="263"/>
        <v>Bangalore</v>
      </c>
    </row>
    <row r="1402" spans="1:38">
      <c r="A1402" s="13" t="s">
        <v>3108</v>
      </c>
      <c r="B1402" s="54">
        <v>44695.666735648098</v>
      </c>
      <c r="C1402" s="13" t="s">
        <v>826</v>
      </c>
      <c r="D1402" s="13">
        <v>624</v>
      </c>
      <c r="E1402" s="13" t="s">
        <v>3109</v>
      </c>
      <c r="F1402" s="13" t="s">
        <v>24</v>
      </c>
      <c r="G1402" s="14">
        <v>1653017369775</v>
      </c>
      <c r="H1402" s="55">
        <v>0.94400462962963005</v>
      </c>
      <c r="I1402" s="33">
        <v>44889.9440046296</v>
      </c>
      <c r="J1402" s="58">
        <v>44889</v>
      </c>
      <c r="K1402" s="13" t="s">
        <v>213</v>
      </c>
      <c r="L1402" s="13" t="s">
        <v>30</v>
      </c>
      <c r="M1402" s="13" t="s">
        <v>826</v>
      </c>
      <c r="N1402" s="13" t="s">
        <v>206</v>
      </c>
      <c r="O1402" s="33" t="s">
        <v>38</v>
      </c>
      <c r="P1402" s="58" t="s">
        <v>38</v>
      </c>
      <c r="Q1402" s="33" t="s">
        <v>207</v>
      </c>
      <c r="R1402" s="14" t="s">
        <v>38</v>
      </c>
      <c r="S1402" s="13" t="s">
        <v>216</v>
      </c>
      <c r="T1402" s="13" t="s">
        <v>278</v>
      </c>
      <c r="U1402" s="33">
        <f t="shared" ca="1" si="252"/>
        <v>45744.56914039352</v>
      </c>
      <c r="V1402" s="13" t="str">
        <f t="shared" si="253"/>
        <v>Bangalore</v>
      </c>
      <c r="W1402" s="13" t="str">
        <f t="shared" si="254"/>
        <v>DOMI</v>
      </c>
      <c r="X1402" s="13">
        <f t="shared" si="255"/>
        <v>22</v>
      </c>
      <c r="Y1402" s="13" t="str">
        <f>IFERROR(VLOOKUP(C1402,ReceivingTeam[],2,FALSE),"HelpDesk")</f>
        <v>HelpDesk</v>
      </c>
      <c r="Z1402" s="67">
        <f t="shared" si="256"/>
        <v>44893.2565046296</v>
      </c>
      <c r="AA1402" s="68">
        <f t="shared" si="257"/>
        <v>44889</v>
      </c>
      <c r="AB1402" s="69" t="b">
        <f t="shared" si="258"/>
        <v>1</v>
      </c>
      <c r="AC1402" s="70">
        <f t="shared" si="259"/>
        <v>3</v>
      </c>
      <c r="AD1402" s="67">
        <f t="shared" si="260"/>
        <v>44893.2565046296</v>
      </c>
      <c r="AE1402" s="67">
        <f>VLOOKUP(V1402,'Branch Wise Work Timelines'!C:G,3,FALSE)+AA1402</f>
        <v>44889.416666666664</v>
      </c>
      <c r="AF1402" s="67">
        <f>IF(V1402="Bangalore",VLOOKUP(V1402,'Branch Wise Work Timelines'!C:G,4,FALSE)+AA1402+1,IF(V1402="Mumbai",VLOOKUP(V1402,'Branch Wise Work Timelines'!C:G,4,FALSE)+AA1402+1,VLOOKUP(V1402,'Branch Wise Work Timelines'!C:G,4,FALSE)+AA1402))</f>
        <v>44890.104166666664</v>
      </c>
      <c r="AG1402" s="67">
        <f>WORKDAY.INTL(AA1402,1,11)+VLOOKUP(V1402,'Branch Wise Work Timelines'!C:G,3,FALSE)</f>
        <v>44890.416666666664</v>
      </c>
      <c r="AH1402" s="69" t="str">
        <f t="shared" ca="1" si="261"/>
        <v>Out of TAT</v>
      </c>
      <c r="AI1402" s="69">
        <f t="shared" ca="1" si="262"/>
        <v>20432</v>
      </c>
      <c r="AJ1402" s="69" t="str">
        <f ca="1">IF(AI1402&lt;0,"0-12",IFERROR(VLOOKUP(AI1402,Breakup[],2,FALSE),"&gt;24"))</f>
        <v>&gt;24</v>
      </c>
      <c r="AK1402" s="69" t="str">
        <f>VLOOKUP(V1402,Master!B:D,3,FALSE)</f>
        <v>South</v>
      </c>
      <c r="AL1402" s="69" t="str">
        <f t="shared" si="263"/>
        <v>Bangalore</v>
      </c>
    </row>
    <row r="1403" spans="1:38">
      <c r="A1403" s="13" t="s">
        <v>3110</v>
      </c>
      <c r="B1403" s="54">
        <v>44695.6677506134</v>
      </c>
      <c r="C1403" s="13" t="s">
        <v>826</v>
      </c>
      <c r="D1403" s="13">
        <v>491</v>
      </c>
      <c r="E1403" s="13" t="s">
        <v>3111</v>
      </c>
      <c r="F1403" s="13" t="s">
        <v>24</v>
      </c>
      <c r="G1403" s="14">
        <v>1653018132197</v>
      </c>
      <c r="H1403" s="55">
        <v>0.27104166666666701</v>
      </c>
      <c r="I1403" s="33">
        <v>44890.271041666703</v>
      </c>
      <c r="J1403" s="58">
        <v>44890</v>
      </c>
      <c r="K1403" s="13" t="s">
        <v>213</v>
      </c>
      <c r="L1403" s="13" t="s">
        <v>30</v>
      </c>
      <c r="M1403" s="13" t="s">
        <v>826</v>
      </c>
      <c r="N1403" s="13" t="s">
        <v>206</v>
      </c>
      <c r="O1403" s="33" t="s">
        <v>38</v>
      </c>
      <c r="P1403" s="58" t="s">
        <v>38</v>
      </c>
      <c r="Q1403" s="33" t="s">
        <v>207</v>
      </c>
      <c r="R1403" s="14" t="s">
        <v>38</v>
      </c>
      <c r="S1403" s="13" t="s">
        <v>216</v>
      </c>
      <c r="T1403" s="13" t="s">
        <v>278</v>
      </c>
      <c r="U1403" s="33">
        <f t="shared" ca="1" si="252"/>
        <v>45744.56914039352</v>
      </c>
      <c r="V1403" s="13" t="str">
        <f t="shared" si="253"/>
        <v>Bangalore</v>
      </c>
      <c r="W1403" s="13" t="str">
        <f t="shared" si="254"/>
        <v>DOMI</v>
      </c>
      <c r="X1403" s="13">
        <f t="shared" si="255"/>
        <v>6</v>
      </c>
      <c r="Y1403" s="13" t="str">
        <f>IFERROR(VLOOKUP(C1403,ReceivingTeam[],2,FALSE),"HelpDesk")</f>
        <v>HelpDesk</v>
      </c>
      <c r="Z1403" s="67">
        <f t="shared" si="256"/>
        <v>44893.729166666664</v>
      </c>
      <c r="AA1403" s="68">
        <f t="shared" si="257"/>
        <v>44890</v>
      </c>
      <c r="AB1403" s="69" t="b">
        <f t="shared" si="258"/>
        <v>1</v>
      </c>
      <c r="AC1403" s="70">
        <f t="shared" si="259"/>
        <v>3</v>
      </c>
      <c r="AD1403" s="67">
        <f t="shared" si="260"/>
        <v>44893.729166666664</v>
      </c>
      <c r="AE1403" s="67">
        <f>VLOOKUP(V1403,'Branch Wise Work Timelines'!C:G,3,FALSE)+AA1403</f>
        <v>44890.416666666664</v>
      </c>
      <c r="AF1403" s="67">
        <f>IF(V1403="Bangalore",VLOOKUP(V1403,'Branch Wise Work Timelines'!C:G,4,FALSE)+AA1403+1,IF(V1403="Mumbai",VLOOKUP(V1403,'Branch Wise Work Timelines'!C:G,4,FALSE)+AA1403+1,VLOOKUP(V1403,'Branch Wise Work Timelines'!C:G,4,FALSE)+AA1403))</f>
        <v>44891.104166666664</v>
      </c>
      <c r="AG1403" s="67">
        <f>WORKDAY.INTL(AA1403,1,11)+VLOOKUP(V1403,'Branch Wise Work Timelines'!C:G,3,FALSE)</f>
        <v>44891.416666666664</v>
      </c>
      <c r="AH1403" s="69" t="str">
        <f t="shared" ca="1" si="261"/>
        <v>Out of TAT</v>
      </c>
      <c r="AI1403" s="69">
        <f t="shared" ca="1" si="262"/>
        <v>20421</v>
      </c>
      <c r="AJ1403" s="69" t="str">
        <f ca="1">IF(AI1403&lt;0,"0-12",IFERROR(VLOOKUP(AI1403,Breakup[],2,FALSE),"&gt;24"))</f>
        <v>&gt;24</v>
      </c>
      <c r="AK1403" s="69" t="str">
        <f>VLOOKUP(V1403,Master!B:D,3,FALSE)</f>
        <v>South</v>
      </c>
      <c r="AL1403" s="69" t="str">
        <f t="shared" si="263"/>
        <v>Bangalore</v>
      </c>
    </row>
    <row r="1404" spans="1:38">
      <c r="A1404" s="13" t="s">
        <v>3112</v>
      </c>
      <c r="B1404" s="54">
        <v>44695.668383101904</v>
      </c>
      <c r="C1404" s="13" t="s">
        <v>826</v>
      </c>
      <c r="D1404" s="13">
        <v>1010</v>
      </c>
      <c r="E1404" s="13" t="s">
        <v>3113</v>
      </c>
      <c r="F1404" s="13" t="s">
        <v>24</v>
      </c>
      <c r="G1404" s="14">
        <v>1653017369775</v>
      </c>
      <c r="H1404" s="55">
        <v>4.2696759259259302E-2</v>
      </c>
      <c r="I1404" s="33">
        <v>44889.042696759301</v>
      </c>
      <c r="J1404" s="58">
        <v>44889</v>
      </c>
      <c r="K1404" s="13" t="s">
        <v>213</v>
      </c>
      <c r="L1404" s="13" t="s">
        <v>30</v>
      </c>
      <c r="M1404" s="13" t="s">
        <v>826</v>
      </c>
      <c r="N1404" s="13" t="s">
        <v>206</v>
      </c>
      <c r="O1404" s="33" t="s">
        <v>38</v>
      </c>
      <c r="P1404" s="58" t="s">
        <v>38</v>
      </c>
      <c r="Q1404" s="33" t="s">
        <v>207</v>
      </c>
      <c r="R1404" s="14" t="s">
        <v>38</v>
      </c>
      <c r="S1404" s="13" t="s">
        <v>216</v>
      </c>
      <c r="T1404" s="13" t="s">
        <v>278</v>
      </c>
      <c r="U1404" s="33">
        <f t="shared" ca="1" si="252"/>
        <v>45744.56914039352</v>
      </c>
      <c r="V1404" s="13" t="str">
        <f t="shared" si="253"/>
        <v>Bangalore</v>
      </c>
      <c r="W1404" s="13" t="str">
        <f t="shared" si="254"/>
        <v>DOMI</v>
      </c>
      <c r="X1404" s="13">
        <f t="shared" si="255"/>
        <v>1</v>
      </c>
      <c r="Y1404" s="13" t="str">
        <f>IFERROR(VLOOKUP(C1404,ReceivingTeam[],2,FALSE),"HelpDesk")</f>
        <v>HelpDesk</v>
      </c>
      <c r="Z1404" s="67">
        <f t="shared" si="256"/>
        <v>44892.729166666664</v>
      </c>
      <c r="AA1404" s="68">
        <f t="shared" si="257"/>
        <v>44889</v>
      </c>
      <c r="AB1404" s="69" t="b">
        <f t="shared" si="258"/>
        <v>1</v>
      </c>
      <c r="AC1404" s="70">
        <f t="shared" si="259"/>
        <v>3</v>
      </c>
      <c r="AD1404" s="67">
        <f t="shared" si="260"/>
        <v>44892.729166666664</v>
      </c>
      <c r="AE1404" s="67">
        <f>VLOOKUP(V1404,'Branch Wise Work Timelines'!C:G,3,FALSE)+AA1404</f>
        <v>44889.416666666664</v>
      </c>
      <c r="AF1404" s="67">
        <f>IF(V1404="Bangalore",VLOOKUP(V1404,'Branch Wise Work Timelines'!C:G,4,FALSE)+AA1404+1,IF(V1404="Mumbai",VLOOKUP(V1404,'Branch Wise Work Timelines'!C:G,4,FALSE)+AA1404+1,VLOOKUP(V1404,'Branch Wise Work Timelines'!C:G,4,FALSE)+AA1404))</f>
        <v>44890.104166666664</v>
      </c>
      <c r="AG1404" s="67">
        <f>WORKDAY.INTL(AA1404,1,11)+VLOOKUP(V1404,'Branch Wise Work Timelines'!C:G,3,FALSE)</f>
        <v>44890.416666666664</v>
      </c>
      <c r="AH1404" s="69" t="str">
        <f t="shared" ca="1" si="261"/>
        <v>Out of TAT</v>
      </c>
      <c r="AI1404" s="69">
        <f t="shared" ca="1" si="262"/>
        <v>20445</v>
      </c>
      <c r="AJ1404" s="69" t="str">
        <f ca="1">IF(AI1404&lt;0,"0-12",IFERROR(VLOOKUP(AI1404,Breakup[],2,FALSE),"&gt;24"))</f>
        <v>&gt;24</v>
      </c>
      <c r="AK1404" s="69" t="str">
        <f>VLOOKUP(V1404,Master!B:D,3,FALSE)</f>
        <v>South</v>
      </c>
      <c r="AL1404" s="69" t="str">
        <f t="shared" si="263"/>
        <v>Bangalore</v>
      </c>
    </row>
    <row r="1405" spans="1:38">
      <c r="A1405" s="13" t="s">
        <v>3114</v>
      </c>
      <c r="B1405" s="54">
        <v>44695.668971330997</v>
      </c>
      <c r="C1405" s="13" t="s">
        <v>826</v>
      </c>
      <c r="D1405" s="13">
        <v>831</v>
      </c>
      <c r="E1405" s="13" t="s">
        <v>3115</v>
      </c>
      <c r="F1405" s="13" t="s">
        <v>24</v>
      </c>
      <c r="G1405" s="14">
        <v>1653017369775</v>
      </c>
      <c r="H1405" s="55">
        <v>0.82006944444444396</v>
      </c>
      <c r="I1405" s="33">
        <v>44881.820069444402</v>
      </c>
      <c r="J1405" s="58">
        <v>44881</v>
      </c>
      <c r="K1405" s="13" t="s">
        <v>213</v>
      </c>
      <c r="L1405" s="13" t="s">
        <v>30</v>
      </c>
      <c r="M1405" s="13" t="s">
        <v>826</v>
      </c>
      <c r="N1405" s="13" t="s">
        <v>206</v>
      </c>
      <c r="O1405" s="33" t="s">
        <v>38</v>
      </c>
      <c r="P1405" s="58" t="s">
        <v>38</v>
      </c>
      <c r="Q1405" s="33" t="s">
        <v>207</v>
      </c>
      <c r="R1405" s="14" t="s">
        <v>38</v>
      </c>
      <c r="S1405" s="13" t="s">
        <v>216</v>
      </c>
      <c r="T1405" s="13" t="s">
        <v>278</v>
      </c>
      <c r="U1405" s="33">
        <f t="shared" ca="1" si="252"/>
        <v>45744.56914039352</v>
      </c>
      <c r="V1405" s="13" t="str">
        <f t="shared" si="253"/>
        <v>Bangalore</v>
      </c>
      <c r="W1405" s="13" t="str">
        <f t="shared" si="254"/>
        <v>DOMI</v>
      </c>
      <c r="X1405" s="13">
        <f t="shared" si="255"/>
        <v>19</v>
      </c>
      <c r="Y1405" s="13" t="str">
        <f>IFERROR(VLOOKUP(C1405,ReceivingTeam[],2,FALSE),"HelpDesk")</f>
        <v>HelpDesk</v>
      </c>
      <c r="Z1405" s="67">
        <f t="shared" si="256"/>
        <v>44885.132569444402</v>
      </c>
      <c r="AA1405" s="68">
        <f t="shared" si="257"/>
        <v>44881</v>
      </c>
      <c r="AB1405" s="69" t="b">
        <f t="shared" si="258"/>
        <v>1</v>
      </c>
      <c r="AC1405" s="70">
        <f t="shared" si="259"/>
        <v>3</v>
      </c>
      <c r="AD1405" s="67">
        <f t="shared" si="260"/>
        <v>44885.132569444402</v>
      </c>
      <c r="AE1405" s="67">
        <f>VLOOKUP(V1405,'Branch Wise Work Timelines'!C:G,3,FALSE)+AA1405</f>
        <v>44881.416666666664</v>
      </c>
      <c r="AF1405" s="67">
        <f>IF(V1405="Bangalore",VLOOKUP(V1405,'Branch Wise Work Timelines'!C:G,4,FALSE)+AA1405+1,IF(V1405="Mumbai",VLOOKUP(V1405,'Branch Wise Work Timelines'!C:G,4,FALSE)+AA1405+1,VLOOKUP(V1405,'Branch Wise Work Timelines'!C:G,4,FALSE)+AA1405))</f>
        <v>44882.104166666664</v>
      </c>
      <c r="AG1405" s="67">
        <f>WORKDAY.INTL(AA1405,1,11)+VLOOKUP(V1405,'Branch Wise Work Timelines'!C:G,3,FALSE)</f>
        <v>44882.416666666664</v>
      </c>
      <c r="AH1405" s="69" t="str">
        <f t="shared" ca="1" si="261"/>
        <v>Out of TAT</v>
      </c>
      <c r="AI1405" s="69">
        <f t="shared" ca="1" si="262"/>
        <v>20627</v>
      </c>
      <c r="AJ1405" s="69" t="str">
        <f ca="1">IF(AI1405&lt;0,"0-12",IFERROR(VLOOKUP(AI1405,Breakup[],2,FALSE),"&gt;24"))</f>
        <v>&gt;24</v>
      </c>
      <c r="AK1405" s="69" t="str">
        <f>VLOOKUP(V1405,Master!B:D,3,FALSE)</f>
        <v>South</v>
      </c>
      <c r="AL1405" s="69" t="str">
        <f t="shared" si="263"/>
        <v>Bangalore</v>
      </c>
    </row>
    <row r="1406" spans="1:38">
      <c r="A1406" s="13" t="s">
        <v>3116</v>
      </c>
      <c r="B1406" s="54">
        <v>44695.669375729201</v>
      </c>
      <c r="C1406" s="13" t="s">
        <v>826</v>
      </c>
      <c r="D1406" s="13">
        <v>735</v>
      </c>
      <c r="E1406" s="13" t="s">
        <v>3117</v>
      </c>
      <c r="F1406" s="13" t="s">
        <v>24</v>
      </c>
      <c r="G1406" s="14">
        <v>1653017369775</v>
      </c>
      <c r="H1406" s="55">
        <v>0.94168981481481495</v>
      </c>
      <c r="I1406" s="33">
        <v>44883.941689814797</v>
      </c>
      <c r="J1406" s="58">
        <v>44883</v>
      </c>
      <c r="K1406" s="13" t="s">
        <v>213</v>
      </c>
      <c r="L1406" s="13" t="s">
        <v>30</v>
      </c>
      <c r="M1406" s="13" t="s">
        <v>826</v>
      </c>
      <c r="N1406" s="13" t="s">
        <v>206</v>
      </c>
      <c r="O1406" s="33" t="s">
        <v>38</v>
      </c>
      <c r="P1406" s="58" t="s">
        <v>38</v>
      </c>
      <c r="Q1406" s="33" t="s">
        <v>207</v>
      </c>
      <c r="R1406" s="14" t="s">
        <v>38</v>
      </c>
      <c r="S1406" s="13" t="s">
        <v>216</v>
      </c>
      <c r="T1406" s="13" t="s">
        <v>278</v>
      </c>
      <c r="U1406" s="33">
        <f t="shared" ca="1" si="252"/>
        <v>45744.56914039352</v>
      </c>
      <c r="V1406" s="13" t="str">
        <f t="shared" si="253"/>
        <v>Bangalore</v>
      </c>
      <c r="W1406" s="13" t="str">
        <f t="shared" si="254"/>
        <v>DOMI</v>
      </c>
      <c r="X1406" s="13">
        <f t="shared" si="255"/>
        <v>22</v>
      </c>
      <c r="Y1406" s="13" t="str">
        <f>IFERROR(VLOOKUP(C1406,ReceivingTeam[],2,FALSE),"HelpDesk")</f>
        <v>HelpDesk</v>
      </c>
      <c r="Z1406" s="67">
        <f t="shared" si="256"/>
        <v>44887.254189814797</v>
      </c>
      <c r="AA1406" s="68">
        <f t="shared" si="257"/>
        <v>44883</v>
      </c>
      <c r="AB1406" s="69" t="b">
        <f t="shared" si="258"/>
        <v>1</v>
      </c>
      <c r="AC1406" s="70">
        <f t="shared" si="259"/>
        <v>3</v>
      </c>
      <c r="AD1406" s="67">
        <f t="shared" si="260"/>
        <v>44887.254189814797</v>
      </c>
      <c r="AE1406" s="67">
        <f>VLOOKUP(V1406,'Branch Wise Work Timelines'!C:G,3,FALSE)+AA1406</f>
        <v>44883.416666666664</v>
      </c>
      <c r="AF1406" s="67">
        <f>IF(V1406="Bangalore",VLOOKUP(V1406,'Branch Wise Work Timelines'!C:G,4,FALSE)+AA1406+1,IF(V1406="Mumbai",VLOOKUP(V1406,'Branch Wise Work Timelines'!C:G,4,FALSE)+AA1406+1,VLOOKUP(V1406,'Branch Wise Work Timelines'!C:G,4,FALSE)+AA1406))</f>
        <v>44884.104166666664</v>
      </c>
      <c r="AG1406" s="67">
        <f>WORKDAY.INTL(AA1406,1,11)+VLOOKUP(V1406,'Branch Wise Work Timelines'!C:G,3,FALSE)</f>
        <v>44884.416666666664</v>
      </c>
      <c r="AH1406" s="69" t="str">
        <f t="shared" ca="1" si="261"/>
        <v>Out of TAT</v>
      </c>
      <c r="AI1406" s="69">
        <f t="shared" ca="1" si="262"/>
        <v>20576</v>
      </c>
      <c r="AJ1406" s="69" t="str">
        <f ca="1">IF(AI1406&lt;0,"0-12",IFERROR(VLOOKUP(AI1406,Breakup[],2,FALSE),"&gt;24"))</f>
        <v>&gt;24</v>
      </c>
      <c r="AK1406" s="69" t="str">
        <f>VLOOKUP(V1406,Master!B:D,3,FALSE)</f>
        <v>South</v>
      </c>
      <c r="AL1406" s="69" t="str">
        <f t="shared" si="263"/>
        <v>Bangalore</v>
      </c>
    </row>
    <row r="1407" spans="1:38">
      <c r="A1407" s="13" t="s">
        <v>3118</v>
      </c>
      <c r="B1407" s="54">
        <v>44695.669756249998</v>
      </c>
      <c r="C1407" s="13" t="s">
        <v>826</v>
      </c>
      <c r="D1407" s="13">
        <v>1366</v>
      </c>
      <c r="E1407" s="13" t="s">
        <v>3119</v>
      </c>
      <c r="F1407" s="13" t="s">
        <v>24</v>
      </c>
      <c r="G1407" s="14">
        <v>1653017369775</v>
      </c>
      <c r="H1407" s="55">
        <v>0.57511574074074101</v>
      </c>
      <c r="I1407" s="33">
        <v>44882.575115740699</v>
      </c>
      <c r="J1407" s="58">
        <v>44882</v>
      </c>
      <c r="K1407" s="13" t="s">
        <v>213</v>
      </c>
      <c r="L1407" s="13" t="s">
        <v>30</v>
      </c>
      <c r="M1407" s="13" t="s">
        <v>826</v>
      </c>
      <c r="N1407" s="13" t="s">
        <v>206</v>
      </c>
      <c r="O1407" s="33" t="s">
        <v>38</v>
      </c>
      <c r="P1407" s="58" t="s">
        <v>38</v>
      </c>
      <c r="Q1407" s="33" t="s">
        <v>207</v>
      </c>
      <c r="R1407" s="14" t="s">
        <v>38</v>
      </c>
      <c r="S1407" s="13" t="s">
        <v>216</v>
      </c>
      <c r="T1407" s="13" t="s">
        <v>278</v>
      </c>
      <c r="U1407" s="33">
        <f t="shared" ca="1" si="252"/>
        <v>45744.56914039352</v>
      </c>
      <c r="V1407" s="13" t="str">
        <f t="shared" si="253"/>
        <v>Bangalore</v>
      </c>
      <c r="W1407" s="13" t="str">
        <f t="shared" si="254"/>
        <v>DOMI</v>
      </c>
      <c r="X1407" s="13">
        <f t="shared" si="255"/>
        <v>13</v>
      </c>
      <c r="Y1407" s="13" t="str">
        <f>IFERROR(VLOOKUP(C1407,ReceivingTeam[],2,FALSE),"HelpDesk")</f>
        <v>HelpDesk</v>
      </c>
      <c r="Z1407" s="67">
        <f t="shared" si="256"/>
        <v>44885.887615740699</v>
      </c>
      <c r="AA1407" s="68">
        <f t="shared" si="257"/>
        <v>44882</v>
      </c>
      <c r="AB1407" s="69" t="b">
        <f t="shared" si="258"/>
        <v>1</v>
      </c>
      <c r="AC1407" s="70">
        <f t="shared" si="259"/>
        <v>3</v>
      </c>
      <c r="AD1407" s="67">
        <f t="shared" si="260"/>
        <v>44885.887615740699</v>
      </c>
      <c r="AE1407" s="67">
        <f>VLOOKUP(V1407,'Branch Wise Work Timelines'!C:G,3,FALSE)+AA1407</f>
        <v>44882.416666666664</v>
      </c>
      <c r="AF1407" s="67">
        <f>IF(V1407="Bangalore",VLOOKUP(V1407,'Branch Wise Work Timelines'!C:G,4,FALSE)+AA1407+1,IF(V1407="Mumbai",VLOOKUP(V1407,'Branch Wise Work Timelines'!C:G,4,FALSE)+AA1407+1,VLOOKUP(V1407,'Branch Wise Work Timelines'!C:G,4,FALSE)+AA1407))</f>
        <v>44883.104166666664</v>
      </c>
      <c r="AG1407" s="67">
        <f>WORKDAY.INTL(AA1407,1,11)+VLOOKUP(V1407,'Branch Wise Work Timelines'!C:G,3,FALSE)</f>
        <v>44883.416666666664</v>
      </c>
      <c r="AH1407" s="69" t="str">
        <f t="shared" ca="1" si="261"/>
        <v>Out of TAT</v>
      </c>
      <c r="AI1407" s="69">
        <f t="shared" ca="1" si="262"/>
        <v>20609</v>
      </c>
      <c r="AJ1407" s="69" t="str">
        <f ca="1">IF(AI1407&lt;0,"0-12",IFERROR(VLOOKUP(AI1407,Breakup[],2,FALSE),"&gt;24"))</f>
        <v>&gt;24</v>
      </c>
      <c r="AK1407" s="69" t="str">
        <f>VLOOKUP(V1407,Master!B:D,3,FALSE)</f>
        <v>South</v>
      </c>
      <c r="AL1407" s="69" t="str">
        <f t="shared" si="263"/>
        <v>Bangalore</v>
      </c>
    </row>
    <row r="1408" spans="1:38">
      <c r="A1408" s="13" t="s">
        <v>3120</v>
      </c>
      <c r="B1408" s="54">
        <v>44695.670073379602</v>
      </c>
      <c r="C1408" s="13" t="s">
        <v>826</v>
      </c>
      <c r="D1408" s="13">
        <v>836</v>
      </c>
      <c r="E1408" s="13" t="s">
        <v>3121</v>
      </c>
      <c r="F1408" s="13" t="s">
        <v>24</v>
      </c>
      <c r="G1408" s="14">
        <v>1653017369775</v>
      </c>
      <c r="H1408" s="55">
        <v>0.23854166666666701</v>
      </c>
      <c r="I1408" s="33">
        <v>44891.238541666702</v>
      </c>
      <c r="J1408" s="58">
        <v>44891</v>
      </c>
      <c r="K1408" s="13" t="s">
        <v>213</v>
      </c>
      <c r="L1408" s="13" t="s">
        <v>30</v>
      </c>
      <c r="M1408" s="13" t="s">
        <v>826</v>
      </c>
      <c r="N1408" s="13" t="s">
        <v>206</v>
      </c>
      <c r="O1408" s="33">
        <v>44891.633541666699</v>
      </c>
      <c r="P1408" s="58">
        <v>44891</v>
      </c>
      <c r="Q1408" s="33" t="s">
        <v>237</v>
      </c>
      <c r="R1408" s="14">
        <v>379</v>
      </c>
      <c r="S1408" s="13" t="s">
        <v>216</v>
      </c>
      <c r="T1408" s="13" t="s">
        <v>278</v>
      </c>
      <c r="U1408" s="33">
        <f t="shared" ca="1" si="252"/>
        <v>45744.56914039352</v>
      </c>
      <c r="V1408" s="13" t="str">
        <f t="shared" si="253"/>
        <v>Bangalore</v>
      </c>
      <c r="W1408" s="13" t="str">
        <f t="shared" si="254"/>
        <v>DOMI</v>
      </c>
      <c r="X1408" s="13">
        <f t="shared" si="255"/>
        <v>5</v>
      </c>
      <c r="Y1408" s="13" t="str">
        <f>IFERROR(VLOOKUP(C1408,ReceivingTeam[],2,FALSE),"HelpDesk")</f>
        <v>HelpDesk</v>
      </c>
      <c r="Z1408" s="67">
        <f t="shared" si="256"/>
        <v>44895.729166666664</v>
      </c>
      <c r="AA1408" s="68">
        <f t="shared" si="257"/>
        <v>44891</v>
      </c>
      <c r="AB1408" s="69" t="b">
        <f t="shared" si="258"/>
        <v>1</v>
      </c>
      <c r="AC1408" s="70">
        <f t="shared" si="259"/>
        <v>3</v>
      </c>
      <c r="AD1408" s="67">
        <f t="shared" si="260"/>
        <v>44895.729166666664</v>
      </c>
      <c r="AE1408" s="67">
        <f>VLOOKUP(V1408,'Branch Wise Work Timelines'!C:G,3,FALSE)+AA1408</f>
        <v>44891.416666666664</v>
      </c>
      <c r="AF1408" s="67">
        <f>IF(V1408="Bangalore",VLOOKUP(V1408,'Branch Wise Work Timelines'!C:G,4,FALSE)+AA1408+1,IF(V1408="Mumbai",VLOOKUP(V1408,'Branch Wise Work Timelines'!C:G,4,FALSE)+AA1408+1,VLOOKUP(V1408,'Branch Wise Work Timelines'!C:G,4,FALSE)+AA1408))</f>
        <v>44892.104166666664</v>
      </c>
      <c r="AG1408" s="67">
        <f>WORKDAY.INTL(AA1408,1,11)+VLOOKUP(V1408,'Branch Wise Work Timelines'!C:G,3,FALSE)</f>
        <v>44893.416666666664</v>
      </c>
      <c r="AH1408" s="69" t="str">
        <f t="shared" si="261"/>
        <v>Met</v>
      </c>
      <c r="AI1408" s="69">
        <f t="shared" ca="1" si="262"/>
        <v>20373</v>
      </c>
      <c r="AJ1408" s="69" t="str">
        <f ca="1">IF(AI1408&lt;0,"0-12",IFERROR(VLOOKUP(AI1408,Breakup[],2,FALSE),"&gt;24"))</f>
        <v>&gt;24</v>
      </c>
      <c r="AK1408" s="69" t="str">
        <f>VLOOKUP(V1408,Master!B:D,3,FALSE)</f>
        <v>South</v>
      </c>
      <c r="AL1408" s="69" t="str">
        <f t="shared" si="263"/>
        <v>Bangalore</v>
      </c>
    </row>
    <row r="1409" spans="1:38">
      <c r="A1409" s="13" t="s">
        <v>3122</v>
      </c>
      <c r="B1409" s="54">
        <v>44695.673159687503</v>
      </c>
      <c r="C1409" s="13" t="s">
        <v>826</v>
      </c>
      <c r="D1409" s="13">
        <v>966</v>
      </c>
      <c r="E1409" s="13" t="s">
        <v>3123</v>
      </c>
      <c r="F1409" s="13" t="s">
        <v>24</v>
      </c>
      <c r="G1409" s="14">
        <v>1653018132197</v>
      </c>
      <c r="H1409" s="55">
        <v>0.49032407407407402</v>
      </c>
      <c r="I1409" s="33">
        <v>44887.490324074097</v>
      </c>
      <c r="J1409" s="58">
        <v>44887</v>
      </c>
      <c r="K1409" s="13" t="s">
        <v>213</v>
      </c>
      <c r="L1409" s="13" t="s">
        <v>30</v>
      </c>
      <c r="M1409" s="13" t="s">
        <v>826</v>
      </c>
      <c r="N1409" s="13" t="s">
        <v>206</v>
      </c>
      <c r="O1409" s="33" t="s">
        <v>38</v>
      </c>
      <c r="P1409" s="58" t="s">
        <v>38</v>
      </c>
      <c r="Q1409" s="33" t="s">
        <v>207</v>
      </c>
      <c r="R1409" s="14" t="s">
        <v>38</v>
      </c>
      <c r="S1409" s="13" t="s">
        <v>216</v>
      </c>
      <c r="T1409" s="13" t="s">
        <v>278</v>
      </c>
      <c r="U1409" s="33">
        <f t="shared" ca="1" si="252"/>
        <v>45744.56914039352</v>
      </c>
      <c r="V1409" s="13" t="str">
        <f t="shared" si="253"/>
        <v>Bangalore</v>
      </c>
      <c r="W1409" s="13" t="str">
        <f t="shared" si="254"/>
        <v>DOMI</v>
      </c>
      <c r="X1409" s="13">
        <f t="shared" si="255"/>
        <v>11</v>
      </c>
      <c r="Y1409" s="13" t="str">
        <f>IFERROR(VLOOKUP(C1409,ReceivingTeam[],2,FALSE),"HelpDesk")</f>
        <v>HelpDesk</v>
      </c>
      <c r="Z1409" s="67">
        <f t="shared" si="256"/>
        <v>44890.802824074097</v>
      </c>
      <c r="AA1409" s="68">
        <f t="shared" si="257"/>
        <v>44887</v>
      </c>
      <c r="AB1409" s="69" t="b">
        <f t="shared" si="258"/>
        <v>1</v>
      </c>
      <c r="AC1409" s="70">
        <f t="shared" si="259"/>
        <v>3</v>
      </c>
      <c r="AD1409" s="67">
        <f t="shared" si="260"/>
        <v>44890.802824074097</v>
      </c>
      <c r="AE1409" s="67">
        <f>VLOOKUP(V1409,'Branch Wise Work Timelines'!C:G,3,FALSE)+AA1409</f>
        <v>44887.416666666664</v>
      </c>
      <c r="AF1409" s="67">
        <f>IF(V1409="Bangalore",VLOOKUP(V1409,'Branch Wise Work Timelines'!C:G,4,FALSE)+AA1409+1,IF(V1409="Mumbai",VLOOKUP(V1409,'Branch Wise Work Timelines'!C:G,4,FALSE)+AA1409+1,VLOOKUP(V1409,'Branch Wise Work Timelines'!C:G,4,FALSE)+AA1409))</f>
        <v>44888.104166666664</v>
      </c>
      <c r="AG1409" s="67">
        <f>WORKDAY.INTL(AA1409,1,11)+VLOOKUP(V1409,'Branch Wise Work Timelines'!C:G,3,FALSE)</f>
        <v>44888.416666666664</v>
      </c>
      <c r="AH1409" s="69" t="str">
        <f t="shared" ca="1" si="261"/>
        <v>Out of TAT</v>
      </c>
      <c r="AI1409" s="69">
        <f t="shared" ca="1" si="262"/>
        <v>20491</v>
      </c>
      <c r="AJ1409" s="69" t="str">
        <f ca="1">IF(AI1409&lt;0,"0-12",IFERROR(VLOOKUP(AI1409,Breakup[],2,FALSE),"&gt;24"))</f>
        <v>&gt;24</v>
      </c>
      <c r="AK1409" s="69" t="str">
        <f>VLOOKUP(V1409,Master!B:D,3,FALSE)</f>
        <v>South</v>
      </c>
      <c r="AL1409" s="69" t="str">
        <f t="shared" si="263"/>
        <v>Bangalore</v>
      </c>
    </row>
    <row r="1410" spans="1:38">
      <c r="A1410" s="13" t="s">
        <v>3124</v>
      </c>
      <c r="B1410" s="54">
        <v>44700.775762002297</v>
      </c>
      <c r="C1410" s="13" t="s">
        <v>2595</v>
      </c>
      <c r="D1410" s="13">
        <v>1034</v>
      </c>
      <c r="E1410" s="13" t="s">
        <v>3125</v>
      </c>
      <c r="F1410" s="13" t="s">
        <v>24</v>
      </c>
      <c r="G1410" s="14">
        <v>1653018475367</v>
      </c>
      <c r="H1410" s="55">
        <v>0.96329861111111104</v>
      </c>
      <c r="I1410" s="33">
        <v>44887.963298611103</v>
      </c>
      <c r="J1410" s="58">
        <v>44887</v>
      </c>
      <c r="K1410" s="13" t="s">
        <v>213</v>
      </c>
      <c r="L1410" s="13" t="s">
        <v>30</v>
      </c>
      <c r="M1410" s="13" t="s">
        <v>826</v>
      </c>
      <c r="N1410" s="13" t="s">
        <v>206</v>
      </c>
      <c r="O1410" s="33" t="s">
        <v>38</v>
      </c>
      <c r="P1410" s="58" t="s">
        <v>38</v>
      </c>
      <c r="Q1410" s="33" t="s">
        <v>207</v>
      </c>
      <c r="R1410" s="14" t="s">
        <v>38</v>
      </c>
      <c r="S1410" s="13" t="s">
        <v>216</v>
      </c>
      <c r="T1410" s="13" t="s">
        <v>278</v>
      </c>
      <c r="U1410" s="33">
        <f t="shared" ref="U1410:U1473" ca="1" si="264">NOW()</f>
        <v>45744.56914039352</v>
      </c>
      <c r="V1410" s="13" t="str">
        <f t="shared" ref="V1410:V1473" si="265">VLOOKUP(L1410,Location,2,0)</f>
        <v>Bangalore</v>
      </c>
      <c r="W1410" s="13" t="str">
        <f t="shared" ref="W1410:W1473" si="266">VLOOKUP(F1410,FCT,2,FALSE)</f>
        <v>DOMI</v>
      </c>
      <c r="X1410" s="13">
        <f t="shared" ref="X1410:X1473" si="267">HOUR(I1410)</f>
        <v>23</v>
      </c>
      <c r="Y1410" s="13" t="str">
        <f>IFERROR(VLOOKUP(C1410,ReceivingTeam[],2,FALSE),"HelpDesk")</f>
        <v>HelpDesk</v>
      </c>
      <c r="Z1410" s="67">
        <f t="shared" ref="Z1410:Z1473" si="268">IF(AB1410=FALSE,AE1410+AC1410,IF(I1410&gt;AE1410,IF(((I1410+AC1410)&gt;AF1410),(AC1410-(AF1410-I1410)+AG1410),I1410+AC1410),IF(((AE1410+AC1410)&gt;AF1410),(AC1410-(AF1410-AE1410)+AG1410),AE1410+AC1410)))</f>
        <v>44891.275798611103</v>
      </c>
      <c r="AA1410" s="68">
        <f t="shared" ref="AA1410:AA1473" si="269">INT(J1410)</f>
        <v>44887</v>
      </c>
      <c r="AB1410" s="69" t="b">
        <f t="shared" ref="AB1410:AB1473" si="270">WORKDAY.INTL(AA1410-1,1,11)=AA1410</f>
        <v>1</v>
      </c>
      <c r="AC1410" s="70">
        <f t="shared" ref="AC1410:AC1473" si="271">IF(T1410="High",12/24,72/24)</f>
        <v>3</v>
      </c>
      <c r="AD1410" s="67">
        <f t="shared" ref="AD1410:AD1473" si="272">IF(AB1410=FALSE,AE1410+AC1410,IF(I1410&gt;AE1410,IF(((I1410+AC1410)&gt;AF1410),(AC1410-(AF1410-I1410)+AG1410),I1410+AC1410),IF(((AE1410+AC1410)&gt;AF1410),(AC1410-(AF1410-AE1410)+AG1410),AE1410+AC1410)))</f>
        <v>44891.275798611103</v>
      </c>
      <c r="AE1410" s="67">
        <f>VLOOKUP(V1410,'Branch Wise Work Timelines'!C:G,3,FALSE)+AA1410</f>
        <v>44887.416666666664</v>
      </c>
      <c r="AF1410" s="67">
        <f>IF(V1410="Bangalore",VLOOKUP(V1410,'Branch Wise Work Timelines'!C:G,4,FALSE)+AA1410+1,IF(V1410="Mumbai",VLOOKUP(V1410,'Branch Wise Work Timelines'!C:G,4,FALSE)+AA1410+1,VLOOKUP(V1410,'Branch Wise Work Timelines'!C:G,4,FALSE)+AA1410))</f>
        <v>44888.104166666664</v>
      </c>
      <c r="AG1410" s="67">
        <f>WORKDAY.INTL(AA1410,1,11)+VLOOKUP(V1410,'Branch Wise Work Timelines'!C:G,3,FALSE)</f>
        <v>44888.416666666664</v>
      </c>
      <c r="AH1410" s="69" t="str">
        <f t="shared" ref="AH1410:AH1473" ca="1" si="273">IF(Q1410&lt;&gt;"Success",IF(U1410&gt;Z1410,"Out of TAT","In TAT"),IF(O1410&gt;AD1410,"Not Met","Met"))</f>
        <v>Out of TAT</v>
      </c>
      <c r="AI1410" s="69">
        <f t="shared" ref="AI1410:AI1473" ca="1" si="274">ROUNDUP((U1410-AD1410)*24,0)</f>
        <v>20480</v>
      </c>
      <c r="AJ1410" s="69" t="str">
        <f ca="1">IF(AI1410&lt;0,"0-12",IFERROR(VLOOKUP(AI1410,Breakup[],2,FALSE),"&gt;24"))</f>
        <v>&gt;24</v>
      </c>
      <c r="AK1410" s="69" t="str">
        <f>VLOOKUP(V1410,Master!B:D,3,FALSE)</f>
        <v>South</v>
      </c>
      <c r="AL1410" s="69" t="str">
        <f t="shared" ref="AL1410:AL1473" si="275">IF(V1410="Bangalore",IF(W1410="CLS",V1410&amp;"-"&amp;"CLS",V1410),(V1410))</f>
        <v>Bangalore</v>
      </c>
    </row>
    <row r="1411" spans="1:38">
      <c r="A1411" s="13" t="s">
        <v>3126</v>
      </c>
      <c r="B1411" s="54">
        <v>44700.776058414398</v>
      </c>
      <c r="C1411" s="13" t="s">
        <v>2595</v>
      </c>
      <c r="D1411" s="13">
        <v>1204</v>
      </c>
      <c r="E1411" s="13" t="s">
        <v>3127</v>
      </c>
      <c r="F1411" s="13" t="s">
        <v>24</v>
      </c>
      <c r="G1411" s="14">
        <v>1653018475367</v>
      </c>
      <c r="H1411" s="55">
        <v>0.46712962962963001</v>
      </c>
      <c r="I1411" s="33">
        <v>44883.4671296296</v>
      </c>
      <c r="J1411" s="58">
        <v>44883</v>
      </c>
      <c r="K1411" s="13" t="s">
        <v>213</v>
      </c>
      <c r="L1411" s="13" t="s">
        <v>30</v>
      </c>
      <c r="M1411" s="13" t="s">
        <v>826</v>
      </c>
      <c r="N1411" s="13" t="s">
        <v>206</v>
      </c>
      <c r="O1411" s="33" t="s">
        <v>38</v>
      </c>
      <c r="P1411" s="58" t="s">
        <v>38</v>
      </c>
      <c r="Q1411" s="33" t="s">
        <v>207</v>
      </c>
      <c r="R1411" s="14" t="s">
        <v>38</v>
      </c>
      <c r="S1411" s="13" t="s">
        <v>216</v>
      </c>
      <c r="T1411" s="13" t="s">
        <v>278</v>
      </c>
      <c r="U1411" s="33">
        <f t="shared" ca="1" si="264"/>
        <v>45744.56914039352</v>
      </c>
      <c r="V1411" s="13" t="str">
        <f t="shared" si="265"/>
        <v>Bangalore</v>
      </c>
      <c r="W1411" s="13" t="str">
        <f t="shared" si="266"/>
        <v>DOMI</v>
      </c>
      <c r="X1411" s="13">
        <f t="shared" si="267"/>
        <v>11</v>
      </c>
      <c r="Y1411" s="13" t="str">
        <f>IFERROR(VLOOKUP(C1411,ReceivingTeam[],2,FALSE),"HelpDesk")</f>
        <v>HelpDesk</v>
      </c>
      <c r="Z1411" s="67">
        <f t="shared" si="268"/>
        <v>44886.7796296296</v>
      </c>
      <c r="AA1411" s="68">
        <f t="shared" si="269"/>
        <v>44883</v>
      </c>
      <c r="AB1411" s="69" t="b">
        <f t="shared" si="270"/>
        <v>1</v>
      </c>
      <c r="AC1411" s="70">
        <f t="shared" si="271"/>
        <v>3</v>
      </c>
      <c r="AD1411" s="67">
        <f t="shared" si="272"/>
        <v>44886.7796296296</v>
      </c>
      <c r="AE1411" s="67">
        <f>VLOOKUP(V1411,'Branch Wise Work Timelines'!C:G,3,FALSE)+AA1411</f>
        <v>44883.416666666664</v>
      </c>
      <c r="AF1411" s="67">
        <f>IF(V1411="Bangalore",VLOOKUP(V1411,'Branch Wise Work Timelines'!C:G,4,FALSE)+AA1411+1,IF(V1411="Mumbai",VLOOKUP(V1411,'Branch Wise Work Timelines'!C:G,4,FALSE)+AA1411+1,VLOOKUP(V1411,'Branch Wise Work Timelines'!C:G,4,FALSE)+AA1411))</f>
        <v>44884.104166666664</v>
      </c>
      <c r="AG1411" s="67">
        <f>WORKDAY.INTL(AA1411,1,11)+VLOOKUP(V1411,'Branch Wise Work Timelines'!C:G,3,FALSE)</f>
        <v>44884.416666666664</v>
      </c>
      <c r="AH1411" s="69" t="str">
        <f t="shared" ca="1" si="273"/>
        <v>Out of TAT</v>
      </c>
      <c r="AI1411" s="69">
        <f t="shared" ca="1" si="274"/>
        <v>20587</v>
      </c>
      <c r="AJ1411" s="69" t="str">
        <f ca="1">IF(AI1411&lt;0,"0-12",IFERROR(VLOOKUP(AI1411,Breakup[],2,FALSE),"&gt;24"))</f>
        <v>&gt;24</v>
      </c>
      <c r="AK1411" s="69" t="str">
        <f>VLOOKUP(V1411,Master!B:D,3,FALSE)</f>
        <v>South</v>
      </c>
      <c r="AL1411" s="69" t="str">
        <f t="shared" si="275"/>
        <v>Bangalore</v>
      </c>
    </row>
    <row r="1412" spans="1:38">
      <c r="A1412" s="13" t="s">
        <v>3128</v>
      </c>
      <c r="B1412" s="54">
        <v>44700.777108796297</v>
      </c>
      <c r="C1412" s="13" t="s">
        <v>2595</v>
      </c>
      <c r="D1412" s="13">
        <v>836</v>
      </c>
      <c r="E1412" s="13" t="s">
        <v>3129</v>
      </c>
      <c r="F1412" s="13" t="s">
        <v>24</v>
      </c>
      <c r="G1412" s="14">
        <v>1653018475367</v>
      </c>
      <c r="H1412" s="55">
        <v>0.68035879629629603</v>
      </c>
      <c r="I1412" s="33">
        <v>44888.6803587963</v>
      </c>
      <c r="J1412" s="58">
        <v>44888</v>
      </c>
      <c r="K1412" s="13" t="s">
        <v>213</v>
      </c>
      <c r="L1412" s="13" t="s">
        <v>30</v>
      </c>
      <c r="M1412" s="13" t="s">
        <v>826</v>
      </c>
      <c r="N1412" s="13" t="s">
        <v>206</v>
      </c>
      <c r="O1412" s="33" t="s">
        <v>38</v>
      </c>
      <c r="P1412" s="58" t="s">
        <v>38</v>
      </c>
      <c r="Q1412" s="33" t="s">
        <v>207</v>
      </c>
      <c r="R1412" s="14" t="s">
        <v>38</v>
      </c>
      <c r="S1412" s="13" t="s">
        <v>216</v>
      </c>
      <c r="T1412" s="13" t="s">
        <v>278</v>
      </c>
      <c r="U1412" s="33">
        <f t="shared" ca="1" si="264"/>
        <v>45744.56914039352</v>
      </c>
      <c r="V1412" s="13" t="str">
        <f t="shared" si="265"/>
        <v>Bangalore</v>
      </c>
      <c r="W1412" s="13" t="str">
        <f t="shared" si="266"/>
        <v>DOMI</v>
      </c>
      <c r="X1412" s="13">
        <f t="shared" si="267"/>
        <v>16</v>
      </c>
      <c r="Y1412" s="13" t="str">
        <f>IFERROR(VLOOKUP(C1412,ReceivingTeam[],2,FALSE),"HelpDesk")</f>
        <v>HelpDesk</v>
      </c>
      <c r="Z1412" s="67">
        <f t="shared" si="268"/>
        <v>44891.9928587963</v>
      </c>
      <c r="AA1412" s="68">
        <f t="shared" si="269"/>
        <v>44888</v>
      </c>
      <c r="AB1412" s="69" t="b">
        <f t="shared" si="270"/>
        <v>1</v>
      </c>
      <c r="AC1412" s="70">
        <f t="shared" si="271"/>
        <v>3</v>
      </c>
      <c r="AD1412" s="67">
        <f t="shared" si="272"/>
        <v>44891.9928587963</v>
      </c>
      <c r="AE1412" s="67">
        <f>VLOOKUP(V1412,'Branch Wise Work Timelines'!C:G,3,FALSE)+AA1412</f>
        <v>44888.416666666664</v>
      </c>
      <c r="AF1412" s="67">
        <f>IF(V1412="Bangalore",VLOOKUP(V1412,'Branch Wise Work Timelines'!C:G,4,FALSE)+AA1412+1,IF(V1412="Mumbai",VLOOKUP(V1412,'Branch Wise Work Timelines'!C:G,4,FALSE)+AA1412+1,VLOOKUP(V1412,'Branch Wise Work Timelines'!C:G,4,FALSE)+AA1412))</f>
        <v>44889.104166666664</v>
      </c>
      <c r="AG1412" s="67">
        <f>WORKDAY.INTL(AA1412,1,11)+VLOOKUP(V1412,'Branch Wise Work Timelines'!C:G,3,FALSE)</f>
        <v>44889.416666666664</v>
      </c>
      <c r="AH1412" s="69" t="str">
        <f t="shared" ca="1" si="273"/>
        <v>Out of TAT</v>
      </c>
      <c r="AI1412" s="69">
        <f t="shared" ca="1" si="274"/>
        <v>20462</v>
      </c>
      <c r="AJ1412" s="69" t="str">
        <f ca="1">IF(AI1412&lt;0,"0-12",IFERROR(VLOOKUP(AI1412,Breakup[],2,FALSE),"&gt;24"))</f>
        <v>&gt;24</v>
      </c>
      <c r="AK1412" s="69" t="str">
        <f>VLOOKUP(V1412,Master!B:D,3,FALSE)</f>
        <v>South</v>
      </c>
      <c r="AL1412" s="69" t="str">
        <f t="shared" si="275"/>
        <v>Bangalore</v>
      </c>
    </row>
    <row r="1413" spans="1:38">
      <c r="A1413" s="13" t="s">
        <v>3130</v>
      </c>
      <c r="B1413" s="54">
        <v>44700.777404131899</v>
      </c>
      <c r="C1413" s="13" t="s">
        <v>2595</v>
      </c>
      <c r="D1413" s="13">
        <v>1143</v>
      </c>
      <c r="E1413" s="13" t="s">
        <v>3131</v>
      </c>
      <c r="F1413" s="13" t="s">
        <v>24</v>
      </c>
      <c r="G1413" s="14">
        <v>1653018475367</v>
      </c>
      <c r="H1413" s="55">
        <v>8.8796296296296304E-2</v>
      </c>
      <c r="I1413" s="33">
        <v>44886.088796296302</v>
      </c>
      <c r="J1413" s="58">
        <v>44886</v>
      </c>
      <c r="K1413" s="13" t="s">
        <v>213</v>
      </c>
      <c r="L1413" s="13" t="s">
        <v>30</v>
      </c>
      <c r="M1413" s="13" t="s">
        <v>826</v>
      </c>
      <c r="N1413" s="13" t="s">
        <v>206</v>
      </c>
      <c r="O1413" s="33" t="s">
        <v>38</v>
      </c>
      <c r="P1413" s="58" t="s">
        <v>38</v>
      </c>
      <c r="Q1413" s="33" t="s">
        <v>207</v>
      </c>
      <c r="R1413" s="14" t="s">
        <v>38</v>
      </c>
      <c r="S1413" s="13" t="s">
        <v>216</v>
      </c>
      <c r="T1413" s="13" t="s">
        <v>278</v>
      </c>
      <c r="U1413" s="33">
        <f t="shared" ca="1" si="264"/>
        <v>45744.56914039352</v>
      </c>
      <c r="V1413" s="13" t="str">
        <f t="shared" si="265"/>
        <v>Bangalore</v>
      </c>
      <c r="W1413" s="13" t="str">
        <f t="shared" si="266"/>
        <v>DOMI</v>
      </c>
      <c r="X1413" s="13">
        <f t="shared" si="267"/>
        <v>2</v>
      </c>
      <c r="Y1413" s="13" t="str">
        <f>IFERROR(VLOOKUP(C1413,ReceivingTeam[],2,FALSE),"HelpDesk")</f>
        <v>HelpDesk</v>
      </c>
      <c r="Z1413" s="67">
        <f t="shared" si="268"/>
        <v>44889.729166666664</v>
      </c>
      <c r="AA1413" s="68">
        <f t="shared" si="269"/>
        <v>44886</v>
      </c>
      <c r="AB1413" s="69" t="b">
        <f t="shared" si="270"/>
        <v>1</v>
      </c>
      <c r="AC1413" s="70">
        <f t="shared" si="271"/>
        <v>3</v>
      </c>
      <c r="AD1413" s="67">
        <f t="shared" si="272"/>
        <v>44889.729166666664</v>
      </c>
      <c r="AE1413" s="67">
        <f>VLOOKUP(V1413,'Branch Wise Work Timelines'!C:G,3,FALSE)+AA1413</f>
        <v>44886.416666666664</v>
      </c>
      <c r="AF1413" s="67">
        <f>IF(V1413="Bangalore",VLOOKUP(V1413,'Branch Wise Work Timelines'!C:G,4,FALSE)+AA1413+1,IF(V1413="Mumbai",VLOOKUP(V1413,'Branch Wise Work Timelines'!C:G,4,FALSE)+AA1413+1,VLOOKUP(V1413,'Branch Wise Work Timelines'!C:G,4,FALSE)+AA1413))</f>
        <v>44887.104166666664</v>
      </c>
      <c r="AG1413" s="67">
        <f>WORKDAY.INTL(AA1413,1,11)+VLOOKUP(V1413,'Branch Wise Work Timelines'!C:G,3,FALSE)</f>
        <v>44887.416666666664</v>
      </c>
      <c r="AH1413" s="69" t="str">
        <f t="shared" ca="1" si="273"/>
        <v>Out of TAT</v>
      </c>
      <c r="AI1413" s="69">
        <f t="shared" ca="1" si="274"/>
        <v>20517</v>
      </c>
      <c r="AJ1413" s="69" t="str">
        <f ca="1">IF(AI1413&lt;0,"0-12",IFERROR(VLOOKUP(AI1413,Breakup[],2,FALSE),"&gt;24"))</f>
        <v>&gt;24</v>
      </c>
      <c r="AK1413" s="69" t="str">
        <f>VLOOKUP(V1413,Master!B:D,3,FALSE)</f>
        <v>South</v>
      </c>
      <c r="AL1413" s="69" t="str">
        <f t="shared" si="275"/>
        <v>Bangalore</v>
      </c>
    </row>
    <row r="1414" spans="1:38">
      <c r="A1414" s="13" t="s">
        <v>3132</v>
      </c>
      <c r="B1414" s="54">
        <v>44700.7777375347</v>
      </c>
      <c r="C1414" s="13" t="s">
        <v>2595</v>
      </c>
      <c r="D1414" s="13">
        <v>202</v>
      </c>
      <c r="E1414" s="13" t="s">
        <v>3133</v>
      </c>
      <c r="F1414" s="13" t="s">
        <v>24</v>
      </c>
      <c r="G1414" s="14">
        <v>1653018475367</v>
      </c>
      <c r="H1414" s="55">
        <v>0.25898148148148098</v>
      </c>
      <c r="I1414" s="33">
        <v>44887.2589814815</v>
      </c>
      <c r="J1414" s="58">
        <v>44887</v>
      </c>
      <c r="K1414" s="13" t="s">
        <v>213</v>
      </c>
      <c r="L1414" s="13" t="s">
        <v>30</v>
      </c>
      <c r="M1414" s="13" t="s">
        <v>826</v>
      </c>
      <c r="N1414" s="13" t="s">
        <v>206</v>
      </c>
      <c r="O1414" s="33" t="s">
        <v>38</v>
      </c>
      <c r="P1414" s="58" t="s">
        <v>38</v>
      </c>
      <c r="Q1414" s="33" t="s">
        <v>207</v>
      </c>
      <c r="R1414" s="14" t="s">
        <v>38</v>
      </c>
      <c r="S1414" s="13" t="s">
        <v>216</v>
      </c>
      <c r="T1414" s="13" t="s">
        <v>278</v>
      </c>
      <c r="U1414" s="33">
        <f t="shared" ca="1" si="264"/>
        <v>45744.56914039352</v>
      </c>
      <c r="V1414" s="13" t="str">
        <f t="shared" si="265"/>
        <v>Bangalore</v>
      </c>
      <c r="W1414" s="13" t="str">
        <f t="shared" si="266"/>
        <v>DOMI</v>
      </c>
      <c r="X1414" s="13">
        <f t="shared" si="267"/>
        <v>6</v>
      </c>
      <c r="Y1414" s="13" t="str">
        <f>IFERROR(VLOOKUP(C1414,ReceivingTeam[],2,FALSE),"HelpDesk")</f>
        <v>HelpDesk</v>
      </c>
      <c r="Z1414" s="67">
        <f t="shared" si="268"/>
        <v>44890.729166666664</v>
      </c>
      <c r="AA1414" s="68">
        <f t="shared" si="269"/>
        <v>44887</v>
      </c>
      <c r="AB1414" s="69" t="b">
        <f t="shared" si="270"/>
        <v>1</v>
      </c>
      <c r="AC1414" s="70">
        <f t="shared" si="271"/>
        <v>3</v>
      </c>
      <c r="AD1414" s="67">
        <f t="shared" si="272"/>
        <v>44890.729166666664</v>
      </c>
      <c r="AE1414" s="67">
        <f>VLOOKUP(V1414,'Branch Wise Work Timelines'!C:G,3,FALSE)+AA1414</f>
        <v>44887.416666666664</v>
      </c>
      <c r="AF1414" s="67">
        <f>IF(V1414="Bangalore",VLOOKUP(V1414,'Branch Wise Work Timelines'!C:G,4,FALSE)+AA1414+1,IF(V1414="Mumbai",VLOOKUP(V1414,'Branch Wise Work Timelines'!C:G,4,FALSE)+AA1414+1,VLOOKUP(V1414,'Branch Wise Work Timelines'!C:G,4,FALSE)+AA1414))</f>
        <v>44888.104166666664</v>
      </c>
      <c r="AG1414" s="67">
        <f>WORKDAY.INTL(AA1414,1,11)+VLOOKUP(V1414,'Branch Wise Work Timelines'!C:G,3,FALSE)</f>
        <v>44888.416666666664</v>
      </c>
      <c r="AH1414" s="69" t="str">
        <f t="shared" ca="1" si="273"/>
        <v>Out of TAT</v>
      </c>
      <c r="AI1414" s="69">
        <f t="shared" ca="1" si="274"/>
        <v>20493</v>
      </c>
      <c r="AJ1414" s="69" t="str">
        <f ca="1">IF(AI1414&lt;0,"0-12",IFERROR(VLOOKUP(AI1414,Breakup[],2,FALSE),"&gt;24"))</f>
        <v>&gt;24</v>
      </c>
      <c r="AK1414" s="69" t="str">
        <f>VLOOKUP(V1414,Master!B:D,3,FALSE)</f>
        <v>South</v>
      </c>
      <c r="AL1414" s="69" t="str">
        <f t="shared" si="275"/>
        <v>Bangalore</v>
      </c>
    </row>
    <row r="1415" spans="1:38">
      <c r="A1415" s="13" t="s">
        <v>3134</v>
      </c>
      <c r="B1415" s="54">
        <v>44695.674346990701</v>
      </c>
      <c r="C1415" s="13" t="s">
        <v>826</v>
      </c>
      <c r="D1415" s="13">
        <v>1750</v>
      </c>
      <c r="E1415" s="13" t="s">
        <v>3135</v>
      </c>
      <c r="F1415" s="13" t="s">
        <v>24</v>
      </c>
      <c r="G1415" s="14">
        <v>1653018132197</v>
      </c>
      <c r="H1415" s="55">
        <v>0.14334490740740699</v>
      </c>
      <c r="I1415" s="33">
        <v>44882.143344907403</v>
      </c>
      <c r="J1415" s="58">
        <v>44882</v>
      </c>
      <c r="K1415" s="13" t="s">
        <v>213</v>
      </c>
      <c r="L1415" s="13" t="s">
        <v>30</v>
      </c>
      <c r="M1415" s="13" t="s">
        <v>826</v>
      </c>
      <c r="N1415" s="13" t="s">
        <v>206</v>
      </c>
      <c r="O1415" s="33" t="s">
        <v>38</v>
      </c>
      <c r="P1415" s="58" t="s">
        <v>38</v>
      </c>
      <c r="Q1415" s="33" t="s">
        <v>207</v>
      </c>
      <c r="R1415" s="14" t="s">
        <v>38</v>
      </c>
      <c r="S1415" s="13" t="s">
        <v>216</v>
      </c>
      <c r="T1415" s="13" t="s">
        <v>278</v>
      </c>
      <c r="U1415" s="33">
        <f t="shared" ca="1" si="264"/>
        <v>45744.56914039352</v>
      </c>
      <c r="V1415" s="13" t="str">
        <f t="shared" si="265"/>
        <v>Bangalore</v>
      </c>
      <c r="W1415" s="13" t="str">
        <f t="shared" si="266"/>
        <v>DOMI</v>
      </c>
      <c r="X1415" s="13">
        <f t="shared" si="267"/>
        <v>3</v>
      </c>
      <c r="Y1415" s="13" t="str">
        <f>IFERROR(VLOOKUP(C1415,ReceivingTeam[],2,FALSE),"HelpDesk")</f>
        <v>HelpDesk</v>
      </c>
      <c r="Z1415" s="67">
        <f t="shared" si="268"/>
        <v>44885.729166666664</v>
      </c>
      <c r="AA1415" s="68">
        <f t="shared" si="269"/>
        <v>44882</v>
      </c>
      <c r="AB1415" s="69" t="b">
        <f t="shared" si="270"/>
        <v>1</v>
      </c>
      <c r="AC1415" s="70">
        <f t="shared" si="271"/>
        <v>3</v>
      </c>
      <c r="AD1415" s="67">
        <f t="shared" si="272"/>
        <v>44885.729166666664</v>
      </c>
      <c r="AE1415" s="67">
        <f>VLOOKUP(V1415,'Branch Wise Work Timelines'!C:G,3,FALSE)+AA1415</f>
        <v>44882.416666666664</v>
      </c>
      <c r="AF1415" s="67">
        <f>IF(V1415="Bangalore",VLOOKUP(V1415,'Branch Wise Work Timelines'!C:G,4,FALSE)+AA1415+1,IF(V1415="Mumbai",VLOOKUP(V1415,'Branch Wise Work Timelines'!C:G,4,FALSE)+AA1415+1,VLOOKUP(V1415,'Branch Wise Work Timelines'!C:G,4,FALSE)+AA1415))</f>
        <v>44883.104166666664</v>
      </c>
      <c r="AG1415" s="67">
        <f>WORKDAY.INTL(AA1415,1,11)+VLOOKUP(V1415,'Branch Wise Work Timelines'!C:G,3,FALSE)</f>
        <v>44883.416666666664</v>
      </c>
      <c r="AH1415" s="69" t="str">
        <f t="shared" ca="1" si="273"/>
        <v>Out of TAT</v>
      </c>
      <c r="AI1415" s="69">
        <f t="shared" ca="1" si="274"/>
        <v>20613</v>
      </c>
      <c r="AJ1415" s="69" t="str">
        <f ca="1">IF(AI1415&lt;0,"0-12",IFERROR(VLOOKUP(AI1415,Breakup[],2,FALSE),"&gt;24"))</f>
        <v>&gt;24</v>
      </c>
      <c r="AK1415" s="69" t="str">
        <f>VLOOKUP(V1415,Master!B:D,3,FALSE)</f>
        <v>South</v>
      </c>
      <c r="AL1415" s="69" t="str">
        <f t="shared" si="275"/>
        <v>Bangalore</v>
      </c>
    </row>
    <row r="1416" spans="1:38">
      <c r="A1416" s="13" t="s">
        <v>3136</v>
      </c>
      <c r="B1416" s="54">
        <v>44695.674865243098</v>
      </c>
      <c r="C1416" s="13" t="s">
        <v>826</v>
      </c>
      <c r="D1416" s="13">
        <v>1350</v>
      </c>
      <c r="E1416" s="13" t="s">
        <v>3137</v>
      </c>
      <c r="F1416" s="13" t="s">
        <v>24</v>
      </c>
      <c r="G1416" s="14">
        <v>1653018132197</v>
      </c>
      <c r="H1416" s="55">
        <v>0.318043981481481</v>
      </c>
      <c r="I1416" s="33">
        <v>44883.318043981497</v>
      </c>
      <c r="J1416" s="58">
        <v>44883</v>
      </c>
      <c r="K1416" s="13" t="s">
        <v>213</v>
      </c>
      <c r="L1416" s="13" t="s">
        <v>30</v>
      </c>
      <c r="M1416" s="13" t="s">
        <v>826</v>
      </c>
      <c r="N1416" s="13" t="s">
        <v>206</v>
      </c>
      <c r="O1416" s="33" t="s">
        <v>38</v>
      </c>
      <c r="P1416" s="58" t="s">
        <v>38</v>
      </c>
      <c r="Q1416" s="33" t="s">
        <v>207</v>
      </c>
      <c r="R1416" s="14" t="s">
        <v>38</v>
      </c>
      <c r="S1416" s="13" t="s">
        <v>216</v>
      </c>
      <c r="T1416" s="13" t="s">
        <v>278</v>
      </c>
      <c r="U1416" s="33">
        <f t="shared" ca="1" si="264"/>
        <v>45744.56914039352</v>
      </c>
      <c r="V1416" s="13" t="str">
        <f t="shared" si="265"/>
        <v>Bangalore</v>
      </c>
      <c r="W1416" s="13" t="str">
        <f t="shared" si="266"/>
        <v>DOMI</v>
      </c>
      <c r="X1416" s="13">
        <f t="shared" si="267"/>
        <v>7</v>
      </c>
      <c r="Y1416" s="13" t="str">
        <f>IFERROR(VLOOKUP(C1416,ReceivingTeam[],2,FALSE),"HelpDesk")</f>
        <v>HelpDesk</v>
      </c>
      <c r="Z1416" s="67">
        <f t="shared" si="268"/>
        <v>44886.729166666664</v>
      </c>
      <c r="AA1416" s="68">
        <f t="shared" si="269"/>
        <v>44883</v>
      </c>
      <c r="AB1416" s="69" t="b">
        <f t="shared" si="270"/>
        <v>1</v>
      </c>
      <c r="AC1416" s="70">
        <f t="shared" si="271"/>
        <v>3</v>
      </c>
      <c r="AD1416" s="67">
        <f t="shared" si="272"/>
        <v>44886.729166666664</v>
      </c>
      <c r="AE1416" s="67">
        <f>VLOOKUP(V1416,'Branch Wise Work Timelines'!C:G,3,FALSE)+AA1416</f>
        <v>44883.416666666664</v>
      </c>
      <c r="AF1416" s="67">
        <f>IF(V1416="Bangalore",VLOOKUP(V1416,'Branch Wise Work Timelines'!C:G,4,FALSE)+AA1416+1,IF(V1416="Mumbai",VLOOKUP(V1416,'Branch Wise Work Timelines'!C:G,4,FALSE)+AA1416+1,VLOOKUP(V1416,'Branch Wise Work Timelines'!C:G,4,FALSE)+AA1416))</f>
        <v>44884.104166666664</v>
      </c>
      <c r="AG1416" s="67">
        <f>WORKDAY.INTL(AA1416,1,11)+VLOOKUP(V1416,'Branch Wise Work Timelines'!C:G,3,FALSE)</f>
        <v>44884.416666666664</v>
      </c>
      <c r="AH1416" s="69" t="str">
        <f t="shared" ca="1" si="273"/>
        <v>Out of TAT</v>
      </c>
      <c r="AI1416" s="69">
        <f t="shared" ca="1" si="274"/>
        <v>20589</v>
      </c>
      <c r="AJ1416" s="69" t="str">
        <f ca="1">IF(AI1416&lt;0,"0-12",IFERROR(VLOOKUP(AI1416,Breakup[],2,FALSE),"&gt;24"))</f>
        <v>&gt;24</v>
      </c>
      <c r="AK1416" s="69" t="str">
        <f>VLOOKUP(V1416,Master!B:D,3,FALSE)</f>
        <v>South</v>
      </c>
      <c r="AL1416" s="69" t="str">
        <f t="shared" si="275"/>
        <v>Bangalore</v>
      </c>
    </row>
    <row r="1417" spans="1:38">
      <c r="A1417" s="13" t="s">
        <v>3138</v>
      </c>
      <c r="B1417" s="54">
        <v>44695.6784001505</v>
      </c>
      <c r="C1417" s="13" t="s">
        <v>826</v>
      </c>
      <c r="D1417" s="13">
        <v>1855</v>
      </c>
      <c r="E1417" s="13" t="s">
        <v>3139</v>
      </c>
      <c r="F1417" s="13" t="s">
        <v>24</v>
      </c>
      <c r="G1417" s="14">
        <v>1653016587121</v>
      </c>
      <c r="H1417" s="55">
        <v>0.76768518518518503</v>
      </c>
      <c r="I1417" s="33">
        <v>44887.767685185201</v>
      </c>
      <c r="J1417" s="58">
        <v>44887</v>
      </c>
      <c r="K1417" s="13" t="s">
        <v>213</v>
      </c>
      <c r="L1417" s="13" t="s">
        <v>30</v>
      </c>
      <c r="M1417" s="13" t="s">
        <v>826</v>
      </c>
      <c r="N1417" s="13" t="s">
        <v>206</v>
      </c>
      <c r="O1417" s="33" t="s">
        <v>38</v>
      </c>
      <c r="P1417" s="58" t="s">
        <v>38</v>
      </c>
      <c r="Q1417" s="33" t="s">
        <v>207</v>
      </c>
      <c r="R1417" s="14" t="s">
        <v>38</v>
      </c>
      <c r="S1417" s="13" t="s">
        <v>216</v>
      </c>
      <c r="T1417" s="13" t="s">
        <v>278</v>
      </c>
      <c r="U1417" s="33">
        <f t="shared" ca="1" si="264"/>
        <v>45744.56914039352</v>
      </c>
      <c r="V1417" s="13" t="str">
        <f t="shared" si="265"/>
        <v>Bangalore</v>
      </c>
      <c r="W1417" s="13" t="str">
        <f t="shared" si="266"/>
        <v>DOMI</v>
      </c>
      <c r="X1417" s="13">
        <f t="shared" si="267"/>
        <v>18</v>
      </c>
      <c r="Y1417" s="13" t="str">
        <f>IFERROR(VLOOKUP(C1417,ReceivingTeam[],2,FALSE),"HelpDesk")</f>
        <v>HelpDesk</v>
      </c>
      <c r="Z1417" s="67">
        <f t="shared" si="268"/>
        <v>44891.080185185201</v>
      </c>
      <c r="AA1417" s="68">
        <f t="shared" si="269"/>
        <v>44887</v>
      </c>
      <c r="AB1417" s="69" t="b">
        <f t="shared" si="270"/>
        <v>1</v>
      </c>
      <c r="AC1417" s="70">
        <f t="shared" si="271"/>
        <v>3</v>
      </c>
      <c r="AD1417" s="67">
        <f t="shared" si="272"/>
        <v>44891.080185185201</v>
      </c>
      <c r="AE1417" s="67">
        <f>VLOOKUP(V1417,'Branch Wise Work Timelines'!C:G,3,FALSE)+AA1417</f>
        <v>44887.416666666664</v>
      </c>
      <c r="AF1417" s="67">
        <f>IF(V1417="Bangalore",VLOOKUP(V1417,'Branch Wise Work Timelines'!C:G,4,FALSE)+AA1417+1,IF(V1417="Mumbai",VLOOKUP(V1417,'Branch Wise Work Timelines'!C:G,4,FALSE)+AA1417+1,VLOOKUP(V1417,'Branch Wise Work Timelines'!C:G,4,FALSE)+AA1417))</f>
        <v>44888.104166666664</v>
      </c>
      <c r="AG1417" s="67">
        <f>WORKDAY.INTL(AA1417,1,11)+VLOOKUP(V1417,'Branch Wise Work Timelines'!C:G,3,FALSE)</f>
        <v>44888.416666666664</v>
      </c>
      <c r="AH1417" s="69" t="str">
        <f t="shared" ca="1" si="273"/>
        <v>Out of TAT</v>
      </c>
      <c r="AI1417" s="69">
        <f t="shared" ca="1" si="274"/>
        <v>20484</v>
      </c>
      <c r="AJ1417" s="69" t="str">
        <f ca="1">IF(AI1417&lt;0,"0-12",IFERROR(VLOOKUP(AI1417,Breakup[],2,FALSE),"&gt;24"))</f>
        <v>&gt;24</v>
      </c>
      <c r="AK1417" s="69" t="str">
        <f>VLOOKUP(V1417,Master!B:D,3,FALSE)</f>
        <v>South</v>
      </c>
      <c r="AL1417" s="69" t="str">
        <f t="shared" si="275"/>
        <v>Bangalore</v>
      </c>
    </row>
    <row r="1418" spans="1:38">
      <c r="A1418" s="13" t="s">
        <v>3140</v>
      </c>
      <c r="B1418" s="54">
        <v>44695.679452233802</v>
      </c>
      <c r="C1418" s="13" t="s">
        <v>826</v>
      </c>
      <c r="D1418" s="13">
        <v>1950</v>
      </c>
      <c r="E1418" s="13" t="s">
        <v>3141</v>
      </c>
      <c r="F1418" s="13" t="s">
        <v>24</v>
      </c>
      <c r="G1418" s="14">
        <v>1653016587121</v>
      </c>
      <c r="H1418" s="55">
        <v>0.43164351851851901</v>
      </c>
      <c r="I1418" s="33">
        <v>44882.431643518503</v>
      </c>
      <c r="J1418" s="58">
        <v>44882</v>
      </c>
      <c r="K1418" s="13" t="s">
        <v>213</v>
      </c>
      <c r="L1418" s="13" t="s">
        <v>30</v>
      </c>
      <c r="M1418" s="13" t="s">
        <v>826</v>
      </c>
      <c r="N1418" s="13" t="s">
        <v>206</v>
      </c>
      <c r="O1418" s="33" t="s">
        <v>38</v>
      </c>
      <c r="P1418" s="58" t="s">
        <v>38</v>
      </c>
      <c r="Q1418" s="33" t="s">
        <v>207</v>
      </c>
      <c r="R1418" s="14" t="s">
        <v>38</v>
      </c>
      <c r="S1418" s="13" t="s">
        <v>216</v>
      </c>
      <c r="T1418" s="13" t="s">
        <v>278</v>
      </c>
      <c r="U1418" s="33">
        <f t="shared" ca="1" si="264"/>
        <v>45744.56914039352</v>
      </c>
      <c r="V1418" s="13" t="str">
        <f t="shared" si="265"/>
        <v>Bangalore</v>
      </c>
      <c r="W1418" s="13" t="str">
        <f t="shared" si="266"/>
        <v>DOMI</v>
      </c>
      <c r="X1418" s="13">
        <f t="shared" si="267"/>
        <v>10</v>
      </c>
      <c r="Y1418" s="13" t="str">
        <f>IFERROR(VLOOKUP(C1418,ReceivingTeam[],2,FALSE),"HelpDesk")</f>
        <v>HelpDesk</v>
      </c>
      <c r="Z1418" s="67">
        <f t="shared" si="268"/>
        <v>44885.744143518503</v>
      </c>
      <c r="AA1418" s="68">
        <f t="shared" si="269"/>
        <v>44882</v>
      </c>
      <c r="AB1418" s="69" t="b">
        <f t="shared" si="270"/>
        <v>1</v>
      </c>
      <c r="AC1418" s="70">
        <f t="shared" si="271"/>
        <v>3</v>
      </c>
      <c r="AD1418" s="67">
        <f t="shared" si="272"/>
        <v>44885.744143518503</v>
      </c>
      <c r="AE1418" s="67">
        <f>VLOOKUP(V1418,'Branch Wise Work Timelines'!C:G,3,FALSE)+AA1418</f>
        <v>44882.416666666664</v>
      </c>
      <c r="AF1418" s="67">
        <f>IF(V1418="Bangalore",VLOOKUP(V1418,'Branch Wise Work Timelines'!C:G,4,FALSE)+AA1418+1,IF(V1418="Mumbai",VLOOKUP(V1418,'Branch Wise Work Timelines'!C:G,4,FALSE)+AA1418+1,VLOOKUP(V1418,'Branch Wise Work Timelines'!C:G,4,FALSE)+AA1418))</f>
        <v>44883.104166666664</v>
      </c>
      <c r="AG1418" s="67">
        <f>WORKDAY.INTL(AA1418,1,11)+VLOOKUP(V1418,'Branch Wise Work Timelines'!C:G,3,FALSE)</f>
        <v>44883.416666666664</v>
      </c>
      <c r="AH1418" s="69" t="str">
        <f t="shared" ca="1" si="273"/>
        <v>Out of TAT</v>
      </c>
      <c r="AI1418" s="69">
        <f t="shared" ca="1" si="274"/>
        <v>20612</v>
      </c>
      <c r="AJ1418" s="69" t="str">
        <f ca="1">IF(AI1418&lt;0,"0-12",IFERROR(VLOOKUP(AI1418,Breakup[],2,FALSE),"&gt;24"))</f>
        <v>&gt;24</v>
      </c>
      <c r="AK1418" s="69" t="str">
        <f>VLOOKUP(V1418,Master!B:D,3,FALSE)</f>
        <v>South</v>
      </c>
      <c r="AL1418" s="69" t="str">
        <f t="shared" si="275"/>
        <v>Bangalore</v>
      </c>
    </row>
    <row r="1419" spans="1:38">
      <c r="A1419" s="13" t="s">
        <v>3142</v>
      </c>
      <c r="B1419" s="54">
        <v>44695.688134919001</v>
      </c>
      <c r="C1419" s="13" t="s">
        <v>826</v>
      </c>
      <c r="D1419" s="13">
        <v>991</v>
      </c>
      <c r="E1419" s="13" t="s">
        <v>3143</v>
      </c>
      <c r="F1419" s="13" t="s">
        <v>24</v>
      </c>
      <c r="G1419" s="14">
        <v>1653016587121</v>
      </c>
      <c r="H1419" s="55">
        <v>0.67521990740740701</v>
      </c>
      <c r="I1419" s="33">
        <v>44885.675219907404</v>
      </c>
      <c r="J1419" s="58">
        <v>44885</v>
      </c>
      <c r="K1419" s="13" t="s">
        <v>213</v>
      </c>
      <c r="L1419" s="13" t="s">
        <v>30</v>
      </c>
      <c r="M1419" s="13" t="s">
        <v>826</v>
      </c>
      <c r="N1419" s="13" t="s">
        <v>206</v>
      </c>
      <c r="O1419" s="33" t="s">
        <v>38</v>
      </c>
      <c r="P1419" s="58" t="s">
        <v>38</v>
      </c>
      <c r="Q1419" s="33" t="s">
        <v>207</v>
      </c>
      <c r="R1419" s="14" t="s">
        <v>38</v>
      </c>
      <c r="S1419" s="13" t="s">
        <v>216</v>
      </c>
      <c r="T1419" s="13" t="s">
        <v>278</v>
      </c>
      <c r="U1419" s="33">
        <f t="shared" ca="1" si="264"/>
        <v>45744.56914039352</v>
      </c>
      <c r="V1419" s="13" t="str">
        <f t="shared" si="265"/>
        <v>Bangalore</v>
      </c>
      <c r="W1419" s="13" t="str">
        <f t="shared" si="266"/>
        <v>DOMI</v>
      </c>
      <c r="X1419" s="13">
        <f t="shared" si="267"/>
        <v>16</v>
      </c>
      <c r="Y1419" s="13" t="str">
        <f>IFERROR(VLOOKUP(C1419,ReceivingTeam[],2,FALSE),"HelpDesk")</f>
        <v>HelpDesk</v>
      </c>
      <c r="Z1419" s="67">
        <f t="shared" si="268"/>
        <v>44888.416666666664</v>
      </c>
      <c r="AA1419" s="68">
        <f t="shared" si="269"/>
        <v>44885</v>
      </c>
      <c r="AB1419" s="69" t="b">
        <f t="shared" si="270"/>
        <v>0</v>
      </c>
      <c r="AC1419" s="70">
        <f t="shared" si="271"/>
        <v>3</v>
      </c>
      <c r="AD1419" s="67">
        <f t="shared" si="272"/>
        <v>44888.416666666664</v>
      </c>
      <c r="AE1419" s="67">
        <f>VLOOKUP(V1419,'Branch Wise Work Timelines'!C:G,3,FALSE)+AA1419</f>
        <v>44885.416666666664</v>
      </c>
      <c r="AF1419" s="67">
        <f>IF(V1419="Bangalore",VLOOKUP(V1419,'Branch Wise Work Timelines'!C:G,4,FALSE)+AA1419+1,IF(V1419="Mumbai",VLOOKUP(V1419,'Branch Wise Work Timelines'!C:G,4,FALSE)+AA1419+1,VLOOKUP(V1419,'Branch Wise Work Timelines'!C:G,4,FALSE)+AA1419))</f>
        <v>44886.104166666664</v>
      </c>
      <c r="AG1419" s="67">
        <f>WORKDAY.INTL(AA1419,1,11)+VLOOKUP(V1419,'Branch Wise Work Timelines'!C:G,3,FALSE)</f>
        <v>44886.416666666664</v>
      </c>
      <c r="AH1419" s="69" t="str">
        <f t="shared" ca="1" si="273"/>
        <v>Out of TAT</v>
      </c>
      <c r="AI1419" s="69">
        <f t="shared" ca="1" si="274"/>
        <v>20548</v>
      </c>
      <c r="AJ1419" s="69" t="str">
        <f ca="1">IF(AI1419&lt;0,"0-12",IFERROR(VLOOKUP(AI1419,Breakup[],2,FALSE),"&gt;24"))</f>
        <v>&gt;24</v>
      </c>
      <c r="AK1419" s="69" t="str">
        <f>VLOOKUP(V1419,Master!B:D,3,FALSE)</f>
        <v>South</v>
      </c>
      <c r="AL1419" s="69" t="str">
        <f t="shared" si="275"/>
        <v>Bangalore</v>
      </c>
    </row>
    <row r="1420" spans="1:38">
      <c r="A1420" s="13" t="s">
        <v>3144</v>
      </c>
      <c r="B1420" s="54">
        <v>44695.688419213002</v>
      </c>
      <c r="C1420" s="13" t="s">
        <v>826</v>
      </c>
      <c r="D1420" s="13">
        <v>295</v>
      </c>
      <c r="E1420" s="13" t="s">
        <v>3145</v>
      </c>
      <c r="F1420" s="13" t="s">
        <v>24</v>
      </c>
      <c r="G1420" s="14">
        <v>1653016587121</v>
      </c>
      <c r="H1420" s="55">
        <v>0.42902777777777801</v>
      </c>
      <c r="I1420" s="33">
        <v>44881.429027777798</v>
      </c>
      <c r="J1420" s="58">
        <v>44881</v>
      </c>
      <c r="K1420" s="13" t="s">
        <v>213</v>
      </c>
      <c r="L1420" s="13" t="s">
        <v>30</v>
      </c>
      <c r="M1420" s="13" t="s">
        <v>826</v>
      </c>
      <c r="N1420" s="13" t="s">
        <v>206</v>
      </c>
      <c r="O1420" s="33" t="s">
        <v>38</v>
      </c>
      <c r="P1420" s="58" t="s">
        <v>38</v>
      </c>
      <c r="Q1420" s="33" t="s">
        <v>207</v>
      </c>
      <c r="R1420" s="14" t="s">
        <v>38</v>
      </c>
      <c r="S1420" s="13" t="s">
        <v>216</v>
      </c>
      <c r="T1420" s="13" t="s">
        <v>278</v>
      </c>
      <c r="U1420" s="33">
        <f t="shared" ca="1" si="264"/>
        <v>45744.56914039352</v>
      </c>
      <c r="V1420" s="13" t="str">
        <f t="shared" si="265"/>
        <v>Bangalore</v>
      </c>
      <c r="W1420" s="13" t="str">
        <f t="shared" si="266"/>
        <v>DOMI</v>
      </c>
      <c r="X1420" s="13">
        <f t="shared" si="267"/>
        <v>10</v>
      </c>
      <c r="Y1420" s="13" t="str">
        <f>IFERROR(VLOOKUP(C1420,ReceivingTeam[],2,FALSE),"HelpDesk")</f>
        <v>HelpDesk</v>
      </c>
      <c r="Z1420" s="67">
        <f t="shared" si="268"/>
        <v>44884.741527777798</v>
      </c>
      <c r="AA1420" s="68">
        <f t="shared" si="269"/>
        <v>44881</v>
      </c>
      <c r="AB1420" s="69" t="b">
        <f t="shared" si="270"/>
        <v>1</v>
      </c>
      <c r="AC1420" s="70">
        <f t="shared" si="271"/>
        <v>3</v>
      </c>
      <c r="AD1420" s="67">
        <f t="shared" si="272"/>
        <v>44884.741527777798</v>
      </c>
      <c r="AE1420" s="67">
        <f>VLOOKUP(V1420,'Branch Wise Work Timelines'!C:G,3,FALSE)+AA1420</f>
        <v>44881.416666666664</v>
      </c>
      <c r="AF1420" s="67">
        <f>IF(V1420="Bangalore",VLOOKUP(V1420,'Branch Wise Work Timelines'!C:G,4,FALSE)+AA1420+1,IF(V1420="Mumbai",VLOOKUP(V1420,'Branch Wise Work Timelines'!C:G,4,FALSE)+AA1420+1,VLOOKUP(V1420,'Branch Wise Work Timelines'!C:G,4,FALSE)+AA1420))</f>
        <v>44882.104166666664</v>
      </c>
      <c r="AG1420" s="67">
        <f>WORKDAY.INTL(AA1420,1,11)+VLOOKUP(V1420,'Branch Wise Work Timelines'!C:G,3,FALSE)</f>
        <v>44882.416666666664</v>
      </c>
      <c r="AH1420" s="69" t="str">
        <f t="shared" ca="1" si="273"/>
        <v>Out of TAT</v>
      </c>
      <c r="AI1420" s="69">
        <f t="shared" ca="1" si="274"/>
        <v>20636</v>
      </c>
      <c r="AJ1420" s="69" t="str">
        <f ca="1">IF(AI1420&lt;0,"0-12",IFERROR(VLOOKUP(AI1420,Breakup[],2,FALSE),"&gt;24"))</f>
        <v>&gt;24</v>
      </c>
      <c r="AK1420" s="69" t="str">
        <f>VLOOKUP(V1420,Master!B:D,3,FALSE)</f>
        <v>South</v>
      </c>
      <c r="AL1420" s="69" t="str">
        <f t="shared" si="275"/>
        <v>Bangalore</v>
      </c>
    </row>
    <row r="1421" spans="1:38">
      <c r="A1421" s="13" t="s">
        <v>3146</v>
      </c>
      <c r="B1421" s="54">
        <v>44695.690525613398</v>
      </c>
      <c r="C1421" s="13" t="s">
        <v>826</v>
      </c>
      <c r="D1421" s="13">
        <v>1806</v>
      </c>
      <c r="E1421" s="13" t="s">
        <v>3147</v>
      </c>
      <c r="F1421" s="13" t="s">
        <v>24</v>
      </c>
      <c r="G1421" s="14">
        <v>1653016587121</v>
      </c>
      <c r="H1421" s="55">
        <v>0.89344907407407403</v>
      </c>
      <c r="I1421" s="33">
        <v>44885.893449074101</v>
      </c>
      <c r="J1421" s="58">
        <v>44885</v>
      </c>
      <c r="K1421" s="13" t="s">
        <v>213</v>
      </c>
      <c r="L1421" s="13" t="s">
        <v>30</v>
      </c>
      <c r="M1421" s="13" t="s">
        <v>826</v>
      </c>
      <c r="N1421" s="13" t="s">
        <v>206</v>
      </c>
      <c r="O1421" s="33" t="s">
        <v>38</v>
      </c>
      <c r="P1421" s="58" t="s">
        <v>38</v>
      </c>
      <c r="Q1421" s="33" t="s">
        <v>207</v>
      </c>
      <c r="R1421" s="14" t="s">
        <v>38</v>
      </c>
      <c r="S1421" s="13" t="s">
        <v>216</v>
      </c>
      <c r="T1421" s="13" t="s">
        <v>278</v>
      </c>
      <c r="U1421" s="33">
        <f t="shared" ca="1" si="264"/>
        <v>45744.56914039352</v>
      </c>
      <c r="V1421" s="13" t="str">
        <f t="shared" si="265"/>
        <v>Bangalore</v>
      </c>
      <c r="W1421" s="13" t="str">
        <f t="shared" si="266"/>
        <v>DOMI</v>
      </c>
      <c r="X1421" s="13">
        <f t="shared" si="267"/>
        <v>21</v>
      </c>
      <c r="Y1421" s="13" t="str">
        <f>IFERROR(VLOOKUP(C1421,ReceivingTeam[],2,FALSE),"HelpDesk")</f>
        <v>HelpDesk</v>
      </c>
      <c r="Z1421" s="67">
        <f t="shared" si="268"/>
        <v>44888.416666666664</v>
      </c>
      <c r="AA1421" s="68">
        <f t="shared" si="269"/>
        <v>44885</v>
      </c>
      <c r="AB1421" s="69" t="b">
        <f t="shared" si="270"/>
        <v>0</v>
      </c>
      <c r="AC1421" s="70">
        <f t="shared" si="271"/>
        <v>3</v>
      </c>
      <c r="AD1421" s="67">
        <f t="shared" si="272"/>
        <v>44888.416666666664</v>
      </c>
      <c r="AE1421" s="67">
        <f>VLOOKUP(V1421,'Branch Wise Work Timelines'!C:G,3,FALSE)+AA1421</f>
        <v>44885.416666666664</v>
      </c>
      <c r="AF1421" s="67">
        <f>IF(V1421="Bangalore",VLOOKUP(V1421,'Branch Wise Work Timelines'!C:G,4,FALSE)+AA1421+1,IF(V1421="Mumbai",VLOOKUP(V1421,'Branch Wise Work Timelines'!C:G,4,FALSE)+AA1421+1,VLOOKUP(V1421,'Branch Wise Work Timelines'!C:G,4,FALSE)+AA1421))</f>
        <v>44886.104166666664</v>
      </c>
      <c r="AG1421" s="67">
        <f>WORKDAY.INTL(AA1421,1,11)+VLOOKUP(V1421,'Branch Wise Work Timelines'!C:G,3,FALSE)</f>
        <v>44886.416666666664</v>
      </c>
      <c r="AH1421" s="69" t="str">
        <f t="shared" ca="1" si="273"/>
        <v>Out of TAT</v>
      </c>
      <c r="AI1421" s="69">
        <f t="shared" ca="1" si="274"/>
        <v>20548</v>
      </c>
      <c r="AJ1421" s="69" t="str">
        <f ca="1">IF(AI1421&lt;0,"0-12",IFERROR(VLOOKUP(AI1421,Breakup[],2,FALSE),"&gt;24"))</f>
        <v>&gt;24</v>
      </c>
      <c r="AK1421" s="69" t="str">
        <f>VLOOKUP(V1421,Master!B:D,3,FALSE)</f>
        <v>South</v>
      </c>
      <c r="AL1421" s="69" t="str">
        <f t="shared" si="275"/>
        <v>Bangalore</v>
      </c>
    </row>
    <row r="1422" spans="1:38">
      <c r="A1422" s="13" t="s">
        <v>3148</v>
      </c>
      <c r="B1422" s="54">
        <v>44695.690984259301</v>
      </c>
      <c r="C1422" s="13" t="s">
        <v>826</v>
      </c>
      <c r="D1422" s="13">
        <v>679</v>
      </c>
      <c r="E1422" s="13" t="s">
        <v>3149</v>
      </c>
      <c r="F1422" s="13" t="s">
        <v>24</v>
      </c>
      <c r="G1422" s="14">
        <v>1653016587121</v>
      </c>
      <c r="H1422" s="55">
        <v>0.395972222222222</v>
      </c>
      <c r="I1422" s="33">
        <v>44881.395972222199</v>
      </c>
      <c r="J1422" s="58">
        <v>44881</v>
      </c>
      <c r="K1422" s="13" t="s">
        <v>213</v>
      </c>
      <c r="L1422" s="13" t="s">
        <v>30</v>
      </c>
      <c r="M1422" s="13" t="s">
        <v>826</v>
      </c>
      <c r="N1422" s="13" t="s">
        <v>206</v>
      </c>
      <c r="O1422" s="33" t="s">
        <v>38</v>
      </c>
      <c r="P1422" s="58" t="s">
        <v>38</v>
      </c>
      <c r="Q1422" s="33" t="s">
        <v>207</v>
      </c>
      <c r="R1422" s="14" t="s">
        <v>38</v>
      </c>
      <c r="S1422" s="13" t="s">
        <v>216</v>
      </c>
      <c r="T1422" s="13" t="s">
        <v>278</v>
      </c>
      <c r="U1422" s="33">
        <f t="shared" ca="1" si="264"/>
        <v>45744.56914039352</v>
      </c>
      <c r="V1422" s="13" t="str">
        <f t="shared" si="265"/>
        <v>Bangalore</v>
      </c>
      <c r="W1422" s="13" t="str">
        <f t="shared" si="266"/>
        <v>DOMI</v>
      </c>
      <c r="X1422" s="13">
        <f t="shared" si="267"/>
        <v>9</v>
      </c>
      <c r="Y1422" s="13" t="str">
        <f>IFERROR(VLOOKUP(C1422,ReceivingTeam[],2,FALSE),"HelpDesk")</f>
        <v>HelpDesk</v>
      </c>
      <c r="Z1422" s="67">
        <f t="shared" si="268"/>
        <v>44884.729166666664</v>
      </c>
      <c r="AA1422" s="68">
        <f t="shared" si="269"/>
        <v>44881</v>
      </c>
      <c r="AB1422" s="69" t="b">
        <f t="shared" si="270"/>
        <v>1</v>
      </c>
      <c r="AC1422" s="70">
        <f t="shared" si="271"/>
        <v>3</v>
      </c>
      <c r="AD1422" s="67">
        <f t="shared" si="272"/>
        <v>44884.729166666664</v>
      </c>
      <c r="AE1422" s="67">
        <f>VLOOKUP(V1422,'Branch Wise Work Timelines'!C:G,3,FALSE)+AA1422</f>
        <v>44881.416666666664</v>
      </c>
      <c r="AF1422" s="67">
        <f>IF(V1422="Bangalore",VLOOKUP(V1422,'Branch Wise Work Timelines'!C:G,4,FALSE)+AA1422+1,IF(V1422="Mumbai",VLOOKUP(V1422,'Branch Wise Work Timelines'!C:G,4,FALSE)+AA1422+1,VLOOKUP(V1422,'Branch Wise Work Timelines'!C:G,4,FALSE)+AA1422))</f>
        <v>44882.104166666664</v>
      </c>
      <c r="AG1422" s="67">
        <f>WORKDAY.INTL(AA1422,1,11)+VLOOKUP(V1422,'Branch Wise Work Timelines'!C:G,3,FALSE)</f>
        <v>44882.416666666664</v>
      </c>
      <c r="AH1422" s="69" t="str">
        <f t="shared" ca="1" si="273"/>
        <v>Out of TAT</v>
      </c>
      <c r="AI1422" s="69">
        <f t="shared" ca="1" si="274"/>
        <v>20637</v>
      </c>
      <c r="AJ1422" s="69" t="str">
        <f ca="1">IF(AI1422&lt;0,"0-12",IFERROR(VLOOKUP(AI1422,Breakup[],2,FALSE),"&gt;24"))</f>
        <v>&gt;24</v>
      </c>
      <c r="AK1422" s="69" t="str">
        <f>VLOOKUP(V1422,Master!B:D,3,FALSE)</f>
        <v>South</v>
      </c>
      <c r="AL1422" s="69" t="str">
        <f t="shared" si="275"/>
        <v>Bangalore</v>
      </c>
    </row>
    <row r="1423" spans="1:38">
      <c r="A1423" s="13" t="s">
        <v>3150</v>
      </c>
      <c r="B1423" s="54">
        <v>44695.691591169001</v>
      </c>
      <c r="C1423" s="13" t="s">
        <v>826</v>
      </c>
      <c r="D1423" s="13">
        <v>160</v>
      </c>
      <c r="E1423" s="13" t="s">
        <v>3151</v>
      </c>
      <c r="F1423" s="13" t="s">
        <v>24</v>
      </c>
      <c r="G1423" s="14">
        <v>1653016587121</v>
      </c>
      <c r="H1423" s="55">
        <v>0.29473379629629598</v>
      </c>
      <c r="I1423" s="33">
        <v>44884.294733796298</v>
      </c>
      <c r="J1423" s="58">
        <v>44884</v>
      </c>
      <c r="K1423" s="13" t="s">
        <v>213</v>
      </c>
      <c r="L1423" s="13" t="s">
        <v>30</v>
      </c>
      <c r="M1423" s="13" t="s">
        <v>826</v>
      </c>
      <c r="N1423" s="13" t="s">
        <v>206</v>
      </c>
      <c r="O1423" s="33" t="s">
        <v>38</v>
      </c>
      <c r="P1423" s="58" t="s">
        <v>38</v>
      </c>
      <c r="Q1423" s="33" t="s">
        <v>207</v>
      </c>
      <c r="R1423" s="14" t="s">
        <v>38</v>
      </c>
      <c r="S1423" s="13" t="s">
        <v>216</v>
      </c>
      <c r="T1423" s="13" t="s">
        <v>278</v>
      </c>
      <c r="U1423" s="33">
        <f t="shared" ca="1" si="264"/>
        <v>45744.56914039352</v>
      </c>
      <c r="V1423" s="13" t="str">
        <f t="shared" si="265"/>
        <v>Bangalore</v>
      </c>
      <c r="W1423" s="13" t="str">
        <f t="shared" si="266"/>
        <v>DOMI</v>
      </c>
      <c r="X1423" s="13">
        <f t="shared" si="267"/>
        <v>7</v>
      </c>
      <c r="Y1423" s="13" t="str">
        <f>IFERROR(VLOOKUP(C1423,ReceivingTeam[],2,FALSE),"HelpDesk")</f>
        <v>HelpDesk</v>
      </c>
      <c r="Z1423" s="67">
        <f t="shared" si="268"/>
        <v>44888.729166666664</v>
      </c>
      <c r="AA1423" s="68">
        <f t="shared" si="269"/>
        <v>44884</v>
      </c>
      <c r="AB1423" s="69" t="b">
        <f t="shared" si="270"/>
        <v>1</v>
      </c>
      <c r="AC1423" s="70">
        <f t="shared" si="271"/>
        <v>3</v>
      </c>
      <c r="AD1423" s="67">
        <f t="shared" si="272"/>
        <v>44888.729166666664</v>
      </c>
      <c r="AE1423" s="67">
        <f>VLOOKUP(V1423,'Branch Wise Work Timelines'!C:G,3,FALSE)+AA1423</f>
        <v>44884.416666666664</v>
      </c>
      <c r="AF1423" s="67">
        <f>IF(V1423="Bangalore",VLOOKUP(V1423,'Branch Wise Work Timelines'!C:G,4,FALSE)+AA1423+1,IF(V1423="Mumbai",VLOOKUP(V1423,'Branch Wise Work Timelines'!C:G,4,FALSE)+AA1423+1,VLOOKUP(V1423,'Branch Wise Work Timelines'!C:G,4,FALSE)+AA1423))</f>
        <v>44885.104166666664</v>
      </c>
      <c r="AG1423" s="67">
        <f>WORKDAY.INTL(AA1423,1,11)+VLOOKUP(V1423,'Branch Wise Work Timelines'!C:G,3,FALSE)</f>
        <v>44886.416666666664</v>
      </c>
      <c r="AH1423" s="69" t="str">
        <f t="shared" ca="1" si="273"/>
        <v>Out of TAT</v>
      </c>
      <c r="AI1423" s="69">
        <f t="shared" ca="1" si="274"/>
        <v>20541</v>
      </c>
      <c r="AJ1423" s="69" t="str">
        <f ca="1">IF(AI1423&lt;0,"0-12",IFERROR(VLOOKUP(AI1423,Breakup[],2,FALSE),"&gt;24"))</f>
        <v>&gt;24</v>
      </c>
      <c r="AK1423" s="69" t="str">
        <f>VLOOKUP(V1423,Master!B:D,3,FALSE)</f>
        <v>South</v>
      </c>
      <c r="AL1423" s="69" t="str">
        <f t="shared" si="275"/>
        <v>Bangalore</v>
      </c>
    </row>
    <row r="1424" spans="1:38">
      <c r="A1424" s="13" t="s">
        <v>3152</v>
      </c>
      <c r="B1424" s="54">
        <v>44695.691943981503</v>
      </c>
      <c r="C1424" s="13" t="s">
        <v>826</v>
      </c>
      <c r="D1424" s="13">
        <v>1322</v>
      </c>
      <c r="E1424" s="13" t="s">
        <v>3153</v>
      </c>
      <c r="F1424" s="13" t="s">
        <v>24</v>
      </c>
      <c r="G1424" s="14">
        <v>1653016587121</v>
      </c>
      <c r="H1424" s="55">
        <v>0.14373842592592601</v>
      </c>
      <c r="I1424" s="33">
        <v>44886.143738425897</v>
      </c>
      <c r="J1424" s="58">
        <v>44886</v>
      </c>
      <c r="K1424" s="13" t="s">
        <v>213</v>
      </c>
      <c r="L1424" s="13" t="s">
        <v>30</v>
      </c>
      <c r="M1424" s="13" t="s">
        <v>826</v>
      </c>
      <c r="N1424" s="13" t="s">
        <v>206</v>
      </c>
      <c r="O1424" s="33" t="s">
        <v>38</v>
      </c>
      <c r="P1424" s="58" t="s">
        <v>38</v>
      </c>
      <c r="Q1424" s="33" t="s">
        <v>207</v>
      </c>
      <c r="R1424" s="14" t="s">
        <v>38</v>
      </c>
      <c r="S1424" s="13" t="s">
        <v>216</v>
      </c>
      <c r="T1424" s="13" t="s">
        <v>278</v>
      </c>
      <c r="U1424" s="33">
        <f t="shared" ca="1" si="264"/>
        <v>45744.56914039352</v>
      </c>
      <c r="V1424" s="13" t="str">
        <f t="shared" si="265"/>
        <v>Bangalore</v>
      </c>
      <c r="W1424" s="13" t="str">
        <f t="shared" si="266"/>
        <v>DOMI</v>
      </c>
      <c r="X1424" s="13">
        <f t="shared" si="267"/>
        <v>3</v>
      </c>
      <c r="Y1424" s="13" t="str">
        <f>IFERROR(VLOOKUP(C1424,ReceivingTeam[],2,FALSE),"HelpDesk")</f>
        <v>HelpDesk</v>
      </c>
      <c r="Z1424" s="67">
        <f t="shared" si="268"/>
        <v>44889.729166666664</v>
      </c>
      <c r="AA1424" s="68">
        <f t="shared" si="269"/>
        <v>44886</v>
      </c>
      <c r="AB1424" s="69" t="b">
        <f t="shared" si="270"/>
        <v>1</v>
      </c>
      <c r="AC1424" s="70">
        <f t="shared" si="271"/>
        <v>3</v>
      </c>
      <c r="AD1424" s="67">
        <f t="shared" si="272"/>
        <v>44889.729166666664</v>
      </c>
      <c r="AE1424" s="67">
        <f>VLOOKUP(V1424,'Branch Wise Work Timelines'!C:G,3,FALSE)+AA1424</f>
        <v>44886.416666666664</v>
      </c>
      <c r="AF1424" s="67">
        <f>IF(V1424="Bangalore",VLOOKUP(V1424,'Branch Wise Work Timelines'!C:G,4,FALSE)+AA1424+1,IF(V1424="Mumbai",VLOOKUP(V1424,'Branch Wise Work Timelines'!C:G,4,FALSE)+AA1424+1,VLOOKUP(V1424,'Branch Wise Work Timelines'!C:G,4,FALSE)+AA1424))</f>
        <v>44887.104166666664</v>
      </c>
      <c r="AG1424" s="67">
        <f>WORKDAY.INTL(AA1424,1,11)+VLOOKUP(V1424,'Branch Wise Work Timelines'!C:G,3,FALSE)</f>
        <v>44887.416666666664</v>
      </c>
      <c r="AH1424" s="69" t="str">
        <f t="shared" ca="1" si="273"/>
        <v>Out of TAT</v>
      </c>
      <c r="AI1424" s="69">
        <f t="shared" ca="1" si="274"/>
        <v>20517</v>
      </c>
      <c r="AJ1424" s="69" t="str">
        <f ca="1">IF(AI1424&lt;0,"0-12",IFERROR(VLOOKUP(AI1424,Breakup[],2,FALSE),"&gt;24"))</f>
        <v>&gt;24</v>
      </c>
      <c r="AK1424" s="69" t="str">
        <f>VLOOKUP(V1424,Master!B:D,3,FALSE)</f>
        <v>South</v>
      </c>
      <c r="AL1424" s="69" t="str">
        <f t="shared" si="275"/>
        <v>Bangalore</v>
      </c>
    </row>
    <row r="1425" spans="1:38">
      <c r="A1425" s="13" t="s">
        <v>3154</v>
      </c>
      <c r="B1425" s="54">
        <v>44695.692993171302</v>
      </c>
      <c r="C1425" s="13" t="s">
        <v>826</v>
      </c>
      <c r="D1425" s="13">
        <v>1007</v>
      </c>
      <c r="E1425" s="13" t="s">
        <v>3155</v>
      </c>
      <c r="F1425" s="13" t="s">
        <v>24</v>
      </c>
      <c r="G1425" s="14">
        <v>1653016587121</v>
      </c>
      <c r="H1425" s="55">
        <v>0.70699074074074097</v>
      </c>
      <c r="I1425" s="33">
        <v>44884.706990740699</v>
      </c>
      <c r="J1425" s="58">
        <v>44884</v>
      </c>
      <c r="K1425" s="13" t="s">
        <v>213</v>
      </c>
      <c r="L1425" s="13" t="s">
        <v>30</v>
      </c>
      <c r="M1425" s="13" t="s">
        <v>826</v>
      </c>
      <c r="N1425" s="13" t="s">
        <v>206</v>
      </c>
      <c r="O1425" s="33" t="s">
        <v>38</v>
      </c>
      <c r="P1425" s="58" t="s">
        <v>38</v>
      </c>
      <c r="Q1425" s="33" t="s">
        <v>207</v>
      </c>
      <c r="R1425" s="14" t="s">
        <v>38</v>
      </c>
      <c r="S1425" s="13" t="s">
        <v>216</v>
      </c>
      <c r="T1425" s="13" t="s">
        <v>278</v>
      </c>
      <c r="U1425" s="33">
        <f t="shared" ca="1" si="264"/>
        <v>45744.56914039352</v>
      </c>
      <c r="V1425" s="13" t="str">
        <f t="shared" si="265"/>
        <v>Bangalore</v>
      </c>
      <c r="W1425" s="13" t="str">
        <f t="shared" si="266"/>
        <v>DOMI</v>
      </c>
      <c r="X1425" s="13">
        <f t="shared" si="267"/>
        <v>16</v>
      </c>
      <c r="Y1425" s="13" t="str">
        <f>IFERROR(VLOOKUP(C1425,ReceivingTeam[],2,FALSE),"HelpDesk")</f>
        <v>HelpDesk</v>
      </c>
      <c r="Z1425" s="67">
        <f t="shared" si="268"/>
        <v>44889.019490740699</v>
      </c>
      <c r="AA1425" s="68">
        <f t="shared" si="269"/>
        <v>44884</v>
      </c>
      <c r="AB1425" s="69" t="b">
        <f t="shared" si="270"/>
        <v>1</v>
      </c>
      <c r="AC1425" s="70">
        <f t="shared" si="271"/>
        <v>3</v>
      </c>
      <c r="AD1425" s="67">
        <f t="shared" si="272"/>
        <v>44889.019490740699</v>
      </c>
      <c r="AE1425" s="67">
        <f>VLOOKUP(V1425,'Branch Wise Work Timelines'!C:G,3,FALSE)+AA1425</f>
        <v>44884.416666666664</v>
      </c>
      <c r="AF1425" s="67">
        <f>IF(V1425="Bangalore",VLOOKUP(V1425,'Branch Wise Work Timelines'!C:G,4,FALSE)+AA1425+1,IF(V1425="Mumbai",VLOOKUP(V1425,'Branch Wise Work Timelines'!C:G,4,FALSE)+AA1425+1,VLOOKUP(V1425,'Branch Wise Work Timelines'!C:G,4,FALSE)+AA1425))</f>
        <v>44885.104166666664</v>
      </c>
      <c r="AG1425" s="67">
        <f>WORKDAY.INTL(AA1425,1,11)+VLOOKUP(V1425,'Branch Wise Work Timelines'!C:G,3,FALSE)</f>
        <v>44886.416666666664</v>
      </c>
      <c r="AH1425" s="69" t="str">
        <f t="shared" ca="1" si="273"/>
        <v>Out of TAT</v>
      </c>
      <c r="AI1425" s="69">
        <f t="shared" ca="1" si="274"/>
        <v>20534</v>
      </c>
      <c r="AJ1425" s="69" t="str">
        <f ca="1">IF(AI1425&lt;0,"0-12",IFERROR(VLOOKUP(AI1425,Breakup[],2,FALSE),"&gt;24"))</f>
        <v>&gt;24</v>
      </c>
      <c r="AK1425" s="69" t="str">
        <f>VLOOKUP(V1425,Master!B:D,3,FALSE)</f>
        <v>South</v>
      </c>
      <c r="AL1425" s="69" t="str">
        <f t="shared" si="275"/>
        <v>Bangalore</v>
      </c>
    </row>
    <row r="1426" spans="1:38">
      <c r="A1426" s="13" t="s">
        <v>3156</v>
      </c>
      <c r="B1426" s="54">
        <v>44695.701931331001</v>
      </c>
      <c r="C1426" s="13" t="s">
        <v>826</v>
      </c>
      <c r="D1426" s="13">
        <v>665</v>
      </c>
      <c r="E1426" s="13" t="s">
        <v>3157</v>
      </c>
      <c r="F1426" s="13" t="s">
        <v>24</v>
      </c>
      <c r="G1426" s="14">
        <v>1653017031409</v>
      </c>
      <c r="H1426" s="55">
        <v>0.60443287037036997</v>
      </c>
      <c r="I1426" s="33">
        <v>44884.604432870401</v>
      </c>
      <c r="J1426" s="58">
        <v>44884</v>
      </c>
      <c r="K1426" s="13" t="s">
        <v>213</v>
      </c>
      <c r="L1426" s="13" t="s">
        <v>30</v>
      </c>
      <c r="M1426" s="13" t="s">
        <v>826</v>
      </c>
      <c r="N1426" s="13" t="s">
        <v>206</v>
      </c>
      <c r="O1426" s="33" t="s">
        <v>38</v>
      </c>
      <c r="P1426" s="58" t="s">
        <v>38</v>
      </c>
      <c r="Q1426" s="33" t="s">
        <v>207</v>
      </c>
      <c r="R1426" s="14" t="s">
        <v>38</v>
      </c>
      <c r="S1426" s="13" t="s">
        <v>216</v>
      </c>
      <c r="T1426" s="13" t="s">
        <v>278</v>
      </c>
      <c r="U1426" s="33">
        <f t="shared" ca="1" si="264"/>
        <v>45744.56914039352</v>
      </c>
      <c r="V1426" s="13" t="str">
        <f t="shared" si="265"/>
        <v>Bangalore</v>
      </c>
      <c r="W1426" s="13" t="str">
        <f t="shared" si="266"/>
        <v>DOMI</v>
      </c>
      <c r="X1426" s="13">
        <f t="shared" si="267"/>
        <v>14</v>
      </c>
      <c r="Y1426" s="13" t="str">
        <f>IFERROR(VLOOKUP(C1426,ReceivingTeam[],2,FALSE),"HelpDesk")</f>
        <v>HelpDesk</v>
      </c>
      <c r="Z1426" s="67">
        <f t="shared" si="268"/>
        <v>44888.916932870401</v>
      </c>
      <c r="AA1426" s="68">
        <f t="shared" si="269"/>
        <v>44884</v>
      </c>
      <c r="AB1426" s="69" t="b">
        <f t="shared" si="270"/>
        <v>1</v>
      </c>
      <c r="AC1426" s="70">
        <f t="shared" si="271"/>
        <v>3</v>
      </c>
      <c r="AD1426" s="67">
        <f t="shared" si="272"/>
        <v>44888.916932870401</v>
      </c>
      <c r="AE1426" s="67">
        <f>VLOOKUP(V1426,'Branch Wise Work Timelines'!C:G,3,FALSE)+AA1426</f>
        <v>44884.416666666664</v>
      </c>
      <c r="AF1426" s="67">
        <f>IF(V1426="Bangalore",VLOOKUP(V1426,'Branch Wise Work Timelines'!C:G,4,FALSE)+AA1426+1,IF(V1426="Mumbai",VLOOKUP(V1426,'Branch Wise Work Timelines'!C:G,4,FALSE)+AA1426+1,VLOOKUP(V1426,'Branch Wise Work Timelines'!C:G,4,FALSE)+AA1426))</f>
        <v>44885.104166666664</v>
      </c>
      <c r="AG1426" s="67">
        <f>WORKDAY.INTL(AA1426,1,11)+VLOOKUP(V1426,'Branch Wise Work Timelines'!C:G,3,FALSE)</f>
        <v>44886.416666666664</v>
      </c>
      <c r="AH1426" s="69" t="str">
        <f t="shared" ca="1" si="273"/>
        <v>Out of TAT</v>
      </c>
      <c r="AI1426" s="69">
        <f t="shared" ca="1" si="274"/>
        <v>20536</v>
      </c>
      <c r="AJ1426" s="69" t="str">
        <f ca="1">IF(AI1426&lt;0,"0-12",IFERROR(VLOOKUP(AI1426,Breakup[],2,FALSE),"&gt;24"))</f>
        <v>&gt;24</v>
      </c>
      <c r="AK1426" s="69" t="str">
        <f>VLOOKUP(V1426,Master!B:D,3,FALSE)</f>
        <v>South</v>
      </c>
      <c r="AL1426" s="69" t="str">
        <f t="shared" si="275"/>
        <v>Bangalore</v>
      </c>
    </row>
    <row r="1427" spans="1:38">
      <c r="A1427" s="13" t="s">
        <v>3158</v>
      </c>
      <c r="B1427" s="54">
        <v>44695.702432256898</v>
      </c>
      <c r="C1427" s="13" t="s">
        <v>826</v>
      </c>
      <c r="D1427" s="13">
        <v>1463</v>
      </c>
      <c r="E1427" s="13" t="s">
        <v>3159</v>
      </c>
      <c r="F1427" s="13" t="s">
        <v>24</v>
      </c>
      <c r="G1427" s="14">
        <v>1653017031409</v>
      </c>
      <c r="H1427" s="55">
        <v>0.74768518518518501</v>
      </c>
      <c r="I1427" s="33">
        <v>44890.747685185197</v>
      </c>
      <c r="J1427" s="58">
        <v>44890</v>
      </c>
      <c r="K1427" s="13" t="s">
        <v>213</v>
      </c>
      <c r="L1427" s="13" t="s">
        <v>30</v>
      </c>
      <c r="M1427" s="13" t="s">
        <v>826</v>
      </c>
      <c r="N1427" s="13" t="s">
        <v>206</v>
      </c>
      <c r="O1427" s="33" t="s">
        <v>38</v>
      </c>
      <c r="P1427" s="58" t="s">
        <v>38</v>
      </c>
      <c r="Q1427" s="33" t="s">
        <v>207</v>
      </c>
      <c r="R1427" s="14" t="s">
        <v>38</v>
      </c>
      <c r="S1427" s="13" t="s">
        <v>216</v>
      </c>
      <c r="T1427" s="13" t="s">
        <v>278</v>
      </c>
      <c r="U1427" s="33">
        <f t="shared" ca="1" si="264"/>
        <v>45744.56914039352</v>
      </c>
      <c r="V1427" s="13" t="str">
        <f t="shared" si="265"/>
        <v>Bangalore</v>
      </c>
      <c r="W1427" s="13" t="str">
        <f t="shared" si="266"/>
        <v>DOMI</v>
      </c>
      <c r="X1427" s="13">
        <f t="shared" si="267"/>
        <v>17</v>
      </c>
      <c r="Y1427" s="13" t="str">
        <f>IFERROR(VLOOKUP(C1427,ReceivingTeam[],2,FALSE),"HelpDesk")</f>
        <v>HelpDesk</v>
      </c>
      <c r="Z1427" s="67">
        <f t="shared" si="268"/>
        <v>44894.060185185197</v>
      </c>
      <c r="AA1427" s="68">
        <f t="shared" si="269"/>
        <v>44890</v>
      </c>
      <c r="AB1427" s="69" t="b">
        <f t="shared" si="270"/>
        <v>1</v>
      </c>
      <c r="AC1427" s="70">
        <f t="shared" si="271"/>
        <v>3</v>
      </c>
      <c r="AD1427" s="67">
        <f t="shared" si="272"/>
        <v>44894.060185185197</v>
      </c>
      <c r="AE1427" s="67">
        <f>VLOOKUP(V1427,'Branch Wise Work Timelines'!C:G,3,FALSE)+AA1427</f>
        <v>44890.416666666664</v>
      </c>
      <c r="AF1427" s="67">
        <f>IF(V1427="Bangalore",VLOOKUP(V1427,'Branch Wise Work Timelines'!C:G,4,FALSE)+AA1427+1,IF(V1427="Mumbai",VLOOKUP(V1427,'Branch Wise Work Timelines'!C:G,4,FALSE)+AA1427+1,VLOOKUP(V1427,'Branch Wise Work Timelines'!C:G,4,FALSE)+AA1427))</f>
        <v>44891.104166666664</v>
      </c>
      <c r="AG1427" s="67">
        <f>WORKDAY.INTL(AA1427,1,11)+VLOOKUP(V1427,'Branch Wise Work Timelines'!C:G,3,FALSE)</f>
        <v>44891.416666666664</v>
      </c>
      <c r="AH1427" s="69" t="str">
        <f t="shared" ca="1" si="273"/>
        <v>Out of TAT</v>
      </c>
      <c r="AI1427" s="69">
        <f t="shared" ca="1" si="274"/>
        <v>20413</v>
      </c>
      <c r="AJ1427" s="69" t="str">
        <f ca="1">IF(AI1427&lt;0,"0-12",IFERROR(VLOOKUP(AI1427,Breakup[],2,FALSE),"&gt;24"))</f>
        <v>&gt;24</v>
      </c>
      <c r="AK1427" s="69" t="str">
        <f>VLOOKUP(V1427,Master!B:D,3,FALSE)</f>
        <v>South</v>
      </c>
      <c r="AL1427" s="69" t="str">
        <f t="shared" si="275"/>
        <v>Bangalore</v>
      </c>
    </row>
    <row r="1428" spans="1:38">
      <c r="A1428" s="13" t="s">
        <v>3160</v>
      </c>
      <c r="B1428" s="54">
        <v>44695.702769942101</v>
      </c>
      <c r="C1428" s="13" t="s">
        <v>826</v>
      </c>
      <c r="D1428" s="13">
        <v>1909</v>
      </c>
      <c r="E1428" s="13" t="s">
        <v>3161</v>
      </c>
      <c r="F1428" s="13" t="s">
        <v>24</v>
      </c>
      <c r="G1428" s="14">
        <v>1653017031409</v>
      </c>
      <c r="H1428" s="55">
        <v>0.38454861111111099</v>
      </c>
      <c r="I1428" s="33">
        <v>44882.384548611102</v>
      </c>
      <c r="J1428" s="58">
        <v>44882</v>
      </c>
      <c r="K1428" s="13" t="s">
        <v>213</v>
      </c>
      <c r="L1428" s="13" t="s">
        <v>30</v>
      </c>
      <c r="M1428" s="13" t="s">
        <v>826</v>
      </c>
      <c r="N1428" s="13" t="s">
        <v>206</v>
      </c>
      <c r="O1428" s="33" t="s">
        <v>38</v>
      </c>
      <c r="P1428" s="58" t="s">
        <v>38</v>
      </c>
      <c r="Q1428" s="33" t="s">
        <v>207</v>
      </c>
      <c r="R1428" s="14" t="s">
        <v>38</v>
      </c>
      <c r="S1428" s="13" t="s">
        <v>216</v>
      </c>
      <c r="T1428" s="13" t="s">
        <v>278</v>
      </c>
      <c r="U1428" s="33">
        <f t="shared" ca="1" si="264"/>
        <v>45744.56914039352</v>
      </c>
      <c r="V1428" s="13" t="str">
        <f t="shared" si="265"/>
        <v>Bangalore</v>
      </c>
      <c r="W1428" s="13" t="str">
        <f t="shared" si="266"/>
        <v>DOMI</v>
      </c>
      <c r="X1428" s="13">
        <f t="shared" si="267"/>
        <v>9</v>
      </c>
      <c r="Y1428" s="13" t="str">
        <f>IFERROR(VLOOKUP(C1428,ReceivingTeam[],2,FALSE),"HelpDesk")</f>
        <v>HelpDesk</v>
      </c>
      <c r="Z1428" s="67">
        <f t="shared" si="268"/>
        <v>44885.729166666664</v>
      </c>
      <c r="AA1428" s="68">
        <f t="shared" si="269"/>
        <v>44882</v>
      </c>
      <c r="AB1428" s="69" t="b">
        <f t="shared" si="270"/>
        <v>1</v>
      </c>
      <c r="AC1428" s="70">
        <f t="shared" si="271"/>
        <v>3</v>
      </c>
      <c r="AD1428" s="67">
        <f t="shared" si="272"/>
        <v>44885.729166666664</v>
      </c>
      <c r="AE1428" s="67">
        <f>VLOOKUP(V1428,'Branch Wise Work Timelines'!C:G,3,FALSE)+AA1428</f>
        <v>44882.416666666664</v>
      </c>
      <c r="AF1428" s="67">
        <f>IF(V1428="Bangalore",VLOOKUP(V1428,'Branch Wise Work Timelines'!C:G,4,FALSE)+AA1428+1,IF(V1428="Mumbai",VLOOKUP(V1428,'Branch Wise Work Timelines'!C:G,4,FALSE)+AA1428+1,VLOOKUP(V1428,'Branch Wise Work Timelines'!C:G,4,FALSE)+AA1428))</f>
        <v>44883.104166666664</v>
      </c>
      <c r="AG1428" s="67">
        <f>WORKDAY.INTL(AA1428,1,11)+VLOOKUP(V1428,'Branch Wise Work Timelines'!C:G,3,FALSE)</f>
        <v>44883.416666666664</v>
      </c>
      <c r="AH1428" s="69" t="str">
        <f t="shared" ca="1" si="273"/>
        <v>Out of TAT</v>
      </c>
      <c r="AI1428" s="69">
        <f t="shared" ca="1" si="274"/>
        <v>20613</v>
      </c>
      <c r="AJ1428" s="69" t="str">
        <f ca="1">IF(AI1428&lt;0,"0-12",IFERROR(VLOOKUP(AI1428,Breakup[],2,FALSE),"&gt;24"))</f>
        <v>&gt;24</v>
      </c>
      <c r="AK1428" s="69" t="str">
        <f>VLOOKUP(V1428,Master!B:D,3,FALSE)</f>
        <v>South</v>
      </c>
      <c r="AL1428" s="69" t="str">
        <f t="shared" si="275"/>
        <v>Bangalore</v>
      </c>
    </row>
    <row r="1429" spans="1:38">
      <c r="A1429" s="13" t="s">
        <v>3162</v>
      </c>
      <c r="B1429" s="54">
        <v>44695.704319444398</v>
      </c>
      <c r="C1429" s="13" t="s">
        <v>826</v>
      </c>
      <c r="D1429" s="13">
        <v>1746</v>
      </c>
      <c r="E1429" s="13" t="s">
        <v>3163</v>
      </c>
      <c r="F1429" s="13" t="s">
        <v>24</v>
      </c>
      <c r="G1429" s="14">
        <v>1653017031409</v>
      </c>
      <c r="H1429" s="55">
        <v>0.62217592592592597</v>
      </c>
      <c r="I1429" s="33">
        <v>44882.622175925899</v>
      </c>
      <c r="J1429" s="58">
        <v>44882</v>
      </c>
      <c r="K1429" s="13" t="s">
        <v>213</v>
      </c>
      <c r="L1429" s="13" t="s">
        <v>30</v>
      </c>
      <c r="M1429" s="13" t="s">
        <v>826</v>
      </c>
      <c r="N1429" s="13" t="s">
        <v>206</v>
      </c>
      <c r="O1429" s="33" t="s">
        <v>38</v>
      </c>
      <c r="P1429" s="58" t="s">
        <v>38</v>
      </c>
      <c r="Q1429" s="33" t="s">
        <v>207</v>
      </c>
      <c r="R1429" s="14" t="s">
        <v>38</v>
      </c>
      <c r="S1429" s="13" t="s">
        <v>216</v>
      </c>
      <c r="T1429" s="13" t="s">
        <v>278</v>
      </c>
      <c r="U1429" s="33">
        <f t="shared" ca="1" si="264"/>
        <v>45744.56914039352</v>
      </c>
      <c r="V1429" s="13" t="str">
        <f t="shared" si="265"/>
        <v>Bangalore</v>
      </c>
      <c r="W1429" s="13" t="str">
        <f t="shared" si="266"/>
        <v>DOMI</v>
      </c>
      <c r="X1429" s="13">
        <f t="shared" si="267"/>
        <v>14</v>
      </c>
      <c r="Y1429" s="13" t="str">
        <f>IFERROR(VLOOKUP(C1429,ReceivingTeam[],2,FALSE),"HelpDesk")</f>
        <v>HelpDesk</v>
      </c>
      <c r="Z1429" s="67">
        <f t="shared" si="268"/>
        <v>44885.934675925899</v>
      </c>
      <c r="AA1429" s="68">
        <f t="shared" si="269"/>
        <v>44882</v>
      </c>
      <c r="AB1429" s="69" t="b">
        <f t="shared" si="270"/>
        <v>1</v>
      </c>
      <c r="AC1429" s="70">
        <f t="shared" si="271"/>
        <v>3</v>
      </c>
      <c r="AD1429" s="67">
        <f t="shared" si="272"/>
        <v>44885.934675925899</v>
      </c>
      <c r="AE1429" s="67">
        <f>VLOOKUP(V1429,'Branch Wise Work Timelines'!C:G,3,FALSE)+AA1429</f>
        <v>44882.416666666664</v>
      </c>
      <c r="AF1429" s="67">
        <f>IF(V1429="Bangalore",VLOOKUP(V1429,'Branch Wise Work Timelines'!C:G,4,FALSE)+AA1429+1,IF(V1429="Mumbai",VLOOKUP(V1429,'Branch Wise Work Timelines'!C:G,4,FALSE)+AA1429+1,VLOOKUP(V1429,'Branch Wise Work Timelines'!C:G,4,FALSE)+AA1429))</f>
        <v>44883.104166666664</v>
      </c>
      <c r="AG1429" s="67">
        <f>WORKDAY.INTL(AA1429,1,11)+VLOOKUP(V1429,'Branch Wise Work Timelines'!C:G,3,FALSE)</f>
        <v>44883.416666666664</v>
      </c>
      <c r="AH1429" s="69" t="str">
        <f t="shared" ca="1" si="273"/>
        <v>Out of TAT</v>
      </c>
      <c r="AI1429" s="69">
        <f t="shared" ca="1" si="274"/>
        <v>20608</v>
      </c>
      <c r="AJ1429" s="69" t="str">
        <f ca="1">IF(AI1429&lt;0,"0-12",IFERROR(VLOOKUP(AI1429,Breakup[],2,FALSE),"&gt;24"))</f>
        <v>&gt;24</v>
      </c>
      <c r="AK1429" s="69" t="str">
        <f>VLOOKUP(V1429,Master!B:D,3,FALSE)</f>
        <v>South</v>
      </c>
      <c r="AL1429" s="69" t="str">
        <f t="shared" si="275"/>
        <v>Bangalore</v>
      </c>
    </row>
    <row r="1430" spans="1:38">
      <c r="A1430" s="13" t="s">
        <v>3164</v>
      </c>
      <c r="B1430" s="54">
        <v>44695.705351701399</v>
      </c>
      <c r="C1430" s="13" t="s">
        <v>826</v>
      </c>
      <c r="D1430" s="13">
        <v>1393</v>
      </c>
      <c r="E1430" s="13" t="s">
        <v>3165</v>
      </c>
      <c r="F1430" s="13" t="s">
        <v>24</v>
      </c>
      <c r="G1430" s="14">
        <v>1653017031409</v>
      </c>
      <c r="H1430" s="55">
        <v>0.38421296296296298</v>
      </c>
      <c r="I1430" s="33">
        <v>44885.384212962999</v>
      </c>
      <c r="J1430" s="58">
        <v>44885</v>
      </c>
      <c r="K1430" s="13" t="s">
        <v>213</v>
      </c>
      <c r="L1430" s="13" t="s">
        <v>30</v>
      </c>
      <c r="M1430" s="13" t="s">
        <v>826</v>
      </c>
      <c r="N1430" s="13" t="s">
        <v>206</v>
      </c>
      <c r="O1430" s="33" t="s">
        <v>38</v>
      </c>
      <c r="P1430" s="58" t="s">
        <v>38</v>
      </c>
      <c r="Q1430" s="33" t="s">
        <v>207</v>
      </c>
      <c r="R1430" s="14" t="s">
        <v>38</v>
      </c>
      <c r="S1430" s="13" t="s">
        <v>216</v>
      </c>
      <c r="T1430" s="13" t="s">
        <v>278</v>
      </c>
      <c r="U1430" s="33">
        <f t="shared" ca="1" si="264"/>
        <v>45744.56914039352</v>
      </c>
      <c r="V1430" s="13" t="str">
        <f t="shared" si="265"/>
        <v>Bangalore</v>
      </c>
      <c r="W1430" s="13" t="str">
        <f t="shared" si="266"/>
        <v>DOMI</v>
      </c>
      <c r="X1430" s="13">
        <f t="shared" si="267"/>
        <v>9</v>
      </c>
      <c r="Y1430" s="13" t="str">
        <f>IFERROR(VLOOKUP(C1430,ReceivingTeam[],2,FALSE),"HelpDesk")</f>
        <v>HelpDesk</v>
      </c>
      <c r="Z1430" s="67">
        <f t="shared" si="268"/>
        <v>44888.416666666664</v>
      </c>
      <c r="AA1430" s="68">
        <f t="shared" si="269"/>
        <v>44885</v>
      </c>
      <c r="AB1430" s="69" t="b">
        <f t="shared" si="270"/>
        <v>0</v>
      </c>
      <c r="AC1430" s="70">
        <f t="shared" si="271"/>
        <v>3</v>
      </c>
      <c r="AD1430" s="67">
        <f t="shared" si="272"/>
        <v>44888.416666666664</v>
      </c>
      <c r="AE1430" s="67">
        <f>VLOOKUP(V1430,'Branch Wise Work Timelines'!C:G,3,FALSE)+AA1430</f>
        <v>44885.416666666664</v>
      </c>
      <c r="AF1430" s="67">
        <f>IF(V1430="Bangalore",VLOOKUP(V1430,'Branch Wise Work Timelines'!C:G,4,FALSE)+AA1430+1,IF(V1430="Mumbai",VLOOKUP(V1430,'Branch Wise Work Timelines'!C:G,4,FALSE)+AA1430+1,VLOOKUP(V1430,'Branch Wise Work Timelines'!C:G,4,FALSE)+AA1430))</f>
        <v>44886.104166666664</v>
      </c>
      <c r="AG1430" s="67">
        <f>WORKDAY.INTL(AA1430,1,11)+VLOOKUP(V1430,'Branch Wise Work Timelines'!C:G,3,FALSE)</f>
        <v>44886.416666666664</v>
      </c>
      <c r="AH1430" s="69" t="str">
        <f t="shared" ca="1" si="273"/>
        <v>Out of TAT</v>
      </c>
      <c r="AI1430" s="69">
        <f t="shared" ca="1" si="274"/>
        <v>20548</v>
      </c>
      <c r="AJ1430" s="69" t="str">
        <f ca="1">IF(AI1430&lt;0,"0-12",IFERROR(VLOOKUP(AI1430,Breakup[],2,FALSE),"&gt;24"))</f>
        <v>&gt;24</v>
      </c>
      <c r="AK1430" s="69" t="str">
        <f>VLOOKUP(V1430,Master!B:D,3,FALSE)</f>
        <v>South</v>
      </c>
      <c r="AL1430" s="69" t="str">
        <f t="shared" si="275"/>
        <v>Bangalore</v>
      </c>
    </row>
    <row r="1431" spans="1:38">
      <c r="A1431" s="13" t="s">
        <v>3166</v>
      </c>
      <c r="B1431" s="54">
        <v>44701.6330507292</v>
      </c>
      <c r="C1431" s="13" t="s">
        <v>460</v>
      </c>
      <c r="D1431" s="13">
        <v>1058</v>
      </c>
      <c r="E1431" s="13" t="s">
        <v>3167</v>
      </c>
      <c r="F1431" s="13" t="s">
        <v>33</v>
      </c>
      <c r="G1431" s="14">
        <v>1653042062217</v>
      </c>
      <c r="H1431" s="55">
        <v>0.36435185185185198</v>
      </c>
      <c r="I1431" s="33">
        <v>44881.364351851902</v>
      </c>
      <c r="J1431" s="58">
        <v>44881</v>
      </c>
      <c r="K1431" s="13" t="s">
        <v>213</v>
      </c>
      <c r="L1431" s="13" t="s">
        <v>30</v>
      </c>
      <c r="M1431" s="13" t="s">
        <v>282</v>
      </c>
      <c r="N1431" s="13" t="s">
        <v>206</v>
      </c>
      <c r="O1431" s="33" t="s">
        <v>38</v>
      </c>
      <c r="P1431" s="58" t="s">
        <v>38</v>
      </c>
      <c r="Q1431" s="33" t="s">
        <v>207</v>
      </c>
      <c r="R1431" s="14" t="s">
        <v>38</v>
      </c>
      <c r="S1431" s="13" t="s">
        <v>208</v>
      </c>
      <c r="T1431" s="13" t="s">
        <v>209</v>
      </c>
      <c r="U1431" s="33">
        <f t="shared" ca="1" si="264"/>
        <v>45744.56914039352</v>
      </c>
      <c r="V1431" s="13" t="str">
        <f t="shared" si="265"/>
        <v>Bangalore</v>
      </c>
      <c r="W1431" s="13" t="str">
        <f t="shared" si="266"/>
        <v>RI</v>
      </c>
      <c r="X1431" s="13">
        <f t="shared" si="267"/>
        <v>8</v>
      </c>
      <c r="Y1431" s="13" t="str">
        <f>IFERROR(VLOOKUP(C1431,ReceivingTeam[],2,FALSE),"HelpDesk")</f>
        <v>HelpDesk</v>
      </c>
      <c r="Z1431" s="67">
        <f t="shared" si="268"/>
        <v>44881.916666666664</v>
      </c>
      <c r="AA1431" s="68">
        <f t="shared" si="269"/>
        <v>44881</v>
      </c>
      <c r="AB1431" s="69" t="b">
        <f t="shared" si="270"/>
        <v>1</v>
      </c>
      <c r="AC1431" s="70">
        <f t="shared" si="271"/>
        <v>0.5</v>
      </c>
      <c r="AD1431" s="67">
        <f t="shared" si="272"/>
        <v>44881.916666666664</v>
      </c>
      <c r="AE1431" s="67">
        <f>VLOOKUP(V1431,'Branch Wise Work Timelines'!C:G,3,FALSE)+AA1431</f>
        <v>44881.416666666664</v>
      </c>
      <c r="AF1431" s="67">
        <f>IF(V1431="Bangalore",VLOOKUP(V1431,'Branch Wise Work Timelines'!C:G,4,FALSE)+AA1431+1,IF(V1431="Mumbai",VLOOKUP(V1431,'Branch Wise Work Timelines'!C:G,4,FALSE)+AA1431+1,VLOOKUP(V1431,'Branch Wise Work Timelines'!C:G,4,FALSE)+AA1431))</f>
        <v>44882.104166666664</v>
      </c>
      <c r="AG1431" s="67">
        <f>WORKDAY.INTL(AA1431,1,11)+VLOOKUP(V1431,'Branch Wise Work Timelines'!C:G,3,FALSE)</f>
        <v>44882.416666666664</v>
      </c>
      <c r="AH1431" s="69" t="str">
        <f t="shared" ca="1" si="273"/>
        <v>Out of TAT</v>
      </c>
      <c r="AI1431" s="69">
        <f t="shared" ca="1" si="274"/>
        <v>20704</v>
      </c>
      <c r="AJ1431" s="69" t="str">
        <f ca="1">IF(AI1431&lt;0,"0-12",IFERROR(VLOOKUP(AI1431,Breakup[],2,FALSE),"&gt;24"))</f>
        <v>&gt;24</v>
      </c>
      <c r="AK1431" s="69" t="str">
        <f>VLOOKUP(V1431,Master!B:D,3,FALSE)</f>
        <v>South</v>
      </c>
      <c r="AL1431" s="69" t="str">
        <f t="shared" si="275"/>
        <v>Bangalore</v>
      </c>
    </row>
    <row r="1432" spans="1:38">
      <c r="A1432" s="13" t="s">
        <v>3168</v>
      </c>
      <c r="B1432" s="54">
        <v>44695.715877118098</v>
      </c>
      <c r="C1432" s="13" t="s">
        <v>826</v>
      </c>
      <c r="D1432" s="13">
        <v>905</v>
      </c>
      <c r="E1432" s="13" t="s">
        <v>3169</v>
      </c>
      <c r="F1432" s="13" t="s">
        <v>24</v>
      </c>
      <c r="G1432" s="14">
        <v>1653016587121</v>
      </c>
      <c r="H1432" s="55">
        <v>0.65734953703703702</v>
      </c>
      <c r="I1432" s="33">
        <v>44884.657349537003</v>
      </c>
      <c r="J1432" s="58">
        <v>44884</v>
      </c>
      <c r="K1432" s="13" t="s">
        <v>213</v>
      </c>
      <c r="L1432" s="13" t="s">
        <v>30</v>
      </c>
      <c r="M1432" s="13" t="s">
        <v>826</v>
      </c>
      <c r="N1432" s="13" t="s">
        <v>206</v>
      </c>
      <c r="O1432" s="33" t="s">
        <v>38</v>
      </c>
      <c r="P1432" s="58" t="s">
        <v>38</v>
      </c>
      <c r="Q1432" s="33" t="s">
        <v>207</v>
      </c>
      <c r="R1432" s="14" t="s">
        <v>38</v>
      </c>
      <c r="S1432" s="13" t="s">
        <v>216</v>
      </c>
      <c r="T1432" s="13" t="s">
        <v>278</v>
      </c>
      <c r="U1432" s="33">
        <f t="shared" ca="1" si="264"/>
        <v>45744.56914039352</v>
      </c>
      <c r="V1432" s="13" t="str">
        <f t="shared" si="265"/>
        <v>Bangalore</v>
      </c>
      <c r="W1432" s="13" t="str">
        <f t="shared" si="266"/>
        <v>DOMI</v>
      </c>
      <c r="X1432" s="13">
        <f t="shared" si="267"/>
        <v>15</v>
      </c>
      <c r="Y1432" s="13" t="str">
        <f>IFERROR(VLOOKUP(C1432,ReceivingTeam[],2,FALSE),"HelpDesk")</f>
        <v>HelpDesk</v>
      </c>
      <c r="Z1432" s="67">
        <f t="shared" si="268"/>
        <v>44888.969849537003</v>
      </c>
      <c r="AA1432" s="68">
        <f t="shared" si="269"/>
        <v>44884</v>
      </c>
      <c r="AB1432" s="69" t="b">
        <f t="shared" si="270"/>
        <v>1</v>
      </c>
      <c r="AC1432" s="70">
        <f t="shared" si="271"/>
        <v>3</v>
      </c>
      <c r="AD1432" s="67">
        <f t="shared" si="272"/>
        <v>44888.969849537003</v>
      </c>
      <c r="AE1432" s="67">
        <f>VLOOKUP(V1432,'Branch Wise Work Timelines'!C:G,3,FALSE)+AA1432</f>
        <v>44884.416666666664</v>
      </c>
      <c r="AF1432" s="67">
        <f>IF(V1432="Bangalore",VLOOKUP(V1432,'Branch Wise Work Timelines'!C:G,4,FALSE)+AA1432+1,IF(V1432="Mumbai",VLOOKUP(V1432,'Branch Wise Work Timelines'!C:G,4,FALSE)+AA1432+1,VLOOKUP(V1432,'Branch Wise Work Timelines'!C:G,4,FALSE)+AA1432))</f>
        <v>44885.104166666664</v>
      </c>
      <c r="AG1432" s="67">
        <f>WORKDAY.INTL(AA1432,1,11)+VLOOKUP(V1432,'Branch Wise Work Timelines'!C:G,3,FALSE)</f>
        <v>44886.416666666664</v>
      </c>
      <c r="AH1432" s="69" t="str">
        <f t="shared" ca="1" si="273"/>
        <v>Out of TAT</v>
      </c>
      <c r="AI1432" s="69">
        <f t="shared" ca="1" si="274"/>
        <v>20535</v>
      </c>
      <c r="AJ1432" s="69" t="str">
        <f ca="1">IF(AI1432&lt;0,"0-12",IFERROR(VLOOKUP(AI1432,Breakup[],2,FALSE),"&gt;24"))</f>
        <v>&gt;24</v>
      </c>
      <c r="AK1432" s="69" t="str">
        <f>VLOOKUP(V1432,Master!B:D,3,FALSE)</f>
        <v>South</v>
      </c>
      <c r="AL1432" s="69" t="str">
        <f t="shared" si="275"/>
        <v>Bangalore</v>
      </c>
    </row>
    <row r="1433" spans="1:38">
      <c r="A1433" s="13" t="s">
        <v>3170</v>
      </c>
      <c r="B1433" s="54">
        <v>44695.717559606499</v>
      </c>
      <c r="C1433" s="13" t="s">
        <v>826</v>
      </c>
      <c r="D1433" s="13">
        <v>1293</v>
      </c>
      <c r="E1433" s="13" t="s">
        <v>3171</v>
      </c>
      <c r="F1433" s="13" t="s">
        <v>24</v>
      </c>
      <c r="G1433" s="14">
        <v>1653016587121</v>
      </c>
      <c r="H1433" s="55">
        <v>0.20517361111111099</v>
      </c>
      <c r="I1433" s="33">
        <v>44889.205173611103</v>
      </c>
      <c r="J1433" s="58">
        <v>44889</v>
      </c>
      <c r="K1433" s="13" t="s">
        <v>213</v>
      </c>
      <c r="L1433" s="13" t="s">
        <v>30</v>
      </c>
      <c r="M1433" s="13" t="s">
        <v>826</v>
      </c>
      <c r="N1433" s="13" t="s">
        <v>206</v>
      </c>
      <c r="O1433" s="33" t="s">
        <v>38</v>
      </c>
      <c r="P1433" s="58" t="s">
        <v>38</v>
      </c>
      <c r="Q1433" s="33" t="s">
        <v>207</v>
      </c>
      <c r="R1433" s="14" t="s">
        <v>38</v>
      </c>
      <c r="S1433" s="13" t="s">
        <v>216</v>
      </c>
      <c r="T1433" s="13" t="s">
        <v>278</v>
      </c>
      <c r="U1433" s="33">
        <f t="shared" ca="1" si="264"/>
        <v>45744.56914039352</v>
      </c>
      <c r="V1433" s="13" t="str">
        <f t="shared" si="265"/>
        <v>Bangalore</v>
      </c>
      <c r="W1433" s="13" t="str">
        <f t="shared" si="266"/>
        <v>DOMI</v>
      </c>
      <c r="X1433" s="13">
        <f t="shared" si="267"/>
        <v>4</v>
      </c>
      <c r="Y1433" s="13" t="str">
        <f>IFERROR(VLOOKUP(C1433,ReceivingTeam[],2,FALSE),"HelpDesk")</f>
        <v>HelpDesk</v>
      </c>
      <c r="Z1433" s="67">
        <f t="shared" si="268"/>
        <v>44892.729166666664</v>
      </c>
      <c r="AA1433" s="68">
        <f t="shared" si="269"/>
        <v>44889</v>
      </c>
      <c r="AB1433" s="69" t="b">
        <f t="shared" si="270"/>
        <v>1</v>
      </c>
      <c r="AC1433" s="70">
        <f t="shared" si="271"/>
        <v>3</v>
      </c>
      <c r="AD1433" s="67">
        <f t="shared" si="272"/>
        <v>44892.729166666664</v>
      </c>
      <c r="AE1433" s="67">
        <f>VLOOKUP(V1433,'Branch Wise Work Timelines'!C:G,3,FALSE)+AA1433</f>
        <v>44889.416666666664</v>
      </c>
      <c r="AF1433" s="67">
        <f>IF(V1433="Bangalore",VLOOKUP(V1433,'Branch Wise Work Timelines'!C:G,4,FALSE)+AA1433+1,IF(V1433="Mumbai",VLOOKUP(V1433,'Branch Wise Work Timelines'!C:G,4,FALSE)+AA1433+1,VLOOKUP(V1433,'Branch Wise Work Timelines'!C:G,4,FALSE)+AA1433))</f>
        <v>44890.104166666664</v>
      </c>
      <c r="AG1433" s="67">
        <f>WORKDAY.INTL(AA1433,1,11)+VLOOKUP(V1433,'Branch Wise Work Timelines'!C:G,3,FALSE)</f>
        <v>44890.416666666664</v>
      </c>
      <c r="AH1433" s="69" t="str">
        <f t="shared" ca="1" si="273"/>
        <v>Out of TAT</v>
      </c>
      <c r="AI1433" s="69">
        <f t="shared" ca="1" si="274"/>
        <v>20445</v>
      </c>
      <c r="AJ1433" s="69" t="str">
        <f ca="1">IF(AI1433&lt;0,"0-12",IFERROR(VLOOKUP(AI1433,Breakup[],2,FALSE),"&gt;24"))</f>
        <v>&gt;24</v>
      </c>
      <c r="AK1433" s="69" t="str">
        <f>VLOOKUP(V1433,Master!B:D,3,FALSE)</f>
        <v>South</v>
      </c>
      <c r="AL1433" s="69" t="str">
        <f t="shared" si="275"/>
        <v>Bangalore</v>
      </c>
    </row>
    <row r="1434" spans="1:38">
      <c r="A1434" s="13" t="s">
        <v>3172</v>
      </c>
      <c r="B1434" s="54">
        <v>44695.720045219903</v>
      </c>
      <c r="C1434" s="13" t="s">
        <v>826</v>
      </c>
      <c r="D1434" s="13">
        <v>921</v>
      </c>
      <c r="E1434" s="13" t="s">
        <v>3173</v>
      </c>
      <c r="F1434" s="13" t="s">
        <v>24</v>
      </c>
      <c r="G1434" s="14">
        <v>1653017031409</v>
      </c>
      <c r="H1434" s="55">
        <v>0.23784722222222199</v>
      </c>
      <c r="I1434" s="33">
        <v>44890.237847222197</v>
      </c>
      <c r="J1434" s="58">
        <v>44890</v>
      </c>
      <c r="K1434" s="13" t="s">
        <v>213</v>
      </c>
      <c r="L1434" s="13" t="s">
        <v>30</v>
      </c>
      <c r="M1434" s="13" t="s">
        <v>826</v>
      </c>
      <c r="N1434" s="13" t="s">
        <v>206</v>
      </c>
      <c r="O1434" s="33" t="s">
        <v>38</v>
      </c>
      <c r="P1434" s="58" t="s">
        <v>38</v>
      </c>
      <c r="Q1434" s="33" t="s">
        <v>207</v>
      </c>
      <c r="R1434" s="14" t="s">
        <v>38</v>
      </c>
      <c r="S1434" s="13" t="s">
        <v>216</v>
      </c>
      <c r="T1434" s="13" t="s">
        <v>278</v>
      </c>
      <c r="U1434" s="33">
        <f t="shared" ca="1" si="264"/>
        <v>45744.56914039352</v>
      </c>
      <c r="V1434" s="13" t="str">
        <f t="shared" si="265"/>
        <v>Bangalore</v>
      </c>
      <c r="W1434" s="13" t="str">
        <f t="shared" si="266"/>
        <v>DOMI</v>
      </c>
      <c r="X1434" s="13">
        <f t="shared" si="267"/>
        <v>5</v>
      </c>
      <c r="Y1434" s="13" t="str">
        <f>IFERROR(VLOOKUP(C1434,ReceivingTeam[],2,FALSE),"HelpDesk")</f>
        <v>HelpDesk</v>
      </c>
      <c r="Z1434" s="67">
        <f t="shared" si="268"/>
        <v>44893.729166666664</v>
      </c>
      <c r="AA1434" s="68">
        <f t="shared" si="269"/>
        <v>44890</v>
      </c>
      <c r="AB1434" s="69" t="b">
        <f t="shared" si="270"/>
        <v>1</v>
      </c>
      <c r="AC1434" s="70">
        <f t="shared" si="271"/>
        <v>3</v>
      </c>
      <c r="AD1434" s="67">
        <f t="shared" si="272"/>
        <v>44893.729166666664</v>
      </c>
      <c r="AE1434" s="67">
        <f>VLOOKUP(V1434,'Branch Wise Work Timelines'!C:G,3,FALSE)+AA1434</f>
        <v>44890.416666666664</v>
      </c>
      <c r="AF1434" s="67">
        <f>IF(V1434="Bangalore",VLOOKUP(V1434,'Branch Wise Work Timelines'!C:G,4,FALSE)+AA1434+1,IF(V1434="Mumbai",VLOOKUP(V1434,'Branch Wise Work Timelines'!C:G,4,FALSE)+AA1434+1,VLOOKUP(V1434,'Branch Wise Work Timelines'!C:G,4,FALSE)+AA1434))</f>
        <v>44891.104166666664</v>
      </c>
      <c r="AG1434" s="67">
        <f>WORKDAY.INTL(AA1434,1,11)+VLOOKUP(V1434,'Branch Wise Work Timelines'!C:G,3,FALSE)</f>
        <v>44891.416666666664</v>
      </c>
      <c r="AH1434" s="69" t="str">
        <f t="shared" ca="1" si="273"/>
        <v>Out of TAT</v>
      </c>
      <c r="AI1434" s="69">
        <f t="shared" ca="1" si="274"/>
        <v>20421</v>
      </c>
      <c r="AJ1434" s="69" t="str">
        <f ca="1">IF(AI1434&lt;0,"0-12",IFERROR(VLOOKUP(AI1434,Breakup[],2,FALSE),"&gt;24"))</f>
        <v>&gt;24</v>
      </c>
      <c r="AK1434" s="69" t="str">
        <f>VLOOKUP(V1434,Master!B:D,3,FALSE)</f>
        <v>South</v>
      </c>
      <c r="AL1434" s="69" t="str">
        <f t="shared" si="275"/>
        <v>Bangalore</v>
      </c>
    </row>
    <row r="1435" spans="1:38">
      <c r="A1435" s="13" t="s">
        <v>3174</v>
      </c>
      <c r="B1435" s="54">
        <v>44695.720361539403</v>
      </c>
      <c r="C1435" s="13" t="s">
        <v>826</v>
      </c>
      <c r="D1435" s="13">
        <v>1490</v>
      </c>
      <c r="E1435" s="13" t="s">
        <v>3175</v>
      </c>
      <c r="F1435" s="13" t="s">
        <v>24</v>
      </c>
      <c r="G1435" s="14">
        <v>1653017031409</v>
      </c>
      <c r="H1435" s="55">
        <v>8.5416666666666696E-3</v>
      </c>
      <c r="I1435" s="33">
        <v>44881.008541666699</v>
      </c>
      <c r="J1435" s="58">
        <v>44881</v>
      </c>
      <c r="K1435" s="13" t="s">
        <v>213</v>
      </c>
      <c r="L1435" s="13" t="s">
        <v>30</v>
      </c>
      <c r="M1435" s="13" t="s">
        <v>826</v>
      </c>
      <c r="N1435" s="13" t="s">
        <v>206</v>
      </c>
      <c r="O1435" s="33" t="s">
        <v>38</v>
      </c>
      <c r="P1435" s="58" t="s">
        <v>38</v>
      </c>
      <c r="Q1435" s="33" t="s">
        <v>207</v>
      </c>
      <c r="R1435" s="14" t="s">
        <v>38</v>
      </c>
      <c r="S1435" s="13" t="s">
        <v>216</v>
      </c>
      <c r="T1435" s="13" t="s">
        <v>278</v>
      </c>
      <c r="U1435" s="33">
        <f t="shared" ca="1" si="264"/>
        <v>45744.56914039352</v>
      </c>
      <c r="V1435" s="13" t="str">
        <f t="shared" si="265"/>
        <v>Bangalore</v>
      </c>
      <c r="W1435" s="13" t="str">
        <f t="shared" si="266"/>
        <v>DOMI</v>
      </c>
      <c r="X1435" s="13">
        <f t="shared" si="267"/>
        <v>0</v>
      </c>
      <c r="Y1435" s="13" t="str">
        <f>IFERROR(VLOOKUP(C1435,ReceivingTeam[],2,FALSE),"HelpDesk")</f>
        <v>HelpDesk</v>
      </c>
      <c r="Z1435" s="67">
        <f t="shared" si="268"/>
        <v>44884.729166666664</v>
      </c>
      <c r="AA1435" s="68">
        <f t="shared" si="269"/>
        <v>44881</v>
      </c>
      <c r="AB1435" s="69" t="b">
        <f t="shared" si="270"/>
        <v>1</v>
      </c>
      <c r="AC1435" s="70">
        <f t="shared" si="271"/>
        <v>3</v>
      </c>
      <c r="AD1435" s="67">
        <f t="shared" si="272"/>
        <v>44884.729166666664</v>
      </c>
      <c r="AE1435" s="67">
        <f>VLOOKUP(V1435,'Branch Wise Work Timelines'!C:G,3,FALSE)+AA1435</f>
        <v>44881.416666666664</v>
      </c>
      <c r="AF1435" s="67">
        <f>IF(V1435="Bangalore",VLOOKUP(V1435,'Branch Wise Work Timelines'!C:G,4,FALSE)+AA1435+1,IF(V1435="Mumbai",VLOOKUP(V1435,'Branch Wise Work Timelines'!C:G,4,FALSE)+AA1435+1,VLOOKUP(V1435,'Branch Wise Work Timelines'!C:G,4,FALSE)+AA1435))</f>
        <v>44882.104166666664</v>
      </c>
      <c r="AG1435" s="67">
        <f>WORKDAY.INTL(AA1435,1,11)+VLOOKUP(V1435,'Branch Wise Work Timelines'!C:G,3,FALSE)</f>
        <v>44882.416666666664</v>
      </c>
      <c r="AH1435" s="69" t="str">
        <f t="shared" ca="1" si="273"/>
        <v>Out of TAT</v>
      </c>
      <c r="AI1435" s="69">
        <f t="shared" ca="1" si="274"/>
        <v>20637</v>
      </c>
      <c r="AJ1435" s="69" t="str">
        <f ca="1">IF(AI1435&lt;0,"0-12",IFERROR(VLOOKUP(AI1435,Breakup[],2,FALSE),"&gt;24"))</f>
        <v>&gt;24</v>
      </c>
      <c r="AK1435" s="69" t="str">
        <f>VLOOKUP(V1435,Master!B:D,3,FALSE)</f>
        <v>South</v>
      </c>
      <c r="AL1435" s="69" t="str">
        <f t="shared" si="275"/>
        <v>Bangalore</v>
      </c>
    </row>
    <row r="1436" spans="1:38">
      <c r="A1436" s="13" t="s">
        <v>3176</v>
      </c>
      <c r="B1436" s="54">
        <v>44695.720900150503</v>
      </c>
      <c r="C1436" s="13" t="s">
        <v>826</v>
      </c>
      <c r="D1436" s="13">
        <v>807</v>
      </c>
      <c r="E1436" s="13" t="s">
        <v>3177</v>
      </c>
      <c r="F1436" s="13" t="s">
        <v>24</v>
      </c>
      <c r="G1436" s="14">
        <v>1653017031409</v>
      </c>
      <c r="H1436" s="55">
        <v>0.55920138888888904</v>
      </c>
      <c r="I1436" s="33">
        <v>44882.559201388904</v>
      </c>
      <c r="J1436" s="58">
        <v>44882</v>
      </c>
      <c r="K1436" s="13" t="s">
        <v>213</v>
      </c>
      <c r="L1436" s="13" t="s">
        <v>30</v>
      </c>
      <c r="M1436" s="13" t="s">
        <v>826</v>
      </c>
      <c r="N1436" s="13" t="s">
        <v>206</v>
      </c>
      <c r="O1436" s="33" t="s">
        <v>38</v>
      </c>
      <c r="P1436" s="58" t="s">
        <v>38</v>
      </c>
      <c r="Q1436" s="33" t="s">
        <v>207</v>
      </c>
      <c r="R1436" s="14" t="s">
        <v>38</v>
      </c>
      <c r="S1436" s="13" t="s">
        <v>216</v>
      </c>
      <c r="T1436" s="13" t="s">
        <v>278</v>
      </c>
      <c r="U1436" s="33">
        <f t="shared" ca="1" si="264"/>
        <v>45744.56914039352</v>
      </c>
      <c r="V1436" s="13" t="str">
        <f t="shared" si="265"/>
        <v>Bangalore</v>
      </c>
      <c r="W1436" s="13" t="str">
        <f t="shared" si="266"/>
        <v>DOMI</v>
      </c>
      <c r="X1436" s="13">
        <f t="shared" si="267"/>
        <v>13</v>
      </c>
      <c r="Y1436" s="13" t="str">
        <f>IFERROR(VLOOKUP(C1436,ReceivingTeam[],2,FALSE),"HelpDesk")</f>
        <v>HelpDesk</v>
      </c>
      <c r="Z1436" s="67">
        <f t="shared" si="268"/>
        <v>44885.871701388904</v>
      </c>
      <c r="AA1436" s="68">
        <f t="shared" si="269"/>
        <v>44882</v>
      </c>
      <c r="AB1436" s="69" t="b">
        <f t="shared" si="270"/>
        <v>1</v>
      </c>
      <c r="AC1436" s="70">
        <f t="shared" si="271"/>
        <v>3</v>
      </c>
      <c r="AD1436" s="67">
        <f t="shared" si="272"/>
        <v>44885.871701388904</v>
      </c>
      <c r="AE1436" s="67">
        <f>VLOOKUP(V1436,'Branch Wise Work Timelines'!C:G,3,FALSE)+AA1436</f>
        <v>44882.416666666664</v>
      </c>
      <c r="AF1436" s="67">
        <f>IF(V1436="Bangalore",VLOOKUP(V1436,'Branch Wise Work Timelines'!C:G,4,FALSE)+AA1436+1,IF(V1436="Mumbai",VLOOKUP(V1436,'Branch Wise Work Timelines'!C:G,4,FALSE)+AA1436+1,VLOOKUP(V1436,'Branch Wise Work Timelines'!C:G,4,FALSE)+AA1436))</f>
        <v>44883.104166666664</v>
      </c>
      <c r="AG1436" s="67">
        <f>WORKDAY.INTL(AA1436,1,11)+VLOOKUP(V1436,'Branch Wise Work Timelines'!C:G,3,FALSE)</f>
        <v>44883.416666666664</v>
      </c>
      <c r="AH1436" s="69" t="str">
        <f t="shared" ca="1" si="273"/>
        <v>Out of TAT</v>
      </c>
      <c r="AI1436" s="69">
        <f t="shared" ca="1" si="274"/>
        <v>20609</v>
      </c>
      <c r="AJ1436" s="69" t="str">
        <f ca="1">IF(AI1436&lt;0,"0-12",IFERROR(VLOOKUP(AI1436,Breakup[],2,FALSE),"&gt;24"))</f>
        <v>&gt;24</v>
      </c>
      <c r="AK1436" s="69" t="str">
        <f>VLOOKUP(V1436,Master!B:D,3,FALSE)</f>
        <v>South</v>
      </c>
      <c r="AL1436" s="69" t="str">
        <f t="shared" si="275"/>
        <v>Bangalore</v>
      </c>
    </row>
    <row r="1437" spans="1:38">
      <c r="A1437" s="13" t="s">
        <v>3178</v>
      </c>
      <c r="B1437" s="54">
        <v>44695.721241435203</v>
      </c>
      <c r="C1437" s="13" t="s">
        <v>826</v>
      </c>
      <c r="D1437" s="13">
        <v>1038</v>
      </c>
      <c r="E1437" s="13" t="s">
        <v>3179</v>
      </c>
      <c r="F1437" s="13" t="s">
        <v>24</v>
      </c>
      <c r="G1437" s="14">
        <v>1653017031409</v>
      </c>
      <c r="H1437" s="55">
        <v>0.43115740740740699</v>
      </c>
      <c r="I1437" s="33">
        <v>44888.431157407402</v>
      </c>
      <c r="J1437" s="58">
        <v>44888</v>
      </c>
      <c r="K1437" s="13" t="s">
        <v>213</v>
      </c>
      <c r="L1437" s="13" t="s">
        <v>30</v>
      </c>
      <c r="M1437" s="13" t="s">
        <v>826</v>
      </c>
      <c r="N1437" s="13" t="s">
        <v>206</v>
      </c>
      <c r="O1437" s="33" t="s">
        <v>38</v>
      </c>
      <c r="P1437" s="58" t="s">
        <v>38</v>
      </c>
      <c r="Q1437" s="33" t="s">
        <v>207</v>
      </c>
      <c r="R1437" s="14" t="s">
        <v>38</v>
      </c>
      <c r="S1437" s="13" t="s">
        <v>216</v>
      </c>
      <c r="T1437" s="13" t="s">
        <v>278</v>
      </c>
      <c r="U1437" s="33">
        <f t="shared" ca="1" si="264"/>
        <v>45744.56914039352</v>
      </c>
      <c r="V1437" s="13" t="str">
        <f t="shared" si="265"/>
        <v>Bangalore</v>
      </c>
      <c r="W1437" s="13" t="str">
        <f t="shared" si="266"/>
        <v>DOMI</v>
      </c>
      <c r="X1437" s="13">
        <f t="shared" si="267"/>
        <v>10</v>
      </c>
      <c r="Y1437" s="13" t="str">
        <f>IFERROR(VLOOKUP(C1437,ReceivingTeam[],2,FALSE),"HelpDesk")</f>
        <v>HelpDesk</v>
      </c>
      <c r="Z1437" s="67">
        <f t="shared" si="268"/>
        <v>44891.743657407402</v>
      </c>
      <c r="AA1437" s="68">
        <f t="shared" si="269"/>
        <v>44888</v>
      </c>
      <c r="AB1437" s="69" t="b">
        <f t="shared" si="270"/>
        <v>1</v>
      </c>
      <c r="AC1437" s="70">
        <f t="shared" si="271"/>
        <v>3</v>
      </c>
      <c r="AD1437" s="67">
        <f t="shared" si="272"/>
        <v>44891.743657407402</v>
      </c>
      <c r="AE1437" s="67">
        <f>VLOOKUP(V1437,'Branch Wise Work Timelines'!C:G,3,FALSE)+AA1437</f>
        <v>44888.416666666664</v>
      </c>
      <c r="AF1437" s="67">
        <f>IF(V1437="Bangalore",VLOOKUP(V1437,'Branch Wise Work Timelines'!C:G,4,FALSE)+AA1437+1,IF(V1437="Mumbai",VLOOKUP(V1437,'Branch Wise Work Timelines'!C:G,4,FALSE)+AA1437+1,VLOOKUP(V1437,'Branch Wise Work Timelines'!C:G,4,FALSE)+AA1437))</f>
        <v>44889.104166666664</v>
      </c>
      <c r="AG1437" s="67">
        <f>WORKDAY.INTL(AA1437,1,11)+VLOOKUP(V1437,'Branch Wise Work Timelines'!C:G,3,FALSE)</f>
        <v>44889.416666666664</v>
      </c>
      <c r="AH1437" s="69" t="str">
        <f t="shared" ca="1" si="273"/>
        <v>Out of TAT</v>
      </c>
      <c r="AI1437" s="69">
        <f t="shared" ca="1" si="274"/>
        <v>20468</v>
      </c>
      <c r="AJ1437" s="69" t="str">
        <f ca="1">IF(AI1437&lt;0,"0-12",IFERROR(VLOOKUP(AI1437,Breakup[],2,FALSE),"&gt;24"))</f>
        <v>&gt;24</v>
      </c>
      <c r="AK1437" s="69" t="str">
        <f>VLOOKUP(V1437,Master!B:D,3,FALSE)</f>
        <v>South</v>
      </c>
      <c r="AL1437" s="69" t="str">
        <f t="shared" si="275"/>
        <v>Bangalore</v>
      </c>
    </row>
    <row r="1438" spans="1:38">
      <c r="A1438" s="13" t="s">
        <v>3180</v>
      </c>
      <c r="B1438" s="54">
        <v>44695.723095370398</v>
      </c>
      <c r="C1438" s="13" t="s">
        <v>826</v>
      </c>
      <c r="D1438" s="13">
        <v>1995</v>
      </c>
      <c r="E1438" s="13" t="s">
        <v>3181</v>
      </c>
      <c r="F1438" s="13" t="s">
        <v>24</v>
      </c>
      <c r="G1438" s="14">
        <v>1653017031409</v>
      </c>
      <c r="H1438" s="55">
        <v>0.99706018518518502</v>
      </c>
      <c r="I1438" s="33">
        <v>44885.997060185196</v>
      </c>
      <c r="J1438" s="58">
        <v>44885</v>
      </c>
      <c r="K1438" s="13" t="s">
        <v>213</v>
      </c>
      <c r="L1438" s="13" t="s">
        <v>30</v>
      </c>
      <c r="M1438" s="13" t="s">
        <v>826</v>
      </c>
      <c r="N1438" s="13" t="s">
        <v>206</v>
      </c>
      <c r="O1438" s="33" t="s">
        <v>38</v>
      </c>
      <c r="P1438" s="58" t="s">
        <v>38</v>
      </c>
      <c r="Q1438" s="33" t="s">
        <v>207</v>
      </c>
      <c r="R1438" s="14" t="s">
        <v>38</v>
      </c>
      <c r="S1438" s="13" t="s">
        <v>216</v>
      </c>
      <c r="T1438" s="13" t="s">
        <v>278</v>
      </c>
      <c r="U1438" s="33">
        <f t="shared" ca="1" si="264"/>
        <v>45744.56914039352</v>
      </c>
      <c r="V1438" s="13" t="str">
        <f t="shared" si="265"/>
        <v>Bangalore</v>
      </c>
      <c r="W1438" s="13" t="str">
        <f t="shared" si="266"/>
        <v>DOMI</v>
      </c>
      <c r="X1438" s="13">
        <f t="shared" si="267"/>
        <v>23</v>
      </c>
      <c r="Y1438" s="13" t="str">
        <f>IFERROR(VLOOKUP(C1438,ReceivingTeam[],2,FALSE),"HelpDesk")</f>
        <v>HelpDesk</v>
      </c>
      <c r="Z1438" s="67">
        <f t="shared" si="268"/>
        <v>44888.416666666664</v>
      </c>
      <c r="AA1438" s="68">
        <f t="shared" si="269"/>
        <v>44885</v>
      </c>
      <c r="AB1438" s="69" t="b">
        <f t="shared" si="270"/>
        <v>0</v>
      </c>
      <c r="AC1438" s="70">
        <f t="shared" si="271"/>
        <v>3</v>
      </c>
      <c r="AD1438" s="67">
        <f t="shared" si="272"/>
        <v>44888.416666666664</v>
      </c>
      <c r="AE1438" s="67">
        <f>VLOOKUP(V1438,'Branch Wise Work Timelines'!C:G,3,FALSE)+AA1438</f>
        <v>44885.416666666664</v>
      </c>
      <c r="AF1438" s="67">
        <f>IF(V1438="Bangalore",VLOOKUP(V1438,'Branch Wise Work Timelines'!C:G,4,FALSE)+AA1438+1,IF(V1438="Mumbai",VLOOKUP(V1438,'Branch Wise Work Timelines'!C:G,4,FALSE)+AA1438+1,VLOOKUP(V1438,'Branch Wise Work Timelines'!C:G,4,FALSE)+AA1438))</f>
        <v>44886.104166666664</v>
      </c>
      <c r="AG1438" s="67">
        <f>WORKDAY.INTL(AA1438,1,11)+VLOOKUP(V1438,'Branch Wise Work Timelines'!C:G,3,FALSE)</f>
        <v>44886.416666666664</v>
      </c>
      <c r="AH1438" s="69" t="str">
        <f t="shared" ca="1" si="273"/>
        <v>Out of TAT</v>
      </c>
      <c r="AI1438" s="69">
        <f t="shared" ca="1" si="274"/>
        <v>20548</v>
      </c>
      <c r="AJ1438" s="69" t="str">
        <f ca="1">IF(AI1438&lt;0,"0-12",IFERROR(VLOOKUP(AI1438,Breakup[],2,FALSE),"&gt;24"))</f>
        <v>&gt;24</v>
      </c>
      <c r="AK1438" s="69" t="str">
        <f>VLOOKUP(V1438,Master!B:D,3,FALSE)</f>
        <v>South</v>
      </c>
      <c r="AL1438" s="69" t="str">
        <f t="shared" si="275"/>
        <v>Bangalore</v>
      </c>
    </row>
    <row r="1439" spans="1:38">
      <c r="A1439" s="13" t="s">
        <v>3182</v>
      </c>
      <c r="B1439" s="54">
        <v>44695.723382256903</v>
      </c>
      <c r="C1439" s="13" t="s">
        <v>826</v>
      </c>
      <c r="D1439" s="13">
        <v>1033</v>
      </c>
      <c r="E1439" s="13" t="s">
        <v>3183</v>
      </c>
      <c r="F1439" s="13" t="s">
        <v>24</v>
      </c>
      <c r="G1439" s="14">
        <v>1653017031409</v>
      </c>
      <c r="H1439" s="55">
        <v>0.14604166666666701</v>
      </c>
      <c r="I1439" s="33">
        <v>44888.146041666703</v>
      </c>
      <c r="J1439" s="58">
        <v>44888</v>
      </c>
      <c r="K1439" s="13" t="s">
        <v>213</v>
      </c>
      <c r="L1439" s="13" t="s">
        <v>30</v>
      </c>
      <c r="M1439" s="13" t="s">
        <v>826</v>
      </c>
      <c r="N1439" s="13" t="s">
        <v>206</v>
      </c>
      <c r="O1439" s="33" t="s">
        <v>38</v>
      </c>
      <c r="P1439" s="58" t="s">
        <v>38</v>
      </c>
      <c r="Q1439" s="33" t="s">
        <v>207</v>
      </c>
      <c r="R1439" s="14" t="s">
        <v>38</v>
      </c>
      <c r="S1439" s="13" t="s">
        <v>216</v>
      </c>
      <c r="T1439" s="13" t="s">
        <v>278</v>
      </c>
      <c r="U1439" s="33">
        <f t="shared" ca="1" si="264"/>
        <v>45744.56914039352</v>
      </c>
      <c r="V1439" s="13" t="str">
        <f t="shared" si="265"/>
        <v>Bangalore</v>
      </c>
      <c r="W1439" s="13" t="str">
        <f t="shared" si="266"/>
        <v>DOMI</v>
      </c>
      <c r="X1439" s="13">
        <f t="shared" si="267"/>
        <v>3</v>
      </c>
      <c r="Y1439" s="13" t="str">
        <f>IFERROR(VLOOKUP(C1439,ReceivingTeam[],2,FALSE),"HelpDesk")</f>
        <v>HelpDesk</v>
      </c>
      <c r="Z1439" s="67">
        <f t="shared" si="268"/>
        <v>44891.729166666664</v>
      </c>
      <c r="AA1439" s="68">
        <f t="shared" si="269"/>
        <v>44888</v>
      </c>
      <c r="AB1439" s="69" t="b">
        <f t="shared" si="270"/>
        <v>1</v>
      </c>
      <c r="AC1439" s="70">
        <f t="shared" si="271"/>
        <v>3</v>
      </c>
      <c r="AD1439" s="67">
        <f t="shared" si="272"/>
        <v>44891.729166666664</v>
      </c>
      <c r="AE1439" s="67">
        <f>VLOOKUP(V1439,'Branch Wise Work Timelines'!C:G,3,FALSE)+AA1439</f>
        <v>44888.416666666664</v>
      </c>
      <c r="AF1439" s="67">
        <f>IF(V1439="Bangalore",VLOOKUP(V1439,'Branch Wise Work Timelines'!C:G,4,FALSE)+AA1439+1,IF(V1439="Mumbai",VLOOKUP(V1439,'Branch Wise Work Timelines'!C:G,4,FALSE)+AA1439+1,VLOOKUP(V1439,'Branch Wise Work Timelines'!C:G,4,FALSE)+AA1439))</f>
        <v>44889.104166666664</v>
      </c>
      <c r="AG1439" s="67">
        <f>WORKDAY.INTL(AA1439,1,11)+VLOOKUP(V1439,'Branch Wise Work Timelines'!C:G,3,FALSE)</f>
        <v>44889.416666666664</v>
      </c>
      <c r="AH1439" s="69" t="str">
        <f t="shared" ca="1" si="273"/>
        <v>Out of TAT</v>
      </c>
      <c r="AI1439" s="69">
        <f t="shared" ca="1" si="274"/>
        <v>20469</v>
      </c>
      <c r="AJ1439" s="69" t="str">
        <f ca="1">IF(AI1439&lt;0,"0-12",IFERROR(VLOOKUP(AI1439,Breakup[],2,FALSE),"&gt;24"))</f>
        <v>&gt;24</v>
      </c>
      <c r="AK1439" s="69" t="str">
        <f>VLOOKUP(V1439,Master!B:D,3,FALSE)</f>
        <v>South</v>
      </c>
      <c r="AL1439" s="69" t="str">
        <f t="shared" si="275"/>
        <v>Bangalore</v>
      </c>
    </row>
    <row r="1440" spans="1:38">
      <c r="A1440" s="13" t="s">
        <v>3184</v>
      </c>
      <c r="B1440" s="54">
        <v>44695.725126354198</v>
      </c>
      <c r="C1440" s="13" t="s">
        <v>826</v>
      </c>
      <c r="D1440" s="13">
        <v>1074</v>
      </c>
      <c r="E1440" s="13" t="s">
        <v>3185</v>
      </c>
      <c r="F1440" s="13" t="s">
        <v>24</v>
      </c>
      <c r="G1440" s="14">
        <v>1653017031409</v>
      </c>
      <c r="H1440" s="55">
        <v>0.50434027777777801</v>
      </c>
      <c r="I1440" s="33">
        <v>44882.504340277803</v>
      </c>
      <c r="J1440" s="58">
        <v>44882</v>
      </c>
      <c r="K1440" s="13" t="s">
        <v>213</v>
      </c>
      <c r="L1440" s="13" t="s">
        <v>30</v>
      </c>
      <c r="M1440" s="13" t="s">
        <v>826</v>
      </c>
      <c r="N1440" s="13" t="s">
        <v>206</v>
      </c>
      <c r="O1440" s="33" t="s">
        <v>38</v>
      </c>
      <c r="P1440" s="58" t="s">
        <v>38</v>
      </c>
      <c r="Q1440" s="33" t="s">
        <v>207</v>
      </c>
      <c r="R1440" s="14" t="s">
        <v>38</v>
      </c>
      <c r="S1440" s="13" t="s">
        <v>216</v>
      </c>
      <c r="T1440" s="13" t="s">
        <v>278</v>
      </c>
      <c r="U1440" s="33">
        <f t="shared" ca="1" si="264"/>
        <v>45744.56914039352</v>
      </c>
      <c r="V1440" s="13" t="str">
        <f t="shared" si="265"/>
        <v>Bangalore</v>
      </c>
      <c r="W1440" s="13" t="str">
        <f t="shared" si="266"/>
        <v>DOMI</v>
      </c>
      <c r="X1440" s="13">
        <f t="shared" si="267"/>
        <v>12</v>
      </c>
      <c r="Y1440" s="13" t="str">
        <f>IFERROR(VLOOKUP(C1440,ReceivingTeam[],2,FALSE),"HelpDesk")</f>
        <v>HelpDesk</v>
      </c>
      <c r="Z1440" s="67">
        <f t="shared" si="268"/>
        <v>44885.816840277803</v>
      </c>
      <c r="AA1440" s="68">
        <f t="shared" si="269"/>
        <v>44882</v>
      </c>
      <c r="AB1440" s="69" t="b">
        <f t="shared" si="270"/>
        <v>1</v>
      </c>
      <c r="AC1440" s="70">
        <f t="shared" si="271"/>
        <v>3</v>
      </c>
      <c r="AD1440" s="67">
        <f t="shared" si="272"/>
        <v>44885.816840277803</v>
      </c>
      <c r="AE1440" s="67">
        <f>VLOOKUP(V1440,'Branch Wise Work Timelines'!C:G,3,FALSE)+AA1440</f>
        <v>44882.416666666664</v>
      </c>
      <c r="AF1440" s="67">
        <f>IF(V1440="Bangalore",VLOOKUP(V1440,'Branch Wise Work Timelines'!C:G,4,FALSE)+AA1440+1,IF(V1440="Mumbai",VLOOKUP(V1440,'Branch Wise Work Timelines'!C:G,4,FALSE)+AA1440+1,VLOOKUP(V1440,'Branch Wise Work Timelines'!C:G,4,FALSE)+AA1440))</f>
        <v>44883.104166666664</v>
      </c>
      <c r="AG1440" s="67">
        <f>WORKDAY.INTL(AA1440,1,11)+VLOOKUP(V1440,'Branch Wise Work Timelines'!C:G,3,FALSE)</f>
        <v>44883.416666666664</v>
      </c>
      <c r="AH1440" s="69" t="str">
        <f t="shared" ca="1" si="273"/>
        <v>Out of TAT</v>
      </c>
      <c r="AI1440" s="69">
        <f t="shared" ca="1" si="274"/>
        <v>20611</v>
      </c>
      <c r="AJ1440" s="69" t="str">
        <f ca="1">IF(AI1440&lt;0,"0-12",IFERROR(VLOOKUP(AI1440,Breakup[],2,FALSE),"&gt;24"))</f>
        <v>&gt;24</v>
      </c>
      <c r="AK1440" s="69" t="str">
        <f>VLOOKUP(V1440,Master!B:D,3,FALSE)</f>
        <v>South</v>
      </c>
      <c r="AL1440" s="69" t="str">
        <f t="shared" si="275"/>
        <v>Bangalore</v>
      </c>
    </row>
    <row r="1441" spans="1:38">
      <c r="A1441" s="13" t="s">
        <v>3186</v>
      </c>
      <c r="B1441" s="54">
        <v>44695.725707488396</v>
      </c>
      <c r="C1441" s="13" t="s">
        <v>826</v>
      </c>
      <c r="D1441" s="13">
        <v>1362</v>
      </c>
      <c r="E1441" s="13" t="s">
        <v>3187</v>
      </c>
      <c r="F1441" s="13" t="s">
        <v>24</v>
      </c>
      <c r="G1441" s="14">
        <v>1653017031409</v>
      </c>
      <c r="H1441" s="55">
        <v>0.21964120370370399</v>
      </c>
      <c r="I1441" s="33">
        <v>44891.219641203701</v>
      </c>
      <c r="J1441" s="58">
        <v>44891</v>
      </c>
      <c r="K1441" s="13" t="s">
        <v>213</v>
      </c>
      <c r="L1441" s="13" t="s">
        <v>30</v>
      </c>
      <c r="M1441" s="13" t="s">
        <v>826</v>
      </c>
      <c r="N1441" s="13" t="s">
        <v>206</v>
      </c>
      <c r="O1441" s="33">
        <v>44891.9542939815</v>
      </c>
      <c r="P1441" s="58">
        <v>44891</v>
      </c>
      <c r="Q1441" s="33" t="s">
        <v>237</v>
      </c>
      <c r="R1441" s="14">
        <v>716</v>
      </c>
      <c r="S1441" s="13" t="s">
        <v>216</v>
      </c>
      <c r="T1441" s="13" t="s">
        <v>278</v>
      </c>
      <c r="U1441" s="33">
        <f t="shared" ca="1" si="264"/>
        <v>45744.56914039352</v>
      </c>
      <c r="V1441" s="13" t="str">
        <f t="shared" si="265"/>
        <v>Bangalore</v>
      </c>
      <c r="W1441" s="13" t="str">
        <f t="shared" si="266"/>
        <v>DOMI</v>
      </c>
      <c r="X1441" s="13">
        <f t="shared" si="267"/>
        <v>5</v>
      </c>
      <c r="Y1441" s="13" t="str">
        <f>IFERROR(VLOOKUP(C1441,ReceivingTeam[],2,FALSE),"HelpDesk")</f>
        <v>HelpDesk</v>
      </c>
      <c r="Z1441" s="67">
        <f t="shared" si="268"/>
        <v>44895.729166666664</v>
      </c>
      <c r="AA1441" s="68">
        <f t="shared" si="269"/>
        <v>44891</v>
      </c>
      <c r="AB1441" s="69" t="b">
        <f t="shared" si="270"/>
        <v>1</v>
      </c>
      <c r="AC1441" s="70">
        <f t="shared" si="271"/>
        <v>3</v>
      </c>
      <c r="AD1441" s="67">
        <f t="shared" si="272"/>
        <v>44895.729166666664</v>
      </c>
      <c r="AE1441" s="67">
        <f>VLOOKUP(V1441,'Branch Wise Work Timelines'!C:G,3,FALSE)+AA1441</f>
        <v>44891.416666666664</v>
      </c>
      <c r="AF1441" s="67">
        <f>IF(V1441="Bangalore",VLOOKUP(V1441,'Branch Wise Work Timelines'!C:G,4,FALSE)+AA1441+1,IF(V1441="Mumbai",VLOOKUP(V1441,'Branch Wise Work Timelines'!C:G,4,FALSE)+AA1441+1,VLOOKUP(V1441,'Branch Wise Work Timelines'!C:G,4,FALSE)+AA1441))</f>
        <v>44892.104166666664</v>
      </c>
      <c r="AG1441" s="67">
        <f>WORKDAY.INTL(AA1441,1,11)+VLOOKUP(V1441,'Branch Wise Work Timelines'!C:G,3,FALSE)</f>
        <v>44893.416666666664</v>
      </c>
      <c r="AH1441" s="69" t="str">
        <f t="shared" si="273"/>
        <v>Met</v>
      </c>
      <c r="AI1441" s="69">
        <f t="shared" ca="1" si="274"/>
        <v>20373</v>
      </c>
      <c r="AJ1441" s="69" t="str">
        <f ca="1">IF(AI1441&lt;0,"0-12",IFERROR(VLOOKUP(AI1441,Breakup[],2,FALSE),"&gt;24"))</f>
        <v>&gt;24</v>
      </c>
      <c r="AK1441" s="69" t="str">
        <f>VLOOKUP(V1441,Master!B:D,3,FALSE)</f>
        <v>South</v>
      </c>
      <c r="AL1441" s="69" t="str">
        <f t="shared" si="275"/>
        <v>Bangalore</v>
      </c>
    </row>
    <row r="1442" spans="1:38">
      <c r="A1442" s="13" t="s">
        <v>3188</v>
      </c>
      <c r="B1442" s="54">
        <v>44695.726890740698</v>
      </c>
      <c r="C1442" s="13" t="s">
        <v>826</v>
      </c>
      <c r="D1442" s="13">
        <v>1441</v>
      </c>
      <c r="E1442" s="13" t="s">
        <v>3189</v>
      </c>
      <c r="F1442" s="13" t="s">
        <v>24</v>
      </c>
      <c r="G1442" s="14">
        <v>1653017031409</v>
      </c>
      <c r="H1442" s="55">
        <v>0.31399305555555601</v>
      </c>
      <c r="I1442" s="33">
        <v>44885.313993055599</v>
      </c>
      <c r="J1442" s="58">
        <v>44885</v>
      </c>
      <c r="K1442" s="13" t="s">
        <v>213</v>
      </c>
      <c r="L1442" s="13" t="s">
        <v>30</v>
      </c>
      <c r="M1442" s="13" t="s">
        <v>826</v>
      </c>
      <c r="N1442" s="13" t="s">
        <v>206</v>
      </c>
      <c r="O1442" s="33" t="s">
        <v>38</v>
      </c>
      <c r="P1442" s="58" t="s">
        <v>38</v>
      </c>
      <c r="Q1442" s="33" t="s">
        <v>207</v>
      </c>
      <c r="R1442" s="14" t="s">
        <v>38</v>
      </c>
      <c r="S1442" s="13" t="s">
        <v>216</v>
      </c>
      <c r="T1442" s="13" t="s">
        <v>278</v>
      </c>
      <c r="U1442" s="33">
        <f t="shared" ca="1" si="264"/>
        <v>45744.56914039352</v>
      </c>
      <c r="V1442" s="13" t="str">
        <f t="shared" si="265"/>
        <v>Bangalore</v>
      </c>
      <c r="W1442" s="13" t="str">
        <f t="shared" si="266"/>
        <v>DOMI</v>
      </c>
      <c r="X1442" s="13">
        <f t="shared" si="267"/>
        <v>7</v>
      </c>
      <c r="Y1442" s="13" t="str">
        <f>IFERROR(VLOOKUP(C1442,ReceivingTeam[],2,FALSE),"HelpDesk")</f>
        <v>HelpDesk</v>
      </c>
      <c r="Z1442" s="67">
        <f t="shared" si="268"/>
        <v>44888.416666666664</v>
      </c>
      <c r="AA1442" s="68">
        <f t="shared" si="269"/>
        <v>44885</v>
      </c>
      <c r="AB1442" s="69" t="b">
        <f t="shared" si="270"/>
        <v>0</v>
      </c>
      <c r="AC1442" s="70">
        <f t="shared" si="271"/>
        <v>3</v>
      </c>
      <c r="AD1442" s="67">
        <f t="shared" si="272"/>
        <v>44888.416666666664</v>
      </c>
      <c r="AE1442" s="67">
        <f>VLOOKUP(V1442,'Branch Wise Work Timelines'!C:G,3,FALSE)+AA1442</f>
        <v>44885.416666666664</v>
      </c>
      <c r="AF1442" s="67">
        <f>IF(V1442="Bangalore",VLOOKUP(V1442,'Branch Wise Work Timelines'!C:G,4,FALSE)+AA1442+1,IF(V1442="Mumbai",VLOOKUP(V1442,'Branch Wise Work Timelines'!C:G,4,FALSE)+AA1442+1,VLOOKUP(V1442,'Branch Wise Work Timelines'!C:G,4,FALSE)+AA1442))</f>
        <v>44886.104166666664</v>
      </c>
      <c r="AG1442" s="67">
        <f>WORKDAY.INTL(AA1442,1,11)+VLOOKUP(V1442,'Branch Wise Work Timelines'!C:G,3,FALSE)</f>
        <v>44886.416666666664</v>
      </c>
      <c r="AH1442" s="69" t="str">
        <f t="shared" ca="1" si="273"/>
        <v>Out of TAT</v>
      </c>
      <c r="AI1442" s="69">
        <f t="shared" ca="1" si="274"/>
        <v>20548</v>
      </c>
      <c r="AJ1442" s="69" t="str">
        <f ca="1">IF(AI1442&lt;0,"0-12",IFERROR(VLOOKUP(AI1442,Breakup[],2,FALSE),"&gt;24"))</f>
        <v>&gt;24</v>
      </c>
      <c r="AK1442" s="69" t="str">
        <f>VLOOKUP(V1442,Master!B:D,3,FALSE)</f>
        <v>South</v>
      </c>
      <c r="AL1442" s="69" t="str">
        <f t="shared" si="275"/>
        <v>Bangalore</v>
      </c>
    </row>
    <row r="1443" spans="1:38">
      <c r="A1443" s="13" t="s">
        <v>3190</v>
      </c>
      <c r="B1443" s="54">
        <v>44700.678758333299</v>
      </c>
      <c r="C1443" s="13" t="s">
        <v>2595</v>
      </c>
      <c r="D1443" s="13">
        <v>1844</v>
      </c>
      <c r="E1443" s="13" t="s">
        <v>3191</v>
      </c>
      <c r="F1443" s="13" t="s">
        <v>24</v>
      </c>
      <c r="G1443" s="14">
        <v>1653017862621</v>
      </c>
      <c r="H1443" s="55">
        <v>0.19512731481481499</v>
      </c>
      <c r="I1443" s="33">
        <v>44887.195127314801</v>
      </c>
      <c r="J1443" s="58">
        <v>44887</v>
      </c>
      <c r="K1443" s="13" t="s">
        <v>213</v>
      </c>
      <c r="L1443" s="13" t="s">
        <v>30</v>
      </c>
      <c r="M1443" s="13" t="s">
        <v>826</v>
      </c>
      <c r="N1443" s="13" t="s">
        <v>206</v>
      </c>
      <c r="O1443" s="33" t="s">
        <v>38</v>
      </c>
      <c r="P1443" s="58" t="s">
        <v>38</v>
      </c>
      <c r="Q1443" s="33" t="s">
        <v>207</v>
      </c>
      <c r="R1443" s="14" t="s">
        <v>38</v>
      </c>
      <c r="S1443" s="13" t="s">
        <v>216</v>
      </c>
      <c r="T1443" s="13" t="s">
        <v>278</v>
      </c>
      <c r="U1443" s="33">
        <f t="shared" ca="1" si="264"/>
        <v>45744.56914039352</v>
      </c>
      <c r="V1443" s="13" t="str">
        <f t="shared" si="265"/>
        <v>Bangalore</v>
      </c>
      <c r="W1443" s="13" t="str">
        <f t="shared" si="266"/>
        <v>DOMI</v>
      </c>
      <c r="X1443" s="13">
        <f t="shared" si="267"/>
        <v>4</v>
      </c>
      <c r="Y1443" s="13" t="str">
        <f>IFERROR(VLOOKUP(C1443,ReceivingTeam[],2,FALSE),"HelpDesk")</f>
        <v>HelpDesk</v>
      </c>
      <c r="Z1443" s="67">
        <f t="shared" si="268"/>
        <v>44890.729166666664</v>
      </c>
      <c r="AA1443" s="68">
        <f t="shared" si="269"/>
        <v>44887</v>
      </c>
      <c r="AB1443" s="69" t="b">
        <f t="shared" si="270"/>
        <v>1</v>
      </c>
      <c r="AC1443" s="70">
        <f t="shared" si="271"/>
        <v>3</v>
      </c>
      <c r="AD1443" s="67">
        <f t="shared" si="272"/>
        <v>44890.729166666664</v>
      </c>
      <c r="AE1443" s="67">
        <f>VLOOKUP(V1443,'Branch Wise Work Timelines'!C:G,3,FALSE)+AA1443</f>
        <v>44887.416666666664</v>
      </c>
      <c r="AF1443" s="67">
        <f>IF(V1443="Bangalore",VLOOKUP(V1443,'Branch Wise Work Timelines'!C:G,4,FALSE)+AA1443+1,IF(V1443="Mumbai",VLOOKUP(V1443,'Branch Wise Work Timelines'!C:G,4,FALSE)+AA1443+1,VLOOKUP(V1443,'Branch Wise Work Timelines'!C:G,4,FALSE)+AA1443))</f>
        <v>44888.104166666664</v>
      </c>
      <c r="AG1443" s="67">
        <f>WORKDAY.INTL(AA1443,1,11)+VLOOKUP(V1443,'Branch Wise Work Timelines'!C:G,3,FALSE)</f>
        <v>44888.416666666664</v>
      </c>
      <c r="AH1443" s="69" t="str">
        <f t="shared" ca="1" si="273"/>
        <v>Out of TAT</v>
      </c>
      <c r="AI1443" s="69">
        <f t="shared" ca="1" si="274"/>
        <v>20493</v>
      </c>
      <c r="AJ1443" s="69" t="str">
        <f ca="1">IF(AI1443&lt;0,"0-12",IFERROR(VLOOKUP(AI1443,Breakup[],2,FALSE),"&gt;24"))</f>
        <v>&gt;24</v>
      </c>
      <c r="AK1443" s="69" t="str">
        <f>VLOOKUP(V1443,Master!B:D,3,FALSE)</f>
        <v>South</v>
      </c>
      <c r="AL1443" s="69" t="str">
        <f t="shared" si="275"/>
        <v>Bangalore</v>
      </c>
    </row>
    <row r="1444" spans="1:38">
      <c r="A1444" s="13" t="s">
        <v>3192</v>
      </c>
      <c r="B1444" s="54">
        <v>44700.679146909701</v>
      </c>
      <c r="C1444" s="13" t="s">
        <v>2595</v>
      </c>
      <c r="D1444" s="13">
        <v>312</v>
      </c>
      <c r="E1444" s="13" t="s">
        <v>3193</v>
      </c>
      <c r="F1444" s="13" t="s">
        <v>24</v>
      </c>
      <c r="G1444" s="14">
        <v>1653017862621</v>
      </c>
      <c r="H1444" s="55">
        <v>0.26531250000000001</v>
      </c>
      <c r="I1444" s="33">
        <v>44881.2653125</v>
      </c>
      <c r="J1444" s="58">
        <v>44881</v>
      </c>
      <c r="K1444" s="13" t="s">
        <v>213</v>
      </c>
      <c r="L1444" s="13" t="s">
        <v>30</v>
      </c>
      <c r="M1444" s="13" t="s">
        <v>826</v>
      </c>
      <c r="N1444" s="13" t="s">
        <v>206</v>
      </c>
      <c r="O1444" s="33" t="s">
        <v>38</v>
      </c>
      <c r="P1444" s="58" t="s">
        <v>38</v>
      </c>
      <c r="Q1444" s="33" t="s">
        <v>207</v>
      </c>
      <c r="R1444" s="14" t="s">
        <v>38</v>
      </c>
      <c r="S1444" s="13" t="s">
        <v>216</v>
      </c>
      <c r="T1444" s="13" t="s">
        <v>278</v>
      </c>
      <c r="U1444" s="33">
        <f t="shared" ca="1" si="264"/>
        <v>45744.56914039352</v>
      </c>
      <c r="V1444" s="13" t="str">
        <f t="shared" si="265"/>
        <v>Bangalore</v>
      </c>
      <c r="W1444" s="13" t="str">
        <f t="shared" si="266"/>
        <v>DOMI</v>
      </c>
      <c r="X1444" s="13">
        <f t="shared" si="267"/>
        <v>6</v>
      </c>
      <c r="Y1444" s="13" t="str">
        <f>IFERROR(VLOOKUP(C1444,ReceivingTeam[],2,FALSE),"HelpDesk")</f>
        <v>HelpDesk</v>
      </c>
      <c r="Z1444" s="67">
        <f t="shared" si="268"/>
        <v>44884.729166666664</v>
      </c>
      <c r="AA1444" s="68">
        <f t="shared" si="269"/>
        <v>44881</v>
      </c>
      <c r="AB1444" s="69" t="b">
        <f t="shared" si="270"/>
        <v>1</v>
      </c>
      <c r="AC1444" s="70">
        <f t="shared" si="271"/>
        <v>3</v>
      </c>
      <c r="AD1444" s="67">
        <f t="shared" si="272"/>
        <v>44884.729166666664</v>
      </c>
      <c r="AE1444" s="67">
        <f>VLOOKUP(V1444,'Branch Wise Work Timelines'!C:G,3,FALSE)+AA1444</f>
        <v>44881.416666666664</v>
      </c>
      <c r="AF1444" s="67">
        <f>IF(V1444="Bangalore",VLOOKUP(V1444,'Branch Wise Work Timelines'!C:G,4,FALSE)+AA1444+1,IF(V1444="Mumbai",VLOOKUP(V1444,'Branch Wise Work Timelines'!C:G,4,FALSE)+AA1444+1,VLOOKUP(V1444,'Branch Wise Work Timelines'!C:G,4,FALSE)+AA1444))</f>
        <v>44882.104166666664</v>
      </c>
      <c r="AG1444" s="67">
        <f>WORKDAY.INTL(AA1444,1,11)+VLOOKUP(V1444,'Branch Wise Work Timelines'!C:G,3,FALSE)</f>
        <v>44882.416666666664</v>
      </c>
      <c r="AH1444" s="69" t="str">
        <f t="shared" ca="1" si="273"/>
        <v>Out of TAT</v>
      </c>
      <c r="AI1444" s="69">
        <f t="shared" ca="1" si="274"/>
        <v>20637</v>
      </c>
      <c r="AJ1444" s="69" t="str">
        <f ca="1">IF(AI1444&lt;0,"0-12",IFERROR(VLOOKUP(AI1444,Breakup[],2,FALSE),"&gt;24"))</f>
        <v>&gt;24</v>
      </c>
      <c r="AK1444" s="69" t="str">
        <f>VLOOKUP(V1444,Master!B:D,3,FALSE)</f>
        <v>South</v>
      </c>
      <c r="AL1444" s="69" t="str">
        <f t="shared" si="275"/>
        <v>Bangalore</v>
      </c>
    </row>
    <row r="1445" spans="1:38">
      <c r="A1445" s="13" t="s">
        <v>3194</v>
      </c>
      <c r="B1445" s="54">
        <v>44701.633855786997</v>
      </c>
      <c r="C1445" s="13" t="s">
        <v>299</v>
      </c>
      <c r="D1445" s="13">
        <v>628</v>
      </c>
      <c r="E1445" s="13" t="s">
        <v>3195</v>
      </c>
      <c r="F1445" s="13" t="s">
        <v>15</v>
      </c>
      <c r="G1445" s="14">
        <v>1653041711052</v>
      </c>
      <c r="H1445" s="55">
        <v>0.38293981481481498</v>
      </c>
      <c r="I1445" s="33">
        <v>44890.382939814801</v>
      </c>
      <c r="J1445" s="58">
        <v>44890</v>
      </c>
      <c r="K1445" s="13" t="s">
        <v>213</v>
      </c>
      <c r="L1445" s="13" t="s">
        <v>30</v>
      </c>
      <c r="M1445" s="13" t="s">
        <v>214</v>
      </c>
      <c r="N1445" s="13" t="s">
        <v>206</v>
      </c>
      <c r="O1445" s="33" t="s">
        <v>38</v>
      </c>
      <c r="P1445" s="58" t="s">
        <v>38</v>
      </c>
      <c r="Q1445" s="33" t="s">
        <v>207</v>
      </c>
      <c r="R1445" s="14" t="s">
        <v>38</v>
      </c>
      <c r="S1445" s="13" t="s">
        <v>216</v>
      </c>
      <c r="T1445" s="13" t="s">
        <v>217</v>
      </c>
      <c r="U1445" s="33">
        <f t="shared" ca="1" si="264"/>
        <v>45744.56914039352</v>
      </c>
      <c r="V1445" s="13" t="str">
        <f t="shared" si="265"/>
        <v>Bangalore</v>
      </c>
      <c r="W1445" s="13" t="str">
        <f t="shared" si="266"/>
        <v>CLS</v>
      </c>
      <c r="X1445" s="13">
        <f t="shared" si="267"/>
        <v>9</v>
      </c>
      <c r="Y1445" s="13" t="str">
        <f>IFERROR(VLOOKUP(C1445,ReceivingTeam[],2,FALSE),"HelpDesk")</f>
        <v>HelpDesk</v>
      </c>
      <c r="Z1445" s="67">
        <f t="shared" si="268"/>
        <v>44890.916666666664</v>
      </c>
      <c r="AA1445" s="68">
        <f t="shared" si="269"/>
        <v>44890</v>
      </c>
      <c r="AB1445" s="69" t="b">
        <f t="shared" si="270"/>
        <v>1</v>
      </c>
      <c r="AC1445" s="70">
        <f t="shared" si="271"/>
        <v>0.5</v>
      </c>
      <c r="AD1445" s="67">
        <f t="shared" si="272"/>
        <v>44890.916666666664</v>
      </c>
      <c r="AE1445" s="67">
        <f>VLOOKUP(V1445,'Branch Wise Work Timelines'!C:G,3,FALSE)+AA1445</f>
        <v>44890.416666666664</v>
      </c>
      <c r="AF1445" s="67">
        <f>IF(V1445="Bangalore",VLOOKUP(V1445,'Branch Wise Work Timelines'!C:G,4,FALSE)+AA1445+1,IF(V1445="Mumbai",VLOOKUP(V1445,'Branch Wise Work Timelines'!C:G,4,FALSE)+AA1445+1,VLOOKUP(V1445,'Branch Wise Work Timelines'!C:G,4,FALSE)+AA1445))</f>
        <v>44891.104166666664</v>
      </c>
      <c r="AG1445" s="67">
        <f>WORKDAY.INTL(AA1445,1,11)+VLOOKUP(V1445,'Branch Wise Work Timelines'!C:G,3,FALSE)</f>
        <v>44891.416666666664</v>
      </c>
      <c r="AH1445" s="69" t="str">
        <f t="shared" ca="1" si="273"/>
        <v>Out of TAT</v>
      </c>
      <c r="AI1445" s="69">
        <f t="shared" ca="1" si="274"/>
        <v>20488</v>
      </c>
      <c r="AJ1445" s="69" t="str">
        <f ca="1">IF(AI1445&lt;0,"0-12",IFERROR(VLOOKUP(AI1445,Breakup[],2,FALSE),"&gt;24"))</f>
        <v>&gt;24</v>
      </c>
      <c r="AK1445" s="69" t="str">
        <f>VLOOKUP(V1445,Master!B:D,3,FALSE)</f>
        <v>South</v>
      </c>
      <c r="AL1445" s="69" t="str">
        <f t="shared" si="275"/>
        <v>Bangalore-CLS</v>
      </c>
    </row>
    <row r="1446" spans="1:38">
      <c r="A1446" s="13" t="s">
        <v>3196</v>
      </c>
      <c r="B1446" s="54">
        <v>44701.617499849497</v>
      </c>
      <c r="C1446" s="13" t="s">
        <v>435</v>
      </c>
      <c r="D1446" s="13">
        <v>366</v>
      </c>
      <c r="E1446" s="13" t="s">
        <v>3197</v>
      </c>
      <c r="F1446" s="13" t="s">
        <v>33</v>
      </c>
      <c r="G1446" s="14">
        <v>1653039411827</v>
      </c>
      <c r="H1446" s="55">
        <v>0.88180555555555595</v>
      </c>
      <c r="I1446" s="33">
        <v>44885.881805555597</v>
      </c>
      <c r="J1446" s="58">
        <v>44885</v>
      </c>
      <c r="K1446" s="13" t="s">
        <v>437</v>
      </c>
      <c r="L1446" s="13" t="s">
        <v>12</v>
      </c>
      <c r="M1446" s="13" t="s">
        <v>435</v>
      </c>
      <c r="N1446" s="13" t="s">
        <v>206</v>
      </c>
      <c r="O1446" s="33" t="s">
        <v>38</v>
      </c>
      <c r="P1446" s="58" t="s">
        <v>38</v>
      </c>
      <c r="Q1446" s="33" t="s">
        <v>207</v>
      </c>
      <c r="R1446" s="14" t="s">
        <v>38</v>
      </c>
      <c r="S1446" s="13" t="s">
        <v>208</v>
      </c>
      <c r="T1446" s="13" t="s">
        <v>209</v>
      </c>
      <c r="U1446" s="33">
        <f t="shared" ca="1" si="264"/>
        <v>45744.56914039352</v>
      </c>
      <c r="V1446" s="13" t="str">
        <f t="shared" si="265"/>
        <v>Ahmedabad</v>
      </c>
      <c r="W1446" s="13" t="str">
        <f t="shared" si="266"/>
        <v>RI</v>
      </c>
      <c r="X1446" s="13">
        <f t="shared" si="267"/>
        <v>21</v>
      </c>
      <c r="Y1446" s="13" t="str">
        <f>IFERROR(VLOOKUP(C1446,ReceivingTeam[],2,FALSE),"HelpDesk")</f>
        <v>HelpDesk</v>
      </c>
      <c r="Z1446" s="67">
        <f t="shared" si="268"/>
        <v>44885.916666666664</v>
      </c>
      <c r="AA1446" s="68">
        <f t="shared" si="269"/>
        <v>44885</v>
      </c>
      <c r="AB1446" s="69" t="b">
        <f t="shared" si="270"/>
        <v>0</v>
      </c>
      <c r="AC1446" s="70">
        <f t="shared" si="271"/>
        <v>0.5</v>
      </c>
      <c r="AD1446" s="67">
        <f t="shared" si="272"/>
        <v>44885.916666666664</v>
      </c>
      <c r="AE1446" s="67">
        <f>VLOOKUP(V1446,'Branch Wise Work Timelines'!C:G,3,FALSE)+AA1446</f>
        <v>44885.416666666664</v>
      </c>
      <c r="AF1446" s="67">
        <f>IF(V1446="Bangalore",VLOOKUP(V1446,'Branch Wise Work Timelines'!C:G,4,FALSE)+AA1446+1,IF(V1446="Mumbai",VLOOKUP(V1446,'Branch Wise Work Timelines'!C:G,4,FALSE)+AA1446+1,VLOOKUP(V1446,'Branch Wise Work Timelines'!C:G,4,FALSE)+AA1446))</f>
        <v>44885.770833333336</v>
      </c>
      <c r="AG1446" s="67">
        <f>WORKDAY.INTL(AA1446,1,11)+VLOOKUP(V1446,'Branch Wise Work Timelines'!C:G,3,FALSE)</f>
        <v>44886.416666666664</v>
      </c>
      <c r="AH1446" s="69" t="str">
        <f t="shared" ca="1" si="273"/>
        <v>Out of TAT</v>
      </c>
      <c r="AI1446" s="69">
        <f t="shared" ca="1" si="274"/>
        <v>20608</v>
      </c>
      <c r="AJ1446" s="69" t="str">
        <f ca="1">IF(AI1446&lt;0,"0-12",IFERROR(VLOOKUP(AI1446,Breakup[],2,FALSE),"&gt;24"))</f>
        <v>&gt;24</v>
      </c>
      <c r="AK1446" s="69" t="str">
        <f>VLOOKUP(V1446,Master!B:D,3,FALSE)</f>
        <v>North</v>
      </c>
      <c r="AL1446" s="69" t="str">
        <f t="shared" si="275"/>
        <v>Ahmedabad</v>
      </c>
    </row>
    <row r="1447" spans="1:38">
      <c r="A1447" s="13" t="s">
        <v>3198</v>
      </c>
      <c r="B1447" s="54">
        <v>44700.679604363402</v>
      </c>
      <c r="C1447" s="13" t="s">
        <v>2595</v>
      </c>
      <c r="D1447" s="13">
        <v>1883</v>
      </c>
      <c r="E1447" s="13" t="s">
        <v>3199</v>
      </c>
      <c r="F1447" s="13" t="s">
        <v>24</v>
      </c>
      <c r="G1447" s="14">
        <v>1653017862621</v>
      </c>
      <c r="H1447" s="55">
        <v>0.85982638888888896</v>
      </c>
      <c r="I1447" s="33">
        <v>44889.8598263889</v>
      </c>
      <c r="J1447" s="58">
        <v>44889</v>
      </c>
      <c r="K1447" s="13" t="s">
        <v>213</v>
      </c>
      <c r="L1447" s="13" t="s">
        <v>30</v>
      </c>
      <c r="M1447" s="13" t="s">
        <v>826</v>
      </c>
      <c r="N1447" s="13" t="s">
        <v>206</v>
      </c>
      <c r="O1447" s="33" t="s">
        <v>38</v>
      </c>
      <c r="P1447" s="58" t="s">
        <v>38</v>
      </c>
      <c r="Q1447" s="33" t="s">
        <v>207</v>
      </c>
      <c r="R1447" s="14" t="s">
        <v>38</v>
      </c>
      <c r="S1447" s="13" t="s">
        <v>216</v>
      </c>
      <c r="T1447" s="13" t="s">
        <v>278</v>
      </c>
      <c r="U1447" s="33">
        <f t="shared" ca="1" si="264"/>
        <v>45744.56914039352</v>
      </c>
      <c r="V1447" s="13" t="str">
        <f t="shared" si="265"/>
        <v>Bangalore</v>
      </c>
      <c r="W1447" s="13" t="str">
        <f t="shared" si="266"/>
        <v>DOMI</v>
      </c>
      <c r="X1447" s="13">
        <f t="shared" si="267"/>
        <v>20</v>
      </c>
      <c r="Y1447" s="13" t="str">
        <f>IFERROR(VLOOKUP(C1447,ReceivingTeam[],2,FALSE),"HelpDesk")</f>
        <v>HelpDesk</v>
      </c>
      <c r="Z1447" s="67">
        <f t="shared" si="268"/>
        <v>44893.1723263889</v>
      </c>
      <c r="AA1447" s="68">
        <f t="shared" si="269"/>
        <v>44889</v>
      </c>
      <c r="AB1447" s="69" t="b">
        <f t="shared" si="270"/>
        <v>1</v>
      </c>
      <c r="AC1447" s="70">
        <f t="shared" si="271"/>
        <v>3</v>
      </c>
      <c r="AD1447" s="67">
        <f t="shared" si="272"/>
        <v>44893.1723263889</v>
      </c>
      <c r="AE1447" s="67">
        <f>VLOOKUP(V1447,'Branch Wise Work Timelines'!C:G,3,FALSE)+AA1447</f>
        <v>44889.416666666664</v>
      </c>
      <c r="AF1447" s="67">
        <f>IF(V1447="Bangalore",VLOOKUP(V1447,'Branch Wise Work Timelines'!C:G,4,FALSE)+AA1447+1,IF(V1447="Mumbai",VLOOKUP(V1447,'Branch Wise Work Timelines'!C:G,4,FALSE)+AA1447+1,VLOOKUP(V1447,'Branch Wise Work Timelines'!C:G,4,FALSE)+AA1447))</f>
        <v>44890.104166666664</v>
      </c>
      <c r="AG1447" s="67">
        <f>WORKDAY.INTL(AA1447,1,11)+VLOOKUP(V1447,'Branch Wise Work Timelines'!C:G,3,FALSE)</f>
        <v>44890.416666666664</v>
      </c>
      <c r="AH1447" s="69" t="str">
        <f t="shared" ca="1" si="273"/>
        <v>Out of TAT</v>
      </c>
      <c r="AI1447" s="69">
        <f t="shared" ca="1" si="274"/>
        <v>20434</v>
      </c>
      <c r="AJ1447" s="69" t="str">
        <f ca="1">IF(AI1447&lt;0,"0-12",IFERROR(VLOOKUP(AI1447,Breakup[],2,FALSE),"&gt;24"))</f>
        <v>&gt;24</v>
      </c>
      <c r="AK1447" s="69" t="str">
        <f>VLOOKUP(V1447,Master!B:D,3,FALSE)</f>
        <v>South</v>
      </c>
      <c r="AL1447" s="69" t="str">
        <f t="shared" si="275"/>
        <v>Bangalore</v>
      </c>
    </row>
    <row r="1448" spans="1:38">
      <c r="A1448" s="13" t="s">
        <v>3200</v>
      </c>
      <c r="B1448" s="54">
        <v>44700.680114085597</v>
      </c>
      <c r="C1448" s="13" t="s">
        <v>2595</v>
      </c>
      <c r="D1448" s="13">
        <v>451</v>
      </c>
      <c r="E1448" s="13" t="s">
        <v>3201</v>
      </c>
      <c r="F1448" s="13" t="s">
        <v>24</v>
      </c>
      <c r="G1448" s="14">
        <v>1653017862621</v>
      </c>
      <c r="H1448" s="55">
        <v>0.955277777777778</v>
      </c>
      <c r="I1448" s="33">
        <v>44890.955277777801</v>
      </c>
      <c r="J1448" s="58">
        <v>44890</v>
      </c>
      <c r="K1448" s="13" t="s">
        <v>213</v>
      </c>
      <c r="L1448" s="13" t="s">
        <v>30</v>
      </c>
      <c r="M1448" s="13" t="s">
        <v>826</v>
      </c>
      <c r="N1448" s="13" t="s">
        <v>206</v>
      </c>
      <c r="O1448" s="33" t="s">
        <v>38</v>
      </c>
      <c r="P1448" s="58" t="s">
        <v>38</v>
      </c>
      <c r="Q1448" s="33" t="s">
        <v>207</v>
      </c>
      <c r="R1448" s="14" t="s">
        <v>38</v>
      </c>
      <c r="S1448" s="13" t="s">
        <v>216</v>
      </c>
      <c r="T1448" s="13" t="s">
        <v>278</v>
      </c>
      <c r="U1448" s="33">
        <f t="shared" ca="1" si="264"/>
        <v>45744.56914039352</v>
      </c>
      <c r="V1448" s="13" t="str">
        <f t="shared" si="265"/>
        <v>Bangalore</v>
      </c>
      <c r="W1448" s="13" t="str">
        <f t="shared" si="266"/>
        <v>DOMI</v>
      </c>
      <c r="X1448" s="13">
        <f t="shared" si="267"/>
        <v>22</v>
      </c>
      <c r="Y1448" s="13" t="str">
        <f>IFERROR(VLOOKUP(C1448,ReceivingTeam[],2,FALSE),"HelpDesk")</f>
        <v>HelpDesk</v>
      </c>
      <c r="Z1448" s="67">
        <f t="shared" si="268"/>
        <v>44894.267777777801</v>
      </c>
      <c r="AA1448" s="68">
        <f t="shared" si="269"/>
        <v>44890</v>
      </c>
      <c r="AB1448" s="69" t="b">
        <f t="shared" si="270"/>
        <v>1</v>
      </c>
      <c r="AC1448" s="70">
        <f t="shared" si="271"/>
        <v>3</v>
      </c>
      <c r="AD1448" s="67">
        <f t="shared" si="272"/>
        <v>44894.267777777801</v>
      </c>
      <c r="AE1448" s="67">
        <f>VLOOKUP(V1448,'Branch Wise Work Timelines'!C:G,3,FALSE)+AA1448</f>
        <v>44890.416666666664</v>
      </c>
      <c r="AF1448" s="67">
        <f>IF(V1448="Bangalore",VLOOKUP(V1448,'Branch Wise Work Timelines'!C:G,4,FALSE)+AA1448+1,IF(V1448="Mumbai",VLOOKUP(V1448,'Branch Wise Work Timelines'!C:G,4,FALSE)+AA1448+1,VLOOKUP(V1448,'Branch Wise Work Timelines'!C:G,4,FALSE)+AA1448))</f>
        <v>44891.104166666664</v>
      </c>
      <c r="AG1448" s="67">
        <f>WORKDAY.INTL(AA1448,1,11)+VLOOKUP(V1448,'Branch Wise Work Timelines'!C:G,3,FALSE)</f>
        <v>44891.416666666664</v>
      </c>
      <c r="AH1448" s="69" t="str">
        <f t="shared" ca="1" si="273"/>
        <v>Out of TAT</v>
      </c>
      <c r="AI1448" s="69">
        <f t="shared" ca="1" si="274"/>
        <v>20408</v>
      </c>
      <c r="AJ1448" s="69" t="str">
        <f ca="1">IF(AI1448&lt;0,"0-12",IFERROR(VLOOKUP(AI1448,Breakup[],2,FALSE),"&gt;24"))</f>
        <v>&gt;24</v>
      </c>
      <c r="AK1448" s="69" t="str">
        <f>VLOOKUP(V1448,Master!B:D,3,FALSE)</f>
        <v>South</v>
      </c>
      <c r="AL1448" s="69" t="str">
        <f t="shared" si="275"/>
        <v>Bangalore</v>
      </c>
    </row>
    <row r="1449" spans="1:38">
      <c r="A1449" s="13" t="s">
        <v>3202</v>
      </c>
      <c r="B1449" s="54">
        <v>44700.707949074102</v>
      </c>
      <c r="C1449" s="13" t="s">
        <v>2595</v>
      </c>
      <c r="D1449" s="13">
        <v>1659</v>
      </c>
      <c r="E1449" s="13" t="s">
        <v>3203</v>
      </c>
      <c r="F1449" s="13" t="s">
        <v>24</v>
      </c>
      <c r="G1449" s="14">
        <v>1653017862621</v>
      </c>
      <c r="H1449" s="55">
        <v>0.58964120370370399</v>
      </c>
      <c r="I1449" s="33">
        <v>44882.589641203696</v>
      </c>
      <c r="J1449" s="58">
        <v>44882</v>
      </c>
      <c r="K1449" s="13" t="s">
        <v>213</v>
      </c>
      <c r="L1449" s="13" t="s">
        <v>30</v>
      </c>
      <c r="M1449" s="13" t="s">
        <v>826</v>
      </c>
      <c r="N1449" s="13" t="s">
        <v>206</v>
      </c>
      <c r="O1449" s="33" t="s">
        <v>38</v>
      </c>
      <c r="P1449" s="58" t="s">
        <v>38</v>
      </c>
      <c r="Q1449" s="33" t="s">
        <v>207</v>
      </c>
      <c r="R1449" s="14" t="s">
        <v>38</v>
      </c>
      <c r="S1449" s="13" t="s">
        <v>216</v>
      </c>
      <c r="T1449" s="13" t="s">
        <v>278</v>
      </c>
      <c r="U1449" s="33">
        <f t="shared" ca="1" si="264"/>
        <v>45744.56914039352</v>
      </c>
      <c r="V1449" s="13" t="str">
        <f t="shared" si="265"/>
        <v>Bangalore</v>
      </c>
      <c r="W1449" s="13" t="str">
        <f t="shared" si="266"/>
        <v>DOMI</v>
      </c>
      <c r="X1449" s="13">
        <f t="shared" si="267"/>
        <v>14</v>
      </c>
      <c r="Y1449" s="13" t="str">
        <f>IFERROR(VLOOKUP(C1449,ReceivingTeam[],2,FALSE),"HelpDesk")</f>
        <v>HelpDesk</v>
      </c>
      <c r="Z1449" s="67">
        <f t="shared" si="268"/>
        <v>44885.902141203696</v>
      </c>
      <c r="AA1449" s="68">
        <f t="shared" si="269"/>
        <v>44882</v>
      </c>
      <c r="AB1449" s="69" t="b">
        <f t="shared" si="270"/>
        <v>1</v>
      </c>
      <c r="AC1449" s="70">
        <f t="shared" si="271"/>
        <v>3</v>
      </c>
      <c r="AD1449" s="67">
        <f t="shared" si="272"/>
        <v>44885.902141203696</v>
      </c>
      <c r="AE1449" s="67">
        <f>VLOOKUP(V1449,'Branch Wise Work Timelines'!C:G,3,FALSE)+AA1449</f>
        <v>44882.416666666664</v>
      </c>
      <c r="AF1449" s="67">
        <f>IF(V1449="Bangalore",VLOOKUP(V1449,'Branch Wise Work Timelines'!C:G,4,FALSE)+AA1449+1,IF(V1449="Mumbai",VLOOKUP(V1449,'Branch Wise Work Timelines'!C:G,4,FALSE)+AA1449+1,VLOOKUP(V1449,'Branch Wise Work Timelines'!C:G,4,FALSE)+AA1449))</f>
        <v>44883.104166666664</v>
      </c>
      <c r="AG1449" s="67">
        <f>WORKDAY.INTL(AA1449,1,11)+VLOOKUP(V1449,'Branch Wise Work Timelines'!C:G,3,FALSE)</f>
        <v>44883.416666666664</v>
      </c>
      <c r="AH1449" s="69" t="str">
        <f t="shared" ca="1" si="273"/>
        <v>Out of TAT</v>
      </c>
      <c r="AI1449" s="69">
        <f t="shared" ca="1" si="274"/>
        <v>20609</v>
      </c>
      <c r="AJ1449" s="69" t="str">
        <f ca="1">IF(AI1449&lt;0,"0-12",IFERROR(VLOOKUP(AI1449,Breakup[],2,FALSE),"&gt;24"))</f>
        <v>&gt;24</v>
      </c>
      <c r="AK1449" s="69" t="str">
        <f>VLOOKUP(V1449,Master!B:D,3,FALSE)</f>
        <v>South</v>
      </c>
      <c r="AL1449" s="69" t="str">
        <f t="shared" si="275"/>
        <v>Bangalore</v>
      </c>
    </row>
    <row r="1450" spans="1:38">
      <c r="A1450" s="13" t="s">
        <v>3204</v>
      </c>
      <c r="B1450" s="54">
        <v>44700.716413229202</v>
      </c>
      <c r="C1450" s="13" t="s">
        <v>2595</v>
      </c>
      <c r="D1450" s="13">
        <v>1786</v>
      </c>
      <c r="E1450" s="13" t="s">
        <v>3205</v>
      </c>
      <c r="F1450" s="13" t="s">
        <v>24</v>
      </c>
      <c r="G1450" s="14">
        <v>1653018132197</v>
      </c>
      <c r="H1450" s="55">
        <v>0.595173611111111</v>
      </c>
      <c r="I1450" s="33">
        <v>44884.595173611102</v>
      </c>
      <c r="J1450" s="58">
        <v>44884</v>
      </c>
      <c r="K1450" s="13" t="s">
        <v>213</v>
      </c>
      <c r="L1450" s="13" t="s">
        <v>30</v>
      </c>
      <c r="M1450" s="13" t="s">
        <v>826</v>
      </c>
      <c r="N1450" s="13" t="s">
        <v>206</v>
      </c>
      <c r="O1450" s="33" t="s">
        <v>38</v>
      </c>
      <c r="P1450" s="58" t="s">
        <v>38</v>
      </c>
      <c r="Q1450" s="33" t="s">
        <v>207</v>
      </c>
      <c r="R1450" s="14" t="s">
        <v>38</v>
      </c>
      <c r="S1450" s="13" t="s">
        <v>216</v>
      </c>
      <c r="T1450" s="13" t="s">
        <v>278</v>
      </c>
      <c r="U1450" s="33">
        <f t="shared" ca="1" si="264"/>
        <v>45744.56914039352</v>
      </c>
      <c r="V1450" s="13" t="str">
        <f t="shared" si="265"/>
        <v>Bangalore</v>
      </c>
      <c r="W1450" s="13" t="str">
        <f t="shared" si="266"/>
        <v>DOMI</v>
      </c>
      <c r="X1450" s="13">
        <f t="shared" si="267"/>
        <v>14</v>
      </c>
      <c r="Y1450" s="13" t="str">
        <f>IFERROR(VLOOKUP(C1450,ReceivingTeam[],2,FALSE),"HelpDesk")</f>
        <v>HelpDesk</v>
      </c>
      <c r="Z1450" s="67">
        <f t="shared" si="268"/>
        <v>44888.907673611102</v>
      </c>
      <c r="AA1450" s="68">
        <f t="shared" si="269"/>
        <v>44884</v>
      </c>
      <c r="AB1450" s="69" t="b">
        <f t="shared" si="270"/>
        <v>1</v>
      </c>
      <c r="AC1450" s="70">
        <f t="shared" si="271"/>
        <v>3</v>
      </c>
      <c r="AD1450" s="67">
        <f t="shared" si="272"/>
        <v>44888.907673611102</v>
      </c>
      <c r="AE1450" s="67">
        <f>VLOOKUP(V1450,'Branch Wise Work Timelines'!C:G,3,FALSE)+AA1450</f>
        <v>44884.416666666664</v>
      </c>
      <c r="AF1450" s="67">
        <f>IF(V1450="Bangalore",VLOOKUP(V1450,'Branch Wise Work Timelines'!C:G,4,FALSE)+AA1450+1,IF(V1450="Mumbai",VLOOKUP(V1450,'Branch Wise Work Timelines'!C:G,4,FALSE)+AA1450+1,VLOOKUP(V1450,'Branch Wise Work Timelines'!C:G,4,FALSE)+AA1450))</f>
        <v>44885.104166666664</v>
      </c>
      <c r="AG1450" s="67">
        <f>WORKDAY.INTL(AA1450,1,11)+VLOOKUP(V1450,'Branch Wise Work Timelines'!C:G,3,FALSE)</f>
        <v>44886.416666666664</v>
      </c>
      <c r="AH1450" s="69" t="str">
        <f t="shared" ca="1" si="273"/>
        <v>Out of TAT</v>
      </c>
      <c r="AI1450" s="69">
        <f t="shared" ca="1" si="274"/>
        <v>20536</v>
      </c>
      <c r="AJ1450" s="69" t="str">
        <f ca="1">IF(AI1450&lt;0,"0-12",IFERROR(VLOOKUP(AI1450,Breakup[],2,FALSE),"&gt;24"))</f>
        <v>&gt;24</v>
      </c>
      <c r="AK1450" s="69" t="str">
        <f>VLOOKUP(V1450,Master!B:D,3,FALSE)</f>
        <v>South</v>
      </c>
      <c r="AL1450" s="69" t="str">
        <f t="shared" si="275"/>
        <v>Bangalore</v>
      </c>
    </row>
    <row r="1451" spans="1:38">
      <c r="A1451" s="13" t="s">
        <v>3206</v>
      </c>
      <c r="B1451" s="54">
        <v>44700.726370335702</v>
      </c>
      <c r="C1451" s="13" t="s">
        <v>2595</v>
      </c>
      <c r="D1451" s="13">
        <v>1980</v>
      </c>
      <c r="E1451" s="13" t="s">
        <v>3207</v>
      </c>
      <c r="F1451" s="13" t="s">
        <v>24</v>
      </c>
      <c r="G1451" s="14">
        <v>1653018132197</v>
      </c>
      <c r="H1451" s="55">
        <v>0.813425925925926</v>
      </c>
      <c r="I1451" s="33">
        <v>44889.813425925902</v>
      </c>
      <c r="J1451" s="58">
        <v>44889</v>
      </c>
      <c r="K1451" s="13" t="s">
        <v>213</v>
      </c>
      <c r="L1451" s="13" t="s">
        <v>30</v>
      </c>
      <c r="M1451" s="13" t="s">
        <v>826</v>
      </c>
      <c r="N1451" s="13" t="s">
        <v>206</v>
      </c>
      <c r="O1451" s="33" t="s">
        <v>38</v>
      </c>
      <c r="P1451" s="58" t="s">
        <v>38</v>
      </c>
      <c r="Q1451" s="33" t="s">
        <v>207</v>
      </c>
      <c r="R1451" s="14" t="s">
        <v>38</v>
      </c>
      <c r="S1451" s="13" t="s">
        <v>216</v>
      </c>
      <c r="T1451" s="13" t="s">
        <v>278</v>
      </c>
      <c r="U1451" s="33">
        <f t="shared" ca="1" si="264"/>
        <v>45744.56914039352</v>
      </c>
      <c r="V1451" s="13" t="str">
        <f t="shared" si="265"/>
        <v>Bangalore</v>
      </c>
      <c r="W1451" s="13" t="str">
        <f t="shared" si="266"/>
        <v>DOMI</v>
      </c>
      <c r="X1451" s="13">
        <f t="shared" si="267"/>
        <v>19</v>
      </c>
      <c r="Y1451" s="13" t="str">
        <f>IFERROR(VLOOKUP(C1451,ReceivingTeam[],2,FALSE),"HelpDesk")</f>
        <v>HelpDesk</v>
      </c>
      <c r="Z1451" s="67">
        <f t="shared" si="268"/>
        <v>44893.125925925902</v>
      </c>
      <c r="AA1451" s="68">
        <f t="shared" si="269"/>
        <v>44889</v>
      </c>
      <c r="AB1451" s="69" t="b">
        <f t="shared" si="270"/>
        <v>1</v>
      </c>
      <c r="AC1451" s="70">
        <f t="shared" si="271"/>
        <v>3</v>
      </c>
      <c r="AD1451" s="67">
        <f t="shared" si="272"/>
        <v>44893.125925925902</v>
      </c>
      <c r="AE1451" s="67">
        <f>VLOOKUP(V1451,'Branch Wise Work Timelines'!C:G,3,FALSE)+AA1451</f>
        <v>44889.416666666664</v>
      </c>
      <c r="AF1451" s="67">
        <f>IF(V1451="Bangalore",VLOOKUP(V1451,'Branch Wise Work Timelines'!C:G,4,FALSE)+AA1451+1,IF(V1451="Mumbai",VLOOKUP(V1451,'Branch Wise Work Timelines'!C:G,4,FALSE)+AA1451+1,VLOOKUP(V1451,'Branch Wise Work Timelines'!C:G,4,FALSE)+AA1451))</f>
        <v>44890.104166666664</v>
      </c>
      <c r="AG1451" s="67">
        <f>WORKDAY.INTL(AA1451,1,11)+VLOOKUP(V1451,'Branch Wise Work Timelines'!C:G,3,FALSE)</f>
        <v>44890.416666666664</v>
      </c>
      <c r="AH1451" s="69" t="str">
        <f t="shared" ca="1" si="273"/>
        <v>Out of TAT</v>
      </c>
      <c r="AI1451" s="69">
        <f t="shared" ca="1" si="274"/>
        <v>20435</v>
      </c>
      <c r="AJ1451" s="69" t="str">
        <f ca="1">IF(AI1451&lt;0,"0-12",IFERROR(VLOOKUP(AI1451,Breakup[],2,FALSE),"&gt;24"))</f>
        <v>&gt;24</v>
      </c>
      <c r="AK1451" s="69" t="str">
        <f>VLOOKUP(V1451,Master!B:D,3,FALSE)</f>
        <v>South</v>
      </c>
      <c r="AL1451" s="69" t="str">
        <f t="shared" si="275"/>
        <v>Bangalore</v>
      </c>
    </row>
    <row r="1452" spans="1:38">
      <c r="A1452" s="13" t="s">
        <v>3208</v>
      </c>
      <c r="B1452" s="54">
        <v>44700.789979976798</v>
      </c>
      <c r="C1452" s="13" t="s">
        <v>2595</v>
      </c>
      <c r="D1452" s="13">
        <v>1495</v>
      </c>
      <c r="E1452" s="13" t="s">
        <v>3209</v>
      </c>
      <c r="F1452" s="13" t="s">
        <v>24</v>
      </c>
      <c r="G1452" s="14">
        <v>1653018475367</v>
      </c>
      <c r="H1452" s="55">
        <v>0.22443287037036999</v>
      </c>
      <c r="I1452" s="33">
        <v>44881.224432870396</v>
      </c>
      <c r="J1452" s="58">
        <v>44881</v>
      </c>
      <c r="K1452" s="13" t="s">
        <v>213</v>
      </c>
      <c r="L1452" s="13" t="s">
        <v>30</v>
      </c>
      <c r="M1452" s="13" t="s">
        <v>826</v>
      </c>
      <c r="N1452" s="13" t="s">
        <v>206</v>
      </c>
      <c r="O1452" s="33" t="s">
        <v>38</v>
      </c>
      <c r="P1452" s="58" t="s">
        <v>38</v>
      </c>
      <c r="Q1452" s="33" t="s">
        <v>207</v>
      </c>
      <c r="R1452" s="14" t="s">
        <v>38</v>
      </c>
      <c r="S1452" s="13" t="s">
        <v>216</v>
      </c>
      <c r="T1452" s="13" t="s">
        <v>278</v>
      </c>
      <c r="U1452" s="33">
        <f t="shared" ca="1" si="264"/>
        <v>45744.56914039352</v>
      </c>
      <c r="V1452" s="13" t="str">
        <f t="shared" si="265"/>
        <v>Bangalore</v>
      </c>
      <c r="W1452" s="13" t="str">
        <f t="shared" si="266"/>
        <v>DOMI</v>
      </c>
      <c r="X1452" s="13">
        <f t="shared" si="267"/>
        <v>5</v>
      </c>
      <c r="Y1452" s="13" t="str">
        <f>IFERROR(VLOOKUP(C1452,ReceivingTeam[],2,FALSE),"HelpDesk")</f>
        <v>HelpDesk</v>
      </c>
      <c r="Z1452" s="67">
        <f t="shared" si="268"/>
        <v>44884.729166666664</v>
      </c>
      <c r="AA1452" s="68">
        <f t="shared" si="269"/>
        <v>44881</v>
      </c>
      <c r="AB1452" s="69" t="b">
        <f t="shared" si="270"/>
        <v>1</v>
      </c>
      <c r="AC1452" s="70">
        <f t="shared" si="271"/>
        <v>3</v>
      </c>
      <c r="AD1452" s="67">
        <f t="shared" si="272"/>
        <v>44884.729166666664</v>
      </c>
      <c r="AE1452" s="67">
        <f>VLOOKUP(V1452,'Branch Wise Work Timelines'!C:G,3,FALSE)+AA1452</f>
        <v>44881.416666666664</v>
      </c>
      <c r="AF1452" s="67">
        <f>IF(V1452="Bangalore",VLOOKUP(V1452,'Branch Wise Work Timelines'!C:G,4,FALSE)+AA1452+1,IF(V1452="Mumbai",VLOOKUP(V1452,'Branch Wise Work Timelines'!C:G,4,FALSE)+AA1452+1,VLOOKUP(V1452,'Branch Wise Work Timelines'!C:G,4,FALSE)+AA1452))</f>
        <v>44882.104166666664</v>
      </c>
      <c r="AG1452" s="67">
        <f>WORKDAY.INTL(AA1452,1,11)+VLOOKUP(V1452,'Branch Wise Work Timelines'!C:G,3,FALSE)</f>
        <v>44882.416666666664</v>
      </c>
      <c r="AH1452" s="69" t="str">
        <f t="shared" ca="1" si="273"/>
        <v>Out of TAT</v>
      </c>
      <c r="AI1452" s="69">
        <f t="shared" ca="1" si="274"/>
        <v>20637</v>
      </c>
      <c r="AJ1452" s="69" t="str">
        <f ca="1">IF(AI1452&lt;0,"0-12",IFERROR(VLOOKUP(AI1452,Breakup[],2,FALSE),"&gt;24"))</f>
        <v>&gt;24</v>
      </c>
      <c r="AK1452" s="69" t="str">
        <f>VLOOKUP(V1452,Master!B:D,3,FALSE)</f>
        <v>South</v>
      </c>
      <c r="AL1452" s="69" t="str">
        <f t="shared" si="275"/>
        <v>Bangalore</v>
      </c>
    </row>
    <row r="1453" spans="1:38">
      <c r="A1453" s="13" t="s">
        <v>3210</v>
      </c>
      <c r="B1453" s="54">
        <v>44700.7902245718</v>
      </c>
      <c r="C1453" s="13" t="s">
        <v>2595</v>
      </c>
      <c r="D1453" s="13">
        <v>1750</v>
      </c>
      <c r="E1453" s="13" t="s">
        <v>3211</v>
      </c>
      <c r="F1453" s="13" t="s">
        <v>24</v>
      </c>
      <c r="G1453" s="14">
        <v>1653018475367</v>
      </c>
      <c r="H1453" s="55">
        <v>0.91740740740740701</v>
      </c>
      <c r="I1453" s="33">
        <v>44891.917407407404</v>
      </c>
      <c r="J1453" s="58">
        <v>44891</v>
      </c>
      <c r="K1453" s="13" t="s">
        <v>213</v>
      </c>
      <c r="L1453" s="13" t="s">
        <v>30</v>
      </c>
      <c r="M1453" s="13" t="s">
        <v>826</v>
      </c>
      <c r="N1453" s="13" t="s">
        <v>206</v>
      </c>
      <c r="O1453" s="33">
        <v>44891.1011574074</v>
      </c>
      <c r="P1453" s="58">
        <v>44891</v>
      </c>
      <c r="Q1453" s="33" t="s">
        <v>237</v>
      </c>
      <c r="R1453" s="14">
        <v>1180</v>
      </c>
      <c r="S1453" s="13" t="s">
        <v>216</v>
      </c>
      <c r="T1453" s="13" t="s">
        <v>278</v>
      </c>
      <c r="U1453" s="33">
        <f t="shared" ca="1" si="264"/>
        <v>45744.56914039352</v>
      </c>
      <c r="V1453" s="13" t="str">
        <f t="shared" si="265"/>
        <v>Bangalore</v>
      </c>
      <c r="W1453" s="13" t="str">
        <f t="shared" si="266"/>
        <v>DOMI</v>
      </c>
      <c r="X1453" s="13">
        <f t="shared" si="267"/>
        <v>22</v>
      </c>
      <c r="Y1453" s="13" t="str">
        <f>IFERROR(VLOOKUP(C1453,ReceivingTeam[],2,FALSE),"HelpDesk")</f>
        <v>HelpDesk</v>
      </c>
      <c r="Z1453" s="67">
        <f t="shared" si="268"/>
        <v>44896.229907407404</v>
      </c>
      <c r="AA1453" s="68">
        <f t="shared" si="269"/>
        <v>44891</v>
      </c>
      <c r="AB1453" s="69" t="b">
        <f t="shared" si="270"/>
        <v>1</v>
      </c>
      <c r="AC1453" s="70">
        <f t="shared" si="271"/>
        <v>3</v>
      </c>
      <c r="AD1453" s="67">
        <f t="shared" si="272"/>
        <v>44896.229907407404</v>
      </c>
      <c r="AE1453" s="67">
        <f>VLOOKUP(V1453,'Branch Wise Work Timelines'!C:G,3,FALSE)+AA1453</f>
        <v>44891.416666666664</v>
      </c>
      <c r="AF1453" s="67">
        <f>IF(V1453="Bangalore",VLOOKUP(V1453,'Branch Wise Work Timelines'!C:G,4,FALSE)+AA1453+1,IF(V1453="Mumbai",VLOOKUP(V1453,'Branch Wise Work Timelines'!C:G,4,FALSE)+AA1453+1,VLOOKUP(V1453,'Branch Wise Work Timelines'!C:G,4,FALSE)+AA1453))</f>
        <v>44892.104166666664</v>
      </c>
      <c r="AG1453" s="67">
        <f>WORKDAY.INTL(AA1453,1,11)+VLOOKUP(V1453,'Branch Wise Work Timelines'!C:G,3,FALSE)</f>
        <v>44893.416666666664</v>
      </c>
      <c r="AH1453" s="69" t="str">
        <f t="shared" si="273"/>
        <v>Met</v>
      </c>
      <c r="AI1453" s="69">
        <f t="shared" ca="1" si="274"/>
        <v>20361</v>
      </c>
      <c r="AJ1453" s="69" t="str">
        <f ca="1">IF(AI1453&lt;0,"0-12",IFERROR(VLOOKUP(AI1453,Breakup[],2,FALSE),"&gt;24"))</f>
        <v>&gt;24</v>
      </c>
      <c r="AK1453" s="69" t="str">
        <f>VLOOKUP(V1453,Master!B:D,3,FALSE)</f>
        <v>South</v>
      </c>
      <c r="AL1453" s="69" t="str">
        <f t="shared" si="275"/>
        <v>Bangalore</v>
      </c>
    </row>
    <row r="1454" spans="1:38">
      <c r="A1454" s="13" t="s">
        <v>3212</v>
      </c>
      <c r="B1454" s="54">
        <v>44700.748337650497</v>
      </c>
      <c r="C1454" s="13" t="s">
        <v>2595</v>
      </c>
      <c r="D1454" s="13">
        <v>698</v>
      </c>
      <c r="E1454" s="13" t="s">
        <v>3213</v>
      </c>
      <c r="F1454" s="13" t="s">
        <v>24</v>
      </c>
      <c r="G1454" s="14">
        <v>1653018475367</v>
      </c>
      <c r="H1454" s="55">
        <v>3.1875000000000001E-2</v>
      </c>
      <c r="I1454" s="33">
        <v>44886.031875000001</v>
      </c>
      <c r="J1454" s="58">
        <v>44886</v>
      </c>
      <c r="K1454" s="13" t="s">
        <v>213</v>
      </c>
      <c r="L1454" s="13" t="s">
        <v>30</v>
      </c>
      <c r="M1454" s="13" t="s">
        <v>826</v>
      </c>
      <c r="N1454" s="13" t="s">
        <v>206</v>
      </c>
      <c r="O1454" s="33" t="s">
        <v>38</v>
      </c>
      <c r="P1454" s="58" t="s">
        <v>38</v>
      </c>
      <c r="Q1454" s="33" t="s">
        <v>207</v>
      </c>
      <c r="R1454" s="14" t="s">
        <v>38</v>
      </c>
      <c r="S1454" s="13" t="s">
        <v>216</v>
      </c>
      <c r="T1454" s="13" t="s">
        <v>278</v>
      </c>
      <c r="U1454" s="33">
        <f t="shared" ca="1" si="264"/>
        <v>45744.56914039352</v>
      </c>
      <c r="V1454" s="13" t="str">
        <f t="shared" si="265"/>
        <v>Bangalore</v>
      </c>
      <c r="W1454" s="13" t="str">
        <f t="shared" si="266"/>
        <v>DOMI</v>
      </c>
      <c r="X1454" s="13">
        <f t="shared" si="267"/>
        <v>0</v>
      </c>
      <c r="Y1454" s="13" t="str">
        <f>IFERROR(VLOOKUP(C1454,ReceivingTeam[],2,FALSE),"HelpDesk")</f>
        <v>HelpDesk</v>
      </c>
      <c r="Z1454" s="67">
        <f t="shared" si="268"/>
        <v>44889.729166666664</v>
      </c>
      <c r="AA1454" s="68">
        <f t="shared" si="269"/>
        <v>44886</v>
      </c>
      <c r="AB1454" s="69" t="b">
        <f t="shared" si="270"/>
        <v>1</v>
      </c>
      <c r="AC1454" s="70">
        <f t="shared" si="271"/>
        <v>3</v>
      </c>
      <c r="AD1454" s="67">
        <f t="shared" si="272"/>
        <v>44889.729166666664</v>
      </c>
      <c r="AE1454" s="67">
        <f>VLOOKUP(V1454,'Branch Wise Work Timelines'!C:G,3,FALSE)+AA1454</f>
        <v>44886.416666666664</v>
      </c>
      <c r="AF1454" s="67">
        <f>IF(V1454="Bangalore",VLOOKUP(V1454,'Branch Wise Work Timelines'!C:G,4,FALSE)+AA1454+1,IF(V1454="Mumbai",VLOOKUP(V1454,'Branch Wise Work Timelines'!C:G,4,FALSE)+AA1454+1,VLOOKUP(V1454,'Branch Wise Work Timelines'!C:G,4,FALSE)+AA1454))</f>
        <v>44887.104166666664</v>
      </c>
      <c r="AG1454" s="67">
        <f>WORKDAY.INTL(AA1454,1,11)+VLOOKUP(V1454,'Branch Wise Work Timelines'!C:G,3,FALSE)</f>
        <v>44887.416666666664</v>
      </c>
      <c r="AH1454" s="69" t="str">
        <f t="shared" ca="1" si="273"/>
        <v>Out of TAT</v>
      </c>
      <c r="AI1454" s="69">
        <f t="shared" ca="1" si="274"/>
        <v>20517</v>
      </c>
      <c r="AJ1454" s="69" t="str">
        <f ca="1">IF(AI1454&lt;0,"0-12",IFERROR(VLOOKUP(AI1454,Breakup[],2,FALSE),"&gt;24"))</f>
        <v>&gt;24</v>
      </c>
      <c r="AK1454" s="69" t="str">
        <f>VLOOKUP(V1454,Master!B:D,3,FALSE)</f>
        <v>South</v>
      </c>
      <c r="AL1454" s="69" t="str">
        <f t="shared" si="275"/>
        <v>Bangalore</v>
      </c>
    </row>
    <row r="1455" spans="1:38">
      <c r="A1455" s="13" t="s">
        <v>3214</v>
      </c>
      <c r="B1455" s="54">
        <v>44700.773644560199</v>
      </c>
      <c r="C1455" s="13" t="s">
        <v>2595</v>
      </c>
      <c r="D1455" s="13">
        <v>1070</v>
      </c>
      <c r="E1455" s="13" t="s">
        <v>3215</v>
      </c>
      <c r="F1455" s="13" t="s">
        <v>24</v>
      </c>
      <c r="G1455" s="14">
        <v>1653018475367</v>
      </c>
      <c r="H1455" s="55">
        <v>3.6921296296296299E-2</v>
      </c>
      <c r="I1455" s="33">
        <v>44889.036921296298</v>
      </c>
      <c r="J1455" s="58">
        <v>44889</v>
      </c>
      <c r="K1455" s="13" t="s">
        <v>213</v>
      </c>
      <c r="L1455" s="13" t="s">
        <v>30</v>
      </c>
      <c r="M1455" s="13" t="s">
        <v>826</v>
      </c>
      <c r="N1455" s="13" t="s">
        <v>206</v>
      </c>
      <c r="O1455" s="33" t="s">
        <v>38</v>
      </c>
      <c r="P1455" s="58" t="s">
        <v>38</v>
      </c>
      <c r="Q1455" s="33" t="s">
        <v>207</v>
      </c>
      <c r="R1455" s="14" t="s">
        <v>38</v>
      </c>
      <c r="S1455" s="13" t="s">
        <v>216</v>
      </c>
      <c r="T1455" s="13" t="s">
        <v>278</v>
      </c>
      <c r="U1455" s="33">
        <f t="shared" ca="1" si="264"/>
        <v>45744.56914039352</v>
      </c>
      <c r="V1455" s="13" t="str">
        <f t="shared" si="265"/>
        <v>Bangalore</v>
      </c>
      <c r="W1455" s="13" t="str">
        <f t="shared" si="266"/>
        <v>DOMI</v>
      </c>
      <c r="X1455" s="13">
        <f t="shared" si="267"/>
        <v>0</v>
      </c>
      <c r="Y1455" s="13" t="str">
        <f>IFERROR(VLOOKUP(C1455,ReceivingTeam[],2,FALSE),"HelpDesk")</f>
        <v>HelpDesk</v>
      </c>
      <c r="Z1455" s="67">
        <f t="shared" si="268"/>
        <v>44892.729166666664</v>
      </c>
      <c r="AA1455" s="68">
        <f t="shared" si="269"/>
        <v>44889</v>
      </c>
      <c r="AB1455" s="69" t="b">
        <f t="shared" si="270"/>
        <v>1</v>
      </c>
      <c r="AC1455" s="70">
        <f t="shared" si="271"/>
        <v>3</v>
      </c>
      <c r="AD1455" s="67">
        <f t="shared" si="272"/>
        <v>44892.729166666664</v>
      </c>
      <c r="AE1455" s="67">
        <f>VLOOKUP(V1455,'Branch Wise Work Timelines'!C:G,3,FALSE)+AA1455</f>
        <v>44889.416666666664</v>
      </c>
      <c r="AF1455" s="67">
        <f>IF(V1455="Bangalore",VLOOKUP(V1455,'Branch Wise Work Timelines'!C:G,4,FALSE)+AA1455+1,IF(V1455="Mumbai",VLOOKUP(V1455,'Branch Wise Work Timelines'!C:G,4,FALSE)+AA1455+1,VLOOKUP(V1455,'Branch Wise Work Timelines'!C:G,4,FALSE)+AA1455))</f>
        <v>44890.104166666664</v>
      </c>
      <c r="AG1455" s="67">
        <f>WORKDAY.INTL(AA1455,1,11)+VLOOKUP(V1455,'Branch Wise Work Timelines'!C:G,3,FALSE)</f>
        <v>44890.416666666664</v>
      </c>
      <c r="AH1455" s="69" t="str">
        <f t="shared" ca="1" si="273"/>
        <v>Out of TAT</v>
      </c>
      <c r="AI1455" s="69">
        <f t="shared" ca="1" si="274"/>
        <v>20445</v>
      </c>
      <c r="AJ1455" s="69" t="str">
        <f ca="1">IF(AI1455&lt;0,"0-12",IFERROR(VLOOKUP(AI1455,Breakup[],2,FALSE),"&gt;24"))</f>
        <v>&gt;24</v>
      </c>
      <c r="AK1455" s="69" t="str">
        <f>VLOOKUP(V1455,Master!B:D,3,FALSE)</f>
        <v>South</v>
      </c>
      <c r="AL1455" s="69" t="str">
        <f t="shared" si="275"/>
        <v>Bangalore</v>
      </c>
    </row>
    <row r="1456" spans="1:38">
      <c r="A1456" s="13" t="s">
        <v>3216</v>
      </c>
      <c r="B1456" s="54">
        <v>44700.784750544</v>
      </c>
      <c r="C1456" s="13" t="s">
        <v>2595</v>
      </c>
      <c r="D1456" s="13">
        <v>1388</v>
      </c>
      <c r="E1456" s="13" t="s">
        <v>3217</v>
      </c>
      <c r="F1456" s="13" t="s">
        <v>24</v>
      </c>
      <c r="G1456" s="14">
        <v>1653018475367</v>
      </c>
      <c r="H1456" s="55">
        <v>0.71278935185185199</v>
      </c>
      <c r="I1456" s="33">
        <v>44881.712789351899</v>
      </c>
      <c r="J1456" s="58">
        <v>44881</v>
      </c>
      <c r="K1456" s="13" t="s">
        <v>213</v>
      </c>
      <c r="L1456" s="13" t="s">
        <v>30</v>
      </c>
      <c r="M1456" s="13" t="s">
        <v>826</v>
      </c>
      <c r="N1456" s="13" t="s">
        <v>206</v>
      </c>
      <c r="O1456" s="33" t="s">
        <v>38</v>
      </c>
      <c r="P1456" s="58" t="s">
        <v>38</v>
      </c>
      <c r="Q1456" s="33" t="s">
        <v>207</v>
      </c>
      <c r="R1456" s="14" t="s">
        <v>38</v>
      </c>
      <c r="S1456" s="13" t="s">
        <v>216</v>
      </c>
      <c r="T1456" s="13" t="s">
        <v>278</v>
      </c>
      <c r="U1456" s="33">
        <f t="shared" ca="1" si="264"/>
        <v>45744.56914039352</v>
      </c>
      <c r="V1456" s="13" t="str">
        <f t="shared" si="265"/>
        <v>Bangalore</v>
      </c>
      <c r="W1456" s="13" t="str">
        <f t="shared" si="266"/>
        <v>DOMI</v>
      </c>
      <c r="X1456" s="13">
        <f t="shared" si="267"/>
        <v>17</v>
      </c>
      <c r="Y1456" s="13" t="str">
        <f>IFERROR(VLOOKUP(C1456,ReceivingTeam[],2,FALSE),"HelpDesk")</f>
        <v>HelpDesk</v>
      </c>
      <c r="Z1456" s="67">
        <f t="shared" si="268"/>
        <v>44885.025289351899</v>
      </c>
      <c r="AA1456" s="68">
        <f t="shared" si="269"/>
        <v>44881</v>
      </c>
      <c r="AB1456" s="69" t="b">
        <f t="shared" si="270"/>
        <v>1</v>
      </c>
      <c r="AC1456" s="70">
        <f t="shared" si="271"/>
        <v>3</v>
      </c>
      <c r="AD1456" s="67">
        <f t="shared" si="272"/>
        <v>44885.025289351899</v>
      </c>
      <c r="AE1456" s="67">
        <f>VLOOKUP(V1456,'Branch Wise Work Timelines'!C:G,3,FALSE)+AA1456</f>
        <v>44881.416666666664</v>
      </c>
      <c r="AF1456" s="67">
        <f>IF(V1456="Bangalore",VLOOKUP(V1456,'Branch Wise Work Timelines'!C:G,4,FALSE)+AA1456+1,IF(V1456="Mumbai",VLOOKUP(V1456,'Branch Wise Work Timelines'!C:G,4,FALSE)+AA1456+1,VLOOKUP(V1456,'Branch Wise Work Timelines'!C:G,4,FALSE)+AA1456))</f>
        <v>44882.104166666664</v>
      </c>
      <c r="AG1456" s="67">
        <f>WORKDAY.INTL(AA1456,1,11)+VLOOKUP(V1456,'Branch Wise Work Timelines'!C:G,3,FALSE)</f>
        <v>44882.416666666664</v>
      </c>
      <c r="AH1456" s="69" t="str">
        <f t="shared" ca="1" si="273"/>
        <v>Out of TAT</v>
      </c>
      <c r="AI1456" s="69">
        <f t="shared" ca="1" si="274"/>
        <v>20630</v>
      </c>
      <c r="AJ1456" s="69" t="str">
        <f ca="1">IF(AI1456&lt;0,"0-12",IFERROR(VLOOKUP(AI1456,Breakup[],2,FALSE),"&gt;24"))</f>
        <v>&gt;24</v>
      </c>
      <c r="AK1456" s="69" t="str">
        <f>VLOOKUP(V1456,Master!B:D,3,FALSE)</f>
        <v>South</v>
      </c>
      <c r="AL1456" s="69" t="str">
        <f t="shared" si="275"/>
        <v>Bangalore</v>
      </c>
    </row>
    <row r="1457" spans="1:38">
      <c r="A1457" s="13" t="s">
        <v>3218</v>
      </c>
      <c r="B1457" s="54">
        <v>44700.789275150499</v>
      </c>
      <c r="C1457" s="13" t="s">
        <v>2595</v>
      </c>
      <c r="D1457" s="13">
        <v>524</v>
      </c>
      <c r="E1457" s="13" t="s">
        <v>3219</v>
      </c>
      <c r="F1457" s="13" t="s">
        <v>24</v>
      </c>
      <c r="G1457" s="14">
        <v>1653018475367</v>
      </c>
      <c r="H1457" s="55">
        <v>0.43969907407407399</v>
      </c>
      <c r="I1457" s="33">
        <v>44885.439699074101</v>
      </c>
      <c r="J1457" s="58">
        <v>44885</v>
      </c>
      <c r="K1457" s="13" t="s">
        <v>213</v>
      </c>
      <c r="L1457" s="13" t="s">
        <v>30</v>
      </c>
      <c r="M1457" s="13" t="s">
        <v>826</v>
      </c>
      <c r="N1457" s="13" t="s">
        <v>206</v>
      </c>
      <c r="O1457" s="33" t="s">
        <v>38</v>
      </c>
      <c r="P1457" s="58" t="s">
        <v>38</v>
      </c>
      <c r="Q1457" s="33" t="s">
        <v>207</v>
      </c>
      <c r="R1457" s="14" t="s">
        <v>38</v>
      </c>
      <c r="S1457" s="13" t="s">
        <v>216</v>
      </c>
      <c r="T1457" s="13" t="s">
        <v>278</v>
      </c>
      <c r="U1457" s="33">
        <f t="shared" ca="1" si="264"/>
        <v>45744.56914039352</v>
      </c>
      <c r="V1457" s="13" t="str">
        <f t="shared" si="265"/>
        <v>Bangalore</v>
      </c>
      <c r="W1457" s="13" t="str">
        <f t="shared" si="266"/>
        <v>DOMI</v>
      </c>
      <c r="X1457" s="13">
        <f t="shared" si="267"/>
        <v>10</v>
      </c>
      <c r="Y1457" s="13" t="str">
        <f>IFERROR(VLOOKUP(C1457,ReceivingTeam[],2,FALSE),"HelpDesk")</f>
        <v>HelpDesk</v>
      </c>
      <c r="Z1457" s="67">
        <f t="shared" si="268"/>
        <v>44888.416666666664</v>
      </c>
      <c r="AA1457" s="68">
        <f t="shared" si="269"/>
        <v>44885</v>
      </c>
      <c r="AB1457" s="69" t="b">
        <f t="shared" si="270"/>
        <v>0</v>
      </c>
      <c r="AC1457" s="70">
        <f t="shared" si="271"/>
        <v>3</v>
      </c>
      <c r="AD1457" s="67">
        <f t="shared" si="272"/>
        <v>44888.416666666664</v>
      </c>
      <c r="AE1457" s="67">
        <f>VLOOKUP(V1457,'Branch Wise Work Timelines'!C:G,3,FALSE)+AA1457</f>
        <v>44885.416666666664</v>
      </c>
      <c r="AF1457" s="67">
        <f>IF(V1457="Bangalore",VLOOKUP(V1457,'Branch Wise Work Timelines'!C:G,4,FALSE)+AA1457+1,IF(V1457="Mumbai",VLOOKUP(V1457,'Branch Wise Work Timelines'!C:G,4,FALSE)+AA1457+1,VLOOKUP(V1457,'Branch Wise Work Timelines'!C:G,4,FALSE)+AA1457))</f>
        <v>44886.104166666664</v>
      </c>
      <c r="AG1457" s="67">
        <f>WORKDAY.INTL(AA1457,1,11)+VLOOKUP(V1457,'Branch Wise Work Timelines'!C:G,3,FALSE)</f>
        <v>44886.416666666664</v>
      </c>
      <c r="AH1457" s="69" t="str">
        <f t="shared" ca="1" si="273"/>
        <v>Out of TAT</v>
      </c>
      <c r="AI1457" s="69">
        <f t="shared" ca="1" si="274"/>
        <v>20548</v>
      </c>
      <c r="AJ1457" s="69" t="str">
        <f ca="1">IF(AI1457&lt;0,"0-12",IFERROR(VLOOKUP(AI1457,Breakup[],2,FALSE),"&gt;24"))</f>
        <v>&gt;24</v>
      </c>
      <c r="AK1457" s="69" t="str">
        <f>VLOOKUP(V1457,Master!B:D,3,FALSE)</f>
        <v>South</v>
      </c>
      <c r="AL1457" s="69" t="str">
        <f t="shared" si="275"/>
        <v>Bangalore</v>
      </c>
    </row>
    <row r="1458" spans="1:38">
      <c r="A1458" s="13" t="s">
        <v>3220</v>
      </c>
      <c r="B1458" s="54">
        <v>44701.658806018502</v>
      </c>
      <c r="C1458" s="13" t="s">
        <v>113</v>
      </c>
      <c r="D1458" s="13">
        <v>617</v>
      </c>
      <c r="E1458" s="13" t="s">
        <v>3221</v>
      </c>
      <c r="F1458" s="13" t="s">
        <v>33</v>
      </c>
      <c r="G1458" s="14">
        <v>1653044439864</v>
      </c>
      <c r="H1458" s="55">
        <v>0.380196759259259</v>
      </c>
      <c r="I1458" s="33">
        <v>44884.380196759303</v>
      </c>
      <c r="J1458" s="58">
        <v>44884</v>
      </c>
      <c r="K1458" s="13" t="s">
        <v>263</v>
      </c>
      <c r="L1458" s="13" t="s">
        <v>69</v>
      </c>
      <c r="M1458" s="13" t="s">
        <v>101</v>
      </c>
      <c r="N1458" s="13" t="s">
        <v>206</v>
      </c>
      <c r="O1458" s="33" t="s">
        <v>38</v>
      </c>
      <c r="P1458" s="58" t="s">
        <v>38</v>
      </c>
      <c r="Q1458" s="33" t="s">
        <v>207</v>
      </c>
      <c r="R1458" s="14" t="s">
        <v>38</v>
      </c>
      <c r="S1458" s="13" t="s">
        <v>208</v>
      </c>
      <c r="T1458" s="13" t="s">
        <v>209</v>
      </c>
      <c r="U1458" s="33">
        <f t="shared" ca="1" si="264"/>
        <v>45744.56914039352</v>
      </c>
      <c r="V1458" s="13" t="str">
        <f t="shared" si="265"/>
        <v>Mumbai</v>
      </c>
      <c r="W1458" s="13" t="str">
        <f t="shared" si="266"/>
        <v>RI</v>
      </c>
      <c r="X1458" s="13">
        <f t="shared" si="267"/>
        <v>9</v>
      </c>
      <c r="Y1458" s="13" t="str">
        <f>IFERROR(VLOOKUP(C1458,ReceivingTeam[],2,FALSE),"HelpDesk")</f>
        <v>Branch office</v>
      </c>
      <c r="Z1458" s="67">
        <f t="shared" si="268"/>
        <v>44884.916666666664</v>
      </c>
      <c r="AA1458" s="68">
        <f t="shared" si="269"/>
        <v>44884</v>
      </c>
      <c r="AB1458" s="69" t="b">
        <f t="shared" si="270"/>
        <v>1</v>
      </c>
      <c r="AC1458" s="70">
        <f t="shared" si="271"/>
        <v>0.5</v>
      </c>
      <c r="AD1458" s="67">
        <f t="shared" si="272"/>
        <v>44884.916666666664</v>
      </c>
      <c r="AE1458" s="67">
        <f>VLOOKUP(V1458,'Branch Wise Work Timelines'!C:G,3,FALSE)+AA1458</f>
        <v>44884.416666666664</v>
      </c>
      <c r="AF1458" s="67">
        <f>IF(V1458="Bangalore",VLOOKUP(V1458,'Branch Wise Work Timelines'!C:G,4,FALSE)+AA1458+1,IF(V1458="Mumbai",VLOOKUP(V1458,'Branch Wise Work Timelines'!C:G,4,FALSE)+AA1458+1,VLOOKUP(V1458,'Branch Wise Work Timelines'!C:G,4,FALSE)+AA1458))</f>
        <v>44885.25</v>
      </c>
      <c r="AG1458" s="67">
        <f>WORKDAY.INTL(AA1458,1,11)+VLOOKUP(V1458,'Branch Wise Work Timelines'!C:G,3,FALSE)</f>
        <v>44886.416666666664</v>
      </c>
      <c r="AH1458" s="69" t="str">
        <f t="shared" ca="1" si="273"/>
        <v>Out of TAT</v>
      </c>
      <c r="AI1458" s="69">
        <f t="shared" ca="1" si="274"/>
        <v>20632</v>
      </c>
      <c r="AJ1458" s="69" t="str">
        <f ca="1">IF(AI1458&lt;0,"0-12",IFERROR(VLOOKUP(AI1458,Breakup[],2,FALSE),"&gt;24"))</f>
        <v>&gt;24</v>
      </c>
      <c r="AK1458" s="69" t="str">
        <f>VLOOKUP(V1458,Master!B:D,3,FALSE)</f>
        <v>East</v>
      </c>
      <c r="AL1458" s="69" t="str">
        <f t="shared" si="275"/>
        <v>Mumbai</v>
      </c>
    </row>
    <row r="1459" spans="1:38">
      <c r="A1459" s="13" t="s">
        <v>3222</v>
      </c>
      <c r="B1459" s="54">
        <v>44701.488520914398</v>
      </c>
      <c r="C1459" s="13" t="s">
        <v>344</v>
      </c>
      <c r="D1459" s="13">
        <v>1972</v>
      </c>
      <c r="E1459" s="13" t="s">
        <v>3223</v>
      </c>
      <c r="F1459" s="13" t="s">
        <v>33</v>
      </c>
      <c r="G1459" s="14">
        <v>1653028157440</v>
      </c>
      <c r="H1459" s="55">
        <v>0.266238425925926</v>
      </c>
      <c r="I1459" s="33">
        <v>44885.266238425902</v>
      </c>
      <c r="J1459" s="58">
        <v>44885</v>
      </c>
      <c r="K1459" s="13" t="s">
        <v>263</v>
      </c>
      <c r="L1459" s="13" t="s">
        <v>69</v>
      </c>
      <c r="M1459" s="13" t="s">
        <v>101</v>
      </c>
      <c r="N1459" s="13" t="s">
        <v>206</v>
      </c>
      <c r="O1459" s="33" t="s">
        <v>38</v>
      </c>
      <c r="P1459" s="58" t="s">
        <v>38</v>
      </c>
      <c r="Q1459" s="33" t="s">
        <v>207</v>
      </c>
      <c r="R1459" s="14" t="s">
        <v>38</v>
      </c>
      <c r="S1459" s="13" t="s">
        <v>208</v>
      </c>
      <c r="T1459" s="13" t="s">
        <v>209</v>
      </c>
      <c r="U1459" s="33">
        <f t="shared" ca="1" si="264"/>
        <v>45744.56914039352</v>
      </c>
      <c r="V1459" s="13" t="str">
        <f t="shared" si="265"/>
        <v>Mumbai</v>
      </c>
      <c r="W1459" s="13" t="str">
        <f t="shared" si="266"/>
        <v>RI</v>
      </c>
      <c r="X1459" s="13">
        <f t="shared" si="267"/>
        <v>6</v>
      </c>
      <c r="Y1459" s="13" t="str">
        <f>IFERROR(VLOOKUP(C1459,ReceivingTeam[],2,FALSE),"HelpDesk")</f>
        <v>HelpDesk</v>
      </c>
      <c r="Z1459" s="67">
        <f t="shared" si="268"/>
        <v>44885.916666666664</v>
      </c>
      <c r="AA1459" s="68">
        <f t="shared" si="269"/>
        <v>44885</v>
      </c>
      <c r="AB1459" s="69" t="b">
        <f t="shared" si="270"/>
        <v>0</v>
      </c>
      <c r="AC1459" s="70">
        <f t="shared" si="271"/>
        <v>0.5</v>
      </c>
      <c r="AD1459" s="67">
        <f t="shared" si="272"/>
        <v>44885.916666666664</v>
      </c>
      <c r="AE1459" s="67">
        <f>VLOOKUP(V1459,'Branch Wise Work Timelines'!C:G,3,FALSE)+AA1459</f>
        <v>44885.416666666664</v>
      </c>
      <c r="AF1459" s="67">
        <f>IF(V1459="Bangalore",VLOOKUP(V1459,'Branch Wise Work Timelines'!C:G,4,FALSE)+AA1459+1,IF(V1459="Mumbai",VLOOKUP(V1459,'Branch Wise Work Timelines'!C:G,4,FALSE)+AA1459+1,VLOOKUP(V1459,'Branch Wise Work Timelines'!C:G,4,FALSE)+AA1459))</f>
        <v>44886.25</v>
      </c>
      <c r="AG1459" s="67">
        <f>WORKDAY.INTL(AA1459,1,11)+VLOOKUP(V1459,'Branch Wise Work Timelines'!C:G,3,FALSE)</f>
        <v>44886.416666666664</v>
      </c>
      <c r="AH1459" s="69" t="str">
        <f t="shared" ca="1" si="273"/>
        <v>Out of TAT</v>
      </c>
      <c r="AI1459" s="69">
        <f t="shared" ca="1" si="274"/>
        <v>20608</v>
      </c>
      <c r="AJ1459" s="69" t="str">
        <f ca="1">IF(AI1459&lt;0,"0-12",IFERROR(VLOOKUP(AI1459,Breakup[],2,FALSE),"&gt;24"))</f>
        <v>&gt;24</v>
      </c>
      <c r="AK1459" s="69" t="str">
        <f>VLOOKUP(V1459,Master!B:D,3,FALSE)</f>
        <v>East</v>
      </c>
      <c r="AL1459" s="69" t="str">
        <f t="shared" si="275"/>
        <v>Mumbai</v>
      </c>
    </row>
    <row r="1460" spans="1:38">
      <c r="A1460" s="13" t="s">
        <v>3224</v>
      </c>
      <c r="B1460" s="54">
        <v>44701.434190393498</v>
      </c>
      <c r="C1460" s="13" t="s">
        <v>261</v>
      </c>
      <c r="D1460" s="13">
        <v>1480</v>
      </c>
      <c r="E1460" s="13" t="s">
        <v>3225</v>
      </c>
      <c r="F1460" s="13" t="s">
        <v>33</v>
      </c>
      <c r="G1460" s="14">
        <v>1653022796352</v>
      </c>
      <c r="H1460" s="55">
        <v>0.78424768518518495</v>
      </c>
      <c r="I1460" s="33">
        <v>44886.784247685202</v>
      </c>
      <c r="J1460" s="58">
        <v>44886</v>
      </c>
      <c r="K1460" s="13" t="s">
        <v>263</v>
      </c>
      <c r="L1460" s="13" t="s">
        <v>69</v>
      </c>
      <c r="M1460" s="13" t="s">
        <v>103</v>
      </c>
      <c r="N1460" s="13" t="s">
        <v>206</v>
      </c>
      <c r="O1460" s="33" t="s">
        <v>38</v>
      </c>
      <c r="P1460" s="58" t="s">
        <v>38</v>
      </c>
      <c r="Q1460" s="33" t="s">
        <v>207</v>
      </c>
      <c r="R1460" s="14" t="s">
        <v>38</v>
      </c>
      <c r="S1460" s="13" t="s">
        <v>208</v>
      </c>
      <c r="T1460" s="13" t="s">
        <v>209</v>
      </c>
      <c r="U1460" s="33">
        <f t="shared" ca="1" si="264"/>
        <v>45744.56914039352</v>
      </c>
      <c r="V1460" s="13" t="str">
        <f t="shared" si="265"/>
        <v>Mumbai</v>
      </c>
      <c r="W1460" s="13" t="str">
        <f t="shared" si="266"/>
        <v>RI</v>
      </c>
      <c r="X1460" s="13">
        <f t="shared" si="267"/>
        <v>18</v>
      </c>
      <c r="Y1460" s="13" t="str">
        <f>IFERROR(VLOOKUP(C1460,ReceivingTeam[],2,FALSE),"HelpDesk")</f>
        <v>HelpDesk</v>
      </c>
      <c r="Z1460" s="67">
        <f t="shared" si="268"/>
        <v>44887.450914351866</v>
      </c>
      <c r="AA1460" s="68">
        <f t="shared" si="269"/>
        <v>44886</v>
      </c>
      <c r="AB1460" s="69" t="b">
        <f t="shared" si="270"/>
        <v>1</v>
      </c>
      <c r="AC1460" s="70">
        <f t="shared" si="271"/>
        <v>0.5</v>
      </c>
      <c r="AD1460" s="67">
        <f t="shared" si="272"/>
        <v>44887.450914351866</v>
      </c>
      <c r="AE1460" s="67">
        <f>VLOOKUP(V1460,'Branch Wise Work Timelines'!C:G,3,FALSE)+AA1460</f>
        <v>44886.416666666664</v>
      </c>
      <c r="AF1460" s="67">
        <f>IF(V1460="Bangalore",VLOOKUP(V1460,'Branch Wise Work Timelines'!C:G,4,FALSE)+AA1460+1,IF(V1460="Mumbai",VLOOKUP(V1460,'Branch Wise Work Timelines'!C:G,4,FALSE)+AA1460+1,VLOOKUP(V1460,'Branch Wise Work Timelines'!C:G,4,FALSE)+AA1460))</f>
        <v>44887.25</v>
      </c>
      <c r="AG1460" s="67">
        <f>WORKDAY.INTL(AA1460,1,11)+VLOOKUP(V1460,'Branch Wise Work Timelines'!C:G,3,FALSE)</f>
        <v>44887.416666666664</v>
      </c>
      <c r="AH1460" s="69" t="str">
        <f t="shared" ca="1" si="273"/>
        <v>Out of TAT</v>
      </c>
      <c r="AI1460" s="69">
        <f t="shared" ca="1" si="274"/>
        <v>20571</v>
      </c>
      <c r="AJ1460" s="69" t="str">
        <f ca="1">IF(AI1460&lt;0,"0-12",IFERROR(VLOOKUP(AI1460,Breakup[],2,FALSE),"&gt;24"))</f>
        <v>&gt;24</v>
      </c>
      <c r="AK1460" s="69" t="str">
        <f>VLOOKUP(V1460,Master!B:D,3,FALSE)</f>
        <v>East</v>
      </c>
      <c r="AL1460" s="69" t="str">
        <f t="shared" si="275"/>
        <v>Mumbai</v>
      </c>
    </row>
    <row r="1461" spans="1:38">
      <c r="A1461" s="13" t="s">
        <v>3226</v>
      </c>
      <c r="B1461" s="54">
        <v>44701.6427962616</v>
      </c>
      <c r="C1461" s="13" t="s">
        <v>227</v>
      </c>
      <c r="D1461" s="13">
        <v>1354</v>
      </c>
      <c r="E1461" s="13" t="s">
        <v>3227</v>
      </c>
      <c r="F1461" s="13" t="s">
        <v>15</v>
      </c>
      <c r="G1461" s="14">
        <v>1653042280155</v>
      </c>
      <c r="H1461" s="55">
        <v>0.81380787037036995</v>
      </c>
      <c r="I1461" s="33">
        <v>44883.8138078704</v>
      </c>
      <c r="J1461" s="58">
        <v>44883</v>
      </c>
      <c r="K1461" s="13" t="s">
        <v>213</v>
      </c>
      <c r="L1461" s="13" t="s">
        <v>30</v>
      </c>
      <c r="M1461" s="13" t="s">
        <v>214</v>
      </c>
      <c r="N1461" s="13" t="s">
        <v>206</v>
      </c>
      <c r="O1461" s="33" t="s">
        <v>38</v>
      </c>
      <c r="P1461" s="58" t="s">
        <v>38</v>
      </c>
      <c r="Q1461" s="33" t="s">
        <v>207</v>
      </c>
      <c r="R1461" s="14" t="s">
        <v>38</v>
      </c>
      <c r="S1461" s="13" t="s">
        <v>216</v>
      </c>
      <c r="T1461" s="13" t="s">
        <v>217</v>
      </c>
      <c r="U1461" s="33">
        <f t="shared" ca="1" si="264"/>
        <v>45744.56914039352</v>
      </c>
      <c r="V1461" s="13" t="str">
        <f t="shared" si="265"/>
        <v>Bangalore</v>
      </c>
      <c r="W1461" s="13" t="str">
        <f t="shared" si="266"/>
        <v>CLS</v>
      </c>
      <c r="X1461" s="13">
        <f t="shared" si="267"/>
        <v>19</v>
      </c>
      <c r="Y1461" s="13" t="str">
        <f>IFERROR(VLOOKUP(C1461,ReceivingTeam[],2,FALSE),"HelpDesk")</f>
        <v>HelpDesk</v>
      </c>
      <c r="Z1461" s="67">
        <f t="shared" si="268"/>
        <v>44884.6263078704</v>
      </c>
      <c r="AA1461" s="68">
        <f t="shared" si="269"/>
        <v>44883</v>
      </c>
      <c r="AB1461" s="69" t="b">
        <f t="shared" si="270"/>
        <v>1</v>
      </c>
      <c r="AC1461" s="70">
        <f t="shared" si="271"/>
        <v>0.5</v>
      </c>
      <c r="AD1461" s="67">
        <f t="shared" si="272"/>
        <v>44884.6263078704</v>
      </c>
      <c r="AE1461" s="67">
        <f>VLOOKUP(V1461,'Branch Wise Work Timelines'!C:G,3,FALSE)+AA1461</f>
        <v>44883.416666666664</v>
      </c>
      <c r="AF1461" s="67">
        <f>IF(V1461="Bangalore",VLOOKUP(V1461,'Branch Wise Work Timelines'!C:G,4,FALSE)+AA1461+1,IF(V1461="Mumbai",VLOOKUP(V1461,'Branch Wise Work Timelines'!C:G,4,FALSE)+AA1461+1,VLOOKUP(V1461,'Branch Wise Work Timelines'!C:G,4,FALSE)+AA1461))</f>
        <v>44884.104166666664</v>
      </c>
      <c r="AG1461" s="67">
        <f>WORKDAY.INTL(AA1461,1,11)+VLOOKUP(V1461,'Branch Wise Work Timelines'!C:G,3,FALSE)</f>
        <v>44884.416666666664</v>
      </c>
      <c r="AH1461" s="69" t="str">
        <f t="shared" ca="1" si="273"/>
        <v>Out of TAT</v>
      </c>
      <c r="AI1461" s="69">
        <f t="shared" ca="1" si="274"/>
        <v>20639</v>
      </c>
      <c r="AJ1461" s="69" t="str">
        <f ca="1">IF(AI1461&lt;0,"0-12",IFERROR(VLOOKUP(AI1461,Breakup[],2,FALSE),"&gt;24"))</f>
        <v>&gt;24</v>
      </c>
      <c r="AK1461" s="69" t="str">
        <f>VLOOKUP(V1461,Master!B:D,3,FALSE)</f>
        <v>South</v>
      </c>
      <c r="AL1461" s="69" t="str">
        <f t="shared" si="275"/>
        <v>Bangalore-CLS</v>
      </c>
    </row>
    <row r="1462" spans="1:38">
      <c r="A1462" s="13" t="s">
        <v>3228</v>
      </c>
      <c r="B1462" s="54">
        <v>44700.625113391201</v>
      </c>
      <c r="C1462" s="13" t="s">
        <v>535</v>
      </c>
      <c r="D1462" s="13">
        <v>127</v>
      </c>
      <c r="E1462" s="13" t="s">
        <v>3229</v>
      </c>
      <c r="F1462" s="13" t="s">
        <v>33</v>
      </c>
      <c r="G1462" s="14">
        <v>1653030411662</v>
      </c>
      <c r="H1462" s="55">
        <v>1.57638888888889E-2</v>
      </c>
      <c r="I1462" s="33">
        <v>44890.0157638889</v>
      </c>
      <c r="J1462" s="58">
        <v>44890</v>
      </c>
      <c r="K1462" s="13" t="s">
        <v>397</v>
      </c>
      <c r="L1462" s="13" t="s">
        <v>50</v>
      </c>
      <c r="M1462" s="13" t="s">
        <v>153</v>
      </c>
      <c r="N1462" s="13" t="s">
        <v>206</v>
      </c>
      <c r="O1462" s="33" t="s">
        <v>38</v>
      </c>
      <c r="P1462" s="58" t="s">
        <v>38</v>
      </c>
      <c r="Q1462" s="33" t="s">
        <v>207</v>
      </c>
      <c r="R1462" s="14" t="s">
        <v>38</v>
      </c>
      <c r="S1462" s="13" t="s">
        <v>216</v>
      </c>
      <c r="T1462" s="13" t="s">
        <v>217</v>
      </c>
      <c r="U1462" s="33">
        <f t="shared" ca="1" si="264"/>
        <v>45744.56914039352</v>
      </c>
      <c r="V1462" s="13" t="str">
        <f t="shared" si="265"/>
        <v>Cochin</v>
      </c>
      <c r="W1462" s="13" t="str">
        <f t="shared" si="266"/>
        <v>RI</v>
      </c>
      <c r="X1462" s="13">
        <f t="shared" si="267"/>
        <v>0</v>
      </c>
      <c r="Y1462" s="13" t="str">
        <f>IFERROR(VLOOKUP(C1462,ReceivingTeam[],2,FALSE),"HelpDesk")</f>
        <v>HelpDesk</v>
      </c>
      <c r="Z1462" s="67">
        <f t="shared" si="268"/>
        <v>44891.562499999993</v>
      </c>
      <c r="AA1462" s="68">
        <f t="shared" si="269"/>
        <v>44890</v>
      </c>
      <c r="AB1462" s="69" t="b">
        <f t="shared" si="270"/>
        <v>1</v>
      </c>
      <c r="AC1462" s="70">
        <f t="shared" si="271"/>
        <v>0.5</v>
      </c>
      <c r="AD1462" s="67">
        <f t="shared" si="272"/>
        <v>44891.562499999993</v>
      </c>
      <c r="AE1462" s="67">
        <f>VLOOKUP(V1462,'Branch Wise Work Timelines'!C:G,3,FALSE)+AA1462</f>
        <v>44890.416666666664</v>
      </c>
      <c r="AF1462" s="67">
        <f>IF(V1462="Bangalore",VLOOKUP(V1462,'Branch Wise Work Timelines'!C:G,4,FALSE)+AA1462+1,IF(V1462="Mumbai",VLOOKUP(V1462,'Branch Wise Work Timelines'!C:G,4,FALSE)+AA1462+1,VLOOKUP(V1462,'Branch Wise Work Timelines'!C:G,4,FALSE)+AA1462))</f>
        <v>44890.770833333336</v>
      </c>
      <c r="AG1462" s="67">
        <f>WORKDAY.INTL(AA1462,1,11)+VLOOKUP(V1462,'Branch Wise Work Timelines'!C:G,3,FALSE)</f>
        <v>44891.416666666664</v>
      </c>
      <c r="AH1462" s="69" t="str">
        <f t="shared" ca="1" si="273"/>
        <v>Out of TAT</v>
      </c>
      <c r="AI1462" s="69">
        <f t="shared" ca="1" si="274"/>
        <v>20473</v>
      </c>
      <c r="AJ1462" s="69" t="str">
        <f ca="1">IF(AI1462&lt;0,"0-12",IFERROR(VLOOKUP(AI1462,Breakup[],2,FALSE),"&gt;24"))</f>
        <v>&gt;24</v>
      </c>
      <c r="AK1462" s="69" t="str">
        <f>VLOOKUP(V1462,Master!B:D,3,FALSE)</f>
        <v>South</v>
      </c>
      <c r="AL1462" s="69" t="str">
        <f t="shared" si="275"/>
        <v>Cochin</v>
      </c>
    </row>
    <row r="1463" spans="1:38">
      <c r="A1463" s="13" t="s">
        <v>3230</v>
      </c>
      <c r="B1463" s="54">
        <v>44701.658612963001</v>
      </c>
      <c r="C1463" s="13" t="s">
        <v>227</v>
      </c>
      <c r="D1463" s="13">
        <v>1128</v>
      </c>
      <c r="E1463" s="13" t="s">
        <v>3231</v>
      </c>
      <c r="F1463" s="13" t="s">
        <v>15</v>
      </c>
      <c r="G1463" s="14">
        <v>1653042280155</v>
      </c>
      <c r="H1463" s="55">
        <v>0.76943287037037</v>
      </c>
      <c r="I1463" s="33">
        <v>44882.769432870402</v>
      </c>
      <c r="J1463" s="58">
        <v>44882</v>
      </c>
      <c r="K1463" s="13" t="s">
        <v>213</v>
      </c>
      <c r="L1463" s="13" t="s">
        <v>30</v>
      </c>
      <c r="M1463" s="13" t="s">
        <v>214</v>
      </c>
      <c r="N1463" s="13" t="s">
        <v>206</v>
      </c>
      <c r="O1463" s="33" t="s">
        <v>38</v>
      </c>
      <c r="P1463" s="58" t="s">
        <v>38</v>
      </c>
      <c r="Q1463" s="33" t="s">
        <v>207</v>
      </c>
      <c r="R1463" s="14" t="s">
        <v>38</v>
      </c>
      <c r="S1463" s="13" t="s">
        <v>216</v>
      </c>
      <c r="T1463" s="13" t="s">
        <v>217</v>
      </c>
      <c r="U1463" s="33">
        <f t="shared" ca="1" si="264"/>
        <v>45744.56914039352</v>
      </c>
      <c r="V1463" s="13" t="str">
        <f t="shared" si="265"/>
        <v>Bangalore</v>
      </c>
      <c r="W1463" s="13" t="str">
        <f t="shared" si="266"/>
        <v>CLS</v>
      </c>
      <c r="X1463" s="13">
        <f t="shared" si="267"/>
        <v>18</v>
      </c>
      <c r="Y1463" s="13" t="str">
        <f>IFERROR(VLOOKUP(C1463,ReceivingTeam[],2,FALSE),"HelpDesk")</f>
        <v>HelpDesk</v>
      </c>
      <c r="Z1463" s="67">
        <f t="shared" si="268"/>
        <v>44883.581932870402</v>
      </c>
      <c r="AA1463" s="68">
        <f t="shared" si="269"/>
        <v>44882</v>
      </c>
      <c r="AB1463" s="69" t="b">
        <f t="shared" si="270"/>
        <v>1</v>
      </c>
      <c r="AC1463" s="70">
        <f t="shared" si="271"/>
        <v>0.5</v>
      </c>
      <c r="AD1463" s="67">
        <f t="shared" si="272"/>
        <v>44883.581932870402</v>
      </c>
      <c r="AE1463" s="67">
        <f>VLOOKUP(V1463,'Branch Wise Work Timelines'!C:G,3,FALSE)+AA1463</f>
        <v>44882.416666666664</v>
      </c>
      <c r="AF1463" s="67">
        <f>IF(V1463="Bangalore",VLOOKUP(V1463,'Branch Wise Work Timelines'!C:G,4,FALSE)+AA1463+1,IF(V1463="Mumbai",VLOOKUP(V1463,'Branch Wise Work Timelines'!C:G,4,FALSE)+AA1463+1,VLOOKUP(V1463,'Branch Wise Work Timelines'!C:G,4,FALSE)+AA1463))</f>
        <v>44883.104166666664</v>
      </c>
      <c r="AG1463" s="67">
        <f>WORKDAY.INTL(AA1463,1,11)+VLOOKUP(V1463,'Branch Wise Work Timelines'!C:G,3,FALSE)</f>
        <v>44883.416666666664</v>
      </c>
      <c r="AH1463" s="69" t="str">
        <f t="shared" ca="1" si="273"/>
        <v>Out of TAT</v>
      </c>
      <c r="AI1463" s="69">
        <f t="shared" ca="1" si="274"/>
        <v>20664</v>
      </c>
      <c r="AJ1463" s="69" t="str">
        <f ca="1">IF(AI1463&lt;0,"0-12",IFERROR(VLOOKUP(AI1463,Breakup[],2,FALSE),"&gt;24"))</f>
        <v>&gt;24</v>
      </c>
      <c r="AK1463" s="69" t="str">
        <f>VLOOKUP(V1463,Master!B:D,3,FALSE)</f>
        <v>South</v>
      </c>
      <c r="AL1463" s="69" t="str">
        <f t="shared" si="275"/>
        <v>Bangalore-CLS</v>
      </c>
    </row>
    <row r="1464" spans="1:38">
      <c r="A1464" s="13" t="s">
        <v>3232</v>
      </c>
      <c r="B1464" s="54">
        <v>44701.6277520023</v>
      </c>
      <c r="C1464" s="13" t="s">
        <v>404</v>
      </c>
      <c r="D1464" s="13">
        <v>1180</v>
      </c>
      <c r="E1464" s="13" t="s">
        <v>3233</v>
      </c>
      <c r="F1464" s="13" t="s">
        <v>15</v>
      </c>
      <c r="G1464" s="14">
        <v>1653043921714</v>
      </c>
      <c r="H1464" s="55">
        <v>0.58826388888888903</v>
      </c>
      <c r="I1464" s="33">
        <v>44891.588263888902</v>
      </c>
      <c r="J1464" s="58">
        <v>44891</v>
      </c>
      <c r="K1464" s="13" t="s">
        <v>213</v>
      </c>
      <c r="L1464" s="13" t="s">
        <v>30</v>
      </c>
      <c r="M1464" s="13" t="s">
        <v>214</v>
      </c>
      <c r="N1464" s="13" t="s">
        <v>215</v>
      </c>
      <c r="O1464" s="33">
        <v>44891.222187500003</v>
      </c>
      <c r="P1464" s="58">
        <v>44891</v>
      </c>
      <c r="Q1464" s="33" t="s">
        <v>237</v>
      </c>
      <c r="R1464" s="14">
        <v>1125</v>
      </c>
      <c r="S1464" s="13" t="s">
        <v>216</v>
      </c>
      <c r="T1464" s="13" t="s">
        <v>217</v>
      </c>
      <c r="U1464" s="33">
        <f t="shared" ca="1" si="264"/>
        <v>45744.56914039352</v>
      </c>
      <c r="V1464" s="13" t="str">
        <f t="shared" si="265"/>
        <v>Bangalore</v>
      </c>
      <c r="W1464" s="13" t="str">
        <f t="shared" si="266"/>
        <v>CLS</v>
      </c>
      <c r="X1464" s="13">
        <f t="shared" si="267"/>
        <v>14</v>
      </c>
      <c r="Y1464" s="13" t="str">
        <f>IFERROR(VLOOKUP(C1464,ReceivingTeam[],2,FALSE),"HelpDesk")</f>
        <v>HelpDesk</v>
      </c>
      <c r="Z1464" s="67">
        <f t="shared" si="268"/>
        <v>44892.088263888902</v>
      </c>
      <c r="AA1464" s="68">
        <f t="shared" si="269"/>
        <v>44891</v>
      </c>
      <c r="AB1464" s="69" t="b">
        <f t="shared" si="270"/>
        <v>1</v>
      </c>
      <c r="AC1464" s="70">
        <f t="shared" si="271"/>
        <v>0.5</v>
      </c>
      <c r="AD1464" s="67">
        <f t="shared" si="272"/>
        <v>44892.088263888902</v>
      </c>
      <c r="AE1464" s="67">
        <f>VLOOKUP(V1464,'Branch Wise Work Timelines'!C:G,3,FALSE)+AA1464</f>
        <v>44891.416666666664</v>
      </c>
      <c r="AF1464" s="67">
        <f>IF(V1464="Bangalore",VLOOKUP(V1464,'Branch Wise Work Timelines'!C:G,4,FALSE)+AA1464+1,IF(V1464="Mumbai",VLOOKUP(V1464,'Branch Wise Work Timelines'!C:G,4,FALSE)+AA1464+1,VLOOKUP(V1464,'Branch Wise Work Timelines'!C:G,4,FALSE)+AA1464))</f>
        <v>44892.104166666664</v>
      </c>
      <c r="AG1464" s="67">
        <f>WORKDAY.INTL(AA1464,1,11)+VLOOKUP(V1464,'Branch Wise Work Timelines'!C:G,3,FALSE)</f>
        <v>44893.416666666664</v>
      </c>
      <c r="AH1464" s="69" t="str">
        <f t="shared" si="273"/>
        <v>Met</v>
      </c>
      <c r="AI1464" s="69">
        <f t="shared" ca="1" si="274"/>
        <v>20460</v>
      </c>
      <c r="AJ1464" s="69" t="str">
        <f ca="1">IF(AI1464&lt;0,"0-12",IFERROR(VLOOKUP(AI1464,Breakup[],2,FALSE),"&gt;24"))</f>
        <v>&gt;24</v>
      </c>
      <c r="AK1464" s="69" t="str">
        <f>VLOOKUP(V1464,Master!B:D,3,FALSE)</f>
        <v>South</v>
      </c>
      <c r="AL1464" s="69" t="str">
        <f t="shared" si="275"/>
        <v>Bangalore-CLS</v>
      </c>
    </row>
    <row r="1465" spans="1:38">
      <c r="A1465" s="13" t="s">
        <v>3234</v>
      </c>
      <c r="B1465" s="54">
        <v>44701.447950729198</v>
      </c>
      <c r="C1465" s="13" t="s">
        <v>344</v>
      </c>
      <c r="D1465" s="13">
        <v>693</v>
      </c>
      <c r="E1465" s="13" t="s">
        <v>3235</v>
      </c>
      <c r="F1465" s="13" t="s">
        <v>33</v>
      </c>
      <c r="G1465" s="14">
        <v>1653025138774</v>
      </c>
      <c r="H1465" s="55">
        <v>0.60152777777777799</v>
      </c>
      <c r="I1465" s="33">
        <v>44881.601527777799</v>
      </c>
      <c r="J1465" s="58">
        <v>44881</v>
      </c>
      <c r="K1465" s="13" t="s">
        <v>263</v>
      </c>
      <c r="L1465" s="13" t="s">
        <v>69</v>
      </c>
      <c r="M1465" s="13" t="s">
        <v>103</v>
      </c>
      <c r="N1465" s="13" t="s">
        <v>206</v>
      </c>
      <c r="O1465" s="33" t="s">
        <v>38</v>
      </c>
      <c r="P1465" s="58" t="s">
        <v>38</v>
      </c>
      <c r="Q1465" s="33" t="s">
        <v>207</v>
      </c>
      <c r="R1465" s="14" t="s">
        <v>38</v>
      </c>
      <c r="S1465" s="13" t="s">
        <v>208</v>
      </c>
      <c r="T1465" s="13" t="s">
        <v>209</v>
      </c>
      <c r="U1465" s="33">
        <f t="shared" ca="1" si="264"/>
        <v>45744.56914039352</v>
      </c>
      <c r="V1465" s="13" t="str">
        <f t="shared" si="265"/>
        <v>Mumbai</v>
      </c>
      <c r="W1465" s="13" t="str">
        <f t="shared" si="266"/>
        <v>RI</v>
      </c>
      <c r="X1465" s="13">
        <f t="shared" si="267"/>
        <v>14</v>
      </c>
      <c r="Y1465" s="13" t="str">
        <f>IFERROR(VLOOKUP(C1465,ReceivingTeam[],2,FALSE),"HelpDesk")</f>
        <v>HelpDesk</v>
      </c>
      <c r="Z1465" s="67">
        <f t="shared" si="268"/>
        <v>44882.101527777799</v>
      </c>
      <c r="AA1465" s="68">
        <f t="shared" si="269"/>
        <v>44881</v>
      </c>
      <c r="AB1465" s="69" t="b">
        <f t="shared" si="270"/>
        <v>1</v>
      </c>
      <c r="AC1465" s="70">
        <f t="shared" si="271"/>
        <v>0.5</v>
      </c>
      <c r="AD1465" s="67">
        <f t="shared" si="272"/>
        <v>44882.101527777799</v>
      </c>
      <c r="AE1465" s="67">
        <f>VLOOKUP(V1465,'Branch Wise Work Timelines'!C:G,3,FALSE)+AA1465</f>
        <v>44881.416666666664</v>
      </c>
      <c r="AF1465" s="67">
        <f>IF(V1465="Bangalore",VLOOKUP(V1465,'Branch Wise Work Timelines'!C:G,4,FALSE)+AA1465+1,IF(V1465="Mumbai",VLOOKUP(V1465,'Branch Wise Work Timelines'!C:G,4,FALSE)+AA1465+1,VLOOKUP(V1465,'Branch Wise Work Timelines'!C:G,4,FALSE)+AA1465))</f>
        <v>44882.25</v>
      </c>
      <c r="AG1465" s="67">
        <f>WORKDAY.INTL(AA1465,1,11)+VLOOKUP(V1465,'Branch Wise Work Timelines'!C:G,3,FALSE)</f>
        <v>44882.416666666664</v>
      </c>
      <c r="AH1465" s="69" t="str">
        <f t="shared" ca="1" si="273"/>
        <v>Out of TAT</v>
      </c>
      <c r="AI1465" s="69">
        <f t="shared" ca="1" si="274"/>
        <v>20700</v>
      </c>
      <c r="AJ1465" s="69" t="str">
        <f ca="1">IF(AI1465&lt;0,"0-12",IFERROR(VLOOKUP(AI1465,Breakup[],2,FALSE),"&gt;24"))</f>
        <v>&gt;24</v>
      </c>
      <c r="AK1465" s="69" t="str">
        <f>VLOOKUP(V1465,Master!B:D,3,FALSE)</f>
        <v>East</v>
      </c>
      <c r="AL1465" s="69" t="str">
        <f t="shared" si="275"/>
        <v>Mumbai</v>
      </c>
    </row>
    <row r="1466" spans="1:38">
      <c r="A1466" s="13" t="s">
        <v>3236</v>
      </c>
      <c r="B1466" s="54">
        <v>44699.642040740699</v>
      </c>
      <c r="C1466" s="13" t="s">
        <v>979</v>
      </c>
      <c r="D1466" s="13">
        <v>898</v>
      </c>
      <c r="E1466" s="13" t="s">
        <v>3237</v>
      </c>
      <c r="F1466" s="13" t="s">
        <v>33</v>
      </c>
      <c r="G1466" s="14">
        <v>1653044915628</v>
      </c>
      <c r="H1466" s="55">
        <v>0.98556712962963</v>
      </c>
      <c r="I1466" s="33">
        <v>44884.985567129603</v>
      </c>
      <c r="J1466" s="58">
        <v>44884</v>
      </c>
      <c r="K1466" s="13" t="s">
        <v>437</v>
      </c>
      <c r="L1466" s="13" t="s">
        <v>12</v>
      </c>
      <c r="M1466" s="13" t="s">
        <v>435</v>
      </c>
      <c r="N1466" s="13" t="s">
        <v>206</v>
      </c>
      <c r="O1466" s="33" t="s">
        <v>38</v>
      </c>
      <c r="P1466" s="58" t="s">
        <v>38</v>
      </c>
      <c r="Q1466" s="33" t="s">
        <v>207</v>
      </c>
      <c r="R1466" s="14" t="s">
        <v>38</v>
      </c>
      <c r="S1466" s="13" t="s">
        <v>208</v>
      </c>
      <c r="T1466" s="13" t="s">
        <v>209</v>
      </c>
      <c r="U1466" s="33">
        <f t="shared" ca="1" si="264"/>
        <v>45744.56914039352</v>
      </c>
      <c r="V1466" s="13" t="str">
        <f t="shared" si="265"/>
        <v>Ahmedabad</v>
      </c>
      <c r="W1466" s="13" t="str">
        <f t="shared" si="266"/>
        <v>RI</v>
      </c>
      <c r="X1466" s="13">
        <f t="shared" si="267"/>
        <v>23</v>
      </c>
      <c r="Y1466" s="13" t="str">
        <f>IFERROR(VLOOKUP(C1466,ReceivingTeam[],2,FALSE),"HelpDesk")</f>
        <v>HelpDesk</v>
      </c>
      <c r="Z1466" s="67">
        <f t="shared" si="268"/>
        <v>44887.131400462931</v>
      </c>
      <c r="AA1466" s="68">
        <f t="shared" si="269"/>
        <v>44884</v>
      </c>
      <c r="AB1466" s="69" t="b">
        <f t="shared" si="270"/>
        <v>1</v>
      </c>
      <c r="AC1466" s="70">
        <f t="shared" si="271"/>
        <v>0.5</v>
      </c>
      <c r="AD1466" s="67">
        <f t="shared" si="272"/>
        <v>44887.131400462931</v>
      </c>
      <c r="AE1466" s="67">
        <f>VLOOKUP(V1466,'Branch Wise Work Timelines'!C:G,3,FALSE)+AA1466</f>
        <v>44884.416666666664</v>
      </c>
      <c r="AF1466" s="67">
        <f>IF(V1466="Bangalore",VLOOKUP(V1466,'Branch Wise Work Timelines'!C:G,4,FALSE)+AA1466+1,IF(V1466="Mumbai",VLOOKUP(V1466,'Branch Wise Work Timelines'!C:G,4,FALSE)+AA1466+1,VLOOKUP(V1466,'Branch Wise Work Timelines'!C:G,4,FALSE)+AA1466))</f>
        <v>44884.770833333336</v>
      </c>
      <c r="AG1466" s="67">
        <f>WORKDAY.INTL(AA1466,1,11)+VLOOKUP(V1466,'Branch Wise Work Timelines'!C:G,3,FALSE)</f>
        <v>44886.416666666664</v>
      </c>
      <c r="AH1466" s="69" t="str">
        <f t="shared" ca="1" si="273"/>
        <v>Out of TAT</v>
      </c>
      <c r="AI1466" s="69">
        <f t="shared" ca="1" si="274"/>
        <v>20579</v>
      </c>
      <c r="AJ1466" s="69" t="str">
        <f ca="1">IF(AI1466&lt;0,"0-12",IFERROR(VLOOKUP(AI1466,Breakup[],2,FALSE),"&gt;24"))</f>
        <v>&gt;24</v>
      </c>
      <c r="AK1466" s="69" t="str">
        <f>VLOOKUP(V1466,Master!B:D,3,FALSE)</f>
        <v>North</v>
      </c>
      <c r="AL1466" s="69" t="str">
        <f t="shared" si="275"/>
        <v>Ahmedabad</v>
      </c>
    </row>
    <row r="1467" spans="1:38">
      <c r="A1467" s="13" t="s">
        <v>3238</v>
      </c>
      <c r="B1467" s="54">
        <v>44700.646823298601</v>
      </c>
      <c r="C1467" s="13" t="s">
        <v>950</v>
      </c>
      <c r="D1467" s="13">
        <v>1246</v>
      </c>
      <c r="E1467" s="13" t="s">
        <v>3239</v>
      </c>
      <c r="F1467" s="13" t="s">
        <v>33</v>
      </c>
      <c r="G1467" s="14">
        <v>1653044665373</v>
      </c>
      <c r="H1467" s="55">
        <v>0.84813657407407395</v>
      </c>
      <c r="I1467" s="33">
        <v>44887.848136574103</v>
      </c>
      <c r="J1467" s="58">
        <v>44887</v>
      </c>
      <c r="K1467" s="13" t="s">
        <v>437</v>
      </c>
      <c r="L1467" s="13" t="s">
        <v>12</v>
      </c>
      <c r="M1467" s="13" t="s">
        <v>435</v>
      </c>
      <c r="N1467" s="13" t="s">
        <v>206</v>
      </c>
      <c r="O1467" s="33" t="s">
        <v>38</v>
      </c>
      <c r="P1467" s="58" t="s">
        <v>38</v>
      </c>
      <c r="Q1467" s="33" t="s">
        <v>207</v>
      </c>
      <c r="R1467" s="14" t="s">
        <v>38</v>
      </c>
      <c r="S1467" s="13" t="s">
        <v>208</v>
      </c>
      <c r="T1467" s="13" t="s">
        <v>209</v>
      </c>
      <c r="U1467" s="33">
        <f t="shared" ca="1" si="264"/>
        <v>45744.56914039352</v>
      </c>
      <c r="V1467" s="13" t="str">
        <f t="shared" si="265"/>
        <v>Ahmedabad</v>
      </c>
      <c r="W1467" s="13" t="str">
        <f t="shared" si="266"/>
        <v>RI</v>
      </c>
      <c r="X1467" s="13">
        <f t="shared" si="267"/>
        <v>20</v>
      </c>
      <c r="Y1467" s="13" t="str">
        <f>IFERROR(VLOOKUP(C1467,ReceivingTeam[],2,FALSE),"HelpDesk")</f>
        <v>HelpDesk</v>
      </c>
      <c r="Z1467" s="67">
        <f t="shared" si="268"/>
        <v>44888.993969907431</v>
      </c>
      <c r="AA1467" s="68">
        <f t="shared" si="269"/>
        <v>44887</v>
      </c>
      <c r="AB1467" s="69" t="b">
        <f t="shared" si="270"/>
        <v>1</v>
      </c>
      <c r="AC1467" s="70">
        <f t="shared" si="271"/>
        <v>0.5</v>
      </c>
      <c r="AD1467" s="67">
        <f t="shared" si="272"/>
        <v>44888.993969907431</v>
      </c>
      <c r="AE1467" s="67">
        <f>VLOOKUP(V1467,'Branch Wise Work Timelines'!C:G,3,FALSE)+AA1467</f>
        <v>44887.416666666664</v>
      </c>
      <c r="AF1467" s="67">
        <f>IF(V1467="Bangalore",VLOOKUP(V1467,'Branch Wise Work Timelines'!C:G,4,FALSE)+AA1467+1,IF(V1467="Mumbai",VLOOKUP(V1467,'Branch Wise Work Timelines'!C:G,4,FALSE)+AA1467+1,VLOOKUP(V1467,'Branch Wise Work Timelines'!C:G,4,FALSE)+AA1467))</f>
        <v>44887.770833333336</v>
      </c>
      <c r="AG1467" s="67">
        <f>WORKDAY.INTL(AA1467,1,11)+VLOOKUP(V1467,'Branch Wise Work Timelines'!C:G,3,FALSE)</f>
        <v>44888.416666666664</v>
      </c>
      <c r="AH1467" s="69" t="str">
        <f t="shared" ca="1" si="273"/>
        <v>Out of TAT</v>
      </c>
      <c r="AI1467" s="69">
        <f t="shared" ca="1" si="274"/>
        <v>20534</v>
      </c>
      <c r="AJ1467" s="69" t="str">
        <f ca="1">IF(AI1467&lt;0,"0-12",IFERROR(VLOOKUP(AI1467,Breakup[],2,FALSE),"&gt;24"))</f>
        <v>&gt;24</v>
      </c>
      <c r="AK1467" s="69" t="str">
        <f>VLOOKUP(V1467,Master!B:D,3,FALSE)</f>
        <v>North</v>
      </c>
      <c r="AL1467" s="69" t="str">
        <f t="shared" si="275"/>
        <v>Ahmedabad</v>
      </c>
    </row>
    <row r="1468" spans="1:38">
      <c r="A1468" s="13" t="s">
        <v>3240</v>
      </c>
      <c r="B1468" s="54">
        <v>44701.649601006902</v>
      </c>
      <c r="C1468" s="13" t="s">
        <v>583</v>
      </c>
      <c r="D1468" s="13">
        <v>491</v>
      </c>
      <c r="E1468" s="13" t="s">
        <v>3241</v>
      </c>
      <c r="F1468" s="13" t="s">
        <v>15</v>
      </c>
      <c r="G1468" s="14">
        <v>1653042280155</v>
      </c>
      <c r="H1468" s="55">
        <v>6.0474537037037E-2</v>
      </c>
      <c r="I1468" s="33">
        <v>44888.060474537</v>
      </c>
      <c r="J1468" s="58">
        <v>44888</v>
      </c>
      <c r="K1468" s="13" t="s">
        <v>213</v>
      </c>
      <c r="L1468" s="13" t="s">
        <v>30</v>
      </c>
      <c r="M1468" s="13" t="s">
        <v>214</v>
      </c>
      <c r="N1468" s="13" t="s">
        <v>206</v>
      </c>
      <c r="O1468" s="33" t="s">
        <v>38</v>
      </c>
      <c r="P1468" s="58" t="s">
        <v>38</v>
      </c>
      <c r="Q1468" s="33" t="s">
        <v>207</v>
      </c>
      <c r="R1468" s="14" t="s">
        <v>38</v>
      </c>
      <c r="S1468" s="13" t="s">
        <v>216</v>
      </c>
      <c r="T1468" s="13" t="s">
        <v>217</v>
      </c>
      <c r="U1468" s="33">
        <f t="shared" ca="1" si="264"/>
        <v>45744.56914039352</v>
      </c>
      <c r="V1468" s="13" t="str">
        <f t="shared" si="265"/>
        <v>Bangalore</v>
      </c>
      <c r="W1468" s="13" t="str">
        <f t="shared" si="266"/>
        <v>CLS</v>
      </c>
      <c r="X1468" s="13">
        <f t="shared" si="267"/>
        <v>1</v>
      </c>
      <c r="Y1468" s="13" t="str">
        <f>IFERROR(VLOOKUP(C1468,ReceivingTeam[],2,FALSE),"HelpDesk")</f>
        <v>HelpDesk</v>
      </c>
      <c r="Z1468" s="67">
        <f t="shared" si="268"/>
        <v>44888.916666666664</v>
      </c>
      <c r="AA1468" s="68">
        <f t="shared" si="269"/>
        <v>44888</v>
      </c>
      <c r="AB1468" s="69" t="b">
        <f t="shared" si="270"/>
        <v>1</v>
      </c>
      <c r="AC1468" s="70">
        <f t="shared" si="271"/>
        <v>0.5</v>
      </c>
      <c r="AD1468" s="67">
        <f t="shared" si="272"/>
        <v>44888.916666666664</v>
      </c>
      <c r="AE1468" s="67">
        <f>VLOOKUP(V1468,'Branch Wise Work Timelines'!C:G,3,FALSE)+AA1468</f>
        <v>44888.416666666664</v>
      </c>
      <c r="AF1468" s="67">
        <f>IF(V1468="Bangalore",VLOOKUP(V1468,'Branch Wise Work Timelines'!C:G,4,FALSE)+AA1468+1,IF(V1468="Mumbai",VLOOKUP(V1468,'Branch Wise Work Timelines'!C:G,4,FALSE)+AA1468+1,VLOOKUP(V1468,'Branch Wise Work Timelines'!C:G,4,FALSE)+AA1468))</f>
        <v>44889.104166666664</v>
      </c>
      <c r="AG1468" s="67">
        <f>WORKDAY.INTL(AA1468,1,11)+VLOOKUP(V1468,'Branch Wise Work Timelines'!C:G,3,FALSE)</f>
        <v>44889.416666666664</v>
      </c>
      <c r="AH1468" s="69" t="str">
        <f t="shared" ca="1" si="273"/>
        <v>Out of TAT</v>
      </c>
      <c r="AI1468" s="69">
        <f t="shared" ca="1" si="274"/>
        <v>20536</v>
      </c>
      <c r="AJ1468" s="69" t="str">
        <f ca="1">IF(AI1468&lt;0,"0-12",IFERROR(VLOOKUP(AI1468,Breakup[],2,FALSE),"&gt;24"))</f>
        <v>&gt;24</v>
      </c>
      <c r="AK1468" s="69" t="str">
        <f>VLOOKUP(V1468,Master!B:D,3,FALSE)</f>
        <v>South</v>
      </c>
      <c r="AL1468" s="69" t="str">
        <f t="shared" si="275"/>
        <v>Bangalore-CLS</v>
      </c>
    </row>
    <row r="1469" spans="1:38">
      <c r="A1469" s="13" t="s">
        <v>3242</v>
      </c>
      <c r="B1469" s="54">
        <v>44701.623840161999</v>
      </c>
      <c r="C1469" s="13" t="s">
        <v>162</v>
      </c>
      <c r="D1469" s="13">
        <v>1034</v>
      </c>
      <c r="E1469" s="13" t="s">
        <v>3243</v>
      </c>
      <c r="F1469" s="13" t="s">
        <v>33</v>
      </c>
      <c r="G1469" s="14">
        <v>1653043873349</v>
      </c>
      <c r="H1469" s="55">
        <v>0.95853009259259303</v>
      </c>
      <c r="I1469" s="33">
        <v>44891.958530092597</v>
      </c>
      <c r="J1469" s="58">
        <v>44891</v>
      </c>
      <c r="K1469" s="13" t="s">
        <v>249</v>
      </c>
      <c r="L1469" s="13" t="s">
        <v>44</v>
      </c>
      <c r="M1469" s="13" t="s">
        <v>250</v>
      </c>
      <c r="N1469" s="13" t="s">
        <v>206</v>
      </c>
      <c r="O1469" s="33">
        <v>44891.928842592599</v>
      </c>
      <c r="P1469" s="58">
        <v>44891</v>
      </c>
      <c r="Q1469" s="33" t="s">
        <v>237</v>
      </c>
      <c r="R1469" s="14">
        <v>207</v>
      </c>
      <c r="S1469" s="13" t="s">
        <v>216</v>
      </c>
      <c r="T1469" s="13" t="s">
        <v>217</v>
      </c>
      <c r="U1469" s="33">
        <f t="shared" ca="1" si="264"/>
        <v>45744.56914039352</v>
      </c>
      <c r="V1469" s="13" t="str">
        <f t="shared" si="265"/>
        <v>Coimbatore</v>
      </c>
      <c r="W1469" s="13" t="str">
        <f t="shared" si="266"/>
        <v>RI</v>
      </c>
      <c r="X1469" s="13">
        <f t="shared" si="267"/>
        <v>23</v>
      </c>
      <c r="Y1469" s="13" t="str">
        <f>IFERROR(VLOOKUP(C1469,ReceivingTeam[],2,FALSE),"HelpDesk")</f>
        <v>Branch office</v>
      </c>
      <c r="Z1469" s="67">
        <f t="shared" si="268"/>
        <v>44894.104363425926</v>
      </c>
      <c r="AA1469" s="68">
        <f t="shared" si="269"/>
        <v>44891</v>
      </c>
      <c r="AB1469" s="69" t="b">
        <f t="shared" si="270"/>
        <v>1</v>
      </c>
      <c r="AC1469" s="70">
        <f t="shared" si="271"/>
        <v>0.5</v>
      </c>
      <c r="AD1469" s="67">
        <f t="shared" si="272"/>
        <v>44894.104363425926</v>
      </c>
      <c r="AE1469" s="67">
        <f>VLOOKUP(V1469,'Branch Wise Work Timelines'!C:G,3,FALSE)+AA1469</f>
        <v>44891.416666666664</v>
      </c>
      <c r="AF1469" s="67">
        <f>IF(V1469="Bangalore",VLOOKUP(V1469,'Branch Wise Work Timelines'!C:G,4,FALSE)+AA1469+1,IF(V1469="Mumbai",VLOOKUP(V1469,'Branch Wise Work Timelines'!C:G,4,FALSE)+AA1469+1,VLOOKUP(V1469,'Branch Wise Work Timelines'!C:G,4,FALSE)+AA1469))</f>
        <v>44891.770833333336</v>
      </c>
      <c r="AG1469" s="67">
        <f>WORKDAY.INTL(AA1469,1,11)+VLOOKUP(V1469,'Branch Wise Work Timelines'!C:G,3,FALSE)</f>
        <v>44893.416666666664</v>
      </c>
      <c r="AH1469" s="69" t="str">
        <f t="shared" si="273"/>
        <v>Met</v>
      </c>
      <c r="AI1469" s="69">
        <f t="shared" ca="1" si="274"/>
        <v>20412</v>
      </c>
      <c r="AJ1469" s="69" t="str">
        <f ca="1">IF(AI1469&lt;0,"0-12",IFERROR(VLOOKUP(AI1469,Breakup[],2,FALSE),"&gt;24"))</f>
        <v>&gt;24</v>
      </c>
      <c r="AK1469" s="69" t="str">
        <f>VLOOKUP(V1469,Master!B:D,3,FALSE)</f>
        <v>South</v>
      </c>
      <c r="AL1469" s="69" t="str">
        <f t="shared" si="275"/>
        <v>Coimbatore</v>
      </c>
    </row>
    <row r="1470" spans="1:38">
      <c r="A1470" s="13" t="s">
        <v>3244</v>
      </c>
      <c r="B1470" s="54">
        <v>44701.586654363397</v>
      </c>
      <c r="C1470" s="13" t="s">
        <v>261</v>
      </c>
      <c r="D1470" s="13">
        <v>774</v>
      </c>
      <c r="E1470" s="13" t="s">
        <v>3245</v>
      </c>
      <c r="F1470" s="13" t="s">
        <v>33</v>
      </c>
      <c r="G1470" s="14">
        <v>1653036381719</v>
      </c>
      <c r="H1470" s="55">
        <v>0.650127314814815</v>
      </c>
      <c r="I1470" s="33">
        <v>44883.650127314802</v>
      </c>
      <c r="J1470" s="58">
        <v>44883</v>
      </c>
      <c r="K1470" s="13" t="s">
        <v>263</v>
      </c>
      <c r="L1470" s="13" t="s">
        <v>69</v>
      </c>
      <c r="M1470" s="13" t="s">
        <v>101</v>
      </c>
      <c r="N1470" s="13" t="s">
        <v>206</v>
      </c>
      <c r="O1470" s="33" t="s">
        <v>38</v>
      </c>
      <c r="P1470" s="58" t="s">
        <v>38</v>
      </c>
      <c r="Q1470" s="33" t="s">
        <v>207</v>
      </c>
      <c r="R1470" s="14" t="s">
        <v>38</v>
      </c>
      <c r="S1470" s="13" t="s">
        <v>208</v>
      </c>
      <c r="T1470" s="13" t="s">
        <v>209</v>
      </c>
      <c r="U1470" s="33">
        <f t="shared" ca="1" si="264"/>
        <v>45744.56914039352</v>
      </c>
      <c r="V1470" s="13" t="str">
        <f t="shared" si="265"/>
        <v>Mumbai</v>
      </c>
      <c r="W1470" s="13" t="str">
        <f t="shared" si="266"/>
        <v>RI</v>
      </c>
      <c r="X1470" s="13">
        <f t="shared" si="267"/>
        <v>15</v>
      </c>
      <c r="Y1470" s="13" t="str">
        <f>IFERROR(VLOOKUP(C1470,ReceivingTeam[],2,FALSE),"HelpDesk")</f>
        <v>HelpDesk</v>
      </c>
      <c r="Z1470" s="67">
        <f t="shared" si="268"/>
        <v>44884.150127314802</v>
      </c>
      <c r="AA1470" s="68">
        <f t="shared" si="269"/>
        <v>44883</v>
      </c>
      <c r="AB1470" s="69" t="b">
        <f t="shared" si="270"/>
        <v>1</v>
      </c>
      <c r="AC1470" s="70">
        <f t="shared" si="271"/>
        <v>0.5</v>
      </c>
      <c r="AD1470" s="67">
        <f t="shared" si="272"/>
        <v>44884.150127314802</v>
      </c>
      <c r="AE1470" s="67">
        <f>VLOOKUP(V1470,'Branch Wise Work Timelines'!C:G,3,FALSE)+AA1470</f>
        <v>44883.416666666664</v>
      </c>
      <c r="AF1470" s="67">
        <f>IF(V1470="Bangalore",VLOOKUP(V1470,'Branch Wise Work Timelines'!C:G,4,FALSE)+AA1470+1,IF(V1470="Mumbai",VLOOKUP(V1470,'Branch Wise Work Timelines'!C:G,4,FALSE)+AA1470+1,VLOOKUP(V1470,'Branch Wise Work Timelines'!C:G,4,FALSE)+AA1470))</f>
        <v>44884.25</v>
      </c>
      <c r="AG1470" s="67">
        <f>WORKDAY.INTL(AA1470,1,11)+VLOOKUP(V1470,'Branch Wise Work Timelines'!C:G,3,FALSE)</f>
        <v>44884.416666666664</v>
      </c>
      <c r="AH1470" s="69" t="str">
        <f t="shared" ca="1" si="273"/>
        <v>Out of TAT</v>
      </c>
      <c r="AI1470" s="69">
        <f t="shared" ca="1" si="274"/>
        <v>20651</v>
      </c>
      <c r="AJ1470" s="69" t="str">
        <f ca="1">IF(AI1470&lt;0,"0-12",IFERROR(VLOOKUP(AI1470,Breakup[],2,FALSE),"&gt;24"))</f>
        <v>&gt;24</v>
      </c>
      <c r="AK1470" s="69" t="str">
        <f>VLOOKUP(V1470,Master!B:D,3,FALSE)</f>
        <v>East</v>
      </c>
      <c r="AL1470" s="69" t="str">
        <f t="shared" si="275"/>
        <v>Mumbai</v>
      </c>
    </row>
    <row r="1471" spans="1:38">
      <c r="A1471" s="13" t="s">
        <v>3246</v>
      </c>
      <c r="B1471" s="54">
        <v>44700.477829861098</v>
      </c>
      <c r="C1471" s="13" t="s">
        <v>979</v>
      </c>
      <c r="D1471" s="13">
        <v>467</v>
      </c>
      <c r="E1471" s="13" t="s">
        <v>3247</v>
      </c>
      <c r="F1471" s="13" t="s">
        <v>33</v>
      </c>
      <c r="G1471" s="14">
        <v>1653044005166</v>
      </c>
      <c r="H1471" s="55">
        <v>0.17958333333333301</v>
      </c>
      <c r="I1471" s="33">
        <v>44882.179583333302</v>
      </c>
      <c r="J1471" s="58">
        <v>44882</v>
      </c>
      <c r="K1471" s="13" t="s">
        <v>437</v>
      </c>
      <c r="L1471" s="13" t="s">
        <v>12</v>
      </c>
      <c r="M1471" s="13" t="s">
        <v>435</v>
      </c>
      <c r="N1471" s="13" t="s">
        <v>206</v>
      </c>
      <c r="O1471" s="33" t="s">
        <v>38</v>
      </c>
      <c r="P1471" s="58" t="s">
        <v>38</v>
      </c>
      <c r="Q1471" s="33" t="s">
        <v>207</v>
      </c>
      <c r="R1471" s="14" t="s">
        <v>38</v>
      </c>
      <c r="S1471" s="13" t="s">
        <v>208</v>
      </c>
      <c r="T1471" s="13" t="s">
        <v>209</v>
      </c>
      <c r="U1471" s="33">
        <f t="shared" ca="1" si="264"/>
        <v>45744.56914039352</v>
      </c>
      <c r="V1471" s="13" t="str">
        <f t="shared" si="265"/>
        <v>Ahmedabad</v>
      </c>
      <c r="W1471" s="13" t="str">
        <f t="shared" si="266"/>
        <v>RI</v>
      </c>
      <c r="X1471" s="13">
        <f t="shared" si="267"/>
        <v>4</v>
      </c>
      <c r="Y1471" s="13" t="str">
        <f>IFERROR(VLOOKUP(C1471,ReceivingTeam[],2,FALSE),"HelpDesk")</f>
        <v>HelpDesk</v>
      </c>
      <c r="Z1471" s="67">
        <f t="shared" si="268"/>
        <v>44883.562499999993</v>
      </c>
      <c r="AA1471" s="68">
        <f t="shared" si="269"/>
        <v>44882</v>
      </c>
      <c r="AB1471" s="69" t="b">
        <f t="shared" si="270"/>
        <v>1</v>
      </c>
      <c r="AC1471" s="70">
        <f t="shared" si="271"/>
        <v>0.5</v>
      </c>
      <c r="AD1471" s="67">
        <f t="shared" si="272"/>
        <v>44883.562499999993</v>
      </c>
      <c r="AE1471" s="67">
        <f>VLOOKUP(V1471,'Branch Wise Work Timelines'!C:G,3,FALSE)+AA1471</f>
        <v>44882.416666666664</v>
      </c>
      <c r="AF1471" s="67">
        <f>IF(V1471="Bangalore",VLOOKUP(V1471,'Branch Wise Work Timelines'!C:G,4,FALSE)+AA1471+1,IF(V1471="Mumbai",VLOOKUP(V1471,'Branch Wise Work Timelines'!C:G,4,FALSE)+AA1471+1,VLOOKUP(V1471,'Branch Wise Work Timelines'!C:G,4,FALSE)+AA1471))</f>
        <v>44882.770833333336</v>
      </c>
      <c r="AG1471" s="67">
        <f>WORKDAY.INTL(AA1471,1,11)+VLOOKUP(V1471,'Branch Wise Work Timelines'!C:G,3,FALSE)</f>
        <v>44883.416666666664</v>
      </c>
      <c r="AH1471" s="69" t="str">
        <f t="shared" ca="1" si="273"/>
        <v>Out of TAT</v>
      </c>
      <c r="AI1471" s="69">
        <f t="shared" ca="1" si="274"/>
        <v>20665</v>
      </c>
      <c r="AJ1471" s="69" t="str">
        <f ca="1">IF(AI1471&lt;0,"0-12",IFERROR(VLOOKUP(AI1471,Breakup[],2,FALSE),"&gt;24"))</f>
        <v>&gt;24</v>
      </c>
      <c r="AK1471" s="69" t="str">
        <f>VLOOKUP(V1471,Master!B:D,3,FALSE)</f>
        <v>North</v>
      </c>
      <c r="AL1471" s="69" t="str">
        <f t="shared" si="275"/>
        <v>Ahmedabad</v>
      </c>
    </row>
    <row r="1472" spans="1:38">
      <c r="A1472" s="13" t="s">
        <v>3248</v>
      </c>
      <c r="B1472" s="54">
        <v>44701.534049733797</v>
      </c>
      <c r="C1472" s="13" t="s">
        <v>323</v>
      </c>
      <c r="D1472" s="13">
        <v>988</v>
      </c>
      <c r="E1472" s="13" t="s">
        <v>3249</v>
      </c>
      <c r="F1472" s="13" t="s">
        <v>33</v>
      </c>
      <c r="G1472" s="14">
        <v>1653032557920</v>
      </c>
      <c r="H1472" s="55">
        <v>0.52190972222222198</v>
      </c>
      <c r="I1472" s="33">
        <v>44884.5219097222</v>
      </c>
      <c r="J1472" s="58">
        <v>44884</v>
      </c>
      <c r="K1472" s="13" t="s">
        <v>325</v>
      </c>
      <c r="L1472" s="13" t="s">
        <v>55</v>
      </c>
      <c r="M1472" s="13" t="s">
        <v>323</v>
      </c>
      <c r="N1472" s="13" t="s">
        <v>206</v>
      </c>
      <c r="O1472" s="33" t="s">
        <v>38</v>
      </c>
      <c r="P1472" s="58" t="s">
        <v>38</v>
      </c>
      <c r="Q1472" s="33" t="s">
        <v>207</v>
      </c>
      <c r="R1472" s="14" t="s">
        <v>38</v>
      </c>
      <c r="S1472" s="13" t="s">
        <v>208</v>
      </c>
      <c r="T1472" s="13" t="s">
        <v>209</v>
      </c>
      <c r="U1472" s="33">
        <f t="shared" ca="1" si="264"/>
        <v>45744.56914039352</v>
      </c>
      <c r="V1472" s="13" t="str">
        <f t="shared" si="265"/>
        <v>Delhi</v>
      </c>
      <c r="W1472" s="13" t="str">
        <f t="shared" si="266"/>
        <v>RI</v>
      </c>
      <c r="X1472" s="13">
        <f t="shared" si="267"/>
        <v>12</v>
      </c>
      <c r="Y1472" s="13" t="str">
        <f>IFERROR(VLOOKUP(C1472,ReceivingTeam[],2,FALSE),"HelpDesk")</f>
        <v>HelpDesk</v>
      </c>
      <c r="Z1472" s="67">
        <f t="shared" si="268"/>
        <v>44886.667743055528</v>
      </c>
      <c r="AA1472" s="68">
        <f t="shared" si="269"/>
        <v>44884</v>
      </c>
      <c r="AB1472" s="69" t="b">
        <f t="shared" si="270"/>
        <v>1</v>
      </c>
      <c r="AC1472" s="70">
        <f t="shared" si="271"/>
        <v>0.5</v>
      </c>
      <c r="AD1472" s="67">
        <f t="shared" si="272"/>
        <v>44886.667743055528</v>
      </c>
      <c r="AE1472" s="67">
        <f>VLOOKUP(V1472,'Branch Wise Work Timelines'!C:G,3,FALSE)+AA1472</f>
        <v>44884.416666666664</v>
      </c>
      <c r="AF1472" s="67">
        <f>IF(V1472="Bangalore",VLOOKUP(V1472,'Branch Wise Work Timelines'!C:G,4,FALSE)+AA1472+1,IF(V1472="Mumbai",VLOOKUP(V1472,'Branch Wise Work Timelines'!C:G,4,FALSE)+AA1472+1,VLOOKUP(V1472,'Branch Wise Work Timelines'!C:G,4,FALSE)+AA1472))</f>
        <v>44884.770833333336</v>
      </c>
      <c r="AG1472" s="67">
        <f>WORKDAY.INTL(AA1472,1,11)+VLOOKUP(V1472,'Branch Wise Work Timelines'!C:G,3,FALSE)</f>
        <v>44886.416666666664</v>
      </c>
      <c r="AH1472" s="69" t="str">
        <f t="shared" ca="1" si="273"/>
        <v>Out of TAT</v>
      </c>
      <c r="AI1472" s="69">
        <f t="shared" ca="1" si="274"/>
        <v>20590</v>
      </c>
      <c r="AJ1472" s="69" t="str">
        <f ca="1">IF(AI1472&lt;0,"0-12",IFERROR(VLOOKUP(AI1472,Breakup[],2,FALSE),"&gt;24"))</f>
        <v>&gt;24</v>
      </c>
      <c r="AK1472" s="69" t="str">
        <f>VLOOKUP(V1472,Master!B:D,3,FALSE)</f>
        <v>North</v>
      </c>
      <c r="AL1472" s="69" t="str">
        <f t="shared" si="275"/>
        <v>Delhi</v>
      </c>
    </row>
    <row r="1473" spans="1:38">
      <c r="A1473" s="13" t="s">
        <v>3250</v>
      </c>
      <c r="B1473" s="54">
        <v>44701.634793865698</v>
      </c>
      <c r="C1473" s="13" t="s">
        <v>230</v>
      </c>
      <c r="D1473" s="13">
        <v>1194</v>
      </c>
      <c r="E1473" s="13" t="s">
        <v>3251</v>
      </c>
      <c r="F1473" s="13" t="s">
        <v>15</v>
      </c>
      <c r="G1473" s="14">
        <v>1653041711052</v>
      </c>
      <c r="H1473" s="55">
        <v>0.68232638888888897</v>
      </c>
      <c r="I1473" s="33">
        <v>44890.682326388902</v>
      </c>
      <c r="J1473" s="58">
        <v>44890</v>
      </c>
      <c r="K1473" s="13" t="s">
        <v>213</v>
      </c>
      <c r="L1473" s="13" t="s">
        <v>30</v>
      </c>
      <c r="M1473" s="13" t="s">
        <v>214</v>
      </c>
      <c r="N1473" s="13" t="s">
        <v>206</v>
      </c>
      <c r="O1473" s="33" t="s">
        <v>38</v>
      </c>
      <c r="P1473" s="58" t="s">
        <v>38</v>
      </c>
      <c r="Q1473" s="33" t="s">
        <v>207</v>
      </c>
      <c r="R1473" s="14" t="s">
        <v>38</v>
      </c>
      <c r="S1473" s="13" t="s">
        <v>216</v>
      </c>
      <c r="T1473" s="13" t="s">
        <v>217</v>
      </c>
      <c r="U1473" s="33">
        <f t="shared" ca="1" si="264"/>
        <v>45744.56914039352</v>
      </c>
      <c r="V1473" s="13" t="str">
        <f t="shared" si="265"/>
        <v>Bangalore</v>
      </c>
      <c r="W1473" s="13" t="str">
        <f t="shared" si="266"/>
        <v>CLS</v>
      </c>
      <c r="X1473" s="13">
        <f t="shared" si="267"/>
        <v>16</v>
      </c>
      <c r="Y1473" s="13" t="str">
        <f>IFERROR(VLOOKUP(C1473,ReceivingTeam[],2,FALSE),"HelpDesk")</f>
        <v>HelpDesk</v>
      </c>
      <c r="Z1473" s="67">
        <f t="shared" si="268"/>
        <v>44891.494826388902</v>
      </c>
      <c r="AA1473" s="68">
        <f t="shared" si="269"/>
        <v>44890</v>
      </c>
      <c r="AB1473" s="69" t="b">
        <f t="shared" si="270"/>
        <v>1</v>
      </c>
      <c r="AC1473" s="70">
        <f t="shared" si="271"/>
        <v>0.5</v>
      </c>
      <c r="AD1473" s="67">
        <f t="shared" si="272"/>
        <v>44891.494826388902</v>
      </c>
      <c r="AE1473" s="67">
        <f>VLOOKUP(V1473,'Branch Wise Work Timelines'!C:G,3,FALSE)+AA1473</f>
        <v>44890.416666666664</v>
      </c>
      <c r="AF1473" s="67">
        <f>IF(V1473="Bangalore",VLOOKUP(V1473,'Branch Wise Work Timelines'!C:G,4,FALSE)+AA1473+1,IF(V1473="Mumbai",VLOOKUP(V1473,'Branch Wise Work Timelines'!C:G,4,FALSE)+AA1473+1,VLOOKUP(V1473,'Branch Wise Work Timelines'!C:G,4,FALSE)+AA1473))</f>
        <v>44891.104166666664</v>
      </c>
      <c r="AG1473" s="67">
        <f>WORKDAY.INTL(AA1473,1,11)+VLOOKUP(V1473,'Branch Wise Work Timelines'!C:G,3,FALSE)</f>
        <v>44891.416666666664</v>
      </c>
      <c r="AH1473" s="69" t="str">
        <f t="shared" ca="1" si="273"/>
        <v>Out of TAT</v>
      </c>
      <c r="AI1473" s="69">
        <f t="shared" ca="1" si="274"/>
        <v>20474</v>
      </c>
      <c r="AJ1473" s="69" t="str">
        <f ca="1">IF(AI1473&lt;0,"0-12",IFERROR(VLOOKUP(AI1473,Breakup[],2,FALSE),"&gt;24"))</f>
        <v>&gt;24</v>
      </c>
      <c r="AK1473" s="69" t="str">
        <f>VLOOKUP(V1473,Master!B:D,3,FALSE)</f>
        <v>South</v>
      </c>
      <c r="AL1473" s="69" t="str">
        <f t="shared" si="275"/>
        <v>Bangalore-CLS</v>
      </c>
    </row>
    <row r="1474" spans="1:38">
      <c r="A1474" s="13" t="s">
        <v>3252</v>
      </c>
      <c r="B1474" s="54">
        <v>44701.482861805598</v>
      </c>
      <c r="C1474" s="13" t="s">
        <v>268</v>
      </c>
      <c r="D1474" s="13">
        <v>1256</v>
      </c>
      <c r="E1474" s="13" t="s">
        <v>3253</v>
      </c>
      <c r="F1474" s="13" t="s">
        <v>15</v>
      </c>
      <c r="G1474" s="14">
        <v>1653031432017</v>
      </c>
      <c r="H1474" s="55">
        <v>0.53107638888888897</v>
      </c>
      <c r="I1474" s="33">
        <v>44890.531076388899</v>
      </c>
      <c r="J1474" s="58">
        <v>44890</v>
      </c>
      <c r="K1474" s="13" t="s">
        <v>213</v>
      </c>
      <c r="L1474" s="13" t="s">
        <v>30</v>
      </c>
      <c r="M1474" s="13" t="s">
        <v>75</v>
      </c>
      <c r="N1474" s="13" t="s">
        <v>206</v>
      </c>
      <c r="O1474" s="33" t="s">
        <v>38</v>
      </c>
      <c r="P1474" s="58" t="s">
        <v>38</v>
      </c>
      <c r="Q1474" s="33" t="s">
        <v>207</v>
      </c>
      <c r="R1474" s="14" t="s">
        <v>38</v>
      </c>
      <c r="S1474" s="13" t="s">
        <v>216</v>
      </c>
      <c r="T1474" s="13" t="s">
        <v>217</v>
      </c>
      <c r="U1474" s="33">
        <f t="shared" ref="U1474:U1537" ca="1" si="276">NOW()</f>
        <v>45744.56914039352</v>
      </c>
      <c r="V1474" s="13" t="str">
        <f t="shared" ref="V1474:V1537" si="277">VLOOKUP(L1474,Location,2,0)</f>
        <v>Bangalore</v>
      </c>
      <c r="W1474" s="13" t="str">
        <f t="shared" ref="W1474:W1537" si="278">VLOOKUP(F1474,FCT,2,FALSE)</f>
        <v>CLS</v>
      </c>
      <c r="X1474" s="13">
        <f t="shared" ref="X1474:X1537" si="279">HOUR(I1474)</f>
        <v>12</v>
      </c>
      <c r="Y1474" s="13" t="str">
        <f>IFERROR(VLOOKUP(C1474,ReceivingTeam[],2,FALSE),"HelpDesk")</f>
        <v>HelpDesk</v>
      </c>
      <c r="Z1474" s="67">
        <f t="shared" ref="Z1474:Z1537" si="280">IF(AB1474=FALSE,AE1474+AC1474,IF(I1474&gt;AE1474,IF(((I1474+AC1474)&gt;AF1474),(AC1474-(AF1474-I1474)+AG1474),I1474+AC1474),IF(((AE1474+AC1474)&gt;AF1474),(AC1474-(AF1474-AE1474)+AG1474),AE1474+AC1474)))</f>
        <v>44891.031076388899</v>
      </c>
      <c r="AA1474" s="68">
        <f t="shared" ref="AA1474:AA1537" si="281">INT(J1474)</f>
        <v>44890</v>
      </c>
      <c r="AB1474" s="69" t="b">
        <f t="shared" ref="AB1474:AB1537" si="282">WORKDAY.INTL(AA1474-1,1,11)=AA1474</f>
        <v>1</v>
      </c>
      <c r="AC1474" s="70">
        <f t="shared" ref="AC1474:AC1537" si="283">IF(T1474="High",12/24,72/24)</f>
        <v>0.5</v>
      </c>
      <c r="AD1474" s="67">
        <f t="shared" ref="AD1474:AD1537" si="284">IF(AB1474=FALSE,AE1474+AC1474,IF(I1474&gt;AE1474,IF(((I1474+AC1474)&gt;AF1474),(AC1474-(AF1474-I1474)+AG1474),I1474+AC1474),IF(((AE1474+AC1474)&gt;AF1474),(AC1474-(AF1474-AE1474)+AG1474),AE1474+AC1474)))</f>
        <v>44891.031076388899</v>
      </c>
      <c r="AE1474" s="67">
        <f>VLOOKUP(V1474,'Branch Wise Work Timelines'!C:G,3,FALSE)+AA1474</f>
        <v>44890.416666666664</v>
      </c>
      <c r="AF1474" s="67">
        <f>IF(V1474="Bangalore",VLOOKUP(V1474,'Branch Wise Work Timelines'!C:G,4,FALSE)+AA1474+1,IF(V1474="Mumbai",VLOOKUP(V1474,'Branch Wise Work Timelines'!C:G,4,FALSE)+AA1474+1,VLOOKUP(V1474,'Branch Wise Work Timelines'!C:G,4,FALSE)+AA1474))</f>
        <v>44891.104166666664</v>
      </c>
      <c r="AG1474" s="67">
        <f>WORKDAY.INTL(AA1474,1,11)+VLOOKUP(V1474,'Branch Wise Work Timelines'!C:G,3,FALSE)</f>
        <v>44891.416666666664</v>
      </c>
      <c r="AH1474" s="69" t="str">
        <f t="shared" ref="AH1474:AH1537" ca="1" si="285">IF(Q1474&lt;&gt;"Success",IF(U1474&gt;Z1474,"Out of TAT","In TAT"),IF(O1474&gt;AD1474,"Not Met","Met"))</f>
        <v>Out of TAT</v>
      </c>
      <c r="AI1474" s="69">
        <f t="shared" ref="AI1474:AI1537" ca="1" si="286">ROUNDUP((U1474-AD1474)*24,0)</f>
        <v>20485</v>
      </c>
      <c r="AJ1474" s="69" t="str">
        <f ca="1">IF(AI1474&lt;0,"0-12",IFERROR(VLOOKUP(AI1474,Breakup[],2,FALSE),"&gt;24"))</f>
        <v>&gt;24</v>
      </c>
      <c r="AK1474" s="69" t="str">
        <f>VLOOKUP(V1474,Master!B:D,3,FALSE)</f>
        <v>South</v>
      </c>
      <c r="AL1474" s="69" t="str">
        <f t="shared" ref="AL1474:AL1537" si="287">IF(V1474="Bangalore",IF(W1474="CLS",V1474&amp;"-"&amp;"CLS",V1474),(V1474))</f>
        <v>Bangalore-CLS</v>
      </c>
    </row>
    <row r="1475" spans="1:38">
      <c r="A1475" s="13" t="s">
        <v>3254</v>
      </c>
      <c r="B1475" s="54">
        <v>44701.5829739236</v>
      </c>
      <c r="C1475" s="13" t="s">
        <v>114</v>
      </c>
      <c r="D1475" s="13">
        <v>766</v>
      </c>
      <c r="E1475" s="13" t="s">
        <v>3255</v>
      </c>
      <c r="F1475" s="13" t="s">
        <v>33</v>
      </c>
      <c r="G1475" s="14">
        <v>1653036381719</v>
      </c>
      <c r="H1475" s="55">
        <v>0.36804398148148099</v>
      </c>
      <c r="I1475" s="33">
        <v>44883.3680439815</v>
      </c>
      <c r="J1475" s="58">
        <v>44883</v>
      </c>
      <c r="K1475" s="13" t="s">
        <v>263</v>
      </c>
      <c r="L1475" s="13" t="s">
        <v>69</v>
      </c>
      <c r="M1475" s="13" t="s">
        <v>101</v>
      </c>
      <c r="N1475" s="13" t="s">
        <v>206</v>
      </c>
      <c r="O1475" s="33" t="s">
        <v>38</v>
      </c>
      <c r="P1475" s="58" t="s">
        <v>38</v>
      </c>
      <c r="Q1475" s="33" t="s">
        <v>207</v>
      </c>
      <c r="R1475" s="14" t="s">
        <v>38</v>
      </c>
      <c r="S1475" s="13" t="s">
        <v>208</v>
      </c>
      <c r="T1475" s="13" t="s">
        <v>209</v>
      </c>
      <c r="U1475" s="33">
        <f t="shared" ca="1" si="276"/>
        <v>45744.56914039352</v>
      </c>
      <c r="V1475" s="13" t="str">
        <f t="shared" si="277"/>
        <v>Mumbai</v>
      </c>
      <c r="W1475" s="13" t="str">
        <f t="shared" si="278"/>
        <v>RI</v>
      </c>
      <c r="X1475" s="13">
        <f t="shared" si="279"/>
        <v>8</v>
      </c>
      <c r="Y1475" s="13" t="str">
        <f>IFERROR(VLOOKUP(C1475,ReceivingTeam[],2,FALSE),"HelpDesk")</f>
        <v>Branch office</v>
      </c>
      <c r="Z1475" s="67">
        <f t="shared" si="280"/>
        <v>44883.916666666664</v>
      </c>
      <c r="AA1475" s="68">
        <f t="shared" si="281"/>
        <v>44883</v>
      </c>
      <c r="AB1475" s="69" t="b">
        <f t="shared" si="282"/>
        <v>1</v>
      </c>
      <c r="AC1475" s="70">
        <f t="shared" si="283"/>
        <v>0.5</v>
      </c>
      <c r="AD1475" s="67">
        <f t="shared" si="284"/>
        <v>44883.916666666664</v>
      </c>
      <c r="AE1475" s="67">
        <f>VLOOKUP(V1475,'Branch Wise Work Timelines'!C:G,3,FALSE)+AA1475</f>
        <v>44883.416666666664</v>
      </c>
      <c r="AF1475" s="67">
        <f>IF(V1475="Bangalore",VLOOKUP(V1475,'Branch Wise Work Timelines'!C:G,4,FALSE)+AA1475+1,IF(V1475="Mumbai",VLOOKUP(V1475,'Branch Wise Work Timelines'!C:G,4,FALSE)+AA1475+1,VLOOKUP(V1475,'Branch Wise Work Timelines'!C:G,4,FALSE)+AA1475))</f>
        <v>44884.25</v>
      </c>
      <c r="AG1475" s="67">
        <f>WORKDAY.INTL(AA1475,1,11)+VLOOKUP(V1475,'Branch Wise Work Timelines'!C:G,3,FALSE)</f>
        <v>44884.416666666664</v>
      </c>
      <c r="AH1475" s="69" t="str">
        <f t="shared" ca="1" si="285"/>
        <v>Out of TAT</v>
      </c>
      <c r="AI1475" s="69">
        <f t="shared" ca="1" si="286"/>
        <v>20656</v>
      </c>
      <c r="AJ1475" s="69" t="str">
        <f ca="1">IF(AI1475&lt;0,"0-12",IFERROR(VLOOKUP(AI1475,Breakup[],2,FALSE),"&gt;24"))</f>
        <v>&gt;24</v>
      </c>
      <c r="AK1475" s="69" t="str">
        <f>VLOOKUP(V1475,Master!B:D,3,FALSE)</f>
        <v>East</v>
      </c>
      <c r="AL1475" s="69" t="str">
        <f t="shared" si="287"/>
        <v>Mumbai</v>
      </c>
    </row>
    <row r="1476" spans="1:38">
      <c r="A1476" s="13" t="s">
        <v>3256</v>
      </c>
      <c r="B1476" s="54">
        <v>44701.504912037002</v>
      </c>
      <c r="C1476" s="13" t="s">
        <v>89</v>
      </c>
      <c r="D1476" s="13">
        <v>1804</v>
      </c>
      <c r="E1476" s="13" t="s">
        <v>3257</v>
      </c>
      <c r="F1476" s="13" t="s">
        <v>15</v>
      </c>
      <c r="G1476" s="14">
        <v>1653031432017</v>
      </c>
      <c r="H1476" s="55">
        <v>0.12527777777777799</v>
      </c>
      <c r="I1476" s="33">
        <v>44885.125277777799</v>
      </c>
      <c r="J1476" s="58">
        <v>44885</v>
      </c>
      <c r="K1476" s="13" t="s">
        <v>213</v>
      </c>
      <c r="L1476" s="13" t="s">
        <v>30</v>
      </c>
      <c r="M1476" s="13" t="s">
        <v>75</v>
      </c>
      <c r="N1476" s="13" t="s">
        <v>206</v>
      </c>
      <c r="O1476" s="33" t="s">
        <v>38</v>
      </c>
      <c r="P1476" s="58" t="s">
        <v>38</v>
      </c>
      <c r="Q1476" s="33" t="s">
        <v>207</v>
      </c>
      <c r="R1476" s="14" t="s">
        <v>38</v>
      </c>
      <c r="S1476" s="13" t="s">
        <v>216</v>
      </c>
      <c r="T1476" s="13" t="s">
        <v>217</v>
      </c>
      <c r="U1476" s="33">
        <f t="shared" ca="1" si="276"/>
        <v>45744.56914039352</v>
      </c>
      <c r="V1476" s="13" t="str">
        <f t="shared" si="277"/>
        <v>Bangalore</v>
      </c>
      <c r="W1476" s="13" t="str">
        <f t="shared" si="278"/>
        <v>CLS</v>
      </c>
      <c r="X1476" s="13">
        <f t="shared" si="279"/>
        <v>3</v>
      </c>
      <c r="Y1476" s="13" t="str">
        <f>IFERROR(VLOOKUP(C1476,ReceivingTeam[],2,FALSE),"HelpDesk")</f>
        <v>Branch office</v>
      </c>
      <c r="Z1476" s="67">
        <f t="shared" si="280"/>
        <v>44885.916666666664</v>
      </c>
      <c r="AA1476" s="68">
        <f t="shared" si="281"/>
        <v>44885</v>
      </c>
      <c r="AB1476" s="69" t="b">
        <f t="shared" si="282"/>
        <v>0</v>
      </c>
      <c r="AC1476" s="70">
        <f t="shared" si="283"/>
        <v>0.5</v>
      </c>
      <c r="AD1476" s="67">
        <f t="shared" si="284"/>
        <v>44885.916666666664</v>
      </c>
      <c r="AE1476" s="67">
        <f>VLOOKUP(V1476,'Branch Wise Work Timelines'!C:G,3,FALSE)+AA1476</f>
        <v>44885.416666666664</v>
      </c>
      <c r="AF1476" s="67">
        <f>IF(V1476="Bangalore",VLOOKUP(V1476,'Branch Wise Work Timelines'!C:G,4,FALSE)+AA1476+1,IF(V1476="Mumbai",VLOOKUP(V1476,'Branch Wise Work Timelines'!C:G,4,FALSE)+AA1476+1,VLOOKUP(V1476,'Branch Wise Work Timelines'!C:G,4,FALSE)+AA1476))</f>
        <v>44886.104166666664</v>
      </c>
      <c r="AG1476" s="67">
        <f>WORKDAY.INTL(AA1476,1,11)+VLOOKUP(V1476,'Branch Wise Work Timelines'!C:G,3,FALSE)</f>
        <v>44886.416666666664</v>
      </c>
      <c r="AH1476" s="69" t="str">
        <f t="shared" ca="1" si="285"/>
        <v>Out of TAT</v>
      </c>
      <c r="AI1476" s="69">
        <f t="shared" ca="1" si="286"/>
        <v>20608</v>
      </c>
      <c r="AJ1476" s="69" t="str">
        <f ca="1">IF(AI1476&lt;0,"0-12",IFERROR(VLOOKUP(AI1476,Breakup[],2,FALSE),"&gt;24"))</f>
        <v>&gt;24</v>
      </c>
      <c r="AK1476" s="69" t="str">
        <f>VLOOKUP(V1476,Master!B:D,3,FALSE)</f>
        <v>South</v>
      </c>
      <c r="AL1476" s="69" t="str">
        <f t="shared" si="287"/>
        <v>Bangalore-CLS</v>
      </c>
    </row>
    <row r="1477" spans="1:38">
      <c r="A1477" s="13" t="s">
        <v>3258</v>
      </c>
      <c r="B1477" s="54">
        <v>44701.630197338003</v>
      </c>
      <c r="C1477" s="13" t="s">
        <v>235</v>
      </c>
      <c r="D1477" s="13">
        <v>452</v>
      </c>
      <c r="E1477" s="13" t="s">
        <v>3259</v>
      </c>
      <c r="F1477" s="13" t="s">
        <v>15</v>
      </c>
      <c r="G1477" s="14">
        <v>1653042748167</v>
      </c>
      <c r="H1477" s="55">
        <v>0.64526620370370402</v>
      </c>
      <c r="I1477" s="33">
        <v>44887.645266203697</v>
      </c>
      <c r="J1477" s="58">
        <v>44887</v>
      </c>
      <c r="K1477" s="13" t="s">
        <v>213</v>
      </c>
      <c r="L1477" s="13" t="s">
        <v>30</v>
      </c>
      <c r="M1477" s="13" t="s">
        <v>214</v>
      </c>
      <c r="N1477" s="13" t="s">
        <v>206</v>
      </c>
      <c r="O1477" s="33" t="s">
        <v>38</v>
      </c>
      <c r="P1477" s="58" t="s">
        <v>38</v>
      </c>
      <c r="Q1477" s="33" t="s">
        <v>207</v>
      </c>
      <c r="R1477" s="14" t="s">
        <v>38</v>
      </c>
      <c r="S1477" s="13" t="s">
        <v>216</v>
      </c>
      <c r="T1477" s="13" t="s">
        <v>217</v>
      </c>
      <c r="U1477" s="33">
        <f t="shared" ca="1" si="276"/>
        <v>45744.56914039352</v>
      </c>
      <c r="V1477" s="13" t="str">
        <f t="shared" si="277"/>
        <v>Bangalore</v>
      </c>
      <c r="W1477" s="13" t="str">
        <f t="shared" si="278"/>
        <v>CLS</v>
      </c>
      <c r="X1477" s="13">
        <f t="shared" si="279"/>
        <v>15</v>
      </c>
      <c r="Y1477" s="13" t="str">
        <f>IFERROR(VLOOKUP(C1477,ReceivingTeam[],2,FALSE),"HelpDesk")</f>
        <v>HelpDesk</v>
      </c>
      <c r="Z1477" s="67">
        <f t="shared" si="280"/>
        <v>44888.457766203697</v>
      </c>
      <c r="AA1477" s="68">
        <f t="shared" si="281"/>
        <v>44887</v>
      </c>
      <c r="AB1477" s="69" t="b">
        <f t="shared" si="282"/>
        <v>1</v>
      </c>
      <c r="AC1477" s="70">
        <f t="shared" si="283"/>
        <v>0.5</v>
      </c>
      <c r="AD1477" s="67">
        <f t="shared" si="284"/>
        <v>44888.457766203697</v>
      </c>
      <c r="AE1477" s="67">
        <f>VLOOKUP(V1477,'Branch Wise Work Timelines'!C:G,3,FALSE)+AA1477</f>
        <v>44887.416666666664</v>
      </c>
      <c r="AF1477" s="67">
        <f>IF(V1477="Bangalore",VLOOKUP(V1477,'Branch Wise Work Timelines'!C:G,4,FALSE)+AA1477+1,IF(V1477="Mumbai",VLOOKUP(V1477,'Branch Wise Work Timelines'!C:G,4,FALSE)+AA1477+1,VLOOKUP(V1477,'Branch Wise Work Timelines'!C:G,4,FALSE)+AA1477))</f>
        <v>44888.104166666664</v>
      </c>
      <c r="AG1477" s="67">
        <f>WORKDAY.INTL(AA1477,1,11)+VLOOKUP(V1477,'Branch Wise Work Timelines'!C:G,3,FALSE)</f>
        <v>44888.416666666664</v>
      </c>
      <c r="AH1477" s="69" t="str">
        <f t="shared" ca="1" si="285"/>
        <v>Out of TAT</v>
      </c>
      <c r="AI1477" s="69">
        <f t="shared" ca="1" si="286"/>
        <v>20547</v>
      </c>
      <c r="AJ1477" s="69" t="str">
        <f ca="1">IF(AI1477&lt;0,"0-12",IFERROR(VLOOKUP(AI1477,Breakup[],2,FALSE),"&gt;24"))</f>
        <v>&gt;24</v>
      </c>
      <c r="AK1477" s="69" t="str">
        <f>VLOOKUP(V1477,Master!B:D,3,FALSE)</f>
        <v>South</v>
      </c>
      <c r="AL1477" s="69" t="str">
        <f t="shared" si="287"/>
        <v>Bangalore-CLS</v>
      </c>
    </row>
    <row r="1478" spans="1:38">
      <c r="A1478" s="13" t="s">
        <v>3260</v>
      </c>
      <c r="B1478" s="54">
        <v>44701.629033912002</v>
      </c>
      <c r="C1478" s="13" t="s">
        <v>235</v>
      </c>
      <c r="D1478" s="13">
        <v>500</v>
      </c>
      <c r="E1478" s="13" t="s">
        <v>3261</v>
      </c>
      <c r="F1478" s="13" t="s">
        <v>15</v>
      </c>
      <c r="G1478" s="14">
        <v>1653042748167</v>
      </c>
      <c r="H1478" s="55">
        <v>0.29600694444444398</v>
      </c>
      <c r="I1478" s="33">
        <v>44891.296006944402</v>
      </c>
      <c r="J1478" s="58">
        <v>44891</v>
      </c>
      <c r="K1478" s="13" t="s">
        <v>213</v>
      </c>
      <c r="L1478" s="13" t="s">
        <v>30</v>
      </c>
      <c r="M1478" s="13" t="s">
        <v>214</v>
      </c>
      <c r="N1478" s="13" t="s">
        <v>206</v>
      </c>
      <c r="O1478" s="33">
        <v>44891.515775462998</v>
      </c>
      <c r="P1478" s="58">
        <v>44891</v>
      </c>
      <c r="Q1478" s="33" t="s">
        <v>237</v>
      </c>
      <c r="R1478" s="14">
        <v>349</v>
      </c>
      <c r="S1478" s="13" t="s">
        <v>216</v>
      </c>
      <c r="T1478" s="13" t="s">
        <v>217</v>
      </c>
      <c r="U1478" s="33">
        <f t="shared" ca="1" si="276"/>
        <v>45744.56914039352</v>
      </c>
      <c r="V1478" s="13" t="str">
        <f t="shared" si="277"/>
        <v>Bangalore</v>
      </c>
      <c r="W1478" s="13" t="str">
        <f t="shared" si="278"/>
        <v>CLS</v>
      </c>
      <c r="X1478" s="13">
        <f t="shared" si="279"/>
        <v>7</v>
      </c>
      <c r="Y1478" s="13" t="str">
        <f>IFERROR(VLOOKUP(C1478,ReceivingTeam[],2,FALSE),"HelpDesk")</f>
        <v>HelpDesk</v>
      </c>
      <c r="Z1478" s="67">
        <f t="shared" si="280"/>
        <v>44891.916666666664</v>
      </c>
      <c r="AA1478" s="68">
        <f t="shared" si="281"/>
        <v>44891</v>
      </c>
      <c r="AB1478" s="69" t="b">
        <f t="shared" si="282"/>
        <v>1</v>
      </c>
      <c r="AC1478" s="70">
        <f t="shared" si="283"/>
        <v>0.5</v>
      </c>
      <c r="AD1478" s="67">
        <f t="shared" si="284"/>
        <v>44891.916666666664</v>
      </c>
      <c r="AE1478" s="67">
        <f>VLOOKUP(V1478,'Branch Wise Work Timelines'!C:G,3,FALSE)+AA1478</f>
        <v>44891.416666666664</v>
      </c>
      <c r="AF1478" s="67">
        <f>IF(V1478="Bangalore",VLOOKUP(V1478,'Branch Wise Work Timelines'!C:G,4,FALSE)+AA1478+1,IF(V1478="Mumbai",VLOOKUP(V1478,'Branch Wise Work Timelines'!C:G,4,FALSE)+AA1478+1,VLOOKUP(V1478,'Branch Wise Work Timelines'!C:G,4,FALSE)+AA1478))</f>
        <v>44892.104166666664</v>
      </c>
      <c r="AG1478" s="67">
        <f>WORKDAY.INTL(AA1478,1,11)+VLOOKUP(V1478,'Branch Wise Work Timelines'!C:G,3,FALSE)</f>
        <v>44893.416666666664</v>
      </c>
      <c r="AH1478" s="69" t="str">
        <f t="shared" si="285"/>
        <v>Met</v>
      </c>
      <c r="AI1478" s="69">
        <f t="shared" ca="1" si="286"/>
        <v>20464</v>
      </c>
      <c r="AJ1478" s="69" t="str">
        <f ca="1">IF(AI1478&lt;0,"0-12",IFERROR(VLOOKUP(AI1478,Breakup[],2,FALSE),"&gt;24"))</f>
        <v>&gt;24</v>
      </c>
      <c r="AK1478" s="69" t="str">
        <f>VLOOKUP(V1478,Master!B:D,3,FALSE)</f>
        <v>South</v>
      </c>
      <c r="AL1478" s="69" t="str">
        <f t="shared" si="287"/>
        <v>Bangalore-CLS</v>
      </c>
    </row>
    <row r="1479" spans="1:38">
      <c r="A1479" s="13" t="s">
        <v>3262</v>
      </c>
      <c r="B1479" s="54">
        <v>44701.4857283565</v>
      </c>
      <c r="C1479" s="13" t="s">
        <v>344</v>
      </c>
      <c r="D1479" s="13">
        <v>1518</v>
      </c>
      <c r="E1479" s="13" t="s">
        <v>3263</v>
      </c>
      <c r="F1479" s="13" t="s">
        <v>33</v>
      </c>
      <c r="G1479" s="14">
        <v>1653028157440</v>
      </c>
      <c r="H1479" s="55">
        <v>0.49755787037037003</v>
      </c>
      <c r="I1479" s="33">
        <v>44884.497557870403</v>
      </c>
      <c r="J1479" s="58">
        <v>44884</v>
      </c>
      <c r="K1479" s="13" t="s">
        <v>263</v>
      </c>
      <c r="L1479" s="13" t="s">
        <v>69</v>
      </c>
      <c r="M1479" s="13" t="s">
        <v>101</v>
      </c>
      <c r="N1479" s="13" t="s">
        <v>206</v>
      </c>
      <c r="O1479" s="33" t="s">
        <v>38</v>
      </c>
      <c r="P1479" s="58" t="s">
        <v>38</v>
      </c>
      <c r="Q1479" s="33" t="s">
        <v>207</v>
      </c>
      <c r="R1479" s="14" t="s">
        <v>38</v>
      </c>
      <c r="S1479" s="13" t="s">
        <v>208</v>
      </c>
      <c r="T1479" s="13" t="s">
        <v>209</v>
      </c>
      <c r="U1479" s="33">
        <f t="shared" ca="1" si="276"/>
        <v>45744.56914039352</v>
      </c>
      <c r="V1479" s="13" t="str">
        <f t="shared" si="277"/>
        <v>Mumbai</v>
      </c>
      <c r="W1479" s="13" t="str">
        <f t="shared" si="278"/>
        <v>RI</v>
      </c>
      <c r="X1479" s="13">
        <f t="shared" si="279"/>
        <v>11</v>
      </c>
      <c r="Y1479" s="13" t="str">
        <f>IFERROR(VLOOKUP(C1479,ReceivingTeam[],2,FALSE),"HelpDesk")</f>
        <v>HelpDesk</v>
      </c>
      <c r="Z1479" s="67">
        <f t="shared" si="280"/>
        <v>44884.997557870403</v>
      </c>
      <c r="AA1479" s="68">
        <f t="shared" si="281"/>
        <v>44884</v>
      </c>
      <c r="AB1479" s="69" t="b">
        <f t="shared" si="282"/>
        <v>1</v>
      </c>
      <c r="AC1479" s="70">
        <f t="shared" si="283"/>
        <v>0.5</v>
      </c>
      <c r="AD1479" s="67">
        <f t="shared" si="284"/>
        <v>44884.997557870403</v>
      </c>
      <c r="AE1479" s="67">
        <f>VLOOKUP(V1479,'Branch Wise Work Timelines'!C:G,3,FALSE)+AA1479</f>
        <v>44884.416666666664</v>
      </c>
      <c r="AF1479" s="67">
        <f>IF(V1479="Bangalore",VLOOKUP(V1479,'Branch Wise Work Timelines'!C:G,4,FALSE)+AA1479+1,IF(V1479="Mumbai",VLOOKUP(V1479,'Branch Wise Work Timelines'!C:G,4,FALSE)+AA1479+1,VLOOKUP(V1479,'Branch Wise Work Timelines'!C:G,4,FALSE)+AA1479))</f>
        <v>44885.25</v>
      </c>
      <c r="AG1479" s="67">
        <f>WORKDAY.INTL(AA1479,1,11)+VLOOKUP(V1479,'Branch Wise Work Timelines'!C:G,3,FALSE)</f>
        <v>44886.416666666664</v>
      </c>
      <c r="AH1479" s="69" t="str">
        <f t="shared" ca="1" si="285"/>
        <v>Out of TAT</v>
      </c>
      <c r="AI1479" s="69">
        <f t="shared" ca="1" si="286"/>
        <v>20630</v>
      </c>
      <c r="AJ1479" s="69" t="str">
        <f ca="1">IF(AI1479&lt;0,"0-12",IFERROR(VLOOKUP(AI1479,Breakup[],2,FALSE),"&gt;24"))</f>
        <v>&gt;24</v>
      </c>
      <c r="AK1479" s="69" t="str">
        <f>VLOOKUP(V1479,Master!B:D,3,FALSE)</f>
        <v>East</v>
      </c>
      <c r="AL1479" s="69" t="str">
        <f t="shared" si="287"/>
        <v>Mumbai</v>
      </c>
    </row>
    <row r="1480" spans="1:38">
      <c r="A1480" s="13" t="s">
        <v>3264</v>
      </c>
      <c r="B1480" s="54">
        <v>44701.539855208299</v>
      </c>
      <c r="C1480" s="13" t="s">
        <v>1232</v>
      </c>
      <c r="D1480" s="13">
        <v>189</v>
      </c>
      <c r="E1480" s="13" t="s">
        <v>3265</v>
      </c>
      <c r="F1480" s="13" t="s">
        <v>33</v>
      </c>
      <c r="G1480" s="14">
        <v>1653032962527</v>
      </c>
      <c r="H1480" s="55">
        <v>0.56093749999999998</v>
      </c>
      <c r="I1480" s="33">
        <v>44883.560937499999</v>
      </c>
      <c r="J1480" s="58">
        <v>44883</v>
      </c>
      <c r="K1480" s="13" t="s">
        <v>213</v>
      </c>
      <c r="L1480" s="13" t="s">
        <v>30</v>
      </c>
      <c r="M1480" s="13" t="s">
        <v>282</v>
      </c>
      <c r="N1480" s="13" t="s">
        <v>206</v>
      </c>
      <c r="O1480" s="33" t="s">
        <v>38</v>
      </c>
      <c r="P1480" s="58" t="s">
        <v>38</v>
      </c>
      <c r="Q1480" s="33" t="s">
        <v>207</v>
      </c>
      <c r="R1480" s="14" t="s">
        <v>38</v>
      </c>
      <c r="S1480" s="13" t="s">
        <v>216</v>
      </c>
      <c r="T1480" s="13" t="s">
        <v>278</v>
      </c>
      <c r="U1480" s="33">
        <f t="shared" ca="1" si="276"/>
        <v>45744.56914039352</v>
      </c>
      <c r="V1480" s="13" t="str">
        <f t="shared" si="277"/>
        <v>Bangalore</v>
      </c>
      <c r="W1480" s="13" t="str">
        <f t="shared" si="278"/>
        <v>RI</v>
      </c>
      <c r="X1480" s="13">
        <f t="shared" si="279"/>
        <v>13</v>
      </c>
      <c r="Y1480" s="13" t="str">
        <f>IFERROR(VLOOKUP(C1480,ReceivingTeam[],2,FALSE),"HelpDesk")</f>
        <v>HelpDesk</v>
      </c>
      <c r="Z1480" s="67">
        <f t="shared" si="280"/>
        <v>44886.873437499999</v>
      </c>
      <c r="AA1480" s="68">
        <f t="shared" si="281"/>
        <v>44883</v>
      </c>
      <c r="AB1480" s="69" t="b">
        <f t="shared" si="282"/>
        <v>1</v>
      </c>
      <c r="AC1480" s="70">
        <f t="shared" si="283"/>
        <v>3</v>
      </c>
      <c r="AD1480" s="67">
        <f t="shared" si="284"/>
        <v>44886.873437499999</v>
      </c>
      <c r="AE1480" s="67">
        <f>VLOOKUP(V1480,'Branch Wise Work Timelines'!C:G,3,FALSE)+AA1480</f>
        <v>44883.416666666664</v>
      </c>
      <c r="AF1480" s="67">
        <f>IF(V1480="Bangalore",VLOOKUP(V1480,'Branch Wise Work Timelines'!C:G,4,FALSE)+AA1480+1,IF(V1480="Mumbai",VLOOKUP(V1480,'Branch Wise Work Timelines'!C:G,4,FALSE)+AA1480+1,VLOOKUP(V1480,'Branch Wise Work Timelines'!C:G,4,FALSE)+AA1480))</f>
        <v>44884.104166666664</v>
      </c>
      <c r="AG1480" s="67">
        <f>WORKDAY.INTL(AA1480,1,11)+VLOOKUP(V1480,'Branch Wise Work Timelines'!C:G,3,FALSE)</f>
        <v>44884.416666666664</v>
      </c>
      <c r="AH1480" s="69" t="str">
        <f t="shared" ca="1" si="285"/>
        <v>Out of TAT</v>
      </c>
      <c r="AI1480" s="69">
        <f t="shared" ca="1" si="286"/>
        <v>20585</v>
      </c>
      <c r="AJ1480" s="69" t="str">
        <f ca="1">IF(AI1480&lt;0,"0-12",IFERROR(VLOOKUP(AI1480,Breakup[],2,FALSE),"&gt;24"))</f>
        <v>&gt;24</v>
      </c>
      <c r="AK1480" s="69" t="str">
        <f>VLOOKUP(V1480,Master!B:D,3,FALSE)</f>
        <v>South</v>
      </c>
      <c r="AL1480" s="69" t="str">
        <f t="shared" si="287"/>
        <v>Bangalore</v>
      </c>
    </row>
    <row r="1481" spans="1:38">
      <c r="A1481" s="13" t="s">
        <v>3266</v>
      </c>
      <c r="B1481" s="54">
        <v>44700.649476307903</v>
      </c>
      <c r="C1481" s="13" t="s">
        <v>950</v>
      </c>
      <c r="D1481" s="13">
        <v>1704</v>
      </c>
      <c r="E1481" s="13" t="s">
        <v>3267</v>
      </c>
      <c r="F1481" s="13" t="s">
        <v>33</v>
      </c>
      <c r="G1481" s="14">
        <v>1653044665373</v>
      </c>
      <c r="H1481" s="55">
        <v>0.13575231481481501</v>
      </c>
      <c r="I1481" s="33">
        <v>44884.135752314804</v>
      </c>
      <c r="J1481" s="58">
        <v>44884</v>
      </c>
      <c r="K1481" s="13" t="s">
        <v>437</v>
      </c>
      <c r="L1481" s="13" t="s">
        <v>12</v>
      </c>
      <c r="M1481" s="13" t="s">
        <v>435</v>
      </c>
      <c r="N1481" s="13" t="s">
        <v>206</v>
      </c>
      <c r="O1481" s="33" t="s">
        <v>38</v>
      </c>
      <c r="P1481" s="58" t="s">
        <v>38</v>
      </c>
      <c r="Q1481" s="33" t="s">
        <v>207</v>
      </c>
      <c r="R1481" s="14" t="s">
        <v>38</v>
      </c>
      <c r="S1481" s="13" t="s">
        <v>208</v>
      </c>
      <c r="T1481" s="13" t="s">
        <v>209</v>
      </c>
      <c r="U1481" s="33">
        <f t="shared" ca="1" si="276"/>
        <v>45744.56914039352</v>
      </c>
      <c r="V1481" s="13" t="str">
        <f t="shared" si="277"/>
        <v>Ahmedabad</v>
      </c>
      <c r="W1481" s="13" t="str">
        <f t="shared" si="278"/>
        <v>RI</v>
      </c>
      <c r="X1481" s="13">
        <f t="shared" si="279"/>
        <v>3</v>
      </c>
      <c r="Y1481" s="13" t="str">
        <f>IFERROR(VLOOKUP(C1481,ReceivingTeam[],2,FALSE),"HelpDesk")</f>
        <v>HelpDesk</v>
      </c>
      <c r="Z1481" s="67">
        <f t="shared" si="280"/>
        <v>44886.562499999993</v>
      </c>
      <c r="AA1481" s="68">
        <f t="shared" si="281"/>
        <v>44884</v>
      </c>
      <c r="AB1481" s="69" t="b">
        <f t="shared" si="282"/>
        <v>1</v>
      </c>
      <c r="AC1481" s="70">
        <f t="shared" si="283"/>
        <v>0.5</v>
      </c>
      <c r="AD1481" s="67">
        <f t="shared" si="284"/>
        <v>44886.562499999993</v>
      </c>
      <c r="AE1481" s="67">
        <f>VLOOKUP(V1481,'Branch Wise Work Timelines'!C:G,3,FALSE)+AA1481</f>
        <v>44884.416666666664</v>
      </c>
      <c r="AF1481" s="67">
        <f>IF(V1481="Bangalore",VLOOKUP(V1481,'Branch Wise Work Timelines'!C:G,4,FALSE)+AA1481+1,IF(V1481="Mumbai",VLOOKUP(V1481,'Branch Wise Work Timelines'!C:G,4,FALSE)+AA1481+1,VLOOKUP(V1481,'Branch Wise Work Timelines'!C:G,4,FALSE)+AA1481))</f>
        <v>44884.770833333336</v>
      </c>
      <c r="AG1481" s="67">
        <f>WORKDAY.INTL(AA1481,1,11)+VLOOKUP(V1481,'Branch Wise Work Timelines'!C:G,3,FALSE)</f>
        <v>44886.416666666664</v>
      </c>
      <c r="AH1481" s="69" t="str">
        <f t="shared" ca="1" si="285"/>
        <v>Out of TAT</v>
      </c>
      <c r="AI1481" s="69">
        <f t="shared" ca="1" si="286"/>
        <v>20593</v>
      </c>
      <c r="AJ1481" s="69" t="str">
        <f ca="1">IF(AI1481&lt;0,"0-12",IFERROR(VLOOKUP(AI1481,Breakup[],2,FALSE),"&gt;24"))</f>
        <v>&gt;24</v>
      </c>
      <c r="AK1481" s="69" t="str">
        <f>VLOOKUP(V1481,Master!B:D,3,FALSE)</f>
        <v>North</v>
      </c>
      <c r="AL1481" s="69" t="str">
        <f t="shared" si="287"/>
        <v>Ahmedabad</v>
      </c>
    </row>
    <row r="1482" spans="1:38">
      <c r="A1482" s="13" t="s">
        <v>3268</v>
      </c>
      <c r="B1482" s="54">
        <v>44699.805018634303</v>
      </c>
      <c r="C1482" s="13" t="s">
        <v>412</v>
      </c>
      <c r="D1482" s="13">
        <v>330</v>
      </c>
      <c r="E1482" s="13" t="s">
        <v>3269</v>
      </c>
      <c r="F1482" s="13" t="s">
        <v>33</v>
      </c>
      <c r="G1482" s="14">
        <v>1653036822260</v>
      </c>
      <c r="H1482" s="55">
        <v>0.44075231481481503</v>
      </c>
      <c r="I1482" s="33">
        <v>44886.440752314797</v>
      </c>
      <c r="J1482" s="58">
        <v>44886</v>
      </c>
      <c r="K1482" s="13" t="s">
        <v>397</v>
      </c>
      <c r="L1482" s="13" t="s">
        <v>50</v>
      </c>
      <c r="M1482" s="13" t="s">
        <v>414</v>
      </c>
      <c r="N1482" s="13" t="s">
        <v>206</v>
      </c>
      <c r="O1482" s="33" t="s">
        <v>38</v>
      </c>
      <c r="P1482" s="58" t="s">
        <v>38</v>
      </c>
      <c r="Q1482" s="33" t="s">
        <v>207</v>
      </c>
      <c r="R1482" s="14" t="s">
        <v>38</v>
      </c>
      <c r="S1482" s="13" t="s">
        <v>216</v>
      </c>
      <c r="T1482" s="13" t="s">
        <v>217</v>
      </c>
      <c r="U1482" s="33">
        <f t="shared" ca="1" si="276"/>
        <v>45744.56914039352</v>
      </c>
      <c r="V1482" s="13" t="str">
        <f t="shared" si="277"/>
        <v>Cochin</v>
      </c>
      <c r="W1482" s="13" t="str">
        <f t="shared" si="278"/>
        <v>RI</v>
      </c>
      <c r="X1482" s="13">
        <f t="shared" si="279"/>
        <v>10</v>
      </c>
      <c r="Y1482" s="13" t="str">
        <f>IFERROR(VLOOKUP(C1482,ReceivingTeam[],2,FALSE),"HelpDesk")</f>
        <v>HelpDesk</v>
      </c>
      <c r="Z1482" s="67">
        <f t="shared" si="280"/>
        <v>44887.586585648125</v>
      </c>
      <c r="AA1482" s="68">
        <f t="shared" si="281"/>
        <v>44886</v>
      </c>
      <c r="AB1482" s="69" t="b">
        <f t="shared" si="282"/>
        <v>1</v>
      </c>
      <c r="AC1482" s="70">
        <f t="shared" si="283"/>
        <v>0.5</v>
      </c>
      <c r="AD1482" s="67">
        <f t="shared" si="284"/>
        <v>44887.586585648125</v>
      </c>
      <c r="AE1482" s="67">
        <f>VLOOKUP(V1482,'Branch Wise Work Timelines'!C:G,3,FALSE)+AA1482</f>
        <v>44886.416666666664</v>
      </c>
      <c r="AF1482" s="67">
        <f>IF(V1482="Bangalore",VLOOKUP(V1482,'Branch Wise Work Timelines'!C:G,4,FALSE)+AA1482+1,IF(V1482="Mumbai",VLOOKUP(V1482,'Branch Wise Work Timelines'!C:G,4,FALSE)+AA1482+1,VLOOKUP(V1482,'Branch Wise Work Timelines'!C:G,4,FALSE)+AA1482))</f>
        <v>44886.770833333336</v>
      </c>
      <c r="AG1482" s="67">
        <f>WORKDAY.INTL(AA1482,1,11)+VLOOKUP(V1482,'Branch Wise Work Timelines'!C:G,3,FALSE)</f>
        <v>44887.416666666664</v>
      </c>
      <c r="AH1482" s="69" t="str">
        <f t="shared" ca="1" si="285"/>
        <v>Out of TAT</v>
      </c>
      <c r="AI1482" s="69">
        <f t="shared" ca="1" si="286"/>
        <v>20568</v>
      </c>
      <c r="AJ1482" s="69" t="str">
        <f ca="1">IF(AI1482&lt;0,"0-12",IFERROR(VLOOKUP(AI1482,Breakup[],2,FALSE),"&gt;24"))</f>
        <v>&gt;24</v>
      </c>
      <c r="AK1482" s="69" t="str">
        <f>VLOOKUP(V1482,Master!B:D,3,FALSE)</f>
        <v>South</v>
      </c>
      <c r="AL1482" s="69" t="str">
        <f t="shared" si="287"/>
        <v>Cochin</v>
      </c>
    </row>
    <row r="1483" spans="1:38">
      <c r="A1483" s="13" t="s">
        <v>3270</v>
      </c>
      <c r="B1483" s="54">
        <v>44701.650283368101</v>
      </c>
      <c r="C1483" s="13" t="s">
        <v>268</v>
      </c>
      <c r="D1483" s="13">
        <v>821</v>
      </c>
      <c r="E1483" s="13" t="s">
        <v>3271</v>
      </c>
      <c r="F1483" s="13" t="s">
        <v>15</v>
      </c>
      <c r="G1483" s="14">
        <v>1653041711052</v>
      </c>
      <c r="H1483" s="55">
        <v>0.34708333333333302</v>
      </c>
      <c r="I1483" s="33">
        <v>44884.347083333298</v>
      </c>
      <c r="J1483" s="58">
        <v>44884</v>
      </c>
      <c r="K1483" s="13" t="s">
        <v>213</v>
      </c>
      <c r="L1483" s="13" t="s">
        <v>30</v>
      </c>
      <c r="M1483" s="13" t="s">
        <v>214</v>
      </c>
      <c r="N1483" s="13" t="s">
        <v>206</v>
      </c>
      <c r="O1483" s="33" t="s">
        <v>38</v>
      </c>
      <c r="P1483" s="58" t="s">
        <v>38</v>
      </c>
      <c r="Q1483" s="33" t="s">
        <v>207</v>
      </c>
      <c r="R1483" s="14" t="s">
        <v>38</v>
      </c>
      <c r="S1483" s="13" t="s">
        <v>216</v>
      </c>
      <c r="T1483" s="13" t="s">
        <v>217</v>
      </c>
      <c r="U1483" s="33">
        <f t="shared" ca="1" si="276"/>
        <v>45744.56914039352</v>
      </c>
      <c r="V1483" s="13" t="str">
        <f t="shared" si="277"/>
        <v>Bangalore</v>
      </c>
      <c r="W1483" s="13" t="str">
        <f t="shared" si="278"/>
        <v>CLS</v>
      </c>
      <c r="X1483" s="13">
        <f t="shared" si="279"/>
        <v>8</v>
      </c>
      <c r="Y1483" s="13" t="str">
        <f>IFERROR(VLOOKUP(C1483,ReceivingTeam[],2,FALSE),"HelpDesk")</f>
        <v>HelpDesk</v>
      </c>
      <c r="Z1483" s="67">
        <f t="shared" si="280"/>
        <v>44884.916666666664</v>
      </c>
      <c r="AA1483" s="68">
        <f t="shared" si="281"/>
        <v>44884</v>
      </c>
      <c r="AB1483" s="69" t="b">
        <f t="shared" si="282"/>
        <v>1</v>
      </c>
      <c r="AC1483" s="70">
        <f t="shared" si="283"/>
        <v>0.5</v>
      </c>
      <c r="AD1483" s="67">
        <f t="shared" si="284"/>
        <v>44884.916666666664</v>
      </c>
      <c r="AE1483" s="67">
        <f>VLOOKUP(V1483,'Branch Wise Work Timelines'!C:G,3,FALSE)+AA1483</f>
        <v>44884.416666666664</v>
      </c>
      <c r="AF1483" s="67">
        <f>IF(V1483="Bangalore",VLOOKUP(V1483,'Branch Wise Work Timelines'!C:G,4,FALSE)+AA1483+1,IF(V1483="Mumbai",VLOOKUP(V1483,'Branch Wise Work Timelines'!C:G,4,FALSE)+AA1483+1,VLOOKUP(V1483,'Branch Wise Work Timelines'!C:G,4,FALSE)+AA1483))</f>
        <v>44885.104166666664</v>
      </c>
      <c r="AG1483" s="67">
        <f>WORKDAY.INTL(AA1483,1,11)+VLOOKUP(V1483,'Branch Wise Work Timelines'!C:G,3,FALSE)</f>
        <v>44886.416666666664</v>
      </c>
      <c r="AH1483" s="69" t="str">
        <f t="shared" ca="1" si="285"/>
        <v>Out of TAT</v>
      </c>
      <c r="AI1483" s="69">
        <f t="shared" ca="1" si="286"/>
        <v>20632</v>
      </c>
      <c r="AJ1483" s="69" t="str">
        <f ca="1">IF(AI1483&lt;0,"0-12",IFERROR(VLOOKUP(AI1483,Breakup[],2,FALSE),"&gt;24"))</f>
        <v>&gt;24</v>
      </c>
      <c r="AK1483" s="69" t="str">
        <f>VLOOKUP(V1483,Master!B:D,3,FALSE)</f>
        <v>South</v>
      </c>
      <c r="AL1483" s="69" t="str">
        <f t="shared" si="287"/>
        <v>Bangalore-CLS</v>
      </c>
    </row>
    <row r="1484" spans="1:38">
      <c r="A1484" s="13" t="s">
        <v>3272</v>
      </c>
      <c r="B1484" s="54">
        <v>44701.647743287002</v>
      </c>
      <c r="C1484" s="13" t="s">
        <v>467</v>
      </c>
      <c r="D1484" s="13">
        <v>302</v>
      </c>
      <c r="E1484" s="13" t="s">
        <v>3273</v>
      </c>
      <c r="F1484" s="13" t="s">
        <v>15</v>
      </c>
      <c r="G1484" s="14">
        <v>1653043498252</v>
      </c>
      <c r="H1484" s="55">
        <v>0.27903935185185202</v>
      </c>
      <c r="I1484" s="33">
        <v>44883.279039351903</v>
      </c>
      <c r="J1484" s="58">
        <v>44883</v>
      </c>
      <c r="K1484" s="13" t="s">
        <v>213</v>
      </c>
      <c r="L1484" s="13" t="s">
        <v>30</v>
      </c>
      <c r="M1484" s="13" t="s">
        <v>214</v>
      </c>
      <c r="N1484" s="13" t="s">
        <v>206</v>
      </c>
      <c r="O1484" s="33" t="s">
        <v>38</v>
      </c>
      <c r="P1484" s="58" t="s">
        <v>38</v>
      </c>
      <c r="Q1484" s="33" t="s">
        <v>207</v>
      </c>
      <c r="R1484" s="14" t="s">
        <v>38</v>
      </c>
      <c r="S1484" s="13" t="s">
        <v>216</v>
      </c>
      <c r="T1484" s="13" t="s">
        <v>217</v>
      </c>
      <c r="U1484" s="33">
        <f t="shared" ca="1" si="276"/>
        <v>45744.56914039352</v>
      </c>
      <c r="V1484" s="13" t="str">
        <f t="shared" si="277"/>
        <v>Bangalore</v>
      </c>
      <c r="W1484" s="13" t="str">
        <f t="shared" si="278"/>
        <v>CLS</v>
      </c>
      <c r="X1484" s="13">
        <f t="shared" si="279"/>
        <v>6</v>
      </c>
      <c r="Y1484" s="13" t="str">
        <f>IFERROR(VLOOKUP(C1484,ReceivingTeam[],2,FALSE),"HelpDesk")</f>
        <v>HelpDesk</v>
      </c>
      <c r="Z1484" s="67">
        <f t="shared" si="280"/>
        <v>44883.916666666664</v>
      </c>
      <c r="AA1484" s="68">
        <f t="shared" si="281"/>
        <v>44883</v>
      </c>
      <c r="AB1484" s="69" t="b">
        <f t="shared" si="282"/>
        <v>1</v>
      </c>
      <c r="AC1484" s="70">
        <f t="shared" si="283"/>
        <v>0.5</v>
      </c>
      <c r="AD1484" s="67">
        <f t="shared" si="284"/>
        <v>44883.916666666664</v>
      </c>
      <c r="AE1484" s="67">
        <f>VLOOKUP(V1484,'Branch Wise Work Timelines'!C:G,3,FALSE)+AA1484</f>
        <v>44883.416666666664</v>
      </c>
      <c r="AF1484" s="67">
        <f>IF(V1484="Bangalore",VLOOKUP(V1484,'Branch Wise Work Timelines'!C:G,4,FALSE)+AA1484+1,IF(V1484="Mumbai",VLOOKUP(V1484,'Branch Wise Work Timelines'!C:G,4,FALSE)+AA1484+1,VLOOKUP(V1484,'Branch Wise Work Timelines'!C:G,4,FALSE)+AA1484))</f>
        <v>44884.104166666664</v>
      </c>
      <c r="AG1484" s="67">
        <f>WORKDAY.INTL(AA1484,1,11)+VLOOKUP(V1484,'Branch Wise Work Timelines'!C:G,3,FALSE)</f>
        <v>44884.416666666664</v>
      </c>
      <c r="AH1484" s="69" t="str">
        <f t="shared" ca="1" si="285"/>
        <v>Out of TAT</v>
      </c>
      <c r="AI1484" s="69">
        <f t="shared" ca="1" si="286"/>
        <v>20656</v>
      </c>
      <c r="AJ1484" s="69" t="str">
        <f ca="1">IF(AI1484&lt;0,"0-12",IFERROR(VLOOKUP(AI1484,Breakup[],2,FALSE),"&gt;24"))</f>
        <v>&gt;24</v>
      </c>
      <c r="AK1484" s="69" t="str">
        <f>VLOOKUP(V1484,Master!B:D,3,FALSE)</f>
        <v>South</v>
      </c>
      <c r="AL1484" s="69" t="str">
        <f t="shared" si="287"/>
        <v>Bangalore-CLS</v>
      </c>
    </row>
    <row r="1485" spans="1:38">
      <c r="A1485" s="13" t="s">
        <v>3274</v>
      </c>
      <c r="B1485" s="54">
        <v>44701.570198113397</v>
      </c>
      <c r="C1485" s="13" t="s">
        <v>87</v>
      </c>
      <c r="D1485" s="13">
        <v>1682</v>
      </c>
      <c r="E1485" s="13" t="s">
        <v>3275</v>
      </c>
      <c r="F1485" s="13" t="s">
        <v>33</v>
      </c>
      <c r="G1485" s="14">
        <v>1653041209928</v>
      </c>
      <c r="H1485" s="55">
        <v>0.85746527777777803</v>
      </c>
      <c r="I1485" s="33">
        <v>44887.857465277797</v>
      </c>
      <c r="J1485" s="58">
        <v>44887</v>
      </c>
      <c r="K1485" s="13" t="s">
        <v>213</v>
      </c>
      <c r="L1485" s="13" t="s">
        <v>30</v>
      </c>
      <c r="M1485" s="13" t="s">
        <v>147</v>
      </c>
      <c r="N1485" s="13" t="s">
        <v>206</v>
      </c>
      <c r="O1485" s="33" t="s">
        <v>38</v>
      </c>
      <c r="P1485" s="58" t="s">
        <v>38</v>
      </c>
      <c r="Q1485" s="33" t="s">
        <v>207</v>
      </c>
      <c r="R1485" s="14" t="s">
        <v>38</v>
      </c>
      <c r="S1485" s="13" t="s">
        <v>216</v>
      </c>
      <c r="T1485" s="13" t="s">
        <v>217</v>
      </c>
      <c r="U1485" s="33">
        <f t="shared" ca="1" si="276"/>
        <v>45744.56914039352</v>
      </c>
      <c r="V1485" s="13" t="str">
        <f t="shared" si="277"/>
        <v>Bangalore</v>
      </c>
      <c r="W1485" s="13" t="str">
        <f t="shared" si="278"/>
        <v>RI</v>
      </c>
      <c r="X1485" s="13">
        <f t="shared" si="279"/>
        <v>20</v>
      </c>
      <c r="Y1485" s="13" t="str">
        <f>IFERROR(VLOOKUP(C1485,ReceivingTeam[],2,FALSE),"HelpDesk")</f>
        <v>Branch office</v>
      </c>
      <c r="Z1485" s="67">
        <f t="shared" si="280"/>
        <v>44888.669965277797</v>
      </c>
      <c r="AA1485" s="68">
        <f t="shared" si="281"/>
        <v>44887</v>
      </c>
      <c r="AB1485" s="69" t="b">
        <f t="shared" si="282"/>
        <v>1</v>
      </c>
      <c r="AC1485" s="70">
        <f t="shared" si="283"/>
        <v>0.5</v>
      </c>
      <c r="AD1485" s="67">
        <f t="shared" si="284"/>
        <v>44888.669965277797</v>
      </c>
      <c r="AE1485" s="67">
        <f>VLOOKUP(V1485,'Branch Wise Work Timelines'!C:G,3,FALSE)+AA1485</f>
        <v>44887.416666666664</v>
      </c>
      <c r="AF1485" s="67">
        <f>IF(V1485="Bangalore",VLOOKUP(V1485,'Branch Wise Work Timelines'!C:G,4,FALSE)+AA1485+1,IF(V1485="Mumbai",VLOOKUP(V1485,'Branch Wise Work Timelines'!C:G,4,FALSE)+AA1485+1,VLOOKUP(V1485,'Branch Wise Work Timelines'!C:G,4,FALSE)+AA1485))</f>
        <v>44888.104166666664</v>
      </c>
      <c r="AG1485" s="67">
        <f>WORKDAY.INTL(AA1485,1,11)+VLOOKUP(V1485,'Branch Wise Work Timelines'!C:G,3,FALSE)</f>
        <v>44888.416666666664</v>
      </c>
      <c r="AH1485" s="69" t="str">
        <f t="shared" ca="1" si="285"/>
        <v>Out of TAT</v>
      </c>
      <c r="AI1485" s="69">
        <f t="shared" ca="1" si="286"/>
        <v>20542</v>
      </c>
      <c r="AJ1485" s="69" t="str">
        <f ca="1">IF(AI1485&lt;0,"0-12",IFERROR(VLOOKUP(AI1485,Breakup[],2,FALSE),"&gt;24"))</f>
        <v>&gt;24</v>
      </c>
      <c r="AK1485" s="69" t="str">
        <f>VLOOKUP(V1485,Master!B:D,3,FALSE)</f>
        <v>South</v>
      </c>
      <c r="AL1485" s="69" t="str">
        <f t="shared" si="287"/>
        <v>Bangalore</v>
      </c>
    </row>
    <row r="1486" spans="1:38">
      <c r="A1486" s="13" t="s">
        <v>3276</v>
      </c>
      <c r="B1486" s="54">
        <v>44701.571053205997</v>
      </c>
      <c r="C1486" s="13" t="s">
        <v>280</v>
      </c>
      <c r="D1486" s="13">
        <v>1627</v>
      </c>
      <c r="E1486" s="13" t="s">
        <v>3277</v>
      </c>
      <c r="F1486" s="13" t="s">
        <v>33</v>
      </c>
      <c r="G1486" s="14">
        <v>1653037600168</v>
      </c>
      <c r="H1486" s="55">
        <v>0.35570601851851902</v>
      </c>
      <c r="I1486" s="33">
        <v>44884.355706018498</v>
      </c>
      <c r="J1486" s="58">
        <v>44884</v>
      </c>
      <c r="K1486" s="13" t="s">
        <v>213</v>
      </c>
      <c r="L1486" s="13" t="s">
        <v>30</v>
      </c>
      <c r="M1486" s="13" t="s">
        <v>282</v>
      </c>
      <c r="N1486" s="13" t="s">
        <v>206</v>
      </c>
      <c r="O1486" s="33" t="s">
        <v>38</v>
      </c>
      <c r="P1486" s="58" t="s">
        <v>38</v>
      </c>
      <c r="Q1486" s="33" t="s">
        <v>207</v>
      </c>
      <c r="R1486" s="14" t="s">
        <v>38</v>
      </c>
      <c r="S1486" s="13" t="s">
        <v>208</v>
      </c>
      <c r="T1486" s="13" t="s">
        <v>209</v>
      </c>
      <c r="U1486" s="33">
        <f t="shared" ca="1" si="276"/>
        <v>45744.56914039352</v>
      </c>
      <c r="V1486" s="13" t="str">
        <f t="shared" si="277"/>
        <v>Bangalore</v>
      </c>
      <c r="W1486" s="13" t="str">
        <f t="shared" si="278"/>
        <v>RI</v>
      </c>
      <c r="X1486" s="13">
        <f t="shared" si="279"/>
        <v>8</v>
      </c>
      <c r="Y1486" s="13" t="str">
        <f>IFERROR(VLOOKUP(C1486,ReceivingTeam[],2,FALSE),"HelpDesk")</f>
        <v>HelpDesk</v>
      </c>
      <c r="Z1486" s="67">
        <f t="shared" si="280"/>
        <v>44884.916666666664</v>
      </c>
      <c r="AA1486" s="68">
        <f t="shared" si="281"/>
        <v>44884</v>
      </c>
      <c r="AB1486" s="69" t="b">
        <f t="shared" si="282"/>
        <v>1</v>
      </c>
      <c r="AC1486" s="70">
        <f t="shared" si="283"/>
        <v>0.5</v>
      </c>
      <c r="AD1486" s="67">
        <f t="shared" si="284"/>
        <v>44884.916666666664</v>
      </c>
      <c r="AE1486" s="67">
        <f>VLOOKUP(V1486,'Branch Wise Work Timelines'!C:G,3,FALSE)+AA1486</f>
        <v>44884.416666666664</v>
      </c>
      <c r="AF1486" s="67">
        <f>IF(V1486="Bangalore",VLOOKUP(V1486,'Branch Wise Work Timelines'!C:G,4,FALSE)+AA1486+1,IF(V1486="Mumbai",VLOOKUP(V1486,'Branch Wise Work Timelines'!C:G,4,FALSE)+AA1486+1,VLOOKUP(V1486,'Branch Wise Work Timelines'!C:G,4,FALSE)+AA1486))</f>
        <v>44885.104166666664</v>
      </c>
      <c r="AG1486" s="67">
        <f>WORKDAY.INTL(AA1486,1,11)+VLOOKUP(V1486,'Branch Wise Work Timelines'!C:G,3,FALSE)</f>
        <v>44886.416666666664</v>
      </c>
      <c r="AH1486" s="69" t="str">
        <f t="shared" ca="1" si="285"/>
        <v>Out of TAT</v>
      </c>
      <c r="AI1486" s="69">
        <f t="shared" ca="1" si="286"/>
        <v>20632</v>
      </c>
      <c r="AJ1486" s="69" t="str">
        <f ca="1">IF(AI1486&lt;0,"0-12",IFERROR(VLOOKUP(AI1486,Breakup[],2,FALSE),"&gt;24"))</f>
        <v>&gt;24</v>
      </c>
      <c r="AK1486" s="69" t="str">
        <f>VLOOKUP(V1486,Master!B:D,3,FALSE)</f>
        <v>South</v>
      </c>
      <c r="AL1486" s="69" t="str">
        <f t="shared" si="287"/>
        <v>Bangalore</v>
      </c>
    </row>
    <row r="1487" spans="1:38">
      <c r="A1487" s="13" t="s">
        <v>3278</v>
      </c>
      <c r="B1487" s="54">
        <v>44701.667204282399</v>
      </c>
      <c r="C1487" s="13" t="s">
        <v>122</v>
      </c>
      <c r="D1487" s="13">
        <v>1792</v>
      </c>
      <c r="E1487" s="13" t="s">
        <v>3279</v>
      </c>
      <c r="F1487" s="13" t="s">
        <v>33</v>
      </c>
      <c r="G1487" s="14">
        <v>1653044731623</v>
      </c>
      <c r="H1487" s="55">
        <v>4.4907407407407396E-3</v>
      </c>
      <c r="I1487" s="33">
        <v>44889.004490740699</v>
      </c>
      <c r="J1487" s="58">
        <v>44889</v>
      </c>
      <c r="K1487" s="13" t="s">
        <v>263</v>
      </c>
      <c r="L1487" s="13" t="s">
        <v>69</v>
      </c>
      <c r="M1487" s="13" t="s">
        <v>101</v>
      </c>
      <c r="N1487" s="13" t="s">
        <v>206</v>
      </c>
      <c r="O1487" s="33" t="s">
        <v>38</v>
      </c>
      <c r="P1487" s="58" t="s">
        <v>38</v>
      </c>
      <c r="Q1487" s="33" t="s">
        <v>207</v>
      </c>
      <c r="R1487" s="14" t="s">
        <v>38</v>
      </c>
      <c r="S1487" s="13" t="s">
        <v>208</v>
      </c>
      <c r="T1487" s="13" t="s">
        <v>209</v>
      </c>
      <c r="U1487" s="33">
        <f t="shared" ca="1" si="276"/>
        <v>45744.56914039352</v>
      </c>
      <c r="V1487" s="13" t="str">
        <f t="shared" si="277"/>
        <v>Mumbai</v>
      </c>
      <c r="W1487" s="13" t="str">
        <f t="shared" si="278"/>
        <v>RI</v>
      </c>
      <c r="X1487" s="13">
        <f t="shared" si="279"/>
        <v>0</v>
      </c>
      <c r="Y1487" s="13" t="str">
        <f>IFERROR(VLOOKUP(C1487,ReceivingTeam[],2,FALSE),"HelpDesk")</f>
        <v>Branch office</v>
      </c>
      <c r="Z1487" s="67">
        <f t="shared" si="280"/>
        <v>44889.916666666664</v>
      </c>
      <c r="AA1487" s="68">
        <f t="shared" si="281"/>
        <v>44889</v>
      </c>
      <c r="AB1487" s="69" t="b">
        <f t="shared" si="282"/>
        <v>1</v>
      </c>
      <c r="AC1487" s="70">
        <f t="shared" si="283"/>
        <v>0.5</v>
      </c>
      <c r="AD1487" s="67">
        <f t="shared" si="284"/>
        <v>44889.916666666664</v>
      </c>
      <c r="AE1487" s="67">
        <f>VLOOKUP(V1487,'Branch Wise Work Timelines'!C:G,3,FALSE)+AA1487</f>
        <v>44889.416666666664</v>
      </c>
      <c r="AF1487" s="67">
        <f>IF(V1487="Bangalore",VLOOKUP(V1487,'Branch Wise Work Timelines'!C:G,4,FALSE)+AA1487+1,IF(V1487="Mumbai",VLOOKUP(V1487,'Branch Wise Work Timelines'!C:G,4,FALSE)+AA1487+1,VLOOKUP(V1487,'Branch Wise Work Timelines'!C:G,4,FALSE)+AA1487))</f>
        <v>44890.25</v>
      </c>
      <c r="AG1487" s="67">
        <f>WORKDAY.INTL(AA1487,1,11)+VLOOKUP(V1487,'Branch Wise Work Timelines'!C:G,3,FALSE)</f>
        <v>44890.416666666664</v>
      </c>
      <c r="AH1487" s="69" t="str">
        <f t="shared" ca="1" si="285"/>
        <v>Out of TAT</v>
      </c>
      <c r="AI1487" s="69">
        <f t="shared" ca="1" si="286"/>
        <v>20512</v>
      </c>
      <c r="AJ1487" s="69" t="str">
        <f ca="1">IF(AI1487&lt;0,"0-12",IFERROR(VLOOKUP(AI1487,Breakup[],2,FALSE),"&gt;24"))</f>
        <v>&gt;24</v>
      </c>
      <c r="AK1487" s="69" t="str">
        <f>VLOOKUP(V1487,Master!B:D,3,FALSE)</f>
        <v>East</v>
      </c>
      <c r="AL1487" s="69" t="str">
        <f t="shared" si="287"/>
        <v>Mumbai</v>
      </c>
    </row>
    <row r="1488" spans="1:38">
      <c r="A1488" s="13" t="s">
        <v>3280</v>
      </c>
      <c r="B1488" s="54">
        <v>44701.523567361102</v>
      </c>
      <c r="C1488" s="13" t="s">
        <v>110</v>
      </c>
      <c r="D1488" s="13">
        <v>1766</v>
      </c>
      <c r="E1488" s="13" t="s">
        <v>3281</v>
      </c>
      <c r="F1488" s="13" t="s">
        <v>33</v>
      </c>
      <c r="G1488" s="14">
        <v>1653031594201</v>
      </c>
      <c r="H1488" s="55">
        <v>5.2395833333333301E-2</v>
      </c>
      <c r="I1488" s="33">
        <v>44881.0523958333</v>
      </c>
      <c r="J1488" s="58">
        <v>44881</v>
      </c>
      <c r="K1488" s="13" t="s">
        <v>263</v>
      </c>
      <c r="L1488" s="13" t="s">
        <v>69</v>
      </c>
      <c r="M1488" s="13" t="s">
        <v>101</v>
      </c>
      <c r="N1488" s="13" t="s">
        <v>206</v>
      </c>
      <c r="O1488" s="33" t="s">
        <v>38</v>
      </c>
      <c r="P1488" s="58" t="s">
        <v>38</v>
      </c>
      <c r="Q1488" s="33" t="s">
        <v>207</v>
      </c>
      <c r="R1488" s="14" t="s">
        <v>38</v>
      </c>
      <c r="S1488" s="13" t="s">
        <v>208</v>
      </c>
      <c r="T1488" s="13" t="s">
        <v>209</v>
      </c>
      <c r="U1488" s="33">
        <f t="shared" ca="1" si="276"/>
        <v>45744.56914039352</v>
      </c>
      <c r="V1488" s="13" t="str">
        <f t="shared" si="277"/>
        <v>Mumbai</v>
      </c>
      <c r="W1488" s="13" t="str">
        <f t="shared" si="278"/>
        <v>RI</v>
      </c>
      <c r="X1488" s="13">
        <f t="shared" si="279"/>
        <v>1</v>
      </c>
      <c r="Y1488" s="13" t="str">
        <f>IFERROR(VLOOKUP(C1488,ReceivingTeam[],2,FALSE),"HelpDesk")</f>
        <v>Branch office</v>
      </c>
      <c r="Z1488" s="67">
        <f t="shared" si="280"/>
        <v>44881.916666666664</v>
      </c>
      <c r="AA1488" s="68">
        <f t="shared" si="281"/>
        <v>44881</v>
      </c>
      <c r="AB1488" s="69" t="b">
        <f t="shared" si="282"/>
        <v>1</v>
      </c>
      <c r="AC1488" s="70">
        <f t="shared" si="283"/>
        <v>0.5</v>
      </c>
      <c r="AD1488" s="67">
        <f t="shared" si="284"/>
        <v>44881.916666666664</v>
      </c>
      <c r="AE1488" s="67">
        <f>VLOOKUP(V1488,'Branch Wise Work Timelines'!C:G,3,FALSE)+AA1488</f>
        <v>44881.416666666664</v>
      </c>
      <c r="AF1488" s="67">
        <f>IF(V1488="Bangalore",VLOOKUP(V1488,'Branch Wise Work Timelines'!C:G,4,FALSE)+AA1488+1,IF(V1488="Mumbai",VLOOKUP(V1488,'Branch Wise Work Timelines'!C:G,4,FALSE)+AA1488+1,VLOOKUP(V1488,'Branch Wise Work Timelines'!C:G,4,FALSE)+AA1488))</f>
        <v>44882.25</v>
      </c>
      <c r="AG1488" s="67">
        <f>WORKDAY.INTL(AA1488,1,11)+VLOOKUP(V1488,'Branch Wise Work Timelines'!C:G,3,FALSE)</f>
        <v>44882.416666666664</v>
      </c>
      <c r="AH1488" s="69" t="str">
        <f t="shared" ca="1" si="285"/>
        <v>Out of TAT</v>
      </c>
      <c r="AI1488" s="69">
        <f t="shared" ca="1" si="286"/>
        <v>20704</v>
      </c>
      <c r="AJ1488" s="69" t="str">
        <f ca="1">IF(AI1488&lt;0,"0-12",IFERROR(VLOOKUP(AI1488,Breakup[],2,FALSE),"&gt;24"))</f>
        <v>&gt;24</v>
      </c>
      <c r="AK1488" s="69" t="str">
        <f>VLOOKUP(V1488,Master!B:D,3,FALSE)</f>
        <v>East</v>
      </c>
      <c r="AL1488" s="69" t="str">
        <f t="shared" si="287"/>
        <v>Mumbai</v>
      </c>
    </row>
    <row r="1489" spans="1:38">
      <c r="A1489" s="13" t="s">
        <v>3282</v>
      </c>
      <c r="B1489" s="54">
        <v>44701.653361886601</v>
      </c>
      <c r="C1489" s="13" t="s">
        <v>377</v>
      </c>
      <c r="D1489" s="13">
        <v>1294</v>
      </c>
      <c r="E1489" s="13" t="s">
        <v>3283</v>
      </c>
      <c r="F1489" s="13" t="s">
        <v>15</v>
      </c>
      <c r="G1489" s="14">
        <v>1653044855569</v>
      </c>
      <c r="H1489" s="55">
        <v>0.30685185185185199</v>
      </c>
      <c r="I1489" s="33">
        <v>44891.306851851798</v>
      </c>
      <c r="J1489" s="58">
        <v>44891</v>
      </c>
      <c r="K1489" s="13" t="s">
        <v>213</v>
      </c>
      <c r="L1489" s="13" t="s">
        <v>30</v>
      </c>
      <c r="M1489" s="13" t="s">
        <v>75</v>
      </c>
      <c r="N1489" s="13" t="s">
        <v>206</v>
      </c>
      <c r="O1489" s="33">
        <v>44891.526701388902</v>
      </c>
      <c r="P1489" s="58">
        <v>44891</v>
      </c>
      <c r="Q1489" s="33" t="s">
        <v>237</v>
      </c>
      <c r="R1489" s="14">
        <v>462</v>
      </c>
      <c r="S1489" s="13" t="s">
        <v>208</v>
      </c>
      <c r="T1489" s="13" t="s">
        <v>209</v>
      </c>
      <c r="U1489" s="33">
        <f t="shared" ca="1" si="276"/>
        <v>45744.56914039352</v>
      </c>
      <c r="V1489" s="13" t="str">
        <f t="shared" si="277"/>
        <v>Bangalore</v>
      </c>
      <c r="W1489" s="13" t="str">
        <f t="shared" si="278"/>
        <v>CLS</v>
      </c>
      <c r="X1489" s="13">
        <f t="shared" si="279"/>
        <v>7</v>
      </c>
      <c r="Y1489" s="13" t="str">
        <f>IFERROR(VLOOKUP(C1489,ReceivingTeam[],2,FALSE),"HelpDesk")</f>
        <v>HelpDesk</v>
      </c>
      <c r="Z1489" s="67">
        <f t="shared" si="280"/>
        <v>44891.916666666664</v>
      </c>
      <c r="AA1489" s="68">
        <f t="shared" si="281"/>
        <v>44891</v>
      </c>
      <c r="AB1489" s="69" t="b">
        <f t="shared" si="282"/>
        <v>1</v>
      </c>
      <c r="AC1489" s="70">
        <f t="shared" si="283"/>
        <v>0.5</v>
      </c>
      <c r="AD1489" s="67">
        <f t="shared" si="284"/>
        <v>44891.916666666664</v>
      </c>
      <c r="AE1489" s="67">
        <f>VLOOKUP(V1489,'Branch Wise Work Timelines'!C:G,3,FALSE)+AA1489</f>
        <v>44891.416666666664</v>
      </c>
      <c r="AF1489" s="67">
        <f>IF(V1489="Bangalore",VLOOKUP(V1489,'Branch Wise Work Timelines'!C:G,4,FALSE)+AA1489+1,IF(V1489="Mumbai",VLOOKUP(V1489,'Branch Wise Work Timelines'!C:G,4,FALSE)+AA1489+1,VLOOKUP(V1489,'Branch Wise Work Timelines'!C:G,4,FALSE)+AA1489))</f>
        <v>44892.104166666664</v>
      </c>
      <c r="AG1489" s="67">
        <f>WORKDAY.INTL(AA1489,1,11)+VLOOKUP(V1489,'Branch Wise Work Timelines'!C:G,3,FALSE)</f>
        <v>44893.416666666664</v>
      </c>
      <c r="AH1489" s="69" t="str">
        <f t="shared" si="285"/>
        <v>Met</v>
      </c>
      <c r="AI1489" s="69">
        <f t="shared" ca="1" si="286"/>
        <v>20464</v>
      </c>
      <c r="AJ1489" s="69" t="str">
        <f ca="1">IF(AI1489&lt;0,"0-12",IFERROR(VLOOKUP(AI1489,Breakup[],2,FALSE),"&gt;24"))</f>
        <v>&gt;24</v>
      </c>
      <c r="AK1489" s="69" t="str">
        <f>VLOOKUP(V1489,Master!B:D,3,FALSE)</f>
        <v>South</v>
      </c>
      <c r="AL1489" s="69" t="str">
        <f t="shared" si="287"/>
        <v>Bangalore-CLS</v>
      </c>
    </row>
    <row r="1490" spans="1:38">
      <c r="A1490" s="13" t="s">
        <v>3284</v>
      </c>
      <c r="B1490" s="54">
        <v>44701.4297484954</v>
      </c>
      <c r="C1490" s="13" t="s">
        <v>261</v>
      </c>
      <c r="D1490" s="13">
        <v>778</v>
      </c>
      <c r="E1490" s="13" t="s">
        <v>3285</v>
      </c>
      <c r="F1490" s="13" t="s">
        <v>33</v>
      </c>
      <c r="G1490" s="14">
        <v>1653022796352</v>
      </c>
      <c r="H1490" s="55">
        <v>0.51560185185185203</v>
      </c>
      <c r="I1490" s="33">
        <v>44889.515601851897</v>
      </c>
      <c r="J1490" s="58">
        <v>44889</v>
      </c>
      <c r="K1490" s="13" t="s">
        <v>263</v>
      </c>
      <c r="L1490" s="13" t="s">
        <v>69</v>
      </c>
      <c r="M1490" s="13" t="s">
        <v>103</v>
      </c>
      <c r="N1490" s="13" t="s">
        <v>206</v>
      </c>
      <c r="O1490" s="33" t="s">
        <v>38</v>
      </c>
      <c r="P1490" s="58" t="s">
        <v>38</v>
      </c>
      <c r="Q1490" s="33" t="s">
        <v>207</v>
      </c>
      <c r="R1490" s="14" t="s">
        <v>38</v>
      </c>
      <c r="S1490" s="13" t="s">
        <v>208</v>
      </c>
      <c r="T1490" s="13" t="s">
        <v>209</v>
      </c>
      <c r="U1490" s="33">
        <f t="shared" ca="1" si="276"/>
        <v>45744.56914039352</v>
      </c>
      <c r="V1490" s="13" t="str">
        <f t="shared" si="277"/>
        <v>Mumbai</v>
      </c>
      <c r="W1490" s="13" t="str">
        <f t="shared" si="278"/>
        <v>RI</v>
      </c>
      <c r="X1490" s="13">
        <f t="shared" si="279"/>
        <v>12</v>
      </c>
      <c r="Y1490" s="13" t="str">
        <f>IFERROR(VLOOKUP(C1490,ReceivingTeam[],2,FALSE),"HelpDesk")</f>
        <v>HelpDesk</v>
      </c>
      <c r="Z1490" s="67">
        <f t="shared" si="280"/>
        <v>44890.015601851897</v>
      </c>
      <c r="AA1490" s="68">
        <f t="shared" si="281"/>
        <v>44889</v>
      </c>
      <c r="AB1490" s="69" t="b">
        <f t="shared" si="282"/>
        <v>1</v>
      </c>
      <c r="AC1490" s="70">
        <f t="shared" si="283"/>
        <v>0.5</v>
      </c>
      <c r="AD1490" s="67">
        <f t="shared" si="284"/>
        <v>44890.015601851897</v>
      </c>
      <c r="AE1490" s="67">
        <f>VLOOKUP(V1490,'Branch Wise Work Timelines'!C:G,3,FALSE)+AA1490</f>
        <v>44889.416666666664</v>
      </c>
      <c r="AF1490" s="67">
        <f>IF(V1490="Bangalore",VLOOKUP(V1490,'Branch Wise Work Timelines'!C:G,4,FALSE)+AA1490+1,IF(V1490="Mumbai",VLOOKUP(V1490,'Branch Wise Work Timelines'!C:G,4,FALSE)+AA1490+1,VLOOKUP(V1490,'Branch Wise Work Timelines'!C:G,4,FALSE)+AA1490))</f>
        <v>44890.25</v>
      </c>
      <c r="AG1490" s="67">
        <f>WORKDAY.INTL(AA1490,1,11)+VLOOKUP(V1490,'Branch Wise Work Timelines'!C:G,3,FALSE)</f>
        <v>44890.416666666664</v>
      </c>
      <c r="AH1490" s="69" t="str">
        <f t="shared" ca="1" si="285"/>
        <v>Out of TAT</v>
      </c>
      <c r="AI1490" s="69">
        <f t="shared" ca="1" si="286"/>
        <v>20510</v>
      </c>
      <c r="AJ1490" s="69" t="str">
        <f ca="1">IF(AI1490&lt;0,"0-12",IFERROR(VLOOKUP(AI1490,Breakup[],2,FALSE),"&gt;24"))</f>
        <v>&gt;24</v>
      </c>
      <c r="AK1490" s="69" t="str">
        <f>VLOOKUP(V1490,Master!B:D,3,FALSE)</f>
        <v>East</v>
      </c>
      <c r="AL1490" s="69" t="str">
        <f t="shared" si="287"/>
        <v>Mumbai</v>
      </c>
    </row>
    <row r="1491" spans="1:38">
      <c r="A1491" s="13" t="s">
        <v>3286</v>
      </c>
      <c r="B1491" s="54">
        <v>44701.510490393499</v>
      </c>
      <c r="C1491" s="13" t="s">
        <v>110</v>
      </c>
      <c r="D1491" s="13">
        <v>510</v>
      </c>
      <c r="E1491" s="13" t="s">
        <v>3287</v>
      </c>
      <c r="F1491" s="13" t="s">
        <v>33</v>
      </c>
      <c r="G1491" s="14">
        <v>1653029519755</v>
      </c>
      <c r="H1491" s="55">
        <v>0.97328703703703701</v>
      </c>
      <c r="I1491" s="33">
        <v>44888.973287036999</v>
      </c>
      <c r="J1491" s="58">
        <v>44888</v>
      </c>
      <c r="K1491" s="13" t="s">
        <v>263</v>
      </c>
      <c r="L1491" s="13" t="s">
        <v>69</v>
      </c>
      <c r="M1491" s="13" t="s">
        <v>101</v>
      </c>
      <c r="N1491" s="13" t="s">
        <v>206</v>
      </c>
      <c r="O1491" s="33" t="s">
        <v>38</v>
      </c>
      <c r="P1491" s="58" t="s">
        <v>38</v>
      </c>
      <c r="Q1491" s="33" t="s">
        <v>207</v>
      </c>
      <c r="R1491" s="14" t="s">
        <v>38</v>
      </c>
      <c r="S1491" s="13" t="s">
        <v>208</v>
      </c>
      <c r="T1491" s="13" t="s">
        <v>209</v>
      </c>
      <c r="U1491" s="33">
        <f t="shared" ca="1" si="276"/>
        <v>45744.56914039352</v>
      </c>
      <c r="V1491" s="13" t="str">
        <f t="shared" si="277"/>
        <v>Mumbai</v>
      </c>
      <c r="W1491" s="13" t="str">
        <f t="shared" si="278"/>
        <v>RI</v>
      </c>
      <c r="X1491" s="13">
        <f t="shared" si="279"/>
        <v>23</v>
      </c>
      <c r="Y1491" s="13" t="str">
        <f>IFERROR(VLOOKUP(C1491,ReceivingTeam[],2,FALSE),"HelpDesk")</f>
        <v>Branch office</v>
      </c>
      <c r="Z1491" s="67">
        <f t="shared" si="280"/>
        <v>44889.639953703663</v>
      </c>
      <c r="AA1491" s="68">
        <f t="shared" si="281"/>
        <v>44888</v>
      </c>
      <c r="AB1491" s="69" t="b">
        <f t="shared" si="282"/>
        <v>1</v>
      </c>
      <c r="AC1491" s="70">
        <f t="shared" si="283"/>
        <v>0.5</v>
      </c>
      <c r="AD1491" s="67">
        <f t="shared" si="284"/>
        <v>44889.639953703663</v>
      </c>
      <c r="AE1491" s="67">
        <f>VLOOKUP(V1491,'Branch Wise Work Timelines'!C:G,3,FALSE)+AA1491</f>
        <v>44888.416666666664</v>
      </c>
      <c r="AF1491" s="67">
        <f>IF(V1491="Bangalore",VLOOKUP(V1491,'Branch Wise Work Timelines'!C:G,4,FALSE)+AA1491+1,IF(V1491="Mumbai",VLOOKUP(V1491,'Branch Wise Work Timelines'!C:G,4,FALSE)+AA1491+1,VLOOKUP(V1491,'Branch Wise Work Timelines'!C:G,4,FALSE)+AA1491))</f>
        <v>44889.25</v>
      </c>
      <c r="AG1491" s="67">
        <f>WORKDAY.INTL(AA1491,1,11)+VLOOKUP(V1491,'Branch Wise Work Timelines'!C:G,3,FALSE)</f>
        <v>44889.416666666664</v>
      </c>
      <c r="AH1491" s="69" t="str">
        <f t="shared" ca="1" si="285"/>
        <v>Out of TAT</v>
      </c>
      <c r="AI1491" s="69">
        <f t="shared" ca="1" si="286"/>
        <v>20519</v>
      </c>
      <c r="AJ1491" s="69" t="str">
        <f ca="1">IF(AI1491&lt;0,"0-12",IFERROR(VLOOKUP(AI1491,Breakup[],2,FALSE),"&gt;24"))</f>
        <v>&gt;24</v>
      </c>
      <c r="AK1491" s="69" t="str">
        <f>VLOOKUP(V1491,Master!B:D,3,FALSE)</f>
        <v>East</v>
      </c>
      <c r="AL1491" s="69" t="str">
        <f t="shared" si="287"/>
        <v>Mumbai</v>
      </c>
    </row>
    <row r="1492" spans="1:38">
      <c r="A1492" s="13" t="s">
        <v>3288</v>
      </c>
      <c r="B1492" s="54">
        <v>44701.515405705999</v>
      </c>
      <c r="C1492" s="13" t="s">
        <v>110</v>
      </c>
      <c r="D1492" s="13">
        <v>689</v>
      </c>
      <c r="E1492" s="13" t="s">
        <v>3289</v>
      </c>
      <c r="F1492" s="13" t="s">
        <v>33</v>
      </c>
      <c r="G1492" s="14">
        <v>1653031594201</v>
      </c>
      <c r="H1492" s="55">
        <v>0.230949074074074</v>
      </c>
      <c r="I1492" s="33">
        <v>44881.230949074103</v>
      </c>
      <c r="J1492" s="58">
        <v>44881</v>
      </c>
      <c r="K1492" s="13" t="s">
        <v>263</v>
      </c>
      <c r="L1492" s="13" t="s">
        <v>69</v>
      </c>
      <c r="M1492" s="13" t="s">
        <v>101</v>
      </c>
      <c r="N1492" s="13" t="s">
        <v>206</v>
      </c>
      <c r="O1492" s="33" t="s">
        <v>38</v>
      </c>
      <c r="P1492" s="58" t="s">
        <v>38</v>
      </c>
      <c r="Q1492" s="33" t="s">
        <v>207</v>
      </c>
      <c r="R1492" s="14" t="s">
        <v>38</v>
      </c>
      <c r="S1492" s="13" t="s">
        <v>208</v>
      </c>
      <c r="T1492" s="13" t="s">
        <v>209</v>
      </c>
      <c r="U1492" s="33">
        <f t="shared" ca="1" si="276"/>
        <v>45744.56914039352</v>
      </c>
      <c r="V1492" s="13" t="str">
        <f t="shared" si="277"/>
        <v>Mumbai</v>
      </c>
      <c r="W1492" s="13" t="str">
        <f t="shared" si="278"/>
        <v>RI</v>
      </c>
      <c r="X1492" s="13">
        <f t="shared" si="279"/>
        <v>5</v>
      </c>
      <c r="Y1492" s="13" t="str">
        <f>IFERROR(VLOOKUP(C1492,ReceivingTeam[],2,FALSE),"HelpDesk")</f>
        <v>Branch office</v>
      </c>
      <c r="Z1492" s="67">
        <f t="shared" si="280"/>
        <v>44881.916666666664</v>
      </c>
      <c r="AA1492" s="68">
        <f t="shared" si="281"/>
        <v>44881</v>
      </c>
      <c r="AB1492" s="69" t="b">
        <f t="shared" si="282"/>
        <v>1</v>
      </c>
      <c r="AC1492" s="70">
        <f t="shared" si="283"/>
        <v>0.5</v>
      </c>
      <c r="AD1492" s="67">
        <f t="shared" si="284"/>
        <v>44881.916666666664</v>
      </c>
      <c r="AE1492" s="67">
        <f>VLOOKUP(V1492,'Branch Wise Work Timelines'!C:G,3,FALSE)+AA1492</f>
        <v>44881.416666666664</v>
      </c>
      <c r="AF1492" s="67">
        <f>IF(V1492="Bangalore",VLOOKUP(V1492,'Branch Wise Work Timelines'!C:G,4,FALSE)+AA1492+1,IF(V1492="Mumbai",VLOOKUP(V1492,'Branch Wise Work Timelines'!C:G,4,FALSE)+AA1492+1,VLOOKUP(V1492,'Branch Wise Work Timelines'!C:G,4,FALSE)+AA1492))</f>
        <v>44882.25</v>
      </c>
      <c r="AG1492" s="67">
        <f>WORKDAY.INTL(AA1492,1,11)+VLOOKUP(V1492,'Branch Wise Work Timelines'!C:G,3,FALSE)</f>
        <v>44882.416666666664</v>
      </c>
      <c r="AH1492" s="69" t="str">
        <f t="shared" ca="1" si="285"/>
        <v>Out of TAT</v>
      </c>
      <c r="AI1492" s="69">
        <f t="shared" ca="1" si="286"/>
        <v>20704</v>
      </c>
      <c r="AJ1492" s="69" t="str">
        <f ca="1">IF(AI1492&lt;0,"0-12",IFERROR(VLOOKUP(AI1492,Breakup[],2,FALSE),"&gt;24"))</f>
        <v>&gt;24</v>
      </c>
      <c r="AK1492" s="69" t="str">
        <f>VLOOKUP(V1492,Master!B:D,3,FALSE)</f>
        <v>East</v>
      </c>
      <c r="AL1492" s="69" t="str">
        <f t="shared" si="287"/>
        <v>Mumbai</v>
      </c>
    </row>
    <row r="1493" spans="1:38">
      <c r="A1493" s="13" t="s">
        <v>3290</v>
      </c>
      <c r="B1493" s="54">
        <v>44701.426648067099</v>
      </c>
      <c r="C1493" s="13" t="s">
        <v>3291</v>
      </c>
      <c r="D1493" s="13">
        <v>486</v>
      </c>
      <c r="E1493" s="13" t="s">
        <v>3292</v>
      </c>
      <c r="F1493" s="13" t="s">
        <v>33</v>
      </c>
      <c r="G1493" s="14">
        <v>1653026331486</v>
      </c>
      <c r="H1493" s="55">
        <v>0.88614583333333297</v>
      </c>
      <c r="I1493" s="33">
        <v>44884.886145833298</v>
      </c>
      <c r="J1493" s="58">
        <v>44884</v>
      </c>
      <c r="K1493" s="13" t="s">
        <v>313</v>
      </c>
      <c r="L1493" s="13" t="s">
        <v>60</v>
      </c>
      <c r="M1493" s="13" t="s">
        <v>314</v>
      </c>
      <c r="N1493" s="13" t="s">
        <v>206</v>
      </c>
      <c r="O1493" s="33" t="s">
        <v>38</v>
      </c>
      <c r="P1493" s="58" t="s">
        <v>38</v>
      </c>
      <c r="Q1493" s="33" t="s">
        <v>207</v>
      </c>
      <c r="R1493" s="14" t="s">
        <v>38</v>
      </c>
      <c r="S1493" s="13" t="s">
        <v>208</v>
      </c>
      <c r="T1493" s="13" t="s">
        <v>209</v>
      </c>
      <c r="U1493" s="33">
        <f t="shared" ca="1" si="276"/>
        <v>45744.56914039352</v>
      </c>
      <c r="V1493" s="13" t="str">
        <f t="shared" si="277"/>
        <v>Hyderabad</v>
      </c>
      <c r="W1493" s="13" t="str">
        <f t="shared" si="278"/>
        <v>RI</v>
      </c>
      <c r="X1493" s="13">
        <f t="shared" si="279"/>
        <v>21</v>
      </c>
      <c r="Y1493" s="13" t="str">
        <f>IFERROR(VLOOKUP(C1493,ReceivingTeam[],2,FALSE),"HelpDesk")</f>
        <v>HelpDesk</v>
      </c>
      <c r="Z1493" s="67">
        <f t="shared" si="280"/>
        <v>44887.031979166626</v>
      </c>
      <c r="AA1493" s="68">
        <f t="shared" si="281"/>
        <v>44884</v>
      </c>
      <c r="AB1493" s="69" t="b">
        <f t="shared" si="282"/>
        <v>1</v>
      </c>
      <c r="AC1493" s="70">
        <f t="shared" si="283"/>
        <v>0.5</v>
      </c>
      <c r="AD1493" s="67">
        <f t="shared" si="284"/>
        <v>44887.031979166626</v>
      </c>
      <c r="AE1493" s="67">
        <f>VLOOKUP(V1493,'Branch Wise Work Timelines'!C:G,3,FALSE)+AA1493</f>
        <v>44884.416666666664</v>
      </c>
      <c r="AF1493" s="67">
        <f>IF(V1493="Bangalore",VLOOKUP(V1493,'Branch Wise Work Timelines'!C:G,4,FALSE)+AA1493+1,IF(V1493="Mumbai",VLOOKUP(V1493,'Branch Wise Work Timelines'!C:G,4,FALSE)+AA1493+1,VLOOKUP(V1493,'Branch Wise Work Timelines'!C:G,4,FALSE)+AA1493))</f>
        <v>44884.770833333336</v>
      </c>
      <c r="AG1493" s="67">
        <f>WORKDAY.INTL(AA1493,1,11)+VLOOKUP(V1493,'Branch Wise Work Timelines'!C:G,3,FALSE)</f>
        <v>44886.416666666664</v>
      </c>
      <c r="AH1493" s="69" t="str">
        <f t="shared" ca="1" si="285"/>
        <v>Out of TAT</v>
      </c>
      <c r="AI1493" s="69">
        <f t="shared" ca="1" si="286"/>
        <v>20581</v>
      </c>
      <c r="AJ1493" s="69" t="str">
        <f ca="1">IF(AI1493&lt;0,"0-12",IFERROR(VLOOKUP(AI1493,Breakup[],2,FALSE),"&gt;24"))</f>
        <v>&gt;24</v>
      </c>
      <c r="AK1493" s="69" t="str">
        <f>VLOOKUP(V1493,Master!B:D,3,FALSE)</f>
        <v>South</v>
      </c>
      <c r="AL1493" s="69" t="str">
        <f t="shared" si="287"/>
        <v>Hyderabad</v>
      </c>
    </row>
    <row r="1494" spans="1:38">
      <c r="A1494" s="13" t="s">
        <v>3293</v>
      </c>
      <c r="B1494" s="54">
        <v>44701.501535648102</v>
      </c>
      <c r="C1494" s="13" t="s">
        <v>255</v>
      </c>
      <c r="D1494" s="13">
        <v>576</v>
      </c>
      <c r="E1494" s="13" t="s">
        <v>3294</v>
      </c>
      <c r="F1494" s="13" t="s">
        <v>33</v>
      </c>
      <c r="G1494" s="14">
        <v>1653030234261</v>
      </c>
      <c r="H1494" s="55">
        <v>0.48121527777777801</v>
      </c>
      <c r="I1494" s="33">
        <v>44890.481215277803</v>
      </c>
      <c r="J1494" s="58">
        <v>44890</v>
      </c>
      <c r="K1494" s="13" t="s">
        <v>257</v>
      </c>
      <c r="L1494" s="13" t="s">
        <v>72</v>
      </c>
      <c r="M1494" s="13" t="s">
        <v>255</v>
      </c>
      <c r="N1494" s="13" t="s">
        <v>206</v>
      </c>
      <c r="O1494" s="33" t="s">
        <v>38</v>
      </c>
      <c r="P1494" s="58" t="s">
        <v>38</v>
      </c>
      <c r="Q1494" s="33" t="s">
        <v>207</v>
      </c>
      <c r="R1494" s="14" t="s">
        <v>38</v>
      </c>
      <c r="S1494" s="13" t="s">
        <v>216</v>
      </c>
      <c r="T1494" s="13" t="s">
        <v>278</v>
      </c>
      <c r="U1494" s="33">
        <f t="shared" ca="1" si="276"/>
        <v>45744.56914039352</v>
      </c>
      <c r="V1494" s="13" t="str">
        <f t="shared" si="277"/>
        <v>Pune</v>
      </c>
      <c r="W1494" s="13" t="str">
        <f t="shared" si="278"/>
        <v>RI</v>
      </c>
      <c r="X1494" s="13">
        <f t="shared" si="279"/>
        <v>11</v>
      </c>
      <c r="Y1494" s="13" t="str">
        <f>IFERROR(VLOOKUP(C1494,ReceivingTeam[],2,FALSE),"HelpDesk")</f>
        <v>HelpDesk</v>
      </c>
      <c r="Z1494" s="67">
        <f t="shared" si="280"/>
        <v>44894.106215277803</v>
      </c>
      <c r="AA1494" s="68">
        <f t="shared" si="281"/>
        <v>44890</v>
      </c>
      <c r="AB1494" s="69" t="b">
        <f t="shared" si="282"/>
        <v>1</v>
      </c>
      <c r="AC1494" s="70">
        <f t="shared" si="283"/>
        <v>3</v>
      </c>
      <c r="AD1494" s="67">
        <f t="shared" si="284"/>
        <v>44894.106215277803</v>
      </c>
      <c r="AE1494" s="67">
        <f>VLOOKUP(V1494,'Branch Wise Work Timelines'!C:G,3,FALSE)+AA1494</f>
        <v>44890.395833333336</v>
      </c>
      <c r="AF1494" s="67">
        <f>IF(V1494="Bangalore",VLOOKUP(V1494,'Branch Wise Work Timelines'!C:G,4,FALSE)+AA1494+1,IF(V1494="Mumbai",VLOOKUP(V1494,'Branch Wise Work Timelines'!C:G,4,FALSE)+AA1494+1,VLOOKUP(V1494,'Branch Wise Work Timelines'!C:G,4,FALSE)+AA1494))</f>
        <v>44890.770833333336</v>
      </c>
      <c r="AG1494" s="67">
        <f>WORKDAY.INTL(AA1494,1,11)+VLOOKUP(V1494,'Branch Wise Work Timelines'!C:G,3,FALSE)</f>
        <v>44891.395833333336</v>
      </c>
      <c r="AH1494" s="69" t="str">
        <f t="shared" ca="1" si="285"/>
        <v>Out of TAT</v>
      </c>
      <c r="AI1494" s="69">
        <f t="shared" ca="1" si="286"/>
        <v>20412</v>
      </c>
      <c r="AJ1494" s="69" t="str">
        <f ca="1">IF(AI1494&lt;0,"0-12",IFERROR(VLOOKUP(AI1494,Breakup[],2,FALSE),"&gt;24"))</f>
        <v>&gt;24</v>
      </c>
      <c r="AK1494" s="69" t="str">
        <f>VLOOKUP(V1494,Master!B:D,3,FALSE)</f>
        <v>West</v>
      </c>
      <c r="AL1494" s="69" t="str">
        <f t="shared" si="287"/>
        <v>Pune</v>
      </c>
    </row>
    <row r="1495" spans="1:38">
      <c r="A1495" s="13" t="s">
        <v>3295</v>
      </c>
      <c r="B1495" s="54">
        <v>44701.644922303203</v>
      </c>
      <c r="C1495" s="13" t="s">
        <v>316</v>
      </c>
      <c r="D1495" s="13">
        <v>1217</v>
      </c>
      <c r="E1495" s="13" t="s">
        <v>3296</v>
      </c>
      <c r="F1495" s="13" t="s">
        <v>33</v>
      </c>
      <c r="G1495" s="14">
        <v>1653042062217</v>
      </c>
      <c r="H1495" s="55">
        <v>0.24589120370370399</v>
      </c>
      <c r="I1495" s="33">
        <v>44890.245891203696</v>
      </c>
      <c r="J1495" s="58">
        <v>44890</v>
      </c>
      <c r="K1495" s="13" t="s">
        <v>213</v>
      </c>
      <c r="L1495" s="13" t="s">
        <v>30</v>
      </c>
      <c r="M1495" s="13" t="s">
        <v>282</v>
      </c>
      <c r="N1495" s="13" t="s">
        <v>206</v>
      </c>
      <c r="O1495" s="33" t="s">
        <v>38</v>
      </c>
      <c r="P1495" s="58" t="s">
        <v>38</v>
      </c>
      <c r="Q1495" s="33" t="s">
        <v>207</v>
      </c>
      <c r="R1495" s="14" t="s">
        <v>38</v>
      </c>
      <c r="S1495" s="13" t="s">
        <v>208</v>
      </c>
      <c r="T1495" s="13" t="s">
        <v>209</v>
      </c>
      <c r="U1495" s="33">
        <f t="shared" ca="1" si="276"/>
        <v>45744.56914039352</v>
      </c>
      <c r="V1495" s="13" t="str">
        <f t="shared" si="277"/>
        <v>Bangalore</v>
      </c>
      <c r="W1495" s="13" t="str">
        <f t="shared" si="278"/>
        <v>RI</v>
      </c>
      <c r="X1495" s="13">
        <f t="shared" si="279"/>
        <v>5</v>
      </c>
      <c r="Y1495" s="13" t="str">
        <f>IFERROR(VLOOKUP(C1495,ReceivingTeam[],2,FALSE),"HelpDesk")</f>
        <v>HelpDesk</v>
      </c>
      <c r="Z1495" s="67">
        <f t="shared" si="280"/>
        <v>44890.916666666664</v>
      </c>
      <c r="AA1495" s="68">
        <f t="shared" si="281"/>
        <v>44890</v>
      </c>
      <c r="AB1495" s="69" t="b">
        <f t="shared" si="282"/>
        <v>1</v>
      </c>
      <c r="AC1495" s="70">
        <f t="shared" si="283"/>
        <v>0.5</v>
      </c>
      <c r="AD1495" s="67">
        <f t="shared" si="284"/>
        <v>44890.916666666664</v>
      </c>
      <c r="AE1495" s="67">
        <f>VLOOKUP(V1495,'Branch Wise Work Timelines'!C:G,3,FALSE)+AA1495</f>
        <v>44890.416666666664</v>
      </c>
      <c r="AF1495" s="67">
        <f>IF(V1495="Bangalore",VLOOKUP(V1495,'Branch Wise Work Timelines'!C:G,4,FALSE)+AA1495+1,IF(V1495="Mumbai",VLOOKUP(V1495,'Branch Wise Work Timelines'!C:G,4,FALSE)+AA1495+1,VLOOKUP(V1495,'Branch Wise Work Timelines'!C:G,4,FALSE)+AA1495))</f>
        <v>44891.104166666664</v>
      </c>
      <c r="AG1495" s="67">
        <f>WORKDAY.INTL(AA1495,1,11)+VLOOKUP(V1495,'Branch Wise Work Timelines'!C:G,3,FALSE)</f>
        <v>44891.416666666664</v>
      </c>
      <c r="AH1495" s="69" t="str">
        <f t="shared" ca="1" si="285"/>
        <v>Out of TAT</v>
      </c>
      <c r="AI1495" s="69">
        <f t="shared" ca="1" si="286"/>
        <v>20488</v>
      </c>
      <c r="AJ1495" s="69" t="str">
        <f ca="1">IF(AI1495&lt;0,"0-12",IFERROR(VLOOKUP(AI1495,Breakup[],2,FALSE),"&gt;24"))</f>
        <v>&gt;24</v>
      </c>
      <c r="AK1495" s="69" t="str">
        <f>VLOOKUP(V1495,Master!B:D,3,FALSE)</f>
        <v>South</v>
      </c>
      <c r="AL1495" s="69" t="str">
        <f t="shared" si="287"/>
        <v>Bangalore</v>
      </c>
    </row>
    <row r="1496" spans="1:38">
      <c r="A1496" s="13" t="s">
        <v>3297</v>
      </c>
      <c r="B1496" s="54">
        <v>44701.620262384298</v>
      </c>
      <c r="C1496" s="13" t="s">
        <v>414</v>
      </c>
      <c r="D1496" s="13">
        <v>1721</v>
      </c>
      <c r="E1496" s="13" t="s">
        <v>3298</v>
      </c>
      <c r="F1496" s="13" t="s">
        <v>33</v>
      </c>
      <c r="G1496" s="14">
        <v>1653042672897</v>
      </c>
      <c r="H1496" s="55">
        <v>0.618344907407407</v>
      </c>
      <c r="I1496" s="33">
        <v>44883.618344907401</v>
      </c>
      <c r="J1496" s="58">
        <v>44883</v>
      </c>
      <c r="K1496" s="13" t="s">
        <v>397</v>
      </c>
      <c r="L1496" s="13" t="s">
        <v>50</v>
      </c>
      <c r="M1496" s="13" t="s">
        <v>414</v>
      </c>
      <c r="N1496" s="13" t="s">
        <v>206</v>
      </c>
      <c r="O1496" s="33" t="s">
        <v>38</v>
      </c>
      <c r="P1496" s="58" t="s">
        <v>38</v>
      </c>
      <c r="Q1496" s="33" t="s">
        <v>207</v>
      </c>
      <c r="R1496" s="14" t="s">
        <v>38</v>
      </c>
      <c r="S1496" s="13" t="s">
        <v>216</v>
      </c>
      <c r="T1496" s="13" t="s">
        <v>217</v>
      </c>
      <c r="U1496" s="33">
        <f t="shared" ca="1" si="276"/>
        <v>45744.56914039352</v>
      </c>
      <c r="V1496" s="13" t="str">
        <f t="shared" si="277"/>
        <v>Cochin</v>
      </c>
      <c r="W1496" s="13" t="str">
        <f t="shared" si="278"/>
        <v>RI</v>
      </c>
      <c r="X1496" s="13">
        <f t="shared" si="279"/>
        <v>14</v>
      </c>
      <c r="Y1496" s="13" t="str">
        <f>IFERROR(VLOOKUP(C1496,ReceivingTeam[],2,FALSE),"HelpDesk")</f>
        <v>HelpDesk</v>
      </c>
      <c r="Z1496" s="67">
        <f t="shared" si="280"/>
        <v>44884.76417824073</v>
      </c>
      <c r="AA1496" s="68">
        <f t="shared" si="281"/>
        <v>44883</v>
      </c>
      <c r="AB1496" s="69" t="b">
        <f t="shared" si="282"/>
        <v>1</v>
      </c>
      <c r="AC1496" s="70">
        <f t="shared" si="283"/>
        <v>0.5</v>
      </c>
      <c r="AD1496" s="67">
        <f t="shared" si="284"/>
        <v>44884.76417824073</v>
      </c>
      <c r="AE1496" s="67">
        <f>VLOOKUP(V1496,'Branch Wise Work Timelines'!C:G,3,FALSE)+AA1496</f>
        <v>44883.416666666664</v>
      </c>
      <c r="AF1496" s="67">
        <f>IF(V1496="Bangalore",VLOOKUP(V1496,'Branch Wise Work Timelines'!C:G,4,FALSE)+AA1496+1,IF(V1496="Mumbai",VLOOKUP(V1496,'Branch Wise Work Timelines'!C:G,4,FALSE)+AA1496+1,VLOOKUP(V1496,'Branch Wise Work Timelines'!C:G,4,FALSE)+AA1496))</f>
        <v>44883.770833333336</v>
      </c>
      <c r="AG1496" s="67">
        <f>WORKDAY.INTL(AA1496,1,11)+VLOOKUP(V1496,'Branch Wise Work Timelines'!C:G,3,FALSE)</f>
        <v>44884.416666666664</v>
      </c>
      <c r="AH1496" s="69" t="str">
        <f t="shared" ca="1" si="285"/>
        <v>Out of TAT</v>
      </c>
      <c r="AI1496" s="69">
        <f t="shared" ca="1" si="286"/>
        <v>20636</v>
      </c>
      <c r="AJ1496" s="69" t="str">
        <f ca="1">IF(AI1496&lt;0,"0-12",IFERROR(VLOOKUP(AI1496,Breakup[],2,FALSE),"&gt;24"))</f>
        <v>&gt;24</v>
      </c>
      <c r="AK1496" s="69" t="str">
        <f>VLOOKUP(V1496,Master!B:D,3,FALSE)</f>
        <v>South</v>
      </c>
      <c r="AL1496" s="69" t="str">
        <f t="shared" si="287"/>
        <v>Cochin</v>
      </c>
    </row>
    <row r="1497" spans="1:38">
      <c r="A1497" s="13" t="s">
        <v>3299</v>
      </c>
      <c r="B1497" s="54">
        <v>44700.845131249996</v>
      </c>
      <c r="C1497" s="13" t="s">
        <v>222</v>
      </c>
      <c r="D1497" s="13">
        <v>1269</v>
      </c>
      <c r="E1497" s="13" t="s">
        <v>3300</v>
      </c>
      <c r="F1497" s="13" t="s">
        <v>33</v>
      </c>
      <c r="G1497" s="14">
        <v>1653021346824</v>
      </c>
      <c r="H1497" s="55">
        <v>0.124039351851852</v>
      </c>
      <c r="I1497" s="33">
        <v>44884.124039351896</v>
      </c>
      <c r="J1497" s="58">
        <v>44884</v>
      </c>
      <c r="K1497" s="13" t="s">
        <v>224</v>
      </c>
      <c r="L1497" s="13" t="s">
        <v>64</v>
      </c>
      <c r="M1497" s="13" t="s">
        <v>225</v>
      </c>
      <c r="N1497" s="13" t="s">
        <v>206</v>
      </c>
      <c r="O1497" s="33" t="s">
        <v>38</v>
      </c>
      <c r="P1497" s="58" t="s">
        <v>38</v>
      </c>
      <c r="Q1497" s="33" t="s">
        <v>207</v>
      </c>
      <c r="R1497" s="14" t="s">
        <v>38</v>
      </c>
      <c r="S1497" s="13" t="s">
        <v>208</v>
      </c>
      <c r="T1497" s="13" t="s">
        <v>209</v>
      </c>
      <c r="U1497" s="33">
        <f t="shared" ca="1" si="276"/>
        <v>45744.56914039352</v>
      </c>
      <c r="V1497" s="13" t="str">
        <f t="shared" si="277"/>
        <v>Kolkata</v>
      </c>
      <c r="W1497" s="13" t="str">
        <f t="shared" si="278"/>
        <v>RI</v>
      </c>
      <c r="X1497" s="13">
        <f t="shared" si="279"/>
        <v>2</v>
      </c>
      <c r="Y1497" s="13" t="str">
        <f>IFERROR(VLOOKUP(C1497,ReceivingTeam[],2,FALSE),"HelpDesk")</f>
        <v>Branch office</v>
      </c>
      <c r="Z1497" s="67">
        <f t="shared" si="280"/>
        <v>44886.562499999993</v>
      </c>
      <c r="AA1497" s="68">
        <f t="shared" si="281"/>
        <v>44884</v>
      </c>
      <c r="AB1497" s="69" t="b">
        <f t="shared" si="282"/>
        <v>1</v>
      </c>
      <c r="AC1497" s="70">
        <f t="shared" si="283"/>
        <v>0.5</v>
      </c>
      <c r="AD1497" s="67">
        <f t="shared" si="284"/>
        <v>44886.562499999993</v>
      </c>
      <c r="AE1497" s="67">
        <f>VLOOKUP(V1497,'Branch Wise Work Timelines'!C:G,3,FALSE)+AA1497</f>
        <v>44884.416666666664</v>
      </c>
      <c r="AF1497" s="67">
        <f>IF(V1497="Bangalore",VLOOKUP(V1497,'Branch Wise Work Timelines'!C:G,4,FALSE)+AA1497+1,IF(V1497="Mumbai",VLOOKUP(V1497,'Branch Wise Work Timelines'!C:G,4,FALSE)+AA1497+1,VLOOKUP(V1497,'Branch Wise Work Timelines'!C:G,4,FALSE)+AA1497))</f>
        <v>44884.770833333336</v>
      </c>
      <c r="AG1497" s="67">
        <f>WORKDAY.INTL(AA1497,1,11)+VLOOKUP(V1497,'Branch Wise Work Timelines'!C:G,3,FALSE)</f>
        <v>44886.416666666664</v>
      </c>
      <c r="AH1497" s="69" t="str">
        <f t="shared" ca="1" si="285"/>
        <v>Out of TAT</v>
      </c>
      <c r="AI1497" s="69">
        <f t="shared" ca="1" si="286"/>
        <v>20593</v>
      </c>
      <c r="AJ1497" s="69" t="str">
        <f ca="1">IF(AI1497&lt;0,"0-12",IFERROR(VLOOKUP(AI1497,Breakup[],2,FALSE),"&gt;24"))</f>
        <v>&gt;24</v>
      </c>
      <c r="AK1497" s="69" t="str">
        <f>VLOOKUP(V1497,Master!B:D,3,FALSE)</f>
        <v>East</v>
      </c>
      <c r="AL1497" s="69" t="str">
        <f t="shared" si="287"/>
        <v>Kolkata</v>
      </c>
    </row>
    <row r="1498" spans="1:38">
      <c r="A1498" s="13" t="s">
        <v>3301</v>
      </c>
      <c r="B1498" s="54">
        <v>44701.546281481496</v>
      </c>
      <c r="C1498" s="13" t="s">
        <v>222</v>
      </c>
      <c r="D1498" s="13">
        <v>1534</v>
      </c>
      <c r="E1498" s="13" t="s">
        <v>3302</v>
      </c>
      <c r="F1498" s="13" t="s">
        <v>33</v>
      </c>
      <c r="G1498" s="14">
        <v>1653034923850</v>
      </c>
      <c r="H1498" s="55">
        <v>0.63637731481481496</v>
      </c>
      <c r="I1498" s="33">
        <v>44885.636377314797</v>
      </c>
      <c r="J1498" s="58">
        <v>44885</v>
      </c>
      <c r="K1498" s="13" t="s">
        <v>224</v>
      </c>
      <c r="L1498" s="13" t="s">
        <v>64</v>
      </c>
      <c r="M1498" s="13" t="s">
        <v>225</v>
      </c>
      <c r="N1498" s="13" t="s">
        <v>206</v>
      </c>
      <c r="O1498" s="33" t="s">
        <v>38</v>
      </c>
      <c r="P1498" s="58" t="s">
        <v>38</v>
      </c>
      <c r="Q1498" s="33" t="s">
        <v>207</v>
      </c>
      <c r="R1498" s="14" t="s">
        <v>38</v>
      </c>
      <c r="S1498" s="13" t="s">
        <v>208</v>
      </c>
      <c r="T1498" s="13" t="s">
        <v>209</v>
      </c>
      <c r="U1498" s="33">
        <f t="shared" ca="1" si="276"/>
        <v>45744.56914039352</v>
      </c>
      <c r="V1498" s="13" t="str">
        <f t="shared" si="277"/>
        <v>Kolkata</v>
      </c>
      <c r="W1498" s="13" t="str">
        <f t="shared" si="278"/>
        <v>RI</v>
      </c>
      <c r="X1498" s="13">
        <f t="shared" si="279"/>
        <v>15</v>
      </c>
      <c r="Y1498" s="13" t="str">
        <f>IFERROR(VLOOKUP(C1498,ReceivingTeam[],2,FALSE),"HelpDesk")</f>
        <v>Branch office</v>
      </c>
      <c r="Z1498" s="67">
        <f t="shared" si="280"/>
        <v>44885.916666666664</v>
      </c>
      <c r="AA1498" s="68">
        <f t="shared" si="281"/>
        <v>44885</v>
      </c>
      <c r="AB1498" s="69" t="b">
        <f t="shared" si="282"/>
        <v>0</v>
      </c>
      <c r="AC1498" s="70">
        <f t="shared" si="283"/>
        <v>0.5</v>
      </c>
      <c r="AD1498" s="67">
        <f t="shared" si="284"/>
        <v>44885.916666666664</v>
      </c>
      <c r="AE1498" s="67">
        <f>VLOOKUP(V1498,'Branch Wise Work Timelines'!C:G,3,FALSE)+AA1498</f>
        <v>44885.416666666664</v>
      </c>
      <c r="AF1498" s="67">
        <f>IF(V1498="Bangalore",VLOOKUP(V1498,'Branch Wise Work Timelines'!C:G,4,FALSE)+AA1498+1,IF(V1498="Mumbai",VLOOKUP(V1498,'Branch Wise Work Timelines'!C:G,4,FALSE)+AA1498+1,VLOOKUP(V1498,'Branch Wise Work Timelines'!C:G,4,FALSE)+AA1498))</f>
        <v>44885.770833333336</v>
      </c>
      <c r="AG1498" s="67">
        <f>WORKDAY.INTL(AA1498,1,11)+VLOOKUP(V1498,'Branch Wise Work Timelines'!C:G,3,FALSE)</f>
        <v>44886.416666666664</v>
      </c>
      <c r="AH1498" s="69" t="str">
        <f t="shared" ca="1" si="285"/>
        <v>Out of TAT</v>
      </c>
      <c r="AI1498" s="69">
        <f t="shared" ca="1" si="286"/>
        <v>20608</v>
      </c>
      <c r="AJ1498" s="69" t="str">
        <f ca="1">IF(AI1498&lt;0,"0-12",IFERROR(VLOOKUP(AI1498,Breakup[],2,FALSE),"&gt;24"))</f>
        <v>&gt;24</v>
      </c>
      <c r="AK1498" s="69" t="str">
        <f>VLOOKUP(V1498,Master!B:D,3,FALSE)</f>
        <v>East</v>
      </c>
      <c r="AL1498" s="69" t="str">
        <f t="shared" si="287"/>
        <v>Kolkata</v>
      </c>
    </row>
    <row r="1499" spans="1:38">
      <c r="A1499" s="13" t="s">
        <v>3303</v>
      </c>
      <c r="B1499" s="54">
        <v>44700.871160763898</v>
      </c>
      <c r="C1499" s="13" t="s">
        <v>222</v>
      </c>
      <c r="D1499" s="13">
        <v>174</v>
      </c>
      <c r="E1499" s="13" t="s">
        <v>3304</v>
      </c>
      <c r="F1499" s="13" t="s">
        <v>33</v>
      </c>
      <c r="G1499" s="14">
        <v>1653021346824</v>
      </c>
      <c r="H1499" s="55">
        <v>0.25430555555555601</v>
      </c>
      <c r="I1499" s="33">
        <v>44890.254305555602</v>
      </c>
      <c r="J1499" s="58">
        <v>44890</v>
      </c>
      <c r="K1499" s="13" t="s">
        <v>224</v>
      </c>
      <c r="L1499" s="13" t="s">
        <v>64</v>
      </c>
      <c r="M1499" s="13" t="s">
        <v>225</v>
      </c>
      <c r="N1499" s="13" t="s">
        <v>206</v>
      </c>
      <c r="O1499" s="33" t="s">
        <v>38</v>
      </c>
      <c r="P1499" s="58" t="s">
        <v>38</v>
      </c>
      <c r="Q1499" s="33" t="s">
        <v>207</v>
      </c>
      <c r="R1499" s="14" t="s">
        <v>38</v>
      </c>
      <c r="S1499" s="13" t="s">
        <v>208</v>
      </c>
      <c r="T1499" s="13" t="s">
        <v>209</v>
      </c>
      <c r="U1499" s="33">
        <f t="shared" ca="1" si="276"/>
        <v>45744.56914039352</v>
      </c>
      <c r="V1499" s="13" t="str">
        <f t="shared" si="277"/>
        <v>Kolkata</v>
      </c>
      <c r="W1499" s="13" t="str">
        <f t="shared" si="278"/>
        <v>RI</v>
      </c>
      <c r="X1499" s="13">
        <f t="shared" si="279"/>
        <v>6</v>
      </c>
      <c r="Y1499" s="13" t="str">
        <f>IFERROR(VLOOKUP(C1499,ReceivingTeam[],2,FALSE),"HelpDesk")</f>
        <v>Branch office</v>
      </c>
      <c r="Z1499" s="67">
        <f t="shared" si="280"/>
        <v>44891.562499999993</v>
      </c>
      <c r="AA1499" s="68">
        <f t="shared" si="281"/>
        <v>44890</v>
      </c>
      <c r="AB1499" s="69" t="b">
        <f t="shared" si="282"/>
        <v>1</v>
      </c>
      <c r="AC1499" s="70">
        <f t="shared" si="283"/>
        <v>0.5</v>
      </c>
      <c r="AD1499" s="67">
        <f t="shared" si="284"/>
        <v>44891.562499999993</v>
      </c>
      <c r="AE1499" s="67">
        <f>VLOOKUP(V1499,'Branch Wise Work Timelines'!C:G,3,FALSE)+AA1499</f>
        <v>44890.416666666664</v>
      </c>
      <c r="AF1499" s="67">
        <f>IF(V1499="Bangalore",VLOOKUP(V1499,'Branch Wise Work Timelines'!C:G,4,FALSE)+AA1499+1,IF(V1499="Mumbai",VLOOKUP(V1499,'Branch Wise Work Timelines'!C:G,4,FALSE)+AA1499+1,VLOOKUP(V1499,'Branch Wise Work Timelines'!C:G,4,FALSE)+AA1499))</f>
        <v>44890.770833333336</v>
      </c>
      <c r="AG1499" s="67">
        <f>WORKDAY.INTL(AA1499,1,11)+VLOOKUP(V1499,'Branch Wise Work Timelines'!C:G,3,FALSE)</f>
        <v>44891.416666666664</v>
      </c>
      <c r="AH1499" s="69" t="str">
        <f t="shared" ca="1" si="285"/>
        <v>Out of TAT</v>
      </c>
      <c r="AI1499" s="69">
        <f t="shared" ca="1" si="286"/>
        <v>20473</v>
      </c>
      <c r="AJ1499" s="69" t="str">
        <f ca="1">IF(AI1499&lt;0,"0-12",IFERROR(VLOOKUP(AI1499,Breakup[],2,FALSE),"&gt;24"))</f>
        <v>&gt;24</v>
      </c>
      <c r="AK1499" s="69" t="str">
        <f>VLOOKUP(V1499,Master!B:D,3,FALSE)</f>
        <v>East</v>
      </c>
      <c r="AL1499" s="69" t="str">
        <f t="shared" si="287"/>
        <v>Kolkata</v>
      </c>
    </row>
    <row r="1500" spans="1:38">
      <c r="A1500" s="13" t="s">
        <v>3305</v>
      </c>
      <c r="B1500" s="54">
        <v>44701.638195057902</v>
      </c>
      <c r="C1500" s="13" t="s">
        <v>211</v>
      </c>
      <c r="D1500" s="13">
        <v>1944</v>
      </c>
      <c r="E1500" s="13" t="s">
        <v>3306</v>
      </c>
      <c r="F1500" s="13" t="s">
        <v>15</v>
      </c>
      <c r="G1500" s="14">
        <v>1653041711052</v>
      </c>
      <c r="H1500" s="55">
        <v>0.48108796296296302</v>
      </c>
      <c r="I1500" s="33">
        <v>44889.481087963002</v>
      </c>
      <c r="J1500" s="58">
        <v>44889</v>
      </c>
      <c r="K1500" s="13" t="s">
        <v>213</v>
      </c>
      <c r="L1500" s="13" t="s">
        <v>30</v>
      </c>
      <c r="M1500" s="13" t="s">
        <v>214</v>
      </c>
      <c r="N1500" s="13" t="s">
        <v>206</v>
      </c>
      <c r="O1500" s="33" t="s">
        <v>38</v>
      </c>
      <c r="P1500" s="58" t="s">
        <v>38</v>
      </c>
      <c r="Q1500" s="33" t="s">
        <v>207</v>
      </c>
      <c r="R1500" s="14" t="s">
        <v>38</v>
      </c>
      <c r="S1500" s="13" t="s">
        <v>216</v>
      </c>
      <c r="T1500" s="13" t="s">
        <v>217</v>
      </c>
      <c r="U1500" s="33">
        <f t="shared" ca="1" si="276"/>
        <v>45744.56914039352</v>
      </c>
      <c r="V1500" s="13" t="str">
        <f t="shared" si="277"/>
        <v>Bangalore</v>
      </c>
      <c r="W1500" s="13" t="str">
        <f t="shared" si="278"/>
        <v>CLS</v>
      </c>
      <c r="X1500" s="13">
        <f t="shared" si="279"/>
        <v>11</v>
      </c>
      <c r="Y1500" s="13" t="str">
        <f>IFERROR(VLOOKUP(C1500,ReceivingTeam[],2,FALSE),"HelpDesk")</f>
        <v>HelpDesk</v>
      </c>
      <c r="Z1500" s="67">
        <f t="shared" si="280"/>
        <v>44889.981087963002</v>
      </c>
      <c r="AA1500" s="68">
        <f t="shared" si="281"/>
        <v>44889</v>
      </c>
      <c r="AB1500" s="69" t="b">
        <f t="shared" si="282"/>
        <v>1</v>
      </c>
      <c r="AC1500" s="70">
        <f t="shared" si="283"/>
        <v>0.5</v>
      </c>
      <c r="AD1500" s="67">
        <f t="shared" si="284"/>
        <v>44889.981087963002</v>
      </c>
      <c r="AE1500" s="67">
        <f>VLOOKUP(V1500,'Branch Wise Work Timelines'!C:G,3,FALSE)+AA1500</f>
        <v>44889.416666666664</v>
      </c>
      <c r="AF1500" s="67">
        <f>IF(V1500="Bangalore",VLOOKUP(V1500,'Branch Wise Work Timelines'!C:G,4,FALSE)+AA1500+1,IF(V1500="Mumbai",VLOOKUP(V1500,'Branch Wise Work Timelines'!C:G,4,FALSE)+AA1500+1,VLOOKUP(V1500,'Branch Wise Work Timelines'!C:G,4,FALSE)+AA1500))</f>
        <v>44890.104166666664</v>
      </c>
      <c r="AG1500" s="67">
        <f>WORKDAY.INTL(AA1500,1,11)+VLOOKUP(V1500,'Branch Wise Work Timelines'!C:G,3,FALSE)</f>
        <v>44890.416666666664</v>
      </c>
      <c r="AH1500" s="69" t="str">
        <f t="shared" ca="1" si="285"/>
        <v>Out of TAT</v>
      </c>
      <c r="AI1500" s="69">
        <f t="shared" ca="1" si="286"/>
        <v>20511</v>
      </c>
      <c r="AJ1500" s="69" t="str">
        <f ca="1">IF(AI1500&lt;0,"0-12",IFERROR(VLOOKUP(AI1500,Breakup[],2,FALSE),"&gt;24"))</f>
        <v>&gt;24</v>
      </c>
      <c r="AK1500" s="69" t="str">
        <f>VLOOKUP(V1500,Master!B:D,3,FALSE)</f>
        <v>South</v>
      </c>
      <c r="AL1500" s="69" t="str">
        <f t="shared" si="287"/>
        <v>Bangalore-CLS</v>
      </c>
    </row>
    <row r="1501" spans="1:38">
      <c r="A1501" s="13" t="s">
        <v>3307</v>
      </c>
      <c r="B1501" s="54">
        <v>44701.501225034699</v>
      </c>
      <c r="C1501" s="13" t="s">
        <v>255</v>
      </c>
      <c r="D1501" s="13">
        <v>1601</v>
      </c>
      <c r="E1501" s="13" t="s">
        <v>3308</v>
      </c>
      <c r="F1501" s="13" t="s">
        <v>33</v>
      </c>
      <c r="G1501" s="14">
        <v>1653030234261</v>
      </c>
      <c r="H1501" s="55">
        <v>0.60300925925925897</v>
      </c>
      <c r="I1501" s="33">
        <v>44891.603009259299</v>
      </c>
      <c r="J1501" s="58">
        <v>44891</v>
      </c>
      <c r="K1501" s="13" t="s">
        <v>257</v>
      </c>
      <c r="L1501" s="13" t="s">
        <v>72</v>
      </c>
      <c r="M1501" s="13" t="s">
        <v>255</v>
      </c>
      <c r="N1501" s="13" t="s">
        <v>206</v>
      </c>
      <c r="O1501" s="33">
        <v>44891.781504629602</v>
      </c>
      <c r="P1501" s="58">
        <v>44891</v>
      </c>
      <c r="Q1501" s="33" t="s">
        <v>237</v>
      </c>
      <c r="R1501" s="14">
        <v>230</v>
      </c>
      <c r="S1501" s="13" t="s">
        <v>216</v>
      </c>
      <c r="T1501" s="13" t="s">
        <v>278</v>
      </c>
      <c r="U1501" s="33">
        <f t="shared" ca="1" si="276"/>
        <v>45744.56914039352</v>
      </c>
      <c r="V1501" s="13" t="str">
        <f t="shared" si="277"/>
        <v>Pune</v>
      </c>
      <c r="W1501" s="13" t="str">
        <f t="shared" si="278"/>
        <v>RI</v>
      </c>
      <c r="X1501" s="13">
        <f t="shared" si="279"/>
        <v>14</v>
      </c>
      <c r="Y1501" s="13" t="str">
        <f>IFERROR(VLOOKUP(C1501,ReceivingTeam[],2,FALSE),"HelpDesk")</f>
        <v>HelpDesk</v>
      </c>
      <c r="Z1501" s="67">
        <f t="shared" si="280"/>
        <v>44896.228009259299</v>
      </c>
      <c r="AA1501" s="68">
        <f t="shared" si="281"/>
        <v>44891</v>
      </c>
      <c r="AB1501" s="69" t="b">
        <f t="shared" si="282"/>
        <v>1</v>
      </c>
      <c r="AC1501" s="70">
        <f t="shared" si="283"/>
        <v>3</v>
      </c>
      <c r="AD1501" s="67">
        <f t="shared" si="284"/>
        <v>44896.228009259299</v>
      </c>
      <c r="AE1501" s="67">
        <f>VLOOKUP(V1501,'Branch Wise Work Timelines'!C:G,3,FALSE)+AA1501</f>
        <v>44891.395833333336</v>
      </c>
      <c r="AF1501" s="67">
        <f>IF(V1501="Bangalore",VLOOKUP(V1501,'Branch Wise Work Timelines'!C:G,4,FALSE)+AA1501+1,IF(V1501="Mumbai",VLOOKUP(V1501,'Branch Wise Work Timelines'!C:G,4,FALSE)+AA1501+1,VLOOKUP(V1501,'Branch Wise Work Timelines'!C:G,4,FALSE)+AA1501))</f>
        <v>44891.770833333336</v>
      </c>
      <c r="AG1501" s="67">
        <f>WORKDAY.INTL(AA1501,1,11)+VLOOKUP(V1501,'Branch Wise Work Timelines'!C:G,3,FALSE)</f>
        <v>44893.395833333336</v>
      </c>
      <c r="AH1501" s="69" t="str">
        <f t="shared" si="285"/>
        <v>Met</v>
      </c>
      <c r="AI1501" s="69">
        <f t="shared" ca="1" si="286"/>
        <v>20361</v>
      </c>
      <c r="AJ1501" s="69" t="str">
        <f ca="1">IF(AI1501&lt;0,"0-12",IFERROR(VLOOKUP(AI1501,Breakup[],2,FALSE),"&gt;24"))</f>
        <v>&gt;24</v>
      </c>
      <c r="AK1501" s="69" t="str">
        <f>VLOOKUP(V1501,Master!B:D,3,FALSE)</f>
        <v>West</v>
      </c>
      <c r="AL1501" s="69" t="str">
        <f t="shared" si="287"/>
        <v>Pune</v>
      </c>
    </row>
    <row r="1502" spans="1:38">
      <c r="A1502" s="13" t="s">
        <v>3309</v>
      </c>
      <c r="B1502" s="54">
        <v>44701.500844178197</v>
      </c>
      <c r="C1502" s="13" t="s">
        <v>255</v>
      </c>
      <c r="D1502" s="13">
        <v>578</v>
      </c>
      <c r="E1502" s="13" t="s">
        <v>3310</v>
      </c>
      <c r="F1502" s="13" t="s">
        <v>33</v>
      </c>
      <c r="G1502" s="14">
        <v>1653030234261</v>
      </c>
      <c r="H1502" s="55">
        <v>0.19807870370370401</v>
      </c>
      <c r="I1502" s="33">
        <v>44883.198078703703</v>
      </c>
      <c r="J1502" s="58">
        <v>44883</v>
      </c>
      <c r="K1502" s="13" t="s">
        <v>257</v>
      </c>
      <c r="L1502" s="13" t="s">
        <v>72</v>
      </c>
      <c r="M1502" s="13" t="s">
        <v>255</v>
      </c>
      <c r="N1502" s="13" t="s">
        <v>206</v>
      </c>
      <c r="O1502" s="33" t="s">
        <v>38</v>
      </c>
      <c r="P1502" s="58" t="s">
        <v>38</v>
      </c>
      <c r="Q1502" s="33" t="s">
        <v>207</v>
      </c>
      <c r="R1502" s="14" t="s">
        <v>38</v>
      </c>
      <c r="S1502" s="13" t="s">
        <v>216</v>
      </c>
      <c r="T1502" s="13" t="s">
        <v>278</v>
      </c>
      <c r="U1502" s="33">
        <f t="shared" ca="1" si="276"/>
        <v>45744.56914039352</v>
      </c>
      <c r="V1502" s="13" t="str">
        <f t="shared" si="277"/>
        <v>Pune</v>
      </c>
      <c r="W1502" s="13" t="str">
        <f t="shared" si="278"/>
        <v>RI</v>
      </c>
      <c r="X1502" s="13">
        <f t="shared" si="279"/>
        <v>4</v>
      </c>
      <c r="Y1502" s="13" t="str">
        <f>IFERROR(VLOOKUP(C1502,ReceivingTeam[],2,FALSE),"HelpDesk")</f>
        <v>HelpDesk</v>
      </c>
      <c r="Z1502" s="67">
        <f t="shared" si="280"/>
        <v>44887.020833333336</v>
      </c>
      <c r="AA1502" s="68">
        <f t="shared" si="281"/>
        <v>44883</v>
      </c>
      <c r="AB1502" s="69" t="b">
        <f t="shared" si="282"/>
        <v>1</v>
      </c>
      <c r="AC1502" s="70">
        <f t="shared" si="283"/>
        <v>3</v>
      </c>
      <c r="AD1502" s="67">
        <f t="shared" si="284"/>
        <v>44887.020833333336</v>
      </c>
      <c r="AE1502" s="67">
        <f>VLOOKUP(V1502,'Branch Wise Work Timelines'!C:G,3,FALSE)+AA1502</f>
        <v>44883.395833333336</v>
      </c>
      <c r="AF1502" s="67">
        <f>IF(V1502="Bangalore",VLOOKUP(V1502,'Branch Wise Work Timelines'!C:G,4,FALSE)+AA1502+1,IF(V1502="Mumbai",VLOOKUP(V1502,'Branch Wise Work Timelines'!C:G,4,FALSE)+AA1502+1,VLOOKUP(V1502,'Branch Wise Work Timelines'!C:G,4,FALSE)+AA1502))</f>
        <v>44883.770833333336</v>
      </c>
      <c r="AG1502" s="67">
        <f>WORKDAY.INTL(AA1502,1,11)+VLOOKUP(V1502,'Branch Wise Work Timelines'!C:G,3,FALSE)</f>
        <v>44884.395833333336</v>
      </c>
      <c r="AH1502" s="69" t="str">
        <f t="shared" ca="1" si="285"/>
        <v>Out of TAT</v>
      </c>
      <c r="AI1502" s="69">
        <f t="shared" ca="1" si="286"/>
        <v>20582</v>
      </c>
      <c r="AJ1502" s="69" t="str">
        <f ca="1">IF(AI1502&lt;0,"0-12",IFERROR(VLOOKUP(AI1502,Breakup[],2,FALSE),"&gt;24"))</f>
        <v>&gt;24</v>
      </c>
      <c r="AK1502" s="69" t="str">
        <f>VLOOKUP(V1502,Master!B:D,3,FALSE)</f>
        <v>West</v>
      </c>
      <c r="AL1502" s="69" t="str">
        <f t="shared" si="287"/>
        <v>Pune</v>
      </c>
    </row>
    <row r="1503" spans="1:38">
      <c r="A1503" s="13" t="s">
        <v>3311</v>
      </c>
      <c r="B1503" s="54">
        <v>44701.633166747699</v>
      </c>
      <c r="C1503" s="13" t="s">
        <v>219</v>
      </c>
      <c r="D1503" s="13">
        <v>1941</v>
      </c>
      <c r="E1503" s="13" t="s">
        <v>3312</v>
      </c>
      <c r="F1503" s="13" t="s">
        <v>15</v>
      </c>
      <c r="G1503" s="14">
        <v>1653043921714</v>
      </c>
      <c r="H1503" s="55">
        <v>0.67249999999999999</v>
      </c>
      <c r="I1503" s="33">
        <v>44882.672500000001</v>
      </c>
      <c r="J1503" s="58">
        <v>44882</v>
      </c>
      <c r="K1503" s="13" t="s">
        <v>213</v>
      </c>
      <c r="L1503" s="13" t="s">
        <v>30</v>
      </c>
      <c r="M1503" s="13" t="s">
        <v>214</v>
      </c>
      <c r="N1503" s="13" t="s">
        <v>215</v>
      </c>
      <c r="O1503" s="33" t="s">
        <v>38</v>
      </c>
      <c r="P1503" s="58" t="s">
        <v>38</v>
      </c>
      <c r="Q1503" s="33" t="s">
        <v>207</v>
      </c>
      <c r="R1503" s="14" t="s">
        <v>38</v>
      </c>
      <c r="S1503" s="13" t="s">
        <v>216</v>
      </c>
      <c r="T1503" s="13" t="s">
        <v>217</v>
      </c>
      <c r="U1503" s="33">
        <f t="shared" ca="1" si="276"/>
        <v>45744.56914039352</v>
      </c>
      <c r="V1503" s="13" t="str">
        <f t="shared" si="277"/>
        <v>Bangalore</v>
      </c>
      <c r="W1503" s="13" t="str">
        <f t="shared" si="278"/>
        <v>CLS</v>
      </c>
      <c r="X1503" s="13">
        <f t="shared" si="279"/>
        <v>16</v>
      </c>
      <c r="Y1503" s="13" t="str">
        <f>IFERROR(VLOOKUP(C1503,ReceivingTeam[],2,FALSE),"HelpDesk")</f>
        <v>HelpDesk</v>
      </c>
      <c r="Z1503" s="67">
        <f t="shared" si="280"/>
        <v>44883.485000000001</v>
      </c>
      <c r="AA1503" s="68">
        <f t="shared" si="281"/>
        <v>44882</v>
      </c>
      <c r="AB1503" s="69" t="b">
        <f t="shared" si="282"/>
        <v>1</v>
      </c>
      <c r="AC1503" s="70">
        <f t="shared" si="283"/>
        <v>0.5</v>
      </c>
      <c r="AD1503" s="67">
        <f t="shared" si="284"/>
        <v>44883.485000000001</v>
      </c>
      <c r="AE1503" s="67">
        <f>VLOOKUP(V1503,'Branch Wise Work Timelines'!C:G,3,FALSE)+AA1503</f>
        <v>44882.416666666664</v>
      </c>
      <c r="AF1503" s="67">
        <f>IF(V1503="Bangalore",VLOOKUP(V1503,'Branch Wise Work Timelines'!C:G,4,FALSE)+AA1503+1,IF(V1503="Mumbai",VLOOKUP(V1503,'Branch Wise Work Timelines'!C:G,4,FALSE)+AA1503+1,VLOOKUP(V1503,'Branch Wise Work Timelines'!C:G,4,FALSE)+AA1503))</f>
        <v>44883.104166666664</v>
      </c>
      <c r="AG1503" s="67">
        <f>WORKDAY.INTL(AA1503,1,11)+VLOOKUP(V1503,'Branch Wise Work Timelines'!C:G,3,FALSE)</f>
        <v>44883.416666666664</v>
      </c>
      <c r="AH1503" s="69" t="str">
        <f t="shared" ca="1" si="285"/>
        <v>Out of TAT</v>
      </c>
      <c r="AI1503" s="69">
        <f t="shared" ca="1" si="286"/>
        <v>20667</v>
      </c>
      <c r="AJ1503" s="69" t="str">
        <f ca="1">IF(AI1503&lt;0,"0-12",IFERROR(VLOOKUP(AI1503,Breakup[],2,FALSE),"&gt;24"))</f>
        <v>&gt;24</v>
      </c>
      <c r="AK1503" s="69" t="str">
        <f>VLOOKUP(V1503,Master!B:D,3,FALSE)</f>
        <v>South</v>
      </c>
      <c r="AL1503" s="69" t="str">
        <f t="shared" si="287"/>
        <v>Bangalore-CLS</v>
      </c>
    </row>
    <row r="1504" spans="1:38">
      <c r="A1504" s="13" t="s">
        <v>3313</v>
      </c>
      <c r="B1504" s="54">
        <v>44700.493298495399</v>
      </c>
      <c r="C1504" s="13" t="s">
        <v>302</v>
      </c>
      <c r="D1504" s="13">
        <v>158</v>
      </c>
      <c r="E1504" s="13" t="s">
        <v>3314</v>
      </c>
      <c r="F1504" s="13" t="s">
        <v>33</v>
      </c>
      <c r="G1504" s="14">
        <v>1653039469972</v>
      </c>
      <c r="H1504" s="55">
        <v>0.44849537037037002</v>
      </c>
      <c r="I1504" s="33">
        <v>44887.448495370401</v>
      </c>
      <c r="J1504" s="58">
        <v>44887</v>
      </c>
      <c r="K1504" s="13" t="s">
        <v>257</v>
      </c>
      <c r="L1504" s="13" t="s">
        <v>72</v>
      </c>
      <c r="M1504" s="13" t="s">
        <v>286</v>
      </c>
      <c r="N1504" s="13" t="s">
        <v>206</v>
      </c>
      <c r="O1504" s="33" t="s">
        <v>38</v>
      </c>
      <c r="P1504" s="58" t="s">
        <v>38</v>
      </c>
      <c r="Q1504" s="33" t="s">
        <v>207</v>
      </c>
      <c r="R1504" s="14" t="s">
        <v>38</v>
      </c>
      <c r="S1504" s="13" t="s">
        <v>216</v>
      </c>
      <c r="T1504" s="13" t="s">
        <v>217</v>
      </c>
      <c r="U1504" s="33">
        <f t="shared" ca="1" si="276"/>
        <v>45744.56914039352</v>
      </c>
      <c r="V1504" s="13" t="str">
        <f t="shared" si="277"/>
        <v>Pune</v>
      </c>
      <c r="W1504" s="13" t="str">
        <f t="shared" si="278"/>
        <v>RI</v>
      </c>
      <c r="X1504" s="13">
        <f t="shared" si="279"/>
        <v>10</v>
      </c>
      <c r="Y1504" s="13" t="str">
        <f>IFERROR(VLOOKUP(C1504,ReceivingTeam[],2,FALSE),"HelpDesk")</f>
        <v>HelpDesk</v>
      </c>
      <c r="Z1504" s="67">
        <f t="shared" si="280"/>
        <v>44888.573495370401</v>
      </c>
      <c r="AA1504" s="68">
        <f t="shared" si="281"/>
        <v>44887</v>
      </c>
      <c r="AB1504" s="69" t="b">
        <f t="shared" si="282"/>
        <v>1</v>
      </c>
      <c r="AC1504" s="70">
        <f t="shared" si="283"/>
        <v>0.5</v>
      </c>
      <c r="AD1504" s="67">
        <f t="shared" si="284"/>
        <v>44888.573495370401</v>
      </c>
      <c r="AE1504" s="67">
        <f>VLOOKUP(V1504,'Branch Wise Work Timelines'!C:G,3,FALSE)+AA1504</f>
        <v>44887.395833333336</v>
      </c>
      <c r="AF1504" s="67">
        <f>IF(V1504="Bangalore",VLOOKUP(V1504,'Branch Wise Work Timelines'!C:G,4,FALSE)+AA1504+1,IF(V1504="Mumbai",VLOOKUP(V1504,'Branch Wise Work Timelines'!C:G,4,FALSE)+AA1504+1,VLOOKUP(V1504,'Branch Wise Work Timelines'!C:G,4,FALSE)+AA1504))</f>
        <v>44887.770833333336</v>
      </c>
      <c r="AG1504" s="67">
        <f>WORKDAY.INTL(AA1504,1,11)+VLOOKUP(V1504,'Branch Wise Work Timelines'!C:G,3,FALSE)</f>
        <v>44888.395833333336</v>
      </c>
      <c r="AH1504" s="69" t="str">
        <f t="shared" ca="1" si="285"/>
        <v>Out of TAT</v>
      </c>
      <c r="AI1504" s="69">
        <f t="shared" ca="1" si="286"/>
        <v>20544</v>
      </c>
      <c r="AJ1504" s="69" t="str">
        <f ca="1">IF(AI1504&lt;0,"0-12",IFERROR(VLOOKUP(AI1504,Breakup[],2,FALSE),"&gt;24"))</f>
        <v>&gt;24</v>
      </c>
      <c r="AK1504" s="69" t="str">
        <f>VLOOKUP(V1504,Master!B:D,3,FALSE)</f>
        <v>West</v>
      </c>
      <c r="AL1504" s="69" t="str">
        <f t="shared" si="287"/>
        <v>Pune</v>
      </c>
    </row>
    <row r="1505" spans="1:38">
      <c r="A1505" s="13" t="s">
        <v>3315</v>
      </c>
      <c r="B1505" s="54">
        <v>44699.661375810203</v>
      </c>
      <c r="C1505" s="13" t="s">
        <v>535</v>
      </c>
      <c r="D1505" s="13">
        <v>232</v>
      </c>
      <c r="E1505" s="13" t="s">
        <v>3316</v>
      </c>
      <c r="F1505" s="13" t="s">
        <v>33</v>
      </c>
      <c r="G1505" s="14">
        <v>1653030411662</v>
      </c>
      <c r="H1505" s="55">
        <v>0.28785879629629602</v>
      </c>
      <c r="I1505" s="33">
        <v>44888.287858796299</v>
      </c>
      <c r="J1505" s="58">
        <v>44888</v>
      </c>
      <c r="K1505" s="13" t="s">
        <v>397</v>
      </c>
      <c r="L1505" s="13" t="s">
        <v>50</v>
      </c>
      <c r="M1505" s="13" t="s">
        <v>153</v>
      </c>
      <c r="N1505" s="13" t="s">
        <v>206</v>
      </c>
      <c r="O1505" s="33" t="s">
        <v>38</v>
      </c>
      <c r="P1505" s="58" t="s">
        <v>38</v>
      </c>
      <c r="Q1505" s="33" t="s">
        <v>207</v>
      </c>
      <c r="R1505" s="14" t="s">
        <v>38</v>
      </c>
      <c r="S1505" s="13" t="s">
        <v>216</v>
      </c>
      <c r="T1505" s="13" t="s">
        <v>217</v>
      </c>
      <c r="U1505" s="33">
        <f t="shared" ca="1" si="276"/>
        <v>45744.56914039352</v>
      </c>
      <c r="V1505" s="13" t="str">
        <f t="shared" si="277"/>
        <v>Cochin</v>
      </c>
      <c r="W1505" s="13" t="str">
        <f t="shared" si="278"/>
        <v>RI</v>
      </c>
      <c r="X1505" s="13">
        <f t="shared" si="279"/>
        <v>6</v>
      </c>
      <c r="Y1505" s="13" t="str">
        <f>IFERROR(VLOOKUP(C1505,ReceivingTeam[],2,FALSE),"HelpDesk")</f>
        <v>HelpDesk</v>
      </c>
      <c r="Z1505" s="67">
        <f t="shared" si="280"/>
        <v>44889.562499999993</v>
      </c>
      <c r="AA1505" s="68">
        <f t="shared" si="281"/>
        <v>44888</v>
      </c>
      <c r="AB1505" s="69" t="b">
        <f t="shared" si="282"/>
        <v>1</v>
      </c>
      <c r="AC1505" s="70">
        <f t="shared" si="283"/>
        <v>0.5</v>
      </c>
      <c r="AD1505" s="67">
        <f t="shared" si="284"/>
        <v>44889.562499999993</v>
      </c>
      <c r="AE1505" s="67">
        <f>VLOOKUP(V1505,'Branch Wise Work Timelines'!C:G,3,FALSE)+AA1505</f>
        <v>44888.416666666664</v>
      </c>
      <c r="AF1505" s="67">
        <f>IF(V1505="Bangalore",VLOOKUP(V1505,'Branch Wise Work Timelines'!C:G,4,FALSE)+AA1505+1,IF(V1505="Mumbai",VLOOKUP(V1505,'Branch Wise Work Timelines'!C:G,4,FALSE)+AA1505+1,VLOOKUP(V1505,'Branch Wise Work Timelines'!C:G,4,FALSE)+AA1505))</f>
        <v>44888.770833333336</v>
      </c>
      <c r="AG1505" s="67">
        <f>WORKDAY.INTL(AA1505,1,11)+VLOOKUP(V1505,'Branch Wise Work Timelines'!C:G,3,FALSE)</f>
        <v>44889.416666666664</v>
      </c>
      <c r="AH1505" s="69" t="str">
        <f t="shared" ca="1" si="285"/>
        <v>Out of TAT</v>
      </c>
      <c r="AI1505" s="69">
        <f t="shared" ca="1" si="286"/>
        <v>20521</v>
      </c>
      <c r="AJ1505" s="69" t="str">
        <f ca="1">IF(AI1505&lt;0,"0-12",IFERROR(VLOOKUP(AI1505,Breakup[],2,FALSE),"&gt;24"))</f>
        <v>&gt;24</v>
      </c>
      <c r="AK1505" s="69" t="str">
        <f>VLOOKUP(V1505,Master!B:D,3,FALSE)</f>
        <v>South</v>
      </c>
      <c r="AL1505" s="69" t="str">
        <f t="shared" si="287"/>
        <v>Cochin</v>
      </c>
    </row>
    <row r="1506" spans="1:38">
      <c r="A1506" s="13" t="s">
        <v>3317</v>
      </c>
      <c r="B1506" s="54">
        <v>44701.625520983798</v>
      </c>
      <c r="C1506" s="13" t="s">
        <v>583</v>
      </c>
      <c r="D1506" s="13">
        <v>641</v>
      </c>
      <c r="E1506" s="13" t="s">
        <v>3318</v>
      </c>
      <c r="F1506" s="13" t="s">
        <v>15</v>
      </c>
      <c r="G1506" s="14">
        <v>1653044855569</v>
      </c>
      <c r="H1506" s="55">
        <v>0.88557870370370395</v>
      </c>
      <c r="I1506" s="33">
        <v>44891.885578703703</v>
      </c>
      <c r="J1506" s="58">
        <v>44891</v>
      </c>
      <c r="K1506" s="13" t="s">
        <v>213</v>
      </c>
      <c r="L1506" s="13" t="s">
        <v>30</v>
      </c>
      <c r="M1506" s="13" t="s">
        <v>75</v>
      </c>
      <c r="N1506" s="13" t="s">
        <v>206</v>
      </c>
      <c r="O1506" s="33">
        <v>44891.7023148148</v>
      </c>
      <c r="P1506" s="58">
        <v>44891</v>
      </c>
      <c r="Q1506" s="33" t="s">
        <v>237</v>
      </c>
      <c r="R1506" s="14">
        <v>887</v>
      </c>
      <c r="S1506" s="13" t="s">
        <v>208</v>
      </c>
      <c r="T1506" s="13" t="s">
        <v>209</v>
      </c>
      <c r="U1506" s="33">
        <f t="shared" ca="1" si="276"/>
        <v>45744.56914039352</v>
      </c>
      <c r="V1506" s="13" t="str">
        <f t="shared" si="277"/>
        <v>Bangalore</v>
      </c>
      <c r="W1506" s="13" t="str">
        <f t="shared" si="278"/>
        <v>CLS</v>
      </c>
      <c r="X1506" s="13">
        <f t="shared" si="279"/>
        <v>21</v>
      </c>
      <c r="Y1506" s="13" t="str">
        <f>IFERROR(VLOOKUP(C1506,ReceivingTeam[],2,FALSE),"HelpDesk")</f>
        <v>HelpDesk</v>
      </c>
      <c r="Z1506" s="67">
        <f t="shared" si="280"/>
        <v>44893.698078703703</v>
      </c>
      <c r="AA1506" s="68">
        <f t="shared" si="281"/>
        <v>44891</v>
      </c>
      <c r="AB1506" s="69" t="b">
        <f t="shared" si="282"/>
        <v>1</v>
      </c>
      <c r="AC1506" s="70">
        <f t="shared" si="283"/>
        <v>0.5</v>
      </c>
      <c r="AD1506" s="67">
        <f t="shared" si="284"/>
        <v>44893.698078703703</v>
      </c>
      <c r="AE1506" s="67">
        <f>VLOOKUP(V1506,'Branch Wise Work Timelines'!C:G,3,FALSE)+AA1506</f>
        <v>44891.416666666664</v>
      </c>
      <c r="AF1506" s="67">
        <f>IF(V1506="Bangalore",VLOOKUP(V1506,'Branch Wise Work Timelines'!C:G,4,FALSE)+AA1506+1,IF(V1506="Mumbai",VLOOKUP(V1506,'Branch Wise Work Timelines'!C:G,4,FALSE)+AA1506+1,VLOOKUP(V1506,'Branch Wise Work Timelines'!C:G,4,FALSE)+AA1506))</f>
        <v>44892.104166666664</v>
      </c>
      <c r="AG1506" s="67">
        <f>WORKDAY.INTL(AA1506,1,11)+VLOOKUP(V1506,'Branch Wise Work Timelines'!C:G,3,FALSE)</f>
        <v>44893.416666666664</v>
      </c>
      <c r="AH1506" s="69" t="str">
        <f t="shared" si="285"/>
        <v>Met</v>
      </c>
      <c r="AI1506" s="69">
        <f t="shared" ca="1" si="286"/>
        <v>20421</v>
      </c>
      <c r="AJ1506" s="69" t="str">
        <f ca="1">IF(AI1506&lt;0,"0-12",IFERROR(VLOOKUP(AI1506,Breakup[],2,FALSE),"&gt;24"))</f>
        <v>&gt;24</v>
      </c>
      <c r="AK1506" s="69" t="str">
        <f>VLOOKUP(V1506,Master!B:D,3,FALSE)</f>
        <v>South</v>
      </c>
      <c r="AL1506" s="69" t="str">
        <f t="shared" si="287"/>
        <v>Bangalore-CLS</v>
      </c>
    </row>
    <row r="1507" spans="1:38">
      <c r="A1507" s="13" t="s">
        <v>3319</v>
      </c>
      <c r="B1507" s="54">
        <v>44701.6483653588</v>
      </c>
      <c r="C1507" s="13" t="s">
        <v>506</v>
      </c>
      <c r="D1507" s="13">
        <v>1425</v>
      </c>
      <c r="E1507" s="13" t="s">
        <v>3320</v>
      </c>
      <c r="F1507" s="13" t="s">
        <v>15</v>
      </c>
      <c r="G1507" s="14">
        <v>1653043874636</v>
      </c>
      <c r="H1507" s="55">
        <v>0.619074074074074</v>
      </c>
      <c r="I1507" s="33">
        <v>44882.6190740741</v>
      </c>
      <c r="J1507" s="58">
        <v>44882</v>
      </c>
      <c r="K1507" s="13" t="s">
        <v>213</v>
      </c>
      <c r="L1507" s="13" t="s">
        <v>30</v>
      </c>
      <c r="M1507" s="13" t="s">
        <v>75</v>
      </c>
      <c r="N1507" s="13" t="s">
        <v>206</v>
      </c>
      <c r="O1507" s="33" t="s">
        <v>38</v>
      </c>
      <c r="P1507" s="58" t="s">
        <v>38</v>
      </c>
      <c r="Q1507" s="33" t="s">
        <v>207</v>
      </c>
      <c r="R1507" s="14" t="s">
        <v>38</v>
      </c>
      <c r="S1507" s="13" t="s">
        <v>208</v>
      </c>
      <c r="T1507" s="13" t="s">
        <v>209</v>
      </c>
      <c r="U1507" s="33">
        <f t="shared" ca="1" si="276"/>
        <v>45744.56914039352</v>
      </c>
      <c r="V1507" s="13" t="str">
        <f t="shared" si="277"/>
        <v>Bangalore</v>
      </c>
      <c r="W1507" s="13" t="str">
        <f t="shared" si="278"/>
        <v>CLS</v>
      </c>
      <c r="X1507" s="13">
        <f t="shared" si="279"/>
        <v>14</v>
      </c>
      <c r="Y1507" s="13" t="str">
        <f>IFERROR(VLOOKUP(C1507,ReceivingTeam[],2,FALSE),"HelpDesk")</f>
        <v>HelpDesk</v>
      </c>
      <c r="Z1507" s="67">
        <f t="shared" si="280"/>
        <v>44883.4315740741</v>
      </c>
      <c r="AA1507" s="68">
        <f t="shared" si="281"/>
        <v>44882</v>
      </c>
      <c r="AB1507" s="69" t="b">
        <f t="shared" si="282"/>
        <v>1</v>
      </c>
      <c r="AC1507" s="70">
        <f t="shared" si="283"/>
        <v>0.5</v>
      </c>
      <c r="AD1507" s="67">
        <f t="shared" si="284"/>
        <v>44883.4315740741</v>
      </c>
      <c r="AE1507" s="67">
        <f>VLOOKUP(V1507,'Branch Wise Work Timelines'!C:G,3,FALSE)+AA1507</f>
        <v>44882.416666666664</v>
      </c>
      <c r="AF1507" s="67">
        <f>IF(V1507="Bangalore",VLOOKUP(V1507,'Branch Wise Work Timelines'!C:G,4,FALSE)+AA1507+1,IF(V1507="Mumbai",VLOOKUP(V1507,'Branch Wise Work Timelines'!C:G,4,FALSE)+AA1507+1,VLOOKUP(V1507,'Branch Wise Work Timelines'!C:G,4,FALSE)+AA1507))</f>
        <v>44883.104166666664</v>
      </c>
      <c r="AG1507" s="67">
        <f>WORKDAY.INTL(AA1507,1,11)+VLOOKUP(V1507,'Branch Wise Work Timelines'!C:G,3,FALSE)</f>
        <v>44883.416666666664</v>
      </c>
      <c r="AH1507" s="69" t="str">
        <f t="shared" ca="1" si="285"/>
        <v>Out of TAT</v>
      </c>
      <c r="AI1507" s="69">
        <f t="shared" ca="1" si="286"/>
        <v>20668</v>
      </c>
      <c r="AJ1507" s="69" t="str">
        <f ca="1">IF(AI1507&lt;0,"0-12",IFERROR(VLOOKUP(AI1507,Breakup[],2,FALSE),"&gt;24"))</f>
        <v>&gt;24</v>
      </c>
      <c r="AK1507" s="69" t="str">
        <f>VLOOKUP(V1507,Master!B:D,3,FALSE)</f>
        <v>South</v>
      </c>
      <c r="AL1507" s="69" t="str">
        <f t="shared" si="287"/>
        <v>Bangalore-CLS</v>
      </c>
    </row>
    <row r="1508" spans="1:38">
      <c r="A1508" s="13" t="s">
        <v>3321</v>
      </c>
      <c r="B1508" s="54">
        <v>44701.522469710602</v>
      </c>
      <c r="C1508" s="13" t="s">
        <v>314</v>
      </c>
      <c r="D1508" s="13">
        <v>1989</v>
      </c>
      <c r="E1508" s="13" t="s">
        <v>3322</v>
      </c>
      <c r="F1508" s="13" t="s">
        <v>33</v>
      </c>
      <c r="G1508" s="14">
        <v>1653034421250</v>
      </c>
      <c r="H1508" s="55">
        <v>0.92609953703703696</v>
      </c>
      <c r="I1508" s="33">
        <v>44889.926099536999</v>
      </c>
      <c r="J1508" s="58">
        <v>44889</v>
      </c>
      <c r="K1508" s="13" t="s">
        <v>313</v>
      </c>
      <c r="L1508" s="13" t="s">
        <v>60</v>
      </c>
      <c r="M1508" s="13" t="s">
        <v>314</v>
      </c>
      <c r="N1508" s="13" t="s">
        <v>206</v>
      </c>
      <c r="O1508" s="33" t="s">
        <v>38</v>
      </c>
      <c r="P1508" s="58" t="s">
        <v>38</v>
      </c>
      <c r="Q1508" s="33" t="s">
        <v>207</v>
      </c>
      <c r="R1508" s="14" t="s">
        <v>38</v>
      </c>
      <c r="S1508" s="13" t="s">
        <v>208</v>
      </c>
      <c r="T1508" s="13" t="s">
        <v>209</v>
      </c>
      <c r="U1508" s="33">
        <f t="shared" ca="1" si="276"/>
        <v>45744.56914039352</v>
      </c>
      <c r="V1508" s="13" t="str">
        <f t="shared" si="277"/>
        <v>Hyderabad</v>
      </c>
      <c r="W1508" s="13" t="str">
        <f t="shared" si="278"/>
        <v>RI</v>
      </c>
      <c r="X1508" s="13">
        <f t="shared" si="279"/>
        <v>22</v>
      </c>
      <c r="Y1508" s="13" t="str">
        <f>IFERROR(VLOOKUP(C1508,ReceivingTeam[],2,FALSE),"HelpDesk")</f>
        <v>HelpDesk</v>
      </c>
      <c r="Z1508" s="67">
        <f t="shared" si="280"/>
        <v>44891.071932870327</v>
      </c>
      <c r="AA1508" s="68">
        <f t="shared" si="281"/>
        <v>44889</v>
      </c>
      <c r="AB1508" s="69" t="b">
        <f t="shared" si="282"/>
        <v>1</v>
      </c>
      <c r="AC1508" s="70">
        <f t="shared" si="283"/>
        <v>0.5</v>
      </c>
      <c r="AD1508" s="67">
        <f t="shared" si="284"/>
        <v>44891.071932870327</v>
      </c>
      <c r="AE1508" s="67">
        <f>VLOOKUP(V1508,'Branch Wise Work Timelines'!C:G,3,FALSE)+AA1508</f>
        <v>44889.416666666664</v>
      </c>
      <c r="AF1508" s="67">
        <f>IF(V1508="Bangalore",VLOOKUP(V1508,'Branch Wise Work Timelines'!C:G,4,FALSE)+AA1508+1,IF(V1508="Mumbai",VLOOKUP(V1508,'Branch Wise Work Timelines'!C:G,4,FALSE)+AA1508+1,VLOOKUP(V1508,'Branch Wise Work Timelines'!C:G,4,FALSE)+AA1508))</f>
        <v>44889.770833333336</v>
      </c>
      <c r="AG1508" s="67">
        <f>WORKDAY.INTL(AA1508,1,11)+VLOOKUP(V1508,'Branch Wise Work Timelines'!C:G,3,FALSE)</f>
        <v>44890.416666666664</v>
      </c>
      <c r="AH1508" s="69" t="str">
        <f t="shared" ca="1" si="285"/>
        <v>Out of TAT</v>
      </c>
      <c r="AI1508" s="69">
        <f t="shared" ca="1" si="286"/>
        <v>20484</v>
      </c>
      <c r="AJ1508" s="69" t="str">
        <f ca="1">IF(AI1508&lt;0,"0-12",IFERROR(VLOOKUP(AI1508,Breakup[],2,FALSE),"&gt;24"))</f>
        <v>&gt;24</v>
      </c>
      <c r="AK1508" s="69" t="str">
        <f>VLOOKUP(V1508,Master!B:D,3,FALSE)</f>
        <v>South</v>
      </c>
      <c r="AL1508" s="69" t="str">
        <f t="shared" si="287"/>
        <v>Hyderabad</v>
      </c>
    </row>
    <row r="1509" spans="1:38">
      <c r="A1509" s="13" t="s">
        <v>3323</v>
      </c>
      <c r="B1509" s="54">
        <v>44701.621232789403</v>
      </c>
      <c r="C1509" s="13" t="s">
        <v>372</v>
      </c>
      <c r="D1509" s="13">
        <v>1923</v>
      </c>
      <c r="E1509" s="13" t="s">
        <v>3324</v>
      </c>
      <c r="F1509" s="13" t="s">
        <v>15</v>
      </c>
      <c r="G1509" s="14">
        <v>1653042280155</v>
      </c>
      <c r="H1509" s="55">
        <v>5.3032407407407403E-2</v>
      </c>
      <c r="I1509" s="33">
        <v>44884.053032407399</v>
      </c>
      <c r="J1509" s="58">
        <v>44884</v>
      </c>
      <c r="K1509" s="13" t="s">
        <v>213</v>
      </c>
      <c r="L1509" s="13" t="s">
        <v>30</v>
      </c>
      <c r="M1509" s="13" t="s">
        <v>214</v>
      </c>
      <c r="N1509" s="13" t="s">
        <v>206</v>
      </c>
      <c r="O1509" s="33" t="s">
        <v>38</v>
      </c>
      <c r="P1509" s="58" t="s">
        <v>38</v>
      </c>
      <c r="Q1509" s="33" t="s">
        <v>207</v>
      </c>
      <c r="R1509" s="14" t="s">
        <v>38</v>
      </c>
      <c r="S1509" s="13" t="s">
        <v>216</v>
      </c>
      <c r="T1509" s="13" t="s">
        <v>217</v>
      </c>
      <c r="U1509" s="33">
        <f t="shared" ca="1" si="276"/>
        <v>45744.56914039352</v>
      </c>
      <c r="V1509" s="13" t="str">
        <f t="shared" si="277"/>
        <v>Bangalore</v>
      </c>
      <c r="W1509" s="13" t="str">
        <f t="shared" si="278"/>
        <v>CLS</v>
      </c>
      <c r="X1509" s="13">
        <f t="shared" si="279"/>
        <v>1</v>
      </c>
      <c r="Y1509" s="13" t="str">
        <f>IFERROR(VLOOKUP(C1509,ReceivingTeam[],2,FALSE),"HelpDesk")</f>
        <v>HelpDesk</v>
      </c>
      <c r="Z1509" s="67">
        <f t="shared" si="280"/>
        <v>44884.916666666664</v>
      </c>
      <c r="AA1509" s="68">
        <f t="shared" si="281"/>
        <v>44884</v>
      </c>
      <c r="AB1509" s="69" t="b">
        <f t="shared" si="282"/>
        <v>1</v>
      </c>
      <c r="AC1509" s="70">
        <f t="shared" si="283"/>
        <v>0.5</v>
      </c>
      <c r="AD1509" s="67">
        <f t="shared" si="284"/>
        <v>44884.916666666664</v>
      </c>
      <c r="AE1509" s="67">
        <f>VLOOKUP(V1509,'Branch Wise Work Timelines'!C:G,3,FALSE)+AA1509</f>
        <v>44884.416666666664</v>
      </c>
      <c r="AF1509" s="67">
        <f>IF(V1509="Bangalore",VLOOKUP(V1509,'Branch Wise Work Timelines'!C:G,4,FALSE)+AA1509+1,IF(V1509="Mumbai",VLOOKUP(V1509,'Branch Wise Work Timelines'!C:G,4,FALSE)+AA1509+1,VLOOKUP(V1509,'Branch Wise Work Timelines'!C:G,4,FALSE)+AA1509))</f>
        <v>44885.104166666664</v>
      </c>
      <c r="AG1509" s="67">
        <f>WORKDAY.INTL(AA1509,1,11)+VLOOKUP(V1509,'Branch Wise Work Timelines'!C:G,3,FALSE)</f>
        <v>44886.416666666664</v>
      </c>
      <c r="AH1509" s="69" t="str">
        <f t="shared" ca="1" si="285"/>
        <v>Out of TAT</v>
      </c>
      <c r="AI1509" s="69">
        <f t="shared" ca="1" si="286"/>
        <v>20632</v>
      </c>
      <c r="AJ1509" s="69" t="str">
        <f ca="1">IF(AI1509&lt;0,"0-12",IFERROR(VLOOKUP(AI1509,Breakup[],2,FALSE),"&gt;24"))</f>
        <v>&gt;24</v>
      </c>
      <c r="AK1509" s="69" t="str">
        <f>VLOOKUP(V1509,Master!B:D,3,FALSE)</f>
        <v>South</v>
      </c>
      <c r="AL1509" s="69" t="str">
        <f t="shared" si="287"/>
        <v>Bangalore-CLS</v>
      </c>
    </row>
    <row r="1510" spans="1:38">
      <c r="A1510" s="13" t="s">
        <v>3325</v>
      </c>
      <c r="B1510" s="54">
        <v>44701.574793136599</v>
      </c>
      <c r="C1510" s="13" t="s">
        <v>344</v>
      </c>
      <c r="D1510" s="13">
        <v>1577</v>
      </c>
      <c r="E1510" s="13" t="s">
        <v>3326</v>
      </c>
      <c r="F1510" s="13" t="s">
        <v>33</v>
      </c>
      <c r="G1510" s="14">
        <v>1653036381719</v>
      </c>
      <c r="H1510" s="55">
        <v>0.94310185185185202</v>
      </c>
      <c r="I1510" s="33">
        <v>44889.943101851903</v>
      </c>
      <c r="J1510" s="58">
        <v>44889</v>
      </c>
      <c r="K1510" s="13" t="s">
        <v>263</v>
      </c>
      <c r="L1510" s="13" t="s">
        <v>69</v>
      </c>
      <c r="M1510" s="13" t="s">
        <v>101</v>
      </c>
      <c r="N1510" s="13" t="s">
        <v>206</v>
      </c>
      <c r="O1510" s="33" t="s">
        <v>38</v>
      </c>
      <c r="P1510" s="58" t="s">
        <v>38</v>
      </c>
      <c r="Q1510" s="33" t="s">
        <v>207</v>
      </c>
      <c r="R1510" s="14" t="s">
        <v>38</v>
      </c>
      <c r="S1510" s="13" t="s">
        <v>208</v>
      </c>
      <c r="T1510" s="13" t="s">
        <v>209</v>
      </c>
      <c r="U1510" s="33">
        <f t="shared" ca="1" si="276"/>
        <v>45744.56914039352</v>
      </c>
      <c r="V1510" s="13" t="str">
        <f t="shared" si="277"/>
        <v>Mumbai</v>
      </c>
      <c r="W1510" s="13" t="str">
        <f t="shared" si="278"/>
        <v>RI</v>
      </c>
      <c r="X1510" s="13">
        <f t="shared" si="279"/>
        <v>22</v>
      </c>
      <c r="Y1510" s="13" t="str">
        <f>IFERROR(VLOOKUP(C1510,ReceivingTeam[],2,FALSE),"HelpDesk")</f>
        <v>HelpDesk</v>
      </c>
      <c r="Z1510" s="67">
        <f t="shared" si="280"/>
        <v>44890.609768518567</v>
      </c>
      <c r="AA1510" s="68">
        <f t="shared" si="281"/>
        <v>44889</v>
      </c>
      <c r="AB1510" s="69" t="b">
        <f t="shared" si="282"/>
        <v>1</v>
      </c>
      <c r="AC1510" s="70">
        <f t="shared" si="283"/>
        <v>0.5</v>
      </c>
      <c r="AD1510" s="67">
        <f t="shared" si="284"/>
        <v>44890.609768518567</v>
      </c>
      <c r="AE1510" s="67">
        <f>VLOOKUP(V1510,'Branch Wise Work Timelines'!C:G,3,FALSE)+AA1510</f>
        <v>44889.416666666664</v>
      </c>
      <c r="AF1510" s="67">
        <f>IF(V1510="Bangalore",VLOOKUP(V1510,'Branch Wise Work Timelines'!C:G,4,FALSE)+AA1510+1,IF(V1510="Mumbai",VLOOKUP(V1510,'Branch Wise Work Timelines'!C:G,4,FALSE)+AA1510+1,VLOOKUP(V1510,'Branch Wise Work Timelines'!C:G,4,FALSE)+AA1510))</f>
        <v>44890.25</v>
      </c>
      <c r="AG1510" s="67">
        <f>WORKDAY.INTL(AA1510,1,11)+VLOOKUP(V1510,'Branch Wise Work Timelines'!C:G,3,FALSE)</f>
        <v>44890.416666666664</v>
      </c>
      <c r="AH1510" s="69" t="str">
        <f t="shared" ca="1" si="285"/>
        <v>Out of TAT</v>
      </c>
      <c r="AI1510" s="69">
        <f t="shared" ca="1" si="286"/>
        <v>20496</v>
      </c>
      <c r="AJ1510" s="69" t="str">
        <f ca="1">IF(AI1510&lt;0,"0-12",IFERROR(VLOOKUP(AI1510,Breakup[],2,FALSE),"&gt;24"))</f>
        <v>&gt;24</v>
      </c>
      <c r="AK1510" s="69" t="str">
        <f>VLOOKUP(V1510,Master!B:D,3,FALSE)</f>
        <v>East</v>
      </c>
      <c r="AL1510" s="69" t="str">
        <f t="shared" si="287"/>
        <v>Mumbai</v>
      </c>
    </row>
    <row r="1511" spans="1:38">
      <c r="A1511" s="13" t="s">
        <v>3327</v>
      </c>
      <c r="B1511" s="54">
        <v>44701.635309108802</v>
      </c>
      <c r="C1511" s="13" t="s">
        <v>722</v>
      </c>
      <c r="D1511" s="13">
        <v>1248</v>
      </c>
      <c r="E1511" s="13" t="s">
        <v>3328</v>
      </c>
      <c r="F1511" s="13" t="s">
        <v>15</v>
      </c>
      <c r="G1511" s="14">
        <v>1653042748167</v>
      </c>
      <c r="H1511" s="55">
        <v>0.12641203703703699</v>
      </c>
      <c r="I1511" s="33">
        <v>44888.126412037003</v>
      </c>
      <c r="J1511" s="58">
        <v>44888</v>
      </c>
      <c r="K1511" s="13" t="s">
        <v>213</v>
      </c>
      <c r="L1511" s="13" t="s">
        <v>30</v>
      </c>
      <c r="M1511" s="13" t="s">
        <v>214</v>
      </c>
      <c r="N1511" s="13" t="s">
        <v>206</v>
      </c>
      <c r="O1511" s="33" t="s">
        <v>38</v>
      </c>
      <c r="P1511" s="58" t="s">
        <v>38</v>
      </c>
      <c r="Q1511" s="33" t="s">
        <v>207</v>
      </c>
      <c r="R1511" s="14" t="s">
        <v>38</v>
      </c>
      <c r="S1511" s="13" t="s">
        <v>216</v>
      </c>
      <c r="T1511" s="13" t="s">
        <v>217</v>
      </c>
      <c r="U1511" s="33">
        <f t="shared" ca="1" si="276"/>
        <v>45744.56914039352</v>
      </c>
      <c r="V1511" s="13" t="str">
        <f t="shared" si="277"/>
        <v>Bangalore</v>
      </c>
      <c r="W1511" s="13" t="str">
        <f t="shared" si="278"/>
        <v>CLS</v>
      </c>
      <c r="X1511" s="13">
        <f t="shared" si="279"/>
        <v>3</v>
      </c>
      <c r="Y1511" s="13" t="str">
        <f>IFERROR(VLOOKUP(C1511,ReceivingTeam[],2,FALSE),"HelpDesk")</f>
        <v>HelpDesk</v>
      </c>
      <c r="Z1511" s="67">
        <f t="shared" si="280"/>
        <v>44888.916666666664</v>
      </c>
      <c r="AA1511" s="68">
        <f t="shared" si="281"/>
        <v>44888</v>
      </c>
      <c r="AB1511" s="69" t="b">
        <f t="shared" si="282"/>
        <v>1</v>
      </c>
      <c r="AC1511" s="70">
        <f t="shared" si="283"/>
        <v>0.5</v>
      </c>
      <c r="AD1511" s="67">
        <f t="shared" si="284"/>
        <v>44888.916666666664</v>
      </c>
      <c r="AE1511" s="67">
        <f>VLOOKUP(V1511,'Branch Wise Work Timelines'!C:G,3,FALSE)+AA1511</f>
        <v>44888.416666666664</v>
      </c>
      <c r="AF1511" s="67">
        <f>IF(V1511="Bangalore",VLOOKUP(V1511,'Branch Wise Work Timelines'!C:G,4,FALSE)+AA1511+1,IF(V1511="Mumbai",VLOOKUP(V1511,'Branch Wise Work Timelines'!C:G,4,FALSE)+AA1511+1,VLOOKUP(V1511,'Branch Wise Work Timelines'!C:G,4,FALSE)+AA1511))</f>
        <v>44889.104166666664</v>
      </c>
      <c r="AG1511" s="67">
        <f>WORKDAY.INTL(AA1511,1,11)+VLOOKUP(V1511,'Branch Wise Work Timelines'!C:G,3,FALSE)</f>
        <v>44889.416666666664</v>
      </c>
      <c r="AH1511" s="69" t="str">
        <f t="shared" ca="1" si="285"/>
        <v>Out of TAT</v>
      </c>
      <c r="AI1511" s="69">
        <f t="shared" ca="1" si="286"/>
        <v>20536</v>
      </c>
      <c r="AJ1511" s="69" t="str">
        <f ca="1">IF(AI1511&lt;0,"0-12",IFERROR(VLOOKUP(AI1511,Breakup[],2,FALSE),"&gt;24"))</f>
        <v>&gt;24</v>
      </c>
      <c r="AK1511" s="69" t="str">
        <f>VLOOKUP(V1511,Master!B:D,3,FALSE)</f>
        <v>South</v>
      </c>
      <c r="AL1511" s="69" t="str">
        <f t="shared" si="287"/>
        <v>Bangalore-CLS</v>
      </c>
    </row>
    <row r="1512" spans="1:38">
      <c r="A1512" s="13" t="s">
        <v>3329</v>
      </c>
      <c r="B1512" s="54">
        <v>44701.628624919002</v>
      </c>
      <c r="C1512" s="13" t="s">
        <v>311</v>
      </c>
      <c r="D1512" s="13">
        <v>701</v>
      </c>
      <c r="E1512" s="13" t="s">
        <v>3330</v>
      </c>
      <c r="F1512" s="13" t="s">
        <v>33</v>
      </c>
      <c r="G1512" s="14">
        <v>1653041501821</v>
      </c>
      <c r="H1512" s="55">
        <v>0.35576388888888899</v>
      </c>
      <c r="I1512" s="33">
        <v>44882.355763888903</v>
      </c>
      <c r="J1512" s="58">
        <v>44882</v>
      </c>
      <c r="K1512" s="13" t="s">
        <v>313</v>
      </c>
      <c r="L1512" s="13" t="s">
        <v>60</v>
      </c>
      <c r="M1512" s="13" t="s">
        <v>314</v>
      </c>
      <c r="N1512" s="13" t="s">
        <v>206</v>
      </c>
      <c r="O1512" s="33" t="s">
        <v>38</v>
      </c>
      <c r="P1512" s="58" t="s">
        <v>38</v>
      </c>
      <c r="Q1512" s="33" t="s">
        <v>207</v>
      </c>
      <c r="R1512" s="14" t="s">
        <v>38</v>
      </c>
      <c r="S1512" s="13" t="s">
        <v>208</v>
      </c>
      <c r="T1512" s="13" t="s">
        <v>209</v>
      </c>
      <c r="U1512" s="33">
        <f t="shared" ca="1" si="276"/>
        <v>45744.56914039352</v>
      </c>
      <c r="V1512" s="13" t="str">
        <f t="shared" si="277"/>
        <v>Hyderabad</v>
      </c>
      <c r="W1512" s="13" t="str">
        <f t="shared" si="278"/>
        <v>RI</v>
      </c>
      <c r="X1512" s="13">
        <f t="shared" si="279"/>
        <v>8</v>
      </c>
      <c r="Y1512" s="13" t="str">
        <f>IFERROR(VLOOKUP(C1512,ReceivingTeam[],2,FALSE),"HelpDesk")</f>
        <v>HelpDesk</v>
      </c>
      <c r="Z1512" s="67">
        <f t="shared" si="280"/>
        <v>44883.562499999993</v>
      </c>
      <c r="AA1512" s="68">
        <f t="shared" si="281"/>
        <v>44882</v>
      </c>
      <c r="AB1512" s="69" t="b">
        <f t="shared" si="282"/>
        <v>1</v>
      </c>
      <c r="AC1512" s="70">
        <f t="shared" si="283"/>
        <v>0.5</v>
      </c>
      <c r="AD1512" s="67">
        <f t="shared" si="284"/>
        <v>44883.562499999993</v>
      </c>
      <c r="AE1512" s="67">
        <f>VLOOKUP(V1512,'Branch Wise Work Timelines'!C:G,3,FALSE)+AA1512</f>
        <v>44882.416666666664</v>
      </c>
      <c r="AF1512" s="67">
        <f>IF(V1512="Bangalore",VLOOKUP(V1512,'Branch Wise Work Timelines'!C:G,4,FALSE)+AA1512+1,IF(V1512="Mumbai",VLOOKUP(V1512,'Branch Wise Work Timelines'!C:G,4,FALSE)+AA1512+1,VLOOKUP(V1512,'Branch Wise Work Timelines'!C:G,4,FALSE)+AA1512))</f>
        <v>44882.770833333336</v>
      </c>
      <c r="AG1512" s="67">
        <f>WORKDAY.INTL(AA1512,1,11)+VLOOKUP(V1512,'Branch Wise Work Timelines'!C:G,3,FALSE)</f>
        <v>44883.416666666664</v>
      </c>
      <c r="AH1512" s="69" t="str">
        <f t="shared" ca="1" si="285"/>
        <v>Out of TAT</v>
      </c>
      <c r="AI1512" s="69">
        <f t="shared" ca="1" si="286"/>
        <v>20665</v>
      </c>
      <c r="AJ1512" s="69" t="str">
        <f ca="1">IF(AI1512&lt;0,"0-12",IFERROR(VLOOKUP(AI1512,Breakup[],2,FALSE),"&gt;24"))</f>
        <v>&gt;24</v>
      </c>
      <c r="AK1512" s="69" t="str">
        <f>VLOOKUP(V1512,Master!B:D,3,FALSE)</f>
        <v>South</v>
      </c>
      <c r="AL1512" s="69" t="str">
        <f t="shared" si="287"/>
        <v>Hyderabad</v>
      </c>
    </row>
    <row r="1513" spans="1:38">
      <c r="A1513" s="13" t="s">
        <v>3331</v>
      </c>
      <c r="B1513" s="54">
        <v>44701.684653206001</v>
      </c>
      <c r="C1513" s="13" t="s">
        <v>467</v>
      </c>
      <c r="D1513" s="13">
        <v>552</v>
      </c>
      <c r="E1513" s="13" t="s">
        <v>3332</v>
      </c>
      <c r="F1513" s="13" t="s">
        <v>15</v>
      </c>
      <c r="G1513" s="14">
        <v>1653044855569</v>
      </c>
      <c r="H1513" s="55">
        <v>0.731296296296296</v>
      </c>
      <c r="I1513" s="33">
        <v>44881.731296296297</v>
      </c>
      <c r="J1513" s="58">
        <v>44881</v>
      </c>
      <c r="K1513" s="13" t="s">
        <v>213</v>
      </c>
      <c r="L1513" s="13" t="s">
        <v>30</v>
      </c>
      <c r="M1513" s="13" t="s">
        <v>75</v>
      </c>
      <c r="N1513" s="13" t="s">
        <v>206</v>
      </c>
      <c r="O1513" s="33" t="s">
        <v>38</v>
      </c>
      <c r="P1513" s="58" t="s">
        <v>38</v>
      </c>
      <c r="Q1513" s="33" t="s">
        <v>207</v>
      </c>
      <c r="R1513" s="14" t="s">
        <v>38</v>
      </c>
      <c r="S1513" s="13" t="s">
        <v>208</v>
      </c>
      <c r="T1513" s="13" t="s">
        <v>209</v>
      </c>
      <c r="U1513" s="33">
        <f t="shared" ca="1" si="276"/>
        <v>45744.56914039352</v>
      </c>
      <c r="V1513" s="13" t="str">
        <f t="shared" si="277"/>
        <v>Bangalore</v>
      </c>
      <c r="W1513" s="13" t="str">
        <f t="shared" si="278"/>
        <v>CLS</v>
      </c>
      <c r="X1513" s="13">
        <f t="shared" si="279"/>
        <v>17</v>
      </c>
      <c r="Y1513" s="13" t="str">
        <f>IFERROR(VLOOKUP(C1513,ReceivingTeam[],2,FALSE),"HelpDesk")</f>
        <v>HelpDesk</v>
      </c>
      <c r="Z1513" s="67">
        <f t="shared" si="280"/>
        <v>44882.543796296297</v>
      </c>
      <c r="AA1513" s="68">
        <f t="shared" si="281"/>
        <v>44881</v>
      </c>
      <c r="AB1513" s="69" t="b">
        <f t="shared" si="282"/>
        <v>1</v>
      </c>
      <c r="AC1513" s="70">
        <f t="shared" si="283"/>
        <v>0.5</v>
      </c>
      <c r="AD1513" s="67">
        <f t="shared" si="284"/>
        <v>44882.543796296297</v>
      </c>
      <c r="AE1513" s="67">
        <f>VLOOKUP(V1513,'Branch Wise Work Timelines'!C:G,3,FALSE)+AA1513</f>
        <v>44881.416666666664</v>
      </c>
      <c r="AF1513" s="67">
        <f>IF(V1513="Bangalore",VLOOKUP(V1513,'Branch Wise Work Timelines'!C:G,4,FALSE)+AA1513+1,IF(V1513="Mumbai",VLOOKUP(V1513,'Branch Wise Work Timelines'!C:G,4,FALSE)+AA1513+1,VLOOKUP(V1513,'Branch Wise Work Timelines'!C:G,4,FALSE)+AA1513))</f>
        <v>44882.104166666664</v>
      </c>
      <c r="AG1513" s="67">
        <f>WORKDAY.INTL(AA1513,1,11)+VLOOKUP(V1513,'Branch Wise Work Timelines'!C:G,3,FALSE)</f>
        <v>44882.416666666664</v>
      </c>
      <c r="AH1513" s="69" t="str">
        <f t="shared" ca="1" si="285"/>
        <v>Out of TAT</v>
      </c>
      <c r="AI1513" s="69">
        <f t="shared" ca="1" si="286"/>
        <v>20689</v>
      </c>
      <c r="AJ1513" s="69" t="str">
        <f ca="1">IF(AI1513&lt;0,"0-12",IFERROR(VLOOKUP(AI1513,Breakup[],2,FALSE),"&gt;24"))</f>
        <v>&gt;24</v>
      </c>
      <c r="AK1513" s="69" t="str">
        <f>VLOOKUP(V1513,Master!B:D,3,FALSE)</f>
        <v>South</v>
      </c>
      <c r="AL1513" s="69" t="str">
        <f t="shared" si="287"/>
        <v>Bangalore-CLS</v>
      </c>
    </row>
    <row r="1514" spans="1:38">
      <c r="A1514" s="13" t="s">
        <v>3333</v>
      </c>
      <c r="B1514" s="54">
        <v>44701.636785266201</v>
      </c>
      <c r="C1514" s="13" t="s">
        <v>255</v>
      </c>
      <c r="D1514" s="13">
        <v>1675</v>
      </c>
      <c r="E1514" s="13" t="s">
        <v>3334</v>
      </c>
      <c r="F1514" s="13" t="s">
        <v>33</v>
      </c>
      <c r="G1514" s="14">
        <v>1653040545709</v>
      </c>
      <c r="H1514" s="55">
        <v>0.54236111111111096</v>
      </c>
      <c r="I1514" s="33">
        <v>44890.542361111096</v>
      </c>
      <c r="J1514" s="58">
        <v>44890</v>
      </c>
      <c r="K1514" s="13" t="s">
        <v>257</v>
      </c>
      <c r="L1514" s="13" t="s">
        <v>72</v>
      </c>
      <c r="M1514" s="13" t="s">
        <v>255</v>
      </c>
      <c r="N1514" s="13" t="s">
        <v>206</v>
      </c>
      <c r="O1514" s="33" t="s">
        <v>38</v>
      </c>
      <c r="P1514" s="58" t="s">
        <v>38</v>
      </c>
      <c r="Q1514" s="33" t="s">
        <v>207</v>
      </c>
      <c r="R1514" s="14" t="s">
        <v>38</v>
      </c>
      <c r="S1514" s="13" t="s">
        <v>216</v>
      </c>
      <c r="T1514" s="13" t="s">
        <v>217</v>
      </c>
      <c r="U1514" s="33">
        <f t="shared" ca="1" si="276"/>
        <v>45744.56914039352</v>
      </c>
      <c r="V1514" s="13" t="str">
        <f t="shared" si="277"/>
        <v>Pune</v>
      </c>
      <c r="W1514" s="13" t="str">
        <f t="shared" si="278"/>
        <v>RI</v>
      </c>
      <c r="X1514" s="13">
        <f t="shared" si="279"/>
        <v>13</v>
      </c>
      <c r="Y1514" s="13" t="str">
        <f>IFERROR(VLOOKUP(C1514,ReceivingTeam[],2,FALSE),"HelpDesk")</f>
        <v>HelpDesk</v>
      </c>
      <c r="Z1514" s="67">
        <f t="shared" si="280"/>
        <v>44891.667361111096</v>
      </c>
      <c r="AA1514" s="68">
        <f t="shared" si="281"/>
        <v>44890</v>
      </c>
      <c r="AB1514" s="69" t="b">
        <f t="shared" si="282"/>
        <v>1</v>
      </c>
      <c r="AC1514" s="70">
        <f t="shared" si="283"/>
        <v>0.5</v>
      </c>
      <c r="AD1514" s="67">
        <f t="shared" si="284"/>
        <v>44891.667361111096</v>
      </c>
      <c r="AE1514" s="67">
        <f>VLOOKUP(V1514,'Branch Wise Work Timelines'!C:G,3,FALSE)+AA1514</f>
        <v>44890.395833333336</v>
      </c>
      <c r="AF1514" s="67">
        <f>IF(V1514="Bangalore",VLOOKUP(V1514,'Branch Wise Work Timelines'!C:G,4,FALSE)+AA1514+1,IF(V1514="Mumbai",VLOOKUP(V1514,'Branch Wise Work Timelines'!C:G,4,FALSE)+AA1514+1,VLOOKUP(V1514,'Branch Wise Work Timelines'!C:G,4,FALSE)+AA1514))</f>
        <v>44890.770833333336</v>
      </c>
      <c r="AG1514" s="67">
        <f>WORKDAY.INTL(AA1514,1,11)+VLOOKUP(V1514,'Branch Wise Work Timelines'!C:G,3,FALSE)</f>
        <v>44891.395833333336</v>
      </c>
      <c r="AH1514" s="69" t="str">
        <f t="shared" ca="1" si="285"/>
        <v>Out of TAT</v>
      </c>
      <c r="AI1514" s="69">
        <f t="shared" ca="1" si="286"/>
        <v>20470</v>
      </c>
      <c r="AJ1514" s="69" t="str">
        <f ca="1">IF(AI1514&lt;0,"0-12",IFERROR(VLOOKUP(AI1514,Breakup[],2,FALSE),"&gt;24"))</f>
        <v>&gt;24</v>
      </c>
      <c r="AK1514" s="69" t="str">
        <f>VLOOKUP(V1514,Master!B:D,3,FALSE)</f>
        <v>West</v>
      </c>
      <c r="AL1514" s="69" t="str">
        <f t="shared" si="287"/>
        <v>Pune</v>
      </c>
    </row>
    <row r="1515" spans="1:38">
      <c r="A1515" s="13" t="s">
        <v>3335</v>
      </c>
      <c r="B1515" s="54">
        <v>44701.655620752303</v>
      </c>
      <c r="C1515" s="13" t="s">
        <v>89</v>
      </c>
      <c r="D1515" s="13">
        <v>1572</v>
      </c>
      <c r="E1515" s="13" t="s">
        <v>3336</v>
      </c>
      <c r="F1515" s="13" t="s">
        <v>15</v>
      </c>
      <c r="G1515" s="14">
        <v>1653042280155</v>
      </c>
      <c r="H1515" s="55">
        <v>0.219537037037037</v>
      </c>
      <c r="I1515" s="33">
        <v>44890.219537037003</v>
      </c>
      <c r="J1515" s="58">
        <v>44890</v>
      </c>
      <c r="K1515" s="13" t="s">
        <v>213</v>
      </c>
      <c r="L1515" s="13" t="s">
        <v>30</v>
      </c>
      <c r="M1515" s="13" t="s">
        <v>214</v>
      </c>
      <c r="N1515" s="13" t="s">
        <v>206</v>
      </c>
      <c r="O1515" s="33" t="s">
        <v>38</v>
      </c>
      <c r="P1515" s="58" t="s">
        <v>38</v>
      </c>
      <c r="Q1515" s="33" t="s">
        <v>207</v>
      </c>
      <c r="R1515" s="14" t="s">
        <v>38</v>
      </c>
      <c r="S1515" s="13" t="s">
        <v>216</v>
      </c>
      <c r="T1515" s="13" t="s">
        <v>217</v>
      </c>
      <c r="U1515" s="33">
        <f t="shared" ca="1" si="276"/>
        <v>45744.56914039352</v>
      </c>
      <c r="V1515" s="13" t="str">
        <f t="shared" si="277"/>
        <v>Bangalore</v>
      </c>
      <c r="W1515" s="13" t="str">
        <f t="shared" si="278"/>
        <v>CLS</v>
      </c>
      <c r="X1515" s="13">
        <f t="shared" si="279"/>
        <v>5</v>
      </c>
      <c r="Y1515" s="13" t="str">
        <f>IFERROR(VLOOKUP(C1515,ReceivingTeam[],2,FALSE),"HelpDesk")</f>
        <v>Branch office</v>
      </c>
      <c r="Z1515" s="67">
        <f t="shared" si="280"/>
        <v>44890.916666666664</v>
      </c>
      <c r="AA1515" s="68">
        <f t="shared" si="281"/>
        <v>44890</v>
      </c>
      <c r="AB1515" s="69" t="b">
        <f t="shared" si="282"/>
        <v>1</v>
      </c>
      <c r="AC1515" s="70">
        <f t="shared" si="283"/>
        <v>0.5</v>
      </c>
      <c r="AD1515" s="67">
        <f t="shared" si="284"/>
        <v>44890.916666666664</v>
      </c>
      <c r="AE1515" s="67">
        <f>VLOOKUP(V1515,'Branch Wise Work Timelines'!C:G,3,FALSE)+AA1515</f>
        <v>44890.416666666664</v>
      </c>
      <c r="AF1515" s="67">
        <f>IF(V1515="Bangalore",VLOOKUP(V1515,'Branch Wise Work Timelines'!C:G,4,FALSE)+AA1515+1,IF(V1515="Mumbai",VLOOKUP(V1515,'Branch Wise Work Timelines'!C:G,4,FALSE)+AA1515+1,VLOOKUP(V1515,'Branch Wise Work Timelines'!C:G,4,FALSE)+AA1515))</f>
        <v>44891.104166666664</v>
      </c>
      <c r="AG1515" s="67">
        <f>WORKDAY.INTL(AA1515,1,11)+VLOOKUP(V1515,'Branch Wise Work Timelines'!C:G,3,FALSE)</f>
        <v>44891.416666666664</v>
      </c>
      <c r="AH1515" s="69" t="str">
        <f t="shared" ca="1" si="285"/>
        <v>Out of TAT</v>
      </c>
      <c r="AI1515" s="69">
        <f t="shared" ca="1" si="286"/>
        <v>20488</v>
      </c>
      <c r="AJ1515" s="69" t="str">
        <f ca="1">IF(AI1515&lt;0,"0-12",IFERROR(VLOOKUP(AI1515,Breakup[],2,FALSE),"&gt;24"))</f>
        <v>&gt;24</v>
      </c>
      <c r="AK1515" s="69" t="str">
        <f>VLOOKUP(V1515,Master!B:D,3,FALSE)</f>
        <v>South</v>
      </c>
      <c r="AL1515" s="69" t="str">
        <f t="shared" si="287"/>
        <v>Bangalore-CLS</v>
      </c>
    </row>
    <row r="1516" spans="1:38">
      <c r="A1516" s="13" t="s">
        <v>3337</v>
      </c>
      <c r="B1516" s="54">
        <v>44701.594043865698</v>
      </c>
      <c r="C1516" s="13" t="s">
        <v>323</v>
      </c>
      <c r="D1516" s="13">
        <v>1505</v>
      </c>
      <c r="E1516" s="13" t="s">
        <v>3338</v>
      </c>
      <c r="F1516" s="13" t="s">
        <v>33</v>
      </c>
      <c r="G1516" s="14">
        <v>1653040452632</v>
      </c>
      <c r="H1516" s="55">
        <v>0.237164351851852</v>
      </c>
      <c r="I1516" s="33">
        <v>44882.237164351798</v>
      </c>
      <c r="J1516" s="58">
        <v>44882</v>
      </c>
      <c r="K1516" s="13" t="s">
        <v>325</v>
      </c>
      <c r="L1516" s="13" t="s">
        <v>55</v>
      </c>
      <c r="M1516" s="13" t="s">
        <v>323</v>
      </c>
      <c r="N1516" s="13" t="s">
        <v>206</v>
      </c>
      <c r="O1516" s="33" t="s">
        <v>38</v>
      </c>
      <c r="P1516" s="58" t="s">
        <v>38</v>
      </c>
      <c r="Q1516" s="33" t="s">
        <v>207</v>
      </c>
      <c r="R1516" s="14" t="s">
        <v>38</v>
      </c>
      <c r="S1516" s="13" t="s">
        <v>208</v>
      </c>
      <c r="T1516" s="13" t="s">
        <v>209</v>
      </c>
      <c r="U1516" s="33">
        <f t="shared" ca="1" si="276"/>
        <v>45744.56914039352</v>
      </c>
      <c r="V1516" s="13" t="str">
        <f t="shared" si="277"/>
        <v>Delhi</v>
      </c>
      <c r="W1516" s="13" t="str">
        <f t="shared" si="278"/>
        <v>RI</v>
      </c>
      <c r="X1516" s="13">
        <f t="shared" si="279"/>
        <v>5</v>
      </c>
      <c r="Y1516" s="13" t="str">
        <f>IFERROR(VLOOKUP(C1516,ReceivingTeam[],2,FALSE),"HelpDesk")</f>
        <v>HelpDesk</v>
      </c>
      <c r="Z1516" s="67">
        <f t="shared" si="280"/>
        <v>44883.562499999993</v>
      </c>
      <c r="AA1516" s="68">
        <f t="shared" si="281"/>
        <v>44882</v>
      </c>
      <c r="AB1516" s="69" t="b">
        <f t="shared" si="282"/>
        <v>1</v>
      </c>
      <c r="AC1516" s="70">
        <f t="shared" si="283"/>
        <v>0.5</v>
      </c>
      <c r="AD1516" s="67">
        <f t="shared" si="284"/>
        <v>44883.562499999993</v>
      </c>
      <c r="AE1516" s="67">
        <f>VLOOKUP(V1516,'Branch Wise Work Timelines'!C:G,3,FALSE)+AA1516</f>
        <v>44882.416666666664</v>
      </c>
      <c r="AF1516" s="67">
        <f>IF(V1516="Bangalore",VLOOKUP(V1516,'Branch Wise Work Timelines'!C:G,4,FALSE)+AA1516+1,IF(V1516="Mumbai",VLOOKUP(V1516,'Branch Wise Work Timelines'!C:G,4,FALSE)+AA1516+1,VLOOKUP(V1516,'Branch Wise Work Timelines'!C:G,4,FALSE)+AA1516))</f>
        <v>44882.770833333336</v>
      </c>
      <c r="AG1516" s="67">
        <f>WORKDAY.INTL(AA1516,1,11)+VLOOKUP(V1516,'Branch Wise Work Timelines'!C:G,3,FALSE)</f>
        <v>44883.416666666664</v>
      </c>
      <c r="AH1516" s="69" t="str">
        <f t="shared" ca="1" si="285"/>
        <v>Out of TAT</v>
      </c>
      <c r="AI1516" s="69">
        <f t="shared" ca="1" si="286"/>
        <v>20665</v>
      </c>
      <c r="AJ1516" s="69" t="str">
        <f ca="1">IF(AI1516&lt;0,"0-12",IFERROR(VLOOKUP(AI1516,Breakup[],2,FALSE),"&gt;24"))</f>
        <v>&gt;24</v>
      </c>
      <c r="AK1516" s="69" t="str">
        <f>VLOOKUP(V1516,Master!B:D,3,FALSE)</f>
        <v>North</v>
      </c>
      <c r="AL1516" s="69" t="str">
        <f t="shared" si="287"/>
        <v>Delhi</v>
      </c>
    </row>
    <row r="1517" spans="1:38">
      <c r="A1517" s="13" t="s">
        <v>3339</v>
      </c>
      <c r="B1517" s="54">
        <v>44701.636915393501</v>
      </c>
      <c r="C1517" s="13" t="s">
        <v>460</v>
      </c>
      <c r="D1517" s="13">
        <v>366</v>
      </c>
      <c r="E1517" s="13" t="s">
        <v>3340</v>
      </c>
      <c r="F1517" s="13" t="s">
        <v>33</v>
      </c>
      <c r="G1517" s="14">
        <v>1653042062217</v>
      </c>
      <c r="H1517" s="55">
        <v>4.36458333333333E-2</v>
      </c>
      <c r="I1517" s="33">
        <v>44885.043645833299</v>
      </c>
      <c r="J1517" s="58">
        <v>44885</v>
      </c>
      <c r="K1517" s="13" t="s">
        <v>213</v>
      </c>
      <c r="L1517" s="13" t="s">
        <v>30</v>
      </c>
      <c r="M1517" s="13" t="s">
        <v>282</v>
      </c>
      <c r="N1517" s="13" t="s">
        <v>206</v>
      </c>
      <c r="O1517" s="33" t="s">
        <v>38</v>
      </c>
      <c r="P1517" s="58" t="s">
        <v>38</v>
      </c>
      <c r="Q1517" s="33" t="s">
        <v>207</v>
      </c>
      <c r="R1517" s="14" t="s">
        <v>38</v>
      </c>
      <c r="S1517" s="13" t="s">
        <v>208</v>
      </c>
      <c r="T1517" s="13" t="s">
        <v>209</v>
      </c>
      <c r="U1517" s="33">
        <f t="shared" ca="1" si="276"/>
        <v>45744.56914039352</v>
      </c>
      <c r="V1517" s="13" t="str">
        <f t="shared" si="277"/>
        <v>Bangalore</v>
      </c>
      <c r="W1517" s="13" t="str">
        <f t="shared" si="278"/>
        <v>RI</v>
      </c>
      <c r="X1517" s="13">
        <f t="shared" si="279"/>
        <v>1</v>
      </c>
      <c r="Y1517" s="13" t="str">
        <f>IFERROR(VLOOKUP(C1517,ReceivingTeam[],2,FALSE),"HelpDesk")</f>
        <v>HelpDesk</v>
      </c>
      <c r="Z1517" s="67">
        <f t="shared" si="280"/>
        <v>44885.916666666664</v>
      </c>
      <c r="AA1517" s="68">
        <f t="shared" si="281"/>
        <v>44885</v>
      </c>
      <c r="AB1517" s="69" t="b">
        <f t="shared" si="282"/>
        <v>0</v>
      </c>
      <c r="AC1517" s="70">
        <f t="shared" si="283"/>
        <v>0.5</v>
      </c>
      <c r="AD1517" s="67">
        <f t="shared" si="284"/>
        <v>44885.916666666664</v>
      </c>
      <c r="AE1517" s="67">
        <f>VLOOKUP(V1517,'Branch Wise Work Timelines'!C:G,3,FALSE)+AA1517</f>
        <v>44885.416666666664</v>
      </c>
      <c r="AF1517" s="67">
        <f>IF(V1517="Bangalore",VLOOKUP(V1517,'Branch Wise Work Timelines'!C:G,4,FALSE)+AA1517+1,IF(V1517="Mumbai",VLOOKUP(V1517,'Branch Wise Work Timelines'!C:G,4,FALSE)+AA1517+1,VLOOKUP(V1517,'Branch Wise Work Timelines'!C:G,4,FALSE)+AA1517))</f>
        <v>44886.104166666664</v>
      </c>
      <c r="AG1517" s="67">
        <f>WORKDAY.INTL(AA1517,1,11)+VLOOKUP(V1517,'Branch Wise Work Timelines'!C:G,3,FALSE)</f>
        <v>44886.416666666664</v>
      </c>
      <c r="AH1517" s="69" t="str">
        <f t="shared" ca="1" si="285"/>
        <v>Out of TAT</v>
      </c>
      <c r="AI1517" s="69">
        <f t="shared" ca="1" si="286"/>
        <v>20608</v>
      </c>
      <c r="AJ1517" s="69" t="str">
        <f ca="1">IF(AI1517&lt;0,"0-12",IFERROR(VLOOKUP(AI1517,Breakup[],2,FALSE),"&gt;24"))</f>
        <v>&gt;24</v>
      </c>
      <c r="AK1517" s="69" t="str">
        <f>VLOOKUP(V1517,Master!B:D,3,FALSE)</f>
        <v>South</v>
      </c>
      <c r="AL1517" s="69" t="str">
        <f t="shared" si="287"/>
        <v>Bangalore</v>
      </c>
    </row>
    <row r="1518" spans="1:38">
      <c r="A1518" s="13" t="s">
        <v>3341</v>
      </c>
      <c r="B1518" s="54">
        <v>44701.547953738402</v>
      </c>
      <c r="C1518" s="13" t="s">
        <v>467</v>
      </c>
      <c r="D1518" s="13">
        <v>1791</v>
      </c>
      <c r="E1518" s="13" t="s">
        <v>3342</v>
      </c>
      <c r="F1518" s="13" t="s">
        <v>15</v>
      </c>
      <c r="G1518" s="14">
        <v>1653034041355</v>
      </c>
      <c r="H1518" s="55">
        <v>0.41986111111111102</v>
      </c>
      <c r="I1518" s="33">
        <v>44888.419861111099</v>
      </c>
      <c r="J1518" s="58">
        <v>44888</v>
      </c>
      <c r="K1518" s="13" t="s">
        <v>213</v>
      </c>
      <c r="L1518" s="13" t="s">
        <v>30</v>
      </c>
      <c r="M1518" s="13" t="s">
        <v>227</v>
      </c>
      <c r="N1518" s="13" t="s">
        <v>206</v>
      </c>
      <c r="O1518" s="33" t="s">
        <v>38</v>
      </c>
      <c r="P1518" s="58" t="s">
        <v>38</v>
      </c>
      <c r="Q1518" s="33" t="s">
        <v>207</v>
      </c>
      <c r="R1518" s="14" t="s">
        <v>38</v>
      </c>
      <c r="S1518" s="13" t="s">
        <v>216</v>
      </c>
      <c r="T1518" s="13" t="s">
        <v>217</v>
      </c>
      <c r="U1518" s="33">
        <f t="shared" ca="1" si="276"/>
        <v>45744.56914039352</v>
      </c>
      <c r="V1518" s="13" t="str">
        <f t="shared" si="277"/>
        <v>Bangalore</v>
      </c>
      <c r="W1518" s="13" t="str">
        <f t="shared" si="278"/>
        <v>CLS</v>
      </c>
      <c r="X1518" s="13">
        <f t="shared" si="279"/>
        <v>10</v>
      </c>
      <c r="Y1518" s="13" t="str">
        <f>IFERROR(VLOOKUP(C1518,ReceivingTeam[],2,FALSE),"HelpDesk")</f>
        <v>HelpDesk</v>
      </c>
      <c r="Z1518" s="67">
        <f t="shared" si="280"/>
        <v>44888.919861111099</v>
      </c>
      <c r="AA1518" s="68">
        <f t="shared" si="281"/>
        <v>44888</v>
      </c>
      <c r="AB1518" s="69" t="b">
        <f t="shared" si="282"/>
        <v>1</v>
      </c>
      <c r="AC1518" s="70">
        <f t="shared" si="283"/>
        <v>0.5</v>
      </c>
      <c r="AD1518" s="67">
        <f t="shared" si="284"/>
        <v>44888.919861111099</v>
      </c>
      <c r="AE1518" s="67">
        <f>VLOOKUP(V1518,'Branch Wise Work Timelines'!C:G,3,FALSE)+AA1518</f>
        <v>44888.416666666664</v>
      </c>
      <c r="AF1518" s="67">
        <f>IF(V1518="Bangalore",VLOOKUP(V1518,'Branch Wise Work Timelines'!C:G,4,FALSE)+AA1518+1,IF(V1518="Mumbai",VLOOKUP(V1518,'Branch Wise Work Timelines'!C:G,4,FALSE)+AA1518+1,VLOOKUP(V1518,'Branch Wise Work Timelines'!C:G,4,FALSE)+AA1518))</f>
        <v>44889.104166666664</v>
      </c>
      <c r="AG1518" s="67">
        <f>WORKDAY.INTL(AA1518,1,11)+VLOOKUP(V1518,'Branch Wise Work Timelines'!C:G,3,FALSE)</f>
        <v>44889.416666666664</v>
      </c>
      <c r="AH1518" s="69" t="str">
        <f t="shared" ca="1" si="285"/>
        <v>Out of TAT</v>
      </c>
      <c r="AI1518" s="69">
        <f t="shared" ca="1" si="286"/>
        <v>20536</v>
      </c>
      <c r="AJ1518" s="69" t="str">
        <f ca="1">IF(AI1518&lt;0,"0-12",IFERROR(VLOOKUP(AI1518,Breakup[],2,FALSE),"&gt;24"))</f>
        <v>&gt;24</v>
      </c>
      <c r="AK1518" s="69" t="str">
        <f>VLOOKUP(V1518,Master!B:D,3,FALSE)</f>
        <v>South</v>
      </c>
      <c r="AL1518" s="69" t="str">
        <f t="shared" si="287"/>
        <v>Bangalore-CLS</v>
      </c>
    </row>
    <row r="1519" spans="1:38">
      <c r="A1519" s="13" t="s">
        <v>3343</v>
      </c>
      <c r="B1519" s="54">
        <v>44701.508794363399</v>
      </c>
      <c r="C1519" s="13" t="s">
        <v>311</v>
      </c>
      <c r="D1519" s="13">
        <v>1412</v>
      </c>
      <c r="E1519" s="13" t="s">
        <v>3344</v>
      </c>
      <c r="F1519" s="13" t="s">
        <v>33</v>
      </c>
      <c r="G1519" s="14">
        <v>1653034421250</v>
      </c>
      <c r="H1519" s="55">
        <v>0.37167824074074102</v>
      </c>
      <c r="I1519" s="33">
        <v>44881.371678240699</v>
      </c>
      <c r="J1519" s="58">
        <v>44881</v>
      </c>
      <c r="K1519" s="13" t="s">
        <v>313</v>
      </c>
      <c r="L1519" s="13" t="s">
        <v>60</v>
      </c>
      <c r="M1519" s="13" t="s">
        <v>314</v>
      </c>
      <c r="N1519" s="13" t="s">
        <v>206</v>
      </c>
      <c r="O1519" s="33" t="s">
        <v>38</v>
      </c>
      <c r="P1519" s="58" t="s">
        <v>38</v>
      </c>
      <c r="Q1519" s="33" t="s">
        <v>207</v>
      </c>
      <c r="R1519" s="14" t="s">
        <v>38</v>
      </c>
      <c r="S1519" s="13" t="s">
        <v>208</v>
      </c>
      <c r="T1519" s="13" t="s">
        <v>209</v>
      </c>
      <c r="U1519" s="33">
        <f t="shared" ca="1" si="276"/>
        <v>45744.56914039352</v>
      </c>
      <c r="V1519" s="13" t="str">
        <f t="shared" si="277"/>
        <v>Hyderabad</v>
      </c>
      <c r="W1519" s="13" t="str">
        <f t="shared" si="278"/>
        <v>RI</v>
      </c>
      <c r="X1519" s="13">
        <f t="shared" si="279"/>
        <v>8</v>
      </c>
      <c r="Y1519" s="13" t="str">
        <f>IFERROR(VLOOKUP(C1519,ReceivingTeam[],2,FALSE),"HelpDesk")</f>
        <v>HelpDesk</v>
      </c>
      <c r="Z1519" s="67">
        <f t="shared" si="280"/>
        <v>44882.562499999993</v>
      </c>
      <c r="AA1519" s="68">
        <f t="shared" si="281"/>
        <v>44881</v>
      </c>
      <c r="AB1519" s="69" t="b">
        <f t="shared" si="282"/>
        <v>1</v>
      </c>
      <c r="AC1519" s="70">
        <f t="shared" si="283"/>
        <v>0.5</v>
      </c>
      <c r="AD1519" s="67">
        <f t="shared" si="284"/>
        <v>44882.562499999993</v>
      </c>
      <c r="AE1519" s="67">
        <f>VLOOKUP(V1519,'Branch Wise Work Timelines'!C:G,3,FALSE)+AA1519</f>
        <v>44881.416666666664</v>
      </c>
      <c r="AF1519" s="67">
        <f>IF(V1519="Bangalore",VLOOKUP(V1519,'Branch Wise Work Timelines'!C:G,4,FALSE)+AA1519+1,IF(V1519="Mumbai",VLOOKUP(V1519,'Branch Wise Work Timelines'!C:G,4,FALSE)+AA1519+1,VLOOKUP(V1519,'Branch Wise Work Timelines'!C:G,4,FALSE)+AA1519))</f>
        <v>44881.770833333336</v>
      </c>
      <c r="AG1519" s="67">
        <f>WORKDAY.INTL(AA1519,1,11)+VLOOKUP(V1519,'Branch Wise Work Timelines'!C:G,3,FALSE)</f>
        <v>44882.416666666664</v>
      </c>
      <c r="AH1519" s="69" t="str">
        <f t="shared" ca="1" si="285"/>
        <v>Out of TAT</v>
      </c>
      <c r="AI1519" s="69">
        <f t="shared" ca="1" si="286"/>
        <v>20689</v>
      </c>
      <c r="AJ1519" s="69" t="str">
        <f ca="1">IF(AI1519&lt;0,"0-12",IFERROR(VLOOKUP(AI1519,Breakup[],2,FALSE),"&gt;24"))</f>
        <v>&gt;24</v>
      </c>
      <c r="AK1519" s="69" t="str">
        <f>VLOOKUP(V1519,Master!B:D,3,FALSE)</f>
        <v>South</v>
      </c>
      <c r="AL1519" s="69" t="str">
        <f t="shared" si="287"/>
        <v>Hyderabad</v>
      </c>
    </row>
    <row r="1520" spans="1:38">
      <c r="A1520" s="13" t="s">
        <v>3345</v>
      </c>
      <c r="B1520" s="54">
        <v>44701.631386226902</v>
      </c>
      <c r="C1520" s="13" t="s">
        <v>467</v>
      </c>
      <c r="D1520" s="13">
        <v>1942</v>
      </c>
      <c r="E1520" s="13" t="s">
        <v>3346</v>
      </c>
      <c r="F1520" s="13" t="s">
        <v>15</v>
      </c>
      <c r="G1520" s="14">
        <v>1653043498252</v>
      </c>
      <c r="H1520" s="55">
        <v>0.52942129629629597</v>
      </c>
      <c r="I1520" s="33">
        <v>44889.529421296298</v>
      </c>
      <c r="J1520" s="58">
        <v>44889</v>
      </c>
      <c r="K1520" s="13" t="s">
        <v>213</v>
      </c>
      <c r="L1520" s="13" t="s">
        <v>30</v>
      </c>
      <c r="M1520" s="13" t="s">
        <v>214</v>
      </c>
      <c r="N1520" s="13" t="s">
        <v>206</v>
      </c>
      <c r="O1520" s="33" t="s">
        <v>38</v>
      </c>
      <c r="P1520" s="58" t="s">
        <v>38</v>
      </c>
      <c r="Q1520" s="33" t="s">
        <v>207</v>
      </c>
      <c r="R1520" s="14" t="s">
        <v>38</v>
      </c>
      <c r="S1520" s="13" t="s">
        <v>216</v>
      </c>
      <c r="T1520" s="13" t="s">
        <v>217</v>
      </c>
      <c r="U1520" s="33">
        <f t="shared" ca="1" si="276"/>
        <v>45744.56914039352</v>
      </c>
      <c r="V1520" s="13" t="str">
        <f t="shared" si="277"/>
        <v>Bangalore</v>
      </c>
      <c r="W1520" s="13" t="str">
        <f t="shared" si="278"/>
        <v>CLS</v>
      </c>
      <c r="X1520" s="13">
        <f t="shared" si="279"/>
        <v>12</v>
      </c>
      <c r="Y1520" s="13" t="str">
        <f>IFERROR(VLOOKUP(C1520,ReceivingTeam[],2,FALSE),"HelpDesk")</f>
        <v>HelpDesk</v>
      </c>
      <c r="Z1520" s="67">
        <f t="shared" si="280"/>
        <v>44890.029421296298</v>
      </c>
      <c r="AA1520" s="68">
        <f t="shared" si="281"/>
        <v>44889</v>
      </c>
      <c r="AB1520" s="69" t="b">
        <f t="shared" si="282"/>
        <v>1</v>
      </c>
      <c r="AC1520" s="70">
        <f t="shared" si="283"/>
        <v>0.5</v>
      </c>
      <c r="AD1520" s="67">
        <f t="shared" si="284"/>
        <v>44890.029421296298</v>
      </c>
      <c r="AE1520" s="67">
        <f>VLOOKUP(V1520,'Branch Wise Work Timelines'!C:G,3,FALSE)+AA1520</f>
        <v>44889.416666666664</v>
      </c>
      <c r="AF1520" s="67">
        <f>IF(V1520="Bangalore",VLOOKUP(V1520,'Branch Wise Work Timelines'!C:G,4,FALSE)+AA1520+1,IF(V1520="Mumbai",VLOOKUP(V1520,'Branch Wise Work Timelines'!C:G,4,FALSE)+AA1520+1,VLOOKUP(V1520,'Branch Wise Work Timelines'!C:G,4,FALSE)+AA1520))</f>
        <v>44890.104166666664</v>
      </c>
      <c r="AG1520" s="67">
        <f>WORKDAY.INTL(AA1520,1,11)+VLOOKUP(V1520,'Branch Wise Work Timelines'!C:G,3,FALSE)</f>
        <v>44890.416666666664</v>
      </c>
      <c r="AH1520" s="69" t="str">
        <f t="shared" ca="1" si="285"/>
        <v>Out of TAT</v>
      </c>
      <c r="AI1520" s="69">
        <f t="shared" ca="1" si="286"/>
        <v>20509</v>
      </c>
      <c r="AJ1520" s="69" t="str">
        <f ca="1">IF(AI1520&lt;0,"0-12",IFERROR(VLOOKUP(AI1520,Breakup[],2,FALSE),"&gt;24"))</f>
        <v>&gt;24</v>
      </c>
      <c r="AK1520" s="69" t="str">
        <f>VLOOKUP(V1520,Master!B:D,3,FALSE)</f>
        <v>South</v>
      </c>
      <c r="AL1520" s="69" t="str">
        <f t="shared" si="287"/>
        <v>Bangalore-CLS</v>
      </c>
    </row>
    <row r="1521" spans="1:38">
      <c r="A1521" s="13" t="s">
        <v>3347</v>
      </c>
      <c r="B1521" s="54">
        <v>44701.554007835599</v>
      </c>
      <c r="C1521" s="13" t="s">
        <v>1232</v>
      </c>
      <c r="D1521" s="13">
        <v>616</v>
      </c>
      <c r="E1521" s="13" t="s">
        <v>3348</v>
      </c>
      <c r="F1521" s="13" t="s">
        <v>33</v>
      </c>
      <c r="G1521" s="14">
        <v>1653032962527</v>
      </c>
      <c r="H1521" s="55">
        <v>4.75347222222222E-2</v>
      </c>
      <c r="I1521" s="33">
        <v>44890.047534722202</v>
      </c>
      <c r="J1521" s="58">
        <v>44890</v>
      </c>
      <c r="K1521" s="13" t="s">
        <v>213</v>
      </c>
      <c r="L1521" s="13" t="s">
        <v>30</v>
      </c>
      <c r="M1521" s="13" t="s">
        <v>282</v>
      </c>
      <c r="N1521" s="13" t="s">
        <v>206</v>
      </c>
      <c r="O1521" s="33" t="s">
        <v>38</v>
      </c>
      <c r="P1521" s="58" t="s">
        <v>38</v>
      </c>
      <c r="Q1521" s="33" t="s">
        <v>207</v>
      </c>
      <c r="R1521" s="14" t="s">
        <v>38</v>
      </c>
      <c r="S1521" s="13" t="s">
        <v>216</v>
      </c>
      <c r="T1521" s="13" t="s">
        <v>278</v>
      </c>
      <c r="U1521" s="33">
        <f t="shared" ca="1" si="276"/>
        <v>45744.56914039352</v>
      </c>
      <c r="V1521" s="13" t="str">
        <f t="shared" si="277"/>
        <v>Bangalore</v>
      </c>
      <c r="W1521" s="13" t="str">
        <f t="shared" si="278"/>
        <v>RI</v>
      </c>
      <c r="X1521" s="13">
        <f t="shared" si="279"/>
        <v>1</v>
      </c>
      <c r="Y1521" s="13" t="str">
        <f>IFERROR(VLOOKUP(C1521,ReceivingTeam[],2,FALSE),"HelpDesk")</f>
        <v>HelpDesk</v>
      </c>
      <c r="Z1521" s="67">
        <f t="shared" si="280"/>
        <v>44893.729166666664</v>
      </c>
      <c r="AA1521" s="68">
        <f t="shared" si="281"/>
        <v>44890</v>
      </c>
      <c r="AB1521" s="69" t="b">
        <f t="shared" si="282"/>
        <v>1</v>
      </c>
      <c r="AC1521" s="70">
        <f t="shared" si="283"/>
        <v>3</v>
      </c>
      <c r="AD1521" s="67">
        <f t="shared" si="284"/>
        <v>44893.729166666664</v>
      </c>
      <c r="AE1521" s="67">
        <f>VLOOKUP(V1521,'Branch Wise Work Timelines'!C:G,3,FALSE)+AA1521</f>
        <v>44890.416666666664</v>
      </c>
      <c r="AF1521" s="67">
        <f>IF(V1521="Bangalore",VLOOKUP(V1521,'Branch Wise Work Timelines'!C:G,4,FALSE)+AA1521+1,IF(V1521="Mumbai",VLOOKUP(V1521,'Branch Wise Work Timelines'!C:G,4,FALSE)+AA1521+1,VLOOKUP(V1521,'Branch Wise Work Timelines'!C:G,4,FALSE)+AA1521))</f>
        <v>44891.104166666664</v>
      </c>
      <c r="AG1521" s="67">
        <f>WORKDAY.INTL(AA1521,1,11)+VLOOKUP(V1521,'Branch Wise Work Timelines'!C:G,3,FALSE)</f>
        <v>44891.416666666664</v>
      </c>
      <c r="AH1521" s="69" t="str">
        <f t="shared" ca="1" si="285"/>
        <v>Out of TAT</v>
      </c>
      <c r="AI1521" s="69">
        <f t="shared" ca="1" si="286"/>
        <v>20421</v>
      </c>
      <c r="AJ1521" s="69" t="str">
        <f ca="1">IF(AI1521&lt;0,"0-12",IFERROR(VLOOKUP(AI1521,Breakup[],2,FALSE),"&gt;24"))</f>
        <v>&gt;24</v>
      </c>
      <c r="AK1521" s="69" t="str">
        <f>VLOOKUP(V1521,Master!B:D,3,FALSE)</f>
        <v>South</v>
      </c>
      <c r="AL1521" s="69" t="str">
        <f t="shared" si="287"/>
        <v>Bangalore</v>
      </c>
    </row>
    <row r="1522" spans="1:38">
      <c r="A1522" s="13" t="s">
        <v>3349</v>
      </c>
      <c r="B1522" s="54">
        <v>44701.616057175903</v>
      </c>
      <c r="C1522" s="13" t="s">
        <v>286</v>
      </c>
      <c r="D1522" s="13">
        <v>1769</v>
      </c>
      <c r="E1522" s="13" t="s">
        <v>3350</v>
      </c>
      <c r="F1522" s="13" t="s">
        <v>33</v>
      </c>
      <c r="G1522" s="14">
        <v>1653038512239</v>
      </c>
      <c r="H1522" s="55">
        <v>0.51850694444444401</v>
      </c>
      <c r="I1522" s="33">
        <v>44890.518506944398</v>
      </c>
      <c r="J1522" s="58">
        <v>44890</v>
      </c>
      <c r="K1522" s="13" t="s">
        <v>257</v>
      </c>
      <c r="L1522" s="13" t="s">
        <v>72</v>
      </c>
      <c r="M1522" s="13" t="s">
        <v>286</v>
      </c>
      <c r="N1522" s="13" t="s">
        <v>206</v>
      </c>
      <c r="O1522" s="33" t="s">
        <v>38</v>
      </c>
      <c r="P1522" s="58" t="s">
        <v>38</v>
      </c>
      <c r="Q1522" s="33" t="s">
        <v>207</v>
      </c>
      <c r="R1522" s="14" t="s">
        <v>38</v>
      </c>
      <c r="S1522" s="13" t="s">
        <v>208</v>
      </c>
      <c r="T1522" s="13" t="s">
        <v>209</v>
      </c>
      <c r="U1522" s="33">
        <f t="shared" ca="1" si="276"/>
        <v>45744.56914039352</v>
      </c>
      <c r="V1522" s="13" t="str">
        <f t="shared" si="277"/>
        <v>Pune</v>
      </c>
      <c r="W1522" s="13" t="str">
        <f t="shared" si="278"/>
        <v>RI</v>
      </c>
      <c r="X1522" s="13">
        <f t="shared" si="279"/>
        <v>12</v>
      </c>
      <c r="Y1522" s="13" t="str">
        <f>IFERROR(VLOOKUP(C1522,ReceivingTeam[],2,FALSE),"HelpDesk")</f>
        <v>HelpDesk</v>
      </c>
      <c r="Z1522" s="67">
        <f t="shared" si="280"/>
        <v>44891.643506944398</v>
      </c>
      <c r="AA1522" s="68">
        <f t="shared" si="281"/>
        <v>44890</v>
      </c>
      <c r="AB1522" s="69" t="b">
        <f t="shared" si="282"/>
        <v>1</v>
      </c>
      <c r="AC1522" s="70">
        <f t="shared" si="283"/>
        <v>0.5</v>
      </c>
      <c r="AD1522" s="67">
        <f t="shared" si="284"/>
        <v>44891.643506944398</v>
      </c>
      <c r="AE1522" s="67">
        <f>VLOOKUP(V1522,'Branch Wise Work Timelines'!C:G,3,FALSE)+AA1522</f>
        <v>44890.395833333336</v>
      </c>
      <c r="AF1522" s="67">
        <f>IF(V1522="Bangalore",VLOOKUP(V1522,'Branch Wise Work Timelines'!C:G,4,FALSE)+AA1522+1,IF(V1522="Mumbai",VLOOKUP(V1522,'Branch Wise Work Timelines'!C:G,4,FALSE)+AA1522+1,VLOOKUP(V1522,'Branch Wise Work Timelines'!C:G,4,FALSE)+AA1522))</f>
        <v>44890.770833333336</v>
      </c>
      <c r="AG1522" s="67">
        <f>WORKDAY.INTL(AA1522,1,11)+VLOOKUP(V1522,'Branch Wise Work Timelines'!C:G,3,FALSE)</f>
        <v>44891.395833333336</v>
      </c>
      <c r="AH1522" s="69" t="str">
        <f t="shared" ca="1" si="285"/>
        <v>Out of TAT</v>
      </c>
      <c r="AI1522" s="69">
        <f t="shared" ca="1" si="286"/>
        <v>20471</v>
      </c>
      <c r="AJ1522" s="69" t="str">
        <f ca="1">IF(AI1522&lt;0,"0-12",IFERROR(VLOOKUP(AI1522,Breakup[],2,FALSE),"&gt;24"))</f>
        <v>&gt;24</v>
      </c>
      <c r="AK1522" s="69" t="str">
        <f>VLOOKUP(V1522,Master!B:D,3,FALSE)</f>
        <v>West</v>
      </c>
      <c r="AL1522" s="69" t="str">
        <f t="shared" si="287"/>
        <v>Pune</v>
      </c>
    </row>
    <row r="1523" spans="1:38">
      <c r="A1523" s="13" t="s">
        <v>3351</v>
      </c>
      <c r="B1523" s="54">
        <v>44701.617781979199</v>
      </c>
      <c r="C1523" s="13" t="s">
        <v>265</v>
      </c>
      <c r="D1523" s="13">
        <v>1993</v>
      </c>
      <c r="E1523" s="13" t="s">
        <v>3352</v>
      </c>
      <c r="F1523" s="13" t="s">
        <v>15</v>
      </c>
      <c r="G1523" s="14">
        <v>1653043874636</v>
      </c>
      <c r="H1523" s="55">
        <v>0.89642361111111102</v>
      </c>
      <c r="I1523" s="33">
        <v>44889.896423611099</v>
      </c>
      <c r="J1523" s="58">
        <v>44889</v>
      </c>
      <c r="K1523" s="13" t="s">
        <v>213</v>
      </c>
      <c r="L1523" s="13" t="s">
        <v>30</v>
      </c>
      <c r="M1523" s="13" t="s">
        <v>75</v>
      </c>
      <c r="N1523" s="13" t="s">
        <v>206</v>
      </c>
      <c r="O1523" s="33" t="s">
        <v>38</v>
      </c>
      <c r="P1523" s="58" t="s">
        <v>38</v>
      </c>
      <c r="Q1523" s="33" t="s">
        <v>207</v>
      </c>
      <c r="R1523" s="14" t="s">
        <v>38</v>
      </c>
      <c r="S1523" s="13" t="s">
        <v>208</v>
      </c>
      <c r="T1523" s="13" t="s">
        <v>209</v>
      </c>
      <c r="U1523" s="33">
        <f t="shared" ca="1" si="276"/>
        <v>45744.56914039352</v>
      </c>
      <c r="V1523" s="13" t="str">
        <f t="shared" si="277"/>
        <v>Bangalore</v>
      </c>
      <c r="W1523" s="13" t="str">
        <f t="shared" si="278"/>
        <v>CLS</v>
      </c>
      <c r="X1523" s="13">
        <f t="shared" si="279"/>
        <v>21</v>
      </c>
      <c r="Y1523" s="13" t="str">
        <f>IFERROR(VLOOKUP(C1523,ReceivingTeam[],2,FALSE),"HelpDesk")</f>
        <v>HelpDesk</v>
      </c>
      <c r="Z1523" s="67">
        <f t="shared" si="280"/>
        <v>44890.708923611099</v>
      </c>
      <c r="AA1523" s="68">
        <f t="shared" si="281"/>
        <v>44889</v>
      </c>
      <c r="AB1523" s="69" t="b">
        <f t="shared" si="282"/>
        <v>1</v>
      </c>
      <c r="AC1523" s="70">
        <f t="shared" si="283"/>
        <v>0.5</v>
      </c>
      <c r="AD1523" s="67">
        <f t="shared" si="284"/>
        <v>44890.708923611099</v>
      </c>
      <c r="AE1523" s="67">
        <f>VLOOKUP(V1523,'Branch Wise Work Timelines'!C:G,3,FALSE)+AA1523</f>
        <v>44889.416666666664</v>
      </c>
      <c r="AF1523" s="67">
        <f>IF(V1523="Bangalore",VLOOKUP(V1523,'Branch Wise Work Timelines'!C:G,4,FALSE)+AA1523+1,IF(V1523="Mumbai",VLOOKUP(V1523,'Branch Wise Work Timelines'!C:G,4,FALSE)+AA1523+1,VLOOKUP(V1523,'Branch Wise Work Timelines'!C:G,4,FALSE)+AA1523))</f>
        <v>44890.104166666664</v>
      </c>
      <c r="AG1523" s="67">
        <f>WORKDAY.INTL(AA1523,1,11)+VLOOKUP(V1523,'Branch Wise Work Timelines'!C:G,3,FALSE)</f>
        <v>44890.416666666664</v>
      </c>
      <c r="AH1523" s="69" t="str">
        <f t="shared" ca="1" si="285"/>
        <v>Out of TAT</v>
      </c>
      <c r="AI1523" s="69">
        <f t="shared" ca="1" si="286"/>
        <v>20493</v>
      </c>
      <c r="AJ1523" s="69" t="str">
        <f ca="1">IF(AI1523&lt;0,"0-12",IFERROR(VLOOKUP(AI1523,Breakup[],2,FALSE),"&gt;24"))</f>
        <v>&gt;24</v>
      </c>
      <c r="AK1523" s="69" t="str">
        <f>VLOOKUP(V1523,Master!B:D,3,FALSE)</f>
        <v>South</v>
      </c>
      <c r="AL1523" s="69" t="str">
        <f t="shared" si="287"/>
        <v>Bangalore-CLS</v>
      </c>
    </row>
    <row r="1524" spans="1:38">
      <c r="A1524" s="13" t="s">
        <v>3353</v>
      </c>
      <c r="B1524" s="54">
        <v>44701.618466666703</v>
      </c>
      <c r="C1524" s="13" t="s">
        <v>2252</v>
      </c>
      <c r="D1524" s="13">
        <v>1521</v>
      </c>
      <c r="E1524" s="13" t="s">
        <v>3354</v>
      </c>
      <c r="F1524" s="13" t="s">
        <v>15</v>
      </c>
      <c r="G1524" s="14">
        <v>1653044855569</v>
      </c>
      <c r="H1524" s="55">
        <v>1.78935185185185E-2</v>
      </c>
      <c r="I1524" s="33">
        <v>44885.017893518503</v>
      </c>
      <c r="J1524" s="58">
        <v>44885</v>
      </c>
      <c r="K1524" s="13" t="s">
        <v>213</v>
      </c>
      <c r="L1524" s="13" t="s">
        <v>30</v>
      </c>
      <c r="M1524" s="13" t="s">
        <v>75</v>
      </c>
      <c r="N1524" s="13" t="s">
        <v>206</v>
      </c>
      <c r="O1524" s="33" t="s">
        <v>38</v>
      </c>
      <c r="P1524" s="58" t="s">
        <v>38</v>
      </c>
      <c r="Q1524" s="33" t="s">
        <v>207</v>
      </c>
      <c r="R1524" s="14" t="s">
        <v>38</v>
      </c>
      <c r="S1524" s="13" t="s">
        <v>208</v>
      </c>
      <c r="T1524" s="13" t="s">
        <v>209</v>
      </c>
      <c r="U1524" s="33">
        <f t="shared" ca="1" si="276"/>
        <v>45744.56914039352</v>
      </c>
      <c r="V1524" s="13" t="str">
        <f t="shared" si="277"/>
        <v>Bangalore</v>
      </c>
      <c r="W1524" s="13" t="str">
        <f t="shared" si="278"/>
        <v>CLS</v>
      </c>
      <c r="X1524" s="13">
        <f t="shared" si="279"/>
        <v>0</v>
      </c>
      <c r="Y1524" s="13" t="str">
        <f>IFERROR(VLOOKUP(C1524,ReceivingTeam[],2,FALSE),"HelpDesk")</f>
        <v>HelpDesk</v>
      </c>
      <c r="Z1524" s="67">
        <f t="shared" si="280"/>
        <v>44885.916666666664</v>
      </c>
      <c r="AA1524" s="68">
        <f t="shared" si="281"/>
        <v>44885</v>
      </c>
      <c r="AB1524" s="69" t="b">
        <f t="shared" si="282"/>
        <v>0</v>
      </c>
      <c r="AC1524" s="70">
        <f t="shared" si="283"/>
        <v>0.5</v>
      </c>
      <c r="AD1524" s="67">
        <f t="shared" si="284"/>
        <v>44885.916666666664</v>
      </c>
      <c r="AE1524" s="67">
        <f>VLOOKUP(V1524,'Branch Wise Work Timelines'!C:G,3,FALSE)+AA1524</f>
        <v>44885.416666666664</v>
      </c>
      <c r="AF1524" s="67">
        <f>IF(V1524="Bangalore",VLOOKUP(V1524,'Branch Wise Work Timelines'!C:G,4,FALSE)+AA1524+1,IF(V1524="Mumbai",VLOOKUP(V1524,'Branch Wise Work Timelines'!C:G,4,FALSE)+AA1524+1,VLOOKUP(V1524,'Branch Wise Work Timelines'!C:G,4,FALSE)+AA1524))</f>
        <v>44886.104166666664</v>
      </c>
      <c r="AG1524" s="67">
        <f>WORKDAY.INTL(AA1524,1,11)+VLOOKUP(V1524,'Branch Wise Work Timelines'!C:G,3,FALSE)</f>
        <v>44886.416666666664</v>
      </c>
      <c r="AH1524" s="69" t="str">
        <f t="shared" ca="1" si="285"/>
        <v>Out of TAT</v>
      </c>
      <c r="AI1524" s="69">
        <f t="shared" ca="1" si="286"/>
        <v>20608</v>
      </c>
      <c r="AJ1524" s="69" t="str">
        <f ca="1">IF(AI1524&lt;0,"0-12",IFERROR(VLOOKUP(AI1524,Breakup[],2,FALSE),"&gt;24"))</f>
        <v>&gt;24</v>
      </c>
      <c r="AK1524" s="69" t="str">
        <f>VLOOKUP(V1524,Master!B:D,3,FALSE)</f>
        <v>South</v>
      </c>
      <c r="AL1524" s="69" t="str">
        <f t="shared" si="287"/>
        <v>Bangalore-CLS</v>
      </c>
    </row>
    <row r="1525" spans="1:38">
      <c r="A1525" s="13" t="s">
        <v>3355</v>
      </c>
      <c r="B1525" s="54">
        <v>44701.399072337997</v>
      </c>
      <c r="C1525" s="13" t="s">
        <v>149</v>
      </c>
      <c r="D1525" s="13">
        <v>296</v>
      </c>
      <c r="E1525" s="13" t="s">
        <v>3356</v>
      </c>
      <c r="F1525" s="13" t="s">
        <v>33</v>
      </c>
      <c r="G1525" s="14">
        <v>1653026331486</v>
      </c>
      <c r="H1525" s="55">
        <v>0.59071759259259304</v>
      </c>
      <c r="I1525" s="33">
        <v>44881.590717592597</v>
      </c>
      <c r="J1525" s="58">
        <v>44881</v>
      </c>
      <c r="K1525" s="13" t="s">
        <v>313</v>
      </c>
      <c r="L1525" s="13" t="s">
        <v>60</v>
      </c>
      <c r="M1525" s="13" t="s">
        <v>314</v>
      </c>
      <c r="N1525" s="13" t="s">
        <v>206</v>
      </c>
      <c r="O1525" s="33" t="s">
        <v>38</v>
      </c>
      <c r="P1525" s="58" t="s">
        <v>38</v>
      </c>
      <c r="Q1525" s="33" t="s">
        <v>207</v>
      </c>
      <c r="R1525" s="14" t="s">
        <v>38</v>
      </c>
      <c r="S1525" s="13" t="s">
        <v>208</v>
      </c>
      <c r="T1525" s="13" t="s">
        <v>209</v>
      </c>
      <c r="U1525" s="33">
        <f t="shared" ca="1" si="276"/>
        <v>45744.56914039352</v>
      </c>
      <c r="V1525" s="13" t="str">
        <f t="shared" si="277"/>
        <v>Hyderabad</v>
      </c>
      <c r="W1525" s="13" t="str">
        <f t="shared" si="278"/>
        <v>RI</v>
      </c>
      <c r="X1525" s="13">
        <f t="shared" si="279"/>
        <v>14</v>
      </c>
      <c r="Y1525" s="13" t="str">
        <f>IFERROR(VLOOKUP(C1525,ReceivingTeam[],2,FALSE),"HelpDesk")</f>
        <v>Branch office</v>
      </c>
      <c r="Z1525" s="67">
        <f t="shared" si="280"/>
        <v>44882.736550925925</v>
      </c>
      <c r="AA1525" s="68">
        <f t="shared" si="281"/>
        <v>44881</v>
      </c>
      <c r="AB1525" s="69" t="b">
        <f t="shared" si="282"/>
        <v>1</v>
      </c>
      <c r="AC1525" s="70">
        <f t="shared" si="283"/>
        <v>0.5</v>
      </c>
      <c r="AD1525" s="67">
        <f t="shared" si="284"/>
        <v>44882.736550925925</v>
      </c>
      <c r="AE1525" s="67">
        <f>VLOOKUP(V1525,'Branch Wise Work Timelines'!C:G,3,FALSE)+AA1525</f>
        <v>44881.416666666664</v>
      </c>
      <c r="AF1525" s="67">
        <f>IF(V1525="Bangalore",VLOOKUP(V1525,'Branch Wise Work Timelines'!C:G,4,FALSE)+AA1525+1,IF(V1525="Mumbai",VLOOKUP(V1525,'Branch Wise Work Timelines'!C:G,4,FALSE)+AA1525+1,VLOOKUP(V1525,'Branch Wise Work Timelines'!C:G,4,FALSE)+AA1525))</f>
        <v>44881.770833333336</v>
      </c>
      <c r="AG1525" s="67">
        <f>WORKDAY.INTL(AA1525,1,11)+VLOOKUP(V1525,'Branch Wise Work Timelines'!C:G,3,FALSE)</f>
        <v>44882.416666666664</v>
      </c>
      <c r="AH1525" s="69" t="str">
        <f t="shared" ca="1" si="285"/>
        <v>Out of TAT</v>
      </c>
      <c r="AI1525" s="69">
        <f t="shared" ca="1" si="286"/>
        <v>20684</v>
      </c>
      <c r="AJ1525" s="69" t="str">
        <f ca="1">IF(AI1525&lt;0,"0-12",IFERROR(VLOOKUP(AI1525,Breakup[],2,FALSE),"&gt;24"))</f>
        <v>&gt;24</v>
      </c>
      <c r="AK1525" s="69" t="str">
        <f>VLOOKUP(V1525,Master!B:D,3,FALSE)</f>
        <v>South</v>
      </c>
      <c r="AL1525" s="69" t="str">
        <f t="shared" si="287"/>
        <v>Hyderabad</v>
      </c>
    </row>
    <row r="1526" spans="1:38">
      <c r="A1526" s="13" t="s">
        <v>3357</v>
      </c>
      <c r="B1526" s="54">
        <v>44700.664538460602</v>
      </c>
      <c r="C1526" s="13" t="s">
        <v>162</v>
      </c>
      <c r="D1526" s="13">
        <v>1201</v>
      </c>
      <c r="E1526" s="13" t="s">
        <v>3358</v>
      </c>
      <c r="F1526" s="13" t="s">
        <v>15</v>
      </c>
      <c r="G1526" s="14">
        <v>1653027538413</v>
      </c>
      <c r="H1526" s="55">
        <v>0.27487268518518498</v>
      </c>
      <c r="I1526" s="33">
        <v>44889.274872685201</v>
      </c>
      <c r="J1526" s="58">
        <v>44889</v>
      </c>
      <c r="K1526" s="13" t="s">
        <v>249</v>
      </c>
      <c r="L1526" s="13" t="s">
        <v>44</v>
      </c>
      <c r="M1526" s="13" t="s">
        <v>250</v>
      </c>
      <c r="N1526" s="13" t="s">
        <v>206</v>
      </c>
      <c r="O1526" s="33" t="s">
        <v>38</v>
      </c>
      <c r="P1526" s="58" t="s">
        <v>38</v>
      </c>
      <c r="Q1526" s="33" t="s">
        <v>207</v>
      </c>
      <c r="R1526" s="14" t="s">
        <v>38</v>
      </c>
      <c r="S1526" s="13" t="s">
        <v>216</v>
      </c>
      <c r="T1526" s="13" t="s">
        <v>217</v>
      </c>
      <c r="U1526" s="33">
        <f t="shared" ca="1" si="276"/>
        <v>45744.56914039352</v>
      </c>
      <c r="V1526" s="13" t="str">
        <f t="shared" si="277"/>
        <v>Coimbatore</v>
      </c>
      <c r="W1526" s="13" t="str">
        <f t="shared" si="278"/>
        <v>CLS</v>
      </c>
      <c r="X1526" s="13">
        <f t="shared" si="279"/>
        <v>6</v>
      </c>
      <c r="Y1526" s="13" t="str">
        <f>IFERROR(VLOOKUP(C1526,ReceivingTeam[],2,FALSE),"HelpDesk")</f>
        <v>Branch office</v>
      </c>
      <c r="Z1526" s="67">
        <f t="shared" si="280"/>
        <v>44890.562499999993</v>
      </c>
      <c r="AA1526" s="68">
        <f t="shared" si="281"/>
        <v>44889</v>
      </c>
      <c r="AB1526" s="69" t="b">
        <f t="shared" si="282"/>
        <v>1</v>
      </c>
      <c r="AC1526" s="70">
        <f t="shared" si="283"/>
        <v>0.5</v>
      </c>
      <c r="AD1526" s="67">
        <f t="shared" si="284"/>
        <v>44890.562499999993</v>
      </c>
      <c r="AE1526" s="67">
        <f>VLOOKUP(V1526,'Branch Wise Work Timelines'!C:G,3,FALSE)+AA1526</f>
        <v>44889.416666666664</v>
      </c>
      <c r="AF1526" s="67">
        <f>IF(V1526="Bangalore",VLOOKUP(V1526,'Branch Wise Work Timelines'!C:G,4,FALSE)+AA1526+1,IF(V1526="Mumbai",VLOOKUP(V1526,'Branch Wise Work Timelines'!C:G,4,FALSE)+AA1526+1,VLOOKUP(V1526,'Branch Wise Work Timelines'!C:G,4,FALSE)+AA1526))</f>
        <v>44889.770833333336</v>
      </c>
      <c r="AG1526" s="67">
        <f>WORKDAY.INTL(AA1526,1,11)+VLOOKUP(V1526,'Branch Wise Work Timelines'!C:G,3,FALSE)</f>
        <v>44890.416666666664</v>
      </c>
      <c r="AH1526" s="69" t="str">
        <f t="shared" ca="1" si="285"/>
        <v>Out of TAT</v>
      </c>
      <c r="AI1526" s="69">
        <f t="shared" ca="1" si="286"/>
        <v>20497</v>
      </c>
      <c r="AJ1526" s="69" t="str">
        <f ca="1">IF(AI1526&lt;0,"0-12",IFERROR(VLOOKUP(AI1526,Breakup[],2,FALSE),"&gt;24"))</f>
        <v>&gt;24</v>
      </c>
      <c r="AK1526" s="69" t="str">
        <f>VLOOKUP(V1526,Master!B:D,3,FALSE)</f>
        <v>South</v>
      </c>
      <c r="AL1526" s="69" t="str">
        <f t="shared" si="287"/>
        <v>Coimbatore</v>
      </c>
    </row>
    <row r="1527" spans="1:38">
      <c r="A1527" s="13" t="s">
        <v>3359</v>
      </c>
      <c r="B1527" s="54">
        <v>44701.656381168999</v>
      </c>
      <c r="C1527" s="13" t="s">
        <v>467</v>
      </c>
      <c r="D1527" s="13">
        <v>360</v>
      </c>
      <c r="E1527" s="13" t="s">
        <v>3360</v>
      </c>
      <c r="F1527" s="13" t="s">
        <v>15</v>
      </c>
      <c r="G1527" s="14">
        <v>1653043498252</v>
      </c>
      <c r="H1527" s="55">
        <v>0.285601851851852</v>
      </c>
      <c r="I1527" s="33">
        <v>44890.285601851901</v>
      </c>
      <c r="J1527" s="58">
        <v>44890</v>
      </c>
      <c r="K1527" s="13" t="s">
        <v>213</v>
      </c>
      <c r="L1527" s="13" t="s">
        <v>30</v>
      </c>
      <c r="M1527" s="13" t="s">
        <v>214</v>
      </c>
      <c r="N1527" s="13" t="s">
        <v>206</v>
      </c>
      <c r="O1527" s="33" t="s">
        <v>38</v>
      </c>
      <c r="P1527" s="58" t="s">
        <v>38</v>
      </c>
      <c r="Q1527" s="33" t="s">
        <v>207</v>
      </c>
      <c r="R1527" s="14" t="s">
        <v>38</v>
      </c>
      <c r="S1527" s="13" t="s">
        <v>216</v>
      </c>
      <c r="T1527" s="13" t="s">
        <v>217</v>
      </c>
      <c r="U1527" s="33">
        <f t="shared" ca="1" si="276"/>
        <v>45744.56914039352</v>
      </c>
      <c r="V1527" s="13" t="str">
        <f t="shared" si="277"/>
        <v>Bangalore</v>
      </c>
      <c r="W1527" s="13" t="str">
        <f t="shared" si="278"/>
        <v>CLS</v>
      </c>
      <c r="X1527" s="13">
        <f t="shared" si="279"/>
        <v>6</v>
      </c>
      <c r="Y1527" s="13" t="str">
        <f>IFERROR(VLOOKUP(C1527,ReceivingTeam[],2,FALSE),"HelpDesk")</f>
        <v>HelpDesk</v>
      </c>
      <c r="Z1527" s="67">
        <f t="shared" si="280"/>
        <v>44890.916666666664</v>
      </c>
      <c r="AA1527" s="68">
        <f t="shared" si="281"/>
        <v>44890</v>
      </c>
      <c r="AB1527" s="69" t="b">
        <f t="shared" si="282"/>
        <v>1</v>
      </c>
      <c r="AC1527" s="70">
        <f t="shared" si="283"/>
        <v>0.5</v>
      </c>
      <c r="AD1527" s="67">
        <f t="shared" si="284"/>
        <v>44890.916666666664</v>
      </c>
      <c r="AE1527" s="67">
        <f>VLOOKUP(V1527,'Branch Wise Work Timelines'!C:G,3,FALSE)+AA1527</f>
        <v>44890.416666666664</v>
      </c>
      <c r="AF1527" s="67">
        <f>IF(V1527="Bangalore",VLOOKUP(V1527,'Branch Wise Work Timelines'!C:G,4,FALSE)+AA1527+1,IF(V1527="Mumbai",VLOOKUP(V1527,'Branch Wise Work Timelines'!C:G,4,FALSE)+AA1527+1,VLOOKUP(V1527,'Branch Wise Work Timelines'!C:G,4,FALSE)+AA1527))</f>
        <v>44891.104166666664</v>
      </c>
      <c r="AG1527" s="67">
        <f>WORKDAY.INTL(AA1527,1,11)+VLOOKUP(V1527,'Branch Wise Work Timelines'!C:G,3,FALSE)</f>
        <v>44891.416666666664</v>
      </c>
      <c r="AH1527" s="69" t="str">
        <f t="shared" ca="1" si="285"/>
        <v>Out of TAT</v>
      </c>
      <c r="AI1527" s="69">
        <f t="shared" ca="1" si="286"/>
        <v>20488</v>
      </c>
      <c r="AJ1527" s="69" t="str">
        <f ca="1">IF(AI1527&lt;0,"0-12",IFERROR(VLOOKUP(AI1527,Breakup[],2,FALSE),"&gt;24"))</f>
        <v>&gt;24</v>
      </c>
      <c r="AK1527" s="69" t="str">
        <f>VLOOKUP(V1527,Master!B:D,3,FALSE)</f>
        <v>South</v>
      </c>
      <c r="AL1527" s="69" t="str">
        <f t="shared" si="287"/>
        <v>Bangalore-CLS</v>
      </c>
    </row>
    <row r="1528" spans="1:38">
      <c r="A1528" s="13" t="s">
        <v>3361</v>
      </c>
      <c r="B1528" s="54">
        <v>44699.8599781597</v>
      </c>
      <c r="C1528" s="13" t="s">
        <v>414</v>
      </c>
      <c r="D1528" s="13">
        <v>1611</v>
      </c>
      <c r="E1528" s="13" t="s">
        <v>3362</v>
      </c>
      <c r="F1528" s="13" t="s">
        <v>33</v>
      </c>
      <c r="G1528" s="14">
        <v>1653037155169</v>
      </c>
      <c r="H1528" s="55">
        <v>0.53641203703703699</v>
      </c>
      <c r="I1528" s="33">
        <v>44882.536412037</v>
      </c>
      <c r="J1528" s="58">
        <v>44882</v>
      </c>
      <c r="K1528" s="13" t="s">
        <v>397</v>
      </c>
      <c r="L1528" s="13" t="s">
        <v>50</v>
      </c>
      <c r="M1528" s="13" t="s">
        <v>414</v>
      </c>
      <c r="N1528" s="13" t="s">
        <v>206</v>
      </c>
      <c r="O1528" s="33" t="s">
        <v>38</v>
      </c>
      <c r="P1528" s="58" t="s">
        <v>38</v>
      </c>
      <c r="Q1528" s="33" t="s">
        <v>207</v>
      </c>
      <c r="R1528" s="14" t="s">
        <v>38</v>
      </c>
      <c r="S1528" s="13" t="s">
        <v>216</v>
      </c>
      <c r="T1528" s="13" t="s">
        <v>217</v>
      </c>
      <c r="U1528" s="33">
        <f t="shared" ca="1" si="276"/>
        <v>45744.56914039352</v>
      </c>
      <c r="V1528" s="13" t="str">
        <f t="shared" si="277"/>
        <v>Cochin</v>
      </c>
      <c r="W1528" s="13" t="str">
        <f t="shared" si="278"/>
        <v>RI</v>
      </c>
      <c r="X1528" s="13">
        <f t="shared" si="279"/>
        <v>12</v>
      </c>
      <c r="Y1528" s="13" t="str">
        <f>IFERROR(VLOOKUP(C1528,ReceivingTeam[],2,FALSE),"HelpDesk")</f>
        <v>HelpDesk</v>
      </c>
      <c r="Z1528" s="67">
        <f t="shared" si="280"/>
        <v>44883.682245370328</v>
      </c>
      <c r="AA1528" s="68">
        <f t="shared" si="281"/>
        <v>44882</v>
      </c>
      <c r="AB1528" s="69" t="b">
        <f t="shared" si="282"/>
        <v>1</v>
      </c>
      <c r="AC1528" s="70">
        <f t="shared" si="283"/>
        <v>0.5</v>
      </c>
      <c r="AD1528" s="67">
        <f t="shared" si="284"/>
        <v>44883.682245370328</v>
      </c>
      <c r="AE1528" s="67">
        <f>VLOOKUP(V1528,'Branch Wise Work Timelines'!C:G,3,FALSE)+AA1528</f>
        <v>44882.416666666664</v>
      </c>
      <c r="AF1528" s="67">
        <f>IF(V1528="Bangalore",VLOOKUP(V1528,'Branch Wise Work Timelines'!C:G,4,FALSE)+AA1528+1,IF(V1528="Mumbai",VLOOKUP(V1528,'Branch Wise Work Timelines'!C:G,4,FALSE)+AA1528+1,VLOOKUP(V1528,'Branch Wise Work Timelines'!C:G,4,FALSE)+AA1528))</f>
        <v>44882.770833333336</v>
      </c>
      <c r="AG1528" s="67">
        <f>WORKDAY.INTL(AA1528,1,11)+VLOOKUP(V1528,'Branch Wise Work Timelines'!C:G,3,FALSE)</f>
        <v>44883.416666666664</v>
      </c>
      <c r="AH1528" s="69" t="str">
        <f t="shared" ca="1" si="285"/>
        <v>Out of TAT</v>
      </c>
      <c r="AI1528" s="69">
        <f t="shared" ca="1" si="286"/>
        <v>20662</v>
      </c>
      <c r="AJ1528" s="69" t="str">
        <f ca="1">IF(AI1528&lt;0,"0-12",IFERROR(VLOOKUP(AI1528,Breakup[],2,FALSE),"&gt;24"))</f>
        <v>&gt;24</v>
      </c>
      <c r="AK1528" s="69" t="str">
        <f>VLOOKUP(V1528,Master!B:D,3,FALSE)</f>
        <v>South</v>
      </c>
      <c r="AL1528" s="69" t="str">
        <f t="shared" si="287"/>
        <v>Cochin</v>
      </c>
    </row>
    <row r="1529" spans="1:38">
      <c r="A1529" s="13" t="s">
        <v>3363</v>
      </c>
      <c r="B1529" s="54">
        <v>44700.5497875</v>
      </c>
      <c r="C1529" s="13" t="s">
        <v>401</v>
      </c>
      <c r="D1529" s="13">
        <v>1711</v>
      </c>
      <c r="E1529" s="13" t="s">
        <v>3364</v>
      </c>
      <c r="F1529" s="13" t="s">
        <v>33</v>
      </c>
      <c r="G1529" s="14">
        <v>1653026460914</v>
      </c>
      <c r="H1529" s="55">
        <v>0.25951388888888899</v>
      </c>
      <c r="I1529" s="33">
        <v>44888.259513888901</v>
      </c>
      <c r="J1529" s="58">
        <v>44888</v>
      </c>
      <c r="K1529" s="13" t="s">
        <v>325</v>
      </c>
      <c r="L1529" s="13" t="s">
        <v>55</v>
      </c>
      <c r="M1529" s="13" t="s">
        <v>401</v>
      </c>
      <c r="N1529" s="13" t="s">
        <v>206</v>
      </c>
      <c r="O1529" s="33" t="s">
        <v>38</v>
      </c>
      <c r="P1529" s="58" t="s">
        <v>38</v>
      </c>
      <c r="Q1529" s="33" t="s">
        <v>207</v>
      </c>
      <c r="R1529" s="14" t="s">
        <v>38</v>
      </c>
      <c r="S1529" s="13" t="s">
        <v>208</v>
      </c>
      <c r="T1529" s="13" t="s">
        <v>209</v>
      </c>
      <c r="U1529" s="33">
        <f t="shared" ca="1" si="276"/>
        <v>45744.56914039352</v>
      </c>
      <c r="V1529" s="13" t="str">
        <f t="shared" si="277"/>
        <v>Delhi</v>
      </c>
      <c r="W1529" s="13" t="str">
        <f t="shared" si="278"/>
        <v>RI</v>
      </c>
      <c r="X1529" s="13">
        <f t="shared" si="279"/>
        <v>6</v>
      </c>
      <c r="Y1529" s="13" t="str">
        <f>IFERROR(VLOOKUP(C1529,ReceivingTeam[],2,FALSE),"HelpDesk")</f>
        <v>Branch office</v>
      </c>
      <c r="Z1529" s="67">
        <f t="shared" si="280"/>
        <v>44889.562499999993</v>
      </c>
      <c r="AA1529" s="68">
        <f t="shared" si="281"/>
        <v>44888</v>
      </c>
      <c r="AB1529" s="69" t="b">
        <f t="shared" si="282"/>
        <v>1</v>
      </c>
      <c r="AC1529" s="70">
        <f t="shared" si="283"/>
        <v>0.5</v>
      </c>
      <c r="AD1529" s="67">
        <f t="shared" si="284"/>
        <v>44889.562499999993</v>
      </c>
      <c r="AE1529" s="67">
        <f>VLOOKUP(V1529,'Branch Wise Work Timelines'!C:G,3,FALSE)+AA1529</f>
        <v>44888.416666666664</v>
      </c>
      <c r="AF1529" s="67">
        <f>IF(V1529="Bangalore",VLOOKUP(V1529,'Branch Wise Work Timelines'!C:G,4,FALSE)+AA1529+1,IF(V1529="Mumbai",VLOOKUP(V1529,'Branch Wise Work Timelines'!C:G,4,FALSE)+AA1529+1,VLOOKUP(V1529,'Branch Wise Work Timelines'!C:G,4,FALSE)+AA1529))</f>
        <v>44888.770833333336</v>
      </c>
      <c r="AG1529" s="67">
        <f>WORKDAY.INTL(AA1529,1,11)+VLOOKUP(V1529,'Branch Wise Work Timelines'!C:G,3,FALSE)</f>
        <v>44889.416666666664</v>
      </c>
      <c r="AH1529" s="69" t="str">
        <f t="shared" ca="1" si="285"/>
        <v>Out of TAT</v>
      </c>
      <c r="AI1529" s="69">
        <f t="shared" ca="1" si="286"/>
        <v>20521</v>
      </c>
      <c r="AJ1529" s="69" t="str">
        <f ca="1">IF(AI1529&lt;0,"0-12",IFERROR(VLOOKUP(AI1529,Breakup[],2,FALSE),"&gt;24"))</f>
        <v>&gt;24</v>
      </c>
      <c r="AK1529" s="69" t="str">
        <f>VLOOKUP(V1529,Master!B:D,3,FALSE)</f>
        <v>North</v>
      </c>
      <c r="AL1529" s="69" t="str">
        <f t="shared" si="287"/>
        <v>Delhi</v>
      </c>
    </row>
    <row r="1530" spans="1:38">
      <c r="A1530" s="13" t="s">
        <v>3365</v>
      </c>
      <c r="B1530" s="54">
        <v>44700.550764351901</v>
      </c>
      <c r="C1530" s="13" t="s">
        <v>401</v>
      </c>
      <c r="D1530" s="13">
        <v>895</v>
      </c>
      <c r="E1530" s="13" t="s">
        <v>3366</v>
      </c>
      <c r="F1530" s="13" t="s">
        <v>24</v>
      </c>
      <c r="G1530" s="14">
        <v>1653026460914</v>
      </c>
      <c r="H1530" s="55">
        <v>0.58233796296296303</v>
      </c>
      <c r="I1530" s="33">
        <v>44887.582337963002</v>
      </c>
      <c r="J1530" s="58">
        <v>44887</v>
      </c>
      <c r="K1530" s="13" t="s">
        <v>325</v>
      </c>
      <c r="L1530" s="13" t="s">
        <v>55</v>
      </c>
      <c r="M1530" s="13" t="s">
        <v>401</v>
      </c>
      <c r="N1530" s="13" t="s">
        <v>206</v>
      </c>
      <c r="O1530" s="33" t="s">
        <v>38</v>
      </c>
      <c r="P1530" s="58" t="s">
        <v>38</v>
      </c>
      <c r="Q1530" s="33" t="s">
        <v>207</v>
      </c>
      <c r="R1530" s="14" t="s">
        <v>38</v>
      </c>
      <c r="S1530" s="13" t="s">
        <v>208</v>
      </c>
      <c r="T1530" s="13" t="s">
        <v>209</v>
      </c>
      <c r="U1530" s="33">
        <f t="shared" ca="1" si="276"/>
        <v>45744.56914039352</v>
      </c>
      <c r="V1530" s="13" t="str">
        <f t="shared" si="277"/>
        <v>Delhi</v>
      </c>
      <c r="W1530" s="13" t="str">
        <f t="shared" si="278"/>
        <v>DOMI</v>
      </c>
      <c r="X1530" s="13">
        <f t="shared" si="279"/>
        <v>13</v>
      </c>
      <c r="Y1530" s="13" t="str">
        <f>IFERROR(VLOOKUP(C1530,ReceivingTeam[],2,FALSE),"HelpDesk")</f>
        <v>Branch office</v>
      </c>
      <c r="Z1530" s="67">
        <f t="shared" si="280"/>
        <v>44888.72817129633</v>
      </c>
      <c r="AA1530" s="68">
        <f t="shared" si="281"/>
        <v>44887</v>
      </c>
      <c r="AB1530" s="69" t="b">
        <f t="shared" si="282"/>
        <v>1</v>
      </c>
      <c r="AC1530" s="70">
        <f t="shared" si="283"/>
        <v>0.5</v>
      </c>
      <c r="AD1530" s="67">
        <f t="shared" si="284"/>
        <v>44888.72817129633</v>
      </c>
      <c r="AE1530" s="67">
        <f>VLOOKUP(V1530,'Branch Wise Work Timelines'!C:G,3,FALSE)+AA1530</f>
        <v>44887.416666666664</v>
      </c>
      <c r="AF1530" s="67">
        <f>IF(V1530="Bangalore",VLOOKUP(V1530,'Branch Wise Work Timelines'!C:G,4,FALSE)+AA1530+1,IF(V1530="Mumbai",VLOOKUP(V1530,'Branch Wise Work Timelines'!C:G,4,FALSE)+AA1530+1,VLOOKUP(V1530,'Branch Wise Work Timelines'!C:G,4,FALSE)+AA1530))</f>
        <v>44887.770833333336</v>
      </c>
      <c r="AG1530" s="67">
        <f>WORKDAY.INTL(AA1530,1,11)+VLOOKUP(V1530,'Branch Wise Work Timelines'!C:G,3,FALSE)</f>
        <v>44888.416666666664</v>
      </c>
      <c r="AH1530" s="69" t="str">
        <f t="shared" ca="1" si="285"/>
        <v>Out of TAT</v>
      </c>
      <c r="AI1530" s="69">
        <f t="shared" ca="1" si="286"/>
        <v>20541</v>
      </c>
      <c r="AJ1530" s="69" t="str">
        <f ca="1">IF(AI1530&lt;0,"0-12",IFERROR(VLOOKUP(AI1530,Breakup[],2,FALSE),"&gt;24"))</f>
        <v>&gt;24</v>
      </c>
      <c r="AK1530" s="69" t="str">
        <f>VLOOKUP(V1530,Master!B:D,3,FALSE)</f>
        <v>North</v>
      </c>
      <c r="AL1530" s="69" t="str">
        <f t="shared" si="287"/>
        <v>Delhi</v>
      </c>
    </row>
    <row r="1531" spans="1:38">
      <c r="A1531" s="13" t="s">
        <v>3367</v>
      </c>
      <c r="B1531" s="54">
        <v>44701.532849884301</v>
      </c>
      <c r="C1531" s="13" t="s">
        <v>3368</v>
      </c>
      <c r="D1531" s="13">
        <v>1092</v>
      </c>
      <c r="E1531" s="13" t="s">
        <v>3369</v>
      </c>
      <c r="F1531" s="13" t="s">
        <v>33</v>
      </c>
      <c r="G1531" s="14">
        <v>1653034421250</v>
      </c>
      <c r="H1531" s="55">
        <v>0.50299768518518495</v>
      </c>
      <c r="I1531" s="33">
        <v>44889.502997685202</v>
      </c>
      <c r="J1531" s="58">
        <v>44889</v>
      </c>
      <c r="K1531" s="13" t="s">
        <v>313</v>
      </c>
      <c r="L1531" s="13" t="s">
        <v>60</v>
      </c>
      <c r="M1531" s="13" t="s">
        <v>314</v>
      </c>
      <c r="N1531" s="13" t="s">
        <v>206</v>
      </c>
      <c r="O1531" s="33" t="s">
        <v>38</v>
      </c>
      <c r="P1531" s="58" t="s">
        <v>38</v>
      </c>
      <c r="Q1531" s="33" t="s">
        <v>207</v>
      </c>
      <c r="R1531" s="14" t="s">
        <v>38</v>
      </c>
      <c r="S1531" s="13" t="s">
        <v>208</v>
      </c>
      <c r="T1531" s="13" t="s">
        <v>209</v>
      </c>
      <c r="U1531" s="33">
        <f t="shared" ca="1" si="276"/>
        <v>45744.56914039352</v>
      </c>
      <c r="V1531" s="13" t="str">
        <f t="shared" si="277"/>
        <v>Hyderabad</v>
      </c>
      <c r="W1531" s="13" t="str">
        <f t="shared" si="278"/>
        <v>RI</v>
      </c>
      <c r="X1531" s="13">
        <f t="shared" si="279"/>
        <v>12</v>
      </c>
      <c r="Y1531" s="13" t="str">
        <f>IFERROR(VLOOKUP(C1531,ReceivingTeam[],2,FALSE),"HelpDesk")</f>
        <v>HelpDesk</v>
      </c>
      <c r="Z1531" s="67">
        <f t="shared" si="280"/>
        <v>44890.64883101853</v>
      </c>
      <c r="AA1531" s="68">
        <f t="shared" si="281"/>
        <v>44889</v>
      </c>
      <c r="AB1531" s="69" t="b">
        <f t="shared" si="282"/>
        <v>1</v>
      </c>
      <c r="AC1531" s="70">
        <f t="shared" si="283"/>
        <v>0.5</v>
      </c>
      <c r="AD1531" s="67">
        <f t="shared" si="284"/>
        <v>44890.64883101853</v>
      </c>
      <c r="AE1531" s="67">
        <f>VLOOKUP(V1531,'Branch Wise Work Timelines'!C:G,3,FALSE)+AA1531</f>
        <v>44889.416666666664</v>
      </c>
      <c r="AF1531" s="67">
        <f>IF(V1531="Bangalore",VLOOKUP(V1531,'Branch Wise Work Timelines'!C:G,4,FALSE)+AA1531+1,IF(V1531="Mumbai",VLOOKUP(V1531,'Branch Wise Work Timelines'!C:G,4,FALSE)+AA1531+1,VLOOKUP(V1531,'Branch Wise Work Timelines'!C:G,4,FALSE)+AA1531))</f>
        <v>44889.770833333336</v>
      </c>
      <c r="AG1531" s="67">
        <f>WORKDAY.INTL(AA1531,1,11)+VLOOKUP(V1531,'Branch Wise Work Timelines'!C:G,3,FALSE)</f>
        <v>44890.416666666664</v>
      </c>
      <c r="AH1531" s="69" t="str">
        <f t="shared" ca="1" si="285"/>
        <v>Out of TAT</v>
      </c>
      <c r="AI1531" s="69">
        <f t="shared" ca="1" si="286"/>
        <v>20495</v>
      </c>
      <c r="AJ1531" s="69" t="str">
        <f ca="1">IF(AI1531&lt;0,"0-12",IFERROR(VLOOKUP(AI1531,Breakup[],2,FALSE),"&gt;24"))</f>
        <v>&gt;24</v>
      </c>
      <c r="AK1531" s="69" t="str">
        <f>VLOOKUP(V1531,Master!B:D,3,FALSE)</f>
        <v>South</v>
      </c>
      <c r="AL1531" s="69" t="str">
        <f t="shared" si="287"/>
        <v>Hyderabad</v>
      </c>
    </row>
    <row r="1532" spans="1:38">
      <c r="A1532" s="13" t="s">
        <v>3370</v>
      </c>
      <c r="B1532" s="54">
        <v>44700.617426273202</v>
      </c>
      <c r="C1532" s="13" t="s">
        <v>401</v>
      </c>
      <c r="D1532" s="13">
        <v>710</v>
      </c>
      <c r="E1532" s="13" t="s">
        <v>3371</v>
      </c>
      <c r="F1532" s="13" t="s">
        <v>33</v>
      </c>
      <c r="G1532" s="14">
        <v>1653026460914</v>
      </c>
      <c r="H1532" s="55">
        <v>0.88145833333333301</v>
      </c>
      <c r="I1532" s="33">
        <v>44887.881458333301</v>
      </c>
      <c r="J1532" s="58">
        <v>44887</v>
      </c>
      <c r="K1532" s="13" t="s">
        <v>325</v>
      </c>
      <c r="L1532" s="13" t="s">
        <v>55</v>
      </c>
      <c r="M1532" s="13" t="s">
        <v>401</v>
      </c>
      <c r="N1532" s="13" t="s">
        <v>206</v>
      </c>
      <c r="O1532" s="33" t="s">
        <v>38</v>
      </c>
      <c r="P1532" s="58" t="s">
        <v>38</v>
      </c>
      <c r="Q1532" s="33" t="s">
        <v>207</v>
      </c>
      <c r="R1532" s="14" t="s">
        <v>38</v>
      </c>
      <c r="S1532" s="13" t="s">
        <v>208</v>
      </c>
      <c r="T1532" s="13" t="s">
        <v>209</v>
      </c>
      <c r="U1532" s="33">
        <f t="shared" ca="1" si="276"/>
        <v>45744.56914039352</v>
      </c>
      <c r="V1532" s="13" t="str">
        <f t="shared" si="277"/>
        <v>Delhi</v>
      </c>
      <c r="W1532" s="13" t="str">
        <f t="shared" si="278"/>
        <v>RI</v>
      </c>
      <c r="X1532" s="13">
        <f t="shared" si="279"/>
        <v>21</v>
      </c>
      <c r="Y1532" s="13" t="str">
        <f>IFERROR(VLOOKUP(C1532,ReceivingTeam[],2,FALSE),"HelpDesk")</f>
        <v>Branch office</v>
      </c>
      <c r="Z1532" s="67">
        <f t="shared" si="280"/>
        <v>44889.027291666629</v>
      </c>
      <c r="AA1532" s="68">
        <f t="shared" si="281"/>
        <v>44887</v>
      </c>
      <c r="AB1532" s="69" t="b">
        <f t="shared" si="282"/>
        <v>1</v>
      </c>
      <c r="AC1532" s="70">
        <f t="shared" si="283"/>
        <v>0.5</v>
      </c>
      <c r="AD1532" s="67">
        <f t="shared" si="284"/>
        <v>44889.027291666629</v>
      </c>
      <c r="AE1532" s="67">
        <f>VLOOKUP(V1532,'Branch Wise Work Timelines'!C:G,3,FALSE)+AA1532</f>
        <v>44887.416666666664</v>
      </c>
      <c r="AF1532" s="67">
        <f>IF(V1532="Bangalore",VLOOKUP(V1532,'Branch Wise Work Timelines'!C:G,4,FALSE)+AA1532+1,IF(V1532="Mumbai",VLOOKUP(V1532,'Branch Wise Work Timelines'!C:G,4,FALSE)+AA1532+1,VLOOKUP(V1532,'Branch Wise Work Timelines'!C:G,4,FALSE)+AA1532))</f>
        <v>44887.770833333336</v>
      </c>
      <c r="AG1532" s="67">
        <f>WORKDAY.INTL(AA1532,1,11)+VLOOKUP(V1532,'Branch Wise Work Timelines'!C:G,3,FALSE)</f>
        <v>44888.416666666664</v>
      </c>
      <c r="AH1532" s="69" t="str">
        <f t="shared" ca="1" si="285"/>
        <v>Out of TAT</v>
      </c>
      <c r="AI1532" s="69">
        <f t="shared" ca="1" si="286"/>
        <v>20534</v>
      </c>
      <c r="AJ1532" s="69" t="str">
        <f ca="1">IF(AI1532&lt;0,"0-12",IFERROR(VLOOKUP(AI1532,Breakup[],2,FALSE),"&gt;24"))</f>
        <v>&gt;24</v>
      </c>
      <c r="AK1532" s="69" t="str">
        <f>VLOOKUP(V1532,Master!B:D,3,FALSE)</f>
        <v>North</v>
      </c>
      <c r="AL1532" s="69" t="str">
        <f t="shared" si="287"/>
        <v>Delhi</v>
      </c>
    </row>
    <row r="1533" spans="1:38">
      <c r="A1533" s="13" t="s">
        <v>3372</v>
      </c>
      <c r="B1533" s="54">
        <v>44701.665451817098</v>
      </c>
      <c r="C1533" s="13" t="s">
        <v>377</v>
      </c>
      <c r="D1533" s="13">
        <v>1727</v>
      </c>
      <c r="E1533" s="13" t="s">
        <v>3373</v>
      </c>
      <c r="F1533" s="13" t="s">
        <v>15</v>
      </c>
      <c r="G1533" s="14">
        <v>1653043498252</v>
      </c>
      <c r="H1533" s="55">
        <v>0.46182870370370399</v>
      </c>
      <c r="I1533" s="33">
        <v>44885.461828703701</v>
      </c>
      <c r="J1533" s="58">
        <v>44885</v>
      </c>
      <c r="K1533" s="13" t="s">
        <v>213</v>
      </c>
      <c r="L1533" s="13" t="s">
        <v>30</v>
      </c>
      <c r="M1533" s="13" t="s">
        <v>214</v>
      </c>
      <c r="N1533" s="13" t="s">
        <v>206</v>
      </c>
      <c r="O1533" s="33" t="s">
        <v>38</v>
      </c>
      <c r="P1533" s="58" t="s">
        <v>38</v>
      </c>
      <c r="Q1533" s="33" t="s">
        <v>207</v>
      </c>
      <c r="R1533" s="14" t="s">
        <v>38</v>
      </c>
      <c r="S1533" s="13" t="s">
        <v>216</v>
      </c>
      <c r="T1533" s="13" t="s">
        <v>217</v>
      </c>
      <c r="U1533" s="33">
        <f t="shared" ca="1" si="276"/>
        <v>45744.56914039352</v>
      </c>
      <c r="V1533" s="13" t="str">
        <f t="shared" si="277"/>
        <v>Bangalore</v>
      </c>
      <c r="W1533" s="13" t="str">
        <f t="shared" si="278"/>
        <v>CLS</v>
      </c>
      <c r="X1533" s="13">
        <f t="shared" si="279"/>
        <v>11</v>
      </c>
      <c r="Y1533" s="13" t="str">
        <f>IFERROR(VLOOKUP(C1533,ReceivingTeam[],2,FALSE),"HelpDesk")</f>
        <v>HelpDesk</v>
      </c>
      <c r="Z1533" s="67">
        <f t="shared" si="280"/>
        <v>44885.916666666664</v>
      </c>
      <c r="AA1533" s="68">
        <f t="shared" si="281"/>
        <v>44885</v>
      </c>
      <c r="AB1533" s="69" t="b">
        <f t="shared" si="282"/>
        <v>0</v>
      </c>
      <c r="AC1533" s="70">
        <f t="shared" si="283"/>
        <v>0.5</v>
      </c>
      <c r="AD1533" s="67">
        <f t="shared" si="284"/>
        <v>44885.916666666664</v>
      </c>
      <c r="AE1533" s="67">
        <f>VLOOKUP(V1533,'Branch Wise Work Timelines'!C:G,3,FALSE)+AA1533</f>
        <v>44885.416666666664</v>
      </c>
      <c r="AF1533" s="67">
        <f>IF(V1533="Bangalore",VLOOKUP(V1533,'Branch Wise Work Timelines'!C:G,4,FALSE)+AA1533+1,IF(V1533="Mumbai",VLOOKUP(V1533,'Branch Wise Work Timelines'!C:G,4,FALSE)+AA1533+1,VLOOKUP(V1533,'Branch Wise Work Timelines'!C:G,4,FALSE)+AA1533))</f>
        <v>44886.104166666664</v>
      </c>
      <c r="AG1533" s="67">
        <f>WORKDAY.INTL(AA1533,1,11)+VLOOKUP(V1533,'Branch Wise Work Timelines'!C:G,3,FALSE)</f>
        <v>44886.416666666664</v>
      </c>
      <c r="AH1533" s="69" t="str">
        <f t="shared" ca="1" si="285"/>
        <v>Out of TAT</v>
      </c>
      <c r="AI1533" s="69">
        <f t="shared" ca="1" si="286"/>
        <v>20608</v>
      </c>
      <c r="AJ1533" s="69" t="str">
        <f ca="1">IF(AI1533&lt;0,"0-12",IFERROR(VLOOKUP(AI1533,Breakup[],2,FALSE),"&gt;24"))</f>
        <v>&gt;24</v>
      </c>
      <c r="AK1533" s="69" t="str">
        <f>VLOOKUP(V1533,Master!B:D,3,FALSE)</f>
        <v>South</v>
      </c>
      <c r="AL1533" s="69" t="str">
        <f t="shared" si="287"/>
        <v>Bangalore-CLS</v>
      </c>
    </row>
    <row r="1534" spans="1:38">
      <c r="A1534" s="13" t="s">
        <v>3374</v>
      </c>
      <c r="B1534" s="54">
        <v>44701.624617858797</v>
      </c>
      <c r="C1534" s="13" t="s">
        <v>583</v>
      </c>
      <c r="D1534" s="13">
        <v>939</v>
      </c>
      <c r="E1534" s="13" t="s">
        <v>3375</v>
      </c>
      <c r="F1534" s="13" t="s">
        <v>15</v>
      </c>
      <c r="G1534" s="14">
        <v>1653042280155</v>
      </c>
      <c r="H1534" s="55">
        <v>6.2777777777777793E-2</v>
      </c>
      <c r="I1534" s="33">
        <v>44886.062777777799</v>
      </c>
      <c r="J1534" s="58">
        <v>44886</v>
      </c>
      <c r="K1534" s="13" t="s">
        <v>213</v>
      </c>
      <c r="L1534" s="13" t="s">
        <v>30</v>
      </c>
      <c r="M1534" s="13" t="s">
        <v>214</v>
      </c>
      <c r="N1534" s="13" t="s">
        <v>206</v>
      </c>
      <c r="O1534" s="33" t="s">
        <v>38</v>
      </c>
      <c r="P1534" s="58" t="s">
        <v>38</v>
      </c>
      <c r="Q1534" s="33" t="s">
        <v>207</v>
      </c>
      <c r="R1534" s="14" t="s">
        <v>38</v>
      </c>
      <c r="S1534" s="13" t="s">
        <v>216</v>
      </c>
      <c r="T1534" s="13" t="s">
        <v>217</v>
      </c>
      <c r="U1534" s="33">
        <f t="shared" ca="1" si="276"/>
        <v>45744.56914039352</v>
      </c>
      <c r="V1534" s="13" t="str">
        <f t="shared" si="277"/>
        <v>Bangalore</v>
      </c>
      <c r="W1534" s="13" t="str">
        <f t="shared" si="278"/>
        <v>CLS</v>
      </c>
      <c r="X1534" s="13">
        <f t="shared" si="279"/>
        <v>1</v>
      </c>
      <c r="Y1534" s="13" t="str">
        <f>IFERROR(VLOOKUP(C1534,ReceivingTeam[],2,FALSE),"HelpDesk")</f>
        <v>HelpDesk</v>
      </c>
      <c r="Z1534" s="67">
        <f t="shared" si="280"/>
        <v>44886.916666666664</v>
      </c>
      <c r="AA1534" s="68">
        <f t="shared" si="281"/>
        <v>44886</v>
      </c>
      <c r="AB1534" s="69" t="b">
        <f t="shared" si="282"/>
        <v>1</v>
      </c>
      <c r="AC1534" s="70">
        <f t="shared" si="283"/>
        <v>0.5</v>
      </c>
      <c r="AD1534" s="67">
        <f t="shared" si="284"/>
        <v>44886.916666666664</v>
      </c>
      <c r="AE1534" s="67">
        <f>VLOOKUP(V1534,'Branch Wise Work Timelines'!C:G,3,FALSE)+AA1534</f>
        <v>44886.416666666664</v>
      </c>
      <c r="AF1534" s="67">
        <f>IF(V1534="Bangalore",VLOOKUP(V1534,'Branch Wise Work Timelines'!C:G,4,FALSE)+AA1534+1,IF(V1534="Mumbai",VLOOKUP(V1534,'Branch Wise Work Timelines'!C:G,4,FALSE)+AA1534+1,VLOOKUP(V1534,'Branch Wise Work Timelines'!C:G,4,FALSE)+AA1534))</f>
        <v>44887.104166666664</v>
      </c>
      <c r="AG1534" s="67">
        <f>WORKDAY.INTL(AA1534,1,11)+VLOOKUP(V1534,'Branch Wise Work Timelines'!C:G,3,FALSE)</f>
        <v>44887.416666666664</v>
      </c>
      <c r="AH1534" s="69" t="str">
        <f t="shared" ca="1" si="285"/>
        <v>Out of TAT</v>
      </c>
      <c r="AI1534" s="69">
        <f t="shared" ca="1" si="286"/>
        <v>20584</v>
      </c>
      <c r="AJ1534" s="69" t="str">
        <f ca="1">IF(AI1534&lt;0,"0-12",IFERROR(VLOOKUP(AI1534,Breakup[],2,FALSE),"&gt;24"))</f>
        <v>&gt;24</v>
      </c>
      <c r="AK1534" s="69" t="str">
        <f>VLOOKUP(V1534,Master!B:D,3,FALSE)</f>
        <v>South</v>
      </c>
      <c r="AL1534" s="69" t="str">
        <f t="shared" si="287"/>
        <v>Bangalore-CLS</v>
      </c>
    </row>
    <row r="1535" spans="1:38">
      <c r="A1535" s="13" t="s">
        <v>3376</v>
      </c>
      <c r="B1535" s="54">
        <v>44701.637779745397</v>
      </c>
      <c r="C1535" s="13" t="s">
        <v>506</v>
      </c>
      <c r="D1535" s="13">
        <v>380</v>
      </c>
      <c r="E1535" s="13" t="s">
        <v>3377</v>
      </c>
      <c r="F1535" s="13" t="s">
        <v>15</v>
      </c>
      <c r="G1535" s="14">
        <v>1653043874636</v>
      </c>
      <c r="H1535" s="55">
        <v>1.9571759259259299E-2</v>
      </c>
      <c r="I1535" s="33">
        <v>44882.019571759301</v>
      </c>
      <c r="J1535" s="58">
        <v>44882</v>
      </c>
      <c r="K1535" s="13" t="s">
        <v>213</v>
      </c>
      <c r="L1535" s="13" t="s">
        <v>30</v>
      </c>
      <c r="M1535" s="13" t="s">
        <v>75</v>
      </c>
      <c r="N1535" s="13" t="s">
        <v>206</v>
      </c>
      <c r="O1535" s="33" t="s">
        <v>38</v>
      </c>
      <c r="P1535" s="58" t="s">
        <v>38</v>
      </c>
      <c r="Q1535" s="33" t="s">
        <v>207</v>
      </c>
      <c r="R1535" s="14" t="s">
        <v>38</v>
      </c>
      <c r="S1535" s="13" t="s">
        <v>208</v>
      </c>
      <c r="T1535" s="13" t="s">
        <v>209</v>
      </c>
      <c r="U1535" s="33">
        <f t="shared" ca="1" si="276"/>
        <v>45744.56914039352</v>
      </c>
      <c r="V1535" s="13" t="str">
        <f t="shared" si="277"/>
        <v>Bangalore</v>
      </c>
      <c r="W1535" s="13" t="str">
        <f t="shared" si="278"/>
        <v>CLS</v>
      </c>
      <c r="X1535" s="13">
        <f t="shared" si="279"/>
        <v>0</v>
      </c>
      <c r="Y1535" s="13" t="str">
        <f>IFERROR(VLOOKUP(C1535,ReceivingTeam[],2,FALSE),"HelpDesk")</f>
        <v>HelpDesk</v>
      </c>
      <c r="Z1535" s="67">
        <f t="shared" si="280"/>
        <v>44882.916666666664</v>
      </c>
      <c r="AA1535" s="68">
        <f t="shared" si="281"/>
        <v>44882</v>
      </c>
      <c r="AB1535" s="69" t="b">
        <f t="shared" si="282"/>
        <v>1</v>
      </c>
      <c r="AC1535" s="70">
        <f t="shared" si="283"/>
        <v>0.5</v>
      </c>
      <c r="AD1535" s="67">
        <f t="shared" si="284"/>
        <v>44882.916666666664</v>
      </c>
      <c r="AE1535" s="67">
        <f>VLOOKUP(V1535,'Branch Wise Work Timelines'!C:G,3,FALSE)+AA1535</f>
        <v>44882.416666666664</v>
      </c>
      <c r="AF1535" s="67">
        <f>IF(V1535="Bangalore",VLOOKUP(V1535,'Branch Wise Work Timelines'!C:G,4,FALSE)+AA1535+1,IF(V1535="Mumbai",VLOOKUP(V1535,'Branch Wise Work Timelines'!C:G,4,FALSE)+AA1535+1,VLOOKUP(V1535,'Branch Wise Work Timelines'!C:G,4,FALSE)+AA1535))</f>
        <v>44883.104166666664</v>
      </c>
      <c r="AG1535" s="67">
        <f>WORKDAY.INTL(AA1535,1,11)+VLOOKUP(V1535,'Branch Wise Work Timelines'!C:G,3,FALSE)</f>
        <v>44883.416666666664</v>
      </c>
      <c r="AH1535" s="69" t="str">
        <f t="shared" ca="1" si="285"/>
        <v>Out of TAT</v>
      </c>
      <c r="AI1535" s="69">
        <f t="shared" ca="1" si="286"/>
        <v>20680</v>
      </c>
      <c r="AJ1535" s="69" t="str">
        <f ca="1">IF(AI1535&lt;0,"0-12",IFERROR(VLOOKUP(AI1535,Breakup[],2,FALSE),"&gt;24"))</f>
        <v>&gt;24</v>
      </c>
      <c r="AK1535" s="69" t="str">
        <f>VLOOKUP(V1535,Master!B:D,3,FALSE)</f>
        <v>South</v>
      </c>
      <c r="AL1535" s="69" t="str">
        <f t="shared" si="287"/>
        <v>Bangalore-CLS</v>
      </c>
    </row>
    <row r="1536" spans="1:38">
      <c r="A1536" s="13" t="s">
        <v>3378</v>
      </c>
      <c r="B1536" s="54">
        <v>44701.501952048602</v>
      </c>
      <c r="C1536" s="13" t="s">
        <v>311</v>
      </c>
      <c r="D1536" s="13">
        <v>958</v>
      </c>
      <c r="E1536" s="13" t="s">
        <v>3379</v>
      </c>
      <c r="F1536" s="13" t="s">
        <v>33</v>
      </c>
      <c r="G1536" s="14">
        <v>1653034421250</v>
      </c>
      <c r="H1536" s="55">
        <v>0.66606481481481505</v>
      </c>
      <c r="I1536" s="33">
        <v>44888.666064814803</v>
      </c>
      <c r="J1536" s="58">
        <v>44888</v>
      </c>
      <c r="K1536" s="13" t="s">
        <v>313</v>
      </c>
      <c r="L1536" s="13" t="s">
        <v>60</v>
      </c>
      <c r="M1536" s="13" t="s">
        <v>314</v>
      </c>
      <c r="N1536" s="13" t="s">
        <v>206</v>
      </c>
      <c r="O1536" s="33" t="s">
        <v>38</v>
      </c>
      <c r="P1536" s="58" t="s">
        <v>38</v>
      </c>
      <c r="Q1536" s="33" t="s">
        <v>207</v>
      </c>
      <c r="R1536" s="14" t="s">
        <v>38</v>
      </c>
      <c r="S1536" s="13" t="s">
        <v>208</v>
      </c>
      <c r="T1536" s="13" t="s">
        <v>209</v>
      </c>
      <c r="U1536" s="33">
        <f t="shared" ca="1" si="276"/>
        <v>45744.56914039352</v>
      </c>
      <c r="V1536" s="13" t="str">
        <f t="shared" si="277"/>
        <v>Hyderabad</v>
      </c>
      <c r="W1536" s="13" t="str">
        <f t="shared" si="278"/>
        <v>RI</v>
      </c>
      <c r="X1536" s="13">
        <f t="shared" si="279"/>
        <v>15</v>
      </c>
      <c r="Y1536" s="13" t="str">
        <f>IFERROR(VLOOKUP(C1536,ReceivingTeam[],2,FALSE),"HelpDesk")</f>
        <v>HelpDesk</v>
      </c>
      <c r="Z1536" s="67">
        <f t="shared" si="280"/>
        <v>44889.811898148131</v>
      </c>
      <c r="AA1536" s="68">
        <f t="shared" si="281"/>
        <v>44888</v>
      </c>
      <c r="AB1536" s="69" t="b">
        <f t="shared" si="282"/>
        <v>1</v>
      </c>
      <c r="AC1536" s="70">
        <f t="shared" si="283"/>
        <v>0.5</v>
      </c>
      <c r="AD1536" s="67">
        <f t="shared" si="284"/>
        <v>44889.811898148131</v>
      </c>
      <c r="AE1536" s="67">
        <f>VLOOKUP(V1536,'Branch Wise Work Timelines'!C:G,3,FALSE)+AA1536</f>
        <v>44888.416666666664</v>
      </c>
      <c r="AF1536" s="67">
        <f>IF(V1536="Bangalore",VLOOKUP(V1536,'Branch Wise Work Timelines'!C:G,4,FALSE)+AA1536+1,IF(V1536="Mumbai",VLOOKUP(V1536,'Branch Wise Work Timelines'!C:G,4,FALSE)+AA1536+1,VLOOKUP(V1536,'Branch Wise Work Timelines'!C:G,4,FALSE)+AA1536))</f>
        <v>44888.770833333336</v>
      </c>
      <c r="AG1536" s="67">
        <f>WORKDAY.INTL(AA1536,1,11)+VLOOKUP(V1536,'Branch Wise Work Timelines'!C:G,3,FALSE)</f>
        <v>44889.416666666664</v>
      </c>
      <c r="AH1536" s="69" t="str">
        <f t="shared" ca="1" si="285"/>
        <v>Out of TAT</v>
      </c>
      <c r="AI1536" s="69">
        <f t="shared" ca="1" si="286"/>
        <v>20515</v>
      </c>
      <c r="AJ1536" s="69" t="str">
        <f ca="1">IF(AI1536&lt;0,"0-12",IFERROR(VLOOKUP(AI1536,Breakup[],2,FALSE),"&gt;24"))</f>
        <v>&gt;24</v>
      </c>
      <c r="AK1536" s="69" t="str">
        <f>VLOOKUP(V1536,Master!B:D,3,FALSE)</f>
        <v>South</v>
      </c>
      <c r="AL1536" s="69" t="str">
        <f t="shared" si="287"/>
        <v>Hyderabad</v>
      </c>
    </row>
    <row r="1537" spans="1:38">
      <c r="A1537" s="13" t="s">
        <v>3380</v>
      </c>
      <c r="B1537" s="54">
        <v>44701.567810960601</v>
      </c>
      <c r="C1537" s="13" t="s">
        <v>158</v>
      </c>
      <c r="D1537" s="13">
        <v>767</v>
      </c>
      <c r="E1537" s="13" t="s">
        <v>3381</v>
      </c>
      <c r="F1537" s="13" t="s">
        <v>33</v>
      </c>
      <c r="G1537" s="14">
        <v>1653041402258</v>
      </c>
      <c r="H1537" s="55">
        <v>0.92087962962962999</v>
      </c>
      <c r="I1537" s="33">
        <v>44884.920879629601</v>
      </c>
      <c r="J1537" s="58">
        <v>44884</v>
      </c>
      <c r="K1537" s="13" t="s">
        <v>452</v>
      </c>
      <c r="L1537" s="13" t="s">
        <v>36</v>
      </c>
      <c r="M1537" s="13" t="s">
        <v>158</v>
      </c>
      <c r="N1537" s="13" t="s">
        <v>206</v>
      </c>
      <c r="O1537" s="33" t="s">
        <v>38</v>
      </c>
      <c r="P1537" s="58" t="s">
        <v>38</v>
      </c>
      <c r="Q1537" s="33" t="s">
        <v>207</v>
      </c>
      <c r="R1537" s="14" t="s">
        <v>38</v>
      </c>
      <c r="S1537" s="13" t="s">
        <v>216</v>
      </c>
      <c r="T1537" s="13" t="s">
        <v>217</v>
      </c>
      <c r="U1537" s="33">
        <f t="shared" ca="1" si="276"/>
        <v>45744.56914039352</v>
      </c>
      <c r="V1537" s="13" t="str">
        <f t="shared" si="277"/>
        <v>Chennai</v>
      </c>
      <c r="W1537" s="13" t="str">
        <f t="shared" si="278"/>
        <v>RI</v>
      </c>
      <c r="X1537" s="13">
        <f t="shared" si="279"/>
        <v>22</v>
      </c>
      <c r="Y1537" s="13" t="str">
        <f>IFERROR(VLOOKUP(C1537,ReceivingTeam[],2,FALSE),"HelpDesk")</f>
        <v>Branch office</v>
      </c>
      <c r="Z1537" s="67">
        <f t="shared" si="280"/>
        <v>44887.066712962929</v>
      </c>
      <c r="AA1537" s="68">
        <f t="shared" si="281"/>
        <v>44884</v>
      </c>
      <c r="AB1537" s="69" t="b">
        <f t="shared" si="282"/>
        <v>1</v>
      </c>
      <c r="AC1537" s="70">
        <f t="shared" si="283"/>
        <v>0.5</v>
      </c>
      <c r="AD1537" s="67">
        <f t="shared" si="284"/>
        <v>44887.066712962929</v>
      </c>
      <c r="AE1537" s="67">
        <f>VLOOKUP(V1537,'Branch Wise Work Timelines'!C:G,3,FALSE)+AA1537</f>
        <v>44884.416666666664</v>
      </c>
      <c r="AF1537" s="67">
        <f>IF(V1537="Bangalore",VLOOKUP(V1537,'Branch Wise Work Timelines'!C:G,4,FALSE)+AA1537+1,IF(V1537="Mumbai",VLOOKUP(V1537,'Branch Wise Work Timelines'!C:G,4,FALSE)+AA1537+1,VLOOKUP(V1537,'Branch Wise Work Timelines'!C:G,4,FALSE)+AA1537))</f>
        <v>44884.770833333336</v>
      </c>
      <c r="AG1537" s="67">
        <f>WORKDAY.INTL(AA1537,1,11)+VLOOKUP(V1537,'Branch Wise Work Timelines'!C:G,3,FALSE)</f>
        <v>44886.416666666664</v>
      </c>
      <c r="AH1537" s="69" t="str">
        <f t="shared" ca="1" si="285"/>
        <v>Out of TAT</v>
      </c>
      <c r="AI1537" s="69">
        <f t="shared" ca="1" si="286"/>
        <v>20581</v>
      </c>
      <c r="AJ1537" s="69" t="str">
        <f ca="1">IF(AI1537&lt;0,"0-12",IFERROR(VLOOKUP(AI1537,Breakup[],2,FALSE),"&gt;24"))</f>
        <v>&gt;24</v>
      </c>
      <c r="AK1537" s="69" t="str">
        <f>VLOOKUP(V1537,Master!B:D,3,FALSE)</f>
        <v>South</v>
      </c>
      <c r="AL1537" s="69" t="str">
        <f t="shared" si="287"/>
        <v>Chennai</v>
      </c>
    </row>
    <row r="1538" spans="1:38">
      <c r="A1538" s="13" t="s">
        <v>3382</v>
      </c>
      <c r="B1538" s="54">
        <v>44701.650146794003</v>
      </c>
      <c r="C1538" s="13" t="s">
        <v>344</v>
      </c>
      <c r="D1538" s="13">
        <v>357</v>
      </c>
      <c r="E1538" s="13" t="s">
        <v>3383</v>
      </c>
      <c r="F1538" s="13" t="s">
        <v>33</v>
      </c>
      <c r="G1538" s="14">
        <v>1653044439864</v>
      </c>
      <c r="H1538" s="55">
        <v>0.60232638888888901</v>
      </c>
      <c r="I1538" s="33">
        <v>44882.6023263889</v>
      </c>
      <c r="J1538" s="58">
        <v>44882</v>
      </c>
      <c r="K1538" s="13" t="s">
        <v>263</v>
      </c>
      <c r="L1538" s="13" t="s">
        <v>69</v>
      </c>
      <c r="M1538" s="13" t="s">
        <v>101</v>
      </c>
      <c r="N1538" s="13" t="s">
        <v>206</v>
      </c>
      <c r="O1538" s="33" t="s">
        <v>38</v>
      </c>
      <c r="P1538" s="58" t="s">
        <v>38</v>
      </c>
      <c r="Q1538" s="33" t="s">
        <v>207</v>
      </c>
      <c r="R1538" s="14" t="s">
        <v>38</v>
      </c>
      <c r="S1538" s="13" t="s">
        <v>208</v>
      </c>
      <c r="T1538" s="13" t="s">
        <v>209</v>
      </c>
      <c r="U1538" s="33">
        <f t="shared" ref="U1538:U1601" ca="1" si="288">NOW()</f>
        <v>45744.56914039352</v>
      </c>
      <c r="V1538" s="13" t="str">
        <f t="shared" ref="V1538:V1601" si="289">VLOOKUP(L1538,Location,2,0)</f>
        <v>Mumbai</v>
      </c>
      <c r="W1538" s="13" t="str">
        <f t="shared" ref="W1538:W1601" si="290">VLOOKUP(F1538,FCT,2,FALSE)</f>
        <v>RI</v>
      </c>
      <c r="X1538" s="13">
        <f t="shared" ref="X1538:X1601" si="291">HOUR(I1538)</f>
        <v>14</v>
      </c>
      <c r="Y1538" s="13" t="str">
        <f>IFERROR(VLOOKUP(C1538,ReceivingTeam[],2,FALSE),"HelpDesk")</f>
        <v>HelpDesk</v>
      </c>
      <c r="Z1538" s="67">
        <f t="shared" ref="Z1538:Z1601" si="292">IF(AB1538=FALSE,AE1538+AC1538,IF(I1538&gt;AE1538,IF(((I1538+AC1538)&gt;AF1538),(AC1538-(AF1538-I1538)+AG1538),I1538+AC1538),IF(((AE1538+AC1538)&gt;AF1538),(AC1538-(AF1538-AE1538)+AG1538),AE1538+AC1538)))</f>
        <v>44883.1023263889</v>
      </c>
      <c r="AA1538" s="68">
        <f t="shared" ref="AA1538:AA1601" si="293">INT(J1538)</f>
        <v>44882</v>
      </c>
      <c r="AB1538" s="69" t="b">
        <f t="shared" ref="AB1538:AB1601" si="294">WORKDAY.INTL(AA1538-1,1,11)=AA1538</f>
        <v>1</v>
      </c>
      <c r="AC1538" s="70">
        <f t="shared" ref="AC1538:AC1601" si="295">IF(T1538="High",12/24,72/24)</f>
        <v>0.5</v>
      </c>
      <c r="AD1538" s="67">
        <f t="shared" ref="AD1538:AD1601" si="296">IF(AB1538=FALSE,AE1538+AC1538,IF(I1538&gt;AE1538,IF(((I1538+AC1538)&gt;AF1538),(AC1538-(AF1538-I1538)+AG1538),I1538+AC1538),IF(((AE1538+AC1538)&gt;AF1538),(AC1538-(AF1538-AE1538)+AG1538),AE1538+AC1538)))</f>
        <v>44883.1023263889</v>
      </c>
      <c r="AE1538" s="67">
        <f>VLOOKUP(V1538,'Branch Wise Work Timelines'!C:G,3,FALSE)+AA1538</f>
        <v>44882.416666666664</v>
      </c>
      <c r="AF1538" s="67">
        <f>IF(V1538="Bangalore",VLOOKUP(V1538,'Branch Wise Work Timelines'!C:G,4,FALSE)+AA1538+1,IF(V1538="Mumbai",VLOOKUP(V1538,'Branch Wise Work Timelines'!C:G,4,FALSE)+AA1538+1,VLOOKUP(V1538,'Branch Wise Work Timelines'!C:G,4,FALSE)+AA1538))</f>
        <v>44883.25</v>
      </c>
      <c r="AG1538" s="67">
        <f>WORKDAY.INTL(AA1538,1,11)+VLOOKUP(V1538,'Branch Wise Work Timelines'!C:G,3,FALSE)</f>
        <v>44883.416666666664</v>
      </c>
      <c r="AH1538" s="69" t="str">
        <f t="shared" ref="AH1538:AH1601" ca="1" si="297">IF(Q1538&lt;&gt;"Success",IF(U1538&gt;Z1538,"Out of TAT","In TAT"),IF(O1538&gt;AD1538,"Not Met","Met"))</f>
        <v>Out of TAT</v>
      </c>
      <c r="AI1538" s="69">
        <f t="shared" ref="AI1538:AI1601" ca="1" si="298">ROUNDUP((U1538-AD1538)*24,0)</f>
        <v>20676</v>
      </c>
      <c r="AJ1538" s="69" t="str">
        <f ca="1">IF(AI1538&lt;0,"0-12",IFERROR(VLOOKUP(AI1538,Breakup[],2,FALSE),"&gt;24"))</f>
        <v>&gt;24</v>
      </c>
      <c r="AK1538" s="69" t="str">
        <f>VLOOKUP(V1538,Master!B:D,3,FALSE)</f>
        <v>East</v>
      </c>
      <c r="AL1538" s="69" t="str">
        <f t="shared" ref="AL1538:AL1601" si="299">IF(V1538="Bangalore",IF(W1538="CLS",V1538&amp;"-"&amp;"CLS",V1538),(V1538))</f>
        <v>Mumbai</v>
      </c>
    </row>
    <row r="1539" spans="1:38">
      <c r="A1539" s="13" t="s">
        <v>3384</v>
      </c>
      <c r="B1539" s="54">
        <v>44701.509219328698</v>
      </c>
      <c r="C1539" s="13" t="s">
        <v>255</v>
      </c>
      <c r="D1539" s="13">
        <v>1302</v>
      </c>
      <c r="E1539" s="13" t="s">
        <v>3385</v>
      </c>
      <c r="F1539" s="13" t="s">
        <v>33</v>
      </c>
      <c r="G1539" s="14">
        <v>1653029928607</v>
      </c>
      <c r="H1539" s="55">
        <v>0.50127314814814805</v>
      </c>
      <c r="I1539" s="33">
        <v>44883.501273148097</v>
      </c>
      <c r="J1539" s="58">
        <v>44883</v>
      </c>
      <c r="K1539" s="13" t="s">
        <v>257</v>
      </c>
      <c r="L1539" s="13" t="s">
        <v>72</v>
      </c>
      <c r="M1539" s="13" t="s">
        <v>255</v>
      </c>
      <c r="N1539" s="13" t="s">
        <v>206</v>
      </c>
      <c r="O1539" s="33" t="s">
        <v>38</v>
      </c>
      <c r="P1539" s="58" t="s">
        <v>38</v>
      </c>
      <c r="Q1539" s="33" t="s">
        <v>207</v>
      </c>
      <c r="R1539" s="14" t="s">
        <v>38</v>
      </c>
      <c r="S1539" s="13" t="s">
        <v>216</v>
      </c>
      <c r="T1539" s="13" t="s">
        <v>217</v>
      </c>
      <c r="U1539" s="33">
        <f t="shared" ca="1" si="288"/>
        <v>45744.56914039352</v>
      </c>
      <c r="V1539" s="13" t="str">
        <f t="shared" si="289"/>
        <v>Pune</v>
      </c>
      <c r="W1539" s="13" t="str">
        <f t="shared" si="290"/>
        <v>RI</v>
      </c>
      <c r="X1539" s="13">
        <f t="shared" si="291"/>
        <v>12</v>
      </c>
      <c r="Y1539" s="13" t="str">
        <f>IFERROR(VLOOKUP(C1539,ReceivingTeam[],2,FALSE),"HelpDesk")</f>
        <v>HelpDesk</v>
      </c>
      <c r="Z1539" s="67">
        <f t="shared" si="292"/>
        <v>44884.626273148097</v>
      </c>
      <c r="AA1539" s="68">
        <f t="shared" si="293"/>
        <v>44883</v>
      </c>
      <c r="AB1539" s="69" t="b">
        <f t="shared" si="294"/>
        <v>1</v>
      </c>
      <c r="AC1539" s="70">
        <f t="shared" si="295"/>
        <v>0.5</v>
      </c>
      <c r="AD1539" s="67">
        <f t="shared" si="296"/>
        <v>44884.626273148097</v>
      </c>
      <c r="AE1539" s="67">
        <f>VLOOKUP(V1539,'Branch Wise Work Timelines'!C:G,3,FALSE)+AA1539</f>
        <v>44883.395833333336</v>
      </c>
      <c r="AF1539" s="67">
        <f>IF(V1539="Bangalore",VLOOKUP(V1539,'Branch Wise Work Timelines'!C:G,4,FALSE)+AA1539+1,IF(V1539="Mumbai",VLOOKUP(V1539,'Branch Wise Work Timelines'!C:G,4,FALSE)+AA1539+1,VLOOKUP(V1539,'Branch Wise Work Timelines'!C:G,4,FALSE)+AA1539))</f>
        <v>44883.770833333336</v>
      </c>
      <c r="AG1539" s="67">
        <f>WORKDAY.INTL(AA1539,1,11)+VLOOKUP(V1539,'Branch Wise Work Timelines'!C:G,3,FALSE)</f>
        <v>44884.395833333336</v>
      </c>
      <c r="AH1539" s="69" t="str">
        <f t="shared" ca="1" si="297"/>
        <v>Out of TAT</v>
      </c>
      <c r="AI1539" s="69">
        <f t="shared" ca="1" si="298"/>
        <v>20639</v>
      </c>
      <c r="AJ1539" s="69" t="str">
        <f ca="1">IF(AI1539&lt;0,"0-12",IFERROR(VLOOKUP(AI1539,Breakup[],2,FALSE),"&gt;24"))</f>
        <v>&gt;24</v>
      </c>
      <c r="AK1539" s="69" t="str">
        <f>VLOOKUP(V1539,Master!B:D,3,FALSE)</f>
        <v>West</v>
      </c>
      <c r="AL1539" s="69" t="str">
        <f t="shared" si="299"/>
        <v>Pune</v>
      </c>
    </row>
    <row r="1540" spans="1:38">
      <c r="A1540" s="13" t="s">
        <v>3386</v>
      </c>
      <c r="B1540" s="54">
        <v>44701.641097650499</v>
      </c>
      <c r="C1540" s="13" t="s">
        <v>506</v>
      </c>
      <c r="D1540" s="13">
        <v>723</v>
      </c>
      <c r="E1540" s="13" t="s">
        <v>3387</v>
      </c>
      <c r="F1540" s="13" t="s">
        <v>15</v>
      </c>
      <c r="G1540" s="14">
        <v>1653043874636</v>
      </c>
      <c r="H1540" s="55">
        <v>0.50763888888888897</v>
      </c>
      <c r="I1540" s="33">
        <v>44886.507638888899</v>
      </c>
      <c r="J1540" s="58">
        <v>44886</v>
      </c>
      <c r="K1540" s="13" t="s">
        <v>213</v>
      </c>
      <c r="L1540" s="13" t="s">
        <v>30</v>
      </c>
      <c r="M1540" s="13" t="s">
        <v>75</v>
      </c>
      <c r="N1540" s="13" t="s">
        <v>206</v>
      </c>
      <c r="O1540" s="33" t="s">
        <v>38</v>
      </c>
      <c r="P1540" s="58" t="s">
        <v>38</v>
      </c>
      <c r="Q1540" s="33" t="s">
        <v>207</v>
      </c>
      <c r="R1540" s="14" t="s">
        <v>38</v>
      </c>
      <c r="S1540" s="13" t="s">
        <v>208</v>
      </c>
      <c r="T1540" s="13" t="s">
        <v>209</v>
      </c>
      <c r="U1540" s="33">
        <f t="shared" ca="1" si="288"/>
        <v>45744.56914039352</v>
      </c>
      <c r="V1540" s="13" t="str">
        <f t="shared" si="289"/>
        <v>Bangalore</v>
      </c>
      <c r="W1540" s="13" t="str">
        <f t="shared" si="290"/>
        <v>CLS</v>
      </c>
      <c r="X1540" s="13">
        <f t="shared" si="291"/>
        <v>12</v>
      </c>
      <c r="Y1540" s="13" t="str">
        <f>IFERROR(VLOOKUP(C1540,ReceivingTeam[],2,FALSE),"HelpDesk")</f>
        <v>HelpDesk</v>
      </c>
      <c r="Z1540" s="67">
        <f t="shared" si="292"/>
        <v>44887.007638888899</v>
      </c>
      <c r="AA1540" s="68">
        <f t="shared" si="293"/>
        <v>44886</v>
      </c>
      <c r="AB1540" s="69" t="b">
        <f t="shared" si="294"/>
        <v>1</v>
      </c>
      <c r="AC1540" s="70">
        <f t="shared" si="295"/>
        <v>0.5</v>
      </c>
      <c r="AD1540" s="67">
        <f t="shared" si="296"/>
        <v>44887.007638888899</v>
      </c>
      <c r="AE1540" s="67">
        <f>VLOOKUP(V1540,'Branch Wise Work Timelines'!C:G,3,FALSE)+AA1540</f>
        <v>44886.416666666664</v>
      </c>
      <c r="AF1540" s="67">
        <f>IF(V1540="Bangalore",VLOOKUP(V1540,'Branch Wise Work Timelines'!C:G,4,FALSE)+AA1540+1,IF(V1540="Mumbai",VLOOKUP(V1540,'Branch Wise Work Timelines'!C:G,4,FALSE)+AA1540+1,VLOOKUP(V1540,'Branch Wise Work Timelines'!C:G,4,FALSE)+AA1540))</f>
        <v>44887.104166666664</v>
      </c>
      <c r="AG1540" s="67">
        <f>WORKDAY.INTL(AA1540,1,11)+VLOOKUP(V1540,'Branch Wise Work Timelines'!C:G,3,FALSE)</f>
        <v>44887.416666666664</v>
      </c>
      <c r="AH1540" s="69" t="str">
        <f t="shared" ca="1" si="297"/>
        <v>Out of TAT</v>
      </c>
      <c r="AI1540" s="69">
        <f t="shared" ca="1" si="298"/>
        <v>20582</v>
      </c>
      <c r="AJ1540" s="69" t="str">
        <f ca="1">IF(AI1540&lt;0,"0-12",IFERROR(VLOOKUP(AI1540,Breakup[],2,FALSE),"&gt;24"))</f>
        <v>&gt;24</v>
      </c>
      <c r="AK1540" s="69" t="str">
        <f>VLOOKUP(V1540,Master!B:D,3,FALSE)</f>
        <v>South</v>
      </c>
      <c r="AL1540" s="69" t="str">
        <f t="shared" si="299"/>
        <v>Bangalore-CLS</v>
      </c>
    </row>
    <row r="1541" spans="1:38">
      <c r="A1541" s="13" t="s">
        <v>3388</v>
      </c>
      <c r="B1541" s="54">
        <v>44701.6459410069</v>
      </c>
      <c r="C1541" s="13" t="s">
        <v>227</v>
      </c>
      <c r="D1541" s="13">
        <v>1792</v>
      </c>
      <c r="E1541" s="13" t="s">
        <v>3389</v>
      </c>
      <c r="F1541" s="13" t="s">
        <v>15</v>
      </c>
      <c r="G1541" s="14">
        <v>1653042280155</v>
      </c>
      <c r="H1541" s="55">
        <v>0.31245370370370401</v>
      </c>
      <c r="I1541" s="33">
        <v>44885.3124537037</v>
      </c>
      <c r="J1541" s="58">
        <v>44885</v>
      </c>
      <c r="K1541" s="13" t="s">
        <v>213</v>
      </c>
      <c r="L1541" s="13" t="s">
        <v>30</v>
      </c>
      <c r="M1541" s="13" t="s">
        <v>214</v>
      </c>
      <c r="N1541" s="13" t="s">
        <v>206</v>
      </c>
      <c r="O1541" s="33" t="s">
        <v>38</v>
      </c>
      <c r="P1541" s="58" t="s">
        <v>38</v>
      </c>
      <c r="Q1541" s="33" t="s">
        <v>207</v>
      </c>
      <c r="R1541" s="14" t="s">
        <v>38</v>
      </c>
      <c r="S1541" s="13" t="s">
        <v>216</v>
      </c>
      <c r="T1541" s="13" t="s">
        <v>217</v>
      </c>
      <c r="U1541" s="33">
        <f t="shared" ca="1" si="288"/>
        <v>45744.56914039352</v>
      </c>
      <c r="V1541" s="13" t="str">
        <f t="shared" si="289"/>
        <v>Bangalore</v>
      </c>
      <c r="W1541" s="13" t="str">
        <f t="shared" si="290"/>
        <v>CLS</v>
      </c>
      <c r="X1541" s="13">
        <f t="shared" si="291"/>
        <v>7</v>
      </c>
      <c r="Y1541" s="13" t="str">
        <f>IFERROR(VLOOKUP(C1541,ReceivingTeam[],2,FALSE),"HelpDesk")</f>
        <v>HelpDesk</v>
      </c>
      <c r="Z1541" s="67">
        <f t="shared" si="292"/>
        <v>44885.916666666664</v>
      </c>
      <c r="AA1541" s="68">
        <f t="shared" si="293"/>
        <v>44885</v>
      </c>
      <c r="AB1541" s="69" t="b">
        <f t="shared" si="294"/>
        <v>0</v>
      </c>
      <c r="AC1541" s="70">
        <f t="shared" si="295"/>
        <v>0.5</v>
      </c>
      <c r="AD1541" s="67">
        <f t="shared" si="296"/>
        <v>44885.916666666664</v>
      </c>
      <c r="AE1541" s="67">
        <f>VLOOKUP(V1541,'Branch Wise Work Timelines'!C:G,3,FALSE)+AA1541</f>
        <v>44885.416666666664</v>
      </c>
      <c r="AF1541" s="67">
        <f>IF(V1541="Bangalore",VLOOKUP(V1541,'Branch Wise Work Timelines'!C:G,4,FALSE)+AA1541+1,IF(V1541="Mumbai",VLOOKUP(V1541,'Branch Wise Work Timelines'!C:G,4,FALSE)+AA1541+1,VLOOKUP(V1541,'Branch Wise Work Timelines'!C:G,4,FALSE)+AA1541))</f>
        <v>44886.104166666664</v>
      </c>
      <c r="AG1541" s="67">
        <f>WORKDAY.INTL(AA1541,1,11)+VLOOKUP(V1541,'Branch Wise Work Timelines'!C:G,3,FALSE)</f>
        <v>44886.416666666664</v>
      </c>
      <c r="AH1541" s="69" t="str">
        <f t="shared" ca="1" si="297"/>
        <v>Out of TAT</v>
      </c>
      <c r="AI1541" s="69">
        <f t="shared" ca="1" si="298"/>
        <v>20608</v>
      </c>
      <c r="AJ1541" s="69" t="str">
        <f ca="1">IF(AI1541&lt;0,"0-12",IFERROR(VLOOKUP(AI1541,Breakup[],2,FALSE),"&gt;24"))</f>
        <v>&gt;24</v>
      </c>
      <c r="AK1541" s="69" t="str">
        <f>VLOOKUP(V1541,Master!B:D,3,FALSE)</f>
        <v>South</v>
      </c>
      <c r="AL1541" s="69" t="str">
        <f t="shared" si="299"/>
        <v>Bangalore-CLS</v>
      </c>
    </row>
    <row r="1542" spans="1:38">
      <c r="A1542" s="13" t="s">
        <v>3390</v>
      </c>
      <c r="B1542" s="54">
        <v>44701.572238506902</v>
      </c>
      <c r="C1542" s="13" t="s">
        <v>114</v>
      </c>
      <c r="D1542" s="13">
        <v>831</v>
      </c>
      <c r="E1542" s="13" t="s">
        <v>3391</v>
      </c>
      <c r="F1542" s="13" t="s">
        <v>66</v>
      </c>
      <c r="G1542" s="14">
        <v>1653036381719</v>
      </c>
      <c r="H1542" s="55">
        <v>0.35185185185185203</v>
      </c>
      <c r="I1542" s="33">
        <v>44890.351851851898</v>
      </c>
      <c r="J1542" s="58">
        <v>44890</v>
      </c>
      <c r="K1542" s="13" t="s">
        <v>263</v>
      </c>
      <c r="L1542" s="13" t="s">
        <v>69</v>
      </c>
      <c r="M1542" s="13" t="s">
        <v>101</v>
      </c>
      <c r="N1542" s="13" t="s">
        <v>206</v>
      </c>
      <c r="O1542" s="33" t="s">
        <v>38</v>
      </c>
      <c r="P1542" s="58" t="s">
        <v>38</v>
      </c>
      <c r="Q1542" s="33" t="s">
        <v>207</v>
      </c>
      <c r="R1542" s="14" t="s">
        <v>38</v>
      </c>
      <c r="S1542" s="13" t="s">
        <v>208</v>
      </c>
      <c r="T1542" s="13" t="s">
        <v>209</v>
      </c>
      <c r="U1542" s="33">
        <f t="shared" ca="1" si="288"/>
        <v>45744.56914039352</v>
      </c>
      <c r="V1542" s="13" t="str">
        <f t="shared" si="289"/>
        <v>Mumbai</v>
      </c>
      <c r="W1542" s="13" t="str">
        <f t="shared" si="290"/>
        <v>RI</v>
      </c>
      <c r="X1542" s="13">
        <f t="shared" si="291"/>
        <v>8</v>
      </c>
      <c r="Y1542" s="13" t="str">
        <f>IFERROR(VLOOKUP(C1542,ReceivingTeam[],2,FALSE),"HelpDesk")</f>
        <v>Branch office</v>
      </c>
      <c r="Z1542" s="67">
        <f t="shared" si="292"/>
        <v>44890.916666666664</v>
      </c>
      <c r="AA1542" s="68">
        <f t="shared" si="293"/>
        <v>44890</v>
      </c>
      <c r="AB1542" s="69" t="b">
        <f t="shared" si="294"/>
        <v>1</v>
      </c>
      <c r="AC1542" s="70">
        <f t="shared" si="295"/>
        <v>0.5</v>
      </c>
      <c r="AD1542" s="67">
        <f t="shared" si="296"/>
        <v>44890.916666666664</v>
      </c>
      <c r="AE1542" s="67">
        <f>VLOOKUP(V1542,'Branch Wise Work Timelines'!C:G,3,FALSE)+AA1542</f>
        <v>44890.416666666664</v>
      </c>
      <c r="AF1542" s="67">
        <f>IF(V1542="Bangalore",VLOOKUP(V1542,'Branch Wise Work Timelines'!C:G,4,FALSE)+AA1542+1,IF(V1542="Mumbai",VLOOKUP(V1542,'Branch Wise Work Timelines'!C:G,4,FALSE)+AA1542+1,VLOOKUP(V1542,'Branch Wise Work Timelines'!C:G,4,FALSE)+AA1542))</f>
        <v>44891.25</v>
      </c>
      <c r="AG1542" s="67">
        <f>WORKDAY.INTL(AA1542,1,11)+VLOOKUP(V1542,'Branch Wise Work Timelines'!C:G,3,FALSE)</f>
        <v>44891.416666666664</v>
      </c>
      <c r="AH1542" s="69" t="str">
        <f t="shared" ca="1" si="297"/>
        <v>Out of TAT</v>
      </c>
      <c r="AI1542" s="69">
        <f t="shared" ca="1" si="298"/>
        <v>20488</v>
      </c>
      <c r="AJ1542" s="69" t="str">
        <f ca="1">IF(AI1542&lt;0,"0-12",IFERROR(VLOOKUP(AI1542,Breakup[],2,FALSE),"&gt;24"))</f>
        <v>&gt;24</v>
      </c>
      <c r="AK1542" s="69" t="str">
        <f>VLOOKUP(V1542,Master!B:D,3,FALSE)</f>
        <v>East</v>
      </c>
      <c r="AL1542" s="69" t="str">
        <f t="shared" si="299"/>
        <v>Mumbai</v>
      </c>
    </row>
    <row r="1543" spans="1:38">
      <c r="A1543" s="13" t="s">
        <v>3392</v>
      </c>
      <c r="B1543" s="54">
        <v>44701.576416203701</v>
      </c>
      <c r="C1543" s="13" t="s">
        <v>114</v>
      </c>
      <c r="D1543" s="13">
        <v>1338</v>
      </c>
      <c r="E1543" s="13" t="s">
        <v>3393</v>
      </c>
      <c r="F1543" s="13" t="s">
        <v>66</v>
      </c>
      <c r="G1543" s="14">
        <v>1653036381719</v>
      </c>
      <c r="H1543" s="55">
        <v>0.38318287037037002</v>
      </c>
      <c r="I1543" s="33">
        <v>44887.383182870399</v>
      </c>
      <c r="J1543" s="58">
        <v>44887</v>
      </c>
      <c r="K1543" s="13" t="s">
        <v>263</v>
      </c>
      <c r="L1543" s="13" t="s">
        <v>69</v>
      </c>
      <c r="M1543" s="13" t="s">
        <v>101</v>
      </c>
      <c r="N1543" s="13" t="s">
        <v>206</v>
      </c>
      <c r="O1543" s="33" t="s">
        <v>38</v>
      </c>
      <c r="P1543" s="58" t="s">
        <v>38</v>
      </c>
      <c r="Q1543" s="33" t="s">
        <v>207</v>
      </c>
      <c r="R1543" s="14" t="s">
        <v>38</v>
      </c>
      <c r="S1543" s="13" t="s">
        <v>208</v>
      </c>
      <c r="T1543" s="13" t="s">
        <v>209</v>
      </c>
      <c r="U1543" s="33">
        <f t="shared" ca="1" si="288"/>
        <v>45744.56914039352</v>
      </c>
      <c r="V1543" s="13" t="str">
        <f t="shared" si="289"/>
        <v>Mumbai</v>
      </c>
      <c r="W1543" s="13" t="str">
        <f t="shared" si="290"/>
        <v>RI</v>
      </c>
      <c r="X1543" s="13">
        <f t="shared" si="291"/>
        <v>9</v>
      </c>
      <c r="Y1543" s="13" t="str">
        <f>IFERROR(VLOOKUP(C1543,ReceivingTeam[],2,FALSE),"HelpDesk")</f>
        <v>Branch office</v>
      </c>
      <c r="Z1543" s="67">
        <f t="shared" si="292"/>
        <v>44887.916666666664</v>
      </c>
      <c r="AA1543" s="68">
        <f t="shared" si="293"/>
        <v>44887</v>
      </c>
      <c r="AB1543" s="69" t="b">
        <f t="shared" si="294"/>
        <v>1</v>
      </c>
      <c r="AC1543" s="70">
        <f t="shared" si="295"/>
        <v>0.5</v>
      </c>
      <c r="AD1543" s="67">
        <f t="shared" si="296"/>
        <v>44887.916666666664</v>
      </c>
      <c r="AE1543" s="67">
        <f>VLOOKUP(V1543,'Branch Wise Work Timelines'!C:G,3,FALSE)+AA1543</f>
        <v>44887.416666666664</v>
      </c>
      <c r="AF1543" s="67">
        <f>IF(V1543="Bangalore",VLOOKUP(V1543,'Branch Wise Work Timelines'!C:G,4,FALSE)+AA1543+1,IF(V1543="Mumbai",VLOOKUP(V1543,'Branch Wise Work Timelines'!C:G,4,FALSE)+AA1543+1,VLOOKUP(V1543,'Branch Wise Work Timelines'!C:G,4,FALSE)+AA1543))</f>
        <v>44888.25</v>
      </c>
      <c r="AG1543" s="67">
        <f>WORKDAY.INTL(AA1543,1,11)+VLOOKUP(V1543,'Branch Wise Work Timelines'!C:G,3,FALSE)</f>
        <v>44888.416666666664</v>
      </c>
      <c r="AH1543" s="69" t="str">
        <f t="shared" ca="1" si="297"/>
        <v>Out of TAT</v>
      </c>
      <c r="AI1543" s="69">
        <f t="shared" ca="1" si="298"/>
        <v>20560</v>
      </c>
      <c r="AJ1543" s="69" t="str">
        <f ca="1">IF(AI1543&lt;0,"0-12",IFERROR(VLOOKUP(AI1543,Breakup[],2,FALSE),"&gt;24"))</f>
        <v>&gt;24</v>
      </c>
      <c r="AK1543" s="69" t="str">
        <f>VLOOKUP(V1543,Master!B:D,3,FALSE)</f>
        <v>East</v>
      </c>
      <c r="AL1543" s="69" t="str">
        <f t="shared" si="299"/>
        <v>Mumbai</v>
      </c>
    </row>
    <row r="1544" spans="1:38">
      <c r="A1544" s="13" t="s">
        <v>3394</v>
      </c>
      <c r="B1544" s="54">
        <v>44700.569240740697</v>
      </c>
      <c r="C1544" s="13" t="s">
        <v>535</v>
      </c>
      <c r="D1544" s="13">
        <v>1030</v>
      </c>
      <c r="E1544" s="13" t="s">
        <v>3395</v>
      </c>
      <c r="F1544" s="13" t="s">
        <v>33</v>
      </c>
      <c r="G1544" s="14">
        <v>1653030411662</v>
      </c>
      <c r="H1544" s="55">
        <v>0.55436342592592602</v>
      </c>
      <c r="I1544" s="33">
        <v>44888.554363425901</v>
      </c>
      <c r="J1544" s="58">
        <v>44888</v>
      </c>
      <c r="K1544" s="13" t="s">
        <v>397</v>
      </c>
      <c r="L1544" s="13" t="s">
        <v>50</v>
      </c>
      <c r="M1544" s="13" t="s">
        <v>153</v>
      </c>
      <c r="N1544" s="13" t="s">
        <v>206</v>
      </c>
      <c r="O1544" s="33" t="s">
        <v>38</v>
      </c>
      <c r="P1544" s="58" t="s">
        <v>38</v>
      </c>
      <c r="Q1544" s="33" t="s">
        <v>207</v>
      </c>
      <c r="R1544" s="14" t="s">
        <v>38</v>
      </c>
      <c r="S1544" s="13" t="s">
        <v>216</v>
      </c>
      <c r="T1544" s="13" t="s">
        <v>217</v>
      </c>
      <c r="U1544" s="33">
        <f t="shared" ca="1" si="288"/>
        <v>45744.56914039352</v>
      </c>
      <c r="V1544" s="13" t="str">
        <f t="shared" si="289"/>
        <v>Cochin</v>
      </c>
      <c r="W1544" s="13" t="str">
        <f t="shared" si="290"/>
        <v>RI</v>
      </c>
      <c r="X1544" s="13">
        <f t="shared" si="291"/>
        <v>13</v>
      </c>
      <c r="Y1544" s="13" t="str">
        <f>IFERROR(VLOOKUP(C1544,ReceivingTeam[],2,FALSE),"HelpDesk")</f>
        <v>HelpDesk</v>
      </c>
      <c r="Z1544" s="67">
        <f t="shared" si="292"/>
        <v>44889.70019675923</v>
      </c>
      <c r="AA1544" s="68">
        <f t="shared" si="293"/>
        <v>44888</v>
      </c>
      <c r="AB1544" s="69" t="b">
        <f t="shared" si="294"/>
        <v>1</v>
      </c>
      <c r="AC1544" s="70">
        <f t="shared" si="295"/>
        <v>0.5</v>
      </c>
      <c r="AD1544" s="67">
        <f t="shared" si="296"/>
        <v>44889.70019675923</v>
      </c>
      <c r="AE1544" s="67">
        <f>VLOOKUP(V1544,'Branch Wise Work Timelines'!C:G,3,FALSE)+AA1544</f>
        <v>44888.416666666664</v>
      </c>
      <c r="AF1544" s="67">
        <f>IF(V1544="Bangalore",VLOOKUP(V1544,'Branch Wise Work Timelines'!C:G,4,FALSE)+AA1544+1,IF(V1544="Mumbai",VLOOKUP(V1544,'Branch Wise Work Timelines'!C:G,4,FALSE)+AA1544+1,VLOOKUP(V1544,'Branch Wise Work Timelines'!C:G,4,FALSE)+AA1544))</f>
        <v>44888.770833333336</v>
      </c>
      <c r="AG1544" s="67">
        <f>WORKDAY.INTL(AA1544,1,11)+VLOOKUP(V1544,'Branch Wise Work Timelines'!C:G,3,FALSE)</f>
        <v>44889.416666666664</v>
      </c>
      <c r="AH1544" s="69" t="str">
        <f t="shared" ca="1" si="297"/>
        <v>Out of TAT</v>
      </c>
      <c r="AI1544" s="69">
        <f t="shared" ca="1" si="298"/>
        <v>20517</v>
      </c>
      <c r="AJ1544" s="69" t="str">
        <f ca="1">IF(AI1544&lt;0,"0-12",IFERROR(VLOOKUP(AI1544,Breakup[],2,FALSE),"&gt;24"))</f>
        <v>&gt;24</v>
      </c>
      <c r="AK1544" s="69" t="str">
        <f>VLOOKUP(V1544,Master!B:D,3,FALSE)</f>
        <v>South</v>
      </c>
      <c r="AL1544" s="69" t="str">
        <f t="shared" si="299"/>
        <v>Cochin</v>
      </c>
    </row>
    <row r="1545" spans="1:38">
      <c r="A1545" s="13" t="s">
        <v>3396</v>
      </c>
      <c r="B1545" s="54">
        <v>44701.482828622698</v>
      </c>
      <c r="C1545" s="13" t="s">
        <v>1047</v>
      </c>
      <c r="D1545" s="13">
        <v>1708</v>
      </c>
      <c r="E1545" s="13" t="s">
        <v>3397</v>
      </c>
      <c r="F1545" s="13" t="s">
        <v>33</v>
      </c>
      <c r="G1545" s="14">
        <v>1653041501821</v>
      </c>
      <c r="H1545" s="55">
        <v>0.52930555555555603</v>
      </c>
      <c r="I1545" s="33">
        <v>44885.529305555603</v>
      </c>
      <c r="J1545" s="58">
        <v>44885</v>
      </c>
      <c r="K1545" s="13" t="s">
        <v>313</v>
      </c>
      <c r="L1545" s="13" t="s">
        <v>60</v>
      </c>
      <c r="M1545" s="13" t="s">
        <v>314</v>
      </c>
      <c r="N1545" s="13" t="s">
        <v>206</v>
      </c>
      <c r="O1545" s="33" t="s">
        <v>38</v>
      </c>
      <c r="P1545" s="58" t="s">
        <v>38</v>
      </c>
      <c r="Q1545" s="33" t="s">
        <v>207</v>
      </c>
      <c r="R1545" s="14" t="s">
        <v>38</v>
      </c>
      <c r="S1545" s="13" t="s">
        <v>208</v>
      </c>
      <c r="T1545" s="13" t="s">
        <v>209</v>
      </c>
      <c r="U1545" s="33">
        <f t="shared" ca="1" si="288"/>
        <v>45744.56914039352</v>
      </c>
      <c r="V1545" s="13" t="str">
        <f t="shared" si="289"/>
        <v>Hyderabad</v>
      </c>
      <c r="W1545" s="13" t="str">
        <f t="shared" si="290"/>
        <v>RI</v>
      </c>
      <c r="X1545" s="13">
        <f t="shared" si="291"/>
        <v>12</v>
      </c>
      <c r="Y1545" s="13" t="str">
        <f>IFERROR(VLOOKUP(C1545,ReceivingTeam[],2,FALSE),"HelpDesk")</f>
        <v>HelpDesk</v>
      </c>
      <c r="Z1545" s="67">
        <f t="shared" si="292"/>
        <v>44885.916666666664</v>
      </c>
      <c r="AA1545" s="68">
        <f t="shared" si="293"/>
        <v>44885</v>
      </c>
      <c r="AB1545" s="69" t="b">
        <f t="shared" si="294"/>
        <v>0</v>
      </c>
      <c r="AC1545" s="70">
        <f t="shared" si="295"/>
        <v>0.5</v>
      </c>
      <c r="AD1545" s="67">
        <f t="shared" si="296"/>
        <v>44885.916666666664</v>
      </c>
      <c r="AE1545" s="67">
        <f>VLOOKUP(V1545,'Branch Wise Work Timelines'!C:G,3,FALSE)+AA1545</f>
        <v>44885.416666666664</v>
      </c>
      <c r="AF1545" s="67">
        <f>IF(V1545="Bangalore",VLOOKUP(V1545,'Branch Wise Work Timelines'!C:G,4,FALSE)+AA1545+1,IF(V1545="Mumbai",VLOOKUP(V1545,'Branch Wise Work Timelines'!C:G,4,FALSE)+AA1545+1,VLOOKUP(V1545,'Branch Wise Work Timelines'!C:G,4,FALSE)+AA1545))</f>
        <v>44885.770833333336</v>
      </c>
      <c r="AG1545" s="67">
        <f>WORKDAY.INTL(AA1545,1,11)+VLOOKUP(V1545,'Branch Wise Work Timelines'!C:G,3,FALSE)</f>
        <v>44886.416666666664</v>
      </c>
      <c r="AH1545" s="69" t="str">
        <f t="shared" ca="1" si="297"/>
        <v>Out of TAT</v>
      </c>
      <c r="AI1545" s="69">
        <f t="shared" ca="1" si="298"/>
        <v>20608</v>
      </c>
      <c r="AJ1545" s="69" t="str">
        <f ca="1">IF(AI1545&lt;0,"0-12",IFERROR(VLOOKUP(AI1545,Breakup[],2,FALSE),"&gt;24"))</f>
        <v>&gt;24</v>
      </c>
      <c r="AK1545" s="69" t="str">
        <f>VLOOKUP(V1545,Master!B:D,3,FALSE)</f>
        <v>South</v>
      </c>
      <c r="AL1545" s="69" t="str">
        <f t="shared" si="299"/>
        <v>Hyderabad</v>
      </c>
    </row>
    <row r="1546" spans="1:38">
      <c r="A1546" s="13" t="s">
        <v>3398</v>
      </c>
      <c r="B1546" s="54">
        <v>44701.651533680597</v>
      </c>
      <c r="C1546" s="13" t="s">
        <v>211</v>
      </c>
      <c r="D1546" s="13">
        <v>1829</v>
      </c>
      <c r="E1546" s="13" t="s">
        <v>3399</v>
      </c>
      <c r="F1546" s="13" t="s">
        <v>15</v>
      </c>
      <c r="G1546" s="14">
        <v>1653041711052</v>
      </c>
      <c r="H1546" s="55">
        <v>0.47587962962962999</v>
      </c>
      <c r="I1546" s="33">
        <v>44882.475879629601</v>
      </c>
      <c r="J1546" s="58">
        <v>44882</v>
      </c>
      <c r="K1546" s="13" t="s">
        <v>213</v>
      </c>
      <c r="L1546" s="13" t="s">
        <v>30</v>
      </c>
      <c r="M1546" s="13" t="s">
        <v>214</v>
      </c>
      <c r="N1546" s="13" t="s">
        <v>206</v>
      </c>
      <c r="O1546" s="33" t="s">
        <v>38</v>
      </c>
      <c r="P1546" s="58" t="s">
        <v>38</v>
      </c>
      <c r="Q1546" s="33" t="s">
        <v>207</v>
      </c>
      <c r="R1546" s="14" t="s">
        <v>38</v>
      </c>
      <c r="S1546" s="13" t="s">
        <v>216</v>
      </c>
      <c r="T1546" s="13" t="s">
        <v>217</v>
      </c>
      <c r="U1546" s="33">
        <f t="shared" ca="1" si="288"/>
        <v>45744.56914039352</v>
      </c>
      <c r="V1546" s="13" t="str">
        <f t="shared" si="289"/>
        <v>Bangalore</v>
      </c>
      <c r="W1546" s="13" t="str">
        <f t="shared" si="290"/>
        <v>CLS</v>
      </c>
      <c r="X1546" s="13">
        <f t="shared" si="291"/>
        <v>11</v>
      </c>
      <c r="Y1546" s="13" t="str">
        <f>IFERROR(VLOOKUP(C1546,ReceivingTeam[],2,FALSE),"HelpDesk")</f>
        <v>HelpDesk</v>
      </c>
      <c r="Z1546" s="67">
        <f t="shared" si="292"/>
        <v>44882.975879629601</v>
      </c>
      <c r="AA1546" s="68">
        <f t="shared" si="293"/>
        <v>44882</v>
      </c>
      <c r="AB1546" s="69" t="b">
        <f t="shared" si="294"/>
        <v>1</v>
      </c>
      <c r="AC1546" s="70">
        <f t="shared" si="295"/>
        <v>0.5</v>
      </c>
      <c r="AD1546" s="67">
        <f t="shared" si="296"/>
        <v>44882.975879629601</v>
      </c>
      <c r="AE1546" s="67">
        <f>VLOOKUP(V1546,'Branch Wise Work Timelines'!C:G,3,FALSE)+AA1546</f>
        <v>44882.416666666664</v>
      </c>
      <c r="AF1546" s="67">
        <f>IF(V1546="Bangalore",VLOOKUP(V1546,'Branch Wise Work Timelines'!C:G,4,FALSE)+AA1546+1,IF(V1546="Mumbai",VLOOKUP(V1546,'Branch Wise Work Timelines'!C:G,4,FALSE)+AA1546+1,VLOOKUP(V1546,'Branch Wise Work Timelines'!C:G,4,FALSE)+AA1546))</f>
        <v>44883.104166666664</v>
      </c>
      <c r="AG1546" s="67">
        <f>WORKDAY.INTL(AA1546,1,11)+VLOOKUP(V1546,'Branch Wise Work Timelines'!C:G,3,FALSE)</f>
        <v>44883.416666666664</v>
      </c>
      <c r="AH1546" s="69" t="str">
        <f t="shared" ca="1" si="297"/>
        <v>Out of TAT</v>
      </c>
      <c r="AI1546" s="69">
        <f t="shared" ca="1" si="298"/>
        <v>20679</v>
      </c>
      <c r="AJ1546" s="69" t="str">
        <f ca="1">IF(AI1546&lt;0,"0-12",IFERROR(VLOOKUP(AI1546,Breakup[],2,FALSE),"&gt;24"))</f>
        <v>&gt;24</v>
      </c>
      <c r="AK1546" s="69" t="str">
        <f>VLOOKUP(V1546,Master!B:D,3,FALSE)</f>
        <v>South</v>
      </c>
      <c r="AL1546" s="69" t="str">
        <f t="shared" si="299"/>
        <v>Bangalore-CLS</v>
      </c>
    </row>
    <row r="1547" spans="1:38">
      <c r="A1547" s="13" t="s">
        <v>3400</v>
      </c>
      <c r="B1547" s="54">
        <v>44701.656176423603</v>
      </c>
      <c r="C1547" s="13" t="s">
        <v>599</v>
      </c>
      <c r="D1547" s="13">
        <v>611</v>
      </c>
      <c r="E1547" s="13" t="s">
        <v>3401</v>
      </c>
      <c r="F1547" s="13" t="s">
        <v>33</v>
      </c>
      <c r="G1547" s="14">
        <v>1653044260842</v>
      </c>
      <c r="H1547" s="55">
        <v>0.36905092592592598</v>
      </c>
      <c r="I1547" s="33">
        <v>44890.369050925903</v>
      </c>
      <c r="J1547" s="58">
        <v>44890</v>
      </c>
      <c r="K1547" s="13" t="s">
        <v>213</v>
      </c>
      <c r="L1547" s="13" t="s">
        <v>30</v>
      </c>
      <c r="M1547" s="13" t="s">
        <v>282</v>
      </c>
      <c r="N1547" s="13" t="s">
        <v>206</v>
      </c>
      <c r="O1547" s="33" t="s">
        <v>38</v>
      </c>
      <c r="P1547" s="58" t="s">
        <v>38</v>
      </c>
      <c r="Q1547" s="33" t="s">
        <v>207</v>
      </c>
      <c r="R1547" s="14" t="s">
        <v>38</v>
      </c>
      <c r="S1547" s="13" t="s">
        <v>216</v>
      </c>
      <c r="T1547" s="13" t="s">
        <v>217</v>
      </c>
      <c r="U1547" s="33">
        <f t="shared" ca="1" si="288"/>
        <v>45744.56914039352</v>
      </c>
      <c r="V1547" s="13" t="str">
        <f t="shared" si="289"/>
        <v>Bangalore</v>
      </c>
      <c r="W1547" s="13" t="str">
        <f t="shared" si="290"/>
        <v>RI</v>
      </c>
      <c r="X1547" s="13">
        <f t="shared" si="291"/>
        <v>8</v>
      </c>
      <c r="Y1547" s="13" t="str">
        <f>IFERROR(VLOOKUP(C1547,ReceivingTeam[],2,FALSE),"HelpDesk")</f>
        <v>HelpDesk</v>
      </c>
      <c r="Z1547" s="67">
        <f t="shared" si="292"/>
        <v>44890.916666666664</v>
      </c>
      <c r="AA1547" s="68">
        <f t="shared" si="293"/>
        <v>44890</v>
      </c>
      <c r="AB1547" s="69" t="b">
        <f t="shared" si="294"/>
        <v>1</v>
      </c>
      <c r="AC1547" s="70">
        <f t="shared" si="295"/>
        <v>0.5</v>
      </c>
      <c r="AD1547" s="67">
        <f t="shared" si="296"/>
        <v>44890.916666666664</v>
      </c>
      <c r="AE1547" s="67">
        <f>VLOOKUP(V1547,'Branch Wise Work Timelines'!C:G,3,FALSE)+AA1547</f>
        <v>44890.416666666664</v>
      </c>
      <c r="AF1547" s="67">
        <f>IF(V1547="Bangalore",VLOOKUP(V1547,'Branch Wise Work Timelines'!C:G,4,FALSE)+AA1547+1,IF(V1547="Mumbai",VLOOKUP(V1547,'Branch Wise Work Timelines'!C:G,4,FALSE)+AA1547+1,VLOOKUP(V1547,'Branch Wise Work Timelines'!C:G,4,FALSE)+AA1547))</f>
        <v>44891.104166666664</v>
      </c>
      <c r="AG1547" s="67">
        <f>WORKDAY.INTL(AA1547,1,11)+VLOOKUP(V1547,'Branch Wise Work Timelines'!C:G,3,FALSE)</f>
        <v>44891.416666666664</v>
      </c>
      <c r="AH1547" s="69" t="str">
        <f t="shared" ca="1" si="297"/>
        <v>Out of TAT</v>
      </c>
      <c r="AI1547" s="69">
        <f t="shared" ca="1" si="298"/>
        <v>20488</v>
      </c>
      <c r="AJ1547" s="69" t="str">
        <f ca="1">IF(AI1547&lt;0,"0-12",IFERROR(VLOOKUP(AI1547,Breakup[],2,FALSE),"&gt;24"))</f>
        <v>&gt;24</v>
      </c>
      <c r="AK1547" s="69" t="str">
        <f>VLOOKUP(V1547,Master!B:D,3,FALSE)</f>
        <v>South</v>
      </c>
      <c r="AL1547" s="69" t="str">
        <f t="shared" si="299"/>
        <v>Bangalore</v>
      </c>
    </row>
    <row r="1548" spans="1:38">
      <c r="A1548" s="13" t="s">
        <v>3402</v>
      </c>
      <c r="B1548" s="54">
        <v>44701.542859722198</v>
      </c>
      <c r="C1548" s="13" t="s">
        <v>219</v>
      </c>
      <c r="D1548" s="13">
        <v>878</v>
      </c>
      <c r="E1548" s="13" t="s">
        <v>3403</v>
      </c>
      <c r="F1548" s="13" t="s">
        <v>15</v>
      </c>
      <c r="G1548" s="14">
        <v>1653031432017</v>
      </c>
      <c r="H1548" s="55">
        <v>0.30732638888888902</v>
      </c>
      <c r="I1548" s="33">
        <v>44887.307326388902</v>
      </c>
      <c r="J1548" s="58">
        <v>44887</v>
      </c>
      <c r="K1548" s="13" t="s">
        <v>213</v>
      </c>
      <c r="L1548" s="13" t="s">
        <v>30</v>
      </c>
      <c r="M1548" s="13" t="s">
        <v>75</v>
      </c>
      <c r="N1548" s="13" t="s">
        <v>206</v>
      </c>
      <c r="O1548" s="33" t="s">
        <v>38</v>
      </c>
      <c r="P1548" s="58" t="s">
        <v>38</v>
      </c>
      <c r="Q1548" s="33" t="s">
        <v>207</v>
      </c>
      <c r="R1548" s="14" t="s">
        <v>38</v>
      </c>
      <c r="S1548" s="13" t="s">
        <v>216</v>
      </c>
      <c r="T1548" s="13" t="s">
        <v>217</v>
      </c>
      <c r="U1548" s="33">
        <f t="shared" ca="1" si="288"/>
        <v>45744.56914039352</v>
      </c>
      <c r="V1548" s="13" t="str">
        <f t="shared" si="289"/>
        <v>Bangalore</v>
      </c>
      <c r="W1548" s="13" t="str">
        <f t="shared" si="290"/>
        <v>CLS</v>
      </c>
      <c r="X1548" s="13">
        <f t="shared" si="291"/>
        <v>7</v>
      </c>
      <c r="Y1548" s="13" t="str">
        <f>IFERROR(VLOOKUP(C1548,ReceivingTeam[],2,FALSE),"HelpDesk")</f>
        <v>HelpDesk</v>
      </c>
      <c r="Z1548" s="67">
        <f t="shared" si="292"/>
        <v>44887.916666666664</v>
      </c>
      <c r="AA1548" s="68">
        <f t="shared" si="293"/>
        <v>44887</v>
      </c>
      <c r="AB1548" s="69" t="b">
        <f t="shared" si="294"/>
        <v>1</v>
      </c>
      <c r="AC1548" s="70">
        <f t="shared" si="295"/>
        <v>0.5</v>
      </c>
      <c r="AD1548" s="67">
        <f t="shared" si="296"/>
        <v>44887.916666666664</v>
      </c>
      <c r="AE1548" s="67">
        <f>VLOOKUP(V1548,'Branch Wise Work Timelines'!C:G,3,FALSE)+AA1548</f>
        <v>44887.416666666664</v>
      </c>
      <c r="AF1548" s="67">
        <f>IF(V1548="Bangalore",VLOOKUP(V1548,'Branch Wise Work Timelines'!C:G,4,FALSE)+AA1548+1,IF(V1548="Mumbai",VLOOKUP(V1548,'Branch Wise Work Timelines'!C:G,4,FALSE)+AA1548+1,VLOOKUP(V1548,'Branch Wise Work Timelines'!C:G,4,FALSE)+AA1548))</f>
        <v>44888.104166666664</v>
      </c>
      <c r="AG1548" s="67">
        <f>WORKDAY.INTL(AA1548,1,11)+VLOOKUP(V1548,'Branch Wise Work Timelines'!C:G,3,FALSE)</f>
        <v>44888.416666666664</v>
      </c>
      <c r="AH1548" s="69" t="str">
        <f t="shared" ca="1" si="297"/>
        <v>Out of TAT</v>
      </c>
      <c r="AI1548" s="69">
        <f t="shared" ca="1" si="298"/>
        <v>20560</v>
      </c>
      <c r="AJ1548" s="69" t="str">
        <f ca="1">IF(AI1548&lt;0,"0-12",IFERROR(VLOOKUP(AI1548,Breakup[],2,FALSE),"&gt;24"))</f>
        <v>&gt;24</v>
      </c>
      <c r="AK1548" s="69" t="str">
        <f>VLOOKUP(V1548,Master!B:D,3,FALSE)</f>
        <v>South</v>
      </c>
      <c r="AL1548" s="69" t="str">
        <f t="shared" si="299"/>
        <v>Bangalore-CLS</v>
      </c>
    </row>
    <row r="1549" spans="1:38">
      <c r="A1549" s="13" t="s">
        <v>3404</v>
      </c>
      <c r="B1549" s="54">
        <v>44701.471315706003</v>
      </c>
      <c r="C1549" s="13" t="s">
        <v>347</v>
      </c>
      <c r="D1549" s="13">
        <v>646</v>
      </c>
      <c r="E1549" s="13" t="s">
        <v>3405</v>
      </c>
      <c r="F1549" s="13" t="s">
        <v>33</v>
      </c>
      <c r="G1549" s="14">
        <v>1653030194519</v>
      </c>
      <c r="H1549" s="55">
        <v>0.70313657407407404</v>
      </c>
      <c r="I1549" s="33">
        <v>44890.703136574099</v>
      </c>
      <c r="J1549" s="58">
        <v>44890</v>
      </c>
      <c r="K1549" s="13" t="s">
        <v>325</v>
      </c>
      <c r="L1549" s="13" t="s">
        <v>55</v>
      </c>
      <c r="M1549" s="13" t="s">
        <v>347</v>
      </c>
      <c r="N1549" s="13" t="s">
        <v>206</v>
      </c>
      <c r="O1549" s="33" t="s">
        <v>38</v>
      </c>
      <c r="P1549" s="58" t="s">
        <v>38</v>
      </c>
      <c r="Q1549" s="33" t="s">
        <v>207</v>
      </c>
      <c r="R1549" s="14" t="s">
        <v>38</v>
      </c>
      <c r="S1549" s="13" t="s">
        <v>208</v>
      </c>
      <c r="T1549" s="13" t="s">
        <v>209</v>
      </c>
      <c r="U1549" s="33">
        <f t="shared" ca="1" si="288"/>
        <v>45744.56914039352</v>
      </c>
      <c r="V1549" s="13" t="str">
        <f t="shared" si="289"/>
        <v>Delhi</v>
      </c>
      <c r="W1549" s="13" t="str">
        <f t="shared" si="290"/>
        <v>RI</v>
      </c>
      <c r="X1549" s="13">
        <f t="shared" si="291"/>
        <v>16</v>
      </c>
      <c r="Y1549" s="13" t="str">
        <f>IFERROR(VLOOKUP(C1549,ReceivingTeam[],2,FALSE),"HelpDesk")</f>
        <v>HelpDesk</v>
      </c>
      <c r="Z1549" s="67">
        <f t="shared" si="292"/>
        <v>44891.848969907427</v>
      </c>
      <c r="AA1549" s="68">
        <f t="shared" si="293"/>
        <v>44890</v>
      </c>
      <c r="AB1549" s="69" t="b">
        <f t="shared" si="294"/>
        <v>1</v>
      </c>
      <c r="AC1549" s="70">
        <f t="shared" si="295"/>
        <v>0.5</v>
      </c>
      <c r="AD1549" s="67">
        <f t="shared" si="296"/>
        <v>44891.848969907427</v>
      </c>
      <c r="AE1549" s="67">
        <f>VLOOKUP(V1549,'Branch Wise Work Timelines'!C:G,3,FALSE)+AA1549</f>
        <v>44890.416666666664</v>
      </c>
      <c r="AF1549" s="67">
        <f>IF(V1549="Bangalore",VLOOKUP(V1549,'Branch Wise Work Timelines'!C:G,4,FALSE)+AA1549+1,IF(V1549="Mumbai",VLOOKUP(V1549,'Branch Wise Work Timelines'!C:G,4,FALSE)+AA1549+1,VLOOKUP(V1549,'Branch Wise Work Timelines'!C:G,4,FALSE)+AA1549))</f>
        <v>44890.770833333336</v>
      </c>
      <c r="AG1549" s="67">
        <f>WORKDAY.INTL(AA1549,1,11)+VLOOKUP(V1549,'Branch Wise Work Timelines'!C:G,3,FALSE)</f>
        <v>44891.416666666664</v>
      </c>
      <c r="AH1549" s="69" t="str">
        <f t="shared" ca="1" si="297"/>
        <v>Out of TAT</v>
      </c>
      <c r="AI1549" s="69">
        <f t="shared" ca="1" si="298"/>
        <v>20466</v>
      </c>
      <c r="AJ1549" s="69" t="str">
        <f ca="1">IF(AI1549&lt;0,"0-12",IFERROR(VLOOKUP(AI1549,Breakup[],2,FALSE),"&gt;24"))</f>
        <v>&gt;24</v>
      </c>
      <c r="AK1549" s="69" t="str">
        <f>VLOOKUP(V1549,Master!B:D,3,FALSE)</f>
        <v>North</v>
      </c>
      <c r="AL1549" s="69" t="str">
        <f t="shared" si="299"/>
        <v>Delhi</v>
      </c>
    </row>
    <row r="1550" spans="1:38">
      <c r="A1550" s="13" t="s">
        <v>3406</v>
      </c>
      <c r="B1550" s="54">
        <v>44700.6178673264</v>
      </c>
      <c r="C1550" s="13" t="s">
        <v>401</v>
      </c>
      <c r="D1550" s="13">
        <v>714</v>
      </c>
      <c r="E1550" s="13" t="s">
        <v>3407</v>
      </c>
      <c r="F1550" s="13" t="s">
        <v>33</v>
      </c>
      <c r="G1550" s="14">
        <v>1653026460914</v>
      </c>
      <c r="H1550" s="55">
        <v>0.93841435185185196</v>
      </c>
      <c r="I1550" s="33">
        <v>44885.938414351898</v>
      </c>
      <c r="J1550" s="58">
        <v>44885</v>
      </c>
      <c r="K1550" s="13" t="s">
        <v>325</v>
      </c>
      <c r="L1550" s="13" t="s">
        <v>55</v>
      </c>
      <c r="M1550" s="13" t="s">
        <v>401</v>
      </c>
      <c r="N1550" s="13" t="s">
        <v>215</v>
      </c>
      <c r="O1550" s="33" t="s">
        <v>38</v>
      </c>
      <c r="P1550" s="58" t="s">
        <v>38</v>
      </c>
      <c r="Q1550" s="33" t="s">
        <v>207</v>
      </c>
      <c r="R1550" s="14" t="s">
        <v>38</v>
      </c>
      <c r="S1550" s="13" t="s">
        <v>208</v>
      </c>
      <c r="T1550" s="13" t="s">
        <v>209</v>
      </c>
      <c r="U1550" s="33">
        <f t="shared" ca="1" si="288"/>
        <v>45744.56914039352</v>
      </c>
      <c r="V1550" s="13" t="str">
        <f t="shared" si="289"/>
        <v>Delhi</v>
      </c>
      <c r="W1550" s="13" t="str">
        <f t="shared" si="290"/>
        <v>RI</v>
      </c>
      <c r="X1550" s="13">
        <f t="shared" si="291"/>
        <v>22</v>
      </c>
      <c r="Y1550" s="13" t="str">
        <f>IFERROR(VLOOKUP(C1550,ReceivingTeam[],2,FALSE),"HelpDesk")</f>
        <v>Branch office</v>
      </c>
      <c r="Z1550" s="67">
        <f t="shared" si="292"/>
        <v>44885.916666666664</v>
      </c>
      <c r="AA1550" s="68">
        <f t="shared" si="293"/>
        <v>44885</v>
      </c>
      <c r="AB1550" s="69" t="b">
        <f t="shared" si="294"/>
        <v>0</v>
      </c>
      <c r="AC1550" s="70">
        <f t="shared" si="295"/>
        <v>0.5</v>
      </c>
      <c r="AD1550" s="67">
        <f t="shared" si="296"/>
        <v>44885.916666666664</v>
      </c>
      <c r="AE1550" s="67">
        <f>VLOOKUP(V1550,'Branch Wise Work Timelines'!C:G,3,FALSE)+AA1550</f>
        <v>44885.416666666664</v>
      </c>
      <c r="AF1550" s="67">
        <f>IF(V1550="Bangalore",VLOOKUP(V1550,'Branch Wise Work Timelines'!C:G,4,FALSE)+AA1550+1,IF(V1550="Mumbai",VLOOKUP(V1550,'Branch Wise Work Timelines'!C:G,4,FALSE)+AA1550+1,VLOOKUP(V1550,'Branch Wise Work Timelines'!C:G,4,FALSE)+AA1550))</f>
        <v>44885.770833333336</v>
      </c>
      <c r="AG1550" s="67">
        <f>WORKDAY.INTL(AA1550,1,11)+VLOOKUP(V1550,'Branch Wise Work Timelines'!C:G,3,FALSE)</f>
        <v>44886.416666666664</v>
      </c>
      <c r="AH1550" s="69" t="str">
        <f t="shared" ca="1" si="297"/>
        <v>Out of TAT</v>
      </c>
      <c r="AI1550" s="69">
        <f t="shared" ca="1" si="298"/>
        <v>20608</v>
      </c>
      <c r="AJ1550" s="69" t="str">
        <f ca="1">IF(AI1550&lt;0,"0-12",IFERROR(VLOOKUP(AI1550,Breakup[],2,FALSE),"&gt;24"))</f>
        <v>&gt;24</v>
      </c>
      <c r="AK1550" s="69" t="str">
        <f>VLOOKUP(V1550,Master!B:D,3,FALSE)</f>
        <v>North</v>
      </c>
      <c r="AL1550" s="69" t="str">
        <f t="shared" si="299"/>
        <v>Delhi</v>
      </c>
    </row>
    <row r="1551" spans="1:38">
      <c r="A1551" s="13" t="s">
        <v>3408</v>
      </c>
      <c r="B1551" s="54">
        <v>44701.641633599502</v>
      </c>
      <c r="C1551" s="13" t="s">
        <v>219</v>
      </c>
      <c r="D1551" s="13">
        <v>161</v>
      </c>
      <c r="E1551" s="13" t="s">
        <v>3409</v>
      </c>
      <c r="F1551" s="13" t="s">
        <v>15</v>
      </c>
      <c r="G1551" s="14">
        <v>1653043097971</v>
      </c>
      <c r="H1551" s="55">
        <v>0.615266203703704</v>
      </c>
      <c r="I1551" s="33">
        <v>44883.615266203698</v>
      </c>
      <c r="J1551" s="58">
        <v>44883</v>
      </c>
      <c r="K1551" s="13" t="s">
        <v>213</v>
      </c>
      <c r="L1551" s="13" t="s">
        <v>30</v>
      </c>
      <c r="M1551" s="13" t="s">
        <v>214</v>
      </c>
      <c r="N1551" s="13" t="s">
        <v>206</v>
      </c>
      <c r="O1551" s="33" t="s">
        <v>38</v>
      </c>
      <c r="P1551" s="58" t="s">
        <v>38</v>
      </c>
      <c r="Q1551" s="33" t="s">
        <v>207</v>
      </c>
      <c r="R1551" s="14" t="s">
        <v>38</v>
      </c>
      <c r="S1551" s="13" t="s">
        <v>216</v>
      </c>
      <c r="T1551" s="13" t="s">
        <v>217</v>
      </c>
      <c r="U1551" s="33">
        <f t="shared" ca="1" si="288"/>
        <v>45744.56914039352</v>
      </c>
      <c r="V1551" s="13" t="str">
        <f t="shared" si="289"/>
        <v>Bangalore</v>
      </c>
      <c r="W1551" s="13" t="str">
        <f t="shared" si="290"/>
        <v>CLS</v>
      </c>
      <c r="X1551" s="13">
        <f t="shared" si="291"/>
        <v>14</v>
      </c>
      <c r="Y1551" s="13" t="str">
        <f>IFERROR(VLOOKUP(C1551,ReceivingTeam[],2,FALSE),"HelpDesk")</f>
        <v>HelpDesk</v>
      </c>
      <c r="Z1551" s="67">
        <f t="shared" si="292"/>
        <v>44884.427766203698</v>
      </c>
      <c r="AA1551" s="68">
        <f t="shared" si="293"/>
        <v>44883</v>
      </c>
      <c r="AB1551" s="69" t="b">
        <f t="shared" si="294"/>
        <v>1</v>
      </c>
      <c r="AC1551" s="70">
        <f t="shared" si="295"/>
        <v>0.5</v>
      </c>
      <c r="AD1551" s="67">
        <f t="shared" si="296"/>
        <v>44884.427766203698</v>
      </c>
      <c r="AE1551" s="67">
        <f>VLOOKUP(V1551,'Branch Wise Work Timelines'!C:G,3,FALSE)+AA1551</f>
        <v>44883.416666666664</v>
      </c>
      <c r="AF1551" s="67">
        <f>IF(V1551="Bangalore",VLOOKUP(V1551,'Branch Wise Work Timelines'!C:G,4,FALSE)+AA1551+1,IF(V1551="Mumbai",VLOOKUP(V1551,'Branch Wise Work Timelines'!C:G,4,FALSE)+AA1551+1,VLOOKUP(V1551,'Branch Wise Work Timelines'!C:G,4,FALSE)+AA1551))</f>
        <v>44884.104166666664</v>
      </c>
      <c r="AG1551" s="67">
        <f>WORKDAY.INTL(AA1551,1,11)+VLOOKUP(V1551,'Branch Wise Work Timelines'!C:G,3,FALSE)</f>
        <v>44884.416666666664</v>
      </c>
      <c r="AH1551" s="69" t="str">
        <f t="shared" ca="1" si="297"/>
        <v>Out of TAT</v>
      </c>
      <c r="AI1551" s="69">
        <f t="shared" ca="1" si="298"/>
        <v>20644</v>
      </c>
      <c r="AJ1551" s="69" t="str">
        <f ca="1">IF(AI1551&lt;0,"0-12",IFERROR(VLOOKUP(AI1551,Breakup[],2,FALSE),"&gt;24"))</f>
        <v>&gt;24</v>
      </c>
      <c r="AK1551" s="69" t="str">
        <f>VLOOKUP(V1551,Master!B:D,3,FALSE)</f>
        <v>South</v>
      </c>
      <c r="AL1551" s="69" t="str">
        <f t="shared" si="299"/>
        <v>Bangalore-CLS</v>
      </c>
    </row>
    <row r="1552" spans="1:38">
      <c r="A1552" s="13" t="s">
        <v>3410</v>
      </c>
      <c r="B1552" s="54">
        <v>44701.541091516199</v>
      </c>
      <c r="C1552" s="13" t="s">
        <v>158</v>
      </c>
      <c r="D1552" s="13">
        <v>622</v>
      </c>
      <c r="E1552" s="13" t="s">
        <v>3411</v>
      </c>
      <c r="F1552" s="13" t="s">
        <v>33</v>
      </c>
      <c r="G1552" s="14">
        <v>1653032383696</v>
      </c>
      <c r="H1552" s="55">
        <v>0.42521990740740701</v>
      </c>
      <c r="I1552" s="33">
        <v>44886.425219907404</v>
      </c>
      <c r="J1552" s="58">
        <v>44886</v>
      </c>
      <c r="K1552" s="13" t="s">
        <v>452</v>
      </c>
      <c r="L1552" s="13" t="s">
        <v>36</v>
      </c>
      <c r="M1552" s="13" t="s">
        <v>158</v>
      </c>
      <c r="N1552" s="13" t="s">
        <v>206</v>
      </c>
      <c r="O1552" s="33" t="s">
        <v>38</v>
      </c>
      <c r="P1552" s="58" t="s">
        <v>38</v>
      </c>
      <c r="Q1552" s="33" t="s">
        <v>207</v>
      </c>
      <c r="R1552" s="14" t="s">
        <v>38</v>
      </c>
      <c r="S1552" s="13" t="s">
        <v>216</v>
      </c>
      <c r="T1552" s="13" t="s">
        <v>278</v>
      </c>
      <c r="U1552" s="33">
        <f t="shared" ca="1" si="288"/>
        <v>45744.56914039352</v>
      </c>
      <c r="V1552" s="13" t="str">
        <f t="shared" si="289"/>
        <v>Chennai</v>
      </c>
      <c r="W1552" s="13" t="str">
        <f t="shared" si="290"/>
        <v>RI</v>
      </c>
      <c r="X1552" s="13">
        <f t="shared" si="291"/>
        <v>10</v>
      </c>
      <c r="Y1552" s="13" t="str">
        <f>IFERROR(VLOOKUP(C1552,ReceivingTeam[],2,FALSE),"HelpDesk")</f>
        <v>Branch office</v>
      </c>
      <c r="Z1552" s="67">
        <f t="shared" si="292"/>
        <v>44890.071053240732</v>
      </c>
      <c r="AA1552" s="68">
        <f t="shared" si="293"/>
        <v>44886</v>
      </c>
      <c r="AB1552" s="69" t="b">
        <f t="shared" si="294"/>
        <v>1</v>
      </c>
      <c r="AC1552" s="70">
        <f t="shared" si="295"/>
        <v>3</v>
      </c>
      <c r="AD1552" s="67">
        <f t="shared" si="296"/>
        <v>44890.071053240732</v>
      </c>
      <c r="AE1552" s="67">
        <f>VLOOKUP(V1552,'Branch Wise Work Timelines'!C:G,3,FALSE)+AA1552</f>
        <v>44886.416666666664</v>
      </c>
      <c r="AF1552" s="67">
        <f>IF(V1552="Bangalore",VLOOKUP(V1552,'Branch Wise Work Timelines'!C:G,4,FALSE)+AA1552+1,IF(V1552="Mumbai",VLOOKUP(V1552,'Branch Wise Work Timelines'!C:G,4,FALSE)+AA1552+1,VLOOKUP(V1552,'Branch Wise Work Timelines'!C:G,4,FALSE)+AA1552))</f>
        <v>44886.770833333336</v>
      </c>
      <c r="AG1552" s="67">
        <f>WORKDAY.INTL(AA1552,1,11)+VLOOKUP(V1552,'Branch Wise Work Timelines'!C:G,3,FALSE)</f>
        <v>44887.416666666664</v>
      </c>
      <c r="AH1552" s="69" t="str">
        <f t="shared" ca="1" si="297"/>
        <v>Out of TAT</v>
      </c>
      <c r="AI1552" s="69">
        <f t="shared" ca="1" si="298"/>
        <v>20508</v>
      </c>
      <c r="AJ1552" s="69" t="str">
        <f ca="1">IF(AI1552&lt;0,"0-12",IFERROR(VLOOKUP(AI1552,Breakup[],2,FALSE),"&gt;24"))</f>
        <v>&gt;24</v>
      </c>
      <c r="AK1552" s="69" t="str">
        <f>VLOOKUP(V1552,Master!B:D,3,FALSE)</f>
        <v>South</v>
      </c>
      <c r="AL1552" s="69" t="str">
        <f t="shared" si="299"/>
        <v>Chennai</v>
      </c>
    </row>
    <row r="1553" spans="1:38">
      <c r="A1553" s="13" t="s">
        <v>3412</v>
      </c>
      <c r="B1553" s="54">
        <v>44701.646960844897</v>
      </c>
      <c r="C1553" s="13" t="s">
        <v>268</v>
      </c>
      <c r="D1553" s="13">
        <v>1670</v>
      </c>
      <c r="E1553" s="13" t="s">
        <v>3413</v>
      </c>
      <c r="F1553" s="13" t="s">
        <v>15</v>
      </c>
      <c r="G1553" s="14">
        <v>1653043921714</v>
      </c>
      <c r="H1553" s="55">
        <v>2.62962962962963E-2</v>
      </c>
      <c r="I1553" s="33">
        <v>44890.026296296302</v>
      </c>
      <c r="J1553" s="58">
        <v>44890</v>
      </c>
      <c r="K1553" s="13" t="s">
        <v>213</v>
      </c>
      <c r="L1553" s="13" t="s">
        <v>30</v>
      </c>
      <c r="M1553" s="13" t="s">
        <v>214</v>
      </c>
      <c r="N1553" s="13" t="s">
        <v>215</v>
      </c>
      <c r="O1553" s="33" t="s">
        <v>38</v>
      </c>
      <c r="P1553" s="58" t="s">
        <v>38</v>
      </c>
      <c r="Q1553" s="33" t="s">
        <v>207</v>
      </c>
      <c r="R1553" s="14" t="s">
        <v>38</v>
      </c>
      <c r="S1553" s="13" t="s">
        <v>216</v>
      </c>
      <c r="T1553" s="13" t="s">
        <v>217</v>
      </c>
      <c r="U1553" s="33">
        <f t="shared" ca="1" si="288"/>
        <v>45744.56914039352</v>
      </c>
      <c r="V1553" s="13" t="str">
        <f t="shared" si="289"/>
        <v>Bangalore</v>
      </c>
      <c r="W1553" s="13" t="str">
        <f t="shared" si="290"/>
        <v>CLS</v>
      </c>
      <c r="X1553" s="13">
        <f t="shared" si="291"/>
        <v>0</v>
      </c>
      <c r="Y1553" s="13" t="str">
        <f>IFERROR(VLOOKUP(C1553,ReceivingTeam[],2,FALSE),"HelpDesk")</f>
        <v>HelpDesk</v>
      </c>
      <c r="Z1553" s="67">
        <f t="shared" si="292"/>
        <v>44890.916666666664</v>
      </c>
      <c r="AA1553" s="68">
        <f t="shared" si="293"/>
        <v>44890</v>
      </c>
      <c r="AB1553" s="69" t="b">
        <f t="shared" si="294"/>
        <v>1</v>
      </c>
      <c r="AC1553" s="70">
        <f t="shared" si="295"/>
        <v>0.5</v>
      </c>
      <c r="AD1553" s="67">
        <f t="shared" si="296"/>
        <v>44890.916666666664</v>
      </c>
      <c r="AE1553" s="67">
        <f>VLOOKUP(V1553,'Branch Wise Work Timelines'!C:G,3,FALSE)+AA1553</f>
        <v>44890.416666666664</v>
      </c>
      <c r="AF1553" s="67">
        <f>IF(V1553="Bangalore",VLOOKUP(V1553,'Branch Wise Work Timelines'!C:G,4,FALSE)+AA1553+1,IF(V1553="Mumbai",VLOOKUP(V1553,'Branch Wise Work Timelines'!C:G,4,FALSE)+AA1553+1,VLOOKUP(V1553,'Branch Wise Work Timelines'!C:G,4,FALSE)+AA1553))</f>
        <v>44891.104166666664</v>
      </c>
      <c r="AG1553" s="67">
        <f>WORKDAY.INTL(AA1553,1,11)+VLOOKUP(V1553,'Branch Wise Work Timelines'!C:G,3,FALSE)</f>
        <v>44891.416666666664</v>
      </c>
      <c r="AH1553" s="69" t="str">
        <f t="shared" ca="1" si="297"/>
        <v>Out of TAT</v>
      </c>
      <c r="AI1553" s="69">
        <f t="shared" ca="1" si="298"/>
        <v>20488</v>
      </c>
      <c r="AJ1553" s="69" t="str">
        <f ca="1">IF(AI1553&lt;0,"0-12",IFERROR(VLOOKUP(AI1553,Breakup[],2,FALSE),"&gt;24"))</f>
        <v>&gt;24</v>
      </c>
      <c r="AK1553" s="69" t="str">
        <f>VLOOKUP(V1553,Master!B:D,3,FALSE)</f>
        <v>South</v>
      </c>
      <c r="AL1553" s="69" t="str">
        <f t="shared" si="299"/>
        <v>Bangalore-CLS</v>
      </c>
    </row>
    <row r="1554" spans="1:38">
      <c r="A1554" s="13" t="s">
        <v>3414</v>
      </c>
      <c r="B1554" s="54">
        <v>44701.640711608801</v>
      </c>
      <c r="C1554" s="13" t="s">
        <v>227</v>
      </c>
      <c r="D1554" s="13">
        <v>1330</v>
      </c>
      <c r="E1554" s="13" t="s">
        <v>3415</v>
      </c>
      <c r="F1554" s="13" t="s">
        <v>15</v>
      </c>
      <c r="G1554" s="14">
        <v>1653043921714</v>
      </c>
      <c r="H1554" s="55">
        <v>0.90042824074074101</v>
      </c>
      <c r="I1554" s="33">
        <v>44881.900428240697</v>
      </c>
      <c r="J1554" s="58">
        <v>44881</v>
      </c>
      <c r="K1554" s="13" t="s">
        <v>213</v>
      </c>
      <c r="L1554" s="13" t="s">
        <v>30</v>
      </c>
      <c r="M1554" s="13" t="s">
        <v>214</v>
      </c>
      <c r="N1554" s="13" t="s">
        <v>215</v>
      </c>
      <c r="O1554" s="33" t="s">
        <v>38</v>
      </c>
      <c r="P1554" s="58" t="s">
        <v>38</v>
      </c>
      <c r="Q1554" s="33" t="s">
        <v>207</v>
      </c>
      <c r="R1554" s="14" t="s">
        <v>38</v>
      </c>
      <c r="S1554" s="13" t="s">
        <v>216</v>
      </c>
      <c r="T1554" s="13" t="s">
        <v>217</v>
      </c>
      <c r="U1554" s="33">
        <f t="shared" ca="1" si="288"/>
        <v>45744.56914039352</v>
      </c>
      <c r="V1554" s="13" t="str">
        <f t="shared" si="289"/>
        <v>Bangalore</v>
      </c>
      <c r="W1554" s="13" t="str">
        <f t="shared" si="290"/>
        <v>CLS</v>
      </c>
      <c r="X1554" s="13">
        <f t="shared" si="291"/>
        <v>21</v>
      </c>
      <c r="Y1554" s="13" t="str">
        <f>IFERROR(VLOOKUP(C1554,ReceivingTeam[],2,FALSE),"HelpDesk")</f>
        <v>HelpDesk</v>
      </c>
      <c r="Z1554" s="67">
        <f t="shared" si="292"/>
        <v>44882.712928240697</v>
      </c>
      <c r="AA1554" s="68">
        <f t="shared" si="293"/>
        <v>44881</v>
      </c>
      <c r="AB1554" s="69" t="b">
        <f t="shared" si="294"/>
        <v>1</v>
      </c>
      <c r="AC1554" s="70">
        <f t="shared" si="295"/>
        <v>0.5</v>
      </c>
      <c r="AD1554" s="67">
        <f t="shared" si="296"/>
        <v>44882.712928240697</v>
      </c>
      <c r="AE1554" s="67">
        <f>VLOOKUP(V1554,'Branch Wise Work Timelines'!C:G,3,FALSE)+AA1554</f>
        <v>44881.416666666664</v>
      </c>
      <c r="AF1554" s="67">
        <f>IF(V1554="Bangalore",VLOOKUP(V1554,'Branch Wise Work Timelines'!C:G,4,FALSE)+AA1554+1,IF(V1554="Mumbai",VLOOKUP(V1554,'Branch Wise Work Timelines'!C:G,4,FALSE)+AA1554+1,VLOOKUP(V1554,'Branch Wise Work Timelines'!C:G,4,FALSE)+AA1554))</f>
        <v>44882.104166666664</v>
      </c>
      <c r="AG1554" s="67">
        <f>WORKDAY.INTL(AA1554,1,11)+VLOOKUP(V1554,'Branch Wise Work Timelines'!C:G,3,FALSE)</f>
        <v>44882.416666666664</v>
      </c>
      <c r="AH1554" s="69" t="str">
        <f t="shared" ca="1" si="297"/>
        <v>Out of TAT</v>
      </c>
      <c r="AI1554" s="69">
        <f t="shared" ca="1" si="298"/>
        <v>20685</v>
      </c>
      <c r="AJ1554" s="69" t="str">
        <f ca="1">IF(AI1554&lt;0,"0-12",IFERROR(VLOOKUP(AI1554,Breakup[],2,FALSE),"&gt;24"))</f>
        <v>&gt;24</v>
      </c>
      <c r="AK1554" s="69" t="str">
        <f>VLOOKUP(V1554,Master!B:D,3,FALSE)</f>
        <v>South</v>
      </c>
      <c r="AL1554" s="69" t="str">
        <f t="shared" si="299"/>
        <v>Bangalore-CLS</v>
      </c>
    </row>
    <row r="1555" spans="1:38">
      <c r="A1555" s="13" t="s">
        <v>3416</v>
      </c>
      <c r="B1555" s="54">
        <v>44701.503070798601</v>
      </c>
      <c r="C1555" s="13" t="s">
        <v>528</v>
      </c>
      <c r="D1555" s="13">
        <v>255</v>
      </c>
      <c r="E1555" s="13" t="s">
        <v>3417</v>
      </c>
      <c r="F1555" s="13" t="s">
        <v>33</v>
      </c>
      <c r="G1555" s="14">
        <v>1653028557916</v>
      </c>
      <c r="H1555" s="55">
        <v>0.93432870370370402</v>
      </c>
      <c r="I1555" s="33">
        <v>44881.934328703697</v>
      </c>
      <c r="J1555" s="58">
        <v>44881</v>
      </c>
      <c r="K1555" s="13" t="s">
        <v>397</v>
      </c>
      <c r="L1555" s="13" t="s">
        <v>50</v>
      </c>
      <c r="M1555" s="13" t="s">
        <v>414</v>
      </c>
      <c r="N1555" s="13" t="s">
        <v>206</v>
      </c>
      <c r="O1555" s="33" t="s">
        <v>38</v>
      </c>
      <c r="P1555" s="58" t="s">
        <v>38</v>
      </c>
      <c r="Q1555" s="33" t="s">
        <v>207</v>
      </c>
      <c r="R1555" s="14" t="s">
        <v>38</v>
      </c>
      <c r="S1555" s="13" t="s">
        <v>216</v>
      </c>
      <c r="T1555" s="13" t="s">
        <v>217</v>
      </c>
      <c r="U1555" s="33">
        <f t="shared" ca="1" si="288"/>
        <v>45744.56914039352</v>
      </c>
      <c r="V1555" s="13" t="str">
        <f t="shared" si="289"/>
        <v>Cochin</v>
      </c>
      <c r="W1555" s="13" t="str">
        <f t="shared" si="290"/>
        <v>RI</v>
      </c>
      <c r="X1555" s="13">
        <f t="shared" si="291"/>
        <v>22</v>
      </c>
      <c r="Y1555" s="13" t="str">
        <f>IFERROR(VLOOKUP(C1555,ReceivingTeam[],2,FALSE),"HelpDesk")</f>
        <v>HelpDesk</v>
      </c>
      <c r="Z1555" s="67">
        <f t="shared" si="292"/>
        <v>44883.080162037026</v>
      </c>
      <c r="AA1555" s="68">
        <f t="shared" si="293"/>
        <v>44881</v>
      </c>
      <c r="AB1555" s="69" t="b">
        <f t="shared" si="294"/>
        <v>1</v>
      </c>
      <c r="AC1555" s="70">
        <f t="shared" si="295"/>
        <v>0.5</v>
      </c>
      <c r="AD1555" s="67">
        <f t="shared" si="296"/>
        <v>44883.080162037026</v>
      </c>
      <c r="AE1555" s="67">
        <f>VLOOKUP(V1555,'Branch Wise Work Timelines'!C:G,3,FALSE)+AA1555</f>
        <v>44881.416666666664</v>
      </c>
      <c r="AF1555" s="67">
        <f>IF(V1555="Bangalore",VLOOKUP(V1555,'Branch Wise Work Timelines'!C:G,4,FALSE)+AA1555+1,IF(V1555="Mumbai",VLOOKUP(V1555,'Branch Wise Work Timelines'!C:G,4,FALSE)+AA1555+1,VLOOKUP(V1555,'Branch Wise Work Timelines'!C:G,4,FALSE)+AA1555))</f>
        <v>44881.770833333336</v>
      </c>
      <c r="AG1555" s="67">
        <f>WORKDAY.INTL(AA1555,1,11)+VLOOKUP(V1555,'Branch Wise Work Timelines'!C:G,3,FALSE)</f>
        <v>44882.416666666664</v>
      </c>
      <c r="AH1555" s="69" t="str">
        <f t="shared" ca="1" si="297"/>
        <v>Out of TAT</v>
      </c>
      <c r="AI1555" s="69">
        <f t="shared" ca="1" si="298"/>
        <v>20676</v>
      </c>
      <c r="AJ1555" s="69" t="str">
        <f ca="1">IF(AI1555&lt;0,"0-12",IFERROR(VLOOKUP(AI1555,Breakup[],2,FALSE),"&gt;24"))</f>
        <v>&gt;24</v>
      </c>
      <c r="AK1555" s="69" t="str">
        <f>VLOOKUP(V1555,Master!B:D,3,FALSE)</f>
        <v>South</v>
      </c>
      <c r="AL1555" s="69" t="str">
        <f t="shared" si="299"/>
        <v>Cochin</v>
      </c>
    </row>
    <row r="1556" spans="1:38">
      <c r="A1556" s="13" t="s">
        <v>3418</v>
      </c>
      <c r="B1556" s="54">
        <v>44700.636015081</v>
      </c>
      <c r="C1556" s="13" t="s">
        <v>1108</v>
      </c>
      <c r="D1556" s="13">
        <v>1073</v>
      </c>
      <c r="E1556" s="13" t="s">
        <v>3419</v>
      </c>
      <c r="F1556" s="13" t="s">
        <v>46</v>
      </c>
      <c r="G1556" s="14">
        <v>1653032587610</v>
      </c>
      <c r="H1556" s="55">
        <v>0.57298611111111097</v>
      </c>
      <c r="I1556" s="33">
        <v>44881.572986111103</v>
      </c>
      <c r="J1556" s="58">
        <v>44881</v>
      </c>
      <c r="K1556" s="13" t="s">
        <v>437</v>
      </c>
      <c r="L1556" s="13" t="s">
        <v>12</v>
      </c>
      <c r="M1556" s="13" t="s">
        <v>435</v>
      </c>
      <c r="N1556" s="13" t="s">
        <v>215</v>
      </c>
      <c r="O1556" s="33" t="s">
        <v>38</v>
      </c>
      <c r="P1556" s="58" t="s">
        <v>38</v>
      </c>
      <c r="Q1556" s="33" t="s">
        <v>207</v>
      </c>
      <c r="R1556" s="14" t="s">
        <v>38</v>
      </c>
      <c r="S1556" s="13" t="s">
        <v>208</v>
      </c>
      <c r="T1556" s="13" t="s">
        <v>209</v>
      </c>
      <c r="U1556" s="33">
        <f t="shared" ca="1" si="288"/>
        <v>45744.56914039352</v>
      </c>
      <c r="V1556" s="13" t="str">
        <f t="shared" si="289"/>
        <v>Ahmedabad</v>
      </c>
      <c r="W1556" s="13" t="str">
        <f t="shared" si="290"/>
        <v>RI</v>
      </c>
      <c r="X1556" s="13">
        <f t="shared" si="291"/>
        <v>13</v>
      </c>
      <c r="Y1556" s="13" t="str">
        <f>IFERROR(VLOOKUP(C1556,ReceivingTeam[],2,FALSE),"HelpDesk")</f>
        <v>HelpDesk</v>
      </c>
      <c r="Z1556" s="67">
        <f t="shared" si="292"/>
        <v>44882.718819444432</v>
      </c>
      <c r="AA1556" s="68">
        <f t="shared" si="293"/>
        <v>44881</v>
      </c>
      <c r="AB1556" s="69" t="b">
        <f t="shared" si="294"/>
        <v>1</v>
      </c>
      <c r="AC1556" s="70">
        <f t="shared" si="295"/>
        <v>0.5</v>
      </c>
      <c r="AD1556" s="67">
        <f t="shared" si="296"/>
        <v>44882.718819444432</v>
      </c>
      <c r="AE1556" s="67">
        <f>VLOOKUP(V1556,'Branch Wise Work Timelines'!C:G,3,FALSE)+AA1556</f>
        <v>44881.416666666664</v>
      </c>
      <c r="AF1556" s="67">
        <f>IF(V1556="Bangalore",VLOOKUP(V1556,'Branch Wise Work Timelines'!C:G,4,FALSE)+AA1556+1,IF(V1556="Mumbai",VLOOKUP(V1556,'Branch Wise Work Timelines'!C:G,4,FALSE)+AA1556+1,VLOOKUP(V1556,'Branch Wise Work Timelines'!C:G,4,FALSE)+AA1556))</f>
        <v>44881.770833333336</v>
      </c>
      <c r="AG1556" s="67">
        <f>WORKDAY.INTL(AA1556,1,11)+VLOOKUP(V1556,'Branch Wise Work Timelines'!C:G,3,FALSE)</f>
        <v>44882.416666666664</v>
      </c>
      <c r="AH1556" s="69" t="str">
        <f t="shared" ca="1" si="297"/>
        <v>Out of TAT</v>
      </c>
      <c r="AI1556" s="69">
        <f t="shared" ca="1" si="298"/>
        <v>20685</v>
      </c>
      <c r="AJ1556" s="69" t="str">
        <f ca="1">IF(AI1556&lt;0,"0-12",IFERROR(VLOOKUP(AI1556,Breakup[],2,FALSE),"&gt;24"))</f>
        <v>&gt;24</v>
      </c>
      <c r="AK1556" s="69" t="str">
        <f>VLOOKUP(V1556,Master!B:D,3,FALSE)</f>
        <v>North</v>
      </c>
      <c r="AL1556" s="69" t="str">
        <f t="shared" si="299"/>
        <v>Ahmedabad</v>
      </c>
    </row>
    <row r="1557" spans="1:38">
      <c r="A1557" s="13" t="s">
        <v>3420</v>
      </c>
      <c r="B1557" s="54">
        <v>44700.687835960598</v>
      </c>
      <c r="C1557" s="13" t="s">
        <v>162</v>
      </c>
      <c r="D1557" s="13">
        <v>890</v>
      </c>
      <c r="E1557" s="13" t="s">
        <v>3421</v>
      </c>
      <c r="F1557" s="13" t="s">
        <v>33</v>
      </c>
      <c r="G1557" s="14">
        <v>1653027538413</v>
      </c>
      <c r="H1557" s="55">
        <v>0.70290509259259304</v>
      </c>
      <c r="I1557" s="33">
        <v>44887.702905092599</v>
      </c>
      <c r="J1557" s="58">
        <v>44887</v>
      </c>
      <c r="K1557" s="13" t="s">
        <v>249</v>
      </c>
      <c r="L1557" s="13" t="s">
        <v>44</v>
      </c>
      <c r="M1557" s="13" t="s">
        <v>250</v>
      </c>
      <c r="N1557" s="13" t="s">
        <v>206</v>
      </c>
      <c r="O1557" s="33" t="s">
        <v>38</v>
      </c>
      <c r="P1557" s="58" t="s">
        <v>38</v>
      </c>
      <c r="Q1557" s="33" t="s">
        <v>207</v>
      </c>
      <c r="R1557" s="14" t="s">
        <v>38</v>
      </c>
      <c r="S1557" s="13" t="s">
        <v>216</v>
      </c>
      <c r="T1557" s="13" t="s">
        <v>217</v>
      </c>
      <c r="U1557" s="33">
        <f t="shared" ca="1" si="288"/>
        <v>45744.56914039352</v>
      </c>
      <c r="V1557" s="13" t="str">
        <f t="shared" si="289"/>
        <v>Coimbatore</v>
      </c>
      <c r="W1557" s="13" t="str">
        <f t="shared" si="290"/>
        <v>RI</v>
      </c>
      <c r="X1557" s="13">
        <f t="shared" si="291"/>
        <v>16</v>
      </c>
      <c r="Y1557" s="13" t="str">
        <f>IFERROR(VLOOKUP(C1557,ReceivingTeam[],2,FALSE),"HelpDesk")</f>
        <v>Branch office</v>
      </c>
      <c r="Z1557" s="67">
        <f t="shared" si="292"/>
        <v>44888.848738425928</v>
      </c>
      <c r="AA1557" s="68">
        <f t="shared" si="293"/>
        <v>44887</v>
      </c>
      <c r="AB1557" s="69" t="b">
        <f t="shared" si="294"/>
        <v>1</v>
      </c>
      <c r="AC1557" s="70">
        <f t="shared" si="295"/>
        <v>0.5</v>
      </c>
      <c r="AD1557" s="67">
        <f t="shared" si="296"/>
        <v>44888.848738425928</v>
      </c>
      <c r="AE1557" s="67">
        <f>VLOOKUP(V1557,'Branch Wise Work Timelines'!C:G,3,FALSE)+AA1557</f>
        <v>44887.416666666664</v>
      </c>
      <c r="AF1557" s="67">
        <f>IF(V1557="Bangalore",VLOOKUP(V1557,'Branch Wise Work Timelines'!C:G,4,FALSE)+AA1557+1,IF(V1557="Mumbai",VLOOKUP(V1557,'Branch Wise Work Timelines'!C:G,4,FALSE)+AA1557+1,VLOOKUP(V1557,'Branch Wise Work Timelines'!C:G,4,FALSE)+AA1557))</f>
        <v>44887.770833333336</v>
      </c>
      <c r="AG1557" s="67">
        <f>WORKDAY.INTL(AA1557,1,11)+VLOOKUP(V1557,'Branch Wise Work Timelines'!C:G,3,FALSE)</f>
        <v>44888.416666666664</v>
      </c>
      <c r="AH1557" s="69" t="str">
        <f t="shared" ca="1" si="297"/>
        <v>Out of TAT</v>
      </c>
      <c r="AI1557" s="69">
        <f t="shared" ca="1" si="298"/>
        <v>20538</v>
      </c>
      <c r="AJ1557" s="69" t="str">
        <f ca="1">IF(AI1557&lt;0,"0-12",IFERROR(VLOOKUP(AI1557,Breakup[],2,FALSE),"&gt;24"))</f>
        <v>&gt;24</v>
      </c>
      <c r="AK1557" s="69" t="str">
        <f>VLOOKUP(V1557,Master!B:D,3,FALSE)</f>
        <v>South</v>
      </c>
      <c r="AL1557" s="69" t="str">
        <f t="shared" si="299"/>
        <v>Coimbatore</v>
      </c>
    </row>
    <row r="1558" spans="1:38">
      <c r="A1558" s="13" t="s">
        <v>3422</v>
      </c>
      <c r="B1558" s="54">
        <v>44701.656527314801</v>
      </c>
      <c r="C1558" s="13" t="s">
        <v>235</v>
      </c>
      <c r="D1558" s="13">
        <v>1838</v>
      </c>
      <c r="E1558" s="13" t="s">
        <v>3423</v>
      </c>
      <c r="F1558" s="13" t="s">
        <v>15</v>
      </c>
      <c r="G1558" s="14">
        <v>1653042748167</v>
      </c>
      <c r="H1558" s="55">
        <v>0.792141203703704</v>
      </c>
      <c r="I1558" s="33">
        <v>44886.792141203703</v>
      </c>
      <c r="J1558" s="58">
        <v>44886</v>
      </c>
      <c r="K1558" s="13" t="s">
        <v>213</v>
      </c>
      <c r="L1558" s="13" t="s">
        <v>30</v>
      </c>
      <c r="M1558" s="13" t="s">
        <v>214</v>
      </c>
      <c r="N1558" s="13" t="s">
        <v>206</v>
      </c>
      <c r="O1558" s="33" t="s">
        <v>38</v>
      </c>
      <c r="P1558" s="58" t="s">
        <v>38</v>
      </c>
      <c r="Q1558" s="33" t="s">
        <v>207</v>
      </c>
      <c r="R1558" s="14" t="s">
        <v>38</v>
      </c>
      <c r="S1558" s="13" t="s">
        <v>216</v>
      </c>
      <c r="T1558" s="13" t="s">
        <v>217</v>
      </c>
      <c r="U1558" s="33">
        <f t="shared" ca="1" si="288"/>
        <v>45744.56914039352</v>
      </c>
      <c r="V1558" s="13" t="str">
        <f t="shared" si="289"/>
        <v>Bangalore</v>
      </c>
      <c r="W1558" s="13" t="str">
        <f t="shared" si="290"/>
        <v>CLS</v>
      </c>
      <c r="X1558" s="13">
        <f t="shared" si="291"/>
        <v>19</v>
      </c>
      <c r="Y1558" s="13" t="str">
        <f>IFERROR(VLOOKUP(C1558,ReceivingTeam[],2,FALSE),"HelpDesk")</f>
        <v>HelpDesk</v>
      </c>
      <c r="Z1558" s="67">
        <f t="shared" si="292"/>
        <v>44887.604641203703</v>
      </c>
      <c r="AA1558" s="68">
        <f t="shared" si="293"/>
        <v>44886</v>
      </c>
      <c r="AB1558" s="69" t="b">
        <f t="shared" si="294"/>
        <v>1</v>
      </c>
      <c r="AC1558" s="70">
        <f t="shared" si="295"/>
        <v>0.5</v>
      </c>
      <c r="AD1558" s="67">
        <f t="shared" si="296"/>
        <v>44887.604641203703</v>
      </c>
      <c r="AE1558" s="67">
        <f>VLOOKUP(V1558,'Branch Wise Work Timelines'!C:G,3,FALSE)+AA1558</f>
        <v>44886.416666666664</v>
      </c>
      <c r="AF1558" s="67">
        <f>IF(V1558="Bangalore",VLOOKUP(V1558,'Branch Wise Work Timelines'!C:G,4,FALSE)+AA1558+1,IF(V1558="Mumbai",VLOOKUP(V1558,'Branch Wise Work Timelines'!C:G,4,FALSE)+AA1558+1,VLOOKUP(V1558,'Branch Wise Work Timelines'!C:G,4,FALSE)+AA1558))</f>
        <v>44887.104166666664</v>
      </c>
      <c r="AG1558" s="67">
        <f>WORKDAY.INTL(AA1558,1,11)+VLOOKUP(V1558,'Branch Wise Work Timelines'!C:G,3,FALSE)</f>
        <v>44887.416666666664</v>
      </c>
      <c r="AH1558" s="69" t="str">
        <f t="shared" ca="1" si="297"/>
        <v>Out of TAT</v>
      </c>
      <c r="AI1558" s="69">
        <f t="shared" ca="1" si="298"/>
        <v>20568</v>
      </c>
      <c r="AJ1558" s="69" t="str">
        <f ca="1">IF(AI1558&lt;0,"0-12",IFERROR(VLOOKUP(AI1558,Breakup[],2,FALSE),"&gt;24"))</f>
        <v>&gt;24</v>
      </c>
      <c r="AK1558" s="69" t="str">
        <f>VLOOKUP(V1558,Master!B:D,3,FALSE)</f>
        <v>South</v>
      </c>
      <c r="AL1558" s="69" t="str">
        <f t="shared" si="299"/>
        <v>Bangalore-CLS</v>
      </c>
    </row>
    <row r="1559" spans="1:38">
      <c r="A1559" s="13" t="s">
        <v>3424</v>
      </c>
      <c r="B1559" s="54">
        <v>44701.670777430598</v>
      </c>
      <c r="C1559" s="13" t="s">
        <v>467</v>
      </c>
      <c r="D1559" s="13">
        <v>1891</v>
      </c>
      <c r="E1559" s="13" t="s">
        <v>3425</v>
      </c>
      <c r="F1559" s="13" t="s">
        <v>15</v>
      </c>
      <c r="G1559" s="14">
        <v>1653044855569</v>
      </c>
      <c r="H1559" s="55">
        <v>0.60144675925925895</v>
      </c>
      <c r="I1559" s="33">
        <v>44886.601446759298</v>
      </c>
      <c r="J1559" s="58">
        <v>44886</v>
      </c>
      <c r="K1559" s="13" t="s">
        <v>213</v>
      </c>
      <c r="L1559" s="13" t="s">
        <v>30</v>
      </c>
      <c r="M1559" s="13" t="s">
        <v>75</v>
      </c>
      <c r="N1559" s="13" t="s">
        <v>206</v>
      </c>
      <c r="O1559" s="33" t="s">
        <v>38</v>
      </c>
      <c r="P1559" s="58" t="s">
        <v>38</v>
      </c>
      <c r="Q1559" s="33" t="s">
        <v>207</v>
      </c>
      <c r="R1559" s="14" t="s">
        <v>38</v>
      </c>
      <c r="S1559" s="13" t="s">
        <v>208</v>
      </c>
      <c r="T1559" s="13" t="s">
        <v>209</v>
      </c>
      <c r="U1559" s="33">
        <f t="shared" ca="1" si="288"/>
        <v>45744.56914039352</v>
      </c>
      <c r="V1559" s="13" t="str">
        <f t="shared" si="289"/>
        <v>Bangalore</v>
      </c>
      <c r="W1559" s="13" t="str">
        <f t="shared" si="290"/>
        <v>CLS</v>
      </c>
      <c r="X1559" s="13">
        <f t="shared" si="291"/>
        <v>14</v>
      </c>
      <c r="Y1559" s="13" t="str">
        <f>IFERROR(VLOOKUP(C1559,ReceivingTeam[],2,FALSE),"HelpDesk")</f>
        <v>HelpDesk</v>
      </c>
      <c r="Z1559" s="67">
        <f t="shared" si="292"/>
        <v>44887.101446759298</v>
      </c>
      <c r="AA1559" s="68">
        <f t="shared" si="293"/>
        <v>44886</v>
      </c>
      <c r="AB1559" s="69" t="b">
        <f t="shared" si="294"/>
        <v>1</v>
      </c>
      <c r="AC1559" s="70">
        <f t="shared" si="295"/>
        <v>0.5</v>
      </c>
      <c r="AD1559" s="67">
        <f t="shared" si="296"/>
        <v>44887.101446759298</v>
      </c>
      <c r="AE1559" s="67">
        <f>VLOOKUP(V1559,'Branch Wise Work Timelines'!C:G,3,FALSE)+AA1559</f>
        <v>44886.416666666664</v>
      </c>
      <c r="AF1559" s="67">
        <f>IF(V1559="Bangalore",VLOOKUP(V1559,'Branch Wise Work Timelines'!C:G,4,FALSE)+AA1559+1,IF(V1559="Mumbai",VLOOKUP(V1559,'Branch Wise Work Timelines'!C:G,4,FALSE)+AA1559+1,VLOOKUP(V1559,'Branch Wise Work Timelines'!C:G,4,FALSE)+AA1559))</f>
        <v>44887.104166666664</v>
      </c>
      <c r="AG1559" s="67">
        <f>WORKDAY.INTL(AA1559,1,11)+VLOOKUP(V1559,'Branch Wise Work Timelines'!C:G,3,FALSE)</f>
        <v>44887.416666666664</v>
      </c>
      <c r="AH1559" s="69" t="str">
        <f t="shared" ca="1" si="297"/>
        <v>Out of TAT</v>
      </c>
      <c r="AI1559" s="69">
        <f t="shared" ca="1" si="298"/>
        <v>20580</v>
      </c>
      <c r="AJ1559" s="69" t="str">
        <f ca="1">IF(AI1559&lt;0,"0-12",IFERROR(VLOOKUP(AI1559,Breakup[],2,FALSE),"&gt;24"))</f>
        <v>&gt;24</v>
      </c>
      <c r="AK1559" s="69" t="str">
        <f>VLOOKUP(V1559,Master!B:D,3,FALSE)</f>
        <v>South</v>
      </c>
      <c r="AL1559" s="69" t="str">
        <f t="shared" si="299"/>
        <v>Bangalore-CLS</v>
      </c>
    </row>
    <row r="1560" spans="1:38">
      <c r="A1560" s="13" t="s">
        <v>3426</v>
      </c>
      <c r="B1560" s="54">
        <v>44701.664376307897</v>
      </c>
      <c r="C1560" s="13" t="s">
        <v>467</v>
      </c>
      <c r="D1560" s="13">
        <v>1858</v>
      </c>
      <c r="E1560" s="13" t="s">
        <v>3427</v>
      </c>
      <c r="F1560" s="13" t="s">
        <v>15</v>
      </c>
      <c r="G1560" s="14">
        <v>1653042748167</v>
      </c>
      <c r="H1560" s="55">
        <v>0.94187500000000002</v>
      </c>
      <c r="I1560" s="33">
        <v>44884.941874999997</v>
      </c>
      <c r="J1560" s="58">
        <v>44884</v>
      </c>
      <c r="K1560" s="13" t="s">
        <v>213</v>
      </c>
      <c r="L1560" s="13" t="s">
        <v>30</v>
      </c>
      <c r="M1560" s="13" t="s">
        <v>214</v>
      </c>
      <c r="N1560" s="13" t="s">
        <v>206</v>
      </c>
      <c r="O1560" s="33" t="s">
        <v>38</v>
      </c>
      <c r="P1560" s="58" t="s">
        <v>38</v>
      </c>
      <c r="Q1560" s="33" t="s">
        <v>207</v>
      </c>
      <c r="R1560" s="14" t="s">
        <v>38</v>
      </c>
      <c r="S1560" s="13" t="s">
        <v>216</v>
      </c>
      <c r="T1560" s="13" t="s">
        <v>217</v>
      </c>
      <c r="U1560" s="33">
        <f t="shared" ca="1" si="288"/>
        <v>45744.56914039352</v>
      </c>
      <c r="V1560" s="13" t="str">
        <f t="shared" si="289"/>
        <v>Bangalore</v>
      </c>
      <c r="W1560" s="13" t="str">
        <f t="shared" si="290"/>
        <v>CLS</v>
      </c>
      <c r="X1560" s="13">
        <f t="shared" si="291"/>
        <v>22</v>
      </c>
      <c r="Y1560" s="13" t="str">
        <f>IFERROR(VLOOKUP(C1560,ReceivingTeam[],2,FALSE),"HelpDesk")</f>
        <v>HelpDesk</v>
      </c>
      <c r="Z1560" s="67">
        <f t="shared" si="292"/>
        <v>44886.754374999997</v>
      </c>
      <c r="AA1560" s="68">
        <f t="shared" si="293"/>
        <v>44884</v>
      </c>
      <c r="AB1560" s="69" t="b">
        <f t="shared" si="294"/>
        <v>1</v>
      </c>
      <c r="AC1560" s="70">
        <f t="shared" si="295"/>
        <v>0.5</v>
      </c>
      <c r="AD1560" s="67">
        <f t="shared" si="296"/>
        <v>44886.754374999997</v>
      </c>
      <c r="AE1560" s="67">
        <f>VLOOKUP(V1560,'Branch Wise Work Timelines'!C:G,3,FALSE)+AA1560</f>
        <v>44884.416666666664</v>
      </c>
      <c r="AF1560" s="67">
        <f>IF(V1560="Bangalore",VLOOKUP(V1560,'Branch Wise Work Timelines'!C:G,4,FALSE)+AA1560+1,IF(V1560="Mumbai",VLOOKUP(V1560,'Branch Wise Work Timelines'!C:G,4,FALSE)+AA1560+1,VLOOKUP(V1560,'Branch Wise Work Timelines'!C:G,4,FALSE)+AA1560))</f>
        <v>44885.104166666664</v>
      </c>
      <c r="AG1560" s="67">
        <f>WORKDAY.INTL(AA1560,1,11)+VLOOKUP(V1560,'Branch Wise Work Timelines'!C:G,3,FALSE)</f>
        <v>44886.416666666664</v>
      </c>
      <c r="AH1560" s="69" t="str">
        <f t="shared" ca="1" si="297"/>
        <v>Out of TAT</v>
      </c>
      <c r="AI1560" s="69">
        <f t="shared" ca="1" si="298"/>
        <v>20588</v>
      </c>
      <c r="AJ1560" s="69" t="str">
        <f ca="1">IF(AI1560&lt;0,"0-12",IFERROR(VLOOKUP(AI1560,Breakup[],2,FALSE),"&gt;24"))</f>
        <v>&gt;24</v>
      </c>
      <c r="AK1560" s="69" t="str">
        <f>VLOOKUP(V1560,Master!B:D,3,FALSE)</f>
        <v>South</v>
      </c>
      <c r="AL1560" s="69" t="str">
        <f t="shared" si="299"/>
        <v>Bangalore-CLS</v>
      </c>
    </row>
    <row r="1561" spans="1:38">
      <c r="A1561" s="13" t="s">
        <v>3428</v>
      </c>
      <c r="B1561" s="54">
        <v>44701.493297800902</v>
      </c>
      <c r="C1561" s="13" t="s">
        <v>268</v>
      </c>
      <c r="D1561" s="13">
        <v>613</v>
      </c>
      <c r="E1561" s="13" t="s">
        <v>3429</v>
      </c>
      <c r="F1561" s="13" t="s">
        <v>15</v>
      </c>
      <c r="G1561" s="14">
        <v>1653031432017</v>
      </c>
      <c r="H1561" s="55">
        <v>0.44718750000000002</v>
      </c>
      <c r="I1561" s="33">
        <v>44890.447187500002</v>
      </c>
      <c r="J1561" s="58">
        <v>44890</v>
      </c>
      <c r="K1561" s="13" t="s">
        <v>213</v>
      </c>
      <c r="L1561" s="13" t="s">
        <v>30</v>
      </c>
      <c r="M1561" s="13" t="s">
        <v>75</v>
      </c>
      <c r="N1561" s="13" t="s">
        <v>206</v>
      </c>
      <c r="O1561" s="33" t="s">
        <v>38</v>
      </c>
      <c r="P1561" s="58" t="s">
        <v>38</v>
      </c>
      <c r="Q1561" s="33" t="s">
        <v>207</v>
      </c>
      <c r="R1561" s="14" t="s">
        <v>38</v>
      </c>
      <c r="S1561" s="13" t="s">
        <v>216</v>
      </c>
      <c r="T1561" s="13" t="s">
        <v>217</v>
      </c>
      <c r="U1561" s="33">
        <f t="shared" ca="1" si="288"/>
        <v>45744.56914039352</v>
      </c>
      <c r="V1561" s="13" t="str">
        <f t="shared" si="289"/>
        <v>Bangalore</v>
      </c>
      <c r="W1561" s="13" t="str">
        <f t="shared" si="290"/>
        <v>CLS</v>
      </c>
      <c r="X1561" s="13">
        <f t="shared" si="291"/>
        <v>10</v>
      </c>
      <c r="Y1561" s="13" t="str">
        <f>IFERROR(VLOOKUP(C1561,ReceivingTeam[],2,FALSE),"HelpDesk")</f>
        <v>HelpDesk</v>
      </c>
      <c r="Z1561" s="67">
        <f t="shared" si="292"/>
        <v>44890.947187500002</v>
      </c>
      <c r="AA1561" s="68">
        <f t="shared" si="293"/>
        <v>44890</v>
      </c>
      <c r="AB1561" s="69" t="b">
        <f t="shared" si="294"/>
        <v>1</v>
      </c>
      <c r="AC1561" s="70">
        <f t="shared" si="295"/>
        <v>0.5</v>
      </c>
      <c r="AD1561" s="67">
        <f t="shared" si="296"/>
        <v>44890.947187500002</v>
      </c>
      <c r="AE1561" s="67">
        <f>VLOOKUP(V1561,'Branch Wise Work Timelines'!C:G,3,FALSE)+AA1561</f>
        <v>44890.416666666664</v>
      </c>
      <c r="AF1561" s="67">
        <f>IF(V1561="Bangalore",VLOOKUP(V1561,'Branch Wise Work Timelines'!C:G,4,FALSE)+AA1561+1,IF(V1561="Mumbai",VLOOKUP(V1561,'Branch Wise Work Timelines'!C:G,4,FALSE)+AA1561+1,VLOOKUP(V1561,'Branch Wise Work Timelines'!C:G,4,FALSE)+AA1561))</f>
        <v>44891.104166666664</v>
      </c>
      <c r="AG1561" s="67">
        <f>WORKDAY.INTL(AA1561,1,11)+VLOOKUP(V1561,'Branch Wise Work Timelines'!C:G,3,FALSE)</f>
        <v>44891.416666666664</v>
      </c>
      <c r="AH1561" s="69" t="str">
        <f t="shared" ca="1" si="297"/>
        <v>Out of TAT</v>
      </c>
      <c r="AI1561" s="69">
        <f t="shared" ca="1" si="298"/>
        <v>20487</v>
      </c>
      <c r="AJ1561" s="69" t="str">
        <f ca="1">IF(AI1561&lt;0,"0-12",IFERROR(VLOOKUP(AI1561,Breakup[],2,FALSE),"&gt;24"))</f>
        <v>&gt;24</v>
      </c>
      <c r="AK1561" s="69" t="str">
        <f>VLOOKUP(V1561,Master!B:D,3,FALSE)</f>
        <v>South</v>
      </c>
      <c r="AL1561" s="69" t="str">
        <f t="shared" si="299"/>
        <v>Bangalore-CLS</v>
      </c>
    </row>
    <row r="1562" spans="1:38">
      <c r="A1562" s="13" t="s">
        <v>3430</v>
      </c>
      <c r="B1562" s="54">
        <v>44701.613211655102</v>
      </c>
      <c r="C1562" s="13" t="s">
        <v>311</v>
      </c>
      <c r="D1562" s="13">
        <v>803</v>
      </c>
      <c r="E1562" s="13" t="s">
        <v>3431</v>
      </c>
      <c r="F1562" s="13" t="s">
        <v>24</v>
      </c>
      <c r="G1562" s="14">
        <v>1653041501821</v>
      </c>
      <c r="H1562" s="55">
        <v>0.51388888888888895</v>
      </c>
      <c r="I1562" s="33">
        <v>44888.513888888898</v>
      </c>
      <c r="J1562" s="58">
        <v>44888</v>
      </c>
      <c r="K1562" s="13" t="s">
        <v>313</v>
      </c>
      <c r="L1562" s="13" t="s">
        <v>60</v>
      </c>
      <c r="M1562" s="13" t="s">
        <v>314</v>
      </c>
      <c r="N1562" s="13" t="s">
        <v>206</v>
      </c>
      <c r="O1562" s="33" t="s">
        <v>38</v>
      </c>
      <c r="P1562" s="58" t="s">
        <v>38</v>
      </c>
      <c r="Q1562" s="33" t="s">
        <v>207</v>
      </c>
      <c r="R1562" s="14" t="s">
        <v>38</v>
      </c>
      <c r="S1562" s="13" t="s">
        <v>208</v>
      </c>
      <c r="T1562" s="13" t="s">
        <v>209</v>
      </c>
      <c r="U1562" s="33">
        <f t="shared" ca="1" si="288"/>
        <v>45744.56914039352</v>
      </c>
      <c r="V1562" s="13" t="str">
        <f t="shared" si="289"/>
        <v>Hyderabad</v>
      </c>
      <c r="W1562" s="13" t="str">
        <f t="shared" si="290"/>
        <v>DOMI</v>
      </c>
      <c r="X1562" s="13">
        <f t="shared" si="291"/>
        <v>12</v>
      </c>
      <c r="Y1562" s="13" t="str">
        <f>IFERROR(VLOOKUP(C1562,ReceivingTeam[],2,FALSE),"HelpDesk")</f>
        <v>HelpDesk</v>
      </c>
      <c r="Z1562" s="67">
        <f t="shared" si="292"/>
        <v>44889.659722222226</v>
      </c>
      <c r="AA1562" s="68">
        <f t="shared" si="293"/>
        <v>44888</v>
      </c>
      <c r="AB1562" s="69" t="b">
        <f t="shared" si="294"/>
        <v>1</v>
      </c>
      <c r="AC1562" s="70">
        <f t="shared" si="295"/>
        <v>0.5</v>
      </c>
      <c r="AD1562" s="67">
        <f t="shared" si="296"/>
        <v>44889.659722222226</v>
      </c>
      <c r="AE1562" s="67">
        <f>VLOOKUP(V1562,'Branch Wise Work Timelines'!C:G,3,FALSE)+AA1562</f>
        <v>44888.416666666664</v>
      </c>
      <c r="AF1562" s="67">
        <f>IF(V1562="Bangalore",VLOOKUP(V1562,'Branch Wise Work Timelines'!C:G,4,FALSE)+AA1562+1,IF(V1562="Mumbai",VLOOKUP(V1562,'Branch Wise Work Timelines'!C:G,4,FALSE)+AA1562+1,VLOOKUP(V1562,'Branch Wise Work Timelines'!C:G,4,FALSE)+AA1562))</f>
        <v>44888.770833333336</v>
      </c>
      <c r="AG1562" s="67">
        <f>WORKDAY.INTL(AA1562,1,11)+VLOOKUP(V1562,'Branch Wise Work Timelines'!C:G,3,FALSE)</f>
        <v>44889.416666666664</v>
      </c>
      <c r="AH1562" s="69" t="str">
        <f t="shared" ca="1" si="297"/>
        <v>Out of TAT</v>
      </c>
      <c r="AI1562" s="69">
        <f t="shared" ca="1" si="298"/>
        <v>20518</v>
      </c>
      <c r="AJ1562" s="69" t="str">
        <f ca="1">IF(AI1562&lt;0,"0-12",IFERROR(VLOOKUP(AI1562,Breakup[],2,FALSE),"&gt;24"))</f>
        <v>&gt;24</v>
      </c>
      <c r="AK1562" s="69" t="str">
        <f>VLOOKUP(V1562,Master!B:D,3,FALSE)</f>
        <v>South</v>
      </c>
      <c r="AL1562" s="69" t="str">
        <f t="shared" si="299"/>
        <v>Hyderabad</v>
      </c>
    </row>
    <row r="1563" spans="1:38">
      <c r="A1563" s="13" t="s">
        <v>3432</v>
      </c>
      <c r="B1563" s="54">
        <v>44701.676673993097</v>
      </c>
      <c r="C1563" s="13" t="s">
        <v>323</v>
      </c>
      <c r="D1563" s="13">
        <v>186</v>
      </c>
      <c r="E1563" s="13" t="s">
        <v>3433</v>
      </c>
      <c r="F1563" s="13" t="s">
        <v>33</v>
      </c>
      <c r="G1563" s="14">
        <v>1653043912595</v>
      </c>
      <c r="H1563" s="55">
        <v>0.27048611111111098</v>
      </c>
      <c r="I1563" s="33">
        <v>44891.270486111098</v>
      </c>
      <c r="J1563" s="58">
        <v>44891</v>
      </c>
      <c r="K1563" s="13" t="s">
        <v>325</v>
      </c>
      <c r="L1563" s="13" t="s">
        <v>55</v>
      </c>
      <c r="M1563" s="13" t="s">
        <v>323</v>
      </c>
      <c r="N1563" s="13" t="s">
        <v>206</v>
      </c>
      <c r="O1563" s="33">
        <v>44891.289386574099</v>
      </c>
      <c r="P1563" s="58">
        <v>44891</v>
      </c>
      <c r="Q1563" s="33" t="s">
        <v>237</v>
      </c>
      <c r="R1563" s="14">
        <v>302</v>
      </c>
      <c r="S1563" s="13" t="s">
        <v>208</v>
      </c>
      <c r="T1563" s="13" t="s">
        <v>209</v>
      </c>
      <c r="U1563" s="33">
        <f t="shared" ca="1" si="288"/>
        <v>45744.56914039352</v>
      </c>
      <c r="V1563" s="13" t="str">
        <f t="shared" si="289"/>
        <v>Delhi</v>
      </c>
      <c r="W1563" s="13" t="str">
        <f t="shared" si="290"/>
        <v>RI</v>
      </c>
      <c r="X1563" s="13">
        <f t="shared" si="291"/>
        <v>6</v>
      </c>
      <c r="Y1563" s="13" t="str">
        <f>IFERROR(VLOOKUP(C1563,ReceivingTeam[],2,FALSE),"HelpDesk")</f>
        <v>HelpDesk</v>
      </c>
      <c r="Z1563" s="67">
        <f t="shared" si="292"/>
        <v>44893.562499999993</v>
      </c>
      <c r="AA1563" s="68">
        <f t="shared" si="293"/>
        <v>44891</v>
      </c>
      <c r="AB1563" s="69" t="b">
        <f t="shared" si="294"/>
        <v>1</v>
      </c>
      <c r="AC1563" s="70">
        <f t="shared" si="295"/>
        <v>0.5</v>
      </c>
      <c r="AD1563" s="67">
        <f t="shared" si="296"/>
        <v>44893.562499999993</v>
      </c>
      <c r="AE1563" s="67">
        <f>VLOOKUP(V1563,'Branch Wise Work Timelines'!C:G,3,FALSE)+AA1563</f>
        <v>44891.416666666664</v>
      </c>
      <c r="AF1563" s="67">
        <f>IF(V1563="Bangalore",VLOOKUP(V1563,'Branch Wise Work Timelines'!C:G,4,FALSE)+AA1563+1,IF(V1563="Mumbai",VLOOKUP(V1563,'Branch Wise Work Timelines'!C:G,4,FALSE)+AA1563+1,VLOOKUP(V1563,'Branch Wise Work Timelines'!C:G,4,FALSE)+AA1563))</f>
        <v>44891.770833333336</v>
      </c>
      <c r="AG1563" s="67">
        <f>WORKDAY.INTL(AA1563,1,11)+VLOOKUP(V1563,'Branch Wise Work Timelines'!C:G,3,FALSE)</f>
        <v>44893.416666666664</v>
      </c>
      <c r="AH1563" s="69" t="str">
        <f t="shared" si="297"/>
        <v>Met</v>
      </c>
      <c r="AI1563" s="69">
        <f t="shared" ca="1" si="298"/>
        <v>20425</v>
      </c>
      <c r="AJ1563" s="69" t="str">
        <f ca="1">IF(AI1563&lt;0,"0-12",IFERROR(VLOOKUP(AI1563,Breakup[],2,FALSE),"&gt;24"))</f>
        <v>&gt;24</v>
      </c>
      <c r="AK1563" s="69" t="str">
        <f>VLOOKUP(V1563,Master!B:D,3,FALSE)</f>
        <v>North</v>
      </c>
      <c r="AL1563" s="69" t="str">
        <f t="shared" si="299"/>
        <v>Delhi</v>
      </c>
    </row>
    <row r="1564" spans="1:38">
      <c r="A1564" s="13" t="s">
        <v>3434</v>
      </c>
      <c r="B1564" s="54">
        <v>44701.653649884298</v>
      </c>
      <c r="C1564" s="13" t="s">
        <v>122</v>
      </c>
      <c r="D1564" s="13">
        <v>1408</v>
      </c>
      <c r="E1564" s="13" t="s">
        <v>3435</v>
      </c>
      <c r="F1564" s="13" t="s">
        <v>33</v>
      </c>
      <c r="G1564" s="14">
        <v>1653045231812</v>
      </c>
      <c r="H1564" s="55">
        <v>0.93570601851851898</v>
      </c>
      <c r="I1564" s="33">
        <v>44889.935706018499</v>
      </c>
      <c r="J1564" s="58">
        <v>44889</v>
      </c>
      <c r="K1564" s="13" t="s">
        <v>263</v>
      </c>
      <c r="L1564" s="13" t="s">
        <v>69</v>
      </c>
      <c r="M1564" s="13" t="s">
        <v>101</v>
      </c>
      <c r="N1564" s="13" t="s">
        <v>206</v>
      </c>
      <c r="O1564" s="33" t="s">
        <v>38</v>
      </c>
      <c r="P1564" s="58" t="s">
        <v>38</v>
      </c>
      <c r="Q1564" s="33" t="s">
        <v>207</v>
      </c>
      <c r="R1564" s="14" t="s">
        <v>38</v>
      </c>
      <c r="S1564" s="13" t="s">
        <v>208</v>
      </c>
      <c r="T1564" s="13" t="s">
        <v>209</v>
      </c>
      <c r="U1564" s="33">
        <f t="shared" ca="1" si="288"/>
        <v>45744.56914039352</v>
      </c>
      <c r="V1564" s="13" t="str">
        <f t="shared" si="289"/>
        <v>Mumbai</v>
      </c>
      <c r="W1564" s="13" t="str">
        <f t="shared" si="290"/>
        <v>RI</v>
      </c>
      <c r="X1564" s="13">
        <f t="shared" si="291"/>
        <v>22</v>
      </c>
      <c r="Y1564" s="13" t="str">
        <f>IFERROR(VLOOKUP(C1564,ReceivingTeam[],2,FALSE),"HelpDesk")</f>
        <v>Branch office</v>
      </c>
      <c r="Z1564" s="67">
        <f t="shared" si="292"/>
        <v>44890.602372685164</v>
      </c>
      <c r="AA1564" s="68">
        <f t="shared" si="293"/>
        <v>44889</v>
      </c>
      <c r="AB1564" s="69" t="b">
        <f t="shared" si="294"/>
        <v>1</v>
      </c>
      <c r="AC1564" s="70">
        <f t="shared" si="295"/>
        <v>0.5</v>
      </c>
      <c r="AD1564" s="67">
        <f t="shared" si="296"/>
        <v>44890.602372685164</v>
      </c>
      <c r="AE1564" s="67">
        <f>VLOOKUP(V1564,'Branch Wise Work Timelines'!C:G,3,FALSE)+AA1564</f>
        <v>44889.416666666664</v>
      </c>
      <c r="AF1564" s="67">
        <f>IF(V1564="Bangalore",VLOOKUP(V1564,'Branch Wise Work Timelines'!C:G,4,FALSE)+AA1564+1,IF(V1564="Mumbai",VLOOKUP(V1564,'Branch Wise Work Timelines'!C:G,4,FALSE)+AA1564+1,VLOOKUP(V1564,'Branch Wise Work Timelines'!C:G,4,FALSE)+AA1564))</f>
        <v>44890.25</v>
      </c>
      <c r="AG1564" s="67">
        <f>WORKDAY.INTL(AA1564,1,11)+VLOOKUP(V1564,'Branch Wise Work Timelines'!C:G,3,FALSE)</f>
        <v>44890.416666666664</v>
      </c>
      <c r="AH1564" s="69" t="str">
        <f t="shared" ca="1" si="297"/>
        <v>Out of TAT</v>
      </c>
      <c r="AI1564" s="69">
        <f t="shared" ca="1" si="298"/>
        <v>20496</v>
      </c>
      <c r="AJ1564" s="69" t="str">
        <f ca="1">IF(AI1564&lt;0,"0-12",IFERROR(VLOOKUP(AI1564,Breakup[],2,FALSE),"&gt;24"))</f>
        <v>&gt;24</v>
      </c>
      <c r="AK1564" s="69" t="str">
        <f>VLOOKUP(V1564,Master!B:D,3,FALSE)</f>
        <v>East</v>
      </c>
      <c r="AL1564" s="69" t="str">
        <f t="shared" si="299"/>
        <v>Mumbai</v>
      </c>
    </row>
    <row r="1565" spans="1:38">
      <c r="A1565" s="13" t="s">
        <v>3436</v>
      </c>
      <c r="B1565" s="54">
        <v>44701.637889664402</v>
      </c>
      <c r="C1565" s="13" t="s">
        <v>344</v>
      </c>
      <c r="D1565" s="13">
        <v>1578</v>
      </c>
      <c r="E1565" s="13" t="s">
        <v>3437</v>
      </c>
      <c r="F1565" s="13" t="s">
        <v>33</v>
      </c>
      <c r="G1565" s="14">
        <v>1653041377165</v>
      </c>
      <c r="H1565" s="55">
        <v>0.31475694444444402</v>
      </c>
      <c r="I1565" s="33">
        <v>44881.314756944397</v>
      </c>
      <c r="J1565" s="58">
        <v>44881</v>
      </c>
      <c r="K1565" s="13" t="s">
        <v>263</v>
      </c>
      <c r="L1565" s="13" t="s">
        <v>69</v>
      </c>
      <c r="M1565" s="13" t="s">
        <v>101</v>
      </c>
      <c r="N1565" s="13" t="s">
        <v>206</v>
      </c>
      <c r="O1565" s="33" t="s">
        <v>38</v>
      </c>
      <c r="P1565" s="58" t="s">
        <v>38</v>
      </c>
      <c r="Q1565" s="33" t="s">
        <v>207</v>
      </c>
      <c r="R1565" s="14" t="s">
        <v>38</v>
      </c>
      <c r="S1565" s="13" t="s">
        <v>208</v>
      </c>
      <c r="T1565" s="13" t="s">
        <v>209</v>
      </c>
      <c r="U1565" s="33">
        <f t="shared" ca="1" si="288"/>
        <v>45744.56914039352</v>
      </c>
      <c r="V1565" s="13" t="str">
        <f t="shared" si="289"/>
        <v>Mumbai</v>
      </c>
      <c r="W1565" s="13" t="str">
        <f t="shared" si="290"/>
        <v>RI</v>
      </c>
      <c r="X1565" s="13">
        <f t="shared" si="291"/>
        <v>7</v>
      </c>
      <c r="Y1565" s="13" t="str">
        <f>IFERROR(VLOOKUP(C1565,ReceivingTeam[],2,FALSE),"HelpDesk")</f>
        <v>HelpDesk</v>
      </c>
      <c r="Z1565" s="67">
        <f t="shared" si="292"/>
        <v>44881.916666666664</v>
      </c>
      <c r="AA1565" s="68">
        <f t="shared" si="293"/>
        <v>44881</v>
      </c>
      <c r="AB1565" s="69" t="b">
        <f t="shared" si="294"/>
        <v>1</v>
      </c>
      <c r="AC1565" s="70">
        <f t="shared" si="295"/>
        <v>0.5</v>
      </c>
      <c r="AD1565" s="67">
        <f t="shared" si="296"/>
        <v>44881.916666666664</v>
      </c>
      <c r="AE1565" s="67">
        <f>VLOOKUP(V1565,'Branch Wise Work Timelines'!C:G,3,FALSE)+AA1565</f>
        <v>44881.416666666664</v>
      </c>
      <c r="AF1565" s="67">
        <f>IF(V1565="Bangalore",VLOOKUP(V1565,'Branch Wise Work Timelines'!C:G,4,FALSE)+AA1565+1,IF(V1565="Mumbai",VLOOKUP(V1565,'Branch Wise Work Timelines'!C:G,4,FALSE)+AA1565+1,VLOOKUP(V1565,'Branch Wise Work Timelines'!C:G,4,FALSE)+AA1565))</f>
        <v>44882.25</v>
      </c>
      <c r="AG1565" s="67">
        <f>WORKDAY.INTL(AA1565,1,11)+VLOOKUP(V1565,'Branch Wise Work Timelines'!C:G,3,FALSE)</f>
        <v>44882.416666666664</v>
      </c>
      <c r="AH1565" s="69" t="str">
        <f t="shared" ca="1" si="297"/>
        <v>Out of TAT</v>
      </c>
      <c r="AI1565" s="69">
        <f t="shared" ca="1" si="298"/>
        <v>20704</v>
      </c>
      <c r="AJ1565" s="69" t="str">
        <f ca="1">IF(AI1565&lt;0,"0-12",IFERROR(VLOOKUP(AI1565,Breakup[],2,FALSE),"&gt;24"))</f>
        <v>&gt;24</v>
      </c>
      <c r="AK1565" s="69" t="str">
        <f>VLOOKUP(V1565,Master!B:D,3,FALSE)</f>
        <v>East</v>
      </c>
      <c r="AL1565" s="69" t="str">
        <f t="shared" si="299"/>
        <v>Mumbai</v>
      </c>
    </row>
    <row r="1566" spans="1:38">
      <c r="A1566" s="13" t="s">
        <v>3438</v>
      </c>
      <c r="B1566" s="54">
        <v>44701.644170868101</v>
      </c>
      <c r="C1566" s="13" t="s">
        <v>122</v>
      </c>
      <c r="D1566" s="13">
        <v>877</v>
      </c>
      <c r="E1566" s="13" t="s">
        <v>3439</v>
      </c>
      <c r="F1566" s="13" t="s">
        <v>33</v>
      </c>
      <c r="G1566" s="14">
        <v>1653045231812</v>
      </c>
      <c r="H1566" s="55">
        <v>0.67972222222222201</v>
      </c>
      <c r="I1566" s="33">
        <v>44886.679722222201</v>
      </c>
      <c r="J1566" s="58">
        <v>44886</v>
      </c>
      <c r="K1566" s="13" t="s">
        <v>263</v>
      </c>
      <c r="L1566" s="13" t="s">
        <v>69</v>
      </c>
      <c r="M1566" s="13" t="s">
        <v>101</v>
      </c>
      <c r="N1566" s="13" t="s">
        <v>206</v>
      </c>
      <c r="O1566" s="33" t="s">
        <v>38</v>
      </c>
      <c r="P1566" s="58" t="s">
        <v>38</v>
      </c>
      <c r="Q1566" s="33" t="s">
        <v>207</v>
      </c>
      <c r="R1566" s="14" t="s">
        <v>38</v>
      </c>
      <c r="S1566" s="13" t="s">
        <v>208</v>
      </c>
      <c r="T1566" s="13" t="s">
        <v>209</v>
      </c>
      <c r="U1566" s="33">
        <f t="shared" ca="1" si="288"/>
        <v>45744.56914039352</v>
      </c>
      <c r="V1566" s="13" t="str">
        <f t="shared" si="289"/>
        <v>Mumbai</v>
      </c>
      <c r="W1566" s="13" t="str">
        <f t="shared" si="290"/>
        <v>RI</v>
      </c>
      <c r="X1566" s="13">
        <f t="shared" si="291"/>
        <v>16</v>
      </c>
      <c r="Y1566" s="13" t="str">
        <f>IFERROR(VLOOKUP(C1566,ReceivingTeam[],2,FALSE),"HelpDesk")</f>
        <v>Branch office</v>
      </c>
      <c r="Z1566" s="67">
        <f t="shared" si="292"/>
        <v>44887.179722222201</v>
      </c>
      <c r="AA1566" s="68">
        <f t="shared" si="293"/>
        <v>44886</v>
      </c>
      <c r="AB1566" s="69" t="b">
        <f t="shared" si="294"/>
        <v>1</v>
      </c>
      <c r="AC1566" s="70">
        <f t="shared" si="295"/>
        <v>0.5</v>
      </c>
      <c r="AD1566" s="67">
        <f t="shared" si="296"/>
        <v>44887.179722222201</v>
      </c>
      <c r="AE1566" s="67">
        <f>VLOOKUP(V1566,'Branch Wise Work Timelines'!C:G,3,FALSE)+AA1566</f>
        <v>44886.416666666664</v>
      </c>
      <c r="AF1566" s="67">
        <f>IF(V1566="Bangalore",VLOOKUP(V1566,'Branch Wise Work Timelines'!C:G,4,FALSE)+AA1566+1,IF(V1566="Mumbai",VLOOKUP(V1566,'Branch Wise Work Timelines'!C:G,4,FALSE)+AA1566+1,VLOOKUP(V1566,'Branch Wise Work Timelines'!C:G,4,FALSE)+AA1566))</f>
        <v>44887.25</v>
      </c>
      <c r="AG1566" s="67">
        <f>WORKDAY.INTL(AA1566,1,11)+VLOOKUP(V1566,'Branch Wise Work Timelines'!C:G,3,FALSE)</f>
        <v>44887.416666666664</v>
      </c>
      <c r="AH1566" s="69" t="str">
        <f t="shared" ca="1" si="297"/>
        <v>Out of TAT</v>
      </c>
      <c r="AI1566" s="69">
        <f t="shared" ca="1" si="298"/>
        <v>20578</v>
      </c>
      <c r="AJ1566" s="69" t="str">
        <f ca="1">IF(AI1566&lt;0,"0-12",IFERROR(VLOOKUP(AI1566,Breakup[],2,FALSE),"&gt;24"))</f>
        <v>&gt;24</v>
      </c>
      <c r="AK1566" s="69" t="str">
        <f>VLOOKUP(V1566,Master!B:D,3,FALSE)</f>
        <v>East</v>
      </c>
      <c r="AL1566" s="69" t="str">
        <f t="shared" si="299"/>
        <v>Mumbai</v>
      </c>
    </row>
    <row r="1567" spans="1:38">
      <c r="A1567" s="13" t="s">
        <v>3440</v>
      </c>
      <c r="B1567" s="54">
        <v>44700.625106481501</v>
      </c>
      <c r="C1567" s="13" t="s">
        <v>401</v>
      </c>
      <c r="D1567" s="13">
        <v>895</v>
      </c>
      <c r="E1567" s="13" t="s">
        <v>3441</v>
      </c>
      <c r="F1567" s="13" t="s">
        <v>33</v>
      </c>
      <c r="G1567" s="14">
        <v>1653026460914</v>
      </c>
      <c r="H1567" s="55">
        <v>0.132372685185185</v>
      </c>
      <c r="I1567" s="33">
        <v>44884.132372685199</v>
      </c>
      <c r="J1567" s="58">
        <v>44884</v>
      </c>
      <c r="K1567" s="13" t="s">
        <v>325</v>
      </c>
      <c r="L1567" s="13" t="s">
        <v>55</v>
      </c>
      <c r="M1567" s="13" t="s">
        <v>401</v>
      </c>
      <c r="N1567" s="13" t="s">
        <v>215</v>
      </c>
      <c r="O1567" s="33" t="s">
        <v>38</v>
      </c>
      <c r="P1567" s="58" t="s">
        <v>38</v>
      </c>
      <c r="Q1567" s="33" t="s">
        <v>207</v>
      </c>
      <c r="R1567" s="14" t="s">
        <v>38</v>
      </c>
      <c r="S1567" s="13" t="s">
        <v>208</v>
      </c>
      <c r="T1567" s="13" t="s">
        <v>209</v>
      </c>
      <c r="U1567" s="33">
        <f t="shared" ca="1" si="288"/>
        <v>45744.56914039352</v>
      </c>
      <c r="V1567" s="13" t="str">
        <f t="shared" si="289"/>
        <v>Delhi</v>
      </c>
      <c r="W1567" s="13" t="str">
        <f t="shared" si="290"/>
        <v>RI</v>
      </c>
      <c r="X1567" s="13">
        <f t="shared" si="291"/>
        <v>3</v>
      </c>
      <c r="Y1567" s="13" t="str">
        <f>IFERROR(VLOOKUP(C1567,ReceivingTeam[],2,FALSE),"HelpDesk")</f>
        <v>Branch office</v>
      </c>
      <c r="Z1567" s="67">
        <f t="shared" si="292"/>
        <v>44886.562499999993</v>
      </c>
      <c r="AA1567" s="68">
        <f t="shared" si="293"/>
        <v>44884</v>
      </c>
      <c r="AB1567" s="69" t="b">
        <f t="shared" si="294"/>
        <v>1</v>
      </c>
      <c r="AC1567" s="70">
        <f t="shared" si="295"/>
        <v>0.5</v>
      </c>
      <c r="AD1567" s="67">
        <f t="shared" si="296"/>
        <v>44886.562499999993</v>
      </c>
      <c r="AE1567" s="67">
        <f>VLOOKUP(V1567,'Branch Wise Work Timelines'!C:G,3,FALSE)+AA1567</f>
        <v>44884.416666666664</v>
      </c>
      <c r="AF1567" s="67">
        <f>IF(V1567="Bangalore",VLOOKUP(V1567,'Branch Wise Work Timelines'!C:G,4,FALSE)+AA1567+1,IF(V1567="Mumbai",VLOOKUP(V1567,'Branch Wise Work Timelines'!C:G,4,FALSE)+AA1567+1,VLOOKUP(V1567,'Branch Wise Work Timelines'!C:G,4,FALSE)+AA1567))</f>
        <v>44884.770833333336</v>
      </c>
      <c r="AG1567" s="67">
        <f>WORKDAY.INTL(AA1567,1,11)+VLOOKUP(V1567,'Branch Wise Work Timelines'!C:G,3,FALSE)</f>
        <v>44886.416666666664</v>
      </c>
      <c r="AH1567" s="69" t="str">
        <f t="shared" ca="1" si="297"/>
        <v>Out of TAT</v>
      </c>
      <c r="AI1567" s="69">
        <f t="shared" ca="1" si="298"/>
        <v>20593</v>
      </c>
      <c r="AJ1567" s="69" t="str">
        <f ca="1">IF(AI1567&lt;0,"0-12",IFERROR(VLOOKUP(AI1567,Breakup[],2,FALSE),"&gt;24"))</f>
        <v>&gt;24</v>
      </c>
      <c r="AK1567" s="69" t="str">
        <f>VLOOKUP(V1567,Master!B:D,3,FALSE)</f>
        <v>North</v>
      </c>
      <c r="AL1567" s="69" t="str">
        <f t="shared" si="299"/>
        <v>Delhi</v>
      </c>
    </row>
    <row r="1568" spans="1:38">
      <c r="A1568" s="13" t="s">
        <v>3442</v>
      </c>
      <c r="B1568" s="54">
        <v>44701.437057557901</v>
      </c>
      <c r="C1568" s="13" t="s">
        <v>261</v>
      </c>
      <c r="D1568" s="13">
        <v>414</v>
      </c>
      <c r="E1568" s="13" t="s">
        <v>3443</v>
      </c>
      <c r="F1568" s="13" t="s">
        <v>33</v>
      </c>
      <c r="G1568" s="14">
        <v>1653025138774</v>
      </c>
      <c r="H1568" s="55">
        <v>0.17641203703703701</v>
      </c>
      <c r="I1568" s="33">
        <v>44882.176412036999</v>
      </c>
      <c r="J1568" s="58">
        <v>44882</v>
      </c>
      <c r="K1568" s="13" t="s">
        <v>263</v>
      </c>
      <c r="L1568" s="13" t="s">
        <v>69</v>
      </c>
      <c r="M1568" s="13" t="s">
        <v>103</v>
      </c>
      <c r="N1568" s="13" t="s">
        <v>206</v>
      </c>
      <c r="O1568" s="33" t="s">
        <v>38</v>
      </c>
      <c r="P1568" s="58" t="s">
        <v>38</v>
      </c>
      <c r="Q1568" s="33" t="s">
        <v>207</v>
      </c>
      <c r="R1568" s="14" t="s">
        <v>38</v>
      </c>
      <c r="S1568" s="13" t="s">
        <v>208</v>
      </c>
      <c r="T1568" s="13" t="s">
        <v>209</v>
      </c>
      <c r="U1568" s="33">
        <f t="shared" ca="1" si="288"/>
        <v>45744.56914039352</v>
      </c>
      <c r="V1568" s="13" t="str">
        <f t="shared" si="289"/>
        <v>Mumbai</v>
      </c>
      <c r="W1568" s="13" t="str">
        <f t="shared" si="290"/>
        <v>RI</v>
      </c>
      <c r="X1568" s="13">
        <f t="shared" si="291"/>
        <v>4</v>
      </c>
      <c r="Y1568" s="13" t="str">
        <f>IFERROR(VLOOKUP(C1568,ReceivingTeam[],2,FALSE),"HelpDesk")</f>
        <v>HelpDesk</v>
      </c>
      <c r="Z1568" s="67">
        <f t="shared" si="292"/>
        <v>44882.916666666664</v>
      </c>
      <c r="AA1568" s="68">
        <f t="shared" si="293"/>
        <v>44882</v>
      </c>
      <c r="AB1568" s="69" t="b">
        <f t="shared" si="294"/>
        <v>1</v>
      </c>
      <c r="AC1568" s="70">
        <f t="shared" si="295"/>
        <v>0.5</v>
      </c>
      <c r="AD1568" s="67">
        <f t="shared" si="296"/>
        <v>44882.916666666664</v>
      </c>
      <c r="AE1568" s="67">
        <f>VLOOKUP(V1568,'Branch Wise Work Timelines'!C:G,3,FALSE)+AA1568</f>
        <v>44882.416666666664</v>
      </c>
      <c r="AF1568" s="67">
        <f>IF(V1568="Bangalore",VLOOKUP(V1568,'Branch Wise Work Timelines'!C:G,4,FALSE)+AA1568+1,IF(V1568="Mumbai",VLOOKUP(V1568,'Branch Wise Work Timelines'!C:G,4,FALSE)+AA1568+1,VLOOKUP(V1568,'Branch Wise Work Timelines'!C:G,4,FALSE)+AA1568))</f>
        <v>44883.25</v>
      </c>
      <c r="AG1568" s="67">
        <f>WORKDAY.INTL(AA1568,1,11)+VLOOKUP(V1568,'Branch Wise Work Timelines'!C:G,3,FALSE)</f>
        <v>44883.416666666664</v>
      </c>
      <c r="AH1568" s="69" t="str">
        <f t="shared" ca="1" si="297"/>
        <v>Out of TAT</v>
      </c>
      <c r="AI1568" s="69">
        <f t="shared" ca="1" si="298"/>
        <v>20680</v>
      </c>
      <c r="AJ1568" s="69" t="str">
        <f ca="1">IF(AI1568&lt;0,"0-12",IFERROR(VLOOKUP(AI1568,Breakup[],2,FALSE),"&gt;24"))</f>
        <v>&gt;24</v>
      </c>
      <c r="AK1568" s="69" t="str">
        <f>VLOOKUP(V1568,Master!B:D,3,FALSE)</f>
        <v>East</v>
      </c>
      <c r="AL1568" s="69" t="str">
        <f t="shared" si="299"/>
        <v>Mumbai</v>
      </c>
    </row>
    <row r="1569" spans="1:38">
      <c r="A1569" s="13" t="s">
        <v>3444</v>
      </c>
      <c r="B1569" s="54">
        <v>44700.729877233804</v>
      </c>
      <c r="C1569" s="13" t="s">
        <v>401</v>
      </c>
      <c r="D1569" s="13">
        <v>1314</v>
      </c>
      <c r="E1569" s="13" t="s">
        <v>3445</v>
      </c>
      <c r="F1569" s="13" t="s">
        <v>24</v>
      </c>
      <c r="G1569" s="14">
        <v>1653026460914</v>
      </c>
      <c r="H1569" s="55">
        <v>0.11516203703703699</v>
      </c>
      <c r="I1569" s="33">
        <v>44889.115162037</v>
      </c>
      <c r="J1569" s="58">
        <v>44889</v>
      </c>
      <c r="K1569" s="13" t="s">
        <v>325</v>
      </c>
      <c r="L1569" s="13" t="s">
        <v>55</v>
      </c>
      <c r="M1569" s="13" t="s">
        <v>401</v>
      </c>
      <c r="N1569" s="13" t="s">
        <v>206</v>
      </c>
      <c r="O1569" s="33" t="s">
        <v>38</v>
      </c>
      <c r="P1569" s="58" t="s">
        <v>38</v>
      </c>
      <c r="Q1569" s="33" t="s">
        <v>207</v>
      </c>
      <c r="R1569" s="14" t="s">
        <v>38</v>
      </c>
      <c r="S1569" s="13" t="s">
        <v>208</v>
      </c>
      <c r="T1569" s="13" t="s">
        <v>209</v>
      </c>
      <c r="U1569" s="33">
        <f t="shared" ca="1" si="288"/>
        <v>45744.56914039352</v>
      </c>
      <c r="V1569" s="13" t="str">
        <f t="shared" si="289"/>
        <v>Delhi</v>
      </c>
      <c r="W1569" s="13" t="str">
        <f t="shared" si="290"/>
        <v>DOMI</v>
      </c>
      <c r="X1569" s="13">
        <f t="shared" si="291"/>
        <v>2</v>
      </c>
      <c r="Y1569" s="13" t="str">
        <f>IFERROR(VLOOKUP(C1569,ReceivingTeam[],2,FALSE),"HelpDesk")</f>
        <v>Branch office</v>
      </c>
      <c r="Z1569" s="67">
        <f t="shared" si="292"/>
        <v>44890.562499999993</v>
      </c>
      <c r="AA1569" s="68">
        <f t="shared" si="293"/>
        <v>44889</v>
      </c>
      <c r="AB1569" s="69" t="b">
        <f t="shared" si="294"/>
        <v>1</v>
      </c>
      <c r="AC1569" s="70">
        <f t="shared" si="295"/>
        <v>0.5</v>
      </c>
      <c r="AD1569" s="67">
        <f t="shared" si="296"/>
        <v>44890.562499999993</v>
      </c>
      <c r="AE1569" s="67">
        <f>VLOOKUP(V1569,'Branch Wise Work Timelines'!C:G,3,FALSE)+AA1569</f>
        <v>44889.416666666664</v>
      </c>
      <c r="AF1569" s="67">
        <f>IF(V1569="Bangalore",VLOOKUP(V1569,'Branch Wise Work Timelines'!C:G,4,FALSE)+AA1569+1,IF(V1569="Mumbai",VLOOKUP(V1569,'Branch Wise Work Timelines'!C:G,4,FALSE)+AA1569+1,VLOOKUP(V1569,'Branch Wise Work Timelines'!C:G,4,FALSE)+AA1569))</f>
        <v>44889.770833333336</v>
      </c>
      <c r="AG1569" s="67">
        <f>WORKDAY.INTL(AA1569,1,11)+VLOOKUP(V1569,'Branch Wise Work Timelines'!C:G,3,FALSE)</f>
        <v>44890.416666666664</v>
      </c>
      <c r="AH1569" s="69" t="str">
        <f t="shared" ca="1" si="297"/>
        <v>Out of TAT</v>
      </c>
      <c r="AI1569" s="69">
        <f t="shared" ca="1" si="298"/>
        <v>20497</v>
      </c>
      <c r="AJ1569" s="69" t="str">
        <f ca="1">IF(AI1569&lt;0,"0-12",IFERROR(VLOOKUP(AI1569,Breakup[],2,FALSE),"&gt;24"))</f>
        <v>&gt;24</v>
      </c>
      <c r="AK1569" s="69" t="str">
        <f>VLOOKUP(V1569,Master!B:D,3,FALSE)</f>
        <v>North</v>
      </c>
      <c r="AL1569" s="69" t="str">
        <f t="shared" si="299"/>
        <v>Delhi</v>
      </c>
    </row>
    <row r="1570" spans="1:38">
      <c r="A1570" s="13" t="s">
        <v>3446</v>
      </c>
      <c r="B1570" s="54">
        <v>44700.730208530098</v>
      </c>
      <c r="C1570" s="13" t="s">
        <v>401</v>
      </c>
      <c r="D1570" s="13">
        <v>1874</v>
      </c>
      <c r="E1570" s="13" t="s">
        <v>3447</v>
      </c>
      <c r="F1570" s="13" t="s">
        <v>24</v>
      </c>
      <c r="G1570" s="14">
        <v>1653026460914</v>
      </c>
      <c r="H1570" s="55">
        <v>0.45313657407407398</v>
      </c>
      <c r="I1570" s="33">
        <v>44889.453136574099</v>
      </c>
      <c r="J1570" s="58">
        <v>44889</v>
      </c>
      <c r="K1570" s="13" t="s">
        <v>325</v>
      </c>
      <c r="L1570" s="13" t="s">
        <v>55</v>
      </c>
      <c r="M1570" s="13" t="s">
        <v>401</v>
      </c>
      <c r="N1570" s="13" t="s">
        <v>206</v>
      </c>
      <c r="O1570" s="33" t="s">
        <v>38</v>
      </c>
      <c r="P1570" s="58" t="s">
        <v>38</v>
      </c>
      <c r="Q1570" s="33" t="s">
        <v>207</v>
      </c>
      <c r="R1570" s="14" t="s">
        <v>38</v>
      </c>
      <c r="S1570" s="13" t="s">
        <v>208</v>
      </c>
      <c r="T1570" s="13" t="s">
        <v>209</v>
      </c>
      <c r="U1570" s="33">
        <f t="shared" ca="1" si="288"/>
        <v>45744.56914039352</v>
      </c>
      <c r="V1570" s="13" t="str">
        <f t="shared" si="289"/>
        <v>Delhi</v>
      </c>
      <c r="W1570" s="13" t="str">
        <f t="shared" si="290"/>
        <v>DOMI</v>
      </c>
      <c r="X1570" s="13">
        <f t="shared" si="291"/>
        <v>10</v>
      </c>
      <c r="Y1570" s="13" t="str">
        <f>IFERROR(VLOOKUP(C1570,ReceivingTeam[],2,FALSE),"HelpDesk")</f>
        <v>Branch office</v>
      </c>
      <c r="Z1570" s="67">
        <f t="shared" si="292"/>
        <v>44890.598969907427</v>
      </c>
      <c r="AA1570" s="68">
        <f t="shared" si="293"/>
        <v>44889</v>
      </c>
      <c r="AB1570" s="69" t="b">
        <f t="shared" si="294"/>
        <v>1</v>
      </c>
      <c r="AC1570" s="70">
        <f t="shared" si="295"/>
        <v>0.5</v>
      </c>
      <c r="AD1570" s="67">
        <f t="shared" si="296"/>
        <v>44890.598969907427</v>
      </c>
      <c r="AE1570" s="67">
        <f>VLOOKUP(V1570,'Branch Wise Work Timelines'!C:G,3,FALSE)+AA1570</f>
        <v>44889.416666666664</v>
      </c>
      <c r="AF1570" s="67">
        <f>IF(V1570="Bangalore",VLOOKUP(V1570,'Branch Wise Work Timelines'!C:G,4,FALSE)+AA1570+1,IF(V1570="Mumbai",VLOOKUP(V1570,'Branch Wise Work Timelines'!C:G,4,FALSE)+AA1570+1,VLOOKUP(V1570,'Branch Wise Work Timelines'!C:G,4,FALSE)+AA1570))</f>
        <v>44889.770833333336</v>
      </c>
      <c r="AG1570" s="67">
        <f>WORKDAY.INTL(AA1570,1,11)+VLOOKUP(V1570,'Branch Wise Work Timelines'!C:G,3,FALSE)</f>
        <v>44890.416666666664</v>
      </c>
      <c r="AH1570" s="69" t="str">
        <f t="shared" ca="1" si="297"/>
        <v>Out of TAT</v>
      </c>
      <c r="AI1570" s="69">
        <f t="shared" ca="1" si="298"/>
        <v>20496</v>
      </c>
      <c r="AJ1570" s="69" t="str">
        <f ca="1">IF(AI1570&lt;0,"0-12",IFERROR(VLOOKUP(AI1570,Breakup[],2,FALSE),"&gt;24"))</f>
        <v>&gt;24</v>
      </c>
      <c r="AK1570" s="69" t="str">
        <f>VLOOKUP(V1570,Master!B:D,3,FALSE)</f>
        <v>North</v>
      </c>
      <c r="AL1570" s="69" t="str">
        <f t="shared" si="299"/>
        <v>Delhi</v>
      </c>
    </row>
    <row r="1571" spans="1:38">
      <c r="A1571" s="13" t="s">
        <v>3448</v>
      </c>
      <c r="B1571" s="54">
        <v>44700.730483796302</v>
      </c>
      <c r="C1571" s="13" t="s">
        <v>401</v>
      </c>
      <c r="D1571" s="13">
        <v>1479</v>
      </c>
      <c r="E1571" s="13" t="s">
        <v>3449</v>
      </c>
      <c r="F1571" s="13" t="s">
        <v>24</v>
      </c>
      <c r="G1571" s="14">
        <v>1653026460914</v>
      </c>
      <c r="H1571" s="55">
        <v>0.48902777777777801</v>
      </c>
      <c r="I1571" s="33">
        <v>44891.489027777803</v>
      </c>
      <c r="J1571" s="58">
        <v>44891</v>
      </c>
      <c r="K1571" s="13" t="s">
        <v>325</v>
      </c>
      <c r="L1571" s="13" t="s">
        <v>55</v>
      </c>
      <c r="M1571" s="13" t="s">
        <v>401</v>
      </c>
      <c r="N1571" s="13" t="s">
        <v>206</v>
      </c>
      <c r="O1571" s="33">
        <v>44891.362777777802</v>
      </c>
      <c r="P1571" s="58">
        <v>44891</v>
      </c>
      <c r="Q1571" s="33" t="s">
        <v>237</v>
      </c>
      <c r="R1571" s="14">
        <v>947</v>
      </c>
      <c r="S1571" s="13" t="s">
        <v>208</v>
      </c>
      <c r="T1571" s="13" t="s">
        <v>209</v>
      </c>
      <c r="U1571" s="33">
        <f t="shared" ca="1" si="288"/>
        <v>45744.56914039352</v>
      </c>
      <c r="V1571" s="13" t="str">
        <f t="shared" si="289"/>
        <v>Delhi</v>
      </c>
      <c r="W1571" s="13" t="str">
        <f t="shared" si="290"/>
        <v>DOMI</v>
      </c>
      <c r="X1571" s="13">
        <f t="shared" si="291"/>
        <v>11</v>
      </c>
      <c r="Y1571" s="13" t="str">
        <f>IFERROR(VLOOKUP(C1571,ReceivingTeam[],2,FALSE),"HelpDesk")</f>
        <v>Branch office</v>
      </c>
      <c r="Z1571" s="67">
        <f t="shared" si="292"/>
        <v>44893.634861111132</v>
      </c>
      <c r="AA1571" s="68">
        <f t="shared" si="293"/>
        <v>44891</v>
      </c>
      <c r="AB1571" s="69" t="b">
        <f t="shared" si="294"/>
        <v>1</v>
      </c>
      <c r="AC1571" s="70">
        <f t="shared" si="295"/>
        <v>0.5</v>
      </c>
      <c r="AD1571" s="67">
        <f t="shared" si="296"/>
        <v>44893.634861111132</v>
      </c>
      <c r="AE1571" s="67">
        <f>VLOOKUP(V1571,'Branch Wise Work Timelines'!C:G,3,FALSE)+AA1571</f>
        <v>44891.416666666664</v>
      </c>
      <c r="AF1571" s="67">
        <f>IF(V1571="Bangalore",VLOOKUP(V1571,'Branch Wise Work Timelines'!C:G,4,FALSE)+AA1571+1,IF(V1571="Mumbai",VLOOKUP(V1571,'Branch Wise Work Timelines'!C:G,4,FALSE)+AA1571+1,VLOOKUP(V1571,'Branch Wise Work Timelines'!C:G,4,FALSE)+AA1571))</f>
        <v>44891.770833333336</v>
      </c>
      <c r="AG1571" s="67">
        <f>WORKDAY.INTL(AA1571,1,11)+VLOOKUP(V1571,'Branch Wise Work Timelines'!C:G,3,FALSE)</f>
        <v>44893.416666666664</v>
      </c>
      <c r="AH1571" s="69" t="str">
        <f t="shared" si="297"/>
        <v>Met</v>
      </c>
      <c r="AI1571" s="69">
        <f t="shared" ca="1" si="298"/>
        <v>20423</v>
      </c>
      <c r="AJ1571" s="69" t="str">
        <f ca="1">IF(AI1571&lt;0,"0-12",IFERROR(VLOOKUP(AI1571,Breakup[],2,FALSE),"&gt;24"))</f>
        <v>&gt;24</v>
      </c>
      <c r="AK1571" s="69" t="str">
        <f>VLOOKUP(V1571,Master!B:D,3,FALSE)</f>
        <v>North</v>
      </c>
      <c r="AL1571" s="69" t="str">
        <f t="shared" si="299"/>
        <v>Delhi</v>
      </c>
    </row>
    <row r="1572" spans="1:38">
      <c r="A1572" s="13" t="s">
        <v>3450</v>
      </c>
      <c r="B1572" s="54">
        <v>44700.730784571802</v>
      </c>
      <c r="C1572" s="13" t="s">
        <v>401</v>
      </c>
      <c r="D1572" s="13">
        <v>1832</v>
      </c>
      <c r="E1572" s="13" t="s">
        <v>3451</v>
      </c>
      <c r="F1572" s="13" t="s">
        <v>24</v>
      </c>
      <c r="G1572" s="14">
        <v>1653026460914</v>
      </c>
      <c r="H1572" s="55">
        <v>0.71217592592592605</v>
      </c>
      <c r="I1572" s="33">
        <v>44883.712175925903</v>
      </c>
      <c r="J1572" s="58">
        <v>44883</v>
      </c>
      <c r="K1572" s="13" t="s">
        <v>325</v>
      </c>
      <c r="L1572" s="13" t="s">
        <v>55</v>
      </c>
      <c r="M1572" s="13" t="s">
        <v>401</v>
      </c>
      <c r="N1572" s="13" t="s">
        <v>206</v>
      </c>
      <c r="O1572" s="33" t="s">
        <v>38</v>
      </c>
      <c r="P1572" s="58" t="s">
        <v>38</v>
      </c>
      <c r="Q1572" s="33" t="s">
        <v>207</v>
      </c>
      <c r="R1572" s="14" t="s">
        <v>38</v>
      </c>
      <c r="S1572" s="13" t="s">
        <v>208</v>
      </c>
      <c r="T1572" s="13" t="s">
        <v>209</v>
      </c>
      <c r="U1572" s="33">
        <f t="shared" ca="1" si="288"/>
        <v>45744.56914039352</v>
      </c>
      <c r="V1572" s="13" t="str">
        <f t="shared" si="289"/>
        <v>Delhi</v>
      </c>
      <c r="W1572" s="13" t="str">
        <f t="shared" si="290"/>
        <v>DOMI</v>
      </c>
      <c r="X1572" s="13">
        <f t="shared" si="291"/>
        <v>17</v>
      </c>
      <c r="Y1572" s="13" t="str">
        <f>IFERROR(VLOOKUP(C1572,ReceivingTeam[],2,FALSE),"HelpDesk")</f>
        <v>Branch office</v>
      </c>
      <c r="Z1572" s="67">
        <f t="shared" si="292"/>
        <v>44884.858009259231</v>
      </c>
      <c r="AA1572" s="68">
        <f t="shared" si="293"/>
        <v>44883</v>
      </c>
      <c r="AB1572" s="69" t="b">
        <f t="shared" si="294"/>
        <v>1</v>
      </c>
      <c r="AC1572" s="70">
        <f t="shared" si="295"/>
        <v>0.5</v>
      </c>
      <c r="AD1572" s="67">
        <f t="shared" si="296"/>
        <v>44884.858009259231</v>
      </c>
      <c r="AE1572" s="67">
        <f>VLOOKUP(V1572,'Branch Wise Work Timelines'!C:G,3,FALSE)+AA1572</f>
        <v>44883.416666666664</v>
      </c>
      <c r="AF1572" s="67">
        <f>IF(V1572="Bangalore",VLOOKUP(V1572,'Branch Wise Work Timelines'!C:G,4,FALSE)+AA1572+1,IF(V1572="Mumbai",VLOOKUP(V1572,'Branch Wise Work Timelines'!C:G,4,FALSE)+AA1572+1,VLOOKUP(V1572,'Branch Wise Work Timelines'!C:G,4,FALSE)+AA1572))</f>
        <v>44883.770833333336</v>
      </c>
      <c r="AG1572" s="67">
        <f>WORKDAY.INTL(AA1572,1,11)+VLOOKUP(V1572,'Branch Wise Work Timelines'!C:G,3,FALSE)</f>
        <v>44884.416666666664</v>
      </c>
      <c r="AH1572" s="69" t="str">
        <f t="shared" ca="1" si="297"/>
        <v>Out of TAT</v>
      </c>
      <c r="AI1572" s="69">
        <f t="shared" ca="1" si="298"/>
        <v>20634</v>
      </c>
      <c r="AJ1572" s="69" t="str">
        <f ca="1">IF(AI1572&lt;0,"0-12",IFERROR(VLOOKUP(AI1572,Breakup[],2,FALSE),"&gt;24"))</f>
        <v>&gt;24</v>
      </c>
      <c r="AK1572" s="69" t="str">
        <f>VLOOKUP(V1572,Master!B:D,3,FALSE)</f>
        <v>North</v>
      </c>
      <c r="AL1572" s="69" t="str">
        <f t="shared" si="299"/>
        <v>Delhi</v>
      </c>
    </row>
    <row r="1573" spans="1:38">
      <c r="A1573" s="13" t="s">
        <v>3452</v>
      </c>
      <c r="B1573" s="54">
        <v>44701.619745104203</v>
      </c>
      <c r="C1573" s="13" t="s">
        <v>219</v>
      </c>
      <c r="D1573" s="13">
        <v>1840</v>
      </c>
      <c r="E1573" s="13" t="s">
        <v>3453</v>
      </c>
      <c r="F1573" s="13" t="s">
        <v>15</v>
      </c>
      <c r="G1573" s="14">
        <v>1653044855569</v>
      </c>
      <c r="H1573" s="55">
        <v>0.79789351851851897</v>
      </c>
      <c r="I1573" s="33">
        <v>44885.797893518502</v>
      </c>
      <c r="J1573" s="58">
        <v>44885</v>
      </c>
      <c r="K1573" s="13" t="s">
        <v>213</v>
      </c>
      <c r="L1573" s="13" t="s">
        <v>30</v>
      </c>
      <c r="M1573" s="13" t="s">
        <v>75</v>
      </c>
      <c r="N1573" s="13" t="s">
        <v>206</v>
      </c>
      <c r="O1573" s="33" t="s">
        <v>38</v>
      </c>
      <c r="P1573" s="58" t="s">
        <v>38</v>
      </c>
      <c r="Q1573" s="33" t="s">
        <v>207</v>
      </c>
      <c r="R1573" s="14" t="s">
        <v>38</v>
      </c>
      <c r="S1573" s="13" t="s">
        <v>208</v>
      </c>
      <c r="T1573" s="13" t="s">
        <v>209</v>
      </c>
      <c r="U1573" s="33">
        <f t="shared" ca="1" si="288"/>
        <v>45744.56914039352</v>
      </c>
      <c r="V1573" s="13" t="str">
        <f t="shared" si="289"/>
        <v>Bangalore</v>
      </c>
      <c r="W1573" s="13" t="str">
        <f t="shared" si="290"/>
        <v>CLS</v>
      </c>
      <c r="X1573" s="13">
        <f t="shared" si="291"/>
        <v>19</v>
      </c>
      <c r="Y1573" s="13" t="str">
        <f>IFERROR(VLOOKUP(C1573,ReceivingTeam[],2,FALSE),"HelpDesk")</f>
        <v>HelpDesk</v>
      </c>
      <c r="Z1573" s="67">
        <f t="shared" si="292"/>
        <v>44885.916666666664</v>
      </c>
      <c r="AA1573" s="68">
        <f t="shared" si="293"/>
        <v>44885</v>
      </c>
      <c r="AB1573" s="69" t="b">
        <f t="shared" si="294"/>
        <v>0</v>
      </c>
      <c r="AC1573" s="70">
        <f t="shared" si="295"/>
        <v>0.5</v>
      </c>
      <c r="AD1573" s="67">
        <f t="shared" si="296"/>
        <v>44885.916666666664</v>
      </c>
      <c r="AE1573" s="67">
        <f>VLOOKUP(V1573,'Branch Wise Work Timelines'!C:G,3,FALSE)+AA1573</f>
        <v>44885.416666666664</v>
      </c>
      <c r="AF1573" s="67">
        <f>IF(V1573="Bangalore",VLOOKUP(V1573,'Branch Wise Work Timelines'!C:G,4,FALSE)+AA1573+1,IF(V1573="Mumbai",VLOOKUP(V1573,'Branch Wise Work Timelines'!C:G,4,FALSE)+AA1573+1,VLOOKUP(V1573,'Branch Wise Work Timelines'!C:G,4,FALSE)+AA1573))</f>
        <v>44886.104166666664</v>
      </c>
      <c r="AG1573" s="67">
        <f>WORKDAY.INTL(AA1573,1,11)+VLOOKUP(V1573,'Branch Wise Work Timelines'!C:G,3,FALSE)</f>
        <v>44886.416666666664</v>
      </c>
      <c r="AH1573" s="69" t="str">
        <f t="shared" ca="1" si="297"/>
        <v>Out of TAT</v>
      </c>
      <c r="AI1573" s="69">
        <f t="shared" ca="1" si="298"/>
        <v>20608</v>
      </c>
      <c r="AJ1573" s="69" t="str">
        <f ca="1">IF(AI1573&lt;0,"0-12",IFERROR(VLOOKUP(AI1573,Breakup[],2,FALSE),"&gt;24"))</f>
        <v>&gt;24</v>
      </c>
      <c r="AK1573" s="69" t="str">
        <f>VLOOKUP(V1573,Master!B:D,3,FALSE)</f>
        <v>South</v>
      </c>
      <c r="AL1573" s="69" t="str">
        <f t="shared" si="299"/>
        <v>Bangalore-CLS</v>
      </c>
    </row>
    <row r="1574" spans="1:38">
      <c r="A1574" s="13" t="s">
        <v>3454</v>
      </c>
      <c r="B1574" s="54">
        <v>44701.626148067102</v>
      </c>
      <c r="C1574" s="13" t="s">
        <v>113</v>
      </c>
      <c r="D1574" s="13">
        <v>173</v>
      </c>
      <c r="E1574" s="13" t="s">
        <v>3455</v>
      </c>
      <c r="F1574" s="13" t="s">
        <v>33</v>
      </c>
      <c r="G1574" s="14">
        <v>1653040895232</v>
      </c>
      <c r="H1574" s="55">
        <v>0.50763888888888897</v>
      </c>
      <c r="I1574" s="33">
        <v>44888.507638888899</v>
      </c>
      <c r="J1574" s="58">
        <v>44888</v>
      </c>
      <c r="K1574" s="13" t="s">
        <v>263</v>
      </c>
      <c r="L1574" s="13" t="s">
        <v>69</v>
      </c>
      <c r="M1574" s="13" t="s">
        <v>101</v>
      </c>
      <c r="N1574" s="13" t="s">
        <v>206</v>
      </c>
      <c r="O1574" s="33" t="s">
        <v>38</v>
      </c>
      <c r="P1574" s="58" t="s">
        <v>38</v>
      </c>
      <c r="Q1574" s="33" t="s">
        <v>207</v>
      </c>
      <c r="R1574" s="14" t="s">
        <v>38</v>
      </c>
      <c r="S1574" s="13" t="s">
        <v>208</v>
      </c>
      <c r="T1574" s="13" t="s">
        <v>209</v>
      </c>
      <c r="U1574" s="33">
        <f t="shared" ca="1" si="288"/>
        <v>45744.56914039352</v>
      </c>
      <c r="V1574" s="13" t="str">
        <f t="shared" si="289"/>
        <v>Mumbai</v>
      </c>
      <c r="W1574" s="13" t="str">
        <f t="shared" si="290"/>
        <v>RI</v>
      </c>
      <c r="X1574" s="13">
        <f t="shared" si="291"/>
        <v>12</v>
      </c>
      <c r="Y1574" s="13" t="str">
        <f>IFERROR(VLOOKUP(C1574,ReceivingTeam[],2,FALSE),"HelpDesk")</f>
        <v>Branch office</v>
      </c>
      <c r="Z1574" s="67">
        <f t="shared" si="292"/>
        <v>44889.007638888899</v>
      </c>
      <c r="AA1574" s="68">
        <f t="shared" si="293"/>
        <v>44888</v>
      </c>
      <c r="AB1574" s="69" t="b">
        <f t="shared" si="294"/>
        <v>1</v>
      </c>
      <c r="AC1574" s="70">
        <f t="shared" si="295"/>
        <v>0.5</v>
      </c>
      <c r="AD1574" s="67">
        <f t="shared" si="296"/>
        <v>44889.007638888899</v>
      </c>
      <c r="AE1574" s="67">
        <f>VLOOKUP(V1574,'Branch Wise Work Timelines'!C:G,3,FALSE)+AA1574</f>
        <v>44888.416666666664</v>
      </c>
      <c r="AF1574" s="67">
        <f>IF(V1574="Bangalore",VLOOKUP(V1574,'Branch Wise Work Timelines'!C:G,4,FALSE)+AA1574+1,IF(V1574="Mumbai",VLOOKUP(V1574,'Branch Wise Work Timelines'!C:G,4,FALSE)+AA1574+1,VLOOKUP(V1574,'Branch Wise Work Timelines'!C:G,4,FALSE)+AA1574))</f>
        <v>44889.25</v>
      </c>
      <c r="AG1574" s="67">
        <f>WORKDAY.INTL(AA1574,1,11)+VLOOKUP(V1574,'Branch Wise Work Timelines'!C:G,3,FALSE)</f>
        <v>44889.416666666664</v>
      </c>
      <c r="AH1574" s="69" t="str">
        <f t="shared" ca="1" si="297"/>
        <v>Out of TAT</v>
      </c>
      <c r="AI1574" s="69">
        <f t="shared" ca="1" si="298"/>
        <v>20534</v>
      </c>
      <c r="AJ1574" s="69" t="str">
        <f ca="1">IF(AI1574&lt;0,"0-12",IFERROR(VLOOKUP(AI1574,Breakup[],2,FALSE),"&gt;24"))</f>
        <v>&gt;24</v>
      </c>
      <c r="AK1574" s="69" t="str">
        <f>VLOOKUP(V1574,Master!B:D,3,FALSE)</f>
        <v>East</v>
      </c>
      <c r="AL1574" s="69" t="str">
        <f t="shared" si="299"/>
        <v>Mumbai</v>
      </c>
    </row>
    <row r="1575" spans="1:38">
      <c r="A1575" s="13" t="s">
        <v>3456</v>
      </c>
      <c r="B1575" s="54">
        <v>44701.553358067104</v>
      </c>
      <c r="C1575" s="13" t="s">
        <v>352</v>
      </c>
      <c r="D1575" s="13">
        <v>1761</v>
      </c>
      <c r="E1575" s="13" t="s">
        <v>3457</v>
      </c>
      <c r="F1575" s="13" t="s">
        <v>33</v>
      </c>
      <c r="G1575" s="14">
        <v>1653034319817</v>
      </c>
      <c r="H1575" s="55">
        <v>0.26491898148148102</v>
      </c>
      <c r="I1575" s="33">
        <v>44885.264918981498</v>
      </c>
      <c r="J1575" s="58">
        <v>44885</v>
      </c>
      <c r="K1575" s="13" t="s">
        <v>263</v>
      </c>
      <c r="L1575" s="13" t="s">
        <v>69</v>
      </c>
      <c r="M1575" s="13" t="s">
        <v>101</v>
      </c>
      <c r="N1575" s="13" t="s">
        <v>206</v>
      </c>
      <c r="O1575" s="33" t="s">
        <v>38</v>
      </c>
      <c r="P1575" s="58" t="s">
        <v>38</v>
      </c>
      <c r="Q1575" s="33" t="s">
        <v>207</v>
      </c>
      <c r="R1575" s="14" t="s">
        <v>38</v>
      </c>
      <c r="S1575" s="13" t="s">
        <v>208</v>
      </c>
      <c r="T1575" s="13" t="s">
        <v>209</v>
      </c>
      <c r="U1575" s="33">
        <f t="shared" ca="1" si="288"/>
        <v>45744.56914039352</v>
      </c>
      <c r="V1575" s="13" t="str">
        <f t="shared" si="289"/>
        <v>Mumbai</v>
      </c>
      <c r="W1575" s="13" t="str">
        <f t="shared" si="290"/>
        <v>RI</v>
      </c>
      <c r="X1575" s="13">
        <f t="shared" si="291"/>
        <v>6</v>
      </c>
      <c r="Y1575" s="13" t="str">
        <f>IFERROR(VLOOKUP(C1575,ReceivingTeam[],2,FALSE),"HelpDesk")</f>
        <v>HelpDesk</v>
      </c>
      <c r="Z1575" s="67">
        <f t="shared" si="292"/>
        <v>44885.916666666664</v>
      </c>
      <c r="AA1575" s="68">
        <f t="shared" si="293"/>
        <v>44885</v>
      </c>
      <c r="AB1575" s="69" t="b">
        <f t="shared" si="294"/>
        <v>0</v>
      </c>
      <c r="AC1575" s="70">
        <f t="shared" si="295"/>
        <v>0.5</v>
      </c>
      <c r="AD1575" s="67">
        <f t="shared" si="296"/>
        <v>44885.916666666664</v>
      </c>
      <c r="AE1575" s="67">
        <f>VLOOKUP(V1575,'Branch Wise Work Timelines'!C:G,3,FALSE)+AA1575</f>
        <v>44885.416666666664</v>
      </c>
      <c r="AF1575" s="67">
        <f>IF(V1575="Bangalore",VLOOKUP(V1575,'Branch Wise Work Timelines'!C:G,4,FALSE)+AA1575+1,IF(V1575="Mumbai",VLOOKUP(V1575,'Branch Wise Work Timelines'!C:G,4,FALSE)+AA1575+1,VLOOKUP(V1575,'Branch Wise Work Timelines'!C:G,4,FALSE)+AA1575))</f>
        <v>44886.25</v>
      </c>
      <c r="AG1575" s="67">
        <f>WORKDAY.INTL(AA1575,1,11)+VLOOKUP(V1575,'Branch Wise Work Timelines'!C:G,3,FALSE)</f>
        <v>44886.416666666664</v>
      </c>
      <c r="AH1575" s="69" t="str">
        <f t="shared" ca="1" si="297"/>
        <v>Out of TAT</v>
      </c>
      <c r="AI1575" s="69">
        <f t="shared" ca="1" si="298"/>
        <v>20608</v>
      </c>
      <c r="AJ1575" s="69" t="str">
        <f ca="1">IF(AI1575&lt;0,"0-12",IFERROR(VLOOKUP(AI1575,Breakup[],2,FALSE),"&gt;24"))</f>
        <v>&gt;24</v>
      </c>
      <c r="AK1575" s="69" t="str">
        <f>VLOOKUP(V1575,Master!B:D,3,FALSE)</f>
        <v>East</v>
      </c>
      <c r="AL1575" s="69" t="str">
        <f t="shared" si="299"/>
        <v>Mumbai</v>
      </c>
    </row>
    <row r="1576" spans="1:38">
      <c r="A1576" s="13" t="s">
        <v>3458</v>
      </c>
      <c r="B1576" s="54">
        <v>44701.625387118103</v>
      </c>
      <c r="C1576" s="13" t="s">
        <v>268</v>
      </c>
      <c r="D1576" s="13">
        <v>1148</v>
      </c>
      <c r="E1576" s="13" t="s">
        <v>3459</v>
      </c>
      <c r="F1576" s="13" t="s">
        <v>15</v>
      </c>
      <c r="G1576" s="14">
        <v>1653039610057</v>
      </c>
      <c r="H1576" s="55">
        <v>4.7962962962962999E-2</v>
      </c>
      <c r="I1576" s="33">
        <v>44882.047962962999</v>
      </c>
      <c r="J1576" s="58">
        <v>44882</v>
      </c>
      <c r="K1576" s="13" t="s">
        <v>213</v>
      </c>
      <c r="L1576" s="13" t="s">
        <v>30</v>
      </c>
      <c r="M1576" s="13" t="s">
        <v>214</v>
      </c>
      <c r="N1576" s="13" t="s">
        <v>206</v>
      </c>
      <c r="O1576" s="33" t="s">
        <v>38</v>
      </c>
      <c r="P1576" s="58" t="s">
        <v>38</v>
      </c>
      <c r="Q1576" s="33" t="s">
        <v>207</v>
      </c>
      <c r="R1576" s="14" t="s">
        <v>38</v>
      </c>
      <c r="S1576" s="13" t="s">
        <v>216</v>
      </c>
      <c r="T1576" s="13" t="s">
        <v>278</v>
      </c>
      <c r="U1576" s="33">
        <f t="shared" ca="1" si="288"/>
        <v>45744.56914039352</v>
      </c>
      <c r="V1576" s="13" t="str">
        <f t="shared" si="289"/>
        <v>Bangalore</v>
      </c>
      <c r="W1576" s="13" t="str">
        <f t="shared" si="290"/>
        <v>CLS</v>
      </c>
      <c r="X1576" s="13">
        <f t="shared" si="291"/>
        <v>1</v>
      </c>
      <c r="Y1576" s="13" t="str">
        <f>IFERROR(VLOOKUP(C1576,ReceivingTeam[],2,FALSE),"HelpDesk")</f>
        <v>HelpDesk</v>
      </c>
      <c r="Z1576" s="67">
        <f t="shared" si="292"/>
        <v>44885.729166666664</v>
      </c>
      <c r="AA1576" s="68">
        <f t="shared" si="293"/>
        <v>44882</v>
      </c>
      <c r="AB1576" s="69" t="b">
        <f t="shared" si="294"/>
        <v>1</v>
      </c>
      <c r="AC1576" s="70">
        <f t="shared" si="295"/>
        <v>3</v>
      </c>
      <c r="AD1576" s="67">
        <f t="shared" si="296"/>
        <v>44885.729166666664</v>
      </c>
      <c r="AE1576" s="67">
        <f>VLOOKUP(V1576,'Branch Wise Work Timelines'!C:G,3,FALSE)+AA1576</f>
        <v>44882.416666666664</v>
      </c>
      <c r="AF1576" s="67">
        <f>IF(V1576="Bangalore",VLOOKUP(V1576,'Branch Wise Work Timelines'!C:G,4,FALSE)+AA1576+1,IF(V1576="Mumbai",VLOOKUP(V1576,'Branch Wise Work Timelines'!C:G,4,FALSE)+AA1576+1,VLOOKUP(V1576,'Branch Wise Work Timelines'!C:G,4,FALSE)+AA1576))</f>
        <v>44883.104166666664</v>
      </c>
      <c r="AG1576" s="67">
        <f>WORKDAY.INTL(AA1576,1,11)+VLOOKUP(V1576,'Branch Wise Work Timelines'!C:G,3,FALSE)</f>
        <v>44883.416666666664</v>
      </c>
      <c r="AH1576" s="69" t="str">
        <f t="shared" ca="1" si="297"/>
        <v>Out of TAT</v>
      </c>
      <c r="AI1576" s="69">
        <f t="shared" ca="1" si="298"/>
        <v>20613</v>
      </c>
      <c r="AJ1576" s="69" t="str">
        <f ca="1">IF(AI1576&lt;0,"0-12",IFERROR(VLOOKUP(AI1576,Breakup[],2,FALSE),"&gt;24"))</f>
        <v>&gt;24</v>
      </c>
      <c r="AK1576" s="69" t="str">
        <f>VLOOKUP(V1576,Master!B:D,3,FALSE)</f>
        <v>South</v>
      </c>
      <c r="AL1576" s="69" t="str">
        <f t="shared" si="299"/>
        <v>Bangalore-CLS</v>
      </c>
    </row>
    <row r="1577" spans="1:38">
      <c r="A1577" s="13" t="s">
        <v>3460</v>
      </c>
      <c r="B1577" s="54">
        <v>44701.541516932899</v>
      </c>
      <c r="C1577" s="13" t="s">
        <v>222</v>
      </c>
      <c r="D1577" s="13">
        <v>1839</v>
      </c>
      <c r="E1577" s="13" t="s">
        <v>3461</v>
      </c>
      <c r="F1577" s="13" t="s">
        <v>33</v>
      </c>
      <c r="G1577" s="14">
        <v>1653034923850</v>
      </c>
      <c r="H1577" s="55">
        <v>0.60079861111111099</v>
      </c>
      <c r="I1577" s="33">
        <v>44889.6007986111</v>
      </c>
      <c r="J1577" s="58">
        <v>44889</v>
      </c>
      <c r="K1577" s="13" t="s">
        <v>224</v>
      </c>
      <c r="L1577" s="13" t="s">
        <v>64</v>
      </c>
      <c r="M1577" s="13" t="s">
        <v>225</v>
      </c>
      <c r="N1577" s="13" t="s">
        <v>206</v>
      </c>
      <c r="O1577" s="33" t="s">
        <v>38</v>
      </c>
      <c r="P1577" s="58" t="s">
        <v>38</v>
      </c>
      <c r="Q1577" s="33" t="s">
        <v>207</v>
      </c>
      <c r="R1577" s="14" t="s">
        <v>38</v>
      </c>
      <c r="S1577" s="13" t="s">
        <v>208</v>
      </c>
      <c r="T1577" s="13" t="s">
        <v>209</v>
      </c>
      <c r="U1577" s="33">
        <f t="shared" ca="1" si="288"/>
        <v>45744.56914039352</v>
      </c>
      <c r="V1577" s="13" t="str">
        <f t="shared" si="289"/>
        <v>Kolkata</v>
      </c>
      <c r="W1577" s="13" t="str">
        <f t="shared" si="290"/>
        <v>RI</v>
      </c>
      <c r="X1577" s="13">
        <f t="shared" si="291"/>
        <v>14</v>
      </c>
      <c r="Y1577" s="13" t="str">
        <f>IFERROR(VLOOKUP(C1577,ReceivingTeam[],2,FALSE),"HelpDesk")</f>
        <v>Branch office</v>
      </c>
      <c r="Z1577" s="67">
        <f t="shared" si="292"/>
        <v>44890.746631944428</v>
      </c>
      <c r="AA1577" s="68">
        <f t="shared" si="293"/>
        <v>44889</v>
      </c>
      <c r="AB1577" s="69" t="b">
        <f t="shared" si="294"/>
        <v>1</v>
      </c>
      <c r="AC1577" s="70">
        <f t="shared" si="295"/>
        <v>0.5</v>
      </c>
      <c r="AD1577" s="67">
        <f t="shared" si="296"/>
        <v>44890.746631944428</v>
      </c>
      <c r="AE1577" s="67">
        <f>VLOOKUP(V1577,'Branch Wise Work Timelines'!C:G,3,FALSE)+AA1577</f>
        <v>44889.416666666664</v>
      </c>
      <c r="AF1577" s="67">
        <f>IF(V1577="Bangalore",VLOOKUP(V1577,'Branch Wise Work Timelines'!C:G,4,FALSE)+AA1577+1,IF(V1577="Mumbai",VLOOKUP(V1577,'Branch Wise Work Timelines'!C:G,4,FALSE)+AA1577+1,VLOOKUP(V1577,'Branch Wise Work Timelines'!C:G,4,FALSE)+AA1577))</f>
        <v>44889.770833333336</v>
      </c>
      <c r="AG1577" s="67">
        <f>WORKDAY.INTL(AA1577,1,11)+VLOOKUP(V1577,'Branch Wise Work Timelines'!C:G,3,FALSE)</f>
        <v>44890.416666666664</v>
      </c>
      <c r="AH1577" s="69" t="str">
        <f t="shared" ca="1" si="297"/>
        <v>Out of TAT</v>
      </c>
      <c r="AI1577" s="69">
        <f t="shared" ca="1" si="298"/>
        <v>20492</v>
      </c>
      <c r="AJ1577" s="69" t="str">
        <f ca="1">IF(AI1577&lt;0,"0-12",IFERROR(VLOOKUP(AI1577,Breakup[],2,FALSE),"&gt;24"))</f>
        <v>&gt;24</v>
      </c>
      <c r="AK1577" s="69" t="str">
        <f>VLOOKUP(V1577,Master!B:D,3,FALSE)</f>
        <v>East</v>
      </c>
      <c r="AL1577" s="69" t="str">
        <f t="shared" si="299"/>
        <v>Kolkata</v>
      </c>
    </row>
    <row r="1578" spans="1:38">
      <c r="A1578" s="13" t="s">
        <v>3462</v>
      </c>
      <c r="B1578" s="54">
        <v>44701.541058645802</v>
      </c>
      <c r="C1578" s="13" t="s">
        <v>497</v>
      </c>
      <c r="D1578" s="13">
        <v>1472</v>
      </c>
      <c r="E1578" s="13" t="s">
        <v>3463</v>
      </c>
      <c r="F1578" s="13" t="s">
        <v>33</v>
      </c>
      <c r="G1578" s="14">
        <v>1653033870061</v>
      </c>
      <c r="H1578" s="55">
        <v>0.58226851851851802</v>
      </c>
      <c r="I1578" s="33">
        <v>44891.582268518498</v>
      </c>
      <c r="J1578" s="58">
        <v>44891</v>
      </c>
      <c r="K1578" s="13" t="s">
        <v>452</v>
      </c>
      <c r="L1578" s="13" t="s">
        <v>36</v>
      </c>
      <c r="M1578" s="13" t="s">
        <v>497</v>
      </c>
      <c r="N1578" s="13" t="s">
        <v>206</v>
      </c>
      <c r="O1578" s="33">
        <v>44891.793217592603</v>
      </c>
      <c r="P1578" s="58">
        <v>44891</v>
      </c>
      <c r="Q1578" s="33" t="s">
        <v>237</v>
      </c>
      <c r="R1578" s="14">
        <v>679</v>
      </c>
      <c r="S1578" s="13" t="s">
        <v>216</v>
      </c>
      <c r="T1578" s="13" t="s">
        <v>278</v>
      </c>
      <c r="U1578" s="33">
        <f t="shared" ca="1" si="288"/>
        <v>45744.56914039352</v>
      </c>
      <c r="V1578" s="13" t="str">
        <f t="shared" si="289"/>
        <v>Chennai</v>
      </c>
      <c r="W1578" s="13" t="str">
        <f t="shared" si="290"/>
        <v>RI</v>
      </c>
      <c r="X1578" s="13">
        <f t="shared" si="291"/>
        <v>13</v>
      </c>
      <c r="Y1578" s="13" t="str">
        <f>IFERROR(VLOOKUP(C1578,ReceivingTeam[],2,FALSE),"HelpDesk")</f>
        <v>HelpDesk</v>
      </c>
      <c r="Z1578" s="67">
        <f t="shared" si="292"/>
        <v>44896.228101851826</v>
      </c>
      <c r="AA1578" s="68">
        <f t="shared" si="293"/>
        <v>44891</v>
      </c>
      <c r="AB1578" s="69" t="b">
        <f t="shared" si="294"/>
        <v>1</v>
      </c>
      <c r="AC1578" s="70">
        <f t="shared" si="295"/>
        <v>3</v>
      </c>
      <c r="AD1578" s="67">
        <f t="shared" si="296"/>
        <v>44896.228101851826</v>
      </c>
      <c r="AE1578" s="67">
        <f>VLOOKUP(V1578,'Branch Wise Work Timelines'!C:G,3,FALSE)+AA1578</f>
        <v>44891.416666666664</v>
      </c>
      <c r="AF1578" s="67">
        <f>IF(V1578="Bangalore",VLOOKUP(V1578,'Branch Wise Work Timelines'!C:G,4,FALSE)+AA1578+1,IF(V1578="Mumbai",VLOOKUP(V1578,'Branch Wise Work Timelines'!C:G,4,FALSE)+AA1578+1,VLOOKUP(V1578,'Branch Wise Work Timelines'!C:G,4,FALSE)+AA1578))</f>
        <v>44891.770833333336</v>
      </c>
      <c r="AG1578" s="67">
        <f>WORKDAY.INTL(AA1578,1,11)+VLOOKUP(V1578,'Branch Wise Work Timelines'!C:G,3,FALSE)</f>
        <v>44893.416666666664</v>
      </c>
      <c r="AH1578" s="69" t="str">
        <f t="shared" si="297"/>
        <v>Met</v>
      </c>
      <c r="AI1578" s="69">
        <f t="shared" ca="1" si="298"/>
        <v>20361</v>
      </c>
      <c r="AJ1578" s="69" t="str">
        <f ca="1">IF(AI1578&lt;0,"0-12",IFERROR(VLOOKUP(AI1578,Breakup[],2,FALSE),"&gt;24"))</f>
        <v>&gt;24</v>
      </c>
      <c r="AK1578" s="69" t="str">
        <f>VLOOKUP(V1578,Master!B:D,3,FALSE)</f>
        <v>South</v>
      </c>
      <c r="AL1578" s="69" t="str">
        <f t="shared" si="299"/>
        <v>Chennai</v>
      </c>
    </row>
    <row r="1579" spans="1:38">
      <c r="A1579" s="13" t="s">
        <v>3464</v>
      </c>
      <c r="B1579" s="54">
        <v>44701.541646030098</v>
      </c>
      <c r="C1579" s="13" t="s">
        <v>497</v>
      </c>
      <c r="D1579" s="13">
        <v>150</v>
      </c>
      <c r="E1579" s="13" t="s">
        <v>3465</v>
      </c>
      <c r="F1579" s="13" t="s">
        <v>33</v>
      </c>
      <c r="G1579" s="14">
        <v>1653033870061</v>
      </c>
      <c r="H1579" s="55">
        <v>0.47392361111111098</v>
      </c>
      <c r="I1579" s="33">
        <v>44881.473923611098</v>
      </c>
      <c r="J1579" s="58">
        <v>44881</v>
      </c>
      <c r="K1579" s="13" t="s">
        <v>452</v>
      </c>
      <c r="L1579" s="13" t="s">
        <v>36</v>
      </c>
      <c r="M1579" s="13" t="s">
        <v>497</v>
      </c>
      <c r="N1579" s="13" t="s">
        <v>206</v>
      </c>
      <c r="O1579" s="33" t="s">
        <v>38</v>
      </c>
      <c r="P1579" s="58" t="s">
        <v>38</v>
      </c>
      <c r="Q1579" s="33" t="s">
        <v>207</v>
      </c>
      <c r="R1579" s="14" t="s">
        <v>38</v>
      </c>
      <c r="S1579" s="13" t="s">
        <v>216</v>
      </c>
      <c r="T1579" s="13" t="s">
        <v>278</v>
      </c>
      <c r="U1579" s="33">
        <f t="shared" ca="1" si="288"/>
        <v>45744.56914039352</v>
      </c>
      <c r="V1579" s="13" t="str">
        <f t="shared" si="289"/>
        <v>Chennai</v>
      </c>
      <c r="W1579" s="13" t="str">
        <f t="shared" si="290"/>
        <v>RI</v>
      </c>
      <c r="X1579" s="13">
        <f t="shared" si="291"/>
        <v>11</v>
      </c>
      <c r="Y1579" s="13" t="str">
        <f>IFERROR(VLOOKUP(C1579,ReceivingTeam[],2,FALSE),"HelpDesk")</f>
        <v>HelpDesk</v>
      </c>
      <c r="Z1579" s="67">
        <f t="shared" si="292"/>
        <v>44885.119756944427</v>
      </c>
      <c r="AA1579" s="68">
        <f t="shared" si="293"/>
        <v>44881</v>
      </c>
      <c r="AB1579" s="69" t="b">
        <f t="shared" si="294"/>
        <v>1</v>
      </c>
      <c r="AC1579" s="70">
        <f t="shared" si="295"/>
        <v>3</v>
      </c>
      <c r="AD1579" s="67">
        <f t="shared" si="296"/>
        <v>44885.119756944427</v>
      </c>
      <c r="AE1579" s="67">
        <f>VLOOKUP(V1579,'Branch Wise Work Timelines'!C:G,3,FALSE)+AA1579</f>
        <v>44881.416666666664</v>
      </c>
      <c r="AF1579" s="67">
        <f>IF(V1579="Bangalore",VLOOKUP(V1579,'Branch Wise Work Timelines'!C:G,4,FALSE)+AA1579+1,IF(V1579="Mumbai",VLOOKUP(V1579,'Branch Wise Work Timelines'!C:G,4,FALSE)+AA1579+1,VLOOKUP(V1579,'Branch Wise Work Timelines'!C:G,4,FALSE)+AA1579))</f>
        <v>44881.770833333336</v>
      </c>
      <c r="AG1579" s="67">
        <f>WORKDAY.INTL(AA1579,1,11)+VLOOKUP(V1579,'Branch Wise Work Timelines'!C:G,3,FALSE)</f>
        <v>44882.416666666664</v>
      </c>
      <c r="AH1579" s="69" t="str">
        <f t="shared" ca="1" si="297"/>
        <v>Out of TAT</v>
      </c>
      <c r="AI1579" s="69">
        <f t="shared" ca="1" si="298"/>
        <v>20627</v>
      </c>
      <c r="AJ1579" s="69" t="str">
        <f ca="1">IF(AI1579&lt;0,"0-12",IFERROR(VLOOKUP(AI1579,Breakup[],2,FALSE),"&gt;24"))</f>
        <v>&gt;24</v>
      </c>
      <c r="AK1579" s="69" t="str">
        <f>VLOOKUP(V1579,Master!B:D,3,FALSE)</f>
        <v>South</v>
      </c>
      <c r="AL1579" s="69" t="str">
        <f t="shared" si="299"/>
        <v>Chennai</v>
      </c>
    </row>
    <row r="1580" spans="1:38">
      <c r="A1580" s="13" t="s">
        <v>3466</v>
      </c>
      <c r="B1580" s="54">
        <v>44701.648669641203</v>
      </c>
      <c r="C1580" s="13" t="s">
        <v>110</v>
      </c>
      <c r="D1580" s="13">
        <v>1576</v>
      </c>
      <c r="E1580" s="13" t="s">
        <v>3467</v>
      </c>
      <c r="F1580" s="13" t="s">
        <v>33</v>
      </c>
      <c r="G1580" s="14">
        <v>1653041377165</v>
      </c>
      <c r="H1580" s="55">
        <v>0.76500000000000001</v>
      </c>
      <c r="I1580" s="33">
        <v>44887.764999999999</v>
      </c>
      <c r="J1580" s="58">
        <v>44887</v>
      </c>
      <c r="K1580" s="13" t="s">
        <v>263</v>
      </c>
      <c r="L1580" s="13" t="s">
        <v>69</v>
      </c>
      <c r="M1580" s="13" t="s">
        <v>101</v>
      </c>
      <c r="N1580" s="13" t="s">
        <v>206</v>
      </c>
      <c r="O1580" s="33" t="s">
        <v>38</v>
      </c>
      <c r="P1580" s="58" t="s">
        <v>38</v>
      </c>
      <c r="Q1580" s="33" t="s">
        <v>207</v>
      </c>
      <c r="R1580" s="14" t="s">
        <v>38</v>
      </c>
      <c r="S1580" s="13" t="s">
        <v>208</v>
      </c>
      <c r="T1580" s="13" t="s">
        <v>209</v>
      </c>
      <c r="U1580" s="33">
        <f t="shared" ca="1" si="288"/>
        <v>45744.56914039352</v>
      </c>
      <c r="V1580" s="13" t="str">
        <f t="shared" si="289"/>
        <v>Mumbai</v>
      </c>
      <c r="W1580" s="13" t="str">
        <f t="shared" si="290"/>
        <v>RI</v>
      </c>
      <c r="X1580" s="13">
        <f t="shared" si="291"/>
        <v>18</v>
      </c>
      <c r="Y1580" s="13" t="str">
        <f>IFERROR(VLOOKUP(C1580,ReceivingTeam[],2,FALSE),"HelpDesk")</f>
        <v>Branch office</v>
      </c>
      <c r="Z1580" s="67">
        <f t="shared" si="292"/>
        <v>44888.431666666664</v>
      </c>
      <c r="AA1580" s="68">
        <f t="shared" si="293"/>
        <v>44887</v>
      </c>
      <c r="AB1580" s="69" t="b">
        <f t="shared" si="294"/>
        <v>1</v>
      </c>
      <c r="AC1580" s="70">
        <f t="shared" si="295"/>
        <v>0.5</v>
      </c>
      <c r="AD1580" s="67">
        <f t="shared" si="296"/>
        <v>44888.431666666664</v>
      </c>
      <c r="AE1580" s="67">
        <f>VLOOKUP(V1580,'Branch Wise Work Timelines'!C:G,3,FALSE)+AA1580</f>
        <v>44887.416666666664</v>
      </c>
      <c r="AF1580" s="67">
        <f>IF(V1580="Bangalore",VLOOKUP(V1580,'Branch Wise Work Timelines'!C:G,4,FALSE)+AA1580+1,IF(V1580="Mumbai",VLOOKUP(V1580,'Branch Wise Work Timelines'!C:G,4,FALSE)+AA1580+1,VLOOKUP(V1580,'Branch Wise Work Timelines'!C:G,4,FALSE)+AA1580))</f>
        <v>44888.25</v>
      </c>
      <c r="AG1580" s="67">
        <f>WORKDAY.INTL(AA1580,1,11)+VLOOKUP(V1580,'Branch Wise Work Timelines'!C:G,3,FALSE)</f>
        <v>44888.416666666664</v>
      </c>
      <c r="AH1580" s="69" t="str">
        <f t="shared" ca="1" si="297"/>
        <v>Out of TAT</v>
      </c>
      <c r="AI1580" s="69">
        <f t="shared" ca="1" si="298"/>
        <v>20548</v>
      </c>
      <c r="AJ1580" s="69" t="str">
        <f ca="1">IF(AI1580&lt;0,"0-12",IFERROR(VLOOKUP(AI1580,Breakup[],2,FALSE),"&gt;24"))</f>
        <v>&gt;24</v>
      </c>
      <c r="AK1580" s="69" t="str">
        <f>VLOOKUP(V1580,Master!B:D,3,FALSE)</f>
        <v>East</v>
      </c>
      <c r="AL1580" s="69" t="str">
        <f t="shared" si="299"/>
        <v>Mumbai</v>
      </c>
    </row>
    <row r="1581" spans="1:38">
      <c r="A1581" s="13" t="s">
        <v>3468</v>
      </c>
      <c r="B1581" s="54">
        <v>44701.649619756899</v>
      </c>
      <c r="C1581" s="13" t="s">
        <v>110</v>
      </c>
      <c r="D1581" s="13">
        <v>636</v>
      </c>
      <c r="E1581" s="13" t="s">
        <v>3469</v>
      </c>
      <c r="F1581" s="13" t="s">
        <v>33</v>
      </c>
      <c r="G1581" s="14">
        <v>1653044731623</v>
      </c>
      <c r="H1581" s="55">
        <v>0.72333333333333305</v>
      </c>
      <c r="I1581" s="33">
        <v>44887.723333333299</v>
      </c>
      <c r="J1581" s="58">
        <v>44887</v>
      </c>
      <c r="K1581" s="13" t="s">
        <v>263</v>
      </c>
      <c r="L1581" s="13" t="s">
        <v>69</v>
      </c>
      <c r="M1581" s="13" t="s">
        <v>101</v>
      </c>
      <c r="N1581" s="13" t="s">
        <v>206</v>
      </c>
      <c r="O1581" s="33" t="s">
        <v>38</v>
      </c>
      <c r="P1581" s="58" t="s">
        <v>38</v>
      </c>
      <c r="Q1581" s="33" t="s">
        <v>207</v>
      </c>
      <c r="R1581" s="14" t="s">
        <v>38</v>
      </c>
      <c r="S1581" s="13" t="s">
        <v>208</v>
      </c>
      <c r="T1581" s="13" t="s">
        <v>209</v>
      </c>
      <c r="U1581" s="33">
        <f t="shared" ca="1" si="288"/>
        <v>45744.56914039352</v>
      </c>
      <c r="V1581" s="13" t="str">
        <f t="shared" si="289"/>
        <v>Mumbai</v>
      </c>
      <c r="W1581" s="13" t="str">
        <f t="shared" si="290"/>
        <v>RI</v>
      </c>
      <c r="X1581" s="13">
        <f t="shared" si="291"/>
        <v>17</v>
      </c>
      <c r="Y1581" s="13" t="str">
        <f>IFERROR(VLOOKUP(C1581,ReceivingTeam[],2,FALSE),"HelpDesk")</f>
        <v>Branch office</v>
      </c>
      <c r="Z1581" s="67">
        <f t="shared" si="292"/>
        <v>44888.223333333299</v>
      </c>
      <c r="AA1581" s="68">
        <f t="shared" si="293"/>
        <v>44887</v>
      </c>
      <c r="AB1581" s="69" t="b">
        <f t="shared" si="294"/>
        <v>1</v>
      </c>
      <c r="AC1581" s="70">
        <f t="shared" si="295"/>
        <v>0.5</v>
      </c>
      <c r="AD1581" s="67">
        <f t="shared" si="296"/>
        <v>44888.223333333299</v>
      </c>
      <c r="AE1581" s="67">
        <f>VLOOKUP(V1581,'Branch Wise Work Timelines'!C:G,3,FALSE)+AA1581</f>
        <v>44887.416666666664</v>
      </c>
      <c r="AF1581" s="67">
        <f>IF(V1581="Bangalore",VLOOKUP(V1581,'Branch Wise Work Timelines'!C:G,4,FALSE)+AA1581+1,IF(V1581="Mumbai",VLOOKUP(V1581,'Branch Wise Work Timelines'!C:G,4,FALSE)+AA1581+1,VLOOKUP(V1581,'Branch Wise Work Timelines'!C:G,4,FALSE)+AA1581))</f>
        <v>44888.25</v>
      </c>
      <c r="AG1581" s="67">
        <f>WORKDAY.INTL(AA1581,1,11)+VLOOKUP(V1581,'Branch Wise Work Timelines'!C:G,3,FALSE)</f>
        <v>44888.416666666664</v>
      </c>
      <c r="AH1581" s="69" t="str">
        <f t="shared" ca="1" si="297"/>
        <v>Out of TAT</v>
      </c>
      <c r="AI1581" s="69">
        <f t="shared" ca="1" si="298"/>
        <v>20553</v>
      </c>
      <c r="AJ1581" s="69" t="str">
        <f ca="1">IF(AI1581&lt;0,"0-12",IFERROR(VLOOKUP(AI1581,Breakup[],2,FALSE),"&gt;24"))</f>
        <v>&gt;24</v>
      </c>
      <c r="AK1581" s="69" t="str">
        <f>VLOOKUP(V1581,Master!B:D,3,FALSE)</f>
        <v>East</v>
      </c>
      <c r="AL1581" s="69" t="str">
        <f t="shared" si="299"/>
        <v>Mumbai</v>
      </c>
    </row>
    <row r="1582" spans="1:38">
      <c r="A1582" s="13" t="s">
        <v>3470</v>
      </c>
      <c r="B1582" s="54">
        <v>44701.6507088773</v>
      </c>
      <c r="C1582" s="13" t="s">
        <v>110</v>
      </c>
      <c r="D1582" s="13">
        <v>265</v>
      </c>
      <c r="E1582" s="13" t="s">
        <v>3471</v>
      </c>
      <c r="F1582" s="13" t="s">
        <v>33</v>
      </c>
      <c r="G1582" s="14">
        <v>1653044731623</v>
      </c>
      <c r="H1582" s="55">
        <v>0.35155092592592602</v>
      </c>
      <c r="I1582" s="33">
        <v>44889.351550925901</v>
      </c>
      <c r="J1582" s="58">
        <v>44889</v>
      </c>
      <c r="K1582" s="13" t="s">
        <v>263</v>
      </c>
      <c r="L1582" s="13" t="s">
        <v>69</v>
      </c>
      <c r="M1582" s="13" t="s">
        <v>101</v>
      </c>
      <c r="N1582" s="13" t="s">
        <v>206</v>
      </c>
      <c r="O1582" s="33" t="s">
        <v>38</v>
      </c>
      <c r="P1582" s="58" t="s">
        <v>38</v>
      </c>
      <c r="Q1582" s="33" t="s">
        <v>207</v>
      </c>
      <c r="R1582" s="14" t="s">
        <v>38</v>
      </c>
      <c r="S1582" s="13" t="s">
        <v>208</v>
      </c>
      <c r="T1582" s="13" t="s">
        <v>209</v>
      </c>
      <c r="U1582" s="33">
        <f t="shared" ca="1" si="288"/>
        <v>45744.56914039352</v>
      </c>
      <c r="V1582" s="13" t="str">
        <f t="shared" si="289"/>
        <v>Mumbai</v>
      </c>
      <c r="W1582" s="13" t="str">
        <f t="shared" si="290"/>
        <v>RI</v>
      </c>
      <c r="X1582" s="13">
        <f t="shared" si="291"/>
        <v>8</v>
      </c>
      <c r="Y1582" s="13" t="str">
        <f>IFERROR(VLOOKUP(C1582,ReceivingTeam[],2,FALSE),"HelpDesk")</f>
        <v>Branch office</v>
      </c>
      <c r="Z1582" s="67">
        <f t="shared" si="292"/>
        <v>44889.916666666664</v>
      </c>
      <c r="AA1582" s="68">
        <f t="shared" si="293"/>
        <v>44889</v>
      </c>
      <c r="AB1582" s="69" t="b">
        <f t="shared" si="294"/>
        <v>1</v>
      </c>
      <c r="AC1582" s="70">
        <f t="shared" si="295"/>
        <v>0.5</v>
      </c>
      <c r="AD1582" s="67">
        <f t="shared" si="296"/>
        <v>44889.916666666664</v>
      </c>
      <c r="AE1582" s="67">
        <f>VLOOKUP(V1582,'Branch Wise Work Timelines'!C:G,3,FALSE)+AA1582</f>
        <v>44889.416666666664</v>
      </c>
      <c r="AF1582" s="67">
        <f>IF(V1582="Bangalore",VLOOKUP(V1582,'Branch Wise Work Timelines'!C:G,4,FALSE)+AA1582+1,IF(V1582="Mumbai",VLOOKUP(V1582,'Branch Wise Work Timelines'!C:G,4,FALSE)+AA1582+1,VLOOKUP(V1582,'Branch Wise Work Timelines'!C:G,4,FALSE)+AA1582))</f>
        <v>44890.25</v>
      </c>
      <c r="AG1582" s="67">
        <f>WORKDAY.INTL(AA1582,1,11)+VLOOKUP(V1582,'Branch Wise Work Timelines'!C:G,3,FALSE)</f>
        <v>44890.416666666664</v>
      </c>
      <c r="AH1582" s="69" t="str">
        <f t="shared" ca="1" si="297"/>
        <v>Out of TAT</v>
      </c>
      <c r="AI1582" s="69">
        <f t="shared" ca="1" si="298"/>
        <v>20512</v>
      </c>
      <c r="AJ1582" s="69" t="str">
        <f ca="1">IF(AI1582&lt;0,"0-12",IFERROR(VLOOKUP(AI1582,Breakup[],2,FALSE),"&gt;24"))</f>
        <v>&gt;24</v>
      </c>
      <c r="AK1582" s="69" t="str">
        <f>VLOOKUP(V1582,Master!B:D,3,FALSE)</f>
        <v>East</v>
      </c>
      <c r="AL1582" s="69" t="str">
        <f t="shared" si="299"/>
        <v>Mumbai</v>
      </c>
    </row>
    <row r="1583" spans="1:38">
      <c r="A1583" s="13" t="s">
        <v>3472</v>
      </c>
      <c r="B1583" s="54">
        <v>44701.652270601902</v>
      </c>
      <c r="C1583" s="13" t="s">
        <v>110</v>
      </c>
      <c r="D1583" s="13">
        <v>487</v>
      </c>
      <c r="E1583" s="13" t="s">
        <v>3473</v>
      </c>
      <c r="F1583" s="13" t="s">
        <v>33</v>
      </c>
      <c r="G1583" s="14">
        <v>1653044731623</v>
      </c>
      <c r="H1583" s="55">
        <v>0.53224537037037001</v>
      </c>
      <c r="I1583" s="33">
        <v>44886.532245370399</v>
      </c>
      <c r="J1583" s="58">
        <v>44886</v>
      </c>
      <c r="K1583" s="13" t="s">
        <v>263</v>
      </c>
      <c r="L1583" s="13" t="s">
        <v>69</v>
      </c>
      <c r="M1583" s="13" t="s">
        <v>101</v>
      </c>
      <c r="N1583" s="13" t="s">
        <v>206</v>
      </c>
      <c r="O1583" s="33" t="s">
        <v>38</v>
      </c>
      <c r="P1583" s="58" t="s">
        <v>38</v>
      </c>
      <c r="Q1583" s="33" t="s">
        <v>207</v>
      </c>
      <c r="R1583" s="14" t="s">
        <v>38</v>
      </c>
      <c r="S1583" s="13" t="s">
        <v>208</v>
      </c>
      <c r="T1583" s="13" t="s">
        <v>209</v>
      </c>
      <c r="U1583" s="33">
        <f t="shared" ca="1" si="288"/>
        <v>45744.56914039352</v>
      </c>
      <c r="V1583" s="13" t="str">
        <f t="shared" si="289"/>
        <v>Mumbai</v>
      </c>
      <c r="W1583" s="13" t="str">
        <f t="shared" si="290"/>
        <v>RI</v>
      </c>
      <c r="X1583" s="13">
        <f t="shared" si="291"/>
        <v>12</v>
      </c>
      <c r="Y1583" s="13" t="str">
        <f>IFERROR(VLOOKUP(C1583,ReceivingTeam[],2,FALSE),"HelpDesk")</f>
        <v>Branch office</v>
      </c>
      <c r="Z1583" s="67">
        <f t="shared" si="292"/>
        <v>44887.032245370399</v>
      </c>
      <c r="AA1583" s="68">
        <f t="shared" si="293"/>
        <v>44886</v>
      </c>
      <c r="AB1583" s="69" t="b">
        <f t="shared" si="294"/>
        <v>1</v>
      </c>
      <c r="AC1583" s="70">
        <f t="shared" si="295"/>
        <v>0.5</v>
      </c>
      <c r="AD1583" s="67">
        <f t="shared" si="296"/>
        <v>44887.032245370399</v>
      </c>
      <c r="AE1583" s="67">
        <f>VLOOKUP(V1583,'Branch Wise Work Timelines'!C:G,3,FALSE)+AA1583</f>
        <v>44886.416666666664</v>
      </c>
      <c r="AF1583" s="67">
        <f>IF(V1583="Bangalore",VLOOKUP(V1583,'Branch Wise Work Timelines'!C:G,4,FALSE)+AA1583+1,IF(V1583="Mumbai",VLOOKUP(V1583,'Branch Wise Work Timelines'!C:G,4,FALSE)+AA1583+1,VLOOKUP(V1583,'Branch Wise Work Timelines'!C:G,4,FALSE)+AA1583))</f>
        <v>44887.25</v>
      </c>
      <c r="AG1583" s="67">
        <f>WORKDAY.INTL(AA1583,1,11)+VLOOKUP(V1583,'Branch Wise Work Timelines'!C:G,3,FALSE)</f>
        <v>44887.416666666664</v>
      </c>
      <c r="AH1583" s="69" t="str">
        <f t="shared" ca="1" si="297"/>
        <v>Out of TAT</v>
      </c>
      <c r="AI1583" s="69">
        <f t="shared" ca="1" si="298"/>
        <v>20581</v>
      </c>
      <c r="AJ1583" s="69" t="str">
        <f ca="1">IF(AI1583&lt;0,"0-12",IFERROR(VLOOKUP(AI1583,Breakup[],2,FALSE),"&gt;24"))</f>
        <v>&gt;24</v>
      </c>
      <c r="AK1583" s="69" t="str">
        <f>VLOOKUP(V1583,Master!B:D,3,FALSE)</f>
        <v>East</v>
      </c>
      <c r="AL1583" s="69" t="str">
        <f t="shared" si="299"/>
        <v>Mumbai</v>
      </c>
    </row>
    <row r="1584" spans="1:38">
      <c r="A1584" s="13" t="s">
        <v>3474</v>
      </c>
      <c r="B1584" s="54">
        <v>44701.653549074101</v>
      </c>
      <c r="C1584" s="13" t="s">
        <v>110</v>
      </c>
      <c r="D1584" s="13">
        <v>1449</v>
      </c>
      <c r="E1584" s="13" t="s">
        <v>3475</v>
      </c>
      <c r="F1584" s="13" t="s">
        <v>33</v>
      </c>
      <c r="G1584" s="14">
        <v>1653044731623</v>
      </c>
      <c r="H1584" s="55">
        <v>0.63730324074074096</v>
      </c>
      <c r="I1584" s="33">
        <v>44890.637303240699</v>
      </c>
      <c r="J1584" s="58">
        <v>44890</v>
      </c>
      <c r="K1584" s="13" t="s">
        <v>263</v>
      </c>
      <c r="L1584" s="13" t="s">
        <v>69</v>
      </c>
      <c r="M1584" s="13" t="s">
        <v>101</v>
      </c>
      <c r="N1584" s="13" t="s">
        <v>206</v>
      </c>
      <c r="O1584" s="33" t="s">
        <v>38</v>
      </c>
      <c r="P1584" s="58" t="s">
        <v>38</v>
      </c>
      <c r="Q1584" s="33" t="s">
        <v>207</v>
      </c>
      <c r="R1584" s="14" t="s">
        <v>38</v>
      </c>
      <c r="S1584" s="13" t="s">
        <v>208</v>
      </c>
      <c r="T1584" s="13" t="s">
        <v>209</v>
      </c>
      <c r="U1584" s="33">
        <f t="shared" ca="1" si="288"/>
        <v>45744.56914039352</v>
      </c>
      <c r="V1584" s="13" t="str">
        <f t="shared" si="289"/>
        <v>Mumbai</v>
      </c>
      <c r="W1584" s="13" t="str">
        <f t="shared" si="290"/>
        <v>RI</v>
      </c>
      <c r="X1584" s="13">
        <f t="shared" si="291"/>
        <v>15</v>
      </c>
      <c r="Y1584" s="13" t="str">
        <f>IFERROR(VLOOKUP(C1584,ReceivingTeam[],2,FALSE),"HelpDesk")</f>
        <v>Branch office</v>
      </c>
      <c r="Z1584" s="67">
        <f t="shared" si="292"/>
        <v>44891.137303240699</v>
      </c>
      <c r="AA1584" s="68">
        <f t="shared" si="293"/>
        <v>44890</v>
      </c>
      <c r="AB1584" s="69" t="b">
        <f t="shared" si="294"/>
        <v>1</v>
      </c>
      <c r="AC1584" s="70">
        <f t="shared" si="295"/>
        <v>0.5</v>
      </c>
      <c r="AD1584" s="67">
        <f t="shared" si="296"/>
        <v>44891.137303240699</v>
      </c>
      <c r="AE1584" s="67">
        <f>VLOOKUP(V1584,'Branch Wise Work Timelines'!C:G,3,FALSE)+AA1584</f>
        <v>44890.416666666664</v>
      </c>
      <c r="AF1584" s="67">
        <f>IF(V1584="Bangalore",VLOOKUP(V1584,'Branch Wise Work Timelines'!C:G,4,FALSE)+AA1584+1,IF(V1584="Mumbai",VLOOKUP(V1584,'Branch Wise Work Timelines'!C:G,4,FALSE)+AA1584+1,VLOOKUP(V1584,'Branch Wise Work Timelines'!C:G,4,FALSE)+AA1584))</f>
        <v>44891.25</v>
      </c>
      <c r="AG1584" s="67">
        <f>WORKDAY.INTL(AA1584,1,11)+VLOOKUP(V1584,'Branch Wise Work Timelines'!C:G,3,FALSE)</f>
        <v>44891.416666666664</v>
      </c>
      <c r="AH1584" s="69" t="str">
        <f t="shared" ca="1" si="297"/>
        <v>Out of TAT</v>
      </c>
      <c r="AI1584" s="69">
        <f t="shared" ca="1" si="298"/>
        <v>20483</v>
      </c>
      <c r="AJ1584" s="69" t="str">
        <f ca="1">IF(AI1584&lt;0,"0-12",IFERROR(VLOOKUP(AI1584,Breakup[],2,FALSE),"&gt;24"))</f>
        <v>&gt;24</v>
      </c>
      <c r="AK1584" s="69" t="str">
        <f>VLOOKUP(V1584,Master!B:D,3,FALSE)</f>
        <v>East</v>
      </c>
      <c r="AL1584" s="69" t="str">
        <f t="shared" si="299"/>
        <v>Mumbai</v>
      </c>
    </row>
    <row r="1585" spans="1:38">
      <c r="A1585" s="13" t="s">
        <v>3476</v>
      </c>
      <c r="B1585" s="54">
        <v>44701.5864912037</v>
      </c>
      <c r="C1585" s="13" t="s">
        <v>352</v>
      </c>
      <c r="D1585" s="13">
        <v>1120</v>
      </c>
      <c r="E1585" s="13" t="s">
        <v>3477</v>
      </c>
      <c r="F1585" s="13" t="s">
        <v>33</v>
      </c>
      <c r="G1585" s="14">
        <v>1653036381719</v>
      </c>
      <c r="H1585" s="55">
        <v>0.151400462962963</v>
      </c>
      <c r="I1585" s="33">
        <v>44885.151400463001</v>
      </c>
      <c r="J1585" s="58">
        <v>44885</v>
      </c>
      <c r="K1585" s="13" t="s">
        <v>263</v>
      </c>
      <c r="L1585" s="13" t="s">
        <v>69</v>
      </c>
      <c r="M1585" s="13" t="s">
        <v>101</v>
      </c>
      <c r="N1585" s="13" t="s">
        <v>206</v>
      </c>
      <c r="O1585" s="33" t="s">
        <v>38</v>
      </c>
      <c r="P1585" s="58" t="s">
        <v>38</v>
      </c>
      <c r="Q1585" s="33" t="s">
        <v>207</v>
      </c>
      <c r="R1585" s="14" t="s">
        <v>38</v>
      </c>
      <c r="S1585" s="13" t="s">
        <v>208</v>
      </c>
      <c r="T1585" s="13" t="s">
        <v>209</v>
      </c>
      <c r="U1585" s="33">
        <f t="shared" ca="1" si="288"/>
        <v>45744.56914039352</v>
      </c>
      <c r="V1585" s="13" t="str">
        <f t="shared" si="289"/>
        <v>Mumbai</v>
      </c>
      <c r="W1585" s="13" t="str">
        <f t="shared" si="290"/>
        <v>RI</v>
      </c>
      <c r="X1585" s="13">
        <f t="shared" si="291"/>
        <v>3</v>
      </c>
      <c r="Y1585" s="13" t="str">
        <f>IFERROR(VLOOKUP(C1585,ReceivingTeam[],2,FALSE),"HelpDesk")</f>
        <v>HelpDesk</v>
      </c>
      <c r="Z1585" s="67">
        <f t="shared" si="292"/>
        <v>44885.916666666664</v>
      </c>
      <c r="AA1585" s="68">
        <f t="shared" si="293"/>
        <v>44885</v>
      </c>
      <c r="AB1585" s="69" t="b">
        <f t="shared" si="294"/>
        <v>0</v>
      </c>
      <c r="AC1585" s="70">
        <f t="shared" si="295"/>
        <v>0.5</v>
      </c>
      <c r="AD1585" s="67">
        <f t="shared" si="296"/>
        <v>44885.916666666664</v>
      </c>
      <c r="AE1585" s="67">
        <f>VLOOKUP(V1585,'Branch Wise Work Timelines'!C:G,3,FALSE)+AA1585</f>
        <v>44885.416666666664</v>
      </c>
      <c r="AF1585" s="67">
        <f>IF(V1585="Bangalore",VLOOKUP(V1585,'Branch Wise Work Timelines'!C:G,4,FALSE)+AA1585+1,IF(V1585="Mumbai",VLOOKUP(V1585,'Branch Wise Work Timelines'!C:G,4,FALSE)+AA1585+1,VLOOKUP(V1585,'Branch Wise Work Timelines'!C:G,4,FALSE)+AA1585))</f>
        <v>44886.25</v>
      </c>
      <c r="AG1585" s="67">
        <f>WORKDAY.INTL(AA1585,1,11)+VLOOKUP(V1585,'Branch Wise Work Timelines'!C:G,3,FALSE)</f>
        <v>44886.416666666664</v>
      </c>
      <c r="AH1585" s="69" t="str">
        <f t="shared" ca="1" si="297"/>
        <v>Out of TAT</v>
      </c>
      <c r="AI1585" s="69">
        <f t="shared" ca="1" si="298"/>
        <v>20608</v>
      </c>
      <c r="AJ1585" s="69" t="str">
        <f ca="1">IF(AI1585&lt;0,"0-12",IFERROR(VLOOKUP(AI1585,Breakup[],2,FALSE),"&gt;24"))</f>
        <v>&gt;24</v>
      </c>
      <c r="AK1585" s="69" t="str">
        <f>VLOOKUP(V1585,Master!B:D,3,FALSE)</f>
        <v>East</v>
      </c>
      <c r="AL1585" s="69" t="str">
        <f t="shared" si="299"/>
        <v>Mumbai</v>
      </c>
    </row>
    <row r="1586" spans="1:38">
      <c r="A1586" s="13" t="s">
        <v>3478</v>
      </c>
      <c r="B1586" s="54">
        <v>44701.588140428197</v>
      </c>
      <c r="C1586" s="13" t="s">
        <v>352</v>
      </c>
      <c r="D1586" s="13">
        <v>1376</v>
      </c>
      <c r="E1586" s="13" t="s">
        <v>3479</v>
      </c>
      <c r="F1586" s="13" t="s">
        <v>33</v>
      </c>
      <c r="G1586" s="14">
        <v>1653036381719</v>
      </c>
      <c r="H1586" s="55">
        <v>0.963287037037037</v>
      </c>
      <c r="I1586" s="33">
        <v>44889.963287036997</v>
      </c>
      <c r="J1586" s="58">
        <v>44889</v>
      </c>
      <c r="K1586" s="13" t="s">
        <v>263</v>
      </c>
      <c r="L1586" s="13" t="s">
        <v>69</v>
      </c>
      <c r="M1586" s="13" t="s">
        <v>101</v>
      </c>
      <c r="N1586" s="13" t="s">
        <v>206</v>
      </c>
      <c r="O1586" s="33" t="s">
        <v>38</v>
      </c>
      <c r="P1586" s="58" t="s">
        <v>38</v>
      </c>
      <c r="Q1586" s="33" t="s">
        <v>207</v>
      </c>
      <c r="R1586" s="14" t="s">
        <v>38</v>
      </c>
      <c r="S1586" s="13" t="s">
        <v>208</v>
      </c>
      <c r="T1586" s="13" t="s">
        <v>209</v>
      </c>
      <c r="U1586" s="33">
        <f t="shared" ca="1" si="288"/>
        <v>45744.56914039352</v>
      </c>
      <c r="V1586" s="13" t="str">
        <f t="shared" si="289"/>
        <v>Mumbai</v>
      </c>
      <c r="W1586" s="13" t="str">
        <f t="shared" si="290"/>
        <v>RI</v>
      </c>
      <c r="X1586" s="13">
        <f t="shared" si="291"/>
        <v>23</v>
      </c>
      <c r="Y1586" s="13" t="str">
        <f>IFERROR(VLOOKUP(C1586,ReceivingTeam[],2,FALSE),"HelpDesk")</f>
        <v>HelpDesk</v>
      </c>
      <c r="Z1586" s="67">
        <f t="shared" si="292"/>
        <v>44890.629953703661</v>
      </c>
      <c r="AA1586" s="68">
        <f t="shared" si="293"/>
        <v>44889</v>
      </c>
      <c r="AB1586" s="69" t="b">
        <f t="shared" si="294"/>
        <v>1</v>
      </c>
      <c r="AC1586" s="70">
        <f t="shared" si="295"/>
        <v>0.5</v>
      </c>
      <c r="AD1586" s="67">
        <f t="shared" si="296"/>
        <v>44890.629953703661</v>
      </c>
      <c r="AE1586" s="67">
        <f>VLOOKUP(V1586,'Branch Wise Work Timelines'!C:G,3,FALSE)+AA1586</f>
        <v>44889.416666666664</v>
      </c>
      <c r="AF1586" s="67">
        <f>IF(V1586="Bangalore",VLOOKUP(V1586,'Branch Wise Work Timelines'!C:G,4,FALSE)+AA1586+1,IF(V1586="Mumbai",VLOOKUP(V1586,'Branch Wise Work Timelines'!C:G,4,FALSE)+AA1586+1,VLOOKUP(V1586,'Branch Wise Work Timelines'!C:G,4,FALSE)+AA1586))</f>
        <v>44890.25</v>
      </c>
      <c r="AG1586" s="67">
        <f>WORKDAY.INTL(AA1586,1,11)+VLOOKUP(V1586,'Branch Wise Work Timelines'!C:G,3,FALSE)</f>
        <v>44890.416666666664</v>
      </c>
      <c r="AH1586" s="69" t="str">
        <f t="shared" ca="1" si="297"/>
        <v>Out of TAT</v>
      </c>
      <c r="AI1586" s="69">
        <f t="shared" ca="1" si="298"/>
        <v>20495</v>
      </c>
      <c r="AJ1586" s="69" t="str">
        <f ca="1">IF(AI1586&lt;0,"0-12",IFERROR(VLOOKUP(AI1586,Breakup[],2,FALSE),"&gt;24"))</f>
        <v>&gt;24</v>
      </c>
      <c r="AK1586" s="69" t="str">
        <f>VLOOKUP(V1586,Master!B:D,3,FALSE)</f>
        <v>East</v>
      </c>
      <c r="AL1586" s="69" t="str">
        <f t="shared" si="299"/>
        <v>Mumbai</v>
      </c>
    </row>
    <row r="1587" spans="1:38">
      <c r="A1587" s="13" t="s">
        <v>3480</v>
      </c>
      <c r="B1587" s="54">
        <v>44701.588973807899</v>
      </c>
      <c r="C1587" s="13" t="s">
        <v>352</v>
      </c>
      <c r="D1587" s="13">
        <v>778</v>
      </c>
      <c r="E1587" s="13" t="s">
        <v>3481</v>
      </c>
      <c r="F1587" s="13" t="s">
        <v>33</v>
      </c>
      <c r="G1587" s="14">
        <v>1653036381719</v>
      </c>
      <c r="H1587" s="55">
        <v>0.83038194444444402</v>
      </c>
      <c r="I1587" s="33">
        <v>44889.830381944397</v>
      </c>
      <c r="J1587" s="58">
        <v>44889</v>
      </c>
      <c r="K1587" s="13" t="s">
        <v>263</v>
      </c>
      <c r="L1587" s="13" t="s">
        <v>69</v>
      </c>
      <c r="M1587" s="13" t="s">
        <v>101</v>
      </c>
      <c r="N1587" s="13" t="s">
        <v>206</v>
      </c>
      <c r="O1587" s="33" t="s">
        <v>38</v>
      </c>
      <c r="P1587" s="58" t="s">
        <v>38</v>
      </c>
      <c r="Q1587" s="33" t="s">
        <v>207</v>
      </c>
      <c r="R1587" s="14" t="s">
        <v>38</v>
      </c>
      <c r="S1587" s="13" t="s">
        <v>208</v>
      </c>
      <c r="T1587" s="13" t="s">
        <v>209</v>
      </c>
      <c r="U1587" s="33">
        <f t="shared" ca="1" si="288"/>
        <v>45744.56914039352</v>
      </c>
      <c r="V1587" s="13" t="str">
        <f t="shared" si="289"/>
        <v>Mumbai</v>
      </c>
      <c r="W1587" s="13" t="str">
        <f t="shared" si="290"/>
        <v>RI</v>
      </c>
      <c r="X1587" s="13">
        <f t="shared" si="291"/>
        <v>19</v>
      </c>
      <c r="Y1587" s="13" t="str">
        <f>IFERROR(VLOOKUP(C1587,ReceivingTeam[],2,FALSE),"HelpDesk")</f>
        <v>HelpDesk</v>
      </c>
      <c r="Z1587" s="67">
        <f t="shared" si="292"/>
        <v>44890.497048611061</v>
      </c>
      <c r="AA1587" s="68">
        <f t="shared" si="293"/>
        <v>44889</v>
      </c>
      <c r="AB1587" s="69" t="b">
        <f t="shared" si="294"/>
        <v>1</v>
      </c>
      <c r="AC1587" s="70">
        <f t="shared" si="295"/>
        <v>0.5</v>
      </c>
      <c r="AD1587" s="67">
        <f t="shared" si="296"/>
        <v>44890.497048611061</v>
      </c>
      <c r="AE1587" s="67">
        <f>VLOOKUP(V1587,'Branch Wise Work Timelines'!C:G,3,FALSE)+AA1587</f>
        <v>44889.416666666664</v>
      </c>
      <c r="AF1587" s="67">
        <f>IF(V1587="Bangalore",VLOOKUP(V1587,'Branch Wise Work Timelines'!C:G,4,FALSE)+AA1587+1,IF(V1587="Mumbai",VLOOKUP(V1587,'Branch Wise Work Timelines'!C:G,4,FALSE)+AA1587+1,VLOOKUP(V1587,'Branch Wise Work Timelines'!C:G,4,FALSE)+AA1587))</f>
        <v>44890.25</v>
      </c>
      <c r="AG1587" s="67">
        <f>WORKDAY.INTL(AA1587,1,11)+VLOOKUP(V1587,'Branch Wise Work Timelines'!C:G,3,FALSE)</f>
        <v>44890.416666666664</v>
      </c>
      <c r="AH1587" s="69" t="str">
        <f t="shared" ca="1" si="297"/>
        <v>Out of TAT</v>
      </c>
      <c r="AI1587" s="69">
        <f t="shared" ca="1" si="298"/>
        <v>20498</v>
      </c>
      <c r="AJ1587" s="69" t="str">
        <f ca="1">IF(AI1587&lt;0,"0-12",IFERROR(VLOOKUP(AI1587,Breakup[],2,FALSE),"&gt;24"))</f>
        <v>&gt;24</v>
      </c>
      <c r="AK1587" s="69" t="str">
        <f>VLOOKUP(V1587,Master!B:D,3,FALSE)</f>
        <v>East</v>
      </c>
      <c r="AL1587" s="69" t="str">
        <f t="shared" si="299"/>
        <v>Mumbai</v>
      </c>
    </row>
    <row r="1588" spans="1:38">
      <c r="A1588" s="13" t="s">
        <v>3482</v>
      </c>
      <c r="B1588" s="54">
        <v>44701.582464432897</v>
      </c>
      <c r="C1588" s="13" t="s">
        <v>352</v>
      </c>
      <c r="D1588" s="13">
        <v>367</v>
      </c>
      <c r="E1588" s="13" t="s">
        <v>3483</v>
      </c>
      <c r="F1588" s="13" t="s">
        <v>33</v>
      </c>
      <c r="G1588" s="14">
        <v>1653036381719</v>
      </c>
      <c r="H1588" s="55">
        <v>0.77950231481481502</v>
      </c>
      <c r="I1588" s="33">
        <v>44890.779502314799</v>
      </c>
      <c r="J1588" s="58">
        <v>44890</v>
      </c>
      <c r="K1588" s="13" t="s">
        <v>263</v>
      </c>
      <c r="L1588" s="13" t="s">
        <v>69</v>
      </c>
      <c r="M1588" s="13" t="s">
        <v>101</v>
      </c>
      <c r="N1588" s="13" t="s">
        <v>206</v>
      </c>
      <c r="O1588" s="33" t="s">
        <v>38</v>
      </c>
      <c r="P1588" s="58" t="s">
        <v>38</v>
      </c>
      <c r="Q1588" s="33" t="s">
        <v>207</v>
      </c>
      <c r="R1588" s="14" t="s">
        <v>38</v>
      </c>
      <c r="S1588" s="13" t="s">
        <v>208</v>
      </c>
      <c r="T1588" s="13" t="s">
        <v>209</v>
      </c>
      <c r="U1588" s="33">
        <f t="shared" ca="1" si="288"/>
        <v>45744.56914039352</v>
      </c>
      <c r="V1588" s="13" t="str">
        <f t="shared" si="289"/>
        <v>Mumbai</v>
      </c>
      <c r="W1588" s="13" t="str">
        <f t="shared" si="290"/>
        <v>RI</v>
      </c>
      <c r="X1588" s="13">
        <f t="shared" si="291"/>
        <v>18</v>
      </c>
      <c r="Y1588" s="13" t="str">
        <f>IFERROR(VLOOKUP(C1588,ReceivingTeam[],2,FALSE),"HelpDesk")</f>
        <v>HelpDesk</v>
      </c>
      <c r="Z1588" s="67">
        <f t="shared" si="292"/>
        <v>44891.446168981463</v>
      </c>
      <c r="AA1588" s="68">
        <f t="shared" si="293"/>
        <v>44890</v>
      </c>
      <c r="AB1588" s="69" t="b">
        <f t="shared" si="294"/>
        <v>1</v>
      </c>
      <c r="AC1588" s="70">
        <f t="shared" si="295"/>
        <v>0.5</v>
      </c>
      <c r="AD1588" s="67">
        <f t="shared" si="296"/>
        <v>44891.446168981463</v>
      </c>
      <c r="AE1588" s="67">
        <f>VLOOKUP(V1588,'Branch Wise Work Timelines'!C:G,3,FALSE)+AA1588</f>
        <v>44890.416666666664</v>
      </c>
      <c r="AF1588" s="67">
        <f>IF(V1588="Bangalore",VLOOKUP(V1588,'Branch Wise Work Timelines'!C:G,4,FALSE)+AA1588+1,IF(V1588="Mumbai",VLOOKUP(V1588,'Branch Wise Work Timelines'!C:G,4,FALSE)+AA1588+1,VLOOKUP(V1588,'Branch Wise Work Timelines'!C:G,4,FALSE)+AA1588))</f>
        <v>44891.25</v>
      </c>
      <c r="AG1588" s="67">
        <f>WORKDAY.INTL(AA1588,1,11)+VLOOKUP(V1588,'Branch Wise Work Timelines'!C:G,3,FALSE)</f>
        <v>44891.416666666664</v>
      </c>
      <c r="AH1588" s="69" t="str">
        <f t="shared" ca="1" si="297"/>
        <v>Out of TAT</v>
      </c>
      <c r="AI1588" s="69">
        <f t="shared" ca="1" si="298"/>
        <v>20475</v>
      </c>
      <c r="AJ1588" s="69" t="str">
        <f ca="1">IF(AI1588&lt;0,"0-12",IFERROR(VLOOKUP(AI1588,Breakup[],2,FALSE),"&gt;24"))</f>
        <v>&gt;24</v>
      </c>
      <c r="AK1588" s="69" t="str">
        <f>VLOOKUP(V1588,Master!B:D,3,FALSE)</f>
        <v>East</v>
      </c>
      <c r="AL1588" s="69" t="str">
        <f t="shared" si="299"/>
        <v>Mumbai</v>
      </c>
    </row>
    <row r="1589" spans="1:38">
      <c r="A1589" s="13" t="s">
        <v>3484</v>
      </c>
      <c r="B1589" s="54">
        <v>44701.6813972569</v>
      </c>
      <c r="C1589" s="13" t="s">
        <v>121</v>
      </c>
      <c r="D1589" s="13">
        <v>1072</v>
      </c>
      <c r="E1589" s="13" t="s">
        <v>3485</v>
      </c>
      <c r="F1589" s="13" t="s">
        <v>33</v>
      </c>
      <c r="G1589" s="14">
        <v>1653044731623</v>
      </c>
      <c r="H1589" s="55">
        <v>0.98049768518518499</v>
      </c>
      <c r="I1589" s="33">
        <v>44888.980497685203</v>
      </c>
      <c r="J1589" s="58">
        <v>44888</v>
      </c>
      <c r="K1589" s="13" t="s">
        <v>263</v>
      </c>
      <c r="L1589" s="13" t="s">
        <v>69</v>
      </c>
      <c r="M1589" s="13" t="s">
        <v>101</v>
      </c>
      <c r="N1589" s="13" t="s">
        <v>206</v>
      </c>
      <c r="O1589" s="33" t="s">
        <v>38</v>
      </c>
      <c r="P1589" s="58" t="s">
        <v>38</v>
      </c>
      <c r="Q1589" s="33" t="s">
        <v>207</v>
      </c>
      <c r="R1589" s="14" t="s">
        <v>38</v>
      </c>
      <c r="S1589" s="13" t="s">
        <v>208</v>
      </c>
      <c r="T1589" s="13" t="s">
        <v>209</v>
      </c>
      <c r="U1589" s="33">
        <f t="shared" ca="1" si="288"/>
        <v>45744.56914039352</v>
      </c>
      <c r="V1589" s="13" t="str">
        <f t="shared" si="289"/>
        <v>Mumbai</v>
      </c>
      <c r="W1589" s="13" t="str">
        <f t="shared" si="290"/>
        <v>RI</v>
      </c>
      <c r="X1589" s="13">
        <f t="shared" si="291"/>
        <v>23</v>
      </c>
      <c r="Y1589" s="13" t="str">
        <f>IFERROR(VLOOKUP(C1589,ReceivingTeam[],2,FALSE),"HelpDesk")</f>
        <v>Branch office</v>
      </c>
      <c r="Z1589" s="67">
        <f t="shared" si="292"/>
        <v>44889.647164351867</v>
      </c>
      <c r="AA1589" s="68">
        <f t="shared" si="293"/>
        <v>44888</v>
      </c>
      <c r="AB1589" s="69" t="b">
        <f t="shared" si="294"/>
        <v>1</v>
      </c>
      <c r="AC1589" s="70">
        <f t="shared" si="295"/>
        <v>0.5</v>
      </c>
      <c r="AD1589" s="67">
        <f t="shared" si="296"/>
        <v>44889.647164351867</v>
      </c>
      <c r="AE1589" s="67">
        <f>VLOOKUP(V1589,'Branch Wise Work Timelines'!C:G,3,FALSE)+AA1589</f>
        <v>44888.416666666664</v>
      </c>
      <c r="AF1589" s="67">
        <f>IF(V1589="Bangalore",VLOOKUP(V1589,'Branch Wise Work Timelines'!C:G,4,FALSE)+AA1589+1,IF(V1589="Mumbai",VLOOKUP(V1589,'Branch Wise Work Timelines'!C:G,4,FALSE)+AA1589+1,VLOOKUP(V1589,'Branch Wise Work Timelines'!C:G,4,FALSE)+AA1589))</f>
        <v>44889.25</v>
      </c>
      <c r="AG1589" s="67">
        <f>WORKDAY.INTL(AA1589,1,11)+VLOOKUP(V1589,'Branch Wise Work Timelines'!C:G,3,FALSE)</f>
        <v>44889.416666666664</v>
      </c>
      <c r="AH1589" s="69" t="str">
        <f t="shared" ca="1" si="297"/>
        <v>Out of TAT</v>
      </c>
      <c r="AI1589" s="69">
        <f t="shared" ca="1" si="298"/>
        <v>20519</v>
      </c>
      <c r="AJ1589" s="69" t="str">
        <f ca="1">IF(AI1589&lt;0,"0-12",IFERROR(VLOOKUP(AI1589,Breakup[],2,FALSE),"&gt;24"))</f>
        <v>&gt;24</v>
      </c>
      <c r="AK1589" s="69" t="str">
        <f>VLOOKUP(V1589,Master!B:D,3,FALSE)</f>
        <v>East</v>
      </c>
      <c r="AL1589" s="69" t="str">
        <f t="shared" si="299"/>
        <v>Mumbai</v>
      </c>
    </row>
    <row r="1590" spans="1:38">
      <c r="A1590" s="13" t="s">
        <v>3486</v>
      </c>
      <c r="B1590" s="54">
        <v>44701.683557835597</v>
      </c>
      <c r="C1590" s="13" t="s">
        <v>121</v>
      </c>
      <c r="D1590" s="13">
        <v>726</v>
      </c>
      <c r="E1590" s="13" t="s">
        <v>3487</v>
      </c>
      <c r="F1590" s="13" t="s">
        <v>33</v>
      </c>
      <c r="G1590" s="14">
        <v>1653044731623</v>
      </c>
      <c r="H1590" s="55">
        <v>0.86282407407407402</v>
      </c>
      <c r="I1590" s="33">
        <v>44885.862824074102</v>
      </c>
      <c r="J1590" s="58">
        <v>44885</v>
      </c>
      <c r="K1590" s="13" t="s">
        <v>263</v>
      </c>
      <c r="L1590" s="13" t="s">
        <v>69</v>
      </c>
      <c r="M1590" s="13" t="s">
        <v>101</v>
      </c>
      <c r="N1590" s="13" t="s">
        <v>206</v>
      </c>
      <c r="O1590" s="33" t="s">
        <v>38</v>
      </c>
      <c r="P1590" s="58" t="s">
        <v>38</v>
      </c>
      <c r="Q1590" s="33" t="s">
        <v>207</v>
      </c>
      <c r="R1590" s="14" t="s">
        <v>38</v>
      </c>
      <c r="S1590" s="13" t="s">
        <v>208</v>
      </c>
      <c r="T1590" s="13" t="s">
        <v>209</v>
      </c>
      <c r="U1590" s="33">
        <f t="shared" ca="1" si="288"/>
        <v>45744.56914039352</v>
      </c>
      <c r="V1590" s="13" t="str">
        <f t="shared" si="289"/>
        <v>Mumbai</v>
      </c>
      <c r="W1590" s="13" t="str">
        <f t="shared" si="290"/>
        <v>RI</v>
      </c>
      <c r="X1590" s="13">
        <f t="shared" si="291"/>
        <v>20</v>
      </c>
      <c r="Y1590" s="13" t="str">
        <f>IFERROR(VLOOKUP(C1590,ReceivingTeam[],2,FALSE),"HelpDesk")</f>
        <v>Branch office</v>
      </c>
      <c r="Z1590" s="67">
        <f t="shared" si="292"/>
        <v>44885.916666666664</v>
      </c>
      <c r="AA1590" s="68">
        <f t="shared" si="293"/>
        <v>44885</v>
      </c>
      <c r="AB1590" s="69" t="b">
        <f t="shared" si="294"/>
        <v>0</v>
      </c>
      <c r="AC1590" s="70">
        <f t="shared" si="295"/>
        <v>0.5</v>
      </c>
      <c r="AD1590" s="67">
        <f t="shared" si="296"/>
        <v>44885.916666666664</v>
      </c>
      <c r="AE1590" s="67">
        <f>VLOOKUP(V1590,'Branch Wise Work Timelines'!C:G,3,FALSE)+AA1590</f>
        <v>44885.416666666664</v>
      </c>
      <c r="AF1590" s="67">
        <f>IF(V1590="Bangalore",VLOOKUP(V1590,'Branch Wise Work Timelines'!C:G,4,FALSE)+AA1590+1,IF(V1590="Mumbai",VLOOKUP(V1590,'Branch Wise Work Timelines'!C:G,4,FALSE)+AA1590+1,VLOOKUP(V1590,'Branch Wise Work Timelines'!C:G,4,FALSE)+AA1590))</f>
        <v>44886.25</v>
      </c>
      <c r="AG1590" s="67">
        <f>WORKDAY.INTL(AA1590,1,11)+VLOOKUP(V1590,'Branch Wise Work Timelines'!C:G,3,FALSE)</f>
        <v>44886.416666666664</v>
      </c>
      <c r="AH1590" s="69" t="str">
        <f t="shared" ca="1" si="297"/>
        <v>Out of TAT</v>
      </c>
      <c r="AI1590" s="69">
        <f t="shared" ca="1" si="298"/>
        <v>20608</v>
      </c>
      <c r="AJ1590" s="69" t="str">
        <f ca="1">IF(AI1590&lt;0,"0-12",IFERROR(VLOOKUP(AI1590,Breakup[],2,FALSE),"&gt;24"))</f>
        <v>&gt;24</v>
      </c>
      <c r="AK1590" s="69" t="str">
        <f>VLOOKUP(V1590,Master!B:D,3,FALSE)</f>
        <v>East</v>
      </c>
      <c r="AL1590" s="69" t="str">
        <f t="shared" si="299"/>
        <v>Mumbai</v>
      </c>
    </row>
    <row r="1591" spans="1:38">
      <c r="A1591" s="13" t="s">
        <v>3488</v>
      </c>
      <c r="B1591" s="54">
        <v>44701.684707060202</v>
      </c>
      <c r="C1591" s="13" t="s">
        <v>121</v>
      </c>
      <c r="D1591" s="13">
        <v>703</v>
      </c>
      <c r="E1591" s="13" t="s">
        <v>3489</v>
      </c>
      <c r="F1591" s="13" t="s">
        <v>33</v>
      </c>
      <c r="G1591" s="14">
        <v>1653044731623</v>
      </c>
      <c r="H1591" s="55">
        <v>0.28142361111111103</v>
      </c>
      <c r="I1591" s="33">
        <v>44882.281423611101</v>
      </c>
      <c r="J1591" s="58">
        <v>44882</v>
      </c>
      <c r="K1591" s="13" t="s">
        <v>263</v>
      </c>
      <c r="L1591" s="13" t="s">
        <v>69</v>
      </c>
      <c r="M1591" s="13" t="s">
        <v>101</v>
      </c>
      <c r="N1591" s="13" t="s">
        <v>206</v>
      </c>
      <c r="O1591" s="33" t="s">
        <v>38</v>
      </c>
      <c r="P1591" s="58" t="s">
        <v>38</v>
      </c>
      <c r="Q1591" s="33" t="s">
        <v>207</v>
      </c>
      <c r="R1591" s="14" t="s">
        <v>38</v>
      </c>
      <c r="S1591" s="13" t="s">
        <v>208</v>
      </c>
      <c r="T1591" s="13" t="s">
        <v>209</v>
      </c>
      <c r="U1591" s="33">
        <f t="shared" ca="1" si="288"/>
        <v>45744.56914039352</v>
      </c>
      <c r="V1591" s="13" t="str">
        <f t="shared" si="289"/>
        <v>Mumbai</v>
      </c>
      <c r="W1591" s="13" t="str">
        <f t="shared" si="290"/>
        <v>RI</v>
      </c>
      <c r="X1591" s="13">
        <f t="shared" si="291"/>
        <v>6</v>
      </c>
      <c r="Y1591" s="13" t="str">
        <f>IFERROR(VLOOKUP(C1591,ReceivingTeam[],2,FALSE),"HelpDesk")</f>
        <v>Branch office</v>
      </c>
      <c r="Z1591" s="67">
        <f t="shared" si="292"/>
        <v>44882.916666666664</v>
      </c>
      <c r="AA1591" s="68">
        <f t="shared" si="293"/>
        <v>44882</v>
      </c>
      <c r="AB1591" s="69" t="b">
        <f t="shared" si="294"/>
        <v>1</v>
      </c>
      <c r="AC1591" s="70">
        <f t="shared" si="295"/>
        <v>0.5</v>
      </c>
      <c r="AD1591" s="67">
        <f t="shared" si="296"/>
        <v>44882.916666666664</v>
      </c>
      <c r="AE1591" s="67">
        <f>VLOOKUP(V1591,'Branch Wise Work Timelines'!C:G,3,FALSE)+AA1591</f>
        <v>44882.416666666664</v>
      </c>
      <c r="AF1591" s="67">
        <f>IF(V1591="Bangalore",VLOOKUP(V1591,'Branch Wise Work Timelines'!C:G,4,FALSE)+AA1591+1,IF(V1591="Mumbai",VLOOKUP(V1591,'Branch Wise Work Timelines'!C:G,4,FALSE)+AA1591+1,VLOOKUP(V1591,'Branch Wise Work Timelines'!C:G,4,FALSE)+AA1591))</f>
        <v>44883.25</v>
      </c>
      <c r="AG1591" s="67">
        <f>WORKDAY.INTL(AA1591,1,11)+VLOOKUP(V1591,'Branch Wise Work Timelines'!C:G,3,FALSE)</f>
        <v>44883.416666666664</v>
      </c>
      <c r="AH1591" s="69" t="str">
        <f t="shared" ca="1" si="297"/>
        <v>Out of TAT</v>
      </c>
      <c r="AI1591" s="69">
        <f t="shared" ca="1" si="298"/>
        <v>20680</v>
      </c>
      <c r="AJ1591" s="69" t="str">
        <f ca="1">IF(AI1591&lt;0,"0-12",IFERROR(VLOOKUP(AI1591,Breakup[],2,FALSE),"&gt;24"))</f>
        <v>&gt;24</v>
      </c>
      <c r="AK1591" s="69" t="str">
        <f>VLOOKUP(V1591,Master!B:D,3,FALSE)</f>
        <v>East</v>
      </c>
      <c r="AL1591" s="69" t="str">
        <f t="shared" si="299"/>
        <v>Mumbai</v>
      </c>
    </row>
    <row r="1592" spans="1:38">
      <c r="A1592" s="13" t="s">
        <v>3490</v>
      </c>
      <c r="B1592" s="54">
        <v>44701.685992442101</v>
      </c>
      <c r="C1592" s="13" t="s">
        <v>121</v>
      </c>
      <c r="D1592" s="13">
        <v>1704</v>
      </c>
      <c r="E1592" s="13" t="s">
        <v>3491</v>
      </c>
      <c r="F1592" s="13" t="s">
        <v>33</v>
      </c>
      <c r="G1592" s="14">
        <v>1653044731623</v>
      </c>
      <c r="H1592" s="55">
        <v>0.63223379629629595</v>
      </c>
      <c r="I1592" s="33">
        <v>44889.632233796299</v>
      </c>
      <c r="J1592" s="58">
        <v>44889</v>
      </c>
      <c r="K1592" s="13" t="s">
        <v>263</v>
      </c>
      <c r="L1592" s="13" t="s">
        <v>69</v>
      </c>
      <c r="M1592" s="13" t="s">
        <v>101</v>
      </c>
      <c r="N1592" s="13" t="s">
        <v>206</v>
      </c>
      <c r="O1592" s="33" t="s">
        <v>38</v>
      </c>
      <c r="P1592" s="58" t="s">
        <v>38</v>
      </c>
      <c r="Q1592" s="33" t="s">
        <v>207</v>
      </c>
      <c r="R1592" s="14" t="s">
        <v>38</v>
      </c>
      <c r="S1592" s="13" t="s">
        <v>208</v>
      </c>
      <c r="T1592" s="13" t="s">
        <v>209</v>
      </c>
      <c r="U1592" s="33">
        <f t="shared" ca="1" si="288"/>
        <v>45744.56914039352</v>
      </c>
      <c r="V1592" s="13" t="str">
        <f t="shared" si="289"/>
        <v>Mumbai</v>
      </c>
      <c r="W1592" s="13" t="str">
        <f t="shared" si="290"/>
        <v>RI</v>
      </c>
      <c r="X1592" s="13">
        <f t="shared" si="291"/>
        <v>15</v>
      </c>
      <c r="Y1592" s="13" t="str">
        <f>IFERROR(VLOOKUP(C1592,ReceivingTeam[],2,FALSE),"HelpDesk")</f>
        <v>Branch office</v>
      </c>
      <c r="Z1592" s="67">
        <f t="shared" si="292"/>
        <v>44890.132233796299</v>
      </c>
      <c r="AA1592" s="68">
        <f t="shared" si="293"/>
        <v>44889</v>
      </c>
      <c r="AB1592" s="69" t="b">
        <f t="shared" si="294"/>
        <v>1</v>
      </c>
      <c r="AC1592" s="70">
        <f t="shared" si="295"/>
        <v>0.5</v>
      </c>
      <c r="AD1592" s="67">
        <f t="shared" si="296"/>
        <v>44890.132233796299</v>
      </c>
      <c r="AE1592" s="67">
        <f>VLOOKUP(V1592,'Branch Wise Work Timelines'!C:G,3,FALSE)+AA1592</f>
        <v>44889.416666666664</v>
      </c>
      <c r="AF1592" s="67">
        <f>IF(V1592="Bangalore",VLOOKUP(V1592,'Branch Wise Work Timelines'!C:G,4,FALSE)+AA1592+1,IF(V1592="Mumbai",VLOOKUP(V1592,'Branch Wise Work Timelines'!C:G,4,FALSE)+AA1592+1,VLOOKUP(V1592,'Branch Wise Work Timelines'!C:G,4,FALSE)+AA1592))</f>
        <v>44890.25</v>
      </c>
      <c r="AG1592" s="67">
        <f>WORKDAY.INTL(AA1592,1,11)+VLOOKUP(V1592,'Branch Wise Work Timelines'!C:G,3,FALSE)</f>
        <v>44890.416666666664</v>
      </c>
      <c r="AH1592" s="69" t="str">
        <f t="shared" ca="1" si="297"/>
        <v>Out of TAT</v>
      </c>
      <c r="AI1592" s="69">
        <f t="shared" ca="1" si="298"/>
        <v>20507</v>
      </c>
      <c r="AJ1592" s="69" t="str">
        <f ca="1">IF(AI1592&lt;0,"0-12",IFERROR(VLOOKUP(AI1592,Breakup[],2,FALSE),"&gt;24"))</f>
        <v>&gt;24</v>
      </c>
      <c r="AK1592" s="69" t="str">
        <f>VLOOKUP(V1592,Master!B:D,3,FALSE)</f>
        <v>East</v>
      </c>
      <c r="AL1592" s="69" t="str">
        <f t="shared" si="299"/>
        <v>Mumbai</v>
      </c>
    </row>
    <row r="1593" spans="1:38">
      <c r="A1593" s="13" t="s">
        <v>3492</v>
      </c>
      <c r="B1593" s="54">
        <v>44701.585398182899</v>
      </c>
      <c r="C1593" s="13" t="s">
        <v>352</v>
      </c>
      <c r="D1593" s="13">
        <v>870</v>
      </c>
      <c r="E1593" s="13" t="s">
        <v>3493</v>
      </c>
      <c r="F1593" s="13" t="s">
        <v>33</v>
      </c>
      <c r="G1593" s="14">
        <v>1653036381719</v>
      </c>
      <c r="H1593" s="55">
        <v>0.69188657407407395</v>
      </c>
      <c r="I1593" s="33">
        <v>44889.691886574103</v>
      </c>
      <c r="J1593" s="58">
        <v>44889</v>
      </c>
      <c r="K1593" s="13" t="s">
        <v>263</v>
      </c>
      <c r="L1593" s="13" t="s">
        <v>69</v>
      </c>
      <c r="M1593" s="13" t="s">
        <v>101</v>
      </c>
      <c r="N1593" s="13" t="s">
        <v>206</v>
      </c>
      <c r="O1593" s="33" t="s">
        <v>38</v>
      </c>
      <c r="P1593" s="58" t="s">
        <v>38</v>
      </c>
      <c r="Q1593" s="33" t="s">
        <v>207</v>
      </c>
      <c r="R1593" s="14" t="s">
        <v>38</v>
      </c>
      <c r="S1593" s="13" t="s">
        <v>208</v>
      </c>
      <c r="T1593" s="13" t="s">
        <v>209</v>
      </c>
      <c r="U1593" s="33">
        <f t="shared" ca="1" si="288"/>
        <v>45744.56914039352</v>
      </c>
      <c r="V1593" s="13" t="str">
        <f t="shared" si="289"/>
        <v>Mumbai</v>
      </c>
      <c r="W1593" s="13" t="str">
        <f t="shared" si="290"/>
        <v>RI</v>
      </c>
      <c r="X1593" s="13">
        <f t="shared" si="291"/>
        <v>16</v>
      </c>
      <c r="Y1593" s="13" t="str">
        <f>IFERROR(VLOOKUP(C1593,ReceivingTeam[],2,FALSE),"HelpDesk")</f>
        <v>HelpDesk</v>
      </c>
      <c r="Z1593" s="67">
        <f t="shared" si="292"/>
        <v>44890.191886574103</v>
      </c>
      <c r="AA1593" s="68">
        <f t="shared" si="293"/>
        <v>44889</v>
      </c>
      <c r="AB1593" s="69" t="b">
        <f t="shared" si="294"/>
        <v>1</v>
      </c>
      <c r="AC1593" s="70">
        <f t="shared" si="295"/>
        <v>0.5</v>
      </c>
      <c r="AD1593" s="67">
        <f t="shared" si="296"/>
        <v>44890.191886574103</v>
      </c>
      <c r="AE1593" s="67">
        <f>VLOOKUP(V1593,'Branch Wise Work Timelines'!C:G,3,FALSE)+AA1593</f>
        <v>44889.416666666664</v>
      </c>
      <c r="AF1593" s="67">
        <f>IF(V1593="Bangalore",VLOOKUP(V1593,'Branch Wise Work Timelines'!C:G,4,FALSE)+AA1593+1,IF(V1593="Mumbai",VLOOKUP(V1593,'Branch Wise Work Timelines'!C:G,4,FALSE)+AA1593+1,VLOOKUP(V1593,'Branch Wise Work Timelines'!C:G,4,FALSE)+AA1593))</f>
        <v>44890.25</v>
      </c>
      <c r="AG1593" s="67">
        <f>WORKDAY.INTL(AA1593,1,11)+VLOOKUP(V1593,'Branch Wise Work Timelines'!C:G,3,FALSE)</f>
        <v>44890.416666666664</v>
      </c>
      <c r="AH1593" s="69" t="str">
        <f t="shared" ca="1" si="297"/>
        <v>Out of TAT</v>
      </c>
      <c r="AI1593" s="69">
        <f t="shared" ca="1" si="298"/>
        <v>20506</v>
      </c>
      <c r="AJ1593" s="69" t="str">
        <f ca="1">IF(AI1593&lt;0,"0-12",IFERROR(VLOOKUP(AI1593,Breakup[],2,FALSE),"&gt;24"))</f>
        <v>&gt;24</v>
      </c>
      <c r="AK1593" s="69" t="str">
        <f>VLOOKUP(V1593,Master!B:D,3,FALSE)</f>
        <v>East</v>
      </c>
      <c r="AL1593" s="69" t="str">
        <f t="shared" si="299"/>
        <v>Mumbai</v>
      </c>
    </row>
    <row r="1594" spans="1:38">
      <c r="A1594" s="13" t="s">
        <v>3494</v>
      </c>
      <c r="B1594" s="54">
        <v>44701.618881169001</v>
      </c>
      <c r="C1594" s="13" t="s">
        <v>323</v>
      </c>
      <c r="D1594" s="13">
        <v>987</v>
      </c>
      <c r="E1594" s="13" t="s">
        <v>3495</v>
      </c>
      <c r="F1594" s="13" t="s">
        <v>33</v>
      </c>
      <c r="G1594" s="14">
        <v>1653040214578</v>
      </c>
      <c r="H1594" s="55">
        <v>0.16454861111111099</v>
      </c>
      <c r="I1594" s="33">
        <v>44888.164548611101</v>
      </c>
      <c r="J1594" s="58">
        <v>44888</v>
      </c>
      <c r="K1594" s="13" t="s">
        <v>325</v>
      </c>
      <c r="L1594" s="13" t="s">
        <v>55</v>
      </c>
      <c r="M1594" s="13" t="s">
        <v>323</v>
      </c>
      <c r="N1594" s="13" t="s">
        <v>206</v>
      </c>
      <c r="O1594" s="33" t="s">
        <v>38</v>
      </c>
      <c r="P1594" s="58" t="s">
        <v>38</v>
      </c>
      <c r="Q1594" s="33" t="s">
        <v>207</v>
      </c>
      <c r="R1594" s="14" t="s">
        <v>38</v>
      </c>
      <c r="S1594" s="13" t="s">
        <v>208</v>
      </c>
      <c r="T1594" s="13" t="s">
        <v>209</v>
      </c>
      <c r="U1594" s="33">
        <f t="shared" ca="1" si="288"/>
        <v>45744.56914039352</v>
      </c>
      <c r="V1594" s="13" t="str">
        <f t="shared" si="289"/>
        <v>Delhi</v>
      </c>
      <c r="W1594" s="13" t="str">
        <f t="shared" si="290"/>
        <v>RI</v>
      </c>
      <c r="X1594" s="13">
        <f t="shared" si="291"/>
        <v>3</v>
      </c>
      <c r="Y1594" s="13" t="str">
        <f>IFERROR(VLOOKUP(C1594,ReceivingTeam[],2,FALSE),"HelpDesk")</f>
        <v>HelpDesk</v>
      </c>
      <c r="Z1594" s="67">
        <f t="shared" si="292"/>
        <v>44889.562499999993</v>
      </c>
      <c r="AA1594" s="68">
        <f t="shared" si="293"/>
        <v>44888</v>
      </c>
      <c r="AB1594" s="69" t="b">
        <f t="shared" si="294"/>
        <v>1</v>
      </c>
      <c r="AC1594" s="70">
        <f t="shared" si="295"/>
        <v>0.5</v>
      </c>
      <c r="AD1594" s="67">
        <f t="shared" si="296"/>
        <v>44889.562499999993</v>
      </c>
      <c r="AE1594" s="67">
        <f>VLOOKUP(V1594,'Branch Wise Work Timelines'!C:G,3,FALSE)+AA1594</f>
        <v>44888.416666666664</v>
      </c>
      <c r="AF1594" s="67">
        <f>IF(V1594="Bangalore",VLOOKUP(V1594,'Branch Wise Work Timelines'!C:G,4,FALSE)+AA1594+1,IF(V1594="Mumbai",VLOOKUP(V1594,'Branch Wise Work Timelines'!C:G,4,FALSE)+AA1594+1,VLOOKUP(V1594,'Branch Wise Work Timelines'!C:G,4,FALSE)+AA1594))</f>
        <v>44888.770833333336</v>
      </c>
      <c r="AG1594" s="67">
        <f>WORKDAY.INTL(AA1594,1,11)+VLOOKUP(V1594,'Branch Wise Work Timelines'!C:G,3,FALSE)</f>
        <v>44889.416666666664</v>
      </c>
      <c r="AH1594" s="69" t="str">
        <f t="shared" ca="1" si="297"/>
        <v>Out of TAT</v>
      </c>
      <c r="AI1594" s="69">
        <f t="shared" ca="1" si="298"/>
        <v>20521</v>
      </c>
      <c r="AJ1594" s="69" t="str">
        <f ca="1">IF(AI1594&lt;0,"0-12",IFERROR(VLOOKUP(AI1594,Breakup[],2,FALSE),"&gt;24"))</f>
        <v>&gt;24</v>
      </c>
      <c r="AK1594" s="69" t="str">
        <f>VLOOKUP(V1594,Master!B:D,3,FALSE)</f>
        <v>North</v>
      </c>
      <c r="AL1594" s="69" t="str">
        <f t="shared" si="299"/>
        <v>Delhi</v>
      </c>
    </row>
    <row r="1595" spans="1:38">
      <c r="A1595" s="13" t="s">
        <v>3496</v>
      </c>
      <c r="B1595" s="54">
        <v>44701.571224108797</v>
      </c>
      <c r="C1595" s="13" t="s">
        <v>113</v>
      </c>
      <c r="D1595" s="13">
        <v>1594</v>
      </c>
      <c r="E1595" s="13" t="s">
        <v>3497</v>
      </c>
      <c r="F1595" s="13" t="s">
        <v>33</v>
      </c>
      <c r="G1595" s="14">
        <v>1653036381719</v>
      </c>
      <c r="H1595" s="55">
        <v>2.10648148148148E-3</v>
      </c>
      <c r="I1595" s="33">
        <v>44889.002106481501</v>
      </c>
      <c r="J1595" s="58">
        <v>44889</v>
      </c>
      <c r="K1595" s="13" t="s">
        <v>263</v>
      </c>
      <c r="L1595" s="13" t="s">
        <v>69</v>
      </c>
      <c r="M1595" s="13" t="s">
        <v>101</v>
      </c>
      <c r="N1595" s="13" t="s">
        <v>206</v>
      </c>
      <c r="O1595" s="33" t="s">
        <v>38</v>
      </c>
      <c r="P1595" s="58" t="s">
        <v>38</v>
      </c>
      <c r="Q1595" s="33" t="s">
        <v>207</v>
      </c>
      <c r="R1595" s="14" t="s">
        <v>38</v>
      </c>
      <c r="S1595" s="13" t="s">
        <v>208</v>
      </c>
      <c r="T1595" s="13" t="s">
        <v>209</v>
      </c>
      <c r="U1595" s="33">
        <f t="shared" ca="1" si="288"/>
        <v>45744.56914039352</v>
      </c>
      <c r="V1595" s="13" t="str">
        <f t="shared" si="289"/>
        <v>Mumbai</v>
      </c>
      <c r="W1595" s="13" t="str">
        <f t="shared" si="290"/>
        <v>RI</v>
      </c>
      <c r="X1595" s="13">
        <f t="shared" si="291"/>
        <v>0</v>
      </c>
      <c r="Y1595" s="13" t="str">
        <f>IFERROR(VLOOKUP(C1595,ReceivingTeam[],2,FALSE),"HelpDesk")</f>
        <v>Branch office</v>
      </c>
      <c r="Z1595" s="67">
        <f t="shared" si="292"/>
        <v>44889.916666666664</v>
      </c>
      <c r="AA1595" s="68">
        <f t="shared" si="293"/>
        <v>44889</v>
      </c>
      <c r="AB1595" s="69" t="b">
        <f t="shared" si="294"/>
        <v>1</v>
      </c>
      <c r="AC1595" s="70">
        <f t="shared" si="295"/>
        <v>0.5</v>
      </c>
      <c r="AD1595" s="67">
        <f t="shared" si="296"/>
        <v>44889.916666666664</v>
      </c>
      <c r="AE1595" s="67">
        <f>VLOOKUP(V1595,'Branch Wise Work Timelines'!C:G,3,FALSE)+AA1595</f>
        <v>44889.416666666664</v>
      </c>
      <c r="AF1595" s="67">
        <f>IF(V1595="Bangalore",VLOOKUP(V1595,'Branch Wise Work Timelines'!C:G,4,FALSE)+AA1595+1,IF(V1595="Mumbai",VLOOKUP(V1595,'Branch Wise Work Timelines'!C:G,4,FALSE)+AA1595+1,VLOOKUP(V1595,'Branch Wise Work Timelines'!C:G,4,FALSE)+AA1595))</f>
        <v>44890.25</v>
      </c>
      <c r="AG1595" s="67">
        <f>WORKDAY.INTL(AA1595,1,11)+VLOOKUP(V1595,'Branch Wise Work Timelines'!C:G,3,FALSE)</f>
        <v>44890.416666666664</v>
      </c>
      <c r="AH1595" s="69" t="str">
        <f t="shared" ca="1" si="297"/>
        <v>Out of TAT</v>
      </c>
      <c r="AI1595" s="69">
        <f t="shared" ca="1" si="298"/>
        <v>20512</v>
      </c>
      <c r="AJ1595" s="69" t="str">
        <f ca="1">IF(AI1595&lt;0,"0-12",IFERROR(VLOOKUP(AI1595,Breakup[],2,FALSE),"&gt;24"))</f>
        <v>&gt;24</v>
      </c>
      <c r="AK1595" s="69" t="str">
        <f>VLOOKUP(V1595,Master!B:D,3,FALSE)</f>
        <v>East</v>
      </c>
      <c r="AL1595" s="69" t="str">
        <f t="shared" si="299"/>
        <v>Mumbai</v>
      </c>
    </row>
    <row r="1596" spans="1:38">
      <c r="A1596" s="13" t="s">
        <v>3498</v>
      </c>
      <c r="B1596" s="54">
        <v>44701.637720752296</v>
      </c>
      <c r="C1596" s="13" t="s">
        <v>323</v>
      </c>
      <c r="D1596" s="13">
        <v>179</v>
      </c>
      <c r="E1596" s="13" t="s">
        <v>3499</v>
      </c>
      <c r="F1596" s="13" t="s">
        <v>33</v>
      </c>
      <c r="G1596" s="14">
        <v>1653040452632</v>
      </c>
      <c r="H1596" s="55">
        <v>0.87745370370370401</v>
      </c>
      <c r="I1596" s="33">
        <v>44891.877453703702</v>
      </c>
      <c r="J1596" s="58">
        <v>44891</v>
      </c>
      <c r="K1596" s="13" t="s">
        <v>325</v>
      </c>
      <c r="L1596" s="13" t="s">
        <v>55</v>
      </c>
      <c r="M1596" s="13" t="s">
        <v>323</v>
      </c>
      <c r="N1596" s="13" t="s">
        <v>206</v>
      </c>
      <c r="O1596" s="33">
        <v>44891.0840046296</v>
      </c>
      <c r="P1596" s="58">
        <v>44891</v>
      </c>
      <c r="Q1596" s="33" t="s">
        <v>237</v>
      </c>
      <c r="R1596" s="14">
        <v>516</v>
      </c>
      <c r="S1596" s="13" t="s">
        <v>208</v>
      </c>
      <c r="T1596" s="13" t="s">
        <v>209</v>
      </c>
      <c r="U1596" s="33">
        <f t="shared" ca="1" si="288"/>
        <v>45744.56914039352</v>
      </c>
      <c r="V1596" s="13" t="str">
        <f t="shared" si="289"/>
        <v>Delhi</v>
      </c>
      <c r="W1596" s="13" t="str">
        <f t="shared" si="290"/>
        <v>RI</v>
      </c>
      <c r="X1596" s="13">
        <f t="shared" si="291"/>
        <v>21</v>
      </c>
      <c r="Y1596" s="13" t="str">
        <f>IFERROR(VLOOKUP(C1596,ReceivingTeam[],2,FALSE),"HelpDesk")</f>
        <v>HelpDesk</v>
      </c>
      <c r="Z1596" s="67">
        <f t="shared" si="292"/>
        <v>44894.023287037031</v>
      </c>
      <c r="AA1596" s="68">
        <f t="shared" si="293"/>
        <v>44891</v>
      </c>
      <c r="AB1596" s="69" t="b">
        <f t="shared" si="294"/>
        <v>1</v>
      </c>
      <c r="AC1596" s="70">
        <f t="shared" si="295"/>
        <v>0.5</v>
      </c>
      <c r="AD1596" s="67">
        <f t="shared" si="296"/>
        <v>44894.023287037031</v>
      </c>
      <c r="AE1596" s="67">
        <f>VLOOKUP(V1596,'Branch Wise Work Timelines'!C:G,3,FALSE)+AA1596</f>
        <v>44891.416666666664</v>
      </c>
      <c r="AF1596" s="67">
        <f>IF(V1596="Bangalore",VLOOKUP(V1596,'Branch Wise Work Timelines'!C:G,4,FALSE)+AA1596+1,IF(V1596="Mumbai",VLOOKUP(V1596,'Branch Wise Work Timelines'!C:G,4,FALSE)+AA1596+1,VLOOKUP(V1596,'Branch Wise Work Timelines'!C:G,4,FALSE)+AA1596))</f>
        <v>44891.770833333336</v>
      </c>
      <c r="AG1596" s="67">
        <f>WORKDAY.INTL(AA1596,1,11)+VLOOKUP(V1596,'Branch Wise Work Timelines'!C:G,3,FALSE)</f>
        <v>44893.416666666664</v>
      </c>
      <c r="AH1596" s="69" t="str">
        <f t="shared" si="297"/>
        <v>Met</v>
      </c>
      <c r="AI1596" s="69">
        <f t="shared" ca="1" si="298"/>
        <v>20414</v>
      </c>
      <c r="AJ1596" s="69" t="str">
        <f ca="1">IF(AI1596&lt;0,"0-12",IFERROR(VLOOKUP(AI1596,Breakup[],2,FALSE),"&gt;24"))</f>
        <v>&gt;24</v>
      </c>
      <c r="AK1596" s="69" t="str">
        <f>VLOOKUP(V1596,Master!B:D,3,FALSE)</f>
        <v>North</v>
      </c>
      <c r="AL1596" s="69" t="str">
        <f t="shared" si="299"/>
        <v>Delhi</v>
      </c>
    </row>
    <row r="1597" spans="1:38">
      <c r="A1597" s="13" t="s">
        <v>3500</v>
      </c>
      <c r="B1597" s="54">
        <v>44701.471981828698</v>
      </c>
      <c r="C1597" s="13" t="s">
        <v>347</v>
      </c>
      <c r="D1597" s="13">
        <v>1480</v>
      </c>
      <c r="E1597" s="13" t="s">
        <v>3501</v>
      </c>
      <c r="F1597" s="13" t="s">
        <v>33</v>
      </c>
      <c r="G1597" s="14">
        <v>1653030194519</v>
      </c>
      <c r="H1597" s="55">
        <v>0.44688657407407401</v>
      </c>
      <c r="I1597" s="33">
        <v>44886.4468865741</v>
      </c>
      <c r="J1597" s="58">
        <v>44886</v>
      </c>
      <c r="K1597" s="13" t="s">
        <v>325</v>
      </c>
      <c r="L1597" s="13" t="s">
        <v>55</v>
      </c>
      <c r="M1597" s="13" t="s">
        <v>347</v>
      </c>
      <c r="N1597" s="13" t="s">
        <v>206</v>
      </c>
      <c r="O1597" s="33" t="s">
        <v>38</v>
      </c>
      <c r="P1597" s="58" t="s">
        <v>38</v>
      </c>
      <c r="Q1597" s="33" t="s">
        <v>207</v>
      </c>
      <c r="R1597" s="14" t="s">
        <v>38</v>
      </c>
      <c r="S1597" s="13" t="s">
        <v>208</v>
      </c>
      <c r="T1597" s="13" t="s">
        <v>209</v>
      </c>
      <c r="U1597" s="33">
        <f t="shared" ca="1" si="288"/>
        <v>45744.56914039352</v>
      </c>
      <c r="V1597" s="13" t="str">
        <f t="shared" si="289"/>
        <v>Delhi</v>
      </c>
      <c r="W1597" s="13" t="str">
        <f t="shared" si="290"/>
        <v>RI</v>
      </c>
      <c r="X1597" s="13">
        <f t="shared" si="291"/>
        <v>10</v>
      </c>
      <c r="Y1597" s="13" t="str">
        <f>IFERROR(VLOOKUP(C1597,ReceivingTeam[],2,FALSE),"HelpDesk")</f>
        <v>HelpDesk</v>
      </c>
      <c r="Z1597" s="67">
        <f t="shared" si="292"/>
        <v>44887.592719907429</v>
      </c>
      <c r="AA1597" s="68">
        <f t="shared" si="293"/>
        <v>44886</v>
      </c>
      <c r="AB1597" s="69" t="b">
        <f t="shared" si="294"/>
        <v>1</v>
      </c>
      <c r="AC1597" s="70">
        <f t="shared" si="295"/>
        <v>0.5</v>
      </c>
      <c r="AD1597" s="67">
        <f t="shared" si="296"/>
        <v>44887.592719907429</v>
      </c>
      <c r="AE1597" s="67">
        <f>VLOOKUP(V1597,'Branch Wise Work Timelines'!C:G,3,FALSE)+AA1597</f>
        <v>44886.416666666664</v>
      </c>
      <c r="AF1597" s="67">
        <f>IF(V1597="Bangalore",VLOOKUP(V1597,'Branch Wise Work Timelines'!C:G,4,FALSE)+AA1597+1,IF(V1597="Mumbai",VLOOKUP(V1597,'Branch Wise Work Timelines'!C:G,4,FALSE)+AA1597+1,VLOOKUP(V1597,'Branch Wise Work Timelines'!C:G,4,FALSE)+AA1597))</f>
        <v>44886.770833333336</v>
      </c>
      <c r="AG1597" s="67">
        <f>WORKDAY.INTL(AA1597,1,11)+VLOOKUP(V1597,'Branch Wise Work Timelines'!C:G,3,FALSE)</f>
        <v>44887.416666666664</v>
      </c>
      <c r="AH1597" s="69" t="str">
        <f t="shared" ca="1" si="297"/>
        <v>Out of TAT</v>
      </c>
      <c r="AI1597" s="69">
        <f t="shared" ca="1" si="298"/>
        <v>20568</v>
      </c>
      <c r="AJ1597" s="69" t="str">
        <f ca="1">IF(AI1597&lt;0,"0-12",IFERROR(VLOOKUP(AI1597,Breakup[],2,FALSE),"&gt;24"))</f>
        <v>&gt;24</v>
      </c>
      <c r="AK1597" s="69" t="str">
        <f>VLOOKUP(V1597,Master!B:D,3,FALSE)</f>
        <v>North</v>
      </c>
      <c r="AL1597" s="69" t="str">
        <f t="shared" si="299"/>
        <v>Delhi</v>
      </c>
    </row>
    <row r="1598" spans="1:38">
      <c r="A1598" s="13" t="s">
        <v>3502</v>
      </c>
      <c r="B1598" s="54">
        <v>44701.5952783912</v>
      </c>
      <c r="C1598" s="13" t="s">
        <v>347</v>
      </c>
      <c r="D1598" s="13">
        <v>1472</v>
      </c>
      <c r="E1598" s="13" t="s">
        <v>3503</v>
      </c>
      <c r="F1598" s="13" t="s">
        <v>33</v>
      </c>
      <c r="G1598" s="14">
        <v>1653037559149</v>
      </c>
      <c r="H1598" s="55">
        <v>0.55616898148148197</v>
      </c>
      <c r="I1598" s="33">
        <v>44889.5561689815</v>
      </c>
      <c r="J1598" s="58">
        <v>44889</v>
      </c>
      <c r="K1598" s="13" t="s">
        <v>325</v>
      </c>
      <c r="L1598" s="13" t="s">
        <v>55</v>
      </c>
      <c r="M1598" s="13" t="s">
        <v>347</v>
      </c>
      <c r="N1598" s="13" t="s">
        <v>206</v>
      </c>
      <c r="O1598" s="33" t="s">
        <v>38</v>
      </c>
      <c r="P1598" s="58" t="s">
        <v>38</v>
      </c>
      <c r="Q1598" s="33" t="s">
        <v>207</v>
      </c>
      <c r="R1598" s="14" t="s">
        <v>38</v>
      </c>
      <c r="S1598" s="13" t="s">
        <v>208</v>
      </c>
      <c r="T1598" s="13" t="s">
        <v>209</v>
      </c>
      <c r="U1598" s="33">
        <f t="shared" ca="1" si="288"/>
        <v>45744.56914039352</v>
      </c>
      <c r="V1598" s="13" t="str">
        <f t="shared" si="289"/>
        <v>Delhi</v>
      </c>
      <c r="W1598" s="13" t="str">
        <f t="shared" si="290"/>
        <v>RI</v>
      </c>
      <c r="X1598" s="13">
        <f t="shared" si="291"/>
        <v>13</v>
      </c>
      <c r="Y1598" s="13" t="str">
        <f>IFERROR(VLOOKUP(C1598,ReceivingTeam[],2,FALSE),"HelpDesk")</f>
        <v>HelpDesk</v>
      </c>
      <c r="Z1598" s="67">
        <f t="shared" si="292"/>
        <v>44890.702002314829</v>
      </c>
      <c r="AA1598" s="68">
        <f t="shared" si="293"/>
        <v>44889</v>
      </c>
      <c r="AB1598" s="69" t="b">
        <f t="shared" si="294"/>
        <v>1</v>
      </c>
      <c r="AC1598" s="70">
        <f t="shared" si="295"/>
        <v>0.5</v>
      </c>
      <c r="AD1598" s="67">
        <f t="shared" si="296"/>
        <v>44890.702002314829</v>
      </c>
      <c r="AE1598" s="67">
        <f>VLOOKUP(V1598,'Branch Wise Work Timelines'!C:G,3,FALSE)+AA1598</f>
        <v>44889.416666666664</v>
      </c>
      <c r="AF1598" s="67">
        <f>IF(V1598="Bangalore",VLOOKUP(V1598,'Branch Wise Work Timelines'!C:G,4,FALSE)+AA1598+1,IF(V1598="Mumbai",VLOOKUP(V1598,'Branch Wise Work Timelines'!C:G,4,FALSE)+AA1598+1,VLOOKUP(V1598,'Branch Wise Work Timelines'!C:G,4,FALSE)+AA1598))</f>
        <v>44889.770833333336</v>
      </c>
      <c r="AG1598" s="67">
        <f>WORKDAY.INTL(AA1598,1,11)+VLOOKUP(V1598,'Branch Wise Work Timelines'!C:G,3,FALSE)</f>
        <v>44890.416666666664</v>
      </c>
      <c r="AH1598" s="69" t="str">
        <f t="shared" ca="1" si="297"/>
        <v>Out of TAT</v>
      </c>
      <c r="AI1598" s="69">
        <f t="shared" ca="1" si="298"/>
        <v>20493</v>
      </c>
      <c r="AJ1598" s="69" t="str">
        <f ca="1">IF(AI1598&lt;0,"0-12",IFERROR(VLOOKUP(AI1598,Breakup[],2,FALSE),"&gt;24"))</f>
        <v>&gt;24</v>
      </c>
      <c r="AK1598" s="69" t="str">
        <f>VLOOKUP(V1598,Master!B:D,3,FALSE)</f>
        <v>North</v>
      </c>
      <c r="AL1598" s="69" t="str">
        <f t="shared" si="299"/>
        <v>Delhi</v>
      </c>
    </row>
    <row r="1599" spans="1:38">
      <c r="A1599" s="13" t="s">
        <v>3504</v>
      </c>
      <c r="B1599" s="54">
        <v>44701.5413710301</v>
      </c>
      <c r="C1599" s="13" t="s">
        <v>252</v>
      </c>
      <c r="D1599" s="13">
        <v>891</v>
      </c>
      <c r="E1599" s="13" t="s">
        <v>3505</v>
      </c>
      <c r="F1599" s="13" t="s">
        <v>15</v>
      </c>
      <c r="G1599" s="14">
        <v>1653034041355</v>
      </c>
      <c r="H1599" s="55">
        <v>0.90057870370370396</v>
      </c>
      <c r="I1599" s="33">
        <v>44882.900578703702</v>
      </c>
      <c r="J1599" s="58">
        <v>44882</v>
      </c>
      <c r="K1599" s="13" t="s">
        <v>213</v>
      </c>
      <c r="L1599" s="13" t="s">
        <v>30</v>
      </c>
      <c r="M1599" s="13" t="s">
        <v>227</v>
      </c>
      <c r="N1599" s="13" t="s">
        <v>206</v>
      </c>
      <c r="O1599" s="33" t="s">
        <v>38</v>
      </c>
      <c r="P1599" s="58" t="s">
        <v>38</v>
      </c>
      <c r="Q1599" s="33" t="s">
        <v>207</v>
      </c>
      <c r="R1599" s="14" t="s">
        <v>38</v>
      </c>
      <c r="S1599" s="13" t="s">
        <v>216</v>
      </c>
      <c r="T1599" s="13" t="s">
        <v>217</v>
      </c>
      <c r="U1599" s="33">
        <f t="shared" ca="1" si="288"/>
        <v>45744.56914039352</v>
      </c>
      <c r="V1599" s="13" t="str">
        <f t="shared" si="289"/>
        <v>Bangalore</v>
      </c>
      <c r="W1599" s="13" t="str">
        <f t="shared" si="290"/>
        <v>CLS</v>
      </c>
      <c r="X1599" s="13">
        <f t="shared" si="291"/>
        <v>21</v>
      </c>
      <c r="Y1599" s="13" t="str">
        <f>IFERROR(VLOOKUP(C1599,ReceivingTeam[],2,FALSE),"HelpDesk")</f>
        <v>HelpDesk</v>
      </c>
      <c r="Z1599" s="67">
        <f t="shared" si="292"/>
        <v>44883.713078703702</v>
      </c>
      <c r="AA1599" s="68">
        <f t="shared" si="293"/>
        <v>44882</v>
      </c>
      <c r="AB1599" s="69" t="b">
        <f t="shared" si="294"/>
        <v>1</v>
      </c>
      <c r="AC1599" s="70">
        <f t="shared" si="295"/>
        <v>0.5</v>
      </c>
      <c r="AD1599" s="67">
        <f t="shared" si="296"/>
        <v>44883.713078703702</v>
      </c>
      <c r="AE1599" s="67">
        <f>VLOOKUP(V1599,'Branch Wise Work Timelines'!C:G,3,FALSE)+AA1599</f>
        <v>44882.416666666664</v>
      </c>
      <c r="AF1599" s="67">
        <f>IF(V1599="Bangalore",VLOOKUP(V1599,'Branch Wise Work Timelines'!C:G,4,FALSE)+AA1599+1,IF(V1599="Mumbai",VLOOKUP(V1599,'Branch Wise Work Timelines'!C:G,4,FALSE)+AA1599+1,VLOOKUP(V1599,'Branch Wise Work Timelines'!C:G,4,FALSE)+AA1599))</f>
        <v>44883.104166666664</v>
      </c>
      <c r="AG1599" s="67">
        <f>WORKDAY.INTL(AA1599,1,11)+VLOOKUP(V1599,'Branch Wise Work Timelines'!C:G,3,FALSE)</f>
        <v>44883.416666666664</v>
      </c>
      <c r="AH1599" s="69" t="str">
        <f t="shared" ca="1" si="297"/>
        <v>Out of TAT</v>
      </c>
      <c r="AI1599" s="69">
        <f t="shared" ca="1" si="298"/>
        <v>20661</v>
      </c>
      <c r="AJ1599" s="69" t="str">
        <f ca="1">IF(AI1599&lt;0,"0-12",IFERROR(VLOOKUP(AI1599,Breakup[],2,FALSE),"&gt;24"))</f>
        <v>&gt;24</v>
      </c>
      <c r="AK1599" s="69" t="str">
        <f>VLOOKUP(V1599,Master!B:D,3,FALSE)</f>
        <v>South</v>
      </c>
      <c r="AL1599" s="69" t="str">
        <f t="shared" si="299"/>
        <v>Bangalore-CLS</v>
      </c>
    </row>
    <row r="1600" spans="1:38">
      <c r="A1600" s="13" t="s">
        <v>3506</v>
      </c>
      <c r="B1600" s="54">
        <v>44701.517059641199</v>
      </c>
      <c r="C1600" s="13" t="s">
        <v>347</v>
      </c>
      <c r="D1600" s="13">
        <v>974</v>
      </c>
      <c r="E1600" s="13" t="s">
        <v>3507</v>
      </c>
      <c r="F1600" s="13" t="s">
        <v>33</v>
      </c>
      <c r="G1600" s="14">
        <v>1653030194519</v>
      </c>
      <c r="H1600" s="55">
        <v>0.95494212962962999</v>
      </c>
      <c r="I1600" s="33">
        <v>44881.954942129603</v>
      </c>
      <c r="J1600" s="58">
        <v>44881</v>
      </c>
      <c r="K1600" s="13" t="s">
        <v>325</v>
      </c>
      <c r="L1600" s="13" t="s">
        <v>55</v>
      </c>
      <c r="M1600" s="13" t="s">
        <v>347</v>
      </c>
      <c r="N1600" s="13" t="s">
        <v>206</v>
      </c>
      <c r="O1600" s="33" t="s">
        <v>38</v>
      </c>
      <c r="P1600" s="58" t="s">
        <v>38</v>
      </c>
      <c r="Q1600" s="33" t="s">
        <v>207</v>
      </c>
      <c r="R1600" s="14" t="s">
        <v>38</v>
      </c>
      <c r="S1600" s="13" t="s">
        <v>208</v>
      </c>
      <c r="T1600" s="13" t="s">
        <v>209</v>
      </c>
      <c r="U1600" s="33">
        <f t="shared" ca="1" si="288"/>
        <v>45744.56914039352</v>
      </c>
      <c r="V1600" s="13" t="str">
        <f t="shared" si="289"/>
        <v>Delhi</v>
      </c>
      <c r="W1600" s="13" t="str">
        <f t="shared" si="290"/>
        <v>RI</v>
      </c>
      <c r="X1600" s="13">
        <f t="shared" si="291"/>
        <v>22</v>
      </c>
      <c r="Y1600" s="13" t="str">
        <f>IFERROR(VLOOKUP(C1600,ReceivingTeam[],2,FALSE),"HelpDesk")</f>
        <v>HelpDesk</v>
      </c>
      <c r="Z1600" s="67">
        <f t="shared" si="292"/>
        <v>44883.100775462932</v>
      </c>
      <c r="AA1600" s="68">
        <f t="shared" si="293"/>
        <v>44881</v>
      </c>
      <c r="AB1600" s="69" t="b">
        <f t="shared" si="294"/>
        <v>1</v>
      </c>
      <c r="AC1600" s="70">
        <f t="shared" si="295"/>
        <v>0.5</v>
      </c>
      <c r="AD1600" s="67">
        <f t="shared" si="296"/>
        <v>44883.100775462932</v>
      </c>
      <c r="AE1600" s="67">
        <f>VLOOKUP(V1600,'Branch Wise Work Timelines'!C:G,3,FALSE)+AA1600</f>
        <v>44881.416666666664</v>
      </c>
      <c r="AF1600" s="67">
        <f>IF(V1600="Bangalore",VLOOKUP(V1600,'Branch Wise Work Timelines'!C:G,4,FALSE)+AA1600+1,IF(V1600="Mumbai",VLOOKUP(V1600,'Branch Wise Work Timelines'!C:G,4,FALSE)+AA1600+1,VLOOKUP(V1600,'Branch Wise Work Timelines'!C:G,4,FALSE)+AA1600))</f>
        <v>44881.770833333336</v>
      </c>
      <c r="AG1600" s="67">
        <f>WORKDAY.INTL(AA1600,1,11)+VLOOKUP(V1600,'Branch Wise Work Timelines'!C:G,3,FALSE)</f>
        <v>44882.416666666664</v>
      </c>
      <c r="AH1600" s="69" t="str">
        <f t="shared" ca="1" si="297"/>
        <v>Out of TAT</v>
      </c>
      <c r="AI1600" s="69">
        <f t="shared" ca="1" si="298"/>
        <v>20676</v>
      </c>
      <c r="AJ1600" s="69" t="str">
        <f ca="1">IF(AI1600&lt;0,"0-12",IFERROR(VLOOKUP(AI1600,Breakup[],2,FALSE),"&gt;24"))</f>
        <v>&gt;24</v>
      </c>
      <c r="AK1600" s="69" t="str">
        <f>VLOOKUP(V1600,Master!B:D,3,FALSE)</f>
        <v>North</v>
      </c>
      <c r="AL1600" s="69" t="str">
        <f t="shared" si="299"/>
        <v>Delhi</v>
      </c>
    </row>
    <row r="1601" spans="1:38">
      <c r="A1601" s="13" t="s">
        <v>3508</v>
      </c>
      <c r="B1601" s="54">
        <v>44701.552941469898</v>
      </c>
      <c r="C1601" s="13" t="s">
        <v>506</v>
      </c>
      <c r="D1601" s="13">
        <v>1893</v>
      </c>
      <c r="E1601" s="13" t="s">
        <v>3509</v>
      </c>
      <c r="F1601" s="13" t="s">
        <v>15</v>
      </c>
      <c r="G1601" s="14">
        <v>1653032881003</v>
      </c>
      <c r="H1601" s="55">
        <v>0.96869212962963003</v>
      </c>
      <c r="I1601" s="33">
        <v>44887.968692129602</v>
      </c>
      <c r="J1601" s="58">
        <v>44887</v>
      </c>
      <c r="K1601" s="13" t="s">
        <v>213</v>
      </c>
      <c r="L1601" s="13" t="s">
        <v>30</v>
      </c>
      <c r="M1601" s="13" t="s">
        <v>75</v>
      </c>
      <c r="N1601" s="13" t="s">
        <v>215</v>
      </c>
      <c r="O1601" s="33" t="s">
        <v>38</v>
      </c>
      <c r="P1601" s="58" t="s">
        <v>38</v>
      </c>
      <c r="Q1601" s="33" t="s">
        <v>207</v>
      </c>
      <c r="R1601" s="14" t="s">
        <v>38</v>
      </c>
      <c r="S1601" s="13" t="s">
        <v>216</v>
      </c>
      <c r="T1601" s="13" t="s">
        <v>217</v>
      </c>
      <c r="U1601" s="33">
        <f t="shared" ca="1" si="288"/>
        <v>45744.56914039352</v>
      </c>
      <c r="V1601" s="13" t="str">
        <f t="shared" si="289"/>
        <v>Bangalore</v>
      </c>
      <c r="W1601" s="13" t="str">
        <f t="shared" si="290"/>
        <v>CLS</v>
      </c>
      <c r="X1601" s="13">
        <f t="shared" si="291"/>
        <v>23</v>
      </c>
      <c r="Y1601" s="13" t="str">
        <f>IFERROR(VLOOKUP(C1601,ReceivingTeam[],2,FALSE),"HelpDesk")</f>
        <v>HelpDesk</v>
      </c>
      <c r="Z1601" s="67">
        <f t="shared" si="292"/>
        <v>44888.781192129602</v>
      </c>
      <c r="AA1601" s="68">
        <f t="shared" si="293"/>
        <v>44887</v>
      </c>
      <c r="AB1601" s="69" t="b">
        <f t="shared" si="294"/>
        <v>1</v>
      </c>
      <c r="AC1601" s="70">
        <f t="shared" si="295"/>
        <v>0.5</v>
      </c>
      <c r="AD1601" s="67">
        <f t="shared" si="296"/>
        <v>44888.781192129602</v>
      </c>
      <c r="AE1601" s="67">
        <f>VLOOKUP(V1601,'Branch Wise Work Timelines'!C:G,3,FALSE)+AA1601</f>
        <v>44887.416666666664</v>
      </c>
      <c r="AF1601" s="67">
        <f>IF(V1601="Bangalore",VLOOKUP(V1601,'Branch Wise Work Timelines'!C:G,4,FALSE)+AA1601+1,IF(V1601="Mumbai",VLOOKUP(V1601,'Branch Wise Work Timelines'!C:G,4,FALSE)+AA1601+1,VLOOKUP(V1601,'Branch Wise Work Timelines'!C:G,4,FALSE)+AA1601))</f>
        <v>44888.104166666664</v>
      </c>
      <c r="AG1601" s="67">
        <f>WORKDAY.INTL(AA1601,1,11)+VLOOKUP(V1601,'Branch Wise Work Timelines'!C:G,3,FALSE)</f>
        <v>44888.416666666664</v>
      </c>
      <c r="AH1601" s="69" t="str">
        <f t="shared" ca="1" si="297"/>
        <v>Out of TAT</v>
      </c>
      <c r="AI1601" s="69">
        <f t="shared" ca="1" si="298"/>
        <v>20539</v>
      </c>
      <c r="AJ1601" s="69" t="str">
        <f ca="1">IF(AI1601&lt;0,"0-12",IFERROR(VLOOKUP(AI1601,Breakup[],2,FALSE),"&gt;24"))</f>
        <v>&gt;24</v>
      </c>
      <c r="AK1601" s="69" t="str">
        <f>VLOOKUP(V1601,Master!B:D,3,FALSE)</f>
        <v>South</v>
      </c>
      <c r="AL1601" s="69" t="str">
        <f t="shared" si="299"/>
        <v>Bangalore-CLS</v>
      </c>
    </row>
    <row r="1602" spans="1:38">
      <c r="A1602" s="13" t="s">
        <v>3510</v>
      </c>
      <c r="B1602" s="54">
        <v>44701.524692361098</v>
      </c>
      <c r="C1602" s="13" t="s">
        <v>110</v>
      </c>
      <c r="D1602" s="13">
        <v>773</v>
      </c>
      <c r="E1602" s="13" t="s">
        <v>3511</v>
      </c>
      <c r="F1602" s="13" t="s">
        <v>33</v>
      </c>
      <c r="G1602" s="14">
        <v>1653031594201</v>
      </c>
      <c r="H1602" s="55">
        <v>4.17476851851852E-2</v>
      </c>
      <c r="I1602" s="33">
        <v>44891.041747685202</v>
      </c>
      <c r="J1602" s="58">
        <v>44891</v>
      </c>
      <c r="K1602" s="13" t="s">
        <v>263</v>
      </c>
      <c r="L1602" s="13" t="s">
        <v>69</v>
      </c>
      <c r="M1602" s="13" t="s">
        <v>101</v>
      </c>
      <c r="N1602" s="13" t="s">
        <v>206</v>
      </c>
      <c r="O1602" s="33">
        <v>44891.002650463</v>
      </c>
      <c r="P1602" s="58">
        <v>44891</v>
      </c>
      <c r="Q1602" s="33" t="s">
        <v>237</v>
      </c>
      <c r="R1602" s="14">
        <v>643</v>
      </c>
      <c r="S1602" s="13" t="s">
        <v>208</v>
      </c>
      <c r="T1602" s="13" t="s">
        <v>209</v>
      </c>
      <c r="U1602" s="33">
        <f t="shared" ref="U1602:U1665" ca="1" si="300">NOW()</f>
        <v>45744.56914039352</v>
      </c>
      <c r="V1602" s="13" t="str">
        <f t="shared" ref="V1602:V1665" si="301">VLOOKUP(L1602,Location,2,0)</f>
        <v>Mumbai</v>
      </c>
      <c r="W1602" s="13" t="str">
        <f t="shared" ref="W1602:W1665" si="302">VLOOKUP(F1602,FCT,2,FALSE)</f>
        <v>RI</v>
      </c>
      <c r="X1602" s="13">
        <f t="shared" ref="X1602:X1665" si="303">HOUR(I1602)</f>
        <v>1</v>
      </c>
      <c r="Y1602" s="13" t="str">
        <f>IFERROR(VLOOKUP(C1602,ReceivingTeam[],2,FALSE),"HelpDesk")</f>
        <v>Branch office</v>
      </c>
      <c r="Z1602" s="67">
        <f t="shared" ref="Z1602:Z1665" si="304">IF(AB1602=FALSE,AE1602+AC1602,IF(I1602&gt;AE1602,IF(((I1602+AC1602)&gt;AF1602),(AC1602-(AF1602-I1602)+AG1602),I1602+AC1602),IF(((AE1602+AC1602)&gt;AF1602),(AC1602-(AF1602-AE1602)+AG1602),AE1602+AC1602)))</f>
        <v>44891.916666666664</v>
      </c>
      <c r="AA1602" s="68">
        <f t="shared" ref="AA1602:AA1665" si="305">INT(J1602)</f>
        <v>44891</v>
      </c>
      <c r="AB1602" s="69" t="b">
        <f t="shared" ref="AB1602:AB1665" si="306">WORKDAY.INTL(AA1602-1,1,11)=AA1602</f>
        <v>1</v>
      </c>
      <c r="AC1602" s="70">
        <f t="shared" ref="AC1602:AC1665" si="307">IF(T1602="High",12/24,72/24)</f>
        <v>0.5</v>
      </c>
      <c r="AD1602" s="67">
        <f t="shared" ref="AD1602:AD1665" si="308">IF(AB1602=FALSE,AE1602+AC1602,IF(I1602&gt;AE1602,IF(((I1602+AC1602)&gt;AF1602),(AC1602-(AF1602-I1602)+AG1602),I1602+AC1602),IF(((AE1602+AC1602)&gt;AF1602),(AC1602-(AF1602-AE1602)+AG1602),AE1602+AC1602)))</f>
        <v>44891.916666666664</v>
      </c>
      <c r="AE1602" s="67">
        <f>VLOOKUP(V1602,'Branch Wise Work Timelines'!C:G,3,FALSE)+AA1602</f>
        <v>44891.416666666664</v>
      </c>
      <c r="AF1602" s="67">
        <f>IF(V1602="Bangalore",VLOOKUP(V1602,'Branch Wise Work Timelines'!C:G,4,FALSE)+AA1602+1,IF(V1602="Mumbai",VLOOKUP(V1602,'Branch Wise Work Timelines'!C:G,4,FALSE)+AA1602+1,VLOOKUP(V1602,'Branch Wise Work Timelines'!C:G,4,FALSE)+AA1602))</f>
        <v>44892.25</v>
      </c>
      <c r="AG1602" s="67">
        <f>WORKDAY.INTL(AA1602,1,11)+VLOOKUP(V1602,'Branch Wise Work Timelines'!C:G,3,FALSE)</f>
        <v>44893.416666666664</v>
      </c>
      <c r="AH1602" s="69" t="str">
        <f t="shared" ref="AH1602:AH1665" si="309">IF(Q1602&lt;&gt;"Success",IF(U1602&gt;Z1602,"Out of TAT","In TAT"),IF(O1602&gt;AD1602,"Not Met","Met"))</f>
        <v>Met</v>
      </c>
      <c r="AI1602" s="69">
        <f t="shared" ref="AI1602:AI1665" ca="1" si="310">ROUNDUP((U1602-AD1602)*24,0)</f>
        <v>20464</v>
      </c>
      <c r="AJ1602" s="69" t="str">
        <f ca="1">IF(AI1602&lt;0,"0-12",IFERROR(VLOOKUP(AI1602,Breakup[],2,FALSE),"&gt;24"))</f>
        <v>&gt;24</v>
      </c>
      <c r="AK1602" s="69" t="str">
        <f>VLOOKUP(V1602,Master!B:D,3,FALSE)</f>
        <v>East</v>
      </c>
      <c r="AL1602" s="69" t="str">
        <f t="shared" ref="AL1602:AL1665" si="311">IF(V1602="Bangalore",IF(W1602="CLS",V1602&amp;"-"&amp;"CLS",V1602),(V1602))</f>
        <v>Mumbai</v>
      </c>
    </row>
    <row r="1603" spans="1:38">
      <c r="A1603" s="13" t="s">
        <v>3512</v>
      </c>
      <c r="B1603" s="54">
        <v>44701.660818368102</v>
      </c>
      <c r="C1603" s="13" t="s">
        <v>219</v>
      </c>
      <c r="D1603" s="13">
        <v>1509</v>
      </c>
      <c r="E1603" s="13" t="s">
        <v>3513</v>
      </c>
      <c r="F1603" s="13" t="s">
        <v>15</v>
      </c>
      <c r="G1603" s="14">
        <v>1653042748167</v>
      </c>
      <c r="H1603" s="55">
        <v>0.2084375</v>
      </c>
      <c r="I1603" s="33">
        <v>44891.208437499998</v>
      </c>
      <c r="J1603" s="58">
        <v>44891</v>
      </c>
      <c r="K1603" s="13" t="s">
        <v>213</v>
      </c>
      <c r="L1603" s="13" t="s">
        <v>30</v>
      </c>
      <c r="M1603" s="13" t="s">
        <v>214</v>
      </c>
      <c r="N1603" s="13" t="s">
        <v>206</v>
      </c>
      <c r="O1603" s="33">
        <v>44891.344722222202</v>
      </c>
      <c r="P1603" s="58">
        <v>44891</v>
      </c>
      <c r="Q1603" s="33" t="s">
        <v>237</v>
      </c>
      <c r="R1603" s="14">
        <v>820</v>
      </c>
      <c r="S1603" s="13" t="s">
        <v>216</v>
      </c>
      <c r="T1603" s="13" t="s">
        <v>217</v>
      </c>
      <c r="U1603" s="33">
        <f t="shared" ca="1" si="300"/>
        <v>45744.56914039352</v>
      </c>
      <c r="V1603" s="13" t="str">
        <f t="shared" si="301"/>
        <v>Bangalore</v>
      </c>
      <c r="W1603" s="13" t="str">
        <f t="shared" si="302"/>
        <v>CLS</v>
      </c>
      <c r="X1603" s="13">
        <f t="shared" si="303"/>
        <v>5</v>
      </c>
      <c r="Y1603" s="13" t="str">
        <f>IFERROR(VLOOKUP(C1603,ReceivingTeam[],2,FALSE),"HelpDesk")</f>
        <v>HelpDesk</v>
      </c>
      <c r="Z1603" s="67">
        <f t="shared" si="304"/>
        <v>44891.916666666664</v>
      </c>
      <c r="AA1603" s="68">
        <f t="shared" si="305"/>
        <v>44891</v>
      </c>
      <c r="AB1603" s="69" t="b">
        <f t="shared" si="306"/>
        <v>1</v>
      </c>
      <c r="AC1603" s="70">
        <f t="shared" si="307"/>
        <v>0.5</v>
      </c>
      <c r="AD1603" s="67">
        <f t="shared" si="308"/>
        <v>44891.916666666664</v>
      </c>
      <c r="AE1603" s="67">
        <f>VLOOKUP(V1603,'Branch Wise Work Timelines'!C:G,3,FALSE)+AA1603</f>
        <v>44891.416666666664</v>
      </c>
      <c r="AF1603" s="67">
        <f>IF(V1603="Bangalore",VLOOKUP(V1603,'Branch Wise Work Timelines'!C:G,4,FALSE)+AA1603+1,IF(V1603="Mumbai",VLOOKUP(V1603,'Branch Wise Work Timelines'!C:G,4,FALSE)+AA1603+1,VLOOKUP(V1603,'Branch Wise Work Timelines'!C:G,4,FALSE)+AA1603))</f>
        <v>44892.104166666664</v>
      </c>
      <c r="AG1603" s="67">
        <f>WORKDAY.INTL(AA1603,1,11)+VLOOKUP(V1603,'Branch Wise Work Timelines'!C:G,3,FALSE)</f>
        <v>44893.416666666664</v>
      </c>
      <c r="AH1603" s="69" t="str">
        <f t="shared" si="309"/>
        <v>Met</v>
      </c>
      <c r="AI1603" s="69">
        <f t="shared" ca="1" si="310"/>
        <v>20464</v>
      </c>
      <c r="AJ1603" s="69" t="str">
        <f ca="1">IF(AI1603&lt;0,"0-12",IFERROR(VLOOKUP(AI1603,Breakup[],2,FALSE),"&gt;24"))</f>
        <v>&gt;24</v>
      </c>
      <c r="AK1603" s="69" t="str">
        <f>VLOOKUP(V1603,Master!B:D,3,FALSE)</f>
        <v>South</v>
      </c>
      <c r="AL1603" s="69" t="str">
        <f t="shared" si="311"/>
        <v>Bangalore-CLS</v>
      </c>
    </row>
    <row r="1604" spans="1:38">
      <c r="A1604" s="13" t="s">
        <v>3514</v>
      </c>
      <c r="B1604" s="54">
        <v>44701.399962152798</v>
      </c>
      <c r="C1604" s="13" t="s">
        <v>261</v>
      </c>
      <c r="D1604" s="13">
        <v>581</v>
      </c>
      <c r="E1604" s="13" t="s">
        <v>3515</v>
      </c>
      <c r="F1604" s="13" t="s">
        <v>33</v>
      </c>
      <c r="G1604" s="14">
        <v>1653022796352</v>
      </c>
      <c r="H1604" s="55">
        <v>0.99797453703703698</v>
      </c>
      <c r="I1604" s="33">
        <v>44886.997974537</v>
      </c>
      <c r="J1604" s="58">
        <v>44886</v>
      </c>
      <c r="K1604" s="13" t="s">
        <v>263</v>
      </c>
      <c r="L1604" s="13" t="s">
        <v>69</v>
      </c>
      <c r="M1604" s="13" t="s">
        <v>103</v>
      </c>
      <c r="N1604" s="13" t="s">
        <v>215</v>
      </c>
      <c r="O1604" s="33" t="s">
        <v>38</v>
      </c>
      <c r="P1604" s="58" t="s">
        <v>38</v>
      </c>
      <c r="Q1604" s="33" t="s">
        <v>207</v>
      </c>
      <c r="R1604" s="14" t="s">
        <v>38</v>
      </c>
      <c r="S1604" s="13" t="s">
        <v>208</v>
      </c>
      <c r="T1604" s="13" t="s">
        <v>209</v>
      </c>
      <c r="U1604" s="33">
        <f t="shared" ca="1" si="300"/>
        <v>45744.56914039352</v>
      </c>
      <c r="V1604" s="13" t="str">
        <f t="shared" si="301"/>
        <v>Mumbai</v>
      </c>
      <c r="W1604" s="13" t="str">
        <f t="shared" si="302"/>
        <v>RI</v>
      </c>
      <c r="X1604" s="13">
        <f t="shared" si="303"/>
        <v>23</v>
      </c>
      <c r="Y1604" s="13" t="str">
        <f>IFERROR(VLOOKUP(C1604,ReceivingTeam[],2,FALSE),"HelpDesk")</f>
        <v>HelpDesk</v>
      </c>
      <c r="Z1604" s="67">
        <f t="shared" si="304"/>
        <v>44887.664641203664</v>
      </c>
      <c r="AA1604" s="68">
        <f t="shared" si="305"/>
        <v>44886</v>
      </c>
      <c r="AB1604" s="69" t="b">
        <f t="shared" si="306"/>
        <v>1</v>
      </c>
      <c r="AC1604" s="70">
        <f t="shared" si="307"/>
        <v>0.5</v>
      </c>
      <c r="AD1604" s="67">
        <f t="shared" si="308"/>
        <v>44887.664641203664</v>
      </c>
      <c r="AE1604" s="67">
        <f>VLOOKUP(V1604,'Branch Wise Work Timelines'!C:G,3,FALSE)+AA1604</f>
        <v>44886.416666666664</v>
      </c>
      <c r="AF1604" s="67">
        <f>IF(V1604="Bangalore",VLOOKUP(V1604,'Branch Wise Work Timelines'!C:G,4,FALSE)+AA1604+1,IF(V1604="Mumbai",VLOOKUP(V1604,'Branch Wise Work Timelines'!C:G,4,FALSE)+AA1604+1,VLOOKUP(V1604,'Branch Wise Work Timelines'!C:G,4,FALSE)+AA1604))</f>
        <v>44887.25</v>
      </c>
      <c r="AG1604" s="67">
        <f>WORKDAY.INTL(AA1604,1,11)+VLOOKUP(V1604,'Branch Wise Work Timelines'!C:G,3,FALSE)</f>
        <v>44887.416666666664</v>
      </c>
      <c r="AH1604" s="69" t="str">
        <f t="shared" ca="1" si="309"/>
        <v>Out of TAT</v>
      </c>
      <c r="AI1604" s="69">
        <f t="shared" ca="1" si="310"/>
        <v>20566</v>
      </c>
      <c r="AJ1604" s="69" t="str">
        <f ca="1">IF(AI1604&lt;0,"0-12",IFERROR(VLOOKUP(AI1604,Breakup[],2,FALSE),"&gt;24"))</f>
        <v>&gt;24</v>
      </c>
      <c r="AK1604" s="69" t="str">
        <f>VLOOKUP(V1604,Master!B:D,3,FALSE)</f>
        <v>East</v>
      </c>
      <c r="AL1604" s="69" t="str">
        <f t="shared" si="311"/>
        <v>Mumbai</v>
      </c>
    </row>
    <row r="1605" spans="1:38">
      <c r="A1605" s="13" t="s">
        <v>3516</v>
      </c>
      <c r="B1605" s="54">
        <v>44701.401537580998</v>
      </c>
      <c r="C1605" s="13" t="s">
        <v>261</v>
      </c>
      <c r="D1605" s="13">
        <v>1923</v>
      </c>
      <c r="E1605" s="13" t="s">
        <v>3517</v>
      </c>
      <c r="F1605" s="13" t="s">
        <v>33</v>
      </c>
      <c r="G1605" s="14">
        <v>1653022796352</v>
      </c>
      <c r="H1605" s="55">
        <v>0.789988425925926</v>
      </c>
      <c r="I1605" s="33">
        <v>44888.789988425902</v>
      </c>
      <c r="J1605" s="58">
        <v>44888</v>
      </c>
      <c r="K1605" s="13" t="s">
        <v>263</v>
      </c>
      <c r="L1605" s="13" t="s">
        <v>69</v>
      </c>
      <c r="M1605" s="13" t="s">
        <v>103</v>
      </c>
      <c r="N1605" s="13" t="s">
        <v>215</v>
      </c>
      <c r="O1605" s="33" t="s">
        <v>38</v>
      </c>
      <c r="P1605" s="58" t="s">
        <v>38</v>
      </c>
      <c r="Q1605" s="33" t="s">
        <v>207</v>
      </c>
      <c r="R1605" s="14" t="s">
        <v>38</v>
      </c>
      <c r="S1605" s="13" t="s">
        <v>208</v>
      </c>
      <c r="T1605" s="13" t="s">
        <v>209</v>
      </c>
      <c r="U1605" s="33">
        <f t="shared" ca="1" si="300"/>
        <v>45744.56914039352</v>
      </c>
      <c r="V1605" s="13" t="str">
        <f t="shared" si="301"/>
        <v>Mumbai</v>
      </c>
      <c r="W1605" s="13" t="str">
        <f t="shared" si="302"/>
        <v>RI</v>
      </c>
      <c r="X1605" s="13">
        <f t="shared" si="303"/>
        <v>18</v>
      </c>
      <c r="Y1605" s="13" t="str">
        <f>IFERROR(VLOOKUP(C1605,ReceivingTeam[],2,FALSE),"HelpDesk")</f>
        <v>HelpDesk</v>
      </c>
      <c r="Z1605" s="67">
        <f t="shared" si="304"/>
        <v>44889.456655092567</v>
      </c>
      <c r="AA1605" s="68">
        <f t="shared" si="305"/>
        <v>44888</v>
      </c>
      <c r="AB1605" s="69" t="b">
        <f t="shared" si="306"/>
        <v>1</v>
      </c>
      <c r="AC1605" s="70">
        <f t="shared" si="307"/>
        <v>0.5</v>
      </c>
      <c r="AD1605" s="67">
        <f t="shared" si="308"/>
        <v>44889.456655092567</v>
      </c>
      <c r="AE1605" s="67">
        <f>VLOOKUP(V1605,'Branch Wise Work Timelines'!C:G,3,FALSE)+AA1605</f>
        <v>44888.416666666664</v>
      </c>
      <c r="AF1605" s="67">
        <f>IF(V1605="Bangalore",VLOOKUP(V1605,'Branch Wise Work Timelines'!C:G,4,FALSE)+AA1605+1,IF(V1605="Mumbai",VLOOKUP(V1605,'Branch Wise Work Timelines'!C:G,4,FALSE)+AA1605+1,VLOOKUP(V1605,'Branch Wise Work Timelines'!C:G,4,FALSE)+AA1605))</f>
        <v>44889.25</v>
      </c>
      <c r="AG1605" s="67">
        <f>WORKDAY.INTL(AA1605,1,11)+VLOOKUP(V1605,'Branch Wise Work Timelines'!C:G,3,FALSE)</f>
        <v>44889.416666666664</v>
      </c>
      <c r="AH1605" s="69" t="str">
        <f t="shared" ca="1" si="309"/>
        <v>Out of TAT</v>
      </c>
      <c r="AI1605" s="69">
        <f t="shared" ca="1" si="310"/>
        <v>20523</v>
      </c>
      <c r="AJ1605" s="69" t="str">
        <f ca="1">IF(AI1605&lt;0,"0-12",IFERROR(VLOOKUP(AI1605,Breakup[],2,FALSE),"&gt;24"))</f>
        <v>&gt;24</v>
      </c>
      <c r="AK1605" s="69" t="str">
        <f>VLOOKUP(V1605,Master!B:D,3,FALSE)</f>
        <v>East</v>
      </c>
      <c r="AL1605" s="69" t="str">
        <f t="shared" si="311"/>
        <v>Mumbai</v>
      </c>
    </row>
    <row r="1606" spans="1:38">
      <c r="A1606" s="13" t="s">
        <v>3518</v>
      </c>
      <c r="B1606" s="54">
        <v>44701.445569479198</v>
      </c>
      <c r="C1606" s="13" t="s">
        <v>323</v>
      </c>
      <c r="D1606" s="13">
        <v>269</v>
      </c>
      <c r="E1606" s="13" t="s">
        <v>3519</v>
      </c>
      <c r="F1606" s="13" t="s">
        <v>33</v>
      </c>
      <c r="G1606" s="14">
        <v>1653026648585</v>
      </c>
      <c r="H1606" s="55">
        <v>0.26443287037037</v>
      </c>
      <c r="I1606" s="33">
        <v>44884.264432870397</v>
      </c>
      <c r="J1606" s="58">
        <v>44884</v>
      </c>
      <c r="K1606" s="13" t="s">
        <v>325</v>
      </c>
      <c r="L1606" s="13" t="s">
        <v>55</v>
      </c>
      <c r="M1606" s="13" t="s">
        <v>323</v>
      </c>
      <c r="N1606" s="13" t="s">
        <v>206</v>
      </c>
      <c r="O1606" s="33" t="s">
        <v>38</v>
      </c>
      <c r="P1606" s="58" t="s">
        <v>38</v>
      </c>
      <c r="Q1606" s="33" t="s">
        <v>207</v>
      </c>
      <c r="R1606" s="14" t="s">
        <v>38</v>
      </c>
      <c r="S1606" s="13" t="s">
        <v>208</v>
      </c>
      <c r="T1606" s="13" t="s">
        <v>209</v>
      </c>
      <c r="U1606" s="33">
        <f t="shared" ca="1" si="300"/>
        <v>45744.56914039352</v>
      </c>
      <c r="V1606" s="13" t="str">
        <f t="shared" si="301"/>
        <v>Delhi</v>
      </c>
      <c r="W1606" s="13" t="str">
        <f t="shared" si="302"/>
        <v>RI</v>
      </c>
      <c r="X1606" s="13">
        <f t="shared" si="303"/>
        <v>6</v>
      </c>
      <c r="Y1606" s="13" t="str">
        <f>IFERROR(VLOOKUP(C1606,ReceivingTeam[],2,FALSE),"HelpDesk")</f>
        <v>HelpDesk</v>
      </c>
      <c r="Z1606" s="67">
        <f t="shared" si="304"/>
        <v>44886.562499999993</v>
      </c>
      <c r="AA1606" s="68">
        <f t="shared" si="305"/>
        <v>44884</v>
      </c>
      <c r="AB1606" s="69" t="b">
        <f t="shared" si="306"/>
        <v>1</v>
      </c>
      <c r="AC1606" s="70">
        <f t="shared" si="307"/>
        <v>0.5</v>
      </c>
      <c r="AD1606" s="67">
        <f t="shared" si="308"/>
        <v>44886.562499999993</v>
      </c>
      <c r="AE1606" s="67">
        <f>VLOOKUP(V1606,'Branch Wise Work Timelines'!C:G,3,FALSE)+AA1606</f>
        <v>44884.416666666664</v>
      </c>
      <c r="AF1606" s="67">
        <f>IF(V1606="Bangalore",VLOOKUP(V1606,'Branch Wise Work Timelines'!C:G,4,FALSE)+AA1606+1,IF(V1606="Mumbai",VLOOKUP(V1606,'Branch Wise Work Timelines'!C:G,4,FALSE)+AA1606+1,VLOOKUP(V1606,'Branch Wise Work Timelines'!C:G,4,FALSE)+AA1606))</f>
        <v>44884.770833333336</v>
      </c>
      <c r="AG1606" s="67">
        <f>WORKDAY.INTL(AA1606,1,11)+VLOOKUP(V1606,'Branch Wise Work Timelines'!C:G,3,FALSE)</f>
        <v>44886.416666666664</v>
      </c>
      <c r="AH1606" s="69" t="str">
        <f t="shared" ca="1" si="309"/>
        <v>Out of TAT</v>
      </c>
      <c r="AI1606" s="69">
        <f t="shared" ca="1" si="310"/>
        <v>20593</v>
      </c>
      <c r="AJ1606" s="69" t="str">
        <f ca="1">IF(AI1606&lt;0,"0-12",IFERROR(VLOOKUP(AI1606,Breakup[],2,FALSE),"&gt;24"))</f>
        <v>&gt;24</v>
      </c>
      <c r="AK1606" s="69" t="str">
        <f>VLOOKUP(V1606,Master!B:D,3,FALSE)</f>
        <v>North</v>
      </c>
      <c r="AL1606" s="69" t="str">
        <f t="shared" si="311"/>
        <v>Delhi</v>
      </c>
    </row>
    <row r="1607" spans="1:38">
      <c r="A1607" s="13" t="s">
        <v>3520</v>
      </c>
      <c r="B1607" s="54">
        <v>44701.685411226797</v>
      </c>
      <c r="C1607" s="13" t="s">
        <v>467</v>
      </c>
      <c r="D1607" s="13">
        <v>1646</v>
      </c>
      <c r="E1607" s="13" t="s">
        <v>3521</v>
      </c>
      <c r="F1607" s="13" t="s">
        <v>15</v>
      </c>
      <c r="G1607" s="14">
        <v>1653044855569</v>
      </c>
      <c r="H1607" s="55">
        <v>0.70494212962962999</v>
      </c>
      <c r="I1607" s="33">
        <v>44889.704942129603</v>
      </c>
      <c r="J1607" s="58">
        <v>44889</v>
      </c>
      <c r="K1607" s="13" t="s">
        <v>213</v>
      </c>
      <c r="L1607" s="13" t="s">
        <v>30</v>
      </c>
      <c r="M1607" s="13" t="s">
        <v>75</v>
      </c>
      <c r="N1607" s="13" t="s">
        <v>206</v>
      </c>
      <c r="O1607" s="33" t="s">
        <v>38</v>
      </c>
      <c r="P1607" s="58" t="s">
        <v>38</v>
      </c>
      <c r="Q1607" s="33" t="s">
        <v>207</v>
      </c>
      <c r="R1607" s="14" t="s">
        <v>38</v>
      </c>
      <c r="S1607" s="13" t="s">
        <v>208</v>
      </c>
      <c r="T1607" s="13" t="s">
        <v>209</v>
      </c>
      <c r="U1607" s="33">
        <f t="shared" ca="1" si="300"/>
        <v>45744.56914039352</v>
      </c>
      <c r="V1607" s="13" t="str">
        <f t="shared" si="301"/>
        <v>Bangalore</v>
      </c>
      <c r="W1607" s="13" t="str">
        <f t="shared" si="302"/>
        <v>CLS</v>
      </c>
      <c r="X1607" s="13">
        <f t="shared" si="303"/>
        <v>16</v>
      </c>
      <c r="Y1607" s="13" t="str">
        <f>IFERROR(VLOOKUP(C1607,ReceivingTeam[],2,FALSE),"HelpDesk")</f>
        <v>HelpDesk</v>
      </c>
      <c r="Z1607" s="67">
        <f t="shared" si="304"/>
        <v>44890.517442129603</v>
      </c>
      <c r="AA1607" s="68">
        <f t="shared" si="305"/>
        <v>44889</v>
      </c>
      <c r="AB1607" s="69" t="b">
        <f t="shared" si="306"/>
        <v>1</v>
      </c>
      <c r="AC1607" s="70">
        <f t="shared" si="307"/>
        <v>0.5</v>
      </c>
      <c r="AD1607" s="67">
        <f t="shared" si="308"/>
        <v>44890.517442129603</v>
      </c>
      <c r="AE1607" s="67">
        <f>VLOOKUP(V1607,'Branch Wise Work Timelines'!C:G,3,FALSE)+AA1607</f>
        <v>44889.416666666664</v>
      </c>
      <c r="AF1607" s="67">
        <f>IF(V1607="Bangalore",VLOOKUP(V1607,'Branch Wise Work Timelines'!C:G,4,FALSE)+AA1607+1,IF(V1607="Mumbai",VLOOKUP(V1607,'Branch Wise Work Timelines'!C:G,4,FALSE)+AA1607+1,VLOOKUP(V1607,'Branch Wise Work Timelines'!C:G,4,FALSE)+AA1607))</f>
        <v>44890.104166666664</v>
      </c>
      <c r="AG1607" s="67">
        <f>WORKDAY.INTL(AA1607,1,11)+VLOOKUP(V1607,'Branch Wise Work Timelines'!C:G,3,FALSE)</f>
        <v>44890.416666666664</v>
      </c>
      <c r="AH1607" s="69" t="str">
        <f t="shared" ca="1" si="309"/>
        <v>Out of TAT</v>
      </c>
      <c r="AI1607" s="69">
        <f t="shared" ca="1" si="310"/>
        <v>20498</v>
      </c>
      <c r="AJ1607" s="69" t="str">
        <f ca="1">IF(AI1607&lt;0,"0-12",IFERROR(VLOOKUP(AI1607,Breakup[],2,FALSE),"&gt;24"))</f>
        <v>&gt;24</v>
      </c>
      <c r="AK1607" s="69" t="str">
        <f>VLOOKUP(V1607,Master!B:D,3,FALSE)</f>
        <v>South</v>
      </c>
      <c r="AL1607" s="69" t="str">
        <f t="shared" si="311"/>
        <v>Bangalore-CLS</v>
      </c>
    </row>
    <row r="1608" spans="1:38">
      <c r="A1608" s="13" t="s">
        <v>3522</v>
      </c>
      <c r="B1608" s="54">
        <v>44701.478363391201</v>
      </c>
      <c r="C1608" s="13" t="s">
        <v>137</v>
      </c>
      <c r="D1608" s="13">
        <v>678</v>
      </c>
      <c r="E1608" s="13" t="s">
        <v>3523</v>
      </c>
      <c r="F1608" s="13" t="s">
        <v>33</v>
      </c>
      <c r="G1608" s="14">
        <v>1653026648585</v>
      </c>
      <c r="H1608" s="55">
        <v>0.81475694444444402</v>
      </c>
      <c r="I1608" s="33">
        <v>44889.814756944397</v>
      </c>
      <c r="J1608" s="58">
        <v>44889</v>
      </c>
      <c r="K1608" s="13" t="s">
        <v>325</v>
      </c>
      <c r="L1608" s="13" t="s">
        <v>55</v>
      </c>
      <c r="M1608" s="13" t="s">
        <v>323</v>
      </c>
      <c r="N1608" s="13" t="s">
        <v>206</v>
      </c>
      <c r="O1608" s="33" t="s">
        <v>38</v>
      </c>
      <c r="P1608" s="58" t="s">
        <v>38</v>
      </c>
      <c r="Q1608" s="33" t="s">
        <v>207</v>
      </c>
      <c r="R1608" s="14" t="s">
        <v>38</v>
      </c>
      <c r="S1608" s="13" t="s">
        <v>208</v>
      </c>
      <c r="T1608" s="13" t="s">
        <v>209</v>
      </c>
      <c r="U1608" s="33">
        <f t="shared" ca="1" si="300"/>
        <v>45744.56914039352</v>
      </c>
      <c r="V1608" s="13" t="str">
        <f t="shared" si="301"/>
        <v>Delhi</v>
      </c>
      <c r="W1608" s="13" t="str">
        <f t="shared" si="302"/>
        <v>RI</v>
      </c>
      <c r="X1608" s="13">
        <f t="shared" si="303"/>
        <v>19</v>
      </c>
      <c r="Y1608" s="13" t="str">
        <f>IFERROR(VLOOKUP(C1608,ReceivingTeam[],2,FALSE),"HelpDesk")</f>
        <v>Branch office</v>
      </c>
      <c r="Z1608" s="67">
        <f t="shared" si="304"/>
        <v>44890.960590277726</v>
      </c>
      <c r="AA1608" s="68">
        <f t="shared" si="305"/>
        <v>44889</v>
      </c>
      <c r="AB1608" s="69" t="b">
        <f t="shared" si="306"/>
        <v>1</v>
      </c>
      <c r="AC1608" s="70">
        <f t="shared" si="307"/>
        <v>0.5</v>
      </c>
      <c r="AD1608" s="67">
        <f t="shared" si="308"/>
        <v>44890.960590277726</v>
      </c>
      <c r="AE1608" s="67">
        <f>VLOOKUP(V1608,'Branch Wise Work Timelines'!C:G,3,FALSE)+AA1608</f>
        <v>44889.416666666664</v>
      </c>
      <c r="AF1608" s="67">
        <f>IF(V1608="Bangalore",VLOOKUP(V1608,'Branch Wise Work Timelines'!C:G,4,FALSE)+AA1608+1,IF(V1608="Mumbai",VLOOKUP(V1608,'Branch Wise Work Timelines'!C:G,4,FALSE)+AA1608+1,VLOOKUP(V1608,'Branch Wise Work Timelines'!C:G,4,FALSE)+AA1608))</f>
        <v>44889.770833333336</v>
      </c>
      <c r="AG1608" s="67">
        <f>WORKDAY.INTL(AA1608,1,11)+VLOOKUP(V1608,'Branch Wise Work Timelines'!C:G,3,FALSE)</f>
        <v>44890.416666666664</v>
      </c>
      <c r="AH1608" s="69" t="str">
        <f t="shared" ca="1" si="309"/>
        <v>Out of TAT</v>
      </c>
      <c r="AI1608" s="69">
        <f t="shared" ca="1" si="310"/>
        <v>20487</v>
      </c>
      <c r="AJ1608" s="69" t="str">
        <f ca="1">IF(AI1608&lt;0,"0-12",IFERROR(VLOOKUP(AI1608,Breakup[],2,FALSE),"&gt;24"))</f>
        <v>&gt;24</v>
      </c>
      <c r="AK1608" s="69" t="str">
        <f>VLOOKUP(V1608,Master!B:D,3,FALSE)</f>
        <v>North</v>
      </c>
      <c r="AL1608" s="69" t="str">
        <f t="shared" si="311"/>
        <v>Delhi</v>
      </c>
    </row>
    <row r="1609" spans="1:38">
      <c r="A1609" s="13" t="s">
        <v>3524</v>
      </c>
      <c r="B1609" s="54">
        <v>44701.480804432897</v>
      </c>
      <c r="C1609" s="13" t="s">
        <v>137</v>
      </c>
      <c r="D1609" s="13">
        <v>1420</v>
      </c>
      <c r="E1609" s="13" t="s">
        <v>3525</v>
      </c>
      <c r="F1609" s="13" t="s">
        <v>33</v>
      </c>
      <c r="G1609" s="14">
        <v>1653026648585</v>
      </c>
      <c r="H1609" s="55">
        <v>0.17043981481481499</v>
      </c>
      <c r="I1609" s="33">
        <v>44889.170439814799</v>
      </c>
      <c r="J1609" s="58">
        <v>44889</v>
      </c>
      <c r="K1609" s="13" t="s">
        <v>325</v>
      </c>
      <c r="L1609" s="13" t="s">
        <v>55</v>
      </c>
      <c r="M1609" s="13" t="s">
        <v>323</v>
      </c>
      <c r="N1609" s="13" t="s">
        <v>206</v>
      </c>
      <c r="O1609" s="33" t="s">
        <v>38</v>
      </c>
      <c r="P1609" s="58" t="s">
        <v>38</v>
      </c>
      <c r="Q1609" s="33" t="s">
        <v>207</v>
      </c>
      <c r="R1609" s="14" t="s">
        <v>38</v>
      </c>
      <c r="S1609" s="13" t="s">
        <v>208</v>
      </c>
      <c r="T1609" s="13" t="s">
        <v>209</v>
      </c>
      <c r="U1609" s="33">
        <f t="shared" ca="1" si="300"/>
        <v>45744.56914039352</v>
      </c>
      <c r="V1609" s="13" t="str">
        <f t="shared" si="301"/>
        <v>Delhi</v>
      </c>
      <c r="W1609" s="13" t="str">
        <f t="shared" si="302"/>
        <v>RI</v>
      </c>
      <c r="X1609" s="13">
        <f t="shared" si="303"/>
        <v>4</v>
      </c>
      <c r="Y1609" s="13" t="str">
        <f>IFERROR(VLOOKUP(C1609,ReceivingTeam[],2,FALSE),"HelpDesk")</f>
        <v>Branch office</v>
      </c>
      <c r="Z1609" s="67">
        <f t="shared" si="304"/>
        <v>44890.562499999993</v>
      </c>
      <c r="AA1609" s="68">
        <f t="shared" si="305"/>
        <v>44889</v>
      </c>
      <c r="AB1609" s="69" t="b">
        <f t="shared" si="306"/>
        <v>1</v>
      </c>
      <c r="AC1609" s="70">
        <f t="shared" si="307"/>
        <v>0.5</v>
      </c>
      <c r="AD1609" s="67">
        <f t="shared" si="308"/>
        <v>44890.562499999993</v>
      </c>
      <c r="AE1609" s="67">
        <f>VLOOKUP(V1609,'Branch Wise Work Timelines'!C:G,3,FALSE)+AA1609</f>
        <v>44889.416666666664</v>
      </c>
      <c r="AF1609" s="67">
        <f>IF(V1609="Bangalore",VLOOKUP(V1609,'Branch Wise Work Timelines'!C:G,4,FALSE)+AA1609+1,IF(V1609="Mumbai",VLOOKUP(V1609,'Branch Wise Work Timelines'!C:G,4,FALSE)+AA1609+1,VLOOKUP(V1609,'Branch Wise Work Timelines'!C:G,4,FALSE)+AA1609))</f>
        <v>44889.770833333336</v>
      </c>
      <c r="AG1609" s="67">
        <f>WORKDAY.INTL(AA1609,1,11)+VLOOKUP(V1609,'Branch Wise Work Timelines'!C:G,3,FALSE)</f>
        <v>44890.416666666664</v>
      </c>
      <c r="AH1609" s="69" t="str">
        <f t="shared" ca="1" si="309"/>
        <v>Out of TAT</v>
      </c>
      <c r="AI1609" s="69">
        <f t="shared" ca="1" si="310"/>
        <v>20497</v>
      </c>
      <c r="AJ1609" s="69" t="str">
        <f ca="1">IF(AI1609&lt;0,"0-12",IFERROR(VLOOKUP(AI1609,Breakup[],2,FALSE),"&gt;24"))</f>
        <v>&gt;24</v>
      </c>
      <c r="AK1609" s="69" t="str">
        <f>VLOOKUP(V1609,Master!B:D,3,FALSE)</f>
        <v>North</v>
      </c>
      <c r="AL1609" s="69" t="str">
        <f t="shared" si="311"/>
        <v>Delhi</v>
      </c>
    </row>
    <row r="1610" spans="1:38">
      <c r="A1610" s="13" t="s">
        <v>3526</v>
      </c>
      <c r="B1610" s="54">
        <v>44701.6000951389</v>
      </c>
      <c r="C1610" s="13" t="s">
        <v>558</v>
      </c>
      <c r="D1610" s="13">
        <v>916</v>
      </c>
      <c r="E1610" s="13" t="s">
        <v>3527</v>
      </c>
      <c r="F1610" s="13" t="s">
        <v>33</v>
      </c>
      <c r="G1610" s="14">
        <v>1653037600168</v>
      </c>
      <c r="H1610" s="55">
        <v>0.89437500000000003</v>
      </c>
      <c r="I1610" s="33">
        <v>44887.894375000003</v>
      </c>
      <c r="J1610" s="58">
        <v>44887</v>
      </c>
      <c r="K1610" s="13" t="s">
        <v>213</v>
      </c>
      <c r="L1610" s="13" t="s">
        <v>30</v>
      </c>
      <c r="M1610" s="13" t="s">
        <v>282</v>
      </c>
      <c r="N1610" s="13" t="s">
        <v>206</v>
      </c>
      <c r="O1610" s="33" t="s">
        <v>38</v>
      </c>
      <c r="P1610" s="58" t="s">
        <v>38</v>
      </c>
      <c r="Q1610" s="33" t="s">
        <v>207</v>
      </c>
      <c r="R1610" s="14" t="s">
        <v>38</v>
      </c>
      <c r="S1610" s="13" t="s">
        <v>208</v>
      </c>
      <c r="T1610" s="13" t="s">
        <v>209</v>
      </c>
      <c r="U1610" s="33">
        <f t="shared" ca="1" si="300"/>
        <v>45744.56914039352</v>
      </c>
      <c r="V1610" s="13" t="str">
        <f t="shared" si="301"/>
        <v>Bangalore</v>
      </c>
      <c r="W1610" s="13" t="str">
        <f t="shared" si="302"/>
        <v>RI</v>
      </c>
      <c r="X1610" s="13">
        <f t="shared" si="303"/>
        <v>21</v>
      </c>
      <c r="Y1610" s="13" t="str">
        <f>IFERROR(VLOOKUP(C1610,ReceivingTeam[],2,FALSE),"HelpDesk")</f>
        <v>HelpDesk</v>
      </c>
      <c r="Z1610" s="67">
        <f t="shared" si="304"/>
        <v>44888.706875000003</v>
      </c>
      <c r="AA1610" s="68">
        <f t="shared" si="305"/>
        <v>44887</v>
      </c>
      <c r="AB1610" s="69" t="b">
        <f t="shared" si="306"/>
        <v>1</v>
      </c>
      <c r="AC1610" s="70">
        <f t="shared" si="307"/>
        <v>0.5</v>
      </c>
      <c r="AD1610" s="67">
        <f t="shared" si="308"/>
        <v>44888.706875000003</v>
      </c>
      <c r="AE1610" s="67">
        <f>VLOOKUP(V1610,'Branch Wise Work Timelines'!C:G,3,FALSE)+AA1610</f>
        <v>44887.416666666664</v>
      </c>
      <c r="AF1610" s="67">
        <f>IF(V1610="Bangalore",VLOOKUP(V1610,'Branch Wise Work Timelines'!C:G,4,FALSE)+AA1610+1,IF(V1610="Mumbai",VLOOKUP(V1610,'Branch Wise Work Timelines'!C:G,4,FALSE)+AA1610+1,VLOOKUP(V1610,'Branch Wise Work Timelines'!C:G,4,FALSE)+AA1610))</f>
        <v>44888.104166666664</v>
      </c>
      <c r="AG1610" s="67">
        <f>WORKDAY.INTL(AA1610,1,11)+VLOOKUP(V1610,'Branch Wise Work Timelines'!C:G,3,FALSE)</f>
        <v>44888.416666666664</v>
      </c>
      <c r="AH1610" s="69" t="str">
        <f t="shared" ca="1" si="309"/>
        <v>Out of TAT</v>
      </c>
      <c r="AI1610" s="69">
        <f t="shared" ca="1" si="310"/>
        <v>20541</v>
      </c>
      <c r="AJ1610" s="69" t="str">
        <f ca="1">IF(AI1610&lt;0,"0-12",IFERROR(VLOOKUP(AI1610,Breakup[],2,FALSE),"&gt;24"))</f>
        <v>&gt;24</v>
      </c>
      <c r="AK1610" s="69" t="str">
        <f>VLOOKUP(V1610,Master!B:D,3,FALSE)</f>
        <v>South</v>
      </c>
      <c r="AL1610" s="69" t="str">
        <f t="shared" si="311"/>
        <v>Bangalore</v>
      </c>
    </row>
    <row r="1611" spans="1:38">
      <c r="A1611" s="13" t="s">
        <v>3528</v>
      </c>
      <c r="B1611" s="54">
        <v>44701.464747534701</v>
      </c>
      <c r="C1611" s="13" t="s">
        <v>137</v>
      </c>
      <c r="D1611" s="13">
        <v>1026</v>
      </c>
      <c r="E1611" s="13" t="s">
        <v>3529</v>
      </c>
      <c r="F1611" s="13" t="s">
        <v>33</v>
      </c>
      <c r="G1611" s="14">
        <v>1653026648585</v>
      </c>
      <c r="H1611" s="55">
        <v>0.80635416666666704</v>
      </c>
      <c r="I1611" s="33">
        <v>44884.8063541667</v>
      </c>
      <c r="J1611" s="58">
        <v>44884</v>
      </c>
      <c r="K1611" s="13" t="s">
        <v>325</v>
      </c>
      <c r="L1611" s="13" t="s">
        <v>55</v>
      </c>
      <c r="M1611" s="13" t="s">
        <v>323</v>
      </c>
      <c r="N1611" s="13" t="s">
        <v>206</v>
      </c>
      <c r="O1611" s="33" t="s">
        <v>38</v>
      </c>
      <c r="P1611" s="58" t="s">
        <v>38</v>
      </c>
      <c r="Q1611" s="33" t="s">
        <v>207</v>
      </c>
      <c r="R1611" s="14" t="s">
        <v>38</v>
      </c>
      <c r="S1611" s="13" t="s">
        <v>208</v>
      </c>
      <c r="T1611" s="13" t="s">
        <v>209</v>
      </c>
      <c r="U1611" s="33">
        <f t="shared" ca="1" si="300"/>
        <v>45744.56914039352</v>
      </c>
      <c r="V1611" s="13" t="str">
        <f t="shared" si="301"/>
        <v>Delhi</v>
      </c>
      <c r="W1611" s="13" t="str">
        <f t="shared" si="302"/>
        <v>RI</v>
      </c>
      <c r="X1611" s="13">
        <f t="shared" si="303"/>
        <v>19</v>
      </c>
      <c r="Y1611" s="13" t="str">
        <f>IFERROR(VLOOKUP(C1611,ReceivingTeam[],2,FALSE),"HelpDesk")</f>
        <v>Branch office</v>
      </c>
      <c r="Z1611" s="67">
        <f t="shared" si="304"/>
        <v>44886.952187500028</v>
      </c>
      <c r="AA1611" s="68">
        <f t="shared" si="305"/>
        <v>44884</v>
      </c>
      <c r="AB1611" s="69" t="b">
        <f t="shared" si="306"/>
        <v>1</v>
      </c>
      <c r="AC1611" s="70">
        <f t="shared" si="307"/>
        <v>0.5</v>
      </c>
      <c r="AD1611" s="67">
        <f t="shared" si="308"/>
        <v>44886.952187500028</v>
      </c>
      <c r="AE1611" s="67">
        <f>VLOOKUP(V1611,'Branch Wise Work Timelines'!C:G,3,FALSE)+AA1611</f>
        <v>44884.416666666664</v>
      </c>
      <c r="AF1611" s="67">
        <f>IF(V1611="Bangalore",VLOOKUP(V1611,'Branch Wise Work Timelines'!C:G,4,FALSE)+AA1611+1,IF(V1611="Mumbai",VLOOKUP(V1611,'Branch Wise Work Timelines'!C:G,4,FALSE)+AA1611+1,VLOOKUP(V1611,'Branch Wise Work Timelines'!C:G,4,FALSE)+AA1611))</f>
        <v>44884.770833333336</v>
      </c>
      <c r="AG1611" s="67">
        <f>WORKDAY.INTL(AA1611,1,11)+VLOOKUP(V1611,'Branch Wise Work Timelines'!C:G,3,FALSE)</f>
        <v>44886.416666666664</v>
      </c>
      <c r="AH1611" s="69" t="str">
        <f t="shared" ca="1" si="309"/>
        <v>Out of TAT</v>
      </c>
      <c r="AI1611" s="69">
        <f t="shared" ca="1" si="310"/>
        <v>20583</v>
      </c>
      <c r="AJ1611" s="69" t="str">
        <f ca="1">IF(AI1611&lt;0,"0-12",IFERROR(VLOOKUP(AI1611,Breakup[],2,FALSE),"&gt;24"))</f>
        <v>&gt;24</v>
      </c>
      <c r="AK1611" s="69" t="str">
        <f>VLOOKUP(V1611,Master!B:D,3,FALSE)</f>
        <v>North</v>
      </c>
      <c r="AL1611" s="69" t="str">
        <f t="shared" si="311"/>
        <v>Delhi</v>
      </c>
    </row>
    <row r="1612" spans="1:38">
      <c r="A1612" s="13" t="s">
        <v>3530</v>
      </c>
      <c r="B1612" s="54">
        <v>44701.4761085301</v>
      </c>
      <c r="C1612" s="13" t="s">
        <v>137</v>
      </c>
      <c r="D1612" s="13">
        <v>439</v>
      </c>
      <c r="E1612" s="13" t="s">
        <v>3531</v>
      </c>
      <c r="F1612" s="13" t="s">
        <v>33</v>
      </c>
      <c r="G1612" s="14">
        <v>1653026648585</v>
      </c>
      <c r="H1612" s="55">
        <v>0.92305555555555596</v>
      </c>
      <c r="I1612" s="33">
        <v>44883.923055555599</v>
      </c>
      <c r="J1612" s="58">
        <v>44883</v>
      </c>
      <c r="K1612" s="13" t="s">
        <v>325</v>
      </c>
      <c r="L1612" s="13" t="s">
        <v>55</v>
      </c>
      <c r="M1612" s="13" t="s">
        <v>323</v>
      </c>
      <c r="N1612" s="13" t="s">
        <v>206</v>
      </c>
      <c r="O1612" s="33" t="s">
        <v>38</v>
      </c>
      <c r="P1612" s="58" t="s">
        <v>38</v>
      </c>
      <c r="Q1612" s="33" t="s">
        <v>207</v>
      </c>
      <c r="R1612" s="14" t="s">
        <v>38</v>
      </c>
      <c r="S1612" s="13" t="s">
        <v>208</v>
      </c>
      <c r="T1612" s="13" t="s">
        <v>209</v>
      </c>
      <c r="U1612" s="33">
        <f t="shared" ca="1" si="300"/>
        <v>45744.56914039352</v>
      </c>
      <c r="V1612" s="13" t="str">
        <f t="shared" si="301"/>
        <v>Delhi</v>
      </c>
      <c r="W1612" s="13" t="str">
        <f t="shared" si="302"/>
        <v>RI</v>
      </c>
      <c r="X1612" s="13">
        <f t="shared" si="303"/>
        <v>22</v>
      </c>
      <c r="Y1612" s="13" t="str">
        <f>IFERROR(VLOOKUP(C1612,ReceivingTeam[],2,FALSE),"HelpDesk")</f>
        <v>Branch office</v>
      </c>
      <c r="Z1612" s="67">
        <f t="shared" si="304"/>
        <v>44885.068888888927</v>
      </c>
      <c r="AA1612" s="68">
        <f t="shared" si="305"/>
        <v>44883</v>
      </c>
      <c r="AB1612" s="69" t="b">
        <f t="shared" si="306"/>
        <v>1</v>
      </c>
      <c r="AC1612" s="70">
        <f t="shared" si="307"/>
        <v>0.5</v>
      </c>
      <c r="AD1612" s="67">
        <f t="shared" si="308"/>
        <v>44885.068888888927</v>
      </c>
      <c r="AE1612" s="67">
        <f>VLOOKUP(V1612,'Branch Wise Work Timelines'!C:G,3,FALSE)+AA1612</f>
        <v>44883.416666666664</v>
      </c>
      <c r="AF1612" s="67">
        <f>IF(V1612="Bangalore",VLOOKUP(V1612,'Branch Wise Work Timelines'!C:G,4,FALSE)+AA1612+1,IF(V1612="Mumbai",VLOOKUP(V1612,'Branch Wise Work Timelines'!C:G,4,FALSE)+AA1612+1,VLOOKUP(V1612,'Branch Wise Work Timelines'!C:G,4,FALSE)+AA1612))</f>
        <v>44883.770833333336</v>
      </c>
      <c r="AG1612" s="67">
        <f>WORKDAY.INTL(AA1612,1,11)+VLOOKUP(V1612,'Branch Wise Work Timelines'!C:G,3,FALSE)</f>
        <v>44884.416666666664</v>
      </c>
      <c r="AH1612" s="69" t="str">
        <f t="shared" ca="1" si="309"/>
        <v>Out of TAT</v>
      </c>
      <c r="AI1612" s="69">
        <f t="shared" ca="1" si="310"/>
        <v>20629</v>
      </c>
      <c r="AJ1612" s="69" t="str">
        <f ca="1">IF(AI1612&lt;0,"0-12",IFERROR(VLOOKUP(AI1612,Breakup[],2,FALSE),"&gt;24"))</f>
        <v>&gt;24</v>
      </c>
      <c r="AK1612" s="69" t="str">
        <f>VLOOKUP(V1612,Master!B:D,3,FALSE)</f>
        <v>North</v>
      </c>
      <c r="AL1612" s="69" t="str">
        <f t="shared" si="311"/>
        <v>Delhi</v>
      </c>
    </row>
    <row r="1613" spans="1:38">
      <c r="A1613" s="13" t="s">
        <v>3532</v>
      </c>
      <c r="B1613" s="54">
        <v>44701.621206215299</v>
      </c>
      <c r="C1613" s="13" t="s">
        <v>418</v>
      </c>
      <c r="D1613" s="13">
        <v>650</v>
      </c>
      <c r="E1613" s="13" t="s">
        <v>3533</v>
      </c>
      <c r="F1613" s="13" t="s">
        <v>15</v>
      </c>
      <c r="G1613" s="14">
        <v>1653039610057</v>
      </c>
      <c r="H1613" s="55">
        <v>0.62458333333333305</v>
      </c>
      <c r="I1613" s="33">
        <v>44890.624583333301</v>
      </c>
      <c r="J1613" s="58">
        <v>44890</v>
      </c>
      <c r="K1613" s="13" t="s">
        <v>213</v>
      </c>
      <c r="L1613" s="13" t="s">
        <v>30</v>
      </c>
      <c r="M1613" s="13" t="s">
        <v>214</v>
      </c>
      <c r="N1613" s="13" t="s">
        <v>206</v>
      </c>
      <c r="O1613" s="33" t="s">
        <v>38</v>
      </c>
      <c r="P1613" s="58" t="s">
        <v>38</v>
      </c>
      <c r="Q1613" s="33" t="s">
        <v>207</v>
      </c>
      <c r="R1613" s="14" t="s">
        <v>38</v>
      </c>
      <c r="S1613" s="13" t="s">
        <v>216</v>
      </c>
      <c r="T1613" s="13" t="s">
        <v>278</v>
      </c>
      <c r="U1613" s="33">
        <f t="shared" ca="1" si="300"/>
        <v>45744.56914039352</v>
      </c>
      <c r="V1613" s="13" t="str">
        <f t="shared" si="301"/>
        <v>Bangalore</v>
      </c>
      <c r="W1613" s="13" t="str">
        <f t="shared" si="302"/>
        <v>CLS</v>
      </c>
      <c r="X1613" s="13">
        <f t="shared" si="303"/>
        <v>14</v>
      </c>
      <c r="Y1613" s="13" t="str">
        <f>IFERROR(VLOOKUP(C1613,ReceivingTeam[],2,FALSE),"HelpDesk")</f>
        <v>HelpDesk</v>
      </c>
      <c r="Z1613" s="67">
        <f t="shared" si="304"/>
        <v>44893.937083333301</v>
      </c>
      <c r="AA1613" s="68">
        <f t="shared" si="305"/>
        <v>44890</v>
      </c>
      <c r="AB1613" s="69" t="b">
        <f t="shared" si="306"/>
        <v>1</v>
      </c>
      <c r="AC1613" s="70">
        <f t="shared" si="307"/>
        <v>3</v>
      </c>
      <c r="AD1613" s="67">
        <f t="shared" si="308"/>
        <v>44893.937083333301</v>
      </c>
      <c r="AE1613" s="67">
        <f>VLOOKUP(V1613,'Branch Wise Work Timelines'!C:G,3,FALSE)+AA1613</f>
        <v>44890.416666666664</v>
      </c>
      <c r="AF1613" s="67">
        <f>IF(V1613="Bangalore",VLOOKUP(V1613,'Branch Wise Work Timelines'!C:G,4,FALSE)+AA1613+1,IF(V1613="Mumbai",VLOOKUP(V1613,'Branch Wise Work Timelines'!C:G,4,FALSE)+AA1613+1,VLOOKUP(V1613,'Branch Wise Work Timelines'!C:G,4,FALSE)+AA1613))</f>
        <v>44891.104166666664</v>
      </c>
      <c r="AG1613" s="67">
        <f>WORKDAY.INTL(AA1613,1,11)+VLOOKUP(V1613,'Branch Wise Work Timelines'!C:G,3,FALSE)</f>
        <v>44891.416666666664</v>
      </c>
      <c r="AH1613" s="69" t="str">
        <f t="shared" ca="1" si="309"/>
        <v>Out of TAT</v>
      </c>
      <c r="AI1613" s="69">
        <f t="shared" ca="1" si="310"/>
        <v>20416</v>
      </c>
      <c r="AJ1613" s="69" t="str">
        <f ca="1">IF(AI1613&lt;0,"0-12",IFERROR(VLOOKUP(AI1613,Breakup[],2,FALSE),"&gt;24"))</f>
        <v>&gt;24</v>
      </c>
      <c r="AK1613" s="69" t="str">
        <f>VLOOKUP(V1613,Master!B:D,3,FALSE)</f>
        <v>South</v>
      </c>
      <c r="AL1613" s="69" t="str">
        <f t="shared" si="311"/>
        <v>Bangalore-CLS</v>
      </c>
    </row>
    <row r="1614" spans="1:38">
      <c r="A1614" s="13" t="s">
        <v>3534</v>
      </c>
      <c r="B1614" s="54">
        <v>44701.644824687501</v>
      </c>
      <c r="C1614" s="13" t="s">
        <v>227</v>
      </c>
      <c r="D1614" s="13">
        <v>1780</v>
      </c>
      <c r="E1614" s="13" t="s">
        <v>3535</v>
      </c>
      <c r="F1614" s="13" t="s">
        <v>15</v>
      </c>
      <c r="G1614" s="14">
        <v>1653042280155</v>
      </c>
      <c r="H1614" s="55">
        <v>0.18364583333333301</v>
      </c>
      <c r="I1614" s="33">
        <v>44882.183645833298</v>
      </c>
      <c r="J1614" s="58">
        <v>44882</v>
      </c>
      <c r="K1614" s="13" t="s">
        <v>213</v>
      </c>
      <c r="L1614" s="13" t="s">
        <v>30</v>
      </c>
      <c r="M1614" s="13" t="s">
        <v>214</v>
      </c>
      <c r="N1614" s="13" t="s">
        <v>206</v>
      </c>
      <c r="O1614" s="33" t="s">
        <v>38</v>
      </c>
      <c r="P1614" s="58" t="s">
        <v>38</v>
      </c>
      <c r="Q1614" s="33" t="s">
        <v>207</v>
      </c>
      <c r="R1614" s="14" t="s">
        <v>38</v>
      </c>
      <c r="S1614" s="13" t="s">
        <v>216</v>
      </c>
      <c r="T1614" s="13" t="s">
        <v>217</v>
      </c>
      <c r="U1614" s="33">
        <f t="shared" ca="1" si="300"/>
        <v>45744.56914039352</v>
      </c>
      <c r="V1614" s="13" t="str">
        <f t="shared" si="301"/>
        <v>Bangalore</v>
      </c>
      <c r="W1614" s="13" t="str">
        <f t="shared" si="302"/>
        <v>CLS</v>
      </c>
      <c r="X1614" s="13">
        <f t="shared" si="303"/>
        <v>4</v>
      </c>
      <c r="Y1614" s="13" t="str">
        <f>IFERROR(VLOOKUP(C1614,ReceivingTeam[],2,FALSE),"HelpDesk")</f>
        <v>HelpDesk</v>
      </c>
      <c r="Z1614" s="67">
        <f t="shared" si="304"/>
        <v>44882.916666666664</v>
      </c>
      <c r="AA1614" s="68">
        <f t="shared" si="305"/>
        <v>44882</v>
      </c>
      <c r="AB1614" s="69" t="b">
        <f t="shared" si="306"/>
        <v>1</v>
      </c>
      <c r="AC1614" s="70">
        <f t="shared" si="307"/>
        <v>0.5</v>
      </c>
      <c r="AD1614" s="67">
        <f t="shared" si="308"/>
        <v>44882.916666666664</v>
      </c>
      <c r="AE1614" s="67">
        <f>VLOOKUP(V1614,'Branch Wise Work Timelines'!C:G,3,FALSE)+AA1614</f>
        <v>44882.416666666664</v>
      </c>
      <c r="AF1614" s="67">
        <f>IF(V1614="Bangalore",VLOOKUP(V1614,'Branch Wise Work Timelines'!C:G,4,FALSE)+AA1614+1,IF(V1614="Mumbai",VLOOKUP(V1614,'Branch Wise Work Timelines'!C:G,4,FALSE)+AA1614+1,VLOOKUP(V1614,'Branch Wise Work Timelines'!C:G,4,FALSE)+AA1614))</f>
        <v>44883.104166666664</v>
      </c>
      <c r="AG1614" s="67">
        <f>WORKDAY.INTL(AA1614,1,11)+VLOOKUP(V1614,'Branch Wise Work Timelines'!C:G,3,FALSE)</f>
        <v>44883.416666666664</v>
      </c>
      <c r="AH1614" s="69" t="str">
        <f t="shared" ca="1" si="309"/>
        <v>Out of TAT</v>
      </c>
      <c r="AI1614" s="69">
        <f t="shared" ca="1" si="310"/>
        <v>20680</v>
      </c>
      <c r="AJ1614" s="69" t="str">
        <f ca="1">IF(AI1614&lt;0,"0-12",IFERROR(VLOOKUP(AI1614,Breakup[],2,FALSE),"&gt;24"))</f>
        <v>&gt;24</v>
      </c>
      <c r="AK1614" s="69" t="str">
        <f>VLOOKUP(V1614,Master!B:D,3,FALSE)</f>
        <v>South</v>
      </c>
      <c r="AL1614" s="69" t="str">
        <f t="shared" si="311"/>
        <v>Bangalore-CLS</v>
      </c>
    </row>
    <row r="1615" spans="1:38">
      <c r="A1615" s="13" t="s">
        <v>3536</v>
      </c>
      <c r="B1615" s="54">
        <v>44701.674419942101</v>
      </c>
      <c r="C1615" s="13" t="s">
        <v>323</v>
      </c>
      <c r="D1615" s="13">
        <v>724</v>
      </c>
      <c r="E1615" s="13" t="s">
        <v>3537</v>
      </c>
      <c r="F1615" s="13" t="s">
        <v>33</v>
      </c>
      <c r="G1615" s="14">
        <v>1653043912595</v>
      </c>
      <c r="H1615" s="55">
        <v>9.3599537037036995E-2</v>
      </c>
      <c r="I1615" s="33">
        <v>44891.093599537002</v>
      </c>
      <c r="J1615" s="58">
        <v>44891</v>
      </c>
      <c r="K1615" s="13" t="s">
        <v>325</v>
      </c>
      <c r="L1615" s="13" t="s">
        <v>55</v>
      </c>
      <c r="M1615" s="13" t="s">
        <v>323</v>
      </c>
      <c r="N1615" s="13" t="s">
        <v>206</v>
      </c>
      <c r="O1615" s="33">
        <v>44891.110729166699</v>
      </c>
      <c r="P1615" s="58">
        <v>44891</v>
      </c>
      <c r="Q1615" s="33" t="s">
        <v>237</v>
      </c>
      <c r="R1615" s="14">
        <v>959</v>
      </c>
      <c r="S1615" s="13" t="s">
        <v>208</v>
      </c>
      <c r="T1615" s="13" t="s">
        <v>209</v>
      </c>
      <c r="U1615" s="33">
        <f t="shared" ca="1" si="300"/>
        <v>45744.56914039352</v>
      </c>
      <c r="V1615" s="13" t="str">
        <f t="shared" si="301"/>
        <v>Delhi</v>
      </c>
      <c r="W1615" s="13" t="str">
        <f t="shared" si="302"/>
        <v>RI</v>
      </c>
      <c r="X1615" s="13">
        <f t="shared" si="303"/>
        <v>2</v>
      </c>
      <c r="Y1615" s="13" t="str">
        <f>IFERROR(VLOOKUP(C1615,ReceivingTeam[],2,FALSE),"HelpDesk")</f>
        <v>HelpDesk</v>
      </c>
      <c r="Z1615" s="67">
        <f t="shared" si="304"/>
        <v>44893.562499999993</v>
      </c>
      <c r="AA1615" s="68">
        <f t="shared" si="305"/>
        <v>44891</v>
      </c>
      <c r="AB1615" s="69" t="b">
        <f t="shared" si="306"/>
        <v>1</v>
      </c>
      <c r="AC1615" s="70">
        <f t="shared" si="307"/>
        <v>0.5</v>
      </c>
      <c r="AD1615" s="67">
        <f t="shared" si="308"/>
        <v>44893.562499999993</v>
      </c>
      <c r="AE1615" s="67">
        <f>VLOOKUP(V1615,'Branch Wise Work Timelines'!C:G,3,FALSE)+AA1615</f>
        <v>44891.416666666664</v>
      </c>
      <c r="AF1615" s="67">
        <f>IF(V1615="Bangalore",VLOOKUP(V1615,'Branch Wise Work Timelines'!C:G,4,FALSE)+AA1615+1,IF(V1615="Mumbai",VLOOKUP(V1615,'Branch Wise Work Timelines'!C:G,4,FALSE)+AA1615+1,VLOOKUP(V1615,'Branch Wise Work Timelines'!C:G,4,FALSE)+AA1615))</f>
        <v>44891.770833333336</v>
      </c>
      <c r="AG1615" s="67">
        <f>WORKDAY.INTL(AA1615,1,11)+VLOOKUP(V1615,'Branch Wise Work Timelines'!C:G,3,FALSE)</f>
        <v>44893.416666666664</v>
      </c>
      <c r="AH1615" s="69" t="str">
        <f t="shared" si="309"/>
        <v>Met</v>
      </c>
      <c r="AI1615" s="69">
        <f t="shared" ca="1" si="310"/>
        <v>20425</v>
      </c>
      <c r="AJ1615" s="69" t="str">
        <f ca="1">IF(AI1615&lt;0,"0-12",IFERROR(VLOOKUP(AI1615,Breakup[],2,FALSE),"&gt;24"))</f>
        <v>&gt;24</v>
      </c>
      <c r="AK1615" s="69" t="str">
        <f>VLOOKUP(V1615,Master!B:D,3,FALSE)</f>
        <v>North</v>
      </c>
      <c r="AL1615" s="69" t="str">
        <f t="shared" si="311"/>
        <v>Delhi</v>
      </c>
    </row>
    <row r="1616" spans="1:38">
      <c r="A1616" s="13" t="s">
        <v>3538</v>
      </c>
      <c r="B1616" s="54">
        <v>44701.5578535069</v>
      </c>
      <c r="C1616" s="13" t="s">
        <v>421</v>
      </c>
      <c r="D1616" s="13">
        <v>853</v>
      </c>
      <c r="E1616" s="13" t="s">
        <v>3539</v>
      </c>
      <c r="F1616" s="13" t="s">
        <v>33</v>
      </c>
      <c r="G1616" s="14">
        <v>1653035836057</v>
      </c>
      <c r="H1616" s="55">
        <v>0.82744212962963004</v>
      </c>
      <c r="I1616" s="33">
        <v>44888.827442129601</v>
      </c>
      <c r="J1616" s="58">
        <v>44888</v>
      </c>
      <c r="K1616" s="13" t="s">
        <v>213</v>
      </c>
      <c r="L1616" s="13" t="s">
        <v>30</v>
      </c>
      <c r="M1616" s="13" t="s">
        <v>282</v>
      </c>
      <c r="N1616" s="13" t="s">
        <v>206</v>
      </c>
      <c r="O1616" s="33" t="s">
        <v>38</v>
      </c>
      <c r="P1616" s="58" t="s">
        <v>38</v>
      </c>
      <c r="Q1616" s="33" t="s">
        <v>207</v>
      </c>
      <c r="R1616" s="14" t="s">
        <v>38</v>
      </c>
      <c r="S1616" s="13" t="s">
        <v>208</v>
      </c>
      <c r="T1616" s="13" t="s">
        <v>209</v>
      </c>
      <c r="U1616" s="33">
        <f t="shared" ca="1" si="300"/>
        <v>45744.56914039352</v>
      </c>
      <c r="V1616" s="13" t="str">
        <f t="shared" si="301"/>
        <v>Bangalore</v>
      </c>
      <c r="W1616" s="13" t="str">
        <f t="shared" si="302"/>
        <v>RI</v>
      </c>
      <c r="X1616" s="13">
        <f t="shared" si="303"/>
        <v>19</v>
      </c>
      <c r="Y1616" s="13" t="str">
        <f>IFERROR(VLOOKUP(C1616,ReceivingTeam[],2,FALSE),"HelpDesk")</f>
        <v>HelpDesk</v>
      </c>
      <c r="Z1616" s="67">
        <f t="shared" si="304"/>
        <v>44889.639942129601</v>
      </c>
      <c r="AA1616" s="68">
        <f t="shared" si="305"/>
        <v>44888</v>
      </c>
      <c r="AB1616" s="69" t="b">
        <f t="shared" si="306"/>
        <v>1</v>
      </c>
      <c r="AC1616" s="70">
        <f t="shared" si="307"/>
        <v>0.5</v>
      </c>
      <c r="AD1616" s="67">
        <f t="shared" si="308"/>
        <v>44889.639942129601</v>
      </c>
      <c r="AE1616" s="67">
        <f>VLOOKUP(V1616,'Branch Wise Work Timelines'!C:G,3,FALSE)+AA1616</f>
        <v>44888.416666666664</v>
      </c>
      <c r="AF1616" s="67">
        <f>IF(V1616="Bangalore",VLOOKUP(V1616,'Branch Wise Work Timelines'!C:G,4,FALSE)+AA1616+1,IF(V1616="Mumbai",VLOOKUP(V1616,'Branch Wise Work Timelines'!C:G,4,FALSE)+AA1616+1,VLOOKUP(V1616,'Branch Wise Work Timelines'!C:G,4,FALSE)+AA1616))</f>
        <v>44889.104166666664</v>
      </c>
      <c r="AG1616" s="67">
        <f>WORKDAY.INTL(AA1616,1,11)+VLOOKUP(V1616,'Branch Wise Work Timelines'!C:G,3,FALSE)</f>
        <v>44889.416666666664</v>
      </c>
      <c r="AH1616" s="69" t="str">
        <f t="shared" ca="1" si="309"/>
        <v>Out of TAT</v>
      </c>
      <c r="AI1616" s="69">
        <f t="shared" ca="1" si="310"/>
        <v>20519</v>
      </c>
      <c r="AJ1616" s="69" t="str">
        <f ca="1">IF(AI1616&lt;0,"0-12",IFERROR(VLOOKUP(AI1616,Breakup[],2,FALSE),"&gt;24"))</f>
        <v>&gt;24</v>
      </c>
      <c r="AK1616" s="69" t="str">
        <f>VLOOKUP(V1616,Master!B:D,3,FALSE)</f>
        <v>South</v>
      </c>
      <c r="AL1616" s="69" t="str">
        <f t="shared" si="311"/>
        <v>Bangalore</v>
      </c>
    </row>
    <row r="1617" spans="1:38">
      <c r="A1617" s="13" t="s">
        <v>3540</v>
      </c>
      <c r="B1617" s="54">
        <v>44701.563485844898</v>
      </c>
      <c r="C1617" s="13" t="s">
        <v>316</v>
      </c>
      <c r="D1617" s="13">
        <v>1294</v>
      </c>
      <c r="E1617" s="13" t="s">
        <v>3541</v>
      </c>
      <c r="F1617" s="13" t="s">
        <v>33</v>
      </c>
      <c r="G1617" s="14">
        <v>1653041209928</v>
      </c>
      <c r="H1617" s="55">
        <v>7.1296296296296299E-3</v>
      </c>
      <c r="I1617" s="33">
        <v>44888.007129629601</v>
      </c>
      <c r="J1617" s="58">
        <v>44888</v>
      </c>
      <c r="K1617" s="13" t="s">
        <v>213</v>
      </c>
      <c r="L1617" s="13" t="s">
        <v>30</v>
      </c>
      <c r="M1617" s="13" t="s">
        <v>147</v>
      </c>
      <c r="N1617" s="13" t="s">
        <v>206</v>
      </c>
      <c r="O1617" s="33" t="s">
        <v>38</v>
      </c>
      <c r="P1617" s="58" t="s">
        <v>38</v>
      </c>
      <c r="Q1617" s="33" t="s">
        <v>207</v>
      </c>
      <c r="R1617" s="14" t="s">
        <v>38</v>
      </c>
      <c r="S1617" s="13" t="s">
        <v>216</v>
      </c>
      <c r="T1617" s="13" t="s">
        <v>217</v>
      </c>
      <c r="U1617" s="33">
        <f t="shared" ca="1" si="300"/>
        <v>45744.56914039352</v>
      </c>
      <c r="V1617" s="13" t="str">
        <f t="shared" si="301"/>
        <v>Bangalore</v>
      </c>
      <c r="W1617" s="13" t="str">
        <f t="shared" si="302"/>
        <v>RI</v>
      </c>
      <c r="X1617" s="13">
        <f t="shared" si="303"/>
        <v>0</v>
      </c>
      <c r="Y1617" s="13" t="str">
        <f>IFERROR(VLOOKUP(C1617,ReceivingTeam[],2,FALSE),"HelpDesk")</f>
        <v>HelpDesk</v>
      </c>
      <c r="Z1617" s="67">
        <f t="shared" si="304"/>
        <v>44888.916666666664</v>
      </c>
      <c r="AA1617" s="68">
        <f t="shared" si="305"/>
        <v>44888</v>
      </c>
      <c r="AB1617" s="69" t="b">
        <f t="shared" si="306"/>
        <v>1</v>
      </c>
      <c r="AC1617" s="70">
        <f t="shared" si="307"/>
        <v>0.5</v>
      </c>
      <c r="AD1617" s="67">
        <f t="shared" si="308"/>
        <v>44888.916666666664</v>
      </c>
      <c r="AE1617" s="67">
        <f>VLOOKUP(V1617,'Branch Wise Work Timelines'!C:G,3,FALSE)+AA1617</f>
        <v>44888.416666666664</v>
      </c>
      <c r="AF1617" s="67">
        <f>IF(V1617="Bangalore",VLOOKUP(V1617,'Branch Wise Work Timelines'!C:G,4,FALSE)+AA1617+1,IF(V1617="Mumbai",VLOOKUP(V1617,'Branch Wise Work Timelines'!C:G,4,FALSE)+AA1617+1,VLOOKUP(V1617,'Branch Wise Work Timelines'!C:G,4,FALSE)+AA1617))</f>
        <v>44889.104166666664</v>
      </c>
      <c r="AG1617" s="67">
        <f>WORKDAY.INTL(AA1617,1,11)+VLOOKUP(V1617,'Branch Wise Work Timelines'!C:G,3,FALSE)</f>
        <v>44889.416666666664</v>
      </c>
      <c r="AH1617" s="69" t="str">
        <f t="shared" ca="1" si="309"/>
        <v>Out of TAT</v>
      </c>
      <c r="AI1617" s="69">
        <f t="shared" ca="1" si="310"/>
        <v>20536</v>
      </c>
      <c r="AJ1617" s="69" t="str">
        <f ca="1">IF(AI1617&lt;0,"0-12",IFERROR(VLOOKUP(AI1617,Breakup[],2,FALSE),"&gt;24"))</f>
        <v>&gt;24</v>
      </c>
      <c r="AK1617" s="69" t="str">
        <f>VLOOKUP(V1617,Master!B:D,3,FALSE)</f>
        <v>South</v>
      </c>
      <c r="AL1617" s="69" t="str">
        <f t="shared" si="311"/>
        <v>Bangalore</v>
      </c>
    </row>
    <row r="1618" spans="1:38">
      <c r="A1618" s="13" t="s">
        <v>3542</v>
      </c>
      <c r="B1618" s="54">
        <v>44701.459109803203</v>
      </c>
      <c r="C1618" s="13" t="s">
        <v>78</v>
      </c>
      <c r="D1618" s="13">
        <v>797</v>
      </c>
      <c r="E1618" s="13" t="s">
        <v>3543</v>
      </c>
      <c r="F1618" s="13" t="s">
        <v>33</v>
      </c>
      <c r="G1618" s="14">
        <v>1653028402794</v>
      </c>
      <c r="H1618" s="55">
        <v>0.962627314814815</v>
      </c>
      <c r="I1618" s="33">
        <v>44884.962627314802</v>
      </c>
      <c r="J1618" s="58">
        <v>44884</v>
      </c>
      <c r="K1618" s="13" t="s">
        <v>425</v>
      </c>
      <c r="L1618" s="13" t="s">
        <v>30</v>
      </c>
      <c r="M1618" s="13" t="s">
        <v>745</v>
      </c>
      <c r="N1618" s="13" t="s">
        <v>206</v>
      </c>
      <c r="O1618" s="33" t="s">
        <v>38</v>
      </c>
      <c r="P1618" s="58" t="s">
        <v>38</v>
      </c>
      <c r="Q1618" s="33" t="s">
        <v>207</v>
      </c>
      <c r="R1618" s="14" t="s">
        <v>38</v>
      </c>
      <c r="S1618" s="13" t="s">
        <v>216</v>
      </c>
      <c r="T1618" s="13" t="s">
        <v>217</v>
      </c>
      <c r="U1618" s="33">
        <f t="shared" ca="1" si="300"/>
        <v>45744.56914039352</v>
      </c>
      <c r="V1618" s="13" t="str">
        <f t="shared" si="301"/>
        <v>Bangalore</v>
      </c>
      <c r="W1618" s="13" t="str">
        <f t="shared" si="302"/>
        <v>RI</v>
      </c>
      <c r="X1618" s="13">
        <f t="shared" si="303"/>
        <v>23</v>
      </c>
      <c r="Y1618" s="13" t="str">
        <f>IFERROR(VLOOKUP(C1618,ReceivingTeam[],2,FALSE),"HelpDesk")</f>
        <v>Branch office</v>
      </c>
      <c r="Z1618" s="67">
        <f t="shared" si="304"/>
        <v>44886.775127314802</v>
      </c>
      <c r="AA1618" s="68">
        <f t="shared" si="305"/>
        <v>44884</v>
      </c>
      <c r="AB1618" s="69" t="b">
        <f t="shared" si="306"/>
        <v>1</v>
      </c>
      <c r="AC1618" s="70">
        <f t="shared" si="307"/>
        <v>0.5</v>
      </c>
      <c r="AD1618" s="67">
        <f t="shared" si="308"/>
        <v>44886.775127314802</v>
      </c>
      <c r="AE1618" s="67">
        <f>VLOOKUP(V1618,'Branch Wise Work Timelines'!C:G,3,FALSE)+AA1618</f>
        <v>44884.416666666664</v>
      </c>
      <c r="AF1618" s="67">
        <f>IF(V1618="Bangalore",VLOOKUP(V1618,'Branch Wise Work Timelines'!C:G,4,FALSE)+AA1618+1,IF(V1618="Mumbai",VLOOKUP(V1618,'Branch Wise Work Timelines'!C:G,4,FALSE)+AA1618+1,VLOOKUP(V1618,'Branch Wise Work Timelines'!C:G,4,FALSE)+AA1618))</f>
        <v>44885.104166666664</v>
      </c>
      <c r="AG1618" s="67">
        <f>WORKDAY.INTL(AA1618,1,11)+VLOOKUP(V1618,'Branch Wise Work Timelines'!C:G,3,FALSE)</f>
        <v>44886.416666666664</v>
      </c>
      <c r="AH1618" s="69" t="str">
        <f t="shared" ca="1" si="309"/>
        <v>Out of TAT</v>
      </c>
      <c r="AI1618" s="69">
        <f t="shared" ca="1" si="310"/>
        <v>20588</v>
      </c>
      <c r="AJ1618" s="69" t="str">
        <f ca="1">IF(AI1618&lt;0,"0-12",IFERROR(VLOOKUP(AI1618,Breakup[],2,FALSE),"&gt;24"))</f>
        <v>&gt;24</v>
      </c>
      <c r="AK1618" s="69" t="str">
        <f>VLOOKUP(V1618,Master!B:D,3,FALSE)</f>
        <v>South</v>
      </c>
      <c r="AL1618" s="69" t="str">
        <f t="shared" si="311"/>
        <v>Bangalore</v>
      </c>
    </row>
    <row r="1619" spans="1:38">
      <c r="A1619" s="13" t="s">
        <v>3544</v>
      </c>
      <c r="B1619" s="54">
        <v>44701.6220175579</v>
      </c>
      <c r="C1619" s="13" t="s">
        <v>372</v>
      </c>
      <c r="D1619" s="13">
        <v>692</v>
      </c>
      <c r="E1619" s="13" t="s">
        <v>3545</v>
      </c>
      <c r="F1619" s="13" t="s">
        <v>15</v>
      </c>
      <c r="G1619" s="14">
        <v>1653042280155</v>
      </c>
      <c r="H1619" s="55">
        <v>0.89219907407407395</v>
      </c>
      <c r="I1619" s="33">
        <v>44885.8921990741</v>
      </c>
      <c r="J1619" s="58">
        <v>44885</v>
      </c>
      <c r="K1619" s="13" t="s">
        <v>213</v>
      </c>
      <c r="L1619" s="13" t="s">
        <v>30</v>
      </c>
      <c r="M1619" s="13" t="s">
        <v>214</v>
      </c>
      <c r="N1619" s="13" t="s">
        <v>206</v>
      </c>
      <c r="O1619" s="33" t="s">
        <v>38</v>
      </c>
      <c r="P1619" s="58" t="s">
        <v>38</v>
      </c>
      <c r="Q1619" s="33" t="s">
        <v>207</v>
      </c>
      <c r="R1619" s="14" t="s">
        <v>38</v>
      </c>
      <c r="S1619" s="13" t="s">
        <v>216</v>
      </c>
      <c r="T1619" s="13" t="s">
        <v>217</v>
      </c>
      <c r="U1619" s="33">
        <f t="shared" ca="1" si="300"/>
        <v>45744.56914039352</v>
      </c>
      <c r="V1619" s="13" t="str">
        <f t="shared" si="301"/>
        <v>Bangalore</v>
      </c>
      <c r="W1619" s="13" t="str">
        <f t="shared" si="302"/>
        <v>CLS</v>
      </c>
      <c r="X1619" s="13">
        <f t="shared" si="303"/>
        <v>21</v>
      </c>
      <c r="Y1619" s="13" t="str">
        <f>IFERROR(VLOOKUP(C1619,ReceivingTeam[],2,FALSE),"HelpDesk")</f>
        <v>HelpDesk</v>
      </c>
      <c r="Z1619" s="67">
        <f t="shared" si="304"/>
        <v>44885.916666666664</v>
      </c>
      <c r="AA1619" s="68">
        <f t="shared" si="305"/>
        <v>44885</v>
      </c>
      <c r="AB1619" s="69" t="b">
        <f t="shared" si="306"/>
        <v>0</v>
      </c>
      <c r="AC1619" s="70">
        <f t="shared" si="307"/>
        <v>0.5</v>
      </c>
      <c r="AD1619" s="67">
        <f t="shared" si="308"/>
        <v>44885.916666666664</v>
      </c>
      <c r="AE1619" s="67">
        <f>VLOOKUP(V1619,'Branch Wise Work Timelines'!C:G,3,FALSE)+AA1619</f>
        <v>44885.416666666664</v>
      </c>
      <c r="AF1619" s="67">
        <f>IF(V1619="Bangalore",VLOOKUP(V1619,'Branch Wise Work Timelines'!C:G,4,FALSE)+AA1619+1,IF(V1619="Mumbai",VLOOKUP(V1619,'Branch Wise Work Timelines'!C:G,4,FALSE)+AA1619+1,VLOOKUP(V1619,'Branch Wise Work Timelines'!C:G,4,FALSE)+AA1619))</f>
        <v>44886.104166666664</v>
      </c>
      <c r="AG1619" s="67">
        <f>WORKDAY.INTL(AA1619,1,11)+VLOOKUP(V1619,'Branch Wise Work Timelines'!C:G,3,FALSE)</f>
        <v>44886.416666666664</v>
      </c>
      <c r="AH1619" s="69" t="str">
        <f t="shared" ca="1" si="309"/>
        <v>Out of TAT</v>
      </c>
      <c r="AI1619" s="69">
        <f t="shared" ca="1" si="310"/>
        <v>20608</v>
      </c>
      <c r="AJ1619" s="69" t="str">
        <f ca="1">IF(AI1619&lt;0,"0-12",IFERROR(VLOOKUP(AI1619,Breakup[],2,FALSE),"&gt;24"))</f>
        <v>&gt;24</v>
      </c>
      <c r="AK1619" s="69" t="str">
        <f>VLOOKUP(V1619,Master!B:D,3,FALSE)</f>
        <v>South</v>
      </c>
      <c r="AL1619" s="69" t="str">
        <f t="shared" si="311"/>
        <v>Bangalore-CLS</v>
      </c>
    </row>
    <row r="1620" spans="1:38">
      <c r="A1620" s="13" t="s">
        <v>3546</v>
      </c>
      <c r="B1620" s="54">
        <v>44701.609903506898</v>
      </c>
      <c r="C1620" s="13" t="s">
        <v>299</v>
      </c>
      <c r="D1620" s="13">
        <v>709</v>
      </c>
      <c r="E1620" s="13" t="s">
        <v>3547</v>
      </c>
      <c r="F1620" s="13" t="s">
        <v>15</v>
      </c>
      <c r="G1620" s="14">
        <v>1653041711052</v>
      </c>
      <c r="H1620" s="55">
        <v>0.48746527777777798</v>
      </c>
      <c r="I1620" s="33">
        <v>44886.487465277802</v>
      </c>
      <c r="J1620" s="58">
        <v>44886</v>
      </c>
      <c r="K1620" s="13" t="s">
        <v>213</v>
      </c>
      <c r="L1620" s="13" t="s">
        <v>30</v>
      </c>
      <c r="M1620" s="13" t="s">
        <v>214</v>
      </c>
      <c r="N1620" s="13" t="s">
        <v>206</v>
      </c>
      <c r="O1620" s="33" t="s">
        <v>38</v>
      </c>
      <c r="P1620" s="58" t="s">
        <v>38</v>
      </c>
      <c r="Q1620" s="33" t="s">
        <v>207</v>
      </c>
      <c r="R1620" s="14" t="s">
        <v>38</v>
      </c>
      <c r="S1620" s="13" t="s">
        <v>216</v>
      </c>
      <c r="T1620" s="13" t="s">
        <v>217</v>
      </c>
      <c r="U1620" s="33">
        <f t="shared" ca="1" si="300"/>
        <v>45744.56914039352</v>
      </c>
      <c r="V1620" s="13" t="str">
        <f t="shared" si="301"/>
        <v>Bangalore</v>
      </c>
      <c r="W1620" s="13" t="str">
        <f t="shared" si="302"/>
        <v>CLS</v>
      </c>
      <c r="X1620" s="13">
        <f t="shared" si="303"/>
        <v>11</v>
      </c>
      <c r="Y1620" s="13" t="str">
        <f>IFERROR(VLOOKUP(C1620,ReceivingTeam[],2,FALSE),"HelpDesk")</f>
        <v>HelpDesk</v>
      </c>
      <c r="Z1620" s="67">
        <f t="shared" si="304"/>
        <v>44886.987465277802</v>
      </c>
      <c r="AA1620" s="68">
        <f t="shared" si="305"/>
        <v>44886</v>
      </c>
      <c r="AB1620" s="69" t="b">
        <f t="shared" si="306"/>
        <v>1</v>
      </c>
      <c r="AC1620" s="70">
        <f t="shared" si="307"/>
        <v>0.5</v>
      </c>
      <c r="AD1620" s="67">
        <f t="shared" si="308"/>
        <v>44886.987465277802</v>
      </c>
      <c r="AE1620" s="67">
        <f>VLOOKUP(V1620,'Branch Wise Work Timelines'!C:G,3,FALSE)+AA1620</f>
        <v>44886.416666666664</v>
      </c>
      <c r="AF1620" s="67">
        <f>IF(V1620="Bangalore",VLOOKUP(V1620,'Branch Wise Work Timelines'!C:G,4,FALSE)+AA1620+1,IF(V1620="Mumbai",VLOOKUP(V1620,'Branch Wise Work Timelines'!C:G,4,FALSE)+AA1620+1,VLOOKUP(V1620,'Branch Wise Work Timelines'!C:G,4,FALSE)+AA1620))</f>
        <v>44887.104166666664</v>
      </c>
      <c r="AG1620" s="67">
        <f>WORKDAY.INTL(AA1620,1,11)+VLOOKUP(V1620,'Branch Wise Work Timelines'!C:G,3,FALSE)</f>
        <v>44887.416666666664</v>
      </c>
      <c r="AH1620" s="69" t="str">
        <f t="shared" ca="1" si="309"/>
        <v>Out of TAT</v>
      </c>
      <c r="AI1620" s="69">
        <f t="shared" ca="1" si="310"/>
        <v>20582</v>
      </c>
      <c r="AJ1620" s="69" t="str">
        <f ca="1">IF(AI1620&lt;0,"0-12",IFERROR(VLOOKUP(AI1620,Breakup[],2,FALSE),"&gt;24"))</f>
        <v>&gt;24</v>
      </c>
      <c r="AK1620" s="69" t="str">
        <f>VLOOKUP(V1620,Master!B:D,3,FALSE)</f>
        <v>South</v>
      </c>
      <c r="AL1620" s="69" t="str">
        <f t="shared" si="311"/>
        <v>Bangalore-CLS</v>
      </c>
    </row>
    <row r="1621" spans="1:38">
      <c r="A1621" s="13" t="s">
        <v>3548</v>
      </c>
      <c r="B1621" s="54">
        <v>44701.613973692103</v>
      </c>
      <c r="C1621" s="13" t="s">
        <v>211</v>
      </c>
      <c r="D1621" s="13">
        <v>525</v>
      </c>
      <c r="E1621" s="13" t="s">
        <v>3549</v>
      </c>
      <c r="F1621" s="13" t="s">
        <v>15</v>
      </c>
      <c r="G1621" s="14">
        <v>1653041711052</v>
      </c>
      <c r="H1621" s="55">
        <v>0.84329861111111104</v>
      </c>
      <c r="I1621" s="33">
        <v>44887.8432986111</v>
      </c>
      <c r="J1621" s="58">
        <v>44887</v>
      </c>
      <c r="K1621" s="13" t="s">
        <v>213</v>
      </c>
      <c r="L1621" s="13" t="s">
        <v>30</v>
      </c>
      <c r="M1621" s="13" t="s">
        <v>214</v>
      </c>
      <c r="N1621" s="13" t="s">
        <v>206</v>
      </c>
      <c r="O1621" s="33" t="s">
        <v>38</v>
      </c>
      <c r="P1621" s="58" t="s">
        <v>38</v>
      </c>
      <c r="Q1621" s="33" t="s">
        <v>207</v>
      </c>
      <c r="R1621" s="14" t="s">
        <v>38</v>
      </c>
      <c r="S1621" s="13" t="s">
        <v>216</v>
      </c>
      <c r="T1621" s="13" t="s">
        <v>217</v>
      </c>
      <c r="U1621" s="33">
        <f t="shared" ca="1" si="300"/>
        <v>45744.56914039352</v>
      </c>
      <c r="V1621" s="13" t="str">
        <f t="shared" si="301"/>
        <v>Bangalore</v>
      </c>
      <c r="W1621" s="13" t="str">
        <f t="shared" si="302"/>
        <v>CLS</v>
      </c>
      <c r="X1621" s="13">
        <f t="shared" si="303"/>
        <v>20</v>
      </c>
      <c r="Y1621" s="13" t="str">
        <f>IFERROR(VLOOKUP(C1621,ReceivingTeam[],2,FALSE),"HelpDesk")</f>
        <v>HelpDesk</v>
      </c>
      <c r="Z1621" s="67">
        <f t="shared" si="304"/>
        <v>44888.6557986111</v>
      </c>
      <c r="AA1621" s="68">
        <f t="shared" si="305"/>
        <v>44887</v>
      </c>
      <c r="AB1621" s="69" t="b">
        <f t="shared" si="306"/>
        <v>1</v>
      </c>
      <c r="AC1621" s="70">
        <f t="shared" si="307"/>
        <v>0.5</v>
      </c>
      <c r="AD1621" s="67">
        <f t="shared" si="308"/>
        <v>44888.6557986111</v>
      </c>
      <c r="AE1621" s="67">
        <f>VLOOKUP(V1621,'Branch Wise Work Timelines'!C:G,3,FALSE)+AA1621</f>
        <v>44887.416666666664</v>
      </c>
      <c r="AF1621" s="67">
        <f>IF(V1621="Bangalore",VLOOKUP(V1621,'Branch Wise Work Timelines'!C:G,4,FALSE)+AA1621+1,IF(V1621="Mumbai",VLOOKUP(V1621,'Branch Wise Work Timelines'!C:G,4,FALSE)+AA1621+1,VLOOKUP(V1621,'Branch Wise Work Timelines'!C:G,4,FALSE)+AA1621))</f>
        <v>44888.104166666664</v>
      </c>
      <c r="AG1621" s="67">
        <f>WORKDAY.INTL(AA1621,1,11)+VLOOKUP(V1621,'Branch Wise Work Timelines'!C:G,3,FALSE)</f>
        <v>44888.416666666664</v>
      </c>
      <c r="AH1621" s="69" t="str">
        <f t="shared" ca="1" si="309"/>
        <v>Out of TAT</v>
      </c>
      <c r="AI1621" s="69">
        <f t="shared" ca="1" si="310"/>
        <v>20542</v>
      </c>
      <c r="AJ1621" s="69" t="str">
        <f ca="1">IF(AI1621&lt;0,"0-12",IFERROR(VLOOKUP(AI1621,Breakup[],2,FALSE),"&gt;24"))</f>
        <v>&gt;24</v>
      </c>
      <c r="AK1621" s="69" t="str">
        <f>VLOOKUP(V1621,Master!B:D,3,FALSE)</f>
        <v>South</v>
      </c>
      <c r="AL1621" s="69" t="str">
        <f t="shared" si="311"/>
        <v>Bangalore-CLS</v>
      </c>
    </row>
    <row r="1622" spans="1:38">
      <c r="A1622" s="13" t="s">
        <v>3550</v>
      </c>
      <c r="B1622" s="54">
        <v>44701.633407835601</v>
      </c>
      <c r="C1622" s="13" t="s">
        <v>586</v>
      </c>
      <c r="D1622" s="13">
        <v>427</v>
      </c>
      <c r="E1622" s="13" t="s">
        <v>3551</v>
      </c>
      <c r="F1622" s="13" t="s">
        <v>15</v>
      </c>
      <c r="G1622" s="14">
        <v>1653043347189</v>
      </c>
      <c r="H1622" s="55">
        <v>5.6423611111111098E-2</v>
      </c>
      <c r="I1622" s="33">
        <v>44890.056423611102</v>
      </c>
      <c r="J1622" s="58">
        <v>44890</v>
      </c>
      <c r="K1622" s="13" t="s">
        <v>213</v>
      </c>
      <c r="L1622" s="13" t="s">
        <v>30</v>
      </c>
      <c r="M1622" s="13" t="s">
        <v>75</v>
      </c>
      <c r="N1622" s="13" t="s">
        <v>206</v>
      </c>
      <c r="O1622" s="33" t="s">
        <v>38</v>
      </c>
      <c r="P1622" s="58" t="s">
        <v>38</v>
      </c>
      <c r="Q1622" s="33" t="s">
        <v>207</v>
      </c>
      <c r="R1622" s="14" t="s">
        <v>38</v>
      </c>
      <c r="S1622" s="13" t="s">
        <v>208</v>
      </c>
      <c r="T1622" s="13" t="s">
        <v>209</v>
      </c>
      <c r="U1622" s="33">
        <f t="shared" ca="1" si="300"/>
        <v>45744.56914039352</v>
      </c>
      <c r="V1622" s="13" t="str">
        <f t="shared" si="301"/>
        <v>Bangalore</v>
      </c>
      <c r="W1622" s="13" t="str">
        <f t="shared" si="302"/>
        <v>CLS</v>
      </c>
      <c r="X1622" s="13">
        <f t="shared" si="303"/>
        <v>1</v>
      </c>
      <c r="Y1622" s="13" t="str">
        <f>IFERROR(VLOOKUP(C1622,ReceivingTeam[],2,FALSE),"HelpDesk")</f>
        <v>HelpDesk</v>
      </c>
      <c r="Z1622" s="67">
        <f t="shared" si="304"/>
        <v>44890.916666666664</v>
      </c>
      <c r="AA1622" s="68">
        <f t="shared" si="305"/>
        <v>44890</v>
      </c>
      <c r="AB1622" s="69" t="b">
        <f t="shared" si="306"/>
        <v>1</v>
      </c>
      <c r="AC1622" s="70">
        <f t="shared" si="307"/>
        <v>0.5</v>
      </c>
      <c r="AD1622" s="67">
        <f t="shared" si="308"/>
        <v>44890.916666666664</v>
      </c>
      <c r="AE1622" s="67">
        <f>VLOOKUP(V1622,'Branch Wise Work Timelines'!C:G,3,FALSE)+AA1622</f>
        <v>44890.416666666664</v>
      </c>
      <c r="AF1622" s="67">
        <f>IF(V1622="Bangalore",VLOOKUP(V1622,'Branch Wise Work Timelines'!C:G,4,FALSE)+AA1622+1,IF(V1622="Mumbai",VLOOKUP(V1622,'Branch Wise Work Timelines'!C:G,4,FALSE)+AA1622+1,VLOOKUP(V1622,'Branch Wise Work Timelines'!C:G,4,FALSE)+AA1622))</f>
        <v>44891.104166666664</v>
      </c>
      <c r="AG1622" s="67">
        <f>WORKDAY.INTL(AA1622,1,11)+VLOOKUP(V1622,'Branch Wise Work Timelines'!C:G,3,FALSE)</f>
        <v>44891.416666666664</v>
      </c>
      <c r="AH1622" s="69" t="str">
        <f t="shared" ca="1" si="309"/>
        <v>Out of TAT</v>
      </c>
      <c r="AI1622" s="69">
        <f t="shared" ca="1" si="310"/>
        <v>20488</v>
      </c>
      <c r="AJ1622" s="69" t="str">
        <f ca="1">IF(AI1622&lt;0,"0-12",IFERROR(VLOOKUP(AI1622,Breakup[],2,FALSE),"&gt;24"))</f>
        <v>&gt;24</v>
      </c>
      <c r="AK1622" s="69" t="str">
        <f>VLOOKUP(V1622,Master!B:D,3,FALSE)</f>
        <v>South</v>
      </c>
      <c r="AL1622" s="69" t="str">
        <f t="shared" si="311"/>
        <v>Bangalore-CLS</v>
      </c>
    </row>
    <row r="1623" spans="1:38">
      <c r="A1623" s="13" t="s">
        <v>3552</v>
      </c>
      <c r="B1623" s="54">
        <v>44701.667774768503</v>
      </c>
      <c r="C1623" s="13" t="s">
        <v>586</v>
      </c>
      <c r="D1623" s="13">
        <v>1119</v>
      </c>
      <c r="E1623" s="13" t="s">
        <v>3553</v>
      </c>
      <c r="F1623" s="13" t="s">
        <v>15</v>
      </c>
      <c r="G1623" s="14">
        <v>1653043347189</v>
      </c>
      <c r="H1623" s="55">
        <v>0.29125000000000001</v>
      </c>
      <c r="I1623" s="33">
        <v>44884.291250000002</v>
      </c>
      <c r="J1623" s="58">
        <v>44884</v>
      </c>
      <c r="K1623" s="13" t="s">
        <v>213</v>
      </c>
      <c r="L1623" s="13" t="s">
        <v>30</v>
      </c>
      <c r="M1623" s="13" t="s">
        <v>75</v>
      </c>
      <c r="N1623" s="13" t="s">
        <v>206</v>
      </c>
      <c r="O1623" s="33" t="s">
        <v>38</v>
      </c>
      <c r="P1623" s="58" t="s">
        <v>38</v>
      </c>
      <c r="Q1623" s="33" t="s">
        <v>207</v>
      </c>
      <c r="R1623" s="14" t="s">
        <v>38</v>
      </c>
      <c r="S1623" s="13" t="s">
        <v>208</v>
      </c>
      <c r="T1623" s="13" t="s">
        <v>209</v>
      </c>
      <c r="U1623" s="33">
        <f t="shared" ca="1" si="300"/>
        <v>45744.56914039352</v>
      </c>
      <c r="V1623" s="13" t="str">
        <f t="shared" si="301"/>
        <v>Bangalore</v>
      </c>
      <c r="W1623" s="13" t="str">
        <f t="shared" si="302"/>
        <v>CLS</v>
      </c>
      <c r="X1623" s="13">
        <f t="shared" si="303"/>
        <v>6</v>
      </c>
      <c r="Y1623" s="13" t="str">
        <f>IFERROR(VLOOKUP(C1623,ReceivingTeam[],2,FALSE),"HelpDesk")</f>
        <v>HelpDesk</v>
      </c>
      <c r="Z1623" s="67">
        <f t="shared" si="304"/>
        <v>44884.916666666664</v>
      </c>
      <c r="AA1623" s="68">
        <f t="shared" si="305"/>
        <v>44884</v>
      </c>
      <c r="AB1623" s="69" t="b">
        <f t="shared" si="306"/>
        <v>1</v>
      </c>
      <c r="AC1623" s="70">
        <f t="shared" si="307"/>
        <v>0.5</v>
      </c>
      <c r="AD1623" s="67">
        <f t="shared" si="308"/>
        <v>44884.916666666664</v>
      </c>
      <c r="AE1623" s="67">
        <f>VLOOKUP(V1623,'Branch Wise Work Timelines'!C:G,3,FALSE)+AA1623</f>
        <v>44884.416666666664</v>
      </c>
      <c r="AF1623" s="67">
        <f>IF(V1623="Bangalore",VLOOKUP(V1623,'Branch Wise Work Timelines'!C:G,4,FALSE)+AA1623+1,IF(V1623="Mumbai",VLOOKUP(V1623,'Branch Wise Work Timelines'!C:G,4,FALSE)+AA1623+1,VLOOKUP(V1623,'Branch Wise Work Timelines'!C:G,4,FALSE)+AA1623))</f>
        <v>44885.104166666664</v>
      </c>
      <c r="AG1623" s="67">
        <f>WORKDAY.INTL(AA1623,1,11)+VLOOKUP(V1623,'Branch Wise Work Timelines'!C:G,3,FALSE)</f>
        <v>44886.416666666664</v>
      </c>
      <c r="AH1623" s="69" t="str">
        <f t="shared" ca="1" si="309"/>
        <v>Out of TAT</v>
      </c>
      <c r="AI1623" s="69">
        <f t="shared" ca="1" si="310"/>
        <v>20632</v>
      </c>
      <c r="AJ1623" s="69" t="str">
        <f ca="1">IF(AI1623&lt;0,"0-12",IFERROR(VLOOKUP(AI1623,Breakup[],2,FALSE),"&gt;24"))</f>
        <v>&gt;24</v>
      </c>
      <c r="AK1623" s="69" t="str">
        <f>VLOOKUP(V1623,Master!B:D,3,FALSE)</f>
        <v>South</v>
      </c>
      <c r="AL1623" s="69" t="str">
        <f t="shared" si="311"/>
        <v>Bangalore-CLS</v>
      </c>
    </row>
    <row r="1624" spans="1:38">
      <c r="A1624" s="13" t="s">
        <v>3554</v>
      </c>
      <c r="B1624" s="54">
        <v>44701.631244444397</v>
      </c>
      <c r="C1624" s="13" t="s">
        <v>421</v>
      </c>
      <c r="D1624" s="13">
        <v>335</v>
      </c>
      <c r="E1624" s="13" t="s">
        <v>3555</v>
      </c>
      <c r="F1624" s="13" t="s">
        <v>33</v>
      </c>
      <c r="G1624" s="14">
        <v>1653043298777</v>
      </c>
      <c r="H1624" s="55">
        <v>0.55406250000000001</v>
      </c>
      <c r="I1624" s="33">
        <v>44891.554062499999</v>
      </c>
      <c r="J1624" s="58">
        <v>44891</v>
      </c>
      <c r="K1624" s="13" t="s">
        <v>213</v>
      </c>
      <c r="L1624" s="13" t="s">
        <v>30</v>
      </c>
      <c r="M1624" s="13" t="s">
        <v>282</v>
      </c>
      <c r="N1624" s="13" t="s">
        <v>206</v>
      </c>
      <c r="O1624" s="33">
        <v>44891.196504629603</v>
      </c>
      <c r="P1624" s="58">
        <v>44891</v>
      </c>
      <c r="Q1624" s="33" t="s">
        <v>237</v>
      </c>
      <c r="R1624" s="14">
        <v>496</v>
      </c>
      <c r="S1624" s="13" t="s">
        <v>216</v>
      </c>
      <c r="T1624" s="13" t="s">
        <v>278</v>
      </c>
      <c r="U1624" s="33">
        <f t="shared" ca="1" si="300"/>
        <v>45744.56914039352</v>
      </c>
      <c r="V1624" s="13" t="str">
        <f t="shared" si="301"/>
        <v>Bangalore</v>
      </c>
      <c r="W1624" s="13" t="str">
        <f t="shared" si="302"/>
        <v>RI</v>
      </c>
      <c r="X1624" s="13">
        <f t="shared" si="303"/>
        <v>13</v>
      </c>
      <c r="Y1624" s="13" t="str">
        <f>IFERROR(VLOOKUP(C1624,ReceivingTeam[],2,FALSE),"HelpDesk")</f>
        <v>HelpDesk</v>
      </c>
      <c r="Z1624" s="67">
        <f t="shared" si="304"/>
        <v>44895.866562499999</v>
      </c>
      <c r="AA1624" s="68">
        <f t="shared" si="305"/>
        <v>44891</v>
      </c>
      <c r="AB1624" s="69" t="b">
        <f t="shared" si="306"/>
        <v>1</v>
      </c>
      <c r="AC1624" s="70">
        <f t="shared" si="307"/>
        <v>3</v>
      </c>
      <c r="AD1624" s="67">
        <f t="shared" si="308"/>
        <v>44895.866562499999</v>
      </c>
      <c r="AE1624" s="67">
        <f>VLOOKUP(V1624,'Branch Wise Work Timelines'!C:G,3,FALSE)+AA1624</f>
        <v>44891.416666666664</v>
      </c>
      <c r="AF1624" s="67">
        <f>IF(V1624="Bangalore",VLOOKUP(V1624,'Branch Wise Work Timelines'!C:G,4,FALSE)+AA1624+1,IF(V1624="Mumbai",VLOOKUP(V1624,'Branch Wise Work Timelines'!C:G,4,FALSE)+AA1624+1,VLOOKUP(V1624,'Branch Wise Work Timelines'!C:G,4,FALSE)+AA1624))</f>
        <v>44892.104166666664</v>
      </c>
      <c r="AG1624" s="67">
        <f>WORKDAY.INTL(AA1624,1,11)+VLOOKUP(V1624,'Branch Wise Work Timelines'!C:G,3,FALSE)</f>
        <v>44893.416666666664</v>
      </c>
      <c r="AH1624" s="69" t="str">
        <f t="shared" si="309"/>
        <v>Met</v>
      </c>
      <c r="AI1624" s="69">
        <f t="shared" ca="1" si="310"/>
        <v>20369</v>
      </c>
      <c r="AJ1624" s="69" t="str">
        <f ca="1">IF(AI1624&lt;0,"0-12",IFERROR(VLOOKUP(AI1624,Breakup[],2,FALSE),"&gt;24"))</f>
        <v>&gt;24</v>
      </c>
      <c r="AK1624" s="69" t="str">
        <f>VLOOKUP(V1624,Master!B:D,3,FALSE)</f>
        <v>South</v>
      </c>
      <c r="AL1624" s="69" t="str">
        <f t="shared" si="311"/>
        <v>Bangalore</v>
      </c>
    </row>
    <row r="1625" spans="1:38">
      <c r="A1625" s="13" t="s">
        <v>3556</v>
      </c>
      <c r="B1625" s="54">
        <v>44701.648031365701</v>
      </c>
      <c r="C1625" s="13" t="s">
        <v>583</v>
      </c>
      <c r="D1625" s="13">
        <v>1742</v>
      </c>
      <c r="E1625" s="13" t="s">
        <v>3557</v>
      </c>
      <c r="F1625" s="13" t="s">
        <v>15</v>
      </c>
      <c r="G1625" s="14">
        <v>1653042280155</v>
      </c>
      <c r="H1625" s="55">
        <v>1.7418981481481501E-2</v>
      </c>
      <c r="I1625" s="33">
        <v>44884.017418981501</v>
      </c>
      <c r="J1625" s="58">
        <v>44884</v>
      </c>
      <c r="K1625" s="13" t="s">
        <v>213</v>
      </c>
      <c r="L1625" s="13" t="s">
        <v>30</v>
      </c>
      <c r="M1625" s="13" t="s">
        <v>214</v>
      </c>
      <c r="N1625" s="13" t="s">
        <v>206</v>
      </c>
      <c r="O1625" s="33" t="s">
        <v>38</v>
      </c>
      <c r="P1625" s="58" t="s">
        <v>38</v>
      </c>
      <c r="Q1625" s="33" t="s">
        <v>207</v>
      </c>
      <c r="R1625" s="14" t="s">
        <v>38</v>
      </c>
      <c r="S1625" s="13" t="s">
        <v>216</v>
      </c>
      <c r="T1625" s="13" t="s">
        <v>217</v>
      </c>
      <c r="U1625" s="33">
        <f t="shared" ca="1" si="300"/>
        <v>45744.56914039352</v>
      </c>
      <c r="V1625" s="13" t="str">
        <f t="shared" si="301"/>
        <v>Bangalore</v>
      </c>
      <c r="W1625" s="13" t="str">
        <f t="shared" si="302"/>
        <v>CLS</v>
      </c>
      <c r="X1625" s="13">
        <f t="shared" si="303"/>
        <v>0</v>
      </c>
      <c r="Y1625" s="13" t="str">
        <f>IFERROR(VLOOKUP(C1625,ReceivingTeam[],2,FALSE),"HelpDesk")</f>
        <v>HelpDesk</v>
      </c>
      <c r="Z1625" s="67">
        <f t="shared" si="304"/>
        <v>44884.916666666664</v>
      </c>
      <c r="AA1625" s="68">
        <f t="shared" si="305"/>
        <v>44884</v>
      </c>
      <c r="AB1625" s="69" t="b">
        <f t="shared" si="306"/>
        <v>1</v>
      </c>
      <c r="AC1625" s="70">
        <f t="shared" si="307"/>
        <v>0.5</v>
      </c>
      <c r="AD1625" s="67">
        <f t="shared" si="308"/>
        <v>44884.916666666664</v>
      </c>
      <c r="AE1625" s="67">
        <f>VLOOKUP(V1625,'Branch Wise Work Timelines'!C:G,3,FALSE)+AA1625</f>
        <v>44884.416666666664</v>
      </c>
      <c r="AF1625" s="67">
        <f>IF(V1625="Bangalore",VLOOKUP(V1625,'Branch Wise Work Timelines'!C:G,4,FALSE)+AA1625+1,IF(V1625="Mumbai",VLOOKUP(V1625,'Branch Wise Work Timelines'!C:G,4,FALSE)+AA1625+1,VLOOKUP(V1625,'Branch Wise Work Timelines'!C:G,4,FALSE)+AA1625))</f>
        <v>44885.104166666664</v>
      </c>
      <c r="AG1625" s="67">
        <f>WORKDAY.INTL(AA1625,1,11)+VLOOKUP(V1625,'Branch Wise Work Timelines'!C:G,3,FALSE)</f>
        <v>44886.416666666664</v>
      </c>
      <c r="AH1625" s="69" t="str">
        <f t="shared" ca="1" si="309"/>
        <v>Out of TAT</v>
      </c>
      <c r="AI1625" s="69">
        <f t="shared" ca="1" si="310"/>
        <v>20632</v>
      </c>
      <c r="AJ1625" s="69" t="str">
        <f ca="1">IF(AI1625&lt;0,"0-12",IFERROR(VLOOKUP(AI1625,Breakup[],2,FALSE),"&gt;24"))</f>
        <v>&gt;24</v>
      </c>
      <c r="AK1625" s="69" t="str">
        <f>VLOOKUP(V1625,Master!B:D,3,FALSE)</f>
        <v>South</v>
      </c>
      <c r="AL1625" s="69" t="str">
        <f t="shared" si="311"/>
        <v>Bangalore-CLS</v>
      </c>
    </row>
    <row r="1626" spans="1:38">
      <c r="A1626" s="13" t="s">
        <v>3558</v>
      </c>
      <c r="B1626" s="54">
        <v>44701.647201423599</v>
      </c>
      <c r="C1626" s="13" t="s">
        <v>235</v>
      </c>
      <c r="D1626" s="13">
        <v>1427</v>
      </c>
      <c r="E1626" s="13" t="s">
        <v>3559</v>
      </c>
      <c r="F1626" s="13" t="s">
        <v>15</v>
      </c>
      <c r="G1626" s="14">
        <v>1653042748167</v>
      </c>
      <c r="H1626" s="55">
        <v>0.11056712962963</v>
      </c>
      <c r="I1626" s="33">
        <v>44889.110567129603</v>
      </c>
      <c r="J1626" s="58">
        <v>44889</v>
      </c>
      <c r="K1626" s="13" t="s">
        <v>213</v>
      </c>
      <c r="L1626" s="13" t="s">
        <v>30</v>
      </c>
      <c r="M1626" s="13" t="s">
        <v>214</v>
      </c>
      <c r="N1626" s="13" t="s">
        <v>206</v>
      </c>
      <c r="O1626" s="33" t="s">
        <v>38</v>
      </c>
      <c r="P1626" s="58" t="s">
        <v>38</v>
      </c>
      <c r="Q1626" s="33" t="s">
        <v>207</v>
      </c>
      <c r="R1626" s="14" t="s">
        <v>38</v>
      </c>
      <c r="S1626" s="13" t="s">
        <v>216</v>
      </c>
      <c r="T1626" s="13" t="s">
        <v>217</v>
      </c>
      <c r="U1626" s="33">
        <f t="shared" ca="1" si="300"/>
        <v>45744.56914039352</v>
      </c>
      <c r="V1626" s="13" t="str">
        <f t="shared" si="301"/>
        <v>Bangalore</v>
      </c>
      <c r="W1626" s="13" t="str">
        <f t="shared" si="302"/>
        <v>CLS</v>
      </c>
      <c r="X1626" s="13">
        <f t="shared" si="303"/>
        <v>2</v>
      </c>
      <c r="Y1626" s="13" t="str">
        <f>IFERROR(VLOOKUP(C1626,ReceivingTeam[],2,FALSE),"HelpDesk")</f>
        <v>HelpDesk</v>
      </c>
      <c r="Z1626" s="67">
        <f t="shared" si="304"/>
        <v>44889.916666666664</v>
      </c>
      <c r="AA1626" s="68">
        <f t="shared" si="305"/>
        <v>44889</v>
      </c>
      <c r="AB1626" s="69" t="b">
        <f t="shared" si="306"/>
        <v>1</v>
      </c>
      <c r="AC1626" s="70">
        <f t="shared" si="307"/>
        <v>0.5</v>
      </c>
      <c r="AD1626" s="67">
        <f t="shared" si="308"/>
        <v>44889.916666666664</v>
      </c>
      <c r="AE1626" s="67">
        <f>VLOOKUP(V1626,'Branch Wise Work Timelines'!C:G,3,FALSE)+AA1626</f>
        <v>44889.416666666664</v>
      </c>
      <c r="AF1626" s="67">
        <f>IF(V1626="Bangalore",VLOOKUP(V1626,'Branch Wise Work Timelines'!C:G,4,FALSE)+AA1626+1,IF(V1626="Mumbai",VLOOKUP(V1626,'Branch Wise Work Timelines'!C:G,4,FALSE)+AA1626+1,VLOOKUP(V1626,'Branch Wise Work Timelines'!C:G,4,FALSE)+AA1626))</f>
        <v>44890.104166666664</v>
      </c>
      <c r="AG1626" s="67">
        <f>WORKDAY.INTL(AA1626,1,11)+VLOOKUP(V1626,'Branch Wise Work Timelines'!C:G,3,FALSE)</f>
        <v>44890.416666666664</v>
      </c>
      <c r="AH1626" s="69" t="str">
        <f t="shared" ca="1" si="309"/>
        <v>Out of TAT</v>
      </c>
      <c r="AI1626" s="69">
        <f t="shared" ca="1" si="310"/>
        <v>20512</v>
      </c>
      <c r="AJ1626" s="69" t="str">
        <f ca="1">IF(AI1626&lt;0,"0-12",IFERROR(VLOOKUP(AI1626,Breakup[],2,FALSE),"&gt;24"))</f>
        <v>&gt;24</v>
      </c>
      <c r="AK1626" s="69" t="str">
        <f>VLOOKUP(V1626,Master!B:D,3,FALSE)</f>
        <v>South</v>
      </c>
      <c r="AL1626" s="69" t="str">
        <f t="shared" si="311"/>
        <v>Bangalore-CLS</v>
      </c>
    </row>
    <row r="1627" spans="1:38">
      <c r="A1627" s="13" t="s">
        <v>3560</v>
      </c>
      <c r="B1627" s="54">
        <v>44701.629265428201</v>
      </c>
      <c r="C1627" s="13" t="s">
        <v>219</v>
      </c>
      <c r="D1627" s="13">
        <v>311</v>
      </c>
      <c r="E1627" s="13" t="s">
        <v>3561</v>
      </c>
      <c r="F1627" s="13" t="s">
        <v>15</v>
      </c>
      <c r="G1627" s="14">
        <v>1653043921714</v>
      </c>
      <c r="H1627" s="55">
        <v>0.93947916666666698</v>
      </c>
      <c r="I1627" s="33">
        <v>44883.9394791667</v>
      </c>
      <c r="J1627" s="58">
        <v>44883</v>
      </c>
      <c r="K1627" s="13" t="s">
        <v>213</v>
      </c>
      <c r="L1627" s="13" t="s">
        <v>30</v>
      </c>
      <c r="M1627" s="13" t="s">
        <v>214</v>
      </c>
      <c r="N1627" s="13" t="s">
        <v>215</v>
      </c>
      <c r="O1627" s="33" t="s">
        <v>38</v>
      </c>
      <c r="P1627" s="58" t="s">
        <v>38</v>
      </c>
      <c r="Q1627" s="33" t="s">
        <v>207</v>
      </c>
      <c r="R1627" s="14" t="s">
        <v>38</v>
      </c>
      <c r="S1627" s="13" t="s">
        <v>216</v>
      </c>
      <c r="T1627" s="13" t="s">
        <v>217</v>
      </c>
      <c r="U1627" s="33">
        <f t="shared" ca="1" si="300"/>
        <v>45744.56914039352</v>
      </c>
      <c r="V1627" s="13" t="str">
        <f t="shared" si="301"/>
        <v>Bangalore</v>
      </c>
      <c r="W1627" s="13" t="str">
        <f t="shared" si="302"/>
        <v>CLS</v>
      </c>
      <c r="X1627" s="13">
        <f t="shared" si="303"/>
        <v>22</v>
      </c>
      <c r="Y1627" s="13" t="str">
        <f>IFERROR(VLOOKUP(C1627,ReceivingTeam[],2,FALSE),"HelpDesk")</f>
        <v>HelpDesk</v>
      </c>
      <c r="Z1627" s="67">
        <f t="shared" si="304"/>
        <v>44884.7519791667</v>
      </c>
      <c r="AA1627" s="68">
        <f t="shared" si="305"/>
        <v>44883</v>
      </c>
      <c r="AB1627" s="69" t="b">
        <f t="shared" si="306"/>
        <v>1</v>
      </c>
      <c r="AC1627" s="70">
        <f t="shared" si="307"/>
        <v>0.5</v>
      </c>
      <c r="AD1627" s="67">
        <f t="shared" si="308"/>
        <v>44884.7519791667</v>
      </c>
      <c r="AE1627" s="67">
        <f>VLOOKUP(V1627,'Branch Wise Work Timelines'!C:G,3,FALSE)+AA1627</f>
        <v>44883.416666666664</v>
      </c>
      <c r="AF1627" s="67">
        <f>IF(V1627="Bangalore",VLOOKUP(V1627,'Branch Wise Work Timelines'!C:G,4,FALSE)+AA1627+1,IF(V1627="Mumbai",VLOOKUP(V1627,'Branch Wise Work Timelines'!C:G,4,FALSE)+AA1627+1,VLOOKUP(V1627,'Branch Wise Work Timelines'!C:G,4,FALSE)+AA1627))</f>
        <v>44884.104166666664</v>
      </c>
      <c r="AG1627" s="67">
        <f>WORKDAY.INTL(AA1627,1,11)+VLOOKUP(V1627,'Branch Wise Work Timelines'!C:G,3,FALSE)</f>
        <v>44884.416666666664</v>
      </c>
      <c r="AH1627" s="69" t="str">
        <f t="shared" ca="1" si="309"/>
        <v>Out of TAT</v>
      </c>
      <c r="AI1627" s="69">
        <f t="shared" ca="1" si="310"/>
        <v>20636</v>
      </c>
      <c r="AJ1627" s="69" t="str">
        <f ca="1">IF(AI1627&lt;0,"0-12",IFERROR(VLOOKUP(AI1627,Breakup[],2,FALSE),"&gt;24"))</f>
        <v>&gt;24</v>
      </c>
      <c r="AK1627" s="69" t="str">
        <f>VLOOKUP(V1627,Master!B:D,3,FALSE)</f>
        <v>South</v>
      </c>
      <c r="AL1627" s="69" t="str">
        <f t="shared" si="311"/>
        <v>Bangalore-CLS</v>
      </c>
    </row>
    <row r="1628" spans="1:38">
      <c r="A1628" s="13" t="s">
        <v>3562</v>
      </c>
      <c r="B1628" s="54">
        <v>44701.602210034704</v>
      </c>
      <c r="C1628" s="13" t="s">
        <v>347</v>
      </c>
      <c r="D1628" s="13">
        <v>975</v>
      </c>
      <c r="E1628" s="13" t="s">
        <v>3563</v>
      </c>
      <c r="F1628" s="13" t="s">
        <v>33</v>
      </c>
      <c r="G1628" s="14">
        <v>1653037559149</v>
      </c>
      <c r="H1628" s="55">
        <v>0.32068287037037002</v>
      </c>
      <c r="I1628" s="33">
        <v>44891.320682870399</v>
      </c>
      <c r="J1628" s="58">
        <v>44891</v>
      </c>
      <c r="K1628" s="13" t="s">
        <v>325</v>
      </c>
      <c r="L1628" s="13" t="s">
        <v>55</v>
      </c>
      <c r="M1628" s="13" t="s">
        <v>347</v>
      </c>
      <c r="N1628" s="13" t="s">
        <v>206</v>
      </c>
      <c r="O1628" s="33">
        <v>44891.972361111097</v>
      </c>
      <c r="P1628" s="58">
        <v>44891</v>
      </c>
      <c r="Q1628" s="33" t="s">
        <v>237</v>
      </c>
      <c r="R1628" s="14">
        <v>225</v>
      </c>
      <c r="S1628" s="13" t="s">
        <v>208</v>
      </c>
      <c r="T1628" s="13" t="s">
        <v>209</v>
      </c>
      <c r="U1628" s="33">
        <f t="shared" ca="1" si="300"/>
        <v>45744.56914039352</v>
      </c>
      <c r="V1628" s="13" t="str">
        <f t="shared" si="301"/>
        <v>Delhi</v>
      </c>
      <c r="W1628" s="13" t="str">
        <f t="shared" si="302"/>
        <v>RI</v>
      </c>
      <c r="X1628" s="13">
        <f t="shared" si="303"/>
        <v>7</v>
      </c>
      <c r="Y1628" s="13" t="str">
        <f>IFERROR(VLOOKUP(C1628,ReceivingTeam[],2,FALSE),"HelpDesk")</f>
        <v>HelpDesk</v>
      </c>
      <c r="Z1628" s="67">
        <f t="shared" si="304"/>
        <v>44893.562499999993</v>
      </c>
      <c r="AA1628" s="68">
        <f t="shared" si="305"/>
        <v>44891</v>
      </c>
      <c r="AB1628" s="69" t="b">
        <f t="shared" si="306"/>
        <v>1</v>
      </c>
      <c r="AC1628" s="70">
        <f t="shared" si="307"/>
        <v>0.5</v>
      </c>
      <c r="AD1628" s="67">
        <f t="shared" si="308"/>
        <v>44893.562499999993</v>
      </c>
      <c r="AE1628" s="67">
        <f>VLOOKUP(V1628,'Branch Wise Work Timelines'!C:G,3,FALSE)+AA1628</f>
        <v>44891.416666666664</v>
      </c>
      <c r="AF1628" s="67">
        <f>IF(V1628="Bangalore",VLOOKUP(V1628,'Branch Wise Work Timelines'!C:G,4,FALSE)+AA1628+1,IF(V1628="Mumbai",VLOOKUP(V1628,'Branch Wise Work Timelines'!C:G,4,FALSE)+AA1628+1,VLOOKUP(V1628,'Branch Wise Work Timelines'!C:G,4,FALSE)+AA1628))</f>
        <v>44891.770833333336</v>
      </c>
      <c r="AG1628" s="67">
        <f>WORKDAY.INTL(AA1628,1,11)+VLOOKUP(V1628,'Branch Wise Work Timelines'!C:G,3,FALSE)</f>
        <v>44893.416666666664</v>
      </c>
      <c r="AH1628" s="69" t="str">
        <f t="shared" si="309"/>
        <v>Met</v>
      </c>
      <c r="AI1628" s="69">
        <f t="shared" ca="1" si="310"/>
        <v>20425</v>
      </c>
      <c r="AJ1628" s="69" t="str">
        <f ca="1">IF(AI1628&lt;0,"0-12",IFERROR(VLOOKUP(AI1628,Breakup[],2,FALSE),"&gt;24"))</f>
        <v>&gt;24</v>
      </c>
      <c r="AK1628" s="69" t="str">
        <f>VLOOKUP(V1628,Master!B:D,3,FALSE)</f>
        <v>North</v>
      </c>
      <c r="AL1628" s="69" t="str">
        <f t="shared" si="311"/>
        <v>Delhi</v>
      </c>
    </row>
    <row r="1629" spans="1:38">
      <c r="A1629" s="13" t="s">
        <v>3564</v>
      </c>
      <c r="B1629" s="54">
        <v>44701.6651132755</v>
      </c>
      <c r="C1629" s="13" t="s">
        <v>467</v>
      </c>
      <c r="D1629" s="13">
        <v>109</v>
      </c>
      <c r="E1629" s="13" t="s">
        <v>3565</v>
      </c>
      <c r="F1629" s="13" t="s">
        <v>15</v>
      </c>
      <c r="G1629" s="14">
        <v>1653042748167</v>
      </c>
      <c r="H1629" s="55">
        <v>0.43332175925925898</v>
      </c>
      <c r="I1629" s="33">
        <v>44889.433321759301</v>
      </c>
      <c r="J1629" s="58">
        <v>44889</v>
      </c>
      <c r="K1629" s="13" t="s">
        <v>213</v>
      </c>
      <c r="L1629" s="13" t="s">
        <v>30</v>
      </c>
      <c r="M1629" s="13" t="s">
        <v>214</v>
      </c>
      <c r="N1629" s="13" t="s">
        <v>206</v>
      </c>
      <c r="O1629" s="33" t="s">
        <v>38</v>
      </c>
      <c r="P1629" s="58" t="s">
        <v>38</v>
      </c>
      <c r="Q1629" s="33" t="s">
        <v>207</v>
      </c>
      <c r="R1629" s="14" t="s">
        <v>38</v>
      </c>
      <c r="S1629" s="13" t="s">
        <v>216</v>
      </c>
      <c r="T1629" s="13" t="s">
        <v>217</v>
      </c>
      <c r="U1629" s="33">
        <f t="shared" ca="1" si="300"/>
        <v>45744.56914039352</v>
      </c>
      <c r="V1629" s="13" t="str">
        <f t="shared" si="301"/>
        <v>Bangalore</v>
      </c>
      <c r="W1629" s="13" t="str">
        <f t="shared" si="302"/>
        <v>CLS</v>
      </c>
      <c r="X1629" s="13">
        <f t="shared" si="303"/>
        <v>10</v>
      </c>
      <c r="Y1629" s="13" t="str">
        <f>IFERROR(VLOOKUP(C1629,ReceivingTeam[],2,FALSE),"HelpDesk")</f>
        <v>HelpDesk</v>
      </c>
      <c r="Z1629" s="67">
        <f t="shared" si="304"/>
        <v>44889.933321759301</v>
      </c>
      <c r="AA1629" s="68">
        <f t="shared" si="305"/>
        <v>44889</v>
      </c>
      <c r="AB1629" s="69" t="b">
        <f t="shared" si="306"/>
        <v>1</v>
      </c>
      <c r="AC1629" s="70">
        <f t="shared" si="307"/>
        <v>0.5</v>
      </c>
      <c r="AD1629" s="67">
        <f t="shared" si="308"/>
        <v>44889.933321759301</v>
      </c>
      <c r="AE1629" s="67">
        <f>VLOOKUP(V1629,'Branch Wise Work Timelines'!C:G,3,FALSE)+AA1629</f>
        <v>44889.416666666664</v>
      </c>
      <c r="AF1629" s="67">
        <f>IF(V1629="Bangalore",VLOOKUP(V1629,'Branch Wise Work Timelines'!C:G,4,FALSE)+AA1629+1,IF(V1629="Mumbai",VLOOKUP(V1629,'Branch Wise Work Timelines'!C:G,4,FALSE)+AA1629+1,VLOOKUP(V1629,'Branch Wise Work Timelines'!C:G,4,FALSE)+AA1629))</f>
        <v>44890.104166666664</v>
      </c>
      <c r="AG1629" s="67">
        <f>WORKDAY.INTL(AA1629,1,11)+VLOOKUP(V1629,'Branch Wise Work Timelines'!C:G,3,FALSE)</f>
        <v>44890.416666666664</v>
      </c>
      <c r="AH1629" s="69" t="str">
        <f t="shared" ca="1" si="309"/>
        <v>Out of TAT</v>
      </c>
      <c r="AI1629" s="69">
        <f t="shared" ca="1" si="310"/>
        <v>20512</v>
      </c>
      <c r="AJ1629" s="69" t="str">
        <f ca="1">IF(AI1629&lt;0,"0-12",IFERROR(VLOOKUP(AI1629,Breakup[],2,FALSE),"&gt;24"))</f>
        <v>&gt;24</v>
      </c>
      <c r="AK1629" s="69" t="str">
        <f>VLOOKUP(V1629,Master!B:D,3,FALSE)</f>
        <v>South</v>
      </c>
      <c r="AL1629" s="69" t="str">
        <f t="shared" si="311"/>
        <v>Bangalore-CLS</v>
      </c>
    </row>
    <row r="1630" spans="1:38">
      <c r="A1630" s="13" t="s">
        <v>3566</v>
      </c>
      <c r="B1630" s="54">
        <v>44701.627098877303</v>
      </c>
      <c r="C1630" s="13" t="s">
        <v>121</v>
      </c>
      <c r="D1630" s="13">
        <v>1895</v>
      </c>
      <c r="E1630" s="13" t="s">
        <v>3567</v>
      </c>
      <c r="F1630" s="13" t="s">
        <v>33</v>
      </c>
      <c r="G1630" s="14">
        <v>1653045231812</v>
      </c>
      <c r="H1630" s="55">
        <v>0.76839120370370395</v>
      </c>
      <c r="I1630" s="33">
        <v>44891.768391203703</v>
      </c>
      <c r="J1630" s="58">
        <v>44891</v>
      </c>
      <c r="K1630" s="13" t="s">
        <v>263</v>
      </c>
      <c r="L1630" s="13" t="s">
        <v>69</v>
      </c>
      <c r="M1630" s="13" t="s">
        <v>101</v>
      </c>
      <c r="N1630" s="13" t="s">
        <v>206</v>
      </c>
      <c r="O1630" s="33">
        <v>44891.639189814799</v>
      </c>
      <c r="P1630" s="58">
        <v>44891</v>
      </c>
      <c r="Q1630" s="33" t="s">
        <v>237</v>
      </c>
      <c r="R1630" s="14">
        <v>272</v>
      </c>
      <c r="S1630" s="13" t="s">
        <v>208</v>
      </c>
      <c r="T1630" s="13" t="s">
        <v>209</v>
      </c>
      <c r="U1630" s="33">
        <f t="shared" ca="1" si="300"/>
        <v>45744.56914039352</v>
      </c>
      <c r="V1630" s="13" t="str">
        <f t="shared" si="301"/>
        <v>Mumbai</v>
      </c>
      <c r="W1630" s="13" t="str">
        <f t="shared" si="302"/>
        <v>RI</v>
      </c>
      <c r="X1630" s="13">
        <f t="shared" si="303"/>
        <v>18</v>
      </c>
      <c r="Y1630" s="13" t="str">
        <f>IFERROR(VLOOKUP(C1630,ReceivingTeam[],2,FALSE),"HelpDesk")</f>
        <v>Branch office</v>
      </c>
      <c r="Z1630" s="67">
        <f t="shared" si="304"/>
        <v>44893.435057870367</v>
      </c>
      <c r="AA1630" s="68">
        <f t="shared" si="305"/>
        <v>44891</v>
      </c>
      <c r="AB1630" s="69" t="b">
        <f t="shared" si="306"/>
        <v>1</v>
      </c>
      <c r="AC1630" s="70">
        <f t="shared" si="307"/>
        <v>0.5</v>
      </c>
      <c r="AD1630" s="67">
        <f t="shared" si="308"/>
        <v>44893.435057870367</v>
      </c>
      <c r="AE1630" s="67">
        <f>VLOOKUP(V1630,'Branch Wise Work Timelines'!C:G,3,FALSE)+AA1630</f>
        <v>44891.416666666664</v>
      </c>
      <c r="AF1630" s="67">
        <f>IF(V1630="Bangalore",VLOOKUP(V1630,'Branch Wise Work Timelines'!C:G,4,FALSE)+AA1630+1,IF(V1630="Mumbai",VLOOKUP(V1630,'Branch Wise Work Timelines'!C:G,4,FALSE)+AA1630+1,VLOOKUP(V1630,'Branch Wise Work Timelines'!C:G,4,FALSE)+AA1630))</f>
        <v>44892.25</v>
      </c>
      <c r="AG1630" s="67">
        <f>WORKDAY.INTL(AA1630,1,11)+VLOOKUP(V1630,'Branch Wise Work Timelines'!C:G,3,FALSE)</f>
        <v>44893.416666666664</v>
      </c>
      <c r="AH1630" s="69" t="str">
        <f t="shared" si="309"/>
        <v>Met</v>
      </c>
      <c r="AI1630" s="69">
        <f t="shared" ca="1" si="310"/>
        <v>20428</v>
      </c>
      <c r="AJ1630" s="69" t="str">
        <f ca="1">IF(AI1630&lt;0,"0-12",IFERROR(VLOOKUP(AI1630,Breakup[],2,FALSE),"&gt;24"))</f>
        <v>&gt;24</v>
      </c>
      <c r="AK1630" s="69" t="str">
        <f>VLOOKUP(V1630,Master!B:D,3,FALSE)</f>
        <v>East</v>
      </c>
      <c r="AL1630" s="69" t="str">
        <f t="shared" si="311"/>
        <v>Mumbai</v>
      </c>
    </row>
    <row r="1631" spans="1:38">
      <c r="A1631" s="13" t="s">
        <v>3568</v>
      </c>
      <c r="B1631" s="54">
        <v>44701.639336423599</v>
      </c>
      <c r="C1631" s="13" t="s">
        <v>265</v>
      </c>
      <c r="D1631" s="13">
        <v>304</v>
      </c>
      <c r="E1631" s="13" t="s">
        <v>3569</v>
      </c>
      <c r="F1631" s="13" t="s">
        <v>15</v>
      </c>
      <c r="G1631" s="14">
        <v>1653043874636</v>
      </c>
      <c r="H1631" s="55">
        <v>0.94074074074074099</v>
      </c>
      <c r="I1631" s="33">
        <v>44891.940740740698</v>
      </c>
      <c r="J1631" s="58">
        <v>44891</v>
      </c>
      <c r="K1631" s="13" t="s">
        <v>213</v>
      </c>
      <c r="L1631" s="13" t="s">
        <v>30</v>
      </c>
      <c r="M1631" s="13" t="s">
        <v>75</v>
      </c>
      <c r="N1631" s="13" t="s">
        <v>206</v>
      </c>
      <c r="O1631" s="33">
        <v>44891.781145833302</v>
      </c>
      <c r="P1631" s="58">
        <v>44891</v>
      </c>
      <c r="Q1631" s="33" t="s">
        <v>237</v>
      </c>
      <c r="R1631" s="14">
        <v>957</v>
      </c>
      <c r="S1631" s="13" t="s">
        <v>208</v>
      </c>
      <c r="T1631" s="13" t="s">
        <v>209</v>
      </c>
      <c r="U1631" s="33">
        <f t="shared" ca="1" si="300"/>
        <v>45744.56914039352</v>
      </c>
      <c r="V1631" s="13" t="str">
        <f t="shared" si="301"/>
        <v>Bangalore</v>
      </c>
      <c r="W1631" s="13" t="str">
        <f t="shared" si="302"/>
        <v>CLS</v>
      </c>
      <c r="X1631" s="13">
        <f t="shared" si="303"/>
        <v>22</v>
      </c>
      <c r="Y1631" s="13" t="str">
        <f>IFERROR(VLOOKUP(C1631,ReceivingTeam[],2,FALSE),"HelpDesk")</f>
        <v>HelpDesk</v>
      </c>
      <c r="Z1631" s="67">
        <f t="shared" si="304"/>
        <v>44893.753240740698</v>
      </c>
      <c r="AA1631" s="68">
        <f t="shared" si="305"/>
        <v>44891</v>
      </c>
      <c r="AB1631" s="69" t="b">
        <f t="shared" si="306"/>
        <v>1</v>
      </c>
      <c r="AC1631" s="70">
        <f t="shared" si="307"/>
        <v>0.5</v>
      </c>
      <c r="AD1631" s="67">
        <f t="shared" si="308"/>
        <v>44893.753240740698</v>
      </c>
      <c r="AE1631" s="67">
        <f>VLOOKUP(V1631,'Branch Wise Work Timelines'!C:G,3,FALSE)+AA1631</f>
        <v>44891.416666666664</v>
      </c>
      <c r="AF1631" s="67">
        <f>IF(V1631="Bangalore",VLOOKUP(V1631,'Branch Wise Work Timelines'!C:G,4,FALSE)+AA1631+1,IF(V1631="Mumbai",VLOOKUP(V1631,'Branch Wise Work Timelines'!C:G,4,FALSE)+AA1631+1,VLOOKUP(V1631,'Branch Wise Work Timelines'!C:G,4,FALSE)+AA1631))</f>
        <v>44892.104166666664</v>
      </c>
      <c r="AG1631" s="67">
        <f>WORKDAY.INTL(AA1631,1,11)+VLOOKUP(V1631,'Branch Wise Work Timelines'!C:G,3,FALSE)</f>
        <v>44893.416666666664</v>
      </c>
      <c r="AH1631" s="69" t="str">
        <f t="shared" si="309"/>
        <v>Met</v>
      </c>
      <c r="AI1631" s="69">
        <f t="shared" ca="1" si="310"/>
        <v>20420</v>
      </c>
      <c r="AJ1631" s="69" t="str">
        <f ca="1">IF(AI1631&lt;0,"0-12",IFERROR(VLOOKUP(AI1631,Breakup[],2,FALSE),"&gt;24"))</f>
        <v>&gt;24</v>
      </c>
      <c r="AK1631" s="69" t="str">
        <f>VLOOKUP(V1631,Master!B:D,3,FALSE)</f>
        <v>South</v>
      </c>
      <c r="AL1631" s="69" t="str">
        <f t="shared" si="311"/>
        <v>Bangalore-CLS</v>
      </c>
    </row>
    <row r="1632" spans="1:38">
      <c r="A1632" s="13" t="s">
        <v>3570</v>
      </c>
      <c r="B1632" s="54">
        <v>44701.485879629603</v>
      </c>
      <c r="C1632" s="13" t="s">
        <v>110</v>
      </c>
      <c r="D1632" s="13">
        <v>1180</v>
      </c>
      <c r="E1632" s="13" t="s">
        <v>3571</v>
      </c>
      <c r="F1632" s="13" t="s">
        <v>33</v>
      </c>
      <c r="G1632" s="14">
        <v>1653031333276</v>
      </c>
      <c r="H1632" s="55">
        <v>0.80259259259259297</v>
      </c>
      <c r="I1632" s="33">
        <v>44886.802592592598</v>
      </c>
      <c r="J1632" s="58">
        <v>44886</v>
      </c>
      <c r="K1632" s="13" t="s">
        <v>263</v>
      </c>
      <c r="L1632" s="13" t="s">
        <v>69</v>
      </c>
      <c r="M1632" s="13" t="s">
        <v>101</v>
      </c>
      <c r="N1632" s="13" t="s">
        <v>206</v>
      </c>
      <c r="O1632" s="33" t="s">
        <v>38</v>
      </c>
      <c r="P1632" s="58" t="s">
        <v>38</v>
      </c>
      <c r="Q1632" s="33" t="s">
        <v>207</v>
      </c>
      <c r="R1632" s="14" t="s">
        <v>38</v>
      </c>
      <c r="S1632" s="13" t="s">
        <v>208</v>
      </c>
      <c r="T1632" s="13" t="s">
        <v>209</v>
      </c>
      <c r="U1632" s="33">
        <f t="shared" ca="1" si="300"/>
        <v>45744.56914039352</v>
      </c>
      <c r="V1632" s="13" t="str">
        <f t="shared" si="301"/>
        <v>Mumbai</v>
      </c>
      <c r="W1632" s="13" t="str">
        <f t="shared" si="302"/>
        <v>RI</v>
      </c>
      <c r="X1632" s="13">
        <f t="shared" si="303"/>
        <v>19</v>
      </c>
      <c r="Y1632" s="13" t="str">
        <f>IFERROR(VLOOKUP(C1632,ReceivingTeam[],2,FALSE),"HelpDesk")</f>
        <v>Branch office</v>
      </c>
      <c r="Z1632" s="67">
        <f t="shared" si="304"/>
        <v>44887.469259259262</v>
      </c>
      <c r="AA1632" s="68">
        <f t="shared" si="305"/>
        <v>44886</v>
      </c>
      <c r="AB1632" s="69" t="b">
        <f t="shared" si="306"/>
        <v>1</v>
      </c>
      <c r="AC1632" s="70">
        <f t="shared" si="307"/>
        <v>0.5</v>
      </c>
      <c r="AD1632" s="67">
        <f t="shared" si="308"/>
        <v>44887.469259259262</v>
      </c>
      <c r="AE1632" s="67">
        <f>VLOOKUP(V1632,'Branch Wise Work Timelines'!C:G,3,FALSE)+AA1632</f>
        <v>44886.416666666664</v>
      </c>
      <c r="AF1632" s="67">
        <f>IF(V1632="Bangalore",VLOOKUP(V1632,'Branch Wise Work Timelines'!C:G,4,FALSE)+AA1632+1,IF(V1632="Mumbai",VLOOKUP(V1632,'Branch Wise Work Timelines'!C:G,4,FALSE)+AA1632+1,VLOOKUP(V1632,'Branch Wise Work Timelines'!C:G,4,FALSE)+AA1632))</f>
        <v>44887.25</v>
      </c>
      <c r="AG1632" s="67">
        <f>WORKDAY.INTL(AA1632,1,11)+VLOOKUP(V1632,'Branch Wise Work Timelines'!C:G,3,FALSE)</f>
        <v>44887.416666666664</v>
      </c>
      <c r="AH1632" s="69" t="str">
        <f t="shared" ca="1" si="309"/>
        <v>Out of TAT</v>
      </c>
      <c r="AI1632" s="69">
        <f t="shared" ca="1" si="310"/>
        <v>20571</v>
      </c>
      <c r="AJ1632" s="69" t="str">
        <f ca="1">IF(AI1632&lt;0,"0-12",IFERROR(VLOOKUP(AI1632,Breakup[],2,FALSE),"&gt;24"))</f>
        <v>&gt;24</v>
      </c>
      <c r="AK1632" s="69" t="str">
        <f>VLOOKUP(V1632,Master!B:D,3,FALSE)</f>
        <v>East</v>
      </c>
      <c r="AL1632" s="69" t="str">
        <f t="shared" si="311"/>
        <v>Mumbai</v>
      </c>
    </row>
    <row r="1633" spans="1:38">
      <c r="A1633" s="13" t="s">
        <v>3572</v>
      </c>
      <c r="B1633" s="54">
        <v>44701.643094247702</v>
      </c>
      <c r="C1633" s="13" t="s">
        <v>243</v>
      </c>
      <c r="D1633" s="13">
        <v>890</v>
      </c>
      <c r="E1633" s="13" t="s">
        <v>3573</v>
      </c>
      <c r="F1633" s="13" t="s">
        <v>15</v>
      </c>
      <c r="G1633" s="14">
        <v>1653043097971</v>
      </c>
      <c r="H1633" s="55">
        <v>0.76476851851851801</v>
      </c>
      <c r="I1633" s="33">
        <v>44890.7647685185</v>
      </c>
      <c r="J1633" s="58">
        <v>44890</v>
      </c>
      <c r="K1633" s="13" t="s">
        <v>213</v>
      </c>
      <c r="L1633" s="13" t="s">
        <v>30</v>
      </c>
      <c r="M1633" s="13" t="s">
        <v>214</v>
      </c>
      <c r="N1633" s="13" t="s">
        <v>206</v>
      </c>
      <c r="O1633" s="33" t="s">
        <v>38</v>
      </c>
      <c r="P1633" s="58" t="s">
        <v>38</v>
      </c>
      <c r="Q1633" s="33" t="s">
        <v>207</v>
      </c>
      <c r="R1633" s="14" t="s">
        <v>38</v>
      </c>
      <c r="S1633" s="13" t="s">
        <v>216</v>
      </c>
      <c r="T1633" s="13" t="s">
        <v>217</v>
      </c>
      <c r="U1633" s="33">
        <f t="shared" ca="1" si="300"/>
        <v>45744.56914039352</v>
      </c>
      <c r="V1633" s="13" t="str">
        <f t="shared" si="301"/>
        <v>Bangalore</v>
      </c>
      <c r="W1633" s="13" t="str">
        <f t="shared" si="302"/>
        <v>CLS</v>
      </c>
      <c r="X1633" s="13">
        <f t="shared" si="303"/>
        <v>18</v>
      </c>
      <c r="Y1633" s="13" t="str">
        <f>IFERROR(VLOOKUP(C1633,ReceivingTeam[],2,FALSE),"HelpDesk")</f>
        <v>HelpDesk</v>
      </c>
      <c r="Z1633" s="67">
        <f t="shared" si="304"/>
        <v>44891.5772685185</v>
      </c>
      <c r="AA1633" s="68">
        <f t="shared" si="305"/>
        <v>44890</v>
      </c>
      <c r="AB1633" s="69" t="b">
        <f t="shared" si="306"/>
        <v>1</v>
      </c>
      <c r="AC1633" s="70">
        <f t="shared" si="307"/>
        <v>0.5</v>
      </c>
      <c r="AD1633" s="67">
        <f t="shared" si="308"/>
        <v>44891.5772685185</v>
      </c>
      <c r="AE1633" s="67">
        <f>VLOOKUP(V1633,'Branch Wise Work Timelines'!C:G,3,FALSE)+AA1633</f>
        <v>44890.416666666664</v>
      </c>
      <c r="AF1633" s="67">
        <f>IF(V1633="Bangalore",VLOOKUP(V1633,'Branch Wise Work Timelines'!C:G,4,FALSE)+AA1633+1,IF(V1633="Mumbai",VLOOKUP(V1633,'Branch Wise Work Timelines'!C:G,4,FALSE)+AA1633+1,VLOOKUP(V1633,'Branch Wise Work Timelines'!C:G,4,FALSE)+AA1633))</f>
        <v>44891.104166666664</v>
      </c>
      <c r="AG1633" s="67">
        <f>WORKDAY.INTL(AA1633,1,11)+VLOOKUP(V1633,'Branch Wise Work Timelines'!C:G,3,FALSE)</f>
        <v>44891.416666666664</v>
      </c>
      <c r="AH1633" s="69" t="str">
        <f t="shared" ca="1" si="309"/>
        <v>Out of TAT</v>
      </c>
      <c r="AI1633" s="69">
        <f t="shared" ca="1" si="310"/>
        <v>20472</v>
      </c>
      <c r="AJ1633" s="69" t="str">
        <f ca="1">IF(AI1633&lt;0,"0-12",IFERROR(VLOOKUP(AI1633,Breakup[],2,FALSE),"&gt;24"))</f>
        <v>&gt;24</v>
      </c>
      <c r="AK1633" s="69" t="str">
        <f>VLOOKUP(V1633,Master!B:D,3,FALSE)</f>
        <v>South</v>
      </c>
      <c r="AL1633" s="69" t="str">
        <f t="shared" si="311"/>
        <v>Bangalore-CLS</v>
      </c>
    </row>
    <row r="1634" spans="1:38">
      <c r="A1634" s="13" t="s">
        <v>3574</v>
      </c>
      <c r="B1634" s="54">
        <v>44701.495862465301</v>
      </c>
      <c r="C1634" s="13" t="s">
        <v>268</v>
      </c>
      <c r="D1634" s="13">
        <v>683</v>
      </c>
      <c r="E1634" s="13" t="s">
        <v>3575</v>
      </c>
      <c r="F1634" s="13" t="s">
        <v>15</v>
      </c>
      <c r="G1634" s="14">
        <v>1653031432017</v>
      </c>
      <c r="H1634" s="55">
        <v>2.7777777777782098E-4</v>
      </c>
      <c r="I1634" s="33">
        <v>44883.000277777799</v>
      </c>
      <c r="J1634" s="58">
        <v>44883</v>
      </c>
      <c r="K1634" s="13" t="s">
        <v>213</v>
      </c>
      <c r="L1634" s="13" t="s">
        <v>30</v>
      </c>
      <c r="M1634" s="13" t="s">
        <v>75</v>
      </c>
      <c r="N1634" s="13" t="s">
        <v>206</v>
      </c>
      <c r="O1634" s="33" t="s">
        <v>38</v>
      </c>
      <c r="P1634" s="58" t="s">
        <v>38</v>
      </c>
      <c r="Q1634" s="33" t="s">
        <v>207</v>
      </c>
      <c r="R1634" s="14" t="s">
        <v>38</v>
      </c>
      <c r="S1634" s="13" t="s">
        <v>216</v>
      </c>
      <c r="T1634" s="13" t="s">
        <v>217</v>
      </c>
      <c r="U1634" s="33">
        <f t="shared" ca="1" si="300"/>
        <v>45744.56914039352</v>
      </c>
      <c r="V1634" s="13" t="str">
        <f t="shared" si="301"/>
        <v>Bangalore</v>
      </c>
      <c r="W1634" s="13" t="str">
        <f t="shared" si="302"/>
        <v>CLS</v>
      </c>
      <c r="X1634" s="13">
        <f t="shared" si="303"/>
        <v>0</v>
      </c>
      <c r="Y1634" s="13" t="str">
        <f>IFERROR(VLOOKUP(C1634,ReceivingTeam[],2,FALSE),"HelpDesk")</f>
        <v>HelpDesk</v>
      </c>
      <c r="Z1634" s="67">
        <f t="shared" si="304"/>
        <v>44883.916666666664</v>
      </c>
      <c r="AA1634" s="68">
        <f t="shared" si="305"/>
        <v>44883</v>
      </c>
      <c r="AB1634" s="69" t="b">
        <f t="shared" si="306"/>
        <v>1</v>
      </c>
      <c r="AC1634" s="70">
        <f t="shared" si="307"/>
        <v>0.5</v>
      </c>
      <c r="AD1634" s="67">
        <f t="shared" si="308"/>
        <v>44883.916666666664</v>
      </c>
      <c r="AE1634" s="67">
        <f>VLOOKUP(V1634,'Branch Wise Work Timelines'!C:G,3,FALSE)+AA1634</f>
        <v>44883.416666666664</v>
      </c>
      <c r="AF1634" s="67">
        <f>IF(V1634="Bangalore",VLOOKUP(V1634,'Branch Wise Work Timelines'!C:G,4,FALSE)+AA1634+1,IF(V1634="Mumbai",VLOOKUP(V1634,'Branch Wise Work Timelines'!C:G,4,FALSE)+AA1634+1,VLOOKUP(V1634,'Branch Wise Work Timelines'!C:G,4,FALSE)+AA1634))</f>
        <v>44884.104166666664</v>
      </c>
      <c r="AG1634" s="67">
        <f>WORKDAY.INTL(AA1634,1,11)+VLOOKUP(V1634,'Branch Wise Work Timelines'!C:G,3,FALSE)</f>
        <v>44884.416666666664</v>
      </c>
      <c r="AH1634" s="69" t="str">
        <f t="shared" ca="1" si="309"/>
        <v>Out of TAT</v>
      </c>
      <c r="AI1634" s="69">
        <f t="shared" ca="1" si="310"/>
        <v>20656</v>
      </c>
      <c r="AJ1634" s="69" t="str">
        <f ca="1">IF(AI1634&lt;0,"0-12",IFERROR(VLOOKUP(AI1634,Breakup[],2,FALSE),"&gt;24"))</f>
        <v>&gt;24</v>
      </c>
      <c r="AK1634" s="69" t="str">
        <f>VLOOKUP(V1634,Master!B:D,3,FALSE)</f>
        <v>South</v>
      </c>
      <c r="AL1634" s="69" t="str">
        <f t="shared" si="311"/>
        <v>Bangalore-CLS</v>
      </c>
    </row>
    <row r="1635" spans="1:38">
      <c r="A1635" s="13" t="s">
        <v>3576</v>
      </c>
      <c r="B1635" s="54">
        <v>44701.537991782403</v>
      </c>
      <c r="C1635" s="13" t="s">
        <v>311</v>
      </c>
      <c r="D1635" s="13">
        <v>946</v>
      </c>
      <c r="E1635" s="13" t="s">
        <v>3577</v>
      </c>
      <c r="F1635" s="13" t="s">
        <v>33</v>
      </c>
      <c r="G1635" s="14">
        <v>1653035779322</v>
      </c>
      <c r="H1635" s="55">
        <v>6.6192129629629601E-2</v>
      </c>
      <c r="I1635" s="33">
        <v>44888.066192129598</v>
      </c>
      <c r="J1635" s="58">
        <v>44888</v>
      </c>
      <c r="K1635" s="13" t="s">
        <v>313</v>
      </c>
      <c r="L1635" s="13" t="s">
        <v>60</v>
      </c>
      <c r="M1635" s="13" t="s">
        <v>314</v>
      </c>
      <c r="N1635" s="13" t="s">
        <v>206</v>
      </c>
      <c r="O1635" s="33" t="s">
        <v>38</v>
      </c>
      <c r="P1635" s="58" t="s">
        <v>38</v>
      </c>
      <c r="Q1635" s="33" t="s">
        <v>207</v>
      </c>
      <c r="R1635" s="14" t="s">
        <v>38</v>
      </c>
      <c r="S1635" s="13" t="s">
        <v>208</v>
      </c>
      <c r="T1635" s="13" t="s">
        <v>1059</v>
      </c>
      <c r="U1635" s="33">
        <f t="shared" ca="1" si="300"/>
        <v>45744.56914039352</v>
      </c>
      <c r="V1635" s="13" t="str">
        <f t="shared" si="301"/>
        <v>Hyderabad</v>
      </c>
      <c r="W1635" s="13" t="str">
        <f t="shared" si="302"/>
        <v>RI</v>
      </c>
      <c r="X1635" s="13">
        <f t="shared" si="303"/>
        <v>1</v>
      </c>
      <c r="Y1635" s="13" t="str">
        <f>IFERROR(VLOOKUP(C1635,ReceivingTeam[],2,FALSE),"HelpDesk")</f>
        <v>HelpDesk</v>
      </c>
      <c r="Z1635" s="67">
        <f t="shared" si="304"/>
        <v>44892.062499999993</v>
      </c>
      <c r="AA1635" s="68">
        <f t="shared" si="305"/>
        <v>44888</v>
      </c>
      <c r="AB1635" s="69" t="b">
        <f t="shared" si="306"/>
        <v>1</v>
      </c>
      <c r="AC1635" s="70">
        <f t="shared" si="307"/>
        <v>3</v>
      </c>
      <c r="AD1635" s="67">
        <f t="shared" si="308"/>
        <v>44892.062499999993</v>
      </c>
      <c r="AE1635" s="67">
        <f>VLOOKUP(V1635,'Branch Wise Work Timelines'!C:G,3,FALSE)+AA1635</f>
        <v>44888.416666666664</v>
      </c>
      <c r="AF1635" s="67">
        <f>IF(V1635="Bangalore",VLOOKUP(V1635,'Branch Wise Work Timelines'!C:G,4,FALSE)+AA1635+1,IF(V1635="Mumbai",VLOOKUP(V1635,'Branch Wise Work Timelines'!C:G,4,FALSE)+AA1635+1,VLOOKUP(V1635,'Branch Wise Work Timelines'!C:G,4,FALSE)+AA1635))</f>
        <v>44888.770833333336</v>
      </c>
      <c r="AG1635" s="67">
        <f>WORKDAY.INTL(AA1635,1,11)+VLOOKUP(V1635,'Branch Wise Work Timelines'!C:G,3,FALSE)</f>
        <v>44889.416666666664</v>
      </c>
      <c r="AH1635" s="69" t="str">
        <f t="shared" ca="1" si="309"/>
        <v>Out of TAT</v>
      </c>
      <c r="AI1635" s="69">
        <f t="shared" ca="1" si="310"/>
        <v>20461</v>
      </c>
      <c r="AJ1635" s="69" t="str">
        <f ca="1">IF(AI1635&lt;0,"0-12",IFERROR(VLOOKUP(AI1635,Breakup[],2,FALSE),"&gt;24"))</f>
        <v>&gt;24</v>
      </c>
      <c r="AK1635" s="69" t="str">
        <f>VLOOKUP(V1635,Master!B:D,3,FALSE)</f>
        <v>South</v>
      </c>
      <c r="AL1635" s="69" t="str">
        <f t="shared" si="311"/>
        <v>Hyderabad</v>
      </c>
    </row>
    <row r="1636" spans="1:38">
      <c r="A1636" s="13" t="s">
        <v>3578</v>
      </c>
      <c r="B1636" s="54">
        <v>44701.595784143501</v>
      </c>
      <c r="C1636" s="13" t="s">
        <v>122</v>
      </c>
      <c r="D1636" s="13">
        <v>627</v>
      </c>
      <c r="E1636" s="13" t="s">
        <v>3579</v>
      </c>
      <c r="F1636" s="13" t="s">
        <v>33</v>
      </c>
      <c r="G1636" s="14">
        <v>1653037557415</v>
      </c>
      <c r="H1636" s="55">
        <v>0.11806712962962999</v>
      </c>
      <c r="I1636" s="33">
        <v>44881.118067129602</v>
      </c>
      <c r="J1636" s="58">
        <v>44881</v>
      </c>
      <c r="K1636" s="13" t="s">
        <v>263</v>
      </c>
      <c r="L1636" s="13" t="s">
        <v>69</v>
      </c>
      <c r="M1636" s="13" t="s">
        <v>101</v>
      </c>
      <c r="N1636" s="13" t="s">
        <v>206</v>
      </c>
      <c r="O1636" s="33" t="s">
        <v>38</v>
      </c>
      <c r="P1636" s="58" t="s">
        <v>38</v>
      </c>
      <c r="Q1636" s="33" t="s">
        <v>207</v>
      </c>
      <c r="R1636" s="14" t="s">
        <v>38</v>
      </c>
      <c r="S1636" s="13" t="s">
        <v>208</v>
      </c>
      <c r="T1636" s="13" t="s">
        <v>209</v>
      </c>
      <c r="U1636" s="33">
        <f t="shared" ca="1" si="300"/>
        <v>45744.56914039352</v>
      </c>
      <c r="V1636" s="13" t="str">
        <f t="shared" si="301"/>
        <v>Mumbai</v>
      </c>
      <c r="W1636" s="13" t="str">
        <f t="shared" si="302"/>
        <v>RI</v>
      </c>
      <c r="X1636" s="13">
        <f t="shared" si="303"/>
        <v>2</v>
      </c>
      <c r="Y1636" s="13" t="str">
        <f>IFERROR(VLOOKUP(C1636,ReceivingTeam[],2,FALSE),"HelpDesk")</f>
        <v>Branch office</v>
      </c>
      <c r="Z1636" s="67">
        <f t="shared" si="304"/>
        <v>44881.916666666664</v>
      </c>
      <c r="AA1636" s="68">
        <f t="shared" si="305"/>
        <v>44881</v>
      </c>
      <c r="AB1636" s="69" t="b">
        <f t="shared" si="306"/>
        <v>1</v>
      </c>
      <c r="AC1636" s="70">
        <f t="shared" si="307"/>
        <v>0.5</v>
      </c>
      <c r="AD1636" s="67">
        <f t="shared" si="308"/>
        <v>44881.916666666664</v>
      </c>
      <c r="AE1636" s="67">
        <f>VLOOKUP(V1636,'Branch Wise Work Timelines'!C:G,3,FALSE)+AA1636</f>
        <v>44881.416666666664</v>
      </c>
      <c r="AF1636" s="67">
        <f>IF(V1636="Bangalore",VLOOKUP(V1636,'Branch Wise Work Timelines'!C:G,4,FALSE)+AA1636+1,IF(V1636="Mumbai",VLOOKUP(V1636,'Branch Wise Work Timelines'!C:G,4,FALSE)+AA1636+1,VLOOKUP(V1636,'Branch Wise Work Timelines'!C:G,4,FALSE)+AA1636))</f>
        <v>44882.25</v>
      </c>
      <c r="AG1636" s="67">
        <f>WORKDAY.INTL(AA1636,1,11)+VLOOKUP(V1636,'Branch Wise Work Timelines'!C:G,3,FALSE)</f>
        <v>44882.416666666664</v>
      </c>
      <c r="AH1636" s="69" t="str">
        <f t="shared" ca="1" si="309"/>
        <v>Out of TAT</v>
      </c>
      <c r="AI1636" s="69">
        <f t="shared" ca="1" si="310"/>
        <v>20704</v>
      </c>
      <c r="AJ1636" s="69" t="str">
        <f ca="1">IF(AI1636&lt;0,"0-12",IFERROR(VLOOKUP(AI1636,Breakup[],2,FALSE),"&gt;24"))</f>
        <v>&gt;24</v>
      </c>
      <c r="AK1636" s="69" t="str">
        <f>VLOOKUP(V1636,Master!B:D,3,FALSE)</f>
        <v>East</v>
      </c>
      <c r="AL1636" s="69" t="str">
        <f t="shared" si="311"/>
        <v>Mumbai</v>
      </c>
    </row>
    <row r="1637" spans="1:38">
      <c r="A1637" s="13" t="s">
        <v>3580</v>
      </c>
      <c r="B1637" s="54">
        <v>44701.473988622703</v>
      </c>
      <c r="C1637" s="13" t="s">
        <v>344</v>
      </c>
      <c r="D1637" s="13">
        <v>1267</v>
      </c>
      <c r="E1637" s="13" t="s">
        <v>3581</v>
      </c>
      <c r="F1637" s="13" t="s">
        <v>33</v>
      </c>
      <c r="G1637" s="14">
        <v>1653026782977</v>
      </c>
      <c r="H1637" s="55">
        <v>0.51121527777777798</v>
      </c>
      <c r="I1637" s="33">
        <v>44886.511215277802</v>
      </c>
      <c r="J1637" s="58">
        <v>44886</v>
      </c>
      <c r="K1637" s="13" t="s">
        <v>263</v>
      </c>
      <c r="L1637" s="13" t="s">
        <v>69</v>
      </c>
      <c r="M1637" s="13" t="s">
        <v>101</v>
      </c>
      <c r="N1637" s="13" t="s">
        <v>206</v>
      </c>
      <c r="O1637" s="33" t="s">
        <v>38</v>
      </c>
      <c r="P1637" s="58" t="s">
        <v>38</v>
      </c>
      <c r="Q1637" s="33" t="s">
        <v>207</v>
      </c>
      <c r="R1637" s="14" t="s">
        <v>38</v>
      </c>
      <c r="S1637" s="13" t="s">
        <v>208</v>
      </c>
      <c r="T1637" s="13" t="s">
        <v>209</v>
      </c>
      <c r="U1637" s="33">
        <f t="shared" ca="1" si="300"/>
        <v>45744.56914039352</v>
      </c>
      <c r="V1637" s="13" t="str">
        <f t="shared" si="301"/>
        <v>Mumbai</v>
      </c>
      <c r="W1637" s="13" t="str">
        <f t="shared" si="302"/>
        <v>RI</v>
      </c>
      <c r="X1637" s="13">
        <f t="shared" si="303"/>
        <v>12</v>
      </c>
      <c r="Y1637" s="13" t="str">
        <f>IFERROR(VLOOKUP(C1637,ReceivingTeam[],2,FALSE),"HelpDesk")</f>
        <v>HelpDesk</v>
      </c>
      <c r="Z1637" s="67">
        <f t="shared" si="304"/>
        <v>44887.011215277802</v>
      </c>
      <c r="AA1637" s="68">
        <f t="shared" si="305"/>
        <v>44886</v>
      </c>
      <c r="AB1637" s="69" t="b">
        <f t="shared" si="306"/>
        <v>1</v>
      </c>
      <c r="AC1637" s="70">
        <f t="shared" si="307"/>
        <v>0.5</v>
      </c>
      <c r="AD1637" s="67">
        <f t="shared" si="308"/>
        <v>44887.011215277802</v>
      </c>
      <c r="AE1637" s="67">
        <f>VLOOKUP(V1637,'Branch Wise Work Timelines'!C:G,3,FALSE)+AA1637</f>
        <v>44886.416666666664</v>
      </c>
      <c r="AF1637" s="67">
        <f>IF(V1637="Bangalore",VLOOKUP(V1637,'Branch Wise Work Timelines'!C:G,4,FALSE)+AA1637+1,IF(V1637="Mumbai",VLOOKUP(V1637,'Branch Wise Work Timelines'!C:G,4,FALSE)+AA1637+1,VLOOKUP(V1637,'Branch Wise Work Timelines'!C:G,4,FALSE)+AA1637))</f>
        <v>44887.25</v>
      </c>
      <c r="AG1637" s="67">
        <f>WORKDAY.INTL(AA1637,1,11)+VLOOKUP(V1637,'Branch Wise Work Timelines'!C:G,3,FALSE)</f>
        <v>44887.416666666664</v>
      </c>
      <c r="AH1637" s="69" t="str">
        <f t="shared" ca="1" si="309"/>
        <v>Out of TAT</v>
      </c>
      <c r="AI1637" s="69">
        <f t="shared" ca="1" si="310"/>
        <v>20582</v>
      </c>
      <c r="AJ1637" s="69" t="str">
        <f ca="1">IF(AI1637&lt;0,"0-12",IFERROR(VLOOKUP(AI1637,Breakup[],2,FALSE),"&gt;24"))</f>
        <v>&gt;24</v>
      </c>
      <c r="AK1637" s="69" t="str">
        <f>VLOOKUP(V1637,Master!B:D,3,FALSE)</f>
        <v>East</v>
      </c>
      <c r="AL1637" s="69" t="str">
        <f t="shared" si="311"/>
        <v>Mumbai</v>
      </c>
    </row>
    <row r="1638" spans="1:38">
      <c r="A1638" s="13" t="s">
        <v>3582</v>
      </c>
      <c r="B1638" s="54">
        <v>44701.475767442098</v>
      </c>
      <c r="C1638" s="13" t="s">
        <v>112</v>
      </c>
      <c r="D1638" s="13">
        <v>740</v>
      </c>
      <c r="E1638" s="13" t="s">
        <v>3583</v>
      </c>
      <c r="F1638" s="13" t="s">
        <v>33</v>
      </c>
      <c r="G1638" s="14">
        <v>1653026782977</v>
      </c>
      <c r="H1638" s="55">
        <v>0.56075231481481502</v>
      </c>
      <c r="I1638" s="33">
        <v>44888.560752314799</v>
      </c>
      <c r="J1638" s="58">
        <v>44888</v>
      </c>
      <c r="K1638" s="13" t="s">
        <v>263</v>
      </c>
      <c r="L1638" s="13" t="s">
        <v>69</v>
      </c>
      <c r="M1638" s="13" t="s">
        <v>101</v>
      </c>
      <c r="N1638" s="13" t="s">
        <v>206</v>
      </c>
      <c r="O1638" s="33" t="s">
        <v>38</v>
      </c>
      <c r="P1638" s="58" t="s">
        <v>38</v>
      </c>
      <c r="Q1638" s="33" t="s">
        <v>207</v>
      </c>
      <c r="R1638" s="14" t="s">
        <v>38</v>
      </c>
      <c r="S1638" s="13" t="s">
        <v>208</v>
      </c>
      <c r="T1638" s="13" t="s">
        <v>209</v>
      </c>
      <c r="U1638" s="33">
        <f t="shared" ca="1" si="300"/>
        <v>45744.56914039352</v>
      </c>
      <c r="V1638" s="13" t="str">
        <f t="shared" si="301"/>
        <v>Mumbai</v>
      </c>
      <c r="W1638" s="13" t="str">
        <f t="shared" si="302"/>
        <v>RI</v>
      </c>
      <c r="X1638" s="13">
        <f t="shared" si="303"/>
        <v>13</v>
      </c>
      <c r="Y1638" s="13" t="str">
        <f>IFERROR(VLOOKUP(C1638,ReceivingTeam[],2,FALSE),"HelpDesk")</f>
        <v>Branch office</v>
      </c>
      <c r="Z1638" s="67">
        <f t="shared" si="304"/>
        <v>44889.060752314799</v>
      </c>
      <c r="AA1638" s="68">
        <f t="shared" si="305"/>
        <v>44888</v>
      </c>
      <c r="AB1638" s="69" t="b">
        <f t="shared" si="306"/>
        <v>1</v>
      </c>
      <c r="AC1638" s="70">
        <f t="shared" si="307"/>
        <v>0.5</v>
      </c>
      <c r="AD1638" s="67">
        <f t="shared" si="308"/>
        <v>44889.060752314799</v>
      </c>
      <c r="AE1638" s="67">
        <f>VLOOKUP(V1638,'Branch Wise Work Timelines'!C:G,3,FALSE)+AA1638</f>
        <v>44888.416666666664</v>
      </c>
      <c r="AF1638" s="67">
        <f>IF(V1638="Bangalore",VLOOKUP(V1638,'Branch Wise Work Timelines'!C:G,4,FALSE)+AA1638+1,IF(V1638="Mumbai",VLOOKUP(V1638,'Branch Wise Work Timelines'!C:G,4,FALSE)+AA1638+1,VLOOKUP(V1638,'Branch Wise Work Timelines'!C:G,4,FALSE)+AA1638))</f>
        <v>44889.25</v>
      </c>
      <c r="AG1638" s="67">
        <f>WORKDAY.INTL(AA1638,1,11)+VLOOKUP(V1638,'Branch Wise Work Timelines'!C:G,3,FALSE)</f>
        <v>44889.416666666664</v>
      </c>
      <c r="AH1638" s="69" t="str">
        <f t="shared" ca="1" si="309"/>
        <v>Out of TAT</v>
      </c>
      <c r="AI1638" s="69">
        <f t="shared" ca="1" si="310"/>
        <v>20533</v>
      </c>
      <c r="AJ1638" s="69" t="str">
        <f ca="1">IF(AI1638&lt;0,"0-12",IFERROR(VLOOKUP(AI1638,Breakup[],2,FALSE),"&gt;24"))</f>
        <v>&gt;24</v>
      </c>
      <c r="AK1638" s="69" t="str">
        <f>VLOOKUP(V1638,Master!B:D,3,FALSE)</f>
        <v>East</v>
      </c>
      <c r="AL1638" s="69" t="str">
        <f t="shared" si="311"/>
        <v>Mumbai</v>
      </c>
    </row>
    <row r="1639" spans="1:38">
      <c r="A1639" s="13" t="s">
        <v>3584</v>
      </c>
      <c r="B1639" s="54">
        <v>44701.6485256944</v>
      </c>
      <c r="C1639" s="13" t="s">
        <v>344</v>
      </c>
      <c r="D1639" s="13">
        <v>1705</v>
      </c>
      <c r="E1639" s="13" t="s">
        <v>3585</v>
      </c>
      <c r="F1639" s="13" t="s">
        <v>33</v>
      </c>
      <c r="G1639" s="14">
        <v>1653040895232</v>
      </c>
      <c r="H1639" s="55">
        <v>0.72127314814814802</v>
      </c>
      <c r="I1639" s="33">
        <v>44881.721273148098</v>
      </c>
      <c r="J1639" s="58">
        <v>44881</v>
      </c>
      <c r="K1639" s="13" t="s">
        <v>263</v>
      </c>
      <c r="L1639" s="13" t="s">
        <v>69</v>
      </c>
      <c r="M1639" s="13" t="s">
        <v>101</v>
      </c>
      <c r="N1639" s="13" t="s">
        <v>206</v>
      </c>
      <c r="O1639" s="33" t="s">
        <v>38</v>
      </c>
      <c r="P1639" s="58" t="s">
        <v>38</v>
      </c>
      <c r="Q1639" s="33" t="s">
        <v>207</v>
      </c>
      <c r="R1639" s="14" t="s">
        <v>38</v>
      </c>
      <c r="S1639" s="13" t="s">
        <v>208</v>
      </c>
      <c r="T1639" s="13" t="s">
        <v>209</v>
      </c>
      <c r="U1639" s="33">
        <f t="shared" ca="1" si="300"/>
        <v>45744.56914039352</v>
      </c>
      <c r="V1639" s="13" t="str">
        <f t="shared" si="301"/>
        <v>Mumbai</v>
      </c>
      <c r="W1639" s="13" t="str">
        <f t="shared" si="302"/>
        <v>RI</v>
      </c>
      <c r="X1639" s="13">
        <f t="shared" si="303"/>
        <v>17</v>
      </c>
      <c r="Y1639" s="13" t="str">
        <f>IFERROR(VLOOKUP(C1639,ReceivingTeam[],2,FALSE),"HelpDesk")</f>
        <v>HelpDesk</v>
      </c>
      <c r="Z1639" s="67">
        <f t="shared" si="304"/>
        <v>44882.221273148098</v>
      </c>
      <c r="AA1639" s="68">
        <f t="shared" si="305"/>
        <v>44881</v>
      </c>
      <c r="AB1639" s="69" t="b">
        <f t="shared" si="306"/>
        <v>1</v>
      </c>
      <c r="AC1639" s="70">
        <f t="shared" si="307"/>
        <v>0.5</v>
      </c>
      <c r="AD1639" s="67">
        <f t="shared" si="308"/>
        <v>44882.221273148098</v>
      </c>
      <c r="AE1639" s="67">
        <f>VLOOKUP(V1639,'Branch Wise Work Timelines'!C:G,3,FALSE)+AA1639</f>
        <v>44881.416666666664</v>
      </c>
      <c r="AF1639" s="67">
        <f>IF(V1639="Bangalore",VLOOKUP(V1639,'Branch Wise Work Timelines'!C:G,4,FALSE)+AA1639+1,IF(V1639="Mumbai",VLOOKUP(V1639,'Branch Wise Work Timelines'!C:G,4,FALSE)+AA1639+1,VLOOKUP(V1639,'Branch Wise Work Timelines'!C:G,4,FALSE)+AA1639))</f>
        <v>44882.25</v>
      </c>
      <c r="AG1639" s="67">
        <f>WORKDAY.INTL(AA1639,1,11)+VLOOKUP(V1639,'Branch Wise Work Timelines'!C:G,3,FALSE)</f>
        <v>44882.416666666664</v>
      </c>
      <c r="AH1639" s="69" t="str">
        <f t="shared" ca="1" si="309"/>
        <v>Out of TAT</v>
      </c>
      <c r="AI1639" s="69">
        <f t="shared" ca="1" si="310"/>
        <v>20697</v>
      </c>
      <c r="AJ1639" s="69" t="str">
        <f ca="1">IF(AI1639&lt;0,"0-12",IFERROR(VLOOKUP(AI1639,Breakup[],2,FALSE),"&gt;24"))</f>
        <v>&gt;24</v>
      </c>
      <c r="AK1639" s="69" t="str">
        <f>VLOOKUP(V1639,Master!B:D,3,FALSE)</f>
        <v>East</v>
      </c>
      <c r="AL1639" s="69" t="str">
        <f t="shared" si="311"/>
        <v>Mumbai</v>
      </c>
    </row>
    <row r="1640" spans="1:38">
      <c r="A1640" s="13" t="s">
        <v>3586</v>
      </c>
      <c r="B1640" s="54">
        <v>44701.648890243101</v>
      </c>
      <c r="C1640" s="13" t="s">
        <v>114</v>
      </c>
      <c r="D1640" s="13">
        <v>1836</v>
      </c>
      <c r="E1640" s="13" t="s">
        <v>3587</v>
      </c>
      <c r="F1640" s="13" t="s">
        <v>33</v>
      </c>
      <c r="G1640" s="14">
        <v>1653041377165</v>
      </c>
      <c r="H1640" s="55">
        <v>0.98422453703703705</v>
      </c>
      <c r="I1640" s="33">
        <v>44889.984224537002</v>
      </c>
      <c r="J1640" s="58">
        <v>44889</v>
      </c>
      <c r="K1640" s="13" t="s">
        <v>263</v>
      </c>
      <c r="L1640" s="13" t="s">
        <v>69</v>
      </c>
      <c r="M1640" s="13" t="s">
        <v>101</v>
      </c>
      <c r="N1640" s="13" t="s">
        <v>206</v>
      </c>
      <c r="O1640" s="33" t="s">
        <v>38</v>
      </c>
      <c r="P1640" s="58" t="s">
        <v>38</v>
      </c>
      <c r="Q1640" s="33" t="s">
        <v>207</v>
      </c>
      <c r="R1640" s="14" t="s">
        <v>38</v>
      </c>
      <c r="S1640" s="13" t="s">
        <v>208</v>
      </c>
      <c r="T1640" s="13" t="s">
        <v>209</v>
      </c>
      <c r="U1640" s="33">
        <f t="shared" ca="1" si="300"/>
        <v>45744.56914039352</v>
      </c>
      <c r="V1640" s="13" t="str">
        <f t="shared" si="301"/>
        <v>Mumbai</v>
      </c>
      <c r="W1640" s="13" t="str">
        <f t="shared" si="302"/>
        <v>RI</v>
      </c>
      <c r="X1640" s="13">
        <f t="shared" si="303"/>
        <v>23</v>
      </c>
      <c r="Y1640" s="13" t="str">
        <f>IFERROR(VLOOKUP(C1640,ReceivingTeam[],2,FALSE),"HelpDesk")</f>
        <v>Branch office</v>
      </c>
      <c r="Z1640" s="67">
        <f t="shared" si="304"/>
        <v>44890.650891203666</v>
      </c>
      <c r="AA1640" s="68">
        <f t="shared" si="305"/>
        <v>44889</v>
      </c>
      <c r="AB1640" s="69" t="b">
        <f t="shared" si="306"/>
        <v>1</v>
      </c>
      <c r="AC1640" s="70">
        <f t="shared" si="307"/>
        <v>0.5</v>
      </c>
      <c r="AD1640" s="67">
        <f t="shared" si="308"/>
        <v>44890.650891203666</v>
      </c>
      <c r="AE1640" s="67">
        <f>VLOOKUP(V1640,'Branch Wise Work Timelines'!C:G,3,FALSE)+AA1640</f>
        <v>44889.416666666664</v>
      </c>
      <c r="AF1640" s="67">
        <f>IF(V1640="Bangalore",VLOOKUP(V1640,'Branch Wise Work Timelines'!C:G,4,FALSE)+AA1640+1,IF(V1640="Mumbai",VLOOKUP(V1640,'Branch Wise Work Timelines'!C:G,4,FALSE)+AA1640+1,VLOOKUP(V1640,'Branch Wise Work Timelines'!C:G,4,FALSE)+AA1640))</f>
        <v>44890.25</v>
      </c>
      <c r="AG1640" s="67">
        <f>WORKDAY.INTL(AA1640,1,11)+VLOOKUP(V1640,'Branch Wise Work Timelines'!C:G,3,FALSE)</f>
        <v>44890.416666666664</v>
      </c>
      <c r="AH1640" s="69" t="str">
        <f t="shared" ca="1" si="309"/>
        <v>Out of TAT</v>
      </c>
      <c r="AI1640" s="69">
        <f t="shared" ca="1" si="310"/>
        <v>20495</v>
      </c>
      <c r="AJ1640" s="69" t="str">
        <f ca="1">IF(AI1640&lt;0,"0-12",IFERROR(VLOOKUP(AI1640,Breakup[],2,FALSE),"&gt;24"))</f>
        <v>&gt;24</v>
      </c>
      <c r="AK1640" s="69" t="str">
        <f>VLOOKUP(V1640,Master!B:D,3,FALSE)</f>
        <v>East</v>
      </c>
      <c r="AL1640" s="69" t="str">
        <f t="shared" si="311"/>
        <v>Mumbai</v>
      </c>
    </row>
    <row r="1641" spans="1:38">
      <c r="A1641" s="13" t="s">
        <v>3588</v>
      </c>
      <c r="B1641" s="54">
        <v>44701.546353206002</v>
      </c>
      <c r="C1641" s="13" t="s">
        <v>3589</v>
      </c>
      <c r="D1641" s="13">
        <v>1654</v>
      </c>
      <c r="E1641" s="13" t="s">
        <v>3590</v>
      </c>
      <c r="F1641" s="13" t="s">
        <v>15</v>
      </c>
      <c r="G1641" s="14">
        <v>1653036841901</v>
      </c>
      <c r="H1641" s="55">
        <v>0.29326388888888899</v>
      </c>
      <c r="I1641" s="33">
        <v>44886.293263888903</v>
      </c>
      <c r="J1641" s="58">
        <v>44886</v>
      </c>
      <c r="K1641" s="13" t="s">
        <v>249</v>
      </c>
      <c r="L1641" s="13" t="s">
        <v>44</v>
      </c>
      <c r="M1641" s="13" t="s">
        <v>250</v>
      </c>
      <c r="N1641" s="13" t="s">
        <v>206</v>
      </c>
      <c r="O1641" s="33" t="s">
        <v>38</v>
      </c>
      <c r="P1641" s="58" t="s">
        <v>38</v>
      </c>
      <c r="Q1641" s="33" t="s">
        <v>207</v>
      </c>
      <c r="R1641" s="14" t="s">
        <v>38</v>
      </c>
      <c r="S1641" s="13" t="s">
        <v>216</v>
      </c>
      <c r="T1641" s="13" t="s">
        <v>217</v>
      </c>
      <c r="U1641" s="33">
        <f t="shared" ca="1" si="300"/>
        <v>45744.56914039352</v>
      </c>
      <c r="V1641" s="13" t="str">
        <f t="shared" si="301"/>
        <v>Coimbatore</v>
      </c>
      <c r="W1641" s="13" t="str">
        <f t="shared" si="302"/>
        <v>CLS</v>
      </c>
      <c r="X1641" s="13">
        <f t="shared" si="303"/>
        <v>7</v>
      </c>
      <c r="Y1641" s="13" t="str">
        <f>IFERROR(VLOOKUP(C1641,ReceivingTeam[],2,FALSE),"HelpDesk")</f>
        <v>HelpDesk</v>
      </c>
      <c r="Z1641" s="67">
        <f t="shared" si="304"/>
        <v>44887.562499999993</v>
      </c>
      <c r="AA1641" s="68">
        <f t="shared" si="305"/>
        <v>44886</v>
      </c>
      <c r="AB1641" s="69" t="b">
        <f t="shared" si="306"/>
        <v>1</v>
      </c>
      <c r="AC1641" s="70">
        <f t="shared" si="307"/>
        <v>0.5</v>
      </c>
      <c r="AD1641" s="67">
        <f t="shared" si="308"/>
        <v>44887.562499999993</v>
      </c>
      <c r="AE1641" s="67">
        <f>VLOOKUP(V1641,'Branch Wise Work Timelines'!C:G,3,FALSE)+AA1641</f>
        <v>44886.416666666664</v>
      </c>
      <c r="AF1641" s="67">
        <f>IF(V1641="Bangalore",VLOOKUP(V1641,'Branch Wise Work Timelines'!C:G,4,FALSE)+AA1641+1,IF(V1641="Mumbai",VLOOKUP(V1641,'Branch Wise Work Timelines'!C:G,4,FALSE)+AA1641+1,VLOOKUP(V1641,'Branch Wise Work Timelines'!C:G,4,FALSE)+AA1641))</f>
        <v>44886.770833333336</v>
      </c>
      <c r="AG1641" s="67">
        <f>WORKDAY.INTL(AA1641,1,11)+VLOOKUP(V1641,'Branch Wise Work Timelines'!C:G,3,FALSE)</f>
        <v>44887.416666666664</v>
      </c>
      <c r="AH1641" s="69" t="str">
        <f t="shared" ca="1" si="309"/>
        <v>Out of TAT</v>
      </c>
      <c r="AI1641" s="69">
        <f t="shared" ca="1" si="310"/>
        <v>20569</v>
      </c>
      <c r="AJ1641" s="69" t="str">
        <f ca="1">IF(AI1641&lt;0,"0-12",IFERROR(VLOOKUP(AI1641,Breakup[],2,FALSE),"&gt;24"))</f>
        <v>&gt;24</v>
      </c>
      <c r="AK1641" s="69" t="str">
        <f>VLOOKUP(V1641,Master!B:D,3,FALSE)</f>
        <v>South</v>
      </c>
      <c r="AL1641" s="69" t="str">
        <f t="shared" si="311"/>
        <v>Coimbatore</v>
      </c>
    </row>
    <row r="1642" spans="1:38">
      <c r="A1642" s="13" t="s">
        <v>3591</v>
      </c>
      <c r="B1642" s="54">
        <v>44701.660948576398</v>
      </c>
      <c r="C1642" s="13" t="s">
        <v>235</v>
      </c>
      <c r="D1642" s="13">
        <v>1142</v>
      </c>
      <c r="E1642" s="13" t="s">
        <v>3592</v>
      </c>
      <c r="F1642" s="13" t="s">
        <v>15</v>
      </c>
      <c r="G1642" s="14">
        <v>1653042748167</v>
      </c>
      <c r="H1642" s="55">
        <v>0.86810185185185196</v>
      </c>
      <c r="I1642" s="33">
        <v>44881.868101851898</v>
      </c>
      <c r="J1642" s="58">
        <v>44881</v>
      </c>
      <c r="K1642" s="13" t="s">
        <v>213</v>
      </c>
      <c r="L1642" s="13" t="s">
        <v>30</v>
      </c>
      <c r="M1642" s="13" t="s">
        <v>214</v>
      </c>
      <c r="N1642" s="13" t="s">
        <v>206</v>
      </c>
      <c r="O1642" s="33" t="s">
        <v>38</v>
      </c>
      <c r="P1642" s="58" t="s">
        <v>38</v>
      </c>
      <c r="Q1642" s="33" t="s">
        <v>207</v>
      </c>
      <c r="R1642" s="14" t="s">
        <v>38</v>
      </c>
      <c r="S1642" s="13" t="s">
        <v>216</v>
      </c>
      <c r="T1642" s="13" t="s">
        <v>217</v>
      </c>
      <c r="U1642" s="33">
        <f t="shared" ca="1" si="300"/>
        <v>45744.56914039352</v>
      </c>
      <c r="V1642" s="13" t="str">
        <f t="shared" si="301"/>
        <v>Bangalore</v>
      </c>
      <c r="W1642" s="13" t="str">
        <f t="shared" si="302"/>
        <v>CLS</v>
      </c>
      <c r="X1642" s="13">
        <f t="shared" si="303"/>
        <v>20</v>
      </c>
      <c r="Y1642" s="13" t="str">
        <f>IFERROR(VLOOKUP(C1642,ReceivingTeam[],2,FALSE),"HelpDesk")</f>
        <v>HelpDesk</v>
      </c>
      <c r="Z1642" s="67">
        <f t="shared" si="304"/>
        <v>44882.680601851898</v>
      </c>
      <c r="AA1642" s="68">
        <f t="shared" si="305"/>
        <v>44881</v>
      </c>
      <c r="AB1642" s="69" t="b">
        <f t="shared" si="306"/>
        <v>1</v>
      </c>
      <c r="AC1642" s="70">
        <f t="shared" si="307"/>
        <v>0.5</v>
      </c>
      <c r="AD1642" s="67">
        <f t="shared" si="308"/>
        <v>44882.680601851898</v>
      </c>
      <c r="AE1642" s="67">
        <f>VLOOKUP(V1642,'Branch Wise Work Timelines'!C:G,3,FALSE)+AA1642</f>
        <v>44881.416666666664</v>
      </c>
      <c r="AF1642" s="67">
        <f>IF(V1642="Bangalore",VLOOKUP(V1642,'Branch Wise Work Timelines'!C:G,4,FALSE)+AA1642+1,IF(V1642="Mumbai",VLOOKUP(V1642,'Branch Wise Work Timelines'!C:G,4,FALSE)+AA1642+1,VLOOKUP(V1642,'Branch Wise Work Timelines'!C:G,4,FALSE)+AA1642))</f>
        <v>44882.104166666664</v>
      </c>
      <c r="AG1642" s="67">
        <f>WORKDAY.INTL(AA1642,1,11)+VLOOKUP(V1642,'Branch Wise Work Timelines'!C:G,3,FALSE)</f>
        <v>44882.416666666664</v>
      </c>
      <c r="AH1642" s="69" t="str">
        <f t="shared" ca="1" si="309"/>
        <v>Out of TAT</v>
      </c>
      <c r="AI1642" s="69">
        <f t="shared" ca="1" si="310"/>
        <v>20686</v>
      </c>
      <c r="AJ1642" s="69" t="str">
        <f ca="1">IF(AI1642&lt;0,"0-12",IFERROR(VLOOKUP(AI1642,Breakup[],2,FALSE),"&gt;24"))</f>
        <v>&gt;24</v>
      </c>
      <c r="AK1642" s="69" t="str">
        <f>VLOOKUP(V1642,Master!B:D,3,FALSE)</f>
        <v>South</v>
      </c>
      <c r="AL1642" s="69" t="str">
        <f t="shared" si="311"/>
        <v>Bangalore-CLS</v>
      </c>
    </row>
    <row r="1643" spans="1:38">
      <c r="A1643" s="13" t="s">
        <v>3593</v>
      </c>
      <c r="B1643" s="54">
        <v>44700.681208217597</v>
      </c>
      <c r="C1643" s="13" t="s">
        <v>162</v>
      </c>
      <c r="D1643" s="13">
        <v>1378</v>
      </c>
      <c r="E1643" s="13" t="s">
        <v>3594</v>
      </c>
      <c r="F1643" s="13" t="s">
        <v>33</v>
      </c>
      <c r="G1643" s="14">
        <v>1653027538413</v>
      </c>
      <c r="H1643" s="55">
        <v>0.39862268518518501</v>
      </c>
      <c r="I1643" s="33">
        <v>44890.398622685199</v>
      </c>
      <c r="J1643" s="58">
        <v>44890</v>
      </c>
      <c r="K1643" s="13" t="s">
        <v>249</v>
      </c>
      <c r="L1643" s="13" t="s">
        <v>44</v>
      </c>
      <c r="M1643" s="13" t="s">
        <v>250</v>
      </c>
      <c r="N1643" s="13" t="s">
        <v>206</v>
      </c>
      <c r="O1643" s="33" t="s">
        <v>38</v>
      </c>
      <c r="P1643" s="58" t="s">
        <v>38</v>
      </c>
      <c r="Q1643" s="33" t="s">
        <v>207</v>
      </c>
      <c r="R1643" s="14" t="s">
        <v>38</v>
      </c>
      <c r="S1643" s="13" t="s">
        <v>216</v>
      </c>
      <c r="T1643" s="13" t="s">
        <v>217</v>
      </c>
      <c r="U1643" s="33">
        <f t="shared" ca="1" si="300"/>
        <v>45744.56914039352</v>
      </c>
      <c r="V1643" s="13" t="str">
        <f t="shared" si="301"/>
        <v>Coimbatore</v>
      </c>
      <c r="W1643" s="13" t="str">
        <f t="shared" si="302"/>
        <v>RI</v>
      </c>
      <c r="X1643" s="13">
        <f t="shared" si="303"/>
        <v>9</v>
      </c>
      <c r="Y1643" s="13" t="str">
        <f>IFERROR(VLOOKUP(C1643,ReceivingTeam[],2,FALSE),"HelpDesk")</f>
        <v>Branch office</v>
      </c>
      <c r="Z1643" s="67">
        <f t="shared" si="304"/>
        <v>44891.562499999993</v>
      </c>
      <c r="AA1643" s="68">
        <f t="shared" si="305"/>
        <v>44890</v>
      </c>
      <c r="AB1643" s="69" t="b">
        <f t="shared" si="306"/>
        <v>1</v>
      </c>
      <c r="AC1643" s="70">
        <f t="shared" si="307"/>
        <v>0.5</v>
      </c>
      <c r="AD1643" s="67">
        <f t="shared" si="308"/>
        <v>44891.562499999993</v>
      </c>
      <c r="AE1643" s="67">
        <f>VLOOKUP(V1643,'Branch Wise Work Timelines'!C:G,3,FALSE)+AA1643</f>
        <v>44890.416666666664</v>
      </c>
      <c r="AF1643" s="67">
        <f>IF(V1643="Bangalore",VLOOKUP(V1643,'Branch Wise Work Timelines'!C:G,4,FALSE)+AA1643+1,IF(V1643="Mumbai",VLOOKUP(V1643,'Branch Wise Work Timelines'!C:G,4,FALSE)+AA1643+1,VLOOKUP(V1643,'Branch Wise Work Timelines'!C:G,4,FALSE)+AA1643))</f>
        <v>44890.770833333336</v>
      </c>
      <c r="AG1643" s="67">
        <f>WORKDAY.INTL(AA1643,1,11)+VLOOKUP(V1643,'Branch Wise Work Timelines'!C:G,3,FALSE)</f>
        <v>44891.416666666664</v>
      </c>
      <c r="AH1643" s="69" t="str">
        <f t="shared" ca="1" si="309"/>
        <v>Out of TAT</v>
      </c>
      <c r="AI1643" s="69">
        <f t="shared" ca="1" si="310"/>
        <v>20473</v>
      </c>
      <c r="AJ1643" s="69" t="str">
        <f ca="1">IF(AI1643&lt;0,"0-12",IFERROR(VLOOKUP(AI1643,Breakup[],2,FALSE),"&gt;24"))</f>
        <v>&gt;24</v>
      </c>
      <c r="AK1643" s="69" t="str">
        <f>VLOOKUP(V1643,Master!B:D,3,FALSE)</f>
        <v>South</v>
      </c>
      <c r="AL1643" s="69" t="str">
        <f t="shared" si="311"/>
        <v>Coimbatore</v>
      </c>
    </row>
    <row r="1644" spans="1:38">
      <c r="A1644" s="13" t="s">
        <v>3595</v>
      </c>
      <c r="B1644" s="54">
        <v>44701.535853090303</v>
      </c>
      <c r="C1644" s="13" t="s">
        <v>435</v>
      </c>
      <c r="D1644" s="13">
        <v>241</v>
      </c>
      <c r="E1644" s="13" t="s">
        <v>3596</v>
      </c>
      <c r="F1644" s="13" t="s">
        <v>33</v>
      </c>
      <c r="G1644" s="14">
        <v>1653031623124</v>
      </c>
      <c r="H1644" s="55">
        <v>4.4490740740740699E-2</v>
      </c>
      <c r="I1644" s="33">
        <v>44886.0444907407</v>
      </c>
      <c r="J1644" s="58">
        <v>44886</v>
      </c>
      <c r="K1644" s="13" t="s">
        <v>437</v>
      </c>
      <c r="L1644" s="13" t="s">
        <v>12</v>
      </c>
      <c r="M1644" s="13" t="s">
        <v>435</v>
      </c>
      <c r="N1644" s="13" t="s">
        <v>206</v>
      </c>
      <c r="O1644" s="33" t="s">
        <v>38</v>
      </c>
      <c r="P1644" s="58" t="s">
        <v>38</v>
      </c>
      <c r="Q1644" s="33" t="s">
        <v>207</v>
      </c>
      <c r="R1644" s="14" t="s">
        <v>38</v>
      </c>
      <c r="S1644" s="13" t="s">
        <v>208</v>
      </c>
      <c r="T1644" s="13" t="s">
        <v>209</v>
      </c>
      <c r="U1644" s="33">
        <f t="shared" ca="1" si="300"/>
        <v>45744.56914039352</v>
      </c>
      <c r="V1644" s="13" t="str">
        <f t="shared" si="301"/>
        <v>Ahmedabad</v>
      </c>
      <c r="W1644" s="13" t="str">
        <f t="shared" si="302"/>
        <v>RI</v>
      </c>
      <c r="X1644" s="13">
        <f t="shared" si="303"/>
        <v>1</v>
      </c>
      <c r="Y1644" s="13" t="str">
        <f>IFERROR(VLOOKUP(C1644,ReceivingTeam[],2,FALSE),"HelpDesk")</f>
        <v>HelpDesk</v>
      </c>
      <c r="Z1644" s="67">
        <f t="shared" si="304"/>
        <v>44887.562499999993</v>
      </c>
      <c r="AA1644" s="68">
        <f t="shared" si="305"/>
        <v>44886</v>
      </c>
      <c r="AB1644" s="69" t="b">
        <f t="shared" si="306"/>
        <v>1</v>
      </c>
      <c r="AC1644" s="70">
        <f t="shared" si="307"/>
        <v>0.5</v>
      </c>
      <c r="AD1644" s="67">
        <f t="shared" si="308"/>
        <v>44887.562499999993</v>
      </c>
      <c r="AE1644" s="67">
        <f>VLOOKUP(V1644,'Branch Wise Work Timelines'!C:G,3,FALSE)+AA1644</f>
        <v>44886.416666666664</v>
      </c>
      <c r="AF1644" s="67">
        <f>IF(V1644="Bangalore",VLOOKUP(V1644,'Branch Wise Work Timelines'!C:G,4,FALSE)+AA1644+1,IF(V1644="Mumbai",VLOOKUP(V1644,'Branch Wise Work Timelines'!C:G,4,FALSE)+AA1644+1,VLOOKUP(V1644,'Branch Wise Work Timelines'!C:G,4,FALSE)+AA1644))</f>
        <v>44886.770833333336</v>
      </c>
      <c r="AG1644" s="67">
        <f>WORKDAY.INTL(AA1644,1,11)+VLOOKUP(V1644,'Branch Wise Work Timelines'!C:G,3,FALSE)</f>
        <v>44887.416666666664</v>
      </c>
      <c r="AH1644" s="69" t="str">
        <f t="shared" ca="1" si="309"/>
        <v>Out of TAT</v>
      </c>
      <c r="AI1644" s="69">
        <f t="shared" ca="1" si="310"/>
        <v>20569</v>
      </c>
      <c r="AJ1644" s="69" t="str">
        <f ca="1">IF(AI1644&lt;0,"0-12",IFERROR(VLOOKUP(AI1644,Breakup[],2,FALSE),"&gt;24"))</f>
        <v>&gt;24</v>
      </c>
      <c r="AK1644" s="69" t="str">
        <f>VLOOKUP(V1644,Master!B:D,3,FALSE)</f>
        <v>North</v>
      </c>
      <c r="AL1644" s="69" t="str">
        <f t="shared" si="311"/>
        <v>Ahmedabad</v>
      </c>
    </row>
    <row r="1645" spans="1:38">
      <c r="A1645" s="13" t="s">
        <v>3597</v>
      </c>
      <c r="B1645" s="54">
        <v>44701.650797453702</v>
      </c>
      <c r="C1645" s="13" t="s">
        <v>347</v>
      </c>
      <c r="D1645" s="13">
        <v>736</v>
      </c>
      <c r="E1645" s="13" t="s">
        <v>3598</v>
      </c>
      <c r="F1645" s="13" t="s">
        <v>33</v>
      </c>
      <c r="G1645" s="14">
        <v>1653041796025</v>
      </c>
      <c r="H1645" s="55">
        <v>0.18010416666666701</v>
      </c>
      <c r="I1645" s="33">
        <v>44884.180104166699</v>
      </c>
      <c r="J1645" s="58">
        <v>44884</v>
      </c>
      <c r="K1645" s="13" t="s">
        <v>325</v>
      </c>
      <c r="L1645" s="13" t="s">
        <v>55</v>
      </c>
      <c r="M1645" s="13" t="s">
        <v>347</v>
      </c>
      <c r="N1645" s="13" t="s">
        <v>206</v>
      </c>
      <c r="O1645" s="33" t="s">
        <v>38</v>
      </c>
      <c r="P1645" s="58" t="s">
        <v>38</v>
      </c>
      <c r="Q1645" s="33" t="s">
        <v>207</v>
      </c>
      <c r="R1645" s="14" t="s">
        <v>38</v>
      </c>
      <c r="S1645" s="13" t="s">
        <v>208</v>
      </c>
      <c r="T1645" s="13" t="s">
        <v>209</v>
      </c>
      <c r="U1645" s="33">
        <f t="shared" ca="1" si="300"/>
        <v>45744.56914039352</v>
      </c>
      <c r="V1645" s="13" t="str">
        <f t="shared" si="301"/>
        <v>Delhi</v>
      </c>
      <c r="W1645" s="13" t="str">
        <f t="shared" si="302"/>
        <v>RI</v>
      </c>
      <c r="X1645" s="13">
        <f t="shared" si="303"/>
        <v>4</v>
      </c>
      <c r="Y1645" s="13" t="str">
        <f>IFERROR(VLOOKUP(C1645,ReceivingTeam[],2,FALSE),"HelpDesk")</f>
        <v>HelpDesk</v>
      </c>
      <c r="Z1645" s="67">
        <f t="shared" si="304"/>
        <v>44886.562499999993</v>
      </c>
      <c r="AA1645" s="68">
        <f t="shared" si="305"/>
        <v>44884</v>
      </c>
      <c r="AB1645" s="69" t="b">
        <f t="shared" si="306"/>
        <v>1</v>
      </c>
      <c r="AC1645" s="70">
        <f t="shared" si="307"/>
        <v>0.5</v>
      </c>
      <c r="AD1645" s="67">
        <f t="shared" si="308"/>
        <v>44886.562499999993</v>
      </c>
      <c r="AE1645" s="67">
        <f>VLOOKUP(V1645,'Branch Wise Work Timelines'!C:G,3,FALSE)+AA1645</f>
        <v>44884.416666666664</v>
      </c>
      <c r="AF1645" s="67">
        <f>IF(V1645="Bangalore",VLOOKUP(V1645,'Branch Wise Work Timelines'!C:G,4,FALSE)+AA1645+1,IF(V1645="Mumbai",VLOOKUP(V1645,'Branch Wise Work Timelines'!C:G,4,FALSE)+AA1645+1,VLOOKUP(V1645,'Branch Wise Work Timelines'!C:G,4,FALSE)+AA1645))</f>
        <v>44884.770833333336</v>
      </c>
      <c r="AG1645" s="67">
        <f>WORKDAY.INTL(AA1645,1,11)+VLOOKUP(V1645,'Branch Wise Work Timelines'!C:G,3,FALSE)</f>
        <v>44886.416666666664</v>
      </c>
      <c r="AH1645" s="69" t="str">
        <f t="shared" ca="1" si="309"/>
        <v>Out of TAT</v>
      </c>
      <c r="AI1645" s="69">
        <f t="shared" ca="1" si="310"/>
        <v>20593</v>
      </c>
      <c r="AJ1645" s="69" t="str">
        <f ca="1">IF(AI1645&lt;0,"0-12",IFERROR(VLOOKUP(AI1645,Breakup[],2,FALSE),"&gt;24"))</f>
        <v>&gt;24</v>
      </c>
      <c r="AK1645" s="69" t="str">
        <f>VLOOKUP(V1645,Master!B:D,3,FALSE)</f>
        <v>North</v>
      </c>
      <c r="AL1645" s="69" t="str">
        <f t="shared" si="311"/>
        <v>Delhi</v>
      </c>
    </row>
    <row r="1646" spans="1:38">
      <c r="A1646" s="13" t="s">
        <v>3599</v>
      </c>
      <c r="B1646" s="54">
        <v>44700.690717557904</v>
      </c>
      <c r="C1646" s="13" t="s">
        <v>153</v>
      </c>
      <c r="D1646" s="13">
        <v>359</v>
      </c>
      <c r="E1646" s="13" t="s">
        <v>3600</v>
      </c>
      <c r="F1646" s="13" t="s">
        <v>33</v>
      </c>
      <c r="G1646" s="14">
        <v>1653019953472</v>
      </c>
      <c r="H1646" s="55">
        <v>0.87057870370370405</v>
      </c>
      <c r="I1646" s="33">
        <v>44891.870578703703</v>
      </c>
      <c r="J1646" s="58">
        <v>44891</v>
      </c>
      <c r="K1646" s="13" t="s">
        <v>397</v>
      </c>
      <c r="L1646" s="13" t="s">
        <v>50</v>
      </c>
      <c r="M1646" s="13" t="s">
        <v>153</v>
      </c>
      <c r="N1646" s="13" t="s">
        <v>206</v>
      </c>
      <c r="O1646" s="33">
        <v>44891.731666666703</v>
      </c>
      <c r="P1646" s="58">
        <v>44891</v>
      </c>
      <c r="Q1646" s="33" t="s">
        <v>237</v>
      </c>
      <c r="R1646" s="14">
        <v>293</v>
      </c>
      <c r="S1646" s="13" t="s">
        <v>216</v>
      </c>
      <c r="T1646" s="13" t="s">
        <v>217</v>
      </c>
      <c r="U1646" s="33">
        <f t="shared" ca="1" si="300"/>
        <v>45744.56914039352</v>
      </c>
      <c r="V1646" s="13" t="str">
        <f t="shared" si="301"/>
        <v>Cochin</v>
      </c>
      <c r="W1646" s="13" t="str">
        <f t="shared" si="302"/>
        <v>RI</v>
      </c>
      <c r="X1646" s="13">
        <f t="shared" si="303"/>
        <v>20</v>
      </c>
      <c r="Y1646" s="13" t="str">
        <f>IFERROR(VLOOKUP(C1646,ReceivingTeam[],2,FALSE),"HelpDesk")</f>
        <v>Branch office</v>
      </c>
      <c r="Z1646" s="67">
        <f t="shared" si="304"/>
        <v>44894.016412037032</v>
      </c>
      <c r="AA1646" s="68">
        <f t="shared" si="305"/>
        <v>44891</v>
      </c>
      <c r="AB1646" s="69" t="b">
        <f t="shared" si="306"/>
        <v>1</v>
      </c>
      <c r="AC1646" s="70">
        <f t="shared" si="307"/>
        <v>0.5</v>
      </c>
      <c r="AD1646" s="67">
        <f t="shared" si="308"/>
        <v>44894.016412037032</v>
      </c>
      <c r="AE1646" s="67">
        <f>VLOOKUP(V1646,'Branch Wise Work Timelines'!C:G,3,FALSE)+AA1646</f>
        <v>44891.416666666664</v>
      </c>
      <c r="AF1646" s="67">
        <f>IF(V1646="Bangalore",VLOOKUP(V1646,'Branch Wise Work Timelines'!C:G,4,FALSE)+AA1646+1,IF(V1646="Mumbai",VLOOKUP(V1646,'Branch Wise Work Timelines'!C:G,4,FALSE)+AA1646+1,VLOOKUP(V1646,'Branch Wise Work Timelines'!C:G,4,FALSE)+AA1646))</f>
        <v>44891.770833333336</v>
      </c>
      <c r="AG1646" s="67">
        <f>WORKDAY.INTL(AA1646,1,11)+VLOOKUP(V1646,'Branch Wise Work Timelines'!C:G,3,FALSE)</f>
        <v>44893.416666666664</v>
      </c>
      <c r="AH1646" s="69" t="str">
        <f t="shared" si="309"/>
        <v>Met</v>
      </c>
      <c r="AI1646" s="69">
        <f t="shared" ca="1" si="310"/>
        <v>20414</v>
      </c>
      <c r="AJ1646" s="69" t="str">
        <f ca="1">IF(AI1646&lt;0,"0-12",IFERROR(VLOOKUP(AI1646,Breakup[],2,FALSE),"&gt;24"))</f>
        <v>&gt;24</v>
      </c>
      <c r="AK1646" s="69" t="str">
        <f>VLOOKUP(V1646,Master!B:D,3,FALSE)</f>
        <v>South</v>
      </c>
      <c r="AL1646" s="69" t="str">
        <f t="shared" si="311"/>
        <v>Cochin</v>
      </c>
    </row>
    <row r="1647" spans="1:38">
      <c r="A1647" s="13" t="s">
        <v>3601</v>
      </c>
      <c r="B1647" s="54">
        <v>44700.691207442098</v>
      </c>
      <c r="C1647" s="13" t="s">
        <v>153</v>
      </c>
      <c r="D1647" s="13">
        <v>933</v>
      </c>
      <c r="E1647" s="13" t="s">
        <v>3602</v>
      </c>
      <c r="F1647" s="13" t="s">
        <v>33</v>
      </c>
      <c r="G1647" s="14">
        <v>1653019953472</v>
      </c>
      <c r="H1647" s="55">
        <v>0.31905092592592599</v>
      </c>
      <c r="I1647" s="33">
        <v>44886.3190509259</v>
      </c>
      <c r="J1647" s="58">
        <v>44886</v>
      </c>
      <c r="K1647" s="13" t="s">
        <v>397</v>
      </c>
      <c r="L1647" s="13" t="s">
        <v>50</v>
      </c>
      <c r="M1647" s="13" t="s">
        <v>153</v>
      </c>
      <c r="N1647" s="13" t="s">
        <v>206</v>
      </c>
      <c r="O1647" s="33" t="s">
        <v>38</v>
      </c>
      <c r="P1647" s="58" t="s">
        <v>38</v>
      </c>
      <c r="Q1647" s="33" t="s">
        <v>207</v>
      </c>
      <c r="R1647" s="14" t="s">
        <v>38</v>
      </c>
      <c r="S1647" s="13" t="s">
        <v>216</v>
      </c>
      <c r="T1647" s="13" t="s">
        <v>217</v>
      </c>
      <c r="U1647" s="33">
        <f t="shared" ca="1" si="300"/>
        <v>45744.56914039352</v>
      </c>
      <c r="V1647" s="13" t="str">
        <f t="shared" si="301"/>
        <v>Cochin</v>
      </c>
      <c r="W1647" s="13" t="str">
        <f t="shared" si="302"/>
        <v>RI</v>
      </c>
      <c r="X1647" s="13">
        <f t="shared" si="303"/>
        <v>7</v>
      </c>
      <c r="Y1647" s="13" t="str">
        <f>IFERROR(VLOOKUP(C1647,ReceivingTeam[],2,FALSE),"HelpDesk")</f>
        <v>Branch office</v>
      </c>
      <c r="Z1647" s="67">
        <f t="shared" si="304"/>
        <v>44887.562499999993</v>
      </c>
      <c r="AA1647" s="68">
        <f t="shared" si="305"/>
        <v>44886</v>
      </c>
      <c r="AB1647" s="69" t="b">
        <f t="shared" si="306"/>
        <v>1</v>
      </c>
      <c r="AC1647" s="70">
        <f t="shared" si="307"/>
        <v>0.5</v>
      </c>
      <c r="AD1647" s="67">
        <f t="shared" si="308"/>
        <v>44887.562499999993</v>
      </c>
      <c r="AE1647" s="67">
        <f>VLOOKUP(V1647,'Branch Wise Work Timelines'!C:G,3,FALSE)+AA1647</f>
        <v>44886.416666666664</v>
      </c>
      <c r="AF1647" s="67">
        <f>IF(V1647="Bangalore",VLOOKUP(V1647,'Branch Wise Work Timelines'!C:G,4,FALSE)+AA1647+1,IF(V1647="Mumbai",VLOOKUP(V1647,'Branch Wise Work Timelines'!C:G,4,FALSE)+AA1647+1,VLOOKUP(V1647,'Branch Wise Work Timelines'!C:G,4,FALSE)+AA1647))</f>
        <v>44886.770833333336</v>
      </c>
      <c r="AG1647" s="67">
        <f>WORKDAY.INTL(AA1647,1,11)+VLOOKUP(V1647,'Branch Wise Work Timelines'!C:G,3,FALSE)</f>
        <v>44887.416666666664</v>
      </c>
      <c r="AH1647" s="69" t="str">
        <f t="shared" ca="1" si="309"/>
        <v>Out of TAT</v>
      </c>
      <c r="AI1647" s="69">
        <f t="shared" ca="1" si="310"/>
        <v>20569</v>
      </c>
      <c r="AJ1647" s="69" t="str">
        <f ca="1">IF(AI1647&lt;0,"0-12",IFERROR(VLOOKUP(AI1647,Breakup[],2,FALSE),"&gt;24"))</f>
        <v>&gt;24</v>
      </c>
      <c r="AK1647" s="69" t="str">
        <f>VLOOKUP(V1647,Master!B:D,3,FALSE)</f>
        <v>South</v>
      </c>
      <c r="AL1647" s="69" t="str">
        <f t="shared" si="311"/>
        <v>Cochin</v>
      </c>
    </row>
    <row r="1648" spans="1:38">
      <c r="A1648" s="13" t="s">
        <v>3603</v>
      </c>
      <c r="B1648" s="54">
        <v>44701.654391932898</v>
      </c>
      <c r="C1648" s="13" t="s">
        <v>989</v>
      </c>
      <c r="D1648" s="13">
        <v>1286</v>
      </c>
      <c r="E1648" s="13" t="s">
        <v>3604</v>
      </c>
      <c r="F1648" s="13" t="s">
        <v>33</v>
      </c>
      <c r="G1648" s="14">
        <v>1653043298777</v>
      </c>
      <c r="H1648" s="55">
        <v>0.965173611111111</v>
      </c>
      <c r="I1648" s="33">
        <v>44890.965173611097</v>
      </c>
      <c r="J1648" s="58">
        <v>44890</v>
      </c>
      <c r="K1648" s="13" t="s">
        <v>213</v>
      </c>
      <c r="L1648" s="13" t="s">
        <v>30</v>
      </c>
      <c r="M1648" s="13" t="s">
        <v>282</v>
      </c>
      <c r="N1648" s="13" t="s">
        <v>206</v>
      </c>
      <c r="O1648" s="33" t="s">
        <v>38</v>
      </c>
      <c r="P1648" s="58" t="s">
        <v>38</v>
      </c>
      <c r="Q1648" s="33" t="s">
        <v>207</v>
      </c>
      <c r="R1648" s="14" t="s">
        <v>38</v>
      </c>
      <c r="S1648" s="13" t="s">
        <v>216</v>
      </c>
      <c r="T1648" s="13" t="s">
        <v>278</v>
      </c>
      <c r="U1648" s="33">
        <f t="shared" ca="1" si="300"/>
        <v>45744.56914039352</v>
      </c>
      <c r="V1648" s="13" t="str">
        <f t="shared" si="301"/>
        <v>Bangalore</v>
      </c>
      <c r="W1648" s="13" t="str">
        <f t="shared" si="302"/>
        <v>RI</v>
      </c>
      <c r="X1648" s="13">
        <f t="shared" si="303"/>
        <v>23</v>
      </c>
      <c r="Y1648" s="13" t="str">
        <f>IFERROR(VLOOKUP(C1648,ReceivingTeam[],2,FALSE),"HelpDesk")</f>
        <v>HelpDesk</v>
      </c>
      <c r="Z1648" s="67">
        <f t="shared" si="304"/>
        <v>44894.277673611097</v>
      </c>
      <c r="AA1648" s="68">
        <f t="shared" si="305"/>
        <v>44890</v>
      </c>
      <c r="AB1648" s="69" t="b">
        <f t="shared" si="306"/>
        <v>1</v>
      </c>
      <c r="AC1648" s="70">
        <f t="shared" si="307"/>
        <v>3</v>
      </c>
      <c r="AD1648" s="67">
        <f t="shared" si="308"/>
        <v>44894.277673611097</v>
      </c>
      <c r="AE1648" s="67">
        <f>VLOOKUP(V1648,'Branch Wise Work Timelines'!C:G,3,FALSE)+AA1648</f>
        <v>44890.416666666664</v>
      </c>
      <c r="AF1648" s="67">
        <f>IF(V1648="Bangalore",VLOOKUP(V1648,'Branch Wise Work Timelines'!C:G,4,FALSE)+AA1648+1,IF(V1648="Mumbai",VLOOKUP(V1648,'Branch Wise Work Timelines'!C:G,4,FALSE)+AA1648+1,VLOOKUP(V1648,'Branch Wise Work Timelines'!C:G,4,FALSE)+AA1648))</f>
        <v>44891.104166666664</v>
      </c>
      <c r="AG1648" s="67">
        <f>WORKDAY.INTL(AA1648,1,11)+VLOOKUP(V1648,'Branch Wise Work Timelines'!C:G,3,FALSE)</f>
        <v>44891.416666666664</v>
      </c>
      <c r="AH1648" s="69" t="str">
        <f t="shared" ca="1" si="309"/>
        <v>Out of TAT</v>
      </c>
      <c r="AI1648" s="69">
        <f t="shared" ca="1" si="310"/>
        <v>20407</v>
      </c>
      <c r="AJ1648" s="69" t="str">
        <f ca="1">IF(AI1648&lt;0,"0-12",IFERROR(VLOOKUP(AI1648,Breakup[],2,FALSE),"&gt;24"))</f>
        <v>&gt;24</v>
      </c>
      <c r="AK1648" s="69" t="str">
        <f>VLOOKUP(V1648,Master!B:D,3,FALSE)</f>
        <v>South</v>
      </c>
      <c r="AL1648" s="69" t="str">
        <f t="shared" si="311"/>
        <v>Bangalore</v>
      </c>
    </row>
    <row r="1649" spans="1:38">
      <c r="A1649" s="13" t="s">
        <v>3605</v>
      </c>
      <c r="B1649" s="54">
        <v>44701.6308544329</v>
      </c>
      <c r="C1649" s="13" t="s">
        <v>404</v>
      </c>
      <c r="D1649" s="13">
        <v>1905</v>
      </c>
      <c r="E1649" s="13" t="s">
        <v>3606</v>
      </c>
      <c r="F1649" s="13" t="s">
        <v>15</v>
      </c>
      <c r="G1649" s="14">
        <v>1653043347189</v>
      </c>
      <c r="H1649" s="55">
        <v>0.59376157407407404</v>
      </c>
      <c r="I1649" s="33">
        <v>44887.593761574099</v>
      </c>
      <c r="J1649" s="58">
        <v>44887</v>
      </c>
      <c r="K1649" s="13" t="s">
        <v>213</v>
      </c>
      <c r="L1649" s="13" t="s">
        <v>30</v>
      </c>
      <c r="M1649" s="13" t="s">
        <v>75</v>
      </c>
      <c r="N1649" s="13" t="s">
        <v>206</v>
      </c>
      <c r="O1649" s="33" t="s">
        <v>38</v>
      </c>
      <c r="P1649" s="58" t="s">
        <v>38</v>
      </c>
      <c r="Q1649" s="33" t="s">
        <v>207</v>
      </c>
      <c r="R1649" s="14" t="s">
        <v>38</v>
      </c>
      <c r="S1649" s="13" t="s">
        <v>208</v>
      </c>
      <c r="T1649" s="13" t="s">
        <v>209</v>
      </c>
      <c r="U1649" s="33">
        <f t="shared" ca="1" si="300"/>
        <v>45744.56914039352</v>
      </c>
      <c r="V1649" s="13" t="str">
        <f t="shared" si="301"/>
        <v>Bangalore</v>
      </c>
      <c r="W1649" s="13" t="str">
        <f t="shared" si="302"/>
        <v>CLS</v>
      </c>
      <c r="X1649" s="13">
        <f t="shared" si="303"/>
        <v>14</v>
      </c>
      <c r="Y1649" s="13" t="str">
        <f>IFERROR(VLOOKUP(C1649,ReceivingTeam[],2,FALSE),"HelpDesk")</f>
        <v>HelpDesk</v>
      </c>
      <c r="Z1649" s="67">
        <f t="shared" si="304"/>
        <v>44888.093761574099</v>
      </c>
      <c r="AA1649" s="68">
        <f t="shared" si="305"/>
        <v>44887</v>
      </c>
      <c r="AB1649" s="69" t="b">
        <f t="shared" si="306"/>
        <v>1</v>
      </c>
      <c r="AC1649" s="70">
        <f t="shared" si="307"/>
        <v>0.5</v>
      </c>
      <c r="AD1649" s="67">
        <f t="shared" si="308"/>
        <v>44888.093761574099</v>
      </c>
      <c r="AE1649" s="67">
        <f>VLOOKUP(V1649,'Branch Wise Work Timelines'!C:G,3,FALSE)+AA1649</f>
        <v>44887.416666666664</v>
      </c>
      <c r="AF1649" s="67">
        <f>IF(V1649="Bangalore",VLOOKUP(V1649,'Branch Wise Work Timelines'!C:G,4,FALSE)+AA1649+1,IF(V1649="Mumbai",VLOOKUP(V1649,'Branch Wise Work Timelines'!C:G,4,FALSE)+AA1649+1,VLOOKUP(V1649,'Branch Wise Work Timelines'!C:G,4,FALSE)+AA1649))</f>
        <v>44888.104166666664</v>
      </c>
      <c r="AG1649" s="67">
        <f>WORKDAY.INTL(AA1649,1,11)+VLOOKUP(V1649,'Branch Wise Work Timelines'!C:G,3,FALSE)</f>
        <v>44888.416666666664</v>
      </c>
      <c r="AH1649" s="69" t="str">
        <f t="shared" ca="1" si="309"/>
        <v>Out of TAT</v>
      </c>
      <c r="AI1649" s="69">
        <f t="shared" ca="1" si="310"/>
        <v>20556</v>
      </c>
      <c r="AJ1649" s="69" t="str">
        <f ca="1">IF(AI1649&lt;0,"0-12",IFERROR(VLOOKUP(AI1649,Breakup[],2,FALSE),"&gt;24"))</f>
        <v>&gt;24</v>
      </c>
      <c r="AK1649" s="69" t="str">
        <f>VLOOKUP(V1649,Master!B:D,3,FALSE)</f>
        <v>South</v>
      </c>
      <c r="AL1649" s="69" t="str">
        <f t="shared" si="311"/>
        <v>Bangalore-CLS</v>
      </c>
    </row>
    <row r="1650" spans="1:38">
      <c r="A1650" s="13" t="s">
        <v>3607</v>
      </c>
      <c r="B1650" s="54">
        <v>44701.667010729201</v>
      </c>
      <c r="C1650" s="13" t="s">
        <v>252</v>
      </c>
      <c r="D1650" s="13">
        <v>1307</v>
      </c>
      <c r="E1650" s="13" t="s">
        <v>3608</v>
      </c>
      <c r="F1650" s="13" t="s">
        <v>15</v>
      </c>
      <c r="G1650" s="14">
        <v>1653044855569</v>
      </c>
      <c r="H1650" s="55">
        <v>0.11083333333333301</v>
      </c>
      <c r="I1650" s="33">
        <v>44887.110833333303</v>
      </c>
      <c r="J1650" s="58">
        <v>44887</v>
      </c>
      <c r="K1650" s="13" t="s">
        <v>213</v>
      </c>
      <c r="L1650" s="13" t="s">
        <v>30</v>
      </c>
      <c r="M1650" s="13" t="s">
        <v>75</v>
      </c>
      <c r="N1650" s="13" t="s">
        <v>206</v>
      </c>
      <c r="O1650" s="33" t="s">
        <v>38</v>
      </c>
      <c r="P1650" s="58" t="s">
        <v>38</v>
      </c>
      <c r="Q1650" s="33" t="s">
        <v>207</v>
      </c>
      <c r="R1650" s="14" t="s">
        <v>38</v>
      </c>
      <c r="S1650" s="13" t="s">
        <v>208</v>
      </c>
      <c r="T1650" s="13" t="s">
        <v>209</v>
      </c>
      <c r="U1650" s="33">
        <f t="shared" ca="1" si="300"/>
        <v>45744.56914039352</v>
      </c>
      <c r="V1650" s="13" t="str">
        <f t="shared" si="301"/>
        <v>Bangalore</v>
      </c>
      <c r="W1650" s="13" t="str">
        <f t="shared" si="302"/>
        <v>CLS</v>
      </c>
      <c r="X1650" s="13">
        <f t="shared" si="303"/>
        <v>2</v>
      </c>
      <c r="Y1650" s="13" t="str">
        <f>IFERROR(VLOOKUP(C1650,ReceivingTeam[],2,FALSE),"HelpDesk")</f>
        <v>HelpDesk</v>
      </c>
      <c r="Z1650" s="67">
        <f t="shared" si="304"/>
        <v>44887.916666666664</v>
      </c>
      <c r="AA1650" s="68">
        <f t="shared" si="305"/>
        <v>44887</v>
      </c>
      <c r="AB1650" s="69" t="b">
        <f t="shared" si="306"/>
        <v>1</v>
      </c>
      <c r="AC1650" s="70">
        <f t="shared" si="307"/>
        <v>0.5</v>
      </c>
      <c r="AD1650" s="67">
        <f t="shared" si="308"/>
        <v>44887.916666666664</v>
      </c>
      <c r="AE1650" s="67">
        <f>VLOOKUP(V1650,'Branch Wise Work Timelines'!C:G,3,FALSE)+AA1650</f>
        <v>44887.416666666664</v>
      </c>
      <c r="AF1650" s="67">
        <f>IF(V1650="Bangalore",VLOOKUP(V1650,'Branch Wise Work Timelines'!C:G,4,FALSE)+AA1650+1,IF(V1650="Mumbai",VLOOKUP(V1650,'Branch Wise Work Timelines'!C:G,4,FALSE)+AA1650+1,VLOOKUP(V1650,'Branch Wise Work Timelines'!C:G,4,FALSE)+AA1650))</f>
        <v>44888.104166666664</v>
      </c>
      <c r="AG1650" s="67">
        <f>WORKDAY.INTL(AA1650,1,11)+VLOOKUP(V1650,'Branch Wise Work Timelines'!C:G,3,FALSE)</f>
        <v>44888.416666666664</v>
      </c>
      <c r="AH1650" s="69" t="str">
        <f t="shared" ca="1" si="309"/>
        <v>Out of TAT</v>
      </c>
      <c r="AI1650" s="69">
        <f t="shared" ca="1" si="310"/>
        <v>20560</v>
      </c>
      <c r="AJ1650" s="69" t="str">
        <f ca="1">IF(AI1650&lt;0,"0-12",IFERROR(VLOOKUP(AI1650,Breakup[],2,FALSE),"&gt;24"))</f>
        <v>&gt;24</v>
      </c>
      <c r="AK1650" s="69" t="str">
        <f>VLOOKUP(V1650,Master!B:D,3,FALSE)</f>
        <v>South</v>
      </c>
      <c r="AL1650" s="69" t="str">
        <f t="shared" si="311"/>
        <v>Bangalore-CLS</v>
      </c>
    </row>
    <row r="1651" spans="1:38">
      <c r="A1651" s="13" t="s">
        <v>3609</v>
      </c>
      <c r="B1651" s="54">
        <v>44701.487380983803</v>
      </c>
      <c r="C1651" s="13" t="s">
        <v>149</v>
      </c>
      <c r="D1651" s="13">
        <v>491</v>
      </c>
      <c r="E1651" s="13" t="s">
        <v>3610</v>
      </c>
      <c r="F1651" s="13" t="s">
        <v>33</v>
      </c>
      <c r="G1651" s="14">
        <v>1653034421250</v>
      </c>
      <c r="H1651" s="55">
        <v>0.90495370370370398</v>
      </c>
      <c r="I1651" s="33">
        <v>44887.904953703699</v>
      </c>
      <c r="J1651" s="58">
        <v>44887</v>
      </c>
      <c r="K1651" s="13" t="s">
        <v>313</v>
      </c>
      <c r="L1651" s="13" t="s">
        <v>60</v>
      </c>
      <c r="M1651" s="13" t="s">
        <v>314</v>
      </c>
      <c r="N1651" s="13" t="s">
        <v>206</v>
      </c>
      <c r="O1651" s="33" t="s">
        <v>38</v>
      </c>
      <c r="P1651" s="58" t="s">
        <v>38</v>
      </c>
      <c r="Q1651" s="33" t="s">
        <v>207</v>
      </c>
      <c r="R1651" s="14" t="s">
        <v>38</v>
      </c>
      <c r="S1651" s="13" t="s">
        <v>208</v>
      </c>
      <c r="T1651" s="13" t="s">
        <v>209</v>
      </c>
      <c r="U1651" s="33">
        <f t="shared" ca="1" si="300"/>
        <v>45744.56914039352</v>
      </c>
      <c r="V1651" s="13" t="str">
        <f t="shared" si="301"/>
        <v>Hyderabad</v>
      </c>
      <c r="W1651" s="13" t="str">
        <f t="shared" si="302"/>
        <v>RI</v>
      </c>
      <c r="X1651" s="13">
        <f t="shared" si="303"/>
        <v>21</v>
      </c>
      <c r="Y1651" s="13" t="str">
        <f>IFERROR(VLOOKUP(C1651,ReceivingTeam[],2,FALSE),"HelpDesk")</f>
        <v>Branch office</v>
      </c>
      <c r="Z1651" s="67">
        <f t="shared" si="304"/>
        <v>44889.050787037027</v>
      </c>
      <c r="AA1651" s="68">
        <f t="shared" si="305"/>
        <v>44887</v>
      </c>
      <c r="AB1651" s="69" t="b">
        <f t="shared" si="306"/>
        <v>1</v>
      </c>
      <c r="AC1651" s="70">
        <f t="shared" si="307"/>
        <v>0.5</v>
      </c>
      <c r="AD1651" s="67">
        <f t="shared" si="308"/>
        <v>44889.050787037027</v>
      </c>
      <c r="AE1651" s="67">
        <f>VLOOKUP(V1651,'Branch Wise Work Timelines'!C:G,3,FALSE)+AA1651</f>
        <v>44887.416666666664</v>
      </c>
      <c r="AF1651" s="67">
        <f>IF(V1651="Bangalore",VLOOKUP(V1651,'Branch Wise Work Timelines'!C:G,4,FALSE)+AA1651+1,IF(V1651="Mumbai",VLOOKUP(V1651,'Branch Wise Work Timelines'!C:G,4,FALSE)+AA1651+1,VLOOKUP(V1651,'Branch Wise Work Timelines'!C:G,4,FALSE)+AA1651))</f>
        <v>44887.770833333336</v>
      </c>
      <c r="AG1651" s="67">
        <f>WORKDAY.INTL(AA1651,1,11)+VLOOKUP(V1651,'Branch Wise Work Timelines'!C:G,3,FALSE)</f>
        <v>44888.416666666664</v>
      </c>
      <c r="AH1651" s="69" t="str">
        <f t="shared" ca="1" si="309"/>
        <v>Out of TAT</v>
      </c>
      <c r="AI1651" s="69">
        <f t="shared" ca="1" si="310"/>
        <v>20533</v>
      </c>
      <c r="AJ1651" s="69" t="str">
        <f ca="1">IF(AI1651&lt;0,"0-12",IFERROR(VLOOKUP(AI1651,Breakup[],2,FALSE),"&gt;24"))</f>
        <v>&gt;24</v>
      </c>
      <c r="AK1651" s="69" t="str">
        <f>VLOOKUP(V1651,Master!B:D,3,FALSE)</f>
        <v>South</v>
      </c>
      <c r="AL1651" s="69" t="str">
        <f t="shared" si="311"/>
        <v>Hyderabad</v>
      </c>
    </row>
    <row r="1652" spans="1:38">
      <c r="A1652" s="13" t="s">
        <v>3611</v>
      </c>
      <c r="B1652" s="54">
        <v>44701.617293252297</v>
      </c>
      <c r="C1652" s="13" t="s">
        <v>311</v>
      </c>
      <c r="D1652" s="13">
        <v>477</v>
      </c>
      <c r="E1652" s="13" t="s">
        <v>3612</v>
      </c>
      <c r="F1652" s="13" t="s">
        <v>33</v>
      </c>
      <c r="G1652" s="14">
        <v>1653041501821</v>
      </c>
      <c r="H1652" s="55">
        <v>0.27452546296296299</v>
      </c>
      <c r="I1652" s="33">
        <v>44881.274525462999</v>
      </c>
      <c r="J1652" s="58">
        <v>44881</v>
      </c>
      <c r="K1652" s="13" t="s">
        <v>313</v>
      </c>
      <c r="L1652" s="13" t="s">
        <v>60</v>
      </c>
      <c r="M1652" s="13" t="s">
        <v>314</v>
      </c>
      <c r="N1652" s="13" t="s">
        <v>206</v>
      </c>
      <c r="O1652" s="33" t="s">
        <v>38</v>
      </c>
      <c r="P1652" s="58" t="s">
        <v>38</v>
      </c>
      <c r="Q1652" s="33" t="s">
        <v>207</v>
      </c>
      <c r="R1652" s="14" t="s">
        <v>38</v>
      </c>
      <c r="S1652" s="13" t="s">
        <v>208</v>
      </c>
      <c r="T1652" s="13" t="s">
        <v>209</v>
      </c>
      <c r="U1652" s="33">
        <f t="shared" ca="1" si="300"/>
        <v>45744.56914039352</v>
      </c>
      <c r="V1652" s="13" t="str">
        <f t="shared" si="301"/>
        <v>Hyderabad</v>
      </c>
      <c r="W1652" s="13" t="str">
        <f t="shared" si="302"/>
        <v>RI</v>
      </c>
      <c r="X1652" s="13">
        <f t="shared" si="303"/>
        <v>6</v>
      </c>
      <c r="Y1652" s="13" t="str">
        <f>IFERROR(VLOOKUP(C1652,ReceivingTeam[],2,FALSE),"HelpDesk")</f>
        <v>HelpDesk</v>
      </c>
      <c r="Z1652" s="67">
        <f t="shared" si="304"/>
        <v>44882.562499999993</v>
      </c>
      <c r="AA1652" s="68">
        <f t="shared" si="305"/>
        <v>44881</v>
      </c>
      <c r="AB1652" s="69" t="b">
        <f t="shared" si="306"/>
        <v>1</v>
      </c>
      <c r="AC1652" s="70">
        <f t="shared" si="307"/>
        <v>0.5</v>
      </c>
      <c r="AD1652" s="67">
        <f t="shared" si="308"/>
        <v>44882.562499999993</v>
      </c>
      <c r="AE1652" s="67">
        <f>VLOOKUP(V1652,'Branch Wise Work Timelines'!C:G,3,FALSE)+AA1652</f>
        <v>44881.416666666664</v>
      </c>
      <c r="AF1652" s="67">
        <f>IF(V1652="Bangalore",VLOOKUP(V1652,'Branch Wise Work Timelines'!C:G,4,FALSE)+AA1652+1,IF(V1652="Mumbai",VLOOKUP(V1652,'Branch Wise Work Timelines'!C:G,4,FALSE)+AA1652+1,VLOOKUP(V1652,'Branch Wise Work Timelines'!C:G,4,FALSE)+AA1652))</f>
        <v>44881.770833333336</v>
      </c>
      <c r="AG1652" s="67">
        <f>WORKDAY.INTL(AA1652,1,11)+VLOOKUP(V1652,'Branch Wise Work Timelines'!C:G,3,FALSE)</f>
        <v>44882.416666666664</v>
      </c>
      <c r="AH1652" s="69" t="str">
        <f t="shared" ca="1" si="309"/>
        <v>Out of TAT</v>
      </c>
      <c r="AI1652" s="69">
        <f t="shared" ca="1" si="310"/>
        <v>20689</v>
      </c>
      <c r="AJ1652" s="69" t="str">
        <f ca="1">IF(AI1652&lt;0,"0-12",IFERROR(VLOOKUP(AI1652,Breakup[],2,FALSE),"&gt;24"))</f>
        <v>&gt;24</v>
      </c>
      <c r="AK1652" s="69" t="str">
        <f>VLOOKUP(V1652,Master!B:D,3,FALSE)</f>
        <v>South</v>
      </c>
      <c r="AL1652" s="69" t="str">
        <f t="shared" si="311"/>
        <v>Hyderabad</v>
      </c>
    </row>
    <row r="1653" spans="1:38">
      <c r="A1653" s="13" t="s">
        <v>3613</v>
      </c>
      <c r="B1653" s="54">
        <v>44701.635286655102</v>
      </c>
      <c r="C1653" s="13" t="s">
        <v>113</v>
      </c>
      <c r="D1653" s="13">
        <v>1563</v>
      </c>
      <c r="E1653" s="13" t="s">
        <v>3614</v>
      </c>
      <c r="F1653" s="13" t="s">
        <v>24</v>
      </c>
      <c r="G1653" s="14">
        <v>1653040895232</v>
      </c>
      <c r="H1653" s="55">
        <v>0.80766203703703698</v>
      </c>
      <c r="I1653" s="33">
        <v>44891.807662036997</v>
      </c>
      <c r="J1653" s="58">
        <v>44891</v>
      </c>
      <c r="K1653" s="13" t="s">
        <v>263</v>
      </c>
      <c r="L1653" s="13" t="s">
        <v>69</v>
      </c>
      <c r="M1653" s="13" t="s">
        <v>101</v>
      </c>
      <c r="N1653" s="13" t="s">
        <v>206</v>
      </c>
      <c r="O1653" s="33">
        <v>44891.591666666704</v>
      </c>
      <c r="P1653" s="58">
        <v>44891</v>
      </c>
      <c r="Q1653" s="33" t="s">
        <v>237</v>
      </c>
      <c r="R1653" s="14">
        <v>126</v>
      </c>
      <c r="S1653" s="13" t="s">
        <v>208</v>
      </c>
      <c r="T1653" s="13" t="s">
        <v>209</v>
      </c>
      <c r="U1653" s="33">
        <f t="shared" ca="1" si="300"/>
        <v>45744.56914039352</v>
      </c>
      <c r="V1653" s="13" t="str">
        <f t="shared" si="301"/>
        <v>Mumbai</v>
      </c>
      <c r="W1653" s="13" t="str">
        <f t="shared" si="302"/>
        <v>DOMI</v>
      </c>
      <c r="X1653" s="13">
        <f t="shared" si="303"/>
        <v>19</v>
      </c>
      <c r="Y1653" s="13" t="str">
        <f>IFERROR(VLOOKUP(C1653,ReceivingTeam[],2,FALSE),"HelpDesk")</f>
        <v>Branch office</v>
      </c>
      <c r="Z1653" s="67">
        <f t="shared" si="304"/>
        <v>44893.474328703662</v>
      </c>
      <c r="AA1653" s="68">
        <f t="shared" si="305"/>
        <v>44891</v>
      </c>
      <c r="AB1653" s="69" t="b">
        <f t="shared" si="306"/>
        <v>1</v>
      </c>
      <c r="AC1653" s="70">
        <f t="shared" si="307"/>
        <v>0.5</v>
      </c>
      <c r="AD1653" s="67">
        <f t="shared" si="308"/>
        <v>44893.474328703662</v>
      </c>
      <c r="AE1653" s="67">
        <f>VLOOKUP(V1653,'Branch Wise Work Timelines'!C:G,3,FALSE)+AA1653</f>
        <v>44891.416666666664</v>
      </c>
      <c r="AF1653" s="67">
        <f>IF(V1653="Bangalore",VLOOKUP(V1653,'Branch Wise Work Timelines'!C:G,4,FALSE)+AA1653+1,IF(V1653="Mumbai",VLOOKUP(V1653,'Branch Wise Work Timelines'!C:G,4,FALSE)+AA1653+1,VLOOKUP(V1653,'Branch Wise Work Timelines'!C:G,4,FALSE)+AA1653))</f>
        <v>44892.25</v>
      </c>
      <c r="AG1653" s="67">
        <f>WORKDAY.INTL(AA1653,1,11)+VLOOKUP(V1653,'Branch Wise Work Timelines'!C:G,3,FALSE)</f>
        <v>44893.416666666664</v>
      </c>
      <c r="AH1653" s="69" t="str">
        <f t="shared" si="309"/>
        <v>Met</v>
      </c>
      <c r="AI1653" s="69">
        <f t="shared" ca="1" si="310"/>
        <v>20427</v>
      </c>
      <c r="AJ1653" s="69" t="str">
        <f ca="1">IF(AI1653&lt;0,"0-12",IFERROR(VLOOKUP(AI1653,Breakup[],2,FALSE),"&gt;24"))</f>
        <v>&gt;24</v>
      </c>
      <c r="AK1653" s="69" t="str">
        <f>VLOOKUP(V1653,Master!B:D,3,FALSE)</f>
        <v>East</v>
      </c>
      <c r="AL1653" s="69" t="str">
        <f t="shared" si="311"/>
        <v>Mumbai</v>
      </c>
    </row>
    <row r="1654" spans="1:38">
      <c r="A1654" s="13" t="s">
        <v>3615</v>
      </c>
      <c r="B1654" s="54">
        <v>44701.636194178202</v>
      </c>
      <c r="C1654" s="13" t="s">
        <v>113</v>
      </c>
      <c r="D1654" s="13">
        <v>276</v>
      </c>
      <c r="E1654" s="13" t="s">
        <v>3616</v>
      </c>
      <c r="F1654" s="13" t="s">
        <v>24</v>
      </c>
      <c r="G1654" s="14">
        <v>1653040895232</v>
      </c>
      <c r="H1654" s="55">
        <v>0.304305555555556</v>
      </c>
      <c r="I1654" s="33">
        <v>44888.304305555597</v>
      </c>
      <c r="J1654" s="58">
        <v>44888</v>
      </c>
      <c r="K1654" s="13" t="s">
        <v>263</v>
      </c>
      <c r="L1654" s="13" t="s">
        <v>69</v>
      </c>
      <c r="M1654" s="13" t="s">
        <v>101</v>
      </c>
      <c r="N1654" s="13" t="s">
        <v>206</v>
      </c>
      <c r="O1654" s="33" t="s">
        <v>38</v>
      </c>
      <c r="P1654" s="58" t="s">
        <v>38</v>
      </c>
      <c r="Q1654" s="33" t="s">
        <v>207</v>
      </c>
      <c r="R1654" s="14" t="s">
        <v>38</v>
      </c>
      <c r="S1654" s="13" t="s">
        <v>208</v>
      </c>
      <c r="T1654" s="13" t="s">
        <v>209</v>
      </c>
      <c r="U1654" s="33">
        <f t="shared" ca="1" si="300"/>
        <v>45744.56914039352</v>
      </c>
      <c r="V1654" s="13" t="str">
        <f t="shared" si="301"/>
        <v>Mumbai</v>
      </c>
      <c r="W1654" s="13" t="str">
        <f t="shared" si="302"/>
        <v>DOMI</v>
      </c>
      <c r="X1654" s="13">
        <f t="shared" si="303"/>
        <v>7</v>
      </c>
      <c r="Y1654" s="13" t="str">
        <f>IFERROR(VLOOKUP(C1654,ReceivingTeam[],2,FALSE),"HelpDesk")</f>
        <v>Branch office</v>
      </c>
      <c r="Z1654" s="67">
        <f t="shared" si="304"/>
        <v>44888.916666666664</v>
      </c>
      <c r="AA1654" s="68">
        <f t="shared" si="305"/>
        <v>44888</v>
      </c>
      <c r="AB1654" s="69" t="b">
        <f t="shared" si="306"/>
        <v>1</v>
      </c>
      <c r="AC1654" s="70">
        <f t="shared" si="307"/>
        <v>0.5</v>
      </c>
      <c r="AD1654" s="67">
        <f t="shared" si="308"/>
        <v>44888.916666666664</v>
      </c>
      <c r="AE1654" s="67">
        <f>VLOOKUP(V1654,'Branch Wise Work Timelines'!C:G,3,FALSE)+AA1654</f>
        <v>44888.416666666664</v>
      </c>
      <c r="AF1654" s="67">
        <f>IF(V1654="Bangalore",VLOOKUP(V1654,'Branch Wise Work Timelines'!C:G,4,FALSE)+AA1654+1,IF(V1654="Mumbai",VLOOKUP(V1654,'Branch Wise Work Timelines'!C:G,4,FALSE)+AA1654+1,VLOOKUP(V1654,'Branch Wise Work Timelines'!C:G,4,FALSE)+AA1654))</f>
        <v>44889.25</v>
      </c>
      <c r="AG1654" s="67">
        <f>WORKDAY.INTL(AA1654,1,11)+VLOOKUP(V1654,'Branch Wise Work Timelines'!C:G,3,FALSE)</f>
        <v>44889.416666666664</v>
      </c>
      <c r="AH1654" s="69" t="str">
        <f t="shared" ca="1" si="309"/>
        <v>Out of TAT</v>
      </c>
      <c r="AI1654" s="69">
        <f t="shared" ca="1" si="310"/>
        <v>20536</v>
      </c>
      <c r="AJ1654" s="69" t="str">
        <f ca="1">IF(AI1654&lt;0,"0-12",IFERROR(VLOOKUP(AI1654,Breakup[],2,FALSE),"&gt;24"))</f>
        <v>&gt;24</v>
      </c>
      <c r="AK1654" s="69" t="str">
        <f>VLOOKUP(V1654,Master!B:D,3,FALSE)</f>
        <v>East</v>
      </c>
      <c r="AL1654" s="69" t="str">
        <f t="shared" si="311"/>
        <v>Mumbai</v>
      </c>
    </row>
    <row r="1655" spans="1:38">
      <c r="A1655" s="13" t="s">
        <v>3617</v>
      </c>
      <c r="B1655" s="54">
        <v>44701.656721377301</v>
      </c>
      <c r="C1655" s="13" t="s">
        <v>114</v>
      </c>
      <c r="D1655" s="13">
        <v>1113</v>
      </c>
      <c r="E1655" s="13" t="s">
        <v>3618</v>
      </c>
      <c r="F1655" s="13" t="s">
        <v>24</v>
      </c>
      <c r="G1655" s="14">
        <v>1653044731623</v>
      </c>
      <c r="H1655" s="55">
        <v>0.91746527777777798</v>
      </c>
      <c r="I1655" s="33">
        <v>44891.917465277802</v>
      </c>
      <c r="J1655" s="58">
        <v>44891</v>
      </c>
      <c r="K1655" s="13" t="s">
        <v>263</v>
      </c>
      <c r="L1655" s="13" t="s">
        <v>69</v>
      </c>
      <c r="M1655" s="13" t="s">
        <v>101</v>
      </c>
      <c r="N1655" s="13" t="s">
        <v>206</v>
      </c>
      <c r="O1655" s="33">
        <v>44891.788935185199</v>
      </c>
      <c r="P1655" s="58">
        <v>44891</v>
      </c>
      <c r="Q1655" s="33" t="s">
        <v>237</v>
      </c>
      <c r="R1655" s="14">
        <v>666</v>
      </c>
      <c r="S1655" s="13" t="s">
        <v>208</v>
      </c>
      <c r="T1655" s="13" t="s">
        <v>209</v>
      </c>
      <c r="U1655" s="33">
        <f t="shared" ca="1" si="300"/>
        <v>45744.56914039352</v>
      </c>
      <c r="V1655" s="13" t="str">
        <f t="shared" si="301"/>
        <v>Mumbai</v>
      </c>
      <c r="W1655" s="13" t="str">
        <f t="shared" si="302"/>
        <v>DOMI</v>
      </c>
      <c r="X1655" s="13">
        <f t="shared" si="303"/>
        <v>22</v>
      </c>
      <c r="Y1655" s="13" t="str">
        <f>IFERROR(VLOOKUP(C1655,ReceivingTeam[],2,FALSE),"HelpDesk")</f>
        <v>Branch office</v>
      </c>
      <c r="Z1655" s="67">
        <f t="shared" si="304"/>
        <v>44893.584131944466</v>
      </c>
      <c r="AA1655" s="68">
        <f t="shared" si="305"/>
        <v>44891</v>
      </c>
      <c r="AB1655" s="69" t="b">
        <f t="shared" si="306"/>
        <v>1</v>
      </c>
      <c r="AC1655" s="70">
        <f t="shared" si="307"/>
        <v>0.5</v>
      </c>
      <c r="AD1655" s="67">
        <f t="shared" si="308"/>
        <v>44893.584131944466</v>
      </c>
      <c r="AE1655" s="67">
        <f>VLOOKUP(V1655,'Branch Wise Work Timelines'!C:G,3,FALSE)+AA1655</f>
        <v>44891.416666666664</v>
      </c>
      <c r="AF1655" s="67">
        <f>IF(V1655="Bangalore",VLOOKUP(V1655,'Branch Wise Work Timelines'!C:G,4,FALSE)+AA1655+1,IF(V1655="Mumbai",VLOOKUP(V1655,'Branch Wise Work Timelines'!C:G,4,FALSE)+AA1655+1,VLOOKUP(V1655,'Branch Wise Work Timelines'!C:G,4,FALSE)+AA1655))</f>
        <v>44892.25</v>
      </c>
      <c r="AG1655" s="67">
        <f>WORKDAY.INTL(AA1655,1,11)+VLOOKUP(V1655,'Branch Wise Work Timelines'!C:G,3,FALSE)</f>
        <v>44893.416666666664</v>
      </c>
      <c r="AH1655" s="69" t="str">
        <f t="shared" si="309"/>
        <v>Met</v>
      </c>
      <c r="AI1655" s="69">
        <f t="shared" ca="1" si="310"/>
        <v>20424</v>
      </c>
      <c r="AJ1655" s="69" t="str">
        <f ca="1">IF(AI1655&lt;0,"0-12",IFERROR(VLOOKUP(AI1655,Breakup[],2,FALSE),"&gt;24"))</f>
        <v>&gt;24</v>
      </c>
      <c r="AK1655" s="69" t="str">
        <f>VLOOKUP(V1655,Master!B:D,3,FALSE)</f>
        <v>East</v>
      </c>
      <c r="AL1655" s="69" t="str">
        <f t="shared" si="311"/>
        <v>Mumbai</v>
      </c>
    </row>
    <row r="1656" spans="1:38">
      <c r="A1656" s="13" t="s">
        <v>3619</v>
      </c>
      <c r="B1656" s="54">
        <v>44701.597779710602</v>
      </c>
      <c r="C1656" s="13" t="s">
        <v>114</v>
      </c>
      <c r="D1656" s="13">
        <v>1786</v>
      </c>
      <c r="E1656" s="13" t="s">
        <v>3620</v>
      </c>
      <c r="F1656" s="13" t="s">
        <v>24</v>
      </c>
      <c r="G1656" s="14">
        <v>1653037557415</v>
      </c>
      <c r="H1656" s="55">
        <v>0.67587962962963</v>
      </c>
      <c r="I1656" s="33">
        <v>44883.675879629598</v>
      </c>
      <c r="J1656" s="58">
        <v>44883</v>
      </c>
      <c r="K1656" s="13" t="s">
        <v>263</v>
      </c>
      <c r="L1656" s="13" t="s">
        <v>69</v>
      </c>
      <c r="M1656" s="13" t="s">
        <v>101</v>
      </c>
      <c r="N1656" s="13" t="s">
        <v>206</v>
      </c>
      <c r="O1656" s="33" t="s">
        <v>38</v>
      </c>
      <c r="P1656" s="58" t="s">
        <v>38</v>
      </c>
      <c r="Q1656" s="33" t="s">
        <v>207</v>
      </c>
      <c r="R1656" s="14" t="s">
        <v>38</v>
      </c>
      <c r="S1656" s="13" t="s">
        <v>208</v>
      </c>
      <c r="T1656" s="13" t="s">
        <v>209</v>
      </c>
      <c r="U1656" s="33">
        <f t="shared" ca="1" si="300"/>
        <v>45744.56914039352</v>
      </c>
      <c r="V1656" s="13" t="str">
        <f t="shared" si="301"/>
        <v>Mumbai</v>
      </c>
      <c r="W1656" s="13" t="str">
        <f t="shared" si="302"/>
        <v>DOMI</v>
      </c>
      <c r="X1656" s="13">
        <f t="shared" si="303"/>
        <v>16</v>
      </c>
      <c r="Y1656" s="13" t="str">
        <f>IFERROR(VLOOKUP(C1656,ReceivingTeam[],2,FALSE),"HelpDesk")</f>
        <v>Branch office</v>
      </c>
      <c r="Z1656" s="67">
        <f t="shared" si="304"/>
        <v>44884.175879629598</v>
      </c>
      <c r="AA1656" s="68">
        <f t="shared" si="305"/>
        <v>44883</v>
      </c>
      <c r="AB1656" s="69" t="b">
        <f t="shared" si="306"/>
        <v>1</v>
      </c>
      <c r="AC1656" s="70">
        <f t="shared" si="307"/>
        <v>0.5</v>
      </c>
      <c r="AD1656" s="67">
        <f t="shared" si="308"/>
        <v>44884.175879629598</v>
      </c>
      <c r="AE1656" s="67">
        <f>VLOOKUP(V1656,'Branch Wise Work Timelines'!C:G,3,FALSE)+AA1656</f>
        <v>44883.416666666664</v>
      </c>
      <c r="AF1656" s="67">
        <f>IF(V1656="Bangalore",VLOOKUP(V1656,'Branch Wise Work Timelines'!C:G,4,FALSE)+AA1656+1,IF(V1656="Mumbai",VLOOKUP(V1656,'Branch Wise Work Timelines'!C:G,4,FALSE)+AA1656+1,VLOOKUP(V1656,'Branch Wise Work Timelines'!C:G,4,FALSE)+AA1656))</f>
        <v>44884.25</v>
      </c>
      <c r="AG1656" s="67">
        <f>WORKDAY.INTL(AA1656,1,11)+VLOOKUP(V1656,'Branch Wise Work Timelines'!C:G,3,FALSE)</f>
        <v>44884.416666666664</v>
      </c>
      <c r="AH1656" s="69" t="str">
        <f t="shared" ca="1" si="309"/>
        <v>Out of TAT</v>
      </c>
      <c r="AI1656" s="69">
        <f t="shared" ca="1" si="310"/>
        <v>20650</v>
      </c>
      <c r="AJ1656" s="69" t="str">
        <f ca="1">IF(AI1656&lt;0,"0-12",IFERROR(VLOOKUP(AI1656,Breakup[],2,FALSE),"&gt;24"))</f>
        <v>&gt;24</v>
      </c>
      <c r="AK1656" s="69" t="str">
        <f>VLOOKUP(V1656,Master!B:D,3,FALSE)</f>
        <v>East</v>
      </c>
      <c r="AL1656" s="69" t="str">
        <f t="shared" si="311"/>
        <v>Mumbai</v>
      </c>
    </row>
    <row r="1657" spans="1:38">
      <c r="A1657" s="13" t="s">
        <v>3621</v>
      </c>
      <c r="B1657" s="54">
        <v>44701.657762997696</v>
      </c>
      <c r="C1657" s="13" t="s">
        <v>114</v>
      </c>
      <c r="D1657" s="13">
        <v>704</v>
      </c>
      <c r="E1657" s="13" t="s">
        <v>3622</v>
      </c>
      <c r="F1657" s="13" t="s">
        <v>24</v>
      </c>
      <c r="G1657" s="14">
        <v>1653044731623</v>
      </c>
      <c r="H1657" s="55">
        <v>0.50526620370370401</v>
      </c>
      <c r="I1657" s="33">
        <v>44885.505266203698</v>
      </c>
      <c r="J1657" s="58">
        <v>44885</v>
      </c>
      <c r="K1657" s="13" t="s">
        <v>263</v>
      </c>
      <c r="L1657" s="13" t="s">
        <v>69</v>
      </c>
      <c r="M1657" s="13" t="s">
        <v>101</v>
      </c>
      <c r="N1657" s="13" t="s">
        <v>206</v>
      </c>
      <c r="O1657" s="33" t="s">
        <v>38</v>
      </c>
      <c r="P1657" s="58" t="s">
        <v>38</v>
      </c>
      <c r="Q1657" s="33" t="s">
        <v>207</v>
      </c>
      <c r="R1657" s="14" t="s">
        <v>38</v>
      </c>
      <c r="S1657" s="13" t="s">
        <v>208</v>
      </c>
      <c r="T1657" s="13" t="s">
        <v>209</v>
      </c>
      <c r="U1657" s="33">
        <f t="shared" ca="1" si="300"/>
        <v>45744.56914039352</v>
      </c>
      <c r="V1657" s="13" t="str">
        <f t="shared" si="301"/>
        <v>Mumbai</v>
      </c>
      <c r="W1657" s="13" t="str">
        <f t="shared" si="302"/>
        <v>DOMI</v>
      </c>
      <c r="X1657" s="13">
        <f t="shared" si="303"/>
        <v>12</v>
      </c>
      <c r="Y1657" s="13" t="str">
        <f>IFERROR(VLOOKUP(C1657,ReceivingTeam[],2,FALSE),"HelpDesk")</f>
        <v>Branch office</v>
      </c>
      <c r="Z1657" s="67">
        <f t="shared" si="304"/>
        <v>44885.916666666664</v>
      </c>
      <c r="AA1657" s="68">
        <f t="shared" si="305"/>
        <v>44885</v>
      </c>
      <c r="AB1657" s="69" t="b">
        <f t="shared" si="306"/>
        <v>0</v>
      </c>
      <c r="AC1657" s="70">
        <f t="shared" si="307"/>
        <v>0.5</v>
      </c>
      <c r="AD1657" s="67">
        <f t="shared" si="308"/>
        <v>44885.916666666664</v>
      </c>
      <c r="AE1657" s="67">
        <f>VLOOKUP(V1657,'Branch Wise Work Timelines'!C:G,3,FALSE)+AA1657</f>
        <v>44885.416666666664</v>
      </c>
      <c r="AF1657" s="67">
        <f>IF(V1657="Bangalore",VLOOKUP(V1657,'Branch Wise Work Timelines'!C:G,4,FALSE)+AA1657+1,IF(V1657="Mumbai",VLOOKUP(V1657,'Branch Wise Work Timelines'!C:G,4,FALSE)+AA1657+1,VLOOKUP(V1657,'Branch Wise Work Timelines'!C:G,4,FALSE)+AA1657))</f>
        <v>44886.25</v>
      </c>
      <c r="AG1657" s="67">
        <f>WORKDAY.INTL(AA1657,1,11)+VLOOKUP(V1657,'Branch Wise Work Timelines'!C:G,3,FALSE)</f>
        <v>44886.416666666664</v>
      </c>
      <c r="AH1657" s="69" t="str">
        <f t="shared" ca="1" si="309"/>
        <v>Out of TAT</v>
      </c>
      <c r="AI1657" s="69">
        <f t="shared" ca="1" si="310"/>
        <v>20608</v>
      </c>
      <c r="AJ1657" s="69" t="str">
        <f ca="1">IF(AI1657&lt;0,"0-12",IFERROR(VLOOKUP(AI1657,Breakup[],2,FALSE),"&gt;24"))</f>
        <v>&gt;24</v>
      </c>
      <c r="AK1657" s="69" t="str">
        <f>VLOOKUP(V1657,Master!B:D,3,FALSE)</f>
        <v>East</v>
      </c>
      <c r="AL1657" s="69" t="str">
        <f t="shared" si="311"/>
        <v>Mumbai</v>
      </c>
    </row>
    <row r="1658" spans="1:38">
      <c r="A1658" s="13" t="s">
        <v>3623</v>
      </c>
      <c r="B1658" s="54">
        <v>44701.644180636598</v>
      </c>
      <c r="C1658" s="13" t="s">
        <v>113</v>
      </c>
      <c r="D1658" s="13">
        <v>1708</v>
      </c>
      <c r="E1658" s="13" t="s">
        <v>3624</v>
      </c>
      <c r="F1658" s="13" t="s">
        <v>24</v>
      </c>
      <c r="G1658" s="14">
        <v>1653040895232</v>
      </c>
      <c r="H1658" s="55">
        <v>0.107546296296296</v>
      </c>
      <c r="I1658" s="33">
        <v>44888.107546296298</v>
      </c>
      <c r="J1658" s="58">
        <v>44888</v>
      </c>
      <c r="K1658" s="13" t="s">
        <v>263</v>
      </c>
      <c r="L1658" s="13" t="s">
        <v>69</v>
      </c>
      <c r="M1658" s="13" t="s">
        <v>101</v>
      </c>
      <c r="N1658" s="13" t="s">
        <v>206</v>
      </c>
      <c r="O1658" s="33" t="s">
        <v>38</v>
      </c>
      <c r="P1658" s="58" t="s">
        <v>38</v>
      </c>
      <c r="Q1658" s="33" t="s">
        <v>207</v>
      </c>
      <c r="R1658" s="14" t="s">
        <v>38</v>
      </c>
      <c r="S1658" s="13" t="s">
        <v>208</v>
      </c>
      <c r="T1658" s="13" t="s">
        <v>209</v>
      </c>
      <c r="U1658" s="33">
        <f t="shared" ca="1" si="300"/>
        <v>45744.56914039352</v>
      </c>
      <c r="V1658" s="13" t="str">
        <f t="shared" si="301"/>
        <v>Mumbai</v>
      </c>
      <c r="W1658" s="13" t="str">
        <f t="shared" si="302"/>
        <v>DOMI</v>
      </c>
      <c r="X1658" s="13">
        <f t="shared" si="303"/>
        <v>2</v>
      </c>
      <c r="Y1658" s="13" t="str">
        <f>IFERROR(VLOOKUP(C1658,ReceivingTeam[],2,FALSE),"HelpDesk")</f>
        <v>Branch office</v>
      </c>
      <c r="Z1658" s="67">
        <f t="shared" si="304"/>
        <v>44888.916666666664</v>
      </c>
      <c r="AA1658" s="68">
        <f t="shared" si="305"/>
        <v>44888</v>
      </c>
      <c r="AB1658" s="69" t="b">
        <f t="shared" si="306"/>
        <v>1</v>
      </c>
      <c r="AC1658" s="70">
        <f t="shared" si="307"/>
        <v>0.5</v>
      </c>
      <c r="AD1658" s="67">
        <f t="shared" si="308"/>
        <v>44888.916666666664</v>
      </c>
      <c r="AE1658" s="67">
        <f>VLOOKUP(V1658,'Branch Wise Work Timelines'!C:G,3,FALSE)+AA1658</f>
        <v>44888.416666666664</v>
      </c>
      <c r="AF1658" s="67">
        <f>IF(V1658="Bangalore",VLOOKUP(V1658,'Branch Wise Work Timelines'!C:G,4,FALSE)+AA1658+1,IF(V1658="Mumbai",VLOOKUP(V1658,'Branch Wise Work Timelines'!C:G,4,FALSE)+AA1658+1,VLOOKUP(V1658,'Branch Wise Work Timelines'!C:G,4,FALSE)+AA1658))</f>
        <v>44889.25</v>
      </c>
      <c r="AG1658" s="67">
        <f>WORKDAY.INTL(AA1658,1,11)+VLOOKUP(V1658,'Branch Wise Work Timelines'!C:G,3,FALSE)</f>
        <v>44889.416666666664</v>
      </c>
      <c r="AH1658" s="69" t="str">
        <f t="shared" ca="1" si="309"/>
        <v>Out of TAT</v>
      </c>
      <c r="AI1658" s="69">
        <f t="shared" ca="1" si="310"/>
        <v>20536</v>
      </c>
      <c r="AJ1658" s="69" t="str">
        <f ca="1">IF(AI1658&lt;0,"0-12",IFERROR(VLOOKUP(AI1658,Breakup[],2,FALSE),"&gt;24"))</f>
        <v>&gt;24</v>
      </c>
      <c r="AK1658" s="69" t="str">
        <f>VLOOKUP(V1658,Master!B:D,3,FALSE)</f>
        <v>East</v>
      </c>
      <c r="AL1658" s="69" t="str">
        <f t="shared" si="311"/>
        <v>Mumbai</v>
      </c>
    </row>
    <row r="1659" spans="1:38">
      <c r="A1659" s="13" t="s">
        <v>3625</v>
      </c>
      <c r="B1659" s="54">
        <v>44701.591118483797</v>
      </c>
      <c r="C1659" s="13" t="s">
        <v>98</v>
      </c>
      <c r="D1659" s="13">
        <v>1900</v>
      </c>
      <c r="E1659" s="13" t="s">
        <v>3626</v>
      </c>
      <c r="F1659" s="13" t="s">
        <v>33</v>
      </c>
      <c r="G1659" s="14">
        <v>1653036350720</v>
      </c>
      <c r="H1659" s="55">
        <v>0.94672453703703696</v>
      </c>
      <c r="I1659" s="33">
        <v>44885.946724537003</v>
      </c>
      <c r="J1659" s="58">
        <v>44885</v>
      </c>
      <c r="K1659" s="13" t="s">
        <v>224</v>
      </c>
      <c r="L1659" s="13" t="s">
        <v>64</v>
      </c>
      <c r="M1659" s="13" t="s">
        <v>225</v>
      </c>
      <c r="N1659" s="13" t="s">
        <v>215</v>
      </c>
      <c r="O1659" s="33" t="s">
        <v>38</v>
      </c>
      <c r="P1659" s="58" t="s">
        <v>38</v>
      </c>
      <c r="Q1659" s="33" t="s">
        <v>207</v>
      </c>
      <c r="R1659" s="14" t="s">
        <v>38</v>
      </c>
      <c r="S1659" s="13" t="s">
        <v>208</v>
      </c>
      <c r="T1659" s="13" t="s">
        <v>209</v>
      </c>
      <c r="U1659" s="33">
        <f t="shared" ca="1" si="300"/>
        <v>45744.56914039352</v>
      </c>
      <c r="V1659" s="13" t="str">
        <f t="shared" si="301"/>
        <v>Kolkata</v>
      </c>
      <c r="W1659" s="13" t="str">
        <f t="shared" si="302"/>
        <v>RI</v>
      </c>
      <c r="X1659" s="13">
        <f t="shared" si="303"/>
        <v>22</v>
      </c>
      <c r="Y1659" s="13" t="str">
        <f>IFERROR(VLOOKUP(C1659,ReceivingTeam[],2,FALSE),"HelpDesk")</f>
        <v>Branch office</v>
      </c>
      <c r="Z1659" s="67">
        <f t="shared" si="304"/>
        <v>44885.916666666664</v>
      </c>
      <c r="AA1659" s="68">
        <f t="shared" si="305"/>
        <v>44885</v>
      </c>
      <c r="AB1659" s="69" t="b">
        <f t="shared" si="306"/>
        <v>0</v>
      </c>
      <c r="AC1659" s="70">
        <f t="shared" si="307"/>
        <v>0.5</v>
      </c>
      <c r="AD1659" s="67">
        <f t="shared" si="308"/>
        <v>44885.916666666664</v>
      </c>
      <c r="AE1659" s="67">
        <f>VLOOKUP(V1659,'Branch Wise Work Timelines'!C:G,3,FALSE)+AA1659</f>
        <v>44885.416666666664</v>
      </c>
      <c r="AF1659" s="67">
        <f>IF(V1659="Bangalore",VLOOKUP(V1659,'Branch Wise Work Timelines'!C:G,4,FALSE)+AA1659+1,IF(V1659="Mumbai",VLOOKUP(V1659,'Branch Wise Work Timelines'!C:G,4,FALSE)+AA1659+1,VLOOKUP(V1659,'Branch Wise Work Timelines'!C:G,4,FALSE)+AA1659))</f>
        <v>44885.770833333336</v>
      </c>
      <c r="AG1659" s="67">
        <f>WORKDAY.INTL(AA1659,1,11)+VLOOKUP(V1659,'Branch Wise Work Timelines'!C:G,3,FALSE)</f>
        <v>44886.416666666664</v>
      </c>
      <c r="AH1659" s="69" t="str">
        <f t="shared" ca="1" si="309"/>
        <v>Out of TAT</v>
      </c>
      <c r="AI1659" s="69">
        <f t="shared" ca="1" si="310"/>
        <v>20608</v>
      </c>
      <c r="AJ1659" s="69" t="str">
        <f ca="1">IF(AI1659&lt;0,"0-12",IFERROR(VLOOKUP(AI1659,Breakup[],2,FALSE),"&gt;24"))</f>
        <v>&gt;24</v>
      </c>
      <c r="AK1659" s="69" t="str">
        <f>VLOOKUP(V1659,Master!B:D,3,FALSE)</f>
        <v>East</v>
      </c>
      <c r="AL1659" s="69" t="str">
        <f t="shared" si="311"/>
        <v>Kolkata</v>
      </c>
    </row>
    <row r="1660" spans="1:38">
      <c r="A1660" s="13" t="s">
        <v>3627</v>
      </c>
      <c r="B1660" s="54">
        <v>44699.6245263889</v>
      </c>
      <c r="C1660" s="13" t="s">
        <v>414</v>
      </c>
      <c r="D1660" s="13">
        <v>1417</v>
      </c>
      <c r="E1660" s="13" t="s">
        <v>3628</v>
      </c>
      <c r="F1660" s="13" t="s">
        <v>33</v>
      </c>
      <c r="G1660" s="14">
        <v>1653028775754</v>
      </c>
      <c r="H1660" s="55">
        <v>0.65625</v>
      </c>
      <c r="I1660" s="33">
        <v>44890.65625</v>
      </c>
      <c r="J1660" s="58">
        <v>44890</v>
      </c>
      <c r="K1660" s="13" t="s">
        <v>397</v>
      </c>
      <c r="L1660" s="13" t="s">
        <v>50</v>
      </c>
      <c r="M1660" s="13" t="s">
        <v>414</v>
      </c>
      <c r="N1660" s="13" t="s">
        <v>206</v>
      </c>
      <c r="O1660" s="33" t="s">
        <v>38</v>
      </c>
      <c r="P1660" s="58" t="s">
        <v>38</v>
      </c>
      <c r="Q1660" s="33" t="s">
        <v>207</v>
      </c>
      <c r="R1660" s="14" t="s">
        <v>38</v>
      </c>
      <c r="S1660" s="13" t="s">
        <v>216</v>
      </c>
      <c r="T1660" s="13" t="s">
        <v>217</v>
      </c>
      <c r="U1660" s="33">
        <f t="shared" ca="1" si="300"/>
        <v>45744.56914039352</v>
      </c>
      <c r="V1660" s="13" t="str">
        <f t="shared" si="301"/>
        <v>Cochin</v>
      </c>
      <c r="W1660" s="13" t="str">
        <f t="shared" si="302"/>
        <v>RI</v>
      </c>
      <c r="X1660" s="13">
        <f t="shared" si="303"/>
        <v>15</v>
      </c>
      <c r="Y1660" s="13" t="str">
        <f>IFERROR(VLOOKUP(C1660,ReceivingTeam[],2,FALSE),"HelpDesk")</f>
        <v>HelpDesk</v>
      </c>
      <c r="Z1660" s="67">
        <f t="shared" si="304"/>
        <v>44891.802083333328</v>
      </c>
      <c r="AA1660" s="68">
        <f t="shared" si="305"/>
        <v>44890</v>
      </c>
      <c r="AB1660" s="69" t="b">
        <f t="shared" si="306"/>
        <v>1</v>
      </c>
      <c r="AC1660" s="70">
        <f t="shared" si="307"/>
        <v>0.5</v>
      </c>
      <c r="AD1660" s="67">
        <f t="shared" si="308"/>
        <v>44891.802083333328</v>
      </c>
      <c r="AE1660" s="67">
        <f>VLOOKUP(V1660,'Branch Wise Work Timelines'!C:G,3,FALSE)+AA1660</f>
        <v>44890.416666666664</v>
      </c>
      <c r="AF1660" s="67">
        <f>IF(V1660="Bangalore",VLOOKUP(V1660,'Branch Wise Work Timelines'!C:G,4,FALSE)+AA1660+1,IF(V1660="Mumbai",VLOOKUP(V1660,'Branch Wise Work Timelines'!C:G,4,FALSE)+AA1660+1,VLOOKUP(V1660,'Branch Wise Work Timelines'!C:G,4,FALSE)+AA1660))</f>
        <v>44890.770833333336</v>
      </c>
      <c r="AG1660" s="67">
        <f>WORKDAY.INTL(AA1660,1,11)+VLOOKUP(V1660,'Branch Wise Work Timelines'!C:G,3,FALSE)</f>
        <v>44891.416666666664</v>
      </c>
      <c r="AH1660" s="69" t="str">
        <f t="shared" ca="1" si="309"/>
        <v>Out of TAT</v>
      </c>
      <c r="AI1660" s="69">
        <f t="shared" ca="1" si="310"/>
        <v>20467</v>
      </c>
      <c r="AJ1660" s="69" t="str">
        <f ca="1">IF(AI1660&lt;0,"0-12",IFERROR(VLOOKUP(AI1660,Breakup[],2,FALSE),"&gt;24"))</f>
        <v>&gt;24</v>
      </c>
      <c r="AK1660" s="69" t="str">
        <f>VLOOKUP(V1660,Master!B:D,3,FALSE)</f>
        <v>South</v>
      </c>
      <c r="AL1660" s="69" t="str">
        <f t="shared" si="311"/>
        <v>Cochin</v>
      </c>
    </row>
    <row r="1661" spans="1:38">
      <c r="A1661" s="13" t="s">
        <v>3629</v>
      </c>
      <c r="B1661" s="54">
        <v>44701.635066284703</v>
      </c>
      <c r="C1661" s="13" t="s">
        <v>372</v>
      </c>
      <c r="D1661" s="13">
        <v>1245</v>
      </c>
      <c r="E1661" s="13" t="s">
        <v>3630</v>
      </c>
      <c r="F1661" s="13" t="s">
        <v>15</v>
      </c>
      <c r="G1661" s="14">
        <v>1653043874636</v>
      </c>
      <c r="H1661" s="55">
        <v>0.276747685185185</v>
      </c>
      <c r="I1661" s="33">
        <v>44888.276747685202</v>
      </c>
      <c r="J1661" s="58">
        <v>44888</v>
      </c>
      <c r="K1661" s="13" t="s">
        <v>213</v>
      </c>
      <c r="L1661" s="13" t="s">
        <v>30</v>
      </c>
      <c r="M1661" s="13" t="s">
        <v>75</v>
      </c>
      <c r="N1661" s="13" t="s">
        <v>206</v>
      </c>
      <c r="O1661" s="33" t="s">
        <v>38</v>
      </c>
      <c r="P1661" s="58" t="s">
        <v>38</v>
      </c>
      <c r="Q1661" s="33" t="s">
        <v>207</v>
      </c>
      <c r="R1661" s="14" t="s">
        <v>38</v>
      </c>
      <c r="S1661" s="13" t="s">
        <v>208</v>
      </c>
      <c r="T1661" s="13" t="s">
        <v>209</v>
      </c>
      <c r="U1661" s="33">
        <f t="shared" ca="1" si="300"/>
        <v>45744.56914039352</v>
      </c>
      <c r="V1661" s="13" t="str">
        <f t="shared" si="301"/>
        <v>Bangalore</v>
      </c>
      <c r="W1661" s="13" t="str">
        <f t="shared" si="302"/>
        <v>CLS</v>
      </c>
      <c r="X1661" s="13">
        <f t="shared" si="303"/>
        <v>6</v>
      </c>
      <c r="Y1661" s="13" t="str">
        <f>IFERROR(VLOOKUP(C1661,ReceivingTeam[],2,FALSE),"HelpDesk")</f>
        <v>HelpDesk</v>
      </c>
      <c r="Z1661" s="67">
        <f t="shared" si="304"/>
        <v>44888.916666666664</v>
      </c>
      <c r="AA1661" s="68">
        <f t="shared" si="305"/>
        <v>44888</v>
      </c>
      <c r="AB1661" s="69" t="b">
        <f t="shared" si="306"/>
        <v>1</v>
      </c>
      <c r="AC1661" s="70">
        <f t="shared" si="307"/>
        <v>0.5</v>
      </c>
      <c r="AD1661" s="67">
        <f t="shared" si="308"/>
        <v>44888.916666666664</v>
      </c>
      <c r="AE1661" s="67">
        <f>VLOOKUP(V1661,'Branch Wise Work Timelines'!C:G,3,FALSE)+AA1661</f>
        <v>44888.416666666664</v>
      </c>
      <c r="AF1661" s="67">
        <f>IF(V1661="Bangalore",VLOOKUP(V1661,'Branch Wise Work Timelines'!C:G,4,FALSE)+AA1661+1,IF(V1661="Mumbai",VLOOKUP(V1661,'Branch Wise Work Timelines'!C:G,4,FALSE)+AA1661+1,VLOOKUP(V1661,'Branch Wise Work Timelines'!C:G,4,FALSE)+AA1661))</f>
        <v>44889.104166666664</v>
      </c>
      <c r="AG1661" s="67">
        <f>WORKDAY.INTL(AA1661,1,11)+VLOOKUP(V1661,'Branch Wise Work Timelines'!C:G,3,FALSE)</f>
        <v>44889.416666666664</v>
      </c>
      <c r="AH1661" s="69" t="str">
        <f t="shared" ca="1" si="309"/>
        <v>Out of TAT</v>
      </c>
      <c r="AI1661" s="69">
        <f t="shared" ca="1" si="310"/>
        <v>20536</v>
      </c>
      <c r="AJ1661" s="69" t="str">
        <f ca="1">IF(AI1661&lt;0,"0-12",IFERROR(VLOOKUP(AI1661,Breakup[],2,FALSE),"&gt;24"))</f>
        <v>&gt;24</v>
      </c>
      <c r="AK1661" s="69" t="str">
        <f>VLOOKUP(V1661,Master!B:D,3,FALSE)</f>
        <v>South</v>
      </c>
      <c r="AL1661" s="69" t="str">
        <f t="shared" si="311"/>
        <v>Bangalore-CLS</v>
      </c>
    </row>
    <row r="1662" spans="1:38">
      <c r="A1662" s="13" t="s">
        <v>3631</v>
      </c>
      <c r="B1662" s="54">
        <v>44701.570229664401</v>
      </c>
      <c r="C1662" s="13" t="s">
        <v>352</v>
      </c>
      <c r="D1662" s="13">
        <v>555</v>
      </c>
      <c r="E1662" s="13" t="s">
        <v>3632</v>
      </c>
      <c r="F1662" s="13" t="s">
        <v>33</v>
      </c>
      <c r="G1662" s="14">
        <v>1653037557415</v>
      </c>
      <c r="H1662" s="55">
        <v>0.37297453703703698</v>
      </c>
      <c r="I1662" s="33">
        <v>44885.372974537</v>
      </c>
      <c r="J1662" s="58">
        <v>44885</v>
      </c>
      <c r="K1662" s="13" t="s">
        <v>263</v>
      </c>
      <c r="L1662" s="13" t="s">
        <v>69</v>
      </c>
      <c r="M1662" s="13" t="s">
        <v>101</v>
      </c>
      <c r="N1662" s="13" t="s">
        <v>206</v>
      </c>
      <c r="O1662" s="33" t="s">
        <v>38</v>
      </c>
      <c r="P1662" s="58" t="s">
        <v>38</v>
      </c>
      <c r="Q1662" s="33" t="s">
        <v>207</v>
      </c>
      <c r="R1662" s="14" t="s">
        <v>38</v>
      </c>
      <c r="S1662" s="13" t="s">
        <v>208</v>
      </c>
      <c r="T1662" s="13" t="s">
        <v>209</v>
      </c>
      <c r="U1662" s="33">
        <f t="shared" ca="1" si="300"/>
        <v>45744.56914039352</v>
      </c>
      <c r="V1662" s="13" t="str">
        <f t="shared" si="301"/>
        <v>Mumbai</v>
      </c>
      <c r="W1662" s="13" t="str">
        <f t="shared" si="302"/>
        <v>RI</v>
      </c>
      <c r="X1662" s="13">
        <f t="shared" si="303"/>
        <v>8</v>
      </c>
      <c r="Y1662" s="13" t="str">
        <f>IFERROR(VLOOKUP(C1662,ReceivingTeam[],2,FALSE),"HelpDesk")</f>
        <v>HelpDesk</v>
      </c>
      <c r="Z1662" s="67">
        <f t="shared" si="304"/>
        <v>44885.916666666664</v>
      </c>
      <c r="AA1662" s="68">
        <f t="shared" si="305"/>
        <v>44885</v>
      </c>
      <c r="AB1662" s="69" t="b">
        <f t="shared" si="306"/>
        <v>0</v>
      </c>
      <c r="AC1662" s="70">
        <f t="shared" si="307"/>
        <v>0.5</v>
      </c>
      <c r="AD1662" s="67">
        <f t="shared" si="308"/>
        <v>44885.916666666664</v>
      </c>
      <c r="AE1662" s="67">
        <f>VLOOKUP(V1662,'Branch Wise Work Timelines'!C:G,3,FALSE)+AA1662</f>
        <v>44885.416666666664</v>
      </c>
      <c r="AF1662" s="67">
        <f>IF(V1662="Bangalore",VLOOKUP(V1662,'Branch Wise Work Timelines'!C:G,4,FALSE)+AA1662+1,IF(V1662="Mumbai",VLOOKUP(V1662,'Branch Wise Work Timelines'!C:G,4,FALSE)+AA1662+1,VLOOKUP(V1662,'Branch Wise Work Timelines'!C:G,4,FALSE)+AA1662))</f>
        <v>44886.25</v>
      </c>
      <c r="AG1662" s="67">
        <f>WORKDAY.INTL(AA1662,1,11)+VLOOKUP(V1662,'Branch Wise Work Timelines'!C:G,3,FALSE)</f>
        <v>44886.416666666664</v>
      </c>
      <c r="AH1662" s="69" t="str">
        <f t="shared" ca="1" si="309"/>
        <v>Out of TAT</v>
      </c>
      <c r="AI1662" s="69">
        <f t="shared" ca="1" si="310"/>
        <v>20608</v>
      </c>
      <c r="AJ1662" s="69" t="str">
        <f ca="1">IF(AI1662&lt;0,"0-12",IFERROR(VLOOKUP(AI1662,Breakup[],2,FALSE),"&gt;24"))</f>
        <v>&gt;24</v>
      </c>
      <c r="AK1662" s="69" t="str">
        <f>VLOOKUP(V1662,Master!B:D,3,FALSE)</f>
        <v>East</v>
      </c>
      <c r="AL1662" s="69" t="str">
        <f t="shared" si="311"/>
        <v>Mumbai</v>
      </c>
    </row>
    <row r="1663" spans="1:38">
      <c r="A1663" s="13" t="s">
        <v>3633</v>
      </c>
      <c r="B1663" s="54">
        <v>44701.572578043997</v>
      </c>
      <c r="C1663" s="13" t="s">
        <v>352</v>
      </c>
      <c r="D1663" s="13">
        <v>1446</v>
      </c>
      <c r="E1663" s="13" t="s">
        <v>3634</v>
      </c>
      <c r="F1663" s="13" t="s">
        <v>33</v>
      </c>
      <c r="G1663" s="14">
        <v>1653036381719</v>
      </c>
      <c r="H1663" s="55">
        <v>0.56275462962962997</v>
      </c>
      <c r="I1663" s="33">
        <v>44881.562754629602</v>
      </c>
      <c r="J1663" s="58">
        <v>44881</v>
      </c>
      <c r="K1663" s="13" t="s">
        <v>263</v>
      </c>
      <c r="L1663" s="13" t="s">
        <v>69</v>
      </c>
      <c r="M1663" s="13" t="s">
        <v>101</v>
      </c>
      <c r="N1663" s="13" t="s">
        <v>206</v>
      </c>
      <c r="O1663" s="33" t="s">
        <v>38</v>
      </c>
      <c r="P1663" s="58" t="s">
        <v>38</v>
      </c>
      <c r="Q1663" s="33" t="s">
        <v>207</v>
      </c>
      <c r="R1663" s="14" t="s">
        <v>38</v>
      </c>
      <c r="S1663" s="13" t="s">
        <v>208</v>
      </c>
      <c r="T1663" s="13" t="s">
        <v>209</v>
      </c>
      <c r="U1663" s="33">
        <f t="shared" ca="1" si="300"/>
        <v>45744.56914039352</v>
      </c>
      <c r="V1663" s="13" t="str">
        <f t="shared" si="301"/>
        <v>Mumbai</v>
      </c>
      <c r="W1663" s="13" t="str">
        <f t="shared" si="302"/>
        <v>RI</v>
      </c>
      <c r="X1663" s="13">
        <f t="shared" si="303"/>
        <v>13</v>
      </c>
      <c r="Y1663" s="13" t="str">
        <f>IFERROR(VLOOKUP(C1663,ReceivingTeam[],2,FALSE),"HelpDesk")</f>
        <v>HelpDesk</v>
      </c>
      <c r="Z1663" s="67">
        <f t="shared" si="304"/>
        <v>44882.062754629602</v>
      </c>
      <c r="AA1663" s="68">
        <f t="shared" si="305"/>
        <v>44881</v>
      </c>
      <c r="AB1663" s="69" t="b">
        <f t="shared" si="306"/>
        <v>1</v>
      </c>
      <c r="AC1663" s="70">
        <f t="shared" si="307"/>
        <v>0.5</v>
      </c>
      <c r="AD1663" s="67">
        <f t="shared" si="308"/>
        <v>44882.062754629602</v>
      </c>
      <c r="AE1663" s="67">
        <f>VLOOKUP(V1663,'Branch Wise Work Timelines'!C:G,3,FALSE)+AA1663</f>
        <v>44881.416666666664</v>
      </c>
      <c r="AF1663" s="67">
        <f>IF(V1663="Bangalore",VLOOKUP(V1663,'Branch Wise Work Timelines'!C:G,4,FALSE)+AA1663+1,IF(V1663="Mumbai",VLOOKUP(V1663,'Branch Wise Work Timelines'!C:G,4,FALSE)+AA1663+1,VLOOKUP(V1663,'Branch Wise Work Timelines'!C:G,4,FALSE)+AA1663))</f>
        <v>44882.25</v>
      </c>
      <c r="AG1663" s="67">
        <f>WORKDAY.INTL(AA1663,1,11)+VLOOKUP(V1663,'Branch Wise Work Timelines'!C:G,3,FALSE)</f>
        <v>44882.416666666664</v>
      </c>
      <c r="AH1663" s="69" t="str">
        <f t="shared" ca="1" si="309"/>
        <v>Out of TAT</v>
      </c>
      <c r="AI1663" s="69">
        <f t="shared" ca="1" si="310"/>
        <v>20701</v>
      </c>
      <c r="AJ1663" s="69" t="str">
        <f ca="1">IF(AI1663&lt;0,"0-12",IFERROR(VLOOKUP(AI1663,Breakup[],2,FALSE),"&gt;24"))</f>
        <v>&gt;24</v>
      </c>
      <c r="AK1663" s="69" t="str">
        <f>VLOOKUP(V1663,Master!B:D,3,FALSE)</f>
        <v>East</v>
      </c>
      <c r="AL1663" s="69" t="str">
        <f t="shared" si="311"/>
        <v>Mumbai</v>
      </c>
    </row>
    <row r="1664" spans="1:38">
      <c r="A1664" s="13" t="s">
        <v>3635</v>
      </c>
      <c r="B1664" s="54">
        <v>44701.574122418999</v>
      </c>
      <c r="C1664" s="13" t="s">
        <v>352</v>
      </c>
      <c r="D1664" s="13">
        <v>1454</v>
      </c>
      <c r="E1664" s="13" t="s">
        <v>3636</v>
      </c>
      <c r="F1664" s="13" t="s">
        <v>33</v>
      </c>
      <c r="G1664" s="14">
        <v>1653036381719</v>
      </c>
      <c r="H1664" s="55">
        <v>5.3692129629629597E-2</v>
      </c>
      <c r="I1664" s="33">
        <v>44885.053692129601</v>
      </c>
      <c r="J1664" s="58">
        <v>44885</v>
      </c>
      <c r="K1664" s="13" t="s">
        <v>263</v>
      </c>
      <c r="L1664" s="13" t="s">
        <v>69</v>
      </c>
      <c r="M1664" s="13" t="s">
        <v>101</v>
      </c>
      <c r="N1664" s="13" t="s">
        <v>206</v>
      </c>
      <c r="O1664" s="33" t="s">
        <v>38</v>
      </c>
      <c r="P1664" s="58" t="s">
        <v>38</v>
      </c>
      <c r="Q1664" s="33" t="s">
        <v>207</v>
      </c>
      <c r="R1664" s="14" t="s">
        <v>38</v>
      </c>
      <c r="S1664" s="13" t="s">
        <v>208</v>
      </c>
      <c r="T1664" s="13" t="s">
        <v>209</v>
      </c>
      <c r="U1664" s="33">
        <f t="shared" ca="1" si="300"/>
        <v>45744.56914039352</v>
      </c>
      <c r="V1664" s="13" t="str">
        <f t="shared" si="301"/>
        <v>Mumbai</v>
      </c>
      <c r="W1664" s="13" t="str">
        <f t="shared" si="302"/>
        <v>RI</v>
      </c>
      <c r="X1664" s="13">
        <f t="shared" si="303"/>
        <v>1</v>
      </c>
      <c r="Y1664" s="13" t="str">
        <f>IFERROR(VLOOKUP(C1664,ReceivingTeam[],2,FALSE),"HelpDesk")</f>
        <v>HelpDesk</v>
      </c>
      <c r="Z1664" s="67">
        <f t="shared" si="304"/>
        <v>44885.916666666664</v>
      </c>
      <c r="AA1664" s="68">
        <f t="shared" si="305"/>
        <v>44885</v>
      </c>
      <c r="AB1664" s="69" t="b">
        <f t="shared" si="306"/>
        <v>0</v>
      </c>
      <c r="AC1664" s="70">
        <f t="shared" si="307"/>
        <v>0.5</v>
      </c>
      <c r="AD1664" s="67">
        <f t="shared" si="308"/>
        <v>44885.916666666664</v>
      </c>
      <c r="AE1664" s="67">
        <f>VLOOKUP(V1664,'Branch Wise Work Timelines'!C:G,3,FALSE)+AA1664</f>
        <v>44885.416666666664</v>
      </c>
      <c r="AF1664" s="67">
        <f>IF(V1664="Bangalore",VLOOKUP(V1664,'Branch Wise Work Timelines'!C:G,4,FALSE)+AA1664+1,IF(V1664="Mumbai",VLOOKUP(V1664,'Branch Wise Work Timelines'!C:G,4,FALSE)+AA1664+1,VLOOKUP(V1664,'Branch Wise Work Timelines'!C:G,4,FALSE)+AA1664))</f>
        <v>44886.25</v>
      </c>
      <c r="AG1664" s="67">
        <f>WORKDAY.INTL(AA1664,1,11)+VLOOKUP(V1664,'Branch Wise Work Timelines'!C:G,3,FALSE)</f>
        <v>44886.416666666664</v>
      </c>
      <c r="AH1664" s="69" t="str">
        <f t="shared" ca="1" si="309"/>
        <v>Out of TAT</v>
      </c>
      <c r="AI1664" s="69">
        <f t="shared" ca="1" si="310"/>
        <v>20608</v>
      </c>
      <c r="AJ1664" s="69" t="str">
        <f ca="1">IF(AI1664&lt;0,"0-12",IFERROR(VLOOKUP(AI1664,Breakup[],2,FALSE),"&gt;24"))</f>
        <v>&gt;24</v>
      </c>
      <c r="AK1664" s="69" t="str">
        <f>VLOOKUP(V1664,Master!B:D,3,FALSE)</f>
        <v>East</v>
      </c>
      <c r="AL1664" s="69" t="str">
        <f t="shared" si="311"/>
        <v>Mumbai</v>
      </c>
    </row>
    <row r="1665" spans="1:38">
      <c r="A1665" s="13" t="s">
        <v>3637</v>
      </c>
      <c r="B1665" s="54">
        <v>44701.575614270798</v>
      </c>
      <c r="C1665" s="13" t="s">
        <v>352</v>
      </c>
      <c r="D1665" s="13">
        <v>1753</v>
      </c>
      <c r="E1665" s="13" t="s">
        <v>3638</v>
      </c>
      <c r="F1665" s="13" t="s">
        <v>33</v>
      </c>
      <c r="G1665" s="14">
        <v>1653036381719</v>
      </c>
      <c r="H1665" s="55">
        <v>0.88927083333333301</v>
      </c>
      <c r="I1665" s="33">
        <v>44888.889270833301</v>
      </c>
      <c r="J1665" s="58">
        <v>44888</v>
      </c>
      <c r="K1665" s="13" t="s">
        <v>263</v>
      </c>
      <c r="L1665" s="13" t="s">
        <v>69</v>
      </c>
      <c r="M1665" s="13" t="s">
        <v>101</v>
      </c>
      <c r="N1665" s="13" t="s">
        <v>206</v>
      </c>
      <c r="O1665" s="33" t="s">
        <v>38</v>
      </c>
      <c r="P1665" s="58" t="s">
        <v>38</v>
      </c>
      <c r="Q1665" s="33" t="s">
        <v>207</v>
      </c>
      <c r="R1665" s="14" t="s">
        <v>38</v>
      </c>
      <c r="S1665" s="13" t="s">
        <v>208</v>
      </c>
      <c r="T1665" s="13" t="s">
        <v>209</v>
      </c>
      <c r="U1665" s="33">
        <f t="shared" ca="1" si="300"/>
        <v>45744.56914039352</v>
      </c>
      <c r="V1665" s="13" t="str">
        <f t="shared" si="301"/>
        <v>Mumbai</v>
      </c>
      <c r="W1665" s="13" t="str">
        <f t="shared" si="302"/>
        <v>RI</v>
      </c>
      <c r="X1665" s="13">
        <f t="shared" si="303"/>
        <v>21</v>
      </c>
      <c r="Y1665" s="13" t="str">
        <f>IFERROR(VLOOKUP(C1665,ReceivingTeam[],2,FALSE),"HelpDesk")</f>
        <v>HelpDesk</v>
      </c>
      <c r="Z1665" s="67">
        <f t="shared" si="304"/>
        <v>44889.555937499965</v>
      </c>
      <c r="AA1665" s="68">
        <f t="shared" si="305"/>
        <v>44888</v>
      </c>
      <c r="AB1665" s="69" t="b">
        <f t="shared" si="306"/>
        <v>1</v>
      </c>
      <c r="AC1665" s="70">
        <f t="shared" si="307"/>
        <v>0.5</v>
      </c>
      <c r="AD1665" s="67">
        <f t="shared" si="308"/>
        <v>44889.555937499965</v>
      </c>
      <c r="AE1665" s="67">
        <f>VLOOKUP(V1665,'Branch Wise Work Timelines'!C:G,3,FALSE)+AA1665</f>
        <v>44888.416666666664</v>
      </c>
      <c r="AF1665" s="67">
        <f>IF(V1665="Bangalore",VLOOKUP(V1665,'Branch Wise Work Timelines'!C:G,4,FALSE)+AA1665+1,IF(V1665="Mumbai",VLOOKUP(V1665,'Branch Wise Work Timelines'!C:G,4,FALSE)+AA1665+1,VLOOKUP(V1665,'Branch Wise Work Timelines'!C:G,4,FALSE)+AA1665))</f>
        <v>44889.25</v>
      </c>
      <c r="AG1665" s="67">
        <f>WORKDAY.INTL(AA1665,1,11)+VLOOKUP(V1665,'Branch Wise Work Timelines'!C:G,3,FALSE)</f>
        <v>44889.416666666664</v>
      </c>
      <c r="AH1665" s="69" t="str">
        <f t="shared" ca="1" si="309"/>
        <v>Out of TAT</v>
      </c>
      <c r="AI1665" s="69">
        <f t="shared" ca="1" si="310"/>
        <v>20521</v>
      </c>
      <c r="AJ1665" s="69" t="str">
        <f ca="1">IF(AI1665&lt;0,"0-12",IFERROR(VLOOKUP(AI1665,Breakup[],2,FALSE),"&gt;24"))</f>
        <v>&gt;24</v>
      </c>
      <c r="AK1665" s="69" t="str">
        <f>VLOOKUP(V1665,Master!B:D,3,FALSE)</f>
        <v>East</v>
      </c>
      <c r="AL1665" s="69" t="str">
        <f t="shared" si="311"/>
        <v>Mumbai</v>
      </c>
    </row>
    <row r="1666" spans="1:38">
      <c r="A1666" s="13" t="s">
        <v>3639</v>
      </c>
      <c r="B1666" s="54">
        <v>44701.576572338003</v>
      </c>
      <c r="C1666" s="13" t="s">
        <v>352</v>
      </c>
      <c r="D1666" s="13">
        <v>757</v>
      </c>
      <c r="E1666" s="13" t="s">
        <v>3640</v>
      </c>
      <c r="F1666" s="13" t="s">
        <v>33</v>
      </c>
      <c r="G1666" s="14">
        <v>1653036381719</v>
      </c>
      <c r="H1666" s="55">
        <v>0.466979166666667</v>
      </c>
      <c r="I1666" s="33">
        <v>44883.466979166697</v>
      </c>
      <c r="J1666" s="58">
        <v>44883</v>
      </c>
      <c r="K1666" s="13" t="s">
        <v>263</v>
      </c>
      <c r="L1666" s="13" t="s">
        <v>69</v>
      </c>
      <c r="M1666" s="13" t="s">
        <v>101</v>
      </c>
      <c r="N1666" s="13" t="s">
        <v>206</v>
      </c>
      <c r="O1666" s="33" t="s">
        <v>38</v>
      </c>
      <c r="P1666" s="58" t="s">
        <v>38</v>
      </c>
      <c r="Q1666" s="33" t="s">
        <v>207</v>
      </c>
      <c r="R1666" s="14" t="s">
        <v>38</v>
      </c>
      <c r="S1666" s="13" t="s">
        <v>208</v>
      </c>
      <c r="T1666" s="13" t="s">
        <v>209</v>
      </c>
      <c r="U1666" s="33">
        <f t="shared" ref="U1666:U1729" ca="1" si="312">NOW()</f>
        <v>45744.56914039352</v>
      </c>
      <c r="V1666" s="13" t="str">
        <f t="shared" ref="V1666:V1729" si="313">VLOOKUP(L1666,Location,2,0)</f>
        <v>Mumbai</v>
      </c>
      <c r="W1666" s="13" t="str">
        <f t="shared" ref="W1666:W1729" si="314">VLOOKUP(F1666,FCT,2,FALSE)</f>
        <v>RI</v>
      </c>
      <c r="X1666" s="13">
        <f t="shared" ref="X1666:X1729" si="315">HOUR(I1666)</f>
        <v>11</v>
      </c>
      <c r="Y1666" s="13" t="str">
        <f>IFERROR(VLOOKUP(C1666,ReceivingTeam[],2,FALSE),"HelpDesk")</f>
        <v>HelpDesk</v>
      </c>
      <c r="Z1666" s="67">
        <f t="shared" ref="Z1666:Z1729" si="316">IF(AB1666=FALSE,AE1666+AC1666,IF(I1666&gt;AE1666,IF(((I1666+AC1666)&gt;AF1666),(AC1666-(AF1666-I1666)+AG1666),I1666+AC1666),IF(((AE1666+AC1666)&gt;AF1666),(AC1666-(AF1666-AE1666)+AG1666),AE1666+AC1666)))</f>
        <v>44883.966979166697</v>
      </c>
      <c r="AA1666" s="68">
        <f t="shared" ref="AA1666:AA1729" si="317">INT(J1666)</f>
        <v>44883</v>
      </c>
      <c r="AB1666" s="69" t="b">
        <f t="shared" ref="AB1666:AB1729" si="318">WORKDAY.INTL(AA1666-1,1,11)=AA1666</f>
        <v>1</v>
      </c>
      <c r="AC1666" s="70">
        <f t="shared" ref="AC1666:AC1729" si="319">IF(T1666="High",12/24,72/24)</f>
        <v>0.5</v>
      </c>
      <c r="AD1666" s="67">
        <f t="shared" ref="AD1666:AD1729" si="320">IF(AB1666=FALSE,AE1666+AC1666,IF(I1666&gt;AE1666,IF(((I1666+AC1666)&gt;AF1666),(AC1666-(AF1666-I1666)+AG1666),I1666+AC1666),IF(((AE1666+AC1666)&gt;AF1666),(AC1666-(AF1666-AE1666)+AG1666),AE1666+AC1666)))</f>
        <v>44883.966979166697</v>
      </c>
      <c r="AE1666" s="67">
        <f>VLOOKUP(V1666,'Branch Wise Work Timelines'!C:G,3,FALSE)+AA1666</f>
        <v>44883.416666666664</v>
      </c>
      <c r="AF1666" s="67">
        <f>IF(V1666="Bangalore",VLOOKUP(V1666,'Branch Wise Work Timelines'!C:G,4,FALSE)+AA1666+1,IF(V1666="Mumbai",VLOOKUP(V1666,'Branch Wise Work Timelines'!C:G,4,FALSE)+AA1666+1,VLOOKUP(V1666,'Branch Wise Work Timelines'!C:G,4,FALSE)+AA1666))</f>
        <v>44884.25</v>
      </c>
      <c r="AG1666" s="67">
        <f>WORKDAY.INTL(AA1666,1,11)+VLOOKUP(V1666,'Branch Wise Work Timelines'!C:G,3,FALSE)</f>
        <v>44884.416666666664</v>
      </c>
      <c r="AH1666" s="69" t="str">
        <f t="shared" ref="AH1666:AH1729" ca="1" si="321">IF(Q1666&lt;&gt;"Success",IF(U1666&gt;Z1666,"Out of TAT","In TAT"),IF(O1666&gt;AD1666,"Not Met","Met"))</f>
        <v>Out of TAT</v>
      </c>
      <c r="AI1666" s="69">
        <f t="shared" ref="AI1666:AI1729" ca="1" si="322">ROUNDUP((U1666-AD1666)*24,0)</f>
        <v>20655</v>
      </c>
      <c r="AJ1666" s="69" t="str">
        <f ca="1">IF(AI1666&lt;0,"0-12",IFERROR(VLOOKUP(AI1666,Breakup[],2,FALSE),"&gt;24"))</f>
        <v>&gt;24</v>
      </c>
      <c r="AK1666" s="69" t="str">
        <f>VLOOKUP(V1666,Master!B:D,3,FALSE)</f>
        <v>East</v>
      </c>
      <c r="AL1666" s="69" t="str">
        <f t="shared" ref="AL1666:AL1729" si="323">IF(V1666="Bangalore",IF(W1666="CLS",V1666&amp;"-"&amp;"CLS",V1666),(V1666))</f>
        <v>Mumbai</v>
      </c>
    </row>
    <row r="1667" spans="1:38">
      <c r="A1667" s="13" t="s">
        <v>3641</v>
      </c>
      <c r="B1667" s="54">
        <v>44701.551232604201</v>
      </c>
      <c r="C1667" s="13" t="s">
        <v>121</v>
      </c>
      <c r="D1667" s="13">
        <v>1230</v>
      </c>
      <c r="E1667" s="13" t="s">
        <v>3642</v>
      </c>
      <c r="F1667" s="13" t="s">
        <v>33</v>
      </c>
      <c r="G1667" s="14">
        <v>1653034043739</v>
      </c>
      <c r="H1667" s="55">
        <v>0.54818287037036995</v>
      </c>
      <c r="I1667" s="33">
        <v>44887.5481828704</v>
      </c>
      <c r="J1667" s="58">
        <v>44887</v>
      </c>
      <c r="K1667" s="13" t="s">
        <v>263</v>
      </c>
      <c r="L1667" s="13" t="s">
        <v>69</v>
      </c>
      <c r="M1667" s="13" t="s">
        <v>101</v>
      </c>
      <c r="N1667" s="13" t="s">
        <v>206</v>
      </c>
      <c r="O1667" s="33" t="s">
        <v>38</v>
      </c>
      <c r="P1667" s="58" t="s">
        <v>38</v>
      </c>
      <c r="Q1667" s="33" t="s">
        <v>207</v>
      </c>
      <c r="R1667" s="14" t="s">
        <v>38</v>
      </c>
      <c r="S1667" s="13" t="s">
        <v>208</v>
      </c>
      <c r="T1667" s="13" t="s">
        <v>209</v>
      </c>
      <c r="U1667" s="33">
        <f t="shared" ca="1" si="312"/>
        <v>45744.56914039352</v>
      </c>
      <c r="V1667" s="13" t="str">
        <f t="shared" si="313"/>
        <v>Mumbai</v>
      </c>
      <c r="W1667" s="13" t="str">
        <f t="shared" si="314"/>
        <v>RI</v>
      </c>
      <c r="X1667" s="13">
        <f t="shared" si="315"/>
        <v>13</v>
      </c>
      <c r="Y1667" s="13" t="str">
        <f>IFERROR(VLOOKUP(C1667,ReceivingTeam[],2,FALSE),"HelpDesk")</f>
        <v>Branch office</v>
      </c>
      <c r="Z1667" s="67">
        <f t="shared" si="316"/>
        <v>44888.0481828704</v>
      </c>
      <c r="AA1667" s="68">
        <f t="shared" si="317"/>
        <v>44887</v>
      </c>
      <c r="AB1667" s="69" t="b">
        <f t="shared" si="318"/>
        <v>1</v>
      </c>
      <c r="AC1667" s="70">
        <f t="shared" si="319"/>
        <v>0.5</v>
      </c>
      <c r="AD1667" s="67">
        <f t="shared" si="320"/>
        <v>44888.0481828704</v>
      </c>
      <c r="AE1667" s="67">
        <f>VLOOKUP(V1667,'Branch Wise Work Timelines'!C:G,3,FALSE)+AA1667</f>
        <v>44887.416666666664</v>
      </c>
      <c r="AF1667" s="67">
        <f>IF(V1667="Bangalore",VLOOKUP(V1667,'Branch Wise Work Timelines'!C:G,4,FALSE)+AA1667+1,IF(V1667="Mumbai",VLOOKUP(V1667,'Branch Wise Work Timelines'!C:G,4,FALSE)+AA1667+1,VLOOKUP(V1667,'Branch Wise Work Timelines'!C:G,4,FALSE)+AA1667))</f>
        <v>44888.25</v>
      </c>
      <c r="AG1667" s="67">
        <f>WORKDAY.INTL(AA1667,1,11)+VLOOKUP(V1667,'Branch Wise Work Timelines'!C:G,3,FALSE)</f>
        <v>44888.416666666664</v>
      </c>
      <c r="AH1667" s="69" t="str">
        <f t="shared" ca="1" si="321"/>
        <v>Out of TAT</v>
      </c>
      <c r="AI1667" s="69">
        <f t="shared" ca="1" si="322"/>
        <v>20557</v>
      </c>
      <c r="AJ1667" s="69" t="str">
        <f ca="1">IF(AI1667&lt;0,"0-12",IFERROR(VLOOKUP(AI1667,Breakup[],2,FALSE),"&gt;24"))</f>
        <v>&gt;24</v>
      </c>
      <c r="AK1667" s="69" t="str">
        <f>VLOOKUP(V1667,Master!B:D,3,FALSE)</f>
        <v>East</v>
      </c>
      <c r="AL1667" s="69" t="str">
        <f t="shared" si="323"/>
        <v>Mumbai</v>
      </c>
    </row>
    <row r="1668" spans="1:38">
      <c r="A1668" s="13" t="s">
        <v>3643</v>
      </c>
      <c r="B1668" s="54">
        <v>44700.6806480671</v>
      </c>
      <c r="C1668" s="13" t="s">
        <v>414</v>
      </c>
      <c r="D1668" s="13">
        <v>656</v>
      </c>
      <c r="E1668" s="13" t="s">
        <v>3644</v>
      </c>
      <c r="F1668" s="13" t="s">
        <v>24</v>
      </c>
      <c r="G1668" s="14">
        <v>1653019989748</v>
      </c>
      <c r="H1668" s="55">
        <v>0.108923611111111</v>
      </c>
      <c r="I1668" s="33">
        <v>44890.1089236111</v>
      </c>
      <c r="J1668" s="58">
        <v>44890</v>
      </c>
      <c r="K1668" s="13" t="s">
        <v>397</v>
      </c>
      <c r="L1668" s="13" t="s">
        <v>50</v>
      </c>
      <c r="M1668" s="13" t="s">
        <v>153</v>
      </c>
      <c r="N1668" s="13" t="s">
        <v>206</v>
      </c>
      <c r="O1668" s="33" t="s">
        <v>38</v>
      </c>
      <c r="P1668" s="58" t="s">
        <v>38</v>
      </c>
      <c r="Q1668" s="33" t="s">
        <v>207</v>
      </c>
      <c r="R1668" s="14" t="s">
        <v>38</v>
      </c>
      <c r="S1668" s="13" t="s">
        <v>216</v>
      </c>
      <c r="T1668" s="13" t="s">
        <v>217</v>
      </c>
      <c r="U1668" s="33">
        <f t="shared" ca="1" si="312"/>
        <v>45744.56914039352</v>
      </c>
      <c r="V1668" s="13" t="str">
        <f t="shared" si="313"/>
        <v>Cochin</v>
      </c>
      <c r="W1668" s="13" t="str">
        <f t="shared" si="314"/>
        <v>DOMI</v>
      </c>
      <c r="X1668" s="13">
        <f t="shared" si="315"/>
        <v>2</v>
      </c>
      <c r="Y1668" s="13" t="str">
        <f>IFERROR(VLOOKUP(C1668,ReceivingTeam[],2,FALSE),"HelpDesk")</f>
        <v>HelpDesk</v>
      </c>
      <c r="Z1668" s="67">
        <f t="shared" si="316"/>
        <v>44891.562499999993</v>
      </c>
      <c r="AA1668" s="68">
        <f t="shared" si="317"/>
        <v>44890</v>
      </c>
      <c r="AB1668" s="69" t="b">
        <f t="shared" si="318"/>
        <v>1</v>
      </c>
      <c r="AC1668" s="70">
        <f t="shared" si="319"/>
        <v>0.5</v>
      </c>
      <c r="AD1668" s="67">
        <f t="shared" si="320"/>
        <v>44891.562499999993</v>
      </c>
      <c r="AE1668" s="67">
        <f>VLOOKUP(V1668,'Branch Wise Work Timelines'!C:G,3,FALSE)+AA1668</f>
        <v>44890.416666666664</v>
      </c>
      <c r="AF1668" s="67">
        <f>IF(V1668="Bangalore",VLOOKUP(V1668,'Branch Wise Work Timelines'!C:G,4,FALSE)+AA1668+1,IF(V1668="Mumbai",VLOOKUP(V1668,'Branch Wise Work Timelines'!C:G,4,FALSE)+AA1668+1,VLOOKUP(V1668,'Branch Wise Work Timelines'!C:G,4,FALSE)+AA1668))</f>
        <v>44890.770833333336</v>
      </c>
      <c r="AG1668" s="67">
        <f>WORKDAY.INTL(AA1668,1,11)+VLOOKUP(V1668,'Branch Wise Work Timelines'!C:G,3,FALSE)</f>
        <v>44891.416666666664</v>
      </c>
      <c r="AH1668" s="69" t="str">
        <f t="shared" ca="1" si="321"/>
        <v>Out of TAT</v>
      </c>
      <c r="AI1668" s="69">
        <f t="shared" ca="1" si="322"/>
        <v>20473</v>
      </c>
      <c r="AJ1668" s="69" t="str">
        <f ca="1">IF(AI1668&lt;0,"0-12",IFERROR(VLOOKUP(AI1668,Breakup[],2,FALSE),"&gt;24"))</f>
        <v>&gt;24</v>
      </c>
      <c r="AK1668" s="69" t="str">
        <f>VLOOKUP(V1668,Master!B:D,3,FALSE)</f>
        <v>South</v>
      </c>
      <c r="AL1668" s="69" t="str">
        <f t="shared" si="323"/>
        <v>Cochin</v>
      </c>
    </row>
    <row r="1669" spans="1:38">
      <c r="A1669" s="13" t="s">
        <v>3645</v>
      </c>
      <c r="B1669" s="54">
        <v>44700.683550463</v>
      </c>
      <c r="C1669" s="13" t="s">
        <v>414</v>
      </c>
      <c r="D1669" s="13">
        <v>1946</v>
      </c>
      <c r="E1669" s="13" t="s">
        <v>3646</v>
      </c>
      <c r="F1669" s="13" t="s">
        <v>24</v>
      </c>
      <c r="G1669" s="14">
        <v>1653019989748</v>
      </c>
      <c r="H1669" s="55">
        <v>0.26814814814814802</v>
      </c>
      <c r="I1669" s="33">
        <v>44882.268148148098</v>
      </c>
      <c r="J1669" s="58">
        <v>44882</v>
      </c>
      <c r="K1669" s="13" t="s">
        <v>397</v>
      </c>
      <c r="L1669" s="13" t="s">
        <v>50</v>
      </c>
      <c r="M1669" s="13" t="s">
        <v>153</v>
      </c>
      <c r="N1669" s="13" t="s">
        <v>206</v>
      </c>
      <c r="O1669" s="33" t="s">
        <v>38</v>
      </c>
      <c r="P1669" s="58" t="s">
        <v>38</v>
      </c>
      <c r="Q1669" s="33" t="s">
        <v>207</v>
      </c>
      <c r="R1669" s="14" t="s">
        <v>38</v>
      </c>
      <c r="S1669" s="13" t="s">
        <v>216</v>
      </c>
      <c r="T1669" s="13" t="s">
        <v>217</v>
      </c>
      <c r="U1669" s="33">
        <f t="shared" ca="1" si="312"/>
        <v>45744.56914039352</v>
      </c>
      <c r="V1669" s="13" t="str">
        <f t="shared" si="313"/>
        <v>Cochin</v>
      </c>
      <c r="W1669" s="13" t="str">
        <f t="shared" si="314"/>
        <v>DOMI</v>
      </c>
      <c r="X1669" s="13">
        <f t="shared" si="315"/>
        <v>6</v>
      </c>
      <c r="Y1669" s="13" t="str">
        <f>IFERROR(VLOOKUP(C1669,ReceivingTeam[],2,FALSE),"HelpDesk")</f>
        <v>HelpDesk</v>
      </c>
      <c r="Z1669" s="67">
        <f t="shared" si="316"/>
        <v>44883.562499999993</v>
      </c>
      <c r="AA1669" s="68">
        <f t="shared" si="317"/>
        <v>44882</v>
      </c>
      <c r="AB1669" s="69" t="b">
        <f t="shared" si="318"/>
        <v>1</v>
      </c>
      <c r="AC1669" s="70">
        <f t="shared" si="319"/>
        <v>0.5</v>
      </c>
      <c r="AD1669" s="67">
        <f t="shared" si="320"/>
        <v>44883.562499999993</v>
      </c>
      <c r="AE1669" s="67">
        <f>VLOOKUP(V1669,'Branch Wise Work Timelines'!C:G,3,FALSE)+AA1669</f>
        <v>44882.416666666664</v>
      </c>
      <c r="AF1669" s="67">
        <f>IF(V1669="Bangalore",VLOOKUP(V1669,'Branch Wise Work Timelines'!C:G,4,FALSE)+AA1669+1,IF(V1669="Mumbai",VLOOKUP(V1669,'Branch Wise Work Timelines'!C:G,4,FALSE)+AA1669+1,VLOOKUP(V1669,'Branch Wise Work Timelines'!C:G,4,FALSE)+AA1669))</f>
        <v>44882.770833333336</v>
      </c>
      <c r="AG1669" s="67">
        <f>WORKDAY.INTL(AA1669,1,11)+VLOOKUP(V1669,'Branch Wise Work Timelines'!C:G,3,FALSE)</f>
        <v>44883.416666666664</v>
      </c>
      <c r="AH1669" s="69" t="str">
        <f t="shared" ca="1" si="321"/>
        <v>Out of TAT</v>
      </c>
      <c r="AI1669" s="69">
        <f t="shared" ca="1" si="322"/>
        <v>20665</v>
      </c>
      <c r="AJ1669" s="69" t="str">
        <f ca="1">IF(AI1669&lt;0,"0-12",IFERROR(VLOOKUP(AI1669,Breakup[],2,FALSE),"&gt;24"))</f>
        <v>&gt;24</v>
      </c>
      <c r="AK1669" s="69" t="str">
        <f>VLOOKUP(V1669,Master!B:D,3,FALSE)</f>
        <v>South</v>
      </c>
      <c r="AL1669" s="69" t="str">
        <f t="shared" si="323"/>
        <v>Cochin</v>
      </c>
    </row>
    <row r="1670" spans="1:38">
      <c r="A1670" s="13" t="s">
        <v>3647</v>
      </c>
      <c r="B1670" s="54">
        <v>44700.685515161997</v>
      </c>
      <c r="C1670" s="13" t="s">
        <v>414</v>
      </c>
      <c r="D1670" s="13">
        <v>165</v>
      </c>
      <c r="E1670" s="13" t="s">
        <v>3648</v>
      </c>
      <c r="F1670" s="13" t="s">
        <v>24</v>
      </c>
      <c r="G1670" s="14">
        <v>1653019989748</v>
      </c>
      <c r="H1670" s="55">
        <v>0.197662037037037</v>
      </c>
      <c r="I1670" s="33">
        <v>44883.197662036997</v>
      </c>
      <c r="J1670" s="58">
        <v>44883</v>
      </c>
      <c r="K1670" s="13" t="s">
        <v>397</v>
      </c>
      <c r="L1670" s="13" t="s">
        <v>50</v>
      </c>
      <c r="M1670" s="13" t="s">
        <v>153</v>
      </c>
      <c r="N1670" s="13" t="s">
        <v>206</v>
      </c>
      <c r="O1670" s="33" t="s">
        <v>38</v>
      </c>
      <c r="P1670" s="58" t="s">
        <v>38</v>
      </c>
      <c r="Q1670" s="33" t="s">
        <v>207</v>
      </c>
      <c r="R1670" s="14" t="s">
        <v>38</v>
      </c>
      <c r="S1670" s="13" t="s">
        <v>216</v>
      </c>
      <c r="T1670" s="13" t="s">
        <v>217</v>
      </c>
      <c r="U1670" s="33">
        <f t="shared" ca="1" si="312"/>
        <v>45744.56914039352</v>
      </c>
      <c r="V1670" s="13" t="str">
        <f t="shared" si="313"/>
        <v>Cochin</v>
      </c>
      <c r="W1670" s="13" t="str">
        <f t="shared" si="314"/>
        <v>DOMI</v>
      </c>
      <c r="X1670" s="13">
        <f t="shared" si="315"/>
        <v>4</v>
      </c>
      <c r="Y1670" s="13" t="str">
        <f>IFERROR(VLOOKUP(C1670,ReceivingTeam[],2,FALSE),"HelpDesk")</f>
        <v>HelpDesk</v>
      </c>
      <c r="Z1670" s="67">
        <f t="shared" si="316"/>
        <v>44884.562499999993</v>
      </c>
      <c r="AA1670" s="68">
        <f t="shared" si="317"/>
        <v>44883</v>
      </c>
      <c r="AB1670" s="69" t="b">
        <f t="shared" si="318"/>
        <v>1</v>
      </c>
      <c r="AC1670" s="70">
        <f t="shared" si="319"/>
        <v>0.5</v>
      </c>
      <c r="AD1670" s="67">
        <f t="shared" si="320"/>
        <v>44884.562499999993</v>
      </c>
      <c r="AE1670" s="67">
        <f>VLOOKUP(V1670,'Branch Wise Work Timelines'!C:G,3,FALSE)+AA1670</f>
        <v>44883.416666666664</v>
      </c>
      <c r="AF1670" s="67">
        <f>IF(V1670="Bangalore",VLOOKUP(V1670,'Branch Wise Work Timelines'!C:G,4,FALSE)+AA1670+1,IF(V1670="Mumbai",VLOOKUP(V1670,'Branch Wise Work Timelines'!C:G,4,FALSE)+AA1670+1,VLOOKUP(V1670,'Branch Wise Work Timelines'!C:G,4,FALSE)+AA1670))</f>
        <v>44883.770833333336</v>
      </c>
      <c r="AG1670" s="67">
        <f>WORKDAY.INTL(AA1670,1,11)+VLOOKUP(V1670,'Branch Wise Work Timelines'!C:G,3,FALSE)</f>
        <v>44884.416666666664</v>
      </c>
      <c r="AH1670" s="69" t="str">
        <f t="shared" ca="1" si="321"/>
        <v>Out of TAT</v>
      </c>
      <c r="AI1670" s="69">
        <f t="shared" ca="1" si="322"/>
        <v>20641</v>
      </c>
      <c r="AJ1670" s="69" t="str">
        <f ca="1">IF(AI1670&lt;0,"0-12",IFERROR(VLOOKUP(AI1670,Breakup[],2,FALSE),"&gt;24"))</f>
        <v>&gt;24</v>
      </c>
      <c r="AK1670" s="69" t="str">
        <f>VLOOKUP(V1670,Master!B:D,3,FALSE)</f>
        <v>South</v>
      </c>
      <c r="AL1670" s="69" t="str">
        <f t="shared" si="323"/>
        <v>Cochin</v>
      </c>
    </row>
    <row r="1671" spans="1:38">
      <c r="A1671" s="13" t="s">
        <v>3649</v>
      </c>
      <c r="B1671" s="54">
        <v>44700.687840081002</v>
      </c>
      <c r="C1671" s="13" t="s">
        <v>414</v>
      </c>
      <c r="D1671" s="13">
        <v>1432</v>
      </c>
      <c r="E1671" s="13" t="s">
        <v>3650</v>
      </c>
      <c r="F1671" s="13" t="s">
        <v>24</v>
      </c>
      <c r="G1671" s="14">
        <v>1653019989748</v>
      </c>
      <c r="H1671" s="55">
        <v>0.40692129629629598</v>
      </c>
      <c r="I1671" s="33">
        <v>44884.4069212963</v>
      </c>
      <c r="J1671" s="58">
        <v>44884</v>
      </c>
      <c r="K1671" s="13" t="s">
        <v>397</v>
      </c>
      <c r="L1671" s="13" t="s">
        <v>50</v>
      </c>
      <c r="M1671" s="13" t="s">
        <v>153</v>
      </c>
      <c r="N1671" s="13" t="s">
        <v>206</v>
      </c>
      <c r="O1671" s="33" t="s">
        <v>38</v>
      </c>
      <c r="P1671" s="58" t="s">
        <v>38</v>
      </c>
      <c r="Q1671" s="33" t="s">
        <v>207</v>
      </c>
      <c r="R1671" s="14" t="s">
        <v>38</v>
      </c>
      <c r="S1671" s="13" t="s">
        <v>216</v>
      </c>
      <c r="T1671" s="13" t="s">
        <v>217</v>
      </c>
      <c r="U1671" s="33">
        <f t="shared" ca="1" si="312"/>
        <v>45744.56914039352</v>
      </c>
      <c r="V1671" s="13" t="str">
        <f t="shared" si="313"/>
        <v>Cochin</v>
      </c>
      <c r="W1671" s="13" t="str">
        <f t="shared" si="314"/>
        <v>DOMI</v>
      </c>
      <c r="X1671" s="13">
        <f t="shared" si="315"/>
        <v>9</v>
      </c>
      <c r="Y1671" s="13" t="str">
        <f>IFERROR(VLOOKUP(C1671,ReceivingTeam[],2,FALSE),"HelpDesk")</f>
        <v>HelpDesk</v>
      </c>
      <c r="Z1671" s="67">
        <f t="shared" si="316"/>
        <v>44886.562499999993</v>
      </c>
      <c r="AA1671" s="68">
        <f t="shared" si="317"/>
        <v>44884</v>
      </c>
      <c r="AB1671" s="69" t="b">
        <f t="shared" si="318"/>
        <v>1</v>
      </c>
      <c r="AC1671" s="70">
        <f t="shared" si="319"/>
        <v>0.5</v>
      </c>
      <c r="AD1671" s="67">
        <f t="shared" si="320"/>
        <v>44886.562499999993</v>
      </c>
      <c r="AE1671" s="67">
        <f>VLOOKUP(V1671,'Branch Wise Work Timelines'!C:G,3,FALSE)+AA1671</f>
        <v>44884.416666666664</v>
      </c>
      <c r="AF1671" s="67">
        <f>IF(V1671="Bangalore",VLOOKUP(V1671,'Branch Wise Work Timelines'!C:G,4,FALSE)+AA1671+1,IF(V1671="Mumbai",VLOOKUP(V1671,'Branch Wise Work Timelines'!C:G,4,FALSE)+AA1671+1,VLOOKUP(V1671,'Branch Wise Work Timelines'!C:G,4,FALSE)+AA1671))</f>
        <v>44884.770833333336</v>
      </c>
      <c r="AG1671" s="67">
        <f>WORKDAY.INTL(AA1671,1,11)+VLOOKUP(V1671,'Branch Wise Work Timelines'!C:G,3,FALSE)</f>
        <v>44886.416666666664</v>
      </c>
      <c r="AH1671" s="69" t="str">
        <f t="shared" ca="1" si="321"/>
        <v>Out of TAT</v>
      </c>
      <c r="AI1671" s="69">
        <f t="shared" ca="1" si="322"/>
        <v>20593</v>
      </c>
      <c r="AJ1671" s="69" t="str">
        <f ca="1">IF(AI1671&lt;0,"0-12",IFERROR(VLOOKUP(AI1671,Breakup[],2,FALSE),"&gt;24"))</f>
        <v>&gt;24</v>
      </c>
      <c r="AK1671" s="69" t="str">
        <f>VLOOKUP(V1671,Master!B:D,3,FALSE)</f>
        <v>South</v>
      </c>
      <c r="AL1671" s="69" t="str">
        <f t="shared" si="323"/>
        <v>Cochin</v>
      </c>
    </row>
    <row r="1672" spans="1:38">
      <c r="A1672" s="13" t="s">
        <v>3651</v>
      </c>
      <c r="B1672" s="54">
        <v>44700.691003854197</v>
      </c>
      <c r="C1672" s="13" t="s">
        <v>414</v>
      </c>
      <c r="D1672" s="13">
        <v>1255</v>
      </c>
      <c r="E1672" s="13" t="s">
        <v>3652</v>
      </c>
      <c r="F1672" s="13" t="s">
        <v>24</v>
      </c>
      <c r="G1672" s="14">
        <v>1653019989748</v>
      </c>
      <c r="H1672" s="55">
        <v>0.67130787037036999</v>
      </c>
      <c r="I1672" s="33">
        <v>44889.671307870398</v>
      </c>
      <c r="J1672" s="58">
        <v>44889</v>
      </c>
      <c r="K1672" s="13" t="s">
        <v>397</v>
      </c>
      <c r="L1672" s="13" t="s">
        <v>50</v>
      </c>
      <c r="M1672" s="13" t="s">
        <v>153</v>
      </c>
      <c r="N1672" s="13" t="s">
        <v>206</v>
      </c>
      <c r="O1672" s="33" t="s">
        <v>38</v>
      </c>
      <c r="P1672" s="58" t="s">
        <v>38</v>
      </c>
      <c r="Q1672" s="33" t="s">
        <v>207</v>
      </c>
      <c r="R1672" s="14" t="s">
        <v>38</v>
      </c>
      <c r="S1672" s="13" t="s">
        <v>216</v>
      </c>
      <c r="T1672" s="13" t="s">
        <v>217</v>
      </c>
      <c r="U1672" s="33">
        <f t="shared" ca="1" si="312"/>
        <v>45744.56914039352</v>
      </c>
      <c r="V1672" s="13" t="str">
        <f t="shared" si="313"/>
        <v>Cochin</v>
      </c>
      <c r="W1672" s="13" t="str">
        <f t="shared" si="314"/>
        <v>DOMI</v>
      </c>
      <c r="X1672" s="13">
        <f t="shared" si="315"/>
        <v>16</v>
      </c>
      <c r="Y1672" s="13" t="str">
        <f>IFERROR(VLOOKUP(C1672,ReceivingTeam[],2,FALSE),"HelpDesk")</f>
        <v>HelpDesk</v>
      </c>
      <c r="Z1672" s="67">
        <f t="shared" si="316"/>
        <v>44890.817141203726</v>
      </c>
      <c r="AA1672" s="68">
        <f t="shared" si="317"/>
        <v>44889</v>
      </c>
      <c r="AB1672" s="69" t="b">
        <f t="shared" si="318"/>
        <v>1</v>
      </c>
      <c r="AC1672" s="70">
        <f t="shared" si="319"/>
        <v>0.5</v>
      </c>
      <c r="AD1672" s="67">
        <f t="shared" si="320"/>
        <v>44890.817141203726</v>
      </c>
      <c r="AE1672" s="67">
        <f>VLOOKUP(V1672,'Branch Wise Work Timelines'!C:G,3,FALSE)+AA1672</f>
        <v>44889.416666666664</v>
      </c>
      <c r="AF1672" s="67">
        <f>IF(V1672="Bangalore",VLOOKUP(V1672,'Branch Wise Work Timelines'!C:G,4,FALSE)+AA1672+1,IF(V1672="Mumbai",VLOOKUP(V1672,'Branch Wise Work Timelines'!C:G,4,FALSE)+AA1672+1,VLOOKUP(V1672,'Branch Wise Work Timelines'!C:G,4,FALSE)+AA1672))</f>
        <v>44889.770833333336</v>
      </c>
      <c r="AG1672" s="67">
        <f>WORKDAY.INTL(AA1672,1,11)+VLOOKUP(V1672,'Branch Wise Work Timelines'!C:G,3,FALSE)</f>
        <v>44890.416666666664</v>
      </c>
      <c r="AH1672" s="69" t="str">
        <f t="shared" ca="1" si="321"/>
        <v>Out of TAT</v>
      </c>
      <c r="AI1672" s="69">
        <f t="shared" ca="1" si="322"/>
        <v>20491</v>
      </c>
      <c r="AJ1672" s="69" t="str">
        <f ca="1">IF(AI1672&lt;0,"0-12",IFERROR(VLOOKUP(AI1672,Breakup[],2,FALSE),"&gt;24"))</f>
        <v>&gt;24</v>
      </c>
      <c r="AK1672" s="69" t="str">
        <f>VLOOKUP(V1672,Master!B:D,3,FALSE)</f>
        <v>South</v>
      </c>
      <c r="AL1672" s="69" t="str">
        <f t="shared" si="323"/>
        <v>Cochin</v>
      </c>
    </row>
    <row r="1673" spans="1:38">
      <c r="A1673" s="13" t="s">
        <v>3653</v>
      </c>
      <c r="B1673" s="54">
        <v>44701.662912303203</v>
      </c>
      <c r="C1673" s="13" t="s">
        <v>113</v>
      </c>
      <c r="D1673" s="13">
        <v>1563</v>
      </c>
      <c r="E1673" s="13" t="s">
        <v>3654</v>
      </c>
      <c r="F1673" s="13" t="s">
        <v>24</v>
      </c>
      <c r="G1673" s="14">
        <v>1653044439864</v>
      </c>
      <c r="H1673" s="55">
        <v>0.61732638888888902</v>
      </c>
      <c r="I1673" s="33">
        <v>44883.6173263889</v>
      </c>
      <c r="J1673" s="58">
        <v>44883</v>
      </c>
      <c r="K1673" s="13" t="s">
        <v>263</v>
      </c>
      <c r="L1673" s="13" t="s">
        <v>69</v>
      </c>
      <c r="M1673" s="13" t="s">
        <v>101</v>
      </c>
      <c r="N1673" s="13" t="s">
        <v>206</v>
      </c>
      <c r="O1673" s="33" t="s">
        <v>38</v>
      </c>
      <c r="P1673" s="58" t="s">
        <v>38</v>
      </c>
      <c r="Q1673" s="33" t="s">
        <v>207</v>
      </c>
      <c r="R1673" s="14" t="s">
        <v>38</v>
      </c>
      <c r="S1673" s="13" t="s">
        <v>208</v>
      </c>
      <c r="T1673" s="13" t="s">
        <v>209</v>
      </c>
      <c r="U1673" s="33">
        <f t="shared" ca="1" si="312"/>
        <v>45744.56914039352</v>
      </c>
      <c r="V1673" s="13" t="str">
        <f t="shared" si="313"/>
        <v>Mumbai</v>
      </c>
      <c r="W1673" s="13" t="str">
        <f t="shared" si="314"/>
        <v>DOMI</v>
      </c>
      <c r="X1673" s="13">
        <f t="shared" si="315"/>
        <v>14</v>
      </c>
      <c r="Y1673" s="13" t="str">
        <f>IFERROR(VLOOKUP(C1673,ReceivingTeam[],2,FALSE),"HelpDesk")</f>
        <v>Branch office</v>
      </c>
      <c r="Z1673" s="67">
        <f t="shared" si="316"/>
        <v>44884.1173263889</v>
      </c>
      <c r="AA1673" s="68">
        <f t="shared" si="317"/>
        <v>44883</v>
      </c>
      <c r="AB1673" s="69" t="b">
        <f t="shared" si="318"/>
        <v>1</v>
      </c>
      <c r="AC1673" s="70">
        <f t="shared" si="319"/>
        <v>0.5</v>
      </c>
      <c r="AD1673" s="67">
        <f t="shared" si="320"/>
        <v>44884.1173263889</v>
      </c>
      <c r="AE1673" s="67">
        <f>VLOOKUP(V1673,'Branch Wise Work Timelines'!C:G,3,FALSE)+AA1673</f>
        <v>44883.416666666664</v>
      </c>
      <c r="AF1673" s="67">
        <f>IF(V1673="Bangalore",VLOOKUP(V1673,'Branch Wise Work Timelines'!C:G,4,FALSE)+AA1673+1,IF(V1673="Mumbai",VLOOKUP(V1673,'Branch Wise Work Timelines'!C:G,4,FALSE)+AA1673+1,VLOOKUP(V1673,'Branch Wise Work Timelines'!C:G,4,FALSE)+AA1673))</f>
        <v>44884.25</v>
      </c>
      <c r="AG1673" s="67">
        <f>WORKDAY.INTL(AA1673,1,11)+VLOOKUP(V1673,'Branch Wise Work Timelines'!C:G,3,FALSE)</f>
        <v>44884.416666666664</v>
      </c>
      <c r="AH1673" s="69" t="str">
        <f t="shared" ca="1" si="321"/>
        <v>Out of TAT</v>
      </c>
      <c r="AI1673" s="69">
        <f t="shared" ca="1" si="322"/>
        <v>20651</v>
      </c>
      <c r="AJ1673" s="69" t="str">
        <f ca="1">IF(AI1673&lt;0,"0-12",IFERROR(VLOOKUP(AI1673,Breakup[],2,FALSE),"&gt;24"))</f>
        <v>&gt;24</v>
      </c>
      <c r="AK1673" s="69" t="str">
        <f>VLOOKUP(V1673,Master!B:D,3,FALSE)</f>
        <v>East</v>
      </c>
      <c r="AL1673" s="69" t="str">
        <f t="shared" si="323"/>
        <v>Mumbai</v>
      </c>
    </row>
    <row r="1674" spans="1:38">
      <c r="A1674" s="13" t="s">
        <v>3655</v>
      </c>
      <c r="B1674" s="54">
        <v>44700.704715474501</v>
      </c>
      <c r="C1674" s="13" t="s">
        <v>414</v>
      </c>
      <c r="D1674" s="13">
        <v>1577</v>
      </c>
      <c r="E1674" s="13" t="s">
        <v>3656</v>
      </c>
      <c r="F1674" s="13" t="s">
        <v>24</v>
      </c>
      <c r="G1674" s="14">
        <v>1653019989748</v>
      </c>
      <c r="H1674" s="55">
        <v>0.15478009259259301</v>
      </c>
      <c r="I1674" s="33">
        <v>44883.154780092598</v>
      </c>
      <c r="J1674" s="58">
        <v>44883</v>
      </c>
      <c r="K1674" s="13" t="s">
        <v>397</v>
      </c>
      <c r="L1674" s="13" t="s">
        <v>50</v>
      </c>
      <c r="M1674" s="13" t="s">
        <v>153</v>
      </c>
      <c r="N1674" s="13" t="s">
        <v>206</v>
      </c>
      <c r="O1674" s="33" t="s">
        <v>38</v>
      </c>
      <c r="P1674" s="58" t="s">
        <v>38</v>
      </c>
      <c r="Q1674" s="33" t="s">
        <v>207</v>
      </c>
      <c r="R1674" s="14" t="s">
        <v>38</v>
      </c>
      <c r="S1674" s="13" t="s">
        <v>216</v>
      </c>
      <c r="T1674" s="13" t="s">
        <v>217</v>
      </c>
      <c r="U1674" s="33">
        <f t="shared" ca="1" si="312"/>
        <v>45744.56914039352</v>
      </c>
      <c r="V1674" s="13" t="str">
        <f t="shared" si="313"/>
        <v>Cochin</v>
      </c>
      <c r="W1674" s="13" t="str">
        <f t="shared" si="314"/>
        <v>DOMI</v>
      </c>
      <c r="X1674" s="13">
        <f t="shared" si="315"/>
        <v>3</v>
      </c>
      <c r="Y1674" s="13" t="str">
        <f>IFERROR(VLOOKUP(C1674,ReceivingTeam[],2,FALSE),"HelpDesk")</f>
        <v>HelpDesk</v>
      </c>
      <c r="Z1674" s="67">
        <f t="shared" si="316"/>
        <v>44884.562499999993</v>
      </c>
      <c r="AA1674" s="68">
        <f t="shared" si="317"/>
        <v>44883</v>
      </c>
      <c r="AB1674" s="69" t="b">
        <f t="shared" si="318"/>
        <v>1</v>
      </c>
      <c r="AC1674" s="70">
        <f t="shared" si="319"/>
        <v>0.5</v>
      </c>
      <c r="AD1674" s="67">
        <f t="shared" si="320"/>
        <v>44884.562499999993</v>
      </c>
      <c r="AE1674" s="67">
        <f>VLOOKUP(V1674,'Branch Wise Work Timelines'!C:G,3,FALSE)+AA1674</f>
        <v>44883.416666666664</v>
      </c>
      <c r="AF1674" s="67">
        <f>IF(V1674="Bangalore",VLOOKUP(V1674,'Branch Wise Work Timelines'!C:G,4,FALSE)+AA1674+1,IF(V1674="Mumbai",VLOOKUP(V1674,'Branch Wise Work Timelines'!C:G,4,FALSE)+AA1674+1,VLOOKUP(V1674,'Branch Wise Work Timelines'!C:G,4,FALSE)+AA1674))</f>
        <v>44883.770833333336</v>
      </c>
      <c r="AG1674" s="67">
        <f>WORKDAY.INTL(AA1674,1,11)+VLOOKUP(V1674,'Branch Wise Work Timelines'!C:G,3,FALSE)</f>
        <v>44884.416666666664</v>
      </c>
      <c r="AH1674" s="69" t="str">
        <f t="shared" ca="1" si="321"/>
        <v>Out of TAT</v>
      </c>
      <c r="AI1674" s="69">
        <f t="shared" ca="1" si="322"/>
        <v>20641</v>
      </c>
      <c r="AJ1674" s="69" t="str">
        <f ca="1">IF(AI1674&lt;0,"0-12",IFERROR(VLOOKUP(AI1674,Breakup[],2,FALSE),"&gt;24"))</f>
        <v>&gt;24</v>
      </c>
      <c r="AK1674" s="69" t="str">
        <f>VLOOKUP(V1674,Master!B:D,3,FALSE)</f>
        <v>South</v>
      </c>
      <c r="AL1674" s="69" t="str">
        <f t="shared" si="323"/>
        <v>Cochin</v>
      </c>
    </row>
    <row r="1675" spans="1:38">
      <c r="A1675" s="13" t="s">
        <v>3657</v>
      </c>
      <c r="B1675" s="54">
        <v>44700.695282442102</v>
      </c>
      <c r="C1675" s="13" t="s">
        <v>414</v>
      </c>
      <c r="D1675" s="13">
        <v>1410</v>
      </c>
      <c r="E1675" s="13" t="s">
        <v>3658</v>
      </c>
      <c r="F1675" s="13" t="s">
        <v>24</v>
      </c>
      <c r="G1675" s="14">
        <v>1653019989748</v>
      </c>
      <c r="H1675" s="55">
        <v>0.80616898148148097</v>
      </c>
      <c r="I1675" s="33">
        <v>44886.8061689815</v>
      </c>
      <c r="J1675" s="58">
        <v>44886</v>
      </c>
      <c r="K1675" s="13" t="s">
        <v>397</v>
      </c>
      <c r="L1675" s="13" t="s">
        <v>50</v>
      </c>
      <c r="M1675" s="13" t="s">
        <v>153</v>
      </c>
      <c r="N1675" s="13" t="s">
        <v>206</v>
      </c>
      <c r="O1675" s="33" t="s">
        <v>38</v>
      </c>
      <c r="P1675" s="58" t="s">
        <v>38</v>
      </c>
      <c r="Q1675" s="33" t="s">
        <v>207</v>
      </c>
      <c r="R1675" s="14" t="s">
        <v>38</v>
      </c>
      <c r="S1675" s="13" t="s">
        <v>216</v>
      </c>
      <c r="T1675" s="13" t="s">
        <v>217</v>
      </c>
      <c r="U1675" s="33">
        <f t="shared" ca="1" si="312"/>
        <v>45744.56914039352</v>
      </c>
      <c r="V1675" s="13" t="str">
        <f t="shared" si="313"/>
        <v>Cochin</v>
      </c>
      <c r="W1675" s="13" t="str">
        <f t="shared" si="314"/>
        <v>DOMI</v>
      </c>
      <c r="X1675" s="13">
        <f t="shared" si="315"/>
        <v>19</v>
      </c>
      <c r="Y1675" s="13" t="str">
        <f>IFERROR(VLOOKUP(C1675,ReceivingTeam[],2,FALSE),"HelpDesk")</f>
        <v>HelpDesk</v>
      </c>
      <c r="Z1675" s="67">
        <f t="shared" si="316"/>
        <v>44887.952002314829</v>
      </c>
      <c r="AA1675" s="68">
        <f t="shared" si="317"/>
        <v>44886</v>
      </c>
      <c r="AB1675" s="69" t="b">
        <f t="shared" si="318"/>
        <v>1</v>
      </c>
      <c r="AC1675" s="70">
        <f t="shared" si="319"/>
        <v>0.5</v>
      </c>
      <c r="AD1675" s="67">
        <f t="shared" si="320"/>
        <v>44887.952002314829</v>
      </c>
      <c r="AE1675" s="67">
        <f>VLOOKUP(V1675,'Branch Wise Work Timelines'!C:G,3,FALSE)+AA1675</f>
        <v>44886.416666666664</v>
      </c>
      <c r="AF1675" s="67">
        <f>IF(V1675="Bangalore",VLOOKUP(V1675,'Branch Wise Work Timelines'!C:G,4,FALSE)+AA1675+1,IF(V1675="Mumbai",VLOOKUP(V1675,'Branch Wise Work Timelines'!C:G,4,FALSE)+AA1675+1,VLOOKUP(V1675,'Branch Wise Work Timelines'!C:G,4,FALSE)+AA1675))</f>
        <v>44886.770833333336</v>
      </c>
      <c r="AG1675" s="67">
        <f>WORKDAY.INTL(AA1675,1,11)+VLOOKUP(V1675,'Branch Wise Work Timelines'!C:G,3,FALSE)</f>
        <v>44887.416666666664</v>
      </c>
      <c r="AH1675" s="69" t="str">
        <f t="shared" ca="1" si="321"/>
        <v>Out of TAT</v>
      </c>
      <c r="AI1675" s="69">
        <f t="shared" ca="1" si="322"/>
        <v>20559</v>
      </c>
      <c r="AJ1675" s="69" t="str">
        <f ca="1">IF(AI1675&lt;0,"0-12",IFERROR(VLOOKUP(AI1675,Breakup[],2,FALSE),"&gt;24"))</f>
        <v>&gt;24</v>
      </c>
      <c r="AK1675" s="69" t="str">
        <f>VLOOKUP(V1675,Master!B:D,3,FALSE)</f>
        <v>South</v>
      </c>
      <c r="AL1675" s="69" t="str">
        <f t="shared" si="323"/>
        <v>Cochin</v>
      </c>
    </row>
    <row r="1676" spans="1:38">
      <c r="A1676" s="13" t="s">
        <v>3659</v>
      </c>
      <c r="B1676" s="54">
        <v>44700.697262465299</v>
      </c>
      <c r="C1676" s="13" t="s">
        <v>414</v>
      </c>
      <c r="D1676" s="13">
        <v>336</v>
      </c>
      <c r="E1676" s="13" t="s">
        <v>3660</v>
      </c>
      <c r="F1676" s="13" t="s">
        <v>24</v>
      </c>
      <c r="G1676" s="14">
        <v>1653019989748</v>
      </c>
      <c r="H1676" s="55">
        <v>0.780324074074074</v>
      </c>
      <c r="I1676" s="33">
        <v>44888.780324074098</v>
      </c>
      <c r="J1676" s="58">
        <v>44888</v>
      </c>
      <c r="K1676" s="13" t="s">
        <v>397</v>
      </c>
      <c r="L1676" s="13" t="s">
        <v>50</v>
      </c>
      <c r="M1676" s="13" t="s">
        <v>153</v>
      </c>
      <c r="N1676" s="13" t="s">
        <v>206</v>
      </c>
      <c r="O1676" s="33" t="s">
        <v>38</v>
      </c>
      <c r="P1676" s="58" t="s">
        <v>38</v>
      </c>
      <c r="Q1676" s="33" t="s">
        <v>207</v>
      </c>
      <c r="R1676" s="14" t="s">
        <v>38</v>
      </c>
      <c r="S1676" s="13" t="s">
        <v>216</v>
      </c>
      <c r="T1676" s="13" t="s">
        <v>217</v>
      </c>
      <c r="U1676" s="33">
        <f t="shared" ca="1" si="312"/>
        <v>45744.56914039352</v>
      </c>
      <c r="V1676" s="13" t="str">
        <f t="shared" si="313"/>
        <v>Cochin</v>
      </c>
      <c r="W1676" s="13" t="str">
        <f t="shared" si="314"/>
        <v>DOMI</v>
      </c>
      <c r="X1676" s="13">
        <f t="shared" si="315"/>
        <v>18</v>
      </c>
      <c r="Y1676" s="13" t="str">
        <f>IFERROR(VLOOKUP(C1676,ReceivingTeam[],2,FALSE),"HelpDesk")</f>
        <v>HelpDesk</v>
      </c>
      <c r="Z1676" s="67">
        <f t="shared" si="316"/>
        <v>44889.926157407426</v>
      </c>
      <c r="AA1676" s="68">
        <f t="shared" si="317"/>
        <v>44888</v>
      </c>
      <c r="AB1676" s="69" t="b">
        <f t="shared" si="318"/>
        <v>1</v>
      </c>
      <c r="AC1676" s="70">
        <f t="shared" si="319"/>
        <v>0.5</v>
      </c>
      <c r="AD1676" s="67">
        <f t="shared" si="320"/>
        <v>44889.926157407426</v>
      </c>
      <c r="AE1676" s="67">
        <f>VLOOKUP(V1676,'Branch Wise Work Timelines'!C:G,3,FALSE)+AA1676</f>
        <v>44888.416666666664</v>
      </c>
      <c r="AF1676" s="67">
        <f>IF(V1676="Bangalore",VLOOKUP(V1676,'Branch Wise Work Timelines'!C:G,4,FALSE)+AA1676+1,IF(V1676="Mumbai",VLOOKUP(V1676,'Branch Wise Work Timelines'!C:G,4,FALSE)+AA1676+1,VLOOKUP(V1676,'Branch Wise Work Timelines'!C:G,4,FALSE)+AA1676))</f>
        <v>44888.770833333336</v>
      </c>
      <c r="AG1676" s="67">
        <f>WORKDAY.INTL(AA1676,1,11)+VLOOKUP(V1676,'Branch Wise Work Timelines'!C:G,3,FALSE)</f>
        <v>44889.416666666664</v>
      </c>
      <c r="AH1676" s="69" t="str">
        <f t="shared" ca="1" si="321"/>
        <v>Out of TAT</v>
      </c>
      <c r="AI1676" s="69">
        <f t="shared" ca="1" si="322"/>
        <v>20512</v>
      </c>
      <c r="AJ1676" s="69" t="str">
        <f ca="1">IF(AI1676&lt;0,"0-12",IFERROR(VLOOKUP(AI1676,Breakup[],2,FALSE),"&gt;24"))</f>
        <v>&gt;24</v>
      </c>
      <c r="AK1676" s="69" t="str">
        <f>VLOOKUP(V1676,Master!B:D,3,FALSE)</f>
        <v>South</v>
      </c>
      <c r="AL1676" s="69" t="str">
        <f t="shared" si="323"/>
        <v>Cochin</v>
      </c>
    </row>
    <row r="1677" spans="1:38">
      <c r="A1677" s="13" t="s">
        <v>3661</v>
      </c>
      <c r="B1677" s="54">
        <v>44700.698861956</v>
      </c>
      <c r="C1677" s="13" t="s">
        <v>414</v>
      </c>
      <c r="D1677" s="13">
        <v>459</v>
      </c>
      <c r="E1677" s="13" t="s">
        <v>3662</v>
      </c>
      <c r="F1677" s="13" t="s">
        <v>24</v>
      </c>
      <c r="G1677" s="14">
        <v>1653019989748</v>
      </c>
      <c r="H1677" s="55">
        <v>9.6840277777777803E-2</v>
      </c>
      <c r="I1677" s="33">
        <v>44887.096840277802</v>
      </c>
      <c r="J1677" s="58">
        <v>44887</v>
      </c>
      <c r="K1677" s="13" t="s">
        <v>397</v>
      </c>
      <c r="L1677" s="13" t="s">
        <v>50</v>
      </c>
      <c r="M1677" s="13" t="s">
        <v>153</v>
      </c>
      <c r="N1677" s="13" t="s">
        <v>206</v>
      </c>
      <c r="O1677" s="33" t="s">
        <v>38</v>
      </c>
      <c r="P1677" s="58" t="s">
        <v>38</v>
      </c>
      <c r="Q1677" s="33" t="s">
        <v>207</v>
      </c>
      <c r="R1677" s="14" t="s">
        <v>38</v>
      </c>
      <c r="S1677" s="13" t="s">
        <v>216</v>
      </c>
      <c r="T1677" s="13" t="s">
        <v>217</v>
      </c>
      <c r="U1677" s="33">
        <f t="shared" ca="1" si="312"/>
        <v>45744.56914039352</v>
      </c>
      <c r="V1677" s="13" t="str">
        <f t="shared" si="313"/>
        <v>Cochin</v>
      </c>
      <c r="W1677" s="13" t="str">
        <f t="shared" si="314"/>
        <v>DOMI</v>
      </c>
      <c r="X1677" s="13">
        <f t="shared" si="315"/>
        <v>2</v>
      </c>
      <c r="Y1677" s="13" t="str">
        <f>IFERROR(VLOOKUP(C1677,ReceivingTeam[],2,FALSE),"HelpDesk")</f>
        <v>HelpDesk</v>
      </c>
      <c r="Z1677" s="67">
        <f t="shared" si="316"/>
        <v>44888.562499999993</v>
      </c>
      <c r="AA1677" s="68">
        <f t="shared" si="317"/>
        <v>44887</v>
      </c>
      <c r="AB1677" s="69" t="b">
        <f t="shared" si="318"/>
        <v>1</v>
      </c>
      <c r="AC1677" s="70">
        <f t="shared" si="319"/>
        <v>0.5</v>
      </c>
      <c r="AD1677" s="67">
        <f t="shared" si="320"/>
        <v>44888.562499999993</v>
      </c>
      <c r="AE1677" s="67">
        <f>VLOOKUP(V1677,'Branch Wise Work Timelines'!C:G,3,FALSE)+AA1677</f>
        <v>44887.416666666664</v>
      </c>
      <c r="AF1677" s="67">
        <f>IF(V1677="Bangalore",VLOOKUP(V1677,'Branch Wise Work Timelines'!C:G,4,FALSE)+AA1677+1,IF(V1677="Mumbai",VLOOKUP(V1677,'Branch Wise Work Timelines'!C:G,4,FALSE)+AA1677+1,VLOOKUP(V1677,'Branch Wise Work Timelines'!C:G,4,FALSE)+AA1677))</f>
        <v>44887.770833333336</v>
      </c>
      <c r="AG1677" s="67">
        <f>WORKDAY.INTL(AA1677,1,11)+VLOOKUP(V1677,'Branch Wise Work Timelines'!C:G,3,FALSE)</f>
        <v>44888.416666666664</v>
      </c>
      <c r="AH1677" s="69" t="str">
        <f t="shared" ca="1" si="321"/>
        <v>Out of TAT</v>
      </c>
      <c r="AI1677" s="69">
        <f t="shared" ca="1" si="322"/>
        <v>20545</v>
      </c>
      <c r="AJ1677" s="69" t="str">
        <f ca="1">IF(AI1677&lt;0,"0-12",IFERROR(VLOOKUP(AI1677,Breakup[],2,FALSE),"&gt;24"))</f>
        <v>&gt;24</v>
      </c>
      <c r="AK1677" s="69" t="str">
        <f>VLOOKUP(V1677,Master!B:D,3,FALSE)</f>
        <v>South</v>
      </c>
      <c r="AL1677" s="69" t="str">
        <f t="shared" si="323"/>
        <v>Cochin</v>
      </c>
    </row>
    <row r="1678" spans="1:38">
      <c r="A1678" s="13" t="s">
        <v>3663</v>
      </c>
      <c r="B1678" s="54">
        <v>44700.701524919001</v>
      </c>
      <c r="C1678" s="13" t="s">
        <v>414</v>
      </c>
      <c r="D1678" s="13">
        <v>1898</v>
      </c>
      <c r="E1678" s="13" t="s">
        <v>3664</v>
      </c>
      <c r="F1678" s="13" t="s">
        <v>24</v>
      </c>
      <c r="G1678" s="14">
        <v>1653019989748</v>
      </c>
      <c r="H1678" s="55">
        <v>0.92196759259259298</v>
      </c>
      <c r="I1678" s="33">
        <v>44888.9219675926</v>
      </c>
      <c r="J1678" s="58">
        <v>44888</v>
      </c>
      <c r="K1678" s="13" t="s">
        <v>397</v>
      </c>
      <c r="L1678" s="13" t="s">
        <v>50</v>
      </c>
      <c r="M1678" s="13" t="s">
        <v>153</v>
      </c>
      <c r="N1678" s="13" t="s">
        <v>206</v>
      </c>
      <c r="O1678" s="33" t="s">
        <v>38</v>
      </c>
      <c r="P1678" s="58" t="s">
        <v>38</v>
      </c>
      <c r="Q1678" s="33" t="s">
        <v>207</v>
      </c>
      <c r="R1678" s="14" t="s">
        <v>38</v>
      </c>
      <c r="S1678" s="13" t="s">
        <v>216</v>
      </c>
      <c r="T1678" s="13" t="s">
        <v>217</v>
      </c>
      <c r="U1678" s="33">
        <f t="shared" ca="1" si="312"/>
        <v>45744.56914039352</v>
      </c>
      <c r="V1678" s="13" t="str">
        <f t="shared" si="313"/>
        <v>Cochin</v>
      </c>
      <c r="W1678" s="13" t="str">
        <f t="shared" si="314"/>
        <v>DOMI</v>
      </c>
      <c r="X1678" s="13">
        <f t="shared" si="315"/>
        <v>22</v>
      </c>
      <c r="Y1678" s="13" t="str">
        <f>IFERROR(VLOOKUP(C1678,ReceivingTeam[],2,FALSE),"HelpDesk")</f>
        <v>HelpDesk</v>
      </c>
      <c r="Z1678" s="67">
        <f t="shared" si="316"/>
        <v>44890.067800925928</v>
      </c>
      <c r="AA1678" s="68">
        <f t="shared" si="317"/>
        <v>44888</v>
      </c>
      <c r="AB1678" s="69" t="b">
        <f t="shared" si="318"/>
        <v>1</v>
      </c>
      <c r="AC1678" s="70">
        <f t="shared" si="319"/>
        <v>0.5</v>
      </c>
      <c r="AD1678" s="67">
        <f t="shared" si="320"/>
        <v>44890.067800925928</v>
      </c>
      <c r="AE1678" s="67">
        <f>VLOOKUP(V1678,'Branch Wise Work Timelines'!C:G,3,FALSE)+AA1678</f>
        <v>44888.416666666664</v>
      </c>
      <c r="AF1678" s="67">
        <f>IF(V1678="Bangalore",VLOOKUP(V1678,'Branch Wise Work Timelines'!C:G,4,FALSE)+AA1678+1,IF(V1678="Mumbai",VLOOKUP(V1678,'Branch Wise Work Timelines'!C:G,4,FALSE)+AA1678+1,VLOOKUP(V1678,'Branch Wise Work Timelines'!C:G,4,FALSE)+AA1678))</f>
        <v>44888.770833333336</v>
      </c>
      <c r="AG1678" s="67">
        <f>WORKDAY.INTL(AA1678,1,11)+VLOOKUP(V1678,'Branch Wise Work Timelines'!C:G,3,FALSE)</f>
        <v>44889.416666666664</v>
      </c>
      <c r="AH1678" s="69" t="str">
        <f t="shared" ca="1" si="321"/>
        <v>Out of TAT</v>
      </c>
      <c r="AI1678" s="69">
        <f t="shared" ca="1" si="322"/>
        <v>20509</v>
      </c>
      <c r="AJ1678" s="69" t="str">
        <f ca="1">IF(AI1678&lt;0,"0-12",IFERROR(VLOOKUP(AI1678,Breakup[],2,FALSE),"&gt;24"))</f>
        <v>&gt;24</v>
      </c>
      <c r="AK1678" s="69" t="str">
        <f>VLOOKUP(V1678,Master!B:D,3,FALSE)</f>
        <v>South</v>
      </c>
      <c r="AL1678" s="69" t="str">
        <f t="shared" si="323"/>
        <v>Cochin</v>
      </c>
    </row>
    <row r="1679" spans="1:38">
      <c r="A1679" s="13" t="s">
        <v>3665</v>
      </c>
      <c r="B1679" s="54">
        <v>44700.703600196801</v>
      </c>
      <c r="C1679" s="13" t="s">
        <v>414</v>
      </c>
      <c r="D1679" s="13">
        <v>1916</v>
      </c>
      <c r="E1679" s="13" t="s">
        <v>3666</v>
      </c>
      <c r="F1679" s="13" t="s">
        <v>24</v>
      </c>
      <c r="G1679" s="14">
        <v>1653019989748</v>
      </c>
      <c r="H1679" s="55">
        <v>0.613148148148148</v>
      </c>
      <c r="I1679" s="33">
        <v>44883.613148148099</v>
      </c>
      <c r="J1679" s="58">
        <v>44883</v>
      </c>
      <c r="K1679" s="13" t="s">
        <v>397</v>
      </c>
      <c r="L1679" s="13" t="s">
        <v>50</v>
      </c>
      <c r="M1679" s="13" t="s">
        <v>153</v>
      </c>
      <c r="N1679" s="13" t="s">
        <v>206</v>
      </c>
      <c r="O1679" s="33" t="s">
        <v>38</v>
      </c>
      <c r="P1679" s="58" t="s">
        <v>38</v>
      </c>
      <c r="Q1679" s="33" t="s">
        <v>207</v>
      </c>
      <c r="R1679" s="14" t="s">
        <v>38</v>
      </c>
      <c r="S1679" s="13" t="s">
        <v>216</v>
      </c>
      <c r="T1679" s="13" t="s">
        <v>217</v>
      </c>
      <c r="U1679" s="33">
        <f t="shared" ca="1" si="312"/>
        <v>45744.56914039352</v>
      </c>
      <c r="V1679" s="13" t="str">
        <f t="shared" si="313"/>
        <v>Cochin</v>
      </c>
      <c r="W1679" s="13" t="str">
        <f t="shared" si="314"/>
        <v>DOMI</v>
      </c>
      <c r="X1679" s="13">
        <f t="shared" si="315"/>
        <v>14</v>
      </c>
      <c r="Y1679" s="13" t="str">
        <f>IFERROR(VLOOKUP(C1679,ReceivingTeam[],2,FALSE),"HelpDesk")</f>
        <v>HelpDesk</v>
      </c>
      <c r="Z1679" s="67">
        <f t="shared" si="316"/>
        <v>44884.758981481427</v>
      </c>
      <c r="AA1679" s="68">
        <f t="shared" si="317"/>
        <v>44883</v>
      </c>
      <c r="AB1679" s="69" t="b">
        <f t="shared" si="318"/>
        <v>1</v>
      </c>
      <c r="AC1679" s="70">
        <f t="shared" si="319"/>
        <v>0.5</v>
      </c>
      <c r="AD1679" s="67">
        <f t="shared" si="320"/>
        <v>44884.758981481427</v>
      </c>
      <c r="AE1679" s="67">
        <f>VLOOKUP(V1679,'Branch Wise Work Timelines'!C:G,3,FALSE)+AA1679</f>
        <v>44883.416666666664</v>
      </c>
      <c r="AF1679" s="67">
        <f>IF(V1679="Bangalore",VLOOKUP(V1679,'Branch Wise Work Timelines'!C:G,4,FALSE)+AA1679+1,IF(V1679="Mumbai",VLOOKUP(V1679,'Branch Wise Work Timelines'!C:G,4,FALSE)+AA1679+1,VLOOKUP(V1679,'Branch Wise Work Timelines'!C:G,4,FALSE)+AA1679))</f>
        <v>44883.770833333336</v>
      </c>
      <c r="AG1679" s="67">
        <f>WORKDAY.INTL(AA1679,1,11)+VLOOKUP(V1679,'Branch Wise Work Timelines'!C:G,3,FALSE)</f>
        <v>44884.416666666664</v>
      </c>
      <c r="AH1679" s="69" t="str">
        <f t="shared" ca="1" si="321"/>
        <v>Out of TAT</v>
      </c>
      <c r="AI1679" s="69">
        <f t="shared" ca="1" si="322"/>
        <v>20636</v>
      </c>
      <c r="AJ1679" s="69" t="str">
        <f ca="1">IF(AI1679&lt;0,"0-12",IFERROR(VLOOKUP(AI1679,Breakup[],2,FALSE),"&gt;24"))</f>
        <v>&gt;24</v>
      </c>
      <c r="AK1679" s="69" t="str">
        <f>VLOOKUP(V1679,Master!B:D,3,FALSE)</f>
        <v>South</v>
      </c>
      <c r="AL1679" s="69" t="str">
        <f t="shared" si="323"/>
        <v>Cochin</v>
      </c>
    </row>
    <row r="1680" spans="1:38">
      <c r="A1680" s="13" t="s">
        <v>3667</v>
      </c>
      <c r="B1680" s="54">
        <v>44701.4649251968</v>
      </c>
      <c r="C1680" s="13" t="s">
        <v>3368</v>
      </c>
      <c r="D1680" s="13">
        <v>212</v>
      </c>
      <c r="E1680" s="13" t="s">
        <v>3668</v>
      </c>
      <c r="F1680" s="13" t="s">
        <v>24</v>
      </c>
      <c r="G1680" s="14">
        <v>1653028737086</v>
      </c>
      <c r="H1680" s="55">
        <v>0.44215277777777801</v>
      </c>
      <c r="I1680" s="33">
        <v>44887.442152777803</v>
      </c>
      <c r="J1680" s="58">
        <v>44887</v>
      </c>
      <c r="K1680" s="13" t="s">
        <v>313</v>
      </c>
      <c r="L1680" s="13" t="s">
        <v>60</v>
      </c>
      <c r="M1680" s="13" t="s">
        <v>314</v>
      </c>
      <c r="N1680" s="13" t="s">
        <v>206</v>
      </c>
      <c r="O1680" s="33" t="s">
        <v>38</v>
      </c>
      <c r="P1680" s="58" t="s">
        <v>38</v>
      </c>
      <c r="Q1680" s="33" t="s">
        <v>207</v>
      </c>
      <c r="R1680" s="14" t="s">
        <v>38</v>
      </c>
      <c r="S1680" s="13" t="s">
        <v>208</v>
      </c>
      <c r="T1680" s="13" t="s">
        <v>209</v>
      </c>
      <c r="U1680" s="33">
        <f t="shared" ca="1" si="312"/>
        <v>45744.56914039352</v>
      </c>
      <c r="V1680" s="13" t="str">
        <f t="shared" si="313"/>
        <v>Hyderabad</v>
      </c>
      <c r="W1680" s="13" t="str">
        <f t="shared" si="314"/>
        <v>DOMI</v>
      </c>
      <c r="X1680" s="13">
        <f t="shared" si="315"/>
        <v>10</v>
      </c>
      <c r="Y1680" s="13" t="str">
        <f>IFERROR(VLOOKUP(C1680,ReceivingTeam[],2,FALSE),"HelpDesk")</f>
        <v>HelpDesk</v>
      </c>
      <c r="Z1680" s="67">
        <f t="shared" si="316"/>
        <v>44888.587986111132</v>
      </c>
      <c r="AA1680" s="68">
        <f t="shared" si="317"/>
        <v>44887</v>
      </c>
      <c r="AB1680" s="69" t="b">
        <f t="shared" si="318"/>
        <v>1</v>
      </c>
      <c r="AC1680" s="70">
        <f t="shared" si="319"/>
        <v>0.5</v>
      </c>
      <c r="AD1680" s="67">
        <f t="shared" si="320"/>
        <v>44888.587986111132</v>
      </c>
      <c r="AE1680" s="67">
        <f>VLOOKUP(V1680,'Branch Wise Work Timelines'!C:G,3,FALSE)+AA1680</f>
        <v>44887.416666666664</v>
      </c>
      <c r="AF1680" s="67">
        <f>IF(V1680="Bangalore",VLOOKUP(V1680,'Branch Wise Work Timelines'!C:G,4,FALSE)+AA1680+1,IF(V1680="Mumbai",VLOOKUP(V1680,'Branch Wise Work Timelines'!C:G,4,FALSE)+AA1680+1,VLOOKUP(V1680,'Branch Wise Work Timelines'!C:G,4,FALSE)+AA1680))</f>
        <v>44887.770833333336</v>
      </c>
      <c r="AG1680" s="67">
        <f>WORKDAY.INTL(AA1680,1,11)+VLOOKUP(V1680,'Branch Wise Work Timelines'!C:G,3,FALSE)</f>
        <v>44888.416666666664</v>
      </c>
      <c r="AH1680" s="69" t="str">
        <f t="shared" ca="1" si="321"/>
        <v>Out of TAT</v>
      </c>
      <c r="AI1680" s="69">
        <f t="shared" ca="1" si="322"/>
        <v>20544</v>
      </c>
      <c r="AJ1680" s="69" t="str">
        <f ca="1">IF(AI1680&lt;0,"0-12",IFERROR(VLOOKUP(AI1680,Breakup[],2,FALSE),"&gt;24"))</f>
        <v>&gt;24</v>
      </c>
      <c r="AK1680" s="69" t="str">
        <f>VLOOKUP(V1680,Master!B:D,3,FALSE)</f>
        <v>South</v>
      </c>
      <c r="AL1680" s="69" t="str">
        <f t="shared" si="323"/>
        <v>Hyderabad</v>
      </c>
    </row>
    <row r="1681" spans="1:38">
      <c r="A1681" s="13" t="s">
        <v>3669</v>
      </c>
      <c r="B1681" s="54">
        <v>44701.456024999999</v>
      </c>
      <c r="C1681" s="13" t="s">
        <v>3368</v>
      </c>
      <c r="D1681" s="13">
        <v>941</v>
      </c>
      <c r="E1681" s="13" t="s">
        <v>3670</v>
      </c>
      <c r="F1681" s="13" t="s">
        <v>24</v>
      </c>
      <c r="G1681" s="14">
        <v>1653028737086</v>
      </c>
      <c r="H1681" s="55">
        <v>0.95104166666666701</v>
      </c>
      <c r="I1681" s="33">
        <v>44886.951041666704</v>
      </c>
      <c r="J1681" s="58">
        <v>44886</v>
      </c>
      <c r="K1681" s="13" t="s">
        <v>313</v>
      </c>
      <c r="L1681" s="13" t="s">
        <v>60</v>
      </c>
      <c r="M1681" s="13" t="s">
        <v>314</v>
      </c>
      <c r="N1681" s="13" t="s">
        <v>206</v>
      </c>
      <c r="O1681" s="33" t="s">
        <v>38</v>
      </c>
      <c r="P1681" s="58" t="s">
        <v>38</v>
      </c>
      <c r="Q1681" s="33" t="s">
        <v>207</v>
      </c>
      <c r="R1681" s="14" t="s">
        <v>38</v>
      </c>
      <c r="S1681" s="13" t="s">
        <v>208</v>
      </c>
      <c r="T1681" s="13" t="s">
        <v>209</v>
      </c>
      <c r="U1681" s="33">
        <f t="shared" ca="1" si="312"/>
        <v>45744.56914039352</v>
      </c>
      <c r="V1681" s="13" t="str">
        <f t="shared" si="313"/>
        <v>Hyderabad</v>
      </c>
      <c r="W1681" s="13" t="str">
        <f t="shared" si="314"/>
        <v>DOMI</v>
      </c>
      <c r="X1681" s="13">
        <f t="shared" si="315"/>
        <v>22</v>
      </c>
      <c r="Y1681" s="13" t="str">
        <f>IFERROR(VLOOKUP(C1681,ReceivingTeam[],2,FALSE),"HelpDesk")</f>
        <v>HelpDesk</v>
      </c>
      <c r="Z1681" s="67">
        <f t="shared" si="316"/>
        <v>44888.096875000032</v>
      </c>
      <c r="AA1681" s="68">
        <f t="shared" si="317"/>
        <v>44886</v>
      </c>
      <c r="AB1681" s="69" t="b">
        <f t="shared" si="318"/>
        <v>1</v>
      </c>
      <c r="AC1681" s="70">
        <f t="shared" si="319"/>
        <v>0.5</v>
      </c>
      <c r="AD1681" s="67">
        <f t="shared" si="320"/>
        <v>44888.096875000032</v>
      </c>
      <c r="AE1681" s="67">
        <f>VLOOKUP(V1681,'Branch Wise Work Timelines'!C:G,3,FALSE)+AA1681</f>
        <v>44886.416666666664</v>
      </c>
      <c r="AF1681" s="67">
        <f>IF(V1681="Bangalore",VLOOKUP(V1681,'Branch Wise Work Timelines'!C:G,4,FALSE)+AA1681+1,IF(V1681="Mumbai",VLOOKUP(V1681,'Branch Wise Work Timelines'!C:G,4,FALSE)+AA1681+1,VLOOKUP(V1681,'Branch Wise Work Timelines'!C:G,4,FALSE)+AA1681))</f>
        <v>44886.770833333336</v>
      </c>
      <c r="AG1681" s="67">
        <f>WORKDAY.INTL(AA1681,1,11)+VLOOKUP(V1681,'Branch Wise Work Timelines'!C:G,3,FALSE)</f>
        <v>44887.416666666664</v>
      </c>
      <c r="AH1681" s="69" t="str">
        <f t="shared" ca="1" si="321"/>
        <v>Out of TAT</v>
      </c>
      <c r="AI1681" s="69">
        <f t="shared" ca="1" si="322"/>
        <v>20556</v>
      </c>
      <c r="AJ1681" s="69" t="str">
        <f ca="1">IF(AI1681&lt;0,"0-12",IFERROR(VLOOKUP(AI1681,Breakup[],2,FALSE),"&gt;24"))</f>
        <v>&gt;24</v>
      </c>
      <c r="AK1681" s="69" t="str">
        <f>VLOOKUP(V1681,Master!B:D,3,FALSE)</f>
        <v>South</v>
      </c>
      <c r="AL1681" s="69" t="str">
        <f t="shared" si="323"/>
        <v>Hyderabad</v>
      </c>
    </row>
    <row r="1682" spans="1:38">
      <c r="A1682" s="13" t="s">
        <v>3671</v>
      </c>
      <c r="B1682" s="54">
        <v>44701.4613278588</v>
      </c>
      <c r="C1682" s="13" t="s">
        <v>3368</v>
      </c>
      <c r="D1682" s="13">
        <v>209</v>
      </c>
      <c r="E1682" s="13" t="s">
        <v>3672</v>
      </c>
      <c r="F1682" s="13" t="s">
        <v>24</v>
      </c>
      <c r="G1682" s="14">
        <v>1653028737086</v>
      </c>
      <c r="H1682" s="55">
        <v>0.52906249999999999</v>
      </c>
      <c r="I1682" s="33">
        <v>44887.529062499998</v>
      </c>
      <c r="J1682" s="58">
        <v>44887</v>
      </c>
      <c r="K1682" s="13" t="s">
        <v>313</v>
      </c>
      <c r="L1682" s="13" t="s">
        <v>60</v>
      </c>
      <c r="M1682" s="13" t="s">
        <v>314</v>
      </c>
      <c r="N1682" s="13" t="s">
        <v>206</v>
      </c>
      <c r="O1682" s="33" t="s">
        <v>38</v>
      </c>
      <c r="P1682" s="58" t="s">
        <v>38</v>
      </c>
      <c r="Q1682" s="33" t="s">
        <v>207</v>
      </c>
      <c r="R1682" s="14" t="s">
        <v>38</v>
      </c>
      <c r="S1682" s="13" t="s">
        <v>208</v>
      </c>
      <c r="T1682" s="13" t="s">
        <v>209</v>
      </c>
      <c r="U1682" s="33">
        <f t="shared" ca="1" si="312"/>
        <v>45744.56914039352</v>
      </c>
      <c r="V1682" s="13" t="str">
        <f t="shared" si="313"/>
        <v>Hyderabad</v>
      </c>
      <c r="W1682" s="13" t="str">
        <f t="shared" si="314"/>
        <v>DOMI</v>
      </c>
      <c r="X1682" s="13">
        <f t="shared" si="315"/>
        <v>12</v>
      </c>
      <c r="Y1682" s="13" t="str">
        <f>IFERROR(VLOOKUP(C1682,ReceivingTeam[],2,FALSE),"HelpDesk")</f>
        <v>HelpDesk</v>
      </c>
      <c r="Z1682" s="67">
        <f t="shared" si="316"/>
        <v>44888.674895833326</v>
      </c>
      <c r="AA1682" s="68">
        <f t="shared" si="317"/>
        <v>44887</v>
      </c>
      <c r="AB1682" s="69" t="b">
        <f t="shared" si="318"/>
        <v>1</v>
      </c>
      <c r="AC1682" s="70">
        <f t="shared" si="319"/>
        <v>0.5</v>
      </c>
      <c r="AD1682" s="67">
        <f t="shared" si="320"/>
        <v>44888.674895833326</v>
      </c>
      <c r="AE1682" s="67">
        <f>VLOOKUP(V1682,'Branch Wise Work Timelines'!C:G,3,FALSE)+AA1682</f>
        <v>44887.416666666664</v>
      </c>
      <c r="AF1682" s="67">
        <f>IF(V1682="Bangalore",VLOOKUP(V1682,'Branch Wise Work Timelines'!C:G,4,FALSE)+AA1682+1,IF(V1682="Mumbai",VLOOKUP(V1682,'Branch Wise Work Timelines'!C:G,4,FALSE)+AA1682+1,VLOOKUP(V1682,'Branch Wise Work Timelines'!C:G,4,FALSE)+AA1682))</f>
        <v>44887.770833333336</v>
      </c>
      <c r="AG1682" s="67">
        <f>WORKDAY.INTL(AA1682,1,11)+VLOOKUP(V1682,'Branch Wise Work Timelines'!C:G,3,FALSE)</f>
        <v>44888.416666666664</v>
      </c>
      <c r="AH1682" s="69" t="str">
        <f t="shared" ca="1" si="321"/>
        <v>Out of TAT</v>
      </c>
      <c r="AI1682" s="69">
        <f t="shared" ca="1" si="322"/>
        <v>20542</v>
      </c>
      <c r="AJ1682" s="69" t="str">
        <f ca="1">IF(AI1682&lt;0,"0-12",IFERROR(VLOOKUP(AI1682,Breakup[],2,FALSE),"&gt;24"))</f>
        <v>&gt;24</v>
      </c>
      <c r="AK1682" s="69" t="str">
        <f>VLOOKUP(V1682,Master!B:D,3,FALSE)</f>
        <v>South</v>
      </c>
      <c r="AL1682" s="69" t="str">
        <f t="shared" si="323"/>
        <v>Hyderabad</v>
      </c>
    </row>
    <row r="1683" spans="1:38">
      <c r="A1683" s="13" t="s">
        <v>3673</v>
      </c>
      <c r="B1683" s="54">
        <v>44701.462472685198</v>
      </c>
      <c r="C1683" s="13" t="s">
        <v>114</v>
      </c>
      <c r="D1683" s="13">
        <v>852</v>
      </c>
      <c r="E1683" s="13" t="s">
        <v>3674</v>
      </c>
      <c r="F1683" s="13" t="s">
        <v>24</v>
      </c>
      <c r="G1683" s="14">
        <v>1653025138774</v>
      </c>
      <c r="H1683" s="55">
        <v>0.68725694444444396</v>
      </c>
      <c r="I1683" s="33">
        <v>44884.687256944402</v>
      </c>
      <c r="J1683" s="58">
        <v>44884</v>
      </c>
      <c r="K1683" s="13" t="s">
        <v>263</v>
      </c>
      <c r="L1683" s="13" t="s">
        <v>69</v>
      </c>
      <c r="M1683" s="13" t="s">
        <v>103</v>
      </c>
      <c r="N1683" s="13" t="s">
        <v>206</v>
      </c>
      <c r="O1683" s="33" t="s">
        <v>38</v>
      </c>
      <c r="P1683" s="58" t="s">
        <v>38</v>
      </c>
      <c r="Q1683" s="33" t="s">
        <v>207</v>
      </c>
      <c r="R1683" s="14" t="s">
        <v>38</v>
      </c>
      <c r="S1683" s="13" t="s">
        <v>208</v>
      </c>
      <c r="T1683" s="13" t="s">
        <v>209</v>
      </c>
      <c r="U1683" s="33">
        <f t="shared" ca="1" si="312"/>
        <v>45744.56914039352</v>
      </c>
      <c r="V1683" s="13" t="str">
        <f t="shared" si="313"/>
        <v>Mumbai</v>
      </c>
      <c r="W1683" s="13" t="str">
        <f t="shared" si="314"/>
        <v>DOMI</v>
      </c>
      <c r="X1683" s="13">
        <f t="shared" si="315"/>
        <v>16</v>
      </c>
      <c r="Y1683" s="13" t="str">
        <f>IFERROR(VLOOKUP(C1683,ReceivingTeam[],2,FALSE),"HelpDesk")</f>
        <v>Branch office</v>
      </c>
      <c r="Z1683" s="67">
        <f t="shared" si="316"/>
        <v>44885.187256944402</v>
      </c>
      <c r="AA1683" s="68">
        <f t="shared" si="317"/>
        <v>44884</v>
      </c>
      <c r="AB1683" s="69" t="b">
        <f t="shared" si="318"/>
        <v>1</v>
      </c>
      <c r="AC1683" s="70">
        <f t="shared" si="319"/>
        <v>0.5</v>
      </c>
      <c r="AD1683" s="67">
        <f t="shared" si="320"/>
        <v>44885.187256944402</v>
      </c>
      <c r="AE1683" s="67">
        <f>VLOOKUP(V1683,'Branch Wise Work Timelines'!C:G,3,FALSE)+AA1683</f>
        <v>44884.416666666664</v>
      </c>
      <c r="AF1683" s="67">
        <f>IF(V1683="Bangalore",VLOOKUP(V1683,'Branch Wise Work Timelines'!C:G,4,FALSE)+AA1683+1,IF(V1683="Mumbai",VLOOKUP(V1683,'Branch Wise Work Timelines'!C:G,4,FALSE)+AA1683+1,VLOOKUP(V1683,'Branch Wise Work Timelines'!C:G,4,FALSE)+AA1683))</f>
        <v>44885.25</v>
      </c>
      <c r="AG1683" s="67">
        <f>WORKDAY.INTL(AA1683,1,11)+VLOOKUP(V1683,'Branch Wise Work Timelines'!C:G,3,FALSE)</f>
        <v>44886.416666666664</v>
      </c>
      <c r="AH1683" s="69" t="str">
        <f t="shared" ca="1" si="321"/>
        <v>Out of TAT</v>
      </c>
      <c r="AI1683" s="69">
        <f t="shared" ca="1" si="322"/>
        <v>20626</v>
      </c>
      <c r="AJ1683" s="69" t="str">
        <f ca="1">IF(AI1683&lt;0,"0-12",IFERROR(VLOOKUP(AI1683,Breakup[],2,FALSE),"&gt;24"))</f>
        <v>&gt;24</v>
      </c>
      <c r="AK1683" s="69" t="str">
        <f>VLOOKUP(V1683,Master!B:D,3,FALSE)</f>
        <v>East</v>
      </c>
      <c r="AL1683" s="69" t="str">
        <f t="shared" si="323"/>
        <v>Mumbai</v>
      </c>
    </row>
    <row r="1684" spans="1:38">
      <c r="A1684" s="13" t="s">
        <v>3675</v>
      </c>
      <c r="B1684" s="54">
        <v>44701.463461111103</v>
      </c>
      <c r="C1684" s="13" t="s">
        <v>3368</v>
      </c>
      <c r="D1684" s="13">
        <v>965</v>
      </c>
      <c r="E1684" s="13" t="s">
        <v>3676</v>
      </c>
      <c r="F1684" s="13" t="s">
        <v>24</v>
      </c>
      <c r="G1684" s="14">
        <v>1653028737086</v>
      </c>
      <c r="H1684" s="55">
        <v>0.95121527777777803</v>
      </c>
      <c r="I1684" s="33">
        <v>44889.951215277797</v>
      </c>
      <c r="J1684" s="58">
        <v>44889</v>
      </c>
      <c r="K1684" s="13" t="s">
        <v>313</v>
      </c>
      <c r="L1684" s="13" t="s">
        <v>60</v>
      </c>
      <c r="M1684" s="13" t="s">
        <v>314</v>
      </c>
      <c r="N1684" s="13" t="s">
        <v>206</v>
      </c>
      <c r="O1684" s="33" t="s">
        <v>38</v>
      </c>
      <c r="P1684" s="58" t="s">
        <v>38</v>
      </c>
      <c r="Q1684" s="33" t="s">
        <v>207</v>
      </c>
      <c r="R1684" s="14" t="s">
        <v>38</v>
      </c>
      <c r="S1684" s="13" t="s">
        <v>208</v>
      </c>
      <c r="T1684" s="13" t="s">
        <v>209</v>
      </c>
      <c r="U1684" s="33">
        <f t="shared" ca="1" si="312"/>
        <v>45744.56914039352</v>
      </c>
      <c r="V1684" s="13" t="str">
        <f t="shared" si="313"/>
        <v>Hyderabad</v>
      </c>
      <c r="W1684" s="13" t="str">
        <f t="shared" si="314"/>
        <v>DOMI</v>
      </c>
      <c r="X1684" s="13">
        <f t="shared" si="315"/>
        <v>22</v>
      </c>
      <c r="Y1684" s="13" t="str">
        <f>IFERROR(VLOOKUP(C1684,ReceivingTeam[],2,FALSE),"HelpDesk")</f>
        <v>HelpDesk</v>
      </c>
      <c r="Z1684" s="67">
        <f t="shared" si="316"/>
        <v>44891.097048611126</v>
      </c>
      <c r="AA1684" s="68">
        <f t="shared" si="317"/>
        <v>44889</v>
      </c>
      <c r="AB1684" s="69" t="b">
        <f t="shared" si="318"/>
        <v>1</v>
      </c>
      <c r="AC1684" s="70">
        <f t="shared" si="319"/>
        <v>0.5</v>
      </c>
      <c r="AD1684" s="67">
        <f t="shared" si="320"/>
        <v>44891.097048611126</v>
      </c>
      <c r="AE1684" s="67">
        <f>VLOOKUP(V1684,'Branch Wise Work Timelines'!C:G,3,FALSE)+AA1684</f>
        <v>44889.416666666664</v>
      </c>
      <c r="AF1684" s="67">
        <f>IF(V1684="Bangalore",VLOOKUP(V1684,'Branch Wise Work Timelines'!C:G,4,FALSE)+AA1684+1,IF(V1684="Mumbai",VLOOKUP(V1684,'Branch Wise Work Timelines'!C:G,4,FALSE)+AA1684+1,VLOOKUP(V1684,'Branch Wise Work Timelines'!C:G,4,FALSE)+AA1684))</f>
        <v>44889.770833333336</v>
      </c>
      <c r="AG1684" s="67">
        <f>WORKDAY.INTL(AA1684,1,11)+VLOOKUP(V1684,'Branch Wise Work Timelines'!C:G,3,FALSE)</f>
        <v>44890.416666666664</v>
      </c>
      <c r="AH1684" s="69" t="str">
        <f t="shared" ca="1" si="321"/>
        <v>Out of TAT</v>
      </c>
      <c r="AI1684" s="69">
        <f t="shared" ca="1" si="322"/>
        <v>20484</v>
      </c>
      <c r="AJ1684" s="69" t="str">
        <f ca="1">IF(AI1684&lt;0,"0-12",IFERROR(VLOOKUP(AI1684,Breakup[],2,FALSE),"&gt;24"))</f>
        <v>&gt;24</v>
      </c>
      <c r="AK1684" s="69" t="str">
        <f>VLOOKUP(V1684,Master!B:D,3,FALSE)</f>
        <v>South</v>
      </c>
      <c r="AL1684" s="69" t="str">
        <f t="shared" si="323"/>
        <v>Hyderabad</v>
      </c>
    </row>
    <row r="1685" spans="1:38">
      <c r="A1685" s="13" t="s">
        <v>3677</v>
      </c>
      <c r="B1685" s="54">
        <v>44701.498596956</v>
      </c>
      <c r="C1685" s="13" t="s">
        <v>344</v>
      </c>
      <c r="D1685" s="13">
        <v>1394</v>
      </c>
      <c r="E1685" s="13" t="s">
        <v>3678</v>
      </c>
      <c r="F1685" s="13" t="s">
        <v>24</v>
      </c>
      <c r="G1685" s="14">
        <v>1653028157440</v>
      </c>
      <c r="H1685" s="55">
        <v>0.95817129629629605</v>
      </c>
      <c r="I1685" s="33">
        <v>44884.958171296297</v>
      </c>
      <c r="J1685" s="58">
        <v>44884</v>
      </c>
      <c r="K1685" s="13" t="s">
        <v>263</v>
      </c>
      <c r="L1685" s="13" t="s">
        <v>69</v>
      </c>
      <c r="M1685" s="13" t="s">
        <v>101</v>
      </c>
      <c r="N1685" s="13" t="s">
        <v>206</v>
      </c>
      <c r="O1685" s="33" t="s">
        <v>38</v>
      </c>
      <c r="P1685" s="58" t="s">
        <v>38</v>
      </c>
      <c r="Q1685" s="33" t="s">
        <v>207</v>
      </c>
      <c r="R1685" s="14" t="s">
        <v>38</v>
      </c>
      <c r="S1685" s="13" t="s">
        <v>208</v>
      </c>
      <c r="T1685" s="13" t="s">
        <v>209</v>
      </c>
      <c r="U1685" s="33">
        <f t="shared" ca="1" si="312"/>
        <v>45744.56914039352</v>
      </c>
      <c r="V1685" s="13" t="str">
        <f t="shared" si="313"/>
        <v>Mumbai</v>
      </c>
      <c r="W1685" s="13" t="str">
        <f t="shared" si="314"/>
        <v>DOMI</v>
      </c>
      <c r="X1685" s="13">
        <f t="shared" si="315"/>
        <v>22</v>
      </c>
      <c r="Y1685" s="13" t="str">
        <f>IFERROR(VLOOKUP(C1685,ReceivingTeam[],2,FALSE),"HelpDesk")</f>
        <v>HelpDesk</v>
      </c>
      <c r="Z1685" s="67">
        <f t="shared" si="316"/>
        <v>44886.624837962961</v>
      </c>
      <c r="AA1685" s="68">
        <f t="shared" si="317"/>
        <v>44884</v>
      </c>
      <c r="AB1685" s="69" t="b">
        <f t="shared" si="318"/>
        <v>1</v>
      </c>
      <c r="AC1685" s="70">
        <f t="shared" si="319"/>
        <v>0.5</v>
      </c>
      <c r="AD1685" s="67">
        <f t="shared" si="320"/>
        <v>44886.624837962961</v>
      </c>
      <c r="AE1685" s="67">
        <f>VLOOKUP(V1685,'Branch Wise Work Timelines'!C:G,3,FALSE)+AA1685</f>
        <v>44884.416666666664</v>
      </c>
      <c r="AF1685" s="67">
        <f>IF(V1685="Bangalore",VLOOKUP(V1685,'Branch Wise Work Timelines'!C:G,4,FALSE)+AA1685+1,IF(V1685="Mumbai",VLOOKUP(V1685,'Branch Wise Work Timelines'!C:G,4,FALSE)+AA1685+1,VLOOKUP(V1685,'Branch Wise Work Timelines'!C:G,4,FALSE)+AA1685))</f>
        <v>44885.25</v>
      </c>
      <c r="AG1685" s="67">
        <f>WORKDAY.INTL(AA1685,1,11)+VLOOKUP(V1685,'Branch Wise Work Timelines'!C:G,3,FALSE)</f>
        <v>44886.416666666664</v>
      </c>
      <c r="AH1685" s="69" t="str">
        <f t="shared" ca="1" si="321"/>
        <v>Out of TAT</v>
      </c>
      <c r="AI1685" s="69">
        <f t="shared" ca="1" si="322"/>
        <v>20591</v>
      </c>
      <c r="AJ1685" s="69" t="str">
        <f ca="1">IF(AI1685&lt;0,"0-12",IFERROR(VLOOKUP(AI1685,Breakup[],2,FALSE),"&gt;24"))</f>
        <v>&gt;24</v>
      </c>
      <c r="AK1685" s="69" t="str">
        <f>VLOOKUP(V1685,Master!B:D,3,FALSE)</f>
        <v>East</v>
      </c>
      <c r="AL1685" s="69" t="str">
        <f t="shared" si="323"/>
        <v>Mumbai</v>
      </c>
    </row>
    <row r="1686" spans="1:38">
      <c r="A1686" s="13" t="s">
        <v>3679</v>
      </c>
      <c r="B1686" s="54">
        <v>44701.669502974502</v>
      </c>
      <c r="C1686" s="13" t="s">
        <v>352</v>
      </c>
      <c r="D1686" s="13">
        <v>423</v>
      </c>
      <c r="E1686" s="13" t="s">
        <v>3680</v>
      </c>
      <c r="F1686" s="13" t="s">
        <v>24</v>
      </c>
      <c r="G1686" s="14">
        <v>1653044439864</v>
      </c>
      <c r="H1686" s="55">
        <v>0.58737268518518504</v>
      </c>
      <c r="I1686" s="33">
        <v>44884.587372685201</v>
      </c>
      <c r="J1686" s="58">
        <v>44884</v>
      </c>
      <c r="K1686" s="13" t="s">
        <v>263</v>
      </c>
      <c r="L1686" s="13" t="s">
        <v>69</v>
      </c>
      <c r="M1686" s="13" t="s">
        <v>101</v>
      </c>
      <c r="N1686" s="13" t="s">
        <v>206</v>
      </c>
      <c r="O1686" s="33" t="s">
        <v>38</v>
      </c>
      <c r="P1686" s="58" t="s">
        <v>38</v>
      </c>
      <c r="Q1686" s="33" t="s">
        <v>207</v>
      </c>
      <c r="R1686" s="14" t="s">
        <v>38</v>
      </c>
      <c r="S1686" s="13" t="s">
        <v>208</v>
      </c>
      <c r="T1686" s="13" t="s">
        <v>209</v>
      </c>
      <c r="U1686" s="33">
        <f t="shared" ca="1" si="312"/>
        <v>45744.56914039352</v>
      </c>
      <c r="V1686" s="13" t="str">
        <f t="shared" si="313"/>
        <v>Mumbai</v>
      </c>
      <c r="W1686" s="13" t="str">
        <f t="shared" si="314"/>
        <v>DOMI</v>
      </c>
      <c r="X1686" s="13">
        <f t="shared" si="315"/>
        <v>14</v>
      </c>
      <c r="Y1686" s="13" t="str">
        <f>IFERROR(VLOOKUP(C1686,ReceivingTeam[],2,FALSE),"HelpDesk")</f>
        <v>HelpDesk</v>
      </c>
      <c r="Z1686" s="67">
        <f t="shared" si="316"/>
        <v>44885.087372685201</v>
      </c>
      <c r="AA1686" s="68">
        <f t="shared" si="317"/>
        <v>44884</v>
      </c>
      <c r="AB1686" s="69" t="b">
        <f t="shared" si="318"/>
        <v>1</v>
      </c>
      <c r="AC1686" s="70">
        <f t="shared" si="319"/>
        <v>0.5</v>
      </c>
      <c r="AD1686" s="67">
        <f t="shared" si="320"/>
        <v>44885.087372685201</v>
      </c>
      <c r="AE1686" s="67">
        <f>VLOOKUP(V1686,'Branch Wise Work Timelines'!C:G,3,FALSE)+AA1686</f>
        <v>44884.416666666664</v>
      </c>
      <c r="AF1686" s="67">
        <f>IF(V1686="Bangalore",VLOOKUP(V1686,'Branch Wise Work Timelines'!C:G,4,FALSE)+AA1686+1,IF(V1686="Mumbai",VLOOKUP(V1686,'Branch Wise Work Timelines'!C:G,4,FALSE)+AA1686+1,VLOOKUP(V1686,'Branch Wise Work Timelines'!C:G,4,FALSE)+AA1686))</f>
        <v>44885.25</v>
      </c>
      <c r="AG1686" s="67">
        <f>WORKDAY.INTL(AA1686,1,11)+VLOOKUP(V1686,'Branch Wise Work Timelines'!C:G,3,FALSE)</f>
        <v>44886.416666666664</v>
      </c>
      <c r="AH1686" s="69" t="str">
        <f t="shared" ca="1" si="321"/>
        <v>Out of TAT</v>
      </c>
      <c r="AI1686" s="69">
        <f t="shared" ca="1" si="322"/>
        <v>20628</v>
      </c>
      <c r="AJ1686" s="69" t="str">
        <f ca="1">IF(AI1686&lt;0,"0-12",IFERROR(VLOOKUP(AI1686,Breakup[],2,FALSE),"&gt;24"))</f>
        <v>&gt;24</v>
      </c>
      <c r="AK1686" s="69" t="str">
        <f>VLOOKUP(V1686,Master!B:D,3,FALSE)</f>
        <v>East</v>
      </c>
      <c r="AL1686" s="69" t="str">
        <f t="shared" si="323"/>
        <v>Mumbai</v>
      </c>
    </row>
    <row r="1687" spans="1:38">
      <c r="A1687" s="13" t="s">
        <v>3681</v>
      </c>
      <c r="B1687" s="54">
        <v>44700.706425266202</v>
      </c>
      <c r="C1687" s="13" t="s">
        <v>414</v>
      </c>
      <c r="D1687" s="13">
        <v>1407</v>
      </c>
      <c r="E1687" s="13" t="s">
        <v>3682</v>
      </c>
      <c r="F1687" s="13" t="s">
        <v>24</v>
      </c>
      <c r="G1687" s="14">
        <v>1653019989748</v>
      </c>
      <c r="H1687" s="55">
        <v>0.29542824074074098</v>
      </c>
      <c r="I1687" s="33">
        <v>44882.295428240701</v>
      </c>
      <c r="J1687" s="58">
        <v>44882</v>
      </c>
      <c r="K1687" s="13" t="s">
        <v>397</v>
      </c>
      <c r="L1687" s="13" t="s">
        <v>50</v>
      </c>
      <c r="M1687" s="13" t="s">
        <v>153</v>
      </c>
      <c r="N1687" s="13" t="s">
        <v>206</v>
      </c>
      <c r="O1687" s="33" t="s">
        <v>38</v>
      </c>
      <c r="P1687" s="58" t="s">
        <v>38</v>
      </c>
      <c r="Q1687" s="33" t="s">
        <v>207</v>
      </c>
      <c r="R1687" s="14" t="s">
        <v>38</v>
      </c>
      <c r="S1687" s="13" t="s">
        <v>216</v>
      </c>
      <c r="T1687" s="13" t="s">
        <v>217</v>
      </c>
      <c r="U1687" s="33">
        <f t="shared" ca="1" si="312"/>
        <v>45744.56914039352</v>
      </c>
      <c r="V1687" s="13" t="str">
        <f t="shared" si="313"/>
        <v>Cochin</v>
      </c>
      <c r="W1687" s="13" t="str">
        <f t="shared" si="314"/>
        <v>DOMI</v>
      </c>
      <c r="X1687" s="13">
        <f t="shared" si="315"/>
        <v>7</v>
      </c>
      <c r="Y1687" s="13" t="str">
        <f>IFERROR(VLOOKUP(C1687,ReceivingTeam[],2,FALSE),"HelpDesk")</f>
        <v>HelpDesk</v>
      </c>
      <c r="Z1687" s="67">
        <f t="shared" si="316"/>
        <v>44883.562499999993</v>
      </c>
      <c r="AA1687" s="68">
        <f t="shared" si="317"/>
        <v>44882</v>
      </c>
      <c r="AB1687" s="69" t="b">
        <f t="shared" si="318"/>
        <v>1</v>
      </c>
      <c r="AC1687" s="70">
        <f t="shared" si="319"/>
        <v>0.5</v>
      </c>
      <c r="AD1687" s="67">
        <f t="shared" si="320"/>
        <v>44883.562499999993</v>
      </c>
      <c r="AE1687" s="67">
        <f>VLOOKUP(V1687,'Branch Wise Work Timelines'!C:G,3,FALSE)+AA1687</f>
        <v>44882.416666666664</v>
      </c>
      <c r="AF1687" s="67">
        <f>IF(V1687="Bangalore",VLOOKUP(V1687,'Branch Wise Work Timelines'!C:G,4,FALSE)+AA1687+1,IF(V1687="Mumbai",VLOOKUP(V1687,'Branch Wise Work Timelines'!C:G,4,FALSE)+AA1687+1,VLOOKUP(V1687,'Branch Wise Work Timelines'!C:G,4,FALSE)+AA1687))</f>
        <v>44882.770833333336</v>
      </c>
      <c r="AG1687" s="67">
        <f>WORKDAY.INTL(AA1687,1,11)+VLOOKUP(V1687,'Branch Wise Work Timelines'!C:G,3,FALSE)</f>
        <v>44883.416666666664</v>
      </c>
      <c r="AH1687" s="69" t="str">
        <f t="shared" ca="1" si="321"/>
        <v>Out of TAT</v>
      </c>
      <c r="AI1687" s="69">
        <f t="shared" ca="1" si="322"/>
        <v>20665</v>
      </c>
      <c r="AJ1687" s="69" t="str">
        <f ca="1">IF(AI1687&lt;0,"0-12",IFERROR(VLOOKUP(AI1687,Breakup[],2,FALSE),"&gt;24"))</f>
        <v>&gt;24</v>
      </c>
      <c r="AK1687" s="69" t="str">
        <f>VLOOKUP(V1687,Master!B:D,3,FALSE)</f>
        <v>South</v>
      </c>
      <c r="AL1687" s="69" t="str">
        <f t="shared" si="323"/>
        <v>Cochin</v>
      </c>
    </row>
    <row r="1688" spans="1:38">
      <c r="A1688" s="13" t="s">
        <v>3683</v>
      </c>
      <c r="B1688" s="54">
        <v>44700.710007175898</v>
      </c>
      <c r="C1688" s="13" t="s">
        <v>414</v>
      </c>
      <c r="D1688" s="13">
        <v>375</v>
      </c>
      <c r="E1688" s="13" t="s">
        <v>3684</v>
      </c>
      <c r="F1688" s="13" t="s">
        <v>24</v>
      </c>
      <c r="G1688" s="14">
        <v>1653019989748</v>
      </c>
      <c r="H1688" s="55">
        <v>0.15214120370370399</v>
      </c>
      <c r="I1688" s="33">
        <v>44884.152141203696</v>
      </c>
      <c r="J1688" s="58">
        <v>44884</v>
      </c>
      <c r="K1688" s="13" t="s">
        <v>397</v>
      </c>
      <c r="L1688" s="13" t="s">
        <v>50</v>
      </c>
      <c r="M1688" s="13" t="s">
        <v>153</v>
      </c>
      <c r="N1688" s="13" t="s">
        <v>206</v>
      </c>
      <c r="O1688" s="33" t="s">
        <v>38</v>
      </c>
      <c r="P1688" s="58" t="s">
        <v>38</v>
      </c>
      <c r="Q1688" s="33" t="s">
        <v>207</v>
      </c>
      <c r="R1688" s="14" t="s">
        <v>38</v>
      </c>
      <c r="S1688" s="13" t="s">
        <v>216</v>
      </c>
      <c r="T1688" s="13" t="s">
        <v>217</v>
      </c>
      <c r="U1688" s="33">
        <f t="shared" ca="1" si="312"/>
        <v>45744.56914039352</v>
      </c>
      <c r="V1688" s="13" t="str">
        <f t="shared" si="313"/>
        <v>Cochin</v>
      </c>
      <c r="W1688" s="13" t="str">
        <f t="shared" si="314"/>
        <v>DOMI</v>
      </c>
      <c r="X1688" s="13">
        <f t="shared" si="315"/>
        <v>3</v>
      </c>
      <c r="Y1688" s="13" t="str">
        <f>IFERROR(VLOOKUP(C1688,ReceivingTeam[],2,FALSE),"HelpDesk")</f>
        <v>HelpDesk</v>
      </c>
      <c r="Z1688" s="67">
        <f t="shared" si="316"/>
        <v>44886.562499999993</v>
      </c>
      <c r="AA1688" s="68">
        <f t="shared" si="317"/>
        <v>44884</v>
      </c>
      <c r="AB1688" s="69" t="b">
        <f t="shared" si="318"/>
        <v>1</v>
      </c>
      <c r="AC1688" s="70">
        <f t="shared" si="319"/>
        <v>0.5</v>
      </c>
      <c r="AD1688" s="67">
        <f t="shared" si="320"/>
        <v>44886.562499999993</v>
      </c>
      <c r="AE1688" s="67">
        <f>VLOOKUP(V1688,'Branch Wise Work Timelines'!C:G,3,FALSE)+AA1688</f>
        <v>44884.416666666664</v>
      </c>
      <c r="AF1688" s="67">
        <f>IF(V1688="Bangalore",VLOOKUP(V1688,'Branch Wise Work Timelines'!C:G,4,FALSE)+AA1688+1,IF(V1688="Mumbai",VLOOKUP(V1688,'Branch Wise Work Timelines'!C:G,4,FALSE)+AA1688+1,VLOOKUP(V1688,'Branch Wise Work Timelines'!C:G,4,FALSE)+AA1688))</f>
        <v>44884.770833333336</v>
      </c>
      <c r="AG1688" s="67">
        <f>WORKDAY.INTL(AA1688,1,11)+VLOOKUP(V1688,'Branch Wise Work Timelines'!C:G,3,FALSE)</f>
        <v>44886.416666666664</v>
      </c>
      <c r="AH1688" s="69" t="str">
        <f t="shared" ca="1" si="321"/>
        <v>Out of TAT</v>
      </c>
      <c r="AI1688" s="69">
        <f t="shared" ca="1" si="322"/>
        <v>20593</v>
      </c>
      <c r="AJ1688" s="69" t="str">
        <f ca="1">IF(AI1688&lt;0,"0-12",IFERROR(VLOOKUP(AI1688,Breakup[],2,FALSE),"&gt;24"))</f>
        <v>&gt;24</v>
      </c>
      <c r="AK1688" s="69" t="str">
        <f>VLOOKUP(V1688,Master!B:D,3,FALSE)</f>
        <v>South</v>
      </c>
      <c r="AL1688" s="69" t="str">
        <f t="shared" si="323"/>
        <v>Cochin</v>
      </c>
    </row>
    <row r="1689" spans="1:38">
      <c r="A1689" s="13" t="s">
        <v>3685</v>
      </c>
      <c r="B1689" s="54">
        <v>44700.716063541702</v>
      </c>
      <c r="C1689" s="13" t="s">
        <v>414</v>
      </c>
      <c r="D1689" s="13">
        <v>243</v>
      </c>
      <c r="E1689" s="13" t="s">
        <v>3686</v>
      </c>
      <c r="F1689" s="13" t="s">
        <v>24</v>
      </c>
      <c r="G1689" s="14">
        <v>1653019989748</v>
      </c>
      <c r="H1689" s="55">
        <v>0.52471064814814805</v>
      </c>
      <c r="I1689" s="33">
        <v>44882.524710648097</v>
      </c>
      <c r="J1689" s="58">
        <v>44882</v>
      </c>
      <c r="K1689" s="13" t="s">
        <v>397</v>
      </c>
      <c r="L1689" s="13" t="s">
        <v>50</v>
      </c>
      <c r="M1689" s="13" t="s">
        <v>153</v>
      </c>
      <c r="N1689" s="13" t="s">
        <v>206</v>
      </c>
      <c r="O1689" s="33" t="s">
        <v>38</v>
      </c>
      <c r="P1689" s="58" t="s">
        <v>38</v>
      </c>
      <c r="Q1689" s="33" t="s">
        <v>207</v>
      </c>
      <c r="R1689" s="14" t="s">
        <v>38</v>
      </c>
      <c r="S1689" s="13" t="s">
        <v>216</v>
      </c>
      <c r="T1689" s="13" t="s">
        <v>217</v>
      </c>
      <c r="U1689" s="33">
        <f t="shared" ca="1" si="312"/>
        <v>45744.56914039352</v>
      </c>
      <c r="V1689" s="13" t="str">
        <f t="shared" si="313"/>
        <v>Cochin</v>
      </c>
      <c r="W1689" s="13" t="str">
        <f t="shared" si="314"/>
        <v>DOMI</v>
      </c>
      <c r="X1689" s="13">
        <f t="shared" si="315"/>
        <v>12</v>
      </c>
      <c r="Y1689" s="13" t="str">
        <f>IFERROR(VLOOKUP(C1689,ReceivingTeam[],2,FALSE),"HelpDesk")</f>
        <v>HelpDesk</v>
      </c>
      <c r="Z1689" s="67">
        <f t="shared" si="316"/>
        <v>44883.670543981425</v>
      </c>
      <c r="AA1689" s="68">
        <f t="shared" si="317"/>
        <v>44882</v>
      </c>
      <c r="AB1689" s="69" t="b">
        <f t="shared" si="318"/>
        <v>1</v>
      </c>
      <c r="AC1689" s="70">
        <f t="shared" si="319"/>
        <v>0.5</v>
      </c>
      <c r="AD1689" s="67">
        <f t="shared" si="320"/>
        <v>44883.670543981425</v>
      </c>
      <c r="AE1689" s="67">
        <f>VLOOKUP(V1689,'Branch Wise Work Timelines'!C:G,3,FALSE)+AA1689</f>
        <v>44882.416666666664</v>
      </c>
      <c r="AF1689" s="67">
        <f>IF(V1689="Bangalore",VLOOKUP(V1689,'Branch Wise Work Timelines'!C:G,4,FALSE)+AA1689+1,IF(V1689="Mumbai",VLOOKUP(V1689,'Branch Wise Work Timelines'!C:G,4,FALSE)+AA1689+1,VLOOKUP(V1689,'Branch Wise Work Timelines'!C:G,4,FALSE)+AA1689))</f>
        <v>44882.770833333336</v>
      </c>
      <c r="AG1689" s="67">
        <f>WORKDAY.INTL(AA1689,1,11)+VLOOKUP(V1689,'Branch Wise Work Timelines'!C:G,3,FALSE)</f>
        <v>44883.416666666664</v>
      </c>
      <c r="AH1689" s="69" t="str">
        <f t="shared" ca="1" si="321"/>
        <v>Out of TAT</v>
      </c>
      <c r="AI1689" s="69">
        <f t="shared" ca="1" si="322"/>
        <v>20662</v>
      </c>
      <c r="AJ1689" s="69" t="str">
        <f ca="1">IF(AI1689&lt;0,"0-12",IFERROR(VLOOKUP(AI1689,Breakup[],2,FALSE),"&gt;24"))</f>
        <v>&gt;24</v>
      </c>
      <c r="AK1689" s="69" t="str">
        <f>VLOOKUP(V1689,Master!B:D,3,FALSE)</f>
        <v>South</v>
      </c>
      <c r="AL1689" s="69" t="str">
        <f t="shared" si="323"/>
        <v>Cochin</v>
      </c>
    </row>
    <row r="1690" spans="1:38">
      <c r="A1690" s="13" t="s">
        <v>3687</v>
      </c>
      <c r="B1690" s="54">
        <v>44700.719839386598</v>
      </c>
      <c r="C1690" s="13" t="s">
        <v>414</v>
      </c>
      <c r="D1690" s="13">
        <v>558</v>
      </c>
      <c r="E1690" s="13" t="s">
        <v>3688</v>
      </c>
      <c r="F1690" s="13" t="s">
        <v>24</v>
      </c>
      <c r="G1690" s="14">
        <v>1653019989748</v>
      </c>
      <c r="H1690" s="55">
        <v>0.35803240740740699</v>
      </c>
      <c r="I1690" s="33">
        <v>44883.358032407399</v>
      </c>
      <c r="J1690" s="58">
        <v>44883</v>
      </c>
      <c r="K1690" s="13" t="s">
        <v>397</v>
      </c>
      <c r="L1690" s="13" t="s">
        <v>50</v>
      </c>
      <c r="M1690" s="13" t="s">
        <v>153</v>
      </c>
      <c r="N1690" s="13" t="s">
        <v>206</v>
      </c>
      <c r="O1690" s="33" t="s">
        <v>38</v>
      </c>
      <c r="P1690" s="58" t="s">
        <v>38</v>
      </c>
      <c r="Q1690" s="33" t="s">
        <v>207</v>
      </c>
      <c r="R1690" s="14" t="s">
        <v>38</v>
      </c>
      <c r="S1690" s="13" t="s">
        <v>216</v>
      </c>
      <c r="T1690" s="13" t="s">
        <v>217</v>
      </c>
      <c r="U1690" s="33">
        <f t="shared" ca="1" si="312"/>
        <v>45744.56914039352</v>
      </c>
      <c r="V1690" s="13" t="str">
        <f t="shared" si="313"/>
        <v>Cochin</v>
      </c>
      <c r="W1690" s="13" t="str">
        <f t="shared" si="314"/>
        <v>DOMI</v>
      </c>
      <c r="X1690" s="13">
        <f t="shared" si="315"/>
        <v>8</v>
      </c>
      <c r="Y1690" s="13" t="str">
        <f>IFERROR(VLOOKUP(C1690,ReceivingTeam[],2,FALSE),"HelpDesk")</f>
        <v>HelpDesk</v>
      </c>
      <c r="Z1690" s="67">
        <f t="shared" si="316"/>
        <v>44884.562499999993</v>
      </c>
      <c r="AA1690" s="68">
        <f t="shared" si="317"/>
        <v>44883</v>
      </c>
      <c r="AB1690" s="69" t="b">
        <f t="shared" si="318"/>
        <v>1</v>
      </c>
      <c r="AC1690" s="70">
        <f t="shared" si="319"/>
        <v>0.5</v>
      </c>
      <c r="AD1690" s="67">
        <f t="shared" si="320"/>
        <v>44884.562499999993</v>
      </c>
      <c r="AE1690" s="67">
        <f>VLOOKUP(V1690,'Branch Wise Work Timelines'!C:G,3,FALSE)+AA1690</f>
        <v>44883.416666666664</v>
      </c>
      <c r="AF1690" s="67">
        <f>IF(V1690="Bangalore",VLOOKUP(V1690,'Branch Wise Work Timelines'!C:G,4,FALSE)+AA1690+1,IF(V1690="Mumbai",VLOOKUP(V1690,'Branch Wise Work Timelines'!C:G,4,FALSE)+AA1690+1,VLOOKUP(V1690,'Branch Wise Work Timelines'!C:G,4,FALSE)+AA1690))</f>
        <v>44883.770833333336</v>
      </c>
      <c r="AG1690" s="67">
        <f>WORKDAY.INTL(AA1690,1,11)+VLOOKUP(V1690,'Branch Wise Work Timelines'!C:G,3,FALSE)</f>
        <v>44884.416666666664</v>
      </c>
      <c r="AH1690" s="69" t="str">
        <f t="shared" ca="1" si="321"/>
        <v>Out of TAT</v>
      </c>
      <c r="AI1690" s="69">
        <f t="shared" ca="1" si="322"/>
        <v>20641</v>
      </c>
      <c r="AJ1690" s="69" t="str">
        <f ca="1">IF(AI1690&lt;0,"0-12",IFERROR(VLOOKUP(AI1690,Breakup[],2,FALSE),"&gt;24"))</f>
        <v>&gt;24</v>
      </c>
      <c r="AK1690" s="69" t="str">
        <f>VLOOKUP(V1690,Master!B:D,3,FALSE)</f>
        <v>South</v>
      </c>
      <c r="AL1690" s="69" t="str">
        <f t="shared" si="323"/>
        <v>Cochin</v>
      </c>
    </row>
    <row r="1691" spans="1:38">
      <c r="A1691" s="13" t="s">
        <v>3689</v>
      </c>
      <c r="B1691" s="54">
        <v>44700.7261153125</v>
      </c>
      <c r="C1691" s="13" t="s">
        <v>3368</v>
      </c>
      <c r="D1691" s="13">
        <v>446</v>
      </c>
      <c r="E1691" s="13" t="s">
        <v>3690</v>
      </c>
      <c r="F1691" s="13" t="s">
        <v>24</v>
      </c>
      <c r="G1691" s="14">
        <v>1653028737086</v>
      </c>
      <c r="H1691" s="55">
        <v>0.91260416666666699</v>
      </c>
      <c r="I1691" s="33">
        <v>44882.912604166697</v>
      </c>
      <c r="J1691" s="58">
        <v>44882</v>
      </c>
      <c r="K1691" s="13" t="s">
        <v>313</v>
      </c>
      <c r="L1691" s="13" t="s">
        <v>60</v>
      </c>
      <c r="M1691" s="13" t="s">
        <v>314</v>
      </c>
      <c r="N1691" s="13" t="s">
        <v>206</v>
      </c>
      <c r="O1691" s="33" t="s">
        <v>38</v>
      </c>
      <c r="P1691" s="58" t="s">
        <v>38</v>
      </c>
      <c r="Q1691" s="33" t="s">
        <v>207</v>
      </c>
      <c r="R1691" s="14" t="s">
        <v>38</v>
      </c>
      <c r="S1691" s="13" t="s">
        <v>208</v>
      </c>
      <c r="T1691" s="13" t="s">
        <v>209</v>
      </c>
      <c r="U1691" s="33">
        <f t="shared" ca="1" si="312"/>
        <v>45744.56914039352</v>
      </c>
      <c r="V1691" s="13" t="str">
        <f t="shared" si="313"/>
        <v>Hyderabad</v>
      </c>
      <c r="W1691" s="13" t="str">
        <f t="shared" si="314"/>
        <v>DOMI</v>
      </c>
      <c r="X1691" s="13">
        <f t="shared" si="315"/>
        <v>21</v>
      </c>
      <c r="Y1691" s="13" t="str">
        <f>IFERROR(VLOOKUP(C1691,ReceivingTeam[],2,FALSE),"HelpDesk")</f>
        <v>HelpDesk</v>
      </c>
      <c r="Z1691" s="67">
        <f t="shared" si="316"/>
        <v>44884.058437500025</v>
      </c>
      <c r="AA1691" s="68">
        <f t="shared" si="317"/>
        <v>44882</v>
      </c>
      <c r="AB1691" s="69" t="b">
        <f t="shared" si="318"/>
        <v>1</v>
      </c>
      <c r="AC1691" s="70">
        <f t="shared" si="319"/>
        <v>0.5</v>
      </c>
      <c r="AD1691" s="67">
        <f t="shared" si="320"/>
        <v>44884.058437500025</v>
      </c>
      <c r="AE1691" s="67">
        <f>VLOOKUP(V1691,'Branch Wise Work Timelines'!C:G,3,FALSE)+AA1691</f>
        <v>44882.416666666664</v>
      </c>
      <c r="AF1691" s="67">
        <f>IF(V1691="Bangalore",VLOOKUP(V1691,'Branch Wise Work Timelines'!C:G,4,FALSE)+AA1691+1,IF(V1691="Mumbai",VLOOKUP(V1691,'Branch Wise Work Timelines'!C:G,4,FALSE)+AA1691+1,VLOOKUP(V1691,'Branch Wise Work Timelines'!C:G,4,FALSE)+AA1691))</f>
        <v>44882.770833333336</v>
      </c>
      <c r="AG1691" s="67">
        <f>WORKDAY.INTL(AA1691,1,11)+VLOOKUP(V1691,'Branch Wise Work Timelines'!C:G,3,FALSE)</f>
        <v>44883.416666666664</v>
      </c>
      <c r="AH1691" s="69" t="str">
        <f t="shared" ca="1" si="321"/>
        <v>Out of TAT</v>
      </c>
      <c r="AI1691" s="69">
        <f t="shared" ca="1" si="322"/>
        <v>20653</v>
      </c>
      <c r="AJ1691" s="69" t="str">
        <f ca="1">IF(AI1691&lt;0,"0-12",IFERROR(VLOOKUP(AI1691,Breakup[],2,FALSE),"&gt;24"))</f>
        <v>&gt;24</v>
      </c>
      <c r="AK1691" s="69" t="str">
        <f>VLOOKUP(V1691,Master!B:D,3,FALSE)</f>
        <v>South</v>
      </c>
      <c r="AL1691" s="69" t="str">
        <f t="shared" si="323"/>
        <v>Hyderabad</v>
      </c>
    </row>
    <row r="1692" spans="1:38">
      <c r="A1692" s="13" t="s">
        <v>3691</v>
      </c>
      <c r="B1692" s="54">
        <v>44700.745394363403</v>
      </c>
      <c r="C1692" s="13" t="s">
        <v>3368</v>
      </c>
      <c r="D1692" s="13">
        <v>734</v>
      </c>
      <c r="E1692" s="13" t="s">
        <v>3692</v>
      </c>
      <c r="F1692" s="13" t="s">
        <v>24</v>
      </c>
      <c r="G1692" s="14">
        <v>1653028737086</v>
      </c>
      <c r="H1692" s="55">
        <v>0.79791666666666705</v>
      </c>
      <c r="I1692" s="33">
        <v>44890.797916666699</v>
      </c>
      <c r="J1692" s="58">
        <v>44890</v>
      </c>
      <c r="K1692" s="13" t="s">
        <v>313</v>
      </c>
      <c r="L1692" s="13" t="s">
        <v>60</v>
      </c>
      <c r="M1692" s="13" t="s">
        <v>314</v>
      </c>
      <c r="N1692" s="13" t="s">
        <v>206</v>
      </c>
      <c r="O1692" s="33" t="s">
        <v>38</v>
      </c>
      <c r="P1692" s="58" t="s">
        <v>38</v>
      </c>
      <c r="Q1692" s="33" t="s">
        <v>207</v>
      </c>
      <c r="R1692" s="14" t="s">
        <v>38</v>
      </c>
      <c r="S1692" s="13" t="s">
        <v>208</v>
      </c>
      <c r="T1692" s="13" t="s">
        <v>209</v>
      </c>
      <c r="U1692" s="33">
        <f t="shared" ca="1" si="312"/>
        <v>45744.56914039352</v>
      </c>
      <c r="V1692" s="13" t="str">
        <f t="shared" si="313"/>
        <v>Hyderabad</v>
      </c>
      <c r="W1692" s="13" t="str">
        <f t="shared" si="314"/>
        <v>DOMI</v>
      </c>
      <c r="X1692" s="13">
        <f t="shared" si="315"/>
        <v>19</v>
      </c>
      <c r="Y1692" s="13" t="str">
        <f>IFERROR(VLOOKUP(C1692,ReceivingTeam[],2,FALSE),"HelpDesk")</f>
        <v>HelpDesk</v>
      </c>
      <c r="Z1692" s="67">
        <f t="shared" si="316"/>
        <v>44891.943750000028</v>
      </c>
      <c r="AA1692" s="68">
        <f t="shared" si="317"/>
        <v>44890</v>
      </c>
      <c r="AB1692" s="69" t="b">
        <f t="shared" si="318"/>
        <v>1</v>
      </c>
      <c r="AC1692" s="70">
        <f t="shared" si="319"/>
        <v>0.5</v>
      </c>
      <c r="AD1692" s="67">
        <f t="shared" si="320"/>
        <v>44891.943750000028</v>
      </c>
      <c r="AE1692" s="67">
        <f>VLOOKUP(V1692,'Branch Wise Work Timelines'!C:G,3,FALSE)+AA1692</f>
        <v>44890.416666666664</v>
      </c>
      <c r="AF1692" s="67">
        <f>IF(V1692="Bangalore",VLOOKUP(V1692,'Branch Wise Work Timelines'!C:G,4,FALSE)+AA1692+1,IF(V1692="Mumbai",VLOOKUP(V1692,'Branch Wise Work Timelines'!C:G,4,FALSE)+AA1692+1,VLOOKUP(V1692,'Branch Wise Work Timelines'!C:G,4,FALSE)+AA1692))</f>
        <v>44890.770833333336</v>
      </c>
      <c r="AG1692" s="67">
        <f>WORKDAY.INTL(AA1692,1,11)+VLOOKUP(V1692,'Branch Wise Work Timelines'!C:G,3,FALSE)</f>
        <v>44891.416666666664</v>
      </c>
      <c r="AH1692" s="69" t="str">
        <f t="shared" ca="1" si="321"/>
        <v>Out of TAT</v>
      </c>
      <c r="AI1692" s="69">
        <f t="shared" ca="1" si="322"/>
        <v>20464</v>
      </c>
      <c r="AJ1692" s="69" t="str">
        <f ca="1">IF(AI1692&lt;0,"0-12",IFERROR(VLOOKUP(AI1692,Breakup[],2,FALSE),"&gt;24"))</f>
        <v>&gt;24</v>
      </c>
      <c r="AK1692" s="69" t="str">
        <f>VLOOKUP(V1692,Master!B:D,3,FALSE)</f>
        <v>South</v>
      </c>
      <c r="AL1692" s="69" t="str">
        <f t="shared" si="323"/>
        <v>Hyderabad</v>
      </c>
    </row>
    <row r="1693" spans="1:38">
      <c r="A1693" s="13" t="s">
        <v>3693</v>
      </c>
      <c r="B1693" s="54">
        <v>44701.470256979199</v>
      </c>
      <c r="C1693" s="13" t="s">
        <v>3368</v>
      </c>
      <c r="D1693" s="13">
        <v>836</v>
      </c>
      <c r="E1693" s="13" t="s">
        <v>3694</v>
      </c>
      <c r="F1693" s="13" t="s">
        <v>24</v>
      </c>
      <c r="G1693" s="14">
        <v>1653028737086</v>
      </c>
      <c r="H1693" s="55">
        <v>0.55471064814814797</v>
      </c>
      <c r="I1693" s="33">
        <v>44885.554710648103</v>
      </c>
      <c r="J1693" s="58">
        <v>44885</v>
      </c>
      <c r="K1693" s="13" t="s">
        <v>313</v>
      </c>
      <c r="L1693" s="13" t="s">
        <v>60</v>
      </c>
      <c r="M1693" s="13" t="s">
        <v>314</v>
      </c>
      <c r="N1693" s="13" t="s">
        <v>206</v>
      </c>
      <c r="O1693" s="33" t="s">
        <v>38</v>
      </c>
      <c r="P1693" s="58" t="s">
        <v>38</v>
      </c>
      <c r="Q1693" s="33" t="s">
        <v>207</v>
      </c>
      <c r="R1693" s="14" t="s">
        <v>38</v>
      </c>
      <c r="S1693" s="13" t="s">
        <v>208</v>
      </c>
      <c r="T1693" s="13" t="s">
        <v>209</v>
      </c>
      <c r="U1693" s="33">
        <f t="shared" ca="1" si="312"/>
        <v>45744.56914039352</v>
      </c>
      <c r="V1693" s="13" t="str">
        <f t="shared" si="313"/>
        <v>Hyderabad</v>
      </c>
      <c r="W1693" s="13" t="str">
        <f t="shared" si="314"/>
        <v>DOMI</v>
      </c>
      <c r="X1693" s="13">
        <f t="shared" si="315"/>
        <v>13</v>
      </c>
      <c r="Y1693" s="13" t="str">
        <f>IFERROR(VLOOKUP(C1693,ReceivingTeam[],2,FALSE),"HelpDesk")</f>
        <v>HelpDesk</v>
      </c>
      <c r="Z1693" s="67">
        <f t="shared" si="316"/>
        <v>44885.916666666664</v>
      </c>
      <c r="AA1693" s="68">
        <f t="shared" si="317"/>
        <v>44885</v>
      </c>
      <c r="AB1693" s="69" t="b">
        <f t="shared" si="318"/>
        <v>0</v>
      </c>
      <c r="AC1693" s="70">
        <f t="shared" si="319"/>
        <v>0.5</v>
      </c>
      <c r="AD1693" s="67">
        <f t="shared" si="320"/>
        <v>44885.916666666664</v>
      </c>
      <c r="AE1693" s="67">
        <f>VLOOKUP(V1693,'Branch Wise Work Timelines'!C:G,3,FALSE)+AA1693</f>
        <v>44885.416666666664</v>
      </c>
      <c r="AF1693" s="67">
        <f>IF(V1693="Bangalore",VLOOKUP(V1693,'Branch Wise Work Timelines'!C:G,4,FALSE)+AA1693+1,IF(V1693="Mumbai",VLOOKUP(V1693,'Branch Wise Work Timelines'!C:G,4,FALSE)+AA1693+1,VLOOKUP(V1693,'Branch Wise Work Timelines'!C:G,4,FALSE)+AA1693))</f>
        <v>44885.770833333336</v>
      </c>
      <c r="AG1693" s="67">
        <f>WORKDAY.INTL(AA1693,1,11)+VLOOKUP(V1693,'Branch Wise Work Timelines'!C:G,3,FALSE)</f>
        <v>44886.416666666664</v>
      </c>
      <c r="AH1693" s="69" t="str">
        <f t="shared" ca="1" si="321"/>
        <v>Out of TAT</v>
      </c>
      <c r="AI1693" s="69">
        <f t="shared" ca="1" si="322"/>
        <v>20608</v>
      </c>
      <c r="AJ1693" s="69" t="str">
        <f ca="1">IF(AI1693&lt;0,"0-12",IFERROR(VLOOKUP(AI1693,Breakup[],2,FALSE),"&gt;24"))</f>
        <v>&gt;24</v>
      </c>
      <c r="AK1693" s="69" t="str">
        <f>VLOOKUP(V1693,Master!B:D,3,FALSE)</f>
        <v>South</v>
      </c>
      <c r="AL1693" s="69" t="str">
        <f t="shared" si="323"/>
        <v>Hyderabad</v>
      </c>
    </row>
    <row r="1694" spans="1:38">
      <c r="A1694" s="13" t="s">
        <v>3695</v>
      </c>
      <c r="B1694" s="54">
        <v>44701.4730541319</v>
      </c>
      <c r="C1694" s="13" t="s">
        <v>3368</v>
      </c>
      <c r="D1694" s="13">
        <v>159</v>
      </c>
      <c r="E1694" s="13" t="s">
        <v>3696</v>
      </c>
      <c r="F1694" s="13" t="s">
        <v>24</v>
      </c>
      <c r="G1694" s="14">
        <v>1653028737086</v>
      </c>
      <c r="H1694" s="55">
        <v>8.8194444444444395E-2</v>
      </c>
      <c r="I1694" s="33">
        <v>44882.088194444397</v>
      </c>
      <c r="J1694" s="58">
        <v>44882</v>
      </c>
      <c r="K1694" s="13" t="s">
        <v>313</v>
      </c>
      <c r="L1694" s="13" t="s">
        <v>60</v>
      </c>
      <c r="M1694" s="13" t="s">
        <v>314</v>
      </c>
      <c r="N1694" s="13" t="s">
        <v>206</v>
      </c>
      <c r="O1694" s="33" t="s">
        <v>38</v>
      </c>
      <c r="P1694" s="58" t="s">
        <v>38</v>
      </c>
      <c r="Q1694" s="33" t="s">
        <v>207</v>
      </c>
      <c r="R1694" s="14" t="s">
        <v>38</v>
      </c>
      <c r="S1694" s="13" t="s">
        <v>208</v>
      </c>
      <c r="T1694" s="13" t="s">
        <v>209</v>
      </c>
      <c r="U1694" s="33">
        <f t="shared" ca="1" si="312"/>
        <v>45744.56914039352</v>
      </c>
      <c r="V1694" s="13" t="str">
        <f t="shared" si="313"/>
        <v>Hyderabad</v>
      </c>
      <c r="W1694" s="13" t="str">
        <f t="shared" si="314"/>
        <v>DOMI</v>
      </c>
      <c r="X1694" s="13">
        <f t="shared" si="315"/>
        <v>2</v>
      </c>
      <c r="Y1694" s="13" t="str">
        <f>IFERROR(VLOOKUP(C1694,ReceivingTeam[],2,FALSE),"HelpDesk")</f>
        <v>HelpDesk</v>
      </c>
      <c r="Z1694" s="67">
        <f t="shared" si="316"/>
        <v>44883.562499999993</v>
      </c>
      <c r="AA1694" s="68">
        <f t="shared" si="317"/>
        <v>44882</v>
      </c>
      <c r="AB1694" s="69" t="b">
        <f t="shared" si="318"/>
        <v>1</v>
      </c>
      <c r="AC1694" s="70">
        <f t="shared" si="319"/>
        <v>0.5</v>
      </c>
      <c r="AD1694" s="67">
        <f t="shared" si="320"/>
        <v>44883.562499999993</v>
      </c>
      <c r="AE1694" s="67">
        <f>VLOOKUP(V1694,'Branch Wise Work Timelines'!C:G,3,FALSE)+AA1694</f>
        <v>44882.416666666664</v>
      </c>
      <c r="AF1694" s="67">
        <f>IF(V1694="Bangalore",VLOOKUP(V1694,'Branch Wise Work Timelines'!C:G,4,FALSE)+AA1694+1,IF(V1694="Mumbai",VLOOKUP(V1694,'Branch Wise Work Timelines'!C:G,4,FALSE)+AA1694+1,VLOOKUP(V1694,'Branch Wise Work Timelines'!C:G,4,FALSE)+AA1694))</f>
        <v>44882.770833333336</v>
      </c>
      <c r="AG1694" s="67">
        <f>WORKDAY.INTL(AA1694,1,11)+VLOOKUP(V1694,'Branch Wise Work Timelines'!C:G,3,FALSE)</f>
        <v>44883.416666666664</v>
      </c>
      <c r="AH1694" s="69" t="str">
        <f t="shared" ca="1" si="321"/>
        <v>Out of TAT</v>
      </c>
      <c r="AI1694" s="69">
        <f t="shared" ca="1" si="322"/>
        <v>20665</v>
      </c>
      <c r="AJ1694" s="69" t="str">
        <f ca="1">IF(AI1694&lt;0,"0-12",IFERROR(VLOOKUP(AI1694,Breakup[],2,FALSE),"&gt;24"))</f>
        <v>&gt;24</v>
      </c>
      <c r="AK1694" s="69" t="str">
        <f>VLOOKUP(V1694,Master!B:D,3,FALSE)</f>
        <v>South</v>
      </c>
      <c r="AL1694" s="69" t="str">
        <f t="shared" si="323"/>
        <v>Hyderabad</v>
      </c>
    </row>
    <row r="1695" spans="1:38">
      <c r="A1695" s="13" t="s">
        <v>3697</v>
      </c>
      <c r="B1695" s="54">
        <v>44701.475110798601</v>
      </c>
      <c r="C1695" s="13" t="s">
        <v>3368</v>
      </c>
      <c r="D1695" s="13">
        <v>901</v>
      </c>
      <c r="E1695" s="13" t="s">
        <v>3698</v>
      </c>
      <c r="F1695" s="13" t="s">
        <v>24</v>
      </c>
      <c r="G1695" s="14">
        <v>1653028737086</v>
      </c>
      <c r="H1695" s="55">
        <v>0.95980324074074097</v>
      </c>
      <c r="I1695" s="33">
        <v>44890.959803240701</v>
      </c>
      <c r="J1695" s="58">
        <v>44890</v>
      </c>
      <c r="K1695" s="13" t="s">
        <v>313</v>
      </c>
      <c r="L1695" s="13" t="s">
        <v>60</v>
      </c>
      <c r="M1695" s="13" t="s">
        <v>314</v>
      </c>
      <c r="N1695" s="13" t="s">
        <v>206</v>
      </c>
      <c r="O1695" s="33" t="s">
        <v>38</v>
      </c>
      <c r="P1695" s="58" t="s">
        <v>38</v>
      </c>
      <c r="Q1695" s="33" t="s">
        <v>207</v>
      </c>
      <c r="R1695" s="14" t="s">
        <v>38</v>
      </c>
      <c r="S1695" s="13" t="s">
        <v>208</v>
      </c>
      <c r="T1695" s="13" t="s">
        <v>209</v>
      </c>
      <c r="U1695" s="33">
        <f t="shared" ca="1" si="312"/>
        <v>45744.56914039352</v>
      </c>
      <c r="V1695" s="13" t="str">
        <f t="shared" si="313"/>
        <v>Hyderabad</v>
      </c>
      <c r="W1695" s="13" t="str">
        <f t="shared" si="314"/>
        <v>DOMI</v>
      </c>
      <c r="X1695" s="13">
        <f t="shared" si="315"/>
        <v>23</v>
      </c>
      <c r="Y1695" s="13" t="str">
        <f>IFERROR(VLOOKUP(C1695,ReceivingTeam[],2,FALSE),"HelpDesk")</f>
        <v>HelpDesk</v>
      </c>
      <c r="Z1695" s="67">
        <f t="shared" si="316"/>
        <v>44892.10563657403</v>
      </c>
      <c r="AA1695" s="68">
        <f t="shared" si="317"/>
        <v>44890</v>
      </c>
      <c r="AB1695" s="69" t="b">
        <f t="shared" si="318"/>
        <v>1</v>
      </c>
      <c r="AC1695" s="70">
        <f t="shared" si="319"/>
        <v>0.5</v>
      </c>
      <c r="AD1695" s="67">
        <f t="shared" si="320"/>
        <v>44892.10563657403</v>
      </c>
      <c r="AE1695" s="67">
        <f>VLOOKUP(V1695,'Branch Wise Work Timelines'!C:G,3,FALSE)+AA1695</f>
        <v>44890.416666666664</v>
      </c>
      <c r="AF1695" s="67">
        <f>IF(V1695="Bangalore",VLOOKUP(V1695,'Branch Wise Work Timelines'!C:G,4,FALSE)+AA1695+1,IF(V1695="Mumbai",VLOOKUP(V1695,'Branch Wise Work Timelines'!C:G,4,FALSE)+AA1695+1,VLOOKUP(V1695,'Branch Wise Work Timelines'!C:G,4,FALSE)+AA1695))</f>
        <v>44890.770833333336</v>
      </c>
      <c r="AG1695" s="67">
        <f>WORKDAY.INTL(AA1695,1,11)+VLOOKUP(V1695,'Branch Wise Work Timelines'!C:G,3,FALSE)</f>
        <v>44891.416666666664</v>
      </c>
      <c r="AH1695" s="69" t="str">
        <f t="shared" ca="1" si="321"/>
        <v>Out of TAT</v>
      </c>
      <c r="AI1695" s="69">
        <f t="shared" ca="1" si="322"/>
        <v>20460</v>
      </c>
      <c r="AJ1695" s="69" t="str">
        <f ca="1">IF(AI1695&lt;0,"0-12",IFERROR(VLOOKUP(AI1695,Breakup[],2,FALSE),"&gt;24"))</f>
        <v>&gt;24</v>
      </c>
      <c r="AK1695" s="69" t="str">
        <f>VLOOKUP(V1695,Master!B:D,3,FALSE)</f>
        <v>South</v>
      </c>
      <c r="AL1695" s="69" t="str">
        <f t="shared" si="323"/>
        <v>Hyderabad</v>
      </c>
    </row>
    <row r="1696" spans="1:38">
      <c r="A1696" s="13" t="s">
        <v>3699</v>
      </c>
      <c r="B1696" s="54">
        <v>44701.668464467599</v>
      </c>
      <c r="C1696" s="13" t="s">
        <v>113</v>
      </c>
      <c r="D1696" s="13">
        <v>1355</v>
      </c>
      <c r="E1696" s="13" t="s">
        <v>3700</v>
      </c>
      <c r="F1696" s="13" t="s">
        <v>24</v>
      </c>
      <c r="G1696" s="14">
        <v>1653044439864</v>
      </c>
      <c r="H1696" s="55">
        <v>4.8900462962963E-2</v>
      </c>
      <c r="I1696" s="33">
        <v>44890.048900463</v>
      </c>
      <c r="J1696" s="58">
        <v>44890</v>
      </c>
      <c r="K1696" s="13" t="s">
        <v>263</v>
      </c>
      <c r="L1696" s="13" t="s">
        <v>69</v>
      </c>
      <c r="M1696" s="13" t="s">
        <v>101</v>
      </c>
      <c r="N1696" s="13" t="s">
        <v>206</v>
      </c>
      <c r="O1696" s="33" t="s">
        <v>38</v>
      </c>
      <c r="P1696" s="58" t="s">
        <v>38</v>
      </c>
      <c r="Q1696" s="33" t="s">
        <v>207</v>
      </c>
      <c r="R1696" s="14" t="s">
        <v>38</v>
      </c>
      <c r="S1696" s="13" t="s">
        <v>208</v>
      </c>
      <c r="T1696" s="13" t="s">
        <v>209</v>
      </c>
      <c r="U1696" s="33">
        <f t="shared" ca="1" si="312"/>
        <v>45744.56914039352</v>
      </c>
      <c r="V1696" s="13" t="str">
        <f t="shared" si="313"/>
        <v>Mumbai</v>
      </c>
      <c r="W1696" s="13" t="str">
        <f t="shared" si="314"/>
        <v>DOMI</v>
      </c>
      <c r="X1696" s="13">
        <f t="shared" si="315"/>
        <v>1</v>
      </c>
      <c r="Y1696" s="13" t="str">
        <f>IFERROR(VLOOKUP(C1696,ReceivingTeam[],2,FALSE),"HelpDesk")</f>
        <v>Branch office</v>
      </c>
      <c r="Z1696" s="67">
        <f t="shared" si="316"/>
        <v>44890.916666666664</v>
      </c>
      <c r="AA1696" s="68">
        <f t="shared" si="317"/>
        <v>44890</v>
      </c>
      <c r="AB1696" s="69" t="b">
        <f t="shared" si="318"/>
        <v>1</v>
      </c>
      <c r="AC1696" s="70">
        <f t="shared" si="319"/>
        <v>0.5</v>
      </c>
      <c r="AD1696" s="67">
        <f t="shared" si="320"/>
        <v>44890.916666666664</v>
      </c>
      <c r="AE1696" s="67">
        <f>VLOOKUP(V1696,'Branch Wise Work Timelines'!C:G,3,FALSE)+AA1696</f>
        <v>44890.416666666664</v>
      </c>
      <c r="AF1696" s="67">
        <f>IF(V1696="Bangalore",VLOOKUP(V1696,'Branch Wise Work Timelines'!C:G,4,FALSE)+AA1696+1,IF(V1696="Mumbai",VLOOKUP(V1696,'Branch Wise Work Timelines'!C:G,4,FALSE)+AA1696+1,VLOOKUP(V1696,'Branch Wise Work Timelines'!C:G,4,FALSE)+AA1696))</f>
        <v>44891.25</v>
      </c>
      <c r="AG1696" s="67">
        <f>WORKDAY.INTL(AA1696,1,11)+VLOOKUP(V1696,'Branch Wise Work Timelines'!C:G,3,FALSE)</f>
        <v>44891.416666666664</v>
      </c>
      <c r="AH1696" s="69" t="str">
        <f t="shared" ca="1" si="321"/>
        <v>Out of TAT</v>
      </c>
      <c r="AI1696" s="69">
        <f t="shared" ca="1" si="322"/>
        <v>20488</v>
      </c>
      <c r="AJ1696" s="69" t="str">
        <f ca="1">IF(AI1696&lt;0,"0-12",IFERROR(VLOOKUP(AI1696,Breakup[],2,FALSE),"&gt;24"))</f>
        <v>&gt;24</v>
      </c>
      <c r="AK1696" s="69" t="str">
        <f>VLOOKUP(V1696,Master!B:D,3,FALSE)</f>
        <v>East</v>
      </c>
      <c r="AL1696" s="69" t="str">
        <f t="shared" si="323"/>
        <v>Mumbai</v>
      </c>
    </row>
    <row r="1697" spans="1:38">
      <c r="A1697" s="13" t="s">
        <v>3701</v>
      </c>
      <c r="B1697" s="54">
        <v>44701.669104861103</v>
      </c>
      <c r="C1697" s="13" t="s">
        <v>113</v>
      </c>
      <c r="D1697" s="13">
        <v>1181</v>
      </c>
      <c r="E1697" s="13" t="s">
        <v>3702</v>
      </c>
      <c r="F1697" s="13" t="s">
        <v>24</v>
      </c>
      <c r="G1697" s="14">
        <v>1653044439864</v>
      </c>
      <c r="H1697" s="55">
        <v>0.21809027777777801</v>
      </c>
      <c r="I1697" s="33">
        <v>44887.218090277798</v>
      </c>
      <c r="J1697" s="58">
        <v>44887</v>
      </c>
      <c r="K1697" s="13" t="s">
        <v>263</v>
      </c>
      <c r="L1697" s="13" t="s">
        <v>69</v>
      </c>
      <c r="M1697" s="13" t="s">
        <v>101</v>
      </c>
      <c r="N1697" s="13" t="s">
        <v>206</v>
      </c>
      <c r="O1697" s="33" t="s">
        <v>38</v>
      </c>
      <c r="P1697" s="58" t="s">
        <v>38</v>
      </c>
      <c r="Q1697" s="33" t="s">
        <v>207</v>
      </c>
      <c r="R1697" s="14" t="s">
        <v>38</v>
      </c>
      <c r="S1697" s="13" t="s">
        <v>208</v>
      </c>
      <c r="T1697" s="13" t="s">
        <v>209</v>
      </c>
      <c r="U1697" s="33">
        <f t="shared" ca="1" si="312"/>
        <v>45744.56914039352</v>
      </c>
      <c r="V1697" s="13" t="str">
        <f t="shared" si="313"/>
        <v>Mumbai</v>
      </c>
      <c r="W1697" s="13" t="str">
        <f t="shared" si="314"/>
        <v>DOMI</v>
      </c>
      <c r="X1697" s="13">
        <f t="shared" si="315"/>
        <v>5</v>
      </c>
      <c r="Y1697" s="13" t="str">
        <f>IFERROR(VLOOKUP(C1697,ReceivingTeam[],2,FALSE),"HelpDesk")</f>
        <v>Branch office</v>
      </c>
      <c r="Z1697" s="67">
        <f t="shared" si="316"/>
        <v>44887.916666666664</v>
      </c>
      <c r="AA1697" s="68">
        <f t="shared" si="317"/>
        <v>44887</v>
      </c>
      <c r="AB1697" s="69" t="b">
        <f t="shared" si="318"/>
        <v>1</v>
      </c>
      <c r="AC1697" s="70">
        <f t="shared" si="319"/>
        <v>0.5</v>
      </c>
      <c r="AD1697" s="67">
        <f t="shared" si="320"/>
        <v>44887.916666666664</v>
      </c>
      <c r="AE1697" s="67">
        <f>VLOOKUP(V1697,'Branch Wise Work Timelines'!C:G,3,FALSE)+AA1697</f>
        <v>44887.416666666664</v>
      </c>
      <c r="AF1697" s="67">
        <f>IF(V1697="Bangalore",VLOOKUP(V1697,'Branch Wise Work Timelines'!C:G,4,FALSE)+AA1697+1,IF(V1697="Mumbai",VLOOKUP(V1697,'Branch Wise Work Timelines'!C:G,4,FALSE)+AA1697+1,VLOOKUP(V1697,'Branch Wise Work Timelines'!C:G,4,FALSE)+AA1697))</f>
        <v>44888.25</v>
      </c>
      <c r="AG1697" s="67">
        <f>WORKDAY.INTL(AA1697,1,11)+VLOOKUP(V1697,'Branch Wise Work Timelines'!C:G,3,FALSE)</f>
        <v>44888.416666666664</v>
      </c>
      <c r="AH1697" s="69" t="str">
        <f t="shared" ca="1" si="321"/>
        <v>Out of TAT</v>
      </c>
      <c r="AI1697" s="69">
        <f t="shared" ca="1" si="322"/>
        <v>20560</v>
      </c>
      <c r="AJ1697" s="69" t="str">
        <f ca="1">IF(AI1697&lt;0,"0-12",IFERROR(VLOOKUP(AI1697,Breakup[],2,FALSE),"&gt;24"))</f>
        <v>&gt;24</v>
      </c>
      <c r="AK1697" s="69" t="str">
        <f>VLOOKUP(V1697,Master!B:D,3,FALSE)</f>
        <v>East</v>
      </c>
      <c r="AL1697" s="69" t="str">
        <f t="shared" si="323"/>
        <v>Mumbai</v>
      </c>
    </row>
    <row r="1698" spans="1:38">
      <c r="A1698" s="13" t="s">
        <v>3703</v>
      </c>
      <c r="B1698" s="54">
        <v>44701.530497916698</v>
      </c>
      <c r="C1698" s="13" t="s">
        <v>344</v>
      </c>
      <c r="D1698" s="13">
        <v>875</v>
      </c>
      <c r="E1698" s="13" t="s">
        <v>3704</v>
      </c>
      <c r="F1698" s="13" t="s">
        <v>24</v>
      </c>
      <c r="G1698" s="14">
        <v>1653031594201</v>
      </c>
      <c r="H1698" s="55">
        <v>0.92034722222222198</v>
      </c>
      <c r="I1698" s="33">
        <v>44884.9203472222</v>
      </c>
      <c r="J1698" s="58">
        <v>44884</v>
      </c>
      <c r="K1698" s="13" t="s">
        <v>263</v>
      </c>
      <c r="L1698" s="13" t="s">
        <v>69</v>
      </c>
      <c r="M1698" s="13" t="s">
        <v>101</v>
      </c>
      <c r="N1698" s="13" t="s">
        <v>206</v>
      </c>
      <c r="O1698" s="33" t="s">
        <v>38</v>
      </c>
      <c r="P1698" s="58" t="s">
        <v>38</v>
      </c>
      <c r="Q1698" s="33" t="s">
        <v>207</v>
      </c>
      <c r="R1698" s="14" t="s">
        <v>38</v>
      </c>
      <c r="S1698" s="13" t="s">
        <v>208</v>
      </c>
      <c r="T1698" s="13" t="s">
        <v>209</v>
      </c>
      <c r="U1698" s="33">
        <f t="shared" ca="1" si="312"/>
        <v>45744.56914039352</v>
      </c>
      <c r="V1698" s="13" t="str">
        <f t="shared" si="313"/>
        <v>Mumbai</v>
      </c>
      <c r="W1698" s="13" t="str">
        <f t="shared" si="314"/>
        <v>DOMI</v>
      </c>
      <c r="X1698" s="13">
        <f t="shared" si="315"/>
        <v>22</v>
      </c>
      <c r="Y1698" s="13" t="str">
        <f>IFERROR(VLOOKUP(C1698,ReceivingTeam[],2,FALSE),"HelpDesk")</f>
        <v>HelpDesk</v>
      </c>
      <c r="Z1698" s="67">
        <f t="shared" si="316"/>
        <v>44886.587013888864</v>
      </c>
      <c r="AA1698" s="68">
        <f t="shared" si="317"/>
        <v>44884</v>
      </c>
      <c r="AB1698" s="69" t="b">
        <f t="shared" si="318"/>
        <v>1</v>
      </c>
      <c r="AC1698" s="70">
        <f t="shared" si="319"/>
        <v>0.5</v>
      </c>
      <c r="AD1698" s="67">
        <f t="shared" si="320"/>
        <v>44886.587013888864</v>
      </c>
      <c r="AE1698" s="67">
        <f>VLOOKUP(V1698,'Branch Wise Work Timelines'!C:G,3,FALSE)+AA1698</f>
        <v>44884.416666666664</v>
      </c>
      <c r="AF1698" s="67">
        <f>IF(V1698="Bangalore",VLOOKUP(V1698,'Branch Wise Work Timelines'!C:G,4,FALSE)+AA1698+1,IF(V1698="Mumbai",VLOOKUP(V1698,'Branch Wise Work Timelines'!C:G,4,FALSE)+AA1698+1,VLOOKUP(V1698,'Branch Wise Work Timelines'!C:G,4,FALSE)+AA1698))</f>
        <v>44885.25</v>
      </c>
      <c r="AG1698" s="67">
        <f>WORKDAY.INTL(AA1698,1,11)+VLOOKUP(V1698,'Branch Wise Work Timelines'!C:G,3,FALSE)</f>
        <v>44886.416666666664</v>
      </c>
      <c r="AH1698" s="69" t="str">
        <f t="shared" ca="1" si="321"/>
        <v>Out of TAT</v>
      </c>
      <c r="AI1698" s="69">
        <f t="shared" ca="1" si="322"/>
        <v>20592</v>
      </c>
      <c r="AJ1698" s="69" t="str">
        <f ca="1">IF(AI1698&lt;0,"0-12",IFERROR(VLOOKUP(AI1698,Breakup[],2,FALSE),"&gt;24"))</f>
        <v>&gt;24</v>
      </c>
      <c r="AK1698" s="69" t="str">
        <f>VLOOKUP(V1698,Master!B:D,3,FALSE)</f>
        <v>East</v>
      </c>
      <c r="AL1698" s="69" t="str">
        <f t="shared" si="323"/>
        <v>Mumbai</v>
      </c>
    </row>
    <row r="1699" spans="1:38">
      <c r="A1699" s="13" t="s">
        <v>3705</v>
      </c>
      <c r="B1699" s="54">
        <v>44701.672658912001</v>
      </c>
      <c r="C1699" s="13" t="s">
        <v>352</v>
      </c>
      <c r="D1699" s="13">
        <v>550</v>
      </c>
      <c r="E1699" s="13" t="s">
        <v>3706</v>
      </c>
      <c r="F1699" s="13" t="s">
        <v>24</v>
      </c>
      <c r="G1699" s="14">
        <v>1653044439864</v>
      </c>
      <c r="H1699" s="55">
        <v>0.30165509259259299</v>
      </c>
      <c r="I1699" s="33">
        <v>44886.301655092597</v>
      </c>
      <c r="J1699" s="58">
        <v>44886</v>
      </c>
      <c r="K1699" s="13" t="s">
        <v>263</v>
      </c>
      <c r="L1699" s="13" t="s">
        <v>69</v>
      </c>
      <c r="M1699" s="13" t="s">
        <v>101</v>
      </c>
      <c r="N1699" s="13" t="s">
        <v>206</v>
      </c>
      <c r="O1699" s="33" t="s">
        <v>38</v>
      </c>
      <c r="P1699" s="58" t="s">
        <v>38</v>
      </c>
      <c r="Q1699" s="33" t="s">
        <v>207</v>
      </c>
      <c r="R1699" s="14" t="s">
        <v>38</v>
      </c>
      <c r="S1699" s="13" t="s">
        <v>208</v>
      </c>
      <c r="T1699" s="13" t="s">
        <v>209</v>
      </c>
      <c r="U1699" s="33">
        <f t="shared" ca="1" si="312"/>
        <v>45744.56914039352</v>
      </c>
      <c r="V1699" s="13" t="str">
        <f t="shared" si="313"/>
        <v>Mumbai</v>
      </c>
      <c r="W1699" s="13" t="str">
        <f t="shared" si="314"/>
        <v>DOMI</v>
      </c>
      <c r="X1699" s="13">
        <f t="shared" si="315"/>
        <v>7</v>
      </c>
      <c r="Y1699" s="13" t="str">
        <f>IFERROR(VLOOKUP(C1699,ReceivingTeam[],2,FALSE),"HelpDesk")</f>
        <v>HelpDesk</v>
      </c>
      <c r="Z1699" s="67">
        <f t="shared" si="316"/>
        <v>44886.916666666664</v>
      </c>
      <c r="AA1699" s="68">
        <f t="shared" si="317"/>
        <v>44886</v>
      </c>
      <c r="AB1699" s="69" t="b">
        <f t="shared" si="318"/>
        <v>1</v>
      </c>
      <c r="AC1699" s="70">
        <f t="shared" si="319"/>
        <v>0.5</v>
      </c>
      <c r="AD1699" s="67">
        <f t="shared" si="320"/>
        <v>44886.916666666664</v>
      </c>
      <c r="AE1699" s="67">
        <f>VLOOKUP(V1699,'Branch Wise Work Timelines'!C:G,3,FALSE)+AA1699</f>
        <v>44886.416666666664</v>
      </c>
      <c r="AF1699" s="67">
        <f>IF(V1699="Bangalore",VLOOKUP(V1699,'Branch Wise Work Timelines'!C:G,4,FALSE)+AA1699+1,IF(V1699="Mumbai",VLOOKUP(V1699,'Branch Wise Work Timelines'!C:G,4,FALSE)+AA1699+1,VLOOKUP(V1699,'Branch Wise Work Timelines'!C:G,4,FALSE)+AA1699))</f>
        <v>44887.25</v>
      </c>
      <c r="AG1699" s="67">
        <f>WORKDAY.INTL(AA1699,1,11)+VLOOKUP(V1699,'Branch Wise Work Timelines'!C:G,3,FALSE)</f>
        <v>44887.416666666664</v>
      </c>
      <c r="AH1699" s="69" t="str">
        <f t="shared" ca="1" si="321"/>
        <v>Out of TAT</v>
      </c>
      <c r="AI1699" s="69">
        <f t="shared" ca="1" si="322"/>
        <v>20584</v>
      </c>
      <c r="AJ1699" s="69" t="str">
        <f ca="1">IF(AI1699&lt;0,"0-12",IFERROR(VLOOKUP(AI1699,Breakup[],2,FALSE),"&gt;24"))</f>
        <v>&gt;24</v>
      </c>
      <c r="AK1699" s="69" t="str">
        <f>VLOOKUP(V1699,Master!B:D,3,FALSE)</f>
        <v>East</v>
      </c>
      <c r="AL1699" s="69" t="str">
        <f t="shared" si="323"/>
        <v>Mumbai</v>
      </c>
    </row>
    <row r="1700" spans="1:38">
      <c r="A1700" s="13" t="s">
        <v>3707</v>
      </c>
      <c r="B1700" s="54">
        <v>44701.544552893502</v>
      </c>
      <c r="C1700" s="13" t="s">
        <v>261</v>
      </c>
      <c r="D1700" s="13">
        <v>312</v>
      </c>
      <c r="E1700" s="13" t="s">
        <v>3708</v>
      </c>
      <c r="F1700" s="13" t="s">
        <v>24</v>
      </c>
      <c r="G1700" s="14">
        <v>1653036381719</v>
      </c>
      <c r="H1700" s="55">
        <v>0.25640046296296298</v>
      </c>
      <c r="I1700" s="33">
        <v>44885.256400462997</v>
      </c>
      <c r="J1700" s="58">
        <v>44885</v>
      </c>
      <c r="K1700" s="13" t="s">
        <v>263</v>
      </c>
      <c r="L1700" s="13" t="s">
        <v>69</v>
      </c>
      <c r="M1700" s="13" t="s">
        <v>101</v>
      </c>
      <c r="N1700" s="13" t="s">
        <v>206</v>
      </c>
      <c r="O1700" s="33" t="s">
        <v>38</v>
      </c>
      <c r="P1700" s="58" t="s">
        <v>38</v>
      </c>
      <c r="Q1700" s="33" t="s">
        <v>207</v>
      </c>
      <c r="R1700" s="14" t="s">
        <v>38</v>
      </c>
      <c r="S1700" s="13" t="s">
        <v>208</v>
      </c>
      <c r="T1700" s="13" t="s">
        <v>209</v>
      </c>
      <c r="U1700" s="33">
        <f t="shared" ca="1" si="312"/>
        <v>45744.56914039352</v>
      </c>
      <c r="V1700" s="13" t="str">
        <f t="shared" si="313"/>
        <v>Mumbai</v>
      </c>
      <c r="W1700" s="13" t="str">
        <f t="shared" si="314"/>
        <v>DOMI</v>
      </c>
      <c r="X1700" s="13">
        <f t="shared" si="315"/>
        <v>6</v>
      </c>
      <c r="Y1700" s="13" t="str">
        <f>IFERROR(VLOOKUP(C1700,ReceivingTeam[],2,FALSE),"HelpDesk")</f>
        <v>HelpDesk</v>
      </c>
      <c r="Z1700" s="67">
        <f t="shared" si="316"/>
        <v>44885.916666666664</v>
      </c>
      <c r="AA1700" s="68">
        <f t="shared" si="317"/>
        <v>44885</v>
      </c>
      <c r="AB1700" s="69" t="b">
        <f t="shared" si="318"/>
        <v>0</v>
      </c>
      <c r="AC1700" s="70">
        <f t="shared" si="319"/>
        <v>0.5</v>
      </c>
      <c r="AD1700" s="67">
        <f t="shared" si="320"/>
        <v>44885.916666666664</v>
      </c>
      <c r="AE1700" s="67">
        <f>VLOOKUP(V1700,'Branch Wise Work Timelines'!C:G,3,FALSE)+AA1700</f>
        <v>44885.416666666664</v>
      </c>
      <c r="AF1700" s="67">
        <f>IF(V1700="Bangalore",VLOOKUP(V1700,'Branch Wise Work Timelines'!C:G,4,FALSE)+AA1700+1,IF(V1700="Mumbai",VLOOKUP(V1700,'Branch Wise Work Timelines'!C:G,4,FALSE)+AA1700+1,VLOOKUP(V1700,'Branch Wise Work Timelines'!C:G,4,FALSE)+AA1700))</f>
        <v>44886.25</v>
      </c>
      <c r="AG1700" s="67">
        <f>WORKDAY.INTL(AA1700,1,11)+VLOOKUP(V1700,'Branch Wise Work Timelines'!C:G,3,FALSE)</f>
        <v>44886.416666666664</v>
      </c>
      <c r="AH1700" s="69" t="str">
        <f t="shared" ca="1" si="321"/>
        <v>Out of TAT</v>
      </c>
      <c r="AI1700" s="69">
        <f t="shared" ca="1" si="322"/>
        <v>20608</v>
      </c>
      <c r="AJ1700" s="69" t="str">
        <f ca="1">IF(AI1700&lt;0,"0-12",IFERROR(VLOOKUP(AI1700,Breakup[],2,FALSE),"&gt;24"))</f>
        <v>&gt;24</v>
      </c>
      <c r="AK1700" s="69" t="str">
        <f>VLOOKUP(V1700,Master!B:D,3,FALSE)</f>
        <v>East</v>
      </c>
      <c r="AL1700" s="69" t="str">
        <f t="shared" si="323"/>
        <v>Mumbai</v>
      </c>
    </row>
    <row r="1701" spans="1:38">
      <c r="A1701" s="13" t="s">
        <v>3709</v>
      </c>
      <c r="B1701" s="54">
        <v>44700.737434143499</v>
      </c>
      <c r="C1701" s="13" t="s">
        <v>3368</v>
      </c>
      <c r="D1701" s="13">
        <v>1082</v>
      </c>
      <c r="E1701" s="13" t="s">
        <v>3710</v>
      </c>
      <c r="F1701" s="13" t="s">
        <v>24</v>
      </c>
      <c r="G1701" s="14">
        <v>1653028737086</v>
      </c>
      <c r="H1701" s="55">
        <v>0.66105324074074101</v>
      </c>
      <c r="I1701" s="33">
        <v>44881.661053240699</v>
      </c>
      <c r="J1701" s="58">
        <v>44881</v>
      </c>
      <c r="K1701" s="13" t="s">
        <v>313</v>
      </c>
      <c r="L1701" s="13" t="s">
        <v>60</v>
      </c>
      <c r="M1701" s="13" t="s">
        <v>314</v>
      </c>
      <c r="N1701" s="13" t="s">
        <v>206</v>
      </c>
      <c r="O1701" s="33" t="s">
        <v>38</v>
      </c>
      <c r="P1701" s="58" t="s">
        <v>38</v>
      </c>
      <c r="Q1701" s="33" t="s">
        <v>207</v>
      </c>
      <c r="R1701" s="14" t="s">
        <v>38</v>
      </c>
      <c r="S1701" s="13" t="s">
        <v>208</v>
      </c>
      <c r="T1701" s="13" t="s">
        <v>209</v>
      </c>
      <c r="U1701" s="33">
        <f t="shared" ca="1" si="312"/>
        <v>45744.56914039352</v>
      </c>
      <c r="V1701" s="13" t="str">
        <f t="shared" si="313"/>
        <v>Hyderabad</v>
      </c>
      <c r="W1701" s="13" t="str">
        <f t="shared" si="314"/>
        <v>DOMI</v>
      </c>
      <c r="X1701" s="13">
        <f t="shared" si="315"/>
        <v>15</v>
      </c>
      <c r="Y1701" s="13" t="str">
        <f>IFERROR(VLOOKUP(C1701,ReceivingTeam[],2,FALSE),"HelpDesk")</f>
        <v>HelpDesk</v>
      </c>
      <c r="Z1701" s="67">
        <f t="shared" si="316"/>
        <v>44882.806886574028</v>
      </c>
      <c r="AA1701" s="68">
        <f t="shared" si="317"/>
        <v>44881</v>
      </c>
      <c r="AB1701" s="69" t="b">
        <f t="shared" si="318"/>
        <v>1</v>
      </c>
      <c r="AC1701" s="70">
        <f t="shared" si="319"/>
        <v>0.5</v>
      </c>
      <c r="AD1701" s="67">
        <f t="shared" si="320"/>
        <v>44882.806886574028</v>
      </c>
      <c r="AE1701" s="67">
        <f>VLOOKUP(V1701,'Branch Wise Work Timelines'!C:G,3,FALSE)+AA1701</f>
        <v>44881.416666666664</v>
      </c>
      <c r="AF1701" s="67">
        <f>IF(V1701="Bangalore",VLOOKUP(V1701,'Branch Wise Work Timelines'!C:G,4,FALSE)+AA1701+1,IF(V1701="Mumbai",VLOOKUP(V1701,'Branch Wise Work Timelines'!C:G,4,FALSE)+AA1701+1,VLOOKUP(V1701,'Branch Wise Work Timelines'!C:G,4,FALSE)+AA1701))</f>
        <v>44881.770833333336</v>
      </c>
      <c r="AG1701" s="67">
        <f>WORKDAY.INTL(AA1701,1,11)+VLOOKUP(V1701,'Branch Wise Work Timelines'!C:G,3,FALSE)</f>
        <v>44882.416666666664</v>
      </c>
      <c r="AH1701" s="69" t="str">
        <f t="shared" ca="1" si="321"/>
        <v>Out of TAT</v>
      </c>
      <c r="AI1701" s="69">
        <f t="shared" ca="1" si="322"/>
        <v>20683</v>
      </c>
      <c r="AJ1701" s="69" t="str">
        <f ca="1">IF(AI1701&lt;0,"0-12",IFERROR(VLOOKUP(AI1701,Breakup[],2,FALSE),"&gt;24"))</f>
        <v>&gt;24</v>
      </c>
      <c r="AK1701" s="69" t="str">
        <f>VLOOKUP(V1701,Master!B:D,3,FALSE)</f>
        <v>South</v>
      </c>
      <c r="AL1701" s="69" t="str">
        <f t="shared" si="323"/>
        <v>Hyderabad</v>
      </c>
    </row>
    <row r="1702" spans="1:38">
      <c r="A1702" s="13" t="s">
        <v>3711</v>
      </c>
      <c r="B1702" s="54">
        <v>44700.740559571801</v>
      </c>
      <c r="C1702" s="13" t="s">
        <v>3368</v>
      </c>
      <c r="D1702" s="13">
        <v>966</v>
      </c>
      <c r="E1702" s="13" t="s">
        <v>3712</v>
      </c>
      <c r="F1702" s="13" t="s">
        <v>24</v>
      </c>
      <c r="G1702" s="14">
        <v>1653028737086</v>
      </c>
      <c r="H1702" s="55">
        <v>0.77789351851851896</v>
      </c>
      <c r="I1702" s="33">
        <v>44882.777893518498</v>
      </c>
      <c r="J1702" s="58">
        <v>44882</v>
      </c>
      <c r="K1702" s="13" t="s">
        <v>313</v>
      </c>
      <c r="L1702" s="13" t="s">
        <v>60</v>
      </c>
      <c r="M1702" s="13" t="s">
        <v>314</v>
      </c>
      <c r="N1702" s="13" t="s">
        <v>206</v>
      </c>
      <c r="O1702" s="33" t="s">
        <v>38</v>
      </c>
      <c r="P1702" s="58" t="s">
        <v>38</v>
      </c>
      <c r="Q1702" s="33" t="s">
        <v>207</v>
      </c>
      <c r="R1702" s="14" t="s">
        <v>38</v>
      </c>
      <c r="S1702" s="13" t="s">
        <v>208</v>
      </c>
      <c r="T1702" s="13" t="s">
        <v>209</v>
      </c>
      <c r="U1702" s="33">
        <f t="shared" ca="1" si="312"/>
        <v>45744.56914039352</v>
      </c>
      <c r="V1702" s="13" t="str">
        <f t="shared" si="313"/>
        <v>Hyderabad</v>
      </c>
      <c r="W1702" s="13" t="str">
        <f t="shared" si="314"/>
        <v>DOMI</v>
      </c>
      <c r="X1702" s="13">
        <f t="shared" si="315"/>
        <v>18</v>
      </c>
      <c r="Y1702" s="13" t="str">
        <f>IFERROR(VLOOKUP(C1702,ReceivingTeam[],2,FALSE),"HelpDesk")</f>
        <v>HelpDesk</v>
      </c>
      <c r="Z1702" s="67">
        <f t="shared" si="316"/>
        <v>44883.923726851826</v>
      </c>
      <c r="AA1702" s="68">
        <f t="shared" si="317"/>
        <v>44882</v>
      </c>
      <c r="AB1702" s="69" t="b">
        <f t="shared" si="318"/>
        <v>1</v>
      </c>
      <c r="AC1702" s="70">
        <f t="shared" si="319"/>
        <v>0.5</v>
      </c>
      <c r="AD1702" s="67">
        <f t="shared" si="320"/>
        <v>44883.923726851826</v>
      </c>
      <c r="AE1702" s="67">
        <f>VLOOKUP(V1702,'Branch Wise Work Timelines'!C:G,3,FALSE)+AA1702</f>
        <v>44882.416666666664</v>
      </c>
      <c r="AF1702" s="67">
        <f>IF(V1702="Bangalore",VLOOKUP(V1702,'Branch Wise Work Timelines'!C:G,4,FALSE)+AA1702+1,IF(V1702="Mumbai",VLOOKUP(V1702,'Branch Wise Work Timelines'!C:G,4,FALSE)+AA1702+1,VLOOKUP(V1702,'Branch Wise Work Timelines'!C:G,4,FALSE)+AA1702))</f>
        <v>44882.770833333336</v>
      </c>
      <c r="AG1702" s="67">
        <f>WORKDAY.INTL(AA1702,1,11)+VLOOKUP(V1702,'Branch Wise Work Timelines'!C:G,3,FALSE)</f>
        <v>44883.416666666664</v>
      </c>
      <c r="AH1702" s="69" t="str">
        <f t="shared" ca="1" si="321"/>
        <v>Out of TAT</v>
      </c>
      <c r="AI1702" s="69">
        <f t="shared" ca="1" si="322"/>
        <v>20656</v>
      </c>
      <c r="AJ1702" s="69" t="str">
        <f ca="1">IF(AI1702&lt;0,"0-12",IFERROR(VLOOKUP(AI1702,Breakup[],2,FALSE),"&gt;24"))</f>
        <v>&gt;24</v>
      </c>
      <c r="AK1702" s="69" t="str">
        <f>VLOOKUP(V1702,Master!B:D,3,FALSE)</f>
        <v>South</v>
      </c>
      <c r="AL1702" s="69" t="str">
        <f t="shared" si="323"/>
        <v>Hyderabad</v>
      </c>
    </row>
    <row r="1703" spans="1:38">
      <c r="A1703" s="13" t="s">
        <v>3713</v>
      </c>
      <c r="B1703" s="54">
        <v>44700.742501307897</v>
      </c>
      <c r="C1703" s="13" t="s">
        <v>3368</v>
      </c>
      <c r="D1703" s="13">
        <v>1629</v>
      </c>
      <c r="E1703" s="13" t="s">
        <v>3714</v>
      </c>
      <c r="F1703" s="13" t="s">
        <v>24</v>
      </c>
      <c r="G1703" s="14">
        <v>1653028737086</v>
      </c>
      <c r="H1703" s="55">
        <v>0.212592592592593</v>
      </c>
      <c r="I1703" s="33">
        <v>44889.212592592601</v>
      </c>
      <c r="J1703" s="58">
        <v>44889</v>
      </c>
      <c r="K1703" s="13" t="s">
        <v>313</v>
      </c>
      <c r="L1703" s="13" t="s">
        <v>60</v>
      </c>
      <c r="M1703" s="13" t="s">
        <v>314</v>
      </c>
      <c r="N1703" s="13" t="s">
        <v>206</v>
      </c>
      <c r="O1703" s="33" t="s">
        <v>38</v>
      </c>
      <c r="P1703" s="58" t="s">
        <v>38</v>
      </c>
      <c r="Q1703" s="33" t="s">
        <v>207</v>
      </c>
      <c r="R1703" s="14" t="s">
        <v>38</v>
      </c>
      <c r="S1703" s="13" t="s">
        <v>208</v>
      </c>
      <c r="T1703" s="13" t="s">
        <v>209</v>
      </c>
      <c r="U1703" s="33">
        <f t="shared" ca="1" si="312"/>
        <v>45744.56914039352</v>
      </c>
      <c r="V1703" s="13" t="str">
        <f t="shared" si="313"/>
        <v>Hyderabad</v>
      </c>
      <c r="W1703" s="13" t="str">
        <f t="shared" si="314"/>
        <v>DOMI</v>
      </c>
      <c r="X1703" s="13">
        <f t="shared" si="315"/>
        <v>5</v>
      </c>
      <c r="Y1703" s="13" t="str">
        <f>IFERROR(VLOOKUP(C1703,ReceivingTeam[],2,FALSE),"HelpDesk")</f>
        <v>HelpDesk</v>
      </c>
      <c r="Z1703" s="67">
        <f t="shared" si="316"/>
        <v>44890.562499999993</v>
      </c>
      <c r="AA1703" s="68">
        <f t="shared" si="317"/>
        <v>44889</v>
      </c>
      <c r="AB1703" s="69" t="b">
        <f t="shared" si="318"/>
        <v>1</v>
      </c>
      <c r="AC1703" s="70">
        <f t="shared" si="319"/>
        <v>0.5</v>
      </c>
      <c r="AD1703" s="67">
        <f t="shared" si="320"/>
        <v>44890.562499999993</v>
      </c>
      <c r="AE1703" s="67">
        <f>VLOOKUP(V1703,'Branch Wise Work Timelines'!C:G,3,FALSE)+AA1703</f>
        <v>44889.416666666664</v>
      </c>
      <c r="AF1703" s="67">
        <f>IF(V1703="Bangalore",VLOOKUP(V1703,'Branch Wise Work Timelines'!C:G,4,FALSE)+AA1703+1,IF(V1703="Mumbai",VLOOKUP(V1703,'Branch Wise Work Timelines'!C:G,4,FALSE)+AA1703+1,VLOOKUP(V1703,'Branch Wise Work Timelines'!C:G,4,FALSE)+AA1703))</f>
        <v>44889.770833333336</v>
      </c>
      <c r="AG1703" s="67">
        <f>WORKDAY.INTL(AA1703,1,11)+VLOOKUP(V1703,'Branch Wise Work Timelines'!C:G,3,FALSE)</f>
        <v>44890.416666666664</v>
      </c>
      <c r="AH1703" s="69" t="str">
        <f t="shared" ca="1" si="321"/>
        <v>Out of TAT</v>
      </c>
      <c r="AI1703" s="69">
        <f t="shared" ca="1" si="322"/>
        <v>20497</v>
      </c>
      <c r="AJ1703" s="69" t="str">
        <f ca="1">IF(AI1703&lt;0,"0-12",IFERROR(VLOOKUP(AI1703,Breakup[],2,FALSE),"&gt;24"))</f>
        <v>&gt;24</v>
      </c>
      <c r="AK1703" s="69" t="str">
        <f>VLOOKUP(V1703,Master!B:D,3,FALSE)</f>
        <v>South</v>
      </c>
      <c r="AL1703" s="69" t="str">
        <f t="shared" si="323"/>
        <v>Hyderabad</v>
      </c>
    </row>
    <row r="1704" spans="1:38">
      <c r="A1704" s="13" t="s">
        <v>3715</v>
      </c>
      <c r="B1704" s="54">
        <v>44701.479233182901</v>
      </c>
      <c r="C1704" s="13" t="s">
        <v>110</v>
      </c>
      <c r="D1704" s="13">
        <v>166</v>
      </c>
      <c r="E1704" s="13" t="s">
        <v>3716</v>
      </c>
      <c r="F1704" s="13" t="s">
        <v>24</v>
      </c>
      <c r="G1704" s="14">
        <v>1653026782977</v>
      </c>
      <c r="H1704" s="55">
        <v>0.97581018518518503</v>
      </c>
      <c r="I1704" s="33">
        <v>44889.975810185198</v>
      </c>
      <c r="J1704" s="58">
        <v>44889</v>
      </c>
      <c r="K1704" s="13" t="s">
        <v>263</v>
      </c>
      <c r="L1704" s="13" t="s">
        <v>69</v>
      </c>
      <c r="M1704" s="13" t="s">
        <v>101</v>
      </c>
      <c r="N1704" s="13" t="s">
        <v>206</v>
      </c>
      <c r="O1704" s="33" t="s">
        <v>38</v>
      </c>
      <c r="P1704" s="58" t="s">
        <v>38</v>
      </c>
      <c r="Q1704" s="33" t="s">
        <v>207</v>
      </c>
      <c r="R1704" s="14" t="s">
        <v>38</v>
      </c>
      <c r="S1704" s="13" t="s">
        <v>208</v>
      </c>
      <c r="T1704" s="13" t="s">
        <v>209</v>
      </c>
      <c r="U1704" s="33">
        <f t="shared" ca="1" si="312"/>
        <v>45744.56914039352</v>
      </c>
      <c r="V1704" s="13" t="str">
        <f t="shared" si="313"/>
        <v>Mumbai</v>
      </c>
      <c r="W1704" s="13" t="str">
        <f t="shared" si="314"/>
        <v>DOMI</v>
      </c>
      <c r="X1704" s="13">
        <f t="shared" si="315"/>
        <v>23</v>
      </c>
      <c r="Y1704" s="13" t="str">
        <f>IFERROR(VLOOKUP(C1704,ReceivingTeam[],2,FALSE),"HelpDesk")</f>
        <v>Branch office</v>
      </c>
      <c r="Z1704" s="67">
        <f t="shared" si="316"/>
        <v>44890.642476851863</v>
      </c>
      <c r="AA1704" s="68">
        <f t="shared" si="317"/>
        <v>44889</v>
      </c>
      <c r="AB1704" s="69" t="b">
        <f t="shared" si="318"/>
        <v>1</v>
      </c>
      <c r="AC1704" s="70">
        <f t="shared" si="319"/>
        <v>0.5</v>
      </c>
      <c r="AD1704" s="67">
        <f t="shared" si="320"/>
        <v>44890.642476851863</v>
      </c>
      <c r="AE1704" s="67">
        <f>VLOOKUP(V1704,'Branch Wise Work Timelines'!C:G,3,FALSE)+AA1704</f>
        <v>44889.416666666664</v>
      </c>
      <c r="AF1704" s="67">
        <f>IF(V1704="Bangalore",VLOOKUP(V1704,'Branch Wise Work Timelines'!C:G,4,FALSE)+AA1704+1,IF(V1704="Mumbai",VLOOKUP(V1704,'Branch Wise Work Timelines'!C:G,4,FALSE)+AA1704+1,VLOOKUP(V1704,'Branch Wise Work Timelines'!C:G,4,FALSE)+AA1704))</f>
        <v>44890.25</v>
      </c>
      <c r="AG1704" s="67">
        <f>WORKDAY.INTL(AA1704,1,11)+VLOOKUP(V1704,'Branch Wise Work Timelines'!C:G,3,FALSE)</f>
        <v>44890.416666666664</v>
      </c>
      <c r="AH1704" s="69" t="str">
        <f t="shared" ca="1" si="321"/>
        <v>Out of TAT</v>
      </c>
      <c r="AI1704" s="69">
        <f t="shared" ca="1" si="322"/>
        <v>20495</v>
      </c>
      <c r="AJ1704" s="69" t="str">
        <f ca="1">IF(AI1704&lt;0,"0-12",IFERROR(VLOOKUP(AI1704,Breakup[],2,FALSE),"&gt;24"))</f>
        <v>&gt;24</v>
      </c>
      <c r="AK1704" s="69" t="str">
        <f>VLOOKUP(V1704,Master!B:D,3,FALSE)</f>
        <v>East</v>
      </c>
      <c r="AL1704" s="69" t="str">
        <f t="shared" si="323"/>
        <v>Mumbai</v>
      </c>
    </row>
    <row r="1705" spans="1:38">
      <c r="A1705" s="13" t="s">
        <v>3717</v>
      </c>
      <c r="B1705" s="54">
        <v>44700.747802662001</v>
      </c>
      <c r="C1705" s="13" t="s">
        <v>3368</v>
      </c>
      <c r="D1705" s="13">
        <v>354</v>
      </c>
      <c r="E1705" s="13" t="s">
        <v>3718</v>
      </c>
      <c r="F1705" s="13" t="s">
        <v>24</v>
      </c>
      <c r="G1705" s="14">
        <v>1653028737086</v>
      </c>
      <c r="H1705" s="55">
        <v>0.792638888888889</v>
      </c>
      <c r="I1705" s="33">
        <v>44883.792638888903</v>
      </c>
      <c r="J1705" s="58">
        <v>44883</v>
      </c>
      <c r="K1705" s="13" t="s">
        <v>313</v>
      </c>
      <c r="L1705" s="13" t="s">
        <v>60</v>
      </c>
      <c r="M1705" s="13" t="s">
        <v>314</v>
      </c>
      <c r="N1705" s="13" t="s">
        <v>206</v>
      </c>
      <c r="O1705" s="33" t="s">
        <v>38</v>
      </c>
      <c r="P1705" s="58" t="s">
        <v>38</v>
      </c>
      <c r="Q1705" s="33" t="s">
        <v>207</v>
      </c>
      <c r="R1705" s="14" t="s">
        <v>38</v>
      </c>
      <c r="S1705" s="13" t="s">
        <v>208</v>
      </c>
      <c r="T1705" s="13" t="s">
        <v>209</v>
      </c>
      <c r="U1705" s="33">
        <f t="shared" ca="1" si="312"/>
        <v>45744.56914039352</v>
      </c>
      <c r="V1705" s="13" t="str">
        <f t="shared" si="313"/>
        <v>Hyderabad</v>
      </c>
      <c r="W1705" s="13" t="str">
        <f t="shared" si="314"/>
        <v>DOMI</v>
      </c>
      <c r="X1705" s="13">
        <f t="shared" si="315"/>
        <v>19</v>
      </c>
      <c r="Y1705" s="13" t="str">
        <f>IFERROR(VLOOKUP(C1705,ReceivingTeam[],2,FALSE),"HelpDesk")</f>
        <v>HelpDesk</v>
      </c>
      <c r="Z1705" s="67">
        <f t="shared" si="316"/>
        <v>44884.938472222231</v>
      </c>
      <c r="AA1705" s="68">
        <f t="shared" si="317"/>
        <v>44883</v>
      </c>
      <c r="AB1705" s="69" t="b">
        <f t="shared" si="318"/>
        <v>1</v>
      </c>
      <c r="AC1705" s="70">
        <f t="shared" si="319"/>
        <v>0.5</v>
      </c>
      <c r="AD1705" s="67">
        <f t="shared" si="320"/>
        <v>44884.938472222231</v>
      </c>
      <c r="AE1705" s="67">
        <f>VLOOKUP(V1705,'Branch Wise Work Timelines'!C:G,3,FALSE)+AA1705</f>
        <v>44883.416666666664</v>
      </c>
      <c r="AF1705" s="67">
        <f>IF(V1705="Bangalore",VLOOKUP(V1705,'Branch Wise Work Timelines'!C:G,4,FALSE)+AA1705+1,IF(V1705="Mumbai",VLOOKUP(V1705,'Branch Wise Work Timelines'!C:G,4,FALSE)+AA1705+1,VLOOKUP(V1705,'Branch Wise Work Timelines'!C:G,4,FALSE)+AA1705))</f>
        <v>44883.770833333336</v>
      </c>
      <c r="AG1705" s="67">
        <f>WORKDAY.INTL(AA1705,1,11)+VLOOKUP(V1705,'Branch Wise Work Timelines'!C:G,3,FALSE)</f>
        <v>44884.416666666664</v>
      </c>
      <c r="AH1705" s="69" t="str">
        <f t="shared" ca="1" si="321"/>
        <v>Out of TAT</v>
      </c>
      <c r="AI1705" s="69">
        <f t="shared" ca="1" si="322"/>
        <v>20632</v>
      </c>
      <c r="AJ1705" s="69" t="str">
        <f ca="1">IF(AI1705&lt;0,"0-12",IFERROR(VLOOKUP(AI1705,Breakup[],2,FALSE),"&gt;24"))</f>
        <v>&gt;24</v>
      </c>
      <c r="AK1705" s="69" t="str">
        <f>VLOOKUP(V1705,Master!B:D,3,FALSE)</f>
        <v>South</v>
      </c>
      <c r="AL1705" s="69" t="str">
        <f t="shared" si="323"/>
        <v>Hyderabad</v>
      </c>
    </row>
    <row r="1706" spans="1:38">
      <c r="A1706" s="13" t="s">
        <v>3719</v>
      </c>
      <c r="B1706" s="54">
        <v>44701.528437384302</v>
      </c>
      <c r="C1706" s="13" t="s">
        <v>344</v>
      </c>
      <c r="D1706" s="13">
        <v>826</v>
      </c>
      <c r="E1706" s="13" t="s">
        <v>3720</v>
      </c>
      <c r="F1706" s="13" t="s">
        <v>24</v>
      </c>
      <c r="G1706" s="14">
        <v>1653031333276</v>
      </c>
      <c r="H1706" s="55">
        <v>0.37207175925925901</v>
      </c>
      <c r="I1706" s="33">
        <v>44885.372071759302</v>
      </c>
      <c r="J1706" s="58">
        <v>44885</v>
      </c>
      <c r="K1706" s="13" t="s">
        <v>263</v>
      </c>
      <c r="L1706" s="13" t="s">
        <v>69</v>
      </c>
      <c r="M1706" s="13" t="s">
        <v>101</v>
      </c>
      <c r="N1706" s="13" t="s">
        <v>206</v>
      </c>
      <c r="O1706" s="33" t="s">
        <v>38</v>
      </c>
      <c r="P1706" s="58" t="s">
        <v>38</v>
      </c>
      <c r="Q1706" s="33" t="s">
        <v>207</v>
      </c>
      <c r="R1706" s="14" t="s">
        <v>38</v>
      </c>
      <c r="S1706" s="13" t="s">
        <v>208</v>
      </c>
      <c r="T1706" s="13" t="s">
        <v>209</v>
      </c>
      <c r="U1706" s="33">
        <f t="shared" ca="1" si="312"/>
        <v>45744.56914039352</v>
      </c>
      <c r="V1706" s="13" t="str">
        <f t="shared" si="313"/>
        <v>Mumbai</v>
      </c>
      <c r="W1706" s="13" t="str">
        <f t="shared" si="314"/>
        <v>DOMI</v>
      </c>
      <c r="X1706" s="13">
        <f t="shared" si="315"/>
        <v>8</v>
      </c>
      <c r="Y1706" s="13" t="str">
        <f>IFERROR(VLOOKUP(C1706,ReceivingTeam[],2,FALSE),"HelpDesk")</f>
        <v>HelpDesk</v>
      </c>
      <c r="Z1706" s="67">
        <f t="shared" si="316"/>
        <v>44885.916666666664</v>
      </c>
      <c r="AA1706" s="68">
        <f t="shared" si="317"/>
        <v>44885</v>
      </c>
      <c r="AB1706" s="69" t="b">
        <f t="shared" si="318"/>
        <v>0</v>
      </c>
      <c r="AC1706" s="70">
        <f t="shared" si="319"/>
        <v>0.5</v>
      </c>
      <c r="AD1706" s="67">
        <f t="shared" si="320"/>
        <v>44885.916666666664</v>
      </c>
      <c r="AE1706" s="67">
        <f>VLOOKUP(V1706,'Branch Wise Work Timelines'!C:G,3,FALSE)+AA1706</f>
        <v>44885.416666666664</v>
      </c>
      <c r="AF1706" s="67">
        <f>IF(V1706="Bangalore",VLOOKUP(V1706,'Branch Wise Work Timelines'!C:G,4,FALSE)+AA1706+1,IF(V1706="Mumbai",VLOOKUP(V1706,'Branch Wise Work Timelines'!C:G,4,FALSE)+AA1706+1,VLOOKUP(V1706,'Branch Wise Work Timelines'!C:G,4,FALSE)+AA1706))</f>
        <v>44886.25</v>
      </c>
      <c r="AG1706" s="67">
        <f>WORKDAY.INTL(AA1706,1,11)+VLOOKUP(V1706,'Branch Wise Work Timelines'!C:G,3,FALSE)</f>
        <v>44886.416666666664</v>
      </c>
      <c r="AH1706" s="69" t="str">
        <f t="shared" ca="1" si="321"/>
        <v>Out of TAT</v>
      </c>
      <c r="AI1706" s="69">
        <f t="shared" ca="1" si="322"/>
        <v>20608</v>
      </c>
      <c r="AJ1706" s="69" t="str">
        <f ca="1">IF(AI1706&lt;0,"0-12",IFERROR(VLOOKUP(AI1706,Breakup[],2,FALSE),"&gt;24"))</f>
        <v>&gt;24</v>
      </c>
      <c r="AK1706" s="69" t="str">
        <f>VLOOKUP(V1706,Master!B:D,3,FALSE)</f>
        <v>East</v>
      </c>
      <c r="AL1706" s="69" t="str">
        <f t="shared" si="323"/>
        <v>Mumbai</v>
      </c>
    </row>
    <row r="1707" spans="1:38">
      <c r="A1707" s="13" t="s">
        <v>3721</v>
      </c>
      <c r="B1707" s="54">
        <v>44701.5587507292</v>
      </c>
      <c r="C1707" s="13" t="s">
        <v>352</v>
      </c>
      <c r="D1707" s="13">
        <v>613</v>
      </c>
      <c r="E1707" s="13" t="s">
        <v>3722</v>
      </c>
      <c r="F1707" s="13" t="s">
        <v>24</v>
      </c>
      <c r="G1707" s="14">
        <v>1653034043739</v>
      </c>
      <c r="H1707" s="55">
        <v>0.17744212962962999</v>
      </c>
      <c r="I1707" s="33">
        <v>44887.1774421296</v>
      </c>
      <c r="J1707" s="58">
        <v>44887</v>
      </c>
      <c r="K1707" s="13" t="s">
        <v>263</v>
      </c>
      <c r="L1707" s="13" t="s">
        <v>69</v>
      </c>
      <c r="M1707" s="13" t="s">
        <v>101</v>
      </c>
      <c r="N1707" s="13" t="s">
        <v>206</v>
      </c>
      <c r="O1707" s="33" t="s">
        <v>38</v>
      </c>
      <c r="P1707" s="58" t="s">
        <v>38</v>
      </c>
      <c r="Q1707" s="33" t="s">
        <v>207</v>
      </c>
      <c r="R1707" s="14" t="s">
        <v>38</v>
      </c>
      <c r="S1707" s="13" t="s">
        <v>208</v>
      </c>
      <c r="T1707" s="13" t="s">
        <v>209</v>
      </c>
      <c r="U1707" s="33">
        <f t="shared" ca="1" si="312"/>
        <v>45744.56914039352</v>
      </c>
      <c r="V1707" s="13" t="str">
        <f t="shared" si="313"/>
        <v>Mumbai</v>
      </c>
      <c r="W1707" s="13" t="str">
        <f t="shared" si="314"/>
        <v>DOMI</v>
      </c>
      <c r="X1707" s="13">
        <f t="shared" si="315"/>
        <v>4</v>
      </c>
      <c r="Y1707" s="13" t="str">
        <f>IFERROR(VLOOKUP(C1707,ReceivingTeam[],2,FALSE),"HelpDesk")</f>
        <v>HelpDesk</v>
      </c>
      <c r="Z1707" s="67">
        <f t="shared" si="316"/>
        <v>44887.916666666664</v>
      </c>
      <c r="AA1707" s="68">
        <f t="shared" si="317"/>
        <v>44887</v>
      </c>
      <c r="AB1707" s="69" t="b">
        <f t="shared" si="318"/>
        <v>1</v>
      </c>
      <c r="AC1707" s="70">
        <f t="shared" si="319"/>
        <v>0.5</v>
      </c>
      <c r="AD1707" s="67">
        <f t="shared" si="320"/>
        <v>44887.916666666664</v>
      </c>
      <c r="AE1707" s="67">
        <f>VLOOKUP(V1707,'Branch Wise Work Timelines'!C:G,3,FALSE)+AA1707</f>
        <v>44887.416666666664</v>
      </c>
      <c r="AF1707" s="67">
        <f>IF(V1707="Bangalore",VLOOKUP(V1707,'Branch Wise Work Timelines'!C:G,4,FALSE)+AA1707+1,IF(V1707="Mumbai",VLOOKUP(V1707,'Branch Wise Work Timelines'!C:G,4,FALSE)+AA1707+1,VLOOKUP(V1707,'Branch Wise Work Timelines'!C:G,4,FALSE)+AA1707))</f>
        <v>44888.25</v>
      </c>
      <c r="AG1707" s="67">
        <f>WORKDAY.INTL(AA1707,1,11)+VLOOKUP(V1707,'Branch Wise Work Timelines'!C:G,3,FALSE)</f>
        <v>44888.416666666664</v>
      </c>
      <c r="AH1707" s="69" t="str">
        <f t="shared" ca="1" si="321"/>
        <v>Out of TAT</v>
      </c>
      <c r="AI1707" s="69">
        <f t="shared" ca="1" si="322"/>
        <v>20560</v>
      </c>
      <c r="AJ1707" s="69" t="str">
        <f ca="1">IF(AI1707&lt;0,"0-12",IFERROR(VLOOKUP(AI1707,Breakup[],2,FALSE),"&gt;24"))</f>
        <v>&gt;24</v>
      </c>
      <c r="AK1707" s="69" t="str">
        <f>VLOOKUP(V1707,Master!B:D,3,FALSE)</f>
        <v>East</v>
      </c>
      <c r="AL1707" s="69" t="str">
        <f t="shared" si="323"/>
        <v>Mumbai</v>
      </c>
    </row>
    <row r="1708" spans="1:38">
      <c r="A1708" s="13" t="s">
        <v>3723</v>
      </c>
      <c r="B1708" s="54">
        <v>44701.562316550902</v>
      </c>
      <c r="C1708" s="13" t="s">
        <v>122</v>
      </c>
      <c r="D1708" s="13">
        <v>1445</v>
      </c>
      <c r="E1708" s="13" t="s">
        <v>3724</v>
      </c>
      <c r="F1708" s="13" t="s">
        <v>24</v>
      </c>
      <c r="G1708" s="14">
        <v>1653034043739</v>
      </c>
      <c r="H1708" s="55">
        <v>0.47880787037036998</v>
      </c>
      <c r="I1708" s="33">
        <v>44884.4788078704</v>
      </c>
      <c r="J1708" s="58">
        <v>44884</v>
      </c>
      <c r="K1708" s="13" t="s">
        <v>263</v>
      </c>
      <c r="L1708" s="13" t="s">
        <v>69</v>
      </c>
      <c r="M1708" s="13" t="s">
        <v>101</v>
      </c>
      <c r="N1708" s="13" t="s">
        <v>206</v>
      </c>
      <c r="O1708" s="33" t="s">
        <v>38</v>
      </c>
      <c r="P1708" s="58" t="s">
        <v>38</v>
      </c>
      <c r="Q1708" s="33" t="s">
        <v>207</v>
      </c>
      <c r="R1708" s="14" t="s">
        <v>38</v>
      </c>
      <c r="S1708" s="13" t="s">
        <v>208</v>
      </c>
      <c r="T1708" s="13" t="s">
        <v>209</v>
      </c>
      <c r="U1708" s="33">
        <f t="shared" ca="1" si="312"/>
        <v>45744.56914039352</v>
      </c>
      <c r="V1708" s="13" t="str">
        <f t="shared" si="313"/>
        <v>Mumbai</v>
      </c>
      <c r="W1708" s="13" t="str">
        <f t="shared" si="314"/>
        <v>DOMI</v>
      </c>
      <c r="X1708" s="13">
        <f t="shared" si="315"/>
        <v>11</v>
      </c>
      <c r="Y1708" s="13" t="str">
        <f>IFERROR(VLOOKUP(C1708,ReceivingTeam[],2,FALSE),"HelpDesk")</f>
        <v>Branch office</v>
      </c>
      <c r="Z1708" s="67">
        <f t="shared" si="316"/>
        <v>44884.9788078704</v>
      </c>
      <c r="AA1708" s="68">
        <f t="shared" si="317"/>
        <v>44884</v>
      </c>
      <c r="AB1708" s="69" t="b">
        <f t="shared" si="318"/>
        <v>1</v>
      </c>
      <c r="AC1708" s="70">
        <f t="shared" si="319"/>
        <v>0.5</v>
      </c>
      <c r="AD1708" s="67">
        <f t="shared" si="320"/>
        <v>44884.9788078704</v>
      </c>
      <c r="AE1708" s="67">
        <f>VLOOKUP(V1708,'Branch Wise Work Timelines'!C:G,3,FALSE)+AA1708</f>
        <v>44884.416666666664</v>
      </c>
      <c r="AF1708" s="67">
        <f>IF(V1708="Bangalore",VLOOKUP(V1708,'Branch Wise Work Timelines'!C:G,4,FALSE)+AA1708+1,IF(V1708="Mumbai",VLOOKUP(V1708,'Branch Wise Work Timelines'!C:G,4,FALSE)+AA1708+1,VLOOKUP(V1708,'Branch Wise Work Timelines'!C:G,4,FALSE)+AA1708))</f>
        <v>44885.25</v>
      </c>
      <c r="AG1708" s="67">
        <f>WORKDAY.INTL(AA1708,1,11)+VLOOKUP(V1708,'Branch Wise Work Timelines'!C:G,3,FALSE)</f>
        <v>44886.416666666664</v>
      </c>
      <c r="AH1708" s="69" t="str">
        <f t="shared" ca="1" si="321"/>
        <v>Out of TAT</v>
      </c>
      <c r="AI1708" s="69">
        <f t="shared" ca="1" si="322"/>
        <v>20631</v>
      </c>
      <c r="AJ1708" s="69" t="str">
        <f ca="1">IF(AI1708&lt;0,"0-12",IFERROR(VLOOKUP(AI1708,Breakup[],2,FALSE),"&gt;24"))</f>
        <v>&gt;24</v>
      </c>
      <c r="AK1708" s="69" t="str">
        <f>VLOOKUP(V1708,Master!B:D,3,FALSE)</f>
        <v>East</v>
      </c>
      <c r="AL1708" s="69" t="str">
        <f t="shared" si="323"/>
        <v>Mumbai</v>
      </c>
    </row>
    <row r="1709" spans="1:38">
      <c r="A1709" s="13" t="s">
        <v>3725</v>
      </c>
      <c r="B1709" s="54">
        <v>44701.529541122698</v>
      </c>
      <c r="C1709" s="13" t="s">
        <v>344</v>
      </c>
      <c r="D1709" s="13">
        <v>131</v>
      </c>
      <c r="E1709" s="13" t="s">
        <v>3726</v>
      </c>
      <c r="F1709" s="13" t="s">
        <v>24</v>
      </c>
      <c r="G1709" s="14">
        <v>1653031333276</v>
      </c>
      <c r="H1709" s="55">
        <v>3.6493055555555501E-2</v>
      </c>
      <c r="I1709" s="33">
        <v>44885.036493055602</v>
      </c>
      <c r="J1709" s="58">
        <v>44885</v>
      </c>
      <c r="K1709" s="13" t="s">
        <v>263</v>
      </c>
      <c r="L1709" s="13" t="s">
        <v>69</v>
      </c>
      <c r="M1709" s="13" t="s">
        <v>101</v>
      </c>
      <c r="N1709" s="13" t="s">
        <v>206</v>
      </c>
      <c r="O1709" s="33" t="s">
        <v>38</v>
      </c>
      <c r="P1709" s="58" t="s">
        <v>38</v>
      </c>
      <c r="Q1709" s="33" t="s">
        <v>207</v>
      </c>
      <c r="R1709" s="14" t="s">
        <v>38</v>
      </c>
      <c r="S1709" s="13" t="s">
        <v>208</v>
      </c>
      <c r="T1709" s="13" t="s">
        <v>209</v>
      </c>
      <c r="U1709" s="33">
        <f t="shared" ca="1" si="312"/>
        <v>45744.56914039352</v>
      </c>
      <c r="V1709" s="13" t="str">
        <f t="shared" si="313"/>
        <v>Mumbai</v>
      </c>
      <c r="W1709" s="13" t="str">
        <f t="shared" si="314"/>
        <v>DOMI</v>
      </c>
      <c r="X1709" s="13">
        <f t="shared" si="315"/>
        <v>0</v>
      </c>
      <c r="Y1709" s="13" t="str">
        <f>IFERROR(VLOOKUP(C1709,ReceivingTeam[],2,FALSE),"HelpDesk")</f>
        <v>HelpDesk</v>
      </c>
      <c r="Z1709" s="67">
        <f t="shared" si="316"/>
        <v>44885.916666666664</v>
      </c>
      <c r="AA1709" s="68">
        <f t="shared" si="317"/>
        <v>44885</v>
      </c>
      <c r="AB1709" s="69" t="b">
        <f t="shared" si="318"/>
        <v>0</v>
      </c>
      <c r="AC1709" s="70">
        <f t="shared" si="319"/>
        <v>0.5</v>
      </c>
      <c r="AD1709" s="67">
        <f t="shared" si="320"/>
        <v>44885.916666666664</v>
      </c>
      <c r="AE1709" s="67">
        <f>VLOOKUP(V1709,'Branch Wise Work Timelines'!C:G,3,FALSE)+AA1709</f>
        <v>44885.416666666664</v>
      </c>
      <c r="AF1709" s="67">
        <f>IF(V1709="Bangalore",VLOOKUP(V1709,'Branch Wise Work Timelines'!C:G,4,FALSE)+AA1709+1,IF(V1709="Mumbai",VLOOKUP(V1709,'Branch Wise Work Timelines'!C:G,4,FALSE)+AA1709+1,VLOOKUP(V1709,'Branch Wise Work Timelines'!C:G,4,FALSE)+AA1709))</f>
        <v>44886.25</v>
      </c>
      <c r="AG1709" s="67">
        <f>WORKDAY.INTL(AA1709,1,11)+VLOOKUP(V1709,'Branch Wise Work Timelines'!C:G,3,FALSE)</f>
        <v>44886.416666666664</v>
      </c>
      <c r="AH1709" s="69" t="str">
        <f t="shared" ca="1" si="321"/>
        <v>Out of TAT</v>
      </c>
      <c r="AI1709" s="69">
        <f t="shared" ca="1" si="322"/>
        <v>20608</v>
      </c>
      <c r="AJ1709" s="69" t="str">
        <f ca="1">IF(AI1709&lt;0,"0-12",IFERROR(VLOOKUP(AI1709,Breakup[],2,FALSE),"&gt;24"))</f>
        <v>&gt;24</v>
      </c>
      <c r="AK1709" s="69" t="str">
        <f>VLOOKUP(V1709,Master!B:D,3,FALSE)</f>
        <v>East</v>
      </c>
      <c r="AL1709" s="69" t="str">
        <f t="shared" si="323"/>
        <v>Mumbai</v>
      </c>
    </row>
    <row r="1710" spans="1:38">
      <c r="A1710" s="13" t="s">
        <v>3727</v>
      </c>
      <c r="B1710" s="54">
        <v>44701.539846145803</v>
      </c>
      <c r="C1710" s="13" t="s">
        <v>497</v>
      </c>
      <c r="D1710" s="13">
        <v>304</v>
      </c>
      <c r="E1710" s="13" t="s">
        <v>3728</v>
      </c>
      <c r="F1710" s="13" t="s">
        <v>33</v>
      </c>
      <c r="G1710" s="14">
        <v>1653032752180</v>
      </c>
      <c r="H1710" s="55">
        <v>0.44776620370370401</v>
      </c>
      <c r="I1710" s="33">
        <v>44882.447766203702</v>
      </c>
      <c r="J1710" s="58">
        <v>44882</v>
      </c>
      <c r="K1710" s="13" t="s">
        <v>452</v>
      </c>
      <c r="L1710" s="13" t="s">
        <v>36</v>
      </c>
      <c r="M1710" s="13" t="s">
        <v>497</v>
      </c>
      <c r="N1710" s="13" t="s">
        <v>206</v>
      </c>
      <c r="O1710" s="33" t="s">
        <v>38</v>
      </c>
      <c r="P1710" s="58" t="s">
        <v>38</v>
      </c>
      <c r="Q1710" s="33" t="s">
        <v>207</v>
      </c>
      <c r="R1710" s="14" t="s">
        <v>38</v>
      </c>
      <c r="S1710" s="13" t="s">
        <v>216</v>
      </c>
      <c r="T1710" s="13" t="s">
        <v>217</v>
      </c>
      <c r="U1710" s="33">
        <f t="shared" ca="1" si="312"/>
        <v>45744.56914039352</v>
      </c>
      <c r="V1710" s="13" t="str">
        <f t="shared" si="313"/>
        <v>Chennai</v>
      </c>
      <c r="W1710" s="13" t="str">
        <f t="shared" si="314"/>
        <v>RI</v>
      </c>
      <c r="X1710" s="13">
        <f t="shared" si="315"/>
        <v>10</v>
      </c>
      <c r="Y1710" s="13" t="str">
        <f>IFERROR(VLOOKUP(C1710,ReceivingTeam[],2,FALSE),"HelpDesk")</f>
        <v>HelpDesk</v>
      </c>
      <c r="Z1710" s="67">
        <f t="shared" si="316"/>
        <v>44883.593599537031</v>
      </c>
      <c r="AA1710" s="68">
        <f t="shared" si="317"/>
        <v>44882</v>
      </c>
      <c r="AB1710" s="69" t="b">
        <f t="shared" si="318"/>
        <v>1</v>
      </c>
      <c r="AC1710" s="70">
        <f t="shared" si="319"/>
        <v>0.5</v>
      </c>
      <c r="AD1710" s="67">
        <f t="shared" si="320"/>
        <v>44883.593599537031</v>
      </c>
      <c r="AE1710" s="67">
        <f>VLOOKUP(V1710,'Branch Wise Work Timelines'!C:G,3,FALSE)+AA1710</f>
        <v>44882.416666666664</v>
      </c>
      <c r="AF1710" s="67">
        <f>IF(V1710="Bangalore",VLOOKUP(V1710,'Branch Wise Work Timelines'!C:G,4,FALSE)+AA1710+1,IF(V1710="Mumbai",VLOOKUP(V1710,'Branch Wise Work Timelines'!C:G,4,FALSE)+AA1710+1,VLOOKUP(V1710,'Branch Wise Work Timelines'!C:G,4,FALSE)+AA1710))</f>
        <v>44882.770833333336</v>
      </c>
      <c r="AG1710" s="67">
        <f>WORKDAY.INTL(AA1710,1,11)+VLOOKUP(V1710,'Branch Wise Work Timelines'!C:G,3,FALSE)</f>
        <v>44883.416666666664</v>
      </c>
      <c r="AH1710" s="69" t="str">
        <f t="shared" ca="1" si="321"/>
        <v>Out of TAT</v>
      </c>
      <c r="AI1710" s="69">
        <f t="shared" ca="1" si="322"/>
        <v>20664</v>
      </c>
      <c r="AJ1710" s="69" t="str">
        <f ca="1">IF(AI1710&lt;0,"0-12",IFERROR(VLOOKUP(AI1710,Breakup[],2,FALSE),"&gt;24"))</f>
        <v>&gt;24</v>
      </c>
      <c r="AK1710" s="69" t="str">
        <f>VLOOKUP(V1710,Master!B:D,3,FALSE)</f>
        <v>South</v>
      </c>
      <c r="AL1710" s="69" t="str">
        <f t="shared" si="323"/>
        <v>Chennai</v>
      </c>
    </row>
    <row r="1711" spans="1:38">
      <c r="A1711" s="13" t="s">
        <v>3729</v>
      </c>
      <c r="B1711" s="54">
        <v>44701.651647719897</v>
      </c>
      <c r="C1711" s="13" t="s">
        <v>114</v>
      </c>
      <c r="D1711" s="13">
        <v>763</v>
      </c>
      <c r="E1711" s="13" t="s">
        <v>3730</v>
      </c>
      <c r="F1711" s="13" t="s">
        <v>24</v>
      </c>
      <c r="G1711" s="14">
        <v>1653044731623</v>
      </c>
      <c r="H1711" s="55">
        <v>0.10153935185185201</v>
      </c>
      <c r="I1711" s="33">
        <v>44883.101539351897</v>
      </c>
      <c r="J1711" s="58">
        <v>44883</v>
      </c>
      <c r="K1711" s="13" t="s">
        <v>263</v>
      </c>
      <c r="L1711" s="13" t="s">
        <v>69</v>
      </c>
      <c r="M1711" s="13" t="s">
        <v>101</v>
      </c>
      <c r="N1711" s="13" t="s">
        <v>206</v>
      </c>
      <c r="O1711" s="33" t="s">
        <v>38</v>
      </c>
      <c r="P1711" s="58" t="s">
        <v>38</v>
      </c>
      <c r="Q1711" s="33" t="s">
        <v>207</v>
      </c>
      <c r="R1711" s="14" t="s">
        <v>38</v>
      </c>
      <c r="S1711" s="13" t="s">
        <v>208</v>
      </c>
      <c r="T1711" s="13" t="s">
        <v>209</v>
      </c>
      <c r="U1711" s="33">
        <f t="shared" ca="1" si="312"/>
        <v>45744.56914039352</v>
      </c>
      <c r="V1711" s="13" t="str">
        <f t="shared" si="313"/>
        <v>Mumbai</v>
      </c>
      <c r="W1711" s="13" t="str">
        <f t="shared" si="314"/>
        <v>DOMI</v>
      </c>
      <c r="X1711" s="13">
        <f t="shared" si="315"/>
        <v>2</v>
      </c>
      <c r="Y1711" s="13" t="str">
        <f>IFERROR(VLOOKUP(C1711,ReceivingTeam[],2,FALSE),"HelpDesk")</f>
        <v>Branch office</v>
      </c>
      <c r="Z1711" s="67">
        <f t="shared" si="316"/>
        <v>44883.916666666664</v>
      </c>
      <c r="AA1711" s="68">
        <f t="shared" si="317"/>
        <v>44883</v>
      </c>
      <c r="AB1711" s="69" t="b">
        <f t="shared" si="318"/>
        <v>1</v>
      </c>
      <c r="AC1711" s="70">
        <f t="shared" si="319"/>
        <v>0.5</v>
      </c>
      <c r="AD1711" s="67">
        <f t="shared" si="320"/>
        <v>44883.916666666664</v>
      </c>
      <c r="AE1711" s="67">
        <f>VLOOKUP(V1711,'Branch Wise Work Timelines'!C:G,3,FALSE)+AA1711</f>
        <v>44883.416666666664</v>
      </c>
      <c r="AF1711" s="67">
        <f>IF(V1711="Bangalore",VLOOKUP(V1711,'Branch Wise Work Timelines'!C:G,4,FALSE)+AA1711+1,IF(V1711="Mumbai",VLOOKUP(V1711,'Branch Wise Work Timelines'!C:G,4,FALSE)+AA1711+1,VLOOKUP(V1711,'Branch Wise Work Timelines'!C:G,4,FALSE)+AA1711))</f>
        <v>44884.25</v>
      </c>
      <c r="AG1711" s="67">
        <f>WORKDAY.INTL(AA1711,1,11)+VLOOKUP(V1711,'Branch Wise Work Timelines'!C:G,3,FALSE)</f>
        <v>44884.416666666664</v>
      </c>
      <c r="AH1711" s="69" t="str">
        <f t="shared" ca="1" si="321"/>
        <v>Out of TAT</v>
      </c>
      <c r="AI1711" s="69">
        <f t="shared" ca="1" si="322"/>
        <v>20656</v>
      </c>
      <c r="AJ1711" s="69" t="str">
        <f ca="1">IF(AI1711&lt;0,"0-12",IFERROR(VLOOKUP(AI1711,Breakup[],2,FALSE),"&gt;24"))</f>
        <v>&gt;24</v>
      </c>
      <c r="AK1711" s="69" t="str">
        <f>VLOOKUP(V1711,Master!B:D,3,FALSE)</f>
        <v>East</v>
      </c>
      <c r="AL1711" s="69" t="str">
        <f t="shared" si="323"/>
        <v>Mumbai</v>
      </c>
    </row>
    <row r="1712" spans="1:38">
      <c r="A1712" s="13" t="s">
        <v>3731</v>
      </c>
      <c r="B1712" s="54">
        <v>44701.653706678197</v>
      </c>
      <c r="C1712" s="13" t="s">
        <v>114</v>
      </c>
      <c r="D1712" s="13">
        <v>861</v>
      </c>
      <c r="E1712" s="13" t="s">
        <v>3732</v>
      </c>
      <c r="F1712" s="13" t="s">
        <v>24</v>
      </c>
      <c r="G1712" s="14">
        <v>1653044731623</v>
      </c>
      <c r="H1712" s="55">
        <v>0.59317129629629595</v>
      </c>
      <c r="I1712" s="33">
        <v>44882.593171296299</v>
      </c>
      <c r="J1712" s="58">
        <v>44882</v>
      </c>
      <c r="K1712" s="13" t="s">
        <v>263</v>
      </c>
      <c r="L1712" s="13" t="s">
        <v>69</v>
      </c>
      <c r="M1712" s="13" t="s">
        <v>101</v>
      </c>
      <c r="N1712" s="13" t="s">
        <v>206</v>
      </c>
      <c r="O1712" s="33" t="s">
        <v>38</v>
      </c>
      <c r="P1712" s="58" t="s">
        <v>38</v>
      </c>
      <c r="Q1712" s="33" t="s">
        <v>207</v>
      </c>
      <c r="R1712" s="14" t="s">
        <v>38</v>
      </c>
      <c r="S1712" s="13" t="s">
        <v>208</v>
      </c>
      <c r="T1712" s="13" t="s">
        <v>209</v>
      </c>
      <c r="U1712" s="33">
        <f t="shared" ca="1" si="312"/>
        <v>45744.56914039352</v>
      </c>
      <c r="V1712" s="13" t="str">
        <f t="shared" si="313"/>
        <v>Mumbai</v>
      </c>
      <c r="W1712" s="13" t="str">
        <f t="shared" si="314"/>
        <v>DOMI</v>
      </c>
      <c r="X1712" s="13">
        <f t="shared" si="315"/>
        <v>14</v>
      </c>
      <c r="Y1712" s="13" t="str">
        <f>IFERROR(VLOOKUP(C1712,ReceivingTeam[],2,FALSE),"HelpDesk")</f>
        <v>Branch office</v>
      </c>
      <c r="Z1712" s="67">
        <f t="shared" si="316"/>
        <v>44883.093171296299</v>
      </c>
      <c r="AA1712" s="68">
        <f t="shared" si="317"/>
        <v>44882</v>
      </c>
      <c r="AB1712" s="69" t="b">
        <f t="shared" si="318"/>
        <v>1</v>
      </c>
      <c r="AC1712" s="70">
        <f t="shared" si="319"/>
        <v>0.5</v>
      </c>
      <c r="AD1712" s="67">
        <f t="shared" si="320"/>
        <v>44883.093171296299</v>
      </c>
      <c r="AE1712" s="67">
        <f>VLOOKUP(V1712,'Branch Wise Work Timelines'!C:G,3,FALSE)+AA1712</f>
        <v>44882.416666666664</v>
      </c>
      <c r="AF1712" s="67">
        <f>IF(V1712="Bangalore",VLOOKUP(V1712,'Branch Wise Work Timelines'!C:G,4,FALSE)+AA1712+1,IF(V1712="Mumbai",VLOOKUP(V1712,'Branch Wise Work Timelines'!C:G,4,FALSE)+AA1712+1,VLOOKUP(V1712,'Branch Wise Work Timelines'!C:G,4,FALSE)+AA1712))</f>
        <v>44883.25</v>
      </c>
      <c r="AG1712" s="67">
        <f>WORKDAY.INTL(AA1712,1,11)+VLOOKUP(V1712,'Branch Wise Work Timelines'!C:G,3,FALSE)</f>
        <v>44883.416666666664</v>
      </c>
      <c r="AH1712" s="69" t="str">
        <f t="shared" ca="1" si="321"/>
        <v>Out of TAT</v>
      </c>
      <c r="AI1712" s="69">
        <f t="shared" ca="1" si="322"/>
        <v>20676</v>
      </c>
      <c r="AJ1712" s="69" t="str">
        <f ca="1">IF(AI1712&lt;0,"0-12",IFERROR(VLOOKUP(AI1712,Breakup[],2,FALSE),"&gt;24"))</f>
        <v>&gt;24</v>
      </c>
      <c r="AK1712" s="69" t="str">
        <f>VLOOKUP(V1712,Master!B:D,3,FALSE)</f>
        <v>East</v>
      </c>
      <c r="AL1712" s="69" t="str">
        <f t="shared" si="323"/>
        <v>Mumbai</v>
      </c>
    </row>
    <row r="1713" spans="1:38">
      <c r="A1713" s="13" t="s">
        <v>3733</v>
      </c>
      <c r="B1713" s="54">
        <v>44701.654672997698</v>
      </c>
      <c r="C1713" s="13" t="s">
        <v>114</v>
      </c>
      <c r="D1713" s="13">
        <v>1184</v>
      </c>
      <c r="E1713" s="13" t="s">
        <v>3734</v>
      </c>
      <c r="F1713" s="13" t="s">
        <v>24</v>
      </c>
      <c r="G1713" s="14">
        <v>1653044731623</v>
      </c>
      <c r="H1713" s="55">
        <v>0.47974537037037002</v>
      </c>
      <c r="I1713" s="33">
        <v>44882.479745370401</v>
      </c>
      <c r="J1713" s="58">
        <v>44882</v>
      </c>
      <c r="K1713" s="13" t="s">
        <v>263</v>
      </c>
      <c r="L1713" s="13" t="s">
        <v>69</v>
      </c>
      <c r="M1713" s="13" t="s">
        <v>101</v>
      </c>
      <c r="N1713" s="13" t="s">
        <v>206</v>
      </c>
      <c r="O1713" s="33" t="s">
        <v>38</v>
      </c>
      <c r="P1713" s="58" t="s">
        <v>38</v>
      </c>
      <c r="Q1713" s="33" t="s">
        <v>207</v>
      </c>
      <c r="R1713" s="14" t="s">
        <v>38</v>
      </c>
      <c r="S1713" s="13" t="s">
        <v>208</v>
      </c>
      <c r="T1713" s="13" t="s">
        <v>209</v>
      </c>
      <c r="U1713" s="33">
        <f t="shared" ca="1" si="312"/>
        <v>45744.56914039352</v>
      </c>
      <c r="V1713" s="13" t="str">
        <f t="shared" si="313"/>
        <v>Mumbai</v>
      </c>
      <c r="W1713" s="13" t="str">
        <f t="shared" si="314"/>
        <v>DOMI</v>
      </c>
      <c r="X1713" s="13">
        <f t="shared" si="315"/>
        <v>11</v>
      </c>
      <c r="Y1713" s="13" t="str">
        <f>IFERROR(VLOOKUP(C1713,ReceivingTeam[],2,FALSE),"HelpDesk")</f>
        <v>Branch office</v>
      </c>
      <c r="Z1713" s="67">
        <f t="shared" si="316"/>
        <v>44882.979745370401</v>
      </c>
      <c r="AA1713" s="68">
        <f t="shared" si="317"/>
        <v>44882</v>
      </c>
      <c r="AB1713" s="69" t="b">
        <f t="shared" si="318"/>
        <v>1</v>
      </c>
      <c r="AC1713" s="70">
        <f t="shared" si="319"/>
        <v>0.5</v>
      </c>
      <c r="AD1713" s="67">
        <f t="shared" si="320"/>
        <v>44882.979745370401</v>
      </c>
      <c r="AE1713" s="67">
        <f>VLOOKUP(V1713,'Branch Wise Work Timelines'!C:G,3,FALSE)+AA1713</f>
        <v>44882.416666666664</v>
      </c>
      <c r="AF1713" s="67">
        <f>IF(V1713="Bangalore",VLOOKUP(V1713,'Branch Wise Work Timelines'!C:G,4,FALSE)+AA1713+1,IF(V1713="Mumbai",VLOOKUP(V1713,'Branch Wise Work Timelines'!C:G,4,FALSE)+AA1713+1,VLOOKUP(V1713,'Branch Wise Work Timelines'!C:G,4,FALSE)+AA1713))</f>
        <v>44883.25</v>
      </c>
      <c r="AG1713" s="67">
        <f>WORKDAY.INTL(AA1713,1,11)+VLOOKUP(V1713,'Branch Wise Work Timelines'!C:G,3,FALSE)</f>
        <v>44883.416666666664</v>
      </c>
      <c r="AH1713" s="69" t="str">
        <f t="shared" ca="1" si="321"/>
        <v>Out of TAT</v>
      </c>
      <c r="AI1713" s="69">
        <f t="shared" ca="1" si="322"/>
        <v>20679</v>
      </c>
      <c r="AJ1713" s="69" t="str">
        <f ca="1">IF(AI1713&lt;0,"0-12",IFERROR(VLOOKUP(AI1713,Breakup[],2,FALSE),"&gt;24"))</f>
        <v>&gt;24</v>
      </c>
      <c r="AK1713" s="69" t="str">
        <f>VLOOKUP(V1713,Master!B:D,3,FALSE)</f>
        <v>East</v>
      </c>
      <c r="AL1713" s="69" t="str">
        <f t="shared" si="323"/>
        <v>Mumbai</v>
      </c>
    </row>
    <row r="1714" spans="1:38">
      <c r="A1714" s="13" t="s">
        <v>3735</v>
      </c>
      <c r="B1714" s="54">
        <v>44701.402680636602</v>
      </c>
      <c r="C1714" s="13" t="s">
        <v>261</v>
      </c>
      <c r="D1714" s="13">
        <v>1566</v>
      </c>
      <c r="E1714" s="13" t="s">
        <v>3736</v>
      </c>
      <c r="F1714" s="13" t="s">
        <v>24</v>
      </c>
      <c r="G1714" s="14">
        <v>1653022796352</v>
      </c>
      <c r="H1714" s="55">
        <v>0.265625</v>
      </c>
      <c r="I1714" s="33">
        <v>44890.265625</v>
      </c>
      <c r="J1714" s="58">
        <v>44890</v>
      </c>
      <c r="K1714" s="13" t="s">
        <v>263</v>
      </c>
      <c r="L1714" s="13" t="s">
        <v>69</v>
      </c>
      <c r="M1714" s="13" t="s">
        <v>103</v>
      </c>
      <c r="N1714" s="13" t="s">
        <v>206</v>
      </c>
      <c r="O1714" s="33" t="s">
        <v>38</v>
      </c>
      <c r="P1714" s="58" t="s">
        <v>38</v>
      </c>
      <c r="Q1714" s="33" t="s">
        <v>207</v>
      </c>
      <c r="R1714" s="14" t="s">
        <v>38</v>
      </c>
      <c r="S1714" s="13" t="s">
        <v>208</v>
      </c>
      <c r="T1714" s="13" t="s">
        <v>209</v>
      </c>
      <c r="U1714" s="33">
        <f t="shared" ca="1" si="312"/>
        <v>45744.56914039352</v>
      </c>
      <c r="V1714" s="13" t="str">
        <f t="shared" si="313"/>
        <v>Mumbai</v>
      </c>
      <c r="W1714" s="13" t="str">
        <f t="shared" si="314"/>
        <v>DOMI</v>
      </c>
      <c r="X1714" s="13">
        <f t="shared" si="315"/>
        <v>6</v>
      </c>
      <c r="Y1714" s="13" t="str">
        <f>IFERROR(VLOOKUP(C1714,ReceivingTeam[],2,FALSE),"HelpDesk")</f>
        <v>HelpDesk</v>
      </c>
      <c r="Z1714" s="67">
        <f t="shared" si="316"/>
        <v>44890.916666666664</v>
      </c>
      <c r="AA1714" s="68">
        <f t="shared" si="317"/>
        <v>44890</v>
      </c>
      <c r="AB1714" s="69" t="b">
        <f t="shared" si="318"/>
        <v>1</v>
      </c>
      <c r="AC1714" s="70">
        <f t="shared" si="319"/>
        <v>0.5</v>
      </c>
      <c r="AD1714" s="67">
        <f t="shared" si="320"/>
        <v>44890.916666666664</v>
      </c>
      <c r="AE1714" s="67">
        <f>VLOOKUP(V1714,'Branch Wise Work Timelines'!C:G,3,FALSE)+AA1714</f>
        <v>44890.416666666664</v>
      </c>
      <c r="AF1714" s="67">
        <f>IF(V1714="Bangalore",VLOOKUP(V1714,'Branch Wise Work Timelines'!C:G,4,FALSE)+AA1714+1,IF(V1714="Mumbai",VLOOKUP(V1714,'Branch Wise Work Timelines'!C:G,4,FALSE)+AA1714+1,VLOOKUP(V1714,'Branch Wise Work Timelines'!C:G,4,FALSE)+AA1714))</f>
        <v>44891.25</v>
      </c>
      <c r="AG1714" s="67">
        <f>WORKDAY.INTL(AA1714,1,11)+VLOOKUP(V1714,'Branch Wise Work Timelines'!C:G,3,FALSE)</f>
        <v>44891.416666666664</v>
      </c>
      <c r="AH1714" s="69" t="str">
        <f t="shared" ca="1" si="321"/>
        <v>Out of TAT</v>
      </c>
      <c r="AI1714" s="69">
        <f t="shared" ca="1" si="322"/>
        <v>20488</v>
      </c>
      <c r="AJ1714" s="69" t="str">
        <f ca="1">IF(AI1714&lt;0,"0-12",IFERROR(VLOOKUP(AI1714,Breakup[],2,FALSE),"&gt;24"))</f>
        <v>&gt;24</v>
      </c>
      <c r="AK1714" s="69" t="str">
        <f>VLOOKUP(V1714,Master!B:D,3,FALSE)</f>
        <v>East</v>
      </c>
      <c r="AL1714" s="69" t="str">
        <f t="shared" si="323"/>
        <v>Mumbai</v>
      </c>
    </row>
    <row r="1715" spans="1:38">
      <c r="A1715" s="13" t="s">
        <v>3737</v>
      </c>
      <c r="B1715" s="54">
        <v>44701.585890474496</v>
      </c>
      <c r="C1715" s="13" t="s">
        <v>113</v>
      </c>
      <c r="D1715" s="13">
        <v>504</v>
      </c>
      <c r="E1715" s="13" t="s">
        <v>3738</v>
      </c>
      <c r="F1715" s="13" t="s">
        <v>24</v>
      </c>
      <c r="G1715" s="14">
        <v>1653036048991</v>
      </c>
      <c r="H1715" s="55">
        <v>0.61366898148148097</v>
      </c>
      <c r="I1715" s="33">
        <v>44890.613668981503</v>
      </c>
      <c r="J1715" s="58">
        <v>44890</v>
      </c>
      <c r="K1715" s="13" t="s">
        <v>263</v>
      </c>
      <c r="L1715" s="13" t="s">
        <v>69</v>
      </c>
      <c r="M1715" s="13" t="s">
        <v>101</v>
      </c>
      <c r="N1715" s="13" t="s">
        <v>206</v>
      </c>
      <c r="O1715" s="33" t="s">
        <v>38</v>
      </c>
      <c r="P1715" s="58" t="s">
        <v>38</v>
      </c>
      <c r="Q1715" s="33" t="s">
        <v>207</v>
      </c>
      <c r="R1715" s="14" t="s">
        <v>38</v>
      </c>
      <c r="S1715" s="13" t="s">
        <v>208</v>
      </c>
      <c r="T1715" s="13" t="s">
        <v>209</v>
      </c>
      <c r="U1715" s="33">
        <f t="shared" ca="1" si="312"/>
        <v>45744.56914039352</v>
      </c>
      <c r="V1715" s="13" t="str">
        <f t="shared" si="313"/>
        <v>Mumbai</v>
      </c>
      <c r="W1715" s="13" t="str">
        <f t="shared" si="314"/>
        <v>DOMI</v>
      </c>
      <c r="X1715" s="13">
        <f t="shared" si="315"/>
        <v>14</v>
      </c>
      <c r="Y1715" s="13" t="str">
        <f>IFERROR(VLOOKUP(C1715,ReceivingTeam[],2,FALSE),"HelpDesk")</f>
        <v>Branch office</v>
      </c>
      <c r="Z1715" s="67">
        <f t="shared" si="316"/>
        <v>44891.113668981503</v>
      </c>
      <c r="AA1715" s="68">
        <f t="shared" si="317"/>
        <v>44890</v>
      </c>
      <c r="AB1715" s="69" t="b">
        <f t="shared" si="318"/>
        <v>1</v>
      </c>
      <c r="AC1715" s="70">
        <f t="shared" si="319"/>
        <v>0.5</v>
      </c>
      <c r="AD1715" s="67">
        <f t="shared" si="320"/>
        <v>44891.113668981503</v>
      </c>
      <c r="AE1715" s="67">
        <f>VLOOKUP(V1715,'Branch Wise Work Timelines'!C:G,3,FALSE)+AA1715</f>
        <v>44890.416666666664</v>
      </c>
      <c r="AF1715" s="67">
        <f>IF(V1715="Bangalore",VLOOKUP(V1715,'Branch Wise Work Timelines'!C:G,4,FALSE)+AA1715+1,IF(V1715="Mumbai",VLOOKUP(V1715,'Branch Wise Work Timelines'!C:G,4,FALSE)+AA1715+1,VLOOKUP(V1715,'Branch Wise Work Timelines'!C:G,4,FALSE)+AA1715))</f>
        <v>44891.25</v>
      </c>
      <c r="AG1715" s="67">
        <f>WORKDAY.INTL(AA1715,1,11)+VLOOKUP(V1715,'Branch Wise Work Timelines'!C:G,3,FALSE)</f>
        <v>44891.416666666664</v>
      </c>
      <c r="AH1715" s="69" t="str">
        <f t="shared" ca="1" si="321"/>
        <v>Out of TAT</v>
      </c>
      <c r="AI1715" s="69">
        <f t="shared" ca="1" si="322"/>
        <v>20483</v>
      </c>
      <c r="AJ1715" s="69" t="str">
        <f ca="1">IF(AI1715&lt;0,"0-12",IFERROR(VLOOKUP(AI1715,Breakup[],2,FALSE),"&gt;24"))</f>
        <v>&gt;24</v>
      </c>
      <c r="AK1715" s="69" t="str">
        <f>VLOOKUP(V1715,Master!B:D,3,FALSE)</f>
        <v>East</v>
      </c>
      <c r="AL1715" s="69" t="str">
        <f t="shared" si="323"/>
        <v>Mumbai</v>
      </c>
    </row>
    <row r="1716" spans="1:38">
      <c r="A1716" s="13" t="s">
        <v>3739</v>
      </c>
      <c r="B1716" s="54">
        <v>44701.479988888903</v>
      </c>
      <c r="C1716" s="13" t="s">
        <v>110</v>
      </c>
      <c r="D1716" s="13">
        <v>1486</v>
      </c>
      <c r="E1716" s="13" t="s">
        <v>3740</v>
      </c>
      <c r="F1716" s="13" t="s">
        <v>24</v>
      </c>
      <c r="G1716" s="14">
        <v>1653026782977</v>
      </c>
      <c r="H1716" s="55">
        <v>0.60593750000000002</v>
      </c>
      <c r="I1716" s="33">
        <v>44884.605937499997</v>
      </c>
      <c r="J1716" s="58">
        <v>44884</v>
      </c>
      <c r="K1716" s="13" t="s">
        <v>263</v>
      </c>
      <c r="L1716" s="13" t="s">
        <v>69</v>
      </c>
      <c r="M1716" s="13" t="s">
        <v>101</v>
      </c>
      <c r="N1716" s="13" t="s">
        <v>206</v>
      </c>
      <c r="O1716" s="33" t="s">
        <v>38</v>
      </c>
      <c r="P1716" s="58" t="s">
        <v>38</v>
      </c>
      <c r="Q1716" s="33" t="s">
        <v>207</v>
      </c>
      <c r="R1716" s="14" t="s">
        <v>38</v>
      </c>
      <c r="S1716" s="13" t="s">
        <v>208</v>
      </c>
      <c r="T1716" s="13" t="s">
        <v>209</v>
      </c>
      <c r="U1716" s="33">
        <f t="shared" ca="1" si="312"/>
        <v>45744.56914039352</v>
      </c>
      <c r="V1716" s="13" t="str">
        <f t="shared" si="313"/>
        <v>Mumbai</v>
      </c>
      <c r="W1716" s="13" t="str">
        <f t="shared" si="314"/>
        <v>DOMI</v>
      </c>
      <c r="X1716" s="13">
        <f t="shared" si="315"/>
        <v>14</v>
      </c>
      <c r="Y1716" s="13" t="str">
        <f>IFERROR(VLOOKUP(C1716,ReceivingTeam[],2,FALSE),"HelpDesk")</f>
        <v>Branch office</v>
      </c>
      <c r="Z1716" s="67">
        <f t="shared" si="316"/>
        <v>44885.105937499997</v>
      </c>
      <c r="AA1716" s="68">
        <f t="shared" si="317"/>
        <v>44884</v>
      </c>
      <c r="AB1716" s="69" t="b">
        <f t="shared" si="318"/>
        <v>1</v>
      </c>
      <c r="AC1716" s="70">
        <f t="shared" si="319"/>
        <v>0.5</v>
      </c>
      <c r="AD1716" s="67">
        <f t="shared" si="320"/>
        <v>44885.105937499997</v>
      </c>
      <c r="AE1716" s="67">
        <f>VLOOKUP(V1716,'Branch Wise Work Timelines'!C:G,3,FALSE)+AA1716</f>
        <v>44884.416666666664</v>
      </c>
      <c r="AF1716" s="67">
        <f>IF(V1716="Bangalore",VLOOKUP(V1716,'Branch Wise Work Timelines'!C:G,4,FALSE)+AA1716+1,IF(V1716="Mumbai",VLOOKUP(V1716,'Branch Wise Work Timelines'!C:G,4,FALSE)+AA1716+1,VLOOKUP(V1716,'Branch Wise Work Timelines'!C:G,4,FALSE)+AA1716))</f>
        <v>44885.25</v>
      </c>
      <c r="AG1716" s="67">
        <f>WORKDAY.INTL(AA1716,1,11)+VLOOKUP(V1716,'Branch Wise Work Timelines'!C:G,3,FALSE)</f>
        <v>44886.416666666664</v>
      </c>
      <c r="AH1716" s="69" t="str">
        <f t="shared" ca="1" si="321"/>
        <v>Out of TAT</v>
      </c>
      <c r="AI1716" s="69">
        <f t="shared" ca="1" si="322"/>
        <v>20628</v>
      </c>
      <c r="AJ1716" s="69" t="str">
        <f ca="1">IF(AI1716&lt;0,"0-12",IFERROR(VLOOKUP(AI1716,Breakup[],2,FALSE),"&gt;24"))</f>
        <v>&gt;24</v>
      </c>
      <c r="AK1716" s="69" t="str">
        <f>VLOOKUP(V1716,Master!B:D,3,FALSE)</f>
        <v>East</v>
      </c>
      <c r="AL1716" s="69" t="str">
        <f t="shared" si="323"/>
        <v>Mumbai</v>
      </c>
    </row>
    <row r="1717" spans="1:38">
      <c r="A1717" s="13" t="s">
        <v>3741</v>
      </c>
      <c r="B1717" s="54">
        <v>44701.482021296302</v>
      </c>
      <c r="C1717" s="13" t="s">
        <v>3368</v>
      </c>
      <c r="D1717" s="13">
        <v>1419</v>
      </c>
      <c r="E1717" s="13" t="s">
        <v>3742</v>
      </c>
      <c r="F1717" s="13" t="s">
        <v>24</v>
      </c>
      <c r="G1717" s="14">
        <v>1653028737086</v>
      </c>
      <c r="H1717" s="55">
        <v>0.288368055555556</v>
      </c>
      <c r="I1717" s="33">
        <v>44887.288368055597</v>
      </c>
      <c r="J1717" s="58">
        <v>44887</v>
      </c>
      <c r="K1717" s="13" t="s">
        <v>313</v>
      </c>
      <c r="L1717" s="13" t="s">
        <v>60</v>
      </c>
      <c r="M1717" s="13" t="s">
        <v>314</v>
      </c>
      <c r="N1717" s="13" t="s">
        <v>206</v>
      </c>
      <c r="O1717" s="33" t="s">
        <v>38</v>
      </c>
      <c r="P1717" s="58" t="s">
        <v>38</v>
      </c>
      <c r="Q1717" s="33" t="s">
        <v>207</v>
      </c>
      <c r="R1717" s="14" t="s">
        <v>38</v>
      </c>
      <c r="S1717" s="13" t="s">
        <v>208</v>
      </c>
      <c r="T1717" s="13" t="s">
        <v>209</v>
      </c>
      <c r="U1717" s="33">
        <f t="shared" ca="1" si="312"/>
        <v>45744.56914039352</v>
      </c>
      <c r="V1717" s="13" t="str">
        <f t="shared" si="313"/>
        <v>Hyderabad</v>
      </c>
      <c r="W1717" s="13" t="str">
        <f t="shared" si="314"/>
        <v>DOMI</v>
      </c>
      <c r="X1717" s="13">
        <f t="shared" si="315"/>
        <v>6</v>
      </c>
      <c r="Y1717" s="13" t="str">
        <f>IFERROR(VLOOKUP(C1717,ReceivingTeam[],2,FALSE),"HelpDesk")</f>
        <v>HelpDesk</v>
      </c>
      <c r="Z1717" s="67">
        <f t="shared" si="316"/>
        <v>44888.562499999993</v>
      </c>
      <c r="AA1717" s="68">
        <f t="shared" si="317"/>
        <v>44887</v>
      </c>
      <c r="AB1717" s="69" t="b">
        <f t="shared" si="318"/>
        <v>1</v>
      </c>
      <c r="AC1717" s="70">
        <f t="shared" si="319"/>
        <v>0.5</v>
      </c>
      <c r="AD1717" s="67">
        <f t="shared" si="320"/>
        <v>44888.562499999993</v>
      </c>
      <c r="AE1717" s="67">
        <f>VLOOKUP(V1717,'Branch Wise Work Timelines'!C:G,3,FALSE)+AA1717</f>
        <v>44887.416666666664</v>
      </c>
      <c r="AF1717" s="67">
        <f>IF(V1717="Bangalore",VLOOKUP(V1717,'Branch Wise Work Timelines'!C:G,4,FALSE)+AA1717+1,IF(V1717="Mumbai",VLOOKUP(V1717,'Branch Wise Work Timelines'!C:G,4,FALSE)+AA1717+1,VLOOKUP(V1717,'Branch Wise Work Timelines'!C:G,4,FALSE)+AA1717))</f>
        <v>44887.770833333336</v>
      </c>
      <c r="AG1717" s="67">
        <f>WORKDAY.INTL(AA1717,1,11)+VLOOKUP(V1717,'Branch Wise Work Timelines'!C:G,3,FALSE)</f>
        <v>44888.416666666664</v>
      </c>
      <c r="AH1717" s="69" t="str">
        <f t="shared" ca="1" si="321"/>
        <v>Out of TAT</v>
      </c>
      <c r="AI1717" s="69">
        <f t="shared" ca="1" si="322"/>
        <v>20545</v>
      </c>
      <c r="AJ1717" s="69" t="str">
        <f ca="1">IF(AI1717&lt;0,"0-12",IFERROR(VLOOKUP(AI1717,Breakup[],2,FALSE),"&gt;24"))</f>
        <v>&gt;24</v>
      </c>
      <c r="AK1717" s="69" t="str">
        <f>VLOOKUP(V1717,Master!B:D,3,FALSE)</f>
        <v>South</v>
      </c>
      <c r="AL1717" s="69" t="str">
        <f t="shared" si="323"/>
        <v>Hyderabad</v>
      </c>
    </row>
    <row r="1718" spans="1:38">
      <c r="A1718" s="13" t="s">
        <v>3743</v>
      </c>
      <c r="B1718" s="54">
        <v>44701.483486608799</v>
      </c>
      <c r="C1718" s="13" t="s">
        <v>110</v>
      </c>
      <c r="D1718" s="13">
        <v>1080</v>
      </c>
      <c r="E1718" s="13" t="s">
        <v>3744</v>
      </c>
      <c r="F1718" s="13" t="s">
        <v>24</v>
      </c>
      <c r="G1718" s="14">
        <v>1653031333276</v>
      </c>
      <c r="H1718" s="55">
        <v>0.184479166666667</v>
      </c>
      <c r="I1718" s="33">
        <v>44889.184479166703</v>
      </c>
      <c r="J1718" s="58">
        <v>44889</v>
      </c>
      <c r="K1718" s="13" t="s">
        <v>263</v>
      </c>
      <c r="L1718" s="13" t="s">
        <v>69</v>
      </c>
      <c r="M1718" s="13" t="s">
        <v>101</v>
      </c>
      <c r="N1718" s="13" t="s">
        <v>206</v>
      </c>
      <c r="O1718" s="33" t="s">
        <v>38</v>
      </c>
      <c r="P1718" s="58" t="s">
        <v>38</v>
      </c>
      <c r="Q1718" s="33" t="s">
        <v>207</v>
      </c>
      <c r="R1718" s="14" t="s">
        <v>38</v>
      </c>
      <c r="S1718" s="13" t="s">
        <v>208</v>
      </c>
      <c r="T1718" s="13" t="s">
        <v>209</v>
      </c>
      <c r="U1718" s="33">
        <f t="shared" ca="1" si="312"/>
        <v>45744.56914039352</v>
      </c>
      <c r="V1718" s="13" t="str">
        <f t="shared" si="313"/>
        <v>Mumbai</v>
      </c>
      <c r="W1718" s="13" t="str">
        <f t="shared" si="314"/>
        <v>DOMI</v>
      </c>
      <c r="X1718" s="13">
        <f t="shared" si="315"/>
        <v>4</v>
      </c>
      <c r="Y1718" s="13" t="str">
        <f>IFERROR(VLOOKUP(C1718,ReceivingTeam[],2,FALSE),"HelpDesk")</f>
        <v>Branch office</v>
      </c>
      <c r="Z1718" s="67">
        <f t="shared" si="316"/>
        <v>44889.916666666664</v>
      </c>
      <c r="AA1718" s="68">
        <f t="shared" si="317"/>
        <v>44889</v>
      </c>
      <c r="AB1718" s="69" t="b">
        <f t="shared" si="318"/>
        <v>1</v>
      </c>
      <c r="AC1718" s="70">
        <f t="shared" si="319"/>
        <v>0.5</v>
      </c>
      <c r="AD1718" s="67">
        <f t="shared" si="320"/>
        <v>44889.916666666664</v>
      </c>
      <c r="AE1718" s="67">
        <f>VLOOKUP(V1718,'Branch Wise Work Timelines'!C:G,3,FALSE)+AA1718</f>
        <v>44889.416666666664</v>
      </c>
      <c r="AF1718" s="67">
        <f>IF(V1718="Bangalore",VLOOKUP(V1718,'Branch Wise Work Timelines'!C:G,4,FALSE)+AA1718+1,IF(V1718="Mumbai",VLOOKUP(V1718,'Branch Wise Work Timelines'!C:G,4,FALSE)+AA1718+1,VLOOKUP(V1718,'Branch Wise Work Timelines'!C:G,4,FALSE)+AA1718))</f>
        <v>44890.25</v>
      </c>
      <c r="AG1718" s="67">
        <f>WORKDAY.INTL(AA1718,1,11)+VLOOKUP(V1718,'Branch Wise Work Timelines'!C:G,3,FALSE)</f>
        <v>44890.416666666664</v>
      </c>
      <c r="AH1718" s="69" t="str">
        <f t="shared" ca="1" si="321"/>
        <v>Out of TAT</v>
      </c>
      <c r="AI1718" s="69">
        <f t="shared" ca="1" si="322"/>
        <v>20512</v>
      </c>
      <c r="AJ1718" s="69" t="str">
        <f ca="1">IF(AI1718&lt;0,"0-12",IFERROR(VLOOKUP(AI1718,Breakup[],2,FALSE),"&gt;24"))</f>
        <v>&gt;24</v>
      </c>
      <c r="AK1718" s="69" t="str">
        <f>VLOOKUP(V1718,Master!B:D,3,FALSE)</f>
        <v>East</v>
      </c>
      <c r="AL1718" s="69" t="str">
        <f t="shared" si="323"/>
        <v>Mumbai</v>
      </c>
    </row>
    <row r="1719" spans="1:38">
      <c r="A1719" s="13" t="s">
        <v>3745</v>
      </c>
      <c r="B1719" s="54">
        <v>44701.4845915162</v>
      </c>
      <c r="C1719" s="13" t="s">
        <v>3368</v>
      </c>
      <c r="D1719" s="13">
        <v>1058</v>
      </c>
      <c r="E1719" s="13" t="s">
        <v>3746</v>
      </c>
      <c r="F1719" s="13" t="s">
        <v>24</v>
      </c>
      <c r="G1719" s="14">
        <v>1653028737086</v>
      </c>
      <c r="H1719" s="55">
        <v>0.15644675925925899</v>
      </c>
      <c r="I1719" s="33">
        <v>44890.156446759298</v>
      </c>
      <c r="J1719" s="58">
        <v>44890</v>
      </c>
      <c r="K1719" s="13" t="s">
        <v>313</v>
      </c>
      <c r="L1719" s="13" t="s">
        <v>60</v>
      </c>
      <c r="M1719" s="13" t="s">
        <v>314</v>
      </c>
      <c r="N1719" s="13" t="s">
        <v>206</v>
      </c>
      <c r="O1719" s="33" t="s">
        <v>38</v>
      </c>
      <c r="P1719" s="58" t="s">
        <v>38</v>
      </c>
      <c r="Q1719" s="33" t="s">
        <v>207</v>
      </c>
      <c r="R1719" s="14" t="s">
        <v>38</v>
      </c>
      <c r="S1719" s="13" t="s">
        <v>208</v>
      </c>
      <c r="T1719" s="13" t="s">
        <v>209</v>
      </c>
      <c r="U1719" s="33">
        <f t="shared" ca="1" si="312"/>
        <v>45744.56914039352</v>
      </c>
      <c r="V1719" s="13" t="str">
        <f t="shared" si="313"/>
        <v>Hyderabad</v>
      </c>
      <c r="W1719" s="13" t="str">
        <f t="shared" si="314"/>
        <v>DOMI</v>
      </c>
      <c r="X1719" s="13">
        <f t="shared" si="315"/>
        <v>3</v>
      </c>
      <c r="Y1719" s="13" t="str">
        <f>IFERROR(VLOOKUP(C1719,ReceivingTeam[],2,FALSE),"HelpDesk")</f>
        <v>HelpDesk</v>
      </c>
      <c r="Z1719" s="67">
        <f t="shared" si="316"/>
        <v>44891.562499999993</v>
      </c>
      <c r="AA1719" s="68">
        <f t="shared" si="317"/>
        <v>44890</v>
      </c>
      <c r="AB1719" s="69" t="b">
        <f t="shared" si="318"/>
        <v>1</v>
      </c>
      <c r="AC1719" s="70">
        <f t="shared" si="319"/>
        <v>0.5</v>
      </c>
      <c r="AD1719" s="67">
        <f t="shared" si="320"/>
        <v>44891.562499999993</v>
      </c>
      <c r="AE1719" s="67">
        <f>VLOOKUP(V1719,'Branch Wise Work Timelines'!C:G,3,FALSE)+AA1719</f>
        <v>44890.416666666664</v>
      </c>
      <c r="AF1719" s="67">
        <f>IF(V1719="Bangalore",VLOOKUP(V1719,'Branch Wise Work Timelines'!C:G,4,FALSE)+AA1719+1,IF(V1719="Mumbai",VLOOKUP(V1719,'Branch Wise Work Timelines'!C:G,4,FALSE)+AA1719+1,VLOOKUP(V1719,'Branch Wise Work Timelines'!C:G,4,FALSE)+AA1719))</f>
        <v>44890.770833333336</v>
      </c>
      <c r="AG1719" s="67">
        <f>WORKDAY.INTL(AA1719,1,11)+VLOOKUP(V1719,'Branch Wise Work Timelines'!C:G,3,FALSE)</f>
        <v>44891.416666666664</v>
      </c>
      <c r="AH1719" s="69" t="str">
        <f t="shared" ca="1" si="321"/>
        <v>Out of TAT</v>
      </c>
      <c r="AI1719" s="69">
        <f t="shared" ca="1" si="322"/>
        <v>20473</v>
      </c>
      <c r="AJ1719" s="69" t="str">
        <f ca="1">IF(AI1719&lt;0,"0-12",IFERROR(VLOOKUP(AI1719,Breakup[],2,FALSE),"&gt;24"))</f>
        <v>&gt;24</v>
      </c>
      <c r="AK1719" s="69" t="str">
        <f>VLOOKUP(V1719,Master!B:D,3,FALSE)</f>
        <v>South</v>
      </c>
      <c r="AL1719" s="69" t="str">
        <f t="shared" si="323"/>
        <v>Hyderabad</v>
      </c>
    </row>
    <row r="1720" spans="1:38">
      <c r="A1720" s="13" t="s">
        <v>3747</v>
      </c>
      <c r="B1720" s="54">
        <v>44701.539792210599</v>
      </c>
      <c r="C1720" s="13" t="s">
        <v>261</v>
      </c>
      <c r="D1720" s="13">
        <v>1090</v>
      </c>
      <c r="E1720" s="13" t="s">
        <v>3748</v>
      </c>
      <c r="F1720" s="13" t="s">
        <v>24</v>
      </c>
      <c r="G1720" s="14">
        <v>1653031594201</v>
      </c>
      <c r="H1720" s="55">
        <v>0.60591435185185205</v>
      </c>
      <c r="I1720" s="33">
        <v>44887.605914351901</v>
      </c>
      <c r="J1720" s="58">
        <v>44887</v>
      </c>
      <c r="K1720" s="13" t="s">
        <v>263</v>
      </c>
      <c r="L1720" s="13" t="s">
        <v>69</v>
      </c>
      <c r="M1720" s="13" t="s">
        <v>101</v>
      </c>
      <c r="N1720" s="13" t="s">
        <v>206</v>
      </c>
      <c r="O1720" s="33" t="s">
        <v>38</v>
      </c>
      <c r="P1720" s="58" t="s">
        <v>38</v>
      </c>
      <c r="Q1720" s="33" t="s">
        <v>207</v>
      </c>
      <c r="R1720" s="14" t="s">
        <v>38</v>
      </c>
      <c r="S1720" s="13" t="s">
        <v>208</v>
      </c>
      <c r="T1720" s="13" t="s">
        <v>209</v>
      </c>
      <c r="U1720" s="33">
        <f t="shared" ca="1" si="312"/>
        <v>45744.56914039352</v>
      </c>
      <c r="V1720" s="13" t="str">
        <f t="shared" si="313"/>
        <v>Mumbai</v>
      </c>
      <c r="W1720" s="13" t="str">
        <f t="shared" si="314"/>
        <v>DOMI</v>
      </c>
      <c r="X1720" s="13">
        <f t="shared" si="315"/>
        <v>14</v>
      </c>
      <c r="Y1720" s="13" t="str">
        <f>IFERROR(VLOOKUP(C1720,ReceivingTeam[],2,FALSE),"HelpDesk")</f>
        <v>HelpDesk</v>
      </c>
      <c r="Z1720" s="67">
        <f t="shared" si="316"/>
        <v>44888.105914351901</v>
      </c>
      <c r="AA1720" s="68">
        <f t="shared" si="317"/>
        <v>44887</v>
      </c>
      <c r="AB1720" s="69" t="b">
        <f t="shared" si="318"/>
        <v>1</v>
      </c>
      <c r="AC1720" s="70">
        <f t="shared" si="319"/>
        <v>0.5</v>
      </c>
      <c r="AD1720" s="67">
        <f t="shared" si="320"/>
        <v>44888.105914351901</v>
      </c>
      <c r="AE1720" s="67">
        <f>VLOOKUP(V1720,'Branch Wise Work Timelines'!C:G,3,FALSE)+AA1720</f>
        <v>44887.416666666664</v>
      </c>
      <c r="AF1720" s="67">
        <f>IF(V1720="Bangalore",VLOOKUP(V1720,'Branch Wise Work Timelines'!C:G,4,FALSE)+AA1720+1,IF(V1720="Mumbai",VLOOKUP(V1720,'Branch Wise Work Timelines'!C:G,4,FALSE)+AA1720+1,VLOOKUP(V1720,'Branch Wise Work Timelines'!C:G,4,FALSE)+AA1720))</f>
        <v>44888.25</v>
      </c>
      <c r="AG1720" s="67">
        <f>WORKDAY.INTL(AA1720,1,11)+VLOOKUP(V1720,'Branch Wise Work Timelines'!C:G,3,FALSE)</f>
        <v>44888.416666666664</v>
      </c>
      <c r="AH1720" s="69" t="str">
        <f t="shared" ca="1" si="321"/>
        <v>Out of TAT</v>
      </c>
      <c r="AI1720" s="69">
        <f t="shared" ca="1" si="322"/>
        <v>20556</v>
      </c>
      <c r="AJ1720" s="69" t="str">
        <f ca="1">IF(AI1720&lt;0,"0-12",IFERROR(VLOOKUP(AI1720,Breakup[],2,FALSE),"&gt;24"))</f>
        <v>&gt;24</v>
      </c>
      <c r="AK1720" s="69" t="str">
        <f>VLOOKUP(V1720,Master!B:D,3,FALSE)</f>
        <v>East</v>
      </c>
      <c r="AL1720" s="69" t="str">
        <f t="shared" si="323"/>
        <v>Mumbai</v>
      </c>
    </row>
    <row r="1721" spans="1:38">
      <c r="A1721" s="13" t="s">
        <v>3749</v>
      </c>
      <c r="B1721" s="54">
        <v>44701.486311886598</v>
      </c>
      <c r="C1721" s="13" t="s">
        <v>3368</v>
      </c>
      <c r="D1721" s="13">
        <v>1935</v>
      </c>
      <c r="E1721" s="13" t="s">
        <v>3750</v>
      </c>
      <c r="F1721" s="13" t="s">
        <v>24</v>
      </c>
      <c r="G1721" s="14">
        <v>1653028737086</v>
      </c>
      <c r="H1721" s="55">
        <v>0.51605324074074099</v>
      </c>
      <c r="I1721" s="33">
        <v>44887.516053240703</v>
      </c>
      <c r="J1721" s="58">
        <v>44887</v>
      </c>
      <c r="K1721" s="13" t="s">
        <v>313</v>
      </c>
      <c r="L1721" s="13" t="s">
        <v>60</v>
      </c>
      <c r="M1721" s="13" t="s">
        <v>314</v>
      </c>
      <c r="N1721" s="13" t="s">
        <v>206</v>
      </c>
      <c r="O1721" s="33" t="s">
        <v>38</v>
      </c>
      <c r="P1721" s="58" t="s">
        <v>38</v>
      </c>
      <c r="Q1721" s="33" t="s">
        <v>207</v>
      </c>
      <c r="R1721" s="14" t="s">
        <v>38</v>
      </c>
      <c r="S1721" s="13" t="s">
        <v>208</v>
      </c>
      <c r="T1721" s="13" t="s">
        <v>209</v>
      </c>
      <c r="U1721" s="33">
        <f t="shared" ca="1" si="312"/>
        <v>45744.56914039352</v>
      </c>
      <c r="V1721" s="13" t="str">
        <f t="shared" si="313"/>
        <v>Hyderabad</v>
      </c>
      <c r="W1721" s="13" t="str">
        <f t="shared" si="314"/>
        <v>DOMI</v>
      </c>
      <c r="X1721" s="13">
        <f t="shared" si="315"/>
        <v>12</v>
      </c>
      <c r="Y1721" s="13" t="str">
        <f>IFERROR(VLOOKUP(C1721,ReceivingTeam[],2,FALSE),"HelpDesk")</f>
        <v>HelpDesk</v>
      </c>
      <c r="Z1721" s="67">
        <f t="shared" si="316"/>
        <v>44888.661886574031</v>
      </c>
      <c r="AA1721" s="68">
        <f t="shared" si="317"/>
        <v>44887</v>
      </c>
      <c r="AB1721" s="69" t="b">
        <f t="shared" si="318"/>
        <v>1</v>
      </c>
      <c r="AC1721" s="70">
        <f t="shared" si="319"/>
        <v>0.5</v>
      </c>
      <c r="AD1721" s="67">
        <f t="shared" si="320"/>
        <v>44888.661886574031</v>
      </c>
      <c r="AE1721" s="67">
        <f>VLOOKUP(V1721,'Branch Wise Work Timelines'!C:G,3,FALSE)+AA1721</f>
        <v>44887.416666666664</v>
      </c>
      <c r="AF1721" s="67">
        <f>IF(V1721="Bangalore",VLOOKUP(V1721,'Branch Wise Work Timelines'!C:G,4,FALSE)+AA1721+1,IF(V1721="Mumbai",VLOOKUP(V1721,'Branch Wise Work Timelines'!C:G,4,FALSE)+AA1721+1,VLOOKUP(V1721,'Branch Wise Work Timelines'!C:G,4,FALSE)+AA1721))</f>
        <v>44887.770833333336</v>
      </c>
      <c r="AG1721" s="67">
        <f>WORKDAY.INTL(AA1721,1,11)+VLOOKUP(V1721,'Branch Wise Work Timelines'!C:G,3,FALSE)</f>
        <v>44888.416666666664</v>
      </c>
      <c r="AH1721" s="69" t="str">
        <f t="shared" ca="1" si="321"/>
        <v>Out of TAT</v>
      </c>
      <c r="AI1721" s="69">
        <f t="shared" ca="1" si="322"/>
        <v>20542</v>
      </c>
      <c r="AJ1721" s="69" t="str">
        <f ca="1">IF(AI1721&lt;0,"0-12",IFERROR(VLOOKUP(AI1721,Breakup[],2,FALSE),"&gt;24"))</f>
        <v>&gt;24</v>
      </c>
      <c r="AK1721" s="69" t="str">
        <f>VLOOKUP(V1721,Master!B:D,3,FALSE)</f>
        <v>South</v>
      </c>
      <c r="AL1721" s="69" t="str">
        <f t="shared" si="323"/>
        <v>Hyderabad</v>
      </c>
    </row>
    <row r="1722" spans="1:38">
      <c r="A1722" s="13" t="s">
        <v>3751</v>
      </c>
      <c r="B1722" s="54">
        <v>44701.540242789299</v>
      </c>
      <c r="C1722" s="13" t="s">
        <v>497</v>
      </c>
      <c r="D1722" s="13">
        <v>746</v>
      </c>
      <c r="E1722" s="13" t="s">
        <v>3752</v>
      </c>
      <c r="F1722" s="13" t="s">
        <v>33</v>
      </c>
      <c r="G1722" s="14">
        <v>1653032752180</v>
      </c>
      <c r="H1722" s="55">
        <v>7.7407407407407397E-2</v>
      </c>
      <c r="I1722" s="33">
        <v>44883.0774074074</v>
      </c>
      <c r="J1722" s="58">
        <v>44883</v>
      </c>
      <c r="K1722" s="13" t="s">
        <v>452</v>
      </c>
      <c r="L1722" s="13" t="s">
        <v>36</v>
      </c>
      <c r="M1722" s="13" t="s">
        <v>497</v>
      </c>
      <c r="N1722" s="13" t="s">
        <v>206</v>
      </c>
      <c r="O1722" s="33" t="s">
        <v>38</v>
      </c>
      <c r="P1722" s="58" t="s">
        <v>38</v>
      </c>
      <c r="Q1722" s="33" t="s">
        <v>207</v>
      </c>
      <c r="R1722" s="14" t="s">
        <v>38</v>
      </c>
      <c r="S1722" s="13" t="s">
        <v>216</v>
      </c>
      <c r="T1722" s="13" t="s">
        <v>217</v>
      </c>
      <c r="U1722" s="33">
        <f t="shared" ca="1" si="312"/>
        <v>45744.56914039352</v>
      </c>
      <c r="V1722" s="13" t="str">
        <f t="shared" si="313"/>
        <v>Chennai</v>
      </c>
      <c r="W1722" s="13" t="str">
        <f t="shared" si="314"/>
        <v>RI</v>
      </c>
      <c r="X1722" s="13">
        <f t="shared" si="315"/>
        <v>1</v>
      </c>
      <c r="Y1722" s="13" t="str">
        <f>IFERROR(VLOOKUP(C1722,ReceivingTeam[],2,FALSE),"HelpDesk")</f>
        <v>HelpDesk</v>
      </c>
      <c r="Z1722" s="67">
        <f t="shared" si="316"/>
        <v>44884.562499999993</v>
      </c>
      <c r="AA1722" s="68">
        <f t="shared" si="317"/>
        <v>44883</v>
      </c>
      <c r="AB1722" s="69" t="b">
        <f t="shared" si="318"/>
        <v>1</v>
      </c>
      <c r="AC1722" s="70">
        <f t="shared" si="319"/>
        <v>0.5</v>
      </c>
      <c r="AD1722" s="67">
        <f t="shared" si="320"/>
        <v>44884.562499999993</v>
      </c>
      <c r="AE1722" s="67">
        <f>VLOOKUP(V1722,'Branch Wise Work Timelines'!C:G,3,FALSE)+AA1722</f>
        <v>44883.416666666664</v>
      </c>
      <c r="AF1722" s="67">
        <f>IF(V1722="Bangalore",VLOOKUP(V1722,'Branch Wise Work Timelines'!C:G,4,FALSE)+AA1722+1,IF(V1722="Mumbai",VLOOKUP(V1722,'Branch Wise Work Timelines'!C:G,4,FALSE)+AA1722+1,VLOOKUP(V1722,'Branch Wise Work Timelines'!C:G,4,FALSE)+AA1722))</f>
        <v>44883.770833333336</v>
      </c>
      <c r="AG1722" s="67">
        <f>WORKDAY.INTL(AA1722,1,11)+VLOOKUP(V1722,'Branch Wise Work Timelines'!C:G,3,FALSE)</f>
        <v>44884.416666666664</v>
      </c>
      <c r="AH1722" s="69" t="str">
        <f t="shared" ca="1" si="321"/>
        <v>Out of TAT</v>
      </c>
      <c r="AI1722" s="69">
        <f t="shared" ca="1" si="322"/>
        <v>20641</v>
      </c>
      <c r="AJ1722" s="69" t="str">
        <f ca="1">IF(AI1722&lt;0,"0-12",IFERROR(VLOOKUP(AI1722,Breakup[],2,FALSE),"&gt;24"))</f>
        <v>&gt;24</v>
      </c>
      <c r="AK1722" s="69" t="str">
        <f>VLOOKUP(V1722,Master!B:D,3,FALSE)</f>
        <v>South</v>
      </c>
      <c r="AL1722" s="69" t="str">
        <f t="shared" si="323"/>
        <v>Chennai</v>
      </c>
    </row>
    <row r="1723" spans="1:38">
      <c r="A1723" s="13" t="s">
        <v>3753</v>
      </c>
      <c r="B1723" s="54">
        <v>44701.5806065625</v>
      </c>
      <c r="C1723" s="13" t="s">
        <v>261</v>
      </c>
      <c r="D1723" s="13">
        <v>1579</v>
      </c>
      <c r="E1723" s="13" t="s">
        <v>3754</v>
      </c>
      <c r="F1723" s="13" t="s">
        <v>24</v>
      </c>
      <c r="G1723" s="14">
        <v>1653036381719</v>
      </c>
      <c r="H1723" s="55">
        <v>0.87364583333333301</v>
      </c>
      <c r="I1723" s="33">
        <v>44888.873645833301</v>
      </c>
      <c r="J1723" s="58">
        <v>44888</v>
      </c>
      <c r="K1723" s="13" t="s">
        <v>263</v>
      </c>
      <c r="L1723" s="13" t="s">
        <v>69</v>
      </c>
      <c r="M1723" s="13" t="s">
        <v>101</v>
      </c>
      <c r="N1723" s="13" t="s">
        <v>206</v>
      </c>
      <c r="O1723" s="33" t="s">
        <v>38</v>
      </c>
      <c r="P1723" s="58" t="s">
        <v>38</v>
      </c>
      <c r="Q1723" s="33" t="s">
        <v>207</v>
      </c>
      <c r="R1723" s="14" t="s">
        <v>38</v>
      </c>
      <c r="S1723" s="13" t="s">
        <v>208</v>
      </c>
      <c r="T1723" s="13" t="s">
        <v>209</v>
      </c>
      <c r="U1723" s="33">
        <f t="shared" ca="1" si="312"/>
        <v>45744.56914039352</v>
      </c>
      <c r="V1723" s="13" t="str">
        <f t="shared" si="313"/>
        <v>Mumbai</v>
      </c>
      <c r="W1723" s="13" t="str">
        <f t="shared" si="314"/>
        <v>DOMI</v>
      </c>
      <c r="X1723" s="13">
        <f t="shared" si="315"/>
        <v>20</v>
      </c>
      <c r="Y1723" s="13" t="str">
        <f>IFERROR(VLOOKUP(C1723,ReceivingTeam[],2,FALSE),"HelpDesk")</f>
        <v>HelpDesk</v>
      </c>
      <c r="Z1723" s="67">
        <f t="shared" si="316"/>
        <v>44889.540312499965</v>
      </c>
      <c r="AA1723" s="68">
        <f t="shared" si="317"/>
        <v>44888</v>
      </c>
      <c r="AB1723" s="69" t="b">
        <f t="shared" si="318"/>
        <v>1</v>
      </c>
      <c r="AC1723" s="70">
        <f t="shared" si="319"/>
        <v>0.5</v>
      </c>
      <c r="AD1723" s="67">
        <f t="shared" si="320"/>
        <v>44889.540312499965</v>
      </c>
      <c r="AE1723" s="67">
        <f>VLOOKUP(V1723,'Branch Wise Work Timelines'!C:G,3,FALSE)+AA1723</f>
        <v>44888.416666666664</v>
      </c>
      <c r="AF1723" s="67">
        <f>IF(V1723="Bangalore",VLOOKUP(V1723,'Branch Wise Work Timelines'!C:G,4,FALSE)+AA1723+1,IF(V1723="Mumbai",VLOOKUP(V1723,'Branch Wise Work Timelines'!C:G,4,FALSE)+AA1723+1,VLOOKUP(V1723,'Branch Wise Work Timelines'!C:G,4,FALSE)+AA1723))</f>
        <v>44889.25</v>
      </c>
      <c r="AG1723" s="67">
        <f>WORKDAY.INTL(AA1723,1,11)+VLOOKUP(V1723,'Branch Wise Work Timelines'!C:G,3,FALSE)</f>
        <v>44889.416666666664</v>
      </c>
      <c r="AH1723" s="69" t="str">
        <f t="shared" ca="1" si="321"/>
        <v>Out of TAT</v>
      </c>
      <c r="AI1723" s="69">
        <f t="shared" ca="1" si="322"/>
        <v>20521</v>
      </c>
      <c r="AJ1723" s="69" t="str">
        <f ca="1">IF(AI1723&lt;0,"0-12",IFERROR(VLOOKUP(AI1723,Breakup[],2,FALSE),"&gt;24"))</f>
        <v>&gt;24</v>
      </c>
      <c r="AK1723" s="69" t="str">
        <f>VLOOKUP(V1723,Master!B:D,3,FALSE)</f>
        <v>East</v>
      </c>
      <c r="AL1723" s="69" t="str">
        <f t="shared" si="323"/>
        <v>Mumbai</v>
      </c>
    </row>
    <row r="1724" spans="1:38">
      <c r="A1724" s="13" t="s">
        <v>3755</v>
      </c>
      <c r="B1724" s="54">
        <v>44701.583885335604</v>
      </c>
      <c r="C1724" s="13" t="s">
        <v>113</v>
      </c>
      <c r="D1724" s="13">
        <v>445</v>
      </c>
      <c r="E1724" s="13" t="s">
        <v>3756</v>
      </c>
      <c r="F1724" s="13" t="s">
        <v>24</v>
      </c>
      <c r="G1724" s="14">
        <v>1653036048991</v>
      </c>
      <c r="H1724" s="55">
        <v>0.63837962962963002</v>
      </c>
      <c r="I1724" s="33">
        <v>44888.6383796296</v>
      </c>
      <c r="J1724" s="58">
        <v>44888</v>
      </c>
      <c r="K1724" s="13" t="s">
        <v>263</v>
      </c>
      <c r="L1724" s="13" t="s">
        <v>69</v>
      </c>
      <c r="M1724" s="13" t="s">
        <v>101</v>
      </c>
      <c r="N1724" s="13" t="s">
        <v>206</v>
      </c>
      <c r="O1724" s="33" t="s">
        <v>38</v>
      </c>
      <c r="P1724" s="58" t="s">
        <v>38</v>
      </c>
      <c r="Q1724" s="33" t="s">
        <v>207</v>
      </c>
      <c r="R1724" s="14" t="s">
        <v>38</v>
      </c>
      <c r="S1724" s="13" t="s">
        <v>208</v>
      </c>
      <c r="T1724" s="13" t="s">
        <v>209</v>
      </c>
      <c r="U1724" s="33">
        <f t="shared" ca="1" si="312"/>
        <v>45744.56914039352</v>
      </c>
      <c r="V1724" s="13" t="str">
        <f t="shared" si="313"/>
        <v>Mumbai</v>
      </c>
      <c r="W1724" s="13" t="str">
        <f t="shared" si="314"/>
        <v>DOMI</v>
      </c>
      <c r="X1724" s="13">
        <f t="shared" si="315"/>
        <v>15</v>
      </c>
      <c r="Y1724" s="13" t="str">
        <f>IFERROR(VLOOKUP(C1724,ReceivingTeam[],2,FALSE),"HelpDesk")</f>
        <v>Branch office</v>
      </c>
      <c r="Z1724" s="67">
        <f t="shared" si="316"/>
        <v>44889.1383796296</v>
      </c>
      <c r="AA1724" s="68">
        <f t="shared" si="317"/>
        <v>44888</v>
      </c>
      <c r="AB1724" s="69" t="b">
        <f t="shared" si="318"/>
        <v>1</v>
      </c>
      <c r="AC1724" s="70">
        <f t="shared" si="319"/>
        <v>0.5</v>
      </c>
      <c r="AD1724" s="67">
        <f t="shared" si="320"/>
        <v>44889.1383796296</v>
      </c>
      <c r="AE1724" s="67">
        <f>VLOOKUP(V1724,'Branch Wise Work Timelines'!C:G,3,FALSE)+AA1724</f>
        <v>44888.416666666664</v>
      </c>
      <c r="AF1724" s="67">
        <f>IF(V1724="Bangalore",VLOOKUP(V1724,'Branch Wise Work Timelines'!C:G,4,FALSE)+AA1724+1,IF(V1724="Mumbai",VLOOKUP(V1724,'Branch Wise Work Timelines'!C:G,4,FALSE)+AA1724+1,VLOOKUP(V1724,'Branch Wise Work Timelines'!C:G,4,FALSE)+AA1724))</f>
        <v>44889.25</v>
      </c>
      <c r="AG1724" s="67">
        <f>WORKDAY.INTL(AA1724,1,11)+VLOOKUP(V1724,'Branch Wise Work Timelines'!C:G,3,FALSE)</f>
        <v>44889.416666666664</v>
      </c>
      <c r="AH1724" s="69" t="str">
        <f t="shared" ca="1" si="321"/>
        <v>Out of TAT</v>
      </c>
      <c r="AI1724" s="69">
        <f t="shared" ca="1" si="322"/>
        <v>20531</v>
      </c>
      <c r="AJ1724" s="69" t="str">
        <f ca="1">IF(AI1724&lt;0,"0-12",IFERROR(VLOOKUP(AI1724,Breakup[],2,FALSE),"&gt;24"))</f>
        <v>&gt;24</v>
      </c>
      <c r="AK1724" s="69" t="str">
        <f>VLOOKUP(V1724,Master!B:D,3,FALSE)</f>
        <v>East</v>
      </c>
      <c r="AL1724" s="69" t="str">
        <f t="shared" si="323"/>
        <v>Mumbai</v>
      </c>
    </row>
    <row r="1725" spans="1:38">
      <c r="A1725" s="13" t="s">
        <v>3757</v>
      </c>
      <c r="B1725" s="54">
        <v>44701.584577280097</v>
      </c>
      <c r="C1725" s="13" t="s">
        <v>113</v>
      </c>
      <c r="D1725" s="13">
        <v>398</v>
      </c>
      <c r="E1725" s="13" t="s">
        <v>3758</v>
      </c>
      <c r="F1725" s="13" t="s">
        <v>24</v>
      </c>
      <c r="G1725" s="14">
        <v>1653036048991</v>
      </c>
      <c r="H1725" s="55">
        <v>0.64081018518518496</v>
      </c>
      <c r="I1725" s="33">
        <v>44884.640810185199</v>
      </c>
      <c r="J1725" s="58">
        <v>44884</v>
      </c>
      <c r="K1725" s="13" t="s">
        <v>263</v>
      </c>
      <c r="L1725" s="13" t="s">
        <v>69</v>
      </c>
      <c r="M1725" s="13" t="s">
        <v>101</v>
      </c>
      <c r="N1725" s="13" t="s">
        <v>206</v>
      </c>
      <c r="O1725" s="33" t="s">
        <v>38</v>
      </c>
      <c r="P1725" s="58" t="s">
        <v>38</v>
      </c>
      <c r="Q1725" s="33" t="s">
        <v>207</v>
      </c>
      <c r="R1725" s="14" t="s">
        <v>38</v>
      </c>
      <c r="S1725" s="13" t="s">
        <v>208</v>
      </c>
      <c r="T1725" s="13" t="s">
        <v>209</v>
      </c>
      <c r="U1725" s="33">
        <f t="shared" ca="1" si="312"/>
        <v>45744.56914039352</v>
      </c>
      <c r="V1725" s="13" t="str">
        <f t="shared" si="313"/>
        <v>Mumbai</v>
      </c>
      <c r="W1725" s="13" t="str">
        <f t="shared" si="314"/>
        <v>DOMI</v>
      </c>
      <c r="X1725" s="13">
        <f t="shared" si="315"/>
        <v>15</v>
      </c>
      <c r="Y1725" s="13" t="str">
        <f>IFERROR(VLOOKUP(C1725,ReceivingTeam[],2,FALSE),"HelpDesk")</f>
        <v>Branch office</v>
      </c>
      <c r="Z1725" s="67">
        <f t="shared" si="316"/>
        <v>44885.140810185199</v>
      </c>
      <c r="AA1725" s="68">
        <f t="shared" si="317"/>
        <v>44884</v>
      </c>
      <c r="AB1725" s="69" t="b">
        <f t="shared" si="318"/>
        <v>1</v>
      </c>
      <c r="AC1725" s="70">
        <f t="shared" si="319"/>
        <v>0.5</v>
      </c>
      <c r="AD1725" s="67">
        <f t="shared" si="320"/>
        <v>44885.140810185199</v>
      </c>
      <c r="AE1725" s="67">
        <f>VLOOKUP(V1725,'Branch Wise Work Timelines'!C:G,3,FALSE)+AA1725</f>
        <v>44884.416666666664</v>
      </c>
      <c r="AF1725" s="67">
        <f>IF(V1725="Bangalore",VLOOKUP(V1725,'Branch Wise Work Timelines'!C:G,4,FALSE)+AA1725+1,IF(V1725="Mumbai",VLOOKUP(V1725,'Branch Wise Work Timelines'!C:G,4,FALSE)+AA1725+1,VLOOKUP(V1725,'Branch Wise Work Timelines'!C:G,4,FALSE)+AA1725))</f>
        <v>44885.25</v>
      </c>
      <c r="AG1725" s="67">
        <f>WORKDAY.INTL(AA1725,1,11)+VLOOKUP(V1725,'Branch Wise Work Timelines'!C:G,3,FALSE)</f>
        <v>44886.416666666664</v>
      </c>
      <c r="AH1725" s="69" t="str">
        <f t="shared" ca="1" si="321"/>
        <v>Out of TAT</v>
      </c>
      <c r="AI1725" s="69">
        <f t="shared" ca="1" si="322"/>
        <v>20627</v>
      </c>
      <c r="AJ1725" s="69" t="str">
        <f ca="1">IF(AI1725&lt;0,"0-12",IFERROR(VLOOKUP(AI1725,Breakup[],2,FALSE),"&gt;24"))</f>
        <v>&gt;24</v>
      </c>
      <c r="AK1725" s="69" t="str">
        <f>VLOOKUP(V1725,Master!B:D,3,FALSE)</f>
        <v>East</v>
      </c>
      <c r="AL1725" s="69" t="str">
        <f t="shared" si="323"/>
        <v>Mumbai</v>
      </c>
    </row>
    <row r="1726" spans="1:38">
      <c r="A1726" s="13" t="s">
        <v>3759</v>
      </c>
      <c r="B1726" s="54">
        <v>44701.585284375004</v>
      </c>
      <c r="C1726" s="13" t="s">
        <v>113</v>
      </c>
      <c r="D1726" s="13">
        <v>807</v>
      </c>
      <c r="E1726" s="13" t="s">
        <v>3760</v>
      </c>
      <c r="F1726" s="13" t="s">
        <v>24</v>
      </c>
      <c r="G1726" s="14">
        <v>1653036048991</v>
      </c>
      <c r="H1726" s="55">
        <v>0.48439814814814802</v>
      </c>
      <c r="I1726" s="33">
        <v>44885.484398148103</v>
      </c>
      <c r="J1726" s="58">
        <v>44885</v>
      </c>
      <c r="K1726" s="13" t="s">
        <v>263</v>
      </c>
      <c r="L1726" s="13" t="s">
        <v>69</v>
      </c>
      <c r="M1726" s="13" t="s">
        <v>101</v>
      </c>
      <c r="N1726" s="13" t="s">
        <v>206</v>
      </c>
      <c r="O1726" s="33" t="s">
        <v>38</v>
      </c>
      <c r="P1726" s="58" t="s">
        <v>38</v>
      </c>
      <c r="Q1726" s="33" t="s">
        <v>207</v>
      </c>
      <c r="R1726" s="14" t="s">
        <v>38</v>
      </c>
      <c r="S1726" s="13" t="s">
        <v>208</v>
      </c>
      <c r="T1726" s="13" t="s">
        <v>209</v>
      </c>
      <c r="U1726" s="33">
        <f t="shared" ca="1" si="312"/>
        <v>45744.56914039352</v>
      </c>
      <c r="V1726" s="13" t="str">
        <f t="shared" si="313"/>
        <v>Mumbai</v>
      </c>
      <c r="W1726" s="13" t="str">
        <f t="shared" si="314"/>
        <v>DOMI</v>
      </c>
      <c r="X1726" s="13">
        <f t="shared" si="315"/>
        <v>11</v>
      </c>
      <c r="Y1726" s="13" t="str">
        <f>IFERROR(VLOOKUP(C1726,ReceivingTeam[],2,FALSE),"HelpDesk")</f>
        <v>Branch office</v>
      </c>
      <c r="Z1726" s="67">
        <f t="shared" si="316"/>
        <v>44885.916666666664</v>
      </c>
      <c r="AA1726" s="68">
        <f t="shared" si="317"/>
        <v>44885</v>
      </c>
      <c r="AB1726" s="69" t="b">
        <f t="shared" si="318"/>
        <v>0</v>
      </c>
      <c r="AC1726" s="70">
        <f t="shared" si="319"/>
        <v>0.5</v>
      </c>
      <c r="AD1726" s="67">
        <f t="shared" si="320"/>
        <v>44885.916666666664</v>
      </c>
      <c r="AE1726" s="67">
        <f>VLOOKUP(V1726,'Branch Wise Work Timelines'!C:G,3,FALSE)+AA1726</f>
        <v>44885.416666666664</v>
      </c>
      <c r="AF1726" s="67">
        <f>IF(V1726="Bangalore",VLOOKUP(V1726,'Branch Wise Work Timelines'!C:G,4,FALSE)+AA1726+1,IF(V1726="Mumbai",VLOOKUP(V1726,'Branch Wise Work Timelines'!C:G,4,FALSE)+AA1726+1,VLOOKUP(V1726,'Branch Wise Work Timelines'!C:G,4,FALSE)+AA1726))</f>
        <v>44886.25</v>
      </c>
      <c r="AG1726" s="67">
        <f>WORKDAY.INTL(AA1726,1,11)+VLOOKUP(V1726,'Branch Wise Work Timelines'!C:G,3,FALSE)</f>
        <v>44886.416666666664</v>
      </c>
      <c r="AH1726" s="69" t="str">
        <f t="shared" ca="1" si="321"/>
        <v>Out of TAT</v>
      </c>
      <c r="AI1726" s="69">
        <f t="shared" ca="1" si="322"/>
        <v>20608</v>
      </c>
      <c r="AJ1726" s="69" t="str">
        <f ca="1">IF(AI1726&lt;0,"0-12",IFERROR(VLOOKUP(AI1726,Breakup[],2,FALSE),"&gt;24"))</f>
        <v>&gt;24</v>
      </c>
      <c r="AK1726" s="69" t="str">
        <f>VLOOKUP(V1726,Master!B:D,3,FALSE)</f>
        <v>East</v>
      </c>
      <c r="AL1726" s="69" t="str">
        <f t="shared" si="323"/>
        <v>Mumbai</v>
      </c>
    </row>
    <row r="1727" spans="1:38">
      <c r="A1727" s="13" t="s">
        <v>3761</v>
      </c>
      <c r="B1727" s="54">
        <v>44701.642789085701</v>
      </c>
      <c r="C1727" s="13" t="s">
        <v>114</v>
      </c>
      <c r="D1727" s="13">
        <v>265</v>
      </c>
      <c r="E1727" s="13" t="s">
        <v>3762</v>
      </c>
      <c r="F1727" s="13" t="s">
        <v>24</v>
      </c>
      <c r="G1727" s="14">
        <v>1653041377165</v>
      </c>
      <c r="H1727" s="55">
        <v>0.61418981481481505</v>
      </c>
      <c r="I1727" s="33">
        <v>44881.614189814798</v>
      </c>
      <c r="J1727" s="58">
        <v>44881</v>
      </c>
      <c r="K1727" s="13" t="s">
        <v>263</v>
      </c>
      <c r="L1727" s="13" t="s">
        <v>69</v>
      </c>
      <c r="M1727" s="13" t="s">
        <v>101</v>
      </c>
      <c r="N1727" s="13" t="s">
        <v>206</v>
      </c>
      <c r="O1727" s="33" t="s">
        <v>38</v>
      </c>
      <c r="P1727" s="58" t="s">
        <v>38</v>
      </c>
      <c r="Q1727" s="33" t="s">
        <v>207</v>
      </c>
      <c r="R1727" s="14" t="s">
        <v>38</v>
      </c>
      <c r="S1727" s="13" t="s">
        <v>208</v>
      </c>
      <c r="T1727" s="13" t="s">
        <v>209</v>
      </c>
      <c r="U1727" s="33">
        <f t="shared" ca="1" si="312"/>
        <v>45744.56914039352</v>
      </c>
      <c r="V1727" s="13" t="str">
        <f t="shared" si="313"/>
        <v>Mumbai</v>
      </c>
      <c r="W1727" s="13" t="str">
        <f t="shared" si="314"/>
        <v>DOMI</v>
      </c>
      <c r="X1727" s="13">
        <f t="shared" si="315"/>
        <v>14</v>
      </c>
      <c r="Y1727" s="13" t="str">
        <f>IFERROR(VLOOKUP(C1727,ReceivingTeam[],2,FALSE),"HelpDesk")</f>
        <v>Branch office</v>
      </c>
      <c r="Z1727" s="67">
        <f t="shared" si="316"/>
        <v>44882.114189814798</v>
      </c>
      <c r="AA1727" s="68">
        <f t="shared" si="317"/>
        <v>44881</v>
      </c>
      <c r="AB1727" s="69" t="b">
        <f t="shared" si="318"/>
        <v>1</v>
      </c>
      <c r="AC1727" s="70">
        <f t="shared" si="319"/>
        <v>0.5</v>
      </c>
      <c r="AD1727" s="67">
        <f t="shared" si="320"/>
        <v>44882.114189814798</v>
      </c>
      <c r="AE1727" s="67">
        <f>VLOOKUP(V1727,'Branch Wise Work Timelines'!C:G,3,FALSE)+AA1727</f>
        <v>44881.416666666664</v>
      </c>
      <c r="AF1727" s="67">
        <f>IF(V1727="Bangalore",VLOOKUP(V1727,'Branch Wise Work Timelines'!C:G,4,FALSE)+AA1727+1,IF(V1727="Mumbai",VLOOKUP(V1727,'Branch Wise Work Timelines'!C:G,4,FALSE)+AA1727+1,VLOOKUP(V1727,'Branch Wise Work Timelines'!C:G,4,FALSE)+AA1727))</f>
        <v>44882.25</v>
      </c>
      <c r="AG1727" s="67">
        <f>WORKDAY.INTL(AA1727,1,11)+VLOOKUP(V1727,'Branch Wise Work Timelines'!C:G,3,FALSE)</f>
        <v>44882.416666666664</v>
      </c>
      <c r="AH1727" s="69" t="str">
        <f t="shared" ca="1" si="321"/>
        <v>Out of TAT</v>
      </c>
      <c r="AI1727" s="69">
        <f t="shared" ca="1" si="322"/>
        <v>20699</v>
      </c>
      <c r="AJ1727" s="69" t="str">
        <f ca="1">IF(AI1727&lt;0,"0-12",IFERROR(VLOOKUP(AI1727,Breakup[],2,FALSE),"&gt;24"))</f>
        <v>&gt;24</v>
      </c>
      <c r="AK1727" s="69" t="str">
        <f>VLOOKUP(V1727,Master!B:D,3,FALSE)</f>
        <v>East</v>
      </c>
      <c r="AL1727" s="69" t="str">
        <f t="shared" si="323"/>
        <v>Mumbai</v>
      </c>
    </row>
    <row r="1728" spans="1:38">
      <c r="A1728" s="13" t="s">
        <v>3763</v>
      </c>
      <c r="B1728" s="54">
        <v>44701.590747303198</v>
      </c>
      <c r="C1728" s="13" t="s">
        <v>261</v>
      </c>
      <c r="D1728" s="13">
        <v>1587</v>
      </c>
      <c r="E1728" s="13" t="s">
        <v>3764</v>
      </c>
      <c r="F1728" s="13" t="s">
        <v>24</v>
      </c>
      <c r="G1728" s="14">
        <v>1653037557415</v>
      </c>
      <c r="H1728" s="55">
        <v>0.74644675925925896</v>
      </c>
      <c r="I1728" s="33">
        <v>44884.746446759302</v>
      </c>
      <c r="J1728" s="58">
        <v>44884</v>
      </c>
      <c r="K1728" s="13" t="s">
        <v>263</v>
      </c>
      <c r="L1728" s="13" t="s">
        <v>69</v>
      </c>
      <c r="M1728" s="13" t="s">
        <v>101</v>
      </c>
      <c r="N1728" s="13" t="s">
        <v>206</v>
      </c>
      <c r="O1728" s="33" t="s">
        <v>38</v>
      </c>
      <c r="P1728" s="58" t="s">
        <v>38</v>
      </c>
      <c r="Q1728" s="33" t="s">
        <v>207</v>
      </c>
      <c r="R1728" s="14" t="s">
        <v>38</v>
      </c>
      <c r="S1728" s="13" t="s">
        <v>208</v>
      </c>
      <c r="T1728" s="13" t="s">
        <v>209</v>
      </c>
      <c r="U1728" s="33">
        <f t="shared" ca="1" si="312"/>
        <v>45744.56914039352</v>
      </c>
      <c r="V1728" s="13" t="str">
        <f t="shared" si="313"/>
        <v>Mumbai</v>
      </c>
      <c r="W1728" s="13" t="str">
        <f t="shared" si="314"/>
        <v>DOMI</v>
      </c>
      <c r="X1728" s="13">
        <f t="shared" si="315"/>
        <v>17</v>
      </c>
      <c r="Y1728" s="13" t="str">
        <f>IFERROR(VLOOKUP(C1728,ReceivingTeam[],2,FALSE),"HelpDesk")</f>
        <v>HelpDesk</v>
      </c>
      <c r="Z1728" s="67">
        <f t="shared" si="316"/>
        <v>44885.246446759302</v>
      </c>
      <c r="AA1728" s="68">
        <f t="shared" si="317"/>
        <v>44884</v>
      </c>
      <c r="AB1728" s="69" t="b">
        <f t="shared" si="318"/>
        <v>1</v>
      </c>
      <c r="AC1728" s="70">
        <f t="shared" si="319"/>
        <v>0.5</v>
      </c>
      <c r="AD1728" s="67">
        <f t="shared" si="320"/>
        <v>44885.246446759302</v>
      </c>
      <c r="AE1728" s="67">
        <f>VLOOKUP(V1728,'Branch Wise Work Timelines'!C:G,3,FALSE)+AA1728</f>
        <v>44884.416666666664</v>
      </c>
      <c r="AF1728" s="67">
        <f>IF(V1728="Bangalore",VLOOKUP(V1728,'Branch Wise Work Timelines'!C:G,4,FALSE)+AA1728+1,IF(V1728="Mumbai",VLOOKUP(V1728,'Branch Wise Work Timelines'!C:G,4,FALSE)+AA1728+1,VLOOKUP(V1728,'Branch Wise Work Timelines'!C:G,4,FALSE)+AA1728))</f>
        <v>44885.25</v>
      </c>
      <c r="AG1728" s="67">
        <f>WORKDAY.INTL(AA1728,1,11)+VLOOKUP(V1728,'Branch Wise Work Timelines'!C:G,3,FALSE)</f>
        <v>44886.416666666664</v>
      </c>
      <c r="AH1728" s="69" t="str">
        <f t="shared" ca="1" si="321"/>
        <v>Out of TAT</v>
      </c>
      <c r="AI1728" s="69">
        <f t="shared" ca="1" si="322"/>
        <v>20624</v>
      </c>
      <c r="AJ1728" s="69" t="str">
        <f ca="1">IF(AI1728&lt;0,"0-12",IFERROR(VLOOKUP(AI1728,Breakup[],2,FALSE),"&gt;24"))</f>
        <v>&gt;24</v>
      </c>
      <c r="AK1728" s="69" t="str">
        <f>VLOOKUP(V1728,Master!B:D,3,FALSE)</f>
        <v>East</v>
      </c>
      <c r="AL1728" s="69" t="str">
        <f t="shared" si="323"/>
        <v>Mumbai</v>
      </c>
    </row>
    <row r="1729" spans="1:38">
      <c r="A1729" s="13" t="s">
        <v>3765</v>
      </c>
      <c r="B1729" s="54">
        <v>44701.591870023098</v>
      </c>
      <c r="C1729" s="13" t="s">
        <v>261</v>
      </c>
      <c r="D1729" s="13">
        <v>500</v>
      </c>
      <c r="E1729" s="13" t="s">
        <v>3766</v>
      </c>
      <c r="F1729" s="13" t="s">
        <v>24</v>
      </c>
      <c r="G1729" s="14">
        <v>1653037557415</v>
      </c>
      <c r="H1729" s="55">
        <v>0.650590277777778</v>
      </c>
      <c r="I1729" s="33">
        <v>44887.650590277801</v>
      </c>
      <c r="J1729" s="58">
        <v>44887</v>
      </c>
      <c r="K1729" s="13" t="s">
        <v>263</v>
      </c>
      <c r="L1729" s="13" t="s">
        <v>69</v>
      </c>
      <c r="M1729" s="13" t="s">
        <v>101</v>
      </c>
      <c r="N1729" s="13" t="s">
        <v>206</v>
      </c>
      <c r="O1729" s="33" t="s">
        <v>38</v>
      </c>
      <c r="P1729" s="58" t="s">
        <v>38</v>
      </c>
      <c r="Q1729" s="33" t="s">
        <v>207</v>
      </c>
      <c r="R1729" s="14" t="s">
        <v>38</v>
      </c>
      <c r="S1729" s="13" t="s">
        <v>208</v>
      </c>
      <c r="T1729" s="13" t="s">
        <v>209</v>
      </c>
      <c r="U1729" s="33">
        <f t="shared" ca="1" si="312"/>
        <v>45744.56914039352</v>
      </c>
      <c r="V1729" s="13" t="str">
        <f t="shared" si="313"/>
        <v>Mumbai</v>
      </c>
      <c r="W1729" s="13" t="str">
        <f t="shared" si="314"/>
        <v>DOMI</v>
      </c>
      <c r="X1729" s="13">
        <f t="shared" si="315"/>
        <v>15</v>
      </c>
      <c r="Y1729" s="13" t="str">
        <f>IFERROR(VLOOKUP(C1729,ReceivingTeam[],2,FALSE),"HelpDesk")</f>
        <v>HelpDesk</v>
      </c>
      <c r="Z1729" s="67">
        <f t="shared" si="316"/>
        <v>44888.150590277801</v>
      </c>
      <c r="AA1729" s="68">
        <f t="shared" si="317"/>
        <v>44887</v>
      </c>
      <c r="AB1729" s="69" t="b">
        <f t="shared" si="318"/>
        <v>1</v>
      </c>
      <c r="AC1729" s="70">
        <f t="shared" si="319"/>
        <v>0.5</v>
      </c>
      <c r="AD1729" s="67">
        <f t="shared" si="320"/>
        <v>44888.150590277801</v>
      </c>
      <c r="AE1729" s="67">
        <f>VLOOKUP(V1729,'Branch Wise Work Timelines'!C:G,3,FALSE)+AA1729</f>
        <v>44887.416666666664</v>
      </c>
      <c r="AF1729" s="67">
        <f>IF(V1729="Bangalore",VLOOKUP(V1729,'Branch Wise Work Timelines'!C:G,4,FALSE)+AA1729+1,IF(V1729="Mumbai",VLOOKUP(V1729,'Branch Wise Work Timelines'!C:G,4,FALSE)+AA1729+1,VLOOKUP(V1729,'Branch Wise Work Timelines'!C:G,4,FALSE)+AA1729))</f>
        <v>44888.25</v>
      </c>
      <c r="AG1729" s="67">
        <f>WORKDAY.INTL(AA1729,1,11)+VLOOKUP(V1729,'Branch Wise Work Timelines'!C:G,3,FALSE)</f>
        <v>44888.416666666664</v>
      </c>
      <c r="AH1729" s="69" t="str">
        <f t="shared" ca="1" si="321"/>
        <v>Out of TAT</v>
      </c>
      <c r="AI1729" s="69">
        <f t="shared" ca="1" si="322"/>
        <v>20555</v>
      </c>
      <c r="AJ1729" s="69" t="str">
        <f ca="1">IF(AI1729&lt;0,"0-12",IFERROR(VLOOKUP(AI1729,Breakup[],2,FALSE),"&gt;24"))</f>
        <v>&gt;24</v>
      </c>
      <c r="AK1729" s="69" t="str">
        <f>VLOOKUP(V1729,Master!B:D,3,FALSE)</f>
        <v>East</v>
      </c>
      <c r="AL1729" s="69" t="str">
        <f t="shared" si="323"/>
        <v>Mumbai</v>
      </c>
    </row>
    <row r="1730" spans="1:38">
      <c r="A1730" s="13" t="s">
        <v>3767</v>
      </c>
      <c r="B1730" s="54">
        <v>44701.658288692102</v>
      </c>
      <c r="C1730" s="13" t="s">
        <v>261</v>
      </c>
      <c r="D1730" s="13">
        <v>1657</v>
      </c>
      <c r="E1730" s="13" t="s">
        <v>3768</v>
      </c>
      <c r="F1730" s="13" t="s">
        <v>24</v>
      </c>
      <c r="G1730" s="14">
        <v>1653044439864</v>
      </c>
      <c r="H1730" s="55">
        <v>0.93267361111111102</v>
      </c>
      <c r="I1730" s="33">
        <v>44889.932673611103</v>
      </c>
      <c r="J1730" s="58">
        <v>44889</v>
      </c>
      <c r="K1730" s="13" t="s">
        <v>263</v>
      </c>
      <c r="L1730" s="13" t="s">
        <v>69</v>
      </c>
      <c r="M1730" s="13" t="s">
        <v>101</v>
      </c>
      <c r="N1730" s="13" t="s">
        <v>206</v>
      </c>
      <c r="O1730" s="33" t="s">
        <v>38</v>
      </c>
      <c r="P1730" s="58" t="s">
        <v>38</v>
      </c>
      <c r="Q1730" s="33" t="s">
        <v>207</v>
      </c>
      <c r="R1730" s="14" t="s">
        <v>38</v>
      </c>
      <c r="S1730" s="13" t="s">
        <v>208</v>
      </c>
      <c r="T1730" s="13" t="s">
        <v>209</v>
      </c>
      <c r="U1730" s="33">
        <f t="shared" ref="U1730:U1793" ca="1" si="324">NOW()</f>
        <v>45744.56914039352</v>
      </c>
      <c r="V1730" s="13" t="str">
        <f t="shared" ref="V1730:V1793" si="325">VLOOKUP(L1730,Location,2,0)</f>
        <v>Mumbai</v>
      </c>
      <c r="W1730" s="13" t="str">
        <f t="shared" ref="W1730:W1793" si="326">VLOOKUP(F1730,FCT,2,FALSE)</f>
        <v>DOMI</v>
      </c>
      <c r="X1730" s="13">
        <f t="shared" ref="X1730:X1793" si="327">HOUR(I1730)</f>
        <v>22</v>
      </c>
      <c r="Y1730" s="13" t="str">
        <f>IFERROR(VLOOKUP(C1730,ReceivingTeam[],2,FALSE),"HelpDesk")</f>
        <v>HelpDesk</v>
      </c>
      <c r="Z1730" s="67">
        <f t="shared" ref="Z1730:Z1793" si="328">IF(AB1730=FALSE,AE1730+AC1730,IF(I1730&gt;AE1730,IF(((I1730+AC1730)&gt;AF1730),(AC1730-(AF1730-I1730)+AG1730),I1730+AC1730),IF(((AE1730+AC1730)&gt;AF1730),(AC1730-(AF1730-AE1730)+AG1730),AE1730+AC1730)))</f>
        <v>44890.599340277768</v>
      </c>
      <c r="AA1730" s="68">
        <f t="shared" ref="AA1730:AA1793" si="329">INT(J1730)</f>
        <v>44889</v>
      </c>
      <c r="AB1730" s="69" t="b">
        <f t="shared" ref="AB1730:AB1793" si="330">WORKDAY.INTL(AA1730-1,1,11)=AA1730</f>
        <v>1</v>
      </c>
      <c r="AC1730" s="70">
        <f t="shared" ref="AC1730:AC1793" si="331">IF(T1730="High",12/24,72/24)</f>
        <v>0.5</v>
      </c>
      <c r="AD1730" s="67">
        <f t="shared" ref="AD1730:AD1793" si="332">IF(AB1730=FALSE,AE1730+AC1730,IF(I1730&gt;AE1730,IF(((I1730+AC1730)&gt;AF1730),(AC1730-(AF1730-I1730)+AG1730),I1730+AC1730),IF(((AE1730+AC1730)&gt;AF1730),(AC1730-(AF1730-AE1730)+AG1730),AE1730+AC1730)))</f>
        <v>44890.599340277768</v>
      </c>
      <c r="AE1730" s="67">
        <f>VLOOKUP(V1730,'Branch Wise Work Timelines'!C:G,3,FALSE)+AA1730</f>
        <v>44889.416666666664</v>
      </c>
      <c r="AF1730" s="67">
        <f>IF(V1730="Bangalore",VLOOKUP(V1730,'Branch Wise Work Timelines'!C:G,4,FALSE)+AA1730+1,IF(V1730="Mumbai",VLOOKUP(V1730,'Branch Wise Work Timelines'!C:G,4,FALSE)+AA1730+1,VLOOKUP(V1730,'Branch Wise Work Timelines'!C:G,4,FALSE)+AA1730))</f>
        <v>44890.25</v>
      </c>
      <c r="AG1730" s="67">
        <f>WORKDAY.INTL(AA1730,1,11)+VLOOKUP(V1730,'Branch Wise Work Timelines'!C:G,3,FALSE)</f>
        <v>44890.416666666664</v>
      </c>
      <c r="AH1730" s="69" t="str">
        <f t="shared" ref="AH1730:AH1793" ca="1" si="333">IF(Q1730&lt;&gt;"Success",IF(U1730&gt;Z1730,"Out of TAT","In TAT"),IF(O1730&gt;AD1730,"Not Met","Met"))</f>
        <v>Out of TAT</v>
      </c>
      <c r="AI1730" s="69">
        <f t="shared" ref="AI1730:AI1793" ca="1" si="334">ROUNDUP((U1730-AD1730)*24,0)</f>
        <v>20496</v>
      </c>
      <c r="AJ1730" s="69" t="str">
        <f ca="1">IF(AI1730&lt;0,"0-12",IFERROR(VLOOKUP(AI1730,Breakup[],2,FALSE),"&gt;24"))</f>
        <v>&gt;24</v>
      </c>
      <c r="AK1730" s="69" t="str">
        <f>VLOOKUP(V1730,Master!B:D,3,FALSE)</f>
        <v>East</v>
      </c>
      <c r="AL1730" s="69" t="str">
        <f t="shared" ref="AL1730:AL1793" si="335">IF(V1730="Bangalore",IF(W1730="CLS",V1730&amp;"-"&amp;"CLS",V1730),(V1730))</f>
        <v>Mumbai</v>
      </c>
    </row>
    <row r="1731" spans="1:38">
      <c r="A1731" s="13" t="s">
        <v>3769</v>
      </c>
      <c r="B1731" s="54">
        <v>44701.437702858799</v>
      </c>
      <c r="C1731" s="13" t="s">
        <v>114</v>
      </c>
      <c r="D1731" s="13">
        <v>225</v>
      </c>
      <c r="E1731" s="13" t="s">
        <v>3770</v>
      </c>
      <c r="F1731" s="13" t="s">
        <v>24</v>
      </c>
      <c r="G1731" s="14">
        <v>1653025138774</v>
      </c>
      <c r="H1731" s="55">
        <v>0.959976851851852</v>
      </c>
      <c r="I1731" s="33">
        <v>44881.959976851896</v>
      </c>
      <c r="J1731" s="58">
        <v>44881</v>
      </c>
      <c r="K1731" s="13" t="s">
        <v>263</v>
      </c>
      <c r="L1731" s="13" t="s">
        <v>69</v>
      </c>
      <c r="M1731" s="13" t="s">
        <v>103</v>
      </c>
      <c r="N1731" s="13" t="s">
        <v>206</v>
      </c>
      <c r="O1731" s="33" t="s">
        <v>38</v>
      </c>
      <c r="P1731" s="58" t="s">
        <v>38</v>
      </c>
      <c r="Q1731" s="33" t="s">
        <v>207</v>
      </c>
      <c r="R1731" s="14" t="s">
        <v>38</v>
      </c>
      <c r="S1731" s="13" t="s">
        <v>208</v>
      </c>
      <c r="T1731" s="13" t="s">
        <v>209</v>
      </c>
      <c r="U1731" s="33">
        <f t="shared" ca="1" si="324"/>
        <v>45744.56914039352</v>
      </c>
      <c r="V1731" s="13" t="str">
        <f t="shared" si="325"/>
        <v>Mumbai</v>
      </c>
      <c r="W1731" s="13" t="str">
        <f t="shared" si="326"/>
        <v>DOMI</v>
      </c>
      <c r="X1731" s="13">
        <f t="shared" si="327"/>
        <v>23</v>
      </c>
      <c r="Y1731" s="13" t="str">
        <f>IFERROR(VLOOKUP(C1731,ReceivingTeam[],2,FALSE),"HelpDesk")</f>
        <v>Branch office</v>
      </c>
      <c r="Z1731" s="67">
        <f t="shared" si="328"/>
        <v>44882.626643518561</v>
      </c>
      <c r="AA1731" s="68">
        <f t="shared" si="329"/>
        <v>44881</v>
      </c>
      <c r="AB1731" s="69" t="b">
        <f t="shared" si="330"/>
        <v>1</v>
      </c>
      <c r="AC1731" s="70">
        <f t="shared" si="331"/>
        <v>0.5</v>
      </c>
      <c r="AD1731" s="67">
        <f t="shared" si="332"/>
        <v>44882.626643518561</v>
      </c>
      <c r="AE1731" s="67">
        <f>VLOOKUP(V1731,'Branch Wise Work Timelines'!C:G,3,FALSE)+AA1731</f>
        <v>44881.416666666664</v>
      </c>
      <c r="AF1731" s="67">
        <f>IF(V1731="Bangalore",VLOOKUP(V1731,'Branch Wise Work Timelines'!C:G,4,FALSE)+AA1731+1,IF(V1731="Mumbai",VLOOKUP(V1731,'Branch Wise Work Timelines'!C:G,4,FALSE)+AA1731+1,VLOOKUP(V1731,'Branch Wise Work Timelines'!C:G,4,FALSE)+AA1731))</f>
        <v>44882.25</v>
      </c>
      <c r="AG1731" s="67">
        <f>WORKDAY.INTL(AA1731,1,11)+VLOOKUP(V1731,'Branch Wise Work Timelines'!C:G,3,FALSE)</f>
        <v>44882.416666666664</v>
      </c>
      <c r="AH1731" s="69" t="str">
        <f t="shared" ca="1" si="333"/>
        <v>Out of TAT</v>
      </c>
      <c r="AI1731" s="69">
        <f t="shared" ca="1" si="334"/>
        <v>20687</v>
      </c>
      <c r="AJ1731" s="69" t="str">
        <f ca="1">IF(AI1731&lt;0,"0-12",IFERROR(VLOOKUP(AI1731,Breakup[],2,FALSE),"&gt;24"))</f>
        <v>&gt;24</v>
      </c>
      <c r="AK1731" s="69" t="str">
        <f>VLOOKUP(V1731,Master!B:D,3,FALSE)</f>
        <v>East</v>
      </c>
      <c r="AL1731" s="69" t="str">
        <f t="shared" si="335"/>
        <v>Mumbai</v>
      </c>
    </row>
    <row r="1732" spans="1:38">
      <c r="A1732" s="13" t="s">
        <v>3771</v>
      </c>
      <c r="B1732" s="54">
        <v>44701.440710613402</v>
      </c>
      <c r="C1732" s="13" t="s">
        <v>114</v>
      </c>
      <c r="D1732" s="13">
        <v>1129</v>
      </c>
      <c r="E1732" s="13" t="s">
        <v>3772</v>
      </c>
      <c r="F1732" s="13" t="s">
        <v>24</v>
      </c>
      <c r="G1732" s="14">
        <v>1653025138774</v>
      </c>
      <c r="H1732" s="55">
        <v>0.57084490740740701</v>
      </c>
      <c r="I1732" s="33">
        <v>44884.570844907401</v>
      </c>
      <c r="J1732" s="58">
        <v>44884</v>
      </c>
      <c r="K1732" s="13" t="s">
        <v>263</v>
      </c>
      <c r="L1732" s="13" t="s">
        <v>69</v>
      </c>
      <c r="M1732" s="13" t="s">
        <v>103</v>
      </c>
      <c r="N1732" s="13" t="s">
        <v>206</v>
      </c>
      <c r="O1732" s="33" t="s">
        <v>38</v>
      </c>
      <c r="P1732" s="58" t="s">
        <v>38</v>
      </c>
      <c r="Q1732" s="33" t="s">
        <v>207</v>
      </c>
      <c r="R1732" s="14" t="s">
        <v>38</v>
      </c>
      <c r="S1732" s="13" t="s">
        <v>208</v>
      </c>
      <c r="T1732" s="13" t="s">
        <v>209</v>
      </c>
      <c r="U1732" s="33">
        <f t="shared" ca="1" si="324"/>
        <v>45744.56914039352</v>
      </c>
      <c r="V1732" s="13" t="str">
        <f t="shared" si="325"/>
        <v>Mumbai</v>
      </c>
      <c r="W1732" s="13" t="str">
        <f t="shared" si="326"/>
        <v>DOMI</v>
      </c>
      <c r="X1732" s="13">
        <f t="shared" si="327"/>
        <v>13</v>
      </c>
      <c r="Y1732" s="13" t="str">
        <f>IFERROR(VLOOKUP(C1732,ReceivingTeam[],2,FALSE),"HelpDesk")</f>
        <v>Branch office</v>
      </c>
      <c r="Z1732" s="67">
        <f t="shared" si="328"/>
        <v>44885.070844907401</v>
      </c>
      <c r="AA1732" s="68">
        <f t="shared" si="329"/>
        <v>44884</v>
      </c>
      <c r="AB1732" s="69" t="b">
        <f t="shared" si="330"/>
        <v>1</v>
      </c>
      <c r="AC1732" s="70">
        <f t="shared" si="331"/>
        <v>0.5</v>
      </c>
      <c r="AD1732" s="67">
        <f t="shared" si="332"/>
        <v>44885.070844907401</v>
      </c>
      <c r="AE1732" s="67">
        <f>VLOOKUP(V1732,'Branch Wise Work Timelines'!C:G,3,FALSE)+AA1732</f>
        <v>44884.416666666664</v>
      </c>
      <c r="AF1732" s="67">
        <f>IF(V1732="Bangalore",VLOOKUP(V1732,'Branch Wise Work Timelines'!C:G,4,FALSE)+AA1732+1,IF(V1732="Mumbai",VLOOKUP(V1732,'Branch Wise Work Timelines'!C:G,4,FALSE)+AA1732+1,VLOOKUP(V1732,'Branch Wise Work Timelines'!C:G,4,FALSE)+AA1732))</f>
        <v>44885.25</v>
      </c>
      <c r="AG1732" s="67">
        <f>WORKDAY.INTL(AA1732,1,11)+VLOOKUP(V1732,'Branch Wise Work Timelines'!C:G,3,FALSE)</f>
        <v>44886.416666666664</v>
      </c>
      <c r="AH1732" s="69" t="str">
        <f t="shared" ca="1" si="333"/>
        <v>Out of TAT</v>
      </c>
      <c r="AI1732" s="69">
        <f t="shared" ca="1" si="334"/>
        <v>20628</v>
      </c>
      <c r="AJ1732" s="69" t="str">
        <f ca="1">IF(AI1732&lt;0,"0-12",IFERROR(VLOOKUP(AI1732,Breakup[],2,FALSE),"&gt;24"))</f>
        <v>&gt;24</v>
      </c>
      <c r="AK1732" s="69" t="str">
        <f>VLOOKUP(V1732,Master!B:D,3,FALSE)</f>
        <v>East</v>
      </c>
      <c r="AL1732" s="69" t="str">
        <f t="shared" si="335"/>
        <v>Mumbai</v>
      </c>
    </row>
    <row r="1733" spans="1:38">
      <c r="A1733" s="13" t="s">
        <v>3773</v>
      </c>
      <c r="B1733" s="54">
        <v>44701.547667789397</v>
      </c>
      <c r="C1733" s="13" t="s">
        <v>158</v>
      </c>
      <c r="D1733" s="13">
        <v>1974</v>
      </c>
      <c r="E1733" s="13" t="s">
        <v>3774</v>
      </c>
      <c r="F1733" s="13" t="s">
        <v>24</v>
      </c>
      <c r="G1733" s="14">
        <v>1653032383696</v>
      </c>
      <c r="H1733" s="55">
        <v>0.77821759259259304</v>
      </c>
      <c r="I1733" s="33">
        <v>44882.778217592597</v>
      </c>
      <c r="J1733" s="58">
        <v>44882</v>
      </c>
      <c r="K1733" s="13" t="s">
        <v>452</v>
      </c>
      <c r="L1733" s="13" t="s">
        <v>36</v>
      </c>
      <c r="M1733" s="13" t="s">
        <v>158</v>
      </c>
      <c r="N1733" s="13" t="s">
        <v>206</v>
      </c>
      <c r="O1733" s="33" t="s">
        <v>38</v>
      </c>
      <c r="P1733" s="58" t="s">
        <v>38</v>
      </c>
      <c r="Q1733" s="33" t="s">
        <v>207</v>
      </c>
      <c r="R1733" s="14" t="s">
        <v>38</v>
      </c>
      <c r="S1733" s="13" t="s">
        <v>216</v>
      </c>
      <c r="T1733" s="13" t="s">
        <v>278</v>
      </c>
      <c r="U1733" s="33">
        <f t="shared" ca="1" si="324"/>
        <v>45744.56914039352</v>
      </c>
      <c r="V1733" s="13" t="str">
        <f t="shared" si="325"/>
        <v>Chennai</v>
      </c>
      <c r="W1733" s="13" t="str">
        <f t="shared" si="326"/>
        <v>DOMI</v>
      </c>
      <c r="X1733" s="13">
        <f t="shared" si="327"/>
        <v>18</v>
      </c>
      <c r="Y1733" s="13" t="str">
        <f>IFERROR(VLOOKUP(C1733,ReceivingTeam[],2,FALSE),"HelpDesk")</f>
        <v>Branch office</v>
      </c>
      <c r="Z1733" s="67">
        <f t="shared" si="328"/>
        <v>44886.424050925925</v>
      </c>
      <c r="AA1733" s="68">
        <f t="shared" si="329"/>
        <v>44882</v>
      </c>
      <c r="AB1733" s="69" t="b">
        <f t="shared" si="330"/>
        <v>1</v>
      </c>
      <c r="AC1733" s="70">
        <f t="shared" si="331"/>
        <v>3</v>
      </c>
      <c r="AD1733" s="67">
        <f t="shared" si="332"/>
        <v>44886.424050925925</v>
      </c>
      <c r="AE1733" s="67">
        <f>VLOOKUP(V1733,'Branch Wise Work Timelines'!C:G,3,FALSE)+AA1733</f>
        <v>44882.416666666664</v>
      </c>
      <c r="AF1733" s="67">
        <f>IF(V1733="Bangalore",VLOOKUP(V1733,'Branch Wise Work Timelines'!C:G,4,FALSE)+AA1733+1,IF(V1733="Mumbai",VLOOKUP(V1733,'Branch Wise Work Timelines'!C:G,4,FALSE)+AA1733+1,VLOOKUP(V1733,'Branch Wise Work Timelines'!C:G,4,FALSE)+AA1733))</f>
        <v>44882.770833333336</v>
      </c>
      <c r="AG1733" s="67">
        <f>WORKDAY.INTL(AA1733,1,11)+VLOOKUP(V1733,'Branch Wise Work Timelines'!C:G,3,FALSE)</f>
        <v>44883.416666666664</v>
      </c>
      <c r="AH1733" s="69" t="str">
        <f t="shared" ca="1" si="333"/>
        <v>Out of TAT</v>
      </c>
      <c r="AI1733" s="69">
        <f t="shared" ca="1" si="334"/>
        <v>20596</v>
      </c>
      <c r="AJ1733" s="69" t="str">
        <f ca="1">IF(AI1733&lt;0,"0-12",IFERROR(VLOOKUP(AI1733,Breakup[],2,FALSE),"&gt;24"))</f>
        <v>&gt;24</v>
      </c>
      <c r="AK1733" s="69" t="str">
        <f>VLOOKUP(V1733,Master!B:D,3,FALSE)</f>
        <v>South</v>
      </c>
      <c r="AL1733" s="69" t="str">
        <f t="shared" si="335"/>
        <v>Chennai</v>
      </c>
    </row>
    <row r="1734" spans="1:38">
      <c r="A1734" s="13" t="s">
        <v>3775</v>
      </c>
      <c r="B1734" s="54">
        <v>44701.487492048604</v>
      </c>
      <c r="C1734" s="13" t="s">
        <v>261</v>
      </c>
      <c r="D1734" s="13">
        <v>423</v>
      </c>
      <c r="E1734" s="13" t="s">
        <v>3776</v>
      </c>
      <c r="F1734" s="13" t="s">
        <v>24</v>
      </c>
      <c r="G1734" s="14">
        <v>1653028157440</v>
      </c>
      <c r="H1734" s="55">
        <v>0.92887731481481495</v>
      </c>
      <c r="I1734" s="33">
        <v>44891.9288773148</v>
      </c>
      <c r="J1734" s="58">
        <v>44891</v>
      </c>
      <c r="K1734" s="13" t="s">
        <v>263</v>
      </c>
      <c r="L1734" s="13" t="s">
        <v>69</v>
      </c>
      <c r="M1734" s="13" t="s">
        <v>101</v>
      </c>
      <c r="N1734" s="13" t="s">
        <v>206</v>
      </c>
      <c r="O1734" s="33">
        <v>44891.247002314798</v>
      </c>
      <c r="P1734" s="58">
        <v>44891</v>
      </c>
      <c r="Q1734" s="33" t="s">
        <v>237</v>
      </c>
      <c r="R1734" s="14">
        <v>892</v>
      </c>
      <c r="S1734" s="13" t="s">
        <v>208</v>
      </c>
      <c r="T1734" s="13" t="s">
        <v>209</v>
      </c>
      <c r="U1734" s="33">
        <f t="shared" ca="1" si="324"/>
        <v>45744.56914039352</v>
      </c>
      <c r="V1734" s="13" t="str">
        <f t="shared" si="325"/>
        <v>Mumbai</v>
      </c>
      <c r="W1734" s="13" t="str">
        <f t="shared" si="326"/>
        <v>DOMI</v>
      </c>
      <c r="X1734" s="13">
        <f t="shared" si="327"/>
        <v>22</v>
      </c>
      <c r="Y1734" s="13" t="str">
        <f>IFERROR(VLOOKUP(C1734,ReceivingTeam[],2,FALSE),"HelpDesk")</f>
        <v>HelpDesk</v>
      </c>
      <c r="Z1734" s="67">
        <f t="shared" si="328"/>
        <v>44893.595543981464</v>
      </c>
      <c r="AA1734" s="68">
        <f t="shared" si="329"/>
        <v>44891</v>
      </c>
      <c r="AB1734" s="69" t="b">
        <f t="shared" si="330"/>
        <v>1</v>
      </c>
      <c r="AC1734" s="70">
        <f t="shared" si="331"/>
        <v>0.5</v>
      </c>
      <c r="AD1734" s="67">
        <f t="shared" si="332"/>
        <v>44893.595543981464</v>
      </c>
      <c r="AE1734" s="67">
        <f>VLOOKUP(V1734,'Branch Wise Work Timelines'!C:G,3,FALSE)+AA1734</f>
        <v>44891.416666666664</v>
      </c>
      <c r="AF1734" s="67">
        <f>IF(V1734="Bangalore",VLOOKUP(V1734,'Branch Wise Work Timelines'!C:G,4,FALSE)+AA1734+1,IF(V1734="Mumbai",VLOOKUP(V1734,'Branch Wise Work Timelines'!C:G,4,FALSE)+AA1734+1,VLOOKUP(V1734,'Branch Wise Work Timelines'!C:G,4,FALSE)+AA1734))</f>
        <v>44892.25</v>
      </c>
      <c r="AG1734" s="67">
        <f>WORKDAY.INTL(AA1734,1,11)+VLOOKUP(V1734,'Branch Wise Work Timelines'!C:G,3,FALSE)</f>
        <v>44893.416666666664</v>
      </c>
      <c r="AH1734" s="69" t="str">
        <f t="shared" si="333"/>
        <v>Met</v>
      </c>
      <c r="AI1734" s="69">
        <f t="shared" ca="1" si="334"/>
        <v>20424</v>
      </c>
      <c r="AJ1734" s="69" t="str">
        <f ca="1">IF(AI1734&lt;0,"0-12",IFERROR(VLOOKUP(AI1734,Breakup[],2,FALSE),"&gt;24"))</f>
        <v>&gt;24</v>
      </c>
      <c r="AK1734" s="69" t="str">
        <f>VLOOKUP(V1734,Master!B:D,3,FALSE)</f>
        <v>East</v>
      </c>
      <c r="AL1734" s="69" t="str">
        <f t="shared" si="335"/>
        <v>Mumbai</v>
      </c>
    </row>
    <row r="1735" spans="1:38">
      <c r="A1735" s="13" t="s">
        <v>3777</v>
      </c>
      <c r="B1735" s="54">
        <v>44701.487737731499</v>
      </c>
      <c r="C1735" s="13" t="s">
        <v>3368</v>
      </c>
      <c r="D1735" s="13">
        <v>1182</v>
      </c>
      <c r="E1735" s="13" t="s">
        <v>3778</v>
      </c>
      <c r="F1735" s="13" t="s">
        <v>24</v>
      </c>
      <c r="G1735" s="14">
        <v>1653028737086</v>
      </c>
      <c r="H1735" s="55">
        <v>0.82303240740740702</v>
      </c>
      <c r="I1735" s="33">
        <v>44882.823032407403</v>
      </c>
      <c r="J1735" s="58">
        <v>44882</v>
      </c>
      <c r="K1735" s="13" t="s">
        <v>313</v>
      </c>
      <c r="L1735" s="13" t="s">
        <v>60</v>
      </c>
      <c r="M1735" s="13" t="s">
        <v>314</v>
      </c>
      <c r="N1735" s="13" t="s">
        <v>206</v>
      </c>
      <c r="O1735" s="33" t="s">
        <v>38</v>
      </c>
      <c r="P1735" s="58" t="s">
        <v>38</v>
      </c>
      <c r="Q1735" s="33" t="s">
        <v>207</v>
      </c>
      <c r="R1735" s="14" t="s">
        <v>38</v>
      </c>
      <c r="S1735" s="13" t="s">
        <v>208</v>
      </c>
      <c r="T1735" s="13" t="s">
        <v>209</v>
      </c>
      <c r="U1735" s="33">
        <f t="shared" ca="1" si="324"/>
        <v>45744.56914039352</v>
      </c>
      <c r="V1735" s="13" t="str">
        <f t="shared" si="325"/>
        <v>Hyderabad</v>
      </c>
      <c r="W1735" s="13" t="str">
        <f t="shared" si="326"/>
        <v>DOMI</v>
      </c>
      <c r="X1735" s="13">
        <f t="shared" si="327"/>
        <v>19</v>
      </c>
      <c r="Y1735" s="13" t="str">
        <f>IFERROR(VLOOKUP(C1735,ReceivingTeam[],2,FALSE),"HelpDesk")</f>
        <v>HelpDesk</v>
      </c>
      <c r="Z1735" s="67">
        <f t="shared" si="328"/>
        <v>44883.968865740731</v>
      </c>
      <c r="AA1735" s="68">
        <f t="shared" si="329"/>
        <v>44882</v>
      </c>
      <c r="AB1735" s="69" t="b">
        <f t="shared" si="330"/>
        <v>1</v>
      </c>
      <c r="AC1735" s="70">
        <f t="shared" si="331"/>
        <v>0.5</v>
      </c>
      <c r="AD1735" s="67">
        <f t="shared" si="332"/>
        <v>44883.968865740731</v>
      </c>
      <c r="AE1735" s="67">
        <f>VLOOKUP(V1735,'Branch Wise Work Timelines'!C:G,3,FALSE)+AA1735</f>
        <v>44882.416666666664</v>
      </c>
      <c r="AF1735" s="67">
        <f>IF(V1735="Bangalore",VLOOKUP(V1735,'Branch Wise Work Timelines'!C:G,4,FALSE)+AA1735+1,IF(V1735="Mumbai",VLOOKUP(V1735,'Branch Wise Work Timelines'!C:G,4,FALSE)+AA1735+1,VLOOKUP(V1735,'Branch Wise Work Timelines'!C:G,4,FALSE)+AA1735))</f>
        <v>44882.770833333336</v>
      </c>
      <c r="AG1735" s="67">
        <f>WORKDAY.INTL(AA1735,1,11)+VLOOKUP(V1735,'Branch Wise Work Timelines'!C:G,3,FALSE)</f>
        <v>44883.416666666664</v>
      </c>
      <c r="AH1735" s="69" t="str">
        <f t="shared" ca="1" si="333"/>
        <v>Out of TAT</v>
      </c>
      <c r="AI1735" s="69">
        <f t="shared" ca="1" si="334"/>
        <v>20655</v>
      </c>
      <c r="AJ1735" s="69" t="str">
        <f ca="1">IF(AI1735&lt;0,"0-12",IFERROR(VLOOKUP(AI1735,Breakup[],2,FALSE),"&gt;24"))</f>
        <v>&gt;24</v>
      </c>
      <c r="AK1735" s="69" t="str">
        <f>VLOOKUP(V1735,Master!B:D,3,FALSE)</f>
        <v>South</v>
      </c>
      <c r="AL1735" s="69" t="str">
        <f t="shared" si="335"/>
        <v>Hyderabad</v>
      </c>
    </row>
    <row r="1736" spans="1:38">
      <c r="A1736" s="13" t="s">
        <v>3779</v>
      </c>
      <c r="B1736" s="54">
        <v>44701.490272488401</v>
      </c>
      <c r="C1736" s="13" t="s">
        <v>3368</v>
      </c>
      <c r="D1736" s="13">
        <v>393</v>
      </c>
      <c r="E1736" s="13" t="s">
        <v>3780</v>
      </c>
      <c r="F1736" s="13" t="s">
        <v>24</v>
      </c>
      <c r="G1736" s="14">
        <v>1653028737086</v>
      </c>
      <c r="H1736" s="55">
        <v>0.58534722222222202</v>
      </c>
      <c r="I1736" s="33">
        <v>44887.585347222201</v>
      </c>
      <c r="J1736" s="58">
        <v>44887</v>
      </c>
      <c r="K1736" s="13" t="s">
        <v>313</v>
      </c>
      <c r="L1736" s="13" t="s">
        <v>60</v>
      </c>
      <c r="M1736" s="13" t="s">
        <v>314</v>
      </c>
      <c r="N1736" s="13" t="s">
        <v>206</v>
      </c>
      <c r="O1736" s="33" t="s">
        <v>38</v>
      </c>
      <c r="P1736" s="58" t="s">
        <v>38</v>
      </c>
      <c r="Q1736" s="33" t="s">
        <v>207</v>
      </c>
      <c r="R1736" s="14" t="s">
        <v>38</v>
      </c>
      <c r="S1736" s="13" t="s">
        <v>208</v>
      </c>
      <c r="T1736" s="13" t="s">
        <v>209</v>
      </c>
      <c r="U1736" s="33">
        <f t="shared" ca="1" si="324"/>
        <v>45744.56914039352</v>
      </c>
      <c r="V1736" s="13" t="str">
        <f t="shared" si="325"/>
        <v>Hyderabad</v>
      </c>
      <c r="W1736" s="13" t="str">
        <f t="shared" si="326"/>
        <v>DOMI</v>
      </c>
      <c r="X1736" s="13">
        <f t="shared" si="327"/>
        <v>14</v>
      </c>
      <c r="Y1736" s="13" t="str">
        <f>IFERROR(VLOOKUP(C1736,ReceivingTeam[],2,FALSE),"HelpDesk")</f>
        <v>HelpDesk</v>
      </c>
      <c r="Z1736" s="67">
        <f t="shared" si="328"/>
        <v>44888.731180555529</v>
      </c>
      <c r="AA1736" s="68">
        <f t="shared" si="329"/>
        <v>44887</v>
      </c>
      <c r="AB1736" s="69" t="b">
        <f t="shared" si="330"/>
        <v>1</v>
      </c>
      <c r="AC1736" s="70">
        <f t="shared" si="331"/>
        <v>0.5</v>
      </c>
      <c r="AD1736" s="67">
        <f t="shared" si="332"/>
        <v>44888.731180555529</v>
      </c>
      <c r="AE1736" s="67">
        <f>VLOOKUP(V1736,'Branch Wise Work Timelines'!C:G,3,FALSE)+AA1736</f>
        <v>44887.416666666664</v>
      </c>
      <c r="AF1736" s="67">
        <f>IF(V1736="Bangalore",VLOOKUP(V1736,'Branch Wise Work Timelines'!C:G,4,FALSE)+AA1736+1,IF(V1736="Mumbai",VLOOKUP(V1736,'Branch Wise Work Timelines'!C:G,4,FALSE)+AA1736+1,VLOOKUP(V1736,'Branch Wise Work Timelines'!C:G,4,FALSE)+AA1736))</f>
        <v>44887.770833333336</v>
      </c>
      <c r="AG1736" s="67">
        <f>WORKDAY.INTL(AA1736,1,11)+VLOOKUP(V1736,'Branch Wise Work Timelines'!C:G,3,FALSE)</f>
        <v>44888.416666666664</v>
      </c>
      <c r="AH1736" s="69" t="str">
        <f t="shared" ca="1" si="333"/>
        <v>Out of TAT</v>
      </c>
      <c r="AI1736" s="69">
        <f t="shared" ca="1" si="334"/>
        <v>20541</v>
      </c>
      <c r="AJ1736" s="69" t="str">
        <f ca="1">IF(AI1736&lt;0,"0-12",IFERROR(VLOOKUP(AI1736,Breakup[],2,FALSE),"&gt;24"))</f>
        <v>&gt;24</v>
      </c>
      <c r="AK1736" s="69" t="str">
        <f>VLOOKUP(V1736,Master!B:D,3,FALSE)</f>
        <v>South</v>
      </c>
      <c r="AL1736" s="69" t="str">
        <f t="shared" si="335"/>
        <v>Hyderabad</v>
      </c>
    </row>
    <row r="1737" spans="1:38">
      <c r="A1737" s="13" t="s">
        <v>3781</v>
      </c>
      <c r="B1737" s="54">
        <v>44701.491349965298</v>
      </c>
      <c r="C1737" s="13" t="s">
        <v>3368</v>
      </c>
      <c r="D1737" s="13">
        <v>510</v>
      </c>
      <c r="E1737" s="13" t="s">
        <v>3782</v>
      </c>
      <c r="F1737" s="13" t="s">
        <v>24</v>
      </c>
      <c r="G1737" s="14">
        <v>1653028737086</v>
      </c>
      <c r="H1737" s="55">
        <v>0.97089120370370396</v>
      </c>
      <c r="I1737" s="33">
        <v>44883.970891203702</v>
      </c>
      <c r="J1737" s="58">
        <v>44883</v>
      </c>
      <c r="K1737" s="13" t="s">
        <v>313</v>
      </c>
      <c r="L1737" s="13" t="s">
        <v>60</v>
      </c>
      <c r="M1737" s="13" t="s">
        <v>314</v>
      </c>
      <c r="N1737" s="13" t="s">
        <v>206</v>
      </c>
      <c r="O1737" s="33" t="s">
        <v>38</v>
      </c>
      <c r="P1737" s="58" t="s">
        <v>38</v>
      </c>
      <c r="Q1737" s="33" t="s">
        <v>207</v>
      </c>
      <c r="R1737" s="14" t="s">
        <v>38</v>
      </c>
      <c r="S1737" s="13" t="s">
        <v>208</v>
      </c>
      <c r="T1737" s="13" t="s">
        <v>209</v>
      </c>
      <c r="U1737" s="33">
        <f t="shared" ca="1" si="324"/>
        <v>45744.56914039352</v>
      </c>
      <c r="V1737" s="13" t="str">
        <f t="shared" si="325"/>
        <v>Hyderabad</v>
      </c>
      <c r="W1737" s="13" t="str">
        <f t="shared" si="326"/>
        <v>DOMI</v>
      </c>
      <c r="X1737" s="13">
        <f t="shared" si="327"/>
        <v>23</v>
      </c>
      <c r="Y1737" s="13" t="str">
        <f>IFERROR(VLOOKUP(C1737,ReceivingTeam[],2,FALSE),"HelpDesk")</f>
        <v>HelpDesk</v>
      </c>
      <c r="Z1737" s="67">
        <f t="shared" si="328"/>
        <v>44885.116724537031</v>
      </c>
      <c r="AA1737" s="68">
        <f t="shared" si="329"/>
        <v>44883</v>
      </c>
      <c r="AB1737" s="69" t="b">
        <f t="shared" si="330"/>
        <v>1</v>
      </c>
      <c r="AC1737" s="70">
        <f t="shared" si="331"/>
        <v>0.5</v>
      </c>
      <c r="AD1737" s="67">
        <f t="shared" si="332"/>
        <v>44885.116724537031</v>
      </c>
      <c r="AE1737" s="67">
        <f>VLOOKUP(V1737,'Branch Wise Work Timelines'!C:G,3,FALSE)+AA1737</f>
        <v>44883.416666666664</v>
      </c>
      <c r="AF1737" s="67">
        <f>IF(V1737="Bangalore",VLOOKUP(V1737,'Branch Wise Work Timelines'!C:G,4,FALSE)+AA1737+1,IF(V1737="Mumbai",VLOOKUP(V1737,'Branch Wise Work Timelines'!C:G,4,FALSE)+AA1737+1,VLOOKUP(V1737,'Branch Wise Work Timelines'!C:G,4,FALSE)+AA1737))</f>
        <v>44883.770833333336</v>
      </c>
      <c r="AG1737" s="67">
        <f>WORKDAY.INTL(AA1737,1,11)+VLOOKUP(V1737,'Branch Wise Work Timelines'!C:G,3,FALSE)</f>
        <v>44884.416666666664</v>
      </c>
      <c r="AH1737" s="69" t="str">
        <f t="shared" ca="1" si="333"/>
        <v>Out of TAT</v>
      </c>
      <c r="AI1737" s="69">
        <f t="shared" ca="1" si="334"/>
        <v>20627</v>
      </c>
      <c r="AJ1737" s="69" t="str">
        <f ca="1">IF(AI1737&lt;0,"0-12",IFERROR(VLOOKUP(AI1737,Breakup[],2,FALSE),"&gt;24"))</f>
        <v>&gt;24</v>
      </c>
      <c r="AK1737" s="69" t="str">
        <f>VLOOKUP(V1737,Master!B:D,3,FALSE)</f>
        <v>South</v>
      </c>
      <c r="AL1737" s="69" t="str">
        <f t="shared" si="335"/>
        <v>Hyderabad</v>
      </c>
    </row>
    <row r="1738" spans="1:38">
      <c r="A1738" s="13" t="s">
        <v>3783</v>
      </c>
      <c r="B1738" s="54">
        <v>44701.542412499999</v>
      </c>
      <c r="C1738" s="13" t="s">
        <v>158</v>
      </c>
      <c r="D1738" s="13">
        <v>1502</v>
      </c>
      <c r="E1738" s="13" t="s">
        <v>3784</v>
      </c>
      <c r="F1738" s="13" t="s">
        <v>24</v>
      </c>
      <c r="G1738" s="14">
        <v>1653032383696</v>
      </c>
      <c r="H1738" s="55">
        <v>0.34429398148148099</v>
      </c>
      <c r="I1738" s="33">
        <v>44882.3442939815</v>
      </c>
      <c r="J1738" s="58">
        <v>44882</v>
      </c>
      <c r="K1738" s="13" t="s">
        <v>452</v>
      </c>
      <c r="L1738" s="13" t="s">
        <v>36</v>
      </c>
      <c r="M1738" s="13" t="s">
        <v>158</v>
      </c>
      <c r="N1738" s="13" t="s">
        <v>206</v>
      </c>
      <c r="O1738" s="33" t="s">
        <v>38</v>
      </c>
      <c r="P1738" s="58" t="s">
        <v>38</v>
      </c>
      <c r="Q1738" s="33" t="s">
        <v>207</v>
      </c>
      <c r="R1738" s="14" t="s">
        <v>38</v>
      </c>
      <c r="S1738" s="13" t="s">
        <v>216</v>
      </c>
      <c r="T1738" s="13" t="s">
        <v>278</v>
      </c>
      <c r="U1738" s="33">
        <f t="shared" ca="1" si="324"/>
        <v>45744.56914039352</v>
      </c>
      <c r="V1738" s="13" t="str">
        <f t="shared" si="325"/>
        <v>Chennai</v>
      </c>
      <c r="W1738" s="13" t="str">
        <f t="shared" si="326"/>
        <v>DOMI</v>
      </c>
      <c r="X1738" s="13">
        <f t="shared" si="327"/>
        <v>8</v>
      </c>
      <c r="Y1738" s="13" t="str">
        <f>IFERROR(VLOOKUP(C1738,ReceivingTeam[],2,FALSE),"HelpDesk")</f>
        <v>Branch office</v>
      </c>
      <c r="Z1738" s="67">
        <f t="shared" si="328"/>
        <v>44886.062499999993</v>
      </c>
      <c r="AA1738" s="68">
        <f t="shared" si="329"/>
        <v>44882</v>
      </c>
      <c r="AB1738" s="69" t="b">
        <f t="shared" si="330"/>
        <v>1</v>
      </c>
      <c r="AC1738" s="70">
        <f t="shared" si="331"/>
        <v>3</v>
      </c>
      <c r="AD1738" s="67">
        <f t="shared" si="332"/>
        <v>44886.062499999993</v>
      </c>
      <c r="AE1738" s="67">
        <f>VLOOKUP(V1738,'Branch Wise Work Timelines'!C:G,3,FALSE)+AA1738</f>
        <v>44882.416666666664</v>
      </c>
      <c r="AF1738" s="67">
        <f>IF(V1738="Bangalore",VLOOKUP(V1738,'Branch Wise Work Timelines'!C:G,4,FALSE)+AA1738+1,IF(V1738="Mumbai",VLOOKUP(V1738,'Branch Wise Work Timelines'!C:G,4,FALSE)+AA1738+1,VLOOKUP(V1738,'Branch Wise Work Timelines'!C:G,4,FALSE)+AA1738))</f>
        <v>44882.770833333336</v>
      </c>
      <c r="AG1738" s="67">
        <f>WORKDAY.INTL(AA1738,1,11)+VLOOKUP(V1738,'Branch Wise Work Timelines'!C:G,3,FALSE)</f>
        <v>44883.416666666664</v>
      </c>
      <c r="AH1738" s="69" t="str">
        <f t="shared" ca="1" si="333"/>
        <v>Out of TAT</v>
      </c>
      <c r="AI1738" s="69">
        <f t="shared" ca="1" si="334"/>
        <v>20605</v>
      </c>
      <c r="AJ1738" s="69" t="str">
        <f ca="1">IF(AI1738&lt;0,"0-12",IFERROR(VLOOKUP(AI1738,Breakup[],2,FALSE),"&gt;24"))</f>
        <v>&gt;24</v>
      </c>
      <c r="AK1738" s="69" t="str">
        <f>VLOOKUP(V1738,Master!B:D,3,FALSE)</f>
        <v>South</v>
      </c>
      <c r="AL1738" s="69" t="str">
        <f t="shared" si="335"/>
        <v>Chennai</v>
      </c>
    </row>
    <row r="1739" spans="1:38">
      <c r="A1739" s="13" t="s">
        <v>3785</v>
      </c>
      <c r="B1739" s="54">
        <v>44700.693159918999</v>
      </c>
      <c r="C1739" s="13" t="s">
        <v>414</v>
      </c>
      <c r="D1739" s="13">
        <v>1515</v>
      </c>
      <c r="E1739" s="13" t="s">
        <v>3786</v>
      </c>
      <c r="F1739" s="13" t="s">
        <v>24</v>
      </c>
      <c r="G1739" s="14">
        <v>1653019989748</v>
      </c>
      <c r="H1739" s="55">
        <v>0.23542824074074101</v>
      </c>
      <c r="I1739" s="33">
        <v>44882.235428240703</v>
      </c>
      <c r="J1739" s="58">
        <v>44882</v>
      </c>
      <c r="K1739" s="13" t="s">
        <v>397</v>
      </c>
      <c r="L1739" s="13" t="s">
        <v>50</v>
      </c>
      <c r="M1739" s="13" t="s">
        <v>153</v>
      </c>
      <c r="N1739" s="13" t="s">
        <v>206</v>
      </c>
      <c r="O1739" s="33" t="s">
        <v>38</v>
      </c>
      <c r="P1739" s="58" t="s">
        <v>38</v>
      </c>
      <c r="Q1739" s="33" t="s">
        <v>207</v>
      </c>
      <c r="R1739" s="14" t="s">
        <v>38</v>
      </c>
      <c r="S1739" s="13" t="s">
        <v>216</v>
      </c>
      <c r="T1739" s="13" t="s">
        <v>217</v>
      </c>
      <c r="U1739" s="33">
        <f t="shared" ca="1" si="324"/>
        <v>45744.56914039352</v>
      </c>
      <c r="V1739" s="13" t="str">
        <f t="shared" si="325"/>
        <v>Cochin</v>
      </c>
      <c r="W1739" s="13" t="str">
        <f t="shared" si="326"/>
        <v>DOMI</v>
      </c>
      <c r="X1739" s="13">
        <f t="shared" si="327"/>
        <v>5</v>
      </c>
      <c r="Y1739" s="13" t="str">
        <f>IFERROR(VLOOKUP(C1739,ReceivingTeam[],2,FALSE),"HelpDesk")</f>
        <v>HelpDesk</v>
      </c>
      <c r="Z1739" s="67">
        <f t="shared" si="328"/>
        <v>44883.562499999993</v>
      </c>
      <c r="AA1739" s="68">
        <f t="shared" si="329"/>
        <v>44882</v>
      </c>
      <c r="AB1739" s="69" t="b">
        <f t="shared" si="330"/>
        <v>1</v>
      </c>
      <c r="AC1739" s="70">
        <f t="shared" si="331"/>
        <v>0.5</v>
      </c>
      <c r="AD1739" s="67">
        <f t="shared" si="332"/>
        <v>44883.562499999993</v>
      </c>
      <c r="AE1739" s="67">
        <f>VLOOKUP(V1739,'Branch Wise Work Timelines'!C:G,3,FALSE)+AA1739</f>
        <v>44882.416666666664</v>
      </c>
      <c r="AF1739" s="67">
        <f>IF(V1739="Bangalore",VLOOKUP(V1739,'Branch Wise Work Timelines'!C:G,4,FALSE)+AA1739+1,IF(V1739="Mumbai",VLOOKUP(V1739,'Branch Wise Work Timelines'!C:G,4,FALSE)+AA1739+1,VLOOKUP(V1739,'Branch Wise Work Timelines'!C:G,4,FALSE)+AA1739))</f>
        <v>44882.770833333336</v>
      </c>
      <c r="AG1739" s="67">
        <f>WORKDAY.INTL(AA1739,1,11)+VLOOKUP(V1739,'Branch Wise Work Timelines'!C:G,3,FALSE)</f>
        <v>44883.416666666664</v>
      </c>
      <c r="AH1739" s="69" t="str">
        <f t="shared" ca="1" si="333"/>
        <v>Out of TAT</v>
      </c>
      <c r="AI1739" s="69">
        <f t="shared" ca="1" si="334"/>
        <v>20665</v>
      </c>
      <c r="AJ1739" s="69" t="str">
        <f ca="1">IF(AI1739&lt;0,"0-12",IFERROR(VLOOKUP(AI1739,Breakup[],2,FALSE),"&gt;24"))</f>
        <v>&gt;24</v>
      </c>
      <c r="AK1739" s="69" t="str">
        <f>VLOOKUP(V1739,Master!B:D,3,FALSE)</f>
        <v>South</v>
      </c>
      <c r="AL1739" s="69" t="str">
        <f t="shared" si="335"/>
        <v>Cochin</v>
      </c>
    </row>
    <row r="1740" spans="1:38">
      <c r="A1740" s="13" t="s">
        <v>3787</v>
      </c>
      <c r="B1740" s="54">
        <v>44701.684249919002</v>
      </c>
      <c r="C1740" s="13" t="s">
        <v>352</v>
      </c>
      <c r="D1740" s="13">
        <v>1471</v>
      </c>
      <c r="E1740" s="13" t="s">
        <v>3788</v>
      </c>
      <c r="F1740" s="13" t="s">
        <v>24</v>
      </c>
      <c r="G1740" s="14">
        <v>1653044439864</v>
      </c>
      <c r="H1740" s="55">
        <v>0.46196759259259301</v>
      </c>
      <c r="I1740" s="33">
        <v>44891.461967592601</v>
      </c>
      <c r="J1740" s="58">
        <v>44891</v>
      </c>
      <c r="K1740" s="13" t="s">
        <v>263</v>
      </c>
      <c r="L1740" s="13" t="s">
        <v>69</v>
      </c>
      <c r="M1740" s="13" t="s">
        <v>101</v>
      </c>
      <c r="N1740" s="13" t="s">
        <v>206</v>
      </c>
      <c r="O1740" s="33">
        <v>44891.259814814803</v>
      </c>
      <c r="P1740" s="58">
        <v>44891</v>
      </c>
      <c r="Q1740" s="33" t="s">
        <v>237</v>
      </c>
      <c r="R1740" s="14">
        <v>184</v>
      </c>
      <c r="S1740" s="13" t="s">
        <v>208</v>
      </c>
      <c r="T1740" s="13" t="s">
        <v>209</v>
      </c>
      <c r="U1740" s="33">
        <f t="shared" ca="1" si="324"/>
        <v>45744.56914039352</v>
      </c>
      <c r="V1740" s="13" t="str">
        <f t="shared" si="325"/>
        <v>Mumbai</v>
      </c>
      <c r="W1740" s="13" t="str">
        <f t="shared" si="326"/>
        <v>DOMI</v>
      </c>
      <c r="X1740" s="13">
        <f t="shared" si="327"/>
        <v>11</v>
      </c>
      <c r="Y1740" s="13" t="str">
        <f>IFERROR(VLOOKUP(C1740,ReceivingTeam[],2,FALSE),"HelpDesk")</f>
        <v>HelpDesk</v>
      </c>
      <c r="Z1740" s="67">
        <f t="shared" si="328"/>
        <v>44891.961967592601</v>
      </c>
      <c r="AA1740" s="68">
        <f t="shared" si="329"/>
        <v>44891</v>
      </c>
      <c r="AB1740" s="69" t="b">
        <f t="shared" si="330"/>
        <v>1</v>
      </c>
      <c r="AC1740" s="70">
        <f t="shared" si="331"/>
        <v>0.5</v>
      </c>
      <c r="AD1740" s="67">
        <f t="shared" si="332"/>
        <v>44891.961967592601</v>
      </c>
      <c r="AE1740" s="67">
        <f>VLOOKUP(V1740,'Branch Wise Work Timelines'!C:G,3,FALSE)+AA1740</f>
        <v>44891.416666666664</v>
      </c>
      <c r="AF1740" s="67">
        <f>IF(V1740="Bangalore",VLOOKUP(V1740,'Branch Wise Work Timelines'!C:G,4,FALSE)+AA1740+1,IF(V1740="Mumbai",VLOOKUP(V1740,'Branch Wise Work Timelines'!C:G,4,FALSE)+AA1740+1,VLOOKUP(V1740,'Branch Wise Work Timelines'!C:G,4,FALSE)+AA1740))</f>
        <v>44892.25</v>
      </c>
      <c r="AG1740" s="67">
        <f>WORKDAY.INTL(AA1740,1,11)+VLOOKUP(V1740,'Branch Wise Work Timelines'!C:G,3,FALSE)</f>
        <v>44893.416666666664</v>
      </c>
      <c r="AH1740" s="69" t="str">
        <f t="shared" si="333"/>
        <v>Met</v>
      </c>
      <c r="AI1740" s="69">
        <f t="shared" ca="1" si="334"/>
        <v>20463</v>
      </c>
      <c r="AJ1740" s="69" t="str">
        <f ca="1">IF(AI1740&lt;0,"0-12",IFERROR(VLOOKUP(AI1740,Breakup[],2,FALSE),"&gt;24"))</f>
        <v>&gt;24</v>
      </c>
      <c r="AK1740" s="69" t="str">
        <f>VLOOKUP(V1740,Master!B:D,3,FALSE)</f>
        <v>East</v>
      </c>
      <c r="AL1740" s="69" t="str">
        <f t="shared" si="335"/>
        <v>Mumbai</v>
      </c>
    </row>
    <row r="1741" spans="1:38">
      <c r="A1741" s="13" t="s">
        <v>3789</v>
      </c>
      <c r="B1741" s="54">
        <v>44701.6738730324</v>
      </c>
      <c r="C1741" s="13" t="s">
        <v>352</v>
      </c>
      <c r="D1741" s="13">
        <v>1996</v>
      </c>
      <c r="E1741" s="13" t="s">
        <v>3790</v>
      </c>
      <c r="F1741" s="13" t="s">
        <v>24</v>
      </c>
      <c r="G1741" s="14">
        <v>1653044439864</v>
      </c>
      <c r="H1741" s="55">
        <v>0.17292824074074101</v>
      </c>
      <c r="I1741" s="33">
        <v>44882.172928240703</v>
      </c>
      <c r="J1741" s="58">
        <v>44882</v>
      </c>
      <c r="K1741" s="13" t="s">
        <v>263</v>
      </c>
      <c r="L1741" s="13" t="s">
        <v>69</v>
      </c>
      <c r="M1741" s="13" t="s">
        <v>101</v>
      </c>
      <c r="N1741" s="13" t="s">
        <v>206</v>
      </c>
      <c r="O1741" s="33" t="s">
        <v>38</v>
      </c>
      <c r="P1741" s="58" t="s">
        <v>38</v>
      </c>
      <c r="Q1741" s="33" t="s">
        <v>207</v>
      </c>
      <c r="R1741" s="14" t="s">
        <v>38</v>
      </c>
      <c r="S1741" s="13" t="s">
        <v>208</v>
      </c>
      <c r="T1741" s="13" t="s">
        <v>209</v>
      </c>
      <c r="U1741" s="33">
        <f t="shared" ca="1" si="324"/>
        <v>45744.56914039352</v>
      </c>
      <c r="V1741" s="13" t="str">
        <f t="shared" si="325"/>
        <v>Mumbai</v>
      </c>
      <c r="W1741" s="13" t="str">
        <f t="shared" si="326"/>
        <v>DOMI</v>
      </c>
      <c r="X1741" s="13">
        <f t="shared" si="327"/>
        <v>4</v>
      </c>
      <c r="Y1741" s="13" t="str">
        <f>IFERROR(VLOOKUP(C1741,ReceivingTeam[],2,FALSE),"HelpDesk")</f>
        <v>HelpDesk</v>
      </c>
      <c r="Z1741" s="67">
        <f t="shared" si="328"/>
        <v>44882.916666666664</v>
      </c>
      <c r="AA1741" s="68">
        <f t="shared" si="329"/>
        <v>44882</v>
      </c>
      <c r="AB1741" s="69" t="b">
        <f t="shared" si="330"/>
        <v>1</v>
      </c>
      <c r="AC1741" s="70">
        <f t="shared" si="331"/>
        <v>0.5</v>
      </c>
      <c r="AD1741" s="67">
        <f t="shared" si="332"/>
        <v>44882.916666666664</v>
      </c>
      <c r="AE1741" s="67">
        <f>VLOOKUP(V1741,'Branch Wise Work Timelines'!C:G,3,FALSE)+AA1741</f>
        <v>44882.416666666664</v>
      </c>
      <c r="AF1741" s="67">
        <f>IF(V1741="Bangalore",VLOOKUP(V1741,'Branch Wise Work Timelines'!C:G,4,FALSE)+AA1741+1,IF(V1741="Mumbai",VLOOKUP(V1741,'Branch Wise Work Timelines'!C:G,4,FALSE)+AA1741+1,VLOOKUP(V1741,'Branch Wise Work Timelines'!C:G,4,FALSE)+AA1741))</f>
        <v>44883.25</v>
      </c>
      <c r="AG1741" s="67">
        <f>WORKDAY.INTL(AA1741,1,11)+VLOOKUP(V1741,'Branch Wise Work Timelines'!C:G,3,FALSE)</f>
        <v>44883.416666666664</v>
      </c>
      <c r="AH1741" s="69" t="str">
        <f t="shared" ca="1" si="333"/>
        <v>Out of TAT</v>
      </c>
      <c r="AI1741" s="69">
        <f t="shared" ca="1" si="334"/>
        <v>20680</v>
      </c>
      <c r="AJ1741" s="69" t="str">
        <f ca="1">IF(AI1741&lt;0,"0-12",IFERROR(VLOOKUP(AI1741,Breakup[],2,FALSE),"&gt;24"))</f>
        <v>&gt;24</v>
      </c>
      <c r="AK1741" s="69" t="str">
        <f>VLOOKUP(V1741,Master!B:D,3,FALSE)</f>
        <v>East</v>
      </c>
      <c r="AL1741" s="69" t="str">
        <f t="shared" si="335"/>
        <v>Mumbai</v>
      </c>
    </row>
    <row r="1742" spans="1:38">
      <c r="A1742" s="13" t="s">
        <v>3791</v>
      </c>
      <c r="B1742" s="54">
        <v>44701.677131053199</v>
      </c>
      <c r="C1742" s="13" t="s">
        <v>113</v>
      </c>
      <c r="D1742" s="13">
        <v>1806</v>
      </c>
      <c r="E1742" s="13" t="s">
        <v>3792</v>
      </c>
      <c r="F1742" s="13" t="s">
        <v>24</v>
      </c>
      <c r="G1742" s="14">
        <v>1653044439864</v>
      </c>
      <c r="H1742" s="55">
        <v>0.123761574074074</v>
      </c>
      <c r="I1742" s="33">
        <v>44883.123761574097</v>
      </c>
      <c r="J1742" s="58">
        <v>44883</v>
      </c>
      <c r="K1742" s="13" t="s">
        <v>263</v>
      </c>
      <c r="L1742" s="13" t="s">
        <v>69</v>
      </c>
      <c r="M1742" s="13" t="s">
        <v>101</v>
      </c>
      <c r="N1742" s="13" t="s">
        <v>206</v>
      </c>
      <c r="O1742" s="33" t="s">
        <v>38</v>
      </c>
      <c r="P1742" s="58" t="s">
        <v>38</v>
      </c>
      <c r="Q1742" s="33" t="s">
        <v>207</v>
      </c>
      <c r="R1742" s="14" t="s">
        <v>38</v>
      </c>
      <c r="S1742" s="13" t="s">
        <v>208</v>
      </c>
      <c r="T1742" s="13" t="s">
        <v>209</v>
      </c>
      <c r="U1742" s="33">
        <f t="shared" ca="1" si="324"/>
        <v>45744.56914039352</v>
      </c>
      <c r="V1742" s="13" t="str">
        <f t="shared" si="325"/>
        <v>Mumbai</v>
      </c>
      <c r="W1742" s="13" t="str">
        <f t="shared" si="326"/>
        <v>DOMI</v>
      </c>
      <c r="X1742" s="13">
        <f t="shared" si="327"/>
        <v>2</v>
      </c>
      <c r="Y1742" s="13" t="str">
        <f>IFERROR(VLOOKUP(C1742,ReceivingTeam[],2,FALSE),"HelpDesk")</f>
        <v>Branch office</v>
      </c>
      <c r="Z1742" s="67">
        <f t="shared" si="328"/>
        <v>44883.916666666664</v>
      </c>
      <c r="AA1742" s="68">
        <f t="shared" si="329"/>
        <v>44883</v>
      </c>
      <c r="AB1742" s="69" t="b">
        <f t="shared" si="330"/>
        <v>1</v>
      </c>
      <c r="AC1742" s="70">
        <f t="shared" si="331"/>
        <v>0.5</v>
      </c>
      <c r="AD1742" s="67">
        <f t="shared" si="332"/>
        <v>44883.916666666664</v>
      </c>
      <c r="AE1742" s="67">
        <f>VLOOKUP(V1742,'Branch Wise Work Timelines'!C:G,3,FALSE)+AA1742</f>
        <v>44883.416666666664</v>
      </c>
      <c r="AF1742" s="67">
        <f>IF(V1742="Bangalore",VLOOKUP(V1742,'Branch Wise Work Timelines'!C:G,4,FALSE)+AA1742+1,IF(V1742="Mumbai",VLOOKUP(V1742,'Branch Wise Work Timelines'!C:G,4,FALSE)+AA1742+1,VLOOKUP(V1742,'Branch Wise Work Timelines'!C:G,4,FALSE)+AA1742))</f>
        <v>44884.25</v>
      </c>
      <c r="AG1742" s="67">
        <f>WORKDAY.INTL(AA1742,1,11)+VLOOKUP(V1742,'Branch Wise Work Timelines'!C:G,3,FALSE)</f>
        <v>44884.416666666664</v>
      </c>
      <c r="AH1742" s="69" t="str">
        <f t="shared" ca="1" si="333"/>
        <v>Out of TAT</v>
      </c>
      <c r="AI1742" s="69">
        <f t="shared" ca="1" si="334"/>
        <v>20656</v>
      </c>
      <c r="AJ1742" s="69" t="str">
        <f ca="1">IF(AI1742&lt;0,"0-12",IFERROR(VLOOKUP(AI1742,Breakup[],2,FALSE),"&gt;24"))</f>
        <v>&gt;24</v>
      </c>
      <c r="AK1742" s="69" t="str">
        <f>VLOOKUP(V1742,Master!B:D,3,FALSE)</f>
        <v>East</v>
      </c>
      <c r="AL1742" s="69" t="str">
        <f t="shared" si="335"/>
        <v>Mumbai</v>
      </c>
    </row>
    <row r="1743" spans="1:38">
      <c r="A1743" s="13" t="s">
        <v>3793</v>
      </c>
      <c r="B1743" s="54">
        <v>44701.6806042014</v>
      </c>
      <c r="C1743" s="13" t="s">
        <v>113</v>
      </c>
      <c r="D1743" s="13">
        <v>106</v>
      </c>
      <c r="E1743" s="13" t="s">
        <v>3794</v>
      </c>
      <c r="F1743" s="13" t="s">
        <v>24</v>
      </c>
      <c r="G1743" s="14">
        <v>1653044439864</v>
      </c>
      <c r="H1743" s="55">
        <v>7.7129629629629604E-2</v>
      </c>
      <c r="I1743" s="33">
        <v>44887.077129629601</v>
      </c>
      <c r="J1743" s="58">
        <v>44887</v>
      </c>
      <c r="K1743" s="13" t="s">
        <v>263</v>
      </c>
      <c r="L1743" s="13" t="s">
        <v>69</v>
      </c>
      <c r="M1743" s="13" t="s">
        <v>101</v>
      </c>
      <c r="N1743" s="13" t="s">
        <v>206</v>
      </c>
      <c r="O1743" s="33" t="s">
        <v>38</v>
      </c>
      <c r="P1743" s="58" t="s">
        <v>38</v>
      </c>
      <c r="Q1743" s="33" t="s">
        <v>207</v>
      </c>
      <c r="R1743" s="14" t="s">
        <v>38</v>
      </c>
      <c r="S1743" s="13" t="s">
        <v>208</v>
      </c>
      <c r="T1743" s="13" t="s">
        <v>209</v>
      </c>
      <c r="U1743" s="33">
        <f t="shared" ca="1" si="324"/>
        <v>45744.56914039352</v>
      </c>
      <c r="V1743" s="13" t="str">
        <f t="shared" si="325"/>
        <v>Mumbai</v>
      </c>
      <c r="W1743" s="13" t="str">
        <f t="shared" si="326"/>
        <v>DOMI</v>
      </c>
      <c r="X1743" s="13">
        <f t="shared" si="327"/>
        <v>1</v>
      </c>
      <c r="Y1743" s="13" t="str">
        <f>IFERROR(VLOOKUP(C1743,ReceivingTeam[],2,FALSE),"HelpDesk")</f>
        <v>Branch office</v>
      </c>
      <c r="Z1743" s="67">
        <f t="shared" si="328"/>
        <v>44887.916666666664</v>
      </c>
      <c r="AA1743" s="68">
        <f t="shared" si="329"/>
        <v>44887</v>
      </c>
      <c r="AB1743" s="69" t="b">
        <f t="shared" si="330"/>
        <v>1</v>
      </c>
      <c r="AC1743" s="70">
        <f t="shared" si="331"/>
        <v>0.5</v>
      </c>
      <c r="AD1743" s="67">
        <f t="shared" si="332"/>
        <v>44887.916666666664</v>
      </c>
      <c r="AE1743" s="67">
        <f>VLOOKUP(V1743,'Branch Wise Work Timelines'!C:G,3,FALSE)+AA1743</f>
        <v>44887.416666666664</v>
      </c>
      <c r="AF1743" s="67">
        <f>IF(V1743="Bangalore",VLOOKUP(V1743,'Branch Wise Work Timelines'!C:G,4,FALSE)+AA1743+1,IF(V1743="Mumbai",VLOOKUP(V1743,'Branch Wise Work Timelines'!C:G,4,FALSE)+AA1743+1,VLOOKUP(V1743,'Branch Wise Work Timelines'!C:G,4,FALSE)+AA1743))</f>
        <v>44888.25</v>
      </c>
      <c r="AG1743" s="67">
        <f>WORKDAY.INTL(AA1743,1,11)+VLOOKUP(V1743,'Branch Wise Work Timelines'!C:G,3,FALSE)</f>
        <v>44888.416666666664</v>
      </c>
      <c r="AH1743" s="69" t="str">
        <f t="shared" ca="1" si="333"/>
        <v>Out of TAT</v>
      </c>
      <c r="AI1743" s="69">
        <f t="shared" ca="1" si="334"/>
        <v>20560</v>
      </c>
      <c r="AJ1743" s="69" t="str">
        <f ca="1">IF(AI1743&lt;0,"0-12",IFERROR(VLOOKUP(AI1743,Breakup[],2,FALSE),"&gt;24"))</f>
        <v>&gt;24</v>
      </c>
      <c r="AK1743" s="69" t="str">
        <f>VLOOKUP(V1743,Master!B:D,3,FALSE)</f>
        <v>East</v>
      </c>
      <c r="AL1743" s="69" t="str">
        <f t="shared" si="335"/>
        <v>Mumbai</v>
      </c>
    </row>
    <row r="1744" spans="1:38">
      <c r="A1744" s="13" t="s">
        <v>3795</v>
      </c>
      <c r="B1744" s="54">
        <v>44701.546248726903</v>
      </c>
      <c r="C1744" s="13" t="s">
        <v>158</v>
      </c>
      <c r="D1744" s="13">
        <v>1933</v>
      </c>
      <c r="E1744" s="13" t="s">
        <v>3796</v>
      </c>
      <c r="F1744" s="13" t="s">
        <v>33</v>
      </c>
      <c r="G1744" s="14">
        <v>1653032383696</v>
      </c>
      <c r="H1744" s="55">
        <v>0.72599537037036999</v>
      </c>
      <c r="I1744" s="33">
        <v>44888.725995370398</v>
      </c>
      <c r="J1744" s="58">
        <v>44888</v>
      </c>
      <c r="K1744" s="13" t="s">
        <v>452</v>
      </c>
      <c r="L1744" s="13" t="s">
        <v>36</v>
      </c>
      <c r="M1744" s="13" t="s">
        <v>158</v>
      </c>
      <c r="N1744" s="13" t="s">
        <v>206</v>
      </c>
      <c r="O1744" s="33" t="s">
        <v>38</v>
      </c>
      <c r="P1744" s="58" t="s">
        <v>38</v>
      </c>
      <c r="Q1744" s="33" t="s">
        <v>207</v>
      </c>
      <c r="R1744" s="14" t="s">
        <v>38</v>
      </c>
      <c r="S1744" s="13" t="s">
        <v>216</v>
      </c>
      <c r="T1744" s="13" t="s">
        <v>278</v>
      </c>
      <c r="U1744" s="33">
        <f t="shared" ca="1" si="324"/>
        <v>45744.56914039352</v>
      </c>
      <c r="V1744" s="13" t="str">
        <f t="shared" si="325"/>
        <v>Chennai</v>
      </c>
      <c r="W1744" s="13" t="str">
        <f t="shared" si="326"/>
        <v>RI</v>
      </c>
      <c r="X1744" s="13">
        <f t="shared" si="327"/>
        <v>17</v>
      </c>
      <c r="Y1744" s="13" t="str">
        <f>IFERROR(VLOOKUP(C1744,ReceivingTeam[],2,FALSE),"HelpDesk")</f>
        <v>Branch office</v>
      </c>
      <c r="Z1744" s="67">
        <f t="shared" si="328"/>
        <v>44892.371828703726</v>
      </c>
      <c r="AA1744" s="68">
        <f t="shared" si="329"/>
        <v>44888</v>
      </c>
      <c r="AB1744" s="69" t="b">
        <f t="shared" si="330"/>
        <v>1</v>
      </c>
      <c r="AC1744" s="70">
        <f t="shared" si="331"/>
        <v>3</v>
      </c>
      <c r="AD1744" s="67">
        <f t="shared" si="332"/>
        <v>44892.371828703726</v>
      </c>
      <c r="AE1744" s="67">
        <f>VLOOKUP(V1744,'Branch Wise Work Timelines'!C:G,3,FALSE)+AA1744</f>
        <v>44888.416666666664</v>
      </c>
      <c r="AF1744" s="67">
        <f>IF(V1744="Bangalore",VLOOKUP(V1744,'Branch Wise Work Timelines'!C:G,4,FALSE)+AA1744+1,IF(V1744="Mumbai",VLOOKUP(V1744,'Branch Wise Work Timelines'!C:G,4,FALSE)+AA1744+1,VLOOKUP(V1744,'Branch Wise Work Timelines'!C:G,4,FALSE)+AA1744))</f>
        <v>44888.770833333336</v>
      </c>
      <c r="AG1744" s="67">
        <f>WORKDAY.INTL(AA1744,1,11)+VLOOKUP(V1744,'Branch Wise Work Timelines'!C:G,3,FALSE)</f>
        <v>44889.416666666664</v>
      </c>
      <c r="AH1744" s="69" t="str">
        <f t="shared" ca="1" si="333"/>
        <v>Out of TAT</v>
      </c>
      <c r="AI1744" s="69">
        <f t="shared" ca="1" si="334"/>
        <v>20453</v>
      </c>
      <c r="AJ1744" s="69" t="str">
        <f ca="1">IF(AI1744&lt;0,"0-12",IFERROR(VLOOKUP(AI1744,Breakup[],2,FALSE),"&gt;24"))</f>
        <v>&gt;24</v>
      </c>
      <c r="AK1744" s="69" t="str">
        <f>VLOOKUP(V1744,Master!B:D,3,FALSE)</f>
        <v>South</v>
      </c>
      <c r="AL1744" s="69" t="str">
        <f t="shared" si="335"/>
        <v>Chennai</v>
      </c>
    </row>
    <row r="1745" spans="1:38">
      <c r="A1745" s="13" t="s">
        <v>3797</v>
      </c>
      <c r="B1745" s="54">
        <v>44701.620947766198</v>
      </c>
      <c r="C1745" s="13" t="s">
        <v>506</v>
      </c>
      <c r="D1745" s="13">
        <v>1404</v>
      </c>
      <c r="E1745" s="13" t="s">
        <v>3798</v>
      </c>
      <c r="F1745" s="13" t="s">
        <v>15</v>
      </c>
      <c r="G1745" s="14">
        <v>1653043874636</v>
      </c>
      <c r="H1745" s="55">
        <v>0.30211805555555599</v>
      </c>
      <c r="I1745" s="33">
        <v>44891.302118055602</v>
      </c>
      <c r="J1745" s="58">
        <v>44891</v>
      </c>
      <c r="K1745" s="13" t="s">
        <v>213</v>
      </c>
      <c r="L1745" s="13" t="s">
        <v>30</v>
      </c>
      <c r="M1745" s="13" t="s">
        <v>75</v>
      </c>
      <c r="N1745" s="13" t="s">
        <v>206</v>
      </c>
      <c r="O1745" s="33">
        <v>44891.338333333297</v>
      </c>
      <c r="P1745" s="58">
        <v>44891</v>
      </c>
      <c r="Q1745" s="33" t="s">
        <v>237</v>
      </c>
      <c r="R1745" s="14">
        <v>497</v>
      </c>
      <c r="S1745" s="13" t="s">
        <v>208</v>
      </c>
      <c r="T1745" s="13" t="s">
        <v>209</v>
      </c>
      <c r="U1745" s="33">
        <f t="shared" ca="1" si="324"/>
        <v>45744.56914039352</v>
      </c>
      <c r="V1745" s="13" t="str">
        <f t="shared" si="325"/>
        <v>Bangalore</v>
      </c>
      <c r="W1745" s="13" t="str">
        <f t="shared" si="326"/>
        <v>CLS</v>
      </c>
      <c r="X1745" s="13">
        <f t="shared" si="327"/>
        <v>7</v>
      </c>
      <c r="Y1745" s="13" t="str">
        <f>IFERROR(VLOOKUP(C1745,ReceivingTeam[],2,FALSE),"HelpDesk")</f>
        <v>HelpDesk</v>
      </c>
      <c r="Z1745" s="67">
        <f t="shared" si="328"/>
        <v>44891.916666666664</v>
      </c>
      <c r="AA1745" s="68">
        <f t="shared" si="329"/>
        <v>44891</v>
      </c>
      <c r="AB1745" s="69" t="b">
        <f t="shared" si="330"/>
        <v>1</v>
      </c>
      <c r="AC1745" s="70">
        <f t="shared" si="331"/>
        <v>0.5</v>
      </c>
      <c r="AD1745" s="67">
        <f t="shared" si="332"/>
        <v>44891.916666666664</v>
      </c>
      <c r="AE1745" s="67">
        <f>VLOOKUP(V1745,'Branch Wise Work Timelines'!C:G,3,FALSE)+AA1745</f>
        <v>44891.416666666664</v>
      </c>
      <c r="AF1745" s="67">
        <f>IF(V1745="Bangalore",VLOOKUP(V1745,'Branch Wise Work Timelines'!C:G,4,FALSE)+AA1745+1,IF(V1745="Mumbai",VLOOKUP(V1745,'Branch Wise Work Timelines'!C:G,4,FALSE)+AA1745+1,VLOOKUP(V1745,'Branch Wise Work Timelines'!C:G,4,FALSE)+AA1745))</f>
        <v>44892.104166666664</v>
      </c>
      <c r="AG1745" s="67">
        <f>WORKDAY.INTL(AA1745,1,11)+VLOOKUP(V1745,'Branch Wise Work Timelines'!C:G,3,FALSE)</f>
        <v>44893.416666666664</v>
      </c>
      <c r="AH1745" s="69" t="str">
        <f t="shared" si="333"/>
        <v>Met</v>
      </c>
      <c r="AI1745" s="69">
        <f t="shared" ca="1" si="334"/>
        <v>20464</v>
      </c>
      <c r="AJ1745" s="69" t="str">
        <f ca="1">IF(AI1745&lt;0,"0-12",IFERROR(VLOOKUP(AI1745,Breakup[],2,FALSE),"&gt;24"))</f>
        <v>&gt;24</v>
      </c>
      <c r="AK1745" s="69" t="str">
        <f>VLOOKUP(V1745,Master!B:D,3,FALSE)</f>
        <v>South</v>
      </c>
      <c r="AL1745" s="69" t="str">
        <f t="shared" si="335"/>
        <v>Bangalore-CLS</v>
      </c>
    </row>
    <row r="1746" spans="1:38">
      <c r="A1746" s="13" t="s">
        <v>3799</v>
      </c>
      <c r="B1746" s="54">
        <v>44700.605069756901</v>
      </c>
      <c r="C1746" s="13" t="s">
        <v>535</v>
      </c>
      <c r="D1746" s="13">
        <v>491</v>
      </c>
      <c r="E1746" s="13" t="s">
        <v>3800</v>
      </c>
      <c r="F1746" s="13" t="s">
        <v>33</v>
      </c>
      <c r="G1746" s="14">
        <v>1653030411662</v>
      </c>
      <c r="H1746" s="55">
        <v>0.48297453703703702</v>
      </c>
      <c r="I1746" s="33">
        <v>44889.482974537001</v>
      </c>
      <c r="J1746" s="58">
        <v>44889</v>
      </c>
      <c r="K1746" s="13" t="s">
        <v>397</v>
      </c>
      <c r="L1746" s="13" t="s">
        <v>50</v>
      </c>
      <c r="M1746" s="13" t="s">
        <v>153</v>
      </c>
      <c r="N1746" s="13" t="s">
        <v>206</v>
      </c>
      <c r="O1746" s="33" t="s">
        <v>38</v>
      </c>
      <c r="P1746" s="58" t="s">
        <v>38</v>
      </c>
      <c r="Q1746" s="33" t="s">
        <v>207</v>
      </c>
      <c r="R1746" s="14" t="s">
        <v>38</v>
      </c>
      <c r="S1746" s="13" t="s">
        <v>216</v>
      </c>
      <c r="T1746" s="13" t="s">
        <v>217</v>
      </c>
      <c r="U1746" s="33">
        <f t="shared" ca="1" si="324"/>
        <v>45744.56914039352</v>
      </c>
      <c r="V1746" s="13" t="str">
        <f t="shared" si="325"/>
        <v>Cochin</v>
      </c>
      <c r="W1746" s="13" t="str">
        <f t="shared" si="326"/>
        <v>RI</v>
      </c>
      <c r="X1746" s="13">
        <f t="shared" si="327"/>
        <v>11</v>
      </c>
      <c r="Y1746" s="13" t="str">
        <f>IFERROR(VLOOKUP(C1746,ReceivingTeam[],2,FALSE),"HelpDesk")</f>
        <v>HelpDesk</v>
      </c>
      <c r="Z1746" s="67">
        <f t="shared" si="328"/>
        <v>44890.628807870329</v>
      </c>
      <c r="AA1746" s="68">
        <f t="shared" si="329"/>
        <v>44889</v>
      </c>
      <c r="AB1746" s="69" t="b">
        <f t="shared" si="330"/>
        <v>1</v>
      </c>
      <c r="AC1746" s="70">
        <f t="shared" si="331"/>
        <v>0.5</v>
      </c>
      <c r="AD1746" s="67">
        <f t="shared" si="332"/>
        <v>44890.628807870329</v>
      </c>
      <c r="AE1746" s="67">
        <f>VLOOKUP(V1746,'Branch Wise Work Timelines'!C:G,3,FALSE)+AA1746</f>
        <v>44889.416666666664</v>
      </c>
      <c r="AF1746" s="67">
        <f>IF(V1746="Bangalore",VLOOKUP(V1746,'Branch Wise Work Timelines'!C:G,4,FALSE)+AA1746+1,IF(V1746="Mumbai",VLOOKUP(V1746,'Branch Wise Work Timelines'!C:G,4,FALSE)+AA1746+1,VLOOKUP(V1746,'Branch Wise Work Timelines'!C:G,4,FALSE)+AA1746))</f>
        <v>44889.770833333336</v>
      </c>
      <c r="AG1746" s="67">
        <f>WORKDAY.INTL(AA1746,1,11)+VLOOKUP(V1746,'Branch Wise Work Timelines'!C:G,3,FALSE)</f>
        <v>44890.416666666664</v>
      </c>
      <c r="AH1746" s="69" t="str">
        <f t="shared" ca="1" si="333"/>
        <v>Out of TAT</v>
      </c>
      <c r="AI1746" s="69">
        <f t="shared" ca="1" si="334"/>
        <v>20495</v>
      </c>
      <c r="AJ1746" s="69" t="str">
        <f ca="1">IF(AI1746&lt;0,"0-12",IFERROR(VLOOKUP(AI1746,Breakup[],2,FALSE),"&gt;24"))</f>
        <v>&gt;24</v>
      </c>
      <c r="AK1746" s="69" t="str">
        <f>VLOOKUP(V1746,Master!B:D,3,FALSE)</f>
        <v>South</v>
      </c>
      <c r="AL1746" s="69" t="str">
        <f t="shared" si="335"/>
        <v>Cochin</v>
      </c>
    </row>
    <row r="1747" spans="1:38">
      <c r="A1747" s="13" t="s">
        <v>3801</v>
      </c>
      <c r="B1747" s="54">
        <v>44700.615271909701</v>
      </c>
      <c r="C1747" s="13" t="s">
        <v>443</v>
      </c>
      <c r="D1747" s="13">
        <v>649</v>
      </c>
      <c r="E1747" s="13" t="s">
        <v>3802</v>
      </c>
      <c r="F1747" s="13" t="s">
        <v>33</v>
      </c>
      <c r="G1747" s="14">
        <v>1653032804026</v>
      </c>
      <c r="H1747" s="55">
        <v>0.63003472222222201</v>
      </c>
      <c r="I1747" s="33">
        <v>44888.630034722199</v>
      </c>
      <c r="J1747" s="58">
        <v>44888</v>
      </c>
      <c r="K1747" s="13" t="s">
        <v>437</v>
      </c>
      <c r="L1747" s="13" t="s">
        <v>12</v>
      </c>
      <c r="M1747" s="13" t="s">
        <v>435</v>
      </c>
      <c r="N1747" s="13" t="s">
        <v>206</v>
      </c>
      <c r="O1747" s="33" t="s">
        <v>38</v>
      </c>
      <c r="P1747" s="58" t="s">
        <v>38</v>
      </c>
      <c r="Q1747" s="33" t="s">
        <v>207</v>
      </c>
      <c r="R1747" s="14" t="s">
        <v>38</v>
      </c>
      <c r="S1747" s="13" t="s">
        <v>208</v>
      </c>
      <c r="T1747" s="13" t="s">
        <v>209</v>
      </c>
      <c r="U1747" s="33">
        <f t="shared" ca="1" si="324"/>
        <v>45744.56914039352</v>
      </c>
      <c r="V1747" s="13" t="str">
        <f t="shared" si="325"/>
        <v>Ahmedabad</v>
      </c>
      <c r="W1747" s="13" t="str">
        <f t="shared" si="326"/>
        <v>RI</v>
      </c>
      <c r="X1747" s="13">
        <f t="shared" si="327"/>
        <v>15</v>
      </c>
      <c r="Y1747" s="13" t="str">
        <f>IFERROR(VLOOKUP(C1747,ReceivingTeam[],2,FALSE),"HelpDesk")</f>
        <v>HelpDesk</v>
      </c>
      <c r="Z1747" s="67">
        <f t="shared" si="328"/>
        <v>44889.775868055527</v>
      </c>
      <c r="AA1747" s="68">
        <f t="shared" si="329"/>
        <v>44888</v>
      </c>
      <c r="AB1747" s="69" t="b">
        <f t="shared" si="330"/>
        <v>1</v>
      </c>
      <c r="AC1747" s="70">
        <f t="shared" si="331"/>
        <v>0.5</v>
      </c>
      <c r="AD1747" s="67">
        <f t="shared" si="332"/>
        <v>44889.775868055527</v>
      </c>
      <c r="AE1747" s="67">
        <f>VLOOKUP(V1747,'Branch Wise Work Timelines'!C:G,3,FALSE)+AA1747</f>
        <v>44888.416666666664</v>
      </c>
      <c r="AF1747" s="67">
        <f>IF(V1747="Bangalore",VLOOKUP(V1747,'Branch Wise Work Timelines'!C:G,4,FALSE)+AA1747+1,IF(V1747="Mumbai",VLOOKUP(V1747,'Branch Wise Work Timelines'!C:G,4,FALSE)+AA1747+1,VLOOKUP(V1747,'Branch Wise Work Timelines'!C:G,4,FALSE)+AA1747))</f>
        <v>44888.770833333336</v>
      </c>
      <c r="AG1747" s="67">
        <f>WORKDAY.INTL(AA1747,1,11)+VLOOKUP(V1747,'Branch Wise Work Timelines'!C:G,3,FALSE)</f>
        <v>44889.416666666664</v>
      </c>
      <c r="AH1747" s="69" t="str">
        <f t="shared" ca="1" si="333"/>
        <v>Out of TAT</v>
      </c>
      <c r="AI1747" s="69">
        <f t="shared" ca="1" si="334"/>
        <v>20516</v>
      </c>
      <c r="AJ1747" s="69" t="str">
        <f ca="1">IF(AI1747&lt;0,"0-12",IFERROR(VLOOKUP(AI1747,Breakup[],2,FALSE),"&gt;24"))</f>
        <v>&gt;24</v>
      </c>
      <c r="AK1747" s="69" t="str">
        <f>VLOOKUP(V1747,Master!B:D,3,FALSE)</f>
        <v>North</v>
      </c>
      <c r="AL1747" s="69" t="str">
        <f t="shared" si="335"/>
        <v>Ahmedabad</v>
      </c>
    </row>
    <row r="1748" spans="1:38">
      <c r="A1748" s="13" t="s">
        <v>3803</v>
      </c>
      <c r="B1748" s="54">
        <v>44701.642181747702</v>
      </c>
      <c r="C1748" s="13" t="s">
        <v>230</v>
      </c>
      <c r="D1748" s="13">
        <v>575</v>
      </c>
      <c r="E1748" s="13" t="s">
        <v>3804</v>
      </c>
      <c r="F1748" s="13" t="s">
        <v>15</v>
      </c>
      <c r="G1748" s="14">
        <v>1653041711052</v>
      </c>
      <c r="H1748" s="55">
        <v>0.16721064814814801</v>
      </c>
      <c r="I1748" s="33">
        <v>44887.167210648098</v>
      </c>
      <c r="J1748" s="58">
        <v>44887</v>
      </c>
      <c r="K1748" s="13" t="s">
        <v>213</v>
      </c>
      <c r="L1748" s="13" t="s">
        <v>30</v>
      </c>
      <c r="M1748" s="13" t="s">
        <v>214</v>
      </c>
      <c r="N1748" s="13" t="s">
        <v>206</v>
      </c>
      <c r="O1748" s="33" t="s">
        <v>38</v>
      </c>
      <c r="P1748" s="58" t="s">
        <v>38</v>
      </c>
      <c r="Q1748" s="33" t="s">
        <v>207</v>
      </c>
      <c r="R1748" s="14" t="s">
        <v>38</v>
      </c>
      <c r="S1748" s="13" t="s">
        <v>216</v>
      </c>
      <c r="T1748" s="13" t="s">
        <v>217</v>
      </c>
      <c r="U1748" s="33">
        <f t="shared" ca="1" si="324"/>
        <v>45744.56914039352</v>
      </c>
      <c r="V1748" s="13" t="str">
        <f t="shared" si="325"/>
        <v>Bangalore</v>
      </c>
      <c r="W1748" s="13" t="str">
        <f t="shared" si="326"/>
        <v>CLS</v>
      </c>
      <c r="X1748" s="13">
        <f t="shared" si="327"/>
        <v>4</v>
      </c>
      <c r="Y1748" s="13" t="str">
        <f>IFERROR(VLOOKUP(C1748,ReceivingTeam[],2,FALSE),"HelpDesk")</f>
        <v>HelpDesk</v>
      </c>
      <c r="Z1748" s="67">
        <f t="shared" si="328"/>
        <v>44887.916666666664</v>
      </c>
      <c r="AA1748" s="68">
        <f t="shared" si="329"/>
        <v>44887</v>
      </c>
      <c r="AB1748" s="69" t="b">
        <f t="shared" si="330"/>
        <v>1</v>
      </c>
      <c r="AC1748" s="70">
        <f t="shared" si="331"/>
        <v>0.5</v>
      </c>
      <c r="AD1748" s="67">
        <f t="shared" si="332"/>
        <v>44887.916666666664</v>
      </c>
      <c r="AE1748" s="67">
        <f>VLOOKUP(V1748,'Branch Wise Work Timelines'!C:G,3,FALSE)+AA1748</f>
        <v>44887.416666666664</v>
      </c>
      <c r="AF1748" s="67">
        <f>IF(V1748="Bangalore",VLOOKUP(V1748,'Branch Wise Work Timelines'!C:G,4,FALSE)+AA1748+1,IF(V1748="Mumbai",VLOOKUP(V1748,'Branch Wise Work Timelines'!C:G,4,FALSE)+AA1748+1,VLOOKUP(V1748,'Branch Wise Work Timelines'!C:G,4,FALSE)+AA1748))</f>
        <v>44888.104166666664</v>
      </c>
      <c r="AG1748" s="67">
        <f>WORKDAY.INTL(AA1748,1,11)+VLOOKUP(V1748,'Branch Wise Work Timelines'!C:G,3,FALSE)</f>
        <v>44888.416666666664</v>
      </c>
      <c r="AH1748" s="69" t="str">
        <f t="shared" ca="1" si="333"/>
        <v>Out of TAT</v>
      </c>
      <c r="AI1748" s="69">
        <f t="shared" ca="1" si="334"/>
        <v>20560</v>
      </c>
      <c r="AJ1748" s="69" t="str">
        <f ca="1">IF(AI1748&lt;0,"0-12",IFERROR(VLOOKUP(AI1748,Breakup[],2,FALSE),"&gt;24"))</f>
        <v>&gt;24</v>
      </c>
      <c r="AK1748" s="69" t="str">
        <f>VLOOKUP(V1748,Master!B:D,3,FALSE)</f>
        <v>South</v>
      </c>
      <c r="AL1748" s="69" t="str">
        <f t="shared" si="335"/>
        <v>Bangalore-CLS</v>
      </c>
    </row>
    <row r="1749" spans="1:38">
      <c r="A1749" s="13" t="s">
        <v>3805</v>
      </c>
      <c r="B1749" s="54">
        <v>44700.647471759301</v>
      </c>
      <c r="C1749" s="13" t="s">
        <v>535</v>
      </c>
      <c r="D1749" s="13">
        <v>379</v>
      </c>
      <c r="E1749" s="13" t="s">
        <v>3806</v>
      </c>
      <c r="F1749" s="13" t="s">
        <v>33</v>
      </c>
      <c r="G1749" s="14">
        <v>1653030411662</v>
      </c>
      <c r="H1749" s="55">
        <v>2.3275462962963001E-2</v>
      </c>
      <c r="I1749" s="33">
        <v>44888.023275462998</v>
      </c>
      <c r="J1749" s="58">
        <v>44888</v>
      </c>
      <c r="K1749" s="13" t="s">
        <v>397</v>
      </c>
      <c r="L1749" s="13" t="s">
        <v>50</v>
      </c>
      <c r="M1749" s="13" t="s">
        <v>153</v>
      </c>
      <c r="N1749" s="13" t="s">
        <v>206</v>
      </c>
      <c r="O1749" s="33" t="s">
        <v>38</v>
      </c>
      <c r="P1749" s="58" t="s">
        <v>38</v>
      </c>
      <c r="Q1749" s="33" t="s">
        <v>207</v>
      </c>
      <c r="R1749" s="14" t="s">
        <v>38</v>
      </c>
      <c r="S1749" s="13" t="s">
        <v>216</v>
      </c>
      <c r="T1749" s="13" t="s">
        <v>217</v>
      </c>
      <c r="U1749" s="33">
        <f t="shared" ca="1" si="324"/>
        <v>45744.56914039352</v>
      </c>
      <c r="V1749" s="13" t="str">
        <f t="shared" si="325"/>
        <v>Cochin</v>
      </c>
      <c r="W1749" s="13" t="str">
        <f t="shared" si="326"/>
        <v>RI</v>
      </c>
      <c r="X1749" s="13">
        <f t="shared" si="327"/>
        <v>0</v>
      </c>
      <c r="Y1749" s="13" t="str">
        <f>IFERROR(VLOOKUP(C1749,ReceivingTeam[],2,FALSE),"HelpDesk")</f>
        <v>HelpDesk</v>
      </c>
      <c r="Z1749" s="67">
        <f t="shared" si="328"/>
        <v>44889.562499999993</v>
      </c>
      <c r="AA1749" s="68">
        <f t="shared" si="329"/>
        <v>44888</v>
      </c>
      <c r="AB1749" s="69" t="b">
        <f t="shared" si="330"/>
        <v>1</v>
      </c>
      <c r="AC1749" s="70">
        <f t="shared" si="331"/>
        <v>0.5</v>
      </c>
      <c r="AD1749" s="67">
        <f t="shared" si="332"/>
        <v>44889.562499999993</v>
      </c>
      <c r="AE1749" s="67">
        <f>VLOOKUP(V1749,'Branch Wise Work Timelines'!C:G,3,FALSE)+AA1749</f>
        <v>44888.416666666664</v>
      </c>
      <c r="AF1749" s="67">
        <f>IF(V1749="Bangalore",VLOOKUP(V1749,'Branch Wise Work Timelines'!C:G,4,FALSE)+AA1749+1,IF(V1749="Mumbai",VLOOKUP(V1749,'Branch Wise Work Timelines'!C:G,4,FALSE)+AA1749+1,VLOOKUP(V1749,'Branch Wise Work Timelines'!C:G,4,FALSE)+AA1749))</f>
        <v>44888.770833333336</v>
      </c>
      <c r="AG1749" s="67">
        <f>WORKDAY.INTL(AA1749,1,11)+VLOOKUP(V1749,'Branch Wise Work Timelines'!C:G,3,FALSE)</f>
        <v>44889.416666666664</v>
      </c>
      <c r="AH1749" s="69" t="str">
        <f t="shared" ca="1" si="333"/>
        <v>Out of TAT</v>
      </c>
      <c r="AI1749" s="69">
        <f t="shared" ca="1" si="334"/>
        <v>20521</v>
      </c>
      <c r="AJ1749" s="69" t="str">
        <f ca="1">IF(AI1749&lt;0,"0-12",IFERROR(VLOOKUP(AI1749,Breakup[],2,FALSE),"&gt;24"))</f>
        <v>&gt;24</v>
      </c>
      <c r="AK1749" s="69" t="str">
        <f>VLOOKUP(V1749,Master!B:D,3,FALSE)</f>
        <v>South</v>
      </c>
      <c r="AL1749" s="69" t="str">
        <f t="shared" si="335"/>
        <v>Cochin</v>
      </c>
    </row>
    <row r="1750" spans="1:38">
      <c r="A1750" s="13" t="s">
        <v>3807</v>
      </c>
      <c r="B1750" s="54">
        <v>44700.760769826396</v>
      </c>
      <c r="C1750" s="13" t="s">
        <v>98</v>
      </c>
      <c r="D1750" s="13">
        <v>401</v>
      </c>
      <c r="E1750" s="13" t="s">
        <v>3808</v>
      </c>
      <c r="F1750" s="13" t="s">
        <v>33</v>
      </c>
      <c r="G1750" s="14">
        <v>1653021970577</v>
      </c>
      <c r="H1750" s="55">
        <v>0.72626157407407399</v>
      </c>
      <c r="I1750" s="33">
        <v>44889.726261574098</v>
      </c>
      <c r="J1750" s="58">
        <v>44889</v>
      </c>
      <c r="K1750" s="13" t="s">
        <v>224</v>
      </c>
      <c r="L1750" s="13" t="s">
        <v>64</v>
      </c>
      <c r="M1750" s="13" t="s">
        <v>225</v>
      </c>
      <c r="N1750" s="13" t="s">
        <v>206</v>
      </c>
      <c r="O1750" s="33" t="s">
        <v>38</v>
      </c>
      <c r="P1750" s="58" t="s">
        <v>38</v>
      </c>
      <c r="Q1750" s="33" t="s">
        <v>207</v>
      </c>
      <c r="R1750" s="14" t="s">
        <v>38</v>
      </c>
      <c r="S1750" s="13" t="s">
        <v>208</v>
      </c>
      <c r="T1750" s="13" t="s">
        <v>209</v>
      </c>
      <c r="U1750" s="33">
        <f t="shared" ca="1" si="324"/>
        <v>45744.56914039352</v>
      </c>
      <c r="V1750" s="13" t="str">
        <f t="shared" si="325"/>
        <v>Kolkata</v>
      </c>
      <c r="W1750" s="13" t="str">
        <f t="shared" si="326"/>
        <v>RI</v>
      </c>
      <c r="X1750" s="13">
        <f t="shared" si="327"/>
        <v>17</v>
      </c>
      <c r="Y1750" s="13" t="str">
        <f>IFERROR(VLOOKUP(C1750,ReceivingTeam[],2,FALSE),"HelpDesk")</f>
        <v>Branch office</v>
      </c>
      <c r="Z1750" s="67">
        <f t="shared" si="328"/>
        <v>44890.872094907427</v>
      </c>
      <c r="AA1750" s="68">
        <f t="shared" si="329"/>
        <v>44889</v>
      </c>
      <c r="AB1750" s="69" t="b">
        <f t="shared" si="330"/>
        <v>1</v>
      </c>
      <c r="AC1750" s="70">
        <f t="shared" si="331"/>
        <v>0.5</v>
      </c>
      <c r="AD1750" s="67">
        <f t="shared" si="332"/>
        <v>44890.872094907427</v>
      </c>
      <c r="AE1750" s="67">
        <f>VLOOKUP(V1750,'Branch Wise Work Timelines'!C:G,3,FALSE)+AA1750</f>
        <v>44889.416666666664</v>
      </c>
      <c r="AF1750" s="67">
        <f>IF(V1750="Bangalore",VLOOKUP(V1750,'Branch Wise Work Timelines'!C:G,4,FALSE)+AA1750+1,IF(V1750="Mumbai",VLOOKUP(V1750,'Branch Wise Work Timelines'!C:G,4,FALSE)+AA1750+1,VLOOKUP(V1750,'Branch Wise Work Timelines'!C:G,4,FALSE)+AA1750))</f>
        <v>44889.770833333336</v>
      </c>
      <c r="AG1750" s="67">
        <f>WORKDAY.INTL(AA1750,1,11)+VLOOKUP(V1750,'Branch Wise Work Timelines'!C:G,3,FALSE)</f>
        <v>44890.416666666664</v>
      </c>
      <c r="AH1750" s="69" t="str">
        <f t="shared" ca="1" si="333"/>
        <v>Out of TAT</v>
      </c>
      <c r="AI1750" s="69">
        <f t="shared" ca="1" si="334"/>
        <v>20489</v>
      </c>
      <c r="AJ1750" s="69" t="str">
        <f ca="1">IF(AI1750&lt;0,"0-12",IFERROR(VLOOKUP(AI1750,Breakup[],2,FALSE),"&gt;24"))</f>
        <v>&gt;24</v>
      </c>
      <c r="AK1750" s="69" t="str">
        <f>VLOOKUP(V1750,Master!B:D,3,FALSE)</f>
        <v>East</v>
      </c>
      <c r="AL1750" s="69" t="str">
        <f t="shared" si="335"/>
        <v>Kolkata</v>
      </c>
    </row>
    <row r="1751" spans="1:38">
      <c r="A1751" s="13" t="s">
        <v>3809</v>
      </c>
      <c r="B1751" s="54">
        <v>44701.544753275499</v>
      </c>
      <c r="C1751" s="13" t="s">
        <v>352</v>
      </c>
      <c r="D1751" s="13">
        <v>1927</v>
      </c>
      <c r="E1751" s="13" t="s">
        <v>3810</v>
      </c>
      <c r="F1751" s="13" t="s">
        <v>33</v>
      </c>
      <c r="G1751" s="14">
        <v>1653034319817</v>
      </c>
      <c r="H1751" s="55">
        <v>0.247905092592593</v>
      </c>
      <c r="I1751" s="33">
        <v>44885.247905092598</v>
      </c>
      <c r="J1751" s="58">
        <v>44885</v>
      </c>
      <c r="K1751" s="13" t="s">
        <v>263</v>
      </c>
      <c r="L1751" s="13" t="s">
        <v>69</v>
      </c>
      <c r="M1751" s="13" t="s">
        <v>101</v>
      </c>
      <c r="N1751" s="13" t="s">
        <v>206</v>
      </c>
      <c r="O1751" s="33" t="s">
        <v>38</v>
      </c>
      <c r="P1751" s="58" t="s">
        <v>38</v>
      </c>
      <c r="Q1751" s="33" t="s">
        <v>207</v>
      </c>
      <c r="R1751" s="14" t="s">
        <v>38</v>
      </c>
      <c r="S1751" s="13" t="s">
        <v>208</v>
      </c>
      <c r="T1751" s="13" t="s">
        <v>209</v>
      </c>
      <c r="U1751" s="33">
        <f t="shared" ca="1" si="324"/>
        <v>45744.56914039352</v>
      </c>
      <c r="V1751" s="13" t="str">
        <f t="shared" si="325"/>
        <v>Mumbai</v>
      </c>
      <c r="W1751" s="13" t="str">
        <f t="shared" si="326"/>
        <v>RI</v>
      </c>
      <c r="X1751" s="13">
        <f t="shared" si="327"/>
        <v>5</v>
      </c>
      <c r="Y1751" s="13" t="str">
        <f>IFERROR(VLOOKUP(C1751,ReceivingTeam[],2,FALSE),"HelpDesk")</f>
        <v>HelpDesk</v>
      </c>
      <c r="Z1751" s="67">
        <f t="shared" si="328"/>
        <v>44885.916666666664</v>
      </c>
      <c r="AA1751" s="68">
        <f t="shared" si="329"/>
        <v>44885</v>
      </c>
      <c r="AB1751" s="69" t="b">
        <f t="shared" si="330"/>
        <v>0</v>
      </c>
      <c r="AC1751" s="70">
        <f t="shared" si="331"/>
        <v>0.5</v>
      </c>
      <c r="AD1751" s="67">
        <f t="shared" si="332"/>
        <v>44885.916666666664</v>
      </c>
      <c r="AE1751" s="67">
        <f>VLOOKUP(V1751,'Branch Wise Work Timelines'!C:G,3,FALSE)+AA1751</f>
        <v>44885.416666666664</v>
      </c>
      <c r="AF1751" s="67">
        <f>IF(V1751="Bangalore",VLOOKUP(V1751,'Branch Wise Work Timelines'!C:G,4,FALSE)+AA1751+1,IF(V1751="Mumbai",VLOOKUP(V1751,'Branch Wise Work Timelines'!C:G,4,FALSE)+AA1751+1,VLOOKUP(V1751,'Branch Wise Work Timelines'!C:G,4,FALSE)+AA1751))</f>
        <v>44886.25</v>
      </c>
      <c r="AG1751" s="67">
        <f>WORKDAY.INTL(AA1751,1,11)+VLOOKUP(V1751,'Branch Wise Work Timelines'!C:G,3,FALSE)</f>
        <v>44886.416666666664</v>
      </c>
      <c r="AH1751" s="69" t="str">
        <f t="shared" ca="1" si="333"/>
        <v>Out of TAT</v>
      </c>
      <c r="AI1751" s="69">
        <f t="shared" ca="1" si="334"/>
        <v>20608</v>
      </c>
      <c r="AJ1751" s="69" t="str">
        <f ca="1">IF(AI1751&lt;0,"0-12",IFERROR(VLOOKUP(AI1751,Breakup[],2,FALSE),"&gt;24"))</f>
        <v>&gt;24</v>
      </c>
      <c r="AK1751" s="69" t="str">
        <f>VLOOKUP(V1751,Master!B:D,3,FALSE)</f>
        <v>East</v>
      </c>
      <c r="AL1751" s="69" t="str">
        <f t="shared" si="335"/>
        <v>Mumbai</v>
      </c>
    </row>
    <row r="1752" spans="1:38">
      <c r="A1752" s="13" t="s">
        <v>3811</v>
      </c>
      <c r="B1752" s="54">
        <v>44701.655254131903</v>
      </c>
      <c r="C1752" s="13" t="s">
        <v>1345</v>
      </c>
      <c r="D1752" s="13">
        <v>1098</v>
      </c>
      <c r="E1752" s="13" t="s">
        <v>3812</v>
      </c>
      <c r="F1752" s="13" t="s">
        <v>15</v>
      </c>
      <c r="G1752" s="14">
        <v>1653043498252</v>
      </c>
      <c r="H1752" s="55">
        <v>0.38932870370370398</v>
      </c>
      <c r="I1752" s="33">
        <v>44881.389328703699</v>
      </c>
      <c r="J1752" s="58">
        <v>44881</v>
      </c>
      <c r="K1752" s="13" t="s">
        <v>213</v>
      </c>
      <c r="L1752" s="13" t="s">
        <v>30</v>
      </c>
      <c r="M1752" s="13" t="s">
        <v>214</v>
      </c>
      <c r="N1752" s="13" t="s">
        <v>206</v>
      </c>
      <c r="O1752" s="33" t="s">
        <v>38</v>
      </c>
      <c r="P1752" s="58" t="s">
        <v>38</v>
      </c>
      <c r="Q1752" s="33" t="s">
        <v>207</v>
      </c>
      <c r="R1752" s="14" t="s">
        <v>38</v>
      </c>
      <c r="S1752" s="13" t="s">
        <v>216</v>
      </c>
      <c r="T1752" s="13" t="s">
        <v>217</v>
      </c>
      <c r="U1752" s="33">
        <f t="shared" ca="1" si="324"/>
        <v>45744.56914039352</v>
      </c>
      <c r="V1752" s="13" t="str">
        <f t="shared" si="325"/>
        <v>Bangalore</v>
      </c>
      <c r="W1752" s="13" t="str">
        <f t="shared" si="326"/>
        <v>CLS</v>
      </c>
      <c r="X1752" s="13">
        <f t="shared" si="327"/>
        <v>9</v>
      </c>
      <c r="Y1752" s="13" t="str">
        <f>IFERROR(VLOOKUP(C1752,ReceivingTeam[],2,FALSE),"HelpDesk")</f>
        <v>HelpDesk</v>
      </c>
      <c r="Z1752" s="67">
        <f t="shared" si="328"/>
        <v>44881.916666666664</v>
      </c>
      <c r="AA1752" s="68">
        <f t="shared" si="329"/>
        <v>44881</v>
      </c>
      <c r="AB1752" s="69" t="b">
        <f t="shared" si="330"/>
        <v>1</v>
      </c>
      <c r="AC1752" s="70">
        <f t="shared" si="331"/>
        <v>0.5</v>
      </c>
      <c r="AD1752" s="67">
        <f t="shared" si="332"/>
        <v>44881.916666666664</v>
      </c>
      <c r="AE1752" s="67">
        <f>VLOOKUP(V1752,'Branch Wise Work Timelines'!C:G,3,FALSE)+AA1752</f>
        <v>44881.416666666664</v>
      </c>
      <c r="AF1752" s="67">
        <f>IF(V1752="Bangalore",VLOOKUP(V1752,'Branch Wise Work Timelines'!C:G,4,FALSE)+AA1752+1,IF(V1752="Mumbai",VLOOKUP(V1752,'Branch Wise Work Timelines'!C:G,4,FALSE)+AA1752+1,VLOOKUP(V1752,'Branch Wise Work Timelines'!C:G,4,FALSE)+AA1752))</f>
        <v>44882.104166666664</v>
      </c>
      <c r="AG1752" s="67">
        <f>WORKDAY.INTL(AA1752,1,11)+VLOOKUP(V1752,'Branch Wise Work Timelines'!C:G,3,FALSE)</f>
        <v>44882.416666666664</v>
      </c>
      <c r="AH1752" s="69" t="str">
        <f t="shared" ca="1" si="333"/>
        <v>Out of TAT</v>
      </c>
      <c r="AI1752" s="69">
        <f t="shared" ca="1" si="334"/>
        <v>20704</v>
      </c>
      <c r="AJ1752" s="69" t="str">
        <f ca="1">IF(AI1752&lt;0,"0-12",IFERROR(VLOOKUP(AI1752,Breakup[],2,FALSE),"&gt;24"))</f>
        <v>&gt;24</v>
      </c>
      <c r="AK1752" s="69" t="str">
        <f>VLOOKUP(V1752,Master!B:D,3,FALSE)</f>
        <v>South</v>
      </c>
      <c r="AL1752" s="69" t="str">
        <f t="shared" si="335"/>
        <v>Bangalore-CLS</v>
      </c>
    </row>
    <row r="1753" spans="1:38">
      <c r="A1753" s="13" t="s">
        <v>3813</v>
      </c>
      <c r="B1753" s="54">
        <v>44701.549195023203</v>
      </c>
      <c r="C1753" s="13" t="s">
        <v>121</v>
      </c>
      <c r="D1753" s="13">
        <v>1207</v>
      </c>
      <c r="E1753" s="13" t="s">
        <v>3814</v>
      </c>
      <c r="F1753" s="13" t="s">
        <v>33</v>
      </c>
      <c r="G1753" s="14">
        <v>1653034043739</v>
      </c>
      <c r="H1753" s="55">
        <v>0.65524305555555595</v>
      </c>
      <c r="I1753" s="33">
        <v>44891.655243055597</v>
      </c>
      <c r="J1753" s="58">
        <v>44891</v>
      </c>
      <c r="K1753" s="13" t="s">
        <v>263</v>
      </c>
      <c r="L1753" s="13" t="s">
        <v>69</v>
      </c>
      <c r="M1753" s="13" t="s">
        <v>101</v>
      </c>
      <c r="N1753" s="13" t="s">
        <v>206</v>
      </c>
      <c r="O1753" s="33">
        <v>44891.375</v>
      </c>
      <c r="P1753" s="58">
        <v>44891</v>
      </c>
      <c r="Q1753" s="33" t="s">
        <v>237</v>
      </c>
      <c r="R1753" s="14">
        <v>423</v>
      </c>
      <c r="S1753" s="13" t="s">
        <v>208</v>
      </c>
      <c r="T1753" s="13" t="s">
        <v>209</v>
      </c>
      <c r="U1753" s="33">
        <f t="shared" ca="1" si="324"/>
        <v>45744.56914039352</v>
      </c>
      <c r="V1753" s="13" t="str">
        <f t="shared" si="325"/>
        <v>Mumbai</v>
      </c>
      <c r="W1753" s="13" t="str">
        <f t="shared" si="326"/>
        <v>RI</v>
      </c>
      <c r="X1753" s="13">
        <f t="shared" si="327"/>
        <v>15</v>
      </c>
      <c r="Y1753" s="13" t="str">
        <f>IFERROR(VLOOKUP(C1753,ReceivingTeam[],2,FALSE),"HelpDesk")</f>
        <v>Branch office</v>
      </c>
      <c r="Z1753" s="67">
        <f t="shared" si="328"/>
        <v>44892.155243055597</v>
      </c>
      <c r="AA1753" s="68">
        <f t="shared" si="329"/>
        <v>44891</v>
      </c>
      <c r="AB1753" s="69" t="b">
        <f t="shared" si="330"/>
        <v>1</v>
      </c>
      <c r="AC1753" s="70">
        <f t="shared" si="331"/>
        <v>0.5</v>
      </c>
      <c r="AD1753" s="67">
        <f t="shared" si="332"/>
        <v>44892.155243055597</v>
      </c>
      <c r="AE1753" s="67">
        <f>VLOOKUP(V1753,'Branch Wise Work Timelines'!C:G,3,FALSE)+AA1753</f>
        <v>44891.416666666664</v>
      </c>
      <c r="AF1753" s="67">
        <f>IF(V1753="Bangalore",VLOOKUP(V1753,'Branch Wise Work Timelines'!C:G,4,FALSE)+AA1753+1,IF(V1753="Mumbai",VLOOKUP(V1753,'Branch Wise Work Timelines'!C:G,4,FALSE)+AA1753+1,VLOOKUP(V1753,'Branch Wise Work Timelines'!C:G,4,FALSE)+AA1753))</f>
        <v>44892.25</v>
      </c>
      <c r="AG1753" s="67">
        <f>WORKDAY.INTL(AA1753,1,11)+VLOOKUP(V1753,'Branch Wise Work Timelines'!C:G,3,FALSE)</f>
        <v>44893.416666666664</v>
      </c>
      <c r="AH1753" s="69" t="str">
        <f t="shared" si="333"/>
        <v>Met</v>
      </c>
      <c r="AI1753" s="69">
        <f t="shared" ca="1" si="334"/>
        <v>20458</v>
      </c>
      <c r="AJ1753" s="69" t="str">
        <f ca="1">IF(AI1753&lt;0,"0-12",IFERROR(VLOOKUP(AI1753,Breakup[],2,FALSE),"&gt;24"))</f>
        <v>&gt;24</v>
      </c>
      <c r="AK1753" s="69" t="str">
        <f>VLOOKUP(V1753,Master!B:D,3,FALSE)</f>
        <v>East</v>
      </c>
      <c r="AL1753" s="69" t="str">
        <f t="shared" si="335"/>
        <v>Mumbai</v>
      </c>
    </row>
    <row r="1754" spans="1:38">
      <c r="A1754" s="13" t="s">
        <v>3815</v>
      </c>
      <c r="B1754" s="54">
        <v>44701.578599849498</v>
      </c>
      <c r="C1754" s="13" t="s">
        <v>497</v>
      </c>
      <c r="D1754" s="13">
        <v>1358</v>
      </c>
      <c r="E1754" s="13" t="s">
        <v>3816</v>
      </c>
      <c r="F1754" s="13" t="s">
        <v>33</v>
      </c>
      <c r="G1754" s="14">
        <v>1653036481737</v>
      </c>
      <c r="H1754" s="55">
        <v>0.33106481481481498</v>
      </c>
      <c r="I1754" s="33">
        <v>44881.331064814804</v>
      </c>
      <c r="J1754" s="58">
        <v>44881</v>
      </c>
      <c r="K1754" s="13" t="s">
        <v>452</v>
      </c>
      <c r="L1754" s="13" t="s">
        <v>36</v>
      </c>
      <c r="M1754" s="13" t="s">
        <v>497</v>
      </c>
      <c r="N1754" s="13" t="s">
        <v>206</v>
      </c>
      <c r="O1754" s="33" t="s">
        <v>38</v>
      </c>
      <c r="P1754" s="58" t="s">
        <v>38</v>
      </c>
      <c r="Q1754" s="33" t="s">
        <v>207</v>
      </c>
      <c r="R1754" s="14" t="s">
        <v>38</v>
      </c>
      <c r="S1754" s="13" t="s">
        <v>216</v>
      </c>
      <c r="T1754" s="13" t="s">
        <v>217</v>
      </c>
      <c r="U1754" s="33">
        <f t="shared" ca="1" si="324"/>
        <v>45744.56914039352</v>
      </c>
      <c r="V1754" s="13" t="str">
        <f t="shared" si="325"/>
        <v>Chennai</v>
      </c>
      <c r="W1754" s="13" t="str">
        <f t="shared" si="326"/>
        <v>RI</v>
      </c>
      <c r="X1754" s="13">
        <f t="shared" si="327"/>
        <v>7</v>
      </c>
      <c r="Y1754" s="13" t="str">
        <f>IFERROR(VLOOKUP(C1754,ReceivingTeam[],2,FALSE),"HelpDesk")</f>
        <v>HelpDesk</v>
      </c>
      <c r="Z1754" s="67">
        <f t="shared" si="328"/>
        <v>44882.562499999993</v>
      </c>
      <c r="AA1754" s="68">
        <f t="shared" si="329"/>
        <v>44881</v>
      </c>
      <c r="AB1754" s="69" t="b">
        <f t="shared" si="330"/>
        <v>1</v>
      </c>
      <c r="AC1754" s="70">
        <f t="shared" si="331"/>
        <v>0.5</v>
      </c>
      <c r="AD1754" s="67">
        <f t="shared" si="332"/>
        <v>44882.562499999993</v>
      </c>
      <c r="AE1754" s="67">
        <f>VLOOKUP(V1754,'Branch Wise Work Timelines'!C:G,3,FALSE)+AA1754</f>
        <v>44881.416666666664</v>
      </c>
      <c r="AF1754" s="67">
        <f>IF(V1754="Bangalore",VLOOKUP(V1754,'Branch Wise Work Timelines'!C:G,4,FALSE)+AA1754+1,IF(V1754="Mumbai",VLOOKUP(V1754,'Branch Wise Work Timelines'!C:G,4,FALSE)+AA1754+1,VLOOKUP(V1754,'Branch Wise Work Timelines'!C:G,4,FALSE)+AA1754))</f>
        <v>44881.770833333336</v>
      </c>
      <c r="AG1754" s="67">
        <f>WORKDAY.INTL(AA1754,1,11)+VLOOKUP(V1754,'Branch Wise Work Timelines'!C:G,3,FALSE)</f>
        <v>44882.416666666664</v>
      </c>
      <c r="AH1754" s="69" t="str">
        <f t="shared" ca="1" si="333"/>
        <v>Out of TAT</v>
      </c>
      <c r="AI1754" s="69">
        <f t="shared" ca="1" si="334"/>
        <v>20689</v>
      </c>
      <c r="AJ1754" s="69" t="str">
        <f ca="1">IF(AI1754&lt;0,"0-12",IFERROR(VLOOKUP(AI1754,Breakup[],2,FALSE),"&gt;24"))</f>
        <v>&gt;24</v>
      </c>
      <c r="AK1754" s="69" t="str">
        <f>VLOOKUP(V1754,Master!B:D,3,FALSE)</f>
        <v>South</v>
      </c>
      <c r="AL1754" s="69" t="str">
        <f t="shared" si="335"/>
        <v>Chennai</v>
      </c>
    </row>
    <row r="1755" spans="1:38">
      <c r="A1755" s="13" t="s">
        <v>3817</v>
      </c>
      <c r="B1755" s="54">
        <v>44701.585283020802</v>
      </c>
      <c r="C1755" s="13" t="s">
        <v>497</v>
      </c>
      <c r="D1755" s="13">
        <v>1140</v>
      </c>
      <c r="E1755" s="13" t="s">
        <v>3818</v>
      </c>
      <c r="F1755" s="13" t="s">
        <v>33</v>
      </c>
      <c r="G1755" s="14">
        <v>1653036481737</v>
      </c>
      <c r="H1755" s="55">
        <v>0.10837962962963001</v>
      </c>
      <c r="I1755" s="33">
        <v>44887.108379629601</v>
      </c>
      <c r="J1755" s="58">
        <v>44887</v>
      </c>
      <c r="K1755" s="13" t="s">
        <v>452</v>
      </c>
      <c r="L1755" s="13" t="s">
        <v>36</v>
      </c>
      <c r="M1755" s="13" t="s">
        <v>497</v>
      </c>
      <c r="N1755" s="13" t="s">
        <v>206</v>
      </c>
      <c r="O1755" s="33" t="s">
        <v>38</v>
      </c>
      <c r="P1755" s="58" t="s">
        <v>38</v>
      </c>
      <c r="Q1755" s="33" t="s">
        <v>207</v>
      </c>
      <c r="R1755" s="14" t="s">
        <v>38</v>
      </c>
      <c r="S1755" s="13" t="s">
        <v>216</v>
      </c>
      <c r="T1755" s="13" t="s">
        <v>217</v>
      </c>
      <c r="U1755" s="33">
        <f t="shared" ca="1" si="324"/>
        <v>45744.56914039352</v>
      </c>
      <c r="V1755" s="13" t="str">
        <f t="shared" si="325"/>
        <v>Chennai</v>
      </c>
      <c r="W1755" s="13" t="str">
        <f t="shared" si="326"/>
        <v>RI</v>
      </c>
      <c r="X1755" s="13">
        <f t="shared" si="327"/>
        <v>2</v>
      </c>
      <c r="Y1755" s="13" t="str">
        <f>IFERROR(VLOOKUP(C1755,ReceivingTeam[],2,FALSE),"HelpDesk")</f>
        <v>HelpDesk</v>
      </c>
      <c r="Z1755" s="67">
        <f t="shared" si="328"/>
        <v>44888.562499999993</v>
      </c>
      <c r="AA1755" s="68">
        <f t="shared" si="329"/>
        <v>44887</v>
      </c>
      <c r="AB1755" s="69" t="b">
        <f t="shared" si="330"/>
        <v>1</v>
      </c>
      <c r="AC1755" s="70">
        <f t="shared" si="331"/>
        <v>0.5</v>
      </c>
      <c r="AD1755" s="67">
        <f t="shared" si="332"/>
        <v>44888.562499999993</v>
      </c>
      <c r="AE1755" s="67">
        <f>VLOOKUP(V1755,'Branch Wise Work Timelines'!C:G,3,FALSE)+AA1755</f>
        <v>44887.416666666664</v>
      </c>
      <c r="AF1755" s="67">
        <f>IF(V1755="Bangalore",VLOOKUP(V1755,'Branch Wise Work Timelines'!C:G,4,FALSE)+AA1755+1,IF(V1755="Mumbai",VLOOKUP(V1755,'Branch Wise Work Timelines'!C:G,4,FALSE)+AA1755+1,VLOOKUP(V1755,'Branch Wise Work Timelines'!C:G,4,FALSE)+AA1755))</f>
        <v>44887.770833333336</v>
      </c>
      <c r="AG1755" s="67">
        <f>WORKDAY.INTL(AA1755,1,11)+VLOOKUP(V1755,'Branch Wise Work Timelines'!C:G,3,FALSE)</f>
        <v>44888.416666666664</v>
      </c>
      <c r="AH1755" s="69" t="str">
        <f t="shared" ca="1" si="333"/>
        <v>Out of TAT</v>
      </c>
      <c r="AI1755" s="69">
        <f t="shared" ca="1" si="334"/>
        <v>20545</v>
      </c>
      <c r="AJ1755" s="69" t="str">
        <f ca="1">IF(AI1755&lt;0,"0-12",IFERROR(VLOOKUP(AI1755,Breakup[],2,FALSE),"&gt;24"))</f>
        <v>&gt;24</v>
      </c>
      <c r="AK1755" s="69" t="str">
        <f>VLOOKUP(V1755,Master!B:D,3,FALSE)</f>
        <v>South</v>
      </c>
      <c r="AL1755" s="69" t="str">
        <f t="shared" si="335"/>
        <v>Chennai</v>
      </c>
    </row>
    <row r="1756" spans="1:38">
      <c r="A1756" s="13" t="s">
        <v>3819</v>
      </c>
      <c r="B1756" s="54">
        <v>44701.586574224501</v>
      </c>
      <c r="C1756" s="13" t="s">
        <v>497</v>
      </c>
      <c r="D1756" s="13">
        <v>1806</v>
      </c>
      <c r="E1756" s="13" t="s">
        <v>3820</v>
      </c>
      <c r="F1756" s="13" t="s">
        <v>33</v>
      </c>
      <c r="G1756" s="14">
        <v>1653036481737</v>
      </c>
      <c r="H1756" s="55">
        <v>0.57379629629629603</v>
      </c>
      <c r="I1756" s="33">
        <v>44881.573796296303</v>
      </c>
      <c r="J1756" s="58">
        <v>44881</v>
      </c>
      <c r="K1756" s="13" t="s">
        <v>452</v>
      </c>
      <c r="L1756" s="13" t="s">
        <v>36</v>
      </c>
      <c r="M1756" s="13" t="s">
        <v>497</v>
      </c>
      <c r="N1756" s="13" t="s">
        <v>206</v>
      </c>
      <c r="O1756" s="33" t="s">
        <v>38</v>
      </c>
      <c r="P1756" s="58" t="s">
        <v>38</v>
      </c>
      <c r="Q1756" s="33" t="s">
        <v>207</v>
      </c>
      <c r="R1756" s="14" t="s">
        <v>38</v>
      </c>
      <c r="S1756" s="13" t="s">
        <v>216</v>
      </c>
      <c r="T1756" s="13" t="s">
        <v>217</v>
      </c>
      <c r="U1756" s="33">
        <f t="shared" ca="1" si="324"/>
        <v>45744.56914039352</v>
      </c>
      <c r="V1756" s="13" t="str">
        <f t="shared" si="325"/>
        <v>Chennai</v>
      </c>
      <c r="W1756" s="13" t="str">
        <f t="shared" si="326"/>
        <v>RI</v>
      </c>
      <c r="X1756" s="13">
        <f t="shared" si="327"/>
        <v>13</v>
      </c>
      <c r="Y1756" s="13" t="str">
        <f>IFERROR(VLOOKUP(C1756,ReceivingTeam[],2,FALSE),"HelpDesk")</f>
        <v>HelpDesk</v>
      </c>
      <c r="Z1756" s="67">
        <f t="shared" si="328"/>
        <v>44882.719629629632</v>
      </c>
      <c r="AA1756" s="68">
        <f t="shared" si="329"/>
        <v>44881</v>
      </c>
      <c r="AB1756" s="69" t="b">
        <f t="shared" si="330"/>
        <v>1</v>
      </c>
      <c r="AC1756" s="70">
        <f t="shared" si="331"/>
        <v>0.5</v>
      </c>
      <c r="AD1756" s="67">
        <f t="shared" si="332"/>
        <v>44882.719629629632</v>
      </c>
      <c r="AE1756" s="67">
        <f>VLOOKUP(V1756,'Branch Wise Work Timelines'!C:G,3,FALSE)+AA1756</f>
        <v>44881.416666666664</v>
      </c>
      <c r="AF1756" s="67">
        <f>IF(V1756="Bangalore",VLOOKUP(V1756,'Branch Wise Work Timelines'!C:G,4,FALSE)+AA1756+1,IF(V1756="Mumbai",VLOOKUP(V1756,'Branch Wise Work Timelines'!C:G,4,FALSE)+AA1756+1,VLOOKUP(V1756,'Branch Wise Work Timelines'!C:G,4,FALSE)+AA1756))</f>
        <v>44881.770833333336</v>
      </c>
      <c r="AG1756" s="67">
        <f>WORKDAY.INTL(AA1756,1,11)+VLOOKUP(V1756,'Branch Wise Work Timelines'!C:G,3,FALSE)</f>
        <v>44882.416666666664</v>
      </c>
      <c r="AH1756" s="69" t="str">
        <f t="shared" ca="1" si="333"/>
        <v>Out of TAT</v>
      </c>
      <c r="AI1756" s="69">
        <f t="shared" ca="1" si="334"/>
        <v>20685</v>
      </c>
      <c r="AJ1756" s="69" t="str">
        <f ca="1">IF(AI1756&lt;0,"0-12",IFERROR(VLOOKUP(AI1756,Breakup[],2,FALSE),"&gt;24"))</f>
        <v>&gt;24</v>
      </c>
      <c r="AK1756" s="69" t="str">
        <f>VLOOKUP(V1756,Master!B:D,3,FALSE)</f>
        <v>South</v>
      </c>
      <c r="AL1756" s="69" t="str">
        <f t="shared" si="335"/>
        <v>Chennai</v>
      </c>
    </row>
    <row r="1757" spans="1:38">
      <c r="A1757" s="13" t="s">
        <v>3821</v>
      </c>
      <c r="B1757" s="54">
        <v>44701.591765543999</v>
      </c>
      <c r="C1757" s="13" t="s">
        <v>497</v>
      </c>
      <c r="D1757" s="13">
        <v>610</v>
      </c>
      <c r="E1757" s="13" t="s">
        <v>3822</v>
      </c>
      <c r="F1757" s="13" t="s">
        <v>33</v>
      </c>
      <c r="G1757" s="14">
        <v>1653036481737</v>
      </c>
      <c r="H1757" s="55">
        <v>0.64567129629629605</v>
      </c>
      <c r="I1757" s="33">
        <v>44885.645671296297</v>
      </c>
      <c r="J1757" s="58">
        <v>44885</v>
      </c>
      <c r="K1757" s="13" t="s">
        <v>452</v>
      </c>
      <c r="L1757" s="13" t="s">
        <v>36</v>
      </c>
      <c r="M1757" s="13" t="s">
        <v>497</v>
      </c>
      <c r="N1757" s="13" t="s">
        <v>206</v>
      </c>
      <c r="O1757" s="33" t="s">
        <v>38</v>
      </c>
      <c r="P1757" s="58" t="s">
        <v>38</v>
      </c>
      <c r="Q1757" s="33" t="s">
        <v>207</v>
      </c>
      <c r="R1757" s="14" t="s">
        <v>38</v>
      </c>
      <c r="S1757" s="13" t="s">
        <v>216</v>
      </c>
      <c r="T1757" s="13" t="s">
        <v>217</v>
      </c>
      <c r="U1757" s="33">
        <f t="shared" ca="1" si="324"/>
        <v>45744.56914039352</v>
      </c>
      <c r="V1757" s="13" t="str">
        <f t="shared" si="325"/>
        <v>Chennai</v>
      </c>
      <c r="W1757" s="13" t="str">
        <f t="shared" si="326"/>
        <v>RI</v>
      </c>
      <c r="X1757" s="13">
        <f t="shared" si="327"/>
        <v>15</v>
      </c>
      <c r="Y1757" s="13" t="str">
        <f>IFERROR(VLOOKUP(C1757,ReceivingTeam[],2,FALSE),"HelpDesk")</f>
        <v>HelpDesk</v>
      </c>
      <c r="Z1757" s="67">
        <f t="shared" si="328"/>
        <v>44885.916666666664</v>
      </c>
      <c r="AA1757" s="68">
        <f t="shared" si="329"/>
        <v>44885</v>
      </c>
      <c r="AB1757" s="69" t="b">
        <f t="shared" si="330"/>
        <v>0</v>
      </c>
      <c r="AC1757" s="70">
        <f t="shared" si="331"/>
        <v>0.5</v>
      </c>
      <c r="AD1757" s="67">
        <f t="shared" si="332"/>
        <v>44885.916666666664</v>
      </c>
      <c r="AE1757" s="67">
        <f>VLOOKUP(V1757,'Branch Wise Work Timelines'!C:G,3,FALSE)+AA1757</f>
        <v>44885.416666666664</v>
      </c>
      <c r="AF1757" s="67">
        <f>IF(V1757="Bangalore",VLOOKUP(V1757,'Branch Wise Work Timelines'!C:G,4,FALSE)+AA1757+1,IF(V1757="Mumbai",VLOOKUP(V1757,'Branch Wise Work Timelines'!C:G,4,FALSE)+AA1757+1,VLOOKUP(V1757,'Branch Wise Work Timelines'!C:G,4,FALSE)+AA1757))</f>
        <v>44885.770833333336</v>
      </c>
      <c r="AG1757" s="67">
        <f>WORKDAY.INTL(AA1757,1,11)+VLOOKUP(V1757,'Branch Wise Work Timelines'!C:G,3,FALSE)</f>
        <v>44886.416666666664</v>
      </c>
      <c r="AH1757" s="69" t="str">
        <f t="shared" ca="1" si="333"/>
        <v>Out of TAT</v>
      </c>
      <c r="AI1757" s="69">
        <f t="shared" ca="1" si="334"/>
        <v>20608</v>
      </c>
      <c r="AJ1757" s="69" t="str">
        <f ca="1">IF(AI1757&lt;0,"0-12",IFERROR(VLOOKUP(AI1757,Breakup[],2,FALSE),"&gt;24"))</f>
        <v>&gt;24</v>
      </c>
      <c r="AK1757" s="69" t="str">
        <f>VLOOKUP(V1757,Master!B:D,3,FALSE)</f>
        <v>South</v>
      </c>
      <c r="AL1757" s="69" t="str">
        <f t="shared" si="335"/>
        <v>Chennai</v>
      </c>
    </row>
    <row r="1758" spans="1:38">
      <c r="A1758" s="13" t="s">
        <v>3823</v>
      </c>
      <c r="B1758" s="54">
        <v>44701.5930169329</v>
      </c>
      <c r="C1758" s="13" t="s">
        <v>497</v>
      </c>
      <c r="D1758" s="13">
        <v>859</v>
      </c>
      <c r="E1758" s="13" t="s">
        <v>3824</v>
      </c>
      <c r="F1758" s="13" t="s">
        <v>33</v>
      </c>
      <c r="G1758" s="14">
        <v>1653036481737</v>
      </c>
      <c r="H1758" s="55">
        <v>0.68258101851851805</v>
      </c>
      <c r="I1758" s="33">
        <v>44884.682581018496</v>
      </c>
      <c r="J1758" s="58">
        <v>44884</v>
      </c>
      <c r="K1758" s="13" t="s">
        <v>452</v>
      </c>
      <c r="L1758" s="13" t="s">
        <v>36</v>
      </c>
      <c r="M1758" s="13" t="s">
        <v>497</v>
      </c>
      <c r="N1758" s="13" t="s">
        <v>206</v>
      </c>
      <c r="O1758" s="33" t="s">
        <v>38</v>
      </c>
      <c r="P1758" s="58" t="s">
        <v>38</v>
      </c>
      <c r="Q1758" s="33" t="s">
        <v>207</v>
      </c>
      <c r="R1758" s="14" t="s">
        <v>38</v>
      </c>
      <c r="S1758" s="13" t="s">
        <v>216</v>
      </c>
      <c r="T1758" s="13" t="s">
        <v>217</v>
      </c>
      <c r="U1758" s="33">
        <f t="shared" ca="1" si="324"/>
        <v>45744.56914039352</v>
      </c>
      <c r="V1758" s="13" t="str">
        <f t="shared" si="325"/>
        <v>Chennai</v>
      </c>
      <c r="W1758" s="13" t="str">
        <f t="shared" si="326"/>
        <v>RI</v>
      </c>
      <c r="X1758" s="13">
        <f t="shared" si="327"/>
        <v>16</v>
      </c>
      <c r="Y1758" s="13" t="str">
        <f>IFERROR(VLOOKUP(C1758,ReceivingTeam[],2,FALSE),"HelpDesk")</f>
        <v>HelpDesk</v>
      </c>
      <c r="Z1758" s="67">
        <f t="shared" si="328"/>
        <v>44886.828414351825</v>
      </c>
      <c r="AA1758" s="68">
        <f t="shared" si="329"/>
        <v>44884</v>
      </c>
      <c r="AB1758" s="69" t="b">
        <f t="shared" si="330"/>
        <v>1</v>
      </c>
      <c r="AC1758" s="70">
        <f t="shared" si="331"/>
        <v>0.5</v>
      </c>
      <c r="AD1758" s="67">
        <f t="shared" si="332"/>
        <v>44886.828414351825</v>
      </c>
      <c r="AE1758" s="67">
        <f>VLOOKUP(V1758,'Branch Wise Work Timelines'!C:G,3,FALSE)+AA1758</f>
        <v>44884.416666666664</v>
      </c>
      <c r="AF1758" s="67">
        <f>IF(V1758="Bangalore",VLOOKUP(V1758,'Branch Wise Work Timelines'!C:G,4,FALSE)+AA1758+1,IF(V1758="Mumbai",VLOOKUP(V1758,'Branch Wise Work Timelines'!C:G,4,FALSE)+AA1758+1,VLOOKUP(V1758,'Branch Wise Work Timelines'!C:G,4,FALSE)+AA1758))</f>
        <v>44884.770833333336</v>
      </c>
      <c r="AG1758" s="67">
        <f>WORKDAY.INTL(AA1758,1,11)+VLOOKUP(V1758,'Branch Wise Work Timelines'!C:G,3,FALSE)</f>
        <v>44886.416666666664</v>
      </c>
      <c r="AH1758" s="69" t="str">
        <f t="shared" ca="1" si="333"/>
        <v>Out of TAT</v>
      </c>
      <c r="AI1758" s="69">
        <f t="shared" ca="1" si="334"/>
        <v>20586</v>
      </c>
      <c r="AJ1758" s="69" t="str">
        <f ca="1">IF(AI1758&lt;0,"0-12",IFERROR(VLOOKUP(AI1758,Breakup[],2,FALSE),"&gt;24"))</f>
        <v>&gt;24</v>
      </c>
      <c r="AK1758" s="69" t="str">
        <f>VLOOKUP(V1758,Master!B:D,3,FALSE)</f>
        <v>South</v>
      </c>
      <c r="AL1758" s="69" t="str">
        <f t="shared" si="335"/>
        <v>Chennai</v>
      </c>
    </row>
    <row r="1759" spans="1:38">
      <c r="A1759" s="13" t="s">
        <v>3825</v>
      </c>
      <c r="B1759" s="54">
        <v>44701.594164780101</v>
      </c>
      <c r="C1759" s="13" t="s">
        <v>497</v>
      </c>
      <c r="D1759" s="13">
        <v>126</v>
      </c>
      <c r="E1759" s="13" t="s">
        <v>3826</v>
      </c>
      <c r="F1759" s="13" t="s">
        <v>33</v>
      </c>
      <c r="G1759" s="14">
        <v>1653036481737</v>
      </c>
      <c r="H1759" s="55">
        <v>0.16041666666666701</v>
      </c>
      <c r="I1759" s="33">
        <v>44883.160416666702</v>
      </c>
      <c r="J1759" s="58">
        <v>44883</v>
      </c>
      <c r="K1759" s="13" t="s">
        <v>452</v>
      </c>
      <c r="L1759" s="13" t="s">
        <v>36</v>
      </c>
      <c r="M1759" s="13" t="s">
        <v>497</v>
      </c>
      <c r="N1759" s="13" t="s">
        <v>206</v>
      </c>
      <c r="O1759" s="33" t="s">
        <v>38</v>
      </c>
      <c r="P1759" s="58" t="s">
        <v>38</v>
      </c>
      <c r="Q1759" s="33" t="s">
        <v>207</v>
      </c>
      <c r="R1759" s="14" t="s">
        <v>38</v>
      </c>
      <c r="S1759" s="13" t="s">
        <v>216</v>
      </c>
      <c r="T1759" s="13" t="s">
        <v>217</v>
      </c>
      <c r="U1759" s="33">
        <f t="shared" ca="1" si="324"/>
        <v>45744.56914039352</v>
      </c>
      <c r="V1759" s="13" t="str">
        <f t="shared" si="325"/>
        <v>Chennai</v>
      </c>
      <c r="W1759" s="13" t="str">
        <f t="shared" si="326"/>
        <v>RI</v>
      </c>
      <c r="X1759" s="13">
        <f t="shared" si="327"/>
        <v>3</v>
      </c>
      <c r="Y1759" s="13" t="str">
        <f>IFERROR(VLOOKUP(C1759,ReceivingTeam[],2,FALSE),"HelpDesk")</f>
        <v>HelpDesk</v>
      </c>
      <c r="Z1759" s="67">
        <f t="shared" si="328"/>
        <v>44884.562499999993</v>
      </c>
      <c r="AA1759" s="68">
        <f t="shared" si="329"/>
        <v>44883</v>
      </c>
      <c r="AB1759" s="69" t="b">
        <f t="shared" si="330"/>
        <v>1</v>
      </c>
      <c r="AC1759" s="70">
        <f t="shared" si="331"/>
        <v>0.5</v>
      </c>
      <c r="AD1759" s="67">
        <f t="shared" si="332"/>
        <v>44884.562499999993</v>
      </c>
      <c r="AE1759" s="67">
        <f>VLOOKUP(V1759,'Branch Wise Work Timelines'!C:G,3,FALSE)+AA1759</f>
        <v>44883.416666666664</v>
      </c>
      <c r="AF1759" s="67">
        <f>IF(V1759="Bangalore",VLOOKUP(V1759,'Branch Wise Work Timelines'!C:G,4,FALSE)+AA1759+1,IF(V1759="Mumbai",VLOOKUP(V1759,'Branch Wise Work Timelines'!C:G,4,FALSE)+AA1759+1,VLOOKUP(V1759,'Branch Wise Work Timelines'!C:G,4,FALSE)+AA1759))</f>
        <v>44883.770833333336</v>
      </c>
      <c r="AG1759" s="67">
        <f>WORKDAY.INTL(AA1759,1,11)+VLOOKUP(V1759,'Branch Wise Work Timelines'!C:G,3,FALSE)</f>
        <v>44884.416666666664</v>
      </c>
      <c r="AH1759" s="69" t="str">
        <f t="shared" ca="1" si="333"/>
        <v>Out of TAT</v>
      </c>
      <c r="AI1759" s="69">
        <f t="shared" ca="1" si="334"/>
        <v>20641</v>
      </c>
      <c r="AJ1759" s="69" t="str">
        <f ca="1">IF(AI1759&lt;0,"0-12",IFERROR(VLOOKUP(AI1759,Breakup[],2,FALSE),"&gt;24"))</f>
        <v>&gt;24</v>
      </c>
      <c r="AK1759" s="69" t="str">
        <f>VLOOKUP(V1759,Master!B:D,3,FALSE)</f>
        <v>South</v>
      </c>
      <c r="AL1759" s="69" t="str">
        <f t="shared" si="335"/>
        <v>Chennai</v>
      </c>
    </row>
    <row r="1760" spans="1:38">
      <c r="A1760" s="13" t="s">
        <v>3827</v>
      </c>
      <c r="B1760" s="54">
        <v>44701.5956556366</v>
      </c>
      <c r="C1760" s="13" t="s">
        <v>497</v>
      </c>
      <c r="D1760" s="13">
        <v>85</v>
      </c>
      <c r="E1760" s="13" t="s">
        <v>3828</v>
      </c>
      <c r="F1760" s="13" t="s">
        <v>33</v>
      </c>
      <c r="G1760" s="14">
        <v>1653036481737</v>
      </c>
      <c r="H1760" s="55">
        <v>0.236412037037037</v>
      </c>
      <c r="I1760" s="33">
        <v>44891.236412036997</v>
      </c>
      <c r="J1760" s="58">
        <v>44891</v>
      </c>
      <c r="K1760" s="13" t="s">
        <v>452</v>
      </c>
      <c r="L1760" s="13" t="s">
        <v>36</v>
      </c>
      <c r="M1760" s="13" t="s">
        <v>497</v>
      </c>
      <c r="N1760" s="13" t="s">
        <v>206</v>
      </c>
      <c r="O1760" s="33">
        <v>44891.079317129603</v>
      </c>
      <c r="P1760" s="58">
        <v>44891</v>
      </c>
      <c r="Q1760" s="33" t="s">
        <v>237</v>
      </c>
      <c r="R1760" s="14">
        <v>495</v>
      </c>
      <c r="S1760" s="13" t="s">
        <v>216</v>
      </c>
      <c r="T1760" s="13" t="s">
        <v>217</v>
      </c>
      <c r="U1760" s="33">
        <f t="shared" ca="1" si="324"/>
        <v>45744.56914039352</v>
      </c>
      <c r="V1760" s="13" t="str">
        <f t="shared" si="325"/>
        <v>Chennai</v>
      </c>
      <c r="W1760" s="13" t="str">
        <f t="shared" si="326"/>
        <v>RI</v>
      </c>
      <c r="X1760" s="13">
        <f t="shared" si="327"/>
        <v>5</v>
      </c>
      <c r="Y1760" s="13" t="str">
        <f>IFERROR(VLOOKUP(C1760,ReceivingTeam[],2,FALSE),"HelpDesk")</f>
        <v>HelpDesk</v>
      </c>
      <c r="Z1760" s="67">
        <f t="shared" si="328"/>
        <v>44893.562499999993</v>
      </c>
      <c r="AA1760" s="68">
        <f t="shared" si="329"/>
        <v>44891</v>
      </c>
      <c r="AB1760" s="69" t="b">
        <f t="shared" si="330"/>
        <v>1</v>
      </c>
      <c r="AC1760" s="70">
        <f t="shared" si="331"/>
        <v>0.5</v>
      </c>
      <c r="AD1760" s="67">
        <f t="shared" si="332"/>
        <v>44893.562499999993</v>
      </c>
      <c r="AE1760" s="67">
        <f>VLOOKUP(V1760,'Branch Wise Work Timelines'!C:G,3,FALSE)+AA1760</f>
        <v>44891.416666666664</v>
      </c>
      <c r="AF1760" s="67">
        <f>IF(V1760="Bangalore",VLOOKUP(V1760,'Branch Wise Work Timelines'!C:G,4,FALSE)+AA1760+1,IF(V1760="Mumbai",VLOOKUP(V1760,'Branch Wise Work Timelines'!C:G,4,FALSE)+AA1760+1,VLOOKUP(V1760,'Branch Wise Work Timelines'!C:G,4,FALSE)+AA1760))</f>
        <v>44891.770833333336</v>
      </c>
      <c r="AG1760" s="67">
        <f>WORKDAY.INTL(AA1760,1,11)+VLOOKUP(V1760,'Branch Wise Work Timelines'!C:G,3,FALSE)</f>
        <v>44893.416666666664</v>
      </c>
      <c r="AH1760" s="69" t="str">
        <f t="shared" si="333"/>
        <v>Met</v>
      </c>
      <c r="AI1760" s="69">
        <f t="shared" ca="1" si="334"/>
        <v>20425</v>
      </c>
      <c r="AJ1760" s="69" t="str">
        <f ca="1">IF(AI1760&lt;0,"0-12",IFERROR(VLOOKUP(AI1760,Breakup[],2,FALSE),"&gt;24"))</f>
        <v>&gt;24</v>
      </c>
      <c r="AK1760" s="69" t="str">
        <f>VLOOKUP(V1760,Master!B:D,3,FALSE)</f>
        <v>South</v>
      </c>
      <c r="AL1760" s="69" t="str">
        <f t="shared" si="335"/>
        <v>Chennai</v>
      </c>
    </row>
    <row r="1761" spans="1:38">
      <c r="A1761" s="13" t="s">
        <v>3829</v>
      </c>
      <c r="B1761" s="54">
        <v>44701.5877525463</v>
      </c>
      <c r="C1761" s="13" t="s">
        <v>497</v>
      </c>
      <c r="D1761" s="13">
        <v>1691</v>
      </c>
      <c r="E1761" s="13" t="s">
        <v>3830</v>
      </c>
      <c r="F1761" s="13" t="s">
        <v>33</v>
      </c>
      <c r="G1761" s="14">
        <v>1653036481737</v>
      </c>
      <c r="H1761" s="55">
        <v>1.15740740740389E-5</v>
      </c>
      <c r="I1761" s="33">
        <v>44891.000011574099</v>
      </c>
      <c r="J1761" s="58">
        <v>44891</v>
      </c>
      <c r="K1761" s="13" t="s">
        <v>452</v>
      </c>
      <c r="L1761" s="13" t="s">
        <v>36</v>
      </c>
      <c r="M1761" s="13" t="s">
        <v>497</v>
      </c>
      <c r="N1761" s="13" t="s">
        <v>206</v>
      </c>
      <c r="O1761" s="33">
        <v>44891.683865740699</v>
      </c>
      <c r="P1761" s="58">
        <v>44891</v>
      </c>
      <c r="Q1761" s="33" t="s">
        <v>237</v>
      </c>
      <c r="R1761" s="14">
        <v>202</v>
      </c>
      <c r="S1761" s="13" t="s">
        <v>216</v>
      </c>
      <c r="T1761" s="13" t="s">
        <v>217</v>
      </c>
      <c r="U1761" s="33">
        <f t="shared" ca="1" si="324"/>
        <v>45744.56914039352</v>
      </c>
      <c r="V1761" s="13" t="str">
        <f t="shared" si="325"/>
        <v>Chennai</v>
      </c>
      <c r="W1761" s="13" t="str">
        <f t="shared" si="326"/>
        <v>RI</v>
      </c>
      <c r="X1761" s="13">
        <f t="shared" si="327"/>
        <v>0</v>
      </c>
      <c r="Y1761" s="13" t="str">
        <f>IFERROR(VLOOKUP(C1761,ReceivingTeam[],2,FALSE),"HelpDesk")</f>
        <v>HelpDesk</v>
      </c>
      <c r="Z1761" s="67">
        <f t="shared" si="328"/>
        <v>44893.562499999993</v>
      </c>
      <c r="AA1761" s="68">
        <f t="shared" si="329"/>
        <v>44891</v>
      </c>
      <c r="AB1761" s="69" t="b">
        <f t="shared" si="330"/>
        <v>1</v>
      </c>
      <c r="AC1761" s="70">
        <f t="shared" si="331"/>
        <v>0.5</v>
      </c>
      <c r="AD1761" s="67">
        <f t="shared" si="332"/>
        <v>44893.562499999993</v>
      </c>
      <c r="AE1761" s="67">
        <f>VLOOKUP(V1761,'Branch Wise Work Timelines'!C:G,3,FALSE)+AA1761</f>
        <v>44891.416666666664</v>
      </c>
      <c r="AF1761" s="67">
        <f>IF(V1761="Bangalore",VLOOKUP(V1761,'Branch Wise Work Timelines'!C:G,4,FALSE)+AA1761+1,IF(V1761="Mumbai",VLOOKUP(V1761,'Branch Wise Work Timelines'!C:G,4,FALSE)+AA1761+1,VLOOKUP(V1761,'Branch Wise Work Timelines'!C:G,4,FALSE)+AA1761))</f>
        <v>44891.770833333336</v>
      </c>
      <c r="AG1761" s="67">
        <f>WORKDAY.INTL(AA1761,1,11)+VLOOKUP(V1761,'Branch Wise Work Timelines'!C:G,3,FALSE)</f>
        <v>44893.416666666664</v>
      </c>
      <c r="AH1761" s="69" t="str">
        <f t="shared" si="333"/>
        <v>Met</v>
      </c>
      <c r="AI1761" s="69">
        <f t="shared" ca="1" si="334"/>
        <v>20425</v>
      </c>
      <c r="AJ1761" s="69" t="str">
        <f ca="1">IF(AI1761&lt;0,"0-12",IFERROR(VLOOKUP(AI1761,Breakup[],2,FALSE),"&gt;24"))</f>
        <v>&gt;24</v>
      </c>
      <c r="AK1761" s="69" t="str">
        <f>VLOOKUP(V1761,Master!B:D,3,FALSE)</f>
        <v>South</v>
      </c>
      <c r="AL1761" s="69" t="str">
        <f t="shared" si="335"/>
        <v>Chennai</v>
      </c>
    </row>
    <row r="1762" spans="1:38">
      <c r="A1762" s="13" t="s">
        <v>3831</v>
      </c>
      <c r="B1762" s="54">
        <v>44701.457903090297</v>
      </c>
      <c r="C1762" s="13" t="s">
        <v>1047</v>
      </c>
      <c r="D1762" s="13">
        <v>814</v>
      </c>
      <c r="E1762" s="13" t="s">
        <v>3832</v>
      </c>
      <c r="F1762" s="13" t="s">
        <v>33</v>
      </c>
      <c r="G1762" s="14">
        <v>1653041501821</v>
      </c>
      <c r="H1762" s="55">
        <v>0.494340277777778</v>
      </c>
      <c r="I1762" s="33">
        <v>44883.494340277801</v>
      </c>
      <c r="J1762" s="58">
        <v>44883</v>
      </c>
      <c r="K1762" s="13" t="s">
        <v>313</v>
      </c>
      <c r="L1762" s="13" t="s">
        <v>60</v>
      </c>
      <c r="M1762" s="13" t="s">
        <v>314</v>
      </c>
      <c r="N1762" s="13" t="s">
        <v>206</v>
      </c>
      <c r="O1762" s="33" t="s">
        <v>38</v>
      </c>
      <c r="P1762" s="58" t="s">
        <v>38</v>
      </c>
      <c r="Q1762" s="33" t="s">
        <v>207</v>
      </c>
      <c r="R1762" s="14" t="s">
        <v>38</v>
      </c>
      <c r="S1762" s="13" t="s">
        <v>208</v>
      </c>
      <c r="T1762" s="13" t="s">
        <v>209</v>
      </c>
      <c r="U1762" s="33">
        <f t="shared" ca="1" si="324"/>
        <v>45744.56914039352</v>
      </c>
      <c r="V1762" s="13" t="str">
        <f t="shared" si="325"/>
        <v>Hyderabad</v>
      </c>
      <c r="W1762" s="13" t="str">
        <f t="shared" si="326"/>
        <v>RI</v>
      </c>
      <c r="X1762" s="13">
        <f t="shared" si="327"/>
        <v>11</v>
      </c>
      <c r="Y1762" s="13" t="str">
        <f>IFERROR(VLOOKUP(C1762,ReceivingTeam[],2,FALSE),"HelpDesk")</f>
        <v>HelpDesk</v>
      </c>
      <c r="Z1762" s="67">
        <f t="shared" si="328"/>
        <v>44884.640173611129</v>
      </c>
      <c r="AA1762" s="68">
        <f t="shared" si="329"/>
        <v>44883</v>
      </c>
      <c r="AB1762" s="69" t="b">
        <f t="shared" si="330"/>
        <v>1</v>
      </c>
      <c r="AC1762" s="70">
        <f t="shared" si="331"/>
        <v>0.5</v>
      </c>
      <c r="AD1762" s="67">
        <f t="shared" si="332"/>
        <v>44884.640173611129</v>
      </c>
      <c r="AE1762" s="67">
        <f>VLOOKUP(V1762,'Branch Wise Work Timelines'!C:G,3,FALSE)+AA1762</f>
        <v>44883.416666666664</v>
      </c>
      <c r="AF1762" s="67">
        <f>IF(V1762="Bangalore",VLOOKUP(V1762,'Branch Wise Work Timelines'!C:G,4,FALSE)+AA1762+1,IF(V1762="Mumbai",VLOOKUP(V1762,'Branch Wise Work Timelines'!C:G,4,FALSE)+AA1762+1,VLOOKUP(V1762,'Branch Wise Work Timelines'!C:G,4,FALSE)+AA1762))</f>
        <v>44883.770833333336</v>
      </c>
      <c r="AG1762" s="67">
        <f>WORKDAY.INTL(AA1762,1,11)+VLOOKUP(V1762,'Branch Wise Work Timelines'!C:G,3,FALSE)</f>
        <v>44884.416666666664</v>
      </c>
      <c r="AH1762" s="69" t="str">
        <f t="shared" ca="1" si="333"/>
        <v>Out of TAT</v>
      </c>
      <c r="AI1762" s="69">
        <f t="shared" ca="1" si="334"/>
        <v>20639</v>
      </c>
      <c r="AJ1762" s="69" t="str">
        <f ca="1">IF(AI1762&lt;0,"0-12",IFERROR(VLOOKUP(AI1762,Breakup[],2,FALSE),"&gt;24"))</f>
        <v>&gt;24</v>
      </c>
      <c r="AK1762" s="69" t="str">
        <f>VLOOKUP(V1762,Master!B:D,3,FALSE)</f>
        <v>South</v>
      </c>
      <c r="AL1762" s="69" t="str">
        <f t="shared" si="335"/>
        <v>Hyderabad</v>
      </c>
    </row>
    <row r="1763" spans="1:38">
      <c r="A1763" s="13" t="s">
        <v>3833</v>
      </c>
      <c r="B1763" s="54">
        <v>44701.397699305599</v>
      </c>
      <c r="C1763" s="13" t="s">
        <v>344</v>
      </c>
      <c r="D1763" s="13">
        <v>175</v>
      </c>
      <c r="E1763" s="13" t="s">
        <v>3834</v>
      </c>
      <c r="F1763" s="13" t="s">
        <v>33</v>
      </c>
      <c r="G1763" s="14">
        <v>1653022796352</v>
      </c>
      <c r="H1763" s="55">
        <v>0.72190972222222205</v>
      </c>
      <c r="I1763" s="33">
        <v>44890.721909722197</v>
      </c>
      <c r="J1763" s="58">
        <v>44890</v>
      </c>
      <c r="K1763" s="13" t="s">
        <v>263</v>
      </c>
      <c r="L1763" s="13" t="s">
        <v>69</v>
      </c>
      <c r="M1763" s="13" t="s">
        <v>103</v>
      </c>
      <c r="N1763" s="13" t="s">
        <v>206</v>
      </c>
      <c r="O1763" s="33" t="s">
        <v>38</v>
      </c>
      <c r="P1763" s="58" t="s">
        <v>38</v>
      </c>
      <c r="Q1763" s="33" t="s">
        <v>207</v>
      </c>
      <c r="R1763" s="14" t="s">
        <v>38</v>
      </c>
      <c r="S1763" s="13" t="s">
        <v>208</v>
      </c>
      <c r="T1763" s="13" t="s">
        <v>209</v>
      </c>
      <c r="U1763" s="33">
        <f t="shared" ca="1" si="324"/>
        <v>45744.56914039352</v>
      </c>
      <c r="V1763" s="13" t="str">
        <f t="shared" si="325"/>
        <v>Mumbai</v>
      </c>
      <c r="W1763" s="13" t="str">
        <f t="shared" si="326"/>
        <v>RI</v>
      </c>
      <c r="X1763" s="13">
        <f t="shared" si="327"/>
        <v>17</v>
      </c>
      <c r="Y1763" s="13" t="str">
        <f>IFERROR(VLOOKUP(C1763,ReceivingTeam[],2,FALSE),"HelpDesk")</f>
        <v>HelpDesk</v>
      </c>
      <c r="Z1763" s="67">
        <f t="shared" si="328"/>
        <v>44891.221909722197</v>
      </c>
      <c r="AA1763" s="68">
        <f t="shared" si="329"/>
        <v>44890</v>
      </c>
      <c r="AB1763" s="69" t="b">
        <f t="shared" si="330"/>
        <v>1</v>
      </c>
      <c r="AC1763" s="70">
        <f t="shared" si="331"/>
        <v>0.5</v>
      </c>
      <c r="AD1763" s="67">
        <f t="shared" si="332"/>
        <v>44891.221909722197</v>
      </c>
      <c r="AE1763" s="67">
        <f>VLOOKUP(V1763,'Branch Wise Work Timelines'!C:G,3,FALSE)+AA1763</f>
        <v>44890.416666666664</v>
      </c>
      <c r="AF1763" s="67">
        <f>IF(V1763="Bangalore",VLOOKUP(V1763,'Branch Wise Work Timelines'!C:G,4,FALSE)+AA1763+1,IF(V1763="Mumbai",VLOOKUP(V1763,'Branch Wise Work Timelines'!C:G,4,FALSE)+AA1763+1,VLOOKUP(V1763,'Branch Wise Work Timelines'!C:G,4,FALSE)+AA1763))</f>
        <v>44891.25</v>
      </c>
      <c r="AG1763" s="67">
        <f>WORKDAY.INTL(AA1763,1,11)+VLOOKUP(V1763,'Branch Wise Work Timelines'!C:G,3,FALSE)</f>
        <v>44891.416666666664</v>
      </c>
      <c r="AH1763" s="69" t="str">
        <f t="shared" ca="1" si="333"/>
        <v>Out of TAT</v>
      </c>
      <c r="AI1763" s="69">
        <f t="shared" ca="1" si="334"/>
        <v>20481</v>
      </c>
      <c r="AJ1763" s="69" t="str">
        <f ca="1">IF(AI1763&lt;0,"0-12",IFERROR(VLOOKUP(AI1763,Breakup[],2,FALSE),"&gt;24"))</f>
        <v>&gt;24</v>
      </c>
      <c r="AK1763" s="69" t="str">
        <f>VLOOKUP(V1763,Master!B:D,3,FALSE)</f>
        <v>East</v>
      </c>
      <c r="AL1763" s="69" t="str">
        <f t="shared" si="335"/>
        <v>Mumbai</v>
      </c>
    </row>
    <row r="1764" spans="1:38">
      <c r="A1764" s="13" t="s">
        <v>3835</v>
      </c>
      <c r="B1764" s="54">
        <v>44701.399891863402</v>
      </c>
      <c r="C1764" s="13" t="s">
        <v>344</v>
      </c>
      <c r="D1764" s="13">
        <v>1726</v>
      </c>
      <c r="E1764" s="13" t="s">
        <v>3836</v>
      </c>
      <c r="F1764" s="13" t="s">
        <v>33</v>
      </c>
      <c r="G1764" s="14">
        <v>1653022796352</v>
      </c>
      <c r="H1764" s="55">
        <v>0.110115740740741</v>
      </c>
      <c r="I1764" s="33">
        <v>44881.110115740703</v>
      </c>
      <c r="J1764" s="58">
        <v>44881</v>
      </c>
      <c r="K1764" s="13" t="s">
        <v>263</v>
      </c>
      <c r="L1764" s="13" t="s">
        <v>69</v>
      </c>
      <c r="M1764" s="13" t="s">
        <v>103</v>
      </c>
      <c r="N1764" s="13" t="s">
        <v>206</v>
      </c>
      <c r="O1764" s="33" t="s">
        <v>38</v>
      </c>
      <c r="P1764" s="58" t="s">
        <v>38</v>
      </c>
      <c r="Q1764" s="33" t="s">
        <v>207</v>
      </c>
      <c r="R1764" s="14" t="s">
        <v>38</v>
      </c>
      <c r="S1764" s="13" t="s">
        <v>208</v>
      </c>
      <c r="T1764" s="13" t="s">
        <v>209</v>
      </c>
      <c r="U1764" s="33">
        <f t="shared" ca="1" si="324"/>
        <v>45744.56914039352</v>
      </c>
      <c r="V1764" s="13" t="str">
        <f t="shared" si="325"/>
        <v>Mumbai</v>
      </c>
      <c r="W1764" s="13" t="str">
        <f t="shared" si="326"/>
        <v>RI</v>
      </c>
      <c r="X1764" s="13">
        <f t="shared" si="327"/>
        <v>2</v>
      </c>
      <c r="Y1764" s="13" t="str">
        <f>IFERROR(VLOOKUP(C1764,ReceivingTeam[],2,FALSE),"HelpDesk")</f>
        <v>HelpDesk</v>
      </c>
      <c r="Z1764" s="67">
        <f t="shared" si="328"/>
        <v>44881.916666666664</v>
      </c>
      <c r="AA1764" s="68">
        <f t="shared" si="329"/>
        <v>44881</v>
      </c>
      <c r="AB1764" s="69" t="b">
        <f t="shared" si="330"/>
        <v>1</v>
      </c>
      <c r="AC1764" s="70">
        <f t="shared" si="331"/>
        <v>0.5</v>
      </c>
      <c r="AD1764" s="67">
        <f t="shared" si="332"/>
        <v>44881.916666666664</v>
      </c>
      <c r="AE1764" s="67">
        <f>VLOOKUP(V1764,'Branch Wise Work Timelines'!C:G,3,FALSE)+AA1764</f>
        <v>44881.416666666664</v>
      </c>
      <c r="AF1764" s="67">
        <f>IF(V1764="Bangalore",VLOOKUP(V1764,'Branch Wise Work Timelines'!C:G,4,FALSE)+AA1764+1,IF(V1764="Mumbai",VLOOKUP(V1764,'Branch Wise Work Timelines'!C:G,4,FALSE)+AA1764+1,VLOOKUP(V1764,'Branch Wise Work Timelines'!C:G,4,FALSE)+AA1764))</f>
        <v>44882.25</v>
      </c>
      <c r="AG1764" s="67">
        <f>WORKDAY.INTL(AA1764,1,11)+VLOOKUP(V1764,'Branch Wise Work Timelines'!C:G,3,FALSE)</f>
        <v>44882.416666666664</v>
      </c>
      <c r="AH1764" s="69" t="str">
        <f t="shared" ca="1" si="333"/>
        <v>Out of TAT</v>
      </c>
      <c r="AI1764" s="69">
        <f t="shared" ca="1" si="334"/>
        <v>20704</v>
      </c>
      <c r="AJ1764" s="69" t="str">
        <f ca="1">IF(AI1764&lt;0,"0-12",IFERROR(VLOOKUP(AI1764,Breakup[],2,FALSE),"&gt;24"))</f>
        <v>&gt;24</v>
      </c>
      <c r="AK1764" s="69" t="str">
        <f>VLOOKUP(V1764,Master!B:D,3,FALSE)</f>
        <v>East</v>
      </c>
      <c r="AL1764" s="69" t="str">
        <f t="shared" si="335"/>
        <v>Mumbai</v>
      </c>
    </row>
    <row r="1765" spans="1:38">
      <c r="A1765" s="13" t="s">
        <v>3837</v>
      </c>
      <c r="B1765" s="54">
        <v>44701.4014824884</v>
      </c>
      <c r="C1765" s="13" t="s">
        <v>344</v>
      </c>
      <c r="D1765" s="13">
        <v>1853</v>
      </c>
      <c r="E1765" s="13" t="s">
        <v>3838</v>
      </c>
      <c r="F1765" s="13" t="s">
        <v>33</v>
      </c>
      <c r="G1765" s="14">
        <v>1653022796352</v>
      </c>
      <c r="H1765" s="55">
        <v>0.73111111111111104</v>
      </c>
      <c r="I1765" s="33">
        <v>44881.731111111098</v>
      </c>
      <c r="J1765" s="58">
        <v>44881</v>
      </c>
      <c r="K1765" s="13" t="s">
        <v>263</v>
      </c>
      <c r="L1765" s="13" t="s">
        <v>69</v>
      </c>
      <c r="M1765" s="13" t="s">
        <v>103</v>
      </c>
      <c r="N1765" s="13" t="s">
        <v>206</v>
      </c>
      <c r="O1765" s="33" t="s">
        <v>38</v>
      </c>
      <c r="P1765" s="58" t="s">
        <v>38</v>
      </c>
      <c r="Q1765" s="33" t="s">
        <v>207</v>
      </c>
      <c r="R1765" s="14" t="s">
        <v>38</v>
      </c>
      <c r="S1765" s="13" t="s">
        <v>208</v>
      </c>
      <c r="T1765" s="13" t="s">
        <v>209</v>
      </c>
      <c r="U1765" s="33">
        <f t="shared" ca="1" si="324"/>
        <v>45744.56914039352</v>
      </c>
      <c r="V1765" s="13" t="str">
        <f t="shared" si="325"/>
        <v>Mumbai</v>
      </c>
      <c r="W1765" s="13" t="str">
        <f t="shared" si="326"/>
        <v>RI</v>
      </c>
      <c r="X1765" s="13">
        <f t="shared" si="327"/>
        <v>17</v>
      </c>
      <c r="Y1765" s="13" t="str">
        <f>IFERROR(VLOOKUP(C1765,ReceivingTeam[],2,FALSE),"HelpDesk")</f>
        <v>HelpDesk</v>
      </c>
      <c r="Z1765" s="67">
        <f t="shared" si="328"/>
        <v>44882.231111111098</v>
      </c>
      <c r="AA1765" s="68">
        <f t="shared" si="329"/>
        <v>44881</v>
      </c>
      <c r="AB1765" s="69" t="b">
        <f t="shared" si="330"/>
        <v>1</v>
      </c>
      <c r="AC1765" s="70">
        <f t="shared" si="331"/>
        <v>0.5</v>
      </c>
      <c r="AD1765" s="67">
        <f t="shared" si="332"/>
        <v>44882.231111111098</v>
      </c>
      <c r="AE1765" s="67">
        <f>VLOOKUP(V1765,'Branch Wise Work Timelines'!C:G,3,FALSE)+AA1765</f>
        <v>44881.416666666664</v>
      </c>
      <c r="AF1765" s="67">
        <f>IF(V1765="Bangalore",VLOOKUP(V1765,'Branch Wise Work Timelines'!C:G,4,FALSE)+AA1765+1,IF(V1765="Mumbai",VLOOKUP(V1765,'Branch Wise Work Timelines'!C:G,4,FALSE)+AA1765+1,VLOOKUP(V1765,'Branch Wise Work Timelines'!C:G,4,FALSE)+AA1765))</f>
        <v>44882.25</v>
      </c>
      <c r="AG1765" s="67">
        <f>WORKDAY.INTL(AA1765,1,11)+VLOOKUP(V1765,'Branch Wise Work Timelines'!C:G,3,FALSE)</f>
        <v>44882.416666666664</v>
      </c>
      <c r="AH1765" s="69" t="str">
        <f t="shared" ca="1" si="333"/>
        <v>Out of TAT</v>
      </c>
      <c r="AI1765" s="69">
        <f t="shared" ca="1" si="334"/>
        <v>20697</v>
      </c>
      <c r="AJ1765" s="69" t="str">
        <f ca="1">IF(AI1765&lt;0,"0-12",IFERROR(VLOOKUP(AI1765,Breakup[],2,FALSE),"&gt;24"))</f>
        <v>&gt;24</v>
      </c>
      <c r="AK1765" s="69" t="str">
        <f>VLOOKUP(V1765,Master!B:D,3,FALSE)</f>
        <v>East</v>
      </c>
      <c r="AL1765" s="69" t="str">
        <f t="shared" si="335"/>
        <v>Mumbai</v>
      </c>
    </row>
    <row r="1766" spans="1:38">
      <c r="A1766" s="13" t="s">
        <v>3839</v>
      </c>
      <c r="B1766" s="54">
        <v>44701.6255648148</v>
      </c>
      <c r="C1766" s="13" t="s">
        <v>418</v>
      </c>
      <c r="D1766" s="13">
        <v>1493</v>
      </c>
      <c r="E1766" s="13" t="s">
        <v>3840</v>
      </c>
      <c r="F1766" s="13" t="s">
        <v>15</v>
      </c>
      <c r="G1766" s="14">
        <v>1653043921714</v>
      </c>
      <c r="H1766" s="55">
        <v>0.41836805555555601</v>
      </c>
      <c r="I1766" s="33">
        <v>44891.418368055602</v>
      </c>
      <c r="J1766" s="58">
        <v>44891</v>
      </c>
      <c r="K1766" s="13" t="s">
        <v>213</v>
      </c>
      <c r="L1766" s="13" t="s">
        <v>30</v>
      </c>
      <c r="M1766" s="13" t="s">
        <v>214</v>
      </c>
      <c r="N1766" s="13" t="s">
        <v>215</v>
      </c>
      <c r="O1766" s="33">
        <v>44891.167777777802</v>
      </c>
      <c r="P1766" s="58">
        <v>44891</v>
      </c>
      <c r="Q1766" s="33" t="s">
        <v>237</v>
      </c>
      <c r="R1766" s="14">
        <v>658</v>
      </c>
      <c r="S1766" s="13" t="s">
        <v>216</v>
      </c>
      <c r="T1766" s="13" t="s">
        <v>217</v>
      </c>
      <c r="U1766" s="33">
        <f t="shared" ca="1" si="324"/>
        <v>45744.56914039352</v>
      </c>
      <c r="V1766" s="13" t="str">
        <f t="shared" si="325"/>
        <v>Bangalore</v>
      </c>
      <c r="W1766" s="13" t="str">
        <f t="shared" si="326"/>
        <v>CLS</v>
      </c>
      <c r="X1766" s="13">
        <f t="shared" si="327"/>
        <v>10</v>
      </c>
      <c r="Y1766" s="13" t="str">
        <f>IFERROR(VLOOKUP(C1766,ReceivingTeam[],2,FALSE),"HelpDesk")</f>
        <v>HelpDesk</v>
      </c>
      <c r="Z1766" s="67">
        <f t="shared" si="328"/>
        <v>44891.918368055602</v>
      </c>
      <c r="AA1766" s="68">
        <f t="shared" si="329"/>
        <v>44891</v>
      </c>
      <c r="AB1766" s="69" t="b">
        <f t="shared" si="330"/>
        <v>1</v>
      </c>
      <c r="AC1766" s="70">
        <f t="shared" si="331"/>
        <v>0.5</v>
      </c>
      <c r="AD1766" s="67">
        <f t="shared" si="332"/>
        <v>44891.918368055602</v>
      </c>
      <c r="AE1766" s="67">
        <f>VLOOKUP(V1766,'Branch Wise Work Timelines'!C:G,3,FALSE)+AA1766</f>
        <v>44891.416666666664</v>
      </c>
      <c r="AF1766" s="67">
        <f>IF(V1766="Bangalore",VLOOKUP(V1766,'Branch Wise Work Timelines'!C:G,4,FALSE)+AA1766+1,IF(V1766="Mumbai",VLOOKUP(V1766,'Branch Wise Work Timelines'!C:G,4,FALSE)+AA1766+1,VLOOKUP(V1766,'Branch Wise Work Timelines'!C:G,4,FALSE)+AA1766))</f>
        <v>44892.104166666664</v>
      </c>
      <c r="AG1766" s="67">
        <f>WORKDAY.INTL(AA1766,1,11)+VLOOKUP(V1766,'Branch Wise Work Timelines'!C:G,3,FALSE)</f>
        <v>44893.416666666664</v>
      </c>
      <c r="AH1766" s="69" t="str">
        <f t="shared" si="333"/>
        <v>Met</v>
      </c>
      <c r="AI1766" s="69">
        <f t="shared" ca="1" si="334"/>
        <v>20464</v>
      </c>
      <c r="AJ1766" s="69" t="str">
        <f ca="1">IF(AI1766&lt;0,"0-12",IFERROR(VLOOKUP(AI1766,Breakup[],2,FALSE),"&gt;24"))</f>
        <v>&gt;24</v>
      </c>
      <c r="AK1766" s="69" t="str">
        <f>VLOOKUP(V1766,Master!B:D,3,FALSE)</f>
        <v>South</v>
      </c>
      <c r="AL1766" s="69" t="str">
        <f t="shared" si="335"/>
        <v>Bangalore-CLS</v>
      </c>
    </row>
    <row r="1767" spans="1:38">
      <c r="A1767" s="13" t="s">
        <v>3841</v>
      </c>
      <c r="B1767" s="54">
        <v>44701.482589583298</v>
      </c>
      <c r="C1767" s="13" t="s">
        <v>528</v>
      </c>
      <c r="D1767" s="13">
        <v>1964</v>
      </c>
      <c r="E1767" s="13" t="s">
        <v>3842</v>
      </c>
      <c r="F1767" s="13" t="s">
        <v>33</v>
      </c>
      <c r="G1767" s="14">
        <v>1653028557916</v>
      </c>
      <c r="H1767" s="55">
        <v>0.92194444444444401</v>
      </c>
      <c r="I1767" s="33">
        <v>44883.921944444402</v>
      </c>
      <c r="J1767" s="58">
        <v>44883</v>
      </c>
      <c r="K1767" s="13" t="s">
        <v>397</v>
      </c>
      <c r="L1767" s="13" t="s">
        <v>50</v>
      </c>
      <c r="M1767" s="13" t="s">
        <v>414</v>
      </c>
      <c r="N1767" s="13" t="s">
        <v>206</v>
      </c>
      <c r="O1767" s="33" t="s">
        <v>38</v>
      </c>
      <c r="P1767" s="58" t="s">
        <v>38</v>
      </c>
      <c r="Q1767" s="33" t="s">
        <v>207</v>
      </c>
      <c r="R1767" s="14" t="s">
        <v>38</v>
      </c>
      <c r="S1767" s="13" t="s">
        <v>216</v>
      </c>
      <c r="T1767" s="13" t="s">
        <v>217</v>
      </c>
      <c r="U1767" s="33">
        <f t="shared" ca="1" si="324"/>
        <v>45744.56914039352</v>
      </c>
      <c r="V1767" s="13" t="str">
        <f t="shared" si="325"/>
        <v>Cochin</v>
      </c>
      <c r="W1767" s="13" t="str">
        <f t="shared" si="326"/>
        <v>RI</v>
      </c>
      <c r="X1767" s="13">
        <f t="shared" si="327"/>
        <v>22</v>
      </c>
      <c r="Y1767" s="13" t="str">
        <f>IFERROR(VLOOKUP(C1767,ReceivingTeam[],2,FALSE),"HelpDesk")</f>
        <v>HelpDesk</v>
      </c>
      <c r="Z1767" s="67">
        <f t="shared" si="328"/>
        <v>44885.067777777731</v>
      </c>
      <c r="AA1767" s="68">
        <f t="shared" si="329"/>
        <v>44883</v>
      </c>
      <c r="AB1767" s="69" t="b">
        <f t="shared" si="330"/>
        <v>1</v>
      </c>
      <c r="AC1767" s="70">
        <f t="shared" si="331"/>
        <v>0.5</v>
      </c>
      <c r="AD1767" s="67">
        <f t="shared" si="332"/>
        <v>44885.067777777731</v>
      </c>
      <c r="AE1767" s="67">
        <f>VLOOKUP(V1767,'Branch Wise Work Timelines'!C:G,3,FALSE)+AA1767</f>
        <v>44883.416666666664</v>
      </c>
      <c r="AF1767" s="67">
        <f>IF(V1767="Bangalore",VLOOKUP(V1767,'Branch Wise Work Timelines'!C:G,4,FALSE)+AA1767+1,IF(V1767="Mumbai",VLOOKUP(V1767,'Branch Wise Work Timelines'!C:G,4,FALSE)+AA1767+1,VLOOKUP(V1767,'Branch Wise Work Timelines'!C:G,4,FALSE)+AA1767))</f>
        <v>44883.770833333336</v>
      </c>
      <c r="AG1767" s="67">
        <f>WORKDAY.INTL(AA1767,1,11)+VLOOKUP(V1767,'Branch Wise Work Timelines'!C:G,3,FALSE)</f>
        <v>44884.416666666664</v>
      </c>
      <c r="AH1767" s="69" t="str">
        <f t="shared" ca="1" si="333"/>
        <v>Out of TAT</v>
      </c>
      <c r="AI1767" s="69">
        <f t="shared" ca="1" si="334"/>
        <v>20629</v>
      </c>
      <c r="AJ1767" s="69" t="str">
        <f ca="1">IF(AI1767&lt;0,"0-12",IFERROR(VLOOKUP(AI1767,Breakup[],2,FALSE),"&gt;24"))</f>
        <v>&gt;24</v>
      </c>
      <c r="AK1767" s="69" t="str">
        <f>VLOOKUP(V1767,Master!B:D,3,FALSE)</f>
        <v>South</v>
      </c>
      <c r="AL1767" s="69" t="str">
        <f t="shared" si="335"/>
        <v>Cochin</v>
      </c>
    </row>
    <row r="1768" spans="1:38">
      <c r="A1768" s="13" t="s">
        <v>3843</v>
      </c>
      <c r="B1768" s="54">
        <v>44701.657415821799</v>
      </c>
      <c r="C1768" s="13" t="s">
        <v>252</v>
      </c>
      <c r="D1768" s="13">
        <v>1619</v>
      </c>
      <c r="E1768" s="13" t="s">
        <v>3844</v>
      </c>
      <c r="F1768" s="13" t="s">
        <v>15</v>
      </c>
      <c r="G1768" s="14">
        <v>1653044855569</v>
      </c>
      <c r="H1768" s="55">
        <v>0.71369212962963002</v>
      </c>
      <c r="I1768" s="33">
        <v>44890.713692129597</v>
      </c>
      <c r="J1768" s="58">
        <v>44890</v>
      </c>
      <c r="K1768" s="13" t="s">
        <v>213</v>
      </c>
      <c r="L1768" s="13" t="s">
        <v>30</v>
      </c>
      <c r="M1768" s="13" t="s">
        <v>75</v>
      </c>
      <c r="N1768" s="13" t="s">
        <v>206</v>
      </c>
      <c r="O1768" s="33" t="s">
        <v>38</v>
      </c>
      <c r="P1768" s="58" t="s">
        <v>38</v>
      </c>
      <c r="Q1768" s="33" t="s">
        <v>207</v>
      </c>
      <c r="R1768" s="14" t="s">
        <v>38</v>
      </c>
      <c r="S1768" s="13" t="s">
        <v>208</v>
      </c>
      <c r="T1768" s="13" t="s">
        <v>209</v>
      </c>
      <c r="U1768" s="33">
        <f t="shared" ca="1" si="324"/>
        <v>45744.56914039352</v>
      </c>
      <c r="V1768" s="13" t="str">
        <f t="shared" si="325"/>
        <v>Bangalore</v>
      </c>
      <c r="W1768" s="13" t="str">
        <f t="shared" si="326"/>
        <v>CLS</v>
      </c>
      <c r="X1768" s="13">
        <f t="shared" si="327"/>
        <v>17</v>
      </c>
      <c r="Y1768" s="13" t="str">
        <f>IFERROR(VLOOKUP(C1768,ReceivingTeam[],2,FALSE),"HelpDesk")</f>
        <v>HelpDesk</v>
      </c>
      <c r="Z1768" s="67">
        <f t="shared" si="328"/>
        <v>44891.526192129597</v>
      </c>
      <c r="AA1768" s="68">
        <f t="shared" si="329"/>
        <v>44890</v>
      </c>
      <c r="AB1768" s="69" t="b">
        <f t="shared" si="330"/>
        <v>1</v>
      </c>
      <c r="AC1768" s="70">
        <f t="shared" si="331"/>
        <v>0.5</v>
      </c>
      <c r="AD1768" s="67">
        <f t="shared" si="332"/>
        <v>44891.526192129597</v>
      </c>
      <c r="AE1768" s="67">
        <f>VLOOKUP(V1768,'Branch Wise Work Timelines'!C:G,3,FALSE)+AA1768</f>
        <v>44890.416666666664</v>
      </c>
      <c r="AF1768" s="67">
        <f>IF(V1768="Bangalore",VLOOKUP(V1768,'Branch Wise Work Timelines'!C:G,4,FALSE)+AA1768+1,IF(V1768="Mumbai",VLOOKUP(V1768,'Branch Wise Work Timelines'!C:G,4,FALSE)+AA1768+1,VLOOKUP(V1768,'Branch Wise Work Timelines'!C:G,4,FALSE)+AA1768))</f>
        <v>44891.104166666664</v>
      </c>
      <c r="AG1768" s="67">
        <f>WORKDAY.INTL(AA1768,1,11)+VLOOKUP(V1768,'Branch Wise Work Timelines'!C:G,3,FALSE)</f>
        <v>44891.416666666664</v>
      </c>
      <c r="AH1768" s="69" t="str">
        <f t="shared" ca="1" si="333"/>
        <v>Out of TAT</v>
      </c>
      <c r="AI1768" s="69">
        <f t="shared" ca="1" si="334"/>
        <v>20474</v>
      </c>
      <c r="AJ1768" s="69" t="str">
        <f ca="1">IF(AI1768&lt;0,"0-12",IFERROR(VLOOKUP(AI1768,Breakup[],2,FALSE),"&gt;24"))</f>
        <v>&gt;24</v>
      </c>
      <c r="AK1768" s="69" t="str">
        <f>VLOOKUP(V1768,Master!B:D,3,FALSE)</f>
        <v>South</v>
      </c>
      <c r="AL1768" s="69" t="str">
        <f t="shared" si="335"/>
        <v>Bangalore-CLS</v>
      </c>
    </row>
    <row r="1769" spans="1:38">
      <c r="A1769" s="13" t="s">
        <v>3845</v>
      </c>
      <c r="B1769" s="54">
        <v>44700.617697766203</v>
      </c>
      <c r="C1769" s="13" t="s">
        <v>401</v>
      </c>
      <c r="D1769" s="13">
        <v>318</v>
      </c>
      <c r="E1769" s="13" t="s">
        <v>3846</v>
      </c>
      <c r="F1769" s="13" t="s">
        <v>33</v>
      </c>
      <c r="G1769" s="14">
        <v>1653026460914</v>
      </c>
      <c r="H1769" s="55">
        <v>0.27260416666666698</v>
      </c>
      <c r="I1769" s="33">
        <v>44889.272604166697</v>
      </c>
      <c r="J1769" s="58">
        <v>44889</v>
      </c>
      <c r="K1769" s="13" t="s">
        <v>325</v>
      </c>
      <c r="L1769" s="13" t="s">
        <v>55</v>
      </c>
      <c r="M1769" s="13" t="s">
        <v>401</v>
      </c>
      <c r="N1769" s="13" t="s">
        <v>206</v>
      </c>
      <c r="O1769" s="33" t="s">
        <v>38</v>
      </c>
      <c r="P1769" s="58" t="s">
        <v>38</v>
      </c>
      <c r="Q1769" s="33" t="s">
        <v>207</v>
      </c>
      <c r="R1769" s="14" t="s">
        <v>38</v>
      </c>
      <c r="S1769" s="13" t="s">
        <v>208</v>
      </c>
      <c r="T1769" s="13" t="s">
        <v>209</v>
      </c>
      <c r="U1769" s="33">
        <f t="shared" ca="1" si="324"/>
        <v>45744.56914039352</v>
      </c>
      <c r="V1769" s="13" t="str">
        <f t="shared" si="325"/>
        <v>Delhi</v>
      </c>
      <c r="W1769" s="13" t="str">
        <f t="shared" si="326"/>
        <v>RI</v>
      </c>
      <c r="X1769" s="13">
        <f t="shared" si="327"/>
        <v>6</v>
      </c>
      <c r="Y1769" s="13" t="str">
        <f>IFERROR(VLOOKUP(C1769,ReceivingTeam[],2,FALSE),"HelpDesk")</f>
        <v>Branch office</v>
      </c>
      <c r="Z1769" s="67">
        <f t="shared" si="328"/>
        <v>44890.562499999993</v>
      </c>
      <c r="AA1769" s="68">
        <f t="shared" si="329"/>
        <v>44889</v>
      </c>
      <c r="AB1769" s="69" t="b">
        <f t="shared" si="330"/>
        <v>1</v>
      </c>
      <c r="AC1769" s="70">
        <f t="shared" si="331"/>
        <v>0.5</v>
      </c>
      <c r="AD1769" s="67">
        <f t="shared" si="332"/>
        <v>44890.562499999993</v>
      </c>
      <c r="AE1769" s="67">
        <f>VLOOKUP(V1769,'Branch Wise Work Timelines'!C:G,3,FALSE)+AA1769</f>
        <v>44889.416666666664</v>
      </c>
      <c r="AF1769" s="67">
        <f>IF(V1769="Bangalore",VLOOKUP(V1769,'Branch Wise Work Timelines'!C:G,4,FALSE)+AA1769+1,IF(V1769="Mumbai",VLOOKUP(V1769,'Branch Wise Work Timelines'!C:G,4,FALSE)+AA1769+1,VLOOKUP(V1769,'Branch Wise Work Timelines'!C:G,4,FALSE)+AA1769))</f>
        <v>44889.770833333336</v>
      </c>
      <c r="AG1769" s="67">
        <f>WORKDAY.INTL(AA1769,1,11)+VLOOKUP(V1769,'Branch Wise Work Timelines'!C:G,3,FALSE)</f>
        <v>44890.416666666664</v>
      </c>
      <c r="AH1769" s="69" t="str">
        <f t="shared" ca="1" si="333"/>
        <v>Out of TAT</v>
      </c>
      <c r="AI1769" s="69">
        <f t="shared" ca="1" si="334"/>
        <v>20497</v>
      </c>
      <c r="AJ1769" s="69" t="str">
        <f ca="1">IF(AI1769&lt;0,"0-12",IFERROR(VLOOKUP(AI1769,Breakup[],2,FALSE),"&gt;24"))</f>
        <v>&gt;24</v>
      </c>
      <c r="AK1769" s="69" t="str">
        <f>VLOOKUP(V1769,Master!B:D,3,FALSE)</f>
        <v>North</v>
      </c>
      <c r="AL1769" s="69" t="str">
        <f t="shared" si="335"/>
        <v>Delhi</v>
      </c>
    </row>
    <row r="1770" spans="1:38">
      <c r="A1770" s="13" t="s">
        <v>3847</v>
      </c>
      <c r="B1770" s="54">
        <v>44701.6125356134</v>
      </c>
      <c r="C1770" s="13" t="s">
        <v>435</v>
      </c>
      <c r="D1770" s="13">
        <v>1850</v>
      </c>
      <c r="E1770" s="13" t="s">
        <v>3848</v>
      </c>
      <c r="F1770" s="13" t="s">
        <v>33</v>
      </c>
      <c r="G1770" s="14">
        <v>1653039411827</v>
      </c>
      <c r="H1770" s="55">
        <v>0.95584490740740702</v>
      </c>
      <c r="I1770" s="33">
        <v>44888.955844907403</v>
      </c>
      <c r="J1770" s="58">
        <v>44888</v>
      </c>
      <c r="K1770" s="13" t="s">
        <v>437</v>
      </c>
      <c r="L1770" s="13" t="s">
        <v>12</v>
      </c>
      <c r="M1770" s="13" t="s">
        <v>435</v>
      </c>
      <c r="N1770" s="13" t="s">
        <v>206</v>
      </c>
      <c r="O1770" s="33" t="s">
        <v>38</v>
      </c>
      <c r="P1770" s="58" t="s">
        <v>38</v>
      </c>
      <c r="Q1770" s="33" t="s">
        <v>207</v>
      </c>
      <c r="R1770" s="14" t="s">
        <v>38</v>
      </c>
      <c r="S1770" s="13" t="s">
        <v>208</v>
      </c>
      <c r="T1770" s="13" t="s">
        <v>209</v>
      </c>
      <c r="U1770" s="33">
        <f t="shared" ca="1" si="324"/>
        <v>45744.56914039352</v>
      </c>
      <c r="V1770" s="13" t="str">
        <f t="shared" si="325"/>
        <v>Ahmedabad</v>
      </c>
      <c r="W1770" s="13" t="str">
        <f t="shared" si="326"/>
        <v>RI</v>
      </c>
      <c r="X1770" s="13">
        <f t="shared" si="327"/>
        <v>22</v>
      </c>
      <c r="Y1770" s="13" t="str">
        <f>IFERROR(VLOOKUP(C1770,ReceivingTeam[],2,FALSE),"HelpDesk")</f>
        <v>HelpDesk</v>
      </c>
      <c r="Z1770" s="67">
        <f t="shared" si="328"/>
        <v>44890.101678240731</v>
      </c>
      <c r="AA1770" s="68">
        <f t="shared" si="329"/>
        <v>44888</v>
      </c>
      <c r="AB1770" s="69" t="b">
        <f t="shared" si="330"/>
        <v>1</v>
      </c>
      <c r="AC1770" s="70">
        <f t="shared" si="331"/>
        <v>0.5</v>
      </c>
      <c r="AD1770" s="67">
        <f t="shared" si="332"/>
        <v>44890.101678240731</v>
      </c>
      <c r="AE1770" s="67">
        <f>VLOOKUP(V1770,'Branch Wise Work Timelines'!C:G,3,FALSE)+AA1770</f>
        <v>44888.416666666664</v>
      </c>
      <c r="AF1770" s="67">
        <f>IF(V1770="Bangalore",VLOOKUP(V1770,'Branch Wise Work Timelines'!C:G,4,FALSE)+AA1770+1,IF(V1770="Mumbai",VLOOKUP(V1770,'Branch Wise Work Timelines'!C:G,4,FALSE)+AA1770+1,VLOOKUP(V1770,'Branch Wise Work Timelines'!C:G,4,FALSE)+AA1770))</f>
        <v>44888.770833333336</v>
      </c>
      <c r="AG1770" s="67">
        <f>WORKDAY.INTL(AA1770,1,11)+VLOOKUP(V1770,'Branch Wise Work Timelines'!C:G,3,FALSE)</f>
        <v>44889.416666666664</v>
      </c>
      <c r="AH1770" s="69" t="str">
        <f t="shared" ca="1" si="333"/>
        <v>Out of TAT</v>
      </c>
      <c r="AI1770" s="69">
        <f t="shared" ca="1" si="334"/>
        <v>20508</v>
      </c>
      <c r="AJ1770" s="69" t="str">
        <f ca="1">IF(AI1770&lt;0,"0-12",IFERROR(VLOOKUP(AI1770,Breakup[],2,FALSE),"&gt;24"))</f>
        <v>&gt;24</v>
      </c>
      <c r="AK1770" s="69" t="str">
        <f>VLOOKUP(V1770,Master!B:D,3,FALSE)</f>
        <v>North</v>
      </c>
      <c r="AL1770" s="69" t="str">
        <f t="shared" si="335"/>
        <v>Ahmedabad</v>
      </c>
    </row>
    <row r="1771" spans="1:38">
      <c r="A1771" s="13" t="s">
        <v>3849</v>
      </c>
      <c r="B1771" s="54">
        <v>44701.572679780103</v>
      </c>
      <c r="C1771" s="13" t="s">
        <v>280</v>
      </c>
      <c r="D1771" s="13">
        <v>400</v>
      </c>
      <c r="E1771" s="13" t="s">
        <v>3850</v>
      </c>
      <c r="F1771" s="13" t="s">
        <v>33</v>
      </c>
      <c r="G1771" s="14">
        <v>1653035836057</v>
      </c>
      <c r="H1771" s="55">
        <v>0.62501157407407404</v>
      </c>
      <c r="I1771" s="33">
        <v>44884.625011574099</v>
      </c>
      <c r="J1771" s="58">
        <v>44884</v>
      </c>
      <c r="K1771" s="13" t="s">
        <v>213</v>
      </c>
      <c r="L1771" s="13" t="s">
        <v>30</v>
      </c>
      <c r="M1771" s="13" t="s">
        <v>282</v>
      </c>
      <c r="N1771" s="13" t="s">
        <v>206</v>
      </c>
      <c r="O1771" s="33" t="s">
        <v>38</v>
      </c>
      <c r="P1771" s="58" t="s">
        <v>38</v>
      </c>
      <c r="Q1771" s="33" t="s">
        <v>207</v>
      </c>
      <c r="R1771" s="14" t="s">
        <v>38</v>
      </c>
      <c r="S1771" s="13" t="s">
        <v>208</v>
      </c>
      <c r="T1771" s="13" t="s">
        <v>209</v>
      </c>
      <c r="U1771" s="33">
        <f t="shared" ca="1" si="324"/>
        <v>45744.56914039352</v>
      </c>
      <c r="V1771" s="13" t="str">
        <f t="shared" si="325"/>
        <v>Bangalore</v>
      </c>
      <c r="W1771" s="13" t="str">
        <f t="shared" si="326"/>
        <v>RI</v>
      </c>
      <c r="X1771" s="13">
        <f t="shared" si="327"/>
        <v>15</v>
      </c>
      <c r="Y1771" s="13" t="str">
        <f>IFERROR(VLOOKUP(C1771,ReceivingTeam[],2,FALSE),"HelpDesk")</f>
        <v>HelpDesk</v>
      </c>
      <c r="Z1771" s="67">
        <f t="shared" si="328"/>
        <v>44886.437511574099</v>
      </c>
      <c r="AA1771" s="68">
        <f t="shared" si="329"/>
        <v>44884</v>
      </c>
      <c r="AB1771" s="69" t="b">
        <f t="shared" si="330"/>
        <v>1</v>
      </c>
      <c r="AC1771" s="70">
        <f t="shared" si="331"/>
        <v>0.5</v>
      </c>
      <c r="AD1771" s="67">
        <f t="shared" si="332"/>
        <v>44886.437511574099</v>
      </c>
      <c r="AE1771" s="67">
        <f>VLOOKUP(V1771,'Branch Wise Work Timelines'!C:G,3,FALSE)+AA1771</f>
        <v>44884.416666666664</v>
      </c>
      <c r="AF1771" s="67">
        <f>IF(V1771="Bangalore",VLOOKUP(V1771,'Branch Wise Work Timelines'!C:G,4,FALSE)+AA1771+1,IF(V1771="Mumbai",VLOOKUP(V1771,'Branch Wise Work Timelines'!C:G,4,FALSE)+AA1771+1,VLOOKUP(V1771,'Branch Wise Work Timelines'!C:G,4,FALSE)+AA1771))</f>
        <v>44885.104166666664</v>
      </c>
      <c r="AG1771" s="67">
        <f>WORKDAY.INTL(AA1771,1,11)+VLOOKUP(V1771,'Branch Wise Work Timelines'!C:G,3,FALSE)</f>
        <v>44886.416666666664</v>
      </c>
      <c r="AH1771" s="69" t="str">
        <f t="shared" ca="1" si="333"/>
        <v>Out of TAT</v>
      </c>
      <c r="AI1771" s="69">
        <f t="shared" ca="1" si="334"/>
        <v>20596</v>
      </c>
      <c r="AJ1771" s="69" t="str">
        <f ca="1">IF(AI1771&lt;0,"0-12",IFERROR(VLOOKUP(AI1771,Breakup[],2,FALSE),"&gt;24"))</f>
        <v>&gt;24</v>
      </c>
      <c r="AK1771" s="69" t="str">
        <f>VLOOKUP(V1771,Master!B:D,3,FALSE)</f>
        <v>South</v>
      </c>
      <c r="AL1771" s="69" t="str">
        <f t="shared" si="335"/>
        <v>Bangalore</v>
      </c>
    </row>
    <row r="1772" spans="1:38">
      <c r="A1772" s="13" t="s">
        <v>3851</v>
      </c>
      <c r="B1772" s="54">
        <v>44701.620107025497</v>
      </c>
      <c r="C1772" s="13" t="s">
        <v>211</v>
      </c>
      <c r="D1772" s="13">
        <v>1775</v>
      </c>
      <c r="E1772" s="13" t="s">
        <v>3852</v>
      </c>
      <c r="F1772" s="13" t="s">
        <v>15</v>
      </c>
      <c r="G1772" s="14">
        <v>1653041711052</v>
      </c>
      <c r="H1772" s="55">
        <v>0.288599537037037</v>
      </c>
      <c r="I1772" s="33">
        <v>44888.288599537002</v>
      </c>
      <c r="J1772" s="58">
        <v>44888</v>
      </c>
      <c r="K1772" s="13" t="s">
        <v>213</v>
      </c>
      <c r="L1772" s="13" t="s">
        <v>30</v>
      </c>
      <c r="M1772" s="13" t="s">
        <v>214</v>
      </c>
      <c r="N1772" s="13" t="s">
        <v>206</v>
      </c>
      <c r="O1772" s="33" t="s">
        <v>38</v>
      </c>
      <c r="P1772" s="58" t="s">
        <v>38</v>
      </c>
      <c r="Q1772" s="33" t="s">
        <v>207</v>
      </c>
      <c r="R1772" s="14" t="s">
        <v>38</v>
      </c>
      <c r="S1772" s="13" t="s">
        <v>216</v>
      </c>
      <c r="T1772" s="13" t="s">
        <v>217</v>
      </c>
      <c r="U1772" s="33">
        <f t="shared" ca="1" si="324"/>
        <v>45744.56914039352</v>
      </c>
      <c r="V1772" s="13" t="str">
        <f t="shared" si="325"/>
        <v>Bangalore</v>
      </c>
      <c r="W1772" s="13" t="str">
        <f t="shared" si="326"/>
        <v>CLS</v>
      </c>
      <c r="X1772" s="13">
        <f t="shared" si="327"/>
        <v>6</v>
      </c>
      <c r="Y1772" s="13" t="str">
        <f>IFERROR(VLOOKUP(C1772,ReceivingTeam[],2,FALSE),"HelpDesk")</f>
        <v>HelpDesk</v>
      </c>
      <c r="Z1772" s="67">
        <f t="shared" si="328"/>
        <v>44888.916666666664</v>
      </c>
      <c r="AA1772" s="68">
        <f t="shared" si="329"/>
        <v>44888</v>
      </c>
      <c r="AB1772" s="69" t="b">
        <f t="shared" si="330"/>
        <v>1</v>
      </c>
      <c r="AC1772" s="70">
        <f t="shared" si="331"/>
        <v>0.5</v>
      </c>
      <c r="AD1772" s="67">
        <f t="shared" si="332"/>
        <v>44888.916666666664</v>
      </c>
      <c r="AE1772" s="67">
        <f>VLOOKUP(V1772,'Branch Wise Work Timelines'!C:G,3,FALSE)+AA1772</f>
        <v>44888.416666666664</v>
      </c>
      <c r="AF1772" s="67">
        <f>IF(V1772="Bangalore",VLOOKUP(V1772,'Branch Wise Work Timelines'!C:G,4,FALSE)+AA1772+1,IF(V1772="Mumbai",VLOOKUP(V1772,'Branch Wise Work Timelines'!C:G,4,FALSE)+AA1772+1,VLOOKUP(V1772,'Branch Wise Work Timelines'!C:G,4,FALSE)+AA1772))</f>
        <v>44889.104166666664</v>
      </c>
      <c r="AG1772" s="67">
        <f>WORKDAY.INTL(AA1772,1,11)+VLOOKUP(V1772,'Branch Wise Work Timelines'!C:G,3,FALSE)</f>
        <v>44889.416666666664</v>
      </c>
      <c r="AH1772" s="69" t="str">
        <f t="shared" ca="1" si="333"/>
        <v>Out of TAT</v>
      </c>
      <c r="AI1772" s="69">
        <f t="shared" ca="1" si="334"/>
        <v>20536</v>
      </c>
      <c r="AJ1772" s="69" t="str">
        <f ca="1">IF(AI1772&lt;0,"0-12",IFERROR(VLOOKUP(AI1772,Breakup[],2,FALSE),"&gt;24"))</f>
        <v>&gt;24</v>
      </c>
      <c r="AK1772" s="69" t="str">
        <f>VLOOKUP(V1772,Master!B:D,3,FALSE)</f>
        <v>South</v>
      </c>
      <c r="AL1772" s="69" t="str">
        <f t="shared" si="335"/>
        <v>Bangalore-CLS</v>
      </c>
    </row>
    <row r="1773" spans="1:38">
      <c r="A1773" s="13" t="s">
        <v>3853</v>
      </c>
      <c r="B1773" s="54">
        <v>44699.576370868097</v>
      </c>
      <c r="C1773" s="13" t="s">
        <v>979</v>
      </c>
      <c r="D1773" s="13">
        <v>675</v>
      </c>
      <c r="E1773" s="13" t="s">
        <v>3854</v>
      </c>
      <c r="F1773" s="13" t="s">
        <v>33</v>
      </c>
      <c r="G1773" s="14">
        <v>1653044915628</v>
      </c>
      <c r="H1773" s="55">
        <v>0.8</v>
      </c>
      <c r="I1773" s="33">
        <v>44886.8</v>
      </c>
      <c r="J1773" s="58">
        <v>44886</v>
      </c>
      <c r="K1773" s="13" t="s">
        <v>437</v>
      </c>
      <c r="L1773" s="13" t="s">
        <v>12</v>
      </c>
      <c r="M1773" s="13" t="s">
        <v>435</v>
      </c>
      <c r="N1773" s="13" t="s">
        <v>206</v>
      </c>
      <c r="O1773" s="33" t="s">
        <v>38</v>
      </c>
      <c r="P1773" s="58" t="s">
        <v>38</v>
      </c>
      <c r="Q1773" s="33" t="s">
        <v>207</v>
      </c>
      <c r="R1773" s="14" t="s">
        <v>38</v>
      </c>
      <c r="S1773" s="13" t="s">
        <v>208</v>
      </c>
      <c r="T1773" s="13" t="s">
        <v>209</v>
      </c>
      <c r="U1773" s="33">
        <f t="shared" ca="1" si="324"/>
        <v>45744.56914039352</v>
      </c>
      <c r="V1773" s="13" t="str">
        <f t="shared" si="325"/>
        <v>Ahmedabad</v>
      </c>
      <c r="W1773" s="13" t="str">
        <f t="shared" si="326"/>
        <v>RI</v>
      </c>
      <c r="X1773" s="13">
        <f t="shared" si="327"/>
        <v>19</v>
      </c>
      <c r="Y1773" s="13" t="str">
        <f>IFERROR(VLOOKUP(C1773,ReceivingTeam[],2,FALSE),"HelpDesk")</f>
        <v>HelpDesk</v>
      </c>
      <c r="Z1773" s="67">
        <f t="shared" si="328"/>
        <v>44887.945833333331</v>
      </c>
      <c r="AA1773" s="68">
        <f t="shared" si="329"/>
        <v>44886</v>
      </c>
      <c r="AB1773" s="69" t="b">
        <f t="shared" si="330"/>
        <v>1</v>
      </c>
      <c r="AC1773" s="70">
        <f t="shared" si="331"/>
        <v>0.5</v>
      </c>
      <c r="AD1773" s="67">
        <f t="shared" si="332"/>
        <v>44887.945833333331</v>
      </c>
      <c r="AE1773" s="67">
        <f>VLOOKUP(V1773,'Branch Wise Work Timelines'!C:G,3,FALSE)+AA1773</f>
        <v>44886.416666666664</v>
      </c>
      <c r="AF1773" s="67">
        <f>IF(V1773="Bangalore",VLOOKUP(V1773,'Branch Wise Work Timelines'!C:G,4,FALSE)+AA1773+1,IF(V1773="Mumbai",VLOOKUP(V1773,'Branch Wise Work Timelines'!C:G,4,FALSE)+AA1773+1,VLOOKUP(V1773,'Branch Wise Work Timelines'!C:G,4,FALSE)+AA1773))</f>
        <v>44886.770833333336</v>
      </c>
      <c r="AG1773" s="67">
        <f>WORKDAY.INTL(AA1773,1,11)+VLOOKUP(V1773,'Branch Wise Work Timelines'!C:G,3,FALSE)</f>
        <v>44887.416666666664</v>
      </c>
      <c r="AH1773" s="69" t="str">
        <f t="shared" ca="1" si="333"/>
        <v>Out of TAT</v>
      </c>
      <c r="AI1773" s="69">
        <f t="shared" ca="1" si="334"/>
        <v>20559</v>
      </c>
      <c r="AJ1773" s="69" t="str">
        <f ca="1">IF(AI1773&lt;0,"0-12",IFERROR(VLOOKUP(AI1773,Breakup[],2,FALSE),"&gt;24"))</f>
        <v>&gt;24</v>
      </c>
      <c r="AK1773" s="69" t="str">
        <f>VLOOKUP(V1773,Master!B:D,3,FALSE)</f>
        <v>North</v>
      </c>
      <c r="AL1773" s="69" t="str">
        <f t="shared" si="335"/>
        <v>Ahmedabad</v>
      </c>
    </row>
    <row r="1774" spans="1:38">
      <c r="A1774" s="13" t="s">
        <v>3855</v>
      </c>
      <c r="B1774" s="54">
        <v>44701.518758761602</v>
      </c>
      <c r="C1774" s="13" t="s">
        <v>153</v>
      </c>
      <c r="D1774" s="13">
        <v>1232</v>
      </c>
      <c r="E1774" s="13" t="s">
        <v>3856</v>
      </c>
      <c r="F1774" s="13" t="s">
        <v>33</v>
      </c>
      <c r="G1774" s="14">
        <v>1653033606328</v>
      </c>
      <c r="H1774" s="55">
        <v>0.76354166666666701</v>
      </c>
      <c r="I1774" s="33">
        <v>44884.763541666704</v>
      </c>
      <c r="J1774" s="58">
        <v>44884</v>
      </c>
      <c r="K1774" s="13" t="s">
        <v>397</v>
      </c>
      <c r="L1774" s="13" t="s">
        <v>50</v>
      </c>
      <c r="M1774" s="13" t="s">
        <v>153</v>
      </c>
      <c r="N1774" s="13" t="s">
        <v>206</v>
      </c>
      <c r="O1774" s="33" t="s">
        <v>38</v>
      </c>
      <c r="P1774" s="58" t="s">
        <v>38</v>
      </c>
      <c r="Q1774" s="33" t="s">
        <v>207</v>
      </c>
      <c r="R1774" s="14" t="s">
        <v>38</v>
      </c>
      <c r="S1774" s="13" t="s">
        <v>216</v>
      </c>
      <c r="T1774" s="13" t="s">
        <v>217</v>
      </c>
      <c r="U1774" s="33">
        <f t="shared" ca="1" si="324"/>
        <v>45744.56914039352</v>
      </c>
      <c r="V1774" s="13" t="str">
        <f t="shared" si="325"/>
        <v>Cochin</v>
      </c>
      <c r="W1774" s="13" t="str">
        <f t="shared" si="326"/>
        <v>RI</v>
      </c>
      <c r="X1774" s="13">
        <f t="shared" si="327"/>
        <v>18</v>
      </c>
      <c r="Y1774" s="13" t="str">
        <f>IFERROR(VLOOKUP(C1774,ReceivingTeam[],2,FALSE),"HelpDesk")</f>
        <v>Branch office</v>
      </c>
      <c r="Z1774" s="67">
        <f t="shared" si="328"/>
        <v>44886.909375000032</v>
      </c>
      <c r="AA1774" s="68">
        <f t="shared" si="329"/>
        <v>44884</v>
      </c>
      <c r="AB1774" s="69" t="b">
        <f t="shared" si="330"/>
        <v>1</v>
      </c>
      <c r="AC1774" s="70">
        <f t="shared" si="331"/>
        <v>0.5</v>
      </c>
      <c r="AD1774" s="67">
        <f t="shared" si="332"/>
        <v>44886.909375000032</v>
      </c>
      <c r="AE1774" s="67">
        <f>VLOOKUP(V1774,'Branch Wise Work Timelines'!C:G,3,FALSE)+AA1774</f>
        <v>44884.416666666664</v>
      </c>
      <c r="AF1774" s="67">
        <f>IF(V1774="Bangalore",VLOOKUP(V1774,'Branch Wise Work Timelines'!C:G,4,FALSE)+AA1774+1,IF(V1774="Mumbai",VLOOKUP(V1774,'Branch Wise Work Timelines'!C:G,4,FALSE)+AA1774+1,VLOOKUP(V1774,'Branch Wise Work Timelines'!C:G,4,FALSE)+AA1774))</f>
        <v>44884.770833333336</v>
      </c>
      <c r="AG1774" s="67">
        <f>WORKDAY.INTL(AA1774,1,11)+VLOOKUP(V1774,'Branch Wise Work Timelines'!C:G,3,FALSE)</f>
        <v>44886.416666666664</v>
      </c>
      <c r="AH1774" s="69" t="str">
        <f t="shared" ca="1" si="333"/>
        <v>Out of TAT</v>
      </c>
      <c r="AI1774" s="69">
        <f t="shared" ca="1" si="334"/>
        <v>20584</v>
      </c>
      <c r="AJ1774" s="69" t="str">
        <f ca="1">IF(AI1774&lt;0,"0-12",IFERROR(VLOOKUP(AI1774,Breakup[],2,FALSE),"&gt;24"))</f>
        <v>&gt;24</v>
      </c>
      <c r="AK1774" s="69" t="str">
        <f>VLOOKUP(V1774,Master!B:D,3,FALSE)</f>
        <v>South</v>
      </c>
      <c r="AL1774" s="69" t="str">
        <f t="shared" si="335"/>
        <v>Cochin</v>
      </c>
    </row>
    <row r="1775" spans="1:38">
      <c r="A1775" s="13" t="s">
        <v>3857</v>
      </c>
      <c r="B1775" s="54">
        <v>44701.651079050898</v>
      </c>
      <c r="C1775" s="13" t="s">
        <v>219</v>
      </c>
      <c r="D1775" s="13">
        <v>1807</v>
      </c>
      <c r="E1775" s="13" t="s">
        <v>3858</v>
      </c>
      <c r="F1775" s="13" t="s">
        <v>15</v>
      </c>
      <c r="G1775" s="14">
        <v>1653042748167</v>
      </c>
      <c r="H1775" s="55">
        <v>1.7013888888888901E-3</v>
      </c>
      <c r="I1775" s="33">
        <v>44887.001701388901</v>
      </c>
      <c r="J1775" s="58">
        <v>44887</v>
      </c>
      <c r="K1775" s="13" t="s">
        <v>213</v>
      </c>
      <c r="L1775" s="13" t="s">
        <v>30</v>
      </c>
      <c r="M1775" s="13" t="s">
        <v>214</v>
      </c>
      <c r="N1775" s="13" t="s">
        <v>206</v>
      </c>
      <c r="O1775" s="33" t="s">
        <v>38</v>
      </c>
      <c r="P1775" s="58" t="s">
        <v>38</v>
      </c>
      <c r="Q1775" s="33" t="s">
        <v>207</v>
      </c>
      <c r="R1775" s="14" t="s">
        <v>38</v>
      </c>
      <c r="S1775" s="13" t="s">
        <v>216</v>
      </c>
      <c r="T1775" s="13" t="s">
        <v>217</v>
      </c>
      <c r="U1775" s="33">
        <f t="shared" ca="1" si="324"/>
        <v>45744.56914039352</v>
      </c>
      <c r="V1775" s="13" t="str">
        <f t="shared" si="325"/>
        <v>Bangalore</v>
      </c>
      <c r="W1775" s="13" t="str">
        <f t="shared" si="326"/>
        <v>CLS</v>
      </c>
      <c r="X1775" s="13">
        <f t="shared" si="327"/>
        <v>0</v>
      </c>
      <c r="Y1775" s="13" t="str">
        <f>IFERROR(VLOOKUP(C1775,ReceivingTeam[],2,FALSE),"HelpDesk")</f>
        <v>HelpDesk</v>
      </c>
      <c r="Z1775" s="67">
        <f t="shared" si="328"/>
        <v>44887.916666666664</v>
      </c>
      <c r="AA1775" s="68">
        <f t="shared" si="329"/>
        <v>44887</v>
      </c>
      <c r="AB1775" s="69" t="b">
        <f t="shared" si="330"/>
        <v>1</v>
      </c>
      <c r="AC1775" s="70">
        <f t="shared" si="331"/>
        <v>0.5</v>
      </c>
      <c r="AD1775" s="67">
        <f t="shared" si="332"/>
        <v>44887.916666666664</v>
      </c>
      <c r="AE1775" s="67">
        <f>VLOOKUP(V1775,'Branch Wise Work Timelines'!C:G,3,FALSE)+AA1775</f>
        <v>44887.416666666664</v>
      </c>
      <c r="AF1775" s="67">
        <f>IF(V1775="Bangalore",VLOOKUP(V1775,'Branch Wise Work Timelines'!C:G,4,FALSE)+AA1775+1,IF(V1775="Mumbai",VLOOKUP(V1775,'Branch Wise Work Timelines'!C:G,4,FALSE)+AA1775+1,VLOOKUP(V1775,'Branch Wise Work Timelines'!C:G,4,FALSE)+AA1775))</f>
        <v>44888.104166666664</v>
      </c>
      <c r="AG1775" s="67">
        <f>WORKDAY.INTL(AA1775,1,11)+VLOOKUP(V1775,'Branch Wise Work Timelines'!C:G,3,FALSE)</f>
        <v>44888.416666666664</v>
      </c>
      <c r="AH1775" s="69" t="str">
        <f t="shared" ca="1" si="333"/>
        <v>Out of TAT</v>
      </c>
      <c r="AI1775" s="69">
        <f t="shared" ca="1" si="334"/>
        <v>20560</v>
      </c>
      <c r="AJ1775" s="69" t="str">
        <f ca="1">IF(AI1775&lt;0,"0-12",IFERROR(VLOOKUP(AI1775,Breakup[],2,FALSE),"&gt;24"))</f>
        <v>&gt;24</v>
      </c>
      <c r="AK1775" s="69" t="str">
        <f>VLOOKUP(V1775,Master!B:D,3,FALSE)</f>
        <v>South</v>
      </c>
      <c r="AL1775" s="69" t="str">
        <f t="shared" si="335"/>
        <v>Bangalore-CLS</v>
      </c>
    </row>
    <row r="1776" spans="1:38">
      <c r="A1776" s="13" t="s">
        <v>3859</v>
      </c>
      <c r="B1776" s="54">
        <v>44701.502221296301</v>
      </c>
      <c r="C1776" s="13" t="s">
        <v>255</v>
      </c>
      <c r="D1776" s="13">
        <v>263</v>
      </c>
      <c r="E1776" s="13" t="s">
        <v>3860</v>
      </c>
      <c r="F1776" s="13" t="s">
        <v>33</v>
      </c>
      <c r="G1776" s="14">
        <v>1653030234261</v>
      </c>
      <c r="H1776" s="55">
        <v>0.22984953703703701</v>
      </c>
      <c r="I1776" s="33">
        <v>44891.229849536998</v>
      </c>
      <c r="J1776" s="58">
        <v>44891</v>
      </c>
      <c r="K1776" s="13" t="s">
        <v>257</v>
      </c>
      <c r="L1776" s="13" t="s">
        <v>72</v>
      </c>
      <c r="M1776" s="13" t="s">
        <v>255</v>
      </c>
      <c r="N1776" s="13" t="s">
        <v>206</v>
      </c>
      <c r="O1776" s="33">
        <v>44891.455798611103</v>
      </c>
      <c r="P1776" s="58">
        <v>44891</v>
      </c>
      <c r="Q1776" s="33" t="s">
        <v>237</v>
      </c>
      <c r="R1776" s="14">
        <v>693</v>
      </c>
      <c r="S1776" s="13" t="s">
        <v>216</v>
      </c>
      <c r="T1776" s="13" t="s">
        <v>278</v>
      </c>
      <c r="U1776" s="33">
        <f t="shared" ca="1" si="324"/>
        <v>45744.56914039352</v>
      </c>
      <c r="V1776" s="13" t="str">
        <f t="shared" si="325"/>
        <v>Pune</v>
      </c>
      <c r="W1776" s="13" t="str">
        <f t="shared" si="326"/>
        <v>RI</v>
      </c>
      <c r="X1776" s="13">
        <f t="shared" si="327"/>
        <v>5</v>
      </c>
      <c r="Y1776" s="13" t="str">
        <f>IFERROR(VLOOKUP(C1776,ReceivingTeam[],2,FALSE),"HelpDesk")</f>
        <v>HelpDesk</v>
      </c>
      <c r="Z1776" s="67">
        <f t="shared" si="328"/>
        <v>44896.020833333336</v>
      </c>
      <c r="AA1776" s="68">
        <f t="shared" si="329"/>
        <v>44891</v>
      </c>
      <c r="AB1776" s="69" t="b">
        <f t="shared" si="330"/>
        <v>1</v>
      </c>
      <c r="AC1776" s="70">
        <f t="shared" si="331"/>
        <v>3</v>
      </c>
      <c r="AD1776" s="67">
        <f t="shared" si="332"/>
        <v>44896.020833333336</v>
      </c>
      <c r="AE1776" s="67">
        <f>VLOOKUP(V1776,'Branch Wise Work Timelines'!C:G,3,FALSE)+AA1776</f>
        <v>44891.395833333336</v>
      </c>
      <c r="AF1776" s="67">
        <f>IF(V1776="Bangalore",VLOOKUP(V1776,'Branch Wise Work Timelines'!C:G,4,FALSE)+AA1776+1,IF(V1776="Mumbai",VLOOKUP(V1776,'Branch Wise Work Timelines'!C:G,4,FALSE)+AA1776+1,VLOOKUP(V1776,'Branch Wise Work Timelines'!C:G,4,FALSE)+AA1776))</f>
        <v>44891.770833333336</v>
      </c>
      <c r="AG1776" s="67">
        <f>WORKDAY.INTL(AA1776,1,11)+VLOOKUP(V1776,'Branch Wise Work Timelines'!C:G,3,FALSE)</f>
        <v>44893.395833333336</v>
      </c>
      <c r="AH1776" s="69" t="str">
        <f t="shared" si="333"/>
        <v>Met</v>
      </c>
      <c r="AI1776" s="69">
        <f t="shared" ca="1" si="334"/>
        <v>20366</v>
      </c>
      <c r="AJ1776" s="69" t="str">
        <f ca="1">IF(AI1776&lt;0,"0-12",IFERROR(VLOOKUP(AI1776,Breakup[],2,FALSE),"&gt;24"))</f>
        <v>&gt;24</v>
      </c>
      <c r="AK1776" s="69" t="str">
        <f>VLOOKUP(V1776,Master!B:D,3,FALSE)</f>
        <v>West</v>
      </c>
      <c r="AL1776" s="69" t="str">
        <f t="shared" si="335"/>
        <v>Pune</v>
      </c>
    </row>
    <row r="1777" spans="1:38">
      <c r="A1777" s="13" t="s">
        <v>3861</v>
      </c>
      <c r="B1777" s="54">
        <v>44701.633402812498</v>
      </c>
      <c r="C1777" s="13" t="s">
        <v>227</v>
      </c>
      <c r="D1777" s="13">
        <v>1967</v>
      </c>
      <c r="E1777" s="13" t="s">
        <v>3862</v>
      </c>
      <c r="F1777" s="13" t="s">
        <v>15</v>
      </c>
      <c r="G1777" s="14">
        <v>1653043921714</v>
      </c>
      <c r="H1777" s="55">
        <v>2.7754629629629601E-2</v>
      </c>
      <c r="I1777" s="33">
        <v>44881.027754629598</v>
      </c>
      <c r="J1777" s="58">
        <v>44881</v>
      </c>
      <c r="K1777" s="13" t="s">
        <v>213</v>
      </c>
      <c r="L1777" s="13" t="s">
        <v>30</v>
      </c>
      <c r="M1777" s="13" t="s">
        <v>214</v>
      </c>
      <c r="N1777" s="13" t="s">
        <v>215</v>
      </c>
      <c r="O1777" s="33" t="s">
        <v>38</v>
      </c>
      <c r="P1777" s="58" t="s">
        <v>38</v>
      </c>
      <c r="Q1777" s="33" t="s">
        <v>207</v>
      </c>
      <c r="R1777" s="14" t="s">
        <v>38</v>
      </c>
      <c r="S1777" s="13" t="s">
        <v>216</v>
      </c>
      <c r="T1777" s="13" t="s">
        <v>217</v>
      </c>
      <c r="U1777" s="33">
        <f t="shared" ca="1" si="324"/>
        <v>45744.56914039352</v>
      </c>
      <c r="V1777" s="13" t="str">
        <f t="shared" si="325"/>
        <v>Bangalore</v>
      </c>
      <c r="W1777" s="13" t="str">
        <f t="shared" si="326"/>
        <v>CLS</v>
      </c>
      <c r="X1777" s="13">
        <f t="shared" si="327"/>
        <v>0</v>
      </c>
      <c r="Y1777" s="13" t="str">
        <f>IFERROR(VLOOKUP(C1777,ReceivingTeam[],2,FALSE),"HelpDesk")</f>
        <v>HelpDesk</v>
      </c>
      <c r="Z1777" s="67">
        <f t="shared" si="328"/>
        <v>44881.916666666664</v>
      </c>
      <c r="AA1777" s="68">
        <f t="shared" si="329"/>
        <v>44881</v>
      </c>
      <c r="AB1777" s="69" t="b">
        <f t="shared" si="330"/>
        <v>1</v>
      </c>
      <c r="AC1777" s="70">
        <f t="shared" si="331"/>
        <v>0.5</v>
      </c>
      <c r="AD1777" s="67">
        <f t="shared" si="332"/>
        <v>44881.916666666664</v>
      </c>
      <c r="AE1777" s="67">
        <f>VLOOKUP(V1777,'Branch Wise Work Timelines'!C:G,3,FALSE)+AA1777</f>
        <v>44881.416666666664</v>
      </c>
      <c r="AF1777" s="67">
        <f>IF(V1777="Bangalore",VLOOKUP(V1777,'Branch Wise Work Timelines'!C:G,4,FALSE)+AA1777+1,IF(V1777="Mumbai",VLOOKUP(V1777,'Branch Wise Work Timelines'!C:G,4,FALSE)+AA1777+1,VLOOKUP(V1777,'Branch Wise Work Timelines'!C:G,4,FALSE)+AA1777))</f>
        <v>44882.104166666664</v>
      </c>
      <c r="AG1777" s="67">
        <f>WORKDAY.INTL(AA1777,1,11)+VLOOKUP(V1777,'Branch Wise Work Timelines'!C:G,3,FALSE)</f>
        <v>44882.416666666664</v>
      </c>
      <c r="AH1777" s="69" t="str">
        <f t="shared" ca="1" si="333"/>
        <v>Out of TAT</v>
      </c>
      <c r="AI1777" s="69">
        <f t="shared" ca="1" si="334"/>
        <v>20704</v>
      </c>
      <c r="AJ1777" s="69" t="str">
        <f ca="1">IF(AI1777&lt;0,"0-12",IFERROR(VLOOKUP(AI1777,Breakup[],2,FALSE),"&gt;24"))</f>
        <v>&gt;24</v>
      </c>
      <c r="AK1777" s="69" t="str">
        <f>VLOOKUP(V1777,Master!B:D,3,FALSE)</f>
        <v>South</v>
      </c>
      <c r="AL1777" s="69" t="str">
        <f t="shared" si="335"/>
        <v>Bangalore-CLS</v>
      </c>
    </row>
    <row r="1778" spans="1:38">
      <c r="A1778" s="13" t="s">
        <v>3863</v>
      </c>
      <c r="B1778" s="54">
        <v>44701.623366932901</v>
      </c>
      <c r="C1778" s="13" t="s">
        <v>235</v>
      </c>
      <c r="D1778" s="13">
        <v>188</v>
      </c>
      <c r="E1778" s="13" t="s">
        <v>3864</v>
      </c>
      <c r="F1778" s="13" t="s">
        <v>15</v>
      </c>
      <c r="G1778" s="14">
        <v>1653042748167</v>
      </c>
      <c r="H1778" s="55">
        <v>0.68736111111111098</v>
      </c>
      <c r="I1778" s="33">
        <v>44886.6873611111</v>
      </c>
      <c r="J1778" s="58">
        <v>44886</v>
      </c>
      <c r="K1778" s="13" t="s">
        <v>213</v>
      </c>
      <c r="L1778" s="13" t="s">
        <v>30</v>
      </c>
      <c r="M1778" s="13" t="s">
        <v>214</v>
      </c>
      <c r="N1778" s="13" t="s">
        <v>206</v>
      </c>
      <c r="O1778" s="33" t="s">
        <v>38</v>
      </c>
      <c r="P1778" s="58" t="s">
        <v>38</v>
      </c>
      <c r="Q1778" s="33" t="s">
        <v>207</v>
      </c>
      <c r="R1778" s="14" t="s">
        <v>38</v>
      </c>
      <c r="S1778" s="13" t="s">
        <v>216</v>
      </c>
      <c r="T1778" s="13" t="s">
        <v>217</v>
      </c>
      <c r="U1778" s="33">
        <f t="shared" ca="1" si="324"/>
        <v>45744.56914039352</v>
      </c>
      <c r="V1778" s="13" t="str">
        <f t="shared" si="325"/>
        <v>Bangalore</v>
      </c>
      <c r="W1778" s="13" t="str">
        <f t="shared" si="326"/>
        <v>CLS</v>
      </c>
      <c r="X1778" s="13">
        <f t="shared" si="327"/>
        <v>16</v>
      </c>
      <c r="Y1778" s="13" t="str">
        <f>IFERROR(VLOOKUP(C1778,ReceivingTeam[],2,FALSE),"HelpDesk")</f>
        <v>HelpDesk</v>
      </c>
      <c r="Z1778" s="67">
        <f t="shared" si="328"/>
        <v>44887.4998611111</v>
      </c>
      <c r="AA1778" s="68">
        <f t="shared" si="329"/>
        <v>44886</v>
      </c>
      <c r="AB1778" s="69" t="b">
        <f t="shared" si="330"/>
        <v>1</v>
      </c>
      <c r="AC1778" s="70">
        <f t="shared" si="331"/>
        <v>0.5</v>
      </c>
      <c r="AD1778" s="67">
        <f t="shared" si="332"/>
        <v>44887.4998611111</v>
      </c>
      <c r="AE1778" s="67">
        <f>VLOOKUP(V1778,'Branch Wise Work Timelines'!C:G,3,FALSE)+AA1778</f>
        <v>44886.416666666664</v>
      </c>
      <c r="AF1778" s="67">
        <f>IF(V1778="Bangalore",VLOOKUP(V1778,'Branch Wise Work Timelines'!C:G,4,FALSE)+AA1778+1,IF(V1778="Mumbai",VLOOKUP(V1778,'Branch Wise Work Timelines'!C:G,4,FALSE)+AA1778+1,VLOOKUP(V1778,'Branch Wise Work Timelines'!C:G,4,FALSE)+AA1778))</f>
        <v>44887.104166666664</v>
      </c>
      <c r="AG1778" s="67">
        <f>WORKDAY.INTL(AA1778,1,11)+VLOOKUP(V1778,'Branch Wise Work Timelines'!C:G,3,FALSE)</f>
        <v>44887.416666666664</v>
      </c>
      <c r="AH1778" s="69" t="str">
        <f t="shared" ca="1" si="333"/>
        <v>Out of TAT</v>
      </c>
      <c r="AI1778" s="69">
        <f t="shared" ca="1" si="334"/>
        <v>20570</v>
      </c>
      <c r="AJ1778" s="69" t="str">
        <f ca="1">IF(AI1778&lt;0,"0-12",IFERROR(VLOOKUP(AI1778,Breakup[],2,FALSE),"&gt;24"))</f>
        <v>&gt;24</v>
      </c>
      <c r="AK1778" s="69" t="str">
        <f>VLOOKUP(V1778,Master!B:D,3,FALSE)</f>
        <v>South</v>
      </c>
      <c r="AL1778" s="69" t="str">
        <f t="shared" si="335"/>
        <v>Bangalore-CLS</v>
      </c>
    </row>
    <row r="1779" spans="1:38">
      <c r="A1779" s="13" t="s">
        <v>3865</v>
      </c>
      <c r="B1779" s="54">
        <v>44701.461758830999</v>
      </c>
      <c r="C1779" s="13" t="s">
        <v>1108</v>
      </c>
      <c r="D1779" s="13">
        <v>597</v>
      </c>
      <c r="E1779" s="13" t="s">
        <v>3866</v>
      </c>
      <c r="F1779" s="13" t="s">
        <v>33</v>
      </c>
      <c r="G1779" s="14">
        <v>1653024903001</v>
      </c>
      <c r="H1779" s="55">
        <v>0.69017361111111097</v>
      </c>
      <c r="I1779" s="33">
        <v>44889.690173611103</v>
      </c>
      <c r="J1779" s="58">
        <v>44889</v>
      </c>
      <c r="K1779" s="13" t="s">
        <v>205</v>
      </c>
      <c r="L1779" s="13" t="s">
        <v>21</v>
      </c>
      <c r="M1779" s="13" t="s">
        <v>203</v>
      </c>
      <c r="N1779" s="13" t="s">
        <v>206</v>
      </c>
      <c r="O1779" s="33" t="s">
        <v>38</v>
      </c>
      <c r="P1779" s="58" t="s">
        <v>38</v>
      </c>
      <c r="Q1779" s="33" t="s">
        <v>207</v>
      </c>
      <c r="R1779" s="14" t="s">
        <v>38</v>
      </c>
      <c r="S1779" s="13" t="s">
        <v>208</v>
      </c>
      <c r="T1779" s="13" t="s">
        <v>209</v>
      </c>
      <c r="U1779" s="33">
        <f t="shared" ca="1" si="324"/>
        <v>45744.56914039352</v>
      </c>
      <c r="V1779" s="13" t="str">
        <f t="shared" si="325"/>
        <v>Baroda</v>
      </c>
      <c r="W1779" s="13" t="str">
        <f t="shared" si="326"/>
        <v>RI</v>
      </c>
      <c r="X1779" s="13">
        <f t="shared" si="327"/>
        <v>16</v>
      </c>
      <c r="Y1779" s="13" t="str">
        <f>IFERROR(VLOOKUP(C1779,ReceivingTeam[],2,FALSE),"HelpDesk")</f>
        <v>HelpDesk</v>
      </c>
      <c r="Z1779" s="67">
        <f t="shared" si="328"/>
        <v>44890.836006944432</v>
      </c>
      <c r="AA1779" s="68">
        <f t="shared" si="329"/>
        <v>44889</v>
      </c>
      <c r="AB1779" s="69" t="b">
        <f t="shared" si="330"/>
        <v>1</v>
      </c>
      <c r="AC1779" s="70">
        <f t="shared" si="331"/>
        <v>0.5</v>
      </c>
      <c r="AD1779" s="67">
        <f t="shared" si="332"/>
        <v>44890.836006944432</v>
      </c>
      <c r="AE1779" s="67">
        <f>VLOOKUP(V1779,'Branch Wise Work Timelines'!C:G,3,FALSE)+AA1779</f>
        <v>44889.416666666664</v>
      </c>
      <c r="AF1779" s="67">
        <f>IF(V1779="Bangalore",VLOOKUP(V1779,'Branch Wise Work Timelines'!C:G,4,FALSE)+AA1779+1,IF(V1779="Mumbai",VLOOKUP(V1779,'Branch Wise Work Timelines'!C:G,4,FALSE)+AA1779+1,VLOOKUP(V1779,'Branch Wise Work Timelines'!C:G,4,FALSE)+AA1779))</f>
        <v>44889.770833333336</v>
      </c>
      <c r="AG1779" s="67">
        <f>WORKDAY.INTL(AA1779,1,11)+VLOOKUP(V1779,'Branch Wise Work Timelines'!C:G,3,FALSE)</f>
        <v>44890.416666666664</v>
      </c>
      <c r="AH1779" s="69" t="str">
        <f t="shared" ca="1" si="333"/>
        <v>Out of TAT</v>
      </c>
      <c r="AI1779" s="69">
        <f t="shared" ca="1" si="334"/>
        <v>20490</v>
      </c>
      <c r="AJ1779" s="69" t="str">
        <f ca="1">IF(AI1779&lt;0,"0-12",IFERROR(VLOOKUP(AI1779,Breakup[],2,FALSE),"&gt;24"))</f>
        <v>&gt;24</v>
      </c>
      <c r="AK1779" s="69" t="str">
        <f>VLOOKUP(V1779,Master!B:D,3,FALSE)</f>
        <v>East</v>
      </c>
      <c r="AL1779" s="69" t="str">
        <f t="shared" si="335"/>
        <v>Baroda</v>
      </c>
    </row>
    <row r="1780" spans="1:38">
      <c r="A1780" s="13" t="s">
        <v>3867</v>
      </c>
      <c r="B1780" s="54">
        <v>44700.652323576403</v>
      </c>
      <c r="C1780" s="13" t="s">
        <v>535</v>
      </c>
      <c r="D1780" s="13">
        <v>1213</v>
      </c>
      <c r="E1780" s="13" t="s">
        <v>3868</v>
      </c>
      <c r="F1780" s="13" t="s">
        <v>33</v>
      </c>
      <c r="G1780" s="14">
        <v>1653030411662</v>
      </c>
      <c r="H1780" s="55">
        <v>0.91096064814814803</v>
      </c>
      <c r="I1780" s="33">
        <v>44885.910960648202</v>
      </c>
      <c r="J1780" s="58">
        <v>44885</v>
      </c>
      <c r="K1780" s="13" t="s">
        <v>397</v>
      </c>
      <c r="L1780" s="13" t="s">
        <v>50</v>
      </c>
      <c r="M1780" s="13" t="s">
        <v>153</v>
      </c>
      <c r="N1780" s="13" t="s">
        <v>206</v>
      </c>
      <c r="O1780" s="33" t="s">
        <v>38</v>
      </c>
      <c r="P1780" s="58" t="s">
        <v>38</v>
      </c>
      <c r="Q1780" s="33" t="s">
        <v>207</v>
      </c>
      <c r="R1780" s="14" t="s">
        <v>38</v>
      </c>
      <c r="S1780" s="13" t="s">
        <v>216</v>
      </c>
      <c r="T1780" s="13" t="s">
        <v>217</v>
      </c>
      <c r="U1780" s="33">
        <f t="shared" ca="1" si="324"/>
        <v>45744.56914039352</v>
      </c>
      <c r="V1780" s="13" t="str">
        <f t="shared" si="325"/>
        <v>Cochin</v>
      </c>
      <c r="W1780" s="13" t="str">
        <f t="shared" si="326"/>
        <v>RI</v>
      </c>
      <c r="X1780" s="13">
        <f t="shared" si="327"/>
        <v>21</v>
      </c>
      <c r="Y1780" s="13" t="str">
        <f>IFERROR(VLOOKUP(C1780,ReceivingTeam[],2,FALSE),"HelpDesk")</f>
        <v>HelpDesk</v>
      </c>
      <c r="Z1780" s="67">
        <f t="shared" si="328"/>
        <v>44885.916666666664</v>
      </c>
      <c r="AA1780" s="68">
        <f t="shared" si="329"/>
        <v>44885</v>
      </c>
      <c r="AB1780" s="69" t="b">
        <f t="shared" si="330"/>
        <v>0</v>
      </c>
      <c r="AC1780" s="70">
        <f t="shared" si="331"/>
        <v>0.5</v>
      </c>
      <c r="AD1780" s="67">
        <f t="shared" si="332"/>
        <v>44885.916666666664</v>
      </c>
      <c r="AE1780" s="67">
        <f>VLOOKUP(V1780,'Branch Wise Work Timelines'!C:G,3,FALSE)+AA1780</f>
        <v>44885.416666666664</v>
      </c>
      <c r="AF1780" s="67">
        <f>IF(V1780="Bangalore",VLOOKUP(V1780,'Branch Wise Work Timelines'!C:G,4,FALSE)+AA1780+1,IF(V1780="Mumbai",VLOOKUP(V1780,'Branch Wise Work Timelines'!C:G,4,FALSE)+AA1780+1,VLOOKUP(V1780,'Branch Wise Work Timelines'!C:G,4,FALSE)+AA1780))</f>
        <v>44885.770833333336</v>
      </c>
      <c r="AG1780" s="67">
        <f>WORKDAY.INTL(AA1780,1,11)+VLOOKUP(V1780,'Branch Wise Work Timelines'!C:G,3,FALSE)</f>
        <v>44886.416666666664</v>
      </c>
      <c r="AH1780" s="69" t="str">
        <f t="shared" ca="1" si="333"/>
        <v>Out of TAT</v>
      </c>
      <c r="AI1780" s="69">
        <f t="shared" ca="1" si="334"/>
        <v>20608</v>
      </c>
      <c r="AJ1780" s="69" t="str">
        <f ca="1">IF(AI1780&lt;0,"0-12",IFERROR(VLOOKUP(AI1780,Breakup[],2,FALSE),"&gt;24"))</f>
        <v>&gt;24</v>
      </c>
      <c r="AK1780" s="69" t="str">
        <f>VLOOKUP(V1780,Master!B:D,3,FALSE)</f>
        <v>South</v>
      </c>
      <c r="AL1780" s="69" t="str">
        <f t="shared" si="335"/>
        <v>Cochin</v>
      </c>
    </row>
    <row r="1781" spans="1:38">
      <c r="A1781" s="13" t="s">
        <v>3869</v>
      </c>
      <c r="B1781" s="54">
        <v>44701.6578934028</v>
      </c>
      <c r="C1781" s="13" t="s">
        <v>252</v>
      </c>
      <c r="D1781" s="13">
        <v>1875</v>
      </c>
      <c r="E1781" s="13" t="s">
        <v>3870</v>
      </c>
      <c r="F1781" s="13" t="s">
        <v>15</v>
      </c>
      <c r="G1781" s="14">
        <v>1653044855569</v>
      </c>
      <c r="H1781" s="55">
        <v>0.43170138888888898</v>
      </c>
      <c r="I1781" s="33">
        <v>44888.431701388901</v>
      </c>
      <c r="J1781" s="58">
        <v>44888</v>
      </c>
      <c r="K1781" s="13" t="s">
        <v>213</v>
      </c>
      <c r="L1781" s="13" t="s">
        <v>30</v>
      </c>
      <c r="M1781" s="13" t="s">
        <v>75</v>
      </c>
      <c r="N1781" s="13" t="s">
        <v>206</v>
      </c>
      <c r="O1781" s="33" t="s">
        <v>38</v>
      </c>
      <c r="P1781" s="58" t="s">
        <v>38</v>
      </c>
      <c r="Q1781" s="33" t="s">
        <v>207</v>
      </c>
      <c r="R1781" s="14" t="s">
        <v>38</v>
      </c>
      <c r="S1781" s="13" t="s">
        <v>208</v>
      </c>
      <c r="T1781" s="13" t="s">
        <v>209</v>
      </c>
      <c r="U1781" s="33">
        <f t="shared" ca="1" si="324"/>
        <v>45744.56914039352</v>
      </c>
      <c r="V1781" s="13" t="str">
        <f t="shared" si="325"/>
        <v>Bangalore</v>
      </c>
      <c r="W1781" s="13" t="str">
        <f t="shared" si="326"/>
        <v>CLS</v>
      </c>
      <c r="X1781" s="13">
        <f t="shared" si="327"/>
        <v>10</v>
      </c>
      <c r="Y1781" s="13" t="str">
        <f>IFERROR(VLOOKUP(C1781,ReceivingTeam[],2,FALSE),"HelpDesk")</f>
        <v>HelpDesk</v>
      </c>
      <c r="Z1781" s="67">
        <f t="shared" si="328"/>
        <v>44888.931701388901</v>
      </c>
      <c r="AA1781" s="68">
        <f t="shared" si="329"/>
        <v>44888</v>
      </c>
      <c r="AB1781" s="69" t="b">
        <f t="shared" si="330"/>
        <v>1</v>
      </c>
      <c r="AC1781" s="70">
        <f t="shared" si="331"/>
        <v>0.5</v>
      </c>
      <c r="AD1781" s="67">
        <f t="shared" si="332"/>
        <v>44888.931701388901</v>
      </c>
      <c r="AE1781" s="67">
        <f>VLOOKUP(V1781,'Branch Wise Work Timelines'!C:G,3,FALSE)+AA1781</f>
        <v>44888.416666666664</v>
      </c>
      <c r="AF1781" s="67">
        <f>IF(V1781="Bangalore",VLOOKUP(V1781,'Branch Wise Work Timelines'!C:G,4,FALSE)+AA1781+1,IF(V1781="Mumbai",VLOOKUP(V1781,'Branch Wise Work Timelines'!C:G,4,FALSE)+AA1781+1,VLOOKUP(V1781,'Branch Wise Work Timelines'!C:G,4,FALSE)+AA1781))</f>
        <v>44889.104166666664</v>
      </c>
      <c r="AG1781" s="67">
        <f>WORKDAY.INTL(AA1781,1,11)+VLOOKUP(V1781,'Branch Wise Work Timelines'!C:G,3,FALSE)</f>
        <v>44889.416666666664</v>
      </c>
      <c r="AH1781" s="69" t="str">
        <f t="shared" ca="1" si="333"/>
        <v>Out of TAT</v>
      </c>
      <c r="AI1781" s="69">
        <f t="shared" ca="1" si="334"/>
        <v>20536</v>
      </c>
      <c r="AJ1781" s="69" t="str">
        <f ca="1">IF(AI1781&lt;0,"0-12",IFERROR(VLOOKUP(AI1781,Breakup[],2,FALSE),"&gt;24"))</f>
        <v>&gt;24</v>
      </c>
      <c r="AK1781" s="69" t="str">
        <f>VLOOKUP(V1781,Master!B:D,3,FALSE)</f>
        <v>South</v>
      </c>
      <c r="AL1781" s="69" t="str">
        <f t="shared" si="335"/>
        <v>Bangalore-CLS</v>
      </c>
    </row>
    <row r="1782" spans="1:38">
      <c r="A1782" s="13" t="s">
        <v>3871</v>
      </c>
      <c r="B1782" s="54">
        <v>44701.501831597197</v>
      </c>
      <c r="C1782" s="13" t="s">
        <v>255</v>
      </c>
      <c r="D1782" s="13">
        <v>1270</v>
      </c>
      <c r="E1782" s="13" t="s">
        <v>3872</v>
      </c>
      <c r="F1782" s="13" t="s">
        <v>33</v>
      </c>
      <c r="G1782" s="14">
        <v>1653030234261</v>
      </c>
      <c r="H1782" s="55">
        <v>0.175451388888889</v>
      </c>
      <c r="I1782" s="33">
        <v>44883.175451388903</v>
      </c>
      <c r="J1782" s="58">
        <v>44883</v>
      </c>
      <c r="K1782" s="13" t="s">
        <v>257</v>
      </c>
      <c r="L1782" s="13" t="s">
        <v>72</v>
      </c>
      <c r="M1782" s="13" t="s">
        <v>255</v>
      </c>
      <c r="N1782" s="13" t="s">
        <v>206</v>
      </c>
      <c r="O1782" s="33" t="s">
        <v>38</v>
      </c>
      <c r="P1782" s="58" t="s">
        <v>38</v>
      </c>
      <c r="Q1782" s="33" t="s">
        <v>207</v>
      </c>
      <c r="R1782" s="14" t="s">
        <v>38</v>
      </c>
      <c r="S1782" s="13" t="s">
        <v>216</v>
      </c>
      <c r="T1782" s="13" t="s">
        <v>278</v>
      </c>
      <c r="U1782" s="33">
        <f t="shared" ca="1" si="324"/>
        <v>45744.56914039352</v>
      </c>
      <c r="V1782" s="13" t="str">
        <f t="shared" si="325"/>
        <v>Pune</v>
      </c>
      <c r="W1782" s="13" t="str">
        <f t="shared" si="326"/>
        <v>RI</v>
      </c>
      <c r="X1782" s="13">
        <f t="shared" si="327"/>
        <v>4</v>
      </c>
      <c r="Y1782" s="13" t="str">
        <f>IFERROR(VLOOKUP(C1782,ReceivingTeam[],2,FALSE),"HelpDesk")</f>
        <v>HelpDesk</v>
      </c>
      <c r="Z1782" s="67">
        <f t="shared" si="328"/>
        <v>44887.020833333336</v>
      </c>
      <c r="AA1782" s="68">
        <f t="shared" si="329"/>
        <v>44883</v>
      </c>
      <c r="AB1782" s="69" t="b">
        <f t="shared" si="330"/>
        <v>1</v>
      </c>
      <c r="AC1782" s="70">
        <f t="shared" si="331"/>
        <v>3</v>
      </c>
      <c r="AD1782" s="67">
        <f t="shared" si="332"/>
        <v>44887.020833333336</v>
      </c>
      <c r="AE1782" s="67">
        <f>VLOOKUP(V1782,'Branch Wise Work Timelines'!C:G,3,FALSE)+AA1782</f>
        <v>44883.395833333336</v>
      </c>
      <c r="AF1782" s="67">
        <f>IF(V1782="Bangalore",VLOOKUP(V1782,'Branch Wise Work Timelines'!C:G,4,FALSE)+AA1782+1,IF(V1782="Mumbai",VLOOKUP(V1782,'Branch Wise Work Timelines'!C:G,4,FALSE)+AA1782+1,VLOOKUP(V1782,'Branch Wise Work Timelines'!C:G,4,FALSE)+AA1782))</f>
        <v>44883.770833333336</v>
      </c>
      <c r="AG1782" s="67">
        <f>WORKDAY.INTL(AA1782,1,11)+VLOOKUP(V1782,'Branch Wise Work Timelines'!C:G,3,FALSE)</f>
        <v>44884.395833333336</v>
      </c>
      <c r="AH1782" s="69" t="str">
        <f t="shared" ca="1" si="333"/>
        <v>Out of TAT</v>
      </c>
      <c r="AI1782" s="69">
        <f t="shared" ca="1" si="334"/>
        <v>20582</v>
      </c>
      <c r="AJ1782" s="69" t="str">
        <f ca="1">IF(AI1782&lt;0,"0-12",IFERROR(VLOOKUP(AI1782,Breakup[],2,FALSE),"&gt;24"))</f>
        <v>&gt;24</v>
      </c>
      <c r="AK1782" s="69" t="str">
        <f>VLOOKUP(V1782,Master!B:D,3,FALSE)</f>
        <v>West</v>
      </c>
      <c r="AL1782" s="69" t="str">
        <f t="shared" si="335"/>
        <v>Pune</v>
      </c>
    </row>
    <row r="1783" spans="1:38">
      <c r="A1783" s="13" t="s">
        <v>3873</v>
      </c>
      <c r="B1783" s="54">
        <v>44701.677411192097</v>
      </c>
      <c r="C1783" s="13" t="s">
        <v>372</v>
      </c>
      <c r="D1783" s="13">
        <v>259</v>
      </c>
      <c r="E1783" s="13" t="s">
        <v>3874</v>
      </c>
      <c r="F1783" s="13" t="s">
        <v>15</v>
      </c>
      <c r="G1783" s="14">
        <v>1653044855569</v>
      </c>
      <c r="H1783" s="55">
        <v>0.33326388888888903</v>
      </c>
      <c r="I1783" s="33">
        <v>44887.333263888897</v>
      </c>
      <c r="J1783" s="58">
        <v>44887</v>
      </c>
      <c r="K1783" s="13" t="s">
        <v>213</v>
      </c>
      <c r="L1783" s="13" t="s">
        <v>30</v>
      </c>
      <c r="M1783" s="13" t="s">
        <v>75</v>
      </c>
      <c r="N1783" s="13" t="s">
        <v>206</v>
      </c>
      <c r="O1783" s="33" t="s">
        <v>38</v>
      </c>
      <c r="P1783" s="58" t="s">
        <v>38</v>
      </c>
      <c r="Q1783" s="33" t="s">
        <v>207</v>
      </c>
      <c r="R1783" s="14" t="s">
        <v>38</v>
      </c>
      <c r="S1783" s="13" t="s">
        <v>208</v>
      </c>
      <c r="T1783" s="13" t="s">
        <v>209</v>
      </c>
      <c r="U1783" s="33">
        <f t="shared" ca="1" si="324"/>
        <v>45744.56914039352</v>
      </c>
      <c r="V1783" s="13" t="str">
        <f t="shared" si="325"/>
        <v>Bangalore</v>
      </c>
      <c r="W1783" s="13" t="str">
        <f t="shared" si="326"/>
        <v>CLS</v>
      </c>
      <c r="X1783" s="13">
        <f t="shared" si="327"/>
        <v>7</v>
      </c>
      <c r="Y1783" s="13" t="str">
        <f>IFERROR(VLOOKUP(C1783,ReceivingTeam[],2,FALSE),"HelpDesk")</f>
        <v>HelpDesk</v>
      </c>
      <c r="Z1783" s="67">
        <f t="shared" si="328"/>
        <v>44887.916666666664</v>
      </c>
      <c r="AA1783" s="68">
        <f t="shared" si="329"/>
        <v>44887</v>
      </c>
      <c r="AB1783" s="69" t="b">
        <f t="shared" si="330"/>
        <v>1</v>
      </c>
      <c r="AC1783" s="70">
        <f t="shared" si="331"/>
        <v>0.5</v>
      </c>
      <c r="AD1783" s="67">
        <f t="shared" si="332"/>
        <v>44887.916666666664</v>
      </c>
      <c r="AE1783" s="67">
        <f>VLOOKUP(V1783,'Branch Wise Work Timelines'!C:G,3,FALSE)+AA1783</f>
        <v>44887.416666666664</v>
      </c>
      <c r="AF1783" s="67">
        <f>IF(V1783="Bangalore",VLOOKUP(V1783,'Branch Wise Work Timelines'!C:G,4,FALSE)+AA1783+1,IF(V1783="Mumbai",VLOOKUP(V1783,'Branch Wise Work Timelines'!C:G,4,FALSE)+AA1783+1,VLOOKUP(V1783,'Branch Wise Work Timelines'!C:G,4,FALSE)+AA1783))</f>
        <v>44888.104166666664</v>
      </c>
      <c r="AG1783" s="67">
        <f>WORKDAY.INTL(AA1783,1,11)+VLOOKUP(V1783,'Branch Wise Work Timelines'!C:G,3,FALSE)</f>
        <v>44888.416666666664</v>
      </c>
      <c r="AH1783" s="69" t="str">
        <f t="shared" ca="1" si="333"/>
        <v>Out of TAT</v>
      </c>
      <c r="AI1783" s="69">
        <f t="shared" ca="1" si="334"/>
        <v>20560</v>
      </c>
      <c r="AJ1783" s="69" t="str">
        <f ca="1">IF(AI1783&lt;0,"0-12",IFERROR(VLOOKUP(AI1783,Breakup[],2,FALSE),"&gt;24"))</f>
        <v>&gt;24</v>
      </c>
      <c r="AK1783" s="69" t="str">
        <f>VLOOKUP(V1783,Master!B:D,3,FALSE)</f>
        <v>South</v>
      </c>
      <c r="AL1783" s="69" t="str">
        <f t="shared" si="335"/>
        <v>Bangalore-CLS</v>
      </c>
    </row>
    <row r="1784" spans="1:38">
      <c r="A1784" s="13" t="s">
        <v>3875</v>
      </c>
      <c r="B1784" s="54">
        <v>44701.668958599497</v>
      </c>
      <c r="C1784" s="13" t="s">
        <v>243</v>
      </c>
      <c r="D1784" s="13">
        <v>974</v>
      </c>
      <c r="E1784" s="13" t="s">
        <v>3876</v>
      </c>
      <c r="F1784" s="13" t="s">
        <v>15</v>
      </c>
      <c r="G1784" s="14">
        <v>1653043097971</v>
      </c>
      <c r="H1784" s="55">
        <v>0.61298611111111101</v>
      </c>
      <c r="I1784" s="33">
        <v>44882.612986111097</v>
      </c>
      <c r="J1784" s="58">
        <v>44882</v>
      </c>
      <c r="K1784" s="13" t="s">
        <v>213</v>
      </c>
      <c r="L1784" s="13" t="s">
        <v>30</v>
      </c>
      <c r="M1784" s="13" t="s">
        <v>214</v>
      </c>
      <c r="N1784" s="13" t="s">
        <v>206</v>
      </c>
      <c r="O1784" s="33" t="s">
        <v>38</v>
      </c>
      <c r="P1784" s="58" t="s">
        <v>38</v>
      </c>
      <c r="Q1784" s="33" t="s">
        <v>207</v>
      </c>
      <c r="R1784" s="14" t="s">
        <v>38</v>
      </c>
      <c r="S1784" s="13" t="s">
        <v>216</v>
      </c>
      <c r="T1784" s="13" t="s">
        <v>217</v>
      </c>
      <c r="U1784" s="33">
        <f t="shared" ca="1" si="324"/>
        <v>45744.56914039352</v>
      </c>
      <c r="V1784" s="13" t="str">
        <f t="shared" si="325"/>
        <v>Bangalore</v>
      </c>
      <c r="W1784" s="13" t="str">
        <f t="shared" si="326"/>
        <v>CLS</v>
      </c>
      <c r="X1784" s="13">
        <f t="shared" si="327"/>
        <v>14</v>
      </c>
      <c r="Y1784" s="13" t="str">
        <f>IFERROR(VLOOKUP(C1784,ReceivingTeam[],2,FALSE),"HelpDesk")</f>
        <v>HelpDesk</v>
      </c>
      <c r="Z1784" s="67">
        <f t="shared" si="328"/>
        <v>44883.425486111097</v>
      </c>
      <c r="AA1784" s="68">
        <f t="shared" si="329"/>
        <v>44882</v>
      </c>
      <c r="AB1784" s="69" t="b">
        <f t="shared" si="330"/>
        <v>1</v>
      </c>
      <c r="AC1784" s="70">
        <f t="shared" si="331"/>
        <v>0.5</v>
      </c>
      <c r="AD1784" s="67">
        <f t="shared" si="332"/>
        <v>44883.425486111097</v>
      </c>
      <c r="AE1784" s="67">
        <f>VLOOKUP(V1784,'Branch Wise Work Timelines'!C:G,3,FALSE)+AA1784</f>
        <v>44882.416666666664</v>
      </c>
      <c r="AF1784" s="67">
        <f>IF(V1784="Bangalore",VLOOKUP(V1784,'Branch Wise Work Timelines'!C:G,4,FALSE)+AA1784+1,IF(V1784="Mumbai",VLOOKUP(V1784,'Branch Wise Work Timelines'!C:G,4,FALSE)+AA1784+1,VLOOKUP(V1784,'Branch Wise Work Timelines'!C:G,4,FALSE)+AA1784))</f>
        <v>44883.104166666664</v>
      </c>
      <c r="AG1784" s="67">
        <f>WORKDAY.INTL(AA1784,1,11)+VLOOKUP(V1784,'Branch Wise Work Timelines'!C:G,3,FALSE)</f>
        <v>44883.416666666664</v>
      </c>
      <c r="AH1784" s="69" t="str">
        <f t="shared" ca="1" si="333"/>
        <v>Out of TAT</v>
      </c>
      <c r="AI1784" s="69">
        <f t="shared" ca="1" si="334"/>
        <v>20668</v>
      </c>
      <c r="AJ1784" s="69" t="str">
        <f ca="1">IF(AI1784&lt;0,"0-12",IFERROR(VLOOKUP(AI1784,Breakup[],2,FALSE),"&gt;24"))</f>
        <v>&gt;24</v>
      </c>
      <c r="AK1784" s="69" t="str">
        <f>VLOOKUP(V1784,Master!B:D,3,FALSE)</f>
        <v>South</v>
      </c>
      <c r="AL1784" s="69" t="str">
        <f t="shared" si="335"/>
        <v>Bangalore-CLS</v>
      </c>
    </row>
    <row r="1785" spans="1:38">
      <c r="A1785" s="13" t="s">
        <v>3877</v>
      </c>
      <c r="B1785" s="54">
        <v>44701.623462997697</v>
      </c>
      <c r="C1785" s="13" t="s">
        <v>583</v>
      </c>
      <c r="D1785" s="13">
        <v>145</v>
      </c>
      <c r="E1785" s="13" t="s">
        <v>3878</v>
      </c>
      <c r="F1785" s="13" t="s">
        <v>15</v>
      </c>
      <c r="G1785" s="14">
        <v>1653042280155</v>
      </c>
      <c r="H1785" s="55">
        <v>0.54554398148148098</v>
      </c>
      <c r="I1785" s="33">
        <v>44888.545543981498</v>
      </c>
      <c r="J1785" s="58">
        <v>44888</v>
      </c>
      <c r="K1785" s="13" t="s">
        <v>213</v>
      </c>
      <c r="L1785" s="13" t="s">
        <v>30</v>
      </c>
      <c r="M1785" s="13" t="s">
        <v>214</v>
      </c>
      <c r="N1785" s="13" t="s">
        <v>206</v>
      </c>
      <c r="O1785" s="33" t="s">
        <v>38</v>
      </c>
      <c r="P1785" s="58" t="s">
        <v>38</v>
      </c>
      <c r="Q1785" s="33" t="s">
        <v>207</v>
      </c>
      <c r="R1785" s="14" t="s">
        <v>38</v>
      </c>
      <c r="S1785" s="13" t="s">
        <v>216</v>
      </c>
      <c r="T1785" s="13" t="s">
        <v>217</v>
      </c>
      <c r="U1785" s="33">
        <f t="shared" ca="1" si="324"/>
        <v>45744.56914039352</v>
      </c>
      <c r="V1785" s="13" t="str">
        <f t="shared" si="325"/>
        <v>Bangalore</v>
      </c>
      <c r="W1785" s="13" t="str">
        <f t="shared" si="326"/>
        <v>CLS</v>
      </c>
      <c r="X1785" s="13">
        <f t="shared" si="327"/>
        <v>13</v>
      </c>
      <c r="Y1785" s="13" t="str">
        <f>IFERROR(VLOOKUP(C1785,ReceivingTeam[],2,FALSE),"HelpDesk")</f>
        <v>HelpDesk</v>
      </c>
      <c r="Z1785" s="67">
        <f t="shared" si="328"/>
        <v>44889.045543981498</v>
      </c>
      <c r="AA1785" s="68">
        <f t="shared" si="329"/>
        <v>44888</v>
      </c>
      <c r="AB1785" s="69" t="b">
        <f t="shared" si="330"/>
        <v>1</v>
      </c>
      <c r="AC1785" s="70">
        <f t="shared" si="331"/>
        <v>0.5</v>
      </c>
      <c r="AD1785" s="67">
        <f t="shared" si="332"/>
        <v>44889.045543981498</v>
      </c>
      <c r="AE1785" s="67">
        <f>VLOOKUP(V1785,'Branch Wise Work Timelines'!C:G,3,FALSE)+AA1785</f>
        <v>44888.416666666664</v>
      </c>
      <c r="AF1785" s="67">
        <f>IF(V1785="Bangalore",VLOOKUP(V1785,'Branch Wise Work Timelines'!C:G,4,FALSE)+AA1785+1,IF(V1785="Mumbai",VLOOKUP(V1785,'Branch Wise Work Timelines'!C:G,4,FALSE)+AA1785+1,VLOOKUP(V1785,'Branch Wise Work Timelines'!C:G,4,FALSE)+AA1785))</f>
        <v>44889.104166666664</v>
      </c>
      <c r="AG1785" s="67">
        <f>WORKDAY.INTL(AA1785,1,11)+VLOOKUP(V1785,'Branch Wise Work Timelines'!C:G,3,FALSE)</f>
        <v>44889.416666666664</v>
      </c>
      <c r="AH1785" s="69" t="str">
        <f t="shared" ca="1" si="333"/>
        <v>Out of TAT</v>
      </c>
      <c r="AI1785" s="69">
        <f t="shared" ca="1" si="334"/>
        <v>20533</v>
      </c>
      <c r="AJ1785" s="69" t="str">
        <f ca="1">IF(AI1785&lt;0,"0-12",IFERROR(VLOOKUP(AI1785,Breakup[],2,FALSE),"&gt;24"))</f>
        <v>&gt;24</v>
      </c>
      <c r="AK1785" s="69" t="str">
        <f>VLOOKUP(V1785,Master!B:D,3,FALSE)</f>
        <v>South</v>
      </c>
      <c r="AL1785" s="69" t="str">
        <f t="shared" si="335"/>
        <v>Bangalore-CLS</v>
      </c>
    </row>
    <row r="1786" spans="1:38">
      <c r="A1786" s="13" t="s">
        <v>3879</v>
      </c>
      <c r="B1786" s="54">
        <v>44701.383729861103</v>
      </c>
      <c r="C1786" s="13" t="s">
        <v>149</v>
      </c>
      <c r="D1786" s="13">
        <v>715</v>
      </c>
      <c r="E1786" s="13" t="s">
        <v>3880</v>
      </c>
      <c r="F1786" s="13" t="s">
        <v>33</v>
      </c>
      <c r="G1786" s="14">
        <v>1653026331486</v>
      </c>
      <c r="H1786" s="55">
        <v>0.592789351851852</v>
      </c>
      <c r="I1786" s="33">
        <v>44888.592789351896</v>
      </c>
      <c r="J1786" s="58">
        <v>44888</v>
      </c>
      <c r="K1786" s="13" t="s">
        <v>313</v>
      </c>
      <c r="L1786" s="13" t="s">
        <v>60</v>
      </c>
      <c r="M1786" s="13" t="s">
        <v>314</v>
      </c>
      <c r="N1786" s="13" t="s">
        <v>206</v>
      </c>
      <c r="O1786" s="33" t="s">
        <v>38</v>
      </c>
      <c r="P1786" s="58" t="s">
        <v>38</v>
      </c>
      <c r="Q1786" s="33" t="s">
        <v>207</v>
      </c>
      <c r="R1786" s="14" t="s">
        <v>38</v>
      </c>
      <c r="S1786" s="13" t="s">
        <v>208</v>
      </c>
      <c r="T1786" s="13" t="s">
        <v>209</v>
      </c>
      <c r="U1786" s="33">
        <f t="shared" ca="1" si="324"/>
        <v>45744.56914039352</v>
      </c>
      <c r="V1786" s="13" t="str">
        <f t="shared" si="325"/>
        <v>Hyderabad</v>
      </c>
      <c r="W1786" s="13" t="str">
        <f t="shared" si="326"/>
        <v>RI</v>
      </c>
      <c r="X1786" s="13">
        <f t="shared" si="327"/>
        <v>14</v>
      </c>
      <c r="Y1786" s="13" t="str">
        <f>IFERROR(VLOOKUP(C1786,ReceivingTeam[],2,FALSE),"HelpDesk")</f>
        <v>Branch office</v>
      </c>
      <c r="Z1786" s="67">
        <f t="shared" si="328"/>
        <v>44889.738622685225</v>
      </c>
      <c r="AA1786" s="68">
        <f t="shared" si="329"/>
        <v>44888</v>
      </c>
      <c r="AB1786" s="69" t="b">
        <f t="shared" si="330"/>
        <v>1</v>
      </c>
      <c r="AC1786" s="70">
        <f t="shared" si="331"/>
        <v>0.5</v>
      </c>
      <c r="AD1786" s="67">
        <f t="shared" si="332"/>
        <v>44889.738622685225</v>
      </c>
      <c r="AE1786" s="67">
        <f>VLOOKUP(V1786,'Branch Wise Work Timelines'!C:G,3,FALSE)+AA1786</f>
        <v>44888.416666666664</v>
      </c>
      <c r="AF1786" s="67">
        <f>IF(V1786="Bangalore",VLOOKUP(V1786,'Branch Wise Work Timelines'!C:G,4,FALSE)+AA1786+1,IF(V1786="Mumbai",VLOOKUP(V1786,'Branch Wise Work Timelines'!C:G,4,FALSE)+AA1786+1,VLOOKUP(V1786,'Branch Wise Work Timelines'!C:G,4,FALSE)+AA1786))</f>
        <v>44888.770833333336</v>
      </c>
      <c r="AG1786" s="67">
        <f>WORKDAY.INTL(AA1786,1,11)+VLOOKUP(V1786,'Branch Wise Work Timelines'!C:G,3,FALSE)</f>
        <v>44889.416666666664</v>
      </c>
      <c r="AH1786" s="69" t="str">
        <f t="shared" ca="1" si="333"/>
        <v>Out of TAT</v>
      </c>
      <c r="AI1786" s="69">
        <f t="shared" ca="1" si="334"/>
        <v>20516</v>
      </c>
      <c r="AJ1786" s="69" t="str">
        <f ca="1">IF(AI1786&lt;0,"0-12",IFERROR(VLOOKUP(AI1786,Breakup[],2,FALSE),"&gt;24"))</f>
        <v>&gt;24</v>
      </c>
      <c r="AK1786" s="69" t="str">
        <f>VLOOKUP(V1786,Master!B:D,3,FALSE)</f>
        <v>South</v>
      </c>
      <c r="AL1786" s="69" t="str">
        <f t="shared" si="335"/>
        <v>Hyderabad</v>
      </c>
    </row>
    <row r="1787" spans="1:38">
      <c r="A1787" s="13" t="s">
        <v>3881</v>
      </c>
      <c r="B1787" s="54">
        <v>44695.7142298611</v>
      </c>
      <c r="C1787" s="13" t="s">
        <v>412</v>
      </c>
      <c r="D1787" s="13">
        <v>1973</v>
      </c>
      <c r="E1787" s="13" t="s">
        <v>3882</v>
      </c>
      <c r="F1787" s="13" t="s">
        <v>24</v>
      </c>
      <c r="G1787" s="14">
        <v>1653036822260</v>
      </c>
      <c r="H1787" s="55">
        <v>0.30128472222222202</v>
      </c>
      <c r="I1787" s="33">
        <v>44884.301284722198</v>
      </c>
      <c r="J1787" s="58">
        <v>44884</v>
      </c>
      <c r="K1787" s="13" t="s">
        <v>397</v>
      </c>
      <c r="L1787" s="13" t="s">
        <v>50</v>
      </c>
      <c r="M1787" s="13" t="s">
        <v>414</v>
      </c>
      <c r="N1787" s="13" t="s">
        <v>206</v>
      </c>
      <c r="O1787" s="33" t="s">
        <v>38</v>
      </c>
      <c r="P1787" s="58" t="s">
        <v>38</v>
      </c>
      <c r="Q1787" s="33" t="s">
        <v>207</v>
      </c>
      <c r="R1787" s="14" t="s">
        <v>38</v>
      </c>
      <c r="S1787" s="13" t="s">
        <v>216</v>
      </c>
      <c r="T1787" s="13" t="s">
        <v>217</v>
      </c>
      <c r="U1787" s="33">
        <f t="shared" ca="1" si="324"/>
        <v>45744.56914039352</v>
      </c>
      <c r="V1787" s="13" t="str">
        <f t="shared" si="325"/>
        <v>Cochin</v>
      </c>
      <c r="W1787" s="13" t="str">
        <f t="shared" si="326"/>
        <v>DOMI</v>
      </c>
      <c r="X1787" s="13">
        <f t="shared" si="327"/>
        <v>7</v>
      </c>
      <c r="Y1787" s="13" t="str">
        <f>IFERROR(VLOOKUP(C1787,ReceivingTeam[],2,FALSE),"HelpDesk")</f>
        <v>HelpDesk</v>
      </c>
      <c r="Z1787" s="67">
        <f t="shared" si="328"/>
        <v>44886.562499999993</v>
      </c>
      <c r="AA1787" s="68">
        <f t="shared" si="329"/>
        <v>44884</v>
      </c>
      <c r="AB1787" s="69" t="b">
        <f t="shared" si="330"/>
        <v>1</v>
      </c>
      <c r="AC1787" s="70">
        <f t="shared" si="331"/>
        <v>0.5</v>
      </c>
      <c r="AD1787" s="67">
        <f t="shared" si="332"/>
        <v>44886.562499999993</v>
      </c>
      <c r="AE1787" s="67">
        <f>VLOOKUP(V1787,'Branch Wise Work Timelines'!C:G,3,FALSE)+AA1787</f>
        <v>44884.416666666664</v>
      </c>
      <c r="AF1787" s="67">
        <f>IF(V1787="Bangalore",VLOOKUP(V1787,'Branch Wise Work Timelines'!C:G,4,FALSE)+AA1787+1,IF(V1787="Mumbai",VLOOKUP(V1787,'Branch Wise Work Timelines'!C:G,4,FALSE)+AA1787+1,VLOOKUP(V1787,'Branch Wise Work Timelines'!C:G,4,FALSE)+AA1787))</f>
        <v>44884.770833333336</v>
      </c>
      <c r="AG1787" s="67">
        <f>WORKDAY.INTL(AA1787,1,11)+VLOOKUP(V1787,'Branch Wise Work Timelines'!C:G,3,FALSE)</f>
        <v>44886.416666666664</v>
      </c>
      <c r="AH1787" s="69" t="str">
        <f t="shared" ca="1" si="333"/>
        <v>Out of TAT</v>
      </c>
      <c r="AI1787" s="69">
        <f t="shared" ca="1" si="334"/>
        <v>20593</v>
      </c>
      <c r="AJ1787" s="69" t="str">
        <f ca="1">IF(AI1787&lt;0,"0-12",IFERROR(VLOOKUP(AI1787,Breakup[],2,FALSE),"&gt;24"))</f>
        <v>&gt;24</v>
      </c>
      <c r="AK1787" s="69" t="str">
        <f>VLOOKUP(V1787,Master!B:D,3,FALSE)</f>
        <v>South</v>
      </c>
      <c r="AL1787" s="69" t="str">
        <f t="shared" si="335"/>
        <v>Cochin</v>
      </c>
    </row>
    <row r="1788" spans="1:38">
      <c r="A1788" s="13" t="s">
        <v>3883</v>
      </c>
      <c r="B1788" s="54">
        <v>44695.727590243099</v>
      </c>
      <c r="C1788" s="13" t="s">
        <v>412</v>
      </c>
      <c r="D1788" s="13">
        <v>1698</v>
      </c>
      <c r="E1788" s="13" t="s">
        <v>3884</v>
      </c>
      <c r="F1788" s="13" t="s">
        <v>24</v>
      </c>
      <c r="G1788" s="14">
        <v>1653036822260</v>
      </c>
      <c r="H1788" s="55">
        <v>0.18194444444444399</v>
      </c>
      <c r="I1788" s="33">
        <v>44890.181944444397</v>
      </c>
      <c r="J1788" s="58">
        <v>44890</v>
      </c>
      <c r="K1788" s="13" t="s">
        <v>397</v>
      </c>
      <c r="L1788" s="13" t="s">
        <v>50</v>
      </c>
      <c r="M1788" s="13" t="s">
        <v>414</v>
      </c>
      <c r="N1788" s="13" t="s">
        <v>206</v>
      </c>
      <c r="O1788" s="33" t="s">
        <v>38</v>
      </c>
      <c r="P1788" s="58" t="s">
        <v>38</v>
      </c>
      <c r="Q1788" s="33" t="s">
        <v>207</v>
      </c>
      <c r="R1788" s="14" t="s">
        <v>38</v>
      </c>
      <c r="S1788" s="13" t="s">
        <v>216</v>
      </c>
      <c r="T1788" s="13" t="s">
        <v>217</v>
      </c>
      <c r="U1788" s="33">
        <f t="shared" ca="1" si="324"/>
        <v>45744.56914039352</v>
      </c>
      <c r="V1788" s="13" t="str">
        <f t="shared" si="325"/>
        <v>Cochin</v>
      </c>
      <c r="W1788" s="13" t="str">
        <f t="shared" si="326"/>
        <v>DOMI</v>
      </c>
      <c r="X1788" s="13">
        <f t="shared" si="327"/>
        <v>4</v>
      </c>
      <c r="Y1788" s="13" t="str">
        <f>IFERROR(VLOOKUP(C1788,ReceivingTeam[],2,FALSE),"HelpDesk")</f>
        <v>HelpDesk</v>
      </c>
      <c r="Z1788" s="67">
        <f t="shared" si="328"/>
        <v>44891.562499999993</v>
      </c>
      <c r="AA1788" s="68">
        <f t="shared" si="329"/>
        <v>44890</v>
      </c>
      <c r="AB1788" s="69" t="b">
        <f t="shared" si="330"/>
        <v>1</v>
      </c>
      <c r="AC1788" s="70">
        <f t="shared" si="331"/>
        <v>0.5</v>
      </c>
      <c r="AD1788" s="67">
        <f t="shared" si="332"/>
        <v>44891.562499999993</v>
      </c>
      <c r="AE1788" s="67">
        <f>VLOOKUP(V1788,'Branch Wise Work Timelines'!C:G,3,FALSE)+AA1788</f>
        <v>44890.416666666664</v>
      </c>
      <c r="AF1788" s="67">
        <f>IF(V1788="Bangalore",VLOOKUP(V1788,'Branch Wise Work Timelines'!C:G,4,FALSE)+AA1788+1,IF(V1788="Mumbai",VLOOKUP(V1788,'Branch Wise Work Timelines'!C:G,4,FALSE)+AA1788+1,VLOOKUP(V1788,'Branch Wise Work Timelines'!C:G,4,FALSE)+AA1788))</f>
        <v>44890.770833333336</v>
      </c>
      <c r="AG1788" s="67">
        <f>WORKDAY.INTL(AA1788,1,11)+VLOOKUP(V1788,'Branch Wise Work Timelines'!C:G,3,FALSE)</f>
        <v>44891.416666666664</v>
      </c>
      <c r="AH1788" s="69" t="str">
        <f t="shared" ca="1" si="333"/>
        <v>Out of TAT</v>
      </c>
      <c r="AI1788" s="69">
        <f t="shared" ca="1" si="334"/>
        <v>20473</v>
      </c>
      <c r="AJ1788" s="69" t="str">
        <f ca="1">IF(AI1788&lt;0,"0-12",IFERROR(VLOOKUP(AI1788,Breakup[],2,FALSE),"&gt;24"))</f>
        <v>&gt;24</v>
      </c>
      <c r="AK1788" s="69" t="str">
        <f>VLOOKUP(V1788,Master!B:D,3,FALSE)</f>
        <v>South</v>
      </c>
      <c r="AL1788" s="69" t="str">
        <f t="shared" si="335"/>
        <v>Cochin</v>
      </c>
    </row>
    <row r="1789" spans="1:38">
      <c r="A1789" s="13" t="s">
        <v>3885</v>
      </c>
      <c r="B1789" s="54">
        <v>44701.664565127299</v>
      </c>
      <c r="C1789" s="13" t="s">
        <v>227</v>
      </c>
      <c r="D1789" s="13">
        <v>1730</v>
      </c>
      <c r="E1789" s="13" t="s">
        <v>3886</v>
      </c>
      <c r="F1789" s="13" t="s">
        <v>15</v>
      </c>
      <c r="G1789" s="14">
        <v>1653043097971</v>
      </c>
      <c r="H1789" s="55">
        <v>0.105914351851852</v>
      </c>
      <c r="I1789" s="33">
        <v>44884.105914351901</v>
      </c>
      <c r="J1789" s="58">
        <v>44884</v>
      </c>
      <c r="K1789" s="13" t="s">
        <v>213</v>
      </c>
      <c r="L1789" s="13" t="s">
        <v>30</v>
      </c>
      <c r="M1789" s="13" t="s">
        <v>214</v>
      </c>
      <c r="N1789" s="13" t="s">
        <v>206</v>
      </c>
      <c r="O1789" s="33" t="s">
        <v>38</v>
      </c>
      <c r="P1789" s="58" t="s">
        <v>38</v>
      </c>
      <c r="Q1789" s="33" t="s">
        <v>207</v>
      </c>
      <c r="R1789" s="14" t="s">
        <v>38</v>
      </c>
      <c r="S1789" s="13" t="s">
        <v>216</v>
      </c>
      <c r="T1789" s="13" t="s">
        <v>217</v>
      </c>
      <c r="U1789" s="33">
        <f t="shared" ca="1" si="324"/>
        <v>45744.56914039352</v>
      </c>
      <c r="V1789" s="13" t="str">
        <f t="shared" si="325"/>
        <v>Bangalore</v>
      </c>
      <c r="W1789" s="13" t="str">
        <f t="shared" si="326"/>
        <v>CLS</v>
      </c>
      <c r="X1789" s="13">
        <f t="shared" si="327"/>
        <v>2</v>
      </c>
      <c r="Y1789" s="13" t="str">
        <f>IFERROR(VLOOKUP(C1789,ReceivingTeam[],2,FALSE),"HelpDesk")</f>
        <v>HelpDesk</v>
      </c>
      <c r="Z1789" s="67">
        <f t="shared" si="328"/>
        <v>44884.916666666664</v>
      </c>
      <c r="AA1789" s="68">
        <f t="shared" si="329"/>
        <v>44884</v>
      </c>
      <c r="AB1789" s="69" t="b">
        <f t="shared" si="330"/>
        <v>1</v>
      </c>
      <c r="AC1789" s="70">
        <f t="shared" si="331"/>
        <v>0.5</v>
      </c>
      <c r="AD1789" s="67">
        <f t="shared" si="332"/>
        <v>44884.916666666664</v>
      </c>
      <c r="AE1789" s="67">
        <f>VLOOKUP(V1789,'Branch Wise Work Timelines'!C:G,3,FALSE)+AA1789</f>
        <v>44884.416666666664</v>
      </c>
      <c r="AF1789" s="67">
        <f>IF(V1789="Bangalore",VLOOKUP(V1789,'Branch Wise Work Timelines'!C:G,4,FALSE)+AA1789+1,IF(V1789="Mumbai",VLOOKUP(V1789,'Branch Wise Work Timelines'!C:G,4,FALSE)+AA1789+1,VLOOKUP(V1789,'Branch Wise Work Timelines'!C:G,4,FALSE)+AA1789))</f>
        <v>44885.104166666664</v>
      </c>
      <c r="AG1789" s="67">
        <f>WORKDAY.INTL(AA1789,1,11)+VLOOKUP(V1789,'Branch Wise Work Timelines'!C:G,3,FALSE)</f>
        <v>44886.416666666664</v>
      </c>
      <c r="AH1789" s="69" t="str">
        <f t="shared" ca="1" si="333"/>
        <v>Out of TAT</v>
      </c>
      <c r="AI1789" s="69">
        <f t="shared" ca="1" si="334"/>
        <v>20632</v>
      </c>
      <c r="AJ1789" s="69" t="str">
        <f ca="1">IF(AI1789&lt;0,"0-12",IFERROR(VLOOKUP(AI1789,Breakup[],2,FALSE),"&gt;24"))</f>
        <v>&gt;24</v>
      </c>
      <c r="AK1789" s="69" t="str">
        <f>VLOOKUP(V1789,Master!B:D,3,FALSE)</f>
        <v>South</v>
      </c>
      <c r="AL1789" s="69" t="str">
        <f t="shared" si="335"/>
        <v>Bangalore-CLS</v>
      </c>
    </row>
    <row r="1790" spans="1:38">
      <c r="A1790" s="13" t="s">
        <v>3887</v>
      </c>
      <c r="B1790" s="54">
        <v>44701.642791631901</v>
      </c>
      <c r="C1790" s="13" t="s">
        <v>418</v>
      </c>
      <c r="D1790" s="13">
        <v>933</v>
      </c>
      <c r="E1790" s="13" t="s">
        <v>3888</v>
      </c>
      <c r="F1790" s="13" t="s">
        <v>15</v>
      </c>
      <c r="G1790" s="14">
        <v>1653043347189</v>
      </c>
      <c r="H1790" s="55">
        <v>0.53063657407407405</v>
      </c>
      <c r="I1790" s="33">
        <v>44886.530636574098</v>
      </c>
      <c r="J1790" s="58">
        <v>44886</v>
      </c>
      <c r="K1790" s="13" t="s">
        <v>213</v>
      </c>
      <c r="L1790" s="13" t="s">
        <v>30</v>
      </c>
      <c r="M1790" s="13" t="s">
        <v>75</v>
      </c>
      <c r="N1790" s="13" t="s">
        <v>206</v>
      </c>
      <c r="O1790" s="33" t="s">
        <v>38</v>
      </c>
      <c r="P1790" s="58" t="s">
        <v>38</v>
      </c>
      <c r="Q1790" s="33" t="s">
        <v>207</v>
      </c>
      <c r="R1790" s="14" t="s">
        <v>38</v>
      </c>
      <c r="S1790" s="13" t="s">
        <v>208</v>
      </c>
      <c r="T1790" s="13" t="s">
        <v>209</v>
      </c>
      <c r="U1790" s="33">
        <f t="shared" ca="1" si="324"/>
        <v>45744.56914039352</v>
      </c>
      <c r="V1790" s="13" t="str">
        <f t="shared" si="325"/>
        <v>Bangalore</v>
      </c>
      <c r="W1790" s="13" t="str">
        <f t="shared" si="326"/>
        <v>CLS</v>
      </c>
      <c r="X1790" s="13">
        <f t="shared" si="327"/>
        <v>12</v>
      </c>
      <c r="Y1790" s="13" t="str">
        <f>IFERROR(VLOOKUP(C1790,ReceivingTeam[],2,FALSE),"HelpDesk")</f>
        <v>HelpDesk</v>
      </c>
      <c r="Z1790" s="67">
        <f t="shared" si="328"/>
        <v>44887.030636574098</v>
      </c>
      <c r="AA1790" s="68">
        <f t="shared" si="329"/>
        <v>44886</v>
      </c>
      <c r="AB1790" s="69" t="b">
        <f t="shared" si="330"/>
        <v>1</v>
      </c>
      <c r="AC1790" s="70">
        <f t="shared" si="331"/>
        <v>0.5</v>
      </c>
      <c r="AD1790" s="67">
        <f t="shared" si="332"/>
        <v>44887.030636574098</v>
      </c>
      <c r="AE1790" s="67">
        <f>VLOOKUP(V1790,'Branch Wise Work Timelines'!C:G,3,FALSE)+AA1790</f>
        <v>44886.416666666664</v>
      </c>
      <c r="AF1790" s="67">
        <f>IF(V1790="Bangalore",VLOOKUP(V1790,'Branch Wise Work Timelines'!C:G,4,FALSE)+AA1790+1,IF(V1790="Mumbai",VLOOKUP(V1790,'Branch Wise Work Timelines'!C:G,4,FALSE)+AA1790+1,VLOOKUP(V1790,'Branch Wise Work Timelines'!C:G,4,FALSE)+AA1790))</f>
        <v>44887.104166666664</v>
      </c>
      <c r="AG1790" s="67">
        <f>WORKDAY.INTL(AA1790,1,11)+VLOOKUP(V1790,'Branch Wise Work Timelines'!C:G,3,FALSE)</f>
        <v>44887.416666666664</v>
      </c>
      <c r="AH1790" s="69" t="str">
        <f t="shared" ca="1" si="333"/>
        <v>Out of TAT</v>
      </c>
      <c r="AI1790" s="69">
        <f t="shared" ca="1" si="334"/>
        <v>20581</v>
      </c>
      <c r="AJ1790" s="69" t="str">
        <f ca="1">IF(AI1790&lt;0,"0-12",IFERROR(VLOOKUP(AI1790,Breakup[],2,FALSE),"&gt;24"))</f>
        <v>&gt;24</v>
      </c>
      <c r="AK1790" s="69" t="str">
        <f>VLOOKUP(V1790,Master!B:D,3,FALSE)</f>
        <v>South</v>
      </c>
      <c r="AL1790" s="69" t="str">
        <f t="shared" si="335"/>
        <v>Bangalore-CLS</v>
      </c>
    </row>
    <row r="1791" spans="1:38">
      <c r="A1791" s="13" t="s">
        <v>3889</v>
      </c>
      <c r="B1791" s="54">
        <v>44699.535240161997</v>
      </c>
      <c r="C1791" s="13" t="s">
        <v>443</v>
      </c>
      <c r="D1791" s="13">
        <v>963</v>
      </c>
      <c r="E1791" s="13" t="s">
        <v>3890</v>
      </c>
      <c r="F1791" s="13" t="s">
        <v>33</v>
      </c>
      <c r="G1791" s="14">
        <v>1653032376124</v>
      </c>
      <c r="H1791" s="55">
        <v>0.281712962962963</v>
      </c>
      <c r="I1791" s="33">
        <v>44886.281712962998</v>
      </c>
      <c r="J1791" s="58">
        <v>44886</v>
      </c>
      <c r="K1791" s="13" t="s">
        <v>437</v>
      </c>
      <c r="L1791" s="13" t="s">
        <v>12</v>
      </c>
      <c r="M1791" s="13" t="s">
        <v>435</v>
      </c>
      <c r="N1791" s="13" t="s">
        <v>206</v>
      </c>
      <c r="O1791" s="33" t="s">
        <v>38</v>
      </c>
      <c r="P1791" s="58" t="s">
        <v>38</v>
      </c>
      <c r="Q1791" s="33" t="s">
        <v>207</v>
      </c>
      <c r="R1791" s="14" t="s">
        <v>38</v>
      </c>
      <c r="S1791" s="13" t="s">
        <v>208</v>
      </c>
      <c r="T1791" s="13" t="s">
        <v>209</v>
      </c>
      <c r="U1791" s="33">
        <f t="shared" ca="1" si="324"/>
        <v>45744.56914039352</v>
      </c>
      <c r="V1791" s="13" t="str">
        <f t="shared" si="325"/>
        <v>Ahmedabad</v>
      </c>
      <c r="W1791" s="13" t="str">
        <f t="shared" si="326"/>
        <v>RI</v>
      </c>
      <c r="X1791" s="13">
        <f t="shared" si="327"/>
        <v>6</v>
      </c>
      <c r="Y1791" s="13" t="str">
        <f>IFERROR(VLOOKUP(C1791,ReceivingTeam[],2,FALSE),"HelpDesk")</f>
        <v>HelpDesk</v>
      </c>
      <c r="Z1791" s="67">
        <f t="shared" si="328"/>
        <v>44887.562499999993</v>
      </c>
      <c r="AA1791" s="68">
        <f t="shared" si="329"/>
        <v>44886</v>
      </c>
      <c r="AB1791" s="69" t="b">
        <f t="shared" si="330"/>
        <v>1</v>
      </c>
      <c r="AC1791" s="70">
        <f t="shared" si="331"/>
        <v>0.5</v>
      </c>
      <c r="AD1791" s="67">
        <f t="shared" si="332"/>
        <v>44887.562499999993</v>
      </c>
      <c r="AE1791" s="67">
        <f>VLOOKUP(V1791,'Branch Wise Work Timelines'!C:G,3,FALSE)+AA1791</f>
        <v>44886.416666666664</v>
      </c>
      <c r="AF1791" s="67">
        <f>IF(V1791="Bangalore",VLOOKUP(V1791,'Branch Wise Work Timelines'!C:G,4,FALSE)+AA1791+1,IF(V1791="Mumbai",VLOOKUP(V1791,'Branch Wise Work Timelines'!C:G,4,FALSE)+AA1791+1,VLOOKUP(V1791,'Branch Wise Work Timelines'!C:G,4,FALSE)+AA1791))</f>
        <v>44886.770833333336</v>
      </c>
      <c r="AG1791" s="67">
        <f>WORKDAY.INTL(AA1791,1,11)+VLOOKUP(V1791,'Branch Wise Work Timelines'!C:G,3,FALSE)</f>
        <v>44887.416666666664</v>
      </c>
      <c r="AH1791" s="69" t="str">
        <f t="shared" ca="1" si="333"/>
        <v>Out of TAT</v>
      </c>
      <c r="AI1791" s="69">
        <f t="shared" ca="1" si="334"/>
        <v>20569</v>
      </c>
      <c r="AJ1791" s="69" t="str">
        <f ca="1">IF(AI1791&lt;0,"0-12",IFERROR(VLOOKUP(AI1791,Breakup[],2,FALSE),"&gt;24"))</f>
        <v>&gt;24</v>
      </c>
      <c r="AK1791" s="69" t="str">
        <f>VLOOKUP(V1791,Master!B:D,3,FALSE)</f>
        <v>North</v>
      </c>
      <c r="AL1791" s="69" t="str">
        <f t="shared" si="335"/>
        <v>Ahmedabad</v>
      </c>
    </row>
    <row r="1792" spans="1:38">
      <c r="A1792" s="13" t="s">
        <v>3891</v>
      </c>
      <c r="B1792" s="54">
        <v>44700.612465046303</v>
      </c>
      <c r="C1792" s="13" t="s">
        <v>443</v>
      </c>
      <c r="D1792" s="13">
        <v>1017</v>
      </c>
      <c r="E1792" s="13" t="s">
        <v>3892</v>
      </c>
      <c r="F1792" s="13" t="s">
        <v>33</v>
      </c>
      <c r="G1792" s="14">
        <v>1653032804026</v>
      </c>
      <c r="H1792" s="55">
        <v>0.429571759259259</v>
      </c>
      <c r="I1792" s="33">
        <v>44891.429571759298</v>
      </c>
      <c r="J1792" s="58">
        <v>44891</v>
      </c>
      <c r="K1792" s="13" t="s">
        <v>437</v>
      </c>
      <c r="L1792" s="13" t="s">
        <v>12</v>
      </c>
      <c r="M1792" s="13" t="s">
        <v>435</v>
      </c>
      <c r="N1792" s="13" t="s">
        <v>206</v>
      </c>
      <c r="O1792" s="33">
        <v>44891.2284953704</v>
      </c>
      <c r="P1792" s="58">
        <v>44891</v>
      </c>
      <c r="Q1792" s="33" t="s">
        <v>237</v>
      </c>
      <c r="R1792" s="14">
        <v>398</v>
      </c>
      <c r="S1792" s="13" t="s">
        <v>208</v>
      </c>
      <c r="T1792" s="13" t="s">
        <v>209</v>
      </c>
      <c r="U1792" s="33">
        <f t="shared" ca="1" si="324"/>
        <v>45744.56914039352</v>
      </c>
      <c r="V1792" s="13" t="str">
        <f t="shared" si="325"/>
        <v>Ahmedabad</v>
      </c>
      <c r="W1792" s="13" t="str">
        <f t="shared" si="326"/>
        <v>RI</v>
      </c>
      <c r="X1792" s="13">
        <f t="shared" si="327"/>
        <v>10</v>
      </c>
      <c r="Y1792" s="13" t="str">
        <f>IFERROR(VLOOKUP(C1792,ReceivingTeam[],2,FALSE),"HelpDesk")</f>
        <v>HelpDesk</v>
      </c>
      <c r="Z1792" s="67">
        <f t="shared" si="328"/>
        <v>44893.575405092626</v>
      </c>
      <c r="AA1792" s="68">
        <f t="shared" si="329"/>
        <v>44891</v>
      </c>
      <c r="AB1792" s="69" t="b">
        <f t="shared" si="330"/>
        <v>1</v>
      </c>
      <c r="AC1792" s="70">
        <f t="shared" si="331"/>
        <v>0.5</v>
      </c>
      <c r="AD1792" s="67">
        <f t="shared" si="332"/>
        <v>44893.575405092626</v>
      </c>
      <c r="AE1792" s="67">
        <f>VLOOKUP(V1792,'Branch Wise Work Timelines'!C:G,3,FALSE)+AA1792</f>
        <v>44891.416666666664</v>
      </c>
      <c r="AF1792" s="67">
        <f>IF(V1792="Bangalore",VLOOKUP(V1792,'Branch Wise Work Timelines'!C:G,4,FALSE)+AA1792+1,IF(V1792="Mumbai",VLOOKUP(V1792,'Branch Wise Work Timelines'!C:G,4,FALSE)+AA1792+1,VLOOKUP(V1792,'Branch Wise Work Timelines'!C:G,4,FALSE)+AA1792))</f>
        <v>44891.770833333336</v>
      </c>
      <c r="AG1792" s="67">
        <f>WORKDAY.INTL(AA1792,1,11)+VLOOKUP(V1792,'Branch Wise Work Timelines'!C:G,3,FALSE)</f>
        <v>44893.416666666664</v>
      </c>
      <c r="AH1792" s="69" t="str">
        <f t="shared" si="333"/>
        <v>Met</v>
      </c>
      <c r="AI1792" s="69">
        <f t="shared" ca="1" si="334"/>
        <v>20424</v>
      </c>
      <c r="AJ1792" s="69" t="str">
        <f ca="1">IF(AI1792&lt;0,"0-12",IFERROR(VLOOKUP(AI1792,Breakup[],2,FALSE),"&gt;24"))</f>
        <v>&gt;24</v>
      </c>
      <c r="AK1792" s="69" t="str">
        <f>VLOOKUP(V1792,Master!B:D,3,FALSE)</f>
        <v>North</v>
      </c>
      <c r="AL1792" s="69" t="str">
        <f t="shared" si="335"/>
        <v>Ahmedabad</v>
      </c>
    </row>
    <row r="1793" spans="1:38">
      <c r="A1793" s="13" t="s">
        <v>3893</v>
      </c>
      <c r="B1793" s="54">
        <v>44700.695064733802</v>
      </c>
      <c r="C1793" s="13" t="s">
        <v>153</v>
      </c>
      <c r="D1793" s="13">
        <v>1099</v>
      </c>
      <c r="E1793" s="13" t="s">
        <v>3894</v>
      </c>
      <c r="F1793" s="13" t="s">
        <v>33</v>
      </c>
      <c r="G1793" s="14">
        <v>1653020325382</v>
      </c>
      <c r="H1793" s="55">
        <v>0.397395833333333</v>
      </c>
      <c r="I1793" s="33">
        <v>44885.397395833301</v>
      </c>
      <c r="J1793" s="58">
        <v>44885</v>
      </c>
      <c r="K1793" s="13" t="s">
        <v>397</v>
      </c>
      <c r="L1793" s="13" t="s">
        <v>50</v>
      </c>
      <c r="M1793" s="13" t="s">
        <v>153</v>
      </c>
      <c r="N1793" s="13" t="s">
        <v>206</v>
      </c>
      <c r="O1793" s="33" t="s">
        <v>38</v>
      </c>
      <c r="P1793" s="58" t="s">
        <v>38</v>
      </c>
      <c r="Q1793" s="33" t="s">
        <v>207</v>
      </c>
      <c r="R1793" s="14" t="s">
        <v>38</v>
      </c>
      <c r="S1793" s="13" t="s">
        <v>216</v>
      </c>
      <c r="T1793" s="13" t="s">
        <v>217</v>
      </c>
      <c r="U1793" s="33">
        <f t="shared" ca="1" si="324"/>
        <v>45744.56914039352</v>
      </c>
      <c r="V1793" s="13" t="str">
        <f t="shared" si="325"/>
        <v>Cochin</v>
      </c>
      <c r="W1793" s="13" t="str">
        <f t="shared" si="326"/>
        <v>RI</v>
      </c>
      <c r="X1793" s="13">
        <f t="shared" si="327"/>
        <v>9</v>
      </c>
      <c r="Y1793" s="13" t="str">
        <f>IFERROR(VLOOKUP(C1793,ReceivingTeam[],2,FALSE),"HelpDesk")</f>
        <v>Branch office</v>
      </c>
      <c r="Z1793" s="67">
        <f t="shared" si="328"/>
        <v>44885.916666666664</v>
      </c>
      <c r="AA1793" s="68">
        <f t="shared" si="329"/>
        <v>44885</v>
      </c>
      <c r="AB1793" s="69" t="b">
        <f t="shared" si="330"/>
        <v>0</v>
      </c>
      <c r="AC1793" s="70">
        <f t="shared" si="331"/>
        <v>0.5</v>
      </c>
      <c r="AD1793" s="67">
        <f t="shared" si="332"/>
        <v>44885.916666666664</v>
      </c>
      <c r="AE1793" s="67">
        <f>VLOOKUP(V1793,'Branch Wise Work Timelines'!C:G,3,FALSE)+AA1793</f>
        <v>44885.416666666664</v>
      </c>
      <c r="AF1793" s="67">
        <f>IF(V1793="Bangalore",VLOOKUP(V1793,'Branch Wise Work Timelines'!C:G,4,FALSE)+AA1793+1,IF(V1793="Mumbai",VLOOKUP(V1793,'Branch Wise Work Timelines'!C:G,4,FALSE)+AA1793+1,VLOOKUP(V1793,'Branch Wise Work Timelines'!C:G,4,FALSE)+AA1793))</f>
        <v>44885.770833333336</v>
      </c>
      <c r="AG1793" s="67">
        <f>WORKDAY.INTL(AA1793,1,11)+VLOOKUP(V1793,'Branch Wise Work Timelines'!C:G,3,FALSE)</f>
        <v>44886.416666666664</v>
      </c>
      <c r="AH1793" s="69" t="str">
        <f t="shared" ca="1" si="333"/>
        <v>Out of TAT</v>
      </c>
      <c r="AI1793" s="69">
        <f t="shared" ca="1" si="334"/>
        <v>20608</v>
      </c>
      <c r="AJ1793" s="69" t="str">
        <f ca="1">IF(AI1793&lt;0,"0-12",IFERROR(VLOOKUP(AI1793,Breakup[],2,FALSE),"&gt;24"))</f>
        <v>&gt;24</v>
      </c>
      <c r="AK1793" s="69" t="str">
        <f>VLOOKUP(V1793,Master!B:D,3,FALSE)</f>
        <v>South</v>
      </c>
      <c r="AL1793" s="69" t="str">
        <f t="shared" si="335"/>
        <v>Cochin</v>
      </c>
    </row>
    <row r="1794" spans="1:38">
      <c r="A1794" s="13" t="s">
        <v>3895</v>
      </c>
      <c r="B1794" s="54">
        <v>44701.530460150498</v>
      </c>
      <c r="C1794" s="13" t="s">
        <v>280</v>
      </c>
      <c r="D1794" s="13">
        <v>1242</v>
      </c>
      <c r="E1794" s="13" t="s">
        <v>3896</v>
      </c>
      <c r="F1794" s="13" t="s">
        <v>33</v>
      </c>
      <c r="G1794" s="14">
        <v>1653032962527</v>
      </c>
      <c r="H1794" s="55">
        <v>0.97858796296296302</v>
      </c>
      <c r="I1794" s="33">
        <v>44889.978587963</v>
      </c>
      <c r="J1794" s="58">
        <v>44889</v>
      </c>
      <c r="K1794" s="13" t="s">
        <v>213</v>
      </c>
      <c r="L1794" s="13" t="s">
        <v>30</v>
      </c>
      <c r="M1794" s="13" t="s">
        <v>282</v>
      </c>
      <c r="N1794" s="13" t="s">
        <v>206</v>
      </c>
      <c r="O1794" s="33" t="s">
        <v>38</v>
      </c>
      <c r="P1794" s="58" t="s">
        <v>38</v>
      </c>
      <c r="Q1794" s="33" t="s">
        <v>207</v>
      </c>
      <c r="R1794" s="14" t="s">
        <v>38</v>
      </c>
      <c r="S1794" s="13" t="s">
        <v>216</v>
      </c>
      <c r="T1794" s="13" t="s">
        <v>278</v>
      </c>
      <c r="U1794" s="33">
        <f t="shared" ref="U1794:U1857" ca="1" si="336">NOW()</f>
        <v>45744.56914039352</v>
      </c>
      <c r="V1794" s="13" t="str">
        <f t="shared" ref="V1794:V1857" si="337">VLOOKUP(L1794,Location,2,0)</f>
        <v>Bangalore</v>
      </c>
      <c r="W1794" s="13" t="str">
        <f t="shared" ref="W1794:W1857" si="338">VLOOKUP(F1794,FCT,2,FALSE)</f>
        <v>RI</v>
      </c>
      <c r="X1794" s="13">
        <f t="shared" ref="X1794:X1857" si="339">HOUR(I1794)</f>
        <v>23</v>
      </c>
      <c r="Y1794" s="13" t="str">
        <f>IFERROR(VLOOKUP(C1794,ReceivingTeam[],2,FALSE),"HelpDesk")</f>
        <v>HelpDesk</v>
      </c>
      <c r="Z1794" s="67">
        <f t="shared" ref="Z1794:Z1857" si="340">IF(AB1794=FALSE,AE1794+AC1794,IF(I1794&gt;AE1794,IF(((I1794+AC1794)&gt;AF1794),(AC1794-(AF1794-I1794)+AG1794),I1794+AC1794),IF(((AE1794+AC1794)&gt;AF1794),(AC1794-(AF1794-AE1794)+AG1794),AE1794+AC1794)))</f>
        <v>44893.291087963</v>
      </c>
      <c r="AA1794" s="68">
        <f t="shared" ref="AA1794:AA1857" si="341">INT(J1794)</f>
        <v>44889</v>
      </c>
      <c r="AB1794" s="69" t="b">
        <f t="shared" ref="AB1794:AB1857" si="342">WORKDAY.INTL(AA1794-1,1,11)=AA1794</f>
        <v>1</v>
      </c>
      <c r="AC1794" s="70">
        <f t="shared" ref="AC1794:AC1857" si="343">IF(T1794="High",12/24,72/24)</f>
        <v>3</v>
      </c>
      <c r="AD1794" s="67">
        <f t="shared" ref="AD1794:AD1857" si="344">IF(AB1794=FALSE,AE1794+AC1794,IF(I1794&gt;AE1794,IF(((I1794+AC1794)&gt;AF1794),(AC1794-(AF1794-I1794)+AG1794),I1794+AC1794),IF(((AE1794+AC1794)&gt;AF1794),(AC1794-(AF1794-AE1794)+AG1794),AE1794+AC1794)))</f>
        <v>44893.291087963</v>
      </c>
      <c r="AE1794" s="67">
        <f>VLOOKUP(V1794,'Branch Wise Work Timelines'!C:G,3,FALSE)+AA1794</f>
        <v>44889.416666666664</v>
      </c>
      <c r="AF1794" s="67">
        <f>IF(V1794="Bangalore",VLOOKUP(V1794,'Branch Wise Work Timelines'!C:G,4,FALSE)+AA1794+1,IF(V1794="Mumbai",VLOOKUP(V1794,'Branch Wise Work Timelines'!C:G,4,FALSE)+AA1794+1,VLOOKUP(V1794,'Branch Wise Work Timelines'!C:G,4,FALSE)+AA1794))</f>
        <v>44890.104166666664</v>
      </c>
      <c r="AG1794" s="67">
        <f>WORKDAY.INTL(AA1794,1,11)+VLOOKUP(V1794,'Branch Wise Work Timelines'!C:G,3,FALSE)</f>
        <v>44890.416666666664</v>
      </c>
      <c r="AH1794" s="69" t="str">
        <f t="shared" ref="AH1794:AH1857" ca="1" si="345">IF(Q1794&lt;&gt;"Success",IF(U1794&gt;Z1794,"Out of TAT","In TAT"),IF(O1794&gt;AD1794,"Not Met","Met"))</f>
        <v>Out of TAT</v>
      </c>
      <c r="AI1794" s="69">
        <f t="shared" ref="AI1794:AI1857" ca="1" si="346">ROUNDUP((U1794-AD1794)*24,0)</f>
        <v>20431</v>
      </c>
      <c r="AJ1794" s="69" t="str">
        <f ca="1">IF(AI1794&lt;0,"0-12",IFERROR(VLOOKUP(AI1794,Breakup[],2,FALSE),"&gt;24"))</f>
        <v>&gt;24</v>
      </c>
      <c r="AK1794" s="69" t="str">
        <f>VLOOKUP(V1794,Master!B:D,3,FALSE)</f>
        <v>South</v>
      </c>
      <c r="AL1794" s="69" t="str">
        <f t="shared" ref="AL1794:AL1857" si="347">IF(V1794="Bangalore",IF(W1794="CLS",V1794&amp;"-"&amp;"CLS",V1794),(V1794))</f>
        <v>Bangalore</v>
      </c>
    </row>
    <row r="1795" spans="1:38">
      <c r="A1795" s="13" t="s">
        <v>3897</v>
      </c>
      <c r="B1795" s="54">
        <v>44701.581824340297</v>
      </c>
      <c r="C1795" s="13" t="s">
        <v>344</v>
      </c>
      <c r="D1795" s="13">
        <v>962</v>
      </c>
      <c r="E1795" s="13" t="s">
        <v>3898</v>
      </c>
      <c r="F1795" s="13" t="s">
        <v>33</v>
      </c>
      <c r="G1795" s="14">
        <v>1653036381719</v>
      </c>
      <c r="H1795" s="55">
        <v>0.99641203703703696</v>
      </c>
      <c r="I1795" s="33">
        <v>44888.996412036999</v>
      </c>
      <c r="J1795" s="58">
        <v>44888</v>
      </c>
      <c r="K1795" s="13" t="s">
        <v>263</v>
      </c>
      <c r="L1795" s="13" t="s">
        <v>69</v>
      </c>
      <c r="M1795" s="13" t="s">
        <v>101</v>
      </c>
      <c r="N1795" s="13" t="s">
        <v>206</v>
      </c>
      <c r="O1795" s="33" t="s">
        <v>38</v>
      </c>
      <c r="P1795" s="58" t="s">
        <v>38</v>
      </c>
      <c r="Q1795" s="33" t="s">
        <v>207</v>
      </c>
      <c r="R1795" s="14" t="s">
        <v>38</v>
      </c>
      <c r="S1795" s="13" t="s">
        <v>208</v>
      </c>
      <c r="T1795" s="13" t="s">
        <v>209</v>
      </c>
      <c r="U1795" s="33">
        <f t="shared" ca="1" si="336"/>
        <v>45744.56914039352</v>
      </c>
      <c r="V1795" s="13" t="str">
        <f t="shared" si="337"/>
        <v>Mumbai</v>
      </c>
      <c r="W1795" s="13" t="str">
        <f t="shared" si="338"/>
        <v>RI</v>
      </c>
      <c r="X1795" s="13">
        <f t="shared" si="339"/>
        <v>23</v>
      </c>
      <c r="Y1795" s="13" t="str">
        <f>IFERROR(VLOOKUP(C1795,ReceivingTeam[],2,FALSE),"HelpDesk")</f>
        <v>HelpDesk</v>
      </c>
      <c r="Z1795" s="67">
        <f t="shared" si="340"/>
        <v>44889.663078703663</v>
      </c>
      <c r="AA1795" s="68">
        <f t="shared" si="341"/>
        <v>44888</v>
      </c>
      <c r="AB1795" s="69" t="b">
        <f t="shared" si="342"/>
        <v>1</v>
      </c>
      <c r="AC1795" s="70">
        <f t="shared" si="343"/>
        <v>0.5</v>
      </c>
      <c r="AD1795" s="67">
        <f t="shared" si="344"/>
        <v>44889.663078703663</v>
      </c>
      <c r="AE1795" s="67">
        <f>VLOOKUP(V1795,'Branch Wise Work Timelines'!C:G,3,FALSE)+AA1795</f>
        <v>44888.416666666664</v>
      </c>
      <c r="AF1795" s="67">
        <f>IF(V1795="Bangalore",VLOOKUP(V1795,'Branch Wise Work Timelines'!C:G,4,FALSE)+AA1795+1,IF(V1795="Mumbai",VLOOKUP(V1795,'Branch Wise Work Timelines'!C:G,4,FALSE)+AA1795+1,VLOOKUP(V1795,'Branch Wise Work Timelines'!C:G,4,FALSE)+AA1795))</f>
        <v>44889.25</v>
      </c>
      <c r="AG1795" s="67">
        <f>WORKDAY.INTL(AA1795,1,11)+VLOOKUP(V1795,'Branch Wise Work Timelines'!C:G,3,FALSE)</f>
        <v>44889.416666666664</v>
      </c>
      <c r="AH1795" s="69" t="str">
        <f t="shared" ca="1" si="345"/>
        <v>Out of TAT</v>
      </c>
      <c r="AI1795" s="69">
        <f t="shared" ca="1" si="346"/>
        <v>20518</v>
      </c>
      <c r="AJ1795" s="69" t="str">
        <f ca="1">IF(AI1795&lt;0,"0-12",IFERROR(VLOOKUP(AI1795,Breakup[],2,FALSE),"&gt;24"))</f>
        <v>&gt;24</v>
      </c>
      <c r="AK1795" s="69" t="str">
        <f>VLOOKUP(V1795,Master!B:D,3,FALSE)</f>
        <v>East</v>
      </c>
      <c r="AL1795" s="69" t="str">
        <f t="shared" si="347"/>
        <v>Mumbai</v>
      </c>
    </row>
    <row r="1796" spans="1:38">
      <c r="A1796" s="13" t="s">
        <v>3899</v>
      </c>
      <c r="B1796" s="54">
        <v>44701.639797604199</v>
      </c>
      <c r="C1796" s="13" t="s">
        <v>286</v>
      </c>
      <c r="D1796" s="13">
        <v>1262</v>
      </c>
      <c r="E1796" s="13" t="s">
        <v>3900</v>
      </c>
      <c r="F1796" s="13" t="s">
        <v>33</v>
      </c>
      <c r="G1796" s="14">
        <v>1653041457618</v>
      </c>
      <c r="H1796" s="55">
        <v>2.2557870370370402E-2</v>
      </c>
      <c r="I1796" s="33">
        <v>44890.022557870398</v>
      </c>
      <c r="J1796" s="58">
        <v>44890</v>
      </c>
      <c r="K1796" s="13" t="s">
        <v>257</v>
      </c>
      <c r="L1796" s="13" t="s">
        <v>72</v>
      </c>
      <c r="M1796" s="13" t="s">
        <v>286</v>
      </c>
      <c r="N1796" s="13" t="s">
        <v>206</v>
      </c>
      <c r="O1796" s="33" t="s">
        <v>38</v>
      </c>
      <c r="P1796" s="58" t="s">
        <v>38</v>
      </c>
      <c r="Q1796" s="33" t="s">
        <v>207</v>
      </c>
      <c r="R1796" s="14" t="s">
        <v>38</v>
      </c>
      <c r="S1796" s="13" t="s">
        <v>208</v>
      </c>
      <c r="T1796" s="13" t="s">
        <v>209</v>
      </c>
      <c r="U1796" s="33">
        <f t="shared" ca="1" si="336"/>
        <v>45744.56914039352</v>
      </c>
      <c r="V1796" s="13" t="str">
        <f t="shared" si="337"/>
        <v>Pune</v>
      </c>
      <c r="W1796" s="13" t="str">
        <f t="shared" si="338"/>
        <v>RI</v>
      </c>
      <c r="X1796" s="13">
        <f t="shared" si="339"/>
        <v>0</v>
      </c>
      <c r="Y1796" s="13" t="str">
        <f>IFERROR(VLOOKUP(C1796,ReceivingTeam[],2,FALSE),"HelpDesk")</f>
        <v>HelpDesk</v>
      </c>
      <c r="Z1796" s="67">
        <f t="shared" si="340"/>
        <v>44891.520833333336</v>
      </c>
      <c r="AA1796" s="68">
        <f t="shared" si="341"/>
        <v>44890</v>
      </c>
      <c r="AB1796" s="69" t="b">
        <f t="shared" si="342"/>
        <v>1</v>
      </c>
      <c r="AC1796" s="70">
        <f t="shared" si="343"/>
        <v>0.5</v>
      </c>
      <c r="AD1796" s="67">
        <f t="shared" si="344"/>
        <v>44891.520833333336</v>
      </c>
      <c r="AE1796" s="67">
        <f>VLOOKUP(V1796,'Branch Wise Work Timelines'!C:G,3,FALSE)+AA1796</f>
        <v>44890.395833333336</v>
      </c>
      <c r="AF1796" s="67">
        <f>IF(V1796="Bangalore",VLOOKUP(V1796,'Branch Wise Work Timelines'!C:G,4,FALSE)+AA1796+1,IF(V1796="Mumbai",VLOOKUP(V1796,'Branch Wise Work Timelines'!C:G,4,FALSE)+AA1796+1,VLOOKUP(V1796,'Branch Wise Work Timelines'!C:G,4,FALSE)+AA1796))</f>
        <v>44890.770833333336</v>
      </c>
      <c r="AG1796" s="67">
        <f>WORKDAY.INTL(AA1796,1,11)+VLOOKUP(V1796,'Branch Wise Work Timelines'!C:G,3,FALSE)</f>
        <v>44891.395833333336</v>
      </c>
      <c r="AH1796" s="69" t="str">
        <f t="shared" ca="1" si="345"/>
        <v>Out of TAT</v>
      </c>
      <c r="AI1796" s="69">
        <f t="shared" ca="1" si="346"/>
        <v>20474</v>
      </c>
      <c r="AJ1796" s="69" t="str">
        <f ca="1">IF(AI1796&lt;0,"0-12",IFERROR(VLOOKUP(AI1796,Breakup[],2,FALSE),"&gt;24"))</f>
        <v>&gt;24</v>
      </c>
      <c r="AK1796" s="69" t="str">
        <f>VLOOKUP(V1796,Master!B:D,3,FALSE)</f>
        <v>West</v>
      </c>
      <c r="AL1796" s="69" t="str">
        <f t="shared" si="347"/>
        <v>Pune</v>
      </c>
    </row>
    <row r="1797" spans="1:38">
      <c r="A1797" s="13" t="s">
        <v>3901</v>
      </c>
      <c r="B1797" s="54">
        <v>44701.640760185197</v>
      </c>
      <c r="C1797" s="13" t="s">
        <v>286</v>
      </c>
      <c r="D1797" s="13">
        <v>759</v>
      </c>
      <c r="E1797" s="13" t="s">
        <v>3902</v>
      </c>
      <c r="F1797" s="13" t="s">
        <v>33</v>
      </c>
      <c r="G1797" s="14">
        <v>1653041457618</v>
      </c>
      <c r="H1797" s="55">
        <v>0.30400462962962999</v>
      </c>
      <c r="I1797" s="33">
        <v>44881.304004629601</v>
      </c>
      <c r="J1797" s="58">
        <v>44881</v>
      </c>
      <c r="K1797" s="13" t="s">
        <v>257</v>
      </c>
      <c r="L1797" s="13" t="s">
        <v>72</v>
      </c>
      <c r="M1797" s="13" t="s">
        <v>286</v>
      </c>
      <c r="N1797" s="13" t="s">
        <v>206</v>
      </c>
      <c r="O1797" s="33" t="s">
        <v>38</v>
      </c>
      <c r="P1797" s="58" t="s">
        <v>38</v>
      </c>
      <c r="Q1797" s="33" t="s">
        <v>207</v>
      </c>
      <c r="R1797" s="14" t="s">
        <v>38</v>
      </c>
      <c r="S1797" s="13" t="s">
        <v>208</v>
      </c>
      <c r="T1797" s="13" t="s">
        <v>209</v>
      </c>
      <c r="U1797" s="33">
        <f t="shared" ca="1" si="336"/>
        <v>45744.56914039352</v>
      </c>
      <c r="V1797" s="13" t="str">
        <f t="shared" si="337"/>
        <v>Pune</v>
      </c>
      <c r="W1797" s="13" t="str">
        <f t="shared" si="338"/>
        <v>RI</v>
      </c>
      <c r="X1797" s="13">
        <f t="shared" si="339"/>
        <v>7</v>
      </c>
      <c r="Y1797" s="13" t="str">
        <f>IFERROR(VLOOKUP(C1797,ReceivingTeam[],2,FALSE),"HelpDesk")</f>
        <v>HelpDesk</v>
      </c>
      <c r="Z1797" s="67">
        <f t="shared" si="340"/>
        <v>44882.520833333336</v>
      </c>
      <c r="AA1797" s="68">
        <f t="shared" si="341"/>
        <v>44881</v>
      </c>
      <c r="AB1797" s="69" t="b">
        <f t="shared" si="342"/>
        <v>1</v>
      </c>
      <c r="AC1797" s="70">
        <f t="shared" si="343"/>
        <v>0.5</v>
      </c>
      <c r="AD1797" s="67">
        <f t="shared" si="344"/>
        <v>44882.520833333336</v>
      </c>
      <c r="AE1797" s="67">
        <f>VLOOKUP(V1797,'Branch Wise Work Timelines'!C:G,3,FALSE)+AA1797</f>
        <v>44881.395833333336</v>
      </c>
      <c r="AF1797" s="67">
        <f>IF(V1797="Bangalore",VLOOKUP(V1797,'Branch Wise Work Timelines'!C:G,4,FALSE)+AA1797+1,IF(V1797="Mumbai",VLOOKUP(V1797,'Branch Wise Work Timelines'!C:G,4,FALSE)+AA1797+1,VLOOKUP(V1797,'Branch Wise Work Timelines'!C:G,4,FALSE)+AA1797))</f>
        <v>44881.770833333336</v>
      </c>
      <c r="AG1797" s="67">
        <f>WORKDAY.INTL(AA1797,1,11)+VLOOKUP(V1797,'Branch Wise Work Timelines'!C:G,3,FALSE)</f>
        <v>44882.395833333336</v>
      </c>
      <c r="AH1797" s="69" t="str">
        <f t="shared" ca="1" si="345"/>
        <v>Out of TAT</v>
      </c>
      <c r="AI1797" s="69">
        <f t="shared" ca="1" si="346"/>
        <v>20690</v>
      </c>
      <c r="AJ1797" s="69" t="str">
        <f ca="1">IF(AI1797&lt;0,"0-12",IFERROR(VLOOKUP(AI1797,Breakup[],2,FALSE),"&gt;24"))</f>
        <v>&gt;24</v>
      </c>
      <c r="AK1797" s="69" t="str">
        <f>VLOOKUP(V1797,Master!B:D,3,FALSE)</f>
        <v>West</v>
      </c>
      <c r="AL1797" s="69" t="str">
        <f t="shared" si="347"/>
        <v>Pune</v>
      </c>
    </row>
    <row r="1798" spans="1:38">
      <c r="A1798" s="13" t="s">
        <v>3903</v>
      </c>
      <c r="B1798" s="54">
        <v>44701.442658333297</v>
      </c>
      <c r="C1798" s="13" t="s">
        <v>153</v>
      </c>
      <c r="D1798" s="13">
        <v>266</v>
      </c>
      <c r="E1798" s="13" t="s">
        <v>3904</v>
      </c>
      <c r="F1798" s="13" t="s">
        <v>33</v>
      </c>
      <c r="G1798" s="14">
        <v>1653036111643</v>
      </c>
      <c r="H1798" s="55">
        <v>0.70192129629629596</v>
      </c>
      <c r="I1798" s="33">
        <v>44881.701921296299</v>
      </c>
      <c r="J1798" s="58">
        <v>44881</v>
      </c>
      <c r="K1798" s="13" t="s">
        <v>397</v>
      </c>
      <c r="L1798" s="13" t="s">
        <v>50</v>
      </c>
      <c r="M1798" s="13" t="s">
        <v>153</v>
      </c>
      <c r="N1798" s="13" t="s">
        <v>206</v>
      </c>
      <c r="O1798" s="33" t="s">
        <v>38</v>
      </c>
      <c r="P1798" s="58" t="s">
        <v>38</v>
      </c>
      <c r="Q1798" s="33" t="s">
        <v>207</v>
      </c>
      <c r="R1798" s="14" t="s">
        <v>38</v>
      </c>
      <c r="S1798" s="13" t="s">
        <v>216</v>
      </c>
      <c r="T1798" s="13" t="s">
        <v>217</v>
      </c>
      <c r="U1798" s="33">
        <f t="shared" ca="1" si="336"/>
        <v>45744.56914039352</v>
      </c>
      <c r="V1798" s="13" t="str">
        <f t="shared" si="337"/>
        <v>Cochin</v>
      </c>
      <c r="W1798" s="13" t="str">
        <f t="shared" si="338"/>
        <v>RI</v>
      </c>
      <c r="X1798" s="13">
        <f t="shared" si="339"/>
        <v>16</v>
      </c>
      <c r="Y1798" s="13" t="str">
        <f>IFERROR(VLOOKUP(C1798,ReceivingTeam[],2,FALSE),"HelpDesk")</f>
        <v>Branch office</v>
      </c>
      <c r="Z1798" s="67">
        <f t="shared" si="340"/>
        <v>44882.847754629627</v>
      </c>
      <c r="AA1798" s="68">
        <f t="shared" si="341"/>
        <v>44881</v>
      </c>
      <c r="AB1798" s="69" t="b">
        <f t="shared" si="342"/>
        <v>1</v>
      </c>
      <c r="AC1798" s="70">
        <f t="shared" si="343"/>
        <v>0.5</v>
      </c>
      <c r="AD1798" s="67">
        <f t="shared" si="344"/>
        <v>44882.847754629627</v>
      </c>
      <c r="AE1798" s="67">
        <f>VLOOKUP(V1798,'Branch Wise Work Timelines'!C:G,3,FALSE)+AA1798</f>
        <v>44881.416666666664</v>
      </c>
      <c r="AF1798" s="67">
        <f>IF(V1798="Bangalore",VLOOKUP(V1798,'Branch Wise Work Timelines'!C:G,4,FALSE)+AA1798+1,IF(V1798="Mumbai",VLOOKUP(V1798,'Branch Wise Work Timelines'!C:G,4,FALSE)+AA1798+1,VLOOKUP(V1798,'Branch Wise Work Timelines'!C:G,4,FALSE)+AA1798))</f>
        <v>44881.770833333336</v>
      </c>
      <c r="AG1798" s="67">
        <f>WORKDAY.INTL(AA1798,1,11)+VLOOKUP(V1798,'Branch Wise Work Timelines'!C:G,3,FALSE)</f>
        <v>44882.416666666664</v>
      </c>
      <c r="AH1798" s="69" t="str">
        <f t="shared" ca="1" si="345"/>
        <v>Out of TAT</v>
      </c>
      <c r="AI1798" s="69">
        <f t="shared" ca="1" si="346"/>
        <v>20682</v>
      </c>
      <c r="AJ1798" s="69" t="str">
        <f ca="1">IF(AI1798&lt;0,"0-12",IFERROR(VLOOKUP(AI1798,Breakup[],2,FALSE),"&gt;24"))</f>
        <v>&gt;24</v>
      </c>
      <c r="AK1798" s="69" t="str">
        <f>VLOOKUP(V1798,Master!B:D,3,FALSE)</f>
        <v>South</v>
      </c>
      <c r="AL1798" s="69" t="str">
        <f t="shared" si="347"/>
        <v>Cochin</v>
      </c>
    </row>
    <row r="1799" spans="1:38">
      <c r="A1799" s="13" t="s">
        <v>3905</v>
      </c>
      <c r="B1799" s="54">
        <v>44701.538661342602</v>
      </c>
      <c r="C1799" s="13" t="s">
        <v>344</v>
      </c>
      <c r="D1799" s="13">
        <v>750</v>
      </c>
      <c r="E1799" s="13" t="s">
        <v>3906</v>
      </c>
      <c r="F1799" s="13" t="s">
        <v>33</v>
      </c>
      <c r="G1799" s="14">
        <v>1653031594201</v>
      </c>
      <c r="H1799" s="55">
        <v>0.51171296296296298</v>
      </c>
      <c r="I1799" s="33">
        <v>44883.511712963002</v>
      </c>
      <c r="J1799" s="58">
        <v>44883</v>
      </c>
      <c r="K1799" s="13" t="s">
        <v>263</v>
      </c>
      <c r="L1799" s="13" t="s">
        <v>69</v>
      </c>
      <c r="M1799" s="13" t="s">
        <v>101</v>
      </c>
      <c r="N1799" s="13" t="s">
        <v>206</v>
      </c>
      <c r="O1799" s="33" t="s">
        <v>38</v>
      </c>
      <c r="P1799" s="58" t="s">
        <v>38</v>
      </c>
      <c r="Q1799" s="33" t="s">
        <v>207</v>
      </c>
      <c r="R1799" s="14" t="s">
        <v>38</v>
      </c>
      <c r="S1799" s="13" t="s">
        <v>208</v>
      </c>
      <c r="T1799" s="13" t="s">
        <v>209</v>
      </c>
      <c r="U1799" s="33">
        <f t="shared" ca="1" si="336"/>
        <v>45744.56914039352</v>
      </c>
      <c r="V1799" s="13" t="str">
        <f t="shared" si="337"/>
        <v>Mumbai</v>
      </c>
      <c r="W1799" s="13" t="str">
        <f t="shared" si="338"/>
        <v>RI</v>
      </c>
      <c r="X1799" s="13">
        <f t="shared" si="339"/>
        <v>12</v>
      </c>
      <c r="Y1799" s="13" t="str">
        <f>IFERROR(VLOOKUP(C1799,ReceivingTeam[],2,FALSE),"HelpDesk")</f>
        <v>HelpDesk</v>
      </c>
      <c r="Z1799" s="67">
        <f t="shared" si="340"/>
        <v>44884.011712963002</v>
      </c>
      <c r="AA1799" s="68">
        <f t="shared" si="341"/>
        <v>44883</v>
      </c>
      <c r="AB1799" s="69" t="b">
        <f t="shared" si="342"/>
        <v>1</v>
      </c>
      <c r="AC1799" s="70">
        <f t="shared" si="343"/>
        <v>0.5</v>
      </c>
      <c r="AD1799" s="67">
        <f t="shared" si="344"/>
        <v>44884.011712963002</v>
      </c>
      <c r="AE1799" s="67">
        <f>VLOOKUP(V1799,'Branch Wise Work Timelines'!C:G,3,FALSE)+AA1799</f>
        <v>44883.416666666664</v>
      </c>
      <c r="AF1799" s="67">
        <f>IF(V1799="Bangalore",VLOOKUP(V1799,'Branch Wise Work Timelines'!C:G,4,FALSE)+AA1799+1,IF(V1799="Mumbai",VLOOKUP(V1799,'Branch Wise Work Timelines'!C:G,4,FALSE)+AA1799+1,VLOOKUP(V1799,'Branch Wise Work Timelines'!C:G,4,FALSE)+AA1799))</f>
        <v>44884.25</v>
      </c>
      <c r="AG1799" s="67">
        <f>WORKDAY.INTL(AA1799,1,11)+VLOOKUP(V1799,'Branch Wise Work Timelines'!C:G,3,FALSE)</f>
        <v>44884.416666666664</v>
      </c>
      <c r="AH1799" s="69" t="str">
        <f t="shared" ca="1" si="345"/>
        <v>Out of TAT</v>
      </c>
      <c r="AI1799" s="69">
        <f t="shared" ca="1" si="346"/>
        <v>20654</v>
      </c>
      <c r="AJ1799" s="69" t="str">
        <f ca="1">IF(AI1799&lt;0,"0-12",IFERROR(VLOOKUP(AI1799,Breakup[],2,FALSE),"&gt;24"))</f>
        <v>&gt;24</v>
      </c>
      <c r="AK1799" s="69" t="str">
        <f>VLOOKUP(V1799,Master!B:D,3,FALSE)</f>
        <v>East</v>
      </c>
      <c r="AL1799" s="69" t="str">
        <f t="shared" si="347"/>
        <v>Mumbai</v>
      </c>
    </row>
    <row r="1800" spans="1:38">
      <c r="A1800" s="13" t="s">
        <v>3907</v>
      </c>
      <c r="B1800" s="54">
        <v>44701.639643136601</v>
      </c>
      <c r="C1800" s="13" t="s">
        <v>268</v>
      </c>
      <c r="D1800" s="13">
        <v>397</v>
      </c>
      <c r="E1800" s="13" t="s">
        <v>3908</v>
      </c>
      <c r="F1800" s="13" t="s">
        <v>15</v>
      </c>
      <c r="G1800" s="14">
        <v>1653043921714</v>
      </c>
      <c r="H1800" s="55">
        <v>0.63295138888888902</v>
      </c>
      <c r="I1800" s="33">
        <v>44882.6329513889</v>
      </c>
      <c r="J1800" s="58">
        <v>44882</v>
      </c>
      <c r="K1800" s="13" t="s">
        <v>213</v>
      </c>
      <c r="L1800" s="13" t="s">
        <v>30</v>
      </c>
      <c r="M1800" s="13" t="s">
        <v>214</v>
      </c>
      <c r="N1800" s="13" t="s">
        <v>215</v>
      </c>
      <c r="O1800" s="33" t="s">
        <v>38</v>
      </c>
      <c r="P1800" s="58" t="s">
        <v>38</v>
      </c>
      <c r="Q1800" s="33" t="s">
        <v>207</v>
      </c>
      <c r="R1800" s="14" t="s">
        <v>38</v>
      </c>
      <c r="S1800" s="13" t="s">
        <v>216</v>
      </c>
      <c r="T1800" s="13" t="s">
        <v>217</v>
      </c>
      <c r="U1800" s="33">
        <f t="shared" ca="1" si="336"/>
        <v>45744.56914039352</v>
      </c>
      <c r="V1800" s="13" t="str">
        <f t="shared" si="337"/>
        <v>Bangalore</v>
      </c>
      <c r="W1800" s="13" t="str">
        <f t="shared" si="338"/>
        <v>CLS</v>
      </c>
      <c r="X1800" s="13">
        <f t="shared" si="339"/>
        <v>15</v>
      </c>
      <c r="Y1800" s="13" t="str">
        <f>IFERROR(VLOOKUP(C1800,ReceivingTeam[],2,FALSE),"HelpDesk")</f>
        <v>HelpDesk</v>
      </c>
      <c r="Z1800" s="67">
        <f t="shared" si="340"/>
        <v>44883.4454513889</v>
      </c>
      <c r="AA1800" s="68">
        <f t="shared" si="341"/>
        <v>44882</v>
      </c>
      <c r="AB1800" s="69" t="b">
        <f t="shared" si="342"/>
        <v>1</v>
      </c>
      <c r="AC1800" s="70">
        <f t="shared" si="343"/>
        <v>0.5</v>
      </c>
      <c r="AD1800" s="67">
        <f t="shared" si="344"/>
        <v>44883.4454513889</v>
      </c>
      <c r="AE1800" s="67">
        <f>VLOOKUP(V1800,'Branch Wise Work Timelines'!C:G,3,FALSE)+AA1800</f>
        <v>44882.416666666664</v>
      </c>
      <c r="AF1800" s="67">
        <f>IF(V1800="Bangalore",VLOOKUP(V1800,'Branch Wise Work Timelines'!C:G,4,FALSE)+AA1800+1,IF(V1800="Mumbai",VLOOKUP(V1800,'Branch Wise Work Timelines'!C:G,4,FALSE)+AA1800+1,VLOOKUP(V1800,'Branch Wise Work Timelines'!C:G,4,FALSE)+AA1800))</f>
        <v>44883.104166666664</v>
      </c>
      <c r="AG1800" s="67">
        <f>WORKDAY.INTL(AA1800,1,11)+VLOOKUP(V1800,'Branch Wise Work Timelines'!C:G,3,FALSE)</f>
        <v>44883.416666666664</v>
      </c>
      <c r="AH1800" s="69" t="str">
        <f t="shared" ca="1" si="345"/>
        <v>Out of TAT</v>
      </c>
      <c r="AI1800" s="69">
        <f t="shared" ca="1" si="346"/>
        <v>20667</v>
      </c>
      <c r="AJ1800" s="69" t="str">
        <f ca="1">IF(AI1800&lt;0,"0-12",IFERROR(VLOOKUP(AI1800,Breakup[],2,FALSE),"&gt;24"))</f>
        <v>&gt;24</v>
      </c>
      <c r="AK1800" s="69" t="str">
        <f>VLOOKUP(V1800,Master!B:D,3,FALSE)</f>
        <v>South</v>
      </c>
      <c r="AL1800" s="69" t="str">
        <f t="shared" si="347"/>
        <v>Bangalore-CLS</v>
      </c>
    </row>
    <row r="1801" spans="1:38">
      <c r="A1801" s="13" t="s">
        <v>3909</v>
      </c>
      <c r="B1801" s="54">
        <v>44701.652826041704</v>
      </c>
      <c r="C1801" s="13" t="s">
        <v>583</v>
      </c>
      <c r="D1801" s="13">
        <v>1643</v>
      </c>
      <c r="E1801" s="13" t="s">
        <v>3910</v>
      </c>
      <c r="F1801" s="13" t="s">
        <v>15</v>
      </c>
      <c r="G1801" s="14">
        <v>1653042280155</v>
      </c>
      <c r="H1801" s="55">
        <v>0.26818287037036997</v>
      </c>
      <c r="I1801" s="33">
        <v>44889.268182870401</v>
      </c>
      <c r="J1801" s="58">
        <v>44889</v>
      </c>
      <c r="K1801" s="13" t="s">
        <v>213</v>
      </c>
      <c r="L1801" s="13" t="s">
        <v>30</v>
      </c>
      <c r="M1801" s="13" t="s">
        <v>214</v>
      </c>
      <c r="N1801" s="13" t="s">
        <v>206</v>
      </c>
      <c r="O1801" s="33" t="s">
        <v>38</v>
      </c>
      <c r="P1801" s="58" t="s">
        <v>38</v>
      </c>
      <c r="Q1801" s="33" t="s">
        <v>207</v>
      </c>
      <c r="R1801" s="14" t="s">
        <v>38</v>
      </c>
      <c r="S1801" s="13" t="s">
        <v>216</v>
      </c>
      <c r="T1801" s="13" t="s">
        <v>217</v>
      </c>
      <c r="U1801" s="33">
        <f t="shared" ca="1" si="336"/>
        <v>45744.56914039352</v>
      </c>
      <c r="V1801" s="13" t="str">
        <f t="shared" si="337"/>
        <v>Bangalore</v>
      </c>
      <c r="W1801" s="13" t="str">
        <f t="shared" si="338"/>
        <v>CLS</v>
      </c>
      <c r="X1801" s="13">
        <f t="shared" si="339"/>
        <v>6</v>
      </c>
      <c r="Y1801" s="13" t="str">
        <f>IFERROR(VLOOKUP(C1801,ReceivingTeam[],2,FALSE),"HelpDesk")</f>
        <v>HelpDesk</v>
      </c>
      <c r="Z1801" s="67">
        <f t="shared" si="340"/>
        <v>44889.916666666664</v>
      </c>
      <c r="AA1801" s="68">
        <f t="shared" si="341"/>
        <v>44889</v>
      </c>
      <c r="AB1801" s="69" t="b">
        <f t="shared" si="342"/>
        <v>1</v>
      </c>
      <c r="AC1801" s="70">
        <f t="shared" si="343"/>
        <v>0.5</v>
      </c>
      <c r="AD1801" s="67">
        <f t="shared" si="344"/>
        <v>44889.916666666664</v>
      </c>
      <c r="AE1801" s="67">
        <f>VLOOKUP(V1801,'Branch Wise Work Timelines'!C:G,3,FALSE)+AA1801</f>
        <v>44889.416666666664</v>
      </c>
      <c r="AF1801" s="67">
        <f>IF(V1801="Bangalore",VLOOKUP(V1801,'Branch Wise Work Timelines'!C:G,4,FALSE)+AA1801+1,IF(V1801="Mumbai",VLOOKUP(V1801,'Branch Wise Work Timelines'!C:G,4,FALSE)+AA1801+1,VLOOKUP(V1801,'Branch Wise Work Timelines'!C:G,4,FALSE)+AA1801))</f>
        <v>44890.104166666664</v>
      </c>
      <c r="AG1801" s="67">
        <f>WORKDAY.INTL(AA1801,1,11)+VLOOKUP(V1801,'Branch Wise Work Timelines'!C:G,3,FALSE)</f>
        <v>44890.416666666664</v>
      </c>
      <c r="AH1801" s="69" t="str">
        <f t="shared" ca="1" si="345"/>
        <v>Out of TAT</v>
      </c>
      <c r="AI1801" s="69">
        <f t="shared" ca="1" si="346"/>
        <v>20512</v>
      </c>
      <c r="AJ1801" s="69" t="str">
        <f ca="1">IF(AI1801&lt;0,"0-12",IFERROR(VLOOKUP(AI1801,Breakup[],2,FALSE),"&gt;24"))</f>
        <v>&gt;24</v>
      </c>
      <c r="AK1801" s="69" t="str">
        <f>VLOOKUP(V1801,Master!B:D,3,FALSE)</f>
        <v>South</v>
      </c>
      <c r="AL1801" s="69" t="str">
        <f t="shared" si="347"/>
        <v>Bangalore-CLS</v>
      </c>
    </row>
    <row r="1802" spans="1:38">
      <c r="A1802" s="13" t="s">
        <v>3911</v>
      </c>
      <c r="B1802" s="54">
        <v>44701.4044596065</v>
      </c>
      <c r="C1802" s="13" t="s">
        <v>261</v>
      </c>
      <c r="D1802" s="13">
        <v>1202</v>
      </c>
      <c r="E1802" s="13" t="s">
        <v>3912</v>
      </c>
      <c r="F1802" s="13" t="s">
        <v>33</v>
      </c>
      <c r="G1802" s="14">
        <v>1653022796352</v>
      </c>
      <c r="H1802" s="55">
        <v>0.18710648148148101</v>
      </c>
      <c r="I1802" s="33">
        <v>44889.187106481499</v>
      </c>
      <c r="J1802" s="58">
        <v>44889</v>
      </c>
      <c r="K1802" s="13" t="s">
        <v>263</v>
      </c>
      <c r="L1802" s="13" t="s">
        <v>69</v>
      </c>
      <c r="M1802" s="13" t="s">
        <v>103</v>
      </c>
      <c r="N1802" s="13" t="s">
        <v>206</v>
      </c>
      <c r="O1802" s="33" t="s">
        <v>38</v>
      </c>
      <c r="P1802" s="58" t="s">
        <v>38</v>
      </c>
      <c r="Q1802" s="33" t="s">
        <v>207</v>
      </c>
      <c r="R1802" s="14" t="s">
        <v>38</v>
      </c>
      <c r="S1802" s="13" t="s">
        <v>208</v>
      </c>
      <c r="T1802" s="13" t="s">
        <v>209</v>
      </c>
      <c r="U1802" s="33">
        <f t="shared" ca="1" si="336"/>
        <v>45744.56914039352</v>
      </c>
      <c r="V1802" s="13" t="str">
        <f t="shared" si="337"/>
        <v>Mumbai</v>
      </c>
      <c r="W1802" s="13" t="str">
        <f t="shared" si="338"/>
        <v>RI</v>
      </c>
      <c r="X1802" s="13">
        <f t="shared" si="339"/>
        <v>4</v>
      </c>
      <c r="Y1802" s="13" t="str">
        <f>IFERROR(VLOOKUP(C1802,ReceivingTeam[],2,FALSE),"HelpDesk")</f>
        <v>HelpDesk</v>
      </c>
      <c r="Z1802" s="67">
        <f t="shared" si="340"/>
        <v>44889.916666666664</v>
      </c>
      <c r="AA1802" s="68">
        <f t="shared" si="341"/>
        <v>44889</v>
      </c>
      <c r="AB1802" s="69" t="b">
        <f t="shared" si="342"/>
        <v>1</v>
      </c>
      <c r="AC1802" s="70">
        <f t="shared" si="343"/>
        <v>0.5</v>
      </c>
      <c r="AD1802" s="67">
        <f t="shared" si="344"/>
        <v>44889.916666666664</v>
      </c>
      <c r="AE1802" s="67">
        <f>VLOOKUP(V1802,'Branch Wise Work Timelines'!C:G,3,FALSE)+AA1802</f>
        <v>44889.416666666664</v>
      </c>
      <c r="AF1802" s="67">
        <f>IF(V1802="Bangalore",VLOOKUP(V1802,'Branch Wise Work Timelines'!C:G,4,FALSE)+AA1802+1,IF(V1802="Mumbai",VLOOKUP(V1802,'Branch Wise Work Timelines'!C:G,4,FALSE)+AA1802+1,VLOOKUP(V1802,'Branch Wise Work Timelines'!C:G,4,FALSE)+AA1802))</f>
        <v>44890.25</v>
      </c>
      <c r="AG1802" s="67">
        <f>WORKDAY.INTL(AA1802,1,11)+VLOOKUP(V1802,'Branch Wise Work Timelines'!C:G,3,FALSE)</f>
        <v>44890.416666666664</v>
      </c>
      <c r="AH1802" s="69" t="str">
        <f t="shared" ca="1" si="345"/>
        <v>Out of TAT</v>
      </c>
      <c r="AI1802" s="69">
        <f t="shared" ca="1" si="346"/>
        <v>20512</v>
      </c>
      <c r="AJ1802" s="69" t="str">
        <f ca="1">IF(AI1802&lt;0,"0-12",IFERROR(VLOOKUP(AI1802,Breakup[],2,FALSE),"&gt;24"))</f>
        <v>&gt;24</v>
      </c>
      <c r="AK1802" s="69" t="str">
        <f>VLOOKUP(V1802,Master!B:D,3,FALSE)</f>
        <v>East</v>
      </c>
      <c r="AL1802" s="69" t="str">
        <f t="shared" si="347"/>
        <v>Mumbai</v>
      </c>
    </row>
    <row r="1803" spans="1:38">
      <c r="A1803" s="13" t="s">
        <v>3913</v>
      </c>
      <c r="B1803" s="54">
        <v>44701.595796678201</v>
      </c>
      <c r="C1803" s="13" t="s">
        <v>114</v>
      </c>
      <c r="D1803" s="13">
        <v>1504</v>
      </c>
      <c r="E1803" s="13" t="s">
        <v>3914</v>
      </c>
      <c r="F1803" s="13" t="s">
        <v>33</v>
      </c>
      <c r="G1803" s="14">
        <v>1653037557415</v>
      </c>
      <c r="H1803" s="55">
        <v>0.31386574074074097</v>
      </c>
      <c r="I1803" s="33">
        <v>44887.313865740703</v>
      </c>
      <c r="J1803" s="58">
        <v>44887</v>
      </c>
      <c r="K1803" s="13" t="s">
        <v>263</v>
      </c>
      <c r="L1803" s="13" t="s">
        <v>69</v>
      </c>
      <c r="M1803" s="13" t="s">
        <v>101</v>
      </c>
      <c r="N1803" s="13" t="s">
        <v>206</v>
      </c>
      <c r="O1803" s="33" t="s">
        <v>38</v>
      </c>
      <c r="P1803" s="58" t="s">
        <v>38</v>
      </c>
      <c r="Q1803" s="33" t="s">
        <v>207</v>
      </c>
      <c r="R1803" s="14" t="s">
        <v>38</v>
      </c>
      <c r="S1803" s="13" t="s">
        <v>208</v>
      </c>
      <c r="T1803" s="13" t="s">
        <v>209</v>
      </c>
      <c r="U1803" s="33">
        <f t="shared" ca="1" si="336"/>
        <v>45744.56914039352</v>
      </c>
      <c r="V1803" s="13" t="str">
        <f t="shared" si="337"/>
        <v>Mumbai</v>
      </c>
      <c r="W1803" s="13" t="str">
        <f t="shared" si="338"/>
        <v>RI</v>
      </c>
      <c r="X1803" s="13">
        <f t="shared" si="339"/>
        <v>7</v>
      </c>
      <c r="Y1803" s="13" t="str">
        <f>IFERROR(VLOOKUP(C1803,ReceivingTeam[],2,FALSE),"HelpDesk")</f>
        <v>Branch office</v>
      </c>
      <c r="Z1803" s="67">
        <f t="shared" si="340"/>
        <v>44887.916666666664</v>
      </c>
      <c r="AA1803" s="68">
        <f t="shared" si="341"/>
        <v>44887</v>
      </c>
      <c r="AB1803" s="69" t="b">
        <f t="shared" si="342"/>
        <v>1</v>
      </c>
      <c r="AC1803" s="70">
        <f t="shared" si="343"/>
        <v>0.5</v>
      </c>
      <c r="AD1803" s="67">
        <f t="shared" si="344"/>
        <v>44887.916666666664</v>
      </c>
      <c r="AE1803" s="67">
        <f>VLOOKUP(V1803,'Branch Wise Work Timelines'!C:G,3,FALSE)+AA1803</f>
        <v>44887.416666666664</v>
      </c>
      <c r="AF1803" s="67">
        <f>IF(V1803="Bangalore",VLOOKUP(V1803,'Branch Wise Work Timelines'!C:G,4,FALSE)+AA1803+1,IF(V1803="Mumbai",VLOOKUP(V1803,'Branch Wise Work Timelines'!C:G,4,FALSE)+AA1803+1,VLOOKUP(V1803,'Branch Wise Work Timelines'!C:G,4,FALSE)+AA1803))</f>
        <v>44888.25</v>
      </c>
      <c r="AG1803" s="67">
        <f>WORKDAY.INTL(AA1803,1,11)+VLOOKUP(V1803,'Branch Wise Work Timelines'!C:G,3,FALSE)</f>
        <v>44888.416666666664</v>
      </c>
      <c r="AH1803" s="69" t="str">
        <f t="shared" ca="1" si="345"/>
        <v>Out of TAT</v>
      </c>
      <c r="AI1803" s="69">
        <f t="shared" ca="1" si="346"/>
        <v>20560</v>
      </c>
      <c r="AJ1803" s="69" t="str">
        <f ca="1">IF(AI1803&lt;0,"0-12",IFERROR(VLOOKUP(AI1803,Breakup[],2,FALSE),"&gt;24"))</f>
        <v>&gt;24</v>
      </c>
      <c r="AK1803" s="69" t="str">
        <f>VLOOKUP(V1803,Master!B:D,3,FALSE)</f>
        <v>East</v>
      </c>
      <c r="AL1803" s="69" t="str">
        <f t="shared" si="347"/>
        <v>Mumbai</v>
      </c>
    </row>
    <row r="1804" spans="1:38">
      <c r="A1804" s="13" t="s">
        <v>3915</v>
      </c>
      <c r="B1804" s="54">
        <v>44701.624207754598</v>
      </c>
      <c r="C1804" s="13" t="s">
        <v>243</v>
      </c>
      <c r="D1804" s="13">
        <v>531</v>
      </c>
      <c r="E1804" s="13" t="s">
        <v>3916</v>
      </c>
      <c r="F1804" s="13" t="s">
        <v>15</v>
      </c>
      <c r="G1804" s="14">
        <v>1653042448483</v>
      </c>
      <c r="H1804" s="55">
        <v>0.46631944444444401</v>
      </c>
      <c r="I1804" s="33">
        <v>44888.4663194444</v>
      </c>
      <c r="J1804" s="58">
        <v>44888</v>
      </c>
      <c r="K1804" s="13" t="s">
        <v>213</v>
      </c>
      <c r="L1804" s="13" t="s">
        <v>30</v>
      </c>
      <c r="M1804" s="13" t="s">
        <v>75</v>
      </c>
      <c r="N1804" s="13" t="s">
        <v>1185</v>
      </c>
      <c r="O1804" s="33" t="s">
        <v>38</v>
      </c>
      <c r="P1804" s="58" t="s">
        <v>38</v>
      </c>
      <c r="Q1804" s="33" t="s">
        <v>207</v>
      </c>
      <c r="R1804" s="14" t="s">
        <v>38</v>
      </c>
      <c r="S1804" s="13" t="s">
        <v>208</v>
      </c>
      <c r="T1804" s="13" t="s">
        <v>209</v>
      </c>
      <c r="U1804" s="33">
        <f t="shared" ca="1" si="336"/>
        <v>45744.56914039352</v>
      </c>
      <c r="V1804" s="13" t="str">
        <f t="shared" si="337"/>
        <v>Bangalore</v>
      </c>
      <c r="W1804" s="13" t="str">
        <f t="shared" si="338"/>
        <v>CLS</v>
      </c>
      <c r="X1804" s="13">
        <f t="shared" si="339"/>
        <v>11</v>
      </c>
      <c r="Y1804" s="13" t="str">
        <f>IFERROR(VLOOKUP(C1804,ReceivingTeam[],2,FALSE),"HelpDesk")</f>
        <v>HelpDesk</v>
      </c>
      <c r="Z1804" s="67">
        <f t="shared" si="340"/>
        <v>44888.9663194444</v>
      </c>
      <c r="AA1804" s="68">
        <f t="shared" si="341"/>
        <v>44888</v>
      </c>
      <c r="AB1804" s="69" t="b">
        <f t="shared" si="342"/>
        <v>1</v>
      </c>
      <c r="AC1804" s="70">
        <f t="shared" si="343"/>
        <v>0.5</v>
      </c>
      <c r="AD1804" s="67">
        <f t="shared" si="344"/>
        <v>44888.9663194444</v>
      </c>
      <c r="AE1804" s="67">
        <f>VLOOKUP(V1804,'Branch Wise Work Timelines'!C:G,3,FALSE)+AA1804</f>
        <v>44888.416666666664</v>
      </c>
      <c r="AF1804" s="67">
        <f>IF(V1804="Bangalore",VLOOKUP(V1804,'Branch Wise Work Timelines'!C:G,4,FALSE)+AA1804+1,IF(V1804="Mumbai",VLOOKUP(V1804,'Branch Wise Work Timelines'!C:G,4,FALSE)+AA1804+1,VLOOKUP(V1804,'Branch Wise Work Timelines'!C:G,4,FALSE)+AA1804))</f>
        <v>44889.104166666664</v>
      </c>
      <c r="AG1804" s="67">
        <f>WORKDAY.INTL(AA1804,1,11)+VLOOKUP(V1804,'Branch Wise Work Timelines'!C:G,3,FALSE)</f>
        <v>44889.416666666664</v>
      </c>
      <c r="AH1804" s="69" t="str">
        <f t="shared" ca="1" si="345"/>
        <v>Out of TAT</v>
      </c>
      <c r="AI1804" s="69">
        <f t="shared" ca="1" si="346"/>
        <v>20535</v>
      </c>
      <c r="AJ1804" s="69" t="str">
        <f ca="1">IF(AI1804&lt;0,"0-12",IFERROR(VLOOKUP(AI1804,Breakup[],2,FALSE),"&gt;24"))</f>
        <v>&gt;24</v>
      </c>
      <c r="AK1804" s="69" t="str">
        <f>VLOOKUP(V1804,Master!B:D,3,FALSE)</f>
        <v>South</v>
      </c>
      <c r="AL1804" s="69" t="str">
        <f t="shared" si="347"/>
        <v>Bangalore-CLS</v>
      </c>
    </row>
    <row r="1805" spans="1:38">
      <c r="A1805" s="13" t="s">
        <v>3917</v>
      </c>
      <c r="B1805" s="54">
        <v>44701.533983298599</v>
      </c>
      <c r="C1805" s="13" t="s">
        <v>414</v>
      </c>
      <c r="D1805" s="13">
        <v>1456</v>
      </c>
      <c r="E1805" s="13" t="s">
        <v>3918</v>
      </c>
      <c r="F1805" s="13" t="s">
        <v>33</v>
      </c>
      <c r="G1805" s="14">
        <v>1653036111643</v>
      </c>
      <c r="H1805" s="55">
        <v>0.81991898148148101</v>
      </c>
      <c r="I1805" s="33">
        <v>44888.819918981499</v>
      </c>
      <c r="J1805" s="58">
        <v>44888</v>
      </c>
      <c r="K1805" s="13" t="s">
        <v>397</v>
      </c>
      <c r="L1805" s="13" t="s">
        <v>50</v>
      </c>
      <c r="M1805" s="13" t="s">
        <v>153</v>
      </c>
      <c r="N1805" s="13" t="s">
        <v>206</v>
      </c>
      <c r="O1805" s="33" t="s">
        <v>38</v>
      </c>
      <c r="P1805" s="58" t="s">
        <v>38</v>
      </c>
      <c r="Q1805" s="33" t="s">
        <v>207</v>
      </c>
      <c r="R1805" s="14" t="s">
        <v>38</v>
      </c>
      <c r="S1805" s="13" t="s">
        <v>216</v>
      </c>
      <c r="T1805" s="13" t="s">
        <v>217</v>
      </c>
      <c r="U1805" s="33">
        <f t="shared" ca="1" si="336"/>
        <v>45744.56914039352</v>
      </c>
      <c r="V1805" s="13" t="str">
        <f t="shared" si="337"/>
        <v>Cochin</v>
      </c>
      <c r="W1805" s="13" t="str">
        <f t="shared" si="338"/>
        <v>RI</v>
      </c>
      <c r="X1805" s="13">
        <f t="shared" si="339"/>
        <v>19</v>
      </c>
      <c r="Y1805" s="13" t="str">
        <f>IFERROR(VLOOKUP(C1805,ReceivingTeam[],2,FALSE),"HelpDesk")</f>
        <v>HelpDesk</v>
      </c>
      <c r="Z1805" s="67">
        <f t="shared" si="340"/>
        <v>44889.965752314827</v>
      </c>
      <c r="AA1805" s="68">
        <f t="shared" si="341"/>
        <v>44888</v>
      </c>
      <c r="AB1805" s="69" t="b">
        <f t="shared" si="342"/>
        <v>1</v>
      </c>
      <c r="AC1805" s="70">
        <f t="shared" si="343"/>
        <v>0.5</v>
      </c>
      <c r="AD1805" s="67">
        <f t="shared" si="344"/>
        <v>44889.965752314827</v>
      </c>
      <c r="AE1805" s="67">
        <f>VLOOKUP(V1805,'Branch Wise Work Timelines'!C:G,3,FALSE)+AA1805</f>
        <v>44888.416666666664</v>
      </c>
      <c r="AF1805" s="67">
        <f>IF(V1805="Bangalore",VLOOKUP(V1805,'Branch Wise Work Timelines'!C:G,4,FALSE)+AA1805+1,IF(V1805="Mumbai",VLOOKUP(V1805,'Branch Wise Work Timelines'!C:G,4,FALSE)+AA1805+1,VLOOKUP(V1805,'Branch Wise Work Timelines'!C:G,4,FALSE)+AA1805))</f>
        <v>44888.770833333336</v>
      </c>
      <c r="AG1805" s="67">
        <f>WORKDAY.INTL(AA1805,1,11)+VLOOKUP(V1805,'Branch Wise Work Timelines'!C:G,3,FALSE)</f>
        <v>44889.416666666664</v>
      </c>
      <c r="AH1805" s="69" t="str">
        <f t="shared" ca="1" si="345"/>
        <v>Out of TAT</v>
      </c>
      <c r="AI1805" s="69">
        <f t="shared" ca="1" si="346"/>
        <v>20511</v>
      </c>
      <c r="AJ1805" s="69" t="str">
        <f ca="1">IF(AI1805&lt;0,"0-12",IFERROR(VLOOKUP(AI1805,Breakup[],2,FALSE),"&gt;24"))</f>
        <v>&gt;24</v>
      </c>
      <c r="AK1805" s="69" t="str">
        <f>VLOOKUP(V1805,Master!B:D,3,FALSE)</f>
        <v>South</v>
      </c>
      <c r="AL1805" s="69" t="str">
        <f t="shared" si="347"/>
        <v>Cochin</v>
      </c>
    </row>
    <row r="1806" spans="1:38">
      <c r="A1806" s="13" t="s">
        <v>3919</v>
      </c>
      <c r="B1806" s="54">
        <v>44701.630476423597</v>
      </c>
      <c r="C1806" s="13" t="s">
        <v>467</v>
      </c>
      <c r="D1806" s="13">
        <v>1789</v>
      </c>
      <c r="E1806" s="13" t="s">
        <v>3920</v>
      </c>
      <c r="F1806" s="13" t="s">
        <v>15</v>
      </c>
      <c r="G1806" s="14">
        <v>1653043498252</v>
      </c>
      <c r="H1806" s="55">
        <v>0.41431712962963002</v>
      </c>
      <c r="I1806" s="33">
        <v>44888.414317129602</v>
      </c>
      <c r="J1806" s="58">
        <v>44888</v>
      </c>
      <c r="K1806" s="13" t="s">
        <v>213</v>
      </c>
      <c r="L1806" s="13" t="s">
        <v>30</v>
      </c>
      <c r="M1806" s="13" t="s">
        <v>214</v>
      </c>
      <c r="N1806" s="13" t="s">
        <v>206</v>
      </c>
      <c r="O1806" s="33" t="s">
        <v>38</v>
      </c>
      <c r="P1806" s="58" t="s">
        <v>38</v>
      </c>
      <c r="Q1806" s="33" t="s">
        <v>207</v>
      </c>
      <c r="R1806" s="14" t="s">
        <v>38</v>
      </c>
      <c r="S1806" s="13" t="s">
        <v>216</v>
      </c>
      <c r="T1806" s="13" t="s">
        <v>217</v>
      </c>
      <c r="U1806" s="33">
        <f t="shared" ca="1" si="336"/>
        <v>45744.56914039352</v>
      </c>
      <c r="V1806" s="13" t="str">
        <f t="shared" si="337"/>
        <v>Bangalore</v>
      </c>
      <c r="W1806" s="13" t="str">
        <f t="shared" si="338"/>
        <v>CLS</v>
      </c>
      <c r="X1806" s="13">
        <f t="shared" si="339"/>
        <v>9</v>
      </c>
      <c r="Y1806" s="13" t="str">
        <f>IFERROR(VLOOKUP(C1806,ReceivingTeam[],2,FALSE),"HelpDesk")</f>
        <v>HelpDesk</v>
      </c>
      <c r="Z1806" s="67">
        <f t="shared" si="340"/>
        <v>44888.916666666664</v>
      </c>
      <c r="AA1806" s="68">
        <f t="shared" si="341"/>
        <v>44888</v>
      </c>
      <c r="AB1806" s="69" t="b">
        <f t="shared" si="342"/>
        <v>1</v>
      </c>
      <c r="AC1806" s="70">
        <f t="shared" si="343"/>
        <v>0.5</v>
      </c>
      <c r="AD1806" s="67">
        <f t="shared" si="344"/>
        <v>44888.916666666664</v>
      </c>
      <c r="AE1806" s="67">
        <f>VLOOKUP(V1806,'Branch Wise Work Timelines'!C:G,3,FALSE)+AA1806</f>
        <v>44888.416666666664</v>
      </c>
      <c r="AF1806" s="67">
        <f>IF(V1806="Bangalore",VLOOKUP(V1806,'Branch Wise Work Timelines'!C:G,4,FALSE)+AA1806+1,IF(V1806="Mumbai",VLOOKUP(V1806,'Branch Wise Work Timelines'!C:G,4,FALSE)+AA1806+1,VLOOKUP(V1806,'Branch Wise Work Timelines'!C:G,4,FALSE)+AA1806))</f>
        <v>44889.104166666664</v>
      </c>
      <c r="AG1806" s="67">
        <f>WORKDAY.INTL(AA1806,1,11)+VLOOKUP(V1806,'Branch Wise Work Timelines'!C:G,3,FALSE)</f>
        <v>44889.416666666664</v>
      </c>
      <c r="AH1806" s="69" t="str">
        <f t="shared" ca="1" si="345"/>
        <v>Out of TAT</v>
      </c>
      <c r="AI1806" s="69">
        <f t="shared" ca="1" si="346"/>
        <v>20536</v>
      </c>
      <c r="AJ1806" s="69" t="str">
        <f ca="1">IF(AI1806&lt;0,"0-12",IFERROR(VLOOKUP(AI1806,Breakup[],2,FALSE),"&gt;24"))</f>
        <v>&gt;24</v>
      </c>
      <c r="AK1806" s="69" t="str">
        <f>VLOOKUP(V1806,Master!B:D,3,FALSE)</f>
        <v>South</v>
      </c>
      <c r="AL1806" s="69" t="str">
        <f t="shared" si="347"/>
        <v>Bangalore-CLS</v>
      </c>
    </row>
    <row r="1807" spans="1:38">
      <c r="A1807" s="13" t="s">
        <v>3921</v>
      </c>
      <c r="B1807" s="54">
        <v>44701.648946875001</v>
      </c>
      <c r="C1807" s="13" t="s">
        <v>211</v>
      </c>
      <c r="D1807" s="13">
        <v>1457</v>
      </c>
      <c r="E1807" s="13" t="s">
        <v>3922</v>
      </c>
      <c r="F1807" s="13" t="s">
        <v>15</v>
      </c>
      <c r="G1807" s="14">
        <v>1653041711052</v>
      </c>
      <c r="H1807" s="55">
        <v>0.11443287037037</v>
      </c>
      <c r="I1807" s="33">
        <v>44888.114432870403</v>
      </c>
      <c r="J1807" s="58">
        <v>44888</v>
      </c>
      <c r="K1807" s="13" t="s">
        <v>213</v>
      </c>
      <c r="L1807" s="13" t="s">
        <v>30</v>
      </c>
      <c r="M1807" s="13" t="s">
        <v>214</v>
      </c>
      <c r="N1807" s="13" t="s">
        <v>206</v>
      </c>
      <c r="O1807" s="33" t="s">
        <v>38</v>
      </c>
      <c r="P1807" s="58" t="s">
        <v>38</v>
      </c>
      <c r="Q1807" s="33" t="s">
        <v>207</v>
      </c>
      <c r="R1807" s="14" t="s">
        <v>38</v>
      </c>
      <c r="S1807" s="13" t="s">
        <v>216</v>
      </c>
      <c r="T1807" s="13" t="s">
        <v>217</v>
      </c>
      <c r="U1807" s="33">
        <f t="shared" ca="1" si="336"/>
        <v>45744.56914039352</v>
      </c>
      <c r="V1807" s="13" t="str">
        <f t="shared" si="337"/>
        <v>Bangalore</v>
      </c>
      <c r="W1807" s="13" t="str">
        <f t="shared" si="338"/>
        <v>CLS</v>
      </c>
      <c r="X1807" s="13">
        <f t="shared" si="339"/>
        <v>2</v>
      </c>
      <c r="Y1807" s="13" t="str">
        <f>IFERROR(VLOOKUP(C1807,ReceivingTeam[],2,FALSE),"HelpDesk")</f>
        <v>HelpDesk</v>
      </c>
      <c r="Z1807" s="67">
        <f t="shared" si="340"/>
        <v>44888.916666666664</v>
      </c>
      <c r="AA1807" s="68">
        <f t="shared" si="341"/>
        <v>44888</v>
      </c>
      <c r="AB1807" s="69" t="b">
        <f t="shared" si="342"/>
        <v>1</v>
      </c>
      <c r="AC1807" s="70">
        <f t="shared" si="343"/>
        <v>0.5</v>
      </c>
      <c r="AD1807" s="67">
        <f t="shared" si="344"/>
        <v>44888.916666666664</v>
      </c>
      <c r="AE1807" s="67">
        <f>VLOOKUP(V1807,'Branch Wise Work Timelines'!C:G,3,FALSE)+AA1807</f>
        <v>44888.416666666664</v>
      </c>
      <c r="AF1807" s="67">
        <f>IF(V1807="Bangalore",VLOOKUP(V1807,'Branch Wise Work Timelines'!C:G,4,FALSE)+AA1807+1,IF(V1807="Mumbai",VLOOKUP(V1807,'Branch Wise Work Timelines'!C:G,4,FALSE)+AA1807+1,VLOOKUP(V1807,'Branch Wise Work Timelines'!C:G,4,FALSE)+AA1807))</f>
        <v>44889.104166666664</v>
      </c>
      <c r="AG1807" s="67">
        <f>WORKDAY.INTL(AA1807,1,11)+VLOOKUP(V1807,'Branch Wise Work Timelines'!C:G,3,FALSE)</f>
        <v>44889.416666666664</v>
      </c>
      <c r="AH1807" s="69" t="str">
        <f t="shared" ca="1" si="345"/>
        <v>Out of TAT</v>
      </c>
      <c r="AI1807" s="69">
        <f t="shared" ca="1" si="346"/>
        <v>20536</v>
      </c>
      <c r="AJ1807" s="69" t="str">
        <f ca="1">IF(AI1807&lt;0,"0-12",IFERROR(VLOOKUP(AI1807,Breakup[],2,FALSE),"&gt;24"))</f>
        <v>&gt;24</v>
      </c>
      <c r="AK1807" s="69" t="str">
        <f>VLOOKUP(V1807,Master!B:D,3,FALSE)</f>
        <v>South</v>
      </c>
      <c r="AL1807" s="69" t="str">
        <f t="shared" si="347"/>
        <v>Bangalore-CLS</v>
      </c>
    </row>
    <row r="1808" spans="1:38">
      <c r="A1808" s="13" t="s">
        <v>3923</v>
      </c>
      <c r="B1808" s="54">
        <v>44701.630552743103</v>
      </c>
      <c r="C1808" s="13" t="s">
        <v>3924</v>
      </c>
      <c r="D1808" s="13">
        <v>234</v>
      </c>
      <c r="E1808" s="13" t="s">
        <v>3925</v>
      </c>
      <c r="F1808" s="13" t="s">
        <v>33</v>
      </c>
      <c r="G1808" s="14">
        <v>1653039583464</v>
      </c>
      <c r="H1808" s="55">
        <v>0.43381944444444398</v>
      </c>
      <c r="I1808" s="33">
        <v>44890.433819444399</v>
      </c>
      <c r="J1808" s="58">
        <v>44890</v>
      </c>
      <c r="K1808" s="13" t="s">
        <v>41</v>
      </c>
      <c r="L1808" s="13" t="s">
        <v>40</v>
      </c>
      <c r="M1808" s="13" t="s">
        <v>3924</v>
      </c>
      <c r="N1808" s="13" t="s">
        <v>215</v>
      </c>
      <c r="O1808" s="33" t="s">
        <v>38</v>
      </c>
      <c r="P1808" s="58" t="s">
        <v>38</v>
      </c>
      <c r="Q1808" s="33" t="s">
        <v>207</v>
      </c>
      <c r="R1808" s="14" t="s">
        <v>38</v>
      </c>
      <c r="S1808" s="13" t="s">
        <v>216</v>
      </c>
      <c r="T1808" s="13" t="s">
        <v>217</v>
      </c>
      <c r="U1808" s="33">
        <f t="shared" ca="1" si="336"/>
        <v>45744.56914039352</v>
      </c>
      <c r="V1808" s="13" t="str">
        <f t="shared" si="337"/>
        <v>Chennai - RSI</v>
      </c>
      <c r="W1808" s="13" t="str">
        <f t="shared" si="338"/>
        <v>RI</v>
      </c>
      <c r="X1808" s="13">
        <f t="shared" si="339"/>
        <v>10</v>
      </c>
      <c r="Y1808" s="13" t="str">
        <f>IFERROR(VLOOKUP(C1808,ReceivingTeam[],2,FALSE),"HelpDesk")</f>
        <v>HelpDesk</v>
      </c>
      <c r="Z1808" s="67">
        <f t="shared" si="340"/>
        <v>44891.558819444399</v>
      </c>
      <c r="AA1808" s="68">
        <f t="shared" si="341"/>
        <v>44890</v>
      </c>
      <c r="AB1808" s="69" t="b">
        <f t="shared" si="342"/>
        <v>1</v>
      </c>
      <c r="AC1808" s="70">
        <f t="shared" si="343"/>
        <v>0.5</v>
      </c>
      <c r="AD1808" s="67">
        <f t="shared" si="344"/>
        <v>44891.558819444399</v>
      </c>
      <c r="AE1808" s="67">
        <f>VLOOKUP(V1808,'Branch Wise Work Timelines'!C:G,3,FALSE)+AA1808</f>
        <v>44890.416666666664</v>
      </c>
      <c r="AF1808" s="67">
        <f>IF(V1808="Bangalore",VLOOKUP(V1808,'Branch Wise Work Timelines'!C:G,4,FALSE)+AA1808+1,IF(V1808="Mumbai",VLOOKUP(V1808,'Branch Wise Work Timelines'!C:G,4,FALSE)+AA1808+1,VLOOKUP(V1808,'Branch Wise Work Timelines'!C:G,4,FALSE)+AA1808))</f>
        <v>44890.791666666664</v>
      </c>
      <c r="AG1808" s="67">
        <f>WORKDAY.INTL(AA1808,1,11)+VLOOKUP(V1808,'Branch Wise Work Timelines'!C:G,3,FALSE)</f>
        <v>44891.416666666664</v>
      </c>
      <c r="AH1808" s="69" t="str">
        <f t="shared" ca="1" si="345"/>
        <v>Out of TAT</v>
      </c>
      <c r="AI1808" s="69">
        <f t="shared" ca="1" si="346"/>
        <v>20473</v>
      </c>
      <c r="AJ1808" s="69" t="str">
        <f ca="1">IF(AI1808&lt;0,"0-12",IFERROR(VLOOKUP(AI1808,Breakup[],2,FALSE),"&gt;24"))</f>
        <v>&gt;24</v>
      </c>
      <c r="AK1808" s="69" t="str">
        <f>VLOOKUP(V1808,Master!B:D,3,FALSE)</f>
        <v>South</v>
      </c>
      <c r="AL1808" s="69" t="str">
        <f t="shared" si="347"/>
        <v>Chennai - RSI</v>
      </c>
    </row>
    <row r="1809" spans="1:38">
      <c r="A1809" s="13" t="s">
        <v>3926</v>
      </c>
      <c r="B1809" s="54">
        <v>44701.611987581004</v>
      </c>
      <c r="C1809" s="13" t="s">
        <v>901</v>
      </c>
      <c r="D1809" s="13">
        <v>1129</v>
      </c>
      <c r="E1809" s="13" t="s">
        <v>3927</v>
      </c>
      <c r="F1809" s="13" t="s">
        <v>33</v>
      </c>
      <c r="G1809" s="14">
        <v>1653042753296</v>
      </c>
      <c r="H1809" s="55">
        <v>0.91557870370370398</v>
      </c>
      <c r="I1809" s="33">
        <v>44882.915578703702</v>
      </c>
      <c r="J1809" s="58">
        <v>44882</v>
      </c>
      <c r="K1809" s="13" t="s">
        <v>213</v>
      </c>
      <c r="L1809" s="13" t="s">
        <v>30</v>
      </c>
      <c r="M1809" s="13" t="s">
        <v>282</v>
      </c>
      <c r="N1809" s="13" t="s">
        <v>206</v>
      </c>
      <c r="O1809" s="33" t="s">
        <v>38</v>
      </c>
      <c r="P1809" s="58" t="s">
        <v>38</v>
      </c>
      <c r="Q1809" s="33" t="s">
        <v>207</v>
      </c>
      <c r="R1809" s="14" t="s">
        <v>38</v>
      </c>
      <c r="S1809" s="13" t="s">
        <v>216</v>
      </c>
      <c r="T1809" s="13" t="s">
        <v>217</v>
      </c>
      <c r="U1809" s="33">
        <f t="shared" ca="1" si="336"/>
        <v>45744.56914039352</v>
      </c>
      <c r="V1809" s="13" t="str">
        <f t="shared" si="337"/>
        <v>Bangalore</v>
      </c>
      <c r="W1809" s="13" t="str">
        <f t="shared" si="338"/>
        <v>RI</v>
      </c>
      <c r="X1809" s="13">
        <f t="shared" si="339"/>
        <v>21</v>
      </c>
      <c r="Y1809" s="13" t="str">
        <f>IFERROR(VLOOKUP(C1809,ReceivingTeam[],2,FALSE),"HelpDesk")</f>
        <v>HelpDesk</v>
      </c>
      <c r="Z1809" s="67">
        <f t="shared" si="340"/>
        <v>44883.728078703702</v>
      </c>
      <c r="AA1809" s="68">
        <f t="shared" si="341"/>
        <v>44882</v>
      </c>
      <c r="AB1809" s="69" t="b">
        <f t="shared" si="342"/>
        <v>1</v>
      </c>
      <c r="AC1809" s="70">
        <f t="shared" si="343"/>
        <v>0.5</v>
      </c>
      <c r="AD1809" s="67">
        <f t="shared" si="344"/>
        <v>44883.728078703702</v>
      </c>
      <c r="AE1809" s="67">
        <f>VLOOKUP(V1809,'Branch Wise Work Timelines'!C:G,3,FALSE)+AA1809</f>
        <v>44882.416666666664</v>
      </c>
      <c r="AF1809" s="67">
        <f>IF(V1809="Bangalore",VLOOKUP(V1809,'Branch Wise Work Timelines'!C:G,4,FALSE)+AA1809+1,IF(V1809="Mumbai",VLOOKUP(V1809,'Branch Wise Work Timelines'!C:G,4,FALSE)+AA1809+1,VLOOKUP(V1809,'Branch Wise Work Timelines'!C:G,4,FALSE)+AA1809))</f>
        <v>44883.104166666664</v>
      </c>
      <c r="AG1809" s="67">
        <f>WORKDAY.INTL(AA1809,1,11)+VLOOKUP(V1809,'Branch Wise Work Timelines'!C:G,3,FALSE)</f>
        <v>44883.416666666664</v>
      </c>
      <c r="AH1809" s="69" t="str">
        <f t="shared" ca="1" si="345"/>
        <v>Out of TAT</v>
      </c>
      <c r="AI1809" s="69">
        <f t="shared" ca="1" si="346"/>
        <v>20661</v>
      </c>
      <c r="AJ1809" s="69" t="str">
        <f ca="1">IF(AI1809&lt;0,"0-12",IFERROR(VLOOKUP(AI1809,Breakup[],2,FALSE),"&gt;24"))</f>
        <v>&gt;24</v>
      </c>
      <c r="AK1809" s="69" t="str">
        <f>VLOOKUP(V1809,Master!B:D,3,FALSE)</f>
        <v>South</v>
      </c>
      <c r="AL1809" s="69" t="str">
        <f t="shared" si="347"/>
        <v>Bangalore</v>
      </c>
    </row>
    <row r="1810" spans="1:38">
      <c r="A1810" s="13" t="s">
        <v>3928</v>
      </c>
      <c r="B1810" s="54">
        <v>44701.551185497701</v>
      </c>
      <c r="C1810" s="13" t="s">
        <v>3589</v>
      </c>
      <c r="D1810" s="13">
        <v>1786</v>
      </c>
      <c r="E1810" s="13" t="s">
        <v>3929</v>
      </c>
      <c r="F1810" s="13" t="s">
        <v>15</v>
      </c>
      <c r="G1810" s="14">
        <v>1653036841901</v>
      </c>
      <c r="H1810" s="55">
        <v>0.80489583333333303</v>
      </c>
      <c r="I1810" s="33">
        <v>44891.804895833302</v>
      </c>
      <c r="J1810" s="58">
        <v>44891</v>
      </c>
      <c r="K1810" s="13" t="s">
        <v>249</v>
      </c>
      <c r="L1810" s="13" t="s">
        <v>44</v>
      </c>
      <c r="M1810" s="13" t="s">
        <v>250</v>
      </c>
      <c r="N1810" s="13" t="s">
        <v>215</v>
      </c>
      <c r="O1810" s="33">
        <v>44891.5629050926</v>
      </c>
      <c r="P1810" s="58">
        <v>44891</v>
      </c>
      <c r="Q1810" s="33" t="s">
        <v>237</v>
      </c>
      <c r="R1810" s="14">
        <v>838</v>
      </c>
      <c r="S1810" s="13" t="s">
        <v>216</v>
      </c>
      <c r="T1810" s="13" t="s">
        <v>217</v>
      </c>
      <c r="U1810" s="33">
        <f t="shared" ca="1" si="336"/>
        <v>45744.56914039352</v>
      </c>
      <c r="V1810" s="13" t="str">
        <f t="shared" si="337"/>
        <v>Coimbatore</v>
      </c>
      <c r="W1810" s="13" t="str">
        <f t="shared" si="338"/>
        <v>CLS</v>
      </c>
      <c r="X1810" s="13">
        <f t="shared" si="339"/>
        <v>19</v>
      </c>
      <c r="Y1810" s="13" t="str">
        <f>IFERROR(VLOOKUP(C1810,ReceivingTeam[],2,FALSE),"HelpDesk")</f>
        <v>HelpDesk</v>
      </c>
      <c r="Z1810" s="67">
        <f t="shared" si="340"/>
        <v>44893.95072916663</v>
      </c>
      <c r="AA1810" s="68">
        <f t="shared" si="341"/>
        <v>44891</v>
      </c>
      <c r="AB1810" s="69" t="b">
        <f t="shared" si="342"/>
        <v>1</v>
      </c>
      <c r="AC1810" s="70">
        <f t="shared" si="343"/>
        <v>0.5</v>
      </c>
      <c r="AD1810" s="67">
        <f t="shared" si="344"/>
        <v>44893.95072916663</v>
      </c>
      <c r="AE1810" s="67">
        <f>VLOOKUP(V1810,'Branch Wise Work Timelines'!C:G,3,FALSE)+AA1810</f>
        <v>44891.416666666664</v>
      </c>
      <c r="AF1810" s="67">
        <f>IF(V1810="Bangalore",VLOOKUP(V1810,'Branch Wise Work Timelines'!C:G,4,FALSE)+AA1810+1,IF(V1810="Mumbai",VLOOKUP(V1810,'Branch Wise Work Timelines'!C:G,4,FALSE)+AA1810+1,VLOOKUP(V1810,'Branch Wise Work Timelines'!C:G,4,FALSE)+AA1810))</f>
        <v>44891.770833333336</v>
      </c>
      <c r="AG1810" s="67">
        <f>WORKDAY.INTL(AA1810,1,11)+VLOOKUP(V1810,'Branch Wise Work Timelines'!C:G,3,FALSE)</f>
        <v>44893.416666666664</v>
      </c>
      <c r="AH1810" s="69" t="str">
        <f t="shared" si="345"/>
        <v>Met</v>
      </c>
      <c r="AI1810" s="69">
        <f t="shared" ca="1" si="346"/>
        <v>20415</v>
      </c>
      <c r="AJ1810" s="69" t="str">
        <f ca="1">IF(AI1810&lt;0,"0-12",IFERROR(VLOOKUP(AI1810,Breakup[],2,FALSE),"&gt;24"))</f>
        <v>&gt;24</v>
      </c>
      <c r="AK1810" s="69" t="str">
        <f>VLOOKUP(V1810,Master!B:D,3,FALSE)</f>
        <v>South</v>
      </c>
      <c r="AL1810" s="69" t="str">
        <f t="shared" si="347"/>
        <v>Coimbatore</v>
      </c>
    </row>
    <row r="1811" spans="1:38">
      <c r="A1811" s="13" t="s">
        <v>3930</v>
      </c>
      <c r="B1811" s="54">
        <v>44701.665277662003</v>
      </c>
      <c r="C1811" s="13" t="s">
        <v>1335</v>
      </c>
      <c r="D1811" s="13">
        <v>337</v>
      </c>
      <c r="E1811" s="13" t="s">
        <v>3931</v>
      </c>
      <c r="F1811" s="13" t="s">
        <v>33</v>
      </c>
      <c r="G1811" s="14">
        <v>1653044260842</v>
      </c>
      <c r="H1811" s="55">
        <v>0.40336805555555599</v>
      </c>
      <c r="I1811" s="33">
        <v>44888.403368055602</v>
      </c>
      <c r="J1811" s="58">
        <v>44888</v>
      </c>
      <c r="K1811" s="13" t="s">
        <v>213</v>
      </c>
      <c r="L1811" s="13" t="s">
        <v>30</v>
      </c>
      <c r="M1811" s="13" t="s">
        <v>282</v>
      </c>
      <c r="N1811" s="13" t="s">
        <v>206</v>
      </c>
      <c r="O1811" s="33" t="s">
        <v>38</v>
      </c>
      <c r="P1811" s="58" t="s">
        <v>38</v>
      </c>
      <c r="Q1811" s="33" t="s">
        <v>207</v>
      </c>
      <c r="R1811" s="14" t="s">
        <v>38</v>
      </c>
      <c r="S1811" s="13" t="s">
        <v>216</v>
      </c>
      <c r="T1811" s="13" t="s">
        <v>217</v>
      </c>
      <c r="U1811" s="33">
        <f t="shared" ca="1" si="336"/>
        <v>45744.56914039352</v>
      </c>
      <c r="V1811" s="13" t="str">
        <f t="shared" si="337"/>
        <v>Bangalore</v>
      </c>
      <c r="W1811" s="13" t="str">
        <f t="shared" si="338"/>
        <v>RI</v>
      </c>
      <c r="X1811" s="13">
        <f t="shared" si="339"/>
        <v>9</v>
      </c>
      <c r="Y1811" s="13" t="str">
        <f>IFERROR(VLOOKUP(C1811,ReceivingTeam[],2,FALSE),"HelpDesk")</f>
        <v>HelpDesk</v>
      </c>
      <c r="Z1811" s="67">
        <f t="shared" si="340"/>
        <v>44888.916666666664</v>
      </c>
      <c r="AA1811" s="68">
        <f t="shared" si="341"/>
        <v>44888</v>
      </c>
      <c r="AB1811" s="69" t="b">
        <f t="shared" si="342"/>
        <v>1</v>
      </c>
      <c r="AC1811" s="70">
        <f t="shared" si="343"/>
        <v>0.5</v>
      </c>
      <c r="AD1811" s="67">
        <f t="shared" si="344"/>
        <v>44888.916666666664</v>
      </c>
      <c r="AE1811" s="67">
        <f>VLOOKUP(V1811,'Branch Wise Work Timelines'!C:G,3,FALSE)+AA1811</f>
        <v>44888.416666666664</v>
      </c>
      <c r="AF1811" s="67">
        <f>IF(V1811="Bangalore",VLOOKUP(V1811,'Branch Wise Work Timelines'!C:G,4,FALSE)+AA1811+1,IF(V1811="Mumbai",VLOOKUP(V1811,'Branch Wise Work Timelines'!C:G,4,FALSE)+AA1811+1,VLOOKUP(V1811,'Branch Wise Work Timelines'!C:G,4,FALSE)+AA1811))</f>
        <v>44889.104166666664</v>
      </c>
      <c r="AG1811" s="67">
        <f>WORKDAY.INTL(AA1811,1,11)+VLOOKUP(V1811,'Branch Wise Work Timelines'!C:G,3,FALSE)</f>
        <v>44889.416666666664</v>
      </c>
      <c r="AH1811" s="69" t="str">
        <f t="shared" ca="1" si="345"/>
        <v>Out of TAT</v>
      </c>
      <c r="AI1811" s="69">
        <f t="shared" ca="1" si="346"/>
        <v>20536</v>
      </c>
      <c r="AJ1811" s="69" t="str">
        <f ca="1">IF(AI1811&lt;0,"0-12",IFERROR(VLOOKUP(AI1811,Breakup[],2,FALSE),"&gt;24"))</f>
        <v>&gt;24</v>
      </c>
      <c r="AK1811" s="69" t="str">
        <f>VLOOKUP(V1811,Master!B:D,3,FALSE)</f>
        <v>South</v>
      </c>
      <c r="AL1811" s="69" t="str">
        <f t="shared" si="347"/>
        <v>Bangalore</v>
      </c>
    </row>
    <row r="1812" spans="1:38">
      <c r="A1812" s="13" t="s">
        <v>3932</v>
      </c>
      <c r="B1812" s="54">
        <v>44701.541688854202</v>
      </c>
      <c r="C1812" s="13" t="s">
        <v>467</v>
      </c>
      <c r="D1812" s="13">
        <v>1827</v>
      </c>
      <c r="E1812" s="13" t="s">
        <v>3933</v>
      </c>
      <c r="F1812" s="13" t="s">
        <v>15</v>
      </c>
      <c r="G1812" s="14">
        <v>1653034041355</v>
      </c>
      <c r="H1812" s="55">
        <v>0.87747685185185198</v>
      </c>
      <c r="I1812" s="33">
        <v>44884.877476851798</v>
      </c>
      <c r="J1812" s="58">
        <v>44884</v>
      </c>
      <c r="K1812" s="13" t="s">
        <v>213</v>
      </c>
      <c r="L1812" s="13" t="s">
        <v>30</v>
      </c>
      <c r="M1812" s="13" t="s">
        <v>227</v>
      </c>
      <c r="N1812" s="13" t="s">
        <v>206</v>
      </c>
      <c r="O1812" s="33" t="s">
        <v>38</v>
      </c>
      <c r="P1812" s="58" t="s">
        <v>38</v>
      </c>
      <c r="Q1812" s="33" t="s">
        <v>207</v>
      </c>
      <c r="R1812" s="14" t="s">
        <v>38</v>
      </c>
      <c r="S1812" s="13" t="s">
        <v>216</v>
      </c>
      <c r="T1812" s="13" t="s">
        <v>217</v>
      </c>
      <c r="U1812" s="33">
        <f t="shared" ca="1" si="336"/>
        <v>45744.56914039352</v>
      </c>
      <c r="V1812" s="13" t="str">
        <f t="shared" si="337"/>
        <v>Bangalore</v>
      </c>
      <c r="W1812" s="13" t="str">
        <f t="shared" si="338"/>
        <v>CLS</v>
      </c>
      <c r="X1812" s="13">
        <f t="shared" si="339"/>
        <v>21</v>
      </c>
      <c r="Y1812" s="13" t="str">
        <f>IFERROR(VLOOKUP(C1812,ReceivingTeam[],2,FALSE),"HelpDesk")</f>
        <v>HelpDesk</v>
      </c>
      <c r="Z1812" s="67">
        <f t="shared" si="340"/>
        <v>44886.689976851798</v>
      </c>
      <c r="AA1812" s="68">
        <f t="shared" si="341"/>
        <v>44884</v>
      </c>
      <c r="AB1812" s="69" t="b">
        <f t="shared" si="342"/>
        <v>1</v>
      </c>
      <c r="AC1812" s="70">
        <f t="shared" si="343"/>
        <v>0.5</v>
      </c>
      <c r="AD1812" s="67">
        <f t="shared" si="344"/>
        <v>44886.689976851798</v>
      </c>
      <c r="AE1812" s="67">
        <f>VLOOKUP(V1812,'Branch Wise Work Timelines'!C:G,3,FALSE)+AA1812</f>
        <v>44884.416666666664</v>
      </c>
      <c r="AF1812" s="67">
        <f>IF(V1812="Bangalore",VLOOKUP(V1812,'Branch Wise Work Timelines'!C:G,4,FALSE)+AA1812+1,IF(V1812="Mumbai",VLOOKUP(V1812,'Branch Wise Work Timelines'!C:G,4,FALSE)+AA1812+1,VLOOKUP(V1812,'Branch Wise Work Timelines'!C:G,4,FALSE)+AA1812))</f>
        <v>44885.104166666664</v>
      </c>
      <c r="AG1812" s="67">
        <f>WORKDAY.INTL(AA1812,1,11)+VLOOKUP(V1812,'Branch Wise Work Timelines'!C:G,3,FALSE)</f>
        <v>44886.416666666664</v>
      </c>
      <c r="AH1812" s="69" t="str">
        <f t="shared" ca="1" si="345"/>
        <v>Out of TAT</v>
      </c>
      <c r="AI1812" s="69">
        <f t="shared" ca="1" si="346"/>
        <v>20590</v>
      </c>
      <c r="AJ1812" s="69" t="str">
        <f ca="1">IF(AI1812&lt;0,"0-12",IFERROR(VLOOKUP(AI1812,Breakup[],2,FALSE),"&gt;24"))</f>
        <v>&gt;24</v>
      </c>
      <c r="AK1812" s="69" t="str">
        <f>VLOOKUP(V1812,Master!B:D,3,FALSE)</f>
        <v>South</v>
      </c>
      <c r="AL1812" s="69" t="str">
        <f t="shared" si="347"/>
        <v>Bangalore-CLS</v>
      </c>
    </row>
    <row r="1813" spans="1:38">
      <c r="A1813" s="13" t="s">
        <v>3934</v>
      </c>
      <c r="B1813" s="54">
        <v>44701.504072488402</v>
      </c>
      <c r="C1813" s="13" t="s">
        <v>219</v>
      </c>
      <c r="D1813" s="13">
        <v>1752</v>
      </c>
      <c r="E1813" s="13" t="s">
        <v>3935</v>
      </c>
      <c r="F1813" s="13" t="s">
        <v>15</v>
      </c>
      <c r="G1813" s="14">
        <v>1653031432017</v>
      </c>
      <c r="H1813" s="55">
        <v>0.27318287037036998</v>
      </c>
      <c r="I1813" s="33">
        <v>44882.273182870398</v>
      </c>
      <c r="J1813" s="58">
        <v>44882</v>
      </c>
      <c r="K1813" s="13" t="s">
        <v>213</v>
      </c>
      <c r="L1813" s="13" t="s">
        <v>30</v>
      </c>
      <c r="M1813" s="13" t="s">
        <v>75</v>
      </c>
      <c r="N1813" s="13" t="s">
        <v>206</v>
      </c>
      <c r="O1813" s="33" t="s">
        <v>38</v>
      </c>
      <c r="P1813" s="58" t="s">
        <v>38</v>
      </c>
      <c r="Q1813" s="33" t="s">
        <v>207</v>
      </c>
      <c r="R1813" s="14" t="s">
        <v>38</v>
      </c>
      <c r="S1813" s="13" t="s">
        <v>216</v>
      </c>
      <c r="T1813" s="13" t="s">
        <v>217</v>
      </c>
      <c r="U1813" s="33">
        <f t="shared" ca="1" si="336"/>
        <v>45744.56914039352</v>
      </c>
      <c r="V1813" s="13" t="str">
        <f t="shared" si="337"/>
        <v>Bangalore</v>
      </c>
      <c r="W1813" s="13" t="str">
        <f t="shared" si="338"/>
        <v>CLS</v>
      </c>
      <c r="X1813" s="13">
        <f t="shared" si="339"/>
        <v>6</v>
      </c>
      <c r="Y1813" s="13" t="str">
        <f>IFERROR(VLOOKUP(C1813,ReceivingTeam[],2,FALSE),"HelpDesk")</f>
        <v>HelpDesk</v>
      </c>
      <c r="Z1813" s="67">
        <f t="shared" si="340"/>
        <v>44882.916666666664</v>
      </c>
      <c r="AA1813" s="68">
        <f t="shared" si="341"/>
        <v>44882</v>
      </c>
      <c r="AB1813" s="69" t="b">
        <f t="shared" si="342"/>
        <v>1</v>
      </c>
      <c r="AC1813" s="70">
        <f t="shared" si="343"/>
        <v>0.5</v>
      </c>
      <c r="AD1813" s="67">
        <f t="shared" si="344"/>
        <v>44882.916666666664</v>
      </c>
      <c r="AE1813" s="67">
        <f>VLOOKUP(V1813,'Branch Wise Work Timelines'!C:G,3,FALSE)+AA1813</f>
        <v>44882.416666666664</v>
      </c>
      <c r="AF1813" s="67">
        <f>IF(V1813="Bangalore",VLOOKUP(V1813,'Branch Wise Work Timelines'!C:G,4,FALSE)+AA1813+1,IF(V1813="Mumbai",VLOOKUP(V1813,'Branch Wise Work Timelines'!C:G,4,FALSE)+AA1813+1,VLOOKUP(V1813,'Branch Wise Work Timelines'!C:G,4,FALSE)+AA1813))</f>
        <v>44883.104166666664</v>
      </c>
      <c r="AG1813" s="67">
        <f>WORKDAY.INTL(AA1813,1,11)+VLOOKUP(V1813,'Branch Wise Work Timelines'!C:G,3,FALSE)</f>
        <v>44883.416666666664</v>
      </c>
      <c r="AH1813" s="69" t="str">
        <f t="shared" ca="1" si="345"/>
        <v>Out of TAT</v>
      </c>
      <c r="AI1813" s="69">
        <f t="shared" ca="1" si="346"/>
        <v>20680</v>
      </c>
      <c r="AJ1813" s="69" t="str">
        <f ca="1">IF(AI1813&lt;0,"0-12",IFERROR(VLOOKUP(AI1813,Breakup[],2,FALSE),"&gt;24"))</f>
        <v>&gt;24</v>
      </c>
      <c r="AK1813" s="69" t="str">
        <f>VLOOKUP(V1813,Master!B:D,3,FALSE)</f>
        <v>South</v>
      </c>
      <c r="AL1813" s="69" t="str">
        <f t="shared" si="347"/>
        <v>Bangalore-CLS</v>
      </c>
    </row>
    <row r="1814" spans="1:38">
      <c r="A1814" s="13" t="s">
        <v>3936</v>
      </c>
      <c r="B1814" s="54">
        <v>44701.625464583303</v>
      </c>
      <c r="C1814" s="13" t="s">
        <v>265</v>
      </c>
      <c r="D1814" s="13">
        <v>1682</v>
      </c>
      <c r="E1814" s="13" t="s">
        <v>3937</v>
      </c>
      <c r="F1814" s="13" t="s">
        <v>15</v>
      </c>
      <c r="G1814" s="14">
        <v>1653043874636</v>
      </c>
      <c r="H1814" s="55">
        <v>0.92459490740740702</v>
      </c>
      <c r="I1814" s="33">
        <v>44886.924594907403</v>
      </c>
      <c r="J1814" s="58">
        <v>44886</v>
      </c>
      <c r="K1814" s="13" t="s">
        <v>213</v>
      </c>
      <c r="L1814" s="13" t="s">
        <v>30</v>
      </c>
      <c r="M1814" s="13" t="s">
        <v>75</v>
      </c>
      <c r="N1814" s="13" t="s">
        <v>206</v>
      </c>
      <c r="O1814" s="33" t="s">
        <v>38</v>
      </c>
      <c r="P1814" s="58" t="s">
        <v>38</v>
      </c>
      <c r="Q1814" s="33" t="s">
        <v>207</v>
      </c>
      <c r="R1814" s="14" t="s">
        <v>38</v>
      </c>
      <c r="S1814" s="13" t="s">
        <v>208</v>
      </c>
      <c r="T1814" s="13" t="s">
        <v>209</v>
      </c>
      <c r="U1814" s="33">
        <f t="shared" ca="1" si="336"/>
        <v>45744.56914039352</v>
      </c>
      <c r="V1814" s="13" t="str">
        <f t="shared" si="337"/>
        <v>Bangalore</v>
      </c>
      <c r="W1814" s="13" t="str">
        <f t="shared" si="338"/>
        <v>CLS</v>
      </c>
      <c r="X1814" s="13">
        <f t="shared" si="339"/>
        <v>22</v>
      </c>
      <c r="Y1814" s="13" t="str">
        <f>IFERROR(VLOOKUP(C1814,ReceivingTeam[],2,FALSE),"HelpDesk")</f>
        <v>HelpDesk</v>
      </c>
      <c r="Z1814" s="67">
        <f t="shared" si="340"/>
        <v>44887.737094907403</v>
      </c>
      <c r="AA1814" s="68">
        <f t="shared" si="341"/>
        <v>44886</v>
      </c>
      <c r="AB1814" s="69" t="b">
        <f t="shared" si="342"/>
        <v>1</v>
      </c>
      <c r="AC1814" s="70">
        <f t="shared" si="343"/>
        <v>0.5</v>
      </c>
      <c r="AD1814" s="67">
        <f t="shared" si="344"/>
        <v>44887.737094907403</v>
      </c>
      <c r="AE1814" s="67">
        <f>VLOOKUP(V1814,'Branch Wise Work Timelines'!C:G,3,FALSE)+AA1814</f>
        <v>44886.416666666664</v>
      </c>
      <c r="AF1814" s="67">
        <f>IF(V1814="Bangalore",VLOOKUP(V1814,'Branch Wise Work Timelines'!C:G,4,FALSE)+AA1814+1,IF(V1814="Mumbai",VLOOKUP(V1814,'Branch Wise Work Timelines'!C:G,4,FALSE)+AA1814+1,VLOOKUP(V1814,'Branch Wise Work Timelines'!C:G,4,FALSE)+AA1814))</f>
        <v>44887.104166666664</v>
      </c>
      <c r="AG1814" s="67">
        <f>WORKDAY.INTL(AA1814,1,11)+VLOOKUP(V1814,'Branch Wise Work Timelines'!C:G,3,FALSE)</f>
        <v>44887.416666666664</v>
      </c>
      <c r="AH1814" s="69" t="str">
        <f t="shared" ca="1" si="345"/>
        <v>Out of TAT</v>
      </c>
      <c r="AI1814" s="69">
        <f t="shared" ca="1" si="346"/>
        <v>20564</v>
      </c>
      <c r="AJ1814" s="69" t="str">
        <f ca="1">IF(AI1814&lt;0,"0-12",IFERROR(VLOOKUP(AI1814,Breakup[],2,FALSE),"&gt;24"))</f>
        <v>&gt;24</v>
      </c>
      <c r="AK1814" s="69" t="str">
        <f>VLOOKUP(V1814,Master!B:D,3,FALSE)</f>
        <v>South</v>
      </c>
      <c r="AL1814" s="69" t="str">
        <f t="shared" si="347"/>
        <v>Bangalore-CLS</v>
      </c>
    </row>
    <row r="1815" spans="1:38">
      <c r="A1815" s="13" t="s">
        <v>3938</v>
      </c>
      <c r="B1815" s="54">
        <v>44701.639880127303</v>
      </c>
      <c r="C1815" s="13" t="s">
        <v>583</v>
      </c>
      <c r="D1815" s="13">
        <v>1359</v>
      </c>
      <c r="E1815" s="13" t="s">
        <v>3939</v>
      </c>
      <c r="F1815" s="13" t="s">
        <v>15</v>
      </c>
      <c r="G1815" s="14">
        <v>1653042280155</v>
      </c>
      <c r="H1815" s="55">
        <v>0.58725694444444398</v>
      </c>
      <c r="I1815" s="33">
        <v>44886.587256944404</v>
      </c>
      <c r="J1815" s="58">
        <v>44886</v>
      </c>
      <c r="K1815" s="13" t="s">
        <v>213</v>
      </c>
      <c r="L1815" s="13" t="s">
        <v>30</v>
      </c>
      <c r="M1815" s="13" t="s">
        <v>214</v>
      </c>
      <c r="N1815" s="13" t="s">
        <v>206</v>
      </c>
      <c r="O1815" s="33" t="s">
        <v>38</v>
      </c>
      <c r="P1815" s="58" t="s">
        <v>38</v>
      </c>
      <c r="Q1815" s="33" t="s">
        <v>207</v>
      </c>
      <c r="R1815" s="14" t="s">
        <v>38</v>
      </c>
      <c r="S1815" s="13" t="s">
        <v>216</v>
      </c>
      <c r="T1815" s="13" t="s">
        <v>217</v>
      </c>
      <c r="U1815" s="33">
        <f t="shared" ca="1" si="336"/>
        <v>45744.56914039352</v>
      </c>
      <c r="V1815" s="13" t="str">
        <f t="shared" si="337"/>
        <v>Bangalore</v>
      </c>
      <c r="W1815" s="13" t="str">
        <f t="shared" si="338"/>
        <v>CLS</v>
      </c>
      <c r="X1815" s="13">
        <f t="shared" si="339"/>
        <v>14</v>
      </c>
      <c r="Y1815" s="13" t="str">
        <f>IFERROR(VLOOKUP(C1815,ReceivingTeam[],2,FALSE),"HelpDesk")</f>
        <v>HelpDesk</v>
      </c>
      <c r="Z1815" s="67">
        <f t="shared" si="340"/>
        <v>44887.087256944404</v>
      </c>
      <c r="AA1815" s="68">
        <f t="shared" si="341"/>
        <v>44886</v>
      </c>
      <c r="AB1815" s="69" t="b">
        <f t="shared" si="342"/>
        <v>1</v>
      </c>
      <c r="AC1815" s="70">
        <f t="shared" si="343"/>
        <v>0.5</v>
      </c>
      <c r="AD1815" s="67">
        <f t="shared" si="344"/>
        <v>44887.087256944404</v>
      </c>
      <c r="AE1815" s="67">
        <f>VLOOKUP(V1815,'Branch Wise Work Timelines'!C:G,3,FALSE)+AA1815</f>
        <v>44886.416666666664</v>
      </c>
      <c r="AF1815" s="67">
        <f>IF(V1815="Bangalore",VLOOKUP(V1815,'Branch Wise Work Timelines'!C:G,4,FALSE)+AA1815+1,IF(V1815="Mumbai",VLOOKUP(V1815,'Branch Wise Work Timelines'!C:G,4,FALSE)+AA1815+1,VLOOKUP(V1815,'Branch Wise Work Timelines'!C:G,4,FALSE)+AA1815))</f>
        <v>44887.104166666664</v>
      </c>
      <c r="AG1815" s="67">
        <f>WORKDAY.INTL(AA1815,1,11)+VLOOKUP(V1815,'Branch Wise Work Timelines'!C:G,3,FALSE)</f>
        <v>44887.416666666664</v>
      </c>
      <c r="AH1815" s="69" t="str">
        <f t="shared" ca="1" si="345"/>
        <v>Out of TAT</v>
      </c>
      <c r="AI1815" s="69">
        <f t="shared" ca="1" si="346"/>
        <v>20580</v>
      </c>
      <c r="AJ1815" s="69" t="str">
        <f ca="1">IF(AI1815&lt;0,"0-12",IFERROR(VLOOKUP(AI1815,Breakup[],2,FALSE),"&gt;24"))</f>
        <v>&gt;24</v>
      </c>
      <c r="AK1815" s="69" t="str">
        <f>VLOOKUP(V1815,Master!B:D,3,FALSE)</f>
        <v>South</v>
      </c>
      <c r="AL1815" s="69" t="str">
        <f t="shared" si="347"/>
        <v>Bangalore-CLS</v>
      </c>
    </row>
    <row r="1816" spans="1:38">
      <c r="A1816" s="13" t="s">
        <v>3940</v>
      </c>
      <c r="B1816" s="54">
        <v>44701.644923530097</v>
      </c>
      <c r="C1816" s="13" t="s">
        <v>265</v>
      </c>
      <c r="D1816" s="13">
        <v>719</v>
      </c>
      <c r="E1816" s="13" t="s">
        <v>3941</v>
      </c>
      <c r="F1816" s="13" t="s">
        <v>15</v>
      </c>
      <c r="G1816" s="14">
        <v>1653043874636</v>
      </c>
      <c r="H1816" s="55">
        <v>0.86797453703703698</v>
      </c>
      <c r="I1816" s="33">
        <v>44885.867974537003</v>
      </c>
      <c r="J1816" s="58">
        <v>44885</v>
      </c>
      <c r="K1816" s="13" t="s">
        <v>213</v>
      </c>
      <c r="L1816" s="13" t="s">
        <v>30</v>
      </c>
      <c r="M1816" s="13" t="s">
        <v>75</v>
      </c>
      <c r="N1816" s="13" t="s">
        <v>206</v>
      </c>
      <c r="O1816" s="33" t="s">
        <v>38</v>
      </c>
      <c r="P1816" s="58" t="s">
        <v>38</v>
      </c>
      <c r="Q1816" s="33" t="s">
        <v>207</v>
      </c>
      <c r="R1816" s="14" t="s">
        <v>38</v>
      </c>
      <c r="S1816" s="13" t="s">
        <v>208</v>
      </c>
      <c r="T1816" s="13" t="s">
        <v>209</v>
      </c>
      <c r="U1816" s="33">
        <f t="shared" ca="1" si="336"/>
        <v>45744.56914039352</v>
      </c>
      <c r="V1816" s="13" t="str">
        <f t="shared" si="337"/>
        <v>Bangalore</v>
      </c>
      <c r="W1816" s="13" t="str">
        <f t="shared" si="338"/>
        <v>CLS</v>
      </c>
      <c r="X1816" s="13">
        <f t="shared" si="339"/>
        <v>20</v>
      </c>
      <c r="Y1816" s="13" t="str">
        <f>IFERROR(VLOOKUP(C1816,ReceivingTeam[],2,FALSE),"HelpDesk")</f>
        <v>HelpDesk</v>
      </c>
      <c r="Z1816" s="67">
        <f t="shared" si="340"/>
        <v>44885.916666666664</v>
      </c>
      <c r="AA1816" s="68">
        <f t="shared" si="341"/>
        <v>44885</v>
      </c>
      <c r="AB1816" s="69" t="b">
        <f t="shared" si="342"/>
        <v>0</v>
      </c>
      <c r="AC1816" s="70">
        <f t="shared" si="343"/>
        <v>0.5</v>
      </c>
      <c r="AD1816" s="67">
        <f t="shared" si="344"/>
        <v>44885.916666666664</v>
      </c>
      <c r="AE1816" s="67">
        <f>VLOOKUP(V1816,'Branch Wise Work Timelines'!C:G,3,FALSE)+AA1816</f>
        <v>44885.416666666664</v>
      </c>
      <c r="AF1816" s="67">
        <f>IF(V1816="Bangalore",VLOOKUP(V1816,'Branch Wise Work Timelines'!C:G,4,FALSE)+AA1816+1,IF(V1816="Mumbai",VLOOKUP(V1816,'Branch Wise Work Timelines'!C:G,4,FALSE)+AA1816+1,VLOOKUP(V1816,'Branch Wise Work Timelines'!C:G,4,FALSE)+AA1816))</f>
        <v>44886.104166666664</v>
      </c>
      <c r="AG1816" s="67">
        <f>WORKDAY.INTL(AA1816,1,11)+VLOOKUP(V1816,'Branch Wise Work Timelines'!C:G,3,FALSE)</f>
        <v>44886.416666666664</v>
      </c>
      <c r="AH1816" s="69" t="str">
        <f t="shared" ca="1" si="345"/>
        <v>Out of TAT</v>
      </c>
      <c r="AI1816" s="69">
        <f t="shared" ca="1" si="346"/>
        <v>20608</v>
      </c>
      <c r="AJ1816" s="69" t="str">
        <f ca="1">IF(AI1816&lt;0,"0-12",IFERROR(VLOOKUP(AI1816,Breakup[],2,FALSE),"&gt;24"))</f>
        <v>&gt;24</v>
      </c>
      <c r="AK1816" s="69" t="str">
        <f>VLOOKUP(V1816,Master!B:D,3,FALSE)</f>
        <v>South</v>
      </c>
      <c r="AL1816" s="69" t="str">
        <f t="shared" si="347"/>
        <v>Bangalore-CLS</v>
      </c>
    </row>
    <row r="1817" spans="1:38">
      <c r="A1817" s="13" t="s">
        <v>3942</v>
      </c>
      <c r="B1817" s="54">
        <v>44701.551261076398</v>
      </c>
      <c r="C1817" s="13" t="s">
        <v>497</v>
      </c>
      <c r="D1817" s="13">
        <v>1148</v>
      </c>
      <c r="E1817" s="13" t="s">
        <v>3943</v>
      </c>
      <c r="F1817" s="13" t="s">
        <v>33</v>
      </c>
      <c r="G1817" s="14">
        <v>1653032752180</v>
      </c>
      <c r="H1817" s="55">
        <v>0.45349537037037002</v>
      </c>
      <c r="I1817" s="33">
        <v>44881.453495370399</v>
      </c>
      <c r="J1817" s="58">
        <v>44881</v>
      </c>
      <c r="K1817" s="13" t="s">
        <v>452</v>
      </c>
      <c r="L1817" s="13" t="s">
        <v>36</v>
      </c>
      <c r="M1817" s="13" t="s">
        <v>497</v>
      </c>
      <c r="N1817" s="13" t="s">
        <v>206</v>
      </c>
      <c r="O1817" s="33" t="s">
        <v>38</v>
      </c>
      <c r="P1817" s="58" t="s">
        <v>38</v>
      </c>
      <c r="Q1817" s="33" t="s">
        <v>207</v>
      </c>
      <c r="R1817" s="14" t="s">
        <v>38</v>
      </c>
      <c r="S1817" s="13" t="s">
        <v>216</v>
      </c>
      <c r="T1817" s="13" t="s">
        <v>217</v>
      </c>
      <c r="U1817" s="33">
        <f t="shared" ca="1" si="336"/>
        <v>45744.56914039352</v>
      </c>
      <c r="V1817" s="13" t="str">
        <f t="shared" si="337"/>
        <v>Chennai</v>
      </c>
      <c r="W1817" s="13" t="str">
        <f t="shared" si="338"/>
        <v>RI</v>
      </c>
      <c r="X1817" s="13">
        <f t="shared" si="339"/>
        <v>10</v>
      </c>
      <c r="Y1817" s="13" t="str">
        <f>IFERROR(VLOOKUP(C1817,ReceivingTeam[],2,FALSE),"HelpDesk")</f>
        <v>HelpDesk</v>
      </c>
      <c r="Z1817" s="67">
        <f t="shared" si="340"/>
        <v>44882.599328703727</v>
      </c>
      <c r="AA1817" s="68">
        <f t="shared" si="341"/>
        <v>44881</v>
      </c>
      <c r="AB1817" s="69" t="b">
        <f t="shared" si="342"/>
        <v>1</v>
      </c>
      <c r="AC1817" s="70">
        <f t="shared" si="343"/>
        <v>0.5</v>
      </c>
      <c r="AD1817" s="67">
        <f t="shared" si="344"/>
        <v>44882.599328703727</v>
      </c>
      <c r="AE1817" s="67">
        <f>VLOOKUP(V1817,'Branch Wise Work Timelines'!C:G,3,FALSE)+AA1817</f>
        <v>44881.416666666664</v>
      </c>
      <c r="AF1817" s="67">
        <f>IF(V1817="Bangalore",VLOOKUP(V1817,'Branch Wise Work Timelines'!C:G,4,FALSE)+AA1817+1,IF(V1817="Mumbai",VLOOKUP(V1817,'Branch Wise Work Timelines'!C:G,4,FALSE)+AA1817+1,VLOOKUP(V1817,'Branch Wise Work Timelines'!C:G,4,FALSE)+AA1817))</f>
        <v>44881.770833333336</v>
      </c>
      <c r="AG1817" s="67">
        <f>WORKDAY.INTL(AA1817,1,11)+VLOOKUP(V1817,'Branch Wise Work Timelines'!C:G,3,FALSE)</f>
        <v>44882.416666666664</v>
      </c>
      <c r="AH1817" s="69" t="str">
        <f t="shared" ca="1" si="345"/>
        <v>Out of TAT</v>
      </c>
      <c r="AI1817" s="69">
        <f t="shared" ca="1" si="346"/>
        <v>20688</v>
      </c>
      <c r="AJ1817" s="69" t="str">
        <f ca="1">IF(AI1817&lt;0,"0-12",IFERROR(VLOOKUP(AI1817,Breakup[],2,FALSE),"&gt;24"))</f>
        <v>&gt;24</v>
      </c>
      <c r="AK1817" s="69" t="str">
        <f>VLOOKUP(V1817,Master!B:D,3,FALSE)</f>
        <v>South</v>
      </c>
      <c r="AL1817" s="69" t="str">
        <f t="shared" si="347"/>
        <v>Chennai</v>
      </c>
    </row>
    <row r="1818" spans="1:38">
      <c r="A1818" s="13" t="s">
        <v>3944</v>
      </c>
      <c r="B1818" s="54">
        <v>44701.650604247698</v>
      </c>
      <c r="C1818" s="13" t="s">
        <v>153</v>
      </c>
      <c r="D1818" s="13">
        <v>891</v>
      </c>
      <c r="E1818" s="13" t="s">
        <v>3945</v>
      </c>
      <c r="F1818" s="13" t="s">
        <v>33</v>
      </c>
      <c r="G1818" s="14">
        <v>1653042931892</v>
      </c>
      <c r="H1818" s="55">
        <v>0.58104166666666701</v>
      </c>
      <c r="I1818" s="33">
        <v>44891.581041666701</v>
      </c>
      <c r="J1818" s="58">
        <v>44891</v>
      </c>
      <c r="K1818" s="13" t="s">
        <v>397</v>
      </c>
      <c r="L1818" s="13" t="s">
        <v>50</v>
      </c>
      <c r="M1818" s="13" t="s">
        <v>153</v>
      </c>
      <c r="N1818" s="13" t="s">
        <v>206</v>
      </c>
      <c r="O1818" s="33">
        <v>44891.0411805556</v>
      </c>
      <c r="P1818" s="58">
        <v>44891</v>
      </c>
      <c r="Q1818" s="33" t="s">
        <v>237</v>
      </c>
      <c r="R1818" s="14">
        <v>821</v>
      </c>
      <c r="S1818" s="13" t="s">
        <v>216</v>
      </c>
      <c r="T1818" s="13" t="s">
        <v>217</v>
      </c>
      <c r="U1818" s="33">
        <f t="shared" ca="1" si="336"/>
        <v>45744.56914039352</v>
      </c>
      <c r="V1818" s="13" t="str">
        <f t="shared" si="337"/>
        <v>Cochin</v>
      </c>
      <c r="W1818" s="13" t="str">
        <f t="shared" si="338"/>
        <v>RI</v>
      </c>
      <c r="X1818" s="13">
        <f t="shared" si="339"/>
        <v>13</v>
      </c>
      <c r="Y1818" s="13" t="str">
        <f>IFERROR(VLOOKUP(C1818,ReceivingTeam[],2,FALSE),"HelpDesk")</f>
        <v>Branch office</v>
      </c>
      <c r="Z1818" s="67">
        <f t="shared" si="340"/>
        <v>44893.726875000029</v>
      </c>
      <c r="AA1818" s="68">
        <f t="shared" si="341"/>
        <v>44891</v>
      </c>
      <c r="AB1818" s="69" t="b">
        <f t="shared" si="342"/>
        <v>1</v>
      </c>
      <c r="AC1818" s="70">
        <f t="shared" si="343"/>
        <v>0.5</v>
      </c>
      <c r="AD1818" s="67">
        <f t="shared" si="344"/>
        <v>44893.726875000029</v>
      </c>
      <c r="AE1818" s="67">
        <f>VLOOKUP(V1818,'Branch Wise Work Timelines'!C:G,3,FALSE)+AA1818</f>
        <v>44891.416666666664</v>
      </c>
      <c r="AF1818" s="67">
        <f>IF(V1818="Bangalore",VLOOKUP(V1818,'Branch Wise Work Timelines'!C:G,4,FALSE)+AA1818+1,IF(V1818="Mumbai",VLOOKUP(V1818,'Branch Wise Work Timelines'!C:G,4,FALSE)+AA1818+1,VLOOKUP(V1818,'Branch Wise Work Timelines'!C:G,4,FALSE)+AA1818))</f>
        <v>44891.770833333336</v>
      </c>
      <c r="AG1818" s="67">
        <f>WORKDAY.INTL(AA1818,1,11)+VLOOKUP(V1818,'Branch Wise Work Timelines'!C:G,3,FALSE)</f>
        <v>44893.416666666664</v>
      </c>
      <c r="AH1818" s="69" t="str">
        <f t="shared" si="345"/>
        <v>Met</v>
      </c>
      <c r="AI1818" s="69">
        <f t="shared" ca="1" si="346"/>
        <v>20421</v>
      </c>
      <c r="AJ1818" s="69" t="str">
        <f ca="1">IF(AI1818&lt;0,"0-12",IFERROR(VLOOKUP(AI1818,Breakup[],2,FALSE),"&gt;24"))</f>
        <v>&gt;24</v>
      </c>
      <c r="AK1818" s="69" t="str">
        <f>VLOOKUP(V1818,Master!B:D,3,FALSE)</f>
        <v>South</v>
      </c>
      <c r="AL1818" s="69" t="str">
        <f t="shared" si="347"/>
        <v>Cochin</v>
      </c>
    </row>
    <row r="1819" spans="1:38">
      <c r="A1819" s="13" t="s">
        <v>3946</v>
      </c>
      <c r="B1819" s="54">
        <v>44701.615157291701</v>
      </c>
      <c r="C1819" s="13" t="s">
        <v>286</v>
      </c>
      <c r="D1819" s="13">
        <v>478</v>
      </c>
      <c r="E1819" s="13" t="s">
        <v>3947</v>
      </c>
      <c r="F1819" s="13" t="s">
        <v>33</v>
      </c>
      <c r="G1819" s="14">
        <v>1653038512239</v>
      </c>
      <c r="H1819" s="55">
        <v>0.76653935185185196</v>
      </c>
      <c r="I1819" s="33">
        <v>44881.766539351898</v>
      </c>
      <c r="J1819" s="58">
        <v>44881</v>
      </c>
      <c r="K1819" s="13" t="s">
        <v>257</v>
      </c>
      <c r="L1819" s="13" t="s">
        <v>72</v>
      </c>
      <c r="M1819" s="13" t="s">
        <v>286</v>
      </c>
      <c r="N1819" s="13" t="s">
        <v>206</v>
      </c>
      <c r="O1819" s="33" t="s">
        <v>38</v>
      </c>
      <c r="P1819" s="58" t="s">
        <v>38</v>
      </c>
      <c r="Q1819" s="33" t="s">
        <v>207</v>
      </c>
      <c r="R1819" s="14" t="s">
        <v>38</v>
      </c>
      <c r="S1819" s="13" t="s">
        <v>208</v>
      </c>
      <c r="T1819" s="13" t="s">
        <v>209</v>
      </c>
      <c r="U1819" s="33">
        <f t="shared" ca="1" si="336"/>
        <v>45744.56914039352</v>
      </c>
      <c r="V1819" s="13" t="str">
        <f t="shared" si="337"/>
        <v>Pune</v>
      </c>
      <c r="W1819" s="13" t="str">
        <f t="shared" si="338"/>
        <v>RI</v>
      </c>
      <c r="X1819" s="13">
        <f t="shared" si="339"/>
        <v>18</v>
      </c>
      <c r="Y1819" s="13" t="str">
        <f>IFERROR(VLOOKUP(C1819,ReceivingTeam[],2,FALSE),"HelpDesk")</f>
        <v>HelpDesk</v>
      </c>
      <c r="Z1819" s="67">
        <f t="shared" si="340"/>
        <v>44882.891539351898</v>
      </c>
      <c r="AA1819" s="68">
        <f t="shared" si="341"/>
        <v>44881</v>
      </c>
      <c r="AB1819" s="69" t="b">
        <f t="shared" si="342"/>
        <v>1</v>
      </c>
      <c r="AC1819" s="70">
        <f t="shared" si="343"/>
        <v>0.5</v>
      </c>
      <c r="AD1819" s="67">
        <f t="shared" si="344"/>
        <v>44882.891539351898</v>
      </c>
      <c r="AE1819" s="67">
        <f>VLOOKUP(V1819,'Branch Wise Work Timelines'!C:G,3,FALSE)+AA1819</f>
        <v>44881.395833333336</v>
      </c>
      <c r="AF1819" s="67">
        <f>IF(V1819="Bangalore",VLOOKUP(V1819,'Branch Wise Work Timelines'!C:G,4,FALSE)+AA1819+1,IF(V1819="Mumbai",VLOOKUP(V1819,'Branch Wise Work Timelines'!C:G,4,FALSE)+AA1819+1,VLOOKUP(V1819,'Branch Wise Work Timelines'!C:G,4,FALSE)+AA1819))</f>
        <v>44881.770833333336</v>
      </c>
      <c r="AG1819" s="67">
        <f>WORKDAY.INTL(AA1819,1,11)+VLOOKUP(V1819,'Branch Wise Work Timelines'!C:G,3,FALSE)</f>
        <v>44882.395833333336</v>
      </c>
      <c r="AH1819" s="69" t="str">
        <f t="shared" ca="1" si="345"/>
        <v>Out of TAT</v>
      </c>
      <c r="AI1819" s="69">
        <f t="shared" ca="1" si="346"/>
        <v>20681</v>
      </c>
      <c r="AJ1819" s="69" t="str">
        <f ca="1">IF(AI1819&lt;0,"0-12",IFERROR(VLOOKUP(AI1819,Breakup[],2,FALSE),"&gt;24"))</f>
        <v>&gt;24</v>
      </c>
      <c r="AK1819" s="69" t="str">
        <f>VLOOKUP(V1819,Master!B:D,3,FALSE)</f>
        <v>West</v>
      </c>
      <c r="AL1819" s="69" t="str">
        <f t="shared" si="347"/>
        <v>Pune</v>
      </c>
    </row>
    <row r="1820" spans="1:38">
      <c r="A1820" s="13" t="s">
        <v>3948</v>
      </c>
      <c r="B1820" s="54">
        <v>44701.593723993101</v>
      </c>
      <c r="C1820" s="13" t="s">
        <v>113</v>
      </c>
      <c r="D1820" s="13">
        <v>275</v>
      </c>
      <c r="E1820" s="13" t="s">
        <v>3949</v>
      </c>
      <c r="F1820" s="13" t="s">
        <v>33</v>
      </c>
      <c r="G1820" s="14">
        <v>1653040895232</v>
      </c>
      <c r="H1820" s="55">
        <v>0.78023148148148103</v>
      </c>
      <c r="I1820" s="33">
        <v>44891.780231481498</v>
      </c>
      <c r="J1820" s="58">
        <v>44891</v>
      </c>
      <c r="K1820" s="13" t="s">
        <v>263</v>
      </c>
      <c r="L1820" s="13" t="s">
        <v>69</v>
      </c>
      <c r="M1820" s="13" t="s">
        <v>101</v>
      </c>
      <c r="N1820" s="13" t="s">
        <v>206</v>
      </c>
      <c r="O1820" s="33">
        <v>44891.461238425902</v>
      </c>
      <c r="P1820" s="58">
        <v>44891</v>
      </c>
      <c r="Q1820" s="33" t="s">
        <v>237</v>
      </c>
      <c r="R1820" s="14">
        <v>196</v>
      </c>
      <c r="S1820" s="13" t="s">
        <v>208</v>
      </c>
      <c r="T1820" s="13" t="s">
        <v>209</v>
      </c>
      <c r="U1820" s="33">
        <f t="shared" ca="1" si="336"/>
        <v>45744.56914039352</v>
      </c>
      <c r="V1820" s="13" t="str">
        <f t="shared" si="337"/>
        <v>Mumbai</v>
      </c>
      <c r="W1820" s="13" t="str">
        <f t="shared" si="338"/>
        <v>RI</v>
      </c>
      <c r="X1820" s="13">
        <f t="shared" si="339"/>
        <v>18</v>
      </c>
      <c r="Y1820" s="13" t="str">
        <f>IFERROR(VLOOKUP(C1820,ReceivingTeam[],2,FALSE),"HelpDesk")</f>
        <v>Branch office</v>
      </c>
      <c r="Z1820" s="67">
        <f t="shared" si="340"/>
        <v>44893.446898148162</v>
      </c>
      <c r="AA1820" s="68">
        <f t="shared" si="341"/>
        <v>44891</v>
      </c>
      <c r="AB1820" s="69" t="b">
        <f t="shared" si="342"/>
        <v>1</v>
      </c>
      <c r="AC1820" s="70">
        <f t="shared" si="343"/>
        <v>0.5</v>
      </c>
      <c r="AD1820" s="67">
        <f t="shared" si="344"/>
        <v>44893.446898148162</v>
      </c>
      <c r="AE1820" s="67">
        <f>VLOOKUP(V1820,'Branch Wise Work Timelines'!C:G,3,FALSE)+AA1820</f>
        <v>44891.416666666664</v>
      </c>
      <c r="AF1820" s="67">
        <f>IF(V1820="Bangalore",VLOOKUP(V1820,'Branch Wise Work Timelines'!C:G,4,FALSE)+AA1820+1,IF(V1820="Mumbai",VLOOKUP(V1820,'Branch Wise Work Timelines'!C:G,4,FALSE)+AA1820+1,VLOOKUP(V1820,'Branch Wise Work Timelines'!C:G,4,FALSE)+AA1820))</f>
        <v>44892.25</v>
      </c>
      <c r="AG1820" s="67">
        <f>WORKDAY.INTL(AA1820,1,11)+VLOOKUP(V1820,'Branch Wise Work Timelines'!C:G,3,FALSE)</f>
        <v>44893.416666666664</v>
      </c>
      <c r="AH1820" s="69" t="str">
        <f t="shared" si="345"/>
        <v>Met</v>
      </c>
      <c r="AI1820" s="69">
        <f t="shared" ca="1" si="346"/>
        <v>20427</v>
      </c>
      <c r="AJ1820" s="69" t="str">
        <f ca="1">IF(AI1820&lt;0,"0-12",IFERROR(VLOOKUP(AI1820,Breakup[],2,FALSE),"&gt;24"))</f>
        <v>&gt;24</v>
      </c>
      <c r="AK1820" s="69" t="str">
        <f>VLOOKUP(V1820,Master!B:D,3,FALSE)</f>
        <v>East</v>
      </c>
      <c r="AL1820" s="69" t="str">
        <f t="shared" si="347"/>
        <v>Mumbai</v>
      </c>
    </row>
    <row r="1821" spans="1:38">
      <c r="A1821" s="13" t="s">
        <v>3950</v>
      </c>
      <c r="B1821" s="54">
        <v>44701.658853854198</v>
      </c>
      <c r="C1821" s="13" t="s">
        <v>110</v>
      </c>
      <c r="D1821" s="13">
        <v>1168</v>
      </c>
      <c r="E1821" s="13" t="s">
        <v>3951</v>
      </c>
      <c r="F1821" s="13" t="s">
        <v>33</v>
      </c>
      <c r="G1821" s="14">
        <v>1653044731623</v>
      </c>
      <c r="H1821" s="55">
        <v>0.108645833333333</v>
      </c>
      <c r="I1821" s="33">
        <v>44883.108645833301</v>
      </c>
      <c r="J1821" s="58">
        <v>44883</v>
      </c>
      <c r="K1821" s="13" t="s">
        <v>263</v>
      </c>
      <c r="L1821" s="13" t="s">
        <v>69</v>
      </c>
      <c r="M1821" s="13" t="s">
        <v>101</v>
      </c>
      <c r="N1821" s="13" t="s">
        <v>206</v>
      </c>
      <c r="O1821" s="33" t="s">
        <v>38</v>
      </c>
      <c r="P1821" s="58" t="s">
        <v>38</v>
      </c>
      <c r="Q1821" s="33" t="s">
        <v>207</v>
      </c>
      <c r="R1821" s="14" t="s">
        <v>38</v>
      </c>
      <c r="S1821" s="13" t="s">
        <v>208</v>
      </c>
      <c r="T1821" s="13" t="s">
        <v>209</v>
      </c>
      <c r="U1821" s="33">
        <f t="shared" ca="1" si="336"/>
        <v>45744.56914039352</v>
      </c>
      <c r="V1821" s="13" t="str">
        <f t="shared" si="337"/>
        <v>Mumbai</v>
      </c>
      <c r="W1821" s="13" t="str">
        <f t="shared" si="338"/>
        <v>RI</v>
      </c>
      <c r="X1821" s="13">
        <f t="shared" si="339"/>
        <v>2</v>
      </c>
      <c r="Y1821" s="13" t="str">
        <f>IFERROR(VLOOKUP(C1821,ReceivingTeam[],2,FALSE),"HelpDesk")</f>
        <v>Branch office</v>
      </c>
      <c r="Z1821" s="67">
        <f t="shared" si="340"/>
        <v>44883.916666666664</v>
      </c>
      <c r="AA1821" s="68">
        <f t="shared" si="341"/>
        <v>44883</v>
      </c>
      <c r="AB1821" s="69" t="b">
        <f t="shared" si="342"/>
        <v>1</v>
      </c>
      <c r="AC1821" s="70">
        <f t="shared" si="343"/>
        <v>0.5</v>
      </c>
      <c r="AD1821" s="67">
        <f t="shared" si="344"/>
        <v>44883.916666666664</v>
      </c>
      <c r="AE1821" s="67">
        <f>VLOOKUP(V1821,'Branch Wise Work Timelines'!C:G,3,FALSE)+AA1821</f>
        <v>44883.416666666664</v>
      </c>
      <c r="AF1821" s="67">
        <f>IF(V1821="Bangalore",VLOOKUP(V1821,'Branch Wise Work Timelines'!C:G,4,FALSE)+AA1821+1,IF(V1821="Mumbai",VLOOKUP(V1821,'Branch Wise Work Timelines'!C:G,4,FALSE)+AA1821+1,VLOOKUP(V1821,'Branch Wise Work Timelines'!C:G,4,FALSE)+AA1821))</f>
        <v>44884.25</v>
      </c>
      <c r="AG1821" s="67">
        <f>WORKDAY.INTL(AA1821,1,11)+VLOOKUP(V1821,'Branch Wise Work Timelines'!C:G,3,FALSE)</f>
        <v>44884.416666666664</v>
      </c>
      <c r="AH1821" s="69" t="str">
        <f t="shared" ca="1" si="345"/>
        <v>Out of TAT</v>
      </c>
      <c r="AI1821" s="69">
        <f t="shared" ca="1" si="346"/>
        <v>20656</v>
      </c>
      <c r="AJ1821" s="69" t="str">
        <f ca="1">IF(AI1821&lt;0,"0-12",IFERROR(VLOOKUP(AI1821,Breakup[],2,FALSE),"&gt;24"))</f>
        <v>&gt;24</v>
      </c>
      <c r="AK1821" s="69" t="str">
        <f>VLOOKUP(V1821,Master!B:D,3,FALSE)</f>
        <v>East</v>
      </c>
      <c r="AL1821" s="69" t="str">
        <f t="shared" si="347"/>
        <v>Mumbai</v>
      </c>
    </row>
    <row r="1822" spans="1:38">
      <c r="A1822" s="13" t="s">
        <v>3952</v>
      </c>
      <c r="B1822" s="54">
        <v>44701.660005173602</v>
      </c>
      <c r="C1822" s="13" t="s">
        <v>110</v>
      </c>
      <c r="D1822" s="13">
        <v>803</v>
      </c>
      <c r="E1822" s="13" t="s">
        <v>3953</v>
      </c>
      <c r="F1822" s="13" t="s">
        <v>33</v>
      </c>
      <c r="G1822" s="14">
        <v>1653044731623</v>
      </c>
      <c r="H1822" s="55">
        <v>0.46162037037037001</v>
      </c>
      <c r="I1822" s="33">
        <v>44884.461620370399</v>
      </c>
      <c r="J1822" s="58">
        <v>44884</v>
      </c>
      <c r="K1822" s="13" t="s">
        <v>263</v>
      </c>
      <c r="L1822" s="13" t="s">
        <v>69</v>
      </c>
      <c r="M1822" s="13" t="s">
        <v>101</v>
      </c>
      <c r="N1822" s="13" t="s">
        <v>206</v>
      </c>
      <c r="O1822" s="33" t="s">
        <v>38</v>
      </c>
      <c r="P1822" s="58" t="s">
        <v>38</v>
      </c>
      <c r="Q1822" s="33" t="s">
        <v>207</v>
      </c>
      <c r="R1822" s="14" t="s">
        <v>38</v>
      </c>
      <c r="S1822" s="13" t="s">
        <v>208</v>
      </c>
      <c r="T1822" s="13" t="s">
        <v>209</v>
      </c>
      <c r="U1822" s="33">
        <f t="shared" ca="1" si="336"/>
        <v>45744.56914039352</v>
      </c>
      <c r="V1822" s="13" t="str">
        <f t="shared" si="337"/>
        <v>Mumbai</v>
      </c>
      <c r="W1822" s="13" t="str">
        <f t="shared" si="338"/>
        <v>RI</v>
      </c>
      <c r="X1822" s="13">
        <f t="shared" si="339"/>
        <v>11</v>
      </c>
      <c r="Y1822" s="13" t="str">
        <f>IFERROR(VLOOKUP(C1822,ReceivingTeam[],2,FALSE),"HelpDesk")</f>
        <v>Branch office</v>
      </c>
      <c r="Z1822" s="67">
        <f t="shared" si="340"/>
        <v>44884.961620370399</v>
      </c>
      <c r="AA1822" s="68">
        <f t="shared" si="341"/>
        <v>44884</v>
      </c>
      <c r="AB1822" s="69" t="b">
        <f t="shared" si="342"/>
        <v>1</v>
      </c>
      <c r="AC1822" s="70">
        <f t="shared" si="343"/>
        <v>0.5</v>
      </c>
      <c r="AD1822" s="67">
        <f t="shared" si="344"/>
        <v>44884.961620370399</v>
      </c>
      <c r="AE1822" s="67">
        <f>VLOOKUP(V1822,'Branch Wise Work Timelines'!C:G,3,FALSE)+AA1822</f>
        <v>44884.416666666664</v>
      </c>
      <c r="AF1822" s="67">
        <f>IF(V1822="Bangalore",VLOOKUP(V1822,'Branch Wise Work Timelines'!C:G,4,FALSE)+AA1822+1,IF(V1822="Mumbai",VLOOKUP(V1822,'Branch Wise Work Timelines'!C:G,4,FALSE)+AA1822+1,VLOOKUP(V1822,'Branch Wise Work Timelines'!C:G,4,FALSE)+AA1822))</f>
        <v>44885.25</v>
      </c>
      <c r="AG1822" s="67">
        <f>WORKDAY.INTL(AA1822,1,11)+VLOOKUP(V1822,'Branch Wise Work Timelines'!C:G,3,FALSE)</f>
        <v>44886.416666666664</v>
      </c>
      <c r="AH1822" s="69" t="str">
        <f t="shared" ca="1" si="345"/>
        <v>Out of TAT</v>
      </c>
      <c r="AI1822" s="69">
        <f t="shared" ca="1" si="346"/>
        <v>20631</v>
      </c>
      <c r="AJ1822" s="69" t="str">
        <f ca="1">IF(AI1822&lt;0,"0-12",IFERROR(VLOOKUP(AI1822,Breakup[],2,FALSE),"&gt;24"))</f>
        <v>&gt;24</v>
      </c>
      <c r="AK1822" s="69" t="str">
        <f>VLOOKUP(V1822,Master!B:D,3,FALSE)</f>
        <v>East</v>
      </c>
      <c r="AL1822" s="69" t="str">
        <f t="shared" si="347"/>
        <v>Mumbai</v>
      </c>
    </row>
    <row r="1823" spans="1:38">
      <c r="A1823" s="13" t="s">
        <v>3954</v>
      </c>
      <c r="B1823" s="54">
        <v>44701.486421608803</v>
      </c>
      <c r="C1823" s="13" t="s">
        <v>311</v>
      </c>
      <c r="D1823" s="13">
        <v>763</v>
      </c>
      <c r="E1823" s="13" t="s">
        <v>3955</v>
      </c>
      <c r="F1823" s="13" t="s">
        <v>33</v>
      </c>
      <c r="G1823" s="14">
        <v>1653035779322</v>
      </c>
      <c r="H1823" s="55">
        <v>0.48305555555555602</v>
      </c>
      <c r="I1823" s="33">
        <v>44888.483055555596</v>
      </c>
      <c r="J1823" s="58">
        <v>44888</v>
      </c>
      <c r="K1823" s="13" t="s">
        <v>313</v>
      </c>
      <c r="L1823" s="13" t="s">
        <v>60</v>
      </c>
      <c r="M1823" s="13" t="s">
        <v>314</v>
      </c>
      <c r="N1823" s="13" t="s">
        <v>206</v>
      </c>
      <c r="O1823" s="33" t="s">
        <v>38</v>
      </c>
      <c r="P1823" s="58" t="s">
        <v>38</v>
      </c>
      <c r="Q1823" s="33" t="s">
        <v>207</v>
      </c>
      <c r="R1823" s="14" t="s">
        <v>38</v>
      </c>
      <c r="S1823" s="13" t="s">
        <v>208</v>
      </c>
      <c r="T1823" s="13" t="s">
        <v>1059</v>
      </c>
      <c r="U1823" s="33">
        <f t="shared" ca="1" si="336"/>
        <v>45744.56914039352</v>
      </c>
      <c r="V1823" s="13" t="str">
        <f t="shared" si="337"/>
        <v>Hyderabad</v>
      </c>
      <c r="W1823" s="13" t="str">
        <f t="shared" si="338"/>
        <v>RI</v>
      </c>
      <c r="X1823" s="13">
        <f t="shared" si="339"/>
        <v>11</v>
      </c>
      <c r="Y1823" s="13" t="str">
        <f>IFERROR(VLOOKUP(C1823,ReceivingTeam[],2,FALSE),"HelpDesk")</f>
        <v>HelpDesk</v>
      </c>
      <c r="Z1823" s="67">
        <f t="shared" si="340"/>
        <v>44892.128888888925</v>
      </c>
      <c r="AA1823" s="68">
        <f t="shared" si="341"/>
        <v>44888</v>
      </c>
      <c r="AB1823" s="69" t="b">
        <f t="shared" si="342"/>
        <v>1</v>
      </c>
      <c r="AC1823" s="70">
        <f t="shared" si="343"/>
        <v>3</v>
      </c>
      <c r="AD1823" s="67">
        <f t="shared" si="344"/>
        <v>44892.128888888925</v>
      </c>
      <c r="AE1823" s="67">
        <f>VLOOKUP(V1823,'Branch Wise Work Timelines'!C:G,3,FALSE)+AA1823</f>
        <v>44888.416666666664</v>
      </c>
      <c r="AF1823" s="67">
        <f>IF(V1823="Bangalore",VLOOKUP(V1823,'Branch Wise Work Timelines'!C:G,4,FALSE)+AA1823+1,IF(V1823="Mumbai",VLOOKUP(V1823,'Branch Wise Work Timelines'!C:G,4,FALSE)+AA1823+1,VLOOKUP(V1823,'Branch Wise Work Timelines'!C:G,4,FALSE)+AA1823))</f>
        <v>44888.770833333336</v>
      </c>
      <c r="AG1823" s="67">
        <f>WORKDAY.INTL(AA1823,1,11)+VLOOKUP(V1823,'Branch Wise Work Timelines'!C:G,3,FALSE)</f>
        <v>44889.416666666664</v>
      </c>
      <c r="AH1823" s="69" t="str">
        <f t="shared" ca="1" si="345"/>
        <v>Out of TAT</v>
      </c>
      <c r="AI1823" s="69">
        <f t="shared" ca="1" si="346"/>
        <v>20459</v>
      </c>
      <c r="AJ1823" s="69" t="str">
        <f ca="1">IF(AI1823&lt;0,"0-12",IFERROR(VLOOKUP(AI1823,Breakup[],2,FALSE),"&gt;24"))</f>
        <v>&gt;24</v>
      </c>
      <c r="AK1823" s="69" t="str">
        <f>VLOOKUP(V1823,Master!B:D,3,FALSE)</f>
        <v>South</v>
      </c>
      <c r="AL1823" s="69" t="str">
        <f t="shared" si="347"/>
        <v>Hyderabad</v>
      </c>
    </row>
    <row r="1824" spans="1:38">
      <c r="A1824" s="13" t="s">
        <v>3956</v>
      </c>
      <c r="B1824" s="54">
        <v>44701.540651967603</v>
      </c>
      <c r="C1824" s="13" t="s">
        <v>497</v>
      </c>
      <c r="D1824" s="13">
        <v>1687</v>
      </c>
      <c r="E1824" s="13" t="s">
        <v>3957</v>
      </c>
      <c r="F1824" s="13" t="s">
        <v>33</v>
      </c>
      <c r="G1824" s="14">
        <v>1653033870061</v>
      </c>
      <c r="H1824" s="55">
        <v>0.59594907407407405</v>
      </c>
      <c r="I1824" s="33">
        <v>44888.595949074101</v>
      </c>
      <c r="J1824" s="58">
        <v>44888</v>
      </c>
      <c r="K1824" s="13" t="s">
        <v>452</v>
      </c>
      <c r="L1824" s="13" t="s">
        <v>36</v>
      </c>
      <c r="M1824" s="13" t="s">
        <v>497</v>
      </c>
      <c r="N1824" s="13" t="s">
        <v>206</v>
      </c>
      <c r="O1824" s="33" t="s">
        <v>38</v>
      </c>
      <c r="P1824" s="58" t="s">
        <v>38</v>
      </c>
      <c r="Q1824" s="33" t="s">
        <v>207</v>
      </c>
      <c r="R1824" s="14" t="s">
        <v>38</v>
      </c>
      <c r="S1824" s="13" t="s">
        <v>216</v>
      </c>
      <c r="T1824" s="13" t="s">
        <v>278</v>
      </c>
      <c r="U1824" s="33">
        <f t="shared" ca="1" si="336"/>
        <v>45744.56914039352</v>
      </c>
      <c r="V1824" s="13" t="str">
        <f t="shared" si="337"/>
        <v>Chennai</v>
      </c>
      <c r="W1824" s="13" t="str">
        <f t="shared" si="338"/>
        <v>RI</v>
      </c>
      <c r="X1824" s="13">
        <f t="shared" si="339"/>
        <v>14</v>
      </c>
      <c r="Y1824" s="13" t="str">
        <f>IFERROR(VLOOKUP(C1824,ReceivingTeam[],2,FALSE),"HelpDesk")</f>
        <v>HelpDesk</v>
      </c>
      <c r="Z1824" s="67">
        <f t="shared" si="340"/>
        <v>44892.241782407429</v>
      </c>
      <c r="AA1824" s="68">
        <f t="shared" si="341"/>
        <v>44888</v>
      </c>
      <c r="AB1824" s="69" t="b">
        <f t="shared" si="342"/>
        <v>1</v>
      </c>
      <c r="AC1824" s="70">
        <f t="shared" si="343"/>
        <v>3</v>
      </c>
      <c r="AD1824" s="67">
        <f t="shared" si="344"/>
        <v>44892.241782407429</v>
      </c>
      <c r="AE1824" s="67">
        <f>VLOOKUP(V1824,'Branch Wise Work Timelines'!C:G,3,FALSE)+AA1824</f>
        <v>44888.416666666664</v>
      </c>
      <c r="AF1824" s="67">
        <f>IF(V1824="Bangalore",VLOOKUP(V1824,'Branch Wise Work Timelines'!C:G,4,FALSE)+AA1824+1,IF(V1824="Mumbai",VLOOKUP(V1824,'Branch Wise Work Timelines'!C:G,4,FALSE)+AA1824+1,VLOOKUP(V1824,'Branch Wise Work Timelines'!C:G,4,FALSE)+AA1824))</f>
        <v>44888.770833333336</v>
      </c>
      <c r="AG1824" s="67">
        <f>WORKDAY.INTL(AA1824,1,11)+VLOOKUP(V1824,'Branch Wise Work Timelines'!C:G,3,FALSE)</f>
        <v>44889.416666666664</v>
      </c>
      <c r="AH1824" s="69" t="str">
        <f t="shared" ca="1" si="345"/>
        <v>Out of TAT</v>
      </c>
      <c r="AI1824" s="69">
        <f t="shared" ca="1" si="346"/>
        <v>20456</v>
      </c>
      <c r="AJ1824" s="69" t="str">
        <f ca="1">IF(AI1824&lt;0,"0-12",IFERROR(VLOOKUP(AI1824,Breakup[],2,FALSE),"&gt;24"))</f>
        <v>&gt;24</v>
      </c>
      <c r="AK1824" s="69" t="str">
        <f>VLOOKUP(V1824,Master!B:D,3,FALSE)</f>
        <v>South</v>
      </c>
      <c r="AL1824" s="69" t="str">
        <f t="shared" si="347"/>
        <v>Chennai</v>
      </c>
    </row>
    <row r="1825" spans="1:38">
      <c r="A1825" s="13" t="s">
        <v>3958</v>
      </c>
      <c r="B1825" s="54">
        <v>44701.655748460602</v>
      </c>
      <c r="C1825" s="13" t="s">
        <v>235</v>
      </c>
      <c r="D1825" s="13">
        <v>175</v>
      </c>
      <c r="E1825" s="13" t="s">
        <v>3959</v>
      </c>
      <c r="F1825" s="13" t="s">
        <v>15</v>
      </c>
      <c r="G1825" s="14">
        <v>1653042748167</v>
      </c>
      <c r="H1825" s="55">
        <v>0.96263888888888904</v>
      </c>
      <c r="I1825" s="33">
        <v>44882.962638888901</v>
      </c>
      <c r="J1825" s="58">
        <v>44882</v>
      </c>
      <c r="K1825" s="13" t="s">
        <v>213</v>
      </c>
      <c r="L1825" s="13" t="s">
        <v>30</v>
      </c>
      <c r="M1825" s="13" t="s">
        <v>214</v>
      </c>
      <c r="N1825" s="13" t="s">
        <v>206</v>
      </c>
      <c r="O1825" s="33" t="s">
        <v>38</v>
      </c>
      <c r="P1825" s="58" t="s">
        <v>38</v>
      </c>
      <c r="Q1825" s="33" t="s">
        <v>207</v>
      </c>
      <c r="R1825" s="14" t="s">
        <v>38</v>
      </c>
      <c r="S1825" s="13" t="s">
        <v>216</v>
      </c>
      <c r="T1825" s="13" t="s">
        <v>217</v>
      </c>
      <c r="U1825" s="33">
        <f t="shared" ca="1" si="336"/>
        <v>45744.56914039352</v>
      </c>
      <c r="V1825" s="13" t="str">
        <f t="shared" si="337"/>
        <v>Bangalore</v>
      </c>
      <c r="W1825" s="13" t="str">
        <f t="shared" si="338"/>
        <v>CLS</v>
      </c>
      <c r="X1825" s="13">
        <f t="shared" si="339"/>
        <v>23</v>
      </c>
      <c r="Y1825" s="13" t="str">
        <f>IFERROR(VLOOKUP(C1825,ReceivingTeam[],2,FALSE),"HelpDesk")</f>
        <v>HelpDesk</v>
      </c>
      <c r="Z1825" s="67">
        <f t="shared" si="340"/>
        <v>44883.775138888901</v>
      </c>
      <c r="AA1825" s="68">
        <f t="shared" si="341"/>
        <v>44882</v>
      </c>
      <c r="AB1825" s="69" t="b">
        <f t="shared" si="342"/>
        <v>1</v>
      </c>
      <c r="AC1825" s="70">
        <f t="shared" si="343"/>
        <v>0.5</v>
      </c>
      <c r="AD1825" s="67">
        <f t="shared" si="344"/>
        <v>44883.775138888901</v>
      </c>
      <c r="AE1825" s="67">
        <f>VLOOKUP(V1825,'Branch Wise Work Timelines'!C:G,3,FALSE)+AA1825</f>
        <v>44882.416666666664</v>
      </c>
      <c r="AF1825" s="67">
        <f>IF(V1825="Bangalore",VLOOKUP(V1825,'Branch Wise Work Timelines'!C:G,4,FALSE)+AA1825+1,IF(V1825="Mumbai",VLOOKUP(V1825,'Branch Wise Work Timelines'!C:G,4,FALSE)+AA1825+1,VLOOKUP(V1825,'Branch Wise Work Timelines'!C:G,4,FALSE)+AA1825))</f>
        <v>44883.104166666664</v>
      </c>
      <c r="AG1825" s="67">
        <f>WORKDAY.INTL(AA1825,1,11)+VLOOKUP(V1825,'Branch Wise Work Timelines'!C:G,3,FALSE)</f>
        <v>44883.416666666664</v>
      </c>
      <c r="AH1825" s="69" t="str">
        <f t="shared" ca="1" si="345"/>
        <v>Out of TAT</v>
      </c>
      <c r="AI1825" s="69">
        <f t="shared" ca="1" si="346"/>
        <v>20660</v>
      </c>
      <c r="AJ1825" s="69" t="str">
        <f ca="1">IF(AI1825&lt;0,"0-12",IFERROR(VLOOKUP(AI1825,Breakup[],2,FALSE),"&gt;24"))</f>
        <v>&gt;24</v>
      </c>
      <c r="AK1825" s="69" t="str">
        <f>VLOOKUP(V1825,Master!B:D,3,FALSE)</f>
        <v>South</v>
      </c>
      <c r="AL1825" s="69" t="str">
        <f t="shared" si="347"/>
        <v>Bangalore-CLS</v>
      </c>
    </row>
    <row r="1826" spans="1:38">
      <c r="A1826" s="13" t="s">
        <v>3960</v>
      </c>
      <c r="B1826" s="54">
        <v>44701.539348923601</v>
      </c>
      <c r="C1826" s="13" t="s">
        <v>414</v>
      </c>
      <c r="D1826" s="13">
        <v>668</v>
      </c>
      <c r="E1826" s="13" t="s">
        <v>3961</v>
      </c>
      <c r="F1826" s="13" t="s">
        <v>33</v>
      </c>
      <c r="G1826" s="14">
        <v>1653036111643</v>
      </c>
      <c r="H1826" s="55">
        <v>0.51947916666666705</v>
      </c>
      <c r="I1826" s="33">
        <v>44891.519479166702</v>
      </c>
      <c r="J1826" s="58">
        <v>44891</v>
      </c>
      <c r="K1826" s="13" t="s">
        <v>397</v>
      </c>
      <c r="L1826" s="13" t="s">
        <v>50</v>
      </c>
      <c r="M1826" s="13" t="s">
        <v>153</v>
      </c>
      <c r="N1826" s="13" t="s">
        <v>206</v>
      </c>
      <c r="O1826" s="33">
        <v>44891.858668981498</v>
      </c>
      <c r="P1826" s="58">
        <v>44891</v>
      </c>
      <c r="Q1826" s="33" t="s">
        <v>237</v>
      </c>
      <c r="R1826" s="14">
        <v>477</v>
      </c>
      <c r="S1826" s="13" t="s">
        <v>216</v>
      </c>
      <c r="T1826" s="13" t="s">
        <v>217</v>
      </c>
      <c r="U1826" s="33">
        <f t="shared" ca="1" si="336"/>
        <v>45744.56914039352</v>
      </c>
      <c r="V1826" s="13" t="str">
        <f t="shared" si="337"/>
        <v>Cochin</v>
      </c>
      <c r="W1826" s="13" t="str">
        <f t="shared" si="338"/>
        <v>RI</v>
      </c>
      <c r="X1826" s="13">
        <f t="shared" si="339"/>
        <v>12</v>
      </c>
      <c r="Y1826" s="13" t="str">
        <f>IFERROR(VLOOKUP(C1826,ReceivingTeam[],2,FALSE),"HelpDesk")</f>
        <v>HelpDesk</v>
      </c>
      <c r="Z1826" s="67">
        <f t="shared" si="340"/>
        <v>44893.66531250003</v>
      </c>
      <c r="AA1826" s="68">
        <f t="shared" si="341"/>
        <v>44891</v>
      </c>
      <c r="AB1826" s="69" t="b">
        <f t="shared" si="342"/>
        <v>1</v>
      </c>
      <c r="AC1826" s="70">
        <f t="shared" si="343"/>
        <v>0.5</v>
      </c>
      <c r="AD1826" s="67">
        <f t="shared" si="344"/>
        <v>44893.66531250003</v>
      </c>
      <c r="AE1826" s="67">
        <f>VLOOKUP(V1826,'Branch Wise Work Timelines'!C:G,3,FALSE)+AA1826</f>
        <v>44891.416666666664</v>
      </c>
      <c r="AF1826" s="67">
        <f>IF(V1826="Bangalore",VLOOKUP(V1826,'Branch Wise Work Timelines'!C:G,4,FALSE)+AA1826+1,IF(V1826="Mumbai",VLOOKUP(V1826,'Branch Wise Work Timelines'!C:G,4,FALSE)+AA1826+1,VLOOKUP(V1826,'Branch Wise Work Timelines'!C:G,4,FALSE)+AA1826))</f>
        <v>44891.770833333336</v>
      </c>
      <c r="AG1826" s="67">
        <f>WORKDAY.INTL(AA1826,1,11)+VLOOKUP(V1826,'Branch Wise Work Timelines'!C:G,3,FALSE)</f>
        <v>44893.416666666664</v>
      </c>
      <c r="AH1826" s="69" t="str">
        <f t="shared" si="345"/>
        <v>Met</v>
      </c>
      <c r="AI1826" s="69">
        <f t="shared" ca="1" si="346"/>
        <v>20422</v>
      </c>
      <c r="AJ1826" s="69" t="str">
        <f ca="1">IF(AI1826&lt;0,"0-12",IFERROR(VLOOKUP(AI1826,Breakup[],2,FALSE),"&gt;24"))</f>
        <v>&gt;24</v>
      </c>
      <c r="AK1826" s="69" t="str">
        <f>VLOOKUP(V1826,Master!B:D,3,FALSE)</f>
        <v>South</v>
      </c>
      <c r="AL1826" s="69" t="str">
        <f t="shared" si="347"/>
        <v>Cochin</v>
      </c>
    </row>
    <row r="1827" spans="1:38">
      <c r="A1827" s="13" t="s">
        <v>3962</v>
      </c>
      <c r="B1827" s="54">
        <v>44701.4262451389</v>
      </c>
      <c r="C1827" s="13" t="s">
        <v>153</v>
      </c>
      <c r="D1827" s="13">
        <v>578</v>
      </c>
      <c r="E1827" s="13" t="s">
        <v>3963</v>
      </c>
      <c r="F1827" s="13" t="s">
        <v>33</v>
      </c>
      <c r="G1827" s="14">
        <v>1653036111643</v>
      </c>
      <c r="H1827" s="55">
        <v>0.57694444444444404</v>
      </c>
      <c r="I1827" s="33">
        <v>44886.576944444401</v>
      </c>
      <c r="J1827" s="58">
        <v>44886</v>
      </c>
      <c r="K1827" s="13" t="s">
        <v>397</v>
      </c>
      <c r="L1827" s="13" t="s">
        <v>50</v>
      </c>
      <c r="M1827" s="13" t="s">
        <v>153</v>
      </c>
      <c r="N1827" s="13" t="s">
        <v>206</v>
      </c>
      <c r="O1827" s="33" t="s">
        <v>38</v>
      </c>
      <c r="P1827" s="58" t="s">
        <v>38</v>
      </c>
      <c r="Q1827" s="33" t="s">
        <v>207</v>
      </c>
      <c r="R1827" s="14" t="s">
        <v>38</v>
      </c>
      <c r="S1827" s="13" t="s">
        <v>216</v>
      </c>
      <c r="T1827" s="13" t="s">
        <v>217</v>
      </c>
      <c r="U1827" s="33">
        <f t="shared" ca="1" si="336"/>
        <v>45744.56914039352</v>
      </c>
      <c r="V1827" s="13" t="str">
        <f t="shared" si="337"/>
        <v>Cochin</v>
      </c>
      <c r="W1827" s="13" t="str">
        <f t="shared" si="338"/>
        <v>RI</v>
      </c>
      <c r="X1827" s="13">
        <f t="shared" si="339"/>
        <v>13</v>
      </c>
      <c r="Y1827" s="13" t="str">
        <f>IFERROR(VLOOKUP(C1827,ReceivingTeam[],2,FALSE),"HelpDesk")</f>
        <v>Branch office</v>
      </c>
      <c r="Z1827" s="67">
        <f t="shared" si="340"/>
        <v>44887.72277777773</v>
      </c>
      <c r="AA1827" s="68">
        <f t="shared" si="341"/>
        <v>44886</v>
      </c>
      <c r="AB1827" s="69" t="b">
        <f t="shared" si="342"/>
        <v>1</v>
      </c>
      <c r="AC1827" s="70">
        <f t="shared" si="343"/>
        <v>0.5</v>
      </c>
      <c r="AD1827" s="67">
        <f t="shared" si="344"/>
        <v>44887.72277777773</v>
      </c>
      <c r="AE1827" s="67">
        <f>VLOOKUP(V1827,'Branch Wise Work Timelines'!C:G,3,FALSE)+AA1827</f>
        <v>44886.416666666664</v>
      </c>
      <c r="AF1827" s="67">
        <f>IF(V1827="Bangalore",VLOOKUP(V1827,'Branch Wise Work Timelines'!C:G,4,FALSE)+AA1827+1,IF(V1827="Mumbai",VLOOKUP(V1827,'Branch Wise Work Timelines'!C:G,4,FALSE)+AA1827+1,VLOOKUP(V1827,'Branch Wise Work Timelines'!C:G,4,FALSE)+AA1827))</f>
        <v>44886.770833333336</v>
      </c>
      <c r="AG1827" s="67">
        <f>WORKDAY.INTL(AA1827,1,11)+VLOOKUP(V1827,'Branch Wise Work Timelines'!C:G,3,FALSE)</f>
        <v>44887.416666666664</v>
      </c>
      <c r="AH1827" s="69" t="str">
        <f t="shared" ca="1" si="345"/>
        <v>Out of TAT</v>
      </c>
      <c r="AI1827" s="69">
        <f t="shared" ca="1" si="346"/>
        <v>20565</v>
      </c>
      <c r="AJ1827" s="69" t="str">
        <f ca="1">IF(AI1827&lt;0,"0-12",IFERROR(VLOOKUP(AI1827,Breakup[],2,FALSE),"&gt;24"))</f>
        <v>&gt;24</v>
      </c>
      <c r="AK1827" s="69" t="str">
        <f>VLOOKUP(V1827,Master!B:D,3,FALSE)</f>
        <v>South</v>
      </c>
      <c r="AL1827" s="69" t="str">
        <f t="shared" si="347"/>
        <v>Cochin</v>
      </c>
    </row>
    <row r="1828" spans="1:38">
      <c r="A1828" s="13" t="s">
        <v>3964</v>
      </c>
      <c r="B1828" s="54">
        <v>44701.655871180599</v>
      </c>
      <c r="C1828" s="13" t="s">
        <v>211</v>
      </c>
      <c r="D1828" s="13">
        <v>1210</v>
      </c>
      <c r="E1828" s="13" t="s">
        <v>3965</v>
      </c>
      <c r="F1828" s="13" t="s">
        <v>15</v>
      </c>
      <c r="G1828" s="14">
        <v>1653041711052</v>
      </c>
      <c r="H1828" s="55">
        <v>0.79363425925925901</v>
      </c>
      <c r="I1828" s="33">
        <v>44886.793634259302</v>
      </c>
      <c r="J1828" s="58">
        <v>44886</v>
      </c>
      <c r="K1828" s="13" t="s">
        <v>213</v>
      </c>
      <c r="L1828" s="13" t="s">
        <v>30</v>
      </c>
      <c r="M1828" s="13" t="s">
        <v>214</v>
      </c>
      <c r="N1828" s="13" t="s">
        <v>206</v>
      </c>
      <c r="O1828" s="33" t="s">
        <v>38</v>
      </c>
      <c r="P1828" s="58" t="s">
        <v>38</v>
      </c>
      <c r="Q1828" s="33" t="s">
        <v>207</v>
      </c>
      <c r="R1828" s="14" t="s">
        <v>38</v>
      </c>
      <c r="S1828" s="13" t="s">
        <v>216</v>
      </c>
      <c r="T1828" s="13" t="s">
        <v>217</v>
      </c>
      <c r="U1828" s="33">
        <f t="shared" ca="1" si="336"/>
        <v>45744.56914039352</v>
      </c>
      <c r="V1828" s="13" t="str">
        <f t="shared" si="337"/>
        <v>Bangalore</v>
      </c>
      <c r="W1828" s="13" t="str">
        <f t="shared" si="338"/>
        <v>CLS</v>
      </c>
      <c r="X1828" s="13">
        <f t="shared" si="339"/>
        <v>19</v>
      </c>
      <c r="Y1828" s="13" t="str">
        <f>IFERROR(VLOOKUP(C1828,ReceivingTeam[],2,FALSE),"HelpDesk")</f>
        <v>HelpDesk</v>
      </c>
      <c r="Z1828" s="67">
        <f t="shared" si="340"/>
        <v>44887.606134259302</v>
      </c>
      <c r="AA1828" s="68">
        <f t="shared" si="341"/>
        <v>44886</v>
      </c>
      <c r="AB1828" s="69" t="b">
        <f t="shared" si="342"/>
        <v>1</v>
      </c>
      <c r="AC1828" s="70">
        <f t="shared" si="343"/>
        <v>0.5</v>
      </c>
      <c r="AD1828" s="67">
        <f t="shared" si="344"/>
        <v>44887.606134259302</v>
      </c>
      <c r="AE1828" s="67">
        <f>VLOOKUP(V1828,'Branch Wise Work Timelines'!C:G,3,FALSE)+AA1828</f>
        <v>44886.416666666664</v>
      </c>
      <c r="AF1828" s="67">
        <f>IF(V1828="Bangalore",VLOOKUP(V1828,'Branch Wise Work Timelines'!C:G,4,FALSE)+AA1828+1,IF(V1828="Mumbai",VLOOKUP(V1828,'Branch Wise Work Timelines'!C:G,4,FALSE)+AA1828+1,VLOOKUP(V1828,'Branch Wise Work Timelines'!C:G,4,FALSE)+AA1828))</f>
        <v>44887.104166666664</v>
      </c>
      <c r="AG1828" s="67">
        <f>WORKDAY.INTL(AA1828,1,11)+VLOOKUP(V1828,'Branch Wise Work Timelines'!C:G,3,FALSE)</f>
        <v>44887.416666666664</v>
      </c>
      <c r="AH1828" s="69" t="str">
        <f t="shared" ca="1" si="345"/>
        <v>Out of TAT</v>
      </c>
      <c r="AI1828" s="69">
        <f t="shared" ca="1" si="346"/>
        <v>20568</v>
      </c>
      <c r="AJ1828" s="69" t="str">
        <f ca="1">IF(AI1828&lt;0,"0-12",IFERROR(VLOOKUP(AI1828,Breakup[],2,FALSE),"&gt;24"))</f>
        <v>&gt;24</v>
      </c>
      <c r="AK1828" s="69" t="str">
        <f>VLOOKUP(V1828,Master!B:D,3,FALSE)</f>
        <v>South</v>
      </c>
      <c r="AL1828" s="69" t="str">
        <f t="shared" si="347"/>
        <v>Bangalore-CLS</v>
      </c>
    </row>
    <row r="1829" spans="1:38">
      <c r="A1829" s="13" t="s">
        <v>3966</v>
      </c>
      <c r="B1829" s="54">
        <v>44701.679210532398</v>
      </c>
      <c r="C1829" s="13" t="s">
        <v>3924</v>
      </c>
      <c r="D1829" s="13">
        <v>1541</v>
      </c>
      <c r="E1829" s="13" t="s">
        <v>3967</v>
      </c>
      <c r="F1829" s="13" t="s">
        <v>33</v>
      </c>
      <c r="G1829" s="14">
        <v>1653043868006</v>
      </c>
      <c r="H1829" s="55">
        <v>0.20193287037037</v>
      </c>
      <c r="I1829" s="33">
        <v>44891.201932870397</v>
      </c>
      <c r="J1829" s="58">
        <v>44891</v>
      </c>
      <c r="K1829" s="13" t="s">
        <v>41</v>
      </c>
      <c r="L1829" s="13" t="s">
        <v>40</v>
      </c>
      <c r="M1829" s="13" t="s">
        <v>3924</v>
      </c>
      <c r="N1829" s="13" t="s">
        <v>215</v>
      </c>
      <c r="O1829" s="33">
        <v>44891.728796296302</v>
      </c>
      <c r="P1829" s="58">
        <v>44891</v>
      </c>
      <c r="Q1829" s="33" t="s">
        <v>237</v>
      </c>
      <c r="R1829" s="14">
        <v>321</v>
      </c>
      <c r="S1829" s="13" t="s">
        <v>216</v>
      </c>
      <c r="T1829" s="13" t="s">
        <v>217</v>
      </c>
      <c r="U1829" s="33">
        <f t="shared" ca="1" si="336"/>
        <v>45744.56914039352</v>
      </c>
      <c r="V1829" s="13" t="str">
        <f t="shared" si="337"/>
        <v>Chennai - RSI</v>
      </c>
      <c r="W1829" s="13" t="str">
        <f t="shared" si="338"/>
        <v>RI</v>
      </c>
      <c r="X1829" s="13">
        <f t="shared" si="339"/>
        <v>4</v>
      </c>
      <c r="Y1829" s="13" t="str">
        <f>IFERROR(VLOOKUP(C1829,ReceivingTeam[],2,FALSE),"HelpDesk")</f>
        <v>HelpDesk</v>
      </c>
      <c r="Z1829" s="67">
        <f t="shared" si="340"/>
        <v>44893.541666666664</v>
      </c>
      <c r="AA1829" s="68">
        <f t="shared" si="341"/>
        <v>44891</v>
      </c>
      <c r="AB1829" s="69" t="b">
        <f t="shared" si="342"/>
        <v>1</v>
      </c>
      <c r="AC1829" s="70">
        <f t="shared" si="343"/>
        <v>0.5</v>
      </c>
      <c r="AD1829" s="67">
        <f t="shared" si="344"/>
        <v>44893.541666666664</v>
      </c>
      <c r="AE1829" s="67">
        <f>VLOOKUP(V1829,'Branch Wise Work Timelines'!C:G,3,FALSE)+AA1829</f>
        <v>44891.416666666664</v>
      </c>
      <c r="AF1829" s="67">
        <f>IF(V1829="Bangalore",VLOOKUP(V1829,'Branch Wise Work Timelines'!C:G,4,FALSE)+AA1829+1,IF(V1829="Mumbai",VLOOKUP(V1829,'Branch Wise Work Timelines'!C:G,4,FALSE)+AA1829+1,VLOOKUP(V1829,'Branch Wise Work Timelines'!C:G,4,FALSE)+AA1829))</f>
        <v>44891.791666666664</v>
      </c>
      <c r="AG1829" s="67">
        <f>WORKDAY.INTL(AA1829,1,11)+VLOOKUP(V1829,'Branch Wise Work Timelines'!C:G,3,FALSE)</f>
        <v>44893.416666666664</v>
      </c>
      <c r="AH1829" s="69" t="str">
        <f t="shared" si="345"/>
        <v>Met</v>
      </c>
      <c r="AI1829" s="69">
        <f t="shared" ca="1" si="346"/>
        <v>20425</v>
      </c>
      <c r="AJ1829" s="69" t="str">
        <f ca="1">IF(AI1829&lt;0,"0-12",IFERROR(VLOOKUP(AI1829,Breakup[],2,FALSE),"&gt;24"))</f>
        <v>&gt;24</v>
      </c>
      <c r="AK1829" s="69" t="str">
        <f>VLOOKUP(V1829,Master!B:D,3,FALSE)</f>
        <v>South</v>
      </c>
      <c r="AL1829" s="69" t="str">
        <f t="shared" si="347"/>
        <v>Chennai - RSI</v>
      </c>
    </row>
    <row r="1830" spans="1:38">
      <c r="A1830" s="13" t="s">
        <v>3968</v>
      </c>
      <c r="B1830" s="54">
        <v>44701.627103819403</v>
      </c>
      <c r="C1830" s="13" t="s">
        <v>299</v>
      </c>
      <c r="D1830" s="13">
        <v>398</v>
      </c>
      <c r="E1830" s="13" t="s">
        <v>3969</v>
      </c>
      <c r="F1830" s="13" t="s">
        <v>15</v>
      </c>
      <c r="G1830" s="14">
        <v>1653041711052</v>
      </c>
      <c r="H1830" s="55">
        <v>0.90903935185185203</v>
      </c>
      <c r="I1830" s="33">
        <v>44885.909039351798</v>
      </c>
      <c r="J1830" s="58">
        <v>44885</v>
      </c>
      <c r="K1830" s="13" t="s">
        <v>213</v>
      </c>
      <c r="L1830" s="13" t="s">
        <v>30</v>
      </c>
      <c r="M1830" s="13" t="s">
        <v>214</v>
      </c>
      <c r="N1830" s="13" t="s">
        <v>206</v>
      </c>
      <c r="O1830" s="33" t="s">
        <v>38</v>
      </c>
      <c r="P1830" s="58" t="s">
        <v>38</v>
      </c>
      <c r="Q1830" s="33" t="s">
        <v>207</v>
      </c>
      <c r="R1830" s="14" t="s">
        <v>38</v>
      </c>
      <c r="S1830" s="13" t="s">
        <v>216</v>
      </c>
      <c r="T1830" s="13" t="s">
        <v>217</v>
      </c>
      <c r="U1830" s="33">
        <f t="shared" ca="1" si="336"/>
        <v>45744.56914039352</v>
      </c>
      <c r="V1830" s="13" t="str">
        <f t="shared" si="337"/>
        <v>Bangalore</v>
      </c>
      <c r="W1830" s="13" t="str">
        <f t="shared" si="338"/>
        <v>CLS</v>
      </c>
      <c r="X1830" s="13">
        <f t="shared" si="339"/>
        <v>21</v>
      </c>
      <c r="Y1830" s="13" t="str">
        <f>IFERROR(VLOOKUP(C1830,ReceivingTeam[],2,FALSE),"HelpDesk")</f>
        <v>HelpDesk</v>
      </c>
      <c r="Z1830" s="67">
        <f t="shared" si="340"/>
        <v>44885.916666666664</v>
      </c>
      <c r="AA1830" s="68">
        <f t="shared" si="341"/>
        <v>44885</v>
      </c>
      <c r="AB1830" s="69" t="b">
        <f t="shared" si="342"/>
        <v>0</v>
      </c>
      <c r="AC1830" s="70">
        <f t="shared" si="343"/>
        <v>0.5</v>
      </c>
      <c r="AD1830" s="67">
        <f t="shared" si="344"/>
        <v>44885.916666666664</v>
      </c>
      <c r="AE1830" s="67">
        <f>VLOOKUP(V1830,'Branch Wise Work Timelines'!C:G,3,FALSE)+AA1830</f>
        <v>44885.416666666664</v>
      </c>
      <c r="AF1830" s="67">
        <f>IF(V1830="Bangalore",VLOOKUP(V1830,'Branch Wise Work Timelines'!C:G,4,FALSE)+AA1830+1,IF(V1830="Mumbai",VLOOKUP(V1830,'Branch Wise Work Timelines'!C:G,4,FALSE)+AA1830+1,VLOOKUP(V1830,'Branch Wise Work Timelines'!C:G,4,FALSE)+AA1830))</f>
        <v>44886.104166666664</v>
      </c>
      <c r="AG1830" s="67">
        <f>WORKDAY.INTL(AA1830,1,11)+VLOOKUP(V1830,'Branch Wise Work Timelines'!C:G,3,FALSE)</f>
        <v>44886.416666666664</v>
      </c>
      <c r="AH1830" s="69" t="str">
        <f t="shared" ca="1" si="345"/>
        <v>Out of TAT</v>
      </c>
      <c r="AI1830" s="69">
        <f t="shared" ca="1" si="346"/>
        <v>20608</v>
      </c>
      <c r="AJ1830" s="69" t="str">
        <f ca="1">IF(AI1830&lt;0,"0-12",IFERROR(VLOOKUP(AI1830,Breakup[],2,FALSE),"&gt;24"))</f>
        <v>&gt;24</v>
      </c>
      <c r="AK1830" s="69" t="str">
        <f>VLOOKUP(V1830,Master!B:D,3,FALSE)</f>
        <v>South</v>
      </c>
      <c r="AL1830" s="69" t="str">
        <f t="shared" si="347"/>
        <v>Bangalore-CLS</v>
      </c>
    </row>
    <row r="1831" spans="1:38">
      <c r="A1831" s="13" t="s">
        <v>3970</v>
      </c>
      <c r="B1831" s="54">
        <v>44701.563738692101</v>
      </c>
      <c r="C1831" s="13" t="s">
        <v>901</v>
      </c>
      <c r="D1831" s="13">
        <v>1293</v>
      </c>
      <c r="E1831" s="13" t="s">
        <v>3971</v>
      </c>
      <c r="F1831" s="13" t="s">
        <v>33</v>
      </c>
      <c r="G1831" s="14">
        <v>1653035836057</v>
      </c>
      <c r="H1831" s="55">
        <v>0.35770833333333302</v>
      </c>
      <c r="I1831" s="33">
        <v>44881.3577083333</v>
      </c>
      <c r="J1831" s="58">
        <v>44881</v>
      </c>
      <c r="K1831" s="13" t="s">
        <v>213</v>
      </c>
      <c r="L1831" s="13" t="s">
        <v>30</v>
      </c>
      <c r="M1831" s="13" t="s">
        <v>282</v>
      </c>
      <c r="N1831" s="13" t="s">
        <v>206</v>
      </c>
      <c r="O1831" s="33" t="s">
        <v>38</v>
      </c>
      <c r="P1831" s="58" t="s">
        <v>38</v>
      </c>
      <c r="Q1831" s="33" t="s">
        <v>207</v>
      </c>
      <c r="R1831" s="14" t="s">
        <v>38</v>
      </c>
      <c r="S1831" s="13" t="s">
        <v>208</v>
      </c>
      <c r="T1831" s="13" t="s">
        <v>209</v>
      </c>
      <c r="U1831" s="33">
        <f t="shared" ca="1" si="336"/>
        <v>45744.56914039352</v>
      </c>
      <c r="V1831" s="13" t="str">
        <f t="shared" si="337"/>
        <v>Bangalore</v>
      </c>
      <c r="W1831" s="13" t="str">
        <f t="shared" si="338"/>
        <v>RI</v>
      </c>
      <c r="X1831" s="13">
        <f t="shared" si="339"/>
        <v>8</v>
      </c>
      <c r="Y1831" s="13" t="str">
        <f>IFERROR(VLOOKUP(C1831,ReceivingTeam[],2,FALSE),"HelpDesk")</f>
        <v>HelpDesk</v>
      </c>
      <c r="Z1831" s="67">
        <f t="shared" si="340"/>
        <v>44881.916666666664</v>
      </c>
      <c r="AA1831" s="68">
        <f t="shared" si="341"/>
        <v>44881</v>
      </c>
      <c r="AB1831" s="69" t="b">
        <f t="shared" si="342"/>
        <v>1</v>
      </c>
      <c r="AC1831" s="70">
        <f t="shared" si="343"/>
        <v>0.5</v>
      </c>
      <c r="AD1831" s="67">
        <f t="shared" si="344"/>
        <v>44881.916666666664</v>
      </c>
      <c r="AE1831" s="67">
        <f>VLOOKUP(V1831,'Branch Wise Work Timelines'!C:G,3,FALSE)+AA1831</f>
        <v>44881.416666666664</v>
      </c>
      <c r="AF1831" s="67">
        <f>IF(V1831="Bangalore",VLOOKUP(V1831,'Branch Wise Work Timelines'!C:G,4,FALSE)+AA1831+1,IF(V1831="Mumbai",VLOOKUP(V1831,'Branch Wise Work Timelines'!C:G,4,FALSE)+AA1831+1,VLOOKUP(V1831,'Branch Wise Work Timelines'!C:G,4,FALSE)+AA1831))</f>
        <v>44882.104166666664</v>
      </c>
      <c r="AG1831" s="67">
        <f>WORKDAY.INTL(AA1831,1,11)+VLOOKUP(V1831,'Branch Wise Work Timelines'!C:G,3,FALSE)</f>
        <v>44882.416666666664</v>
      </c>
      <c r="AH1831" s="69" t="str">
        <f t="shared" ca="1" si="345"/>
        <v>Out of TAT</v>
      </c>
      <c r="AI1831" s="69">
        <f t="shared" ca="1" si="346"/>
        <v>20704</v>
      </c>
      <c r="AJ1831" s="69" t="str">
        <f ca="1">IF(AI1831&lt;0,"0-12",IFERROR(VLOOKUP(AI1831,Breakup[],2,FALSE),"&gt;24"))</f>
        <v>&gt;24</v>
      </c>
      <c r="AK1831" s="69" t="str">
        <f>VLOOKUP(V1831,Master!B:D,3,FALSE)</f>
        <v>South</v>
      </c>
      <c r="AL1831" s="69" t="str">
        <f t="shared" si="347"/>
        <v>Bangalore</v>
      </c>
    </row>
    <row r="1832" spans="1:38">
      <c r="A1832" s="13" t="s">
        <v>3972</v>
      </c>
      <c r="B1832" s="54">
        <v>44701.619060995399</v>
      </c>
      <c r="C1832" s="13" t="s">
        <v>316</v>
      </c>
      <c r="D1832" s="13">
        <v>1174</v>
      </c>
      <c r="E1832" s="13" t="s">
        <v>3973</v>
      </c>
      <c r="F1832" s="13" t="s">
        <v>33</v>
      </c>
      <c r="G1832" s="14">
        <v>1653042062217</v>
      </c>
      <c r="H1832" s="55">
        <v>0.240972222222222</v>
      </c>
      <c r="I1832" s="33">
        <v>44891.2409722222</v>
      </c>
      <c r="J1832" s="58">
        <v>44891</v>
      </c>
      <c r="K1832" s="13" t="s">
        <v>213</v>
      </c>
      <c r="L1832" s="13" t="s">
        <v>30</v>
      </c>
      <c r="M1832" s="13" t="s">
        <v>282</v>
      </c>
      <c r="N1832" s="13" t="s">
        <v>215</v>
      </c>
      <c r="O1832" s="33">
        <v>44891.395856481497</v>
      </c>
      <c r="P1832" s="58">
        <v>44891</v>
      </c>
      <c r="Q1832" s="33" t="s">
        <v>237</v>
      </c>
      <c r="R1832" s="14">
        <v>300</v>
      </c>
      <c r="S1832" s="13" t="s">
        <v>208</v>
      </c>
      <c r="T1832" s="13" t="s">
        <v>209</v>
      </c>
      <c r="U1832" s="33">
        <f t="shared" ca="1" si="336"/>
        <v>45744.56914039352</v>
      </c>
      <c r="V1832" s="13" t="str">
        <f t="shared" si="337"/>
        <v>Bangalore</v>
      </c>
      <c r="W1832" s="13" t="str">
        <f t="shared" si="338"/>
        <v>RI</v>
      </c>
      <c r="X1832" s="13">
        <f t="shared" si="339"/>
        <v>5</v>
      </c>
      <c r="Y1832" s="13" t="str">
        <f>IFERROR(VLOOKUP(C1832,ReceivingTeam[],2,FALSE),"HelpDesk")</f>
        <v>HelpDesk</v>
      </c>
      <c r="Z1832" s="67">
        <f t="shared" si="340"/>
        <v>44891.916666666664</v>
      </c>
      <c r="AA1832" s="68">
        <f t="shared" si="341"/>
        <v>44891</v>
      </c>
      <c r="AB1832" s="69" t="b">
        <f t="shared" si="342"/>
        <v>1</v>
      </c>
      <c r="AC1832" s="70">
        <f t="shared" si="343"/>
        <v>0.5</v>
      </c>
      <c r="AD1832" s="67">
        <f t="shared" si="344"/>
        <v>44891.916666666664</v>
      </c>
      <c r="AE1832" s="67">
        <f>VLOOKUP(V1832,'Branch Wise Work Timelines'!C:G,3,FALSE)+AA1832</f>
        <v>44891.416666666664</v>
      </c>
      <c r="AF1832" s="67">
        <f>IF(V1832="Bangalore",VLOOKUP(V1832,'Branch Wise Work Timelines'!C:G,4,FALSE)+AA1832+1,IF(V1832="Mumbai",VLOOKUP(V1832,'Branch Wise Work Timelines'!C:G,4,FALSE)+AA1832+1,VLOOKUP(V1832,'Branch Wise Work Timelines'!C:G,4,FALSE)+AA1832))</f>
        <v>44892.104166666664</v>
      </c>
      <c r="AG1832" s="67">
        <f>WORKDAY.INTL(AA1832,1,11)+VLOOKUP(V1832,'Branch Wise Work Timelines'!C:G,3,FALSE)</f>
        <v>44893.416666666664</v>
      </c>
      <c r="AH1832" s="69" t="str">
        <f t="shared" si="345"/>
        <v>Met</v>
      </c>
      <c r="AI1832" s="69">
        <f t="shared" ca="1" si="346"/>
        <v>20464</v>
      </c>
      <c r="AJ1832" s="69" t="str">
        <f ca="1">IF(AI1832&lt;0,"0-12",IFERROR(VLOOKUP(AI1832,Breakup[],2,FALSE),"&gt;24"))</f>
        <v>&gt;24</v>
      </c>
      <c r="AK1832" s="69" t="str">
        <f>VLOOKUP(V1832,Master!B:D,3,FALSE)</f>
        <v>South</v>
      </c>
      <c r="AL1832" s="69" t="str">
        <f t="shared" si="347"/>
        <v>Bangalore</v>
      </c>
    </row>
    <row r="1833" spans="1:38">
      <c r="A1833" s="13" t="s">
        <v>3974</v>
      </c>
      <c r="B1833" s="54">
        <v>44701.6070632755</v>
      </c>
      <c r="C1833" s="13" t="s">
        <v>261</v>
      </c>
      <c r="D1833" s="13">
        <v>1688</v>
      </c>
      <c r="E1833" s="13" t="s">
        <v>3975</v>
      </c>
      <c r="F1833" s="13" t="s">
        <v>33</v>
      </c>
      <c r="G1833" s="14">
        <v>1653037557415</v>
      </c>
      <c r="H1833" s="55">
        <v>0.30501157407407398</v>
      </c>
      <c r="I1833" s="33">
        <v>44884.305011574099</v>
      </c>
      <c r="J1833" s="58">
        <v>44884</v>
      </c>
      <c r="K1833" s="13" t="s">
        <v>263</v>
      </c>
      <c r="L1833" s="13" t="s">
        <v>69</v>
      </c>
      <c r="M1833" s="13" t="s">
        <v>101</v>
      </c>
      <c r="N1833" s="13" t="s">
        <v>206</v>
      </c>
      <c r="O1833" s="33" t="s">
        <v>38</v>
      </c>
      <c r="P1833" s="58" t="s">
        <v>38</v>
      </c>
      <c r="Q1833" s="33" t="s">
        <v>207</v>
      </c>
      <c r="R1833" s="14" t="s">
        <v>38</v>
      </c>
      <c r="S1833" s="13" t="s">
        <v>208</v>
      </c>
      <c r="T1833" s="13" t="s">
        <v>209</v>
      </c>
      <c r="U1833" s="33">
        <f t="shared" ca="1" si="336"/>
        <v>45744.56914039352</v>
      </c>
      <c r="V1833" s="13" t="str">
        <f t="shared" si="337"/>
        <v>Mumbai</v>
      </c>
      <c r="W1833" s="13" t="str">
        <f t="shared" si="338"/>
        <v>RI</v>
      </c>
      <c r="X1833" s="13">
        <f t="shared" si="339"/>
        <v>7</v>
      </c>
      <c r="Y1833" s="13" t="str">
        <f>IFERROR(VLOOKUP(C1833,ReceivingTeam[],2,FALSE),"HelpDesk")</f>
        <v>HelpDesk</v>
      </c>
      <c r="Z1833" s="67">
        <f t="shared" si="340"/>
        <v>44884.916666666664</v>
      </c>
      <c r="AA1833" s="68">
        <f t="shared" si="341"/>
        <v>44884</v>
      </c>
      <c r="AB1833" s="69" t="b">
        <f t="shared" si="342"/>
        <v>1</v>
      </c>
      <c r="AC1833" s="70">
        <f t="shared" si="343"/>
        <v>0.5</v>
      </c>
      <c r="AD1833" s="67">
        <f t="shared" si="344"/>
        <v>44884.916666666664</v>
      </c>
      <c r="AE1833" s="67">
        <f>VLOOKUP(V1833,'Branch Wise Work Timelines'!C:G,3,FALSE)+AA1833</f>
        <v>44884.416666666664</v>
      </c>
      <c r="AF1833" s="67">
        <f>IF(V1833="Bangalore",VLOOKUP(V1833,'Branch Wise Work Timelines'!C:G,4,FALSE)+AA1833+1,IF(V1833="Mumbai",VLOOKUP(V1833,'Branch Wise Work Timelines'!C:G,4,FALSE)+AA1833+1,VLOOKUP(V1833,'Branch Wise Work Timelines'!C:G,4,FALSE)+AA1833))</f>
        <v>44885.25</v>
      </c>
      <c r="AG1833" s="67">
        <f>WORKDAY.INTL(AA1833,1,11)+VLOOKUP(V1833,'Branch Wise Work Timelines'!C:G,3,FALSE)</f>
        <v>44886.416666666664</v>
      </c>
      <c r="AH1833" s="69" t="str">
        <f t="shared" ca="1" si="345"/>
        <v>Out of TAT</v>
      </c>
      <c r="AI1833" s="69">
        <f t="shared" ca="1" si="346"/>
        <v>20632</v>
      </c>
      <c r="AJ1833" s="69" t="str">
        <f ca="1">IF(AI1833&lt;0,"0-12",IFERROR(VLOOKUP(AI1833,Breakup[],2,FALSE),"&gt;24"))</f>
        <v>&gt;24</v>
      </c>
      <c r="AK1833" s="69" t="str">
        <f>VLOOKUP(V1833,Master!B:D,3,FALSE)</f>
        <v>East</v>
      </c>
      <c r="AL1833" s="69" t="str">
        <f t="shared" si="347"/>
        <v>Mumbai</v>
      </c>
    </row>
    <row r="1834" spans="1:38">
      <c r="A1834" s="13" t="s">
        <v>3976</v>
      </c>
      <c r="B1834" s="54">
        <v>44701.5984636227</v>
      </c>
      <c r="C1834" s="13" t="s">
        <v>261</v>
      </c>
      <c r="D1834" s="13">
        <v>237</v>
      </c>
      <c r="E1834" s="13" t="s">
        <v>3977</v>
      </c>
      <c r="F1834" s="13" t="s">
        <v>33</v>
      </c>
      <c r="G1834" s="14">
        <v>1653037557415</v>
      </c>
      <c r="H1834" s="55">
        <v>0.22091435185185199</v>
      </c>
      <c r="I1834" s="33">
        <v>44883.220914351798</v>
      </c>
      <c r="J1834" s="58">
        <v>44883</v>
      </c>
      <c r="K1834" s="13" t="s">
        <v>263</v>
      </c>
      <c r="L1834" s="13" t="s">
        <v>69</v>
      </c>
      <c r="M1834" s="13" t="s">
        <v>101</v>
      </c>
      <c r="N1834" s="13" t="s">
        <v>206</v>
      </c>
      <c r="O1834" s="33" t="s">
        <v>38</v>
      </c>
      <c r="P1834" s="58" t="s">
        <v>38</v>
      </c>
      <c r="Q1834" s="33" t="s">
        <v>207</v>
      </c>
      <c r="R1834" s="14" t="s">
        <v>38</v>
      </c>
      <c r="S1834" s="13" t="s">
        <v>208</v>
      </c>
      <c r="T1834" s="13" t="s">
        <v>209</v>
      </c>
      <c r="U1834" s="33">
        <f t="shared" ca="1" si="336"/>
        <v>45744.56914039352</v>
      </c>
      <c r="V1834" s="13" t="str">
        <f t="shared" si="337"/>
        <v>Mumbai</v>
      </c>
      <c r="W1834" s="13" t="str">
        <f t="shared" si="338"/>
        <v>RI</v>
      </c>
      <c r="X1834" s="13">
        <f t="shared" si="339"/>
        <v>5</v>
      </c>
      <c r="Y1834" s="13" t="str">
        <f>IFERROR(VLOOKUP(C1834,ReceivingTeam[],2,FALSE),"HelpDesk")</f>
        <v>HelpDesk</v>
      </c>
      <c r="Z1834" s="67">
        <f t="shared" si="340"/>
        <v>44883.916666666664</v>
      </c>
      <c r="AA1834" s="68">
        <f t="shared" si="341"/>
        <v>44883</v>
      </c>
      <c r="AB1834" s="69" t="b">
        <f t="shared" si="342"/>
        <v>1</v>
      </c>
      <c r="AC1834" s="70">
        <f t="shared" si="343"/>
        <v>0.5</v>
      </c>
      <c r="AD1834" s="67">
        <f t="shared" si="344"/>
        <v>44883.916666666664</v>
      </c>
      <c r="AE1834" s="67">
        <f>VLOOKUP(V1834,'Branch Wise Work Timelines'!C:G,3,FALSE)+AA1834</f>
        <v>44883.416666666664</v>
      </c>
      <c r="AF1834" s="67">
        <f>IF(V1834="Bangalore",VLOOKUP(V1834,'Branch Wise Work Timelines'!C:G,4,FALSE)+AA1834+1,IF(V1834="Mumbai",VLOOKUP(V1834,'Branch Wise Work Timelines'!C:G,4,FALSE)+AA1834+1,VLOOKUP(V1834,'Branch Wise Work Timelines'!C:G,4,FALSE)+AA1834))</f>
        <v>44884.25</v>
      </c>
      <c r="AG1834" s="67">
        <f>WORKDAY.INTL(AA1834,1,11)+VLOOKUP(V1834,'Branch Wise Work Timelines'!C:G,3,FALSE)</f>
        <v>44884.416666666664</v>
      </c>
      <c r="AH1834" s="69" t="str">
        <f t="shared" ca="1" si="345"/>
        <v>Out of TAT</v>
      </c>
      <c r="AI1834" s="69">
        <f t="shared" ca="1" si="346"/>
        <v>20656</v>
      </c>
      <c r="AJ1834" s="69" t="str">
        <f ca="1">IF(AI1834&lt;0,"0-12",IFERROR(VLOOKUP(AI1834,Breakup[],2,FALSE),"&gt;24"))</f>
        <v>&gt;24</v>
      </c>
      <c r="AK1834" s="69" t="str">
        <f>VLOOKUP(V1834,Master!B:D,3,FALSE)</f>
        <v>East</v>
      </c>
      <c r="AL1834" s="69" t="str">
        <f t="shared" si="347"/>
        <v>Mumbai</v>
      </c>
    </row>
    <row r="1835" spans="1:38">
      <c r="A1835" s="13" t="s">
        <v>3978</v>
      </c>
      <c r="B1835" s="54">
        <v>44701.645654479202</v>
      </c>
      <c r="C1835" s="13" t="s">
        <v>372</v>
      </c>
      <c r="D1835" s="13">
        <v>1601</v>
      </c>
      <c r="E1835" s="13" t="s">
        <v>3979</v>
      </c>
      <c r="F1835" s="13" t="s">
        <v>15</v>
      </c>
      <c r="G1835" s="14">
        <v>1653042448483</v>
      </c>
      <c r="H1835" s="55">
        <v>0.29123842592592603</v>
      </c>
      <c r="I1835" s="33">
        <v>44882.291238425903</v>
      </c>
      <c r="J1835" s="58">
        <v>44882</v>
      </c>
      <c r="K1835" s="13" t="s">
        <v>213</v>
      </c>
      <c r="L1835" s="13" t="s">
        <v>30</v>
      </c>
      <c r="M1835" s="13" t="s">
        <v>75</v>
      </c>
      <c r="N1835" s="13" t="s">
        <v>215</v>
      </c>
      <c r="O1835" s="33" t="s">
        <v>38</v>
      </c>
      <c r="P1835" s="58" t="s">
        <v>38</v>
      </c>
      <c r="Q1835" s="33" t="s">
        <v>207</v>
      </c>
      <c r="R1835" s="14" t="s">
        <v>38</v>
      </c>
      <c r="S1835" s="13" t="s">
        <v>208</v>
      </c>
      <c r="T1835" s="13" t="s">
        <v>209</v>
      </c>
      <c r="U1835" s="33">
        <f t="shared" ca="1" si="336"/>
        <v>45744.56914039352</v>
      </c>
      <c r="V1835" s="13" t="str">
        <f t="shared" si="337"/>
        <v>Bangalore</v>
      </c>
      <c r="W1835" s="13" t="str">
        <f t="shared" si="338"/>
        <v>CLS</v>
      </c>
      <c r="X1835" s="13">
        <f t="shared" si="339"/>
        <v>6</v>
      </c>
      <c r="Y1835" s="13" t="str">
        <f>IFERROR(VLOOKUP(C1835,ReceivingTeam[],2,FALSE),"HelpDesk")</f>
        <v>HelpDesk</v>
      </c>
      <c r="Z1835" s="67">
        <f t="shared" si="340"/>
        <v>44882.916666666664</v>
      </c>
      <c r="AA1835" s="68">
        <f t="shared" si="341"/>
        <v>44882</v>
      </c>
      <c r="AB1835" s="69" t="b">
        <f t="shared" si="342"/>
        <v>1</v>
      </c>
      <c r="AC1835" s="70">
        <f t="shared" si="343"/>
        <v>0.5</v>
      </c>
      <c r="AD1835" s="67">
        <f t="shared" si="344"/>
        <v>44882.916666666664</v>
      </c>
      <c r="AE1835" s="67">
        <f>VLOOKUP(V1835,'Branch Wise Work Timelines'!C:G,3,FALSE)+AA1835</f>
        <v>44882.416666666664</v>
      </c>
      <c r="AF1835" s="67">
        <f>IF(V1835="Bangalore",VLOOKUP(V1835,'Branch Wise Work Timelines'!C:G,4,FALSE)+AA1835+1,IF(V1835="Mumbai",VLOOKUP(V1835,'Branch Wise Work Timelines'!C:G,4,FALSE)+AA1835+1,VLOOKUP(V1835,'Branch Wise Work Timelines'!C:G,4,FALSE)+AA1835))</f>
        <v>44883.104166666664</v>
      </c>
      <c r="AG1835" s="67">
        <f>WORKDAY.INTL(AA1835,1,11)+VLOOKUP(V1835,'Branch Wise Work Timelines'!C:G,3,FALSE)</f>
        <v>44883.416666666664</v>
      </c>
      <c r="AH1835" s="69" t="str">
        <f t="shared" ca="1" si="345"/>
        <v>Out of TAT</v>
      </c>
      <c r="AI1835" s="69">
        <f t="shared" ca="1" si="346"/>
        <v>20680</v>
      </c>
      <c r="AJ1835" s="69" t="str">
        <f ca="1">IF(AI1835&lt;0,"0-12",IFERROR(VLOOKUP(AI1835,Breakup[],2,FALSE),"&gt;24"))</f>
        <v>&gt;24</v>
      </c>
      <c r="AK1835" s="69" t="str">
        <f>VLOOKUP(V1835,Master!B:D,3,FALSE)</f>
        <v>South</v>
      </c>
      <c r="AL1835" s="69" t="str">
        <f t="shared" si="347"/>
        <v>Bangalore-CLS</v>
      </c>
    </row>
    <row r="1836" spans="1:38">
      <c r="A1836" s="13" t="s">
        <v>3980</v>
      </c>
      <c r="B1836" s="54">
        <v>44701.498348530098</v>
      </c>
      <c r="C1836" s="13" t="s">
        <v>89</v>
      </c>
      <c r="D1836" s="13">
        <v>699</v>
      </c>
      <c r="E1836" s="13" t="s">
        <v>3981</v>
      </c>
      <c r="F1836" s="13" t="s">
        <v>15</v>
      </c>
      <c r="G1836" s="14">
        <v>1653031432017</v>
      </c>
      <c r="H1836" s="55">
        <v>0.176608796296296</v>
      </c>
      <c r="I1836" s="33">
        <v>44891.176608796297</v>
      </c>
      <c r="J1836" s="58">
        <v>44891</v>
      </c>
      <c r="K1836" s="13" t="s">
        <v>213</v>
      </c>
      <c r="L1836" s="13" t="s">
        <v>30</v>
      </c>
      <c r="M1836" s="13" t="s">
        <v>75</v>
      </c>
      <c r="N1836" s="13" t="s">
        <v>206</v>
      </c>
      <c r="O1836" s="33">
        <v>44891.159571759301</v>
      </c>
      <c r="P1836" s="58">
        <v>44891</v>
      </c>
      <c r="Q1836" s="33" t="s">
        <v>237</v>
      </c>
      <c r="R1836" s="14">
        <v>795</v>
      </c>
      <c r="S1836" s="13" t="s">
        <v>216</v>
      </c>
      <c r="T1836" s="13" t="s">
        <v>217</v>
      </c>
      <c r="U1836" s="33">
        <f t="shared" ca="1" si="336"/>
        <v>45744.56914039352</v>
      </c>
      <c r="V1836" s="13" t="str">
        <f t="shared" si="337"/>
        <v>Bangalore</v>
      </c>
      <c r="W1836" s="13" t="str">
        <f t="shared" si="338"/>
        <v>CLS</v>
      </c>
      <c r="X1836" s="13">
        <f t="shared" si="339"/>
        <v>4</v>
      </c>
      <c r="Y1836" s="13" t="str">
        <f>IFERROR(VLOOKUP(C1836,ReceivingTeam[],2,FALSE),"HelpDesk")</f>
        <v>Branch office</v>
      </c>
      <c r="Z1836" s="67">
        <f t="shared" si="340"/>
        <v>44891.916666666664</v>
      </c>
      <c r="AA1836" s="68">
        <f t="shared" si="341"/>
        <v>44891</v>
      </c>
      <c r="AB1836" s="69" t="b">
        <f t="shared" si="342"/>
        <v>1</v>
      </c>
      <c r="AC1836" s="70">
        <f t="shared" si="343"/>
        <v>0.5</v>
      </c>
      <c r="AD1836" s="67">
        <f t="shared" si="344"/>
        <v>44891.916666666664</v>
      </c>
      <c r="AE1836" s="67">
        <f>VLOOKUP(V1836,'Branch Wise Work Timelines'!C:G,3,FALSE)+AA1836</f>
        <v>44891.416666666664</v>
      </c>
      <c r="AF1836" s="67">
        <f>IF(V1836="Bangalore",VLOOKUP(V1836,'Branch Wise Work Timelines'!C:G,4,FALSE)+AA1836+1,IF(V1836="Mumbai",VLOOKUP(V1836,'Branch Wise Work Timelines'!C:G,4,FALSE)+AA1836+1,VLOOKUP(V1836,'Branch Wise Work Timelines'!C:G,4,FALSE)+AA1836))</f>
        <v>44892.104166666664</v>
      </c>
      <c r="AG1836" s="67">
        <f>WORKDAY.INTL(AA1836,1,11)+VLOOKUP(V1836,'Branch Wise Work Timelines'!C:G,3,FALSE)</f>
        <v>44893.416666666664</v>
      </c>
      <c r="AH1836" s="69" t="str">
        <f t="shared" si="345"/>
        <v>Met</v>
      </c>
      <c r="AI1836" s="69">
        <f t="shared" ca="1" si="346"/>
        <v>20464</v>
      </c>
      <c r="AJ1836" s="69" t="str">
        <f ca="1">IF(AI1836&lt;0,"0-12",IFERROR(VLOOKUP(AI1836,Breakup[],2,FALSE),"&gt;24"))</f>
        <v>&gt;24</v>
      </c>
      <c r="AK1836" s="69" t="str">
        <f>VLOOKUP(V1836,Master!B:D,3,FALSE)</f>
        <v>South</v>
      </c>
      <c r="AL1836" s="69" t="str">
        <f t="shared" si="347"/>
        <v>Bangalore-CLS</v>
      </c>
    </row>
    <row r="1837" spans="1:38">
      <c r="A1837" s="13" t="s">
        <v>3982</v>
      </c>
      <c r="B1837" s="54">
        <v>44701.640389502303</v>
      </c>
      <c r="C1837" s="13" t="s">
        <v>299</v>
      </c>
      <c r="D1837" s="13">
        <v>437</v>
      </c>
      <c r="E1837" s="13" t="s">
        <v>3983</v>
      </c>
      <c r="F1837" s="13" t="s">
        <v>15</v>
      </c>
      <c r="G1837" s="14">
        <v>1653041711052</v>
      </c>
      <c r="H1837" s="55">
        <v>7.0717592592592596E-2</v>
      </c>
      <c r="I1837" s="33">
        <v>44881.0707175926</v>
      </c>
      <c r="J1837" s="58">
        <v>44881</v>
      </c>
      <c r="K1837" s="13" t="s">
        <v>213</v>
      </c>
      <c r="L1837" s="13" t="s">
        <v>30</v>
      </c>
      <c r="M1837" s="13" t="s">
        <v>214</v>
      </c>
      <c r="N1837" s="13" t="s">
        <v>206</v>
      </c>
      <c r="O1837" s="33" t="s">
        <v>38</v>
      </c>
      <c r="P1837" s="58" t="s">
        <v>38</v>
      </c>
      <c r="Q1837" s="33" t="s">
        <v>207</v>
      </c>
      <c r="R1837" s="14" t="s">
        <v>38</v>
      </c>
      <c r="S1837" s="13" t="s">
        <v>216</v>
      </c>
      <c r="T1837" s="13" t="s">
        <v>217</v>
      </c>
      <c r="U1837" s="33">
        <f t="shared" ca="1" si="336"/>
        <v>45744.56914039352</v>
      </c>
      <c r="V1837" s="13" t="str">
        <f t="shared" si="337"/>
        <v>Bangalore</v>
      </c>
      <c r="W1837" s="13" t="str">
        <f t="shared" si="338"/>
        <v>CLS</v>
      </c>
      <c r="X1837" s="13">
        <f t="shared" si="339"/>
        <v>1</v>
      </c>
      <c r="Y1837" s="13" t="str">
        <f>IFERROR(VLOOKUP(C1837,ReceivingTeam[],2,FALSE),"HelpDesk")</f>
        <v>HelpDesk</v>
      </c>
      <c r="Z1837" s="67">
        <f t="shared" si="340"/>
        <v>44881.916666666664</v>
      </c>
      <c r="AA1837" s="68">
        <f t="shared" si="341"/>
        <v>44881</v>
      </c>
      <c r="AB1837" s="69" t="b">
        <f t="shared" si="342"/>
        <v>1</v>
      </c>
      <c r="AC1837" s="70">
        <f t="shared" si="343"/>
        <v>0.5</v>
      </c>
      <c r="AD1837" s="67">
        <f t="shared" si="344"/>
        <v>44881.916666666664</v>
      </c>
      <c r="AE1837" s="67">
        <f>VLOOKUP(V1837,'Branch Wise Work Timelines'!C:G,3,FALSE)+AA1837</f>
        <v>44881.416666666664</v>
      </c>
      <c r="AF1837" s="67">
        <f>IF(V1837="Bangalore",VLOOKUP(V1837,'Branch Wise Work Timelines'!C:G,4,FALSE)+AA1837+1,IF(V1837="Mumbai",VLOOKUP(V1837,'Branch Wise Work Timelines'!C:G,4,FALSE)+AA1837+1,VLOOKUP(V1837,'Branch Wise Work Timelines'!C:G,4,FALSE)+AA1837))</f>
        <v>44882.104166666664</v>
      </c>
      <c r="AG1837" s="67">
        <f>WORKDAY.INTL(AA1837,1,11)+VLOOKUP(V1837,'Branch Wise Work Timelines'!C:G,3,FALSE)</f>
        <v>44882.416666666664</v>
      </c>
      <c r="AH1837" s="69" t="str">
        <f t="shared" ca="1" si="345"/>
        <v>Out of TAT</v>
      </c>
      <c r="AI1837" s="69">
        <f t="shared" ca="1" si="346"/>
        <v>20704</v>
      </c>
      <c r="AJ1837" s="69" t="str">
        <f ca="1">IF(AI1837&lt;0,"0-12",IFERROR(VLOOKUP(AI1837,Breakup[],2,FALSE),"&gt;24"))</f>
        <v>&gt;24</v>
      </c>
      <c r="AK1837" s="69" t="str">
        <f>VLOOKUP(V1837,Master!B:D,3,FALSE)</f>
        <v>South</v>
      </c>
      <c r="AL1837" s="69" t="str">
        <f t="shared" si="347"/>
        <v>Bangalore-CLS</v>
      </c>
    </row>
    <row r="1838" spans="1:38">
      <c r="A1838" s="13" t="s">
        <v>3984</v>
      </c>
      <c r="B1838" s="54">
        <v>44701.5028816782</v>
      </c>
      <c r="C1838" s="13" t="s">
        <v>89</v>
      </c>
      <c r="D1838" s="13">
        <v>1036</v>
      </c>
      <c r="E1838" s="13" t="s">
        <v>3985</v>
      </c>
      <c r="F1838" s="13" t="s">
        <v>15</v>
      </c>
      <c r="G1838" s="14">
        <v>1653031432017</v>
      </c>
      <c r="H1838" s="55">
        <v>0.61034722222222204</v>
      </c>
      <c r="I1838" s="33">
        <v>44886.610347222202</v>
      </c>
      <c r="J1838" s="58">
        <v>44886</v>
      </c>
      <c r="K1838" s="13" t="s">
        <v>213</v>
      </c>
      <c r="L1838" s="13" t="s">
        <v>30</v>
      </c>
      <c r="M1838" s="13" t="s">
        <v>75</v>
      </c>
      <c r="N1838" s="13" t="s">
        <v>206</v>
      </c>
      <c r="O1838" s="33" t="s">
        <v>38</v>
      </c>
      <c r="P1838" s="58" t="s">
        <v>38</v>
      </c>
      <c r="Q1838" s="33" t="s">
        <v>207</v>
      </c>
      <c r="R1838" s="14" t="s">
        <v>38</v>
      </c>
      <c r="S1838" s="13" t="s">
        <v>216</v>
      </c>
      <c r="T1838" s="13" t="s">
        <v>217</v>
      </c>
      <c r="U1838" s="33">
        <f t="shared" ca="1" si="336"/>
        <v>45744.56914039352</v>
      </c>
      <c r="V1838" s="13" t="str">
        <f t="shared" si="337"/>
        <v>Bangalore</v>
      </c>
      <c r="W1838" s="13" t="str">
        <f t="shared" si="338"/>
        <v>CLS</v>
      </c>
      <c r="X1838" s="13">
        <f t="shared" si="339"/>
        <v>14</v>
      </c>
      <c r="Y1838" s="13" t="str">
        <f>IFERROR(VLOOKUP(C1838,ReceivingTeam[],2,FALSE),"HelpDesk")</f>
        <v>Branch office</v>
      </c>
      <c r="Z1838" s="67">
        <f t="shared" si="340"/>
        <v>44887.422847222202</v>
      </c>
      <c r="AA1838" s="68">
        <f t="shared" si="341"/>
        <v>44886</v>
      </c>
      <c r="AB1838" s="69" t="b">
        <f t="shared" si="342"/>
        <v>1</v>
      </c>
      <c r="AC1838" s="70">
        <f t="shared" si="343"/>
        <v>0.5</v>
      </c>
      <c r="AD1838" s="67">
        <f t="shared" si="344"/>
        <v>44887.422847222202</v>
      </c>
      <c r="AE1838" s="67">
        <f>VLOOKUP(V1838,'Branch Wise Work Timelines'!C:G,3,FALSE)+AA1838</f>
        <v>44886.416666666664</v>
      </c>
      <c r="AF1838" s="67">
        <f>IF(V1838="Bangalore",VLOOKUP(V1838,'Branch Wise Work Timelines'!C:G,4,FALSE)+AA1838+1,IF(V1838="Mumbai",VLOOKUP(V1838,'Branch Wise Work Timelines'!C:G,4,FALSE)+AA1838+1,VLOOKUP(V1838,'Branch Wise Work Timelines'!C:G,4,FALSE)+AA1838))</f>
        <v>44887.104166666664</v>
      </c>
      <c r="AG1838" s="67">
        <f>WORKDAY.INTL(AA1838,1,11)+VLOOKUP(V1838,'Branch Wise Work Timelines'!C:G,3,FALSE)</f>
        <v>44887.416666666664</v>
      </c>
      <c r="AH1838" s="69" t="str">
        <f t="shared" ca="1" si="345"/>
        <v>Out of TAT</v>
      </c>
      <c r="AI1838" s="69">
        <f t="shared" ca="1" si="346"/>
        <v>20572</v>
      </c>
      <c r="AJ1838" s="69" t="str">
        <f ca="1">IF(AI1838&lt;0,"0-12",IFERROR(VLOOKUP(AI1838,Breakup[],2,FALSE),"&gt;24"))</f>
        <v>&gt;24</v>
      </c>
      <c r="AK1838" s="69" t="str">
        <f>VLOOKUP(V1838,Master!B:D,3,FALSE)</f>
        <v>South</v>
      </c>
      <c r="AL1838" s="69" t="str">
        <f t="shared" si="347"/>
        <v>Bangalore-CLS</v>
      </c>
    </row>
    <row r="1839" spans="1:38">
      <c r="A1839" s="13" t="s">
        <v>3986</v>
      </c>
      <c r="B1839" s="54">
        <v>44701.463747419002</v>
      </c>
      <c r="C1839" s="13" t="s">
        <v>110</v>
      </c>
      <c r="D1839" s="13">
        <v>710</v>
      </c>
      <c r="E1839" s="13" t="s">
        <v>3987</v>
      </c>
      <c r="F1839" s="13" t="s">
        <v>33</v>
      </c>
      <c r="G1839" s="14">
        <v>1653028157440</v>
      </c>
      <c r="H1839" s="55">
        <v>0.29940972222222201</v>
      </c>
      <c r="I1839" s="33">
        <v>44883.299409722204</v>
      </c>
      <c r="J1839" s="58">
        <v>44883</v>
      </c>
      <c r="K1839" s="13" t="s">
        <v>263</v>
      </c>
      <c r="L1839" s="13" t="s">
        <v>69</v>
      </c>
      <c r="M1839" s="13" t="s">
        <v>101</v>
      </c>
      <c r="N1839" s="13" t="s">
        <v>206</v>
      </c>
      <c r="O1839" s="33" t="s">
        <v>38</v>
      </c>
      <c r="P1839" s="58" t="s">
        <v>38</v>
      </c>
      <c r="Q1839" s="33" t="s">
        <v>207</v>
      </c>
      <c r="R1839" s="14" t="s">
        <v>38</v>
      </c>
      <c r="S1839" s="13" t="s">
        <v>208</v>
      </c>
      <c r="T1839" s="13" t="s">
        <v>209</v>
      </c>
      <c r="U1839" s="33">
        <f t="shared" ca="1" si="336"/>
        <v>45744.56914039352</v>
      </c>
      <c r="V1839" s="13" t="str">
        <f t="shared" si="337"/>
        <v>Mumbai</v>
      </c>
      <c r="W1839" s="13" t="str">
        <f t="shared" si="338"/>
        <v>RI</v>
      </c>
      <c r="X1839" s="13">
        <f t="shared" si="339"/>
        <v>7</v>
      </c>
      <c r="Y1839" s="13" t="str">
        <f>IFERROR(VLOOKUP(C1839,ReceivingTeam[],2,FALSE),"HelpDesk")</f>
        <v>Branch office</v>
      </c>
      <c r="Z1839" s="67">
        <f t="shared" si="340"/>
        <v>44883.916666666664</v>
      </c>
      <c r="AA1839" s="68">
        <f t="shared" si="341"/>
        <v>44883</v>
      </c>
      <c r="AB1839" s="69" t="b">
        <f t="shared" si="342"/>
        <v>1</v>
      </c>
      <c r="AC1839" s="70">
        <f t="shared" si="343"/>
        <v>0.5</v>
      </c>
      <c r="AD1839" s="67">
        <f t="shared" si="344"/>
        <v>44883.916666666664</v>
      </c>
      <c r="AE1839" s="67">
        <f>VLOOKUP(V1839,'Branch Wise Work Timelines'!C:G,3,FALSE)+AA1839</f>
        <v>44883.416666666664</v>
      </c>
      <c r="AF1839" s="67">
        <f>IF(V1839="Bangalore",VLOOKUP(V1839,'Branch Wise Work Timelines'!C:G,4,FALSE)+AA1839+1,IF(V1839="Mumbai",VLOOKUP(V1839,'Branch Wise Work Timelines'!C:G,4,FALSE)+AA1839+1,VLOOKUP(V1839,'Branch Wise Work Timelines'!C:G,4,FALSE)+AA1839))</f>
        <v>44884.25</v>
      </c>
      <c r="AG1839" s="67">
        <f>WORKDAY.INTL(AA1839,1,11)+VLOOKUP(V1839,'Branch Wise Work Timelines'!C:G,3,FALSE)</f>
        <v>44884.416666666664</v>
      </c>
      <c r="AH1839" s="69" t="str">
        <f t="shared" ca="1" si="345"/>
        <v>Out of TAT</v>
      </c>
      <c r="AI1839" s="69">
        <f t="shared" ca="1" si="346"/>
        <v>20656</v>
      </c>
      <c r="AJ1839" s="69" t="str">
        <f ca="1">IF(AI1839&lt;0,"0-12",IFERROR(VLOOKUP(AI1839,Breakup[],2,FALSE),"&gt;24"))</f>
        <v>&gt;24</v>
      </c>
      <c r="AK1839" s="69" t="str">
        <f>VLOOKUP(V1839,Master!B:D,3,FALSE)</f>
        <v>East</v>
      </c>
      <c r="AL1839" s="69" t="str">
        <f t="shared" si="347"/>
        <v>Mumbai</v>
      </c>
    </row>
    <row r="1840" spans="1:38">
      <c r="A1840" s="13" t="s">
        <v>3988</v>
      </c>
      <c r="B1840" s="54">
        <v>44701.4644070949</v>
      </c>
      <c r="C1840" s="13" t="s">
        <v>110</v>
      </c>
      <c r="D1840" s="13">
        <v>581</v>
      </c>
      <c r="E1840" s="13" t="s">
        <v>3989</v>
      </c>
      <c r="F1840" s="13" t="s">
        <v>33</v>
      </c>
      <c r="G1840" s="14">
        <v>1653031333276</v>
      </c>
      <c r="H1840" s="55">
        <v>0.334976851851852</v>
      </c>
      <c r="I1840" s="33">
        <v>44889.334976851896</v>
      </c>
      <c r="J1840" s="58">
        <v>44889</v>
      </c>
      <c r="K1840" s="13" t="s">
        <v>263</v>
      </c>
      <c r="L1840" s="13" t="s">
        <v>69</v>
      </c>
      <c r="M1840" s="13" t="s">
        <v>101</v>
      </c>
      <c r="N1840" s="13" t="s">
        <v>206</v>
      </c>
      <c r="O1840" s="33" t="s">
        <v>38</v>
      </c>
      <c r="P1840" s="58" t="s">
        <v>38</v>
      </c>
      <c r="Q1840" s="33" t="s">
        <v>207</v>
      </c>
      <c r="R1840" s="14" t="s">
        <v>38</v>
      </c>
      <c r="S1840" s="13" t="s">
        <v>208</v>
      </c>
      <c r="T1840" s="13" t="s">
        <v>209</v>
      </c>
      <c r="U1840" s="33">
        <f t="shared" ca="1" si="336"/>
        <v>45744.56914039352</v>
      </c>
      <c r="V1840" s="13" t="str">
        <f t="shared" si="337"/>
        <v>Mumbai</v>
      </c>
      <c r="W1840" s="13" t="str">
        <f t="shared" si="338"/>
        <v>RI</v>
      </c>
      <c r="X1840" s="13">
        <f t="shared" si="339"/>
        <v>8</v>
      </c>
      <c r="Y1840" s="13" t="str">
        <f>IFERROR(VLOOKUP(C1840,ReceivingTeam[],2,FALSE),"HelpDesk")</f>
        <v>Branch office</v>
      </c>
      <c r="Z1840" s="67">
        <f t="shared" si="340"/>
        <v>44889.916666666664</v>
      </c>
      <c r="AA1840" s="68">
        <f t="shared" si="341"/>
        <v>44889</v>
      </c>
      <c r="AB1840" s="69" t="b">
        <f t="shared" si="342"/>
        <v>1</v>
      </c>
      <c r="AC1840" s="70">
        <f t="shared" si="343"/>
        <v>0.5</v>
      </c>
      <c r="AD1840" s="67">
        <f t="shared" si="344"/>
        <v>44889.916666666664</v>
      </c>
      <c r="AE1840" s="67">
        <f>VLOOKUP(V1840,'Branch Wise Work Timelines'!C:G,3,FALSE)+AA1840</f>
        <v>44889.416666666664</v>
      </c>
      <c r="AF1840" s="67">
        <f>IF(V1840="Bangalore",VLOOKUP(V1840,'Branch Wise Work Timelines'!C:G,4,FALSE)+AA1840+1,IF(V1840="Mumbai",VLOOKUP(V1840,'Branch Wise Work Timelines'!C:G,4,FALSE)+AA1840+1,VLOOKUP(V1840,'Branch Wise Work Timelines'!C:G,4,FALSE)+AA1840))</f>
        <v>44890.25</v>
      </c>
      <c r="AG1840" s="67">
        <f>WORKDAY.INTL(AA1840,1,11)+VLOOKUP(V1840,'Branch Wise Work Timelines'!C:G,3,FALSE)</f>
        <v>44890.416666666664</v>
      </c>
      <c r="AH1840" s="69" t="str">
        <f t="shared" ca="1" si="345"/>
        <v>Out of TAT</v>
      </c>
      <c r="AI1840" s="69">
        <f t="shared" ca="1" si="346"/>
        <v>20512</v>
      </c>
      <c r="AJ1840" s="69" t="str">
        <f ca="1">IF(AI1840&lt;0,"0-12",IFERROR(VLOOKUP(AI1840,Breakup[],2,FALSE),"&gt;24"))</f>
        <v>&gt;24</v>
      </c>
      <c r="AK1840" s="69" t="str">
        <f>VLOOKUP(V1840,Master!B:D,3,FALSE)</f>
        <v>East</v>
      </c>
      <c r="AL1840" s="69" t="str">
        <f t="shared" si="347"/>
        <v>Mumbai</v>
      </c>
    </row>
    <row r="1841" spans="1:38">
      <c r="A1841" s="13" t="s">
        <v>3990</v>
      </c>
      <c r="B1841" s="54">
        <v>44701.570852546298</v>
      </c>
      <c r="C1841" s="13" t="s">
        <v>222</v>
      </c>
      <c r="D1841" s="13">
        <v>175</v>
      </c>
      <c r="E1841" s="13" t="s">
        <v>3991</v>
      </c>
      <c r="F1841" s="13" t="s">
        <v>33</v>
      </c>
      <c r="G1841" s="14">
        <v>1653035454820</v>
      </c>
      <c r="H1841" s="55">
        <v>0.84877314814814797</v>
      </c>
      <c r="I1841" s="33">
        <v>44891.848773148202</v>
      </c>
      <c r="J1841" s="58">
        <v>44891</v>
      </c>
      <c r="K1841" s="13" t="s">
        <v>224</v>
      </c>
      <c r="L1841" s="13" t="s">
        <v>64</v>
      </c>
      <c r="M1841" s="13" t="s">
        <v>225</v>
      </c>
      <c r="N1841" s="13" t="s">
        <v>215</v>
      </c>
      <c r="O1841" s="33">
        <v>44891.143576388902</v>
      </c>
      <c r="P1841" s="58">
        <v>44891</v>
      </c>
      <c r="Q1841" s="33" t="s">
        <v>237</v>
      </c>
      <c r="R1841" s="14">
        <v>826</v>
      </c>
      <c r="S1841" s="13" t="s">
        <v>208</v>
      </c>
      <c r="T1841" s="13" t="s">
        <v>209</v>
      </c>
      <c r="U1841" s="33">
        <f t="shared" ca="1" si="336"/>
        <v>45744.56914039352</v>
      </c>
      <c r="V1841" s="13" t="str">
        <f t="shared" si="337"/>
        <v>Kolkata</v>
      </c>
      <c r="W1841" s="13" t="str">
        <f t="shared" si="338"/>
        <v>RI</v>
      </c>
      <c r="X1841" s="13">
        <f t="shared" si="339"/>
        <v>20</v>
      </c>
      <c r="Y1841" s="13" t="str">
        <f>IFERROR(VLOOKUP(C1841,ReceivingTeam[],2,FALSE),"HelpDesk")</f>
        <v>Branch office</v>
      </c>
      <c r="Z1841" s="67">
        <f t="shared" si="340"/>
        <v>44893.99460648153</v>
      </c>
      <c r="AA1841" s="68">
        <f t="shared" si="341"/>
        <v>44891</v>
      </c>
      <c r="AB1841" s="69" t="b">
        <f t="shared" si="342"/>
        <v>1</v>
      </c>
      <c r="AC1841" s="70">
        <f t="shared" si="343"/>
        <v>0.5</v>
      </c>
      <c r="AD1841" s="67">
        <f t="shared" si="344"/>
        <v>44893.99460648153</v>
      </c>
      <c r="AE1841" s="67">
        <f>VLOOKUP(V1841,'Branch Wise Work Timelines'!C:G,3,FALSE)+AA1841</f>
        <v>44891.416666666664</v>
      </c>
      <c r="AF1841" s="67">
        <f>IF(V1841="Bangalore",VLOOKUP(V1841,'Branch Wise Work Timelines'!C:G,4,FALSE)+AA1841+1,IF(V1841="Mumbai",VLOOKUP(V1841,'Branch Wise Work Timelines'!C:G,4,FALSE)+AA1841+1,VLOOKUP(V1841,'Branch Wise Work Timelines'!C:G,4,FALSE)+AA1841))</f>
        <v>44891.770833333336</v>
      </c>
      <c r="AG1841" s="67">
        <f>WORKDAY.INTL(AA1841,1,11)+VLOOKUP(V1841,'Branch Wise Work Timelines'!C:G,3,FALSE)</f>
        <v>44893.416666666664</v>
      </c>
      <c r="AH1841" s="69" t="str">
        <f t="shared" si="345"/>
        <v>Met</v>
      </c>
      <c r="AI1841" s="69">
        <f t="shared" ca="1" si="346"/>
        <v>20414</v>
      </c>
      <c r="AJ1841" s="69" t="str">
        <f ca="1">IF(AI1841&lt;0,"0-12",IFERROR(VLOOKUP(AI1841,Breakup[],2,FALSE),"&gt;24"))</f>
        <v>&gt;24</v>
      </c>
      <c r="AK1841" s="69" t="str">
        <f>VLOOKUP(V1841,Master!B:D,3,FALSE)</f>
        <v>East</v>
      </c>
      <c r="AL1841" s="69" t="str">
        <f t="shared" si="347"/>
        <v>Kolkata</v>
      </c>
    </row>
    <row r="1842" spans="1:38">
      <c r="A1842" s="13" t="s">
        <v>3992</v>
      </c>
      <c r="B1842" s="54">
        <v>44701.545251504598</v>
      </c>
      <c r="C1842" s="13" t="s">
        <v>418</v>
      </c>
      <c r="D1842" s="13">
        <v>1225</v>
      </c>
      <c r="E1842" s="13" t="s">
        <v>3993</v>
      </c>
      <c r="F1842" s="13" t="s">
        <v>15</v>
      </c>
      <c r="G1842" s="14">
        <v>1653032881003</v>
      </c>
      <c r="H1842" s="55">
        <v>0.85030092592592599</v>
      </c>
      <c r="I1842" s="33">
        <v>44887.8503009259</v>
      </c>
      <c r="J1842" s="58">
        <v>44887</v>
      </c>
      <c r="K1842" s="13" t="s">
        <v>213</v>
      </c>
      <c r="L1842" s="13" t="s">
        <v>30</v>
      </c>
      <c r="M1842" s="13" t="s">
        <v>75</v>
      </c>
      <c r="N1842" s="13" t="s">
        <v>1185</v>
      </c>
      <c r="O1842" s="33" t="s">
        <v>38</v>
      </c>
      <c r="P1842" s="58" t="s">
        <v>38</v>
      </c>
      <c r="Q1842" s="33" t="s">
        <v>207</v>
      </c>
      <c r="R1842" s="14" t="s">
        <v>38</v>
      </c>
      <c r="S1842" s="13" t="s">
        <v>216</v>
      </c>
      <c r="T1842" s="13" t="s">
        <v>217</v>
      </c>
      <c r="U1842" s="33">
        <f t="shared" ca="1" si="336"/>
        <v>45744.56914039352</v>
      </c>
      <c r="V1842" s="13" t="str">
        <f t="shared" si="337"/>
        <v>Bangalore</v>
      </c>
      <c r="W1842" s="13" t="str">
        <f t="shared" si="338"/>
        <v>CLS</v>
      </c>
      <c r="X1842" s="13">
        <f t="shared" si="339"/>
        <v>20</v>
      </c>
      <c r="Y1842" s="13" t="str">
        <f>IFERROR(VLOOKUP(C1842,ReceivingTeam[],2,FALSE),"HelpDesk")</f>
        <v>HelpDesk</v>
      </c>
      <c r="Z1842" s="67">
        <f t="shared" si="340"/>
        <v>44888.6628009259</v>
      </c>
      <c r="AA1842" s="68">
        <f t="shared" si="341"/>
        <v>44887</v>
      </c>
      <c r="AB1842" s="69" t="b">
        <f t="shared" si="342"/>
        <v>1</v>
      </c>
      <c r="AC1842" s="70">
        <f t="shared" si="343"/>
        <v>0.5</v>
      </c>
      <c r="AD1842" s="67">
        <f t="shared" si="344"/>
        <v>44888.6628009259</v>
      </c>
      <c r="AE1842" s="67">
        <f>VLOOKUP(V1842,'Branch Wise Work Timelines'!C:G,3,FALSE)+AA1842</f>
        <v>44887.416666666664</v>
      </c>
      <c r="AF1842" s="67">
        <f>IF(V1842="Bangalore",VLOOKUP(V1842,'Branch Wise Work Timelines'!C:G,4,FALSE)+AA1842+1,IF(V1842="Mumbai",VLOOKUP(V1842,'Branch Wise Work Timelines'!C:G,4,FALSE)+AA1842+1,VLOOKUP(V1842,'Branch Wise Work Timelines'!C:G,4,FALSE)+AA1842))</f>
        <v>44888.104166666664</v>
      </c>
      <c r="AG1842" s="67">
        <f>WORKDAY.INTL(AA1842,1,11)+VLOOKUP(V1842,'Branch Wise Work Timelines'!C:G,3,FALSE)</f>
        <v>44888.416666666664</v>
      </c>
      <c r="AH1842" s="69" t="str">
        <f t="shared" ca="1" si="345"/>
        <v>Out of TAT</v>
      </c>
      <c r="AI1842" s="69">
        <f t="shared" ca="1" si="346"/>
        <v>20542</v>
      </c>
      <c r="AJ1842" s="69" t="str">
        <f ca="1">IF(AI1842&lt;0,"0-12",IFERROR(VLOOKUP(AI1842,Breakup[],2,FALSE),"&gt;24"))</f>
        <v>&gt;24</v>
      </c>
      <c r="AK1842" s="69" t="str">
        <f>VLOOKUP(V1842,Master!B:D,3,FALSE)</f>
        <v>South</v>
      </c>
      <c r="AL1842" s="69" t="str">
        <f t="shared" si="347"/>
        <v>Bangalore-CLS</v>
      </c>
    </row>
    <row r="1843" spans="1:38">
      <c r="A1843" s="13" t="s">
        <v>3994</v>
      </c>
      <c r="B1843" s="54">
        <v>44701.631355868099</v>
      </c>
      <c r="C1843" s="13" t="s">
        <v>722</v>
      </c>
      <c r="D1843" s="13">
        <v>1422</v>
      </c>
      <c r="E1843" s="13" t="s">
        <v>3995</v>
      </c>
      <c r="F1843" s="13" t="s">
        <v>15</v>
      </c>
      <c r="G1843" s="14">
        <v>1653043921714</v>
      </c>
      <c r="H1843" s="55">
        <v>0.65761574074074103</v>
      </c>
      <c r="I1843" s="33">
        <v>44884.657615740703</v>
      </c>
      <c r="J1843" s="58">
        <v>44884</v>
      </c>
      <c r="K1843" s="13" t="s">
        <v>213</v>
      </c>
      <c r="L1843" s="13" t="s">
        <v>30</v>
      </c>
      <c r="M1843" s="13" t="s">
        <v>214</v>
      </c>
      <c r="N1843" s="13" t="s">
        <v>215</v>
      </c>
      <c r="O1843" s="33" t="s">
        <v>38</v>
      </c>
      <c r="P1843" s="58" t="s">
        <v>38</v>
      </c>
      <c r="Q1843" s="33" t="s">
        <v>207</v>
      </c>
      <c r="R1843" s="14" t="s">
        <v>38</v>
      </c>
      <c r="S1843" s="13" t="s">
        <v>216</v>
      </c>
      <c r="T1843" s="13" t="s">
        <v>217</v>
      </c>
      <c r="U1843" s="33">
        <f t="shared" ca="1" si="336"/>
        <v>45744.56914039352</v>
      </c>
      <c r="V1843" s="13" t="str">
        <f t="shared" si="337"/>
        <v>Bangalore</v>
      </c>
      <c r="W1843" s="13" t="str">
        <f t="shared" si="338"/>
        <v>CLS</v>
      </c>
      <c r="X1843" s="13">
        <f t="shared" si="339"/>
        <v>15</v>
      </c>
      <c r="Y1843" s="13" t="str">
        <f>IFERROR(VLOOKUP(C1843,ReceivingTeam[],2,FALSE),"HelpDesk")</f>
        <v>HelpDesk</v>
      </c>
      <c r="Z1843" s="67">
        <f t="shared" si="340"/>
        <v>44886.470115740703</v>
      </c>
      <c r="AA1843" s="68">
        <f t="shared" si="341"/>
        <v>44884</v>
      </c>
      <c r="AB1843" s="69" t="b">
        <f t="shared" si="342"/>
        <v>1</v>
      </c>
      <c r="AC1843" s="70">
        <f t="shared" si="343"/>
        <v>0.5</v>
      </c>
      <c r="AD1843" s="67">
        <f t="shared" si="344"/>
        <v>44886.470115740703</v>
      </c>
      <c r="AE1843" s="67">
        <f>VLOOKUP(V1843,'Branch Wise Work Timelines'!C:G,3,FALSE)+AA1843</f>
        <v>44884.416666666664</v>
      </c>
      <c r="AF1843" s="67">
        <f>IF(V1843="Bangalore",VLOOKUP(V1843,'Branch Wise Work Timelines'!C:G,4,FALSE)+AA1843+1,IF(V1843="Mumbai",VLOOKUP(V1843,'Branch Wise Work Timelines'!C:G,4,FALSE)+AA1843+1,VLOOKUP(V1843,'Branch Wise Work Timelines'!C:G,4,FALSE)+AA1843))</f>
        <v>44885.104166666664</v>
      </c>
      <c r="AG1843" s="67">
        <f>WORKDAY.INTL(AA1843,1,11)+VLOOKUP(V1843,'Branch Wise Work Timelines'!C:G,3,FALSE)</f>
        <v>44886.416666666664</v>
      </c>
      <c r="AH1843" s="69" t="str">
        <f t="shared" ca="1" si="345"/>
        <v>Out of TAT</v>
      </c>
      <c r="AI1843" s="69">
        <f t="shared" ca="1" si="346"/>
        <v>20595</v>
      </c>
      <c r="AJ1843" s="69" t="str">
        <f ca="1">IF(AI1843&lt;0,"0-12",IFERROR(VLOOKUP(AI1843,Breakup[],2,FALSE),"&gt;24"))</f>
        <v>&gt;24</v>
      </c>
      <c r="AK1843" s="69" t="str">
        <f>VLOOKUP(V1843,Master!B:D,3,FALSE)</f>
        <v>South</v>
      </c>
      <c r="AL1843" s="69" t="str">
        <f t="shared" si="347"/>
        <v>Bangalore-CLS</v>
      </c>
    </row>
    <row r="1844" spans="1:38">
      <c r="A1844" s="13" t="s">
        <v>3996</v>
      </c>
      <c r="B1844" s="54">
        <v>44701.647257326404</v>
      </c>
      <c r="C1844" s="13" t="s">
        <v>211</v>
      </c>
      <c r="D1844" s="13">
        <v>1704</v>
      </c>
      <c r="E1844" s="13" t="s">
        <v>3997</v>
      </c>
      <c r="F1844" s="13" t="s">
        <v>15</v>
      </c>
      <c r="G1844" s="14">
        <v>1653041711052</v>
      </c>
      <c r="H1844" s="55">
        <v>0.88104166666666694</v>
      </c>
      <c r="I1844" s="33">
        <v>44885.881041666697</v>
      </c>
      <c r="J1844" s="58">
        <v>44885</v>
      </c>
      <c r="K1844" s="13" t="s">
        <v>213</v>
      </c>
      <c r="L1844" s="13" t="s">
        <v>30</v>
      </c>
      <c r="M1844" s="13" t="s">
        <v>214</v>
      </c>
      <c r="N1844" s="13" t="s">
        <v>206</v>
      </c>
      <c r="O1844" s="33" t="s">
        <v>38</v>
      </c>
      <c r="P1844" s="58" t="s">
        <v>38</v>
      </c>
      <c r="Q1844" s="33" t="s">
        <v>207</v>
      </c>
      <c r="R1844" s="14" t="s">
        <v>38</v>
      </c>
      <c r="S1844" s="13" t="s">
        <v>216</v>
      </c>
      <c r="T1844" s="13" t="s">
        <v>217</v>
      </c>
      <c r="U1844" s="33">
        <f t="shared" ca="1" si="336"/>
        <v>45744.56914039352</v>
      </c>
      <c r="V1844" s="13" t="str">
        <f t="shared" si="337"/>
        <v>Bangalore</v>
      </c>
      <c r="W1844" s="13" t="str">
        <f t="shared" si="338"/>
        <v>CLS</v>
      </c>
      <c r="X1844" s="13">
        <f t="shared" si="339"/>
        <v>21</v>
      </c>
      <c r="Y1844" s="13" t="str">
        <f>IFERROR(VLOOKUP(C1844,ReceivingTeam[],2,FALSE),"HelpDesk")</f>
        <v>HelpDesk</v>
      </c>
      <c r="Z1844" s="67">
        <f t="shared" si="340"/>
        <v>44885.916666666664</v>
      </c>
      <c r="AA1844" s="68">
        <f t="shared" si="341"/>
        <v>44885</v>
      </c>
      <c r="AB1844" s="69" t="b">
        <f t="shared" si="342"/>
        <v>0</v>
      </c>
      <c r="AC1844" s="70">
        <f t="shared" si="343"/>
        <v>0.5</v>
      </c>
      <c r="AD1844" s="67">
        <f t="shared" si="344"/>
        <v>44885.916666666664</v>
      </c>
      <c r="AE1844" s="67">
        <f>VLOOKUP(V1844,'Branch Wise Work Timelines'!C:G,3,FALSE)+AA1844</f>
        <v>44885.416666666664</v>
      </c>
      <c r="AF1844" s="67">
        <f>IF(V1844="Bangalore",VLOOKUP(V1844,'Branch Wise Work Timelines'!C:G,4,FALSE)+AA1844+1,IF(V1844="Mumbai",VLOOKUP(V1844,'Branch Wise Work Timelines'!C:G,4,FALSE)+AA1844+1,VLOOKUP(V1844,'Branch Wise Work Timelines'!C:G,4,FALSE)+AA1844))</f>
        <v>44886.104166666664</v>
      </c>
      <c r="AG1844" s="67">
        <f>WORKDAY.INTL(AA1844,1,11)+VLOOKUP(V1844,'Branch Wise Work Timelines'!C:G,3,FALSE)</f>
        <v>44886.416666666664</v>
      </c>
      <c r="AH1844" s="69" t="str">
        <f t="shared" ca="1" si="345"/>
        <v>Out of TAT</v>
      </c>
      <c r="AI1844" s="69">
        <f t="shared" ca="1" si="346"/>
        <v>20608</v>
      </c>
      <c r="AJ1844" s="69" t="str">
        <f ca="1">IF(AI1844&lt;0,"0-12",IFERROR(VLOOKUP(AI1844,Breakup[],2,FALSE),"&gt;24"))</f>
        <v>&gt;24</v>
      </c>
      <c r="AK1844" s="69" t="str">
        <f>VLOOKUP(V1844,Master!B:D,3,FALSE)</f>
        <v>South</v>
      </c>
      <c r="AL1844" s="69" t="str">
        <f t="shared" si="347"/>
        <v>Bangalore-CLS</v>
      </c>
    </row>
    <row r="1845" spans="1:38">
      <c r="A1845" s="13" t="s">
        <v>3998</v>
      </c>
      <c r="B1845" s="54">
        <v>44701.637848263897</v>
      </c>
      <c r="C1845" s="13" t="s">
        <v>219</v>
      </c>
      <c r="D1845" s="13">
        <v>1664</v>
      </c>
      <c r="E1845" s="13" t="s">
        <v>3999</v>
      </c>
      <c r="F1845" s="13" t="s">
        <v>15</v>
      </c>
      <c r="G1845" s="14">
        <v>1653043097971</v>
      </c>
      <c r="H1845" s="55">
        <v>0.76804398148148101</v>
      </c>
      <c r="I1845" s="33">
        <v>44882.768043981501</v>
      </c>
      <c r="J1845" s="58">
        <v>44882</v>
      </c>
      <c r="K1845" s="13" t="s">
        <v>213</v>
      </c>
      <c r="L1845" s="13" t="s">
        <v>30</v>
      </c>
      <c r="M1845" s="13" t="s">
        <v>214</v>
      </c>
      <c r="N1845" s="13" t="s">
        <v>206</v>
      </c>
      <c r="O1845" s="33" t="s">
        <v>38</v>
      </c>
      <c r="P1845" s="58" t="s">
        <v>38</v>
      </c>
      <c r="Q1845" s="33" t="s">
        <v>207</v>
      </c>
      <c r="R1845" s="14" t="s">
        <v>38</v>
      </c>
      <c r="S1845" s="13" t="s">
        <v>216</v>
      </c>
      <c r="T1845" s="13" t="s">
        <v>217</v>
      </c>
      <c r="U1845" s="33">
        <f t="shared" ca="1" si="336"/>
        <v>45744.56914039352</v>
      </c>
      <c r="V1845" s="13" t="str">
        <f t="shared" si="337"/>
        <v>Bangalore</v>
      </c>
      <c r="W1845" s="13" t="str">
        <f t="shared" si="338"/>
        <v>CLS</v>
      </c>
      <c r="X1845" s="13">
        <f t="shared" si="339"/>
        <v>18</v>
      </c>
      <c r="Y1845" s="13" t="str">
        <f>IFERROR(VLOOKUP(C1845,ReceivingTeam[],2,FALSE),"HelpDesk")</f>
        <v>HelpDesk</v>
      </c>
      <c r="Z1845" s="67">
        <f t="shared" si="340"/>
        <v>44883.580543981501</v>
      </c>
      <c r="AA1845" s="68">
        <f t="shared" si="341"/>
        <v>44882</v>
      </c>
      <c r="AB1845" s="69" t="b">
        <f t="shared" si="342"/>
        <v>1</v>
      </c>
      <c r="AC1845" s="70">
        <f t="shared" si="343"/>
        <v>0.5</v>
      </c>
      <c r="AD1845" s="67">
        <f t="shared" si="344"/>
        <v>44883.580543981501</v>
      </c>
      <c r="AE1845" s="67">
        <f>VLOOKUP(V1845,'Branch Wise Work Timelines'!C:G,3,FALSE)+AA1845</f>
        <v>44882.416666666664</v>
      </c>
      <c r="AF1845" s="67">
        <f>IF(V1845="Bangalore",VLOOKUP(V1845,'Branch Wise Work Timelines'!C:G,4,FALSE)+AA1845+1,IF(V1845="Mumbai",VLOOKUP(V1845,'Branch Wise Work Timelines'!C:G,4,FALSE)+AA1845+1,VLOOKUP(V1845,'Branch Wise Work Timelines'!C:G,4,FALSE)+AA1845))</f>
        <v>44883.104166666664</v>
      </c>
      <c r="AG1845" s="67">
        <f>WORKDAY.INTL(AA1845,1,11)+VLOOKUP(V1845,'Branch Wise Work Timelines'!C:G,3,FALSE)</f>
        <v>44883.416666666664</v>
      </c>
      <c r="AH1845" s="69" t="str">
        <f t="shared" ca="1" si="345"/>
        <v>Out of TAT</v>
      </c>
      <c r="AI1845" s="69">
        <f t="shared" ca="1" si="346"/>
        <v>20664</v>
      </c>
      <c r="AJ1845" s="69" t="str">
        <f ca="1">IF(AI1845&lt;0,"0-12",IFERROR(VLOOKUP(AI1845,Breakup[],2,FALSE),"&gt;24"))</f>
        <v>&gt;24</v>
      </c>
      <c r="AK1845" s="69" t="str">
        <f>VLOOKUP(V1845,Master!B:D,3,FALSE)</f>
        <v>South</v>
      </c>
      <c r="AL1845" s="69" t="str">
        <f t="shared" si="347"/>
        <v>Bangalore-CLS</v>
      </c>
    </row>
    <row r="1846" spans="1:38">
      <c r="A1846" s="13" t="s">
        <v>4000</v>
      </c>
      <c r="B1846" s="54">
        <v>44701.5661899306</v>
      </c>
      <c r="C1846" s="13" t="s">
        <v>421</v>
      </c>
      <c r="D1846" s="13">
        <v>1074</v>
      </c>
      <c r="E1846" s="13" t="s">
        <v>4001</v>
      </c>
      <c r="F1846" s="13" t="s">
        <v>33</v>
      </c>
      <c r="G1846" s="14">
        <v>1653037600168</v>
      </c>
      <c r="H1846" s="55">
        <v>0.84179398148148099</v>
      </c>
      <c r="I1846" s="33">
        <v>44881.841793981497</v>
      </c>
      <c r="J1846" s="58">
        <v>44881</v>
      </c>
      <c r="K1846" s="13" t="s">
        <v>213</v>
      </c>
      <c r="L1846" s="13" t="s">
        <v>30</v>
      </c>
      <c r="M1846" s="13" t="s">
        <v>282</v>
      </c>
      <c r="N1846" s="13" t="s">
        <v>206</v>
      </c>
      <c r="O1846" s="33" t="s">
        <v>38</v>
      </c>
      <c r="P1846" s="58" t="s">
        <v>38</v>
      </c>
      <c r="Q1846" s="33" t="s">
        <v>207</v>
      </c>
      <c r="R1846" s="14" t="s">
        <v>38</v>
      </c>
      <c r="S1846" s="13" t="s">
        <v>208</v>
      </c>
      <c r="T1846" s="13" t="s">
        <v>209</v>
      </c>
      <c r="U1846" s="33">
        <f t="shared" ca="1" si="336"/>
        <v>45744.56914039352</v>
      </c>
      <c r="V1846" s="13" t="str">
        <f t="shared" si="337"/>
        <v>Bangalore</v>
      </c>
      <c r="W1846" s="13" t="str">
        <f t="shared" si="338"/>
        <v>RI</v>
      </c>
      <c r="X1846" s="13">
        <f t="shared" si="339"/>
        <v>20</v>
      </c>
      <c r="Y1846" s="13" t="str">
        <f>IFERROR(VLOOKUP(C1846,ReceivingTeam[],2,FALSE),"HelpDesk")</f>
        <v>HelpDesk</v>
      </c>
      <c r="Z1846" s="67">
        <f t="shared" si="340"/>
        <v>44882.654293981497</v>
      </c>
      <c r="AA1846" s="68">
        <f t="shared" si="341"/>
        <v>44881</v>
      </c>
      <c r="AB1846" s="69" t="b">
        <f t="shared" si="342"/>
        <v>1</v>
      </c>
      <c r="AC1846" s="70">
        <f t="shared" si="343"/>
        <v>0.5</v>
      </c>
      <c r="AD1846" s="67">
        <f t="shared" si="344"/>
        <v>44882.654293981497</v>
      </c>
      <c r="AE1846" s="67">
        <f>VLOOKUP(V1846,'Branch Wise Work Timelines'!C:G,3,FALSE)+AA1846</f>
        <v>44881.416666666664</v>
      </c>
      <c r="AF1846" s="67">
        <f>IF(V1846="Bangalore",VLOOKUP(V1846,'Branch Wise Work Timelines'!C:G,4,FALSE)+AA1846+1,IF(V1846="Mumbai",VLOOKUP(V1846,'Branch Wise Work Timelines'!C:G,4,FALSE)+AA1846+1,VLOOKUP(V1846,'Branch Wise Work Timelines'!C:G,4,FALSE)+AA1846))</f>
        <v>44882.104166666664</v>
      </c>
      <c r="AG1846" s="67">
        <f>WORKDAY.INTL(AA1846,1,11)+VLOOKUP(V1846,'Branch Wise Work Timelines'!C:G,3,FALSE)</f>
        <v>44882.416666666664</v>
      </c>
      <c r="AH1846" s="69" t="str">
        <f t="shared" ca="1" si="345"/>
        <v>Out of TAT</v>
      </c>
      <c r="AI1846" s="69">
        <f t="shared" ca="1" si="346"/>
        <v>20686</v>
      </c>
      <c r="AJ1846" s="69" t="str">
        <f ca="1">IF(AI1846&lt;0,"0-12",IFERROR(VLOOKUP(AI1846,Breakup[],2,FALSE),"&gt;24"))</f>
        <v>&gt;24</v>
      </c>
      <c r="AK1846" s="69" t="str">
        <f>VLOOKUP(V1846,Master!B:D,3,FALSE)</f>
        <v>South</v>
      </c>
      <c r="AL1846" s="69" t="str">
        <f t="shared" si="347"/>
        <v>Bangalore</v>
      </c>
    </row>
    <row r="1847" spans="1:38">
      <c r="A1847" s="13" t="s">
        <v>4002</v>
      </c>
      <c r="B1847" s="54">
        <v>44701.479081134297</v>
      </c>
      <c r="C1847" s="13" t="s">
        <v>989</v>
      </c>
      <c r="D1847" s="13">
        <v>130</v>
      </c>
      <c r="E1847" s="13" t="s">
        <v>4003</v>
      </c>
      <c r="F1847" s="13" t="s">
        <v>24</v>
      </c>
      <c r="G1847" s="14">
        <v>1653030944104</v>
      </c>
      <c r="H1847" s="55">
        <v>0.68334490740740705</v>
      </c>
      <c r="I1847" s="33">
        <v>44883.683344907397</v>
      </c>
      <c r="J1847" s="58">
        <v>44883</v>
      </c>
      <c r="K1847" s="13" t="s">
        <v>213</v>
      </c>
      <c r="L1847" s="13" t="s">
        <v>30</v>
      </c>
      <c r="M1847" s="13" t="s">
        <v>282</v>
      </c>
      <c r="N1847" s="13" t="s">
        <v>206</v>
      </c>
      <c r="O1847" s="33" t="s">
        <v>38</v>
      </c>
      <c r="P1847" s="58" t="s">
        <v>38</v>
      </c>
      <c r="Q1847" s="33" t="s">
        <v>207</v>
      </c>
      <c r="R1847" s="14" t="s">
        <v>38</v>
      </c>
      <c r="S1847" s="13" t="s">
        <v>208</v>
      </c>
      <c r="T1847" s="13" t="s">
        <v>209</v>
      </c>
      <c r="U1847" s="33">
        <f t="shared" ca="1" si="336"/>
        <v>45744.56914039352</v>
      </c>
      <c r="V1847" s="13" t="str">
        <f t="shared" si="337"/>
        <v>Bangalore</v>
      </c>
      <c r="W1847" s="13" t="str">
        <f t="shared" si="338"/>
        <v>DOMI</v>
      </c>
      <c r="X1847" s="13">
        <f t="shared" si="339"/>
        <v>16</v>
      </c>
      <c r="Y1847" s="13" t="str">
        <f>IFERROR(VLOOKUP(C1847,ReceivingTeam[],2,FALSE),"HelpDesk")</f>
        <v>HelpDesk</v>
      </c>
      <c r="Z1847" s="67">
        <f t="shared" si="340"/>
        <v>44884.495844907397</v>
      </c>
      <c r="AA1847" s="68">
        <f t="shared" si="341"/>
        <v>44883</v>
      </c>
      <c r="AB1847" s="69" t="b">
        <f t="shared" si="342"/>
        <v>1</v>
      </c>
      <c r="AC1847" s="70">
        <f t="shared" si="343"/>
        <v>0.5</v>
      </c>
      <c r="AD1847" s="67">
        <f t="shared" si="344"/>
        <v>44884.495844907397</v>
      </c>
      <c r="AE1847" s="67">
        <f>VLOOKUP(V1847,'Branch Wise Work Timelines'!C:G,3,FALSE)+AA1847</f>
        <v>44883.416666666664</v>
      </c>
      <c r="AF1847" s="67">
        <f>IF(V1847="Bangalore",VLOOKUP(V1847,'Branch Wise Work Timelines'!C:G,4,FALSE)+AA1847+1,IF(V1847="Mumbai",VLOOKUP(V1847,'Branch Wise Work Timelines'!C:G,4,FALSE)+AA1847+1,VLOOKUP(V1847,'Branch Wise Work Timelines'!C:G,4,FALSE)+AA1847))</f>
        <v>44884.104166666664</v>
      </c>
      <c r="AG1847" s="67">
        <f>WORKDAY.INTL(AA1847,1,11)+VLOOKUP(V1847,'Branch Wise Work Timelines'!C:G,3,FALSE)</f>
        <v>44884.416666666664</v>
      </c>
      <c r="AH1847" s="69" t="str">
        <f t="shared" ca="1" si="345"/>
        <v>Out of TAT</v>
      </c>
      <c r="AI1847" s="69">
        <f t="shared" ca="1" si="346"/>
        <v>20642</v>
      </c>
      <c r="AJ1847" s="69" t="str">
        <f ca="1">IF(AI1847&lt;0,"0-12",IFERROR(VLOOKUP(AI1847,Breakup[],2,FALSE),"&gt;24"))</f>
        <v>&gt;24</v>
      </c>
      <c r="AK1847" s="69" t="str">
        <f>VLOOKUP(V1847,Master!B:D,3,FALSE)</f>
        <v>South</v>
      </c>
      <c r="AL1847" s="69" t="str">
        <f t="shared" si="347"/>
        <v>Bangalore</v>
      </c>
    </row>
    <row r="1848" spans="1:38">
      <c r="A1848" s="13" t="s">
        <v>4004</v>
      </c>
      <c r="B1848" s="54">
        <v>44701.481641782397</v>
      </c>
      <c r="C1848" s="13" t="s">
        <v>989</v>
      </c>
      <c r="D1848" s="13">
        <v>950</v>
      </c>
      <c r="E1848" s="13" t="s">
        <v>4005</v>
      </c>
      <c r="F1848" s="13" t="s">
        <v>24</v>
      </c>
      <c r="G1848" s="14">
        <v>1653030944104</v>
      </c>
      <c r="H1848" s="55">
        <v>0.96752314814814799</v>
      </c>
      <c r="I1848" s="33">
        <v>44890.967523148101</v>
      </c>
      <c r="J1848" s="58">
        <v>44890</v>
      </c>
      <c r="K1848" s="13" t="s">
        <v>213</v>
      </c>
      <c r="L1848" s="13" t="s">
        <v>30</v>
      </c>
      <c r="M1848" s="13" t="s">
        <v>282</v>
      </c>
      <c r="N1848" s="13" t="s">
        <v>206</v>
      </c>
      <c r="O1848" s="33" t="s">
        <v>38</v>
      </c>
      <c r="P1848" s="58" t="s">
        <v>38</v>
      </c>
      <c r="Q1848" s="33" t="s">
        <v>207</v>
      </c>
      <c r="R1848" s="14" t="s">
        <v>38</v>
      </c>
      <c r="S1848" s="13" t="s">
        <v>208</v>
      </c>
      <c r="T1848" s="13" t="s">
        <v>209</v>
      </c>
      <c r="U1848" s="33">
        <f t="shared" ca="1" si="336"/>
        <v>45744.56914039352</v>
      </c>
      <c r="V1848" s="13" t="str">
        <f t="shared" si="337"/>
        <v>Bangalore</v>
      </c>
      <c r="W1848" s="13" t="str">
        <f t="shared" si="338"/>
        <v>DOMI</v>
      </c>
      <c r="X1848" s="13">
        <f t="shared" si="339"/>
        <v>23</v>
      </c>
      <c r="Y1848" s="13" t="str">
        <f>IFERROR(VLOOKUP(C1848,ReceivingTeam[],2,FALSE),"HelpDesk")</f>
        <v>HelpDesk</v>
      </c>
      <c r="Z1848" s="67">
        <f t="shared" si="340"/>
        <v>44891.780023148101</v>
      </c>
      <c r="AA1848" s="68">
        <f t="shared" si="341"/>
        <v>44890</v>
      </c>
      <c r="AB1848" s="69" t="b">
        <f t="shared" si="342"/>
        <v>1</v>
      </c>
      <c r="AC1848" s="70">
        <f t="shared" si="343"/>
        <v>0.5</v>
      </c>
      <c r="AD1848" s="67">
        <f t="shared" si="344"/>
        <v>44891.780023148101</v>
      </c>
      <c r="AE1848" s="67">
        <f>VLOOKUP(V1848,'Branch Wise Work Timelines'!C:G,3,FALSE)+AA1848</f>
        <v>44890.416666666664</v>
      </c>
      <c r="AF1848" s="67">
        <f>IF(V1848="Bangalore",VLOOKUP(V1848,'Branch Wise Work Timelines'!C:G,4,FALSE)+AA1848+1,IF(V1848="Mumbai",VLOOKUP(V1848,'Branch Wise Work Timelines'!C:G,4,FALSE)+AA1848+1,VLOOKUP(V1848,'Branch Wise Work Timelines'!C:G,4,FALSE)+AA1848))</f>
        <v>44891.104166666664</v>
      </c>
      <c r="AG1848" s="67">
        <f>WORKDAY.INTL(AA1848,1,11)+VLOOKUP(V1848,'Branch Wise Work Timelines'!C:G,3,FALSE)</f>
        <v>44891.416666666664</v>
      </c>
      <c r="AH1848" s="69" t="str">
        <f t="shared" ca="1" si="345"/>
        <v>Out of TAT</v>
      </c>
      <c r="AI1848" s="69">
        <f t="shared" ca="1" si="346"/>
        <v>20467</v>
      </c>
      <c r="AJ1848" s="69" t="str">
        <f ca="1">IF(AI1848&lt;0,"0-12",IFERROR(VLOOKUP(AI1848,Breakup[],2,FALSE),"&gt;24"))</f>
        <v>&gt;24</v>
      </c>
      <c r="AK1848" s="69" t="str">
        <f>VLOOKUP(V1848,Master!B:D,3,FALSE)</f>
        <v>South</v>
      </c>
      <c r="AL1848" s="69" t="str">
        <f t="shared" si="347"/>
        <v>Bangalore</v>
      </c>
    </row>
    <row r="1849" spans="1:38">
      <c r="A1849" s="13" t="s">
        <v>4006</v>
      </c>
      <c r="B1849" s="54">
        <v>44701.484339733797</v>
      </c>
      <c r="C1849" s="13" t="s">
        <v>78</v>
      </c>
      <c r="D1849" s="13">
        <v>117</v>
      </c>
      <c r="E1849" s="13" t="s">
        <v>4007</v>
      </c>
      <c r="F1849" s="13" t="s">
        <v>24</v>
      </c>
      <c r="G1849" s="14">
        <v>1653030944104</v>
      </c>
      <c r="H1849" s="55">
        <v>0.85517361111111101</v>
      </c>
      <c r="I1849" s="33">
        <v>44890.855173611097</v>
      </c>
      <c r="J1849" s="58">
        <v>44890</v>
      </c>
      <c r="K1849" s="13" t="s">
        <v>213</v>
      </c>
      <c r="L1849" s="13" t="s">
        <v>30</v>
      </c>
      <c r="M1849" s="13" t="s">
        <v>282</v>
      </c>
      <c r="N1849" s="13" t="s">
        <v>206</v>
      </c>
      <c r="O1849" s="33" t="s">
        <v>38</v>
      </c>
      <c r="P1849" s="58" t="s">
        <v>38</v>
      </c>
      <c r="Q1849" s="33" t="s">
        <v>207</v>
      </c>
      <c r="R1849" s="14" t="s">
        <v>38</v>
      </c>
      <c r="S1849" s="13" t="s">
        <v>208</v>
      </c>
      <c r="T1849" s="13" t="s">
        <v>209</v>
      </c>
      <c r="U1849" s="33">
        <f t="shared" ca="1" si="336"/>
        <v>45744.56914039352</v>
      </c>
      <c r="V1849" s="13" t="str">
        <f t="shared" si="337"/>
        <v>Bangalore</v>
      </c>
      <c r="W1849" s="13" t="str">
        <f t="shared" si="338"/>
        <v>DOMI</v>
      </c>
      <c r="X1849" s="13">
        <f t="shared" si="339"/>
        <v>20</v>
      </c>
      <c r="Y1849" s="13" t="str">
        <f>IFERROR(VLOOKUP(C1849,ReceivingTeam[],2,FALSE),"HelpDesk")</f>
        <v>Branch office</v>
      </c>
      <c r="Z1849" s="67">
        <f t="shared" si="340"/>
        <v>44891.667673611097</v>
      </c>
      <c r="AA1849" s="68">
        <f t="shared" si="341"/>
        <v>44890</v>
      </c>
      <c r="AB1849" s="69" t="b">
        <f t="shared" si="342"/>
        <v>1</v>
      </c>
      <c r="AC1849" s="70">
        <f t="shared" si="343"/>
        <v>0.5</v>
      </c>
      <c r="AD1849" s="67">
        <f t="shared" si="344"/>
        <v>44891.667673611097</v>
      </c>
      <c r="AE1849" s="67">
        <f>VLOOKUP(V1849,'Branch Wise Work Timelines'!C:G,3,FALSE)+AA1849</f>
        <v>44890.416666666664</v>
      </c>
      <c r="AF1849" s="67">
        <f>IF(V1849="Bangalore",VLOOKUP(V1849,'Branch Wise Work Timelines'!C:G,4,FALSE)+AA1849+1,IF(V1849="Mumbai",VLOOKUP(V1849,'Branch Wise Work Timelines'!C:G,4,FALSE)+AA1849+1,VLOOKUP(V1849,'Branch Wise Work Timelines'!C:G,4,FALSE)+AA1849))</f>
        <v>44891.104166666664</v>
      </c>
      <c r="AG1849" s="67">
        <f>WORKDAY.INTL(AA1849,1,11)+VLOOKUP(V1849,'Branch Wise Work Timelines'!C:G,3,FALSE)</f>
        <v>44891.416666666664</v>
      </c>
      <c r="AH1849" s="69" t="str">
        <f t="shared" ca="1" si="345"/>
        <v>Out of TAT</v>
      </c>
      <c r="AI1849" s="69">
        <f t="shared" ca="1" si="346"/>
        <v>20470</v>
      </c>
      <c r="AJ1849" s="69" t="str">
        <f ca="1">IF(AI1849&lt;0,"0-12",IFERROR(VLOOKUP(AI1849,Breakup[],2,FALSE),"&gt;24"))</f>
        <v>&gt;24</v>
      </c>
      <c r="AK1849" s="69" t="str">
        <f>VLOOKUP(V1849,Master!B:D,3,FALSE)</f>
        <v>South</v>
      </c>
      <c r="AL1849" s="69" t="str">
        <f t="shared" si="347"/>
        <v>Bangalore</v>
      </c>
    </row>
    <row r="1850" spans="1:38">
      <c r="A1850" s="13" t="s">
        <v>4008</v>
      </c>
      <c r="B1850" s="54">
        <v>44701.621260335603</v>
      </c>
      <c r="C1850" s="13" t="s">
        <v>583</v>
      </c>
      <c r="D1850" s="13">
        <v>1325</v>
      </c>
      <c r="E1850" s="13" t="s">
        <v>4009</v>
      </c>
      <c r="F1850" s="13" t="s">
        <v>15</v>
      </c>
      <c r="G1850" s="14">
        <v>1653043097971</v>
      </c>
      <c r="H1850" s="55">
        <v>0.48119212962962998</v>
      </c>
      <c r="I1850" s="33">
        <v>44888.481192129599</v>
      </c>
      <c r="J1850" s="58">
        <v>44888</v>
      </c>
      <c r="K1850" s="13" t="s">
        <v>213</v>
      </c>
      <c r="L1850" s="13" t="s">
        <v>30</v>
      </c>
      <c r="M1850" s="13" t="s">
        <v>214</v>
      </c>
      <c r="N1850" s="13" t="s">
        <v>206</v>
      </c>
      <c r="O1850" s="33" t="s">
        <v>38</v>
      </c>
      <c r="P1850" s="58" t="s">
        <v>38</v>
      </c>
      <c r="Q1850" s="33" t="s">
        <v>207</v>
      </c>
      <c r="R1850" s="14" t="s">
        <v>38</v>
      </c>
      <c r="S1850" s="13" t="s">
        <v>216</v>
      </c>
      <c r="T1850" s="13" t="s">
        <v>217</v>
      </c>
      <c r="U1850" s="33">
        <f t="shared" ca="1" si="336"/>
        <v>45744.56914039352</v>
      </c>
      <c r="V1850" s="13" t="str">
        <f t="shared" si="337"/>
        <v>Bangalore</v>
      </c>
      <c r="W1850" s="13" t="str">
        <f t="shared" si="338"/>
        <v>CLS</v>
      </c>
      <c r="X1850" s="13">
        <f t="shared" si="339"/>
        <v>11</v>
      </c>
      <c r="Y1850" s="13" t="str">
        <f>IFERROR(VLOOKUP(C1850,ReceivingTeam[],2,FALSE),"HelpDesk")</f>
        <v>HelpDesk</v>
      </c>
      <c r="Z1850" s="67">
        <f t="shared" si="340"/>
        <v>44888.981192129599</v>
      </c>
      <c r="AA1850" s="68">
        <f t="shared" si="341"/>
        <v>44888</v>
      </c>
      <c r="AB1850" s="69" t="b">
        <f t="shared" si="342"/>
        <v>1</v>
      </c>
      <c r="AC1850" s="70">
        <f t="shared" si="343"/>
        <v>0.5</v>
      </c>
      <c r="AD1850" s="67">
        <f t="shared" si="344"/>
        <v>44888.981192129599</v>
      </c>
      <c r="AE1850" s="67">
        <f>VLOOKUP(V1850,'Branch Wise Work Timelines'!C:G,3,FALSE)+AA1850</f>
        <v>44888.416666666664</v>
      </c>
      <c r="AF1850" s="67">
        <f>IF(V1850="Bangalore",VLOOKUP(V1850,'Branch Wise Work Timelines'!C:G,4,FALSE)+AA1850+1,IF(V1850="Mumbai",VLOOKUP(V1850,'Branch Wise Work Timelines'!C:G,4,FALSE)+AA1850+1,VLOOKUP(V1850,'Branch Wise Work Timelines'!C:G,4,FALSE)+AA1850))</f>
        <v>44889.104166666664</v>
      </c>
      <c r="AG1850" s="67">
        <f>WORKDAY.INTL(AA1850,1,11)+VLOOKUP(V1850,'Branch Wise Work Timelines'!C:G,3,FALSE)</f>
        <v>44889.416666666664</v>
      </c>
      <c r="AH1850" s="69" t="str">
        <f t="shared" ca="1" si="345"/>
        <v>Out of TAT</v>
      </c>
      <c r="AI1850" s="69">
        <f t="shared" ca="1" si="346"/>
        <v>20535</v>
      </c>
      <c r="AJ1850" s="69" t="str">
        <f ca="1">IF(AI1850&lt;0,"0-12",IFERROR(VLOOKUP(AI1850,Breakup[],2,FALSE),"&gt;24"))</f>
        <v>&gt;24</v>
      </c>
      <c r="AK1850" s="69" t="str">
        <f>VLOOKUP(V1850,Master!B:D,3,FALSE)</f>
        <v>South</v>
      </c>
      <c r="AL1850" s="69" t="str">
        <f t="shared" si="347"/>
        <v>Bangalore-CLS</v>
      </c>
    </row>
    <row r="1851" spans="1:38">
      <c r="A1851" s="13" t="s">
        <v>4010</v>
      </c>
      <c r="B1851" s="54">
        <v>44701.637279745402</v>
      </c>
      <c r="C1851" s="13" t="s">
        <v>265</v>
      </c>
      <c r="D1851" s="13">
        <v>1712</v>
      </c>
      <c r="E1851" s="13" t="s">
        <v>4011</v>
      </c>
      <c r="F1851" s="13" t="s">
        <v>15</v>
      </c>
      <c r="G1851" s="14">
        <v>1653043874636</v>
      </c>
      <c r="H1851" s="55">
        <v>0.43119212962962999</v>
      </c>
      <c r="I1851" s="33">
        <v>44883.431192129603</v>
      </c>
      <c r="J1851" s="58">
        <v>44883</v>
      </c>
      <c r="K1851" s="13" t="s">
        <v>213</v>
      </c>
      <c r="L1851" s="13" t="s">
        <v>30</v>
      </c>
      <c r="M1851" s="13" t="s">
        <v>75</v>
      </c>
      <c r="N1851" s="13" t="s">
        <v>206</v>
      </c>
      <c r="O1851" s="33" t="s">
        <v>38</v>
      </c>
      <c r="P1851" s="58" t="s">
        <v>38</v>
      </c>
      <c r="Q1851" s="33" t="s">
        <v>207</v>
      </c>
      <c r="R1851" s="14" t="s">
        <v>38</v>
      </c>
      <c r="S1851" s="13" t="s">
        <v>208</v>
      </c>
      <c r="T1851" s="13" t="s">
        <v>209</v>
      </c>
      <c r="U1851" s="33">
        <f t="shared" ca="1" si="336"/>
        <v>45744.56914039352</v>
      </c>
      <c r="V1851" s="13" t="str">
        <f t="shared" si="337"/>
        <v>Bangalore</v>
      </c>
      <c r="W1851" s="13" t="str">
        <f t="shared" si="338"/>
        <v>CLS</v>
      </c>
      <c r="X1851" s="13">
        <f t="shared" si="339"/>
        <v>10</v>
      </c>
      <c r="Y1851" s="13" t="str">
        <f>IFERROR(VLOOKUP(C1851,ReceivingTeam[],2,FALSE),"HelpDesk")</f>
        <v>HelpDesk</v>
      </c>
      <c r="Z1851" s="67">
        <f t="shared" si="340"/>
        <v>44883.931192129603</v>
      </c>
      <c r="AA1851" s="68">
        <f t="shared" si="341"/>
        <v>44883</v>
      </c>
      <c r="AB1851" s="69" t="b">
        <f t="shared" si="342"/>
        <v>1</v>
      </c>
      <c r="AC1851" s="70">
        <f t="shared" si="343"/>
        <v>0.5</v>
      </c>
      <c r="AD1851" s="67">
        <f t="shared" si="344"/>
        <v>44883.931192129603</v>
      </c>
      <c r="AE1851" s="67">
        <f>VLOOKUP(V1851,'Branch Wise Work Timelines'!C:G,3,FALSE)+AA1851</f>
        <v>44883.416666666664</v>
      </c>
      <c r="AF1851" s="67">
        <f>IF(V1851="Bangalore",VLOOKUP(V1851,'Branch Wise Work Timelines'!C:G,4,FALSE)+AA1851+1,IF(V1851="Mumbai",VLOOKUP(V1851,'Branch Wise Work Timelines'!C:G,4,FALSE)+AA1851+1,VLOOKUP(V1851,'Branch Wise Work Timelines'!C:G,4,FALSE)+AA1851))</f>
        <v>44884.104166666664</v>
      </c>
      <c r="AG1851" s="67">
        <f>WORKDAY.INTL(AA1851,1,11)+VLOOKUP(V1851,'Branch Wise Work Timelines'!C:G,3,FALSE)</f>
        <v>44884.416666666664</v>
      </c>
      <c r="AH1851" s="69" t="str">
        <f t="shared" ca="1" si="345"/>
        <v>Out of TAT</v>
      </c>
      <c r="AI1851" s="69">
        <f t="shared" ca="1" si="346"/>
        <v>20656</v>
      </c>
      <c r="AJ1851" s="69" t="str">
        <f ca="1">IF(AI1851&lt;0,"0-12",IFERROR(VLOOKUP(AI1851,Breakup[],2,FALSE),"&gt;24"))</f>
        <v>&gt;24</v>
      </c>
      <c r="AK1851" s="69" t="str">
        <f>VLOOKUP(V1851,Master!B:D,3,FALSE)</f>
        <v>South</v>
      </c>
      <c r="AL1851" s="69" t="str">
        <f t="shared" si="347"/>
        <v>Bangalore-CLS</v>
      </c>
    </row>
    <row r="1852" spans="1:38">
      <c r="A1852" s="13" t="s">
        <v>4012</v>
      </c>
      <c r="B1852" s="54">
        <v>44700.7540864931</v>
      </c>
      <c r="C1852" s="13" t="s">
        <v>407</v>
      </c>
      <c r="D1852" s="13">
        <v>1174</v>
      </c>
      <c r="E1852" s="13" t="s">
        <v>4013</v>
      </c>
      <c r="F1852" s="13" t="s">
        <v>33</v>
      </c>
      <c r="G1852" s="14">
        <v>1653021763168</v>
      </c>
      <c r="H1852" s="55">
        <v>0.91887731481481505</v>
      </c>
      <c r="I1852" s="33">
        <v>44890.918877314798</v>
      </c>
      <c r="J1852" s="58">
        <v>44890</v>
      </c>
      <c r="K1852" s="13" t="s">
        <v>224</v>
      </c>
      <c r="L1852" s="13" t="s">
        <v>64</v>
      </c>
      <c r="M1852" s="13" t="s">
        <v>225</v>
      </c>
      <c r="N1852" s="13" t="s">
        <v>215</v>
      </c>
      <c r="O1852" s="33" t="s">
        <v>38</v>
      </c>
      <c r="P1852" s="58" t="s">
        <v>38</v>
      </c>
      <c r="Q1852" s="33" t="s">
        <v>207</v>
      </c>
      <c r="R1852" s="14" t="s">
        <v>38</v>
      </c>
      <c r="S1852" s="13" t="s">
        <v>208</v>
      </c>
      <c r="T1852" s="13" t="s">
        <v>209</v>
      </c>
      <c r="U1852" s="33">
        <f t="shared" ca="1" si="336"/>
        <v>45744.56914039352</v>
      </c>
      <c r="V1852" s="13" t="str">
        <f t="shared" si="337"/>
        <v>Kolkata</v>
      </c>
      <c r="W1852" s="13" t="str">
        <f t="shared" si="338"/>
        <v>RI</v>
      </c>
      <c r="X1852" s="13">
        <f t="shared" si="339"/>
        <v>22</v>
      </c>
      <c r="Y1852" s="13" t="str">
        <f>IFERROR(VLOOKUP(C1852,ReceivingTeam[],2,FALSE),"HelpDesk")</f>
        <v>Branch office</v>
      </c>
      <c r="Z1852" s="67">
        <f t="shared" si="340"/>
        <v>44892.064710648126</v>
      </c>
      <c r="AA1852" s="68">
        <f t="shared" si="341"/>
        <v>44890</v>
      </c>
      <c r="AB1852" s="69" t="b">
        <f t="shared" si="342"/>
        <v>1</v>
      </c>
      <c r="AC1852" s="70">
        <f t="shared" si="343"/>
        <v>0.5</v>
      </c>
      <c r="AD1852" s="67">
        <f t="shared" si="344"/>
        <v>44892.064710648126</v>
      </c>
      <c r="AE1852" s="67">
        <f>VLOOKUP(V1852,'Branch Wise Work Timelines'!C:G,3,FALSE)+AA1852</f>
        <v>44890.416666666664</v>
      </c>
      <c r="AF1852" s="67">
        <f>IF(V1852="Bangalore",VLOOKUP(V1852,'Branch Wise Work Timelines'!C:G,4,FALSE)+AA1852+1,IF(V1852="Mumbai",VLOOKUP(V1852,'Branch Wise Work Timelines'!C:G,4,FALSE)+AA1852+1,VLOOKUP(V1852,'Branch Wise Work Timelines'!C:G,4,FALSE)+AA1852))</f>
        <v>44890.770833333336</v>
      </c>
      <c r="AG1852" s="67">
        <f>WORKDAY.INTL(AA1852,1,11)+VLOOKUP(V1852,'Branch Wise Work Timelines'!C:G,3,FALSE)</f>
        <v>44891.416666666664</v>
      </c>
      <c r="AH1852" s="69" t="str">
        <f t="shared" ca="1" si="345"/>
        <v>Out of TAT</v>
      </c>
      <c r="AI1852" s="69">
        <f t="shared" ca="1" si="346"/>
        <v>20461</v>
      </c>
      <c r="AJ1852" s="69" t="str">
        <f ca="1">IF(AI1852&lt;0,"0-12",IFERROR(VLOOKUP(AI1852,Breakup[],2,FALSE),"&gt;24"))</f>
        <v>&gt;24</v>
      </c>
      <c r="AK1852" s="69" t="str">
        <f>VLOOKUP(V1852,Master!B:D,3,FALSE)</f>
        <v>East</v>
      </c>
      <c r="AL1852" s="69" t="str">
        <f t="shared" si="347"/>
        <v>Kolkata</v>
      </c>
    </row>
    <row r="1853" spans="1:38">
      <c r="A1853" s="13" t="s">
        <v>4014</v>
      </c>
      <c r="B1853" s="54">
        <v>44701.5255911227</v>
      </c>
      <c r="C1853" s="13" t="s">
        <v>91</v>
      </c>
      <c r="D1853" s="13">
        <v>1308</v>
      </c>
      <c r="E1853" s="13" t="s">
        <v>4015</v>
      </c>
      <c r="F1853" s="13" t="s">
        <v>33</v>
      </c>
      <c r="G1853" s="14">
        <v>1653032962527</v>
      </c>
      <c r="H1853" s="55">
        <v>0.77733796296296298</v>
      </c>
      <c r="I1853" s="33">
        <v>44888.777337963002</v>
      </c>
      <c r="J1853" s="58">
        <v>44888</v>
      </c>
      <c r="K1853" s="13" t="s">
        <v>213</v>
      </c>
      <c r="L1853" s="13" t="s">
        <v>30</v>
      </c>
      <c r="M1853" s="13" t="s">
        <v>282</v>
      </c>
      <c r="N1853" s="13" t="s">
        <v>206</v>
      </c>
      <c r="O1853" s="33" t="s">
        <v>38</v>
      </c>
      <c r="P1853" s="58" t="s">
        <v>38</v>
      </c>
      <c r="Q1853" s="33" t="s">
        <v>207</v>
      </c>
      <c r="R1853" s="14" t="s">
        <v>38</v>
      </c>
      <c r="S1853" s="13" t="s">
        <v>216</v>
      </c>
      <c r="T1853" s="13" t="s">
        <v>278</v>
      </c>
      <c r="U1853" s="33">
        <f t="shared" ca="1" si="336"/>
        <v>45744.56914039352</v>
      </c>
      <c r="V1853" s="13" t="str">
        <f t="shared" si="337"/>
        <v>Bangalore</v>
      </c>
      <c r="W1853" s="13" t="str">
        <f t="shared" si="338"/>
        <v>RI</v>
      </c>
      <c r="X1853" s="13">
        <f t="shared" si="339"/>
        <v>18</v>
      </c>
      <c r="Y1853" s="13" t="str">
        <f>IFERROR(VLOOKUP(C1853,ReceivingTeam[],2,FALSE),"HelpDesk")</f>
        <v>Branch office</v>
      </c>
      <c r="Z1853" s="67">
        <f t="shared" si="340"/>
        <v>44892.089837963002</v>
      </c>
      <c r="AA1853" s="68">
        <f t="shared" si="341"/>
        <v>44888</v>
      </c>
      <c r="AB1853" s="69" t="b">
        <f t="shared" si="342"/>
        <v>1</v>
      </c>
      <c r="AC1853" s="70">
        <f t="shared" si="343"/>
        <v>3</v>
      </c>
      <c r="AD1853" s="67">
        <f t="shared" si="344"/>
        <v>44892.089837963002</v>
      </c>
      <c r="AE1853" s="67">
        <f>VLOOKUP(V1853,'Branch Wise Work Timelines'!C:G,3,FALSE)+AA1853</f>
        <v>44888.416666666664</v>
      </c>
      <c r="AF1853" s="67">
        <f>IF(V1853="Bangalore",VLOOKUP(V1853,'Branch Wise Work Timelines'!C:G,4,FALSE)+AA1853+1,IF(V1853="Mumbai",VLOOKUP(V1853,'Branch Wise Work Timelines'!C:G,4,FALSE)+AA1853+1,VLOOKUP(V1853,'Branch Wise Work Timelines'!C:G,4,FALSE)+AA1853))</f>
        <v>44889.104166666664</v>
      </c>
      <c r="AG1853" s="67">
        <f>WORKDAY.INTL(AA1853,1,11)+VLOOKUP(V1853,'Branch Wise Work Timelines'!C:G,3,FALSE)</f>
        <v>44889.416666666664</v>
      </c>
      <c r="AH1853" s="69" t="str">
        <f t="shared" ca="1" si="345"/>
        <v>Out of TAT</v>
      </c>
      <c r="AI1853" s="69">
        <f t="shared" ca="1" si="346"/>
        <v>20460</v>
      </c>
      <c r="AJ1853" s="69" t="str">
        <f ca="1">IF(AI1853&lt;0,"0-12",IFERROR(VLOOKUP(AI1853,Breakup[],2,FALSE),"&gt;24"))</f>
        <v>&gt;24</v>
      </c>
      <c r="AK1853" s="69" t="str">
        <f>VLOOKUP(V1853,Master!B:D,3,FALSE)</f>
        <v>South</v>
      </c>
      <c r="AL1853" s="69" t="str">
        <f t="shared" si="347"/>
        <v>Bangalore</v>
      </c>
    </row>
    <row r="1854" spans="1:38">
      <c r="A1854" s="13" t="s">
        <v>4016</v>
      </c>
      <c r="B1854" s="54">
        <v>44701.588715891201</v>
      </c>
      <c r="C1854" s="13" t="s">
        <v>344</v>
      </c>
      <c r="D1854" s="13">
        <v>828</v>
      </c>
      <c r="E1854" s="13" t="s">
        <v>4017</v>
      </c>
      <c r="F1854" s="13" t="s">
        <v>33</v>
      </c>
      <c r="G1854" s="14">
        <v>1653036381719</v>
      </c>
      <c r="H1854" s="55">
        <v>0.19145833333333301</v>
      </c>
      <c r="I1854" s="33">
        <v>44886.191458333298</v>
      </c>
      <c r="J1854" s="58">
        <v>44886</v>
      </c>
      <c r="K1854" s="13" t="s">
        <v>263</v>
      </c>
      <c r="L1854" s="13" t="s">
        <v>69</v>
      </c>
      <c r="M1854" s="13" t="s">
        <v>101</v>
      </c>
      <c r="N1854" s="13" t="s">
        <v>206</v>
      </c>
      <c r="O1854" s="33" t="s">
        <v>38</v>
      </c>
      <c r="P1854" s="58" t="s">
        <v>38</v>
      </c>
      <c r="Q1854" s="33" t="s">
        <v>207</v>
      </c>
      <c r="R1854" s="14" t="s">
        <v>38</v>
      </c>
      <c r="S1854" s="13" t="s">
        <v>208</v>
      </c>
      <c r="T1854" s="13" t="s">
        <v>209</v>
      </c>
      <c r="U1854" s="33">
        <f t="shared" ca="1" si="336"/>
        <v>45744.56914039352</v>
      </c>
      <c r="V1854" s="13" t="str">
        <f t="shared" si="337"/>
        <v>Mumbai</v>
      </c>
      <c r="W1854" s="13" t="str">
        <f t="shared" si="338"/>
        <v>RI</v>
      </c>
      <c r="X1854" s="13">
        <f t="shared" si="339"/>
        <v>4</v>
      </c>
      <c r="Y1854" s="13" t="str">
        <f>IFERROR(VLOOKUP(C1854,ReceivingTeam[],2,FALSE),"HelpDesk")</f>
        <v>HelpDesk</v>
      </c>
      <c r="Z1854" s="67">
        <f t="shared" si="340"/>
        <v>44886.916666666664</v>
      </c>
      <c r="AA1854" s="68">
        <f t="shared" si="341"/>
        <v>44886</v>
      </c>
      <c r="AB1854" s="69" t="b">
        <f t="shared" si="342"/>
        <v>1</v>
      </c>
      <c r="AC1854" s="70">
        <f t="shared" si="343"/>
        <v>0.5</v>
      </c>
      <c r="AD1854" s="67">
        <f t="shared" si="344"/>
        <v>44886.916666666664</v>
      </c>
      <c r="AE1854" s="67">
        <f>VLOOKUP(V1854,'Branch Wise Work Timelines'!C:G,3,FALSE)+AA1854</f>
        <v>44886.416666666664</v>
      </c>
      <c r="AF1854" s="67">
        <f>IF(V1854="Bangalore",VLOOKUP(V1854,'Branch Wise Work Timelines'!C:G,4,FALSE)+AA1854+1,IF(V1854="Mumbai",VLOOKUP(V1854,'Branch Wise Work Timelines'!C:G,4,FALSE)+AA1854+1,VLOOKUP(V1854,'Branch Wise Work Timelines'!C:G,4,FALSE)+AA1854))</f>
        <v>44887.25</v>
      </c>
      <c r="AG1854" s="67">
        <f>WORKDAY.INTL(AA1854,1,11)+VLOOKUP(V1854,'Branch Wise Work Timelines'!C:G,3,FALSE)</f>
        <v>44887.416666666664</v>
      </c>
      <c r="AH1854" s="69" t="str">
        <f t="shared" ca="1" si="345"/>
        <v>Out of TAT</v>
      </c>
      <c r="AI1854" s="69">
        <f t="shared" ca="1" si="346"/>
        <v>20584</v>
      </c>
      <c r="AJ1854" s="69" t="str">
        <f ca="1">IF(AI1854&lt;0,"0-12",IFERROR(VLOOKUP(AI1854,Breakup[],2,FALSE),"&gt;24"))</f>
        <v>&gt;24</v>
      </c>
      <c r="AK1854" s="69" t="str">
        <f>VLOOKUP(V1854,Master!B:D,3,FALSE)</f>
        <v>East</v>
      </c>
      <c r="AL1854" s="69" t="str">
        <f t="shared" si="347"/>
        <v>Mumbai</v>
      </c>
    </row>
    <row r="1855" spans="1:38">
      <c r="A1855" s="13" t="s">
        <v>4018</v>
      </c>
      <c r="B1855" s="54">
        <v>44701.666154629602</v>
      </c>
      <c r="C1855" s="13" t="s">
        <v>404</v>
      </c>
      <c r="D1855" s="13">
        <v>393</v>
      </c>
      <c r="E1855" s="13" t="s">
        <v>4019</v>
      </c>
      <c r="F1855" s="13" t="s">
        <v>15</v>
      </c>
      <c r="G1855" s="14">
        <v>1653043347189</v>
      </c>
      <c r="H1855" s="55">
        <v>0.58002314814814804</v>
      </c>
      <c r="I1855" s="33">
        <v>44883.580023148097</v>
      </c>
      <c r="J1855" s="58">
        <v>44883</v>
      </c>
      <c r="K1855" s="13" t="s">
        <v>213</v>
      </c>
      <c r="L1855" s="13" t="s">
        <v>30</v>
      </c>
      <c r="M1855" s="13" t="s">
        <v>75</v>
      </c>
      <c r="N1855" s="13" t="s">
        <v>206</v>
      </c>
      <c r="O1855" s="33" t="s">
        <v>38</v>
      </c>
      <c r="P1855" s="58" t="s">
        <v>38</v>
      </c>
      <c r="Q1855" s="33" t="s">
        <v>207</v>
      </c>
      <c r="R1855" s="14" t="s">
        <v>38</v>
      </c>
      <c r="S1855" s="13" t="s">
        <v>208</v>
      </c>
      <c r="T1855" s="13" t="s">
        <v>209</v>
      </c>
      <c r="U1855" s="33">
        <f t="shared" ca="1" si="336"/>
        <v>45744.56914039352</v>
      </c>
      <c r="V1855" s="13" t="str">
        <f t="shared" si="337"/>
        <v>Bangalore</v>
      </c>
      <c r="W1855" s="13" t="str">
        <f t="shared" si="338"/>
        <v>CLS</v>
      </c>
      <c r="X1855" s="13">
        <f t="shared" si="339"/>
        <v>13</v>
      </c>
      <c r="Y1855" s="13" t="str">
        <f>IFERROR(VLOOKUP(C1855,ReceivingTeam[],2,FALSE),"HelpDesk")</f>
        <v>HelpDesk</v>
      </c>
      <c r="Z1855" s="67">
        <f t="shared" si="340"/>
        <v>44884.080023148097</v>
      </c>
      <c r="AA1855" s="68">
        <f t="shared" si="341"/>
        <v>44883</v>
      </c>
      <c r="AB1855" s="69" t="b">
        <f t="shared" si="342"/>
        <v>1</v>
      </c>
      <c r="AC1855" s="70">
        <f t="shared" si="343"/>
        <v>0.5</v>
      </c>
      <c r="AD1855" s="67">
        <f t="shared" si="344"/>
        <v>44884.080023148097</v>
      </c>
      <c r="AE1855" s="67">
        <f>VLOOKUP(V1855,'Branch Wise Work Timelines'!C:G,3,FALSE)+AA1855</f>
        <v>44883.416666666664</v>
      </c>
      <c r="AF1855" s="67">
        <f>IF(V1855="Bangalore",VLOOKUP(V1855,'Branch Wise Work Timelines'!C:G,4,FALSE)+AA1855+1,IF(V1855="Mumbai",VLOOKUP(V1855,'Branch Wise Work Timelines'!C:G,4,FALSE)+AA1855+1,VLOOKUP(V1855,'Branch Wise Work Timelines'!C:G,4,FALSE)+AA1855))</f>
        <v>44884.104166666664</v>
      </c>
      <c r="AG1855" s="67">
        <f>WORKDAY.INTL(AA1855,1,11)+VLOOKUP(V1855,'Branch Wise Work Timelines'!C:G,3,FALSE)</f>
        <v>44884.416666666664</v>
      </c>
      <c r="AH1855" s="69" t="str">
        <f t="shared" ca="1" si="345"/>
        <v>Out of TAT</v>
      </c>
      <c r="AI1855" s="69">
        <f t="shared" ca="1" si="346"/>
        <v>20652</v>
      </c>
      <c r="AJ1855" s="69" t="str">
        <f ca="1">IF(AI1855&lt;0,"0-12",IFERROR(VLOOKUP(AI1855,Breakup[],2,FALSE),"&gt;24"))</f>
        <v>&gt;24</v>
      </c>
      <c r="AK1855" s="69" t="str">
        <f>VLOOKUP(V1855,Master!B:D,3,FALSE)</f>
        <v>South</v>
      </c>
      <c r="AL1855" s="69" t="str">
        <f t="shared" si="347"/>
        <v>Bangalore-CLS</v>
      </c>
    </row>
    <row r="1856" spans="1:38">
      <c r="A1856" s="13" t="s">
        <v>4020</v>
      </c>
      <c r="B1856" s="54">
        <v>44701.503152974503</v>
      </c>
      <c r="C1856" s="13" t="s">
        <v>268</v>
      </c>
      <c r="D1856" s="13">
        <v>781</v>
      </c>
      <c r="E1856" s="13" t="s">
        <v>4021</v>
      </c>
      <c r="F1856" s="13" t="s">
        <v>15</v>
      </c>
      <c r="G1856" s="14">
        <v>1653031432017</v>
      </c>
      <c r="H1856" s="55">
        <v>0.3359375</v>
      </c>
      <c r="I1856" s="33">
        <v>44885.3359375</v>
      </c>
      <c r="J1856" s="58">
        <v>44885</v>
      </c>
      <c r="K1856" s="13" t="s">
        <v>213</v>
      </c>
      <c r="L1856" s="13" t="s">
        <v>30</v>
      </c>
      <c r="M1856" s="13" t="s">
        <v>75</v>
      </c>
      <c r="N1856" s="13" t="s">
        <v>206</v>
      </c>
      <c r="O1856" s="33" t="s">
        <v>38</v>
      </c>
      <c r="P1856" s="58" t="s">
        <v>38</v>
      </c>
      <c r="Q1856" s="33" t="s">
        <v>207</v>
      </c>
      <c r="R1856" s="14" t="s">
        <v>38</v>
      </c>
      <c r="S1856" s="13" t="s">
        <v>216</v>
      </c>
      <c r="T1856" s="13" t="s">
        <v>217</v>
      </c>
      <c r="U1856" s="33">
        <f t="shared" ca="1" si="336"/>
        <v>45744.56914039352</v>
      </c>
      <c r="V1856" s="13" t="str">
        <f t="shared" si="337"/>
        <v>Bangalore</v>
      </c>
      <c r="W1856" s="13" t="str">
        <f t="shared" si="338"/>
        <v>CLS</v>
      </c>
      <c r="X1856" s="13">
        <f t="shared" si="339"/>
        <v>8</v>
      </c>
      <c r="Y1856" s="13" t="str">
        <f>IFERROR(VLOOKUP(C1856,ReceivingTeam[],2,FALSE),"HelpDesk")</f>
        <v>HelpDesk</v>
      </c>
      <c r="Z1856" s="67">
        <f t="shared" si="340"/>
        <v>44885.916666666664</v>
      </c>
      <c r="AA1856" s="68">
        <f t="shared" si="341"/>
        <v>44885</v>
      </c>
      <c r="AB1856" s="69" t="b">
        <f t="shared" si="342"/>
        <v>0</v>
      </c>
      <c r="AC1856" s="70">
        <f t="shared" si="343"/>
        <v>0.5</v>
      </c>
      <c r="AD1856" s="67">
        <f t="shared" si="344"/>
        <v>44885.916666666664</v>
      </c>
      <c r="AE1856" s="67">
        <f>VLOOKUP(V1856,'Branch Wise Work Timelines'!C:G,3,FALSE)+AA1856</f>
        <v>44885.416666666664</v>
      </c>
      <c r="AF1856" s="67">
        <f>IF(V1856="Bangalore",VLOOKUP(V1856,'Branch Wise Work Timelines'!C:G,4,FALSE)+AA1856+1,IF(V1856="Mumbai",VLOOKUP(V1856,'Branch Wise Work Timelines'!C:G,4,FALSE)+AA1856+1,VLOOKUP(V1856,'Branch Wise Work Timelines'!C:G,4,FALSE)+AA1856))</f>
        <v>44886.104166666664</v>
      </c>
      <c r="AG1856" s="67">
        <f>WORKDAY.INTL(AA1856,1,11)+VLOOKUP(V1856,'Branch Wise Work Timelines'!C:G,3,FALSE)</f>
        <v>44886.416666666664</v>
      </c>
      <c r="AH1856" s="69" t="str">
        <f t="shared" ca="1" si="345"/>
        <v>Out of TAT</v>
      </c>
      <c r="AI1856" s="69">
        <f t="shared" ca="1" si="346"/>
        <v>20608</v>
      </c>
      <c r="AJ1856" s="69" t="str">
        <f ca="1">IF(AI1856&lt;0,"0-12",IFERROR(VLOOKUP(AI1856,Breakup[],2,FALSE),"&gt;24"))</f>
        <v>&gt;24</v>
      </c>
      <c r="AK1856" s="69" t="str">
        <f>VLOOKUP(V1856,Master!B:D,3,FALSE)</f>
        <v>South</v>
      </c>
      <c r="AL1856" s="69" t="str">
        <f t="shared" si="347"/>
        <v>Bangalore-CLS</v>
      </c>
    </row>
    <row r="1857" spans="1:38">
      <c r="A1857" s="13" t="s">
        <v>4022</v>
      </c>
      <c r="B1857" s="54">
        <v>44700.820597881902</v>
      </c>
      <c r="C1857" s="13" t="s">
        <v>98</v>
      </c>
      <c r="D1857" s="13">
        <v>458</v>
      </c>
      <c r="E1857" s="13" t="s">
        <v>4023</v>
      </c>
      <c r="F1857" s="13" t="s">
        <v>33</v>
      </c>
      <c r="G1857" s="14">
        <v>1653021346824</v>
      </c>
      <c r="H1857" s="55">
        <v>0.95800925925925895</v>
      </c>
      <c r="I1857" s="33">
        <v>44881.958009259302</v>
      </c>
      <c r="J1857" s="58">
        <v>44881</v>
      </c>
      <c r="K1857" s="13" t="s">
        <v>224</v>
      </c>
      <c r="L1857" s="13" t="s">
        <v>64</v>
      </c>
      <c r="M1857" s="13" t="s">
        <v>225</v>
      </c>
      <c r="N1857" s="13" t="s">
        <v>206</v>
      </c>
      <c r="O1857" s="33" t="s">
        <v>38</v>
      </c>
      <c r="P1857" s="58" t="s">
        <v>38</v>
      </c>
      <c r="Q1857" s="33" t="s">
        <v>207</v>
      </c>
      <c r="R1857" s="14" t="s">
        <v>38</v>
      </c>
      <c r="S1857" s="13" t="s">
        <v>208</v>
      </c>
      <c r="T1857" s="13" t="s">
        <v>209</v>
      </c>
      <c r="U1857" s="33">
        <f t="shared" ca="1" si="336"/>
        <v>45744.56914039352</v>
      </c>
      <c r="V1857" s="13" t="str">
        <f t="shared" si="337"/>
        <v>Kolkata</v>
      </c>
      <c r="W1857" s="13" t="str">
        <f t="shared" si="338"/>
        <v>RI</v>
      </c>
      <c r="X1857" s="13">
        <f t="shared" si="339"/>
        <v>22</v>
      </c>
      <c r="Y1857" s="13" t="str">
        <f>IFERROR(VLOOKUP(C1857,ReceivingTeam[],2,FALSE),"HelpDesk")</f>
        <v>Branch office</v>
      </c>
      <c r="Z1857" s="67">
        <f t="shared" si="340"/>
        <v>44883.103842592631</v>
      </c>
      <c r="AA1857" s="68">
        <f t="shared" si="341"/>
        <v>44881</v>
      </c>
      <c r="AB1857" s="69" t="b">
        <f t="shared" si="342"/>
        <v>1</v>
      </c>
      <c r="AC1857" s="70">
        <f t="shared" si="343"/>
        <v>0.5</v>
      </c>
      <c r="AD1857" s="67">
        <f t="shared" si="344"/>
        <v>44883.103842592631</v>
      </c>
      <c r="AE1857" s="67">
        <f>VLOOKUP(V1857,'Branch Wise Work Timelines'!C:G,3,FALSE)+AA1857</f>
        <v>44881.416666666664</v>
      </c>
      <c r="AF1857" s="67">
        <f>IF(V1857="Bangalore",VLOOKUP(V1857,'Branch Wise Work Timelines'!C:G,4,FALSE)+AA1857+1,IF(V1857="Mumbai",VLOOKUP(V1857,'Branch Wise Work Timelines'!C:G,4,FALSE)+AA1857+1,VLOOKUP(V1857,'Branch Wise Work Timelines'!C:G,4,FALSE)+AA1857))</f>
        <v>44881.770833333336</v>
      </c>
      <c r="AG1857" s="67">
        <f>WORKDAY.INTL(AA1857,1,11)+VLOOKUP(V1857,'Branch Wise Work Timelines'!C:G,3,FALSE)</f>
        <v>44882.416666666664</v>
      </c>
      <c r="AH1857" s="69" t="str">
        <f t="shared" ca="1" si="345"/>
        <v>Out of TAT</v>
      </c>
      <c r="AI1857" s="69">
        <f t="shared" ca="1" si="346"/>
        <v>20676</v>
      </c>
      <c r="AJ1857" s="69" t="str">
        <f ca="1">IF(AI1857&lt;0,"0-12",IFERROR(VLOOKUP(AI1857,Breakup[],2,FALSE),"&gt;24"))</f>
        <v>&gt;24</v>
      </c>
      <c r="AK1857" s="69" t="str">
        <f>VLOOKUP(V1857,Master!B:D,3,FALSE)</f>
        <v>East</v>
      </c>
      <c r="AL1857" s="69" t="str">
        <f t="shared" si="347"/>
        <v>Kolkata</v>
      </c>
    </row>
    <row r="1858" spans="1:38">
      <c r="A1858" s="13" t="s">
        <v>4024</v>
      </c>
      <c r="B1858" s="54">
        <v>44701.627838043998</v>
      </c>
      <c r="C1858" s="13" t="s">
        <v>252</v>
      </c>
      <c r="D1858" s="13">
        <v>596</v>
      </c>
      <c r="E1858" s="13" t="s">
        <v>4025</v>
      </c>
      <c r="F1858" s="13" t="s">
        <v>15</v>
      </c>
      <c r="G1858" s="14">
        <v>1653043097971</v>
      </c>
      <c r="H1858" s="55">
        <v>0.599675925925926</v>
      </c>
      <c r="I1858" s="33">
        <v>44888.5996759259</v>
      </c>
      <c r="J1858" s="58">
        <v>44888</v>
      </c>
      <c r="K1858" s="13" t="s">
        <v>213</v>
      </c>
      <c r="L1858" s="13" t="s">
        <v>30</v>
      </c>
      <c r="M1858" s="13" t="s">
        <v>214</v>
      </c>
      <c r="N1858" s="13" t="s">
        <v>206</v>
      </c>
      <c r="O1858" s="33" t="s">
        <v>38</v>
      </c>
      <c r="P1858" s="58" t="s">
        <v>38</v>
      </c>
      <c r="Q1858" s="33" t="s">
        <v>207</v>
      </c>
      <c r="R1858" s="14" t="s">
        <v>38</v>
      </c>
      <c r="S1858" s="13" t="s">
        <v>216</v>
      </c>
      <c r="T1858" s="13" t="s">
        <v>217</v>
      </c>
      <c r="U1858" s="33">
        <f t="shared" ref="U1858:U1921" ca="1" si="348">NOW()</f>
        <v>45744.56914039352</v>
      </c>
      <c r="V1858" s="13" t="str">
        <f t="shared" ref="V1858:V1921" si="349">VLOOKUP(L1858,Location,2,0)</f>
        <v>Bangalore</v>
      </c>
      <c r="W1858" s="13" t="str">
        <f t="shared" ref="W1858:W1921" si="350">VLOOKUP(F1858,FCT,2,FALSE)</f>
        <v>CLS</v>
      </c>
      <c r="X1858" s="13">
        <f t="shared" ref="X1858:X1921" si="351">HOUR(I1858)</f>
        <v>14</v>
      </c>
      <c r="Y1858" s="13" t="str">
        <f>IFERROR(VLOOKUP(C1858,ReceivingTeam[],2,FALSE),"HelpDesk")</f>
        <v>HelpDesk</v>
      </c>
      <c r="Z1858" s="67">
        <f t="shared" ref="Z1858:Z1921" si="352">IF(AB1858=FALSE,AE1858+AC1858,IF(I1858&gt;AE1858,IF(((I1858+AC1858)&gt;AF1858),(AC1858-(AF1858-I1858)+AG1858),I1858+AC1858),IF(((AE1858+AC1858)&gt;AF1858),(AC1858-(AF1858-AE1858)+AG1858),AE1858+AC1858)))</f>
        <v>44889.0996759259</v>
      </c>
      <c r="AA1858" s="68">
        <f t="shared" ref="AA1858:AA1921" si="353">INT(J1858)</f>
        <v>44888</v>
      </c>
      <c r="AB1858" s="69" t="b">
        <f t="shared" ref="AB1858:AB1921" si="354">WORKDAY.INTL(AA1858-1,1,11)=AA1858</f>
        <v>1</v>
      </c>
      <c r="AC1858" s="70">
        <f t="shared" ref="AC1858:AC1921" si="355">IF(T1858="High",12/24,72/24)</f>
        <v>0.5</v>
      </c>
      <c r="AD1858" s="67">
        <f t="shared" ref="AD1858:AD1921" si="356">IF(AB1858=FALSE,AE1858+AC1858,IF(I1858&gt;AE1858,IF(((I1858+AC1858)&gt;AF1858),(AC1858-(AF1858-I1858)+AG1858),I1858+AC1858),IF(((AE1858+AC1858)&gt;AF1858),(AC1858-(AF1858-AE1858)+AG1858),AE1858+AC1858)))</f>
        <v>44889.0996759259</v>
      </c>
      <c r="AE1858" s="67">
        <f>VLOOKUP(V1858,'Branch Wise Work Timelines'!C:G,3,FALSE)+AA1858</f>
        <v>44888.416666666664</v>
      </c>
      <c r="AF1858" s="67">
        <f>IF(V1858="Bangalore",VLOOKUP(V1858,'Branch Wise Work Timelines'!C:G,4,FALSE)+AA1858+1,IF(V1858="Mumbai",VLOOKUP(V1858,'Branch Wise Work Timelines'!C:G,4,FALSE)+AA1858+1,VLOOKUP(V1858,'Branch Wise Work Timelines'!C:G,4,FALSE)+AA1858))</f>
        <v>44889.104166666664</v>
      </c>
      <c r="AG1858" s="67">
        <f>WORKDAY.INTL(AA1858,1,11)+VLOOKUP(V1858,'Branch Wise Work Timelines'!C:G,3,FALSE)</f>
        <v>44889.416666666664</v>
      </c>
      <c r="AH1858" s="69" t="str">
        <f t="shared" ref="AH1858:AH1921" ca="1" si="357">IF(Q1858&lt;&gt;"Success",IF(U1858&gt;Z1858,"Out of TAT","In TAT"),IF(O1858&gt;AD1858,"Not Met","Met"))</f>
        <v>Out of TAT</v>
      </c>
      <c r="AI1858" s="69">
        <f t="shared" ref="AI1858:AI1921" ca="1" si="358">ROUNDUP((U1858-AD1858)*24,0)</f>
        <v>20532</v>
      </c>
      <c r="AJ1858" s="69" t="str">
        <f ca="1">IF(AI1858&lt;0,"0-12",IFERROR(VLOOKUP(AI1858,Breakup[],2,FALSE),"&gt;24"))</f>
        <v>&gt;24</v>
      </c>
      <c r="AK1858" s="69" t="str">
        <f>VLOOKUP(V1858,Master!B:D,3,FALSE)</f>
        <v>South</v>
      </c>
      <c r="AL1858" s="69" t="str">
        <f t="shared" ref="AL1858:AL1921" si="359">IF(V1858="Bangalore",IF(W1858="CLS",V1858&amp;"-"&amp;"CLS",V1858),(V1858))</f>
        <v>Bangalore-CLS</v>
      </c>
    </row>
    <row r="1859" spans="1:38">
      <c r="A1859" s="13" t="s">
        <v>4026</v>
      </c>
      <c r="B1859" s="54">
        <v>44701.645426192103</v>
      </c>
      <c r="C1859" s="13" t="s">
        <v>89</v>
      </c>
      <c r="D1859" s="13">
        <v>1126</v>
      </c>
      <c r="E1859" s="13" t="s">
        <v>4027</v>
      </c>
      <c r="F1859" s="13" t="s">
        <v>15</v>
      </c>
      <c r="G1859" s="14">
        <v>1653044855569</v>
      </c>
      <c r="H1859" s="55">
        <v>0.575775462962963</v>
      </c>
      <c r="I1859" s="33">
        <v>44885.575775463003</v>
      </c>
      <c r="J1859" s="58">
        <v>44885</v>
      </c>
      <c r="K1859" s="13" t="s">
        <v>213</v>
      </c>
      <c r="L1859" s="13" t="s">
        <v>30</v>
      </c>
      <c r="M1859" s="13" t="s">
        <v>75</v>
      </c>
      <c r="N1859" s="13" t="s">
        <v>206</v>
      </c>
      <c r="O1859" s="33" t="s">
        <v>38</v>
      </c>
      <c r="P1859" s="58" t="s">
        <v>38</v>
      </c>
      <c r="Q1859" s="33" t="s">
        <v>207</v>
      </c>
      <c r="R1859" s="14" t="s">
        <v>38</v>
      </c>
      <c r="S1859" s="13" t="s">
        <v>208</v>
      </c>
      <c r="T1859" s="13" t="s">
        <v>209</v>
      </c>
      <c r="U1859" s="33">
        <f t="shared" ca="1" si="348"/>
        <v>45744.56914039352</v>
      </c>
      <c r="V1859" s="13" t="str">
        <f t="shared" si="349"/>
        <v>Bangalore</v>
      </c>
      <c r="W1859" s="13" t="str">
        <f t="shared" si="350"/>
        <v>CLS</v>
      </c>
      <c r="X1859" s="13">
        <f t="shared" si="351"/>
        <v>13</v>
      </c>
      <c r="Y1859" s="13" t="str">
        <f>IFERROR(VLOOKUP(C1859,ReceivingTeam[],2,FALSE),"HelpDesk")</f>
        <v>Branch office</v>
      </c>
      <c r="Z1859" s="67">
        <f t="shared" si="352"/>
        <v>44885.916666666664</v>
      </c>
      <c r="AA1859" s="68">
        <f t="shared" si="353"/>
        <v>44885</v>
      </c>
      <c r="AB1859" s="69" t="b">
        <f t="shared" si="354"/>
        <v>0</v>
      </c>
      <c r="AC1859" s="70">
        <f t="shared" si="355"/>
        <v>0.5</v>
      </c>
      <c r="AD1859" s="67">
        <f t="shared" si="356"/>
        <v>44885.916666666664</v>
      </c>
      <c r="AE1859" s="67">
        <f>VLOOKUP(V1859,'Branch Wise Work Timelines'!C:G,3,FALSE)+AA1859</f>
        <v>44885.416666666664</v>
      </c>
      <c r="AF1859" s="67">
        <f>IF(V1859="Bangalore",VLOOKUP(V1859,'Branch Wise Work Timelines'!C:G,4,FALSE)+AA1859+1,IF(V1859="Mumbai",VLOOKUP(V1859,'Branch Wise Work Timelines'!C:G,4,FALSE)+AA1859+1,VLOOKUP(V1859,'Branch Wise Work Timelines'!C:G,4,FALSE)+AA1859))</f>
        <v>44886.104166666664</v>
      </c>
      <c r="AG1859" s="67">
        <f>WORKDAY.INTL(AA1859,1,11)+VLOOKUP(V1859,'Branch Wise Work Timelines'!C:G,3,FALSE)</f>
        <v>44886.416666666664</v>
      </c>
      <c r="AH1859" s="69" t="str">
        <f t="shared" ca="1" si="357"/>
        <v>Out of TAT</v>
      </c>
      <c r="AI1859" s="69">
        <f t="shared" ca="1" si="358"/>
        <v>20608</v>
      </c>
      <c r="AJ1859" s="69" t="str">
        <f ca="1">IF(AI1859&lt;0,"0-12",IFERROR(VLOOKUP(AI1859,Breakup[],2,FALSE),"&gt;24"))</f>
        <v>&gt;24</v>
      </c>
      <c r="AK1859" s="69" t="str">
        <f>VLOOKUP(V1859,Master!B:D,3,FALSE)</f>
        <v>South</v>
      </c>
      <c r="AL1859" s="69" t="str">
        <f t="shared" si="359"/>
        <v>Bangalore-CLS</v>
      </c>
    </row>
    <row r="1860" spans="1:38">
      <c r="A1860" s="13" t="s">
        <v>4028</v>
      </c>
      <c r="B1860" s="54">
        <v>44701.500490856502</v>
      </c>
      <c r="C1860" s="13" t="s">
        <v>137</v>
      </c>
      <c r="D1860" s="13">
        <v>1998</v>
      </c>
      <c r="E1860" s="13" t="s">
        <v>4029</v>
      </c>
      <c r="F1860" s="13" t="s">
        <v>33</v>
      </c>
      <c r="G1860" s="14">
        <v>1653030194519</v>
      </c>
      <c r="H1860" s="55">
        <v>0.10224537037037</v>
      </c>
      <c r="I1860" s="33">
        <v>44890.102245370399</v>
      </c>
      <c r="J1860" s="58">
        <v>44890</v>
      </c>
      <c r="K1860" s="13" t="s">
        <v>325</v>
      </c>
      <c r="L1860" s="13" t="s">
        <v>55</v>
      </c>
      <c r="M1860" s="13" t="s">
        <v>347</v>
      </c>
      <c r="N1860" s="13" t="s">
        <v>206</v>
      </c>
      <c r="O1860" s="33" t="s">
        <v>38</v>
      </c>
      <c r="P1860" s="58" t="s">
        <v>38</v>
      </c>
      <c r="Q1860" s="33" t="s">
        <v>207</v>
      </c>
      <c r="R1860" s="14" t="s">
        <v>38</v>
      </c>
      <c r="S1860" s="13" t="s">
        <v>208</v>
      </c>
      <c r="T1860" s="13" t="s">
        <v>209</v>
      </c>
      <c r="U1860" s="33">
        <f t="shared" ca="1" si="348"/>
        <v>45744.56914039352</v>
      </c>
      <c r="V1860" s="13" t="str">
        <f t="shared" si="349"/>
        <v>Delhi</v>
      </c>
      <c r="W1860" s="13" t="str">
        <f t="shared" si="350"/>
        <v>RI</v>
      </c>
      <c r="X1860" s="13">
        <f t="shared" si="351"/>
        <v>2</v>
      </c>
      <c r="Y1860" s="13" t="str">
        <f>IFERROR(VLOOKUP(C1860,ReceivingTeam[],2,FALSE),"HelpDesk")</f>
        <v>Branch office</v>
      </c>
      <c r="Z1860" s="67">
        <f t="shared" si="352"/>
        <v>44891.562499999993</v>
      </c>
      <c r="AA1860" s="68">
        <f t="shared" si="353"/>
        <v>44890</v>
      </c>
      <c r="AB1860" s="69" t="b">
        <f t="shared" si="354"/>
        <v>1</v>
      </c>
      <c r="AC1860" s="70">
        <f t="shared" si="355"/>
        <v>0.5</v>
      </c>
      <c r="AD1860" s="67">
        <f t="shared" si="356"/>
        <v>44891.562499999993</v>
      </c>
      <c r="AE1860" s="67">
        <f>VLOOKUP(V1860,'Branch Wise Work Timelines'!C:G,3,FALSE)+AA1860</f>
        <v>44890.416666666664</v>
      </c>
      <c r="AF1860" s="67">
        <f>IF(V1860="Bangalore",VLOOKUP(V1860,'Branch Wise Work Timelines'!C:G,4,FALSE)+AA1860+1,IF(V1860="Mumbai",VLOOKUP(V1860,'Branch Wise Work Timelines'!C:G,4,FALSE)+AA1860+1,VLOOKUP(V1860,'Branch Wise Work Timelines'!C:G,4,FALSE)+AA1860))</f>
        <v>44890.770833333336</v>
      </c>
      <c r="AG1860" s="67">
        <f>WORKDAY.INTL(AA1860,1,11)+VLOOKUP(V1860,'Branch Wise Work Timelines'!C:G,3,FALSE)</f>
        <v>44891.416666666664</v>
      </c>
      <c r="AH1860" s="69" t="str">
        <f t="shared" ca="1" si="357"/>
        <v>Out of TAT</v>
      </c>
      <c r="AI1860" s="69">
        <f t="shared" ca="1" si="358"/>
        <v>20473</v>
      </c>
      <c r="AJ1860" s="69" t="str">
        <f ca="1">IF(AI1860&lt;0,"0-12",IFERROR(VLOOKUP(AI1860,Breakup[],2,FALSE),"&gt;24"))</f>
        <v>&gt;24</v>
      </c>
      <c r="AK1860" s="69" t="str">
        <f>VLOOKUP(V1860,Master!B:D,3,FALSE)</f>
        <v>North</v>
      </c>
      <c r="AL1860" s="69" t="str">
        <f t="shared" si="359"/>
        <v>Delhi</v>
      </c>
    </row>
    <row r="1861" spans="1:38">
      <c r="A1861" s="13" t="s">
        <v>4030</v>
      </c>
      <c r="B1861" s="54">
        <v>44701.6600777778</v>
      </c>
      <c r="C1861" s="13" t="s">
        <v>467</v>
      </c>
      <c r="D1861" s="13">
        <v>600</v>
      </c>
      <c r="E1861" s="13" t="s">
        <v>4031</v>
      </c>
      <c r="F1861" s="13" t="s">
        <v>15</v>
      </c>
      <c r="G1861" s="14">
        <v>1653043097971</v>
      </c>
      <c r="H1861" s="55">
        <v>0.586666666666667</v>
      </c>
      <c r="I1861" s="33">
        <v>44886.586666666699</v>
      </c>
      <c r="J1861" s="58">
        <v>44886</v>
      </c>
      <c r="K1861" s="13" t="s">
        <v>213</v>
      </c>
      <c r="L1861" s="13" t="s">
        <v>30</v>
      </c>
      <c r="M1861" s="13" t="s">
        <v>214</v>
      </c>
      <c r="N1861" s="13" t="s">
        <v>206</v>
      </c>
      <c r="O1861" s="33" t="s">
        <v>38</v>
      </c>
      <c r="P1861" s="58" t="s">
        <v>38</v>
      </c>
      <c r="Q1861" s="33" t="s">
        <v>207</v>
      </c>
      <c r="R1861" s="14" t="s">
        <v>38</v>
      </c>
      <c r="S1861" s="13" t="s">
        <v>216</v>
      </c>
      <c r="T1861" s="13" t="s">
        <v>217</v>
      </c>
      <c r="U1861" s="33">
        <f t="shared" ca="1" si="348"/>
        <v>45744.56914039352</v>
      </c>
      <c r="V1861" s="13" t="str">
        <f t="shared" si="349"/>
        <v>Bangalore</v>
      </c>
      <c r="W1861" s="13" t="str">
        <f t="shared" si="350"/>
        <v>CLS</v>
      </c>
      <c r="X1861" s="13">
        <f t="shared" si="351"/>
        <v>14</v>
      </c>
      <c r="Y1861" s="13" t="str">
        <f>IFERROR(VLOOKUP(C1861,ReceivingTeam[],2,FALSE),"HelpDesk")</f>
        <v>HelpDesk</v>
      </c>
      <c r="Z1861" s="67">
        <f t="shared" si="352"/>
        <v>44887.086666666699</v>
      </c>
      <c r="AA1861" s="68">
        <f t="shared" si="353"/>
        <v>44886</v>
      </c>
      <c r="AB1861" s="69" t="b">
        <f t="shared" si="354"/>
        <v>1</v>
      </c>
      <c r="AC1861" s="70">
        <f t="shared" si="355"/>
        <v>0.5</v>
      </c>
      <c r="AD1861" s="67">
        <f t="shared" si="356"/>
        <v>44887.086666666699</v>
      </c>
      <c r="AE1861" s="67">
        <f>VLOOKUP(V1861,'Branch Wise Work Timelines'!C:G,3,FALSE)+AA1861</f>
        <v>44886.416666666664</v>
      </c>
      <c r="AF1861" s="67">
        <f>IF(V1861="Bangalore",VLOOKUP(V1861,'Branch Wise Work Timelines'!C:G,4,FALSE)+AA1861+1,IF(V1861="Mumbai",VLOOKUP(V1861,'Branch Wise Work Timelines'!C:G,4,FALSE)+AA1861+1,VLOOKUP(V1861,'Branch Wise Work Timelines'!C:G,4,FALSE)+AA1861))</f>
        <v>44887.104166666664</v>
      </c>
      <c r="AG1861" s="67">
        <f>WORKDAY.INTL(AA1861,1,11)+VLOOKUP(V1861,'Branch Wise Work Timelines'!C:G,3,FALSE)</f>
        <v>44887.416666666664</v>
      </c>
      <c r="AH1861" s="69" t="str">
        <f t="shared" ca="1" si="357"/>
        <v>Out of TAT</v>
      </c>
      <c r="AI1861" s="69">
        <f t="shared" ca="1" si="358"/>
        <v>20580</v>
      </c>
      <c r="AJ1861" s="69" t="str">
        <f ca="1">IF(AI1861&lt;0,"0-12",IFERROR(VLOOKUP(AI1861,Breakup[],2,FALSE),"&gt;24"))</f>
        <v>&gt;24</v>
      </c>
      <c r="AK1861" s="69" t="str">
        <f>VLOOKUP(V1861,Master!B:D,3,FALSE)</f>
        <v>South</v>
      </c>
      <c r="AL1861" s="69" t="str">
        <f t="shared" si="359"/>
        <v>Bangalore-CLS</v>
      </c>
    </row>
    <row r="1862" spans="1:38">
      <c r="A1862" s="13" t="s">
        <v>4032</v>
      </c>
      <c r="B1862" s="54">
        <v>44700.632642939803</v>
      </c>
      <c r="C1862" s="13" t="s">
        <v>535</v>
      </c>
      <c r="D1862" s="13">
        <v>1501</v>
      </c>
      <c r="E1862" s="13" t="s">
        <v>4033</v>
      </c>
      <c r="F1862" s="13" t="s">
        <v>33</v>
      </c>
      <c r="G1862" s="14">
        <v>1653030411662</v>
      </c>
      <c r="H1862" s="55">
        <v>0.56896990740740705</v>
      </c>
      <c r="I1862" s="33">
        <v>44881.568969907399</v>
      </c>
      <c r="J1862" s="58">
        <v>44881</v>
      </c>
      <c r="K1862" s="13" t="s">
        <v>397</v>
      </c>
      <c r="L1862" s="13" t="s">
        <v>50</v>
      </c>
      <c r="M1862" s="13" t="s">
        <v>153</v>
      </c>
      <c r="N1862" s="13" t="s">
        <v>206</v>
      </c>
      <c r="O1862" s="33" t="s">
        <v>38</v>
      </c>
      <c r="P1862" s="58" t="s">
        <v>38</v>
      </c>
      <c r="Q1862" s="33" t="s">
        <v>207</v>
      </c>
      <c r="R1862" s="14" t="s">
        <v>38</v>
      </c>
      <c r="S1862" s="13" t="s">
        <v>216</v>
      </c>
      <c r="T1862" s="13" t="s">
        <v>217</v>
      </c>
      <c r="U1862" s="33">
        <f t="shared" ca="1" si="348"/>
        <v>45744.56914039352</v>
      </c>
      <c r="V1862" s="13" t="str">
        <f t="shared" si="349"/>
        <v>Cochin</v>
      </c>
      <c r="W1862" s="13" t="str">
        <f t="shared" si="350"/>
        <v>RI</v>
      </c>
      <c r="X1862" s="13">
        <f t="shared" si="351"/>
        <v>13</v>
      </c>
      <c r="Y1862" s="13" t="str">
        <f>IFERROR(VLOOKUP(C1862,ReceivingTeam[],2,FALSE),"HelpDesk")</f>
        <v>HelpDesk</v>
      </c>
      <c r="Z1862" s="67">
        <f t="shared" si="352"/>
        <v>44882.714803240728</v>
      </c>
      <c r="AA1862" s="68">
        <f t="shared" si="353"/>
        <v>44881</v>
      </c>
      <c r="AB1862" s="69" t="b">
        <f t="shared" si="354"/>
        <v>1</v>
      </c>
      <c r="AC1862" s="70">
        <f t="shared" si="355"/>
        <v>0.5</v>
      </c>
      <c r="AD1862" s="67">
        <f t="shared" si="356"/>
        <v>44882.714803240728</v>
      </c>
      <c r="AE1862" s="67">
        <f>VLOOKUP(V1862,'Branch Wise Work Timelines'!C:G,3,FALSE)+AA1862</f>
        <v>44881.416666666664</v>
      </c>
      <c r="AF1862" s="67">
        <f>IF(V1862="Bangalore",VLOOKUP(V1862,'Branch Wise Work Timelines'!C:G,4,FALSE)+AA1862+1,IF(V1862="Mumbai",VLOOKUP(V1862,'Branch Wise Work Timelines'!C:G,4,FALSE)+AA1862+1,VLOOKUP(V1862,'Branch Wise Work Timelines'!C:G,4,FALSE)+AA1862))</f>
        <v>44881.770833333336</v>
      </c>
      <c r="AG1862" s="67">
        <f>WORKDAY.INTL(AA1862,1,11)+VLOOKUP(V1862,'Branch Wise Work Timelines'!C:G,3,FALSE)</f>
        <v>44882.416666666664</v>
      </c>
      <c r="AH1862" s="69" t="str">
        <f t="shared" ca="1" si="357"/>
        <v>Out of TAT</v>
      </c>
      <c r="AI1862" s="69">
        <f t="shared" ca="1" si="358"/>
        <v>20685</v>
      </c>
      <c r="AJ1862" s="69" t="str">
        <f ca="1">IF(AI1862&lt;0,"0-12",IFERROR(VLOOKUP(AI1862,Breakup[],2,FALSE),"&gt;24"))</f>
        <v>&gt;24</v>
      </c>
      <c r="AK1862" s="69" t="str">
        <f>VLOOKUP(V1862,Master!B:D,3,FALSE)</f>
        <v>South</v>
      </c>
      <c r="AL1862" s="69" t="str">
        <f t="shared" si="359"/>
        <v>Cochin</v>
      </c>
    </row>
    <row r="1863" spans="1:38">
      <c r="A1863" s="13" t="s">
        <v>4034</v>
      </c>
      <c r="B1863" s="54">
        <v>44701.531162233798</v>
      </c>
      <c r="C1863" s="13" t="s">
        <v>323</v>
      </c>
      <c r="D1863" s="13">
        <v>90</v>
      </c>
      <c r="E1863" s="13" t="s">
        <v>4035</v>
      </c>
      <c r="F1863" s="13" t="s">
        <v>33</v>
      </c>
      <c r="G1863" s="14">
        <v>1653032557920</v>
      </c>
      <c r="H1863" s="55">
        <v>0.82591435185185202</v>
      </c>
      <c r="I1863" s="33">
        <v>44889.825914351903</v>
      </c>
      <c r="J1863" s="58">
        <v>44889</v>
      </c>
      <c r="K1863" s="13" t="s">
        <v>325</v>
      </c>
      <c r="L1863" s="13" t="s">
        <v>55</v>
      </c>
      <c r="M1863" s="13" t="s">
        <v>323</v>
      </c>
      <c r="N1863" s="13" t="s">
        <v>215</v>
      </c>
      <c r="O1863" s="33" t="s">
        <v>38</v>
      </c>
      <c r="P1863" s="58" t="s">
        <v>38</v>
      </c>
      <c r="Q1863" s="33" t="s">
        <v>207</v>
      </c>
      <c r="R1863" s="14" t="s">
        <v>38</v>
      </c>
      <c r="S1863" s="13" t="s">
        <v>208</v>
      </c>
      <c r="T1863" s="13" t="s">
        <v>209</v>
      </c>
      <c r="U1863" s="33">
        <f t="shared" ca="1" si="348"/>
        <v>45744.56914039352</v>
      </c>
      <c r="V1863" s="13" t="str">
        <f t="shared" si="349"/>
        <v>Delhi</v>
      </c>
      <c r="W1863" s="13" t="str">
        <f t="shared" si="350"/>
        <v>RI</v>
      </c>
      <c r="X1863" s="13">
        <f t="shared" si="351"/>
        <v>19</v>
      </c>
      <c r="Y1863" s="13" t="str">
        <f>IFERROR(VLOOKUP(C1863,ReceivingTeam[],2,FALSE),"HelpDesk")</f>
        <v>HelpDesk</v>
      </c>
      <c r="Z1863" s="67">
        <f t="shared" si="352"/>
        <v>44890.971747685231</v>
      </c>
      <c r="AA1863" s="68">
        <f t="shared" si="353"/>
        <v>44889</v>
      </c>
      <c r="AB1863" s="69" t="b">
        <f t="shared" si="354"/>
        <v>1</v>
      </c>
      <c r="AC1863" s="70">
        <f t="shared" si="355"/>
        <v>0.5</v>
      </c>
      <c r="AD1863" s="67">
        <f t="shared" si="356"/>
        <v>44890.971747685231</v>
      </c>
      <c r="AE1863" s="67">
        <f>VLOOKUP(V1863,'Branch Wise Work Timelines'!C:G,3,FALSE)+AA1863</f>
        <v>44889.416666666664</v>
      </c>
      <c r="AF1863" s="67">
        <f>IF(V1863="Bangalore",VLOOKUP(V1863,'Branch Wise Work Timelines'!C:G,4,FALSE)+AA1863+1,IF(V1863="Mumbai",VLOOKUP(V1863,'Branch Wise Work Timelines'!C:G,4,FALSE)+AA1863+1,VLOOKUP(V1863,'Branch Wise Work Timelines'!C:G,4,FALSE)+AA1863))</f>
        <v>44889.770833333336</v>
      </c>
      <c r="AG1863" s="67">
        <f>WORKDAY.INTL(AA1863,1,11)+VLOOKUP(V1863,'Branch Wise Work Timelines'!C:G,3,FALSE)</f>
        <v>44890.416666666664</v>
      </c>
      <c r="AH1863" s="69" t="str">
        <f t="shared" ca="1" si="357"/>
        <v>Out of TAT</v>
      </c>
      <c r="AI1863" s="69">
        <f t="shared" ca="1" si="358"/>
        <v>20487</v>
      </c>
      <c r="AJ1863" s="69" t="str">
        <f ca="1">IF(AI1863&lt;0,"0-12",IFERROR(VLOOKUP(AI1863,Breakup[],2,FALSE),"&gt;24"))</f>
        <v>&gt;24</v>
      </c>
      <c r="AK1863" s="69" t="str">
        <f>VLOOKUP(V1863,Master!B:D,3,FALSE)</f>
        <v>North</v>
      </c>
      <c r="AL1863" s="69" t="str">
        <f t="shared" si="359"/>
        <v>Delhi</v>
      </c>
    </row>
    <row r="1864" spans="1:38">
      <c r="A1864" s="13" t="s">
        <v>4036</v>
      </c>
      <c r="B1864" s="54">
        <v>44701.537044641198</v>
      </c>
      <c r="C1864" s="13" t="s">
        <v>280</v>
      </c>
      <c r="D1864" s="13">
        <v>1134</v>
      </c>
      <c r="E1864" s="13" t="s">
        <v>4037</v>
      </c>
      <c r="F1864" s="13" t="s">
        <v>33</v>
      </c>
      <c r="G1864" s="14">
        <v>1653032962527</v>
      </c>
      <c r="H1864" s="55">
        <v>0.22185185185185199</v>
      </c>
      <c r="I1864" s="33">
        <v>44884.221851851798</v>
      </c>
      <c r="J1864" s="58">
        <v>44884</v>
      </c>
      <c r="K1864" s="13" t="s">
        <v>213</v>
      </c>
      <c r="L1864" s="13" t="s">
        <v>30</v>
      </c>
      <c r="M1864" s="13" t="s">
        <v>282</v>
      </c>
      <c r="N1864" s="13" t="s">
        <v>215</v>
      </c>
      <c r="O1864" s="33" t="s">
        <v>38</v>
      </c>
      <c r="P1864" s="58" t="s">
        <v>38</v>
      </c>
      <c r="Q1864" s="33" t="s">
        <v>207</v>
      </c>
      <c r="R1864" s="14" t="s">
        <v>38</v>
      </c>
      <c r="S1864" s="13" t="s">
        <v>216</v>
      </c>
      <c r="T1864" s="13" t="s">
        <v>278</v>
      </c>
      <c r="U1864" s="33">
        <f t="shared" ca="1" si="348"/>
        <v>45744.56914039352</v>
      </c>
      <c r="V1864" s="13" t="str">
        <f t="shared" si="349"/>
        <v>Bangalore</v>
      </c>
      <c r="W1864" s="13" t="str">
        <f t="shared" si="350"/>
        <v>RI</v>
      </c>
      <c r="X1864" s="13">
        <f t="shared" si="351"/>
        <v>5</v>
      </c>
      <c r="Y1864" s="13" t="str">
        <f>IFERROR(VLOOKUP(C1864,ReceivingTeam[],2,FALSE),"HelpDesk")</f>
        <v>HelpDesk</v>
      </c>
      <c r="Z1864" s="67">
        <f t="shared" si="352"/>
        <v>44888.729166666664</v>
      </c>
      <c r="AA1864" s="68">
        <f t="shared" si="353"/>
        <v>44884</v>
      </c>
      <c r="AB1864" s="69" t="b">
        <f t="shared" si="354"/>
        <v>1</v>
      </c>
      <c r="AC1864" s="70">
        <f t="shared" si="355"/>
        <v>3</v>
      </c>
      <c r="AD1864" s="67">
        <f t="shared" si="356"/>
        <v>44888.729166666664</v>
      </c>
      <c r="AE1864" s="67">
        <f>VLOOKUP(V1864,'Branch Wise Work Timelines'!C:G,3,FALSE)+AA1864</f>
        <v>44884.416666666664</v>
      </c>
      <c r="AF1864" s="67">
        <f>IF(V1864="Bangalore",VLOOKUP(V1864,'Branch Wise Work Timelines'!C:G,4,FALSE)+AA1864+1,IF(V1864="Mumbai",VLOOKUP(V1864,'Branch Wise Work Timelines'!C:G,4,FALSE)+AA1864+1,VLOOKUP(V1864,'Branch Wise Work Timelines'!C:G,4,FALSE)+AA1864))</f>
        <v>44885.104166666664</v>
      </c>
      <c r="AG1864" s="67">
        <f>WORKDAY.INTL(AA1864,1,11)+VLOOKUP(V1864,'Branch Wise Work Timelines'!C:G,3,FALSE)</f>
        <v>44886.416666666664</v>
      </c>
      <c r="AH1864" s="69" t="str">
        <f t="shared" ca="1" si="357"/>
        <v>Out of TAT</v>
      </c>
      <c r="AI1864" s="69">
        <f t="shared" ca="1" si="358"/>
        <v>20541</v>
      </c>
      <c r="AJ1864" s="69" t="str">
        <f ca="1">IF(AI1864&lt;0,"0-12",IFERROR(VLOOKUP(AI1864,Breakup[],2,FALSE),"&gt;24"))</f>
        <v>&gt;24</v>
      </c>
      <c r="AK1864" s="69" t="str">
        <f>VLOOKUP(V1864,Master!B:D,3,FALSE)</f>
        <v>South</v>
      </c>
      <c r="AL1864" s="69" t="str">
        <f t="shared" si="359"/>
        <v>Bangalore</v>
      </c>
    </row>
    <row r="1865" spans="1:38">
      <c r="A1865" s="13" t="s">
        <v>4038</v>
      </c>
      <c r="B1865" s="54">
        <v>44701.6413763542</v>
      </c>
      <c r="C1865" s="13" t="s">
        <v>211</v>
      </c>
      <c r="D1865" s="13">
        <v>1627</v>
      </c>
      <c r="E1865" s="13" t="s">
        <v>4039</v>
      </c>
      <c r="F1865" s="13" t="s">
        <v>15</v>
      </c>
      <c r="G1865" s="14">
        <v>1653042448483</v>
      </c>
      <c r="H1865" s="55">
        <v>0.94143518518518499</v>
      </c>
      <c r="I1865" s="33">
        <v>44888.941435185203</v>
      </c>
      <c r="J1865" s="58">
        <v>44888</v>
      </c>
      <c r="K1865" s="13" t="s">
        <v>213</v>
      </c>
      <c r="L1865" s="13" t="s">
        <v>30</v>
      </c>
      <c r="M1865" s="13" t="s">
        <v>75</v>
      </c>
      <c r="N1865" s="13" t="s">
        <v>1185</v>
      </c>
      <c r="O1865" s="33" t="s">
        <v>38</v>
      </c>
      <c r="P1865" s="58" t="s">
        <v>38</v>
      </c>
      <c r="Q1865" s="33" t="s">
        <v>207</v>
      </c>
      <c r="R1865" s="14" t="s">
        <v>38</v>
      </c>
      <c r="S1865" s="13" t="s">
        <v>208</v>
      </c>
      <c r="T1865" s="13" t="s">
        <v>209</v>
      </c>
      <c r="U1865" s="33">
        <f t="shared" ca="1" si="348"/>
        <v>45744.56914039352</v>
      </c>
      <c r="V1865" s="13" t="str">
        <f t="shared" si="349"/>
        <v>Bangalore</v>
      </c>
      <c r="W1865" s="13" t="str">
        <f t="shared" si="350"/>
        <v>CLS</v>
      </c>
      <c r="X1865" s="13">
        <f t="shared" si="351"/>
        <v>22</v>
      </c>
      <c r="Y1865" s="13" t="str">
        <f>IFERROR(VLOOKUP(C1865,ReceivingTeam[],2,FALSE),"HelpDesk")</f>
        <v>HelpDesk</v>
      </c>
      <c r="Z1865" s="67">
        <f t="shared" si="352"/>
        <v>44889.753935185203</v>
      </c>
      <c r="AA1865" s="68">
        <f t="shared" si="353"/>
        <v>44888</v>
      </c>
      <c r="AB1865" s="69" t="b">
        <f t="shared" si="354"/>
        <v>1</v>
      </c>
      <c r="AC1865" s="70">
        <f t="shared" si="355"/>
        <v>0.5</v>
      </c>
      <c r="AD1865" s="67">
        <f t="shared" si="356"/>
        <v>44889.753935185203</v>
      </c>
      <c r="AE1865" s="67">
        <f>VLOOKUP(V1865,'Branch Wise Work Timelines'!C:G,3,FALSE)+AA1865</f>
        <v>44888.416666666664</v>
      </c>
      <c r="AF1865" s="67">
        <f>IF(V1865="Bangalore",VLOOKUP(V1865,'Branch Wise Work Timelines'!C:G,4,FALSE)+AA1865+1,IF(V1865="Mumbai",VLOOKUP(V1865,'Branch Wise Work Timelines'!C:G,4,FALSE)+AA1865+1,VLOOKUP(V1865,'Branch Wise Work Timelines'!C:G,4,FALSE)+AA1865))</f>
        <v>44889.104166666664</v>
      </c>
      <c r="AG1865" s="67">
        <f>WORKDAY.INTL(AA1865,1,11)+VLOOKUP(V1865,'Branch Wise Work Timelines'!C:G,3,FALSE)</f>
        <v>44889.416666666664</v>
      </c>
      <c r="AH1865" s="69" t="str">
        <f t="shared" ca="1" si="357"/>
        <v>Out of TAT</v>
      </c>
      <c r="AI1865" s="69">
        <f t="shared" ca="1" si="358"/>
        <v>20516</v>
      </c>
      <c r="AJ1865" s="69" t="str">
        <f ca="1">IF(AI1865&lt;0,"0-12",IFERROR(VLOOKUP(AI1865,Breakup[],2,FALSE),"&gt;24"))</f>
        <v>&gt;24</v>
      </c>
      <c r="AK1865" s="69" t="str">
        <f>VLOOKUP(V1865,Master!B:D,3,FALSE)</f>
        <v>South</v>
      </c>
      <c r="AL1865" s="69" t="str">
        <f t="shared" si="359"/>
        <v>Bangalore-CLS</v>
      </c>
    </row>
    <row r="1866" spans="1:38">
      <c r="A1866" s="13" t="s">
        <v>4040</v>
      </c>
      <c r="B1866" s="54">
        <v>44701.624889467603</v>
      </c>
      <c r="C1866" s="13" t="s">
        <v>230</v>
      </c>
      <c r="D1866" s="13">
        <v>1838</v>
      </c>
      <c r="E1866" s="13" t="s">
        <v>4041</v>
      </c>
      <c r="F1866" s="13" t="s">
        <v>15</v>
      </c>
      <c r="G1866" s="14">
        <v>1653041711052</v>
      </c>
      <c r="H1866" s="55">
        <v>0.48883101851851901</v>
      </c>
      <c r="I1866" s="33">
        <v>44885.488831018498</v>
      </c>
      <c r="J1866" s="58">
        <v>44885</v>
      </c>
      <c r="K1866" s="13" t="s">
        <v>213</v>
      </c>
      <c r="L1866" s="13" t="s">
        <v>30</v>
      </c>
      <c r="M1866" s="13" t="s">
        <v>214</v>
      </c>
      <c r="N1866" s="13" t="s">
        <v>206</v>
      </c>
      <c r="O1866" s="33" t="s">
        <v>38</v>
      </c>
      <c r="P1866" s="58" t="s">
        <v>38</v>
      </c>
      <c r="Q1866" s="33" t="s">
        <v>207</v>
      </c>
      <c r="R1866" s="14" t="s">
        <v>38</v>
      </c>
      <c r="S1866" s="13" t="s">
        <v>216</v>
      </c>
      <c r="T1866" s="13" t="s">
        <v>217</v>
      </c>
      <c r="U1866" s="33">
        <f t="shared" ca="1" si="348"/>
        <v>45744.56914039352</v>
      </c>
      <c r="V1866" s="13" t="str">
        <f t="shared" si="349"/>
        <v>Bangalore</v>
      </c>
      <c r="W1866" s="13" t="str">
        <f t="shared" si="350"/>
        <v>CLS</v>
      </c>
      <c r="X1866" s="13">
        <f t="shared" si="351"/>
        <v>11</v>
      </c>
      <c r="Y1866" s="13" t="str">
        <f>IFERROR(VLOOKUP(C1866,ReceivingTeam[],2,FALSE),"HelpDesk")</f>
        <v>HelpDesk</v>
      </c>
      <c r="Z1866" s="67">
        <f t="shared" si="352"/>
        <v>44885.916666666664</v>
      </c>
      <c r="AA1866" s="68">
        <f t="shared" si="353"/>
        <v>44885</v>
      </c>
      <c r="AB1866" s="69" t="b">
        <f t="shared" si="354"/>
        <v>0</v>
      </c>
      <c r="AC1866" s="70">
        <f t="shared" si="355"/>
        <v>0.5</v>
      </c>
      <c r="AD1866" s="67">
        <f t="shared" si="356"/>
        <v>44885.916666666664</v>
      </c>
      <c r="AE1866" s="67">
        <f>VLOOKUP(V1866,'Branch Wise Work Timelines'!C:G,3,FALSE)+AA1866</f>
        <v>44885.416666666664</v>
      </c>
      <c r="AF1866" s="67">
        <f>IF(V1866="Bangalore",VLOOKUP(V1866,'Branch Wise Work Timelines'!C:G,4,FALSE)+AA1866+1,IF(V1866="Mumbai",VLOOKUP(V1866,'Branch Wise Work Timelines'!C:G,4,FALSE)+AA1866+1,VLOOKUP(V1866,'Branch Wise Work Timelines'!C:G,4,FALSE)+AA1866))</f>
        <v>44886.104166666664</v>
      </c>
      <c r="AG1866" s="67">
        <f>WORKDAY.INTL(AA1866,1,11)+VLOOKUP(V1866,'Branch Wise Work Timelines'!C:G,3,FALSE)</f>
        <v>44886.416666666664</v>
      </c>
      <c r="AH1866" s="69" t="str">
        <f t="shared" ca="1" si="357"/>
        <v>Out of TAT</v>
      </c>
      <c r="AI1866" s="69">
        <f t="shared" ca="1" si="358"/>
        <v>20608</v>
      </c>
      <c r="AJ1866" s="69" t="str">
        <f ca="1">IF(AI1866&lt;0,"0-12",IFERROR(VLOOKUP(AI1866,Breakup[],2,FALSE),"&gt;24"))</f>
        <v>&gt;24</v>
      </c>
      <c r="AK1866" s="69" t="str">
        <f>VLOOKUP(V1866,Master!B:D,3,FALSE)</f>
        <v>South</v>
      </c>
      <c r="AL1866" s="69" t="str">
        <f t="shared" si="359"/>
        <v>Bangalore-CLS</v>
      </c>
    </row>
    <row r="1867" spans="1:38">
      <c r="A1867" s="13" t="s">
        <v>4042</v>
      </c>
      <c r="B1867" s="54">
        <v>44701.660709687501</v>
      </c>
      <c r="C1867" s="13" t="s">
        <v>110</v>
      </c>
      <c r="D1867" s="13">
        <v>1814</v>
      </c>
      <c r="E1867" s="13" t="s">
        <v>4043</v>
      </c>
      <c r="F1867" s="13" t="s">
        <v>33</v>
      </c>
      <c r="G1867" s="14">
        <v>1653044731623</v>
      </c>
      <c r="H1867" s="55">
        <v>0.71671296296296305</v>
      </c>
      <c r="I1867" s="33">
        <v>44888.716712963003</v>
      </c>
      <c r="J1867" s="58">
        <v>44888</v>
      </c>
      <c r="K1867" s="13" t="s">
        <v>263</v>
      </c>
      <c r="L1867" s="13" t="s">
        <v>69</v>
      </c>
      <c r="M1867" s="13" t="s">
        <v>101</v>
      </c>
      <c r="N1867" s="13" t="s">
        <v>206</v>
      </c>
      <c r="O1867" s="33" t="s">
        <v>38</v>
      </c>
      <c r="P1867" s="58" t="s">
        <v>38</v>
      </c>
      <c r="Q1867" s="33" t="s">
        <v>207</v>
      </c>
      <c r="R1867" s="14" t="s">
        <v>38</v>
      </c>
      <c r="S1867" s="13" t="s">
        <v>208</v>
      </c>
      <c r="T1867" s="13" t="s">
        <v>209</v>
      </c>
      <c r="U1867" s="33">
        <f t="shared" ca="1" si="348"/>
        <v>45744.56914039352</v>
      </c>
      <c r="V1867" s="13" t="str">
        <f t="shared" si="349"/>
        <v>Mumbai</v>
      </c>
      <c r="W1867" s="13" t="str">
        <f t="shared" si="350"/>
        <v>RI</v>
      </c>
      <c r="X1867" s="13">
        <f t="shared" si="351"/>
        <v>17</v>
      </c>
      <c r="Y1867" s="13" t="str">
        <f>IFERROR(VLOOKUP(C1867,ReceivingTeam[],2,FALSE),"HelpDesk")</f>
        <v>Branch office</v>
      </c>
      <c r="Z1867" s="67">
        <f t="shared" si="352"/>
        <v>44889.216712963003</v>
      </c>
      <c r="AA1867" s="68">
        <f t="shared" si="353"/>
        <v>44888</v>
      </c>
      <c r="AB1867" s="69" t="b">
        <f t="shared" si="354"/>
        <v>1</v>
      </c>
      <c r="AC1867" s="70">
        <f t="shared" si="355"/>
        <v>0.5</v>
      </c>
      <c r="AD1867" s="67">
        <f t="shared" si="356"/>
        <v>44889.216712963003</v>
      </c>
      <c r="AE1867" s="67">
        <f>VLOOKUP(V1867,'Branch Wise Work Timelines'!C:G,3,FALSE)+AA1867</f>
        <v>44888.416666666664</v>
      </c>
      <c r="AF1867" s="67">
        <f>IF(V1867="Bangalore",VLOOKUP(V1867,'Branch Wise Work Timelines'!C:G,4,FALSE)+AA1867+1,IF(V1867="Mumbai",VLOOKUP(V1867,'Branch Wise Work Timelines'!C:G,4,FALSE)+AA1867+1,VLOOKUP(V1867,'Branch Wise Work Timelines'!C:G,4,FALSE)+AA1867))</f>
        <v>44889.25</v>
      </c>
      <c r="AG1867" s="67">
        <f>WORKDAY.INTL(AA1867,1,11)+VLOOKUP(V1867,'Branch Wise Work Timelines'!C:G,3,FALSE)</f>
        <v>44889.416666666664</v>
      </c>
      <c r="AH1867" s="69" t="str">
        <f t="shared" ca="1" si="357"/>
        <v>Out of TAT</v>
      </c>
      <c r="AI1867" s="69">
        <f t="shared" ca="1" si="358"/>
        <v>20529</v>
      </c>
      <c r="AJ1867" s="69" t="str">
        <f ca="1">IF(AI1867&lt;0,"0-12",IFERROR(VLOOKUP(AI1867,Breakup[],2,FALSE),"&gt;24"))</f>
        <v>&gt;24</v>
      </c>
      <c r="AK1867" s="69" t="str">
        <f>VLOOKUP(V1867,Master!B:D,3,FALSE)</f>
        <v>East</v>
      </c>
      <c r="AL1867" s="69" t="str">
        <f t="shared" si="359"/>
        <v>Mumbai</v>
      </c>
    </row>
    <row r="1868" spans="1:38">
      <c r="A1868" s="13" t="s">
        <v>4044</v>
      </c>
      <c r="B1868" s="54">
        <v>44701.661498993097</v>
      </c>
      <c r="C1868" s="13" t="s">
        <v>110</v>
      </c>
      <c r="D1868" s="13">
        <v>1974</v>
      </c>
      <c r="E1868" s="13" t="s">
        <v>4045</v>
      </c>
      <c r="F1868" s="13" t="s">
        <v>33</v>
      </c>
      <c r="G1868" s="14">
        <v>1653044731623</v>
      </c>
      <c r="H1868" s="55">
        <v>0.25481481481481499</v>
      </c>
      <c r="I1868" s="33">
        <v>44887.254814814798</v>
      </c>
      <c r="J1868" s="58">
        <v>44887</v>
      </c>
      <c r="K1868" s="13" t="s">
        <v>263</v>
      </c>
      <c r="L1868" s="13" t="s">
        <v>69</v>
      </c>
      <c r="M1868" s="13" t="s">
        <v>101</v>
      </c>
      <c r="N1868" s="13" t="s">
        <v>206</v>
      </c>
      <c r="O1868" s="33" t="s">
        <v>38</v>
      </c>
      <c r="P1868" s="58" t="s">
        <v>38</v>
      </c>
      <c r="Q1868" s="33" t="s">
        <v>207</v>
      </c>
      <c r="R1868" s="14" t="s">
        <v>38</v>
      </c>
      <c r="S1868" s="13" t="s">
        <v>208</v>
      </c>
      <c r="T1868" s="13" t="s">
        <v>209</v>
      </c>
      <c r="U1868" s="33">
        <f t="shared" ca="1" si="348"/>
        <v>45744.56914039352</v>
      </c>
      <c r="V1868" s="13" t="str">
        <f t="shared" si="349"/>
        <v>Mumbai</v>
      </c>
      <c r="W1868" s="13" t="str">
        <f t="shared" si="350"/>
        <v>RI</v>
      </c>
      <c r="X1868" s="13">
        <f t="shared" si="351"/>
        <v>6</v>
      </c>
      <c r="Y1868" s="13" t="str">
        <f>IFERROR(VLOOKUP(C1868,ReceivingTeam[],2,FALSE),"HelpDesk")</f>
        <v>Branch office</v>
      </c>
      <c r="Z1868" s="67">
        <f t="shared" si="352"/>
        <v>44887.916666666664</v>
      </c>
      <c r="AA1868" s="68">
        <f t="shared" si="353"/>
        <v>44887</v>
      </c>
      <c r="AB1868" s="69" t="b">
        <f t="shared" si="354"/>
        <v>1</v>
      </c>
      <c r="AC1868" s="70">
        <f t="shared" si="355"/>
        <v>0.5</v>
      </c>
      <c r="AD1868" s="67">
        <f t="shared" si="356"/>
        <v>44887.916666666664</v>
      </c>
      <c r="AE1868" s="67">
        <f>VLOOKUP(V1868,'Branch Wise Work Timelines'!C:G,3,FALSE)+AA1868</f>
        <v>44887.416666666664</v>
      </c>
      <c r="AF1868" s="67">
        <f>IF(V1868="Bangalore",VLOOKUP(V1868,'Branch Wise Work Timelines'!C:G,4,FALSE)+AA1868+1,IF(V1868="Mumbai",VLOOKUP(V1868,'Branch Wise Work Timelines'!C:G,4,FALSE)+AA1868+1,VLOOKUP(V1868,'Branch Wise Work Timelines'!C:G,4,FALSE)+AA1868))</f>
        <v>44888.25</v>
      </c>
      <c r="AG1868" s="67">
        <f>WORKDAY.INTL(AA1868,1,11)+VLOOKUP(V1868,'Branch Wise Work Timelines'!C:G,3,FALSE)</f>
        <v>44888.416666666664</v>
      </c>
      <c r="AH1868" s="69" t="str">
        <f t="shared" ca="1" si="357"/>
        <v>Out of TAT</v>
      </c>
      <c r="AI1868" s="69">
        <f t="shared" ca="1" si="358"/>
        <v>20560</v>
      </c>
      <c r="AJ1868" s="69" t="str">
        <f ca="1">IF(AI1868&lt;0,"0-12",IFERROR(VLOOKUP(AI1868,Breakup[],2,FALSE),"&gt;24"))</f>
        <v>&gt;24</v>
      </c>
      <c r="AK1868" s="69" t="str">
        <f>VLOOKUP(V1868,Master!B:D,3,FALSE)</f>
        <v>East</v>
      </c>
      <c r="AL1868" s="69" t="str">
        <f t="shared" si="359"/>
        <v>Mumbai</v>
      </c>
    </row>
    <row r="1869" spans="1:38">
      <c r="A1869" s="13" t="s">
        <v>4046</v>
      </c>
      <c r="B1869" s="54">
        <v>44701.662145868097</v>
      </c>
      <c r="C1869" s="13" t="s">
        <v>1345</v>
      </c>
      <c r="D1869" s="13">
        <v>1808</v>
      </c>
      <c r="E1869" s="13" t="s">
        <v>4047</v>
      </c>
      <c r="F1869" s="13" t="s">
        <v>15</v>
      </c>
      <c r="G1869" s="14">
        <v>1653043498252</v>
      </c>
      <c r="H1869" s="55">
        <v>0.82763888888888903</v>
      </c>
      <c r="I1869" s="33">
        <v>44882.827638888899</v>
      </c>
      <c r="J1869" s="58">
        <v>44882</v>
      </c>
      <c r="K1869" s="13" t="s">
        <v>213</v>
      </c>
      <c r="L1869" s="13" t="s">
        <v>30</v>
      </c>
      <c r="M1869" s="13" t="s">
        <v>214</v>
      </c>
      <c r="N1869" s="13" t="s">
        <v>206</v>
      </c>
      <c r="O1869" s="33" t="s">
        <v>38</v>
      </c>
      <c r="P1869" s="58" t="s">
        <v>38</v>
      </c>
      <c r="Q1869" s="33" t="s">
        <v>207</v>
      </c>
      <c r="R1869" s="14" t="s">
        <v>38</v>
      </c>
      <c r="S1869" s="13" t="s">
        <v>216</v>
      </c>
      <c r="T1869" s="13" t="s">
        <v>217</v>
      </c>
      <c r="U1869" s="33">
        <f t="shared" ca="1" si="348"/>
        <v>45744.56914039352</v>
      </c>
      <c r="V1869" s="13" t="str">
        <f t="shared" si="349"/>
        <v>Bangalore</v>
      </c>
      <c r="W1869" s="13" t="str">
        <f t="shared" si="350"/>
        <v>CLS</v>
      </c>
      <c r="X1869" s="13">
        <f t="shared" si="351"/>
        <v>19</v>
      </c>
      <c r="Y1869" s="13" t="str">
        <f>IFERROR(VLOOKUP(C1869,ReceivingTeam[],2,FALSE),"HelpDesk")</f>
        <v>HelpDesk</v>
      </c>
      <c r="Z1869" s="67">
        <f t="shared" si="352"/>
        <v>44883.640138888899</v>
      </c>
      <c r="AA1869" s="68">
        <f t="shared" si="353"/>
        <v>44882</v>
      </c>
      <c r="AB1869" s="69" t="b">
        <f t="shared" si="354"/>
        <v>1</v>
      </c>
      <c r="AC1869" s="70">
        <f t="shared" si="355"/>
        <v>0.5</v>
      </c>
      <c r="AD1869" s="67">
        <f t="shared" si="356"/>
        <v>44883.640138888899</v>
      </c>
      <c r="AE1869" s="67">
        <f>VLOOKUP(V1869,'Branch Wise Work Timelines'!C:G,3,FALSE)+AA1869</f>
        <v>44882.416666666664</v>
      </c>
      <c r="AF1869" s="67">
        <f>IF(V1869="Bangalore",VLOOKUP(V1869,'Branch Wise Work Timelines'!C:G,4,FALSE)+AA1869+1,IF(V1869="Mumbai",VLOOKUP(V1869,'Branch Wise Work Timelines'!C:G,4,FALSE)+AA1869+1,VLOOKUP(V1869,'Branch Wise Work Timelines'!C:G,4,FALSE)+AA1869))</f>
        <v>44883.104166666664</v>
      </c>
      <c r="AG1869" s="67">
        <f>WORKDAY.INTL(AA1869,1,11)+VLOOKUP(V1869,'Branch Wise Work Timelines'!C:G,3,FALSE)</f>
        <v>44883.416666666664</v>
      </c>
      <c r="AH1869" s="69" t="str">
        <f t="shared" ca="1" si="357"/>
        <v>Out of TAT</v>
      </c>
      <c r="AI1869" s="69">
        <f t="shared" ca="1" si="358"/>
        <v>20663</v>
      </c>
      <c r="AJ1869" s="69" t="str">
        <f ca="1">IF(AI1869&lt;0,"0-12",IFERROR(VLOOKUP(AI1869,Breakup[],2,FALSE),"&gt;24"))</f>
        <v>&gt;24</v>
      </c>
      <c r="AK1869" s="69" t="str">
        <f>VLOOKUP(V1869,Master!B:D,3,FALSE)</f>
        <v>South</v>
      </c>
      <c r="AL1869" s="69" t="str">
        <f t="shared" si="359"/>
        <v>Bangalore-CLS</v>
      </c>
    </row>
    <row r="1870" spans="1:38">
      <c r="A1870" s="13" t="s">
        <v>4048</v>
      </c>
      <c r="B1870" s="54">
        <v>44701.662300428201</v>
      </c>
      <c r="C1870" s="13" t="s">
        <v>110</v>
      </c>
      <c r="D1870" s="13">
        <v>1898</v>
      </c>
      <c r="E1870" s="13" t="s">
        <v>4049</v>
      </c>
      <c r="F1870" s="13" t="s">
        <v>33</v>
      </c>
      <c r="G1870" s="14">
        <v>1653044439864</v>
      </c>
      <c r="H1870" s="55">
        <v>0.73563657407407401</v>
      </c>
      <c r="I1870" s="33">
        <v>44885.7356365741</v>
      </c>
      <c r="J1870" s="58">
        <v>44885</v>
      </c>
      <c r="K1870" s="13" t="s">
        <v>263</v>
      </c>
      <c r="L1870" s="13" t="s">
        <v>69</v>
      </c>
      <c r="M1870" s="13" t="s">
        <v>101</v>
      </c>
      <c r="N1870" s="13" t="s">
        <v>206</v>
      </c>
      <c r="O1870" s="33" t="s">
        <v>38</v>
      </c>
      <c r="P1870" s="58" t="s">
        <v>38</v>
      </c>
      <c r="Q1870" s="33" t="s">
        <v>207</v>
      </c>
      <c r="R1870" s="14" t="s">
        <v>38</v>
      </c>
      <c r="S1870" s="13" t="s">
        <v>208</v>
      </c>
      <c r="T1870" s="13" t="s">
        <v>209</v>
      </c>
      <c r="U1870" s="33">
        <f t="shared" ca="1" si="348"/>
        <v>45744.56914039352</v>
      </c>
      <c r="V1870" s="13" t="str">
        <f t="shared" si="349"/>
        <v>Mumbai</v>
      </c>
      <c r="W1870" s="13" t="str">
        <f t="shared" si="350"/>
        <v>RI</v>
      </c>
      <c r="X1870" s="13">
        <f t="shared" si="351"/>
        <v>17</v>
      </c>
      <c r="Y1870" s="13" t="str">
        <f>IFERROR(VLOOKUP(C1870,ReceivingTeam[],2,FALSE),"HelpDesk")</f>
        <v>Branch office</v>
      </c>
      <c r="Z1870" s="67">
        <f t="shared" si="352"/>
        <v>44885.916666666664</v>
      </c>
      <c r="AA1870" s="68">
        <f t="shared" si="353"/>
        <v>44885</v>
      </c>
      <c r="AB1870" s="69" t="b">
        <f t="shared" si="354"/>
        <v>0</v>
      </c>
      <c r="AC1870" s="70">
        <f t="shared" si="355"/>
        <v>0.5</v>
      </c>
      <c r="AD1870" s="67">
        <f t="shared" si="356"/>
        <v>44885.916666666664</v>
      </c>
      <c r="AE1870" s="67">
        <f>VLOOKUP(V1870,'Branch Wise Work Timelines'!C:G,3,FALSE)+AA1870</f>
        <v>44885.416666666664</v>
      </c>
      <c r="AF1870" s="67">
        <f>IF(V1870="Bangalore",VLOOKUP(V1870,'Branch Wise Work Timelines'!C:G,4,FALSE)+AA1870+1,IF(V1870="Mumbai",VLOOKUP(V1870,'Branch Wise Work Timelines'!C:G,4,FALSE)+AA1870+1,VLOOKUP(V1870,'Branch Wise Work Timelines'!C:G,4,FALSE)+AA1870))</f>
        <v>44886.25</v>
      </c>
      <c r="AG1870" s="67">
        <f>WORKDAY.INTL(AA1870,1,11)+VLOOKUP(V1870,'Branch Wise Work Timelines'!C:G,3,FALSE)</f>
        <v>44886.416666666664</v>
      </c>
      <c r="AH1870" s="69" t="str">
        <f t="shared" ca="1" si="357"/>
        <v>Out of TAT</v>
      </c>
      <c r="AI1870" s="69">
        <f t="shared" ca="1" si="358"/>
        <v>20608</v>
      </c>
      <c r="AJ1870" s="69" t="str">
        <f ca="1">IF(AI1870&lt;0,"0-12",IFERROR(VLOOKUP(AI1870,Breakup[],2,FALSE),"&gt;24"))</f>
        <v>&gt;24</v>
      </c>
      <c r="AK1870" s="69" t="str">
        <f>VLOOKUP(V1870,Master!B:D,3,FALSE)</f>
        <v>East</v>
      </c>
      <c r="AL1870" s="69" t="str">
        <f t="shared" si="359"/>
        <v>Mumbai</v>
      </c>
    </row>
    <row r="1871" spans="1:38">
      <c r="A1871" s="13" t="s">
        <v>4050</v>
      </c>
      <c r="B1871" s="54">
        <v>44701.446230173598</v>
      </c>
      <c r="C1871" s="13" t="s">
        <v>450</v>
      </c>
      <c r="D1871" s="13">
        <v>187</v>
      </c>
      <c r="E1871" s="13" t="s">
        <v>4051</v>
      </c>
      <c r="F1871" s="13" t="s">
        <v>33</v>
      </c>
      <c r="G1871" s="14">
        <v>1653027917208</v>
      </c>
      <c r="H1871" s="55">
        <v>5.37962962962963E-2</v>
      </c>
      <c r="I1871" s="33">
        <v>44881.053796296299</v>
      </c>
      <c r="J1871" s="58">
        <v>44881</v>
      </c>
      <c r="K1871" s="13" t="s">
        <v>452</v>
      </c>
      <c r="L1871" s="13" t="s">
        <v>36</v>
      </c>
      <c r="M1871" s="13" t="s">
        <v>450</v>
      </c>
      <c r="N1871" s="13" t="s">
        <v>206</v>
      </c>
      <c r="O1871" s="33" t="s">
        <v>38</v>
      </c>
      <c r="P1871" s="58" t="s">
        <v>38</v>
      </c>
      <c r="Q1871" s="33" t="s">
        <v>207</v>
      </c>
      <c r="R1871" s="14" t="s">
        <v>38</v>
      </c>
      <c r="S1871" s="13" t="s">
        <v>216</v>
      </c>
      <c r="T1871" s="13" t="s">
        <v>217</v>
      </c>
      <c r="U1871" s="33">
        <f t="shared" ca="1" si="348"/>
        <v>45744.56914039352</v>
      </c>
      <c r="V1871" s="13" t="str">
        <f t="shared" si="349"/>
        <v>Chennai</v>
      </c>
      <c r="W1871" s="13" t="str">
        <f t="shared" si="350"/>
        <v>RI</v>
      </c>
      <c r="X1871" s="13">
        <f t="shared" si="351"/>
        <v>1</v>
      </c>
      <c r="Y1871" s="13" t="str">
        <f>IFERROR(VLOOKUP(C1871,ReceivingTeam[],2,FALSE),"HelpDesk")</f>
        <v>HelpDesk</v>
      </c>
      <c r="Z1871" s="67">
        <f t="shared" si="352"/>
        <v>44882.562499999993</v>
      </c>
      <c r="AA1871" s="68">
        <f t="shared" si="353"/>
        <v>44881</v>
      </c>
      <c r="AB1871" s="69" t="b">
        <f t="shared" si="354"/>
        <v>1</v>
      </c>
      <c r="AC1871" s="70">
        <f t="shared" si="355"/>
        <v>0.5</v>
      </c>
      <c r="AD1871" s="67">
        <f t="shared" si="356"/>
        <v>44882.562499999993</v>
      </c>
      <c r="AE1871" s="67">
        <f>VLOOKUP(V1871,'Branch Wise Work Timelines'!C:G,3,FALSE)+AA1871</f>
        <v>44881.416666666664</v>
      </c>
      <c r="AF1871" s="67">
        <f>IF(V1871="Bangalore",VLOOKUP(V1871,'Branch Wise Work Timelines'!C:G,4,FALSE)+AA1871+1,IF(V1871="Mumbai",VLOOKUP(V1871,'Branch Wise Work Timelines'!C:G,4,FALSE)+AA1871+1,VLOOKUP(V1871,'Branch Wise Work Timelines'!C:G,4,FALSE)+AA1871))</f>
        <v>44881.770833333336</v>
      </c>
      <c r="AG1871" s="67">
        <f>WORKDAY.INTL(AA1871,1,11)+VLOOKUP(V1871,'Branch Wise Work Timelines'!C:G,3,FALSE)</f>
        <v>44882.416666666664</v>
      </c>
      <c r="AH1871" s="69" t="str">
        <f t="shared" ca="1" si="357"/>
        <v>Out of TAT</v>
      </c>
      <c r="AI1871" s="69">
        <f t="shared" ca="1" si="358"/>
        <v>20689</v>
      </c>
      <c r="AJ1871" s="69" t="str">
        <f ca="1">IF(AI1871&lt;0,"0-12",IFERROR(VLOOKUP(AI1871,Breakup[],2,FALSE),"&gt;24"))</f>
        <v>&gt;24</v>
      </c>
      <c r="AK1871" s="69" t="str">
        <f>VLOOKUP(V1871,Master!B:D,3,FALSE)</f>
        <v>South</v>
      </c>
      <c r="AL1871" s="69" t="str">
        <f t="shared" si="359"/>
        <v>Chennai</v>
      </c>
    </row>
    <row r="1872" spans="1:38">
      <c r="A1872" s="13" t="s">
        <v>4052</v>
      </c>
      <c r="B1872" s="54">
        <v>44701.602929201399</v>
      </c>
      <c r="C1872" s="13" t="s">
        <v>352</v>
      </c>
      <c r="D1872" s="13">
        <v>1952</v>
      </c>
      <c r="E1872" s="13" t="s">
        <v>4053</v>
      </c>
      <c r="F1872" s="13" t="s">
        <v>33</v>
      </c>
      <c r="G1872" s="14">
        <v>1653037557415</v>
      </c>
      <c r="H1872" s="55">
        <v>0.10630787037037</v>
      </c>
      <c r="I1872" s="33">
        <v>44888.106307870403</v>
      </c>
      <c r="J1872" s="58">
        <v>44888</v>
      </c>
      <c r="K1872" s="13" t="s">
        <v>263</v>
      </c>
      <c r="L1872" s="13" t="s">
        <v>69</v>
      </c>
      <c r="M1872" s="13" t="s">
        <v>101</v>
      </c>
      <c r="N1872" s="13" t="s">
        <v>206</v>
      </c>
      <c r="O1872" s="33" t="s">
        <v>38</v>
      </c>
      <c r="P1872" s="58" t="s">
        <v>38</v>
      </c>
      <c r="Q1872" s="33" t="s">
        <v>207</v>
      </c>
      <c r="R1872" s="14" t="s">
        <v>38</v>
      </c>
      <c r="S1872" s="13" t="s">
        <v>208</v>
      </c>
      <c r="T1872" s="13" t="s">
        <v>209</v>
      </c>
      <c r="U1872" s="33">
        <f t="shared" ca="1" si="348"/>
        <v>45744.56914039352</v>
      </c>
      <c r="V1872" s="13" t="str">
        <f t="shared" si="349"/>
        <v>Mumbai</v>
      </c>
      <c r="W1872" s="13" t="str">
        <f t="shared" si="350"/>
        <v>RI</v>
      </c>
      <c r="X1872" s="13">
        <f t="shared" si="351"/>
        <v>2</v>
      </c>
      <c r="Y1872" s="13" t="str">
        <f>IFERROR(VLOOKUP(C1872,ReceivingTeam[],2,FALSE),"HelpDesk")</f>
        <v>HelpDesk</v>
      </c>
      <c r="Z1872" s="67">
        <f t="shared" si="352"/>
        <v>44888.916666666664</v>
      </c>
      <c r="AA1872" s="68">
        <f t="shared" si="353"/>
        <v>44888</v>
      </c>
      <c r="AB1872" s="69" t="b">
        <f t="shared" si="354"/>
        <v>1</v>
      </c>
      <c r="AC1872" s="70">
        <f t="shared" si="355"/>
        <v>0.5</v>
      </c>
      <c r="AD1872" s="67">
        <f t="shared" si="356"/>
        <v>44888.916666666664</v>
      </c>
      <c r="AE1872" s="67">
        <f>VLOOKUP(V1872,'Branch Wise Work Timelines'!C:G,3,FALSE)+AA1872</f>
        <v>44888.416666666664</v>
      </c>
      <c r="AF1872" s="67">
        <f>IF(V1872="Bangalore",VLOOKUP(V1872,'Branch Wise Work Timelines'!C:G,4,FALSE)+AA1872+1,IF(V1872="Mumbai",VLOOKUP(V1872,'Branch Wise Work Timelines'!C:G,4,FALSE)+AA1872+1,VLOOKUP(V1872,'Branch Wise Work Timelines'!C:G,4,FALSE)+AA1872))</f>
        <v>44889.25</v>
      </c>
      <c r="AG1872" s="67">
        <f>WORKDAY.INTL(AA1872,1,11)+VLOOKUP(V1872,'Branch Wise Work Timelines'!C:G,3,FALSE)</f>
        <v>44889.416666666664</v>
      </c>
      <c r="AH1872" s="69" t="str">
        <f t="shared" ca="1" si="357"/>
        <v>Out of TAT</v>
      </c>
      <c r="AI1872" s="69">
        <f t="shared" ca="1" si="358"/>
        <v>20536</v>
      </c>
      <c r="AJ1872" s="69" t="str">
        <f ca="1">IF(AI1872&lt;0,"0-12",IFERROR(VLOOKUP(AI1872,Breakup[],2,FALSE),"&gt;24"))</f>
        <v>&gt;24</v>
      </c>
      <c r="AK1872" s="69" t="str">
        <f>VLOOKUP(V1872,Master!B:D,3,FALSE)</f>
        <v>East</v>
      </c>
      <c r="AL1872" s="69" t="str">
        <f t="shared" si="359"/>
        <v>Mumbai</v>
      </c>
    </row>
    <row r="1873" spans="1:38">
      <c r="A1873" s="13" t="s">
        <v>4054</v>
      </c>
      <c r="B1873" s="54">
        <v>44701.603761574101</v>
      </c>
      <c r="C1873" s="13" t="s">
        <v>352</v>
      </c>
      <c r="D1873" s="13">
        <v>1289</v>
      </c>
      <c r="E1873" s="13" t="s">
        <v>4055</v>
      </c>
      <c r="F1873" s="13" t="s">
        <v>33</v>
      </c>
      <c r="G1873" s="14">
        <v>1653037557415</v>
      </c>
      <c r="H1873" s="55">
        <v>0.37189814814814798</v>
      </c>
      <c r="I1873" s="33">
        <v>44888.371898148202</v>
      </c>
      <c r="J1873" s="58">
        <v>44888</v>
      </c>
      <c r="K1873" s="13" t="s">
        <v>263</v>
      </c>
      <c r="L1873" s="13" t="s">
        <v>69</v>
      </c>
      <c r="M1873" s="13" t="s">
        <v>101</v>
      </c>
      <c r="N1873" s="13" t="s">
        <v>206</v>
      </c>
      <c r="O1873" s="33" t="s">
        <v>38</v>
      </c>
      <c r="P1873" s="58" t="s">
        <v>38</v>
      </c>
      <c r="Q1873" s="33" t="s">
        <v>207</v>
      </c>
      <c r="R1873" s="14" t="s">
        <v>38</v>
      </c>
      <c r="S1873" s="13" t="s">
        <v>208</v>
      </c>
      <c r="T1873" s="13" t="s">
        <v>209</v>
      </c>
      <c r="U1873" s="33">
        <f t="shared" ca="1" si="348"/>
        <v>45744.56914039352</v>
      </c>
      <c r="V1873" s="13" t="str">
        <f t="shared" si="349"/>
        <v>Mumbai</v>
      </c>
      <c r="W1873" s="13" t="str">
        <f t="shared" si="350"/>
        <v>RI</v>
      </c>
      <c r="X1873" s="13">
        <f t="shared" si="351"/>
        <v>8</v>
      </c>
      <c r="Y1873" s="13" t="str">
        <f>IFERROR(VLOOKUP(C1873,ReceivingTeam[],2,FALSE),"HelpDesk")</f>
        <v>HelpDesk</v>
      </c>
      <c r="Z1873" s="67">
        <f t="shared" si="352"/>
        <v>44888.916666666664</v>
      </c>
      <c r="AA1873" s="68">
        <f t="shared" si="353"/>
        <v>44888</v>
      </c>
      <c r="AB1873" s="69" t="b">
        <f t="shared" si="354"/>
        <v>1</v>
      </c>
      <c r="AC1873" s="70">
        <f t="shared" si="355"/>
        <v>0.5</v>
      </c>
      <c r="AD1873" s="67">
        <f t="shared" si="356"/>
        <v>44888.916666666664</v>
      </c>
      <c r="AE1873" s="67">
        <f>VLOOKUP(V1873,'Branch Wise Work Timelines'!C:G,3,FALSE)+AA1873</f>
        <v>44888.416666666664</v>
      </c>
      <c r="AF1873" s="67">
        <f>IF(V1873="Bangalore",VLOOKUP(V1873,'Branch Wise Work Timelines'!C:G,4,FALSE)+AA1873+1,IF(V1873="Mumbai",VLOOKUP(V1873,'Branch Wise Work Timelines'!C:G,4,FALSE)+AA1873+1,VLOOKUP(V1873,'Branch Wise Work Timelines'!C:G,4,FALSE)+AA1873))</f>
        <v>44889.25</v>
      </c>
      <c r="AG1873" s="67">
        <f>WORKDAY.INTL(AA1873,1,11)+VLOOKUP(V1873,'Branch Wise Work Timelines'!C:G,3,FALSE)</f>
        <v>44889.416666666664</v>
      </c>
      <c r="AH1873" s="69" t="str">
        <f t="shared" ca="1" si="357"/>
        <v>Out of TAT</v>
      </c>
      <c r="AI1873" s="69">
        <f t="shared" ca="1" si="358"/>
        <v>20536</v>
      </c>
      <c r="AJ1873" s="69" t="str">
        <f ca="1">IF(AI1873&lt;0,"0-12",IFERROR(VLOOKUP(AI1873,Breakup[],2,FALSE),"&gt;24"))</f>
        <v>&gt;24</v>
      </c>
      <c r="AK1873" s="69" t="str">
        <f>VLOOKUP(V1873,Master!B:D,3,FALSE)</f>
        <v>East</v>
      </c>
      <c r="AL1873" s="69" t="str">
        <f t="shared" si="359"/>
        <v>Mumbai</v>
      </c>
    </row>
    <row r="1874" spans="1:38">
      <c r="A1874" s="13" t="s">
        <v>4056</v>
      </c>
      <c r="B1874" s="54">
        <v>44701.6054240741</v>
      </c>
      <c r="C1874" s="13" t="s">
        <v>352</v>
      </c>
      <c r="D1874" s="13">
        <v>1680</v>
      </c>
      <c r="E1874" s="13" t="s">
        <v>4057</v>
      </c>
      <c r="F1874" s="13" t="s">
        <v>33</v>
      </c>
      <c r="G1874" s="14">
        <v>1653037557415</v>
      </c>
      <c r="H1874" s="55">
        <v>0.213784722222222</v>
      </c>
      <c r="I1874" s="33">
        <v>44891.213784722197</v>
      </c>
      <c r="J1874" s="58">
        <v>44891</v>
      </c>
      <c r="K1874" s="13" t="s">
        <v>263</v>
      </c>
      <c r="L1874" s="13" t="s">
        <v>69</v>
      </c>
      <c r="M1874" s="13" t="s">
        <v>101</v>
      </c>
      <c r="N1874" s="13" t="s">
        <v>206</v>
      </c>
      <c r="O1874" s="33">
        <v>44891.653923611098</v>
      </c>
      <c r="P1874" s="58">
        <v>44891</v>
      </c>
      <c r="Q1874" s="33" t="s">
        <v>237</v>
      </c>
      <c r="R1874" s="14">
        <v>1154</v>
      </c>
      <c r="S1874" s="13" t="s">
        <v>208</v>
      </c>
      <c r="T1874" s="13" t="s">
        <v>209</v>
      </c>
      <c r="U1874" s="33">
        <f t="shared" ca="1" si="348"/>
        <v>45744.56914039352</v>
      </c>
      <c r="V1874" s="13" t="str">
        <f t="shared" si="349"/>
        <v>Mumbai</v>
      </c>
      <c r="W1874" s="13" t="str">
        <f t="shared" si="350"/>
        <v>RI</v>
      </c>
      <c r="X1874" s="13">
        <f t="shared" si="351"/>
        <v>5</v>
      </c>
      <c r="Y1874" s="13" t="str">
        <f>IFERROR(VLOOKUP(C1874,ReceivingTeam[],2,FALSE),"HelpDesk")</f>
        <v>HelpDesk</v>
      </c>
      <c r="Z1874" s="67">
        <f t="shared" si="352"/>
        <v>44891.916666666664</v>
      </c>
      <c r="AA1874" s="68">
        <f t="shared" si="353"/>
        <v>44891</v>
      </c>
      <c r="AB1874" s="69" t="b">
        <f t="shared" si="354"/>
        <v>1</v>
      </c>
      <c r="AC1874" s="70">
        <f t="shared" si="355"/>
        <v>0.5</v>
      </c>
      <c r="AD1874" s="67">
        <f t="shared" si="356"/>
        <v>44891.916666666664</v>
      </c>
      <c r="AE1874" s="67">
        <f>VLOOKUP(V1874,'Branch Wise Work Timelines'!C:G,3,FALSE)+AA1874</f>
        <v>44891.416666666664</v>
      </c>
      <c r="AF1874" s="67">
        <f>IF(V1874="Bangalore",VLOOKUP(V1874,'Branch Wise Work Timelines'!C:G,4,FALSE)+AA1874+1,IF(V1874="Mumbai",VLOOKUP(V1874,'Branch Wise Work Timelines'!C:G,4,FALSE)+AA1874+1,VLOOKUP(V1874,'Branch Wise Work Timelines'!C:G,4,FALSE)+AA1874))</f>
        <v>44892.25</v>
      </c>
      <c r="AG1874" s="67">
        <f>WORKDAY.INTL(AA1874,1,11)+VLOOKUP(V1874,'Branch Wise Work Timelines'!C:G,3,FALSE)</f>
        <v>44893.416666666664</v>
      </c>
      <c r="AH1874" s="69" t="str">
        <f t="shared" si="357"/>
        <v>Met</v>
      </c>
      <c r="AI1874" s="69">
        <f t="shared" ca="1" si="358"/>
        <v>20464</v>
      </c>
      <c r="AJ1874" s="69" t="str">
        <f ca="1">IF(AI1874&lt;0,"0-12",IFERROR(VLOOKUP(AI1874,Breakup[],2,FALSE),"&gt;24"))</f>
        <v>&gt;24</v>
      </c>
      <c r="AK1874" s="69" t="str">
        <f>VLOOKUP(V1874,Master!B:D,3,FALSE)</f>
        <v>East</v>
      </c>
      <c r="AL1874" s="69" t="str">
        <f t="shared" si="359"/>
        <v>Mumbai</v>
      </c>
    </row>
    <row r="1875" spans="1:38">
      <c r="A1875" s="13" t="s">
        <v>4058</v>
      </c>
      <c r="B1875" s="54">
        <v>44701.664160185202</v>
      </c>
      <c r="C1875" s="13" t="s">
        <v>113</v>
      </c>
      <c r="D1875" s="13">
        <v>875</v>
      </c>
      <c r="E1875" s="13" t="s">
        <v>4059</v>
      </c>
      <c r="F1875" s="13" t="s">
        <v>33</v>
      </c>
      <c r="G1875" s="14">
        <v>1653044439864</v>
      </c>
      <c r="H1875" s="55">
        <v>0.246018518518519</v>
      </c>
      <c r="I1875" s="33">
        <v>44888.246018518497</v>
      </c>
      <c r="J1875" s="58">
        <v>44888</v>
      </c>
      <c r="K1875" s="13" t="s">
        <v>263</v>
      </c>
      <c r="L1875" s="13" t="s">
        <v>69</v>
      </c>
      <c r="M1875" s="13" t="s">
        <v>101</v>
      </c>
      <c r="N1875" s="13" t="s">
        <v>206</v>
      </c>
      <c r="O1875" s="33" t="s">
        <v>38</v>
      </c>
      <c r="P1875" s="58" t="s">
        <v>38</v>
      </c>
      <c r="Q1875" s="33" t="s">
        <v>207</v>
      </c>
      <c r="R1875" s="14" t="s">
        <v>38</v>
      </c>
      <c r="S1875" s="13" t="s">
        <v>208</v>
      </c>
      <c r="T1875" s="13" t="s">
        <v>209</v>
      </c>
      <c r="U1875" s="33">
        <f t="shared" ca="1" si="348"/>
        <v>45744.56914039352</v>
      </c>
      <c r="V1875" s="13" t="str">
        <f t="shared" si="349"/>
        <v>Mumbai</v>
      </c>
      <c r="W1875" s="13" t="str">
        <f t="shared" si="350"/>
        <v>RI</v>
      </c>
      <c r="X1875" s="13">
        <f t="shared" si="351"/>
        <v>5</v>
      </c>
      <c r="Y1875" s="13" t="str">
        <f>IFERROR(VLOOKUP(C1875,ReceivingTeam[],2,FALSE),"HelpDesk")</f>
        <v>Branch office</v>
      </c>
      <c r="Z1875" s="67">
        <f t="shared" si="352"/>
        <v>44888.916666666664</v>
      </c>
      <c r="AA1875" s="68">
        <f t="shared" si="353"/>
        <v>44888</v>
      </c>
      <c r="AB1875" s="69" t="b">
        <f t="shared" si="354"/>
        <v>1</v>
      </c>
      <c r="AC1875" s="70">
        <f t="shared" si="355"/>
        <v>0.5</v>
      </c>
      <c r="AD1875" s="67">
        <f t="shared" si="356"/>
        <v>44888.916666666664</v>
      </c>
      <c r="AE1875" s="67">
        <f>VLOOKUP(V1875,'Branch Wise Work Timelines'!C:G,3,FALSE)+AA1875</f>
        <v>44888.416666666664</v>
      </c>
      <c r="AF1875" s="67">
        <f>IF(V1875="Bangalore",VLOOKUP(V1875,'Branch Wise Work Timelines'!C:G,4,FALSE)+AA1875+1,IF(V1875="Mumbai",VLOOKUP(V1875,'Branch Wise Work Timelines'!C:G,4,FALSE)+AA1875+1,VLOOKUP(V1875,'Branch Wise Work Timelines'!C:G,4,FALSE)+AA1875))</f>
        <v>44889.25</v>
      </c>
      <c r="AG1875" s="67">
        <f>WORKDAY.INTL(AA1875,1,11)+VLOOKUP(V1875,'Branch Wise Work Timelines'!C:G,3,FALSE)</f>
        <v>44889.416666666664</v>
      </c>
      <c r="AH1875" s="69" t="str">
        <f t="shared" ca="1" si="357"/>
        <v>Out of TAT</v>
      </c>
      <c r="AI1875" s="69">
        <f t="shared" ca="1" si="358"/>
        <v>20536</v>
      </c>
      <c r="AJ1875" s="69" t="str">
        <f ca="1">IF(AI1875&lt;0,"0-12",IFERROR(VLOOKUP(AI1875,Breakup[],2,FALSE),"&gt;24"))</f>
        <v>&gt;24</v>
      </c>
      <c r="AK1875" s="69" t="str">
        <f>VLOOKUP(V1875,Master!B:D,3,FALSE)</f>
        <v>East</v>
      </c>
      <c r="AL1875" s="69" t="str">
        <f t="shared" si="359"/>
        <v>Mumbai</v>
      </c>
    </row>
    <row r="1876" spans="1:38">
      <c r="A1876" s="13" t="s">
        <v>4060</v>
      </c>
      <c r="B1876" s="54">
        <v>44701.543418831003</v>
      </c>
      <c r="C1876" s="13" t="s">
        <v>4061</v>
      </c>
      <c r="D1876" s="13">
        <v>171</v>
      </c>
      <c r="E1876" s="13" t="s">
        <v>4062</v>
      </c>
      <c r="F1876" s="13" t="s">
        <v>33</v>
      </c>
      <c r="G1876" s="14">
        <v>1653041501821</v>
      </c>
      <c r="H1876" s="55">
        <v>0.78425925925925899</v>
      </c>
      <c r="I1876" s="33">
        <v>44890.784259259301</v>
      </c>
      <c r="J1876" s="58">
        <v>44890</v>
      </c>
      <c r="K1876" s="13" t="s">
        <v>313</v>
      </c>
      <c r="L1876" s="13" t="s">
        <v>60</v>
      </c>
      <c r="M1876" s="13" t="s">
        <v>314</v>
      </c>
      <c r="N1876" s="13" t="s">
        <v>206</v>
      </c>
      <c r="O1876" s="33" t="s">
        <v>38</v>
      </c>
      <c r="P1876" s="58" t="s">
        <v>38</v>
      </c>
      <c r="Q1876" s="33" t="s">
        <v>207</v>
      </c>
      <c r="R1876" s="14" t="s">
        <v>38</v>
      </c>
      <c r="S1876" s="13" t="s">
        <v>208</v>
      </c>
      <c r="T1876" s="13" t="s">
        <v>209</v>
      </c>
      <c r="U1876" s="33">
        <f t="shared" ca="1" si="348"/>
        <v>45744.56914039352</v>
      </c>
      <c r="V1876" s="13" t="str">
        <f t="shared" si="349"/>
        <v>Hyderabad</v>
      </c>
      <c r="W1876" s="13" t="str">
        <f t="shared" si="350"/>
        <v>RI</v>
      </c>
      <c r="X1876" s="13">
        <f t="shared" si="351"/>
        <v>18</v>
      </c>
      <c r="Y1876" s="13" t="str">
        <f>IFERROR(VLOOKUP(C1876,ReceivingTeam[],2,FALSE),"HelpDesk")</f>
        <v>HelpDesk</v>
      </c>
      <c r="Z1876" s="67">
        <f t="shared" si="352"/>
        <v>44891.930092592629</v>
      </c>
      <c r="AA1876" s="68">
        <f t="shared" si="353"/>
        <v>44890</v>
      </c>
      <c r="AB1876" s="69" t="b">
        <f t="shared" si="354"/>
        <v>1</v>
      </c>
      <c r="AC1876" s="70">
        <f t="shared" si="355"/>
        <v>0.5</v>
      </c>
      <c r="AD1876" s="67">
        <f t="shared" si="356"/>
        <v>44891.930092592629</v>
      </c>
      <c r="AE1876" s="67">
        <f>VLOOKUP(V1876,'Branch Wise Work Timelines'!C:G,3,FALSE)+AA1876</f>
        <v>44890.416666666664</v>
      </c>
      <c r="AF1876" s="67">
        <f>IF(V1876="Bangalore",VLOOKUP(V1876,'Branch Wise Work Timelines'!C:G,4,FALSE)+AA1876+1,IF(V1876="Mumbai",VLOOKUP(V1876,'Branch Wise Work Timelines'!C:G,4,FALSE)+AA1876+1,VLOOKUP(V1876,'Branch Wise Work Timelines'!C:G,4,FALSE)+AA1876))</f>
        <v>44890.770833333336</v>
      </c>
      <c r="AG1876" s="67">
        <f>WORKDAY.INTL(AA1876,1,11)+VLOOKUP(V1876,'Branch Wise Work Timelines'!C:G,3,FALSE)</f>
        <v>44891.416666666664</v>
      </c>
      <c r="AH1876" s="69" t="str">
        <f t="shared" ca="1" si="357"/>
        <v>Out of TAT</v>
      </c>
      <c r="AI1876" s="69">
        <f t="shared" ca="1" si="358"/>
        <v>20464</v>
      </c>
      <c r="AJ1876" s="69" t="str">
        <f ca="1">IF(AI1876&lt;0,"0-12",IFERROR(VLOOKUP(AI1876,Breakup[],2,FALSE),"&gt;24"))</f>
        <v>&gt;24</v>
      </c>
      <c r="AK1876" s="69" t="str">
        <f>VLOOKUP(V1876,Master!B:D,3,FALSE)</f>
        <v>South</v>
      </c>
      <c r="AL1876" s="69" t="str">
        <f t="shared" si="359"/>
        <v>Hyderabad</v>
      </c>
    </row>
    <row r="1877" spans="1:38">
      <c r="A1877" s="13" t="s">
        <v>4063</v>
      </c>
      <c r="B1877" s="54">
        <v>44701.635102118104</v>
      </c>
      <c r="C1877" s="13" t="s">
        <v>265</v>
      </c>
      <c r="D1877" s="13">
        <v>302</v>
      </c>
      <c r="E1877" s="13" t="s">
        <v>4064</v>
      </c>
      <c r="F1877" s="13" t="s">
        <v>15</v>
      </c>
      <c r="G1877" s="14">
        <v>1653043874636</v>
      </c>
      <c r="H1877" s="55">
        <v>3.99537037037037E-2</v>
      </c>
      <c r="I1877" s="33">
        <v>44889.039953703701</v>
      </c>
      <c r="J1877" s="58">
        <v>44889</v>
      </c>
      <c r="K1877" s="13" t="s">
        <v>213</v>
      </c>
      <c r="L1877" s="13" t="s">
        <v>30</v>
      </c>
      <c r="M1877" s="13" t="s">
        <v>75</v>
      </c>
      <c r="N1877" s="13" t="s">
        <v>206</v>
      </c>
      <c r="O1877" s="33" t="s">
        <v>38</v>
      </c>
      <c r="P1877" s="58" t="s">
        <v>38</v>
      </c>
      <c r="Q1877" s="33" t="s">
        <v>207</v>
      </c>
      <c r="R1877" s="14" t="s">
        <v>38</v>
      </c>
      <c r="S1877" s="13" t="s">
        <v>208</v>
      </c>
      <c r="T1877" s="13" t="s">
        <v>209</v>
      </c>
      <c r="U1877" s="33">
        <f t="shared" ca="1" si="348"/>
        <v>45744.56914039352</v>
      </c>
      <c r="V1877" s="13" t="str">
        <f t="shared" si="349"/>
        <v>Bangalore</v>
      </c>
      <c r="W1877" s="13" t="str">
        <f t="shared" si="350"/>
        <v>CLS</v>
      </c>
      <c r="X1877" s="13">
        <f t="shared" si="351"/>
        <v>0</v>
      </c>
      <c r="Y1877" s="13" t="str">
        <f>IFERROR(VLOOKUP(C1877,ReceivingTeam[],2,FALSE),"HelpDesk")</f>
        <v>HelpDesk</v>
      </c>
      <c r="Z1877" s="67">
        <f t="shared" si="352"/>
        <v>44889.916666666664</v>
      </c>
      <c r="AA1877" s="68">
        <f t="shared" si="353"/>
        <v>44889</v>
      </c>
      <c r="AB1877" s="69" t="b">
        <f t="shared" si="354"/>
        <v>1</v>
      </c>
      <c r="AC1877" s="70">
        <f t="shared" si="355"/>
        <v>0.5</v>
      </c>
      <c r="AD1877" s="67">
        <f t="shared" si="356"/>
        <v>44889.916666666664</v>
      </c>
      <c r="AE1877" s="67">
        <f>VLOOKUP(V1877,'Branch Wise Work Timelines'!C:G,3,FALSE)+AA1877</f>
        <v>44889.416666666664</v>
      </c>
      <c r="AF1877" s="67">
        <f>IF(V1877="Bangalore",VLOOKUP(V1877,'Branch Wise Work Timelines'!C:G,4,FALSE)+AA1877+1,IF(V1877="Mumbai",VLOOKUP(V1877,'Branch Wise Work Timelines'!C:G,4,FALSE)+AA1877+1,VLOOKUP(V1877,'Branch Wise Work Timelines'!C:G,4,FALSE)+AA1877))</f>
        <v>44890.104166666664</v>
      </c>
      <c r="AG1877" s="67">
        <f>WORKDAY.INTL(AA1877,1,11)+VLOOKUP(V1877,'Branch Wise Work Timelines'!C:G,3,FALSE)</f>
        <v>44890.416666666664</v>
      </c>
      <c r="AH1877" s="69" t="str">
        <f t="shared" ca="1" si="357"/>
        <v>Out of TAT</v>
      </c>
      <c r="AI1877" s="69">
        <f t="shared" ca="1" si="358"/>
        <v>20512</v>
      </c>
      <c r="AJ1877" s="69" t="str">
        <f ca="1">IF(AI1877&lt;0,"0-12",IFERROR(VLOOKUP(AI1877,Breakup[],2,FALSE),"&gt;24"))</f>
        <v>&gt;24</v>
      </c>
      <c r="AK1877" s="69" t="str">
        <f>VLOOKUP(V1877,Master!B:D,3,FALSE)</f>
        <v>South</v>
      </c>
      <c r="AL1877" s="69" t="str">
        <f t="shared" si="359"/>
        <v>Bangalore-CLS</v>
      </c>
    </row>
    <row r="1878" spans="1:38">
      <c r="A1878" s="13" t="s">
        <v>4065</v>
      </c>
      <c r="B1878" s="54">
        <v>44701.6552947569</v>
      </c>
      <c r="C1878" s="13" t="s">
        <v>352</v>
      </c>
      <c r="D1878" s="13">
        <v>365</v>
      </c>
      <c r="E1878" s="13" t="s">
        <v>4066</v>
      </c>
      <c r="F1878" s="13" t="s">
        <v>33</v>
      </c>
      <c r="G1878" s="14">
        <v>1653044731623</v>
      </c>
      <c r="H1878" s="55">
        <v>0.28909722222222201</v>
      </c>
      <c r="I1878" s="33">
        <v>44888.289097222201</v>
      </c>
      <c r="J1878" s="58">
        <v>44888</v>
      </c>
      <c r="K1878" s="13" t="s">
        <v>263</v>
      </c>
      <c r="L1878" s="13" t="s">
        <v>69</v>
      </c>
      <c r="M1878" s="13" t="s">
        <v>101</v>
      </c>
      <c r="N1878" s="13" t="s">
        <v>206</v>
      </c>
      <c r="O1878" s="33" t="s">
        <v>38</v>
      </c>
      <c r="P1878" s="58" t="s">
        <v>38</v>
      </c>
      <c r="Q1878" s="33" t="s">
        <v>207</v>
      </c>
      <c r="R1878" s="14" t="s">
        <v>38</v>
      </c>
      <c r="S1878" s="13" t="s">
        <v>208</v>
      </c>
      <c r="T1878" s="13" t="s">
        <v>209</v>
      </c>
      <c r="U1878" s="33">
        <f t="shared" ca="1" si="348"/>
        <v>45744.56914039352</v>
      </c>
      <c r="V1878" s="13" t="str">
        <f t="shared" si="349"/>
        <v>Mumbai</v>
      </c>
      <c r="W1878" s="13" t="str">
        <f t="shared" si="350"/>
        <v>RI</v>
      </c>
      <c r="X1878" s="13">
        <f t="shared" si="351"/>
        <v>6</v>
      </c>
      <c r="Y1878" s="13" t="str">
        <f>IFERROR(VLOOKUP(C1878,ReceivingTeam[],2,FALSE),"HelpDesk")</f>
        <v>HelpDesk</v>
      </c>
      <c r="Z1878" s="67">
        <f t="shared" si="352"/>
        <v>44888.916666666664</v>
      </c>
      <c r="AA1878" s="68">
        <f t="shared" si="353"/>
        <v>44888</v>
      </c>
      <c r="AB1878" s="69" t="b">
        <f t="shared" si="354"/>
        <v>1</v>
      </c>
      <c r="AC1878" s="70">
        <f t="shared" si="355"/>
        <v>0.5</v>
      </c>
      <c r="AD1878" s="67">
        <f t="shared" si="356"/>
        <v>44888.916666666664</v>
      </c>
      <c r="AE1878" s="67">
        <f>VLOOKUP(V1878,'Branch Wise Work Timelines'!C:G,3,FALSE)+AA1878</f>
        <v>44888.416666666664</v>
      </c>
      <c r="AF1878" s="67">
        <f>IF(V1878="Bangalore",VLOOKUP(V1878,'Branch Wise Work Timelines'!C:G,4,FALSE)+AA1878+1,IF(V1878="Mumbai",VLOOKUP(V1878,'Branch Wise Work Timelines'!C:G,4,FALSE)+AA1878+1,VLOOKUP(V1878,'Branch Wise Work Timelines'!C:G,4,FALSE)+AA1878))</f>
        <v>44889.25</v>
      </c>
      <c r="AG1878" s="67">
        <f>WORKDAY.INTL(AA1878,1,11)+VLOOKUP(V1878,'Branch Wise Work Timelines'!C:G,3,FALSE)</f>
        <v>44889.416666666664</v>
      </c>
      <c r="AH1878" s="69" t="str">
        <f t="shared" ca="1" si="357"/>
        <v>Out of TAT</v>
      </c>
      <c r="AI1878" s="69">
        <f t="shared" ca="1" si="358"/>
        <v>20536</v>
      </c>
      <c r="AJ1878" s="69" t="str">
        <f ca="1">IF(AI1878&lt;0,"0-12",IFERROR(VLOOKUP(AI1878,Breakup[],2,FALSE),"&gt;24"))</f>
        <v>&gt;24</v>
      </c>
      <c r="AK1878" s="69" t="str">
        <f>VLOOKUP(V1878,Master!B:D,3,FALSE)</f>
        <v>East</v>
      </c>
      <c r="AL1878" s="69" t="str">
        <f t="shared" si="359"/>
        <v>Mumbai</v>
      </c>
    </row>
    <row r="1879" spans="1:38">
      <c r="A1879" s="13" t="s">
        <v>4067</v>
      </c>
      <c r="B1879" s="54">
        <v>44701.613032291702</v>
      </c>
      <c r="C1879" s="13" t="s">
        <v>1079</v>
      </c>
      <c r="D1879" s="13">
        <v>599</v>
      </c>
      <c r="E1879" s="13" t="s">
        <v>4068</v>
      </c>
      <c r="F1879" s="13" t="s">
        <v>15</v>
      </c>
      <c r="G1879" s="14">
        <v>1653039610057</v>
      </c>
      <c r="H1879" s="55">
        <v>8.5069444444444402E-3</v>
      </c>
      <c r="I1879" s="33">
        <v>44889.008506944403</v>
      </c>
      <c r="J1879" s="58">
        <v>44889</v>
      </c>
      <c r="K1879" s="13" t="s">
        <v>213</v>
      </c>
      <c r="L1879" s="13" t="s">
        <v>30</v>
      </c>
      <c r="M1879" s="13" t="s">
        <v>214</v>
      </c>
      <c r="N1879" s="13" t="s">
        <v>206</v>
      </c>
      <c r="O1879" s="33" t="s">
        <v>38</v>
      </c>
      <c r="P1879" s="58" t="s">
        <v>38</v>
      </c>
      <c r="Q1879" s="33" t="s">
        <v>207</v>
      </c>
      <c r="R1879" s="14" t="s">
        <v>38</v>
      </c>
      <c r="S1879" s="13" t="s">
        <v>216</v>
      </c>
      <c r="T1879" s="13" t="s">
        <v>278</v>
      </c>
      <c r="U1879" s="33">
        <f t="shared" ca="1" si="348"/>
        <v>45744.56914039352</v>
      </c>
      <c r="V1879" s="13" t="str">
        <f t="shared" si="349"/>
        <v>Bangalore</v>
      </c>
      <c r="W1879" s="13" t="str">
        <f t="shared" si="350"/>
        <v>CLS</v>
      </c>
      <c r="X1879" s="13">
        <f t="shared" si="351"/>
        <v>0</v>
      </c>
      <c r="Y1879" s="13" t="str">
        <f>IFERROR(VLOOKUP(C1879,ReceivingTeam[],2,FALSE),"HelpDesk")</f>
        <v>HelpDesk</v>
      </c>
      <c r="Z1879" s="67">
        <f t="shared" si="352"/>
        <v>44892.729166666664</v>
      </c>
      <c r="AA1879" s="68">
        <f t="shared" si="353"/>
        <v>44889</v>
      </c>
      <c r="AB1879" s="69" t="b">
        <f t="shared" si="354"/>
        <v>1</v>
      </c>
      <c r="AC1879" s="70">
        <f t="shared" si="355"/>
        <v>3</v>
      </c>
      <c r="AD1879" s="67">
        <f t="shared" si="356"/>
        <v>44892.729166666664</v>
      </c>
      <c r="AE1879" s="67">
        <f>VLOOKUP(V1879,'Branch Wise Work Timelines'!C:G,3,FALSE)+AA1879</f>
        <v>44889.416666666664</v>
      </c>
      <c r="AF1879" s="67">
        <f>IF(V1879="Bangalore",VLOOKUP(V1879,'Branch Wise Work Timelines'!C:G,4,FALSE)+AA1879+1,IF(V1879="Mumbai",VLOOKUP(V1879,'Branch Wise Work Timelines'!C:G,4,FALSE)+AA1879+1,VLOOKUP(V1879,'Branch Wise Work Timelines'!C:G,4,FALSE)+AA1879))</f>
        <v>44890.104166666664</v>
      </c>
      <c r="AG1879" s="67">
        <f>WORKDAY.INTL(AA1879,1,11)+VLOOKUP(V1879,'Branch Wise Work Timelines'!C:G,3,FALSE)</f>
        <v>44890.416666666664</v>
      </c>
      <c r="AH1879" s="69" t="str">
        <f t="shared" ca="1" si="357"/>
        <v>Out of TAT</v>
      </c>
      <c r="AI1879" s="69">
        <f t="shared" ca="1" si="358"/>
        <v>20445</v>
      </c>
      <c r="AJ1879" s="69" t="str">
        <f ca="1">IF(AI1879&lt;0,"0-12",IFERROR(VLOOKUP(AI1879,Breakup[],2,FALSE),"&gt;24"))</f>
        <v>&gt;24</v>
      </c>
      <c r="AK1879" s="69" t="str">
        <f>VLOOKUP(V1879,Master!B:D,3,FALSE)</f>
        <v>South</v>
      </c>
      <c r="AL1879" s="69" t="str">
        <f t="shared" si="359"/>
        <v>Bangalore-CLS</v>
      </c>
    </row>
    <row r="1880" spans="1:38">
      <c r="A1880" s="13" t="s">
        <v>4069</v>
      </c>
      <c r="B1880" s="54">
        <v>44701.648875231498</v>
      </c>
      <c r="C1880" s="13" t="s">
        <v>352</v>
      </c>
      <c r="D1880" s="13">
        <v>1521</v>
      </c>
      <c r="E1880" s="13" t="s">
        <v>4070</v>
      </c>
      <c r="F1880" s="13" t="s">
        <v>33</v>
      </c>
      <c r="G1880" s="14">
        <v>1653040895232</v>
      </c>
      <c r="H1880" s="55">
        <v>0.45331018518518501</v>
      </c>
      <c r="I1880" s="33">
        <v>44891.453310185199</v>
      </c>
      <c r="J1880" s="58">
        <v>44891</v>
      </c>
      <c r="K1880" s="13" t="s">
        <v>263</v>
      </c>
      <c r="L1880" s="13" t="s">
        <v>69</v>
      </c>
      <c r="M1880" s="13" t="s">
        <v>101</v>
      </c>
      <c r="N1880" s="13" t="s">
        <v>206</v>
      </c>
      <c r="O1880" s="33">
        <v>44891.990196759303</v>
      </c>
      <c r="P1880" s="58">
        <v>44891</v>
      </c>
      <c r="Q1880" s="33" t="s">
        <v>237</v>
      </c>
      <c r="R1880" s="14">
        <v>547</v>
      </c>
      <c r="S1880" s="13" t="s">
        <v>208</v>
      </c>
      <c r="T1880" s="13" t="s">
        <v>209</v>
      </c>
      <c r="U1880" s="33">
        <f t="shared" ca="1" si="348"/>
        <v>45744.56914039352</v>
      </c>
      <c r="V1880" s="13" t="str">
        <f t="shared" si="349"/>
        <v>Mumbai</v>
      </c>
      <c r="W1880" s="13" t="str">
        <f t="shared" si="350"/>
        <v>RI</v>
      </c>
      <c r="X1880" s="13">
        <f t="shared" si="351"/>
        <v>10</v>
      </c>
      <c r="Y1880" s="13" t="str">
        <f>IFERROR(VLOOKUP(C1880,ReceivingTeam[],2,FALSE),"HelpDesk")</f>
        <v>HelpDesk</v>
      </c>
      <c r="Z1880" s="67">
        <f t="shared" si="352"/>
        <v>44891.953310185199</v>
      </c>
      <c r="AA1880" s="68">
        <f t="shared" si="353"/>
        <v>44891</v>
      </c>
      <c r="AB1880" s="69" t="b">
        <f t="shared" si="354"/>
        <v>1</v>
      </c>
      <c r="AC1880" s="70">
        <f t="shared" si="355"/>
        <v>0.5</v>
      </c>
      <c r="AD1880" s="67">
        <f t="shared" si="356"/>
        <v>44891.953310185199</v>
      </c>
      <c r="AE1880" s="67">
        <f>VLOOKUP(V1880,'Branch Wise Work Timelines'!C:G,3,FALSE)+AA1880</f>
        <v>44891.416666666664</v>
      </c>
      <c r="AF1880" s="67">
        <f>IF(V1880="Bangalore",VLOOKUP(V1880,'Branch Wise Work Timelines'!C:G,4,FALSE)+AA1880+1,IF(V1880="Mumbai",VLOOKUP(V1880,'Branch Wise Work Timelines'!C:G,4,FALSE)+AA1880+1,VLOOKUP(V1880,'Branch Wise Work Timelines'!C:G,4,FALSE)+AA1880))</f>
        <v>44892.25</v>
      </c>
      <c r="AG1880" s="67">
        <f>WORKDAY.INTL(AA1880,1,11)+VLOOKUP(V1880,'Branch Wise Work Timelines'!C:G,3,FALSE)</f>
        <v>44893.416666666664</v>
      </c>
      <c r="AH1880" s="69" t="str">
        <f t="shared" si="357"/>
        <v>Not Met</v>
      </c>
      <c r="AI1880" s="69">
        <f t="shared" ca="1" si="358"/>
        <v>20463</v>
      </c>
      <c r="AJ1880" s="69" t="str">
        <f ca="1">IF(AI1880&lt;0,"0-12",IFERROR(VLOOKUP(AI1880,Breakup[],2,FALSE),"&gt;24"))</f>
        <v>&gt;24</v>
      </c>
      <c r="AK1880" s="69" t="str">
        <f>VLOOKUP(V1880,Master!B:D,3,FALSE)</f>
        <v>East</v>
      </c>
      <c r="AL1880" s="69" t="str">
        <f t="shared" si="359"/>
        <v>Mumbai</v>
      </c>
    </row>
    <row r="1881" spans="1:38">
      <c r="A1881" s="13" t="s">
        <v>4071</v>
      </c>
      <c r="B1881" s="54">
        <v>44701.651004432897</v>
      </c>
      <c r="C1881" s="13" t="s">
        <v>467</v>
      </c>
      <c r="D1881" s="13">
        <v>751</v>
      </c>
      <c r="E1881" s="13" t="s">
        <v>4072</v>
      </c>
      <c r="F1881" s="13" t="s">
        <v>15</v>
      </c>
      <c r="G1881" s="14">
        <v>1653043498252</v>
      </c>
      <c r="H1881" s="55">
        <v>0.86612268518518498</v>
      </c>
      <c r="I1881" s="33">
        <v>44883.866122685198</v>
      </c>
      <c r="J1881" s="58">
        <v>44883</v>
      </c>
      <c r="K1881" s="13" t="s">
        <v>213</v>
      </c>
      <c r="L1881" s="13" t="s">
        <v>30</v>
      </c>
      <c r="M1881" s="13" t="s">
        <v>214</v>
      </c>
      <c r="N1881" s="13" t="s">
        <v>206</v>
      </c>
      <c r="O1881" s="33" t="s">
        <v>38</v>
      </c>
      <c r="P1881" s="58" t="s">
        <v>38</v>
      </c>
      <c r="Q1881" s="33" t="s">
        <v>207</v>
      </c>
      <c r="R1881" s="14" t="s">
        <v>38</v>
      </c>
      <c r="S1881" s="13" t="s">
        <v>216</v>
      </c>
      <c r="T1881" s="13" t="s">
        <v>217</v>
      </c>
      <c r="U1881" s="33">
        <f t="shared" ca="1" si="348"/>
        <v>45744.56914039352</v>
      </c>
      <c r="V1881" s="13" t="str">
        <f t="shared" si="349"/>
        <v>Bangalore</v>
      </c>
      <c r="W1881" s="13" t="str">
        <f t="shared" si="350"/>
        <v>CLS</v>
      </c>
      <c r="X1881" s="13">
        <f t="shared" si="351"/>
        <v>20</v>
      </c>
      <c r="Y1881" s="13" t="str">
        <f>IFERROR(VLOOKUP(C1881,ReceivingTeam[],2,FALSE),"HelpDesk")</f>
        <v>HelpDesk</v>
      </c>
      <c r="Z1881" s="67">
        <f t="shared" si="352"/>
        <v>44884.678622685198</v>
      </c>
      <c r="AA1881" s="68">
        <f t="shared" si="353"/>
        <v>44883</v>
      </c>
      <c r="AB1881" s="69" t="b">
        <f t="shared" si="354"/>
        <v>1</v>
      </c>
      <c r="AC1881" s="70">
        <f t="shared" si="355"/>
        <v>0.5</v>
      </c>
      <c r="AD1881" s="67">
        <f t="shared" si="356"/>
        <v>44884.678622685198</v>
      </c>
      <c r="AE1881" s="67">
        <f>VLOOKUP(V1881,'Branch Wise Work Timelines'!C:G,3,FALSE)+AA1881</f>
        <v>44883.416666666664</v>
      </c>
      <c r="AF1881" s="67">
        <f>IF(V1881="Bangalore",VLOOKUP(V1881,'Branch Wise Work Timelines'!C:G,4,FALSE)+AA1881+1,IF(V1881="Mumbai",VLOOKUP(V1881,'Branch Wise Work Timelines'!C:G,4,FALSE)+AA1881+1,VLOOKUP(V1881,'Branch Wise Work Timelines'!C:G,4,FALSE)+AA1881))</f>
        <v>44884.104166666664</v>
      </c>
      <c r="AG1881" s="67">
        <f>WORKDAY.INTL(AA1881,1,11)+VLOOKUP(V1881,'Branch Wise Work Timelines'!C:G,3,FALSE)</f>
        <v>44884.416666666664</v>
      </c>
      <c r="AH1881" s="69" t="str">
        <f t="shared" ca="1" si="357"/>
        <v>Out of TAT</v>
      </c>
      <c r="AI1881" s="69">
        <f t="shared" ca="1" si="358"/>
        <v>20638</v>
      </c>
      <c r="AJ1881" s="69" t="str">
        <f ca="1">IF(AI1881&lt;0,"0-12",IFERROR(VLOOKUP(AI1881,Breakup[],2,FALSE),"&gt;24"))</f>
        <v>&gt;24</v>
      </c>
      <c r="AK1881" s="69" t="str">
        <f>VLOOKUP(V1881,Master!B:D,3,FALSE)</f>
        <v>South</v>
      </c>
      <c r="AL1881" s="69" t="str">
        <f t="shared" si="359"/>
        <v>Bangalore-CLS</v>
      </c>
    </row>
    <row r="1882" spans="1:38">
      <c r="A1882" s="13" t="s">
        <v>4073</v>
      </c>
      <c r="B1882" s="54">
        <v>44701.521078703699</v>
      </c>
      <c r="C1882" s="13" t="s">
        <v>4061</v>
      </c>
      <c r="D1882" s="13">
        <v>732</v>
      </c>
      <c r="E1882" s="13" t="s">
        <v>4074</v>
      </c>
      <c r="F1882" s="13" t="s">
        <v>33</v>
      </c>
      <c r="G1882" s="14">
        <v>1653041501821</v>
      </c>
      <c r="H1882" s="55">
        <v>0.58892361111111102</v>
      </c>
      <c r="I1882" s="33">
        <v>44882.588923611103</v>
      </c>
      <c r="J1882" s="58">
        <v>44882</v>
      </c>
      <c r="K1882" s="13" t="s">
        <v>313</v>
      </c>
      <c r="L1882" s="13" t="s">
        <v>60</v>
      </c>
      <c r="M1882" s="13" t="s">
        <v>314</v>
      </c>
      <c r="N1882" s="13" t="s">
        <v>206</v>
      </c>
      <c r="O1882" s="33" t="s">
        <v>38</v>
      </c>
      <c r="P1882" s="58" t="s">
        <v>38</v>
      </c>
      <c r="Q1882" s="33" t="s">
        <v>207</v>
      </c>
      <c r="R1882" s="14" t="s">
        <v>38</v>
      </c>
      <c r="S1882" s="13" t="s">
        <v>208</v>
      </c>
      <c r="T1882" s="13" t="s">
        <v>209</v>
      </c>
      <c r="U1882" s="33">
        <f t="shared" ca="1" si="348"/>
        <v>45744.56914039352</v>
      </c>
      <c r="V1882" s="13" t="str">
        <f t="shared" si="349"/>
        <v>Hyderabad</v>
      </c>
      <c r="W1882" s="13" t="str">
        <f t="shared" si="350"/>
        <v>RI</v>
      </c>
      <c r="X1882" s="13">
        <f t="shared" si="351"/>
        <v>14</v>
      </c>
      <c r="Y1882" s="13" t="str">
        <f>IFERROR(VLOOKUP(C1882,ReceivingTeam[],2,FALSE),"HelpDesk")</f>
        <v>HelpDesk</v>
      </c>
      <c r="Z1882" s="67">
        <f t="shared" si="352"/>
        <v>44883.734756944432</v>
      </c>
      <c r="AA1882" s="68">
        <f t="shared" si="353"/>
        <v>44882</v>
      </c>
      <c r="AB1882" s="69" t="b">
        <f t="shared" si="354"/>
        <v>1</v>
      </c>
      <c r="AC1882" s="70">
        <f t="shared" si="355"/>
        <v>0.5</v>
      </c>
      <c r="AD1882" s="67">
        <f t="shared" si="356"/>
        <v>44883.734756944432</v>
      </c>
      <c r="AE1882" s="67">
        <f>VLOOKUP(V1882,'Branch Wise Work Timelines'!C:G,3,FALSE)+AA1882</f>
        <v>44882.416666666664</v>
      </c>
      <c r="AF1882" s="67">
        <f>IF(V1882="Bangalore",VLOOKUP(V1882,'Branch Wise Work Timelines'!C:G,4,FALSE)+AA1882+1,IF(V1882="Mumbai",VLOOKUP(V1882,'Branch Wise Work Timelines'!C:G,4,FALSE)+AA1882+1,VLOOKUP(V1882,'Branch Wise Work Timelines'!C:G,4,FALSE)+AA1882))</f>
        <v>44882.770833333336</v>
      </c>
      <c r="AG1882" s="67">
        <f>WORKDAY.INTL(AA1882,1,11)+VLOOKUP(V1882,'Branch Wise Work Timelines'!C:G,3,FALSE)</f>
        <v>44883.416666666664</v>
      </c>
      <c r="AH1882" s="69" t="str">
        <f t="shared" ca="1" si="357"/>
        <v>Out of TAT</v>
      </c>
      <c r="AI1882" s="69">
        <f t="shared" ca="1" si="358"/>
        <v>20661</v>
      </c>
      <c r="AJ1882" s="69" t="str">
        <f ca="1">IF(AI1882&lt;0,"0-12",IFERROR(VLOOKUP(AI1882,Breakup[],2,FALSE),"&gt;24"))</f>
        <v>&gt;24</v>
      </c>
      <c r="AK1882" s="69" t="str">
        <f>VLOOKUP(V1882,Master!B:D,3,FALSE)</f>
        <v>South</v>
      </c>
      <c r="AL1882" s="69" t="str">
        <f t="shared" si="359"/>
        <v>Hyderabad</v>
      </c>
    </row>
    <row r="1883" spans="1:38">
      <c r="A1883" s="13" t="s">
        <v>4075</v>
      </c>
      <c r="B1883" s="54">
        <v>44701.601359143497</v>
      </c>
      <c r="C1883" s="13" t="s">
        <v>352</v>
      </c>
      <c r="D1883" s="13">
        <v>543</v>
      </c>
      <c r="E1883" s="13" t="s">
        <v>4076</v>
      </c>
      <c r="F1883" s="13" t="s">
        <v>33</v>
      </c>
      <c r="G1883" s="14">
        <v>1653037557415</v>
      </c>
      <c r="H1883" s="55">
        <v>0.55497685185185197</v>
      </c>
      <c r="I1883" s="33">
        <v>44885.554976851898</v>
      </c>
      <c r="J1883" s="58">
        <v>44885</v>
      </c>
      <c r="K1883" s="13" t="s">
        <v>263</v>
      </c>
      <c r="L1883" s="13" t="s">
        <v>69</v>
      </c>
      <c r="M1883" s="13" t="s">
        <v>101</v>
      </c>
      <c r="N1883" s="13" t="s">
        <v>206</v>
      </c>
      <c r="O1883" s="33" t="s">
        <v>38</v>
      </c>
      <c r="P1883" s="58" t="s">
        <v>38</v>
      </c>
      <c r="Q1883" s="33" t="s">
        <v>207</v>
      </c>
      <c r="R1883" s="14" t="s">
        <v>38</v>
      </c>
      <c r="S1883" s="13" t="s">
        <v>208</v>
      </c>
      <c r="T1883" s="13" t="s">
        <v>209</v>
      </c>
      <c r="U1883" s="33">
        <f t="shared" ca="1" si="348"/>
        <v>45744.56914039352</v>
      </c>
      <c r="V1883" s="13" t="str">
        <f t="shared" si="349"/>
        <v>Mumbai</v>
      </c>
      <c r="W1883" s="13" t="str">
        <f t="shared" si="350"/>
        <v>RI</v>
      </c>
      <c r="X1883" s="13">
        <f t="shared" si="351"/>
        <v>13</v>
      </c>
      <c r="Y1883" s="13" t="str">
        <f>IFERROR(VLOOKUP(C1883,ReceivingTeam[],2,FALSE),"HelpDesk")</f>
        <v>HelpDesk</v>
      </c>
      <c r="Z1883" s="67">
        <f t="shared" si="352"/>
        <v>44885.916666666664</v>
      </c>
      <c r="AA1883" s="68">
        <f t="shared" si="353"/>
        <v>44885</v>
      </c>
      <c r="AB1883" s="69" t="b">
        <f t="shared" si="354"/>
        <v>0</v>
      </c>
      <c r="AC1883" s="70">
        <f t="shared" si="355"/>
        <v>0.5</v>
      </c>
      <c r="AD1883" s="67">
        <f t="shared" si="356"/>
        <v>44885.916666666664</v>
      </c>
      <c r="AE1883" s="67">
        <f>VLOOKUP(V1883,'Branch Wise Work Timelines'!C:G,3,FALSE)+AA1883</f>
        <v>44885.416666666664</v>
      </c>
      <c r="AF1883" s="67">
        <f>IF(V1883="Bangalore",VLOOKUP(V1883,'Branch Wise Work Timelines'!C:G,4,FALSE)+AA1883+1,IF(V1883="Mumbai",VLOOKUP(V1883,'Branch Wise Work Timelines'!C:G,4,FALSE)+AA1883+1,VLOOKUP(V1883,'Branch Wise Work Timelines'!C:G,4,FALSE)+AA1883))</f>
        <v>44886.25</v>
      </c>
      <c r="AG1883" s="67">
        <f>WORKDAY.INTL(AA1883,1,11)+VLOOKUP(V1883,'Branch Wise Work Timelines'!C:G,3,FALSE)</f>
        <v>44886.416666666664</v>
      </c>
      <c r="AH1883" s="69" t="str">
        <f t="shared" ca="1" si="357"/>
        <v>Out of TAT</v>
      </c>
      <c r="AI1883" s="69">
        <f t="shared" ca="1" si="358"/>
        <v>20608</v>
      </c>
      <c r="AJ1883" s="69" t="str">
        <f ca="1">IF(AI1883&lt;0,"0-12",IFERROR(VLOOKUP(AI1883,Breakup[],2,FALSE),"&gt;24"))</f>
        <v>&gt;24</v>
      </c>
      <c r="AK1883" s="69" t="str">
        <f>VLOOKUP(V1883,Master!B:D,3,FALSE)</f>
        <v>East</v>
      </c>
      <c r="AL1883" s="69" t="str">
        <f t="shared" si="359"/>
        <v>Mumbai</v>
      </c>
    </row>
    <row r="1884" spans="1:38">
      <c r="A1884" s="13" t="s">
        <v>4077</v>
      </c>
      <c r="B1884" s="54">
        <v>44701.657882256899</v>
      </c>
      <c r="C1884" s="13" t="s">
        <v>372</v>
      </c>
      <c r="D1884" s="13">
        <v>998</v>
      </c>
      <c r="E1884" s="13" t="s">
        <v>4078</v>
      </c>
      <c r="F1884" s="13" t="s">
        <v>15</v>
      </c>
      <c r="G1884" s="14">
        <v>1653042280155</v>
      </c>
      <c r="H1884" s="55">
        <v>0.55523148148148105</v>
      </c>
      <c r="I1884" s="33">
        <v>44883.5552314815</v>
      </c>
      <c r="J1884" s="58">
        <v>44883</v>
      </c>
      <c r="K1884" s="13" t="s">
        <v>213</v>
      </c>
      <c r="L1884" s="13" t="s">
        <v>30</v>
      </c>
      <c r="M1884" s="13" t="s">
        <v>214</v>
      </c>
      <c r="N1884" s="13" t="s">
        <v>206</v>
      </c>
      <c r="O1884" s="33" t="s">
        <v>38</v>
      </c>
      <c r="P1884" s="58" t="s">
        <v>38</v>
      </c>
      <c r="Q1884" s="33" t="s">
        <v>207</v>
      </c>
      <c r="R1884" s="14" t="s">
        <v>38</v>
      </c>
      <c r="S1884" s="13" t="s">
        <v>216</v>
      </c>
      <c r="T1884" s="13" t="s">
        <v>217</v>
      </c>
      <c r="U1884" s="33">
        <f t="shared" ca="1" si="348"/>
        <v>45744.56914039352</v>
      </c>
      <c r="V1884" s="13" t="str">
        <f t="shared" si="349"/>
        <v>Bangalore</v>
      </c>
      <c r="W1884" s="13" t="str">
        <f t="shared" si="350"/>
        <v>CLS</v>
      </c>
      <c r="X1884" s="13">
        <f t="shared" si="351"/>
        <v>13</v>
      </c>
      <c r="Y1884" s="13" t="str">
        <f>IFERROR(VLOOKUP(C1884,ReceivingTeam[],2,FALSE),"HelpDesk")</f>
        <v>HelpDesk</v>
      </c>
      <c r="Z1884" s="67">
        <f t="shared" si="352"/>
        <v>44884.0552314815</v>
      </c>
      <c r="AA1884" s="68">
        <f t="shared" si="353"/>
        <v>44883</v>
      </c>
      <c r="AB1884" s="69" t="b">
        <f t="shared" si="354"/>
        <v>1</v>
      </c>
      <c r="AC1884" s="70">
        <f t="shared" si="355"/>
        <v>0.5</v>
      </c>
      <c r="AD1884" s="67">
        <f t="shared" si="356"/>
        <v>44884.0552314815</v>
      </c>
      <c r="AE1884" s="67">
        <f>VLOOKUP(V1884,'Branch Wise Work Timelines'!C:G,3,FALSE)+AA1884</f>
        <v>44883.416666666664</v>
      </c>
      <c r="AF1884" s="67">
        <f>IF(V1884="Bangalore",VLOOKUP(V1884,'Branch Wise Work Timelines'!C:G,4,FALSE)+AA1884+1,IF(V1884="Mumbai",VLOOKUP(V1884,'Branch Wise Work Timelines'!C:G,4,FALSE)+AA1884+1,VLOOKUP(V1884,'Branch Wise Work Timelines'!C:G,4,FALSE)+AA1884))</f>
        <v>44884.104166666664</v>
      </c>
      <c r="AG1884" s="67">
        <f>WORKDAY.INTL(AA1884,1,11)+VLOOKUP(V1884,'Branch Wise Work Timelines'!C:G,3,FALSE)</f>
        <v>44884.416666666664</v>
      </c>
      <c r="AH1884" s="69" t="str">
        <f t="shared" ca="1" si="357"/>
        <v>Out of TAT</v>
      </c>
      <c r="AI1884" s="69">
        <f t="shared" ca="1" si="358"/>
        <v>20653</v>
      </c>
      <c r="AJ1884" s="69" t="str">
        <f ca="1">IF(AI1884&lt;0,"0-12",IFERROR(VLOOKUP(AI1884,Breakup[],2,FALSE),"&gt;24"))</f>
        <v>&gt;24</v>
      </c>
      <c r="AK1884" s="69" t="str">
        <f>VLOOKUP(V1884,Master!B:D,3,FALSE)</f>
        <v>South</v>
      </c>
      <c r="AL1884" s="69" t="str">
        <f t="shared" si="359"/>
        <v>Bangalore-CLS</v>
      </c>
    </row>
    <row r="1885" spans="1:38">
      <c r="A1885" s="13" t="s">
        <v>4079</v>
      </c>
      <c r="B1885" s="54">
        <v>44701.5238628472</v>
      </c>
      <c r="C1885" s="13" t="s">
        <v>4061</v>
      </c>
      <c r="D1885" s="13">
        <v>267</v>
      </c>
      <c r="E1885" s="13" t="s">
        <v>4080</v>
      </c>
      <c r="F1885" s="13" t="s">
        <v>33</v>
      </c>
      <c r="G1885" s="14">
        <v>1653041501821</v>
      </c>
      <c r="H1885" s="55">
        <v>0.56414351851851896</v>
      </c>
      <c r="I1885" s="33">
        <v>44887.564143518503</v>
      </c>
      <c r="J1885" s="58">
        <v>44887</v>
      </c>
      <c r="K1885" s="13" t="s">
        <v>313</v>
      </c>
      <c r="L1885" s="13" t="s">
        <v>60</v>
      </c>
      <c r="M1885" s="13" t="s">
        <v>314</v>
      </c>
      <c r="N1885" s="13" t="s">
        <v>206</v>
      </c>
      <c r="O1885" s="33" t="s">
        <v>38</v>
      </c>
      <c r="P1885" s="58" t="s">
        <v>38</v>
      </c>
      <c r="Q1885" s="33" t="s">
        <v>207</v>
      </c>
      <c r="R1885" s="14" t="s">
        <v>38</v>
      </c>
      <c r="S1885" s="13" t="s">
        <v>208</v>
      </c>
      <c r="T1885" s="13" t="s">
        <v>209</v>
      </c>
      <c r="U1885" s="33">
        <f t="shared" ca="1" si="348"/>
        <v>45744.56914039352</v>
      </c>
      <c r="V1885" s="13" t="str">
        <f t="shared" si="349"/>
        <v>Hyderabad</v>
      </c>
      <c r="W1885" s="13" t="str">
        <f t="shared" si="350"/>
        <v>RI</v>
      </c>
      <c r="X1885" s="13">
        <f t="shared" si="351"/>
        <v>13</v>
      </c>
      <c r="Y1885" s="13" t="str">
        <f>IFERROR(VLOOKUP(C1885,ReceivingTeam[],2,FALSE),"HelpDesk")</f>
        <v>HelpDesk</v>
      </c>
      <c r="Z1885" s="67">
        <f t="shared" si="352"/>
        <v>44888.709976851831</v>
      </c>
      <c r="AA1885" s="68">
        <f t="shared" si="353"/>
        <v>44887</v>
      </c>
      <c r="AB1885" s="69" t="b">
        <f t="shared" si="354"/>
        <v>1</v>
      </c>
      <c r="AC1885" s="70">
        <f t="shared" si="355"/>
        <v>0.5</v>
      </c>
      <c r="AD1885" s="67">
        <f t="shared" si="356"/>
        <v>44888.709976851831</v>
      </c>
      <c r="AE1885" s="67">
        <f>VLOOKUP(V1885,'Branch Wise Work Timelines'!C:G,3,FALSE)+AA1885</f>
        <v>44887.416666666664</v>
      </c>
      <c r="AF1885" s="67">
        <f>IF(V1885="Bangalore",VLOOKUP(V1885,'Branch Wise Work Timelines'!C:G,4,FALSE)+AA1885+1,IF(V1885="Mumbai",VLOOKUP(V1885,'Branch Wise Work Timelines'!C:G,4,FALSE)+AA1885+1,VLOOKUP(V1885,'Branch Wise Work Timelines'!C:G,4,FALSE)+AA1885))</f>
        <v>44887.770833333336</v>
      </c>
      <c r="AG1885" s="67">
        <f>WORKDAY.INTL(AA1885,1,11)+VLOOKUP(V1885,'Branch Wise Work Timelines'!C:G,3,FALSE)</f>
        <v>44888.416666666664</v>
      </c>
      <c r="AH1885" s="69" t="str">
        <f t="shared" ca="1" si="357"/>
        <v>Out of TAT</v>
      </c>
      <c r="AI1885" s="69">
        <f t="shared" ca="1" si="358"/>
        <v>20541</v>
      </c>
      <c r="AJ1885" s="69" t="str">
        <f ca="1">IF(AI1885&lt;0,"0-12",IFERROR(VLOOKUP(AI1885,Breakup[],2,FALSE),"&gt;24"))</f>
        <v>&gt;24</v>
      </c>
      <c r="AK1885" s="69" t="str">
        <f>VLOOKUP(V1885,Master!B:D,3,FALSE)</f>
        <v>South</v>
      </c>
      <c r="AL1885" s="69" t="str">
        <f t="shared" si="359"/>
        <v>Hyderabad</v>
      </c>
    </row>
    <row r="1886" spans="1:38">
      <c r="A1886" s="13" t="s">
        <v>4081</v>
      </c>
      <c r="B1886" s="54">
        <v>44701.526150463003</v>
      </c>
      <c r="C1886" s="13" t="s">
        <v>4061</v>
      </c>
      <c r="D1886" s="13">
        <v>620</v>
      </c>
      <c r="E1886" s="13" t="s">
        <v>4082</v>
      </c>
      <c r="F1886" s="13" t="s">
        <v>33</v>
      </c>
      <c r="G1886" s="14">
        <v>1653041501821</v>
      </c>
      <c r="H1886" s="55">
        <v>0.42400462962962998</v>
      </c>
      <c r="I1886" s="33">
        <v>44886.424004629604</v>
      </c>
      <c r="J1886" s="58">
        <v>44886</v>
      </c>
      <c r="K1886" s="13" t="s">
        <v>313</v>
      </c>
      <c r="L1886" s="13" t="s">
        <v>60</v>
      </c>
      <c r="M1886" s="13" t="s">
        <v>314</v>
      </c>
      <c r="N1886" s="13" t="s">
        <v>206</v>
      </c>
      <c r="O1886" s="33" t="s">
        <v>38</v>
      </c>
      <c r="P1886" s="58" t="s">
        <v>38</v>
      </c>
      <c r="Q1886" s="33" t="s">
        <v>207</v>
      </c>
      <c r="R1886" s="14" t="s">
        <v>38</v>
      </c>
      <c r="S1886" s="13" t="s">
        <v>208</v>
      </c>
      <c r="T1886" s="13" t="s">
        <v>209</v>
      </c>
      <c r="U1886" s="33">
        <f t="shared" ca="1" si="348"/>
        <v>45744.56914039352</v>
      </c>
      <c r="V1886" s="13" t="str">
        <f t="shared" si="349"/>
        <v>Hyderabad</v>
      </c>
      <c r="W1886" s="13" t="str">
        <f t="shared" si="350"/>
        <v>RI</v>
      </c>
      <c r="X1886" s="13">
        <f t="shared" si="351"/>
        <v>10</v>
      </c>
      <c r="Y1886" s="13" t="str">
        <f>IFERROR(VLOOKUP(C1886,ReceivingTeam[],2,FALSE),"HelpDesk")</f>
        <v>HelpDesk</v>
      </c>
      <c r="Z1886" s="67">
        <f t="shared" si="352"/>
        <v>44887.569837962932</v>
      </c>
      <c r="AA1886" s="68">
        <f t="shared" si="353"/>
        <v>44886</v>
      </c>
      <c r="AB1886" s="69" t="b">
        <f t="shared" si="354"/>
        <v>1</v>
      </c>
      <c r="AC1886" s="70">
        <f t="shared" si="355"/>
        <v>0.5</v>
      </c>
      <c r="AD1886" s="67">
        <f t="shared" si="356"/>
        <v>44887.569837962932</v>
      </c>
      <c r="AE1886" s="67">
        <f>VLOOKUP(V1886,'Branch Wise Work Timelines'!C:G,3,FALSE)+AA1886</f>
        <v>44886.416666666664</v>
      </c>
      <c r="AF1886" s="67">
        <f>IF(V1886="Bangalore",VLOOKUP(V1886,'Branch Wise Work Timelines'!C:G,4,FALSE)+AA1886+1,IF(V1886="Mumbai",VLOOKUP(V1886,'Branch Wise Work Timelines'!C:G,4,FALSE)+AA1886+1,VLOOKUP(V1886,'Branch Wise Work Timelines'!C:G,4,FALSE)+AA1886))</f>
        <v>44886.770833333336</v>
      </c>
      <c r="AG1886" s="67">
        <f>WORKDAY.INTL(AA1886,1,11)+VLOOKUP(V1886,'Branch Wise Work Timelines'!C:G,3,FALSE)</f>
        <v>44887.416666666664</v>
      </c>
      <c r="AH1886" s="69" t="str">
        <f t="shared" ca="1" si="357"/>
        <v>Out of TAT</v>
      </c>
      <c r="AI1886" s="69">
        <f t="shared" ca="1" si="358"/>
        <v>20568</v>
      </c>
      <c r="AJ1886" s="69" t="str">
        <f ca="1">IF(AI1886&lt;0,"0-12",IFERROR(VLOOKUP(AI1886,Breakup[],2,FALSE),"&gt;24"))</f>
        <v>&gt;24</v>
      </c>
      <c r="AK1886" s="69" t="str">
        <f>VLOOKUP(V1886,Master!B:D,3,FALSE)</f>
        <v>South</v>
      </c>
      <c r="AL1886" s="69" t="str">
        <f t="shared" si="359"/>
        <v>Hyderabad</v>
      </c>
    </row>
    <row r="1887" spans="1:38">
      <c r="A1887" s="13" t="s">
        <v>4083</v>
      </c>
      <c r="B1887" s="54">
        <v>44700.873375844902</v>
      </c>
      <c r="C1887" s="13" t="s">
        <v>222</v>
      </c>
      <c r="D1887" s="13">
        <v>924</v>
      </c>
      <c r="E1887" s="13" t="s">
        <v>4084</v>
      </c>
      <c r="F1887" s="13" t="s">
        <v>33</v>
      </c>
      <c r="G1887" s="14">
        <v>1653021346824</v>
      </c>
      <c r="H1887" s="55">
        <v>0.27040509259259299</v>
      </c>
      <c r="I1887" s="33">
        <v>44883.270405092597</v>
      </c>
      <c r="J1887" s="58">
        <v>44883</v>
      </c>
      <c r="K1887" s="13" t="s">
        <v>224</v>
      </c>
      <c r="L1887" s="13" t="s">
        <v>64</v>
      </c>
      <c r="M1887" s="13" t="s">
        <v>225</v>
      </c>
      <c r="N1887" s="13" t="s">
        <v>206</v>
      </c>
      <c r="O1887" s="33" t="s">
        <v>38</v>
      </c>
      <c r="P1887" s="58" t="s">
        <v>38</v>
      </c>
      <c r="Q1887" s="33" t="s">
        <v>207</v>
      </c>
      <c r="R1887" s="14" t="s">
        <v>38</v>
      </c>
      <c r="S1887" s="13" t="s">
        <v>208</v>
      </c>
      <c r="T1887" s="13" t="s">
        <v>209</v>
      </c>
      <c r="U1887" s="33">
        <f t="shared" ca="1" si="348"/>
        <v>45744.56914039352</v>
      </c>
      <c r="V1887" s="13" t="str">
        <f t="shared" si="349"/>
        <v>Kolkata</v>
      </c>
      <c r="W1887" s="13" t="str">
        <f t="shared" si="350"/>
        <v>RI</v>
      </c>
      <c r="X1887" s="13">
        <f t="shared" si="351"/>
        <v>6</v>
      </c>
      <c r="Y1887" s="13" t="str">
        <f>IFERROR(VLOOKUP(C1887,ReceivingTeam[],2,FALSE),"HelpDesk")</f>
        <v>Branch office</v>
      </c>
      <c r="Z1887" s="67">
        <f t="shared" si="352"/>
        <v>44884.562499999993</v>
      </c>
      <c r="AA1887" s="68">
        <f t="shared" si="353"/>
        <v>44883</v>
      </c>
      <c r="AB1887" s="69" t="b">
        <f t="shared" si="354"/>
        <v>1</v>
      </c>
      <c r="AC1887" s="70">
        <f t="shared" si="355"/>
        <v>0.5</v>
      </c>
      <c r="AD1887" s="67">
        <f t="shared" si="356"/>
        <v>44884.562499999993</v>
      </c>
      <c r="AE1887" s="67">
        <f>VLOOKUP(V1887,'Branch Wise Work Timelines'!C:G,3,FALSE)+AA1887</f>
        <v>44883.416666666664</v>
      </c>
      <c r="AF1887" s="67">
        <f>IF(V1887="Bangalore",VLOOKUP(V1887,'Branch Wise Work Timelines'!C:G,4,FALSE)+AA1887+1,IF(V1887="Mumbai",VLOOKUP(V1887,'Branch Wise Work Timelines'!C:G,4,FALSE)+AA1887+1,VLOOKUP(V1887,'Branch Wise Work Timelines'!C:G,4,FALSE)+AA1887))</f>
        <v>44883.770833333336</v>
      </c>
      <c r="AG1887" s="67">
        <f>WORKDAY.INTL(AA1887,1,11)+VLOOKUP(V1887,'Branch Wise Work Timelines'!C:G,3,FALSE)</f>
        <v>44884.416666666664</v>
      </c>
      <c r="AH1887" s="69" t="str">
        <f t="shared" ca="1" si="357"/>
        <v>Out of TAT</v>
      </c>
      <c r="AI1887" s="69">
        <f t="shared" ca="1" si="358"/>
        <v>20641</v>
      </c>
      <c r="AJ1887" s="69" t="str">
        <f ca="1">IF(AI1887&lt;0,"0-12",IFERROR(VLOOKUP(AI1887,Breakup[],2,FALSE),"&gt;24"))</f>
        <v>&gt;24</v>
      </c>
      <c r="AK1887" s="69" t="str">
        <f>VLOOKUP(V1887,Master!B:D,3,FALSE)</f>
        <v>East</v>
      </c>
      <c r="AL1887" s="69" t="str">
        <f t="shared" si="359"/>
        <v>Kolkata</v>
      </c>
    </row>
    <row r="1888" spans="1:38">
      <c r="A1888" s="13" t="s">
        <v>4085</v>
      </c>
      <c r="B1888" s="54">
        <v>44701.623532256897</v>
      </c>
      <c r="C1888" s="13" t="s">
        <v>352</v>
      </c>
      <c r="D1888" s="13">
        <v>1532</v>
      </c>
      <c r="E1888" s="13" t="s">
        <v>4086</v>
      </c>
      <c r="F1888" s="13" t="s">
        <v>33</v>
      </c>
      <c r="G1888" s="14">
        <v>1653040895232</v>
      </c>
      <c r="H1888" s="55">
        <v>0.65752314814814805</v>
      </c>
      <c r="I1888" s="33">
        <v>44881.657523148097</v>
      </c>
      <c r="J1888" s="58">
        <v>44881</v>
      </c>
      <c r="K1888" s="13" t="s">
        <v>263</v>
      </c>
      <c r="L1888" s="13" t="s">
        <v>69</v>
      </c>
      <c r="M1888" s="13" t="s">
        <v>101</v>
      </c>
      <c r="N1888" s="13" t="s">
        <v>206</v>
      </c>
      <c r="O1888" s="33" t="s">
        <v>38</v>
      </c>
      <c r="P1888" s="58" t="s">
        <v>38</v>
      </c>
      <c r="Q1888" s="33" t="s">
        <v>207</v>
      </c>
      <c r="R1888" s="14" t="s">
        <v>38</v>
      </c>
      <c r="S1888" s="13" t="s">
        <v>208</v>
      </c>
      <c r="T1888" s="13" t="s">
        <v>209</v>
      </c>
      <c r="U1888" s="33">
        <f t="shared" ca="1" si="348"/>
        <v>45744.56914039352</v>
      </c>
      <c r="V1888" s="13" t="str">
        <f t="shared" si="349"/>
        <v>Mumbai</v>
      </c>
      <c r="W1888" s="13" t="str">
        <f t="shared" si="350"/>
        <v>RI</v>
      </c>
      <c r="X1888" s="13">
        <f t="shared" si="351"/>
        <v>15</v>
      </c>
      <c r="Y1888" s="13" t="str">
        <f>IFERROR(VLOOKUP(C1888,ReceivingTeam[],2,FALSE),"HelpDesk")</f>
        <v>HelpDesk</v>
      </c>
      <c r="Z1888" s="67">
        <f t="shared" si="352"/>
        <v>44882.157523148097</v>
      </c>
      <c r="AA1888" s="68">
        <f t="shared" si="353"/>
        <v>44881</v>
      </c>
      <c r="AB1888" s="69" t="b">
        <f t="shared" si="354"/>
        <v>1</v>
      </c>
      <c r="AC1888" s="70">
        <f t="shared" si="355"/>
        <v>0.5</v>
      </c>
      <c r="AD1888" s="67">
        <f t="shared" si="356"/>
        <v>44882.157523148097</v>
      </c>
      <c r="AE1888" s="67">
        <f>VLOOKUP(V1888,'Branch Wise Work Timelines'!C:G,3,FALSE)+AA1888</f>
        <v>44881.416666666664</v>
      </c>
      <c r="AF1888" s="67">
        <f>IF(V1888="Bangalore",VLOOKUP(V1888,'Branch Wise Work Timelines'!C:G,4,FALSE)+AA1888+1,IF(V1888="Mumbai",VLOOKUP(V1888,'Branch Wise Work Timelines'!C:G,4,FALSE)+AA1888+1,VLOOKUP(V1888,'Branch Wise Work Timelines'!C:G,4,FALSE)+AA1888))</f>
        <v>44882.25</v>
      </c>
      <c r="AG1888" s="67">
        <f>WORKDAY.INTL(AA1888,1,11)+VLOOKUP(V1888,'Branch Wise Work Timelines'!C:G,3,FALSE)</f>
        <v>44882.416666666664</v>
      </c>
      <c r="AH1888" s="69" t="str">
        <f t="shared" ca="1" si="357"/>
        <v>Out of TAT</v>
      </c>
      <c r="AI1888" s="69">
        <f t="shared" ca="1" si="358"/>
        <v>20698</v>
      </c>
      <c r="AJ1888" s="69" t="str">
        <f ca="1">IF(AI1888&lt;0,"0-12",IFERROR(VLOOKUP(AI1888,Breakup[],2,FALSE),"&gt;24"))</f>
        <v>&gt;24</v>
      </c>
      <c r="AK1888" s="69" t="str">
        <f>VLOOKUP(V1888,Master!B:D,3,FALSE)</f>
        <v>East</v>
      </c>
      <c r="AL1888" s="69" t="str">
        <f t="shared" si="359"/>
        <v>Mumbai</v>
      </c>
    </row>
    <row r="1889" spans="1:38">
      <c r="A1889" s="13" t="s">
        <v>4087</v>
      </c>
      <c r="B1889" s="54">
        <v>44701.547473148203</v>
      </c>
      <c r="C1889" s="13" t="s">
        <v>4061</v>
      </c>
      <c r="D1889" s="13">
        <v>456</v>
      </c>
      <c r="E1889" s="13" t="s">
        <v>4088</v>
      </c>
      <c r="F1889" s="13" t="s">
        <v>33</v>
      </c>
      <c r="G1889" s="14">
        <v>1653041501821</v>
      </c>
      <c r="H1889" s="55">
        <v>3.39351851851852E-2</v>
      </c>
      <c r="I1889" s="33">
        <v>44886.033935185202</v>
      </c>
      <c r="J1889" s="58">
        <v>44886</v>
      </c>
      <c r="K1889" s="13" t="s">
        <v>313</v>
      </c>
      <c r="L1889" s="13" t="s">
        <v>60</v>
      </c>
      <c r="M1889" s="13" t="s">
        <v>314</v>
      </c>
      <c r="N1889" s="13" t="s">
        <v>206</v>
      </c>
      <c r="O1889" s="33" t="s">
        <v>38</v>
      </c>
      <c r="P1889" s="58" t="s">
        <v>38</v>
      </c>
      <c r="Q1889" s="33" t="s">
        <v>207</v>
      </c>
      <c r="R1889" s="14" t="s">
        <v>38</v>
      </c>
      <c r="S1889" s="13" t="s">
        <v>208</v>
      </c>
      <c r="T1889" s="13" t="s">
        <v>209</v>
      </c>
      <c r="U1889" s="33">
        <f t="shared" ca="1" si="348"/>
        <v>45744.56914039352</v>
      </c>
      <c r="V1889" s="13" t="str">
        <f t="shared" si="349"/>
        <v>Hyderabad</v>
      </c>
      <c r="W1889" s="13" t="str">
        <f t="shared" si="350"/>
        <v>RI</v>
      </c>
      <c r="X1889" s="13">
        <f t="shared" si="351"/>
        <v>0</v>
      </c>
      <c r="Y1889" s="13" t="str">
        <f>IFERROR(VLOOKUP(C1889,ReceivingTeam[],2,FALSE),"HelpDesk")</f>
        <v>HelpDesk</v>
      </c>
      <c r="Z1889" s="67">
        <f t="shared" si="352"/>
        <v>44887.562499999993</v>
      </c>
      <c r="AA1889" s="68">
        <f t="shared" si="353"/>
        <v>44886</v>
      </c>
      <c r="AB1889" s="69" t="b">
        <f t="shared" si="354"/>
        <v>1</v>
      </c>
      <c r="AC1889" s="70">
        <f t="shared" si="355"/>
        <v>0.5</v>
      </c>
      <c r="AD1889" s="67">
        <f t="shared" si="356"/>
        <v>44887.562499999993</v>
      </c>
      <c r="AE1889" s="67">
        <f>VLOOKUP(V1889,'Branch Wise Work Timelines'!C:G,3,FALSE)+AA1889</f>
        <v>44886.416666666664</v>
      </c>
      <c r="AF1889" s="67">
        <f>IF(V1889="Bangalore",VLOOKUP(V1889,'Branch Wise Work Timelines'!C:G,4,FALSE)+AA1889+1,IF(V1889="Mumbai",VLOOKUP(V1889,'Branch Wise Work Timelines'!C:G,4,FALSE)+AA1889+1,VLOOKUP(V1889,'Branch Wise Work Timelines'!C:G,4,FALSE)+AA1889))</f>
        <v>44886.770833333336</v>
      </c>
      <c r="AG1889" s="67">
        <f>WORKDAY.INTL(AA1889,1,11)+VLOOKUP(V1889,'Branch Wise Work Timelines'!C:G,3,FALSE)</f>
        <v>44887.416666666664</v>
      </c>
      <c r="AH1889" s="69" t="str">
        <f t="shared" ca="1" si="357"/>
        <v>Out of TAT</v>
      </c>
      <c r="AI1889" s="69">
        <f t="shared" ca="1" si="358"/>
        <v>20569</v>
      </c>
      <c r="AJ1889" s="69" t="str">
        <f ca="1">IF(AI1889&lt;0,"0-12",IFERROR(VLOOKUP(AI1889,Breakup[],2,FALSE),"&gt;24"))</f>
        <v>&gt;24</v>
      </c>
      <c r="AK1889" s="69" t="str">
        <f>VLOOKUP(V1889,Master!B:D,3,FALSE)</f>
        <v>South</v>
      </c>
      <c r="AL1889" s="69" t="str">
        <f t="shared" si="359"/>
        <v>Hyderabad</v>
      </c>
    </row>
    <row r="1890" spans="1:38">
      <c r="A1890" s="13" t="s">
        <v>4089</v>
      </c>
      <c r="B1890" s="54">
        <v>44701.555541863403</v>
      </c>
      <c r="C1890" s="13" t="s">
        <v>414</v>
      </c>
      <c r="D1890" s="13">
        <v>534</v>
      </c>
      <c r="E1890" s="13" t="s">
        <v>4090</v>
      </c>
      <c r="F1890" s="13" t="s">
        <v>33</v>
      </c>
      <c r="G1890" s="14">
        <v>1653033606328</v>
      </c>
      <c r="H1890" s="55">
        <v>0.50811342592592601</v>
      </c>
      <c r="I1890" s="33">
        <v>44884.508113425902</v>
      </c>
      <c r="J1890" s="58">
        <v>44884</v>
      </c>
      <c r="K1890" s="13" t="s">
        <v>397</v>
      </c>
      <c r="L1890" s="13" t="s">
        <v>50</v>
      </c>
      <c r="M1890" s="13" t="s">
        <v>153</v>
      </c>
      <c r="N1890" s="13" t="s">
        <v>206</v>
      </c>
      <c r="O1890" s="33" t="s">
        <v>38</v>
      </c>
      <c r="P1890" s="58" t="s">
        <v>38</v>
      </c>
      <c r="Q1890" s="33" t="s">
        <v>207</v>
      </c>
      <c r="R1890" s="14" t="s">
        <v>38</v>
      </c>
      <c r="S1890" s="13" t="s">
        <v>216</v>
      </c>
      <c r="T1890" s="13" t="s">
        <v>217</v>
      </c>
      <c r="U1890" s="33">
        <f t="shared" ca="1" si="348"/>
        <v>45744.56914039352</v>
      </c>
      <c r="V1890" s="13" t="str">
        <f t="shared" si="349"/>
        <v>Cochin</v>
      </c>
      <c r="W1890" s="13" t="str">
        <f t="shared" si="350"/>
        <v>RI</v>
      </c>
      <c r="X1890" s="13">
        <f t="shared" si="351"/>
        <v>12</v>
      </c>
      <c r="Y1890" s="13" t="str">
        <f>IFERROR(VLOOKUP(C1890,ReceivingTeam[],2,FALSE),"HelpDesk")</f>
        <v>HelpDesk</v>
      </c>
      <c r="Z1890" s="67">
        <f t="shared" si="352"/>
        <v>44886.65394675923</v>
      </c>
      <c r="AA1890" s="68">
        <f t="shared" si="353"/>
        <v>44884</v>
      </c>
      <c r="AB1890" s="69" t="b">
        <f t="shared" si="354"/>
        <v>1</v>
      </c>
      <c r="AC1890" s="70">
        <f t="shared" si="355"/>
        <v>0.5</v>
      </c>
      <c r="AD1890" s="67">
        <f t="shared" si="356"/>
        <v>44886.65394675923</v>
      </c>
      <c r="AE1890" s="67">
        <f>VLOOKUP(V1890,'Branch Wise Work Timelines'!C:G,3,FALSE)+AA1890</f>
        <v>44884.416666666664</v>
      </c>
      <c r="AF1890" s="67">
        <f>IF(V1890="Bangalore",VLOOKUP(V1890,'Branch Wise Work Timelines'!C:G,4,FALSE)+AA1890+1,IF(V1890="Mumbai",VLOOKUP(V1890,'Branch Wise Work Timelines'!C:G,4,FALSE)+AA1890+1,VLOOKUP(V1890,'Branch Wise Work Timelines'!C:G,4,FALSE)+AA1890))</f>
        <v>44884.770833333336</v>
      </c>
      <c r="AG1890" s="67">
        <f>WORKDAY.INTL(AA1890,1,11)+VLOOKUP(V1890,'Branch Wise Work Timelines'!C:G,3,FALSE)</f>
        <v>44886.416666666664</v>
      </c>
      <c r="AH1890" s="69" t="str">
        <f t="shared" ca="1" si="357"/>
        <v>Out of TAT</v>
      </c>
      <c r="AI1890" s="69">
        <f t="shared" ca="1" si="358"/>
        <v>20590</v>
      </c>
      <c r="AJ1890" s="69" t="str">
        <f ca="1">IF(AI1890&lt;0,"0-12",IFERROR(VLOOKUP(AI1890,Breakup[],2,FALSE),"&gt;24"))</f>
        <v>&gt;24</v>
      </c>
      <c r="AK1890" s="69" t="str">
        <f>VLOOKUP(V1890,Master!B:D,3,FALSE)</f>
        <v>South</v>
      </c>
      <c r="AL1890" s="69" t="str">
        <f t="shared" si="359"/>
        <v>Cochin</v>
      </c>
    </row>
    <row r="1891" spans="1:38">
      <c r="A1891" s="13" t="s">
        <v>4091</v>
      </c>
      <c r="B1891" s="54">
        <v>44701.536514895801</v>
      </c>
      <c r="C1891" s="13" t="s">
        <v>4061</v>
      </c>
      <c r="D1891" s="13">
        <v>851</v>
      </c>
      <c r="E1891" s="13" t="s">
        <v>4092</v>
      </c>
      <c r="F1891" s="13" t="s">
        <v>33</v>
      </c>
      <c r="G1891" s="14">
        <v>1653041501821</v>
      </c>
      <c r="H1891" s="55">
        <v>0.36642361111111099</v>
      </c>
      <c r="I1891" s="33">
        <v>44891.3664236111</v>
      </c>
      <c r="J1891" s="58">
        <v>44891</v>
      </c>
      <c r="K1891" s="13" t="s">
        <v>313</v>
      </c>
      <c r="L1891" s="13" t="s">
        <v>60</v>
      </c>
      <c r="M1891" s="13" t="s">
        <v>314</v>
      </c>
      <c r="N1891" s="13" t="s">
        <v>206</v>
      </c>
      <c r="O1891" s="33">
        <v>44891.905474537001</v>
      </c>
      <c r="P1891" s="58">
        <v>44891</v>
      </c>
      <c r="Q1891" s="33" t="s">
        <v>237</v>
      </c>
      <c r="R1891" s="14">
        <v>222</v>
      </c>
      <c r="S1891" s="13" t="s">
        <v>208</v>
      </c>
      <c r="T1891" s="13" t="s">
        <v>209</v>
      </c>
      <c r="U1891" s="33">
        <f t="shared" ca="1" si="348"/>
        <v>45744.56914039352</v>
      </c>
      <c r="V1891" s="13" t="str">
        <f t="shared" si="349"/>
        <v>Hyderabad</v>
      </c>
      <c r="W1891" s="13" t="str">
        <f t="shared" si="350"/>
        <v>RI</v>
      </c>
      <c r="X1891" s="13">
        <f t="shared" si="351"/>
        <v>8</v>
      </c>
      <c r="Y1891" s="13" t="str">
        <f>IFERROR(VLOOKUP(C1891,ReceivingTeam[],2,FALSE),"HelpDesk")</f>
        <v>HelpDesk</v>
      </c>
      <c r="Z1891" s="67">
        <f t="shared" si="352"/>
        <v>44893.562499999993</v>
      </c>
      <c r="AA1891" s="68">
        <f t="shared" si="353"/>
        <v>44891</v>
      </c>
      <c r="AB1891" s="69" t="b">
        <f t="shared" si="354"/>
        <v>1</v>
      </c>
      <c r="AC1891" s="70">
        <f t="shared" si="355"/>
        <v>0.5</v>
      </c>
      <c r="AD1891" s="67">
        <f t="shared" si="356"/>
        <v>44893.562499999993</v>
      </c>
      <c r="AE1891" s="67">
        <f>VLOOKUP(V1891,'Branch Wise Work Timelines'!C:G,3,FALSE)+AA1891</f>
        <v>44891.416666666664</v>
      </c>
      <c r="AF1891" s="67">
        <f>IF(V1891="Bangalore",VLOOKUP(V1891,'Branch Wise Work Timelines'!C:G,4,FALSE)+AA1891+1,IF(V1891="Mumbai",VLOOKUP(V1891,'Branch Wise Work Timelines'!C:G,4,FALSE)+AA1891+1,VLOOKUP(V1891,'Branch Wise Work Timelines'!C:G,4,FALSE)+AA1891))</f>
        <v>44891.770833333336</v>
      </c>
      <c r="AG1891" s="67">
        <f>WORKDAY.INTL(AA1891,1,11)+VLOOKUP(V1891,'Branch Wise Work Timelines'!C:G,3,FALSE)</f>
        <v>44893.416666666664</v>
      </c>
      <c r="AH1891" s="69" t="str">
        <f t="shared" si="357"/>
        <v>Met</v>
      </c>
      <c r="AI1891" s="69">
        <f t="shared" ca="1" si="358"/>
        <v>20425</v>
      </c>
      <c r="AJ1891" s="69" t="str">
        <f ca="1">IF(AI1891&lt;0,"0-12",IFERROR(VLOOKUP(AI1891,Breakup[],2,FALSE),"&gt;24"))</f>
        <v>&gt;24</v>
      </c>
      <c r="AK1891" s="69" t="str">
        <f>VLOOKUP(V1891,Master!B:D,3,FALSE)</f>
        <v>South</v>
      </c>
      <c r="AL1891" s="69" t="str">
        <f t="shared" si="359"/>
        <v>Hyderabad</v>
      </c>
    </row>
    <row r="1892" spans="1:38">
      <c r="A1892" s="13" t="s">
        <v>4093</v>
      </c>
      <c r="B1892" s="54">
        <v>44701.5397220718</v>
      </c>
      <c r="C1892" s="13" t="s">
        <v>4061</v>
      </c>
      <c r="D1892" s="13">
        <v>87</v>
      </c>
      <c r="E1892" s="13" t="s">
        <v>4094</v>
      </c>
      <c r="F1892" s="13" t="s">
        <v>33</v>
      </c>
      <c r="G1892" s="14">
        <v>1653041501821</v>
      </c>
      <c r="H1892" s="55">
        <v>0.249826388888889</v>
      </c>
      <c r="I1892" s="33">
        <v>44886.249826388899</v>
      </c>
      <c r="J1892" s="58">
        <v>44886</v>
      </c>
      <c r="K1892" s="13" t="s">
        <v>313</v>
      </c>
      <c r="L1892" s="13" t="s">
        <v>60</v>
      </c>
      <c r="M1892" s="13" t="s">
        <v>314</v>
      </c>
      <c r="N1892" s="13" t="s">
        <v>206</v>
      </c>
      <c r="O1892" s="33" t="s">
        <v>38</v>
      </c>
      <c r="P1892" s="58" t="s">
        <v>38</v>
      </c>
      <c r="Q1892" s="33" t="s">
        <v>207</v>
      </c>
      <c r="R1892" s="14" t="s">
        <v>38</v>
      </c>
      <c r="S1892" s="13" t="s">
        <v>208</v>
      </c>
      <c r="T1892" s="13" t="s">
        <v>209</v>
      </c>
      <c r="U1892" s="33">
        <f t="shared" ca="1" si="348"/>
        <v>45744.56914039352</v>
      </c>
      <c r="V1892" s="13" t="str">
        <f t="shared" si="349"/>
        <v>Hyderabad</v>
      </c>
      <c r="W1892" s="13" t="str">
        <f t="shared" si="350"/>
        <v>RI</v>
      </c>
      <c r="X1892" s="13">
        <f t="shared" si="351"/>
        <v>5</v>
      </c>
      <c r="Y1892" s="13" t="str">
        <f>IFERROR(VLOOKUP(C1892,ReceivingTeam[],2,FALSE),"HelpDesk")</f>
        <v>HelpDesk</v>
      </c>
      <c r="Z1892" s="67">
        <f t="shared" si="352"/>
        <v>44887.562499999993</v>
      </c>
      <c r="AA1892" s="68">
        <f t="shared" si="353"/>
        <v>44886</v>
      </c>
      <c r="AB1892" s="69" t="b">
        <f t="shared" si="354"/>
        <v>1</v>
      </c>
      <c r="AC1892" s="70">
        <f t="shared" si="355"/>
        <v>0.5</v>
      </c>
      <c r="AD1892" s="67">
        <f t="shared" si="356"/>
        <v>44887.562499999993</v>
      </c>
      <c r="AE1892" s="67">
        <f>VLOOKUP(V1892,'Branch Wise Work Timelines'!C:G,3,FALSE)+AA1892</f>
        <v>44886.416666666664</v>
      </c>
      <c r="AF1892" s="67">
        <f>IF(V1892="Bangalore",VLOOKUP(V1892,'Branch Wise Work Timelines'!C:G,4,FALSE)+AA1892+1,IF(V1892="Mumbai",VLOOKUP(V1892,'Branch Wise Work Timelines'!C:G,4,FALSE)+AA1892+1,VLOOKUP(V1892,'Branch Wise Work Timelines'!C:G,4,FALSE)+AA1892))</f>
        <v>44886.770833333336</v>
      </c>
      <c r="AG1892" s="67">
        <f>WORKDAY.INTL(AA1892,1,11)+VLOOKUP(V1892,'Branch Wise Work Timelines'!C:G,3,FALSE)</f>
        <v>44887.416666666664</v>
      </c>
      <c r="AH1892" s="69" t="str">
        <f t="shared" ca="1" si="357"/>
        <v>Out of TAT</v>
      </c>
      <c r="AI1892" s="69">
        <f t="shared" ca="1" si="358"/>
        <v>20569</v>
      </c>
      <c r="AJ1892" s="69" t="str">
        <f ca="1">IF(AI1892&lt;0,"0-12",IFERROR(VLOOKUP(AI1892,Breakup[],2,FALSE),"&gt;24"))</f>
        <v>&gt;24</v>
      </c>
      <c r="AK1892" s="69" t="str">
        <f>VLOOKUP(V1892,Master!B:D,3,FALSE)</f>
        <v>South</v>
      </c>
      <c r="AL1892" s="69" t="str">
        <f t="shared" si="359"/>
        <v>Hyderabad</v>
      </c>
    </row>
    <row r="1893" spans="1:38">
      <c r="A1893" s="13" t="s">
        <v>4095</v>
      </c>
      <c r="B1893" s="54">
        <v>44701.582057835702</v>
      </c>
      <c r="C1893" s="13" t="s">
        <v>363</v>
      </c>
      <c r="D1893" s="13">
        <v>1755</v>
      </c>
      <c r="E1893" s="13" t="s">
        <v>4096</v>
      </c>
      <c r="F1893" s="13" t="s">
        <v>33</v>
      </c>
      <c r="G1893" s="14">
        <v>1653037600168</v>
      </c>
      <c r="H1893" s="55">
        <v>0.75452546296296297</v>
      </c>
      <c r="I1893" s="33">
        <v>44882.754525463002</v>
      </c>
      <c r="J1893" s="58">
        <v>44882</v>
      </c>
      <c r="K1893" s="13" t="s">
        <v>213</v>
      </c>
      <c r="L1893" s="13" t="s">
        <v>30</v>
      </c>
      <c r="M1893" s="13" t="s">
        <v>282</v>
      </c>
      <c r="N1893" s="13" t="s">
        <v>206</v>
      </c>
      <c r="O1893" s="33" t="s">
        <v>38</v>
      </c>
      <c r="P1893" s="58" t="s">
        <v>38</v>
      </c>
      <c r="Q1893" s="33" t="s">
        <v>207</v>
      </c>
      <c r="R1893" s="14" t="s">
        <v>38</v>
      </c>
      <c r="S1893" s="13" t="s">
        <v>208</v>
      </c>
      <c r="T1893" s="13" t="s">
        <v>209</v>
      </c>
      <c r="U1893" s="33">
        <f t="shared" ca="1" si="348"/>
        <v>45744.56914039352</v>
      </c>
      <c r="V1893" s="13" t="str">
        <f t="shared" si="349"/>
        <v>Bangalore</v>
      </c>
      <c r="W1893" s="13" t="str">
        <f t="shared" si="350"/>
        <v>RI</v>
      </c>
      <c r="X1893" s="13">
        <f t="shared" si="351"/>
        <v>18</v>
      </c>
      <c r="Y1893" s="13" t="str">
        <f>IFERROR(VLOOKUP(C1893,ReceivingTeam[],2,FALSE),"HelpDesk")</f>
        <v>HelpDesk</v>
      </c>
      <c r="Z1893" s="67">
        <f t="shared" si="352"/>
        <v>44883.567025463002</v>
      </c>
      <c r="AA1893" s="68">
        <f t="shared" si="353"/>
        <v>44882</v>
      </c>
      <c r="AB1893" s="69" t="b">
        <f t="shared" si="354"/>
        <v>1</v>
      </c>
      <c r="AC1893" s="70">
        <f t="shared" si="355"/>
        <v>0.5</v>
      </c>
      <c r="AD1893" s="67">
        <f t="shared" si="356"/>
        <v>44883.567025463002</v>
      </c>
      <c r="AE1893" s="67">
        <f>VLOOKUP(V1893,'Branch Wise Work Timelines'!C:G,3,FALSE)+AA1893</f>
        <v>44882.416666666664</v>
      </c>
      <c r="AF1893" s="67">
        <f>IF(V1893="Bangalore",VLOOKUP(V1893,'Branch Wise Work Timelines'!C:G,4,FALSE)+AA1893+1,IF(V1893="Mumbai",VLOOKUP(V1893,'Branch Wise Work Timelines'!C:G,4,FALSE)+AA1893+1,VLOOKUP(V1893,'Branch Wise Work Timelines'!C:G,4,FALSE)+AA1893))</f>
        <v>44883.104166666664</v>
      </c>
      <c r="AG1893" s="67">
        <f>WORKDAY.INTL(AA1893,1,11)+VLOOKUP(V1893,'Branch Wise Work Timelines'!C:G,3,FALSE)</f>
        <v>44883.416666666664</v>
      </c>
      <c r="AH1893" s="69" t="str">
        <f t="shared" ca="1" si="357"/>
        <v>Out of TAT</v>
      </c>
      <c r="AI1893" s="69">
        <f t="shared" ca="1" si="358"/>
        <v>20665</v>
      </c>
      <c r="AJ1893" s="69" t="str">
        <f ca="1">IF(AI1893&lt;0,"0-12",IFERROR(VLOOKUP(AI1893,Breakup[],2,FALSE),"&gt;24"))</f>
        <v>&gt;24</v>
      </c>
      <c r="AK1893" s="69" t="str">
        <f>VLOOKUP(V1893,Master!B:D,3,FALSE)</f>
        <v>South</v>
      </c>
      <c r="AL1893" s="69" t="str">
        <f t="shared" si="359"/>
        <v>Bangalore</v>
      </c>
    </row>
    <row r="1894" spans="1:38">
      <c r="A1894" s="13" t="s">
        <v>4097</v>
      </c>
      <c r="B1894" s="54">
        <v>44701.598917395801</v>
      </c>
      <c r="C1894" s="13" t="s">
        <v>352</v>
      </c>
      <c r="D1894" s="13">
        <v>711</v>
      </c>
      <c r="E1894" s="13" t="s">
        <v>4098</v>
      </c>
      <c r="F1894" s="13" t="s">
        <v>33</v>
      </c>
      <c r="G1894" s="14">
        <v>1653037557415</v>
      </c>
      <c r="H1894" s="55">
        <v>0.29317129629629601</v>
      </c>
      <c r="I1894" s="33">
        <v>44881.293171296304</v>
      </c>
      <c r="J1894" s="58">
        <v>44881</v>
      </c>
      <c r="K1894" s="13" t="s">
        <v>263</v>
      </c>
      <c r="L1894" s="13" t="s">
        <v>69</v>
      </c>
      <c r="M1894" s="13" t="s">
        <v>101</v>
      </c>
      <c r="N1894" s="13" t="s">
        <v>206</v>
      </c>
      <c r="O1894" s="33" t="s">
        <v>38</v>
      </c>
      <c r="P1894" s="58" t="s">
        <v>38</v>
      </c>
      <c r="Q1894" s="33" t="s">
        <v>207</v>
      </c>
      <c r="R1894" s="14" t="s">
        <v>38</v>
      </c>
      <c r="S1894" s="13" t="s">
        <v>208</v>
      </c>
      <c r="T1894" s="13" t="s">
        <v>209</v>
      </c>
      <c r="U1894" s="33">
        <f t="shared" ca="1" si="348"/>
        <v>45744.56914039352</v>
      </c>
      <c r="V1894" s="13" t="str">
        <f t="shared" si="349"/>
        <v>Mumbai</v>
      </c>
      <c r="W1894" s="13" t="str">
        <f t="shared" si="350"/>
        <v>RI</v>
      </c>
      <c r="X1894" s="13">
        <f t="shared" si="351"/>
        <v>7</v>
      </c>
      <c r="Y1894" s="13" t="str">
        <f>IFERROR(VLOOKUP(C1894,ReceivingTeam[],2,FALSE),"HelpDesk")</f>
        <v>HelpDesk</v>
      </c>
      <c r="Z1894" s="67">
        <f t="shared" si="352"/>
        <v>44881.916666666664</v>
      </c>
      <c r="AA1894" s="68">
        <f t="shared" si="353"/>
        <v>44881</v>
      </c>
      <c r="AB1894" s="69" t="b">
        <f t="shared" si="354"/>
        <v>1</v>
      </c>
      <c r="AC1894" s="70">
        <f t="shared" si="355"/>
        <v>0.5</v>
      </c>
      <c r="AD1894" s="67">
        <f t="shared" si="356"/>
        <v>44881.916666666664</v>
      </c>
      <c r="AE1894" s="67">
        <f>VLOOKUP(V1894,'Branch Wise Work Timelines'!C:G,3,FALSE)+AA1894</f>
        <v>44881.416666666664</v>
      </c>
      <c r="AF1894" s="67">
        <f>IF(V1894="Bangalore",VLOOKUP(V1894,'Branch Wise Work Timelines'!C:G,4,FALSE)+AA1894+1,IF(V1894="Mumbai",VLOOKUP(V1894,'Branch Wise Work Timelines'!C:G,4,FALSE)+AA1894+1,VLOOKUP(V1894,'Branch Wise Work Timelines'!C:G,4,FALSE)+AA1894))</f>
        <v>44882.25</v>
      </c>
      <c r="AG1894" s="67">
        <f>WORKDAY.INTL(AA1894,1,11)+VLOOKUP(V1894,'Branch Wise Work Timelines'!C:G,3,FALSE)</f>
        <v>44882.416666666664</v>
      </c>
      <c r="AH1894" s="69" t="str">
        <f t="shared" ca="1" si="357"/>
        <v>Out of TAT</v>
      </c>
      <c r="AI1894" s="69">
        <f t="shared" ca="1" si="358"/>
        <v>20704</v>
      </c>
      <c r="AJ1894" s="69" t="str">
        <f ca="1">IF(AI1894&lt;0,"0-12",IFERROR(VLOOKUP(AI1894,Breakup[],2,FALSE),"&gt;24"))</f>
        <v>&gt;24</v>
      </c>
      <c r="AK1894" s="69" t="str">
        <f>VLOOKUP(V1894,Master!B:D,3,FALSE)</f>
        <v>East</v>
      </c>
      <c r="AL1894" s="69" t="str">
        <f t="shared" si="359"/>
        <v>Mumbai</v>
      </c>
    </row>
    <row r="1895" spans="1:38">
      <c r="A1895" s="13" t="s">
        <v>4099</v>
      </c>
      <c r="B1895" s="54">
        <v>44701.4493818634</v>
      </c>
      <c r="C1895" s="13" t="s">
        <v>261</v>
      </c>
      <c r="D1895" s="13">
        <v>1162</v>
      </c>
      <c r="E1895" s="13" t="s">
        <v>4100</v>
      </c>
      <c r="F1895" s="13" t="s">
        <v>33</v>
      </c>
      <c r="G1895" s="14">
        <v>1653025138774</v>
      </c>
      <c r="H1895" s="55">
        <v>0.95569444444444496</v>
      </c>
      <c r="I1895" s="33">
        <v>44885.955694444398</v>
      </c>
      <c r="J1895" s="58">
        <v>44885</v>
      </c>
      <c r="K1895" s="13" t="s">
        <v>263</v>
      </c>
      <c r="L1895" s="13" t="s">
        <v>69</v>
      </c>
      <c r="M1895" s="13" t="s">
        <v>103</v>
      </c>
      <c r="N1895" s="13" t="s">
        <v>206</v>
      </c>
      <c r="O1895" s="33" t="s">
        <v>38</v>
      </c>
      <c r="P1895" s="58" t="s">
        <v>38</v>
      </c>
      <c r="Q1895" s="33" t="s">
        <v>207</v>
      </c>
      <c r="R1895" s="14" t="s">
        <v>38</v>
      </c>
      <c r="S1895" s="13" t="s">
        <v>208</v>
      </c>
      <c r="T1895" s="13" t="s">
        <v>209</v>
      </c>
      <c r="U1895" s="33">
        <f t="shared" ca="1" si="348"/>
        <v>45744.56914039352</v>
      </c>
      <c r="V1895" s="13" t="str">
        <f t="shared" si="349"/>
        <v>Mumbai</v>
      </c>
      <c r="W1895" s="13" t="str">
        <f t="shared" si="350"/>
        <v>RI</v>
      </c>
      <c r="X1895" s="13">
        <f t="shared" si="351"/>
        <v>22</v>
      </c>
      <c r="Y1895" s="13" t="str">
        <f>IFERROR(VLOOKUP(C1895,ReceivingTeam[],2,FALSE),"HelpDesk")</f>
        <v>HelpDesk</v>
      </c>
      <c r="Z1895" s="67">
        <f t="shared" si="352"/>
        <v>44885.916666666664</v>
      </c>
      <c r="AA1895" s="68">
        <f t="shared" si="353"/>
        <v>44885</v>
      </c>
      <c r="AB1895" s="69" t="b">
        <f t="shared" si="354"/>
        <v>0</v>
      </c>
      <c r="AC1895" s="70">
        <f t="shared" si="355"/>
        <v>0.5</v>
      </c>
      <c r="AD1895" s="67">
        <f t="shared" si="356"/>
        <v>44885.916666666664</v>
      </c>
      <c r="AE1895" s="67">
        <f>VLOOKUP(V1895,'Branch Wise Work Timelines'!C:G,3,FALSE)+AA1895</f>
        <v>44885.416666666664</v>
      </c>
      <c r="AF1895" s="67">
        <f>IF(V1895="Bangalore",VLOOKUP(V1895,'Branch Wise Work Timelines'!C:G,4,FALSE)+AA1895+1,IF(V1895="Mumbai",VLOOKUP(V1895,'Branch Wise Work Timelines'!C:G,4,FALSE)+AA1895+1,VLOOKUP(V1895,'Branch Wise Work Timelines'!C:G,4,FALSE)+AA1895))</f>
        <v>44886.25</v>
      </c>
      <c r="AG1895" s="67">
        <f>WORKDAY.INTL(AA1895,1,11)+VLOOKUP(V1895,'Branch Wise Work Timelines'!C:G,3,FALSE)</f>
        <v>44886.416666666664</v>
      </c>
      <c r="AH1895" s="69" t="str">
        <f t="shared" ca="1" si="357"/>
        <v>Out of TAT</v>
      </c>
      <c r="AI1895" s="69">
        <f t="shared" ca="1" si="358"/>
        <v>20608</v>
      </c>
      <c r="AJ1895" s="69" t="str">
        <f ca="1">IF(AI1895&lt;0,"0-12",IFERROR(VLOOKUP(AI1895,Breakup[],2,FALSE),"&gt;24"))</f>
        <v>&gt;24</v>
      </c>
      <c r="AK1895" s="69" t="str">
        <f>VLOOKUP(V1895,Master!B:D,3,FALSE)</f>
        <v>East</v>
      </c>
      <c r="AL1895" s="69" t="str">
        <f t="shared" si="359"/>
        <v>Mumbai</v>
      </c>
    </row>
    <row r="1896" spans="1:38">
      <c r="A1896" s="13" t="s">
        <v>4101</v>
      </c>
      <c r="B1896" s="54">
        <v>44701.556932835701</v>
      </c>
      <c r="C1896" s="13" t="s">
        <v>414</v>
      </c>
      <c r="D1896" s="13">
        <v>1584</v>
      </c>
      <c r="E1896" s="13" t="s">
        <v>4102</v>
      </c>
      <c r="F1896" s="13" t="s">
        <v>33</v>
      </c>
      <c r="G1896" s="14">
        <v>1653033606328</v>
      </c>
      <c r="H1896" s="55">
        <v>0.64780092592592597</v>
      </c>
      <c r="I1896" s="33">
        <v>44889.647800925901</v>
      </c>
      <c r="J1896" s="58">
        <v>44889</v>
      </c>
      <c r="K1896" s="13" t="s">
        <v>397</v>
      </c>
      <c r="L1896" s="13" t="s">
        <v>50</v>
      </c>
      <c r="M1896" s="13" t="s">
        <v>153</v>
      </c>
      <c r="N1896" s="13" t="s">
        <v>206</v>
      </c>
      <c r="O1896" s="33" t="s">
        <v>38</v>
      </c>
      <c r="P1896" s="58" t="s">
        <v>38</v>
      </c>
      <c r="Q1896" s="33" t="s">
        <v>207</v>
      </c>
      <c r="R1896" s="14" t="s">
        <v>38</v>
      </c>
      <c r="S1896" s="13" t="s">
        <v>216</v>
      </c>
      <c r="T1896" s="13" t="s">
        <v>217</v>
      </c>
      <c r="U1896" s="33">
        <f t="shared" ca="1" si="348"/>
        <v>45744.56914039352</v>
      </c>
      <c r="V1896" s="13" t="str">
        <f t="shared" si="349"/>
        <v>Cochin</v>
      </c>
      <c r="W1896" s="13" t="str">
        <f t="shared" si="350"/>
        <v>RI</v>
      </c>
      <c r="X1896" s="13">
        <f t="shared" si="351"/>
        <v>15</v>
      </c>
      <c r="Y1896" s="13" t="str">
        <f>IFERROR(VLOOKUP(C1896,ReceivingTeam[],2,FALSE),"HelpDesk")</f>
        <v>HelpDesk</v>
      </c>
      <c r="Z1896" s="67">
        <f t="shared" si="352"/>
        <v>44890.793634259229</v>
      </c>
      <c r="AA1896" s="68">
        <f t="shared" si="353"/>
        <v>44889</v>
      </c>
      <c r="AB1896" s="69" t="b">
        <f t="shared" si="354"/>
        <v>1</v>
      </c>
      <c r="AC1896" s="70">
        <f t="shared" si="355"/>
        <v>0.5</v>
      </c>
      <c r="AD1896" s="67">
        <f t="shared" si="356"/>
        <v>44890.793634259229</v>
      </c>
      <c r="AE1896" s="67">
        <f>VLOOKUP(V1896,'Branch Wise Work Timelines'!C:G,3,FALSE)+AA1896</f>
        <v>44889.416666666664</v>
      </c>
      <c r="AF1896" s="67">
        <f>IF(V1896="Bangalore",VLOOKUP(V1896,'Branch Wise Work Timelines'!C:G,4,FALSE)+AA1896+1,IF(V1896="Mumbai",VLOOKUP(V1896,'Branch Wise Work Timelines'!C:G,4,FALSE)+AA1896+1,VLOOKUP(V1896,'Branch Wise Work Timelines'!C:G,4,FALSE)+AA1896))</f>
        <v>44889.770833333336</v>
      </c>
      <c r="AG1896" s="67">
        <f>WORKDAY.INTL(AA1896,1,11)+VLOOKUP(V1896,'Branch Wise Work Timelines'!C:G,3,FALSE)</f>
        <v>44890.416666666664</v>
      </c>
      <c r="AH1896" s="69" t="str">
        <f t="shared" ca="1" si="357"/>
        <v>Out of TAT</v>
      </c>
      <c r="AI1896" s="69">
        <f t="shared" ca="1" si="358"/>
        <v>20491</v>
      </c>
      <c r="AJ1896" s="69" t="str">
        <f ca="1">IF(AI1896&lt;0,"0-12",IFERROR(VLOOKUP(AI1896,Breakup[],2,FALSE),"&gt;24"))</f>
        <v>&gt;24</v>
      </c>
      <c r="AK1896" s="69" t="str">
        <f>VLOOKUP(V1896,Master!B:D,3,FALSE)</f>
        <v>South</v>
      </c>
      <c r="AL1896" s="69" t="str">
        <f t="shared" si="359"/>
        <v>Cochin</v>
      </c>
    </row>
    <row r="1897" spans="1:38">
      <c r="A1897" s="13" t="s">
        <v>4103</v>
      </c>
      <c r="B1897" s="54">
        <v>44701.615736805601</v>
      </c>
      <c r="C1897" s="13" t="s">
        <v>404</v>
      </c>
      <c r="D1897" s="13">
        <v>1806</v>
      </c>
      <c r="E1897" s="13" t="s">
        <v>4104</v>
      </c>
      <c r="F1897" s="13" t="s">
        <v>15</v>
      </c>
      <c r="G1897" s="14">
        <v>1653039610057</v>
      </c>
      <c r="H1897" s="55">
        <v>0.57638888888888895</v>
      </c>
      <c r="I1897" s="33">
        <v>44882.576388888898</v>
      </c>
      <c r="J1897" s="58">
        <v>44882</v>
      </c>
      <c r="K1897" s="13" t="s">
        <v>213</v>
      </c>
      <c r="L1897" s="13" t="s">
        <v>30</v>
      </c>
      <c r="M1897" s="13" t="s">
        <v>214</v>
      </c>
      <c r="N1897" s="13" t="s">
        <v>206</v>
      </c>
      <c r="O1897" s="33" t="s">
        <v>38</v>
      </c>
      <c r="P1897" s="58" t="s">
        <v>38</v>
      </c>
      <c r="Q1897" s="33" t="s">
        <v>207</v>
      </c>
      <c r="R1897" s="14" t="s">
        <v>38</v>
      </c>
      <c r="S1897" s="13" t="s">
        <v>216</v>
      </c>
      <c r="T1897" s="13" t="s">
        <v>278</v>
      </c>
      <c r="U1897" s="33">
        <f t="shared" ca="1" si="348"/>
        <v>45744.56914039352</v>
      </c>
      <c r="V1897" s="13" t="str">
        <f t="shared" si="349"/>
        <v>Bangalore</v>
      </c>
      <c r="W1897" s="13" t="str">
        <f t="shared" si="350"/>
        <v>CLS</v>
      </c>
      <c r="X1897" s="13">
        <f t="shared" si="351"/>
        <v>13</v>
      </c>
      <c r="Y1897" s="13" t="str">
        <f>IFERROR(VLOOKUP(C1897,ReceivingTeam[],2,FALSE),"HelpDesk")</f>
        <v>HelpDesk</v>
      </c>
      <c r="Z1897" s="67">
        <f t="shared" si="352"/>
        <v>44885.888888888898</v>
      </c>
      <c r="AA1897" s="68">
        <f t="shared" si="353"/>
        <v>44882</v>
      </c>
      <c r="AB1897" s="69" t="b">
        <f t="shared" si="354"/>
        <v>1</v>
      </c>
      <c r="AC1897" s="70">
        <f t="shared" si="355"/>
        <v>3</v>
      </c>
      <c r="AD1897" s="67">
        <f t="shared" si="356"/>
        <v>44885.888888888898</v>
      </c>
      <c r="AE1897" s="67">
        <f>VLOOKUP(V1897,'Branch Wise Work Timelines'!C:G,3,FALSE)+AA1897</f>
        <v>44882.416666666664</v>
      </c>
      <c r="AF1897" s="67">
        <f>IF(V1897="Bangalore",VLOOKUP(V1897,'Branch Wise Work Timelines'!C:G,4,FALSE)+AA1897+1,IF(V1897="Mumbai",VLOOKUP(V1897,'Branch Wise Work Timelines'!C:G,4,FALSE)+AA1897+1,VLOOKUP(V1897,'Branch Wise Work Timelines'!C:G,4,FALSE)+AA1897))</f>
        <v>44883.104166666664</v>
      </c>
      <c r="AG1897" s="67">
        <f>WORKDAY.INTL(AA1897,1,11)+VLOOKUP(V1897,'Branch Wise Work Timelines'!C:G,3,FALSE)</f>
        <v>44883.416666666664</v>
      </c>
      <c r="AH1897" s="69" t="str">
        <f t="shared" ca="1" si="357"/>
        <v>Out of TAT</v>
      </c>
      <c r="AI1897" s="69">
        <f t="shared" ca="1" si="358"/>
        <v>20609</v>
      </c>
      <c r="AJ1897" s="69" t="str">
        <f ca="1">IF(AI1897&lt;0,"0-12",IFERROR(VLOOKUP(AI1897,Breakup[],2,FALSE),"&gt;24"))</f>
        <v>&gt;24</v>
      </c>
      <c r="AK1897" s="69" t="str">
        <f>VLOOKUP(V1897,Master!B:D,3,FALSE)</f>
        <v>South</v>
      </c>
      <c r="AL1897" s="69" t="str">
        <f t="shared" si="359"/>
        <v>Bangalore-CLS</v>
      </c>
    </row>
    <row r="1898" spans="1:38">
      <c r="A1898" s="13" t="s">
        <v>4105</v>
      </c>
      <c r="B1898" s="54">
        <v>44701.646333830999</v>
      </c>
      <c r="C1898" s="13" t="s">
        <v>352</v>
      </c>
      <c r="D1898" s="13">
        <v>830</v>
      </c>
      <c r="E1898" s="13" t="s">
        <v>4106</v>
      </c>
      <c r="F1898" s="13" t="s">
        <v>33</v>
      </c>
      <c r="G1898" s="14">
        <v>1653041377165</v>
      </c>
      <c r="H1898" s="55">
        <v>0.55893518518518504</v>
      </c>
      <c r="I1898" s="33">
        <v>44883.558935185203</v>
      </c>
      <c r="J1898" s="58">
        <v>44883</v>
      </c>
      <c r="K1898" s="13" t="s">
        <v>263</v>
      </c>
      <c r="L1898" s="13" t="s">
        <v>69</v>
      </c>
      <c r="M1898" s="13" t="s">
        <v>101</v>
      </c>
      <c r="N1898" s="13" t="s">
        <v>206</v>
      </c>
      <c r="O1898" s="33" t="s">
        <v>38</v>
      </c>
      <c r="P1898" s="58" t="s">
        <v>38</v>
      </c>
      <c r="Q1898" s="33" t="s">
        <v>207</v>
      </c>
      <c r="R1898" s="14" t="s">
        <v>38</v>
      </c>
      <c r="S1898" s="13" t="s">
        <v>208</v>
      </c>
      <c r="T1898" s="13" t="s">
        <v>209</v>
      </c>
      <c r="U1898" s="33">
        <f t="shared" ca="1" si="348"/>
        <v>45744.56914039352</v>
      </c>
      <c r="V1898" s="13" t="str">
        <f t="shared" si="349"/>
        <v>Mumbai</v>
      </c>
      <c r="W1898" s="13" t="str">
        <f t="shared" si="350"/>
        <v>RI</v>
      </c>
      <c r="X1898" s="13">
        <f t="shared" si="351"/>
        <v>13</v>
      </c>
      <c r="Y1898" s="13" t="str">
        <f>IFERROR(VLOOKUP(C1898,ReceivingTeam[],2,FALSE),"HelpDesk")</f>
        <v>HelpDesk</v>
      </c>
      <c r="Z1898" s="67">
        <f t="shared" si="352"/>
        <v>44884.058935185203</v>
      </c>
      <c r="AA1898" s="68">
        <f t="shared" si="353"/>
        <v>44883</v>
      </c>
      <c r="AB1898" s="69" t="b">
        <f t="shared" si="354"/>
        <v>1</v>
      </c>
      <c r="AC1898" s="70">
        <f t="shared" si="355"/>
        <v>0.5</v>
      </c>
      <c r="AD1898" s="67">
        <f t="shared" si="356"/>
        <v>44884.058935185203</v>
      </c>
      <c r="AE1898" s="67">
        <f>VLOOKUP(V1898,'Branch Wise Work Timelines'!C:G,3,FALSE)+AA1898</f>
        <v>44883.416666666664</v>
      </c>
      <c r="AF1898" s="67">
        <f>IF(V1898="Bangalore",VLOOKUP(V1898,'Branch Wise Work Timelines'!C:G,4,FALSE)+AA1898+1,IF(V1898="Mumbai",VLOOKUP(V1898,'Branch Wise Work Timelines'!C:G,4,FALSE)+AA1898+1,VLOOKUP(V1898,'Branch Wise Work Timelines'!C:G,4,FALSE)+AA1898))</f>
        <v>44884.25</v>
      </c>
      <c r="AG1898" s="67">
        <f>WORKDAY.INTL(AA1898,1,11)+VLOOKUP(V1898,'Branch Wise Work Timelines'!C:G,3,FALSE)</f>
        <v>44884.416666666664</v>
      </c>
      <c r="AH1898" s="69" t="str">
        <f t="shared" ca="1" si="357"/>
        <v>Out of TAT</v>
      </c>
      <c r="AI1898" s="69">
        <f t="shared" ca="1" si="358"/>
        <v>20653</v>
      </c>
      <c r="AJ1898" s="69" t="str">
        <f ca="1">IF(AI1898&lt;0,"0-12",IFERROR(VLOOKUP(AI1898,Breakup[],2,FALSE),"&gt;24"))</f>
        <v>&gt;24</v>
      </c>
      <c r="AK1898" s="69" t="str">
        <f>VLOOKUP(V1898,Master!B:D,3,FALSE)</f>
        <v>East</v>
      </c>
      <c r="AL1898" s="69" t="str">
        <f t="shared" si="359"/>
        <v>Mumbai</v>
      </c>
    </row>
    <row r="1899" spans="1:38">
      <c r="A1899" s="13" t="s">
        <v>4107</v>
      </c>
      <c r="B1899" s="54">
        <v>44701.542167476902</v>
      </c>
      <c r="C1899" s="13" t="s">
        <v>252</v>
      </c>
      <c r="D1899" s="13">
        <v>1884</v>
      </c>
      <c r="E1899" s="13" t="s">
        <v>4108</v>
      </c>
      <c r="F1899" s="13" t="s">
        <v>15</v>
      </c>
      <c r="G1899" s="14">
        <v>1653034041355</v>
      </c>
      <c r="H1899" s="55">
        <v>0.79057870370370398</v>
      </c>
      <c r="I1899" s="33">
        <v>44890.790578703702</v>
      </c>
      <c r="J1899" s="58">
        <v>44890</v>
      </c>
      <c r="K1899" s="13" t="s">
        <v>213</v>
      </c>
      <c r="L1899" s="13" t="s">
        <v>30</v>
      </c>
      <c r="M1899" s="13" t="s">
        <v>227</v>
      </c>
      <c r="N1899" s="13" t="s">
        <v>206</v>
      </c>
      <c r="O1899" s="33" t="s">
        <v>38</v>
      </c>
      <c r="P1899" s="58" t="s">
        <v>38</v>
      </c>
      <c r="Q1899" s="33" t="s">
        <v>207</v>
      </c>
      <c r="R1899" s="14" t="s">
        <v>38</v>
      </c>
      <c r="S1899" s="13" t="s">
        <v>216</v>
      </c>
      <c r="T1899" s="13" t="s">
        <v>217</v>
      </c>
      <c r="U1899" s="33">
        <f t="shared" ca="1" si="348"/>
        <v>45744.56914039352</v>
      </c>
      <c r="V1899" s="13" t="str">
        <f t="shared" si="349"/>
        <v>Bangalore</v>
      </c>
      <c r="W1899" s="13" t="str">
        <f t="shared" si="350"/>
        <v>CLS</v>
      </c>
      <c r="X1899" s="13">
        <f t="shared" si="351"/>
        <v>18</v>
      </c>
      <c r="Y1899" s="13" t="str">
        <f>IFERROR(VLOOKUP(C1899,ReceivingTeam[],2,FALSE),"HelpDesk")</f>
        <v>HelpDesk</v>
      </c>
      <c r="Z1899" s="67">
        <f t="shared" si="352"/>
        <v>44891.603078703702</v>
      </c>
      <c r="AA1899" s="68">
        <f t="shared" si="353"/>
        <v>44890</v>
      </c>
      <c r="AB1899" s="69" t="b">
        <f t="shared" si="354"/>
        <v>1</v>
      </c>
      <c r="AC1899" s="70">
        <f t="shared" si="355"/>
        <v>0.5</v>
      </c>
      <c r="AD1899" s="67">
        <f t="shared" si="356"/>
        <v>44891.603078703702</v>
      </c>
      <c r="AE1899" s="67">
        <f>VLOOKUP(V1899,'Branch Wise Work Timelines'!C:G,3,FALSE)+AA1899</f>
        <v>44890.416666666664</v>
      </c>
      <c r="AF1899" s="67">
        <f>IF(V1899="Bangalore",VLOOKUP(V1899,'Branch Wise Work Timelines'!C:G,4,FALSE)+AA1899+1,IF(V1899="Mumbai",VLOOKUP(V1899,'Branch Wise Work Timelines'!C:G,4,FALSE)+AA1899+1,VLOOKUP(V1899,'Branch Wise Work Timelines'!C:G,4,FALSE)+AA1899))</f>
        <v>44891.104166666664</v>
      </c>
      <c r="AG1899" s="67">
        <f>WORKDAY.INTL(AA1899,1,11)+VLOOKUP(V1899,'Branch Wise Work Timelines'!C:G,3,FALSE)</f>
        <v>44891.416666666664</v>
      </c>
      <c r="AH1899" s="69" t="str">
        <f t="shared" ca="1" si="357"/>
        <v>Out of TAT</v>
      </c>
      <c r="AI1899" s="69">
        <f t="shared" ca="1" si="358"/>
        <v>20472</v>
      </c>
      <c r="AJ1899" s="69" t="str">
        <f ca="1">IF(AI1899&lt;0,"0-12",IFERROR(VLOOKUP(AI1899,Breakup[],2,FALSE),"&gt;24"))</f>
        <v>&gt;24</v>
      </c>
      <c r="AK1899" s="69" t="str">
        <f>VLOOKUP(V1899,Master!B:D,3,FALSE)</f>
        <v>South</v>
      </c>
      <c r="AL1899" s="69" t="str">
        <f t="shared" si="359"/>
        <v>Bangalore-CLS</v>
      </c>
    </row>
    <row r="1900" spans="1:38">
      <c r="A1900" s="13" t="s">
        <v>4109</v>
      </c>
      <c r="B1900" s="54">
        <v>44701.676492326398</v>
      </c>
      <c r="C1900" s="13" t="s">
        <v>352</v>
      </c>
      <c r="D1900" s="13">
        <v>761</v>
      </c>
      <c r="E1900" s="13" t="s">
        <v>4110</v>
      </c>
      <c r="F1900" s="13" t="s">
        <v>33</v>
      </c>
      <c r="G1900" s="14">
        <v>1653044439864</v>
      </c>
      <c r="H1900" s="55">
        <v>0.73866898148148197</v>
      </c>
      <c r="I1900" s="33">
        <v>44887.738668981503</v>
      </c>
      <c r="J1900" s="58">
        <v>44887</v>
      </c>
      <c r="K1900" s="13" t="s">
        <v>263</v>
      </c>
      <c r="L1900" s="13" t="s">
        <v>69</v>
      </c>
      <c r="M1900" s="13" t="s">
        <v>101</v>
      </c>
      <c r="N1900" s="13" t="s">
        <v>206</v>
      </c>
      <c r="O1900" s="33" t="s">
        <v>38</v>
      </c>
      <c r="P1900" s="58" t="s">
        <v>38</v>
      </c>
      <c r="Q1900" s="33" t="s">
        <v>207</v>
      </c>
      <c r="R1900" s="14" t="s">
        <v>38</v>
      </c>
      <c r="S1900" s="13" t="s">
        <v>208</v>
      </c>
      <c r="T1900" s="13" t="s">
        <v>209</v>
      </c>
      <c r="U1900" s="33">
        <f t="shared" ca="1" si="348"/>
        <v>45744.56914039352</v>
      </c>
      <c r="V1900" s="13" t="str">
        <f t="shared" si="349"/>
        <v>Mumbai</v>
      </c>
      <c r="W1900" s="13" t="str">
        <f t="shared" si="350"/>
        <v>RI</v>
      </c>
      <c r="X1900" s="13">
        <f t="shared" si="351"/>
        <v>17</v>
      </c>
      <c r="Y1900" s="13" t="str">
        <f>IFERROR(VLOOKUP(C1900,ReceivingTeam[],2,FALSE),"HelpDesk")</f>
        <v>HelpDesk</v>
      </c>
      <c r="Z1900" s="67">
        <f t="shared" si="352"/>
        <v>44888.238668981503</v>
      </c>
      <c r="AA1900" s="68">
        <f t="shared" si="353"/>
        <v>44887</v>
      </c>
      <c r="AB1900" s="69" t="b">
        <f t="shared" si="354"/>
        <v>1</v>
      </c>
      <c r="AC1900" s="70">
        <f t="shared" si="355"/>
        <v>0.5</v>
      </c>
      <c r="AD1900" s="67">
        <f t="shared" si="356"/>
        <v>44888.238668981503</v>
      </c>
      <c r="AE1900" s="67">
        <f>VLOOKUP(V1900,'Branch Wise Work Timelines'!C:G,3,FALSE)+AA1900</f>
        <v>44887.416666666664</v>
      </c>
      <c r="AF1900" s="67">
        <f>IF(V1900="Bangalore",VLOOKUP(V1900,'Branch Wise Work Timelines'!C:G,4,FALSE)+AA1900+1,IF(V1900="Mumbai",VLOOKUP(V1900,'Branch Wise Work Timelines'!C:G,4,FALSE)+AA1900+1,VLOOKUP(V1900,'Branch Wise Work Timelines'!C:G,4,FALSE)+AA1900))</f>
        <v>44888.25</v>
      </c>
      <c r="AG1900" s="67">
        <f>WORKDAY.INTL(AA1900,1,11)+VLOOKUP(V1900,'Branch Wise Work Timelines'!C:G,3,FALSE)</f>
        <v>44888.416666666664</v>
      </c>
      <c r="AH1900" s="69" t="str">
        <f t="shared" ca="1" si="357"/>
        <v>Out of TAT</v>
      </c>
      <c r="AI1900" s="69">
        <f t="shared" ca="1" si="358"/>
        <v>20552</v>
      </c>
      <c r="AJ1900" s="69" t="str">
        <f ca="1">IF(AI1900&lt;0,"0-12",IFERROR(VLOOKUP(AI1900,Breakup[],2,FALSE),"&gt;24"))</f>
        <v>&gt;24</v>
      </c>
      <c r="AK1900" s="69" t="str">
        <f>VLOOKUP(V1900,Master!B:D,3,FALSE)</f>
        <v>East</v>
      </c>
      <c r="AL1900" s="69" t="str">
        <f t="shared" si="359"/>
        <v>Mumbai</v>
      </c>
    </row>
    <row r="1901" spans="1:38">
      <c r="A1901" s="13" t="s">
        <v>4111</v>
      </c>
      <c r="B1901" s="54">
        <v>44701.6417194444</v>
      </c>
      <c r="C1901" s="13" t="s">
        <v>583</v>
      </c>
      <c r="D1901" s="13">
        <v>771</v>
      </c>
      <c r="E1901" s="13" t="s">
        <v>4112</v>
      </c>
      <c r="F1901" s="13" t="s">
        <v>15</v>
      </c>
      <c r="G1901" s="14">
        <v>1653042280155</v>
      </c>
      <c r="H1901" s="55">
        <v>0.97172453703703698</v>
      </c>
      <c r="I1901" s="33">
        <v>44891.971724536997</v>
      </c>
      <c r="J1901" s="58">
        <v>44891</v>
      </c>
      <c r="K1901" s="13" t="s">
        <v>213</v>
      </c>
      <c r="L1901" s="13" t="s">
        <v>30</v>
      </c>
      <c r="M1901" s="13" t="s">
        <v>214</v>
      </c>
      <c r="N1901" s="13" t="s">
        <v>206</v>
      </c>
      <c r="O1901" s="33">
        <v>44891.944618055597</v>
      </c>
      <c r="P1901" s="58">
        <v>44891</v>
      </c>
      <c r="Q1901" s="33" t="s">
        <v>237</v>
      </c>
      <c r="R1901" s="14">
        <v>1046</v>
      </c>
      <c r="S1901" s="13" t="s">
        <v>216</v>
      </c>
      <c r="T1901" s="13" t="s">
        <v>217</v>
      </c>
      <c r="U1901" s="33">
        <f t="shared" ca="1" si="348"/>
        <v>45744.56914039352</v>
      </c>
      <c r="V1901" s="13" t="str">
        <f t="shared" si="349"/>
        <v>Bangalore</v>
      </c>
      <c r="W1901" s="13" t="str">
        <f t="shared" si="350"/>
        <v>CLS</v>
      </c>
      <c r="X1901" s="13">
        <f t="shared" si="351"/>
        <v>23</v>
      </c>
      <c r="Y1901" s="13" t="str">
        <f>IFERROR(VLOOKUP(C1901,ReceivingTeam[],2,FALSE),"HelpDesk")</f>
        <v>HelpDesk</v>
      </c>
      <c r="Z1901" s="67">
        <f t="shared" si="352"/>
        <v>44893.784224536997</v>
      </c>
      <c r="AA1901" s="68">
        <f t="shared" si="353"/>
        <v>44891</v>
      </c>
      <c r="AB1901" s="69" t="b">
        <f t="shared" si="354"/>
        <v>1</v>
      </c>
      <c r="AC1901" s="70">
        <f t="shared" si="355"/>
        <v>0.5</v>
      </c>
      <c r="AD1901" s="67">
        <f t="shared" si="356"/>
        <v>44893.784224536997</v>
      </c>
      <c r="AE1901" s="67">
        <f>VLOOKUP(V1901,'Branch Wise Work Timelines'!C:G,3,FALSE)+AA1901</f>
        <v>44891.416666666664</v>
      </c>
      <c r="AF1901" s="67">
        <f>IF(V1901="Bangalore",VLOOKUP(V1901,'Branch Wise Work Timelines'!C:G,4,FALSE)+AA1901+1,IF(V1901="Mumbai",VLOOKUP(V1901,'Branch Wise Work Timelines'!C:G,4,FALSE)+AA1901+1,VLOOKUP(V1901,'Branch Wise Work Timelines'!C:G,4,FALSE)+AA1901))</f>
        <v>44892.104166666664</v>
      </c>
      <c r="AG1901" s="67">
        <f>WORKDAY.INTL(AA1901,1,11)+VLOOKUP(V1901,'Branch Wise Work Timelines'!C:G,3,FALSE)</f>
        <v>44893.416666666664</v>
      </c>
      <c r="AH1901" s="69" t="str">
        <f t="shared" si="357"/>
        <v>Met</v>
      </c>
      <c r="AI1901" s="69">
        <f t="shared" ca="1" si="358"/>
        <v>20419</v>
      </c>
      <c r="AJ1901" s="69" t="str">
        <f ca="1">IF(AI1901&lt;0,"0-12",IFERROR(VLOOKUP(AI1901,Breakup[],2,FALSE),"&gt;24"))</f>
        <v>&gt;24</v>
      </c>
      <c r="AK1901" s="69" t="str">
        <f>VLOOKUP(V1901,Master!B:D,3,FALSE)</f>
        <v>South</v>
      </c>
      <c r="AL1901" s="69" t="str">
        <f t="shared" si="359"/>
        <v>Bangalore-CLS</v>
      </c>
    </row>
    <row r="1902" spans="1:38">
      <c r="A1902" s="13" t="s">
        <v>4113</v>
      </c>
      <c r="B1902" s="54">
        <v>44701.536559953704</v>
      </c>
      <c r="C1902" s="13" t="s">
        <v>222</v>
      </c>
      <c r="D1902" s="13">
        <v>1345</v>
      </c>
      <c r="E1902" s="13" t="s">
        <v>4114</v>
      </c>
      <c r="F1902" s="13" t="s">
        <v>33</v>
      </c>
      <c r="G1902" s="14">
        <v>1653034732628</v>
      </c>
      <c r="H1902" s="55">
        <v>0.59199074074074098</v>
      </c>
      <c r="I1902" s="33">
        <v>44891.591990740701</v>
      </c>
      <c r="J1902" s="58">
        <v>44891</v>
      </c>
      <c r="K1902" s="13" t="s">
        <v>224</v>
      </c>
      <c r="L1902" s="13" t="s">
        <v>64</v>
      </c>
      <c r="M1902" s="13" t="s">
        <v>225</v>
      </c>
      <c r="N1902" s="13" t="s">
        <v>215</v>
      </c>
      <c r="O1902" s="33">
        <v>44891.225011574097</v>
      </c>
      <c r="P1902" s="58">
        <v>44891</v>
      </c>
      <c r="Q1902" s="33" t="s">
        <v>237</v>
      </c>
      <c r="R1902" s="14">
        <v>115</v>
      </c>
      <c r="S1902" s="13" t="s">
        <v>208</v>
      </c>
      <c r="T1902" s="13" t="s">
        <v>209</v>
      </c>
      <c r="U1902" s="33">
        <f t="shared" ca="1" si="348"/>
        <v>45744.56914039352</v>
      </c>
      <c r="V1902" s="13" t="str">
        <f t="shared" si="349"/>
        <v>Kolkata</v>
      </c>
      <c r="W1902" s="13" t="str">
        <f t="shared" si="350"/>
        <v>RI</v>
      </c>
      <c r="X1902" s="13">
        <f t="shared" si="351"/>
        <v>14</v>
      </c>
      <c r="Y1902" s="13" t="str">
        <f>IFERROR(VLOOKUP(C1902,ReceivingTeam[],2,FALSE),"HelpDesk")</f>
        <v>Branch office</v>
      </c>
      <c r="Z1902" s="67">
        <f t="shared" si="352"/>
        <v>44893.737824074029</v>
      </c>
      <c r="AA1902" s="68">
        <f t="shared" si="353"/>
        <v>44891</v>
      </c>
      <c r="AB1902" s="69" t="b">
        <f t="shared" si="354"/>
        <v>1</v>
      </c>
      <c r="AC1902" s="70">
        <f t="shared" si="355"/>
        <v>0.5</v>
      </c>
      <c r="AD1902" s="67">
        <f t="shared" si="356"/>
        <v>44893.737824074029</v>
      </c>
      <c r="AE1902" s="67">
        <f>VLOOKUP(V1902,'Branch Wise Work Timelines'!C:G,3,FALSE)+AA1902</f>
        <v>44891.416666666664</v>
      </c>
      <c r="AF1902" s="67">
        <f>IF(V1902="Bangalore",VLOOKUP(V1902,'Branch Wise Work Timelines'!C:G,4,FALSE)+AA1902+1,IF(V1902="Mumbai",VLOOKUP(V1902,'Branch Wise Work Timelines'!C:G,4,FALSE)+AA1902+1,VLOOKUP(V1902,'Branch Wise Work Timelines'!C:G,4,FALSE)+AA1902))</f>
        <v>44891.770833333336</v>
      </c>
      <c r="AG1902" s="67">
        <f>WORKDAY.INTL(AA1902,1,11)+VLOOKUP(V1902,'Branch Wise Work Timelines'!C:G,3,FALSE)</f>
        <v>44893.416666666664</v>
      </c>
      <c r="AH1902" s="69" t="str">
        <f t="shared" si="357"/>
        <v>Met</v>
      </c>
      <c r="AI1902" s="69">
        <f t="shared" ca="1" si="358"/>
        <v>20420</v>
      </c>
      <c r="AJ1902" s="69" t="str">
        <f ca="1">IF(AI1902&lt;0,"0-12",IFERROR(VLOOKUP(AI1902,Breakup[],2,FALSE),"&gt;24"))</f>
        <v>&gt;24</v>
      </c>
      <c r="AK1902" s="69" t="str">
        <f>VLOOKUP(V1902,Master!B:D,3,FALSE)</f>
        <v>East</v>
      </c>
      <c r="AL1902" s="69" t="str">
        <f t="shared" si="359"/>
        <v>Kolkata</v>
      </c>
    </row>
    <row r="1903" spans="1:38">
      <c r="A1903" s="13" t="s">
        <v>4115</v>
      </c>
      <c r="B1903" s="54">
        <v>44701.6270840625</v>
      </c>
      <c r="C1903" s="13" t="s">
        <v>414</v>
      </c>
      <c r="D1903" s="13">
        <v>1442</v>
      </c>
      <c r="E1903" s="13" t="s">
        <v>4116</v>
      </c>
      <c r="F1903" s="13" t="s">
        <v>33</v>
      </c>
      <c r="G1903" s="14">
        <v>1653042672897</v>
      </c>
      <c r="H1903" s="55">
        <v>0.69898148148148198</v>
      </c>
      <c r="I1903" s="33">
        <v>44890.698981481502</v>
      </c>
      <c r="J1903" s="58">
        <v>44890</v>
      </c>
      <c r="K1903" s="13" t="s">
        <v>397</v>
      </c>
      <c r="L1903" s="13" t="s">
        <v>50</v>
      </c>
      <c r="M1903" s="13" t="s">
        <v>414</v>
      </c>
      <c r="N1903" s="13" t="s">
        <v>215</v>
      </c>
      <c r="O1903" s="33" t="s">
        <v>38</v>
      </c>
      <c r="P1903" s="58" t="s">
        <v>38</v>
      </c>
      <c r="Q1903" s="33" t="s">
        <v>207</v>
      </c>
      <c r="R1903" s="14" t="s">
        <v>38</v>
      </c>
      <c r="S1903" s="13" t="s">
        <v>216</v>
      </c>
      <c r="T1903" s="13" t="s">
        <v>217</v>
      </c>
      <c r="U1903" s="33">
        <f t="shared" ca="1" si="348"/>
        <v>45744.56914039352</v>
      </c>
      <c r="V1903" s="13" t="str">
        <f t="shared" si="349"/>
        <v>Cochin</v>
      </c>
      <c r="W1903" s="13" t="str">
        <f t="shared" si="350"/>
        <v>RI</v>
      </c>
      <c r="X1903" s="13">
        <f t="shared" si="351"/>
        <v>16</v>
      </c>
      <c r="Y1903" s="13" t="str">
        <f>IFERROR(VLOOKUP(C1903,ReceivingTeam[],2,FALSE),"HelpDesk")</f>
        <v>HelpDesk</v>
      </c>
      <c r="Z1903" s="67">
        <f t="shared" si="352"/>
        <v>44891.844814814831</v>
      </c>
      <c r="AA1903" s="68">
        <f t="shared" si="353"/>
        <v>44890</v>
      </c>
      <c r="AB1903" s="69" t="b">
        <f t="shared" si="354"/>
        <v>1</v>
      </c>
      <c r="AC1903" s="70">
        <f t="shared" si="355"/>
        <v>0.5</v>
      </c>
      <c r="AD1903" s="67">
        <f t="shared" si="356"/>
        <v>44891.844814814831</v>
      </c>
      <c r="AE1903" s="67">
        <f>VLOOKUP(V1903,'Branch Wise Work Timelines'!C:G,3,FALSE)+AA1903</f>
        <v>44890.416666666664</v>
      </c>
      <c r="AF1903" s="67">
        <f>IF(V1903="Bangalore",VLOOKUP(V1903,'Branch Wise Work Timelines'!C:G,4,FALSE)+AA1903+1,IF(V1903="Mumbai",VLOOKUP(V1903,'Branch Wise Work Timelines'!C:G,4,FALSE)+AA1903+1,VLOOKUP(V1903,'Branch Wise Work Timelines'!C:G,4,FALSE)+AA1903))</f>
        <v>44890.770833333336</v>
      </c>
      <c r="AG1903" s="67">
        <f>WORKDAY.INTL(AA1903,1,11)+VLOOKUP(V1903,'Branch Wise Work Timelines'!C:G,3,FALSE)</f>
        <v>44891.416666666664</v>
      </c>
      <c r="AH1903" s="69" t="str">
        <f t="shared" ca="1" si="357"/>
        <v>Out of TAT</v>
      </c>
      <c r="AI1903" s="69">
        <f t="shared" ca="1" si="358"/>
        <v>20466</v>
      </c>
      <c r="AJ1903" s="69" t="str">
        <f ca="1">IF(AI1903&lt;0,"0-12",IFERROR(VLOOKUP(AI1903,Breakup[],2,FALSE),"&gt;24"))</f>
        <v>&gt;24</v>
      </c>
      <c r="AK1903" s="69" t="str">
        <f>VLOOKUP(V1903,Master!B:D,3,FALSE)</f>
        <v>South</v>
      </c>
      <c r="AL1903" s="69" t="str">
        <f t="shared" si="359"/>
        <v>Cochin</v>
      </c>
    </row>
    <row r="1904" spans="1:38">
      <c r="A1904" s="13" t="s">
        <v>4117</v>
      </c>
      <c r="B1904" s="54">
        <v>44701.602572338001</v>
      </c>
      <c r="C1904" s="13" t="s">
        <v>121</v>
      </c>
      <c r="D1904" s="13">
        <v>256</v>
      </c>
      <c r="E1904" s="13" t="s">
        <v>4118</v>
      </c>
      <c r="F1904" s="13" t="s">
        <v>33</v>
      </c>
      <c r="G1904" s="14">
        <v>1653037557415</v>
      </c>
      <c r="H1904" s="55">
        <v>0.90424768518518495</v>
      </c>
      <c r="I1904" s="33">
        <v>44884.904247685197</v>
      </c>
      <c r="J1904" s="58">
        <v>44884</v>
      </c>
      <c r="K1904" s="13" t="s">
        <v>263</v>
      </c>
      <c r="L1904" s="13" t="s">
        <v>69</v>
      </c>
      <c r="M1904" s="13" t="s">
        <v>101</v>
      </c>
      <c r="N1904" s="13" t="s">
        <v>206</v>
      </c>
      <c r="O1904" s="33" t="s">
        <v>38</v>
      </c>
      <c r="P1904" s="58" t="s">
        <v>38</v>
      </c>
      <c r="Q1904" s="33" t="s">
        <v>207</v>
      </c>
      <c r="R1904" s="14" t="s">
        <v>38</v>
      </c>
      <c r="S1904" s="13" t="s">
        <v>208</v>
      </c>
      <c r="T1904" s="13" t="s">
        <v>209</v>
      </c>
      <c r="U1904" s="33">
        <f t="shared" ca="1" si="348"/>
        <v>45744.56914039352</v>
      </c>
      <c r="V1904" s="13" t="str">
        <f t="shared" si="349"/>
        <v>Mumbai</v>
      </c>
      <c r="W1904" s="13" t="str">
        <f t="shared" si="350"/>
        <v>RI</v>
      </c>
      <c r="X1904" s="13">
        <f t="shared" si="351"/>
        <v>21</v>
      </c>
      <c r="Y1904" s="13" t="str">
        <f>IFERROR(VLOOKUP(C1904,ReceivingTeam[],2,FALSE),"HelpDesk")</f>
        <v>Branch office</v>
      </c>
      <c r="Z1904" s="67">
        <f t="shared" si="352"/>
        <v>44886.570914351862</v>
      </c>
      <c r="AA1904" s="68">
        <f t="shared" si="353"/>
        <v>44884</v>
      </c>
      <c r="AB1904" s="69" t="b">
        <f t="shared" si="354"/>
        <v>1</v>
      </c>
      <c r="AC1904" s="70">
        <f t="shared" si="355"/>
        <v>0.5</v>
      </c>
      <c r="AD1904" s="67">
        <f t="shared" si="356"/>
        <v>44886.570914351862</v>
      </c>
      <c r="AE1904" s="67">
        <f>VLOOKUP(V1904,'Branch Wise Work Timelines'!C:G,3,FALSE)+AA1904</f>
        <v>44884.416666666664</v>
      </c>
      <c r="AF1904" s="67">
        <f>IF(V1904="Bangalore",VLOOKUP(V1904,'Branch Wise Work Timelines'!C:G,4,FALSE)+AA1904+1,IF(V1904="Mumbai",VLOOKUP(V1904,'Branch Wise Work Timelines'!C:G,4,FALSE)+AA1904+1,VLOOKUP(V1904,'Branch Wise Work Timelines'!C:G,4,FALSE)+AA1904))</f>
        <v>44885.25</v>
      </c>
      <c r="AG1904" s="67">
        <f>WORKDAY.INTL(AA1904,1,11)+VLOOKUP(V1904,'Branch Wise Work Timelines'!C:G,3,FALSE)</f>
        <v>44886.416666666664</v>
      </c>
      <c r="AH1904" s="69" t="str">
        <f t="shared" ca="1" si="357"/>
        <v>Out of TAT</v>
      </c>
      <c r="AI1904" s="69">
        <f t="shared" ca="1" si="358"/>
        <v>20592</v>
      </c>
      <c r="AJ1904" s="69" t="str">
        <f ca="1">IF(AI1904&lt;0,"0-12",IFERROR(VLOOKUP(AI1904,Breakup[],2,FALSE),"&gt;24"))</f>
        <v>&gt;24</v>
      </c>
      <c r="AK1904" s="69" t="str">
        <f>VLOOKUP(V1904,Master!B:D,3,FALSE)</f>
        <v>East</v>
      </c>
      <c r="AL1904" s="69" t="str">
        <f t="shared" si="359"/>
        <v>Mumbai</v>
      </c>
    </row>
    <row r="1905" spans="1:38">
      <c r="A1905" s="13" t="s">
        <v>4119</v>
      </c>
      <c r="B1905" s="54">
        <v>44701.670145023098</v>
      </c>
      <c r="C1905" s="13" t="s">
        <v>583</v>
      </c>
      <c r="D1905" s="13">
        <v>1502</v>
      </c>
      <c r="E1905" s="13" t="s">
        <v>4120</v>
      </c>
      <c r="F1905" s="13" t="s">
        <v>15</v>
      </c>
      <c r="G1905" s="14">
        <v>1653043097971</v>
      </c>
      <c r="H1905" s="55">
        <v>0.77211805555555602</v>
      </c>
      <c r="I1905" s="33">
        <v>44888.772118055596</v>
      </c>
      <c r="J1905" s="58">
        <v>44888</v>
      </c>
      <c r="K1905" s="13" t="s">
        <v>213</v>
      </c>
      <c r="L1905" s="13" t="s">
        <v>30</v>
      </c>
      <c r="M1905" s="13" t="s">
        <v>214</v>
      </c>
      <c r="N1905" s="13" t="s">
        <v>206</v>
      </c>
      <c r="O1905" s="33" t="s">
        <v>38</v>
      </c>
      <c r="P1905" s="58" t="s">
        <v>38</v>
      </c>
      <c r="Q1905" s="33" t="s">
        <v>207</v>
      </c>
      <c r="R1905" s="14" t="s">
        <v>38</v>
      </c>
      <c r="S1905" s="13" t="s">
        <v>216</v>
      </c>
      <c r="T1905" s="13" t="s">
        <v>217</v>
      </c>
      <c r="U1905" s="33">
        <f t="shared" ca="1" si="348"/>
        <v>45744.56914039352</v>
      </c>
      <c r="V1905" s="13" t="str">
        <f t="shared" si="349"/>
        <v>Bangalore</v>
      </c>
      <c r="W1905" s="13" t="str">
        <f t="shared" si="350"/>
        <v>CLS</v>
      </c>
      <c r="X1905" s="13">
        <f t="shared" si="351"/>
        <v>18</v>
      </c>
      <c r="Y1905" s="13" t="str">
        <f>IFERROR(VLOOKUP(C1905,ReceivingTeam[],2,FALSE),"HelpDesk")</f>
        <v>HelpDesk</v>
      </c>
      <c r="Z1905" s="67">
        <f t="shared" si="352"/>
        <v>44889.584618055596</v>
      </c>
      <c r="AA1905" s="68">
        <f t="shared" si="353"/>
        <v>44888</v>
      </c>
      <c r="AB1905" s="69" t="b">
        <f t="shared" si="354"/>
        <v>1</v>
      </c>
      <c r="AC1905" s="70">
        <f t="shared" si="355"/>
        <v>0.5</v>
      </c>
      <c r="AD1905" s="67">
        <f t="shared" si="356"/>
        <v>44889.584618055596</v>
      </c>
      <c r="AE1905" s="67">
        <f>VLOOKUP(V1905,'Branch Wise Work Timelines'!C:G,3,FALSE)+AA1905</f>
        <v>44888.416666666664</v>
      </c>
      <c r="AF1905" s="67">
        <f>IF(V1905="Bangalore",VLOOKUP(V1905,'Branch Wise Work Timelines'!C:G,4,FALSE)+AA1905+1,IF(V1905="Mumbai",VLOOKUP(V1905,'Branch Wise Work Timelines'!C:G,4,FALSE)+AA1905+1,VLOOKUP(V1905,'Branch Wise Work Timelines'!C:G,4,FALSE)+AA1905))</f>
        <v>44889.104166666664</v>
      </c>
      <c r="AG1905" s="67">
        <f>WORKDAY.INTL(AA1905,1,11)+VLOOKUP(V1905,'Branch Wise Work Timelines'!C:G,3,FALSE)</f>
        <v>44889.416666666664</v>
      </c>
      <c r="AH1905" s="69" t="str">
        <f t="shared" ca="1" si="357"/>
        <v>Out of TAT</v>
      </c>
      <c r="AI1905" s="69">
        <f t="shared" ca="1" si="358"/>
        <v>20520</v>
      </c>
      <c r="AJ1905" s="69" t="str">
        <f ca="1">IF(AI1905&lt;0,"0-12",IFERROR(VLOOKUP(AI1905,Breakup[],2,FALSE),"&gt;24"))</f>
        <v>&gt;24</v>
      </c>
      <c r="AK1905" s="69" t="str">
        <f>VLOOKUP(V1905,Master!B:D,3,FALSE)</f>
        <v>South</v>
      </c>
      <c r="AL1905" s="69" t="str">
        <f t="shared" si="359"/>
        <v>Bangalore-CLS</v>
      </c>
    </row>
    <row r="1906" spans="1:38">
      <c r="A1906" s="13" t="s">
        <v>4121</v>
      </c>
      <c r="B1906" s="54">
        <v>44701.4773726852</v>
      </c>
      <c r="C1906" s="13" t="s">
        <v>112</v>
      </c>
      <c r="D1906" s="13">
        <v>480</v>
      </c>
      <c r="E1906" s="13" t="s">
        <v>4122</v>
      </c>
      <c r="F1906" s="13" t="s">
        <v>33</v>
      </c>
      <c r="G1906" s="14">
        <v>1653026782977</v>
      </c>
      <c r="H1906" s="55">
        <v>0.41749999999999998</v>
      </c>
      <c r="I1906" s="33">
        <v>44881.417500000003</v>
      </c>
      <c r="J1906" s="58">
        <v>44881</v>
      </c>
      <c r="K1906" s="13" t="s">
        <v>263</v>
      </c>
      <c r="L1906" s="13" t="s">
        <v>69</v>
      </c>
      <c r="M1906" s="13" t="s">
        <v>101</v>
      </c>
      <c r="N1906" s="13" t="s">
        <v>206</v>
      </c>
      <c r="O1906" s="33" t="s">
        <v>38</v>
      </c>
      <c r="P1906" s="58" t="s">
        <v>38</v>
      </c>
      <c r="Q1906" s="33" t="s">
        <v>207</v>
      </c>
      <c r="R1906" s="14" t="s">
        <v>38</v>
      </c>
      <c r="S1906" s="13" t="s">
        <v>208</v>
      </c>
      <c r="T1906" s="13" t="s">
        <v>209</v>
      </c>
      <c r="U1906" s="33">
        <f t="shared" ca="1" si="348"/>
        <v>45744.56914039352</v>
      </c>
      <c r="V1906" s="13" t="str">
        <f t="shared" si="349"/>
        <v>Mumbai</v>
      </c>
      <c r="W1906" s="13" t="str">
        <f t="shared" si="350"/>
        <v>RI</v>
      </c>
      <c r="X1906" s="13">
        <f t="shared" si="351"/>
        <v>10</v>
      </c>
      <c r="Y1906" s="13" t="str">
        <f>IFERROR(VLOOKUP(C1906,ReceivingTeam[],2,FALSE),"HelpDesk")</f>
        <v>Branch office</v>
      </c>
      <c r="Z1906" s="67">
        <f t="shared" si="352"/>
        <v>44881.917500000003</v>
      </c>
      <c r="AA1906" s="68">
        <f t="shared" si="353"/>
        <v>44881</v>
      </c>
      <c r="AB1906" s="69" t="b">
        <f t="shared" si="354"/>
        <v>1</v>
      </c>
      <c r="AC1906" s="70">
        <f t="shared" si="355"/>
        <v>0.5</v>
      </c>
      <c r="AD1906" s="67">
        <f t="shared" si="356"/>
        <v>44881.917500000003</v>
      </c>
      <c r="AE1906" s="67">
        <f>VLOOKUP(V1906,'Branch Wise Work Timelines'!C:G,3,FALSE)+AA1906</f>
        <v>44881.416666666664</v>
      </c>
      <c r="AF1906" s="67">
        <f>IF(V1906="Bangalore",VLOOKUP(V1906,'Branch Wise Work Timelines'!C:G,4,FALSE)+AA1906+1,IF(V1906="Mumbai",VLOOKUP(V1906,'Branch Wise Work Timelines'!C:G,4,FALSE)+AA1906+1,VLOOKUP(V1906,'Branch Wise Work Timelines'!C:G,4,FALSE)+AA1906))</f>
        <v>44882.25</v>
      </c>
      <c r="AG1906" s="67">
        <f>WORKDAY.INTL(AA1906,1,11)+VLOOKUP(V1906,'Branch Wise Work Timelines'!C:G,3,FALSE)</f>
        <v>44882.416666666664</v>
      </c>
      <c r="AH1906" s="69" t="str">
        <f t="shared" ca="1" si="357"/>
        <v>Out of TAT</v>
      </c>
      <c r="AI1906" s="69">
        <f t="shared" ca="1" si="358"/>
        <v>20704</v>
      </c>
      <c r="AJ1906" s="69" t="str">
        <f ca="1">IF(AI1906&lt;0,"0-12",IFERROR(VLOOKUP(AI1906,Breakup[],2,FALSE),"&gt;24"))</f>
        <v>&gt;24</v>
      </c>
      <c r="AK1906" s="69" t="str">
        <f>VLOOKUP(V1906,Master!B:D,3,FALSE)</f>
        <v>East</v>
      </c>
      <c r="AL1906" s="69" t="str">
        <f t="shared" si="359"/>
        <v>Mumbai</v>
      </c>
    </row>
    <row r="1907" spans="1:38">
      <c r="A1907" s="13" t="s">
        <v>4123</v>
      </c>
      <c r="B1907" s="54">
        <v>44701.674798726897</v>
      </c>
      <c r="C1907" s="13" t="s">
        <v>113</v>
      </c>
      <c r="D1907" s="13">
        <v>1306</v>
      </c>
      <c r="E1907" s="13" t="s">
        <v>4124</v>
      </c>
      <c r="F1907" s="13" t="s">
        <v>33</v>
      </c>
      <c r="G1907" s="14">
        <v>1653044439864</v>
      </c>
      <c r="H1907" s="55">
        <v>0.54839120370370398</v>
      </c>
      <c r="I1907" s="33">
        <v>44891.548391203702</v>
      </c>
      <c r="J1907" s="58">
        <v>44891</v>
      </c>
      <c r="K1907" s="13" t="s">
        <v>263</v>
      </c>
      <c r="L1907" s="13" t="s">
        <v>69</v>
      </c>
      <c r="M1907" s="13" t="s">
        <v>101</v>
      </c>
      <c r="N1907" s="13" t="s">
        <v>206</v>
      </c>
      <c r="O1907" s="33">
        <v>44891.548368055599</v>
      </c>
      <c r="P1907" s="58">
        <v>44891</v>
      </c>
      <c r="Q1907" s="33" t="s">
        <v>237</v>
      </c>
      <c r="R1907" s="14">
        <v>713</v>
      </c>
      <c r="S1907" s="13" t="s">
        <v>208</v>
      </c>
      <c r="T1907" s="13" t="s">
        <v>209</v>
      </c>
      <c r="U1907" s="33">
        <f t="shared" ca="1" si="348"/>
        <v>45744.56914039352</v>
      </c>
      <c r="V1907" s="13" t="str">
        <f t="shared" si="349"/>
        <v>Mumbai</v>
      </c>
      <c r="W1907" s="13" t="str">
        <f t="shared" si="350"/>
        <v>RI</v>
      </c>
      <c r="X1907" s="13">
        <f t="shared" si="351"/>
        <v>13</v>
      </c>
      <c r="Y1907" s="13" t="str">
        <f>IFERROR(VLOOKUP(C1907,ReceivingTeam[],2,FALSE),"HelpDesk")</f>
        <v>Branch office</v>
      </c>
      <c r="Z1907" s="67">
        <f t="shared" si="352"/>
        <v>44892.048391203702</v>
      </c>
      <c r="AA1907" s="68">
        <f t="shared" si="353"/>
        <v>44891</v>
      </c>
      <c r="AB1907" s="69" t="b">
        <f t="shared" si="354"/>
        <v>1</v>
      </c>
      <c r="AC1907" s="70">
        <f t="shared" si="355"/>
        <v>0.5</v>
      </c>
      <c r="AD1907" s="67">
        <f t="shared" si="356"/>
        <v>44892.048391203702</v>
      </c>
      <c r="AE1907" s="67">
        <f>VLOOKUP(V1907,'Branch Wise Work Timelines'!C:G,3,FALSE)+AA1907</f>
        <v>44891.416666666664</v>
      </c>
      <c r="AF1907" s="67">
        <f>IF(V1907="Bangalore",VLOOKUP(V1907,'Branch Wise Work Timelines'!C:G,4,FALSE)+AA1907+1,IF(V1907="Mumbai",VLOOKUP(V1907,'Branch Wise Work Timelines'!C:G,4,FALSE)+AA1907+1,VLOOKUP(V1907,'Branch Wise Work Timelines'!C:G,4,FALSE)+AA1907))</f>
        <v>44892.25</v>
      </c>
      <c r="AG1907" s="67">
        <f>WORKDAY.INTL(AA1907,1,11)+VLOOKUP(V1907,'Branch Wise Work Timelines'!C:G,3,FALSE)</f>
        <v>44893.416666666664</v>
      </c>
      <c r="AH1907" s="69" t="str">
        <f t="shared" si="357"/>
        <v>Met</v>
      </c>
      <c r="AI1907" s="69">
        <f t="shared" ca="1" si="358"/>
        <v>20461</v>
      </c>
      <c r="AJ1907" s="69" t="str">
        <f ca="1">IF(AI1907&lt;0,"0-12",IFERROR(VLOOKUP(AI1907,Breakup[],2,FALSE),"&gt;24"))</f>
        <v>&gt;24</v>
      </c>
      <c r="AK1907" s="69" t="str">
        <f>VLOOKUP(V1907,Master!B:D,3,FALSE)</f>
        <v>East</v>
      </c>
      <c r="AL1907" s="69" t="str">
        <f t="shared" si="359"/>
        <v>Mumbai</v>
      </c>
    </row>
    <row r="1908" spans="1:38">
      <c r="A1908" s="13" t="s">
        <v>4125</v>
      </c>
      <c r="B1908" s="54">
        <v>44700.6112763079</v>
      </c>
      <c r="C1908" s="13" t="s">
        <v>535</v>
      </c>
      <c r="D1908" s="13">
        <v>1146</v>
      </c>
      <c r="E1908" s="13" t="s">
        <v>4126</v>
      </c>
      <c r="F1908" s="13" t="s">
        <v>33</v>
      </c>
      <c r="G1908" s="14">
        <v>1653033606328</v>
      </c>
      <c r="H1908" s="55">
        <v>0.187326388888889</v>
      </c>
      <c r="I1908" s="33">
        <v>44883.187326388899</v>
      </c>
      <c r="J1908" s="58">
        <v>44883</v>
      </c>
      <c r="K1908" s="13" t="s">
        <v>397</v>
      </c>
      <c r="L1908" s="13" t="s">
        <v>50</v>
      </c>
      <c r="M1908" s="13" t="s">
        <v>153</v>
      </c>
      <c r="N1908" s="13" t="s">
        <v>206</v>
      </c>
      <c r="O1908" s="33" t="s">
        <v>38</v>
      </c>
      <c r="P1908" s="58" t="s">
        <v>38</v>
      </c>
      <c r="Q1908" s="33" t="s">
        <v>207</v>
      </c>
      <c r="R1908" s="14" t="s">
        <v>38</v>
      </c>
      <c r="S1908" s="13" t="s">
        <v>216</v>
      </c>
      <c r="T1908" s="13" t="s">
        <v>217</v>
      </c>
      <c r="U1908" s="33">
        <f t="shared" ca="1" si="348"/>
        <v>45744.56914039352</v>
      </c>
      <c r="V1908" s="13" t="str">
        <f t="shared" si="349"/>
        <v>Cochin</v>
      </c>
      <c r="W1908" s="13" t="str">
        <f t="shared" si="350"/>
        <v>RI</v>
      </c>
      <c r="X1908" s="13">
        <f t="shared" si="351"/>
        <v>4</v>
      </c>
      <c r="Y1908" s="13" t="str">
        <f>IFERROR(VLOOKUP(C1908,ReceivingTeam[],2,FALSE),"HelpDesk")</f>
        <v>HelpDesk</v>
      </c>
      <c r="Z1908" s="67">
        <f t="shared" si="352"/>
        <v>44884.562499999993</v>
      </c>
      <c r="AA1908" s="68">
        <f t="shared" si="353"/>
        <v>44883</v>
      </c>
      <c r="AB1908" s="69" t="b">
        <f t="shared" si="354"/>
        <v>1</v>
      </c>
      <c r="AC1908" s="70">
        <f t="shared" si="355"/>
        <v>0.5</v>
      </c>
      <c r="AD1908" s="67">
        <f t="shared" si="356"/>
        <v>44884.562499999993</v>
      </c>
      <c r="AE1908" s="67">
        <f>VLOOKUP(V1908,'Branch Wise Work Timelines'!C:G,3,FALSE)+AA1908</f>
        <v>44883.416666666664</v>
      </c>
      <c r="AF1908" s="67">
        <f>IF(V1908="Bangalore",VLOOKUP(V1908,'Branch Wise Work Timelines'!C:G,4,FALSE)+AA1908+1,IF(V1908="Mumbai",VLOOKUP(V1908,'Branch Wise Work Timelines'!C:G,4,FALSE)+AA1908+1,VLOOKUP(V1908,'Branch Wise Work Timelines'!C:G,4,FALSE)+AA1908))</f>
        <v>44883.770833333336</v>
      </c>
      <c r="AG1908" s="67">
        <f>WORKDAY.INTL(AA1908,1,11)+VLOOKUP(V1908,'Branch Wise Work Timelines'!C:G,3,FALSE)</f>
        <v>44884.416666666664</v>
      </c>
      <c r="AH1908" s="69" t="str">
        <f t="shared" ca="1" si="357"/>
        <v>Out of TAT</v>
      </c>
      <c r="AI1908" s="69">
        <f t="shared" ca="1" si="358"/>
        <v>20641</v>
      </c>
      <c r="AJ1908" s="69" t="str">
        <f ca="1">IF(AI1908&lt;0,"0-12",IFERROR(VLOOKUP(AI1908,Breakup[],2,FALSE),"&gt;24"))</f>
        <v>&gt;24</v>
      </c>
      <c r="AK1908" s="69" t="str">
        <f>VLOOKUP(V1908,Master!B:D,3,FALSE)</f>
        <v>South</v>
      </c>
      <c r="AL1908" s="69" t="str">
        <f t="shared" si="359"/>
        <v>Cochin</v>
      </c>
    </row>
    <row r="1909" spans="1:38">
      <c r="A1909" s="13" t="s">
        <v>4127</v>
      </c>
      <c r="B1909" s="54">
        <v>44701.649518171303</v>
      </c>
      <c r="C1909" s="13" t="s">
        <v>243</v>
      </c>
      <c r="D1909" s="13">
        <v>1830</v>
      </c>
      <c r="E1909" s="13" t="s">
        <v>4128</v>
      </c>
      <c r="F1909" s="13" t="s">
        <v>15</v>
      </c>
      <c r="G1909" s="14">
        <v>1653043097971</v>
      </c>
      <c r="H1909" s="55">
        <v>0.98243055555555603</v>
      </c>
      <c r="I1909" s="33">
        <v>44888.982430555603</v>
      </c>
      <c r="J1909" s="58">
        <v>44888</v>
      </c>
      <c r="K1909" s="13" t="s">
        <v>213</v>
      </c>
      <c r="L1909" s="13" t="s">
        <v>30</v>
      </c>
      <c r="M1909" s="13" t="s">
        <v>214</v>
      </c>
      <c r="N1909" s="13" t="s">
        <v>206</v>
      </c>
      <c r="O1909" s="33" t="s">
        <v>38</v>
      </c>
      <c r="P1909" s="58" t="s">
        <v>38</v>
      </c>
      <c r="Q1909" s="33" t="s">
        <v>207</v>
      </c>
      <c r="R1909" s="14" t="s">
        <v>38</v>
      </c>
      <c r="S1909" s="13" t="s">
        <v>216</v>
      </c>
      <c r="T1909" s="13" t="s">
        <v>217</v>
      </c>
      <c r="U1909" s="33">
        <f t="shared" ca="1" si="348"/>
        <v>45744.56914039352</v>
      </c>
      <c r="V1909" s="13" t="str">
        <f t="shared" si="349"/>
        <v>Bangalore</v>
      </c>
      <c r="W1909" s="13" t="str">
        <f t="shared" si="350"/>
        <v>CLS</v>
      </c>
      <c r="X1909" s="13">
        <f t="shared" si="351"/>
        <v>23</v>
      </c>
      <c r="Y1909" s="13" t="str">
        <f>IFERROR(VLOOKUP(C1909,ReceivingTeam[],2,FALSE),"HelpDesk")</f>
        <v>HelpDesk</v>
      </c>
      <c r="Z1909" s="67">
        <f t="shared" si="352"/>
        <v>44889.794930555603</v>
      </c>
      <c r="AA1909" s="68">
        <f t="shared" si="353"/>
        <v>44888</v>
      </c>
      <c r="AB1909" s="69" t="b">
        <f t="shared" si="354"/>
        <v>1</v>
      </c>
      <c r="AC1909" s="70">
        <f t="shared" si="355"/>
        <v>0.5</v>
      </c>
      <c r="AD1909" s="67">
        <f t="shared" si="356"/>
        <v>44889.794930555603</v>
      </c>
      <c r="AE1909" s="67">
        <f>VLOOKUP(V1909,'Branch Wise Work Timelines'!C:G,3,FALSE)+AA1909</f>
        <v>44888.416666666664</v>
      </c>
      <c r="AF1909" s="67">
        <f>IF(V1909="Bangalore",VLOOKUP(V1909,'Branch Wise Work Timelines'!C:G,4,FALSE)+AA1909+1,IF(V1909="Mumbai",VLOOKUP(V1909,'Branch Wise Work Timelines'!C:G,4,FALSE)+AA1909+1,VLOOKUP(V1909,'Branch Wise Work Timelines'!C:G,4,FALSE)+AA1909))</f>
        <v>44889.104166666664</v>
      </c>
      <c r="AG1909" s="67">
        <f>WORKDAY.INTL(AA1909,1,11)+VLOOKUP(V1909,'Branch Wise Work Timelines'!C:G,3,FALSE)</f>
        <v>44889.416666666664</v>
      </c>
      <c r="AH1909" s="69" t="str">
        <f t="shared" ca="1" si="357"/>
        <v>Out of TAT</v>
      </c>
      <c r="AI1909" s="69">
        <f t="shared" ca="1" si="358"/>
        <v>20515</v>
      </c>
      <c r="AJ1909" s="69" t="str">
        <f ca="1">IF(AI1909&lt;0,"0-12",IFERROR(VLOOKUP(AI1909,Breakup[],2,FALSE),"&gt;24"))</f>
        <v>&gt;24</v>
      </c>
      <c r="AK1909" s="69" t="str">
        <f>VLOOKUP(V1909,Master!B:D,3,FALSE)</f>
        <v>South</v>
      </c>
      <c r="AL1909" s="69" t="str">
        <f t="shared" si="359"/>
        <v>Bangalore-CLS</v>
      </c>
    </row>
    <row r="1910" spans="1:38">
      <c r="A1910" s="13" t="s">
        <v>4129</v>
      </c>
      <c r="B1910" s="54">
        <v>44701.622603854201</v>
      </c>
      <c r="C1910" s="13" t="s">
        <v>252</v>
      </c>
      <c r="D1910" s="13">
        <v>290</v>
      </c>
      <c r="E1910" s="13" t="s">
        <v>4130</v>
      </c>
      <c r="F1910" s="13" t="s">
        <v>15</v>
      </c>
      <c r="G1910" s="14">
        <v>1653039610057</v>
      </c>
      <c r="H1910" s="55">
        <v>0.75832175925925904</v>
      </c>
      <c r="I1910" s="33">
        <v>44885.758321759298</v>
      </c>
      <c r="J1910" s="58">
        <v>44885</v>
      </c>
      <c r="K1910" s="13" t="s">
        <v>213</v>
      </c>
      <c r="L1910" s="13" t="s">
        <v>30</v>
      </c>
      <c r="M1910" s="13" t="s">
        <v>214</v>
      </c>
      <c r="N1910" s="13" t="s">
        <v>206</v>
      </c>
      <c r="O1910" s="33" t="s">
        <v>38</v>
      </c>
      <c r="P1910" s="58" t="s">
        <v>38</v>
      </c>
      <c r="Q1910" s="33" t="s">
        <v>207</v>
      </c>
      <c r="R1910" s="14" t="s">
        <v>38</v>
      </c>
      <c r="S1910" s="13" t="s">
        <v>216</v>
      </c>
      <c r="T1910" s="13" t="s">
        <v>278</v>
      </c>
      <c r="U1910" s="33">
        <f t="shared" ca="1" si="348"/>
        <v>45744.56914039352</v>
      </c>
      <c r="V1910" s="13" t="str">
        <f t="shared" si="349"/>
        <v>Bangalore</v>
      </c>
      <c r="W1910" s="13" t="str">
        <f t="shared" si="350"/>
        <v>CLS</v>
      </c>
      <c r="X1910" s="13">
        <f t="shared" si="351"/>
        <v>18</v>
      </c>
      <c r="Y1910" s="13" t="str">
        <f>IFERROR(VLOOKUP(C1910,ReceivingTeam[],2,FALSE),"HelpDesk")</f>
        <v>HelpDesk</v>
      </c>
      <c r="Z1910" s="67">
        <f t="shared" si="352"/>
        <v>44888.416666666664</v>
      </c>
      <c r="AA1910" s="68">
        <f t="shared" si="353"/>
        <v>44885</v>
      </c>
      <c r="AB1910" s="69" t="b">
        <f t="shared" si="354"/>
        <v>0</v>
      </c>
      <c r="AC1910" s="70">
        <f t="shared" si="355"/>
        <v>3</v>
      </c>
      <c r="AD1910" s="67">
        <f t="shared" si="356"/>
        <v>44888.416666666664</v>
      </c>
      <c r="AE1910" s="67">
        <f>VLOOKUP(V1910,'Branch Wise Work Timelines'!C:G,3,FALSE)+AA1910</f>
        <v>44885.416666666664</v>
      </c>
      <c r="AF1910" s="67">
        <f>IF(V1910="Bangalore",VLOOKUP(V1910,'Branch Wise Work Timelines'!C:G,4,FALSE)+AA1910+1,IF(V1910="Mumbai",VLOOKUP(V1910,'Branch Wise Work Timelines'!C:G,4,FALSE)+AA1910+1,VLOOKUP(V1910,'Branch Wise Work Timelines'!C:G,4,FALSE)+AA1910))</f>
        <v>44886.104166666664</v>
      </c>
      <c r="AG1910" s="67">
        <f>WORKDAY.INTL(AA1910,1,11)+VLOOKUP(V1910,'Branch Wise Work Timelines'!C:G,3,FALSE)</f>
        <v>44886.416666666664</v>
      </c>
      <c r="AH1910" s="69" t="str">
        <f t="shared" ca="1" si="357"/>
        <v>Out of TAT</v>
      </c>
      <c r="AI1910" s="69">
        <f t="shared" ca="1" si="358"/>
        <v>20548</v>
      </c>
      <c r="AJ1910" s="69" t="str">
        <f ca="1">IF(AI1910&lt;0,"0-12",IFERROR(VLOOKUP(AI1910,Breakup[],2,FALSE),"&gt;24"))</f>
        <v>&gt;24</v>
      </c>
      <c r="AK1910" s="69" t="str">
        <f>VLOOKUP(V1910,Master!B:D,3,FALSE)</f>
        <v>South</v>
      </c>
      <c r="AL1910" s="69" t="str">
        <f t="shared" si="359"/>
        <v>Bangalore-CLS</v>
      </c>
    </row>
    <row r="1911" spans="1:38">
      <c r="A1911" s="13" t="s">
        <v>4131</v>
      </c>
      <c r="B1911" s="54">
        <v>44701.658368206001</v>
      </c>
      <c r="C1911" s="13" t="s">
        <v>235</v>
      </c>
      <c r="D1911" s="13">
        <v>733</v>
      </c>
      <c r="E1911" s="13" t="s">
        <v>4132</v>
      </c>
      <c r="F1911" s="13" t="s">
        <v>15</v>
      </c>
      <c r="G1911" s="14">
        <v>1653042748167</v>
      </c>
      <c r="H1911" s="55">
        <v>0.32836805555555598</v>
      </c>
      <c r="I1911" s="33">
        <v>44888.328368055598</v>
      </c>
      <c r="J1911" s="58">
        <v>44888</v>
      </c>
      <c r="K1911" s="13" t="s">
        <v>213</v>
      </c>
      <c r="L1911" s="13" t="s">
        <v>30</v>
      </c>
      <c r="M1911" s="13" t="s">
        <v>214</v>
      </c>
      <c r="N1911" s="13" t="s">
        <v>206</v>
      </c>
      <c r="O1911" s="33" t="s">
        <v>38</v>
      </c>
      <c r="P1911" s="58" t="s">
        <v>38</v>
      </c>
      <c r="Q1911" s="33" t="s">
        <v>207</v>
      </c>
      <c r="R1911" s="14" t="s">
        <v>38</v>
      </c>
      <c r="S1911" s="13" t="s">
        <v>216</v>
      </c>
      <c r="T1911" s="13" t="s">
        <v>217</v>
      </c>
      <c r="U1911" s="33">
        <f t="shared" ca="1" si="348"/>
        <v>45744.56914039352</v>
      </c>
      <c r="V1911" s="13" t="str">
        <f t="shared" si="349"/>
        <v>Bangalore</v>
      </c>
      <c r="W1911" s="13" t="str">
        <f t="shared" si="350"/>
        <v>CLS</v>
      </c>
      <c r="X1911" s="13">
        <f t="shared" si="351"/>
        <v>7</v>
      </c>
      <c r="Y1911" s="13" t="str">
        <f>IFERROR(VLOOKUP(C1911,ReceivingTeam[],2,FALSE),"HelpDesk")</f>
        <v>HelpDesk</v>
      </c>
      <c r="Z1911" s="67">
        <f t="shared" si="352"/>
        <v>44888.916666666664</v>
      </c>
      <c r="AA1911" s="68">
        <f t="shared" si="353"/>
        <v>44888</v>
      </c>
      <c r="AB1911" s="69" t="b">
        <f t="shared" si="354"/>
        <v>1</v>
      </c>
      <c r="AC1911" s="70">
        <f t="shared" si="355"/>
        <v>0.5</v>
      </c>
      <c r="AD1911" s="67">
        <f t="shared" si="356"/>
        <v>44888.916666666664</v>
      </c>
      <c r="AE1911" s="67">
        <f>VLOOKUP(V1911,'Branch Wise Work Timelines'!C:G,3,FALSE)+AA1911</f>
        <v>44888.416666666664</v>
      </c>
      <c r="AF1911" s="67">
        <f>IF(V1911="Bangalore",VLOOKUP(V1911,'Branch Wise Work Timelines'!C:G,4,FALSE)+AA1911+1,IF(V1911="Mumbai",VLOOKUP(V1911,'Branch Wise Work Timelines'!C:G,4,FALSE)+AA1911+1,VLOOKUP(V1911,'Branch Wise Work Timelines'!C:G,4,FALSE)+AA1911))</f>
        <v>44889.104166666664</v>
      </c>
      <c r="AG1911" s="67">
        <f>WORKDAY.INTL(AA1911,1,11)+VLOOKUP(V1911,'Branch Wise Work Timelines'!C:G,3,FALSE)</f>
        <v>44889.416666666664</v>
      </c>
      <c r="AH1911" s="69" t="str">
        <f t="shared" ca="1" si="357"/>
        <v>Out of TAT</v>
      </c>
      <c r="AI1911" s="69">
        <f t="shared" ca="1" si="358"/>
        <v>20536</v>
      </c>
      <c r="AJ1911" s="69" t="str">
        <f ca="1">IF(AI1911&lt;0,"0-12",IFERROR(VLOOKUP(AI1911,Breakup[],2,FALSE),"&gt;24"))</f>
        <v>&gt;24</v>
      </c>
      <c r="AK1911" s="69" t="str">
        <f>VLOOKUP(V1911,Master!B:D,3,FALSE)</f>
        <v>South</v>
      </c>
      <c r="AL1911" s="69" t="str">
        <f t="shared" si="359"/>
        <v>Bangalore-CLS</v>
      </c>
    </row>
    <row r="1912" spans="1:38">
      <c r="A1912" s="13" t="s">
        <v>4133</v>
      </c>
      <c r="B1912" s="54">
        <v>44701.616180358797</v>
      </c>
      <c r="C1912" s="13" t="s">
        <v>2252</v>
      </c>
      <c r="D1912" s="13">
        <v>1451</v>
      </c>
      <c r="E1912" s="13" t="s">
        <v>4134</v>
      </c>
      <c r="F1912" s="13" t="s">
        <v>15</v>
      </c>
      <c r="G1912" s="14">
        <v>1653044855569</v>
      </c>
      <c r="H1912" s="55">
        <v>0.58719907407407401</v>
      </c>
      <c r="I1912" s="33">
        <v>44889.5871990741</v>
      </c>
      <c r="J1912" s="58">
        <v>44889</v>
      </c>
      <c r="K1912" s="13" t="s">
        <v>213</v>
      </c>
      <c r="L1912" s="13" t="s">
        <v>30</v>
      </c>
      <c r="M1912" s="13" t="s">
        <v>75</v>
      </c>
      <c r="N1912" s="13" t="s">
        <v>206</v>
      </c>
      <c r="O1912" s="33" t="s">
        <v>38</v>
      </c>
      <c r="P1912" s="58" t="s">
        <v>38</v>
      </c>
      <c r="Q1912" s="33" t="s">
        <v>207</v>
      </c>
      <c r="R1912" s="14" t="s">
        <v>38</v>
      </c>
      <c r="S1912" s="13" t="s">
        <v>208</v>
      </c>
      <c r="T1912" s="13" t="s">
        <v>209</v>
      </c>
      <c r="U1912" s="33">
        <f t="shared" ca="1" si="348"/>
        <v>45744.56914039352</v>
      </c>
      <c r="V1912" s="13" t="str">
        <f t="shared" si="349"/>
        <v>Bangalore</v>
      </c>
      <c r="W1912" s="13" t="str">
        <f t="shared" si="350"/>
        <v>CLS</v>
      </c>
      <c r="X1912" s="13">
        <f t="shared" si="351"/>
        <v>14</v>
      </c>
      <c r="Y1912" s="13" t="str">
        <f>IFERROR(VLOOKUP(C1912,ReceivingTeam[],2,FALSE),"HelpDesk")</f>
        <v>HelpDesk</v>
      </c>
      <c r="Z1912" s="67">
        <f t="shared" si="352"/>
        <v>44890.0871990741</v>
      </c>
      <c r="AA1912" s="68">
        <f t="shared" si="353"/>
        <v>44889</v>
      </c>
      <c r="AB1912" s="69" t="b">
        <f t="shared" si="354"/>
        <v>1</v>
      </c>
      <c r="AC1912" s="70">
        <f t="shared" si="355"/>
        <v>0.5</v>
      </c>
      <c r="AD1912" s="67">
        <f t="shared" si="356"/>
        <v>44890.0871990741</v>
      </c>
      <c r="AE1912" s="67">
        <f>VLOOKUP(V1912,'Branch Wise Work Timelines'!C:G,3,FALSE)+AA1912</f>
        <v>44889.416666666664</v>
      </c>
      <c r="AF1912" s="67">
        <f>IF(V1912="Bangalore",VLOOKUP(V1912,'Branch Wise Work Timelines'!C:G,4,FALSE)+AA1912+1,IF(V1912="Mumbai",VLOOKUP(V1912,'Branch Wise Work Timelines'!C:G,4,FALSE)+AA1912+1,VLOOKUP(V1912,'Branch Wise Work Timelines'!C:G,4,FALSE)+AA1912))</f>
        <v>44890.104166666664</v>
      </c>
      <c r="AG1912" s="67">
        <f>WORKDAY.INTL(AA1912,1,11)+VLOOKUP(V1912,'Branch Wise Work Timelines'!C:G,3,FALSE)</f>
        <v>44890.416666666664</v>
      </c>
      <c r="AH1912" s="69" t="str">
        <f t="shared" ca="1" si="357"/>
        <v>Out of TAT</v>
      </c>
      <c r="AI1912" s="69">
        <f t="shared" ca="1" si="358"/>
        <v>20508</v>
      </c>
      <c r="AJ1912" s="69" t="str">
        <f ca="1">IF(AI1912&lt;0,"0-12",IFERROR(VLOOKUP(AI1912,Breakup[],2,FALSE),"&gt;24"))</f>
        <v>&gt;24</v>
      </c>
      <c r="AK1912" s="69" t="str">
        <f>VLOOKUP(V1912,Master!B:D,3,FALSE)</f>
        <v>South</v>
      </c>
      <c r="AL1912" s="69" t="str">
        <f t="shared" si="359"/>
        <v>Bangalore-CLS</v>
      </c>
    </row>
    <row r="1913" spans="1:38">
      <c r="A1913" s="13" t="s">
        <v>4135</v>
      </c>
      <c r="B1913" s="54">
        <v>44701.615821215302</v>
      </c>
      <c r="C1913" s="13" t="s">
        <v>255</v>
      </c>
      <c r="D1913" s="13">
        <v>1479</v>
      </c>
      <c r="E1913" s="13" t="s">
        <v>4136</v>
      </c>
      <c r="F1913" s="13" t="s">
        <v>33</v>
      </c>
      <c r="G1913" s="14">
        <v>1653040545709</v>
      </c>
      <c r="H1913" s="55">
        <v>9.7222222222222206E-3</v>
      </c>
      <c r="I1913" s="33">
        <v>44887.009722222203</v>
      </c>
      <c r="J1913" s="58">
        <v>44887</v>
      </c>
      <c r="K1913" s="13" t="s">
        <v>257</v>
      </c>
      <c r="L1913" s="13" t="s">
        <v>72</v>
      </c>
      <c r="M1913" s="13" t="s">
        <v>255</v>
      </c>
      <c r="N1913" s="13" t="s">
        <v>206</v>
      </c>
      <c r="O1913" s="33" t="s">
        <v>38</v>
      </c>
      <c r="P1913" s="58" t="s">
        <v>38</v>
      </c>
      <c r="Q1913" s="33" t="s">
        <v>207</v>
      </c>
      <c r="R1913" s="14" t="s">
        <v>38</v>
      </c>
      <c r="S1913" s="13" t="s">
        <v>216</v>
      </c>
      <c r="T1913" s="13" t="s">
        <v>217</v>
      </c>
      <c r="U1913" s="33">
        <f t="shared" ca="1" si="348"/>
        <v>45744.56914039352</v>
      </c>
      <c r="V1913" s="13" t="str">
        <f t="shared" si="349"/>
        <v>Pune</v>
      </c>
      <c r="W1913" s="13" t="str">
        <f t="shared" si="350"/>
        <v>RI</v>
      </c>
      <c r="X1913" s="13">
        <f t="shared" si="351"/>
        <v>0</v>
      </c>
      <c r="Y1913" s="13" t="str">
        <f>IFERROR(VLOOKUP(C1913,ReceivingTeam[],2,FALSE),"HelpDesk")</f>
        <v>HelpDesk</v>
      </c>
      <c r="Z1913" s="67">
        <f t="shared" si="352"/>
        <v>44888.520833333336</v>
      </c>
      <c r="AA1913" s="68">
        <f t="shared" si="353"/>
        <v>44887</v>
      </c>
      <c r="AB1913" s="69" t="b">
        <f t="shared" si="354"/>
        <v>1</v>
      </c>
      <c r="AC1913" s="70">
        <f t="shared" si="355"/>
        <v>0.5</v>
      </c>
      <c r="AD1913" s="67">
        <f t="shared" si="356"/>
        <v>44888.520833333336</v>
      </c>
      <c r="AE1913" s="67">
        <f>VLOOKUP(V1913,'Branch Wise Work Timelines'!C:G,3,FALSE)+AA1913</f>
        <v>44887.395833333336</v>
      </c>
      <c r="AF1913" s="67">
        <f>IF(V1913="Bangalore",VLOOKUP(V1913,'Branch Wise Work Timelines'!C:G,4,FALSE)+AA1913+1,IF(V1913="Mumbai",VLOOKUP(V1913,'Branch Wise Work Timelines'!C:G,4,FALSE)+AA1913+1,VLOOKUP(V1913,'Branch Wise Work Timelines'!C:G,4,FALSE)+AA1913))</f>
        <v>44887.770833333336</v>
      </c>
      <c r="AG1913" s="67">
        <f>WORKDAY.INTL(AA1913,1,11)+VLOOKUP(V1913,'Branch Wise Work Timelines'!C:G,3,FALSE)</f>
        <v>44888.395833333336</v>
      </c>
      <c r="AH1913" s="69" t="str">
        <f t="shared" ca="1" si="357"/>
        <v>Out of TAT</v>
      </c>
      <c r="AI1913" s="69">
        <f t="shared" ca="1" si="358"/>
        <v>20546</v>
      </c>
      <c r="AJ1913" s="69" t="str">
        <f ca="1">IF(AI1913&lt;0,"0-12",IFERROR(VLOOKUP(AI1913,Breakup[],2,FALSE),"&gt;24"))</f>
        <v>&gt;24</v>
      </c>
      <c r="AK1913" s="69" t="str">
        <f>VLOOKUP(V1913,Master!B:D,3,FALSE)</f>
        <v>West</v>
      </c>
      <c r="AL1913" s="69" t="str">
        <f t="shared" si="359"/>
        <v>Pune</v>
      </c>
    </row>
    <row r="1914" spans="1:38">
      <c r="A1914" s="13" t="s">
        <v>4137</v>
      </c>
      <c r="B1914" s="54">
        <v>44701.625374386596</v>
      </c>
      <c r="C1914" s="13" t="s">
        <v>377</v>
      </c>
      <c r="D1914" s="13">
        <v>1867</v>
      </c>
      <c r="E1914" s="13" t="s">
        <v>4138</v>
      </c>
      <c r="F1914" s="13" t="s">
        <v>15</v>
      </c>
      <c r="G1914" s="14">
        <v>1653039610057</v>
      </c>
      <c r="H1914" s="55">
        <v>0.42997685185185203</v>
      </c>
      <c r="I1914" s="33">
        <v>44886.429976851898</v>
      </c>
      <c r="J1914" s="58">
        <v>44886</v>
      </c>
      <c r="K1914" s="13" t="s">
        <v>213</v>
      </c>
      <c r="L1914" s="13" t="s">
        <v>30</v>
      </c>
      <c r="M1914" s="13" t="s">
        <v>214</v>
      </c>
      <c r="N1914" s="13" t="s">
        <v>206</v>
      </c>
      <c r="O1914" s="33" t="s">
        <v>38</v>
      </c>
      <c r="P1914" s="58" t="s">
        <v>38</v>
      </c>
      <c r="Q1914" s="33" t="s">
        <v>207</v>
      </c>
      <c r="R1914" s="14" t="s">
        <v>38</v>
      </c>
      <c r="S1914" s="13" t="s">
        <v>216</v>
      </c>
      <c r="T1914" s="13" t="s">
        <v>278</v>
      </c>
      <c r="U1914" s="33">
        <f t="shared" ca="1" si="348"/>
        <v>45744.56914039352</v>
      </c>
      <c r="V1914" s="13" t="str">
        <f t="shared" si="349"/>
        <v>Bangalore</v>
      </c>
      <c r="W1914" s="13" t="str">
        <f t="shared" si="350"/>
        <v>CLS</v>
      </c>
      <c r="X1914" s="13">
        <f t="shared" si="351"/>
        <v>10</v>
      </c>
      <c r="Y1914" s="13" t="str">
        <f>IFERROR(VLOOKUP(C1914,ReceivingTeam[],2,FALSE),"HelpDesk")</f>
        <v>HelpDesk</v>
      </c>
      <c r="Z1914" s="67">
        <f t="shared" si="352"/>
        <v>44889.742476851898</v>
      </c>
      <c r="AA1914" s="68">
        <f t="shared" si="353"/>
        <v>44886</v>
      </c>
      <c r="AB1914" s="69" t="b">
        <f t="shared" si="354"/>
        <v>1</v>
      </c>
      <c r="AC1914" s="70">
        <f t="shared" si="355"/>
        <v>3</v>
      </c>
      <c r="AD1914" s="67">
        <f t="shared" si="356"/>
        <v>44889.742476851898</v>
      </c>
      <c r="AE1914" s="67">
        <f>VLOOKUP(V1914,'Branch Wise Work Timelines'!C:G,3,FALSE)+AA1914</f>
        <v>44886.416666666664</v>
      </c>
      <c r="AF1914" s="67">
        <f>IF(V1914="Bangalore",VLOOKUP(V1914,'Branch Wise Work Timelines'!C:G,4,FALSE)+AA1914+1,IF(V1914="Mumbai",VLOOKUP(V1914,'Branch Wise Work Timelines'!C:G,4,FALSE)+AA1914+1,VLOOKUP(V1914,'Branch Wise Work Timelines'!C:G,4,FALSE)+AA1914))</f>
        <v>44887.104166666664</v>
      </c>
      <c r="AG1914" s="67">
        <f>WORKDAY.INTL(AA1914,1,11)+VLOOKUP(V1914,'Branch Wise Work Timelines'!C:G,3,FALSE)</f>
        <v>44887.416666666664</v>
      </c>
      <c r="AH1914" s="69" t="str">
        <f t="shared" ca="1" si="357"/>
        <v>Out of TAT</v>
      </c>
      <c r="AI1914" s="69">
        <f t="shared" ca="1" si="358"/>
        <v>20516</v>
      </c>
      <c r="AJ1914" s="69" t="str">
        <f ca="1">IF(AI1914&lt;0,"0-12",IFERROR(VLOOKUP(AI1914,Breakup[],2,FALSE),"&gt;24"))</f>
        <v>&gt;24</v>
      </c>
      <c r="AK1914" s="69" t="str">
        <f>VLOOKUP(V1914,Master!B:D,3,FALSE)</f>
        <v>South</v>
      </c>
      <c r="AL1914" s="69" t="str">
        <f t="shared" si="359"/>
        <v>Bangalore-CLS</v>
      </c>
    </row>
    <row r="1915" spans="1:38">
      <c r="A1915" s="13" t="s">
        <v>4139</v>
      </c>
      <c r="B1915" s="54">
        <v>44701.661969826397</v>
      </c>
      <c r="C1915" s="13" t="s">
        <v>418</v>
      </c>
      <c r="D1915" s="13">
        <v>1633</v>
      </c>
      <c r="E1915" s="13" t="s">
        <v>4140</v>
      </c>
      <c r="F1915" s="13" t="s">
        <v>15</v>
      </c>
      <c r="G1915" s="14">
        <v>1653043921714</v>
      </c>
      <c r="H1915" s="55">
        <v>0.90185185185185202</v>
      </c>
      <c r="I1915" s="33">
        <v>44884.901851851799</v>
      </c>
      <c r="J1915" s="58">
        <v>44884</v>
      </c>
      <c r="K1915" s="13" t="s">
        <v>213</v>
      </c>
      <c r="L1915" s="13" t="s">
        <v>30</v>
      </c>
      <c r="M1915" s="13" t="s">
        <v>214</v>
      </c>
      <c r="N1915" s="13" t="s">
        <v>215</v>
      </c>
      <c r="O1915" s="33" t="s">
        <v>38</v>
      </c>
      <c r="P1915" s="58" t="s">
        <v>38</v>
      </c>
      <c r="Q1915" s="33" t="s">
        <v>207</v>
      </c>
      <c r="R1915" s="14" t="s">
        <v>38</v>
      </c>
      <c r="S1915" s="13" t="s">
        <v>216</v>
      </c>
      <c r="T1915" s="13" t="s">
        <v>217</v>
      </c>
      <c r="U1915" s="33">
        <f t="shared" ca="1" si="348"/>
        <v>45744.56914039352</v>
      </c>
      <c r="V1915" s="13" t="str">
        <f t="shared" si="349"/>
        <v>Bangalore</v>
      </c>
      <c r="W1915" s="13" t="str">
        <f t="shared" si="350"/>
        <v>CLS</v>
      </c>
      <c r="X1915" s="13">
        <f t="shared" si="351"/>
        <v>21</v>
      </c>
      <c r="Y1915" s="13" t="str">
        <f>IFERROR(VLOOKUP(C1915,ReceivingTeam[],2,FALSE),"HelpDesk")</f>
        <v>HelpDesk</v>
      </c>
      <c r="Z1915" s="67">
        <f t="shared" si="352"/>
        <v>44886.714351851799</v>
      </c>
      <c r="AA1915" s="68">
        <f t="shared" si="353"/>
        <v>44884</v>
      </c>
      <c r="AB1915" s="69" t="b">
        <f t="shared" si="354"/>
        <v>1</v>
      </c>
      <c r="AC1915" s="70">
        <f t="shared" si="355"/>
        <v>0.5</v>
      </c>
      <c r="AD1915" s="67">
        <f t="shared" si="356"/>
        <v>44886.714351851799</v>
      </c>
      <c r="AE1915" s="67">
        <f>VLOOKUP(V1915,'Branch Wise Work Timelines'!C:G,3,FALSE)+AA1915</f>
        <v>44884.416666666664</v>
      </c>
      <c r="AF1915" s="67">
        <f>IF(V1915="Bangalore",VLOOKUP(V1915,'Branch Wise Work Timelines'!C:G,4,FALSE)+AA1915+1,IF(V1915="Mumbai",VLOOKUP(V1915,'Branch Wise Work Timelines'!C:G,4,FALSE)+AA1915+1,VLOOKUP(V1915,'Branch Wise Work Timelines'!C:G,4,FALSE)+AA1915))</f>
        <v>44885.104166666664</v>
      </c>
      <c r="AG1915" s="67">
        <f>WORKDAY.INTL(AA1915,1,11)+VLOOKUP(V1915,'Branch Wise Work Timelines'!C:G,3,FALSE)</f>
        <v>44886.416666666664</v>
      </c>
      <c r="AH1915" s="69" t="str">
        <f t="shared" ca="1" si="357"/>
        <v>Out of TAT</v>
      </c>
      <c r="AI1915" s="69">
        <f t="shared" ca="1" si="358"/>
        <v>20589</v>
      </c>
      <c r="AJ1915" s="69" t="str">
        <f ca="1">IF(AI1915&lt;0,"0-12",IFERROR(VLOOKUP(AI1915,Breakup[],2,FALSE),"&gt;24"))</f>
        <v>&gt;24</v>
      </c>
      <c r="AK1915" s="69" t="str">
        <f>VLOOKUP(V1915,Master!B:D,3,FALSE)</f>
        <v>South</v>
      </c>
      <c r="AL1915" s="69" t="str">
        <f t="shared" si="359"/>
        <v>Bangalore-CLS</v>
      </c>
    </row>
    <row r="1916" spans="1:38">
      <c r="A1916" s="13" t="s">
        <v>4141</v>
      </c>
      <c r="B1916" s="54">
        <v>44701.503853854199</v>
      </c>
      <c r="C1916" s="13" t="s">
        <v>89</v>
      </c>
      <c r="D1916" s="13">
        <v>848</v>
      </c>
      <c r="E1916" s="13" t="s">
        <v>4142</v>
      </c>
      <c r="F1916" s="13" t="s">
        <v>15</v>
      </c>
      <c r="G1916" s="14">
        <v>1653032881003</v>
      </c>
      <c r="H1916" s="55">
        <v>0.42667824074074101</v>
      </c>
      <c r="I1916" s="33">
        <v>44888.426678240699</v>
      </c>
      <c r="J1916" s="58">
        <v>44888</v>
      </c>
      <c r="K1916" s="13" t="s">
        <v>213</v>
      </c>
      <c r="L1916" s="13" t="s">
        <v>30</v>
      </c>
      <c r="M1916" s="13" t="s">
        <v>75</v>
      </c>
      <c r="N1916" s="13" t="s">
        <v>215</v>
      </c>
      <c r="O1916" s="33" t="s">
        <v>38</v>
      </c>
      <c r="P1916" s="58" t="s">
        <v>38</v>
      </c>
      <c r="Q1916" s="33" t="s">
        <v>207</v>
      </c>
      <c r="R1916" s="14" t="s">
        <v>38</v>
      </c>
      <c r="S1916" s="13" t="s">
        <v>216</v>
      </c>
      <c r="T1916" s="13" t="s">
        <v>217</v>
      </c>
      <c r="U1916" s="33">
        <f t="shared" ca="1" si="348"/>
        <v>45744.56914039352</v>
      </c>
      <c r="V1916" s="13" t="str">
        <f t="shared" si="349"/>
        <v>Bangalore</v>
      </c>
      <c r="W1916" s="13" t="str">
        <f t="shared" si="350"/>
        <v>CLS</v>
      </c>
      <c r="X1916" s="13">
        <f t="shared" si="351"/>
        <v>10</v>
      </c>
      <c r="Y1916" s="13" t="str">
        <f>IFERROR(VLOOKUP(C1916,ReceivingTeam[],2,FALSE),"HelpDesk")</f>
        <v>Branch office</v>
      </c>
      <c r="Z1916" s="67">
        <f t="shared" si="352"/>
        <v>44888.926678240699</v>
      </c>
      <c r="AA1916" s="68">
        <f t="shared" si="353"/>
        <v>44888</v>
      </c>
      <c r="AB1916" s="69" t="b">
        <f t="shared" si="354"/>
        <v>1</v>
      </c>
      <c r="AC1916" s="70">
        <f t="shared" si="355"/>
        <v>0.5</v>
      </c>
      <c r="AD1916" s="67">
        <f t="shared" si="356"/>
        <v>44888.926678240699</v>
      </c>
      <c r="AE1916" s="67">
        <f>VLOOKUP(V1916,'Branch Wise Work Timelines'!C:G,3,FALSE)+AA1916</f>
        <v>44888.416666666664</v>
      </c>
      <c r="AF1916" s="67">
        <f>IF(V1916="Bangalore",VLOOKUP(V1916,'Branch Wise Work Timelines'!C:G,4,FALSE)+AA1916+1,IF(V1916="Mumbai",VLOOKUP(V1916,'Branch Wise Work Timelines'!C:G,4,FALSE)+AA1916+1,VLOOKUP(V1916,'Branch Wise Work Timelines'!C:G,4,FALSE)+AA1916))</f>
        <v>44889.104166666664</v>
      </c>
      <c r="AG1916" s="67">
        <f>WORKDAY.INTL(AA1916,1,11)+VLOOKUP(V1916,'Branch Wise Work Timelines'!C:G,3,FALSE)</f>
        <v>44889.416666666664</v>
      </c>
      <c r="AH1916" s="69" t="str">
        <f t="shared" ca="1" si="357"/>
        <v>Out of TAT</v>
      </c>
      <c r="AI1916" s="69">
        <f t="shared" ca="1" si="358"/>
        <v>20536</v>
      </c>
      <c r="AJ1916" s="69" t="str">
        <f ca="1">IF(AI1916&lt;0,"0-12",IFERROR(VLOOKUP(AI1916,Breakup[],2,FALSE),"&gt;24"))</f>
        <v>&gt;24</v>
      </c>
      <c r="AK1916" s="69" t="str">
        <f>VLOOKUP(V1916,Master!B:D,3,FALSE)</f>
        <v>South</v>
      </c>
      <c r="AL1916" s="69" t="str">
        <f t="shared" si="359"/>
        <v>Bangalore-CLS</v>
      </c>
    </row>
    <row r="1917" spans="1:38">
      <c r="A1917" s="13" t="s">
        <v>4143</v>
      </c>
      <c r="B1917" s="54">
        <v>44701.464333946802</v>
      </c>
      <c r="C1917" s="13" t="s">
        <v>153</v>
      </c>
      <c r="D1917" s="13">
        <v>586</v>
      </c>
      <c r="E1917" s="13" t="s">
        <v>4144</v>
      </c>
      <c r="F1917" s="13" t="s">
        <v>33</v>
      </c>
      <c r="G1917" s="14">
        <v>1653036111643</v>
      </c>
      <c r="H1917" s="55">
        <v>0.55365740740740699</v>
      </c>
      <c r="I1917" s="33">
        <v>44887.553657407399</v>
      </c>
      <c r="J1917" s="58">
        <v>44887</v>
      </c>
      <c r="K1917" s="13" t="s">
        <v>397</v>
      </c>
      <c r="L1917" s="13" t="s">
        <v>50</v>
      </c>
      <c r="M1917" s="13" t="s">
        <v>153</v>
      </c>
      <c r="N1917" s="13" t="s">
        <v>206</v>
      </c>
      <c r="O1917" s="33" t="s">
        <v>38</v>
      </c>
      <c r="P1917" s="58" t="s">
        <v>38</v>
      </c>
      <c r="Q1917" s="33" t="s">
        <v>207</v>
      </c>
      <c r="R1917" s="14" t="s">
        <v>38</v>
      </c>
      <c r="S1917" s="13" t="s">
        <v>216</v>
      </c>
      <c r="T1917" s="13" t="s">
        <v>217</v>
      </c>
      <c r="U1917" s="33">
        <f t="shared" ca="1" si="348"/>
        <v>45744.56914039352</v>
      </c>
      <c r="V1917" s="13" t="str">
        <f t="shared" si="349"/>
        <v>Cochin</v>
      </c>
      <c r="W1917" s="13" t="str">
        <f t="shared" si="350"/>
        <v>RI</v>
      </c>
      <c r="X1917" s="13">
        <f t="shared" si="351"/>
        <v>13</v>
      </c>
      <c r="Y1917" s="13" t="str">
        <f>IFERROR(VLOOKUP(C1917,ReceivingTeam[],2,FALSE),"HelpDesk")</f>
        <v>Branch office</v>
      </c>
      <c r="Z1917" s="67">
        <f t="shared" si="352"/>
        <v>44888.699490740728</v>
      </c>
      <c r="AA1917" s="68">
        <f t="shared" si="353"/>
        <v>44887</v>
      </c>
      <c r="AB1917" s="69" t="b">
        <f t="shared" si="354"/>
        <v>1</v>
      </c>
      <c r="AC1917" s="70">
        <f t="shared" si="355"/>
        <v>0.5</v>
      </c>
      <c r="AD1917" s="67">
        <f t="shared" si="356"/>
        <v>44888.699490740728</v>
      </c>
      <c r="AE1917" s="67">
        <f>VLOOKUP(V1917,'Branch Wise Work Timelines'!C:G,3,FALSE)+AA1917</f>
        <v>44887.416666666664</v>
      </c>
      <c r="AF1917" s="67">
        <f>IF(V1917="Bangalore",VLOOKUP(V1917,'Branch Wise Work Timelines'!C:G,4,FALSE)+AA1917+1,IF(V1917="Mumbai",VLOOKUP(V1917,'Branch Wise Work Timelines'!C:G,4,FALSE)+AA1917+1,VLOOKUP(V1917,'Branch Wise Work Timelines'!C:G,4,FALSE)+AA1917))</f>
        <v>44887.770833333336</v>
      </c>
      <c r="AG1917" s="67">
        <f>WORKDAY.INTL(AA1917,1,11)+VLOOKUP(V1917,'Branch Wise Work Timelines'!C:G,3,FALSE)</f>
        <v>44888.416666666664</v>
      </c>
      <c r="AH1917" s="69" t="str">
        <f t="shared" ca="1" si="357"/>
        <v>Out of TAT</v>
      </c>
      <c r="AI1917" s="69">
        <f t="shared" ca="1" si="358"/>
        <v>20541</v>
      </c>
      <c r="AJ1917" s="69" t="str">
        <f ca="1">IF(AI1917&lt;0,"0-12",IFERROR(VLOOKUP(AI1917,Breakup[],2,FALSE),"&gt;24"))</f>
        <v>&gt;24</v>
      </c>
      <c r="AK1917" s="69" t="str">
        <f>VLOOKUP(V1917,Master!B:D,3,FALSE)</f>
        <v>South</v>
      </c>
      <c r="AL1917" s="69" t="str">
        <f t="shared" si="359"/>
        <v>Cochin</v>
      </c>
    </row>
    <row r="1918" spans="1:38">
      <c r="A1918" s="13" t="s">
        <v>4145</v>
      </c>
      <c r="B1918" s="54">
        <v>44701.463798726902</v>
      </c>
      <c r="C1918" s="13" t="s">
        <v>78</v>
      </c>
      <c r="D1918" s="13">
        <v>1382</v>
      </c>
      <c r="E1918" s="13" t="s">
        <v>4146</v>
      </c>
      <c r="F1918" s="13" t="s">
        <v>33</v>
      </c>
      <c r="G1918" s="14">
        <v>1653028402794</v>
      </c>
      <c r="H1918" s="55">
        <v>0.28877314814814797</v>
      </c>
      <c r="I1918" s="33">
        <v>44885.288773148102</v>
      </c>
      <c r="J1918" s="58">
        <v>44885</v>
      </c>
      <c r="K1918" s="13" t="s">
        <v>425</v>
      </c>
      <c r="L1918" s="13" t="s">
        <v>30</v>
      </c>
      <c r="M1918" s="13" t="s">
        <v>745</v>
      </c>
      <c r="N1918" s="13" t="s">
        <v>206</v>
      </c>
      <c r="O1918" s="33" t="s">
        <v>38</v>
      </c>
      <c r="P1918" s="58" t="s">
        <v>38</v>
      </c>
      <c r="Q1918" s="33" t="s">
        <v>207</v>
      </c>
      <c r="R1918" s="14" t="s">
        <v>38</v>
      </c>
      <c r="S1918" s="13" t="s">
        <v>216</v>
      </c>
      <c r="T1918" s="13" t="s">
        <v>217</v>
      </c>
      <c r="U1918" s="33">
        <f t="shared" ca="1" si="348"/>
        <v>45744.56914039352</v>
      </c>
      <c r="V1918" s="13" t="str">
        <f t="shared" si="349"/>
        <v>Bangalore</v>
      </c>
      <c r="W1918" s="13" t="str">
        <f t="shared" si="350"/>
        <v>RI</v>
      </c>
      <c r="X1918" s="13">
        <f t="shared" si="351"/>
        <v>6</v>
      </c>
      <c r="Y1918" s="13" t="str">
        <f>IFERROR(VLOOKUP(C1918,ReceivingTeam[],2,FALSE),"HelpDesk")</f>
        <v>Branch office</v>
      </c>
      <c r="Z1918" s="67">
        <f t="shared" si="352"/>
        <v>44885.916666666664</v>
      </c>
      <c r="AA1918" s="68">
        <f t="shared" si="353"/>
        <v>44885</v>
      </c>
      <c r="AB1918" s="69" t="b">
        <f t="shared" si="354"/>
        <v>0</v>
      </c>
      <c r="AC1918" s="70">
        <f t="shared" si="355"/>
        <v>0.5</v>
      </c>
      <c r="AD1918" s="67">
        <f t="shared" si="356"/>
        <v>44885.916666666664</v>
      </c>
      <c r="AE1918" s="67">
        <f>VLOOKUP(V1918,'Branch Wise Work Timelines'!C:G,3,FALSE)+AA1918</f>
        <v>44885.416666666664</v>
      </c>
      <c r="AF1918" s="67">
        <f>IF(V1918="Bangalore",VLOOKUP(V1918,'Branch Wise Work Timelines'!C:G,4,FALSE)+AA1918+1,IF(V1918="Mumbai",VLOOKUP(V1918,'Branch Wise Work Timelines'!C:G,4,FALSE)+AA1918+1,VLOOKUP(V1918,'Branch Wise Work Timelines'!C:G,4,FALSE)+AA1918))</f>
        <v>44886.104166666664</v>
      </c>
      <c r="AG1918" s="67">
        <f>WORKDAY.INTL(AA1918,1,11)+VLOOKUP(V1918,'Branch Wise Work Timelines'!C:G,3,FALSE)</f>
        <v>44886.416666666664</v>
      </c>
      <c r="AH1918" s="69" t="str">
        <f t="shared" ca="1" si="357"/>
        <v>Out of TAT</v>
      </c>
      <c r="AI1918" s="69">
        <f t="shared" ca="1" si="358"/>
        <v>20608</v>
      </c>
      <c r="AJ1918" s="69" t="str">
        <f ca="1">IF(AI1918&lt;0,"0-12",IFERROR(VLOOKUP(AI1918,Breakup[],2,FALSE),"&gt;24"))</f>
        <v>&gt;24</v>
      </c>
      <c r="AK1918" s="69" t="str">
        <f>VLOOKUP(V1918,Master!B:D,3,FALSE)</f>
        <v>South</v>
      </c>
      <c r="AL1918" s="69" t="str">
        <f t="shared" si="359"/>
        <v>Bangalore</v>
      </c>
    </row>
    <row r="1919" spans="1:38">
      <c r="A1919" s="13" t="s">
        <v>4147</v>
      </c>
      <c r="B1919" s="54">
        <v>44701.652845370401</v>
      </c>
      <c r="C1919" s="13" t="s">
        <v>901</v>
      </c>
      <c r="D1919" s="13">
        <v>1979</v>
      </c>
      <c r="E1919" s="13" t="s">
        <v>4148</v>
      </c>
      <c r="F1919" s="13" t="s">
        <v>33</v>
      </c>
      <c r="G1919" s="14">
        <v>1653043298777</v>
      </c>
      <c r="H1919" s="55">
        <v>7.2291666666666698E-2</v>
      </c>
      <c r="I1919" s="33">
        <v>44883.0722916667</v>
      </c>
      <c r="J1919" s="58">
        <v>44883</v>
      </c>
      <c r="K1919" s="13" t="s">
        <v>213</v>
      </c>
      <c r="L1919" s="13" t="s">
        <v>30</v>
      </c>
      <c r="M1919" s="13" t="s">
        <v>282</v>
      </c>
      <c r="N1919" s="13" t="s">
        <v>206</v>
      </c>
      <c r="O1919" s="33" t="s">
        <v>38</v>
      </c>
      <c r="P1919" s="58" t="s">
        <v>38</v>
      </c>
      <c r="Q1919" s="33" t="s">
        <v>207</v>
      </c>
      <c r="R1919" s="14" t="s">
        <v>38</v>
      </c>
      <c r="S1919" s="13" t="s">
        <v>216</v>
      </c>
      <c r="T1919" s="13" t="s">
        <v>278</v>
      </c>
      <c r="U1919" s="33">
        <f t="shared" ca="1" si="348"/>
        <v>45744.56914039352</v>
      </c>
      <c r="V1919" s="13" t="str">
        <f t="shared" si="349"/>
        <v>Bangalore</v>
      </c>
      <c r="W1919" s="13" t="str">
        <f t="shared" si="350"/>
        <v>RI</v>
      </c>
      <c r="X1919" s="13">
        <f t="shared" si="351"/>
        <v>1</v>
      </c>
      <c r="Y1919" s="13" t="str">
        <f>IFERROR(VLOOKUP(C1919,ReceivingTeam[],2,FALSE),"HelpDesk")</f>
        <v>HelpDesk</v>
      </c>
      <c r="Z1919" s="67">
        <f t="shared" si="352"/>
        <v>44886.729166666664</v>
      </c>
      <c r="AA1919" s="68">
        <f t="shared" si="353"/>
        <v>44883</v>
      </c>
      <c r="AB1919" s="69" t="b">
        <f t="shared" si="354"/>
        <v>1</v>
      </c>
      <c r="AC1919" s="70">
        <f t="shared" si="355"/>
        <v>3</v>
      </c>
      <c r="AD1919" s="67">
        <f t="shared" si="356"/>
        <v>44886.729166666664</v>
      </c>
      <c r="AE1919" s="67">
        <f>VLOOKUP(V1919,'Branch Wise Work Timelines'!C:G,3,FALSE)+AA1919</f>
        <v>44883.416666666664</v>
      </c>
      <c r="AF1919" s="67">
        <f>IF(V1919="Bangalore",VLOOKUP(V1919,'Branch Wise Work Timelines'!C:G,4,FALSE)+AA1919+1,IF(V1919="Mumbai",VLOOKUP(V1919,'Branch Wise Work Timelines'!C:G,4,FALSE)+AA1919+1,VLOOKUP(V1919,'Branch Wise Work Timelines'!C:G,4,FALSE)+AA1919))</f>
        <v>44884.104166666664</v>
      </c>
      <c r="AG1919" s="67">
        <f>WORKDAY.INTL(AA1919,1,11)+VLOOKUP(V1919,'Branch Wise Work Timelines'!C:G,3,FALSE)</f>
        <v>44884.416666666664</v>
      </c>
      <c r="AH1919" s="69" t="str">
        <f t="shared" ca="1" si="357"/>
        <v>Out of TAT</v>
      </c>
      <c r="AI1919" s="69">
        <f t="shared" ca="1" si="358"/>
        <v>20589</v>
      </c>
      <c r="AJ1919" s="69" t="str">
        <f ca="1">IF(AI1919&lt;0,"0-12",IFERROR(VLOOKUP(AI1919,Breakup[],2,FALSE),"&gt;24"))</f>
        <v>&gt;24</v>
      </c>
      <c r="AK1919" s="69" t="str">
        <f>VLOOKUP(V1919,Master!B:D,3,FALSE)</f>
        <v>South</v>
      </c>
      <c r="AL1919" s="69" t="str">
        <f t="shared" si="359"/>
        <v>Bangalore</v>
      </c>
    </row>
    <row r="1920" spans="1:38">
      <c r="A1920" s="13" t="s">
        <v>4149</v>
      </c>
      <c r="B1920" s="54">
        <v>44701.609143368099</v>
      </c>
      <c r="C1920" s="13" t="s">
        <v>421</v>
      </c>
      <c r="D1920" s="13">
        <v>872</v>
      </c>
      <c r="E1920" s="13" t="s">
        <v>4150</v>
      </c>
      <c r="F1920" s="13" t="s">
        <v>33</v>
      </c>
      <c r="G1920" s="14">
        <v>1653042753296</v>
      </c>
      <c r="H1920" s="55">
        <v>0.79313657407407401</v>
      </c>
      <c r="I1920" s="33">
        <v>44881.793136574102</v>
      </c>
      <c r="J1920" s="58">
        <v>44881</v>
      </c>
      <c r="K1920" s="13" t="s">
        <v>213</v>
      </c>
      <c r="L1920" s="13" t="s">
        <v>30</v>
      </c>
      <c r="M1920" s="13" t="s">
        <v>282</v>
      </c>
      <c r="N1920" s="13" t="s">
        <v>206</v>
      </c>
      <c r="O1920" s="33" t="s">
        <v>38</v>
      </c>
      <c r="P1920" s="58" t="s">
        <v>38</v>
      </c>
      <c r="Q1920" s="33" t="s">
        <v>207</v>
      </c>
      <c r="R1920" s="14" t="s">
        <v>38</v>
      </c>
      <c r="S1920" s="13" t="s">
        <v>216</v>
      </c>
      <c r="T1920" s="13" t="s">
        <v>217</v>
      </c>
      <c r="U1920" s="33">
        <f t="shared" ca="1" si="348"/>
        <v>45744.56914039352</v>
      </c>
      <c r="V1920" s="13" t="str">
        <f t="shared" si="349"/>
        <v>Bangalore</v>
      </c>
      <c r="W1920" s="13" t="str">
        <f t="shared" si="350"/>
        <v>RI</v>
      </c>
      <c r="X1920" s="13">
        <f t="shared" si="351"/>
        <v>19</v>
      </c>
      <c r="Y1920" s="13" t="str">
        <f>IFERROR(VLOOKUP(C1920,ReceivingTeam[],2,FALSE),"HelpDesk")</f>
        <v>HelpDesk</v>
      </c>
      <c r="Z1920" s="67">
        <f t="shared" si="352"/>
        <v>44882.605636574102</v>
      </c>
      <c r="AA1920" s="68">
        <f t="shared" si="353"/>
        <v>44881</v>
      </c>
      <c r="AB1920" s="69" t="b">
        <f t="shared" si="354"/>
        <v>1</v>
      </c>
      <c r="AC1920" s="70">
        <f t="shared" si="355"/>
        <v>0.5</v>
      </c>
      <c r="AD1920" s="67">
        <f t="shared" si="356"/>
        <v>44882.605636574102</v>
      </c>
      <c r="AE1920" s="67">
        <f>VLOOKUP(V1920,'Branch Wise Work Timelines'!C:G,3,FALSE)+AA1920</f>
        <v>44881.416666666664</v>
      </c>
      <c r="AF1920" s="67">
        <f>IF(V1920="Bangalore",VLOOKUP(V1920,'Branch Wise Work Timelines'!C:G,4,FALSE)+AA1920+1,IF(V1920="Mumbai",VLOOKUP(V1920,'Branch Wise Work Timelines'!C:G,4,FALSE)+AA1920+1,VLOOKUP(V1920,'Branch Wise Work Timelines'!C:G,4,FALSE)+AA1920))</f>
        <v>44882.104166666664</v>
      </c>
      <c r="AG1920" s="67">
        <f>WORKDAY.INTL(AA1920,1,11)+VLOOKUP(V1920,'Branch Wise Work Timelines'!C:G,3,FALSE)</f>
        <v>44882.416666666664</v>
      </c>
      <c r="AH1920" s="69" t="str">
        <f t="shared" ca="1" si="357"/>
        <v>Out of TAT</v>
      </c>
      <c r="AI1920" s="69">
        <f t="shared" ca="1" si="358"/>
        <v>20688</v>
      </c>
      <c r="AJ1920" s="69" t="str">
        <f ca="1">IF(AI1920&lt;0,"0-12",IFERROR(VLOOKUP(AI1920,Breakup[],2,FALSE),"&gt;24"))</f>
        <v>&gt;24</v>
      </c>
      <c r="AK1920" s="69" t="str">
        <f>VLOOKUP(V1920,Master!B:D,3,FALSE)</f>
        <v>South</v>
      </c>
      <c r="AL1920" s="69" t="str">
        <f t="shared" si="359"/>
        <v>Bangalore</v>
      </c>
    </row>
    <row r="1921" spans="1:38">
      <c r="A1921" s="13" t="s">
        <v>4151</v>
      </c>
      <c r="B1921" s="54">
        <v>44701.641650543999</v>
      </c>
      <c r="C1921" s="13" t="s">
        <v>377</v>
      </c>
      <c r="D1921" s="13">
        <v>646</v>
      </c>
      <c r="E1921" s="13" t="s">
        <v>4152</v>
      </c>
      <c r="F1921" s="13" t="s">
        <v>15</v>
      </c>
      <c r="G1921" s="14">
        <v>1653042448483</v>
      </c>
      <c r="H1921" s="55">
        <v>0.33111111111111102</v>
      </c>
      <c r="I1921" s="33">
        <v>44883.331111111103</v>
      </c>
      <c r="J1921" s="58">
        <v>44883</v>
      </c>
      <c r="K1921" s="13" t="s">
        <v>213</v>
      </c>
      <c r="L1921" s="13" t="s">
        <v>30</v>
      </c>
      <c r="M1921" s="13" t="s">
        <v>75</v>
      </c>
      <c r="N1921" s="13" t="s">
        <v>215</v>
      </c>
      <c r="O1921" s="33" t="s">
        <v>38</v>
      </c>
      <c r="P1921" s="58" t="s">
        <v>38</v>
      </c>
      <c r="Q1921" s="33" t="s">
        <v>207</v>
      </c>
      <c r="R1921" s="14" t="s">
        <v>38</v>
      </c>
      <c r="S1921" s="13" t="s">
        <v>208</v>
      </c>
      <c r="T1921" s="13" t="s">
        <v>209</v>
      </c>
      <c r="U1921" s="33">
        <f t="shared" ca="1" si="348"/>
        <v>45744.56914039352</v>
      </c>
      <c r="V1921" s="13" t="str">
        <f t="shared" si="349"/>
        <v>Bangalore</v>
      </c>
      <c r="W1921" s="13" t="str">
        <f t="shared" si="350"/>
        <v>CLS</v>
      </c>
      <c r="X1921" s="13">
        <f t="shared" si="351"/>
        <v>7</v>
      </c>
      <c r="Y1921" s="13" t="str">
        <f>IFERROR(VLOOKUP(C1921,ReceivingTeam[],2,FALSE),"HelpDesk")</f>
        <v>HelpDesk</v>
      </c>
      <c r="Z1921" s="67">
        <f t="shared" si="352"/>
        <v>44883.916666666664</v>
      </c>
      <c r="AA1921" s="68">
        <f t="shared" si="353"/>
        <v>44883</v>
      </c>
      <c r="AB1921" s="69" t="b">
        <f t="shared" si="354"/>
        <v>1</v>
      </c>
      <c r="AC1921" s="70">
        <f t="shared" si="355"/>
        <v>0.5</v>
      </c>
      <c r="AD1921" s="67">
        <f t="shared" si="356"/>
        <v>44883.916666666664</v>
      </c>
      <c r="AE1921" s="67">
        <f>VLOOKUP(V1921,'Branch Wise Work Timelines'!C:G,3,FALSE)+AA1921</f>
        <v>44883.416666666664</v>
      </c>
      <c r="AF1921" s="67">
        <f>IF(V1921="Bangalore",VLOOKUP(V1921,'Branch Wise Work Timelines'!C:G,4,FALSE)+AA1921+1,IF(V1921="Mumbai",VLOOKUP(V1921,'Branch Wise Work Timelines'!C:G,4,FALSE)+AA1921+1,VLOOKUP(V1921,'Branch Wise Work Timelines'!C:G,4,FALSE)+AA1921))</f>
        <v>44884.104166666664</v>
      </c>
      <c r="AG1921" s="67">
        <f>WORKDAY.INTL(AA1921,1,11)+VLOOKUP(V1921,'Branch Wise Work Timelines'!C:G,3,FALSE)</f>
        <v>44884.416666666664</v>
      </c>
      <c r="AH1921" s="69" t="str">
        <f t="shared" ca="1" si="357"/>
        <v>Out of TAT</v>
      </c>
      <c r="AI1921" s="69">
        <f t="shared" ca="1" si="358"/>
        <v>20656</v>
      </c>
      <c r="AJ1921" s="69" t="str">
        <f ca="1">IF(AI1921&lt;0,"0-12",IFERROR(VLOOKUP(AI1921,Breakup[],2,FALSE),"&gt;24"))</f>
        <v>&gt;24</v>
      </c>
      <c r="AK1921" s="69" t="str">
        <f>VLOOKUP(V1921,Master!B:D,3,FALSE)</f>
        <v>South</v>
      </c>
      <c r="AL1921" s="69" t="str">
        <f t="shared" si="359"/>
        <v>Bangalore-CLS</v>
      </c>
    </row>
    <row r="1922" spans="1:38">
      <c r="A1922" s="13" t="s">
        <v>4153</v>
      </c>
      <c r="B1922" s="54">
        <v>44701.6339685532</v>
      </c>
      <c r="C1922" s="13" t="s">
        <v>3924</v>
      </c>
      <c r="D1922" s="13">
        <v>1694</v>
      </c>
      <c r="E1922" s="13" t="s">
        <v>4154</v>
      </c>
      <c r="F1922" s="13" t="s">
        <v>33</v>
      </c>
      <c r="G1922" s="14">
        <v>1653040438910</v>
      </c>
      <c r="H1922" s="55">
        <v>0.83751157407407395</v>
      </c>
      <c r="I1922" s="33">
        <v>44886.8375115741</v>
      </c>
      <c r="J1922" s="58">
        <v>44886</v>
      </c>
      <c r="K1922" s="13" t="s">
        <v>41</v>
      </c>
      <c r="L1922" s="13" t="s">
        <v>40</v>
      </c>
      <c r="M1922" s="13" t="s">
        <v>3924</v>
      </c>
      <c r="N1922" s="13" t="s">
        <v>215</v>
      </c>
      <c r="O1922" s="33" t="s">
        <v>38</v>
      </c>
      <c r="P1922" s="58" t="s">
        <v>38</v>
      </c>
      <c r="Q1922" s="33" t="s">
        <v>207</v>
      </c>
      <c r="R1922" s="14" t="s">
        <v>38</v>
      </c>
      <c r="S1922" s="13" t="s">
        <v>216</v>
      </c>
      <c r="T1922" s="13" t="s">
        <v>217</v>
      </c>
      <c r="U1922" s="33">
        <f t="shared" ref="U1922:U1985" ca="1" si="360">NOW()</f>
        <v>45744.56914039352</v>
      </c>
      <c r="V1922" s="13" t="str">
        <f t="shared" ref="V1922:V1985" si="361">VLOOKUP(L1922,Location,2,0)</f>
        <v>Chennai - RSI</v>
      </c>
      <c r="W1922" s="13" t="str">
        <f t="shared" ref="W1922:W1985" si="362">VLOOKUP(F1922,FCT,2,FALSE)</f>
        <v>RI</v>
      </c>
      <c r="X1922" s="13">
        <f t="shared" ref="X1922:X1985" si="363">HOUR(I1922)</f>
        <v>20</v>
      </c>
      <c r="Y1922" s="13" t="str">
        <f>IFERROR(VLOOKUP(C1922,ReceivingTeam[],2,FALSE),"HelpDesk")</f>
        <v>HelpDesk</v>
      </c>
      <c r="Z1922" s="67">
        <f t="shared" ref="Z1922:Z1985" si="364">IF(AB1922=FALSE,AE1922+AC1922,IF(I1922&gt;AE1922,IF(((I1922+AC1922)&gt;AF1922),(AC1922-(AF1922-I1922)+AG1922),I1922+AC1922),IF(((AE1922+AC1922)&gt;AF1922),(AC1922-(AF1922-AE1922)+AG1922),AE1922+AC1922)))</f>
        <v>44887.9625115741</v>
      </c>
      <c r="AA1922" s="68">
        <f t="shared" ref="AA1922:AA1985" si="365">INT(J1922)</f>
        <v>44886</v>
      </c>
      <c r="AB1922" s="69" t="b">
        <f t="shared" ref="AB1922:AB1985" si="366">WORKDAY.INTL(AA1922-1,1,11)=AA1922</f>
        <v>1</v>
      </c>
      <c r="AC1922" s="70">
        <f t="shared" ref="AC1922:AC1985" si="367">IF(T1922="High",12/24,72/24)</f>
        <v>0.5</v>
      </c>
      <c r="AD1922" s="67">
        <f t="shared" ref="AD1922:AD1985" si="368">IF(AB1922=FALSE,AE1922+AC1922,IF(I1922&gt;AE1922,IF(((I1922+AC1922)&gt;AF1922),(AC1922-(AF1922-I1922)+AG1922),I1922+AC1922),IF(((AE1922+AC1922)&gt;AF1922),(AC1922-(AF1922-AE1922)+AG1922),AE1922+AC1922)))</f>
        <v>44887.9625115741</v>
      </c>
      <c r="AE1922" s="67">
        <f>VLOOKUP(V1922,'Branch Wise Work Timelines'!C:G,3,FALSE)+AA1922</f>
        <v>44886.416666666664</v>
      </c>
      <c r="AF1922" s="67">
        <f>IF(V1922="Bangalore",VLOOKUP(V1922,'Branch Wise Work Timelines'!C:G,4,FALSE)+AA1922+1,IF(V1922="Mumbai",VLOOKUP(V1922,'Branch Wise Work Timelines'!C:G,4,FALSE)+AA1922+1,VLOOKUP(V1922,'Branch Wise Work Timelines'!C:G,4,FALSE)+AA1922))</f>
        <v>44886.791666666664</v>
      </c>
      <c r="AG1922" s="67">
        <f>WORKDAY.INTL(AA1922,1,11)+VLOOKUP(V1922,'Branch Wise Work Timelines'!C:G,3,FALSE)</f>
        <v>44887.416666666664</v>
      </c>
      <c r="AH1922" s="69" t="str">
        <f t="shared" ref="AH1922:AH1985" ca="1" si="369">IF(Q1922&lt;&gt;"Success",IF(U1922&gt;Z1922,"Out of TAT","In TAT"),IF(O1922&gt;AD1922,"Not Met","Met"))</f>
        <v>Out of TAT</v>
      </c>
      <c r="AI1922" s="69">
        <f t="shared" ref="AI1922:AI1985" ca="1" si="370">ROUNDUP((U1922-AD1922)*24,0)</f>
        <v>20559</v>
      </c>
      <c r="AJ1922" s="69" t="str">
        <f ca="1">IF(AI1922&lt;0,"0-12",IFERROR(VLOOKUP(AI1922,Breakup[],2,FALSE),"&gt;24"))</f>
        <v>&gt;24</v>
      </c>
      <c r="AK1922" s="69" t="str">
        <f>VLOOKUP(V1922,Master!B:D,3,FALSE)</f>
        <v>South</v>
      </c>
      <c r="AL1922" s="69" t="str">
        <f t="shared" ref="AL1922:AL1985" si="371">IF(V1922="Bangalore",IF(W1922="CLS",V1922&amp;"-"&amp;"CLS",V1922),(V1922))</f>
        <v>Chennai - RSI</v>
      </c>
    </row>
    <row r="1923" spans="1:38">
      <c r="A1923" s="13" t="s">
        <v>4155</v>
      </c>
      <c r="B1923" s="54">
        <v>44701.502619328698</v>
      </c>
      <c r="C1923" s="13" t="s">
        <v>344</v>
      </c>
      <c r="D1923" s="13">
        <v>1934</v>
      </c>
      <c r="E1923" s="13" t="s">
        <v>4156</v>
      </c>
      <c r="F1923" s="13" t="s">
        <v>33</v>
      </c>
      <c r="G1923" s="14">
        <v>1653029519755</v>
      </c>
      <c r="H1923" s="55">
        <v>0.960474537037037</v>
      </c>
      <c r="I1923" s="33">
        <v>44890.960474537002</v>
      </c>
      <c r="J1923" s="58">
        <v>44890</v>
      </c>
      <c r="K1923" s="13" t="s">
        <v>263</v>
      </c>
      <c r="L1923" s="13" t="s">
        <v>69</v>
      </c>
      <c r="M1923" s="13" t="s">
        <v>101</v>
      </c>
      <c r="N1923" s="13" t="s">
        <v>206</v>
      </c>
      <c r="O1923" s="33" t="s">
        <v>38</v>
      </c>
      <c r="P1923" s="58" t="s">
        <v>38</v>
      </c>
      <c r="Q1923" s="33" t="s">
        <v>207</v>
      </c>
      <c r="R1923" s="14" t="s">
        <v>38</v>
      </c>
      <c r="S1923" s="13" t="s">
        <v>208</v>
      </c>
      <c r="T1923" s="13" t="s">
        <v>209</v>
      </c>
      <c r="U1923" s="33">
        <f t="shared" ca="1" si="360"/>
        <v>45744.56914039352</v>
      </c>
      <c r="V1923" s="13" t="str">
        <f t="shared" si="361"/>
        <v>Mumbai</v>
      </c>
      <c r="W1923" s="13" t="str">
        <f t="shared" si="362"/>
        <v>RI</v>
      </c>
      <c r="X1923" s="13">
        <f t="shared" si="363"/>
        <v>23</v>
      </c>
      <c r="Y1923" s="13" t="str">
        <f>IFERROR(VLOOKUP(C1923,ReceivingTeam[],2,FALSE),"HelpDesk")</f>
        <v>HelpDesk</v>
      </c>
      <c r="Z1923" s="67">
        <f t="shared" si="364"/>
        <v>44891.627141203666</v>
      </c>
      <c r="AA1923" s="68">
        <f t="shared" si="365"/>
        <v>44890</v>
      </c>
      <c r="AB1923" s="69" t="b">
        <f t="shared" si="366"/>
        <v>1</v>
      </c>
      <c r="AC1923" s="70">
        <f t="shared" si="367"/>
        <v>0.5</v>
      </c>
      <c r="AD1923" s="67">
        <f t="shared" si="368"/>
        <v>44891.627141203666</v>
      </c>
      <c r="AE1923" s="67">
        <f>VLOOKUP(V1923,'Branch Wise Work Timelines'!C:G,3,FALSE)+AA1923</f>
        <v>44890.416666666664</v>
      </c>
      <c r="AF1923" s="67">
        <f>IF(V1923="Bangalore",VLOOKUP(V1923,'Branch Wise Work Timelines'!C:G,4,FALSE)+AA1923+1,IF(V1923="Mumbai",VLOOKUP(V1923,'Branch Wise Work Timelines'!C:G,4,FALSE)+AA1923+1,VLOOKUP(V1923,'Branch Wise Work Timelines'!C:G,4,FALSE)+AA1923))</f>
        <v>44891.25</v>
      </c>
      <c r="AG1923" s="67">
        <f>WORKDAY.INTL(AA1923,1,11)+VLOOKUP(V1923,'Branch Wise Work Timelines'!C:G,3,FALSE)</f>
        <v>44891.416666666664</v>
      </c>
      <c r="AH1923" s="69" t="str">
        <f t="shared" ca="1" si="369"/>
        <v>Out of TAT</v>
      </c>
      <c r="AI1923" s="69">
        <f t="shared" ca="1" si="370"/>
        <v>20471</v>
      </c>
      <c r="AJ1923" s="69" t="str">
        <f ca="1">IF(AI1923&lt;0,"0-12",IFERROR(VLOOKUP(AI1923,Breakup[],2,FALSE),"&gt;24"))</f>
        <v>&gt;24</v>
      </c>
      <c r="AK1923" s="69" t="str">
        <f>VLOOKUP(V1923,Master!B:D,3,FALSE)</f>
        <v>East</v>
      </c>
      <c r="AL1923" s="69" t="str">
        <f t="shared" si="371"/>
        <v>Mumbai</v>
      </c>
    </row>
    <row r="1924" spans="1:38">
      <c r="A1924" s="13" t="s">
        <v>4157</v>
      </c>
      <c r="B1924" s="54">
        <v>44701.608224421303</v>
      </c>
      <c r="C1924" s="13" t="s">
        <v>222</v>
      </c>
      <c r="D1924" s="13">
        <v>738</v>
      </c>
      <c r="E1924" s="13" t="s">
        <v>4158</v>
      </c>
      <c r="F1924" s="13" t="s">
        <v>33</v>
      </c>
      <c r="G1924" s="14">
        <v>1653038949629</v>
      </c>
      <c r="H1924" s="55">
        <v>0.79746527777777798</v>
      </c>
      <c r="I1924" s="33">
        <v>44890.797465277799</v>
      </c>
      <c r="J1924" s="58">
        <v>44890</v>
      </c>
      <c r="K1924" s="13" t="s">
        <v>224</v>
      </c>
      <c r="L1924" s="13" t="s">
        <v>64</v>
      </c>
      <c r="M1924" s="13" t="s">
        <v>225</v>
      </c>
      <c r="N1924" s="13" t="s">
        <v>206</v>
      </c>
      <c r="O1924" s="33" t="s">
        <v>38</v>
      </c>
      <c r="P1924" s="58" t="s">
        <v>38</v>
      </c>
      <c r="Q1924" s="33" t="s">
        <v>207</v>
      </c>
      <c r="R1924" s="14" t="s">
        <v>38</v>
      </c>
      <c r="S1924" s="13" t="s">
        <v>208</v>
      </c>
      <c r="T1924" s="13" t="s">
        <v>209</v>
      </c>
      <c r="U1924" s="33">
        <f t="shared" ca="1" si="360"/>
        <v>45744.56914039352</v>
      </c>
      <c r="V1924" s="13" t="str">
        <f t="shared" si="361"/>
        <v>Kolkata</v>
      </c>
      <c r="W1924" s="13" t="str">
        <f t="shared" si="362"/>
        <v>RI</v>
      </c>
      <c r="X1924" s="13">
        <f t="shared" si="363"/>
        <v>19</v>
      </c>
      <c r="Y1924" s="13" t="str">
        <f>IFERROR(VLOOKUP(C1924,ReceivingTeam[],2,FALSE),"HelpDesk")</f>
        <v>Branch office</v>
      </c>
      <c r="Z1924" s="67">
        <f t="shared" si="364"/>
        <v>44891.943298611128</v>
      </c>
      <c r="AA1924" s="68">
        <f t="shared" si="365"/>
        <v>44890</v>
      </c>
      <c r="AB1924" s="69" t="b">
        <f t="shared" si="366"/>
        <v>1</v>
      </c>
      <c r="AC1924" s="70">
        <f t="shared" si="367"/>
        <v>0.5</v>
      </c>
      <c r="AD1924" s="67">
        <f t="shared" si="368"/>
        <v>44891.943298611128</v>
      </c>
      <c r="AE1924" s="67">
        <f>VLOOKUP(V1924,'Branch Wise Work Timelines'!C:G,3,FALSE)+AA1924</f>
        <v>44890.416666666664</v>
      </c>
      <c r="AF1924" s="67">
        <f>IF(V1924="Bangalore",VLOOKUP(V1924,'Branch Wise Work Timelines'!C:G,4,FALSE)+AA1924+1,IF(V1924="Mumbai",VLOOKUP(V1924,'Branch Wise Work Timelines'!C:G,4,FALSE)+AA1924+1,VLOOKUP(V1924,'Branch Wise Work Timelines'!C:G,4,FALSE)+AA1924))</f>
        <v>44890.770833333336</v>
      </c>
      <c r="AG1924" s="67">
        <f>WORKDAY.INTL(AA1924,1,11)+VLOOKUP(V1924,'Branch Wise Work Timelines'!C:G,3,FALSE)</f>
        <v>44891.416666666664</v>
      </c>
      <c r="AH1924" s="69" t="str">
        <f t="shared" ca="1" si="369"/>
        <v>Out of TAT</v>
      </c>
      <c r="AI1924" s="69">
        <f t="shared" ca="1" si="370"/>
        <v>20464</v>
      </c>
      <c r="AJ1924" s="69" t="str">
        <f ca="1">IF(AI1924&lt;0,"0-12",IFERROR(VLOOKUP(AI1924,Breakup[],2,FALSE),"&gt;24"))</f>
        <v>&gt;24</v>
      </c>
      <c r="AK1924" s="69" t="str">
        <f>VLOOKUP(V1924,Master!B:D,3,FALSE)</f>
        <v>East</v>
      </c>
      <c r="AL1924" s="69" t="str">
        <f t="shared" si="371"/>
        <v>Kolkata</v>
      </c>
    </row>
    <row r="1925" spans="1:38">
      <c r="A1925" s="13" t="s">
        <v>4159</v>
      </c>
      <c r="B1925" s="54">
        <v>44701.676204201402</v>
      </c>
      <c r="C1925" s="13" t="s">
        <v>255</v>
      </c>
      <c r="D1925" s="13">
        <v>475</v>
      </c>
      <c r="E1925" s="13" t="s">
        <v>4160</v>
      </c>
      <c r="F1925" s="13" t="s">
        <v>33</v>
      </c>
      <c r="G1925" s="14">
        <v>1653044413419</v>
      </c>
      <c r="H1925" s="55">
        <v>0.114490740740741</v>
      </c>
      <c r="I1925" s="33">
        <v>44881.1144907407</v>
      </c>
      <c r="J1925" s="58">
        <v>44881</v>
      </c>
      <c r="K1925" s="13" t="s">
        <v>257</v>
      </c>
      <c r="L1925" s="13" t="s">
        <v>72</v>
      </c>
      <c r="M1925" s="13" t="s">
        <v>255</v>
      </c>
      <c r="N1925" s="13" t="s">
        <v>206</v>
      </c>
      <c r="O1925" s="33" t="s">
        <v>38</v>
      </c>
      <c r="P1925" s="58" t="s">
        <v>38</v>
      </c>
      <c r="Q1925" s="33" t="s">
        <v>207</v>
      </c>
      <c r="R1925" s="14" t="s">
        <v>38</v>
      </c>
      <c r="S1925" s="13" t="s">
        <v>216</v>
      </c>
      <c r="T1925" s="13" t="s">
        <v>278</v>
      </c>
      <c r="U1925" s="33">
        <f t="shared" ca="1" si="360"/>
        <v>45744.56914039352</v>
      </c>
      <c r="V1925" s="13" t="str">
        <f t="shared" si="361"/>
        <v>Pune</v>
      </c>
      <c r="W1925" s="13" t="str">
        <f t="shared" si="362"/>
        <v>RI</v>
      </c>
      <c r="X1925" s="13">
        <f t="shared" si="363"/>
        <v>2</v>
      </c>
      <c r="Y1925" s="13" t="str">
        <f>IFERROR(VLOOKUP(C1925,ReceivingTeam[],2,FALSE),"HelpDesk")</f>
        <v>HelpDesk</v>
      </c>
      <c r="Z1925" s="67">
        <f t="shared" si="364"/>
        <v>44885.020833333336</v>
      </c>
      <c r="AA1925" s="68">
        <f t="shared" si="365"/>
        <v>44881</v>
      </c>
      <c r="AB1925" s="69" t="b">
        <f t="shared" si="366"/>
        <v>1</v>
      </c>
      <c r="AC1925" s="70">
        <f t="shared" si="367"/>
        <v>3</v>
      </c>
      <c r="AD1925" s="67">
        <f t="shared" si="368"/>
        <v>44885.020833333336</v>
      </c>
      <c r="AE1925" s="67">
        <f>VLOOKUP(V1925,'Branch Wise Work Timelines'!C:G,3,FALSE)+AA1925</f>
        <v>44881.395833333336</v>
      </c>
      <c r="AF1925" s="67">
        <f>IF(V1925="Bangalore",VLOOKUP(V1925,'Branch Wise Work Timelines'!C:G,4,FALSE)+AA1925+1,IF(V1925="Mumbai",VLOOKUP(V1925,'Branch Wise Work Timelines'!C:G,4,FALSE)+AA1925+1,VLOOKUP(V1925,'Branch Wise Work Timelines'!C:G,4,FALSE)+AA1925))</f>
        <v>44881.770833333336</v>
      </c>
      <c r="AG1925" s="67">
        <f>WORKDAY.INTL(AA1925,1,11)+VLOOKUP(V1925,'Branch Wise Work Timelines'!C:G,3,FALSE)</f>
        <v>44882.395833333336</v>
      </c>
      <c r="AH1925" s="69" t="str">
        <f t="shared" ca="1" si="369"/>
        <v>Out of TAT</v>
      </c>
      <c r="AI1925" s="69">
        <f t="shared" ca="1" si="370"/>
        <v>20630</v>
      </c>
      <c r="AJ1925" s="69" t="str">
        <f ca="1">IF(AI1925&lt;0,"0-12",IFERROR(VLOOKUP(AI1925,Breakup[],2,FALSE),"&gt;24"))</f>
        <v>&gt;24</v>
      </c>
      <c r="AK1925" s="69" t="str">
        <f>VLOOKUP(V1925,Master!B:D,3,FALSE)</f>
        <v>West</v>
      </c>
      <c r="AL1925" s="69" t="str">
        <f t="shared" si="371"/>
        <v>Pune</v>
      </c>
    </row>
    <row r="1926" spans="1:38">
      <c r="A1926" s="13" t="s">
        <v>4161</v>
      </c>
      <c r="B1926" s="54">
        <v>44701.608213460597</v>
      </c>
      <c r="C1926" s="13" t="s">
        <v>255</v>
      </c>
      <c r="D1926" s="13">
        <v>378</v>
      </c>
      <c r="E1926" s="13" t="s">
        <v>4162</v>
      </c>
      <c r="F1926" s="13" t="s">
        <v>33</v>
      </c>
      <c r="G1926" s="14">
        <v>1653040545709</v>
      </c>
      <c r="H1926" s="55">
        <v>0.75353009259259296</v>
      </c>
      <c r="I1926" s="33">
        <v>44891.753530092603</v>
      </c>
      <c r="J1926" s="58">
        <v>44891</v>
      </c>
      <c r="K1926" s="13" t="s">
        <v>257</v>
      </c>
      <c r="L1926" s="13" t="s">
        <v>72</v>
      </c>
      <c r="M1926" s="13" t="s">
        <v>255</v>
      </c>
      <c r="N1926" s="13" t="s">
        <v>206</v>
      </c>
      <c r="O1926" s="33">
        <v>44891.262418981503</v>
      </c>
      <c r="P1926" s="58">
        <v>44891</v>
      </c>
      <c r="Q1926" s="33" t="s">
        <v>237</v>
      </c>
      <c r="R1926" s="14">
        <v>902</v>
      </c>
      <c r="S1926" s="13" t="s">
        <v>216</v>
      </c>
      <c r="T1926" s="13" t="s">
        <v>217</v>
      </c>
      <c r="U1926" s="33">
        <f t="shared" ca="1" si="360"/>
        <v>45744.56914039352</v>
      </c>
      <c r="V1926" s="13" t="str">
        <f t="shared" si="361"/>
        <v>Pune</v>
      </c>
      <c r="W1926" s="13" t="str">
        <f t="shared" si="362"/>
        <v>RI</v>
      </c>
      <c r="X1926" s="13">
        <f t="shared" si="363"/>
        <v>18</v>
      </c>
      <c r="Y1926" s="13" t="str">
        <f>IFERROR(VLOOKUP(C1926,ReceivingTeam[],2,FALSE),"HelpDesk")</f>
        <v>HelpDesk</v>
      </c>
      <c r="Z1926" s="67">
        <f t="shared" si="364"/>
        <v>44893.878530092603</v>
      </c>
      <c r="AA1926" s="68">
        <f t="shared" si="365"/>
        <v>44891</v>
      </c>
      <c r="AB1926" s="69" t="b">
        <f t="shared" si="366"/>
        <v>1</v>
      </c>
      <c r="AC1926" s="70">
        <f t="shared" si="367"/>
        <v>0.5</v>
      </c>
      <c r="AD1926" s="67">
        <f t="shared" si="368"/>
        <v>44893.878530092603</v>
      </c>
      <c r="AE1926" s="67">
        <f>VLOOKUP(V1926,'Branch Wise Work Timelines'!C:G,3,FALSE)+AA1926</f>
        <v>44891.395833333336</v>
      </c>
      <c r="AF1926" s="67">
        <f>IF(V1926="Bangalore",VLOOKUP(V1926,'Branch Wise Work Timelines'!C:G,4,FALSE)+AA1926+1,IF(V1926="Mumbai",VLOOKUP(V1926,'Branch Wise Work Timelines'!C:G,4,FALSE)+AA1926+1,VLOOKUP(V1926,'Branch Wise Work Timelines'!C:G,4,FALSE)+AA1926))</f>
        <v>44891.770833333336</v>
      </c>
      <c r="AG1926" s="67">
        <f>WORKDAY.INTL(AA1926,1,11)+VLOOKUP(V1926,'Branch Wise Work Timelines'!C:G,3,FALSE)</f>
        <v>44893.395833333336</v>
      </c>
      <c r="AH1926" s="69" t="str">
        <f t="shared" si="369"/>
        <v>Met</v>
      </c>
      <c r="AI1926" s="69">
        <f t="shared" ca="1" si="370"/>
        <v>20417</v>
      </c>
      <c r="AJ1926" s="69" t="str">
        <f ca="1">IF(AI1926&lt;0,"0-12",IFERROR(VLOOKUP(AI1926,Breakup[],2,FALSE),"&gt;24"))</f>
        <v>&gt;24</v>
      </c>
      <c r="AK1926" s="69" t="str">
        <f>VLOOKUP(V1926,Master!B:D,3,FALSE)</f>
        <v>West</v>
      </c>
      <c r="AL1926" s="69" t="str">
        <f t="shared" si="371"/>
        <v>Pune</v>
      </c>
    </row>
    <row r="1927" spans="1:38">
      <c r="A1927" s="13" t="s">
        <v>4163</v>
      </c>
      <c r="B1927" s="54">
        <v>44701.615112650499</v>
      </c>
      <c r="C1927" s="13" t="s">
        <v>722</v>
      </c>
      <c r="D1927" s="13">
        <v>700</v>
      </c>
      <c r="E1927" s="13" t="s">
        <v>4164</v>
      </c>
      <c r="F1927" s="13" t="s">
        <v>15</v>
      </c>
      <c r="G1927" s="14">
        <v>1653039610057</v>
      </c>
      <c r="H1927" s="55">
        <v>6.2604166666666697E-2</v>
      </c>
      <c r="I1927" s="33">
        <v>44887.062604166698</v>
      </c>
      <c r="J1927" s="58">
        <v>44887</v>
      </c>
      <c r="K1927" s="13" t="s">
        <v>213</v>
      </c>
      <c r="L1927" s="13" t="s">
        <v>30</v>
      </c>
      <c r="M1927" s="13" t="s">
        <v>214</v>
      </c>
      <c r="N1927" s="13" t="s">
        <v>206</v>
      </c>
      <c r="O1927" s="33" t="s">
        <v>38</v>
      </c>
      <c r="P1927" s="58" t="s">
        <v>38</v>
      </c>
      <c r="Q1927" s="33" t="s">
        <v>207</v>
      </c>
      <c r="R1927" s="14" t="s">
        <v>38</v>
      </c>
      <c r="S1927" s="13" t="s">
        <v>216</v>
      </c>
      <c r="T1927" s="13" t="s">
        <v>278</v>
      </c>
      <c r="U1927" s="33">
        <f t="shared" ca="1" si="360"/>
        <v>45744.56914039352</v>
      </c>
      <c r="V1927" s="13" t="str">
        <f t="shared" si="361"/>
        <v>Bangalore</v>
      </c>
      <c r="W1927" s="13" t="str">
        <f t="shared" si="362"/>
        <v>CLS</v>
      </c>
      <c r="X1927" s="13">
        <f t="shared" si="363"/>
        <v>1</v>
      </c>
      <c r="Y1927" s="13" t="str">
        <f>IFERROR(VLOOKUP(C1927,ReceivingTeam[],2,FALSE),"HelpDesk")</f>
        <v>HelpDesk</v>
      </c>
      <c r="Z1927" s="67">
        <f t="shared" si="364"/>
        <v>44890.729166666664</v>
      </c>
      <c r="AA1927" s="68">
        <f t="shared" si="365"/>
        <v>44887</v>
      </c>
      <c r="AB1927" s="69" t="b">
        <f t="shared" si="366"/>
        <v>1</v>
      </c>
      <c r="AC1927" s="70">
        <f t="shared" si="367"/>
        <v>3</v>
      </c>
      <c r="AD1927" s="67">
        <f t="shared" si="368"/>
        <v>44890.729166666664</v>
      </c>
      <c r="AE1927" s="67">
        <f>VLOOKUP(V1927,'Branch Wise Work Timelines'!C:G,3,FALSE)+AA1927</f>
        <v>44887.416666666664</v>
      </c>
      <c r="AF1927" s="67">
        <f>IF(V1927="Bangalore",VLOOKUP(V1927,'Branch Wise Work Timelines'!C:G,4,FALSE)+AA1927+1,IF(V1927="Mumbai",VLOOKUP(V1927,'Branch Wise Work Timelines'!C:G,4,FALSE)+AA1927+1,VLOOKUP(V1927,'Branch Wise Work Timelines'!C:G,4,FALSE)+AA1927))</f>
        <v>44888.104166666664</v>
      </c>
      <c r="AG1927" s="67">
        <f>WORKDAY.INTL(AA1927,1,11)+VLOOKUP(V1927,'Branch Wise Work Timelines'!C:G,3,FALSE)</f>
        <v>44888.416666666664</v>
      </c>
      <c r="AH1927" s="69" t="str">
        <f t="shared" ca="1" si="369"/>
        <v>Out of TAT</v>
      </c>
      <c r="AI1927" s="69">
        <f t="shared" ca="1" si="370"/>
        <v>20493</v>
      </c>
      <c r="AJ1927" s="69" t="str">
        <f ca="1">IF(AI1927&lt;0,"0-12",IFERROR(VLOOKUP(AI1927,Breakup[],2,FALSE),"&gt;24"))</f>
        <v>&gt;24</v>
      </c>
      <c r="AK1927" s="69" t="str">
        <f>VLOOKUP(V1927,Master!B:D,3,FALSE)</f>
        <v>South</v>
      </c>
      <c r="AL1927" s="69" t="str">
        <f t="shared" si="371"/>
        <v>Bangalore-CLS</v>
      </c>
    </row>
    <row r="1928" spans="1:38">
      <c r="A1928" s="13" t="s">
        <v>4165</v>
      </c>
      <c r="B1928" s="54">
        <v>44701.541046724502</v>
      </c>
      <c r="C1928" s="13" t="s">
        <v>162</v>
      </c>
      <c r="D1928" s="13">
        <v>888</v>
      </c>
      <c r="E1928" s="13" t="s">
        <v>4166</v>
      </c>
      <c r="F1928" s="13" t="s">
        <v>15</v>
      </c>
      <c r="G1928" s="14">
        <v>1653036841901</v>
      </c>
      <c r="H1928" s="55">
        <v>0.72662037037036997</v>
      </c>
      <c r="I1928" s="33">
        <v>44885.726620370398</v>
      </c>
      <c r="J1928" s="58">
        <v>44885</v>
      </c>
      <c r="K1928" s="13" t="s">
        <v>249</v>
      </c>
      <c r="L1928" s="13" t="s">
        <v>44</v>
      </c>
      <c r="M1928" s="13" t="s">
        <v>250</v>
      </c>
      <c r="N1928" s="13" t="s">
        <v>206</v>
      </c>
      <c r="O1928" s="33" t="s">
        <v>38</v>
      </c>
      <c r="P1928" s="58" t="s">
        <v>38</v>
      </c>
      <c r="Q1928" s="33" t="s">
        <v>207</v>
      </c>
      <c r="R1928" s="14" t="s">
        <v>38</v>
      </c>
      <c r="S1928" s="13" t="s">
        <v>216</v>
      </c>
      <c r="T1928" s="13" t="s">
        <v>217</v>
      </c>
      <c r="U1928" s="33">
        <f t="shared" ca="1" si="360"/>
        <v>45744.56914039352</v>
      </c>
      <c r="V1928" s="13" t="str">
        <f t="shared" si="361"/>
        <v>Coimbatore</v>
      </c>
      <c r="W1928" s="13" t="str">
        <f t="shared" si="362"/>
        <v>CLS</v>
      </c>
      <c r="X1928" s="13">
        <f t="shared" si="363"/>
        <v>17</v>
      </c>
      <c r="Y1928" s="13" t="str">
        <f>IFERROR(VLOOKUP(C1928,ReceivingTeam[],2,FALSE),"HelpDesk")</f>
        <v>Branch office</v>
      </c>
      <c r="Z1928" s="67">
        <f t="shared" si="364"/>
        <v>44885.916666666664</v>
      </c>
      <c r="AA1928" s="68">
        <f t="shared" si="365"/>
        <v>44885</v>
      </c>
      <c r="AB1928" s="69" t="b">
        <f t="shared" si="366"/>
        <v>0</v>
      </c>
      <c r="AC1928" s="70">
        <f t="shared" si="367"/>
        <v>0.5</v>
      </c>
      <c r="AD1928" s="67">
        <f t="shared" si="368"/>
        <v>44885.916666666664</v>
      </c>
      <c r="AE1928" s="67">
        <f>VLOOKUP(V1928,'Branch Wise Work Timelines'!C:G,3,FALSE)+AA1928</f>
        <v>44885.416666666664</v>
      </c>
      <c r="AF1928" s="67">
        <f>IF(V1928="Bangalore",VLOOKUP(V1928,'Branch Wise Work Timelines'!C:G,4,FALSE)+AA1928+1,IF(V1928="Mumbai",VLOOKUP(V1928,'Branch Wise Work Timelines'!C:G,4,FALSE)+AA1928+1,VLOOKUP(V1928,'Branch Wise Work Timelines'!C:G,4,FALSE)+AA1928))</f>
        <v>44885.770833333336</v>
      </c>
      <c r="AG1928" s="67">
        <f>WORKDAY.INTL(AA1928,1,11)+VLOOKUP(V1928,'Branch Wise Work Timelines'!C:G,3,FALSE)</f>
        <v>44886.416666666664</v>
      </c>
      <c r="AH1928" s="69" t="str">
        <f t="shared" ca="1" si="369"/>
        <v>Out of TAT</v>
      </c>
      <c r="AI1928" s="69">
        <f t="shared" ca="1" si="370"/>
        <v>20608</v>
      </c>
      <c r="AJ1928" s="69" t="str">
        <f ca="1">IF(AI1928&lt;0,"0-12",IFERROR(VLOOKUP(AI1928,Breakup[],2,FALSE),"&gt;24"))</f>
        <v>&gt;24</v>
      </c>
      <c r="AK1928" s="69" t="str">
        <f>VLOOKUP(V1928,Master!B:D,3,FALSE)</f>
        <v>South</v>
      </c>
      <c r="AL1928" s="69" t="str">
        <f t="shared" si="371"/>
        <v>Coimbatore</v>
      </c>
    </row>
    <row r="1929" spans="1:38">
      <c r="A1929" s="13" t="s">
        <v>4167</v>
      </c>
      <c r="B1929" s="54">
        <v>44701.648463773097</v>
      </c>
      <c r="C1929" s="13" t="s">
        <v>235</v>
      </c>
      <c r="D1929" s="13">
        <v>1307</v>
      </c>
      <c r="E1929" s="13" t="s">
        <v>4168</v>
      </c>
      <c r="F1929" s="13" t="s">
        <v>15</v>
      </c>
      <c r="G1929" s="14">
        <v>1653042748167</v>
      </c>
      <c r="H1929" s="55">
        <v>0.63711805555555601</v>
      </c>
      <c r="I1929" s="33">
        <v>44884.637118055602</v>
      </c>
      <c r="J1929" s="58">
        <v>44884</v>
      </c>
      <c r="K1929" s="13" t="s">
        <v>213</v>
      </c>
      <c r="L1929" s="13" t="s">
        <v>30</v>
      </c>
      <c r="M1929" s="13" t="s">
        <v>214</v>
      </c>
      <c r="N1929" s="13" t="s">
        <v>206</v>
      </c>
      <c r="O1929" s="33" t="s">
        <v>38</v>
      </c>
      <c r="P1929" s="58" t="s">
        <v>38</v>
      </c>
      <c r="Q1929" s="33" t="s">
        <v>207</v>
      </c>
      <c r="R1929" s="14" t="s">
        <v>38</v>
      </c>
      <c r="S1929" s="13" t="s">
        <v>216</v>
      </c>
      <c r="T1929" s="13" t="s">
        <v>217</v>
      </c>
      <c r="U1929" s="33">
        <f t="shared" ca="1" si="360"/>
        <v>45744.56914039352</v>
      </c>
      <c r="V1929" s="13" t="str">
        <f t="shared" si="361"/>
        <v>Bangalore</v>
      </c>
      <c r="W1929" s="13" t="str">
        <f t="shared" si="362"/>
        <v>CLS</v>
      </c>
      <c r="X1929" s="13">
        <f t="shared" si="363"/>
        <v>15</v>
      </c>
      <c r="Y1929" s="13" t="str">
        <f>IFERROR(VLOOKUP(C1929,ReceivingTeam[],2,FALSE),"HelpDesk")</f>
        <v>HelpDesk</v>
      </c>
      <c r="Z1929" s="67">
        <f t="shared" si="364"/>
        <v>44886.449618055602</v>
      </c>
      <c r="AA1929" s="68">
        <f t="shared" si="365"/>
        <v>44884</v>
      </c>
      <c r="AB1929" s="69" t="b">
        <f t="shared" si="366"/>
        <v>1</v>
      </c>
      <c r="AC1929" s="70">
        <f t="shared" si="367"/>
        <v>0.5</v>
      </c>
      <c r="AD1929" s="67">
        <f t="shared" si="368"/>
        <v>44886.449618055602</v>
      </c>
      <c r="AE1929" s="67">
        <f>VLOOKUP(V1929,'Branch Wise Work Timelines'!C:G,3,FALSE)+AA1929</f>
        <v>44884.416666666664</v>
      </c>
      <c r="AF1929" s="67">
        <f>IF(V1929="Bangalore",VLOOKUP(V1929,'Branch Wise Work Timelines'!C:G,4,FALSE)+AA1929+1,IF(V1929="Mumbai",VLOOKUP(V1929,'Branch Wise Work Timelines'!C:G,4,FALSE)+AA1929+1,VLOOKUP(V1929,'Branch Wise Work Timelines'!C:G,4,FALSE)+AA1929))</f>
        <v>44885.104166666664</v>
      </c>
      <c r="AG1929" s="67">
        <f>WORKDAY.INTL(AA1929,1,11)+VLOOKUP(V1929,'Branch Wise Work Timelines'!C:G,3,FALSE)</f>
        <v>44886.416666666664</v>
      </c>
      <c r="AH1929" s="69" t="str">
        <f t="shared" ca="1" si="369"/>
        <v>Out of TAT</v>
      </c>
      <c r="AI1929" s="69">
        <f t="shared" ca="1" si="370"/>
        <v>20595</v>
      </c>
      <c r="AJ1929" s="69" t="str">
        <f ca="1">IF(AI1929&lt;0,"0-12",IFERROR(VLOOKUP(AI1929,Breakup[],2,FALSE),"&gt;24"))</f>
        <v>&gt;24</v>
      </c>
      <c r="AK1929" s="69" t="str">
        <f>VLOOKUP(V1929,Master!B:D,3,FALSE)</f>
        <v>South</v>
      </c>
      <c r="AL1929" s="69" t="str">
        <f t="shared" si="371"/>
        <v>Bangalore-CLS</v>
      </c>
    </row>
    <row r="1930" spans="1:38">
      <c r="A1930" s="13" t="s">
        <v>4169</v>
      </c>
      <c r="B1930" s="54">
        <v>44701.538334062498</v>
      </c>
      <c r="C1930" s="13" t="s">
        <v>404</v>
      </c>
      <c r="D1930" s="13">
        <v>684</v>
      </c>
      <c r="E1930" s="13" t="s">
        <v>4170</v>
      </c>
      <c r="F1930" s="13" t="s">
        <v>15</v>
      </c>
      <c r="G1930" s="14">
        <v>1653031432017</v>
      </c>
      <c r="H1930" s="55">
        <v>0.43270833333333297</v>
      </c>
      <c r="I1930" s="33">
        <v>44882.432708333297</v>
      </c>
      <c r="J1930" s="58">
        <v>44882</v>
      </c>
      <c r="K1930" s="13" t="s">
        <v>213</v>
      </c>
      <c r="L1930" s="13" t="s">
        <v>30</v>
      </c>
      <c r="M1930" s="13" t="s">
        <v>75</v>
      </c>
      <c r="N1930" s="13" t="s">
        <v>206</v>
      </c>
      <c r="O1930" s="33" t="s">
        <v>38</v>
      </c>
      <c r="P1930" s="58" t="s">
        <v>38</v>
      </c>
      <c r="Q1930" s="33" t="s">
        <v>207</v>
      </c>
      <c r="R1930" s="14" t="s">
        <v>38</v>
      </c>
      <c r="S1930" s="13" t="s">
        <v>216</v>
      </c>
      <c r="T1930" s="13" t="s">
        <v>217</v>
      </c>
      <c r="U1930" s="33">
        <f t="shared" ca="1" si="360"/>
        <v>45744.56914039352</v>
      </c>
      <c r="V1930" s="13" t="str">
        <f t="shared" si="361"/>
        <v>Bangalore</v>
      </c>
      <c r="W1930" s="13" t="str">
        <f t="shared" si="362"/>
        <v>CLS</v>
      </c>
      <c r="X1930" s="13">
        <f t="shared" si="363"/>
        <v>10</v>
      </c>
      <c r="Y1930" s="13" t="str">
        <f>IFERROR(VLOOKUP(C1930,ReceivingTeam[],2,FALSE),"HelpDesk")</f>
        <v>HelpDesk</v>
      </c>
      <c r="Z1930" s="67">
        <f t="shared" si="364"/>
        <v>44882.932708333297</v>
      </c>
      <c r="AA1930" s="68">
        <f t="shared" si="365"/>
        <v>44882</v>
      </c>
      <c r="AB1930" s="69" t="b">
        <f t="shared" si="366"/>
        <v>1</v>
      </c>
      <c r="AC1930" s="70">
        <f t="shared" si="367"/>
        <v>0.5</v>
      </c>
      <c r="AD1930" s="67">
        <f t="shared" si="368"/>
        <v>44882.932708333297</v>
      </c>
      <c r="AE1930" s="67">
        <f>VLOOKUP(V1930,'Branch Wise Work Timelines'!C:G,3,FALSE)+AA1930</f>
        <v>44882.416666666664</v>
      </c>
      <c r="AF1930" s="67">
        <f>IF(V1930="Bangalore",VLOOKUP(V1930,'Branch Wise Work Timelines'!C:G,4,FALSE)+AA1930+1,IF(V1930="Mumbai",VLOOKUP(V1930,'Branch Wise Work Timelines'!C:G,4,FALSE)+AA1930+1,VLOOKUP(V1930,'Branch Wise Work Timelines'!C:G,4,FALSE)+AA1930))</f>
        <v>44883.104166666664</v>
      </c>
      <c r="AG1930" s="67">
        <f>WORKDAY.INTL(AA1930,1,11)+VLOOKUP(V1930,'Branch Wise Work Timelines'!C:G,3,FALSE)</f>
        <v>44883.416666666664</v>
      </c>
      <c r="AH1930" s="69" t="str">
        <f t="shared" ca="1" si="369"/>
        <v>Out of TAT</v>
      </c>
      <c r="AI1930" s="69">
        <f t="shared" ca="1" si="370"/>
        <v>20680</v>
      </c>
      <c r="AJ1930" s="69" t="str">
        <f ca="1">IF(AI1930&lt;0,"0-12",IFERROR(VLOOKUP(AI1930,Breakup[],2,FALSE),"&gt;24"))</f>
        <v>&gt;24</v>
      </c>
      <c r="AK1930" s="69" t="str">
        <f>VLOOKUP(V1930,Master!B:D,3,FALSE)</f>
        <v>South</v>
      </c>
      <c r="AL1930" s="69" t="str">
        <f t="shared" si="371"/>
        <v>Bangalore-CLS</v>
      </c>
    </row>
    <row r="1931" spans="1:38">
      <c r="A1931" s="13" t="s">
        <v>4171</v>
      </c>
      <c r="B1931" s="54">
        <v>44701.647642974502</v>
      </c>
      <c r="C1931" s="13" t="s">
        <v>4172</v>
      </c>
      <c r="D1931" s="13">
        <v>1714</v>
      </c>
      <c r="E1931" s="13" t="s">
        <v>4173</v>
      </c>
      <c r="F1931" s="13" t="s">
        <v>33</v>
      </c>
      <c r="G1931" s="14">
        <v>1653041209928</v>
      </c>
      <c r="H1931" s="55">
        <v>0.59731481481481496</v>
      </c>
      <c r="I1931" s="33">
        <v>44883.597314814797</v>
      </c>
      <c r="J1931" s="58">
        <v>44883</v>
      </c>
      <c r="K1931" s="13" t="s">
        <v>213</v>
      </c>
      <c r="L1931" s="13" t="s">
        <v>30</v>
      </c>
      <c r="M1931" s="13" t="s">
        <v>147</v>
      </c>
      <c r="N1931" s="13" t="s">
        <v>206</v>
      </c>
      <c r="O1931" s="33" t="s">
        <v>38</v>
      </c>
      <c r="P1931" s="58" t="s">
        <v>38</v>
      </c>
      <c r="Q1931" s="33" t="s">
        <v>207</v>
      </c>
      <c r="R1931" s="14" t="s">
        <v>38</v>
      </c>
      <c r="S1931" s="13" t="s">
        <v>216</v>
      </c>
      <c r="T1931" s="13" t="s">
        <v>217</v>
      </c>
      <c r="U1931" s="33">
        <f t="shared" ca="1" si="360"/>
        <v>45744.56914039352</v>
      </c>
      <c r="V1931" s="13" t="str">
        <f t="shared" si="361"/>
        <v>Bangalore</v>
      </c>
      <c r="W1931" s="13" t="str">
        <f t="shared" si="362"/>
        <v>RI</v>
      </c>
      <c r="X1931" s="13">
        <f t="shared" si="363"/>
        <v>14</v>
      </c>
      <c r="Y1931" s="13" t="str">
        <f>IFERROR(VLOOKUP(C1931,ReceivingTeam[],2,FALSE),"HelpDesk")</f>
        <v>HelpDesk</v>
      </c>
      <c r="Z1931" s="67">
        <f t="shared" si="364"/>
        <v>44884.097314814797</v>
      </c>
      <c r="AA1931" s="68">
        <f t="shared" si="365"/>
        <v>44883</v>
      </c>
      <c r="AB1931" s="69" t="b">
        <f t="shared" si="366"/>
        <v>1</v>
      </c>
      <c r="AC1931" s="70">
        <f t="shared" si="367"/>
        <v>0.5</v>
      </c>
      <c r="AD1931" s="67">
        <f t="shared" si="368"/>
        <v>44884.097314814797</v>
      </c>
      <c r="AE1931" s="67">
        <f>VLOOKUP(V1931,'Branch Wise Work Timelines'!C:G,3,FALSE)+AA1931</f>
        <v>44883.416666666664</v>
      </c>
      <c r="AF1931" s="67">
        <f>IF(V1931="Bangalore",VLOOKUP(V1931,'Branch Wise Work Timelines'!C:G,4,FALSE)+AA1931+1,IF(V1931="Mumbai",VLOOKUP(V1931,'Branch Wise Work Timelines'!C:G,4,FALSE)+AA1931+1,VLOOKUP(V1931,'Branch Wise Work Timelines'!C:G,4,FALSE)+AA1931))</f>
        <v>44884.104166666664</v>
      </c>
      <c r="AG1931" s="67">
        <f>WORKDAY.INTL(AA1931,1,11)+VLOOKUP(V1931,'Branch Wise Work Timelines'!C:G,3,FALSE)</f>
        <v>44884.416666666664</v>
      </c>
      <c r="AH1931" s="69" t="str">
        <f t="shared" ca="1" si="369"/>
        <v>Out of TAT</v>
      </c>
      <c r="AI1931" s="69">
        <f t="shared" ca="1" si="370"/>
        <v>20652</v>
      </c>
      <c r="AJ1931" s="69" t="str">
        <f ca="1">IF(AI1931&lt;0,"0-12",IFERROR(VLOOKUP(AI1931,Breakup[],2,FALSE),"&gt;24"))</f>
        <v>&gt;24</v>
      </c>
      <c r="AK1931" s="69" t="str">
        <f>VLOOKUP(V1931,Master!B:D,3,FALSE)</f>
        <v>South</v>
      </c>
      <c r="AL1931" s="69" t="str">
        <f t="shared" si="371"/>
        <v>Bangalore</v>
      </c>
    </row>
    <row r="1932" spans="1:38">
      <c r="A1932" s="13" t="s">
        <v>4174</v>
      </c>
      <c r="B1932" s="54">
        <v>44701.619289085596</v>
      </c>
      <c r="C1932" s="13" t="s">
        <v>4172</v>
      </c>
      <c r="D1932" s="13">
        <v>609</v>
      </c>
      <c r="E1932" s="13" t="s">
        <v>4175</v>
      </c>
      <c r="F1932" s="13" t="s">
        <v>33</v>
      </c>
      <c r="G1932" s="14">
        <v>1653041209928</v>
      </c>
      <c r="H1932" s="55">
        <v>0.56318287037036996</v>
      </c>
      <c r="I1932" s="33">
        <v>44888.563182870399</v>
      </c>
      <c r="J1932" s="58">
        <v>44888</v>
      </c>
      <c r="K1932" s="13" t="s">
        <v>213</v>
      </c>
      <c r="L1932" s="13" t="s">
        <v>30</v>
      </c>
      <c r="M1932" s="13" t="s">
        <v>147</v>
      </c>
      <c r="N1932" s="13" t="s">
        <v>206</v>
      </c>
      <c r="O1932" s="33" t="s">
        <v>38</v>
      </c>
      <c r="P1932" s="58" t="s">
        <v>38</v>
      </c>
      <c r="Q1932" s="33" t="s">
        <v>207</v>
      </c>
      <c r="R1932" s="14" t="s">
        <v>38</v>
      </c>
      <c r="S1932" s="13" t="s">
        <v>216</v>
      </c>
      <c r="T1932" s="13" t="s">
        <v>217</v>
      </c>
      <c r="U1932" s="33">
        <f t="shared" ca="1" si="360"/>
        <v>45744.56914039352</v>
      </c>
      <c r="V1932" s="13" t="str">
        <f t="shared" si="361"/>
        <v>Bangalore</v>
      </c>
      <c r="W1932" s="13" t="str">
        <f t="shared" si="362"/>
        <v>RI</v>
      </c>
      <c r="X1932" s="13">
        <f t="shared" si="363"/>
        <v>13</v>
      </c>
      <c r="Y1932" s="13" t="str">
        <f>IFERROR(VLOOKUP(C1932,ReceivingTeam[],2,FALSE),"HelpDesk")</f>
        <v>HelpDesk</v>
      </c>
      <c r="Z1932" s="67">
        <f t="shared" si="364"/>
        <v>44889.063182870399</v>
      </c>
      <c r="AA1932" s="68">
        <f t="shared" si="365"/>
        <v>44888</v>
      </c>
      <c r="AB1932" s="69" t="b">
        <f t="shared" si="366"/>
        <v>1</v>
      </c>
      <c r="AC1932" s="70">
        <f t="shared" si="367"/>
        <v>0.5</v>
      </c>
      <c r="AD1932" s="67">
        <f t="shared" si="368"/>
        <v>44889.063182870399</v>
      </c>
      <c r="AE1932" s="67">
        <f>VLOOKUP(V1932,'Branch Wise Work Timelines'!C:G,3,FALSE)+AA1932</f>
        <v>44888.416666666664</v>
      </c>
      <c r="AF1932" s="67">
        <f>IF(V1932="Bangalore",VLOOKUP(V1932,'Branch Wise Work Timelines'!C:G,4,FALSE)+AA1932+1,IF(V1932="Mumbai",VLOOKUP(V1932,'Branch Wise Work Timelines'!C:G,4,FALSE)+AA1932+1,VLOOKUP(V1932,'Branch Wise Work Timelines'!C:G,4,FALSE)+AA1932))</f>
        <v>44889.104166666664</v>
      </c>
      <c r="AG1932" s="67">
        <f>WORKDAY.INTL(AA1932,1,11)+VLOOKUP(V1932,'Branch Wise Work Timelines'!C:G,3,FALSE)</f>
        <v>44889.416666666664</v>
      </c>
      <c r="AH1932" s="69" t="str">
        <f t="shared" ca="1" si="369"/>
        <v>Out of TAT</v>
      </c>
      <c r="AI1932" s="69">
        <f t="shared" ca="1" si="370"/>
        <v>20533</v>
      </c>
      <c r="AJ1932" s="69" t="str">
        <f ca="1">IF(AI1932&lt;0,"0-12",IFERROR(VLOOKUP(AI1932,Breakup[],2,FALSE),"&gt;24"))</f>
        <v>&gt;24</v>
      </c>
      <c r="AK1932" s="69" t="str">
        <f>VLOOKUP(V1932,Master!B:D,3,FALSE)</f>
        <v>South</v>
      </c>
      <c r="AL1932" s="69" t="str">
        <f t="shared" si="371"/>
        <v>Bangalore</v>
      </c>
    </row>
    <row r="1933" spans="1:38">
      <c r="A1933" s="13" t="s">
        <v>4176</v>
      </c>
      <c r="B1933" s="54">
        <v>44701.633013391198</v>
      </c>
      <c r="C1933" s="13" t="s">
        <v>4172</v>
      </c>
      <c r="D1933" s="13">
        <v>1701</v>
      </c>
      <c r="E1933" s="13" t="s">
        <v>4177</v>
      </c>
      <c r="F1933" s="13" t="s">
        <v>33</v>
      </c>
      <c r="G1933" s="14">
        <v>1653041209928</v>
      </c>
      <c r="H1933" s="55">
        <v>0.108854166666667</v>
      </c>
      <c r="I1933" s="33">
        <v>44883.108854166698</v>
      </c>
      <c r="J1933" s="58">
        <v>44883</v>
      </c>
      <c r="K1933" s="13" t="s">
        <v>213</v>
      </c>
      <c r="L1933" s="13" t="s">
        <v>30</v>
      </c>
      <c r="M1933" s="13" t="s">
        <v>147</v>
      </c>
      <c r="N1933" s="13" t="s">
        <v>206</v>
      </c>
      <c r="O1933" s="33" t="s">
        <v>38</v>
      </c>
      <c r="P1933" s="58" t="s">
        <v>38</v>
      </c>
      <c r="Q1933" s="33" t="s">
        <v>207</v>
      </c>
      <c r="R1933" s="14" t="s">
        <v>38</v>
      </c>
      <c r="S1933" s="13" t="s">
        <v>216</v>
      </c>
      <c r="T1933" s="13" t="s">
        <v>217</v>
      </c>
      <c r="U1933" s="33">
        <f t="shared" ca="1" si="360"/>
        <v>45744.56914039352</v>
      </c>
      <c r="V1933" s="13" t="str">
        <f t="shared" si="361"/>
        <v>Bangalore</v>
      </c>
      <c r="W1933" s="13" t="str">
        <f t="shared" si="362"/>
        <v>RI</v>
      </c>
      <c r="X1933" s="13">
        <f t="shared" si="363"/>
        <v>2</v>
      </c>
      <c r="Y1933" s="13" t="str">
        <f>IFERROR(VLOOKUP(C1933,ReceivingTeam[],2,FALSE),"HelpDesk")</f>
        <v>HelpDesk</v>
      </c>
      <c r="Z1933" s="67">
        <f t="shared" si="364"/>
        <v>44883.916666666664</v>
      </c>
      <c r="AA1933" s="68">
        <f t="shared" si="365"/>
        <v>44883</v>
      </c>
      <c r="AB1933" s="69" t="b">
        <f t="shared" si="366"/>
        <v>1</v>
      </c>
      <c r="AC1933" s="70">
        <f t="shared" si="367"/>
        <v>0.5</v>
      </c>
      <c r="AD1933" s="67">
        <f t="shared" si="368"/>
        <v>44883.916666666664</v>
      </c>
      <c r="AE1933" s="67">
        <f>VLOOKUP(V1933,'Branch Wise Work Timelines'!C:G,3,FALSE)+AA1933</f>
        <v>44883.416666666664</v>
      </c>
      <c r="AF1933" s="67">
        <f>IF(V1933="Bangalore",VLOOKUP(V1933,'Branch Wise Work Timelines'!C:G,4,FALSE)+AA1933+1,IF(V1933="Mumbai",VLOOKUP(V1933,'Branch Wise Work Timelines'!C:G,4,FALSE)+AA1933+1,VLOOKUP(V1933,'Branch Wise Work Timelines'!C:G,4,FALSE)+AA1933))</f>
        <v>44884.104166666664</v>
      </c>
      <c r="AG1933" s="67">
        <f>WORKDAY.INTL(AA1933,1,11)+VLOOKUP(V1933,'Branch Wise Work Timelines'!C:G,3,FALSE)</f>
        <v>44884.416666666664</v>
      </c>
      <c r="AH1933" s="69" t="str">
        <f t="shared" ca="1" si="369"/>
        <v>Out of TAT</v>
      </c>
      <c r="AI1933" s="69">
        <f t="shared" ca="1" si="370"/>
        <v>20656</v>
      </c>
      <c r="AJ1933" s="69" t="str">
        <f ca="1">IF(AI1933&lt;0,"0-12",IFERROR(VLOOKUP(AI1933,Breakup[],2,FALSE),"&gt;24"))</f>
        <v>&gt;24</v>
      </c>
      <c r="AK1933" s="69" t="str">
        <f>VLOOKUP(V1933,Master!B:D,3,FALSE)</f>
        <v>South</v>
      </c>
      <c r="AL1933" s="69" t="str">
        <f t="shared" si="371"/>
        <v>Bangalore</v>
      </c>
    </row>
    <row r="1934" spans="1:38">
      <c r="A1934" s="13" t="s">
        <v>4178</v>
      </c>
      <c r="B1934" s="54">
        <v>44701.637188275497</v>
      </c>
      <c r="C1934" s="13" t="s">
        <v>4172</v>
      </c>
      <c r="D1934" s="13">
        <v>1361</v>
      </c>
      <c r="E1934" s="13" t="s">
        <v>4179</v>
      </c>
      <c r="F1934" s="13" t="s">
        <v>33</v>
      </c>
      <c r="G1934" s="14">
        <v>1653041209928</v>
      </c>
      <c r="H1934" s="55">
        <v>0.58535879629629595</v>
      </c>
      <c r="I1934" s="33">
        <v>44890.585358796299</v>
      </c>
      <c r="J1934" s="58">
        <v>44890</v>
      </c>
      <c r="K1934" s="13" t="s">
        <v>213</v>
      </c>
      <c r="L1934" s="13" t="s">
        <v>30</v>
      </c>
      <c r="M1934" s="13" t="s">
        <v>147</v>
      </c>
      <c r="N1934" s="13" t="s">
        <v>206</v>
      </c>
      <c r="O1934" s="33" t="s">
        <v>38</v>
      </c>
      <c r="P1934" s="58" t="s">
        <v>38</v>
      </c>
      <c r="Q1934" s="33" t="s">
        <v>207</v>
      </c>
      <c r="R1934" s="14" t="s">
        <v>38</v>
      </c>
      <c r="S1934" s="13" t="s">
        <v>216</v>
      </c>
      <c r="T1934" s="13" t="s">
        <v>217</v>
      </c>
      <c r="U1934" s="33">
        <f t="shared" ca="1" si="360"/>
        <v>45744.56914039352</v>
      </c>
      <c r="V1934" s="13" t="str">
        <f t="shared" si="361"/>
        <v>Bangalore</v>
      </c>
      <c r="W1934" s="13" t="str">
        <f t="shared" si="362"/>
        <v>RI</v>
      </c>
      <c r="X1934" s="13">
        <f t="shared" si="363"/>
        <v>14</v>
      </c>
      <c r="Y1934" s="13" t="str">
        <f>IFERROR(VLOOKUP(C1934,ReceivingTeam[],2,FALSE),"HelpDesk")</f>
        <v>HelpDesk</v>
      </c>
      <c r="Z1934" s="67">
        <f t="shared" si="364"/>
        <v>44891.085358796299</v>
      </c>
      <c r="AA1934" s="68">
        <f t="shared" si="365"/>
        <v>44890</v>
      </c>
      <c r="AB1934" s="69" t="b">
        <f t="shared" si="366"/>
        <v>1</v>
      </c>
      <c r="AC1934" s="70">
        <f t="shared" si="367"/>
        <v>0.5</v>
      </c>
      <c r="AD1934" s="67">
        <f t="shared" si="368"/>
        <v>44891.085358796299</v>
      </c>
      <c r="AE1934" s="67">
        <f>VLOOKUP(V1934,'Branch Wise Work Timelines'!C:G,3,FALSE)+AA1934</f>
        <v>44890.416666666664</v>
      </c>
      <c r="AF1934" s="67">
        <f>IF(V1934="Bangalore",VLOOKUP(V1934,'Branch Wise Work Timelines'!C:G,4,FALSE)+AA1934+1,IF(V1934="Mumbai",VLOOKUP(V1934,'Branch Wise Work Timelines'!C:G,4,FALSE)+AA1934+1,VLOOKUP(V1934,'Branch Wise Work Timelines'!C:G,4,FALSE)+AA1934))</f>
        <v>44891.104166666664</v>
      </c>
      <c r="AG1934" s="67">
        <f>WORKDAY.INTL(AA1934,1,11)+VLOOKUP(V1934,'Branch Wise Work Timelines'!C:G,3,FALSE)</f>
        <v>44891.416666666664</v>
      </c>
      <c r="AH1934" s="69" t="str">
        <f t="shared" ca="1" si="369"/>
        <v>Out of TAT</v>
      </c>
      <c r="AI1934" s="69">
        <f t="shared" ca="1" si="370"/>
        <v>20484</v>
      </c>
      <c r="AJ1934" s="69" t="str">
        <f ca="1">IF(AI1934&lt;0,"0-12",IFERROR(VLOOKUP(AI1934,Breakup[],2,FALSE),"&gt;24"))</f>
        <v>&gt;24</v>
      </c>
      <c r="AK1934" s="69" t="str">
        <f>VLOOKUP(V1934,Master!B:D,3,FALSE)</f>
        <v>South</v>
      </c>
      <c r="AL1934" s="69" t="str">
        <f t="shared" si="371"/>
        <v>Bangalore</v>
      </c>
    </row>
    <row r="1935" spans="1:38">
      <c r="A1935" s="13" t="s">
        <v>4180</v>
      </c>
      <c r="B1935" s="54">
        <v>44701.657275543999</v>
      </c>
      <c r="C1935" s="13" t="s">
        <v>4172</v>
      </c>
      <c r="D1935" s="13">
        <v>350</v>
      </c>
      <c r="E1935" s="13" t="s">
        <v>4181</v>
      </c>
      <c r="F1935" s="13" t="s">
        <v>33</v>
      </c>
      <c r="G1935" s="14">
        <v>1653043298777</v>
      </c>
      <c r="H1935" s="55">
        <v>0.245150462962963</v>
      </c>
      <c r="I1935" s="33">
        <v>44885.245150463001</v>
      </c>
      <c r="J1935" s="58">
        <v>44885</v>
      </c>
      <c r="K1935" s="13" t="s">
        <v>213</v>
      </c>
      <c r="L1935" s="13" t="s">
        <v>30</v>
      </c>
      <c r="M1935" s="13" t="s">
        <v>282</v>
      </c>
      <c r="N1935" s="13" t="s">
        <v>206</v>
      </c>
      <c r="O1935" s="33" t="s">
        <v>38</v>
      </c>
      <c r="P1935" s="58" t="s">
        <v>38</v>
      </c>
      <c r="Q1935" s="33" t="s">
        <v>207</v>
      </c>
      <c r="R1935" s="14" t="s">
        <v>38</v>
      </c>
      <c r="S1935" s="13" t="s">
        <v>216</v>
      </c>
      <c r="T1935" s="13" t="s">
        <v>278</v>
      </c>
      <c r="U1935" s="33">
        <f t="shared" ca="1" si="360"/>
        <v>45744.56914039352</v>
      </c>
      <c r="V1935" s="13" t="str">
        <f t="shared" si="361"/>
        <v>Bangalore</v>
      </c>
      <c r="W1935" s="13" t="str">
        <f t="shared" si="362"/>
        <v>RI</v>
      </c>
      <c r="X1935" s="13">
        <f t="shared" si="363"/>
        <v>5</v>
      </c>
      <c r="Y1935" s="13" t="str">
        <f>IFERROR(VLOOKUP(C1935,ReceivingTeam[],2,FALSE),"HelpDesk")</f>
        <v>HelpDesk</v>
      </c>
      <c r="Z1935" s="67">
        <f t="shared" si="364"/>
        <v>44888.416666666664</v>
      </c>
      <c r="AA1935" s="68">
        <f t="shared" si="365"/>
        <v>44885</v>
      </c>
      <c r="AB1935" s="69" t="b">
        <f t="shared" si="366"/>
        <v>0</v>
      </c>
      <c r="AC1935" s="70">
        <f t="shared" si="367"/>
        <v>3</v>
      </c>
      <c r="AD1935" s="67">
        <f t="shared" si="368"/>
        <v>44888.416666666664</v>
      </c>
      <c r="AE1935" s="67">
        <f>VLOOKUP(V1935,'Branch Wise Work Timelines'!C:G,3,FALSE)+AA1935</f>
        <v>44885.416666666664</v>
      </c>
      <c r="AF1935" s="67">
        <f>IF(V1935="Bangalore",VLOOKUP(V1935,'Branch Wise Work Timelines'!C:G,4,FALSE)+AA1935+1,IF(V1935="Mumbai",VLOOKUP(V1935,'Branch Wise Work Timelines'!C:G,4,FALSE)+AA1935+1,VLOOKUP(V1935,'Branch Wise Work Timelines'!C:G,4,FALSE)+AA1935))</f>
        <v>44886.104166666664</v>
      </c>
      <c r="AG1935" s="67">
        <f>WORKDAY.INTL(AA1935,1,11)+VLOOKUP(V1935,'Branch Wise Work Timelines'!C:G,3,FALSE)</f>
        <v>44886.416666666664</v>
      </c>
      <c r="AH1935" s="69" t="str">
        <f t="shared" ca="1" si="369"/>
        <v>Out of TAT</v>
      </c>
      <c r="AI1935" s="69">
        <f t="shared" ca="1" si="370"/>
        <v>20548</v>
      </c>
      <c r="AJ1935" s="69" t="str">
        <f ca="1">IF(AI1935&lt;0,"0-12",IFERROR(VLOOKUP(AI1935,Breakup[],2,FALSE),"&gt;24"))</f>
        <v>&gt;24</v>
      </c>
      <c r="AK1935" s="69" t="str">
        <f>VLOOKUP(V1935,Master!B:D,3,FALSE)</f>
        <v>South</v>
      </c>
      <c r="AL1935" s="69" t="str">
        <f t="shared" si="371"/>
        <v>Bangalore</v>
      </c>
    </row>
    <row r="1936" spans="1:38">
      <c r="A1936" s="13" t="s">
        <v>4182</v>
      </c>
      <c r="B1936" s="54">
        <v>44701.641591585598</v>
      </c>
      <c r="C1936" s="13" t="s">
        <v>4172</v>
      </c>
      <c r="D1936" s="13">
        <v>305</v>
      </c>
      <c r="E1936" s="13" t="s">
        <v>4183</v>
      </c>
      <c r="F1936" s="13" t="s">
        <v>33</v>
      </c>
      <c r="G1936" s="14">
        <v>1653041209928</v>
      </c>
      <c r="H1936" s="55">
        <v>0.91921296296296295</v>
      </c>
      <c r="I1936" s="33">
        <v>44884.919212963003</v>
      </c>
      <c r="J1936" s="58">
        <v>44884</v>
      </c>
      <c r="K1936" s="13" t="s">
        <v>213</v>
      </c>
      <c r="L1936" s="13" t="s">
        <v>30</v>
      </c>
      <c r="M1936" s="13" t="s">
        <v>147</v>
      </c>
      <c r="N1936" s="13" t="s">
        <v>206</v>
      </c>
      <c r="O1936" s="33" t="s">
        <v>38</v>
      </c>
      <c r="P1936" s="58" t="s">
        <v>38</v>
      </c>
      <c r="Q1936" s="33" t="s">
        <v>207</v>
      </c>
      <c r="R1936" s="14" t="s">
        <v>38</v>
      </c>
      <c r="S1936" s="13" t="s">
        <v>216</v>
      </c>
      <c r="T1936" s="13" t="s">
        <v>217</v>
      </c>
      <c r="U1936" s="33">
        <f t="shared" ca="1" si="360"/>
        <v>45744.56914039352</v>
      </c>
      <c r="V1936" s="13" t="str">
        <f t="shared" si="361"/>
        <v>Bangalore</v>
      </c>
      <c r="W1936" s="13" t="str">
        <f t="shared" si="362"/>
        <v>RI</v>
      </c>
      <c r="X1936" s="13">
        <f t="shared" si="363"/>
        <v>22</v>
      </c>
      <c r="Y1936" s="13" t="str">
        <f>IFERROR(VLOOKUP(C1936,ReceivingTeam[],2,FALSE),"HelpDesk")</f>
        <v>HelpDesk</v>
      </c>
      <c r="Z1936" s="67">
        <f t="shared" si="364"/>
        <v>44886.731712963003</v>
      </c>
      <c r="AA1936" s="68">
        <f t="shared" si="365"/>
        <v>44884</v>
      </c>
      <c r="AB1936" s="69" t="b">
        <f t="shared" si="366"/>
        <v>1</v>
      </c>
      <c r="AC1936" s="70">
        <f t="shared" si="367"/>
        <v>0.5</v>
      </c>
      <c r="AD1936" s="67">
        <f t="shared" si="368"/>
        <v>44886.731712963003</v>
      </c>
      <c r="AE1936" s="67">
        <f>VLOOKUP(V1936,'Branch Wise Work Timelines'!C:G,3,FALSE)+AA1936</f>
        <v>44884.416666666664</v>
      </c>
      <c r="AF1936" s="67">
        <f>IF(V1936="Bangalore",VLOOKUP(V1936,'Branch Wise Work Timelines'!C:G,4,FALSE)+AA1936+1,IF(V1936="Mumbai",VLOOKUP(V1936,'Branch Wise Work Timelines'!C:G,4,FALSE)+AA1936+1,VLOOKUP(V1936,'Branch Wise Work Timelines'!C:G,4,FALSE)+AA1936))</f>
        <v>44885.104166666664</v>
      </c>
      <c r="AG1936" s="67">
        <f>WORKDAY.INTL(AA1936,1,11)+VLOOKUP(V1936,'Branch Wise Work Timelines'!C:G,3,FALSE)</f>
        <v>44886.416666666664</v>
      </c>
      <c r="AH1936" s="69" t="str">
        <f t="shared" ca="1" si="369"/>
        <v>Out of TAT</v>
      </c>
      <c r="AI1936" s="69">
        <f t="shared" ca="1" si="370"/>
        <v>20589</v>
      </c>
      <c r="AJ1936" s="69" t="str">
        <f ca="1">IF(AI1936&lt;0,"0-12",IFERROR(VLOOKUP(AI1936,Breakup[],2,FALSE),"&gt;24"))</f>
        <v>&gt;24</v>
      </c>
      <c r="AK1936" s="69" t="str">
        <f>VLOOKUP(V1936,Master!B:D,3,FALSE)</f>
        <v>South</v>
      </c>
      <c r="AL1936" s="69" t="str">
        <f t="shared" si="371"/>
        <v>Bangalore</v>
      </c>
    </row>
    <row r="1937" spans="1:38">
      <c r="A1937" s="13" t="s">
        <v>4184</v>
      </c>
      <c r="B1937" s="54">
        <v>44701.666811458301</v>
      </c>
      <c r="C1937" s="13" t="s">
        <v>4172</v>
      </c>
      <c r="D1937" s="13">
        <v>840</v>
      </c>
      <c r="E1937" s="13" t="s">
        <v>4185</v>
      </c>
      <c r="F1937" s="13" t="s">
        <v>33</v>
      </c>
      <c r="G1937" s="14">
        <v>1653042753296</v>
      </c>
      <c r="H1937" s="55">
        <v>8.9675925925925895E-2</v>
      </c>
      <c r="I1937" s="33">
        <v>44882.089675925898</v>
      </c>
      <c r="J1937" s="58">
        <v>44882</v>
      </c>
      <c r="K1937" s="13" t="s">
        <v>213</v>
      </c>
      <c r="L1937" s="13" t="s">
        <v>30</v>
      </c>
      <c r="M1937" s="13" t="s">
        <v>282</v>
      </c>
      <c r="N1937" s="13" t="s">
        <v>206</v>
      </c>
      <c r="O1937" s="33" t="s">
        <v>38</v>
      </c>
      <c r="P1937" s="58" t="s">
        <v>38</v>
      </c>
      <c r="Q1937" s="33" t="s">
        <v>207</v>
      </c>
      <c r="R1937" s="14" t="s">
        <v>38</v>
      </c>
      <c r="S1937" s="13" t="s">
        <v>216</v>
      </c>
      <c r="T1937" s="13" t="s">
        <v>217</v>
      </c>
      <c r="U1937" s="33">
        <f t="shared" ca="1" si="360"/>
        <v>45744.56914039352</v>
      </c>
      <c r="V1937" s="13" t="str">
        <f t="shared" si="361"/>
        <v>Bangalore</v>
      </c>
      <c r="W1937" s="13" t="str">
        <f t="shared" si="362"/>
        <v>RI</v>
      </c>
      <c r="X1937" s="13">
        <f t="shared" si="363"/>
        <v>2</v>
      </c>
      <c r="Y1937" s="13" t="str">
        <f>IFERROR(VLOOKUP(C1937,ReceivingTeam[],2,FALSE),"HelpDesk")</f>
        <v>HelpDesk</v>
      </c>
      <c r="Z1937" s="67">
        <f t="shared" si="364"/>
        <v>44882.916666666664</v>
      </c>
      <c r="AA1937" s="68">
        <f t="shared" si="365"/>
        <v>44882</v>
      </c>
      <c r="AB1937" s="69" t="b">
        <f t="shared" si="366"/>
        <v>1</v>
      </c>
      <c r="AC1937" s="70">
        <f t="shared" si="367"/>
        <v>0.5</v>
      </c>
      <c r="AD1937" s="67">
        <f t="shared" si="368"/>
        <v>44882.916666666664</v>
      </c>
      <c r="AE1937" s="67">
        <f>VLOOKUP(V1937,'Branch Wise Work Timelines'!C:G,3,FALSE)+AA1937</f>
        <v>44882.416666666664</v>
      </c>
      <c r="AF1937" s="67">
        <f>IF(V1937="Bangalore",VLOOKUP(V1937,'Branch Wise Work Timelines'!C:G,4,FALSE)+AA1937+1,IF(V1937="Mumbai",VLOOKUP(V1937,'Branch Wise Work Timelines'!C:G,4,FALSE)+AA1937+1,VLOOKUP(V1937,'Branch Wise Work Timelines'!C:G,4,FALSE)+AA1937))</f>
        <v>44883.104166666664</v>
      </c>
      <c r="AG1937" s="67">
        <f>WORKDAY.INTL(AA1937,1,11)+VLOOKUP(V1937,'Branch Wise Work Timelines'!C:G,3,FALSE)</f>
        <v>44883.416666666664</v>
      </c>
      <c r="AH1937" s="69" t="str">
        <f t="shared" ca="1" si="369"/>
        <v>Out of TAT</v>
      </c>
      <c r="AI1937" s="69">
        <f t="shared" ca="1" si="370"/>
        <v>20680</v>
      </c>
      <c r="AJ1937" s="69" t="str">
        <f ca="1">IF(AI1937&lt;0,"0-12",IFERROR(VLOOKUP(AI1937,Breakup[],2,FALSE),"&gt;24"))</f>
        <v>&gt;24</v>
      </c>
      <c r="AK1937" s="69" t="str">
        <f>VLOOKUP(V1937,Master!B:D,3,FALSE)</f>
        <v>South</v>
      </c>
      <c r="AL1937" s="69" t="str">
        <f t="shared" si="371"/>
        <v>Bangalore</v>
      </c>
    </row>
    <row r="1938" spans="1:38">
      <c r="A1938" s="13" t="s">
        <v>4186</v>
      </c>
      <c r="B1938" s="54">
        <v>44701.670586770801</v>
      </c>
      <c r="C1938" s="13" t="s">
        <v>4172</v>
      </c>
      <c r="D1938" s="13">
        <v>704</v>
      </c>
      <c r="E1938" s="13" t="s">
        <v>4187</v>
      </c>
      <c r="F1938" s="13" t="s">
        <v>33</v>
      </c>
      <c r="G1938" s="14">
        <v>1653043298777</v>
      </c>
      <c r="H1938" s="55">
        <v>4.4548611111111101E-2</v>
      </c>
      <c r="I1938" s="33">
        <v>44881.044548611098</v>
      </c>
      <c r="J1938" s="58">
        <v>44881</v>
      </c>
      <c r="K1938" s="13" t="s">
        <v>213</v>
      </c>
      <c r="L1938" s="13" t="s">
        <v>30</v>
      </c>
      <c r="M1938" s="13" t="s">
        <v>282</v>
      </c>
      <c r="N1938" s="13" t="s">
        <v>206</v>
      </c>
      <c r="O1938" s="33" t="s">
        <v>38</v>
      </c>
      <c r="P1938" s="58" t="s">
        <v>38</v>
      </c>
      <c r="Q1938" s="33" t="s">
        <v>207</v>
      </c>
      <c r="R1938" s="14" t="s">
        <v>38</v>
      </c>
      <c r="S1938" s="13" t="s">
        <v>216</v>
      </c>
      <c r="T1938" s="13" t="s">
        <v>278</v>
      </c>
      <c r="U1938" s="33">
        <f t="shared" ca="1" si="360"/>
        <v>45744.56914039352</v>
      </c>
      <c r="V1938" s="13" t="str">
        <f t="shared" si="361"/>
        <v>Bangalore</v>
      </c>
      <c r="W1938" s="13" t="str">
        <f t="shared" si="362"/>
        <v>RI</v>
      </c>
      <c r="X1938" s="13">
        <f t="shared" si="363"/>
        <v>1</v>
      </c>
      <c r="Y1938" s="13" t="str">
        <f>IFERROR(VLOOKUP(C1938,ReceivingTeam[],2,FALSE),"HelpDesk")</f>
        <v>HelpDesk</v>
      </c>
      <c r="Z1938" s="67">
        <f t="shared" si="364"/>
        <v>44884.729166666664</v>
      </c>
      <c r="AA1938" s="68">
        <f t="shared" si="365"/>
        <v>44881</v>
      </c>
      <c r="AB1938" s="69" t="b">
        <f t="shared" si="366"/>
        <v>1</v>
      </c>
      <c r="AC1938" s="70">
        <f t="shared" si="367"/>
        <v>3</v>
      </c>
      <c r="AD1938" s="67">
        <f t="shared" si="368"/>
        <v>44884.729166666664</v>
      </c>
      <c r="AE1938" s="67">
        <f>VLOOKUP(V1938,'Branch Wise Work Timelines'!C:G,3,FALSE)+AA1938</f>
        <v>44881.416666666664</v>
      </c>
      <c r="AF1938" s="67">
        <f>IF(V1938="Bangalore",VLOOKUP(V1938,'Branch Wise Work Timelines'!C:G,4,FALSE)+AA1938+1,IF(V1938="Mumbai",VLOOKUP(V1938,'Branch Wise Work Timelines'!C:G,4,FALSE)+AA1938+1,VLOOKUP(V1938,'Branch Wise Work Timelines'!C:G,4,FALSE)+AA1938))</f>
        <v>44882.104166666664</v>
      </c>
      <c r="AG1938" s="67">
        <f>WORKDAY.INTL(AA1938,1,11)+VLOOKUP(V1938,'Branch Wise Work Timelines'!C:G,3,FALSE)</f>
        <v>44882.416666666664</v>
      </c>
      <c r="AH1938" s="69" t="str">
        <f t="shared" ca="1" si="369"/>
        <v>Out of TAT</v>
      </c>
      <c r="AI1938" s="69">
        <f t="shared" ca="1" si="370"/>
        <v>20637</v>
      </c>
      <c r="AJ1938" s="69" t="str">
        <f ca="1">IF(AI1938&lt;0,"0-12",IFERROR(VLOOKUP(AI1938,Breakup[],2,FALSE),"&gt;24"))</f>
        <v>&gt;24</v>
      </c>
      <c r="AK1938" s="69" t="str">
        <f>VLOOKUP(V1938,Master!B:D,3,FALSE)</f>
        <v>South</v>
      </c>
      <c r="AL1938" s="69" t="str">
        <f t="shared" si="371"/>
        <v>Bangalore</v>
      </c>
    </row>
    <row r="1939" spans="1:38">
      <c r="A1939" s="13" t="s">
        <v>4188</v>
      </c>
      <c r="B1939" s="54">
        <v>44701.673596875</v>
      </c>
      <c r="C1939" s="13" t="s">
        <v>4172</v>
      </c>
      <c r="D1939" s="13">
        <v>733</v>
      </c>
      <c r="E1939" s="13" t="s">
        <v>4189</v>
      </c>
      <c r="F1939" s="13" t="s">
        <v>33</v>
      </c>
      <c r="G1939" s="14">
        <v>1653044260842</v>
      </c>
      <c r="H1939" s="55">
        <v>0.465289351851852</v>
      </c>
      <c r="I1939" s="33">
        <v>44891.465289351901</v>
      </c>
      <c r="J1939" s="58">
        <v>44891</v>
      </c>
      <c r="K1939" s="13" t="s">
        <v>213</v>
      </c>
      <c r="L1939" s="13" t="s">
        <v>30</v>
      </c>
      <c r="M1939" s="13" t="s">
        <v>282</v>
      </c>
      <c r="N1939" s="13" t="s">
        <v>206</v>
      </c>
      <c r="O1939" s="33">
        <v>44891.618958333303</v>
      </c>
      <c r="P1939" s="58">
        <v>44891</v>
      </c>
      <c r="Q1939" s="33" t="s">
        <v>237</v>
      </c>
      <c r="R1939" s="14">
        <v>54</v>
      </c>
      <c r="S1939" s="13" t="s">
        <v>216</v>
      </c>
      <c r="T1939" s="13" t="s">
        <v>217</v>
      </c>
      <c r="U1939" s="33">
        <f t="shared" ca="1" si="360"/>
        <v>45744.56914039352</v>
      </c>
      <c r="V1939" s="13" t="str">
        <f t="shared" si="361"/>
        <v>Bangalore</v>
      </c>
      <c r="W1939" s="13" t="str">
        <f t="shared" si="362"/>
        <v>RI</v>
      </c>
      <c r="X1939" s="13">
        <f t="shared" si="363"/>
        <v>11</v>
      </c>
      <c r="Y1939" s="13" t="str">
        <f>IFERROR(VLOOKUP(C1939,ReceivingTeam[],2,FALSE),"HelpDesk")</f>
        <v>HelpDesk</v>
      </c>
      <c r="Z1939" s="67">
        <f t="shared" si="364"/>
        <v>44891.965289351901</v>
      </c>
      <c r="AA1939" s="68">
        <f t="shared" si="365"/>
        <v>44891</v>
      </c>
      <c r="AB1939" s="69" t="b">
        <f t="shared" si="366"/>
        <v>1</v>
      </c>
      <c r="AC1939" s="70">
        <f t="shared" si="367"/>
        <v>0.5</v>
      </c>
      <c r="AD1939" s="67">
        <f t="shared" si="368"/>
        <v>44891.965289351901</v>
      </c>
      <c r="AE1939" s="67">
        <f>VLOOKUP(V1939,'Branch Wise Work Timelines'!C:G,3,FALSE)+AA1939</f>
        <v>44891.416666666664</v>
      </c>
      <c r="AF1939" s="67">
        <f>IF(V1939="Bangalore",VLOOKUP(V1939,'Branch Wise Work Timelines'!C:G,4,FALSE)+AA1939+1,IF(V1939="Mumbai",VLOOKUP(V1939,'Branch Wise Work Timelines'!C:G,4,FALSE)+AA1939+1,VLOOKUP(V1939,'Branch Wise Work Timelines'!C:G,4,FALSE)+AA1939))</f>
        <v>44892.104166666664</v>
      </c>
      <c r="AG1939" s="67">
        <f>WORKDAY.INTL(AA1939,1,11)+VLOOKUP(V1939,'Branch Wise Work Timelines'!C:G,3,FALSE)</f>
        <v>44893.416666666664</v>
      </c>
      <c r="AH1939" s="69" t="str">
        <f t="shared" si="369"/>
        <v>Met</v>
      </c>
      <c r="AI1939" s="69">
        <f t="shared" ca="1" si="370"/>
        <v>20463</v>
      </c>
      <c r="AJ1939" s="69" t="str">
        <f ca="1">IF(AI1939&lt;0,"0-12",IFERROR(VLOOKUP(AI1939,Breakup[],2,FALSE),"&gt;24"))</f>
        <v>&gt;24</v>
      </c>
      <c r="AK1939" s="69" t="str">
        <f>VLOOKUP(V1939,Master!B:D,3,FALSE)</f>
        <v>South</v>
      </c>
      <c r="AL1939" s="69" t="str">
        <f t="shared" si="371"/>
        <v>Bangalore</v>
      </c>
    </row>
    <row r="1940" spans="1:38">
      <c r="A1940" s="13" t="s">
        <v>4190</v>
      </c>
      <c r="B1940" s="54">
        <v>44701.643389270801</v>
      </c>
      <c r="C1940" s="13" t="s">
        <v>211</v>
      </c>
      <c r="D1940" s="13">
        <v>1944</v>
      </c>
      <c r="E1940" s="13" t="s">
        <v>4191</v>
      </c>
      <c r="F1940" s="13" t="s">
        <v>15</v>
      </c>
      <c r="G1940" s="14">
        <v>1653041711052</v>
      </c>
      <c r="H1940" s="55">
        <v>0.77539351851851901</v>
      </c>
      <c r="I1940" s="33">
        <v>44887.775393518503</v>
      </c>
      <c r="J1940" s="58">
        <v>44887</v>
      </c>
      <c r="K1940" s="13" t="s">
        <v>213</v>
      </c>
      <c r="L1940" s="13" t="s">
        <v>30</v>
      </c>
      <c r="M1940" s="13" t="s">
        <v>214</v>
      </c>
      <c r="N1940" s="13" t="s">
        <v>206</v>
      </c>
      <c r="O1940" s="33" t="s">
        <v>38</v>
      </c>
      <c r="P1940" s="58" t="s">
        <v>38</v>
      </c>
      <c r="Q1940" s="33" t="s">
        <v>207</v>
      </c>
      <c r="R1940" s="14" t="s">
        <v>38</v>
      </c>
      <c r="S1940" s="13" t="s">
        <v>216</v>
      </c>
      <c r="T1940" s="13" t="s">
        <v>217</v>
      </c>
      <c r="U1940" s="33">
        <f t="shared" ca="1" si="360"/>
        <v>45744.56914039352</v>
      </c>
      <c r="V1940" s="13" t="str">
        <f t="shared" si="361"/>
        <v>Bangalore</v>
      </c>
      <c r="W1940" s="13" t="str">
        <f t="shared" si="362"/>
        <v>CLS</v>
      </c>
      <c r="X1940" s="13">
        <f t="shared" si="363"/>
        <v>18</v>
      </c>
      <c r="Y1940" s="13" t="str">
        <f>IFERROR(VLOOKUP(C1940,ReceivingTeam[],2,FALSE),"HelpDesk")</f>
        <v>HelpDesk</v>
      </c>
      <c r="Z1940" s="67">
        <f t="shared" si="364"/>
        <v>44888.587893518503</v>
      </c>
      <c r="AA1940" s="68">
        <f t="shared" si="365"/>
        <v>44887</v>
      </c>
      <c r="AB1940" s="69" t="b">
        <f t="shared" si="366"/>
        <v>1</v>
      </c>
      <c r="AC1940" s="70">
        <f t="shared" si="367"/>
        <v>0.5</v>
      </c>
      <c r="AD1940" s="67">
        <f t="shared" si="368"/>
        <v>44888.587893518503</v>
      </c>
      <c r="AE1940" s="67">
        <f>VLOOKUP(V1940,'Branch Wise Work Timelines'!C:G,3,FALSE)+AA1940</f>
        <v>44887.416666666664</v>
      </c>
      <c r="AF1940" s="67">
        <f>IF(V1940="Bangalore",VLOOKUP(V1940,'Branch Wise Work Timelines'!C:G,4,FALSE)+AA1940+1,IF(V1940="Mumbai",VLOOKUP(V1940,'Branch Wise Work Timelines'!C:G,4,FALSE)+AA1940+1,VLOOKUP(V1940,'Branch Wise Work Timelines'!C:G,4,FALSE)+AA1940))</f>
        <v>44888.104166666664</v>
      </c>
      <c r="AG1940" s="67">
        <f>WORKDAY.INTL(AA1940,1,11)+VLOOKUP(V1940,'Branch Wise Work Timelines'!C:G,3,FALSE)</f>
        <v>44888.416666666664</v>
      </c>
      <c r="AH1940" s="69" t="str">
        <f t="shared" ca="1" si="369"/>
        <v>Out of TAT</v>
      </c>
      <c r="AI1940" s="69">
        <f t="shared" ca="1" si="370"/>
        <v>20544</v>
      </c>
      <c r="AJ1940" s="69" t="str">
        <f ca="1">IF(AI1940&lt;0,"0-12",IFERROR(VLOOKUP(AI1940,Breakup[],2,FALSE),"&gt;24"))</f>
        <v>&gt;24</v>
      </c>
      <c r="AK1940" s="69" t="str">
        <f>VLOOKUP(V1940,Master!B:D,3,FALSE)</f>
        <v>South</v>
      </c>
      <c r="AL1940" s="69" t="str">
        <f t="shared" si="371"/>
        <v>Bangalore-CLS</v>
      </c>
    </row>
    <row r="1941" spans="1:38">
      <c r="A1941" s="13" t="s">
        <v>4192</v>
      </c>
      <c r="B1941" s="54">
        <v>44701.629581400499</v>
      </c>
      <c r="C1941" s="13" t="s">
        <v>4172</v>
      </c>
      <c r="D1941" s="13">
        <v>1387</v>
      </c>
      <c r="E1941" s="13" t="s">
        <v>4193</v>
      </c>
      <c r="F1941" s="13" t="s">
        <v>33</v>
      </c>
      <c r="G1941" s="14">
        <v>1653041209928</v>
      </c>
      <c r="H1941" s="55">
        <v>0.55099537037037005</v>
      </c>
      <c r="I1941" s="33">
        <v>44891.550995370402</v>
      </c>
      <c r="J1941" s="58">
        <v>44891</v>
      </c>
      <c r="K1941" s="13" t="s">
        <v>213</v>
      </c>
      <c r="L1941" s="13" t="s">
        <v>30</v>
      </c>
      <c r="M1941" s="13" t="s">
        <v>147</v>
      </c>
      <c r="N1941" s="13" t="s">
        <v>206</v>
      </c>
      <c r="O1941" s="33">
        <v>44891.279467592598</v>
      </c>
      <c r="P1941" s="58">
        <v>44891</v>
      </c>
      <c r="Q1941" s="33" t="s">
        <v>237</v>
      </c>
      <c r="R1941" s="14">
        <v>458</v>
      </c>
      <c r="S1941" s="13" t="s">
        <v>216</v>
      </c>
      <c r="T1941" s="13" t="s">
        <v>217</v>
      </c>
      <c r="U1941" s="33">
        <f t="shared" ca="1" si="360"/>
        <v>45744.56914039352</v>
      </c>
      <c r="V1941" s="13" t="str">
        <f t="shared" si="361"/>
        <v>Bangalore</v>
      </c>
      <c r="W1941" s="13" t="str">
        <f t="shared" si="362"/>
        <v>RI</v>
      </c>
      <c r="X1941" s="13">
        <f t="shared" si="363"/>
        <v>13</v>
      </c>
      <c r="Y1941" s="13" t="str">
        <f>IFERROR(VLOOKUP(C1941,ReceivingTeam[],2,FALSE),"HelpDesk")</f>
        <v>HelpDesk</v>
      </c>
      <c r="Z1941" s="67">
        <f t="shared" si="364"/>
        <v>44892.050995370402</v>
      </c>
      <c r="AA1941" s="68">
        <f t="shared" si="365"/>
        <v>44891</v>
      </c>
      <c r="AB1941" s="69" t="b">
        <f t="shared" si="366"/>
        <v>1</v>
      </c>
      <c r="AC1941" s="70">
        <f t="shared" si="367"/>
        <v>0.5</v>
      </c>
      <c r="AD1941" s="67">
        <f t="shared" si="368"/>
        <v>44892.050995370402</v>
      </c>
      <c r="AE1941" s="67">
        <f>VLOOKUP(V1941,'Branch Wise Work Timelines'!C:G,3,FALSE)+AA1941</f>
        <v>44891.416666666664</v>
      </c>
      <c r="AF1941" s="67">
        <f>IF(V1941="Bangalore",VLOOKUP(V1941,'Branch Wise Work Timelines'!C:G,4,FALSE)+AA1941+1,IF(V1941="Mumbai",VLOOKUP(V1941,'Branch Wise Work Timelines'!C:G,4,FALSE)+AA1941+1,VLOOKUP(V1941,'Branch Wise Work Timelines'!C:G,4,FALSE)+AA1941))</f>
        <v>44892.104166666664</v>
      </c>
      <c r="AG1941" s="67">
        <f>WORKDAY.INTL(AA1941,1,11)+VLOOKUP(V1941,'Branch Wise Work Timelines'!C:G,3,FALSE)</f>
        <v>44893.416666666664</v>
      </c>
      <c r="AH1941" s="69" t="str">
        <f t="shared" si="369"/>
        <v>Met</v>
      </c>
      <c r="AI1941" s="69">
        <f t="shared" ca="1" si="370"/>
        <v>20461</v>
      </c>
      <c r="AJ1941" s="69" t="str">
        <f ca="1">IF(AI1941&lt;0,"0-12",IFERROR(VLOOKUP(AI1941,Breakup[],2,FALSE),"&gt;24"))</f>
        <v>&gt;24</v>
      </c>
      <c r="AK1941" s="69" t="str">
        <f>VLOOKUP(V1941,Master!B:D,3,FALSE)</f>
        <v>South</v>
      </c>
      <c r="AL1941" s="69" t="str">
        <f t="shared" si="371"/>
        <v>Bangalore</v>
      </c>
    </row>
    <row r="1942" spans="1:38">
      <c r="A1942" s="13" t="s">
        <v>4194</v>
      </c>
      <c r="B1942" s="54">
        <v>44701.649204664398</v>
      </c>
      <c r="C1942" s="13" t="s">
        <v>158</v>
      </c>
      <c r="D1942" s="13">
        <v>580</v>
      </c>
      <c r="E1942" s="13" t="s">
        <v>4195</v>
      </c>
      <c r="F1942" s="13" t="s">
        <v>46</v>
      </c>
      <c r="G1942" s="14">
        <v>1653041402258</v>
      </c>
      <c r="H1942" s="55">
        <v>6.1273148148148202E-2</v>
      </c>
      <c r="I1942" s="33">
        <v>44884.061273148101</v>
      </c>
      <c r="J1942" s="58">
        <v>44884</v>
      </c>
      <c r="K1942" s="13" t="s">
        <v>452</v>
      </c>
      <c r="L1942" s="13" t="s">
        <v>36</v>
      </c>
      <c r="M1942" s="13" t="s">
        <v>158</v>
      </c>
      <c r="N1942" s="13" t="s">
        <v>206</v>
      </c>
      <c r="O1942" s="33" t="s">
        <v>38</v>
      </c>
      <c r="P1942" s="58" t="s">
        <v>38</v>
      </c>
      <c r="Q1942" s="33" t="s">
        <v>207</v>
      </c>
      <c r="R1942" s="14" t="s">
        <v>38</v>
      </c>
      <c r="S1942" s="13" t="s">
        <v>216</v>
      </c>
      <c r="T1942" s="13" t="s">
        <v>217</v>
      </c>
      <c r="U1942" s="33">
        <f t="shared" ca="1" si="360"/>
        <v>45744.56914039352</v>
      </c>
      <c r="V1942" s="13" t="str">
        <f t="shared" si="361"/>
        <v>Chennai</v>
      </c>
      <c r="W1942" s="13" t="str">
        <f t="shared" si="362"/>
        <v>RI</v>
      </c>
      <c r="X1942" s="13">
        <f t="shared" si="363"/>
        <v>1</v>
      </c>
      <c r="Y1942" s="13" t="str">
        <f>IFERROR(VLOOKUP(C1942,ReceivingTeam[],2,FALSE),"HelpDesk")</f>
        <v>Branch office</v>
      </c>
      <c r="Z1942" s="67">
        <f t="shared" si="364"/>
        <v>44886.562499999993</v>
      </c>
      <c r="AA1942" s="68">
        <f t="shared" si="365"/>
        <v>44884</v>
      </c>
      <c r="AB1942" s="69" t="b">
        <f t="shared" si="366"/>
        <v>1</v>
      </c>
      <c r="AC1942" s="70">
        <f t="shared" si="367"/>
        <v>0.5</v>
      </c>
      <c r="AD1942" s="67">
        <f t="shared" si="368"/>
        <v>44886.562499999993</v>
      </c>
      <c r="AE1942" s="67">
        <f>VLOOKUP(V1942,'Branch Wise Work Timelines'!C:G,3,FALSE)+AA1942</f>
        <v>44884.416666666664</v>
      </c>
      <c r="AF1942" s="67">
        <f>IF(V1942="Bangalore",VLOOKUP(V1942,'Branch Wise Work Timelines'!C:G,4,FALSE)+AA1942+1,IF(V1942="Mumbai",VLOOKUP(V1942,'Branch Wise Work Timelines'!C:G,4,FALSE)+AA1942+1,VLOOKUP(V1942,'Branch Wise Work Timelines'!C:G,4,FALSE)+AA1942))</f>
        <v>44884.770833333336</v>
      </c>
      <c r="AG1942" s="67">
        <f>WORKDAY.INTL(AA1942,1,11)+VLOOKUP(V1942,'Branch Wise Work Timelines'!C:G,3,FALSE)</f>
        <v>44886.416666666664</v>
      </c>
      <c r="AH1942" s="69" t="str">
        <f t="shared" ca="1" si="369"/>
        <v>Out of TAT</v>
      </c>
      <c r="AI1942" s="69">
        <f t="shared" ca="1" si="370"/>
        <v>20593</v>
      </c>
      <c r="AJ1942" s="69" t="str">
        <f ca="1">IF(AI1942&lt;0,"0-12",IFERROR(VLOOKUP(AI1942,Breakup[],2,FALSE),"&gt;24"))</f>
        <v>&gt;24</v>
      </c>
      <c r="AK1942" s="69" t="str">
        <f>VLOOKUP(V1942,Master!B:D,3,FALSE)</f>
        <v>South</v>
      </c>
      <c r="AL1942" s="69" t="str">
        <f t="shared" si="371"/>
        <v>Chennai</v>
      </c>
    </row>
    <row r="1943" spans="1:38">
      <c r="A1943" s="13" t="s">
        <v>4196</v>
      </c>
      <c r="B1943" s="54">
        <v>44701.5771189468</v>
      </c>
      <c r="C1943" s="13" t="s">
        <v>158</v>
      </c>
      <c r="D1943" s="13">
        <v>1040</v>
      </c>
      <c r="E1943" s="13" t="s">
        <v>4197</v>
      </c>
      <c r="F1943" s="13" t="s">
        <v>33</v>
      </c>
      <c r="G1943" s="14">
        <v>1653041402258</v>
      </c>
      <c r="H1943" s="55">
        <v>0.942233796296296</v>
      </c>
      <c r="I1943" s="33">
        <v>44890.942233796297</v>
      </c>
      <c r="J1943" s="58">
        <v>44890</v>
      </c>
      <c r="K1943" s="13" t="s">
        <v>452</v>
      </c>
      <c r="L1943" s="13" t="s">
        <v>36</v>
      </c>
      <c r="M1943" s="13" t="s">
        <v>158</v>
      </c>
      <c r="N1943" s="13" t="s">
        <v>206</v>
      </c>
      <c r="O1943" s="33" t="s">
        <v>38</v>
      </c>
      <c r="P1943" s="58" t="s">
        <v>38</v>
      </c>
      <c r="Q1943" s="33" t="s">
        <v>207</v>
      </c>
      <c r="R1943" s="14" t="s">
        <v>38</v>
      </c>
      <c r="S1943" s="13" t="s">
        <v>216</v>
      </c>
      <c r="T1943" s="13" t="s">
        <v>217</v>
      </c>
      <c r="U1943" s="33">
        <f t="shared" ca="1" si="360"/>
        <v>45744.56914039352</v>
      </c>
      <c r="V1943" s="13" t="str">
        <f t="shared" si="361"/>
        <v>Chennai</v>
      </c>
      <c r="W1943" s="13" t="str">
        <f t="shared" si="362"/>
        <v>RI</v>
      </c>
      <c r="X1943" s="13">
        <f t="shared" si="363"/>
        <v>22</v>
      </c>
      <c r="Y1943" s="13" t="str">
        <f>IFERROR(VLOOKUP(C1943,ReceivingTeam[],2,FALSE),"HelpDesk")</f>
        <v>Branch office</v>
      </c>
      <c r="Z1943" s="67">
        <f t="shared" si="364"/>
        <v>44892.088067129625</v>
      </c>
      <c r="AA1943" s="68">
        <f t="shared" si="365"/>
        <v>44890</v>
      </c>
      <c r="AB1943" s="69" t="b">
        <f t="shared" si="366"/>
        <v>1</v>
      </c>
      <c r="AC1943" s="70">
        <f t="shared" si="367"/>
        <v>0.5</v>
      </c>
      <c r="AD1943" s="67">
        <f t="shared" si="368"/>
        <v>44892.088067129625</v>
      </c>
      <c r="AE1943" s="67">
        <f>VLOOKUP(V1943,'Branch Wise Work Timelines'!C:G,3,FALSE)+AA1943</f>
        <v>44890.416666666664</v>
      </c>
      <c r="AF1943" s="67">
        <f>IF(V1943="Bangalore",VLOOKUP(V1943,'Branch Wise Work Timelines'!C:G,4,FALSE)+AA1943+1,IF(V1943="Mumbai",VLOOKUP(V1943,'Branch Wise Work Timelines'!C:G,4,FALSE)+AA1943+1,VLOOKUP(V1943,'Branch Wise Work Timelines'!C:G,4,FALSE)+AA1943))</f>
        <v>44890.770833333336</v>
      </c>
      <c r="AG1943" s="67">
        <f>WORKDAY.INTL(AA1943,1,11)+VLOOKUP(V1943,'Branch Wise Work Timelines'!C:G,3,FALSE)</f>
        <v>44891.416666666664</v>
      </c>
      <c r="AH1943" s="69" t="str">
        <f t="shared" ca="1" si="369"/>
        <v>Out of TAT</v>
      </c>
      <c r="AI1943" s="69">
        <f t="shared" ca="1" si="370"/>
        <v>20460</v>
      </c>
      <c r="AJ1943" s="69" t="str">
        <f ca="1">IF(AI1943&lt;0,"0-12",IFERROR(VLOOKUP(AI1943,Breakup[],2,FALSE),"&gt;24"))</f>
        <v>&gt;24</v>
      </c>
      <c r="AK1943" s="69" t="str">
        <f>VLOOKUP(V1943,Master!B:D,3,FALSE)</f>
        <v>South</v>
      </c>
      <c r="AL1943" s="69" t="str">
        <f t="shared" si="371"/>
        <v>Chennai</v>
      </c>
    </row>
    <row r="1944" spans="1:38">
      <c r="A1944" s="13" t="s">
        <v>4198</v>
      </c>
      <c r="B1944" s="54">
        <v>44701.577801620399</v>
      </c>
      <c r="C1944" s="13" t="s">
        <v>158</v>
      </c>
      <c r="D1944" s="13">
        <v>1096</v>
      </c>
      <c r="E1944" s="13" t="s">
        <v>4199</v>
      </c>
      <c r="F1944" s="13" t="s">
        <v>33</v>
      </c>
      <c r="G1944" s="14">
        <v>1653041402258</v>
      </c>
      <c r="H1944" s="55">
        <v>0.26633101851851898</v>
      </c>
      <c r="I1944" s="33">
        <v>44888.266331018502</v>
      </c>
      <c r="J1944" s="58">
        <v>44888</v>
      </c>
      <c r="K1944" s="13" t="s">
        <v>452</v>
      </c>
      <c r="L1944" s="13" t="s">
        <v>36</v>
      </c>
      <c r="M1944" s="13" t="s">
        <v>158</v>
      </c>
      <c r="N1944" s="13" t="s">
        <v>206</v>
      </c>
      <c r="O1944" s="33" t="s">
        <v>38</v>
      </c>
      <c r="P1944" s="58" t="s">
        <v>38</v>
      </c>
      <c r="Q1944" s="33" t="s">
        <v>207</v>
      </c>
      <c r="R1944" s="14" t="s">
        <v>38</v>
      </c>
      <c r="S1944" s="13" t="s">
        <v>216</v>
      </c>
      <c r="T1944" s="13" t="s">
        <v>217</v>
      </c>
      <c r="U1944" s="33">
        <f t="shared" ca="1" si="360"/>
        <v>45744.56914039352</v>
      </c>
      <c r="V1944" s="13" t="str">
        <f t="shared" si="361"/>
        <v>Chennai</v>
      </c>
      <c r="W1944" s="13" t="str">
        <f t="shared" si="362"/>
        <v>RI</v>
      </c>
      <c r="X1944" s="13">
        <f t="shared" si="363"/>
        <v>6</v>
      </c>
      <c r="Y1944" s="13" t="str">
        <f>IFERROR(VLOOKUP(C1944,ReceivingTeam[],2,FALSE),"HelpDesk")</f>
        <v>Branch office</v>
      </c>
      <c r="Z1944" s="67">
        <f t="shared" si="364"/>
        <v>44889.562499999993</v>
      </c>
      <c r="AA1944" s="68">
        <f t="shared" si="365"/>
        <v>44888</v>
      </c>
      <c r="AB1944" s="69" t="b">
        <f t="shared" si="366"/>
        <v>1</v>
      </c>
      <c r="AC1944" s="70">
        <f t="shared" si="367"/>
        <v>0.5</v>
      </c>
      <c r="AD1944" s="67">
        <f t="shared" si="368"/>
        <v>44889.562499999993</v>
      </c>
      <c r="AE1944" s="67">
        <f>VLOOKUP(V1944,'Branch Wise Work Timelines'!C:G,3,FALSE)+AA1944</f>
        <v>44888.416666666664</v>
      </c>
      <c r="AF1944" s="67">
        <f>IF(V1944="Bangalore",VLOOKUP(V1944,'Branch Wise Work Timelines'!C:G,4,FALSE)+AA1944+1,IF(V1944="Mumbai",VLOOKUP(V1944,'Branch Wise Work Timelines'!C:G,4,FALSE)+AA1944+1,VLOOKUP(V1944,'Branch Wise Work Timelines'!C:G,4,FALSE)+AA1944))</f>
        <v>44888.770833333336</v>
      </c>
      <c r="AG1944" s="67">
        <f>WORKDAY.INTL(AA1944,1,11)+VLOOKUP(V1944,'Branch Wise Work Timelines'!C:G,3,FALSE)</f>
        <v>44889.416666666664</v>
      </c>
      <c r="AH1944" s="69" t="str">
        <f t="shared" ca="1" si="369"/>
        <v>Out of TAT</v>
      </c>
      <c r="AI1944" s="69">
        <f t="shared" ca="1" si="370"/>
        <v>20521</v>
      </c>
      <c r="AJ1944" s="69" t="str">
        <f ca="1">IF(AI1944&lt;0,"0-12",IFERROR(VLOOKUP(AI1944,Breakup[],2,FALSE),"&gt;24"))</f>
        <v>&gt;24</v>
      </c>
      <c r="AK1944" s="69" t="str">
        <f>VLOOKUP(V1944,Master!B:D,3,FALSE)</f>
        <v>South</v>
      </c>
      <c r="AL1944" s="69" t="str">
        <f t="shared" si="371"/>
        <v>Chennai</v>
      </c>
    </row>
    <row r="1945" spans="1:38">
      <c r="A1945" s="13" t="s">
        <v>4200</v>
      </c>
      <c r="B1945" s="54">
        <v>44701.465737303202</v>
      </c>
      <c r="C1945" s="13" t="s">
        <v>110</v>
      </c>
      <c r="D1945" s="13">
        <v>1235</v>
      </c>
      <c r="E1945" s="13" t="s">
        <v>4201</v>
      </c>
      <c r="F1945" s="13" t="s">
        <v>33</v>
      </c>
      <c r="G1945" s="14">
        <v>1653028157440</v>
      </c>
      <c r="H1945" s="55">
        <v>6.09490740740741E-2</v>
      </c>
      <c r="I1945" s="33">
        <v>44889.060949074097</v>
      </c>
      <c r="J1945" s="58">
        <v>44889</v>
      </c>
      <c r="K1945" s="13" t="s">
        <v>263</v>
      </c>
      <c r="L1945" s="13" t="s">
        <v>69</v>
      </c>
      <c r="M1945" s="13" t="s">
        <v>101</v>
      </c>
      <c r="N1945" s="13" t="s">
        <v>206</v>
      </c>
      <c r="O1945" s="33" t="s">
        <v>38</v>
      </c>
      <c r="P1945" s="58" t="s">
        <v>38</v>
      </c>
      <c r="Q1945" s="33" t="s">
        <v>207</v>
      </c>
      <c r="R1945" s="14" t="s">
        <v>38</v>
      </c>
      <c r="S1945" s="13" t="s">
        <v>208</v>
      </c>
      <c r="T1945" s="13" t="s">
        <v>209</v>
      </c>
      <c r="U1945" s="33">
        <f t="shared" ca="1" si="360"/>
        <v>45744.56914039352</v>
      </c>
      <c r="V1945" s="13" t="str">
        <f t="shared" si="361"/>
        <v>Mumbai</v>
      </c>
      <c r="W1945" s="13" t="str">
        <f t="shared" si="362"/>
        <v>RI</v>
      </c>
      <c r="X1945" s="13">
        <f t="shared" si="363"/>
        <v>1</v>
      </c>
      <c r="Y1945" s="13" t="str">
        <f>IFERROR(VLOOKUP(C1945,ReceivingTeam[],2,FALSE),"HelpDesk")</f>
        <v>Branch office</v>
      </c>
      <c r="Z1945" s="67">
        <f t="shared" si="364"/>
        <v>44889.916666666664</v>
      </c>
      <c r="AA1945" s="68">
        <f t="shared" si="365"/>
        <v>44889</v>
      </c>
      <c r="AB1945" s="69" t="b">
        <f t="shared" si="366"/>
        <v>1</v>
      </c>
      <c r="AC1945" s="70">
        <f t="shared" si="367"/>
        <v>0.5</v>
      </c>
      <c r="AD1945" s="67">
        <f t="shared" si="368"/>
        <v>44889.916666666664</v>
      </c>
      <c r="AE1945" s="67">
        <f>VLOOKUP(V1945,'Branch Wise Work Timelines'!C:G,3,FALSE)+AA1945</f>
        <v>44889.416666666664</v>
      </c>
      <c r="AF1945" s="67">
        <f>IF(V1945="Bangalore",VLOOKUP(V1945,'Branch Wise Work Timelines'!C:G,4,FALSE)+AA1945+1,IF(V1945="Mumbai",VLOOKUP(V1945,'Branch Wise Work Timelines'!C:G,4,FALSE)+AA1945+1,VLOOKUP(V1945,'Branch Wise Work Timelines'!C:G,4,FALSE)+AA1945))</f>
        <v>44890.25</v>
      </c>
      <c r="AG1945" s="67">
        <f>WORKDAY.INTL(AA1945,1,11)+VLOOKUP(V1945,'Branch Wise Work Timelines'!C:G,3,FALSE)</f>
        <v>44890.416666666664</v>
      </c>
      <c r="AH1945" s="69" t="str">
        <f t="shared" ca="1" si="369"/>
        <v>Out of TAT</v>
      </c>
      <c r="AI1945" s="69">
        <f t="shared" ca="1" si="370"/>
        <v>20512</v>
      </c>
      <c r="AJ1945" s="69" t="str">
        <f ca="1">IF(AI1945&lt;0,"0-12",IFERROR(VLOOKUP(AI1945,Breakup[],2,FALSE),"&gt;24"))</f>
        <v>&gt;24</v>
      </c>
      <c r="AK1945" s="69" t="str">
        <f>VLOOKUP(V1945,Master!B:D,3,FALSE)</f>
        <v>East</v>
      </c>
      <c r="AL1945" s="69" t="str">
        <f t="shared" si="371"/>
        <v>Mumbai</v>
      </c>
    </row>
    <row r="1946" spans="1:38">
      <c r="A1946" s="13" t="s">
        <v>4202</v>
      </c>
      <c r="B1946" s="54">
        <v>44701.5023764699</v>
      </c>
      <c r="C1946" s="13" t="s">
        <v>110</v>
      </c>
      <c r="D1946" s="13">
        <v>538</v>
      </c>
      <c r="E1946" s="13" t="s">
        <v>4203</v>
      </c>
      <c r="F1946" s="13" t="s">
        <v>46</v>
      </c>
      <c r="G1946" s="14">
        <v>1653029519755</v>
      </c>
      <c r="H1946" s="55">
        <v>0.58530092592592597</v>
      </c>
      <c r="I1946" s="33">
        <v>44886.585300925901</v>
      </c>
      <c r="J1946" s="58">
        <v>44886</v>
      </c>
      <c r="K1946" s="13" t="s">
        <v>263</v>
      </c>
      <c r="L1946" s="13" t="s">
        <v>69</v>
      </c>
      <c r="M1946" s="13" t="s">
        <v>101</v>
      </c>
      <c r="N1946" s="13" t="s">
        <v>206</v>
      </c>
      <c r="O1946" s="33" t="s">
        <v>38</v>
      </c>
      <c r="P1946" s="58" t="s">
        <v>38</v>
      </c>
      <c r="Q1946" s="33" t="s">
        <v>207</v>
      </c>
      <c r="R1946" s="14" t="s">
        <v>38</v>
      </c>
      <c r="S1946" s="13" t="s">
        <v>208</v>
      </c>
      <c r="T1946" s="13" t="s">
        <v>209</v>
      </c>
      <c r="U1946" s="33">
        <f t="shared" ca="1" si="360"/>
        <v>45744.56914039352</v>
      </c>
      <c r="V1946" s="13" t="str">
        <f t="shared" si="361"/>
        <v>Mumbai</v>
      </c>
      <c r="W1946" s="13" t="str">
        <f t="shared" si="362"/>
        <v>RI</v>
      </c>
      <c r="X1946" s="13">
        <f t="shared" si="363"/>
        <v>14</v>
      </c>
      <c r="Y1946" s="13" t="str">
        <f>IFERROR(VLOOKUP(C1946,ReceivingTeam[],2,FALSE),"HelpDesk")</f>
        <v>Branch office</v>
      </c>
      <c r="Z1946" s="67">
        <f t="shared" si="364"/>
        <v>44887.085300925901</v>
      </c>
      <c r="AA1946" s="68">
        <f t="shared" si="365"/>
        <v>44886</v>
      </c>
      <c r="AB1946" s="69" t="b">
        <f t="shared" si="366"/>
        <v>1</v>
      </c>
      <c r="AC1946" s="70">
        <f t="shared" si="367"/>
        <v>0.5</v>
      </c>
      <c r="AD1946" s="67">
        <f t="shared" si="368"/>
        <v>44887.085300925901</v>
      </c>
      <c r="AE1946" s="67">
        <f>VLOOKUP(V1946,'Branch Wise Work Timelines'!C:G,3,FALSE)+AA1946</f>
        <v>44886.416666666664</v>
      </c>
      <c r="AF1946" s="67">
        <f>IF(V1946="Bangalore",VLOOKUP(V1946,'Branch Wise Work Timelines'!C:G,4,FALSE)+AA1946+1,IF(V1946="Mumbai",VLOOKUP(V1946,'Branch Wise Work Timelines'!C:G,4,FALSE)+AA1946+1,VLOOKUP(V1946,'Branch Wise Work Timelines'!C:G,4,FALSE)+AA1946))</f>
        <v>44887.25</v>
      </c>
      <c r="AG1946" s="67">
        <f>WORKDAY.INTL(AA1946,1,11)+VLOOKUP(V1946,'Branch Wise Work Timelines'!C:G,3,FALSE)</f>
        <v>44887.416666666664</v>
      </c>
      <c r="AH1946" s="69" t="str">
        <f t="shared" ca="1" si="369"/>
        <v>Out of TAT</v>
      </c>
      <c r="AI1946" s="69">
        <f t="shared" ca="1" si="370"/>
        <v>20580</v>
      </c>
      <c r="AJ1946" s="69" t="str">
        <f ca="1">IF(AI1946&lt;0,"0-12",IFERROR(VLOOKUP(AI1946,Breakup[],2,FALSE),"&gt;24"))</f>
        <v>&gt;24</v>
      </c>
      <c r="AK1946" s="69" t="str">
        <f>VLOOKUP(V1946,Master!B:D,3,FALSE)</f>
        <v>East</v>
      </c>
      <c r="AL1946" s="69" t="str">
        <f t="shared" si="371"/>
        <v>Mumbai</v>
      </c>
    </row>
    <row r="1947" spans="1:38">
      <c r="A1947" s="13" t="s">
        <v>4204</v>
      </c>
      <c r="B1947" s="54">
        <v>44701.506715821801</v>
      </c>
      <c r="C1947" s="13" t="s">
        <v>901</v>
      </c>
      <c r="D1947" s="13">
        <v>1111</v>
      </c>
      <c r="E1947" s="13" t="s">
        <v>4205</v>
      </c>
      <c r="F1947" s="13" t="s">
        <v>24</v>
      </c>
      <c r="G1947" s="14">
        <v>1653030944104</v>
      </c>
      <c r="H1947" s="55">
        <v>0.36238425925925899</v>
      </c>
      <c r="I1947" s="33">
        <v>44890.362384259301</v>
      </c>
      <c r="J1947" s="58">
        <v>44890</v>
      </c>
      <c r="K1947" s="13" t="s">
        <v>213</v>
      </c>
      <c r="L1947" s="13" t="s">
        <v>30</v>
      </c>
      <c r="M1947" s="13" t="s">
        <v>282</v>
      </c>
      <c r="N1947" s="13" t="s">
        <v>206</v>
      </c>
      <c r="O1947" s="33" t="s">
        <v>38</v>
      </c>
      <c r="P1947" s="58" t="s">
        <v>38</v>
      </c>
      <c r="Q1947" s="33" t="s">
        <v>207</v>
      </c>
      <c r="R1947" s="14" t="s">
        <v>38</v>
      </c>
      <c r="S1947" s="13" t="s">
        <v>208</v>
      </c>
      <c r="T1947" s="13" t="s">
        <v>209</v>
      </c>
      <c r="U1947" s="33">
        <f t="shared" ca="1" si="360"/>
        <v>45744.56914039352</v>
      </c>
      <c r="V1947" s="13" t="str">
        <f t="shared" si="361"/>
        <v>Bangalore</v>
      </c>
      <c r="W1947" s="13" t="str">
        <f t="shared" si="362"/>
        <v>DOMI</v>
      </c>
      <c r="X1947" s="13">
        <f t="shared" si="363"/>
        <v>8</v>
      </c>
      <c r="Y1947" s="13" t="str">
        <f>IFERROR(VLOOKUP(C1947,ReceivingTeam[],2,FALSE),"HelpDesk")</f>
        <v>HelpDesk</v>
      </c>
      <c r="Z1947" s="67">
        <f t="shared" si="364"/>
        <v>44890.916666666664</v>
      </c>
      <c r="AA1947" s="68">
        <f t="shared" si="365"/>
        <v>44890</v>
      </c>
      <c r="AB1947" s="69" t="b">
        <f t="shared" si="366"/>
        <v>1</v>
      </c>
      <c r="AC1947" s="70">
        <f t="shared" si="367"/>
        <v>0.5</v>
      </c>
      <c r="AD1947" s="67">
        <f t="shared" si="368"/>
        <v>44890.916666666664</v>
      </c>
      <c r="AE1947" s="67">
        <f>VLOOKUP(V1947,'Branch Wise Work Timelines'!C:G,3,FALSE)+AA1947</f>
        <v>44890.416666666664</v>
      </c>
      <c r="AF1947" s="67">
        <f>IF(V1947="Bangalore",VLOOKUP(V1947,'Branch Wise Work Timelines'!C:G,4,FALSE)+AA1947+1,IF(V1947="Mumbai",VLOOKUP(V1947,'Branch Wise Work Timelines'!C:G,4,FALSE)+AA1947+1,VLOOKUP(V1947,'Branch Wise Work Timelines'!C:G,4,FALSE)+AA1947))</f>
        <v>44891.104166666664</v>
      </c>
      <c r="AG1947" s="67">
        <f>WORKDAY.INTL(AA1947,1,11)+VLOOKUP(V1947,'Branch Wise Work Timelines'!C:G,3,FALSE)</f>
        <v>44891.416666666664</v>
      </c>
      <c r="AH1947" s="69" t="str">
        <f t="shared" ca="1" si="369"/>
        <v>Out of TAT</v>
      </c>
      <c r="AI1947" s="69">
        <f t="shared" ca="1" si="370"/>
        <v>20488</v>
      </c>
      <c r="AJ1947" s="69" t="str">
        <f ca="1">IF(AI1947&lt;0,"0-12",IFERROR(VLOOKUP(AI1947,Breakup[],2,FALSE),"&gt;24"))</f>
        <v>&gt;24</v>
      </c>
      <c r="AK1947" s="69" t="str">
        <f>VLOOKUP(V1947,Master!B:D,3,FALSE)</f>
        <v>South</v>
      </c>
      <c r="AL1947" s="69" t="str">
        <f t="shared" si="371"/>
        <v>Bangalore</v>
      </c>
    </row>
    <row r="1948" spans="1:38">
      <c r="A1948" s="13" t="s">
        <v>4206</v>
      </c>
      <c r="B1948" s="54">
        <v>44701.593914351899</v>
      </c>
      <c r="C1948" s="13" t="s">
        <v>280</v>
      </c>
      <c r="D1948" s="13">
        <v>688</v>
      </c>
      <c r="E1948" s="13" t="s">
        <v>4207</v>
      </c>
      <c r="F1948" s="13" t="s">
        <v>33</v>
      </c>
      <c r="G1948" s="14">
        <v>1653037600168</v>
      </c>
      <c r="H1948" s="55">
        <v>0.398668981481481</v>
      </c>
      <c r="I1948" s="33">
        <v>44883.398668981499</v>
      </c>
      <c r="J1948" s="58">
        <v>44883</v>
      </c>
      <c r="K1948" s="13" t="s">
        <v>213</v>
      </c>
      <c r="L1948" s="13" t="s">
        <v>30</v>
      </c>
      <c r="M1948" s="13" t="s">
        <v>282</v>
      </c>
      <c r="N1948" s="13" t="s">
        <v>206</v>
      </c>
      <c r="O1948" s="33" t="s">
        <v>38</v>
      </c>
      <c r="P1948" s="58" t="s">
        <v>38</v>
      </c>
      <c r="Q1948" s="33" t="s">
        <v>207</v>
      </c>
      <c r="R1948" s="14" t="s">
        <v>38</v>
      </c>
      <c r="S1948" s="13" t="s">
        <v>208</v>
      </c>
      <c r="T1948" s="13" t="s">
        <v>209</v>
      </c>
      <c r="U1948" s="33">
        <f t="shared" ca="1" si="360"/>
        <v>45744.56914039352</v>
      </c>
      <c r="V1948" s="13" t="str">
        <f t="shared" si="361"/>
        <v>Bangalore</v>
      </c>
      <c r="W1948" s="13" t="str">
        <f t="shared" si="362"/>
        <v>RI</v>
      </c>
      <c r="X1948" s="13">
        <f t="shared" si="363"/>
        <v>9</v>
      </c>
      <c r="Y1948" s="13" t="str">
        <f>IFERROR(VLOOKUP(C1948,ReceivingTeam[],2,FALSE),"HelpDesk")</f>
        <v>HelpDesk</v>
      </c>
      <c r="Z1948" s="67">
        <f t="shared" si="364"/>
        <v>44883.916666666664</v>
      </c>
      <c r="AA1948" s="68">
        <f t="shared" si="365"/>
        <v>44883</v>
      </c>
      <c r="AB1948" s="69" t="b">
        <f t="shared" si="366"/>
        <v>1</v>
      </c>
      <c r="AC1948" s="70">
        <f t="shared" si="367"/>
        <v>0.5</v>
      </c>
      <c r="AD1948" s="67">
        <f t="shared" si="368"/>
        <v>44883.916666666664</v>
      </c>
      <c r="AE1948" s="67">
        <f>VLOOKUP(V1948,'Branch Wise Work Timelines'!C:G,3,FALSE)+AA1948</f>
        <v>44883.416666666664</v>
      </c>
      <c r="AF1948" s="67">
        <f>IF(V1948="Bangalore",VLOOKUP(V1948,'Branch Wise Work Timelines'!C:G,4,FALSE)+AA1948+1,IF(V1948="Mumbai",VLOOKUP(V1948,'Branch Wise Work Timelines'!C:G,4,FALSE)+AA1948+1,VLOOKUP(V1948,'Branch Wise Work Timelines'!C:G,4,FALSE)+AA1948))</f>
        <v>44884.104166666664</v>
      </c>
      <c r="AG1948" s="67">
        <f>WORKDAY.INTL(AA1948,1,11)+VLOOKUP(V1948,'Branch Wise Work Timelines'!C:G,3,FALSE)</f>
        <v>44884.416666666664</v>
      </c>
      <c r="AH1948" s="69" t="str">
        <f t="shared" ca="1" si="369"/>
        <v>Out of TAT</v>
      </c>
      <c r="AI1948" s="69">
        <f t="shared" ca="1" si="370"/>
        <v>20656</v>
      </c>
      <c r="AJ1948" s="69" t="str">
        <f ca="1">IF(AI1948&lt;0,"0-12",IFERROR(VLOOKUP(AI1948,Breakup[],2,FALSE),"&gt;24"))</f>
        <v>&gt;24</v>
      </c>
      <c r="AK1948" s="69" t="str">
        <f>VLOOKUP(V1948,Master!B:D,3,FALSE)</f>
        <v>South</v>
      </c>
      <c r="AL1948" s="69" t="str">
        <f t="shared" si="371"/>
        <v>Bangalore</v>
      </c>
    </row>
    <row r="1949" spans="1:38">
      <c r="A1949" s="13" t="s">
        <v>4208</v>
      </c>
      <c r="B1949" s="54">
        <v>44701.649920023097</v>
      </c>
      <c r="C1949" s="13" t="s">
        <v>460</v>
      </c>
      <c r="D1949" s="13">
        <v>598</v>
      </c>
      <c r="E1949" s="13" t="s">
        <v>4209</v>
      </c>
      <c r="F1949" s="13" t="s">
        <v>33</v>
      </c>
      <c r="G1949" s="14">
        <v>1653042062217</v>
      </c>
      <c r="H1949" s="55">
        <v>0.50380787037037</v>
      </c>
      <c r="I1949" s="33">
        <v>44889.503807870402</v>
      </c>
      <c r="J1949" s="58">
        <v>44889</v>
      </c>
      <c r="K1949" s="13" t="s">
        <v>213</v>
      </c>
      <c r="L1949" s="13" t="s">
        <v>30</v>
      </c>
      <c r="M1949" s="13" t="s">
        <v>282</v>
      </c>
      <c r="N1949" s="13" t="s">
        <v>215</v>
      </c>
      <c r="O1949" s="33" t="s">
        <v>38</v>
      </c>
      <c r="P1949" s="58" t="s">
        <v>38</v>
      </c>
      <c r="Q1949" s="33" t="s">
        <v>207</v>
      </c>
      <c r="R1949" s="14" t="s">
        <v>38</v>
      </c>
      <c r="S1949" s="13" t="s">
        <v>208</v>
      </c>
      <c r="T1949" s="13" t="s">
        <v>209</v>
      </c>
      <c r="U1949" s="33">
        <f t="shared" ca="1" si="360"/>
        <v>45744.56914039352</v>
      </c>
      <c r="V1949" s="13" t="str">
        <f t="shared" si="361"/>
        <v>Bangalore</v>
      </c>
      <c r="W1949" s="13" t="str">
        <f t="shared" si="362"/>
        <v>RI</v>
      </c>
      <c r="X1949" s="13">
        <f t="shared" si="363"/>
        <v>12</v>
      </c>
      <c r="Y1949" s="13" t="str">
        <f>IFERROR(VLOOKUP(C1949,ReceivingTeam[],2,FALSE),"HelpDesk")</f>
        <v>HelpDesk</v>
      </c>
      <c r="Z1949" s="67">
        <f t="shared" si="364"/>
        <v>44890.003807870402</v>
      </c>
      <c r="AA1949" s="68">
        <f t="shared" si="365"/>
        <v>44889</v>
      </c>
      <c r="AB1949" s="69" t="b">
        <f t="shared" si="366"/>
        <v>1</v>
      </c>
      <c r="AC1949" s="70">
        <f t="shared" si="367"/>
        <v>0.5</v>
      </c>
      <c r="AD1949" s="67">
        <f t="shared" si="368"/>
        <v>44890.003807870402</v>
      </c>
      <c r="AE1949" s="67">
        <f>VLOOKUP(V1949,'Branch Wise Work Timelines'!C:G,3,FALSE)+AA1949</f>
        <v>44889.416666666664</v>
      </c>
      <c r="AF1949" s="67">
        <f>IF(V1949="Bangalore",VLOOKUP(V1949,'Branch Wise Work Timelines'!C:G,4,FALSE)+AA1949+1,IF(V1949="Mumbai",VLOOKUP(V1949,'Branch Wise Work Timelines'!C:G,4,FALSE)+AA1949+1,VLOOKUP(V1949,'Branch Wise Work Timelines'!C:G,4,FALSE)+AA1949))</f>
        <v>44890.104166666664</v>
      </c>
      <c r="AG1949" s="67">
        <f>WORKDAY.INTL(AA1949,1,11)+VLOOKUP(V1949,'Branch Wise Work Timelines'!C:G,3,FALSE)</f>
        <v>44890.416666666664</v>
      </c>
      <c r="AH1949" s="69" t="str">
        <f t="shared" ca="1" si="369"/>
        <v>Out of TAT</v>
      </c>
      <c r="AI1949" s="69">
        <f t="shared" ca="1" si="370"/>
        <v>20510</v>
      </c>
      <c r="AJ1949" s="69" t="str">
        <f ca="1">IF(AI1949&lt;0,"0-12",IFERROR(VLOOKUP(AI1949,Breakup[],2,FALSE),"&gt;24"))</f>
        <v>&gt;24</v>
      </c>
      <c r="AK1949" s="69" t="str">
        <f>VLOOKUP(V1949,Master!B:D,3,FALSE)</f>
        <v>South</v>
      </c>
      <c r="AL1949" s="69" t="str">
        <f t="shared" si="371"/>
        <v>Bangalore</v>
      </c>
    </row>
    <row r="1950" spans="1:38">
      <c r="A1950" s="13" t="s">
        <v>4210</v>
      </c>
      <c r="B1950" s="54">
        <v>44701.544361770801</v>
      </c>
      <c r="C1950" s="13" t="s">
        <v>418</v>
      </c>
      <c r="D1950" s="13">
        <v>941</v>
      </c>
      <c r="E1950" s="13" t="s">
        <v>4211</v>
      </c>
      <c r="F1950" s="13" t="s">
        <v>15</v>
      </c>
      <c r="G1950" s="14">
        <v>1653031432017</v>
      </c>
      <c r="H1950" s="55">
        <v>0.14696759259259301</v>
      </c>
      <c r="I1950" s="33">
        <v>44886.146967592598</v>
      </c>
      <c r="J1950" s="58">
        <v>44886</v>
      </c>
      <c r="K1950" s="13" t="s">
        <v>213</v>
      </c>
      <c r="L1950" s="13" t="s">
        <v>30</v>
      </c>
      <c r="M1950" s="13" t="s">
        <v>75</v>
      </c>
      <c r="N1950" s="13" t="s">
        <v>206</v>
      </c>
      <c r="O1950" s="33" t="s">
        <v>38</v>
      </c>
      <c r="P1950" s="58" t="s">
        <v>38</v>
      </c>
      <c r="Q1950" s="33" t="s">
        <v>207</v>
      </c>
      <c r="R1950" s="14" t="s">
        <v>38</v>
      </c>
      <c r="S1950" s="13" t="s">
        <v>216</v>
      </c>
      <c r="T1950" s="13" t="s">
        <v>217</v>
      </c>
      <c r="U1950" s="33">
        <f t="shared" ca="1" si="360"/>
        <v>45744.56914039352</v>
      </c>
      <c r="V1950" s="13" t="str">
        <f t="shared" si="361"/>
        <v>Bangalore</v>
      </c>
      <c r="W1950" s="13" t="str">
        <f t="shared" si="362"/>
        <v>CLS</v>
      </c>
      <c r="X1950" s="13">
        <f t="shared" si="363"/>
        <v>3</v>
      </c>
      <c r="Y1950" s="13" t="str">
        <f>IFERROR(VLOOKUP(C1950,ReceivingTeam[],2,FALSE),"HelpDesk")</f>
        <v>HelpDesk</v>
      </c>
      <c r="Z1950" s="67">
        <f t="shared" si="364"/>
        <v>44886.916666666664</v>
      </c>
      <c r="AA1950" s="68">
        <f t="shared" si="365"/>
        <v>44886</v>
      </c>
      <c r="AB1950" s="69" t="b">
        <f t="shared" si="366"/>
        <v>1</v>
      </c>
      <c r="AC1950" s="70">
        <f t="shared" si="367"/>
        <v>0.5</v>
      </c>
      <c r="AD1950" s="67">
        <f t="shared" si="368"/>
        <v>44886.916666666664</v>
      </c>
      <c r="AE1950" s="67">
        <f>VLOOKUP(V1950,'Branch Wise Work Timelines'!C:G,3,FALSE)+AA1950</f>
        <v>44886.416666666664</v>
      </c>
      <c r="AF1950" s="67">
        <f>IF(V1950="Bangalore",VLOOKUP(V1950,'Branch Wise Work Timelines'!C:G,4,FALSE)+AA1950+1,IF(V1950="Mumbai",VLOOKUP(V1950,'Branch Wise Work Timelines'!C:G,4,FALSE)+AA1950+1,VLOOKUP(V1950,'Branch Wise Work Timelines'!C:G,4,FALSE)+AA1950))</f>
        <v>44887.104166666664</v>
      </c>
      <c r="AG1950" s="67">
        <f>WORKDAY.INTL(AA1950,1,11)+VLOOKUP(V1950,'Branch Wise Work Timelines'!C:G,3,FALSE)</f>
        <v>44887.416666666664</v>
      </c>
      <c r="AH1950" s="69" t="str">
        <f t="shared" ca="1" si="369"/>
        <v>Out of TAT</v>
      </c>
      <c r="AI1950" s="69">
        <f t="shared" ca="1" si="370"/>
        <v>20584</v>
      </c>
      <c r="AJ1950" s="69" t="str">
        <f ca="1">IF(AI1950&lt;0,"0-12",IFERROR(VLOOKUP(AI1950,Breakup[],2,FALSE),"&gt;24"))</f>
        <v>&gt;24</v>
      </c>
      <c r="AK1950" s="69" t="str">
        <f>VLOOKUP(V1950,Master!B:D,3,FALSE)</f>
        <v>South</v>
      </c>
      <c r="AL1950" s="69" t="str">
        <f t="shared" si="371"/>
        <v>Bangalore-CLS</v>
      </c>
    </row>
    <row r="1951" spans="1:38">
      <c r="A1951" s="13" t="s">
        <v>4212</v>
      </c>
      <c r="B1951" s="54">
        <v>44701.578318252301</v>
      </c>
      <c r="C1951" s="13" t="s">
        <v>113</v>
      </c>
      <c r="D1951" s="13">
        <v>985</v>
      </c>
      <c r="E1951" s="13" t="s">
        <v>4213</v>
      </c>
      <c r="F1951" s="13" t="s">
        <v>33</v>
      </c>
      <c r="G1951" s="14">
        <v>1653036048991</v>
      </c>
      <c r="H1951" s="55">
        <v>0.80471064814814797</v>
      </c>
      <c r="I1951" s="33">
        <v>44890.804710648103</v>
      </c>
      <c r="J1951" s="58">
        <v>44890</v>
      </c>
      <c r="K1951" s="13" t="s">
        <v>263</v>
      </c>
      <c r="L1951" s="13" t="s">
        <v>69</v>
      </c>
      <c r="M1951" s="13" t="s">
        <v>101</v>
      </c>
      <c r="N1951" s="13" t="s">
        <v>206</v>
      </c>
      <c r="O1951" s="33" t="s">
        <v>38</v>
      </c>
      <c r="P1951" s="58" t="s">
        <v>38</v>
      </c>
      <c r="Q1951" s="33" t="s">
        <v>207</v>
      </c>
      <c r="R1951" s="14" t="s">
        <v>38</v>
      </c>
      <c r="S1951" s="13" t="s">
        <v>208</v>
      </c>
      <c r="T1951" s="13" t="s">
        <v>209</v>
      </c>
      <c r="U1951" s="33">
        <f t="shared" ca="1" si="360"/>
        <v>45744.56914039352</v>
      </c>
      <c r="V1951" s="13" t="str">
        <f t="shared" si="361"/>
        <v>Mumbai</v>
      </c>
      <c r="W1951" s="13" t="str">
        <f t="shared" si="362"/>
        <v>RI</v>
      </c>
      <c r="X1951" s="13">
        <f t="shared" si="363"/>
        <v>19</v>
      </c>
      <c r="Y1951" s="13" t="str">
        <f>IFERROR(VLOOKUP(C1951,ReceivingTeam[],2,FALSE),"HelpDesk")</f>
        <v>Branch office</v>
      </c>
      <c r="Z1951" s="67">
        <f t="shared" si="364"/>
        <v>44891.471377314767</v>
      </c>
      <c r="AA1951" s="68">
        <f t="shared" si="365"/>
        <v>44890</v>
      </c>
      <c r="AB1951" s="69" t="b">
        <f t="shared" si="366"/>
        <v>1</v>
      </c>
      <c r="AC1951" s="70">
        <f t="shared" si="367"/>
        <v>0.5</v>
      </c>
      <c r="AD1951" s="67">
        <f t="shared" si="368"/>
        <v>44891.471377314767</v>
      </c>
      <c r="AE1951" s="67">
        <f>VLOOKUP(V1951,'Branch Wise Work Timelines'!C:G,3,FALSE)+AA1951</f>
        <v>44890.416666666664</v>
      </c>
      <c r="AF1951" s="67">
        <f>IF(V1951="Bangalore",VLOOKUP(V1951,'Branch Wise Work Timelines'!C:G,4,FALSE)+AA1951+1,IF(V1951="Mumbai",VLOOKUP(V1951,'Branch Wise Work Timelines'!C:G,4,FALSE)+AA1951+1,VLOOKUP(V1951,'Branch Wise Work Timelines'!C:G,4,FALSE)+AA1951))</f>
        <v>44891.25</v>
      </c>
      <c r="AG1951" s="67">
        <f>WORKDAY.INTL(AA1951,1,11)+VLOOKUP(V1951,'Branch Wise Work Timelines'!C:G,3,FALSE)</f>
        <v>44891.416666666664</v>
      </c>
      <c r="AH1951" s="69" t="str">
        <f t="shared" ca="1" si="369"/>
        <v>Out of TAT</v>
      </c>
      <c r="AI1951" s="69">
        <f t="shared" ca="1" si="370"/>
        <v>20475</v>
      </c>
      <c r="AJ1951" s="69" t="str">
        <f ca="1">IF(AI1951&lt;0,"0-12",IFERROR(VLOOKUP(AI1951,Breakup[],2,FALSE),"&gt;24"))</f>
        <v>&gt;24</v>
      </c>
      <c r="AK1951" s="69" t="str">
        <f>VLOOKUP(V1951,Master!B:D,3,FALSE)</f>
        <v>East</v>
      </c>
      <c r="AL1951" s="69" t="str">
        <f t="shared" si="371"/>
        <v>Mumbai</v>
      </c>
    </row>
    <row r="1952" spans="1:38">
      <c r="A1952" s="13" t="s">
        <v>4214</v>
      </c>
      <c r="B1952" s="54">
        <v>44701.580666238398</v>
      </c>
      <c r="C1952" s="13" t="s">
        <v>122</v>
      </c>
      <c r="D1952" s="13">
        <v>1204</v>
      </c>
      <c r="E1952" s="13" t="s">
        <v>4215</v>
      </c>
      <c r="F1952" s="13" t="s">
        <v>33</v>
      </c>
      <c r="G1952" s="14">
        <v>1653036048991</v>
      </c>
      <c r="H1952" s="55">
        <v>0.91130787037036998</v>
      </c>
      <c r="I1952" s="33">
        <v>44881.911307870403</v>
      </c>
      <c r="J1952" s="58">
        <v>44881</v>
      </c>
      <c r="K1952" s="13" t="s">
        <v>263</v>
      </c>
      <c r="L1952" s="13" t="s">
        <v>69</v>
      </c>
      <c r="M1952" s="13" t="s">
        <v>101</v>
      </c>
      <c r="N1952" s="13" t="s">
        <v>206</v>
      </c>
      <c r="O1952" s="33" t="s">
        <v>38</v>
      </c>
      <c r="P1952" s="58" t="s">
        <v>38</v>
      </c>
      <c r="Q1952" s="33" t="s">
        <v>207</v>
      </c>
      <c r="R1952" s="14" t="s">
        <v>38</v>
      </c>
      <c r="S1952" s="13" t="s">
        <v>208</v>
      </c>
      <c r="T1952" s="13" t="s">
        <v>209</v>
      </c>
      <c r="U1952" s="33">
        <f t="shared" ca="1" si="360"/>
        <v>45744.56914039352</v>
      </c>
      <c r="V1952" s="13" t="str">
        <f t="shared" si="361"/>
        <v>Mumbai</v>
      </c>
      <c r="W1952" s="13" t="str">
        <f t="shared" si="362"/>
        <v>RI</v>
      </c>
      <c r="X1952" s="13">
        <f t="shared" si="363"/>
        <v>21</v>
      </c>
      <c r="Y1952" s="13" t="str">
        <f>IFERROR(VLOOKUP(C1952,ReceivingTeam[],2,FALSE),"HelpDesk")</f>
        <v>Branch office</v>
      </c>
      <c r="Z1952" s="67">
        <f t="shared" si="364"/>
        <v>44882.577974537067</v>
      </c>
      <c r="AA1952" s="68">
        <f t="shared" si="365"/>
        <v>44881</v>
      </c>
      <c r="AB1952" s="69" t="b">
        <f t="shared" si="366"/>
        <v>1</v>
      </c>
      <c r="AC1952" s="70">
        <f t="shared" si="367"/>
        <v>0.5</v>
      </c>
      <c r="AD1952" s="67">
        <f t="shared" si="368"/>
        <v>44882.577974537067</v>
      </c>
      <c r="AE1952" s="67">
        <f>VLOOKUP(V1952,'Branch Wise Work Timelines'!C:G,3,FALSE)+AA1952</f>
        <v>44881.416666666664</v>
      </c>
      <c r="AF1952" s="67">
        <f>IF(V1952="Bangalore",VLOOKUP(V1952,'Branch Wise Work Timelines'!C:G,4,FALSE)+AA1952+1,IF(V1952="Mumbai",VLOOKUP(V1952,'Branch Wise Work Timelines'!C:G,4,FALSE)+AA1952+1,VLOOKUP(V1952,'Branch Wise Work Timelines'!C:G,4,FALSE)+AA1952))</f>
        <v>44882.25</v>
      </c>
      <c r="AG1952" s="67">
        <f>WORKDAY.INTL(AA1952,1,11)+VLOOKUP(V1952,'Branch Wise Work Timelines'!C:G,3,FALSE)</f>
        <v>44882.416666666664</v>
      </c>
      <c r="AH1952" s="69" t="str">
        <f t="shared" ca="1" si="369"/>
        <v>Out of TAT</v>
      </c>
      <c r="AI1952" s="69">
        <f t="shared" ca="1" si="370"/>
        <v>20688</v>
      </c>
      <c r="AJ1952" s="69" t="str">
        <f ca="1">IF(AI1952&lt;0,"0-12",IFERROR(VLOOKUP(AI1952,Breakup[],2,FALSE),"&gt;24"))</f>
        <v>&gt;24</v>
      </c>
      <c r="AK1952" s="69" t="str">
        <f>VLOOKUP(V1952,Master!B:D,3,FALSE)</f>
        <v>East</v>
      </c>
      <c r="AL1952" s="69" t="str">
        <f t="shared" si="371"/>
        <v>Mumbai</v>
      </c>
    </row>
    <row r="1953" spans="1:38">
      <c r="A1953" s="13" t="s">
        <v>4216</v>
      </c>
      <c r="B1953" s="54">
        <v>44701.581986111101</v>
      </c>
      <c r="C1953" s="13" t="s">
        <v>122</v>
      </c>
      <c r="D1953" s="13">
        <v>653</v>
      </c>
      <c r="E1953" s="13" t="s">
        <v>4217</v>
      </c>
      <c r="F1953" s="13" t="s">
        <v>33</v>
      </c>
      <c r="G1953" s="14">
        <v>1653036048991</v>
      </c>
      <c r="H1953" s="55">
        <v>0.57381944444444399</v>
      </c>
      <c r="I1953" s="33">
        <v>44886.573819444398</v>
      </c>
      <c r="J1953" s="58">
        <v>44886</v>
      </c>
      <c r="K1953" s="13" t="s">
        <v>263</v>
      </c>
      <c r="L1953" s="13" t="s">
        <v>69</v>
      </c>
      <c r="M1953" s="13" t="s">
        <v>101</v>
      </c>
      <c r="N1953" s="13" t="s">
        <v>206</v>
      </c>
      <c r="O1953" s="33" t="s">
        <v>38</v>
      </c>
      <c r="P1953" s="58" t="s">
        <v>38</v>
      </c>
      <c r="Q1953" s="33" t="s">
        <v>207</v>
      </c>
      <c r="R1953" s="14" t="s">
        <v>38</v>
      </c>
      <c r="S1953" s="13" t="s">
        <v>208</v>
      </c>
      <c r="T1953" s="13" t="s">
        <v>209</v>
      </c>
      <c r="U1953" s="33">
        <f t="shared" ca="1" si="360"/>
        <v>45744.56914039352</v>
      </c>
      <c r="V1953" s="13" t="str">
        <f t="shared" si="361"/>
        <v>Mumbai</v>
      </c>
      <c r="W1953" s="13" t="str">
        <f t="shared" si="362"/>
        <v>RI</v>
      </c>
      <c r="X1953" s="13">
        <f t="shared" si="363"/>
        <v>13</v>
      </c>
      <c r="Y1953" s="13" t="str">
        <f>IFERROR(VLOOKUP(C1953,ReceivingTeam[],2,FALSE),"HelpDesk")</f>
        <v>Branch office</v>
      </c>
      <c r="Z1953" s="67">
        <f t="shared" si="364"/>
        <v>44887.073819444398</v>
      </c>
      <c r="AA1953" s="68">
        <f t="shared" si="365"/>
        <v>44886</v>
      </c>
      <c r="AB1953" s="69" t="b">
        <f t="shared" si="366"/>
        <v>1</v>
      </c>
      <c r="AC1953" s="70">
        <f t="shared" si="367"/>
        <v>0.5</v>
      </c>
      <c r="AD1953" s="67">
        <f t="shared" si="368"/>
        <v>44887.073819444398</v>
      </c>
      <c r="AE1953" s="67">
        <f>VLOOKUP(V1953,'Branch Wise Work Timelines'!C:G,3,FALSE)+AA1953</f>
        <v>44886.416666666664</v>
      </c>
      <c r="AF1953" s="67">
        <f>IF(V1953="Bangalore",VLOOKUP(V1953,'Branch Wise Work Timelines'!C:G,4,FALSE)+AA1953+1,IF(V1953="Mumbai",VLOOKUP(V1953,'Branch Wise Work Timelines'!C:G,4,FALSE)+AA1953+1,VLOOKUP(V1953,'Branch Wise Work Timelines'!C:G,4,FALSE)+AA1953))</f>
        <v>44887.25</v>
      </c>
      <c r="AG1953" s="67">
        <f>WORKDAY.INTL(AA1953,1,11)+VLOOKUP(V1953,'Branch Wise Work Timelines'!C:G,3,FALSE)</f>
        <v>44887.416666666664</v>
      </c>
      <c r="AH1953" s="69" t="str">
        <f t="shared" ca="1" si="369"/>
        <v>Out of TAT</v>
      </c>
      <c r="AI1953" s="69">
        <f t="shared" ca="1" si="370"/>
        <v>20580</v>
      </c>
      <c r="AJ1953" s="69" t="str">
        <f ca="1">IF(AI1953&lt;0,"0-12",IFERROR(VLOOKUP(AI1953,Breakup[],2,FALSE),"&gt;24"))</f>
        <v>&gt;24</v>
      </c>
      <c r="AK1953" s="69" t="str">
        <f>VLOOKUP(V1953,Master!B:D,3,FALSE)</f>
        <v>East</v>
      </c>
      <c r="AL1953" s="69" t="str">
        <f t="shared" si="371"/>
        <v>Mumbai</v>
      </c>
    </row>
    <row r="1954" spans="1:38">
      <c r="A1954" s="13" t="s">
        <v>4218</v>
      </c>
      <c r="B1954" s="54">
        <v>44701.602466516197</v>
      </c>
      <c r="C1954" s="13" t="s">
        <v>113</v>
      </c>
      <c r="D1954" s="13">
        <v>898</v>
      </c>
      <c r="E1954" s="13" t="s">
        <v>4219</v>
      </c>
      <c r="F1954" s="13" t="s">
        <v>24</v>
      </c>
      <c r="G1954" s="14">
        <v>1653040895232</v>
      </c>
      <c r="H1954" s="55">
        <v>0.385081018518519</v>
      </c>
      <c r="I1954" s="33">
        <v>44888.385081018503</v>
      </c>
      <c r="J1954" s="58">
        <v>44888</v>
      </c>
      <c r="K1954" s="13" t="s">
        <v>263</v>
      </c>
      <c r="L1954" s="13" t="s">
        <v>69</v>
      </c>
      <c r="M1954" s="13" t="s">
        <v>101</v>
      </c>
      <c r="N1954" s="13" t="s">
        <v>206</v>
      </c>
      <c r="O1954" s="33" t="s">
        <v>38</v>
      </c>
      <c r="P1954" s="58" t="s">
        <v>38</v>
      </c>
      <c r="Q1954" s="33" t="s">
        <v>207</v>
      </c>
      <c r="R1954" s="14" t="s">
        <v>38</v>
      </c>
      <c r="S1954" s="13" t="s">
        <v>208</v>
      </c>
      <c r="T1954" s="13" t="s">
        <v>209</v>
      </c>
      <c r="U1954" s="33">
        <f t="shared" ca="1" si="360"/>
        <v>45744.56914039352</v>
      </c>
      <c r="V1954" s="13" t="str">
        <f t="shared" si="361"/>
        <v>Mumbai</v>
      </c>
      <c r="W1954" s="13" t="str">
        <f t="shared" si="362"/>
        <v>DOMI</v>
      </c>
      <c r="X1954" s="13">
        <f t="shared" si="363"/>
        <v>9</v>
      </c>
      <c r="Y1954" s="13" t="str">
        <f>IFERROR(VLOOKUP(C1954,ReceivingTeam[],2,FALSE),"HelpDesk")</f>
        <v>Branch office</v>
      </c>
      <c r="Z1954" s="67">
        <f t="shared" si="364"/>
        <v>44888.916666666664</v>
      </c>
      <c r="AA1954" s="68">
        <f t="shared" si="365"/>
        <v>44888</v>
      </c>
      <c r="AB1954" s="69" t="b">
        <f t="shared" si="366"/>
        <v>1</v>
      </c>
      <c r="AC1954" s="70">
        <f t="shared" si="367"/>
        <v>0.5</v>
      </c>
      <c r="AD1954" s="67">
        <f t="shared" si="368"/>
        <v>44888.916666666664</v>
      </c>
      <c r="AE1954" s="67">
        <f>VLOOKUP(V1954,'Branch Wise Work Timelines'!C:G,3,FALSE)+AA1954</f>
        <v>44888.416666666664</v>
      </c>
      <c r="AF1954" s="67">
        <f>IF(V1954="Bangalore",VLOOKUP(V1954,'Branch Wise Work Timelines'!C:G,4,FALSE)+AA1954+1,IF(V1954="Mumbai",VLOOKUP(V1954,'Branch Wise Work Timelines'!C:G,4,FALSE)+AA1954+1,VLOOKUP(V1954,'Branch Wise Work Timelines'!C:G,4,FALSE)+AA1954))</f>
        <v>44889.25</v>
      </c>
      <c r="AG1954" s="67">
        <f>WORKDAY.INTL(AA1954,1,11)+VLOOKUP(V1954,'Branch Wise Work Timelines'!C:G,3,FALSE)</f>
        <v>44889.416666666664</v>
      </c>
      <c r="AH1954" s="69" t="str">
        <f t="shared" ca="1" si="369"/>
        <v>Out of TAT</v>
      </c>
      <c r="AI1954" s="69">
        <f t="shared" ca="1" si="370"/>
        <v>20536</v>
      </c>
      <c r="AJ1954" s="69" t="str">
        <f ca="1">IF(AI1954&lt;0,"0-12",IFERROR(VLOOKUP(AI1954,Breakup[],2,FALSE),"&gt;24"))</f>
        <v>&gt;24</v>
      </c>
      <c r="AK1954" s="69" t="str">
        <f>VLOOKUP(V1954,Master!B:D,3,FALSE)</f>
        <v>East</v>
      </c>
      <c r="AL1954" s="69" t="str">
        <f t="shared" si="371"/>
        <v>Mumbai</v>
      </c>
    </row>
    <row r="1955" spans="1:38">
      <c r="A1955" s="13" t="s">
        <v>4220</v>
      </c>
      <c r="B1955" s="54">
        <v>44701.603702465298</v>
      </c>
      <c r="C1955" s="13" t="s">
        <v>113</v>
      </c>
      <c r="D1955" s="13">
        <v>397</v>
      </c>
      <c r="E1955" s="13" t="s">
        <v>4221</v>
      </c>
      <c r="F1955" s="13" t="s">
        <v>24</v>
      </c>
      <c r="G1955" s="14">
        <v>1653037557415</v>
      </c>
      <c r="H1955" s="55">
        <v>0.81716435185185199</v>
      </c>
      <c r="I1955" s="33">
        <v>44885.817164351902</v>
      </c>
      <c r="J1955" s="58">
        <v>44885</v>
      </c>
      <c r="K1955" s="13" t="s">
        <v>263</v>
      </c>
      <c r="L1955" s="13" t="s">
        <v>69</v>
      </c>
      <c r="M1955" s="13" t="s">
        <v>101</v>
      </c>
      <c r="N1955" s="13" t="s">
        <v>206</v>
      </c>
      <c r="O1955" s="33" t="s">
        <v>38</v>
      </c>
      <c r="P1955" s="58" t="s">
        <v>38</v>
      </c>
      <c r="Q1955" s="33" t="s">
        <v>207</v>
      </c>
      <c r="R1955" s="14" t="s">
        <v>38</v>
      </c>
      <c r="S1955" s="13" t="s">
        <v>208</v>
      </c>
      <c r="T1955" s="13" t="s">
        <v>209</v>
      </c>
      <c r="U1955" s="33">
        <f t="shared" ca="1" si="360"/>
        <v>45744.56914039352</v>
      </c>
      <c r="V1955" s="13" t="str">
        <f t="shared" si="361"/>
        <v>Mumbai</v>
      </c>
      <c r="W1955" s="13" t="str">
        <f t="shared" si="362"/>
        <v>DOMI</v>
      </c>
      <c r="X1955" s="13">
        <f t="shared" si="363"/>
        <v>19</v>
      </c>
      <c r="Y1955" s="13" t="str">
        <f>IFERROR(VLOOKUP(C1955,ReceivingTeam[],2,FALSE),"HelpDesk")</f>
        <v>Branch office</v>
      </c>
      <c r="Z1955" s="67">
        <f t="shared" si="364"/>
        <v>44885.916666666664</v>
      </c>
      <c r="AA1955" s="68">
        <f t="shared" si="365"/>
        <v>44885</v>
      </c>
      <c r="AB1955" s="69" t="b">
        <f t="shared" si="366"/>
        <v>0</v>
      </c>
      <c r="AC1955" s="70">
        <f t="shared" si="367"/>
        <v>0.5</v>
      </c>
      <c r="AD1955" s="67">
        <f t="shared" si="368"/>
        <v>44885.916666666664</v>
      </c>
      <c r="AE1955" s="67">
        <f>VLOOKUP(V1955,'Branch Wise Work Timelines'!C:G,3,FALSE)+AA1955</f>
        <v>44885.416666666664</v>
      </c>
      <c r="AF1955" s="67">
        <f>IF(V1955="Bangalore",VLOOKUP(V1955,'Branch Wise Work Timelines'!C:G,4,FALSE)+AA1955+1,IF(V1955="Mumbai",VLOOKUP(V1955,'Branch Wise Work Timelines'!C:G,4,FALSE)+AA1955+1,VLOOKUP(V1955,'Branch Wise Work Timelines'!C:G,4,FALSE)+AA1955))</f>
        <v>44886.25</v>
      </c>
      <c r="AG1955" s="67">
        <f>WORKDAY.INTL(AA1955,1,11)+VLOOKUP(V1955,'Branch Wise Work Timelines'!C:G,3,FALSE)</f>
        <v>44886.416666666664</v>
      </c>
      <c r="AH1955" s="69" t="str">
        <f t="shared" ca="1" si="369"/>
        <v>Out of TAT</v>
      </c>
      <c r="AI1955" s="69">
        <f t="shared" ca="1" si="370"/>
        <v>20608</v>
      </c>
      <c r="AJ1955" s="69" t="str">
        <f ca="1">IF(AI1955&lt;0,"0-12",IFERROR(VLOOKUP(AI1955,Breakup[],2,FALSE),"&gt;24"))</f>
        <v>&gt;24</v>
      </c>
      <c r="AK1955" s="69" t="str">
        <f>VLOOKUP(V1955,Master!B:D,3,FALSE)</f>
        <v>East</v>
      </c>
      <c r="AL1955" s="69" t="str">
        <f t="shared" si="371"/>
        <v>Mumbai</v>
      </c>
    </row>
    <row r="1956" spans="1:38">
      <c r="A1956" s="13" t="s">
        <v>4222</v>
      </c>
      <c r="B1956" s="54">
        <v>44701.604603275497</v>
      </c>
      <c r="C1956" s="13" t="s">
        <v>113</v>
      </c>
      <c r="D1956" s="13">
        <v>1525</v>
      </c>
      <c r="E1956" s="13" t="s">
        <v>4223</v>
      </c>
      <c r="F1956" s="13" t="s">
        <v>24</v>
      </c>
      <c r="G1956" s="14">
        <v>1653037557415</v>
      </c>
      <c r="H1956" s="55">
        <v>0.72916666666666696</v>
      </c>
      <c r="I1956" s="33">
        <v>44890.729166666701</v>
      </c>
      <c r="J1956" s="58">
        <v>44890</v>
      </c>
      <c r="K1956" s="13" t="s">
        <v>263</v>
      </c>
      <c r="L1956" s="13" t="s">
        <v>69</v>
      </c>
      <c r="M1956" s="13" t="s">
        <v>101</v>
      </c>
      <c r="N1956" s="13" t="s">
        <v>206</v>
      </c>
      <c r="O1956" s="33" t="s">
        <v>38</v>
      </c>
      <c r="P1956" s="58" t="s">
        <v>38</v>
      </c>
      <c r="Q1956" s="33" t="s">
        <v>207</v>
      </c>
      <c r="R1956" s="14" t="s">
        <v>38</v>
      </c>
      <c r="S1956" s="13" t="s">
        <v>208</v>
      </c>
      <c r="T1956" s="13" t="s">
        <v>209</v>
      </c>
      <c r="U1956" s="33">
        <f t="shared" ca="1" si="360"/>
        <v>45744.56914039352</v>
      </c>
      <c r="V1956" s="13" t="str">
        <f t="shared" si="361"/>
        <v>Mumbai</v>
      </c>
      <c r="W1956" s="13" t="str">
        <f t="shared" si="362"/>
        <v>DOMI</v>
      </c>
      <c r="X1956" s="13">
        <f t="shared" si="363"/>
        <v>17</v>
      </c>
      <c r="Y1956" s="13" t="str">
        <f>IFERROR(VLOOKUP(C1956,ReceivingTeam[],2,FALSE),"HelpDesk")</f>
        <v>Branch office</v>
      </c>
      <c r="Z1956" s="67">
        <f t="shared" si="364"/>
        <v>44891.229166666701</v>
      </c>
      <c r="AA1956" s="68">
        <f t="shared" si="365"/>
        <v>44890</v>
      </c>
      <c r="AB1956" s="69" t="b">
        <f t="shared" si="366"/>
        <v>1</v>
      </c>
      <c r="AC1956" s="70">
        <f t="shared" si="367"/>
        <v>0.5</v>
      </c>
      <c r="AD1956" s="67">
        <f t="shared" si="368"/>
        <v>44891.229166666701</v>
      </c>
      <c r="AE1956" s="67">
        <f>VLOOKUP(V1956,'Branch Wise Work Timelines'!C:G,3,FALSE)+AA1956</f>
        <v>44890.416666666664</v>
      </c>
      <c r="AF1956" s="67">
        <f>IF(V1956="Bangalore",VLOOKUP(V1956,'Branch Wise Work Timelines'!C:G,4,FALSE)+AA1956+1,IF(V1956="Mumbai",VLOOKUP(V1956,'Branch Wise Work Timelines'!C:G,4,FALSE)+AA1956+1,VLOOKUP(V1956,'Branch Wise Work Timelines'!C:G,4,FALSE)+AA1956))</f>
        <v>44891.25</v>
      </c>
      <c r="AG1956" s="67">
        <f>WORKDAY.INTL(AA1956,1,11)+VLOOKUP(V1956,'Branch Wise Work Timelines'!C:G,3,FALSE)</f>
        <v>44891.416666666664</v>
      </c>
      <c r="AH1956" s="69" t="str">
        <f t="shared" ca="1" si="369"/>
        <v>Out of TAT</v>
      </c>
      <c r="AI1956" s="69">
        <f t="shared" ca="1" si="370"/>
        <v>20481</v>
      </c>
      <c r="AJ1956" s="69" t="str">
        <f ca="1">IF(AI1956&lt;0,"0-12",IFERROR(VLOOKUP(AI1956,Breakup[],2,FALSE),"&gt;24"))</f>
        <v>&gt;24</v>
      </c>
      <c r="AK1956" s="69" t="str">
        <f>VLOOKUP(V1956,Master!B:D,3,FALSE)</f>
        <v>East</v>
      </c>
      <c r="AL1956" s="69" t="str">
        <f t="shared" si="371"/>
        <v>Mumbai</v>
      </c>
    </row>
    <row r="1957" spans="1:38">
      <c r="A1957" s="13" t="s">
        <v>4224</v>
      </c>
      <c r="B1957" s="54">
        <v>44701.523951041701</v>
      </c>
      <c r="C1957" s="13" t="s">
        <v>316</v>
      </c>
      <c r="D1957" s="13">
        <v>333</v>
      </c>
      <c r="E1957" s="13" t="s">
        <v>4225</v>
      </c>
      <c r="F1957" s="13" t="s">
        <v>33</v>
      </c>
      <c r="G1957" s="14">
        <v>1653030944104</v>
      </c>
      <c r="H1957" s="55">
        <v>0.63910879629629602</v>
      </c>
      <c r="I1957" s="33">
        <v>44883.639108796298</v>
      </c>
      <c r="J1957" s="58">
        <v>44883</v>
      </c>
      <c r="K1957" s="13" t="s">
        <v>213</v>
      </c>
      <c r="L1957" s="13" t="s">
        <v>30</v>
      </c>
      <c r="M1957" s="13" t="s">
        <v>282</v>
      </c>
      <c r="N1957" s="13" t="s">
        <v>206</v>
      </c>
      <c r="O1957" s="33" t="s">
        <v>38</v>
      </c>
      <c r="P1957" s="58" t="s">
        <v>38</v>
      </c>
      <c r="Q1957" s="33" t="s">
        <v>207</v>
      </c>
      <c r="R1957" s="14" t="s">
        <v>38</v>
      </c>
      <c r="S1957" s="13" t="s">
        <v>208</v>
      </c>
      <c r="T1957" s="13" t="s">
        <v>209</v>
      </c>
      <c r="U1957" s="33">
        <f t="shared" ca="1" si="360"/>
        <v>45744.56914039352</v>
      </c>
      <c r="V1957" s="13" t="str">
        <f t="shared" si="361"/>
        <v>Bangalore</v>
      </c>
      <c r="W1957" s="13" t="str">
        <f t="shared" si="362"/>
        <v>RI</v>
      </c>
      <c r="X1957" s="13">
        <f t="shared" si="363"/>
        <v>15</v>
      </c>
      <c r="Y1957" s="13" t="str">
        <f>IFERROR(VLOOKUP(C1957,ReceivingTeam[],2,FALSE),"HelpDesk")</f>
        <v>HelpDesk</v>
      </c>
      <c r="Z1957" s="67">
        <f t="shared" si="364"/>
        <v>44884.451608796298</v>
      </c>
      <c r="AA1957" s="68">
        <f t="shared" si="365"/>
        <v>44883</v>
      </c>
      <c r="AB1957" s="69" t="b">
        <f t="shared" si="366"/>
        <v>1</v>
      </c>
      <c r="AC1957" s="70">
        <f t="shared" si="367"/>
        <v>0.5</v>
      </c>
      <c r="AD1957" s="67">
        <f t="shared" si="368"/>
        <v>44884.451608796298</v>
      </c>
      <c r="AE1957" s="67">
        <f>VLOOKUP(V1957,'Branch Wise Work Timelines'!C:G,3,FALSE)+AA1957</f>
        <v>44883.416666666664</v>
      </c>
      <c r="AF1957" s="67">
        <f>IF(V1957="Bangalore",VLOOKUP(V1957,'Branch Wise Work Timelines'!C:G,4,FALSE)+AA1957+1,IF(V1957="Mumbai",VLOOKUP(V1957,'Branch Wise Work Timelines'!C:G,4,FALSE)+AA1957+1,VLOOKUP(V1957,'Branch Wise Work Timelines'!C:G,4,FALSE)+AA1957))</f>
        <v>44884.104166666664</v>
      </c>
      <c r="AG1957" s="67">
        <f>WORKDAY.INTL(AA1957,1,11)+VLOOKUP(V1957,'Branch Wise Work Timelines'!C:G,3,FALSE)</f>
        <v>44884.416666666664</v>
      </c>
      <c r="AH1957" s="69" t="str">
        <f t="shared" ca="1" si="369"/>
        <v>Out of TAT</v>
      </c>
      <c r="AI1957" s="69">
        <f t="shared" ca="1" si="370"/>
        <v>20643</v>
      </c>
      <c r="AJ1957" s="69" t="str">
        <f ca="1">IF(AI1957&lt;0,"0-12",IFERROR(VLOOKUP(AI1957,Breakup[],2,FALSE),"&gt;24"))</f>
        <v>&gt;24</v>
      </c>
      <c r="AK1957" s="69" t="str">
        <f>VLOOKUP(V1957,Master!B:D,3,FALSE)</f>
        <v>South</v>
      </c>
      <c r="AL1957" s="69" t="str">
        <f t="shared" si="371"/>
        <v>Bangalore</v>
      </c>
    </row>
    <row r="1958" spans="1:38">
      <c r="A1958" s="13" t="s">
        <v>4226</v>
      </c>
      <c r="B1958" s="54">
        <v>44701.637206215302</v>
      </c>
      <c r="C1958" s="13" t="s">
        <v>583</v>
      </c>
      <c r="D1958" s="13">
        <v>888</v>
      </c>
      <c r="E1958" s="13" t="s">
        <v>4227</v>
      </c>
      <c r="F1958" s="13" t="s">
        <v>15</v>
      </c>
      <c r="G1958" s="14">
        <v>1653042280155</v>
      </c>
      <c r="H1958" s="55">
        <v>0.66592592592592603</v>
      </c>
      <c r="I1958" s="33">
        <v>44888.665925925903</v>
      </c>
      <c r="J1958" s="58">
        <v>44888</v>
      </c>
      <c r="K1958" s="13" t="s">
        <v>213</v>
      </c>
      <c r="L1958" s="13" t="s">
        <v>30</v>
      </c>
      <c r="M1958" s="13" t="s">
        <v>214</v>
      </c>
      <c r="N1958" s="13" t="s">
        <v>206</v>
      </c>
      <c r="O1958" s="33" t="s">
        <v>38</v>
      </c>
      <c r="P1958" s="58" t="s">
        <v>38</v>
      </c>
      <c r="Q1958" s="33" t="s">
        <v>207</v>
      </c>
      <c r="R1958" s="14" t="s">
        <v>38</v>
      </c>
      <c r="S1958" s="13" t="s">
        <v>216</v>
      </c>
      <c r="T1958" s="13" t="s">
        <v>217</v>
      </c>
      <c r="U1958" s="33">
        <f t="shared" ca="1" si="360"/>
        <v>45744.56914039352</v>
      </c>
      <c r="V1958" s="13" t="str">
        <f t="shared" si="361"/>
        <v>Bangalore</v>
      </c>
      <c r="W1958" s="13" t="str">
        <f t="shared" si="362"/>
        <v>CLS</v>
      </c>
      <c r="X1958" s="13">
        <f t="shared" si="363"/>
        <v>15</v>
      </c>
      <c r="Y1958" s="13" t="str">
        <f>IFERROR(VLOOKUP(C1958,ReceivingTeam[],2,FALSE),"HelpDesk")</f>
        <v>HelpDesk</v>
      </c>
      <c r="Z1958" s="67">
        <f t="shared" si="364"/>
        <v>44889.478425925903</v>
      </c>
      <c r="AA1958" s="68">
        <f t="shared" si="365"/>
        <v>44888</v>
      </c>
      <c r="AB1958" s="69" t="b">
        <f t="shared" si="366"/>
        <v>1</v>
      </c>
      <c r="AC1958" s="70">
        <f t="shared" si="367"/>
        <v>0.5</v>
      </c>
      <c r="AD1958" s="67">
        <f t="shared" si="368"/>
        <v>44889.478425925903</v>
      </c>
      <c r="AE1958" s="67">
        <f>VLOOKUP(V1958,'Branch Wise Work Timelines'!C:G,3,FALSE)+AA1958</f>
        <v>44888.416666666664</v>
      </c>
      <c r="AF1958" s="67">
        <f>IF(V1958="Bangalore",VLOOKUP(V1958,'Branch Wise Work Timelines'!C:G,4,FALSE)+AA1958+1,IF(V1958="Mumbai",VLOOKUP(V1958,'Branch Wise Work Timelines'!C:G,4,FALSE)+AA1958+1,VLOOKUP(V1958,'Branch Wise Work Timelines'!C:G,4,FALSE)+AA1958))</f>
        <v>44889.104166666664</v>
      </c>
      <c r="AG1958" s="67">
        <f>WORKDAY.INTL(AA1958,1,11)+VLOOKUP(V1958,'Branch Wise Work Timelines'!C:G,3,FALSE)</f>
        <v>44889.416666666664</v>
      </c>
      <c r="AH1958" s="69" t="str">
        <f t="shared" ca="1" si="369"/>
        <v>Out of TAT</v>
      </c>
      <c r="AI1958" s="69">
        <f t="shared" ca="1" si="370"/>
        <v>20523</v>
      </c>
      <c r="AJ1958" s="69" t="str">
        <f ca="1">IF(AI1958&lt;0,"0-12",IFERROR(VLOOKUP(AI1958,Breakup[],2,FALSE),"&gt;24"))</f>
        <v>&gt;24</v>
      </c>
      <c r="AK1958" s="69" t="str">
        <f>VLOOKUP(V1958,Master!B:D,3,FALSE)</f>
        <v>South</v>
      </c>
      <c r="AL1958" s="69" t="str">
        <f t="shared" si="371"/>
        <v>Bangalore-CLS</v>
      </c>
    </row>
    <row r="1959" spans="1:38">
      <c r="A1959" s="13" t="s">
        <v>4228</v>
      </c>
      <c r="B1959" s="54">
        <v>44701.652511539403</v>
      </c>
      <c r="C1959" s="13" t="s">
        <v>722</v>
      </c>
      <c r="D1959" s="13">
        <v>1346</v>
      </c>
      <c r="E1959" s="13" t="s">
        <v>4229</v>
      </c>
      <c r="F1959" s="13" t="s">
        <v>15</v>
      </c>
      <c r="G1959" s="14">
        <v>1653042748167</v>
      </c>
      <c r="H1959" s="55">
        <v>0.98440972222222201</v>
      </c>
      <c r="I1959" s="33">
        <v>44882.984409722201</v>
      </c>
      <c r="J1959" s="58">
        <v>44882</v>
      </c>
      <c r="K1959" s="13" t="s">
        <v>213</v>
      </c>
      <c r="L1959" s="13" t="s">
        <v>30</v>
      </c>
      <c r="M1959" s="13" t="s">
        <v>214</v>
      </c>
      <c r="N1959" s="13" t="s">
        <v>206</v>
      </c>
      <c r="O1959" s="33" t="s">
        <v>38</v>
      </c>
      <c r="P1959" s="58" t="s">
        <v>38</v>
      </c>
      <c r="Q1959" s="33" t="s">
        <v>207</v>
      </c>
      <c r="R1959" s="14" t="s">
        <v>38</v>
      </c>
      <c r="S1959" s="13" t="s">
        <v>216</v>
      </c>
      <c r="T1959" s="13" t="s">
        <v>217</v>
      </c>
      <c r="U1959" s="33">
        <f t="shared" ca="1" si="360"/>
        <v>45744.56914039352</v>
      </c>
      <c r="V1959" s="13" t="str">
        <f t="shared" si="361"/>
        <v>Bangalore</v>
      </c>
      <c r="W1959" s="13" t="str">
        <f t="shared" si="362"/>
        <v>CLS</v>
      </c>
      <c r="X1959" s="13">
        <f t="shared" si="363"/>
        <v>23</v>
      </c>
      <c r="Y1959" s="13" t="str">
        <f>IFERROR(VLOOKUP(C1959,ReceivingTeam[],2,FALSE),"HelpDesk")</f>
        <v>HelpDesk</v>
      </c>
      <c r="Z1959" s="67">
        <f t="shared" si="364"/>
        <v>44883.796909722201</v>
      </c>
      <c r="AA1959" s="68">
        <f t="shared" si="365"/>
        <v>44882</v>
      </c>
      <c r="AB1959" s="69" t="b">
        <f t="shared" si="366"/>
        <v>1</v>
      </c>
      <c r="AC1959" s="70">
        <f t="shared" si="367"/>
        <v>0.5</v>
      </c>
      <c r="AD1959" s="67">
        <f t="shared" si="368"/>
        <v>44883.796909722201</v>
      </c>
      <c r="AE1959" s="67">
        <f>VLOOKUP(V1959,'Branch Wise Work Timelines'!C:G,3,FALSE)+AA1959</f>
        <v>44882.416666666664</v>
      </c>
      <c r="AF1959" s="67">
        <f>IF(V1959="Bangalore",VLOOKUP(V1959,'Branch Wise Work Timelines'!C:G,4,FALSE)+AA1959+1,IF(V1959="Mumbai",VLOOKUP(V1959,'Branch Wise Work Timelines'!C:G,4,FALSE)+AA1959+1,VLOOKUP(V1959,'Branch Wise Work Timelines'!C:G,4,FALSE)+AA1959))</f>
        <v>44883.104166666664</v>
      </c>
      <c r="AG1959" s="67">
        <f>WORKDAY.INTL(AA1959,1,11)+VLOOKUP(V1959,'Branch Wise Work Timelines'!C:G,3,FALSE)</f>
        <v>44883.416666666664</v>
      </c>
      <c r="AH1959" s="69" t="str">
        <f t="shared" ca="1" si="369"/>
        <v>Out of TAT</v>
      </c>
      <c r="AI1959" s="69">
        <f t="shared" ca="1" si="370"/>
        <v>20659</v>
      </c>
      <c r="AJ1959" s="69" t="str">
        <f ca="1">IF(AI1959&lt;0,"0-12",IFERROR(VLOOKUP(AI1959,Breakup[],2,FALSE),"&gt;24"))</f>
        <v>&gt;24</v>
      </c>
      <c r="AK1959" s="69" t="str">
        <f>VLOOKUP(V1959,Master!B:D,3,FALSE)</f>
        <v>South</v>
      </c>
      <c r="AL1959" s="69" t="str">
        <f t="shared" si="371"/>
        <v>Bangalore-CLS</v>
      </c>
    </row>
    <row r="1960" spans="1:38">
      <c r="A1960" s="13" t="s">
        <v>4230</v>
      </c>
      <c r="B1960" s="54">
        <v>44701.624477511599</v>
      </c>
      <c r="C1960" s="13" t="s">
        <v>1079</v>
      </c>
      <c r="D1960" s="13">
        <v>643</v>
      </c>
      <c r="E1960" s="13" t="s">
        <v>4231</v>
      </c>
      <c r="F1960" s="13" t="s">
        <v>15</v>
      </c>
      <c r="G1960" s="14">
        <v>1653039610057</v>
      </c>
      <c r="H1960" s="55">
        <v>0.44961805555555601</v>
      </c>
      <c r="I1960" s="33">
        <v>44885.449618055602</v>
      </c>
      <c r="J1960" s="58">
        <v>44885</v>
      </c>
      <c r="K1960" s="13" t="s">
        <v>213</v>
      </c>
      <c r="L1960" s="13" t="s">
        <v>30</v>
      </c>
      <c r="M1960" s="13" t="s">
        <v>214</v>
      </c>
      <c r="N1960" s="13" t="s">
        <v>206</v>
      </c>
      <c r="O1960" s="33" t="s">
        <v>38</v>
      </c>
      <c r="P1960" s="58" t="s">
        <v>38</v>
      </c>
      <c r="Q1960" s="33" t="s">
        <v>207</v>
      </c>
      <c r="R1960" s="14" t="s">
        <v>38</v>
      </c>
      <c r="S1960" s="13" t="s">
        <v>216</v>
      </c>
      <c r="T1960" s="13" t="s">
        <v>278</v>
      </c>
      <c r="U1960" s="33">
        <f t="shared" ca="1" si="360"/>
        <v>45744.56914039352</v>
      </c>
      <c r="V1960" s="13" t="str">
        <f t="shared" si="361"/>
        <v>Bangalore</v>
      </c>
      <c r="W1960" s="13" t="str">
        <f t="shared" si="362"/>
        <v>CLS</v>
      </c>
      <c r="X1960" s="13">
        <f t="shared" si="363"/>
        <v>10</v>
      </c>
      <c r="Y1960" s="13" t="str">
        <f>IFERROR(VLOOKUP(C1960,ReceivingTeam[],2,FALSE),"HelpDesk")</f>
        <v>HelpDesk</v>
      </c>
      <c r="Z1960" s="67">
        <f t="shared" si="364"/>
        <v>44888.416666666664</v>
      </c>
      <c r="AA1960" s="68">
        <f t="shared" si="365"/>
        <v>44885</v>
      </c>
      <c r="AB1960" s="69" t="b">
        <f t="shared" si="366"/>
        <v>0</v>
      </c>
      <c r="AC1960" s="70">
        <f t="shared" si="367"/>
        <v>3</v>
      </c>
      <c r="AD1960" s="67">
        <f t="shared" si="368"/>
        <v>44888.416666666664</v>
      </c>
      <c r="AE1960" s="67">
        <f>VLOOKUP(V1960,'Branch Wise Work Timelines'!C:G,3,FALSE)+AA1960</f>
        <v>44885.416666666664</v>
      </c>
      <c r="AF1960" s="67">
        <f>IF(V1960="Bangalore",VLOOKUP(V1960,'Branch Wise Work Timelines'!C:G,4,FALSE)+AA1960+1,IF(V1960="Mumbai",VLOOKUP(V1960,'Branch Wise Work Timelines'!C:G,4,FALSE)+AA1960+1,VLOOKUP(V1960,'Branch Wise Work Timelines'!C:G,4,FALSE)+AA1960))</f>
        <v>44886.104166666664</v>
      </c>
      <c r="AG1960" s="67">
        <f>WORKDAY.INTL(AA1960,1,11)+VLOOKUP(V1960,'Branch Wise Work Timelines'!C:G,3,FALSE)</f>
        <v>44886.416666666664</v>
      </c>
      <c r="AH1960" s="69" t="str">
        <f t="shared" ca="1" si="369"/>
        <v>Out of TAT</v>
      </c>
      <c r="AI1960" s="69">
        <f t="shared" ca="1" si="370"/>
        <v>20548</v>
      </c>
      <c r="AJ1960" s="69" t="str">
        <f ca="1">IF(AI1960&lt;0,"0-12",IFERROR(VLOOKUP(AI1960,Breakup[],2,FALSE),"&gt;24"))</f>
        <v>&gt;24</v>
      </c>
      <c r="AK1960" s="69" t="str">
        <f>VLOOKUP(V1960,Master!B:D,3,FALSE)</f>
        <v>South</v>
      </c>
      <c r="AL1960" s="69" t="str">
        <f t="shared" si="371"/>
        <v>Bangalore-CLS</v>
      </c>
    </row>
    <row r="1961" spans="1:38">
      <c r="A1961" s="13" t="s">
        <v>4232</v>
      </c>
      <c r="B1961" s="54">
        <v>44701.550371030098</v>
      </c>
      <c r="C1961" s="13" t="s">
        <v>583</v>
      </c>
      <c r="D1961" s="13">
        <v>192</v>
      </c>
      <c r="E1961" s="13" t="s">
        <v>4233</v>
      </c>
      <c r="F1961" s="13" t="s">
        <v>15</v>
      </c>
      <c r="G1961" s="14">
        <v>1653034041355</v>
      </c>
      <c r="H1961" s="55">
        <v>7.4849537037037006E-2</v>
      </c>
      <c r="I1961" s="33">
        <v>44887.074849536999</v>
      </c>
      <c r="J1961" s="58">
        <v>44887</v>
      </c>
      <c r="K1961" s="13" t="s">
        <v>213</v>
      </c>
      <c r="L1961" s="13" t="s">
        <v>30</v>
      </c>
      <c r="M1961" s="13" t="s">
        <v>227</v>
      </c>
      <c r="N1961" s="13" t="s">
        <v>206</v>
      </c>
      <c r="O1961" s="33" t="s">
        <v>38</v>
      </c>
      <c r="P1961" s="58" t="s">
        <v>38</v>
      </c>
      <c r="Q1961" s="33" t="s">
        <v>207</v>
      </c>
      <c r="R1961" s="14" t="s">
        <v>38</v>
      </c>
      <c r="S1961" s="13" t="s">
        <v>216</v>
      </c>
      <c r="T1961" s="13" t="s">
        <v>217</v>
      </c>
      <c r="U1961" s="33">
        <f t="shared" ca="1" si="360"/>
        <v>45744.56914039352</v>
      </c>
      <c r="V1961" s="13" t="str">
        <f t="shared" si="361"/>
        <v>Bangalore</v>
      </c>
      <c r="W1961" s="13" t="str">
        <f t="shared" si="362"/>
        <v>CLS</v>
      </c>
      <c r="X1961" s="13">
        <f t="shared" si="363"/>
        <v>1</v>
      </c>
      <c r="Y1961" s="13" t="str">
        <f>IFERROR(VLOOKUP(C1961,ReceivingTeam[],2,FALSE),"HelpDesk")</f>
        <v>HelpDesk</v>
      </c>
      <c r="Z1961" s="67">
        <f t="shared" si="364"/>
        <v>44887.916666666664</v>
      </c>
      <c r="AA1961" s="68">
        <f t="shared" si="365"/>
        <v>44887</v>
      </c>
      <c r="AB1961" s="69" t="b">
        <f t="shared" si="366"/>
        <v>1</v>
      </c>
      <c r="AC1961" s="70">
        <f t="shared" si="367"/>
        <v>0.5</v>
      </c>
      <c r="AD1961" s="67">
        <f t="shared" si="368"/>
        <v>44887.916666666664</v>
      </c>
      <c r="AE1961" s="67">
        <f>VLOOKUP(V1961,'Branch Wise Work Timelines'!C:G,3,FALSE)+AA1961</f>
        <v>44887.416666666664</v>
      </c>
      <c r="AF1961" s="67">
        <f>IF(V1961="Bangalore",VLOOKUP(V1961,'Branch Wise Work Timelines'!C:G,4,FALSE)+AA1961+1,IF(V1961="Mumbai",VLOOKUP(V1961,'Branch Wise Work Timelines'!C:G,4,FALSE)+AA1961+1,VLOOKUP(V1961,'Branch Wise Work Timelines'!C:G,4,FALSE)+AA1961))</f>
        <v>44888.104166666664</v>
      </c>
      <c r="AG1961" s="67">
        <f>WORKDAY.INTL(AA1961,1,11)+VLOOKUP(V1961,'Branch Wise Work Timelines'!C:G,3,FALSE)</f>
        <v>44888.416666666664</v>
      </c>
      <c r="AH1961" s="69" t="str">
        <f t="shared" ca="1" si="369"/>
        <v>Out of TAT</v>
      </c>
      <c r="AI1961" s="69">
        <f t="shared" ca="1" si="370"/>
        <v>20560</v>
      </c>
      <c r="AJ1961" s="69" t="str">
        <f ca="1">IF(AI1961&lt;0,"0-12",IFERROR(VLOOKUP(AI1961,Breakup[],2,FALSE),"&gt;24"))</f>
        <v>&gt;24</v>
      </c>
      <c r="AK1961" s="69" t="str">
        <f>VLOOKUP(V1961,Master!B:D,3,FALSE)</f>
        <v>South</v>
      </c>
      <c r="AL1961" s="69" t="str">
        <f t="shared" si="371"/>
        <v>Bangalore-CLS</v>
      </c>
    </row>
    <row r="1962" spans="1:38">
      <c r="A1962" s="13" t="s">
        <v>4234</v>
      </c>
      <c r="B1962" s="54">
        <v>44701.634531331001</v>
      </c>
      <c r="C1962" s="13" t="s">
        <v>252</v>
      </c>
      <c r="D1962" s="13">
        <v>75</v>
      </c>
      <c r="E1962" s="13" t="s">
        <v>4235</v>
      </c>
      <c r="F1962" s="13" t="s">
        <v>15</v>
      </c>
      <c r="G1962" s="14">
        <v>1653043498252</v>
      </c>
      <c r="H1962" s="55">
        <v>0.30306712962963001</v>
      </c>
      <c r="I1962" s="33">
        <v>44890.3030671296</v>
      </c>
      <c r="J1962" s="58">
        <v>44890</v>
      </c>
      <c r="K1962" s="13" t="s">
        <v>213</v>
      </c>
      <c r="L1962" s="13" t="s">
        <v>30</v>
      </c>
      <c r="M1962" s="13" t="s">
        <v>214</v>
      </c>
      <c r="N1962" s="13" t="s">
        <v>206</v>
      </c>
      <c r="O1962" s="33" t="s">
        <v>38</v>
      </c>
      <c r="P1962" s="58" t="s">
        <v>38</v>
      </c>
      <c r="Q1962" s="33" t="s">
        <v>207</v>
      </c>
      <c r="R1962" s="14" t="s">
        <v>38</v>
      </c>
      <c r="S1962" s="13" t="s">
        <v>216</v>
      </c>
      <c r="T1962" s="13" t="s">
        <v>217</v>
      </c>
      <c r="U1962" s="33">
        <f t="shared" ca="1" si="360"/>
        <v>45744.56914039352</v>
      </c>
      <c r="V1962" s="13" t="str">
        <f t="shared" si="361"/>
        <v>Bangalore</v>
      </c>
      <c r="W1962" s="13" t="str">
        <f t="shared" si="362"/>
        <v>CLS</v>
      </c>
      <c r="X1962" s="13">
        <f t="shared" si="363"/>
        <v>7</v>
      </c>
      <c r="Y1962" s="13" t="str">
        <f>IFERROR(VLOOKUP(C1962,ReceivingTeam[],2,FALSE),"HelpDesk")</f>
        <v>HelpDesk</v>
      </c>
      <c r="Z1962" s="67">
        <f t="shared" si="364"/>
        <v>44890.916666666664</v>
      </c>
      <c r="AA1962" s="68">
        <f t="shared" si="365"/>
        <v>44890</v>
      </c>
      <c r="AB1962" s="69" t="b">
        <f t="shared" si="366"/>
        <v>1</v>
      </c>
      <c r="AC1962" s="70">
        <f t="shared" si="367"/>
        <v>0.5</v>
      </c>
      <c r="AD1962" s="67">
        <f t="shared" si="368"/>
        <v>44890.916666666664</v>
      </c>
      <c r="AE1962" s="67">
        <f>VLOOKUP(V1962,'Branch Wise Work Timelines'!C:G,3,FALSE)+AA1962</f>
        <v>44890.416666666664</v>
      </c>
      <c r="AF1962" s="67">
        <f>IF(V1962="Bangalore",VLOOKUP(V1962,'Branch Wise Work Timelines'!C:G,4,FALSE)+AA1962+1,IF(V1962="Mumbai",VLOOKUP(V1962,'Branch Wise Work Timelines'!C:G,4,FALSE)+AA1962+1,VLOOKUP(V1962,'Branch Wise Work Timelines'!C:G,4,FALSE)+AA1962))</f>
        <v>44891.104166666664</v>
      </c>
      <c r="AG1962" s="67">
        <f>WORKDAY.INTL(AA1962,1,11)+VLOOKUP(V1962,'Branch Wise Work Timelines'!C:G,3,FALSE)</f>
        <v>44891.416666666664</v>
      </c>
      <c r="AH1962" s="69" t="str">
        <f t="shared" ca="1" si="369"/>
        <v>Out of TAT</v>
      </c>
      <c r="AI1962" s="69">
        <f t="shared" ca="1" si="370"/>
        <v>20488</v>
      </c>
      <c r="AJ1962" s="69" t="str">
        <f ca="1">IF(AI1962&lt;0,"0-12",IFERROR(VLOOKUP(AI1962,Breakup[],2,FALSE),"&gt;24"))</f>
        <v>&gt;24</v>
      </c>
      <c r="AK1962" s="69" t="str">
        <f>VLOOKUP(V1962,Master!B:D,3,FALSE)</f>
        <v>South</v>
      </c>
      <c r="AL1962" s="69" t="str">
        <f t="shared" si="371"/>
        <v>Bangalore-CLS</v>
      </c>
    </row>
    <row r="1963" spans="1:38">
      <c r="A1963" s="13" t="s">
        <v>4236</v>
      </c>
      <c r="B1963" s="54">
        <v>44701.6171841088</v>
      </c>
      <c r="C1963" s="13" t="s">
        <v>329</v>
      </c>
      <c r="D1963" s="13">
        <v>703</v>
      </c>
      <c r="E1963" s="13" t="s">
        <v>4237</v>
      </c>
      <c r="F1963" s="13" t="s">
        <v>15</v>
      </c>
      <c r="G1963" s="14">
        <v>1653042280155</v>
      </c>
      <c r="H1963" s="55">
        <v>0.481180555555556</v>
      </c>
      <c r="I1963" s="33">
        <v>44881.481180555602</v>
      </c>
      <c r="J1963" s="58">
        <v>44881</v>
      </c>
      <c r="K1963" s="13" t="s">
        <v>213</v>
      </c>
      <c r="L1963" s="13" t="s">
        <v>30</v>
      </c>
      <c r="M1963" s="13" t="s">
        <v>214</v>
      </c>
      <c r="N1963" s="13" t="s">
        <v>206</v>
      </c>
      <c r="O1963" s="33" t="s">
        <v>38</v>
      </c>
      <c r="P1963" s="58" t="s">
        <v>38</v>
      </c>
      <c r="Q1963" s="33" t="s">
        <v>207</v>
      </c>
      <c r="R1963" s="14" t="s">
        <v>38</v>
      </c>
      <c r="S1963" s="13" t="s">
        <v>216</v>
      </c>
      <c r="T1963" s="13" t="s">
        <v>217</v>
      </c>
      <c r="U1963" s="33">
        <f t="shared" ca="1" si="360"/>
        <v>45744.56914039352</v>
      </c>
      <c r="V1963" s="13" t="str">
        <f t="shared" si="361"/>
        <v>Bangalore</v>
      </c>
      <c r="W1963" s="13" t="str">
        <f t="shared" si="362"/>
        <v>CLS</v>
      </c>
      <c r="X1963" s="13">
        <f t="shared" si="363"/>
        <v>11</v>
      </c>
      <c r="Y1963" s="13" t="str">
        <f>IFERROR(VLOOKUP(C1963,ReceivingTeam[],2,FALSE),"HelpDesk")</f>
        <v>HelpDesk</v>
      </c>
      <c r="Z1963" s="67">
        <f t="shared" si="364"/>
        <v>44881.981180555602</v>
      </c>
      <c r="AA1963" s="68">
        <f t="shared" si="365"/>
        <v>44881</v>
      </c>
      <c r="AB1963" s="69" t="b">
        <f t="shared" si="366"/>
        <v>1</v>
      </c>
      <c r="AC1963" s="70">
        <f t="shared" si="367"/>
        <v>0.5</v>
      </c>
      <c r="AD1963" s="67">
        <f t="shared" si="368"/>
        <v>44881.981180555602</v>
      </c>
      <c r="AE1963" s="67">
        <f>VLOOKUP(V1963,'Branch Wise Work Timelines'!C:G,3,FALSE)+AA1963</f>
        <v>44881.416666666664</v>
      </c>
      <c r="AF1963" s="67">
        <f>IF(V1963="Bangalore",VLOOKUP(V1963,'Branch Wise Work Timelines'!C:G,4,FALSE)+AA1963+1,IF(V1963="Mumbai",VLOOKUP(V1963,'Branch Wise Work Timelines'!C:G,4,FALSE)+AA1963+1,VLOOKUP(V1963,'Branch Wise Work Timelines'!C:G,4,FALSE)+AA1963))</f>
        <v>44882.104166666664</v>
      </c>
      <c r="AG1963" s="67">
        <f>WORKDAY.INTL(AA1963,1,11)+VLOOKUP(V1963,'Branch Wise Work Timelines'!C:G,3,FALSE)</f>
        <v>44882.416666666664</v>
      </c>
      <c r="AH1963" s="69" t="str">
        <f t="shared" ca="1" si="369"/>
        <v>Out of TAT</v>
      </c>
      <c r="AI1963" s="69">
        <f t="shared" ca="1" si="370"/>
        <v>20703</v>
      </c>
      <c r="AJ1963" s="69" t="str">
        <f ca="1">IF(AI1963&lt;0,"0-12",IFERROR(VLOOKUP(AI1963,Breakup[],2,FALSE),"&gt;24"))</f>
        <v>&gt;24</v>
      </c>
      <c r="AK1963" s="69" t="str">
        <f>VLOOKUP(V1963,Master!B:D,3,FALSE)</f>
        <v>South</v>
      </c>
      <c r="AL1963" s="69" t="str">
        <f t="shared" si="371"/>
        <v>Bangalore-CLS</v>
      </c>
    </row>
    <row r="1964" spans="1:38">
      <c r="A1964" s="13" t="s">
        <v>4238</v>
      </c>
      <c r="B1964" s="54">
        <v>44700.7030403588</v>
      </c>
      <c r="C1964" s="13" t="s">
        <v>153</v>
      </c>
      <c r="D1964" s="13">
        <v>1713</v>
      </c>
      <c r="E1964" s="13" t="s">
        <v>4239</v>
      </c>
      <c r="F1964" s="13" t="s">
        <v>33</v>
      </c>
      <c r="G1964" s="14">
        <v>1653019953472</v>
      </c>
      <c r="H1964" s="55">
        <v>0.426145833333333</v>
      </c>
      <c r="I1964" s="33">
        <v>44891.426145833299</v>
      </c>
      <c r="J1964" s="58">
        <v>44891</v>
      </c>
      <c r="K1964" s="13" t="s">
        <v>397</v>
      </c>
      <c r="L1964" s="13" t="s">
        <v>50</v>
      </c>
      <c r="M1964" s="13" t="s">
        <v>153</v>
      </c>
      <c r="N1964" s="13" t="s">
        <v>215</v>
      </c>
      <c r="O1964" s="33">
        <v>44891.823819444398</v>
      </c>
      <c r="P1964" s="58">
        <v>44891</v>
      </c>
      <c r="Q1964" s="33" t="s">
        <v>237</v>
      </c>
      <c r="R1964" s="14">
        <v>215</v>
      </c>
      <c r="S1964" s="13" t="s">
        <v>216</v>
      </c>
      <c r="T1964" s="13" t="s">
        <v>217</v>
      </c>
      <c r="U1964" s="33">
        <f t="shared" ca="1" si="360"/>
        <v>45744.56914039352</v>
      </c>
      <c r="V1964" s="13" t="str">
        <f t="shared" si="361"/>
        <v>Cochin</v>
      </c>
      <c r="W1964" s="13" t="str">
        <f t="shared" si="362"/>
        <v>RI</v>
      </c>
      <c r="X1964" s="13">
        <f t="shared" si="363"/>
        <v>10</v>
      </c>
      <c r="Y1964" s="13" t="str">
        <f>IFERROR(VLOOKUP(C1964,ReceivingTeam[],2,FALSE),"HelpDesk")</f>
        <v>Branch office</v>
      </c>
      <c r="Z1964" s="67">
        <f t="shared" si="364"/>
        <v>44893.571979166627</v>
      </c>
      <c r="AA1964" s="68">
        <f t="shared" si="365"/>
        <v>44891</v>
      </c>
      <c r="AB1964" s="69" t="b">
        <f t="shared" si="366"/>
        <v>1</v>
      </c>
      <c r="AC1964" s="70">
        <f t="shared" si="367"/>
        <v>0.5</v>
      </c>
      <c r="AD1964" s="67">
        <f t="shared" si="368"/>
        <v>44893.571979166627</v>
      </c>
      <c r="AE1964" s="67">
        <f>VLOOKUP(V1964,'Branch Wise Work Timelines'!C:G,3,FALSE)+AA1964</f>
        <v>44891.416666666664</v>
      </c>
      <c r="AF1964" s="67">
        <f>IF(V1964="Bangalore",VLOOKUP(V1964,'Branch Wise Work Timelines'!C:G,4,FALSE)+AA1964+1,IF(V1964="Mumbai",VLOOKUP(V1964,'Branch Wise Work Timelines'!C:G,4,FALSE)+AA1964+1,VLOOKUP(V1964,'Branch Wise Work Timelines'!C:G,4,FALSE)+AA1964))</f>
        <v>44891.770833333336</v>
      </c>
      <c r="AG1964" s="67">
        <f>WORKDAY.INTL(AA1964,1,11)+VLOOKUP(V1964,'Branch Wise Work Timelines'!C:G,3,FALSE)</f>
        <v>44893.416666666664</v>
      </c>
      <c r="AH1964" s="69" t="str">
        <f t="shared" si="369"/>
        <v>Met</v>
      </c>
      <c r="AI1964" s="69">
        <f t="shared" ca="1" si="370"/>
        <v>20424</v>
      </c>
      <c r="AJ1964" s="69" t="str">
        <f ca="1">IF(AI1964&lt;0,"0-12",IFERROR(VLOOKUP(AI1964,Breakup[],2,FALSE),"&gt;24"))</f>
        <v>&gt;24</v>
      </c>
      <c r="AK1964" s="69" t="str">
        <f>VLOOKUP(V1964,Master!B:D,3,FALSE)</f>
        <v>South</v>
      </c>
      <c r="AL1964" s="69" t="str">
        <f t="shared" si="371"/>
        <v>Cochin</v>
      </c>
    </row>
    <row r="1965" spans="1:38">
      <c r="A1965" s="13" t="s">
        <v>4240</v>
      </c>
      <c r="B1965" s="54">
        <v>44701.551307326401</v>
      </c>
      <c r="C1965" s="13" t="s">
        <v>506</v>
      </c>
      <c r="D1965" s="13">
        <v>1898</v>
      </c>
      <c r="E1965" s="13" t="s">
        <v>4241</v>
      </c>
      <c r="F1965" s="13" t="s">
        <v>15</v>
      </c>
      <c r="G1965" s="14">
        <v>1653034041355</v>
      </c>
      <c r="H1965" s="55">
        <v>2.2685185185185201E-2</v>
      </c>
      <c r="I1965" s="33">
        <v>44891.022685185198</v>
      </c>
      <c r="J1965" s="58">
        <v>44891</v>
      </c>
      <c r="K1965" s="13" t="s">
        <v>213</v>
      </c>
      <c r="L1965" s="13" t="s">
        <v>30</v>
      </c>
      <c r="M1965" s="13" t="s">
        <v>227</v>
      </c>
      <c r="N1965" s="13" t="s">
        <v>206</v>
      </c>
      <c r="O1965" s="33">
        <v>44891.556481481501</v>
      </c>
      <c r="P1965" s="58">
        <v>44891</v>
      </c>
      <c r="Q1965" s="33" t="s">
        <v>237</v>
      </c>
      <c r="R1965" s="14">
        <v>968</v>
      </c>
      <c r="S1965" s="13" t="s">
        <v>216</v>
      </c>
      <c r="T1965" s="13" t="s">
        <v>217</v>
      </c>
      <c r="U1965" s="33">
        <f t="shared" ca="1" si="360"/>
        <v>45744.56914039352</v>
      </c>
      <c r="V1965" s="13" t="str">
        <f t="shared" si="361"/>
        <v>Bangalore</v>
      </c>
      <c r="W1965" s="13" t="str">
        <f t="shared" si="362"/>
        <v>CLS</v>
      </c>
      <c r="X1965" s="13">
        <f t="shared" si="363"/>
        <v>0</v>
      </c>
      <c r="Y1965" s="13" t="str">
        <f>IFERROR(VLOOKUP(C1965,ReceivingTeam[],2,FALSE),"HelpDesk")</f>
        <v>HelpDesk</v>
      </c>
      <c r="Z1965" s="67">
        <f t="shared" si="364"/>
        <v>44891.916666666664</v>
      </c>
      <c r="AA1965" s="68">
        <f t="shared" si="365"/>
        <v>44891</v>
      </c>
      <c r="AB1965" s="69" t="b">
        <f t="shared" si="366"/>
        <v>1</v>
      </c>
      <c r="AC1965" s="70">
        <f t="shared" si="367"/>
        <v>0.5</v>
      </c>
      <c r="AD1965" s="67">
        <f t="shared" si="368"/>
        <v>44891.916666666664</v>
      </c>
      <c r="AE1965" s="67">
        <f>VLOOKUP(V1965,'Branch Wise Work Timelines'!C:G,3,FALSE)+AA1965</f>
        <v>44891.416666666664</v>
      </c>
      <c r="AF1965" s="67">
        <f>IF(V1965="Bangalore",VLOOKUP(V1965,'Branch Wise Work Timelines'!C:G,4,FALSE)+AA1965+1,IF(V1965="Mumbai",VLOOKUP(V1965,'Branch Wise Work Timelines'!C:G,4,FALSE)+AA1965+1,VLOOKUP(V1965,'Branch Wise Work Timelines'!C:G,4,FALSE)+AA1965))</f>
        <v>44892.104166666664</v>
      </c>
      <c r="AG1965" s="67">
        <f>WORKDAY.INTL(AA1965,1,11)+VLOOKUP(V1965,'Branch Wise Work Timelines'!C:G,3,FALSE)</f>
        <v>44893.416666666664</v>
      </c>
      <c r="AH1965" s="69" t="str">
        <f t="shared" si="369"/>
        <v>Met</v>
      </c>
      <c r="AI1965" s="69">
        <f t="shared" ca="1" si="370"/>
        <v>20464</v>
      </c>
      <c r="AJ1965" s="69" t="str">
        <f ca="1">IF(AI1965&lt;0,"0-12",IFERROR(VLOOKUP(AI1965,Breakup[],2,FALSE),"&gt;24"))</f>
        <v>&gt;24</v>
      </c>
      <c r="AK1965" s="69" t="str">
        <f>VLOOKUP(V1965,Master!B:D,3,FALSE)</f>
        <v>South</v>
      </c>
      <c r="AL1965" s="69" t="str">
        <f t="shared" si="371"/>
        <v>Bangalore-CLS</v>
      </c>
    </row>
    <row r="1966" spans="1:38">
      <c r="A1966" s="13" t="s">
        <v>4242</v>
      </c>
      <c r="B1966" s="54">
        <v>44701.633488159699</v>
      </c>
      <c r="C1966" s="13" t="s">
        <v>255</v>
      </c>
      <c r="D1966" s="13">
        <v>736</v>
      </c>
      <c r="E1966" s="13" t="s">
        <v>4243</v>
      </c>
      <c r="F1966" s="13" t="s">
        <v>33</v>
      </c>
      <c r="G1966" s="14">
        <v>1653040545709</v>
      </c>
      <c r="H1966" s="55">
        <v>0.68087962962963</v>
      </c>
      <c r="I1966" s="33">
        <v>44883.680879629603</v>
      </c>
      <c r="J1966" s="58">
        <v>44883</v>
      </c>
      <c r="K1966" s="13" t="s">
        <v>257</v>
      </c>
      <c r="L1966" s="13" t="s">
        <v>72</v>
      </c>
      <c r="M1966" s="13" t="s">
        <v>255</v>
      </c>
      <c r="N1966" s="13" t="s">
        <v>206</v>
      </c>
      <c r="O1966" s="33" t="s">
        <v>38</v>
      </c>
      <c r="P1966" s="58" t="s">
        <v>38</v>
      </c>
      <c r="Q1966" s="33" t="s">
        <v>207</v>
      </c>
      <c r="R1966" s="14" t="s">
        <v>38</v>
      </c>
      <c r="S1966" s="13" t="s">
        <v>216</v>
      </c>
      <c r="T1966" s="13" t="s">
        <v>217</v>
      </c>
      <c r="U1966" s="33">
        <f t="shared" ca="1" si="360"/>
        <v>45744.56914039352</v>
      </c>
      <c r="V1966" s="13" t="str">
        <f t="shared" si="361"/>
        <v>Pune</v>
      </c>
      <c r="W1966" s="13" t="str">
        <f t="shared" si="362"/>
        <v>RI</v>
      </c>
      <c r="X1966" s="13">
        <f t="shared" si="363"/>
        <v>16</v>
      </c>
      <c r="Y1966" s="13" t="str">
        <f>IFERROR(VLOOKUP(C1966,ReceivingTeam[],2,FALSE),"HelpDesk")</f>
        <v>HelpDesk</v>
      </c>
      <c r="Z1966" s="67">
        <f t="shared" si="364"/>
        <v>44884.805879629603</v>
      </c>
      <c r="AA1966" s="68">
        <f t="shared" si="365"/>
        <v>44883</v>
      </c>
      <c r="AB1966" s="69" t="b">
        <f t="shared" si="366"/>
        <v>1</v>
      </c>
      <c r="AC1966" s="70">
        <f t="shared" si="367"/>
        <v>0.5</v>
      </c>
      <c r="AD1966" s="67">
        <f t="shared" si="368"/>
        <v>44884.805879629603</v>
      </c>
      <c r="AE1966" s="67">
        <f>VLOOKUP(V1966,'Branch Wise Work Timelines'!C:G,3,FALSE)+AA1966</f>
        <v>44883.395833333336</v>
      </c>
      <c r="AF1966" s="67">
        <f>IF(V1966="Bangalore",VLOOKUP(V1966,'Branch Wise Work Timelines'!C:G,4,FALSE)+AA1966+1,IF(V1966="Mumbai",VLOOKUP(V1966,'Branch Wise Work Timelines'!C:G,4,FALSE)+AA1966+1,VLOOKUP(V1966,'Branch Wise Work Timelines'!C:G,4,FALSE)+AA1966))</f>
        <v>44883.770833333336</v>
      </c>
      <c r="AG1966" s="67">
        <f>WORKDAY.INTL(AA1966,1,11)+VLOOKUP(V1966,'Branch Wise Work Timelines'!C:G,3,FALSE)</f>
        <v>44884.395833333336</v>
      </c>
      <c r="AH1966" s="69" t="str">
        <f t="shared" ca="1" si="369"/>
        <v>Out of TAT</v>
      </c>
      <c r="AI1966" s="69">
        <f t="shared" ca="1" si="370"/>
        <v>20635</v>
      </c>
      <c r="AJ1966" s="69" t="str">
        <f ca="1">IF(AI1966&lt;0,"0-12",IFERROR(VLOOKUP(AI1966,Breakup[],2,FALSE),"&gt;24"))</f>
        <v>&gt;24</v>
      </c>
      <c r="AK1966" s="69" t="str">
        <f>VLOOKUP(V1966,Master!B:D,3,FALSE)</f>
        <v>West</v>
      </c>
      <c r="AL1966" s="69" t="str">
        <f t="shared" si="371"/>
        <v>Pune</v>
      </c>
    </row>
    <row r="1967" spans="1:38">
      <c r="A1967" s="13" t="s">
        <v>4244</v>
      </c>
      <c r="B1967" s="54">
        <v>44701.498657060198</v>
      </c>
      <c r="C1967" s="13" t="s">
        <v>149</v>
      </c>
      <c r="D1967" s="13">
        <v>964</v>
      </c>
      <c r="E1967" s="13" t="s">
        <v>4245</v>
      </c>
      <c r="F1967" s="13" t="s">
        <v>33</v>
      </c>
      <c r="G1967" s="14">
        <v>1653034421250</v>
      </c>
      <c r="H1967" s="55">
        <v>7.8009259259259306E-2</v>
      </c>
      <c r="I1967" s="33">
        <v>44886.078009259298</v>
      </c>
      <c r="J1967" s="58">
        <v>44886</v>
      </c>
      <c r="K1967" s="13" t="s">
        <v>313</v>
      </c>
      <c r="L1967" s="13" t="s">
        <v>60</v>
      </c>
      <c r="M1967" s="13" t="s">
        <v>314</v>
      </c>
      <c r="N1967" s="13" t="s">
        <v>206</v>
      </c>
      <c r="O1967" s="33" t="s">
        <v>38</v>
      </c>
      <c r="P1967" s="58" t="s">
        <v>38</v>
      </c>
      <c r="Q1967" s="33" t="s">
        <v>207</v>
      </c>
      <c r="R1967" s="14" t="s">
        <v>38</v>
      </c>
      <c r="S1967" s="13" t="s">
        <v>208</v>
      </c>
      <c r="T1967" s="13" t="s">
        <v>209</v>
      </c>
      <c r="U1967" s="33">
        <f t="shared" ca="1" si="360"/>
        <v>45744.56914039352</v>
      </c>
      <c r="V1967" s="13" t="str">
        <f t="shared" si="361"/>
        <v>Hyderabad</v>
      </c>
      <c r="W1967" s="13" t="str">
        <f t="shared" si="362"/>
        <v>RI</v>
      </c>
      <c r="X1967" s="13">
        <f t="shared" si="363"/>
        <v>1</v>
      </c>
      <c r="Y1967" s="13" t="str">
        <f>IFERROR(VLOOKUP(C1967,ReceivingTeam[],2,FALSE),"HelpDesk")</f>
        <v>Branch office</v>
      </c>
      <c r="Z1967" s="67">
        <f t="shared" si="364"/>
        <v>44887.562499999993</v>
      </c>
      <c r="AA1967" s="68">
        <f t="shared" si="365"/>
        <v>44886</v>
      </c>
      <c r="AB1967" s="69" t="b">
        <f t="shared" si="366"/>
        <v>1</v>
      </c>
      <c r="AC1967" s="70">
        <f t="shared" si="367"/>
        <v>0.5</v>
      </c>
      <c r="AD1967" s="67">
        <f t="shared" si="368"/>
        <v>44887.562499999993</v>
      </c>
      <c r="AE1967" s="67">
        <f>VLOOKUP(V1967,'Branch Wise Work Timelines'!C:G,3,FALSE)+AA1967</f>
        <v>44886.416666666664</v>
      </c>
      <c r="AF1967" s="67">
        <f>IF(V1967="Bangalore",VLOOKUP(V1967,'Branch Wise Work Timelines'!C:G,4,FALSE)+AA1967+1,IF(V1967="Mumbai",VLOOKUP(V1967,'Branch Wise Work Timelines'!C:G,4,FALSE)+AA1967+1,VLOOKUP(V1967,'Branch Wise Work Timelines'!C:G,4,FALSE)+AA1967))</f>
        <v>44886.770833333336</v>
      </c>
      <c r="AG1967" s="67">
        <f>WORKDAY.INTL(AA1967,1,11)+VLOOKUP(V1967,'Branch Wise Work Timelines'!C:G,3,FALSE)</f>
        <v>44887.416666666664</v>
      </c>
      <c r="AH1967" s="69" t="str">
        <f t="shared" ca="1" si="369"/>
        <v>Out of TAT</v>
      </c>
      <c r="AI1967" s="69">
        <f t="shared" ca="1" si="370"/>
        <v>20569</v>
      </c>
      <c r="AJ1967" s="69" t="str">
        <f ca="1">IF(AI1967&lt;0,"0-12",IFERROR(VLOOKUP(AI1967,Breakup[],2,FALSE),"&gt;24"))</f>
        <v>&gt;24</v>
      </c>
      <c r="AK1967" s="69" t="str">
        <f>VLOOKUP(V1967,Master!B:D,3,FALSE)</f>
        <v>South</v>
      </c>
      <c r="AL1967" s="69" t="str">
        <f t="shared" si="371"/>
        <v>Hyderabad</v>
      </c>
    </row>
    <row r="1968" spans="1:38">
      <c r="A1968" s="13" t="s">
        <v>4246</v>
      </c>
      <c r="B1968" s="54">
        <v>44700.698913344902</v>
      </c>
      <c r="C1968" s="13" t="s">
        <v>153</v>
      </c>
      <c r="D1968" s="13">
        <v>565</v>
      </c>
      <c r="E1968" s="13" t="s">
        <v>4247</v>
      </c>
      <c r="F1968" s="13" t="s">
        <v>33</v>
      </c>
      <c r="G1968" s="14">
        <v>1653020325382</v>
      </c>
      <c r="H1968" s="55">
        <v>0.36571759259259301</v>
      </c>
      <c r="I1968" s="33">
        <v>44891.365717592598</v>
      </c>
      <c r="J1968" s="58">
        <v>44891</v>
      </c>
      <c r="K1968" s="13" t="s">
        <v>397</v>
      </c>
      <c r="L1968" s="13" t="s">
        <v>50</v>
      </c>
      <c r="M1968" s="13" t="s">
        <v>153</v>
      </c>
      <c r="N1968" s="13" t="s">
        <v>206</v>
      </c>
      <c r="O1968" s="33">
        <v>44891.781168981499</v>
      </c>
      <c r="P1968" s="58">
        <v>44891</v>
      </c>
      <c r="Q1968" s="33" t="s">
        <v>237</v>
      </c>
      <c r="R1968" s="14">
        <v>1076</v>
      </c>
      <c r="S1968" s="13" t="s">
        <v>216</v>
      </c>
      <c r="T1968" s="13" t="s">
        <v>217</v>
      </c>
      <c r="U1968" s="33">
        <f t="shared" ca="1" si="360"/>
        <v>45744.56914039352</v>
      </c>
      <c r="V1968" s="13" t="str">
        <f t="shared" si="361"/>
        <v>Cochin</v>
      </c>
      <c r="W1968" s="13" t="str">
        <f t="shared" si="362"/>
        <v>RI</v>
      </c>
      <c r="X1968" s="13">
        <f t="shared" si="363"/>
        <v>8</v>
      </c>
      <c r="Y1968" s="13" t="str">
        <f>IFERROR(VLOOKUP(C1968,ReceivingTeam[],2,FALSE),"HelpDesk")</f>
        <v>Branch office</v>
      </c>
      <c r="Z1968" s="67">
        <f t="shared" si="364"/>
        <v>44893.562499999993</v>
      </c>
      <c r="AA1968" s="68">
        <f t="shared" si="365"/>
        <v>44891</v>
      </c>
      <c r="AB1968" s="69" t="b">
        <f t="shared" si="366"/>
        <v>1</v>
      </c>
      <c r="AC1968" s="70">
        <f t="shared" si="367"/>
        <v>0.5</v>
      </c>
      <c r="AD1968" s="67">
        <f t="shared" si="368"/>
        <v>44893.562499999993</v>
      </c>
      <c r="AE1968" s="67">
        <f>VLOOKUP(V1968,'Branch Wise Work Timelines'!C:G,3,FALSE)+AA1968</f>
        <v>44891.416666666664</v>
      </c>
      <c r="AF1968" s="67">
        <f>IF(V1968="Bangalore",VLOOKUP(V1968,'Branch Wise Work Timelines'!C:G,4,FALSE)+AA1968+1,IF(V1968="Mumbai",VLOOKUP(V1968,'Branch Wise Work Timelines'!C:G,4,FALSE)+AA1968+1,VLOOKUP(V1968,'Branch Wise Work Timelines'!C:G,4,FALSE)+AA1968))</f>
        <v>44891.770833333336</v>
      </c>
      <c r="AG1968" s="67">
        <f>WORKDAY.INTL(AA1968,1,11)+VLOOKUP(V1968,'Branch Wise Work Timelines'!C:G,3,FALSE)</f>
        <v>44893.416666666664</v>
      </c>
      <c r="AH1968" s="69" t="str">
        <f t="shared" si="369"/>
        <v>Met</v>
      </c>
      <c r="AI1968" s="69">
        <f t="shared" ca="1" si="370"/>
        <v>20425</v>
      </c>
      <c r="AJ1968" s="69" t="str">
        <f ca="1">IF(AI1968&lt;0,"0-12",IFERROR(VLOOKUP(AI1968,Breakup[],2,FALSE),"&gt;24"))</f>
        <v>&gt;24</v>
      </c>
      <c r="AK1968" s="69" t="str">
        <f>VLOOKUP(V1968,Master!B:D,3,FALSE)</f>
        <v>South</v>
      </c>
      <c r="AL1968" s="69" t="str">
        <f t="shared" si="371"/>
        <v>Cochin</v>
      </c>
    </row>
    <row r="1969" spans="1:38">
      <c r="A1969" s="13" t="s">
        <v>4248</v>
      </c>
      <c r="B1969" s="54">
        <v>44701.508564351898</v>
      </c>
      <c r="C1969" s="13" t="s">
        <v>162</v>
      </c>
      <c r="D1969" s="13">
        <v>1542</v>
      </c>
      <c r="E1969" s="13" t="s">
        <v>4249</v>
      </c>
      <c r="F1969" s="13" t="s">
        <v>33</v>
      </c>
      <c r="G1969" s="14">
        <v>1653036841901</v>
      </c>
      <c r="H1969" s="55">
        <v>0.73729166666666701</v>
      </c>
      <c r="I1969" s="33">
        <v>44881.737291666701</v>
      </c>
      <c r="J1969" s="58">
        <v>44881</v>
      </c>
      <c r="K1969" s="13" t="s">
        <v>249</v>
      </c>
      <c r="L1969" s="13" t="s">
        <v>44</v>
      </c>
      <c r="M1969" s="13" t="s">
        <v>250</v>
      </c>
      <c r="N1969" s="13" t="s">
        <v>1185</v>
      </c>
      <c r="O1969" s="33" t="s">
        <v>38</v>
      </c>
      <c r="P1969" s="58" t="s">
        <v>38</v>
      </c>
      <c r="Q1969" s="33" t="s">
        <v>207</v>
      </c>
      <c r="R1969" s="14" t="s">
        <v>38</v>
      </c>
      <c r="S1969" s="13" t="s">
        <v>216</v>
      </c>
      <c r="T1969" s="13" t="s">
        <v>217</v>
      </c>
      <c r="U1969" s="33">
        <f t="shared" ca="1" si="360"/>
        <v>45744.56914039352</v>
      </c>
      <c r="V1969" s="13" t="str">
        <f t="shared" si="361"/>
        <v>Coimbatore</v>
      </c>
      <c r="W1969" s="13" t="str">
        <f t="shared" si="362"/>
        <v>RI</v>
      </c>
      <c r="X1969" s="13">
        <f t="shared" si="363"/>
        <v>17</v>
      </c>
      <c r="Y1969" s="13" t="str">
        <f>IFERROR(VLOOKUP(C1969,ReceivingTeam[],2,FALSE),"HelpDesk")</f>
        <v>Branch office</v>
      </c>
      <c r="Z1969" s="67">
        <f t="shared" si="364"/>
        <v>44882.883125000029</v>
      </c>
      <c r="AA1969" s="68">
        <f t="shared" si="365"/>
        <v>44881</v>
      </c>
      <c r="AB1969" s="69" t="b">
        <f t="shared" si="366"/>
        <v>1</v>
      </c>
      <c r="AC1969" s="70">
        <f t="shared" si="367"/>
        <v>0.5</v>
      </c>
      <c r="AD1969" s="67">
        <f t="shared" si="368"/>
        <v>44882.883125000029</v>
      </c>
      <c r="AE1969" s="67">
        <f>VLOOKUP(V1969,'Branch Wise Work Timelines'!C:G,3,FALSE)+AA1969</f>
        <v>44881.416666666664</v>
      </c>
      <c r="AF1969" s="67">
        <f>IF(V1969="Bangalore",VLOOKUP(V1969,'Branch Wise Work Timelines'!C:G,4,FALSE)+AA1969+1,IF(V1969="Mumbai",VLOOKUP(V1969,'Branch Wise Work Timelines'!C:G,4,FALSE)+AA1969+1,VLOOKUP(V1969,'Branch Wise Work Timelines'!C:G,4,FALSE)+AA1969))</f>
        <v>44881.770833333336</v>
      </c>
      <c r="AG1969" s="67">
        <f>WORKDAY.INTL(AA1969,1,11)+VLOOKUP(V1969,'Branch Wise Work Timelines'!C:G,3,FALSE)</f>
        <v>44882.416666666664</v>
      </c>
      <c r="AH1969" s="69" t="str">
        <f t="shared" ca="1" si="369"/>
        <v>Out of TAT</v>
      </c>
      <c r="AI1969" s="69">
        <f t="shared" ca="1" si="370"/>
        <v>20681</v>
      </c>
      <c r="AJ1969" s="69" t="str">
        <f ca="1">IF(AI1969&lt;0,"0-12",IFERROR(VLOOKUP(AI1969,Breakup[],2,FALSE),"&gt;24"))</f>
        <v>&gt;24</v>
      </c>
      <c r="AK1969" s="69" t="str">
        <f>VLOOKUP(V1969,Master!B:D,3,FALSE)</f>
        <v>South</v>
      </c>
      <c r="AL1969" s="69" t="str">
        <f t="shared" si="371"/>
        <v>Coimbatore</v>
      </c>
    </row>
    <row r="1970" spans="1:38">
      <c r="A1970" s="13" t="s">
        <v>4250</v>
      </c>
      <c r="B1970" s="54">
        <v>44701.521452280103</v>
      </c>
      <c r="C1970" s="13" t="s">
        <v>261</v>
      </c>
      <c r="D1970" s="13">
        <v>1951</v>
      </c>
      <c r="E1970" s="13" t="s">
        <v>4251</v>
      </c>
      <c r="F1970" s="13" t="s">
        <v>33</v>
      </c>
      <c r="G1970" s="14">
        <v>1653031333276</v>
      </c>
      <c r="H1970" s="55">
        <v>0.14247685185185199</v>
      </c>
      <c r="I1970" s="33">
        <v>44882.142476851899</v>
      </c>
      <c r="J1970" s="58">
        <v>44882</v>
      </c>
      <c r="K1970" s="13" t="s">
        <v>263</v>
      </c>
      <c r="L1970" s="13" t="s">
        <v>69</v>
      </c>
      <c r="M1970" s="13" t="s">
        <v>101</v>
      </c>
      <c r="N1970" s="13" t="s">
        <v>215</v>
      </c>
      <c r="O1970" s="33" t="s">
        <v>38</v>
      </c>
      <c r="P1970" s="58" t="s">
        <v>38</v>
      </c>
      <c r="Q1970" s="33" t="s">
        <v>207</v>
      </c>
      <c r="R1970" s="14" t="s">
        <v>38</v>
      </c>
      <c r="S1970" s="13" t="s">
        <v>208</v>
      </c>
      <c r="T1970" s="13" t="s">
        <v>209</v>
      </c>
      <c r="U1970" s="33">
        <f t="shared" ca="1" si="360"/>
        <v>45744.56914039352</v>
      </c>
      <c r="V1970" s="13" t="str">
        <f t="shared" si="361"/>
        <v>Mumbai</v>
      </c>
      <c r="W1970" s="13" t="str">
        <f t="shared" si="362"/>
        <v>RI</v>
      </c>
      <c r="X1970" s="13">
        <f t="shared" si="363"/>
        <v>3</v>
      </c>
      <c r="Y1970" s="13" t="str">
        <f>IFERROR(VLOOKUP(C1970,ReceivingTeam[],2,FALSE),"HelpDesk")</f>
        <v>HelpDesk</v>
      </c>
      <c r="Z1970" s="67">
        <f t="shared" si="364"/>
        <v>44882.916666666664</v>
      </c>
      <c r="AA1970" s="68">
        <f t="shared" si="365"/>
        <v>44882</v>
      </c>
      <c r="AB1970" s="69" t="b">
        <f t="shared" si="366"/>
        <v>1</v>
      </c>
      <c r="AC1970" s="70">
        <f t="shared" si="367"/>
        <v>0.5</v>
      </c>
      <c r="AD1970" s="67">
        <f t="shared" si="368"/>
        <v>44882.916666666664</v>
      </c>
      <c r="AE1970" s="67">
        <f>VLOOKUP(V1970,'Branch Wise Work Timelines'!C:G,3,FALSE)+AA1970</f>
        <v>44882.416666666664</v>
      </c>
      <c r="AF1970" s="67">
        <f>IF(V1970="Bangalore",VLOOKUP(V1970,'Branch Wise Work Timelines'!C:G,4,FALSE)+AA1970+1,IF(V1970="Mumbai",VLOOKUP(V1970,'Branch Wise Work Timelines'!C:G,4,FALSE)+AA1970+1,VLOOKUP(V1970,'Branch Wise Work Timelines'!C:G,4,FALSE)+AA1970))</f>
        <v>44883.25</v>
      </c>
      <c r="AG1970" s="67">
        <f>WORKDAY.INTL(AA1970,1,11)+VLOOKUP(V1970,'Branch Wise Work Timelines'!C:G,3,FALSE)</f>
        <v>44883.416666666664</v>
      </c>
      <c r="AH1970" s="69" t="str">
        <f t="shared" ca="1" si="369"/>
        <v>Out of TAT</v>
      </c>
      <c r="AI1970" s="69">
        <f t="shared" ca="1" si="370"/>
        <v>20680</v>
      </c>
      <c r="AJ1970" s="69" t="str">
        <f ca="1">IF(AI1970&lt;0,"0-12",IFERROR(VLOOKUP(AI1970,Breakup[],2,FALSE),"&gt;24"))</f>
        <v>&gt;24</v>
      </c>
      <c r="AK1970" s="69" t="str">
        <f>VLOOKUP(V1970,Master!B:D,3,FALSE)</f>
        <v>East</v>
      </c>
      <c r="AL1970" s="69" t="str">
        <f t="shared" si="371"/>
        <v>Mumbai</v>
      </c>
    </row>
    <row r="1971" spans="1:38">
      <c r="A1971" s="13" t="s">
        <v>4252</v>
      </c>
      <c r="B1971" s="54">
        <v>44701.523209490697</v>
      </c>
      <c r="C1971" s="13" t="s">
        <v>261</v>
      </c>
      <c r="D1971" s="13">
        <v>1835</v>
      </c>
      <c r="E1971" s="13" t="s">
        <v>4253</v>
      </c>
      <c r="F1971" s="13" t="s">
        <v>33</v>
      </c>
      <c r="G1971" s="14">
        <v>1653031333276</v>
      </c>
      <c r="H1971" s="55">
        <v>0.81202546296296296</v>
      </c>
      <c r="I1971" s="33">
        <v>44889.812025462998</v>
      </c>
      <c r="J1971" s="58">
        <v>44889</v>
      </c>
      <c r="K1971" s="13" t="s">
        <v>263</v>
      </c>
      <c r="L1971" s="13" t="s">
        <v>69</v>
      </c>
      <c r="M1971" s="13" t="s">
        <v>101</v>
      </c>
      <c r="N1971" s="13" t="s">
        <v>215</v>
      </c>
      <c r="O1971" s="33" t="s">
        <v>38</v>
      </c>
      <c r="P1971" s="58" t="s">
        <v>38</v>
      </c>
      <c r="Q1971" s="33" t="s">
        <v>207</v>
      </c>
      <c r="R1971" s="14" t="s">
        <v>38</v>
      </c>
      <c r="S1971" s="13" t="s">
        <v>208</v>
      </c>
      <c r="T1971" s="13" t="s">
        <v>209</v>
      </c>
      <c r="U1971" s="33">
        <f t="shared" ca="1" si="360"/>
        <v>45744.56914039352</v>
      </c>
      <c r="V1971" s="13" t="str">
        <f t="shared" si="361"/>
        <v>Mumbai</v>
      </c>
      <c r="W1971" s="13" t="str">
        <f t="shared" si="362"/>
        <v>RI</v>
      </c>
      <c r="X1971" s="13">
        <f t="shared" si="363"/>
        <v>19</v>
      </c>
      <c r="Y1971" s="13" t="str">
        <f>IFERROR(VLOOKUP(C1971,ReceivingTeam[],2,FALSE),"HelpDesk")</f>
        <v>HelpDesk</v>
      </c>
      <c r="Z1971" s="67">
        <f t="shared" si="364"/>
        <v>44890.478692129662</v>
      </c>
      <c r="AA1971" s="68">
        <f t="shared" si="365"/>
        <v>44889</v>
      </c>
      <c r="AB1971" s="69" t="b">
        <f t="shared" si="366"/>
        <v>1</v>
      </c>
      <c r="AC1971" s="70">
        <f t="shared" si="367"/>
        <v>0.5</v>
      </c>
      <c r="AD1971" s="67">
        <f t="shared" si="368"/>
        <v>44890.478692129662</v>
      </c>
      <c r="AE1971" s="67">
        <f>VLOOKUP(V1971,'Branch Wise Work Timelines'!C:G,3,FALSE)+AA1971</f>
        <v>44889.416666666664</v>
      </c>
      <c r="AF1971" s="67">
        <f>IF(V1971="Bangalore",VLOOKUP(V1971,'Branch Wise Work Timelines'!C:G,4,FALSE)+AA1971+1,IF(V1971="Mumbai",VLOOKUP(V1971,'Branch Wise Work Timelines'!C:G,4,FALSE)+AA1971+1,VLOOKUP(V1971,'Branch Wise Work Timelines'!C:G,4,FALSE)+AA1971))</f>
        <v>44890.25</v>
      </c>
      <c r="AG1971" s="67">
        <f>WORKDAY.INTL(AA1971,1,11)+VLOOKUP(V1971,'Branch Wise Work Timelines'!C:G,3,FALSE)</f>
        <v>44890.416666666664</v>
      </c>
      <c r="AH1971" s="69" t="str">
        <f t="shared" ca="1" si="369"/>
        <v>Out of TAT</v>
      </c>
      <c r="AI1971" s="69">
        <f t="shared" ca="1" si="370"/>
        <v>20499</v>
      </c>
      <c r="AJ1971" s="69" t="str">
        <f ca="1">IF(AI1971&lt;0,"0-12",IFERROR(VLOOKUP(AI1971,Breakup[],2,FALSE),"&gt;24"))</f>
        <v>&gt;24</v>
      </c>
      <c r="AK1971" s="69" t="str">
        <f>VLOOKUP(V1971,Master!B:D,3,FALSE)</f>
        <v>East</v>
      </c>
      <c r="AL1971" s="69" t="str">
        <f t="shared" si="371"/>
        <v>Mumbai</v>
      </c>
    </row>
    <row r="1972" spans="1:38">
      <c r="A1972" s="13" t="s">
        <v>4254</v>
      </c>
      <c r="B1972" s="54">
        <v>44701.525651354197</v>
      </c>
      <c r="C1972" s="13" t="s">
        <v>261</v>
      </c>
      <c r="D1972" s="13">
        <v>1071</v>
      </c>
      <c r="E1972" s="13" t="s">
        <v>4255</v>
      </c>
      <c r="F1972" s="13" t="s">
        <v>33</v>
      </c>
      <c r="G1972" s="14">
        <v>1653031333276</v>
      </c>
      <c r="H1972" s="55">
        <v>4.84606481481481E-2</v>
      </c>
      <c r="I1972" s="33">
        <v>44889.048460648097</v>
      </c>
      <c r="J1972" s="58">
        <v>44889</v>
      </c>
      <c r="K1972" s="13" t="s">
        <v>263</v>
      </c>
      <c r="L1972" s="13" t="s">
        <v>69</v>
      </c>
      <c r="M1972" s="13" t="s">
        <v>101</v>
      </c>
      <c r="N1972" s="13" t="s">
        <v>215</v>
      </c>
      <c r="O1972" s="33" t="s">
        <v>38</v>
      </c>
      <c r="P1972" s="58" t="s">
        <v>38</v>
      </c>
      <c r="Q1972" s="33" t="s">
        <v>207</v>
      </c>
      <c r="R1972" s="14" t="s">
        <v>38</v>
      </c>
      <c r="S1972" s="13" t="s">
        <v>208</v>
      </c>
      <c r="T1972" s="13" t="s">
        <v>209</v>
      </c>
      <c r="U1972" s="33">
        <f t="shared" ca="1" si="360"/>
        <v>45744.56914039352</v>
      </c>
      <c r="V1972" s="13" t="str">
        <f t="shared" si="361"/>
        <v>Mumbai</v>
      </c>
      <c r="W1972" s="13" t="str">
        <f t="shared" si="362"/>
        <v>RI</v>
      </c>
      <c r="X1972" s="13">
        <f t="shared" si="363"/>
        <v>1</v>
      </c>
      <c r="Y1972" s="13" t="str">
        <f>IFERROR(VLOOKUP(C1972,ReceivingTeam[],2,FALSE),"HelpDesk")</f>
        <v>HelpDesk</v>
      </c>
      <c r="Z1972" s="67">
        <f t="shared" si="364"/>
        <v>44889.916666666664</v>
      </c>
      <c r="AA1972" s="68">
        <f t="shared" si="365"/>
        <v>44889</v>
      </c>
      <c r="AB1972" s="69" t="b">
        <f t="shared" si="366"/>
        <v>1</v>
      </c>
      <c r="AC1972" s="70">
        <f t="shared" si="367"/>
        <v>0.5</v>
      </c>
      <c r="AD1972" s="67">
        <f t="shared" si="368"/>
        <v>44889.916666666664</v>
      </c>
      <c r="AE1972" s="67">
        <f>VLOOKUP(V1972,'Branch Wise Work Timelines'!C:G,3,FALSE)+AA1972</f>
        <v>44889.416666666664</v>
      </c>
      <c r="AF1972" s="67">
        <f>IF(V1972="Bangalore",VLOOKUP(V1972,'Branch Wise Work Timelines'!C:G,4,FALSE)+AA1972+1,IF(V1972="Mumbai",VLOOKUP(V1972,'Branch Wise Work Timelines'!C:G,4,FALSE)+AA1972+1,VLOOKUP(V1972,'Branch Wise Work Timelines'!C:G,4,FALSE)+AA1972))</f>
        <v>44890.25</v>
      </c>
      <c r="AG1972" s="67">
        <f>WORKDAY.INTL(AA1972,1,11)+VLOOKUP(V1972,'Branch Wise Work Timelines'!C:G,3,FALSE)</f>
        <v>44890.416666666664</v>
      </c>
      <c r="AH1972" s="69" t="str">
        <f t="shared" ca="1" si="369"/>
        <v>Out of TAT</v>
      </c>
      <c r="AI1972" s="69">
        <f t="shared" ca="1" si="370"/>
        <v>20512</v>
      </c>
      <c r="AJ1972" s="69" t="str">
        <f ca="1">IF(AI1972&lt;0,"0-12",IFERROR(VLOOKUP(AI1972,Breakup[],2,FALSE),"&gt;24"))</f>
        <v>&gt;24</v>
      </c>
      <c r="AK1972" s="69" t="str">
        <f>VLOOKUP(V1972,Master!B:D,3,FALSE)</f>
        <v>East</v>
      </c>
      <c r="AL1972" s="69" t="str">
        <f t="shared" si="371"/>
        <v>Mumbai</v>
      </c>
    </row>
    <row r="1973" spans="1:38">
      <c r="A1973" s="13" t="s">
        <v>4256</v>
      </c>
      <c r="B1973" s="54">
        <v>44701.621585381901</v>
      </c>
      <c r="C1973" s="13" t="s">
        <v>211</v>
      </c>
      <c r="D1973" s="13">
        <v>509</v>
      </c>
      <c r="E1973" s="13" t="s">
        <v>4257</v>
      </c>
      <c r="F1973" s="13" t="s">
        <v>15</v>
      </c>
      <c r="G1973" s="14">
        <v>1653043921714</v>
      </c>
      <c r="H1973" s="55">
        <v>8.5532407407407397E-3</v>
      </c>
      <c r="I1973" s="33">
        <v>44884.008553240703</v>
      </c>
      <c r="J1973" s="58">
        <v>44884</v>
      </c>
      <c r="K1973" s="13" t="s">
        <v>213</v>
      </c>
      <c r="L1973" s="13" t="s">
        <v>30</v>
      </c>
      <c r="M1973" s="13" t="s">
        <v>214</v>
      </c>
      <c r="N1973" s="13" t="s">
        <v>215</v>
      </c>
      <c r="O1973" s="33" t="s">
        <v>38</v>
      </c>
      <c r="P1973" s="58" t="s">
        <v>38</v>
      </c>
      <c r="Q1973" s="33" t="s">
        <v>207</v>
      </c>
      <c r="R1973" s="14" t="s">
        <v>38</v>
      </c>
      <c r="S1973" s="13" t="s">
        <v>216</v>
      </c>
      <c r="T1973" s="13" t="s">
        <v>217</v>
      </c>
      <c r="U1973" s="33">
        <f t="shared" ca="1" si="360"/>
        <v>45744.56914039352</v>
      </c>
      <c r="V1973" s="13" t="str">
        <f t="shared" si="361"/>
        <v>Bangalore</v>
      </c>
      <c r="W1973" s="13" t="str">
        <f t="shared" si="362"/>
        <v>CLS</v>
      </c>
      <c r="X1973" s="13">
        <f t="shared" si="363"/>
        <v>0</v>
      </c>
      <c r="Y1973" s="13" t="str">
        <f>IFERROR(VLOOKUP(C1973,ReceivingTeam[],2,FALSE),"HelpDesk")</f>
        <v>HelpDesk</v>
      </c>
      <c r="Z1973" s="67">
        <f t="shared" si="364"/>
        <v>44884.916666666664</v>
      </c>
      <c r="AA1973" s="68">
        <f t="shared" si="365"/>
        <v>44884</v>
      </c>
      <c r="AB1973" s="69" t="b">
        <f t="shared" si="366"/>
        <v>1</v>
      </c>
      <c r="AC1973" s="70">
        <f t="shared" si="367"/>
        <v>0.5</v>
      </c>
      <c r="AD1973" s="67">
        <f t="shared" si="368"/>
        <v>44884.916666666664</v>
      </c>
      <c r="AE1973" s="67">
        <f>VLOOKUP(V1973,'Branch Wise Work Timelines'!C:G,3,FALSE)+AA1973</f>
        <v>44884.416666666664</v>
      </c>
      <c r="AF1973" s="67">
        <f>IF(V1973="Bangalore",VLOOKUP(V1973,'Branch Wise Work Timelines'!C:G,4,FALSE)+AA1973+1,IF(V1973="Mumbai",VLOOKUP(V1973,'Branch Wise Work Timelines'!C:G,4,FALSE)+AA1973+1,VLOOKUP(V1973,'Branch Wise Work Timelines'!C:G,4,FALSE)+AA1973))</f>
        <v>44885.104166666664</v>
      </c>
      <c r="AG1973" s="67">
        <f>WORKDAY.INTL(AA1973,1,11)+VLOOKUP(V1973,'Branch Wise Work Timelines'!C:G,3,FALSE)</f>
        <v>44886.416666666664</v>
      </c>
      <c r="AH1973" s="69" t="str">
        <f t="shared" ca="1" si="369"/>
        <v>Out of TAT</v>
      </c>
      <c r="AI1973" s="69">
        <f t="shared" ca="1" si="370"/>
        <v>20632</v>
      </c>
      <c r="AJ1973" s="69" t="str">
        <f ca="1">IF(AI1973&lt;0,"0-12",IFERROR(VLOOKUP(AI1973,Breakup[],2,FALSE),"&gt;24"))</f>
        <v>&gt;24</v>
      </c>
      <c r="AK1973" s="69" t="str">
        <f>VLOOKUP(V1973,Master!B:D,3,FALSE)</f>
        <v>South</v>
      </c>
      <c r="AL1973" s="69" t="str">
        <f t="shared" si="371"/>
        <v>Bangalore-CLS</v>
      </c>
    </row>
    <row r="1974" spans="1:38">
      <c r="A1974" s="13" t="s">
        <v>4258</v>
      </c>
      <c r="B1974" s="54">
        <v>44701.597623958303</v>
      </c>
      <c r="C1974" s="13" t="s">
        <v>121</v>
      </c>
      <c r="D1974" s="13">
        <v>158</v>
      </c>
      <c r="E1974" s="13" t="s">
        <v>4259</v>
      </c>
      <c r="F1974" s="13" t="s">
        <v>33</v>
      </c>
      <c r="G1974" s="14">
        <v>1653037557415</v>
      </c>
      <c r="H1974" s="55">
        <v>0.39949074074074098</v>
      </c>
      <c r="I1974" s="33">
        <v>44881.399490740703</v>
      </c>
      <c r="J1974" s="58">
        <v>44881</v>
      </c>
      <c r="K1974" s="13" t="s">
        <v>263</v>
      </c>
      <c r="L1974" s="13" t="s">
        <v>69</v>
      </c>
      <c r="M1974" s="13" t="s">
        <v>101</v>
      </c>
      <c r="N1974" s="13" t="s">
        <v>215</v>
      </c>
      <c r="O1974" s="33" t="s">
        <v>38</v>
      </c>
      <c r="P1974" s="58" t="s">
        <v>38</v>
      </c>
      <c r="Q1974" s="33" t="s">
        <v>207</v>
      </c>
      <c r="R1974" s="14" t="s">
        <v>38</v>
      </c>
      <c r="S1974" s="13" t="s">
        <v>208</v>
      </c>
      <c r="T1974" s="13" t="s">
        <v>209</v>
      </c>
      <c r="U1974" s="33">
        <f t="shared" ca="1" si="360"/>
        <v>45744.56914039352</v>
      </c>
      <c r="V1974" s="13" t="str">
        <f t="shared" si="361"/>
        <v>Mumbai</v>
      </c>
      <c r="W1974" s="13" t="str">
        <f t="shared" si="362"/>
        <v>RI</v>
      </c>
      <c r="X1974" s="13">
        <f t="shared" si="363"/>
        <v>9</v>
      </c>
      <c r="Y1974" s="13" t="str">
        <f>IFERROR(VLOOKUP(C1974,ReceivingTeam[],2,FALSE),"HelpDesk")</f>
        <v>Branch office</v>
      </c>
      <c r="Z1974" s="67">
        <f t="shared" si="364"/>
        <v>44881.916666666664</v>
      </c>
      <c r="AA1974" s="68">
        <f t="shared" si="365"/>
        <v>44881</v>
      </c>
      <c r="AB1974" s="69" t="b">
        <f t="shared" si="366"/>
        <v>1</v>
      </c>
      <c r="AC1974" s="70">
        <f t="shared" si="367"/>
        <v>0.5</v>
      </c>
      <c r="AD1974" s="67">
        <f t="shared" si="368"/>
        <v>44881.916666666664</v>
      </c>
      <c r="AE1974" s="67">
        <f>VLOOKUP(V1974,'Branch Wise Work Timelines'!C:G,3,FALSE)+AA1974</f>
        <v>44881.416666666664</v>
      </c>
      <c r="AF1974" s="67">
        <f>IF(V1974="Bangalore",VLOOKUP(V1974,'Branch Wise Work Timelines'!C:G,4,FALSE)+AA1974+1,IF(V1974="Mumbai",VLOOKUP(V1974,'Branch Wise Work Timelines'!C:G,4,FALSE)+AA1974+1,VLOOKUP(V1974,'Branch Wise Work Timelines'!C:G,4,FALSE)+AA1974))</f>
        <v>44882.25</v>
      </c>
      <c r="AG1974" s="67">
        <f>WORKDAY.INTL(AA1974,1,11)+VLOOKUP(V1974,'Branch Wise Work Timelines'!C:G,3,FALSE)</f>
        <v>44882.416666666664</v>
      </c>
      <c r="AH1974" s="69" t="str">
        <f t="shared" ca="1" si="369"/>
        <v>Out of TAT</v>
      </c>
      <c r="AI1974" s="69">
        <f t="shared" ca="1" si="370"/>
        <v>20704</v>
      </c>
      <c r="AJ1974" s="69" t="str">
        <f ca="1">IF(AI1974&lt;0,"0-12",IFERROR(VLOOKUP(AI1974,Breakup[],2,FALSE),"&gt;24"))</f>
        <v>&gt;24</v>
      </c>
      <c r="AK1974" s="69" t="str">
        <f>VLOOKUP(V1974,Master!B:D,3,FALSE)</f>
        <v>East</v>
      </c>
      <c r="AL1974" s="69" t="str">
        <f t="shared" si="371"/>
        <v>Mumbai</v>
      </c>
    </row>
    <row r="1975" spans="1:38">
      <c r="A1975" s="13" t="s">
        <v>4260</v>
      </c>
      <c r="B1975" s="54">
        <v>44701.584794907401</v>
      </c>
      <c r="C1975" s="13" t="s">
        <v>121</v>
      </c>
      <c r="D1975" s="13">
        <v>1517</v>
      </c>
      <c r="E1975" s="13" t="s">
        <v>4261</v>
      </c>
      <c r="F1975" s="13" t="s">
        <v>33</v>
      </c>
      <c r="G1975" s="14">
        <v>1653036048991</v>
      </c>
      <c r="H1975" s="55">
        <v>0.86896990740740698</v>
      </c>
      <c r="I1975" s="33">
        <v>44888.868969907402</v>
      </c>
      <c r="J1975" s="58">
        <v>44888</v>
      </c>
      <c r="K1975" s="13" t="s">
        <v>263</v>
      </c>
      <c r="L1975" s="13" t="s">
        <v>69</v>
      </c>
      <c r="M1975" s="13" t="s">
        <v>101</v>
      </c>
      <c r="N1975" s="13" t="s">
        <v>215</v>
      </c>
      <c r="O1975" s="33" t="s">
        <v>38</v>
      </c>
      <c r="P1975" s="58" t="s">
        <v>38</v>
      </c>
      <c r="Q1975" s="33" t="s">
        <v>207</v>
      </c>
      <c r="R1975" s="14" t="s">
        <v>38</v>
      </c>
      <c r="S1975" s="13" t="s">
        <v>208</v>
      </c>
      <c r="T1975" s="13" t="s">
        <v>209</v>
      </c>
      <c r="U1975" s="33">
        <f t="shared" ca="1" si="360"/>
        <v>45744.56914039352</v>
      </c>
      <c r="V1975" s="13" t="str">
        <f t="shared" si="361"/>
        <v>Mumbai</v>
      </c>
      <c r="W1975" s="13" t="str">
        <f t="shared" si="362"/>
        <v>RI</v>
      </c>
      <c r="X1975" s="13">
        <f t="shared" si="363"/>
        <v>20</v>
      </c>
      <c r="Y1975" s="13" t="str">
        <f>IFERROR(VLOOKUP(C1975,ReceivingTeam[],2,FALSE),"HelpDesk")</f>
        <v>Branch office</v>
      </c>
      <c r="Z1975" s="67">
        <f t="shared" si="364"/>
        <v>44889.535636574066</v>
      </c>
      <c r="AA1975" s="68">
        <f t="shared" si="365"/>
        <v>44888</v>
      </c>
      <c r="AB1975" s="69" t="b">
        <f t="shared" si="366"/>
        <v>1</v>
      </c>
      <c r="AC1975" s="70">
        <f t="shared" si="367"/>
        <v>0.5</v>
      </c>
      <c r="AD1975" s="67">
        <f t="shared" si="368"/>
        <v>44889.535636574066</v>
      </c>
      <c r="AE1975" s="67">
        <f>VLOOKUP(V1975,'Branch Wise Work Timelines'!C:G,3,FALSE)+AA1975</f>
        <v>44888.416666666664</v>
      </c>
      <c r="AF1975" s="67">
        <f>IF(V1975="Bangalore",VLOOKUP(V1975,'Branch Wise Work Timelines'!C:G,4,FALSE)+AA1975+1,IF(V1975="Mumbai",VLOOKUP(V1975,'Branch Wise Work Timelines'!C:G,4,FALSE)+AA1975+1,VLOOKUP(V1975,'Branch Wise Work Timelines'!C:G,4,FALSE)+AA1975))</f>
        <v>44889.25</v>
      </c>
      <c r="AG1975" s="67">
        <f>WORKDAY.INTL(AA1975,1,11)+VLOOKUP(V1975,'Branch Wise Work Timelines'!C:G,3,FALSE)</f>
        <v>44889.416666666664</v>
      </c>
      <c r="AH1975" s="69" t="str">
        <f t="shared" ca="1" si="369"/>
        <v>Out of TAT</v>
      </c>
      <c r="AI1975" s="69">
        <f t="shared" ca="1" si="370"/>
        <v>20521</v>
      </c>
      <c r="AJ1975" s="69" t="str">
        <f ca="1">IF(AI1975&lt;0,"0-12",IFERROR(VLOOKUP(AI1975,Breakup[],2,FALSE),"&gt;24"))</f>
        <v>&gt;24</v>
      </c>
      <c r="AK1975" s="69" t="str">
        <f>VLOOKUP(V1975,Master!B:D,3,FALSE)</f>
        <v>East</v>
      </c>
      <c r="AL1975" s="69" t="str">
        <f t="shared" si="371"/>
        <v>Mumbai</v>
      </c>
    </row>
    <row r="1976" spans="1:38">
      <c r="A1976" s="13" t="s">
        <v>4262</v>
      </c>
      <c r="B1976" s="54">
        <v>44701.587797997701</v>
      </c>
      <c r="C1976" s="13" t="s">
        <v>121</v>
      </c>
      <c r="D1976" s="13">
        <v>671</v>
      </c>
      <c r="E1976" s="13" t="s">
        <v>4263</v>
      </c>
      <c r="F1976" s="13" t="s">
        <v>33</v>
      </c>
      <c r="G1976" s="14">
        <v>1653036048991</v>
      </c>
      <c r="H1976" s="55">
        <v>0.42332175925925902</v>
      </c>
      <c r="I1976" s="33">
        <v>44881.423321759299</v>
      </c>
      <c r="J1976" s="58">
        <v>44881</v>
      </c>
      <c r="K1976" s="13" t="s">
        <v>263</v>
      </c>
      <c r="L1976" s="13" t="s">
        <v>69</v>
      </c>
      <c r="M1976" s="13" t="s">
        <v>101</v>
      </c>
      <c r="N1976" s="13" t="s">
        <v>215</v>
      </c>
      <c r="O1976" s="33" t="s">
        <v>38</v>
      </c>
      <c r="P1976" s="58" t="s">
        <v>38</v>
      </c>
      <c r="Q1976" s="33" t="s">
        <v>207</v>
      </c>
      <c r="R1976" s="14" t="s">
        <v>38</v>
      </c>
      <c r="S1976" s="13" t="s">
        <v>208</v>
      </c>
      <c r="T1976" s="13" t="s">
        <v>209</v>
      </c>
      <c r="U1976" s="33">
        <f t="shared" ca="1" si="360"/>
        <v>45744.56914039352</v>
      </c>
      <c r="V1976" s="13" t="str">
        <f t="shared" si="361"/>
        <v>Mumbai</v>
      </c>
      <c r="W1976" s="13" t="str">
        <f t="shared" si="362"/>
        <v>RI</v>
      </c>
      <c r="X1976" s="13">
        <f t="shared" si="363"/>
        <v>10</v>
      </c>
      <c r="Y1976" s="13" t="str">
        <f>IFERROR(VLOOKUP(C1976,ReceivingTeam[],2,FALSE),"HelpDesk")</f>
        <v>Branch office</v>
      </c>
      <c r="Z1976" s="67">
        <f t="shared" si="364"/>
        <v>44881.923321759299</v>
      </c>
      <c r="AA1976" s="68">
        <f t="shared" si="365"/>
        <v>44881</v>
      </c>
      <c r="AB1976" s="69" t="b">
        <f t="shared" si="366"/>
        <v>1</v>
      </c>
      <c r="AC1976" s="70">
        <f t="shared" si="367"/>
        <v>0.5</v>
      </c>
      <c r="AD1976" s="67">
        <f t="shared" si="368"/>
        <v>44881.923321759299</v>
      </c>
      <c r="AE1976" s="67">
        <f>VLOOKUP(V1976,'Branch Wise Work Timelines'!C:G,3,FALSE)+AA1976</f>
        <v>44881.416666666664</v>
      </c>
      <c r="AF1976" s="67">
        <f>IF(V1976="Bangalore",VLOOKUP(V1976,'Branch Wise Work Timelines'!C:G,4,FALSE)+AA1976+1,IF(V1976="Mumbai",VLOOKUP(V1976,'Branch Wise Work Timelines'!C:G,4,FALSE)+AA1976+1,VLOOKUP(V1976,'Branch Wise Work Timelines'!C:G,4,FALSE)+AA1976))</f>
        <v>44882.25</v>
      </c>
      <c r="AG1976" s="67">
        <f>WORKDAY.INTL(AA1976,1,11)+VLOOKUP(V1976,'Branch Wise Work Timelines'!C:G,3,FALSE)</f>
        <v>44882.416666666664</v>
      </c>
      <c r="AH1976" s="69" t="str">
        <f t="shared" ca="1" si="369"/>
        <v>Out of TAT</v>
      </c>
      <c r="AI1976" s="69">
        <f t="shared" ca="1" si="370"/>
        <v>20704</v>
      </c>
      <c r="AJ1976" s="69" t="str">
        <f ca="1">IF(AI1976&lt;0,"0-12",IFERROR(VLOOKUP(AI1976,Breakup[],2,FALSE),"&gt;24"))</f>
        <v>&gt;24</v>
      </c>
      <c r="AK1976" s="69" t="str">
        <f>VLOOKUP(V1976,Master!B:D,3,FALSE)</f>
        <v>East</v>
      </c>
      <c r="AL1976" s="69" t="str">
        <f t="shared" si="371"/>
        <v>Mumbai</v>
      </c>
    </row>
    <row r="1977" spans="1:38">
      <c r="A1977" s="13" t="s">
        <v>4264</v>
      </c>
      <c r="B1977" s="54">
        <v>44701.590630324099</v>
      </c>
      <c r="C1977" s="13" t="s">
        <v>121</v>
      </c>
      <c r="D1977" s="13">
        <v>1923</v>
      </c>
      <c r="E1977" s="13" t="s">
        <v>4265</v>
      </c>
      <c r="F1977" s="13" t="s">
        <v>33</v>
      </c>
      <c r="G1977" s="14">
        <v>1653040895232</v>
      </c>
      <c r="H1977" s="55">
        <v>0.88944444444444404</v>
      </c>
      <c r="I1977" s="33">
        <v>44885.889444444401</v>
      </c>
      <c r="J1977" s="58">
        <v>44885</v>
      </c>
      <c r="K1977" s="13" t="s">
        <v>263</v>
      </c>
      <c r="L1977" s="13" t="s">
        <v>69</v>
      </c>
      <c r="M1977" s="13" t="s">
        <v>101</v>
      </c>
      <c r="N1977" s="13" t="s">
        <v>215</v>
      </c>
      <c r="O1977" s="33" t="s">
        <v>38</v>
      </c>
      <c r="P1977" s="58" t="s">
        <v>38</v>
      </c>
      <c r="Q1977" s="33" t="s">
        <v>207</v>
      </c>
      <c r="R1977" s="14" t="s">
        <v>38</v>
      </c>
      <c r="S1977" s="13" t="s">
        <v>208</v>
      </c>
      <c r="T1977" s="13" t="s">
        <v>209</v>
      </c>
      <c r="U1977" s="33">
        <f t="shared" ca="1" si="360"/>
        <v>45744.56914039352</v>
      </c>
      <c r="V1977" s="13" t="str">
        <f t="shared" si="361"/>
        <v>Mumbai</v>
      </c>
      <c r="W1977" s="13" t="str">
        <f t="shared" si="362"/>
        <v>RI</v>
      </c>
      <c r="X1977" s="13">
        <f t="shared" si="363"/>
        <v>21</v>
      </c>
      <c r="Y1977" s="13" t="str">
        <f>IFERROR(VLOOKUP(C1977,ReceivingTeam[],2,FALSE),"HelpDesk")</f>
        <v>Branch office</v>
      </c>
      <c r="Z1977" s="67">
        <f t="shared" si="364"/>
        <v>44885.916666666664</v>
      </c>
      <c r="AA1977" s="68">
        <f t="shared" si="365"/>
        <v>44885</v>
      </c>
      <c r="AB1977" s="69" t="b">
        <f t="shared" si="366"/>
        <v>0</v>
      </c>
      <c r="AC1977" s="70">
        <f t="shared" si="367"/>
        <v>0.5</v>
      </c>
      <c r="AD1977" s="67">
        <f t="shared" si="368"/>
        <v>44885.916666666664</v>
      </c>
      <c r="AE1977" s="67">
        <f>VLOOKUP(V1977,'Branch Wise Work Timelines'!C:G,3,FALSE)+AA1977</f>
        <v>44885.416666666664</v>
      </c>
      <c r="AF1977" s="67">
        <f>IF(V1977="Bangalore",VLOOKUP(V1977,'Branch Wise Work Timelines'!C:G,4,FALSE)+AA1977+1,IF(V1977="Mumbai",VLOOKUP(V1977,'Branch Wise Work Timelines'!C:G,4,FALSE)+AA1977+1,VLOOKUP(V1977,'Branch Wise Work Timelines'!C:G,4,FALSE)+AA1977))</f>
        <v>44886.25</v>
      </c>
      <c r="AG1977" s="67">
        <f>WORKDAY.INTL(AA1977,1,11)+VLOOKUP(V1977,'Branch Wise Work Timelines'!C:G,3,FALSE)</f>
        <v>44886.416666666664</v>
      </c>
      <c r="AH1977" s="69" t="str">
        <f t="shared" ca="1" si="369"/>
        <v>Out of TAT</v>
      </c>
      <c r="AI1977" s="69">
        <f t="shared" ca="1" si="370"/>
        <v>20608</v>
      </c>
      <c r="AJ1977" s="69" t="str">
        <f ca="1">IF(AI1977&lt;0,"0-12",IFERROR(VLOOKUP(AI1977,Breakup[],2,FALSE),"&gt;24"))</f>
        <v>&gt;24</v>
      </c>
      <c r="AK1977" s="69" t="str">
        <f>VLOOKUP(V1977,Master!B:D,3,FALSE)</f>
        <v>East</v>
      </c>
      <c r="AL1977" s="69" t="str">
        <f t="shared" si="371"/>
        <v>Mumbai</v>
      </c>
    </row>
    <row r="1978" spans="1:38">
      <c r="A1978" s="13" t="s">
        <v>4266</v>
      </c>
      <c r="B1978" s="54">
        <v>44701.592126041702</v>
      </c>
      <c r="C1978" s="13" t="s">
        <v>121</v>
      </c>
      <c r="D1978" s="13">
        <v>381</v>
      </c>
      <c r="E1978" s="13" t="s">
        <v>4267</v>
      </c>
      <c r="F1978" s="13" t="s">
        <v>33</v>
      </c>
      <c r="G1978" s="14">
        <v>1653037557415</v>
      </c>
      <c r="H1978" s="55">
        <v>0.96281249999999996</v>
      </c>
      <c r="I1978" s="33">
        <v>44881.962812500002</v>
      </c>
      <c r="J1978" s="58">
        <v>44881</v>
      </c>
      <c r="K1978" s="13" t="s">
        <v>263</v>
      </c>
      <c r="L1978" s="13" t="s">
        <v>69</v>
      </c>
      <c r="M1978" s="13" t="s">
        <v>101</v>
      </c>
      <c r="N1978" s="13" t="s">
        <v>215</v>
      </c>
      <c r="O1978" s="33" t="s">
        <v>38</v>
      </c>
      <c r="P1978" s="58" t="s">
        <v>38</v>
      </c>
      <c r="Q1978" s="33" t="s">
        <v>207</v>
      </c>
      <c r="R1978" s="14" t="s">
        <v>38</v>
      </c>
      <c r="S1978" s="13" t="s">
        <v>208</v>
      </c>
      <c r="T1978" s="13" t="s">
        <v>209</v>
      </c>
      <c r="U1978" s="33">
        <f t="shared" ca="1" si="360"/>
        <v>45744.56914039352</v>
      </c>
      <c r="V1978" s="13" t="str">
        <f t="shared" si="361"/>
        <v>Mumbai</v>
      </c>
      <c r="W1978" s="13" t="str">
        <f t="shared" si="362"/>
        <v>RI</v>
      </c>
      <c r="X1978" s="13">
        <f t="shared" si="363"/>
        <v>23</v>
      </c>
      <c r="Y1978" s="13" t="str">
        <f>IFERROR(VLOOKUP(C1978,ReceivingTeam[],2,FALSE),"HelpDesk")</f>
        <v>Branch office</v>
      </c>
      <c r="Z1978" s="67">
        <f t="shared" si="364"/>
        <v>44882.629479166666</v>
      </c>
      <c r="AA1978" s="68">
        <f t="shared" si="365"/>
        <v>44881</v>
      </c>
      <c r="AB1978" s="69" t="b">
        <f t="shared" si="366"/>
        <v>1</v>
      </c>
      <c r="AC1978" s="70">
        <f t="shared" si="367"/>
        <v>0.5</v>
      </c>
      <c r="AD1978" s="67">
        <f t="shared" si="368"/>
        <v>44882.629479166666</v>
      </c>
      <c r="AE1978" s="67">
        <f>VLOOKUP(V1978,'Branch Wise Work Timelines'!C:G,3,FALSE)+AA1978</f>
        <v>44881.416666666664</v>
      </c>
      <c r="AF1978" s="67">
        <f>IF(V1978="Bangalore",VLOOKUP(V1978,'Branch Wise Work Timelines'!C:G,4,FALSE)+AA1978+1,IF(V1978="Mumbai",VLOOKUP(V1978,'Branch Wise Work Timelines'!C:G,4,FALSE)+AA1978+1,VLOOKUP(V1978,'Branch Wise Work Timelines'!C:G,4,FALSE)+AA1978))</f>
        <v>44882.25</v>
      </c>
      <c r="AG1978" s="67">
        <f>WORKDAY.INTL(AA1978,1,11)+VLOOKUP(V1978,'Branch Wise Work Timelines'!C:G,3,FALSE)</f>
        <v>44882.416666666664</v>
      </c>
      <c r="AH1978" s="69" t="str">
        <f t="shared" ca="1" si="369"/>
        <v>Out of TAT</v>
      </c>
      <c r="AI1978" s="69">
        <f t="shared" ca="1" si="370"/>
        <v>20687</v>
      </c>
      <c r="AJ1978" s="69" t="str">
        <f ca="1">IF(AI1978&lt;0,"0-12",IFERROR(VLOOKUP(AI1978,Breakup[],2,FALSE),"&gt;24"))</f>
        <v>&gt;24</v>
      </c>
      <c r="AK1978" s="69" t="str">
        <f>VLOOKUP(V1978,Master!B:D,3,FALSE)</f>
        <v>East</v>
      </c>
      <c r="AL1978" s="69" t="str">
        <f t="shared" si="371"/>
        <v>Mumbai</v>
      </c>
    </row>
    <row r="1979" spans="1:38">
      <c r="A1979" s="13" t="s">
        <v>4268</v>
      </c>
      <c r="B1979" s="54">
        <v>44701.594224502303</v>
      </c>
      <c r="C1979" s="13" t="s">
        <v>121</v>
      </c>
      <c r="D1979" s="13">
        <v>1670</v>
      </c>
      <c r="E1979" s="13" t="s">
        <v>4269</v>
      </c>
      <c r="F1979" s="13" t="s">
        <v>33</v>
      </c>
      <c r="G1979" s="14">
        <v>1653037557415</v>
      </c>
      <c r="H1979" s="55">
        <v>0.760625</v>
      </c>
      <c r="I1979" s="33">
        <v>44881.760625000003</v>
      </c>
      <c r="J1979" s="58">
        <v>44881</v>
      </c>
      <c r="K1979" s="13" t="s">
        <v>263</v>
      </c>
      <c r="L1979" s="13" t="s">
        <v>69</v>
      </c>
      <c r="M1979" s="13" t="s">
        <v>101</v>
      </c>
      <c r="N1979" s="13" t="s">
        <v>215</v>
      </c>
      <c r="O1979" s="33" t="s">
        <v>38</v>
      </c>
      <c r="P1979" s="58" t="s">
        <v>38</v>
      </c>
      <c r="Q1979" s="33" t="s">
        <v>207</v>
      </c>
      <c r="R1979" s="14" t="s">
        <v>38</v>
      </c>
      <c r="S1979" s="13" t="s">
        <v>208</v>
      </c>
      <c r="T1979" s="13" t="s">
        <v>209</v>
      </c>
      <c r="U1979" s="33">
        <f t="shared" ca="1" si="360"/>
        <v>45744.56914039352</v>
      </c>
      <c r="V1979" s="13" t="str">
        <f t="shared" si="361"/>
        <v>Mumbai</v>
      </c>
      <c r="W1979" s="13" t="str">
        <f t="shared" si="362"/>
        <v>RI</v>
      </c>
      <c r="X1979" s="13">
        <f t="shared" si="363"/>
        <v>18</v>
      </c>
      <c r="Y1979" s="13" t="str">
        <f>IFERROR(VLOOKUP(C1979,ReceivingTeam[],2,FALSE),"HelpDesk")</f>
        <v>Branch office</v>
      </c>
      <c r="Z1979" s="67">
        <f t="shared" si="364"/>
        <v>44882.427291666667</v>
      </c>
      <c r="AA1979" s="68">
        <f t="shared" si="365"/>
        <v>44881</v>
      </c>
      <c r="AB1979" s="69" t="b">
        <f t="shared" si="366"/>
        <v>1</v>
      </c>
      <c r="AC1979" s="70">
        <f t="shared" si="367"/>
        <v>0.5</v>
      </c>
      <c r="AD1979" s="67">
        <f t="shared" si="368"/>
        <v>44882.427291666667</v>
      </c>
      <c r="AE1979" s="67">
        <f>VLOOKUP(V1979,'Branch Wise Work Timelines'!C:G,3,FALSE)+AA1979</f>
        <v>44881.416666666664</v>
      </c>
      <c r="AF1979" s="67">
        <f>IF(V1979="Bangalore",VLOOKUP(V1979,'Branch Wise Work Timelines'!C:G,4,FALSE)+AA1979+1,IF(V1979="Mumbai",VLOOKUP(V1979,'Branch Wise Work Timelines'!C:G,4,FALSE)+AA1979+1,VLOOKUP(V1979,'Branch Wise Work Timelines'!C:G,4,FALSE)+AA1979))</f>
        <v>44882.25</v>
      </c>
      <c r="AG1979" s="67">
        <f>WORKDAY.INTL(AA1979,1,11)+VLOOKUP(V1979,'Branch Wise Work Timelines'!C:G,3,FALSE)</f>
        <v>44882.416666666664</v>
      </c>
      <c r="AH1979" s="69" t="str">
        <f t="shared" ca="1" si="369"/>
        <v>Out of TAT</v>
      </c>
      <c r="AI1979" s="69">
        <f t="shared" ca="1" si="370"/>
        <v>20692</v>
      </c>
      <c r="AJ1979" s="69" t="str">
        <f ca="1">IF(AI1979&lt;0,"0-12",IFERROR(VLOOKUP(AI1979,Breakup[],2,FALSE),"&gt;24"))</f>
        <v>&gt;24</v>
      </c>
      <c r="AK1979" s="69" t="str">
        <f>VLOOKUP(V1979,Master!B:D,3,FALSE)</f>
        <v>East</v>
      </c>
      <c r="AL1979" s="69" t="str">
        <f t="shared" si="371"/>
        <v>Mumbai</v>
      </c>
    </row>
    <row r="1980" spans="1:38">
      <c r="A1980" s="13" t="s">
        <v>4270</v>
      </c>
      <c r="B1980" s="54">
        <v>44701.595802812502</v>
      </c>
      <c r="C1980" s="13" t="s">
        <v>121</v>
      </c>
      <c r="D1980" s="13">
        <v>1806</v>
      </c>
      <c r="E1980" s="13" t="s">
        <v>4271</v>
      </c>
      <c r="F1980" s="13" t="s">
        <v>33</v>
      </c>
      <c r="G1980" s="14">
        <v>1653037557415</v>
      </c>
      <c r="H1980" s="55">
        <v>0.82496527777777795</v>
      </c>
      <c r="I1980" s="33">
        <v>44889.824965277803</v>
      </c>
      <c r="J1980" s="58">
        <v>44889</v>
      </c>
      <c r="K1980" s="13" t="s">
        <v>263</v>
      </c>
      <c r="L1980" s="13" t="s">
        <v>69</v>
      </c>
      <c r="M1980" s="13" t="s">
        <v>101</v>
      </c>
      <c r="N1980" s="13" t="s">
        <v>215</v>
      </c>
      <c r="O1980" s="33" t="s">
        <v>38</v>
      </c>
      <c r="P1980" s="58" t="s">
        <v>38</v>
      </c>
      <c r="Q1980" s="33" t="s">
        <v>207</v>
      </c>
      <c r="R1980" s="14" t="s">
        <v>38</v>
      </c>
      <c r="S1980" s="13" t="s">
        <v>208</v>
      </c>
      <c r="T1980" s="13" t="s">
        <v>209</v>
      </c>
      <c r="U1980" s="33">
        <f t="shared" ca="1" si="360"/>
        <v>45744.56914039352</v>
      </c>
      <c r="V1980" s="13" t="str">
        <f t="shared" si="361"/>
        <v>Mumbai</v>
      </c>
      <c r="W1980" s="13" t="str">
        <f t="shared" si="362"/>
        <v>RI</v>
      </c>
      <c r="X1980" s="13">
        <f t="shared" si="363"/>
        <v>19</v>
      </c>
      <c r="Y1980" s="13" t="str">
        <f>IFERROR(VLOOKUP(C1980,ReceivingTeam[],2,FALSE),"HelpDesk")</f>
        <v>Branch office</v>
      </c>
      <c r="Z1980" s="67">
        <f t="shared" si="364"/>
        <v>44890.491631944467</v>
      </c>
      <c r="AA1980" s="68">
        <f t="shared" si="365"/>
        <v>44889</v>
      </c>
      <c r="AB1980" s="69" t="b">
        <f t="shared" si="366"/>
        <v>1</v>
      </c>
      <c r="AC1980" s="70">
        <f t="shared" si="367"/>
        <v>0.5</v>
      </c>
      <c r="AD1980" s="67">
        <f t="shared" si="368"/>
        <v>44890.491631944467</v>
      </c>
      <c r="AE1980" s="67">
        <f>VLOOKUP(V1980,'Branch Wise Work Timelines'!C:G,3,FALSE)+AA1980</f>
        <v>44889.416666666664</v>
      </c>
      <c r="AF1980" s="67">
        <f>IF(V1980="Bangalore",VLOOKUP(V1980,'Branch Wise Work Timelines'!C:G,4,FALSE)+AA1980+1,IF(V1980="Mumbai",VLOOKUP(V1980,'Branch Wise Work Timelines'!C:G,4,FALSE)+AA1980+1,VLOOKUP(V1980,'Branch Wise Work Timelines'!C:G,4,FALSE)+AA1980))</f>
        <v>44890.25</v>
      </c>
      <c r="AG1980" s="67">
        <f>WORKDAY.INTL(AA1980,1,11)+VLOOKUP(V1980,'Branch Wise Work Timelines'!C:G,3,FALSE)</f>
        <v>44890.416666666664</v>
      </c>
      <c r="AH1980" s="69" t="str">
        <f t="shared" ca="1" si="369"/>
        <v>Out of TAT</v>
      </c>
      <c r="AI1980" s="69">
        <f t="shared" ca="1" si="370"/>
        <v>20498</v>
      </c>
      <c r="AJ1980" s="69" t="str">
        <f ca="1">IF(AI1980&lt;0,"0-12",IFERROR(VLOOKUP(AI1980,Breakup[],2,FALSE),"&gt;24"))</f>
        <v>&gt;24</v>
      </c>
      <c r="AK1980" s="69" t="str">
        <f>VLOOKUP(V1980,Master!B:D,3,FALSE)</f>
        <v>East</v>
      </c>
      <c r="AL1980" s="69" t="str">
        <f t="shared" si="371"/>
        <v>Mumbai</v>
      </c>
    </row>
    <row r="1981" spans="1:38">
      <c r="A1981" s="13" t="s">
        <v>4272</v>
      </c>
      <c r="B1981" s="54">
        <v>44700.773559988404</v>
      </c>
      <c r="C1981" s="13" t="s">
        <v>98</v>
      </c>
      <c r="D1981" s="13">
        <v>1636</v>
      </c>
      <c r="E1981" s="13" t="s">
        <v>4273</v>
      </c>
      <c r="F1981" s="13" t="s">
        <v>33</v>
      </c>
      <c r="G1981" s="14">
        <v>1653021970577</v>
      </c>
      <c r="H1981" s="55">
        <v>0.66076388888888904</v>
      </c>
      <c r="I1981" s="33">
        <v>44885.660763888904</v>
      </c>
      <c r="J1981" s="58">
        <v>44885</v>
      </c>
      <c r="K1981" s="13" t="s">
        <v>224</v>
      </c>
      <c r="L1981" s="13" t="s">
        <v>64</v>
      </c>
      <c r="M1981" s="13" t="s">
        <v>225</v>
      </c>
      <c r="N1981" s="13" t="s">
        <v>215</v>
      </c>
      <c r="O1981" s="33" t="s">
        <v>38</v>
      </c>
      <c r="P1981" s="58" t="s">
        <v>38</v>
      </c>
      <c r="Q1981" s="33" t="s">
        <v>207</v>
      </c>
      <c r="R1981" s="14" t="s">
        <v>38</v>
      </c>
      <c r="S1981" s="13" t="s">
        <v>208</v>
      </c>
      <c r="T1981" s="13" t="s">
        <v>209</v>
      </c>
      <c r="U1981" s="33">
        <f t="shared" ca="1" si="360"/>
        <v>45744.56914039352</v>
      </c>
      <c r="V1981" s="13" t="str">
        <f t="shared" si="361"/>
        <v>Kolkata</v>
      </c>
      <c r="W1981" s="13" t="str">
        <f t="shared" si="362"/>
        <v>RI</v>
      </c>
      <c r="X1981" s="13">
        <f t="shared" si="363"/>
        <v>15</v>
      </c>
      <c r="Y1981" s="13" t="str">
        <f>IFERROR(VLOOKUP(C1981,ReceivingTeam[],2,FALSE),"HelpDesk")</f>
        <v>Branch office</v>
      </c>
      <c r="Z1981" s="67">
        <f t="shared" si="364"/>
        <v>44885.916666666664</v>
      </c>
      <c r="AA1981" s="68">
        <f t="shared" si="365"/>
        <v>44885</v>
      </c>
      <c r="AB1981" s="69" t="b">
        <f t="shared" si="366"/>
        <v>0</v>
      </c>
      <c r="AC1981" s="70">
        <f t="shared" si="367"/>
        <v>0.5</v>
      </c>
      <c r="AD1981" s="67">
        <f t="shared" si="368"/>
        <v>44885.916666666664</v>
      </c>
      <c r="AE1981" s="67">
        <f>VLOOKUP(V1981,'Branch Wise Work Timelines'!C:G,3,FALSE)+AA1981</f>
        <v>44885.416666666664</v>
      </c>
      <c r="AF1981" s="67">
        <f>IF(V1981="Bangalore",VLOOKUP(V1981,'Branch Wise Work Timelines'!C:G,4,FALSE)+AA1981+1,IF(V1981="Mumbai",VLOOKUP(V1981,'Branch Wise Work Timelines'!C:G,4,FALSE)+AA1981+1,VLOOKUP(V1981,'Branch Wise Work Timelines'!C:G,4,FALSE)+AA1981))</f>
        <v>44885.770833333336</v>
      </c>
      <c r="AG1981" s="67">
        <f>WORKDAY.INTL(AA1981,1,11)+VLOOKUP(V1981,'Branch Wise Work Timelines'!C:G,3,FALSE)</f>
        <v>44886.416666666664</v>
      </c>
      <c r="AH1981" s="69" t="str">
        <f t="shared" ca="1" si="369"/>
        <v>Out of TAT</v>
      </c>
      <c r="AI1981" s="69">
        <f t="shared" ca="1" si="370"/>
        <v>20608</v>
      </c>
      <c r="AJ1981" s="69" t="str">
        <f ca="1">IF(AI1981&lt;0,"0-12",IFERROR(VLOOKUP(AI1981,Breakup[],2,FALSE),"&gt;24"))</f>
        <v>&gt;24</v>
      </c>
      <c r="AK1981" s="69" t="str">
        <f>VLOOKUP(V1981,Master!B:D,3,FALSE)</f>
        <v>East</v>
      </c>
      <c r="AL1981" s="69" t="str">
        <f t="shared" si="371"/>
        <v>Kolkata</v>
      </c>
    </row>
    <row r="1982" spans="1:38">
      <c r="A1982" s="13" t="s">
        <v>4274</v>
      </c>
      <c r="B1982" s="54">
        <v>44701.588022835604</v>
      </c>
      <c r="C1982" s="13" t="s">
        <v>347</v>
      </c>
      <c r="D1982" s="13">
        <v>1279</v>
      </c>
      <c r="E1982" s="13" t="s">
        <v>4275</v>
      </c>
      <c r="F1982" s="13" t="s">
        <v>33</v>
      </c>
      <c r="G1982" s="14">
        <v>1653037559149</v>
      </c>
      <c r="H1982" s="55">
        <v>0.21021990740740701</v>
      </c>
      <c r="I1982" s="33">
        <v>44885.2102199074</v>
      </c>
      <c r="J1982" s="58">
        <v>44885</v>
      </c>
      <c r="K1982" s="13" t="s">
        <v>325</v>
      </c>
      <c r="L1982" s="13" t="s">
        <v>55</v>
      </c>
      <c r="M1982" s="13" t="s">
        <v>347</v>
      </c>
      <c r="N1982" s="13" t="s">
        <v>206</v>
      </c>
      <c r="O1982" s="33" t="s">
        <v>38</v>
      </c>
      <c r="P1982" s="58" t="s">
        <v>38</v>
      </c>
      <c r="Q1982" s="33" t="s">
        <v>207</v>
      </c>
      <c r="R1982" s="14" t="s">
        <v>38</v>
      </c>
      <c r="S1982" s="13" t="s">
        <v>208</v>
      </c>
      <c r="T1982" s="13" t="s">
        <v>209</v>
      </c>
      <c r="U1982" s="33">
        <f t="shared" ca="1" si="360"/>
        <v>45744.56914039352</v>
      </c>
      <c r="V1982" s="13" t="str">
        <f t="shared" si="361"/>
        <v>Delhi</v>
      </c>
      <c r="W1982" s="13" t="str">
        <f t="shared" si="362"/>
        <v>RI</v>
      </c>
      <c r="X1982" s="13">
        <f t="shared" si="363"/>
        <v>5</v>
      </c>
      <c r="Y1982" s="13" t="str">
        <f>IFERROR(VLOOKUP(C1982,ReceivingTeam[],2,FALSE),"HelpDesk")</f>
        <v>HelpDesk</v>
      </c>
      <c r="Z1982" s="67">
        <f t="shared" si="364"/>
        <v>44885.916666666664</v>
      </c>
      <c r="AA1982" s="68">
        <f t="shared" si="365"/>
        <v>44885</v>
      </c>
      <c r="AB1982" s="69" t="b">
        <f t="shared" si="366"/>
        <v>0</v>
      </c>
      <c r="AC1982" s="70">
        <f t="shared" si="367"/>
        <v>0.5</v>
      </c>
      <c r="AD1982" s="67">
        <f t="shared" si="368"/>
        <v>44885.916666666664</v>
      </c>
      <c r="AE1982" s="67">
        <f>VLOOKUP(V1982,'Branch Wise Work Timelines'!C:G,3,FALSE)+AA1982</f>
        <v>44885.416666666664</v>
      </c>
      <c r="AF1982" s="67">
        <f>IF(V1982="Bangalore",VLOOKUP(V1982,'Branch Wise Work Timelines'!C:G,4,FALSE)+AA1982+1,IF(V1982="Mumbai",VLOOKUP(V1982,'Branch Wise Work Timelines'!C:G,4,FALSE)+AA1982+1,VLOOKUP(V1982,'Branch Wise Work Timelines'!C:G,4,FALSE)+AA1982))</f>
        <v>44885.770833333336</v>
      </c>
      <c r="AG1982" s="67">
        <f>WORKDAY.INTL(AA1982,1,11)+VLOOKUP(V1982,'Branch Wise Work Timelines'!C:G,3,FALSE)</f>
        <v>44886.416666666664</v>
      </c>
      <c r="AH1982" s="69" t="str">
        <f t="shared" ca="1" si="369"/>
        <v>Out of TAT</v>
      </c>
      <c r="AI1982" s="69">
        <f t="shared" ca="1" si="370"/>
        <v>20608</v>
      </c>
      <c r="AJ1982" s="69" t="str">
        <f ca="1">IF(AI1982&lt;0,"0-12",IFERROR(VLOOKUP(AI1982,Breakup[],2,FALSE),"&gt;24"))</f>
        <v>&gt;24</v>
      </c>
      <c r="AK1982" s="69" t="str">
        <f>VLOOKUP(V1982,Master!B:D,3,FALSE)</f>
        <v>North</v>
      </c>
      <c r="AL1982" s="69" t="str">
        <f t="shared" si="371"/>
        <v>Delhi</v>
      </c>
    </row>
    <row r="1983" spans="1:38">
      <c r="A1983" s="13" t="s">
        <v>4276</v>
      </c>
      <c r="B1983" s="54">
        <v>44701.467554745403</v>
      </c>
      <c r="C1983" s="13" t="s">
        <v>153</v>
      </c>
      <c r="D1983" s="13">
        <v>1926</v>
      </c>
      <c r="E1983" s="13" t="s">
        <v>4277</v>
      </c>
      <c r="F1983" s="13" t="s">
        <v>33</v>
      </c>
      <c r="G1983" s="14">
        <v>1653036111643</v>
      </c>
      <c r="H1983" s="55">
        <v>0.77267361111111099</v>
      </c>
      <c r="I1983" s="33">
        <v>44881.7726736111</v>
      </c>
      <c r="J1983" s="58">
        <v>44881</v>
      </c>
      <c r="K1983" s="13" t="s">
        <v>397</v>
      </c>
      <c r="L1983" s="13" t="s">
        <v>50</v>
      </c>
      <c r="M1983" s="13" t="s">
        <v>153</v>
      </c>
      <c r="N1983" s="13" t="s">
        <v>206</v>
      </c>
      <c r="O1983" s="33" t="s">
        <v>38</v>
      </c>
      <c r="P1983" s="58" t="s">
        <v>38</v>
      </c>
      <c r="Q1983" s="33" t="s">
        <v>207</v>
      </c>
      <c r="R1983" s="14" t="s">
        <v>38</v>
      </c>
      <c r="S1983" s="13" t="s">
        <v>216</v>
      </c>
      <c r="T1983" s="13" t="s">
        <v>217</v>
      </c>
      <c r="U1983" s="33">
        <f t="shared" ca="1" si="360"/>
        <v>45744.56914039352</v>
      </c>
      <c r="V1983" s="13" t="str">
        <f t="shared" si="361"/>
        <v>Cochin</v>
      </c>
      <c r="W1983" s="13" t="str">
        <f t="shared" si="362"/>
        <v>RI</v>
      </c>
      <c r="X1983" s="13">
        <f t="shared" si="363"/>
        <v>18</v>
      </c>
      <c r="Y1983" s="13" t="str">
        <f>IFERROR(VLOOKUP(C1983,ReceivingTeam[],2,FALSE),"HelpDesk")</f>
        <v>Branch office</v>
      </c>
      <c r="Z1983" s="67">
        <f t="shared" si="364"/>
        <v>44882.918506944428</v>
      </c>
      <c r="AA1983" s="68">
        <f t="shared" si="365"/>
        <v>44881</v>
      </c>
      <c r="AB1983" s="69" t="b">
        <f t="shared" si="366"/>
        <v>1</v>
      </c>
      <c r="AC1983" s="70">
        <f t="shared" si="367"/>
        <v>0.5</v>
      </c>
      <c r="AD1983" s="67">
        <f t="shared" si="368"/>
        <v>44882.918506944428</v>
      </c>
      <c r="AE1983" s="67">
        <f>VLOOKUP(V1983,'Branch Wise Work Timelines'!C:G,3,FALSE)+AA1983</f>
        <v>44881.416666666664</v>
      </c>
      <c r="AF1983" s="67">
        <f>IF(V1983="Bangalore",VLOOKUP(V1983,'Branch Wise Work Timelines'!C:G,4,FALSE)+AA1983+1,IF(V1983="Mumbai",VLOOKUP(V1983,'Branch Wise Work Timelines'!C:G,4,FALSE)+AA1983+1,VLOOKUP(V1983,'Branch Wise Work Timelines'!C:G,4,FALSE)+AA1983))</f>
        <v>44881.770833333336</v>
      </c>
      <c r="AG1983" s="67">
        <f>WORKDAY.INTL(AA1983,1,11)+VLOOKUP(V1983,'Branch Wise Work Timelines'!C:G,3,FALSE)</f>
        <v>44882.416666666664</v>
      </c>
      <c r="AH1983" s="69" t="str">
        <f t="shared" ca="1" si="369"/>
        <v>Out of TAT</v>
      </c>
      <c r="AI1983" s="69">
        <f t="shared" ca="1" si="370"/>
        <v>20680</v>
      </c>
      <c r="AJ1983" s="69" t="str">
        <f ca="1">IF(AI1983&lt;0,"0-12",IFERROR(VLOOKUP(AI1983,Breakup[],2,FALSE),"&gt;24"))</f>
        <v>&gt;24</v>
      </c>
      <c r="AK1983" s="69" t="str">
        <f>VLOOKUP(V1983,Master!B:D,3,FALSE)</f>
        <v>South</v>
      </c>
      <c r="AL1983" s="69" t="str">
        <f t="shared" si="371"/>
        <v>Cochin</v>
      </c>
    </row>
    <row r="1984" spans="1:38">
      <c r="A1984" s="13" t="s">
        <v>4278</v>
      </c>
      <c r="B1984" s="54">
        <v>44701.661270104203</v>
      </c>
      <c r="C1984" s="13" t="s">
        <v>352</v>
      </c>
      <c r="D1984" s="13">
        <v>97</v>
      </c>
      <c r="E1984" s="13" t="s">
        <v>4279</v>
      </c>
      <c r="F1984" s="13" t="s">
        <v>33</v>
      </c>
      <c r="G1984" s="14">
        <v>1653044731623</v>
      </c>
      <c r="H1984" s="55">
        <v>0.35612268518518497</v>
      </c>
      <c r="I1984" s="33">
        <v>44884.356122685203</v>
      </c>
      <c r="J1984" s="58">
        <v>44884</v>
      </c>
      <c r="K1984" s="13" t="s">
        <v>263</v>
      </c>
      <c r="L1984" s="13" t="s">
        <v>69</v>
      </c>
      <c r="M1984" s="13" t="s">
        <v>101</v>
      </c>
      <c r="N1984" s="13" t="s">
        <v>206</v>
      </c>
      <c r="O1984" s="33" t="s">
        <v>38</v>
      </c>
      <c r="P1984" s="58" t="s">
        <v>38</v>
      </c>
      <c r="Q1984" s="33" t="s">
        <v>207</v>
      </c>
      <c r="R1984" s="14" t="s">
        <v>38</v>
      </c>
      <c r="S1984" s="13" t="s">
        <v>208</v>
      </c>
      <c r="T1984" s="13" t="s">
        <v>209</v>
      </c>
      <c r="U1984" s="33">
        <f t="shared" ca="1" si="360"/>
        <v>45744.56914039352</v>
      </c>
      <c r="V1984" s="13" t="str">
        <f t="shared" si="361"/>
        <v>Mumbai</v>
      </c>
      <c r="W1984" s="13" t="str">
        <f t="shared" si="362"/>
        <v>RI</v>
      </c>
      <c r="X1984" s="13">
        <f t="shared" si="363"/>
        <v>8</v>
      </c>
      <c r="Y1984" s="13" t="str">
        <f>IFERROR(VLOOKUP(C1984,ReceivingTeam[],2,FALSE),"HelpDesk")</f>
        <v>HelpDesk</v>
      </c>
      <c r="Z1984" s="67">
        <f t="shared" si="364"/>
        <v>44884.916666666664</v>
      </c>
      <c r="AA1984" s="68">
        <f t="shared" si="365"/>
        <v>44884</v>
      </c>
      <c r="AB1984" s="69" t="b">
        <f t="shared" si="366"/>
        <v>1</v>
      </c>
      <c r="AC1984" s="70">
        <f t="shared" si="367"/>
        <v>0.5</v>
      </c>
      <c r="AD1984" s="67">
        <f t="shared" si="368"/>
        <v>44884.916666666664</v>
      </c>
      <c r="AE1984" s="67">
        <f>VLOOKUP(V1984,'Branch Wise Work Timelines'!C:G,3,FALSE)+AA1984</f>
        <v>44884.416666666664</v>
      </c>
      <c r="AF1984" s="67">
        <f>IF(V1984="Bangalore",VLOOKUP(V1984,'Branch Wise Work Timelines'!C:G,4,FALSE)+AA1984+1,IF(V1984="Mumbai",VLOOKUP(V1984,'Branch Wise Work Timelines'!C:G,4,FALSE)+AA1984+1,VLOOKUP(V1984,'Branch Wise Work Timelines'!C:G,4,FALSE)+AA1984))</f>
        <v>44885.25</v>
      </c>
      <c r="AG1984" s="67">
        <f>WORKDAY.INTL(AA1984,1,11)+VLOOKUP(V1984,'Branch Wise Work Timelines'!C:G,3,FALSE)</f>
        <v>44886.416666666664</v>
      </c>
      <c r="AH1984" s="69" t="str">
        <f t="shared" ca="1" si="369"/>
        <v>Out of TAT</v>
      </c>
      <c r="AI1984" s="69">
        <f t="shared" ca="1" si="370"/>
        <v>20632</v>
      </c>
      <c r="AJ1984" s="69" t="str">
        <f ca="1">IF(AI1984&lt;0,"0-12",IFERROR(VLOOKUP(AI1984,Breakup[],2,FALSE),"&gt;24"))</f>
        <v>&gt;24</v>
      </c>
      <c r="AK1984" s="69" t="str">
        <f>VLOOKUP(V1984,Master!B:D,3,FALSE)</f>
        <v>East</v>
      </c>
      <c r="AL1984" s="69" t="str">
        <f t="shared" si="371"/>
        <v>Mumbai</v>
      </c>
    </row>
    <row r="1985" spans="1:38">
      <c r="A1985" s="13" t="s">
        <v>4280</v>
      </c>
      <c r="B1985" s="54">
        <v>44701.666345914397</v>
      </c>
      <c r="C1985" s="13" t="s">
        <v>344</v>
      </c>
      <c r="D1985" s="13">
        <v>977</v>
      </c>
      <c r="E1985" s="13" t="s">
        <v>4281</v>
      </c>
      <c r="F1985" s="13" t="s">
        <v>33</v>
      </c>
      <c r="G1985" s="14">
        <v>1653044439864</v>
      </c>
      <c r="H1985" s="55">
        <v>3.4456018518518497E-2</v>
      </c>
      <c r="I1985" s="33">
        <v>44888.034456018497</v>
      </c>
      <c r="J1985" s="58">
        <v>44888</v>
      </c>
      <c r="K1985" s="13" t="s">
        <v>263</v>
      </c>
      <c r="L1985" s="13" t="s">
        <v>69</v>
      </c>
      <c r="M1985" s="13" t="s">
        <v>101</v>
      </c>
      <c r="N1985" s="13" t="s">
        <v>206</v>
      </c>
      <c r="O1985" s="33" t="s">
        <v>38</v>
      </c>
      <c r="P1985" s="58" t="s">
        <v>38</v>
      </c>
      <c r="Q1985" s="33" t="s">
        <v>207</v>
      </c>
      <c r="R1985" s="14" t="s">
        <v>38</v>
      </c>
      <c r="S1985" s="13" t="s">
        <v>208</v>
      </c>
      <c r="T1985" s="13" t="s">
        <v>209</v>
      </c>
      <c r="U1985" s="33">
        <f t="shared" ca="1" si="360"/>
        <v>45744.56914039352</v>
      </c>
      <c r="V1985" s="13" t="str">
        <f t="shared" si="361"/>
        <v>Mumbai</v>
      </c>
      <c r="W1985" s="13" t="str">
        <f t="shared" si="362"/>
        <v>RI</v>
      </c>
      <c r="X1985" s="13">
        <f t="shared" si="363"/>
        <v>0</v>
      </c>
      <c r="Y1985" s="13" t="str">
        <f>IFERROR(VLOOKUP(C1985,ReceivingTeam[],2,FALSE),"HelpDesk")</f>
        <v>HelpDesk</v>
      </c>
      <c r="Z1985" s="67">
        <f t="shared" si="364"/>
        <v>44888.916666666664</v>
      </c>
      <c r="AA1985" s="68">
        <f t="shared" si="365"/>
        <v>44888</v>
      </c>
      <c r="AB1985" s="69" t="b">
        <f t="shared" si="366"/>
        <v>1</v>
      </c>
      <c r="AC1985" s="70">
        <f t="shared" si="367"/>
        <v>0.5</v>
      </c>
      <c r="AD1985" s="67">
        <f t="shared" si="368"/>
        <v>44888.916666666664</v>
      </c>
      <c r="AE1985" s="67">
        <f>VLOOKUP(V1985,'Branch Wise Work Timelines'!C:G,3,FALSE)+AA1985</f>
        <v>44888.416666666664</v>
      </c>
      <c r="AF1985" s="67">
        <f>IF(V1985="Bangalore",VLOOKUP(V1985,'Branch Wise Work Timelines'!C:G,4,FALSE)+AA1985+1,IF(V1985="Mumbai",VLOOKUP(V1985,'Branch Wise Work Timelines'!C:G,4,FALSE)+AA1985+1,VLOOKUP(V1985,'Branch Wise Work Timelines'!C:G,4,FALSE)+AA1985))</f>
        <v>44889.25</v>
      </c>
      <c r="AG1985" s="67">
        <f>WORKDAY.INTL(AA1985,1,11)+VLOOKUP(V1985,'Branch Wise Work Timelines'!C:G,3,FALSE)</f>
        <v>44889.416666666664</v>
      </c>
      <c r="AH1985" s="69" t="str">
        <f t="shared" ca="1" si="369"/>
        <v>Out of TAT</v>
      </c>
      <c r="AI1985" s="69">
        <f t="shared" ca="1" si="370"/>
        <v>20536</v>
      </c>
      <c r="AJ1985" s="69" t="str">
        <f ca="1">IF(AI1985&lt;0,"0-12",IFERROR(VLOOKUP(AI1985,Breakup[],2,FALSE),"&gt;24"))</f>
        <v>&gt;24</v>
      </c>
      <c r="AK1985" s="69" t="str">
        <f>VLOOKUP(V1985,Master!B:D,3,FALSE)</f>
        <v>East</v>
      </c>
      <c r="AL1985" s="69" t="str">
        <f t="shared" si="371"/>
        <v>Mumbai</v>
      </c>
    </row>
    <row r="1986" spans="1:38">
      <c r="A1986" s="13" t="s">
        <v>4282</v>
      </c>
      <c r="B1986" s="54">
        <v>44701.667783101897</v>
      </c>
      <c r="C1986" s="13" t="s">
        <v>344</v>
      </c>
      <c r="D1986" s="13">
        <v>485</v>
      </c>
      <c r="E1986" s="13" t="s">
        <v>4283</v>
      </c>
      <c r="F1986" s="13" t="s">
        <v>33</v>
      </c>
      <c r="G1986" s="14">
        <v>1653044439864</v>
      </c>
      <c r="H1986" s="55">
        <v>0.95211805555555595</v>
      </c>
      <c r="I1986" s="33">
        <v>44883.952118055597</v>
      </c>
      <c r="J1986" s="58">
        <v>44883</v>
      </c>
      <c r="K1986" s="13" t="s">
        <v>263</v>
      </c>
      <c r="L1986" s="13" t="s">
        <v>69</v>
      </c>
      <c r="M1986" s="13" t="s">
        <v>101</v>
      </c>
      <c r="N1986" s="13" t="s">
        <v>206</v>
      </c>
      <c r="O1986" s="33" t="s">
        <v>38</v>
      </c>
      <c r="P1986" s="58" t="s">
        <v>38</v>
      </c>
      <c r="Q1986" s="33" t="s">
        <v>207</v>
      </c>
      <c r="R1986" s="14" t="s">
        <v>38</v>
      </c>
      <c r="S1986" s="13" t="s">
        <v>208</v>
      </c>
      <c r="T1986" s="13" t="s">
        <v>209</v>
      </c>
      <c r="U1986" s="33">
        <f t="shared" ref="U1986:U2049" ca="1" si="372">NOW()</f>
        <v>45744.56914039352</v>
      </c>
      <c r="V1986" s="13" t="str">
        <f t="shared" ref="V1986:V2049" si="373">VLOOKUP(L1986,Location,2,0)</f>
        <v>Mumbai</v>
      </c>
      <c r="W1986" s="13" t="str">
        <f t="shared" ref="W1986:W2049" si="374">VLOOKUP(F1986,FCT,2,FALSE)</f>
        <v>RI</v>
      </c>
      <c r="X1986" s="13">
        <f t="shared" ref="X1986:X2049" si="375">HOUR(I1986)</f>
        <v>22</v>
      </c>
      <c r="Y1986" s="13" t="str">
        <f>IFERROR(VLOOKUP(C1986,ReceivingTeam[],2,FALSE),"HelpDesk")</f>
        <v>HelpDesk</v>
      </c>
      <c r="Z1986" s="67">
        <f t="shared" ref="Z1986:Z2049" si="376">IF(AB1986=FALSE,AE1986+AC1986,IF(I1986&gt;AE1986,IF(((I1986+AC1986)&gt;AF1986),(AC1986-(AF1986-I1986)+AG1986),I1986+AC1986),IF(((AE1986+AC1986)&gt;AF1986),(AC1986-(AF1986-AE1986)+AG1986),AE1986+AC1986)))</f>
        <v>44884.618784722261</v>
      </c>
      <c r="AA1986" s="68">
        <f t="shared" ref="AA1986:AA2049" si="377">INT(J1986)</f>
        <v>44883</v>
      </c>
      <c r="AB1986" s="69" t="b">
        <f t="shared" ref="AB1986:AB2049" si="378">WORKDAY.INTL(AA1986-1,1,11)=AA1986</f>
        <v>1</v>
      </c>
      <c r="AC1986" s="70">
        <f t="shared" ref="AC1986:AC2049" si="379">IF(T1986="High",12/24,72/24)</f>
        <v>0.5</v>
      </c>
      <c r="AD1986" s="67">
        <f t="shared" ref="AD1986:AD2049" si="380">IF(AB1986=FALSE,AE1986+AC1986,IF(I1986&gt;AE1986,IF(((I1986+AC1986)&gt;AF1986),(AC1986-(AF1986-I1986)+AG1986),I1986+AC1986),IF(((AE1986+AC1986)&gt;AF1986),(AC1986-(AF1986-AE1986)+AG1986),AE1986+AC1986)))</f>
        <v>44884.618784722261</v>
      </c>
      <c r="AE1986" s="67">
        <f>VLOOKUP(V1986,'Branch Wise Work Timelines'!C:G,3,FALSE)+AA1986</f>
        <v>44883.416666666664</v>
      </c>
      <c r="AF1986" s="67">
        <f>IF(V1986="Bangalore",VLOOKUP(V1986,'Branch Wise Work Timelines'!C:G,4,FALSE)+AA1986+1,IF(V1986="Mumbai",VLOOKUP(V1986,'Branch Wise Work Timelines'!C:G,4,FALSE)+AA1986+1,VLOOKUP(V1986,'Branch Wise Work Timelines'!C:G,4,FALSE)+AA1986))</f>
        <v>44884.25</v>
      </c>
      <c r="AG1986" s="67">
        <f>WORKDAY.INTL(AA1986,1,11)+VLOOKUP(V1986,'Branch Wise Work Timelines'!C:G,3,FALSE)</f>
        <v>44884.416666666664</v>
      </c>
      <c r="AH1986" s="69" t="str">
        <f t="shared" ref="AH1986:AH2049" ca="1" si="381">IF(Q1986&lt;&gt;"Success",IF(U1986&gt;Z1986,"Out of TAT","In TAT"),IF(O1986&gt;AD1986,"Not Met","Met"))</f>
        <v>Out of TAT</v>
      </c>
      <c r="AI1986" s="69">
        <f t="shared" ref="AI1986:AI2049" ca="1" si="382">ROUNDUP((U1986-AD1986)*24,0)</f>
        <v>20639</v>
      </c>
      <c r="AJ1986" s="69" t="str">
        <f ca="1">IF(AI1986&lt;0,"0-12",IFERROR(VLOOKUP(AI1986,Breakup[],2,FALSE),"&gt;24"))</f>
        <v>&gt;24</v>
      </c>
      <c r="AK1986" s="69" t="str">
        <f>VLOOKUP(V1986,Master!B:D,3,FALSE)</f>
        <v>East</v>
      </c>
      <c r="AL1986" s="69" t="str">
        <f t="shared" ref="AL1986:AL2049" si="383">IF(V1986="Bangalore",IF(W1986="CLS",V1986&amp;"-"&amp;"CLS",V1986),(V1986))</f>
        <v>Mumbai</v>
      </c>
    </row>
    <row r="1987" spans="1:38">
      <c r="A1987" s="13" t="s">
        <v>4284</v>
      </c>
      <c r="B1987" s="54">
        <v>44701.668850891198</v>
      </c>
      <c r="C1987" s="13" t="s">
        <v>121</v>
      </c>
      <c r="D1987" s="13">
        <v>1594</v>
      </c>
      <c r="E1987" s="13" t="s">
        <v>4285</v>
      </c>
      <c r="F1987" s="13" t="s">
        <v>33</v>
      </c>
      <c r="G1987" s="14">
        <v>1653044731623</v>
      </c>
      <c r="H1987" s="55">
        <v>0.38302083333333298</v>
      </c>
      <c r="I1987" s="33">
        <v>44891.383020833302</v>
      </c>
      <c r="J1987" s="58">
        <v>44891</v>
      </c>
      <c r="K1987" s="13" t="s">
        <v>263</v>
      </c>
      <c r="L1987" s="13" t="s">
        <v>69</v>
      </c>
      <c r="M1987" s="13" t="s">
        <v>101</v>
      </c>
      <c r="N1987" s="13" t="s">
        <v>206</v>
      </c>
      <c r="O1987" s="33">
        <v>44891.285057870402</v>
      </c>
      <c r="P1987" s="58">
        <v>44891</v>
      </c>
      <c r="Q1987" s="33" t="s">
        <v>237</v>
      </c>
      <c r="R1987" s="14">
        <v>563</v>
      </c>
      <c r="S1987" s="13" t="s">
        <v>208</v>
      </c>
      <c r="T1987" s="13" t="s">
        <v>209</v>
      </c>
      <c r="U1987" s="33">
        <f t="shared" ca="1" si="372"/>
        <v>45744.56914039352</v>
      </c>
      <c r="V1987" s="13" t="str">
        <f t="shared" si="373"/>
        <v>Mumbai</v>
      </c>
      <c r="W1987" s="13" t="str">
        <f t="shared" si="374"/>
        <v>RI</v>
      </c>
      <c r="X1987" s="13">
        <f t="shared" si="375"/>
        <v>9</v>
      </c>
      <c r="Y1987" s="13" t="str">
        <f>IFERROR(VLOOKUP(C1987,ReceivingTeam[],2,FALSE),"HelpDesk")</f>
        <v>Branch office</v>
      </c>
      <c r="Z1987" s="67">
        <f t="shared" si="376"/>
        <v>44891.916666666664</v>
      </c>
      <c r="AA1987" s="68">
        <f t="shared" si="377"/>
        <v>44891</v>
      </c>
      <c r="AB1987" s="69" t="b">
        <f t="shared" si="378"/>
        <v>1</v>
      </c>
      <c r="AC1987" s="70">
        <f t="shared" si="379"/>
        <v>0.5</v>
      </c>
      <c r="AD1987" s="67">
        <f t="shared" si="380"/>
        <v>44891.916666666664</v>
      </c>
      <c r="AE1987" s="67">
        <f>VLOOKUP(V1987,'Branch Wise Work Timelines'!C:G,3,FALSE)+AA1987</f>
        <v>44891.416666666664</v>
      </c>
      <c r="AF1987" s="67">
        <f>IF(V1987="Bangalore",VLOOKUP(V1987,'Branch Wise Work Timelines'!C:G,4,FALSE)+AA1987+1,IF(V1987="Mumbai",VLOOKUP(V1987,'Branch Wise Work Timelines'!C:G,4,FALSE)+AA1987+1,VLOOKUP(V1987,'Branch Wise Work Timelines'!C:G,4,FALSE)+AA1987))</f>
        <v>44892.25</v>
      </c>
      <c r="AG1987" s="67">
        <f>WORKDAY.INTL(AA1987,1,11)+VLOOKUP(V1987,'Branch Wise Work Timelines'!C:G,3,FALSE)</f>
        <v>44893.416666666664</v>
      </c>
      <c r="AH1987" s="69" t="str">
        <f t="shared" si="381"/>
        <v>Met</v>
      </c>
      <c r="AI1987" s="69">
        <f t="shared" ca="1" si="382"/>
        <v>20464</v>
      </c>
      <c r="AJ1987" s="69" t="str">
        <f ca="1">IF(AI1987&lt;0,"0-12",IFERROR(VLOOKUP(AI1987,Breakup[],2,FALSE),"&gt;24"))</f>
        <v>&gt;24</v>
      </c>
      <c r="AK1987" s="69" t="str">
        <f>VLOOKUP(V1987,Master!B:D,3,FALSE)</f>
        <v>East</v>
      </c>
      <c r="AL1987" s="69" t="str">
        <f t="shared" si="383"/>
        <v>Mumbai</v>
      </c>
    </row>
    <row r="1988" spans="1:38">
      <c r="A1988" s="13" t="s">
        <v>4286</v>
      </c>
      <c r="B1988" s="54">
        <v>44701.669970104202</v>
      </c>
      <c r="C1988" s="13" t="s">
        <v>344</v>
      </c>
      <c r="D1988" s="13">
        <v>362</v>
      </c>
      <c r="E1988" s="13" t="s">
        <v>4287</v>
      </c>
      <c r="F1988" s="13" t="s">
        <v>33</v>
      </c>
      <c r="G1988" s="14">
        <v>1653044439864</v>
      </c>
      <c r="H1988" s="55">
        <v>0.37495370370370401</v>
      </c>
      <c r="I1988" s="33">
        <v>44888.3749537037</v>
      </c>
      <c r="J1988" s="58">
        <v>44888</v>
      </c>
      <c r="K1988" s="13" t="s">
        <v>263</v>
      </c>
      <c r="L1988" s="13" t="s">
        <v>69</v>
      </c>
      <c r="M1988" s="13" t="s">
        <v>101</v>
      </c>
      <c r="N1988" s="13" t="s">
        <v>206</v>
      </c>
      <c r="O1988" s="33" t="s">
        <v>38</v>
      </c>
      <c r="P1988" s="58" t="s">
        <v>38</v>
      </c>
      <c r="Q1988" s="33" t="s">
        <v>207</v>
      </c>
      <c r="R1988" s="14" t="s">
        <v>38</v>
      </c>
      <c r="S1988" s="13" t="s">
        <v>208</v>
      </c>
      <c r="T1988" s="13" t="s">
        <v>209</v>
      </c>
      <c r="U1988" s="33">
        <f t="shared" ca="1" si="372"/>
        <v>45744.56914039352</v>
      </c>
      <c r="V1988" s="13" t="str">
        <f t="shared" si="373"/>
        <v>Mumbai</v>
      </c>
      <c r="W1988" s="13" t="str">
        <f t="shared" si="374"/>
        <v>RI</v>
      </c>
      <c r="X1988" s="13">
        <f t="shared" si="375"/>
        <v>8</v>
      </c>
      <c r="Y1988" s="13" t="str">
        <f>IFERROR(VLOOKUP(C1988,ReceivingTeam[],2,FALSE),"HelpDesk")</f>
        <v>HelpDesk</v>
      </c>
      <c r="Z1988" s="67">
        <f t="shared" si="376"/>
        <v>44888.916666666664</v>
      </c>
      <c r="AA1988" s="68">
        <f t="shared" si="377"/>
        <v>44888</v>
      </c>
      <c r="AB1988" s="69" t="b">
        <f t="shared" si="378"/>
        <v>1</v>
      </c>
      <c r="AC1988" s="70">
        <f t="shared" si="379"/>
        <v>0.5</v>
      </c>
      <c r="AD1988" s="67">
        <f t="shared" si="380"/>
        <v>44888.916666666664</v>
      </c>
      <c r="AE1988" s="67">
        <f>VLOOKUP(V1988,'Branch Wise Work Timelines'!C:G,3,FALSE)+AA1988</f>
        <v>44888.416666666664</v>
      </c>
      <c r="AF1988" s="67">
        <f>IF(V1988="Bangalore",VLOOKUP(V1988,'Branch Wise Work Timelines'!C:G,4,FALSE)+AA1988+1,IF(V1988="Mumbai",VLOOKUP(V1988,'Branch Wise Work Timelines'!C:G,4,FALSE)+AA1988+1,VLOOKUP(V1988,'Branch Wise Work Timelines'!C:G,4,FALSE)+AA1988))</f>
        <v>44889.25</v>
      </c>
      <c r="AG1988" s="67">
        <f>WORKDAY.INTL(AA1988,1,11)+VLOOKUP(V1988,'Branch Wise Work Timelines'!C:G,3,FALSE)</f>
        <v>44889.416666666664</v>
      </c>
      <c r="AH1988" s="69" t="str">
        <f t="shared" ca="1" si="381"/>
        <v>Out of TAT</v>
      </c>
      <c r="AI1988" s="69">
        <f t="shared" ca="1" si="382"/>
        <v>20536</v>
      </c>
      <c r="AJ1988" s="69" t="str">
        <f ca="1">IF(AI1988&lt;0,"0-12",IFERROR(VLOOKUP(AI1988,Breakup[],2,FALSE),"&gt;24"))</f>
        <v>&gt;24</v>
      </c>
      <c r="AK1988" s="69" t="str">
        <f>VLOOKUP(V1988,Master!B:D,3,FALSE)</f>
        <v>East</v>
      </c>
      <c r="AL1988" s="69" t="str">
        <f t="shared" si="383"/>
        <v>Mumbai</v>
      </c>
    </row>
    <row r="1989" spans="1:38">
      <c r="A1989" s="13" t="s">
        <v>4288</v>
      </c>
      <c r="B1989" s="54">
        <v>44701.566482673603</v>
      </c>
      <c r="C1989" s="13" t="s">
        <v>122</v>
      </c>
      <c r="D1989" s="13">
        <v>677</v>
      </c>
      <c r="E1989" s="13" t="s">
        <v>4289</v>
      </c>
      <c r="F1989" s="13" t="s">
        <v>33</v>
      </c>
      <c r="G1989" s="14">
        <v>1653036381719</v>
      </c>
      <c r="H1989" s="55">
        <v>0.69990740740740698</v>
      </c>
      <c r="I1989" s="33">
        <v>44881.699907407397</v>
      </c>
      <c r="J1989" s="58">
        <v>44881</v>
      </c>
      <c r="K1989" s="13" t="s">
        <v>263</v>
      </c>
      <c r="L1989" s="13" t="s">
        <v>69</v>
      </c>
      <c r="M1989" s="13" t="s">
        <v>101</v>
      </c>
      <c r="N1989" s="13" t="s">
        <v>206</v>
      </c>
      <c r="O1989" s="33" t="s">
        <v>38</v>
      </c>
      <c r="P1989" s="58" t="s">
        <v>38</v>
      </c>
      <c r="Q1989" s="33" t="s">
        <v>207</v>
      </c>
      <c r="R1989" s="14" t="s">
        <v>38</v>
      </c>
      <c r="S1989" s="13" t="s">
        <v>208</v>
      </c>
      <c r="T1989" s="13" t="s">
        <v>209</v>
      </c>
      <c r="U1989" s="33">
        <f t="shared" ca="1" si="372"/>
        <v>45744.56914039352</v>
      </c>
      <c r="V1989" s="13" t="str">
        <f t="shared" si="373"/>
        <v>Mumbai</v>
      </c>
      <c r="W1989" s="13" t="str">
        <f t="shared" si="374"/>
        <v>RI</v>
      </c>
      <c r="X1989" s="13">
        <f t="shared" si="375"/>
        <v>16</v>
      </c>
      <c r="Y1989" s="13" t="str">
        <f>IFERROR(VLOOKUP(C1989,ReceivingTeam[],2,FALSE),"HelpDesk")</f>
        <v>Branch office</v>
      </c>
      <c r="Z1989" s="67">
        <f t="shared" si="376"/>
        <v>44882.199907407397</v>
      </c>
      <c r="AA1989" s="68">
        <f t="shared" si="377"/>
        <v>44881</v>
      </c>
      <c r="AB1989" s="69" t="b">
        <f t="shared" si="378"/>
        <v>1</v>
      </c>
      <c r="AC1989" s="70">
        <f t="shared" si="379"/>
        <v>0.5</v>
      </c>
      <c r="AD1989" s="67">
        <f t="shared" si="380"/>
        <v>44882.199907407397</v>
      </c>
      <c r="AE1989" s="67">
        <f>VLOOKUP(V1989,'Branch Wise Work Timelines'!C:G,3,FALSE)+AA1989</f>
        <v>44881.416666666664</v>
      </c>
      <c r="AF1989" s="67">
        <f>IF(V1989="Bangalore",VLOOKUP(V1989,'Branch Wise Work Timelines'!C:G,4,FALSE)+AA1989+1,IF(V1989="Mumbai",VLOOKUP(V1989,'Branch Wise Work Timelines'!C:G,4,FALSE)+AA1989+1,VLOOKUP(V1989,'Branch Wise Work Timelines'!C:G,4,FALSE)+AA1989))</f>
        <v>44882.25</v>
      </c>
      <c r="AG1989" s="67">
        <f>WORKDAY.INTL(AA1989,1,11)+VLOOKUP(V1989,'Branch Wise Work Timelines'!C:G,3,FALSE)</f>
        <v>44882.416666666664</v>
      </c>
      <c r="AH1989" s="69" t="str">
        <f t="shared" ca="1" si="381"/>
        <v>Out of TAT</v>
      </c>
      <c r="AI1989" s="69">
        <f t="shared" ca="1" si="382"/>
        <v>20697</v>
      </c>
      <c r="AJ1989" s="69" t="str">
        <f ca="1">IF(AI1989&lt;0,"0-12",IFERROR(VLOOKUP(AI1989,Breakup[],2,FALSE),"&gt;24"))</f>
        <v>&gt;24</v>
      </c>
      <c r="AK1989" s="69" t="str">
        <f>VLOOKUP(V1989,Master!B:D,3,FALSE)</f>
        <v>East</v>
      </c>
      <c r="AL1989" s="69" t="str">
        <f t="shared" si="383"/>
        <v>Mumbai</v>
      </c>
    </row>
    <row r="1990" spans="1:38">
      <c r="A1990" s="13" t="s">
        <v>4290</v>
      </c>
      <c r="B1990" s="54">
        <v>44700.830323726797</v>
      </c>
      <c r="C1990" s="13" t="s">
        <v>222</v>
      </c>
      <c r="D1990" s="13">
        <v>387</v>
      </c>
      <c r="E1990" s="13" t="s">
        <v>4291</v>
      </c>
      <c r="F1990" s="13" t="s">
        <v>33</v>
      </c>
      <c r="G1990" s="14">
        <v>1653021970577</v>
      </c>
      <c r="H1990" s="55">
        <v>0.84915509259259303</v>
      </c>
      <c r="I1990" s="33">
        <v>44888.849155092597</v>
      </c>
      <c r="J1990" s="58">
        <v>44888</v>
      </c>
      <c r="K1990" s="13" t="s">
        <v>224</v>
      </c>
      <c r="L1990" s="13" t="s">
        <v>64</v>
      </c>
      <c r="M1990" s="13" t="s">
        <v>225</v>
      </c>
      <c r="N1990" s="13" t="s">
        <v>206</v>
      </c>
      <c r="O1990" s="33" t="s">
        <v>38</v>
      </c>
      <c r="P1990" s="58" t="s">
        <v>38</v>
      </c>
      <c r="Q1990" s="33" t="s">
        <v>207</v>
      </c>
      <c r="R1990" s="14" t="s">
        <v>38</v>
      </c>
      <c r="S1990" s="13" t="s">
        <v>208</v>
      </c>
      <c r="T1990" s="13" t="s">
        <v>209</v>
      </c>
      <c r="U1990" s="33">
        <f t="shared" ca="1" si="372"/>
        <v>45744.56914039352</v>
      </c>
      <c r="V1990" s="13" t="str">
        <f t="shared" si="373"/>
        <v>Kolkata</v>
      </c>
      <c r="W1990" s="13" t="str">
        <f t="shared" si="374"/>
        <v>RI</v>
      </c>
      <c r="X1990" s="13">
        <f t="shared" si="375"/>
        <v>20</v>
      </c>
      <c r="Y1990" s="13" t="str">
        <f>IFERROR(VLOOKUP(C1990,ReceivingTeam[],2,FALSE),"HelpDesk")</f>
        <v>Branch office</v>
      </c>
      <c r="Z1990" s="67">
        <f t="shared" si="376"/>
        <v>44889.994988425926</v>
      </c>
      <c r="AA1990" s="68">
        <f t="shared" si="377"/>
        <v>44888</v>
      </c>
      <c r="AB1990" s="69" t="b">
        <f t="shared" si="378"/>
        <v>1</v>
      </c>
      <c r="AC1990" s="70">
        <f t="shared" si="379"/>
        <v>0.5</v>
      </c>
      <c r="AD1990" s="67">
        <f t="shared" si="380"/>
        <v>44889.994988425926</v>
      </c>
      <c r="AE1990" s="67">
        <f>VLOOKUP(V1990,'Branch Wise Work Timelines'!C:G,3,FALSE)+AA1990</f>
        <v>44888.416666666664</v>
      </c>
      <c r="AF1990" s="67">
        <f>IF(V1990="Bangalore",VLOOKUP(V1990,'Branch Wise Work Timelines'!C:G,4,FALSE)+AA1990+1,IF(V1990="Mumbai",VLOOKUP(V1990,'Branch Wise Work Timelines'!C:G,4,FALSE)+AA1990+1,VLOOKUP(V1990,'Branch Wise Work Timelines'!C:G,4,FALSE)+AA1990))</f>
        <v>44888.770833333336</v>
      </c>
      <c r="AG1990" s="67">
        <f>WORKDAY.INTL(AA1990,1,11)+VLOOKUP(V1990,'Branch Wise Work Timelines'!C:G,3,FALSE)</f>
        <v>44889.416666666664</v>
      </c>
      <c r="AH1990" s="69" t="str">
        <f t="shared" ca="1" si="381"/>
        <v>Out of TAT</v>
      </c>
      <c r="AI1990" s="69">
        <f t="shared" ca="1" si="382"/>
        <v>20510</v>
      </c>
      <c r="AJ1990" s="69" t="str">
        <f ca="1">IF(AI1990&lt;0,"0-12",IFERROR(VLOOKUP(AI1990,Breakup[],2,FALSE),"&gt;24"))</f>
        <v>&gt;24</v>
      </c>
      <c r="AK1990" s="69" t="str">
        <f>VLOOKUP(V1990,Master!B:D,3,FALSE)</f>
        <v>East</v>
      </c>
      <c r="AL1990" s="69" t="str">
        <f t="shared" si="383"/>
        <v>Kolkata</v>
      </c>
    </row>
    <row r="1991" spans="1:38">
      <c r="A1991" s="13" t="s">
        <v>4292</v>
      </c>
      <c r="B1991" s="54">
        <v>44701.638157175898</v>
      </c>
      <c r="C1991" s="13" t="s">
        <v>252</v>
      </c>
      <c r="D1991" s="13">
        <v>403</v>
      </c>
      <c r="E1991" s="13" t="s">
        <v>4293</v>
      </c>
      <c r="F1991" s="13" t="s">
        <v>15</v>
      </c>
      <c r="G1991" s="14">
        <v>1653043498252</v>
      </c>
      <c r="H1991" s="55">
        <v>0.90039351851851901</v>
      </c>
      <c r="I1991" s="33">
        <v>44888.900393518503</v>
      </c>
      <c r="J1991" s="58">
        <v>44888</v>
      </c>
      <c r="K1991" s="13" t="s">
        <v>213</v>
      </c>
      <c r="L1991" s="13" t="s">
        <v>30</v>
      </c>
      <c r="M1991" s="13" t="s">
        <v>214</v>
      </c>
      <c r="N1991" s="13" t="s">
        <v>206</v>
      </c>
      <c r="O1991" s="33" t="s">
        <v>38</v>
      </c>
      <c r="P1991" s="58" t="s">
        <v>38</v>
      </c>
      <c r="Q1991" s="33" t="s">
        <v>207</v>
      </c>
      <c r="R1991" s="14" t="s">
        <v>38</v>
      </c>
      <c r="S1991" s="13" t="s">
        <v>216</v>
      </c>
      <c r="T1991" s="13" t="s">
        <v>217</v>
      </c>
      <c r="U1991" s="33">
        <f t="shared" ca="1" si="372"/>
        <v>45744.56914039352</v>
      </c>
      <c r="V1991" s="13" t="str">
        <f t="shared" si="373"/>
        <v>Bangalore</v>
      </c>
      <c r="W1991" s="13" t="str">
        <f t="shared" si="374"/>
        <v>CLS</v>
      </c>
      <c r="X1991" s="13">
        <f t="shared" si="375"/>
        <v>21</v>
      </c>
      <c r="Y1991" s="13" t="str">
        <f>IFERROR(VLOOKUP(C1991,ReceivingTeam[],2,FALSE),"HelpDesk")</f>
        <v>HelpDesk</v>
      </c>
      <c r="Z1991" s="67">
        <f t="shared" si="376"/>
        <v>44889.712893518503</v>
      </c>
      <c r="AA1991" s="68">
        <f t="shared" si="377"/>
        <v>44888</v>
      </c>
      <c r="AB1991" s="69" t="b">
        <f t="shared" si="378"/>
        <v>1</v>
      </c>
      <c r="AC1991" s="70">
        <f t="shared" si="379"/>
        <v>0.5</v>
      </c>
      <c r="AD1991" s="67">
        <f t="shared" si="380"/>
        <v>44889.712893518503</v>
      </c>
      <c r="AE1991" s="67">
        <f>VLOOKUP(V1991,'Branch Wise Work Timelines'!C:G,3,FALSE)+AA1991</f>
        <v>44888.416666666664</v>
      </c>
      <c r="AF1991" s="67">
        <f>IF(V1991="Bangalore",VLOOKUP(V1991,'Branch Wise Work Timelines'!C:G,4,FALSE)+AA1991+1,IF(V1991="Mumbai",VLOOKUP(V1991,'Branch Wise Work Timelines'!C:G,4,FALSE)+AA1991+1,VLOOKUP(V1991,'Branch Wise Work Timelines'!C:G,4,FALSE)+AA1991))</f>
        <v>44889.104166666664</v>
      </c>
      <c r="AG1991" s="67">
        <f>WORKDAY.INTL(AA1991,1,11)+VLOOKUP(V1991,'Branch Wise Work Timelines'!C:G,3,FALSE)</f>
        <v>44889.416666666664</v>
      </c>
      <c r="AH1991" s="69" t="str">
        <f t="shared" ca="1" si="381"/>
        <v>Out of TAT</v>
      </c>
      <c r="AI1991" s="69">
        <f t="shared" ca="1" si="382"/>
        <v>20517</v>
      </c>
      <c r="AJ1991" s="69" t="str">
        <f ca="1">IF(AI1991&lt;0,"0-12",IFERROR(VLOOKUP(AI1991,Breakup[],2,FALSE),"&gt;24"))</f>
        <v>&gt;24</v>
      </c>
      <c r="AK1991" s="69" t="str">
        <f>VLOOKUP(V1991,Master!B:D,3,FALSE)</f>
        <v>South</v>
      </c>
      <c r="AL1991" s="69" t="str">
        <f t="shared" si="383"/>
        <v>Bangalore-CLS</v>
      </c>
    </row>
    <row r="1992" spans="1:38">
      <c r="A1992" s="13" t="s">
        <v>4294</v>
      </c>
      <c r="B1992" s="54">
        <v>44701.492537615697</v>
      </c>
      <c r="C1992" s="13" t="s">
        <v>222</v>
      </c>
      <c r="D1992" s="13">
        <v>1352</v>
      </c>
      <c r="E1992" s="13" t="s">
        <v>4295</v>
      </c>
      <c r="F1992" s="13" t="s">
        <v>33</v>
      </c>
      <c r="G1992" s="14">
        <v>1653030446943</v>
      </c>
      <c r="H1992" s="55">
        <v>0.22459490740740701</v>
      </c>
      <c r="I1992" s="33">
        <v>44882.224594907399</v>
      </c>
      <c r="J1992" s="58">
        <v>44882</v>
      </c>
      <c r="K1992" s="13" t="s">
        <v>224</v>
      </c>
      <c r="L1992" s="13" t="s">
        <v>64</v>
      </c>
      <c r="M1992" s="13" t="s">
        <v>225</v>
      </c>
      <c r="N1992" s="13" t="s">
        <v>206</v>
      </c>
      <c r="O1992" s="33" t="s">
        <v>38</v>
      </c>
      <c r="P1992" s="58" t="s">
        <v>38</v>
      </c>
      <c r="Q1992" s="33" t="s">
        <v>207</v>
      </c>
      <c r="R1992" s="14" t="s">
        <v>38</v>
      </c>
      <c r="S1992" s="13" t="s">
        <v>208</v>
      </c>
      <c r="T1992" s="13" t="s">
        <v>209</v>
      </c>
      <c r="U1992" s="33">
        <f t="shared" ca="1" si="372"/>
        <v>45744.56914039352</v>
      </c>
      <c r="V1992" s="13" t="str">
        <f t="shared" si="373"/>
        <v>Kolkata</v>
      </c>
      <c r="W1992" s="13" t="str">
        <f t="shared" si="374"/>
        <v>RI</v>
      </c>
      <c r="X1992" s="13">
        <f t="shared" si="375"/>
        <v>5</v>
      </c>
      <c r="Y1992" s="13" t="str">
        <f>IFERROR(VLOOKUP(C1992,ReceivingTeam[],2,FALSE),"HelpDesk")</f>
        <v>Branch office</v>
      </c>
      <c r="Z1992" s="67">
        <f t="shared" si="376"/>
        <v>44883.562499999993</v>
      </c>
      <c r="AA1992" s="68">
        <f t="shared" si="377"/>
        <v>44882</v>
      </c>
      <c r="AB1992" s="69" t="b">
        <f t="shared" si="378"/>
        <v>1</v>
      </c>
      <c r="AC1992" s="70">
        <f t="shared" si="379"/>
        <v>0.5</v>
      </c>
      <c r="AD1992" s="67">
        <f t="shared" si="380"/>
        <v>44883.562499999993</v>
      </c>
      <c r="AE1992" s="67">
        <f>VLOOKUP(V1992,'Branch Wise Work Timelines'!C:G,3,FALSE)+AA1992</f>
        <v>44882.416666666664</v>
      </c>
      <c r="AF1992" s="67">
        <f>IF(V1992="Bangalore",VLOOKUP(V1992,'Branch Wise Work Timelines'!C:G,4,FALSE)+AA1992+1,IF(V1992="Mumbai",VLOOKUP(V1992,'Branch Wise Work Timelines'!C:G,4,FALSE)+AA1992+1,VLOOKUP(V1992,'Branch Wise Work Timelines'!C:G,4,FALSE)+AA1992))</f>
        <v>44882.770833333336</v>
      </c>
      <c r="AG1992" s="67">
        <f>WORKDAY.INTL(AA1992,1,11)+VLOOKUP(V1992,'Branch Wise Work Timelines'!C:G,3,FALSE)</f>
        <v>44883.416666666664</v>
      </c>
      <c r="AH1992" s="69" t="str">
        <f t="shared" ca="1" si="381"/>
        <v>Out of TAT</v>
      </c>
      <c r="AI1992" s="69">
        <f t="shared" ca="1" si="382"/>
        <v>20665</v>
      </c>
      <c r="AJ1992" s="69" t="str">
        <f ca="1">IF(AI1992&lt;0,"0-12",IFERROR(VLOOKUP(AI1992,Breakup[],2,FALSE),"&gt;24"))</f>
        <v>&gt;24</v>
      </c>
      <c r="AK1992" s="69" t="str">
        <f>VLOOKUP(V1992,Master!B:D,3,FALSE)</f>
        <v>East</v>
      </c>
      <c r="AL1992" s="69" t="str">
        <f t="shared" si="383"/>
        <v>Kolkata</v>
      </c>
    </row>
    <row r="1993" spans="1:38">
      <c r="A1993" s="13" t="s">
        <v>4296</v>
      </c>
      <c r="B1993" s="54">
        <v>44701.546725694403</v>
      </c>
      <c r="C1993" s="13" t="s">
        <v>252</v>
      </c>
      <c r="D1993" s="13">
        <v>1106</v>
      </c>
      <c r="E1993" s="13" t="s">
        <v>4297</v>
      </c>
      <c r="F1993" s="13" t="s">
        <v>15</v>
      </c>
      <c r="G1993" s="14">
        <v>1653032881003</v>
      </c>
      <c r="H1993" s="55">
        <v>0.65097222222222195</v>
      </c>
      <c r="I1993" s="33">
        <v>44885.650972222204</v>
      </c>
      <c r="J1993" s="58">
        <v>44885</v>
      </c>
      <c r="K1993" s="13" t="s">
        <v>213</v>
      </c>
      <c r="L1993" s="13" t="s">
        <v>30</v>
      </c>
      <c r="M1993" s="13" t="s">
        <v>75</v>
      </c>
      <c r="N1993" s="13" t="s">
        <v>206</v>
      </c>
      <c r="O1993" s="33" t="s">
        <v>38</v>
      </c>
      <c r="P1993" s="58" t="s">
        <v>38</v>
      </c>
      <c r="Q1993" s="33" t="s">
        <v>207</v>
      </c>
      <c r="R1993" s="14" t="s">
        <v>38</v>
      </c>
      <c r="S1993" s="13" t="s">
        <v>216</v>
      </c>
      <c r="T1993" s="13" t="s">
        <v>217</v>
      </c>
      <c r="U1993" s="33">
        <f t="shared" ca="1" si="372"/>
        <v>45744.56914039352</v>
      </c>
      <c r="V1993" s="13" t="str">
        <f t="shared" si="373"/>
        <v>Bangalore</v>
      </c>
      <c r="W1993" s="13" t="str">
        <f t="shared" si="374"/>
        <v>CLS</v>
      </c>
      <c r="X1993" s="13">
        <f t="shared" si="375"/>
        <v>15</v>
      </c>
      <c r="Y1993" s="13" t="str">
        <f>IFERROR(VLOOKUP(C1993,ReceivingTeam[],2,FALSE),"HelpDesk")</f>
        <v>HelpDesk</v>
      </c>
      <c r="Z1993" s="67">
        <f t="shared" si="376"/>
        <v>44885.916666666664</v>
      </c>
      <c r="AA1993" s="68">
        <f t="shared" si="377"/>
        <v>44885</v>
      </c>
      <c r="AB1993" s="69" t="b">
        <f t="shared" si="378"/>
        <v>0</v>
      </c>
      <c r="AC1993" s="70">
        <f t="shared" si="379"/>
        <v>0.5</v>
      </c>
      <c r="AD1993" s="67">
        <f t="shared" si="380"/>
        <v>44885.916666666664</v>
      </c>
      <c r="AE1993" s="67">
        <f>VLOOKUP(V1993,'Branch Wise Work Timelines'!C:G,3,FALSE)+AA1993</f>
        <v>44885.416666666664</v>
      </c>
      <c r="AF1993" s="67">
        <f>IF(V1993="Bangalore",VLOOKUP(V1993,'Branch Wise Work Timelines'!C:G,4,FALSE)+AA1993+1,IF(V1993="Mumbai",VLOOKUP(V1993,'Branch Wise Work Timelines'!C:G,4,FALSE)+AA1993+1,VLOOKUP(V1993,'Branch Wise Work Timelines'!C:G,4,FALSE)+AA1993))</f>
        <v>44886.104166666664</v>
      </c>
      <c r="AG1993" s="67">
        <f>WORKDAY.INTL(AA1993,1,11)+VLOOKUP(V1993,'Branch Wise Work Timelines'!C:G,3,FALSE)</f>
        <v>44886.416666666664</v>
      </c>
      <c r="AH1993" s="69" t="str">
        <f t="shared" ca="1" si="381"/>
        <v>Out of TAT</v>
      </c>
      <c r="AI1993" s="69">
        <f t="shared" ca="1" si="382"/>
        <v>20608</v>
      </c>
      <c r="AJ1993" s="69" t="str">
        <f ca="1">IF(AI1993&lt;0,"0-12",IFERROR(VLOOKUP(AI1993,Breakup[],2,FALSE),"&gt;24"))</f>
        <v>&gt;24</v>
      </c>
      <c r="AK1993" s="69" t="str">
        <f>VLOOKUP(V1993,Master!B:D,3,FALSE)</f>
        <v>South</v>
      </c>
      <c r="AL1993" s="69" t="str">
        <f t="shared" si="383"/>
        <v>Bangalore-CLS</v>
      </c>
    </row>
    <row r="1994" spans="1:38">
      <c r="A1994" s="13" t="s">
        <v>4298</v>
      </c>
      <c r="B1994" s="54">
        <v>44701.497408796298</v>
      </c>
      <c r="C1994" s="13" t="s">
        <v>989</v>
      </c>
      <c r="D1994" s="13">
        <v>221</v>
      </c>
      <c r="E1994" s="13" t="s">
        <v>4299</v>
      </c>
      <c r="F1994" s="13" t="s">
        <v>24</v>
      </c>
      <c r="G1994" s="14">
        <v>1653030944104</v>
      </c>
      <c r="H1994" s="55">
        <v>0.99900462962962999</v>
      </c>
      <c r="I1994" s="33">
        <v>44886.999004629601</v>
      </c>
      <c r="J1994" s="58">
        <v>44886</v>
      </c>
      <c r="K1994" s="13" t="s">
        <v>213</v>
      </c>
      <c r="L1994" s="13" t="s">
        <v>30</v>
      </c>
      <c r="M1994" s="13" t="s">
        <v>282</v>
      </c>
      <c r="N1994" s="13" t="s">
        <v>1185</v>
      </c>
      <c r="O1994" s="33" t="s">
        <v>38</v>
      </c>
      <c r="P1994" s="58" t="s">
        <v>38</v>
      </c>
      <c r="Q1994" s="33" t="s">
        <v>207</v>
      </c>
      <c r="R1994" s="14" t="s">
        <v>38</v>
      </c>
      <c r="S1994" s="13" t="s">
        <v>208</v>
      </c>
      <c r="T1994" s="13" t="s">
        <v>209</v>
      </c>
      <c r="U1994" s="33">
        <f t="shared" ca="1" si="372"/>
        <v>45744.56914039352</v>
      </c>
      <c r="V1994" s="13" t="str">
        <f t="shared" si="373"/>
        <v>Bangalore</v>
      </c>
      <c r="W1994" s="13" t="str">
        <f t="shared" si="374"/>
        <v>DOMI</v>
      </c>
      <c r="X1994" s="13">
        <f t="shared" si="375"/>
        <v>23</v>
      </c>
      <c r="Y1994" s="13" t="str">
        <f>IFERROR(VLOOKUP(C1994,ReceivingTeam[],2,FALSE),"HelpDesk")</f>
        <v>HelpDesk</v>
      </c>
      <c r="Z1994" s="67">
        <f t="shared" si="376"/>
        <v>44887.811504629601</v>
      </c>
      <c r="AA1994" s="68">
        <f t="shared" si="377"/>
        <v>44886</v>
      </c>
      <c r="AB1994" s="69" t="b">
        <f t="shared" si="378"/>
        <v>1</v>
      </c>
      <c r="AC1994" s="70">
        <f t="shared" si="379"/>
        <v>0.5</v>
      </c>
      <c r="AD1994" s="67">
        <f t="shared" si="380"/>
        <v>44887.811504629601</v>
      </c>
      <c r="AE1994" s="67">
        <f>VLOOKUP(V1994,'Branch Wise Work Timelines'!C:G,3,FALSE)+AA1994</f>
        <v>44886.416666666664</v>
      </c>
      <c r="AF1994" s="67">
        <f>IF(V1994="Bangalore",VLOOKUP(V1994,'Branch Wise Work Timelines'!C:G,4,FALSE)+AA1994+1,IF(V1994="Mumbai",VLOOKUP(V1994,'Branch Wise Work Timelines'!C:G,4,FALSE)+AA1994+1,VLOOKUP(V1994,'Branch Wise Work Timelines'!C:G,4,FALSE)+AA1994))</f>
        <v>44887.104166666664</v>
      </c>
      <c r="AG1994" s="67">
        <f>WORKDAY.INTL(AA1994,1,11)+VLOOKUP(V1994,'Branch Wise Work Timelines'!C:G,3,FALSE)</f>
        <v>44887.416666666664</v>
      </c>
      <c r="AH1994" s="69" t="str">
        <f t="shared" ca="1" si="381"/>
        <v>Out of TAT</v>
      </c>
      <c r="AI1994" s="69">
        <f t="shared" ca="1" si="382"/>
        <v>20563</v>
      </c>
      <c r="AJ1994" s="69" t="str">
        <f ca="1">IF(AI1994&lt;0,"0-12",IFERROR(VLOOKUP(AI1994,Breakup[],2,FALSE),"&gt;24"))</f>
        <v>&gt;24</v>
      </c>
      <c r="AK1994" s="69" t="str">
        <f>VLOOKUP(V1994,Master!B:D,3,FALSE)</f>
        <v>South</v>
      </c>
      <c r="AL1994" s="69" t="str">
        <f t="shared" si="383"/>
        <v>Bangalore</v>
      </c>
    </row>
    <row r="1995" spans="1:38">
      <c r="A1995" s="13" t="s">
        <v>4300</v>
      </c>
      <c r="B1995" s="54">
        <v>44701.504096643497</v>
      </c>
      <c r="C1995" s="13" t="s">
        <v>989</v>
      </c>
      <c r="D1995" s="13">
        <v>1244</v>
      </c>
      <c r="E1995" s="13" t="s">
        <v>4301</v>
      </c>
      <c r="F1995" s="13" t="s">
        <v>24</v>
      </c>
      <c r="G1995" s="14">
        <v>1653030944104</v>
      </c>
      <c r="H1995" s="55">
        <v>0.45730324074074102</v>
      </c>
      <c r="I1995" s="33">
        <v>44882.457303240699</v>
      </c>
      <c r="J1995" s="58">
        <v>44882</v>
      </c>
      <c r="K1995" s="13" t="s">
        <v>213</v>
      </c>
      <c r="L1995" s="13" t="s">
        <v>30</v>
      </c>
      <c r="M1995" s="13" t="s">
        <v>282</v>
      </c>
      <c r="N1995" s="13" t="s">
        <v>1185</v>
      </c>
      <c r="O1995" s="33" t="s">
        <v>38</v>
      </c>
      <c r="P1995" s="58" t="s">
        <v>38</v>
      </c>
      <c r="Q1995" s="33" t="s">
        <v>207</v>
      </c>
      <c r="R1995" s="14" t="s">
        <v>38</v>
      </c>
      <c r="S1995" s="13" t="s">
        <v>208</v>
      </c>
      <c r="T1995" s="13" t="s">
        <v>209</v>
      </c>
      <c r="U1995" s="33">
        <f t="shared" ca="1" si="372"/>
        <v>45744.56914039352</v>
      </c>
      <c r="V1995" s="13" t="str">
        <f t="shared" si="373"/>
        <v>Bangalore</v>
      </c>
      <c r="W1995" s="13" t="str">
        <f t="shared" si="374"/>
        <v>DOMI</v>
      </c>
      <c r="X1995" s="13">
        <f t="shared" si="375"/>
        <v>10</v>
      </c>
      <c r="Y1995" s="13" t="str">
        <f>IFERROR(VLOOKUP(C1995,ReceivingTeam[],2,FALSE),"HelpDesk")</f>
        <v>HelpDesk</v>
      </c>
      <c r="Z1995" s="67">
        <f t="shared" si="376"/>
        <v>44882.957303240699</v>
      </c>
      <c r="AA1995" s="68">
        <f t="shared" si="377"/>
        <v>44882</v>
      </c>
      <c r="AB1995" s="69" t="b">
        <f t="shared" si="378"/>
        <v>1</v>
      </c>
      <c r="AC1995" s="70">
        <f t="shared" si="379"/>
        <v>0.5</v>
      </c>
      <c r="AD1995" s="67">
        <f t="shared" si="380"/>
        <v>44882.957303240699</v>
      </c>
      <c r="AE1995" s="67">
        <f>VLOOKUP(V1995,'Branch Wise Work Timelines'!C:G,3,FALSE)+AA1995</f>
        <v>44882.416666666664</v>
      </c>
      <c r="AF1995" s="67">
        <f>IF(V1995="Bangalore",VLOOKUP(V1995,'Branch Wise Work Timelines'!C:G,4,FALSE)+AA1995+1,IF(V1995="Mumbai",VLOOKUP(V1995,'Branch Wise Work Timelines'!C:G,4,FALSE)+AA1995+1,VLOOKUP(V1995,'Branch Wise Work Timelines'!C:G,4,FALSE)+AA1995))</f>
        <v>44883.104166666664</v>
      </c>
      <c r="AG1995" s="67">
        <f>WORKDAY.INTL(AA1995,1,11)+VLOOKUP(V1995,'Branch Wise Work Timelines'!C:G,3,FALSE)</f>
        <v>44883.416666666664</v>
      </c>
      <c r="AH1995" s="69" t="str">
        <f t="shared" ca="1" si="381"/>
        <v>Out of TAT</v>
      </c>
      <c r="AI1995" s="69">
        <f t="shared" ca="1" si="382"/>
        <v>20679</v>
      </c>
      <c r="AJ1995" s="69" t="str">
        <f ca="1">IF(AI1995&lt;0,"0-12",IFERROR(VLOOKUP(AI1995,Breakup[],2,FALSE),"&gt;24"))</f>
        <v>&gt;24</v>
      </c>
      <c r="AK1995" s="69" t="str">
        <f>VLOOKUP(V1995,Master!B:D,3,FALSE)</f>
        <v>South</v>
      </c>
      <c r="AL1995" s="69" t="str">
        <f t="shared" si="383"/>
        <v>Bangalore</v>
      </c>
    </row>
    <row r="1996" spans="1:38">
      <c r="A1996" s="13" t="s">
        <v>4302</v>
      </c>
      <c r="B1996" s="54">
        <v>44701.4377219097</v>
      </c>
      <c r="C1996" s="13" t="s">
        <v>153</v>
      </c>
      <c r="D1996" s="13">
        <v>548</v>
      </c>
      <c r="E1996" s="13" t="s">
        <v>4303</v>
      </c>
      <c r="F1996" s="13" t="s">
        <v>33</v>
      </c>
      <c r="G1996" s="14">
        <v>1653036111643</v>
      </c>
      <c r="H1996" s="55">
        <v>5.9560185185185202E-2</v>
      </c>
      <c r="I1996" s="33">
        <v>44886.059560185196</v>
      </c>
      <c r="J1996" s="58">
        <v>44886</v>
      </c>
      <c r="K1996" s="13" t="s">
        <v>397</v>
      </c>
      <c r="L1996" s="13" t="s">
        <v>50</v>
      </c>
      <c r="M1996" s="13" t="s">
        <v>153</v>
      </c>
      <c r="N1996" s="13" t="s">
        <v>206</v>
      </c>
      <c r="O1996" s="33" t="s">
        <v>38</v>
      </c>
      <c r="P1996" s="58" t="s">
        <v>38</v>
      </c>
      <c r="Q1996" s="33" t="s">
        <v>207</v>
      </c>
      <c r="R1996" s="14" t="s">
        <v>38</v>
      </c>
      <c r="S1996" s="13" t="s">
        <v>216</v>
      </c>
      <c r="T1996" s="13" t="s">
        <v>217</v>
      </c>
      <c r="U1996" s="33">
        <f t="shared" ca="1" si="372"/>
        <v>45744.56914039352</v>
      </c>
      <c r="V1996" s="13" t="str">
        <f t="shared" si="373"/>
        <v>Cochin</v>
      </c>
      <c r="W1996" s="13" t="str">
        <f t="shared" si="374"/>
        <v>RI</v>
      </c>
      <c r="X1996" s="13">
        <f t="shared" si="375"/>
        <v>1</v>
      </c>
      <c r="Y1996" s="13" t="str">
        <f>IFERROR(VLOOKUP(C1996,ReceivingTeam[],2,FALSE),"HelpDesk")</f>
        <v>Branch office</v>
      </c>
      <c r="Z1996" s="67">
        <f t="shared" si="376"/>
        <v>44887.562499999993</v>
      </c>
      <c r="AA1996" s="68">
        <f t="shared" si="377"/>
        <v>44886</v>
      </c>
      <c r="AB1996" s="69" t="b">
        <f t="shared" si="378"/>
        <v>1</v>
      </c>
      <c r="AC1996" s="70">
        <f t="shared" si="379"/>
        <v>0.5</v>
      </c>
      <c r="AD1996" s="67">
        <f t="shared" si="380"/>
        <v>44887.562499999993</v>
      </c>
      <c r="AE1996" s="67">
        <f>VLOOKUP(V1996,'Branch Wise Work Timelines'!C:G,3,FALSE)+AA1996</f>
        <v>44886.416666666664</v>
      </c>
      <c r="AF1996" s="67">
        <f>IF(V1996="Bangalore",VLOOKUP(V1996,'Branch Wise Work Timelines'!C:G,4,FALSE)+AA1996+1,IF(V1996="Mumbai",VLOOKUP(V1996,'Branch Wise Work Timelines'!C:G,4,FALSE)+AA1996+1,VLOOKUP(V1996,'Branch Wise Work Timelines'!C:G,4,FALSE)+AA1996))</f>
        <v>44886.770833333336</v>
      </c>
      <c r="AG1996" s="67">
        <f>WORKDAY.INTL(AA1996,1,11)+VLOOKUP(V1996,'Branch Wise Work Timelines'!C:G,3,FALSE)</f>
        <v>44887.416666666664</v>
      </c>
      <c r="AH1996" s="69" t="str">
        <f t="shared" ca="1" si="381"/>
        <v>Out of TAT</v>
      </c>
      <c r="AI1996" s="69">
        <f t="shared" ca="1" si="382"/>
        <v>20569</v>
      </c>
      <c r="AJ1996" s="69" t="str">
        <f ca="1">IF(AI1996&lt;0,"0-12",IFERROR(VLOOKUP(AI1996,Breakup[],2,FALSE),"&gt;24"))</f>
        <v>&gt;24</v>
      </c>
      <c r="AK1996" s="69" t="str">
        <f>VLOOKUP(V1996,Master!B:D,3,FALSE)</f>
        <v>South</v>
      </c>
      <c r="AL1996" s="69" t="str">
        <f t="shared" si="383"/>
        <v>Cochin</v>
      </c>
    </row>
    <row r="1997" spans="1:38">
      <c r="A1997" s="13" t="s">
        <v>4304</v>
      </c>
      <c r="B1997" s="54">
        <v>44701.569671990699</v>
      </c>
      <c r="C1997" s="13" t="s">
        <v>901</v>
      </c>
      <c r="D1997" s="13">
        <v>1292</v>
      </c>
      <c r="E1997" s="13" t="s">
        <v>4305</v>
      </c>
      <c r="F1997" s="13" t="s">
        <v>33</v>
      </c>
      <c r="G1997" s="14">
        <v>1653035836057</v>
      </c>
      <c r="H1997" s="55">
        <v>0.103993055555556</v>
      </c>
      <c r="I1997" s="33">
        <v>44881.1039930556</v>
      </c>
      <c r="J1997" s="58">
        <v>44881</v>
      </c>
      <c r="K1997" s="13" t="s">
        <v>213</v>
      </c>
      <c r="L1997" s="13" t="s">
        <v>30</v>
      </c>
      <c r="M1997" s="13" t="s">
        <v>282</v>
      </c>
      <c r="N1997" s="13" t="s">
        <v>206</v>
      </c>
      <c r="O1997" s="33" t="s">
        <v>38</v>
      </c>
      <c r="P1997" s="58" t="s">
        <v>38</v>
      </c>
      <c r="Q1997" s="33" t="s">
        <v>207</v>
      </c>
      <c r="R1997" s="14" t="s">
        <v>38</v>
      </c>
      <c r="S1997" s="13" t="s">
        <v>208</v>
      </c>
      <c r="T1997" s="13" t="s">
        <v>209</v>
      </c>
      <c r="U1997" s="33">
        <f t="shared" ca="1" si="372"/>
        <v>45744.56914039352</v>
      </c>
      <c r="V1997" s="13" t="str">
        <f t="shared" si="373"/>
        <v>Bangalore</v>
      </c>
      <c r="W1997" s="13" t="str">
        <f t="shared" si="374"/>
        <v>RI</v>
      </c>
      <c r="X1997" s="13">
        <f t="shared" si="375"/>
        <v>2</v>
      </c>
      <c r="Y1997" s="13" t="str">
        <f>IFERROR(VLOOKUP(C1997,ReceivingTeam[],2,FALSE),"HelpDesk")</f>
        <v>HelpDesk</v>
      </c>
      <c r="Z1997" s="67">
        <f t="shared" si="376"/>
        <v>44881.916666666664</v>
      </c>
      <c r="AA1997" s="68">
        <f t="shared" si="377"/>
        <v>44881</v>
      </c>
      <c r="AB1997" s="69" t="b">
        <f t="shared" si="378"/>
        <v>1</v>
      </c>
      <c r="AC1997" s="70">
        <f t="shared" si="379"/>
        <v>0.5</v>
      </c>
      <c r="AD1997" s="67">
        <f t="shared" si="380"/>
        <v>44881.916666666664</v>
      </c>
      <c r="AE1997" s="67">
        <f>VLOOKUP(V1997,'Branch Wise Work Timelines'!C:G,3,FALSE)+AA1997</f>
        <v>44881.416666666664</v>
      </c>
      <c r="AF1997" s="67">
        <f>IF(V1997="Bangalore",VLOOKUP(V1997,'Branch Wise Work Timelines'!C:G,4,FALSE)+AA1997+1,IF(V1997="Mumbai",VLOOKUP(V1997,'Branch Wise Work Timelines'!C:G,4,FALSE)+AA1997+1,VLOOKUP(V1997,'Branch Wise Work Timelines'!C:G,4,FALSE)+AA1997))</f>
        <v>44882.104166666664</v>
      </c>
      <c r="AG1997" s="67">
        <f>WORKDAY.INTL(AA1997,1,11)+VLOOKUP(V1997,'Branch Wise Work Timelines'!C:G,3,FALSE)</f>
        <v>44882.416666666664</v>
      </c>
      <c r="AH1997" s="69" t="str">
        <f t="shared" ca="1" si="381"/>
        <v>Out of TAT</v>
      </c>
      <c r="AI1997" s="69">
        <f t="shared" ca="1" si="382"/>
        <v>20704</v>
      </c>
      <c r="AJ1997" s="69" t="str">
        <f ca="1">IF(AI1997&lt;0,"0-12",IFERROR(VLOOKUP(AI1997,Breakup[],2,FALSE),"&gt;24"))</f>
        <v>&gt;24</v>
      </c>
      <c r="AK1997" s="69" t="str">
        <f>VLOOKUP(V1997,Master!B:D,3,FALSE)</f>
        <v>South</v>
      </c>
      <c r="AL1997" s="69" t="str">
        <f t="shared" si="383"/>
        <v>Bangalore</v>
      </c>
    </row>
    <row r="1998" spans="1:38">
      <c r="A1998" s="13" t="s">
        <v>4306</v>
      </c>
      <c r="B1998" s="54">
        <v>44701.574514814798</v>
      </c>
      <c r="C1998" s="13" t="s">
        <v>901</v>
      </c>
      <c r="D1998" s="13">
        <v>1532</v>
      </c>
      <c r="E1998" s="13" t="s">
        <v>4307</v>
      </c>
      <c r="F1998" s="13" t="s">
        <v>33</v>
      </c>
      <c r="G1998" s="14">
        <v>1653035836057</v>
      </c>
      <c r="H1998" s="55">
        <v>0.15324074074074101</v>
      </c>
      <c r="I1998" s="33">
        <v>44888.153240740699</v>
      </c>
      <c r="J1998" s="58">
        <v>44888</v>
      </c>
      <c r="K1998" s="13" t="s">
        <v>213</v>
      </c>
      <c r="L1998" s="13" t="s">
        <v>30</v>
      </c>
      <c r="M1998" s="13" t="s">
        <v>282</v>
      </c>
      <c r="N1998" s="13" t="s">
        <v>206</v>
      </c>
      <c r="O1998" s="33" t="s">
        <v>38</v>
      </c>
      <c r="P1998" s="58" t="s">
        <v>38</v>
      </c>
      <c r="Q1998" s="33" t="s">
        <v>207</v>
      </c>
      <c r="R1998" s="14" t="s">
        <v>38</v>
      </c>
      <c r="S1998" s="13" t="s">
        <v>208</v>
      </c>
      <c r="T1998" s="13" t="s">
        <v>209</v>
      </c>
      <c r="U1998" s="33">
        <f t="shared" ca="1" si="372"/>
        <v>45744.56914039352</v>
      </c>
      <c r="V1998" s="13" t="str">
        <f t="shared" si="373"/>
        <v>Bangalore</v>
      </c>
      <c r="W1998" s="13" t="str">
        <f t="shared" si="374"/>
        <v>RI</v>
      </c>
      <c r="X1998" s="13">
        <f t="shared" si="375"/>
        <v>3</v>
      </c>
      <c r="Y1998" s="13" t="str">
        <f>IFERROR(VLOOKUP(C1998,ReceivingTeam[],2,FALSE),"HelpDesk")</f>
        <v>HelpDesk</v>
      </c>
      <c r="Z1998" s="67">
        <f t="shared" si="376"/>
        <v>44888.916666666664</v>
      </c>
      <c r="AA1998" s="68">
        <f t="shared" si="377"/>
        <v>44888</v>
      </c>
      <c r="AB1998" s="69" t="b">
        <f t="shared" si="378"/>
        <v>1</v>
      </c>
      <c r="AC1998" s="70">
        <f t="shared" si="379"/>
        <v>0.5</v>
      </c>
      <c r="AD1998" s="67">
        <f t="shared" si="380"/>
        <v>44888.916666666664</v>
      </c>
      <c r="AE1998" s="67">
        <f>VLOOKUP(V1998,'Branch Wise Work Timelines'!C:G,3,FALSE)+AA1998</f>
        <v>44888.416666666664</v>
      </c>
      <c r="AF1998" s="67">
        <f>IF(V1998="Bangalore",VLOOKUP(V1998,'Branch Wise Work Timelines'!C:G,4,FALSE)+AA1998+1,IF(V1998="Mumbai",VLOOKUP(V1998,'Branch Wise Work Timelines'!C:G,4,FALSE)+AA1998+1,VLOOKUP(V1998,'Branch Wise Work Timelines'!C:G,4,FALSE)+AA1998))</f>
        <v>44889.104166666664</v>
      </c>
      <c r="AG1998" s="67">
        <f>WORKDAY.INTL(AA1998,1,11)+VLOOKUP(V1998,'Branch Wise Work Timelines'!C:G,3,FALSE)</f>
        <v>44889.416666666664</v>
      </c>
      <c r="AH1998" s="69" t="str">
        <f t="shared" ca="1" si="381"/>
        <v>Out of TAT</v>
      </c>
      <c r="AI1998" s="69">
        <f t="shared" ca="1" si="382"/>
        <v>20536</v>
      </c>
      <c r="AJ1998" s="69" t="str">
        <f ca="1">IF(AI1998&lt;0,"0-12",IFERROR(VLOOKUP(AI1998,Breakup[],2,FALSE),"&gt;24"))</f>
        <v>&gt;24</v>
      </c>
      <c r="AK1998" s="69" t="str">
        <f>VLOOKUP(V1998,Master!B:D,3,FALSE)</f>
        <v>South</v>
      </c>
      <c r="AL1998" s="69" t="str">
        <f t="shared" si="383"/>
        <v>Bangalore</v>
      </c>
    </row>
    <row r="1999" spans="1:38">
      <c r="A1999" s="13" t="s">
        <v>4308</v>
      </c>
      <c r="B1999" s="54">
        <v>44701.577233645803</v>
      </c>
      <c r="C1999" s="13" t="s">
        <v>901</v>
      </c>
      <c r="D1999" s="13">
        <v>824</v>
      </c>
      <c r="E1999" s="13" t="s">
        <v>4309</v>
      </c>
      <c r="F1999" s="13" t="s">
        <v>33</v>
      </c>
      <c r="G1999" s="14">
        <v>1653035836057</v>
      </c>
      <c r="H1999" s="55">
        <v>0.57738425925925896</v>
      </c>
      <c r="I1999" s="33">
        <v>44889.577384259297</v>
      </c>
      <c r="J1999" s="58">
        <v>44889</v>
      </c>
      <c r="K1999" s="13" t="s">
        <v>213</v>
      </c>
      <c r="L1999" s="13" t="s">
        <v>30</v>
      </c>
      <c r="M1999" s="13" t="s">
        <v>282</v>
      </c>
      <c r="N1999" s="13" t="s">
        <v>206</v>
      </c>
      <c r="O1999" s="33" t="s">
        <v>38</v>
      </c>
      <c r="P1999" s="58" t="s">
        <v>38</v>
      </c>
      <c r="Q1999" s="33" t="s">
        <v>207</v>
      </c>
      <c r="R1999" s="14" t="s">
        <v>38</v>
      </c>
      <c r="S1999" s="13" t="s">
        <v>208</v>
      </c>
      <c r="T1999" s="13" t="s">
        <v>209</v>
      </c>
      <c r="U1999" s="33">
        <f t="shared" ca="1" si="372"/>
        <v>45744.56914039352</v>
      </c>
      <c r="V1999" s="13" t="str">
        <f t="shared" si="373"/>
        <v>Bangalore</v>
      </c>
      <c r="W1999" s="13" t="str">
        <f t="shared" si="374"/>
        <v>RI</v>
      </c>
      <c r="X1999" s="13">
        <f t="shared" si="375"/>
        <v>13</v>
      </c>
      <c r="Y1999" s="13" t="str">
        <f>IFERROR(VLOOKUP(C1999,ReceivingTeam[],2,FALSE),"HelpDesk")</f>
        <v>HelpDesk</v>
      </c>
      <c r="Z1999" s="67">
        <f t="shared" si="376"/>
        <v>44890.077384259297</v>
      </c>
      <c r="AA1999" s="68">
        <f t="shared" si="377"/>
        <v>44889</v>
      </c>
      <c r="AB1999" s="69" t="b">
        <f t="shared" si="378"/>
        <v>1</v>
      </c>
      <c r="AC1999" s="70">
        <f t="shared" si="379"/>
        <v>0.5</v>
      </c>
      <c r="AD1999" s="67">
        <f t="shared" si="380"/>
        <v>44890.077384259297</v>
      </c>
      <c r="AE1999" s="67">
        <f>VLOOKUP(V1999,'Branch Wise Work Timelines'!C:G,3,FALSE)+AA1999</f>
        <v>44889.416666666664</v>
      </c>
      <c r="AF1999" s="67">
        <f>IF(V1999="Bangalore",VLOOKUP(V1999,'Branch Wise Work Timelines'!C:G,4,FALSE)+AA1999+1,IF(V1999="Mumbai",VLOOKUP(V1999,'Branch Wise Work Timelines'!C:G,4,FALSE)+AA1999+1,VLOOKUP(V1999,'Branch Wise Work Timelines'!C:G,4,FALSE)+AA1999))</f>
        <v>44890.104166666664</v>
      </c>
      <c r="AG1999" s="67">
        <f>WORKDAY.INTL(AA1999,1,11)+VLOOKUP(V1999,'Branch Wise Work Timelines'!C:G,3,FALSE)</f>
        <v>44890.416666666664</v>
      </c>
      <c r="AH1999" s="69" t="str">
        <f t="shared" ca="1" si="381"/>
        <v>Out of TAT</v>
      </c>
      <c r="AI1999" s="69">
        <f t="shared" ca="1" si="382"/>
        <v>20508</v>
      </c>
      <c r="AJ1999" s="69" t="str">
        <f ca="1">IF(AI1999&lt;0,"0-12",IFERROR(VLOOKUP(AI1999,Breakup[],2,FALSE),"&gt;24"))</f>
        <v>&gt;24</v>
      </c>
      <c r="AK1999" s="69" t="str">
        <f>VLOOKUP(V1999,Master!B:D,3,FALSE)</f>
        <v>South</v>
      </c>
      <c r="AL1999" s="69" t="str">
        <f t="shared" si="383"/>
        <v>Bangalore</v>
      </c>
    </row>
    <row r="2000" spans="1:38">
      <c r="A2000" s="13" t="s">
        <v>4310</v>
      </c>
      <c r="B2000" s="54">
        <v>44701.423462881903</v>
      </c>
      <c r="C2000" s="13" t="s">
        <v>323</v>
      </c>
      <c r="D2000" s="13">
        <v>489</v>
      </c>
      <c r="E2000" s="13" t="s">
        <v>4311</v>
      </c>
      <c r="F2000" s="13" t="s">
        <v>33</v>
      </c>
      <c r="G2000" s="14">
        <v>1653025396528</v>
      </c>
      <c r="H2000" s="55">
        <v>0.85814814814814799</v>
      </c>
      <c r="I2000" s="33">
        <v>44890.858148148101</v>
      </c>
      <c r="J2000" s="58">
        <v>44890</v>
      </c>
      <c r="K2000" s="13" t="s">
        <v>325</v>
      </c>
      <c r="L2000" s="13" t="s">
        <v>55</v>
      </c>
      <c r="M2000" s="13" t="s">
        <v>323</v>
      </c>
      <c r="N2000" s="13" t="s">
        <v>1185</v>
      </c>
      <c r="O2000" s="33" t="s">
        <v>38</v>
      </c>
      <c r="P2000" s="58" t="s">
        <v>38</v>
      </c>
      <c r="Q2000" s="33" t="s">
        <v>207</v>
      </c>
      <c r="R2000" s="14" t="s">
        <v>38</v>
      </c>
      <c r="S2000" s="13" t="s">
        <v>208</v>
      </c>
      <c r="T2000" s="13" t="s">
        <v>209</v>
      </c>
      <c r="U2000" s="33">
        <f t="shared" ca="1" si="372"/>
        <v>45744.56914039352</v>
      </c>
      <c r="V2000" s="13" t="str">
        <f t="shared" si="373"/>
        <v>Delhi</v>
      </c>
      <c r="W2000" s="13" t="str">
        <f t="shared" si="374"/>
        <v>RI</v>
      </c>
      <c r="X2000" s="13">
        <f t="shared" si="375"/>
        <v>20</v>
      </c>
      <c r="Y2000" s="13" t="str">
        <f>IFERROR(VLOOKUP(C2000,ReceivingTeam[],2,FALSE),"HelpDesk")</f>
        <v>HelpDesk</v>
      </c>
      <c r="Z2000" s="67">
        <f t="shared" si="376"/>
        <v>44892.00398148143</v>
      </c>
      <c r="AA2000" s="68">
        <f t="shared" si="377"/>
        <v>44890</v>
      </c>
      <c r="AB2000" s="69" t="b">
        <f t="shared" si="378"/>
        <v>1</v>
      </c>
      <c r="AC2000" s="70">
        <f t="shared" si="379"/>
        <v>0.5</v>
      </c>
      <c r="AD2000" s="67">
        <f t="shared" si="380"/>
        <v>44892.00398148143</v>
      </c>
      <c r="AE2000" s="67">
        <f>VLOOKUP(V2000,'Branch Wise Work Timelines'!C:G,3,FALSE)+AA2000</f>
        <v>44890.416666666664</v>
      </c>
      <c r="AF2000" s="67">
        <f>IF(V2000="Bangalore",VLOOKUP(V2000,'Branch Wise Work Timelines'!C:G,4,FALSE)+AA2000+1,IF(V2000="Mumbai",VLOOKUP(V2000,'Branch Wise Work Timelines'!C:G,4,FALSE)+AA2000+1,VLOOKUP(V2000,'Branch Wise Work Timelines'!C:G,4,FALSE)+AA2000))</f>
        <v>44890.770833333336</v>
      </c>
      <c r="AG2000" s="67">
        <f>WORKDAY.INTL(AA2000,1,11)+VLOOKUP(V2000,'Branch Wise Work Timelines'!C:G,3,FALSE)</f>
        <v>44891.416666666664</v>
      </c>
      <c r="AH2000" s="69" t="str">
        <f t="shared" ca="1" si="381"/>
        <v>Out of TAT</v>
      </c>
      <c r="AI2000" s="69">
        <f t="shared" ca="1" si="382"/>
        <v>20462</v>
      </c>
      <c r="AJ2000" s="69" t="str">
        <f ca="1">IF(AI2000&lt;0,"0-12",IFERROR(VLOOKUP(AI2000,Breakup[],2,FALSE),"&gt;24"))</f>
        <v>&gt;24</v>
      </c>
      <c r="AK2000" s="69" t="str">
        <f>VLOOKUP(V2000,Master!B:D,3,FALSE)</f>
        <v>North</v>
      </c>
      <c r="AL2000" s="69" t="str">
        <f t="shared" si="383"/>
        <v>Delhi</v>
      </c>
    </row>
    <row r="2001" spans="1:38">
      <c r="A2001" s="13" t="s">
        <v>4312</v>
      </c>
      <c r="B2001" s="54">
        <v>44701.504618749997</v>
      </c>
      <c r="C2001" s="13" t="s">
        <v>344</v>
      </c>
      <c r="D2001" s="13">
        <v>410</v>
      </c>
      <c r="E2001" s="13" t="s">
        <v>4313</v>
      </c>
      <c r="F2001" s="13" t="s">
        <v>33</v>
      </c>
      <c r="G2001" s="14">
        <v>1653029519755</v>
      </c>
      <c r="H2001" s="55">
        <v>0.65285879629629595</v>
      </c>
      <c r="I2001" s="33">
        <v>44889.652858796297</v>
      </c>
      <c r="J2001" s="58">
        <v>44889</v>
      </c>
      <c r="K2001" s="13" t="s">
        <v>263</v>
      </c>
      <c r="L2001" s="13" t="s">
        <v>69</v>
      </c>
      <c r="M2001" s="13" t="s">
        <v>101</v>
      </c>
      <c r="N2001" s="13" t="s">
        <v>206</v>
      </c>
      <c r="O2001" s="33" t="s">
        <v>38</v>
      </c>
      <c r="P2001" s="58" t="s">
        <v>38</v>
      </c>
      <c r="Q2001" s="33" t="s">
        <v>207</v>
      </c>
      <c r="R2001" s="14" t="s">
        <v>38</v>
      </c>
      <c r="S2001" s="13" t="s">
        <v>208</v>
      </c>
      <c r="T2001" s="13" t="s">
        <v>209</v>
      </c>
      <c r="U2001" s="33">
        <f t="shared" ca="1" si="372"/>
        <v>45744.56914039352</v>
      </c>
      <c r="V2001" s="13" t="str">
        <f t="shared" si="373"/>
        <v>Mumbai</v>
      </c>
      <c r="W2001" s="13" t="str">
        <f t="shared" si="374"/>
        <v>RI</v>
      </c>
      <c r="X2001" s="13">
        <f t="shared" si="375"/>
        <v>15</v>
      </c>
      <c r="Y2001" s="13" t="str">
        <f>IFERROR(VLOOKUP(C2001,ReceivingTeam[],2,FALSE),"HelpDesk")</f>
        <v>HelpDesk</v>
      </c>
      <c r="Z2001" s="67">
        <f t="shared" si="376"/>
        <v>44890.152858796297</v>
      </c>
      <c r="AA2001" s="68">
        <f t="shared" si="377"/>
        <v>44889</v>
      </c>
      <c r="AB2001" s="69" t="b">
        <f t="shared" si="378"/>
        <v>1</v>
      </c>
      <c r="AC2001" s="70">
        <f t="shared" si="379"/>
        <v>0.5</v>
      </c>
      <c r="AD2001" s="67">
        <f t="shared" si="380"/>
        <v>44890.152858796297</v>
      </c>
      <c r="AE2001" s="67">
        <f>VLOOKUP(V2001,'Branch Wise Work Timelines'!C:G,3,FALSE)+AA2001</f>
        <v>44889.416666666664</v>
      </c>
      <c r="AF2001" s="67">
        <f>IF(V2001="Bangalore",VLOOKUP(V2001,'Branch Wise Work Timelines'!C:G,4,FALSE)+AA2001+1,IF(V2001="Mumbai",VLOOKUP(V2001,'Branch Wise Work Timelines'!C:G,4,FALSE)+AA2001+1,VLOOKUP(V2001,'Branch Wise Work Timelines'!C:G,4,FALSE)+AA2001))</f>
        <v>44890.25</v>
      </c>
      <c r="AG2001" s="67">
        <f>WORKDAY.INTL(AA2001,1,11)+VLOOKUP(V2001,'Branch Wise Work Timelines'!C:G,3,FALSE)</f>
        <v>44890.416666666664</v>
      </c>
      <c r="AH2001" s="69" t="str">
        <f t="shared" ca="1" si="381"/>
        <v>Out of TAT</v>
      </c>
      <c r="AI2001" s="69">
        <f t="shared" ca="1" si="382"/>
        <v>20506</v>
      </c>
      <c r="AJ2001" s="69" t="str">
        <f ca="1">IF(AI2001&lt;0,"0-12",IFERROR(VLOOKUP(AI2001,Breakup[],2,FALSE),"&gt;24"))</f>
        <v>&gt;24</v>
      </c>
      <c r="AK2001" s="69" t="str">
        <f>VLOOKUP(V2001,Master!B:D,3,FALSE)</f>
        <v>East</v>
      </c>
      <c r="AL2001" s="69" t="str">
        <f t="shared" si="383"/>
        <v>Mumbai</v>
      </c>
    </row>
    <row r="2002" spans="1:38">
      <c r="A2002" s="13" t="s">
        <v>4314</v>
      </c>
      <c r="B2002" s="54">
        <v>44701.617381446798</v>
      </c>
      <c r="C2002" s="13" t="s">
        <v>243</v>
      </c>
      <c r="D2002" s="13">
        <v>1083</v>
      </c>
      <c r="E2002" s="13" t="s">
        <v>4315</v>
      </c>
      <c r="F2002" s="13" t="s">
        <v>15</v>
      </c>
      <c r="G2002" s="14">
        <v>1653039610057</v>
      </c>
      <c r="H2002" s="55">
        <v>0.97805555555555601</v>
      </c>
      <c r="I2002" s="33">
        <v>44890.978055555599</v>
      </c>
      <c r="J2002" s="58">
        <v>44890</v>
      </c>
      <c r="K2002" s="13" t="s">
        <v>213</v>
      </c>
      <c r="L2002" s="13" t="s">
        <v>30</v>
      </c>
      <c r="M2002" s="13" t="s">
        <v>214</v>
      </c>
      <c r="N2002" s="13" t="s">
        <v>206</v>
      </c>
      <c r="O2002" s="33" t="s">
        <v>38</v>
      </c>
      <c r="P2002" s="58" t="s">
        <v>38</v>
      </c>
      <c r="Q2002" s="33" t="s">
        <v>207</v>
      </c>
      <c r="R2002" s="14" t="s">
        <v>38</v>
      </c>
      <c r="S2002" s="13" t="s">
        <v>216</v>
      </c>
      <c r="T2002" s="13" t="s">
        <v>278</v>
      </c>
      <c r="U2002" s="33">
        <f t="shared" ca="1" si="372"/>
        <v>45744.56914039352</v>
      </c>
      <c r="V2002" s="13" t="str">
        <f t="shared" si="373"/>
        <v>Bangalore</v>
      </c>
      <c r="W2002" s="13" t="str">
        <f t="shared" si="374"/>
        <v>CLS</v>
      </c>
      <c r="X2002" s="13">
        <f t="shared" si="375"/>
        <v>23</v>
      </c>
      <c r="Y2002" s="13" t="str">
        <f>IFERROR(VLOOKUP(C2002,ReceivingTeam[],2,FALSE),"HelpDesk")</f>
        <v>HelpDesk</v>
      </c>
      <c r="Z2002" s="67">
        <f t="shared" si="376"/>
        <v>44894.290555555599</v>
      </c>
      <c r="AA2002" s="68">
        <f t="shared" si="377"/>
        <v>44890</v>
      </c>
      <c r="AB2002" s="69" t="b">
        <f t="shared" si="378"/>
        <v>1</v>
      </c>
      <c r="AC2002" s="70">
        <f t="shared" si="379"/>
        <v>3</v>
      </c>
      <c r="AD2002" s="67">
        <f t="shared" si="380"/>
        <v>44894.290555555599</v>
      </c>
      <c r="AE2002" s="67">
        <f>VLOOKUP(V2002,'Branch Wise Work Timelines'!C:G,3,FALSE)+AA2002</f>
        <v>44890.416666666664</v>
      </c>
      <c r="AF2002" s="67">
        <f>IF(V2002="Bangalore",VLOOKUP(V2002,'Branch Wise Work Timelines'!C:G,4,FALSE)+AA2002+1,IF(V2002="Mumbai",VLOOKUP(V2002,'Branch Wise Work Timelines'!C:G,4,FALSE)+AA2002+1,VLOOKUP(V2002,'Branch Wise Work Timelines'!C:G,4,FALSE)+AA2002))</f>
        <v>44891.104166666664</v>
      </c>
      <c r="AG2002" s="67">
        <f>WORKDAY.INTL(AA2002,1,11)+VLOOKUP(V2002,'Branch Wise Work Timelines'!C:G,3,FALSE)</f>
        <v>44891.416666666664</v>
      </c>
      <c r="AH2002" s="69" t="str">
        <f t="shared" ca="1" si="381"/>
        <v>Out of TAT</v>
      </c>
      <c r="AI2002" s="69">
        <f t="shared" ca="1" si="382"/>
        <v>20407</v>
      </c>
      <c r="AJ2002" s="69" t="str">
        <f ca="1">IF(AI2002&lt;0,"0-12",IFERROR(VLOOKUP(AI2002,Breakup[],2,FALSE),"&gt;24"))</f>
        <v>&gt;24</v>
      </c>
      <c r="AK2002" s="69" t="str">
        <f>VLOOKUP(V2002,Master!B:D,3,FALSE)</f>
        <v>South</v>
      </c>
      <c r="AL2002" s="69" t="str">
        <f t="shared" si="383"/>
        <v>Bangalore-CLS</v>
      </c>
    </row>
    <row r="2003" spans="1:38">
      <c r="A2003" s="13" t="s">
        <v>4316</v>
      </c>
      <c r="B2003" s="54">
        <v>44701.632281365703</v>
      </c>
      <c r="C2003" s="13" t="s">
        <v>586</v>
      </c>
      <c r="D2003" s="13">
        <v>1702</v>
      </c>
      <c r="E2003" s="13" t="s">
        <v>4317</v>
      </c>
      <c r="F2003" s="13" t="s">
        <v>15</v>
      </c>
      <c r="G2003" s="14">
        <v>1653043347189</v>
      </c>
      <c r="H2003" s="55">
        <v>0.165196759259259</v>
      </c>
      <c r="I2003" s="33">
        <v>44884.165196759299</v>
      </c>
      <c r="J2003" s="58">
        <v>44884</v>
      </c>
      <c r="K2003" s="13" t="s">
        <v>213</v>
      </c>
      <c r="L2003" s="13" t="s">
        <v>30</v>
      </c>
      <c r="M2003" s="13" t="s">
        <v>75</v>
      </c>
      <c r="N2003" s="13" t="s">
        <v>206</v>
      </c>
      <c r="O2003" s="33" t="s">
        <v>38</v>
      </c>
      <c r="P2003" s="58" t="s">
        <v>38</v>
      </c>
      <c r="Q2003" s="33" t="s">
        <v>207</v>
      </c>
      <c r="R2003" s="14" t="s">
        <v>38</v>
      </c>
      <c r="S2003" s="13" t="s">
        <v>208</v>
      </c>
      <c r="T2003" s="13" t="s">
        <v>209</v>
      </c>
      <c r="U2003" s="33">
        <f t="shared" ca="1" si="372"/>
        <v>45744.56914039352</v>
      </c>
      <c r="V2003" s="13" t="str">
        <f t="shared" si="373"/>
        <v>Bangalore</v>
      </c>
      <c r="W2003" s="13" t="str">
        <f t="shared" si="374"/>
        <v>CLS</v>
      </c>
      <c r="X2003" s="13">
        <f t="shared" si="375"/>
        <v>3</v>
      </c>
      <c r="Y2003" s="13" t="str">
        <f>IFERROR(VLOOKUP(C2003,ReceivingTeam[],2,FALSE),"HelpDesk")</f>
        <v>HelpDesk</v>
      </c>
      <c r="Z2003" s="67">
        <f t="shared" si="376"/>
        <v>44884.916666666664</v>
      </c>
      <c r="AA2003" s="68">
        <f t="shared" si="377"/>
        <v>44884</v>
      </c>
      <c r="AB2003" s="69" t="b">
        <f t="shared" si="378"/>
        <v>1</v>
      </c>
      <c r="AC2003" s="70">
        <f t="shared" si="379"/>
        <v>0.5</v>
      </c>
      <c r="AD2003" s="67">
        <f t="shared" si="380"/>
        <v>44884.916666666664</v>
      </c>
      <c r="AE2003" s="67">
        <f>VLOOKUP(V2003,'Branch Wise Work Timelines'!C:G,3,FALSE)+AA2003</f>
        <v>44884.416666666664</v>
      </c>
      <c r="AF2003" s="67">
        <f>IF(V2003="Bangalore",VLOOKUP(V2003,'Branch Wise Work Timelines'!C:G,4,FALSE)+AA2003+1,IF(V2003="Mumbai",VLOOKUP(V2003,'Branch Wise Work Timelines'!C:G,4,FALSE)+AA2003+1,VLOOKUP(V2003,'Branch Wise Work Timelines'!C:G,4,FALSE)+AA2003))</f>
        <v>44885.104166666664</v>
      </c>
      <c r="AG2003" s="67">
        <f>WORKDAY.INTL(AA2003,1,11)+VLOOKUP(V2003,'Branch Wise Work Timelines'!C:G,3,FALSE)</f>
        <v>44886.416666666664</v>
      </c>
      <c r="AH2003" s="69" t="str">
        <f t="shared" ca="1" si="381"/>
        <v>Out of TAT</v>
      </c>
      <c r="AI2003" s="69">
        <f t="shared" ca="1" si="382"/>
        <v>20632</v>
      </c>
      <c r="AJ2003" s="69" t="str">
        <f ca="1">IF(AI2003&lt;0,"0-12",IFERROR(VLOOKUP(AI2003,Breakup[],2,FALSE),"&gt;24"))</f>
        <v>&gt;24</v>
      </c>
      <c r="AK2003" s="69" t="str">
        <f>VLOOKUP(V2003,Master!B:D,3,FALSE)</f>
        <v>South</v>
      </c>
      <c r="AL2003" s="69" t="str">
        <f t="shared" si="383"/>
        <v>Bangalore-CLS</v>
      </c>
    </row>
    <row r="2004" spans="1:38">
      <c r="A2004" s="13" t="s">
        <v>4318</v>
      </c>
      <c r="B2004" s="54">
        <v>44701.640807025498</v>
      </c>
      <c r="C2004" s="13" t="s">
        <v>211</v>
      </c>
      <c r="D2004" s="13">
        <v>380</v>
      </c>
      <c r="E2004" s="13" t="s">
        <v>4319</v>
      </c>
      <c r="F2004" s="13" t="s">
        <v>15</v>
      </c>
      <c r="G2004" s="14">
        <v>1653042448483</v>
      </c>
      <c r="H2004" s="55">
        <v>0.82971064814814799</v>
      </c>
      <c r="I2004" s="33">
        <v>44888.829710648097</v>
      </c>
      <c r="J2004" s="58">
        <v>44888</v>
      </c>
      <c r="K2004" s="13" t="s">
        <v>213</v>
      </c>
      <c r="L2004" s="13" t="s">
        <v>30</v>
      </c>
      <c r="M2004" s="13" t="s">
        <v>75</v>
      </c>
      <c r="N2004" s="13" t="s">
        <v>215</v>
      </c>
      <c r="O2004" s="33" t="s">
        <v>38</v>
      </c>
      <c r="P2004" s="58" t="s">
        <v>38</v>
      </c>
      <c r="Q2004" s="33" t="s">
        <v>207</v>
      </c>
      <c r="R2004" s="14" t="s">
        <v>38</v>
      </c>
      <c r="S2004" s="13" t="s">
        <v>208</v>
      </c>
      <c r="T2004" s="13" t="s">
        <v>209</v>
      </c>
      <c r="U2004" s="33">
        <f t="shared" ca="1" si="372"/>
        <v>45744.56914039352</v>
      </c>
      <c r="V2004" s="13" t="str">
        <f t="shared" si="373"/>
        <v>Bangalore</v>
      </c>
      <c r="W2004" s="13" t="str">
        <f t="shared" si="374"/>
        <v>CLS</v>
      </c>
      <c r="X2004" s="13">
        <f t="shared" si="375"/>
        <v>19</v>
      </c>
      <c r="Y2004" s="13" t="str">
        <f>IFERROR(VLOOKUP(C2004,ReceivingTeam[],2,FALSE),"HelpDesk")</f>
        <v>HelpDesk</v>
      </c>
      <c r="Z2004" s="67">
        <f t="shared" si="376"/>
        <v>44889.642210648097</v>
      </c>
      <c r="AA2004" s="68">
        <f t="shared" si="377"/>
        <v>44888</v>
      </c>
      <c r="AB2004" s="69" t="b">
        <f t="shared" si="378"/>
        <v>1</v>
      </c>
      <c r="AC2004" s="70">
        <f t="shared" si="379"/>
        <v>0.5</v>
      </c>
      <c r="AD2004" s="67">
        <f t="shared" si="380"/>
        <v>44889.642210648097</v>
      </c>
      <c r="AE2004" s="67">
        <f>VLOOKUP(V2004,'Branch Wise Work Timelines'!C:G,3,FALSE)+AA2004</f>
        <v>44888.416666666664</v>
      </c>
      <c r="AF2004" s="67">
        <f>IF(V2004="Bangalore",VLOOKUP(V2004,'Branch Wise Work Timelines'!C:G,4,FALSE)+AA2004+1,IF(V2004="Mumbai",VLOOKUP(V2004,'Branch Wise Work Timelines'!C:G,4,FALSE)+AA2004+1,VLOOKUP(V2004,'Branch Wise Work Timelines'!C:G,4,FALSE)+AA2004))</f>
        <v>44889.104166666664</v>
      </c>
      <c r="AG2004" s="67">
        <f>WORKDAY.INTL(AA2004,1,11)+VLOOKUP(V2004,'Branch Wise Work Timelines'!C:G,3,FALSE)</f>
        <v>44889.416666666664</v>
      </c>
      <c r="AH2004" s="69" t="str">
        <f t="shared" ca="1" si="381"/>
        <v>Out of TAT</v>
      </c>
      <c r="AI2004" s="69">
        <f t="shared" ca="1" si="382"/>
        <v>20519</v>
      </c>
      <c r="AJ2004" s="69" t="str">
        <f ca="1">IF(AI2004&lt;0,"0-12",IFERROR(VLOOKUP(AI2004,Breakup[],2,FALSE),"&gt;24"))</f>
        <v>&gt;24</v>
      </c>
      <c r="AK2004" s="69" t="str">
        <f>VLOOKUP(V2004,Master!B:D,3,FALSE)</f>
        <v>South</v>
      </c>
      <c r="AL2004" s="69" t="str">
        <f t="shared" si="383"/>
        <v>Bangalore-CLS</v>
      </c>
    </row>
    <row r="2005" spans="1:38">
      <c r="A2005" s="13" t="s">
        <v>4320</v>
      </c>
      <c r="B2005" s="54">
        <v>44701.644847766198</v>
      </c>
      <c r="C2005" s="13" t="s">
        <v>230</v>
      </c>
      <c r="D2005" s="13">
        <v>1049</v>
      </c>
      <c r="E2005" s="13" t="s">
        <v>4321</v>
      </c>
      <c r="F2005" s="13" t="s">
        <v>15</v>
      </c>
      <c r="G2005" s="14">
        <v>1653043921714</v>
      </c>
      <c r="H2005" s="55">
        <v>0.29042824074074097</v>
      </c>
      <c r="I2005" s="33">
        <v>44885.290428240703</v>
      </c>
      <c r="J2005" s="58">
        <v>44885</v>
      </c>
      <c r="K2005" s="13" t="s">
        <v>213</v>
      </c>
      <c r="L2005" s="13" t="s">
        <v>30</v>
      </c>
      <c r="M2005" s="13" t="s">
        <v>214</v>
      </c>
      <c r="N2005" s="13" t="s">
        <v>215</v>
      </c>
      <c r="O2005" s="33" t="s">
        <v>38</v>
      </c>
      <c r="P2005" s="58" t="s">
        <v>38</v>
      </c>
      <c r="Q2005" s="33" t="s">
        <v>207</v>
      </c>
      <c r="R2005" s="14" t="s">
        <v>38</v>
      </c>
      <c r="S2005" s="13" t="s">
        <v>216</v>
      </c>
      <c r="T2005" s="13" t="s">
        <v>217</v>
      </c>
      <c r="U2005" s="33">
        <f t="shared" ca="1" si="372"/>
        <v>45744.56914039352</v>
      </c>
      <c r="V2005" s="13" t="str">
        <f t="shared" si="373"/>
        <v>Bangalore</v>
      </c>
      <c r="W2005" s="13" t="str">
        <f t="shared" si="374"/>
        <v>CLS</v>
      </c>
      <c r="X2005" s="13">
        <f t="shared" si="375"/>
        <v>6</v>
      </c>
      <c r="Y2005" s="13" t="str">
        <f>IFERROR(VLOOKUP(C2005,ReceivingTeam[],2,FALSE),"HelpDesk")</f>
        <v>HelpDesk</v>
      </c>
      <c r="Z2005" s="67">
        <f t="shared" si="376"/>
        <v>44885.916666666664</v>
      </c>
      <c r="AA2005" s="68">
        <f t="shared" si="377"/>
        <v>44885</v>
      </c>
      <c r="AB2005" s="69" t="b">
        <f t="shared" si="378"/>
        <v>0</v>
      </c>
      <c r="AC2005" s="70">
        <f t="shared" si="379"/>
        <v>0.5</v>
      </c>
      <c r="AD2005" s="67">
        <f t="shared" si="380"/>
        <v>44885.916666666664</v>
      </c>
      <c r="AE2005" s="67">
        <f>VLOOKUP(V2005,'Branch Wise Work Timelines'!C:G,3,FALSE)+AA2005</f>
        <v>44885.416666666664</v>
      </c>
      <c r="AF2005" s="67">
        <f>IF(V2005="Bangalore",VLOOKUP(V2005,'Branch Wise Work Timelines'!C:G,4,FALSE)+AA2005+1,IF(V2005="Mumbai",VLOOKUP(V2005,'Branch Wise Work Timelines'!C:G,4,FALSE)+AA2005+1,VLOOKUP(V2005,'Branch Wise Work Timelines'!C:G,4,FALSE)+AA2005))</f>
        <v>44886.104166666664</v>
      </c>
      <c r="AG2005" s="67">
        <f>WORKDAY.INTL(AA2005,1,11)+VLOOKUP(V2005,'Branch Wise Work Timelines'!C:G,3,FALSE)</f>
        <v>44886.416666666664</v>
      </c>
      <c r="AH2005" s="69" t="str">
        <f t="shared" ca="1" si="381"/>
        <v>Out of TAT</v>
      </c>
      <c r="AI2005" s="69">
        <f t="shared" ca="1" si="382"/>
        <v>20608</v>
      </c>
      <c r="AJ2005" s="69" t="str">
        <f ca="1">IF(AI2005&lt;0,"0-12",IFERROR(VLOOKUP(AI2005,Breakup[],2,FALSE),"&gt;24"))</f>
        <v>&gt;24</v>
      </c>
      <c r="AK2005" s="69" t="str">
        <f>VLOOKUP(V2005,Master!B:D,3,FALSE)</f>
        <v>South</v>
      </c>
      <c r="AL2005" s="69" t="str">
        <f t="shared" si="383"/>
        <v>Bangalore-CLS</v>
      </c>
    </row>
    <row r="2006" spans="1:38">
      <c r="A2006" s="13" t="s">
        <v>4322</v>
      </c>
      <c r="B2006" s="54">
        <v>44701.646602233799</v>
      </c>
      <c r="C2006" s="13" t="s">
        <v>414</v>
      </c>
      <c r="D2006" s="13">
        <v>617</v>
      </c>
      <c r="E2006" s="13" t="s">
        <v>4323</v>
      </c>
      <c r="F2006" s="13" t="s">
        <v>33</v>
      </c>
      <c r="G2006" s="14">
        <v>1653042672897</v>
      </c>
      <c r="H2006" s="55">
        <v>0.19976851851851901</v>
      </c>
      <c r="I2006" s="33">
        <v>44886.199768518498</v>
      </c>
      <c r="J2006" s="58">
        <v>44886</v>
      </c>
      <c r="K2006" s="13" t="s">
        <v>397</v>
      </c>
      <c r="L2006" s="13" t="s">
        <v>50</v>
      </c>
      <c r="M2006" s="13" t="s">
        <v>414</v>
      </c>
      <c r="N2006" s="13" t="s">
        <v>215</v>
      </c>
      <c r="O2006" s="33" t="s">
        <v>38</v>
      </c>
      <c r="P2006" s="58" t="s">
        <v>38</v>
      </c>
      <c r="Q2006" s="33" t="s">
        <v>207</v>
      </c>
      <c r="R2006" s="14" t="s">
        <v>38</v>
      </c>
      <c r="S2006" s="13" t="s">
        <v>216</v>
      </c>
      <c r="T2006" s="13" t="s">
        <v>217</v>
      </c>
      <c r="U2006" s="33">
        <f t="shared" ca="1" si="372"/>
        <v>45744.56914039352</v>
      </c>
      <c r="V2006" s="13" t="str">
        <f t="shared" si="373"/>
        <v>Cochin</v>
      </c>
      <c r="W2006" s="13" t="str">
        <f t="shared" si="374"/>
        <v>RI</v>
      </c>
      <c r="X2006" s="13">
        <f t="shared" si="375"/>
        <v>4</v>
      </c>
      <c r="Y2006" s="13" t="str">
        <f>IFERROR(VLOOKUP(C2006,ReceivingTeam[],2,FALSE),"HelpDesk")</f>
        <v>HelpDesk</v>
      </c>
      <c r="Z2006" s="67">
        <f t="shared" si="376"/>
        <v>44887.562499999993</v>
      </c>
      <c r="AA2006" s="68">
        <f t="shared" si="377"/>
        <v>44886</v>
      </c>
      <c r="AB2006" s="69" t="b">
        <f t="shared" si="378"/>
        <v>1</v>
      </c>
      <c r="AC2006" s="70">
        <f t="shared" si="379"/>
        <v>0.5</v>
      </c>
      <c r="AD2006" s="67">
        <f t="shared" si="380"/>
        <v>44887.562499999993</v>
      </c>
      <c r="AE2006" s="67">
        <f>VLOOKUP(V2006,'Branch Wise Work Timelines'!C:G,3,FALSE)+AA2006</f>
        <v>44886.416666666664</v>
      </c>
      <c r="AF2006" s="67">
        <f>IF(V2006="Bangalore",VLOOKUP(V2006,'Branch Wise Work Timelines'!C:G,4,FALSE)+AA2006+1,IF(V2006="Mumbai",VLOOKUP(V2006,'Branch Wise Work Timelines'!C:G,4,FALSE)+AA2006+1,VLOOKUP(V2006,'Branch Wise Work Timelines'!C:G,4,FALSE)+AA2006))</f>
        <v>44886.770833333336</v>
      </c>
      <c r="AG2006" s="67">
        <f>WORKDAY.INTL(AA2006,1,11)+VLOOKUP(V2006,'Branch Wise Work Timelines'!C:G,3,FALSE)</f>
        <v>44887.416666666664</v>
      </c>
      <c r="AH2006" s="69" t="str">
        <f t="shared" ca="1" si="381"/>
        <v>Out of TAT</v>
      </c>
      <c r="AI2006" s="69">
        <f t="shared" ca="1" si="382"/>
        <v>20569</v>
      </c>
      <c r="AJ2006" s="69" t="str">
        <f ca="1">IF(AI2006&lt;0,"0-12",IFERROR(VLOOKUP(AI2006,Breakup[],2,FALSE),"&gt;24"))</f>
        <v>&gt;24</v>
      </c>
      <c r="AK2006" s="69" t="str">
        <f>VLOOKUP(V2006,Master!B:D,3,FALSE)</f>
        <v>South</v>
      </c>
      <c r="AL2006" s="69" t="str">
        <f t="shared" si="383"/>
        <v>Cochin</v>
      </c>
    </row>
    <row r="2007" spans="1:38">
      <c r="A2007" s="13" t="s">
        <v>4324</v>
      </c>
      <c r="B2007" s="54">
        <v>44701.658798379598</v>
      </c>
      <c r="C2007" s="13" t="s">
        <v>467</v>
      </c>
      <c r="D2007" s="13">
        <v>1097</v>
      </c>
      <c r="E2007" s="13" t="s">
        <v>4325</v>
      </c>
      <c r="F2007" s="13" t="s">
        <v>15</v>
      </c>
      <c r="G2007" s="14">
        <v>1653043498252</v>
      </c>
      <c r="H2007" s="55">
        <v>5.1099537037036999E-2</v>
      </c>
      <c r="I2007" s="33">
        <v>44888.051099536999</v>
      </c>
      <c r="J2007" s="58">
        <v>44888</v>
      </c>
      <c r="K2007" s="13" t="s">
        <v>213</v>
      </c>
      <c r="L2007" s="13" t="s">
        <v>30</v>
      </c>
      <c r="M2007" s="13" t="s">
        <v>214</v>
      </c>
      <c r="N2007" s="13" t="s">
        <v>206</v>
      </c>
      <c r="O2007" s="33" t="s">
        <v>38</v>
      </c>
      <c r="P2007" s="58" t="s">
        <v>38</v>
      </c>
      <c r="Q2007" s="33" t="s">
        <v>207</v>
      </c>
      <c r="R2007" s="14" t="s">
        <v>38</v>
      </c>
      <c r="S2007" s="13" t="s">
        <v>216</v>
      </c>
      <c r="T2007" s="13" t="s">
        <v>217</v>
      </c>
      <c r="U2007" s="33">
        <f t="shared" ca="1" si="372"/>
        <v>45744.56914039352</v>
      </c>
      <c r="V2007" s="13" t="str">
        <f t="shared" si="373"/>
        <v>Bangalore</v>
      </c>
      <c r="W2007" s="13" t="str">
        <f t="shared" si="374"/>
        <v>CLS</v>
      </c>
      <c r="X2007" s="13">
        <f t="shared" si="375"/>
        <v>1</v>
      </c>
      <c r="Y2007" s="13" t="str">
        <f>IFERROR(VLOOKUP(C2007,ReceivingTeam[],2,FALSE),"HelpDesk")</f>
        <v>HelpDesk</v>
      </c>
      <c r="Z2007" s="67">
        <f t="shared" si="376"/>
        <v>44888.916666666664</v>
      </c>
      <c r="AA2007" s="68">
        <f t="shared" si="377"/>
        <v>44888</v>
      </c>
      <c r="AB2007" s="69" t="b">
        <f t="shared" si="378"/>
        <v>1</v>
      </c>
      <c r="AC2007" s="70">
        <f t="shared" si="379"/>
        <v>0.5</v>
      </c>
      <c r="AD2007" s="67">
        <f t="shared" si="380"/>
        <v>44888.916666666664</v>
      </c>
      <c r="AE2007" s="67">
        <f>VLOOKUP(V2007,'Branch Wise Work Timelines'!C:G,3,FALSE)+AA2007</f>
        <v>44888.416666666664</v>
      </c>
      <c r="AF2007" s="67">
        <f>IF(V2007="Bangalore",VLOOKUP(V2007,'Branch Wise Work Timelines'!C:G,4,FALSE)+AA2007+1,IF(V2007="Mumbai",VLOOKUP(V2007,'Branch Wise Work Timelines'!C:G,4,FALSE)+AA2007+1,VLOOKUP(V2007,'Branch Wise Work Timelines'!C:G,4,FALSE)+AA2007))</f>
        <v>44889.104166666664</v>
      </c>
      <c r="AG2007" s="67">
        <f>WORKDAY.INTL(AA2007,1,11)+VLOOKUP(V2007,'Branch Wise Work Timelines'!C:G,3,FALSE)</f>
        <v>44889.416666666664</v>
      </c>
      <c r="AH2007" s="69" t="str">
        <f t="shared" ca="1" si="381"/>
        <v>Out of TAT</v>
      </c>
      <c r="AI2007" s="69">
        <f t="shared" ca="1" si="382"/>
        <v>20536</v>
      </c>
      <c r="AJ2007" s="69" t="str">
        <f ca="1">IF(AI2007&lt;0,"0-12",IFERROR(VLOOKUP(AI2007,Breakup[],2,FALSE),"&gt;24"))</f>
        <v>&gt;24</v>
      </c>
      <c r="AK2007" s="69" t="str">
        <f>VLOOKUP(V2007,Master!B:D,3,FALSE)</f>
        <v>South</v>
      </c>
      <c r="AL2007" s="69" t="str">
        <f t="shared" si="383"/>
        <v>Bangalore-CLS</v>
      </c>
    </row>
    <row r="2008" spans="1:38">
      <c r="A2008" s="13" t="s">
        <v>4326</v>
      </c>
      <c r="B2008" s="54">
        <v>44701.469083912001</v>
      </c>
      <c r="C2008" s="13" t="s">
        <v>344</v>
      </c>
      <c r="D2008" s="13">
        <v>412</v>
      </c>
      <c r="E2008" s="13" t="s">
        <v>4327</v>
      </c>
      <c r="F2008" s="13" t="s">
        <v>33</v>
      </c>
      <c r="G2008" s="14">
        <v>1653026782977</v>
      </c>
      <c r="H2008" s="55">
        <v>0.43905092592592598</v>
      </c>
      <c r="I2008" s="33">
        <v>44883.439050925903</v>
      </c>
      <c r="J2008" s="58">
        <v>44883</v>
      </c>
      <c r="K2008" s="13" t="s">
        <v>263</v>
      </c>
      <c r="L2008" s="13" t="s">
        <v>69</v>
      </c>
      <c r="M2008" s="13" t="s">
        <v>101</v>
      </c>
      <c r="N2008" s="13" t="s">
        <v>206</v>
      </c>
      <c r="O2008" s="33" t="s">
        <v>38</v>
      </c>
      <c r="P2008" s="58" t="s">
        <v>38</v>
      </c>
      <c r="Q2008" s="33" t="s">
        <v>207</v>
      </c>
      <c r="R2008" s="14" t="s">
        <v>38</v>
      </c>
      <c r="S2008" s="13" t="s">
        <v>208</v>
      </c>
      <c r="T2008" s="13" t="s">
        <v>209</v>
      </c>
      <c r="U2008" s="33">
        <f t="shared" ca="1" si="372"/>
        <v>45744.56914039352</v>
      </c>
      <c r="V2008" s="13" t="str">
        <f t="shared" si="373"/>
        <v>Mumbai</v>
      </c>
      <c r="W2008" s="13" t="str">
        <f t="shared" si="374"/>
        <v>RI</v>
      </c>
      <c r="X2008" s="13">
        <f t="shared" si="375"/>
        <v>10</v>
      </c>
      <c r="Y2008" s="13" t="str">
        <f>IFERROR(VLOOKUP(C2008,ReceivingTeam[],2,FALSE),"HelpDesk")</f>
        <v>HelpDesk</v>
      </c>
      <c r="Z2008" s="67">
        <f t="shared" si="376"/>
        <v>44883.939050925903</v>
      </c>
      <c r="AA2008" s="68">
        <f t="shared" si="377"/>
        <v>44883</v>
      </c>
      <c r="AB2008" s="69" t="b">
        <f t="shared" si="378"/>
        <v>1</v>
      </c>
      <c r="AC2008" s="70">
        <f t="shared" si="379"/>
        <v>0.5</v>
      </c>
      <c r="AD2008" s="67">
        <f t="shared" si="380"/>
        <v>44883.939050925903</v>
      </c>
      <c r="AE2008" s="67">
        <f>VLOOKUP(V2008,'Branch Wise Work Timelines'!C:G,3,FALSE)+AA2008</f>
        <v>44883.416666666664</v>
      </c>
      <c r="AF2008" s="67">
        <f>IF(V2008="Bangalore",VLOOKUP(V2008,'Branch Wise Work Timelines'!C:G,4,FALSE)+AA2008+1,IF(V2008="Mumbai",VLOOKUP(V2008,'Branch Wise Work Timelines'!C:G,4,FALSE)+AA2008+1,VLOOKUP(V2008,'Branch Wise Work Timelines'!C:G,4,FALSE)+AA2008))</f>
        <v>44884.25</v>
      </c>
      <c r="AG2008" s="67">
        <f>WORKDAY.INTL(AA2008,1,11)+VLOOKUP(V2008,'Branch Wise Work Timelines'!C:G,3,FALSE)</f>
        <v>44884.416666666664</v>
      </c>
      <c r="AH2008" s="69" t="str">
        <f t="shared" ca="1" si="381"/>
        <v>Out of TAT</v>
      </c>
      <c r="AI2008" s="69">
        <f t="shared" ca="1" si="382"/>
        <v>20656</v>
      </c>
      <c r="AJ2008" s="69" t="str">
        <f ca="1">IF(AI2008&lt;0,"0-12",IFERROR(VLOOKUP(AI2008,Breakup[],2,FALSE),"&gt;24"))</f>
        <v>&gt;24</v>
      </c>
      <c r="AK2008" s="69" t="str">
        <f>VLOOKUP(V2008,Master!B:D,3,FALSE)</f>
        <v>East</v>
      </c>
      <c r="AL2008" s="69" t="str">
        <f t="shared" si="383"/>
        <v>Mumbai</v>
      </c>
    </row>
    <row r="2009" spans="1:38">
      <c r="A2009" s="13" t="s">
        <v>4328</v>
      </c>
      <c r="B2009" s="54">
        <v>44701.471020868099</v>
      </c>
      <c r="C2009" s="13" t="s">
        <v>344</v>
      </c>
      <c r="D2009" s="13">
        <v>876</v>
      </c>
      <c r="E2009" s="13" t="s">
        <v>4329</v>
      </c>
      <c r="F2009" s="13" t="s">
        <v>33</v>
      </c>
      <c r="G2009" s="14">
        <v>1653026782977</v>
      </c>
      <c r="H2009" s="55">
        <v>0.40143518518518501</v>
      </c>
      <c r="I2009" s="33">
        <v>44886.401435185202</v>
      </c>
      <c r="J2009" s="58">
        <v>44886</v>
      </c>
      <c r="K2009" s="13" t="s">
        <v>263</v>
      </c>
      <c r="L2009" s="13" t="s">
        <v>69</v>
      </c>
      <c r="M2009" s="13" t="s">
        <v>101</v>
      </c>
      <c r="N2009" s="13" t="s">
        <v>206</v>
      </c>
      <c r="O2009" s="33" t="s">
        <v>38</v>
      </c>
      <c r="P2009" s="58" t="s">
        <v>38</v>
      </c>
      <c r="Q2009" s="33" t="s">
        <v>207</v>
      </c>
      <c r="R2009" s="14" t="s">
        <v>38</v>
      </c>
      <c r="S2009" s="13" t="s">
        <v>208</v>
      </c>
      <c r="T2009" s="13" t="s">
        <v>209</v>
      </c>
      <c r="U2009" s="33">
        <f t="shared" ca="1" si="372"/>
        <v>45744.56914039352</v>
      </c>
      <c r="V2009" s="13" t="str">
        <f t="shared" si="373"/>
        <v>Mumbai</v>
      </c>
      <c r="W2009" s="13" t="str">
        <f t="shared" si="374"/>
        <v>RI</v>
      </c>
      <c r="X2009" s="13">
        <f t="shared" si="375"/>
        <v>9</v>
      </c>
      <c r="Y2009" s="13" t="str">
        <f>IFERROR(VLOOKUP(C2009,ReceivingTeam[],2,FALSE),"HelpDesk")</f>
        <v>HelpDesk</v>
      </c>
      <c r="Z2009" s="67">
        <f t="shared" si="376"/>
        <v>44886.916666666664</v>
      </c>
      <c r="AA2009" s="68">
        <f t="shared" si="377"/>
        <v>44886</v>
      </c>
      <c r="AB2009" s="69" t="b">
        <f t="shared" si="378"/>
        <v>1</v>
      </c>
      <c r="AC2009" s="70">
        <f t="shared" si="379"/>
        <v>0.5</v>
      </c>
      <c r="AD2009" s="67">
        <f t="shared" si="380"/>
        <v>44886.916666666664</v>
      </c>
      <c r="AE2009" s="67">
        <f>VLOOKUP(V2009,'Branch Wise Work Timelines'!C:G,3,FALSE)+AA2009</f>
        <v>44886.416666666664</v>
      </c>
      <c r="AF2009" s="67">
        <f>IF(V2009="Bangalore",VLOOKUP(V2009,'Branch Wise Work Timelines'!C:G,4,FALSE)+AA2009+1,IF(V2009="Mumbai",VLOOKUP(V2009,'Branch Wise Work Timelines'!C:G,4,FALSE)+AA2009+1,VLOOKUP(V2009,'Branch Wise Work Timelines'!C:G,4,FALSE)+AA2009))</f>
        <v>44887.25</v>
      </c>
      <c r="AG2009" s="67">
        <f>WORKDAY.INTL(AA2009,1,11)+VLOOKUP(V2009,'Branch Wise Work Timelines'!C:G,3,FALSE)</f>
        <v>44887.416666666664</v>
      </c>
      <c r="AH2009" s="69" t="str">
        <f t="shared" ca="1" si="381"/>
        <v>Out of TAT</v>
      </c>
      <c r="AI2009" s="69">
        <f t="shared" ca="1" si="382"/>
        <v>20584</v>
      </c>
      <c r="AJ2009" s="69" t="str">
        <f ca="1">IF(AI2009&lt;0,"0-12",IFERROR(VLOOKUP(AI2009,Breakup[],2,FALSE),"&gt;24"))</f>
        <v>&gt;24</v>
      </c>
      <c r="AK2009" s="69" t="str">
        <f>VLOOKUP(V2009,Master!B:D,3,FALSE)</f>
        <v>East</v>
      </c>
      <c r="AL2009" s="69" t="str">
        <f t="shared" si="383"/>
        <v>Mumbai</v>
      </c>
    </row>
    <row r="2010" spans="1:38">
      <c r="A2010" s="13" t="s">
        <v>4330</v>
      </c>
      <c r="B2010" s="54">
        <v>44701.535034525499</v>
      </c>
      <c r="C2010" s="13" t="s">
        <v>344</v>
      </c>
      <c r="D2010" s="13">
        <v>186</v>
      </c>
      <c r="E2010" s="13" t="s">
        <v>4331</v>
      </c>
      <c r="F2010" s="13" t="s">
        <v>33</v>
      </c>
      <c r="G2010" s="14">
        <v>1653031333276</v>
      </c>
      <c r="H2010" s="55">
        <v>0.77765046296296303</v>
      </c>
      <c r="I2010" s="33">
        <v>44883.777650463002</v>
      </c>
      <c r="J2010" s="58">
        <v>44883</v>
      </c>
      <c r="K2010" s="13" t="s">
        <v>263</v>
      </c>
      <c r="L2010" s="13" t="s">
        <v>69</v>
      </c>
      <c r="M2010" s="13" t="s">
        <v>101</v>
      </c>
      <c r="N2010" s="13" t="s">
        <v>206</v>
      </c>
      <c r="O2010" s="33" t="s">
        <v>38</v>
      </c>
      <c r="P2010" s="58" t="s">
        <v>38</v>
      </c>
      <c r="Q2010" s="33" t="s">
        <v>207</v>
      </c>
      <c r="R2010" s="14" t="s">
        <v>38</v>
      </c>
      <c r="S2010" s="13" t="s">
        <v>208</v>
      </c>
      <c r="T2010" s="13" t="s">
        <v>209</v>
      </c>
      <c r="U2010" s="33">
        <f t="shared" ca="1" si="372"/>
        <v>45744.56914039352</v>
      </c>
      <c r="V2010" s="13" t="str">
        <f t="shared" si="373"/>
        <v>Mumbai</v>
      </c>
      <c r="W2010" s="13" t="str">
        <f t="shared" si="374"/>
        <v>RI</v>
      </c>
      <c r="X2010" s="13">
        <f t="shared" si="375"/>
        <v>18</v>
      </c>
      <c r="Y2010" s="13" t="str">
        <f>IFERROR(VLOOKUP(C2010,ReceivingTeam[],2,FALSE),"HelpDesk")</f>
        <v>HelpDesk</v>
      </c>
      <c r="Z2010" s="67">
        <f t="shared" si="376"/>
        <v>44884.444317129666</v>
      </c>
      <c r="AA2010" s="68">
        <f t="shared" si="377"/>
        <v>44883</v>
      </c>
      <c r="AB2010" s="69" t="b">
        <f t="shared" si="378"/>
        <v>1</v>
      </c>
      <c r="AC2010" s="70">
        <f t="shared" si="379"/>
        <v>0.5</v>
      </c>
      <c r="AD2010" s="67">
        <f t="shared" si="380"/>
        <v>44884.444317129666</v>
      </c>
      <c r="AE2010" s="67">
        <f>VLOOKUP(V2010,'Branch Wise Work Timelines'!C:G,3,FALSE)+AA2010</f>
        <v>44883.416666666664</v>
      </c>
      <c r="AF2010" s="67">
        <f>IF(V2010="Bangalore",VLOOKUP(V2010,'Branch Wise Work Timelines'!C:G,4,FALSE)+AA2010+1,IF(V2010="Mumbai",VLOOKUP(V2010,'Branch Wise Work Timelines'!C:G,4,FALSE)+AA2010+1,VLOOKUP(V2010,'Branch Wise Work Timelines'!C:G,4,FALSE)+AA2010))</f>
        <v>44884.25</v>
      </c>
      <c r="AG2010" s="67">
        <f>WORKDAY.INTL(AA2010,1,11)+VLOOKUP(V2010,'Branch Wise Work Timelines'!C:G,3,FALSE)</f>
        <v>44884.416666666664</v>
      </c>
      <c r="AH2010" s="69" t="str">
        <f t="shared" ca="1" si="381"/>
        <v>Out of TAT</v>
      </c>
      <c r="AI2010" s="69">
        <f t="shared" ca="1" si="382"/>
        <v>20643</v>
      </c>
      <c r="AJ2010" s="69" t="str">
        <f ca="1">IF(AI2010&lt;0,"0-12",IFERROR(VLOOKUP(AI2010,Breakup[],2,FALSE),"&gt;24"))</f>
        <v>&gt;24</v>
      </c>
      <c r="AK2010" s="69" t="str">
        <f>VLOOKUP(V2010,Master!B:D,3,FALSE)</f>
        <v>East</v>
      </c>
      <c r="AL2010" s="69" t="str">
        <f t="shared" si="383"/>
        <v>Mumbai</v>
      </c>
    </row>
    <row r="2011" spans="1:38">
      <c r="A2011" s="13" t="s">
        <v>4332</v>
      </c>
      <c r="B2011" s="54">
        <v>44701.608704166698</v>
      </c>
      <c r="C2011" s="13" t="s">
        <v>90</v>
      </c>
      <c r="D2011" s="13">
        <v>1776</v>
      </c>
      <c r="E2011" s="13" t="s">
        <v>4333</v>
      </c>
      <c r="F2011" s="13" t="s">
        <v>33</v>
      </c>
      <c r="G2011" s="14">
        <v>1653042739800</v>
      </c>
      <c r="H2011" s="55">
        <v>0.30891203703703701</v>
      </c>
      <c r="I2011" s="33">
        <v>44881.308912036999</v>
      </c>
      <c r="J2011" s="58">
        <v>44881</v>
      </c>
      <c r="K2011" s="13" t="s">
        <v>425</v>
      </c>
      <c r="L2011" s="13" t="s">
        <v>30</v>
      </c>
      <c r="M2011" s="13" t="s">
        <v>90</v>
      </c>
      <c r="N2011" s="13" t="s">
        <v>206</v>
      </c>
      <c r="O2011" s="33" t="s">
        <v>38</v>
      </c>
      <c r="P2011" s="58" t="s">
        <v>38</v>
      </c>
      <c r="Q2011" s="33" t="s">
        <v>207</v>
      </c>
      <c r="R2011" s="14" t="s">
        <v>38</v>
      </c>
      <c r="S2011" s="13" t="s">
        <v>216</v>
      </c>
      <c r="T2011" s="13" t="s">
        <v>278</v>
      </c>
      <c r="U2011" s="33">
        <f t="shared" ca="1" si="372"/>
        <v>45744.56914039352</v>
      </c>
      <c r="V2011" s="13" t="str">
        <f t="shared" si="373"/>
        <v>Bangalore</v>
      </c>
      <c r="W2011" s="13" t="str">
        <f t="shared" si="374"/>
        <v>RI</v>
      </c>
      <c r="X2011" s="13">
        <f t="shared" si="375"/>
        <v>7</v>
      </c>
      <c r="Y2011" s="13" t="str">
        <f>IFERROR(VLOOKUP(C2011,ReceivingTeam[],2,FALSE),"HelpDesk")</f>
        <v>Branch office</v>
      </c>
      <c r="Z2011" s="67">
        <f t="shared" si="376"/>
        <v>44884.729166666664</v>
      </c>
      <c r="AA2011" s="68">
        <f t="shared" si="377"/>
        <v>44881</v>
      </c>
      <c r="AB2011" s="69" t="b">
        <f t="shared" si="378"/>
        <v>1</v>
      </c>
      <c r="AC2011" s="70">
        <f t="shared" si="379"/>
        <v>3</v>
      </c>
      <c r="AD2011" s="67">
        <f t="shared" si="380"/>
        <v>44884.729166666664</v>
      </c>
      <c r="AE2011" s="67">
        <f>VLOOKUP(V2011,'Branch Wise Work Timelines'!C:G,3,FALSE)+AA2011</f>
        <v>44881.416666666664</v>
      </c>
      <c r="AF2011" s="67">
        <f>IF(V2011="Bangalore",VLOOKUP(V2011,'Branch Wise Work Timelines'!C:G,4,FALSE)+AA2011+1,IF(V2011="Mumbai",VLOOKUP(V2011,'Branch Wise Work Timelines'!C:G,4,FALSE)+AA2011+1,VLOOKUP(V2011,'Branch Wise Work Timelines'!C:G,4,FALSE)+AA2011))</f>
        <v>44882.104166666664</v>
      </c>
      <c r="AG2011" s="67">
        <f>WORKDAY.INTL(AA2011,1,11)+VLOOKUP(V2011,'Branch Wise Work Timelines'!C:G,3,FALSE)</f>
        <v>44882.416666666664</v>
      </c>
      <c r="AH2011" s="69" t="str">
        <f t="shared" ca="1" si="381"/>
        <v>Out of TAT</v>
      </c>
      <c r="AI2011" s="69">
        <f t="shared" ca="1" si="382"/>
        <v>20637</v>
      </c>
      <c r="AJ2011" s="69" t="str">
        <f ca="1">IF(AI2011&lt;0,"0-12",IFERROR(VLOOKUP(AI2011,Breakup[],2,FALSE),"&gt;24"))</f>
        <v>&gt;24</v>
      </c>
      <c r="AK2011" s="69" t="str">
        <f>VLOOKUP(V2011,Master!B:D,3,FALSE)</f>
        <v>South</v>
      </c>
      <c r="AL2011" s="69" t="str">
        <f t="shared" si="383"/>
        <v>Bangalore</v>
      </c>
    </row>
    <row r="2012" spans="1:38">
      <c r="A2012" s="13" t="s">
        <v>4334</v>
      </c>
      <c r="B2012" s="54">
        <v>44701.681648032398</v>
      </c>
      <c r="C2012" s="13" t="s">
        <v>460</v>
      </c>
      <c r="D2012" s="13">
        <v>1004</v>
      </c>
      <c r="E2012" s="13" t="s">
        <v>4335</v>
      </c>
      <c r="F2012" s="13" t="s">
        <v>33</v>
      </c>
      <c r="G2012" s="14">
        <v>1653044260842</v>
      </c>
      <c r="H2012" s="55">
        <v>0.72928240740740702</v>
      </c>
      <c r="I2012" s="33">
        <v>44882.729282407403</v>
      </c>
      <c r="J2012" s="58">
        <v>44882</v>
      </c>
      <c r="K2012" s="13" t="s">
        <v>213</v>
      </c>
      <c r="L2012" s="13" t="s">
        <v>30</v>
      </c>
      <c r="M2012" s="13" t="s">
        <v>282</v>
      </c>
      <c r="N2012" s="13" t="s">
        <v>206</v>
      </c>
      <c r="O2012" s="33" t="s">
        <v>38</v>
      </c>
      <c r="P2012" s="58" t="s">
        <v>38</v>
      </c>
      <c r="Q2012" s="33" t="s">
        <v>207</v>
      </c>
      <c r="R2012" s="14" t="s">
        <v>38</v>
      </c>
      <c r="S2012" s="13" t="s">
        <v>216</v>
      </c>
      <c r="T2012" s="13" t="s">
        <v>217</v>
      </c>
      <c r="U2012" s="33">
        <f t="shared" ca="1" si="372"/>
        <v>45744.56914039352</v>
      </c>
      <c r="V2012" s="13" t="str">
        <f t="shared" si="373"/>
        <v>Bangalore</v>
      </c>
      <c r="W2012" s="13" t="str">
        <f t="shared" si="374"/>
        <v>RI</v>
      </c>
      <c r="X2012" s="13">
        <f t="shared" si="375"/>
        <v>17</v>
      </c>
      <c r="Y2012" s="13" t="str">
        <f>IFERROR(VLOOKUP(C2012,ReceivingTeam[],2,FALSE),"HelpDesk")</f>
        <v>HelpDesk</v>
      </c>
      <c r="Z2012" s="67">
        <f t="shared" si="376"/>
        <v>44883.541782407403</v>
      </c>
      <c r="AA2012" s="68">
        <f t="shared" si="377"/>
        <v>44882</v>
      </c>
      <c r="AB2012" s="69" t="b">
        <f t="shared" si="378"/>
        <v>1</v>
      </c>
      <c r="AC2012" s="70">
        <f t="shared" si="379"/>
        <v>0.5</v>
      </c>
      <c r="AD2012" s="67">
        <f t="shared" si="380"/>
        <v>44883.541782407403</v>
      </c>
      <c r="AE2012" s="67">
        <f>VLOOKUP(V2012,'Branch Wise Work Timelines'!C:G,3,FALSE)+AA2012</f>
        <v>44882.416666666664</v>
      </c>
      <c r="AF2012" s="67">
        <f>IF(V2012="Bangalore",VLOOKUP(V2012,'Branch Wise Work Timelines'!C:G,4,FALSE)+AA2012+1,IF(V2012="Mumbai",VLOOKUP(V2012,'Branch Wise Work Timelines'!C:G,4,FALSE)+AA2012+1,VLOOKUP(V2012,'Branch Wise Work Timelines'!C:G,4,FALSE)+AA2012))</f>
        <v>44883.104166666664</v>
      </c>
      <c r="AG2012" s="67">
        <f>WORKDAY.INTL(AA2012,1,11)+VLOOKUP(V2012,'Branch Wise Work Timelines'!C:G,3,FALSE)</f>
        <v>44883.416666666664</v>
      </c>
      <c r="AH2012" s="69" t="str">
        <f t="shared" ca="1" si="381"/>
        <v>Out of TAT</v>
      </c>
      <c r="AI2012" s="69">
        <f t="shared" ca="1" si="382"/>
        <v>20665</v>
      </c>
      <c r="AJ2012" s="69" t="str">
        <f ca="1">IF(AI2012&lt;0,"0-12",IFERROR(VLOOKUP(AI2012,Breakup[],2,FALSE),"&gt;24"))</f>
        <v>&gt;24</v>
      </c>
      <c r="AK2012" s="69" t="str">
        <f>VLOOKUP(V2012,Master!B:D,3,FALSE)</f>
        <v>South</v>
      </c>
      <c r="AL2012" s="69" t="str">
        <f t="shared" si="383"/>
        <v>Bangalore</v>
      </c>
    </row>
    <row r="2013" spans="1:38">
      <c r="A2013" s="13" t="s">
        <v>4336</v>
      </c>
      <c r="B2013" s="54">
        <v>44701.549548113398</v>
      </c>
      <c r="C2013" s="13" t="s">
        <v>467</v>
      </c>
      <c r="D2013" s="13">
        <v>1210</v>
      </c>
      <c r="E2013" s="13" t="s">
        <v>4337</v>
      </c>
      <c r="F2013" s="13" t="s">
        <v>15</v>
      </c>
      <c r="G2013" s="14">
        <v>1653034041355</v>
      </c>
      <c r="H2013" s="55">
        <v>0.659826388888889</v>
      </c>
      <c r="I2013" s="33">
        <v>44885.659826388903</v>
      </c>
      <c r="J2013" s="58">
        <v>44885</v>
      </c>
      <c r="K2013" s="13" t="s">
        <v>213</v>
      </c>
      <c r="L2013" s="13" t="s">
        <v>30</v>
      </c>
      <c r="M2013" s="13" t="s">
        <v>227</v>
      </c>
      <c r="N2013" s="13" t="s">
        <v>206</v>
      </c>
      <c r="O2013" s="33" t="s">
        <v>38</v>
      </c>
      <c r="P2013" s="58" t="s">
        <v>38</v>
      </c>
      <c r="Q2013" s="33" t="s">
        <v>207</v>
      </c>
      <c r="R2013" s="14" t="s">
        <v>38</v>
      </c>
      <c r="S2013" s="13" t="s">
        <v>216</v>
      </c>
      <c r="T2013" s="13" t="s">
        <v>217</v>
      </c>
      <c r="U2013" s="33">
        <f t="shared" ca="1" si="372"/>
        <v>45744.56914039352</v>
      </c>
      <c r="V2013" s="13" t="str">
        <f t="shared" si="373"/>
        <v>Bangalore</v>
      </c>
      <c r="W2013" s="13" t="str">
        <f t="shared" si="374"/>
        <v>CLS</v>
      </c>
      <c r="X2013" s="13">
        <f t="shared" si="375"/>
        <v>15</v>
      </c>
      <c r="Y2013" s="13" t="str">
        <f>IFERROR(VLOOKUP(C2013,ReceivingTeam[],2,FALSE),"HelpDesk")</f>
        <v>HelpDesk</v>
      </c>
      <c r="Z2013" s="67">
        <f t="shared" si="376"/>
        <v>44885.916666666664</v>
      </c>
      <c r="AA2013" s="68">
        <f t="shared" si="377"/>
        <v>44885</v>
      </c>
      <c r="AB2013" s="69" t="b">
        <f t="shared" si="378"/>
        <v>0</v>
      </c>
      <c r="AC2013" s="70">
        <f t="shared" si="379"/>
        <v>0.5</v>
      </c>
      <c r="AD2013" s="67">
        <f t="shared" si="380"/>
        <v>44885.916666666664</v>
      </c>
      <c r="AE2013" s="67">
        <f>VLOOKUP(V2013,'Branch Wise Work Timelines'!C:G,3,FALSE)+AA2013</f>
        <v>44885.416666666664</v>
      </c>
      <c r="AF2013" s="67">
        <f>IF(V2013="Bangalore",VLOOKUP(V2013,'Branch Wise Work Timelines'!C:G,4,FALSE)+AA2013+1,IF(V2013="Mumbai",VLOOKUP(V2013,'Branch Wise Work Timelines'!C:G,4,FALSE)+AA2013+1,VLOOKUP(V2013,'Branch Wise Work Timelines'!C:G,4,FALSE)+AA2013))</f>
        <v>44886.104166666664</v>
      </c>
      <c r="AG2013" s="67">
        <f>WORKDAY.INTL(AA2013,1,11)+VLOOKUP(V2013,'Branch Wise Work Timelines'!C:G,3,FALSE)</f>
        <v>44886.416666666664</v>
      </c>
      <c r="AH2013" s="69" t="str">
        <f t="shared" ca="1" si="381"/>
        <v>Out of TAT</v>
      </c>
      <c r="AI2013" s="69">
        <f t="shared" ca="1" si="382"/>
        <v>20608</v>
      </c>
      <c r="AJ2013" s="69" t="str">
        <f ca="1">IF(AI2013&lt;0,"0-12",IFERROR(VLOOKUP(AI2013,Breakup[],2,FALSE),"&gt;24"))</f>
        <v>&gt;24</v>
      </c>
      <c r="AK2013" s="69" t="str">
        <f>VLOOKUP(V2013,Master!B:D,3,FALSE)</f>
        <v>South</v>
      </c>
      <c r="AL2013" s="69" t="str">
        <f t="shared" si="383"/>
        <v>Bangalore-CLS</v>
      </c>
    </row>
    <row r="2014" spans="1:38">
      <c r="A2014" s="13" t="s">
        <v>4338</v>
      </c>
      <c r="B2014" s="54">
        <v>44701.550302893498</v>
      </c>
      <c r="C2014" s="13" t="s">
        <v>506</v>
      </c>
      <c r="D2014" s="13">
        <v>963</v>
      </c>
      <c r="E2014" s="13" t="s">
        <v>4339</v>
      </c>
      <c r="F2014" s="13" t="s">
        <v>15</v>
      </c>
      <c r="G2014" s="14">
        <v>1653034041355</v>
      </c>
      <c r="H2014" s="55">
        <v>0.44668981481481501</v>
      </c>
      <c r="I2014" s="33">
        <v>44888.446689814802</v>
      </c>
      <c r="J2014" s="58">
        <v>44888</v>
      </c>
      <c r="K2014" s="13" t="s">
        <v>213</v>
      </c>
      <c r="L2014" s="13" t="s">
        <v>30</v>
      </c>
      <c r="M2014" s="13" t="s">
        <v>227</v>
      </c>
      <c r="N2014" s="13" t="s">
        <v>206</v>
      </c>
      <c r="O2014" s="33" t="s">
        <v>38</v>
      </c>
      <c r="P2014" s="58" t="s">
        <v>38</v>
      </c>
      <c r="Q2014" s="33" t="s">
        <v>207</v>
      </c>
      <c r="R2014" s="14" t="s">
        <v>38</v>
      </c>
      <c r="S2014" s="13" t="s">
        <v>216</v>
      </c>
      <c r="T2014" s="13" t="s">
        <v>217</v>
      </c>
      <c r="U2014" s="33">
        <f t="shared" ca="1" si="372"/>
        <v>45744.56914039352</v>
      </c>
      <c r="V2014" s="13" t="str">
        <f t="shared" si="373"/>
        <v>Bangalore</v>
      </c>
      <c r="W2014" s="13" t="str">
        <f t="shared" si="374"/>
        <v>CLS</v>
      </c>
      <c r="X2014" s="13">
        <f t="shared" si="375"/>
        <v>10</v>
      </c>
      <c r="Y2014" s="13" t="str">
        <f>IFERROR(VLOOKUP(C2014,ReceivingTeam[],2,FALSE),"HelpDesk")</f>
        <v>HelpDesk</v>
      </c>
      <c r="Z2014" s="67">
        <f t="shared" si="376"/>
        <v>44888.946689814802</v>
      </c>
      <c r="AA2014" s="68">
        <f t="shared" si="377"/>
        <v>44888</v>
      </c>
      <c r="AB2014" s="69" t="b">
        <f t="shared" si="378"/>
        <v>1</v>
      </c>
      <c r="AC2014" s="70">
        <f t="shared" si="379"/>
        <v>0.5</v>
      </c>
      <c r="AD2014" s="67">
        <f t="shared" si="380"/>
        <v>44888.946689814802</v>
      </c>
      <c r="AE2014" s="67">
        <f>VLOOKUP(V2014,'Branch Wise Work Timelines'!C:G,3,FALSE)+AA2014</f>
        <v>44888.416666666664</v>
      </c>
      <c r="AF2014" s="67">
        <f>IF(V2014="Bangalore",VLOOKUP(V2014,'Branch Wise Work Timelines'!C:G,4,FALSE)+AA2014+1,IF(V2014="Mumbai",VLOOKUP(V2014,'Branch Wise Work Timelines'!C:G,4,FALSE)+AA2014+1,VLOOKUP(V2014,'Branch Wise Work Timelines'!C:G,4,FALSE)+AA2014))</f>
        <v>44889.104166666664</v>
      </c>
      <c r="AG2014" s="67">
        <f>WORKDAY.INTL(AA2014,1,11)+VLOOKUP(V2014,'Branch Wise Work Timelines'!C:G,3,FALSE)</f>
        <v>44889.416666666664</v>
      </c>
      <c r="AH2014" s="69" t="str">
        <f t="shared" ca="1" si="381"/>
        <v>Out of TAT</v>
      </c>
      <c r="AI2014" s="69">
        <f t="shared" ca="1" si="382"/>
        <v>20535</v>
      </c>
      <c r="AJ2014" s="69" t="str">
        <f ca="1">IF(AI2014&lt;0,"0-12",IFERROR(VLOOKUP(AI2014,Breakup[],2,FALSE),"&gt;24"))</f>
        <v>&gt;24</v>
      </c>
      <c r="AK2014" s="69" t="str">
        <f>VLOOKUP(V2014,Master!B:D,3,FALSE)</f>
        <v>South</v>
      </c>
      <c r="AL2014" s="69" t="str">
        <f t="shared" si="383"/>
        <v>Bangalore-CLS</v>
      </c>
    </row>
    <row r="2015" spans="1:38">
      <c r="A2015" s="13" t="s">
        <v>4340</v>
      </c>
      <c r="B2015" s="54">
        <v>44701.654814699097</v>
      </c>
      <c r="C2015" s="13" t="s">
        <v>506</v>
      </c>
      <c r="D2015" s="13">
        <v>1642</v>
      </c>
      <c r="E2015" s="13" t="s">
        <v>4341</v>
      </c>
      <c r="F2015" s="13" t="s">
        <v>15</v>
      </c>
      <c r="G2015" s="14">
        <v>1653043874636</v>
      </c>
      <c r="H2015" s="55">
        <v>0.47399305555555599</v>
      </c>
      <c r="I2015" s="33">
        <v>44891.473993055602</v>
      </c>
      <c r="J2015" s="58">
        <v>44891</v>
      </c>
      <c r="K2015" s="13" t="s">
        <v>213</v>
      </c>
      <c r="L2015" s="13" t="s">
        <v>30</v>
      </c>
      <c r="M2015" s="13" t="s">
        <v>75</v>
      </c>
      <c r="N2015" s="13" t="s">
        <v>206</v>
      </c>
      <c r="O2015" s="33">
        <v>44891.413645833301</v>
      </c>
      <c r="P2015" s="58">
        <v>44891</v>
      </c>
      <c r="Q2015" s="33" t="s">
        <v>237</v>
      </c>
      <c r="R2015" s="14">
        <v>838</v>
      </c>
      <c r="S2015" s="13" t="s">
        <v>208</v>
      </c>
      <c r="T2015" s="13" t="s">
        <v>209</v>
      </c>
      <c r="U2015" s="33">
        <f t="shared" ca="1" si="372"/>
        <v>45744.56914039352</v>
      </c>
      <c r="V2015" s="13" t="str">
        <f t="shared" si="373"/>
        <v>Bangalore</v>
      </c>
      <c r="W2015" s="13" t="str">
        <f t="shared" si="374"/>
        <v>CLS</v>
      </c>
      <c r="X2015" s="13">
        <f t="shared" si="375"/>
        <v>11</v>
      </c>
      <c r="Y2015" s="13" t="str">
        <f>IFERROR(VLOOKUP(C2015,ReceivingTeam[],2,FALSE),"HelpDesk")</f>
        <v>HelpDesk</v>
      </c>
      <c r="Z2015" s="67">
        <f t="shared" si="376"/>
        <v>44891.973993055602</v>
      </c>
      <c r="AA2015" s="68">
        <f t="shared" si="377"/>
        <v>44891</v>
      </c>
      <c r="AB2015" s="69" t="b">
        <f t="shared" si="378"/>
        <v>1</v>
      </c>
      <c r="AC2015" s="70">
        <f t="shared" si="379"/>
        <v>0.5</v>
      </c>
      <c r="AD2015" s="67">
        <f t="shared" si="380"/>
        <v>44891.973993055602</v>
      </c>
      <c r="AE2015" s="67">
        <f>VLOOKUP(V2015,'Branch Wise Work Timelines'!C:G,3,FALSE)+AA2015</f>
        <v>44891.416666666664</v>
      </c>
      <c r="AF2015" s="67">
        <f>IF(V2015="Bangalore",VLOOKUP(V2015,'Branch Wise Work Timelines'!C:G,4,FALSE)+AA2015+1,IF(V2015="Mumbai",VLOOKUP(V2015,'Branch Wise Work Timelines'!C:G,4,FALSE)+AA2015+1,VLOOKUP(V2015,'Branch Wise Work Timelines'!C:G,4,FALSE)+AA2015))</f>
        <v>44892.104166666664</v>
      </c>
      <c r="AG2015" s="67">
        <f>WORKDAY.INTL(AA2015,1,11)+VLOOKUP(V2015,'Branch Wise Work Timelines'!C:G,3,FALSE)</f>
        <v>44893.416666666664</v>
      </c>
      <c r="AH2015" s="69" t="str">
        <f t="shared" si="381"/>
        <v>Met</v>
      </c>
      <c r="AI2015" s="69">
        <f t="shared" ca="1" si="382"/>
        <v>20463</v>
      </c>
      <c r="AJ2015" s="69" t="str">
        <f ca="1">IF(AI2015&lt;0,"0-12",IFERROR(VLOOKUP(AI2015,Breakup[],2,FALSE),"&gt;24"))</f>
        <v>&gt;24</v>
      </c>
      <c r="AK2015" s="69" t="str">
        <f>VLOOKUP(V2015,Master!B:D,3,FALSE)</f>
        <v>South</v>
      </c>
      <c r="AL2015" s="69" t="str">
        <f t="shared" si="383"/>
        <v>Bangalore-CLS</v>
      </c>
    </row>
    <row r="2016" spans="1:38">
      <c r="A2016" s="13" t="s">
        <v>4342</v>
      </c>
      <c r="B2016" s="54">
        <v>44701.641968668999</v>
      </c>
      <c r="C2016" s="13" t="s">
        <v>418</v>
      </c>
      <c r="D2016" s="13">
        <v>603</v>
      </c>
      <c r="E2016" s="13" t="s">
        <v>4343</v>
      </c>
      <c r="F2016" s="13" t="s">
        <v>15</v>
      </c>
      <c r="G2016" s="14">
        <v>1653043347189</v>
      </c>
      <c r="H2016" s="55">
        <v>0.57611111111111102</v>
      </c>
      <c r="I2016" s="33">
        <v>44890.576111111099</v>
      </c>
      <c r="J2016" s="58">
        <v>44890</v>
      </c>
      <c r="K2016" s="13" t="s">
        <v>213</v>
      </c>
      <c r="L2016" s="13" t="s">
        <v>30</v>
      </c>
      <c r="M2016" s="13" t="s">
        <v>75</v>
      </c>
      <c r="N2016" s="13" t="s">
        <v>206</v>
      </c>
      <c r="O2016" s="33" t="s">
        <v>38</v>
      </c>
      <c r="P2016" s="58" t="s">
        <v>38</v>
      </c>
      <c r="Q2016" s="33" t="s">
        <v>207</v>
      </c>
      <c r="R2016" s="14" t="s">
        <v>38</v>
      </c>
      <c r="S2016" s="13" t="s">
        <v>208</v>
      </c>
      <c r="T2016" s="13" t="s">
        <v>209</v>
      </c>
      <c r="U2016" s="33">
        <f t="shared" ca="1" si="372"/>
        <v>45744.56914039352</v>
      </c>
      <c r="V2016" s="13" t="str">
        <f t="shared" si="373"/>
        <v>Bangalore</v>
      </c>
      <c r="W2016" s="13" t="str">
        <f t="shared" si="374"/>
        <v>CLS</v>
      </c>
      <c r="X2016" s="13">
        <f t="shared" si="375"/>
        <v>13</v>
      </c>
      <c r="Y2016" s="13" t="str">
        <f>IFERROR(VLOOKUP(C2016,ReceivingTeam[],2,FALSE),"HelpDesk")</f>
        <v>HelpDesk</v>
      </c>
      <c r="Z2016" s="67">
        <f t="shared" si="376"/>
        <v>44891.076111111099</v>
      </c>
      <c r="AA2016" s="68">
        <f t="shared" si="377"/>
        <v>44890</v>
      </c>
      <c r="AB2016" s="69" t="b">
        <f t="shared" si="378"/>
        <v>1</v>
      </c>
      <c r="AC2016" s="70">
        <f t="shared" si="379"/>
        <v>0.5</v>
      </c>
      <c r="AD2016" s="67">
        <f t="shared" si="380"/>
        <v>44891.076111111099</v>
      </c>
      <c r="AE2016" s="67">
        <f>VLOOKUP(V2016,'Branch Wise Work Timelines'!C:G,3,FALSE)+AA2016</f>
        <v>44890.416666666664</v>
      </c>
      <c r="AF2016" s="67">
        <f>IF(V2016="Bangalore",VLOOKUP(V2016,'Branch Wise Work Timelines'!C:G,4,FALSE)+AA2016+1,IF(V2016="Mumbai",VLOOKUP(V2016,'Branch Wise Work Timelines'!C:G,4,FALSE)+AA2016+1,VLOOKUP(V2016,'Branch Wise Work Timelines'!C:G,4,FALSE)+AA2016))</f>
        <v>44891.104166666664</v>
      </c>
      <c r="AG2016" s="67">
        <f>WORKDAY.INTL(AA2016,1,11)+VLOOKUP(V2016,'Branch Wise Work Timelines'!C:G,3,FALSE)</f>
        <v>44891.416666666664</v>
      </c>
      <c r="AH2016" s="69" t="str">
        <f t="shared" ca="1" si="381"/>
        <v>Out of TAT</v>
      </c>
      <c r="AI2016" s="69">
        <f t="shared" ca="1" si="382"/>
        <v>20484</v>
      </c>
      <c r="AJ2016" s="69" t="str">
        <f ca="1">IF(AI2016&lt;0,"0-12",IFERROR(VLOOKUP(AI2016,Breakup[],2,FALSE),"&gt;24"))</f>
        <v>&gt;24</v>
      </c>
      <c r="AK2016" s="69" t="str">
        <f>VLOOKUP(V2016,Master!B:D,3,FALSE)</f>
        <v>South</v>
      </c>
      <c r="AL2016" s="69" t="str">
        <f t="shared" si="383"/>
        <v>Bangalore-CLS</v>
      </c>
    </row>
    <row r="2017" spans="1:38">
      <c r="A2017" s="13" t="s">
        <v>4344</v>
      </c>
      <c r="B2017" s="54">
        <v>44701.529076307903</v>
      </c>
      <c r="C2017" s="13" t="s">
        <v>901</v>
      </c>
      <c r="D2017" s="13">
        <v>1274</v>
      </c>
      <c r="E2017" s="13" t="s">
        <v>4345</v>
      </c>
      <c r="F2017" s="13" t="s">
        <v>33</v>
      </c>
      <c r="G2017" s="14">
        <v>1653030944104</v>
      </c>
      <c r="H2017" s="55">
        <v>0.90997685185185195</v>
      </c>
      <c r="I2017" s="33">
        <v>44891.909976851799</v>
      </c>
      <c r="J2017" s="58">
        <v>44891</v>
      </c>
      <c r="K2017" s="13" t="s">
        <v>213</v>
      </c>
      <c r="L2017" s="13" t="s">
        <v>30</v>
      </c>
      <c r="M2017" s="13" t="s">
        <v>282</v>
      </c>
      <c r="N2017" s="13" t="s">
        <v>206</v>
      </c>
      <c r="O2017" s="33">
        <v>44891.581805555601</v>
      </c>
      <c r="P2017" s="58">
        <v>44891</v>
      </c>
      <c r="Q2017" s="33" t="s">
        <v>237</v>
      </c>
      <c r="R2017" s="14">
        <v>1008</v>
      </c>
      <c r="S2017" s="13" t="s">
        <v>208</v>
      </c>
      <c r="T2017" s="13" t="s">
        <v>209</v>
      </c>
      <c r="U2017" s="33">
        <f t="shared" ca="1" si="372"/>
        <v>45744.56914039352</v>
      </c>
      <c r="V2017" s="13" t="str">
        <f t="shared" si="373"/>
        <v>Bangalore</v>
      </c>
      <c r="W2017" s="13" t="str">
        <f t="shared" si="374"/>
        <v>RI</v>
      </c>
      <c r="X2017" s="13">
        <f t="shared" si="375"/>
        <v>21</v>
      </c>
      <c r="Y2017" s="13" t="str">
        <f>IFERROR(VLOOKUP(C2017,ReceivingTeam[],2,FALSE),"HelpDesk")</f>
        <v>HelpDesk</v>
      </c>
      <c r="Z2017" s="67">
        <f t="shared" si="376"/>
        <v>44893.722476851799</v>
      </c>
      <c r="AA2017" s="68">
        <f t="shared" si="377"/>
        <v>44891</v>
      </c>
      <c r="AB2017" s="69" t="b">
        <f t="shared" si="378"/>
        <v>1</v>
      </c>
      <c r="AC2017" s="70">
        <f t="shared" si="379"/>
        <v>0.5</v>
      </c>
      <c r="AD2017" s="67">
        <f t="shared" si="380"/>
        <v>44893.722476851799</v>
      </c>
      <c r="AE2017" s="67">
        <f>VLOOKUP(V2017,'Branch Wise Work Timelines'!C:G,3,FALSE)+AA2017</f>
        <v>44891.416666666664</v>
      </c>
      <c r="AF2017" s="67">
        <f>IF(V2017="Bangalore",VLOOKUP(V2017,'Branch Wise Work Timelines'!C:G,4,FALSE)+AA2017+1,IF(V2017="Mumbai",VLOOKUP(V2017,'Branch Wise Work Timelines'!C:G,4,FALSE)+AA2017+1,VLOOKUP(V2017,'Branch Wise Work Timelines'!C:G,4,FALSE)+AA2017))</f>
        <v>44892.104166666664</v>
      </c>
      <c r="AG2017" s="67">
        <f>WORKDAY.INTL(AA2017,1,11)+VLOOKUP(V2017,'Branch Wise Work Timelines'!C:G,3,FALSE)</f>
        <v>44893.416666666664</v>
      </c>
      <c r="AH2017" s="69" t="str">
        <f t="shared" si="381"/>
        <v>Met</v>
      </c>
      <c r="AI2017" s="69">
        <f t="shared" ca="1" si="382"/>
        <v>20421</v>
      </c>
      <c r="AJ2017" s="69" t="str">
        <f ca="1">IF(AI2017&lt;0,"0-12",IFERROR(VLOOKUP(AI2017,Breakup[],2,FALSE),"&gt;24"))</f>
        <v>&gt;24</v>
      </c>
      <c r="AK2017" s="69" t="str">
        <f>VLOOKUP(V2017,Master!B:D,3,FALSE)</f>
        <v>South</v>
      </c>
      <c r="AL2017" s="69" t="str">
        <f t="shared" si="383"/>
        <v>Bangalore</v>
      </c>
    </row>
    <row r="2018" spans="1:38">
      <c r="A2018" s="13" t="s">
        <v>4346</v>
      </c>
      <c r="B2018" s="54">
        <v>44701.647357060203</v>
      </c>
      <c r="C2018" s="13" t="s">
        <v>418</v>
      </c>
      <c r="D2018" s="13">
        <v>1741</v>
      </c>
      <c r="E2018" s="13" t="s">
        <v>4347</v>
      </c>
      <c r="F2018" s="13" t="s">
        <v>15</v>
      </c>
      <c r="G2018" s="14">
        <v>1653043347189</v>
      </c>
      <c r="H2018" s="55">
        <v>0.241087962962963</v>
      </c>
      <c r="I2018" s="33">
        <v>44885.241087962997</v>
      </c>
      <c r="J2018" s="58">
        <v>44885</v>
      </c>
      <c r="K2018" s="13" t="s">
        <v>213</v>
      </c>
      <c r="L2018" s="13" t="s">
        <v>30</v>
      </c>
      <c r="M2018" s="13" t="s">
        <v>75</v>
      </c>
      <c r="N2018" s="13" t="s">
        <v>206</v>
      </c>
      <c r="O2018" s="33" t="s">
        <v>38</v>
      </c>
      <c r="P2018" s="58" t="s">
        <v>38</v>
      </c>
      <c r="Q2018" s="33" t="s">
        <v>207</v>
      </c>
      <c r="R2018" s="14" t="s">
        <v>38</v>
      </c>
      <c r="S2018" s="13" t="s">
        <v>208</v>
      </c>
      <c r="T2018" s="13" t="s">
        <v>209</v>
      </c>
      <c r="U2018" s="33">
        <f t="shared" ca="1" si="372"/>
        <v>45744.56914039352</v>
      </c>
      <c r="V2018" s="13" t="str">
        <f t="shared" si="373"/>
        <v>Bangalore</v>
      </c>
      <c r="W2018" s="13" t="str">
        <f t="shared" si="374"/>
        <v>CLS</v>
      </c>
      <c r="X2018" s="13">
        <f t="shared" si="375"/>
        <v>5</v>
      </c>
      <c r="Y2018" s="13" t="str">
        <f>IFERROR(VLOOKUP(C2018,ReceivingTeam[],2,FALSE),"HelpDesk")</f>
        <v>HelpDesk</v>
      </c>
      <c r="Z2018" s="67">
        <f t="shared" si="376"/>
        <v>44885.916666666664</v>
      </c>
      <c r="AA2018" s="68">
        <f t="shared" si="377"/>
        <v>44885</v>
      </c>
      <c r="AB2018" s="69" t="b">
        <f t="shared" si="378"/>
        <v>0</v>
      </c>
      <c r="AC2018" s="70">
        <f t="shared" si="379"/>
        <v>0.5</v>
      </c>
      <c r="AD2018" s="67">
        <f t="shared" si="380"/>
        <v>44885.916666666664</v>
      </c>
      <c r="AE2018" s="67">
        <f>VLOOKUP(V2018,'Branch Wise Work Timelines'!C:G,3,FALSE)+AA2018</f>
        <v>44885.416666666664</v>
      </c>
      <c r="AF2018" s="67">
        <f>IF(V2018="Bangalore",VLOOKUP(V2018,'Branch Wise Work Timelines'!C:G,4,FALSE)+AA2018+1,IF(V2018="Mumbai",VLOOKUP(V2018,'Branch Wise Work Timelines'!C:G,4,FALSE)+AA2018+1,VLOOKUP(V2018,'Branch Wise Work Timelines'!C:G,4,FALSE)+AA2018))</f>
        <v>44886.104166666664</v>
      </c>
      <c r="AG2018" s="67">
        <f>WORKDAY.INTL(AA2018,1,11)+VLOOKUP(V2018,'Branch Wise Work Timelines'!C:G,3,FALSE)</f>
        <v>44886.416666666664</v>
      </c>
      <c r="AH2018" s="69" t="str">
        <f t="shared" ca="1" si="381"/>
        <v>Out of TAT</v>
      </c>
      <c r="AI2018" s="69">
        <f t="shared" ca="1" si="382"/>
        <v>20608</v>
      </c>
      <c r="AJ2018" s="69" t="str">
        <f ca="1">IF(AI2018&lt;0,"0-12",IFERROR(VLOOKUP(AI2018,Breakup[],2,FALSE),"&gt;24"))</f>
        <v>&gt;24</v>
      </c>
      <c r="AK2018" s="69" t="str">
        <f>VLOOKUP(V2018,Master!B:D,3,FALSE)</f>
        <v>South</v>
      </c>
      <c r="AL2018" s="69" t="str">
        <f t="shared" si="383"/>
        <v>Bangalore-CLS</v>
      </c>
    </row>
    <row r="2019" spans="1:38">
      <c r="A2019" s="13" t="s">
        <v>4348</v>
      </c>
      <c r="B2019" s="54">
        <v>44701.661908483802</v>
      </c>
      <c r="C2019" s="13" t="s">
        <v>414</v>
      </c>
      <c r="D2019" s="13">
        <v>1919</v>
      </c>
      <c r="E2019" s="13" t="s">
        <v>4349</v>
      </c>
      <c r="F2019" s="13" t="s">
        <v>33</v>
      </c>
      <c r="G2019" s="14">
        <v>1653042672897</v>
      </c>
      <c r="H2019" s="55">
        <v>0.36989583333333298</v>
      </c>
      <c r="I2019" s="33">
        <v>44883.369895833297</v>
      </c>
      <c r="J2019" s="58">
        <v>44883</v>
      </c>
      <c r="K2019" s="13" t="s">
        <v>397</v>
      </c>
      <c r="L2019" s="13" t="s">
        <v>50</v>
      </c>
      <c r="M2019" s="13" t="s">
        <v>414</v>
      </c>
      <c r="N2019" s="13" t="s">
        <v>206</v>
      </c>
      <c r="O2019" s="33" t="s">
        <v>38</v>
      </c>
      <c r="P2019" s="58" t="s">
        <v>38</v>
      </c>
      <c r="Q2019" s="33" t="s">
        <v>207</v>
      </c>
      <c r="R2019" s="14" t="s">
        <v>38</v>
      </c>
      <c r="S2019" s="13" t="s">
        <v>216</v>
      </c>
      <c r="T2019" s="13" t="s">
        <v>217</v>
      </c>
      <c r="U2019" s="33">
        <f t="shared" ca="1" si="372"/>
        <v>45744.56914039352</v>
      </c>
      <c r="V2019" s="13" t="str">
        <f t="shared" si="373"/>
        <v>Cochin</v>
      </c>
      <c r="W2019" s="13" t="str">
        <f t="shared" si="374"/>
        <v>RI</v>
      </c>
      <c r="X2019" s="13">
        <f t="shared" si="375"/>
        <v>8</v>
      </c>
      <c r="Y2019" s="13" t="str">
        <f>IFERROR(VLOOKUP(C2019,ReceivingTeam[],2,FALSE),"HelpDesk")</f>
        <v>HelpDesk</v>
      </c>
      <c r="Z2019" s="67">
        <f t="shared" si="376"/>
        <v>44884.562499999993</v>
      </c>
      <c r="AA2019" s="68">
        <f t="shared" si="377"/>
        <v>44883</v>
      </c>
      <c r="AB2019" s="69" t="b">
        <f t="shared" si="378"/>
        <v>1</v>
      </c>
      <c r="AC2019" s="70">
        <f t="shared" si="379"/>
        <v>0.5</v>
      </c>
      <c r="AD2019" s="67">
        <f t="shared" si="380"/>
        <v>44884.562499999993</v>
      </c>
      <c r="AE2019" s="67">
        <f>VLOOKUP(V2019,'Branch Wise Work Timelines'!C:G,3,FALSE)+AA2019</f>
        <v>44883.416666666664</v>
      </c>
      <c r="AF2019" s="67">
        <f>IF(V2019="Bangalore",VLOOKUP(V2019,'Branch Wise Work Timelines'!C:G,4,FALSE)+AA2019+1,IF(V2019="Mumbai",VLOOKUP(V2019,'Branch Wise Work Timelines'!C:G,4,FALSE)+AA2019+1,VLOOKUP(V2019,'Branch Wise Work Timelines'!C:G,4,FALSE)+AA2019))</f>
        <v>44883.770833333336</v>
      </c>
      <c r="AG2019" s="67">
        <f>WORKDAY.INTL(AA2019,1,11)+VLOOKUP(V2019,'Branch Wise Work Timelines'!C:G,3,FALSE)</f>
        <v>44884.416666666664</v>
      </c>
      <c r="AH2019" s="69" t="str">
        <f t="shared" ca="1" si="381"/>
        <v>Out of TAT</v>
      </c>
      <c r="AI2019" s="69">
        <f t="shared" ca="1" si="382"/>
        <v>20641</v>
      </c>
      <c r="AJ2019" s="69" t="str">
        <f ca="1">IF(AI2019&lt;0,"0-12",IFERROR(VLOOKUP(AI2019,Breakup[],2,FALSE),"&gt;24"))</f>
        <v>&gt;24</v>
      </c>
      <c r="AK2019" s="69" t="str">
        <f>VLOOKUP(V2019,Master!B:D,3,FALSE)</f>
        <v>South</v>
      </c>
      <c r="AL2019" s="69" t="str">
        <f t="shared" si="383"/>
        <v>Cochin</v>
      </c>
    </row>
    <row r="2020" spans="1:38">
      <c r="A2020" s="13" t="s">
        <v>4350</v>
      </c>
      <c r="B2020" s="54">
        <v>44701.6639041667</v>
      </c>
      <c r="C2020" s="13" t="s">
        <v>414</v>
      </c>
      <c r="D2020" s="13">
        <v>647</v>
      </c>
      <c r="E2020" s="13" t="s">
        <v>4351</v>
      </c>
      <c r="F2020" s="13" t="s">
        <v>33</v>
      </c>
      <c r="G2020" s="14">
        <v>1653042672897</v>
      </c>
      <c r="H2020" s="55">
        <v>0.40841435185185199</v>
      </c>
      <c r="I2020" s="33">
        <v>44889.408414351798</v>
      </c>
      <c r="J2020" s="58">
        <v>44889</v>
      </c>
      <c r="K2020" s="13" t="s">
        <v>397</v>
      </c>
      <c r="L2020" s="13" t="s">
        <v>50</v>
      </c>
      <c r="M2020" s="13" t="s">
        <v>414</v>
      </c>
      <c r="N2020" s="13" t="s">
        <v>206</v>
      </c>
      <c r="O2020" s="33" t="s">
        <v>38</v>
      </c>
      <c r="P2020" s="58" t="s">
        <v>38</v>
      </c>
      <c r="Q2020" s="33" t="s">
        <v>207</v>
      </c>
      <c r="R2020" s="14" t="s">
        <v>38</v>
      </c>
      <c r="S2020" s="13" t="s">
        <v>216</v>
      </c>
      <c r="T2020" s="13" t="s">
        <v>217</v>
      </c>
      <c r="U2020" s="33">
        <f t="shared" ca="1" si="372"/>
        <v>45744.56914039352</v>
      </c>
      <c r="V2020" s="13" t="str">
        <f t="shared" si="373"/>
        <v>Cochin</v>
      </c>
      <c r="W2020" s="13" t="str">
        <f t="shared" si="374"/>
        <v>RI</v>
      </c>
      <c r="X2020" s="13">
        <f t="shared" si="375"/>
        <v>9</v>
      </c>
      <c r="Y2020" s="13" t="str">
        <f>IFERROR(VLOOKUP(C2020,ReceivingTeam[],2,FALSE),"HelpDesk")</f>
        <v>HelpDesk</v>
      </c>
      <c r="Z2020" s="67">
        <f t="shared" si="376"/>
        <v>44890.562499999993</v>
      </c>
      <c r="AA2020" s="68">
        <f t="shared" si="377"/>
        <v>44889</v>
      </c>
      <c r="AB2020" s="69" t="b">
        <f t="shared" si="378"/>
        <v>1</v>
      </c>
      <c r="AC2020" s="70">
        <f t="shared" si="379"/>
        <v>0.5</v>
      </c>
      <c r="AD2020" s="67">
        <f t="shared" si="380"/>
        <v>44890.562499999993</v>
      </c>
      <c r="AE2020" s="67">
        <f>VLOOKUP(V2020,'Branch Wise Work Timelines'!C:G,3,FALSE)+AA2020</f>
        <v>44889.416666666664</v>
      </c>
      <c r="AF2020" s="67">
        <f>IF(V2020="Bangalore",VLOOKUP(V2020,'Branch Wise Work Timelines'!C:G,4,FALSE)+AA2020+1,IF(V2020="Mumbai",VLOOKUP(V2020,'Branch Wise Work Timelines'!C:G,4,FALSE)+AA2020+1,VLOOKUP(V2020,'Branch Wise Work Timelines'!C:G,4,FALSE)+AA2020))</f>
        <v>44889.770833333336</v>
      </c>
      <c r="AG2020" s="67">
        <f>WORKDAY.INTL(AA2020,1,11)+VLOOKUP(V2020,'Branch Wise Work Timelines'!C:G,3,FALSE)</f>
        <v>44890.416666666664</v>
      </c>
      <c r="AH2020" s="69" t="str">
        <f t="shared" ca="1" si="381"/>
        <v>Out of TAT</v>
      </c>
      <c r="AI2020" s="69">
        <f t="shared" ca="1" si="382"/>
        <v>20497</v>
      </c>
      <c r="AJ2020" s="69" t="str">
        <f ca="1">IF(AI2020&lt;0,"0-12",IFERROR(VLOOKUP(AI2020,Breakup[],2,FALSE),"&gt;24"))</f>
        <v>&gt;24</v>
      </c>
      <c r="AK2020" s="69" t="str">
        <f>VLOOKUP(V2020,Master!B:D,3,FALSE)</f>
        <v>South</v>
      </c>
      <c r="AL2020" s="69" t="str">
        <f t="shared" si="383"/>
        <v>Cochin</v>
      </c>
    </row>
    <row r="2021" spans="1:38">
      <c r="A2021" s="13" t="s">
        <v>4352</v>
      </c>
      <c r="B2021" s="54">
        <v>44701.566960034703</v>
      </c>
      <c r="C2021" s="13" t="s">
        <v>363</v>
      </c>
      <c r="D2021" s="13">
        <v>1949</v>
      </c>
      <c r="E2021" s="13" t="s">
        <v>4353</v>
      </c>
      <c r="F2021" s="13" t="s">
        <v>33</v>
      </c>
      <c r="G2021" s="14">
        <v>1653037600168</v>
      </c>
      <c r="H2021" s="55">
        <v>0.75082175925925898</v>
      </c>
      <c r="I2021" s="33">
        <v>44885.750821759299</v>
      </c>
      <c r="J2021" s="58">
        <v>44885</v>
      </c>
      <c r="K2021" s="13" t="s">
        <v>213</v>
      </c>
      <c r="L2021" s="13" t="s">
        <v>30</v>
      </c>
      <c r="M2021" s="13" t="s">
        <v>282</v>
      </c>
      <c r="N2021" s="13" t="s">
        <v>206</v>
      </c>
      <c r="O2021" s="33" t="s">
        <v>38</v>
      </c>
      <c r="P2021" s="58" t="s">
        <v>38</v>
      </c>
      <c r="Q2021" s="33" t="s">
        <v>207</v>
      </c>
      <c r="R2021" s="14" t="s">
        <v>38</v>
      </c>
      <c r="S2021" s="13" t="s">
        <v>208</v>
      </c>
      <c r="T2021" s="13" t="s">
        <v>209</v>
      </c>
      <c r="U2021" s="33">
        <f t="shared" ca="1" si="372"/>
        <v>45744.56914039352</v>
      </c>
      <c r="V2021" s="13" t="str">
        <f t="shared" si="373"/>
        <v>Bangalore</v>
      </c>
      <c r="W2021" s="13" t="str">
        <f t="shared" si="374"/>
        <v>RI</v>
      </c>
      <c r="X2021" s="13">
        <f t="shared" si="375"/>
        <v>18</v>
      </c>
      <c r="Y2021" s="13" t="str">
        <f>IFERROR(VLOOKUP(C2021,ReceivingTeam[],2,FALSE),"HelpDesk")</f>
        <v>HelpDesk</v>
      </c>
      <c r="Z2021" s="67">
        <f t="shared" si="376"/>
        <v>44885.916666666664</v>
      </c>
      <c r="AA2021" s="68">
        <f t="shared" si="377"/>
        <v>44885</v>
      </c>
      <c r="AB2021" s="69" t="b">
        <f t="shared" si="378"/>
        <v>0</v>
      </c>
      <c r="AC2021" s="70">
        <f t="shared" si="379"/>
        <v>0.5</v>
      </c>
      <c r="AD2021" s="67">
        <f t="shared" si="380"/>
        <v>44885.916666666664</v>
      </c>
      <c r="AE2021" s="67">
        <f>VLOOKUP(V2021,'Branch Wise Work Timelines'!C:G,3,FALSE)+AA2021</f>
        <v>44885.416666666664</v>
      </c>
      <c r="AF2021" s="67">
        <f>IF(V2021="Bangalore",VLOOKUP(V2021,'Branch Wise Work Timelines'!C:G,4,FALSE)+AA2021+1,IF(V2021="Mumbai",VLOOKUP(V2021,'Branch Wise Work Timelines'!C:G,4,FALSE)+AA2021+1,VLOOKUP(V2021,'Branch Wise Work Timelines'!C:G,4,FALSE)+AA2021))</f>
        <v>44886.104166666664</v>
      </c>
      <c r="AG2021" s="67">
        <f>WORKDAY.INTL(AA2021,1,11)+VLOOKUP(V2021,'Branch Wise Work Timelines'!C:G,3,FALSE)</f>
        <v>44886.416666666664</v>
      </c>
      <c r="AH2021" s="69" t="str">
        <f t="shared" ca="1" si="381"/>
        <v>Out of TAT</v>
      </c>
      <c r="AI2021" s="69">
        <f t="shared" ca="1" si="382"/>
        <v>20608</v>
      </c>
      <c r="AJ2021" s="69" t="str">
        <f ca="1">IF(AI2021&lt;0,"0-12",IFERROR(VLOOKUP(AI2021,Breakup[],2,FALSE),"&gt;24"))</f>
        <v>&gt;24</v>
      </c>
      <c r="AK2021" s="69" t="str">
        <f>VLOOKUP(V2021,Master!B:D,3,FALSE)</f>
        <v>South</v>
      </c>
      <c r="AL2021" s="69" t="str">
        <f t="shared" si="383"/>
        <v>Bangalore</v>
      </c>
    </row>
    <row r="2022" spans="1:38">
      <c r="A2022" s="13" t="s">
        <v>4354</v>
      </c>
      <c r="B2022" s="54">
        <v>44701.5435412847</v>
      </c>
      <c r="C2022" s="13" t="s">
        <v>418</v>
      </c>
      <c r="D2022" s="13">
        <v>1584</v>
      </c>
      <c r="E2022" s="13" t="s">
        <v>4355</v>
      </c>
      <c r="F2022" s="13" t="s">
        <v>15</v>
      </c>
      <c r="G2022" s="14">
        <v>1653031432017</v>
      </c>
      <c r="H2022" s="55">
        <v>0.803958333333333</v>
      </c>
      <c r="I2022" s="33">
        <v>44888.803958333301</v>
      </c>
      <c r="J2022" s="58">
        <v>44888</v>
      </c>
      <c r="K2022" s="13" t="s">
        <v>213</v>
      </c>
      <c r="L2022" s="13" t="s">
        <v>30</v>
      </c>
      <c r="M2022" s="13" t="s">
        <v>75</v>
      </c>
      <c r="N2022" s="13" t="s">
        <v>206</v>
      </c>
      <c r="O2022" s="33" t="s">
        <v>38</v>
      </c>
      <c r="P2022" s="58" t="s">
        <v>38</v>
      </c>
      <c r="Q2022" s="33" t="s">
        <v>207</v>
      </c>
      <c r="R2022" s="14" t="s">
        <v>38</v>
      </c>
      <c r="S2022" s="13" t="s">
        <v>216</v>
      </c>
      <c r="T2022" s="13" t="s">
        <v>217</v>
      </c>
      <c r="U2022" s="33">
        <f t="shared" ca="1" si="372"/>
        <v>45744.56914039352</v>
      </c>
      <c r="V2022" s="13" t="str">
        <f t="shared" si="373"/>
        <v>Bangalore</v>
      </c>
      <c r="W2022" s="13" t="str">
        <f t="shared" si="374"/>
        <v>CLS</v>
      </c>
      <c r="X2022" s="13">
        <f t="shared" si="375"/>
        <v>19</v>
      </c>
      <c r="Y2022" s="13" t="str">
        <f>IFERROR(VLOOKUP(C2022,ReceivingTeam[],2,FALSE),"HelpDesk")</f>
        <v>HelpDesk</v>
      </c>
      <c r="Z2022" s="67">
        <f t="shared" si="376"/>
        <v>44889.616458333301</v>
      </c>
      <c r="AA2022" s="68">
        <f t="shared" si="377"/>
        <v>44888</v>
      </c>
      <c r="AB2022" s="69" t="b">
        <f t="shared" si="378"/>
        <v>1</v>
      </c>
      <c r="AC2022" s="70">
        <f t="shared" si="379"/>
        <v>0.5</v>
      </c>
      <c r="AD2022" s="67">
        <f t="shared" si="380"/>
        <v>44889.616458333301</v>
      </c>
      <c r="AE2022" s="67">
        <f>VLOOKUP(V2022,'Branch Wise Work Timelines'!C:G,3,FALSE)+AA2022</f>
        <v>44888.416666666664</v>
      </c>
      <c r="AF2022" s="67">
        <f>IF(V2022="Bangalore",VLOOKUP(V2022,'Branch Wise Work Timelines'!C:G,4,FALSE)+AA2022+1,IF(V2022="Mumbai",VLOOKUP(V2022,'Branch Wise Work Timelines'!C:G,4,FALSE)+AA2022+1,VLOOKUP(V2022,'Branch Wise Work Timelines'!C:G,4,FALSE)+AA2022))</f>
        <v>44889.104166666664</v>
      </c>
      <c r="AG2022" s="67">
        <f>WORKDAY.INTL(AA2022,1,11)+VLOOKUP(V2022,'Branch Wise Work Timelines'!C:G,3,FALSE)</f>
        <v>44889.416666666664</v>
      </c>
      <c r="AH2022" s="69" t="str">
        <f t="shared" ca="1" si="381"/>
        <v>Out of TAT</v>
      </c>
      <c r="AI2022" s="69">
        <f t="shared" ca="1" si="382"/>
        <v>20519</v>
      </c>
      <c r="AJ2022" s="69" t="str">
        <f ca="1">IF(AI2022&lt;0,"0-12",IFERROR(VLOOKUP(AI2022,Breakup[],2,FALSE),"&gt;24"))</f>
        <v>&gt;24</v>
      </c>
      <c r="AK2022" s="69" t="str">
        <f>VLOOKUP(V2022,Master!B:D,3,FALSE)</f>
        <v>South</v>
      </c>
      <c r="AL2022" s="69" t="str">
        <f t="shared" si="383"/>
        <v>Bangalore-CLS</v>
      </c>
    </row>
    <row r="2023" spans="1:38">
      <c r="A2023" s="13" t="s">
        <v>4356</v>
      </c>
      <c r="B2023" s="54">
        <v>44701.6236100694</v>
      </c>
      <c r="C2023" s="13" t="s">
        <v>219</v>
      </c>
      <c r="D2023" s="13">
        <v>435</v>
      </c>
      <c r="E2023" s="13" t="s">
        <v>4357</v>
      </c>
      <c r="F2023" s="13" t="s">
        <v>15</v>
      </c>
      <c r="G2023" s="14">
        <v>1653042748167</v>
      </c>
      <c r="H2023" s="55">
        <v>0.64344907407407403</v>
      </c>
      <c r="I2023" s="33">
        <v>44891.643449074101</v>
      </c>
      <c r="J2023" s="58">
        <v>44891</v>
      </c>
      <c r="K2023" s="13" t="s">
        <v>213</v>
      </c>
      <c r="L2023" s="13" t="s">
        <v>30</v>
      </c>
      <c r="M2023" s="13" t="s">
        <v>214</v>
      </c>
      <c r="N2023" s="13" t="s">
        <v>206</v>
      </c>
      <c r="O2023" s="33">
        <v>44891.602500000001</v>
      </c>
      <c r="P2023" s="58">
        <v>44891</v>
      </c>
      <c r="Q2023" s="33" t="s">
        <v>237</v>
      </c>
      <c r="R2023" s="14">
        <v>1088</v>
      </c>
      <c r="S2023" s="13" t="s">
        <v>216</v>
      </c>
      <c r="T2023" s="13" t="s">
        <v>217</v>
      </c>
      <c r="U2023" s="33">
        <f t="shared" ca="1" si="372"/>
        <v>45744.56914039352</v>
      </c>
      <c r="V2023" s="13" t="str">
        <f t="shared" si="373"/>
        <v>Bangalore</v>
      </c>
      <c r="W2023" s="13" t="str">
        <f t="shared" si="374"/>
        <v>CLS</v>
      </c>
      <c r="X2023" s="13">
        <f t="shared" si="375"/>
        <v>15</v>
      </c>
      <c r="Y2023" s="13" t="str">
        <f>IFERROR(VLOOKUP(C2023,ReceivingTeam[],2,FALSE),"HelpDesk")</f>
        <v>HelpDesk</v>
      </c>
      <c r="Z2023" s="67">
        <f t="shared" si="376"/>
        <v>44893.455949074101</v>
      </c>
      <c r="AA2023" s="68">
        <f t="shared" si="377"/>
        <v>44891</v>
      </c>
      <c r="AB2023" s="69" t="b">
        <f t="shared" si="378"/>
        <v>1</v>
      </c>
      <c r="AC2023" s="70">
        <f t="shared" si="379"/>
        <v>0.5</v>
      </c>
      <c r="AD2023" s="67">
        <f t="shared" si="380"/>
        <v>44893.455949074101</v>
      </c>
      <c r="AE2023" s="67">
        <f>VLOOKUP(V2023,'Branch Wise Work Timelines'!C:G,3,FALSE)+AA2023</f>
        <v>44891.416666666664</v>
      </c>
      <c r="AF2023" s="67">
        <f>IF(V2023="Bangalore",VLOOKUP(V2023,'Branch Wise Work Timelines'!C:G,4,FALSE)+AA2023+1,IF(V2023="Mumbai",VLOOKUP(V2023,'Branch Wise Work Timelines'!C:G,4,FALSE)+AA2023+1,VLOOKUP(V2023,'Branch Wise Work Timelines'!C:G,4,FALSE)+AA2023))</f>
        <v>44892.104166666664</v>
      </c>
      <c r="AG2023" s="67">
        <f>WORKDAY.INTL(AA2023,1,11)+VLOOKUP(V2023,'Branch Wise Work Timelines'!C:G,3,FALSE)</f>
        <v>44893.416666666664</v>
      </c>
      <c r="AH2023" s="69" t="str">
        <f t="shared" si="381"/>
        <v>Met</v>
      </c>
      <c r="AI2023" s="69">
        <f t="shared" ca="1" si="382"/>
        <v>20427</v>
      </c>
      <c r="AJ2023" s="69" t="str">
        <f ca="1">IF(AI2023&lt;0,"0-12",IFERROR(VLOOKUP(AI2023,Breakup[],2,FALSE),"&gt;24"))</f>
        <v>&gt;24</v>
      </c>
      <c r="AK2023" s="69" t="str">
        <f>VLOOKUP(V2023,Master!B:D,3,FALSE)</f>
        <v>South</v>
      </c>
      <c r="AL2023" s="69" t="str">
        <f t="shared" si="383"/>
        <v>Bangalore-CLS</v>
      </c>
    </row>
    <row r="2024" spans="1:38">
      <c r="A2024" s="13" t="s">
        <v>4358</v>
      </c>
      <c r="B2024" s="54">
        <v>44701.522756631901</v>
      </c>
      <c r="C2024" s="13" t="s">
        <v>78</v>
      </c>
      <c r="D2024" s="13">
        <v>1855</v>
      </c>
      <c r="E2024" s="13" t="s">
        <v>4359</v>
      </c>
      <c r="F2024" s="13" t="s">
        <v>33</v>
      </c>
      <c r="G2024" s="14">
        <v>1653030944104</v>
      </c>
      <c r="H2024" s="55">
        <v>0.6121875</v>
      </c>
      <c r="I2024" s="33">
        <v>44891.612187500003</v>
      </c>
      <c r="J2024" s="58">
        <v>44891</v>
      </c>
      <c r="K2024" s="13" t="s">
        <v>213</v>
      </c>
      <c r="L2024" s="13" t="s">
        <v>30</v>
      </c>
      <c r="M2024" s="13" t="s">
        <v>282</v>
      </c>
      <c r="N2024" s="13" t="s">
        <v>206</v>
      </c>
      <c r="O2024" s="33">
        <v>44891.8660185185</v>
      </c>
      <c r="P2024" s="58">
        <v>44891</v>
      </c>
      <c r="Q2024" s="33" t="s">
        <v>237</v>
      </c>
      <c r="R2024" s="14">
        <v>348</v>
      </c>
      <c r="S2024" s="13" t="s">
        <v>208</v>
      </c>
      <c r="T2024" s="13" t="s">
        <v>209</v>
      </c>
      <c r="U2024" s="33">
        <f t="shared" ca="1" si="372"/>
        <v>45744.56914039352</v>
      </c>
      <c r="V2024" s="13" t="str">
        <f t="shared" si="373"/>
        <v>Bangalore</v>
      </c>
      <c r="W2024" s="13" t="str">
        <f t="shared" si="374"/>
        <v>RI</v>
      </c>
      <c r="X2024" s="13">
        <f t="shared" si="375"/>
        <v>14</v>
      </c>
      <c r="Y2024" s="13" t="str">
        <f>IFERROR(VLOOKUP(C2024,ReceivingTeam[],2,FALSE),"HelpDesk")</f>
        <v>Branch office</v>
      </c>
      <c r="Z2024" s="67">
        <f t="shared" si="376"/>
        <v>44893.424687500003</v>
      </c>
      <c r="AA2024" s="68">
        <f t="shared" si="377"/>
        <v>44891</v>
      </c>
      <c r="AB2024" s="69" t="b">
        <f t="shared" si="378"/>
        <v>1</v>
      </c>
      <c r="AC2024" s="70">
        <f t="shared" si="379"/>
        <v>0.5</v>
      </c>
      <c r="AD2024" s="67">
        <f t="shared" si="380"/>
        <v>44893.424687500003</v>
      </c>
      <c r="AE2024" s="67">
        <f>VLOOKUP(V2024,'Branch Wise Work Timelines'!C:G,3,FALSE)+AA2024</f>
        <v>44891.416666666664</v>
      </c>
      <c r="AF2024" s="67">
        <f>IF(V2024="Bangalore",VLOOKUP(V2024,'Branch Wise Work Timelines'!C:G,4,FALSE)+AA2024+1,IF(V2024="Mumbai",VLOOKUP(V2024,'Branch Wise Work Timelines'!C:G,4,FALSE)+AA2024+1,VLOOKUP(V2024,'Branch Wise Work Timelines'!C:G,4,FALSE)+AA2024))</f>
        <v>44892.104166666664</v>
      </c>
      <c r="AG2024" s="67">
        <f>WORKDAY.INTL(AA2024,1,11)+VLOOKUP(V2024,'Branch Wise Work Timelines'!C:G,3,FALSE)</f>
        <v>44893.416666666664</v>
      </c>
      <c r="AH2024" s="69" t="str">
        <f t="shared" si="381"/>
        <v>Met</v>
      </c>
      <c r="AI2024" s="69">
        <f t="shared" ca="1" si="382"/>
        <v>20428</v>
      </c>
      <c r="AJ2024" s="69" t="str">
        <f ca="1">IF(AI2024&lt;0,"0-12",IFERROR(VLOOKUP(AI2024,Breakup[],2,FALSE),"&gt;24"))</f>
        <v>&gt;24</v>
      </c>
      <c r="AK2024" s="69" t="str">
        <f>VLOOKUP(V2024,Master!B:D,3,FALSE)</f>
        <v>South</v>
      </c>
      <c r="AL2024" s="69" t="str">
        <f t="shared" si="383"/>
        <v>Bangalore</v>
      </c>
    </row>
    <row r="2025" spans="1:38">
      <c r="A2025" s="13" t="s">
        <v>4360</v>
      </c>
      <c r="B2025" s="54">
        <v>44701.5230252662</v>
      </c>
      <c r="C2025" s="13" t="s">
        <v>347</v>
      </c>
      <c r="D2025" s="13">
        <v>862</v>
      </c>
      <c r="E2025" s="13" t="s">
        <v>4361</v>
      </c>
      <c r="F2025" s="13" t="s">
        <v>33</v>
      </c>
      <c r="G2025" s="14">
        <v>1653030194519</v>
      </c>
      <c r="H2025" s="55">
        <v>0.13843749999999999</v>
      </c>
      <c r="I2025" s="33">
        <v>44885.138437499998</v>
      </c>
      <c r="J2025" s="58">
        <v>44885</v>
      </c>
      <c r="K2025" s="13" t="s">
        <v>325</v>
      </c>
      <c r="L2025" s="13" t="s">
        <v>55</v>
      </c>
      <c r="M2025" s="13" t="s">
        <v>347</v>
      </c>
      <c r="N2025" s="13" t="s">
        <v>206</v>
      </c>
      <c r="O2025" s="33" t="s">
        <v>38</v>
      </c>
      <c r="P2025" s="58" t="s">
        <v>38</v>
      </c>
      <c r="Q2025" s="33" t="s">
        <v>207</v>
      </c>
      <c r="R2025" s="14" t="s">
        <v>38</v>
      </c>
      <c r="S2025" s="13" t="s">
        <v>208</v>
      </c>
      <c r="T2025" s="13" t="s">
        <v>209</v>
      </c>
      <c r="U2025" s="33">
        <f t="shared" ca="1" si="372"/>
        <v>45744.56914039352</v>
      </c>
      <c r="V2025" s="13" t="str">
        <f t="shared" si="373"/>
        <v>Delhi</v>
      </c>
      <c r="W2025" s="13" t="str">
        <f t="shared" si="374"/>
        <v>RI</v>
      </c>
      <c r="X2025" s="13">
        <f t="shared" si="375"/>
        <v>3</v>
      </c>
      <c r="Y2025" s="13" t="str">
        <f>IFERROR(VLOOKUP(C2025,ReceivingTeam[],2,FALSE),"HelpDesk")</f>
        <v>HelpDesk</v>
      </c>
      <c r="Z2025" s="67">
        <f t="shared" si="376"/>
        <v>44885.916666666664</v>
      </c>
      <c r="AA2025" s="68">
        <f t="shared" si="377"/>
        <v>44885</v>
      </c>
      <c r="AB2025" s="69" t="b">
        <f t="shared" si="378"/>
        <v>0</v>
      </c>
      <c r="AC2025" s="70">
        <f t="shared" si="379"/>
        <v>0.5</v>
      </c>
      <c r="AD2025" s="67">
        <f t="shared" si="380"/>
        <v>44885.916666666664</v>
      </c>
      <c r="AE2025" s="67">
        <f>VLOOKUP(V2025,'Branch Wise Work Timelines'!C:G,3,FALSE)+AA2025</f>
        <v>44885.416666666664</v>
      </c>
      <c r="AF2025" s="67">
        <f>IF(V2025="Bangalore",VLOOKUP(V2025,'Branch Wise Work Timelines'!C:G,4,FALSE)+AA2025+1,IF(V2025="Mumbai",VLOOKUP(V2025,'Branch Wise Work Timelines'!C:G,4,FALSE)+AA2025+1,VLOOKUP(V2025,'Branch Wise Work Timelines'!C:G,4,FALSE)+AA2025))</f>
        <v>44885.770833333336</v>
      </c>
      <c r="AG2025" s="67">
        <f>WORKDAY.INTL(AA2025,1,11)+VLOOKUP(V2025,'Branch Wise Work Timelines'!C:G,3,FALSE)</f>
        <v>44886.416666666664</v>
      </c>
      <c r="AH2025" s="69" t="str">
        <f t="shared" ca="1" si="381"/>
        <v>Out of TAT</v>
      </c>
      <c r="AI2025" s="69">
        <f t="shared" ca="1" si="382"/>
        <v>20608</v>
      </c>
      <c r="AJ2025" s="69" t="str">
        <f ca="1">IF(AI2025&lt;0,"0-12",IFERROR(VLOOKUP(AI2025,Breakup[],2,FALSE),"&gt;24"))</f>
        <v>&gt;24</v>
      </c>
      <c r="AK2025" s="69" t="str">
        <f>VLOOKUP(V2025,Master!B:D,3,FALSE)</f>
        <v>North</v>
      </c>
      <c r="AL2025" s="69" t="str">
        <f t="shared" si="383"/>
        <v>Delhi</v>
      </c>
    </row>
    <row r="2026" spans="1:38">
      <c r="A2026" s="13" t="s">
        <v>4362</v>
      </c>
      <c r="B2026" s="54">
        <v>44701.484678553199</v>
      </c>
      <c r="C2026" s="13" t="s">
        <v>314</v>
      </c>
      <c r="D2026" s="13">
        <v>638</v>
      </c>
      <c r="E2026" s="13" t="s">
        <v>4363</v>
      </c>
      <c r="F2026" s="13" t="s">
        <v>33</v>
      </c>
      <c r="G2026" s="14">
        <v>1653026331486</v>
      </c>
      <c r="H2026" s="55">
        <v>0.44299768518518501</v>
      </c>
      <c r="I2026" s="33">
        <v>44891.442997685197</v>
      </c>
      <c r="J2026" s="58">
        <v>44891</v>
      </c>
      <c r="K2026" s="13" t="s">
        <v>313</v>
      </c>
      <c r="L2026" s="13" t="s">
        <v>60</v>
      </c>
      <c r="M2026" s="13" t="s">
        <v>314</v>
      </c>
      <c r="N2026" s="13" t="s">
        <v>206</v>
      </c>
      <c r="O2026" s="33">
        <v>44891.281875000001</v>
      </c>
      <c r="P2026" s="58">
        <v>44891</v>
      </c>
      <c r="Q2026" s="33" t="s">
        <v>237</v>
      </c>
      <c r="R2026" s="14">
        <v>743</v>
      </c>
      <c r="S2026" s="13" t="s">
        <v>208</v>
      </c>
      <c r="T2026" s="13" t="s">
        <v>209</v>
      </c>
      <c r="U2026" s="33">
        <f t="shared" ca="1" si="372"/>
        <v>45744.56914039352</v>
      </c>
      <c r="V2026" s="13" t="str">
        <f t="shared" si="373"/>
        <v>Hyderabad</v>
      </c>
      <c r="W2026" s="13" t="str">
        <f t="shared" si="374"/>
        <v>RI</v>
      </c>
      <c r="X2026" s="13">
        <f t="shared" si="375"/>
        <v>10</v>
      </c>
      <c r="Y2026" s="13" t="str">
        <f>IFERROR(VLOOKUP(C2026,ReceivingTeam[],2,FALSE),"HelpDesk")</f>
        <v>HelpDesk</v>
      </c>
      <c r="Z2026" s="67">
        <f t="shared" si="376"/>
        <v>44893.588831018526</v>
      </c>
      <c r="AA2026" s="68">
        <f t="shared" si="377"/>
        <v>44891</v>
      </c>
      <c r="AB2026" s="69" t="b">
        <f t="shared" si="378"/>
        <v>1</v>
      </c>
      <c r="AC2026" s="70">
        <f t="shared" si="379"/>
        <v>0.5</v>
      </c>
      <c r="AD2026" s="67">
        <f t="shared" si="380"/>
        <v>44893.588831018526</v>
      </c>
      <c r="AE2026" s="67">
        <f>VLOOKUP(V2026,'Branch Wise Work Timelines'!C:G,3,FALSE)+AA2026</f>
        <v>44891.416666666664</v>
      </c>
      <c r="AF2026" s="67">
        <f>IF(V2026="Bangalore",VLOOKUP(V2026,'Branch Wise Work Timelines'!C:G,4,FALSE)+AA2026+1,IF(V2026="Mumbai",VLOOKUP(V2026,'Branch Wise Work Timelines'!C:G,4,FALSE)+AA2026+1,VLOOKUP(V2026,'Branch Wise Work Timelines'!C:G,4,FALSE)+AA2026))</f>
        <v>44891.770833333336</v>
      </c>
      <c r="AG2026" s="67">
        <f>WORKDAY.INTL(AA2026,1,11)+VLOOKUP(V2026,'Branch Wise Work Timelines'!C:G,3,FALSE)</f>
        <v>44893.416666666664</v>
      </c>
      <c r="AH2026" s="69" t="str">
        <f t="shared" si="381"/>
        <v>Met</v>
      </c>
      <c r="AI2026" s="69">
        <f t="shared" ca="1" si="382"/>
        <v>20424</v>
      </c>
      <c r="AJ2026" s="69" t="str">
        <f ca="1">IF(AI2026&lt;0,"0-12",IFERROR(VLOOKUP(AI2026,Breakup[],2,FALSE),"&gt;24"))</f>
        <v>&gt;24</v>
      </c>
      <c r="AK2026" s="69" t="str">
        <f>VLOOKUP(V2026,Master!B:D,3,FALSE)</f>
        <v>South</v>
      </c>
      <c r="AL2026" s="69" t="str">
        <f t="shared" si="383"/>
        <v>Hyderabad</v>
      </c>
    </row>
    <row r="2027" spans="1:38">
      <c r="A2027" s="13" t="s">
        <v>4364</v>
      </c>
      <c r="B2027" s="54">
        <v>44701.639255983799</v>
      </c>
      <c r="C2027" s="13" t="s">
        <v>586</v>
      </c>
      <c r="D2027" s="13">
        <v>1946</v>
      </c>
      <c r="E2027" s="13" t="s">
        <v>4365</v>
      </c>
      <c r="F2027" s="13" t="s">
        <v>15</v>
      </c>
      <c r="G2027" s="14">
        <v>1653043347189</v>
      </c>
      <c r="H2027" s="55">
        <v>0.42181712962963003</v>
      </c>
      <c r="I2027" s="33">
        <v>44887.421817129602</v>
      </c>
      <c r="J2027" s="58">
        <v>44887</v>
      </c>
      <c r="K2027" s="13" t="s">
        <v>213</v>
      </c>
      <c r="L2027" s="13" t="s">
        <v>30</v>
      </c>
      <c r="M2027" s="13" t="s">
        <v>75</v>
      </c>
      <c r="N2027" s="13" t="s">
        <v>206</v>
      </c>
      <c r="O2027" s="33" t="s">
        <v>38</v>
      </c>
      <c r="P2027" s="58" t="s">
        <v>38</v>
      </c>
      <c r="Q2027" s="33" t="s">
        <v>207</v>
      </c>
      <c r="R2027" s="14" t="s">
        <v>38</v>
      </c>
      <c r="S2027" s="13" t="s">
        <v>208</v>
      </c>
      <c r="T2027" s="13" t="s">
        <v>209</v>
      </c>
      <c r="U2027" s="33">
        <f t="shared" ca="1" si="372"/>
        <v>45744.56914039352</v>
      </c>
      <c r="V2027" s="13" t="str">
        <f t="shared" si="373"/>
        <v>Bangalore</v>
      </c>
      <c r="W2027" s="13" t="str">
        <f t="shared" si="374"/>
        <v>CLS</v>
      </c>
      <c r="X2027" s="13">
        <f t="shared" si="375"/>
        <v>10</v>
      </c>
      <c r="Y2027" s="13" t="str">
        <f>IFERROR(VLOOKUP(C2027,ReceivingTeam[],2,FALSE),"HelpDesk")</f>
        <v>HelpDesk</v>
      </c>
      <c r="Z2027" s="67">
        <f t="shared" si="376"/>
        <v>44887.921817129602</v>
      </c>
      <c r="AA2027" s="68">
        <f t="shared" si="377"/>
        <v>44887</v>
      </c>
      <c r="AB2027" s="69" t="b">
        <f t="shared" si="378"/>
        <v>1</v>
      </c>
      <c r="AC2027" s="70">
        <f t="shared" si="379"/>
        <v>0.5</v>
      </c>
      <c r="AD2027" s="67">
        <f t="shared" si="380"/>
        <v>44887.921817129602</v>
      </c>
      <c r="AE2027" s="67">
        <f>VLOOKUP(V2027,'Branch Wise Work Timelines'!C:G,3,FALSE)+AA2027</f>
        <v>44887.416666666664</v>
      </c>
      <c r="AF2027" s="67">
        <f>IF(V2027="Bangalore",VLOOKUP(V2027,'Branch Wise Work Timelines'!C:G,4,FALSE)+AA2027+1,IF(V2027="Mumbai",VLOOKUP(V2027,'Branch Wise Work Timelines'!C:G,4,FALSE)+AA2027+1,VLOOKUP(V2027,'Branch Wise Work Timelines'!C:G,4,FALSE)+AA2027))</f>
        <v>44888.104166666664</v>
      </c>
      <c r="AG2027" s="67">
        <f>WORKDAY.INTL(AA2027,1,11)+VLOOKUP(V2027,'Branch Wise Work Timelines'!C:G,3,FALSE)</f>
        <v>44888.416666666664</v>
      </c>
      <c r="AH2027" s="69" t="str">
        <f t="shared" ca="1" si="381"/>
        <v>Out of TAT</v>
      </c>
      <c r="AI2027" s="69">
        <f t="shared" ca="1" si="382"/>
        <v>20560</v>
      </c>
      <c r="AJ2027" s="69" t="str">
        <f ca="1">IF(AI2027&lt;0,"0-12",IFERROR(VLOOKUP(AI2027,Breakup[],2,FALSE),"&gt;24"))</f>
        <v>&gt;24</v>
      </c>
      <c r="AK2027" s="69" t="str">
        <f>VLOOKUP(V2027,Master!B:D,3,FALSE)</f>
        <v>South</v>
      </c>
      <c r="AL2027" s="69" t="str">
        <f t="shared" si="383"/>
        <v>Bangalore-CLS</v>
      </c>
    </row>
    <row r="2028" spans="1:38">
      <c r="A2028" s="13" t="s">
        <v>4366</v>
      </c>
      <c r="B2028" s="54">
        <v>44701.645347071797</v>
      </c>
      <c r="C2028" s="13" t="s">
        <v>586</v>
      </c>
      <c r="D2028" s="13">
        <v>1281</v>
      </c>
      <c r="E2028" s="13" t="s">
        <v>4367</v>
      </c>
      <c r="F2028" s="13" t="s">
        <v>15</v>
      </c>
      <c r="G2028" s="14">
        <v>1653043347189</v>
      </c>
      <c r="H2028" s="55">
        <v>0.34666666666666701</v>
      </c>
      <c r="I2028" s="33">
        <v>44886.346666666701</v>
      </c>
      <c r="J2028" s="58">
        <v>44886</v>
      </c>
      <c r="K2028" s="13" t="s">
        <v>213</v>
      </c>
      <c r="L2028" s="13" t="s">
        <v>30</v>
      </c>
      <c r="M2028" s="13" t="s">
        <v>75</v>
      </c>
      <c r="N2028" s="13" t="s">
        <v>206</v>
      </c>
      <c r="O2028" s="33" t="s">
        <v>38</v>
      </c>
      <c r="P2028" s="58" t="s">
        <v>38</v>
      </c>
      <c r="Q2028" s="33" t="s">
        <v>207</v>
      </c>
      <c r="R2028" s="14" t="s">
        <v>38</v>
      </c>
      <c r="S2028" s="13" t="s">
        <v>208</v>
      </c>
      <c r="T2028" s="13" t="s">
        <v>209</v>
      </c>
      <c r="U2028" s="33">
        <f t="shared" ca="1" si="372"/>
        <v>45744.56914039352</v>
      </c>
      <c r="V2028" s="13" t="str">
        <f t="shared" si="373"/>
        <v>Bangalore</v>
      </c>
      <c r="W2028" s="13" t="str">
        <f t="shared" si="374"/>
        <v>CLS</v>
      </c>
      <c r="X2028" s="13">
        <f t="shared" si="375"/>
        <v>8</v>
      </c>
      <c r="Y2028" s="13" t="str">
        <f>IFERROR(VLOOKUP(C2028,ReceivingTeam[],2,FALSE),"HelpDesk")</f>
        <v>HelpDesk</v>
      </c>
      <c r="Z2028" s="67">
        <f t="shared" si="376"/>
        <v>44886.916666666664</v>
      </c>
      <c r="AA2028" s="68">
        <f t="shared" si="377"/>
        <v>44886</v>
      </c>
      <c r="AB2028" s="69" t="b">
        <f t="shared" si="378"/>
        <v>1</v>
      </c>
      <c r="AC2028" s="70">
        <f t="shared" si="379"/>
        <v>0.5</v>
      </c>
      <c r="AD2028" s="67">
        <f t="shared" si="380"/>
        <v>44886.916666666664</v>
      </c>
      <c r="AE2028" s="67">
        <f>VLOOKUP(V2028,'Branch Wise Work Timelines'!C:G,3,FALSE)+AA2028</f>
        <v>44886.416666666664</v>
      </c>
      <c r="AF2028" s="67">
        <f>IF(V2028="Bangalore",VLOOKUP(V2028,'Branch Wise Work Timelines'!C:G,4,FALSE)+AA2028+1,IF(V2028="Mumbai",VLOOKUP(V2028,'Branch Wise Work Timelines'!C:G,4,FALSE)+AA2028+1,VLOOKUP(V2028,'Branch Wise Work Timelines'!C:G,4,FALSE)+AA2028))</f>
        <v>44887.104166666664</v>
      </c>
      <c r="AG2028" s="67">
        <f>WORKDAY.INTL(AA2028,1,11)+VLOOKUP(V2028,'Branch Wise Work Timelines'!C:G,3,FALSE)</f>
        <v>44887.416666666664</v>
      </c>
      <c r="AH2028" s="69" t="str">
        <f t="shared" ca="1" si="381"/>
        <v>Out of TAT</v>
      </c>
      <c r="AI2028" s="69">
        <f t="shared" ca="1" si="382"/>
        <v>20584</v>
      </c>
      <c r="AJ2028" s="69" t="str">
        <f ca="1">IF(AI2028&lt;0,"0-12",IFERROR(VLOOKUP(AI2028,Breakup[],2,FALSE),"&gt;24"))</f>
        <v>&gt;24</v>
      </c>
      <c r="AK2028" s="69" t="str">
        <f>VLOOKUP(V2028,Master!B:D,3,FALSE)</f>
        <v>South</v>
      </c>
      <c r="AL2028" s="69" t="str">
        <f t="shared" si="383"/>
        <v>Bangalore-CLS</v>
      </c>
    </row>
    <row r="2029" spans="1:38">
      <c r="A2029" s="13" t="s">
        <v>4368</v>
      </c>
      <c r="B2029" s="54">
        <v>44701.653382291697</v>
      </c>
      <c r="C2029" s="13" t="s">
        <v>235</v>
      </c>
      <c r="D2029" s="13">
        <v>748</v>
      </c>
      <c r="E2029" s="13" t="s">
        <v>4369</v>
      </c>
      <c r="F2029" s="13" t="s">
        <v>15</v>
      </c>
      <c r="G2029" s="14">
        <v>1653042748167</v>
      </c>
      <c r="H2029" s="55">
        <v>0.84251157407407395</v>
      </c>
      <c r="I2029" s="33">
        <v>44891.842511574097</v>
      </c>
      <c r="J2029" s="58">
        <v>44891</v>
      </c>
      <c r="K2029" s="13" t="s">
        <v>213</v>
      </c>
      <c r="L2029" s="13" t="s">
        <v>30</v>
      </c>
      <c r="M2029" s="13" t="s">
        <v>214</v>
      </c>
      <c r="N2029" s="13" t="s">
        <v>206</v>
      </c>
      <c r="O2029" s="33">
        <v>44891.749317129601</v>
      </c>
      <c r="P2029" s="58">
        <v>44891</v>
      </c>
      <c r="Q2029" s="33" t="s">
        <v>237</v>
      </c>
      <c r="R2029" s="14">
        <v>489</v>
      </c>
      <c r="S2029" s="13" t="s">
        <v>216</v>
      </c>
      <c r="T2029" s="13" t="s">
        <v>217</v>
      </c>
      <c r="U2029" s="33">
        <f t="shared" ca="1" si="372"/>
        <v>45744.56914039352</v>
      </c>
      <c r="V2029" s="13" t="str">
        <f t="shared" si="373"/>
        <v>Bangalore</v>
      </c>
      <c r="W2029" s="13" t="str">
        <f t="shared" si="374"/>
        <v>CLS</v>
      </c>
      <c r="X2029" s="13">
        <f t="shared" si="375"/>
        <v>20</v>
      </c>
      <c r="Y2029" s="13" t="str">
        <f>IFERROR(VLOOKUP(C2029,ReceivingTeam[],2,FALSE),"HelpDesk")</f>
        <v>HelpDesk</v>
      </c>
      <c r="Z2029" s="67">
        <f t="shared" si="376"/>
        <v>44893.655011574097</v>
      </c>
      <c r="AA2029" s="68">
        <f t="shared" si="377"/>
        <v>44891</v>
      </c>
      <c r="AB2029" s="69" t="b">
        <f t="shared" si="378"/>
        <v>1</v>
      </c>
      <c r="AC2029" s="70">
        <f t="shared" si="379"/>
        <v>0.5</v>
      </c>
      <c r="AD2029" s="67">
        <f t="shared" si="380"/>
        <v>44893.655011574097</v>
      </c>
      <c r="AE2029" s="67">
        <f>VLOOKUP(V2029,'Branch Wise Work Timelines'!C:G,3,FALSE)+AA2029</f>
        <v>44891.416666666664</v>
      </c>
      <c r="AF2029" s="67">
        <f>IF(V2029="Bangalore",VLOOKUP(V2029,'Branch Wise Work Timelines'!C:G,4,FALSE)+AA2029+1,IF(V2029="Mumbai",VLOOKUP(V2029,'Branch Wise Work Timelines'!C:G,4,FALSE)+AA2029+1,VLOOKUP(V2029,'Branch Wise Work Timelines'!C:G,4,FALSE)+AA2029))</f>
        <v>44892.104166666664</v>
      </c>
      <c r="AG2029" s="67">
        <f>WORKDAY.INTL(AA2029,1,11)+VLOOKUP(V2029,'Branch Wise Work Timelines'!C:G,3,FALSE)</f>
        <v>44893.416666666664</v>
      </c>
      <c r="AH2029" s="69" t="str">
        <f t="shared" si="381"/>
        <v>Met</v>
      </c>
      <c r="AI2029" s="69">
        <f t="shared" ca="1" si="382"/>
        <v>20422</v>
      </c>
      <c r="AJ2029" s="69" t="str">
        <f ca="1">IF(AI2029&lt;0,"0-12",IFERROR(VLOOKUP(AI2029,Breakup[],2,FALSE),"&gt;24"))</f>
        <v>&gt;24</v>
      </c>
      <c r="AK2029" s="69" t="str">
        <f>VLOOKUP(V2029,Master!B:D,3,FALSE)</f>
        <v>South</v>
      </c>
      <c r="AL2029" s="69" t="str">
        <f t="shared" si="383"/>
        <v>Bangalore-CLS</v>
      </c>
    </row>
    <row r="2030" spans="1:38">
      <c r="A2030" s="13" t="s">
        <v>4370</v>
      </c>
      <c r="B2030" s="54">
        <v>44701.404684571797</v>
      </c>
      <c r="C2030" s="13" t="s">
        <v>153</v>
      </c>
      <c r="D2030" s="13">
        <v>700</v>
      </c>
      <c r="E2030" s="13" t="s">
        <v>4371</v>
      </c>
      <c r="F2030" s="13" t="s">
        <v>33</v>
      </c>
      <c r="G2030" s="14">
        <v>1653020325382</v>
      </c>
      <c r="H2030" s="55">
        <v>0.61312500000000003</v>
      </c>
      <c r="I2030" s="33">
        <v>44889.613125000003</v>
      </c>
      <c r="J2030" s="58">
        <v>44889</v>
      </c>
      <c r="K2030" s="13" t="s">
        <v>397</v>
      </c>
      <c r="L2030" s="13" t="s">
        <v>50</v>
      </c>
      <c r="M2030" s="13" t="s">
        <v>153</v>
      </c>
      <c r="N2030" s="13" t="s">
        <v>215</v>
      </c>
      <c r="O2030" s="33" t="s">
        <v>38</v>
      </c>
      <c r="P2030" s="58" t="s">
        <v>38</v>
      </c>
      <c r="Q2030" s="33" t="s">
        <v>207</v>
      </c>
      <c r="R2030" s="14" t="s">
        <v>38</v>
      </c>
      <c r="S2030" s="13" t="s">
        <v>216</v>
      </c>
      <c r="T2030" s="13" t="s">
        <v>217</v>
      </c>
      <c r="U2030" s="33">
        <f t="shared" ca="1" si="372"/>
        <v>45744.56914039352</v>
      </c>
      <c r="V2030" s="13" t="str">
        <f t="shared" si="373"/>
        <v>Cochin</v>
      </c>
      <c r="W2030" s="13" t="str">
        <f t="shared" si="374"/>
        <v>RI</v>
      </c>
      <c r="X2030" s="13">
        <f t="shared" si="375"/>
        <v>14</v>
      </c>
      <c r="Y2030" s="13" t="str">
        <f>IFERROR(VLOOKUP(C2030,ReceivingTeam[],2,FALSE),"HelpDesk")</f>
        <v>Branch office</v>
      </c>
      <c r="Z2030" s="67">
        <f t="shared" si="376"/>
        <v>44890.758958333332</v>
      </c>
      <c r="AA2030" s="68">
        <f t="shared" si="377"/>
        <v>44889</v>
      </c>
      <c r="AB2030" s="69" t="b">
        <f t="shared" si="378"/>
        <v>1</v>
      </c>
      <c r="AC2030" s="70">
        <f t="shared" si="379"/>
        <v>0.5</v>
      </c>
      <c r="AD2030" s="67">
        <f t="shared" si="380"/>
        <v>44890.758958333332</v>
      </c>
      <c r="AE2030" s="67">
        <f>VLOOKUP(V2030,'Branch Wise Work Timelines'!C:G,3,FALSE)+AA2030</f>
        <v>44889.416666666664</v>
      </c>
      <c r="AF2030" s="67">
        <f>IF(V2030="Bangalore",VLOOKUP(V2030,'Branch Wise Work Timelines'!C:G,4,FALSE)+AA2030+1,IF(V2030="Mumbai",VLOOKUP(V2030,'Branch Wise Work Timelines'!C:G,4,FALSE)+AA2030+1,VLOOKUP(V2030,'Branch Wise Work Timelines'!C:G,4,FALSE)+AA2030))</f>
        <v>44889.770833333336</v>
      </c>
      <c r="AG2030" s="67">
        <f>WORKDAY.INTL(AA2030,1,11)+VLOOKUP(V2030,'Branch Wise Work Timelines'!C:G,3,FALSE)</f>
        <v>44890.416666666664</v>
      </c>
      <c r="AH2030" s="69" t="str">
        <f t="shared" ca="1" si="381"/>
        <v>Out of TAT</v>
      </c>
      <c r="AI2030" s="69">
        <f t="shared" ca="1" si="382"/>
        <v>20492</v>
      </c>
      <c r="AJ2030" s="69" t="str">
        <f ca="1">IF(AI2030&lt;0,"0-12",IFERROR(VLOOKUP(AI2030,Breakup[],2,FALSE),"&gt;24"))</f>
        <v>&gt;24</v>
      </c>
      <c r="AK2030" s="69" t="str">
        <f>VLOOKUP(V2030,Master!B:D,3,FALSE)</f>
        <v>South</v>
      </c>
      <c r="AL2030" s="69" t="str">
        <f t="shared" si="383"/>
        <v>Cochin</v>
      </c>
    </row>
    <row r="2031" spans="1:38">
      <c r="A2031" s="13" t="s">
        <v>4372</v>
      </c>
      <c r="B2031" s="54">
        <v>44701.489962881897</v>
      </c>
      <c r="C2031" s="13" t="s">
        <v>268</v>
      </c>
      <c r="D2031" s="13">
        <v>540</v>
      </c>
      <c r="E2031" s="13" t="s">
        <v>4373</v>
      </c>
      <c r="F2031" s="13" t="s">
        <v>15</v>
      </c>
      <c r="G2031" s="14">
        <v>1653031432017</v>
      </c>
      <c r="H2031" s="55">
        <v>0.40280092592592598</v>
      </c>
      <c r="I2031" s="33">
        <v>44888.402800925898</v>
      </c>
      <c r="J2031" s="58">
        <v>44888</v>
      </c>
      <c r="K2031" s="13" t="s">
        <v>213</v>
      </c>
      <c r="L2031" s="13" t="s">
        <v>30</v>
      </c>
      <c r="M2031" s="13" t="s">
        <v>75</v>
      </c>
      <c r="N2031" s="13" t="s">
        <v>206</v>
      </c>
      <c r="O2031" s="33" t="s">
        <v>38</v>
      </c>
      <c r="P2031" s="58" t="s">
        <v>38</v>
      </c>
      <c r="Q2031" s="33" t="s">
        <v>207</v>
      </c>
      <c r="R2031" s="14" t="s">
        <v>38</v>
      </c>
      <c r="S2031" s="13" t="s">
        <v>216</v>
      </c>
      <c r="T2031" s="13" t="s">
        <v>217</v>
      </c>
      <c r="U2031" s="33">
        <f t="shared" ca="1" si="372"/>
        <v>45744.56914039352</v>
      </c>
      <c r="V2031" s="13" t="str">
        <f t="shared" si="373"/>
        <v>Bangalore</v>
      </c>
      <c r="W2031" s="13" t="str">
        <f t="shared" si="374"/>
        <v>CLS</v>
      </c>
      <c r="X2031" s="13">
        <f t="shared" si="375"/>
        <v>9</v>
      </c>
      <c r="Y2031" s="13" t="str">
        <f>IFERROR(VLOOKUP(C2031,ReceivingTeam[],2,FALSE),"HelpDesk")</f>
        <v>HelpDesk</v>
      </c>
      <c r="Z2031" s="67">
        <f t="shared" si="376"/>
        <v>44888.916666666664</v>
      </c>
      <c r="AA2031" s="68">
        <f t="shared" si="377"/>
        <v>44888</v>
      </c>
      <c r="AB2031" s="69" t="b">
        <f t="shared" si="378"/>
        <v>1</v>
      </c>
      <c r="AC2031" s="70">
        <f t="shared" si="379"/>
        <v>0.5</v>
      </c>
      <c r="AD2031" s="67">
        <f t="shared" si="380"/>
        <v>44888.916666666664</v>
      </c>
      <c r="AE2031" s="67">
        <f>VLOOKUP(V2031,'Branch Wise Work Timelines'!C:G,3,FALSE)+AA2031</f>
        <v>44888.416666666664</v>
      </c>
      <c r="AF2031" s="67">
        <f>IF(V2031="Bangalore",VLOOKUP(V2031,'Branch Wise Work Timelines'!C:G,4,FALSE)+AA2031+1,IF(V2031="Mumbai",VLOOKUP(V2031,'Branch Wise Work Timelines'!C:G,4,FALSE)+AA2031+1,VLOOKUP(V2031,'Branch Wise Work Timelines'!C:G,4,FALSE)+AA2031))</f>
        <v>44889.104166666664</v>
      </c>
      <c r="AG2031" s="67">
        <f>WORKDAY.INTL(AA2031,1,11)+VLOOKUP(V2031,'Branch Wise Work Timelines'!C:G,3,FALSE)</f>
        <v>44889.416666666664</v>
      </c>
      <c r="AH2031" s="69" t="str">
        <f t="shared" ca="1" si="381"/>
        <v>Out of TAT</v>
      </c>
      <c r="AI2031" s="69">
        <f t="shared" ca="1" si="382"/>
        <v>20536</v>
      </c>
      <c r="AJ2031" s="69" t="str">
        <f ca="1">IF(AI2031&lt;0,"0-12",IFERROR(VLOOKUP(AI2031,Breakup[],2,FALSE),"&gt;24"))</f>
        <v>&gt;24</v>
      </c>
      <c r="AK2031" s="69" t="str">
        <f>VLOOKUP(V2031,Master!B:D,3,FALSE)</f>
        <v>South</v>
      </c>
      <c r="AL2031" s="69" t="str">
        <f t="shared" si="383"/>
        <v>Bangalore-CLS</v>
      </c>
    </row>
    <row r="2032" spans="1:38">
      <c r="A2032" s="13" t="s">
        <v>4374</v>
      </c>
      <c r="B2032" s="54">
        <v>44701.626772453703</v>
      </c>
      <c r="C2032" s="13" t="s">
        <v>347</v>
      </c>
      <c r="D2032" s="13">
        <v>1963</v>
      </c>
      <c r="E2032" s="13" t="s">
        <v>4375</v>
      </c>
      <c r="F2032" s="13" t="s">
        <v>33</v>
      </c>
      <c r="G2032" s="14">
        <v>1653041796025</v>
      </c>
      <c r="H2032" s="55">
        <v>0.38871527777777798</v>
      </c>
      <c r="I2032" s="33">
        <v>44881.388715277797</v>
      </c>
      <c r="J2032" s="58">
        <v>44881</v>
      </c>
      <c r="K2032" s="13" t="s">
        <v>325</v>
      </c>
      <c r="L2032" s="13" t="s">
        <v>55</v>
      </c>
      <c r="M2032" s="13" t="s">
        <v>347</v>
      </c>
      <c r="N2032" s="13" t="s">
        <v>206</v>
      </c>
      <c r="O2032" s="33" t="s">
        <v>38</v>
      </c>
      <c r="P2032" s="58" t="s">
        <v>38</v>
      </c>
      <c r="Q2032" s="33" t="s">
        <v>207</v>
      </c>
      <c r="R2032" s="14" t="s">
        <v>38</v>
      </c>
      <c r="S2032" s="13" t="s">
        <v>208</v>
      </c>
      <c r="T2032" s="13" t="s">
        <v>209</v>
      </c>
      <c r="U2032" s="33">
        <f t="shared" ca="1" si="372"/>
        <v>45744.56914039352</v>
      </c>
      <c r="V2032" s="13" t="str">
        <f t="shared" si="373"/>
        <v>Delhi</v>
      </c>
      <c r="W2032" s="13" t="str">
        <f t="shared" si="374"/>
        <v>RI</v>
      </c>
      <c r="X2032" s="13">
        <f t="shared" si="375"/>
        <v>9</v>
      </c>
      <c r="Y2032" s="13" t="str">
        <f>IFERROR(VLOOKUP(C2032,ReceivingTeam[],2,FALSE),"HelpDesk")</f>
        <v>HelpDesk</v>
      </c>
      <c r="Z2032" s="67">
        <f t="shared" si="376"/>
        <v>44882.562499999993</v>
      </c>
      <c r="AA2032" s="68">
        <f t="shared" si="377"/>
        <v>44881</v>
      </c>
      <c r="AB2032" s="69" t="b">
        <f t="shared" si="378"/>
        <v>1</v>
      </c>
      <c r="AC2032" s="70">
        <f t="shared" si="379"/>
        <v>0.5</v>
      </c>
      <c r="AD2032" s="67">
        <f t="shared" si="380"/>
        <v>44882.562499999993</v>
      </c>
      <c r="AE2032" s="67">
        <f>VLOOKUP(V2032,'Branch Wise Work Timelines'!C:G,3,FALSE)+AA2032</f>
        <v>44881.416666666664</v>
      </c>
      <c r="AF2032" s="67">
        <f>IF(V2032="Bangalore",VLOOKUP(V2032,'Branch Wise Work Timelines'!C:G,4,FALSE)+AA2032+1,IF(V2032="Mumbai",VLOOKUP(V2032,'Branch Wise Work Timelines'!C:G,4,FALSE)+AA2032+1,VLOOKUP(V2032,'Branch Wise Work Timelines'!C:G,4,FALSE)+AA2032))</f>
        <v>44881.770833333336</v>
      </c>
      <c r="AG2032" s="67">
        <f>WORKDAY.INTL(AA2032,1,11)+VLOOKUP(V2032,'Branch Wise Work Timelines'!C:G,3,FALSE)</f>
        <v>44882.416666666664</v>
      </c>
      <c r="AH2032" s="69" t="str">
        <f t="shared" ca="1" si="381"/>
        <v>Out of TAT</v>
      </c>
      <c r="AI2032" s="69">
        <f t="shared" ca="1" si="382"/>
        <v>20689</v>
      </c>
      <c r="AJ2032" s="69" t="str">
        <f ca="1">IF(AI2032&lt;0,"0-12",IFERROR(VLOOKUP(AI2032,Breakup[],2,FALSE),"&gt;24"))</f>
        <v>&gt;24</v>
      </c>
      <c r="AK2032" s="69" t="str">
        <f>VLOOKUP(V2032,Master!B:D,3,FALSE)</f>
        <v>North</v>
      </c>
      <c r="AL2032" s="69" t="str">
        <f t="shared" si="383"/>
        <v>Delhi</v>
      </c>
    </row>
    <row r="2033" spans="1:38">
      <c r="A2033" s="13" t="s">
        <v>4376</v>
      </c>
      <c r="B2033" s="54">
        <v>44701.632161655099</v>
      </c>
      <c r="C2033" s="13" t="s">
        <v>506</v>
      </c>
      <c r="D2033" s="13">
        <v>190</v>
      </c>
      <c r="E2033" s="13" t="s">
        <v>4377</v>
      </c>
      <c r="F2033" s="13" t="s">
        <v>15</v>
      </c>
      <c r="G2033" s="14">
        <v>1653043874636</v>
      </c>
      <c r="H2033" s="55">
        <v>0.57195601851851896</v>
      </c>
      <c r="I2033" s="33">
        <v>44886.571956018503</v>
      </c>
      <c r="J2033" s="58">
        <v>44886</v>
      </c>
      <c r="K2033" s="13" t="s">
        <v>213</v>
      </c>
      <c r="L2033" s="13" t="s">
        <v>30</v>
      </c>
      <c r="M2033" s="13" t="s">
        <v>75</v>
      </c>
      <c r="N2033" s="13" t="s">
        <v>206</v>
      </c>
      <c r="O2033" s="33" t="s">
        <v>38</v>
      </c>
      <c r="P2033" s="58" t="s">
        <v>38</v>
      </c>
      <c r="Q2033" s="33" t="s">
        <v>207</v>
      </c>
      <c r="R2033" s="14" t="s">
        <v>38</v>
      </c>
      <c r="S2033" s="13" t="s">
        <v>208</v>
      </c>
      <c r="T2033" s="13" t="s">
        <v>209</v>
      </c>
      <c r="U2033" s="33">
        <f t="shared" ca="1" si="372"/>
        <v>45744.56914039352</v>
      </c>
      <c r="V2033" s="13" t="str">
        <f t="shared" si="373"/>
        <v>Bangalore</v>
      </c>
      <c r="W2033" s="13" t="str">
        <f t="shared" si="374"/>
        <v>CLS</v>
      </c>
      <c r="X2033" s="13">
        <f t="shared" si="375"/>
        <v>13</v>
      </c>
      <c r="Y2033" s="13" t="str">
        <f>IFERROR(VLOOKUP(C2033,ReceivingTeam[],2,FALSE),"HelpDesk")</f>
        <v>HelpDesk</v>
      </c>
      <c r="Z2033" s="67">
        <f t="shared" si="376"/>
        <v>44887.071956018503</v>
      </c>
      <c r="AA2033" s="68">
        <f t="shared" si="377"/>
        <v>44886</v>
      </c>
      <c r="AB2033" s="69" t="b">
        <f t="shared" si="378"/>
        <v>1</v>
      </c>
      <c r="AC2033" s="70">
        <f t="shared" si="379"/>
        <v>0.5</v>
      </c>
      <c r="AD2033" s="67">
        <f t="shared" si="380"/>
        <v>44887.071956018503</v>
      </c>
      <c r="AE2033" s="67">
        <f>VLOOKUP(V2033,'Branch Wise Work Timelines'!C:G,3,FALSE)+AA2033</f>
        <v>44886.416666666664</v>
      </c>
      <c r="AF2033" s="67">
        <f>IF(V2033="Bangalore",VLOOKUP(V2033,'Branch Wise Work Timelines'!C:G,4,FALSE)+AA2033+1,IF(V2033="Mumbai",VLOOKUP(V2033,'Branch Wise Work Timelines'!C:G,4,FALSE)+AA2033+1,VLOOKUP(V2033,'Branch Wise Work Timelines'!C:G,4,FALSE)+AA2033))</f>
        <v>44887.104166666664</v>
      </c>
      <c r="AG2033" s="67">
        <f>WORKDAY.INTL(AA2033,1,11)+VLOOKUP(V2033,'Branch Wise Work Timelines'!C:G,3,FALSE)</f>
        <v>44887.416666666664</v>
      </c>
      <c r="AH2033" s="69" t="str">
        <f t="shared" ca="1" si="381"/>
        <v>Out of TAT</v>
      </c>
      <c r="AI2033" s="69">
        <f t="shared" ca="1" si="382"/>
        <v>20580</v>
      </c>
      <c r="AJ2033" s="69" t="str">
        <f ca="1">IF(AI2033&lt;0,"0-12",IFERROR(VLOOKUP(AI2033,Breakup[],2,FALSE),"&gt;24"))</f>
        <v>&gt;24</v>
      </c>
      <c r="AK2033" s="69" t="str">
        <f>VLOOKUP(V2033,Master!B:D,3,FALSE)</f>
        <v>South</v>
      </c>
      <c r="AL2033" s="69" t="str">
        <f t="shared" si="383"/>
        <v>Bangalore-CLS</v>
      </c>
    </row>
    <row r="2034" spans="1:38">
      <c r="A2034" s="13" t="s">
        <v>4378</v>
      </c>
      <c r="B2034" s="54">
        <v>44701.635337928201</v>
      </c>
      <c r="C2034" s="13" t="s">
        <v>89</v>
      </c>
      <c r="D2034" s="13">
        <v>707</v>
      </c>
      <c r="E2034" s="13" t="s">
        <v>4379</v>
      </c>
      <c r="F2034" s="13" t="s">
        <v>15</v>
      </c>
      <c r="G2034" s="14">
        <v>1653043874636</v>
      </c>
      <c r="H2034" s="55">
        <v>0.74589120370370399</v>
      </c>
      <c r="I2034" s="33">
        <v>44885.745891203696</v>
      </c>
      <c r="J2034" s="58">
        <v>44885</v>
      </c>
      <c r="K2034" s="13" t="s">
        <v>213</v>
      </c>
      <c r="L2034" s="13" t="s">
        <v>30</v>
      </c>
      <c r="M2034" s="13" t="s">
        <v>75</v>
      </c>
      <c r="N2034" s="13" t="s">
        <v>206</v>
      </c>
      <c r="O2034" s="33" t="s">
        <v>38</v>
      </c>
      <c r="P2034" s="58" t="s">
        <v>38</v>
      </c>
      <c r="Q2034" s="33" t="s">
        <v>207</v>
      </c>
      <c r="R2034" s="14" t="s">
        <v>38</v>
      </c>
      <c r="S2034" s="13" t="s">
        <v>208</v>
      </c>
      <c r="T2034" s="13" t="s">
        <v>209</v>
      </c>
      <c r="U2034" s="33">
        <f t="shared" ca="1" si="372"/>
        <v>45744.56914039352</v>
      </c>
      <c r="V2034" s="13" t="str">
        <f t="shared" si="373"/>
        <v>Bangalore</v>
      </c>
      <c r="W2034" s="13" t="str">
        <f t="shared" si="374"/>
        <v>CLS</v>
      </c>
      <c r="X2034" s="13">
        <f t="shared" si="375"/>
        <v>17</v>
      </c>
      <c r="Y2034" s="13" t="str">
        <f>IFERROR(VLOOKUP(C2034,ReceivingTeam[],2,FALSE),"HelpDesk")</f>
        <v>Branch office</v>
      </c>
      <c r="Z2034" s="67">
        <f t="shared" si="376"/>
        <v>44885.916666666664</v>
      </c>
      <c r="AA2034" s="68">
        <f t="shared" si="377"/>
        <v>44885</v>
      </c>
      <c r="AB2034" s="69" t="b">
        <f t="shared" si="378"/>
        <v>0</v>
      </c>
      <c r="AC2034" s="70">
        <f t="shared" si="379"/>
        <v>0.5</v>
      </c>
      <c r="AD2034" s="67">
        <f t="shared" si="380"/>
        <v>44885.916666666664</v>
      </c>
      <c r="AE2034" s="67">
        <f>VLOOKUP(V2034,'Branch Wise Work Timelines'!C:G,3,FALSE)+AA2034</f>
        <v>44885.416666666664</v>
      </c>
      <c r="AF2034" s="67">
        <f>IF(V2034="Bangalore",VLOOKUP(V2034,'Branch Wise Work Timelines'!C:G,4,FALSE)+AA2034+1,IF(V2034="Mumbai",VLOOKUP(V2034,'Branch Wise Work Timelines'!C:G,4,FALSE)+AA2034+1,VLOOKUP(V2034,'Branch Wise Work Timelines'!C:G,4,FALSE)+AA2034))</f>
        <v>44886.104166666664</v>
      </c>
      <c r="AG2034" s="67">
        <f>WORKDAY.INTL(AA2034,1,11)+VLOOKUP(V2034,'Branch Wise Work Timelines'!C:G,3,FALSE)</f>
        <v>44886.416666666664</v>
      </c>
      <c r="AH2034" s="69" t="str">
        <f t="shared" ca="1" si="381"/>
        <v>Out of TAT</v>
      </c>
      <c r="AI2034" s="69">
        <f t="shared" ca="1" si="382"/>
        <v>20608</v>
      </c>
      <c r="AJ2034" s="69" t="str">
        <f ca="1">IF(AI2034&lt;0,"0-12",IFERROR(VLOOKUP(AI2034,Breakup[],2,FALSE),"&gt;24"))</f>
        <v>&gt;24</v>
      </c>
      <c r="AK2034" s="69" t="str">
        <f>VLOOKUP(V2034,Master!B:D,3,FALSE)</f>
        <v>South</v>
      </c>
      <c r="AL2034" s="69" t="str">
        <f t="shared" si="383"/>
        <v>Bangalore-CLS</v>
      </c>
    </row>
    <row r="2035" spans="1:38">
      <c r="A2035" s="13" t="s">
        <v>4380</v>
      </c>
      <c r="B2035" s="54">
        <v>44701.431719444401</v>
      </c>
      <c r="C2035" s="13" t="s">
        <v>153</v>
      </c>
      <c r="D2035" s="13">
        <v>1190</v>
      </c>
      <c r="E2035" s="13" t="s">
        <v>4381</v>
      </c>
      <c r="F2035" s="13" t="s">
        <v>33</v>
      </c>
      <c r="G2035" s="14">
        <v>1653036111643</v>
      </c>
      <c r="H2035" s="55">
        <v>6.6493055555555597E-2</v>
      </c>
      <c r="I2035" s="33">
        <v>44887.066493055601</v>
      </c>
      <c r="J2035" s="58">
        <v>44887</v>
      </c>
      <c r="K2035" s="13" t="s">
        <v>397</v>
      </c>
      <c r="L2035" s="13" t="s">
        <v>50</v>
      </c>
      <c r="M2035" s="13" t="s">
        <v>153</v>
      </c>
      <c r="N2035" s="13" t="s">
        <v>206</v>
      </c>
      <c r="O2035" s="33" t="s">
        <v>38</v>
      </c>
      <c r="P2035" s="58" t="s">
        <v>38</v>
      </c>
      <c r="Q2035" s="33" t="s">
        <v>207</v>
      </c>
      <c r="R2035" s="14" t="s">
        <v>38</v>
      </c>
      <c r="S2035" s="13" t="s">
        <v>216</v>
      </c>
      <c r="T2035" s="13" t="s">
        <v>217</v>
      </c>
      <c r="U2035" s="33">
        <f t="shared" ca="1" si="372"/>
        <v>45744.56914039352</v>
      </c>
      <c r="V2035" s="13" t="str">
        <f t="shared" si="373"/>
        <v>Cochin</v>
      </c>
      <c r="W2035" s="13" t="str">
        <f t="shared" si="374"/>
        <v>RI</v>
      </c>
      <c r="X2035" s="13">
        <f t="shared" si="375"/>
        <v>1</v>
      </c>
      <c r="Y2035" s="13" t="str">
        <f>IFERROR(VLOOKUP(C2035,ReceivingTeam[],2,FALSE),"HelpDesk")</f>
        <v>Branch office</v>
      </c>
      <c r="Z2035" s="67">
        <f t="shared" si="376"/>
        <v>44888.562499999993</v>
      </c>
      <c r="AA2035" s="68">
        <f t="shared" si="377"/>
        <v>44887</v>
      </c>
      <c r="AB2035" s="69" t="b">
        <f t="shared" si="378"/>
        <v>1</v>
      </c>
      <c r="AC2035" s="70">
        <f t="shared" si="379"/>
        <v>0.5</v>
      </c>
      <c r="AD2035" s="67">
        <f t="shared" si="380"/>
        <v>44888.562499999993</v>
      </c>
      <c r="AE2035" s="67">
        <f>VLOOKUP(V2035,'Branch Wise Work Timelines'!C:G,3,FALSE)+AA2035</f>
        <v>44887.416666666664</v>
      </c>
      <c r="AF2035" s="67">
        <f>IF(V2035="Bangalore",VLOOKUP(V2035,'Branch Wise Work Timelines'!C:G,4,FALSE)+AA2035+1,IF(V2035="Mumbai",VLOOKUP(V2035,'Branch Wise Work Timelines'!C:G,4,FALSE)+AA2035+1,VLOOKUP(V2035,'Branch Wise Work Timelines'!C:G,4,FALSE)+AA2035))</f>
        <v>44887.770833333336</v>
      </c>
      <c r="AG2035" s="67">
        <f>WORKDAY.INTL(AA2035,1,11)+VLOOKUP(V2035,'Branch Wise Work Timelines'!C:G,3,FALSE)</f>
        <v>44888.416666666664</v>
      </c>
      <c r="AH2035" s="69" t="str">
        <f t="shared" ca="1" si="381"/>
        <v>Out of TAT</v>
      </c>
      <c r="AI2035" s="69">
        <f t="shared" ca="1" si="382"/>
        <v>20545</v>
      </c>
      <c r="AJ2035" s="69" t="str">
        <f ca="1">IF(AI2035&lt;0,"0-12",IFERROR(VLOOKUP(AI2035,Breakup[],2,FALSE),"&gt;24"))</f>
        <v>&gt;24</v>
      </c>
      <c r="AK2035" s="69" t="str">
        <f>VLOOKUP(V2035,Master!B:D,3,FALSE)</f>
        <v>South</v>
      </c>
      <c r="AL2035" s="69" t="str">
        <f t="shared" si="383"/>
        <v>Cochin</v>
      </c>
    </row>
    <row r="2036" spans="1:38">
      <c r="A2036" s="13" t="s">
        <v>4382</v>
      </c>
      <c r="B2036" s="54">
        <v>44701.433697488399</v>
      </c>
      <c r="C2036" s="13" t="s">
        <v>153</v>
      </c>
      <c r="D2036" s="13">
        <v>578</v>
      </c>
      <c r="E2036" s="13" t="s">
        <v>4383</v>
      </c>
      <c r="F2036" s="13" t="s">
        <v>33</v>
      </c>
      <c r="G2036" s="14">
        <v>1653036111643</v>
      </c>
      <c r="H2036" s="55">
        <v>0.93883101851851902</v>
      </c>
      <c r="I2036" s="33">
        <v>44888.938831018502</v>
      </c>
      <c r="J2036" s="58">
        <v>44888</v>
      </c>
      <c r="K2036" s="13" t="s">
        <v>397</v>
      </c>
      <c r="L2036" s="13" t="s">
        <v>50</v>
      </c>
      <c r="M2036" s="13" t="s">
        <v>153</v>
      </c>
      <c r="N2036" s="13" t="s">
        <v>206</v>
      </c>
      <c r="O2036" s="33" t="s">
        <v>38</v>
      </c>
      <c r="P2036" s="58" t="s">
        <v>38</v>
      </c>
      <c r="Q2036" s="33" t="s">
        <v>207</v>
      </c>
      <c r="R2036" s="14" t="s">
        <v>38</v>
      </c>
      <c r="S2036" s="13" t="s">
        <v>216</v>
      </c>
      <c r="T2036" s="13" t="s">
        <v>217</v>
      </c>
      <c r="U2036" s="33">
        <f t="shared" ca="1" si="372"/>
        <v>45744.56914039352</v>
      </c>
      <c r="V2036" s="13" t="str">
        <f t="shared" si="373"/>
        <v>Cochin</v>
      </c>
      <c r="W2036" s="13" t="str">
        <f t="shared" si="374"/>
        <v>RI</v>
      </c>
      <c r="X2036" s="13">
        <f t="shared" si="375"/>
        <v>22</v>
      </c>
      <c r="Y2036" s="13" t="str">
        <f>IFERROR(VLOOKUP(C2036,ReceivingTeam[],2,FALSE),"HelpDesk")</f>
        <v>Branch office</v>
      </c>
      <c r="Z2036" s="67">
        <f t="shared" si="376"/>
        <v>44890.084664351831</v>
      </c>
      <c r="AA2036" s="68">
        <f t="shared" si="377"/>
        <v>44888</v>
      </c>
      <c r="AB2036" s="69" t="b">
        <f t="shared" si="378"/>
        <v>1</v>
      </c>
      <c r="AC2036" s="70">
        <f t="shared" si="379"/>
        <v>0.5</v>
      </c>
      <c r="AD2036" s="67">
        <f t="shared" si="380"/>
        <v>44890.084664351831</v>
      </c>
      <c r="AE2036" s="67">
        <f>VLOOKUP(V2036,'Branch Wise Work Timelines'!C:G,3,FALSE)+AA2036</f>
        <v>44888.416666666664</v>
      </c>
      <c r="AF2036" s="67">
        <f>IF(V2036="Bangalore",VLOOKUP(V2036,'Branch Wise Work Timelines'!C:G,4,FALSE)+AA2036+1,IF(V2036="Mumbai",VLOOKUP(V2036,'Branch Wise Work Timelines'!C:G,4,FALSE)+AA2036+1,VLOOKUP(V2036,'Branch Wise Work Timelines'!C:G,4,FALSE)+AA2036))</f>
        <v>44888.770833333336</v>
      </c>
      <c r="AG2036" s="67">
        <f>WORKDAY.INTL(AA2036,1,11)+VLOOKUP(V2036,'Branch Wise Work Timelines'!C:G,3,FALSE)</f>
        <v>44889.416666666664</v>
      </c>
      <c r="AH2036" s="69" t="str">
        <f t="shared" ca="1" si="381"/>
        <v>Out of TAT</v>
      </c>
      <c r="AI2036" s="69">
        <f t="shared" ca="1" si="382"/>
        <v>20508</v>
      </c>
      <c r="AJ2036" s="69" t="str">
        <f ca="1">IF(AI2036&lt;0,"0-12",IFERROR(VLOOKUP(AI2036,Breakup[],2,FALSE),"&gt;24"))</f>
        <v>&gt;24</v>
      </c>
      <c r="AK2036" s="69" t="str">
        <f>VLOOKUP(V2036,Master!B:D,3,FALSE)</f>
        <v>South</v>
      </c>
      <c r="AL2036" s="69" t="str">
        <f t="shared" si="383"/>
        <v>Cochin</v>
      </c>
    </row>
    <row r="2037" spans="1:38">
      <c r="A2037" s="13" t="s">
        <v>4384</v>
      </c>
      <c r="B2037" s="54">
        <v>44700.6794728819</v>
      </c>
      <c r="C2037" s="13" t="s">
        <v>153</v>
      </c>
      <c r="D2037" s="13">
        <v>1839</v>
      </c>
      <c r="E2037" s="13" t="s">
        <v>4385</v>
      </c>
      <c r="F2037" s="13" t="s">
        <v>33</v>
      </c>
      <c r="G2037" s="14">
        <v>1653020325382</v>
      </c>
      <c r="H2037" s="55">
        <v>0.52853009259259298</v>
      </c>
      <c r="I2037" s="33">
        <v>44891.528530092597</v>
      </c>
      <c r="J2037" s="58">
        <v>44891</v>
      </c>
      <c r="K2037" s="13" t="s">
        <v>397</v>
      </c>
      <c r="L2037" s="13" t="s">
        <v>50</v>
      </c>
      <c r="M2037" s="13" t="s">
        <v>153</v>
      </c>
      <c r="N2037" s="13" t="s">
        <v>206</v>
      </c>
      <c r="O2037" s="33">
        <v>44891.2791782407</v>
      </c>
      <c r="P2037" s="58">
        <v>44891</v>
      </c>
      <c r="Q2037" s="33" t="s">
        <v>237</v>
      </c>
      <c r="R2037" s="14">
        <v>275</v>
      </c>
      <c r="S2037" s="13" t="s">
        <v>216</v>
      </c>
      <c r="T2037" s="13" t="s">
        <v>217</v>
      </c>
      <c r="U2037" s="33">
        <f t="shared" ca="1" si="372"/>
        <v>45744.56914039352</v>
      </c>
      <c r="V2037" s="13" t="str">
        <f t="shared" si="373"/>
        <v>Cochin</v>
      </c>
      <c r="W2037" s="13" t="str">
        <f t="shared" si="374"/>
        <v>RI</v>
      </c>
      <c r="X2037" s="13">
        <f t="shared" si="375"/>
        <v>12</v>
      </c>
      <c r="Y2037" s="13" t="str">
        <f>IFERROR(VLOOKUP(C2037,ReceivingTeam[],2,FALSE),"HelpDesk")</f>
        <v>Branch office</v>
      </c>
      <c r="Z2037" s="67">
        <f t="shared" si="376"/>
        <v>44893.674363425926</v>
      </c>
      <c r="AA2037" s="68">
        <f t="shared" si="377"/>
        <v>44891</v>
      </c>
      <c r="AB2037" s="69" t="b">
        <f t="shared" si="378"/>
        <v>1</v>
      </c>
      <c r="AC2037" s="70">
        <f t="shared" si="379"/>
        <v>0.5</v>
      </c>
      <c r="AD2037" s="67">
        <f t="shared" si="380"/>
        <v>44893.674363425926</v>
      </c>
      <c r="AE2037" s="67">
        <f>VLOOKUP(V2037,'Branch Wise Work Timelines'!C:G,3,FALSE)+AA2037</f>
        <v>44891.416666666664</v>
      </c>
      <c r="AF2037" s="67">
        <f>IF(V2037="Bangalore",VLOOKUP(V2037,'Branch Wise Work Timelines'!C:G,4,FALSE)+AA2037+1,IF(V2037="Mumbai",VLOOKUP(V2037,'Branch Wise Work Timelines'!C:G,4,FALSE)+AA2037+1,VLOOKUP(V2037,'Branch Wise Work Timelines'!C:G,4,FALSE)+AA2037))</f>
        <v>44891.770833333336</v>
      </c>
      <c r="AG2037" s="67">
        <f>WORKDAY.INTL(AA2037,1,11)+VLOOKUP(V2037,'Branch Wise Work Timelines'!C:G,3,FALSE)</f>
        <v>44893.416666666664</v>
      </c>
      <c r="AH2037" s="69" t="str">
        <f t="shared" si="381"/>
        <v>Met</v>
      </c>
      <c r="AI2037" s="69">
        <f t="shared" ca="1" si="382"/>
        <v>20422</v>
      </c>
      <c r="AJ2037" s="69" t="str">
        <f ca="1">IF(AI2037&lt;0,"0-12",IFERROR(VLOOKUP(AI2037,Breakup[],2,FALSE),"&gt;24"))</f>
        <v>&gt;24</v>
      </c>
      <c r="AK2037" s="69" t="str">
        <f>VLOOKUP(V2037,Master!B:D,3,FALSE)</f>
        <v>South</v>
      </c>
      <c r="AL2037" s="69" t="str">
        <f t="shared" si="383"/>
        <v>Cochin</v>
      </c>
    </row>
    <row r="2038" spans="1:38">
      <c r="A2038" s="13" t="s">
        <v>4386</v>
      </c>
      <c r="B2038" s="54">
        <v>44701.548841747703</v>
      </c>
      <c r="C2038" s="13" t="s">
        <v>583</v>
      </c>
      <c r="D2038" s="13">
        <v>650</v>
      </c>
      <c r="E2038" s="13" t="s">
        <v>4387</v>
      </c>
      <c r="F2038" s="13" t="s">
        <v>15</v>
      </c>
      <c r="G2038" s="14">
        <v>1653034041355</v>
      </c>
      <c r="H2038" s="55">
        <v>0.72734953703703698</v>
      </c>
      <c r="I2038" s="33">
        <v>44891.727349537003</v>
      </c>
      <c r="J2038" s="58">
        <v>44891</v>
      </c>
      <c r="K2038" s="13" t="s">
        <v>213</v>
      </c>
      <c r="L2038" s="13" t="s">
        <v>30</v>
      </c>
      <c r="M2038" s="13" t="s">
        <v>227</v>
      </c>
      <c r="N2038" s="13" t="s">
        <v>206</v>
      </c>
      <c r="O2038" s="33">
        <v>44891.832916666703</v>
      </c>
      <c r="P2038" s="58">
        <v>44891</v>
      </c>
      <c r="Q2038" s="33" t="s">
        <v>237</v>
      </c>
      <c r="R2038" s="14">
        <v>150</v>
      </c>
      <c r="S2038" s="13" t="s">
        <v>216</v>
      </c>
      <c r="T2038" s="13" t="s">
        <v>217</v>
      </c>
      <c r="U2038" s="33">
        <f t="shared" ca="1" si="372"/>
        <v>45744.56914039352</v>
      </c>
      <c r="V2038" s="13" t="str">
        <f t="shared" si="373"/>
        <v>Bangalore</v>
      </c>
      <c r="W2038" s="13" t="str">
        <f t="shared" si="374"/>
        <v>CLS</v>
      </c>
      <c r="X2038" s="13">
        <f t="shared" si="375"/>
        <v>17</v>
      </c>
      <c r="Y2038" s="13" t="str">
        <f>IFERROR(VLOOKUP(C2038,ReceivingTeam[],2,FALSE),"HelpDesk")</f>
        <v>HelpDesk</v>
      </c>
      <c r="Z2038" s="67">
        <f t="shared" si="376"/>
        <v>44893.539849537003</v>
      </c>
      <c r="AA2038" s="68">
        <f t="shared" si="377"/>
        <v>44891</v>
      </c>
      <c r="AB2038" s="69" t="b">
        <f t="shared" si="378"/>
        <v>1</v>
      </c>
      <c r="AC2038" s="70">
        <f t="shared" si="379"/>
        <v>0.5</v>
      </c>
      <c r="AD2038" s="67">
        <f t="shared" si="380"/>
        <v>44893.539849537003</v>
      </c>
      <c r="AE2038" s="67">
        <f>VLOOKUP(V2038,'Branch Wise Work Timelines'!C:G,3,FALSE)+AA2038</f>
        <v>44891.416666666664</v>
      </c>
      <c r="AF2038" s="67">
        <f>IF(V2038="Bangalore",VLOOKUP(V2038,'Branch Wise Work Timelines'!C:G,4,FALSE)+AA2038+1,IF(V2038="Mumbai",VLOOKUP(V2038,'Branch Wise Work Timelines'!C:G,4,FALSE)+AA2038+1,VLOOKUP(V2038,'Branch Wise Work Timelines'!C:G,4,FALSE)+AA2038))</f>
        <v>44892.104166666664</v>
      </c>
      <c r="AG2038" s="67">
        <f>WORKDAY.INTL(AA2038,1,11)+VLOOKUP(V2038,'Branch Wise Work Timelines'!C:G,3,FALSE)</f>
        <v>44893.416666666664</v>
      </c>
      <c r="AH2038" s="69" t="str">
        <f t="shared" si="381"/>
        <v>Met</v>
      </c>
      <c r="AI2038" s="69">
        <f t="shared" ca="1" si="382"/>
        <v>20425</v>
      </c>
      <c r="AJ2038" s="69" t="str">
        <f ca="1">IF(AI2038&lt;0,"0-12",IFERROR(VLOOKUP(AI2038,Breakup[],2,FALSE),"&gt;24"))</f>
        <v>&gt;24</v>
      </c>
      <c r="AK2038" s="69" t="str">
        <f>VLOOKUP(V2038,Master!B:D,3,FALSE)</f>
        <v>South</v>
      </c>
      <c r="AL2038" s="69" t="str">
        <f t="shared" si="383"/>
        <v>Bangalore-CLS</v>
      </c>
    </row>
    <row r="2039" spans="1:38">
      <c r="A2039" s="13" t="s">
        <v>4388</v>
      </c>
      <c r="B2039" s="54">
        <v>44701.521637349499</v>
      </c>
      <c r="C2039" s="13" t="s">
        <v>78</v>
      </c>
      <c r="D2039" s="13">
        <v>901</v>
      </c>
      <c r="E2039" s="13" t="s">
        <v>4389</v>
      </c>
      <c r="F2039" s="13" t="s">
        <v>33</v>
      </c>
      <c r="G2039" s="14">
        <v>1653030944104</v>
      </c>
      <c r="H2039" s="55">
        <v>0.13967592592592601</v>
      </c>
      <c r="I2039" s="33">
        <v>44883.139675925901</v>
      </c>
      <c r="J2039" s="58">
        <v>44883</v>
      </c>
      <c r="K2039" s="13" t="s">
        <v>213</v>
      </c>
      <c r="L2039" s="13" t="s">
        <v>30</v>
      </c>
      <c r="M2039" s="13" t="s">
        <v>282</v>
      </c>
      <c r="N2039" s="13" t="s">
        <v>206</v>
      </c>
      <c r="O2039" s="33" t="s">
        <v>38</v>
      </c>
      <c r="P2039" s="58" t="s">
        <v>38</v>
      </c>
      <c r="Q2039" s="33" t="s">
        <v>207</v>
      </c>
      <c r="R2039" s="14" t="s">
        <v>38</v>
      </c>
      <c r="S2039" s="13" t="s">
        <v>208</v>
      </c>
      <c r="T2039" s="13" t="s">
        <v>209</v>
      </c>
      <c r="U2039" s="33">
        <f t="shared" ca="1" si="372"/>
        <v>45744.56914039352</v>
      </c>
      <c r="V2039" s="13" t="str">
        <f t="shared" si="373"/>
        <v>Bangalore</v>
      </c>
      <c r="W2039" s="13" t="str">
        <f t="shared" si="374"/>
        <v>RI</v>
      </c>
      <c r="X2039" s="13">
        <f t="shared" si="375"/>
        <v>3</v>
      </c>
      <c r="Y2039" s="13" t="str">
        <f>IFERROR(VLOOKUP(C2039,ReceivingTeam[],2,FALSE),"HelpDesk")</f>
        <v>Branch office</v>
      </c>
      <c r="Z2039" s="67">
        <f t="shared" si="376"/>
        <v>44883.916666666664</v>
      </c>
      <c r="AA2039" s="68">
        <f t="shared" si="377"/>
        <v>44883</v>
      </c>
      <c r="AB2039" s="69" t="b">
        <f t="shared" si="378"/>
        <v>1</v>
      </c>
      <c r="AC2039" s="70">
        <f t="shared" si="379"/>
        <v>0.5</v>
      </c>
      <c r="AD2039" s="67">
        <f t="shared" si="380"/>
        <v>44883.916666666664</v>
      </c>
      <c r="AE2039" s="67">
        <f>VLOOKUP(V2039,'Branch Wise Work Timelines'!C:G,3,FALSE)+AA2039</f>
        <v>44883.416666666664</v>
      </c>
      <c r="AF2039" s="67">
        <f>IF(V2039="Bangalore",VLOOKUP(V2039,'Branch Wise Work Timelines'!C:G,4,FALSE)+AA2039+1,IF(V2039="Mumbai",VLOOKUP(V2039,'Branch Wise Work Timelines'!C:G,4,FALSE)+AA2039+1,VLOOKUP(V2039,'Branch Wise Work Timelines'!C:G,4,FALSE)+AA2039))</f>
        <v>44884.104166666664</v>
      </c>
      <c r="AG2039" s="67">
        <f>WORKDAY.INTL(AA2039,1,11)+VLOOKUP(V2039,'Branch Wise Work Timelines'!C:G,3,FALSE)</f>
        <v>44884.416666666664</v>
      </c>
      <c r="AH2039" s="69" t="str">
        <f t="shared" ca="1" si="381"/>
        <v>Out of TAT</v>
      </c>
      <c r="AI2039" s="69">
        <f t="shared" ca="1" si="382"/>
        <v>20656</v>
      </c>
      <c r="AJ2039" s="69" t="str">
        <f ca="1">IF(AI2039&lt;0,"0-12",IFERROR(VLOOKUP(AI2039,Breakup[],2,FALSE),"&gt;24"))</f>
        <v>&gt;24</v>
      </c>
      <c r="AK2039" s="69" t="str">
        <f>VLOOKUP(V2039,Master!B:D,3,FALSE)</f>
        <v>South</v>
      </c>
      <c r="AL2039" s="69" t="str">
        <f t="shared" si="383"/>
        <v>Bangalore</v>
      </c>
    </row>
    <row r="2040" spans="1:38">
      <c r="A2040" s="13" t="s">
        <v>4390</v>
      </c>
      <c r="B2040" s="54">
        <v>44701.476107141199</v>
      </c>
      <c r="C2040" s="13" t="s">
        <v>528</v>
      </c>
      <c r="D2040" s="13">
        <v>473</v>
      </c>
      <c r="E2040" s="13" t="s">
        <v>4391</v>
      </c>
      <c r="F2040" s="13" t="s">
        <v>33</v>
      </c>
      <c r="G2040" s="14">
        <v>1653028557916</v>
      </c>
      <c r="H2040" s="55">
        <v>6.1817129629629597E-2</v>
      </c>
      <c r="I2040" s="33">
        <v>44885.061817129601</v>
      </c>
      <c r="J2040" s="58">
        <v>44885</v>
      </c>
      <c r="K2040" s="13" t="s">
        <v>397</v>
      </c>
      <c r="L2040" s="13" t="s">
        <v>50</v>
      </c>
      <c r="M2040" s="13" t="s">
        <v>414</v>
      </c>
      <c r="N2040" s="13" t="s">
        <v>206</v>
      </c>
      <c r="O2040" s="33" t="s">
        <v>38</v>
      </c>
      <c r="P2040" s="58" t="s">
        <v>38</v>
      </c>
      <c r="Q2040" s="33" t="s">
        <v>207</v>
      </c>
      <c r="R2040" s="14" t="s">
        <v>38</v>
      </c>
      <c r="S2040" s="13" t="s">
        <v>216</v>
      </c>
      <c r="T2040" s="13" t="s">
        <v>217</v>
      </c>
      <c r="U2040" s="33">
        <f t="shared" ca="1" si="372"/>
        <v>45744.56914039352</v>
      </c>
      <c r="V2040" s="13" t="str">
        <f t="shared" si="373"/>
        <v>Cochin</v>
      </c>
      <c r="W2040" s="13" t="str">
        <f t="shared" si="374"/>
        <v>RI</v>
      </c>
      <c r="X2040" s="13">
        <f t="shared" si="375"/>
        <v>1</v>
      </c>
      <c r="Y2040" s="13" t="str">
        <f>IFERROR(VLOOKUP(C2040,ReceivingTeam[],2,FALSE),"HelpDesk")</f>
        <v>HelpDesk</v>
      </c>
      <c r="Z2040" s="67">
        <f t="shared" si="376"/>
        <v>44885.916666666664</v>
      </c>
      <c r="AA2040" s="68">
        <f t="shared" si="377"/>
        <v>44885</v>
      </c>
      <c r="AB2040" s="69" t="b">
        <f t="shared" si="378"/>
        <v>0</v>
      </c>
      <c r="AC2040" s="70">
        <f t="shared" si="379"/>
        <v>0.5</v>
      </c>
      <c r="AD2040" s="67">
        <f t="shared" si="380"/>
        <v>44885.916666666664</v>
      </c>
      <c r="AE2040" s="67">
        <f>VLOOKUP(V2040,'Branch Wise Work Timelines'!C:G,3,FALSE)+AA2040</f>
        <v>44885.416666666664</v>
      </c>
      <c r="AF2040" s="67">
        <f>IF(V2040="Bangalore",VLOOKUP(V2040,'Branch Wise Work Timelines'!C:G,4,FALSE)+AA2040+1,IF(V2040="Mumbai",VLOOKUP(V2040,'Branch Wise Work Timelines'!C:G,4,FALSE)+AA2040+1,VLOOKUP(V2040,'Branch Wise Work Timelines'!C:G,4,FALSE)+AA2040))</f>
        <v>44885.770833333336</v>
      </c>
      <c r="AG2040" s="67">
        <f>WORKDAY.INTL(AA2040,1,11)+VLOOKUP(V2040,'Branch Wise Work Timelines'!C:G,3,FALSE)</f>
        <v>44886.416666666664</v>
      </c>
      <c r="AH2040" s="69" t="str">
        <f t="shared" ca="1" si="381"/>
        <v>Out of TAT</v>
      </c>
      <c r="AI2040" s="69">
        <f t="shared" ca="1" si="382"/>
        <v>20608</v>
      </c>
      <c r="AJ2040" s="69" t="str">
        <f ca="1">IF(AI2040&lt;0,"0-12",IFERROR(VLOOKUP(AI2040,Breakup[],2,FALSE),"&gt;24"))</f>
        <v>&gt;24</v>
      </c>
      <c r="AK2040" s="69" t="str">
        <f>VLOOKUP(V2040,Master!B:D,3,FALSE)</f>
        <v>South</v>
      </c>
      <c r="AL2040" s="69" t="str">
        <f t="shared" si="383"/>
        <v>Cochin</v>
      </c>
    </row>
    <row r="2041" spans="1:38">
      <c r="A2041" s="13" t="s">
        <v>4392</v>
      </c>
      <c r="B2041" s="54">
        <v>44701.671331794001</v>
      </c>
      <c r="C2041" s="13" t="s">
        <v>3924</v>
      </c>
      <c r="D2041" s="13">
        <v>984</v>
      </c>
      <c r="E2041" s="13" t="s">
        <v>4393</v>
      </c>
      <c r="F2041" s="13" t="s">
        <v>33</v>
      </c>
      <c r="G2041" s="14">
        <v>1653043868006</v>
      </c>
      <c r="H2041" s="55">
        <v>0.67401620370370396</v>
      </c>
      <c r="I2041" s="33">
        <v>44888.674016203702</v>
      </c>
      <c r="J2041" s="58">
        <v>44888</v>
      </c>
      <c r="K2041" s="13" t="s">
        <v>41</v>
      </c>
      <c r="L2041" s="13" t="s">
        <v>40</v>
      </c>
      <c r="M2041" s="13" t="s">
        <v>3924</v>
      </c>
      <c r="N2041" s="13" t="s">
        <v>215</v>
      </c>
      <c r="O2041" s="33" t="s">
        <v>38</v>
      </c>
      <c r="P2041" s="58" t="s">
        <v>38</v>
      </c>
      <c r="Q2041" s="33" t="s">
        <v>207</v>
      </c>
      <c r="R2041" s="14" t="s">
        <v>38</v>
      </c>
      <c r="S2041" s="13" t="s">
        <v>216</v>
      </c>
      <c r="T2041" s="13" t="s">
        <v>217</v>
      </c>
      <c r="U2041" s="33">
        <f t="shared" ca="1" si="372"/>
        <v>45744.56914039352</v>
      </c>
      <c r="V2041" s="13" t="str">
        <f t="shared" si="373"/>
        <v>Chennai - RSI</v>
      </c>
      <c r="W2041" s="13" t="str">
        <f t="shared" si="374"/>
        <v>RI</v>
      </c>
      <c r="X2041" s="13">
        <f t="shared" si="375"/>
        <v>16</v>
      </c>
      <c r="Y2041" s="13" t="str">
        <f>IFERROR(VLOOKUP(C2041,ReceivingTeam[],2,FALSE),"HelpDesk")</f>
        <v>HelpDesk</v>
      </c>
      <c r="Z2041" s="67">
        <f t="shared" si="376"/>
        <v>44889.799016203702</v>
      </c>
      <c r="AA2041" s="68">
        <f t="shared" si="377"/>
        <v>44888</v>
      </c>
      <c r="AB2041" s="69" t="b">
        <f t="shared" si="378"/>
        <v>1</v>
      </c>
      <c r="AC2041" s="70">
        <f t="shared" si="379"/>
        <v>0.5</v>
      </c>
      <c r="AD2041" s="67">
        <f t="shared" si="380"/>
        <v>44889.799016203702</v>
      </c>
      <c r="AE2041" s="67">
        <f>VLOOKUP(V2041,'Branch Wise Work Timelines'!C:G,3,FALSE)+AA2041</f>
        <v>44888.416666666664</v>
      </c>
      <c r="AF2041" s="67">
        <f>IF(V2041="Bangalore",VLOOKUP(V2041,'Branch Wise Work Timelines'!C:G,4,FALSE)+AA2041+1,IF(V2041="Mumbai",VLOOKUP(V2041,'Branch Wise Work Timelines'!C:G,4,FALSE)+AA2041+1,VLOOKUP(V2041,'Branch Wise Work Timelines'!C:G,4,FALSE)+AA2041))</f>
        <v>44888.791666666664</v>
      </c>
      <c r="AG2041" s="67">
        <f>WORKDAY.INTL(AA2041,1,11)+VLOOKUP(V2041,'Branch Wise Work Timelines'!C:G,3,FALSE)</f>
        <v>44889.416666666664</v>
      </c>
      <c r="AH2041" s="69" t="str">
        <f t="shared" ca="1" si="381"/>
        <v>Out of TAT</v>
      </c>
      <c r="AI2041" s="69">
        <f t="shared" ca="1" si="382"/>
        <v>20515</v>
      </c>
      <c r="AJ2041" s="69" t="str">
        <f ca="1">IF(AI2041&lt;0,"0-12",IFERROR(VLOOKUP(AI2041,Breakup[],2,FALSE),"&gt;24"))</f>
        <v>&gt;24</v>
      </c>
      <c r="AK2041" s="69" t="str">
        <f>VLOOKUP(V2041,Master!B:D,3,FALSE)</f>
        <v>South</v>
      </c>
      <c r="AL2041" s="69" t="str">
        <f t="shared" si="383"/>
        <v>Chennai - RSI</v>
      </c>
    </row>
    <row r="2042" spans="1:38">
      <c r="A2042" s="13" t="s">
        <v>4394</v>
      </c>
      <c r="B2042" s="54">
        <v>44701.460827164403</v>
      </c>
      <c r="C2042" s="13" t="s">
        <v>153</v>
      </c>
      <c r="D2042" s="13">
        <v>1341</v>
      </c>
      <c r="E2042" s="13" t="s">
        <v>4395</v>
      </c>
      <c r="F2042" s="13" t="s">
        <v>33</v>
      </c>
      <c r="G2042" s="14">
        <v>1653036111643</v>
      </c>
      <c r="H2042" s="55">
        <v>0.92533564814814795</v>
      </c>
      <c r="I2042" s="33">
        <v>44887.925335648099</v>
      </c>
      <c r="J2042" s="58">
        <v>44887</v>
      </c>
      <c r="K2042" s="13" t="s">
        <v>397</v>
      </c>
      <c r="L2042" s="13" t="s">
        <v>50</v>
      </c>
      <c r="M2042" s="13" t="s">
        <v>153</v>
      </c>
      <c r="N2042" s="13" t="s">
        <v>206</v>
      </c>
      <c r="O2042" s="33" t="s">
        <v>38</v>
      </c>
      <c r="P2042" s="58" t="s">
        <v>38</v>
      </c>
      <c r="Q2042" s="33" t="s">
        <v>207</v>
      </c>
      <c r="R2042" s="14" t="s">
        <v>38</v>
      </c>
      <c r="S2042" s="13" t="s">
        <v>216</v>
      </c>
      <c r="T2042" s="13" t="s">
        <v>217</v>
      </c>
      <c r="U2042" s="33">
        <f t="shared" ca="1" si="372"/>
        <v>45744.56914039352</v>
      </c>
      <c r="V2042" s="13" t="str">
        <f t="shared" si="373"/>
        <v>Cochin</v>
      </c>
      <c r="W2042" s="13" t="str">
        <f t="shared" si="374"/>
        <v>RI</v>
      </c>
      <c r="X2042" s="13">
        <f t="shared" si="375"/>
        <v>22</v>
      </c>
      <c r="Y2042" s="13" t="str">
        <f>IFERROR(VLOOKUP(C2042,ReceivingTeam[],2,FALSE),"HelpDesk")</f>
        <v>Branch office</v>
      </c>
      <c r="Z2042" s="67">
        <f t="shared" si="376"/>
        <v>44889.071168981427</v>
      </c>
      <c r="AA2042" s="68">
        <f t="shared" si="377"/>
        <v>44887</v>
      </c>
      <c r="AB2042" s="69" t="b">
        <f t="shared" si="378"/>
        <v>1</v>
      </c>
      <c r="AC2042" s="70">
        <f t="shared" si="379"/>
        <v>0.5</v>
      </c>
      <c r="AD2042" s="67">
        <f t="shared" si="380"/>
        <v>44889.071168981427</v>
      </c>
      <c r="AE2042" s="67">
        <f>VLOOKUP(V2042,'Branch Wise Work Timelines'!C:G,3,FALSE)+AA2042</f>
        <v>44887.416666666664</v>
      </c>
      <c r="AF2042" s="67">
        <f>IF(V2042="Bangalore",VLOOKUP(V2042,'Branch Wise Work Timelines'!C:G,4,FALSE)+AA2042+1,IF(V2042="Mumbai",VLOOKUP(V2042,'Branch Wise Work Timelines'!C:G,4,FALSE)+AA2042+1,VLOOKUP(V2042,'Branch Wise Work Timelines'!C:G,4,FALSE)+AA2042))</f>
        <v>44887.770833333336</v>
      </c>
      <c r="AG2042" s="67">
        <f>WORKDAY.INTL(AA2042,1,11)+VLOOKUP(V2042,'Branch Wise Work Timelines'!C:G,3,FALSE)</f>
        <v>44888.416666666664</v>
      </c>
      <c r="AH2042" s="69" t="str">
        <f t="shared" ca="1" si="381"/>
        <v>Out of TAT</v>
      </c>
      <c r="AI2042" s="69">
        <f t="shared" ca="1" si="382"/>
        <v>20532</v>
      </c>
      <c r="AJ2042" s="69" t="str">
        <f ca="1">IF(AI2042&lt;0,"0-12",IFERROR(VLOOKUP(AI2042,Breakup[],2,FALSE),"&gt;24"))</f>
        <v>&gt;24</v>
      </c>
      <c r="AK2042" s="69" t="str">
        <f>VLOOKUP(V2042,Master!B:D,3,FALSE)</f>
        <v>South</v>
      </c>
      <c r="AL2042" s="69" t="str">
        <f t="shared" si="383"/>
        <v>Cochin</v>
      </c>
    </row>
    <row r="2043" spans="1:38">
      <c r="A2043" s="13" t="s">
        <v>4396</v>
      </c>
      <c r="B2043" s="54">
        <v>44700.679845798601</v>
      </c>
      <c r="C2043" s="13" t="s">
        <v>739</v>
      </c>
      <c r="D2043" s="13">
        <v>1875</v>
      </c>
      <c r="E2043" s="13" t="s">
        <v>4397</v>
      </c>
      <c r="F2043" s="13" t="s">
        <v>24</v>
      </c>
      <c r="G2043" s="14">
        <v>1653021642671</v>
      </c>
      <c r="H2043" s="55">
        <v>0.493032407407407</v>
      </c>
      <c r="I2043" s="33">
        <v>44885.493032407401</v>
      </c>
      <c r="J2043" s="58">
        <v>44885</v>
      </c>
      <c r="K2043" s="13" t="s">
        <v>452</v>
      </c>
      <c r="L2043" s="13" t="s">
        <v>36</v>
      </c>
      <c r="M2043" s="13" t="s">
        <v>739</v>
      </c>
      <c r="N2043" s="13" t="s">
        <v>206</v>
      </c>
      <c r="O2043" s="33" t="s">
        <v>38</v>
      </c>
      <c r="P2043" s="58" t="s">
        <v>38</v>
      </c>
      <c r="Q2043" s="33" t="s">
        <v>207</v>
      </c>
      <c r="R2043" s="14" t="s">
        <v>38</v>
      </c>
      <c r="S2043" s="13" t="s">
        <v>216</v>
      </c>
      <c r="T2043" s="13" t="s">
        <v>217</v>
      </c>
      <c r="U2043" s="33">
        <f t="shared" ca="1" si="372"/>
        <v>45744.56914039352</v>
      </c>
      <c r="V2043" s="13" t="str">
        <f t="shared" si="373"/>
        <v>Chennai</v>
      </c>
      <c r="W2043" s="13" t="str">
        <f t="shared" si="374"/>
        <v>DOMI</v>
      </c>
      <c r="X2043" s="13">
        <f t="shared" si="375"/>
        <v>11</v>
      </c>
      <c r="Y2043" s="13" t="str">
        <f>IFERROR(VLOOKUP(C2043,ReceivingTeam[],2,FALSE),"HelpDesk")</f>
        <v>HelpDesk</v>
      </c>
      <c r="Z2043" s="67">
        <f t="shared" si="376"/>
        <v>44885.916666666664</v>
      </c>
      <c r="AA2043" s="68">
        <f t="shared" si="377"/>
        <v>44885</v>
      </c>
      <c r="AB2043" s="69" t="b">
        <f t="shared" si="378"/>
        <v>0</v>
      </c>
      <c r="AC2043" s="70">
        <f t="shared" si="379"/>
        <v>0.5</v>
      </c>
      <c r="AD2043" s="67">
        <f t="shared" si="380"/>
        <v>44885.916666666664</v>
      </c>
      <c r="AE2043" s="67">
        <f>VLOOKUP(V2043,'Branch Wise Work Timelines'!C:G,3,FALSE)+AA2043</f>
        <v>44885.416666666664</v>
      </c>
      <c r="AF2043" s="67">
        <f>IF(V2043="Bangalore",VLOOKUP(V2043,'Branch Wise Work Timelines'!C:G,4,FALSE)+AA2043+1,IF(V2043="Mumbai",VLOOKUP(V2043,'Branch Wise Work Timelines'!C:G,4,FALSE)+AA2043+1,VLOOKUP(V2043,'Branch Wise Work Timelines'!C:G,4,FALSE)+AA2043))</f>
        <v>44885.770833333336</v>
      </c>
      <c r="AG2043" s="67">
        <f>WORKDAY.INTL(AA2043,1,11)+VLOOKUP(V2043,'Branch Wise Work Timelines'!C:G,3,FALSE)</f>
        <v>44886.416666666664</v>
      </c>
      <c r="AH2043" s="69" t="str">
        <f t="shared" ca="1" si="381"/>
        <v>Out of TAT</v>
      </c>
      <c r="AI2043" s="69">
        <f t="shared" ca="1" si="382"/>
        <v>20608</v>
      </c>
      <c r="AJ2043" s="69" t="str">
        <f ca="1">IF(AI2043&lt;0,"0-12",IFERROR(VLOOKUP(AI2043,Breakup[],2,FALSE),"&gt;24"))</f>
        <v>&gt;24</v>
      </c>
      <c r="AK2043" s="69" t="str">
        <f>VLOOKUP(V2043,Master!B:D,3,FALSE)</f>
        <v>South</v>
      </c>
      <c r="AL2043" s="69" t="str">
        <f t="shared" si="383"/>
        <v>Chennai</v>
      </c>
    </row>
    <row r="2044" spans="1:38">
      <c r="A2044" s="13" t="s">
        <v>4398</v>
      </c>
      <c r="B2044" s="54">
        <v>44701.448577314797</v>
      </c>
      <c r="C2044" s="13" t="s">
        <v>347</v>
      </c>
      <c r="D2044" s="13">
        <v>802</v>
      </c>
      <c r="E2044" s="13" t="s">
        <v>4399</v>
      </c>
      <c r="F2044" s="13" t="s">
        <v>33</v>
      </c>
      <c r="G2044" s="14">
        <v>1653025396528</v>
      </c>
      <c r="H2044" s="55">
        <v>0.59313657407407405</v>
      </c>
      <c r="I2044" s="33">
        <v>44885.593136574098</v>
      </c>
      <c r="J2044" s="58">
        <v>44885</v>
      </c>
      <c r="K2044" s="13" t="s">
        <v>325</v>
      </c>
      <c r="L2044" s="13" t="s">
        <v>55</v>
      </c>
      <c r="M2044" s="13" t="s">
        <v>323</v>
      </c>
      <c r="N2044" s="13" t="s">
        <v>206</v>
      </c>
      <c r="O2044" s="33" t="s">
        <v>38</v>
      </c>
      <c r="P2044" s="58" t="s">
        <v>38</v>
      </c>
      <c r="Q2044" s="33" t="s">
        <v>207</v>
      </c>
      <c r="R2044" s="14" t="s">
        <v>38</v>
      </c>
      <c r="S2044" s="13" t="s">
        <v>208</v>
      </c>
      <c r="T2044" s="13" t="s">
        <v>209</v>
      </c>
      <c r="U2044" s="33">
        <f t="shared" ca="1" si="372"/>
        <v>45744.56914039352</v>
      </c>
      <c r="V2044" s="13" t="str">
        <f t="shared" si="373"/>
        <v>Delhi</v>
      </c>
      <c r="W2044" s="13" t="str">
        <f t="shared" si="374"/>
        <v>RI</v>
      </c>
      <c r="X2044" s="13">
        <f t="shared" si="375"/>
        <v>14</v>
      </c>
      <c r="Y2044" s="13" t="str">
        <f>IFERROR(VLOOKUP(C2044,ReceivingTeam[],2,FALSE),"HelpDesk")</f>
        <v>HelpDesk</v>
      </c>
      <c r="Z2044" s="67">
        <f t="shared" si="376"/>
        <v>44885.916666666664</v>
      </c>
      <c r="AA2044" s="68">
        <f t="shared" si="377"/>
        <v>44885</v>
      </c>
      <c r="AB2044" s="69" t="b">
        <f t="shared" si="378"/>
        <v>0</v>
      </c>
      <c r="AC2044" s="70">
        <f t="shared" si="379"/>
        <v>0.5</v>
      </c>
      <c r="AD2044" s="67">
        <f t="shared" si="380"/>
        <v>44885.916666666664</v>
      </c>
      <c r="AE2044" s="67">
        <f>VLOOKUP(V2044,'Branch Wise Work Timelines'!C:G,3,FALSE)+AA2044</f>
        <v>44885.416666666664</v>
      </c>
      <c r="AF2044" s="67">
        <f>IF(V2044="Bangalore",VLOOKUP(V2044,'Branch Wise Work Timelines'!C:G,4,FALSE)+AA2044+1,IF(V2044="Mumbai",VLOOKUP(V2044,'Branch Wise Work Timelines'!C:G,4,FALSE)+AA2044+1,VLOOKUP(V2044,'Branch Wise Work Timelines'!C:G,4,FALSE)+AA2044))</f>
        <v>44885.770833333336</v>
      </c>
      <c r="AG2044" s="67">
        <f>WORKDAY.INTL(AA2044,1,11)+VLOOKUP(V2044,'Branch Wise Work Timelines'!C:G,3,FALSE)</f>
        <v>44886.416666666664</v>
      </c>
      <c r="AH2044" s="69" t="str">
        <f t="shared" ca="1" si="381"/>
        <v>Out of TAT</v>
      </c>
      <c r="AI2044" s="69">
        <f t="shared" ca="1" si="382"/>
        <v>20608</v>
      </c>
      <c r="AJ2044" s="69" t="str">
        <f ca="1">IF(AI2044&lt;0,"0-12",IFERROR(VLOOKUP(AI2044,Breakup[],2,FALSE),"&gt;24"))</f>
        <v>&gt;24</v>
      </c>
      <c r="AK2044" s="69" t="str">
        <f>VLOOKUP(V2044,Master!B:D,3,FALSE)</f>
        <v>North</v>
      </c>
      <c r="AL2044" s="69" t="str">
        <f t="shared" si="383"/>
        <v>Delhi</v>
      </c>
    </row>
    <row r="2045" spans="1:38">
      <c r="A2045" s="13" t="s">
        <v>4400</v>
      </c>
      <c r="B2045" s="54">
        <v>44701.461551307897</v>
      </c>
      <c r="C2045" s="13" t="s">
        <v>112</v>
      </c>
      <c r="D2045" s="13">
        <v>1174</v>
      </c>
      <c r="E2045" s="13" t="s">
        <v>4401</v>
      </c>
      <c r="F2045" s="13" t="s">
        <v>46</v>
      </c>
      <c r="G2045" s="14">
        <v>1653025138774</v>
      </c>
      <c r="H2045" s="55">
        <v>0.94401620370370398</v>
      </c>
      <c r="I2045" s="33">
        <v>44889.944016203699</v>
      </c>
      <c r="J2045" s="58">
        <v>44889</v>
      </c>
      <c r="K2045" s="13" t="s">
        <v>263</v>
      </c>
      <c r="L2045" s="13" t="s">
        <v>69</v>
      </c>
      <c r="M2045" s="13" t="s">
        <v>103</v>
      </c>
      <c r="N2045" s="13" t="s">
        <v>206</v>
      </c>
      <c r="O2045" s="33" t="s">
        <v>38</v>
      </c>
      <c r="P2045" s="58" t="s">
        <v>38</v>
      </c>
      <c r="Q2045" s="33" t="s">
        <v>207</v>
      </c>
      <c r="R2045" s="14" t="s">
        <v>38</v>
      </c>
      <c r="S2045" s="13" t="s">
        <v>208</v>
      </c>
      <c r="T2045" s="13" t="s">
        <v>209</v>
      </c>
      <c r="U2045" s="33">
        <f t="shared" ca="1" si="372"/>
        <v>45744.56914039352</v>
      </c>
      <c r="V2045" s="13" t="str">
        <f t="shared" si="373"/>
        <v>Mumbai</v>
      </c>
      <c r="W2045" s="13" t="str">
        <f t="shared" si="374"/>
        <v>RI</v>
      </c>
      <c r="X2045" s="13">
        <f t="shared" si="375"/>
        <v>22</v>
      </c>
      <c r="Y2045" s="13" t="str">
        <f>IFERROR(VLOOKUP(C2045,ReceivingTeam[],2,FALSE),"HelpDesk")</f>
        <v>Branch office</v>
      </c>
      <c r="Z2045" s="67">
        <f t="shared" si="376"/>
        <v>44890.610682870363</v>
      </c>
      <c r="AA2045" s="68">
        <f t="shared" si="377"/>
        <v>44889</v>
      </c>
      <c r="AB2045" s="69" t="b">
        <f t="shared" si="378"/>
        <v>1</v>
      </c>
      <c r="AC2045" s="70">
        <f t="shared" si="379"/>
        <v>0.5</v>
      </c>
      <c r="AD2045" s="67">
        <f t="shared" si="380"/>
        <v>44890.610682870363</v>
      </c>
      <c r="AE2045" s="67">
        <f>VLOOKUP(V2045,'Branch Wise Work Timelines'!C:G,3,FALSE)+AA2045</f>
        <v>44889.416666666664</v>
      </c>
      <c r="AF2045" s="67">
        <f>IF(V2045="Bangalore",VLOOKUP(V2045,'Branch Wise Work Timelines'!C:G,4,FALSE)+AA2045+1,IF(V2045="Mumbai",VLOOKUP(V2045,'Branch Wise Work Timelines'!C:G,4,FALSE)+AA2045+1,VLOOKUP(V2045,'Branch Wise Work Timelines'!C:G,4,FALSE)+AA2045))</f>
        <v>44890.25</v>
      </c>
      <c r="AG2045" s="67">
        <f>WORKDAY.INTL(AA2045,1,11)+VLOOKUP(V2045,'Branch Wise Work Timelines'!C:G,3,FALSE)</f>
        <v>44890.416666666664</v>
      </c>
      <c r="AH2045" s="69" t="str">
        <f t="shared" ca="1" si="381"/>
        <v>Out of TAT</v>
      </c>
      <c r="AI2045" s="69">
        <f t="shared" ca="1" si="382"/>
        <v>20496</v>
      </c>
      <c r="AJ2045" s="69" t="str">
        <f ca="1">IF(AI2045&lt;0,"0-12",IFERROR(VLOOKUP(AI2045,Breakup[],2,FALSE),"&gt;24"))</f>
        <v>&gt;24</v>
      </c>
      <c r="AK2045" s="69" t="str">
        <f>VLOOKUP(V2045,Master!B:D,3,FALSE)</f>
        <v>East</v>
      </c>
      <c r="AL2045" s="69" t="str">
        <f t="shared" si="383"/>
        <v>Mumbai</v>
      </c>
    </row>
    <row r="2046" spans="1:38">
      <c r="A2046" s="13" t="s">
        <v>4402</v>
      </c>
      <c r="B2046" s="54">
        <v>44701.4626971412</v>
      </c>
      <c r="C2046" s="13" t="s">
        <v>110</v>
      </c>
      <c r="D2046" s="13">
        <v>246</v>
      </c>
      <c r="E2046" s="13" t="s">
        <v>4403</v>
      </c>
      <c r="F2046" s="13" t="s">
        <v>33</v>
      </c>
      <c r="G2046" s="14">
        <v>1653031333276</v>
      </c>
      <c r="H2046" s="55">
        <v>0.161215277777778</v>
      </c>
      <c r="I2046" s="33">
        <v>44887.161215277803</v>
      </c>
      <c r="J2046" s="58">
        <v>44887</v>
      </c>
      <c r="K2046" s="13" t="s">
        <v>263</v>
      </c>
      <c r="L2046" s="13" t="s">
        <v>69</v>
      </c>
      <c r="M2046" s="13" t="s">
        <v>101</v>
      </c>
      <c r="N2046" s="13" t="s">
        <v>206</v>
      </c>
      <c r="O2046" s="33" t="s">
        <v>38</v>
      </c>
      <c r="P2046" s="58" t="s">
        <v>38</v>
      </c>
      <c r="Q2046" s="33" t="s">
        <v>207</v>
      </c>
      <c r="R2046" s="14" t="s">
        <v>38</v>
      </c>
      <c r="S2046" s="13" t="s">
        <v>208</v>
      </c>
      <c r="T2046" s="13" t="s">
        <v>209</v>
      </c>
      <c r="U2046" s="33">
        <f t="shared" ca="1" si="372"/>
        <v>45744.56914039352</v>
      </c>
      <c r="V2046" s="13" t="str">
        <f t="shared" si="373"/>
        <v>Mumbai</v>
      </c>
      <c r="W2046" s="13" t="str">
        <f t="shared" si="374"/>
        <v>RI</v>
      </c>
      <c r="X2046" s="13">
        <f t="shared" si="375"/>
        <v>3</v>
      </c>
      <c r="Y2046" s="13" t="str">
        <f>IFERROR(VLOOKUP(C2046,ReceivingTeam[],2,FALSE),"HelpDesk")</f>
        <v>Branch office</v>
      </c>
      <c r="Z2046" s="67">
        <f t="shared" si="376"/>
        <v>44887.916666666664</v>
      </c>
      <c r="AA2046" s="68">
        <f t="shared" si="377"/>
        <v>44887</v>
      </c>
      <c r="AB2046" s="69" t="b">
        <f t="shared" si="378"/>
        <v>1</v>
      </c>
      <c r="AC2046" s="70">
        <f t="shared" si="379"/>
        <v>0.5</v>
      </c>
      <c r="AD2046" s="67">
        <f t="shared" si="380"/>
        <v>44887.916666666664</v>
      </c>
      <c r="AE2046" s="67">
        <f>VLOOKUP(V2046,'Branch Wise Work Timelines'!C:G,3,FALSE)+AA2046</f>
        <v>44887.416666666664</v>
      </c>
      <c r="AF2046" s="67">
        <f>IF(V2046="Bangalore",VLOOKUP(V2046,'Branch Wise Work Timelines'!C:G,4,FALSE)+AA2046+1,IF(V2046="Mumbai",VLOOKUP(V2046,'Branch Wise Work Timelines'!C:G,4,FALSE)+AA2046+1,VLOOKUP(V2046,'Branch Wise Work Timelines'!C:G,4,FALSE)+AA2046))</f>
        <v>44888.25</v>
      </c>
      <c r="AG2046" s="67">
        <f>WORKDAY.INTL(AA2046,1,11)+VLOOKUP(V2046,'Branch Wise Work Timelines'!C:G,3,FALSE)</f>
        <v>44888.416666666664</v>
      </c>
      <c r="AH2046" s="69" t="str">
        <f t="shared" ca="1" si="381"/>
        <v>Out of TAT</v>
      </c>
      <c r="AI2046" s="69">
        <f t="shared" ca="1" si="382"/>
        <v>20560</v>
      </c>
      <c r="AJ2046" s="69" t="str">
        <f ca="1">IF(AI2046&lt;0,"0-12",IFERROR(VLOOKUP(AI2046,Breakup[],2,FALSE),"&gt;24"))</f>
        <v>&gt;24</v>
      </c>
      <c r="AK2046" s="69" t="str">
        <f>VLOOKUP(V2046,Master!B:D,3,FALSE)</f>
        <v>East</v>
      </c>
      <c r="AL2046" s="69" t="str">
        <f t="shared" si="383"/>
        <v>Mumbai</v>
      </c>
    </row>
    <row r="2047" spans="1:38">
      <c r="A2047" s="13" t="s">
        <v>4404</v>
      </c>
      <c r="B2047" s="54">
        <v>44701.603381909699</v>
      </c>
      <c r="C2047" s="13" t="s">
        <v>1232</v>
      </c>
      <c r="D2047" s="13">
        <v>1646</v>
      </c>
      <c r="E2047" s="13" t="s">
        <v>4405</v>
      </c>
      <c r="F2047" s="13" t="s">
        <v>46</v>
      </c>
      <c r="G2047" s="14">
        <v>1653037600168</v>
      </c>
      <c r="H2047" s="55">
        <v>0.166388888888889</v>
      </c>
      <c r="I2047" s="33">
        <v>44884.166388888902</v>
      </c>
      <c r="J2047" s="58">
        <v>44884</v>
      </c>
      <c r="K2047" s="13" t="s">
        <v>213</v>
      </c>
      <c r="L2047" s="13" t="s">
        <v>30</v>
      </c>
      <c r="M2047" s="13" t="s">
        <v>282</v>
      </c>
      <c r="N2047" s="13" t="s">
        <v>206</v>
      </c>
      <c r="O2047" s="33" t="s">
        <v>38</v>
      </c>
      <c r="P2047" s="58" t="s">
        <v>38</v>
      </c>
      <c r="Q2047" s="33" t="s">
        <v>207</v>
      </c>
      <c r="R2047" s="14" t="s">
        <v>38</v>
      </c>
      <c r="S2047" s="13" t="s">
        <v>208</v>
      </c>
      <c r="T2047" s="13" t="s">
        <v>209</v>
      </c>
      <c r="U2047" s="33">
        <f t="shared" ca="1" si="372"/>
        <v>45744.56914039352</v>
      </c>
      <c r="V2047" s="13" t="str">
        <f t="shared" si="373"/>
        <v>Bangalore</v>
      </c>
      <c r="W2047" s="13" t="str">
        <f t="shared" si="374"/>
        <v>RI</v>
      </c>
      <c r="X2047" s="13">
        <f t="shared" si="375"/>
        <v>3</v>
      </c>
      <c r="Y2047" s="13" t="str">
        <f>IFERROR(VLOOKUP(C2047,ReceivingTeam[],2,FALSE),"HelpDesk")</f>
        <v>HelpDesk</v>
      </c>
      <c r="Z2047" s="67">
        <f t="shared" si="376"/>
        <v>44884.916666666664</v>
      </c>
      <c r="AA2047" s="68">
        <f t="shared" si="377"/>
        <v>44884</v>
      </c>
      <c r="AB2047" s="69" t="b">
        <f t="shared" si="378"/>
        <v>1</v>
      </c>
      <c r="AC2047" s="70">
        <f t="shared" si="379"/>
        <v>0.5</v>
      </c>
      <c r="AD2047" s="67">
        <f t="shared" si="380"/>
        <v>44884.916666666664</v>
      </c>
      <c r="AE2047" s="67">
        <f>VLOOKUP(V2047,'Branch Wise Work Timelines'!C:G,3,FALSE)+AA2047</f>
        <v>44884.416666666664</v>
      </c>
      <c r="AF2047" s="67">
        <f>IF(V2047="Bangalore",VLOOKUP(V2047,'Branch Wise Work Timelines'!C:G,4,FALSE)+AA2047+1,IF(V2047="Mumbai",VLOOKUP(V2047,'Branch Wise Work Timelines'!C:G,4,FALSE)+AA2047+1,VLOOKUP(V2047,'Branch Wise Work Timelines'!C:G,4,FALSE)+AA2047))</f>
        <v>44885.104166666664</v>
      </c>
      <c r="AG2047" s="67">
        <f>WORKDAY.INTL(AA2047,1,11)+VLOOKUP(V2047,'Branch Wise Work Timelines'!C:G,3,FALSE)</f>
        <v>44886.416666666664</v>
      </c>
      <c r="AH2047" s="69" t="str">
        <f t="shared" ca="1" si="381"/>
        <v>Out of TAT</v>
      </c>
      <c r="AI2047" s="69">
        <f t="shared" ca="1" si="382"/>
        <v>20632</v>
      </c>
      <c r="AJ2047" s="69" t="str">
        <f ca="1">IF(AI2047&lt;0,"0-12",IFERROR(VLOOKUP(AI2047,Breakup[],2,FALSE),"&gt;24"))</f>
        <v>&gt;24</v>
      </c>
      <c r="AK2047" s="69" t="str">
        <f>VLOOKUP(V2047,Master!B:D,3,FALSE)</f>
        <v>South</v>
      </c>
      <c r="AL2047" s="69" t="str">
        <f t="shared" si="383"/>
        <v>Bangalore</v>
      </c>
    </row>
    <row r="2048" spans="1:38">
      <c r="A2048" s="13" t="s">
        <v>4406</v>
      </c>
      <c r="B2048" s="54">
        <v>44701.6098613426</v>
      </c>
      <c r="C2048" s="13" t="s">
        <v>558</v>
      </c>
      <c r="D2048" s="13">
        <v>721</v>
      </c>
      <c r="E2048" s="13" t="s">
        <v>4407</v>
      </c>
      <c r="F2048" s="13" t="s">
        <v>33</v>
      </c>
      <c r="G2048" s="14">
        <v>1653042753296</v>
      </c>
      <c r="H2048" s="55">
        <v>0.39871527777777799</v>
      </c>
      <c r="I2048" s="33">
        <v>44881.398715277799</v>
      </c>
      <c r="J2048" s="58">
        <v>44881</v>
      </c>
      <c r="K2048" s="13" t="s">
        <v>213</v>
      </c>
      <c r="L2048" s="13" t="s">
        <v>30</v>
      </c>
      <c r="M2048" s="13" t="s">
        <v>282</v>
      </c>
      <c r="N2048" s="13" t="s">
        <v>206</v>
      </c>
      <c r="O2048" s="33" t="s">
        <v>38</v>
      </c>
      <c r="P2048" s="58" t="s">
        <v>38</v>
      </c>
      <c r="Q2048" s="33" t="s">
        <v>207</v>
      </c>
      <c r="R2048" s="14" t="s">
        <v>38</v>
      </c>
      <c r="S2048" s="13" t="s">
        <v>216</v>
      </c>
      <c r="T2048" s="13" t="s">
        <v>217</v>
      </c>
      <c r="U2048" s="33">
        <f t="shared" ca="1" si="372"/>
        <v>45744.56914039352</v>
      </c>
      <c r="V2048" s="13" t="str">
        <f t="shared" si="373"/>
        <v>Bangalore</v>
      </c>
      <c r="W2048" s="13" t="str">
        <f t="shared" si="374"/>
        <v>RI</v>
      </c>
      <c r="X2048" s="13">
        <f t="shared" si="375"/>
        <v>9</v>
      </c>
      <c r="Y2048" s="13" t="str">
        <f>IFERROR(VLOOKUP(C2048,ReceivingTeam[],2,FALSE),"HelpDesk")</f>
        <v>HelpDesk</v>
      </c>
      <c r="Z2048" s="67">
        <f t="shared" si="376"/>
        <v>44881.916666666664</v>
      </c>
      <c r="AA2048" s="68">
        <f t="shared" si="377"/>
        <v>44881</v>
      </c>
      <c r="AB2048" s="69" t="b">
        <f t="shared" si="378"/>
        <v>1</v>
      </c>
      <c r="AC2048" s="70">
        <f t="shared" si="379"/>
        <v>0.5</v>
      </c>
      <c r="AD2048" s="67">
        <f t="shared" si="380"/>
        <v>44881.916666666664</v>
      </c>
      <c r="AE2048" s="67">
        <f>VLOOKUP(V2048,'Branch Wise Work Timelines'!C:G,3,FALSE)+AA2048</f>
        <v>44881.416666666664</v>
      </c>
      <c r="AF2048" s="67">
        <f>IF(V2048="Bangalore",VLOOKUP(V2048,'Branch Wise Work Timelines'!C:G,4,FALSE)+AA2048+1,IF(V2048="Mumbai",VLOOKUP(V2048,'Branch Wise Work Timelines'!C:G,4,FALSE)+AA2048+1,VLOOKUP(V2048,'Branch Wise Work Timelines'!C:G,4,FALSE)+AA2048))</f>
        <v>44882.104166666664</v>
      </c>
      <c r="AG2048" s="67">
        <f>WORKDAY.INTL(AA2048,1,11)+VLOOKUP(V2048,'Branch Wise Work Timelines'!C:G,3,FALSE)</f>
        <v>44882.416666666664</v>
      </c>
      <c r="AH2048" s="69" t="str">
        <f t="shared" ca="1" si="381"/>
        <v>Out of TAT</v>
      </c>
      <c r="AI2048" s="69">
        <f t="shared" ca="1" si="382"/>
        <v>20704</v>
      </c>
      <c r="AJ2048" s="69" t="str">
        <f ca="1">IF(AI2048&lt;0,"0-12",IFERROR(VLOOKUP(AI2048,Breakup[],2,FALSE),"&gt;24"))</f>
        <v>&gt;24</v>
      </c>
      <c r="AK2048" s="69" t="str">
        <f>VLOOKUP(V2048,Master!B:D,3,FALSE)</f>
        <v>South</v>
      </c>
      <c r="AL2048" s="69" t="str">
        <f t="shared" si="383"/>
        <v>Bangalore</v>
      </c>
    </row>
    <row r="2049" spans="1:38">
      <c r="A2049" s="13" t="s">
        <v>4408</v>
      </c>
      <c r="B2049" s="54">
        <v>44701.640853969897</v>
      </c>
      <c r="C2049" s="13" t="s">
        <v>460</v>
      </c>
      <c r="D2049" s="13">
        <v>1587</v>
      </c>
      <c r="E2049" s="13" t="s">
        <v>4409</v>
      </c>
      <c r="F2049" s="13" t="s">
        <v>33</v>
      </c>
      <c r="G2049" s="14">
        <v>1653042062217</v>
      </c>
      <c r="H2049" s="55">
        <v>0.43997685185185198</v>
      </c>
      <c r="I2049" s="33">
        <v>44883.439976851798</v>
      </c>
      <c r="J2049" s="58">
        <v>44883</v>
      </c>
      <c r="K2049" s="13" t="s">
        <v>213</v>
      </c>
      <c r="L2049" s="13" t="s">
        <v>30</v>
      </c>
      <c r="M2049" s="13" t="s">
        <v>282</v>
      </c>
      <c r="N2049" s="13" t="s">
        <v>206</v>
      </c>
      <c r="O2049" s="33" t="s">
        <v>38</v>
      </c>
      <c r="P2049" s="58" t="s">
        <v>38</v>
      </c>
      <c r="Q2049" s="33" t="s">
        <v>207</v>
      </c>
      <c r="R2049" s="14" t="s">
        <v>38</v>
      </c>
      <c r="S2049" s="13" t="s">
        <v>208</v>
      </c>
      <c r="T2049" s="13" t="s">
        <v>209</v>
      </c>
      <c r="U2049" s="33">
        <f t="shared" ca="1" si="372"/>
        <v>45744.56914039352</v>
      </c>
      <c r="V2049" s="13" t="str">
        <f t="shared" si="373"/>
        <v>Bangalore</v>
      </c>
      <c r="W2049" s="13" t="str">
        <f t="shared" si="374"/>
        <v>RI</v>
      </c>
      <c r="X2049" s="13">
        <f t="shared" si="375"/>
        <v>10</v>
      </c>
      <c r="Y2049" s="13" t="str">
        <f>IFERROR(VLOOKUP(C2049,ReceivingTeam[],2,FALSE),"HelpDesk")</f>
        <v>HelpDesk</v>
      </c>
      <c r="Z2049" s="67">
        <f t="shared" si="376"/>
        <v>44883.939976851798</v>
      </c>
      <c r="AA2049" s="68">
        <f t="shared" si="377"/>
        <v>44883</v>
      </c>
      <c r="AB2049" s="69" t="b">
        <f t="shared" si="378"/>
        <v>1</v>
      </c>
      <c r="AC2049" s="70">
        <f t="shared" si="379"/>
        <v>0.5</v>
      </c>
      <c r="AD2049" s="67">
        <f t="shared" si="380"/>
        <v>44883.939976851798</v>
      </c>
      <c r="AE2049" s="67">
        <f>VLOOKUP(V2049,'Branch Wise Work Timelines'!C:G,3,FALSE)+AA2049</f>
        <v>44883.416666666664</v>
      </c>
      <c r="AF2049" s="67">
        <f>IF(V2049="Bangalore",VLOOKUP(V2049,'Branch Wise Work Timelines'!C:G,4,FALSE)+AA2049+1,IF(V2049="Mumbai",VLOOKUP(V2049,'Branch Wise Work Timelines'!C:G,4,FALSE)+AA2049+1,VLOOKUP(V2049,'Branch Wise Work Timelines'!C:G,4,FALSE)+AA2049))</f>
        <v>44884.104166666664</v>
      </c>
      <c r="AG2049" s="67">
        <f>WORKDAY.INTL(AA2049,1,11)+VLOOKUP(V2049,'Branch Wise Work Timelines'!C:G,3,FALSE)</f>
        <v>44884.416666666664</v>
      </c>
      <c r="AH2049" s="69" t="str">
        <f t="shared" ca="1" si="381"/>
        <v>Out of TAT</v>
      </c>
      <c r="AI2049" s="69">
        <f t="shared" ca="1" si="382"/>
        <v>20656</v>
      </c>
      <c r="AJ2049" s="69" t="str">
        <f ca="1">IF(AI2049&lt;0,"0-12",IFERROR(VLOOKUP(AI2049,Breakup[],2,FALSE),"&gt;24"))</f>
        <v>&gt;24</v>
      </c>
      <c r="AK2049" s="69" t="str">
        <f>VLOOKUP(V2049,Master!B:D,3,FALSE)</f>
        <v>South</v>
      </c>
      <c r="AL2049" s="69" t="str">
        <f t="shared" si="383"/>
        <v>Bangalore</v>
      </c>
    </row>
    <row r="2050" spans="1:38">
      <c r="A2050" s="13" t="s">
        <v>4410</v>
      </c>
      <c r="B2050" s="54">
        <v>44701.641157789403</v>
      </c>
      <c r="C2050" s="13" t="s">
        <v>316</v>
      </c>
      <c r="D2050" s="13">
        <v>1894</v>
      </c>
      <c r="E2050" s="13" t="s">
        <v>4411</v>
      </c>
      <c r="F2050" s="13" t="s">
        <v>52</v>
      </c>
      <c r="G2050" s="14">
        <v>1653042062217</v>
      </c>
      <c r="H2050" s="55">
        <v>0.23724537037037</v>
      </c>
      <c r="I2050" s="33">
        <v>44881.237245370401</v>
      </c>
      <c r="J2050" s="58">
        <v>44881</v>
      </c>
      <c r="K2050" s="13" t="s">
        <v>213</v>
      </c>
      <c r="L2050" s="13" t="s">
        <v>30</v>
      </c>
      <c r="M2050" s="13" t="s">
        <v>282</v>
      </c>
      <c r="N2050" s="13" t="s">
        <v>206</v>
      </c>
      <c r="O2050" s="33" t="s">
        <v>38</v>
      </c>
      <c r="P2050" s="58" t="s">
        <v>38</v>
      </c>
      <c r="Q2050" s="33" t="s">
        <v>207</v>
      </c>
      <c r="R2050" s="14" t="s">
        <v>38</v>
      </c>
      <c r="S2050" s="13" t="s">
        <v>208</v>
      </c>
      <c r="T2050" s="13" t="s">
        <v>209</v>
      </c>
      <c r="U2050" s="33">
        <f t="shared" ref="U2050:U2113" ca="1" si="384">NOW()</f>
        <v>45744.56914039352</v>
      </c>
      <c r="V2050" s="13" t="str">
        <f t="shared" ref="V2050:V2113" si="385">VLOOKUP(L2050,Location,2,0)</f>
        <v>Bangalore</v>
      </c>
      <c r="W2050" s="13" t="str">
        <f t="shared" ref="W2050:W2113" si="386">VLOOKUP(F2050,FCT,2,FALSE)</f>
        <v>RI</v>
      </c>
      <c r="X2050" s="13">
        <f t="shared" ref="X2050:X2113" si="387">HOUR(I2050)</f>
        <v>5</v>
      </c>
      <c r="Y2050" s="13" t="str">
        <f>IFERROR(VLOOKUP(C2050,ReceivingTeam[],2,FALSE),"HelpDesk")</f>
        <v>HelpDesk</v>
      </c>
      <c r="Z2050" s="67">
        <f t="shared" ref="Z2050:Z2113" si="388">IF(AB2050=FALSE,AE2050+AC2050,IF(I2050&gt;AE2050,IF(((I2050+AC2050)&gt;AF2050),(AC2050-(AF2050-I2050)+AG2050),I2050+AC2050),IF(((AE2050+AC2050)&gt;AF2050),(AC2050-(AF2050-AE2050)+AG2050),AE2050+AC2050)))</f>
        <v>44881.916666666664</v>
      </c>
      <c r="AA2050" s="68">
        <f t="shared" ref="AA2050:AA2113" si="389">INT(J2050)</f>
        <v>44881</v>
      </c>
      <c r="AB2050" s="69" t="b">
        <f t="shared" ref="AB2050:AB2113" si="390">WORKDAY.INTL(AA2050-1,1,11)=AA2050</f>
        <v>1</v>
      </c>
      <c r="AC2050" s="70">
        <f t="shared" ref="AC2050:AC2113" si="391">IF(T2050="High",12/24,72/24)</f>
        <v>0.5</v>
      </c>
      <c r="AD2050" s="67">
        <f t="shared" ref="AD2050:AD2113" si="392">IF(AB2050=FALSE,AE2050+AC2050,IF(I2050&gt;AE2050,IF(((I2050+AC2050)&gt;AF2050),(AC2050-(AF2050-I2050)+AG2050),I2050+AC2050),IF(((AE2050+AC2050)&gt;AF2050),(AC2050-(AF2050-AE2050)+AG2050),AE2050+AC2050)))</f>
        <v>44881.916666666664</v>
      </c>
      <c r="AE2050" s="67">
        <f>VLOOKUP(V2050,'Branch Wise Work Timelines'!C:G,3,FALSE)+AA2050</f>
        <v>44881.416666666664</v>
      </c>
      <c r="AF2050" s="67">
        <f>IF(V2050="Bangalore",VLOOKUP(V2050,'Branch Wise Work Timelines'!C:G,4,FALSE)+AA2050+1,IF(V2050="Mumbai",VLOOKUP(V2050,'Branch Wise Work Timelines'!C:G,4,FALSE)+AA2050+1,VLOOKUP(V2050,'Branch Wise Work Timelines'!C:G,4,FALSE)+AA2050))</f>
        <v>44882.104166666664</v>
      </c>
      <c r="AG2050" s="67">
        <f>WORKDAY.INTL(AA2050,1,11)+VLOOKUP(V2050,'Branch Wise Work Timelines'!C:G,3,FALSE)</f>
        <v>44882.416666666664</v>
      </c>
      <c r="AH2050" s="69" t="str">
        <f t="shared" ref="AH2050:AH2113" ca="1" si="393">IF(Q2050&lt;&gt;"Success",IF(U2050&gt;Z2050,"Out of TAT","In TAT"),IF(O2050&gt;AD2050,"Not Met","Met"))</f>
        <v>Out of TAT</v>
      </c>
      <c r="AI2050" s="69">
        <f t="shared" ref="AI2050:AI2113" ca="1" si="394">ROUNDUP((U2050-AD2050)*24,0)</f>
        <v>20704</v>
      </c>
      <c r="AJ2050" s="69" t="str">
        <f ca="1">IF(AI2050&lt;0,"0-12",IFERROR(VLOOKUP(AI2050,Breakup[],2,FALSE),"&gt;24"))</f>
        <v>&gt;24</v>
      </c>
      <c r="AK2050" s="69" t="str">
        <f>VLOOKUP(V2050,Master!B:D,3,FALSE)</f>
        <v>South</v>
      </c>
      <c r="AL2050" s="69" t="str">
        <f t="shared" ref="AL2050:AL2113" si="395">IF(V2050="Bangalore",IF(W2050="CLS",V2050&amp;"-"&amp;"CLS",V2050),(V2050))</f>
        <v>Bangalore</v>
      </c>
    </row>
    <row r="2051" spans="1:38">
      <c r="A2051" s="13" t="s">
        <v>4412</v>
      </c>
      <c r="B2051" s="54">
        <v>44701.641610648097</v>
      </c>
      <c r="C2051" s="13" t="s">
        <v>1335</v>
      </c>
      <c r="D2051" s="13">
        <v>869</v>
      </c>
      <c r="E2051" s="13" t="s">
        <v>4413</v>
      </c>
      <c r="F2051" s="13" t="s">
        <v>33</v>
      </c>
      <c r="G2051" s="14">
        <v>1653041209928</v>
      </c>
      <c r="H2051" s="55">
        <v>8.7210648148148107E-2</v>
      </c>
      <c r="I2051" s="33">
        <v>44884.087210648097</v>
      </c>
      <c r="J2051" s="58">
        <v>44884</v>
      </c>
      <c r="K2051" s="13" t="s">
        <v>213</v>
      </c>
      <c r="L2051" s="13" t="s">
        <v>30</v>
      </c>
      <c r="M2051" s="13" t="s">
        <v>147</v>
      </c>
      <c r="N2051" s="13" t="s">
        <v>206</v>
      </c>
      <c r="O2051" s="33" t="s">
        <v>38</v>
      </c>
      <c r="P2051" s="58" t="s">
        <v>38</v>
      </c>
      <c r="Q2051" s="33" t="s">
        <v>207</v>
      </c>
      <c r="R2051" s="14" t="s">
        <v>38</v>
      </c>
      <c r="S2051" s="13" t="s">
        <v>216</v>
      </c>
      <c r="T2051" s="13" t="s">
        <v>217</v>
      </c>
      <c r="U2051" s="33">
        <f t="shared" ca="1" si="384"/>
        <v>45744.56914039352</v>
      </c>
      <c r="V2051" s="13" t="str">
        <f t="shared" si="385"/>
        <v>Bangalore</v>
      </c>
      <c r="W2051" s="13" t="str">
        <f t="shared" si="386"/>
        <v>RI</v>
      </c>
      <c r="X2051" s="13">
        <f t="shared" si="387"/>
        <v>2</v>
      </c>
      <c r="Y2051" s="13" t="str">
        <f>IFERROR(VLOOKUP(C2051,ReceivingTeam[],2,FALSE),"HelpDesk")</f>
        <v>HelpDesk</v>
      </c>
      <c r="Z2051" s="67">
        <f t="shared" si="388"/>
        <v>44884.916666666664</v>
      </c>
      <c r="AA2051" s="68">
        <f t="shared" si="389"/>
        <v>44884</v>
      </c>
      <c r="AB2051" s="69" t="b">
        <f t="shared" si="390"/>
        <v>1</v>
      </c>
      <c r="AC2051" s="70">
        <f t="shared" si="391"/>
        <v>0.5</v>
      </c>
      <c r="AD2051" s="67">
        <f t="shared" si="392"/>
        <v>44884.916666666664</v>
      </c>
      <c r="AE2051" s="67">
        <f>VLOOKUP(V2051,'Branch Wise Work Timelines'!C:G,3,FALSE)+AA2051</f>
        <v>44884.416666666664</v>
      </c>
      <c r="AF2051" s="67">
        <f>IF(V2051="Bangalore",VLOOKUP(V2051,'Branch Wise Work Timelines'!C:G,4,FALSE)+AA2051+1,IF(V2051="Mumbai",VLOOKUP(V2051,'Branch Wise Work Timelines'!C:G,4,FALSE)+AA2051+1,VLOOKUP(V2051,'Branch Wise Work Timelines'!C:G,4,FALSE)+AA2051))</f>
        <v>44885.104166666664</v>
      </c>
      <c r="AG2051" s="67">
        <f>WORKDAY.INTL(AA2051,1,11)+VLOOKUP(V2051,'Branch Wise Work Timelines'!C:G,3,FALSE)</f>
        <v>44886.416666666664</v>
      </c>
      <c r="AH2051" s="69" t="str">
        <f t="shared" ca="1" si="393"/>
        <v>Out of TAT</v>
      </c>
      <c r="AI2051" s="69">
        <f t="shared" ca="1" si="394"/>
        <v>20632</v>
      </c>
      <c r="AJ2051" s="69" t="str">
        <f ca="1">IF(AI2051&lt;0,"0-12",IFERROR(VLOOKUP(AI2051,Breakup[],2,FALSE),"&gt;24"))</f>
        <v>&gt;24</v>
      </c>
      <c r="AK2051" s="69" t="str">
        <f>VLOOKUP(V2051,Master!B:D,3,FALSE)</f>
        <v>South</v>
      </c>
      <c r="AL2051" s="69" t="str">
        <f t="shared" si="395"/>
        <v>Bangalore</v>
      </c>
    </row>
    <row r="2052" spans="1:38">
      <c r="A2052" s="13" t="s">
        <v>4414</v>
      </c>
      <c r="B2052" s="54">
        <v>44700.723776886603</v>
      </c>
      <c r="C2052" s="13" t="s">
        <v>407</v>
      </c>
      <c r="D2052" s="13">
        <v>1059</v>
      </c>
      <c r="E2052" s="13" t="s">
        <v>4415</v>
      </c>
      <c r="F2052" s="13" t="s">
        <v>33</v>
      </c>
      <c r="G2052" s="14">
        <v>1653021763168</v>
      </c>
      <c r="H2052" s="55">
        <v>0.51428240740740705</v>
      </c>
      <c r="I2052" s="33">
        <v>44885.514282407399</v>
      </c>
      <c r="J2052" s="58">
        <v>44885</v>
      </c>
      <c r="K2052" s="13" t="s">
        <v>224</v>
      </c>
      <c r="L2052" s="13" t="s">
        <v>64</v>
      </c>
      <c r="M2052" s="13" t="s">
        <v>225</v>
      </c>
      <c r="N2052" s="13" t="s">
        <v>206</v>
      </c>
      <c r="O2052" s="33" t="s">
        <v>38</v>
      </c>
      <c r="P2052" s="58" t="s">
        <v>38</v>
      </c>
      <c r="Q2052" s="33" t="s">
        <v>207</v>
      </c>
      <c r="R2052" s="14" t="s">
        <v>38</v>
      </c>
      <c r="S2052" s="13" t="s">
        <v>208</v>
      </c>
      <c r="T2052" s="13" t="s">
        <v>209</v>
      </c>
      <c r="U2052" s="33">
        <f t="shared" ca="1" si="384"/>
        <v>45744.56914039352</v>
      </c>
      <c r="V2052" s="13" t="str">
        <f t="shared" si="385"/>
        <v>Kolkata</v>
      </c>
      <c r="W2052" s="13" t="str">
        <f t="shared" si="386"/>
        <v>RI</v>
      </c>
      <c r="X2052" s="13">
        <f t="shared" si="387"/>
        <v>12</v>
      </c>
      <c r="Y2052" s="13" t="str">
        <f>IFERROR(VLOOKUP(C2052,ReceivingTeam[],2,FALSE),"HelpDesk")</f>
        <v>Branch office</v>
      </c>
      <c r="Z2052" s="67">
        <f t="shared" si="388"/>
        <v>44885.916666666664</v>
      </c>
      <c r="AA2052" s="68">
        <f t="shared" si="389"/>
        <v>44885</v>
      </c>
      <c r="AB2052" s="69" t="b">
        <f t="shared" si="390"/>
        <v>0</v>
      </c>
      <c r="AC2052" s="70">
        <f t="shared" si="391"/>
        <v>0.5</v>
      </c>
      <c r="AD2052" s="67">
        <f t="shared" si="392"/>
        <v>44885.916666666664</v>
      </c>
      <c r="AE2052" s="67">
        <f>VLOOKUP(V2052,'Branch Wise Work Timelines'!C:G,3,FALSE)+AA2052</f>
        <v>44885.416666666664</v>
      </c>
      <c r="AF2052" s="67">
        <f>IF(V2052="Bangalore",VLOOKUP(V2052,'Branch Wise Work Timelines'!C:G,4,FALSE)+AA2052+1,IF(V2052="Mumbai",VLOOKUP(V2052,'Branch Wise Work Timelines'!C:G,4,FALSE)+AA2052+1,VLOOKUP(V2052,'Branch Wise Work Timelines'!C:G,4,FALSE)+AA2052))</f>
        <v>44885.770833333336</v>
      </c>
      <c r="AG2052" s="67">
        <f>WORKDAY.INTL(AA2052,1,11)+VLOOKUP(V2052,'Branch Wise Work Timelines'!C:G,3,FALSE)</f>
        <v>44886.416666666664</v>
      </c>
      <c r="AH2052" s="69" t="str">
        <f t="shared" ca="1" si="393"/>
        <v>Out of TAT</v>
      </c>
      <c r="AI2052" s="69">
        <f t="shared" ca="1" si="394"/>
        <v>20608</v>
      </c>
      <c r="AJ2052" s="69" t="str">
        <f ca="1">IF(AI2052&lt;0,"0-12",IFERROR(VLOOKUP(AI2052,Breakup[],2,FALSE),"&gt;24"))</f>
        <v>&gt;24</v>
      </c>
      <c r="AK2052" s="69" t="str">
        <f>VLOOKUP(V2052,Master!B:D,3,FALSE)</f>
        <v>East</v>
      </c>
      <c r="AL2052" s="69" t="str">
        <f t="shared" si="395"/>
        <v>Kolkata</v>
      </c>
    </row>
    <row r="2053" spans="1:38">
      <c r="A2053" s="13" t="s">
        <v>4416</v>
      </c>
      <c r="B2053" s="54">
        <v>44700.725866088003</v>
      </c>
      <c r="C2053" s="13" t="s">
        <v>407</v>
      </c>
      <c r="D2053" s="13">
        <v>1440</v>
      </c>
      <c r="E2053" s="13" t="s">
        <v>4417</v>
      </c>
      <c r="F2053" s="13" t="s">
        <v>33</v>
      </c>
      <c r="G2053" s="14">
        <v>1653021763168</v>
      </c>
      <c r="H2053" s="55">
        <v>0.66887731481481505</v>
      </c>
      <c r="I2053" s="33">
        <v>44883.668877314798</v>
      </c>
      <c r="J2053" s="58">
        <v>44883</v>
      </c>
      <c r="K2053" s="13" t="s">
        <v>224</v>
      </c>
      <c r="L2053" s="13" t="s">
        <v>64</v>
      </c>
      <c r="M2053" s="13" t="s">
        <v>225</v>
      </c>
      <c r="N2053" s="13" t="s">
        <v>206</v>
      </c>
      <c r="O2053" s="33" t="s">
        <v>38</v>
      </c>
      <c r="P2053" s="58" t="s">
        <v>38</v>
      </c>
      <c r="Q2053" s="33" t="s">
        <v>207</v>
      </c>
      <c r="R2053" s="14" t="s">
        <v>38</v>
      </c>
      <c r="S2053" s="13" t="s">
        <v>208</v>
      </c>
      <c r="T2053" s="13" t="s">
        <v>209</v>
      </c>
      <c r="U2053" s="33">
        <f t="shared" ca="1" si="384"/>
        <v>45744.56914039352</v>
      </c>
      <c r="V2053" s="13" t="str">
        <f t="shared" si="385"/>
        <v>Kolkata</v>
      </c>
      <c r="W2053" s="13" t="str">
        <f t="shared" si="386"/>
        <v>RI</v>
      </c>
      <c r="X2053" s="13">
        <f t="shared" si="387"/>
        <v>16</v>
      </c>
      <c r="Y2053" s="13" t="str">
        <f>IFERROR(VLOOKUP(C2053,ReceivingTeam[],2,FALSE),"HelpDesk")</f>
        <v>Branch office</v>
      </c>
      <c r="Z2053" s="67">
        <f t="shared" si="388"/>
        <v>44884.814710648126</v>
      </c>
      <c r="AA2053" s="68">
        <f t="shared" si="389"/>
        <v>44883</v>
      </c>
      <c r="AB2053" s="69" t="b">
        <f t="shared" si="390"/>
        <v>1</v>
      </c>
      <c r="AC2053" s="70">
        <f t="shared" si="391"/>
        <v>0.5</v>
      </c>
      <c r="AD2053" s="67">
        <f t="shared" si="392"/>
        <v>44884.814710648126</v>
      </c>
      <c r="AE2053" s="67">
        <f>VLOOKUP(V2053,'Branch Wise Work Timelines'!C:G,3,FALSE)+AA2053</f>
        <v>44883.416666666664</v>
      </c>
      <c r="AF2053" s="67">
        <f>IF(V2053="Bangalore",VLOOKUP(V2053,'Branch Wise Work Timelines'!C:G,4,FALSE)+AA2053+1,IF(V2053="Mumbai",VLOOKUP(V2053,'Branch Wise Work Timelines'!C:G,4,FALSE)+AA2053+1,VLOOKUP(V2053,'Branch Wise Work Timelines'!C:G,4,FALSE)+AA2053))</f>
        <v>44883.770833333336</v>
      </c>
      <c r="AG2053" s="67">
        <f>WORKDAY.INTL(AA2053,1,11)+VLOOKUP(V2053,'Branch Wise Work Timelines'!C:G,3,FALSE)</f>
        <v>44884.416666666664</v>
      </c>
      <c r="AH2053" s="69" t="str">
        <f t="shared" ca="1" si="393"/>
        <v>Out of TAT</v>
      </c>
      <c r="AI2053" s="69">
        <f t="shared" ca="1" si="394"/>
        <v>20635</v>
      </c>
      <c r="AJ2053" s="69" t="str">
        <f ca="1">IF(AI2053&lt;0,"0-12",IFERROR(VLOOKUP(AI2053,Breakup[],2,FALSE),"&gt;24"))</f>
        <v>&gt;24</v>
      </c>
      <c r="AK2053" s="69" t="str">
        <f>VLOOKUP(V2053,Master!B:D,3,FALSE)</f>
        <v>East</v>
      </c>
      <c r="AL2053" s="69" t="str">
        <f t="shared" si="395"/>
        <v>Kolkata</v>
      </c>
    </row>
    <row r="2054" spans="1:38">
      <c r="A2054" s="13" t="s">
        <v>4418</v>
      </c>
      <c r="B2054" s="54">
        <v>44700.7281856134</v>
      </c>
      <c r="C2054" s="13" t="s">
        <v>407</v>
      </c>
      <c r="D2054" s="13">
        <v>1047</v>
      </c>
      <c r="E2054" s="13" t="s">
        <v>4419</v>
      </c>
      <c r="F2054" s="13" t="s">
        <v>33</v>
      </c>
      <c r="G2054" s="14">
        <v>1653021763168</v>
      </c>
      <c r="H2054" s="55">
        <v>0.44681712962962999</v>
      </c>
      <c r="I2054" s="33">
        <v>44891.446817129603</v>
      </c>
      <c r="J2054" s="58">
        <v>44891</v>
      </c>
      <c r="K2054" s="13" t="s">
        <v>224</v>
      </c>
      <c r="L2054" s="13" t="s">
        <v>64</v>
      </c>
      <c r="M2054" s="13" t="s">
        <v>225</v>
      </c>
      <c r="N2054" s="13" t="s">
        <v>206</v>
      </c>
      <c r="O2054" s="33">
        <v>44891.532534722202</v>
      </c>
      <c r="P2054" s="58">
        <v>44891</v>
      </c>
      <c r="Q2054" s="33" t="s">
        <v>237</v>
      </c>
      <c r="R2054" s="14">
        <v>974</v>
      </c>
      <c r="S2054" s="13" t="s">
        <v>208</v>
      </c>
      <c r="T2054" s="13" t="s">
        <v>209</v>
      </c>
      <c r="U2054" s="33">
        <f t="shared" ca="1" si="384"/>
        <v>45744.56914039352</v>
      </c>
      <c r="V2054" s="13" t="str">
        <f t="shared" si="385"/>
        <v>Kolkata</v>
      </c>
      <c r="W2054" s="13" t="str">
        <f t="shared" si="386"/>
        <v>RI</v>
      </c>
      <c r="X2054" s="13">
        <f t="shared" si="387"/>
        <v>10</v>
      </c>
      <c r="Y2054" s="13" t="str">
        <f>IFERROR(VLOOKUP(C2054,ReceivingTeam[],2,FALSE),"HelpDesk")</f>
        <v>Branch office</v>
      </c>
      <c r="Z2054" s="67">
        <f t="shared" si="388"/>
        <v>44893.592650462931</v>
      </c>
      <c r="AA2054" s="68">
        <f t="shared" si="389"/>
        <v>44891</v>
      </c>
      <c r="AB2054" s="69" t="b">
        <f t="shared" si="390"/>
        <v>1</v>
      </c>
      <c r="AC2054" s="70">
        <f t="shared" si="391"/>
        <v>0.5</v>
      </c>
      <c r="AD2054" s="67">
        <f t="shared" si="392"/>
        <v>44893.592650462931</v>
      </c>
      <c r="AE2054" s="67">
        <f>VLOOKUP(V2054,'Branch Wise Work Timelines'!C:G,3,FALSE)+AA2054</f>
        <v>44891.416666666664</v>
      </c>
      <c r="AF2054" s="67">
        <f>IF(V2054="Bangalore",VLOOKUP(V2054,'Branch Wise Work Timelines'!C:G,4,FALSE)+AA2054+1,IF(V2054="Mumbai",VLOOKUP(V2054,'Branch Wise Work Timelines'!C:G,4,FALSE)+AA2054+1,VLOOKUP(V2054,'Branch Wise Work Timelines'!C:G,4,FALSE)+AA2054))</f>
        <v>44891.770833333336</v>
      </c>
      <c r="AG2054" s="67">
        <f>WORKDAY.INTL(AA2054,1,11)+VLOOKUP(V2054,'Branch Wise Work Timelines'!C:G,3,FALSE)</f>
        <v>44893.416666666664</v>
      </c>
      <c r="AH2054" s="69" t="str">
        <f t="shared" si="393"/>
        <v>Met</v>
      </c>
      <c r="AI2054" s="69">
        <f t="shared" ca="1" si="394"/>
        <v>20424</v>
      </c>
      <c r="AJ2054" s="69" t="str">
        <f ca="1">IF(AI2054&lt;0,"0-12",IFERROR(VLOOKUP(AI2054,Breakup[],2,FALSE),"&gt;24"))</f>
        <v>&gt;24</v>
      </c>
      <c r="AK2054" s="69" t="str">
        <f>VLOOKUP(V2054,Master!B:D,3,FALSE)</f>
        <v>East</v>
      </c>
      <c r="AL2054" s="69" t="str">
        <f t="shared" si="395"/>
        <v>Kolkata</v>
      </c>
    </row>
    <row r="2055" spans="1:38">
      <c r="A2055" s="13" t="s">
        <v>4420</v>
      </c>
      <c r="B2055" s="54">
        <v>44701.6681381944</v>
      </c>
      <c r="C2055" s="13" t="s">
        <v>901</v>
      </c>
      <c r="D2055" s="13">
        <v>1196</v>
      </c>
      <c r="E2055" s="13" t="s">
        <v>4421</v>
      </c>
      <c r="F2055" s="13" t="s">
        <v>33</v>
      </c>
      <c r="G2055" s="14">
        <v>1653042753296</v>
      </c>
      <c r="H2055" s="55">
        <v>0.75091435185185196</v>
      </c>
      <c r="I2055" s="33">
        <v>44882.750914351898</v>
      </c>
      <c r="J2055" s="58">
        <v>44882</v>
      </c>
      <c r="K2055" s="13" t="s">
        <v>213</v>
      </c>
      <c r="L2055" s="13" t="s">
        <v>30</v>
      </c>
      <c r="M2055" s="13" t="s">
        <v>282</v>
      </c>
      <c r="N2055" s="13" t="s">
        <v>206</v>
      </c>
      <c r="O2055" s="33" t="s">
        <v>38</v>
      </c>
      <c r="P2055" s="58" t="s">
        <v>38</v>
      </c>
      <c r="Q2055" s="33" t="s">
        <v>207</v>
      </c>
      <c r="R2055" s="14" t="s">
        <v>38</v>
      </c>
      <c r="S2055" s="13" t="s">
        <v>216</v>
      </c>
      <c r="T2055" s="13" t="s">
        <v>217</v>
      </c>
      <c r="U2055" s="33">
        <f t="shared" ca="1" si="384"/>
        <v>45744.56914039352</v>
      </c>
      <c r="V2055" s="13" t="str">
        <f t="shared" si="385"/>
        <v>Bangalore</v>
      </c>
      <c r="W2055" s="13" t="str">
        <f t="shared" si="386"/>
        <v>RI</v>
      </c>
      <c r="X2055" s="13">
        <f t="shared" si="387"/>
        <v>18</v>
      </c>
      <c r="Y2055" s="13" t="str">
        <f>IFERROR(VLOOKUP(C2055,ReceivingTeam[],2,FALSE),"HelpDesk")</f>
        <v>HelpDesk</v>
      </c>
      <c r="Z2055" s="67">
        <f t="shared" si="388"/>
        <v>44883.563414351898</v>
      </c>
      <c r="AA2055" s="68">
        <f t="shared" si="389"/>
        <v>44882</v>
      </c>
      <c r="AB2055" s="69" t="b">
        <f t="shared" si="390"/>
        <v>1</v>
      </c>
      <c r="AC2055" s="70">
        <f t="shared" si="391"/>
        <v>0.5</v>
      </c>
      <c r="AD2055" s="67">
        <f t="shared" si="392"/>
        <v>44883.563414351898</v>
      </c>
      <c r="AE2055" s="67">
        <f>VLOOKUP(V2055,'Branch Wise Work Timelines'!C:G,3,FALSE)+AA2055</f>
        <v>44882.416666666664</v>
      </c>
      <c r="AF2055" s="67">
        <f>IF(V2055="Bangalore",VLOOKUP(V2055,'Branch Wise Work Timelines'!C:G,4,FALSE)+AA2055+1,IF(V2055="Mumbai",VLOOKUP(V2055,'Branch Wise Work Timelines'!C:G,4,FALSE)+AA2055+1,VLOOKUP(V2055,'Branch Wise Work Timelines'!C:G,4,FALSE)+AA2055))</f>
        <v>44883.104166666664</v>
      </c>
      <c r="AG2055" s="67">
        <f>WORKDAY.INTL(AA2055,1,11)+VLOOKUP(V2055,'Branch Wise Work Timelines'!C:G,3,FALSE)</f>
        <v>44883.416666666664</v>
      </c>
      <c r="AH2055" s="69" t="str">
        <f t="shared" ca="1" si="393"/>
        <v>Out of TAT</v>
      </c>
      <c r="AI2055" s="69">
        <f t="shared" ca="1" si="394"/>
        <v>20665</v>
      </c>
      <c r="AJ2055" s="69" t="str">
        <f ca="1">IF(AI2055&lt;0,"0-12",IFERROR(VLOOKUP(AI2055,Breakup[],2,FALSE),"&gt;24"))</f>
        <v>&gt;24</v>
      </c>
      <c r="AK2055" s="69" t="str">
        <f>VLOOKUP(V2055,Master!B:D,3,FALSE)</f>
        <v>South</v>
      </c>
      <c r="AL2055" s="69" t="str">
        <f t="shared" si="395"/>
        <v>Bangalore</v>
      </c>
    </row>
    <row r="2056" spans="1:38">
      <c r="A2056" s="13" t="s">
        <v>4422</v>
      </c>
      <c r="B2056" s="54">
        <v>44701.604482557901</v>
      </c>
      <c r="C2056" s="13" t="s">
        <v>81</v>
      </c>
      <c r="D2056" s="13">
        <v>1256</v>
      </c>
      <c r="E2056" s="13" t="s">
        <v>4423</v>
      </c>
      <c r="F2056" s="13" t="s">
        <v>33</v>
      </c>
      <c r="G2056" s="14">
        <v>1653041209928</v>
      </c>
      <c r="H2056" s="55">
        <v>0.94074074074074099</v>
      </c>
      <c r="I2056" s="33">
        <v>44887.940740740698</v>
      </c>
      <c r="J2056" s="58">
        <v>44887</v>
      </c>
      <c r="K2056" s="13" t="s">
        <v>213</v>
      </c>
      <c r="L2056" s="13" t="s">
        <v>30</v>
      </c>
      <c r="M2056" s="13" t="s">
        <v>147</v>
      </c>
      <c r="N2056" s="13" t="s">
        <v>206</v>
      </c>
      <c r="O2056" s="33" t="s">
        <v>38</v>
      </c>
      <c r="P2056" s="58" t="s">
        <v>38</v>
      </c>
      <c r="Q2056" s="33" t="s">
        <v>207</v>
      </c>
      <c r="R2056" s="14" t="s">
        <v>38</v>
      </c>
      <c r="S2056" s="13" t="s">
        <v>216</v>
      </c>
      <c r="T2056" s="13" t="s">
        <v>217</v>
      </c>
      <c r="U2056" s="33">
        <f t="shared" ca="1" si="384"/>
        <v>45744.56914039352</v>
      </c>
      <c r="V2056" s="13" t="str">
        <f t="shared" si="385"/>
        <v>Bangalore</v>
      </c>
      <c r="W2056" s="13" t="str">
        <f t="shared" si="386"/>
        <v>RI</v>
      </c>
      <c r="X2056" s="13">
        <f t="shared" si="387"/>
        <v>22</v>
      </c>
      <c r="Y2056" s="13" t="str">
        <f>IFERROR(VLOOKUP(C2056,ReceivingTeam[],2,FALSE),"HelpDesk")</f>
        <v>Branch office</v>
      </c>
      <c r="Z2056" s="67">
        <f t="shared" si="388"/>
        <v>44888.753240740698</v>
      </c>
      <c r="AA2056" s="68">
        <f t="shared" si="389"/>
        <v>44887</v>
      </c>
      <c r="AB2056" s="69" t="b">
        <f t="shared" si="390"/>
        <v>1</v>
      </c>
      <c r="AC2056" s="70">
        <f t="shared" si="391"/>
        <v>0.5</v>
      </c>
      <c r="AD2056" s="67">
        <f t="shared" si="392"/>
        <v>44888.753240740698</v>
      </c>
      <c r="AE2056" s="67">
        <f>VLOOKUP(V2056,'Branch Wise Work Timelines'!C:G,3,FALSE)+AA2056</f>
        <v>44887.416666666664</v>
      </c>
      <c r="AF2056" s="67">
        <f>IF(V2056="Bangalore",VLOOKUP(V2056,'Branch Wise Work Timelines'!C:G,4,FALSE)+AA2056+1,IF(V2056="Mumbai",VLOOKUP(V2056,'Branch Wise Work Timelines'!C:G,4,FALSE)+AA2056+1,VLOOKUP(V2056,'Branch Wise Work Timelines'!C:G,4,FALSE)+AA2056))</f>
        <v>44888.104166666664</v>
      </c>
      <c r="AG2056" s="67">
        <f>WORKDAY.INTL(AA2056,1,11)+VLOOKUP(V2056,'Branch Wise Work Timelines'!C:G,3,FALSE)</f>
        <v>44888.416666666664</v>
      </c>
      <c r="AH2056" s="69" t="str">
        <f t="shared" ca="1" si="393"/>
        <v>Out of TAT</v>
      </c>
      <c r="AI2056" s="69">
        <f t="shared" ca="1" si="394"/>
        <v>20540</v>
      </c>
      <c r="AJ2056" s="69" t="str">
        <f ca="1">IF(AI2056&lt;0,"0-12",IFERROR(VLOOKUP(AI2056,Breakup[],2,FALSE),"&gt;24"))</f>
        <v>&gt;24</v>
      </c>
      <c r="AK2056" s="69" t="str">
        <f>VLOOKUP(V2056,Master!B:D,3,FALSE)</f>
        <v>South</v>
      </c>
      <c r="AL2056" s="69" t="str">
        <f t="shared" si="395"/>
        <v>Bangalore</v>
      </c>
    </row>
    <row r="2057" spans="1:38">
      <c r="A2057" s="13" t="s">
        <v>4424</v>
      </c>
      <c r="B2057" s="54">
        <v>44701.607695636601</v>
      </c>
      <c r="C2057" s="13" t="s">
        <v>347</v>
      </c>
      <c r="D2057" s="13">
        <v>1007</v>
      </c>
      <c r="E2057" s="13" t="s">
        <v>4425</v>
      </c>
      <c r="F2057" s="13" t="s">
        <v>33</v>
      </c>
      <c r="G2057" s="14">
        <v>1653037559149</v>
      </c>
      <c r="H2057" s="55">
        <v>0.22157407407407401</v>
      </c>
      <c r="I2057" s="33">
        <v>44881.221574074101</v>
      </c>
      <c r="J2057" s="58">
        <v>44881</v>
      </c>
      <c r="K2057" s="13" t="s">
        <v>325</v>
      </c>
      <c r="L2057" s="13" t="s">
        <v>55</v>
      </c>
      <c r="M2057" s="13" t="s">
        <v>347</v>
      </c>
      <c r="N2057" s="13" t="s">
        <v>206</v>
      </c>
      <c r="O2057" s="33" t="s">
        <v>38</v>
      </c>
      <c r="P2057" s="58" t="s">
        <v>38</v>
      </c>
      <c r="Q2057" s="33" t="s">
        <v>207</v>
      </c>
      <c r="R2057" s="14" t="s">
        <v>38</v>
      </c>
      <c r="S2057" s="13" t="s">
        <v>208</v>
      </c>
      <c r="T2057" s="13" t="s">
        <v>209</v>
      </c>
      <c r="U2057" s="33">
        <f t="shared" ca="1" si="384"/>
        <v>45744.56914039352</v>
      </c>
      <c r="V2057" s="13" t="str">
        <f t="shared" si="385"/>
        <v>Delhi</v>
      </c>
      <c r="W2057" s="13" t="str">
        <f t="shared" si="386"/>
        <v>RI</v>
      </c>
      <c r="X2057" s="13">
        <f t="shared" si="387"/>
        <v>5</v>
      </c>
      <c r="Y2057" s="13" t="str">
        <f>IFERROR(VLOOKUP(C2057,ReceivingTeam[],2,FALSE),"HelpDesk")</f>
        <v>HelpDesk</v>
      </c>
      <c r="Z2057" s="67">
        <f t="shared" si="388"/>
        <v>44882.562499999993</v>
      </c>
      <c r="AA2057" s="68">
        <f t="shared" si="389"/>
        <v>44881</v>
      </c>
      <c r="AB2057" s="69" t="b">
        <f t="shared" si="390"/>
        <v>1</v>
      </c>
      <c r="AC2057" s="70">
        <f t="shared" si="391"/>
        <v>0.5</v>
      </c>
      <c r="AD2057" s="67">
        <f t="shared" si="392"/>
        <v>44882.562499999993</v>
      </c>
      <c r="AE2057" s="67">
        <f>VLOOKUP(V2057,'Branch Wise Work Timelines'!C:G,3,FALSE)+AA2057</f>
        <v>44881.416666666664</v>
      </c>
      <c r="AF2057" s="67">
        <f>IF(V2057="Bangalore",VLOOKUP(V2057,'Branch Wise Work Timelines'!C:G,4,FALSE)+AA2057+1,IF(V2057="Mumbai",VLOOKUP(V2057,'Branch Wise Work Timelines'!C:G,4,FALSE)+AA2057+1,VLOOKUP(V2057,'Branch Wise Work Timelines'!C:G,4,FALSE)+AA2057))</f>
        <v>44881.770833333336</v>
      </c>
      <c r="AG2057" s="67">
        <f>WORKDAY.INTL(AA2057,1,11)+VLOOKUP(V2057,'Branch Wise Work Timelines'!C:G,3,FALSE)</f>
        <v>44882.416666666664</v>
      </c>
      <c r="AH2057" s="69" t="str">
        <f t="shared" ca="1" si="393"/>
        <v>Out of TAT</v>
      </c>
      <c r="AI2057" s="69">
        <f t="shared" ca="1" si="394"/>
        <v>20689</v>
      </c>
      <c r="AJ2057" s="69" t="str">
        <f ca="1">IF(AI2057&lt;0,"0-12",IFERROR(VLOOKUP(AI2057,Breakup[],2,FALSE),"&gt;24"))</f>
        <v>&gt;24</v>
      </c>
      <c r="AK2057" s="69" t="str">
        <f>VLOOKUP(V2057,Master!B:D,3,FALSE)</f>
        <v>North</v>
      </c>
      <c r="AL2057" s="69" t="str">
        <f t="shared" si="395"/>
        <v>Delhi</v>
      </c>
    </row>
    <row r="2058" spans="1:38">
      <c r="A2058" s="13" t="s">
        <v>4426</v>
      </c>
      <c r="B2058" s="54">
        <v>44701.611319710602</v>
      </c>
      <c r="C2058" s="13" t="s">
        <v>255</v>
      </c>
      <c r="D2058" s="13">
        <v>364</v>
      </c>
      <c r="E2058" s="13" t="s">
        <v>4427</v>
      </c>
      <c r="F2058" s="13" t="s">
        <v>33</v>
      </c>
      <c r="G2058" s="14">
        <v>1653040545709</v>
      </c>
      <c r="H2058" s="55">
        <v>5.2129629629629602E-2</v>
      </c>
      <c r="I2058" s="33">
        <v>44891.052129629599</v>
      </c>
      <c r="J2058" s="58">
        <v>44891</v>
      </c>
      <c r="K2058" s="13" t="s">
        <v>257</v>
      </c>
      <c r="L2058" s="13" t="s">
        <v>72</v>
      </c>
      <c r="M2058" s="13" t="s">
        <v>255</v>
      </c>
      <c r="N2058" s="13" t="s">
        <v>206</v>
      </c>
      <c r="O2058" s="33">
        <v>44891.6644212963</v>
      </c>
      <c r="P2058" s="58">
        <v>44891</v>
      </c>
      <c r="Q2058" s="33" t="s">
        <v>237</v>
      </c>
      <c r="R2058" s="14">
        <v>447</v>
      </c>
      <c r="S2058" s="13" t="s">
        <v>216</v>
      </c>
      <c r="T2058" s="13" t="s">
        <v>217</v>
      </c>
      <c r="U2058" s="33">
        <f t="shared" ca="1" si="384"/>
        <v>45744.56914039352</v>
      </c>
      <c r="V2058" s="13" t="str">
        <f t="shared" si="385"/>
        <v>Pune</v>
      </c>
      <c r="W2058" s="13" t="str">
        <f t="shared" si="386"/>
        <v>RI</v>
      </c>
      <c r="X2058" s="13">
        <f t="shared" si="387"/>
        <v>1</v>
      </c>
      <c r="Y2058" s="13" t="str">
        <f>IFERROR(VLOOKUP(C2058,ReceivingTeam[],2,FALSE),"HelpDesk")</f>
        <v>HelpDesk</v>
      </c>
      <c r="Z2058" s="67">
        <f t="shared" si="388"/>
        <v>44893.520833333336</v>
      </c>
      <c r="AA2058" s="68">
        <f t="shared" si="389"/>
        <v>44891</v>
      </c>
      <c r="AB2058" s="69" t="b">
        <f t="shared" si="390"/>
        <v>1</v>
      </c>
      <c r="AC2058" s="70">
        <f t="shared" si="391"/>
        <v>0.5</v>
      </c>
      <c r="AD2058" s="67">
        <f t="shared" si="392"/>
        <v>44893.520833333336</v>
      </c>
      <c r="AE2058" s="67">
        <f>VLOOKUP(V2058,'Branch Wise Work Timelines'!C:G,3,FALSE)+AA2058</f>
        <v>44891.395833333336</v>
      </c>
      <c r="AF2058" s="67">
        <f>IF(V2058="Bangalore",VLOOKUP(V2058,'Branch Wise Work Timelines'!C:G,4,FALSE)+AA2058+1,IF(V2058="Mumbai",VLOOKUP(V2058,'Branch Wise Work Timelines'!C:G,4,FALSE)+AA2058+1,VLOOKUP(V2058,'Branch Wise Work Timelines'!C:G,4,FALSE)+AA2058))</f>
        <v>44891.770833333336</v>
      </c>
      <c r="AG2058" s="67">
        <f>WORKDAY.INTL(AA2058,1,11)+VLOOKUP(V2058,'Branch Wise Work Timelines'!C:G,3,FALSE)</f>
        <v>44893.395833333336</v>
      </c>
      <c r="AH2058" s="69" t="str">
        <f t="shared" si="393"/>
        <v>Met</v>
      </c>
      <c r="AI2058" s="69">
        <f t="shared" ca="1" si="394"/>
        <v>20426</v>
      </c>
      <c r="AJ2058" s="69" t="str">
        <f ca="1">IF(AI2058&lt;0,"0-12",IFERROR(VLOOKUP(AI2058,Breakup[],2,FALSE),"&gt;24"))</f>
        <v>&gt;24</v>
      </c>
      <c r="AK2058" s="69" t="str">
        <f>VLOOKUP(V2058,Master!B:D,3,FALSE)</f>
        <v>West</v>
      </c>
      <c r="AL2058" s="69" t="str">
        <f t="shared" si="395"/>
        <v>Pune</v>
      </c>
    </row>
    <row r="2059" spans="1:38">
      <c r="A2059" s="13" t="s">
        <v>4428</v>
      </c>
      <c r="B2059" s="54">
        <v>44700.751505868102</v>
      </c>
      <c r="C2059" s="13" t="s">
        <v>311</v>
      </c>
      <c r="D2059" s="13">
        <v>135</v>
      </c>
      <c r="E2059" s="13" t="s">
        <v>4429</v>
      </c>
      <c r="F2059" s="13" t="s">
        <v>33</v>
      </c>
      <c r="G2059" s="14">
        <v>1653026331486</v>
      </c>
      <c r="H2059" s="55">
        <v>0.24929398148148099</v>
      </c>
      <c r="I2059" s="33">
        <v>44885.249293981498</v>
      </c>
      <c r="J2059" s="58">
        <v>44885</v>
      </c>
      <c r="K2059" s="13" t="s">
        <v>313</v>
      </c>
      <c r="L2059" s="13" t="s">
        <v>60</v>
      </c>
      <c r="M2059" s="13" t="s">
        <v>314</v>
      </c>
      <c r="N2059" s="13" t="s">
        <v>206</v>
      </c>
      <c r="O2059" s="33" t="s">
        <v>38</v>
      </c>
      <c r="P2059" s="58" t="s">
        <v>38</v>
      </c>
      <c r="Q2059" s="33" t="s">
        <v>207</v>
      </c>
      <c r="R2059" s="14" t="s">
        <v>38</v>
      </c>
      <c r="S2059" s="13" t="s">
        <v>208</v>
      </c>
      <c r="T2059" s="13" t="s">
        <v>209</v>
      </c>
      <c r="U2059" s="33">
        <f t="shared" ca="1" si="384"/>
        <v>45744.56914039352</v>
      </c>
      <c r="V2059" s="13" t="str">
        <f t="shared" si="385"/>
        <v>Hyderabad</v>
      </c>
      <c r="W2059" s="13" t="str">
        <f t="shared" si="386"/>
        <v>RI</v>
      </c>
      <c r="X2059" s="13">
        <f t="shared" si="387"/>
        <v>5</v>
      </c>
      <c r="Y2059" s="13" t="str">
        <f>IFERROR(VLOOKUP(C2059,ReceivingTeam[],2,FALSE),"HelpDesk")</f>
        <v>HelpDesk</v>
      </c>
      <c r="Z2059" s="67">
        <f t="shared" si="388"/>
        <v>44885.916666666664</v>
      </c>
      <c r="AA2059" s="68">
        <f t="shared" si="389"/>
        <v>44885</v>
      </c>
      <c r="AB2059" s="69" t="b">
        <f t="shared" si="390"/>
        <v>0</v>
      </c>
      <c r="AC2059" s="70">
        <f t="shared" si="391"/>
        <v>0.5</v>
      </c>
      <c r="AD2059" s="67">
        <f t="shared" si="392"/>
        <v>44885.916666666664</v>
      </c>
      <c r="AE2059" s="67">
        <f>VLOOKUP(V2059,'Branch Wise Work Timelines'!C:G,3,FALSE)+AA2059</f>
        <v>44885.416666666664</v>
      </c>
      <c r="AF2059" s="67">
        <f>IF(V2059="Bangalore",VLOOKUP(V2059,'Branch Wise Work Timelines'!C:G,4,FALSE)+AA2059+1,IF(V2059="Mumbai",VLOOKUP(V2059,'Branch Wise Work Timelines'!C:G,4,FALSE)+AA2059+1,VLOOKUP(V2059,'Branch Wise Work Timelines'!C:G,4,FALSE)+AA2059))</f>
        <v>44885.770833333336</v>
      </c>
      <c r="AG2059" s="67">
        <f>WORKDAY.INTL(AA2059,1,11)+VLOOKUP(V2059,'Branch Wise Work Timelines'!C:G,3,FALSE)</f>
        <v>44886.416666666664</v>
      </c>
      <c r="AH2059" s="69" t="str">
        <f t="shared" ca="1" si="393"/>
        <v>Out of TAT</v>
      </c>
      <c r="AI2059" s="69">
        <f t="shared" ca="1" si="394"/>
        <v>20608</v>
      </c>
      <c r="AJ2059" s="69" t="str">
        <f ca="1">IF(AI2059&lt;0,"0-12",IFERROR(VLOOKUP(AI2059,Breakup[],2,FALSE),"&gt;24"))</f>
        <v>&gt;24</v>
      </c>
      <c r="AK2059" s="69" t="str">
        <f>VLOOKUP(V2059,Master!B:D,3,FALSE)</f>
        <v>South</v>
      </c>
      <c r="AL2059" s="69" t="str">
        <f t="shared" si="395"/>
        <v>Hyderabad</v>
      </c>
    </row>
    <row r="2060" spans="1:38">
      <c r="A2060" s="13" t="s">
        <v>4430</v>
      </c>
      <c r="B2060" s="54">
        <v>44700.755446527801</v>
      </c>
      <c r="C2060" s="13" t="s">
        <v>311</v>
      </c>
      <c r="D2060" s="13">
        <v>634</v>
      </c>
      <c r="E2060" s="13" t="s">
        <v>4431</v>
      </c>
      <c r="F2060" s="13" t="s">
        <v>33</v>
      </c>
      <c r="G2060" s="14">
        <v>1653026331486</v>
      </c>
      <c r="H2060" s="55">
        <v>0.34061342592592603</v>
      </c>
      <c r="I2060" s="33">
        <v>44891.340613425898</v>
      </c>
      <c r="J2060" s="58">
        <v>44891</v>
      </c>
      <c r="K2060" s="13" t="s">
        <v>313</v>
      </c>
      <c r="L2060" s="13" t="s">
        <v>60</v>
      </c>
      <c r="M2060" s="13" t="s">
        <v>314</v>
      </c>
      <c r="N2060" s="13" t="s">
        <v>206</v>
      </c>
      <c r="O2060" s="33">
        <v>44891.007303240702</v>
      </c>
      <c r="P2060" s="58">
        <v>44891</v>
      </c>
      <c r="Q2060" s="33" t="s">
        <v>237</v>
      </c>
      <c r="R2060" s="14">
        <v>674</v>
      </c>
      <c r="S2060" s="13" t="s">
        <v>208</v>
      </c>
      <c r="T2060" s="13" t="s">
        <v>209</v>
      </c>
      <c r="U2060" s="33">
        <f t="shared" ca="1" si="384"/>
        <v>45744.56914039352</v>
      </c>
      <c r="V2060" s="13" t="str">
        <f t="shared" si="385"/>
        <v>Hyderabad</v>
      </c>
      <c r="W2060" s="13" t="str">
        <f t="shared" si="386"/>
        <v>RI</v>
      </c>
      <c r="X2060" s="13">
        <f t="shared" si="387"/>
        <v>8</v>
      </c>
      <c r="Y2060" s="13" t="str">
        <f>IFERROR(VLOOKUP(C2060,ReceivingTeam[],2,FALSE),"HelpDesk")</f>
        <v>HelpDesk</v>
      </c>
      <c r="Z2060" s="67">
        <f t="shared" si="388"/>
        <v>44893.562499999993</v>
      </c>
      <c r="AA2060" s="68">
        <f t="shared" si="389"/>
        <v>44891</v>
      </c>
      <c r="AB2060" s="69" t="b">
        <f t="shared" si="390"/>
        <v>1</v>
      </c>
      <c r="AC2060" s="70">
        <f t="shared" si="391"/>
        <v>0.5</v>
      </c>
      <c r="AD2060" s="67">
        <f t="shared" si="392"/>
        <v>44893.562499999993</v>
      </c>
      <c r="AE2060" s="67">
        <f>VLOOKUP(V2060,'Branch Wise Work Timelines'!C:G,3,FALSE)+AA2060</f>
        <v>44891.416666666664</v>
      </c>
      <c r="AF2060" s="67">
        <f>IF(V2060="Bangalore",VLOOKUP(V2060,'Branch Wise Work Timelines'!C:G,4,FALSE)+AA2060+1,IF(V2060="Mumbai",VLOOKUP(V2060,'Branch Wise Work Timelines'!C:G,4,FALSE)+AA2060+1,VLOOKUP(V2060,'Branch Wise Work Timelines'!C:G,4,FALSE)+AA2060))</f>
        <v>44891.770833333336</v>
      </c>
      <c r="AG2060" s="67">
        <f>WORKDAY.INTL(AA2060,1,11)+VLOOKUP(V2060,'Branch Wise Work Timelines'!C:G,3,FALSE)</f>
        <v>44893.416666666664</v>
      </c>
      <c r="AH2060" s="69" t="str">
        <f t="shared" si="393"/>
        <v>Met</v>
      </c>
      <c r="AI2060" s="69">
        <f t="shared" ca="1" si="394"/>
        <v>20425</v>
      </c>
      <c r="AJ2060" s="69" t="str">
        <f ca="1">IF(AI2060&lt;0,"0-12",IFERROR(VLOOKUP(AI2060,Breakup[],2,FALSE),"&gt;24"))</f>
        <v>&gt;24</v>
      </c>
      <c r="AK2060" s="69" t="str">
        <f>VLOOKUP(V2060,Master!B:D,3,FALSE)</f>
        <v>South</v>
      </c>
      <c r="AL2060" s="69" t="str">
        <f t="shared" si="395"/>
        <v>Hyderabad</v>
      </c>
    </row>
    <row r="2061" spans="1:38">
      <c r="A2061" s="13" t="s">
        <v>4432</v>
      </c>
      <c r="B2061" s="54">
        <v>44700.755549537003</v>
      </c>
      <c r="C2061" s="13" t="s">
        <v>4433</v>
      </c>
      <c r="D2061" s="13">
        <v>984</v>
      </c>
      <c r="E2061" s="13" t="s">
        <v>4434</v>
      </c>
      <c r="F2061" s="13" t="s">
        <v>33</v>
      </c>
      <c r="G2061" s="14">
        <v>1653026331486</v>
      </c>
      <c r="H2061" s="55">
        <v>0.164178240740741</v>
      </c>
      <c r="I2061" s="33">
        <v>44883.164178240702</v>
      </c>
      <c r="J2061" s="58">
        <v>44883</v>
      </c>
      <c r="K2061" s="13" t="s">
        <v>313</v>
      </c>
      <c r="L2061" s="13" t="s">
        <v>60</v>
      </c>
      <c r="M2061" s="13" t="s">
        <v>314</v>
      </c>
      <c r="N2061" s="13" t="s">
        <v>206</v>
      </c>
      <c r="O2061" s="33" t="s">
        <v>38</v>
      </c>
      <c r="P2061" s="58" t="s">
        <v>38</v>
      </c>
      <c r="Q2061" s="33" t="s">
        <v>207</v>
      </c>
      <c r="R2061" s="14" t="s">
        <v>38</v>
      </c>
      <c r="S2061" s="13" t="s">
        <v>208</v>
      </c>
      <c r="T2061" s="13" t="s">
        <v>209</v>
      </c>
      <c r="U2061" s="33">
        <f t="shared" ca="1" si="384"/>
        <v>45744.56914039352</v>
      </c>
      <c r="V2061" s="13" t="str">
        <f t="shared" si="385"/>
        <v>Hyderabad</v>
      </c>
      <c r="W2061" s="13" t="str">
        <f t="shared" si="386"/>
        <v>RI</v>
      </c>
      <c r="X2061" s="13">
        <f t="shared" si="387"/>
        <v>3</v>
      </c>
      <c r="Y2061" s="13" t="str">
        <f>IFERROR(VLOOKUP(C2061,ReceivingTeam[],2,FALSE),"HelpDesk")</f>
        <v>HelpDesk</v>
      </c>
      <c r="Z2061" s="67">
        <f t="shared" si="388"/>
        <v>44884.562499999993</v>
      </c>
      <c r="AA2061" s="68">
        <f t="shared" si="389"/>
        <v>44883</v>
      </c>
      <c r="AB2061" s="69" t="b">
        <f t="shared" si="390"/>
        <v>1</v>
      </c>
      <c r="AC2061" s="70">
        <f t="shared" si="391"/>
        <v>0.5</v>
      </c>
      <c r="AD2061" s="67">
        <f t="shared" si="392"/>
        <v>44884.562499999993</v>
      </c>
      <c r="AE2061" s="67">
        <f>VLOOKUP(V2061,'Branch Wise Work Timelines'!C:G,3,FALSE)+AA2061</f>
        <v>44883.416666666664</v>
      </c>
      <c r="AF2061" s="67">
        <f>IF(V2061="Bangalore",VLOOKUP(V2061,'Branch Wise Work Timelines'!C:G,4,FALSE)+AA2061+1,IF(V2061="Mumbai",VLOOKUP(V2061,'Branch Wise Work Timelines'!C:G,4,FALSE)+AA2061+1,VLOOKUP(V2061,'Branch Wise Work Timelines'!C:G,4,FALSE)+AA2061))</f>
        <v>44883.770833333336</v>
      </c>
      <c r="AG2061" s="67">
        <f>WORKDAY.INTL(AA2061,1,11)+VLOOKUP(V2061,'Branch Wise Work Timelines'!C:G,3,FALSE)</f>
        <v>44884.416666666664</v>
      </c>
      <c r="AH2061" s="69" t="str">
        <f t="shared" ca="1" si="393"/>
        <v>Out of TAT</v>
      </c>
      <c r="AI2061" s="69">
        <f t="shared" ca="1" si="394"/>
        <v>20641</v>
      </c>
      <c r="AJ2061" s="69" t="str">
        <f ca="1">IF(AI2061&lt;0,"0-12",IFERROR(VLOOKUP(AI2061,Breakup[],2,FALSE),"&gt;24"))</f>
        <v>&gt;24</v>
      </c>
      <c r="AK2061" s="69" t="str">
        <f>VLOOKUP(V2061,Master!B:D,3,FALSE)</f>
        <v>South</v>
      </c>
      <c r="AL2061" s="69" t="str">
        <f t="shared" si="395"/>
        <v>Hyderabad</v>
      </c>
    </row>
    <row r="2062" spans="1:38">
      <c r="A2062" s="13" t="s">
        <v>4435</v>
      </c>
      <c r="B2062" s="54">
        <v>44701.641710381897</v>
      </c>
      <c r="C2062" s="13" t="s">
        <v>286</v>
      </c>
      <c r="D2062" s="13">
        <v>1258</v>
      </c>
      <c r="E2062" s="13" t="s">
        <v>4436</v>
      </c>
      <c r="F2062" s="13" t="s">
        <v>33</v>
      </c>
      <c r="G2062" s="14">
        <v>1653041457618</v>
      </c>
      <c r="H2062" s="55">
        <v>0.93141203703703701</v>
      </c>
      <c r="I2062" s="33">
        <v>44888.931412037004</v>
      </c>
      <c r="J2062" s="58">
        <v>44888</v>
      </c>
      <c r="K2062" s="13" t="s">
        <v>257</v>
      </c>
      <c r="L2062" s="13" t="s">
        <v>72</v>
      </c>
      <c r="M2062" s="13" t="s">
        <v>286</v>
      </c>
      <c r="N2062" s="13" t="s">
        <v>206</v>
      </c>
      <c r="O2062" s="33" t="s">
        <v>38</v>
      </c>
      <c r="P2062" s="58" t="s">
        <v>38</v>
      </c>
      <c r="Q2062" s="33" t="s">
        <v>207</v>
      </c>
      <c r="R2062" s="14" t="s">
        <v>38</v>
      </c>
      <c r="S2062" s="13" t="s">
        <v>208</v>
      </c>
      <c r="T2062" s="13" t="s">
        <v>209</v>
      </c>
      <c r="U2062" s="33">
        <f t="shared" ca="1" si="384"/>
        <v>45744.56914039352</v>
      </c>
      <c r="V2062" s="13" t="str">
        <f t="shared" si="385"/>
        <v>Pune</v>
      </c>
      <c r="W2062" s="13" t="str">
        <f t="shared" si="386"/>
        <v>RI</v>
      </c>
      <c r="X2062" s="13">
        <f t="shared" si="387"/>
        <v>22</v>
      </c>
      <c r="Y2062" s="13" t="str">
        <f>IFERROR(VLOOKUP(C2062,ReceivingTeam[],2,FALSE),"HelpDesk")</f>
        <v>HelpDesk</v>
      </c>
      <c r="Z2062" s="67">
        <f t="shared" si="388"/>
        <v>44890.056412037004</v>
      </c>
      <c r="AA2062" s="68">
        <f t="shared" si="389"/>
        <v>44888</v>
      </c>
      <c r="AB2062" s="69" t="b">
        <f t="shared" si="390"/>
        <v>1</v>
      </c>
      <c r="AC2062" s="70">
        <f t="shared" si="391"/>
        <v>0.5</v>
      </c>
      <c r="AD2062" s="67">
        <f t="shared" si="392"/>
        <v>44890.056412037004</v>
      </c>
      <c r="AE2062" s="67">
        <f>VLOOKUP(V2062,'Branch Wise Work Timelines'!C:G,3,FALSE)+AA2062</f>
        <v>44888.395833333336</v>
      </c>
      <c r="AF2062" s="67">
        <f>IF(V2062="Bangalore",VLOOKUP(V2062,'Branch Wise Work Timelines'!C:G,4,FALSE)+AA2062+1,IF(V2062="Mumbai",VLOOKUP(V2062,'Branch Wise Work Timelines'!C:G,4,FALSE)+AA2062+1,VLOOKUP(V2062,'Branch Wise Work Timelines'!C:G,4,FALSE)+AA2062))</f>
        <v>44888.770833333336</v>
      </c>
      <c r="AG2062" s="67">
        <f>WORKDAY.INTL(AA2062,1,11)+VLOOKUP(V2062,'Branch Wise Work Timelines'!C:G,3,FALSE)</f>
        <v>44889.395833333336</v>
      </c>
      <c r="AH2062" s="69" t="str">
        <f t="shared" ca="1" si="393"/>
        <v>Out of TAT</v>
      </c>
      <c r="AI2062" s="69">
        <f t="shared" ca="1" si="394"/>
        <v>20509</v>
      </c>
      <c r="AJ2062" s="69" t="str">
        <f ca="1">IF(AI2062&lt;0,"0-12",IFERROR(VLOOKUP(AI2062,Breakup[],2,FALSE),"&gt;24"))</f>
        <v>&gt;24</v>
      </c>
      <c r="AK2062" s="69" t="str">
        <f>VLOOKUP(V2062,Master!B:D,3,FALSE)</f>
        <v>West</v>
      </c>
      <c r="AL2062" s="69" t="str">
        <f t="shared" si="395"/>
        <v>Pune</v>
      </c>
    </row>
    <row r="2063" spans="1:38">
      <c r="A2063" s="13" t="s">
        <v>4437</v>
      </c>
      <c r="B2063" s="54">
        <v>44700.718942476902</v>
      </c>
      <c r="C2063" s="13" t="s">
        <v>407</v>
      </c>
      <c r="D2063" s="13">
        <v>805</v>
      </c>
      <c r="E2063" s="13" t="s">
        <v>4438</v>
      </c>
      <c r="F2063" s="13" t="s">
        <v>33</v>
      </c>
      <c r="G2063" s="14">
        <v>1653021763168</v>
      </c>
      <c r="H2063" s="55">
        <v>0.72344907407407399</v>
      </c>
      <c r="I2063" s="33">
        <v>44881.723449074103</v>
      </c>
      <c r="J2063" s="58">
        <v>44881</v>
      </c>
      <c r="K2063" s="13" t="s">
        <v>224</v>
      </c>
      <c r="L2063" s="13" t="s">
        <v>64</v>
      </c>
      <c r="M2063" s="13" t="s">
        <v>225</v>
      </c>
      <c r="N2063" s="13" t="s">
        <v>206</v>
      </c>
      <c r="O2063" s="33" t="s">
        <v>38</v>
      </c>
      <c r="P2063" s="58" t="s">
        <v>38</v>
      </c>
      <c r="Q2063" s="33" t="s">
        <v>207</v>
      </c>
      <c r="R2063" s="14" t="s">
        <v>38</v>
      </c>
      <c r="S2063" s="13" t="s">
        <v>208</v>
      </c>
      <c r="T2063" s="13" t="s">
        <v>209</v>
      </c>
      <c r="U2063" s="33">
        <f t="shared" ca="1" si="384"/>
        <v>45744.56914039352</v>
      </c>
      <c r="V2063" s="13" t="str">
        <f t="shared" si="385"/>
        <v>Kolkata</v>
      </c>
      <c r="W2063" s="13" t="str">
        <f t="shared" si="386"/>
        <v>RI</v>
      </c>
      <c r="X2063" s="13">
        <f t="shared" si="387"/>
        <v>17</v>
      </c>
      <c r="Y2063" s="13" t="str">
        <f>IFERROR(VLOOKUP(C2063,ReceivingTeam[],2,FALSE),"HelpDesk")</f>
        <v>Branch office</v>
      </c>
      <c r="Z2063" s="67">
        <f t="shared" si="388"/>
        <v>44882.869282407431</v>
      </c>
      <c r="AA2063" s="68">
        <f t="shared" si="389"/>
        <v>44881</v>
      </c>
      <c r="AB2063" s="69" t="b">
        <f t="shared" si="390"/>
        <v>1</v>
      </c>
      <c r="AC2063" s="70">
        <f t="shared" si="391"/>
        <v>0.5</v>
      </c>
      <c r="AD2063" s="67">
        <f t="shared" si="392"/>
        <v>44882.869282407431</v>
      </c>
      <c r="AE2063" s="67">
        <f>VLOOKUP(V2063,'Branch Wise Work Timelines'!C:G,3,FALSE)+AA2063</f>
        <v>44881.416666666664</v>
      </c>
      <c r="AF2063" s="67">
        <f>IF(V2063="Bangalore",VLOOKUP(V2063,'Branch Wise Work Timelines'!C:G,4,FALSE)+AA2063+1,IF(V2063="Mumbai",VLOOKUP(V2063,'Branch Wise Work Timelines'!C:G,4,FALSE)+AA2063+1,VLOOKUP(V2063,'Branch Wise Work Timelines'!C:G,4,FALSE)+AA2063))</f>
        <v>44881.770833333336</v>
      </c>
      <c r="AG2063" s="67">
        <f>WORKDAY.INTL(AA2063,1,11)+VLOOKUP(V2063,'Branch Wise Work Timelines'!C:G,3,FALSE)</f>
        <v>44882.416666666664</v>
      </c>
      <c r="AH2063" s="69" t="str">
        <f t="shared" ca="1" si="393"/>
        <v>Out of TAT</v>
      </c>
      <c r="AI2063" s="69">
        <f t="shared" ca="1" si="394"/>
        <v>20681</v>
      </c>
      <c r="AJ2063" s="69" t="str">
        <f ca="1">IF(AI2063&lt;0,"0-12",IFERROR(VLOOKUP(AI2063,Breakup[],2,FALSE),"&gt;24"))</f>
        <v>&gt;24</v>
      </c>
      <c r="AK2063" s="69" t="str">
        <f>VLOOKUP(V2063,Master!B:D,3,FALSE)</f>
        <v>East</v>
      </c>
      <c r="AL2063" s="69" t="str">
        <f t="shared" si="395"/>
        <v>Kolkata</v>
      </c>
    </row>
    <row r="2064" spans="1:38">
      <c r="A2064" s="13" t="s">
        <v>4439</v>
      </c>
      <c r="B2064" s="54">
        <v>44701.561224733799</v>
      </c>
      <c r="C2064" s="13" t="s">
        <v>78</v>
      </c>
      <c r="D2064" s="13">
        <v>1258</v>
      </c>
      <c r="E2064" s="13" t="s">
        <v>4440</v>
      </c>
      <c r="F2064" s="13" t="s">
        <v>33</v>
      </c>
      <c r="G2064" s="14">
        <v>1653035836057</v>
      </c>
      <c r="H2064" s="55">
        <v>0.443888888888889</v>
      </c>
      <c r="I2064" s="33">
        <v>44891.443888888898</v>
      </c>
      <c r="J2064" s="58">
        <v>44891</v>
      </c>
      <c r="K2064" s="13" t="s">
        <v>213</v>
      </c>
      <c r="L2064" s="13" t="s">
        <v>30</v>
      </c>
      <c r="M2064" s="13" t="s">
        <v>282</v>
      </c>
      <c r="N2064" s="13" t="s">
        <v>206</v>
      </c>
      <c r="O2064" s="33">
        <v>44891.140162037002</v>
      </c>
      <c r="P2064" s="58">
        <v>44891</v>
      </c>
      <c r="Q2064" s="33" t="s">
        <v>237</v>
      </c>
      <c r="R2064" s="14">
        <v>1166</v>
      </c>
      <c r="S2064" s="13" t="s">
        <v>208</v>
      </c>
      <c r="T2064" s="13" t="s">
        <v>209</v>
      </c>
      <c r="U2064" s="33">
        <f t="shared" ca="1" si="384"/>
        <v>45744.56914039352</v>
      </c>
      <c r="V2064" s="13" t="str">
        <f t="shared" si="385"/>
        <v>Bangalore</v>
      </c>
      <c r="W2064" s="13" t="str">
        <f t="shared" si="386"/>
        <v>RI</v>
      </c>
      <c r="X2064" s="13">
        <f t="shared" si="387"/>
        <v>10</v>
      </c>
      <c r="Y2064" s="13" t="str">
        <f>IFERROR(VLOOKUP(C2064,ReceivingTeam[],2,FALSE),"HelpDesk")</f>
        <v>Branch office</v>
      </c>
      <c r="Z2064" s="67">
        <f t="shared" si="388"/>
        <v>44891.943888888898</v>
      </c>
      <c r="AA2064" s="68">
        <f t="shared" si="389"/>
        <v>44891</v>
      </c>
      <c r="AB2064" s="69" t="b">
        <f t="shared" si="390"/>
        <v>1</v>
      </c>
      <c r="AC2064" s="70">
        <f t="shared" si="391"/>
        <v>0.5</v>
      </c>
      <c r="AD2064" s="67">
        <f t="shared" si="392"/>
        <v>44891.943888888898</v>
      </c>
      <c r="AE2064" s="67">
        <f>VLOOKUP(V2064,'Branch Wise Work Timelines'!C:G,3,FALSE)+AA2064</f>
        <v>44891.416666666664</v>
      </c>
      <c r="AF2064" s="67">
        <f>IF(V2064="Bangalore",VLOOKUP(V2064,'Branch Wise Work Timelines'!C:G,4,FALSE)+AA2064+1,IF(V2064="Mumbai",VLOOKUP(V2064,'Branch Wise Work Timelines'!C:G,4,FALSE)+AA2064+1,VLOOKUP(V2064,'Branch Wise Work Timelines'!C:G,4,FALSE)+AA2064))</f>
        <v>44892.104166666664</v>
      </c>
      <c r="AG2064" s="67">
        <f>WORKDAY.INTL(AA2064,1,11)+VLOOKUP(V2064,'Branch Wise Work Timelines'!C:G,3,FALSE)</f>
        <v>44893.416666666664</v>
      </c>
      <c r="AH2064" s="69" t="str">
        <f t="shared" si="393"/>
        <v>Met</v>
      </c>
      <c r="AI2064" s="69">
        <f t="shared" ca="1" si="394"/>
        <v>20464</v>
      </c>
      <c r="AJ2064" s="69" t="str">
        <f ca="1">IF(AI2064&lt;0,"0-12",IFERROR(VLOOKUP(AI2064,Breakup[],2,FALSE),"&gt;24"))</f>
        <v>&gt;24</v>
      </c>
      <c r="AK2064" s="69" t="str">
        <f>VLOOKUP(V2064,Master!B:D,3,FALSE)</f>
        <v>South</v>
      </c>
      <c r="AL2064" s="69" t="str">
        <f t="shared" si="395"/>
        <v>Bangalore</v>
      </c>
    </row>
    <row r="2065" spans="1:38">
      <c r="A2065" s="13" t="s">
        <v>4441</v>
      </c>
      <c r="B2065" s="54">
        <v>44701.561439583304</v>
      </c>
      <c r="C2065" s="13" t="s">
        <v>78</v>
      </c>
      <c r="D2065" s="13">
        <v>1294</v>
      </c>
      <c r="E2065" s="13" t="s">
        <v>4442</v>
      </c>
      <c r="F2065" s="13" t="s">
        <v>33</v>
      </c>
      <c r="G2065" s="14">
        <v>1653035836057</v>
      </c>
      <c r="H2065" s="55">
        <v>4.3101851851851898E-2</v>
      </c>
      <c r="I2065" s="33">
        <v>44885.043101851901</v>
      </c>
      <c r="J2065" s="58">
        <v>44885</v>
      </c>
      <c r="K2065" s="13" t="s">
        <v>213</v>
      </c>
      <c r="L2065" s="13" t="s">
        <v>30</v>
      </c>
      <c r="M2065" s="13" t="s">
        <v>282</v>
      </c>
      <c r="N2065" s="13" t="s">
        <v>206</v>
      </c>
      <c r="O2065" s="33" t="s">
        <v>38</v>
      </c>
      <c r="P2065" s="58" t="s">
        <v>38</v>
      </c>
      <c r="Q2065" s="33" t="s">
        <v>207</v>
      </c>
      <c r="R2065" s="14" t="s">
        <v>38</v>
      </c>
      <c r="S2065" s="13" t="s">
        <v>208</v>
      </c>
      <c r="T2065" s="13" t="s">
        <v>209</v>
      </c>
      <c r="U2065" s="33">
        <f t="shared" ca="1" si="384"/>
        <v>45744.56914039352</v>
      </c>
      <c r="V2065" s="13" t="str">
        <f t="shared" si="385"/>
        <v>Bangalore</v>
      </c>
      <c r="W2065" s="13" t="str">
        <f t="shared" si="386"/>
        <v>RI</v>
      </c>
      <c r="X2065" s="13">
        <f t="shared" si="387"/>
        <v>1</v>
      </c>
      <c r="Y2065" s="13" t="str">
        <f>IFERROR(VLOOKUP(C2065,ReceivingTeam[],2,FALSE),"HelpDesk")</f>
        <v>Branch office</v>
      </c>
      <c r="Z2065" s="67">
        <f t="shared" si="388"/>
        <v>44885.916666666664</v>
      </c>
      <c r="AA2065" s="68">
        <f t="shared" si="389"/>
        <v>44885</v>
      </c>
      <c r="AB2065" s="69" t="b">
        <f t="shared" si="390"/>
        <v>0</v>
      </c>
      <c r="AC2065" s="70">
        <f t="shared" si="391"/>
        <v>0.5</v>
      </c>
      <c r="AD2065" s="67">
        <f t="shared" si="392"/>
        <v>44885.916666666664</v>
      </c>
      <c r="AE2065" s="67">
        <f>VLOOKUP(V2065,'Branch Wise Work Timelines'!C:G,3,FALSE)+AA2065</f>
        <v>44885.416666666664</v>
      </c>
      <c r="AF2065" s="67">
        <f>IF(V2065="Bangalore",VLOOKUP(V2065,'Branch Wise Work Timelines'!C:G,4,FALSE)+AA2065+1,IF(V2065="Mumbai",VLOOKUP(V2065,'Branch Wise Work Timelines'!C:G,4,FALSE)+AA2065+1,VLOOKUP(V2065,'Branch Wise Work Timelines'!C:G,4,FALSE)+AA2065))</f>
        <v>44886.104166666664</v>
      </c>
      <c r="AG2065" s="67">
        <f>WORKDAY.INTL(AA2065,1,11)+VLOOKUP(V2065,'Branch Wise Work Timelines'!C:G,3,FALSE)</f>
        <v>44886.416666666664</v>
      </c>
      <c r="AH2065" s="69" t="str">
        <f t="shared" ca="1" si="393"/>
        <v>Out of TAT</v>
      </c>
      <c r="AI2065" s="69">
        <f t="shared" ca="1" si="394"/>
        <v>20608</v>
      </c>
      <c r="AJ2065" s="69" t="str">
        <f ca="1">IF(AI2065&lt;0,"0-12",IFERROR(VLOOKUP(AI2065,Breakup[],2,FALSE),"&gt;24"))</f>
        <v>&gt;24</v>
      </c>
      <c r="AK2065" s="69" t="str">
        <f>VLOOKUP(V2065,Master!B:D,3,FALSE)</f>
        <v>South</v>
      </c>
      <c r="AL2065" s="69" t="str">
        <f t="shared" si="395"/>
        <v>Bangalore</v>
      </c>
    </row>
    <row r="2066" spans="1:38">
      <c r="A2066" s="13" t="s">
        <v>4443</v>
      </c>
      <c r="B2066" s="54">
        <v>44701.562975578701</v>
      </c>
      <c r="C2066" s="13" t="s">
        <v>2360</v>
      </c>
      <c r="D2066" s="13">
        <v>1528</v>
      </c>
      <c r="E2066" s="13" t="s">
        <v>4444</v>
      </c>
      <c r="F2066" s="13" t="s">
        <v>46</v>
      </c>
      <c r="G2066" s="14">
        <v>1653035836057</v>
      </c>
      <c r="H2066" s="55">
        <v>0.945081018518518</v>
      </c>
      <c r="I2066" s="33">
        <v>44885.945081018501</v>
      </c>
      <c r="J2066" s="58">
        <v>44885</v>
      </c>
      <c r="K2066" s="13" t="s">
        <v>213</v>
      </c>
      <c r="L2066" s="13" t="s">
        <v>30</v>
      </c>
      <c r="M2066" s="13" t="s">
        <v>282</v>
      </c>
      <c r="N2066" s="13" t="s">
        <v>206</v>
      </c>
      <c r="O2066" s="33" t="s">
        <v>38</v>
      </c>
      <c r="P2066" s="58" t="s">
        <v>38</v>
      </c>
      <c r="Q2066" s="33" t="s">
        <v>207</v>
      </c>
      <c r="R2066" s="14" t="s">
        <v>38</v>
      </c>
      <c r="S2066" s="13" t="s">
        <v>208</v>
      </c>
      <c r="T2066" s="13" t="s">
        <v>209</v>
      </c>
      <c r="U2066" s="33">
        <f t="shared" ca="1" si="384"/>
        <v>45744.56914039352</v>
      </c>
      <c r="V2066" s="13" t="str">
        <f t="shared" si="385"/>
        <v>Bangalore</v>
      </c>
      <c r="W2066" s="13" t="str">
        <f t="shared" si="386"/>
        <v>RI</v>
      </c>
      <c r="X2066" s="13">
        <f t="shared" si="387"/>
        <v>22</v>
      </c>
      <c r="Y2066" s="13" t="str">
        <f>IFERROR(VLOOKUP(C2066,ReceivingTeam[],2,FALSE),"HelpDesk")</f>
        <v>HelpDesk</v>
      </c>
      <c r="Z2066" s="67">
        <f t="shared" si="388"/>
        <v>44885.916666666664</v>
      </c>
      <c r="AA2066" s="68">
        <f t="shared" si="389"/>
        <v>44885</v>
      </c>
      <c r="AB2066" s="69" t="b">
        <f t="shared" si="390"/>
        <v>0</v>
      </c>
      <c r="AC2066" s="70">
        <f t="shared" si="391"/>
        <v>0.5</v>
      </c>
      <c r="AD2066" s="67">
        <f t="shared" si="392"/>
        <v>44885.916666666664</v>
      </c>
      <c r="AE2066" s="67">
        <f>VLOOKUP(V2066,'Branch Wise Work Timelines'!C:G,3,FALSE)+AA2066</f>
        <v>44885.416666666664</v>
      </c>
      <c r="AF2066" s="67">
        <f>IF(V2066="Bangalore",VLOOKUP(V2066,'Branch Wise Work Timelines'!C:G,4,FALSE)+AA2066+1,IF(V2066="Mumbai",VLOOKUP(V2066,'Branch Wise Work Timelines'!C:G,4,FALSE)+AA2066+1,VLOOKUP(V2066,'Branch Wise Work Timelines'!C:G,4,FALSE)+AA2066))</f>
        <v>44886.104166666664</v>
      </c>
      <c r="AG2066" s="67">
        <f>WORKDAY.INTL(AA2066,1,11)+VLOOKUP(V2066,'Branch Wise Work Timelines'!C:G,3,FALSE)</f>
        <v>44886.416666666664</v>
      </c>
      <c r="AH2066" s="69" t="str">
        <f t="shared" ca="1" si="393"/>
        <v>Out of TAT</v>
      </c>
      <c r="AI2066" s="69">
        <f t="shared" ca="1" si="394"/>
        <v>20608</v>
      </c>
      <c r="AJ2066" s="69" t="str">
        <f ca="1">IF(AI2066&lt;0,"0-12",IFERROR(VLOOKUP(AI2066,Breakup[],2,FALSE),"&gt;24"))</f>
        <v>&gt;24</v>
      </c>
      <c r="AK2066" s="69" t="str">
        <f>VLOOKUP(V2066,Master!B:D,3,FALSE)</f>
        <v>South</v>
      </c>
      <c r="AL2066" s="69" t="str">
        <f t="shared" si="395"/>
        <v>Bangalore</v>
      </c>
    </row>
    <row r="2067" spans="1:38">
      <c r="A2067" s="13" t="s">
        <v>4445</v>
      </c>
      <c r="B2067" s="54">
        <v>44701.565233333298</v>
      </c>
      <c r="C2067" s="13" t="s">
        <v>989</v>
      </c>
      <c r="D2067" s="13">
        <v>1839</v>
      </c>
      <c r="E2067" s="13" t="s">
        <v>4446</v>
      </c>
      <c r="F2067" s="13" t="s">
        <v>33</v>
      </c>
      <c r="G2067" s="14">
        <v>1653041209928</v>
      </c>
      <c r="H2067" s="55">
        <v>0.44437500000000002</v>
      </c>
      <c r="I2067" s="33">
        <v>44888.444374999999</v>
      </c>
      <c r="J2067" s="58">
        <v>44888</v>
      </c>
      <c r="K2067" s="13" t="s">
        <v>213</v>
      </c>
      <c r="L2067" s="13" t="s">
        <v>30</v>
      </c>
      <c r="M2067" s="13" t="s">
        <v>147</v>
      </c>
      <c r="N2067" s="13" t="s">
        <v>206</v>
      </c>
      <c r="O2067" s="33" t="s">
        <v>38</v>
      </c>
      <c r="P2067" s="58" t="s">
        <v>38</v>
      </c>
      <c r="Q2067" s="33" t="s">
        <v>207</v>
      </c>
      <c r="R2067" s="14" t="s">
        <v>38</v>
      </c>
      <c r="S2067" s="13" t="s">
        <v>216</v>
      </c>
      <c r="T2067" s="13" t="s">
        <v>217</v>
      </c>
      <c r="U2067" s="33">
        <f t="shared" ca="1" si="384"/>
        <v>45744.56914039352</v>
      </c>
      <c r="V2067" s="13" t="str">
        <f t="shared" si="385"/>
        <v>Bangalore</v>
      </c>
      <c r="W2067" s="13" t="str">
        <f t="shared" si="386"/>
        <v>RI</v>
      </c>
      <c r="X2067" s="13">
        <f t="shared" si="387"/>
        <v>10</v>
      </c>
      <c r="Y2067" s="13" t="str">
        <f>IFERROR(VLOOKUP(C2067,ReceivingTeam[],2,FALSE),"HelpDesk")</f>
        <v>HelpDesk</v>
      </c>
      <c r="Z2067" s="67">
        <f t="shared" si="388"/>
        <v>44888.944374999999</v>
      </c>
      <c r="AA2067" s="68">
        <f t="shared" si="389"/>
        <v>44888</v>
      </c>
      <c r="AB2067" s="69" t="b">
        <f t="shared" si="390"/>
        <v>1</v>
      </c>
      <c r="AC2067" s="70">
        <f t="shared" si="391"/>
        <v>0.5</v>
      </c>
      <c r="AD2067" s="67">
        <f t="shared" si="392"/>
        <v>44888.944374999999</v>
      </c>
      <c r="AE2067" s="67">
        <f>VLOOKUP(V2067,'Branch Wise Work Timelines'!C:G,3,FALSE)+AA2067</f>
        <v>44888.416666666664</v>
      </c>
      <c r="AF2067" s="67">
        <f>IF(V2067="Bangalore",VLOOKUP(V2067,'Branch Wise Work Timelines'!C:G,4,FALSE)+AA2067+1,IF(V2067="Mumbai",VLOOKUP(V2067,'Branch Wise Work Timelines'!C:G,4,FALSE)+AA2067+1,VLOOKUP(V2067,'Branch Wise Work Timelines'!C:G,4,FALSE)+AA2067))</f>
        <v>44889.104166666664</v>
      </c>
      <c r="AG2067" s="67">
        <f>WORKDAY.INTL(AA2067,1,11)+VLOOKUP(V2067,'Branch Wise Work Timelines'!C:G,3,FALSE)</f>
        <v>44889.416666666664</v>
      </c>
      <c r="AH2067" s="69" t="str">
        <f t="shared" ca="1" si="393"/>
        <v>Out of TAT</v>
      </c>
      <c r="AI2067" s="69">
        <f t="shared" ca="1" si="394"/>
        <v>20535</v>
      </c>
      <c r="AJ2067" s="69" t="str">
        <f ca="1">IF(AI2067&lt;0,"0-12",IFERROR(VLOOKUP(AI2067,Breakup[],2,FALSE),"&gt;24"))</f>
        <v>&gt;24</v>
      </c>
      <c r="AK2067" s="69" t="str">
        <f>VLOOKUP(V2067,Master!B:D,3,FALSE)</f>
        <v>South</v>
      </c>
      <c r="AL2067" s="69" t="str">
        <f t="shared" si="395"/>
        <v>Bangalore</v>
      </c>
    </row>
    <row r="2068" spans="1:38">
      <c r="A2068" s="13" t="s">
        <v>4447</v>
      </c>
      <c r="B2068" s="54">
        <v>44701.6703802431</v>
      </c>
      <c r="C2068" s="13" t="s">
        <v>421</v>
      </c>
      <c r="D2068" s="13">
        <v>1771</v>
      </c>
      <c r="E2068" s="13" t="s">
        <v>4448</v>
      </c>
      <c r="F2068" s="13" t="s">
        <v>33</v>
      </c>
      <c r="G2068" s="14">
        <v>1653043298777</v>
      </c>
      <c r="H2068" s="55">
        <v>0.41745370370370399</v>
      </c>
      <c r="I2068" s="33">
        <v>44888.417453703703</v>
      </c>
      <c r="J2068" s="58">
        <v>44888</v>
      </c>
      <c r="K2068" s="13" t="s">
        <v>213</v>
      </c>
      <c r="L2068" s="13" t="s">
        <v>30</v>
      </c>
      <c r="M2068" s="13" t="s">
        <v>282</v>
      </c>
      <c r="N2068" s="13" t="s">
        <v>206</v>
      </c>
      <c r="O2068" s="33" t="s">
        <v>38</v>
      </c>
      <c r="P2068" s="58" t="s">
        <v>38</v>
      </c>
      <c r="Q2068" s="33" t="s">
        <v>207</v>
      </c>
      <c r="R2068" s="14" t="s">
        <v>38</v>
      </c>
      <c r="S2068" s="13" t="s">
        <v>216</v>
      </c>
      <c r="T2068" s="13" t="s">
        <v>278</v>
      </c>
      <c r="U2068" s="33">
        <f t="shared" ca="1" si="384"/>
        <v>45744.56914039352</v>
      </c>
      <c r="V2068" s="13" t="str">
        <f t="shared" si="385"/>
        <v>Bangalore</v>
      </c>
      <c r="W2068" s="13" t="str">
        <f t="shared" si="386"/>
        <v>RI</v>
      </c>
      <c r="X2068" s="13">
        <f t="shared" si="387"/>
        <v>10</v>
      </c>
      <c r="Y2068" s="13" t="str">
        <f>IFERROR(VLOOKUP(C2068,ReceivingTeam[],2,FALSE),"HelpDesk")</f>
        <v>HelpDesk</v>
      </c>
      <c r="Z2068" s="67">
        <f t="shared" si="388"/>
        <v>44891.729953703703</v>
      </c>
      <c r="AA2068" s="68">
        <f t="shared" si="389"/>
        <v>44888</v>
      </c>
      <c r="AB2068" s="69" t="b">
        <f t="shared" si="390"/>
        <v>1</v>
      </c>
      <c r="AC2068" s="70">
        <f t="shared" si="391"/>
        <v>3</v>
      </c>
      <c r="AD2068" s="67">
        <f t="shared" si="392"/>
        <v>44891.729953703703</v>
      </c>
      <c r="AE2068" s="67">
        <f>VLOOKUP(V2068,'Branch Wise Work Timelines'!C:G,3,FALSE)+AA2068</f>
        <v>44888.416666666664</v>
      </c>
      <c r="AF2068" s="67">
        <f>IF(V2068="Bangalore",VLOOKUP(V2068,'Branch Wise Work Timelines'!C:G,4,FALSE)+AA2068+1,IF(V2068="Mumbai",VLOOKUP(V2068,'Branch Wise Work Timelines'!C:G,4,FALSE)+AA2068+1,VLOOKUP(V2068,'Branch Wise Work Timelines'!C:G,4,FALSE)+AA2068))</f>
        <v>44889.104166666664</v>
      </c>
      <c r="AG2068" s="67">
        <f>WORKDAY.INTL(AA2068,1,11)+VLOOKUP(V2068,'Branch Wise Work Timelines'!C:G,3,FALSE)</f>
        <v>44889.416666666664</v>
      </c>
      <c r="AH2068" s="69" t="str">
        <f t="shared" ca="1" si="393"/>
        <v>Out of TAT</v>
      </c>
      <c r="AI2068" s="69">
        <f t="shared" ca="1" si="394"/>
        <v>20469</v>
      </c>
      <c r="AJ2068" s="69" t="str">
        <f ca="1">IF(AI2068&lt;0,"0-12",IFERROR(VLOOKUP(AI2068,Breakup[],2,FALSE),"&gt;24"))</f>
        <v>&gt;24</v>
      </c>
      <c r="AK2068" s="69" t="str">
        <f>VLOOKUP(V2068,Master!B:D,3,FALSE)</f>
        <v>South</v>
      </c>
      <c r="AL2068" s="69" t="str">
        <f t="shared" si="395"/>
        <v>Bangalore</v>
      </c>
    </row>
    <row r="2069" spans="1:38">
      <c r="A2069" s="13" t="s">
        <v>4449</v>
      </c>
      <c r="B2069" s="54">
        <v>44701.611089583297</v>
      </c>
      <c r="C2069" s="13" t="s">
        <v>316</v>
      </c>
      <c r="D2069" s="13">
        <v>1351</v>
      </c>
      <c r="E2069" s="13" t="s">
        <v>4450</v>
      </c>
      <c r="F2069" s="13" t="s">
        <v>52</v>
      </c>
      <c r="G2069" s="14">
        <v>1653042753296</v>
      </c>
      <c r="H2069" s="55">
        <v>0.36863425925925902</v>
      </c>
      <c r="I2069" s="33">
        <v>44891.368634259299</v>
      </c>
      <c r="J2069" s="58">
        <v>44891</v>
      </c>
      <c r="K2069" s="13" t="s">
        <v>213</v>
      </c>
      <c r="L2069" s="13" t="s">
        <v>30</v>
      </c>
      <c r="M2069" s="13" t="s">
        <v>282</v>
      </c>
      <c r="N2069" s="13" t="s">
        <v>206</v>
      </c>
      <c r="O2069" s="33">
        <v>44891.4188194444</v>
      </c>
      <c r="P2069" s="58">
        <v>44891</v>
      </c>
      <c r="Q2069" s="33" t="s">
        <v>237</v>
      </c>
      <c r="R2069" s="14">
        <v>107</v>
      </c>
      <c r="S2069" s="13" t="s">
        <v>216</v>
      </c>
      <c r="T2069" s="13" t="s">
        <v>217</v>
      </c>
      <c r="U2069" s="33">
        <f t="shared" ca="1" si="384"/>
        <v>45744.56914039352</v>
      </c>
      <c r="V2069" s="13" t="str">
        <f t="shared" si="385"/>
        <v>Bangalore</v>
      </c>
      <c r="W2069" s="13" t="str">
        <f t="shared" si="386"/>
        <v>RI</v>
      </c>
      <c r="X2069" s="13">
        <f t="shared" si="387"/>
        <v>8</v>
      </c>
      <c r="Y2069" s="13" t="str">
        <f>IFERROR(VLOOKUP(C2069,ReceivingTeam[],2,FALSE),"HelpDesk")</f>
        <v>HelpDesk</v>
      </c>
      <c r="Z2069" s="67">
        <f t="shared" si="388"/>
        <v>44891.916666666664</v>
      </c>
      <c r="AA2069" s="68">
        <f t="shared" si="389"/>
        <v>44891</v>
      </c>
      <c r="AB2069" s="69" t="b">
        <f t="shared" si="390"/>
        <v>1</v>
      </c>
      <c r="AC2069" s="70">
        <f t="shared" si="391"/>
        <v>0.5</v>
      </c>
      <c r="AD2069" s="67">
        <f t="shared" si="392"/>
        <v>44891.916666666664</v>
      </c>
      <c r="AE2069" s="67">
        <f>VLOOKUP(V2069,'Branch Wise Work Timelines'!C:G,3,FALSE)+AA2069</f>
        <v>44891.416666666664</v>
      </c>
      <c r="AF2069" s="67">
        <f>IF(V2069="Bangalore",VLOOKUP(V2069,'Branch Wise Work Timelines'!C:G,4,FALSE)+AA2069+1,IF(V2069="Mumbai",VLOOKUP(V2069,'Branch Wise Work Timelines'!C:G,4,FALSE)+AA2069+1,VLOOKUP(V2069,'Branch Wise Work Timelines'!C:G,4,FALSE)+AA2069))</f>
        <v>44892.104166666664</v>
      </c>
      <c r="AG2069" s="67">
        <f>WORKDAY.INTL(AA2069,1,11)+VLOOKUP(V2069,'Branch Wise Work Timelines'!C:G,3,FALSE)</f>
        <v>44893.416666666664</v>
      </c>
      <c r="AH2069" s="69" t="str">
        <f t="shared" si="393"/>
        <v>Met</v>
      </c>
      <c r="AI2069" s="69">
        <f t="shared" ca="1" si="394"/>
        <v>20464</v>
      </c>
      <c r="AJ2069" s="69" t="str">
        <f ca="1">IF(AI2069&lt;0,"0-12",IFERROR(VLOOKUP(AI2069,Breakup[],2,FALSE),"&gt;24"))</f>
        <v>&gt;24</v>
      </c>
      <c r="AK2069" s="69" t="str">
        <f>VLOOKUP(V2069,Master!B:D,3,FALSE)</f>
        <v>South</v>
      </c>
      <c r="AL2069" s="69" t="str">
        <f t="shared" si="395"/>
        <v>Bangalore</v>
      </c>
    </row>
    <row r="2070" spans="1:38">
      <c r="A2070" s="13" t="s">
        <v>4451</v>
      </c>
      <c r="B2070" s="54">
        <v>44700.855151192103</v>
      </c>
      <c r="C2070" s="13" t="s">
        <v>222</v>
      </c>
      <c r="D2070" s="13">
        <v>594</v>
      </c>
      <c r="E2070" s="13" t="s">
        <v>4452</v>
      </c>
      <c r="F2070" s="13" t="s">
        <v>33</v>
      </c>
      <c r="G2070" s="14">
        <v>1653021346824</v>
      </c>
      <c r="H2070" s="55">
        <v>0.30340277777777802</v>
      </c>
      <c r="I2070" s="33">
        <v>44883.303402777798</v>
      </c>
      <c r="J2070" s="58">
        <v>44883</v>
      </c>
      <c r="K2070" s="13" t="s">
        <v>224</v>
      </c>
      <c r="L2070" s="13" t="s">
        <v>64</v>
      </c>
      <c r="M2070" s="13" t="s">
        <v>225</v>
      </c>
      <c r="N2070" s="13" t="s">
        <v>206</v>
      </c>
      <c r="O2070" s="33" t="s">
        <v>38</v>
      </c>
      <c r="P2070" s="58" t="s">
        <v>38</v>
      </c>
      <c r="Q2070" s="33" t="s">
        <v>207</v>
      </c>
      <c r="R2070" s="14" t="s">
        <v>38</v>
      </c>
      <c r="S2070" s="13" t="s">
        <v>208</v>
      </c>
      <c r="T2070" s="13" t="s">
        <v>209</v>
      </c>
      <c r="U2070" s="33">
        <f t="shared" ca="1" si="384"/>
        <v>45744.56914039352</v>
      </c>
      <c r="V2070" s="13" t="str">
        <f t="shared" si="385"/>
        <v>Kolkata</v>
      </c>
      <c r="W2070" s="13" t="str">
        <f t="shared" si="386"/>
        <v>RI</v>
      </c>
      <c r="X2070" s="13">
        <f t="shared" si="387"/>
        <v>7</v>
      </c>
      <c r="Y2070" s="13" t="str">
        <f>IFERROR(VLOOKUP(C2070,ReceivingTeam[],2,FALSE),"HelpDesk")</f>
        <v>Branch office</v>
      </c>
      <c r="Z2070" s="67">
        <f t="shared" si="388"/>
        <v>44884.562499999993</v>
      </c>
      <c r="AA2070" s="68">
        <f t="shared" si="389"/>
        <v>44883</v>
      </c>
      <c r="AB2070" s="69" t="b">
        <f t="shared" si="390"/>
        <v>1</v>
      </c>
      <c r="AC2070" s="70">
        <f t="shared" si="391"/>
        <v>0.5</v>
      </c>
      <c r="AD2070" s="67">
        <f t="shared" si="392"/>
        <v>44884.562499999993</v>
      </c>
      <c r="AE2070" s="67">
        <f>VLOOKUP(V2070,'Branch Wise Work Timelines'!C:G,3,FALSE)+AA2070</f>
        <v>44883.416666666664</v>
      </c>
      <c r="AF2070" s="67">
        <f>IF(V2070="Bangalore",VLOOKUP(V2070,'Branch Wise Work Timelines'!C:G,4,FALSE)+AA2070+1,IF(V2070="Mumbai",VLOOKUP(V2070,'Branch Wise Work Timelines'!C:G,4,FALSE)+AA2070+1,VLOOKUP(V2070,'Branch Wise Work Timelines'!C:G,4,FALSE)+AA2070))</f>
        <v>44883.770833333336</v>
      </c>
      <c r="AG2070" s="67">
        <f>WORKDAY.INTL(AA2070,1,11)+VLOOKUP(V2070,'Branch Wise Work Timelines'!C:G,3,FALSE)</f>
        <v>44884.416666666664</v>
      </c>
      <c r="AH2070" s="69" t="str">
        <f t="shared" ca="1" si="393"/>
        <v>Out of TAT</v>
      </c>
      <c r="AI2070" s="69">
        <f t="shared" ca="1" si="394"/>
        <v>20641</v>
      </c>
      <c r="AJ2070" s="69" t="str">
        <f ca="1">IF(AI2070&lt;0,"0-12",IFERROR(VLOOKUP(AI2070,Breakup[],2,FALSE),"&gt;24"))</f>
        <v>&gt;24</v>
      </c>
      <c r="AK2070" s="69" t="str">
        <f>VLOOKUP(V2070,Master!B:D,3,FALSE)</f>
        <v>East</v>
      </c>
      <c r="AL2070" s="69" t="str">
        <f t="shared" si="395"/>
        <v>Kolkata</v>
      </c>
    </row>
    <row r="2071" spans="1:38">
      <c r="A2071" s="13" t="s">
        <v>4453</v>
      </c>
      <c r="B2071" s="54">
        <v>44701.6219649306</v>
      </c>
      <c r="C2071" s="13" t="s">
        <v>989</v>
      </c>
      <c r="D2071" s="13">
        <v>891</v>
      </c>
      <c r="E2071" s="13" t="s">
        <v>4454</v>
      </c>
      <c r="F2071" s="13" t="s">
        <v>33</v>
      </c>
      <c r="G2071" s="14">
        <v>1653041209928</v>
      </c>
      <c r="H2071" s="55">
        <v>0.89983796296296303</v>
      </c>
      <c r="I2071" s="33">
        <v>44887.899837962999</v>
      </c>
      <c r="J2071" s="58">
        <v>44887</v>
      </c>
      <c r="K2071" s="13" t="s">
        <v>213</v>
      </c>
      <c r="L2071" s="13" t="s">
        <v>30</v>
      </c>
      <c r="M2071" s="13" t="s">
        <v>147</v>
      </c>
      <c r="N2071" s="13" t="s">
        <v>206</v>
      </c>
      <c r="O2071" s="33" t="s">
        <v>38</v>
      </c>
      <c r="P2071" s="58" t="s">
        <v>38</v>
      </c>
      <c r="Q2071" s="33" t="s">
        <v>207</v>
      </c>
      <c r="R2071" s="14" t="s">
        <v>38</v>
      </c>
      <c r="S2071" s="13" t="s">
        <v>216</v>
      </c>
      <c r="T2071" s="13" t="s">
        <v>217</v>
      </c>
      <c r="U2071" s="33">
        <f t="shared" ca="1" si="384"/>
        <v>45744.56914039352</v>
      </c>
      <c r="V2071" s="13" t="str">
        <f t="shared" si="385"/>
        <v>Bangalore</v>
      </c>
      <c r="W2071" s="13" t="str">
        <f t="shared" si="386"/>
        <v>RI</v>
      </c>
      <c r="X2071" s="13">
        <f t="shared" si="387"/>
        <v>21</v>
      </c>
      <c r="Y2071" s="13" t="str">
        <f>IFERROR(VLOOKUP(C2071,ReceivingTeam[],2,FALSE),"HelpDesk")</f>
        <v>HelpDesk</v>
      </c>
      <c r="Z2071" s="67">
        <f t="shared" si="388"/>
        <v>44888.712337962999</v>
      </c>
      <c r="AA2071" s="68">
        <f t="shared" si="389"/>
        <v>44887</v>
      </c>
      <c r="AB2071" s="69" t="b">
        <f t="shared" si="390"/>
        <v>1</v>
      </c>
      <c r="AC2071" s="70">
        <f t="shared" si="391"/>
        <v>0.5</v>
      </c>
      <c r="AD2071" s="67">
        <f t="shared" si="392"/>
        <v>44888.712337962999</v>
      </c>
      <c r="AE2071" s="67">
        <f>VLOOKUP(V2071,'Branch Wise Work Timelines'!C:G,3,FALSE)+AA2071</f>
        <v>44887.416666666664</v>
      </c>
      <c r="AF2071" s="67">
        <f>IF(V2071="Bangalore",VLOOKUP(V2071,'Branch Wise Work Timelines'!C:G,4,FALSE)+AA2071+1,IF(V2071="Mumbai",VLOOKUP(V2071,'Branch Wise Work Timelines'!C:G,4,FALSE)+AA2071+1,VLOOKUP(V2071,'Branch Wise Work Timelines'!C:G,4,FALSE)+AA2071))</f>
        <v>44888.104166666664</v>
      </c>
      <c r="AG2071" s="67">
        <f>WORKDAY.INTL(AA2071,1,11)+VLOOKUP(V2071,'Branch Wise Work Timelines'!C:G,3,FALSE)</f>
        <v>44888.416666666664</v>
      </c>
      <c r="AH2071" s="69" t="str">
        <f t="shared" ca="1" si="393"/>
        <v>Out of TAT</v>
      </c>
      <c r="AI2071" s="69">
        <f t="shared" ca="1" si="394"/>
        <v>20541</v>
      </c>
      <c r="AJ2071" s="69" t="str">
        <f ca="1">IF(AI2071&lt;0,"0-12",IFERROR(VLOOKUP(AI2071,Breakup[],2,FALSE),"&gt;24"))</f>
        <v>&gt;24</v>
      </c>
      <c r="AK2071" s="69" t="str">
        <f>VLOOKUP(V2071,Master!B:D,3,FALSE)</f>
        <v>South</v>
      </c>
      <c r="AL2071" s="69" t="str">
        <f t="shared" si="395"/>
        <v>Bangalore</v>
      </c>
    </row>
    <row r="2072" spans="1:38">
      <c r="A2072" s="13" t="s">
        <v>4455</v>
      </c>
      <c r="B2072" s="54">
        <v>44701.632236192097</v>
      </c>
      <c r="C2072" s="13" t="s">
        <v>323</v>
      </c>
      <c r="D2072" s="13">
        <v>1765</v>
      </c>
      <c r="E2072" s="13" t="s">
        <v>4456</v>
      </c>
      <c r="F2072" s="13" t="s">
        <v>33</v>
      </c>
      <c r="G2072" s="14">
        <v>1653040214578</v>
      </c>
      <c r="H2072" s="55">
        <v>0.30914351851851901</v>
      </c>
      <c r="I2072" s="33">
        <v>44886.309143518498</v>
      </c>
      <c r="J2072" s="58">
        <v>44886</v>
      </c>
      <c r="K2072" s="13" t="s">
        <v>325</v>
      </c>
      <c r="L2072" s="13" t="s">
        <v>55</v>
      </c>
      <c r="M2072" s="13" t="s">
        <v>323</v>
      </c>
      <c r="N2072" s="13" t="s">
        <v>206</v>
      </c>
      <c r="O2072" s="33" t="s">
        <v>38</v>
      </c>
      <c r="P2072" s="58" t="s">
        <v>38</v>
      </c>
      <c r="Q2072" s="33" t="s">
        <v>207</v>
      </c>
      <c r="R2072" s="14" t="s">
        <v>38</v>
      </c>
      <c r="S2072" s="13" t="s">
        <v>208</v>
      </c>
      <c r="T2072" s="13" t="s">
        <v>209</v>
      </c>
      <c r="U2072" s="33">
        <f t="shared" ca="1" si="384"/>
        <v>45744.56914039352</v>
      </c>
      <c r="V2072" s="13" t="str">
        <f t="shared" si="385"/>
        <v>Delhi</v>
      </c>
      <c r="W2072" s="13" t="str">
        <f t="shared" si="386"/>
        <v>RI</v>
      </c>
      <c r="X2072" s="13">
        <f t="shared" si="387"/>
        <v>7</v>
      </c>
      <c r="Y2072" s="13" t="str">
        <f>IFERROR(VLOOKUP(C2072,ReceivingTeam[],2,FALSE),"HelpDesk")</f>
        <v>HelpDesk</v>
      </c>
      <c r="Z2072" s="67">
        <f t="shared" si="388"/>
        <v>44887.562499999993</v>
      </c>
      <c r="AA2072" s="68">
        <f t="shared" si="389"/>
        <v>44886</v>
      </c>
      <c r="AB2072" s="69" t="b">
        <f t="shared" si="390"/>
        <v>1</v>
      </c>
      <c r="AC2072" s="70">
        <f t="shared" si="391"/>
        <v>0.5</v>
      </c>
      <c r="AD2072" s="67">
        <f t="shared" si="392"/>
        <v>44887.562499999993</v>
      </c>
      <c r="AE2072" s="67">
        <f>VLOOKUP(V2072,'Branch Wise Work Timelines'!C:G,3,FALSE)+AA2072</f>
        <v>44886.416666666664</v>
      </c>
      <c r="AF2072" s="67">
        <f>IF(V2072="Bangalore",VLOOKUP(V2072,'Branch Wise Work Timelines'!C:G,4,FALSE)+AA2072+1,IF(V2072="Mumbai",VLOOKUP(V2072,'Branch Wise Work Timelines'!C:G,4,FALSE)+AA2072+1,VLOOKUP(V2072,'Branch Wise Work Timelines'!C:G,4,FALSE)+AA2072))</f>
        <v>44886.770833333336</v>
      </c>
      <c r="AG2072" s="67">
        <f>WORKDAY.INTL(AA2072,1,11)+VLOOKUP(V2072,'Branch Wise Work Timelines'!C:G,3,FALSE)</f>
        <v>44887.416666666664</v>
      </c>
      <c r="AH2072" s="69" t="str">
        <f t="shared" ca="1" si="393"/>
        <v>Out of TAT</v>
      </c>
      <c r="AI2072" s="69">
        <f t="shared" ca="1" si="394"/>
        <v>20569</v>
      </c>
      <c r="AJ2072" s="69" t="str">
        <f ca="1">IF(AI2072&lt;0,"0-12",IFERROR(VLOOKUP(AI2072,Breakup[],2,FALSE),"&gt;24"))</f>
        <v>&gt;24</v>
      </c>
      <c r="AK2072" s="69" t="str">
        <f>VLOOKUP(V2072,Master!B:D,3,FALSE)</f>
        <v>North</v>
      </c>
      <c r="AL2072" s="69" t="str">
        <f t="shared" si="395"/>
        <v>Delhi</v>
      </c>
    </row>
    <row r="2073" spans="1:38">
      <c r="A2073" s="13" t="s">
        <v>4457</v>
      </c>
      <c r="B2073" s="54">
        <v>44701.632938310198</v>
      </c>
      <c r="C2073" s="13" t="s">
        <v>316</v>
      </c>
      <c r="D2073" s="13">
        <v>347</v>
      </c>
      <c r="E2073" s="13" t="s">
        <v>4458</v>
      </c>
      <c r="F2073" s="13" t="s">
        <v>52</v>
      </c>
      <c r="G2073" s="14">
        <v>1653042062217</v>
      </c>
      <c r="H2073" s="55">
        <v>0.19431712962962999</v>
      </c>
      <c r="I2073" s="33">
        <v>44887.194317129601</v>
      </c>
      <c r="J2073" s="58">
        <v>44887</v>
      </c>
      <c r="K2073" s="13" t="s">
        <v>213</v>
      </c>
      <c r="L2073" s="13" t="s">
        <v>30</v>
      </c>
      <c r="M2073" s="13" t="s">
        <v>282</v>
      </c>
      <c r="N2073" s="13" t="s">
        <v>206</v>
      </c>
      <c r="O2073" s="33" t="s">
        <v>38</v>
      </c>
      <c r="P2073" s="58" t="s">
        <v>38</v>
      </c>
      <c r="Q2073" s="33" t="s">
        <v>207</v>
      </c>
      <c r="R2073" s="14" t="s">
        <v>38</v>
      </c>
      <c r="S2073" s="13" t="s">
        <v>208</v>
      </c>
      <c r="T2073" s="13" t="s">
        <v>209</v>
      </c>
      <c r="U2073" s="33">
        <f t="shared" ca="1" si="384"/>
        <v>45744.56914039352</v>
      </c>
      <c r="V2073" s="13" t="str">
        <f t="shared" si="385"/>
        <v>Bangalore</v>
      </c>
      <c r="W2073" s="13" t="str">
        <f t="shared" si="386"/>
        <v>RI</v>
      </c>
      <c r="X2073" s="13">
        <f t="shared" si="387"/>
        <v>4</v>
      </c>
      <c r="Y2073" s="13" t="str">
        <f>IFERROR(VLOOKUP(C2073,ReceivingTeam[],2,FALSE),"HelpDesk")</f>
        <v>HelpDesk</v>
      </c>
      <c r="Z2073" s="67">
        <f t="shared" si="388"/>
        <v>44887.916666666664</v>
      </c>
      <c r="AA2073" s="68">
        <f t="shared" si="389"/>
        <v>44887</v>
      </c>
      <c r="AB2073" s="69" t="b">
        <f t="shared" si="390"/>
        <v>1</v>
      </c>
      <c r="AC2073" s="70">
        <f t="shared" si="391"/>
        <v>0.5</v>
      </c>
      <c r="AD2073" s="67">
        <f t="shared" si="392"/>
        <v>44887.916666666664</v>
      </c>
      <c r="AE2073" s="67">
        <f>VLOOKUP(V2073,'Branch Wise Work Timelines'!C:G,3,FALSE)+AA2073</f>
        <v>44887.416666666664</v>
      </c>
      <c r="AF2073" s="67">
        <f>IF(V2073="Bangalore",VLOOKUP(V2073,'Branch Wise Work Timelines'!C:G,4,FALSE)+AA2073+1,IF(V2073="Mumbai",VLOOKUP(V2073,'Branch Wise Work Timelines'!C:G,4,FALSE)+AA2073+1,VLOOKUP(V2073,'Branch Wise Work Timelines'!C:G,4,FALSE)+AA2073))</f>
        <v>44888.104166666664</v>
      </c>
      <c r="AG2073" s="67">
        <f>WORKDAY.INTL(AA2073,1,11)+VLOOKUP(V2073,'Branch Wise Work Timelines'!C:G,3,FALSE)</f>
        <v>44888.416666666664</v>
      </c>
      <c r="AH2073" s="69" t="str">
        <f t="shared" ca="1" si="393"/>
        <v>Out of TAT</v>
      </c>
      <c r="AI2073" s="69">
        <f t="shared" ca="1" si="394"/>
        <v>20560</v>
      </c>
      <c r="AJ2073" s="69" t="str">
        <f ca="1">IF(AI2073&lt;0,"0-12",IFERROR(VLOOKUP(AI2073,Breakup[],2,FALSE),"&gt;24"))</f>
        <v>&gt;24</v>
      </c>
      <c r="AK2073" s="69" t="str">
        <f>VLOOKUP(V2073,Master!B:D,3,FALSE)</f>
        <v>South</v>
      </c>
      <c r="AL2073" s="69" t="str">
        <f t="shared" si="395"/>
        <v>Bangalore</v>
      </c>
    </row>
    <row r="2074" spans="1:38">
      <c r="A2074" s="13" t="s">
        <v>4459</v>
      </c>
      <c r="B2074" s="54">
        <v>44701.527156215299</v>
      </c>
      <c r="C2074" s="13" t="s">
        <v>110</v>
      </c>
      <c r="D2074" s="13">
        <v>657</v>
      </c>
      <c r="E2074" s="13" t="s">
        <v>4460</v>
      </c>
      <c r="F2074" s="13" t="s">
        <v>33</v>
      </c>
      <c r="G2074" s="14">
        <v>1653031594201</v>
      </c>
      <c r="H2074" s="55">
        <v>5.55092592592593E-2</v>
      </c>
      <c r="I2074" s="33">
        <v>44883.055509259299</v>
      </c>
      <c r="J2074" s="58">
        <v>44883</v>
      </c>
      <c r="K2074" s="13" t="s">
        <v>263</v>
      </c>
      <c r="L2074" s="13" t="s">
        <v>69</v>
      </c>
      <c r="M2074" s="13" t="s">
        <v>101</v>
      </c>
      <c r="N2074" s="13" t="s">
        <v>206</v>
      </c>
      <c r="O2074" s="33" t="s">
        <v>38</v>
      </c>
      <c r="P2074" s="58" t="s">
        <v>38</v>
      </c>
      <c r="Q2074" s="33" t="s">
        <v>207</v>
      </c>
      <c r="R2074" s="14" t="s">
        <v>38</v>
      </c>
      <c r="S2074" s="13" t="s">
        <v>208</v>
      </c>
      <c r="T2074" s="13" t="s">
        <v>209</v>
      </c>
      <c r="U2074" s="33">
        <f t="shared" ca="1" si="384"/>
        <v>45744.56914039352</v>
      </c>
      <c r="V2074" s="13" t="str">
        <f t="shared" si="385"/>
        <v>Mumbai</v>
      </c>
      <c r="W2074" s="13" t="str">
        <f t="shared" si="386"/>
        <v>RI</v>
      </c>
      <c r="X2074" s="13">
        <f t="shared" si="387"/>
        <v>1</v>
      </c>
      <c r="Y2074" s="13" t="str">
        <f>IFERROR(VLOOKUP(C2074,ReceivingTeam[],2,FALSE),"HelpDesk")</f>
        <v>Branch office</v>
      </c>
      <c r="Z2074" s="67">
        <f t="shared" si="388"/>
        <v>44883.916666666664</v>
      </c>
      <c r="AA2074" s="68">
        <f t="shared" si="389"/>
        <v>44883</v>
      </c>
      <c r="AB2074" s="69" t="b">
        <f t="shared" si="390"/>
        <v>1</v>
      </c>
      <c r="AC2074" s="70">
        <f t="shared" si="391"/>
        <v>0.5</v>
      </c>
      <c r="AD2074" s="67">
        <f t="shared" si="392"/>
        <v>44883.916666666664</v>
      </c>
      <c r="AE2074" s="67">
        <f>VLOOKUP(V2074,'Branch Wise Work Timelines'!C:G,3,FALSE)+AA2074</f>
        <v>44883.416666666664</v>
      </c>
      <c r="AF2074" s="67">
        <f>IF(V2074="Bangalore",VLOOKUP(V2074,'Branch Wise Work Timelines'!C:G,4,FALSE)+AA2074+1,IF(V2074="Mumbai",VLOOKUP(V2074,'Branch Wise Work Timelines'!C:G,4,FALSE)+AA2074+1,VLOOKUP(V2074,'Branch Wise Work Timelines'!C:G,4,FALSE)+AA2074))</f>
        <v>44884.25</v>
      </c>
      <c r="AG2074" s="67">
        <f>WORKDAY.INTL(AA2074,1,11)+VLOOKUP(V2074,'Branch Wise Work Timelines'!C:G,3,FALSE)</f>
        <v>44884.416666666664</v>
      </c>
      <c r="AH2074" s="69" t="str">
        <f t="shared" ca="1" si="393"/>
        <v>Out of TAT</v>
      </c>
      <c r="AI2074" s="69">
        <f t="shared" ca="1" si="394"/>
        <v>20656</v>
      </c>
      <c r="AJ2074" s="69" t="str">
        <f ca="1">IF(AI2074&lt;0,"0-12",IFERROR(VLOOKUP(AI2074,Breakup[],2,FALSE),"&gt;24"))</f>
        <v>&gt;24</v>
      </c>
      <c r="AK2074" s="69" t="str">
        <f>VLOOKUP(V2074,Master!B:D,3,FALSE)</f>
        <v>East</v>
      </c>
      <c r="AL2074" s="69" t="str">
        <f t="shared" si="395"/>
        <v>Mumbai</v>
      </c>
    </row>
    <row r="2075" spans="1:38">
      <c r="A2075" s="13" t="s">
        <v>4461</v>
      </c>
      <c r="B2075" s="54">
        <v>44701.5601414005</v>
      </c>
      <c r="C2075" s="13" t="s">
        <v>78</v>
      </c>
      <c r="D2075" s="13">
        <v>659</v>
      </c>
      <c r="E2075" s="13" t="s">
        <v>4462</v>
      </c>
      <c r="F2075" s="13" t="s">
        <v>33</v>
      </c>
      <c r="G2075" s="14">
        <v>1653035836057</v>
      </c>
      <c r="H2075" s="55">
        <v>0.266782407407407</v>
      </c>
      <c r="I2075" s="33">
        <v>44882.266782407401</v>
      </c>
      <c r="J2075" s="58">
        <v>44882</v>
      </c>
      <c r="K2075" s="13" t="s">
        <v>213</v>
      </c>
      <c r="L2075" s="13" t="s">
        <v>30</v>
      </c>
      <c r="M2075" s="13" t="s">
        <v>282</v>
      </c>
      <c r="N2075" s="13" t="s">
        <v>206</v>
      </c>
      <c r="O2075" s="33" t="s">
        <v>38</v>
      </c>
      <c r="P2075" s="58" t="s">
        <v>38</v>
      </c>
      <c r="Q2075" s="33" t="s">
        <v>207</v>
      </c>
      <c r="R2075" s="14" t="s">
        <v>38</v>
      </c>
      <c r="S2075" s="13" t="s">
        <v>208</v>
      </c>
      <c r="T2075" s="13" t="s">
        <v>209</v>
      </c>
      <c r="U2075" s="33">
        <f t="shared" ca="1" si="384"/>
        <v>45744.56914039352</v>
      </c>
      <c r="V2075" s="13" t="str">
        <f t="shared" si="385"/>
        <v>Bangalore</v>
      </c>
      <c r="W2075" s="13" t="str">
        <f t="shared" si="386"/>
        <v>RI</v>
      </c>
      <c r="X2075" s="13">
        <f t="shared" si="387"/>
        <v>6</v>
      </c>
      <c r="Y2075" s="13" t="str">
        <f>IFERROR(VLOOKUP(C2075,ReceivingTeam[],2,FALSE),"HelpDesk")</f>
        <v>Branch office</v>
      </c>
      <c r="Z2075" s="67">
        <f t="shared" si="388"/>
        <v>44882.916666666664</v>
      </c>
      <c r="AA2075" s="68">
        <f t="shared" si="389"/>
        <v>44882</v>
      </c>
      <c r="AB2075" s="69" t="b">
        <f t="shared" si="390"/>
        <v>1</v>
      </c>
      <c r="AC2075" s="70">
        <f t="shared" si="391"/>
        <v>0.5</v>
      </c>
      <c r="AD2075" s="67">
        <f t="shared" si="392"/>
        <v>44882.916666666664</v>
      </c>
      <c r="AE2075" s="67">
        <f>VLOOKUP(V2075,'Branch Wise Work Timelines'!C:G,3,FALSE)+AA2075</f>
        <v>44882.416666666664</v>
      </c>
      <c r="AF2075" s="67">
        <f>IF(V2075="Bangalore",VLOOKUP(V2075,'Branch Wise Work Timelines'!C:G,4,FALSE)+AA2075+1,IF(V2075="Mumbai",VLOOKUP(V2075,'Branch Wise Work Timelines'!C:G,4,FALSE)+AA2075+1,VLOOKUP(V2075,'Branch Wise Work Timelines'!C:G,4,FALSE)+AA2075))</f>
        <v>44883.104166666664</v>
      </c>
      <c r="AG2075" s="67">
        <f>WORKDAY.INTL(AA2075,1,11)+VLOOKUP(V2075,'Branch Wise Work Timelines'!C:G,3,FALSE)</f>
        <v>44883.416666666664</v>
      </c>
      <c r="AH2075" s="69" t="str">
        <f t="shared" ca="1" si="393"/>
        <v>Out of TAT</v>
      </c>
      <c r="AI2075" s="69">
        <f t="shared" ca="1" si="394"/>
        <v>20680</v>
      </c>
      <c r="AJ2075" s="69" t="str">
        <f ca="1">IF(AI2075&lt;0,"0-12",IFERROR(VLOOKUP(AI2075,Breakup[],2,FALSE),"&gt;24"))</f>
        <v>&gt;24</v>
      </c>
      <c r="AK2075" s="69" t="str">
        <f>VLOOKUP(V2075,Master!B:D,3,FALSE)</f>
        <v>South</v>
      </c>
      <c r="AL2075" s="69" t="str">
        <f t="shared" si="395"/>
        <v>Bangalore</v>
      </c>
    </row>
    <row r="2076" spans="1:38">
      <c r="A2076" s="13" t="s">
        <v>4463</v>
      </c>
      <c r="B2076" s="54">
        <v>44701.652292210601</v>
      </c>
      <c r="C2076" s="13" t="s">
        <v>81</v>
      </c>
      <c r="D2076" s="13">
        <v>1358</v>
      </c>
      <c r="E2076" s="13" t="s">
        <v>4464</v>
      </c>
      <c r="F2076" s="13" t="s">
        <v>33</v>
      </c>
      <c r="G2076" s="14">
        <v>1653043298777</v>
      </c>
      <c r="H2076" s="55">
        <v>0.268206018518518</v>
      </c>
      <c r="I2076" s="33">
        <v>44883.268206018503</v>
      </c>
      <c r="J2076" s="58">
        <v>44883</v>
      </c>
      <c r="K2076" s="13" t="s">
        <v>213</v>
      </c>
      <c r="L2076" s="13" t="s">
        <v>30</v>
      </c>
      <c r="M2076" s="13" t="s">
        <v>282</v>
      </c>
      <c r="N2076" s="13" t="s">
        <v>206</v>
      </c>
      <c r="O2076" s="33" t="s">
        <v>38</v>
      </c>
      <c r="P2076" s="58" t="s">
        <v>38</v>
      </c>
      <c r="Q2076" s="33" t="s">
        <v>207</v>
      </c>
      <c r="R2076" s="14" t="s">
        <v>38</v>
      </c>
      <c r="S2076" s="13" t="s">
        <v>216</v>
      </c>
      <c r="T2076" s="13" t="s">
        <v>278</v>
      </c>
      <c r="U2076" s="33">
        <f t="shared" ca="1" si="384"/>
        <v>45744.56914039352</v>
      </c>
      <c r="V2076" s="13" t="str">
        <f t="shared" si="385"/>
        <v>Bangalore</v>
      </c>
      <c r="W2076" s="13" t="str">
        <f t="shared" si="386"/>
        <v>RI</v>
      </c>
      <c r="X2076" s="13">
        <f t="shared" si="387"/>
        <v>6</v>
      </c>
      <c r="Y2076" s="13" t="str">
        <f>IFERROR(VLOOKUP(C2076,ReceivingTeam[],2,FALSE),"HelpDesk")</f>
        <v>Branch office</v>
      </c>
      <c r="Z2076" s="67">
        <f t="shared" si="388"/>
        <v>44886.729166666664</v>
      </c>
      <c r="AA2076" s="68">
        <f t="shared" si="389"/>
        <v>44883</v>
      </c>
      <c r="AB2076" s="69" t="b">
        <f t="shared" si="390"/>
        <v>1</v>
      </c>
      <c r="AC2076" s="70">
        <f t="shared" si="391"/>
        <v>3</v>
      </c>
      <c r="AD2076" s="67">
        <f t="shared" si="392"/>
        <v>44886.729166666664</v>
      </c>
      <c r="AE2076" s="67">
        <f>VLOOKUP(V2076,'Branch Wise Work Timelines'!C:G,3,FALSE)+AA2076</f>
        <v>44883.416666666664</v>
      </c>
      <c r="AF2076" s="67">
        <f>IF(V2076="Bangalore",VLOOKUP(V2076,'Branch Wise Work Timelines'!C:G,4,FALSE)+AA2076+1,IF(V2076="Mumbai",VLOOKUP(V2076,'Branch Wise Work Timelines'!C:G,4,FALSE)+AA2076+1,VLOOKUP(V2076,'Branch Wise Work Timelines'!C:G,4,FALSE)+AA2076))</f>
        <v>44884.104166666664</v>
      </c>
      <c r="AG2076" s="67">
        <f>WORKDAY.INTL(AA2076,1,11)+VLOOKUP(V2076,'Branch Wise Work Timelines'!C:G,3,FALSE)</f>
        <v>44884.416666666664</v>
      </c>
      <c r="AH2076" s="69" t="str">
        <f t="shared" ca="1" si="393"/>
        <v>Out of TAT</v>
      </c>
      <c r="AI2076" s="69">
        <f t="shared" ca="1" si="394"/>
        <v>20589</v>
      </c>
      <c r="AJ2076" s="69" t="str">
        <f ca="1">IF(AI2076&lt;0,"0-12",IFERROR(VLOOKUP(AI2076,Breakup[],2,FALSE),"&gt;24"))</f>
        <v>&gt;24</v>
      </c>
      <c r="AK2076" s="69" t="str">
        <f>VLOOKUP(V2076,Master!B:D,3,FALSE)</f>
        <v>South</v>
      </c>
      <c r="AL2076" s="69" t="str">
        <f t="shared" si="395"/>
        <v>Bangalore</v>
      </c>
    </row>
    <row r="2077" spans="1:38">
      <c r="A2077" s="13" t="s">
        <v>4465</v>
      </c>
      <c r="B2077" s="54">
        <v>44701.634740474503</v>
      </c>
      <c r="C2077" s="13" t="s">
        <v>255</v>
      </c>
      <c r="D2077" s="13">
        <v>482</v>
      </c>
      <c r="E2077" s="13" t="s">
        <v>4466</v>
      </c>
      <c r="F2077" s="13" t="s">
        <v>33</v>
      </c>
      <c r="G2077" s="14">
        <v>1653040545709</v>
      </c>
      <c r="H2077" s="55">
        <v>0.30901620370370397</v>
      </c>
      <c r="I2077" s="33">
        <v>44881.309016203697</v>
      </c>
      <c r="J2077" s="58">
        <v>44881</v>
      </c>
      <c r="K2077" s="13" t="s">
        <v>257</v>
      </c>
      <c r="L2077" s="13" t="s">
        <v>72</v>
      </c>
      <c r="M2077" s="13" t="s">
        <v>255</v>
      </c>
      <c r="N2077" s="13" t="s">
        <v>206</v>
      </c>
      <c r="O2077" s="33" t="s">
        <v>38</v>
      </c>
      <c r="P2077" s="58" t="s">
        <v>38</v>
      </c>
      <c r="Q2077" s="33" t="s">
        <v>207</v>
      </c>
      <c r="R2077" s="14" t="s">
        <v>38</v>
      </c>
      <c r="S2077" s="13" t="s">
        <v>216</v>
      </c>
      <c r="T2077" s="13" t="s">
        <v>217</v>
      </c>
      <c r="U2077" s="33">
        <f t="shared" ca="1" si="384"/>
        <v>45744.56914039352</v>
      </c>
      <c r="V2077" s="13" t="str">
        <f t="shared" si="385"/>
        <v>Pune</v>
      </c>
      <c r="W2077" s="13" t="str">
        <f t="shared" si="386"/>
        <v>RI</v>
      </c>
      <c r="X2077" s="13">
        <f t="shared" si="387"/>
        <v>7</v>
      </c>
      <c r="Y2077" s="13" t="str">
        <f>IFERROR(VLOOKUP(C2077,ReceivingTeam[],2,FALSE),"HelpDesk")</f>
        <v>HelpDesk</v>
      </c>
      <c r="Z2077" s="67">
        <f t="shared" si="388"/>
        <v>44882.520833333336</v>
      </c>
      <c r="AA2077" s="68">
        <f t="shared" si="389"/>
        <v>44881</v>
      </c>
      <c r="AB2077" s="69" t="b">
        <f t="shared" si="390"/>
        <v>1</v>
      </c>
      <c r="AC2077" s="70">
        <f t="shared" si="391"/>
        <v>0.5</v>
      </c>
      <c r="AD2077" s="67">
        <f t="shared" si="392"/>
        <v>44882.520833333336</v>
      </c>
      <c r="AE2077" s="67">
        <f>VLOOKUP(V2077,'Branch Wise Work Timelines'!C:G,3,FALSE)+AA2077</f>
        <v>44881.395833333336</v>
      </c>
      <c r="AF2077" s="67">
        <f>IF(V2077="Bangalore",VLOOKUP(V2077,'Branch Wise Work Timelines'!C:G,4,FALSE)+AA2077+1,IF(V2077="Mumbai",VLOOKUP(V2077,'Branch Wise Work Timelines'!C:G,4,FALSE)+AA2077+1,VLOOKUP(V2077,'Branch Wise Work Timelines'!C:G,4,FALSE)+AA2077))</f>
        <v>44881.770833333336</v>
      </c>
      <c r="AG2077" s="67">
        <f>WORKDAY.INTL(AA2077,1,11)+VLOOKUP(V2077,'Branch Wise Work Timelines'!C:G,3,FALSE)</f>
        <v>44882.395833333336</v>
      </c>
      <c r="AH2077" s="69" t="str">
        <f t="shared" ca="1" si="393"/>
        <v>Out of TAT</v>
      </c>
      <c r="AI2077" s="69">
        <f t="shared" ca="1" si="394"/>
        <v>20690</v>
      </c>
      <c r="AJ2077" s="69" t="str">
        <f ca="1">IF(AI2077&lt;0,"0-12",IFERROR(VLOOKUP(AI2077,Breakup[],2,FALSE),"&gt;24"))</f>
        <v>&gt;24</v>
      </c>
      <c r="AK2077" s="69" t="str">
        <f>VLOOKUP(V2077,Master!B:D,3,FALSE)</f>
        <v>West</v>
      </c>
      <c r="AL2077" s="69" t="str">
        <f t="shared" si="395"/>
        <v>Pune</v>
      </c>
    </row>
    <row r="2078" spans="1:38">
      <c r="A2078" s="13" t="s">
        <v>4467</v>
      </c>
      <c r="B2078" s="54">
        <v>44701.636410567102</v>
      </c>
      <c r="C2078" s="13" t="s">
        <v>286</v>
      </c>
      <c r="D2078" s="13">
        <v>1556</v>
      </c>
      <c r="E2078" s="13" t="s">
        <v>4468</v>
      </c>
      <c r="F2078" s="13" t="s">
        <v>33</v>
      </c>
      <c r="G2078" s="14">
        <v>1653041457618</v>
      </c>
      <c r="H2078" s="55">
        <v>0.794490740740741</v>
      </c>
      <c r="I2078" s="33">
        <v>44882.7944907407</v>
      </c>
      <c r="J2078" s="58">
        <v>44882</v>
      </c>
      <c r="K2078" s="13" t="s">
        <v>257</v>
      </c>
      <c r="L2078" s="13" t="s">
        <v>72</v>
      </c>
      <c r="M2078" s="13" t="s">
        <v>286</v>
      </c>
      <c r="N2078" s="13" t="s">
        <v>206</v>
      </c>
      <c r="O2078" s="33" t="s">
        <v>38</v>
      </c>
      <c r="P2078" s="58" t="s">
        <v>38</v>
      </c>
      <c r="Q2078" s="33" t="s">
        <v>207</v>
      </c>
      <c r="R2078" s="14" t="s">
        <v>38</v>
      </c>
      <c r="S2078" s="13" t="s">
        <v>208</v>
      </c>
      <c r="T2078" s="13" t="s">
        <v>209</v>
      </c>
      <c r="U2078" s="33">
        <f t="shared" ca="1" si="384"/>
        <v>45744.56914039352</v>
      </c>
      <c r="V2078" s="13" t="str">
        <f t="shared" si="385"/>
        <v>Pune</v>
      </c>
      <c r="W2078" s="13" t="str">
        <f t="shared" si="386"/>
        <v>RI</v>
      </c>
      <c r="X2078" s="13">
        <f t="shared" si="387"/>
        <v>19</v>
      </c>
      <c r="Y2078" s="13" t="str">
        <f>IFERROR(VLOOKUP(C2078,ReceivingTeam[],2,FALSE),"HelpDesk")</f>
        <v>HelpDesk</v>
      </c>
      <c r="Z2078" s="67">
        <f t="shared" si="388"/>
        <v>44883.9194907407</v>
      </c>
      <c r="AA2078" s="68">
        <f t="shared" si="389"/>
        <v>44882</v>
      </c>
      <c r="AB2078" s="69" t="b">
        <f t="shared" si="390"/>
        <v>1</v>
      </c>
      <c r="AC2078" s="70">
        <f t="shared" si="391"/>
        <v>0.5</v>
      </c>
      <c r="AD2078" s="67">
        <f t="shared" si="392"/>
        <v>44883.9194907407</v>
      </c>
      <c r="AE2078" s="67">
        <f>VLOOKUP(V2078,'Branch Wise Work Timelines'!C:G,3,FALSE)+AA2078</f>
        <v>44882.395833333336</v>
      </c>
      <c r="AF2078" s="67">
        <f>IF(V2078="Bangalore",VLOOKUP(V2078,'Branch Wise Work Timelines'!C:G,4,FALSE)+AA2078+1,IF(V2078="Mumbai",VLOOKUP(V2078,'Branch Wise Work Timelines'!C:G,4,FALSE)+AA2078+1,VLOOKUP(V2078,'Branch Wise Work Timelines'!C:G,4,FALSE)+AA2078))</f>
        <v>44882.770833333336</v>
      </c>
      <c r="AG2078" s="67">
        <f>WORKDAY.INTL(AA2078,1,11)+VLOOKUP(V2078,'Branch Wise Work Timelines'!C:G,3,FALSE)</f>
        <v>44883.395833333336</v>
      </c>
      <c r="AH2078" s="69" t="str">
        <f t="shared" ca="1" si="393"/>
        <v>Out of TAT</v>
      </c>
      <c r="AI2078" s="69">
        <f t="shared" ca="1" si="394"/>
        <v>20656</v>
      </c>
      <c r="AJ2078" s="69" t="str">
        <f ca="1">IF(AI2078&lt;0,"0-12",IFERROR(VLOOKUP(AI2078,Breakup[],2,FALSE),"&gt;24"))</f>
        <v>&gt;24</v>
      </c>
      <c r="AK2078" s="69" t="str">
        <f>VLOOKUP(V2078,Master!B:D,3,FALSE)</f>
        <v>West</v>
      </c>
      <c r="AL2078" s="69" t="str">
        <f t="shared" si="395"/>
        <v>Pune</v>
      </c>
    </row>
    <row r="2079" spans="1:38">
      <c r="A2079" s="13" t="s">
        <v>4469</v>
      </c>
      <c r="B2079" s="54">
        <v>44701.654519675903</v>
      </c>
      <c r="C2079" s="13" t="s">
        <v>347</v>
      </c>
      <c r="D2079" s="13">
        <v>1241</v>
      </c>
      <c r="E2079" s="13" t="s">
        <v>4470</v>
      </c>
      <c r="F2079" s="13" t="s">
        <v>33</v>
      </c>
      <c r="G2079" s="14">
        <v>1653041796025</v>
      </c>
      <c r="H2079" s="55">
        <v>0.987222222222222</v>
      </c>
      <c r="I2079" s="33">
        <v>44890.987222222197</v>
      </c>
      <c r="J2079" s="58">
        <v>44890</v>
      </c>
      <c r="K2079" s="13" t="s">
        <v>325</v>
      </c>
      <c r="L2079" s="13" t="s">
        <v>55</v>
      </c>
      <c r="M2079" s="13" t="s">
        <v>347</v>
      </c>
      <c r="N2079" s="13" t="s">
        <v>206</v>
      </c>
      <c r="O2079" s="33" t="s">
        <v>38</v>
      </c>
      <c r="P2079" s="58" t="s">
        <v>38</v>
      </c>
      <c r="Q2079" s="33" t="s">
        <v>207</v>
      </c>
      <c r="R2079" s="14" t="s">
        <v>38</v>
      </c>
      <c r="S2079" s="13" t="s">
        <v>208</v>
      </c>
      <c r="T2079" s="13" t="s">
        <v>209</v>
      </c>
      <c r="U2079" s="33">
        <f t="shared" ca="1" si="384"/>
        <v>45744.56914039352</v>
      </c>
      <c r="V2079" s="13" t="str">
        <f t="shared" si="385"/>
        <v>Delhi</v>
      </c>
      <c r="W2079" s="13" t="str">
        <f t="shared" si="386"/>
        <v>RI</v>
      </c>
      <c r="X2079" s="13">
        <f t="shared" si="387"/>
        <v>23</v>
      </c>
      <c r="Y2079" s="13" t="str">
        <f>IFERROR(VLOOKUP(C2079,ReceivingTeam[],2,FALSE),"HelpDesk")</f>
        <v>HelpDesk</v>
      </c>
      <c r="Z2079" s="67">
        <f t="shared" si="388"/>
        <v>44892.133055555525</v>
      </c>
      <c r="AA2079" s="68">
        <f t="shared" si="389"/>
        <v>44890</v>
      </c>
      <c r="AB2079" s="69" t="b">
        <f t="shared" si="390"/>
        <v>1</v>
      </c>
      <c r="AC2079" s="70">
        <f t="shared" si="391"/>
        <v>0.5</v>
      </c>
      <c r="AD2079" s="67">
        <f t="shared" si="392"/>
        <v>44892.133055555525</v>
      </c>
      <c r="AE2079" s="67">
        <f>VLOOKUP(V2079,'Branch Wise Work Timelines'!C:G,3,FALSE)+AA2079</f>
        <v>44890.416666666664</v>
      </c>
      <c r="AF2079" s="67">
        <f>IF(V2079="Bangalore",VLOOKUP(V2079,'Branch Wise Work Timelines'!C:G,4,FALSE)+AA2079+1,IF(V2079="Mumbai",VLOOKUP(V2079,'Branch Wise Work Timelines'!C:G,4,FALSE)+AA2079+1,VLOOKUP(V2079,'Branch Wise Work Timelines'!C:G,4,FALSE)+AA2079))</f>
        <v>44890.770833333336</v>
      </c>
      <c r="AG2079" s="67">
        <f>WORKDAY.INTL(AA2079,1,11)+VLOOKUP(V2079,'Branch Wise Work Timelines'!C:G,3,FALSE)</f>
        <v>44891.416666666664</v>
      </c>
      <c r="AH2079" s="69" t="str">
        <f t="shared" ca="1" si="393"/>
        <v>Out of TAT</v>
      </c>
      <c r="AI2079" s="69">
        <f t="shared" ca="1" si="394"/>
        <v>20459</v>
      </c>
      <c r="AJ2079" s="69" t="str">
        <f ca="1">IF(AI2079&lt;0,"0-12",IFERROR(VLOOKUP(AI2079,Breakup[],2,FALSE),"&gt;24"))</f>
        <v>&gt;24</v>
      </c>
      <c r="AK2079" s="69" t="str">
        <f>VLOOKUP(V2079,Master!B:D,3,FALSE)</f>
        <v>North</v>
      </c>
      <c r="AL2079" s="69" t="str">
        <f t="shared" si="395"/>
        <v>Delhi</v>
      </c>
    </row>
    <row r="2080" spans="1:38">
      <c r="A2080" s="13" t="s">
        <v>4471</v>
      </c>
      <c r="B2080" s="54">
        <v>44701.5683486458</v>
      </c>
      <c r="C2080" s="13" t="s">
        <v>363</v>
      </c>
      <c r="D2080" s="13">
        <v>160</v>
      </c>
      <c r="E2080" s="13" t="s">
        <v>4472</v>
      </c>
      <c r="F2080" s="13" t="s">
        <v>33</v>
      </c>
      <c r="G2080" s="14">
        <v>1653037600168</v>
      </c>
      <c r="H2080" s="55">
        <v>0.35505787037037001</v>
      </c>
      <c r="I2080" s="33">
        <v>44889.355057870402</v>
      </c>
      <c r="J2080" s="58">
        <v>44889</v>
      </c>
      <c r="K2080" s="13" t="s">
        <v>213</v>
      </c>
      <c r="L2080" s="13" t="s">
        <v>30</v>
      </c>
      <c r="M2080" s="13" t="s">
        <v>282</v>
      </c>
      <c r="N2080" s="13" t="s">
        <v>206</v>
      </c>
      <c r="O2080" s="33" t="s">
        <v>38</v>
      </c>
      <c r="P2080" s="58" t="s">
        <v>38</v>
      </c>
      <c r="Q2080" s="33" t="s">
        <v>207</v>
      </c>
      <c r="R2080" s="14" t="s">
        <v>38</v>
      </c>
      <c r="S2080" s="13" t="s">
        <v>208</v>
      </c>
      <c r="T2080" s="13" t="s">
        <v>209</v>
      </c>
      <c r="U2080" s="33">
        <f t="shared" ca="1" si="384"/>
        <v>45744.56914039352</v>
      </c>
      <c r="V2080" s="13" t="str">
        <f t="shared" si="385"/>
        <v>Bangalore</v>
      </c>
      <c r="W2080" s="13" t="str">
        <f t="shared" si="386"/>
        <v>RI</v>
      </c>
      <c r="X2080" s="13">
        <f t="shared" si="387"/>
        <v>8</v>
      </c>
      <c r="Y2080" s="13" t="str">
        <f>IFERROR(VLOOKUP(C2080,ReceivingTeam[],2,FALSE),"HelpDesk")</f>
        <v>HelpDesk</v>
      </c>
      <c r="Z2080" s="67">
        <f t="shared" si="388"/>
        <v>44889.916666666664</v>
      </c>
      <c r="AA2080" s="68">
        <f t="shared" si="389"/>
        <v>44889</v>
      </c>
      <c r="AB2080" s="69" t="b">
        <f t="shared" si="390"/>
        <v>1</v>
      </c>
      <c r="AC2080" s="70">
        <f t="shared" si="391"/>
        <v>0.5</v>
      </c>
      <c r="AD2080" s="67">
        <f t="shared" si="392"/>
        <v>44889.916666666664</v>
      </c>
      <c r="AE2080" s="67">
        <f>VLOOKUP(V2080,'Branch Wise Work Timelines'!C:G,3,FALSE)+AA2080</f>
        <v>44889.416666666664</v>
      </c>
      <c r="AF2080" s="67">
        <f>IF(V2080="Bangalore",VLOOKUP(V2080,'Branch Wise Work Timelines'!C:G,4,FALSE)+AA2080+1,IF(V2080="Mumbai",VLOOKUP(V2080,'Branch Wise Work Timelines'!C:G,4,FALSE)+AA2080+1,VLOOKUP(V2080,'Branch Wise Work Timelines'!C:G,4,FALSE)+AA2080))</f>
        <v>44890.104166666664</v>
      </c>
      <c r="AG2080" s="67">
        <f>WORKDAY.INTL(AA2080,1,11)+VLOOKUP(V2080,'Branch Wise Work Timelines'!C:G,3,FALSE)</f>
        <v>44890.416666666664</v>
      </c>
      <c r="AH2080" s="69" t="str">
        <f t="shared" ca="1" si="393"/>
        <v>Out of TAT</v>
      </c>
      <c r="AI2080" s="69">
        <f t="shared" ca="1" si="394"/>
        <v>20512</v>
      </c>
      <c r="AJ2080" s="69" t="str">
        <f ca="1">IF(AI2080&lt;0,"0-12",IFERROR(VLOOKUP(AI2080,Breakup[],2,FALSE),"&gt;24"))</f>
        <v>&gt;24</v>
      </c>
      <c r="AK2080" s="69" t="str">
        <f>VLOOKUP(V2080,Master!B:D,3,FALSE)</f>
        <v>South</v>
      </c>
      <c r="AL2080" s="69" t="str">
        <f t="shared" si="395"/>
        <v>Bangalore</v>
      </c>
    </row>
    <row r="2081" spans="1:38">
      <c r="A2081" s="13" t="s">
        <v>4473</v>
      </c>
      <c r="B2081" s="54">
        <v>44700.8241220255</v>
      </c>
      <c r="C2081" s="13" t="s">
        <v>222</v>
      </c>
      <c r="D2081" s="13">
        <v>1027</v>
      </c>
      <c r="E2081" s="13" t="s">
        <v>4474</v>
      </c>
      <c r="F2081" s="13" t="s">
        <v>33</v>
      </c>
      <c r="G2081" s="14">
        <v>1653021346824</v>
      </c>
      <c r="H2081" s="55">
        <v>0.78642361111111103</v>
      </c>
      <c r="I2081" s="33">
        <v>44886.786423611098</v>
      </c>
      <c r="J2081" s="58">
        <v>44886</v>
      </c>
      <c r="K2081" s="13" t="s">
        <v>224</v>
      </c>
      <c r="L2081" s="13" t="s">
        <v>64</v>
      </c>
      <c r="M2081" s="13" t="s">
        <v>225</v>
      </c>
      <c r="N2081" s="13" t="s">
        <v>206</v>
      </c>
      <c r="O2081" s="33" t="s">
        <v>38</v>
      </c>
      <c r="P2081" s="58" t="s">
        <v>38</v>
      </c>
      <c r="Q2081" s="33" t="s">
        <v>207</v>
      </c>
      <c r="R2081" s="14" t="s">
        <v>38</v>
      </c>
      <c r="S2081" s="13" t="s">
        <v>208</v>
      </c>
      <c r="T2081" s="13" t="s">
        <v>209</v>
      </c>
      <c r="U2081" s="33">
        <f t="shared" ca="1" si="384"/>
        <v>45744.56914039352</v>
      </c>
      <c r="V2081" s="13" t="str">
        <f t="shared" si="385"/>
        <v>Kolkata</v>
      </c>
      <c r="W2081" s="13" t="str">
        <f t="shared" si="386"/>
        <v>RI</v>
      </c>
      <c r="X2081" s="13">
        <f t="shared" si="387"/>
        <v>18</v>
      </c>
      <c r="Y2081" s="13" t="str">
        <f>IFERROR(VLOOKUP(C2081,ReceivingTeam[],2,FALSE),"HelpDesk")</f>
        <v>Branch office</v>
      </c>
      <c r="Z2081" s="67">
        <f t="shared" si="388"/>
        <v>44887.932256944427</v>
      </c>
      <c r="AA2081" s="68">
        <f t="shared" si="389"/>
        <v>44886</v>
      </c>
      <c r="AB2081" s="69" t="b">
        <f t="shared" si="390"/>
        <v>1</v>
      </c>
      <c r="AC2081" s="70">
        <f t="shared" si="391"/>
        <v>0.5</v>
      </c>
      <c r="AD2081" s="67">
        <f t="shared" si="392"/>
        <v>44887.932256944427</v>
      </c>
      <c r="AE2081" s="67">
        <f>VLOOKUP(V2081,'Branch Wise Work Timelines'!C:G,3,FALSE)+AA2081</f>
        <v>44886.416666666664</v>
      </c>
      <c r="AF2081" s="67">
        <f>IF(V2081="Bangalore",VLOOKUP(V2081,'Branch Wise Work Timelines'!C:G,4,FALSE)+AA2081+1,IF(V2081="Mumbai",VLOOKUP(V2081,'Branch Wise Work Timelines'!C:G,4,FALSE)+AA2081+1,VLOOKUP(V2081,'Branch Wise Work Timelines'!C:G,4,FALSE)+AA2081))</f>
        <v>44886.770833333336</v>
      </c>
      <c r="AG2081" s="67">
        <f>WORKDAY.INTL(AA2081,1,11)+VLOOKUP(V2081,'Branch Wise Work Timelines'!C:G,3,FALSE)</f>
        <v>44887.416666666664</v>
      </c>
      <c r="AH2081" s="69" t="str">
        <f t="shared" ca="1" si="393"/>
        <v>Out of TAT</v>
      </c>
      <c r="AI2081" s="69">
        <f t="shared" ca="1" si="394"/>
        <v>20560</v>
      </c>
      <c r="AJ2081" s="69" t="str">
        <f ca="1">IF(AI2081&lt;0,"0-12",IFERROR(VLOOKUP(AI2081,Breakup[],2,FALSE),"&gt;24"))</f>
        <v>&gt;24</v>
      </c>
      <c r="AK2081" s="69" t="str">
        <f>VLOOKUP(V2081,Master!B:D,3,FALSE)</f>
        <v>East</v>
      </c>
      <c r="AL2081" s="69" t="str">
        <f t="shared" si="395"/>
        <v>Kolkata</v>
      </c>
    </row>
    <row r="2082" spans="1:38">
      <c r="A2082" s="13" t="s">
        <v>4475</v>
      </c>
      <c r="B2082" s="54">
        <v>44701.581486608797</v>
      </c>
      <c r="C2082" s="13" t="s">
        <v>121</v>
      </c>
      <c r="D2082" s="13">
        <v>1692</v>
      </c>
      <c r="E2082" s="13" t="s">
        <v>4476</v>
      </c>
      <c r="F2082" s="13" t="s">
        <v>33</v>
      </c>
      <c r="G2082" s="14">
        <v>1653036048991</v>
      </c>
      <c r="H2082" s="55">
        <v>0.84075231481481505</v>
      </c>
      <c r="I2082" s="33">
        <v>44887.840752314798</v>
      </c>
      <c r="J2082" s="58">
        <v>44887</v>
      </c>
      <c r="K2082" s="13" t="s">
        <v>263</v>
      </c>
      <c r="L2082" s="13" t="s">
        <v>69</v>
      </c>
      <c r="M2082" s="13" t="s">
        <v>101</v>
      </c>
      <c r="N2082" s="13" t="s">
        <v>206</v>
      </c>
      <c r="O2082" s="33" t="s">
        <v>38</v>
      </c>
      <c r="P2082" s="58" t="s">
        <v>38</v>
      </c>
      <c r="Q2082" s="33" t="s">
        <v>207</v>
      </c>
      <c r="R2082" s="14" t="s">
        <v>38</v>
      </c>
      <c r="S2082" s="13" t="s">
        <v>208</v>
      </c>
      <c r="T2082" s="13" t="s">
        <v>209</v>
      </c>
      <c r="U2082" s="33">
        <f t="shared" ca="1" si="384"/>
        <v>45744.56914039352</v>
      </c>
      <c r="V2082" s="13" t="str">
        <f t="shared" si="385"/>
        <v>Mumbai</v>
      </c>
      <c r="W2082" s="13" t="str">
        <f t="shared" si="386"/>
        <v>RI</v>
      </c>
      <c r="X2082" s="13">
        <f t="shared" si="387"/>
        <v>20</v>
      </c>
      <c r="Y2082" s="13" t="str">
        <f>IFERROR(VLOOKUP(C2082,ReceivingTeam[],2,FALSE),"HelpDesk")</f>
        <v>Branch office</v>
      </c>
      <c r="Z2082" s="67">
        <f t="shared" si="388"/>
        <v>44888.507418981462</v>
      </c>
      <c r="AA2082" s="68">
        <f t="shared" si="389"/>
        <v>44887</v>
      </c>
      <c r="AB2082" s="69" t="b">
        <f t="shared" si="390"/>
        <v>1</v>
      </c>
      <c r="AC2082" s="70">
        <f t="shared" si="391"/>
        <v>0.5</v>
      </c>
      <c r="AD2082" s="67">
        <f t="shared" si="392"/>
        <v>44888.507418981462</v>
      </c>
      <c r="AE2082" s="67">
        <f>VLOOKUP(V2082,'Branch Wise Work Timelines'!C:G,3,FALSE)+AA2082</f>
        <v>44887.416666666664</v>
      </c>
      <c r="AF2082" s="67">
        <f>IF(V2082="Bangalore",VLOOKUP(V2082,'Branch Wise Work Timelines'!C:G,4,FALSE)+AA2082+1,IF(V2082="Mumbai",VLOOKUP(V2082,'Branch Wise Work Timelines'!C:G,4,FALSE)+AA2082+1,VLOOKUP(V2082,'Branch Wise Work Timelines'!C:G,4,FALSE)+AA2082))</f>
        <v>44888.25</v>
      </c>
      <c r="AG2082" s="67">
        <f>WORKDAY.INTL(AA2082,1,11)+VLOOKUP(V2082,'Branch Wise Work Timelines'!C:G,3,FALSE)</f>
        <v>44888.416666666664</v>
      </c>
      <c r="AH2082" s="69" t="str">
        <f t="shared" ca="1" si="393"/>
        <v>Out of TAT</v>
      </c>
      <c r="AI2082" s="69">
        <f t="shared" ca="1" si="394"/>
        <v>20546</v>
      </c>
      <c r="AJ2082" s="69" t="str">
        <f ca="1">IF(AI2082&lt;0,"0-12",IFERROR(VLOOKUP(AI2082,Breakup[],2,FALSE),"&gt;24"))</f>
        <v>&gt;24</v>
      </c>
      <c r="AK2082" s="69" t="str">
        <f>VLOOKUP(V2082,Master!B:D,3,FALSE)</f>
        <v>East</v>
      </c>
      <c r="AL2082" s="69" t="str">
        <f t="shared" si="395"/>
        <v>Mumbai</v>
      </c>
    </row>
    <row r="2083" spans="1:38">
      <c r="A2083" s="13" t="s">
        <v>4477</v>
      </c>
      <c r="B2083" s="54">
        <v>44701.582277511603</v>
      </c>
      <c r="C2083" s="13" t="s">
        <v>87</v>
      </c>
      <c r="D2083" s="13">
        <v>116</v>
      </c>
      <c r="E2083" s="13" t="s">
        <v>4478</v>
      </c>
      <c r="F2083" s="13" t="s">
        <v>33</v>
      </c>
      <c r="G2083" s="14">
        <v>1653043298777</v>
      </c>
      <c r="H2083" s="55">
        <v>0.63586805555555603</v>
      </c>
      <c r="I2083" s="33">
        <v>44881.6358680556</v>
      </c>
      <c r="J2083" s="58">
        <v>44881</v>
      </c>
      <c r="K2083" s="13" t="s">
        <v>213</v>
      </c>
      <c r="L2083" s="13" t="s">
        <v>30</v>
      </c>
      <c r="M2083" s="13" t="s">
        <v>282</v>
      </c>
      <c r="N2083" s="13" t="s">
        <v>206</v>
      </c>
      <c r="O2083" s="33" t="s">
        <v>38</v>
      </c>
      <c r="P2083" s="58" t="s">
        <v>38</v>
      </c>
      <c r="Q2083" s="33" t="s">
        <v>207</v>
      </c>
      <c r="R2083" s="14" t="s">
        <v>38</v>
      </c>
      <c r="S2083" s="13" t="s">
        <v>216</v>
      </c>
      <c r="T2083" s="13" t="s">
        <v>278</v>
      </c>
      <c r="U2083" s="33">
        <f t="shared" ca="1" si="384"/>
        <v>45744.56914039352</v>
      </c>
      <c r="V2083" s="13" t="str">
        <f t="shared" si="385"/>
        <v>Bangalore</v>
      </c>
      <c r="W2083" s="13" t="str">
        <f t="shared" si="386"/>
        <v>RI</v>
      </c>
      <c r="X2083" s="13">
        <f t="shared" si="387"/>
        <v>15</v>
      </c>
      <c r="Y2083" s="13" t="str">
        <f>IFERROR(VLOOKUP(C2083,ReceivingTeam[],2,FALSE),"HelpDesk")</f>
        <v>Branch office</v>
      </c>
      <c r="Z2083" s="67">
        <f t="shared" si="388"/>
        <v>44884.9483680556</v>
      </c>
      <c r="AA2083" s="68">
        <f t="shared" si="389"/>
        <v>44881</v>
      </c>
      <c r="AB2083" s="69" t="b">
        <f t="shared" si="390"/>
        <v>1</v>
      </c>
      <c r="AC2083" s="70">
        <f t="shared" si="391"/>
        <v>3</v>
      </c>
      <c r="AD2083" s="67">
        <f t="shared" si="392"/>
        <v>44884.9483680556</v>
      </c>
      <c r="AE2083" s="67">
        <f>VLOOKUP(V2083,'Branch Wise Work Timelines'!C:G,3,FALSE)+AA2083</f>
        <v>44881.416666666664</v>
      </c>
      <c r="AF2083" s="67">
        <f>IF(V2083="Bangalore",VLOOKUP(V2083,'Branch Wise Work Timelines'!C:G,4,FALSE)+AA2083+1,IF(V2083="Mumbai",VLOOKUP(V2083,'Branch Wise Work Timelines'!C:G,4,FALSE)+AA2083+1,VLOOKUP(V2083,'Branch Wise Work Timelines'!C:G,4,FALSE)+AA2083))</f>
        <v>44882.104166666664</v>
      </c>
      <c r="AG2083" s="67">
        <f>WORKDAY.INTL(AA2083,1,11)+VLOOKUP(V2083,'Branch Wise Work Timelines'!C:G,3,FALSE)</f>
        <v>44882.416666666664</v>
      </c>
      <c r="AH2083" s="69" t="str">
        <f t="shared" ca="1" si="393"/>
        <v>Out of TAT</v>
      </c>
      <c r="AI2083" s="69">
        <f t="shared" ca="1" si="394"/>
        <v>20631</v>
      </c>
      <c r="AJ2083" s="69" t="str">
        <f ca="1">IF(AI2083&lt;0,"0-12",IFERROR(VLOOKUP(AI2083,Breakup[],2,FALSE),"&gt;24"))</f>
        <v>&gt;24</v>
      </c>
      <c r="AK2083" s="69" t="str">
        <f>VLOOKUP(V2083,Master!B:D,3,FALSE)</f>
        <v>South</v>
      </c>
      <c r="AL2083" s="69" t="str">
        <f t="shared" si="395"/>
        <v>Bangalore</v>
      </c>
    </row>
    <row r="2084" spans="1:38">
      <c r="A2084" s="13" t="s">
        <v>4479</v>
      </c>
      <c r="B2084" s="54">
        <v>44699.7051027778</v>
      </c>
      <c r="C2084" s="13" t="s">
        <v>1562</v>
      </c>
      <c r="D2084" s="13">
        <v>1797</v>
      </c>
      <c r="E2084" s="13" t="s">
        <v>4480</v>
      </c>
      <c r="F2084" s="13" t="s">
        <v>33</v>
      </c>
      <c r="G2084" s="14">
        <v>1653030411662</v>
      </c>
      <c r="H2084" s="55">
        <v>0.14680555555555599</v>
      </c>
      <c r="I2084" s="33">
        <v>44881.146805555603</v>
      </c>
      <c r="J2084" s="58">
        <v>44881</v>
      </c>
      <c r="K2084" s="13" t="s">
        <v>397</v>
      </c>
      <c r="L2084" s="13" t="s">
        <v>50</v>
      </c>
      <c r="M2084" s="13" t="s">
        <v>153</v>
      </c>
      <c r="N2084" s="13" t="s">
        <v>206</v>
      </c>
      <c r="O2084" s="33" t="s">
        <v>38</v>
      </c>
      <c r="P2084" s="58" t="s">
        <v>38</v>
      </c>
      <c r="Q2084" s="33" t="s">
        <v>207</v>
      </c>
      <c r="R2084" s="14" t="s">
        <v>38</v>
      </c>
      <c r="S2084" s="13" t="s">
        <v>216</v>
      </c>
      <c r="T2084" s="13" t="s">
        <v>217</v>
      </c>
      <c r="U2084" s="33">
        <f t="shared" ca="1" si="384"/>
        <v>45744.56914039352</v>
      </c>
      <c r="V2084" s="13" t="str">
        <f t="shared" si="385"/>
        <v>Cochin</v>
      </c>
      <c r="W2084" s="13" t="str">
        <f t="shared" si="386"/>
        <v>RI</v>
      </c>
      <c r="X2084" s="13">
        <f t="shared" si="387"/>
        <v>3</v>
      </c>
      <c r="Y2084" s="13" t="str">
        <f>IFERROR(VLOOKUP(C2084,ReceivingTeam[],2,FALSE),"HelpDesk")</f>
        <v>HelpDesk</v>
      </c>
      <c r="Z2084" s="67">
        <f t="shared" si="388"/>
        <v>44882.562499999993</v>
      </c>
      <c r="AA2084" s="68">
        <f t="shared" si="389"/>
        <v>44881</v>
      </c>
      <c r="AB2084" s="69" t="b">
        <f t="shared" si="390"/>
        <v>1</v>
      </c>
      <c r="AC2084" s="70">
        <f t="shared" si="391"/>
        <v>0.5</v>
      </c>
      <c r="AD2084" s="67">
        <f t="shared" si="392"/>
        <v>44882.562499999993</v>
      </c>
      <c r="AE2084" s="67">
        <f>VLOOKUP(V2084,'Branch Wise Work Timelines'!C:G,3,FALSE)+AA2084</f>
        <v>44881.416666666664</v>
      </c>
      <c r="AF2084" s="67">
        <f>IF(V2084="Bangalore",VLOOKUP(V2084,'Branch Wise Work Timelines'!C:G,4,FALSE)+AA2084+1,IF(V2084="Mumbai",VLOOKUP(V2084,'Branch Wise Work Timelines'!C:G,4,FALSE)+AA2084+1,VLOOKUP(V2084,'Branch Wise Work Timelines'!C:G,4,FALSE)+AA2084))</f>
        <v>44881.770833333336</v>
      </c>
      <c r="AG2084" s="67">
        <f>WORKDAY.INTL(AA2084,1,11)+VLOOKUP(V2084,'Branch Wise Work Timelines'!C:G,3,FALSE)</f>
        <v>44882.416666666664</v>
      </c>
      <c r="AH2084" s="69" t="str">
        <f t="shared" ca="1" si="393"/>
        <v>Out of TAT</v>
      </c>
      <c r="AI2084" s="69">
        <f t="shared" ca="1" si="394"/>
        <v>20689</v>
      </c>
      <c r="AJ2084" s="69" t="str">
        <f ca="1">IF(AI2084&lt;0,"0-12",IFERROR(VLOOKUP(AI2084,Breakup[],2,FALSE),"&gt;24"))</f>
        <v>&gt;24</v>
      </c>
      <c r="AK2084" s="69" t="str">
        <f>VLOOKUP(V2084,Master!B:D,3,FALSE)</f>
        <v>South</v>
      </c>
      <c r="AL2084" s="69" t="str">
        <f t="shared" si="395"/>
        <v>Cochin</v>
      </c>
    </row>
    <row r="2085" spans="1:38">
      <c r="A2085" s="13" t="s">
        <v>4481</v>
      </c>
      <c r="B2085" s="54">
        <v>44700.467408483797</v>
      </c>
      <c r="C2085" s="13" t="s">
        <v>1562</v>
      </c>
      <c r="D2085" s="13">
        <v>1828</v>
      </c>
      <c r="E2085" s="13" t="s">
        <v>4482</v>
      </c>
      <c r="F2085" s="13" t="s">
        <v>33</v>
      </c>
      <c r="G2085" s="14">
        <v>1653030411662</v>
      </c>
      <c r="H2085" s="55">
        <v>0.94009259259259303</v>
      </c>
      <c r="I2085" s="33">
        <v>44884.940092592602</v>
      </c>
      <c r="J2085" s="58">
        <v>44884</v>
      </c>
      <c r="K2085" s="13" t="s">
        <v>397</v>
      </c>
      <c r="L2085" s="13" t="s">
        <v>50</v>
      </c>
      <c r="M2085" s="13" t="s">
        <v>153</v>
      </c>
      <c r="N2085" s="13" t="s">
        <v>206</v>
      </c>
      <c r="O2085" s="33" t="s">
        <v>38</v>
      </c>
      <c r="P2085" s="58" t="s">
        <v>38</v>
      </c>
      <c r="Q2085" s="33" t="s">
        <v>207</v>
      </c>
      <c r="R2085" s="14" t="s">
        <v>38</v>
      </c>
      <c r="S2085" s="13" t="s">
        <v>216</v>
      </c>
      <c r="T2085" s="13" t="s">
        <v>217</v>
      </c>
      <c r="U2085" s="33">
        <f t="shared" ca="1" si="384"/>
        <v>45744.56914039352</v>
      </c>
      <c r="V2085" s="13" t="str">
        <f t="shared" si="385"/>
        <v>Cochin</v>
      </c>
      <c r="W2085" s="13" t="str">
        <f t="shared" si="386"/>
        <v>RI</v>
      </c>
      <c r="X2085" s="13">
        <f t="shared" si="387"/>
        <v>22</v>
      </c>
      <c r="Y2085" s="13" t="str">
        <f>IFERROR(VLOOKUP(C2085,ReceivingTeam[],2,FALSE),"HelpDesk")</f>
        <v>HelpDesk</v>
      </c>
      <c r="Z2085" s="67">
        <f t="shared" si="388"/>
        <v>44887.08592592593</v>
      </c>
      <c r="AA2085" s="68">
        <f t="shared" si="389"/>
        <v>44884</v>
      </c>
      <c r="AB2085" s="69" t="b">
        <f t="shared" si="390"/>
        <v>1</v>
      </c>
      <c r="AC2085" s="70">
        <f t="shared" si="391"/>
        <v>0.5</v>
      </c>
      <c r="AD2085" s="67">
        <f t="shared" si="392"/>
        <v>44887.08592592593</v>
      </c>
      <c r="AE2085" s="67">
        <f>VLOOKUP(V2085,'Branch Wise Work Timelines'!C:G,3,FALSE)+AA2085</f>
        <v>44884.416666666664</v>
      </c>
      <c r="AF2085" s="67">
        <f>IF(V2085="Bangalore",VLOOKUP(V2085,'Branch Wise Work Timelines'!C:G,4,FALSE)+AA2085+1,IF(V2085="Mumbai",VLOOKUP(V2085,'Branch Wise Work Timelines'!C:G,4,FALSE)+AA2085+1,VLOOKUP(V2085,'Branch Wise Work Timelines'!C:G,4,FALSE)+AA2085))</f>
        <v>44884.770833333336</v>
      </c>
      <c r="AG2085" s="67">
        <f>WORKDAY.INTL(AA2085,1,11)+VLOOKUP(V2085,'Branch Wise Work Timelines'!C:G,3,FALSE)</f>
        <v>44886.416666666664</v>
      </c>
      <c r="AH2085" s="69" t="str">
        <f t="shared" ca="1" si="393"/>
        <v>Out of TAT</v>
      </c>
      <c r="AI2085" s="69">
        <f t="shared" ca="1" si="394"/>
        <v>20580</v>
      </c>
      <c r="AJ2085" s="69" t="str">
        <f ca="1">IF(AI2085&lt;0,"0-12",IFERROR(VLOOKUP(AI2085,Breakup[],2,FALSE),"&gt;24"))</f>
        <v>&gt;24</v>
      </c>
      <c r="AK2085" s="69" t="str">
        <f>VLOOKUP(V2085,Master!B:D,3,FALSE)</f>
        <v>South</v>
      </c>
      <c r="AL2085" s="69" t="str">
        <f t="shared" si="395"/>
        <v>Cochin</v>
      </c>
    </row>
    <row r="2086" spans="1:38">
      <c r="A2086" s="13" t="s">
        <v>4483</v>
      </c>
      <c r="B2086" s="54">
        <v>44701.633093830998</v>
      </c>
      <c r="C2086" s="13" t="s">
        <v>1335</v>
      </c>
      <c r="D2086" s="13">
        <v>1629</v>
      </c>
      <c r="E2086" s="13" t="s">
        <v>4484</v>
      </c>
      <c r="F2086" s="13" t="s">
        <v>33</v>
      </c>
      <c r="G2086" s="14">
        <v>1653041209928</v>
      </c>
      <c r="H2086" s="55">
        <v>0.51376157407407397</v>
      </c>
      <c r="I2086" s="33">
        <v>44885.513761574097</v>
      </c>
      <c r="J2086" s="58">
        <v>44885</v>
      </c>
      <c r="K2086" s="13" t="s">
        <v>213</v>
      </c>
      <c r="L2086" s="13" t="s">
        <v>30</v>
      </c>
      <c r="M2086" s="13" t="s">
        <v>147</v>
      </c>
      <c r="N2086" s="13" t="s">
        <v>206</v>
      </c>
      <c r="O2086" s="33" t="s">
        <v>38</v>
      </c>
      <c r="P2086" s="58" t="s">
        <v>38</v>
      </c>
      <c r="Q2086" s="33" t="s">
        <v>207</v>
      </c>
      <c r="R2086" s="14" t="s">
        <v>38</v>
      </c>
      <c r="S2086" s="13" t="s">
        <v>216</v>
      </c>
      <c r="T2086" s="13" t="s">
        <v>217</v>
      </c>
      <c r="U2086" s="33">
        <f t="shared" ca="1" si="384"/>
        <v>45744.56914039352</v>
      </c>
      <c r="V2086" s="13" t="str">
        <f t="shared" si="385"/>
        <v>Bangalore</v>
      </c>
      <c r="W2086" s="13" t="str">
        <f t="shared" si="386"/>
        <v>RI</v>
      </c>
      <c r="X2086" s="13">
        <f t="shared" si="387"/>
        <v>12</v>
      </c>
      <c r="Y2086" s="13" t="str">
        <f>IFERROR(VLOOKUP(C2086,ReceivingTeam[],2,FALSE),"HelpDesk")</f>
        <v>HelpDesk</v>
      </c>
      <c r="Z2086" s="67">
        <f t="shared" si="388"/>
        <v>44885.916666666664</v>
      </c>
      <c r="AA2086" s="68">
        <f t="shared" si="389"/>
        <v>44885</v>
      </c>
      <c r="AB2086" s="69" t="b">
        <f t="shared" si="390"/>
        <v>0</v>
      </c>
      <c r="AC2086" s="70">
        <f t="shared" si="391"/>
        <v>0.5</v>
      </c>
      <c r="AD2086" s="67">
        <f t="shared" si="392"/>
        <v>44885.916666666664</v>
      </c>
      <c r="AE2086" s="67">
        <f>VLOOKUP(V2086,'Branch Wise Work Timelines'!C:G,3,FALSE)+AA2086</f>
        <v>44885.416666666664</v>
      </c>
      <c r="AF2086" s="67">
        <f>IF(V2086="Bangalore",VLOOKUP(V2086,'Branch Wise Work Timelines'!C:G,4,FALSE)+AA2086+1,IF(V2086="Mumbai",VLOOKUP(V2086,'Branch Wise Work Timelines'!C:G,4,FALSE)+AA2086+1,VLOOKUP(V2086,'Branch Wise Work Timelines'!C:G,4,FALSE)+AA2086))</f>
        <v>44886.104166666664</v>
      </c>
      <c r="AG2086" s="67">
        <f>WORKDAY.INTL(AA2086,1,11)+VLOOKUP(V2086,'Branch Wise Work Timelines'!C:G,3,FALSE)</f>
        <v>44886.416666666664</v>
      </c>
      <c r="AH2086" s="69" t="str">
        <f t="shared" ca="1" si="393"/>
        <v>Out of TAT</v>
      </c>
      <c r="AI2086" s="69">
        <f t="shared" ca="1" si="394"/>
        <v>20608</v>
      </c>
      <c r="AJ2086" s="69" t="str">
        <f ca="1">IF(AI2086&lt;0,"0-12",IFERROR(VLOOKUP(AI2086,Breakup[],2,FALSE),"&gt;24"))</f>
        <v>&gt;24</v>
      </c>
      <c r="AK2086" s="69" t="str">
        <f>VLOOKUP(V2086,Master!B:D,3,FALSE)</f>
        <v>South</v>
      </c>
      <c r="AL2086" s="69" t="str">
        <f t="shared" si="395"/>
        <v>Bangalore</v>
      </c>
    </row>
    <row r="2087" spans="1:38">
      <c r="A2087" s="13" t="s">
        <v>4485</v>
      </c>
      <c r="B2087" s="54">
        <v>44701.633654548597</v>
      </c>
      <c r="C2087" s="13" t="s">
        <v>363</v>
      </c>
      <c r="D2087" s="13">
        <v>1622</v>
      </c>
      <c r="E2087" s="13" t="s">
        <v>4486</v>
      </c>
      <c r="F2087" s="13" t="s">
        <v>33</v>
      </c>
      <c r="G2087" s="14">
        <v>1653042062217</v>
      </c>
      <c r="H2087" s="55">
        <v>0.49782407407407397</v>
      </c>
      <c r="I2087" s="33">
        <v>44891.497824074097</v>
      </c>
      <c r="J2087" s="58">
        <v>44891</v>
      </c>
      <c r="K2087" s="13" t="s">
        <v>213</v>
      </c>
      <c r="L2087" s="13" t="s">
        <v>30</v>
      </c>
      <c r="M2087" s="13" t="s">
        <v>282</v>
      </c>
      <c r="N2087" s="13" t="s">
        <v>206</v>
      </c>
      <c r="O2087" s="33">
        <v>44891.462326388901</v>
      </c>
      <c r="P2087" s="58">
        <v>44891</v>
      </c>
      <c r="Q2087" s="33" t="s">
        <v>237</v>
      </c>
      <c r="R2087" s="14">
        <v>513</v>
      </c>
      <c r="S2087" s="13" t="s">
        <v>208</v>
      </c>
      <c r="T2087" s="13" t="s">
        <v>209</v>
      </c>
      <c r="U2087" s="33">
        <f t="shared" ca="1" si="384"/>
        <v>45744.56914039352</v>
      </c>
      <c r="V2087" s="13" t="str">
        <f t="shared" si="385"/>
        <v>Bangalore</v>
      </c>
      <c r="W2087" s="13" t="str">
        <f t="shared" si="386"/>
        <v>RI</v>
      </c>
      <c r="X2087" s="13">
        <f t="shared" si="387"/>
        <v>11</v>
      </c>
      <c r="Y2087" s="13" t="str">
        <f>IFERROR(VLOOKUP(C2087,ReceivingTeam[],2,FALSE),"HelpDesk")</f>
        <v>HelpDesk</v>
      </c>
      <c r="Z2087" s="67">
        <f t="shared" si="388"/>
        <v>44891.997824074097</v>
      </c>
      <c r="AA2087" s="68">
        <f t="shared" si="389"/>
        <v>44891</v>
      </c>
      <c r="AB2087" s="69" t="b">
        <f t="shared" si="390"/>
        <v>1</v>
      </c>
      <c r="AC2087" s="70">
        <f t="shared" si="391"/>
        <v>0.5</v>
      </c>
      <c r="AD2087" s="67">
        <f t="shared" si="392"/>
        <v>44891.997824074097</v>
      </c>
      <c r="AE2087" s="67">
        <f>VLOOKUP(V2087,'Branch Wise Work Timelines'!C:G,3,FALSE)+AA2087</f>
        <v>44891.416666666664</v>
      </c>
      <c r="AF2087" s="67">
        <f>IF(V2087="Bangalore",VLOOKUP(V2087,'Branch Wise Work Timelines'!C:G,4,FALSE)+AA2087+1,IF(V2087="Mumbai",VLOOKUP(V2087,'Branch Wise Work Timelines'!C:G,4,FALSE)+AA2087+1,VLOOKUP(V2087,'Branch Wise Work Timelines'!C:G,4,FALSE)+AA2087))</f>
        <v>44892.104166666664</v>
      </c>
      <c r="AG2087" s="67">
        <f>WORKDAY.INTL(AA2087,1,11)+VLOOKUP(V2087,'Branch Wise Work Timelines'!C:G,3,FALSE)</f>
        <v>44893.416666666664</v>
      </c>
      <c r="AH2087" s="69" t="str">
        <f t="shared" si="393"/>
        <v>Met</v>
      </c>
      <c r="AI2087" s="69">
        <f t="shared" ca="1" si="394"/>
        <v>20462</v>
      </c>
      <c r="AJ2087" s="69" t="str">
        <f ca="1">IF(AI2087&lt;0,"0-12",IFERROR(VLOOKUP(AI2087,Breakup[],2,FALSE),"&gt;24"))</f>
        <v>&gt;24</v>
      </c>
      <c r="AK2087" s="69" t="str">
        <f>VLOOKUP(V2087,Master!B:D,3,FALSE)</f>
        <v>South</v>
      </c>
      <c r="AL2087" s="69" t="str">
        <f t="shared" si="395"/>
        <v>Bangalore</v>
      </c>
    </row>
    <row r="2088" spans="1:38">
      <c r="A2088" s="13" t="s">
        <v>4487</v>
      </c>
      <c r="B2088" s="54">
        <v>44700.652141817103</v>
      </c>
      <c r="C2088" s="13" t="s">
        <v>1562</v>
      </c>
      <c r="D2088" s="13">
        <v>611</v>
      </c>
      <c r="E2088" s="13" t="s">
        <v>4488</v>
      </c>
      <c r="F2088" s="13" t="s">
        <v>33</v>
      </c>
      <c r="G2088" s="14">
        <v>1653030411662</v>
      </c>
      <c r="H2088" s="55">
        <v>4.7962962962962999E-2</v>
      </c>
      <c r="I2088" s="33">
        <v>44883.047962962999</v>
      </c>
      <c r="J2088" s="58">
        <v>44883</v>
      </c>
      <c r="K2088" s="13" t="s">
        <v>397</v>
      </c>
      <c r="L2088" s="13" t="s">
        <v>50</v>
      </c>
      <c r="M2088" s="13" t="s">
        <v>153</v>
      </c>
      <c r="N2088" s="13" t="s">
        <v>206</v>
      </c>
      <c r="O2088" s="33" t="s">
        <v>38</v>
      </c>
      <c r="P2088" s="58" t="s">
        <v>38</v>
      </c>
      <c r="Q2088" s="33" t="s">
        <v>207</v>
      </c>
      <c r="R2088" s="14" t="s">
        <v>38</v>
      </c>
      <c r="S2088" s="13" t="s">
        <v>216</v>
      </c>
      <c r="T2088" s="13" t="s">
        <v>217</v>
      </c>
      <c r="U2088" s="33">
        <f t="shared" ca="1" si="384"/>
        <v>45744.56914039352</v>
      </c>
      <c r="V2088" s="13" t="str">
        <f t="shared" si="385"/>
        <v>Cochin</v>
      </c>
      <c r="W2088" s="13" t="str">
        <f t="shared" si="386"/>
        <v>RI</v>
      </c>
      <c r="X2088" s="13">
        <f t="shared" si="387"/>
        <v>1</v>
      </c>
      <c r="Y2088" s="13" t="str">
        <f>IFERROR(VLOOKUP(C2088,ReceivingTeam[],2,FALSE),"HelpDesk")</f>
        <v>HelpDesk</v>
      </c>
      <c r="Z2088" s="67">
        <f t="shared" si="388"/>
        <v>44884.562499999993</v>
      </c>
      <c r="AA2088" s="68">
        <f t="shared" si="389"/>
        <v>44883</v>
      </c>
      <c r="AB2088" s="69" t="b">
        <f t="shared" si="390"/>
        <v>1</v>
      </c>
      <c r="AC2088" s="70">
        <f t="shared" si="391"/>
        <v>0.5</v>
      </c>
      <c r="AD2088" s="67">
        <f t="shared" si="392"/>
        <v>44884.562499999993</v>
      </c>
      <c r="AE2088" s="67">
        <f>VLOOKUP(V2088,'Branch Wise Work Timelines'!C:G,3,FALSE)+AA2088</f>
        <v>44883.416666666664</v>
      </c>
      <c r="AF2088" s="67">
        <f>IF(V2088="Bangalore",VLOOKUP(V2088,'Branch Wise Work Timelines'!C:G,4,FALSE)+AA2088+1,IF(V2088="Mumbai",VLOOKUP(V2088,'Branch Wise Work Timelines'!C:G,4,FALSE)+AA2088+1,VLOOKUP(V2088,'Branch Wise Work Timelines'!C:G,4,FALSE)+AA2088))</f>
        <v>44883.770833333336</v>
      </c>
      <c r="AG2088" s="67">
        <f>WORKDAY.INTL(AA2088,1,11)+VLOOKUP(V2088,'Branch Wise Work Timelines'!C:G,3,FALSE)</f>
        <v>44884.416666666664</v>
      </c>
      <c r="AH2088" s="69" t="str">
        <f t="shared" ca="1" si="393"/>
        <v>Out of TAT</v>
      </c>
      <c r="AI2088" s="69">
        <f t="shared" ca="1" si="394"/>
        <v>20641</v>
      </c>
      <c r="AJ2088" s="69" t="str">
        <f ca="1">IF(AI2088&lt;0,"0-12",IFERROR(VLOOKUP(AI2088,Breakup[],2,FALSE),"&gt;24"))</f>
        <v>&gt;24</v>
      </c>
      <c r="AK2088" s="69" t="str">
        <f>VLOOKUP(V2088,Master!B:D,3,FALSE)</f>
        <v>South</v>
      </c>
      <c r="AL2088" s="69" t="str">
        <f t="shared" si="395"/>
        <v>Cochin</v>
      </c>
    </row>
    <row r="2089" spans="1:38">
      <c r="A2089" s="13" t="s">
        <v>4489</v>
      </c>
      <c r="B2089" s="54">
        <v>44700.676784143499</v>
      </c>
      <c r="C2089" s="13" t="s">
        <v>739</v>
      </c>
      <c r="D2089" s="13">
        <v>855</v>
      </c>
      <c r="E2089" s="13" t="s">
        <v>4490</v>
      </c>
      <c r="F2089" s="13" t="s">
        <v>24</v>
      </c>
      <c r="G2089" s="14">
        <v>1653022359922</v>
      </c>
      <c r="H2089" s="55">
        <v>0.150416666666667</v>
      </c>
      <c r="I2089" s="33">
        <v>44886.1504166667</v>
      </c>
      <c r="J2089" s="58">
        <v>44886</v>
      </c>
      <c r="K2089" s="13" t="s">
        <v>452</v>
      </c>
      <c r="L2089" s="13" t="s">
        <v>36</v>
      </c>
      <c r="M2089" s="13" t="s">
        <v>739</v>
      </c>
      <c r="N2089" s="13" t="s">
        <v>206</v>
      </c>
      <c r="O2089" s="33" t="s">
        <v>38</v>
      </c>
      <c r="P2089" s="58" t="s">
        <v>38</v>
      </c>
      <c r="Q2089" s="33" t="s">
        <v>207</v>
      </c>
      <c r="R2089" s="14" t="s">
        <v>38</v>
      </c>
      <c r="S2089" s="13" t="s">
        <v>216</v>
      </c>
      <c r="T2089" s="13" t="s">
        <v>278</v>
      </c>
      <c r="U2089" s="33">
        <f t="shared" ca="1" si="384"/>
        <v>45744.56914039352</v>
      </c>
      <c r="V2089" s="13" t="str">
        <f t="shared" si="385"/>
        <v>Chennai</v>
      </c>
      <c r="W2089" s="13" t="str">
        <f t="shared" si="386"/>
        <v>DOMI</v>
      </c>
      <c r="X2089" s="13">
        <f t="shared" si="387"/>
        <v>3</v>
      </c>
      <c r="Y2089" s="13" t="str">
        <f>IFERROR(VLOOKUP(C2089,ReceivingTeam[],2,FALSE),"HelpDesk")</f>
        <v>HelpDesk</v>
      </c>
      <c r="Z2089" s="67">
        <f t="shared" si="388"/>
        <v>44890.062499999993</v>
      </c>
      <c r="AA2089" s="68">
        <f t="shared" si="389"/>
        <v>44886</v>
      </c>
      <c r="AB2089" s="69" t="b">
        <f t="shared" si="390"/>
        <v>1</v>
      </c>
      <c r="AC2089" s="70">
        <f t="shared" si="391"/>
        <v>3</v>
      </c>
      <c r="AD2089" s="67">
        <f t="shared" si="392"/>
        <v>44890.062499999993</v>
      </c>
      <c r="AE2089" s="67">
        <f>VLOOKUP(V2089,'Branch Wise Work Timelines'!C:G,3,FALSE)+AA2089</f>
        <v>44886.416666666664</v>
      </c>
      <c r="AF2089" s="67">
        <f>IF(V2089="Bangalore",VLOOKUP(V2089,'Branch Wise Work Timelines'!C:G,4,FALSE)+AA2089+1,IF(V2089="Mumbai",VLOOKUP(V2089,'Branch Wise Work Timelines'!C:G,4,FALSE)+AA2089+1,VLOOKUP(V2089,'Branch Wise Work Timelines'!C:G,4,FALSE)+AA2089))</f>
        <v>44886.770833333336</v>
      </c>
      <c r="AG2089" s="67">
        <f>WORKDAY.INTL(AA2089,1,11)+VLOOKUP(V2089,'Branch Wise Work Timelines'!C:G,3,FALSE)</f>
        <v>44887.416666666664</v>
      </c>
      <c r="AH2089" s="69" t="str">
        <f t="shared" ca="1" si="393"/>
        <v>Out of TAT</v>
      </c>
      <c r="AI2089" s="69">
        <f t="shared" ca="1" si="394"/>
        <v>20509</v>
      </c>
      <c r="AJ2089" s="69" t="str">
        <f ca="1">IF(AI2089&lt;0,"0-12",IFERROR(VLOOKUP(AI2089,Breakup[],2,FALSE),"&gt;24"))</f>
        <v>&gt;24</v>
      </c>
      <c r="AK2089" s="69" t="str">
        <f>VLOOKUP(V2089,Master!B:D,3,FALSE)</f>
        <v>South</v>
      </c>
      <c r="AL2089" s="69" t="str">
        <f t="shared" si="395"/>
        <v>Chennai</v>
      </c>
    </row>
    <row r="2090" spans="1:38">
      <c r="A2090" s="13" t="s">
        <v>4491</v>
      </c>
      <c r="B2090" s="54">
        <v>44701.657334294003</v>
      </c>
      <c r="C2090" s="13" t="s">
        <v>110</v>
      </c>
      <c r="D2090" s="13">
        <v>760</v>
      </c>
      <c r="E2090" s="13" t="s">
        <v>4492</v>
      </c>
      <c r="F2090" s="13" t="s">
        <v>33</v>
      </c>
      <c r="G2090" s="14">
        <v>1653044731623</v>
      </c>
      <c r="H2090" s="55">
        <v>0.67223379629629598</v>
      </c>
      <c r="I2090" s="33">
        <v>44889.6722337963</v>
      </c>
      <c r="J2090" s="58">
        <v>44889</v>
      </c>
      <c r="K2090" s="13" t="s">
        <v>263</v>
      </c>
      <c r="L2090" s="13" t="s">
        <v>69</v>
      </c>
      <c r="M2090" s="13" t="s">
        <v>101</v>
      </c>
      <c r="N2090" s="13" t="s">
        <v>206</v>
      </c>
      <c r="O2090" s="33" t="s">
        <v>38</v>
      </c>
      <c r="P2090" s="58" t="s">
        <v>38</v>
      </c>
      <c r="Q2090" s="33" t="s">
        <v>207</v>
      </c>
      <c r="R2090" s="14" t="s">
        <v>38</v>
      </c>
      <c r="S2090" s="13" t="s">
        <v>208</v>
      </c>
      <c r="T2090" s="13" t="s">
        <v>209</v>
      </c>
      <c r="U2090" s="33">
        <f t="shared" ca="1" si="384"/>
        <v>45744.56914039352</v>
      </c>
      <c r="V2090" s="13" t="str">
        <f t="shared" si="385"/>
        <v>Mumbai</v>
      </c>
      <c r="W2090" s="13" t="str">
        <f t="shared" si="386"/>
        <v>RI</v>
      </c>
      <c r="X2090" s="13">
        <f t="shared" si="387"/>
        <v>16</v>
      </c>
      <c r="Y2090" s="13" t="str">
        <f>IFERROR(VLOOKUP(C2090,ReceivingTeam[],2,FALSE),"HelpDesk")</f>
        <v>Branch office</v>
      </c>
      <c r="Z2090" s="67">
        <f t="shared" si="388"/>
        <v>44890.1722337963</v>
      </c>
      <c r="AA2090" s="68">
        <f t="shared" si="389"/>
        <v>44889</v>
      </c>
      <c r="AB2090" s="69" t="b">
        <f t="shared" si="390"/>
        <v>1</v>
      </c>
      <c r="AC2090" s="70">
        <f t="shared" si="391"/>
        <v>0.5</v>
      </c>
      <c r="AD2090" s="67">
        <f t="shared" si="392"/>
        <v>44890.1722337963</v>
      </c>
      <c r="AE2090" s="67">
        <f>VLOOKUP(V2090,'Branch Wise Work Timelines'!C:G,3,FALSE)+AA2090</f>
        <v>44889.416666666664</v>
      </c>
      <c r="AF2090" s="67">
        <f>IF(V2090="Bangalore",VLOOKUP(V2090,'Branch Wise Work Timelines'!C:G,4,FALSE)+AA2090+1,IF(V2090="Mumbai",VLOOKUP(V2090,'Branch Wise Work Timelines'!C:G,4,FALSE)+AA2090+1,VLOOKUP(V2090,'Branch Wise Work Timelines'!C:G,4,FALSE)+AA2090))</f>
        <v>44890.25</v>
      </c>
      <c r="AG2090" s="67">
        <f>WORKDAY.INTL(AA2090,1,11)+VLOOKUP(V2090,'Branch Wise Work Timelines'!C:G,3,FALSE)</f>
        <v>44890.416666666664</v>
      </c>
      <c r="AH2090" s="69" t="str">
        <f t="shared" ca="1" si="393"/>
        <v>Out of TAT</v>
      </c>
      <c r="AI2090" s="69">
        <f t="shared" ca="1" si="394"/>
        <v>20506</v>
      </c>
      <c r="AJ2090" s="69" t="str">
        <f ca="1">IF(AI2090&lt;0,"0-12",IFERROR(VLOOKUP(AI2090,Breakup[],2,FALSE),"&gt;24"))</f>
        <v>&gt;24</v>
      </c>
      <c r="AK2090" s="69" t="str">
        <f>VLOOKUP(V2090,Master!B:D,3,FALSE)</f>
        <v>East</v>
      </c>
      <c r="AL2090" s="69" t="str">
        <f t="shared" si="395"/>
        <v>Mumbai</v>
      </c>
    </row>
    <row r="2091" spans="1:38">
      <c r="A2091" s="13" t="s">
        <v>4493</v>
      </c>
      <c r="B2091" s="54">
        <v>44701.658572719898</v>
      </c>
      <c r="C2091" s="13" t="s">
        <v>87</v>
      </c>
      <c r="D2091" s="13">
        <v>752</v>
      </c>
      <c r="E2091" s="13" t="s">
        <v>4494</v>
      </c>
      <c r="F2091" s="13" t="s">
        <v>33</v>
      </c>
      <c r="G2091" s="14">
        <v>1653042753296</v>
      </c>
      <c r="H2091" s="55">
        <v>0.81648148148148103</v>
      </c>
      <c r="I2091" s="33">
        <v>44888.816481481503</v>
      </c>
      <c r="J2091" s="58">
        <v>44888</v>
      </c>
      <c r="K2091" s="13" t="s">
        <v>213</v>
      </c>
      <c r="L2091" s="13" t="s">
        <v>30</v>
      </c>
      <c r="M2091" s="13" t="s">
        <v>282</v>
      </c>
      <c r="N2091" s="13" t="s">
        <v>206</v>
      </c>
      <c r="O2091" s="33" t="s">
        <v>38</v>
      </c>
      <c r="P2091" s="58" t="s">
        <v>38</v>
      </c>
      <c r="Q2091" s="33" t="s">
        <v>207</v>
      </c>
      <c r="R2091" s="14" t="s">
        <v>38</v>
      </c>
      <c r="S2091" s="13" t="s">
        <v>216</v>
      </c>
      <c r="T2091" s="13" t="s">
        <v>217</v>
      </c>
      <c r="U2091" s="33">
        <f t="shared" ca="1" si="384"/>
        <v>45744.56914039352</v>
      </c>
      <c r="V2091" s="13" t="str">
        <f t="shared" si="385"/>
        <v>Bangalore</v>
      </c>
      <c r="W2091" s="13" t="str">
        <f t="shared" si="386"/>
        <v>RI</v>
      </c>
      <c r="X2091" s="13">
        <f t="shared" si="387"/>
        <v>19</v>
      </c>
      <c r="Y2091" s="13" t="str">
        <f>IFERROR(VLOOKUP(C2091,ReceivingTeam[],2,FALSE),"HelpDesk")</f>
        <v>Branch office</v>
      </c>
      <c r="Z2091" s="67">
        <f t="shared" si="388"/>
        <v>44889.628981481503</v>
      </c>
      <c r="AA2091" s="68">
        <f t="shared" si="389"/>
        <v>44888</v>
      </c>
      <c r="AB2091" s="69" t="b">
        <f t="shared" si="390"/>
        <v>1</v>
      </c>
      <c r="AC2091" s="70">
        <f t="shared" si="391"/>
        <v>0.5</v>
      </c>
      <c r="AD2091" s="67">
        <f t="shared" si="392"/>
        <v>44889.628981481503</v>
      </c>
      <c r="AE2091" s="67">
        <f>VLOOKUP(V2091,'Branch Wise Work Timelines'!C:G,3,FALSE)+AA2091</f>
        <v>44888.416666666664</v>
      </c>
      <c r="AF2091" s="67">
        <f>IF(V2091="Bangalore",VLOOKUP(V2091,'Branch Wise Work Timelines'!C:G,4,FALSE)+AA2091+1,IF(V2091="Mumbai",VLOOKUP(V2091,'Branch Wise Work Timelines'!C:G,4,FALSE)+AA2091+1,VLOOKUP(V2091,'Branch Wise Work Timelines'!C:G,4,FALSE)+AA2091))</f>
        <v>44889.104166666664</v>
      </c>
      <c r="AG2091" s="67">
        <f>WORKDAY.INTL(AA2091,1,11)+VLOOKUP(V2091,'Branch Wise Work Timelines'!C:G,3,FALSE)</f>
        <v>44889.416666666664</v>
      </c>
      <c r="AH2091" s="69" t="str">
        <f t="shared" ca="1" si="393"/>
        <v>Out of TAT</v>
      </c>
      <c r="AI2091" s="69">
        <f t="shared" ca="1" si="394"/>
        <v>20519</v>
      </c>
      <c r="AJ2091" s="69" t="str">
        <f ca="1">IF(AI2091&lt;0,"0-12",IFERROR(VLOOKUP(AI2091,Breakup[],2,FALSE),"&gt;24"))</f>
        <v>&gt;24</v>
      </c>
      <c r="AK2091" s="69" t="str">
        <f>VLOOKUP(V2091,Master!B:D,3,FALSE)</f>
        <v>South</v>
      </c>
      <c r="AL2091" s="69" t="str">
        <f t="shared" si="395"/>
        <v>Bangalore</v>
      </c>
    </row>
    <row r="2092" spans="1:38">
      <c r="A2092" s="13" t="s">
        <v>4495</v>
      </c>
      <c r="B2092" s="54">
        <v>44701.483636689802</v>
      </c>
      <c r="C2092" s="13" t="s">
        <v>143</v>
      </c>
      <c r="D2092" s="13">
        <v>1868</v>
      </c>
      <c r="E2092" s="13" t="s">
        <v>4496</v>
      </c>
      <c r="F2092" s="13" t="s">
        <v>24</v>
      </c>
      <c r="G2092" s="14">
        <v>1653027233476</v>
      </c>
      <c r="H2092" s="55">
        <v>0.829814814814815</v>
      </c>
      <c r="I2092" s="33">
        <v>44882.829814814802</v>
      </c>
      <c r="J2092" s="58">
        <v>44882</v>
      </c>
      <c r="K2092" s="13" t="s">
        <v>325</v>
      </c>
      <c r="L2092" s="13" t="s">
        <v>55</v>
      </c>
      <c r="M2092" s="13" t="s">
        <v>143</v>
      </c>
      <c r="N2092" s="13" t="s">
        <v>206</v>
      </c>
      <c r="O2092" s="33" t="s">
        <v>38</v>
      </c>
      <c r="P2092" s="58" t="s">
        <v>38</v>
      </c>
      <c r="Q2092" s="33" t="s">
        <v>207</v>
      </c>
      <c r="R2092" s="14" t="s">
        <v>38</v>
      </c>
      <c r="S2092" s="13" t="s">
        <v>208</v>
      </c>
      <c r="T2092" s="13" t="s">
        <v>209</v>
      </c>
      <c r="U2092" s="33">
        <f t="shared" ca="1" si="384"/>
        <v>45744.56914039352</v>
      </c>
      <c r="V2092" s="13" t="str">
        <f t="shared" si="385"/>
        <v>Delhi</v>
      </c>
      <c r="W2092" s="13" t="str">
        <f t="shared" si="386"/>
        <v>DOMI</v>
      </c>
      <c r="X2092" s="13">
        <f t="shared" si="387"/>
        <v>19</v>
      </c>
      <c r="Y2092" s="13" t="str">
        <f>IFERROR(VLOOKUP(C2092,ReceivingTeam[],2,FALSE),"HelpDesk")</f>
        <v>Branch office</v>
      </c>
      <c r="Z2092" s="67">
        <f t="shared" si="388"/>
        <v>44883.975648148131</v>
      </c>
      <c r="AA2092" s="68">
        <f t="shared" si="389"/>
        <v>44882</v>
      </c>
      <c r="AB2092" s="69" t="b">
        <f t="shared" si="390"/>
        <v>1</v>
      </c>
      <c r="AC2092" s="70">
        <f t="shared" si="391"/>
        <v>0.5</v>
      </c>
      <c r="AD2092" s="67">
        <f t="shared" si="392"/>
        <v>44883.975648148131</v>
      </c>
      <c r="AE2092" s="67">
        <f>VLOOKUP(V2092,'Branch Wise Work Timelines'!C:G,3,FALSE)+AA2092</f>
        <v>44882.416666666664</v>
      </c>
      <c r="AF2092" s="67">
        <f>IF(V2092="Bangalore",VLOOKUP(V2092,'Branch Wise Work Timelines'!C:G,4,FALSE)+AA2092+1,IF(V2092="Mumbai",VLOOKUP(V2092,'Branch Wise Work Timelines'!C:G,4,FALSE)+AA2092+1,VLOOKUP(V2092,'Branch Wise Work Timelines'!C:G,4,FALSE)+AA2092))</f>
        <v>44882.770833333336</v>
      </c>
      <c r="AG2092" s="67">
        <f>WORKDAY.INTL(AA2092,1,11)+VLOOKUP(V2092,'Branch Wise Work Timelines'!C:G,3,FALSE)</f>
        <v>44883.416666666664</v>
      </c>
      <c r="AH2092" s="69" t="str">
        <f t="shared" ca="1" si="393"/>
        <v>Out of TAT</v>
      </c>
      <c r="AI2092" s="69">
        <f t="shared" ca="1" si="394"/>
        <v>20655</v>
      </c>
      <c r="AJ2092" s="69" t="str">
        <f ca="1">IF(AI2092&lt;0,"0-12",IFERROR(VLOOKUP(AI2092,Breakup[],2,FALSE),"&gt;24"))</f>
        <v>&gt;24</v>
      </c>
      <c r="AK2092" s="69" t="str">
        <f>VLOOKUP(V2092,Master!B:D,3,FALSE)</f>
        <v>North</v>
      </c>
      <c r="AL2092" s="69" t="str">
        <f t="shared" si="395"/>
        <v>Delhi</v>
      </c>
    </row>
    <row r="2093" spans="1:38">
      <c r="A2093" s="13" t="s">
        <v>4497</v>
      </c>
      <c r="B2093" s="54">
        <v>44701.485050578704</v>
      </c>
      <c r="C2093" s="13" t="s">
        <v>143</v>
      </c>
      <c r="D2093" s="13">
        <v>1289</v>
      </c>
      <c r="E2093" s="13" t="s">
        <v>4498</v>
      </c>
      <c r="F2093" s="13" t="s">
        <v>24</v>
      </c>
      <c r="G2093" s="14">
        <v>1653027233476</v>
      </c>
      <c r="H2093" s="55">
        <v>0.87538194444444395</v>
      </c>
      <c r="I2093" s="33">
        <v>44884.875381944403</v>
      </c>
      <c r="J2093" s="58">
        <v>44884</v>
      </c>
      <c r="K2093" s="13" t="s">
        <v>325</v>
      </c>
      <c r="L2093" s="13" t="s">
        <v>55</v>
      </c>
      <c r="M2093" s="13" t="s">
        <v>143</v>
      </c>
      <c r="N2093" s="13" t="s">
        <v>206</v>
      </c>
      <c r="O2093" s="33" t="s">
        <v>38</v>
      </c>
      <c r="P2093" s="58" t="s">
        <v>38</v>
      </c>
      <c r="Q2093" s="33" t="s">
        <v>207</v>
      </c>
      <c r="R2093" s="14" t="s">
        <v>38</v>
      </c>
      <c r="S2093" s="13" t="s">
        <v>208</v>
      </c>
      <c r="T2093" s="13" t="s">
        <v>209</v>
      </c>
      <c r="U2093" s="33">
        <f t="shared" ca="1" si="384"/>
        <v>45744.56914039352</v>
      </c>
      <c r="V2093" s="13" t="str">
        <f t="shared" si="385"/>
        <v>Delhi</v>
      </c>
      <c r="W2093" s="13" t="str">
        <f t="shared" si="386"/>
        <v>DOMI</v>
      </c>
      <c r="X2093" s="13">
        <f t="shared" si="387"/>
        <v>21</v>
      </c>
      <c r="Y2093" s="13" t="str">
        <f>IFERROR(VLOOKUP(C2093,ReceivingTeam[],2,FALSE),"HelpDesk")</f>
        <v>Branch office</v>
      </c>
      <c r="Z2093" s="67">
        <f t="shared" si="388"/>
        <v>44887.021215277731</v>
      </c>
      <c r="AA2093" s="68">
        <f t="shared" si="389"/>
        <v>44884</v>
      </c>
      <c r="AB2093" s="69" t="b">
        <f t="shared" si="390"/>
        <v>1</v>
      </c>
      <c r="AC2093" s="70">
        <f t="shared" si="391"/>
        <v>0.5</v>
      </c>
      <c r="AD2093" s="67">
        <f t="shared" si="392"/>
        <v>44887.021215277731</v>
      </c>
      <c r="AE2093" s="67">
        <f>VLOOKUP(V2093,'Branch Wise Work Timelines'!C:G,3,FALSE)+AA2093</f>
        <v>44884.416666666664</v>
      </c>
      <c r="AF2093" s="67">
        <f>IF(V2093="Bangalore",VLOOKUP(V2093,'Branch Wise Work Timelines'!C:G,4,FALSE)+AA2093+1,IF(V2093="Mumbai",VLOOKUP(V2093,'Branch Wise Work Timelines'!C:G,4,FALSE)+AA2093+1,VLOOKUP(V2093,'Branch Wise Work Timelines'!C:G,4,FALSE)+AA2093))</f>
        <v>44884.770833333336</v>
      </c>
      <c r="AG2093" s="67">
        <f>WORKDAY.INTL(AA2093,1,11)+VLOOKUP(V2093,'Branch Wise Work Timelines'!C:G,3,FALSE)</f>
        <v>44886.416666666664</v>
      </c>
      <c r="AH2093" s="69" t="str">
        <f t="shared" ca="1" si="393"/>
        <v>Out of TAT</v>
      </c>
      <c r="AI2093" s="69">
        <f t="shared" ca="1" si="394"/>
        <v>20582</v>
      </c>
      <c r="AJ2093" s="69" t="str">
        <f ca="1">IF(AI2093&lt;0,"0-12",IFERROR(VLOOKUP(AI2093,Breakup[],2,FALSE),"&gt;24"))</f>
        <v>&gt;24</v>
      </c>
      <c r="AK2093" s="69" t="str">
        <f>VLOOKUP(V2093,Master!B:D,3,FALSE)</f>
        <v>North</v>
      </c>
      <c r="AL2093" s="69" t="str">
        <f t="shared" si="395"/>
        <v>Delhi</v>
      </c>
    </row>
    <row r="2094" spans="1:38">
      <c r="A2094" s="13" t="s">
        <v>4499</v>
      </c>
      <c r="B2094" s="54">
        <v>44701.485883414403</v>
      </c>
      <c r="C2094" s="13" t="s">
        <v>143</v>
      </c>
      <c r="D2094" s="13">
        <v>445</v>
      </c>
      <c r="E2094" s="13" t="s">
        <v>4500</v>
      </c>
      <c r="F2094" s="13" t="s">
        <v>24</v>
      </c>
      <c r="G2094" s="14">
        <v>1653027233476</v>
      </c>
      <c r="H2094" s="55">
        <v>0.97390046296296295</v>
      </c>
      <c r="I2094" s="33">
        <v>44889.973900463003</v>
      </c>
      <c r="J2094" s="58">
        <v>44889</v>
      </c>
      <c r="K2094" s="13" t="s">
        <v>325</v>
      </c>
      <c r="L2094" s="13" t="s">
        <v>55</v>
      </c>
      <c r="M2094" s="13" t="s">
        <v>143</v>
      </c>
      <c r="N2094" s="13" t="s">
        <v>206</v>
      </c>
      <c r="O2094" s="33" t="s">
        <v>38</v>
      </c>
      <c r="P2094" s="58" t="s">
        <v>38</v>
      </c>
      <c r="Q2094" s="33" t="s">
        <v>207</v>
      </c>
      <c r="R2094" s="14" t="s">
        <v>38</v>
      </c>
      <c r="S2094" s="13" t="s">
        <v>208</v>
      </c>
      <c r="T2094" s="13" t="s">
        <v>209</v>
      </c>
      <c r="U2094" s="33">
        <f t="shared" ca="1" si="384"/>
        <v>45744.56914039352</v>
      </c>
      <c r="V2094" s="13" t="str">
        <f t="shared" si="385"/>
        <v>Delhi</v>
      </c>
      <c r="W2094" s="13" t="str">
        <f t="shared" si="386"/>
        <v>DOMI</v>
      </c>
      <c r="X2094" s="13">
        <f t="shared" si="387"/>
        <v>23</v>
      </c>
      <c r="Y2094" s="13" t="str">
        <f>IFERROR(VLOOKUP(C2094,ReceivingTeam[],2,FALSE),"HelpDesk")</f>
        <v>Branch office</v>
      </c>
      <c r="Z2094" s="67">
        <f t="shared" si="388"/>
        <v>44891.119733796331</v>
      </c>
      <c r="AA2094" s="68">
        <f t="shared" si="389"/>
        <v>44889</v>
      </c>
      <c r="AB2094" s="69" t="b">
        <f t="shared" si="390"/>
        <v>1</v>
      </c>
      <c r="AC2094" s="70">
        <f t="shared" si="391"/>
        <v>0.5</v>
      </c>
      <c r="AD2094" s="67">
        <f t="shared" si="392"/>
        <v>44891.119733796331</v>
      </c>
      <c r="AE2094" s="67">
        <f>VLOOKUP(V2094,'Branch Wise Work Timelines'!C:G,3,FALSE)+AA2094</f>
        <v>44889.416666666664</v>
      </c>
      <c r="AF2094" s="67">
        <f>IF(V2094="Bangalore",VLOOKUP(V2094,'Branch Wise Work Timelines'!C:G,4,FALSE)+AA2094+1,IF(V2094="Mumbai",VLOOKUP(V2094,'Branch Wise Work Timelines'!C:G,4,FALSE)+AA2094+1,VLOOKUP(V2094,'Branch Wise Work Timelines'!C:G,4,FALSE)+AA2094))</f>
        <v>44889.770833333336</v>
      </c>
      <c r="AG2094" s="67">
        <f>WORKDAY.INTL(AA2094,1,11)+VLOOKUP(V2094,'Branch Wise Work Timelines'!C:G,3,FALSE)</f>
        <v>44890.416666666664</v>
      </c>
      <c r="AH2094" s="69" t="str">
        <f t="shared" ca="1" si="393"/>
        <v>Out of TAT</v>
      </c>
      <c r="AI2094" s="69">
        <f t="shared" ca="1" si="394"/>
        <v>20483</v>
      </c>
      <c r="AJ2094" s="69" t="str">
        <f ca="1">IF(AI2094&lt;0,"0-12",IFERROR(VLOOKUP(AI2094,Breakup[],2,FALSE),"&gt;24"))</f>
        <v>&gt;24</v>
      </c>
      <c r="AK2094" s="69" t="str">
        <f>VLOOKUP(V2094,Master!B:D,3,FALSE)</f>
        <v>North</v>
      </c>
      <c r="AL2094" s="69" t="str">
        <f t="shared" si="395"/>
        <v>Delhi</v>
      </c>
    </row>
    <row r="2095" spans="1:38">
      <c r="A2095" s="13" t="s">
        <v>4501</v>
      </c>
      <c r="B2095" s="54">
        <v>44701.487007870397</v>
      </c>
      <c r="C2095" s="13" t="s">
        <v>143</v>
      </c>
      <c r="D2095" s="13">
        <v>329</v>
      </c>
      <c r="E2095" s="13" t="s">
        <v>4502</v>
      </c>
      <c r="F2095" s="13" t="s">
        <v>24</v>
      </c>
      <c r="G2095" s="14">
        <v>1653027233476</v>
      </c>
      <c r="H2095" s="55">
        <v>0.72671296296296295</v>
      </c>
      <c r="I2095" s="33">
        <v>44881.726712962998</v>
      </c>
      <c r="J2095" s="58">
        <v>44881</v>
      </c>
      <c r="K2095" s="13" t="s">
        <v>325</v>
      </c>
      <c r="L2095" s="13" t="s">
        <v>55</v>
      </c>
      <c r="M2095" s="13" t="s">
        <v>143</v>
      </c>
      <c r="N2095" s="13" t="s">
        <v>206</v>
      </c>
      <c r="O2095" s="33" t="s">
        <v>38</v>
      </c>
      <c r="P2095" s="58" t="s">
        <v>38</v>
      </c>
      <c r="Q2095" s="33" t="s">
        <v>207</v>
      </c>
      <c r="R2095" s="14" t="s">
        <v>38</v>
      </c>
      <c r="S2095" s="13" t="s">
        <v>208</v>
      </c>
      <c r="T2095" s="13" t="s">
        <v>209</v>
      </c>
      <c r="U2095" s="33">
        <f t="shared" ca="1" si="384"/>
        <v>45744.56914039352</v>
      </c>
      <c r="V2095" s="13" t="str">
        <f t="shared" si="385"/>
        <v>Delhi</v>
      </c>
      <c r="W2095" s="13" t="str">
        <f t="shared" si="386"/>
        <v>DOMI</v>
      </c>
      <c r="X2095" s="13">
        <f t="shared" si="387"/>
        <v>17</v>
      </c>
      <c r="Y2095" s="13" t="str">
        <f>IFERROR(VLOOKUP(C2095,ReceivingTeam[],2,FALSE),"HelpDesk")</f>
        <v>Branch office</v>
      </c>
      <c r="Z2095" s="67">
        <f t="shared" si="388"/>
        <v>44882.872546296327</v>
      </c>
      <c r="AA2095" s="68">
        <f t="shared" si="389"/>
        <v>44881</v>
      </c>
      <c r="AB2095" s="69" t="b">
        <f t="shared" si="390"/>
        <v>1</v>
      </c>
      <c r="AC2095" s="70">
        <f t="shared" si="391"/>
        <v>0.5</v>
      </c>
      <c r="AD2095" s="67">
        <f t="shared" si="392"/>
        <v>44882.872546296327</v>
      </c>
      <c r="AE2095" s="67">
        <f>VLOOKUP(V2095,'Branch Wise Work Timelines'!C:G,3,FALSE)+AA2095</f>
        <v>44881.416666666664</v>
      </c>
      <c r="AF2095" s="67">
        <f>IF(V2095="Bangalore",VLOOKUP(V2095,'Branch Wise Work Timelines'!C:G,4,FALSE)+AA2095+1,IF(V2095="Mumbai",VLOOKUP(V2095,'Branch Wise Work Timelines'!C:G,4,FALSE)+AA2095+1,VLOOKUP(V2095,'Branch Wise Work Timelines'!C:G,4,FALSE)+AA2095))</f>
        <v>44881.770833333336</v>
      </c>
      <c r="AG2095" s="67">
        <f>WORKDAY.INTL(AA2095,1,11)+VLOOKUP(V2095,'Branch Wise Work Timelines'!C:G,3,FALSE)</f>
        <v>44882.416666666664</v>
      </c>
      <c r="AH2095" s="69" t="str">
        <f t="shared" ca="1" si="393"/>
        <v>Out of TAT</v>
      </c>
      <c r="AI2095" s="69">
        <f t="shared" ca="1" si="394"/>
        <v>20681</v>
      </c>
      <c r="AJ2095" s="69" t="str">
        <f ca="1">IF(AI2095&lt;0,"0-12",IFERROR(VLOOKUP(AI2095,Breakup[],2,FALSE),"&gt;24"))</f>
        <v>&gt;24</v>
      </c>
      <c r="AK2095" s="69" t="str">
        <f>VLOOKUP(V2095,Master!B:D,3,FALSE)</f>
        <v>North</v>
      </c>
      <c r="AL2095" s="69" t="str">
        <f t="shared" si="395"/>
        <v>Delhi</v>
      </c>
    </row>
    <row r="2096" spans="1:38">
      <c r="A2096" s="13" t="s">
        <v>4503</v>
      </c>
      <c r="B2096" s="54">
        <v>44701.488187847201</v>
      </c>
      <c r="C2096" s="13" t="s">
        <v>143</v>
      </c>
      <c r="D2096" s="13">
        <v>1110</v>
      </c>
      <c r="E2096" s="13" t="s">
        <v>4504</v>
      </c>
      <c r="F2096" s="13" t="s">
        <v>24</v>
      </c>
      <c r="G2096" s="14">
        <v>1653027233476</v>
      </c>
      <c r="H2096" s="55">
        <v>0.16712962962962999</v>
      </c>
      <c r="I2096" s="33">
        <v>44891.167129629597</v>
      </c>
      <c r="J2096" s="58">
        <v>44891</v>
      </c>
      <c r="K2096" s="13" t="s">
        <v>325</v>
      </c>
      <c r="L2096" s="13" t="s">
        <v>55</v>
      </c>
      <c r="M2096" s="13" t="s">
        <v>143</v>
      </c>
      <c r="N2096" s="13" t="s">
        <v>206</v>
      </c>
      <c r="O2096" s="33">
        <v>44891.810798611099</v>
      </c>
      <c r="P2096" s="58">
        <v>44891</v>
      </c>
      <c r="Q2096" s="33" t="s">
        <v>237</v>
      </c>
      <c r="R2096" s="14">
        <v>731</v>
      </c>
      <c r="S2096" s="13" t="s">
        <v>208</v>
      </c>
      <c r="T2096" s="13" t="s">
        <v>209</v>
      </c>
      <c r="U2096" s="33">
        <f t="shared" ca="1" si="384"/>
        <v>45744.56914039352</v>
      </c>
      <c r="V2096" s="13" t="str">
        <f t="shared" si="385"/>
        <v>Delhi</v>
      </c>
      <c r="W2096" s="13" t="str">
        <f t="shared" si="386"/>
        <v>DOMI</v>
      </c>
      <c r="X2096" s="13">
        <f t="shared" si="387"/>
        <v>4</v>
      </c>
      <c r="Y2096" s="13" t="str">
        <f>IFERROR(VLOOKUP(C2096,ReceivingTeam[],2,FALSE),"HelpDesk")</f>
        <v>Branch office</v>
      </c>
      <c r="Z2096" s="67">
        <f t="shared" si="388"/>
        <v>44893.562499999993</v>
      </c>
      <c r="AA2096" s="68">
        <f t="shared" si="389"/>
        <v>44891</v>
      </c>
      <c r="AB2096" s="69" t="b">
        <f t="shared" si="390"/>
        <v>1</v>
      </c>
      <c r="AC2096" s="70">
        <f t="shared" si="391"/>
        <v>0.5</v>
      </c>
      <c r="AD2096" s="67">
        <f t="shared" si="392"/>
        <v>44893.562499999993</v>
      </c>
      <c r="AE2096" s="67">
        <f>VLOOKUP(V2096,'Branch Wise Work Timelines'!C:G,3,FALSE)+AA2096</f>
        <v>44891.416666666664</v>
      </c>
      <c r="AF2096" s="67">
        <f>IF(V2096="Bangalore",VLOOKUP(V2096,'Branch Wise Work Timelines'!C:G,4,FALSE)+AA2096+1,IF(V2096="Mumbai",VLOOKUP(V2096,'Branch Wise Work Timelines'!C:G,4,FALSE)+AA2096+1,VLOOKUP(V2096,'Branch Wise Work Timelines'!C:G,4,FALSE)+AA2096))</f>
        <v>44891.770833333336</v>
      </c>
      <c r="AG2096" s="67">
        <f>WORKDAY.INTL(AA2096,1,11)+VLOOKUP(V2096,'Branch Wise Work Timelines'!C:G,3,FALSE)</f>
        <v>44893.416666666664</v>
      </c>
      <c r="AH2096" s="69" t="str">
        <f t="shared" si="393"/>
        <v>Met</v>
      </c>
      <c r="AI2096" s="69">
        <f t="shared" ca="1" si="394"/>
        <v>20425</v>
      </c>
      <c r="AJ2096" s="69" t="str">
        <f ca="1">IF(AI2096&lt;0,"0-12",IFERROR(VLOOKUP(AI2096,Breakup[],2,FALSE),"&gt;24"))</f>
        <v>&gt;24</v>
      </c>
      <c r="AK2096" s="69" t="str">
        <f>VLOOKUP(V2096,Master!B:D,3,FALSE)</f>
        <v>North</v>
      </c>
      <c r="AL2096" s="69" t="str">
        <f t="shared" si="395"/>
        <v>Delhi</v>
      </c>
    </row>
    <row r="2097" spans="1:38">
      <c r="A2097" s="13" t="s">
        <v>4505</v>
      </c>
      <c r="B2097" s="54">
        <v>44700.482082407398</v>
      </c>
      <c r="C2097" s="13" t="s">
        <v>1562</v>
      </c>
      <c r="D2097" s="13">
        <v>1961</v>
      </c>
      <c r="E2097" s="13" t="s">
        <v>4506</v>
      </c>
      <c r="F2097" s="13" t="s">
        <v>33</v>
      </c>
      <c r="G2097" s="14">
        <v>1653030411662</v>
      </c>
      <c r="H2097" s="55">
        <v>0.67932870370370402</v>
      </c>
      <c r="I2097" s="33">
        <v>44887.6793287037</v>
      </c>
      <c r="J2097" s="58">
        <v>44887</v>
      </c>
      <c r="K2097" s="13" t="s">
        <v>397</v>
      </c>
      <c r="L2097" s="13" t="s">
        <v>50</v>
      </c>
      <c r="M2097" s="13" t="s">
        <v>153</v>
      </c>
      <c r="N2097" s="13" t="s">
        <v>206</v>
      </c>
      <c r="O2097" s="33" t="s">
        <v>38</v>
      </c>
      <c r="P2097" s="58" t="s">
        <v>38</v>
      </c>
      <c r="Q2097" s="33" t="s">
        <v>207</v>
      </c>
      <c r="R2097" s="14" t="s">
        <v>38</v>
      </c>
      <c r="S2097" s="13" t="s">
        <v>216</v>
      </c>
      <c r="T2097" s="13" t="s">
        <v>217</v>
      </c>
      <c r="U2097" s="33">
        <f t="shared" ca="1" si="384"/>
        <v>45744.56914039352</v>
      </c>
      <c r="V2097" s="13" t="str">
        <f t="shared" si="385"/>
        <v>Cochin</v>
      </c>
      <c r="W2097" s="13" t="str">
        <f t="shared" si="386"/>
        <v>RI</v>
      </c>
      <c r="X2097" s="13">
        <f t="shared" si="387"/>
        <v>16</v>
      </c>
      <c r="Y2097" s="13" t="str">
        <f>IFERROR(VLOOKUP(C2097,ReceivingTeam[],2,FALSE),"HelpDesk")</f>
        <v>HelpDesk</v>
      </c>
      <c r="Z2097" s="67">
        <f t="shared" si="388"/>
        <v>44888.825162037028</v>
      </c>
      <c r="AA2097" s="68">
        <f t="shared" si="389"/>
        <v>44887</v>
      </c>
      <c r="AB2097" s="69" t="b">
        <f t="shared" si="390"/>
        <v>1</v>
      </c>
      <c r="AC2097" s="70">
        <f t="shared" si="391"/>
        <v>0.5</v>
      </c>
      <c r="AD2097" s="67">
        <f t="shared" si="392"/>
        <v>44888.825162037028</v>
      </c>
      <c r="AE2097" s="67">
        <f>VLOOKUP(V2097,'Branch Wise Work Timelines'!C:G,3,FALSE)+AA2097</f>
        <v>44887.416666666664</v>
      </c>
      <c r="AF2097" s="67">
        <f>IF(V2097="Bangalore",VLOOKUP(V2097,'Branch Wise Work Timelines'!C:G,4,FALSE)+AA2097+1,IF(V2097="Mumbai",VLOOKUP(V2097,'Branch Wise Work Timelines'!C:G,4,FALSE)+AA2097+1,VLOOKUP(V2097,'Branch Wise Work Timelines'!C:G,4,FALSE)+AA2097))</f>
        <v>44887.770833333336</v>
      </c>
      <c r="AG2097" s="67">
        <f>WORKDAY.INTL(AA2097,1,11)+VLOOKUP(V2097,'Branch Wise Work Timelines'!C:G,3,FALSE)</f>
        <v>44888.416666666664</v>
      </c>
      <c r="AH2097" s="69" t="str">
        <f t="shared" ca="1" si="393"/>
        <v>Out of TAT</v>
      </c>
      <c r="AI2097" s="69">
        <f t="shared" ca="1" si="394"/>
        <v>20538</v>
      </c>
      <c r="AJ2097" s="69" t="str">
        <f ca="1">IF(AI2097&lt;0,"0-12",IFERROR(VLOOKUP(AI2097,Breakup[],2,FALSE),"&gt;24"))</f>
        <v>&gt;24</v>
      </c>
      <c r="AK2097" s="69" t="str">
        <f>VLOOKUP(V2097,Master!B:D,3,FALSE)</f>
        <v>South</v>
      </c>
      <c r="AL2097" s="69" t="str">
        <f t="shared" si="395"/>
        <v>Cochin</v>
      </c>
    </row>
    <row r="2098" spans="1:38">
      <c r="A2098" s="13" t="s">
        <v>4507</v>
      </c>
      <c r="B2098" s="54">
        <v>44700.492715011598</v>
      </c>
      <c r="C2098" s="13" t="s">
        <v>1562</v>
      </c>
      <c r="D2098" s="13">
        <v>566</v>
      </c>
      <c r="E2098" s="13" t="s">
        <v>4508</v>
      </c>
      <c r="F2098" s="13" t="s">
        <v>33</v>
      </c>
      <c r="G2098" s="14">
        <v>1653030411662</v>
      </c>
      <c r="H2098" s="55">
        <v>0.45225694444444398</v>
      </c>
      <c r="I2098" s="33">
        <v>44882.452256944402</v>
      </c>
      <c r="J2098" s="58">
        <v>44882</v>
      </c>
      <c r="K2098" s="13" t="s">
        <v>397</v>
      </c>
      <c r="L2098" s="13" t="s">
        <v>50</v>
      </c>
      <c r="M2098" s="13" t="s">
        <v>153</v>
      </c>
      <c r="N2098" s="13" t="s">
        <v>206</v>
      </c>
      <c r="O2098" s="33" t="s">
        <v>38</v>
      </c>
      <c r="P2098" s="58" t="s">
        <v>38</v>
      </c>
      <c r="Q2098" s="33" t="s">
        <v>207</v>
      </c>
      <c r="R2098" s="14" t="s">
        <v>38</v>
      </c>
      <c r="S2098" s="13" t="s">
        <v>216</v>
      </c>
      <c r="T2098" s="13" t="s">
        <v>217</v>
      </c>
      <c r="U2098" s="33">
        <f t="shared" ca="1" si="384"/>
        <v>45744.56914039352</v>
      </c>
      <c r="V2098" s="13" t="str">
        <f t="shared" si="385"/>
        <v>Cochin</v>
      </c>
      <c r="W2098" s="13" t="str">
        <f t="shared" si="386"/>
        <v>RI</v>
      </c>
      <c r="X2098" s="13">
        <f t="shared" si="387"/>
        <v>10</v>
      </c>
      <c r="Y2098" s="13" t="str">
        <f>IFERROR(VLOOKUP(C2098,ReceivingTeam[],2,FALSE),"HelpDesk")</f>
        <v>HelpDesk</v>
      </c>
      <c r="Z2098" s="67">
        <f t="shared" si="388"/>
        <v>44883.59809027773</v>
      </c>
      <c r="AA2098" s="68">
        <f t="shared" si="389"/>
        <v>44882</v>
      </c>
      <c r="AB2098" s="69" t="b">
        <f t="shared" si="390"/>
        <v>1</v>
      </c>
      <c r="AC2098" s="70">
        <f t="shared" si="391"/>
        <v>0.5</v>
      </c>
      <c r="AD2098" s="67">
        <f t="shared" si="392"/>
        <v>44883.59809027773</v>
      </c>
      <c r="AE2098" s="67">
        <f>VLOOKUP(V2098,'Branch Wise Work Timelines'!C:G,3,FALSE)+AA2098</f>
        <v>44882.416666666664</v>
      </c>
      <c r="AF2098" s="67">
        <f>IF(V2098="Bangalore",VLOOKUP(V2098,'Branch Wise Work Timelines'!C:G,4,FALSE)+AA2098+1,IF(V2098="Mumbai",VLOOKUP(V2098,'Branch Wise Work Timelines'!C:G,4,FALSE)+AA2098+1,VLOOKUP(V2098,'Branch Wise Work Timelines'!C:G,4,FALSE)+AA2098))</f>
        <v>44882.770833333336</v>
      </c>
      <c r="AG2098" s="67">
        <f>WORKDAY.INTL(AA2098,1,11)+VLOOKUP(V2098,'Branch Wise Work Timelines'!C:G,3,FALSE)</f>
        <v>44883.416666666664</v>
      </c>
      <c r="AH2098" s="69" t="str">
        <f t="shared" ca="1" si="393"/>
        <v>Out of TAT</v>
      </c>
      <c r="AI2098" s="69">
        <f t="shared" ca="1" si="394"/>
        <v>20664</v>
      </c>
      <c r="AJ2098" s="69" t="str">
        <f ca="1">IF(AI2098&lt;0,"0-12",IFERROR(VLOOKUP(AI2098,Breakup[],2,FALSE),"&gt;24"))</f>
        <v>&gt;24</v>
      </c>
      <c r="AK2098" s="69" t="str">
        <f>VLOOKUP(V2098,Master!B:D,3,FALSE)</f>
        <v>South</v>
      </c>
      <c r="AL2098" s="69" t="str">
        <f t="shared" si="395"/>
        <v>Cochin</v>
      </c>
    </row>
    <row r="2099" spans="1:38">
      <c r="A2099" s="13" t="s">
        <v>4509</v>
      </c>
      <c r="B2099" s="54">
        <v>44701.506413460702</v>
      </c>
      <c r="C2099" s="13" t="s">
        <v>143</v>
      </c>
      <c r="D2099" s="13">
        <v>907</v>
      </c>
      <c r="E2099" s="13" t="s">
        <v>4510</v>
      </c>
      <c r="F2099" s="13" t="s">
        <v>33</v>
      </c>
      <c r="G2099" s="14">
        <v>1653029600802</v>
      </c>
      <c r="H2099" s="55">
        <v>8.8888888888888906E-3</v>
      </c>
      <c r="I2099" s="33">
        <v>44888.0088888889</v>
      </c>
      <c r="J2099" s="58">
        <v>44888</v>
      </c>
      <c r="K2099" s="13" t="s">
        <v>325</v>
      </c>
      <c r="L2099" s="13" t="s">
        <v>55</v>
      </c>
      <c r="M2099" s="13" t="s">
        <v>143</v>
      </c>
      <c r="N2099" s="13" t="s">
        <v>206</v>
      </c>
      <c r="O2099" s="33" t="s">
        <v>38</v>
      </c>
      <c r="P2099" s="58" t="s">
        <v>38</v>
      </c>
      <c r="Q2099" s="33" t="s">
        <v>207</v>
      </c>
      <c r="R2099" s="14" t="s">
        <v>38</v>
      </c>
      <c r="S2099" s="13" t="s">
        <v>208</v>
      </c>
      <c r="T2099" s="13" t="s">
        <v>209</v>
      </c>
      <c r="U2099" s="33">
        <f t="shared" ca="1" si="384"/>
        <v>45744.56914039352</v>
      </c>
      <c r="V2099" s="13" t="str">
        <f t="shared" si="385"/>
        <v>Delhi</v>
      </c>
      <c r="W2099" s="13" t="str">
        <f t="shared" si="386"/>
        <v>RI</v>
      </c>
      <c r="X2099" s="13">
        <f t="shared" si="387"/>
        <v>0</v>
      </c>
      <c r="Y2099" s="13" t="str">
        <f>IFERROR(VLOOKUP(C2099,ReceivingTeam[],2,FALSE),"HelpDesk")</f>
        <v>Branch office</v>
      </c>
      <c r="Z2099" s="67">
        <f t="shared" si="388"/>
        <v>44889.562499999993</v>
      </c>
      <c r="AA2099" s="68">
        <f t="shared" si="389"/>
        <v>44888</v>
      </c>
      <c r="AB2099" s="69" t="b">
        <f t="shared" si="390"/>
        <v>1</v>
      </c>
      <c r="AC2099" s="70">
        <f t="shared" si="391"/>
        <v>0.5</v>
      </c>
      <c r="AD2099" s="67">
        <f t="shared" si="392"/>
        <v>44889.562499999993</v>
      </c>
      <c r="AE2099" s="67">
        <f>VLOOKUP(V2099,'Branch Wise Work Timelines'!C:G,3,FALSE)+AA2099</f>
        <v>44888.416666666664</v>
      </c>
      <c r="AF2099" s="67">
        <f>IF(V2099="Bangalore",VLOOKUP(V2099,'Branch Wise Work Timelines'!C:G,4,FALSE)+AA2099+1,IF(V2099="Mumbai",VLOOKUP(V2099,'Branch Wise Work Timelines'!C:G,4,FALSE)+AA2099+1,VLOOKUP(V2099,'Branch Wise Work Timelines'!C:G,4,FALSE)+AA2099))</f>
        <v>44888.770833333336</v>
      </c>
      <c r="AG2099" s="67">
        <f>WORKDAY.INTL(AA2099,1,11)+VLOOKUP(V2099,'Branch Wise Work Timelines'!C:G,3,FALSE)</f>
        <v>44889.416666666664</v>
      </c>
      <c r="AH2099" s="69" t="str">
        <f t="shared" ca="1" si="393"/>
        <v>Out of TAT</v>
      </c>
      <c r="AI2099" s="69">
        <f t="shared" ca="1" si="394"/>
        <v>20521</v>
      </c>
      <c r="AJ2099" s="69" t="str">
        <f ca="1">IF(AI2099&lt;0,"0-12",IFERROR(VLOOKUP(AI2099,Breakup[],2,FALSE),"&gt;24"))</f>
        <v>&gt;24</v>
      </c>
      <c r="AK2099" s="69" t="str">
        <f>VLOOKUP(V2099,Master!B:D,3,FALSE)</f>
        <v>North</v>
      </c>
      <c r="AL2099" s="69" t="str">
        <f t="shared" si="395"/>
        <v>Delhi</v>
      </c>
    </row>
    <row r="2100" spans="1:38">
      <c r="A2100" s="13" t="s">
        <v>4511</v>
      </c>
      <c r="B2100" s="54">
        <v>44701.629605439797</v>
      </c>
      <c r="C2100" s="13" t="s">
        <v>460</v>
      </c>
      <c r="D2100" s="13">
        <v>117</v>
      </c>
      <c r="E2100" s="13" t="s">
        <v>4512</v>
      </c>
      <c r="F2100" s="13" t="s">
        <v>33</v>
      </c>
      <c r="G2100" s="14">
        <v>1653042062217</v>
      </c>
      <c r="H2100" s="55">
        <v>6.3252314814814803E-2</v>
      </c>
      <c r="I2100" s="33">
        <v>44884.063252314802</v>
      </c>
      <c r="J2100" s="58">
        <v>44884</v>
      </c>
      <c r="K2100" s="13" t="s">
        <v>213</v>
      </c>
      <c r="L2100" s="13" t="s">
        <v>30</v>
      </c>
      <c r="M2100" s="13" t="s">
        <v>282</v>
      </c>
      <c r="N2100" s="13" t="s">
        <v>206</v>
      </c>
      <c r="O2100" s="33" t="s">
        <v>38</v>
      </c>
      <c r="P2100" s="58" t="s">
        <v>38</v>
      </c>
      <c r="Q2100" s="33" t="s">
        <v>207</v>
      </c>
      <c r="R2100" s="14" t="s">
        <v>38</v>
      </c>
      <c r="S2100" s="13" t="s">
        <v>208</v>
      </c>
      <c r="T2100" s="13" t="s">
        <v>209</v>
      </c>
      <c r="U2100" s="33">
        <f t="shared" ca="1" si="384"/>
        <v>45744.56914039352</v>
      </c>
      <c r="V2100" s="13" t="str">
        <f t="shared" si="385"/>
        <v>Bangalore</v>
      </c>
      <c r="W2100" s="13" t="str">
        <f t="shared" si="386"/>
        <v>RI</v>
      </c>
      <c r="X2100" s="13">
        <f t="shared" si="387"/>
        <v>1</v>
      </c>
      <c r="Y2100" s="13" t="str">
        <f>IFERROR(VLOOKUP(C2100,ReceivingTeam[],2,FALSE),"HelpDesk")</f>
        <v>HelpDesk</v>
      </c>
      <c r="Z2100" s="67">
        <f t="shared" si="388"/>
        <v>44884.916666666664</v>
      </c>
      <c r="AA2100" s="68">
        <f t="shared" si="389"/>
        <v>44884</v>
      </c>
      <c r="AB2100" s="69" t="b">
        <f t="shared" si="390"/>
        <v>1</v>
      </c>
      <c r="AC2100" s="70">
        <f t="shared" si="391"/>
        <v>0.5</v>
      </c>
      <c r="AD2100" s="67">
        <f t="shared" si="392"/>
        <v>44884.916666666664</v>
      </c>
      <c r="AE2100" s="67">
        <f>VLOOKUP(V2100,'Branch Wise Work Timelines'!C:G,3,FALSE)+AA2100</f>
        <v>44884.416666666664</v>
      </c>
      <c r="AF2100" s="67">
        <f>IF(V2100="Bangalore",VLOOKUP(V2100,'Branch Wise Work Timelines'!C:G,4,FALSE)+AA2100+1,IF(V2100="Mumbai",VLOOKUP(V2100,'Branch Wise Work Timelines'!C:G,4,FALSE)+AA2100+1,VLOOKUP(V2100,'Branch Wise Work Timelines'!C:G,4,FALSE)+AA2100))</f>
        <v>44885.104166666664</v>
      </c>
      <c r="AG2100" s="67">
        <f>WORKDAY.INTL(AA2100,1,11)+VLOOKUP(V2100,'Branch Wise Work Timelines'!C:G,3,FALSE)</f>
        <v>44886.416666666664</v>
      </c>
      <c r="AH2100" s="69" t="str">
        <f t="shared" ca="1" si="393"/>
        <v>Out of TAT</v>
      </c>
      <c r="AI2100" s="69">
        <f t="shared" ca="1" si="394"/>
        <v>20632</v>
      </c>
      <c r="AJ2100" s="69" t="str">
        <f ca="1">IF(AI2100&lt;0,"0-12",IFERROR(VLOOKUP(AI2100,Breakup[],2,FALSE),"&gt;24"))</f>
        <v>&gt;24</v>
      </c>
      <c r="AK2100" s="69" t="str">
        <f>VLOOKUP(V2100,Master!B:D,3,FALSE)</f>
        <v>South</v>
      </c>
      <c r="AL2100" s="69" t="str">
        <f t="shared" si="395"/>
        <v>Bangalore</v>
      </c>
    </row>
    <row r="2101" spans="1:38">
      <c r="A2101" s="13" t="s">
        <v>4513</v>
      </c>
      <c r="B2101" s="54">
        <v>44701.549981249998</v>
      </c>
      <c r="C2101" s="13" t="s">
        <v>78</v>
      </c>
      <c r="D2101" s="13">
        <v>570</v>
      </c>
      <c r="E2101" s="13" t="s">
        <v>4514</v>
      </c>
      <c r="F2101" s="13" t="s">
        <v>33</v>
      </c>
      <c r="G2101" s="14">
        <v>1653032962527</v>
      </c>
      <c r="H2101" s="55">
        <v>0.171377314814815</v>
      </c>
      <c r="I2101" s="33">
        <v>44889.1713773148</v>
      </c>
      <c r="J2101" s="58">
        <v>44889</v>
      </c>
      <c r="K2101" s="13" t="s">
        <v>213</v>
      </c>
      <c r="L2101" s="13" t="s">
        <v>30</v>
      </c>
      <c r="M2101" s="13" t="s">
        <v>282</v>
      </c>
      <c r="N2101" s="13" t="s">
        <v>206</v>
      </c>
      <c r="O2101" s="33" t="s">
        <v>38</v>
      </c>
      <c r="P2101" s="58" t="s">
        <v>38</v>
      </c>
      <c r="Q2101" s="33" t="s">
        <v>207</v>
      </c>
      <c r="R2101" s="14" t="s">
        <v>38</v>
      </c>
      <c r="S2101" s="13" t="s">
        <v>216</v>
      </c>
      <c r="T2101" s="13" t="s">
        <v>278</v>
      </c>
      <c r="U2101" s="33">
        <f t="shared" ca="1" si="384"/>
        <v>45744.56914039352</v>
      </c>
      <c r="V2101" s="13" t="str">
        <f t="shared" si="385"/>
        <v>Bangalore</v>
      </c>
      <c r="W2101" s="13" t="str">
        <f t="shared" si="386"/>
        <v>RI</v>
      </c>
      <c r="X2101" s="13">
        <f t="shared" si="387"/>
        <v>4</v>
      </c>
      <c r="Y2101" s="13" t="str">
        <f>IFERROR(VLOOKUP(C2101,ReceivingTeam[],2,FALSE),"HelpDesk")</f>
        <v>Branch office</v>
      </c>
      <c r="Z2101" s="67">
        <f t="shared" si="388"/>
        <v>44892.729166666664</v>
      </c>
      <c r="AA2101" s="68">
        <f t="shared" si="389"/>
        <v>44889</v>
      </c>
      <c r="AB2101" s="69" t="b">
        <f t="shared" si="390"/>
        <v>1</v>
      </c>
      <c r="AC2101" s="70">
        <f t="shared" si="391"/>
        <v>3</v>
      </c>
      <c r="AD2101" s="67">
        <f t="shared" si="392"/>
        <v>44892.729166666664</v>
      </c>
      <c r="AE2101" s="67">
        <f>VLOOKUP(V2101,'Branch Wise Work Timelines'!C:G,3,FALSE)+AA2101</f>
        <v>44889.416666666664</v>
      </c>
      <c r="AF2101" s="67">
        <f>IF(V2101="Bangalore",VLOOKUP(V2101,'Branch Wise Work Timelines'!C:G,4,FALSE)+AA2101+1,IF(V2101="Mumbai",VLOOKUP(V2101,'Branch Wise Work Timelines'!C:G,4,FALSE)+AA2101+1,VLOOKUP(V2101,'Branch Wise Work Timelines'!C:G,4,FALSE)+AA2101))</f>
        <v>44890.104166666664</v>
      </c>
      <c r="AG2101" s="67">
        <f>WORKDAY.INTL(AA2101,1,11)+VLOOKUP(V2101,'Branch Wise Work Timelines'!C:G,3,FALSE)</f>
        <v>44890.416666666664</v>
      </c>
      <c r="AH2101" s="69" t="str">
        <f t="shared" ca="1" si="393"/>
        <v>Out of TAT</v>
      </c>
      <c r="AI2101" s="69">
        <f t="shared" ca="1" si="394"/>
        <v>20445</v>
      </c>
      <c r="AJ2101" s="69" t="str">
        <f ca="1">IF(AI2101&lt;0,"0-12",IFERROR(VLOOKUP(AI2101,Breakup[],2,FALSE),"&gt;24"))</f>
        <v>&gt;24</v>
      </c>
      <c r="AK2101" s="69" t="str">
        <f>VLOOKUP(V2101,Master!B:D,3,FALSE)</f>
        <v>South</v>
      </c>
      <c r="AL2101" s="69" t="str">
        <f t="shared" si="395"/>
        <v>Bangalore</v>
      </c>
    </row>
    <row r="2102" spans="1:38">
      <c r="A2102" s="13" t="s">
        <v>4515</v>
      </c>
      <c r="B2102" s="54">
        <v>44701.552501273101</v>
      </c>
      <c r="C2102" s="13" t="s">
        <v>78</v>
      </c>
      <c r="D2102" s="13">
        <v>1981</v>
      </c>
      <c r="E2102" s="13" t="s">
        <v>4516</v>
      </c>
      <c r="F2102" s="13" t="s">
        <v>33</v>
      </c>
      <c r="G2102" s="14">
        <v>1653032962527</v>
      </c>
      <c r="H2102" s="55">
        <v>0.97077546296296302</v>
      </c>
      <c r="I2102" s="33">
        <v>44884.970775463</v>
      </c>
      <c r="J2102" s="58">
        <v>44884</v>
      </c>
      <c r="K2102" s="13" t="s">
        <v>213</v>
      </c>
      <c r="L2102" s="13" t="s">
        <v>30</v>
      </c>
      <c r="M2102" s="13" t="s">
        <v>282</v>
      </c>
      <c r="N2102" s="13" t="s">
        <v>206</v>
      </c>
      <c r="O2102" s="33" t="s">
        <v>38</v>
      </c>
      <c r="P2102" s="58" t="s">
        <v>38</v>
      </c>
      <c r="Q2102" s="33" t="s">
        <v>207</v>
      </c>
      <c r="R2102" s="14" t="s">
        <v>38</v>
      </c>
      <c r="S2102" s="13" t="s">
        <v>216</v>
      </c>
      <c r="T2102" s="13" t="s">
        <v>278</v>
      </c>
      <c r="U2102" s="33">
        <f t="shared" ca="1" si="384"/>
        <v>45744.56914039352</v>
      </c>
      <c r="V2102" s="13" t="str">
        <f t="shared" si="385"/>
        <v>Bangalore</v>
      </c>
      <c r="W2102" s="13" t="str">
        <f t="shared" si="386"/>
        <v>RI</v>
      </c>
      <c r="X2102" s="13">
        <f t="shared" si="387"/>
        <v>23</v>
      </c>
      <c r="Y2102" s="13" t="str">
        <f>IFERROR(VLOOKUP(C2102,ReceivingTeam[],2,FALSE),"HelpDesk")</f>
        <v>Branch office</v>
      </c>
      <c r="Z2102" s="67">
        <f t="shared" si="388"/>
        <v>44889.283275463</v>
      </c>
      <c r="AA2102" s="68">
        <f t="shared" si="389"/>
        <v>44884</v>
      </c>
      <c r="AB2102" s="69" t="b">
        <f t="shared" si="390"/>
        <v>1</v>
      </c>
      <c r="AC2102" s="70">
        <f t="shared" si="391"/>
        <v>3</v>
      </c>
      <c r="AD2102" s="67">
        <f t="shared" si="392"/>
        <v>44889.283275463</v>
      </c>
      <c r="AE2102" s="67">
        <f>VLOOKUP(V2102,'Branch Wise Work Timelines'!C:G,3,FALSE)+AA2102</f>
        <v>44884.416666666664</v>
      </c>
      <c r="AF2102" s="67">
        <f>IF(V2102="Bangalore",VLOOKUP(V2102,'Branch Wise Work Timelines'!C:G,4,FALSE)+AA2102+1,IF(V2102="Mumbai",VLOOKUP(V2102,'Branch Wise Work Timelines'!C:G,4,FALSE)+AA2102+1,VLOOKUP(V2102,'Branch Wise Work Timelines'!C:G,4,FALSE)+AA2102))</f>
        <v>44885.104166666664</v>
      </c>
      <c r="AG2102" s="67">
        <f>WORKDAY.INTL(AA2102,1,11)+VLOOKUP(V2102,'Branch Wise Work Timelines'!C:G,3,FALSE)</f>
        <v>44886.416666666664</v>
      </c>
      <c r="AH2102" s="69" t="str">
        <f t="shared" ca="1" si="393"/>
        <v>Out of TAT</v>
      </c>
      <c r="AI2102" s="69">
        <f t="shared" ca="1" si="394"/>
        <v>20527</v>
      </c>
      <c r="AJ2102" s="69" t="str">
        <f ca="1">IF(AI2102&lt;0,"0-12",IFERROR(VLOOKUP(AI2102,Breakup[],2,FALSE),"&gt;24"))</f>
        <v>&gt;24</v>
      </c>
      <c r="AK2102" s="69" t="str">
        <f>VLOOKUP(V2102,Master!B:D,3,FALSE)</f>
        <v>South</v>
      </c>
      <c r="AL2102" s="69" t="str">
        <f t="shared" si="395"/>
        <v>Bangalore</v>
      </c>
    </row>
    <row r="2103" spans="1:38">
      <c r="A2103" s="13" t="s">
        <v>4517</v>
      </c>
      <c r="B2103" s="54">
        <v>44701.660075659704</v>
      </c>
      <c r="C2103" s="13" t="s">
        <v>1335</v>
      </c>
      <c r="D2103" s="13">
        <v>1370</v>
      </c>
      <c r="E2103" s="13" t="s">
        <v>4518</v>
      </c>
      <c r="F2103" s="13" t="s">
        <v>33</v>
      </c>
      <c r="G2103" s="14">
        <v>1653042062217</v>
      </c>
      <c r="H2103" s="55">
        <v>0.26763888888888898</v>
      </c>
      <c r="I2103" s="33">
        <v>44886.267638888901</v>
      </c>
      <c r="J2103" s="58">
        <v>44886</v>
      </c>
      <c r="K2103" s="13" t="s">
        <v>213</v>
      </c>
      <c r="L2103" s="13" t="s">
        <v>30</v>
      </c>
      <c r="M2103" s="13" t="s">
        <v>282</v>
      </c>
      <c r="N2103" s="13" t="s">
        <v>206</v>
      </c>
      <c r="O2103" s="33" t="s">
        <v>38</v>
      </c>
      <c r="P2103" s="58" t="s">
        <v>38</v>
      </c>
      <c r="Q2103" s="33" t="s">
        <v>207</v>
      </c>
      <c r="R2103" s="14" t="s">
        <v>38</v>
      </c>
      <c r="S2103" s="13" t="s">
        <v>208</v>
      </c>
      <c r="T2103" s="13" t="s">
        <v>209</v>
      </c>
      <c r="U2103" s="33">
        <f t="shared" ca="1" si="384"/>
        <v>45744.56914039352</v>
      </c>
      <c r="V2103" s="13" t="str">
        <f t="shared" si="385"/>
        <v>Bangalore</v>
      </c>
      <c r="W2103" s="13" t="str">
        <f t="shared" si="386"/>
        <v>RI</v>
      </c>
      <c r="X2103" s="13">
        <f t="shared" si="387"/>
        <v>6</v>
      </c>
      <c r="Y2103" s="13" t="str">
        <f>IFERROR(VLOOKUP(C2103,ReceivingTeam[],2,FALSE),"HelpDesk")</f>
        <v>HelpDesk</v>
      </c>
      <c r="Z2103" s="67">
        <f t="shared" si="388"/>
        <v>44886.916666666664</v>
      </c>
      <c r="AA2103" s="68">
        <f t="shared" si="389"/>
        <v>44886</v>
      </c>
      <c r="AB2103" s="69" t="b">
        <f t="shared" si="390"/>
        <v>1</v>
      </c>
      <c r="AC2103" s="70">
        <f t="shared" si="391"/>
        <v>0.5</v>
      </c>
      <c r="AD2103" s="67">
        <f t="shared" si="392"/>
        <v>44886.916666666664</v>
      </c>
      <c r="AE2103" s="67">
        <f>VLOOKUP(V2103,'Branch Wise Work Timelines'!C:G,3,FALSE)+AA2103</f>
        <v>44886.416666666664</v>
      </c>
      <c r="AF2103" s="67">
        <f>IF(V2103="Bangalore",VLOOKUP(V2103,'Branch Wise Work Timelines'!C:G,4,FALSE)+AA2103+1,IF(V2103="Mumbai",VLOOKUP(V2103,'Branch Wise Work Timelines'!C:G,4,FALSE)+AA2103+1,VLOOKUP(V2103,'Branch Wise Work Timelines'!C:G,4,FALSE)+AA2103))</f>
        <v>44887.104166666664</v>
      </c>
      <c r="AG2103" s="67">
        <f>WORKDAY.INTL(AA2103,1,11)+VLOOKUP(V2103,'Branch Wise Work Timelines'!C:G,3,FALSE)</f>
        <v>44887.416666666664</v>
      </c>
      <c r="AH2103" s="69" t="str">
        <f t="shared" ca="1" si="393"/>
        <v>Out of TAT</v>
      </c>
      <c r="AI2103" s="69">
        <f t="shared" ca="1" si="394"/>
        <v>20584</v>
      </c>
      <c r="AJ2103" s="69" t="str">
        <f ca="1">IF(AI2103&lt;0,"0-12",IFERROR(VLOOKUP(AI2103,Breakup[],2,FALSE),"&gt;24"))</f>
        <v>&gt;24</v>
      </c>
      <c r="AK2103" s="69" t="str">
        <f>VLOOKUP(V2103,Master!B:D,3,FALSE)</f>
        <v>South</v>
      </c>
      <c r="AL2103" s="69" t="str">
        <f t="shared" si="395"/>
        <v>Bangalore</v>
      </c>
    </row>
    <row r="2104" spans="1:38">
      <c r="A2104" s="13" t="s">
        <v>4519</v>
      </c>
      <c r="B2104" s="54">
        <v>44701.485581597197</v>
      </c>
      <c r="C2104" s="13" t="s">
        <v>261</v>
      </c>
      <c r="D2104" s="13">
        <v>1261</v>
      </c>
      <c r="E2104" s="13" t="s">
        <v>4520</v>
      </c>
      <c r="F2104" s="13" t="s">
        <v>33</v>
      </c>
      <c r="G2104" s="14">
        <v>1653028157440</v>
      </c>
      <c r="H2104" s="55">
        <v>0.273668981481481</v>
      </c>
      <c r="I2104" s="33">
        <v>44886.273668981499</v>
      </c>
      <c r="J2104" s="58">
        <v>44886</v>
      </c>
      <c r="K2104" s="13" t="s">
        <v>263</v>
      </c>
      <c r="L2104" s="13" t="s">
        <v>69</v>
      </c>
      <c r="M2104" s="13" t="s">
        <v>101</v>
      </c>
      <c r="N2104" s="13" t="s">
        <v>206</v>
      </c>
      <c r="O2104" s="33" t="s">
        <v>38</v>
      </c>
      <c r="P2104" s="58" t="s">
        <v>38</v>
      </c>
      <c r="Q2104" s="33" t="s">
        <v>207</v>
      </c>
      <c r="R2104" s="14" t="s">
        <v>38</v>
      </c>
      <c r="S2104" s="13" t="s">
        <v>208</v>
      </c>
      <c r="T2104" s="13" t="s">
        <v>209</v>
      </c>
      <c r="U2104" s="33">
        <f t="shared" ca="1" si="384"/>
        <v>45744.56914039352</v>
      </c>
      <c r="V2104" s="13" t="str">
        <f t="shared" si="385"/>
        <v>Mumbai</v>
      </c>
      <c r="W2104" s="13" t="str">
        <f t="shared" si="386"/>
        <v>RI</v>
      </c>
      <c r="X2104" s="13">
        <f t="shared" si="387"/>
        <v>6</v>
      </c>
      <c r="Y2104" s="13" t="str">
        <f>IFERROR(VLOOKUP(C2104,ReceivingTeam[],2,FALSE),"HelpDesk")</f>
        <v>HelpDesk</v>
      </c>
      <c r="Z2104" s="67">
        <f t="shared" si="388"/>
        <v>44886.916666666664</v>
      </c>
      <c r="AA2104" s="68">
        <f t="shared" si="389"/>
        <v>44886</v>
      </c>
      <c r="AB2104" s="69" t="b">
        <f t="shared" si="390"/>
        <v>1</v>
      </c>
      <c r="AC2104" s="70">
        <f t="shared" si="391"/>
        <v>0.5</v>
      </c>
      <c r="AD2104" s="67">
        <f t="shared" si="392"/>
        <v>44886.916666666664</v>
      </c>
      <c r="AE2104" s="67">
        <f>VLOOKUP(V2104,'Branch Wise Work Timelines'!C:G,3,FALSE)+AA2104</f>
        <v>44886.416666666664</v>
      </c>
      <c r="AF2104" s="67">
        <f>IF(V2104="Bangalore",VLOOKUP(V2104,'Branch Wise Work Timelines'!C:G,4,FALSE)+AA2104+1,IF(V2104="Mumbai",VLOOKUP(V2104,'Branch Wise Work Timelines'!C:G,4,FALSE)+AA2104+1,VLOOKUP(V2104,'Branch Wise Work Timelines'!C:G,4,FALSE)+AA2104))</f>
        <v>44887.25</v>
      </c>
      <c r="AG2104" s="67">
        <f>WORKDAY.INTL(AA2104,1,11)+VLOOKUP(V2104,'Branch Wise Work Timelines'!C:G,3,FALSE)</f>
        <v>44887.416666666664</v>
      </c>
      <c r="AH2104" s="69" t="str">
        <f t="shared" ca="1" si="393"/>
        <v>Out of TAT</v>
      </c>
      <c r="AI2104" s="69">
        <f t="shared" ca="1" si="394"/>
        <v>20584</v>
      </c>
      <c r="AJ2104" s="69" t="str">
        <f ca="1">IF(AI2104&lt;0,"0-12",IFERROR(VLOOKUP(AI2104,Breakup[],2,FALSE),"&gt;24"))</f>
        <v>&gt;24</v>
      </c>
      <c r="AK2104" s="69" t="str">
        <f>VLOOKUP(V2104,Master!B:D,3,FALSE)</f>
        <v>East</v>
      </c>
      <c r="AL2104" s="69" t="str">
        <f t="shared" si="395"/>
        <v>Mumbai</v>
      </c>
    </row>
    <row r="2105" spans="1:38">
      <c r="A2105" s="13" t="s">
        <v>4521</v>
      </c>
      <c r="B2105" s="54">
        <v>44701.617366898201</v>
      </c>
      <c r="C2105" s="13" t="s">
        <v>286</v>
      </c>
      <c r="D2105" s="13">
        <v>1259</v>
      </c>
      <c r="E2105" s="13" t="s">
        <v>4522</v>
      </c>
      <c r="F2105" s="13" t="s">
        <v>33</v>
      </c>
      <c r="G2105" s="14">
        <v>1653038512239</v>
      </c>
      <c r="H2105" s="55">
        <v>0.58410879629629597</v>
      </c>
      <c r="I2105" s="33">
        <v>44883.584108796298</v>
      </c>
      <c r="J2105" s="58">
        <v>44883</v>
      </c>
      <c r="K2105" s="13" t="s">
        <v>257</v>
      </c>
      <c r="L2105" s="13" t="s">
        <v>72</v>
      </c>
      <c r="M2105" s="13" t="s">
        <v>286</v>
      </c>
      <c r="N2105" s="13" t="s">
        <v>206</v>
      </c>
      <c r="O2105" s="33" t="s">
        <v>38</v>
      </c>
      <c r="P2105" s="58" t="s">
        <v>38</v>
      </c>
      <c r="Q2105" s="33" t="s">
        <v>207</v>
      </c>
      <c r="R2105" s="14" t="s">
        <v>38</v>
      </c>
      <c r="S2105" s="13" t="s">
        <v>208</v>
      </c>
      <c r="T2105" s="13" t="s">
        <v>209</v>
      </c>
      <c r="U2105" s="33">
        <f t="shared" ca="1" si="384"/>
        <v>45744.56914039352</v>
      </c>
      <c r="V2105" s="13" t="str">
        <f t="shared" si="385"/>
        <v>Pune</v>
      </c>
      <c r="W2105" s="13" t="str">
        <f t="shared" si="386"/>
        <v>RI</v>
      </c>
      <c r="X2105" s="13">
        <f t="shared" si="387"/>
        <v>14</v>
      </c>
      <c r="Y2105" s="13" t="str">
        <f>IFERROR(VLOOKUP(C2105,ReceivingTeam[],2,FALSE),"HelpDesk")</f>
        <v>HelpDesk</v>
      </c>
      <c r="Z2105" s="67">
        <f t="shared" si="388"/>
        <v>44884.709108796298</v>
      </c>
      <c r="AA2105" s="68">
        <f t="shared" si="389"/>
        <v>44883</v>
      </c>
      <c r="AB2105" s="69" t="b">
        <f t="shared" si="390"/>
        <v>1</v>
      </c>
      <c r="AC2105" s="70">
        <f t="shared" si="391"/>
        <v>0.5</v>
      </c>
      <c r="AD2105" s="67">
        <f t="shared" si="392"/>
        <v>44884.709108796298</v>
      </c>
      <c r="AE2105" s="67">
        <f>VLOOKUP(V2105,'Branch Wise Work Timelines'!C:G,3,FALSE)+AA2105</f>
        <v>44883.395833333336</v>
      </c>
      <c r="AF2105" s="67">
        <f>IF(V2105="Bangalore",VLOOKUP(V2105,'Branch Wise Work Timelines'!C:G,4,FALSE)+AA2105+1,IF(V2105="Mumbai",VLOOKUP(V2105,'Branch Wise Work Timelines'!C:G,4,FALSE)+AA2105+1,VLOOKUP(V2105,'Branch Wise Work Timelines'!C:G,4,FALSE)+AA2105))</f>
        <v>44883.770833333336</v>
      </c>
      <c r="AG2105" s="67">
        <f>WORKDAY.INTL(AA2105,1,11)+VLOOKUP(V2105,'Branch Wise Work Timelines'!C:G,3,FALSE)</f>
        <v>44884.395833333336</v>
      </c>
      <c r="AH2105" s="69" t="str">
        <f t="shared" ca="1" si="393"/>
        <v>Out of TAT</v>
      </c>
      <c r="AI2105" s="69">
        <f t="shared" ca="1" si="394"/>
        <v>20637</v>
      </c>
      <c r="AJ2105" s="69" t="str">
        <f ca="1">IF(AI2105&lt;0,"0-12",IFERROR(VLOOKUP(AI2105,Breakup[],2,FALSE),"&gt;24"))</f>
        <v>&gt;24</v>
      </c>
      <c r="AK2105" s="69" t="str">
        <f>VLOOKUP(V2105,Master!B:D,3,FALSE)</f>
        <v>West</v>
      </c>
      <c r="AL2105" s="69" t="str">
        <f t="shared" si="395"/>
        <v>Pune</v>
      </c>
    </row>
    <row r="2106" spans="1:38">
      <c r="A2106" s="13" t="s">
        <v>4523</v>
      </c>
      <c r="B2106" s="54">
        <v>44701.647624224497</v>
      </c>
      <c r="C2106" s="13" t="s">
        <v>323</v>
      </c>
      <c r="D2106" s="13">
        <v>146</v>
      </c>
      <c r="E2106" s="13" t="s">
        <v>4524</v>
      </c>
      <c r="F2106" s="13" t="s">
        <v>33</v>
      </c>
      <c r="G2106" s="14">
        <v>1653043912595</v>
      </c>
      <c r="H2106" s="55">
        <v>0.65865740740740697</v>
      </c>
      <c r="I2106" s="33">
        <v>44888.658657407403</v>
      </c>
      <c r="J2106" s="58">
        <v>44888</v>
      </c>
      <c r="K2106" s="13" t="s">
        <v>325</v>
      </c>
      <c r="L2106" s="13" t="s">
        <v>55</v>
      </c>
      <c r="M2106" s="13" t="s">
        <v>323</v>
      </c>
      <c r="N2106" s="13" t="s">
        <v>206</v>
      </c>
      <c r="O2106" s="33" t="s">
        <v>38</v>
      </c>
      <c r="P2106" s="58" t="s">
        <v>38</v>
      </c>
      <c r="Q2106" s="33" t="s">
        <v>207</v>
      </c>
      <c r="R2106" s="14" t="s">
        <v>38</v>
      </c>
      <c r="S2106" s="13" t="s">
        <v>208</v>
      </c>
      <c r="T2106" s="13" t="s">
        <v>209</v>
      </c>
      <c r="U2106" s="33">
        <f t="shared" ca="1" si="384"/>
        <v>45744.56914039352</v>
      </c>
      <c r="V2106" s="13" t="str">
        <f t="shared" si="385"/>
        <v>Delhi</v>
      </c>
      <c r="W2106" s="13" t="str">
        <f t="shared" si="386"/>
        <v>RI</v>
      </c>
      <c r="X2106" s="13">
        <f t="shared" si="387"/>
        <v>15</v>
      </c>
      <c r="Y2106" s="13" t="str">
        <f>IFERROR(VLOOKUP(C2106,ReceivingTeam[],2,FALSE),"HelpDesk")</f>
        <v>HelpDesk</v>
      </c>
      <c r="Z2106" s="67">
        <f t="shared" si="388"/>
        <v>44889.804490740731</v>
      </c>
      <c r="AA2106" s="68">
        <f t="shared" si="389"/>
        <v>44888</v>
      </c>
      <c r="AB2106" s="69" t="b">
        <f t="shared" si="390"/>
        <v>1</v>
      </c>
      <c r="AC2106" s="70">
        <f t="shared" si="391"/>
        <v>0.5</v>
      </c>
      <c r="AD2106" s="67">
        <f t="shared" si="392"/>
        <v>44889.804490740731</v>
      </c>
      <c r="AE2106" s="67">
        <f>VLOOKUP(V2106,'Branch Wise Work Timelines'!C:G,3,FALSE)+AA2106</f>
        <v>44888.416666666664</v>
      </c>
      <c r="AF2106" s="67">
        <f>IF(V2106="Bangalore",VLOOKUP(V2106,'Branch Wise Work Timelines'!C:G,4,FALSE)+AA2106+1,IF(V2106="Mumbai",VLOOKUP(V2106,'Branch Wise Work Timelines'!C:G,4,FALSE)+AA2106+1,VLOOKUP(V2106,'Branch Wise Work Timelines'!C:G,4,FALSE)+AA2106))</f>
        <v>44888.770833333336</v>
      </c>
      <c r="AG2106" s="67">
        <f>WORKDAY.INTL(AA2106,1,11)+VLOOKUP(V2106,'Branch Wise Work Timelines'!C:G,3,FALSE)</f>
        <v>44889.416666666664</v>
      </c>
      <c r="AH2106" s="69" t="str">
        <f t="shared" ca="1" si="393"/>
        <v>Out of TAT</v>
      </c>
      <c r="AI2106" s="69">
        <f t="shared" ca="1" si="394"/>
        <v>20515</v>
      </c>
      <c r="AJ2106" s="69" t="str">
        <f ca="1">IF(AI2106&lt;0,"0-12",IFERROR(VLOOKUP(AI2106,Breakup[],2,FALSE),"&gt;24"))</f>
        <v>&gt;24</v>
      </c>
      <c r="AK2106" s="69" t="str">
        <f>VLOOKUP(V2106,Master!B:D,3,FALSE)</f>
        <v>North</v>
      </c>
      <c r="AL2106" s="69" t="str">
        <f t="shared" si="395"/>
        <v>Delhi</v>
      </c>
    </row>
    <row r="2107" spans="1:38">
      <c r="A2107" s="13" t="s">
        <v>4525</v>
      </c>
      <c r="B2107" s="54">
        <v>44701.685538229198</v>
      </c>
      <c r="C2107" s="13" t="s">
        <v>255</v>
      </c>
      <c r="D2107" s="13">
        <v>752</v>
      </c>
      <c r="E2107" s="13" t="s">
        <v>4526</v>
      </c>
      <c r="F2107" s="13" t="s">
        <v>33</v>
      </c>
      <c r="G2107" s="14">
        <v>1653044413419</v>
      </c>
      <c r="H2107" s="55">
        <v>0.269780092592593</v>
      </c>
      <c r="I2107" s="33">
        <v>44886.269780092603</v>
      </c>
      <c r="J2107" s="58">
        <v>44886</v>
      </c>
      <c r="K2107" s="13" t="s">
        <v>257</v>
      </c>
      <c r="L2107" s="13" t="s">
        <v>72</v>
      </c>
      <c r="M2107" s="13" t="s">
        <v>255</v>
      </c>
      <c r="N2107" s="13" t="s">
        <v>206</v>
      </c>
      <c r="O2107" s="33" t="s">
        <v>38</v>
      </c>
      <c r="P2107" s="58" t="s">
        <v>38</v>
      </c>
      <c r="Q2107" s="33" t="s">
        <v>207</v>
      </c>
      <c r="R2107" s="14" t="s">
        <v>38</v>
      </c>
      <c r="S2107" s="13" t="s">
        <v>216</v>
      </c>
      <c r="T2107" s="13" t="s">
        <v>278</v>
      </c>
      <c r="U2107" s="33">
        <f t="shared" ca="1" si="384"/>
        <v>45744.56914039352</v>
      </c>
      <c r="V2107" s="13" t="str">
        <f t="shared" si="385"/>
        <v>Pune</v>
      </c>
      <c r="W2107" s="13" t="str">
        <f t="shared" si="386"/>
        <v>RI</v>
      </c>
      <c r="X2107" s="13">
        <f t="shared" si="387"/>
        <v>6</v>
      </c>
      <c r="Y2107" s="13" t="str">
        <f>IFERROR(VLOOKUP(C2107,ReceivingTeam[],2,FALSE),"HelpDesk")</f>
        <v>HelpDesk</v>
      </c>
      <c r="Z2107" s="67">
        <f t="shared" si="388"/>
        <v>44890.020833333336</v>
      </c>
      <c r="AA2107" s="68">
        <f t="shared" si="389"/>
        <v>44886</v>
      </c>
      <c r="AB2107" s="69" t="b">
        <f t="shared" si="390"/>
        <v>1</v>
      </c>
      <c r="AC2107" s="70">
        <f t="shared" si="391"/>
        <v>3</v>
      </c>
      <c r="AD2107" s="67">
        <f t="shared" si="392"/>
        <v>44890.020833333336</v>
      </c>
      <c r="AE2107" s="67">
        <f>VLOOKUP(V2107,'Branch Wise Work Timelines'!C:G,3,FALSE)+AA2107</f>
        <v>44886.395833333336</v>
      </c>
      <c r="AF2107" s="67">
        <f>IF(V2107="Bangalore",VLOOKUP(V2107,'Branch Wise Work Timelines'!C:G,4,FALSE)+AA2107+1,IF(V2107="Mumbai",VLOOKUP(V2107,'Branch Wise Work Timelines'!C:G,4,FALSE)+AA2107+1,VLOOKUP(V2107,'Branch Wise Work Timelines'!C:G,4,FALSE)+AA2107))</f>
        <v>44886.770833333336</v>
      </c>
      <c r="AG2107" s="67">
        <f>WORKDAY.INTL(AA2107,1,11)+VLOOKUP(V2107,'Branch Wise Work Timelines'!C:G,3,FALSE)</f>
        <v>44887.395833333336</v>
      </c>
      <c r="AH2107" s="69" t="str">
        <f t="shared" ca="1" si="393"/>
        <v>Out of TAT</v>
      </c>
      <c r="AI2107" s="69">
        <f t="shared" ca="1" si="394"/>
        <v>20510</v>
      </c>
      <c r="AJ2107" s="69" t="str">
        <f ca="1">IF(AI2107&lt;0,"0-12",IFERROR(VLOOKUP(AI2107,Breakup[],2,FALSE),"&gt;24"))</f>
        <v>&gt;24</v>
      </c>
      <c r="AK2107" s="69" t="str">
        <f>VLOOKUP(V2107,Master!B:D,3,FALSE)</f>
        <v>West</v>
      </c>
      <c r="AL2107" s="69" t="str">
        <f t="shared" si="395"/>
        <v>Pune</v>
      </c>
    </row>
    <row r="2108" spans="1:38">
      <c r="A2108" s="13" t="s">
        <v>4527</v>
      </c>
      <c r="B2108" s="54">
        <v>44701.686945023102</v>
      </c>
      <c r="C2108" s="13" t="s">
        <v>255</v>
      </c>
      <c r="D2108" s="13">
        <v>1213</v>
      </c>
      <c r="E2108" s="13" t="s">
        <v>4528</v>
      </c>
      <c r="F2108" s="13" t="s">
        <v>33</v>
      </c>
      <c r="G2108" s="14">
        <v>1653044413419</v>
      </c>
      <c r="H2108" s="55">
        <v>0.73365740740740704</v>
      </c>
      <c r="I2108" s="33">
        <v>44884.7336574074</v>
      </c>
      <c r="J2108" s="58">
        <v>44884</v>
      </c>
      <c r="K2108" s="13" t="s">
        <v>257</v>
      </c>
      <c r="L2108" s="13" t="s">
        <v>72</v>
      </c>
      <c r="M2108" s="13" t="s">
        <v>255</v>
      </c>
      <c r="N2108" s="13" t="s">
        <v>206</v>
      </c>
      <c r="O2108" s="33" t="s">
        <v>38</v>
      </c>
      <c r="P2108" s="58" t="s">
        <v>38</v>
      </c>
      <c r="Q2108" s="33" t="s">
        <v>207</v>
      </c>
      <c r="R2108" s="14" t="s">
        <v>38</v>
      </c>
      <c r="S2108" s="13" t="s">
        <v>216</v>
      </c>
      <c r="T2108" s="13" t="s">
        <v>278</v>
      </c>
      <c r="U2108" s="33">
        <f t="shared" ca="1" si="384"/>
        <v>45744.56914039352</v>
      </c>
      <c r="V2108" s="13" t="str">
        <f t="shared" si="385"/>
        <v>Pune</v>
      </c>
      <c r="W2108" s="13" t="str">
        <f t="shared" si="386"/>
        <v>RI</v>
      </c>
      <c r="X2108" s="13">
        <f t="shared" si="387"/>
        <v>17</v>
      </c>
      <c r="Y2108" s="13" t="str">
        <f>IFERROR(VLOOKUP(C2108,ReceivingTeam[],2,FALSE),"HelpDesk")</f>
        <v>HelpDesk</v>
      </c>
      <c r="Z2108" s="67">
        <f t="shared" si="388"/>
        <v>44889.3586574074</v>
      </c>
      <c r="AA2108" s="68">
        <f t="shared" si="389"/>
        <v>44884</v>
      </c>
      <c r="AB2108" s="69" t="b">
        <f t="shared" si="390"/>
        <v>1</v>
      </c>
      <c r="AC2108" s="70">
        <f t="shared" si="391"/>
        <v>3</v>
      </c>
      <c r="AD2108" s="67">
        <f t="shared" si="392"/>
        <v>44889.3586574074</v>
      </c>
      <c r="AE2108" s="67">
        <f>VLOOKUP(V2108,'Branch Wise Work Timelines'!C:G,3,FALSE)+AA2108</f>
        <v>44884.395833333336</v>
      </c>
      <c r="AF2108" s="67">
        <f>IF(V2108="Bangalore",VLOOKUP(V2108,'Branch Wise Work Timelines'!C:G,4,FALSE)+AA2108+1,IF(V2108="Mumbai",VLOOKUP(V2108,'Branch Wise Work Timelines'!C:G,4,FALSE)+AA2108+1,VLOOKUP(V2108,'Branch Wise Work Timelines'!C:G,4,FALSE)+AA2108))</f>
        <v>44884.770833333336</v>
      </c>
      <c r="AG2108" s="67">
        <f>WORKDAY.INTL(AA2108,1,11)+VLOOKUP(V2108,'Branch Wise Work Timelines'!C:G,3,FALSE)</f>
        <v>44886.395833333336</v>
      </c>
      <c r="AH2108" s="69" t="str">
        <f t="shared" ca="1" si="393"/>
        <v>Out of TAT</v>
      </c>
      <c r="AI2108" s="69">
        <f t="shared" ca="1" si="394"/>
        <v>20526</v>
      </c>
      <c r="AJ2108" s="69" t="str">
        <f ca="1">IF(AI2108&lt;0,"0-12",IFERROR(VLOOKUP(AI2108,Breakup[],2,FALSE),"&gt;24"))</f>
        <v>&gt;24</v>
      </c>
      <c r="AK2108" s="69" t="str">
        <f>VLOOKUP(V2108,Master!B:D,3,FALSE)</f>
        <v>West</v>
      </c>
      <c r="AL2108" s="69" t="str">
        <f t="shared" si="395"/>
        <v>Pune</v>
      </c>
    </row>
    <row r="2109" spans="1:38">
      <c r="A2109" s="13" t="s">
        <v>4529</v>
      </c>
      <c r="B2109" s="54">
        <v>44701.680774074099</v>
      </c>
      <c r="C2109" s="13" t="s">
        <v>363</v>
      </c>
      <c r="D2109" s="13">
        <v>1863</v>
      </c>
      <c r="E2109" s="13" t="s">
        <v>4530</v>
      </c>
      <c r="F2109" s="13" t="s">
        <v>33</v>
      </c>
      <c r="G2109" s="14">
        <v>1653044260842</v>
      </c>
      <c r="H2109" s="55">
        <v>0.76084490740740696</v>
      </c>
      <c r="I2109" s="33">
        <v>44882.760844907403</v>
      </c>
      <c r="J2109" s="58">
        <v>44882</v>
      </c>
      <c r="K2109" s="13" t="s">
        <v>213</v>
      </c>
      <c r="L2109" s="13" t="s">
        <v>30</v>
      </c>
      <c r="M2109" s="13" t="s">
        <v>282</v>
      </c>
      <c r="N2109" s="13" t="s">
        <v>206</v>
      </c>
      <c r="O2109" s="33" t="s">
        <v>38</v>
      </c>
      <c r="P2109" s="58" t="s">
        <v>38</v>
      </c>
      <c r="Q2109" s="33" t="s">
        <v>207</v>
      </c>
      <c r="R2109" s="14" t="s">
        <v>38</v>
      </c>
      <c r="S2109" s="13" t="s">
        <v>216</v>
      </c>
      <c r="T2109" s="13" t="s">
        <v>217</v>
      </c>
      <c r="U2109" s="33">
        <f t="shared" ca="1" si="384"/>
        <v>45744.56914039352</v>
      </c>
      <c r="V2109" s="13" t="str">
        <f t="shared" si="385"/>
        <v>Bangalore</v>
      </c>
      <c r="W2109" s="13" t="str">
        <f t="shared" si="386"/>
        <v>RI</v>
      </c>
      <c r="X2109" s="13">
        <f t="shared" si="387"/>
        <v>18</v>
      </c>
      <c r="Y2109" s="13" t="str">
        <f>IFERROR(VLOOKUP(C2109,ReceivingTeam[],2,FALSE),"HelpDesk")</f>
        <v>HelpDesk</v>
      </c>
      <c r="Z2109" s="67">
        <f t="shared" si="388"/>
        <v>44883.573344907403</v>
      </c>
      <c r="AA2109" s="68">
        <f t="shared" si="389"/>
        <v>44882</v>
      </c>
      <c r="AB2109" s="69" t="b">
        <f t="shared" si="390"/>
        <v>1</v>
      </c>
      <c r="AC2109" s="70">
        <f t="shared" si="391"/>
        <v>0.5</v>
      </c>
      <c r="AD2109" s="67">
        <f t="shared" si="392"/>
        <v>44883.573344907403</v>
      </c>
      <c r="AE2109" s="67">
        <f>VLOOKUP(V2109,'Branch Wise Work Timelines'!C:G,3,FALSE)+AA2109</f>
        <v>44882.416666666664</v>
      </c>
      <c r="AF2109" s="67">
        <f>IF(V2109="Bangalore",VLOOKUP(V2109,'Branch Wise Work Timelines'!C:G,4,FALSE)+AA2109+1,IF(V2109="Mumbai",VLOOKUP(V2109,'Branch Wise Work Timelines'!C:G,4,FALSE)+AA2109+1,VLOOKUP(V2109,'Branch Wise Work Timelines'!C:G,4,FALSE)+AA2109))</f>
        <v>44883.104166666664</v>
      </c>
      <c r="AG2109" s="67">
        <f>WORKDAY.INTL(AA2109,1,11)+VLOOKUP(V2109,'Branch Wise Work Timelines'!C:G,3,FALSE)</f>
        <v>44883.416666666664</v>
      </c>
      <c r="AH2109" s="69" t="str">
        <f t="shared" ca="1" si="393"/>
        <v>Out of TAT</v>
      </c>
      <c r="AI2109" s="69">
        <f t="shared" ca="1" si="394"/>
        <v>20664</v>
      </c>
      <c r="AJ2109" s="69" t="str">
        <f ca="1">IF(AI2109&lt;0,"0-12",IFERROR(VLOOKUP(AI2109,Breakup[],2,FALSE),"&gt;24"))</f>
        <v>&gt;24</v>
      </c>
      <c r="AK2109" s="69" t="str">
        <f>VLOOKUP(V2109,Master!B:D,3,FALSE)</f>
        <v>South</v>
      </c>
      <c r="AL2109" s="69" t="str">
        <f t="shared" si="395"/>
        <v>Bangalore</v>
      </c>
    </row>
    <row r="2110" spans="1:38">
      <c r="A2110" s="13" t="s">
        <v>4531</v>
      </c>
      <c r="B2110" s="54">
        <v>44701.503098460598</v>
      </c>
      <c r="C2110" s="13" t="s">
        <v>143</v>
      </c>
      <c r="D2110" s="13">
        <v>147</v>
      </c>
      <c r="E2110" s="13" t="s">
        <v>4532</v>
      </c>
      <c r="F2110" s="13" t="s">
        <v>33</v>
      </c>
      <c r="G2110" s="14">
        <v>1653029600802</v>
      </c>
      <c r="H2110" s="55">
        <v>0.55446759259259304</v>
      </c>
      <c r="I2110" s="33">
        <v>44887.554467592599</v>
      </c>
      <c r="J2110" s="58">
        <v>44887</v>
      </c>
      <c r="K2110" s="13" t="s">
        <v>325</v>
      </c>
      <c r="L2110" s="13" t="s">
        <v>55</v>
      </c>
      <c r="M2110" s="13" t="s">
        <v>143</v>
      </c>
      <c r="N2110" s="13" t="s">
        <v>206</v>
      </c>
      <c r="O2110" s="33" t="s">
        <v>38</v>
      </c>
      <c r="P2110" s="58" t="s">
        <v>38</v>
      </c>
      <c r="Q2110" s="33" t="s">
        <v>207</v>
      </c>
      <c r="R2110" s="14" t="s">
        <v>38</v>
      </c>
      <c r="S2110" s="13" t="s">
        <v>208</v>
      </c>
      <c r="T2110" s="13" t="s">
        <v>209</v>
      </c>
      <c r="U2110" s="33">
        <f t="shared" ca="1" si="384"/>
        <v>45744.56914039352</v>
      </c>
      <c r="V2110" s="13" t="str">
        <f t="shared" si="385"/>
        <v>Delhi</v>
      </c>
      <c r="W2110" s="13" t="str">
        <f t="shared" si="386"/>
        <v>RI</v>
      </c>
      <c r="X2110" s="13">
        <f t="shared" si="387"/>
        <v>13</v>
      </c>
      <c r="Y2110" s="13" t="str">
        <f>IFERROR(VLOOKUP(C2110,ReceivingTeam[],2,FALSE),"HelpDesk")</f>
        <v>Branch office</v>
      </c>
      <c r="Z2110" s="67">
        <f t="shared" si="388"/>
        <v>44888.700300925928</v>
      </c>
      <c r="AA2110" s="68">
        <f t="shared" si="389"/>
        <v>44887</v>
      </c>
      <c r="AB2110" s="69" t="b">
        <f t="shared" si="390"/>
        <v>1</v>
      </c>
      <c r="AC2110" s="70">
        <f t="shared" si="391"/>
        <v>0.5</v>
      </c>
      <c r="AD2110" s="67">
        <f t="shared" si="392"/>
        <v>44888.700300925928</v>
      </c>
      <c r="AE2110" s="67">
        <f>VLOOKUP(V2110,'Branch Wise Work Timelines'!C:G,3,FALSE)+AA2110</f>
        <v>44887.416666666664</v>
      </c>
      <c r="AF2110" s="67">
        <f>IF(V2110="Bangalore",VLOOKUP(V2110,'Branch Wise Work Timelines'!C:G,4,FALSE)+AA2110+1,IF(V2110="Mumbai",VLOOKUP(V2110,'Branch Wise Work Timelines'!C:G,4,FALSE)+AA2110+1,VLOOKUP(V2110,'Branch Wise Work Timelines'!C:G,4,FALSE)+AA2110))</f>
        <v>44887.770833333336</v>
      </c>
      <c r="AG2110" s="67">
        <f>WORKDAY.INTL(AA2110,1,11)+VLOOKUP(V2110,'Branch Wise Work Timelines'!C:G,3,FALSE)</f>
        <v>44888.416666666664</v>
      </c>
      <c r="AH2110" s="69" t="str">
        <f t="shared" ca="1" si="393"/>
        <v>Out of TAT</v>
      </c>
      <c r="AI2110" s="69">
        <f t="shared" ca="1" si="394"/>
        <v>20541</v>
      </c>
      <c r="AJ2110" s="69" t="str">
        <f ca="1">IF(AI2110&lt;0,"0-12",IFERROR(VLOOKUP(AI2110,Breakup[],2,FALSE),"&gt;24"))</f>
        <v>&gt;24</v>
      </c>
      <c r="AK2110" s="69" t="str">
        <f>VLOOKUP(V2110,Master!B:D,3,FALSE)</f>
        <v>North</v>
      </c>
      <c r="AL2110" s="69" t="str">
        <f t="shared" si="395"/>
        <v>Delhi</v>
      </c>
    </row>
    <row r="2111" spans="1:38">
      <c r="A2111" s="13" t="s">
        <v>4533</v>
      </c>
      <c r="B2111" s="54">
        <v>44701.507461574103</v>
      </c>
      <c r="C2111" s="13" t="s">
        <v>143</v>
      </c>
      <c r="D2111" s="13">
        <v>465</v>
      </c>
      <c r="E2111" s="13" t="s">
        <v>4534</v>
      </c>
      <c r="F2111" s="13" t="s">
        <v>33</v>
      </c>
      <c r="G2111" s="14">
        <v>1653029600802</v>
      </c>
      <c r="H2111" s="55">
        <v>0.14315972222222201</v>
      </c>
      <c r="I2111" s="33">
        <v>44887.143159722204</v>
      </c>
      <c r="J2111" s="58">
        <v>44887</v>
      </c>
      <c r="K2111" s="13" t="s">
        <v>325</v>
      </c>
      <c r="L2111" s="13" t="s">
        <v>55</v>
      </c>
      <c r="M2111" s="13" t="s">
        <v>143</v>
      </c>
      <c r="N2111" s="13" t="s">
        <v>206</v>
      </c>
      <c r="O2111" s="33" t="s">
        <v>38</v>
      </c>
      <c r="P2111" s="58" t="s">
        <v>38</v>
      </c>
      <c r="Q2111" s="33" t="s">
        <v>207</v>
      </c>
      <c r="R2111" s="14" t="s">
        <v>38</v>
      </c>
      <c r="S2111" s="13" t="s">
        <v>208</v>
      </c>
      <c r="T2111" s="13" t="s">
        <v>209</v>
      </c>
      <c r="U2111" s="33">
        <f t="shared" ca="1" si="384"/>
        <v>45744.56914039352</v>
      </c>
      <c r="V2111" s="13" t="str">
        <f t="shared" si="385"/>
        <v>Delhi</v>
      </c>
      <c r="W2111" s="13" t="str">
        <f t="shared" si="386"/>
        <v>RI</v>
      </c>
      <c r="X2111" s="13">
        <f t="shared" si="387"/>
        <v>3</v>
      </c>
      <c r="Y2111" s="13" t="str">
        <f>IFERROR(VLOOKUP(C2111,ReceivingTeam[],2,FALSE),"HelpDesk")</f>
        <v>Branch office</v>
      </c>
      <c r="Z2111" s="67">
        <f t="shared" si="388"/>
        <v>44888.562499999993</v>
      </c>
      <c r="AA2111" s="68">
        <f t="shared" si="389"/>
        <v>44887</v>
      </c>
      <c r="AB2111" s="69" t="b">
        <f t="shared" si="390"/>
        <v>1</v>
      </c>
      <c r="AC2111" s="70">
        <f t="shared" si="391"/>
        <v>0.5</v>
      </c>
      <c r="AD2111" s="67">
        <f t="shared" si="392"/>
        <v>44888.562499999993</v>
      </c>
      <c r="AE2111" s="67">
        <f>VLOOKUP(V2111,'Branch Wise Work Timelines'!C:G,3,FALSE)+AA2111</f>
        <v>44887.416666666664</v>
      </c>
      <c r="AF2111" s="67">
        <f>IF(V2111="Bangalore",VLOOKUP(V2111,'Branch Wise Work Timelines'!C:G,4,FALSE)+AA2111+1,IF(V2111="Mumbai",VLOOKUP(V2111,'Branch Wise Work Timelines'!C:G,4,FALSE)+AA2111+1,VLOOKUP(V2111,'Branch Wise Work Timelines'!C:G,4,FALSE)+AA2111))</f>
        <v>44887.770833333336</v>
      </c>
      <c r="AG2111" s="67">
        <f>WORKDAY.INTL(AA2111,1,11)+VLOOKUP(V2111,'Branch Wise Work Timelines'!C:G,3,FALSE)</f>
        <v>44888.416666666664</v>
      </c>
      <c r="AH2111" s="69" t="str">
        <f t="shared" ca="1" si="393"/>
        <v>Out of TAT</v>
      </c>
      <c r="AI2111" s="69">
        <f t="shared" ca="1" si="394"/>
        <v>20545</v>
      </c>
      <c r="AJ2111" s="69" t="str">
        <f ca="1">IF(AI2111&lt;0,"0-12",IFERROR(VLOOKUP(AI2111,Breakup[],2,FALSE),"&gt;24"))</f>
        <v>&gt;24</v>
      </c>
      <c r="AK2111" s="69" t="str">
        <f>VLOOKUP(V2111,Master!B:D,3,FALSE)</f>
        <v>North</v>
      </c>
      <c r="AL2111" s="69" t="str">
        <f t="shared" si="395"/>
        <v>Delhi</v>
      </c>
    </row>
    <row r="2112" spans="1:38">
      <c r="A2112" s="13" t="s">
        <v>4535</v>
      </c>
      <c r="B2112" s="54">
        <v>44701.510225034697</v>
      </c>
      <c r="C2112" s="13" t="s">
        <v>143</v>
      </c>
      <c r="D2112" s="13">
        <v>792</v>
      </c>
      <c r="E2112" s="13" t="s">
        <v>4536</v>
      </c>
      <c r="F2112" s="13" t="s">
        <v>33</v>
      </c>
      <c r="G2112" s="14">
        <v>1653029600802</v>
      </c>
      <c r="H2112" s="55">
        <v>0.51596064814814802</v>
      </c>
      <c r="I2112" s="33">
        <v>44883.515960648103</v>
      </c>
      <c r="J2112" s="58">
        <v>44883</v>
      </c>
      <c r="K2112" s="13" t="s">
        <v>325</v>
      </c>
      <c r="L2112" s="13" t="s">
        <v>55</v>
      </c>
      <c r="M2112" s="13" t="s">
        <v>143</v>
      </c>
      <c r="N2112" s="13" t="s">
        <v>206</v>
      </c>
      <c r="O2112" s="33" t="s">
        <v>38</v>
      </c>
      <c r="P2112" s="58" t="s">
        <v>38</v>
      </c>
      <c r="Q2112" s="33" t="s">
        <v>207</v>
      </c>
      <c r="R2112" s="14" t="s">
        <v>38</v>
      </c>
      <c r="S2112" s="13" t="s">
        <v>208</v>
      </c>
      <c r="T2112" s="13" t="s">
        <v>209</v>
      </c>
      <c r="U2112" s="33">
        <f t="shared" ca="1" si="384"/>
        <v>45744.56914039352</v>
      </c>
      <c r="V2112" s="13" t="str">
        <f t="shared" si="385"/>
        <v>Delhi</v>
      </c>
      <c r="W2112" s="13" t="str">
        <f t="shared" si="386"/>
        <v>RI</v>
      </c>
      <c r="X2112" s="13">
        <f t="shared" si="387"/>
        <v>12</v>
      </c>
      <c r="Y2112" s="13" t="str">
        <f>IFERROR(VLOOKUP(C2112,ReceivingTeam[],2,FALSE),"HelpDesk")</f>
        <v>Branch office</v>
      </c>
      <c r="Z2112" s="67">
        <f t="shared" si="388"/>
        <v>44884.661793981431</v>
      </c>
      <c r="AA2112" s="68">
        <f t="shared" si="389"/>
        <v>44883</v>
      </c>
      <c r="AB2112" s="69" t="b">
        <f t="shared" si="390"/>
        <v>1</v>
      </c>
      <c r="AC2112" s="70">
        <f t="shared" si="391"/>
        <v>0.5</v>
      </c>
      <c r="AD2112" s="67">
        <f t="shared" si="392"/>
        <v>44884.661793981431</v>
      </c>
      <c r="AE2112" s="67">
        <f>VLOOKUP(V2112,'Branch Wise Work Timelines'!C:G,3,FALSE)+AA2112</f>
        <v>44883.416666666664</v>
      </c>
      <c r="AF2112" s="67">
        <f>IF(V2112="Bangalore",VLOOKUP(V2112,'Branch Wise Work Timelines'!C:G,4,FALSE)+AA2112+1,IF(V2112="Mumbai",VLOOKUP(V2112,'Branch Wise Work Timelines'!C:G,4,FALSE)+AA2112+1,VLOOKUP(V2112,'Branch Wise Work Timelines'!C:G,4,FALSE)+AA2112))</f>
        <v>44883.770833333336</v>
      </c>
      <c r="AG2112" s="67">
        <f>WORKDAY.INTL(AA2112,1,11)+VLOOKUP(V2112,'Branch Wise Work Timelines'!C:G,3,FALSE)</f>
        <v>44884.416666666664</v>
      </c>
      <c r="AH2112" s="69" t="str">
        <f t="shared" ca="1" si="393"/>
        <v>Out of TAT</v>
      </c>
      <c r="AI2112" s="69">
        <f t="shared" ca="1" si="394"/>
        <v>20638</v>
      </c>
      <c r="AJ2112" s="69" t="str">
        <f ca="1">IF(AI2112&lt;0,"0-12",IFERROR(VLOOKUP(AI2112,Breakup[],2,FALSE),"&gt;24"))</f>
        <v>&gt;24</v>
      </c>
      <c r="AK2112" s="69" t="str">
        <f>VLOOKUP(V2112,Master!B:D,3,FALSE)</f>
        <v>North</v>
      </c>
      <c r="AL2112" s="69" t="str">
        <f t="shared" si="395"/>
        <v>Delhi</v>
      </c>
    </row>
    <row r="2113" spans="1:38">
      <c r="A2113" s="13" t="s">
        <v>4537</v>
      </c>
      <c r="B2113" s="54">
        <v>44701.512122951397</v>
      </c>
      <c r="C2113" s="13" t="s">
        <v>347</v>
      </c>
      <c r="D2113" s="13">
        <v>711</v>
      </c>
      <c r="E2113" s="13" t="s">
        <v>4538</v>
      </c>
      <c r="F2113" s="13" t="s">
        <v>33</v>
      </c>
      <c r="G2113" s="14">
        <v>1653030194519</v>
      </c>
      <c r="H2113" s="55">
        <v>0.68935185185185199</v>
      </c>
      <c r="I2113" s="33">
        <v>44881.689351851899</v>
      </c>
      <c r="J2113" s="58">
        <v>44881</v>
      </c>
      <c r="K2113" s="13" t="s">
        <v>325</v>
      </c>
      <c r="L2113" s="13" t="s">
        <v>55</v>
      </c>
      <c r="M2113" s="13" t="s">
        <v>347</v>
      </c>
      <c r="N2113" s="13" t="s">
        <v>206</v>
      </c>
      <c r="O2113" s="33" t="s">
        <v>38</v>
      </c>
      <c r="P2113" s="58" t="s">
        <v>38</v>
      </c>
      <c r="Q2113" s="33" t="s">
        <v>207</v>
      </c>
      <c r="R2113" s="14" t="s">
        <v>38</v>
      </c>
      <c r="S2113" s="13" t="s">
        <v>208</v>
      </c>
      <c r="T2113" s="13" t="s">
        <v>209</v>
      </c>
      <c r="U2113" s="33">
        <f t="shared" ca="1" si="384"/>
        <v>45744.56914039352</v>
      </c>
      <c r="V2113" s="13" t="str">
        <f t="shared" si="385"/>
        <v>Delhi</v>
      </c>
      <c r="W2113" s="13" t="str">
        <f t="shared" si="386"/>
        <v>RI</v>
      </c>
      <c r="X2113" s="13">
        <f t="shared" si="387"/>
        <v>16</v>
      </c>
      <c r="Y2113" s="13" t="str">
        <f>IFERROR(VLOOKUP(C2113,ReceivingTeam[],2,FALSE),"HelpDesk")</f>
        <v>HelpDesk</v>
      </c>
      <c r="Z2113" s="67">
        <f t="shared" si="388"/>
        <v>44882.835185185228</v>
      </c>
      <c r="AA2113" s="68">
        <f t="shared" si="389"/>
        <v>44881</v>
      </c>
      <c r="AB2113" s="69" t="b">
        <f t="shared" si="390"/>
        <v>1</v>
      </c>
      <c r="AC2113" s="70">
        <f t="shared" si="391"/>
        <v>0.5</v>
      </c>
      <c r="AD2113" s="67">
        <f t="shared" si="392"/>
        <v>44882.835185185228</v>
      </c>
      <c r="AE2113" s="67">
        <f>VLOOKUP(V2113,'Branch Wise Work Timelines'!C:G,3,FALSE)+AA2113</f>
        <v>44881.416666666664</v>
      </c>
      <c r="AF2113" s="67">
        <f>IF(V2113="Bangalore",VLOOKUP(V2113,'Branch Wise Work Timelines'!C:G,4,FALSE)+AA2113+1,IF(V2113="Mumbai",VLOOKUP(V2113,'Branch Wise Work Timelines'!C:G,4,FALSE)+AA2113+1,VLOOKUP(V2113,'Branch Wise Work Timelines'!C:G,4,FALSE)+AA2113))</f>
        <v>44881.770833333336</v>
      </c>
      <c r="AG2113" s="67">
        <f>WORKDAY.INTL(AA2113,1,11)+VLOOKUP(V2113,'Branch Wise Work Timelines'!C:G,3,FALSE)</f>
        <v>44882.416666666664</v>
      </c>
      <c r="AH2113" s="69" t="str">
        <f t="shared" ca="1" si="393"/>
        <v>Out of TAT</v>
      </c>
      <c r="AI2113" s="69">
        <f t="shared" ca="1" si="394"/>
        <v>20682</v>
      </c>
      <c r="AJ2113" s="69" t="str">
        <f ca="1">IF(AI2113&lt;0,"0-12",IFERROR(VLOOKUP(AI2113,Breakup[],2,FALSE),"&gt;24"))</f>
        <v>&gt;24</v>
      </c>
      <c r="AK2113" s="69" t="str">
        <f>VLOOKUP(V2113,Master!B:D,3,FALSE)</f>
        <v>North</v>
      </c>
      <c r="AL2113" s="69" t="str">
        <f t="shared" si="395"/>
        <v>Delhi</v>
      </c>
    </row>
    <row r="2114" spans="1:38">
      <c r="A2114" s="13" t="s">
        <v>4539</v>
      </c>
      <c r="B2114" s="54">
        <v>44701.515598032398</v>
      </c>
      <c r="C2114" s="13" t="s">
        <v>347</v>
      </c>
      <c r="D2114" s="13">
        <v>1198</v>
      </c>
      <c r="E2114" s="13" t="s">
        <v>4540</v>
      </c>
      <c r="F2114" s="13" t="s">
        <v>33</v>
      </c>
      <c r="G2114" s="14">
        <v>1653030194519</v>
      </c>
      <c r="H2114" s="55">
        <v>2.20949074074074E-2</v>
      </c>
      <c r="I2114" s="33">
        <v>44884.022094907399</v>
      </c>
      <c r="J2114" s="58">
        <v>44884</v>
      </c>
      <c r="K2114" s="13" t="s">
        <v>325</v>
      </c>
      <c r="L2114" s="13" t="s">
        <v>55</v>
      </c>
      <c r="M2114" s="13" t="s">
        <v>347</v>
      </c>
      <c r="N2114" s="13" t="s">
        <v>206</v>
      </c>
      <c r="O2114" s="33" t="s">
        <v>38</v>
      </c>
      <c r="P2114" s="58" t="s">
        <v>38</v>
      </c>
      <c r="Q2114" s="33" t="s">
        <v>207</v>
      </c>
      <c r="R2114" s="14" t="s">
        <v>38</v>
      </c>
      <c r="S2114" s="13" t="s">
        <v>208</v>
      </c>
      <c r="T2114" s="13" t="s">
        <v>209</v>
      </c>
      <c r="U2114" s="33">
        <f t="shared" ref="U2114:U2177" ca="1" si="396">NOW()</f>
        <v>45744.56914039352</v>
      </c>
      <c r="V2114" s="13" t="str">
        <f t="shared" ref="V2114:V2177" si="397">VLOOKUP(L2114,Location,2,0)</f>
        <v>Delhi</v>
      </c>
      <c r="W2114" s="13" t="str">
        <f t="shared" ref="W2114:W2177" si="398">VLOOKUP(F2114,FCT,2,FALSE)</f>
        <v>RI</v>
      </c>
      <c r="X2114" s="13">
        <f t="shared" ref="X2114:X2177" si="399">HOUR(I2114)</f>
        <v>0</v>
      </c>
      <c r="Y2114" s="13" t="str">
        <f>IFERROR(VLOOKUP(C2114,ReceivingTeam[],2,FALSE),"HelpDesk")</f>
        <v>HelpDesk</v>
      </c>
      <c r="Z2114" s="67">
        <f t="shared" ref="Z2114:Z2177" si="400">IF(AB2114=FALSE,AE2114+AC2114,IF(I2114&gt;AE2114,IF(((I2114+AC2114)&gt;AF2114),(AC2114-(AF2114-I2114)+AG2114),I2114+AC2114),IF(((AE2114+AC2114)&gt;AF2114),(AC2114-(AF2114-AE2114)+AG2114),AE2114+AC2114)))</f>
        <v>44886.562499999993</v>
      </c>
      <c r="AA2114" s="68">
        <f t="shared" ref="AA2114:AA2177" si="401">INT(J2114)</f>
        <v>44884</v>
      </c>
      <c r="AB2114" s="69" t="b">
        <f t="shared" ref="AB2114:AB2177" si="402">WORKDAY.INTL(AA2114-1,1,11)=AA2114</f>
        <v>1</v>
      </c>
      <c r="AC2114" s="70">
        <f t="shared" ref="AC2114:AC2177" si="403">IF(T2114="High",12/24,72/24)</f>
        <v>0.5</v>
      </c>
      <c r="AD2114" s="67">
        <f t="shared" ref="AD2114:AD2177" si="404">IF(AB2114=FALSE,AE2114+AC2114,IF(I2114&gt;AE2114,IF(((I2114+AC2114)&gt;AF2114),(AC2114-(AF2114-I2114)+AG2114),I2114+AC2114),IF(((AE2114+AC2114)&gt;AF2114),(AC2114-(AF2114-AE2114)+AG2114),AE2114+AC2114)))</f>
        <v>44886.562499999993</v>
      </c>
      <c r="AE2114" s="67">
        <f>VLOOKUP(V2114,'Branch Wise Work Timelines'!C:G,3,FALSE)+AA2114</f>
        <v>44884.416666666664</v>
      </c>
      <c r="AF2114" s="67">
        <f>IF(V2114="Bangalore",VLOOKUP(V2114,'Branch Wise Work Timelines'!C:G,4,FALSE)+AA2114+1,IF(V2114="Mumbai",VLOOKUP(V2114,'Branch Wise Work Timelines'!C:G,4,FALSE)+AA2114+1,VLOOKUP(V2114,'Branch Wise Work Timelines'!C:G,4,FALSE)+AA2114))</f>
        <v>44884.770833333336</v>
      </c>
      <c r="AG2114" s="67">
        <f>WORKDAY.INTL(AA2114,1,11)+VLOOKUP(V2114,'Branch Wise Work Timelines'!C:G,3,FALSE)</f>
        <v>44886.416666666664</v>
      </c>
      <c r="AH2114" s="69" t="str">
        <f t="shared" ref="AH2114:AH2177" ca="1" si="405">IF(Q2114&lt;&gt;"Success",IF(U2114&gt;Z2114,"Out of TAT","In TAT"),IF(O2114&gt;AD2114,"Not Met","Met"))</f>
        <v>Out of TAT</v>
      </c>
      <c r="AI2114" s="69">
        <f t="shared" ref="AI2114:AI2177" ca="1" si="406">ROUNDUP((U2114-AD2114)*24,0)</f>
        <v>20593</v>
      </c>
      <c r="AJ2114" s="69" t="str">
        <f ca="1">IF(AI2114&lt;0,"0-12",IFERROR(VLOOKUP(AI2114,Breakup[],2,FALSE),"&gt;24"))</f>
        <v>&gt;24</v>
      </c>
      <c r="AK2114" s="69" t="str">
        <f>VLOOKUP(V2114,Master!B:D,3,FALSE)</f>
        <v>North</v>
      </c>
      <c r="AL2114" s="69" t="str">
        <f t="shared" ref="AL2114:AL2177" si="407">IF(V2114="Bangalore",IF(W2114="CLS",V2114&amp;"-"&amp;"CLS",V2114),(V2114))</f>
        <v>Delhi</v>
      </c>
    </row>
    <row r="2115" spans="1:38">
      <c r="A2115" s="13" t="s">
        <v>4541</v>
      </c>
      <c r="B2115" s="54">
        <v>44701.554033993103</v>
      </c>
      <c r="C2115" s="13" t="s">
        <v>121</v>
      </c>
      <c r="D2115" s="13">
        <v>1487</v>
      </c>
      <c r="E2115" s="13" t="s">
        <v>4542</v>
      </c>
      <c r="F2115" s="13" t="s">
        <v>33</v>
      </c>
      <c r="G2115" s="14">
        <v>1653034043739</v>
      </c>
      <c r="H2115" s="55">
        <v>0.93444444444444397</v>
      </c>
      <c r="I2115" s="33">
        <v>44888.9344444444</v>
      </c>
      <c r="J2115" s="58">
        <v>44888</v>
      </c>
      <c r="K2115" s="13" t="s">
        <v>263</v>
      </c>
      <c r="L2115" s="13" t="s">
        <v>69</v>
      </c>
      <c r="M2115" s="13" t="s">
        <v>101</v>
      </c>
      <c r="N2115" s="13" t="s">
        <v>206</v>
      </c>
      <c r="O2115" s="33" t="s">
        <v>38</v>
      </c>
      <c r="P2115" s="58" t="s">
        <v>38</v>
      </c>
      <c r="Q2115" s="33" t="s">
        <v>207</v>
      </c>
      <c r="R2115" s="14" t="s">
        <v>38</v>
      </c>
      <c r="S2115" s="13" t="s">
        <v>208</v>
      </c>
      <c r="T2115" s="13" t="s">
        <v>209</v>
      </c>
      <c r="U2115" s="33">
        <f t="shared" ca="1" si="396"/>
        <v>45744.56914039352</v>
      </c>
      <c r="V2115" s="13" t="str">
        <f t="shared" si="397"/>
        <v>Mumbai</v>
      </c>
      <c r="W2115" s="13" t="str">
        <f t="shared" si="398"/>
        <v>RI</v>
      </c>
      <c r="X2115" s="13">
        <f t="shared" si="399"/>
        <v>22</v>
      </c>
      <c r="Y2115" s="13" t="str">
        <f>IFERROR(VLOOKUP(C2115,ReceivingTeam[],2,FALSE),"HelpDesk")</f>
        <v>Branch office</v>
      </c>
      <c r="Z2115" s="67">
        <f t="shared" si="400"/>
        <v>44889.601111111064</v>
      </c>
      <c r="AA2115" s="68">
        <f t="shared" si="401"/>
        <v>44888</v>
      </c>
      <c r="AB2115" s="69" t="b">
        <f t="shared" si="402"/>
        <v>1</v>
      </c>
      <c r="AC2115" s="70">
        <f t="shared" si="403"/>
        <v>0.5</v>
      </c>
      <c r="AD2115" s="67">
        <f t="shared" si="404"/>
        <v>44889.601111111064</v>
      </c>
      <c r="AE2115" s="67">
        <f>VLOOKUP(V2115,'Branch Wise Work Timelines'!C:G,3,FALSE)+AA2115</f>
        <v>44888.416666666664</v>
      </c>
      <c r="AF2115" s="67">
        <f>IF(V2115="Bangalore",VLOOKUP(V2115,'Branch Wise Work Timelines'!C:G,4,FALSE)+AA2115+1,IF(V2115="Mumbai",VLOOKUP(V2115,'Branch Wise Work Timelines'!C:G,4,FALSE)+AA2115+1,VLOOKUP(V2115,'Branch Wise Work Timelines'!C:G,4,FALSE)+AA2115))</f>
        <v>44889.25</v>
      </c>
      <c r="AG2115" s="67">
        <f>WORKDAY.INTL(AA2115,1,11)+VLOOKUP(V2115,'Branch Wise Work Timelines'!C:G,3,FALSE)</f>
        <v>44889.416666666664</v>
      </c>
      <c r="AH2115" s="69" t="str">
        <f t="shared" ca="1" si="405"/>
        <v>Out of TAT</v>
      </c>
      <c r="AI2115" s="69">
        <f t="shared" ca="1" si="406"/>
        <v>20520</v>
      </c>
      <c r="AJ2115" s="69" t="str">
        <f ca="1">IF(AI2115&lt;0,"0-12",IFERROR(VLOOKUP(AI2115,Breakup[],2,FALSE),"&gt;24"))</f>
        <v>&gt;24</v>
      </c>
      <c r="AK2115" s="69" t="str">
        <f>VLOOKUP(V2115,Master!B:D,3,FALSE)</f>
        <v>East</v>
      </c>
      <c r="AL2115" s="69" t="str">
        <f t="shared" si="407"/>
        <v>Mumbai</v>
      </c>
    </row>
    <row r="2116" spans="1:38">
      <c r="A2116" s="13" t="s">
        <v>4543</v>
      </c>
      <c r="B2116" s="54">
        <v>44701.554703043999</v>
      </c>
      <c r="C2116" s="13" t="s">
        <v>363</v>
      </c>
      <c r="D2116" s="13">
        <v>1263</v>
      </c>
      <c r="E2116" s="13" t="s">
        <v>4544</v>
      </c>
      <c r="F2116" s="13" t="s">
        <v>33</v>
      </c>
      <c r="G2116" s="14">
        <v>1653041209928</v>
      </c>
      <c r="H2116" s="55">
        <v>4.7337962962963002E-3</v>
      </c>
      <c r="I2116" s="33">
        <v>44890.004733796297</v>
      </c>
      <c r="J2116" s="58">
        <v>44890</v>
      </c>
      <c r="K2116" s="13" t="s">
        <v>213</v>
      </c>
      <c r="L2116" s="13" t="s">
        <v>30</v>
      </c>
      <c r="M2116" s="13" t="s">
        <v>147</v>
      </c>
      <c r="N2116" s="13" t="s">
        <v>206</v>
      </c>
      <c r="O2116" s="33" t="s">
        <v>38</v>
      </c>
      <c r="P2116" s="58" t="s">
        <v>38</v>
      </c>
      <c r="Q2116" s="33" t="s">
        <v>207</v>
      </c>
      <c r="R2116" s="14" t="s">
        <v>38</v>
      </c>
      <c r="S2116" s="13" t="s">
        <v>216</v>
      </c>
      <c r="T2116" s="13" t="s">
        <v>217</v>
      </c>
      <c r="U2116" s="33">
        <f t="shared" ca="1" si="396"/>
        <v>45744.56914039352</v>
      </c>
      <c r="V2116" s="13" t="str">
        <f t="shared" si="397"/>
        <v>Bangalore</v>
      </c>
      <c r="W2116" s="13" t="str">
        <f t="shared" si="398"/>
        <v>RI</v>
      </c>
      <c r="X2116" s="13">
        <f t="shared" si="399"/>
        <v>0</v>
      </c>
      <c r="Y2116" s="13" t="str">
        <f>IFERROR(VLOOKUP(C2116,ReceivingTeam[],2,FALSE),"HelpDesk")</f>
        <v>HelpDesk</v>
      </c>
      <c r="Z2116" s="67">
        <f t="shared" si="400"/>
        <v>44890.916666666664</v>
      </c>
      <c r="AA2116" s="68">
        <f t="shared" si="401"/>
        <v>44890</v>
      </c>
      <c r="AB2116" s="69" t="b">
        <f t="shared" si="402"/>
        <v>1</v>
      </c>
      <c r="AC2116" s="70">
        <f t="shared" si="403"/>
        <v>0.5</v>
      </c>
      <c r="AD2116" s="67">
        <f t="shared" si="404"/>
        <v>44890.916666666664</v>
      </c>
      <c r="AE2116" s="67">
        <f>VLOOKUP(V2116,'Branch Wise Work Timelines'!C:G,3,FALSE)+AA2116</f>
        <v>44890.416666666664</v>
      </c>
      <c r="AF2116" s="67">
        <f>IF(V2116="Bangalore",VLOOKUP(V2116,'Branch Wise Work Timelines'!C:G,4,FALSE)+AA2116+1,IF(V2116="Mumbai",VLOOKUP(V2116,'Branch Wise Work Timelines'!C:G,4,FALSE)+AA2116+1,VLOOKUP(V2116,'Branch Wise Work Timelines'!C:G,4,FALSE)+AA2116))</f>
        <v>44891.104166666664</v>
      </c>
      <c r="AG2116" s="67">
        <f>WORKDAY.INTL(AA2116,1,11)+VLOOKUP(V2116,'Branch Wise Work Timelines'!C:G,3,FALSE)</f>
        <v>44891.416666666664</v>
      </c>
      <c r="AH2116" s="69" t="str">
        <f t="shared" ca="1" si="405"/>
        <v>Out of TAT</v>
      </c>
      <c r="AI2116" s="69">
        <f t="shared" ca="1" si="406"/>
        <v>20488</v>
      </c>
      <c r="AJ2116" s="69" t="str">
        <f ca="1">IF(AI2116&lt;0,"0-12",IFERROR(VLOOKUP(AI2116,Breakup[],2,FALSE),"&gt;24"))</f>
        <v>&gt;24</v>
      </c>
      <c r="AK2116" s="69" t="str">
        <f>VLOOKUP(V2116,Master!B:D,3,FALSE)</f>
        <v>South</v>
      </c>
      <c r="AL2116" s="69" t="str">
        <f t="shared" si="407"/>
        <v>Bangalore</v>
      </c>
    </row>
    <row r="2117" spans="1:38">
      <c r="A2117" s="13" t="s">
        <v>4545</v>
      </c>
      <c r="B2117" s="54">
        <v>44701.525096099504</v>
      </c>
      <c r="C2117" s="13" t="s">
        <v>901</v>
      </c>
      <c r="D2117" s="13">
        <v>1586</v>
      </c>
      <c r="E2117" s="13" t="s">
        <v>4546</v>
      </c>
      <c r="F2117" s="13" t="s">
        <v>33</v>
      </c>
      <c r="G2117" s="14">
        <v>1653030944104</v>
      </c>
      <c r="H2117" s="55">
        <v>0.75787037037036997</v>
      </c>
      <c r="I2117" s="33">
        <v>44884.757870370398</v>
      </c>
      <c r="J2117" s="58">
        <v>44884</v>
      </c>
      <c r="K2117" s="13" t="s">
        <v>213</v>
      </c>
      <c r="L2117" s="13" t="s">
        <v>30</v>
      </c>
      <c r="M2117" s="13" t="s">
        <v>282</v>
      </c>
      <c r="N2117" s="13" t="s">
        <v>206</v>
      </c>
      <c r="O2117" s="33" t="s">
        <v>38</v>
      </c>
      <c r="P2117" s="58" t="s">
        <v>38</v>
      </c>
      <c r="Q2117" s="33" t="s">
        <v>207</v>
      </c>
      <c r="R2117" s="14" t="s">
        <v>38</v>
      </c>
      <c r="S2117" s="13" t="s">
        <v>208</v>
      </c>
      <c r="T2117" s="13" t="s">
        <v>209</v>
      </c>
      <c r="U2117" s="33">
        <f t="shared" ca="1" si="396"/>
        <v>45744.56914039352</v>
      </c>
      <c r="V2117" s="13" t="str">
        <f t="shared" si="397"/>
        <v>Bangalore</v>
      </c>
      <c r="W2117" s="13" t="str">
        <f t="shared" si="398"/>
        <v>RI</v>
      </c>
      <c r="X2117" s="13">
        <f t="shared" si="399"/>
        <v>18</v>
      </c>
      <c r="Y2117" s="13" t="str">
        <f>IFERROR(VLOOKUP(C2117,ReceivingTeam[],2,FALSE),"HelpDesk")</f>
        <v>HelpDesk</v>
      </c>
      <c r="Z2117" s="67">
        <f t="shared" si="400"/>
        <v>44886.570370370398</v>
      </c>
      <c r="AA2117" s="68">
        <f t="shared" si="401"/>
        <v>44884</v>
      </c>
      <c r="AB2117" s="69" t="b">
        <f t="shared" si="402"/>
        <v>1</v>
      </c>
      <c r="AC2117" s="70">
        <f t="shared" si="403"/>
        <v>0.5</v>
      </c>
      <c r="AD2117" s="67">
        <f t="shared" si="404"/>
        <v>44886.570370370398</v>
      </c>
      <c r="AE2117" s="67">
        <f>VLOOKUP(V2117,'Branch Wise Work Timelines'!C:G,3,FALSE)+AA2117</f>
        <v>44884.416666666664</v>
      </c>
      <c r="AF2117" s="67">
        <f>IF(V2117="Bangalore",VLOOKUP(V2117,'Branch Wise Work Timelines'!C:G,4,FALSE)+AA2117+1,IF(V2117="Mumbai",VLOOKUP(V2117,'Branch Wise Work Timelines'!C:G,4,FALSE)+AA2117+1,VLOOKUP(V2117,'Branch Wise Work Timelines'!C:G,4,FALSE)+AA2117))</f>
        <v>44885.104166666664</v>
      </c>
      <c r="AG2117" s="67">
        <f>WORKDAY.INTL(AA2117,1,11)+VLOOKUP(V2117,'Branch Wise Work Timelines'!C:G,3,FALSE)</f>
        <v>44886.416666666664</v>
      </c>
      <c r="AH2117" s="69" t="str">
        <f t="shared" ca="1" si="405"/>
        <v>Out of TAT</v>
      </c>
      <c r="AI2117" s="69">
        <f t="shared" ca="1" si="406"/>
        <v>20592</v>
      </c>
      <c r="AJ2117" s="69" t="str">
        <f ca="1">IF(AI2117&lt;0,"0-12",IFERROR(VLOOKUP(AI2117,Breakup[],2,FALSE),"&gt;24"))</f>
        <v>&gt;24</v>
      </c>
      <c r="AK2117" s="69" t="str">
        <f>VLOOKUP(V2117,Master!B:D,3,FALSE)</f>
        <v>South</v>
      </c>
      <c r="AL2117" s="69" t="str">
        <f t="shared" si="407"/>
        <v>Bangalore</v>
      </c>
    </row>
    <row r="2118" spans="1:38">
      <c r="A2118" s="13" t="s">
        <v>4547</v>
      </c>
      <c r="B2118" s="54">
        <v>44701.454762349502</v>
      </c>
      <c r="C2118" s="13" t="s">
        <v>1108</v>
      </c>
      <c r="D2118" s="13">
        <v>633</v>
      </c>
      <c r="E2118" s="13" t="s">
        <v>4548</v>
      </c>
      <c r="F2118" s="13" t="s">
        <v>33</v>
      </c>
      <c r="G2118" s="14">
        <v>1653024903001</v>
      </c>
      <c r="H2118" s="55">
        <v>0.116863425925926</v>
      </c>
      <c r="I2118" s="33">
        <v>44887.116863425901</v>
      </c>
      <c r="J2118" s="58">
        <v>44887</v>
      </c>
      <c r="K2118" s="13" t="s">
        <v>205</v>
      </c>
      <c r="L2118" s="13" t="s">
        <v>21</v>
      </c>
      <c r="M2118" s="13" t="s">
        <v>203</v>
      </c>
      <c r="N2118" s="13" t="s">
        <v>206</v>
      </c>
      <c r="O2118" s="33" t="s">
        <v>38</v>
      </c>
      <c r="P2118" s="58" t="s">
        <v>38</v>
      </c>
      <c r="Q2118" s="33" t="s">
        <v>207</v>
      </c>
      <c r="R2118" s="14" t="s">
        <v>38</v>
      </c>
      <c r="S2118" s="13" t="s">
        <v>208</v>
      </c>
      <c r="T2118" s="13" t="s">
        <v>209</v>
      </c>
      <c r="U2118" s="33">
        <f t="shared" ca="1" si="396"/>
        <v>45744.56914039352</v>
      </c>
      <c r="V2118" s="13" t="str">
        <f t="shared" si="397"/>
        <v>Baroda</v>
      </c>
      <c r="W2118" s="13" t="str">
        <f t="shared" si="398"/>
        <v>RI</v>
      </c>
      <c r="X2118" s="13">
        <f t="shared" si="399"/>
        <v>2</v>
      </c>
      <c r="Y2118" s="13" t="str">
        <f>IFERROR(VLOOKUP(C2118,ReceivingTeam[],2,FALSE),"HelpDesk")</f>
        <v>HelpDesk</v>
      </c>
      <c r="Z2118" s="67">
        <f t="shared" si="400"/>
        <v>44888.562499999993</v>
      </c>
      <c r="AA2118" s="68">
        <f t="shared" si="401"/>
        <v>44887</v>
      </c>
      <c r="AB2118" s="69" t="b">
        <f t="shared" si="402"/>
        <v>1</v>
      </c>
      <c r="AC2118" s="70">
        <f t="shared" si="403"/>
        <v>0.5</v>
      </c>
      <c r="AD2118" s="67">
        <f t="shared" si="404"/>
        <v>44888.562499999993</v>
      </c>
      <c r="AE2118" s="67">
        <f>VLOOKUP(V2118,'Branch Wise Work Timelines'!C:G,3,FALSE)+AA2118</f>
        <v>44887.416666666664</v>
      </c>
      <c r="AF2118" s="67">
        <f>IF(V2118="Bangalore",VLOOKUP(V2118,'Branch Wise Work Timelines'!C:G,4,FALSE)+AA2118+1,IF(V2118="Mumbai",VLOOKUP(V2118,'Branch Wise Work Timelines'!C:G,4,FALSE)+AA2118+1,VLOOKUP(V2118,'Branch Wise Work Timelines'!C:G,4,FALSE)+AA2118))</f>
        <v>44887.770833333336</v>
      </c>
      <c r="AG2118" s="67">
        <f>WORKDAY.INTL(AA2118,1,11)+VLOOKUP(V2118,'Branch Wise Work Timelines'!C:G,3,FALSE)</f>
        <v>44888.416666666664</v>
      </c>
      <c r="AH2118" s="69" t="str">
        <f t="shared" ca="1" si="405"/>
        <v>Out of TAT</v>
      </c>
      <c r="AI2118" s="69">
        <f t="shared" ca="1" si="406"/>
        <v>20545</v>
      </c>
      <c r="AJ2118" s="69" t="str">
        <f ca="1">IF(AI2118&lt;0,"0-12",IFERROR(VLOOKUP(AI2118,Breakup[],2,FALSE),"&gt;24"))</f>
        <v>&gt;24</v>
      </c>
      <c r="AK2118" s="69" t="str">
        <f>VLOOKUP(V2118,Master!B:D,3,FALSE)</f>
        <v>East</v>
      </c>
      <c r="AL2118" s="69" t="str">
        <f t="shared" si="407"/>
        <v>Baroda</v>
      </c>
    </row>
    <row r="2119" spans="1:38">
      <c r="A2119" s="13" t="s">
        <v>4549</v>
      </c>
      <c r="B2119" s="54">
        <v>44701.640230127297</v>
      </c>
      <c r="C2119" s="13" t="s">
        <v>265</v>
      </c>
      <c r="D2119" s="13">
        <v>1968</v>
      </c>
      <c r="E2119" s="13" t="s">
        <v>4550</v>
      </c>
      <c r="F2119" s="13" t="s">
        <v>15</v>
      </c>
      <c r="G2119" s="14">
        <v>1653043874636</v>
      </c>
      <c r="H2119" s="55">
        <v>0.27303240740740697</v>
      </c>
      <c r="I2119" s="33">
        <v>44883.2730324074</v>
      </c>
      <c r="J2119" s="58">
        <v>44883</v>
      </c>
      <c r="K2119" s="13" t="s">
        <v>213</v>
      </c>
      <c r="L2119" s="13" t="s">
        <v>30</v>
      </c>
      <c r="M2119" s="13" t="s">
        <v>75</v>
      </c>
      <c r="N2119" s="13" t="s">
        <v>206</v>
      </c>
      <c r="O2119" s="33" t="s">
        <v>38</v>
      </c>
      <c r="P2119" s="58" t="s">
        <v>38</v>
      </c>
      <c r="Q2119" s="33" t="s">
        <v>207</v>
      </c>
      <c r="R2119" s="14" t="s">
        <v>38</v>
      </c>
      <c r="S2119" s="13" t="s">
        <v>208</v>
      </c>
      <c r="T2119" s="13" t="s">
        <v>209</v>
      </c>
      <c r="U2119" s="33">
        <f t="shared" ca="1" si="396"/>
        <v>45744.56914039352</v>
      </c>
      <c r="V2119" s="13" t="str">
        <f t="shared" si="397"/>
        <v>Bangalore</v>
      </c>
      <c r="W2119" s="13" t="str">
        <f t="shared" si="398"/>
        <v>CLS</v>
      </c>
      <c r="X2119" s="13">
        <f t="shared" si="399"/>
        <v>6</v>
      </c>
      <c r="Y2119" s="13" t="str">
        <f>IFERROR(VLOOKUP(C2119,ReceivingTeam[],2,FALSE),"HelpDesk")</f>
        <v>HelpDesk</v>
      </c>
      <c r="Z2119" s="67">
        <f t="shared" si="400"/>
        <v>44883.916666666664</v>
      </c>
      <c r="AA2119" s="68">
        <f t="shared" si="401"/>
        <v>44883</v>
      </c>
      <c r="AB2119" s="69" t="b">
        <f t="shared" si="402"/>
        <v>1</v>
      </c>
      <c r="AC2119" s="70">
        <f t="shared" si="403"/>
        <v>0.5</v>
      </c>
      <c r="AD2119" s="67">
        <f t="shared" si="404"/>
        <v>44883.916666666664</v>
      </c>
      <c r="AE2119" s="67">
        <f>VLOOKUP(V2119,'Branch Wise Work Timelines'!C:G,3,FALSE)+AA2119</f>
        <v>44883.416666666664</v>
      </c>
      <c r="AF2119" s="67">
        <f>IF(V2119="Bangalore",VLOOKUP(V2119,'Branch Wise Work Timelines'!C:G,4,FALSE)+AA2119+1,IF(V2119="Mumbai",VLOOKUP(V2119,'Branch Wise Work Timelines'!C:G,4,FALSE)+AA2119+1,VLOOKUP(V2119,'Branch Wise Work Timelines'!C:G,4,FALSE)+AA2119))</f>
        <v>44884.104166666664</v>
      </c>
      <c r="AG2119" s="67">
        <f>WORKDAY.INTL(AA2119,1,11)+VLOOKUP(V2119,'Branch Wise Work Timelines'!C:G,3,FALSE)</f>
        <v>44884.416666666664</v>
      </c>
      <c r="AH2119" s="69" t="str">
        <f t="shared" ca="1" si="405"/>
        <v>Out of TAT</v>
      </c>
      <c r="AI2119" s="69">
        <f t="shared" ca="1" si="406"/>
        <v>20656</v>
      </c>
      <c r="AJ2119" s="69" t="str">
        <f ca="1">IF(AI2119&lt;0,"0-12",IFERROR(VLOOKUP(AI2119,Breakup[],2,FALSE),"&gt;24"))</f>
        <v>&gt;24</v>
      </c>
      <c r="AK2119" s="69" t="str">
        <f>VLOOKUP(V2119,Master!B:D,3,FALSE)</f>
        <v>South</v>
      </c>
      <c r="AL2119" s="69" t="str">
        <f t="shared" si="407"/>
        <v>Bangalore-CLS</v>
      </c>
    </row>
    <row r="2120" spans="1:38">
      <c r="A2120" s="13" t="s">
        <v>4551</v>
      </c>
      <c r="B2120" s="54">
        <v>44701.544581331</v>
      </c>
      <c r="C2120" s="13" t="s">
        <v>162</v>
      </c>
      <c r="D2120" s="13">
        <v>1529</v>
      </c>
      <c r="E2120" s="13" t="s">
        <v>4552</v>
      </c>
      <c r="F2120" s="13" t="s">
        <v>15</v>
      </c>
      <c r="G2120" s="14">
        <v>1653036841901</v>
      </c>
      <c r="H2120" s="55">
        <v>0.152731481481481</v>
      </c>
      <c r="I2120" s="33">
        <v>44885.152731481503</v>
      </c>
      <c r="J2120" s="58">
        <v>44885</v>
      </c>
      <c r="K2120" s="13" t="s">
        <v>249</v>
      </c>
      <c r="L2120" s="13" t="s">
        <v>44</v>
      </c>
      <c r="M2120" s="13" t="s">
        <v>250</v>
      </c>
      <c r="N2120" s="13" t="s">
        <v>206</v>
      </c>
      <c r="O2120" s="33" t="s">
        <v>38</v>
      </c>
      <c r="P2120" s="58" t="s">
        <v>38</v>
      </c>
      <c r="Q2120" s="33" t="s">
        <v>207</v>
      </c>
      <c r="R2120" s="14" t="s">
        <v>38</v>
      </c>
      <c r="S2120" s="13" t="s">
        <v>216</v>
      </c>
      <c r="T2120" s="13" t="s">
        <v>217</v>
      </c>
      <c r="U2120" s="33">
        <f t="shared" ca="1" si="396"/>
        <v>45744.56914039352</v>
      </c>
      <c r="V2120" s="13" t="str">
        <f t="shared" si="397"/>
        <v>Coimbatore</v>
      </c>
      <c r="W2120" s="13" t="str">
        <f t="shared" si="398"/>
        <v>CLS</v>
      </c>
      <c r="X2120" s="13">
        <f t="shared" si="399"/>
        <v>3</v>
      </c>
      <c r="Y2120" s="13" t="str">
        <f>IFERROR(VLOOKUP(C2120,ReceivingTeam[],2,FALSE),"HelpDesk")</f>
        <v>Branch office</v>
      </c>
      <c r="Z2120" s="67">
        <f t="shared" si="400"/>
        <v>44885.916666666664</v>
      </c>
      <c r="AA2120" s="68">
        <f t="shared" si="401"/>
        <v>44885</v>
      </c>
      <c r="AB2120" s="69" t="b">
        <f t="shared" si="402"/>
        <v>0</v>
      </c>
      <c r="AC2120" s="70">
        <f t="shared" si="403"/>
        <v>0.5</v>
      </c>
      <c r="AD2120" s="67">
        <f t="shared" si="404"/>
        <v>44885.916666666664</v>
      </c>
      <c r="AE2120" s="67">
        <f>VLOOKUP(V2120,'Branch Wise Work Timelines'!C:G,3,FALSE)+AA2120</f>
        <v>44885.416666666664</v>
      </c>
      <c r="AF2120" s="67">
        <f>IF(V2120="Bangalore",VLOOKUP(V2120,'Branch Wise Work Timelines'!C:G,4,FALSE)+AA2120+1,IF(V2120="Mumbai",VLOOKUP(V2120,'Branch Wise Work Timelines'!C:G,4,FALSE)+AA2120+1,VLOOKUP(V2120,'Branch Wise Work Timelines'!C:G,4,FALSE)+AA2120))</f>
        <v>44885.770833333336</v>
      </c>
      <c r="AG2120" s="67">
        <f>WORKDAY.INTL(AA2120,1,11)+VLOOKUP(V2120,'Branch Wise Work Timelines'!C:G,3,FALSE)</f>
        <v>44886.416666666664</v>
      </c>
      <c r="AH2120" s="69" t="str">
        <f t="shared" ca="1" si="405"/>
        <v>Out of TAT</v>
      </c>
      <c r="AI2120" s="69">
        <f t="shared" ca="1" si="406"/>
        <v>20608</v>
      </c>
      <c r="AJ2120" s="69" t="str">
        <f ca="1">IF(AI2120&lt;0,"0-12",IFERROR(VLOOKUP(AI2120,Breakup[],2,FALSE),"&gt;24"))</f>
        <v>&gt;24</v>
      </c>
      <c r="AK2120" s="69" t="str">
        <f>VLOOKUP(V2120,Master!B:D,3,FALSE)</f>
        <v>South</v>
      </c>
      <c r="AL2120" s="69" t="str">
        <f t="shared" si="407"/>
        <v>Coimbatore</v>
      </c>
    </row>
    <row r="2121" spans="1:38">
      <c r="A2121" s="13" t="s">
        <v>4553</v>
      </c>
      <c r="B2121" s="54">
        <v>44701.639789270797</v>
      </c>
      <c r="C2121" s="13" t="s">
        <v>586</v>
      </c>
      <c r="D2121" s="13">
        <v>1682</v>
      </c>
      <c r="E2121" s="13" t="s">
        <v>4554</v>
      </c>
      <c r="F2121" s="13" t="s">
        <v>15</v>
      </c>
      <c r="G2121" s="14">
        <v>1653043347189</v>
      </c>
      <c r="H2121" s="55">
        <v>0.273055555555556</v>
      </c>
      <c r="I2121" s="33">
        <v>44886.273055555597</v>
      </c>
      <c r="J2121" s="58">
        <v>44886</v>
      </c>
      <c r="K2121" s="13" t="s">
        <v>213</v>
      </c>
      <c r="L2121" s="13" t="s">
        <v>30</v>
      </c>
      <c r="M2121" s="13" t="s">
        <v>75</v>
      </c>
      <c r="N2121" s="13" t="s">
        <v>206</v>
      </c>
      <c r="O2121" s="33" t="s">
        <v>38</v>
      </c>
      <c r="P2121" s="58" t="s">
        <v>38</v>
      </c>
      <c r="Q2121" s="33" t="s">
        <v>207</v>
      </c>
      <c r="R2121" s="14" t="s">
        <v>38</v>
      </c>
      <c r="S2121" s="13" t="s">
        <v>208</v>
      </c>
      <c r="T2121" s="13" t="s">
        <v>209</v>
      </c>
      <c r="U2121" s="33">
        <f t="shared" ca="1" si="396"/>
        <v>45744.56914039352</v>
      </c>
      <c r="V2121" s="13" t="str">
        <f t="shared" si="397"/>
        <v>Bangalore</v>
      </c>
      <c r="W2121" s="13" t="str">
        <f t="shared" si="398"/>
        <v>CLS</v>
      </c>
      <c r="X2121" s="13">
        <f t="shared" si="399"/>
        <v>6</v>
      </c>
      <c r="Y2121" s="13" t="str">
        <f>IFERROR(VLOOKUP(C2121,ReceivingTeam[],2,FALSE),"HelpDesk")</f>
        <v>HelpDesk</v>
      </c>
      <c r="Z2121" s="67">
        <f t="shared" si="400"/>
        <v>44886.916666666664</v>
      </c>
      <c r="AA2121" s="68">
        <f t="shared" si="401"/>
        <v>44886</v>
      </c>
      <c r="AB2121" s="69" t="b">
        <f t="shared" si="402"/>
        <v>1</v>
      </c>
      <c r="AC2121" s="70">
        <f t="shared" si="403"/>
        <v>0.5</v>
      </c>
      <c r="AD2121" s="67">
        <f t="shared" si="404"/>
        <v>44886.916666666664</v>
      </c>
      <c r="AE2121" s="67">
        <f>VLOOKUP(V2121,'Branch Wise Work Timelines'!C:G,3,FALSE)+AA2121</f>
        <v>44886.416666666664</v>
      </c>
      <c r="AF2121" s="67">
        <f>IF(V2121="Bangalore",VLOOKUP(V2121,'Branch Wise Work Timelines'!C:G,4,FALSE)+AA2121+1,IF(V2121="Mumbai",VLOOKUP(V2121,'Branch Wise Work Timelines'!C:G,4,FALSE)+AA2121+1,VLOOKUP(V2121,'Branch Wise Work Timelines'!C:G,4,FALSE)+AA2121))</f>
        <v>44887.104166666664</v>
      </c>
      <c r="AG2121" s="67">
        <f>WORKDAY.INTL(AA2121,1,11)+VLOOKUP(V2121,'Branch Wise Work Timelines'!C:G,3,FALSE)</f>
        <v>44887.416666666664</v>
      </c>
      <c r="AH2121" s="69" t="str">
        <f t="shared" ca="1" si="405"/>
        <v>Out of TAT</v>
      </c>
      <c r="AI2121" s="69">
        <f t="shared" ca="1" si="406"/>
        <v>20584</v>
      </c>
      <c r="AJ2121" s="69" t="str">
        <f ca="1">IF(AI2121&lt;0,"0-12",IFERROR(VLOOKUP(AI2121,Breakup[],2,FALSE),"&gt;24"))</f>
        <v>&gt;24</v>
      </c>
      <c r="AK2121" s="69" t="str">
        <f>VLOOKUP(V2121,Master!B:D,3,FALSE)</f>
        <v>South</v>
      </c>
      <c r="AL2121" s="69" t="str">
        <f t="shared" si="407"/>
        <v>Bangalore-CLS</v>
      </c>
    </row>
    <row r="2122" spans="1:38">
      <c r="A2122" s="13" t="s">
        <v>4555</v>
      </c>
      <c r="B2122" s="54">
        <v>44701.649720289402</v>
      </c>
      <c r="C2122" s="13" t="s">
        <v>211</v>
      </c>
      <c r="D2122" s="13">
        <v>1307</v>
      </c>
      <c r="E2122" s="13" t="s">
        <v>4556</v>
      </c>
      <c r="F2122" s="13" t="s">
        <v>15</v>
      </c>
      <c r="G2122" s="14">
        <v>1653041711052</v>
      </c>
      <c r="H2122" s="55">
        <v>0.78853009259259299</v>
      </c>
      <c r="I2122" s="33">
        <v>44881.788530092599</v>
      </c>
      <c r="J2122" s="58">
        <v>44881</v>
      </c>
      <c r="K2122" s="13" t="s">
        <v>213</v>
      </c>
      <c r="L2122" s="13" t="s">
        <v>30</v>
      </c>
      <c r="M2122" s="13" t="s">
        <v>214</v>
      </c>
      <c r="N2122" s="13" t="s">
        <v>206</v>
      </c>
      <c r="O2122" s="33" t="s">
        <v>38</v>
      </c>
      <c r="P2122" s="58" t="s">
        <v>38</v>
      </c>
      <c r="Q2122" s="33" t="s">
        <v>207</v>
      </c>
      <c r="R2122" s="14" t="s">
        <v>38</v>
      </c>
      <c r="S2122" s="13" t="s">
        <v>216</v>
      </c>
      <c r="T2122" s="13" t="s">
        <v>217</v>
      </c>
      <c r="U2122" s="33">
        <f t="shared" ca="1" si="396"/>
        <v>45744.56914039352</v>
      </c>
      <c r="V2122" s="13" t="str">
        <f t="shared" si="397"/>
        <v>Bangalore</v>
      </c>
      <c r="W2122" s="13" t="str">
        <f t="shared" si="398"/>
        <v>CLS</v>
      </c>
      <c r="X2122" s="13">
        <f t="shared" si="399"/>
        <v>18</v>
      </c>
      <c r="Y2122" s="13" t="str">
        <f>IFERROR(VLOOKUP(C2122,ReceivingTeam[],2,FALSE),"HelpDesk")</f>
        <v>HelpDesk</v>
      </c>
      <c r="Z2122" s="67">
        <f t="shared" si="400"/>
        <v>44882.601030092599</v>
      </c>
      <c r="AA2122" s="68">
        <f t="shared" si="401"/>
        <v>44881</v>
      </c>
      <c r="AB2122" s="69" t="b">
        <f t="shared" si="402"/>
        <v>1</v>
      </c>
      <c r="AC2122" s="70">
        <f t="shared" si="403"/>
        <v>0.5</v>
      </c>
      <c r="AD2122" s="67">
        <f t="shared" si="404"/>
        <v>44882.601030092599</v>
      </c>
      <c r="AE2122" s="67">
        <f>VLOOKUP(V2122,'Branch Wise Work Timelines'!C:G,3,FALSE)+AA2122</f>
        <v>44881.416666666664</v>
      </c>
      <c r="AF2122" s="67">
        <f>IF(V2122="Bangalore",VLOOKUP(V2122,'Branch Wise Work Timelines'!C:G,4,FALSE)+AA2122+1,IF(V2122="Mumbai",VLOOKUP(V2122,'Branch Wise Work Timelines'!C:G,4,FALSE)+AA2122+1,VLOOKUP(V2122,'Branch Wise Work Timelines'!C:G,4,FALSE)+AA2122))</f>
        <v>44882.104166666664</v>
      </c>
      <c r="AG2122" s="67">
        <f>WORKDAY.INTL(AA2122,1,11)+VLOOKUP(V2122,'Branch Wise Work Timelines'!C:G,3,FALSE)</f>
        <v>44882.416666666664</v>
      </c>
      <c r="AH2122" s="69" t="str">
        <f t="shared" ca="1" si="405"/>
        <v>Out of TAT</v>
      </c>
      <c r="AI2122" s="69">
        <f t="shared" ca="1" si="406"/>
        <v>20688</v>
      </c>
      <c r="AJ2122" s="69" t="str">
        <f ca="1">IF(AI2122&lt;0,"0-12",IFERROR(VLOOKUP(AI2122,Breakup[],2,FALSE),"&gt;24"))</f>
        <v>&gt;24</v>
      </c>
      <c r="AK2122" s="69" t="str">
        <f>VLOOKUP(V2122,Master!B:D,3,FALSE)</f>
        <v>South</v>
      </c>
      <c r="AL2122" s="69" t="str">
        <f t="shared" si="407"/>
        <v>Bangalore-CLS</v>
      </c>
    </row>
    <row r="2123" spans="1:38">
      <c r="A2123" s="13" t="s">
        <v>4557</v>
      </c>
      <c r="B2123" s="54">
        <v>44701.670296909702</v>
      </c>
      <c r="C2123" s="13" t="s">
        <v>87</v>
      </c>
      <c r="D2123" s="13">
        <v>856</v>
      </c>
      <c r="E2123" s="13" t="s">
        <v>4558</v>
      </c>
      <c r="F2123" s="13" t="s">
        <v>33</v>
      </c>
      <c r="G2123" s="14">
        <v>1653043298777</v>
      </c>
      <c r="H2123" s="55">
        <v>0.238819444444444</v>
      </c>
      <c r="I2123" s="33">
        <v>44883.238819444399</v>
      </c>
      <c r="J2123" s="58">
        <v>44883</v>
      </c>
      <c r="K2123" s="13" t="s">
        <v>213</v>
      </c>
      <c r="L2123" s="13" t="s">
        <v>30</v>
      </c>
      <c r="M2123" s="13" t="s">
        <v>282</v>
      </c>
      <c r="N2123" s="13" t="s">
        <v>206</v>
      </c>
      <c r="O2123" s="33" t="s">
        <v>38</v>
      </c>
      <c r="P2123" s="58" t="s">
        <v>38</v>
      </c>
      <c r="Q2123" s="33" t="s">
        <v>207</v>
      </c>
      <c r="R2123" s="14" t="s">
        <v>38</v>
      </c>
      <c r="S2123" s="13" t="s">
        <v>216</v>
      </c>
      <c r="T2123" s="13" t="s">
        <v>278</v>
      </c>
      <c r="U2123" s="33">
        <f t="shared" ca="1" si="396"/>
        <v>45744.56914039352</v>
      </c>
      <c r="V2123" s="13" t="str">
        <f t="shared" si="397"/>
        <v>Bangalore</v>
      </c>
      <c r="W2123" s="13" t="str">
        <f t="shared" si="398"/>
        <v>RI</v>
      </c>
      <c r="X2123" s="13">
        <f t="shared" si="399"/>
        <v>5</v>
      </c>
      <c r="Y2123" s="13" t="str">
        <f>IFERROR(VLOOKUP(C2123,ReceivingTeam[],2,FALSE),"HelpDesk")</f>
        <v>Branch office</v>
      </c>
      <c r="Z2123" s="67">
        <f t="shared" si="400"/>
        <v>44886.729166666664</v>
      </c>
      <c r="AA2123" s="68">
        <f t="shared" si="401"/>
        <v>44883</v>
      </c>
      <c r="AB2123" s="69" t="b">
        <f t="shared" si="402"/>
        <v>1</v>
      </c>
      <c r="AC2123" s="70">
        <f t="shared" si="403"/>
        <v>3</v>
      </c>
      <c r="AD2123" s="67">
        <f t="shared" si="404"/>
        <v>44886.729166666664</v>
      </c>
      <c r="AE2123" s="67">
        <f>VLOOKUP(V2123,'Branch Wise Work Timelines'!C:G,3,FALSE)+AA2123</f>
        <v>44883.416666666664</v>
      </c>
      <c r="AF2123" s="67">
        <f>IF(V2123="Bangalore",VLOOKUP(V2123,'Branch Wise Work Timelines'!C:G,4,FALSE)+AA2123+1,IF(V2123="Mumbai",VLOOKUP(V2123,'Branch Wise Work Timelines'!C:G,4,FALSE)+AA2123+1,VLOOKUP(V2123,'Branch Wise Work Timelines'!C:G,4,FALSE)+AA2123))</f>
        <v>44884.104166666664</v>
      </c>
      <c r="AG2123" s="67">
        <f>WORKDAY.INTL(AA2123,1,11)+VLOOKUP(V2123,'Branch Wise Work Timelines'!C:G,3,FALSE)</f>
        <v>44884.416666666664</v>
      </c>
      <c r="AH2123" s="69" t="str">
        <f t="shared" ca="1" si="405"/>
        <v>Out of TAT</v>
      </c>
      <c r="AI2123" s="69">
        <f t="shared" ca="1" si="406"/>
        <v>20589</v>
      </c>
      <c r="AJ2123" s="69" t="str">
        <f ca="1">IF(AI2123&lt;0,"0-12",IFERROR(VLOOKUP(AI2123,Breakup[],2,FALSE),"&gt;24"))</f>
        <v>&gt;24</v>
      </c>
      <c r="AK2123" s="69" t="str">
        <f>VLOOKUP(V2123,Master!B:D,3,FALSE)</f>
        <v>South</v>
      </c>
      <c r="AL2123" s="69" t="str">
        <f t="shared" si="407"/>
        <v>Bangalore</v>
      </c>
    </row>
    <row r="2124" spans="1:38">
      <c r="A2124" s="13" t="s">
        <v>4559</v>
      </c>
      <c r="B2124" s="54">
        <v>44701.6178735301</v>
      </c>
      <c r="C2124" s="13" t="s">
        <v>252</v>
      </c>
      <c r="D2124" s="13">
        <v>1139</v>
      </c>
      <c r="E2124" s="13" t="s">
        <v>4560</v>
      </c>
      <c r="F2124" s="13" t="s">
        <v>15</v>
      </c>
      <c r="G2124" s="14">
        <v>1653039610057</v>
      </c>
      <c r="H2124" s="55">
        <v>0.99542824074074099</v>
      </c>
      <c r="I2124" s="33">
        <v>44881.995428240698</v>
      </c>
      <c r="J2124" s="58">
        <v>44881</v>
      </c>
      <c r="K2124" s="13" t="s">
        <v>213</v>
      </c>
      <c r="L2124" s="13" t="s">
        <v>30</v>
      </c>
      <c r="M2124" s="13" t="s">
        <v>214</v>
      </c>
      <c r="N2124" s="13" t="s">
        <v>206</v>
      </c>
      <c r="O2124" s="33" t="s">
        <v>38</v>
      </c>
      <c r="P2124" s="58" t="s">
        <v>38</v>
      </c>
      <c r="Q2124" s="33" t="s">
        <v>207</v>
      </c>
      <c r="R2124" s="14" t="s">
        <v>38</v>
      </c>
      <c r="S2124" s="13" t="s">
        <v>216</v>
      </c>
      <c r="T2124" s="13" t="s">
        <v>278</v>
      </c>
      <c r="U2124" s="33">
        <f t="shared" ca="1" si="396"/>
        <v>45744.56914039352</v>
      </c>
      <c r="V2124" s="13" t="str">
        <f t="shared" si="397"/>
        <v>Bangalore</v>
      </c>
      <c r="W2124" s="13" t="str">
        <f t="shared" si="398"/>
        <v>CLS</v>
      </c>
      <c r="X2124" s="13">
        <f t="shared" si="399"/>
        <v>23</v>
      </c>
      <c r="Y2124" s="13" t="str">
        <f>IFERROR(VLOOKUP(C2124,ReceivingTeam[],2,FALSE),"HelpDesk")</f>
        <v>HelpDesk</v>
      </c>
      <c r="Z2124" s="67">
        <f t="shared" si="400"/>
        <v>44885.307928240698</v>
      </c>
      <c r="AA2124" s="68">
        <f t="shared" si="401"/>
        <v>44881</v>
      </c>
      <c r="AB2124" s="69" t="b">
        <f t="shared" si="402"/>
        <v>1</v>
      </c>
      <c r="AC2124" s="70">
        <f t="shared" si="403"/>
        <v>3</v>
      </c>
      <c r="AD2124" s="67">
        <f t="shared" si="404"/>
        <v>44885.307928240698</v>
      </c>
      <c r="AE2124" s="67">
        <f>VLOOKUP(V2124,'Branch Wise Work Timelines'!C:G,3,FALSE)+AA2124</f>
        <v>44881.416666666664</v>
      </c>
      <c r="AF2124" s="67">
        <f>IF(V2124="Bangalore",VLOOKUP(V2124,'Branch Wise Work Timelines'!C:G,4,FALSE)+AA2124+1,IF(V2124="Mumbai",VLOOKUP(V2124,'Branch Wise Work Timelines'!C:G,4,FALSE)+AA2124+1,VLOOKUP(V2124,'Branch Wise Work Timelines'!C:G,4,FALSE)+AA2124))</f>
        <v>44882.104166666664</v>
      </c>
      <c r="AG2124" s="67">
        <f>WORKDAY.INTL(AA2124,1,11)+VLOOKUP(V2124,'Branch Wise Work Timelines'!C:G,3,FALSE)</f>
        <v>44882.416666666664</v>
      </c>
      <c r="AH2124" s="69" t="str">
        <f t="shared" ca="1" si="405"/>
        <v>Out of TAT</v>
      </c>
      <c r="AI2124" s="69">
        <f t="shared" ca="1" si="406"/>
        <v>20623</v>
      </c>
      <c r="AJ2124" s="69" t="str">
        <f ca="1">IF(AI2124&lt;0,"0-12",IFERROR(VLOOKUP(AI2124,Breakup[],2,FALSE),"&gt;24"))</f>
        <v>&gt;24</v>
      </c>
      <c r="AK2124" s="69" t="str">
        <f>VLOOKUP(V2124,Master!B:D,3,FALSE)</f>
        <v>South</v>
      </c>
      <c r="AL2124" s="69" t="str">
        <f t="shared" si="407"/>
        <v>Bangalore-CLS</v>
      </c>
    </row>
    <row r="2125" spans="1:38">
      <c r="A2125" s="13" t="s">
        <v>4561</v>
      </c>
      <c r="B2125" s="54">
        <v>44700.840962037</v>
      </c>
      <c r="C2125" s="13" t="s">
        <v>222</v>
      </c>
      <c r="D2125" s="13">
        <v>552</v>
      </c>
      <c r="E2125" s="13" t="s">
        <v>4562</v>
      </c>
      <c r="F2125" s="13" t="s">
        <v>33</v>
      </c>
      <c r="G2125" s="14">
        <v>1653021346824</v>
      </c>
      <c r="H2125" s="55">
        <v>0.99574074074074104</v>
      </c>
      <c r="I2125" s="33">
        <v>44885.995740740698</v>
      </c>
      <c r="J2125" s="58">
        <v>44885</v>
      </c>
      <c r="K2125" s="13" t="s">
        <v>224</v>
      </c>
      <c r="L2125" s="13" t="s">
        <v>64</v>
      </c>
      <c r="M2125" s="13" t="s">
        <v>225</v>
      </c>
      <c r="N2125" s="13" t="s">
        <v>215</v>
      </c>
      <c r="O2125" s="33" t="s">
        <v>38</v>
      </c>
      <c r="P2125" s="58" t="s">
        <v>38</v>
      </c>
      <c r="Q2125" s="33" t="s">
        <v>207</v>
      </c>
      <c r="R2125" s="14" t="s">
        <v>38</v>
      </c>
      <c r="S2125" s="13" t="s">
        <v>208</v>
      </c>
      <c r="T2125" s="13" t="s">
        <v>209</v>
      </c>
      <c r="U2125" s="33">
        <f t="shared" ca="1" si="396"/>
        <v>45744.56914039352</v>
      </c>
      <c r="V2125" s="13" t="str">
        <f t="shared" si="397"/>
        <v>Kolkata</v>
      </c>
      <c r="W2125" s="13" t="str">
        <f t="shared" si="398"/>
        <v>RI</v>
      </c>
      <c r="X2125" s="13">
        <f t="shared" si="399"/>
        <v>23</v>
      </c>
      <c r="Y2125" s="13" t="str">
        <f>IFERROR(VLOOKUP(C2125,ReceivingTeam[],2,FALSE),"HelpDesk")</f>
        <v>Branch office</v>
      </c>
      <c r="Z2125" s="67">
        <f t="shared" si="400"/>
        <v>44885.916666666664</v>
      </c>
      <c r="AA2125" s="68">
        <f t="shared" si="401"/>
        <v>44885</v>
      </c>
      <c r="AB2125" s="69" t="b">
        <f t="shared" si="402"/>
        <v>0</v>
      </c>
      <c r="AC2125" s="70">
        <f t="shared" si="403"/>
        <v>0.5</v>
      </c>
      <c r="AD2125" s="67">
        <f t="shared" si="404"/>
        <v>44885.916666666664</v>
      </c>
      <c r="AE2125" s="67">
        <f>VLOOKUP(V2125,'Branch Wise Work Timelines'!C:G,3,FALSE)+AA2125</f>
        <v>44885.416666666664</v>
      </c>
      <c r="AF2125" s="67">
        <f>IF(V2125="Bangalore",VLOOKUP(V2125,'Branch Wise Work Timelines'!C:G,4,FALSE)+AA2125+1,IF(V2125="Mumbai",VLOOKUP(V2125,'Branch Wise Work Timelines'!C:G,4,FALSE)+AA2125+1,VLOOKUP(V2125,'Branch Wise Work Timelines'!C:G,4,FALSE)+AA2125))</f>
        <v>44885.770833333336</v>
      </c>
      <c r="AG2125" s="67">
        <f>WORKDAY.INTL(AA2125,1,11)+VLOOKUP(V2125,'Branch Wise Work Timelines'!C:G,3,FALSE)</f>
        <v>44886.416666666664</v>
      </c>
      <c r="AH2125" s="69" t="str">
        <f t="shared" ca="1" si="405"/>
        <v>Out of TAT</v>
      </c>
      <c r="AI2125" s="69">
        <f t="shared" ca="1" si="406"/>
        <v>20608</v>
      </c>
      <c r="AJ2125" s="69" t="str">
        <f ca="1">IF(AI2125&lt;0,"0-12",IFERROR(VLOOKUP(AI2125,Breakup[],2,FALSE),"&gt;24"))</f>
        <v>&gt;24</v>
      </c>
      <c r="AK2125" s="69" t="str">
        <f>VLOOKUP(V2125,Master!B:D,3,FALSE)</f>
        <v>East</v>
      </c>
      <c r="AL2125" s="69" t="str">
        <f t="shared" si="407"/>
        <v>Kolkata</v>
      </c>
    </row>
    <row r="2126" spans="1:38">
      <c r="A2126" s="13" t="s">
        <v>4563</v>
      </c>
      <c r="B2126" s="54">
        <v>44701.645132986101</v>
      </c>
      <c r="C2126" s="13" t="s">
        <v>153</v>
      </c>
      <c r="D2126" s="13">
        <v>692</v>
      </c>
      <c r="E2126" s="13" t="s">
        <v>4564</v>
      </c>
      <c r="F2126" s="13" t="s">
        <v>33</v>
      </c>
      <c r="G2126" s="14">
        <v>1653042931892</v>
      </c>
      <c r="H2126" s="55">
        <v>0.140300925925926</v>
      </c>
      <c r="I2126" s="33">
        <v>44881.140300925901</v>
      </c>
      <c r="J2126" s="58">
        <v>44881</v>
      </c>
      <c r="K2126" s="13" t="s">
        <v>397</v>
      </c>
      <c r="L2126" s="13" t="s">
        <v>50</v>
      </c>
      <c r="M2126" s="13" t="s">
        <v>153</v>
      </c>
      <c r="N2126" s="13" t="s">
        <v>206</v>
      </c>
      <c r="O2126" s="33" t="s">
        <v>38</v>
      </c>
      <c r="P2126" s="58" t="s">
        <v>38</v>
      </c>
      <c r="Q2126" s="33" t="s">
        <v>207</v>
      </c>
      <c r="R2126" s="14" t="s">
        <v>38</v>
      </c>
      <c r="S2126" s="13" t="s">
        <v>216</v>
      </c>
      <c r="T2126" s="13" t="s">
        <v>217</v>
      </c>
      <c r="U2126" s="33">
        <f t="shared" ca="1" si="396"/>
        <v>45744.56914039352</v>
      </c>
      <c r="V2126" s="13" t="str">
        <f t="shared" si="397"/>
        <v>Cochin</v>
      </c>
      <c r="W2126" s="13" t="str">
        <f t="shared" si="398"/>
        <v>RI</v>
      </c>
      <c r="X2126" s="13">
        <f t="shared" si="399"/>
        <v>3</v>
      </c>
      <c r="Y2126" s="13" t="str">
        <f>IFERROR(VLOOKUP(C2126,ReceivingTeam[],2,FALSE),"HelpDesk")</f>
        <v>Branch office</v>
      </c>
      <c r="Z2126" s="67">
        <f t="shared" si="400"/>
        <v>44882.562499999993</v>
      </c>
      <c r="AA2126" s="68">
        <f t="shared" si="401"/>
        <v>44881</v>
      </c>
      <c r="AB2126" s="69" t="b">
        <f t="shared" si="402"/>
        <v>1</v>
      </c>
      <c r="AC2126" s="70">
        <f t="shared" si="403"/>
        <v>0.5</v>
      </c>
      <c r="AD2126" s="67">
        <f t="shared" si="404"/>
        <v>44882.562499999993</v>
      </c>
      <c r="AE2126" s="67">
        <f>VLOOKUP(V2126,'Branch Wise Work Timelines'!C:G,3,FALSE)+AA2126</f>
        <v>44881.416666666664</v>
      </c>
      <c r="AF2126" s="67">
        <f>IF(V2126="Bangalore",VLOOKUP(V2126,'Branch Wise Work Timelines'!C:G,4,FALSE)+AA2126+1,IF(V2126="Mumbai",VLOOKUP(V2126,'Branch Wise Work Timelines'!C:G,4,FALSE)+AA2126+1,VLOOKUP(V2126,'Branch Wise Work Timelines'!C:G,4,FALSE)+AA2126))</f>
        <v>44881.770833333336</v>
      </c>
      <c r="AG2126" s="67">
        <f>WORKDAY.INTL(AA2126,1,11)+VLOOKUP(V2126,'Branch Wise Work Timelines'!C:G,3,FALSE)</f>
        <v>44882.416666666664</v>
      </c>
      <c r="AH2126" s="69" t="str">
        <f t="shared" ca="1" si="405"/>
        <v>Out of TAT</v>
      </c>
      <c r="AI2126" s="69">
        <f t="shared" ca="1" si="406"/>
        <v>20689</v>
      </c>
      <c r="AJ2126" s="69" t="str">
        <f ca="1">IF(AI2126&lt;0,"0-12",IFERROR(VLOOKUP(AI2126,Breakup[],2,FALSE),"&gt;24"))</f>
        <v>&gt;24</v>
      </c>
      <c r="AK2126" s="69" t="str">
        <f>VLOOKUP(V2126,Master!B:D,3,FALSE)</f>
        <v>South</v>
      </c>
      <c r="AL2126" s="69" t="str">
        <f t="shared" si="407"/>
        <v>Cochin</v>
      </c>
    </row>
    <row r="2127" spans="1:38">
      <c r="A2127" s="13" t="s">
        <v>4565</v>
      </c>
      <c r="B2127" s="54">
        <v>44701.624913194399</v>
      </c>
      <c r="C2127" s="13" t="s">
        <v>323</v>
      </c>
      <c r="D2127" s="13">
        <v>1277</v>
      </c>
      <c r="E2127" s="13" t="s">
        <v>4566</v>
      </c>
      <c r="F2127" s="13" t="s">
        <v>33</v>
      </c>
      <c r="G2127" s="14">
        <v>1653040452632</v>
      </c>
      <c r="H2127" s="55">
        <v>0.79648148148148101</v>
      </c>
      <c r="I2127" s="33">
        <v>44888.796481481499</v>
      </c>
      <c r="J2127" s="58">
        <v>44888</v>
      </c>
      <c r="K2127" s="13" t="s">
        <v>325</v>
      </c>
      <c r="L2127" s="13" t="s">
        <v>55</v>
      </c>
      <c r="M2127" s="13" t="s">
        <v>323</v>
      </c>
      <c r="N2127" s="13" t="s">
        <v>206</v>
      </c>
      <c r="O2127" s="33" t="s">
        <v>38</v>
      </c>
      <c r="P2127" s="58" t="s">
        <v>38</v>
      </c>
      <c r="Q2127" s="33" t="s">
        <v>207</v>
      </c>
      <c r="R2127" s="14" t="s">
        <v>38</v>
      </c>
      <c r="S2127" s="13" t="s">
        <v>208</v>
      </c>
      <c r="T2127" s="13" t="s">
        <v>209</v>
      </c>
      <c r="U2127" s="33">
        <f t="shared" ca="1" si="396"/>
        <v>45744.56914039352</v>
      </c>
      <c r="V2127" s="13" t="str">
        <f t="shared" si="397"/>
        <v>Delhi</v>
      </c>
      <c r="W2127" s="13" t="str">
        <f t="shared" si="398"/>
        <v>RI</v>
      </c>
      <c r="X2127" s="13">
        <f t="shared" si="399"/>
        <v>19</v>
      </c>
      <c r="Y2127" s="13" t="str">
        <f>IFERROR(VLOOKUP(C2127,ReceivingTeam[],2,FALSE),"HelpDesk")</f>
        <v>HelpDesk</v>
      </c>
      <c r="Z2127" s="67">
        <f t="shared" si="400"/>
        <v>44889.942314814827</v>
      </c>
      <c r="AA2127" s="68">
        <f t="shared" si="401"/>
        <v>44888</v>
      </c>
      <c r="AB2127" s="69" t="b">
        <f t="shared" si="402"/>
        <v>1</v>
      </c>
      <c r="AC2127" s="70">
        <f t="shared" si="403"/>
        <v>0.5</v>
      </c>
      <c r="AD2127" s="67">
        <f t="shared" si="404"/>
        <v>44889.942314814827</v>
      </c>
      <c r="AE2127" s="67">
        <f>VLOOKUP(V2127,'Branch Wise Work Timelines'!C:G,3,FALSE)+AA2127</f>
        <v>44888.416666666664</v>
      </c>
      <c r="AF2127" s="67">
        <f>IF(V2127="Bangalore",VLOOKUP(V2127,'Branch Wise Work Timelines'!C:G,4,FALSE)+AA2127+1,IF(V2127="Mumbai",VLOOKUP(V2127,'Branch Wise Work Timelines'!C:G,4,FALSE)+AA2127+1,VLOOKUP(V2127,'Branch Wise Work Timelines'!C:G,4,FALSE)+AA2127))</f>
        <v>44888.770833333336</v>
      </c>
      <c r="AG2127" s="67">
        <f>WORKDAY.INTL(AA2127,1,11)+VLOOKUP(V2127,'Branch Wise Work Timelines'!C:G,3,FALSE)</f>
        <v>44889.416666666664</v>
      </c>
      <c r="AH2127" s="69" t="str">
        <f t="shared" ca="1" si="405"/>
        <v>Out of TAT</v>
      </c>
      <c r="AI2127" s="69">
        <f t="shared" ca="1" si="406"/>
        <v>20512</v>
      </c>
      <c r="AJ2127" s="69" t="str">
        <f ca="1">IF(AI2127&lt;0,"0-12",IFERROR(VLOOKUP(AI2127,Breakup[],2,FALSE),"&gt;24"))</f>
        <v>&gt;24</v>
      </c>
      <c r="AK2127" s="69" t="str">
        <f>VLOOKUP(V2127,Master!B:D,3,FALSE)</f>
        <v>North</v>
      </c>
      <c r="AL2127" s="69" t="str">
        <f t="shared" si="407"/>
        <v>Delhi</v>
      </c>
    </row>
    <row r="2128" spans="1:38">
      <c r="A2128" s="13" t="s">
        <v>4567</v>
      </c>
      <c r="B2128" s="54">
        <v>44701.550949919001</v>
      </c>
      <c r="C2128" s="13" t="s">
        <v>1232</v>
      </c>
      <c r="D2128" s="13">
        <v>1419</v>
      </c>
      <c r="E2128" s="13" t="s">
        <v>4568</v>
      </c>
      <c r="F2128" s="13" t="s">
        <v>33</v>
      </c>
      <c r="G2128" s="14">
        <v>1653035836057</v>
      </c>
      <c r="H2128" s="55">
        <v>0.167141203703704</v>
      </c>
      <c r="I2128" s="33">
        <v>44887.167141203703</v>
      </c>
      <c r="J2128" s="58">
        <v>44887</v>
      </c>
      <c r="K2128" s="13" t="s">
        <v>213</v>
      </c>
      <c r="L2128" s="13" t="s">
        <v>30</v>
      </c>
      <c r="M2128" s="13" t="s">
        <v>282</v>
      </c>
      <c r="N2128" s="13" t="s">
        <v>206</v>
      </c>
      <c r="O2128" s="33" t="s">
        <v>38</v>
      </c>
      <c r="P2128" s="58" t="s">
        <v>38</v>
      </c>
      <c r="Q2128" s="33" t="s">
        <v>207</v>
      </c>
      <c r="R2128" s="14" t="s">
        <v>38</v>
      </c>
      <c r="S2128" s="13" t="s">
        <v>208</v>
      </c>
      <c r="T2128" s="13" t="s">
        <v>209</v>
      </c>
      <c r="U2128" s="33">
        <f t="shared" ca="1" si="396"/>
        <v>45744.56914039352</v>
      </c>
      <c r="V2128" s="13" t="str">
        <f t="shared" si="397"/>
        <v>Bangalore</v>
      </c>
      <c r="W2128" s="13" t="str">
        <f t="shared" si="398"/>
        <v>RI</v>
      </c>
      <c r="X2128" s="13">
        <f t="shared" si="399"/>
        <v>4</v>
      </c>
      <c r="Y2128" s="13" t="str">
        <f>IFERROR(VLOOKUP(C2128,ReceivingTeam[],2,FALSE),"HelpDesk")</f>
        <v>HelpDesk</v>
      </c>
      <c r="Z2128" s="67">
        <f t="shared" si="400"/>
        <v>44887.916666666664</v>
      </c>
      <c r="AA2128" s="68">
        <f t="shared" si="401"/>
        <v>44887</v>
      </c>
      <c r="AB2128" s="69" t="b">
        <f t="shared" si="402"/>
        <v>1</v>
      </c>
      <c r="AC2128" s="70">
        <f t="shared" si="403"/>
        <v>0.5</v>
      </c>
      <c r="AD2128" s="67">
        <f t="shared" si="404"/>
        <v>44887.916666666664</v>
      </c>
      <c r="AE2128" s="67">
        <f>VLOOKUP(V2128,'Branch Wise Work Timelines'!C:G,3,FALSE)+AA2128</f>
        <v>44887.416666666664</v>
      </c>
      <c r="AF2128" s="67">
        <f>IF(V2128="Bangalore",VLOOKUP(V2128,'Branch Wise Work Timelines'!C:G,4,FALSE)+AA2128+1,IF(V2128="Mumbai",VLOOKUP(V2128,'Branch Wise Work Timelines'!C:G,4,FALSE)+AA2128+1,VLOOKUP(V2128,'Branch Wise Work Timelines'!C:G,4,FALSE)+AA2128))</f>
        <v>44888.104166666664</v>
      </c>
      <c r="AG2128" s="67">
        <f>WORKDAY.INTL(AA2128,1,11)+VLOOKUP(V2128,'Branch Wise Work Timelines'!C:G,3,FALSE)</f>
        <v>44888.416666666664</v>
      </c>
      <c r="AH2128" s="69" t="str">
        <f t="shared" ca="1" si="405"/>
        <v>Out of TAT</v>
      </c>
      <c r="AI2128" s="69">
        <f t="shared" ca="1" si="406"/>
        <v>20560</v>
      </c>
      <c r="AJ2128" s="69" t="str">
        <f ca="1">IF(AI2128&lt;0,"0-12",IFERROR(VLOOKUP(AI2128,Breakup[],2,FALSE),"&gt;24"))</f>
        <v>&gt;24</v>
      </c>
      <c r="AK2128" s="69" t="str">
        <f>VLOOKUP(V2128,Master!B:D,3,FALSE)</f>
        <v>South</v>
      </c>
      <c r="AL2128" s="69" t="str">
        <f t="shared" si="407"/>
        <v>Bangalore</v>
      </c>
    </row>
    <row r="2129" spans="1:38">
      <c r="A2129" s="13" t="s">
        <v>4569</v>
      </c>
      <c r="B2129" s="54">
        <v>44701.4448645023</v>
      </c>
      <c r="C2129" s="13" t="s">
        <v>114</v>
      </c>
      <c r="D2129" s="13">
        <v>1420</v>
      </c>
      <c r="E2129" s="13" t="s">
        <v>4570</v>
      </c>
      <c r="F2129" s="13" t="s">
        <v>33</v>
      </c>
      <c r="G2129" s="14">
        <v>1653025138774</v>
      </c>
      <c r="H2129" s="55">
        <v>0.69932870370370404</v>
      </c>
      <c r="I2129" s="33">
        <v>44889.699328703697</v>
      </c>
      <c r="J2129" s="58">
        <v>44889</v>
      </c>
      <c r="K2129" s="13" t="s">
        <v>263</v>
      </c>
      <c r="L2129" s="13" t="s">
        <v>69</v>
      </c>
      <c r="M2129" s="13" t="s">
        <v>103</v>
      </c>
      <c r="N2129" s="13" t="s">
        <v>206</v>
      </c>
      <c r="O2129" s="33" t="s">
        <v>38</v>
      </c>
      <c r="P2129" s="58" t="s">
        <v>38</v>
      </c>
      <c r="Q2129" s="33" t="s">
        <v>207</v>
      </c>
      <c r="R2129" s="14" t="s">
        <v>38</v>
      </c>
      <c r="S2129" s="13" t="s">
        <v>208</v>
      </c>
      <c r="T2129" s="13" t="s">
        <v>209</v>
      </c>
      <c r="U2129" s="33">
        <f t="shared" ca="1" si="396"/>
        <v>45744.56914039352</v>
      </c>
      <c r="V2129" s="13" t="str">
        <f t="shared" si="397"/>
        <v>Mumbai</v>
      </c>
      <c r="W2129" s="13" t="str">
        <f t="shared" si="398"/>
        <v>RI</v>
      </c>
      <c r="X2129" s="13">
        <f t="shared" si="399"/>
        <v>16</v>
      </c>
      <c r="Y2129" s="13" t="str">
        <f>IFERROR(VLOOKUP(C2129,ReceivingTeam[],2,FALSE),"HelpDesk")</f>
        <v>Branch office</v>
      </c>
      <c r="Z2129" s="67">
        <f t="shared" si="400"/>
        <v>44890.199328703697</v>
      </c>
      <c r="AA2129" s="68">
        <f t="shared" si="401"/>
        <v>44889</v>
      </c>
      <c r="AB2129" s="69" t="b">
        <f t="shared" si="402"/>
        <v>1</v>
      </c>
      <c r="AC2129" s="70">
        <f t="shared" si="403"/>
        <v>0.5</v>
      </c>
      <c r="AD2129" s="67">
        <f t="shared" si="404"/>
        <v>44890.199328703697</v>
      </c>
      <c r="AE2129" s="67">
        <f>VLOOKUP(V2129,'Branch Wise Work Timelines'!C:G,3,FALSE)+AA2129</f>
        <v>44889.416666666664</v>
      </c>
      <c r="AF2129" s="67">
        <f>IF(V2129="Bangalore",VLOOKUP(V2129,'Branch Wise Work Timelines'!C:G,4,FALSE)+AA2129+1,IF(V2129="Mumbai",VLOOKUP(V2129,'Branch Wise Work Timelines'!C:G,4,FALSE)+AA2129+1,VLOOKUP(V2129,'Branch Wise Work Timelines'!C:G,4,FALSE)+AA2129))</f>
        <v>44890.25</v>
      </c>
      <c r="AG2129" s="67">
        <f>WORKDAY.INTL(AA2129,1,11)+VLOOKUP(V2129,'Branch Wise Work Timelines'!C:G,3,FALSE)</f>
        <v>44890.416666666664</v>
      </c>
      <c r="AH2129" s="69" t="str">
        <f t="shared" ca="1" si="405"/>
        <v>Out of TAT</v>
      </c>
      <c r="AI2129" s="69">
        <f t="shared" ca="1" si="406"/>
        <v>20505</v>
      </c>
      <c r="AJ2129" s="69" t="str">
        <f ca="1">IF(AI2129&lt;0,"0-12",IFERROR(VLOOKUP(AI2129,Breakup[],2,FALSE),"&gt;24"))</f>
        <v>&gt;24</v>
      </c>
      <c r="AK2129" s="69" t="str">
        <f>VLOOKUP(V2129,Master!B:D,3,FALSE)</f>
        <v>East</v>
      </c>
      <c r="AL2129" s="69" t="str">
        <f t="shared" si="407"/>
        <v>Mumbai</v>
      </c>
    </row>
    <row r="2130" spans="1:38">
      <c r="A2130" s="13" t="s">
        <v>4571</v>
      </c>
      <c r="B2130" s="54">
        <v>44701.642779548602</v>
      </c>
      <c r="C2130" s="13" t="s">
        <v>255</v>
      </c>
      <c r="D2130" s="13">
        <v>207</v>
      </c>
      <c r="E2130" s="13" t="s">
        <v>4572</v>
      </c>
      <c r="F2130" s="13" t="s">
        <v>33</v>
      </c>
      <c r="G2130" s="14">
        <v>1653040545709</v>
      </c>
      <c r="H2130" s="55">
        <v>0.46583333333333299</v>
      </c>
      <c r="I2130" s="33">
        <v>44881.465833333299</v>
      </c>
      <c r="J2130" s="58">
        <v>44881</v>
      </c>
      <c r="K2130" s="13" t="s">
        <v>257</v>
      </c>
      <c r="L2130" s="13" t="s">
        <v>72</v>
      </c>
      <c r="M2130" s="13" t="s">
        <v>255</v>
      </c>
      <c r="N2130" s="13" t="s">
        <v>206</v>
      </c>
      <c r="O2130" s="33" t="s">
        <v>38</v>
      </c>
      <c r="P2130" s="58" t="s">
        <v>38</v>
      </c>
      <c r="Q2130" s="33" t="s">
        <v>207</v>
      </c>
      <c r="R2130" s="14" t="s">
        <v>38</v>
      </c>
      <c r="S2130" s="13" t="s">
        <v>216</v>
      </c>
      <c r="T2130" s="13" t="s">
        <v>217</v>
      </c>
      <c r="U2130" s="33">
        <f t="shared" ca="1" si="396"/>
        <v>45744.56914039352</v>
      </c>
      <c r="V2130" s="13" t="str">
        <f t="shared" si="397"/>
        <v>Pune</v>
      </c>
      <c r="W2130" s="13" t="str">
        <f t="shared" si="398"/>
        <v>RI</v>
      </c>
      <c r="X2130" s="13">
        <f t="shared" si="399"/>
        <v>11</v>
      </c>
      <c r="Y2130" s="13" t="str">
        <f>IFERROR(VLOOKUP(C2130,ReceivingTeam[],2,FALSE),"HelpDesk")</f>
        <v>HelpDesk</v>
      </c>
      <c r="Z2130" s="67">
        <f t="shared" si="400"/>
        <v>44882.590833333299</v>
      </c>
      <c r="AA2130" s="68">
        <f t="shared" si="401"/>
        <v>44881</v>
      </c>
      <c r="AB2130" s="69" t="b">
        <f t="shared" si="402"/>
        <v>1</v>
      </c>
      <c r="AC2130" s="70">
        <f t="shared" si="403"/>
        <v>0.5</v>
      </c>
      <c r="AD2130" s="67">
        <f t="shared" si="404"/>
        <v>44882.590833333299</v>
      </c>
      <c r="AE2130" s="67">
        <f>VLOOKUP(V2130,'Branch Wise Work Timelines'!C:G,3,FALSE)+AA2130</f>
        <v>44881.395833333336</v>
      </c>
      <c r="AF2130" s="67">
        <f>IF(V2130="Bangalore",VLOOKUP(V2130,'Branch Wise Work Timelines'!C:G,4,FALSE)+AA2130+1,IF(V2130="Mumbai",VLOOKUP(V2130,'Branch Wise Work Timelines'!C:G,4,FALSE)+AA2130+1,VLOOKUP(V2130,'Branch Wise Work Timelines'!C:G,4,FALSE)+AA2130))</f>
        <v>44881.770833333336</v>
      </c>
      <c r="AG2130" s="67">
        <f>WORKDAY.INTL(AA2130,1,11)+VLOOKUP(V2130,'Branch Wise Work Timelines'!C:G,3,FALSE)</f>
        <v>44882.395833333336</v>
      </c>
      <c r="AH2130" s="69" t="str">
        <f t="shared" ca="1" si="405"/>
        <v>Out of TAT</v>
      </c>
      <c r="AI2130" s="69">
        <f t="shared" ca="1" si="406"/>
        <v>20688</v>
      </c>
      <c r="AJ2130" s="69" t="str">
        <f ca="1">IF(AI2130&lt;0,"0-12",IFERROR(VLOOKUP(AI2130,Breakup[],2,FALSE),"&gt;24"))</f>
        <v>&gt;24</v>
      </c>
      <c r="AK2130" s="69" t="str">
        <f>VLOOKUP(V2130,Master!B:D,3,FALSE)</f>
        <v>West</v>
      </c>
      <c r="AL2130" s="69" t="str">
        <f t="shared" si="407"/>
        <v>Pune</v>
      </c>
    </row>
    <row r="2131" spans="1:38">
      <c r="A2131" s="13" t="s">
        <v>4573</v>
      </c>
      <c r="B2131" s="54">
        <v>44701.621032256902</v>
      </c>
      <c r="C2131" s="13" t="s">
        <v>219</v>
      </c>
      <c r="D2131" s="13">
        <v>1407</v>
      </c>
      <c r="E2131" s="13" t="s">
        <v>4574</v>
      </c>
      <c r="F2131" s="13" t="s">
        <v>15</v>
      </c>
      <c r="G2131" s="14">
        <v>1653043921714</v>
      </c>
      <c r="H2131" s="55">
        <v>0.63194444444444398</v>
      </c>
      <c r="I2131" s="33">
        <v>44882.631944444402</v>
      </c>
      <c r="J2131" s="58">
        <v>44882</v>
      </c>
      <c r="K2131" s="13" t="s">
        <v>213</v>
      </c>
      <c r="L2131" s="13" t="s">
        <v>30</v>
      </c>
      <c r="M2131" s="13" t="s">
        <v>214</v>
      </c>
      <c r="N2131" s="13" t="s">
        <v>215</v>
      </c>
      <c r="O2131" s="33" t="s">
        <v>38</v>
      </c>
      <c r="P2131" s="58" t="s">
        <v>38</v>
      </c>
      <c r="Q2131" s="33" t="s">
        <v>207</v>
      </c>
      <c r="R2131" s="14" t="s">
        <v>38</v>
      </c>
      <c r="S2131" s="13" t="s">
        <v>216</v>
      </c>
      <c r="T2131" s="13" t="s">
        <v>217</v>
      </c>
      <c r="U2131" s="33">
        <f t="shared" ca="1" si="396"/>
        <v>45744.56914039352</v>
      </c>
      <c r="V2131" s="13" t="str">
        <f t="shared" si="397"/>
        <v>Bangalore</v>
      </c>
      <c r="W2131" s="13" t="str">
        <f t="shared" si="398"/>
        <v>CLS</v>
      </c>
      <c r="X2131" s="13">
        <f t="shared" si="399"/>
        <v>15</v>
      </c>
      <c r="Y2131" s="13" t="str">
        <f>IFERROR(VLOOKUP(C2131,ReceivingTeam[],2,FALSE),"HelpDesk")</f>
        <v>HelpDesk</v>
      </c>
      <c r="Z2131" s="67">
        <f t="shared" si="400"/>
        <v>44883.444444444402</v>
      </c>
      <c r="AA2131" s="68">
        <f t="shared" si="401"/>
        <v>44882</v>
      </c>
      <c r="AB2131" s="69" t="b">
        <f t="shared" si="402"/>
        <v>1</v>
      </c>
      <c r="AC2131" s="70">
        <f t="shared" si="403"/>
        <v>0.5</v>
      </c>
      <c r="AD2131" s="67">
        <f t="shared" si="404"/>
        <v>44883.444444444402</v>
      </c>
      <c r="AE2131" s="67">
        <f>VLOOKUP(V2131,'Branch Wise Work Timelines'!C:G,3,FALSE)+AA2131</f>
        <v>44882.416666666664</v>
      </c>
      <c r="AF2131" s="67">
        <f>IF(V2131="Bangalore",VLOOKUP(V2131,'Branch Wise Work Timelines'!C:G,4,FALSE)+AA2131+1,IF(V2131="Mumbai",VLOOKUP(V2131,'Branch Wise Work Timelines'!C:G,4,FALSE)+AA2131+1,VLOOKUP(V2131,'Branch Wise Work Timelines'!C:G,4,FALSE)+AA2131))</f>
        <v>44883.104166666664</v>
      </c>
      <c r="AG2131" s="67">
        <f>WORKDAY.INTL(AA2131,1,11)+VLOOKUP(V2131,'Branch Wise Work Timelines'!C:G,3,FALSE)</f>
        <v>44883.416666666664</v>
      </c>
      <c r="AH2131" s="69" t="str">
        <f t="shared" ca="1" si="405"/>
        <v>Out of TAT</v>
      </c>
      <c r="AI2131" s="69">
        <f t="shared" ca="1" si="406"/>
        <v>20667</v>
      </c>
      <c r="AJ2131" s="69" t="str">
        <f ca="1">IF(AI2131&lt;0,"0-12",IFERROR(VLOOKUP(AI2131,Breakup[],2,FALSE),"&gt;24"))</f>
        <v>&gt;24</v>
      </c>
      <c r="AK2131" s="69" t="str">
        <f>VLOOKUP(V2131,Master!B:D,3,FALSE)</f>
        <v>South</v>
      </c>
      <c r="AL2131" s="69" t="str">
        <f t="shared" si="407"/>
        <v>Bangalore-CLS</v>
      </c>
    </row>
    <row r="2132" spans="1:38">
      <c r="A2132" s="13" t="s">
        <v>4575</v>
      </c>
      <c r="B2132" s="54">
        <v>44701.540568981502</v>
      </c>
      <c r="C2132" s="13" t="s">
        <v>227</v>
      </c>
      <c r="D2132" s="13">
        <v>569</v>
      </c>
      <c r="E2132" s="13" t="s">
        <v>4576</v>
      </c>
      <c r="F2132" s="13" t="s">
        <v>15</v>
      </c>
      <c r="G2132" s="14">
        <v>1653034041355</v>
      </c>
      <c r="H2132" s="55">
        <v>0.33856481481481498</v>
      </c>
      <c r="I2132" s="33">
        <v>44889.338564814803</v>
      </c>
      <c r="J2132" s="58">
        <v>44889</v>
      </c>
      <c r="K2132" s="13" t="s">
        <v>213</v>
      </c>
      <c r="L2132" s="13" t="s">
        <v>30</v>
      </c>
      <c r="M2132" s="13" t="s">
        <v>227</v>
      </c>
      <c r="N2132" s="13" t="s">
        <v>206</v>
      </c>
      <c r="O2132" s="33" t="s">
        <v>38</v>
      </c>
      <c r="P2132" s="58" t="s">
        <v>38</v>
      </c>
      <c r="Q2132" s="33" t="s">
        <v>207</v>
      </c>
      <c r="R2132" s="14" t="s">
        <v>38</v>
      </c>
      <c r="S2132" s="13" t="s">
        <v>216</v>
      </c>
      <c r="T2132" s="13" t="s">
        <v>217</v>
      </c>
      <c r="U2132" s="33">
        <f t="shared" ca="1" si="396"/>
        <v>45744.56914039352</v>
      </c>
      <c r="V2132" s="13" t="str">
        <f t="shared" si="397"/>
        <v>Bangalore</v>
      </c>
      <c r="W2132" s="13" t="str">
        <f t="shared" si="398"/>
        <v>CLS</v>
      </c>
      <c r="X2132" s="13">
        <f t="shared" si="399"/>
        <v>8</v>
      </c>
      <c r="Y2132" s="13" t="str">
        <f>IFERROR(VLOOKUP(C2132,ReceivingTeam[],2,FALSE),"HelpDesk")</f>
        <v>HelpDesk</v>
      </c>
      <c r="Z2132" s="67">
        <f t="shared" si="400"/>
        <v>44889.916666666664</v>
      </c>
      <c r="AA2132" s="68">
        <f t="shared" si="401"/>
        <v>44889</v>
      </c>
      <c r="AB2132" s="69" t="b">
        <f t="shared" si="402"/>
        <v>1</v>
      </c>
      <c r="AC2132" s="70">
        <f t="shared" si="403"/>
        <v>0.5</v>
      </c>
      <c r="AD2132" s="67">
        <f t="shared" si="404"/>
        <v>44889.916666666664</v>
      </c>
      <c r="AE2132" s="67">
        <f>VLOOKUP(V2132,'Branch Wise Work Timelines'!C:G,3,FALSE)+AA2132</f>
        <v>44889.416666666664</v>
      </c>
      <c r="AF2132" s="67">
        <f>IF(V2132="Bangalore",VLOOKUP(V2132,'Branch Wise Work Timelines'!C:G,4,FALSE)+AA2132+1,IF(V2132="Mumbai",VLOOKUP(V2132,'Branch Wise Work Timelines'!C:G,4,FALSE)+AA2132+1,VLOOKUP(V2132,'Branch Wise Work Timelines'!C:G,4,FALSE)+AA2132))</f>
        <v>44890.104166666664</v>
      </c>
      <c r="AG2132" s="67">
        <f>WORKDAY.INTL(AA2132,1,11)+VLOOKUP(V2132,'Branch Wise Work Timelines'!C:G,3,FALSE)</f>
        <v>44890.416666666664</v>
      </c>
      <c r="AH2132" s="69" t="str">
        <f t="shared" ca="1" si="405"/>
        <v>Out of TAT</v>
      </c>
      <c r="AI2132" s="69">
        <f t="shared" ca="1" si="406"/>
        <v>20512</v>
      </c>
      <c r="AJ2132" s="69" t="str">
        <f ca="1">IF(AI2132&lt;0,"0-12",IFERROR(VLOOKUP(AI2132,Breakup[],2,FALSE),"&gt;24"))</f>
        <v>&gt;24</v>
      </c>
      <c r="AK2132" s="69" t="str">
        <f>VLOOKUP(V2132,Master!B:D,3,FALSE)</f>
        <v>South</v>
      </c>
      <c r="AL2132" s="69" t="str">
        <f t="shared" si="407"/>
        <v>Bangalore-CLS</v>
      </c>
    </row>
    <row r="2133" spans="1:38">
      <c r="A2133" s="13" t="s">
        <v>4577</v>
      </c>
      <c r="B2133" s="54">
        <v>44701.658951655103</v>
      </c>
      <c r="C2133" s="13" t="s">
        <v>3924</v>
      </c>
      <c r="D2133" s="13">
        <v>1252</v>
      </c>
      <c r="E2133" s="13" t="s">
        <v>4578</v>
      </c>
      <c r="F2133" s="13" t="s">
        <v>33</v>
      </c>
      <c r="G2133" s="14">
        <v>1653042296108</v>
      </c>
      <c r="H2133" s="55">
        <v>0.65959490740740701</v>
      </c>
      <c r="I2133" s="33">
        <v>44886.659594907404</v>
      </c>
      <c r="J2133" s="58">
        <v>44886</v>
      </c>
      <c r="K2133" s="13" t="s">
        <v>41</v>
      </c>
      <c r="L2133" s="13" t="s">
        <v>40</v>
      </c>
      <c r="M2133" s="13" t="s">
        <v>3924</v>
      </c>
      <c r="N2133" s="13" t="s">
        <v>215</v>
      </c>
      <c r="O2133" s="33" t="s">
        <v>38</v>
      </c>
      <c r="P2133" s="58" t="s">
        <v>38</v>
      </c>
      <c r="Q2133" s="33" t="s">
        <v>207</v>
      </c>
      <c r="R2133" s="14" t="s">
        <v>38</v>
      </c>
      <c r="S2133" s="13" t="s">
        <v>216</v>
      </c>
      <c r="T2133" s="13" t="s">
        <v>217</v>
      </c>
      <c r="U2133" s="33">
        <f t="shared" ca="1" si="396"/>
        <v>45744.56914039352</v>
      </c>
      <c r="V2133" s="13" t="str">
        <f t="shared" si="397"/>
        <v>Chennai - RSI</v>
      </c>
      <c r="W2133" s="13" t="str">
        <f t="shared" si="398"/>
        <v>RI</v>
      </c>
      <c r="X2133" s="13">
        <f t="shared" si="399"/>
        <v>15</v>
      </c>
      <c r="Y2133" s="13" t="str">
        <f>IFERROR(VLOOKUP(C2133,ReceivingTeam[],2,FALSE),"HelpDesk")</f>
        <v>HelpDesk</v>
      </c>
      <c r="Z2133" s="67">
        <f t="shared" si="400"/>
        <v>44887.784594907404</v>
      </c>
      <c r="AA2133" s="68">
        <f t="shared" si="401"/>
        <v>44886</v>
      </c>
      <c r="AB2133" s="69" t="b">
        <f t="shared" si="402"/>
        <v>1</v>
      </c>
      <c r="AC2133" s="70">
        <f t="shared" si="403"/>
        <v>0.5</v>
      </c>
      <c r="AD2133" s="67">
        <f t="shared" si="404"/>
        <v>44887.784594907404</v>
      </c>
      <c r="AE2133" s="67">
        <f>VLOOKUP(V2133,'Branch Wise Work Timelines'!C:G,3,FALSE)+AA2133</f>
        <v>44886.416666666664</v>
      </c>
      <c r="AF2133" s="67">
        <f>IF(V2133="Bangalore",VLOOKUP(V2133,'Branch Wise Work Timelines'!C:G,4,FALSE)+AA2133+1,IF(V2133="Mumbai",VLOOKUP(V2133,'Branch Wise Work Timelines'!C:G,4,FALSE)+AA2133+1,VLOOKUP(V2133,'Branch Wise Work Timelines'!C:G,4,FALSE)+AA2133))</f>
        <v>44886.791666666664</v>
      </c>
      <c r="AG2133" s="67">
        <f>WORKDAY.INTL(AA2133,1,11)+VLOOKUP(V2133,'Branch Wise Work Timelines'!C:G,3,FALSE)</f>
        <v>44887.416666666664</v>
      </c>
      <c r="AH2133" s="69" t="str">
        <f t="shared" ca="1" si="405"/>
        <v>Out of TAT</v>
      </c>
      <c r="AI2133" s="69">
        <f t="shared" ca="1" si="406"/>
        <v>20563</v>
      </c>
      <c r="AJ2133" s="69" t="str">
        <f ca="1">IF(AI2133&lt;0,"0-12",IFERROR(VLOOKUP(AI2133,Breakup[],2,FALSE),"&gt;24"))</f>
        <v>&gt;24</v>
      </c>
      <c r="AK2133" s="69" t="str">
        <f>VLOOKUP(V2133,Master!B:D,3,FALSE)</f>
        <v>South</v>
      </c>
      <c r="AL2133" s="69" t="str">
        <f t="shared" si="407"/>
        <v>Chennai - RSI</v>
      </c>
    </row>
    <row r="2134" spans="1:38">
      <c r="A2134" s="13" t="s">
        <v>4579</v>
      </c>
      <c r="B2134" s="54">
        <v>44701.664248495399</v>
      </c>
      <c r="C2134" s="13" t="s">
        <v>347</v>
      </c>
      <c r="D2134" s="13">
        <v>199</v>
      </c>
      <c r="E2134" s="13" t="s">
        <v>4580</v>
      </c>
      <c r="F2134" s="13" t="s">
        <v>33</v>
      </c>
      <c r="G2134" s="14">
        <v>1653043912595</v>
      </c>
      <c r="H2134" s="55">
        <v>0.53827546296296302</v>
      </c>
      <c r="I2134" s="33">
        <v>44890.538275462997</v>
      </c>
      <c r="J2134" s="58">
        <v>44890</v>
      </c>
      <c r="K2134" s="13" t="s">
        <v>325</v>
      </c>
      <c r="L2134" s="13" t="s">
        <v>55</v>
      </c>
      <c r="M2134" s="13" t="s">
        <v>323</v>
      </c>
      <c r="N2134" s="13" t="s">
        <v>206</v>
      </c>
      <c r="O2134" s="33" t="s">
        <v>38</v>
      </c>
      <c r="P2134" s="58" t="s">
        <v>38</v>
      </c>
      <c r="Q2134" s="33" t="s">
        <v>207</v>
      </c>
      <c r="R2134" s="14" t="s">
        <v>38</v>
      </c>
      <c r="S2134" s="13" t="s">
        <v>208</v>
      </c>
      <c r="T2134" s="13" t="s">
        <v>209</v>
      </c>
      <c r="U2134" s="33">
        <f t="shared" ca="1" si="396"/>
        <v>45744.56914039352</v>
      </c>
      <c r="V2134" s="13" t="str">
        <f t="shared" si="397"/>
        <v>Delhi</v>
      </c>
      <c r="W2134" s="13" t="str">
        <f t="shared" si="398"/>
        <v>RI</v>
      </c>
      <c r="X2134" s="13">
        <f t="shared" si="399"/>
        <v>12</v>
      </c>
      <c r="Y2134" s="13" t="str">
        <f>IFERROR(VLOOKUP(C2134,ReceivingTeam[],2,FALSE),"HelpDesk")</f>
        <v>HelpDesk</v>
      </c>
      <c r="Z2134" s="67">
        <f t="shared" si="400"/>
        <v>44891.684108796326</v>
      </c>
      <c r="AA2134" s="68">
        <f t="shared" si="401"/>
        <v>44890</v>
      </c>
      <c r="AB2134" s="69" t="b">
        <f t="shared" si="402"/>
        <v>1</v>
      </c>
      <c r="AC2134" s="70">
        <f t="shared" si="403"/>
        <v>0.5</v>
      </c>
      <c r="AD2134" s="67">
        <f t="shared" si="404"/>
        <v>44891.684108796326</v>
      </c>
      <c r="AE2134" s="67">
        <f>VLOOKUP(V2134,'Branch Wise Work Timelines'!C:G,3,FALSE)+AA2134</f>
        <v>44890.416666666664</v>
      </c>
      <c r="AF2134" s="67">
        <f>IF(V2134="Bangalore",VLOOKUP(V2134,'Branch Wise Work Timelines'!C:G,4,FALSE)+AA2134+1,IF(V2134="Mumbai",VLOOKUP(V2134,'Branch Wise Work Timelines'!C:G,4,FALSE)+AA2134+1,VLOOKUP(V2134,'Branch Wise Work Timelines'!C:G,4,FALSE)+AA2134))</f>
        <v>44890.770833333336</v>
      </c>
      <c r="AG2134" s="67">
        <f>WORKDAY.INTL(AA2134,1,11)+VLOOKUP(V2134,'Branch Wise Work Timelines'!C:G,3,FALSE)</f>
        <v>44891.416666666664</v>
      </c>
      <c r="AH2134" s="69" t="str">
        <f t="shared" ca="1" si="405"/>
        <v>Out of TAT</v>
      </c>
      <c r="AI2134" s="69">
        <f t="shared" ca="1" si="406"/>
        <v>20470</v>
      </c>
      <c r="AJ2134" s="69" t="str">
        <f ca="1">IF(AI2134&lt;0,"0-12",IFERROR(VLOOKUP(AI2134,Breakup[],2,FALSE),"&gt;24"))</f>
        <v>&gt;24</v>
      </c>
      <c r="AK2134" s="69" t="str">
        <f>VLOOKUP(V2134,Master!B:D,3,FALSE)</f>
        <v>North</v>
      </c>
      <c r="AL2134" s="69" t="str">
        <f t="shared" si="407"/>
        <v>Delhi</v>
      </c>
    </row>
    <row r="2135" spans="1:38">
      <c r="A2135" s="13" t="s">
        <v>4581</v>
      </c>
      <c r="B2135" s="54">
        <v>44701.615307638902</v>
      </c>
      <c r="C2135" s="13" t="s">
        <v>586</v>
      </c>
      <c r="D2135" s="13">
        <v>416</v>
      </c>
      <c r="E2135" s="13" t="s">
        <v>4582</v>
      </c>
      <c r="F2135" s="13" t="s">
        <v>15</v>
      </c>
      <c r="G2135" s="14">
        <v>1653043921714</v>
      </c>
      <c r="H2135" s="55">
        <v>0.154270833333333</v>
      </c>
      <c r="I2135" s="33">
        <v>44889.1542708333</v>
      </c>
      <c r="J2135" s="58">
        <v>44889</v>
      </c>
      <c r="K2135" s="13" t="s">
        <v>213</v>
      </c>
      <c r="L2135" s="13" t="s">
        <v>30</v>
      </c>
      <c r="M2135" s="13" t="s">
        <v>214</v>
      </c>
      <c r="N2135" s="13" t="s">
        <v>215</v>
      </c>
      <c r="O2135" s="33" t="s">
        <v>38</v>
      </c>
      <c r="P2135" s="58" t="s">
        <v>38</v>
      </c>
      <c r="Q2135" s="33" t="s">
        <v>207</v>
      </c>
      <c r="R2135" s="14" t="s">
        <v>38</v>
      </c>
      <c r="S2135" s="13" t="s">
        <v>216</v>
      </c>
      <c r="T2135" s="13" t="s">
        <v>217</v>
      </c>
      <c r="U2135" s="33">
        <f t="shared" ca="1" si="396"/>
        <v>45744.56914039352</v>
      </c>
      <c r="V2135" s="13" t="str">
        <f t="shared" si="397"/>
        <v>Bangalore</v>
      </c>
      <c r="W2135" s="13" t="str">
        <f t="shared" si="398"/>
        <v>CLS</v>
      </c>
      <c r="X2135" s="13">
        <f t="shared" si="399"/>
        <v>3</v>
      </c>
      <c r="Y2135" s="13" t="str">
        <f>IFERROR(VLOOKUP(C2135,ReceivingTeam[],2,FALSE),"HelpDesk")</f>
        <v>HelpDesk</v>
      </c>
      <c r="Z2135" s="67">
        <f t="shared" si="400"/>
        <v>44889.916666666664</v>
      </c>
      <c r="AA2135" s="68">
        <f t="shared" si="401"/>
        <v>44889</v>
      </c>
      <c r="AB2135" s="69" t="b">
        <f t="shared" si="402"/>
        <v>1</v>
      </c>
      <c r="AC2135" s="70">
        <f t="shared" si="403"/>
        <v>0.5</v>
      </c>
      <c r="AD2135" s="67">
        <f t="shared" si="404"/>
        <v>44889.916666666664</v>
      </c>
      <c r="AE2135" s="67">
        <f>VLOOKUP(V2135,'Branch Wise Work Timelines'!C:G,3,FALSE)+AA2135</f>
        <v>44889.416666666664</v>
      </c>
      <c r="AF2135" s="67">
        <f>IF(V2135="Bangalore",VLOOKUP(V2135,'Branch Wise Work Timelines'!C:G,4,FALSE)+AA2135+1,IF(V2135="Mumbai",VLOOKUP(V2135,'Branch Wise Work Timelines'!C:G,4,FALSE)+AA2135+1,VLOOKUP(V2135,'Branch Wise Work Timelines'!C:G,4,FALSE)+AA2135))</f>
        <v>44890.104166666664</v>
      </c>
      <c r="AG2135" s="67">
        <f>WORKDAY.INTL(AA2135,1,11)+VLOOKUP(V2135,'Branch Wise Work Timelines'!C:G,3,FALSE)</f>
        <v>44890.416666666664</v>
      </c>
      <c r="AH2135" s="69" t="str">
        <f t="shared" ca="1" si="405"/>
        <v>Out of TAT</v>
      </c>
      <c r="AI2135" s="69">
        <f t="shared" ca="1" si="406"/>
        <v>20512</v>
      </c>
      <c r="AJ2135" s="69" t="str">
        <f ca="1">IF(AI2135&lt;0,"0-12",IFERROR(VLOOKUP(AI2135,Breakup[],2,FALSE),"&gt;24"))</f>
        <v>&gt;24</v>
      </c>
      <c r="AK2135" s="69" t="str">
        <f>VLOOKUP(V2135,Master!B:D,3,FALSE)</f>
        <v>South</v>
      </c>
      <c r="AL2135" s="69" t="str">
        <f t="shared" si="407"/>
        <v>Bangalore-CLS</v>
      </c>
    </row>
    <row r="2136" spans="1:38">
      <c r="A2136" s="13" t="s">
        <v>4583</v>
      </c>
      <c r="B2136" s="54">
        <v>44701.6249809375</v>
      </c>
      <c r="C2136" s="13" t="s">
        <v>372</v>
      </c>
      <c r="D2136" s="13">
        <v>693</v>
      </c>
      <c r="E2136" s="13" t="s">
        <v>4584</v>
      </c>
      <c r="F2136" s="13" t="s">
        <v>15</v>
      </c>
      <c r="G2136" s="14">
        <v>1653042280155</v>
      </c>
      <c r="H2136" s="55">
        <v>0.92304398148148203</v>
      </c>
      <c r="I2136" s="33">
        <v>44885.9230439815</v>
      </c>
      <c r="J2136" s="58">
        <v>44885</v>
      </c>
      <c r="K2136" s="13" t="s">
        <v>213</v>
      </c>
      <c r="L2136" s="13" t="s">
        <v>30</v>
      </c>
      <c r="M2136" s="13" t="s">
        <v>214</v>
      </c>
      <c r="N2136" s="13" t="s">
        <v>206</v>
      </c>
      <c r="O2136" s="33" t="s">
        <v>38</v>
      </c>
      <c r="P2136" s="58" t="s">
        <v>38</v>
      </c>
      <c r="Q2136" s="33" t="s">
        <v>207</v>
      </c>
      <c r="R2136" s="14" t="s">
        <v>38</v>
      </c>
      <c r="S2136" s="13" t="s">
        <v>216</v>
      </c>
      <c r="T2136" s="13" t="s">
        <v>217</v>
      </c>
      <c r="U2136" s="33">
        <f t="shared" ca="1" si="396"/>
        <v>45744.56914039352</v>
      </c>
      <c r="V2136" s="13" t="str">
        <f t="shared" si="397"/>
        <v>Bangalore</v>
      </c>
      <c r="W2136" s="13" t="str">
        <f t="shared" si="398"/>
        <v>CLS</v>
      </c>
      <c r="X2136" s="13">
        <f t="shared" si="399"/>
        <v>22</v>
      </c>
      <c r="Y2136" s="13" t="str">
        <f>IFERROR(VLOOKUP(C2136,ReceivingTeam[],2,FALSE),"HelpDesk")</f>
        <v>HelpDesk</v>
      </c>
      <c r="Z2136" s="67">
        <f t="shared" si="400"/>
        <v>44885.916666666664</v>
      </c>
      <c r="AA2136" s="68">
        <f t="shared" si="401"/>
        <v>44885</v>
      </c>
      <c r="AB2136" s="69" t="b">
        <f t="shared" si="402"/>
        <v>0</v>
      </c>
      <c r="AC2136" s="70">
        <f t="shared" si="403"/>
        <v>0.5</v>
      </c>
      <c r="AD2136" s="67">
        <f t="shared" si="404"/>
        <v>44885.916666666664</v>
      </c>
      <c r="AE2136" s="67">
        <f>VLOOKUP(V2136,'Branch Wise Work Timelines'!C:G,3,FALSE)+AA2136</f>
        <v>44885.416666666664</v>
      </c>
      <c r="AF2136" s="67">
        <f>IF(V2136="Bangalore",VLOOKUP(V2136,'Branch Wise Work Timelines'!C:G,4,FALSE)+AA2136+1,IF(V2136="Mumbai",VLOOKUP(V2136,'Branch Wise Work Timelines'!C:G,4,FALSE)+AA2136+1,VLOOKUP(V2136,'Branch Wise Work Timelines'!C:G,4,FALSE)+AA2136))</f>
        <v>44886.104166666664</v>
      </c>
      <c r="AG2136" s="67">
        <f>WORKDAY.INTL(AA2136,1,11)+VLOOKUP(V2136,'Branch Wise Work Timelines'!C:G,3,FALSE)</f>
        <v>44886.416666666664</v>
      </c>
      <c r="AH2136" s="69" t="str">
        <f t="shared" ca="1" si="405"/>
        <v>Out of TAT</v>
      </c>
      <c r="AI2136" s="69">
        <f t="shared" ca="1" si="406"/>
        <v>20608</v>
      </c>
      <c r="AJ2136" s="69" t="str">
        <f ca="1">IF(AI2136&lt;0,"0-12",IFERROR(VLOOKUP(AI2136,Breakup[],2,FALSE),"&gt;24"))</f>
        <v>&gt;24</v>
      </c>
      <c r="AK2136" s="69" t="str">
        <f>VLOOKUP(V2136,Master!B:D,3,FALSE)</f>
        <v>South</v>
      </c>
      <c r="AL2136" s="69" t="str">
        <f t="shared" si="407"/>
        <v>Bangalore-CLS</v>
      </c>
    </row>
    <row r="2137" spans="1:38">
      <c r="A2137" s="13" t="s">
        <v>4585</v>
      </c>
      <c r="B2137" s="54">
        <v>44701.622823692102</v>
      </c>
      <c r="C2137" s="13" t="s">
        <v>1079</v>
      </c>
      <c r="D2137" s="13">
        <v>1242</v>
      </c>
      <c r="E2137" s="13" t="s">
        <v>4586</v>
      </c>
      <c r="F2137" s="13" t="s">
        <v>15</v>
      </c>
      <c r="G2137" s="14">
        <v>1653042448483</v>
      </c>
      <c r="H2137" s="55">
        <v>7.4942129629629595E-2</v>
      </c>
      <c r="I2137" s="33">
        <v>44884.074942129599</v>
      </c>
      <c r="J2137" s="58">
        <v>44884</v>
      </c>
      <c r="K2137" s="13" t="s">
        <v>213</v>
      </c>
      <c r="L2137" s="13" t="s">
        <v>30</v>
      </c>
      <c r="M2137" s="13" t="s">
        <v>75</v>
      </c>
      <c r="N2137" s="13" t="s">
        <v>215</v>
      </c>
      <c r="O2137" s="33" t="s">
        <v>38</v>
      </c>
      <c r="P2137" s="58" t="s">
        <v>38</v>
      </c>
      <c r="Q2137" s="33" t="s">
        <v>207</v>
      </c>
      <c r="R2137" s="14" t="s">
        <v>38</v>
      </c>
      <c r="S2137" s="13" t="s">
        <v>208</v>
      </c>
      <c r="T2137" s="13" t="s">
        <v>209</v>
      </c>
      <c r="U2137" s="33">
        <f t="shared" ca="1" si="396"/>
        <v>45744.56914039352</v>
      </c>
      <c r="V2137" s="13" t="str">
        <f t="shared" si="397"/>
        <v>Bangalore</v>
      </c>
      <c r="W2137" s="13" t="str">
        <f t="shared" si="398"/>
        <v>CLS</v>
      </c>
      <c r="X2137" s="13">
        <f t="shared" si="399"/>
        <v>1</v>
      </c>
      <c r="Y2137" s="13" t="str">
        <f>IFERROR(VLOOKUP(C2137,ReceivingTeam[],2,FALSE),"HelpDesk")</f>
        <v>HelpDesk</v>
      </c>
      <c r="Z2137" s="67">
        <f t="shared" si="400"/>
        <v>44884.916666666664</v>
      </c>
      <c r="AA2137" s="68">
        <f t="shared" si="401"/>
        <v>44884</v>
      </c>
      <c r="AB2137" s="69" t="b">
        <f t="shared" si="402"/>
        <v>1</v>
      </c>
      <c r="AC2137" s="70">
        <f t="shared" si="403"/>
        <v>0.5</v>
      </c>
      <c r="AD2137" s="67">
        <f t="shared" si="404"/>
        <v>44884.916666666664</v>
      </c>
      <c r="AE2137" s="67">
        <f>VLOOKUP(V2137,'Branch Wise Work Timelines'!C:G,3,FALSE)+AA2137</f>
        <v>44884.416666666664</v>
      </c>
      <c r="AF2137" s="67">
        <f>IF(V2137="Bangalore",VLOOKUP(V2137,'Branch Wise Work Timelines'!C:G,4,FALSE)+AA2137+1,IF(V2137="Mumbai",VLOOKUP(V2137,'Branch Wise Work Timelines'!C:G,4,FALSE)+AA2137+1,VLOOKUP(V2137,'Branch Wise Work Timelines'!C:G,4,FALSE)+AA2137))</f>
        <v>44885.104166666664</v>
      </c>
      <c r="AG2137" s="67">
        <f>WORKDAY.INTL(AA2137,1,11)+VLOOKUP(V2137,'Branch Wise Work Timelines'!C:G,3,FALSE)</f>
        <v>44886.416666666664</v>
      </c>
      <c r="AH2137" s="69" t="str">
        <f t="shared" ca="1" si="405"/>
        <v>Out of TAT</v>
      </c>
      <c r="AI2137" s="69">
        <f t="shared" ca="1" si="406"/>
        <v>20632</v>
      </c>
      <c r="AJ2137" s="69" t="str">
        <f ca="1">IF(AI2137&lt;0,"0-12",IFERROR(VLOOKUP(AI2137,Breakup[],2,FALSE),"&gt;24"))</f>
        <v>&gt;24</v>
      </c>
      <c r="AK2137" s="69" t="str">
        <f>VLOOKUP(V2137,Master!B:D,3,FALSE)</f>
        <v>South</v>
      </c>
      <c r="AL2137" s="69" t="str">
        <f t="shared" si="407"/>
        <v>Bangalore-CLS</v>
      </c>
    </row>
    <row r="2138" spans="1:38">
      <c r="A2138" s="13" t="s">
        <v>4587</v>
      </c>
      <c r="B2138" s="54">
        <v>44701.483941817103</v>
      </c>
      <c r="C2138" s="13" t="s">
        <v>268</v>
      </c>
      <c r="D2138" s="13">
        <v>1111</v>
      </c>
      <c r="E2138" s="13" t="s">
        <v>4588</v>
      </c>
      <c r="F2138" s="13" t="s">
        <v>15</v>
      </c>
      <c r="G2138" s="14">
        <v>1653031432017</v>
      </c>
      <c r="H2138" s="55">
        <v>0.124641203703704</v>
      </c>
      <c r="I2138" s="33">
        <v>44889.1246412037</v>
      </c>
      <c r="J2138" s="58">
        <v>44889</v>
      </c>
      <c r="K2138" s="13" t="s">
        <v>213</v>
      </c>
      <c r="L2138" s="13" t="s">
        <v>30</v>
      </c>
      <c r="M2138" s="13" t="s">
        <v>75</v>
      </c>
      <c r="N2138" s="13" t="s">
        <v>206</v>
      </c>
      <c r="O2138" s="33" t="s">
        <v>38</v>
      </c>
      <c r="P2138" s="58" t="s">
        <v>38</v>
      </c>
      <c r="Q2138" s="33" t="s">
        <v>207</v>
      </c>
      <c r="R2138" s="14" t="s">
        <v>38</v>
      </c>
      <c r="S2138" s="13" t="s">
        <v>216</v>
      </c>
      <c r="T2138" s="13" t="s">
        <v>217</v>
      </c>
      <c r="U2138" s="33">
        <f t="shared" ca="1" si="396"/>
        <v>45744.56914039352</v>
      </c>
      <c r="V2138" s="13" t="str">
        <f t="shared" si="397"/>
        <v>Bangalore</v>
      </c>
      <c r="W2138" s="13" t="str">
        <f t="shared" si="398"/>
        <v>CLS</v>
      </c>
      <c r="X2138" s="13">
        <f t="shared" si="399"/>
        <v>2</v>
      </c>
      <c r="Y2138" s="13" t="str">
        <f>IFERROR(VLOOKUP(C2138,ReceivingTeam[],2,FALSE),"HelpDesk")</f>
        <v>HelpDesk</v>
      </c>
      <c r="Z2138" s="67">
        <f t="shared" si="400"/>
        <v>44889.916666666664</v>
      </c>
      <c r="AA2138" s="68">
        <f t="shared" si="401"/>
        <v>44889</v>
      </c>
      <c r="AB2138" s="69" t="b">
        <f t="shared" si="402"/>
        <v>1</v>
      </c>
      <c r="AC2138" s="70">
        <f t="shared" si="403"/>
        <v>0.5</v>
      </c>
      <c r="AD2138" s="67">
        <f t="shared" si="404"/>
        <v>44889.916666666664</v>
      </c>
      <c r="AE2138" s="67">
        <f>VLOOKUP(V2138,'Branch Wise Work Timelines'!C:G,3,FALSE)+AA2138</f>
        <v>44889.416666666664</v>
      </c>
      <c r="AF2138" s="67">
        <f>IF(V2138="Bangalore",VLOOKUP(V2138,'Branch Wise Work Timelines'!C:G,4,FALSE)+AA2138+1,IF(V2138="Mumbai",VLOOKUP(V2138,'Branch Wise Work Timelines'!C:G,4,FALSE)+AA2138+1,VLOOKUP(V2138,'Branch Wise Work Timelines'!C:G,4,FALSE)+AA2138))</f>
        <v>44890.104166666664</v>
      </c>
      <c r="AG2138" s="67">
        <f>WORKDAY.INTL(AA2138,1,11)+VLOOKUP(V2138,'Branch Wise Work Timelines'!C:G,3,FALSE)</f>
        <v>44890.416666666664</v>
      </c>
      <c r="AH2138" s="69" t="str">
        <f t="shared" ca="1" si="405"/>
        <v>Out of TAT</v>
      </c>
      <c r="AI2138" s="69">
        <f t="shared" ca="1" si="406"/>
        <v>20512</v>
      </c>
      <c r="AJ2138" s="69" t="str">
        <f ca="1">IF(AI2138&lt;0,"0-12",IFERROR(VLOOKUP(AI2138,Breakup[],2,FALSE),"&gt;24"))</f>
        <v>&gt;24</v>
      </c>
      <c r="AK2138" s="69" t="str">
        <f>VLOOKUP(V2138,Master!B:D,3,FALSE)</f>
        <v>South</v>
      </c>
      <c r="AL2138" s="69" t="str">
        <f t="shared" si="407"/>
        <v>Bangalore-CLS</v>
      </c>
    </row>
    <row r="2139" spans="1:38">
      <c r="A2139" s="13" t="s">
        <v>4589</v>
      </c>
      <c r="B2139" s="54">
        <v>44701.679801539402</v>
      </c>
      <c r="C2139" s="13" t="s">
        <v>989</v>
      </c>
      <c r="D2139" s="13">
        <v>865</v>
      </c>
      <c r="E2139" s="13" t="s">
        <v>4590</v>
      </c>
      <c r="F2139" s="13" t="s">
        <v>33</v>
      </c>
      <c r="G2139" s="14">
        <v>1653044260842</v>
      </c>
      <c r="H2139" s="55">
        <v>0.73788194444444499</v>
      </c>
      <c r="I2139" s="33">
        <v>44889.737881944398</v>
      </c>
      <c r="J2139" s="58">
        <v>44889</v>
      </c>
      <c r="K2139" s="13" t="s">
        <v>213</v>
      </c>
      <c r="L2139" s="13" t="s">
        <v>30</v>
      </c>
      <c r="M2139" s="13" t="s">
        <v>282</v>
      </c>
      <c r="N2139" s="13" t="s">
        <v>206</v>
      </c>
      <c r="O2139" s="33" t="s">
        <v>38</v>
      </c>
      <c r="P2139" s="58" t="s">
        <v>38</v>
      </c>
      <c r="Q2139" s="33" t="s">
        <v>207</v>
      </c>
      <c r="R2139" s="14" t="s">
        <v>38</v>
      </c>
      <c r="S2139" s="13" t="s">
        <v>216</v>
      </c>
      <c r="T2139" s="13" t="s">
        <v>217</v>
      </c>
      <c r="U2139" s="33">
        <f t="shared" ca="1" si="396"/>
        <v>45744.56914039352</v>
      </c>
      <c r="V2139" s="13" t="str">
        <f t="shared" si="397"/>
        <v>Bangalore</v>
      </c>
      <c r="W2139" s="13" t="str">
        <f t="shared" si="398"/>
        <v>RI</v>
      </c>
      <c r="X2139" s="13">
        <f t="shared" si="399"/>
        <v>17</v>
      </c>
      <c r="Y2139" s="13" t="str">
        <f>IFERROR(VLOOKUP(C2139,ReceivingTeam[],2,FALSE),"HelpDesk")</f>
        <v>HelpDesk</v>
      </c>
      <c r="Z2139" s="67">
        <f t="shared" si="400"/>
        <v>44890.550381944398</v>
      </c>
      <c r="AA2139" s="68">
        <f t="shared" si="401"/>
        <v>44889</v>
      </c>
      <c r="AB2139" s="69" t="b">
        <f t="shared" si="402"/>
        <v>1</v>
      </c>
      <c r="AC2139" s="70">
        <f t="shared" si="403"/>
        <v>0.5</v>
      </c>
      <c r="AD2139" s="67">
        <f t="shared" si="404"/>
        <v>44890.550381944398</v>
      </c>
      <c r="AE2139" s="67">
        <f>VLOOKUP(V2139,'Branch Wise Work Timelines'!C:G,3,FALSE)+AA2139</f>
        <v>44889.416666666664</v>
      </c>
      <c r="AF2139" s="67">
        <f>IF(V2139="Bangalore",VLOOKUP(V2139,'Branch Wise Work Timelines'!C:G,4,FALSE)+AA2139+1,IF(V2139="Mumbai",VLOOKUP(V2139,'Branch Wise Work Timelines'!C:G,4,FALSE)+AA2139+1,VLOOKUP(V2139,'Branch Wise Work Timelines'!C:G,4,FALSE)+AA2139))</f>
        <v>44890.104166666664</v>
      </c>
      <c r="AG2139" s="67">
        <f>WORKDAY.INTL(AA2139,1,11)+VLOOKUP(V2139,'Branch Wise Work Timelines'!C:G,3,FALSE)</f>
        <v>44890.416666666664</v>
      </c>
      <c r="AH2139" s="69" t="str">
        <f t="shared" ca="1" si="405"/>
        <v>Out of TAT</v>
      </c>
      <c r="AI2139" s="69">
        <f t="shared" ca="1" si="406"/>
        <v>20497</v>
      </c>
      <c r="AJ2139" s="69" t="str">
        <f ca="1">IF(AI2139&lt;0,"0-12",IFERROR(VLOOKUP(AI2139,Breakup[],2,FALSE),"&gt;24"))</f>
        <v>&gt;24</v>
      </c>
      <c r="AK2139" s="69" t="str">
        <f>VLOOKUP(V2139,Master!B:D,3,FALSE)</f>
        <v>South</v>
      </c>
      <c r="AL2139" s="69" t="str">
        <f t="shared" si="407"/>
        <v>Bangalore</v>
      </c>
    </row>
    <row r="2140" spans="1:38">
      <c r="A2140" s="13" t="s">
        <v>4591</v>
      </c>
      <c r="B2140" s="54">
        <v>44701.5793211458</v>
      </c>
      <c r="C2140" s="13" t="s">
        <v>1232</v>
      </c>
      <c r="D2140" s="13">
        <v>1935</v>
      </c>
      <c r="E2140" s="13" t="s">
        <v>4592</v>
      </c>
      <c r="F2140" s="13" t="s">
        <v>33</v>
      </c>
      <c r="G2140" s="14">
        <v>1653037600168</v>
      </c>
      <c r="H2140" s="55">
        <v>0.64935185185185196</v>
      </c>
      <c r="I2140" s="33">
        <v>44885.649351851898</v>
      </c>
      <c r="J2140" s="58">
        <v>44885</v>
      </c>
      <c r="K2140" s="13" t="s">
        <v>213</v>
      </c>
      <c r="L2140" s="13" t="s">
        <v>30</v>
      </c>
      <c r="M2140" s="13" t="s">
        <v>282</v>
      </c>
      <c r="N2140" s="13" t="s">
        <v>206</v>
      </c>
      <c r="O2140" s="33" t="s">
        <v>38</v>
      </c>
      <c r="P2140" s="58" t="s">
        <v>38</v>
      </c>
      <c r="Q2140" s="33" t="s">
        <v>207</v>
      </c>
      <c r="R2140" s="14" t="s">
        <v>38</v>
      </c>
      <c r="S2140" s="13" t="s">
        <v>208</v>
      </c>
      <c r="T2140" s="13" t="s">
        <v>209</v>
      </c>
      <c r="U2140" s="33">
        <f t="shared" ca="1" si="396"/>
        <v>45744.56914039352</v>
      </c>
      <c r="V2140" s="13" t="str">
        <f t="shared" si="397"/>
        <v>Bangalore</v>
      </c>
      <c r="W2140" s="13" t="str">
        <f t="shared" si="398"/>
        <v>RI</v>
      </c>
      <c r="X2140" s="13">
        <f t="shared" si="399"/>
        <v>15</v>
      </c>
      <c r="Y2140" s="13" t="str">
        <f>IFERROR(VLOOKUP(C2140,ReceivingTeam[],2,FALSE),"HelpDesk")</f>
        <v>HelpDesk</v>
      </c>
      <c r="Z2140" s="67">
        <f t="shared" si="400"/>
        <v>44885.916666666664</v>
      </c>
      <c r="AA2140" s="68">
        <f t="shared" si="401"/>
        <v>44885</v>
      </c>
      <c r="AB2140" s="69" t="b">
        <f t="shared" si="402"/>
        <v>0</v>
      </c>
      <c r="AC2140" s="70">
        <f t="shared" si="403"/>
        <v>0.5</v>
      </c>
      <c r="AD2140" s="67">
        <f t="shared" si="404"/>
        <v>44885.916666666664</v>
      </c>
      <c r="AE2140" s="67">
        <f>VLOOKUP(V2140,'Branch Wise Work Timelines'!C:G,3,FALSE)+AA2140</f>
        <v>44885.416666666664</v>
      </c>
      <c r="AF2140" s="67">
        <f>IF(V2140="Bangalore",VLOOKUP(V2140,'Branch Wise Work Timelines'!C:G,4,FALSE)+AA2140+1,IF(V2140="Mumbai",VLOOKUP(V2140,'Branch Wise Work Timelines'!C:G,4,FALSE)+AA2140+1,VLOOKUP(V2140,'Branch Wise Work Timelines'!C:G,4,FALSE)+AA2140))</f>
        <v>44886.104166666664</v>
      </c>
      <c r="AG2140" s="67">
        <f>WORKDAY.INTL(AA2140,1,11)+VLOOKUP(V2140,'Branch Wise Work Timelines'!C:G,3,FALSE)</f>
        <v>44886.416666666664</v>
      </c>
      <c r="AH2140" s="69" t="str">
        <f t="shared" ca="1" si="405"/>
        <v>Out of TAT</v>
      </c>
      <c r="AI2140" s="69">
        <f t="shared" ca="1" si="406"/>
        <v>20608</v>
      </c>
      <c r="AJ2140" s="69" t="str">
        <f ca="1">IF(AI2140&lt;0,"0-12",IFERROR(VLOOKUP(AI2140,Breakup[],2,FALSE),"&gt;24"))</f>
        <v>&gt;24</v>
      </c>
      <c r="AK2140" s="69" t="str">
        <f>VLOOKUP(V2140,Master!B:D,3,FALSE)</f>
        <v>South</v>
      </c>
      <c r="AL2140" s="69" t="str">
        <f t="shared" si="407"/>
        <v>Bangalore</v>
      </c>
    </row>
    <row r="2141" spans="1:38">
      <c r="A2141" s="13" t="s">
        <v>4593</v>
      </c>
      <c r="B2141" s="54">
        <v>44701.5002181366</v>
      </c>
      <c r="C2141" s="13" t="s">
        <v>363</v>
      </c>
      <c r="D2141" s="13">
        <v>774</v>
      </c>
      <c r="E2141" s="13" t="s">
        <v>4594</v>
      </c>
      <c r="F2141" s="13" t="s">
        <v>24</v>
      </c>
      <c r="G2141" s="14">
        <v>1653030944104</v>
      </c>
      <c r="H2141" s="55">
        <v>0.64967592592592605</v>
      </c>
      <c r="I2141" s="33">
        <v>44889.649675925903</v>
      </c>
      <c r="J2141" s="58">
        <v>44889</v>
      </c>
      <c r="K2141" s="13" t="s">
        <v>213</v>
      </c>
      <c r="L2141" s="13" t="s">
        <v>30</v>
      </c>
      <c r="M2141" s="13" t="s">
        <v>282</v>
      </c>
      <c r="N2141" s="13" t="s">
        <v>206</v>
      </c>
      <c r="O2141" s="33" t="s">
        <v>38</v>
      </c>
      <c r="P2141" s="58" t="s">
        <v>38</v>
      </c>
      <c r="Q2141" s="33" t="s">
        <v>207</v>
      </c>
      <c r="R2141" s="14" t="s">
        <v>38</v>
      </c>
      <c r="S2141" s="13" t="s">
        <v>208</v>
      </c>
      <c r="T2141" s="13" t="s">
        <v>209</v>
      </c>
      <c r="U2141" s="33">
        <f t="shared" ca="1" si="396"/>
        <v>45744.56914039352</v>
      </c>
      <c r="V2141" s="13" t="str">
        <f t="shared" si="397"/>
        <v>Bangalore</v>
      </c>
      <c r="W2141" s="13" t="str">
        <f t="shared" si="398"/>
        <v>DOMI</v>
      </c>
      <c r="X2141" s="13">
        <f t="shared" si="399"/>
        <v>15</v>
      </c>
      <c r="Y2141" s="13" t="str">
        <f>IFERROR(VLOOKUP(C2141,ReceivingTeam[],2,FALSE),"HelpDesk")</f>
        <v>HelpDesk</v>
      </c>
      <c r="Z2141" s="67">
        <f t="shared" si="400"/>
        <v>44890.462175925903</v>
      </c>
      <c r="AA2141" s="68">
        <f t="shared" si="401"/>
        <v>44889</v>
      </c>
      <c r="AB2141" s="69" t="b">
        <f t="shared" si="402"/>
        <v>1</v>
      </c>
      <c r="AC2141" s="70">
        <f t="shared" si="403"/>
        <v>0.5</v>
      </c>
      <c r="AD2141" s="67">
        <f t="shared" si="404"/>
        <v>44890.462175925903</v>
      </c>
      <c r="AE2141" s="67">
        <f>VLOOKUP(V2141,'Branch Wise Work Timelines'!C:G,3,FALSE)+AA2141</f>
        <v>44889.416666666664</v>
      </c>
      <c r="AF2141" s="67">
        <f>IF(V2141="Bangalore",VLOOKUP(V2141,'Branch Wise Work Timelines'!C:G,4,FALSE)+AA2141+1,IF(V2141="Mumbai",VLOOKUP(V2141,'Branch Wise Work Timelines'!C:G,4,FALSE)+AA2141+1,VLOOKUP(V2141,'Branch Wise Work Timelines'!C:G,4,FALSE)+AA2141))</f>
        <v>44890.104166666664</v>
      </c>
      <c r="AG2141" s="67">
        <f>WORKDAY.INTL(AA2141,1,11)+VLOOKUP(V2141,'Branch Wise Work Timelines'!C:G,3,FALSE)</f>
        <v>44890.416666666664</v>
      </c>
      <c r="AH2141" s="69" t="str">
        <f t="shared" ca="1" si="405"/>
        <v>Out of TAT</v>
      </c>
      <c r="AI2141" s="69">
        <f t="shared" ca="1" si="406"/>
        <v>20499</v>
      </c>
      <c r="AJ2141" s="69" t="str">
        <f ca="1">IF(AI2141&lt;0,"0-12",IFERROR(VLOOKUP(AI2141,Breakup[],2,FALSE),"&gt;24"))</f>
        <v>&gt;24</v>
      </c>
      <c r="AK2141" s="69" t="str">
        <f>VLOOKUP(V2141,Master!B:D,3,FALSE)</f>
        <v>South</v>
      </c>
      <c r="AL2141" s="69" t="str">
        <f t="shared" si="407"/>
        <v>Bangalore</v>
      </c>
    </row>
    <row r="2142" spans="1:38">
      <c r="A2142" s="13" t="s">
        <v>4595</v>
      </c>
      <c r="B2142" s="54">
        <v>44701.535547534702</v>
      </c>
      <c r="C2142" s="13" t="s">
        <v>363</v>
      </c>
      <c r="D2142" s="13">
        <v>1764</v>
      </c>
      <c r="E2142" s="13" t="s">
        <v>4596</v>
      </c>
      <c r="F2142" s="13" t="s">
        <v>24</v>
      </c>
      <c r="G2142" s="14">
        <v>1653032962527</v>
      </c>
      <c r="H2142" s="55">
        <v>0.98063657407407401</v>
      </c>
      <c r="I2142" s="33">
        <v>44887.980636574102</v>
      </c>
      <c r="J2142" s="58">
        <v>44887</v>
      </c>
      <c r="K2142" s="13" t="s">
        <v>213</v>
      </c>
      <c r="L2142" s="13" t="s">
        <v>30</v>
      </c>
      <c r="M2142" s="13" t="s">
        <v>282</v>
      </c>
      <c r="N2142" s="13" t="s">
        <v>206</v>
      </c>
      <c r="O2142" s="33" t="s">
        <v>38</v>
      </c>
      <c r="P2142" s="58" t="s">
        <v>38</v>
      </c>
      <c r="Q2142" s="33" t="s">
        <v>207</v>
      </c>
      <c r="R2142" s="14" t="s">
        <v>38</v>
      </c>
      <c r="S2142" s="13" t="s">
        <v>216</v>
      </c>
      <c r="T2142" s="13" t="s">
        <v>278</v>
      </c>
      <c r="U2142" s="33">
        <f t="shared" ca="1" si="396"/>
        <v>45744.56914039352</v>
      </c>
      <c r="V2142" s="13" t="str">
        <f t="shared" si="397"/>
        <v>Bangalore</v>
      </c>
      <c r="W2142" s="13" t="str">
        <f t="shared" si="398"/>
        <v>DOMI</v>
      </c>
      <c r="X2142" s="13">
        <f t="shared" si="399"/>
        <v>23</v>
      </c>
      <c r="Y2142" s="13" t="str">
        <f>IFERROR(VLOOKUP(C2142,ReceivingTeam[],2,FALSE),"HelpDesk")</f>
        <v>HelpDesk</v>
      </c>
      <c r="Z2142" s="67">
        <f t="shared" si="400"/>
        <v>44891.293136574102</v>
      </c>
      <c r="AA2142" s="68">
        <f t="shared" si="401"/>
        <v>44887</v>
      </c>
      <c r="AB2142" s="69" t="b">
        <f t="shared" si="402"/>
        <v>1</v>
      </c>
      <c r="AC2142" s="70">
        <f t="shared" si="403"/>
        <v>3</v>
      </c>
      <c r="AD2142" s="67">
        <f t="shared" si="404"/>
        <v>44891.293136574102</v>
      </c>
      <c r="AE2142" s="67">
        <f>VLOOKUP(V2142,'Branch Wise Work Timelines'!C:G,3,FALSE)+AA2142</f>
        <v>44887.416666666664</v>
      </c>
      <c r="AF2142" s="67">
        <f>IF(V2142="Bangalore",VLOOKUP(V2142,'Branch Wise Work Timelines'!C:G,4,FALSE)+AA2142+1,IF(V2142="Mumbai",VLOOKUP(V2142,'Branch Wise Work Timelines'!C:G,4,FALSE)+AA2142+1,VLOOKUP(V2142,'Branch Wise Work Timelines'!C:G,4,FALSE)+AA2142))</f>
        <v>44888.104166666664</v>
      </c>
      <c r="AG2142" s="67">
        <f>WORKDAY.INTL(AA2142,1,11)+VLOOKUP(V2142,'Branch Wise Work Timelines'!C:G,3,FALSE)</f>
        <v>44888.416666666664</v>
      </c>
      <c r="AH2142" s="69" t="str">
        <f t="shared" ca="1" si="405"/>
        <v>Out of TAT</v>
      </c>
      <c r="AI2142" s="69">
        <f t="shared" ca="1" si="406"/>
        <v>20479</v>
      </c>
      <c r="AJ2142" s="69" t="str">
        <f ca="1">IF(AI2142&lt;0,"0-12",IFERROR(VLOOKUP(AI2142,Breakup[],2,FALSE),"&gt;24"))</f>
        <v>&gt;24</v>
      </c>
      <c r="AK2142" s="69" t="str">
        <f>VLOOKUP(V2142,Master!B:D,3,FALSE)</f>
        <v>South</v>
      </c>
      <c r="AL2142" s="69" t="str">
        <f t="shared" si="407"/>
        <v>Bangalore</v>
      </c>
    </row>
    <row r="2143" spans="1:38">
      <c r="A2143" s="13" t="s">
        <v>4597</v>
      </c>
      <c r="B2143" s="54">
        <v>44701.6435748843</v>
      </c>
      <c r="C2143" s="13" t="s">
        <v>265</v>
      </c>
      <c r="D2143" s="13">
        <v>136</v>
      </c>
      <c r="E2143" s="13" t="s">
        <v>4598</v>
      </c>
      <c r="F2143" s="13" t="s">
        <v>15</v>
      </c>
      <c r="G2143" s="14">
        <v>1653042448483</v>
      </c>
      <c r="H2143" s="55">
        <v>0.77603009259259303</v>
      </c>
      <c r="I2143" s="33">
        <v>44887.776030092602</v>
      </c>
      <c r="J2143" s="58">
        <v>44887</v>
      </c>
      <c r="K2143" s="13" t="s">
        <v>213</v>
      </c>
      <c r="L2143" s="13" t="s">
        <v>30</v>
      </c>
      <c r="M2143" s="13" t="s">
        <v>75</v>
      </c>
      <c r="N2143" s="13" t="s">
        <v>1185</v>
      </c>
      <c r="O2143" s="33" t="s">
        <v>38</v>
      </c>
      <c r="P2143" s="58" t="s">
        <v>38</v>
      </c>
      <c r="Q2143" s="33" t="s">
        <v>207</v>
      </c>
      <c r="R2143" s="14" t="s">
        <v>38</v>
      </c>
      <c r="S2143" s="13" t="s">
        <v>208</v>
      </c>
      <c r="T2143" s="13" t="s">
        <v>209</v>
      </c>
      <c r="U2143" s="33">
        <f t="shared" ca="1" si="396"/>
        <v>45744.56914039352</v>
      </c>
      <c r="V2143" s="13" t="str">
        <f t="shared" si="397"/>
        <v>Bangalore</v>
      </c>
      <c r="W2143" s="13" t="str">
        <f t="shared" si="398"/>
        <v>CLS</v>
      </c>
      <c r="X2143" s="13">
        <f t="shared" si="399"/>
        <v>18</v>
      </c>
      <c r="Y2143" s="13" t="str">
        <f>IFERROR(VLOOKUP(C2143,ReceivingTeam[],2,FALSE),"HelpDesk")</f>
        <v>HelpDesk</v>
      </c>
      <c r="Z2143" s="67">
        <f t="shared" si="400"/>
        <v>44888.588530092602</v>
      </c>
      <c r="AA2143" s="68">
        <f t="shared" si="401"/>
        <v>44887</v>
      </c>
      <c r="AB2143" s="69" t="b">
        <f t="shared" si="402"/>
        <v>1</v>
      </c>
      <c r="AC2143" s="70">
        <f t="shared" si="403"/>
        <v>0.5</v>
      </c>
      <c r="AD2143" s="67">
        <f t="shared" si="404"/>
        <v>44888.588530092602</v>
      </c>
      <c r="AE2143" s="67">
        <f>VLOOKUP(V2143,'Branch Wise Work Timelines'!C:G,3,FALSE)+AA2143</f>
        <v>44887.416666666664</v>
      </c>
      <c r="AF2143" s="67">
        <f>IF(V2143="Bangalore",VLOOKUP(V2143,'Branch Wise Work Timelines'!C:G,4,FALSE)+AA2143+1,IF(V2143="Mumbai",VLOOKUP(V2143,'Branch Wise Work Timelines'!C:G,4,FALSE)+AA2143+1,VLOOKUP(V2143,'Branch Wise Work Timelines'!C:G,4,FALSE)+AA2143))</f>
        <v>44888.104166666664</v>
      </c>
      <c r="AG2143" s="67">
        <f>WORKDAY.INTL(AA2143,1,11)+VLOOKUP(V2143,'Branch Wise Work Timelines'!C:G,3,FALSE)</f>
        <v>44888.416666666664</v>
      </c>
      <c r="AH2143" s="69" t="str">
        <f t="shared" ca="1" si="405"/>
        <v>Out of TAT</v>
      </c>
      <c r="AI2143" s="69">
        <f t="shared" ca="1" si="406"/>
        <v>20544</v>
      </c>
      <c r="AJ2143" s="69" t="str">
        <f ca="1">IF(AI2143&lt;0,"0-12",IFERROR(VLOOKUP(AI2143,Breakup[],2,FALSE),"&gt;24"))</f>
        <v>&gt;24</v>
      </c>
      <c r="AK2143" s="69" t="str">
        <f>VLOOKUP(V2143,Master!B:D,3,FALSE)</f>
        <v>South</v>
      </c>
      <c r="AL2143" s="69" t="str">
        <f t="shared" si="407"/>
        <v>Bangalore-CLS</v>
      </c>
    </row>
    <row r="2144" spans="1:38">
      <c r="A2144" s="13" t="s">
        <v>4599</v>
      </c>
      <c r="B2144" s="54">
        <v>44701.544791585598</v>
      </c>
      <c r="C2144" s="13" t="s">
        <v>467</v>
      </c>
      <c r="D2144" s="13">
        <v>1372</v>
      </c>
      <c r="E2144" s="13" t="s">
        <v>4600</v>
      </c>
      <c r="F2144" s="13" t="s">
        <v>15</v>
      </c>
      <c r="G2144" s="14">
        <v>1653034041355</v>
      </c>
      <c r="H2144" s="55">
        <v>0.50596064814814801</v>
      </c>
      <c r="I2144" s="33">
        <v>44884.505960648101</v>
      </c>
      <c r="J2144" s="58">
        <v>44884</v>
      </c>
      <c r="K2144" s="13" t="s">
        <v>213</v>
      </c>
      <c r="L2144" s="13" t="s">
        <v>30</v>
      </c>
      <c r="M2144" s="13" t="s">
        <v>227</v>
      </c>
      <c r="N2144" s="13" t="s">
        <v>206</v>
      </c>
      <c r="O2144" s="33" t="s">
        <v>38</v>
      </c>
      <c r="P2144" s="58" t="s">
        <v>38</v>
      </c>
      <c r="Q2144" s="33" t="s">
        <v>207</v>
      </c>
      <c r="R2144" s="14" t="s">
        <v>38</v>
      </c>
      <c r="S2144" s="13" t="s">
        <v>216</v>
      </c>
      <c r="T2144" s="13" t="s">
        <v>217</v>
      </c>
      <c r="U2144" s="33">
        <f t="shared" ca="1" si="396"/>
        <v>45744.56914039352</v>
      </c>
      <c r="V2144" s="13" t="str">
        <f t="shared" si="397"/>
        <v>Bangalore</v>
      </c>
      <c r="W2144" s="13" t="str">
        <f t="shared" si="398"/>
        <v>CLS</v>
      </c>
      <c r="X2144" s="13">
        <f t="shared" si="399"/>
        <v>12</v>
      </c>
      <c r="Y2144" s="13" t="str">
        <f>IFERROR(VLOOKUP(C2144,ReceivingTeam[],2,FALSE),"HelpDesk")</f>
        <v>HelpDesk</v>
      </c>
      <c r="Z2144" s="67">
        <f t="shared" si="400"/>
        <v>44885.005960648101</v>
      </c>
      <c r="AA2144" s="68">
        <f t="shared" si="401"/>
        <v>44884</v>
      </c>
      <c r="AB2144" s="69" t="b">
        <f t="shared" si="402"/>
        <v>1</v>
      </c>
      <c r="AC2144" s="70">
        <f t="shared" si="403"/>
        <v>0.5</v>
      </c>
      <c r="AD2144" s="67">
        <f t="shared" si="404"/>
        <v>44885.005960648101</v>
      </c>
      <c r="AE2144" s="67">
        <f>VLOOKUP(V2144,'Branch Wise Work Timelines'!C:G,3,FALSE)+AA2144</f>
        <v>44884.416666666664</v>
      </c>
      <c r="AF2144" s="67">
        <f>IF(V2144="Bangalore",VLOOKUP(V2144,'Branch Wise Work Timelines'!C:G,4,FALSE)+AA2144+1,IF(V2144="Mumbai",VLOOKUP(V2144,'Branch Wise Work Timelines'!C:G,4,FALSE)+AA2144+1,VLOOKUP(V2144,'Branch Wise Work Timelines'!C:G,4,FALSE)+AA2144))</f>
        <v>44885.104166666664</v>
      </c>
      <c r="AG2144" s="67">
        <f>WORKDAY.INTL(AA2144,1,11)+VLOOKUP(V2144,'Branch Wise Work Timelines'!C:G,3,FALSE)</f>
        <v>44886.416666666664</v>
      </c>
      <c r="AH2144" s="69" t="str">
        <f t="shared" ca="1" si="405"/>
        <v>Out of TAT</v>
      </c>
      <c r="AI2144" s="69">
        <f t="shared" ca="1" si="406"/>
        <v>20630</v>
      </c>
      <c r="AJ2144" s="69" t="str">
        <f ca="1">IF(AI2144&lt;0,"0-12",IFERROR(VLOOKUP(AI2144,Breakup[],2,FALSE),"&gt;24"))</f>
        <v>&gt;24</v>
      </c>
      <c r="AK2144" s="69" t="str">
        <f>VLOOKUP(V2144,Master!B:D,3,FALSE)</f>
        <v>South</v>
      </c>
      <c r="AL2144" s="69" t="str">
        <f t="shared" si="407"/>
        <v>Bangalore-CLS</v>
      </c>
    </row>
    <row r="2145" spans="1:38">
      <c r="A2145" s="13" t="s">
        <v>4601</v>
      </c>
      <c r="B2145" s="54">
        <v>44687.542317210602</v>
      </c>
      <c r="C2145" s="13" t="s">
        <v>472</v>
      </c>
      <c r="D2145" s="13">
        <v>277</v>
      </c>
      <c r="E2145" s="13" t="s">
        <v>4602</v>
      </c>
      <c r="F2145" s="13" t="s">
        <v>33</v>
      </c>
      <c r="G2145" s="14">
        <v>1653032972722</v>
      </c>
      <c r="H2145" s="55">
        <v>3.5335648148148199E-2</v>
      </c>
      <c r="I2145" s="33">
        <v>44890.035335648201</v>
      </c>
      <c r="J2145" s="58">
        <v>44890</v>
      </c>
      <c r="K2145" s="13" t="s">
        <v>224</v>
      </c>
      <c r="L2145" s="13" t="s">
        <v>64</v>
      </c>
      <c r="M2145" s="13" t="s">
        <v>225</v>
      </c>
      <c r="N2145" s="13" t="s">
        <v>215</v>
      </c>
      <c r="O2145" s="33" t="s">
        <v>38</v>
      </c>
      <c r="P2145" s="58" t="s">
        <v>38</v>
      </c>
      <c r="Q2145" s="33" t="s">
        <v>207</v>
      </c>
      <c r="R2145" s="14" t="s">
        <v>38</v>
      </c>
      <c r="S2145" s="13" t="s">
        <v>208</v>
      </c>
      <c r="T2145" s="13" t="s">
        <v>209</v>
      </c>
      <c r="U2145" s="33">
        <f t="shared" ca="1" si="396"/>
        <v>45744.56914039352</v>
      </c>
      <c r="V2145" s="13" t="str">
        <f t="shared" si="397"/>
        <v>Kolkata</v>
      </c>
      <c r="W2145" s="13" t="str">
        <f t="shared" si="398"/>
        <v>RI</v>
      </c>
      <c r="X2145" s="13">
        <f t="shared" si="399"/>
        <v>0</v>
      </c>
      <c r="Y2145" s="13" t="str">
        <f>IFERROR(VLOOKUP(C2145,ReceivingTeam[],2,FALSE),"HelpDesk")</f>
        <v>HelpDesk</v>
      </c>
      <c r="Z2145" s="67">
        <f t="shared" si="400"/>
        <v>44891.562499999993</v>
      </c>
      <c r="AA2145" s="68">
        <f t="shared" si="401"/>
        <v>44890</v>
      </c>
      <c r="AB2145" s="69" t="b">
        <f t="shared" si="402"/>
        <v>1</v>
      </c>
      <c r="AC2145" s="70">
        <f t="shared" si="403"/>
        <v>0.5</v>
      </c>
      <c r="AD2145" s="67">
        <f t="shared" si="404"/>
        <v>44891.562499999993</v>
      </c>
      <c r="AE2145" s="67">
        <f>VLOOKUP(V2145,'Branch Wise Work Timelines'!C:G,3,FALSE)+AA2145</f>
        <v>44890.416666666664</v>
      </c>
      <c r="AF2145" s="67">
        <f>IF(V2145="Bangalore",VLOOKUP(V2145,'Branch Wise Work Timelines'!C:G,4,FALSE)+AA2145+1,IF(V2145="Mumbai",VLOOKUP(V2145,'Branch Wise Work Timelines'!C:G,4,FALSE)+AA2145+1,VLOOKUP(V2145,'Branch Wise Work Timelines'!C:G,4,FALSE)+AA2145))</f>
        <v>44890.770833333336</v>
      </c>
      <c r="AG2145" s="67">
        <f>WORKDAY.INTL(AA2145,1,11)+VLOOKUP(V2145,'Branch Wise Work Timelines'!C:G,3,FALSE)</f>
        <v>44891.416666666664</v>
      </c>
      <c r="AH2145" s="69" t="str">
        <f t="shared" ca="1" si="405"/>
        <v>Out of TAT</v>
      </c>
      <c r="AI2145" s="69">
        <f t="shared" ca="1" si="406"/>
        <v>20473</v>
      </c>
      <c r="AJ2145" s="69" t="str">
        <f ca="1">IF(AI2145&lt;0,"0-12",IFERROR(VLOOKUP(AI2145,Breakup[],2,FALSE),"&gt;24"))</f>
        <v>&gt;24</v>
      </c>
      <c r="AK2145" s="69" t="str">
        <f>VLOOKUP(V2145,Master!B:D,3,FALSE)</f>
        <v>East</v>
      </c>
      <c r="AL2145" s="69" t="str">
        <f t="shared" si="407"/>
        <v>Kolkata</v>
      </c>
    </row>
    <row r="2146" spans="1:38">
      <c r="A2146" s="13" t="s">
        <v>4603</v>
      </c>
      <c r="B2146" s="54">
        <v>44701.661929085603</v>
      </c>
      <c r="C2146" s="13" t="s">
        <v>121</v>
      </c>
      <c r="D2146" s="13">
        <v>139</v>
      </c>
      <c r="E2146" s="13" t="s">
        <v>4604</v>
      </c>
      <c r="F2146" s="13" t="s">
        <v>33</v>
      </c>
      <c r="G2146" s="14">
        <v>1653044731623</v>
      </c>
      <c r="H2146" s="55">
        <v>0.83634259259259303</v>
      </c>
      <c r="I2146" s="33">
        <v>44885.8363425926</v>
      </c>
      <c r="J2146" s="58">
        <v>44885</v>
      </c>
      <c r="K2146" s="13" t="s">
        <v>263</v>
      </c>
      <c r="L2146" s="13" t="s">
        <v>69</v>
      </c>
      <c r="M2146" s="13" t="s">
        <v>101</v>
      </c>
      <c r="N2146" s="13" t="s">
        <v>215</v>
      </c>
      <c r="O2146" s="33" t="s">
        <v>38</v>
      </c>
      <c r="P2146" s="58" t="s">
        <v>38</v>
      </c>
      <c r="Q2146" s="33" t="s">
        <v>207</v>
      </c>
      <c r="R2146" s="14" t="s">
        <v>38</v>
      </c>
      <c r="S2146" s="13" t="s">
        <v>208</v>
      </c>
      <c r="T2146" s="13" t="s">
        <v>209</v>
      </c>
      <c r="U2146" s="33">
        <f t="shared" ca="1" si="396"/>
        <v>45744.56914039352</v>
      </c>
      <c r="V2146" s="13" t="str">
        <f t="shared" si="397"/>
        <v>Mumbai</v>
      </c>
      <c r="W2146" s="13" t="str">
        <f t="shared" si="398"/>
        <v>RI</v>
      </c>
      <c r="X2146" s="13">
        <f t="shared" si="399"/>
        <v>20</v>
      </c>
      <c r="Y2146" s="13" t="str">
        <f>IFERROR(VLOOKUP(C2146,ReceivingTeam[],2,FALSE),"HelpDesk")</f>
        <v>Branch office</v>
      </c>
      <c r="Z2146" s="67">
        <f t="shared" si="400"/>
        <v>44885.916666666664</v>
      </c>
      <c r="AA2146" s="68">
        <f t="shared" si="401"/>
        <v>44885</v>
      </c>
      <c r="AB2146" s="69" t="b">
        <f t="shared" si="402"/>
        <v>0</v>
      </c>
      <c r="AC2146" s="70">
        <f t="shared" si="403"/>
        <v>0.5</v>
      </c>
      <c r="AD2146" s="67">
        <f t="shared" si="404"/>
        <v>44885.916666666664</v>
      </c>
      <c r="AE2146" s="67">
        <f>VLOOKUP(V2146,'Branch Wise Work Timelines'!C:G,3,FALSE)+AA2146</f>
        <v>44885.416666666664</v>
      </c>
      <c r="AF2146" s="67">
        <f>IF(V2146="Bangalore",VLOOKUP(V2146,'Branch Wise Work Timelines'!C:G,4,FALSE)+AA2146+1,IF(V2146="Mumbai",VLOOKUP(V2146,'Branch Wise Work Timelines'!C:G,4,FALSE)+AA2146+1,VLOOKUP(V2146,'Branch Wise Work Timelines'!C:G,4,FALSE)+AA2146))</f>
        <v>44886.25</v>
      </c>
      <c r="AG2146" s="67">
        <f>WORKDAY.INTL(AA2146,1,11)+VLOOKUP(V2146,'Branch Wise Work Timelines'!C:G,3,FALSE)</f>
        <v>44886.416666666664</v>
      </c>
      <c r="AH2146" s="69" t="str">
        <f t="shared" ca="1" si="405"/>
        <v>Out of TAT</v>
      </c>
      <c r="AI2146" s="69">
        <f t="shared" ca="1" si="406"/>
        <v>20608</v>
      </c>
      <c r="AJ2146" s="69" t="str">
        <f ca="1">IF(AI2146&lt;0,"0-12",IFERROR(VLOOKUP(AI2146,Breakup[],2,FALSE),"&gt;24"))</f>
        <v>&gt;24</v>
      </c>
      <c r="AK2146" s="69" t="str">
        <f>VLOOKUP(V2146,Master!B:D,3,FALSE)</f>
        <v>East</v>
      </c>
      <c r="AL2146" s="69" t="str">
        <f t="shared" si="407"/>
        <v>Mumbai</v>
      </c>
    </row>
    <row r="2147" spans="1:38">
      <c r="A2147" s="13" t="s">
        <v>4605</v>
      </c>
      <c r="B2147" s="54">
        <v>44701.664015544004</v>
      </c>
      <c r="C2147" s="13" t="s">
        <v>121</v>
      </c>
      <c r="D2147" s="13">
        <v>741</v>
      </c>
      <c r="E2147" s="13" t="s">
        <v>4606</v>
      </c>
      <c r="F2147" s="13" t="s">
        <v>33</v>
      </c>
      <c r="G2147" s="14">
        <v>1653044731623</v>
      </c>
      <c r="H2147" s="55">
        <v>0.603483796296296</v>
      </c>
      <c r="I2147" s="33">
        <v>44882.603483796302</v>
      </c>
      <c r="J2147" s="58">
        <v>44882</v>
      </c>
      <c r="K2147" s="13" t="s">
        <v>263</v>
      </c>
      <c r="L2147" s="13" t="s">
        <v>69</v>
      </c>
      <c r="M2147" s="13" t="s">
        <v>101</v>
      </c>
      <c r="N2147" s="13" t="s">
        <v>215</v>
      </c>
      <c r="O2147" s="33" t="s">
        <v>38</v>
      </c>
      <c r="P2147" s="58" t="s">
        <v>38</v>
      </c>
      <c r="Q2147" s="33" t="s">
        <v>207</v>
      </c>
      <c r="R2147" s="14" t="s">
        <v>38</v>
      </c>
      <c r="S2147" s="13" t="s">
        <v>208</v>
      </c>
      <c r="T2147" s="13" t="s">
        <v>209</v>
      </c>
      <c r="U2147" s="33">
        <f t="shared" ca="1" si="396"/>
        <v>45744.56914039352</v>
      </c>
      <c r="V2147" s="13" t="str">
        <f t="shared" si="397"/>
        <v>Mumbai</v>
      </c>
      <c r="W2147" s="13" t="str">
        <f t="shared" si="398"/>
        <v>RI</v>
      </c>
      <c r="X2147" s="13">
        <f t="shared" si="399"/>
        <v>14</v>
      </c>
      <c r="Y2147" s="13" t="str">
        <f>IFERROR(VLOOKUP(C2147,ReceivingTeam[],2,FALSE),"HelpDesk")</f>
        <v>Branch office</v>
      </c>
      <c r="Z2147" s="67">
        <f t="shared" si="400"/>
        <v>44883.103483796302</v>
      </c>
      <c r="AA2147" s="68">
        <f t="shared" si="401"/>
        <v>44882</v>
      </c>
      <c r="AB2147" s="69" t="b">
        <f t="shared" si="402"/>
        <v>1</v>
      </c>
      <c r="AC2147" s="70">
        <f t="shared" si="403"/>
        <v>0.5</v>
      </c>
      <c r="AD2147" s="67">
        <f t="shared" si="404"/>
        <v>44883.103483796302</v>
      </c>
      <c r="AE2147" s="67">
        <f>VLOOKUP(V2147,'Branch Wise Work Timelines'!C:G,3,FALSE)+AA2147</f>
        <v>44882.416666666664</v>
      </c>
      <c r="AF2147" s="67">
        <f>IF(V2147="Bangalore",VLOOKUP(V2147,'Branch Wise Work Timelines'!C:G,4,FALSE)+AA2147+1,IF(V2147="Mumbai",VLOOKUP(V2147,'Branch Wise Work Timelines'!C:G,4,FALSE)+AA2147+1,VLOOKUP(V2147,'Branch Wise Work Timelines'!C:G,4,FALSE)+AA2147))</f>
        <v>44883.25</v>
      </c>
      <c r="AG2147" s="67">
        <f>WORKDAY.INTL(AA2147,1,11)+VLOOKUP(V2147,'Branch Wise Work Timelines'!C:G,3,FALSE)</f>
        <v>44883.416666666664</v>
      </c>
      <c r="AH2147" s="69" t="str">
        <f t="shared" ca="1" si="405"/>
        <v>Out of TAT</v>
      </c>
      <c r="AI2147" s="69">
        <f t="shared" ca="1" si="406"/>
        <v>20676</v>
      </c>
      <c r="AJ2147" s="69" t="str">
        <f ca="1">IF(AI2147&lt;0,"0-12",IFERROR(VLOOKUP(AI2147,Breakup[],2,FALSE),"&gt;24"))</f>
        <v>&gt;24</v>
      </c>
      <c r="AK2147" s="69" t="str">
        <f>VLOOKUP(V2147,Master!B:D,3,FALSE)</f>
        <v>East</v>
      </c>
      <c r="AL2147" s="69" t="str">
        <f t="shared" si="407"/>
        <v>Mumbai</v>
      </c>
    </row>
    <row r="2148" spans="1:38">
      <c r="A2148" s="13" t="s">
        <v>4607</v>
      </c>
      <c r="B2148" s="54">
        <v>44701.652612071797</v>
      </c>
      <c r="C2148" s="13" t="s">
        <v>121</v>
      </c>
      <c r="D2148" s="13">
        <v>923</v>
      </c>
      <c r="E2148" s="13" t="s">
        <v>4608</v>
      </c>
      <c r="F2148" s="13" t="s">
        <v>33</v>
      </c>
      <c r="G2148" s="14">
        <v>1653045231812</v>
      </c>
      <c r="H2148" s="55">
        <v>0.64968749999999997</v>
      </c>
      <c r="I2148" s="33">
        <v>44884.649687500001</v>
      </c>
      <c r="J2148" s="58">
        <v>44884</v>
      </c>
      <c r="K2148" s="13" t="s">
        <v>263</v>
      </c>
      <c r="L2148" s="13" t="s">
        <v>69</v>
      </c>
      <c r="M2148" s="13" t="s">
        <v>101</v>
      </c>
      <c r="N2148" s="13" t="s">
        <v>215</v>
      </c>
      <c r="O2148" s="33" t="s">
        <v>38</v>
      </c>
      <c r="P2148" s="58" t="s">
        <v>38</v>
      </c>
      <c r="Q2148" s="33" t="s">
        <v>207</v>
      </c>
      <c r="R2148" s="14" t="s">
        <v>38</v>
      </c>
      <c r="S2148" s="13" t="s">
        <v>208</v>
      </c>
      <c r="T2148" s="13" t="s">
        <v>209</v>
      </c>
      <c r="U2148" s="33">
        <f t="shared" ca="1" si="396"/>
        <v>45744.56914039352</v>
      </c>
      <c r="V2148" s="13" t="str">
        <f t="shared" si="397"/>
        <v>Mumbai</v>
      </c>
      <c r="W2148" s="13" t="str">
        <f t="shared" si="398"/>
        <v>RI</v>
      </c>
      <c r="X2148" s="13">
        <f t="shared" si="399"/>
        <v>15</v>
      </c>
      <c r="Y2148" s="13" t="str">
        <f>IFERROR(VLOOKUP(C2148,ReceivingTeam[],2,FALSE),"HelpDesk")</f>
        <v>Branch office</v>
      </c>
      <c r="Z2148" s="67">
        <f t="shared" si="400"/>
        <v>44885.149687500001</v>
      </c>
      <c r="AA2148" s="68">
        <f t="shared" si="401"/>
        <v>44884</v>
      </c>
      <c r="AB2148" s="69" t="b">
        <f t="shared" si="402"/>
        <v>1</v>
      </c>
      <c r="AC2148" s="70">
        <f t="shared" si="403"/>
        <v>0.5</v>
      </c>
      <c r="AD2148" s="67">
        <f t="shared" si="404"/>
        <v>44885.149687500001</v>
      </c>
      <c r="AE2148" s="67">
        <f>VLOOKUP(V2148,'Branch Wise Work Timelines'!C:G,3,FALSE)+AA2148</f>
        <v>44884.416666666664</v>
      </c>
      <c r="AF2148" s="67">
        <f>IF(V2148="Bangalore",VLOOKUP(V2148,'Branch Wise Work Timelines'!C:G,4,FALSE)+AA2148+1,IF(V2148="Mumbai",VLOOKUP(V2148,'Branch Wise Work Timelines'!C:G,4,FALSE)+AA2148+1,VLOOKUP(V2148,'Branch Wise Work Timelines'!C:G,4,FALSE)+AA2148))</f>
        <v>44885.25</v>
      </c>
      <c r="AG2148" s="67">
        <f>WORKDAY.INTL(AA2148,1,11)+VLOOKUP(V2148,'Branch Wise Work Timelines'!C:G,3,FALSE)</f>
        <v>44886.416666666664</v>
      </c>
      <c r="AH2148" s="69" t="str">
        <f t="shared" ca="1" si="405"/>
        <v>Out of TAT</v>
      </c>
      <c r="AI2148" s="69">
        <f t="shared" ca="1" si="406"/>
        <v>20627</v>
      </c>
      <c r="AJ2148" s="69" t="str">
        <f ca="1">IF(AI2148&lt;0,"0-12",IFERROR(VLOOKUP(AI2148,Breakup[],2,FALSE),"&gt;24"))</f>
        <v>&gt;24</v>
      </c>
      <c r="AK2148" s="69" t="str">
        <f>VLOOKUP(V2148,Master!B:D,3,FALSE)</f>
        <v>East</v>
      </c>
      <c r="AL2148" s="69" t="str">
        <f t="shared" si="407"/>
        <v>Mumbai</v>
      </c>
    </row>
    <row r="2149" spans="1:38">
      <c r="A2149" s="13" t="s">
        <v>4609</v>
      </c>
      <c r="B2149" s="54">
        <v>44701.690834259301</v>
      </c>
      <c r="C2149" s="13" t="s">
        <v>113</v>
      </c>
      <c r="D2149" s="13">
        <v>1501</v>
      </c>
      <c r="E2149" s="13" t="s">
        <v>4610</v>
      </c>
      <c r="F2149" s="13" t="s">
        <v>33</v>
      </c>
      <c r="G2149" s="14">
        <v>1653045231812</v>
      </c>
      <c r="H2149" s="55">
        <v>0.32255787037036998</v>
      </c>
      <c r="I2149" s="33">
        <v>44884.3225578704</v>
      </c>
      <c r="J2149" s="58">
        <v>44884</v>
      </c>
      <c r="K2149" s="13" t="s">
        <v>263</v>
      </c>
      <c r="L2149" s="13" t="s">
        <v>69</v>
      </c>
      <c r="M2149" s="13" t="s">
        <v>101</v>
      </c>
      <c r="N2149" s="13" t="s">
        <v>215</v>
      </c>
      <c r="O2149" s="33" t="s">
        <v>38</v>
      </c>
      <c r="P2149" s="58" t="s">
        <v>38</v>
      </c>
      <c r="Q2149" s="33" t="s">
        <v>207</v>
      </c>
      <c r="R2149" s="14" t="s">
        <v>38</v>
      </c>
      <c r="S2149" s="13" t="s">
        <v>208</v>
      </c>
      <c r="T2149" s="13" t="s">
        <v>209</v>
      </c>
      <c r="U2149" s="33">
        <f t="shared" ca="1" si="396"/>
        <v>45744.56914039352</v>
      </c>
      <c r="V2149" s="13" t="str">
        <f t="shared" si="397"/>
        <v>Mumbai</v>
      </c>
      <c r="W2149" s="13" t="str">
        <f t="shared" si="398"/>
        <v>RI</v>
      </c>
      <c r="X2149" s="13">
        <f t="shared" si="399"/>
        <v>7</v>
      </c>
      <c r="Y2149" s="13" t="str">
        <f>IFERROR(VLOOKUP(C2149,ReceivingTeam[],2,FALSE),"HelpDesk")</f>
        <v>Branch office</v>
      </c>
      <c r="Z2149" s="67">
        <f t="shared" si="400"/>
        <v>44884.916666666664</v>
      </c>
      <c r="AA2149" s="68">
        <f t="shared" si="401"/>
        <v>44884</v>
      </c>
      <c r="AB2149" s="69" t="b">
        <f t="shared" si="402"/>
        <v>1</v>
      </c>
      <c r="AC2149" s="70">
        <f t="shared" si="403"/>
        <v>0.5</v>
      </c>
      <c r="AD2149" s="67">
        <f t="shared" si="404"/>
        <v>44884.916666666664</v>
      </c>
      <c r="AE2149" s="67">
        <f>VLOOKUP(V2149,'Branch Wise Work Timelines'!C:G,3,FALSE)+AA2149</f>
        <v>44884.416666666664</v>
      </c>
      <c r="AF2149" s="67">
        <f>IF(V2149="Bangalore",VLOOKUP(V2149,'Branch Wise Work Timelines'!C:G,4,FALSE)+AA2149+1,IF(V2149="Mumbai",VLOOKUP(V2149,'Branch Wise Work Timelines'!C:G,4,FALSE)+AA2149+1,VLOOKUP(V2149,'Branch Wise Work Timelines'!C:G,4,FALSE)+AA2149))</f>
        <v>44885.25</v>
      </c>
      <c r="AG2149" s="67">
        <f>WORKDAY.INTL(AA2149,1,11)+VLOOKUP(V2149,'Branch Wise Work Timelines'!C:G,3,FALSE)</f>
        <v>44886.416666666664</v>
      </c>
      <c r="AH2149" s="69" t="str">
        <f t="shared" ca="1" si="405"/>
        <v>Out of TAT</v>
      </c>
      <c r="AI2149" s="69">
        <f t="shared" ca="1" si="406"/>
        <v>20632</v>
      </c>
      <c r="AJ2149" s="69" t="str">
        <f ca="1">IF(AI2149&lt;0,"0-12",IFERROR(VLOOKUP(AI2149,Breakup[],2,FALSE),"&gt;24"))</f>
        <v>&gt;24</v>
      </c>
      <c r="AK2149" s="69" t="str">
        <f>VLOOKUP(V2149,Master!B:D,3,FALSE)</f>
        <v>East</v>
      </c>
      <c r="AL2149" s="69" t="str">
        <f t="shared" si="407"/>
        <v>Mumbai</v>
      </c>
    </row>
    <row r="2150" spans="1:38">
      <c r="A2150" s="13" t="s">
        <v>4611</v>
      </c>
      <c r="B2150" s="54">
        <v>44701.6924621875</v>
      </c>
      <c r="C2150" s="13" t="s">
        <v>113</v>
      </c>
      <c r="D2150" s="13">
        <v>448</v>
      </c>
      <c r="E2150" s="13" t="s">
        <v>4612</v>
      </c>
      <c r="F2150" s="13" t="s">
        <v>33</v>
      </c>
      <c r="G2150" s="14">
        <v>1653045231812</v>
      </c>
      <c r="H2150" s="55">
        <v>0.21062500000000001</v>
      </c>
      <c r="I2150" s="33">
        <v>44886.210625</v>
      </c>
      <c r="J2150" s="58">
        <v>44886</v>
      </c>
      <c r="K2150" s="13" t="s">
        <v>263</v>
      </c>
      <c r="L2150" s="13" t="s">
        <v>69</v>
      </c>
      <c r="M2150" s="13" t="s">
        <v>101</v>
      </c>
      <c r="N2150" s="13" t="s">
        <v>215</v>
      </c>
      <c r="O2150" s="33" t="s">
        <v>38</v>
      </c>
      <c r="P2150" s="58" t="s">
        <v>38</v>
      </c>
      <c r="Q2150" s="33" t="s">
        <v>207</v>
      </c>
      <c r="R2150" s="14" t="s">
        <v>38</v>
      </c>
      <c r="S2150" s="13" t="s">
        <v>208</v>
      </c>
      <c r="T2150" s="13" t="s">
        <v>209</v>
      </c>
      <c r="U2150" s="33">
        <f t="shared" ca="1" si="396"/>
        <v>45744.56914039352</v>
      </c>
      <c r="V2150" s="13" t="str">
        <f t="shared" si="397"/>
        <v>Mumbai</v>
      </c>
      <c r="W2150" s="13" t="str">
        <f t="shared" si="398"/>
        <v>RI</v>
      </c>
      <c r="X2150" s="13">
        <f t="shared" si="399"/>
        <v>5</v>
      </c>
      <c r="Y2150" s="13" t="str">
        <f>IFERROR(VLOOKUP(C2150,ReceivingTeam[],2,FALSE),"HelpDesk")</f>
        <v>Branch office</v>
      </c>
      <c r="Z2150" s="67">
        <f t="shared" si="400"/>
        <v>44886.916666666664</v>
      </c>
      <c r="AA2150" s="68">
        <f t="shared" si="401"/>
        <v>44886</v>
      </c>
      <c r="AB2150" s="69" t="b">
        <f t="shared" si="402"/>
        <v>1</v>
      </c>
      <c r="AC2150" s="70">
        <f t="shared" si="403"/>
        <v>0.5</v>
      </c>
      <c r="AD2150" s="67">
        <f t="shared" si="404"/>
        <v>44886.916666666664</v>
      </c>
      <c r="AE2150" s="67">
        <f>VLOOKUP(V2150,'Branch Wise Work Timelines'!C:G,3,FALSE)+AA2150</f>
        <v>44886.416666666664</v>
      </c>
      <c r="AF2150" s="67">
        <f>IF(V2150="Bangalore",VLOOKUP(V2150,'Branch Wise Work Timelines'!C:G,4,FALSE)+AA2150+1,IF(V2150="Mumbai",VLOOKUP(V2150,'Branch Wise Work Timelines'!C:G,4,FALSE)+AA2150+1,VLOOKUP(V2150,'Branch Wise Work Timelines'!C:G,4,FALSE)+AA2150))</f>
        <v>44887.25</v>
      </c>
      <c r="AG2150" s="67">
        <f>WORKDAY.INTL(AA2150,1,11)+VLOOKUP(V2150,'Branch Wise Work Timelines'!C:G,3,FALSE)</f>
        <v>44887.416666666664</v>
      </c>
      <c r="AH2150" s="69" t="str">
        <f t="shared" ca="1" si="405"/>
        <v>Out of TAT</v>
      </c>
      <c r="AI2150" s="69">
        <f t="shared" ca="1" si="406"/>
        <v>20584</v>
      </c>
      <c r="AJ2150" s="69" t="str">
        <f ca="1">IF(AI2150&lt;0,"0-12",IFERROR(VLOOKUP(AI2150,Breakup[],2,FALSE),"&gt;24"))</f>
        <v>&gt;24</v>
      </c>
      <c r="AK2150" s="69" t="str">
        <f>VLOOKUP(V2150,Master!B:D,3,FALSE)</f>
        <v>East</v>
      </c>
      <c r="AL2150" s="69" t="str">
        <f t="shared" si="407"/>
        <v>Mumbai</v>
      </c>
    </row>
    <row r="2151" spans="1:38">
      <c r="A2151" s="13" t="s">
        <v>4613</v>
      </c>
      <c r="B2151" s="54">
        <v>44701.4998675116</v>
      </c>
      <c r="C2151" s="13" t="s">
        <v>989</v>
      </c>
      <c r="D2151" s="13">
        <v>1534</v>
      </c>
      <c r="E2151" s="13" t="s">
        <v>4614</v>
      </c>
      <c r="F2151" s="13" t="s">
        <v>24</v>
      </c>
      <c r="G2151" s="14">
        <v>1653030944104</v>
      </c>
      <c r="H2151" s="55">
        <v>0.91127314814814797</v>
      </c>
      <c r="I2151" s="33">
        <v>44881.911273148202</v>
      </c>
      <c r="J2151" s="58">
        <v>44881</v>
      </c>
      <c r="K2151" s="13" t="s">
        <v>213</v>
      </c>
      <c r="L2151" s="13" t="s">
        <v>30</v>
      </c>
      <c r="M2151" s="13" t="s">
        <v>282</v>
      </c>
      <c r="N2151" s="13" t="s">
        <v>1185</v>
      </c>
      <c r="O2151" s="33" t="s">
        <v>38</v>
      </c>
      <c r="P2151" s="58" t="s">
        <v>38</v>
      </c>
      <c r="Q2151" s="33" t="s">
        <v>207</v>
      </c>
      <c r="R2151" s="14" t="s">
        <v>38</v>
      </c>
      <c r="S2151" s="13" t="s">
        <v>208</v>
      </c>
      <c r="T2151" s="13" t="s">
        <v>209</v>
      </c>
      <c r="U2151" s="33">
        <f t="shared" ca="1" si="396"/>
        <v>45744.56914039352</v>
      </c>
      <c r="V2151" s="13" t="str">
        <f t="shared" si="397"/>
        <v>Bangalore</v>
      </c>
      <c r="W2151" s="13" t="str">
        <f t="shared" si="398"/>
        <v>DOMI</v>
      </c>
      <c r="X2151" s="13">
        <f t="shared" si="399"/>
        <v>21</v>
      </c>
      <c r="Y2151" s="13" t="str">
        <f>IFERROR(VLOOKUP(C2151,ReceivingTeam[],2,FALSE),"HelpDesk")</f>
        <v>HelpDesk</v>
      </c>
      <c r="Z2151" s="67">
        <f t="shared" si="400"/>
        <v>44882.723773148202</v>
      </c>
      <c r="AA2151" s="68">
        <f t="shared" si="401"/>
        <v>44881</v>
      </c>
      <c r="AB2151" s="69" t="b">
        <f t="shared" si="402"/>
        <v>1</v>
      </c>
      <c r="AC2151" s="70">
        <f t="shared" si="403"/>
        <v>0.5</v>
      </c>
      <c r="AD2151" s="67">
        <f t="shared" si="404"/>
        <v>44882.723773148202</v>
      </c>
      <c r="AE2151" s="67">
        <f>VLOOKUP(V2151,'Branch Wise Work Timelines'!C:G,3,FALSE)+AA2151</f>
        <v>44881.416666666664</v>
      </c>
      <c r="AF2151" s="67">
        <f>IF(V2151="Bangalore",VLOOKUP(V2151,'Branch Wise Work Timelines'!C:G,4,FALSE)+AA2151+1,IF(V2151="Mumbai",VLOOKUP(V2151,'Branch Wise Work Timelines'!C:G,4,FALSE)+AA2151+1,VLOOKUP(V2151,'Branch Wise Work Timelines'!C:G,4,FALSE)+AA2151))</f>
        <v>44882.104166666664</v>
      </c>
      <c r="AG2151" s="67">
        <f>WORKDAY.INTL(AA2151,1,11)+VLOOKUP(V2151,'Branch Wise Work Timelines'!C:G,3,FALSE)</f>
        <v>44882.416666666664</v>
      </c>
      <c r="AH2151" s="69" t="str">
        <f t="shared" ca="1" si="405"/>
        <v>Out of TAT</v>
      </c>
      <c r="AI2151" s="69">
        <f t="shared" ca="1" si="406"/>
        <v>20685</v>
      </c>
      <c r="AJ2151" s="69" t="str">
        <f ca="1">IF(AI2151&lt;0,"0-12",IFERROR(VLOOKUP(AI2151,Breakup[],2,FALSE),"&gt;24"))</f>
        <v>&gt;24</v>
      </c>
      <c r="AK2151" s="69" t="str">
        <f>VLOOKUP(V2151,Master!B:D,3,FALSE)</f>
        <v>South</v>
      </c>
      <c r="AL2151" s="69" t="str">
        <f t="shared" si="407"/>
        <v>Bangalore</v>
      </c>
    </row>
    <row r="2152" spans="1:38">
      <c r="A2152" s="13" t="s">
        <v>4615</v>
      </c>
      <c r="B2152" s="54">
        <v>44701.501870567103</v>
      </c>
      <c r="C2152" s="13" t="s">
        <v>989</v>
      </c>
      <c r="D2152" s="13">
        <v>1051</v>
      </c>
      <c r="E2152" s="13" t="s">
        <v>4616</v>
      </c>
      <c r="F2152" s="13" t="s">
        <v>24</v>
      </c>
      <c r="G2152" s="14">
        <v>1653030944104</v>
      </c>
      <c r="H2152" s="55">
        <v>0.74628472222222197</v>
      </c>
      <c r="I2152" s="33">
        <v>44884.746284722198</v>
      </c>
      <c r="J2152" s="58">
        <v>44884</v>
      </c>
      <c r="K2152" s="13" t="s">
        <v>213</v>
      </c>
      <c r="L2152" s="13" t="s">
        <v>30</v>
      </c>
      <c r="M2152" s="13" t="s">
        <v>282</v>
      </c>
      <c r="N2152" s="13" t="s">
        <v>1185</v>
      </c>
      <c r="O2152" s="33" t="s">
        <v>38</v>
      </c>
      <c r="P2152" s="58" t="s">
        <v>38</v>
      </c>
      <c r="Q2152" s="33" t="s">
        <v>207</v>
      </c>
      <c r="R2152" s="14" t="s">
        <v>38</v>
      </c>
      <c r="S2152" s="13" t="s">
        <v>208</v>
      </c>
      <c r="T2152" s="13" t="s">
        <v>209</v>
      </c>
      <c r="U2152" s="33">
        <f t="shared" ca="1" si="396"/>
        <v>45744.56914039352</v>
      </c>
      <c r="V2152" s="13" t="str">
        <f t="shared" si="397"/>
        <v>Bangalore</v>
      </c>
      <c r="W2152" s="13" t="str">
        <f t="shared" si="398"/>
        <v>DOMI</v>
      </c>
      <c r="X2152" s="13">
        <f t="shared" si="399"/>
        <v>17</v>
      </c>
      <c r="Y2152" s="13" t="str">
        <f>IFERROR(VLOOKUP(C2152,ReceivingTeam[],2,FALSE),"HelpDesk")</f>
        <v>HelpDesk</v>
      </c>
      <c r="Z2152" s="67">
        <f t="shared" si="400"/>
        <v>44886.558784722198</v>
      </c>
      <c r="AA2152" s="68">
        <f t="shared" si="401"/>
        <v>44884</v>
      </c>
      <c r="AB2152" s="69" t="b">
        <f t="shared" si="402"/>
        <v>1</v>
      </c>
      <c r="AC2152" s="70">
        <f t="shared" si="403"/>
        <v>0.5</v>
      </c>
      <c r="AD2152" s="67">
        <f t="shared" si="404"/>
        <v>44886.558784722198</v>
      </c>
      <c r="AE2152" s="67">
        <f>VLOOKUP(V2152,'Branch Wise Work Timelines'!C:G,3,FALSE)+AA2152</f>
        <v>44884.416666666664</v>
      </c>
      <c r="AF2152" s="67">
        <f>IF(V2152="Bangalore",VLOOKUP(V2152,'Branch Wise Work Timelines'!C:G,4,FALSE)+AA2152+1,IF(V2152="Mumbai",VLOOKUP(V2152,'Branch Wise Work Timelines'!C:G,4,FALSE)+AA2152+1,VLOOKUP(V2152,'Branch Wise Work Timelines'!C:G,4,FALSE)+AA2152))</f>
        <v>44885.104166666664</v>
      </c>
      <c r="AG2152" s="67">
        <f>WORKDAY.INTL(AA2152,1,11)+VLOOKUP(V2152,'Branch Wise Work Timelines'!C:G,3,FALSE)</f>
        <v>44886.416666666664</v>
      </c>
      <c r="AH2152" s="69" t="str">
        <f t="shared" ca="1" si="405"/>
        <v>Out of TAT</v>
      </c>
      <c r="AI2152" s="69">
        <f t="shared" ca="1" si="406"/>
        <v>20593</v>
      </c>
      <c r="AJ2152" s="69" t="str">
        <f ca="1">IF(AI2152&lt;0,"0-12",IFERROR(VLOOKUP(AI2152,Breakup[],2,FALSE),"&gt;24"))</f>
        <v>&gt;24</v>
      </c>
      <c r="AK2152" s="69" t="str">
        <f>VLOOKUP(V2152,Master!B:D,3,FALSE)</f>
        <v>South</v>
      </c>
      <c r="AL2152" s="69" t="str">
        <f t="shared" si="407"/>
        <v>Bangalore</v>
      </c>
    </row>
    <row r="2153" spans="1:38">
      <c r="A2153" s="13" t="s">
        <v>4617</v>
      </c>
      <c r="B2153" s="54">
        <v>44701.6168181713</v>
      </c>
      <c r="C2153" s="13" t="s">
        <v>87</v>
      </c>
      <c r="D2153" s="13">
        <v>968</v>
      </c>
      <c r="E2153" s="13" t="s">
        <v>4618</v>
      </c>
      <c r="F2153" s="13" t="s">
        <v>24</v>
      </c>
      <c r="G2153" s="14">
        <v>1653044260842</v>
      </c>
      <c r="H2153" s="55">
        <v>0.76096064814814801</v>
      </c>
      <c r="I2153" s="33">
        <v>44883.760960648098</v>
      </c>
      <c r="J2153" s="58">
        <v>44883</v>
      </c>
      <c r="K2153" s="13" t="s">
        <v>213</v>
      </c>
      <c r="L2153" s="13" t="s">
        <v>30</v>
      </c>
      <c r="M2153" s="13" t="s">
        <v>282</v>
      </c>
      <c r="N2153" s="13" t="s">
        <v>1185</v>
      </c>
      <c r="O2153" s="33" t="s">
        <v>38</v>
      </c>
      <c r="P2153" s="58" t="s">
        <v>38</v>
      </c>
      <c r="Q2153" s="33" t="s">
        <v>207</v>
      </c>
      <c r="R2153" s="14" t="s">
        <v>38</v>
      </c>
      <c r="S2153" s="13" t="s">
        <v>216</v>
      </c>
      <c r="T2153" s="13" t="s">
        <v>217</v>
      </c>
      <c r="U2153" s="33">
        <f t="shared" ca="1" si="396"/>
        <v>45744.56914039352</v>
      </c>
      <c r="V2153" s="13" t="str">
        <f t="shared" si="397"/>
        <v>Bangalore</v>
      </c>
      <c r="W2153" s="13" t="str">
        <f t="shared" si="398"/>
        <v>DOMI</v>
      </c>
      <c r="X2153" s="13">
        <f t="shared" si="399"/>
        <v>18</v>
      </c>
      <c r="Y2153" s="13" t="str">
        <f>IFERROR(VLOOKUP(C2153,ReceivingTeam[],2,FALSE),"HelpDesk")</f>
        <v>Branch office</v>
      </c>
      <c r="Z2153" s="67">
        <f t="shared" si="400"/>
        <v>44884.573460648098</v>
      </c>
      <c r="AA2153" s="68">
        <f t="shared" si="401"/>
        <v>44883</v>
      </c>
      <c r="AB2153" s="69" t="b">
        <f t="shared" si="402"/>
        <v>1</v>
      </c>
      <c r="AC2153" s="70">
        <f t="shared" si="403"/>
        <v>0.5</v>
      </c>
      <c r="AD2153" s="67">
        <f t="shared" si="404"/>
        <v>44884.573460648098</v>
      </c>
      <c r="AE2153" s="67">
        <f>VLOOKUP(V2153,'Branch Wise Work Timelines'!C:G,3,FALSE)+AA2153</f>
        <v>44883.416666666664</v>
      </c>
      <c r="AF2153" s="67">
        <f>IF(V2153="Bangalore",VLOOKUP(V2153,'Branch Wise Work Timelines'!C:G,4,FALSE)+AA2153+1,IF(V2153="Mumbai",VLOOKUP(V2153,'Branch Wise Work Timelines'!C:G,4,FALSE)+AA2153+1,VLOOKUP(V2153,'Branch Wise Work Timelines'!C:G,4,FALSE)+AA2153))</f>
        <v>44884.104166666664</v>
      </c>
      <c r="AG2153" s="67">
        <f>WORKDAY.INTL(AA2153,1,11)+VLOOKUP(V2153,'Branch Wise Work Timelines'!C:G,3,FALSE)</f>
        <v>44884.416666666664</v>
      </c>
      <c r="AH2153" s="69" t="str">
        <f t="shared" ca="1" si="405"/>
        <v>Out of TAT</v>
      </c>
      <c r="AI2153" s="69">
        <f t="shared" ca="1" si="406"/>
        <v>20640</v>
      </c>
      <c r="AJ2153" s="69" t="str">
        <f ca="1">IF(AI2153&lt;0,"0-12",IFERROR(VLOOKUP(AI2153,Breakup[],2,FALSE),"&gt;24"))</f>
        <v>&gt;24</v>
      </c>
      <c r="AK2153" s="69" t="str">
        <f>VLOOKUP(V2153,Master!B:D,3,FALSE)</f>
        <v>South</v>
      </c>
      <c r="AL2153" s="69" t="str">
        <f t="shared" si="407"/>
        <v>Bangalore</v>
      </c>
    </row>
    <row r="2154" spans="1:38">
      <c r="A2154" s="13" t="s">
        <v>4619</v>
      </c>
      <c r="B2154" s="54">
        <v>44701.643747835602</v>
      </c>
      <c r="C2154" s="13" t="s">
        <v>286</v>
      </c>
      <c r="D2154" s="13">
        <v>1692</v>
      </c>
      <c r="E2154" s="13" t="s">
        <v>4620</v>
      </c>
      <c r="F2154" s="13" t="s">
        <v>33</v>
      </c>
      <c r="G2154" s="14">
        <v>1653041457618</v>
      </c>
      <c r="H2154" s="55">
        <v>0.37667824074074102</v>
      </c>
      <c r="I2154" s="33">
        <v>44886.376678240696</v>
      </c>
      <c r="J2154" s="58">
        <v>44886</v>
      </c>
      <c r="K2154" s="13" t="s">
        <v>257</v>
      </c>
      <c r="L2154" s="13" t="s">
        <v>72</v>
      </c>
      <c r="M2154" s="13" t="s">
        <v>286</v>
      </c>
      <c r="N2154" s="13" t="s">
        <v>215</v>
      </c>
      <c r="O2154" s="33" t="s">
        <v>38</v>
      </c>
      <c r="P2154" s="58" t="s">
        <v>38</v>
      </c>
      <c r="Q2154" s="33" t="s">
        <v>207</v>
      </c>
      <c r="R2154" s="14" t="s">
        <v>38</v>
      </c>
      <c r="S2154" s="13" t="s">
        <v>208</v>
      </c>
      <c r="T2154" s="13" t="s">
        <v>209</v>
      </c>
      <c r="U2154" s="33">
        <f t="shared" ca="1" si="396"/>
        <v>45744.56914039352</v>
      </c>
      <c r="V2154" s="13" t="str">
        <f t="shared" si="397"/>
        <v>Pune</v>
      </c>
      <c r="W2154" s="13" t="str">
        <f t="shared" si="398"/>
        <v>RI</v>
      </c>
      <c r="X2154" s="13">
        <f t="shared" si="399"/>
        <v>9</v>
      </c>
      <c r="Y2154" s="13" t="str">
        <f>IFERROR(VLOOKUP(C2154,ReceivingTeam[],2,FALSE),"HelpDesk")</f>
        <v>HelpDesk</v>
      </c>
      <c r="Z2154" s="67">
        <f t="shared" si="400"/>
        <v>44887.520833333336</v>
      </c>
      <c r="AA2154" s="68">
        <f t="shared" si="401"/>
        <v>44886</v>
      </c>
      <c r="AB2154" s="69" t="b">
        <f t="shared" si="402"/>
        <v>1</v>
      </c>
      <c r="AC2154" s="70">
        <f t="shared" si="403"/>
        <v>0.5</v>
      </c>
      <c r="AD2154" s="67">
        <f t="shared" si="404"/>
        <v>44887.520833333336</v>
      </c>
      <c r="AE2154" s="67">
        <f>VLOOKUP(V2154,'Branch Wise Work Timelines'!C:G,3,FALSE)+AA2154</f>
        <v>44886.395833333336</v>
      </c>
      <c r="AF2154" s="67">
        <f>IF(V2154="Bangalore",VLOOKUP(V2154,'Branch Wise Work Timelines'!C:G,4,FALSE)+AA2154+1,IF(V2154="Mumbai",VLOOKUP(V2154,'Branch Wise Work Timelines'!C:G,4,FALSE)+AA2154+1,VLOOKUP(V2154,'Branch Wise Work Timelines'!C:G,4,FALSE)+AA2154))</f>
        <v>44886.770833333336</v>
      </c>
      <c r="AG2154" s="67">
        <f>WORKDAY.INTL(AA2154,1,11)+VLOOKUP(V2154,'Branch Wise Work Timelines'!C:G,3,FALSE)</f>
        <v>44887.395833333336</v>
      </c>
      <c r="AH2154" s="69" t="str">
        <f t="shared" ca="1" si="405"/>
        <v>Out of TAT</v>
      </c>
      <c r="AI2154" s="69">
        <f t="shared" ca="1" si="406"/>
        <v>20570</v>
      </c>
      <c r="AJ2154" s="69" t="str">
        <f ca="1">IF(AI2154&lt;0,"0-12",IFERROR(VLOOKUP(AI2154,Breakup[],2,FALSE),"&gt;24"))</f>
        <v>&gt;24</v>
      </c>
      <c r="AK2154" s="69" t="str">
        <f>VLOOKUP(V2154,Master!B:D,3,FALSE)</f>
        <v>West</v>
      </c>
      <c r="AL2154" s="69" t="str">
        <f t="shared" si="407"/>
        <v>Pune</v>
      </c>
    </row>
    <row r="2155" spans="1:38">
      <c r="A2155" s="13" t="s">
        <v>4621</v>
      </c>
      <c r="B2155" s="54">
        <v>44701.644504664298</v>
      </c>
      <c r="C2155" s="13" t="s">
        <v>286</v>
      </c>
      <c r="D2155" s="13">
        <v>1013</v>
      </c>
      <c r="E2155" s="13" t="s">
        <v>4622</v>
      </c>
      <c r="F2155" s="13" t="s">
        <v>33</v>
      </c>
      <c r="G2155" s="14">
        <v>1653041457618</v>
      </c>
      <c r="H2155" s="55">
        <v>0.93158564814814804</v>
      </c>
      <c r="I2155" s="33">
        <v>44882.931585648097</v>
      </c>
      <c r="J2155" s="58">
        <v>44882</v>
      </c>
      <c r="K2155" s="13" t="s">
        <v>257</v>
      </c>
      <c r="L2155" s="13" t="s">
        <v>72</v>
      </c>
      <c r="M2155" s="13" t="s">
        <v>286</v>
      </c>
      <c r="N2155" s="13" t="s">
        <v>215</v>
      </c>
      <c r="O2155" s="33" t="s">
        <v>38</v>
      </c>
      <c r="P2155" s="58" t="s">
        <v>38</v>
      </c>
      <c r="Q2155" s="33" t="s">
        <v>207</v>
      </c>
      <c r="R2155" s="14" t="s">
        <v>38</v>
      </c>
      <c r="S2155" s="13" t="s">
        <v>208</v>
      </c>
      <c r="T2155" s="13" t="s">
        <v>209</v>
      </c>
      <c r="U2155" s="33">
        <f t="shared" ca="1" si="396"/>
        <v>45744.56914039352</v>
      </c>
      <c r="V2155" s="13" t="str">
        <f t="shared" si="397"/>
        <v>Pune</v>
      </c>
      <c r="W2155" s="13" t="str">
        <f t="shared" si="398"/>
        <v>RI</v>
      </c>
      <c r="X2155" s="13">
        <f t="shared" si="399"/>
        <v>22</v>
      </c>
      <c r="Y2155" s="13" t="str">
        <f>IFERROR(VLOOKUP(C2155,ReceivingTeam[],2,FALSE),"HelpDesk")</f>
        <v>HelpDesk</v>
      </c>
      <c r="Z2155" s="67">
        <f t="shared" si="400"/>
        <v>44884.056585648097</v>
      </c>
      <c r="AA2155" s="68">
        <f t="shared" si="401"/>
        <v>44882</v>
      </c>
      <c r="AB2155" s="69" t="b">
        <f t="shared" si="402"/>
        <v>1</v>
      </c>
      <c r="AC2155" s="70">
        <f t="shared" si="403"/>
        <v>0.5</v>
      </c>
      <c r="AD2155" s="67">
        <f t="shared" si="404"/>
        <v>44884.056585648097</v>
      </c>
      <c r="AE2155" s="67">
        <f>VLOOKUP(V2155,'Branch Wise Work Timelines'!C:G,3,FALSE)+AA2155</f>
        <v>44882.395833333336</v>
      </c>
      <c r="AF2155" s="67">
        <f>IF(V2155="Bangalore",VLOOKUP(V2155,'Branch Wise Work Timelines'!C:G,4,FALSE)+AA2155+1,IF(V2155="Mumbai",VLOOKUP(V2155,'Branch Wise Work Timelines'!C:G,4,FALSE)+AA2155+1,VLOOKUP(V2155,'Branch Wise Work Timelines'!C:G,4,FALSE)+AA2155))</f>
        <v>44882.770833333336</v>
      </c>
      <c r="AG2155" s="67">
        <f>WORKDAY.INTL(AA2155,1,11)+VLOOKUP(V2155,'Branch Wise Work Timelines'!C:G,3,FALSE)</f>
        <v>44883.395833333336</v>
      </c>
      <c r="AH2155" s="69" t="str">
        <f t="shared" ca="1" si="405"/>
        <v>Out of TAT</v>
      </c>
      <c r="AI2155" s="69">
        <f t="shared" ca="1" si="406"/>
        <v>20653</v>
      </c>
      <c r="AJ2155" s="69" t="str">
        <f ca="1">IF(AI2155&lt;0,"0-12",IFERROR(VLOOKUP(AI2155,Breakup[],2,FALSE),"&gt;24"))</f>
        <v>&gt;24</v>
      </c>
      <c r="AK2155" s="69" t="str">
        <f>VLOOKUP(V2155,Master!B:D,3,FALSE)</f>
        <v>West</v>
      </c>
      <c r="AL2155" s="69" t="str">
        <f t="shared" si="407"/>
        <v>Pune</v>
      </c>
    </row>
    <row r="2156" spans="1:38">
      <c r="A2156" s="13" t="s">
        <v>4623</v>
      </c>
      <c r="B2156" s="54">
        <v>44701.677775231503</v>
      </c>
      <c r="C2156" s="13" t="s">
        <v>255</v>
      </c>
      <c r="D2156" s="13">
        <v>640</v>
      </c>
      <c r="E2156" s="13" t="s">
        <v>4624</v>
      </c>
      <c r="F2156" s="13" t="s">
        <v>33</v>
      </c>
      <c r="G2156" s="14">
        <v>1653044413419</v>
      </c>
      <c r="H2156" s="55">
        <v>0.541643518518519</v>
      </c>
      <c r="I2156" s="33">
        <v>44889.541643518503</v>
      </c>
      <c r="J2156" s="58">
        <v>44889</v>
      </c>
      <c r="K2156" s="13" t="s">
        <v>257</v>
      </c>
      <c r="L2156" s="13" t="s">
        <v>72</v>
      </c>
      <c r="M2156" s="13" t="s">
        <v>255</v>
      </c>
      <c r="N2156" s="13" t="s">
        <v>215</v>
      </c>
      <c r="O2156" s="33" t="s">
        <v>38</v>
      </c>
      <c r="P2156" s="58" t="s">
        <v>38</v>
      </c>
      <c r="Q2156" s="33" t="s">
        <v>207</v>
      </c>
      <c r="R2156" s="14" t="s">
        <v>38</v>
      </c>
      <c r="S2156" s="13" t="s">
        <v>216</v>
      </c>
      <c r="T2156" s="13" t="s">
        <v>278</v>
      </c>
      <c r="U2156" s="33">
        <f t="shared" ca="1" si="396"/>
        <v>45744.56914039352</v>
      </c>
      <c r="V2156" s="13" t="str">
        <f t="shared" si="397"/>
        <v>Pune</v>
      </c>
      <c r="W2156" s="13" t="str">
        <f t="shared" si="398"/>
        <v>RI</v>
      </c>
      <c r="X2156" s="13">
        <f t="shared" si="399"/>
        <v>12</v>
      </c>
      <c r="Y2156" s="13" t="str">
        <f>IFERROR(VLOOKUP(C2156,ReceivingTeam[],2,FALSE),"HelpDesk")</f>
        <v>HelpDesk</v>
      </c>
      <c r="Z2156" s="67">
        <f t="shared" si="400"/>
        <v>44893.166643518503</v>
      </c>
      <c r="AA2156" s="68">
        <f t="shared" si="401"/>
        <v>44889</v>
      </c>
      <c r="AB2156" s="69" t="b">
        <f t="shared" si="402"/>
        <v>1</v>
      </c>
      <c r="AC2156" s="70">
        <f t="shared" si="403"/>
        <v>3</v>
      </c>
      <c r="AD2156" s="67">
        <f t="shared" si="404"/>
        <v>44893.166643518503</v>
      </c>
      <c r="AE2156" s="67">
        <f>VLOOKUP(V2156,'Branch Wise Work Timelines'!C:G,3,FALSE)+AA2156</f>
        <v>44889.395833333336</v>
      </c>
      <c r="AF2156" s="67">
        <f>IF(V2156="Bangalore",VLOOKUP(V2156,'Branch Wise Work Timelines'!C:G,4,FALSE)+AA2156+1,IF(V2156="Mumbai",VLOOKUP(V2156,'Branch Wise Work Timelines'!C:G,4,FALSE)+AA2156+1,VLOOKUP(V2156,'Branch Wise Work Timelines'!C:G,4,FALSE)+AA2156))</f>
        <v>44889.770833333336</v>
      </c>
      <c r="AG2156" s="67">
        <f>WORKDAY.INTL(AA2156,1,11)+VLOOKUP(V2156,'Branch Wise Work Timelines'!C:G,3,FALSE)</f>
        <v>44890.395833333336</v>
      </c>
      <c r="AH2156" s="69" t="str">
        <f t="shared" ca="1" si="405"/>
        <v>Out of TAT</v>
      </c>
      <c r="AI2156" s="69">
        <f t="shared" ca="1" si="406"/>
        <v>20434</v>
      </c>
      <c r="AJ2156" s="69" t="str">
        <f ca="1">IF(AI2156&lt;0,"0-12",IFERROR(VLOOKUP(AI2156,Breakup[],2,FALSE),"&gt;24"))</f>
        <v>&gt;24</v>
      </c>
      <c r="AK2156" s="69" t="str">
        <f>VLOOKUP(V2156,Master!B:D,3,FALSE)</f>
        <v>West</v>
      </c>
      <c r="AL2156" s="69" t="str">
        <f t="shared" si="407"/>
        <v>Pune</v>
      </c>
    </row>
    <row r="2157" spans="1:38">
      <c r="A2157" s="13" t="s">
        <v>4625</v>
      </c>
      <c r="B2157" s="54">
        <v>44701.613026655097</v>
      </c>
      <c r="C2157" s="13" t="s">
        <v>286</v>
      </c>
      <c r="D2157" s="13">
        <v>1722</v>
      </c>
      <c r="E2157" s="13" t="s">
        <v>4626</v>
      </c>
      <c r="F2157" s="13" t="s">
        <v>33</v>
      </c>
      <c r="G2157" s="14">
        <v>1653038512239</v>
      </c>
      <c r="H2157" s="55">
        <v>0.92649305555555495</v>
      </c>
      <c r="I2157" s="33">
        <v>44886.926493055602</v>
      </c>
      <c r="J2157" s="58">
        <v>44886</v>
      </c>
      <c r="K2157" s="13" t="s">
        <v>257</v>
      </c>
      <c r="L2157" s="13" t="s">
        <v>72</v>
      </c>
      <c r="M2157" s="13" t="s">
        <v>286</v>
      </c>
      <c r="N2157" s="13" t="s">
        <v>206</v>
      </c>
      <c r="O2157" s="33" t="s">
        <v>38</v>
      </c>
      <c r="P2157" s="58" t="s">
        <v>38</v>
      </c>
      <c r="Q2157" s="33" t="s">
        <v>207</v>
      </c>
      <c r="R2157" s="14" t="s">
        <v>38</v>
      </c>
      <c r="S2157" s="13" t="s">
        <v>208</v>
      </c>
      <c r="T2157" s="13" t="s">
        <v>209</v>
      </c>
      <c r="U2157" s="33">
        <f t="shared" ca="1" si="396"/>
        <v>45744.56914039352</v>
      </c>
      <c r="V2157" s="13" t="str">
        <f t="shared" si="397"/>
        <v>Pune</v>
      </c>
      <c r="W2157" s="13" t="str">
        <f t="shared" si="398"/>
        <v>RI</v>
      </c>
      <c r="X2157" s="13">
        <f t="shared" si="399"/>
        <v>22</v>
      </c>
      <c r="Y2157" s="13" t="str">
        <f>IFERROR(VLOOKUP(C2157,ReceivingTeam[],2,FALSE),"HelpDesk")</f>
        <v>HelpDesk</v>
      </c>
      <c r="Z2157" s="67">
        <f t="shared" si="400"/>
        <v>44888.051493055602</v>
      </c>
      <c r="AA2157" s="68">
        <f t="shared" si="401"/>
        <v>44886</v>
      </c>
      <c r="AB2157" s="69" t="b">
        <f t="shared" si="402"/>
        <v>1</v>
      </c>
      <c r="AC2157" s="70">
        <f t="shared" si="403"/>
        <v>0.5</v>
      </c>
      <c r="AD2157" s="67">
        <f t="shared" si="404"/>
        <v>44888.051493055602</v>
      </c>
      <c r="AE2157" s="67">
        <f>VLOOKUP(V2157,'Branch Wise Work Timelines'!C:G,3,FALSE)+AA2157</f>
        <v>44886.395833333336</v>
      </c>
      <c r="AF2157" s="67">
        <f>IF(V2157="Bangalore",VLOOKUP(V2157,'Branch Wise Work Timelines'!C:G,4,FALSE)+AA2157+1,IF(V2157="Mumbai",VLOOKUP(V2157,'Branch Wise Work Timelines'!C:G,4,FALSE)+AA2157+1,VLOOKUP(V2157,'Branch Wise Work Timelines'!C:G,4,FALSE)+AA2157))</f>
        <v>44886.770833333336</v>
      </c>
      <c r="AG2157" s="67">
        <f>WORKDAY.INTL(AA2157,1,11)+VLOOKUP(V2157,'Branch Wise Work Timelines'!C:G,3,FALSE)</f>
        <v>44887.395833333336</v>
      </c>
      <c r="AH2157" s="69" t="str">
        <f t="shared" ca="1" si="405"/>
        <v>Out of TAT</v>
      </c>
      <c r="AI2157" s="69">
        <f t="shared" ca="1" si="406"/>
        <v>20557</v>
      </c>
      <c r="AJ2157" s="69" t="str">
        <f ca="1">IF(AI2157&lt;0,"0-12",IFERROR(VLOOKUP(AI2157,Breakup[],2,FALSE),"&gt;24"))</f>
        <v>&gt;24</v>
      </c>
      <c r="AK2157" s="69" t="str">
        <f>VLOOKUP(V2157,Master!B:D,3,FALSE)</f>
        <v>West</v>
      </c>
      <c r="AL2157" s="69" t="str">
        <f t="shared" si="407"/>
        <v>Pune</v>
      </c>
    </row>
    <row r="2158" spans="1:38">
      <c r="A2158" s="13" t="s">
        <v>4627</v>
      </c>
      <c r="B2158" s="54">
        <v>44701.684590856501</v>
      </c>
      <c r="C2158" s="13" t="s">
        <v>255</v>
      </c>
      <c r="D2158" s="13">
        <v>304</v>
      </c>
      <c r="E2158" s="13" t="s">
        <v>4628</v>
      </c>
      <c r="F2158" s="13" t="s">
        <v>33</v>
      </c>
      <c r="G2158" s="14">
        <v>1653044413419</v>
      </c>
      <c r="H2158" s="55">
        <v>0.50285879629629604</v>
      </c>
      <c r="I2158" s="33">
        <v>44881.502858796302</v>
      </c>
      <c r="J2158" s="58">
        <v>44881</v>
      </c>
      <c r="K2158" s="13" t="s">
        <v>257</v>
      </c>
      <c r="L2158" s="13" t="s">
        <v>72</v>
      </c>
      <c r="M2158" s="13" t="s">
        <v>255</v>
      </c>
      <c r="N2158" s="13" t="s">
        <v>215</v>
      </c>
      <c r="O2158" s="33" t="s">
        <v>38</v>
      </c>
      <c r="P2158" s="58" t="s">
        <v>38</v>
      </c>
      <c r="Q2158" s="33" t="s">
        <v>207</v>
      </c>
      <c r="R2158" s="14" t="s">
        <v>38</v>
      </c>
      <c r="S2158" s="13" t="s">
        <v>216</v>
      </c>
      <c r="T2158" s="13" t="s">
        <v>278</v>
      </c>
      <c r="U2158" s="33">
        <f t="shared" ca="1" si="396"/>
        <v>45744.56914039352</v>
      </c>
      <c r="V2158" s="13" t="str">
        <f t="shared" si="397"/>
        <v>Pune</v>
      </c>
      <c r="W2158" s="13" t="str">
        <f t="shared" si="398"/>
        <v>RI</v>
      </c>
      <c r="X2158" s="13">
        <f t="shared" si="399"/>
        <v>12</v>
      </c>
      <c r="Y2158" s="13" t="str">
        <f>IFERROR(VLOOKUP(C2158,ReceivingTeam[],2,FALSE),"HelpDesk")</f>
        <v>HelpDesk</v>
      </c>
      <c r="Z2158" s="67">
        <f t="shared" si="400"/>
        <v>44885.127858796302</v>
      </c>
      <c r="AA2158" s="68">
        <f t="shared" si="401"/>
        <v>44881</v>
      </c>
      <c r="AB2158" s="69" t="b">
        <f t="shared" si="402"/>
        <v>1</v>
      </c>
      <c r="AC2158" s="70">
        <f t="shared" si="403"/>
        <v>3</v>
      </c>
      <c r="AD2158" s="67">
        <f t="shared" si="404"/>
        <v>44885.127858796302</v>
      </c>
      <c r="AE2158" s="67">
        <f>VLOOKUP(V2158,'Branch Wise Work Timelines'!C:G,3,FALSE)+AA2158</f>
        <v>44881.395833333336</v>
      </c>
      <c r="AF2158" s="67">
        <f>IF(V2158="Bangalore",VLOOKUP(V2158,'Branch Wise Work Timelines'!C:G,4,FALSE)+AA2158+1,IF(V2158="Mumbai",VLOOKUP(V2158,'Branch Wise Work Timelines'!C:G,4,FALSE)+AA2158+1,VLOOKUP(V2158,'Branch Wise Work Timelines'!C:G,4,FALSE)+AA2158))</f>
        <v>44881.770833333336</v>
      </c>
      <c r="AG2158" s="67">
        <f>WORKDAY.INTL(AA2158,1,11)+VLOOKUP(V2158,'Branch Wise Work Timelines'!C:G,3,FALSE)</f>
        <v>44882.395833333336</v>
      </c>
      <c r="AH2158" s="69" t="str">
        <f t="shared" ca="1" si="405"/>
        <v>Out of TAT</v>
      </c>
      <c r="AI2158" s="69">
        <f t="shared" ca="1" si="406"/>
        <v>20627</v>
      </c>
      <c r="AJ2158" s="69" t="str">
        <f ca="1">IF(AI2158&lt;0,"0-12",IFERROR(VLOOKUP(AI2158,Breakup[],2,FALSE),"&gt;24"))</f>
        <v>&gt;24</v>
      </c>
      <c r="AK2158" s="69" t="str">
        <f>VLOOKUP(V2158,Master!B:D,3,FALSE)</f>
        <v>West</v>
      </c>
      <c r="AL2158" s="69" t="str">
        <f t="shared" si="407"/>
        <v>Pune</v>
      </c>
    </row>
    <row r="2159" spans="1:38">
      <c r="A2159" s="13" t="s">
        <v>4629</v>
      </c>
      <c r="B2159" s="54">
        <v>44701.678502743103</v>
      </c>
      <c r="C2159" s="13" t="s">
        <v>255</v>
      </c>
      <c r="D2159" s="13">
        <v>270</v>
      </c>
      <c r="E2159" s="13" t="s">
        <v>4630</v>
      </c>
      <c r="F2159" s="13" t="s">
        <v>33</v>
      </c>
      <c r="G2159" s="14">
        <v>1653044413419</v>
      </c>
      <c r="H2159" s="55">
        <v>0.48630787037036999</v>
      </c>
      <c r="I2159" s="33">
        <v>44882.4863078704</v>
      </c>
      <c r="J2159" s="58">
        <v>44882</v>
      </c>
      <c r="K2159" s="13" t="s">
        <v>257</v>
      </c>
      <c r="L2159" s="13" t="s">
        <v>72</v>
      </c>
      <c r="M2159" s="13" t="s">
        <v>255</v>
      </c>
      <c r="N2159" s="13" t="s">
        <v>215</v>
      </c>
      <c r="O2159" s="33" t="s">
        <v>38</v>
      </c>
      <c r="P2159" s="58" t="s">
        <v>38</v>
      </c>
      <c r="Q2159" s="33" t="s">
        <v>207</v>
      </c>
      <c r="R2159" s="14" t="s">
        <v>38</v>
      </c>
      <c r="S2159" s="13" t="s">
        <v>216</v>
      </c>
      <c r="T2159" s="13" t="s">
        <v>278</v>
      </c>
      <c r="U2159" s="33">
        <f t="shared" ca="1" si="396"/>
        <v>45744.56914039352</v>
      </c>
      <c r="V2159" s="13" t="str">
        <f t="shared" si="397"/>
        <v>Pune</v>
      </c>
      <c r="W2159" s="13" t="str">
        <f t="shared" si="398"/>
        <v>RI</v>
      </c>
      <c r="X2159" s="13">
        <f t="shared" si="399"/>
        <v>11</v>
      </c>
      <c r="Y2159" s="13" t="str">
        <f>IFERROR(VLOOKUP(C2159,ReceivingTeam[],2,FALSE),"HelpDesk")</f>
        <v>HelpDesk</v>
      </c>
      <c r="Z2159" s="67">
        <f t="shared" si="400"/>
        <v>44886.1113078704</v>
      </c>
      <c r="AA2159" s="68">
        <f t="shared" si="401"/>
        <v>44882</v>
      </c>
      <c r="AB2159" s="69" t="b">
        <f t="shared" si="402"/>
        <v>1</v>
      </c>
      <c r="AC2159" s="70">
        <f t="shared" si="403"/>
        <v>3</v>
      </c>
      <c r="AD2159" s="67">
        <f t="shared" si="404"/>
        <v>44886.1113078704</v>
      </c>
      <c r="AE2159" s="67">
        <f>VLOOKUP(V2159,'Branch Wise Work Timelines'!C:G,3,FALSE)+AA2159</f>
        <v>44882.395833333336</v>
      </c>
      <c r="AF2159" s="67">
        <f>IF(V2159="Bangalore",VLOOKUP(V2159,'Branch Wise Work Timelines'!C:G,4,FALSE)+AA2159+1,IF(V2159="Mumbai",VLOOKUP(V2159,'Branch Wise Work Timelines'!C:G,4,FALSE)+AA2159+1,VLOOKUP(V2159,'Branch Wise Work Timelines'!C:G,4,FALSE)+AA2159))</f>
        <v>44882.770833333336</v>
      </c>
      <c r="AG2159" s="67">
        <f>WORKDAY.INTL(AA2159,1,11)+VLOOKUP(V2159,'Branch Wise Work Timelines'!C:G,3,FALSE)</f>
        <v>44883.395833333336</v>
      </c>
      <c r="AH2159" s="69" t="str">
        <f t="shared" ca="1" si="405"/>
        <v>Out of TAT</v>
      </c>
      <c r="AI2159" s="69">
        <f t="shared" ca="1" si="406"/>
        <v>20603</v>
      </c>
      <c r="AJ2159" s="69" t="str">
        <f ca="1">IF(AI2159&lt;0,"0-12",IFERROR(VLOOKUP(AI2159,Breakup[],2,FALSE),"&gt;24"))</f>
        <v>&gt;24</v>
      </c>
      <c r="AK2159" s="69" t="str">
        <f>VLOOKUP(V2159,Master!B:D,3,FALSE)</f>
        <v>West</v>
      </c>
      <c r="AL2159" s="69" t="str">
        <f t="shared" si="407"/>
        <v>Pune</v>
      </c>
    </row>
    <row r="2160" spans="1:38">
      <c r="A2160" s="13" t="s">
        <v>4631</v>
      </c>
      <c r="B2160" s="54">
        <v>44701.679090705999</v>
      </c>
      <c r="C2160" s="13" t="s">
        <v>255</v>
      </c>
      <c r="D2160" s="13">
        <v>1301</v>
      </c>
      <c r="E2160" s="13" t="s">
        <v>4632</v>
      </c>
      <c r="F2160" s="13" t="s">
        <v>33</v>
      </c>
      <c r="G2160" s="14">
        <v>1653044413419</v>
      </c>
      <c r="H2160" s="55">
        <v>0.92740740740740701</v>
      </c>
      <c r="I2160" s="33">
        <v>44882.927407407398</v>
      </c>
      <c r="J2160" s="58">
        <v>44882</v>
      </c>
      <c r="K2160" s="13" t="s">
        <v>257</v>
      </c>
      <c r="L2160" s="13" t="s">
        <v>72</v>
      </c>
      <c r="M2160" s="13" t="s">
        <v>255</v>
      </c>
      <c r="N2160" s="13" t="s">
        <v>215</v>
      </c>
      <c r="O2160" s="33" t="s">
        <v>38</v>
      </c>
      <c r="P2160" s="58" t="s">
        <v>38</v>
      </c>
      <c r="Q2160" s="33" t="s">
        <v>207</v>
      </c>
      <c r="R2160" s="14" t="s">
        <v>38</v>
      </c>
      <c r="S2160" s="13" t="s">
        <v>216</v>
      </c>
      <c r="T2160" s="13" t="s">
        <v>278</v>
      </c>
      <c r="U2160" s="33">
        <f t="shared" ca="1" si="396"/>
        <v>45744.56914039352</v>
      </c>
      <c r="V2160" s="13" t="str">
        <f t="shared" si="397"/>
        <v>Pune</v>
      </c>
      <c r="W2160" s="13" t="str">
        <f t="shared" si="398"/>
        <v>RI</v>
      </c>
      <c r="X2160" s="13">
        <f t="shared" si="399"/>
        <v>22</v>
      </c>
      <c r="Y2160" s="13" t="str">
        <f>IFERROR(VLOOKUP(C2160,ReceivingTeam[],2,FALSE),"HelpDesk")</f>
        <v>HelpDesk</v>
      </c>
      <c r="Z2160" s="67">
        <f t="shared" si="400"/>
        <v>44886.552407407398</v>
      </c>
      <c r="AA2160" s="68">
        <f t="shared" si="401"/>
        <v>44882</v>
      </c>
      <c r="AB2160" s="69" t="b">
        <f t="shared" si="402"/>
        <v>1</v>
      </c>
      <c r="AC2160" s="70">
        <f t="shared" si="403"/>
        <v>3</v>
      </c>
      <c r="AD2160" s="67">
        <f t="shared" si="404"/>
        <v>44886.552407407398</v>
      </c>
      <c r="AE2160" s="67">
        <f>VLOOKUP(V2160,'Branch Wise Work Timelines'!C:G,3,FALSE)+AA2160</f>
        <v>44882.395833333336</v>
      </c>
      <c r="AF2160" s="67">
        <f>IF(V2160="Bangalore",VLOOKUP(V2160,'Branch Wise Work Timelines'!C:G,4,FALSE)+AA2160+1,IF(V2160="Mumbai",VLOOKUP(V2160,'Branch Wise Work Timelines'!C:G,4,FALSE)+AA2160+1,VLOOKUP(V2160,'Branch Wise Work Timelines'!C:G,4,FALSE)+AA2160))</f>
        <v>44882.770833333336</v>
      </c>
      <c r="AG2160" s="67">
        <f>WORKDAY.INTL(AA2160,1,11)+VLOOKUP(V2160,'Branch Wise Work Timelines'!C:G,3,FALSE)</f>
        <v>44883.395833333336</v>
      </c>
      <c r="AH2160" s="69" t="str">
        <f t="shared" ca="1" si="405"/>
        <v>Out of TAT</v>
      </c>
      <c r="AI2160" s="69">
        <f t="shared" ca="1" si="406"/>
        <v>20593</v>
      </c>
      <c r="AJ2160" s="69" t="str">
        <f ca="1">IF(AI2160&lt;0,"0-12",IFERROR(VLOOKUP(AI2160,Breakup[],2,FALSE),"&gt;24"))</f>
        <v>&gt;24</v>
      </c>
      <c r="AK2160" s="69" t="str">
        <f>VLOOKUP(V2160,Master!B:D,3,FALSE)</f>
        <v>West</v>
      </c>
      <c r="AL2160" s="69" t="str">
        <f t="shared" si="407"/>
        <v>Pune</v>
      </c>
    </row>
    <row r="2161" spans="1:38">
      <c r="A2161" s="13" t="s">
        <v>4633</v>
      </c>
      <c r="B2161" s="54">
        <v>44701.679710104203</v>
      </c>
      <c r="C2161" s="13" t="s">
        <v>255</v>
      </c>
      <c r="D2161" s="13">
        <v>1740</v>
      </c>
      <c r="E2161" s="13" t="s">
        <v>4634</v>
      </c>
      <c r="F2161" s="13" t="s">
        <v>33</v>
      </c>
      <c r="G2161" s="14">
        <v>1653044413419</v>
      </c>
      <c r="H2161" s="55">
        <v>7.9375000000000001E-2</v>
      </c>
      <c r="I2161" s="33">
        <v>44884.079375000001</v>
      </c>
      <c r="J2161" s="58">
        <v>44884</v>
      </c>
      <c r="K2161" s="13" t="s">
        <v>257</v>
      </c>
      <c r="L2161" s="13" t="s">
        <v>72</v>
      </c>
      <c r="M2161" s="13" t="s">
        <v>255</v>
      </c>
      <c r="N2161" s="13" t="s">
        <v>215</v>
      </c>
      <c r="O2161" s="33" t="s">
        <v>38</v>
      </c>
      <c r="P2161" s="58" t="s">
        <v>38</v>
      </c>
      <c r="Q2161" s="33" t="s">
        <v>207</v>
      </c>
      <c r="R2161" s="14" t="s">
        <v>38</v>
      </c>
      <c r="S2161" s="13" t="s">
        <v>216</v>
      </c>
      <c r="T2161" s="13" t="s">
        <v>278</v>
      </c>
      <c r="U2161" s="33">
        <f t="shared" ca="1" si="396"/>
        <v>45744.56914039352</v>
      </c>
      <c r="V2161" s="13" t="str">
        <f t="shared" si="397"/>
        <v>Pune</v>
      </c>
      <c r="W2161" s="13" t="str">
        <f t="shared" si="398"/>
        <v>RI</v>
      </c>
      <c r="X2161" s="13">
        <f t="shared" si="399"/>
        <v>1</v>
      </c>
      <c r="Y2161" s="13" t="str">
        <f>IFERROR(VLOOKUP(C2161,ReceivingTeam[],2,FALSE),"HelpDesk")</f>
        <v>HelpDesk</v>
      </c>
      <c r="Z2161" s="67">
        <f t="shared" si="400"/>
        <v>44889.020833333336</v>
      </c>
      <c r="AA2161" s="68">
        <f t="shared" si="401"/>
        <v>44884</v>
      </c>
      <c r="AB2161" s="69" t="b">
        <f t="shared" si="402"/>
        <v>1</v>
      </c>
      <c r="AC2161" s="70">
        <f t="shared" si="403"/>
        <v>3</v>
      </c>
      <c r="AD2161" s="67">
        <f t="shared" si="404"/>
        <v>44889.020833333336</v>
      </c>
      <c r="AE2161" s="67">
        <f>VLOOKUP(V2161,'Branch Wise Work Timelines'!C:G,3,FALSE)+AA2161</f>
        <v>44884.395833333336</v>
      </c>
      <c r="AF2161" s="67">
        <f>IF(V2161="Bangalore",VLOOKUP(V2161,'Branch Wise Work Timelines'!C:G,4,FALSE)+AA2161+1,IF(V2161="Mumbai",VLOOKUP(V2161,'Branch Wise Work Timelines'!C:G,4,FALSE)+AA2161+1,VLOOKUP(V2161,'Branch Wise Work Timelines'!C:G,4,FALSE)+AA2161))</f>
        <v>44884.770833333336</v>
      </c>
      <c r="AG2161" s="67">
        <f>WORKDAY.INTL(AA2161,1,11)+VLOOKUP(V2161,'Branch Wise Work Timelines'!C:G,3,FALSE)</f>
        <v>44886.395833333336</v>
      </c>
      <c r="AH2161" s="69" t="str">
        <f t="shared" ca="1" si="405"/>
        <v>Out of TAT</v>
      </c>
      <c r="AI2161" s="69">
        <f t="shared" ca="1" si="406"/>
        <v>20534</v>
      </c>
      <c r="AJ2161" s="69" t="str">
        <f ca="1">IF(AI2161&lt;0,"0-12",IFERROR(VLOOKUP(AI2161,Breakup[],2,FALSE),"&gt;24"))</f>
        <v>&gt;24</v>
      </c>
      <c r="AK2161" s="69" t="str">
        <f>VLOOKUP(V2161,Master!B:D,3,FALSE)</f>
        <v>West</v>
      </c>
      <c r="AL2161" s="69" t="str">
        <f t="shared" si="407"/>
        <v>Pune</v>
      </c>
    </row>
    <row r="2162" spans="1:38">
      <c r="A2162" s="13" t="s">
        <v>4635</v>
      </c>
      <c r="B2162" s="54">
        <v>44701.681031365697</v>
      </c>
      <c r="C2162" s="13" t="s">
        <v>255</v>
      </c>
      <c r="D2162" s="13">
        <v>729</v>
      </c>
      <c r="E2162" s="13" t="s">
        <v>4636</v>
      </c>
      <c r="F2162" s="13" t="s">
        <v>33</v>
      </c>
      <c r="G2162" s="14">
        <v>1653044413419</v>
      </c>
      <c r="H2162" s="55">
        <v>0.9503125</v>
      </c>
      <c r="I2162" s="33">
        <v>44891.950312499997</v>
      </c>
      <c r="J2162" s="58">
        <v>44891</v>
      </c>
      <c r="K2162" s="13" t="s">
        <v>257</v>
      </c>
      <c r="L2162" s="13" t="s">
        <v>72</v>
      </c>
      <c r="M2162" s="13" t="s">
        <v>255</v>
      </c>
      <c r="N2162" s="13" t="s">
        <v>215</v>
      </c>
      <c r="O2162" s="33">
        <v>44891.875</v>
      </c>
      <c r="P2162" s="58">
        <v>44891</v>
      </c>
      <c r="Q2162" s="33" t="s">
        <v>237</v>
      </c>
      <c r="R2162" s="14">
        <v>242</v>
      </c>
      <c r="S2162" s="13" t="s">
        <v>216</v>
      </c>
      <c r="T2162" s="13" t="s">
        <v>278</v>
      </c>
      <c r="U2162" s="33">
        <f t="shared" ca="1" si="396"/>
        <v>45744.56914039352</v>
      </c>
      <c r="V2162" s="13" t="str">
        <f t="shared" si="397"/>
        <v>Pune</v>
      </c>
      <c r="W2162" s="13" t="str">
        <f t="shared" si="398"/>
        <v>RI</v>
      </c>
      <c r="X2162" s="13">
        <f t="shared" si="399"/>
        <v>22</v>
      </c>
      <c r="Y2162" s="13" t="str">
        <f>IFERROR(VLOOKUP(C2162,ReceivingTeam[],2,FALSE),"HelpDesk")</f>
        <v>HelpDesk</v>
      </c>
      <c r="Z2162" s="67">
        <f t="shared" si="400"/>
        <v>44896.575312499997</v>
      </c>
      <c r="AA2162" s="68">
        <f t="shared" si="401"/>
        <v>44891</v>
      </c>
      <c r="AB2162" s="69" t="b">
        <f t="shared" si="402"/>
        <v>1</v>
      </c>
      <c r="AC2162" s="70">
        <f t="shared" si="403"/>
        <v>3</v>
      </c>
      <c r="AD2162" s="67">
        <f t="shared" si="404"/>
        <v>44896.575312499997</v>
      </c>
      <c r="AE2162" s="67">
        <f>VLOOKUP(V2162,'Branch Wise Work Timelines'!C:G,3,FALSE)+AA2162</f>
        <v>44891.395833333336</v>
      </c>
      <c r="AF2162" s="67">
        <f>IF(V2162="Bangalore",VLOOKUP(V2162,'Branch Wise Work Timelines'!C:G,4,FALSE)+AA2162+1,IF(V2162="Mumbai",VLOOKUP(V2162,'Branch Wise Work Timelines'!C:G,4,FALSE)+AA2162+1,VLOOKUP(V2162,'Branch Wise Work Timelines'!C:G,4,FALSE)+AA2162))</f>
        <v>44891.770833333336</v>
      </c>
      <c r="AG2162" s="67">
        <f>WORKDAY.INTL(AA2162,1,11)+VLOOKUP(V2162,'Branch Wise Work Timelines'!C:G,3,FALSE)</f>
        <v>44893.395833333336</v>
      </c>
      <c r="AH2162" s="69" t="str">
        <f t="shared" si="405"/>
        <v>Met</v>
      </c>
      <c r="AI2162" s="69">
        <f t="shared" ca="1" si="406"/>
        <v>20352</v>
      </c>
      <c r="AJ2162" s="69" t="str">
        <f ca="1">IF(AI2162&lt;0,"0-12",IFERROR(VLOOKUP(AI2162,Breakup[],2,FALSE),"&gt;24"))</f>
        <v>&gt;24</v>
      </c>
      <c r="AK2162" s="69" t="str">
        <f>VLOOKUP(V2162,Master!B:D,3,FALSE)</f>
        <v>West</v>
      </c>
      <c r="AL2162" s="69" t="str">
        <f t="shared" si="407"/>
        <v>Pune</v>
      </c>
    </row>
    <row r="2163" spans="1:38">
      <c r="A2163" s="13" t="s">
        <v>4637</v>
      </c>
      <c r="B2163" s="54">
        <v>44701.681486655099</v>
      </c>
      <c r="C2163" s="13" t="s">
        <v>255</v>
      </c>
      <c r="D2163" s="13">
        <v>1772</v>
      </c>
      <c r="E2163" s="13" t="s">
        <v>4638</v>
      </c>
      <c r="F2163" s="13" t="s">
        <v>33</v>
      </c>
      <c r="G2163" s="14">
        <v>1653044413419</v>
      </c>
      <c r="H2163" s="55">
        <v>6.4965277777777802E-2</v>
      </c>
      <c r="I2163" s="33">
        <v>44889.064965277801</v>
      </c>
      <c r="J2163" s="58">
        <v>44889</v>
      </c>
      <c r="K2163" s="13" t="s">
        <v>257</v>
      </c>
      <c r="L2163" s="13" t="s">
        <v>72</v>
      </c>
      <c r="M2163" s="13" t="s">
        <v>255</v>
      </c>
      <c r="N2163" s="13" t="s">
        <v>215</v>
      </c>
      <c r="O2163" s="33" t="s">
        <v>38</v>
      </c>
      <c r="P2163" s="58" t="s">
        <v>38</v>
      </c>
      <c r="Q2163" s="33" t="s">
        <v>207</v>
      </c>
      <c r="R2163" s="14" t="s">
        <v>38</v>
      </c>
      <c r="S2163" s="13" t="s">
        <v>216</v>
      </c>
      <c r="T2163" s="13" t="s">
        <v>278</v>
      </c>
      <c r="U2163" s="33">
        <f t="shared" ca="1" si="396"/>
        <v>45744.56914039352</v>
      </c>
      <c r="V2163" s="13" t="str">
        <f t="shared" si="397"/>
        <v>Pune</v>
      </c>
      <c r="W2163" s="13" t="str">
        <f t="shared" si="398"/>
        <v>RI</v>
      </c>
      <c r="X2163" s="13">
        <f t="shared" si="399"/>
        <v>1</v>
      </c>
      <c r="Y2163" s="13" t="str">
        <f>IFERROR(VLOOKUP(C2163,ReceivingTeam[],2,FALSE),"HelpDesk")</f>
        <v>HelpDesk</v>
      </c>
      <c r="Z2163" s="67">
        <f t="shared" si="400"/>
        <v>44893.020833333336</v>
      </c>
      <c r="AA2163" s="68">
        <f t="shared" si="401"/>
        <v>44889</v>
      </c>
      <c r="AB2163" s="69" t="b">
        <f t="shared" si="402"/>
        <v>1</v>
      </c>
      <c r="AC2163" s="70">
        <f t="shared" si="403"/>
        <v>3</v>
      </c>
      <c r="AD2163" s="67">
        <f t="shared" si="404"/>
        <v>44893.020833333336</v>
      </c>
      <c r="AE2163" s="67">
        <f>VLOOKUP(V2163,'Branch Wise Work Timelines'!C:G,3,FALSE)+AA2163</f>
        <v>44889.395833333336</v>
      </c>
      <c r="AF2163" s="67">
        <f>IF(V2163="Bangalore",VLOOKUP(V2163,'Branch Wise Work Timelines'!C:G,4,FALSE)+AA2163+1,IF(V2163="Mumbai",VLOOKUP(V2163,'Branch Wise Work Timelines'!C:G,4,FALSE)+AA2163+1,VLOOKUP(V2163,'Branch Wise Work Timelines'!C:G,4,FALSE)+AA2163))</f>
        <v>44889.770833333336</v>
      </c>
      <c r="AG2163" s="67">
        <f>WORKDAY.INTL(AA2163,1,11)+VLOOKUP(V2163,'Branch Wise Work Timelines'!C:G,3,FALSE)</f>
        <v>44890.395833333336</v>
      </c>
      <c r="AH2163" s="69" t="str">
        <f t="shared" ca="1" si="405"/>
        <v>Out of TAT</v>
      </c>
      <c r="AI2163" s="69">
        <f t="shared" ca="1" si="406"/>
        <v>20438</v>
      </c>
      <c r="AJ2163" s="69" t="str">
        <f ca="1">IF(AI2163&lt;0,"0-12",IFERROR(VLOOKUP(AI2163,Breakup[],2,FALSE),"&gt;24"))</f>
        <v>&gt;24</v>
      </c>
      <c r="AK2163" s="69" t="str">
        <f>VLOOKUP(V2163,Master!B:D,3,FALSE)</f>
        <v>West</v>
      </c>
      <c r="AL2163" s="69" t="str">
        <f t="shared" si="407"/>
        <v>Pune</v>
      </c>
    </row>
    <row r="2164" spans="1:38">
      <c r="A2164" s="13" t="s">
        <v>4639</v>
      </c>
      <c r="B2164" s="54">
        <v>44701.686065080998</v>
      </c>
      <c r="C2164" s="13" t="s">
        <v>255</v>
      </c>
      <c r="D2164" s="13">
        <v>766</v>
      </c>
      <c r="E2164" s="13" t="s">
        <v>4640</v>
      </c>
      <c r="F2164" s="13" t="s">
        <v>33</v>
      </c>
      <c r="G2164" s="14">
        <v>1653044413419</v>
      </c>
      <c r="H2164" s="55">
        <v>0.90967592592592605</v>
      </c>
      <c r="I2164" s="33">
        <v>44885.909675925897</v>
      </c>
      <c r="J2164" s="58">
        <v>44885</v>
      </c>
      <c r="K2164" s="13" t="s">
        <v>257</v>
      </c>
      <c r="L2164" s="13" t="s">
        <v>72</v>
      </c>
      <c r="M2164" s="13" t="s">
        <v>255</v>
      </c>
      <c r="N2164" s="13" t="s">
        <v>215</v>
      </c>
      <c r="O2164" s="33" t="s">
        <v>38</v>
      </c>
      <c r="P2164" s="58" t="s">
        <v>38</v>
      </c>
      <c r="Q2164" s="33" t="s">
        <v>207</v>
      </c>
      <c r="R2164" s="14" t="s">
        <v>38</v>
      </c>
      <c r="S2164" s="13" t="s">
        <v>216</v>
      </c>
      <c r="T2164" s="13" t="s">
        <v>278</v>
      </c>
      <c r="U2164" s="33">
        <f t="shared" ca="1" si="396"/>
        <v>45744.56914039352</v>
      </c>
      <c r="V2164" s="13" t="str">
        <f t="shared" si="397"/>
        <v>Pune</v>
      </c>
      <c r="W2164" s="13" t="str">
        <f t="shared" si="398"/>
        <v>RI</v>
      </c>
      <c r="X2164" s="13">
        <f t="shared" si="399"/>
        <v>21</v>
      </c>
      <c r="Y2164" s="13" t="str">
        <f>IFERROR(VLOOKUP(C2164,ReceivingTeam[],2,FALSE),"HelpDesk")</f>
        <v>HelpDesk</v>
      </c>
      <c r="Z2164" s="67">
        <f t="shared" si="400"/>
        <v>44888.395833333336</v>
      </c>
      <c r="AA2164" s="68">
        <f t="shared" si="401"/>
        <v>44885</v>
      </c>
      <c r="AB2164" s="69" t="b">
        <f t="shared" si="402"/>
        <v>0</v>
      </c>
      <c r="AC2164" s="70">
        <f t="shared" si="403"/>
        <v>3</v>
      </c>
      <c r="AD2164" s="67">
        <f t="shared" si="404"/>
        <v>44888.395833333336</v>
      </c>
      <c r="AE2164" s="67">
        <f>VLOOKUP(V2164,'Branch Wise Work Timelines'!C:G,3,FALSE)+AA2164</f>
        <v>44885.395833333336</v>
      </c>
      <c r="AF2164" s="67">
        <f>IF(V2164="Bangalore",VLOOKUP(V2164,'Branch Wise Work Timelines'!C:G,4,FALSE)+AA2164+1,IF(V2164="Mumbai",VLOOKUP(V2164,'Branch Wise Work Timelines'!C:G,4,FALSE)+AA2164+1,VLOOKUP(V2164,'Branch Wise Work Timelines'!C:G,4,FALSE)+AA2164))</f>
        <v>44885.770833333336</v>
      </c>
      <c r="AG2164" s="67">
        <f>WORKDAY.INTL(AA2164,1,11)+VLOOKUP(V2164,'Branch Wise Work Timelines'!C:G,3,FALSE)</f>
        <v>44886.395833333336</v>
      </c>
      <c r="AH2164" s="69" t="str">
        <f t="shared" ca="1" si="405"/>
        <v>Out of TAT</v>
      </c>
      <c r="AI2164" s="69">
        <f t="shared" ca="1" si="406"/>
        <v>20549</v>
      </c>
      <c r="AJ2164" s="69" t="str">
        <f ca="1">IF(AI2164&lt;0,"0-12",IFERROR(VLOOKUP(AI2164,Breakup[],2,FALSE),"&gt;24"))</f>
        <v>&gt;24</v>
      </c>
      <c r="AK2164" s="69" t="str">
        <f>VLOOKUP(V2164,Master!B:D,3,FALSE)</f>
        <v>West</v>
      </c>
      <c r="AL2164" s="69" t="str">
        <f t="shared" si="407"/>
        <v>Pune</v>
      </c>
    </row>
    <row r="2165" spans="1:38">
      <c r="A2165" s="13" t="s">
        <v>4641</v>
      </c>
      <c r="B2165" s="54">
        <v>44701.687544016197</v>
      </c>
      <c r="C2165" s="13" t="s">
        <v>255</v>
      </c>
      <c r="D2165" s="13">
        <v>1031</v>
      </c>
      <c r="E2165" s="13" t="s">
        <v>4642</v>
      </c>
      <c r="F2165" s="13" t="s">
        <v>33</v>
      </c>
      <c r="G2165" s="14">
        <v>1653044413419</v>
      </c>
      <c r="H2165" s="55">
        <v>0.13442129629629601</v>
      </c>
      <c r="I2165" s="33">
        <v>44889.134421296301</v>
      </c>
      <c r="J2165" s="58">
        <v>44889</v>
      </c>
      <c r="K2165" s="13" t="s">
        <v>257</v>
      </c>
      <c r="L2165" s="13" t="s">
        <v>72</v>
      </c>
      <c r="M2165" s="13" t="s">
        <v>255</v>
      </c>
      <c r="N2165" s="13" t="s">
        <v>215</v>
      </c>
      <c r="O2165" s="33" t="s">
        <v>38</v>
      </c>
      <c r="P2165" s="58" t="s">
        <v>38</v>
      </c>
      <c r="Q2165" s="33" t="s">
        <v>207</v>
      </c>
      <c r="R2165" s="14" t="s">
        <v>38</v>
      </c>
      <c r="S2165" s="13" t="s">
        <v>216</v>
      </c>
      <c r="T2165" s="13" t="s">
        <v>278</v>
      </c>
      <c r="U2165" s="33">
        <f t="shared" ca="1" si="396"/>
        <v>45744.56914039352</v>
      </c>
      <c r="V2165" s="13" t="str">
        <f t="shared" si="397"/>
        <v>Pune</v>
      </c>
      <c r="W2165" s="13" t="str">
        <f t="shared" si="398"/>
        <v>RI</v>
      </c>
      <c r="X2165" s="13">
        <f t="shared" si="399"/>
        <v>3</v>
      </c>
      <c r="Y2165" s="13" t="str">
        <f>IFERROR(VLOOKUP(C2165,ReceivingTeam[],2,FALSE),"HelpDesk")</f>
        <v>HelpDesk</v>
      </c>
      <c r="Z2165" s="67">
        <f t="shared" si="400"/>
        <v>44893.020833333336</v>
      </c>
      <c r="AA2165" s="68">
        <f t="shared" si="401"/>
        <v>44889</v>
      </c>
      <c r="AB2165" s="69" t="b">
        <f t="shared" si="402"/>
        <v>1</v>
      </c>
      <c r="AC2165" s="70">
        <f t="shared" si="403"/>
        <v>3</v>
      </c>
      <c r="AD2165" s="67">
        <f t="shared" si="404"/>
        <v>44893.020833333336</v>
      </c>
      <c r="AE2165" s="67">
        <f>VLOOKUP(V2165,'Branch Wise Work Timelines'!C:G,3,FALSE)+AA2165</f>
        <v>44889.395833333336</v>
      </c>
      <c r="AF2165" s="67">
        <f>IF(V2165="Bangalore",VLOOKUP(V2165,'Branch Wise Work Timelines'!C:G,4,FALSE)+AA2165+1,IF(V2165="Mumbai",VLOOKUP(V2165,'Branch Wise Work Timelines'!C:G,4,FALSE)+AA2165+1,VLOOKUP(V2165,'Branch Wise Work Timelines'!C:G,4,FALSE)+AA2165))</f>
        <v>44889.770833333336</v>
      </c>
      <c r="AG2165" s="67">
        <f>WORKDAY.INTL(AA2165,1,11)+VLOOKUP(V2165,'Branch Wise Work Timelines'!C:G,3,FALSE)</f>
        <v>44890.395833333336</v>
      </c>
      <c r="AH2165" s="69" t="str">
        <f t="shared" ca="1" si="405"/>
        <v>Out of TAT</v>
      </c>
      <c r="AI2165" s="69">
        <f t="shared" ca="1" si="406"/>
        <v>20438</v>
      </c>
      <c r="AJ2165" s="69" t="str">
        <f ca="1">IF(AI2165&lt;0,"0-12",IFERROR(VLOOKUP(AI2165,Breakup[],2,FALSE),"&gt;24"))</f>
        <v>&gt;24</v>
      </c>
      <c r="AK2165" s="69" t="str">
        <f>VLOOKUP(V2165,Master!B:D,3,FALSE)</f>
        <v>West</v>
      </c>
      <c r="AL2165" s="69" t="str">
        <f t="shared" si="407"/>
        <v>Pune</v>
      </c>
    </row>
    <row r="2166" spans="1:38">
      <c r="A2166" s="13" t="s">
        <v>4643</v>
      </c>
      <c r="B2166" s="54">
        <v>44701.682032141201</v>
      </c>
      <c r="C2166" s="13" t="s">
        <v>255</v>
      </c>
      <c r="D2166" s="13">
        <v>1461</v>
      </c>
      <c r="E2166" s="13" t="s">
        <v>4644</v>
      </c>
      <c r="F2166" s="13" t="s">
        <v>33</v>
      </c>
      <c r="G2166" s="14">
        <v>1653044413419</v>
      </c>
      <c r="H2166" s="55">
        <v>0.450162037037037</v>
      </c>
      <c r="I2166" s="33">
        <v>44890.450162036999</v>
      </c>
      <c r="J2166" s="58">
        <v>44890</v>
      </c>
      <c r="K2166" s="13" t="s">
        <v>257</v>
      </c>
      <c r="L2166" s="13" t="s">
        <v>72</v>
      </c>
      <c r="M2166" s="13" t="s">
        <v>255</v>
      </c>
      <c r="N2166" s="13" t="s">
        <v>215</v>
      </c>
      <c r="O2166" s="33" t="s">
        <v>38</v>
      </c>
      <c r="P2166" s="58" t="s">
        <v>38</v>
      </c>
      <c r="Q2166" s="33" t="s">
        <v>207</v>
      </c>
      <c r="R2166" s="14" t="s">
        <v>38</v>
      </c>
      <c r="S2166" s="13" t="s">
        <v>216</v>
      </c>
      <c r="T2166" s="13" t="s">
        <v>278</v>
      </c>
      <c r="U2166" s="33">
        <f t="shared" ca="1" si="396"/>
        <v>45744.56914039352</v>
      </c>
      <c r="V2166" s="13" t="str">
        <f t="shared" si="397"/>
        <v>Pune</v>
      </c>
      <c r="W2166" s="13" t="str">
        <f t="shared" si="398"/>
        <v>RI</v>
      </c>
      <c r="X2166" s="13">
        <f t="shared" si="399"/>
        <v>10</v>
      </c>
      <c r="Y2166" s="13" t="str">
        <f>IFERROR(VLOOKUP(C2166,ReceivingTeam[],2,FALSE),"HelpDesk")</f>
        <v>HelpDesk</v>
      </c>
      <c r="Z2166" s="67">
        <f t="shared" si="400"/>
        <v>44894.075162036999</v>
      </c>
      <c r="AA2166" s="68">
        <f t="shared" si="401"/>
        <v>44890</v>
      </c>
      <c r="AB2166" s="69" t="b">
        <f t="shared" si="402"/>
        <v>1</v>
      </c>
      <c r="AC2166" s="70">
        <f t="shared" si="403"/>
        <v>3</v>
      </c>
      <c r="AD2166" s="67">
        <f t="shared" si="404"/>
        <v>44894.075162036999</v>
      </c>
      <c r="AE2166" s="67">
        <f>VLOOKUP(V2166,'Branch Wise Work Timelines'!C:G,3,FALSE)+AA2166</f>
        <v>44890.395833333336</v>
      </c>
      <c r="AF2166" s="67">
        <f>IF(V2166="Bangalore",VLOOKUP(V2166,'Branch Wise Work Timelines'!C:G,4,FALSE)+AA2166+1,IF(V2166="Mumbai",VLOOKUP(V2166,'Branch Wise Work Timelines'!C:G,4,FALSE)+AA2166+1,VLOOKUP(V2166,'Branch Wise Work Timelines'!C:G,4,FALSE)+AA2166))</f>
        <v>44890.770833333336</v>
      </c>
      <c r="AG2166" s="67">
        <f>WORKDAY.INTL(AA2166,1,11)+VLOOKUP(V2166,'Branch Wise Work Timelines'!C:G,3,FALSE)</f>
        <v>44891.395833333336</v>
      </c>
      <c r="AH2166" s="69" t="str">
        <f t="shared" ca="1" si="405"/>
        <v>Out of TAT</v>
      </c>
      <c r="AI2166" s="69">
        <f t="shared" ca="1" si="406"/>
        <v>20412</v>
      </c>
      <c r="AJ2166" s="69" t="str">
        <f ca="1">IF(AI2166&lt;0,"0-12",IFERROR(VLOOKUP(AI2166,Breakup[],2,FALSE),"&gt;24"))</f>
        <v>&gt;24</v>
      </c>
      <c r="AK2166" s="69" t="str">
        <f>VLOOKUP(V2166,Master!B:D,3,FALSE)</f>
        <v>West</v>
      </c>
      <c r="AL2166" s="69" t="str">
        <f t="shared" si="407"/>
        <v>Pune</v>
      </c>
    </row>
    <row r="2167" spans="1:38">
      <c r="A2167" s="13" t="s">
        <v>4645</v>
      </c>
      <c r="B2167" s="54">
        <v>44701.6826764699</v>
      </c>
      <c r="C2167" s="13" t="s">
        <v>255</v>
      </c>
      <c r="D2167" s="13">
        <v>1598</v>
      </c>
      <c r="E2167" s="13" t="s">
        <v>4646</v>
      </c>
      <c r="F2167" s="13" t="s">
        <v>33</v>
      </c>
      <c r="G2167" s="14">
        <v>1653044413419</v>
      </c>
      <c r="H2167" s="55">
        <v>0.217060185185185</v>
      </c>
      <c r="I2167" s="33">
        <v>44881.217060185198</v>
      </c>
      <c r="J2167" s="58">
        <v>44881</v>
      </c>
      <c r="K2167" s="13" t="s">
        <v>257</v>
      </c>
      <c r="L2167" s="13" t="s">
        <v>72</v>
      </c>
      <c r="M2167" s="13" t="s">
        <v>255</v>
      </c>
      <c r="N2167" s="13" t="s">
        <v>215</v>
      </c>
      <c r="O2167" s="33" t="s">
        <v>38</v>
      </c>
      <c r="P2167" s="58" t="s">
        <v>38</v>
      </c>
      <c r="Q2167" s="33" t="s">
        <v>207</v>
      </c>
      <c r="R2167" s="14" t="s">
        <v>38</v>
      </c>
      <c r="S2167" s="13" t="s">
        <v>216</v>
      </c>
      <c r="T2167" s="13" t="s">
        <v>278</v>
      </c>
      <c r="U2167" s="33">
        <f t="shared" ca="1" si="396"/>
        <v>45744.56914039352</v>
      </c>
      <c r="V2167" s="13" t="str">
        <f t="shared" si="397"/>
        <v>Pune</v>
      </c>
      <c r="W2167" s="13" t="str">
        <f t="shared" si="398"/>
        <v>RI</v>
      </c>
      <c r="X2167" s="13">
        <f t="shared" si="399"/>
        <v>5</v>
      </c>
      <c r="Y2167" s="13" t="str">
        <f>IFERROR(VLOOKUP(C2167,ReceivingTeam[],2,FALSE),"HelpDesk")</f>
        <v>HelpDesk</v>
      </c>
      <c r="Z2167" s="67">
        <f t="shared" si="400"/>
        <v>44885.020833333336</v>
      </c>
      <c r="AA2167" s="68">
        <f t="shared" si="401"/>
        <v>44881</v>
      </c>
      <c r="AB2167" s="69" t="b">
        <f t="shared" si="402"/>
        <v>1</v>
      </c>
      <c r="AC2167" s="70">
        <f t="shared" si="403"/>
        <v>3</v>
      </c>
      <c r="AD2167" s="67">
        <f t="shared" si="404"/>
        <v>44885.020833333336</v>
      </c>
      <c r="AE2167" s="67">
        <f>VLOOKUP(V2167,'Branch Wise Work Timelines'!C:G,3,FALSE)+AA2167</f>
        <v>44881.395833333336</v>
      </c>
      <c r="AF2167" s="67">
        <f>IF(V2167="Bangalore",VLOOKUP(V2167,'Branch Wise Work Timelines'!C:G,4,FALSE)+AA2167+1,IF(V2167="Mumbai",VLOOKUP(V2167,'Branch Wise Work Timelines'!C:G,4,FALSE)+AA2167+1,VLOOKUP(V2167,'Branch Wise Work Timelines'!C:G,4,FALSE)+AA2167))</f>
        <v>44881.770833333336</v>
      </c>
      <c r="AG2167" s="67">
        <f>WORKDAY.INTL(AA2167,1,11)+VLOOKUP(V2167,'Branch Wise Work Timelines'!C:G,3,FALSE)</f>
        <v>44882.395833333336</v>
      </c>
      <c r="AH2167" s="69" t="str">
        <f t="shared" ca="1" si="405"/>
        <v>Out of TAT</v>
      </c>
      <c r="AI2167" s="69">
        <f t="shared" ca="1" si="406"/>
        <v>20630</v>
      </c>
      <c r="AJ2167" s="69" t="str">
        <f ca="1">IF(AI2167&lt;0,"0-12",IFERROR(VLOOKUP(AI2167,Breakup[],2,FALSE),"&gt;24"))</f>
        <v>&gt;24</v>
      </c>
      <c r="AK2167" s="69" t="str">
        <f>VLOOKUP(V2167,Master!B:D,3,FALSE)</f>
        <v>West</v>
      </c>
      <c r="AL2167" s="69" t="str">
        <f t="shared" si="407"/>
        <v>Pune</v>
      </c>
    </row>
    <row r="2168" spans="1:38">
      <c r="A2168" s="13" t="s">
        <v>4647</v>
      </c>
      <c r="B2168" s="54">
        <v>44701.683355902802</v>
      </c>
      <c r="C2168" s="13" t="s">
        <v>255</v>
      </c>
      <c r="D2168" s="13">
        <v>1056</v>
      </c>
      <c r="E2168" s="13" t="s">
        <v>4648</v>
      </c>
      <c r="F2168" s="13" t="s">
        <v>33</v>
      </c>
      <c r="G2168" s="14">
        <v>1653044413419</v>
      </c>
      <c r="H2168" s="55">
        <v>0.88314814814814802</v>
      </c>
      <c r="I2168" s="33">
        <v>44881.883148148103</v>
      </c>
      <c r="J2168" s="58">
        <v>44881</v>
      </c>
      <c r="K2168" s="13" t="s">
        <v>257</v>
      </c>
      <c r="L2168" s="13" t="s">
        <v>72</v>
      </c>
      <c r="M2168" s="13" t="s">
        <v>255</v>
      </c>
      <c r="N2168" s="13" t="s">
        <v>215</v>
      </c>
      <c r="O2168" s="33" t="s">
        <v>38</v>
      </c>
      <c r="P2168" s="58" t="s">
        <v>38</v>
      </c>
      <c r="Q2168" s="33" t="s">
        <v>207</v>
      </c>
      <c r="R2168" s="14" t="s">
        <v>38</v>
      </c>
      <c r="S2168" s="13" t="s">
        <v>216</v>
      </c>
      <c r="T2168" s="13" t="s">
        <v>278</v>
      </c>
      <c r="U2168" s="33">
        <f t="shared" ca="1" si="396"/>
        <v>45744.56914039352</v>
      </c>
      <c r="V2168" s="13" t="str">
        <f t="shared" si="397"/>
        <v>Pune</v>
      </c>
      <c r="W2168" s="13" t="str">
        <f t="shared" si="398"/>
        <v>RI</v>
      </c>
      <c r="X2168" s="13">
        <f t="shared" si="399"/>
        <v>21</v>
      </c>
      <c r="Y2168" s="13" t="str">
        <f>IFERROR(VLOOKUP(C2168,ReceivingTeam[],2,FALSE),"HelpDesk")</f>
        <v>HelpDesk</v>
      </c>
      <c r="Z2168" s="67">
        <f t="shared" si="400"/>
        <v>44885.508148148103</v>
      </c>
      <c r="AA2168" s="68">
        <f t="shared" si="401"/>
        <v>44881</v>
      </c>
      <c r="AB2168" s="69" t="b">
        <f t="shared" si="402"/>
        <v>1</v>
      </c>
      <c r="AC2168" s="70">
        <f t="shared" si="403"/>
        <v>3</v>
      </c>
      <c r="AD2168" s="67">
        <f t="shared" si="404"/>
        <v>44885.508148148103</v>
      </c>
      <c r="AE2168" s="67">
        <f>VLOOKUP(V2168,'Branch Wise Work Timelines'!C:G,3,FALSE)+AA2168</f>
        <v>44881.395833333336</v>
      </c>
      <c r="AF2168" s="67">
        <f>IF(V2168="Bangalore",VLOOKUP(V2168,'Branch Wise Work Timelines'!C:G,4,FALSE)+AA2168+1,IF(V2168="Mumbai",VLOOKUP(V2168,'Branch Wise Work Timelines'!C:G,4,FALSE)+AA2168+1,VLOOKUP(V2168,'Branch Wise Work Timelines'!C:G,4,FALSE)+AA2168))</f>
        <v>44881.770833333336</v>
      </c>
      <c r="AG2168" s="67">
        <f>WORKDAY.INTL(AA2168,1,11)+VLOOKUP(V2168,'Branch Wise Work Timelines'!C:G,3,FALSE)</f>
        <v>44882.395833333336</v>
      </c>
      <c r="AH2168" s="69" t="str">
        <f t="shared" ca="1" si="405"/>
        <v>Out of TAT</v>
      </c>
      <c r="AI2168" s="69">
        <f t="shared" ca="1" si="406"/>
        <v>20618</v>
      </c>
      <c r="AJ2168" s="69" t="str">
        <f ca="1">IF(AI2168&lt;0,"0-12",IFERROR(VLOOKUP(AI2168,Breakup[],2,FALSE),"&gt;24"))</f>
        <v>&gt;24</v>
      </c>
      <c r="AK2168" s="69" t="str">
        <f>VLOOKUP(V2168,Master!B:D,3,FALSE)</f>
        <v>West</v>
      </c>
      <c r="AL2168" s="69" t="str">
        <f t="shared" si="407"/>
        <v>Pune</v>
      </c>
    </row>
    <row r="2169" spans="1:38">
      <c r="A2169" s="13" t="s">
        <v>4649</v>
      </c>
      <c r="B2169" s="54">
        <v>44701.684022604197</v>
      </c>
      <c r="C2169" s="13" t="s">
        <v>255</v>
      </c>
      <c r="D2169" s="13">
        <v>748</v>
      </c>
      <c r="E2169" s="13" t="s">
        <v>4650</v>
      </c>
      <c r="F2169" s="13" t="s">
        <v>33</v>
      </c>
      <c r="G2169" s="14">
        <v>1653044413419</v>
      </c>
      <c r="H2169" s="55">
        <v>0.74604166666666705</v>
      </c>
      <c r="I2169" s="33">
        <v>44883.746041666702</v>
      </c>
      <c r="J2169" s="58">
        <v>44883</v>
      </c>
      <c r="K2169" s="13" t="s">
        <v>257</v>
      </c>
      <c r="L2169" s="13" t="s">
        <v>72</v>
      </c>
      <c r="M2169" s="13" t="s">
        <v>255</v>
      </c>
      <c r="N2169" s="13" t="s">
        <v>215</v>
      </c>
      <c r="O2169" s="33" t="s">
        <v>38</v>
      </c>
      <c r="P2169" s="58" t="s">
        <v>38</v>
      </c>
      <c r="Q2169" s="33" t="s">
        <v>207</v>
      </c>
      <c r="R2169" s="14" t="s">
        <v>38</v>
      </c>
      <c r="S2169" s="13" t="s">
        <v>216</v>
      </c>
      <c r="T2169" s="13" t="s">
        <v>278</v>
      </c>
      <c r="U2169" s="33">
        <f t="shared" ca="1" si="396"/>
        <v>45744.56914039352</v>
      </c>
      <c r="V2169" s="13" t="str">
        <f t="shared" si="397"/>
        <v>Pune</v>
      </c>
      <c r="W2169" s="13" t="str">
        <f t="shared" si="398"/>
        <v>RI</v>
      </c>
      <c r="X2169" s="13">
        <f t="shared" si="399"/>
        <v>17</v>
      </c>
      <c r="Y2169" s="13" t="str">
        <f>IFERROR(VLOOKUP(C2169,ReceivingTeam[],2,FALSE),"HelpDesk")</f>
        <v>HelpDesk</v>
      </c>
      <c r="Z2169" s="67">
        <f t="shared" si="400"/>
        <v>44887.371041666702</v>
      </c>
      <c r="AA2169" s="68">
        <f t="shared" si="401"/>
        <v>44883</v>
      </c>
      <c r="AB2169" s="69" t="b">
        <f t="shared" si="402"/>
        <v>1</v>
      </c>
      <c r="AC2169" s="70">
        <f t="shared" si="403"/>
        <v>3</v>
      </c>
      <c r="AD2169" s="67">
        <f t="shared" si="404"/>
        <v>44887.371041666702</v>
      </c>
      <c r="AE2169" s="67">
        <f>VLOOKUP(V2169,'Branch Wise Work Timelines'!C:G,3,FALSE)+AA2169</f>
        <v>44883.395833333336</v>
      </c>
      <c r="AF2169" s="67">
        <f>IF(V2169="Bangalore",VLOOKUP(V2169,'Branch Wise Work Timelines'!C:G,4,FALSE)+AA2169+1,IF(V2169="Mumbai",VLOOKUP(V2169,'Branch Wise Work Timelines'!C:G,4,FALSE)+AA2169+1,VLOOKUP(V2169,'Branch Wise Work Timelines'!C:G,4,FALSE)+AA2169))</f>
        <v>44883.770833333336</v>
      </c>
      <c r="AG2169" s="67">
        <f>WORKDAY.INTL(AA2169,1,11)+VLOOKUP(V2169,'Branch Wise Work Timelines'!C:G,3,FALSE)</f>
        <v>44884.395833333336</v>
      </c>
      <c r="AH2169" s="69" t="str">
        <f t="shared" ca="1" si="405"/>
        <v>Out of TAT</v>
      </c>
      <c r="AI2169" s="69">
        <f t="shared" ca="1" si="406"/>
        <v>20573</v>
      </c>
      <c r="AJ2169" s="69" t="str">
        <f ca="1">IF(AI2169&lt;0,"0-12",IFERROR(VLOOKUP(AI2169,Breakup[],2,FALSE),"&gt;24"))</f>
        <v>&gt;24</v>
      </c>
      <c r="AK2169" s="69" t="str">
        <f>VLOOKUP(V2169,Master!B:D,3,FALSE)</f>
        <v>West</v>
      </c>
      <c r="AL2169" s="69" t="str">
        <f t="shared" si="407"/>
        <v>Pune</v>
      </c>
    </row>
    <row r="2170" spans="1:38">
      <c r="A2170" s="13" t="s">
        <v>4651</v>
      </c>
      <c r="B2170" s="54">
        <v>44674.704889004599</v>
      </c>
      <c r="C2170" s="13" t="s">
        <v>472</v>
      </c>
      <c r="D2170" s="13">
        <v>762</v>
      </c>
      <c r="E2170" s="13" t="s">
        <v>4652</v>
      </c>
      <c r="F2170" s="13" t="s">
        <v>33</v>
      </c>
      <c r="G2170" s="14">
        <v>1653032972722</v>
      </c>
      <c r="H2170" s="55">
        <v>0.53556712962963005</v>
      </c>
      <c r="I2170" s="33">
        <v>44884.535567129598</v>
      </c>
      <c r="J2170" s="58">
        <v>44884</v>
      </c>
      <c r="K2170" s="13" t="s">
        <v>224</v>
      </c>
      <c r="L2170" s="13" t="s">
        <v>64</v>
      </c>
      <c r="M2170" s="13" t="s">
        <v>225</v>
      </c>
      <c r="N2170" s="13" t="s">
        <v>215</v>
      </c>
      <c r="O2170" s="33" t="s">
        <v>38</v>
      </c>
      <c r="P2170" s="58" t="s">
        <v>38</v>
      </c>
      <c r="Q2170" s="33" t="s">
        <v>207</v>
      </c>
      <c r="R2170" s="14" t="s">
        <v>38</v>
      </c>
      <c r="S2170" s="13" t="s">
        <v>208</v>
      </c>
      <c r="T2170" s="13" t="s">
        <v>209</v>
      </c>
      <c r="U2170" s="33">
        <f t="shared" ca="1" si="396"/>
        <v>45744.56914039352</v>
      </c>
      <c r="V2170" s="13" t="str">
        <f t="shared" si="397"/>
        <v>Kolkata</v>
      </c>
      <c r="W2170" s="13" t="str">
        <f t="shared" si="398"/>
        <v>RI</v>
      </c>
      <c r="X2170" s="13">
        <f t="shared" si="399"/>
        <v>12</v>
      </c>
      <c r="Y2170" s="13" t="str">
        <f>IFERROR(VLOOKUP(C2170,ReceivingTeam[],2,FALSE),"HelpDesk")</f>
        <v>HelpDesk</v>
      </c>
      <c r="Z2170" s="67">
        <f t="shared" si="400"/>
        <v>44886.681400462927</v>
      </c>
      <c r="AA2170" s="68">
        <f t="shared" si="401"/>
        <v>44884</v>
      </c>
      <c r="AB2170" s="69" t="b">
        <f t="shared" si="402"/>
        <v>1</v>
      </c>
      <c r="AC2170" s="70">
        <f t="shared" si="403"/>
        <v>0.5</v>
      </c>
      <c r="AD2170" s="67">
        <f t="shared" si="404"/>
        <v>44886.681400462927</v>
      </c>
      <c r="AE2170" s="67">
        <f>VLOOKUP(V2170,'Branch Wise Work Timelines'!C:G,3,FALSE)+AA2170</f>
        <v>44884.416666666664</v>
      </c>
      <c r="AF2170" s="67">
        <f>IF(V2170="Bangalore",VLOOKUP(V2170,'Branch Wise Work Timelines'!C:G,4,FALSE)+AA2170+1,IF(V2170="Mumbai",VLOOKUP(V2170,'Branch Wise Work Timelines'!C:G,4,FALSE)+AA2170+1,VLOOKUP(V2170,'Branch Wise Work Timelines'!C:G,4,FALSE)+AA2170))</f>
        <v>44884.770833333336</v>
      </c>
      <c r="AG2170" s="67">
        <f>WORKDAY.INTL(AA2170,1,11)+VLOOKUP(V2170,'Branch Wise Work Timelines'!C:G,3,FALSE)</f>
        <v>44886.416666666664</v>
      </c>
      <c r="AH2170" s="69" t="str">
        <f t="shared" ca="1" si="405"/>
        <v>Out of TAT</v>
      </c>
      <c r="AI2170" s="69">
        <f t="shared" ca="1" si="406"/>
        <v>20590</v>
      </c>
      <c r="AJ2170" s="69" t="str">
        <f ca="1">IF(AI2170&lt;0,"0-12",IFERROR(VLOOKUP(AI2170,Breakup[],2,FALSE),"&gt;24"))</f>
        <v>&gt;24</v>
      </c>
      <c r="AK2170" s="69" t="str">
        <f>VLOOKUP(V2170,Master!B:D,3,FALSE)</f>
        <v>East</v>
      </c>
      <c r="AL2170" s="69" t="str">
        <f t="shared" si="407"/>
        <v>Kolkata</v>
      </c>
    </row>
    <row r="2171" spans="1:38">
      <c r="A2171" s="13" t="s">
        <v>4653</v>
      </c>
      <c r="B2171" s="54">
        <v>44701.667476469898</v>
      </c>
      <c r="C2171" s="13" t="s">
        <v>261</v>
      </c>
      <c r="D2171" s="13">
        <v>1887</v>
      </c>
      <c r="E2171" s="13" t="s">
        <v>4654</v>
      </c>
      <c r="F2171" s="13" t="s">
        <v>33</v>
      </c>
      <c r="G2171" s="14">
        <v>1653044439864</v>
      </c>
      <c r="H2171" s="55">
        <v>0.37457175925925901</v>
      </c>
      <c r="I2171" s="33">
        <v>44889.374571759297</v>
      </c>
      <c r="J2171" s="58">
        <v>44889</v>
      </c>
      <c r="K2171" s="13" t="s">
        <v>263</v>
      </c>
      <c r="L2171" s="13" t="s">
        <v>69</v>
      </c>
      <c r="M2171" s="13" t="s">
        <v>101</v>
      </c>
      <c r="N2171" s="13" t="s">
        <v>206</v>
      </c>
      <c r="O2171" s="33" t="s">
        <v>38</v>
      </c>
      <c r="P2171" s="58" t="s">
        <v>38</v>
      </c>
      <c r="Q2171" s="33" t="s">
        <v>207</v>
      </c>
      <c r="R2171" s="14" t="s">
        <v>38</v>
      </c>
      <c r="S2171" s="13" t="s">
        <v>208</v>
      </c>
      <c r="T2171" s="13" t="s">
        <v>209</v>
      </c>
      <c r="U2171" s="33">
        <f t="shared" ca="1" si="396"/>
        <v>45744.56914039352</v>
      </c>
      <c r="V2171" s="13" t="str">
        <f t="shared" si="397"/>
        <v>Mumbai</v>
      </c>
      <c r="W2171" s="13" t="str">
        <f t="shared" si="398"/>
        <v>RI</v>
      </c>
      <c r="X2171" s="13">
        <f t="shared" si="399"/>
        <v>8</v>
      </c>
      <c r="Y2171" s="13" t="str">
        <f>IFERROR(VLOOKUP(C2171,ReceivingTeam[],2,FALSE),"HelpDesk")</f>
        <v>HelpDesk</v>
      </c>
      <c r="Z2171" s="67">
        <f t="shared" si="400"/>
        <v>44889.916666666664</v>
      </c>
      <c r="AA2171" s="68">
        <f t="shared" si="401"/>
        <v>44889</v>
      </c>
      <c r="AB2171" s="69" t="b">
        <f t="shared" si="402"/>
        <v>1</v>
      </c>
      <c r="AC2171" s="70">
        <f t="shared" si="403"/>
        <v>0.5</v>
      </c>
      <c r="AD2171" s="67">
        <f t="shared" si="404"/>
        <v>44889.916666666664</v>
      </c>
      <c r="AE2171" s="67">
        <f>VLOOKUP(V2171,'Branch Wise Work Timelines'!C:G,3,FALSE)+AA2171</f>
        <v>44889.416666666664</v>
      </c>
      <c r="AF2171" s="67">
        <f>IF(V2171="Bangalore",VLOOKUP(V2171,'Branch Wise Work Timelines'!C:G,4,FALSE)+AA2171+1,IF(V2171="Mumbai",VLOOKUP(V2171,'Branch Wise Work Timelines'!C:G,4,FALSE)+AA2171+1,VLOOKUP(V2171,'Branch Wise Work Timelines'!C:G,4,FALSE)+AA2171))</f>
        <v>44890.25</v>
      </c>
      <c r="AG2171" s="67">
        <f>WORKDAY.INTL(AA2171,1,11)+VLOOKUP(V2171,'Branch Wise Work Timelines'!C:G,3,FALSE)</f>
        <v>44890.416666666664</v>
      </c>
      <c r="AH2171" s="69" t="str">
        <f t="shared" ca="1" si="405"/>
        <v>Out of TAT</v>
      </c>
      <c r="AI2171" s="69">
        <f t="shared" ca="1" si="406"/>
        <v>20512</v>
      </c>
      <c r="AJ2171" s="69" t="str">
        <f ca="1">IF(AI2171&lt;0,"0-12",IFERROR(VLOOKUP(AI2171,Breakup[],2,FALSE),"&gt;24"))</f>
        <v>&gt;24</v>
      </c>
      <c r="AK2171" s="69" t="str">
        <f>VLOOKUP(V2171,Master!B:D,3,FALSE)</f>
        <v>East</v>
      </c>
      <c r="AL2171" s="69" t="str">
        <f t="shared" si="407"/>
        <v>Mumbai</v>
      </c>
    </row>
    <row r="2172" spans="1:38">
      <c r="A2172" s="13" t="s">
        <v>4655</v>
      </c>
      <c r="B2172" s="54">
        <v>44701.613397187502</v>
      </c>
      <c r="C2172" s="13" t="s">
        <v>3924</v>
      </c>
      <c r="D2172" s="13">
        <v>387</v>
      </c>
      <c r="E2172" s="13" t="s">
        <v>4656</v>
      </c>
      <c r="F2172" s="13" t="s">
        <v>33</v>
      </c>
      <c r="G2172" s="14">
        <v>1653038426661</v>
      </c>
      <c r="H2172" s="55">
        <v>0.16525462962963</v>
      </c>
      <c r="I2172" s="33">
        <v>44884.165254629603</v>
      </c>
      <c r="J2172" s="58">
        <v>44884</v>
      </c>
      <c r="K2172" s="13" t="s">
        <v>41</v>
      </c>
      <c r="L2172" s="13" t="s">
        <v>40</v>
      </c>
      <c r="M2172" s="13" t="s">
        <v>3924</v>
      </c>
      <c r="N2172" s="13" t="s">
        <v>215</v>
      </c>
      <c r="O2172" s="33" t="s">
        <v>38</v>
      </c>
      <c r="P2172" s="58" t="s">
        <v>38</v>
      </c>
      <c r="Q2172" s="33" t="s">
        <v>207</v>
      </c>
      <c r="R2172" s="14" t="s">
        <v>38</v>
      </c>
      <c r="S2172" s="13" t="s">
        <v>216</v>
      </c>
      <c r="T2172" s="13" t="s">
        <v>217</v>
      </c>
      <c r="U2172" s="33">
        <f t="shared" ca="1" si="396"/>
        <v>45744.56914039352</v>
      </c>
      <c r="V2172" s="13" t="str">
        <f t="shared" si="397"/>
        <v>Chennai - RSI</v>
      </c>
      <c r="W2172" s="13" t="str">
        <f t="shared" si="398"/>
        <v>RI</v>
      </c>
      <c r="X2172" s="13">
        <f t="shared" si="399"/>
        <v>3</v>
      </c>
      <c r="Y2172" s="13" t="str">
        <f>IFERROR(VLOOKUP(C2172,ReceivingTeam[],2,FALSE),"HelpDesk")</f>
        <v>HelpDesk</v>
      </c>
      <c r="Z2172" s="67">
        <f t="shared" si="400"/>
        <v>44886.541666666664</v>
      </c>
      <c r="AA2172" s="68">
        <f t="shared" si="401"/>
        <v>44884</v>
      </c>
      <c r="AB2172" s="69" t="b">
        <f t="shared" si="402"/>
        <v>1</v>
      </c>
      <c r="AC2172" s="70">
        <f t="shared" si="403"/>
        <v>0.5</v>
      </c>
      <c r="AD2172" s="67">
        <f t="shared" si="404"/>
        <v>44886.541666666664</v>
      </c>
      <c r="AE2172" s="67">
        <f>VLOOKUP(V2172,'Branch Wise Work Timelines'!C:G,3,FALSE)+AA2172</f>
        <v>44884.416666666664</v>
      </c>
      <c r="AF2172" s="67">
        <f>IF(V2172="Bangalore",VLOOKUP(V2172,'Branch Wise Work Timelines'!C:G,4,FALSE)+AA2172+1,IF(V2172="Mumbai",VLOOKUP(V2172,'Branch Wise Work Timelines'!C:G,4,FALSE)+AA2172+1,VLOOKUP(V2172,'Branch Wise Work Timelines'!C:G,4,FALSE)+AA2172))</f>
        <v>44884.791666666664</v>
      </c>
      <c r="AG2172" s="67">
        <f>WORKDAY.INTL(AA2172,1,11)+VLOOKUP(V2172,'Branch Wise Work Timelines'!C:G,3,FALSE)</f>
        <v>44886.416666666664</v>
      </c>
      <c r="AH2172" s="69" t="str">
        <f t="shared" ca="1" si="405"/>
        <v>Out of TAT</v>
      </c>
      <c r="AI2172" s="69">
        <f t="shared" ca="1" si="406"/>
        <v>20593</v>
      </c>
      <c r="AJ2172" s="69" t="str">
        <f ca="1">IF(AI2172&lt;0,"0-12",IFERROR(VLOOKUP(AI2172,Breakup[],2,FALSE),"&gt;24"))</f>
        <v>&gt;24</v>
      </c>
      <c r="AK2172" s="69" t="str">
        <f>VLOOKUP(V2172,Master!B:D,3,FALSE)</f>
        <v>South</v>
      </c>
      <c r="AL2172" s="69" t="str">
        <f t="shared" si="407"/>
        <v>Chennai - RSI</v>
      </c>
    </row>
    <row r="2173" spans="1:38">
      <c r="A2173" s="13" t="s">
        <v>4657</v>
      </c>
      <c r="B2173" s="54">
        <v>44701.652026006901</v>
      </c>
      <c r="C2173" s="13" t="s">
        <v>404</v>
      </c>
      <c r="D2173" s="13">
        <v>588</v>
      </c>
      <c r="E2173" s="13" t="s">
        <v>4658</v>
      </c>
      <c r="F2173" s="13" t="s">
        <v>15</v>
      </c>
      <c r="G2173" s="14">
        <v>1653043347189</v>
      </c>
      <c r="H2173" s="55">
        <v>0.146898148148148</v>
      </c>
      <c r="I2173" s="33">
        <v>44889.146898148101</v>
      </c>
      <c r="J2173" s="58">
        <v>44889</v>
      </c>
      <c r="K2173" s="13" t="s">
        <v>213</v>
      </c>
      <c r="L2173" s="13" t="s">
        <v>30</v>
      </c>
      <c r="M2173" s="13" t="s">
        <v>75</v>
      </c>
      <c r="N2173" s="13" t="s">
        <v>206</v>
      </c>
      <c r="O2173" s="33" t="s">
        <v>38</v>
      </c>
      <c r="P2173" s="58" t="s">
        <v>38</v>
      </c>
      <c r="Q2173" s="33" t="s">
        <v>207</v>
      </c>
      <c r="R2173" s="14" t="s">
        <v>38</v>
      </c>
      <c r="S2173" s="13" t="s">
        <v>208</v>
      </c>
      <c r="T2173" s="13" t="s">
        <v>209</v>
      </c>
      <c r="U2173" s="33">
        <f t="shared" ca="1" si="396"/>
        <v>45744.56914039352</v>
      </c>
      <c r="V2173" s="13" t="str">
        <f t="shared" si="397"/>
        <v>Bangalore</v>
      </c>
      <c r="W2173" s="13" t="str">
        <f t="shared" si="398"/>
        <v>CLS</v>
      </c>
      <c r="X2173" s="13">
        <f t="shared" si="399"/>
        <v>3</v>
      </c>
      <c r="Y2173" s="13" t="str">
        <f>IFERROR(VLOOKUP(C2173,ReceivingTeam[],2,FALSE),"HelpDesk")</f>
        <v>HelpDesk</v>
      </c>
      <c r="Z2173" s="67">
        <f t="shared" si="400"/>
        <v>44889.916666666664</v>
      </c>
      <c r="AA2173" s="68">
        <f t="shared" si="401"/>
        <v>44889</v>
      </c>
      <c r="AB2173" s="69" t="b">
        <f t="shared" si="402"/>
        <v>1</v>
      </c>
      <c r="AC2173" s="70">
        <f t="shared" si="403"/>
        <v>0.5</v>
      </c>
      <c r="AD2173" s="67">
        <f t="shared" si="404"/>
        <v>44889.916666666664</v>
      </c>
      <c r="AE2173" s="67">
        <f>VLOOKUP(V2173,'Branch Wise Work Timelines'!C:G,3,FALSE)+AA2173</f>
        <v>44889.416666666664</v>
      </c>
      <c r="AF2173" s="67">
        <f>IF(V2173="Bangalore",VLOOKUP(V2173,'Branch Wise Work Timelines'!C:G,4,FALSE)+AA2173+1,IF(V2173="Mumbai",VLOOKUP(V2173,'Branch Wise Work Timelines'!C:G,4,FALSE)+AA2173+1,VLOOKUP(V2173,'Branch Wise Work Timelines'!C:G,4,FALSE)+AA2173))</f>
        <v>44890.104166666664</v>
      </c>
      <c r="AG2173" s="67">
        <f>WORKDAY.INTL(AA2173,1,11)+VLOOKUP(V2173,'Branch Wise Work Timelines'!C:G,3,FALSE)</f>
        <v>44890.416666666664</v>
      </c>
      <c r="AH2173" s="69" t="str">
        <f t="shared" ca="1" si="405"/>
        <v>Out of TAT</v>
      </c>
      <c r="AI2173" s="69">
        <f t="shared" ca="1" si="406"/>
        <v>20512</v>
      </c>
      <c r="AJ2173" s="69" t="str">
        <f ca="1">IF(AI2173&lt;0,"0-12",IFERROR(VLOOKUP(AI2173,Breakup[],2,FALSE),"&gt;24"))</f>
        <v>&gt;24</v>
      </c>
      <c r="AK2173" s="69" t="str">
        <f>VLOOKUP(V2173,Master!B:D,3,FALSE)</f>
        <v>South</v>
      </c>
      <c r="AL2173" s="69" t="str">
        <f t="shared" si="407"/>
        <v>Bangalore-CLS</v>
      </c>
    </row>
    <row r="2174" spans="1:38">
      <c r="A2174" s="13" t="s">
        <v>4659</v>
      </c>
      <c r="B2174" s="54">
        <v>44701.500445567101</v>
      </c>
      <c r="C2174" s="13" t="s">
        <v>89</v>
      </c>
      <c r="D2174" s="13">
        <v>851</v>
      </c>
      <c r="E2174" s="13" t="s">
        <v>4660</v>
      </c>
      <c r="F2174" s="13" t="s">
        <v>15</v>
      </c>
      <c r="G2174" s="14">
        <v>1653032881003</v>
      </c>
      <c r="H2174" s="55">
        <v>0.24473379629629599</v>
      </c>
      <c r="I2174" s="33">
        <v>44889.244733796302</v>
      </c>
      <c r="J2174" s="58">
        <v>44889</v>
      </c>
      <c r="K2174" s="13" t="s">
        <v>213</v>
      </c>
      <c r="L2174" s="13" t="s">
        <v>30</v>
      </c>
      <c r="M2174" s="13" t="s">
        <v>75</v>
      </c>
      <c r="N2174" s="13" t="s">
        <v>1185</v>
      </c>
      <c r="O2174" s="33" t="s">
        <v>38</v>
      </c>
      <c r="P2174" s="58" t="s">
        <v>38</v>
      </c>
      <c r="Q2174" s="33" t="s">
        <v>207</v>
      </c>
      <c r="R2174" s="14" t="s">
        <v>38</v>
      </c>
      <c r="S2174" s="13" t="s">
        <v>216</v>
      </c>
      <c r="T2174" s="13" t="s">
        <v>217</v>
      </c>
      <c r="U2174" s="33">
        <f t="shared" ca="1" si="396"/>
        <v>45744.56914039352</v>
      </c>
      <c r="V2174" s="13" t="str">
        <f t="shared" si="397"/>
        <v>Bangalore</v>
      </c>
      <c r="W2174" s="13" t="str">
        <f t="shared" si="398"/>
        <v>CLS</v>
      </c>
      <c r="X2174" s="13">
        <f t="shared" si="399"/>
        <v>5</v>
      </c>
      <c r="Y2174" s="13" t="str">
        <f>IFERROR(VLOOKUP(C2174,ReceivingTeam[],2,FALSE),"HelpDesk")</f>
        <v>Branch office</v>
      </c>
      <c r="Z2174" s="67">
        <f t="shared" si="400"/>
        <v>44889.916666666664</v>
      </c>
      <c r="AA2174" s="68">
        <f t="shared" si="401"/>
        <v>44889</v>
      </c>
      <c r="AB2174" s="69" t="b">
        <f t="shared" si="402"/>
        <v>1</v>
      </c>
      <c r="AC2174" s="70">
        <f t="shared" si="403"/>
        <v>0.5</v>
      </c>
      <c r="AD2174" s="67">
        <f t="shared" si="404"/>
        <v>44889.916666666664</v>
      </c>
      <c r="AE2174" s="67">
        <f>VLOOKUP(V2174,'Branch Wise Work Timelines'!C:G,3,FALSE)+AA2174</f>
        <v>44889.416666666664</v>
      </c>
      <c r="AF2174" s="67">
        <f>IF(V2174="Bangalore",VLOOKUP(V2174,'Branch Wise Work Timelines'!C:G,4,FALSE)+AA2174+1,IF(V2174="Mumbai",VLOOKUP(V2174,'Branch Wise Work Timelines'!C:G,4,FALSE)+AA2174+1,VLOOKUP(V2174,'Branch Wise Work Timelines'!C:G,4,FALSE)+AA2174))</f>
        <v>44890.104166666664</v>
      </c>
      <c r="AG2174" s="67">
        <f>WORKDAY.INTL(AA2174,1,11)+VLOOKUP(V2174,'Branch Wise Work Timelines'!C:G,3,FALSE)</f>
        <v>44890.416666666664</v>
      </c>
      <c r="AH2174" s="69" t="str">
        <f t="shared" ca="1" si="405"/>
        <v>Out of TAT</v>
      </c>
      <c r="AI2174" s="69">
        <f t="shared" ca="1" si="406"/>
        <v>20512</v>
      </c>
      <c r="AJ2174" s="69" t="str">
        <f ca="1">IF(AI2174&lt;0,"0-12",IFERROR(VLOOKUP(AI2174,Breakup[],2,FALSE),"&gt;24"))</f>
        <v>&gt;24</v>
      </c>
      <c r="AK2174" s="69" t="str">
        <f>VLOOKUP(V2174,Master!B:D,3,FALSE)</f>
        <v>South</v>
      </c>
      <c r="AL2174" s="69" t="str">
        <f t="shared" si="407"/>
        <v>Bangalore-CLS</v>
      </c>
    </row>
    <row r="2175" spans="1:38">
      <c r="A2175" s="13" t="s">
        <v>4661</v>
      </c>
      <c r="B2175" s="54">
        <v>44701.533229085602</v>
      </c>
      <c r="C2175" s="13" t="s">
        <v>497</v>
      </c>
      <c r="D2175" s="13">
        <v>143</v>
      </c>
      <c r="E2175" s="13" t="s">
        <v>4662</v>
      </c>
      <c r="F2175" s="13" t="s">
        <v>33</v>
      </c>
      <c r="G2175" s="14">
        <v>1653033678028</v>
      </c>
      <c r="H2175" s="55">
        <v>0.98866898148148197</v>
      </c>
      <c r="I2175" s="33">
        <v>44884.988668981503</v>
      </c>
      <c r="J2175" s="58">
        <v>44884</v>
      </c>
      <c r="K2175" s="13" t="s">
        <v>452</v>
      </c>
      <c r="L2175" s="13" t="s">
        <v>36</v>
      </c>
      <c r="M2175" s="13" t="s">
        <v>497</v>
      </c>
      <c r="N2175" s="13" t="s">
        <v>206</v>
      </c>
      <c r="O2175" s="33" t="s">
        <v>38</v>
      </c>
      <c r="P2175" s="58" t="s">
        <v>38</v>
      </c>
      <c r="Q2175" s="33" t="s">
        <v>207</v>
      </c>
      <c r="R2175" s="14" t="s">
        <v>38</v>
      </c>
      <c r="S2175" s="13" t="s">
        <v>216</v>
      </c>
      <c r="T2175" s="13" t="s">
        <v>217</v>
      </c>
      <c r="U2175" s="33">
        <f t="shared" ca="1" si="396"/>
        <v>45744.56914039352</v>
      </c>
      <c r="V2175" s="13" t="str">
        <f t="shared" si="397"/>
        <v>Chennai</v>
      </c>
      <c r="W2175" s="13" t="str">
        <f t="shared" si="398"/>
        <v>RI</v>
      </c>
      <c r="X2175" s="13">
        <f t="shared" si="399"/>
        <v>23</v>
      </c>
      <c r="Y2175" s="13" t="str">
        <f>IFERROR(VLOOKUP(C2175,ReceivingTeam[],2,FALSE),"HelpDesk")</f>
        <v>HelpDesk</v>
      </c>
      <c r="Z2175" s="67">
        <f t="shared" si="400"/>
        <v>44887.134502314831</v>
      </c>
      <c r="AA2175" s="68">
        <f t="shared" si="401"/>
        <v>44884</v>
      </c>
      <c r="AB2175" s="69" t="b">
        <f t="shared" si="402"/>
        <v>1</v>
      </c>
      <c r="AC2175" s="70">
        <f t="shared" si="403"/>
        <v>0.5</v>
      </c>
      <c r="AD2175" s="67">
        <f t="shared" si="404"/>
        <v>44887.134502314831</v>
      </c>
      <c r="AE2175" s="67">
        <f>VLOOKUP(V2175,'Branch Wise Work Timelines'!C:G,3,FALSE)+AA2175</f>
        <v>44884.416666666664</v>
      </c>
      <c r="AF2175" s="67">
        <f>IF(V2175="Bangalore",VLOOKUP(V2175,'Branch Wise Work Timelines'!C:G,4,FALSE)+AA2175+1,IF(V2175="Mumbai",VLOOKUP(V2175,'Branch Wise Work Timelines'!C:G,4,FALSE)+AA2175+1,VLOOKUP(V2175,'Branch Wise Work Timelines'!C:G,4,FALSE)+AA2175))</f>
        <v>44884.770833333336</v>
      </c>
      <c r="AG2175" s="67">
        <f>WORKDAY.INTL(AA2175,1,11)+VLOOKUP(V2175,'Branch Wise Work Timelines'!C:G,3,FALSE)</f>
        <v>44886.416666666664</v>
      </c>
      <c r="AH2175" s="69" t="str">
        <f t="shared" ca="1" si="405"/>
        <v>Out of TAT</v>
      </c>
      <c r="AI2175" s="69">
        <f t="shared" ca="1" si="406"/>
        <v>20579</v>
      </c>
      <c r="AJ2175" s="69" t="str">
        <f ca="1">IF(AI2175&lt;0,"0-12",IFERROR(VLOOKUP(AI2175,Breakup[],2,FALSE),"&gt;24"))</f>
        <v>&gt;24</v>
      </c>
      <c r="AK2175" s="69" t="str">
        <f>VLOOKUP(V2175,Master!B:D,3,FALSE)</f>
        <v>South</v>
      </c>
      <c r="AL2175" s="69" t="str">
        <f t="shared" si="407"/>
        <v>Chennai</v>
      </c>
    </row>
    <row r="2176" spans="1:38">
      <c r="A2176" s="13" t="s">
        <v>4663</v>
      </c>
      <c r="B2176" s="54">
        <v>44701.542612418998</v>
      </c>
      <c r="C2176" s="13" t="s">
        <v>110</v>
      </c>
      <c r="D2176" s="13">
        <v>1053</v>
      </c>
      <c r="E2176" s="13" t="s">
        <v>4664</v>
      </c>
      <c r="F2176" s="13" t="s">
        <v>33</v>
      </c>
      <c r="G2176" s="14">
        <v>1653032135049</v>
      </c>
      <c r="H2176" s="55">
        <v>0.151898148148148</v>
      </c>
      <c r="I2176" s="33">
        <v>44889.151898148099</v>
      </c>
      <c r="J2176" s="58">
        <v>44889</v>
      </c>
      <c r="K2176" s="13" t="s">
        <v>263</v>
      </c>
      <c r="L2176" s="13" t="s">
        <v>69</v>
      </c>
      <c r="M2176" s="13" t="s">
        <v>103</v>
      </c>
      <c r="N2176" s="13" t="s">
        <v>206</v>
      </c>
      <c r="O2176" s="33" t="s">
        <v>38</v>
      </c>
      <c r="P2176" s="58" t="s">
        <v>38</v>
      </c>
      <c r="Q2176" s="33" t="s">
        <v>207</v>
      </c>
      <c r="R2176" s="14" t="s">
        <v>38</v>
      </c>
      <c r="S2176" s="13" t="s">
        <v>208</v>
      </c>
      <c r="T2176" s="13" t="s">
        <v>209</v>
      </c>
      <c r="U2176" s="33">
        <f t="shared" ca="1" si="396"/>
        <v>45744.56914039352</v>
      </c>
      <c r="V2176" s="13" t="str">
        <f t="shared" si="397"/>
        <v>Mumbai</v>
      </c>
      <c r="W2176" s="13" t="str">
        <f t="shared" si="398"/>
        <v>RI</v>
      </c>
      <c r="X2176" s="13">
        <f t="shared" si="399"/>
        <v>3</v>
      </c>
      <c r="Y2176" s="13" t="str">
        <f>IFERROR(VLOOKUP(C2176,ReceivingTeam[],2,FALSE),"HelpDesk")</f>
        <v>Branch office</v>
      </c>
      <c r="Z2176" s="67">
        <f t="shared" si="400"/>
        <v>44889.916666666664</v>
      </c>
      <c r="AA2176" s="68">
        <f t="shared" si="401"/>
        <v>44889</v>
      </c>
      <c r="AB2176" s="69" t="b">
        <f t="shared" si="402"/>
        <v>1</v>
      </c>
      <c r="AC2176" s="70">
        <f t="shared" si="403"/>
        <v>0.5</v>
      </c>
      <c r="AD2176" s="67">
        <f t="shared" si="404"/>
        <v>44889.916666666664</v>
      </c>
      <c r="AE2176" s="67">
        <f>VLOOKUP(V2176,'Branch Wise Work Timelines'!C:G,3,FALSE)+AA2176</f>
        <v>44889.416666666664</v>
      </c>
      <c r="AF2176" s="67">
        <f>IF(V2176="Bangalore",VLOOKUP(V2176,'Branch Wise Work Timelines'!C:G,4,FALSE)+AA2176+1,IF(V2176="Mumbai",VLOOKUP(V2176,'Branch Wise Work Timelines'!C:G,4,FALSE)+AA2176+1,VLOOKUP(V2176,'Branch Wise Work Timelines'!C:G,4,FALSE)+AA2176))</f>
        <v>44890.25</v>
      </c>
      <c r="AG2176" s="67">
        <f>WORKDAY.INTL(AA2176,1,11)+VLOOKUP(V2176,'Branch Wise Work Timelines'!C:G,3,FALSE)</f>
        <v>44890.416666666664</v>
      </c>
      <c r="AH2176" s="69" t="str">
        <f t="shared" ca="1" si="405"/>
        <v>Out of TAT</v>
      </c>
      <c r="AI2176" s="69">
        <f t="shared" ca="1" si="406"/>
        <v>20512</v>
      </c>
      <c r="AJ2176" s="69" t="str">
        <f ca="1">IF(AI2176&lt;0,"0-12",IFERROR(VLOOKUP(AI2176,Breakup[],2,FALSE),"&gt;24"))</f>
        <v>&gt;24</v>
      </c>
      <c r="AK2176" s="69" t="str">
        <f>VLOOKUP(V2176,Master!B:D,3,FALSE)</f>
        <v>East</v>
      </c>
      <c r="AL2176" s="69" t="str">
        <f t="shared" si="407"/>
        <v>Mumbai</v>
      </c>
    </row>
    <row r="2177" spans="1:38">
      <c r="A2177" s="13" t="s">
        <v>4665</v>
      </c>
      <c r="B2177" s="54">
        <v>44701.532341516198</v>
      </c>
      <c r="C2177" s="13" t="s">
        <v>901</v>
      </c>
      <c r="D2177" s="13">
        <v>185</v>
      </c>
      <c r="E2177" s="13" t="s">
        <v>4666</v>
      </c>
      <c r="F2177" s="13" t="s">
        <v>33</v>
      </c>
      <c r="G2177" s="14">
        <v>1653030944104</v>
      </c>
      <c r="H2177" s="55">
        <v>0.72122685185185198</v>
      </c>
      <c r="I2177" s="33">
        <v>44888.721226851798</v>
      </c>
      <c r="J2177" s="58">
        <v>44888</v>
      </c>
      <c r="K2177" s="13" t="s">
        <v>213</v>
      </c>
      <c r="L2177" s="13" t="s">
        <v>30</v>
      </c>
      <c r="M2177" s="13" t="s">
        <v>282</v>
      </c>
      <c r="N2177" s="13" t="s">
        <v>215</v>
      </c>
      <c r="O2177" s="33" t="s">
        <v>38</v>
      </c>
      <c r="P2177" s="58" t="s">
        <v>38</v>
      </c>
      <c r="Q2177" s="33" t="s">
        <v>207</v>
      </c>
      <c r="R2177" s="14" t="s">
        <v>38</v>
      </c>
      <c r="S2177" s="13" t="s">
        <v>208</v>
      </c>
      <c r="T2177" s="13" t="s">
        <v>209</v>
      </c>
      <c r="U2177" s="33">
        <f t="shared" ca="1" si="396"/>
        <v>45744.56914039352</v>
      </c>
      <c r="V2177" s="13" t="str">
        <f t="shared" si="397"/>
        <v>Bangalore</v>
      </c>
      <c r="W2177" s="13" t="str">
        <f t="shared" si="398"/>
        <v>RI</v>
      </c>
      <c r="X2177" s="13">
        <f t="shared" si="399"/>
        <v>17</v>
      </c>
      <c r="Y2177" s="13" t="str">
        <f>IFERROR(VLOOKUP(C2177,ReceivingTeam[],2,FALSE),"HelpDesk")</f>
        <v>HelpDesk</v>
      </c>
      <c r="Z2177" s="67">
        <f t="shared" si="400"/>
        <v>44889.533726851798</v>
      </c>
      <c r="AA2177" s="68">
        <f t="shared" si="401"/>
        <v>44888</v>
      </c>
      <c r="AB2177" s="69" t="b">
        <f t="shared" si="402"/>
        <v>1</v>
      </c>
      <c r="AC2177" s="70">
        <f t="shared" si="403"/>
        <v>0.5</v>
      </c>
      <c r="AD2177" s="67">
        <f t="shared" si="404"/>
        <v>44889.533726851798</v>
      </c>
      <c r="AE2177" s="67">
        <f>VLOOKUP(V2177,'Branch Wise Work Timelines'!C:G,3,FALSE)+AA2177</f>
        <v>44888.416666666664</v>
      </c>
      <c r="AF2177" s="67">
        <f>IF(V2177="Bangalore",VLOOKUP(V2177,'Branch Wise Work Timelines'!C:G,4,FALSE)+AA2177+1,IF(V2177="Mumbai",VLOOKUP(V2177,'Branch Wise Work Timelines'!C:G,4,FALSE)+AA2177+1,VLOOKUP(V2177,'Branch Wise Work Timelines'!C:G,4,FALSE)+AA2177))</f>
        <v>44889.104166666664</v>
      </c>
      <c r="AG2177" s="67">
        <f>WORKDAY.INTL(AA2177,1,11)+VLOOKUP(V2177,'Branch Wise Work Timelines'!C:G,3,FALSE)</f>
        <v>44889.416666666664</v>
      </c>
      <c r="AH2177" s="69" t="str">
        <f t="shared" ca="1" si="405"/>
        <v>Out of TAT</v>
      </c>
      <c r="AI2177" s="69">
        <f t="shared" ca="1" si="406"/>
        <v>20521</v>
      </c>
      <c r="AJ2177" s="69" t="str">
        <f ca="1">IF(AI2177&lt;0,"0-12",IFERROR(VLOOKUP(AI2177,Breakup[],2,FALSE),"&gt;24"))</f>
        <v>&gt;24</v>
      </c>
      <c r="AK2177" s="69" t="str">
        <f>VLOOKUP(V2177,Master!B:D,3,FALSE)</f>
        <v>South</v>
      </c>
      <c r="AL2177" s="69" t="str">
        <f t="shared" si="407"/>
        <v>Bangalore</v>
      </c>
    </row>
    <row r="2178" spans="1:38">
      <c r="A2178" s="13" t="s">
        <v>4667</v>
      </c>
      <c r="B2178" s="54">
        <v>44701.627967824097</v>
      </c>
      <c r="C2178" s="13" t="s">
        <v>90</v>
      </c>
      <c r="D2178" s="13">
        <v>1594</v>
      </c>
      <c r="E2178" s="13" t="s">
        <v>4668</v>
      </c>
      <c r="F2178" s="13" t="s">
        <v>33</v>
      </c>
      <c r="G2178" s="14">
        <v>1653042739800</v>
      </c>
      <c r="H2178" s="55">
        <v>0.91915509259259298</v>
      </c>
      <c r="I2178" s="33">
        <v>44887.919155092597</v>
      </c>
      <c r="J2178" s="58">
        <v>44887</v>
      </c>
      <c r="K2178" s="13" t="s">
        <v>425</v>
      </c>
      <c r="L2178" s="13" t="s">
        <v>30</v>
      </c>
      <c r="M2178" s="13" t="s">
        <v>90</v>
      </c>
      <c r="N2178" s="13" t="s">
        <v>206</v>
      </c>
      <c r="O2178" s="33" t="s">
        <v>38</v>
      </c>
      <c r="P2178" s="58" t="s">
        <v>38</v>
      </c>
      <c r="Q2178" s="33" t="s">
        <v>207</v>
      </c>
      <c r="R2178" s="14" t="s">
        <v>38</v>
      </c>
      <c r="S2178" s="13" t="s">
        <v>216</v>
      </c>
      <c r="T2178" s="13" t="s">
        <v>278</v>
      </c>
      <c r="U2178" s="33">
        <f t="shared" ref="U2178:U2241" ca="1" si="408">NOW()</f>
        <v>45744.56914039352</v>
      </c>
      <c r="V2178" s="13" t="str">
        <f t="shared" ref="V2178:V2241" si="409">VLOOKUP(L2178,Location,2,0)</f>
        <v>Bangalore</v>
      </c>
      <c r="W2178" s="13" t="str">
        <f t="shared" ref="W2178:W2241" si="410">VLOOKUP(F2178,FCT,2,FALSE)</f>
        <v>RI</v>
      </c>
      <c r="X2178" s="13">
        <f t="shared" ref="X2178:X2241" si="411">HOUR(I2178)</f>
        <v>22</v>
      </c>
      <c r="Y2178" s="13" t="str">
        <f>IFERROR(VLOOKUP(C2178,ReceivingTeam[],2,FALSE),"HelpDesk")</f>
        <v>Branch office</v>
      </c>
      <c r="Z2178" s="67">
        <f t="shared" ref="Z2178:Z2241" si="412">IF(AB2178=FALSE,AE2178+AC2178,IF(I2178&gt;AE2178,IF(((I2178+AC2178)&gt;AF2178),(AC2178-(AF2178-I2178)+AG2178),I2178+AC2178),IF(((AE2178+AC2178)&gt;AF2178),(AC2178-(AF2178-AE2178)+AG2178),AE2178+AC2178)))</f>
        <v>44891.231655092597</v>
      </c>
      <c r="AA2178" s="68">
        <f t="shared" ref="AA2178:AA2241" si="413">INT(J2178)</f>
        <v>44887</v>
      </c>
      <c r="AB2178" s="69" t="b">
        <f t="shared" ref="AB2178:AB2241" si="414">WORKDAY.INTL(AA2178-1,1,11)=AA2178</f>
        <v>1</v>
      </c>
      <c r="AC2178" s="70">
        <f t="shared" ref="AC2178:AC2241" si="415">IF(T2178="High",12/24,72/24)</f>
        <v>3</v>
      </c>
      <c r="AD2178" s="67">
        <f t="shared" ref="AD2178:AD2241" si="416">IF(AB2178=FALSE,AE2178+AC2178,IF(I2178&gt;AE2178,IF(((I2178+AC2178)&gt;AF2178),(AC2178-(AF2178-I2178)+AG2178),I2178+AC2178),IF(((AE2178+AC2178)&gt;AF2178),(AC2178-(AF2178-AE2178)+AG2178),AE2178+AC2178)))</f>
        <v>44891.231655092597</v>
      </c>
      <c r="AE2178" s="67">
        <f>VLOOKUP(V2178,'Branch Wise Work Timelines'!C:G,3,FALSE)+AA2178</f>
        <v>44887.416666666664</v>
      </c>
      <c r="AF2178" s="67">
        <f>IF(V2178="Bangalore",VLOOKUP(V2178,'Branch Wise Work Timelines'!C:G,4,FALSE)+AA2178+1,IF(V2178="Mumbai",VLOOKUP(V2178,'Branch Wise Work Timelines'!C:G,4,FALSE)+AA2178+1,VLOOKUP(V2178,'Branch Wise Work Timelines'!C:G,4,FALSE)+AA2178))</f>
        <v>44888.104166666664</v>
      </c>
      <c r="AG2178" s="67">
        <f>WORKDAY.INTL(AA2178,1,11)+VLOOKUP(V2178,'Branch Wise Work Timelines'!C:G,3,FALSE)</f>
        <v>44888.416666666664</v>
      </c>
      <c r="AH2178" s="69" t="str">
        <f t="shared" ref="AH2178:AH2241" ca="1" si="417">IF(Q2178&lt;&gt;"Success",IF(U2178&gt;Z2178,"Out of TAT","In TAT"),IF(O2178&gt;AD2178,"Not Met","Met"))</f>
        <v>Out of TAT</v>
      </c>
      <c r="AI2178" s="69">
        <f t="shared" ref="AI2178:AI2241" ca="1" si="418">ROUNDUP((U2178-AD2178)*24,0)</f>
        <v>20481</v>
      </c>
      <c r="AJ2178" s="69" t="str">
        <f ca="1">IF(AI2178&lt;0,"0-12",IFERROR(VLOOKUP(AI2178,Breakup[],2,FALSE),"&gt;24"))</f>
        <v>&gt;24</v>
      </c>
      <c r="AK2178" s="69" t="str">
        <f>VLOOKUP(V2178,Master!B:D,3,FALSE)</f>
        <v>South</v>
      </c>
      <c r="AL2178" s="69" t="str">
        <f t="shared" ref="AL2178:AL2241" si="419">IF(V2178="Bangalore",IF(W2178="CLS",V2178&amp;"-"&amp;"CLS",V2178),(V2178))</f>
        <v>Bangalore</v>
      </c>
    </row>
    <row r="2179" spans="1:38">
      <c r="A2179" s="13" t="s">
        <v>4669</v>
      </c>
      <c r="B2179" s="54">
        <v>44701.4861515046</v>
      </c>
      <c r="C2179" s="13" t="s">
        <v>528</v>
      </c>
      <c r="D2179" s="13">
        <v>1382</v>
      </c>
      <c r="E2179" s="13" t="s">
        <v>4670</v>
      </c>
      <c r="F2179" s="13" t="s">
        <v>33</v>
      </c>
      <c r="G2179" s="14">
        <v>1653028557916</v>
      </c>
      <c r="H2179" s="55">
        <v>0.31894675925925903</v>
      </c>
      <c r="I2179" s="33">
        <v>44891.318946759297</v>
      </c>
      <c r="J2179" s="58">
        <v>44891</v>
      </c>
      <c r="K2179" s="13" t="s">
        <v>397</v>
      </c>
      <c r="L2179" s="13" t="s">
        <v>50</v>
      </c>
      <c r="M2179" s="13" t="s">
        <v>414</v>
      </c>
      <c r="N2179" s="13" t="s">
        <v>206</v>
      </c>
      <c r="O2179" s="33">
        <v>44891.995138888902</v>
      </c>
      <c r="P2179" s="58">
        <v>44891</v>
      </c>
      <c r="Q2179" s="33" t="s">
        <v>237</v>
      </c>
      <c r="R2179" s="14">
        <v>224</v>
      </c>
      <c r="S2179" s="13" t="s">
        <v>216</v>
      </c>
      <c r="T2179" s="13" t="s">
        <v>217</v>
      </c>
      <c r="U2179" s="33">
        <f t="shared" ca="1" si="408"/>
        <v>45744.56914039352</v>
      </c>
      <c r="V2179" s="13" t="str">
        <f t="shared" si="409"/>
        <v>Cochin</v>
      </c>
      <c r="W2179" s="13" t="str">
        <f t="shared" si="410"/>
        <v>RI</v>
      </c>
      <c r="X2179" s="13">
        <f t="shared" si="411"/>
        <v>7</v>
      </c>
      <c r="Y2179" s="13" t="str">
        <f>IFERROR(VLOOKUP(C2179,ReceivingTeam[],2,FALSE),"HelpDesk")</f>
        <v>HelpDesk</v>
      </c>
      <c r="Z2179" s="67">
        <f t="shared" si="412"/>
        <v>44893.562499999993</v>
      </c>
      <c r="AA2179" s="68">
        <f t="shared" si="413"/>
        <v>44891</v>
      </c>
      <c r="AB2179" s="69" t="b">
        <f t="shared" si="414"/>
        <v>1</v>
      </c>
      <c r="AC2179" s="70">
        <f t="shared" si="415"/>
        <v>0.5</v>
      </c>
      <c r="AD2179" s="67">
        <f t="shared" si="416"/>
        <v>44893.562499999993</v>
      </c>
      <c r="AE2179" s="67">
        <f>VLOOKUP(V2179,'Branch Wise Work Timelines'!C:G,3,FALSE)+AA2179</f>
        <v>44891.416666666664</v>
      </c>
      <c r="AF2179" s="67">
        <f>IF(V2179="Bangalore",VLOOKUP(V2179,'Branch Wise Work Timelines'!C:G,4,FALSE)+AA2179+1,IF(V2179="Mumbai",VLOOKUP(V2179,'Branch Wise Work Timelines'!C:G,4,FALSE)+AA2179+1,VLOOKUP(V2179,'Branch Wise Work Timelines'!C:G,4,FALSE)+AA2179))</f>
        <v>44891.770833333336</v>
      </c>
      <c r="AG2179" s="67">
        <f>WORKDAY.INTL(AA2179,1,11)+VLOOKUP(V2179,'Branch Wise Work Timelines'!C:G,3,FALSE)</f>
        <v>44893.416666666664</v>
      </c>
      <c r="AH2179" s="69" t="str">
        <f t="shared" si="417"/>
        <v>Met</v>
      </c>
      <c r="AI2179" s="69">
        <f t="shared" ca="1" si="418"/>
        <v>20425</v>
      </c>
      <c r="AJ2179" s="69" t="str">
        <f ca="1">IF(AI2179&lt;0,"0-12",IFERROR(VLOOKUP(AI2179,Breakup[],2,FALSE),"&gt;24"))</f>
        <v>&gt;24</v>
      </c>
      <c r="AK2179" s="69" t="str">
        <f>VLOOKUP(V2179,Master!B:D,3,FALSE)</f>
        <v>South</v>
      </c>
      <c r="AL2179" s="69" t="str">
        <f t="shared" si="419"/>
        <v>Cochin</v>
      </c>
    </row>
    <row r="2180" spans="1:38">
      <c r="A2180" s="13" t="s">
        <v>4671</v>
      </c>
      <c r="B2180" s="54">
        <v>44701.635993206</v>
      </c>
      <c r="C2180" s="13" t="s">
        <v>211</v>
      </c>
      <c r="D2180" s="13">
        <v>1361</v>
      </c>
      <c r="E2180" s="13" t="s">
        <v>4672</v>
      </c>
      <c r="F2180" s="13" t="s">
        <v>15</v>
      </c>
      <c r="G2180" s="14">
        <v>1653042448483</v>
      </c>
      <c r="H2180" s="55">
        <v>0.145706018518519</v>
      </c>
      <c r="I2180" s="33">
        <v>44881.145706018498</v>
      </c>
      <c r="J2180" s="58">
        <v>44881</v>
      </c>
      <c r="K2180" s="13" t="s">
        <v>213</v>
      </c>
      <c r="L2180" s="13" t="s">
        <v>30</v>
      </c>
      <c r="M2180" s="13" t="s">
        <v>75</v>
      </c>
      <c r="N2180" s="13" t="s">
        <v>215</v>
      </c>
      <c r="O2180" s="33" t="s">
        <v>38</v>
      </c>
      <c r="P2180" s="58" t="s">
        <v>38</v>
      </c>
      <c r="Q2180" s="33" t="s">
        <v>207</v>
      </c>
      <c r="R2180" s="14" t="s">
        <v>38</v>
      </c>
      <c r="S2180" s="13" t="s">
        <v>208</v>
      </c>
      <c r="T2180" s="13" t="s">
        <v>209</v>
      </c>
      <c r="U2180" s="33">
        <f t="shared" ca="1" si="408"/>
        <v>45744.56914039352</v>
      </c>
      <c r="V2180" s="13" t="str">
        <f t="shared" si="409"/>
        <v>Bangalore</v>
      </c>
      <c r="W2180" s="13" t="str">
        <f t="shared" si="410"/>
        <v>CLS</v>
      </c>
      <c r="X2180" s="13">
        <f t="shared" si="411"/>
        <v>3</v>
      </c>
      <c r="Y2180" s="13" t="str">
        <f>IFERROR(VLOOKUP(C2180,ReceivingTeam[],2,FALSE),"HelpDesk")</f>
        <v>HelpDesk</v>
      </c>
      <c r="Z2180" s="67">
        <f t="shared" si="412"/>
        <v>44881.916666666664</v>
      </c>
      <c r="AA2180" s="68">
        <f t="shared" si="413"/>
        <v>44881</v>
      </c>
      <c r="AB2180" s="69" t="b">
        <f t="shared" si="414"/>
        <v>1</v>
      </c>
      <c r="AC2180" s="70">
        <f t="shared" si="415"/>
        <v>0.5</v>
      </c>
      <c r="AD2180" s="67">
        <f t="shared" si="416"/>
        <v>44881.916666666664</v>
      </c>
      <c r="AE2180" s="67">
        <f>VLOOKUP(V2180,'Branch Wise Work Timelines'!C:G,3,FALSE)+AA2180</f>
        <v>44881.416666666664</v>
      </c>
      <c r="AF2180" s="67">
        <f>IF(V2180="Bangalore",VLOOKUP(V2180,'Branch Wise Work Timelines'!C:G,4,FALSE)+AA2180+1,IF(V2180="Mumbai",VLOOKUP(V2180,'Branch Wise Work Timelines'!C:G,4,FALSE)+AA2180+1,VLOOKUP(V2180,'Branch Wise Work Timelines'!C:G,4,FALSE)+AA2180))</f>
        <v>44882.104166666664</v>
      </c>
      <c r="AG2180" s="67">
        <f>WORKDAY.INTL(AA2180,1,11)+VLOOKUP(V2180,'Branch Wise Work Timelines'!C:G,3,FALSE)</f>
        <v>44882.416666666664</v>
      </c>
      <c r="AH2180" s="69" t="str">
        <f t="shared" ca="1" si="417"/>
        <v>Out of TAT</v>
      </c>
      <c r="AI2180" s="69">
        <f t="shared" ca="1" si="418"/>
        <v>20704</v>
      </c>
      <c r="AJ2180" s="69" t="str">
        <f ca="1">IF(AI2180&lt;0,"0-12",IFERROR(VLOOKUP(AI2180,Breakup[],2,FALSE),"&gt;24"))</f>
        <v>&gt;24</v>
      </c>
      <c r="AK2180" s="69" t="str">
        <f>VLOOKUP(V2180,Master!B:D,3,FALSE)</f>
        <v>South</v>
      </c>
      <c r="AL2180" s="69" t="str">
        <f t="shared" si="419"/>
        <v>Bangalore-CLS</v>
      </c>
    </row>
    <row r="2181" spans="1:38">
      <c r="A2181" s="13" t="s">
        <v>4673</v>
      </c>
      <c r="B2181" s="54">
        <v>44701.671426585599</v>
      </c>
      <c r="C2181" s="13" t="s">
        <v>162</v>
      </c>
      <c r="D2181" s="13">
        <v>1391</v>
      </c>
      <c r="E2181" s="13" t="s">
        <v>4674</v>
      </c>
      <c r="F2181" s="13" t="s">
        <v>33</v>
      </c>
      <c r="G2181" s="14">
        <v>1653043873349</v>
      </c>
      <c r="H2181" s="55">
        <v>0.98055555555555596</v>
      </c>
      <c r="I2181" s="33">
        <v>44889.980555555601</v>
      </c>
      <c r="J2181" s="58">
        <v>44889</v>
      </c>
      <c r="K2181" s="13" t="s">
        <v>249</v>
      </c>
      <c r="L2181" s="13" t="s">
        <v>44</v>
      </c>
      <c r="M2181" s="13" t="s">
        <v>250</v>
      </c>
      <c r="N2181" s="13" t="s">
        <v>206</v>
      </c>
      <c r="O2181" s="33" t="s">
        <v>38</v>
      </c>
      <c r="P2181" s="58" t="s">
        <v>38</v>
      </c>
      <c r="Q2181" s="33" t="s">
        <v>207</v>
      </c>
      <c r="R2181" s="14" t="s">
        <v>38</v>
      </c>
      <c r="S2181" s="13" t="s">
        <v>216</v>
      </c>
      <c r="T2181" s="13" t="s">
        <v>217</v>
      </c>
      <c r="U2181" s="33">
        <f t="shared" ca="1" si="408"/>
        <v>45744.56914039352</v>
      </c>
      <c r="V2181" s="13" t="str">
        <f t="shared" si="409"/>
        <v>Coimbatore</v>
      </c>
      <c r="W2181" s="13" t="str">
        <f t="shared" si="410"/>
        <v>RI</v>
      </c>
      <c r="X2181" s="13">
        <f t="shared" si="411"/>
        <v>23</v>
      </c>
      <c r="Y2181" s="13" t="str">
        <f>IFERROR(VLOOKUP(C2181,ReceivingTeam[],2,FALSE),"HelpDesk")</f>
        <v>Branch office</v>
      </c>
      <c r="Z2181" s="67">
        <f t="shared" si="412"/>
        <v>44891.12638888893</v>
      </c>
      <c r="AA2181" s="68">
        <f t="shared" si="413"/>
        <v>44889</v>
      </c>
      <c r="AB2181" s="69" t="b">
        <f t="shared" si="414"/>
        <v>1</v>
      </c>
      <c r="AC2181" s="70">
        <f t="shared" si="415"/>
        <v>0.5</v>
      </c>
      <c r="AD2181" s="67">
        <f t="shared" si="416"/>
        <v>44891.12638888893</v>
      </c>
      <c r="AE2181" s="67">
        <f>VLOOKUP(V2181,'Branch Wise Work Timelines'!C:G,3,FALSE)+AA2181</f>
        <v>44889.416666666664</v>
      </c>
      <c r="AF2181" s="67">
        <f>IF(V2181="Bangalore",VLOOKUP(V2181,'Branch Wise Work Timelines'!C:G,4,FALSE)+AA2181+1,IF(V2181="Mumbai",VLOOKUP(V2181,'Branch Wise Work Timelines'!C:G,4,FALSE)+AA2181+1,VLOOKUP(V2181,'Branch Wise Work Timelines'!C:G,4,FALSE)+AA2181))</f>
        <v>44889.770833333336</v>
      </c>
      <c r="AG2181" s="67">
        <f>WORKDAY.INTL(AA2181,1,11)+VLOOKUP(V2181,'Branch Wise Work Timelines'!C:G,3,FALSE)</f>
        <v>44890.416666666664</v>
      </c>
      <c r="AH2181" s="69" t="str">
        <f t="shared" ca="1" si="417"/>
        <v>Out of TAT</v>
      </c>
      <c r="AI2181" s="69">
        <f t="shared" ca="1" si="418"/>
        <v>20483</v>
      </c>
      <c r="AJ2181" s="69" t="str">
        <f ca="1">IF(AI2181&lt;0,"0-12",IFERROR(VLOOKUP(AI2181,Breakup[],2,FALSE),"&gt;24"))</f>
        <v>&gt;24</v>
      </c>
      <c r="AK2181" s="69" t="str">
        <f>VLOOKUP(V2181,Master!B:D,3,FALSE)</f>
        <v>South</v>
      </c>
      <c r="AL2181" s="69" t="str">
        <f t="shared" si="419"/>
        <v>Coimbatore</v>
      </c>
    </row>
    <row r="2182" spans="1:38">
      <c r="A2182" s="13" t="s">
        <v>4675</v>
      </c>
      <c r="B2182" s="54">
        <v>44701.676341319398</v>
      </c>
      <c r="C2182" s="13" t="s">
        <v>162</v>
      </c>
      <c r="D2182" s="13">
        <v>90</v>
      </c>
      <c r="E2182" s="13" t="s">
        <v>4676</v>
      </c>
      <c r="F2182" s="13" t="s">
        <v>33</v>
      </c>
      <c r="G2182" s="14">
        <v>1653043873349</v>
      </c>
      <c r="H2182" s="55">
        <v>0.17891203703703701</v>
      </c>
      <c r="I2182" s="33">
        <v>44884.178912037001</v>
      </c>
      <c r="J2182" s="58">
        <v>44884</v>
      </c>
      <c r="K2182" s="13" t="s">
        <v>249</v>
      </c>
      <c r="L2182" s="13" t="s">
        <v>44</v>
      </c>
      <c r="M2182" s="13" t="s">
        <v>250</v>
      </c>
      <c r="N2182" s="13" t="s">
        <v>206</v>
      </c>
      <c r="O2182" s="33" t="s">
        <v>38</v>
      </c>
      <c r="P2182" s="58" t="s">
        <v>38</v>
      </c>
      <c r="Q2182" s="33" t="s">
        <v>207</v>
      </c>
      <c r="R2182" s="14" t="s">
        <v>38</v>
      </c>
      <c r="S2182" s="13" t="s">
        <v>216</v>
      </c>
      <c r="T2182" s="13" t="s">
        <v>217</v>
      </c>
      <c r="U2182" s="33">
        <f t="shared" ca="1" si="408"/>
        <v>45744.56914039352</v>
      </c>
      <c r="V2182" s="13" t="str">
        <f t="shared" si="409"/>
        <v>Coimbatore</v>
      </c>
      <c r="W2182" s="13" t="str">
        <f t="shared" si="410"/>
        <v>RI</v>
      </c>
      <c r="X2182" s="13">
        <f t="shared" si="411"/>
        <v>4</v>
      </c>
      <c r="Y2182" s="13" t="str">
        <f>IFERROR(VLOOKUP(C2182,ReceivingTeam[],2,FALSE),"HelpDesk")</f>
        <v>Branch office</v>
      </c>
      <c r="Z2182" s="67">
        <f t="shared" si="412"/>
        <v>44886.562499999993</v>
      </c>
      <c r="AA2182" s="68">
        <f t="shared" si="413"/>
        <v>44884</v>
      </c>
      <c r="AB2182" s="69" t="b">
        <f t="shared" si="414"/>
        <v>1</v>
      </c>
      <c r="AC2182" s="70">
        <f t="shared" si="415"/>
        <v>0.5</v>
      </c>
      <c r="AD2182" s="67">
        <f t="shared" si="416"/>
        <v>44886.562499999993</v>
      </c>
      <c r="AE2182" s="67">
        <f>VLOOKUP(V2182,'Branch Wise Work Timelines'!C:G,3,FALSE)+AA2182</f>
        <v>44884.416666666664</v>
      </c>
      <c r="AF2182" s="67">
        <f>IF(V2182="Bangalore",VLOOKUP(V2182,'Branch Wise Work Timelines'!C:G,4,FALSE)+AA2182+1,IF(V2182="Mumbai",VLOOKUP(V2182,'Branch Wise Work Timelines'!C:G,4,FALSE)+AA2182+1,VLOOKUP(V2182,'Branch Wise Work Timelines'!C:G,4,FALSE)+AA2182))</f>
        <v>44884.770833333336</v>
      </c>
      <c r="AG2182" s="67">
        <f>WORKDAY.INTL(AA2182,1,11)+VLOOKUP(V2182,'Branch Wise Work Timelines'!C:G,3,FALSE)</f>
        <v>44886.416666666664</v>
      </c>
      <c r="AH2182" s="69" t="str">
        <f t="shared" ca="1" si="417"/>
        <v>Out of TAT</v>
      </c>
      <c r="AI2182" s="69">
        <f t="shared" ca="1" si="418"/>
        <v>20593</v>
      </c>
      <c r="AJ2182" s="69" t="str">
        <f ca="1">IF(AI2182&lt;0,"0-12",IFERROR(VLOOKUP(AI2182,Breakup[],2,FALSE),"&gt;24"))</f>
        <v>&gt;24</v>
      </c>
      <c r="AK2182" s="69" t="str">
        <f>VLOOKUP(V2182,Master!B:D,3,FALSE)</f>
        <v>South</v>
      </c>
      <c r="AL2182" s="69" t="str">
        <f t="shared" si="419"/>
        <v>Coimbatore</v>
      </c>
    </row>
    <row r="2183" spans="1:38">
      <c r="A2183" s="13" t="s">
        <v>4677</v>
      </c>
      <c r="B2183" s="54">
        <v>44701.6782892708</v>
      </c>
      <c r="C2183" s="13" t="s">
        <v>162</v>
      </c>
      <c r="D2183" s="13">
        <v>672</v>
      </c>
      <c r="E2183" s="13" t="s">
        <v>4678</v>
      </c>
      <c r="F2183" s="13" t="s">
        <v>33</v>
      </c>
      <c r="G2183" s="14">
        <v>1653043873349</v>
      </c>
      <c r="H2183" s="55">
        <v>0.859641203703704</v>
      </c>
      <c r="I2183" s="33">
        <v>44888.8596412037</v>
      </c>
      <c r="J2183" s="58">
        <v>44888</v>
      </c>
      <c r="K2183" s="13" t="s">
        <v>249</v>
      </c>
      <c r="L2183" s="13" t="s">
        <v>44</v>
      </c>
      <c r="M2183" s="13" t="s">
        <v>250</v>
      </c>
      <c r="N2183" s="13" t="s">
        <v>206</v>
      </c>
      <c r="O2183" s="33" t="s">
        <v>38</v>
      </c>
      <c r="P2183" s="58" t="s">
        <v>38</v>
      </c>
      <c r="Q2183" s="33" t="s">
        <v>207</v>
      </c>
      <c r="R2183" s="14" t="s">
        <v>38</v>
      </c>
      <c r="S2183" s="13" t="s">
        <v>216</v>
      </c>
      <c r="T2183" s="13" t="s">
        <v>217</v>
      </c>
      <c r="U2183" s="33">
        <f t="shared" ca="1" si="408"/>
        <v>45744.56914039352</v>
      </c>
      <c r="V2183" s="13" t="str">
        <f t="shared" si="409"/>
        <v>Coimbatore</v>
      </c>
      <c r="W2183" s="13" t="str">
        <f t="shared" si="410"/>
        <v>RI</v>
      </c>
      <c r="X2183" s="13">
        <f t="shared" si="411"/>
        <v>20</v>
      </c>
      <c r="Y2183" s="13" t="str">
        <f>IFERROR(VLOOKUP(C2183,ReceivingTeam[],2,FALSE),"HelpDesk")</f>
        <v>Branch office</v>
      </c>
      <c r="Z2183" s="67">
        <f t="shared" si="412"/>
        <v>44890.005474537029</v>
      </c>
      <c r="AA2183" s="68">
        <f t="shared" si="413"/>
        <v>44888</v>
      </c>
      <c r="AB2183" s="69" t="b">
        <f t="shared" si="414"/>
        <v>1</v>
      </c>
      <c r="AC2183" s="70">
        <f t="shared" si="415"/>
        <v>0.5</v>
      </c>
      <c r="AD2183" s="67">
        <f t="shared" si="416"/>
        <v>44890.005474537029</v>
      </c>
      <c r="AE2183" s="67">
        <f>VLOOKUP(V2183,'Branch Wise Work Timelines'!C:G,3,FALSE)+AA2183</f>
        <v>44888.416666666664</v>
      </c>
      <c r="AF2183" s="67">
        <f>IF(V2183="Bangalore",VLOOKUP(V2183,'Branch Wise Work Timelines'!C:G,4,FALSE)+AA2183+1,IF(V2183="Mumbai",VLOOKUP(V2183,'Branch Wise Work Timelines'!C:G,4,FALSE)+AA2183+1,VLOOKUP(V2183,'Branch Wise Work Timelines'!C:G,4,FALSE)+AA2183))</f>
        <v>44888.770833333336</v>
      </c>
      <c r="AG2183" s="67">
        <f>WORKDAY.INTL(AA2183,1,11)+VLOOKUP(V2183,'Branch Wise Work Timelines'!C:G,3,FALSE)</f>
        <v>44889.416666666664</v>
      </c>
      <c r="AH2183" s="69" t="str">
        <f t="shared" ca="1" si="417"/>
        <v>Out of TAT</v>
      </c>
      <c r="AI2183" s="69">
        <f t="shared" ca="1" si="418"/>
        <v>20510</v>
      </c>
      <c r="AJ2183" s="69" t="str">
        <f ca="1">IF(AI2183&lt;0,"0-12",IFERROR(VLOOKUP(AI2183,Breakup[],2,FALSE),"&gt;24"))</f>
        <v>&gt;24</v>
      </c>
      <c r="AK2183" s="69" t="str">
        <f>VLOOKUP(V2183,Master!B:D,3,FALSE)</f>
        <v>South</v>
      </c>
      <c r="AL2183" s="69" t="str">
        <f t="shared" si="419"/>
        <v>Coimbatore</v>
      </c>
    </row>
    <row r="2184" spans="1:38">
      <c r="A2184" s="13" t="s">
        <v>4679</v>
      </c>
      <c r="B2184" s="54">
        <v>44701.680602893503</v>
      </c>
      <c r="C2184" s="13" t="s">
        <v>162</v>
      </c>
      <c r="D2184" s="13">
        <v>1072</v>
      </c>
      <c r="E2184" s="13" t="s">
        <v>4680</v>
      </c>
      <c r="F2184" s="13" t="s">
        <v>33</v>
      </c>
      <c r="G2184" s="14">
        <v>1653043873349</v>
      </c>
      <c r="H2184" s="55">
        <v>0.65125</v>
      </c>
      <c r="I2184" s="33">
        <v>44891.651250000003</v>
      </c>
      <c r="J2184" s="58">
        <v>44891</v>
      </c>
      <c r="K2184" s="13" t="s">
        <v>249</v>
      </c>
      <c r="L2184" s="13" t="s">
        <v>44</v>
      </c>
      <c r="M2184" s="13" t="s">
        <v>250</v>
      </c>
      <c r="N2184" s="13" t="s">
        <v>206</v>
      </c>
      <c r="O2184" s="33">
        <v>44891.539548611101</v>
      </c>
      <c r="P2184" s="58">
        <v>44891</v>
      </c>
      <c r="Q2184" s="33" t="s">
        <v>237</v>
      </c>
      <c r="R2184" s="14">
        <v>160</v>
      </c>
      <c r="S2184" s="13" t="s">
        <v>216</v>
      </c>
      <c r="T2184" s="13" t="s">
        <v>217</v>
      </c>
      <c r="U2184" s="33">
        <f t="shared" ca="1" si="408"/>
        <v>45744.56914039352</v>
      </c>
      <c r="V2184" s="13" t="str">
        <f t="shared" si="409"/>
        <v>Coimbatore</v>
      </c>
      <c r="W2184" s="13" t="str">
        <f t="shared" si="410"/>
        <v>RI</v>
      </c>
      <c r="X2184" s="13">
        <f t="shared" si="411"/>
        <v>15</v>
      </c>
      <c r="Y2184" s="13" t="str">
        <f>IFERROR(VLOOKUP(C2184,ReceivingTeam[],2,FALSE),"HelpDesk")</f>
        <v>Branch office</v>
      </c>
      <c r="Z2184" s="67">
        <f t="shared" si="412"/>
        <v>44893.797083333331</v>
      </c>
      <c r="AA2184" s="68">
        <f t="shared" si="413"/>
        <v>44891</v>
      </c>
      <c r="AB2184" s="69" t="b">
        <f t="shared" si="414"/>
        <v>1</v>
      </c>
      <c r="AC2184" s="70">
        <f t="shared" si="415"/>
        <v>0.5</v>
      </c>
      <c r="AD2184" s="67">
        <f t="shared" si="416"/>
        <v>44893.797083333331</v>
      </c>
      <c r="AE2184" s="67">
        <f>VLOOKUP(V2184,'Branch Wise Work Timelines'!C:G,3,FALSE)+AA2184</f>
        <v>44891.416666666664</v>
      </c>
      <c r="AF2184" s="67">
        <f>IF(V2184="Bangalore",VLOOKUP(V2184,'Branch Wise Work Timelines'!C:G,4,FALSE)+AA2184+1,IF(V2184="Mumbai",VLOOKUP(V2184,'Branch Wise Work Timelines'!C:G,4,FALSE)+AA2184+1,VLOOKUP(V2184,'Branch Wise Work Timelines'!C:G,4,FALSE)+AA2184))</f>
        <v>44891.770833333336</v>
      </c>
      <c r="AG2184" s="67">
        <f>WORKDAY.INTL(AA2184,1,11)+VLOOKUP(V2184,'Branch Wise Work Timelines'!C:G,3,FALSE)</f>
        <v>44893.416666666664</v>
      </c>
      <c r="AH2184" s="69" t="str">
        <f t="shared" si="417"/>
        <v>Met</v>
      </c>
      <c r="AI2184" s="69">
        <f t="shared" ca="1" si="418"/>
        <v>20419</v>
      </c>
      <c r="AJ2184" s="69" t="str">
        <f ca="1">IF(AI2184&lt;0,"0-12",IFERROR(VLOOKUP(AI2184,Breakup[],2,FALSE),"&gt;24"))</f>
        <v>&gt;24</v>
      </c>
      <c r="AK2184" s="69" t="str">
        <f>VLOOKUP(V2184,Master!B:D,3,FALSE)</f>
        <v>South</v>
      </c>
      <c r="AL2184" s="69" t="str">
        <f t="shared" si="419"/>
        <v>Coimbatore</v>
      </c>
    </row>
    <row r="2185" spans="1:38">
      <c r="A2185" s="13" t="s">
        <v>4681</v>
      </c>
      <c r="B2185" s="54">
        <v>44701.427245752297</v>
      </c>
      <c r="C2185" s="13" t="s">
        <v>162</v>
      </c>
      <c r="D2185" s="13">
        <v>696</v>
      </c>
      <c r="E2185" s="13" t="s">
        <v>4682</v>
      </c>
      <c r="F2185" s="13" t="s">
        <v>33</v>
      </c>
      <c r="G2185" s="14">
        <v>1653027538413</v>
      </c>
      <c r="H2185" s="55">
        <v>3.3796296296296303E-2</v>
      </c>
      <c r="I2185" s="33">
        <v>44881.033796296302</v>
      </c>
      <c r="J2185" s="58">
        <v>44881</v>
      </c>
      <c r="K2185" s="13" t="s">
        <v>249</v>
      </c>
      <c r="L2185" s="13" t="s">
        <v>44</v>
      </c>
      <c r="M2185" s="13" t="s">
        <v>250</v>
      </c>
      <c r="N2185" s="13" t="s">
        <v>206</v>
      </c>
      <c r="O2185" s="33" t="s">
        <v>38</v>
      </c>
      <c r="P2185" s="58" t="s">
        <v>38</v>
      </c>
      <c r="Q2185" s="33" t="s">
        <v>207</v>
      </c>
      <c r="R2185" s="14" t="s">
        <v>38</v>
      </c>
      <c r="S2185" s="13" t="s">
        <v>216</v>
      </c>
      <c r="T2185" s="13" t="s">
        <v>217</v>
      </c>
      <c r="U2185" s="33">
        <f t="shared" ca="1" si="408"/>
        <v>45744.56914039352</v>
      </c>
      <c r="V2185" s="13" t="str">
        <f t="shared" si="409"/>
        <v>Coimbatore</v>
      </c>
      <c r="W2185" s="13" t="str">
        <f t="shared" si="410"/>
        <v>RI</v>
      </c>
      <c r="X2185" s="13">
        <f t="shared" si="411"/>
        <v>0</v>
      </c>
      <c r="Y2185" s="13" t="str">
        <f>IFERROR(VLOOKUP(C2185,ReceivingTeam[],2,FALSE),"HelpDesk")</f>
        <v>Branch office</v>
      </c>
      <c r="Z2185" s="67">
        <f t="shared" si="412"/>
        <v>44882.562499999993</v>
      </c>
      <c r="AA2185" s="68">
        <f t="shared" si="413"/>
        <v>44881</v>
      </c>
      <c r="AB2185" s="69" t="b">
        <f t="shared" si="414"/>
        <v>1</v>
      </c>
      <c r="AC2185" s="70">
        <f t="shared" si="415"/>
        <v>0.5</v>
      </c>
      <c r="AD2185" s="67">
        <f t="shared" si="416"/>
        <v>44882.562499999993</v>
      </c>
      <c r="AE2185" s="67">
        <f>VLOOKUP(V2185,'Branch Wise Work Timelines'!C:G,3,FALSE)+AA2185</f>
        <v>44881.416666666664</v>
      </c>
      <c r="AF2185" s="67">
        <f>IF(V2185="Bangalore",VLOOKUP(V2185,'Branch Wise Work Timelines'!C:G,4,FALSE)+AA2185+1,IF(V2185="Mumbai",VLOOKUP(V2185,'Branch Wise Work Timelines'!C:G,4,FALSE)+AA2185+1,VLOOKUP(V2185,'Branch Wise Work Timelines'!C:G,4,FALSE)+AA2185))</f>
        <v>44881.770833333336</v>
      </c>
      <c r="AG2185" s="67">
        <f>WORKDAY.INTL(AA2185,1,11)+VLOOKUP(V2185,'Branch Wise Work Timelines'!C:G,3,FALSE)</f>
        <v>44882.416666666664</v>
      </c>
      <c r="AH2185" s="69" t="str">
        <f t="shared" ca="1" si="417"/>
        <v>Out of TAT</v>
      </c>
      <c r="AI2185" s="69">
        <f t="shared" ca="1" si="418"/>
        <v>20689</v>
      </c>
      <c r="AJ2185" s="69" t="str">
        <f ca="1">IF(AI2185&lt;0,"0-12",IFERROR(VLOOKUP(AI2185,Breakup[],2,FALSE),"&gt;24"))</f>
        <v>&gt;24</v>
      </c>
      <c r="AK2185" s="69" t="str">
        <f>VLOOKUP(V2185,Master!B:D,3,FALSE)</f>
        <v>South</v>
      </c>
      <c r="AL2185" s="69" t="str">
        <f t="shared" si="419"/>
        <v>Coimbatore</v>
      </c>
    </row>
    <row r="2186" spans="1:38">
      <c r="A2186" s="13" t="s">
        <v>4683</v>
      </c>
      <c r="B2186" s="54">
        <v>44701.431601886601</v>
      </c>
      <c r="C2186" s="13" t="s">
        <v>162</v>
      </c>
      <c r="D2186" s="13">
        <v>1196</v>
      </c>
      <c r="E2186" s="13" t="s">
        <v>4684</v>
      </c>
      <c r="F2186" s="13" t="s">
        <v>33</v>
      </c>
      <c r="G2186" s="14">
        <v>1653027538413</v>
      </c>
      <c r="H2186" s="55">
        <v>0.73265046296296299</v>
      </c>
      <c r="I2186" s="33">
        <v>44889.732650462996</v>
      </c>
      <c r="J2186" s="58">
        <v>44889</v>
      </c>
      <c r="K2186" s="13" t="s">
        <v>249</v>
      </c>
      <c r="L2186" s="13" t="s">
        <v>44</v>
      </c>
      <c r="M2186" s="13" t="s">
        <v>250</v>
      </c>
      <c r="N2186" s="13" t="s">
        <v>206</v>
      </c>
      <c r="O2186" s="33" t="s">
        <v>38</v>
      </c>
      <c r="P2186" s="58" t="s">
        <v>38</v>
      </c>
      <c r="Q2186" s="33" t="s">
        <v>207</v>
      </c>
      <c r="R2186" s="14" t="s">
        <v>38</v>
      </c>
      <c r="S2186" s="13" t="s">
        <v>216</v>
      </c>
      <c r="T2186" s="13" t="s">
        <v>217</v>
      </c>
      <c r="U2186" s="33">
        <f t="shared" ca="1" si="408"/>
        <v>45744.56914039352</v>
      </c>
      <c r="V2186" s="13" t="str">
        <f t="shared" si="409"/>
        <v>Coimbatore</v>
      </c>
      <c r="W2186" s="13" t="str">
        <f t="shared" si="410"/>
        <v>RI</v>
      </c>
      <c r="X2186" s="13">
        <f t="shared" si="411"/>
        <v>17</v>
      </c>
      <c r="Y2186" s="13" t="str">
        <f>IFERROR(VLOOKUP(C2186,ReceivingTeam[],2,FALSE),"HelpDesk")</f>
        <v>Branch office</v>
      </c>
      <c r="Z2186" s="67">
        <f t="shared" si="412"/>
        <v>44890.878483796325</v>
      </c>
      <c r="AA2186" s="68">
        <f t="shared" si="413"/>
        <v>44889</v>
      </c>
      <c r="AB2186" s="69" t="b">
        <f t="shared" si="414"/>
        <v>1</v>
      </c>
      <c r="AC2186" s="70">
        <f t="shared" si="415"/>
        <v>0.5</v>
      </c>
      <c r="AD2186" s="67">
        <f t="shared" si="416"/>
        <v>44890.878483796325</v>
      </c>
      <c r="AE2186" s="67">
        <f>VLOOKUP(V2186,'Branch Wise Work Timelines'!C:G,3,FALSE)+AA2186</f>
        <v>44889.416666666664</v>
      </c>
      <c r="AF2186" s="67">
        <f>IF(V2186="Bangalore",VLOOKUP(V2186,'Branch Wise Work Timelines'!C:G,4,FALSE)+AA2186+1,IF(V2186="Mumbai",VLOOKUP(V2186,'Branch Wise Work Timelines'!C:G,4,FALSE)+AA2186+1,VLOOKUP(V2186,'Branch Wise Work Timelines'!C:G,4,FALSE)+AA2186))</f>
        <v>44889.770833333336</v>
      </c>
      <c r="AG2186" s="67">
        <f>WORKDAY.INTL(AA2186,1,11)+VLOOKUP(V2186,'Branch Wise Work Timelines'!C:G,3,FALSE)</f>
        <v>44890.416666666664</v>
      </c>
      <c r="AH2186" s="69" t="str">
        <f t="shared" ca="1" si="417"/>
        <v>Out of TAT</v>
      </c>
      <c r="AI2186" s="69">
        <f t="shared" ca="1" si="418"/>
        <v>20489</v>
      </c>
      <c r="AJ2186" s="69" t="str">
        <f ca="1">IF(AI2186&lt;0,"0-12",IFERROR(VLOOKUP(AI2186,Breakup[],2,FALSE),"&gt;24"))</f>
        <v>&gt;24</v>
      </c>
      <c r="AK2186" s="69" t="str">
        <f>VLOOKUP(V2186,Master!B:D,3,FALSE)</f>
        <v>South</v>
      </c>
      <c r="AL2186" s="69" t="str">
        <f t="shared" si="419"/>
        <v>Coimbatore</v>
      </c>
    </row>
    <row r="2187" spans="1:38">
      <c r="A2187" s="13" t="s">
        <v>4685</v>
      </c>
      <c r="B2187" s="54">
        <v>44701.656537071802</v>
      </c>
      <c r="C2187" s="13" t="s">
        <v>227</v>
      </c>
      <c r="D2187" s="13">
        <v>1977</v>
      </c>
      <c r="E2187" s="13" t="s">
        <v>4686</v>
      </c>
      <c r="F2187" s="13" t="s">
        <v>15</v>
      </c>
      <c r="G2187" s="14">
        <v>1653042280155</v>
      </c>
      <c r="H2187" s="55">
        <v>0.48370370370370402</v>
      </c>
      <c r="I2187" s="33">
        <v>44887.4837037037</v>
      </c>
      <c r="J2187" s="58">
        <v>44887</v>
      </c>
      <c r="K2187" s="13" t="s">
        <v>213</v>
      </c>
      <c r="L2187" s="13" t="s">
        <v>30</v>
      </c>
      <c r="M2187" s="13" t="s">
        <v>214</v>
      </c>
      <c r="N2187" s="13" t="s">
        <v>206</v>
      </c>
      <c r="O2187" s="33" t="s">
        <v>38</v>
      </c>
      <c r="P2187" s="58" t="s">
        <v>38</v>
      </c>
      <c r="Q2187" s="33" t="s">
        <v>207</v>
      </c>
      <c r="R2187" s="14" t="s">
        <v>38</v>
      </c>
      <c r="S2187" s="13" t="s">
        <v>216</v>
      </c>
      <c r="T2187" s="13" t="s">
        <v>217</v>
      </c>
      <c r="U2187" s="33">
        <f t="shared" ca="1" si="408"/>
        <v>45744.56914039352</v>
      </c>
      <c r="V2187" s="13" t="str">
        <f t="shared" si="409"/>
        <v>Bangalore</v>
      </c>
      <c r="W2187" s="13" t="str">
        <f t="shared" si="410"/>
        <v>CLS</v>
      </c>
      <c r="X2187" s="13">
        <f t="shared" si="411"/>
        <v>11</v>
      </c>
      <c r="Y2187" s="13" t="str">
        <f>IFERROR(VLOOKUP(C2187,ReceivingTeam[],2,FALSE),"HelpDesk")</f>
        <v>HelpDesk</v>
      </c>
      <c r="Z2187" s="67">
        <f t="shared" si="412"/>
        <v>44887.9837037037</v>
      </c>
      <c r="AA2187" s="68">
        <f t="shared" si="413"/>
        <v>44887</v>
      </c>
      <c r="AB2187" s="69" t="b">
        <f t="shared" si="414"/>
        <v>1</v>
      </c>
      <c r="AC2187" s="70">
        <f t="shared" si="415"/>
        <v>0.5</v>
      </c>
      <c r="AD2187" s="67">
        <f t="shared" si="416"/>
        <v>44887.9837037037</v>
      </c>
      <c r="AE2187" s="67">
        <f>VLOOKUP(V2187,'Branch Wise Work Timelines'!C:G,3,FALSE)+AA2187</f>
        <v>44887.416666666664</v>
      </c>
      <c r="AF2187" s="67">
        <f>IF(V2187="Bangalore",VLOOKUP(V2187,'Branch Wise Work Timelines'!C:G,4,FALSE)+AA2187+1,IF(V2187="Mumbai",VLOOKUP(V2187,'Branch Wise Work Timelines'!C:G,4,FALSE)+AA2187+1,VLOOKUP(V2187,'Branch Wise Work Timelines'!C:G,4,FALSE)+AA2187))</f>
        <v>44888.104166666664</v>
      </c>
      <c r="AG2187" s="67">
        <f>WORKDAY.INTL(AA2187,1,11)+VLOOKUP(V2187,'Branch Wise Work Timelines'!C:G,3,FALSE)</f>
        <v>44888.416666666664</v>
      </c>
      <c r="AH2187" s="69" t="str">
        <f t="shared" ca="1" si="417"/>
        <v>Out of TAT</v>
      </c>
      <c r="AI2187" s="69">
        <f t="shared" ca="1" si="418"/>
        <v>20559</v>
      </c>
      <c r="AJ2187" s="69" t="str">
        <f ca="1">IF(AI2187&lt;0,"0-12",IFERROR(VLOOKUP(AI2187,Breakup[],2,FALSE),"&gt;24"))</f>
        <v>&gt;24</v>
      </c>
      <c r="AK2187" s="69" t="str">
        <f>VLOOKUP(V2187,Master!B:D,3,FALSE)</f>
        <v>South</v>
      </c>
      <c r="AL2187" s="69" t="str">
        <f t="shared" si="419"/>
        <v>Bangalore-CLS</v>
      </c>
    </row>
    <row r="2188" spans="1:38">
      <c r="A2188" s="13" t="s">
        <v>4687</v>
      </c>
      <c r="B2188" s="54">
        <v>44701.638840590298</v>
      </c>
      <c r="C2188" s="13" t="s">
        <v>153</v>
      </c>
      <c r="D2188" s="13">
        <v>1709</v>
      </c>
      <c r="E2188" s="13" t="s">
        <v>4688</v>
      </c>
      <c r="F2188" s="13" t="s">
        <v>33</v>
      </c>
      <c r="G2188" s="14">
        <v>1653042931892</v>
      </c>
      <c r="H2188" s="55">
        <v>0.39203703703703702</v>
      </c>
      <c r="I2188" s="33">
        <v>44889.392037037003</v>
      </c>
      <c r="J2188" s="58">
        <v>44889</v>
      </c>
      <c r="K2188" s="13" t="s">
        <v>397</v>
      </c>
      <c r="L2188" s="13" t="s">
        <v>50</v>
      </c>
      <c r="M2188" s="13" t="s">
        <v>153</v>
      </c>
      <c r="N2188" s="13" t="s">
        <v>206</v>
      </c>
      <c r="O2188" s="33" t="s">
        <v>38</v>
      </c>
      <c r="P2188" s="58" t="s">
        <v>38</v>
      </c>
      <c r="Q2188" s="33" t="s">
        <v>207</v>
      </c>
      <c r="R2188" s="14" t="s">
        <v>38</v>
      </c>
      <c r="S2188" s="13" t="s">
        <v>216</v>
      </c>
      <c r="T2188" s="13" t="s">
        <v>217</v>
      </c>
      <c r="U2188" s="33">
        <f t="shared" ca="1" si="408"/>
        <v>45744.56914039352</v>
      </c>
      <c r="V2188" s="13" t="str">
        <f t="shared" si="409"/>
        <v>Cochin</v>
      </c>
      <c r="W2188" s="13" t="str">
        <f t="shared" si="410"/>
        <v>RI</v>
      </c>
      <c r="X2188" s="13">
        <f t="shared" si="411"/>
        <v>9</v>
      </c>
      <c r="Y2188" s="13" t="str">
        <f>IFERROR(VLOOKUP(C2188,ReceivingTeam[],2,FALSE),"HelpDesk")</f>
        <v>Branch office</v>
      </c>
      <c r="Z2188" s="67">
        <f t="shared" si="412"/>
        <v>44890.562499999993</v>
      </c>
      <c r="AA2188" s="68">
        <f t="shared" si="413"/>
        <v>44889</v>
      </c>
      <c r="AB2188" s="69" t="b">
        <f t="shared" si="414"/>
        <v>1</v>
      </c>
      <c r="AC2188" s="70">
        <f t="shared" si="415"/>
        <v>0.5</v>
      </c>
      <c r="AD2188" s="67">
        <f t="shared" si="416"/>
        <v>44890.562499999993</v>
      </c>
      <c r="AE2188" s="67">
        <f>VLOOKUP(V2188,'Branch Wise Work Timelines'!C:G,3,FALSE)+AA2188</f>
        <v>44889.416666666664</v>
      </c>
      <c r="AF2188" s="67">
        <f>IF(V2188="Bangalore",VLOOKUP(V2188,'Branch Wise Work Timelines'!C:G,4,FALSE)+AA2188+1,IF(V2188="Mumbai",VLOOKUP(V2188,'Branch Wise Work Timelines'!C:G,4,FALSE)+AA2188+1,VLOOKUP(V2188,'Branch Wise Work Timelines'!C:G,4,FALSE)+AA2188))</f>
        <v>44889.770833333336</v>
      </c>
      <c r="AG2188" s="67">
        <f>WORKDAY.INTL(AA2188,1,11)+VLOOKUP(V2188,'Branch Wise Work Timelines'!C:G,3,FALSE)</f>
        <v>44890.416666666664</v>
      </c>
      <c r="AH2188" s="69" t="str">
        <f t="shared" ca="1" si="417"/>
        <v>Out of TAT</v>
      </c>
      <c r="AI2188" s="69">
        <f t="shared" ca="1" si="418"/>
        <v>20497</v>
      </c>
      <c r="AJ2188" s="69" t="str">
        <f ca="1">IF(AI2188&lt;0,"0-12",IFERROR(VLOOKUP(AI2188,Breakup[],2,FALSE),"&gt;24"))</f>
        <v>&gt;24</v>
      </c>
      <c r="AK2188" s="69" t="str">
        <f>VLOOKUP(V2188,Master!B:D,3,FALSE)</f>
        <v>South</v>
      </c>
      <c r="AL2188" s="69" t="str">
        <f t="shared" si="419"/>
        <v>Cochin</v>
      </c>
    </row>
    <row r="2189" spans="1:38">
      <c r="A2189" s="13" t="s">
        <v>4689</v>
      </c>
      <c r="B2189" s="54">
        <v>44701.656391898097</v>
      </c>
      <c r="C2189" s="13" t="s">
        <v>418</v>
      </c>
      <c r="D2189" s="13">
        <v>1871</v>
      </c>
      <c r="E2189" s="13" t="s">
        <v>4690</v>
      </c>
      <c r="F2189" s="13" t="s">
        <v>15</v>
      </c>
      <c r="G2189" s="14">
        <v>1653043347189</v>
      </c>
      <c r="H2189" s="55">
        <v>0.13123842592592599</v>
      </c>
      <c r="I2189" s="33">
        <v>44884.1312384259</v>
      </c>
      <c r="J2189" s="58">
        <v>44884</v>
      </c>
      <c r="K2189" s="13" t="s">
        <v>213</v>
      </c>
      <c r="L2189" s="13" t="s">
        <v>30</v>
      </c>
      <c r="M2189" s="13" t="s">
        <v>75</v>
      </c>
      <c r="N2189" s="13" t="s">
        <v>206</v>
      </c>
      <c r="O2189" s="33" t="s">
        <v>38</v>
      </c>
      <c r="P2189" s="58" t="s">
        <v>38</v>
      </c>
      <c r="Q2189" s="33" t="s">
        <v>207</v>
      </c>
      <c r="R2189" s="14" t="s">
        <v>38</v>
      </c>
      <c r="S2189" s="13" t="s">
        <v>208</v>
      </c>
      <c r="T2189" s="13" t="s">
        <v>209</v>
      </c>
      <c r="U2189" s="33">
        <f t="shared" ca="1" si="408"/>
        <v>45744.56914039352</v>
      </c>
      <c r="V2189" s="13" t="str">
        <f t="shared" si="409"/>
        <v>Bangalore</v>
      </c>
      <c r="W2189" s="13" t="str">
        <f t="shared" si="410"/>
        <v>CLS</v>
      </c>
      <c r="X2189" s="13">
        <f t="shared" si="411"/>
        <v>3</v>
      </c>
      <c r="Y2189" s="13" t="str">
        <f>IFERROR(VLOOKUP(C2189,ReceivingTeam[],2,FALSE),"HelpDesk")</f>
        <v>HelpDesk</v>
      </c>
      <c r="Z2189" s="67">
        <f t="shared" si="412"/>
        <v>44884.916666666664</v>
      </c>
      <c r="AA2189" s="68">
        <f t="shared" si="413"/>
        <v>44884</v>
      </c>
      <c r="AB2189" s="69" t="b">
        <f t="shared" si="414"/>
        <v>1</v>
      </c>
      <c r="AC2189" s="70">
        <f t="shared" si="415"/>
        <v>0.5</v>
      </c>
      <c r="AD2189" s="67">
        <f t="shared" si="416"/>
        <v>44884.916666666664</v>
      </c>
      <c r="AE2189" s="67">
        <f>VLOOKUP(V2189,'Branch Wise Work Timelines'!C:G,3,FALSE)+AA2189</f>
        <v>44884.416666666664</v>
      </c>
      <c r="AF2189" s="67">
        <f>IF(V2189="Bangalore",VLOOKUP(V2189,'Branch Wise Work Timelines'!C:G,4,FALSE)+AA2189+1,IF(V2189="Mumbai",VLOOKUP(V2189,'Branch Wise Work Timelines'!C:G,4,FALSE)+AA2189+1,VLOOKUP(V2189,'Branch Wise Work Timelines'!C:G,4,FALSE)+AA2189))</f>
        <v>44885.104166666664</v>
      </c>
      <c r="AG2189" s="67">
        <f>WORKDAY.INTL(AA2189,1,11)+VLOOKUP(V2189,'Branch Wise Work Timelines'!C:G,3,FALSE)</f>
        <v>44886.416666666664</v>
      </c>
      <c r="AH2189" s="69" t="str">
        <f t="shared" ca="1" si="417"/>
        <v>Out of TAT</v>
      </c>
      <c r="AI2189" s="69">
        <f t="shared" ca="1" si="418"/>
        <v>20632</v>
      </c>
      <c r="AJ2189" s="69" t="str">
        <f ca="1">IF(AI2189&lt;0,"0-12",IFERROR(VLOOKUP(AI2189,Breakup[],2,FALSE),"&gt;24"))</f>
        <v>&gt;24</v>
      </c>
      <c r="AK2189" s="69" t="str">
        <f>VLOOKUP(V2189,Master!B:D,3,FALSE)</f>
        <v>South</v>
      </c>
      <c r="AL2189" s="69" t="str">
        <f t="shared" si="419"/>
        <v>Bangalore-CLS</v>
      </c>
    </row>
    <row r="2190" spans="1:38">
      <c r="A2190" s="13" t="s">
        <v>4691</v>
      </c>
      <c r="B2190" s="54">
        <v>44701.452005289299</v>
      </c>
      <c r="C2190" s="13" t="s">
        <v>1047</v>
      </c>
      <c r="D2190" s="13">
        <v>1094</v>
      </c>
      <c r="E2190" s="13" t="s">
        <v>4692</v>
      </c>
      <c r="F2190" s="13" t="s">
        <v>33</v>
      </c>
      <c r="G2190" s="14">
        <v>1653041501821</v>
      </c>
      <c r="H2190" s="55">
        <v>0.16445601851851899</v>
      </c>
      <c r="I2190" s="33">
        <v>44889.164456018501</v>
      </c>
      <c r="J2190" s="58">
        <v>44889</v>
      </c>
      <c r="K2190" s="13" t="s">
        <v>313</v>
      </c>
      <c r="L2190" s="13" t="s">
        <v>60</v>
      </c>
      <c r="M2190" s="13" t="s">
        <v>314</v>
      </c>
      <c r="N2190" s="13" t="s">
        <v>206</v>
      </c>
      <c r="O2190" s="33" t="s">
        <v>38</v>
      </c>
      <c r="P2190" s="58" t="s">
        <v>38</v>
      </c>
      <c r="Q2190" s="33" t="s">
        <v>207</v>
      </c>
      <c r="R2190" s="14" t="s">
        <v>38</v>
      </c>
      <c r="S2190" s="13" t="s">
        <v>208</v>
      </c>
      <c r="T2190" s="13" t="s">
        <v>209</v>
      </c>
      <c r="U2190" s="33">
        <f t="shared" ca="1" si="408"/>
        <v>45744.56914039352</v>
      </c>
      <c r="V2190" s="13" t="str">
        <f t="shared" si="409"/>
        <v>Hyderabad</v>
      </c>
      <c r="W2190" s="13" t="str">
        <f t="shared" si="410"/>
        <v>RI</v>
      </c>
      <c r="X2190" s="13">
        <f t="shared" si="411"/>
        <v>3</v>
      </c>
      <c r="Y2190" s="13" t="str">
        <f>IFERROR(VLOOKUP(C2190,ReceivingTeam[],2,FALSE),"HelpDesk")</f>
        <v>HelpDesk</v>
      </c>
      <c r="Z2190" s="67">
        <f t="shared" si="412"/>
        <v>44890.562499999993</v>
      </c>
      <c r="AA2190" s="68">
        <f t="shared" si="413"/>
        <v>44889</v>
      </c>
      <c r="AB2190" s="69" t="b">
        <f t="shared" si="414"/>
        <v>1</v>
      </c>
      <c r="AC2190" s="70">
        <f t="shared" si="415"/>
        <v>0.5</v>
      </c>
      <c r="AD2190" s="67">
        <f t="shared" si="416"/>
        <v>44890.562499999993</v>
      </c>
      <c r="AE2190" s="67">
        <f>VLOOKUP(V2190,'Branch Wise Work Timelines'!C:G,3,FALSE)+AA2190</f>
        <v>44889.416666666664</v>
      </c>
      <c r="AF2190" s="67">
        <f>IF(V2190="Bangalore",VLOOKUP(V2190,'Branch Wise Work Timelines'!C:G,4,FALSE)+AA2190+1,IF(V2190="Mumbai",VLOOKUP(V2190,'Branch Wise Work Timelines'!C:G,4,FALSE)+AA2190+1,VLOOKUP(V2190,'Branch Wise Work Timelines'!C:G,4,FALSE)+AA2190))</f>
        <v>44889.770833333336</v>
      </c>
      <c r="AG2190" s="67">
        <f>WORKDAY.INTL(AA2190,1,11)+VLOOKUP(V2190,'Branch Wise Work Timelines'!C:G,3,FALSE)</f>
        <v>44890.416666666664</v>
      </c>
      <c r="AH2190" s="69" t="str">
        <f t="shared" ca="1" si="417"/>
        <v>Out of TAT</v>
      </c>
      <c r="AI2190" s="69">
        <f t="shared" ca="1" si="418"/>
        <v>20497</v>
      </c>
      <c r="AJ2190" s="69" t="str">
        <f ca="1">IF(AI2190&lt;0,"0-12",IFERROR(VLOOKUP(AI2190,Breakup[],2,FALSE),"&gt;24"))</f>
        <v>&gt;24</v>
      </c>
      <c r="AK2190" s="69" t="str">
        <f>VLOOKUP(V2190,Master!B:D,3,FALSE)</f>
        <v>South</v>
      </c>
      <c r="AL2190" s="69" t="str">
        <f t="shared" si="419"/>
        <v>Hyderabad</v>
      </c>
    </row>
    <row r="2191" spans="1:38">
      <c r="A2191" s="13" t="s">
        <v>4693</v>
      </c>
      <c r="B2191" s="54">
        <v>44701.3999398495</v>
      </c>
      <c r="C2191" s="13" t="s">
        <v>414</v>
      </c>
      <c r="D2191" s="13">
        <v>1003</v>
      </c>
      <c r="E2191" s="13" t="s">
        <v>4694</v>
      </c>
      <c r="F2191" s="13" t="s">
        <v>33</v>
      </c>
      <c r="G2191" s="14">
        <v>1653019953472</v>
      </c>
      <c r="H2191" s="55">
        <v>0.79390046296296302</v>
      </c>
      <c r="I2191" s="33">
        <v>44890.793900463003</v>
      </c>
      <c r="J2191" s="58">
        <v>44890</v>
      </c>
      <c r="K2191" s="13" t="s">
        <v>397</v>
      </c>
      <c r="L2191" s="13" t="s">
        <v>50</v>
      </c>
      <c r="M2191" s="13" t="s">
        <v>153</v>
      </c>
      <c r="N2191" s="13" t="s">
        <v>215</v>
      </c>
      <c r="O2191" s="33" t="s">
        <v>38</v>
      </c>
      <c r="P2191" s="58" t="s">
        <v>38</v>
      </c>
      <c r="Q2191" s="33" t="s">
        <v>207</v>
      </c>
      <c r="R2191" s="14" t="s">
        <v>38</v>
      </c>
      <c r="S2191" s="13" t="s">
        <v>216</v>
      </c>
      <c r="T2191" s="13" t="s">
        <v>217</v>
      </c>
      <c r="U2191" s="33">
        <f t="shared" ca="1" si="408"/>
        <v>45744.56914039352</v>
      </c>
      <c r="V2191" s="13" t="str">
        <f t="shared" si="409"/>
        <v>Cochin</v>
      </c>
      <c r="W2191" s="13" t="str">
        <f t="shared" si="410"/>
        <v>RI</v>
      </c>
      <c r="X2191" s="13">
        <f t="shared" si="411"/>
        <v>19</v>
      </c>
      <c r="Y2191" s="13" t="str">
        <f>IFERROR(VLOOKUP(C2191,ReceivingTeam[],2,FALSE),"HelpDesk")</f>
        <v>HelpDesk</v>
      </c>
      <c r="Z2191" s="67">
        <f t="shared" si="412"/>
        <v>44891.939733796331</v>
      </c>
      <c r="AA2191" s="68">
        <f t="shared" si="413"/>
        <v>44890</v>
      </c>
      <c r="AB2191" s="69" t="b">
        <f t="shared" si="414"/>
        <v>1</v>
      </c>
      <c r="AC2191" s="70">
        <f t="shared" si="415"/>
        <v>0.5</v>
      </c>
      <c r="AD2191" s="67">
        <f t="shared" si="416"/>
        <v>44891.939733796331</v>
      </c>
      <c r="AE2191" s="67">
        <f>VLOOKUP(V2191,'Branch Wise Work Timelines'!C:G,3,FALSE)+AA2191</f>
        <v>44890.416666666664</v>
      </c>
      <c r="AF2191" s="67">
        <f>IF(V2191="Bangalore",VLOOKUP(V2191,'Branch Wise Work Timelines'!C:G,4,FALSE)+AA2191+1,IF(V2191="Mumbai",VLOOKUP(V2191,'Branch Wise Work Timelines'!C:G,4,FALSE)+AA2191+1,VLOOKUP(V2191,'Branch Wise Work Timelines'!C:G,4,FALSE)+AA2191))</f>
        <v>44890.770833333336</v>
      </c>
      <c r="AG2191" s="67">
        <f>WORKDAY.INTL(AA2191,1,11)+VLOOKUP(V2191,'Branch Wise Work Timelines'!C:G,3,FALSE)</f>
        <v>44891.416666666664</v>
      </c>
      <c r="AH2191" s="69" t="str">
        <f t="shared" ca="1" si="417"/>
        <v>Out of TAT</v>
      </c>
      <c r="AI2191" s="69">
        <f t="shared" ca="1" si="418"/>
        <v>20464</v>
      </c>
      <c r="AJ2191" s="69" t="str">
        <f ca="1">IF(AI2191&lt;0,"0-12",IFERROR(VLOOKUP(AI2191,Breakup[],2,FALSE),"&gt;24"))</f>
        <v>&gt;24</v>
      </c>
      <c r="AK2191" s="69" t="str">
        <f>VLOOKUP(V2191,Master!B:D,3,FALSE)</f>
        <v>South</v>
      </c>
      <c r="AL2191" s="69" t="str">
        <f t="shared" si="419"/>
        <v>Cochin</v>
      </c>
    </row>
    <row r="2192" spans="1:38">
      <c r="A2192" s="13" t="s">
        <v>4695</v>
      </c>
      <c r="B2192" s="54">
        <v>44700.681000428202</v>
      </c>
      <c r="C2192" s="13" t="s">
        <v>739</v>
      </c>
      <c r="D2192" s="13">
        <v>406</v>
      </c>
      <c r="E2192" s="13" t="s">
        <v>4696</v>
      </c>
      <c r="F2192" s="13" t="s">
        <v>24</v>
      </c>
      <c r="G2192" s="14">
        <v>1653021642671</v>
      </c>
      <c r="H2192" s="55">
        <v>0.37542824074074099</v>
      </c>
      <c r="I2192" s="33">
        <v>44884.375428240703</v>
      </c>
      <c r="J2192" s="58">
        <v>44884</v>
      </c>
      <c r="K2192" s="13" t="s">
        <v>452</v>
      </c>
      <c r="L2192" s="13" t="s">
        <v>36</v>
      </c>
      <c r="M2192" s="13" t="s">
        <v>739</v>
      </c>
      <c r="N2192" s="13" t="s">
        <v>1185</v>
      </c>
      <c r="O2192" s="33" t="s">
        <v>38</v>
      </c>
      <c r="P2192" s="58" t="s">
        <v>38</v>
      </c>
      <c r="Q2192" s="33" t="s">
        <v>207</v>
      </c>
      <c r="R2192" s="14" t="s">
        <v>38</v>
      </c>
      <c r="S2192" s="13" t="s">
        <v>216</v>
      </c>
      <c r="T2192" s="13" t="s">
        <v>217</v>
      </c>
      <c r="U2192" s="33">
        <f t="shared" ca="1" si="408"/>
        <v>45744.56914039352</v>
      </c>
      <c r="V2192" s="13" t="str">
        <f t="shared" si="409"/>
        <v>Chennai</v>
      </c>
      <c r="W2192" s="13" t="str">
        <f t="shared" si="410"/>
        <v>DOMI</v>
      </c>
      <c r="X2192" s="13">
        <f t="shared" si="411"/>
        <v>9</v>
      </c>
      <c r="Y2192" s="13" t="str">
        <f>IFERROR(VLOOKUP(C2192,ReceivingTeam[],2,FALSE),"HelpDesk")</f>
        <v>HelpDesk</v>
      </c>
      <c r="Z2192" s="67">
        <f t="shared" si="412"/>
        <v>44886.562499999993</v>
      </c>
      <c r="AA2192" s="68">
        <f t="shared" si="413"/>
        <v>44884</v>
      </c>
      <c r="AB2192" s="69" t="b">
        <f t="shared" si="414"/>
        <v>1</v>
      </c>
      <c r="AC2192" s="70">
        <f t="shared" si="415"/>
        <v>0.5</v>
      </c>
      <c r="AD2192" s="67">
        <f t="shared" si="416"/>
        <v>44886.562499999993</v>
      </c>
      <c r="AE2192" s="67">
        <f>VLOOKUP(V2192,'Branch Wise Work Timelines'!C:G,3,FALSE)+AA2192</f>
        <v>44884.416666666664</v>
      </c>
      <c r="AF2192" s="67">
        <f>IF(V2192="Bangalore",VLOOKUP(V2192,'Branch Wise Work Timelines'!C:G,4,FALSE)+AA2192+1,IF(V2192="Mumbai",VLOOKUP(V2192,'Branch Wise Work Timelines'!C:G,4,FALSE)+AA2192+1,VLOOKUP(V2192,'Branch Wise Work Timelines'!C:G,4,FALSE)+AA2192))</f>
        <v>44884.770833333336</v>
      </c>
      <c r="AG2192" s="67">
        <f>WORKDAY.INTL(AA2192,1,11)+VLOOKUP(V2192,'Branch Wise Work Timelines'!C:G,3,FALSE)</f>
        <v>44886.416666666664</v>
      </c>
      <c r="AH2192" s="69" t="str">
        <f t="shared" ca="1" si="417"/>
        <v>Out of TAT</v>
      </c>
      <c r="AI2192" s="69">
        <f t="shared" ca="1" si="418"/>
        <v>20593</v>
      </c>
      <c r="AJ2192" s="69" t="str">
        <f ca="1">IF(AI2192&lt;0,"0-12",IFERROR(VLOOKUP(AI2192,Breakup[],2,FALSE),"&gt;24"))</f>
        <v>&gt;24</v>
      </c>
      <c r="AK2192" s="69" t="str">
        <f>VLOOKUP(V2192,Master!B:D,3,FALSE)</f>
        <v>South</v>
      </c>
      <c r="AL2192" s="69" t="str">
        <f t="shared" si="419"/>
        <v>Chennai</v>
      </c>
    </row>
    <row r="2193" spans="1:38">
      <c r="A2193" s="13" t="s">
        <v>4697</v>
      </c>
      <c r="B2193" s="54">
        <v>44700.682965277803</v>
      </c>
      <c r="C2193" s="13" t="s">
        <v>739</v>
      </c>
      <c r="D2193" s="13">
        <v>962</v>
      </c>
      <c r="E2193" s="13" t="s">
        <v>4698</v>
      </c>
      <c r="F2193" s="13" t="s">
        <v>24</v>
      </c>
      <c r="G2193" s="14">
        <v>1653021642671</v>
      </c>
      <c r="H2193" s="55">
        <v>0.73493055555555598</v>
      </c>
      <c r="I2193" s="33">
        <v>44881.734930555598</v>
      </c>
      <c r="J2193" s="58">
        <v>44881</v>
      </c>
      <c r="K2193" s="13" t="s">
        <v>452</v>
      </c>
      <c r="L2193" s="13" t="s">
        <v>36</v>
      </c>
      <c r="M2193" s="13" t="s">
        <v>739</v>
      </c>
      <c r="N2193" s="13" t="s">
        <v>1185</v>
      </c>
      <c r="O2193" s="33" t="s">
        <v>38</v>
      </c>
      <c r="P2193" s="58" t="s">
        <v>38</v>
      </c>
      <c r="Q2193" s="33" t="s">
        <v>207</v>
      </c>
      <c r="R2193" s="14" t="s">
        <v>38</v>
      </c>
      <c r="S2193" s="13" t="s">
        <v>216</v>
      </c>
      <c r="T2193" s="13" t="s">
        <v>217</v>
      </c>
      <c r="U2193" s="33">
        <f t="shared" ca="1" si="408"/>
        <v>45744.56914039352</v>
      </c>
      <c r="V2193" s="13" t="str">
        <f t="shared" si="409"/>
        <v>Chennai</v>
      </c>
      <c r="W2193" s="13" t="str">
        <f t="shared" si="410"/>
        <v>DOMI</v>
      </c>
      <c r="X2193" s="13">
        <f t="shared" si="411"/>
        <v>17</v>
      </c>
      <c r="Y2193" s="13" t="str">
        <f>IFERROR(VLOOKUP(C2193,ReceivingTeam[],2,FALSE),"HelpDesk")</f>
        <v>HelpDesk</v>
      </c>
      <c r="Z2193" s="67">
        <f t="shared" si="412"/>
        <v>44882.880763888927</v>
      </c>
      <c r="AA2193" s="68">
        <f t="shared" si="413"/>
        <v>44881</v>
      </c>
      <c r="AB2193" s="69" t="b">
        <f t="shared" si="414"/>
        <v>1</v>
      </c>
      <c r="AC2193" s="70">
        <f t="shared" si="415"/>
        <v>0.5</v>
      </c>
      <c r="AD2193" s="67">
        <f t="shared" si="416"/>
        <v>44882.880763888927</v>
      </c>
      <c r="AE2193" s="67">
        <f>VLOOKUP(V2193,'Branch Wise Work Timelines'!C:G,3,FALSE)+AA2193</f>
        <v>44881.416666666664</v>
      </c>
      <c r="AF2193" s="67">
        <f>IF(V2193="Bangalore",VLOOKUP(V2193,'Branch Wise Work Timelines'!C:G,4,FALSE)+AA2193+1,IF(V2193="Mumbai",VLOOKUP(V2193,'Branch Wise Work Timelines'!C:G,4,FALSE)+AA2193+1,VLOOKUP(V2193,'Branch Wise Work Timelines'!C:G,4,FALSE)+AA2193))</f>
        <v>44881.770833333336</v>
      </c>
      <c r="AG2193" s="67">
        <f>WORKDAY.INTL(AA2193,1,11)+VLOOKUP(V2193,'Branch Wise Work Timelines'!C:G,3,FALSE)</f>
        <v>44882.416666666664</v>
      </c>
      <c r="AH2193" s="69" t="str">
        <f t="shared" ca="1" si="417"/>
        <v>Out of TAT</v>
      </c>
      <c r="AI2193" s="69">
        <f t="shared" ca="1" si="418"/>
        <v>20681</v>
      </c>
      <c r="AJ2193" s="69" t="str">
        <f ca="1">IF(AI2193&lt;0,"0-12",IFERROR(VLOOKUP(AI2193,Breakup[],2,FALSE),"&gt;24"))</f>
        <v>&gt;24</v>
      </c>
      <c r="AK2193" s="69" t="str">
        <f>VLOOKUP(V2193,Master!B:D,3,FALSE)</f>
        <v>South</v>
      </c>
      <c r="AL2193" s="69" t="str">
        <f t="shared" si="419"/>
        <v>Chennai</v>
      </c>
    </row>
    <row r="2194" spans="1:38">
      <c r="A2194" s="13" t="s">
        <v>4699</v>
      </c>
      <c r="B2194" s="54">
        <v>44701.493322071801</v>
      </c>
      <c r="C2194" s="13" t="s">
        <v>739</v>
      </c>
      <c r="D2194" s="13">
        <v>192</v>
      </c>
      <c r="E2194" s="13" t="s">
        <v>4700</v>
      </c>
      <c r="F2194" s="13" t="s">
        <v>24</v>
      </c>
      <c r="G2194" s="14">
        <v>1653028104421</v>
      </c>
      <c r="H2194" s="55">
        <v>0.84811342592592598</v>
      </c>
      <c r="I2194" s="33">
        <v>44886.848113425898</v>
      </c>
      <c r="J2194" s="58">
        <v>44886</v>
      </c>
      <c r="K2194" s="13" t="s">
        <v>452</v>
      </c>
      <c r="L2194" s="13" t="s">
        <v>36</v>
      </c>
      <c r="M2194" s="13" t="s">
        <v>739</v>
      </c>
      <c r="N2194" s="13" t="s">
        <v>1185</v>
      </c>
      <c r="O2194" s="33" t="s">
        <v>38</v>
      </c>
      <c r="P2194" s="58" t="s">
        <v>38</v>
      </c>
      <c r="Q2194" s="33" t="s">
        <v>207</v>
      </c>
      <c r="R2194" s="14" t="s">
        <v>38</v>
      </c>
      <c r="S2194" s="13" t="s">
        <v>216</v>
      </c>
      <c r="T2194" s="13" t="s">
        <v>278</v>
      </c>
      <c r="U2194" s="33">
        <f t="shared" ca="1" si="408"/>
        <v>45744.56914039352</v>
      </c>
      <c r="V2194" s="13" t="str">
        <f t="shared" si="409"/>
        <v>Chennai</v>
      </c>
      <c r="W2194" s="13" t="str">
        <f t="shared" si="410"/>
        <v>DOMI</v>
      </c>
      <c r="X2194" s="13">
        <f t="shared" si="411"/>
        <v>20</v>
      </c>
      <c r="Y2194" s="13" t="str">
        <f>IFERROR(VLOOKUP(C2194,ReceivingTeam[],2,FALSE),"HelpDesk")</f>
        <v>HelpDesk</v>
      </c>
      <c r="Z2194" s="67">
        <f t="shared" si="412"/>
        <v>44890.493946759227</v>
      </c>
      <c r="AA2194" s="68">
        <f t="shared" si="413"/>
        <v>44886</v>
      </c>
      <c r="AB2194" s="69" t="b">
        <f t="shared" si="414"/>
        <v>1</v>
      </c>
      <c r="AC2194" s="70">
        <f t="shared" si="415"/>
        <v>3</v>
      </c>
      <c r="AD2194" s="67">
        <f t="shared" si="416"/>
        <v>44890.493946759227</v>
      </c>
      <c r="AE2194" s="67">
        <f>VLOOKUP(V2194,'Branch Wise Work Timelines'!C:G,3,FALSE)+AA2194</f>
        <v>44886.416666666664</v>
      </c>
      <c r="AF2194" s="67">
        <f>IF(V2194="Bangalore",VLOOKUP(V2194,'Branch Wise Work Timelines'!C:G,4,FALSE)+AA2194+1,IF(V2194="Mumbai",VLOOKUP(V2194,'Branch Wise Work Timelines'!C:G,4,FALSE)+AA2194+1,VLOOKUP(V2194,'Branch Wise Work Timelines'!C:G,4,FALSE)+AA2194))</f>
        <v>44886.770833333336</v>
      </c>
      <c r="AG2194" s="67">
        <f>WORKDAY.INTL(AA2194,1,11)+VLOOKUP(V2194,'Branch Wise Work Timelines'!C:G,3,FALSE)</f>
        <v>44887.416666666664</v>
      </c>
      <c r="AH2194" s="69" t="str">
        <f t="shared" ca="1" si="417"/>
        <v>Out of TAT</v>
      </c>
      <c r="AI2194" s="69">
        <f t="shared" ca="1" si="418"/>
        <v>20498</v>
      </c>
      <c r="AJ2194" s="69" t="str">
        <f ca="1">IF(AI2194&lt;0,"0-12",IFERROR(VLOOKUP(AI2194,Breakup[],2,FALSE),"&gt;24"))</f>
        <v>&gt;24</v>
      </c>
      <c r="AK2194" s="69" t="str">
        <f>VLOOKUP(V2194,Master!B:D,3,FALSE)</f>
        <v>South</v>
      </c>
      <c r="AL2194" s="69" t="str">
        <f t="shared" si="419"/>
        <v>Chennai</v>
      </c>
    </row>
    <row r="2195" spans="1:38">
      <c r="A2195" s="13" t="s">
        <v>4701</v>
      </c>
      <c r="B2195" s="54">
        <v>44701.493707523201</v>
      </c>
      <c r="C2195" s="13" t="s">
        <v>739</v>
      </c>
      <c r="D2195" s="13">
        <v>847</v>
      </c>
      <c r="E2195" s="13" t="s">
        <v>4702</v>
      </c>
      <c r="F2195" s="13" t="s">
        <v>24</v>
      </c>
      <c r="G2195" s="14">
        <v>1653028104421</v>
      </c>
      <c r="H2195" s="55">
        <v>0.52644675925925899</v>
      </c>
      <c r="I2195" s="33">
        <v>44885.526446759301</v>
      </c>
      <c r="J2195" s="58">
        <v>44885</v>
      </c>
      <c r="K2195" s="13" t="s">
        <v>452</v>
      </c>
      <c r="L2195" s="13" t="s">
        <v>36</v>
      </c>
      <c r="M2195" s="13" t="s">
        <v>739</v>
      </c>
      <c r="N2195" s="13" t="s">
        <v>1185</v>
      </c>
      <c r="O2195" s="33" t="s">
        <v>38</v>
      </c>
      <c r="P2195" s="58" t="s">
        <v>38</v>
      </c>
      <c r="Q2195" s="33" t="s">
        <v>207</v>
      </c>
      <c r="R2195" s="14" t="s">
        <v>38</v>
      </c>
      <c r="S2195" s="13" t="s">
        <v>216</v>
      </c>
      <c r="T2195" s="13" t="s">
        <v>278</v>
      </c>
      <c r="U2195" s="33">
        <f t="shared" ca="1" si="408"/>
        <v>45744.56914039352</v>
      </c>
      <c r="V2195" s="13" t="str">
        <f t="shared" si="409"/>
        <v>Chennai</v>
      </c>
      <c r="W2195" s="13" t="str">
        <f t="shared" si="410"/>
        <v>DOMI</v>
      </c>
      <c r="X2195" s="13">
        <f t="shared" si="411"/>
        <v>12</v>
      </c>
      <c r="Y2195" s="13" t="str">
        <f>IFERROR(VLOOKUP(C2195,ReceivingTeam[],2,FALSE),"HelpDesk")</f>
        <v>HelpDesk</v>
      </c>
      <c r="Z2195" s="67">
        <f t="shared" si="412"/>
        <v>44888.416666666664</v>
      </c>
      <c r="AA2195" s="68">
        <f t="shared" si="413"/>
        <v>44885</v>
      </c>
      <c r="AB2195" s="69" t="b">
        <f t="shared" si="414"/>
        <v>0</v>
      </c>
      <c r="AC2195" s="70">
        <f t="shared" si="415"/>
        <v>3</v>
      </c>
      <c r="AD2195" s="67">
        <f t="shared" si="416"/>
        <v>44888.416666666664</v>
      </c>
      <c r="AE2195" s="67">
        <f>VLOOKUP(V2195,'Branch Wise Work Timelines'!C:G,3,FALSE)+AA2195</f>
        <v>44885.416666666664</v>
      </c>
      <c r="AF2195" s="67">
        <f>IF(V2195="Bangalore",VLOOKUP(V2195,'Branch Wise Work Timelines'!C:G,4,FALSE)+AA2195+1,IF(V2195="Mumbai",VLOOKUP(V2195,'Branch Wise Work Timelines'!C:G,4,FALSE)+AA2195+1,VLOOKUP(V2195,'Branch Wise Work Timelines'!C:G,4,FALSE)+AA2195))</f>
        <v>44885.770833333336</v>
      </c>
      <c r="AG2195" s="67">
        <f>WORKDAY.INTL(AA2195,1,11)+VLOOKUP(V2195,'Branch Wise Work Timelines'!C:G,3,FALSE)</f>
        <v>44886.416666666664</v>
      </c>
      <c r="AH2195" s="69" t="str">
        <f t="shared" ca="1" si="417"/>
        <v>Out of TAT</v>
      </c>
      <c r="AI2195" s="69">
        <f t="shared" ca="1" si="418"/>
        <v>20548</v>
      </c>
      <c r="AJ2195" s="69" t="str">
        <f ca="1">IF(AI2195&lt;0,"0-12",IFERROR(VLOOKUP(AI2195,Breakup[],2,FALSE),"&gt;24"))</f>
        <v>&gt;24</v>
      </c>
      <c r="AK2195" s="69" t="str">
        <f>VLOOKUP(V2195,Master!B:D,3,FALSE)</f>
        <v>South</v>
      </c>
      <c r="AL2195" s="69" t="str">
        <f t="shared" si="419"/>
        <v>Chennai</v>
      </c>
    </row>
    <row r="2196" spans="1:38">
      <c r="A2196" s="13" t="s">
        <v>4703</v>
      </c>
      <c r="B2196" s="54">
        <v>44701.494068518499</v>
      </c>
      <c r="C2196" s="13" t="s">
        <v>739</v>
      </c>
      <c r="D2196" s="13">
        <v>895</v>
      </c>
      <c r="E2196" s="13" t="s">
        <v>4704</v>
      </c>
      <c r="F2196" s="13" t="s">
        <v>24</v>
      </c>
      <c r="G2196" s="14">
        <v>1653028104421</v>
      </c>
      <c r="H2196" s="55">
        <v>0.20656250000000001</v>
      </c>
      <c r="I2196" s="33">
        <v>44881.206562500003</v>
      </c>
      <c r="J2196" s="58">
        <v>44881</v>
      </c>
      <c r="K2196" s="13" t="s">
        <v>452</v>
      </c>
      <c r="L2196" s="13" t="s">
        <v>36</v>
      </c>
      <c r="M2196" s="13" t="s">
        <v>739</v>
      </c>
      <c r="N2196" s="13" t="s">
        <v>1185</v>
      </c>
      <c r="O2196" s="33" t="s">
        <v>38</v>
      </c>
      <c r="P2196" s="58" t="s">
        <v>38</v>
      </c>
      <c r="Q2196" s="33" t="s">
        <v>207</v>
      </c>
      <c r="R2196" s="14" t="s">
        <v>38</v>
      </c>
      <c r="S2196" s="13" t="s">
        <v>216</v>
      </c>
      <c r="T2196" s="13" t="s">
        <v>278</v>
      </c>
      <c r="U2196" s="33">
        <f t="shared" ca="1" si="408"/>
        <v>45744.56914039352</v>
      </c>
      <c r="V2196" s="13" t="str">
        <f t="shared" si="409"/>
        <v>Chennai</v>
      </c>
      <c r="W2196" s="13" t="str">
        <f t="shared" si="410"/>
        <v>DOMI</v>
      </c>
      <c r="X2196" s="13">
        <f t="shared" si="411"/>
        <v>4</v>
      </c>
      <c r="Y2196" s="13" t="str">
        <f>IFERROR(VLOOKUP(C2196,ReceivingTeam[],2,FALSE),"HelpDesk")</f>
        <v>HelpDesk</v>
      </c>
      <c r="Z2196" s="67">
        <f t="shared" si="412"/>
        <v>44885.062499999993</v>
      </c>
      <c r="AA2196" s="68">
        <f t="shared" si="413"/>
        <v>44881</v>
      </c>
      <c r="AB2196" s="69" t="b">
        <f t="shared" si="414"/>
        <v>1</v>
      </c>
      <c r="AC2196" s="70">
        <f t="shared" si="415"/>
        <v>3</v>
      </c>
      <c r="AD2196" s="67">
        <f t="shared" si="416"/>
        <v>44885.062499999993</v>
      </c>
      <c r="AE2196" s="67">
        <f>VLOOKUP(V2196,'Branch Wise Work Timelines'!C:G,3,FALSE)+AA2196</f>
        <v>44881.416666666664</v>
      </c>
      <c r="AF2196" s="67">
        <f>IF(V2196="Bangalore",VLOOKUP(V2196,'Branch Wise Work Timelines'!C:G,4,FALSE)+AA2196+1,IF(V2196="Mumbai",VLOOKUP(V2196,'Branch Wise Work Timelines'!C:G,4,FALSE)+AA2196+1,VLOOKUP(V2196,'Branch Wise Work Timelines'!C:G,4,FALSE)+AA2196))</f>
        <v>44881.770833333336</v>
      </c>
      <c r="AG2196" s="67">
        <f>WORKDAY.INTL(AA2196,1,11)+VLOOKUP(V2196,'Branch Wise Work Timelines'!C:G,3,FALSE)</f>
        <v>44882.416666666664</v>
      </c>
      <c r="AH2196" s="69" t="str">
        <f t="shared" ca="1" si="417"/>
        <v>Out of TAT</v>
      </c>
      <c r="AI2196" s="69">
        <f t="shared" ca="1" si="418"/>
        <v>20629</v>
      </c>
      <c r="AJ2196" s="69" t="str">
        <f ca="1">IF(AI2196&lt;0,"0-12",IFERROR(VLOOKUP(AI2196,Breakup[],2,FALSE),"&gt;24"))</f>
        <v>&gt;24</v>
      </c>
      <c r="AK2196" s="69" t="str">
        <f>VLOOKUP(V2196,Master!B:D,3,FALSE)</f>
        <v>South</v>
      </c>
      <c r="AL2196" s="69" t="str">
        <f t="shared" si="419"/>
        <v>Chennai</v>
      </c>
    </row>
    <row r="2197" spans="1:38">
      <c r="A2197" s="13" t="s">
        <v>4705</v>
      </c>
      <c r="B2197" s="54">
        <v>44701.494401770797</v>
      </c>
      <c r="C2197" s="13" t="s">
        <v>739</v>
      </c>
      <c r="D2197" s="13">
        <v>1502</v>
      </c>
      <c r="E2197" s="13" t="s">
        <v>4706</v>
      </c>
      <c r="F2197" s="13" t="s">
        <v>24</v>
      </c>
      <c r="G2197" s="14">
        <v>1653028104421</v>
      </c>
      <c r="H2197" s="55">
        <v>0.84256944444444404</v>
      </c>
      <c r="I2197" s="33">
        <v>44890.842569444401</v>
      </c>
      <c r="J2197" s="58">
        <v>44890</v>
      </c>
      <c r="K2197" s="13" t="s">
        <v>452</v>
      </c>
      <c r="L2197" s="13" t="s">
        <v>36</v>
      </c>
      <c r="M2197" s="13" t="s">
        <v>739</v>
      </c>
      <c r="N2197" s="13" t="s">
        <v>1185</v>
      </c>
      <c r="O2197" s="33" t="s">
        <v>38</v>
      </c>
      <c r="P2197" s="58" t="s">
        <v>38</v>
      </c>
      <c r="Q2197" s="33" t="s">
        <v>207</v>
      </c>
      <c r="R2197" s="14" t="s">
        <v>38</v>
      </c>
      <c r="S2197" s="13" t="s">
        <v>216</v>
      </c>
      <c r="T2197" s="13" t="s">
        <v>278</v>
      </c>
      <c r="U2197" s="33">
        <f t="shared" ca="1" si="408"/>
        <v>45744.56914039352</v>
      </c>
      <c r="V2197" s="13" t="str">
        <f t="shared" si="409"/>
        <v>Chennai</v>
      </c>
      <c r="W2197" s="13" t="str">
        <f t="shared" si="410"/>
        <v>DOMI</v>
      </c>
      <c r="X2197" s="13">
        <f t="shared" si="411"/>
        <v>20</v>
      </c>
      <c r="Y2197" s="13" t="str">
        <f>IFERROR(VLOOKUP(C2197,ReceivingTeam[],2,FALSE),"HelpDesk")</f>
        <v>HelpDesk</v>
      </c>
      <c r="Z2197" s="67">
        <f t="shared" si="412"/>
        <v>44894.48840277773</v>
      </c>
      <c r="AA2197" s="68">
        <f t="shared" si="413"/>
        <v>44890</v>
      </c>
      <c r="AB2197" s="69" t="b">
        <f t="shared" si="414"/>
        <v>1</v>
      </c>
      <c r="AC2197" s="70">
        <f t="shared" si="415"/>
        <v>3</v>
      </c>
      <c r="AD2197" s="67">
        <f t="shared" si="416"/>
        <v>44894.48840277773</v>
      </c>
      <c r="AE2197" s="67">
        <f>VLOOKUP(V2197,'Branch Wise Work Timelines'!C:G,3,FALSE)+AA2197</f>
        <v>44890.416666666664</v>
      </c>
      <c r="AF2197" s="67">
        <f>IF(V2197="Bangalore",VLOOKUP(V2197,'Branch Wise Work Timelines'!C:G,4,FALSE)+AA2197+1,IF(V2197="Mumbai",VLOOKUP(V2197,'Branch Wise Work Timelines'!C:G,4,FALSE)+AA2197+1,VLOOKUP(V2197,'Branch Wise Work Timelines'!C:G,4,FALSE)+AA2197))</f>
        <v>44890.770833333336</v>
      </c>
      <c r="AG2197" s="67">
        <f>WORKDAY.INTL(AA2197,1,11)+VLOOKUP(V2197,'Branch Wise Work Timelines'!C:G,3,FALSE)</f>
        <v>44891.416666666664</v>
      </c>
      <c r="AH2197" s="69" t="str">
        <f t="shared" ca="1" si="417"/>
        <v>Out of TAT</v>
      </c>
      <c r="AI2197" s="69">
        <f t="shared" ca="1" si="418"/>
        <v>20402</v>
      </c>
      <c r="AJ2197" s="69" t="str">
        <f ca="1">IF(AI2197&lt;0,"0-12",IFERROR(VLOOKUP(AI2197,Breakup[],2,FALSE),"&gt;24"))</f>
        <v>&gt;24</v>
      </c>
      <c r="AK2197" s="69" t="str">
        <f>VLOOKUP(V2197,Master!B:D,3,FALSE)</f>
        <v>South</v>
      </c>
      <c r="AL2197" s="69" t="str">
        <f t="shared" si="419"/>
        <v>Chennai</v>
      </c>
    </row>
    <row r="2198" spans="1:38">
      <c r="A2198" s="13" t="s">
        <v>4707</v>
      </c>
      <c r="B2198" s="54">
        <v>44701.4950489236</v>
      </c>
      <c r="C2198" s="13" t="s">
        <v>739</v>
      </c>
      <c r="D2198" s="13">
        <v>617</v>
      </c>
      <c r="E2198" s="13" t="s">
        <v>4708</v>
      </c>
      <c r="F2198" s="13" t="s">
        <v>24</v>
      </c>
      <c r="G2198" s="14">
        <v>1653028104421</v>
      </c>
      <c r="H2198" s="55">
        <v>0.43434027777777801</v>
      </c>
      <c r="I2198" s="33">
        <v>44890.434340277803</v>
      </c>
      <c r="J2198" s="58">
        <v>44890</v>
      </c>
      <c r="K2198" s="13" t="s">
        <v>452</v>
      </c>
      <c r="L2198" s="13" t="s">
        <v>36</v>
      </c>
      <c r="M2198" s="13" t="s">
        <v>739</v>
      </c>
      <c r="N2198" s="13" t="s">
        <v>1185</v>
      </c>
      <c r="O2198" s="33" t="s">
        <v>38</v>
      </c>
      <c r="P2198" s="58" t="s">
        <v>38</v>
      </c>
      <c r="Q2198" s="33" t="s">
        <v>207</v>
      </c>
      <c r="R2198" s="14" t="s">
        <v>38</v>
      </c>
      <c r="S2198" s="13" t="s">
        <v>216</v>
      </c>
      <c r="T2198" s="13" t="s">
        <v>278</v>
      </c>
      <c r="U2198" s="33">
        <f t="shared" ca="1" si="408"/>
        <v>45744.56914039352</v>
      </c>
      <c r="V2198" s="13" t="str">
        <f t="shared" si="409"/>
        <v>Chennai</v>
      </c>
      <c r="W2198" s="13" t="str">
        <f t="shared" si="410"/>
        <v>DOMI</v>
      </c>
      <c r="X2198" s="13">
        <f t="shared" si="411"/>
        <v>10</v>
      </c>
      <c r="Y2198" s="13" t="str">
        <f>IFERROR(VLOOKUP(C2198,ReceivingTeam[],2,FALSE),"HelpDesk")</f>
        <v>HelpDesk</v>
      </c>
      <c r="Z2198" s="67">
        <f t="shared" si="412"/>
        <v>44894.080173611132</v>
      </c>
      <c r="AA2198" s="68">
        <f t="shared" si="413"/>
        <v>44890</v>
      </c>
      <c r="AB2198" s="69" t="b">
        <f t="shared" si="414"/>
        <v>1</v>
      </c>
      <c r="AC2198" s="70">
        <f t="shared" si="415"/>
        <v>3</v>
      </c>
      <c r="AD2198" s="67">
        <f t="shared" si="416"/>
        <v>44894.080173611132</v>
      </c>
      <c r="AE2198" s="67">
        <f>VLOOKUP(V2198,'Branch Wise Work Timelines'!C:G,3,FALSE)+AA2198</f>
        <v>44890.416666666664</v>
      </c>
      <c r="AF2198" s="67">
        <f>IF(V2198="Bangalore",VLOOKUP(V2198,'Branch Wise Work Timelines'!C:G,4,FALSE)+AA2198+1,IF(V2198="Mumbai",VLOOKUP(V2198,'Branch Wise Work Timelines'!C:G,4,FALSE)+AA2198+1,VLOOKUP(V2198,'Branch Wise Work Timelines'!C:G,4,FALSE)+AA2198))</f>
        <v>44890.770833333336</v>
      </c>
      <c r="AG2198" s="67">
        <f>WORKDAY.INTL(AA2198,1,11)+VLOOKUP(V2198,'Branch Wise Work Timelines'!C:G,3,FALSE)</f>
        <v>44891.416666666664</v>
      </c>
      <c r="AH2198" s="69" t="str">
        <f t="shared" ca="1" si="417"/>
        <v>Out of TAT</v>
      </c>
      <c r="AI2198" s="69">
        <f t="shared" ca="1" si="418"/>
        <v>20412</v>
      </c>
      <c r="AJ2198" s="69" t="str">
        <f ca="1">IF(AI2198&lt;0,"0-12",IFERROR(VLOOKUP(AI2198,Breakup[],2,FALSE),"&gt;24"))</f>
        <v>&gt;24</v>
      </c>
      <c r="AK2198" s="69" t="str">
        <f>VLOOKUP(V2198,Master!B:D,3,FALSE)</f>
        <v>South</v>
      </c>
      <c r="AL2198" s="69" t="str">
        <f t="shared" si="419"/>
        <v>Chennai</v>
      </c>
    </row>
    <row r="2199" spans="1:38">
      <c r="A2199" s="13" t="s">
        <v>4709</v>
      </c>
      <c r="B2199" s="54">
        <v>44701.495328506899</v>
      </c>
      <c r="C2199" s="13" t="s">
        <v>739</v>
      </c>
      <c r="D2199" s="13">
        <v>233</v>
      </c>
      <c r="E2199" s="13" t="s">
        <v>4710</v>
      </c>
      <c r="F2199" s="13" t="s">
        <v>24</v>
      </c>
      <c r="G2199" s="14">
        <v>1653028104421</v>
      </c>
      <c r="H2199" s="55">
        <v>0.64812499999999995</v>
      </c>
      <c r="I2199" s="33">
        <v>44881.648125</v>
      </c>
      <c r="J2199" s="58">
        <v>44881</v>
      </c>
      <c r="K2199" s="13" t="s">
        <v>452</v>
      </c>
      <c r="L2199" s="13" t="s">
        <v>36</v>
      </c>
      <c r="M2199" s="13" t="s">
        <v>739</v>
      </c>
      <c r="N2199" s="13" t="s">
        <v>1185</v>
      </c>
      <c r="O2199" s="33" t="s">
        <v>38</v>
      </c>
      <c r="P2199" s="58" t="s">
        <v>38</v>
      </c>
      <c r="Q2199" s="33" t="s">
        <v>207</v>
      </c>
      <c r="R2199" s="14" t="s">
        <v>38</v>
      </c>
      <c r="S2199" s="13" t="s">
        <v>216</v>
      </c>
      <c r="T2199" s="13" t="s">
        <v>278</v>
      </c>
      <c r="U2199" s="33">
        <f t="shared" ca="1" si="408"/>
        <v>45744.56914039352</v>
      </c>
      <c r="V2199" s="13" t="str">
        <f t="shared" si="409"/>
        <v>Chennai</v>
      </c>
      <c r="W2199" s="13" t="str">
        <f t="shared" si="410"/>
        <v>DOMI</v>
      </c>
      <c r="X2199" s="13">
        <f t="shared" si="411"/>
        <v>15</v>
      </c>
      <c r="Y2199" s="13" t="str">
        <f>IFERROR(VLOOKUP(C2199,ReceivingTeam[],2,FALSE),"HelpDesk")</f>
        <v>HelpDesk</v>
      </c>
      <c r="Z2199" s="67">
        <f t="shared" si="412"/>
        <v>44885.293958333328</v>
      </c>
      <c r="AA2199" s="68">
        <f t="shared" si="413"/>
        <v>44881</v>
      </c>
      <c r="AB2199" s="69" t="b">
        <f t="shared" si="414"/>
        <v>1</v>
      </c>
      <c r="AC2199" s="70">
        <f t="shared" si="415"/>
        <v>3</v>
      </c>
      <c r="AD2199" s="67">
        <f t="shared" si="416"/>
        <v>44885.293958333328</v>
      </c>
      <c r="AE2199" s="67">
        <f>VLOOKUP(V2199,'Branch Wise Work Timelines'!C:G,3,FALSE)+AA2199</f>
        <v>44881.416666666664</v>
      </c>
      <c r="AF2199" s="67">
        <f>IF(V2199="Bangalore",VLOOKUP(V2199,'Branch Wise Work Timelines'!C:G,4,FALSE)+AA2199+1,IF(V2199="Mumbai",VLOOKUP(V2199,'Branch Wise Work Timelines'!C:G,4,FALSE)+AA2199+1,VLOOKUP(V2199,'Branch Wise Work Timelines'!C:G,4,FALSE)+AA2199))</f>
        <v>44881.770833333336</v>
      </c>
      <c r="AG2199" s="67">
        <f>WORKDAY.INTL(AA2199,1,11)+VLOOKUP(V2199,'Branch Wise Work Timelines'!C:G,3,FALSE)</f>
        <v>44882.416666666664</v>
      </c>
      <c r="AH2199" s="69" t="str">
        <f t="shared" ca="1" si="417"/>
        <v>Out of TAT</v>
      </c>
      <c r="AI2199" s="69">
        <f t="shared" ca="1" si="418"/>
        <v>20623</v>
      </c>
      <c r="AJ2199" s="69" t="str">
        <f ca="1">IF(AI2199&lt;0,"0-12",IFERROR(VLOOKUP(AI2199,Breakup[],2,FALSE),"&gt;24"))</f>
        <v>&gt;24</v>
      </c>
      <c r="AK2199" s="69" t="str">
        <f>VLOOKUP(V2199,Master!B:D,3,FALSE)</f>
        <v>South</v>
      </c>
      <c r="AL2199" s="69" t="str">
        <f t="shared" si="419"/>
        <v>Chennai</v>
      </c>
    </row>
    <row r="2200" spans="1:38">
      <c r="A2200" s="13" t="s">
        <v>4711</v>
      </c>
      <c r="B2200" s="54">
        <v>44701.495823229197</v>
      </c>
      <c r="C2200" s="13" t="s">
        <v>739</v>
      </c>
      <c r="D2200" s="13">
        <v>1230</v>
      </c>
      <c r="E2200" s="13" t="s">
        <v>4712</v>
      </c>
      <c r="F2200" s="13" t="s">
        <v>24</v>
      </c>
      <c r="G2200" s="14">
        <v>1653028104421</v>
      </c>
      <c r="H2200" s="55">
        <v>0.21490740740740699</v>
      </c>
      <c r="I2200" s="33">
        <v>44884.214907407397</v>
      </c>
      <c r="J2200" s="58">
        <v>44884</v>
      </c>
      <c r="K2200" s="13" t="s">
        <v>452</v>
      </c>
      <c r="L2200" s="13" t="s">
        <v>36</v>
      </c>
      <c r="M2200" s="13" t="s">
        <v>739</v>
      </c>
      <c r="N2200" s="13" t="s">
        <v>1185</v>
      </c>
      <c r="O2200" s="33" t="s">
        <v>38</v>
      </c>
      <c r="P2200" s="58" t="s">
        <v>38</v>
      </c>
      <c r="Q2200" s="33" t="s">
        <v>207</v>
      </c>
      <c r="R2200" s="14" t="s">
        <v>38</v>
      </c>
      <c r="S2200" s="13" t="s">
        <v>216</v>
      </c>
      <c r="T2200" s="13" t="s">
        <v>278</v>
      </c>
      <c r="U2200" s="33">
        <f t="shared" ca="1" si="408"/>
        <v>45744.56914039352</v>
      </c>
      <c r="V2200" s="13" t="str">
        <f t="shared" si="409"/>
        <v>Chennai</v>
      </c>
      <c r="W2200" s="13" t="str">
        <f t="shared" si="410"/>
        <v>DOMI</v>
      </c>
      <c r="X2200" s="13">
        <f t="shared" si="411"/>
        <v>5</v>
      </c>
      <c r="Y2200" s="13" t="str">
        <f>IFERROR(VLOOKUP(C2200,ReceivingTeam[],2,FALSE),"HelpDesk")</f>
        <v>HelpDesk</v>
      </c>
      <c r="Z2200" s="67">
        <f t="shared" si="412"/>
        <v>44889.062499999993</v>
      </c>
      <c r="AA2200" s="68">
        <f t="shared" si="413"/>
        <v>44884</v>
      </c>
      <c r="AB2200" s="69" t="b">
        <f t="shared" si="414"/>
        <v>1</v>
      </c>
      <c r="AC2200" s="70">
        <f t="shared" si="415"/>
        <v>3</v>
      </c>
      <c r="AD2200" s="67">
        <f t="shared" si="416"/>
        <v>44889.062499999993</v>
      </c>
      <c r="AE2200" s="67">
        <f>VLOOKUP(V2200,'Branch Wise Work Timelines'!C:G,3,FALSE)+AA2200</f>
        <v>44884.416666666664</v>
      </c>
      <c r="AF2200" s="67">
        <f>IF(V2200="Bangalore",VLOOKUP(V2200,'Branch Wise Work Timelines'!C:G,4,FALSE)+AA2200+1,IF(V2200="Mumbai",VLOOKUP(V2200,'Branch Wise Work Timelines'!C:G,4,FALSE)+AA2200+1,VLOOKUP(V2200,'Branch Wise Work Timelines'!C:G,4,FALSE)+AA2200))</f>
        <v>44884.770833333336</v>
      </c>
      <c r="AG2200" s="67">
        <f>WORKDAY.INTL(AA2200,1,11)+VLOOKUP(V2200,'Branch Wise Work Timelines'!C:G,3,FALSE)</f>
        <v>44886.416666666664</v>
      </c>
      <c r="AH2200" s="69" t="str">
        <f t="shared" ca="1" si="417"/>
        <v>Out of TAT</v>
      </c>
      <c r="AI2200" s="69">
        <f t="shared" ca="1" si="418"/>
        <v>20533</v>
      </c>
      <c r="AJ2200" s="69" t="str">
        <f ca="1">IF(AI2200&lt;0,"0-12",IFERROR(VLOOKUP(AI2200,Breakup[],2,FALSE),"&gt;24"))</f>
        <v>&gt;24</v>
      </c>
      <c r="AK2200" s="69" t="str">
        <f>VLOOKUP(V2200,Master!B:D,3,FALSE)</f>
        <v>South</v>
      </c>
      <c r="AL2200" s="69" t="str">
        <f t="shared" si="419"/>
        <v>Chennai</v>
      </c>
    </row>
    <row r="2201" spans="1:38">
      <c r="A2201" s="13" t="s">
        <v>4713</v>
      </c>
      <c r="B2201" s="54">
        <v>44701.4961519676</v>
      </c>
      <c r="C2201" s="13" t="s">
        <v>739</v>
      </c>
      <c r="D2201" s="13">
        <v>1417</v>
      </c>
      <c r="E2201" s="13" t="s">
        <v>4714</v>
      </c>
      <c r="F2201" s="13" t="s">
        <v>24</v>
      </c>
      <c r="G2201" s="14">
        <v>1653028104421</v>
      </c>
      <c r="H2201" s="55">
        <v>0.36775462962963001</v>
      </c>
      <c r="I2201" s="33">
        <v>44883.367754629602</v>
      </c>
      <c r="J2201" s="58">
        <v>44883</v>
      </c>
      <c r="K2201" s="13" t="s">
        <v>452</v>
      </c>
      <c r="L2201" s="13" t="s">
        <v>36</v>
      </c>
      <c r="M2201" s="13" t="s">
        <v>739</v>
      </c>
      <c r="N2201" s="13" t="s">
        <v>1185</v>
      </c>
      <c r="O2201" s="33" t="s">
        <v>38</v>
      </c>
      <c r="P2201" s="58" t="s">
        <v>38</v>
      </c>
      <c r="Q2201" s="33" t="s">
        <v>207</v>
      </c>
      <c r="R2201" s="14" t="s">
        <v>38</v>
      </c>
      <c r="S2201" s="13" t="s">
        <v>216</v>
      </c>
      <c r="T2201" s="13" t="s">
        <v>278</v>
      </c>
      <c r="U2201" s="33">
        <f t="shared" ca="1" si="408"/>
        <v>45744.56914039352</v>
      </c>
      <c r="V2201" s="13" t="str">
        <f t="shared" si="409"/>
        <v>Chennai</v>
      </c>
      <c r="W2201" s="13" t="str">
        <f t="shared" si="410"/>
        <v>DOMI</v>
      </c>
      <c r="X2201" s="13">
        <f t="shared" si="411"/>
        <v>8</v>
      </c>
      <c r="Y2201" s="13" t="str">
        <f>IFERROR(VLOOKUP(C2201,ReceivingTeam[],2,FALSE),"HelpDesk")</f>
        <v>HelpDesk</v>
      </c>
      <c r="Z2201" s="67">
        <f t="shared" si="412"/>
        <v>44887.062499999993</v>
      </c>
      <c r="AA2201" s="68">
        <f t="shared" si="413"/>
        <v>44883</v>
      </c>
      <c r="AB2201" s="69" t="b">
        <f t="shared" si="414"/>
        <v>1</v>
      </c>
      <c r="AC2201" s="70">
        <f t="shared" si="415"/>
        <v>3</v>
      </c>
      <c r="AD2201" s="67">
        <f t="shared" si="416"/>
        <v>44887.062499999993</v>
      </c>
      <c r="AE2201" s="67">
        <f>VLOOKUP(V2201,'Branch Wise Work Timelines'!C:G,3,FALSE)+AA2201</f>
        <v>44883.416666666664</v>
      </c>
      <c r="AF2201" s="67">
        <f>IF(V2201="Bangalore",VLOOKUP(V2201,'Branch Wise Work Timelines'!C:G,4,FALSE)+AA2201+1,IF(V2201="Mumbai",VLOOKUP(V2201,'Branch Wise Work Timelines'!C:G,4,FALSE)+AA2201+1,VLOOKUP(V2201,'Branch Wise Work Timelines'!C:G,4,FALSE)+AA2201))</f>
        <v>44883.770833333336</v>
      </c>
      <c r="AG2201" s="67">
        <f>WORKDAY.INTL(AA2201,1,11)+VLOOKUP(V2201,'Branch Wise Work Timelines'!C:G,3,FALSE)</f>
        <v>44884.416666666664</v>
      </c>
      <c r="AH2201" s="69" t="str">
        <f t="shared" ca="1" si="417"/>
        <v>Out of TAT</v>
      </c>
      <c r="AI2201" s="69">
        <f t="shared" ca="1" si="418"/>
        <v>20581</v>
      </c>
      <c r="AJ2201" s="69" t="str">
        <f ca="1">IF(AI2201&lt;0,"0-12",IFERROR(VLOOKUP(AI2201,Breakup[],2,FALSE),"&gt;24"))</f>
        <v>&gt;24</v>
      </c>
      <c r="AK2201" s="69" t="str">
        <f>VLOOKUP(V2201,Master!B:D,3,FALSE)</f>
        <v>South</v>
      </c>
      <c r="AL2201" s="69" t="str">
        <f t="shared" si="419"/>
        <v>Chennai</v>
      </c>
    </row>
    <row r="2202" spans="1:38">
      <c r="A2202" s="13" t="s">
        <v>4715</v>
      </c>
      <c r="B2202" s="54">
        <v>44701.496469097197</v>
      </c>
      <c r="C2202" s="13" t="s">
        <v>739</v>
      </c>
      <c r="D2202" s="13">
        <v>915</v>
      </c>
      <c r="E2202" s="13" t="s">
        <v>4716</v>
      </c>
      <c r="F2202" s="13" t="s">
        <v>24</v>
      </c>
      <c r="G2202" s="14">
        <v>1653028104421</v>
      </c>
      <c r="H2202" s="55">
        <v>0.58875</v>
      </c>
      <c r="I2202" s="33">
        <v>44891.588750000003</v>
      </c>
      <c r="J2202" s="58">
        <v>44891</v>
      </c>
      <c r="K2202" s="13" t="s">
        <v>452</v>
      </c>
      <c r="L2202" s="13" t="s">
        <v>36</v>
      </c>
      <c r="M2202" s="13" t="s">
        <v>739</v>
      </c>
      <c r="N2202" s="13" t="s">
        <v>1185</v>
      </c>
      <c r="O2202" s="33">
        <v>44891.617129629602</v>
      </c>
      <c r="P2202" s="58">
        <v>44891</v>
      </c>
      <c r="Q2202" s="33" t="s">
        <v>237</v>
      </c>
      <c r="R2202" s="14">
        <v>780</v>
      </c>
      <c r="S2202" s="13" t="s">
        <v>216</v>
      </c>
      <c r="T2202" s="13" t="s">
        <v>278</v>
      </c>
      <c r="U2202" s="33">
        <f t="shared" ca="1" si="408"/>
        <v>45744.56914039352</v>
      </c>
      <c r="V2202" s="13" t="str">
        <f t="shared" si="409"/>
        <v>Chennai</v>
      </c>
      <c r="W2202" s="13" t="str">
        <f t="shared" si="410"/>
        <v>DOMI</v>
      </c>
      <c r="X2202" s="13">
        <f t="shared" si="411"/>
        <v>14</v>
      </c>
      <c r="Y2202" s="13" t="str">
        <f>IFERROR(VLOOKUP(C2202,ReceivingTeam[],2,FALSE),"HelpDesk")</f>
        <v>HelpDesk</v>
      </c>
      <c r="Z2202" s="67">
        <f t="shared" si="412"/>
        <v>44896.234583333331</v>
      </c>
      <c r="AA2202" s="68">
        <f t="shared" si="413"/>
        <v>44891</v>
      </c>
      <c r="AB2202" s="69" t="b">
        <f t="shared" si="414"/>
        <v>1</v>
      </c>
      <c r="AC2202" s="70">
        <f t="shared" si="415"/>
        <v>3</v>
      </c>
      <c r="AD2202" s="67">
        <f t="shared" si="416"/>
        <v>44896.234583333331</v>
      </c>
      <c r="AE2202" s="67">
        <f>VLOOKUP(V2202,'Branch Wise Work Timelines'!C:G,3,FALSE)+AA2202</f>
        <v>44891.416666666664</v>
      </c>
      <c r="AF2202" s="67">
        <f>IF(V2202="Bangalore",VLOOKUP(V2202,'Branch Wise Work Timelines'!C:G,4,FALSE)+AA2202+1,IF(V2202="Mumbai",VLOOKUP(V2202,'Branch Wise Work Timelines'!C:G,4,FALSE)+AA2202+1,VLOOKUP(V2202,'Branch Wise Work Timelines'!C:G,4,FALSE)+AA2202))</f>
        <v>44891.770833333336</v>
      </c>
      <c r="AG2202" s="67">
        <f>WORKDAY.INTL(AA2202,1,11)+VLOOKUP(V2202,'Branch Wise Work Timelines'!C:G,3,FALSE)</f>
        <v>44893.416666666664</v>
      </c>
      <c r="AH2202" s="69" t="str">
        <f t="shared" si="417"/>
        <v>Met</v>
      </c>
      <c r="AI2202" s="69">
        <f t="shared" ca="1" si="418"/>
        <v>20361</v>
      </c>
      <c r="AJ2202" s="69" t="str">
        <f ca="1">IF(AI2202&lt;0,"0-12",IFERROR(VLOOKUP(AI2202,Breakup[],2,FALSE),"&gt;24"))</f>
        <v>&gt;24</v>
      </c>
      <c r="AK2202" s="69" t="str">
        <f>VLOOKUP(V2202,Master!B:D,3,FALSE)</f>
        <v>South</v>
      </c>
      <c r="AL2202" s="69" t="str">
        <f t="shared" si="419"/>
        <v>Chennai</v>
      </c>
    </row>
    <row r="2203" spans="1:38">
      <c r="A2203" s="13" t="s">
        <v>4717</v>
      </c>
      <c r="B2203" s="54">
        <v>44700.825065740697</v>
      </c>
      <c r="C2203" s="13" t="s">
        <v>222</v>
      </c>
      <c r="D2203" s="13">
        <v>1654</v>
      </c>
      <c r="E2203" s="13" t="s">
        <v>4718</v>
      </c>
      <c r="F2203" s="13" t="s">
        <v>33</v>
      </c>
      <c r="G2203" s="14">
        <v>1653020870276</v>
      </c>
      <c r="H2203" s="55">
        <v>0.121423611111111</v>
      </c>
      <c r="I2203" s="33">
        <v>44884.121423611097</v>
      </c>
      <c r="J2203" s="58">
        <v>44884</v>
      </c>
      <c r="K2203" s="13" t="s">
        <v>224</v>
      </c>
      <c r="L2203" s="13" t="s">
        <v>64</v>
      </c>
      <c r="M2203" s="13" t="s">
        <v>225</v>
      </c>
      <c r="N2203" s="13" t="s">
        <v>206</v>
      </c>
      <c r="O2203" s="33" t="s">
        <v>38</v>
      </c>
      <c r="P2203" s="58" t="s">
        <v>38</v>
      </c>
      <c r="Q2203" s="33" t="s">
        <v>207</v>
      </c>
      <c r="R2203" s="14" t="s">
        <v>38</v>
      </c>
      <c r="S2203" s="13" t="s">
        <v>208</v>
      </c>
      <c r="T2203" s="13" t="s">
        <v>209</v>
      </c>
      <c r="U2203" s="33">
        <f t="shared" ca="1" si="408"/>
        <v>45744.56914039352</v>
      </c>
      <c r="V2203" s="13" t="str">
        <f t="shared" si="409"/>
        <v>Kolkata</v>
      </c>
      <c r="W2203" s="13" t="str">
        <f t="shared" si="410"/>
        <v>RI</v>
      </c>
      <c r="X2203" s="13">
        <f t="shared" si="411"/>
        <v>2</v>
      </c>
      <c r="Y2203" s="13" t="str">
        <f>IFERROR(VLOOKUP(C2203,ReceivingTeam[],2,FALSE),"HelpDesk")</f>
        <v>Branch office</v>
      </c>
      <c r="Z2203" s="67">
        <f t="shared" si="412"/>
        <v>44886.562499999993</v>
      </c>
      <c r="AA2203" s="68">
        <f t="shared" si="413"/>
        <v>44884</v>
      </c>
      <c r="AB2203" s="69" t="b">
        <f t="shared" si="414"/>
        <v>1</v>
      </c>
      <c r="AC2203" s="70">
        <f t="shared" si="415"/>
        <v>0.5</v>
      </c>
      <c r="AD2203" s="67">
        <f t="shared" si="416"/>
        <v>44886.562499999993</v>
      </c>
      <c r="AE2203" s="67">
        <f>VLOOKUP(V2203,'Branch Wise Work Timelines'!C:G,3,FALSE)+AA2203</f>
        <v>44884.416666666664</v>
      </c>
      <c r="AF2203" s="67">
        <f>IF(V2203="Bangalore",VLOOKUP(V2203,'Branch Wise Work Timelines'!C:G,4,FALSE)+AA2203+1,IF(V2203="Mumbai",VLOOKUP(V2203,'Branch Wise Work Timelines'!C:G,4,FALSE)+AA2203+1,VLOOKUP(V2203,'Branch Wise Work Timelines'!C:G,4,FALSE)+AA2203))</f>
        <v>44884.770833333336</v>
      </c>
      <c r="AG2203" s="67">
        <f>WORKDAY.INTL(AA2203,1,11)+VLOOKUP(V2203,'Branch Wise Work Timelines'!C:G,3,FALSE)</f>
        <v>44886.416666666664</v>
      </c>
      <c r="AH2203" s="69" t="str">
        <f t="shared" ca="1" si="417"/>
        <v>Out of TAT</v>
      </c>
      <c r="AI2203" s="69">
        <f t="shared" ca="1" si="418"/>
        <v>20593</v>
      </c>
      <c r="AJ2203" s="69" t="str">
        <f ca="1">IF(AI2203&lt;0,"0-12",IFERROR(VLOOKUP(AI2203,Breakup[],2,FALSE),"&gt;24"))</f>
        <v>&gt;24</v>
      </c>
      <c r="AK2203" s="69" t="str">
        <f>VLOOKUP(V2203,Master!B:D,3,FALSE)</f>
        <v>East</v>
      </c>
      <c r="AL2203" s="69" t="str">
        <f t="shared" si="419"/>
        <v>Kolkata</v>
      </c>
    </row>
    <row r="2204" spans="1:38">
      <c r="A2204" s="13" t="s">
        <v>4719</v>
      </c>
      <c r="B2204" s="54">
        <v>44701.497214386603</v>
      </c>
      <c r="C2204" s="13" t="s">
        <v>739</v>
      </c>
      <c r="D2204" s="13">
        <v>1874</v>
      </c>
      <c r="E2204" s="13" t="s">
        <v>4720</v>
      </c>
      <c r="F2204" s="13" t="s">
        <v>24</v>
      </c>
      <c r="G2204" s="14">
        <v>1653028104421</v>
      </c>
      <c r="H2204" s="55">
        <v>0.99208333333333298</v>
      </c>
      <c r="I2204" s="33">
        <v>44891.992083333302</v>
      </c>
      <c r="J2204" s="58">
        <v>44891</v>
      </c>
      <c r="K2204" s="13" t="s">
        <v>452</v>
      </c>
      <c r="L2204" s="13" t="s">
        <v>36</v>
      </c>
      <c r="M2204" s="13" t="s">
        <v>739</v>
      </c>
      <c r="N2204" s="13" t="s">
        <v>1185</v>
      </c>
      <c r="O2204" s="33">
        <v>44891.486655092602</v>
      </c>
      <c r="P2204" s="58">
        <v>44891</v>
      </c>
      <c r="Q2204" s="33" t="s">
        <v>237</v>
      </c>
      <c r="R2204" s="14">
        <v>216</v>
      </c>
      <c r="S2204" s="13" t="s">
        <v>216</v>
      </c>
      <c r="T2204" s="13" t="s">
        <v>278</v>
      </c>
      <c r="U2204" s="33">
        <f t="shared" ca="1" si="408"/>
        <v>45744.56914039352</v>
      </c>
      <c r="V2204" s="13" t="str">
        <f t="shared" si="409"/>
        <v>Chennai</v>
      </c>
      <c r="W2204" s="13" t="str">
        <f t="shared" si="410"/>
        <v>DOMI</v>
      </c>
      <c r="X2204" s="13">
        <f t="shared" si="411"/>
        <v>23</v>
      </c>
      <c r="Y2204" s="13" t="str">
        <f>IFERROR(VLOOKUP(C2204,ReceivingTeam[],2,FALSE),"HelpDesk")</f>
        <v>HelpDesk</v>
      </c>
      <c r="Z2204" s="67">
        <f t="shared" si="412"/>
        <v>44896.63791666663</v>
      </c>
      <c r="AA2204" s="68">
        <f t="shared" si="413"/>
        <v>44891</v>
      </c>
      <c r="AB2204" s="69" t="b">
        <f t="shared" si="414"/>
        <v>1</v>
      </c>
      <c r="AC2204" s="70">
        <f t="shared" si="415"/>
        <v>3</v>
      </c>
      <c r="AD2204" s="67">
        <f t="shared" si="416"/>
        <v>44896.63791666663</v>
      </c>
      <c r="AE2204" s="67">
        <f>VLOOKUP(V2204,'Branch Wise Work Timelines'!C:G,3,FALSE)+AA2204</f>
        <v>44891.416666666664</v>
      </c>
      <c r="AF2204" s="67">
        <f>IF(V2204="Bangalore",VLOOKUP(V2204,'Branch Wise Work Timelines'!C:G,4,FALSE)+AA2204+1,IF(V2204="Mumbai",VLOOKUP(V2204,'Branch Wise Work Timelines'!C:G,4,FALSE)+AA2204+1,VLOOKUP(V2204,'Branch Wise Work Timelines'!C:G,4,FALSE)+AA2204))</f>
        <v>44891.770833333336</v>
      </c>
      <c r="AG2204" s="67">
        <f>WORKDAY.INTL(AA2204,1,11)+VLOOKUP(V2204,'Branch Wise Work Timelines'!C:G,3,FALSE)</f>
        <v>44893.416666666664</v>
      </c>
      <c r="AH2204" s="69" t="str">
        <f t="shared" si="417"/>
        <v>Met</v>
      </c>
      <c r="AI2204" s="69">
        <f t="shared" ca="1" si="418"/>
        <v>20351</v>
      </c>
      <c r="AJ2204" s="69" t="str">
        <f ca="1">IF(AI2204&lt;0,"0-12",IFERROR(VLOOKUP(AI2204,Breakup[],2,FALSE),"&gt;24"))</f>
        <v>&gt;24</v>
      </c>
      <c r="AK2204" s="69" t="str">
        <f>VLOOKUP(V2204,Master!B:D,3,FALSE)</f>
        <v>South</v>
      </c>
      <c r="AL2204" s="69" t="str">
        <f t="shared" si="419"/>
        <v>Chennai</v>
      </c>
    </row>
    <row r="2205" spans="1:38">
      <c r="A2205" s="13" t="s">
        <v>4721</v>
      </c>
      <c r="B2205" s="54">
        <v>44701.4975498032</v>
      </c>
      <c r="C2205" s="13" t="s">
        <v>739</v>
      </c>
      <c r="D2205" s="13">
        <v>342</v>
      </c>
      <c r="E2205" s="13" t="s">
        <v>4722</v>
      </c>
      <c r="F2205" s="13" t="s">
        <v>33</v>
      </c>
      <c r="G2205" s="14">
        <v>1653028104421</v>
      </c>
      <c r="H2205" s="55">
        <v>0.15060185185185199</v>
      </c>
      <c r="I2205" s="33">
        <v>44884.150601851798</v>
      </c>
      <c r="J2205" s="58">
        <v>44884</v>
      </c>
      <c r="K2205" s="13" t="s">
        <v>452</v>
      </c>
      <c r="L2205" s="13" t="s">
        <v>36</v>
      </c>
      <c r="M2205" s="13" t="s">
        <v>739</v>
      </c>
      <c r="N2205" s="13" t="s">
        <v>1185</v>
      </c>
      <c r="O2205" s="33" t="s">
        <v>38</v>
      </c>
      <c r="P2205" s="58" t="s">
        <v>38</v>
      </c>
      <c r="Q2205" s="33" t="s">
        <v>207</v>
      </c>
      <c r="R2205" s="14" t="s">
        <v>38</v>
      </c>
      <c r="S2205" s="13" t="s">
        <v>216</v>
      </c>
      <c r="T2205" s="13" t="s">
        <v>278</v>
      </c>
      <c r="U2205" s="33">
        <f t="shared" ca="1" si="408"/>
        <v>45744.56914039352</v>
      </c>
      <c r="V2205" s="13" t="str">
        <f t="shared" si="409"/>
        <v>Chennai</v>
      </c>
      <c r="W2205" s="13" t="str">
        <f t="shared" si="410"/>
        <v>RI</v>
      </c>
      <c r="X2205" s="13">
        <f t="shared" si="411"/>
        <v>3</v>
      </c>
      <c r="Y2205" s="13" t="str">
        <f>IFERROR(VLOOKUP(C2205,ReceivingTeam[],2,FALSE),"HelpDesk")</f>
        <v>HelpDesk</v>
      </c>
      <c r="Z2205" s="67">
        <f t="shared" si="412"/>
        <v>44889.062499999993</v>
      </c>
      <c r="AA2205" s="68">
        <f t="shared" si="413"/>
        <v>44884</v>
      </c>
      <c r="AB2205" s="69" t="b">
        <f t="shared" si="414"/>
        <v>1</v>
      </c>
      <c r="AC2205" s="70">
        <f t="shared" si="415"/>
        <v>3</v>
      </c>
      <c r="AD2205" s="67">
        <f t="shared" si="416"/>
        <v>44889.062499999993</v>
      </c>
      <c r="AE2205" s="67">
        <f>VLOOKUP(V2205,'Branch Wise Work Timelines'!C:G,3,FALSE)+AA2205</f>
        <v>44884.416666666664</v>
      </c>
      <c r="AF2205" s="67">
        <f>IF(V2205="Bangalore",VLOOKUP(V2205,'Branch Wise Work Timelines'!C:G,4,FALSE)+AA2205+1,IF(V2205="Mumbai",VLOOKUP(V2205,'Branch Wise Work Timelines'!C:G,4,FALSE)+AA2205+1,VLOOKUP(V2205,'Branch Wise Work Timelines'!C:G,4,FALSE)+AA2205))</f>
        <v>44884.770833333336</v>
      </c>
      <c r="AG2205" s="67">
        <f>WORKDAY.INTL(AA2205,1,11)+VLOOKUP(V2205,'Branch Wise Work Timelines'!C:G,3,FALSE)</f>
        <v>44886.416666666664</v>
      </c>
      <c r="AH2205" s="69" t="str">
        <f t="shared" ca="1" si="417"/>
        <v>Out of TAT</v>
      </c>
      <c r="AI2205" s="69">
        <f t="shared" ca="1" si="418"/>
        <v>20533</v>
      </c>
      <c r="AJ2205" s="69" t="str">
        <f ca="1">IF(AI2205&lt;0,"0-12",IFERROR(VLOOKUP(AI2205,Breakup[],2,FALSE),"&gt;24"))</f>
        <v>&gt;24</v>
      </c>
      <c r="AK2205" s="69" t="str">
        <f>VLOOKUP(V2205,Master!B:D,3,FALSE)</f>
        <v>South</v>
      </c>
      <c r="AL2205" s="69" t="str">
        <f t="shared" si="419"/>
        <v>Chennai</v>
      </c>
    </row>
    <row r="2206" spans="1:38">
      <c r="A2206" s="13" t="s">
        <v>4723</v>
      </c>
      <c r="B2206" s="54">
        <v>44701.497911886603</v>
      </c>
      <c r="C2206" s="13" t="s">
        <v>739</v>
      </c>
      <c r="D2206" s="13">
        <v>1181</v>
      </c>
      <c r="E2206" s="13" t="s">
        <v>4724</v>
      </c>
      <c r="F2206" s="13" t="s">
        <v>33</v>
      </c>
      <c r="G2206" s="14">
        <v>1653028104421</v>
      </c>
      <c r="H2206" s="55">
        <v>0.96620370370370401</v>
      </c>
      <c r="I2206" s="33">
        <v>44889.966203703698</v>
      </c>
      <c r="J2206" s="58">
        <v>44889</v>
      </c>
      <c r="K2206" s="13" t="s">
        <v>452</v>
      </c>
      <c r="L2206" s="13" t="s">
        <v>36</v>
      </c>
      <c r="M2206" s="13" t="s">
        <v>739</v>
      </c>
      <c r="N2206" s="13" t="s">
        <v>1185</v>
      </c>
      <c r="O2206" s="33" t="s">
        <v>38</v>
      </c>
      <c r="P2206" s="58" t="s">
        <v>38</v>
      </c>
      <c r="Q2206" s="33" t="s">
        <v>207</v>
      </c>
      <c r="R2206" s="14" t="s">
        <v>38</v>
      </c>
      <c r="S2206" s="13" t="s">
        <v>216</v>
      </c>
      <c r="T2206" s="13" t="s">
        <v>278</v>
      </c>
      <c r="U2206" s="33">
        <f t="shared" ca="1" si="408"/>
        <v>45744.56914039352</v>
      </c>
      <c r="V2206" s="13" t="str">
        <f t="shared" si="409"/>
        <v>Chennai</v>
      </c>
      <c r="W2206" s="13" t="str">
        <f t="shared" si="410"/>
        <v>RI</v>
      </c>
      <c r="X2206" s="13">
        <f t="shared" si="411"/>
        <v>23</v>
      </c>
      <c r="Y2206" s="13" t="str">
        <f>IFERROR(VLOOKUP(C2206,ReceivingTeam[],2,FALSE),"HelpDesk")</f>
        <v>HelpDesk</v>
      </c>
      <c r="Z2206" s="67">
        <f t="shared" si="412"/>
        <v>44893.612037037026</v>
      </c>
      <c r="AA2206" s="68">
        <f t="shared" si="413"/>
        <v>44889</v>
      </c>
      <c r="AB2206" s="69" t="b">
        <f t="shared" si="414"/>
        <v>1</v>
      </c>
      <c r="AC2206" s="70">
        <f t="shared" si="415"/>
        <v>3</v>
      </c>
      <c r="AD2206" s="67">
        <f t="shared" si="416"/>
        <v>44893.612037037026</v>
      </c>
      <c r="AE2206" s="67">
        <f>VLOOKUP(V2206,'Branch Wise Work Timelines'!C:G,3,FALSE)+AA2206</f>
        <v>44889.416666666664</v>
      </c>
      <c r="AF2206" s="67">
        <f>IF(V2206="Bangalore",VLOOKUP(V2206,'Branch Wise Work Timelines'!C:G,4,FALSE)+AA2206+1,IF(V2206="Mumbai",VLOOKUP(V2206,'Branch Wise Work Timelines'!C:G,4,FALSE)+AA2206+1,VLOOKUP(V2206,'Branch Wise Work Timelines'!C:G,4,FALSE)+AA2206))</f>
        <v>44889.770833333336</v>
      </c>
      <c r="AG2206" s="67">
        <f>WORKDAY.INTL(AA2206,1,11)+VLOOKUP(V2206,'Branch Wise Work Timelines'!C:G,3,FALSE)</f>
        <v>44890.416666666664</v>
      </c>
      <c r="AH2206" s="69" t="str">
        <f t="shared" ca="1" si="417"/>
        <v>Out of TAT</v>
      </c>
      <c r="AI2206" s="69">
        <f t="shared" ca="1" si="418"/>
        <v>20423</v>
      </c>
      <c r="AJ2206" s="69" t="str">
        <f ca="1">IF(AI2206&lt;0,"0-12",IFERROR(VLOOKUP(AI2206,Breakup[],2,FALSE),"&gt;24"))</f>
        <v>&gt;24</v>
      </c>
      <c r="AK2206" s="69" t="str">
        <f>VLOOKUP(V2206,Master!B:D,3,FALSE)</f>
        <v>South</v>
      </c>
      <c r="AL2206" s="69" t="str">
        <f t="shared" si="419"/>
        <v>Chennai</v>
      </c>
    </row>
    <row r="2207" spans="1:38">
      <c r="A2207" s="13" t="s">
        <v>4725</v>
      </c>
      <c r="B2207" s="54">
        <v>44701.498251886602</v>
      </c>
      <c r="C2207" s="13" t="s">
        <v>739</v>
      </c>
      <c r="D2207" s="13">
        <v>425</v>
      </c>
      <c r="E2207" s="13" t="s">
        <v>4726</v>
      </c>
      <c r="F2207" s="13" t="s">
        <v>24</v>
      </c>
      <c r="G2207" s="14">
        <v>1653028104421</v>
      </c>
      <c r="H2207" s="55">
        <v>0.68163194444444397</v>
      </c>
      <c r="I2207" s="33">
        <v>44886.681631944397</v>
      </c>
      <c r="J2207" s="58">
        <v>44886</v>
      </c>
      <c r="K2207" s="13" t="s">
        <v>452</v>
      </c>
      <c r="L2207" s="13" t="s">
        <v>36</v>
      </c>
      <c r="M2207" s="13" t="s">
        <v>739</v>
      </c>
      <c r="N2207" s="13" t="s">
        <v>1185</v>
      </c>
      <c r="O2207" s="33" t="s">
        <v>38</v>
      </c>
      <c r="P2207" s="58" t="s">
        <v>38</v>
      </c>
      <c r="Q2207" s="33" t="s">
        <v>207</v>
      </c>
      <c r="R2207" s="14" t="s">
        <v>38</v>
      </c>
      <c r="S2207" s="13" t="s">
        <v>216</v>
      </c>
      <c r="T2207" s="13" t="s">
        <v>278</v>
      </c>
      <c r="U2207" s="33">
        <f t="shared" ca="1" si="408"/>
        <v>45744.56914039352</v>
      </c>
      <c r="V2207" s="13" t="str">
        <f t="shared" si="409"/>
        <v>Chennai</v>
      </c>
      <c r="W2207" s="13" t="str">
        <f t="shared" si="410"/>
        <v>DOMI</v>
      </c>
      <c r="X2207" s="13">
        <f t="shared" si="411"/>
        <v>16</v>
      </c>
      <c r="Y2207" s="13" t="str">
        <f>IFERROR(VLOOKUP(C2207,ReceivingTeam[],2,FALSE),"HelpDesk")</f>
        <v>HelpDesk</v>
      </c>
      <c r="Z2207" s="67">
        <f t="shared" si="412"/>
        <v>44890.327465277725</v>
      </c>
      <c r="AA2207" s="68">
        <f t="shared" si="413"/>
        <v>44886</v>
      </c>
      <c r="AB2207" s="69" t="b">
        <f t="shared" si="414"/>
        <v>1</v>
      </c>
      <c r="AC2207" s="70">
        <f t="shared" si="415"/>
        <v>3</v>
      </c>
      <c r="AD2207" s="67">
        <f t="shared" si="416"/>
        <v>44890.327465277725</v>
      </c>
      <c r="AE2207" s="67">
        <f>VLOOKUP(V2207,'Branch Wise Work Timelines'!C:G,3,FALSE)+AA2207</f>
        <v>44886.416666666664</v>
      </c>
      <c r="AF2207" s="67">
        <f>IF(V2207="Bangalore",VLOOKUP(V2207,'Branch Wise Work Timelines'!C:G,4,FALSE)+AA2207+1,IF(V2207="Mumbai",VLOOKUP(V2207,'Branch Wise Work Timelines'!C:G,4,FALSE)+AA2207+1,VLOOKUP(V2207,'Branch Wise Work Timelines'!C:G,4,FALSE)+AA2207))</f>
        <v>44886.770833333336</v>
      </c>
      <c r="AG2207" s="67">
        <f>WORKDAY.INTL(AA2207,1,11)+VLOOKUP(V2207,'Branch Wise Work Timelines'!C:G,3,FALSE)</f>
        <v>44887.416666666664</v>
      </c>
      <c r="AH2207" s="69" t="str">
        <f t="shared" ca="1" si="417"/>
        <v>Out of TAT</v>
      </c>
      <c r="AI2207" s="69">
        <f t="shared" ca="1" si="418"/>
        <v>20502</v>
      </c>
      <c r="AJ2207" s="69" t="str">
        <f ca="1">IF(AI2207&lt;0,"0-12",IFERROR(VLOOKUP(AI2207,Breakup[],2,FALSE),"&gt;24"))</f>
        <v>&gt;24</v>
      </c>
      <c r="AK2207" s="69" t="str">
        <f>VLOOKUP(V2207,Master!B:D,3,FALSE)</f>
        <v>South</v>
      </c>
      <c r="AL2207" s="69" t="str">
        <f t="shared" si="419"/>
        <v>Chennai</v>
      </c>
    </row>
    <row r="2208" spans="1:38">
      <c r="A2208" s="13" t="s">
        <v>4727</v>
      </c>
      <c r="B2208" s="54">
        <v>44701.498509803198</v>
      </c>
      <c r="C2208" s="13" t="s">
        <v>739</v>
      </c>
      <c r="D2208" s="13">
        <v>211</v>
      </c>
      <c r="E2208" s="13" t="s">
        <v>4728</v>
      </c>
      <c r="F2208" s="13" t="s">
        <v>24</v>
      </c>
      <c r="G2208" s="14">
        <v>1653028104421</v>
      </c>
      <c r="H2208" s="55">
        <v>0.77901620370370395</v>
      </c>
      <c r="I2208" s="33">
        <v>44889.779016203698</v>
      </c>
      <c r="J2208" s="58">
        <v>44889</v>
      </c>
      <c r="K2208" s="13" t="s">
        <v>452</v>
      </c>
      <c r="L2208" s="13" t="s">
        <v>36</v>
      </c>
      <c r="M2208" s="13" t="s">
        <v>739</v>
      </c>
      <c r="N2208" s="13" t="s">
        <v>1185</v>
      </c>
      <c r="O2208" s="33" t="s">
        <v>38</v>
      </c>
      <c r="P2208" s="58" t="s">
        <v>38</v>
      </c>
      <c r="Q2208" s="33" t="s">
        <v>207</v>
      </c>
      <c r="R2208" s="14" t="s">
        <v>38</v>
      </c>
      <c r="S2208" s="13" t="s">
        <v>216</v>
      </c>
      <c r="T2208" s="13" t="s">
        <v>278</v>
      </c>
      <c r="U2208" s="33">
        <f t="shared" ca="1" si="408"/>
        <v>45744.56914039352</v>
      </c>
      <c r="V2208" s="13" t="str">
        <f t="shared" si="409"/>
        <v>Chennai</v>
      </c>
      <c r="W2208" s="13" t="str">
        <f t="shared" si="410"/>
        <v>DOMI</v>
      </c>
      <c r="X2208" s="13">
        <f t="shared" si="411"/>
        <v>18</v>
      </c>
      <c r="Y2208" s="13" t="str">
        <f>IFERROR(VLOOKUP(C2208,ReceivingTeam[],2,FALSE),"HelpDesk")</f>
        <v>HelpDesk</v>
      </c>
      <c r="Z2208" s="67">
        <f t="shared" si="412"/>
        <v>44893.424849537027</v>
      </c>
      <c r="AA2208" s="68">
        <f t="shared" si="413"/>
        <v>44889</v>
      </c>
      <c r="AB2208" s="69" t="b">
        <f t="shared" si="414"/>
        <v>1</v>
      </c>
      <c r="AC2208" s="70">
        <f t="shared" si="415"/>
        <v>3</v>
      </c>
      <c r="AD2208" s="67">
        <f t="shared" si="416"/>
        <v>44893.424849537027</v>
      </c>
      <c r="AE2208" s="67">
        <f>VLOOKUP(V2208,'Branch Wise Work Timelines'!C:G,3,FALSE)+AA2208</f>
        <v>44889.416666666664</v>
      </c>
      <c r="AF2208" s="67">
        <f>IF(V2208="Bangalore",VLOOKUP(V2208,'Branch Wise Work Timelines'!C:G,4,FALSE)+AA2208+1,IF(V2208="Mumbai",VLOOKUP(V2208,'Branch Wise Work Timelines'!C:G,4,FALSE)+AA2208+1,VLOOKUP(V2208,'Branch Wise Work Timelines'!C:G,4,FALSE)+AA2208))</f>
        <v>44889.770833333336</v>
      </c>
      <c r="AG2208" s="67">
        <f>WORKDAY.INTL(AA2208,1,11)+VLOOKUP(V2208,'Branch Wise Work Timelines'!C:G,3,FALSE)</f>
        <v>44890.416666666664</v>
      </c>
      <c r="AH2208" s="69" t="str">
        <f t="shared" ca="1" si="417"/>
        <v>Out of TAT</v>
      </c>
      <c r="AI2208" s="69">
        <f t="shared" ca="1" si="418"/>
        <v>20428</v>
      </c>
      <c r="AJ2208" s="69" t="str">
        <f ca="1">IF(AI2208&lt;0,"0-12",IFERROR(VLOOKUP(AI2208,Breakup[],2,FALSE),"&gt;24"))</f>
        <v>&gt;24</v>
      </c>
      <c r="AK2208" s="69" t="str">
        <f>VLOOKUP(V2208,Master!B:D,3,FALSE)</f>
        <v>South</v>
      </c>
      <c r="AL2208" s="69" t="str">
        <f t="shared" si="419"/>
        <v>Chennai</v>
      </c>
    </row>
    <row r="2209" spans="1:38">
      <c r="A2209" s="13" t="s">
        <v>4729</v>
      </c>
      <c r="B2209" s="54">
        <v>44701.4947356134</v>
      </c>
      <c r="C2209" s="13" t="s">
        <v>739</v>
      </c>
      <c r="D2209" s="13">
        <v>836</v>
      </c>
      <c r="E2209" s="13" t="s">
        <v>4730</v>
      </c>
      <c r="F2209" s="13" t="s">
        <v>24</v>
      </c>
      <c r="G2209" s="14">
        <v>1653028104421</v>
      </c>
      <c r="H2209" s="55">
        <v>0.76449074074074097</v>
      </c>
      <c r="I2209" s="33">
        <v>44891.764490740701</v>
      </c>
      <c r="J2209" s="58">
        <v>44891</v>
      </c>
      <c r="K2209" s="13" t="s">
        <v>452</v>
      </c>
      <c r="L2209" s="13" t="s">
        <v>36</v>
      </c>
      <c r="M2209" s="13" t="s">
        <v>739</v>
      </c>
      <c r="N2209" s="13" t="s">
        <v>1185</v>
      </c>
      <c r="O2209" s="33">
        <v>44891.017129629603</v>
      </c>
      <c r="P2209" s="58">
        <v>44891</v>
      </c>
      <c r="Q2209" s="33" t="s">
        <v>237</v>
      </c>
      <c r="R2209" s="14">
        <v>741</v>
      </c>
      <c r="S2209" s="13" t="s">
        <v>216</v>
      </c>
      <c r="T2209" s="13" t="s">
        <v>278</v>
      </c>
      <c r="U2209" s="33">
        <f t="shared" ca="1" si="408"/>
        <v>45744.56914039352</v>
      </c>
      <c r="V2209" s="13" t="str">
        <f t="shared" si="409"/>
        <v>Chennai</v>
      </c>
      <c r="W2209" s="13" t="str">
        <f t="shared" si="410"/>
        <v>DOMI</v>
      </c>
      <c r="X2209" s="13">
        <f t="shared" si="411"/>
        <v>18</v>
      </c>
      <c r="Y2209" s="13" t="str">
        <f>IFERROR(VLOOKUP(C2209,ReceivingTeam[],2,FALSE),"HelpDesk")</f>
        <v>HelpDesk</v>
      </c>
      <c r="Z2209" s="67">
        <f t="shared" si="412"/>
        <v>44896.41032407403</v>
      </c>
      <c r="AA2209" s="68">
        <f t="shared" si="413"/>
        <v>44891</v>
      </c>
      <c r="AB2209" s="69" t="b">
        <f t="shared" si="414"/>
        <v>1</v>
      </c>
      <c r="AC2209" s="70">
        <f t="shared" si="415"/>
        <v>3</v>
      </c>
      <c r="AD2209" s="67">
        <f t="shared" si="416"/>
        <v>44896.41032407403</v>
      </c>
      <c r="AE2209" s="67">
        <f>VLOOKUP(V2209,'Branch Wise Work Timelines'!C:G,3,FALSE)+AA2209</f>
        <v>44891.416666666664</v>
      </c>
      <c r="AF2209" s="67">
        <f>IF(V2209="Bangalore",VLOOKUP(V2209,'Branch Wise Work Timelines'!C:G,4,FALSE)+AA2209+1,IF(V2209="Mumbai",VLOOKUP(V2209,'Branch Wise Work Timelines'!C:G,4,FALSE)+AA2209+1,VLOOKUP(V2209,'Branch Wise Work Timelines'!C:G,4,FALSE)+AA2209))</f>
        <v>44891.770833333336</v>
      </c>
      <c r="AG2209" s="67">
        <f>WORKDAY.INTL(AA2209,1,11)+VLOOKUP(V2209,'Branch Wise Work Timelines'!C:G,3,FALSE)</f>
        <v>44893.416666666664</v>
      </c>
      <c r="AH2209" s="69" t="str">
        <f t="shared" si="417"/>
        <v>Met</v>
      </c>
      <c r="AI2209" s="69">
        <f t="shared" ca="1" si="418"/>
        <v>20356</v>
      </c>
      <c r="AJ2209" s="69" t="str">
        <f ca="1">IF(AI2209&lt;0,"0-12",IFERROR(VLOOKUP(AI2209,Breakup[],2,FALSE),"&gt;24"))</f>
        <v>&gt;24</v>
      </c>
      <c r="AK2209" s="69" t="str">
        <f>VLOOKUP(V2209,Master!B:D,3,FALSE)</f>
        <v>South</v>
      </c>
      <c r="AL2209" s="69" t="str">
        <f t="shared" si="419"/>
        <v>Chennai</v>
      </c>
    </row>
    <row r="2210" spans="1:38">
      <c r="A2210" s="13" t="s">
        <v>4731</v>
      </c>
      <c r="B2210" s="54">
        <v>44701.500844710601</v>
      </c>
      <c r="C2210" s="13" t="s">
        <v>739</v>
      </c>
      <c r="D2210" s="13">
        <v>207</v>
      </c>
      <c r="E2210" s="13" t="s">
        <v>4732</v>
      </c>
      <c r="F2210" s="13" t="s">
        <v>33</v>
      </c>
      <c r="G2210" s="14">
        <v>1653028702846</v>
      </c>
      <c r="H2210" s="55">
        <v>0.93844907407407396</v>
      </c>
      <c r="I2210" s="33">
        <v>44890.938449074099</v>
      </c>
      <c r="J2210" s="58">
        <v>44890</v>
      </c>
      <c r="K2210" s="13" t="s">
        <v>452</v>
      </c>
      <c r="L2210" s="13" t="s">
        <v>36</v>
      </c>
      <c r="M2210" s="13" t="s">
        <v>739</v>
      </c>
      <c r="N2210" s="13" t="s">
        <v>1185</v>
      </c>
      <c r="O2210" s="33" t="s">
        <v>38</v>
      </c>
      <c r="P2210" s="58" t="s">
        <v>38</v>
      </c>
      <c r="Q2210" s="33" t="s">
        <v>207</v>
      </c>
      <c r="R2210" s="14" t="s">
        <v>38</v>
      </c>
      <c r="S2210" s="13" t="s">
        <v>216</v>
      </c>
      <c r="T2210" s="13" t="s">
        <v>217</v>
      </c>
      <c r="U2210" s="33">
        <f t="shared" ca="1" si="408"/>
        <v>45744.56914039352</v>
      </c>
      <c r="V2210" s="13" t="str">
        <f t="shared" si="409"/>
        <v>Chennai</v>
      </c>
      <c r="W2210" s="13" t="str">
        <f t="shared" si="410"/>
        <v>RI</v>
      </c>
      <c r="X2210" s="13">
        <f t="shared" si="411"/>
        <v>22</v>
      </c>
      <c r="Y2210" s="13" t="str">
        <f>IFERROR(VLOOKUP(C2210,ReceivingTeam[],2,FALSE),"HelpDesk")</f>
        <v>HelpDesk</v>
      </c>
      <c r="Z2210" s="67">
        <f t="shared" si="412"/>
        <v>44892.084282407428</v>
      </c>
      <c r="AA2210" s="68">
        <f t="shared" si="413"/>
        <v>44890</v>
      </c>
      <c r="AB2210" s="69" t="b">
        <f t="shared" si="414"/>
        <v>1</v>
      </c>
      <c r="AC2210" s="70">
        <f t="shared" si="415"/>
        <v>0.5</v>
      </c>
      <c r="AD2210" s="67">
        <f t="shared" si="416"/>
        <v>44892.084282407428</v>
      </c>
      <c r="AE2210" s="67">
        <f>VLOOKUP(V2210,'Branch Wise Work Timelines'!C:G,3,FALSE)+AA2210</f>
        <v>44890.416666666664</v>
      </c>
      <c r="AF2210" s="67">
        <f>IF(V2210="Bangalore",VLOOKUP(V2210,'Branch Wise Work Timelines'!C:G,4,FALSE)+AA2210+1,IF(V2210="Mumbai",VLOOKUP(V2210,'Branch Wise Work Timelines'!C:G,4,FALSE)+AA2210+1,VLOOKUP(V2210,'Branch Wise Work Timelines'!C:G,4,FALSE)+AA2210))</f>
        <v>44890.770833333336</v>
      </c>
      <c r="AG2210" s="67">
        <f>WORKDAY.INTL(AA2210,1,11)+VLOOKUP(V2210,'Branch Wise Work Timelines'!C:G,3,FALSE)</f>
        <v>44891.416666666664</v>
      </c>
      <c r="AH2210" s="69" t="str">
        <f t="shared" ca="1" si="417"/>
        <v>Out of TAT</v>
      </c>
      <c r="AI2210" s="69">
        <f t="shared" ca="1" si="418"/>
        <v>20460</v>
      </c>
      <c r="AJ2210" s="69" t="str">
        <f ca="1">IF(AI2210&lt;0,"0-12",IFERROR(VLOOKUP(AI2210,Breakup[],2,FALSE),"&gt;24"))</f>
        <v>&gt;24</v>
      </c>
      <c r="AK2210" s="69" t="str">
        <f>VLOOKUP(V2210,Master!B:D,3,FALSE)</f>
        <v>South</v>
      </c>
      <c r="AL2210" s="69" t="str">
        <f t="shared" si="419"/>
        <v>Chennai</v>
      </c>
    </row>
    <row r="2211" spans="1:38">
      <c r="A2211" s="13" t="s">
        <v>4733</v>
      </c>
      <c r="B2211" s="54">
        <v>44701.501126655101</v>
      </c>
      <c r="C2211" s="13" t="s">
        <v>739</v>
      </c>
      <c r="D2211" s="13">
        <v>151</v>
      </c>
      <c r="E2211" s="13" t="s">
        <v>4734</v>
      </c>
      <c r="F2211" s="13" t="s">
        <v>24</v>
      </c>
      <c r="G2211" s="14">
        <v>1653028702846</v>
      </c>
      <c r="H2211" s="55">
        <v>0.28958333333333303</v>
      </c>
      <c r="I2211" s="33">
        <v>44886.289583333302</v>
      </c>
      <c r="J2211" s="58">
        <v>44886</v>
      </c>
      <c r="K2211" s="13" t="s">
        <v>452</v>
      </c>
      <c r="L2211" s="13" t="s">
        <v>36</v>
      </c>
      <c r="M2211" s="13" t="s">
        <v>739</v>
      </c>
      <c r="N2211" s="13" t="s">
        <v>1185</v>
      </c>
      <c r="O2211" s="33" t="s">
        <v>38</v>
      </c>
      <c r="P2211" s="58" t="s">
        <v>38</v>
      </c>
      <c r="Q2211" s="33" t="s">
        <v>207</v>
      </c>
      <c r="R2211" s="14" t="s">
        <v>38</v>
      </c>
      <c r="S2211" s="13" t="s">
        <v>216</v>
      </c>
      <c r="T2211" s="13" t="s">
        <v>217</v>
      </c>
      <c r="U2211" s="33">
        <f t="shared" ca="1" si="408"/>
        <v>45744.56914039352</v>
      </c>
      <c r="V2211" s="13" t="str">
        <f t="shared" si="409"/>
        <v>Chennai</v>
      </c>
      <c r="W2211" s="13" t="str">
        <f t="shared" si="410"/>
        <v>DOMI</v>
      </c>
      <c r="X2211" s="13">
        <f t="shared" si="411"/>
        <v>6</v>
      </c>
      <c r="Y2211" s="13" t="str">
        <f>IFERROR(VLOOKUP(C2211,ReceivingTeam[],2,FALSE),"HelpDesk")</f>
        <v>HelpDesk</v>
      </c>
      <c r="Z2211" s="67">
        <f t="shared" si="412"/>
        <v>44887.562499999993</v>
      </c>
      <c r="AA2211" s="68">
        <f t="shared" si="413"/>
        <v>44886</v>
      </c>
      <c r="AB2211" s="69" t="b">
        <f t="shared" si="414"/>
        <v>1</v>
      </c>
      <c r="AC2211" s="70">
        <f t="shared" si="415"/>
        <v>0.5</v>
      </c>
      <c r="AD2211" s="67">
        <f t="shared" si="416"/>
        <v>44887.562499999993</v>
      </c>
      <c r="AE2211" s="67">
        <f>VLOOKUP(V2211,'Branch Wise Work Timelines'!C:G,3,FALSE)+AA2211</f>
        <v>44886.416666666664</v>
      </c>
      <c r="AF2211" s="67">
        <f>IF(V2211="Bangalore",VLOOKUP(V2211,'Branch Wise Work Timelines'!C:G,4,FALSE)+AA2211+1,IF(V2211="Mumbai",VLOOKUP(V2211,'Branch Wise Work Timelines'!C:G,4,FALSE)+AA2211+1,VLOOKUP(V2211,'Branch Wise Work Timelines'!C:G,4,FALSE)+AA2211))</f>
        <v>44886.770833333336</v>
      </c>
      <c r="AG2211" s="67">
        <f>WORKDAY.INTL(AA2211,1,11)+VLOOKUP(V2211,'Branch Wise Work Timelines'!C:G,3,FALSE)</f>
        <v>44887.416666666664</v>
      </c>
      <c r="AH2211" s="69" t="str">
        <f t="shared" ca="1" si="417"/>
        <v>Out of TAT</v>
      </c>
      <c r="AI2211" s="69">
        <f t="shared" ca="1" si="418"/>
        <v>20569</v>
      </c>
      <c r="AJ2211" s="69" t="str">
        <f ca="1">IF(AI2211&lt;0,"0-12",IFERROR(VLOOKUP(AI2211,Breakup[],2,FALSE),"&gt;24"))</f>
        <v>&gt;24</v>
      </c>
      <c r="AK2211" s="69" t="str">
        <f>VLOOKUP(V2211,Master!B:D,3,FALSE)</f>
        <v>South</v>
      </c>
      <c r="AL2211" s="69" t="str">
        <f t="shared" si="419"/>
        <v>Chennai</v>
      </c>
    </row>
    <row r="2212" spans="1:38">
      <c r="A2212" s="13" t="s">
        <v>4735</v>
      </c>
      <c r="B2212" s="54">
        <v>44701.602188460602</v>
      </c>
      <c r="C2212" s="13" t="s">
        <v>739</v>
      </c>
      <c r="D2212" s="13">
        <v>1820</v>
      </c>
      <c r="E2212" s="13" t="s">
        <v>4736</v>
      </c>
      <c r="F2212" s="13" t="s">
        <v>24</v>
      </c>
      <c r="G2212" s="14">
        <v>1653037855169</v>
      </c>
      <c r="H2212" s="55">
        <v>0.84968750000000004</v>
      </c>
      <c r="I2212" s="33">
        <v>44887.849687499998</v>
      </c>
      <c r="J2212" s="58">
        <v>44887</v>
      </c>
      <c r="K2212" s="13" t="s">
        <v>452</v>
      </c>
      <c r="L2212" s="13" t="s">
        <v>36</v>
      </c>
      <c r="M2212" s="13" t="s">
        <v>739</v>
      </c>
      <c r="N2212" s="13" t="s">
        <v>1185</v>
      </c>
      <c r="O2212" s="33" t="s">
        <v>38</v>
      </c>
      <c r="P2212" s="58" t="s">
        <v>38</v>
      </c>
      <c r="Q2212" s="33" t="s">
        <v>207</v>
      </c>
      <c r="R2212" s="14" t="s">
        <v>38</v>
      </c>
      <c r="S2212" s="13" t="s">
        <v>216</v>
      </c>
      <c r="T2212" s="13" t="s">
        <v>217</v>
      </c>
      <c r="U2212" s="33">
        <f t="shared" ca="1" si="408"/>
        <v>45744.56914039352</v>
      </c>
      <c r="V2212" s="13" t="str">
        <f t="shared" si="409"/>
        <v>Chennai</v>
      </c>
      <c r="W2212" s="13" t="str">
        <f t="shared" si="410"/>
        <v>DOMI</v>
      </c>
      <c r="X2212" s="13">
        <f t="shared" si="411"/>
        <v>20</v>
      </c>
      <c r="Y2212" s="13" t="str">
        <f>IFERROR(VLOOKUP(C2212,ReceivingTeam[],2,FALSE),"HelpDesk")</f>
        <v>HelpDesk</v>
      </c>
      <c r="Z2212" s="67">
        <f t="shared" si="412"/>
        <v>44888.995520833327</v>
      </c>
      <c r="AA2212" s="68">
        <f t="shared" si="413"/>
        <v>44887</v>
      </c>
      <c r="AB2212" s="69" t="b">
        <f t="shared" si="414"/>
        <v>1</v>
      </c>
      <c r="AC2212" s="70">
        <f t="shared" si="415"/>
        <v>0.5</v>
      </c>
      <c r="AD2212" s="67">
        <f t="shared" si="416"/>
        <v>44888.995520833327</v>
      </c>
      <c r="AE2212" s="67">
        <f>VLOOKUP(V2212,'Branch Wise Work Timelines'!C:G,3,FALSE)+AA2212</f>
        <v>44887.416666666664</v>
      </c>
      <c r="AF2212" s="67">
        <f>IF(V2212="Bangalore",VLOOKUP(V2212,'Branch Wise Work Timelines'!C:G,4,FALSE)+AA2212+1,IF(V2212="Mumbai",VLOOKUP(V2212,'Branch Wise Work Timelines'!C:G,4,FALSE)+AA2212+1,VLOOKUP(V2212,'Branch Wise Work Timelines'!C:G,4,FALSE)+AA2212))</f>
        <v>44887.770833333336</v>
      </c>
      <c r="AG2212" s="67">
        <f>WORKDAY.INTL(AA2212,1,11)+VLOOKUP(V2212,'Branch Wise Work Timelines'!C:G,3,FALSE)</f>
        <v>44888.416666666664</v>
      </c>
      <c r="AH2212" s="69" t="str">
        <f t="shared" ca="1" si="417"/>
        <v>Out of TAT</v>
      </c>
      <c r="AI2212" s="69">
        <f t="shared" ca="1" si="418"/>
        <v>20534</v>
      </c>
      <c r="AJ2212" s="69" t="str">
        <f ca="1">IF(AI2212&lt;0,"0-12",IFERROR(VLOOKUP(AI2212,Breakup[],2,FALSE),"&gt;24"))</f>
        <v>&gt;24</v>
      </c>
      <c r="AK2212" s="69" t="str">
        <f>VLOOKUP(V2212,Master!B:D,3,FALSE)</f>
        <v>South</v>
      </c>
      <c r="AL2212" s="69" t="str">
        <f t="shared" si="419"/>
        <v>Chennai</v>
      </c>
    </row>
    <row r="2213" spans="1:38">
      <c r="A2213" s="13" t="s">
        <v>4737</v>
      </c>
      <c r="B2213" s="54">
        <v>44701.602623761602</v>
      </c>
      <c r="C2213" s="13" t="s">
        <v>739</v>
      </c>
      <c r="D2213" s="13">
        <v>1984</v>
      </c>
      <c r="E2213" s="13" t="s">
        <v>4738</v>
      </c>
      <c r="F2213" s="13" t="s">
        <v>33</v>
      </c>
      <c r="G2213" s="14">
        <v>1653037855169</v>
      </c>
      <c r="H2213" s="55">
        <v>4.1793981481481501E-2</v>
      </c>
      <c r="I2213" s="33">
        <v>44890.041793981502</v>
      </c>
      <c r="J2213" s="58">
        <v>44890</v>
      </c>
      <c r="K2213" s="13" t="s">
        <v>452</v>
      </c>
      <c r="L2213" s="13" t="s">
        <v>36</v>
      </c>
      <c r="M2213" s="13" t="s">
        <v>739</v>
      </c>
      <c r="N2213" s="13" t="s">
        <v>1185</v>
      </c>
      <c r="O2213" s="33" t="s">
        <v>38</v>
      </c>
      <c r="P2213" s="58" t="s">
        <v>38</v>
      </c>
      <c r="Q2213" s="33" t="s">
        <v>207</v>
      </c>
      <c r="R2213" s="14" t="s">
        <v>38</v>
      </c>
      <c r="S2213" s="13" t="s">
        <v>216</v>
      </c>
      <c r="T2213" s="13" t="s">
        <v>217</v>
      </c>
      <c r="U2213" s="33">
        <f t="shared" ca="1" si="408"/>
        <v>45744.56914039352</v>
      </c>
      <c r="V2213" s="13" t="str">
        <f t="shared" si="409"/>
        <v>Chennai</v>
      </c>
      <c r="W2213" s="13" t="str">
        <f t="shared" si="410"/>
        <v>RI</v>
      </c>
      <c r="X2213" s="13">
        <f t="shared" si="411"/>
        <v>1</v>
      </c>
      <c r="Y2213" s="13" t="str">
        <f>IFERROR(VLOOKUP(C2213,ReceivingTeam[],2,FALSE),"HelpDesk")</f>
        <v>HelpDesk</v>
      </c>
      <c r="Z2213" s="67">
        <f t="shared" si="412"/>
        <v>44891.562499999993</v>
      </c>
      <c r="AA2213" s="68">
        <f t="shared" si="413"/>
        <v>44890</v>
      </c>
      <c r="AB2213" s="69" t="b">
        <f t="shared" si="414"/>
        <v>1</v>
      </c>
      <c r="AC2213" s="70">
        <f t="shared" si="415"/>
        <v>0.5</v>
      </c>
      <c r="AD2213" s="67">
        <f t="shared" si="416"/>
        <v>44891.562499999993</v>
      </c>
      <c r="AE2213" s="67">
        <f>VLOOKUP(V2213,'Branch Wise Work Timelines'!C:G,3,FALSE)+AA2213</f>
        <v>44890.416666666664</v>
      </c>
      <c r="AF2213" s="67">
        <f>IF(V2213="Bangalore",VLOOKUP(V2213,'Branch Wise Work Timelines'!C:G,4,FALSE)+AA2213+1,IF(V2213="Mumbai",VLOOKUP(V2213,'Branch Wise Work Timelines'!C:G,4,FALSE)+AA2213+1,VLOOKUP(V2213,'Branch Wise Work Timelines'!C:G,4,FALSE)+AA2213))</f>
        <v>44890.770833333336</v>
      </c>
      <c r="AG2213" s="67">
        <f>WORKDAY.INTL(AA2213,1,11)+VLOOKUP(V2213,'Branch Wise Work Timelines'!C:G,3,FALSE)</f>
        <v>44891.416666666664</v>
      </c>
      <c r="AH2213" s="69" t="str">
        <f t="shared" ca="1" si="417"/>
        <v>Out of TAT</v>
      </c>
      <c r="AI2213" s="69">
        <f t="shared" ca="1" si="418"/>
        <v>20473</v>
      </c>
      <c r="AJ2213" s="69" t="str">
        <f ca="1">IF(AI2213&lt;0,"0-12",IFERROR(VLOOKUP(AI2213,Breakup[],2,FALSE),"&gt;24"))</f>
        <v>&gt;24</v>
      </c>
      <c r="AK2213" s="69" t="str">
        <f>VLOOKUP(V2213,Master!B:D,3,FALSE)</f>
        <v>South</v>
      </c>
      <c r="AL2213" s="69" t="str">
        <f t="shared" si="419"/>
        <v>Chennai</v>
      </c>
    </row>
    <row r="2214" spans="1:38">
      <c r="A2214" s="13" t="s">
        <v>4739</v>
      </c>
      <c r="B2214" s="54">
        <v>44701.603478391196</v>
      </c>
      <c r="C2214" s="13" t="s">
        <v>739</v>
      </c>
      <c r="D2214" s="13">
        <v>1548</v>
      </c>
      <c r="E2214" s="13" t="s">
        <v>4740</v>
      </c>
      <c r="F2214" s="13" t="s">
        <v>33</v>
      </c>
      <c r="G2214" s="14">
        <v>1653037855169</v>
      </c>
      <c r="H2214" s="55">
        <v>0.239861111111111</v>
      </c>
      <c r="I2214" s="33">
        <v>44889.239861111098</v>
      </c>
      <c r="J2214" s="58">
        <v>44889</v>
      </c>
      <c r="K2214" s="13" t="s">
        <v>452</v>
      </c>
      <c r="L2214" s="13" t="s">
        <v>36</v>
      </c>
      <c r="M2214" s="13" t="s">
        <v>739</v>
      </c>
      <c r="N2214" s="13" t="s">
        <v>1185</v>
      </c>
      <c r="O2214" s="33" t="s">
        <v>38</v>
      </c>
      <c r="P2214" s="58" t="s">
        <v>38</v>
      </c>
      <c r="Q2214" s="33" t="s">
        <v>207</v>
      </c>
      <c r="R2214" s="14" t="s">
        <v>38</v>
      </c>
      <c r="S2214" s="13" t="s">
        <v>216</v>
      </c>
      <c r="T2214" s="13" t="s">
        <v>217</v>
      </c>
      <c r="U2214" s="33">
        <f t="shared" ca="1" si="408"/>
        <v>45744.56914039352</v>
      </c>
      <c r="V2214" s="13" t="str">
        <f t="shared" si="409"/>
        <v>Chennai</v>
      </c>
      <c r="W2214" s="13" t="str">
        <f t="shared" si="410"/>
        <v>RI</v>
      </c>
      <c r="X2214" s="13">
        <f t="shared" si="411"/>
        <v>5</v>
      </c>
      <c r="Y2214" s="13" t="str">
        <f>IFERROR(VLOOKUP(C2214,ReceivingTeam[],2,FALSE),"HelpDesk")</f>
        <v>HelpDesk</v>
      </c>
      <c r="Z2214" s="67">
        <f t="shared" si="412"/>
        <v>44890.562499999993</v>
      </c>
      <c r="AA2214" s="68">
        <f t="shared" si="413"/>
        <v>44889</v>
      </c>
      <c r="AB2214" s="69" t="b">
        <f t="shared" si="414"/>
        <v>1</v>
      </c>
      <c r="AC2214" s="70">
        <f t="shared" si="415"/>
        <v>0.5</v>
      </c>
      <c r="AD2214" s="67">
        <f t="shared" si="416"/>
        <v>44890.562499999993</v>
      </c>
      <c r="AE2214" s="67">
        <f>VLOOKUP(V2214,'Branch Wise Work Timelines'!C:G,3,FALSE)+AA2214</f>
        <v>44889.416666666664</v>
      </c>
      <c r="AF2214" s="67">
        <f>IF(V2214="Bangalore",VLOOKUP(V2214,'Branch Wise Work Timelines'!C:G,4,FALSE)+AA2214+1,IF(V2214="Mumbai",VLOOKUP(V2214,'Branch Wise Work Timelines'!C:G,4,FALSE)+AA2214+1,VLOOKUP(V2214,'Branch Wise Work Timelines'!C:G,4,FALSE)+AA2214))</f>
        <v>44889.770833333336</v>
      </c>
      <c r="AG2214" s="67">
        <f>WORKDAY.INTL(AA2214,1,11)+VLOOKUP(V2214,'Branch Wise Work Timelines'!C:G,3,FALSE)</f>
        <v>44890.416666666664</v>
      </c>
      <c r="AH2214" s="69" t="str">
        <f t="shared" ca="1" si="417"/>
        <v>Out of TAT</v>
      </c>
      <c r="AI2214" s="69">
        <f t="shared" ca="1" si="418"/>
        <v>20497</v>
      </c>
      <c r="AJ2214" s="69" t="str">
        <f ca="1">IF(AI2214&lt;0,"0-12",IFERROR(VLOOKUP(AI2214,Breakup[],2,FALSE),"&gt;24"))</f>
        <v>&gt;24</v>
      </c>
      <c r="AK2214" s="69" t="str">
        <f>VLOOKUP(V2214,Master!B:D,3,FALSE)</f>
        <v>South</v>
      </c>
      <c r="AL2214" s="69" t="str">
        <f t="shared" si="419"/>
        <v>Chennai</v>
      </c>
    </row>
    <row r="2215" spans="1:38">
      <c r="A2215" s="13" t="s">
        <v>4741</v>
      </c>
      <c r="B2215" s="54">
        <v>44701.496830474498</v>
      </c>
      <c r="C2215" s="13" t="s">
        <v>739</v>
      </c>
      <c r="D2215" s="13">
        <v>1532</v>
      </c>
      <c r="E2215" s="13" t="s">
        <v>4742</v>
      </c>
      <c r="F2215" s="13" t="s">
        <v>24</v>
      </c>
      <c r="G2215" s="14">
        <v>1653028104421</v>
      </c>
      <c r="H2215" s="55">
        <v>0.43251157407407398</v>
      </c>
      <c r="I2215" s="33">
        <v>44886.432511574101</v>
      </c>
      <c r="J2215" s="58">
        <v>44886</v>
      </c>
      <c r="K2215" s="13" t="s">
        <v>452</v>
      </c>
      <c r="L2215" s="13" t="s">
        <v>36</v>
      </c>
      <c r="M2215" s="13" t="s">
        <v>739</v>
      </c>
      <c r="N2215" s="13" t="s">
        <v>1185</v>
      </c>
      <c r="O2215" s="33" t="s">
        <v>38</v>
      </c>
      <c r="P2215" s="58" t="s">
        <v>38</v>
      </c>
      <c r="Q2215" s="33" t="s">
        <v>207</v>
      </c>
      <c r="R2215" s="14" t="s">
        <v>38</v>
      </c>
      <c r="S2215" s="13" t="s">
        <v>216</v>
      </c>
      <c r="T2215" s="13" t="s">
        <v>278</v>
      </c>
      <c r="U2215" s="33">
        <f t="shared" ca="1" si="408"/>
        <v>45744.56914039352</v>
      </c>
      <c r="V2215" s="13" t="str">
        <f t="shared" si="409"/>
        <v>Chennai</v>
      </c>
      <c r="W2215" s="13" t="str">
        <f t="shared" si="410"/>
        <v>DOMI</v>
      </c>
      <c r="X2215" s="13">
        <f t="shared" si="411"/>
        <v>10</v>
      </c>
      <c r="Y2215" s="13" t="str">
        <f>IFERROR(VLOOKUP(C2215,ReceivingTeam[],2,FALSE),"HelpDesk")</f>
        <v>HelpDesk</v>
      </c>
      <c r="Z2215" s="67">
        <f t="shared" si="412"/>
        <v>44890.07834490743</v>
      </c>
      <c r="AA2215" s="68">
        <f t="shared" si="413"/>
        <v>44886</v>
      </c>
      <c r="AB2215" s="69" t="b">
        <f t="shared" si="414"/>
        <v>1</v>
      </c>
      <c r="AC2215" s="70">
        <f t="shared" si="415"/>
        <v>3</v>
      </c>
      <c r="AD2215" s="67">
        <f t="shared" si="416"/>
        <v>44890.07834490743</v>
      </c>
      <c r="AE2215" s="67">
        <f>VLOOKUP(V2215,'Branch Wise Work Timelines'!C:G,3,FALSE)+AA2215</f>
        <v>44886.416666666664</v>
      </c>
      <c r="AF2215" s="67">
        <f>IF(V2215="Bangalore",VLOOKUP(V2215,'Branch Wise Work Timelines'!C:G,4,FALSE)+AA2215+1,IF(V2215="Mumbai",VLOOKUP(V2215,'Branch Wise Work Timelines'!C:G,4,FALSE)+AA2215+1,VLOOKUP(V2215,'Branch Wise Work Timelines'!C:G,4,FALSE)+AA2215))</f>
        <v>44886.770833333336</v>
      </c>
      <c r="AG2215" s="67">
        <f>WORKDAY.INTL(AA2215,1,11)+VLOOKUP(V2215,'Branch Wise Work Timelines'!C:G,3,FALSE)</f>
        <v>44887.416666666664</v>
      </c>
      <c r="AH2215" s="69" t="str">
        <f t="shared" ca="1" si="417"/>
        <v>Out of TAT</v>
      </c>
      <c r="AI2215" s="69">
        <f t="shared" ca="1" si="418"/>
        <v>20508</v>
      </c>
      <c r="AJ2215" s="69" t="str">
        <f ca="1">IF(AI2215&lt;0,"0-12",IFERROR(VLOOKUP(AI2215,Breakup[],2,FALSE),"&gt;24"))</f>
        <v>&gt;24</v>
      </c>
      <c r="AK2215" s="69" t="str">
        <f>VLOOKUP(V2215,Master!B:D,3,FALSE)</f>
        <v>South</v>
      </c>
      <c r="AL2215" s="69" t="str">
        <f t="shared" si="419"/>
        <v>Chennai</v>
      </c>
    </row>
    <row r="2216" spans="1:38">
      <c r="A2216" s="13" t="s">
        <v>4743</v>
      </c>
      <c r="B2216" s="54">
        <v>44701.605060104201</v>
      </c>
      <c r="C2216" s="13" t="s">
        <v>739</v>
      </c>
      <c r="D2216" s="13">
        <v>1139</v>
      </c>
      <c r="E2216" s="13" t="s">
        <v>4744</v>
      </c>
      <c r="F2216" s="13" t="s">
        <v>24</v>
      </c>
      <c r="G2216" s="14">
        <v>1653037855169</v>
      </c>
      <c r="H2216" s="55">
        <v>5.6180555555555602E-2</v>
      </c>
      <c r="I2216" s="33">
        <v>44887.056180555599</v>
      </c>
      <c r="J2216" s="58">
        <v>44887</v>
      </c>
      <c r="K2216" s="13" t="s">
        <v>452</v>
      </c>
      <c r="L2216" s="13" t="s">
        <v>36</v>
      </c>
      <c r="M2216" s="13" t="s">
        <v>739</v>
      </c>
      <c r="N2216" s="13" t="s">
        <v>1185</v>
      </c>
      <c r="O2216" s="33" t="s">
        <v>38</v>
      </c>
      <c r="P2216" s="58" t="s">
        <v>38</v>
      </c>
      <c r="Q2216" s="33" t="s">
        <v>207</v>
      </c>
      <c r="R2216" s="14" t="s">
        <v>38</v>
      </c>
      <c r="S2216" s="13" t="s">
        <v>216</v>
      </c>
      <c r="T2216" s="13" t="s">
        <v>217</v>
      </c>
      <c r="U2216" s="33">
        <f t="shared" ca="1" si="408"/>
        <v>45744.56914039352</v>
      </c>
      <c r="V2216" s="13" t="str">
        <f t="shared" si="409"/>
        <v>Chennai</v>
      </c>
      <c r="W2216" s="13" t="str">
        <f t="shared" si="410"/>
        <v>DOMI</v>
      </c>
      <c r="X2216" s="13">
        <f t="shared" si="411"/>
        <v>1</v>
      </c>
      <c r="Y2216" s="13" t="str">
        <f>IFERROR(VLOOKUP(C2216,ReceivingTeam[],2,FALSE),"HelpDesk")</f>
        <v>HelpDesk</v>
      </c>
      <c r="Z2216" s="67">
        <f t="shared" si="412"/>
        <v>44888.562499999993</v>
      </c>
      <c r="AA2216" s="68">
        <f t="shared" si="413"/>
        <v>44887</v>
      </c>
      <c r="AB2216" s="69" t="b">
        <f t="shared" si="414"/>
        <v>1</v>
      </c>
      <c r="AC2216" s="70">
        <f t="shared" si="415"/>
        <v>0.5</v>
      </c>
      <c r="AD2216" s="67">
        <f t="shared" si="416"/>
        <v>44888.562499999993</v>
      </c>
      <c r="AE2216" s="67">
        <f>VLOOKUP(V2216,'Branch Wise Work Timelines'!C:G,3,FALSE)+AA2216</f>
        <v>44887.416666666664</v>
      </c>
      <c r="AF2216" s="67">
        <f>IF(V2216="Bangalore",VLOOKUP(V2216,'Branch Wise Work Timelines'!C:G,4,FALSE)+AA2216+1,IF(V2216="Mumbai",VLOOKUP(V2216,'Branch Wise Work Timelines'!C:G,4,FALSE)+AA2216+1,VLOOKUP(V2216,'Branch Wise Work Timelines'!C:G,4,FALSE)+AA2216))</f>
        <v>44887.770833333336</v>
      </c>
      <c r="AG2216" s="67">
        <f>WORKDAY.INTL(AA2216,1,11)+VLOOKUP(V2216,'Branch Wise Work Timelines'!C:G,3,FALSE)</f>
        <v>44888.416666666664</v>
      </c>
      <c r="AH2216" s="69" t="str">
        <f t="shared" ca="1" si="417"/>
        <v>Out of TAT</v>
      </c>
      <c r="AI2216" s="69">
        <f t="shared" ca="1" si="418"/>
        <v>20545</v>
      </c>
      <c r="AJ2216" s="69" t="str">
        <f ca="1">IF(AI2216&lt;0,"0-12",IFERROR(VLOOKUP(AI2216,Breakup[],2,FALSE),"&gt;24"))</f>
        <v>&gt;24</v>
      </c>
      <c r="AK2216" s="69" t="str">
        <f>VLOOKUP(V2216,Master!B:D,3,FALSE)</f>
        <v>South</v>
      </c>
      <c r="AL2216" s="69" t="str">
        <f t="shared" si="419"/>
        <v>Chennai</v>
      </c>
    </row>
    <row r="2217" spans="1:38">
      <c r="A2217" s="13" t="s">
        <v>4745</v>
      </c>
      <c r="B2217" s="54">
        <v>44701.605338078698</v>
      </c>
      <c r="C2217" s="13" t="s">
        <v>739</v>
      </c>
      <c r="D2217" s="13">
        <v>687</v>
      </c>
      <c r="E2217" s="13" t="s">
        <v>4746</v>
      </c>
      <c r="F2217" s="13" t="s">
        <v>24</v>
      </c>
      <c r="G2217" s="14">
        <v>1653037855169</v>
      </c>
      <c r="H2217" s="55">
        <v>0.61568287037036995</v>
      </c>
      <c r="I2217" s="33">
        <v>44889.615682870397</v>
      </c>
      <c r="J2217" s="58">
        <v>44889</v>
      </c>
      <c r="K2217" s="13" t="s">
        <v>452</v>
      </c>
      <c r="L2217" s="13" t="s">
        <v>36</v>
      </c>
      <c r="M2217" s="13" t="s">
        <v>739</v>
      </c>
      <c r="N2217" s="13" t="s">
        <v>1185</v>
      </c>
      <c r="O2217" s="33" t="s">
        <v>38</v>
      </c>
      <c r="P2217" s="58" t="s">
        <v>38</v>
      </c>
      <c r="Q2217" s="33" t="s">
        <v>207</v>
      </c>
      <c r="R2217" s="14" t="s">
        <v>38</v>
      </c>
      <c r="S2217" s="13" t="s">
        <v>216</v>
      </c>
      <c r="T2217" s="13" t="s">
        <v>217</v>
      </c>
      <c r="U2217" s="33">
        <f t="shared" ca="1" si="408"/>
        <v>45744.56914039352</v>
      </c>
      <c r="V2217" s="13" t="str">
        <f t="shared" si="409"/>
        <v>Chennai</v>
      </c>
      <c r="W2217" s="13" t="str">
        <f t="shared" si="410"/>
        <v>DOMI</v>
      </c>
      <c r="X2217" s="13">
        <f t="shared" si="411"/>
        <v>14</v>
      </c>
      <c r="Y2217" s="13" t="str">
        <f>IFERROR(VLOOKUP(C2217,ReceivingTeam[],2,FALSE),"HelpDesk")</f>
        <v>HelpDesk</v>
      </c>
      <c r="Z2217" s="67">
        <f t="shared" si="412"/>
        <v>44890.761516203725</v>
      </c>
      <c r="AA2217" s="68">
        <f t="shared" si="413"/>
        <v>44889</v>
      </c>
      <c r="AB2217" s="69" t="b">
        <f t="shared" si="414"/>
        <v>1</v>
      </c>
      <c r="AC2217" s="70">
        <f t="shared" si="415"/>
        <v>0.5</v>
      </c>
      <c r="AD2217" s="67">
        <f t="shared" si="416"/>
        <v>44890.761516203725</v>
      </c>
      <c r="AE2217" s="67">
        <f>VLOOKUP(V2217,'Branch Wise Work Timelines'!C:G,3,FALSE)+AA2217</f>
        <v>44889.416666666664</v>
      </c>
      <c r="AF2217" s="67">
        <f>IF(V2217="Bangalore",VLOOKUP(V2217,'Branch Wise Work Timelines'!C:G,4,FALSE)+AA2217+1,IF(V2217="Mumbai",VLOOKUP(V2217,'Branch Wise Work Timelines'!C:G,4,FALSE)+AA2217+1,VLOOKUP(V2217,'Branch Wise Work Timelines'!C:G,4,FALSE)+AA2217))</f>
        <v>44889.770833333336</v>
      </c>
      <c r="AG2217" s="67">
        <f>WORKDAY.INTL(AA2217,1,11)+VLOOKUP(V2217,'Branch Wise Work Timelines'!C:G,3,FALSE)</f>
        <v>44890.416666666664</v>
      </c>
      <c r="AH2217" s="69" t="str">
        <f t="shared" ca="1" si="417"/>
        <v>Out of TAT</v>
      </c>
      <c r="AI2217" s="69">
        <f t="shared" ca="1" si="418"/>
        <v>20492</v>
      </c>
      <c r="AJ2217" s="69" t="str">
        <f ca="1">IF(AI2217&lt;0,"0-12",IFERROR(VLOOKUP(AI2217,Breakup[],2,FALSE),"&gt;24"))</f>
        <v>&gt;24</v>
      </c>
      <c r="AK2217" s="69" t="str">
        <f>VLOOKUP(V2217,Master!B:D,3,FALSE)</f>
        <v>South</v>
      </c>
      <c r="AL2217" s="69" t="str">
        <f t="shared" si="419"/>
        <v>Chennai</v>
      </c>
    </row>
    <row r="2218" spans="1:38">
      <c r="A2218" s="13" t="s">
        <v>4747</v>
      </c>
      <c r="B2218" s="54">
        <v>44701.605667476899</v>
      </c>
      <c r="C2218" s="13" t="s">
        <v>739</v>
      </c>
      <c r="D2218" s="13">
        <v>763</v>
      </c>
      <c r="E2218" s="13" t="s">
        <v>4748</v>
      </c>
      <c r="F2218" s="13" t="s">
        <v>24</v>
      </c>
      <c r="G2218" s="14">
        <v>1653037855169</v>
      </c>
      <c r="H2218" s="55">
        <v>0.173032407407407</v>
      </c>
      <c r="I2218" s="33">
        <v>44885.173032407401</v>
      </c>
      <c r="J2218" s="58">
        <v>44885</v>
      </c>
      <c r="K2218" s="13" t="s">
        <v>452</v>
      </c>
      <c r="L2218" s="13" t="s">
        <v>36</v>
      </c>
      <c r="M2218" s="13" t="s">
        <v>739</v>
      </c>
      <c r="N2218" s="13" t="s">
        <v>1185</v>
      </c>
      <c r="O2218" s="33" t="s">
        <v>38</v>
      </c>
      <c r="P2218" s="58" t="s">
        <v>38</v>
      </c>
      <c r="Q2218" s="33" t="s">
        <v>207</v>
      </c>
      <c r="R2218" s="14" t="s">
        <v>38</v>
      </c>
      <c r="S2218" s="13" t="s">
        <v>216</v>
      </c>
      <c r="T2218" s="13" t="s">
        <v>217</v>
      </c>
      <c r="U2218" s="33">
        <f t="shared" ca="1" si="408"/>
        <v>45744.56914039352</v>
      </c>
      <c r="V2218" s="13" t="str">
        <f t="shared" si="409"/>
        <v>Chennai</v>
      </c>
      <c r="W2218" s="13" t="str">
        <f t="shared" si="410"/>
        <v>DOMI</v>
      </c>
      <c r="X2218" s="13">
        <f t="shared" si="411"/>
        <v>4</v>
      </c>
      <c r="Y2218" s="13" t="str">
        <f>IFERROR(VLOOKUP(C2218,ReceivingTeam[],2,FALSE),"HelpDesk")</f>
        <v>HelpDesk</v>
      </c>
      <c r="Z2218" s="67">
        <f t="shared" si="412"/>
        <v>44885.916666666664</v>
      </c>
      <c r="AA2218" s="68">
        <f t="shared" si="413"/>
        <v>44885</v>
      </c>
      <c r="AB2218" s="69" t="b">
        <f t="shared" si="414"/>
        <v>0</v>
      </c>
      <c r="AC2218" s="70">
        <f t="shared" si="415"/>
        <v>0.5</v>
      </c>
      <c r="AD2218" s="67">
        <f t="shared" si="416"/>
        <v>44885.916666666664</v>
      </c>
      <c r="AE2218" s="67">
        <f>VLOOKUP(V2218,'Branch Wise Work Timelines'!C:G,3,FALSE)+AA2218</f>
        <v>44885.416666666664</v>
      </c>
      <c r="AF2218" s="67">
        <f>IF(V2218="Bangalore",VLOOKUP(V2218,'Branch Wise Work Timelines'!C:G,4,FALSE)+AA2218+1,IF(V2218="Mumbai",VLOOKUP(V2218,'Branch Wise Work Timelines'!C:G,4,FALSE)+AA2218+1,VLOOKUP(V2218,'Branch Wise Work Timelines'!C:G,4,FALSE)+AA2218))</f>
        <v>44885.770833333336</v>
      </c>
      <c r="AG2218" s="67">
        <f>WORKDAY.INTL(AA2218,1,11)+VLOOKUP(V2218,'Branch Wise Work Timelines'!C:G,3,FALSE)</f>
        <v>44886.416666666664</v>
      </c>
      <c r="AH2218" s="69" t="str">
        <f t="shared" ca="1" si="417"/>
        <v>Out of TAT</v>
      </c>
      <c r="AI2218" s="69">
        <f t="shared" ca="1" si="418"/>
        <v>20608</v>
      </c>
      <c r="AJ2218" s="69" t="str">
        <f ca="1">IF(AI2218&lt;0,"0-12",IFERROR(VLOOKUP(AI2218,Breakup[],2,FALSE),"&gt;24"))</f>
        <v>&gt;24</v>
      </c>
      <c r="AK2218" s="69" t="str">
        <f>VLOOKUP(V2218,Master!B:D,3,FALSE)</f>
        <v>South</v>
      </c>
      <c r="AL2218" s="69" t="str">
        <f t="shared" si="419"/>
        <v>Chennai</v>
      </c>
    </row>
    <row r="2219" spans="1:38">
      <c r="A2219" s="13" t="s">
        <v>4749</v>
      </c>
      <c r="B2219" s="54">
        <v>44701.606093946801</v>
      </c>
      <c r="C2219" s="13" t="s">
        <v>739</v>
      </c>
      <c r="D2219" s="13">
        <v>1322</v>
      </c>
      <c r="E2219" s="13" t="s">
        <v>4750</v>
      </c>
      <c r="F2219" s="13" t="s">
        <v>24</v>
      </c>
      <c r="G2219" s="14">
        <v>1653037855169</v>
      </c>
      <c r="H2219" s="55">
        <v>0.77643518518518495</v>
      </c>
      <c r="I2219" s="33">
        <v>44881.776435185202</v>
      </c>
      <c r="J2219" s="58">
        <v>44881</v>
      </c>
      <c r="K2219" s="13" t="s">
        <v>452</v>
      </c>
      <c r="L2219" s="13" t="s">
        <v>36</v>
      </c>
      <c r="M2219" s="13" t="s">
        <v>739</v>
      </c>
      <c r="N2219" s="13" t="s">
        <v>1185</v>
      </c>
      <c r="O2219" s="33" t="s">
        <v>38</v>
      </c>
      <c r="P2219" s="58" t="s">
        <v>38</v>
      </c>
      <c r="Q2219" s="33" t="s">
        <v>207</v>
      </c>
      <c r="R2219" s="14" t="s">
        <v>38</v>
      </c>
      <c r="S2219" s="13" t="s">
        <v>216</v>
      </c>
      <c r="T2219" s="13" t="s">
        <v>217</v>
      </c>
      <c r="U2219" s="33">
        <f t="shared" ca="1" si="408"/>
        <v>45744.56914039352</v>
      </c>
      <c r="V2219" s="13" t="str">
        <f t="shared" si="409"/>
        <v>Chennai</v>
      </c>
      <c r="W2219" s="13" t="str">
        <f t="shared" si="410"/>
        <v>DOMI</v>
      </c>
      <c r="X2219" s="13">
        <f t="shared" si="411"/>
        <v>18</v>
      </c>
      <c r="Y2219" s="13" t="str">
        <f>IFERROR(VLOOKUP(C2219,ReceivingTeam[],2,FALSE),"HelpDesk")</f>
        <v>HelpDesk</v>
      </c>
      <c r="Z2219" s="67">
        <f t="shared" si="412"/>
        <v>44882.92226851853</v>
      </c>
      <c r="AA2219" s="68">
        <f t="shared" si="413"/>
        <v>44881</v>
      </c>
      <c r="AB2219" s="69" t="b">
        <f t="shared" si="414"/>
        <v>1</v>
      </c>
      <c r="AC2219" s="70">
        <f t="shared" si="415"/>
        <v>0.5</v>
      </c>
      <c r="AD2219" s="67">
        <f t="shared" si="416"/>
        <v>44882.92226851853</v>
      </c>
      <c r="AE2219" s="67">
        <f>VLOOKUP(V2219,'Branch Wise Work Timelines'!C:G,3,FALSE)+AA2219</f>
        <v>44881.416666666664</v>
      </c>
      <c r="AF2219" s="67">
        <f>IF(V2219="Bangalore",VLOOKUP(V2219,'Branch Wise Work Timelines'!C:G,4,FALSE)+AA2219+1,IF(V2219="Mumbai",VLOOKUP(V2219,'Branch Wise Work Timelines'!C:G,4,FALSE)+AA2219+1,VLOOKUP(V2219,'Branch Wise Work Timelines'!C:G,4,FALSE)+AA2219))</f>
        <v>44881.770833333336</v>
      </c>
      <c r="AG2219" s="67">
        <f>WORKDAY.INTL(AA2219,1,11)+VLOOKUP(V2219,'Branch Wise Work Timelines'!C:G,3,FALSE)</f>
        <v>44882.416666666664</v>
      </c>
      <c r="AH2219" s="69" t="str">
        <f t="shared" ca="1" si="417"/>
        <v>Out of TAT</v>
      </c>
      <c r="AI2219" s="69">
        <f t="shared" ca="1" si="418"/>
        <v>20680</v>
      </c>
      <c r="AJ2219" s="69" t="str">
        <f ca="1">IF(AI2219&lt;0,"0-12",IFERROR(VLOOKUP(AI2219,Breakup[],2,FALSE),"&gt;24"))</f>
        <v>&gt;24</v>
      </c>
      <c r="AK2219" s="69" t="str">
        <f>VLOOKUP(V2219,Master!B:D,3,FALSE)</f>
        <v>South</v>
      </c>
      <c r="AL2219" s="69" t="str">
        <f t="shared" si="419"/>
        <v>Chennai</v>
      </c>
    </row>
    <row r="2220" spans="1:38">
      <c r="A2220" s="13" t="s">
        <v>4751</v>
      </c>
      <c r="B2220" s="54">
        <v>44701.607746643502</v>
      </c>
      <c r="C2220" s="13" t="s">
        <v>739</v>
      </c>
      <c r="D2220" s="13">
        <v>484</v>
      </c>
      <c r="E2220" s="13" t="s">
        <v>4752</v>
      </c>
      <c r="F2220" s="13" t="s">
        <v>24</v>
      </c>
      <c r="G2220" s="14">
        <v>1653037855169</v>
      </c>
      <c r="H2220" s="55">
        <v>0.91894675925925895</v>
      </c>
      <c r="I2220" s="33">
        <v>44888.918946759302</v>
      </c>
      <c r="J2220" s="58">
        <v>44888</v>
      </c>
      <c r="K2220" s="13" t="s">
        <v>452</v>
      </c>
      <c r="L2220" s="13" t="s">
        <v>36</v>
      </c>
      <c r="M2220" s="13" t="s">
        <v>739</v>
      </c>
      <c r="N2220" s="13" t="s">
        <v>1185</v>
      </c>
      <c r="O2220" s="33" t="s">
        <v>38</v>
      </c>
      <c r="P2220" s="58" t="s">
        <v>38</v>
      </c>
      <c r="Q2220" s="33" t="s">
        <v>207</v>
      </c>
      <c r="R2220" s="14" t="s">
        <v>38</v>
      </c>
      <c r="S2220" s="13" t="s">
        <v>216</v>
      </c>
      <c r="T2220" s="13" t="s">
        <v>217</v>
      </c>
      <c r="U2220" s="33">
        <f t="shared" ca="1" si="408"/>
        <v>45744.56914039352</v>
      </c>
      <c r="V2220" s="13" t="str">
        <f t="shared" si="409"/>
        <v>Chennai</v>
      </c>
      <c r="W2220" s="13" t="str">
        <f t="shared" si="410"/>
        <v>DOMI</v>
      </c>
      <c r="X2220" s="13">
        <f t="shared" si="411"/>
        <v>22</v>
      </c>
      <c r="Y2220" s="13" t="str">
        <f>IFERROR(VLOOKUP(C2220,ReceivingTeam[],2,FALSE),"HelpDesk")</f>
        <v>HelpDesk</v>
      </c>
      <c r="Z2220" s="67">
        <f t="shared" si="412"/>
        <v>44890.064780092631</v>
      </c>
      <c r="AA2220" s="68">
        <f t="shared" si="413"/>
        <v>44888</v>
      </c>
      <c r="AB2220" s="69" t="b">
        <f t="shared" si="414"/>
        <v>1</v>
      </c>
      <c r="AC2220" s="70">
        <f t="shared" si="415"/>
        <v>0.5</v>
      </c>
      <c r="AD2220" s="67">
        <f t="shared" si="416"/>
        <v>44890.064780092631</v>
      </c>
      <c r="AE2220" s="67">
        <f>VLOOKUP(V2220,'Branch Wise Work Timelines'!C:G,3,FALSE)+AA2220</f>
        <v>44888.416666666664</v>
      </c>
      <c r="AF2220" s="67">
        <f>IF(V2220="Bangalore",VLOOKUP(V2220,'Branch Wise Work Timelines'!C:G,4,FALSE)+AA2220+1,IF(V2220="Mumbai",VLOOKUP(V2220,'Branch Wise Work Timelines'!C:G,4,FALSE)+AA2220+1,VLOOKUP(V2220,'Branch Wise Work Timelines'!C:G,4,FALSE)+AA2220))</f>
        <v>44888.770833333336</v>
      </c>
      <c r="AG2220" s="67">
        <f>WORKDAY.INTL(AA2220,1,11)+VLOOKUP(V2220,'Branch Wise Work Timelines'!C:G,3,FALSE)</f>
        <v>44889.416666666664</v>
      </c>
      <c r="AH2220" s="69" t="str">
        <f t="shared" ca="1" si="417"/>
        <v>Out of TAT</v>
      </c>
      <c r="AI2220" s="69">
        <f t="shared" ca="1" si="418"/>
        <v>20509</v>
      </c>
      <c r="AJ2220" s="69" t="str">
        <f ca="1">IF(AI2220&lt;0,"0-12",IFERROR(VLOOKUP(AI2220,Breakup[],2,FALSE),"&gt;24"))</f>
        <v>&gt;24</v>
      </c>
      <c r="AK2220" s="69" t="str">
        <f>VLOOKUP(V2220,Master!B:D,3,FALSE)</f>
        <v>South</v>
      </c>
      <c r="AL2220" s="69" t="str">
        <f t="shared" si="419"/>
        <v>Chennai</v>
      </c>
    </row>
    <row r="2221" spans="1:38">
      <c r="A2221" s="13" t="s">
        <v>4753</v>
      </c>
      <c r="B2221" s="54">
        <v>44701.498852465302</v>
      </c>
      <c r="C2221" s="13" t="s">
        <v>739</v>
      </c>
      <c r="D2221" s="13">
        <v>251</v>
      </c>
      <c r="E2221" s="13" t="s">
        <v>4754</v>
      </c>
      <c r="F2221" s="13" t="s">
        <v>24</v>
      </c>
      <c r="G2221" s="14">
        <v>1653028104421</v>
      </c>
      <c r="H2221" s="55">
        <v>9.6064814814814797E-2</v>
      </c>
      <c r="I2221" s="33">
        <v>44887.096064814803</v>
      </c>
      <c r="J2221" s="58">
        <v>44887</v>
      </c>
      <c r="K2221" s="13" t="s">
        <v>452</v>
      </c>
      <c r="L2221" s="13" t="s">
        <v>36</v>
      </c>
      <c r="M2221" s="13" t="s">
        <v>739</v>
      </c>
      <c r="N2221" s="13" t="s">
        <v>1185</v>
      </c>
      <c r="O2221" s="33" t="s">
        <v>38</v>
      </c>
      <c r="P2221" s="58" t="s">
        <v>38</v>
      </c>
      <c r="Q2221" s="33" t="s">
        <v>207</v>
      </c>
      <c r="R2221" s="14" t="s">
        <v>38</v>
      </c>
      <c r="S2221" s="13" t="s">
        <v>216</v>
      </c>
      <c r="T2221" s="13" t="s">
        <v>278</v>
      </c>
      <c r="U2221" s="33">
        <f t="shared" ca="1" si="408"/>
        <v>45744.56914039352</v>
      </c>
      <c r="V2221" s="13" t="str">
        <f t="shared" si="409"/>
        <v>Chennai</v>
      </c>
      <c r="W2221" s="13" t="str">
        <f t="shared" si="410"/>
        <v>DOMI</v>
      </c>
      <c r="X2221" s="13">
        <f t="shared" si="411"/>
        <v>2</v>
      </c>
      <c r="Y2221" s="13" t="str">
        <f>IFERROR(VLOOKUP(C2221,ReceivingTeam[],2,FALSE),"HelpDesk")</f>
        <v>HelpDesk</v>
      </c>
      <c r="Z2221" s="67">
        <f t="shared" si="412"/>
        <v>44891.062499999993</v>
      </c>
      <c r="AA2221" s="68">
        <f t="shared" si="413"/>
        <v>44887</v>
      </c>
      <c r="AB2221" s="69" t="b">
        <f t="shared" si="414"/>
        <v>1</v>
      </c>
      <c r="AC2221" s="70">
        <f t="shared" si="415"/>
        <v>3</v>
      </c>
      <c r="AD2221" s="67">
        <f t="shared" si="416"/>
        <v>44891.062499999993</v>
      </c>
      <c r="AE2221" s="67">
        <f>VLOOKUP(V2221,'Branch Wise Work Timelines'!C:G,3,FALSE)+AA2221</f>
        <v>44887.416666666664</v>
      </c>
      <c r="AF2221" s="67">
        <f>IF(V2221="Bangalore",VLOOKUP(V2221,'Branch Wise Work Timelines'!C:G,4,FALSE)+AA2221+1,IF(V2221="Mumbai",VLOOKUP(V2221,'Branch Wise Work Timelines'!C:G,4,FALSE)+AA2221+1,VLOOKUP(V2221,'Branch Wise Work Timelines'!C:G,4,FALSE)+AA2221))</f>
        <v>44887.770833333336</v>
      </c>
      <c r="AG2221" s="67">
        <f>WORKDAY.INTL(AA2221,1,11)+VLOOKUP(V2221,'Branch Wise Work Timelines'!C:G,3,FALSE)</f>
        <v>44888.416666666664</v>
      </c>
      <c r="AH2221" s="69" t="str">
        <f t="shared" ca="1" si="417"/>
        <v>Out of TAT</v>
      </c>
      <c r="AI2221" s="69">
        <f t="shared" ca="1" si="418"/>
        <v>20485</v>
      </c>
      <c r="AJ2221" s="69" t="str">
        <f ca="1">IF(AI2221&lt;0,"0-12",IFERROR(VLOOKUP(AI2221,Breakup[],2,FALSE),"&gt;24"))</f>
        <v>&gt;24</v>
      </c>
      <c r="AK2221" s="69" t="str">
        <f>VLOOKUP(V2221,Master!B:D,3,FALSE)</f>
        <v>South</v>
      </c>
      <c r="AL2221" s="69" t="str">
        <f t="shared" si="419"/>
        <v>Chennai</v>
      </c>
    </row>
    <row r="2222" spans="1:38">
      <c r="A2222" s="13" t="s">
        <v>4755</v>
      </c>
      <c r="B2222" s="54">
        <v>44701.609139583299</v>
      </c>
      <c r="C2222" s="13" t="s">
        <v>739</v>
      </c>
      <c r="D2222" s="13">
        <v>145</v>
      </c>
      <c r="E2222" s="13" t="s">
        <v>4756</v>
      </c>
      <c r="F2222" s="13" t="s">
        <v>24</v>
      </c>
      <c r="G2222" s="14">
        <v>1653037855169</v>
      </c>
      <c r="H2222" s="55">
        <v>0.74922453703703695</v>
      </c>
      <c r="I2222" s="33">
        <v>44883.749224537001</v>
      </c>
      <c r="J2222" s="58">
        <v>44883</v>
      </c>
      <c r="K2222" s="13" t="s">
        <v>452</v>
      </c>
      <c r="L2222" s="13" t="s">
        <v>36</v>
      </c>
      <c r="M2222" s="13" t="s">
        <v>739</v>
      </c>
      <c r="N2222" s="13" t="s">
        <v>1185</v>
      </c>
      <c r="O2222" s="33" t="s">
        <v>38</v>
      </c>
      <c r="P2222" s="58" t="s">
        <v>38</v>
      </c>
      <c r="Q2222" s="33" t="s">
        <v>207</v>
      </c>
      <c r="R2222" s="14" t="s">
        <v>38</v>
      </c>
      <c r="S2222" s="13" t="s">
        <v>216</v>
      </c>
      <c r="T2222" s="13" t="s">
        <v>217</v>
      </c>
      <c r="U2222" s="33">
        <f t="shared" ca="1" si="408"/>
        <v>45744.56914039352</v>
      </c>
      <c r="V2222" s="13" t="str">
        <f t="shared" si="409"/>
        <v>Chennai</v>
      </c>
      <c r="W2222" s="13" t="str">
        <f t="shared" si="410"/>
        <v>DOMI</v>
      </c>
      <c r="X2222" s="13">
        <f t="shared" si="411"/>
        <v>17</v>
      </c>
      <c r="Y2222" s="13" t="str">
        <f>IFERROR(VLOOKUP(C2222,ReceivingTeam[],2,FALSE),"HelpDesk")</f>
        <v>HelpDesk</v>
      </c>
      <c r="Z2222" s="67">
        <f t="shared" si="412"/>
        <v>44884.89505787033</v>
      </c>
      <c r="AA2222" s="68">
        <f t="shared" si="413"/>
        <v>44883</v>
      </c>
      <c r="AB2222" s="69" t="b">
        <f t="shared" si="414"/>
        <v>1</v>
      </c>
      <c r="AC2222" s="70">
        <f t="shared" si="415"/>
        <v>0.5</v>
      </c>
      <c r="AD2222" s="67">
        <f t="shared" si="416"/>
        <v>44884.89505787033</v>
      </c>
      <c r="AE2222" s="67">
        <f>VLOOKUP(V2222,'Branch Wise Work Timelines'!C:G,3,FALSE)+AA2222</f>
        <v>44883.416666666664</v>
      </c>
      <c r="AF2222" s="67">
        <f>IF(V2222="Bangalore",VLOOKUP(V2222,'Branch Wise Work Timelines'!C:G,4,FALSE)+AA2222+1,IF(V2222="Mumbai",VLOOKUP(V2222,'Branch Wise Work Timelines'!C:G,4,FALSE)+AA2222+1,VLOOKUP(V2222,'Branch Wise Work Timelines'!C:G,4,FALSE)+AA2222))</f>
        <v>44883.770833333336</v>
      </c>
      <c r="AG2222" s="67">
        <f>WORKDAY.INTL(AA2222,1,11)+VLOOKUP(V2222,'Branch Wise Work Timelines'!C:G,3,FALSE)</f>
        <v>44884.416666666664</v>
      </c>
      <c r="AH2222" s="69" t="str">
        <f t="shared" ca="1" si="417"/>
        <v>Out of TAT</v>
      </c>
      <c r="AI2222" s="69">
        <f t="shared" ca="1" si="418"/>
        <v>20633</v>
      </c>
      <c r="AJ2222" s="69" t="str">
        <f ca="1">IF(AI2222&lt;0,"0-12",IFERROR(VLOOKUP(AI2222,Breakup[],2,FALSE),"&gt;24"))</f>
        <v>&gt;24</v>
      </c>
      <c r="AK2222" s="69" t="str">
        <f>VLOOKUP(V2222,Master!B:D,3,FALSE)</f>
        <v>South</v>
      </c>
      <c r="AL2222" s="69" t="str">
        <f t="shared" si="419"/>
        <v>Chennai</v>
      </c>
    </row>
    <row r="2223" spans="1:38">
      <c r="A2223" s="13" t="s">
        <v>4757</v>
      </c>
      <c r="B2223" s="54">
        <v>44701.609478206003</v>
      </c>
      <c r="C2223" s="13" t="s">
        <v>739</v>
      </c>
      <c r="D2223" s="13">
        <v>469</v>
      </c>
      <c r="E2223" s="13" t="s">
        <v>4758</v>
      </c>
      <c r="F2223" s="13" t="s">
        <v>24</v>
      </c>
      <c r="G2223" s="14">
        <v>1653037855169</v>
      </c>
      <c r="H2223" s="55">
        <v>4.2835648148148102E-2</v>
      </c>
      <c r="I2223" s="33">
        <v>44888.042835648099</v>
      </c>
      <c r="J2223" s="58">
        <v>44888</v>
      </c>
      <c r="K2223" s="13" t="s">
        <v>452</v>
      </c>
      <c r="L2223" s="13" t="s">
        <v>36</v>
      </c>
      <c r="M2223" s="13" t="s">
        <v>739</v>
      </c>
      <c r="N2223" s="13" t="s">
        <v>1185</v>
      </c>
      <c r="O2223" s="33" t="s">
        <v>38</v>
      </c>
      <c r="P2223" s="58" t="s">
        <v>38</v>
      </c>
      <c r="Q2223" s="33" t="s">
        <v>207</v>
      </c>
      <c r="R2223" s="14" t="s">
        <v>38</v>
      </c>
      <c r="S2223" s="13" t="s">
        <v>216</v>
      </c>
      <c r="T2223" s="13" t="s">
        <v>217</v>
      </c>
      <c r="U2223" s="33">
        <f t="shared" ca="1" si="408"/>
        <v>45744.56914039352</v>
      </c>
      <c r="V2223" s="13" t="str">
        <f t="shared" si="409"/>
        <v>Chennai</v>
      </c>
      <c r="W2223" s="13" t="str">
        <f t="shared" si="410"/>
        <v>DOMI</v>
      </c>
      <c r="X2223" s="13">
        <f t="shared" si="411"/>
        <v>1</v>
      </c>
      <c r="Y2223" s="13" t="str">
        <f>IFERROR(VLOOKUP(C2223,ReceivingTeam[],2,FALSE),"HelpDesk")</f>
        <v>HelpDesk</v>
      </c>
      <c r="Z2223" s="67">
        <f t="shared" si="412"/>
        <v>44889.562499999993</v>
      </c>
      <c r="AA2223" s="68">
        <f t="shared" si="413"/>
        <v>44888</v>
      </c>
      <c r="AB2223" s="69" t="b">
        <f t="shared" si="414"/>
        <v>1</v>
      </c>
      <c r="AC2223" s="70">
        <f t="shared" si="415"/>
        <v>0.5</v>
      </c>
      <c r="AD2223" s="67">
        <f t="shared" si="416"/>
        <v>44889.562499999993</v>
      </c>
      <c r="AE2223" s="67">
        <f>VLOOKUP(V2223,'Branch Wise Work Timelines'!C:G,3,FALSE)+AA2223</f>
        <v>44888.416666666664</v>
      </c>
      <c r="AF2223" s="67">
        <f>IF(V2223="Bangalore",VLOOKUP(V2223,'Branch Wise Work Timelines'!C:G,4,FALSE)+AA2223+1,IF(V2223="Mumbai",VLOOKUP(V2223,'Branch Wise Work Timelines'!C:G,4,FALSE)+AA2223+1,VLOOKUP(V2223,'Branch Wise Work Timelines'!C:G,4,FALSE)+AA2223))</f>
        <v>44888.770833333336</v>
      </c>
      <c r="AG2223" s="67">
        <f>WORKDAY.INTL(AA2223,1,11)+VLOOKUP(V2223,'Branch Wise Work Timelines'!C:G,3,FALSE)</f>
        <v>44889.416666666664</v>
      </c>
      <c r="AH2223" s="69" t="str">
        <f t="shared" ca="1" si="417"/>
        <v>Out of TAT</v>
      </c>
      <c r="AI2223" s="69">
        <f t="shared" ca="1" si="418"/>
        <v>20521</v>
      </c>
      <c r="AJ2223" s="69" t="str">
        <f ca="1">IF(AI2223&lt;0,"0-12",IFERROR(VLOOKUP(AI2223,Breakup[],2,FALSE),"&gt;24"))</f>
        <v>&gt;24</v>
      </c>
      <c r="AK2223" s="69" t="str">
        <f>VLOOKUP(V2223,Master!B:D,3,FALSE)</f>
        <v>South</v>
      </c>
      <c r="AL2223" s="69" t="str">
        <f t="shared" si="419"/>
        <v>Chennai</v>
      </c>
    </row>
    <row r="2224" spans="1:38">
      <c r="A2224" s="13" t="s">
        <v>4759</v>
      </c>
      <c r="B2224" s="54">
        <v>44701.609838773104</v>
      </c>
      <c r="C2224" s="13" t="s">
        <v>739</v>
      </c>
      <c r="D2224" s="13">
        <v>1555</v>
      </c>
      <c r="E2224" s="13" t="s">
        <v>4760</v>
      </c>
      <c r="F2224" s="13" t="s">
        <v>24</v>
      </c>
      <c r="G2224" s="14">
        <v>1653037855169</v>
      </c>
      <c r="H2224" s="55">
        <v>0.708321759259259</v>
      </c>
      <c r="I2224" s="33">
        <v>44883.708321759303</v>
      </c>
      <c r="J2224" s="58">
        <v>44883</v>
      </c>
      <c r="K2224" s="13" t="s">
        <v>452</v>
      </c>
      <c r="L2224" s="13" t="s">
        <v>36</v>
      </c>
      <c r="M2224" s="13" t="s">
        <v>739</v>
      </c>
      <c r="N2224" s="13" t="s">
        <v>1185</v>
      </c>
      <c r="O2224" s="33" t="s">
        <v>38</v>
      </c>
      <c r="P2224" s="58" t="s">
        <v>38</v>
      </c>
      <c r="Q2224" s="33" t="s">
        <v>207</v>
      </c>
      <c r="R2224" s="14" t="s">
        <v>38</v>
      </c>
      <c r="S2224" s="13" t="s">
        <v>216</v>
      </c>
      <c r="T2224" s="13" t="s">
        <v>217</v>
      </c>
      <c r="U2224" s="33">
        <f t="shared" ca="1" si="408"/>
        <v>45744.56914039352</v>
      </c>
      <c r="V2224" s="13" t="str">
        <f t="shared" si="409"/>
        <v>Chennai</v>
      </c>
      <c r="W2224" s="13" t="str">
        <f t="shared" si="410"/>
        <v>DOMI</v>
      </c>
      <c r="X2224" s="13">
        <f t="shared" si="411"/>
        <v>16</v>
      </c>
      <c r="Y2224" s="13" t="str">
        <f>IFERROR(VLOOKUP(C2224,ReceivingTeam[],2,FALSE),"HelpDesk")</f>
        <v>HelpDesk</v>
      </c>
      <c r="Z2224" s="67">
        <f t="shared" si="412"/>
        <v>44884.854155092631</v>
      </c>
      <c r="AA2224" s="68">
        <f t="shared" si="413"/>
        <v>44883</v>
      </c>
      <c r="AB2224" s="69" t="b">
        <f t="shared" si="414"/>
        <v>1</v>
      </c>
      <c r="AC2224" s="70">
        <f t="shared" si="415"/>
        <v>0.5</v>
      </c>
      <c r="AD2224" s="67">
        <f t="shared" si="416"/>
        <v>44884.854155092631</v>
      </c>
      <c r="AE2224" s="67">
        <f>VLOOKUP(V2224,'Branch Wise Work Timelines'!C:G,3,FALSE)+AA2224</f>
        <v>44883.416666666664</v>
      </c>
      <c r="AF2224" s="67">
        <f>IF(V2224="Bangalore",VLOOKUP(V2224,'Branch Wise Work Timelines'!C:G,4,FALSE)+AA2224+1,IF(V2224="Mumbai",VLOOKUP(V2224,'Branch Wise Work Timelines'!C:G,4,FALSE)+AA2224+1,VLOOKUP(V2224,'Branch Wise Work Timelines'!C:G,4,FALSE)+AA2224))</f>
        <v>44883.770833333336</v>
      </c>
      <c r="AG2224" s="67">
        <f>WORKDAY.INTL(AA2224,1,11)+VLOOKUP(V2224,'Branch Wise Work Timelines'!C:G,3,FALSE)</f>
        <v>44884.416666666664</v>
      </c>
      <c r="AH2224" s="69" t="str">
        <f t="shared" ca="1" si="417"/>
        <v>Out of TAT</v>
      </c>
      <c r="AI2224" s="69">
        <f t="shared" ca="1" si="418"/>
        <v>20634</v>
      </c>
      <c r="AJ2224" s="69" t="str">
        <f ca="1">IF(AI2224&lt;0,"0-12",IFERROR(VLOOKUP(AI2224,Breakup[],2,FALSE),"&gt;24"))</f>
        <v>&gt;24</v>
      </c>
      <c r="AK2224" s="69" t="str">
        <f>VLOOKUP(V2224,Master!B:D,3,FALSE)</f>
        <v>South</v>
      </c>
      <c r="AL2224" s="69" t="str">
        <f t="shared" si="419"/>
        <v>Chennai</v>
      </c>
    </row>
    <row r="2225" spans="1:38">
      <c r="A2225" s="13" t="s">
        <v>4761</v>
      </c>
      <c r="B2225" s="54">
        <v>44701.624088576398</v>
      </c>
      <c r="C2225" s="13" t="s">
        <v>739</v>
      </c>
      <c r="D2225" s="13">
        <v>429</v>
      </c>
      <c r="E2225" s="13" t="s">
        <v>4762</v>
      </c>
      <c r="F2225" s="13" t="s">
        <v>33</v>
      </c>
      <c r="G2225" s="14">
        <v>1653038954117</v>
      </c>
      <c r="H2225" s="55">
        <v>0.97187500000000004</v>
      </c>
      <c r="I2225" s="33">
        <v>44889.971875000003</v>
      </c>
      <c r="J2225" s="58">
        <v>44889</v>
      </c>
      <c r="K2225" s="13" t="s">
        <v>452</v>
      </c>
      <c r="L2225" s="13" t="s">
        <v>36</v>
      </c>
      <c r="M2225" s="13" t="s">
        <v>739</v>
      </c>
      <c r="N2225" s="13" t="s">
        <v>1185</v>
      </c>
      <c r="O2225" s="33" t="s">
        <v>38</v>
      </c>
      <c r="P2225" s="58" t="s">
        <v>38</v>
      </c>
      <c r="Q2225" s="33" t="s">
        <v>207</v>
      </c>
      <c r="R2225" s="14" t="s">
        <v>38</v>
      </c>
      <c r="S2225" s="13" t="s">
        <v>216</v>
      </c>
      <c r="T2225" s="13" t="s">
        <v>278</v>
      </c>
      <c r="U2225" s="33">
        <f t="shared" ca="1" si="408"/>
        <v>45744.56914039352</v>
      </c>
      <c r="V2225" s="13" t="str">
        <f t="shared" si="409"/>
        <v>Chennai</v>
      </c>
      <c r="W2225" s="13" t="str">
        <f t="shared" si="410"/>
        <v>RI</v>
      </c>
      <c r="X2225" s="13">
        <f t="shared" si="411"/>
        <v>23</v>
      </c>
      <c r="Y2225" s="13" t="str">
        <f>IFERROR(VLOOKUP(C2225,ReceivingTeam[],2,FALSE),"HelpDesk")</f>
        <v>HelpDesk</v>
      </c>
      <c r="Z2225" s="67">
        <f t="shared" si="412"/>
        <v>44893.617708333331</v>
      </c>
      <c r="AA2225" s="68">
        <f t="shared" si="413"/>
        <v>44889</v>
      </c>
      <c r="AB2225" s="69" t="b">
        <f t="shared" si="414"/>
        <v>1</v>
      </c>
      <c r="AC2225" s="70">
        <f t="shared" si="415"/>
        <v>3</v>
      </c>
      <c r="AD2225" s="67">
        <f t="shared" si="416"/>
        <v>44893.617708333331</v>
      </c>
      <c r="AE2225" s="67">
        <f>VLOOKUP(V2225,'Branch Wise Work Timelines'!C:G,3,FALSE)+AA2225</f>
        <v>44889.416666666664</v>
      </c>
      <c r="AF2225" s="67">
        <f>IF(V2225="Bangalore",VLOOKUP(V2225,'Branch Wise Work Timelines'!C:G,4,FALSE)+AA2225+1,IF(V2225="Mumbai",VLOOKUP(V2225,'Branch Wise Work Timelines'!C:G,4,FALSE)+AA2225+1,VLOOKUP(V2225,'Branch Wise Work Timelines'!C:G,4,FALSE)+AA2225))</f>
        <v>44889.770833333336</v>
      </c>
      <c r="AG2225" s="67">
        <f>WORKDAY.INTL(AA2225,1,11)+VLOOKUP(V2225,'Branch Wise Work Timelines'!C:G,3,FALSE)</f>
        <v>44890.416666666664</v>
      </c>
      <c r="AH2225" s="69" t="str">
        <f t="shared" ca="1" si="417"/>
        <v>Out of TAT</v>
      </c>
      <c r="AI2225" s="69">
        <f t="shared" ca="1" si="418"/>
        <v>20423</v>
      </c>
      <c r="AJ2225" s="69" t="str">
        <f ca="1">IF(AI2225&lt;0,"0-12",IFERROR(VLOOKUP(AI2225,Breakup[],2,FALSE),"&gt;24"))</f>
        <v>&gt;24</v>
      </c>
      <c r="AK2225" s="69" t="str">
        <f>VLOOKUP(V2225,Master!B:D,3,FALSE)</f>
        <v>South</v>
      </c>
      <c r="AL2225" s="69" t="str">
        <f t="shared" si="419"/>
        <v>Chennai</v>
      </c>
    </row>
    <row r="2226" spans="1:38">
      <c r="A2226" s="13" t="s">
        <v>4763</v>
      </c>
      <c r="B2226" s="54">
        <v>44701.624464965302</v>
      </c>
      <c r="C2226" s="13" t="s">
        <v>739</v>
      </c>
      <c r="D2226" s="13">
        <v>1981</v>
      </c>
      <c r="E2226" s="13" t="s">
        <v>4764</v>
      </c>
      <c r="F2226" s="13" t="s">
        <v>24</v>
      </c>
      <c r="G2226" s="14">
        <v>1653038954117</v>
      </c>
      <c r="H2226" s="55">
        <v>0.24466435185185201</v>
      </c>
      <c r="I2226" s="33">
        <v>44881.244664351798</v>
      </c>
      <c r="J2226" s="58">
        <v>44881</v>
      </c>
      <c r="K2226" s="13" t="s">
        <v>452</v>
      </c>
      <c r="L2226" s="13" t="s">
        <v>36</v>
      </c>
      <c r="M2226" s="13" t="s">
        <v>739</v>
      </c>
      <c r="N2226" s="13" t="s">
        <v>1185</v>
      </c>
      <c r="O2226" s="33" t="s">
        <v>38</v>
      </c>
      <c r="P2226" s="58" t="s">
        <v>38</v>
      </c>
      <c r="Q2226" s="33" t="s">
        <v>207</v>
      </c>
      <c r="R2226" s="14" t="s">
        <v>38</v>
      </c>
      <c r="S2226" s="13" t="s">
        <v>216</v>
      </c>
      <c r="T2226" s="13" t="s">
        <v>278</v>
      </c>
      <c r="U2226" s="33">
        <f t="shared" ca="1" si="408"/>
        <v>45744.56914039352</v>
      </c>
      <c r="V2226" s="13" t="str">
        <f t="shared" si="409"/>
        <v>Chennai</v>
      </c>
      <c r="W2226" s="13" t="str">
        <f t="shared" si="410"/>
        <v>DOMI</v>
      </c>
      <c r="X2226" s="13">
        <f t="shared" si="411"/>
        <v>5</v>
      </c>
      <c r="Y2226" s="13" t="str">
        <f>IFERROR(VLOOKUP(C2226,ReceivingTeam[],2,FALSE),"HelpDesk")</f>
        <v>HelpDesk</v>
      </c>
      <c r="Z2226" s="67">
        <f t="shared" si="412"/>
        <v>44885.062499999993</v>
      </c>
      <c r="AA2226" s="68">
        <f t="shared" si="413"/>
        <v>44881</v>
      </c>
      <c r="AB2226" s="69" t="b">
        <f t="shared" si="414"/>
        <v>1</v>
      </c>
      <c r="AC2226" s="70">
        <f t="shared" si="415"/>
        <v>3</v>
      </c>
      <c r="AD2226" s="67">
        <f t="shared" si="416"/>
        <v>44885.062499999993</v>
      </c>
      <c r="AE2226" s="67">
        <f>VLOOKUP(V2226,'Branch Wise Work Timelines'!C:G,3,FALSE)+AA2226</f>
        <v>44881.416666666664</v>
      </c>
      <c r="AF2226" s="67">
        <f>IF(V2226="Bangalore",VLOOKUP(V2226,'Branch Wise Work Timelines'!C:G,4,FALSE)+AA2226+1,IF(V2226="Mumbai",VLOOKUP(V2226,'Branch Wise Work Timelines'!C:G,4,FALSE)+AA2226+1,VLOOKUP(V2226,'Branch Wise Work Timelines'!C:G,4,FALSE)+AA2226))</f>
        <v>44881.770833333336</v>
      </c>
      <c r="AG2226" s="67">
        <f>WORKDAY.INTL(AA2226,1,11)+VLOOKUP(V2226,'Branch Wise Work Timelines'!C:G,3,FALSE)</f>
        <v>44882.416666666664</v>
      </c>
      <c r="AH2226" s="69" t="str">
        <f t="shared" ca="1" si="417"/>
        <v>Out of TAT</v>
      </c>
      <c r="AI2226" s="69">
        <f t="shared" ca="1" si="418"/>
        <v>20629</v>
      </c>
      <c r="AJ2226" s="69" t="str">
        <f ca="1">IF(AI2226&lt;0,"0-12",IFERROR(VLOOKUP(AI2226,Breakup[],2,FALSE),"&gt;24"))</f>
        <v>&gt;24</v>
      </c>
      <c r="AK2226" s="69" t="str">
        <f>VLOOKUP(V2226,Master!B:D,3,FALSE)</f>
        <v>South</v>
      </c>
      <c r="AL2226" s="69" t="str">
        <f t="shared" si="419"/>
        <v>Chennai</v>
      </c>
    </row>
    <row r="2227" spans="1:38">
      <c r="A2227" s="13" t="s">
        <v>4765</v>
      </c>
      <c r="B2227" s="54">
        <v>44701.604023495398</v>
      </c>
      <c r="C2227" s="13" t="s">
        <v>739</v>
      </c>
      <c r="D2227" s="13">
        <v>969</v>
      </c>
      <c r="E2227" s="13" t="s">
        <v>4766</v>
      </c>
      <c r="F2227" s="13" t="s">
        <v>24</v>
      </c>
      <c r="G2227" s="14">
        <v>1653037855169</v>
      </c>
      <c r="H2227" s="55">
        <v>0.22962962962962999</v>
      </c>
      <c r="I2227" s="33">
        <v>44884.229629629597</v>
      </c>
      <c r="J2227" s="58">
        <v>44884</v>
      </c>
      <c r="K2227" s="13" t="s">
        <v>452</v>
      </c>
      <c r="L2227" s="13" t="s">
        <v>36</v>
      </c>
      <c r="M2227" s="13" t="s">
        <v>739</v>
      </c>
      <c r="N2227" s="13" t="s">
        <v>1185</v>
      </c>
      <c r="O2227" s="33" t="s">
        <v>38</v>
      </c>
      <c r="P2227" s="58" t="s">
        <v>38</v>
      </c>
      <c r="Q2227" s="33" t="s">
        <v>207</v>
      </c>
      <c r="R2227" s="14" t="s">
        <v>38</v>
      </c>
      <c r="S2227" s="13" t="s">
        <v>216</v>
      </c>
      <c r="T2227" s="13" t="s">
        <v>217</v>
      </c>
      <c r="U2227" s="33">
        <f t="shared" ca="1" si="408"/>
        <v>45744.56914039352</v>
      </c>
      <c r="V2227" s="13" t="str">
        <f t="shared" si="409"/>
        <v>Chennai</v>
      </c>
      <c r="W2227" s="13" t="str">
        <f t="shared" si="410"/>
        <v>DOMI</v>
      </c>
      <c r="X2227" s="13">
        <f t="shared" si="411"/>
        <v>5</v>
      </c>
      <c r="Y2227" s="13" t="str">
        <f>IFERROR(VLOOKUP(C2227,ReceivingTeam[],2,FALSE),"HelpDesk")</f>
        <v>HelpDesk</v>
      </c>
      <c r="Z2227" s="67">
        <f t="shared" si="412"/>
        <v>44886.562499999993</v>
      </c>
      <c r="AA2227" s="68">
        <f t="shared" si="413"/>
        <v>44884</v>
      </c>
      <c r="AB2227" s="69" t="b">
        <f t="shared" si="414"/>
        <v>1</v>
      </c>
      <c r="AC2227" s="70">
        <f t="shared" si="415"/>
        <v>0.5</v>
      </c>
      <c r="AD2227" s="67">
        <f t="shared" si="416"/>
        <v>44886.562499999993</v>
      </c>
      <c r="AE2227" s="67">
        <f>VLOOKUP(V2227,'Branch Wise Work Timelines'!C:G,3,FALSE)+AA2227</f>
        <v>44884.416666666664</v>
      </c>
      <c r="AF2227" s="67">
        <f>IF(V2227="Bangalore",VLOOKUP(V2227,'Branch Wise Work Timelines'!C:G,4,FALSE)+AA2227+1,IF(V2227="Mumbai",VLOOKUP(V2227,'Branch Wise Work Timelines'!C:G,4,FALSE)+AA2227+1,VLOOKUP(V2227,'Branch Wise Work Timelines'!C:G,4,FALSE)+AA2227))</f>
        <v>44884.770833333336</v>
      </c>
      <c r="AG2227" s="67">
        <f>WORKDAY.INTL(AA2227,1,11)+VLOOKUP(V2227,'Branch Wise Work Timelines'!C:G,3,FALSE)</f>
        <v>44886.416666666664</v>
      </c>
      <c r="AH2227" s="69" t="str">
        <f t="shared" ca="1" si="417"/>
        <v>Out of TAT</v>
      </c>
      <c r="AI2227" s="69">
        <f t="shared" ca="1" si="418"/>
        <v>20593</v>
      </c>
      <c r="AJ2227" s="69" t="str">
        <f ca="1">IF(AI2227&lt;0,"0-12",IFERROR(VLOOKUP(AI2227,Breakup[],2,FALSE),"&gt;24"))</f>
        <v>&gt;24</v>
      </c>
      <c r="AK2227" s="69" t="str">
        <f>VLOOKUP(V2227,Master!B:D,3,FALSE)</f>
        <v>South</v>
      </c>
      <c r="AL2227" s="69" t="str">
        <f t="shared" si="419"/>
        <v>Chennai</v>
      </c>
    </row>
    <row r="2228" spans="1:38">
      <c r="A2228" s="13" t="s">
        <v>4767</v>
      </c>
      <c r="B2228" s="54">
        <v>44701.543274421303</v>
      </c>
      <c r="C2228" s="13" t="s">
        <v>739</v>
      </c>
      <c r="D2228" s="13">
        <v>1055</v>
      </c>
      <c r="E2228" s="13" t="s">
        <v>4768</v>
      </c>
      <c r="F2228" s="13" t="s">
        <v>24</v>
      </c>
      <c r="G2228" s="14">
        <v>1653032416850</v>
      </c>
      <c r="H2228" s="55">
        <v>0.69915509259259301</v>
      </c>
      <c r="I2228" s="33">
        <v>44891.699155092603</v>
      </c>
      <c r="J2228" s="58">
        <v>44891</v>
      </c>
      <c r="K2228" s="13" t="s">
        <v>452</v>
      </c>
      <c r="L2228" s="13" t="s">
        <v>36</v>
      </c>
      <c r="M2228" s="13" t="s">
        <v>739</v>
      </c>
      <c r="N2228" s="13" t="s">
        <v>1185</v>
      </c>
      <c r="O2228" s="33">
        <v>44891.558437500003</v>
      </c>
      <c r="P2228" s="58">
        <v>44891</v>
      </c>
      <c r="Q2228" s="33" t="s">
        <v>237</v>
      </c>
      <c r="R2228" s="14">
        <v>122</v>
      </c>
      <c r="S2228" s="13" t="s">
        <v>216</v>
      </c>
      <c r="T2228" s="13" t="s">
        <v>217</v>
      </c>
      <c r="U2228" s="33">
        <f t="shared" ca="1" si="408"/>
        <v>45744.56914039352</v>
      </c>
      <c r="V2228" s="13" t="str">
        <f t="shared" si="409"/>
        <v>Chennai</v>
      </c>
      <c r="W2228" s="13" t="str">
        <f t="shared" si="410"/>
        <v>DOMI</v>
      </c>
      <c r="X2228" s="13">
        <f t="shared" si="411"/>
        <v>16</v>
      </c>
      <c r="Y2228" s="13" t="str">
        <f>IFERROR(VLOOKUP(C2228,ReceivingTeam[],2,FALSE),"HelpDesk")</f>
        <v>HelpDesk</v>
      </c>
      <c r="Z2228" s="67">
        <f t="shared" si="412"/>
        <v>44893.844988425932</v>
      </c>
      <c r="AA2228" s="68">
        <f t="shared" si="413"/>
        <v>44891</v>
      </c>
      <c r="AB2228" s="69" t="b">
        <f t="shared" si="414"/>
        <v>1</v>
      </c>
      <c r="AC2228" s="70">
        <f t="shared" si="415"/>
        <v>0.5</v>
      </c>
      <c r="AD2228" s="67">
        <f t="shared" si="416"/>
        <v>44893.844988425932</v>
      </c>
      <c r="AE2228" s="67">
        <f>VLOOKUP(V2228,'Branch Wise Work Timelines'!C:G,3,FALSE)+AA2228</f>
        <v>44891.416666666664</v>
      </c>
      <c r="AF2228" s="67">
        <f>IF(V2228="Bangalore",VLOOKUP(V2228,'Branch Wise Work Timelines'!C:G,4,FALSE)+AA2228+1,IF(V2228="Mumbai",VLOOKUP(V2228,'Branch Wise Work Timelines'!C:G,4,FALSE)+AA2228+1,VLOOKUP(V2228,'Branch Wise Work Timelines'!C:G,4,FALSE)+AA2228))</f>
        <v>44891.770833333336</v>
      </c>
      <c r="AG2228" s="67">
        <f>WORKDAY.INTL(AA2228,1,11)+VLOOKUP(V2228,'Branch Wise Work Timelines'!C:G,3,FALSE)</f>
        <v>44893.416666666664</v>
      </c>
      <c r="AH2228" s="69" t="str">
        <f t="shared" si="417"/>
        <v>Met</v>
      </c>
      <c r="AI2228" s="69">
        <f t="shared" ca="1" si="418"/>
        <v>20418</v>
      </c>
      <c r="AJ2228" s="69" t="str">
        <f ca="1">IF(AI2228&lt;0,"0-12",IFERROR(VLOOKUP(AI2228,Breakup[],2,FALSE),"&gt;24"))</f>
        <v>&gt;24</v>
      </c>
      <c r="AK2228" s="69" t="str">
        <f>VLOOKUP(V2228,Master!B:D,3,FALSE)</f>
        <v>South</v>
      </c>
      <c r="AL2228" s="69" t="str">
        <f t="shared" si="419"/>
        <v>Chennai</v>
      </c>
    </row>
    <row r="2229" spans="1:38">
      <c r="A2229" s="13" t="s">
        <v>4769</v>
      </c>
      <c r="B2229" s="54">
        <v>44701.543589201399</v>
      </c>
      <c r="C2229" s="13" t="s">
        <v>739</v>
      </c>
      <c r="D2229" s="13">
        <v>785</v>
      </c>
      <c r="E2229" s="13" t="s">
        <v>4770</v>
      </c>
      <c r="F2229" s="13" t="s">
        <v>24</v>
      </c>
      <c r="G2229" s="14">
        <v>1653032416850</v>
      </c>
      <c r="H2229" s="55">
        <v>0.94038194444444401</v>
      </c>
      <c r="I2229" s="33">
        <v>44881.940381944398</v>
      </c>
      <c r="J2229" s="58">
        <v>44881</v>
      </c>
      <c r="K2229" s="13" t="s">
        <v>452</v>
      </c>
      <c r="L2229" s="13" t="s">
        <v>36</v>
      </c>
      <c r="M2229" s="13" t="s">
        <v>739</v>
      </c>
      <c r="N2229" s="13" t="s">
        <v>1185</v>
      </c>
      <c r="O2229" s="33" t="s">
        <v>38</v>
      </c>
      <c r="P2229" s="58" t="s">
        <v>38</v>
      </c>
      <c r="Q2229" s="33" t="s">
        <v>207</v>
      </c>
      <c r="R2229" s="14" t="s">
        <v>38</v>
      </c>
      <c r="S2229" s="13" t="s">
        <v>216</v>
      </c>
      <c r="T2229" s="13" t="s">
        <v>217</v>
      </c>
      <c r="U2229" s="33">
        <f t="shared" ca="1" si="408"/>
        <v>45744.56914039352</v>
      </c>
      <c r="V2229" s="13" t="str">
        <f t="shared" si="409"/>
        <v>Chennai</v>
      </c>
      <c r="W2229" s="13" t="str">
        <f t="shared" si="410"/>
        <v>DOMI</v>
      </c>
      <c r="X2229" s="13">
        <f t="shared" si="411"/>
        <v>22</v>
      </c>
      <c r="Y2229" s="13" t="str">
        <f>IFERROR(VLOOKUP(C2229,ReceivingTeam[],2,FALSE),"HelpDesk")</f>
        <v>HelpDesk</v>
      </c>
      <c r="Z2229" s="67">
        <f t="shared" si="412"/>
        <v>44883.086215277726</v>
      </c>
      <c r="AA2229" s="68">
        <f t="shared" si="413"/>
        <v>44881</v>
      </c>
      <c r="AB2229" s="69" t="b">
        <f t="shared" si="414"/>
        <v>1</v>
      </c>
      <c r="AC2229" s="70">
        <f t="shared" si="415"/>
        <v>0.5</v>
      </c>
      <c r="AD2229" s="67">
        <f t="shared" si="416"/>
        <v>44883.086215277726</v>
      </c>
      <c r="AE2229" s="67">
        <f>VLOOKUP(V2229,'Branch Wise Work Timelines'!C:G,3,FALSE)+AA2229</f>
        <v>44881.416666666664</v>
      </c>
      <c r="AF2229" s="67">
        <f>IF(V2229="Bangalore",VLOOKUP(V2229,'Branch Wise Work Timelines'!C:G,4,FALSE)+AA2229+1,IF(V2229="Mumbai",VLOOKUP(V2229,'Branch Wise Work Timelines'!C:G,4,FALSE)+AA2229+1,VLOOKUP(V2229,'Branch Wise Work Timelines'!C:G,4,FALSE)+AA2229))</f>
        <v>44881.770833333336</v>
      </c>
      <c r="AG2229" s="67">
        <f>WORKDAY.INTL(AA2229,1,11)+VLOOKUP(V2229,'Branch Wise Work Timelines'!C:G,3,FALSE)</f>
        <v>44882.416666666664</v>
      </c>
      <c r="AH2229" s="69" t="str">
        <f t="shared" ca="1" si="417"/>
        <v>Out of TAT</v>
      </c>
      <c r="AI2229" s="69">
        <f t="shared" ca="1" si="418"/>
        <v>20676</v>
      </c>
      <c r="AJ2229" s="69" t="str">
        <f ca="1">IF(AI2229&lt;0,"0-12",IFERROR(VLOOKUP(AI2229,Breakup[],2,FALSE),"&gt;24"))</f>
        <v>&gt;24</v>
      </c>
      <c r="AK2229" s="69" t="str">
        <f>VLOOKUP(V2229,Master!B:D,3,FALSE)</f>
        <v>South</v>
      </c>
      <c r="AL2229" s="69" t="str">
        <f t="shared" si="419"/>
        <v>Chennai</v>
      </c>
    </row>
    <row r="2230" spans="1:38">
      <c r="A2230" s="13" t="s">
        <v>4771</v>
      </c>
      <c r="B2230" s="54">
        <v>44701.543897997697</v>
      </c>
      <c r="C2230" s="13" t="s">
        <v>739</v>
      </c>
      <c r="D2230" s="13">
        <v>1137</v>
      </c>
      <c r="E2230" s="13" t="s">
        <v>4772</v>
      </c>
      <c r="F2230" s="13" t="s">
        <v>24</v>
      </c>
      <c r="G2230" s="14">
        <v>1653032416850</v>
      </c>
      <c r="H2230" s="55">
        <v>0.78100694444444396</v>
      </c>
      <c r="I2230" s="33">
        <v>44887.781006944402</v>
      </c>
      <c r="J2230" s="58">
        <v>44887</v>
      </c>
      <c r="K2230" s="13" t="s">
        <v>452</v>
      </c>
      <c r="L2230" s="13" t="s">
        <v>36</v>
      </c>
      <c r="M2230" s="13" t="s">
        <v>739</v>
      </c>
      <c r="N2230" s="13" t="s">
        <v>1185</v>
      </c>
      <c r="O2230" s="33" t="s">
        <v>38</v>
      </c>
      <c r="P2230" s="58" t="s">
        <v>38</v>
      </c>
      <c r="Q2230" s="33" t="s">
        <v>207</v>
      </c>
      <c r="R2230" s="14" t="s">
        <v>38</v>
      </c>
      <c r="S2230" s="13" t="s">
        <v>216</v>
      </c>
      <c r="T2230" s="13" t="s">
        <v>217</v>
      </c>
      <c r="U2230" s="33">
        <f t="shared" ca="1" si="408"/>
        <v>45744.56914039352</v>
      </c>
      <c r="V2230" s="13" t="str">
        <f t="shared" si="409"/>
        <v>Chennai</v>
      </c>
      <c r="W2230" s="13" t="str">
        <f t="shared" si="410"/>
        <v>DOMI</v>
      </c>
      <c r="X2230" s="13">
        <f t="shared" si="411"/>
        <v>18</v>
      </c>
      <c r="Y2230" s="13" t="str">
        <f>IFERROR(VLOOKUP(C2230,ReceivingTeam[],2,FALSE),"HelpDesk")</f>
        <v>HelpDesk</v>
      </c>
      <c r="Z2230" s="67">
        <f t="shared" si="412"/>
        <v>44888.926840277731</v>
      </c>
      <c r="AA2230" s="68">
        <f t="shared" si="413"/>
        <v>44887</v>
      </c>
      <c r="AB2230" s="69" t="b">
        <f t="shared" si="414"/>
        <v>1</v>
      </c>
      <c r="AC2230" s="70">
        <f t="shared" si="415"/>
        <v>0.5</v>
      </c>
      <c r="AD2230" s="67">
        <f t="shared" si="416"/>
        <v>44888.926840277731</v>
      </c>
      <c r="AE2230" s="67">
        <f>VLOOKUP(V2230,'Branch Wise Work Timelines'!C:G,3,FALSE)+AA2230</f>
        <v>44887.416666666664</v>
      </c>
      <c r="AF2230" s="67">
        <f>IF(V2230="Bangalore",VLOOKUP(V2230,'Branch Wise Work Timelines'!C:G,4,FALSE)+AA2230+1,IF(V2230="Mumbai",VLOOKUP(V2230,'Branch Wise Work Timelines'!C:G,4,FALSE)+AA2230+1,VLOOKUP(V2230,'Branch Wise Work Timelines'!C:G,4,FALSE)+AA2230))</f>
        <v>44887.770833333336</v>
      </c>
      <c r="AG2230" s="67">
        <f>WORKDAY.INTL(AA2230,1,11)+VLOOKUP(V2230,'Branch Wise Work Timelines'!C:G,3,FALSE)</f>
        <v>44888.416666666664</v>
      </c>
      <c r="AH2230" s="69" t="str">
        <f t="shared" ca="1" si="417"/>
        <v>Out of TAT</v>
      </c>
      <c r="AI2230" s="69">
        <f t="shared" ca="1" si="418"/>
        <v>20536</v>
      </c>
      <c r="AJ2230" s="69" t="str">
        <f ca="1">IF(AI2230&lt;0,"0-12",IFERROR(VLOOKUP(AI2230,Breakup[],2,FALSE),"&gt;24"))</f>
        <v>&gt;24</v>
      </c>
      <c r="AK2230" s="69" t="str">
        <f>VLOOKUP(V2230,Master!B:D,3,FALSE)</f>
        <v>South</v>
      </c>
      <c r="AL2230" s="69" t="str">
        <f t="shared" si="419"/>
        <v>Chennai</v>
      </c>
    </row>
    <row r="2231" spans="1:38">
      <c r="A2231" s="13" t="s">
        <v>4773</v>
      </c>
      <c r="B2231" s="54">
        <v>44701.544284374999</v>
      </c>
      <c r="C2231" s="13" t="s">
        <v>739</v>
      </c>
      <c r="D2231" s="13">
        <v>1621</v>
      </c>
      <c r="E2231" s="13" t="s">
        <v>4774</v>
      </c>
      <c r="F2231" s="13" t="s">
        <v>24</v>
      </c>
      <c r="G2231" s="14">
        <v>1653032416850</v>
      </c>
      <c r="H2231" s="55">
        <v>0.46</v>
      </c>
      <c r="I2231" s="33">
        <v>44883.46</v>
      </c>
      <c r="J2231" s="58">
        <v>44883</v>
      </c>
      <c r="K2231" s="13" t="s">
        <v>452</v>
      </c>
      <c r="L2231" s="13" t="s">
        <v>36</v>
      </c>
      <c r="M2231" s="13" t="s">
        <v>739</v>
      </c>
      <c r="N2231" s="13" t="s">
        <v>1185</v>
      </c>
      <c r="O2231" s="33" t="s">
        <v>38</v>
      </c>
      <c r="P2231" s="58" t="s">
        <v>38</v>
      </c>
      <c r="Q2231" s="33" t="s">
        <v>207</v>
      </c>
      <c r="R2231" s="14" t="s">
        <v>38</v>
      </c>
      <c r="S2231" s="13" t="s">
        <v>216</v>
      </c>
      <c r="T2231" s="13" t="s">
        <v>217</v>
      </c>
      <c r="U2231" s="33">
        <f t="shared" ca="1" si="408"/>
        <v>45744.56914039352</v>
      </c>
      <c r="V2231" s="13" t="str">
        <f t="shared" si="409"/>
        <v>Chennai</v>
      </c>
      <c r="W2231" s="13" t="str">
        <f t="shared" si="410"/>
        <v>DOMI</v>
      </c>
      <c r="X2231" s="13">
        <f t="shared" si="411"/>
        <v>11</v>
      </c>
      <c r="Y2231" s="13" t="str">
        <f>IFERROR(VLOOKUP(C2231,ReceivingTeam[],2,FALSE),"HelpDesk")</f>
        <v>HelpDesk</v>
      </c>
      <c r="Z2231" s="67">
        <f t="shared" si="412"/>
        <v>44884.605833333328</v>
      </c>
      <c r="AA2231" s="68">
        <f t="shared" si="413"/>
        <v>44883</v>
      </c>
      <c r="AB2231" s="69" t="b">
        <f t="shared" si="414"/>
        <v>1</v>
      </c>
      <c r="AC2231" s="70">
        <f t="shared" si="415"/>
        <v>0.5</v>
      </c>
      <c r="AD2231" s="67">
        <f t="shared" si="416"/>
        <v>44884.605833333328</v>
      </c>
      <c r="AE2231" s="67">
        <f>VLOOKUP(V2231,'Branch Wise Work Timelines'!C:G,3,FALSE)+AA2231</f>
        <v>44883.416666666664</v>
      </c>
      <c r="AF2231" s="67">
        <f>IF(V2231="Bangalore",VLOOKUP(V2231,'Branch Wise Work Timelines'!C:G,4,FALSE)+AA2231+1,IF(V2231="Mumbai",VLOOKUP(V2231,'Branch Wise Work Timelines'!C:G,4,FALSE)+AA2231+1,VLOOKUP(V2231,'Branch Wise Work Timelines'!C:G,4,FALSE)+AA2231))</f>
        <v>44883.770833333336</v>
      </c>
      <c r="AG2231" s="67">
        <f>WORKDAY.INTL(AA2231,1,11)+VLOOKUP(V2231,'Branch Wise Work Timelines'!C:G,3,FALSE)</f>
        <v>44884.416666666664</v>
      </c>
      <c r="AH2231" s="69" t="str">
        <f t="shared" ca="1" si="417"/>
        <v>Out of TAT</v>
      </c>
      <c r="AI2231" s="69">
        <f t="shared" ca="1" si="418"/>
        <v>20640</v>
      </c>
      <c r="AJ2231" s="69" t="str">
        <f ca="1">IF(AI2231&lt;0,"0-12",IFERROR(VLOOKUP(AI2231,Breakup[],2,FALSE),"&gt;24"))</f>
        <v>&gt;24</v>
      </c>
      <c r="AK2231" s="69" t="str">
        <f>VLOOKUP(V2231,Master!B:D,3,FALSE)</f>
        <v>South</v>
      </c>
      <c r="AL2231" s="69" t="str">
        <f t="shared" si="419"/>
        <v>Chennai</v>
      </c>
    </row>
    <row r="2232" spans="1:38">
      <c r="A2232" s="13" t="s">
        <v>4775</v>
      </c>
      <c r="B2232" s="54">
        <v>44701.5446352199</v>
      </c>
      <c r="C2232" s="13" t="s">
        <v>739</v>
      </c>
      <c r="D2232" s="13">
        <v>609</v>
      </c>
      <c r="E2232" s="13" t="s">
        <v>4776</v>
      </c>
      <c r="F2232" s="13" t="s">
        <v>24</v>
      </c>
      <c r="G2232" s="14">
        <v>1653032416850</v>
      </c>
      <c r="H2232" s="55">
        <v>0.52524305555555595</v>
      </c>
      <c r="I2232" s="33">
        <v>44884.525243055599</v>
      </c>
      <c r="J2232" s="58">
        <v>44884</v>
      </c>
      <c r="K2232" s="13" t="s">
        <v>452</v>
      </c>
      <c r="L2232" s="13" t="s">
        <v>36</v>
      </c>
      <c r="M2232" s="13" t="s">
        <v>739</v>
      </c>
      <c r="N2232" s="13" t="s">
        <v>1185</v>
      </c>
      <c r="O2232" s="33" t="s">
        <v>38</v>
      </c>
      <c r="P2232" s="58" t="s">
        <v>38</v>
      </c>
      <c r="Q2232" s="33" t="s">
        <v>207</v>
      </c>
      <c r="R2232" s="14" t="s">
        <v>38</v>
      </c>
      <c r="S2232" s="13" t="s">
        <v>216</v>
      </c>
      <c r="T2232" s="13" t="s">
        <v>217</v>
      </c>
      <c r="U2232" s="33">
        <f t="shared" ca="1" si="408"/>
        <v>45744.56914039352</v>
      </c>
      <c r="V2232" s="13" t="str">
        <f t="shared" si="409"/>
        <v>Chennai</v>
      </c>
      <c r="W2232" s="13" t="str">
        <f t="shared" si="410"/>
        <v>DOMI</v>
      </c>
      <c r="X2232" s="13">
        <f t="shared" si="411"/>
        <v>12</v>
      </c>
      <c r="Y2232" s="13" t="str">
        <f>IFERROR(VLOOKUP(C2232,ReceivingTeam[],2,FALSE),"HelpDesk")</f>
        <v>HelpDesk</v>
      </c>
      <c r="Z2232" s="67">
        <f t="shared" si="412"/>
        <v>44886.671076388928</v>
      </c>
      <c r="AA2232" s="68">
        <f t="shared" si="413"/>
        <v>44884</v>
      </c>
      <c r="AB2232" s="69" t="b">
        <f t="shared" si="414"/>
        <v>1</v>
      </c>
      <c r="AC2232" s="70">
        <f t="shared" si="415"/>
        <v>0.5</v>
      </c>
      <c r="AD2232" s="67">
        <f t="shared" si="416"/>
        <v>44886.671076388928</v>
      </c>
      <c r="AE2232" s="67">
        <f>VLOOKUP(V2232,'Branch Wise Work Timelines'!C:G,3,FALSE)+AA2232</f>
        <v>44884.416666666664</v>
      </c>
      <c r="AF2232" s="67">
        <f>IF(V2232="Bangalore",VLOOKUP(V2232,'Branch Wise Work Timelines'!C:G,4,FALSE)+AA2232+1,IF(V2232="Mumbai",VLOOKUP(V2232,'Branch Wise Work Timelines'!C:G,4,FALSE)+AA2232+1,VLOOKUP(V2232,'Branch Wise Work Timelines'!C:G,4,FALSE)+AA2232))</f>
        <v>44884.770833333336</v>
      </c>
      <c r="AG2232" s="67">
        <f>WORKDAY.INTL(AA2232,1,11)+VLOOKUP(V2232,'Branch Wise Work Timelines'!C:G,3,FALSE)</f>
        <v>44886.416666666664</v>
      </c>
      <c r="AH2232" s="69" t="str">
        <f t="shared" ca="1" si="417"/>
        <v>Out of TAT</v>
      </c>
      <c r="AI2232" s="69">
        <f t="shared" ca="1" si="418"/>
        <v>20590</v>
      </c>
      <c r="AJ2232" s="69" t="str">
        <f ca="1">IF(AI2232&lt;0,"0-12",IFERROR(VLOOKUP(AI2232,Breakup[],2,FALSE),"&gt;24"))</f>
        <v>&gt;24</v>
      </c>
      <c r="AK2232" s="69" t="str">
        <f>VLOOKUP(V2232,Master!B:D,3,FALSE)</f>
        <v>South</v>
      </c>
      <c r="AL2232" s="69" t="str">
        <f t="shared" si="419"/>
        <v>Chennai</v>
      </c>
    </row>
    <row r="2233" spans="1:38">
      <c r="A2233" s="13" t="s">
        <v>4777</v>
      </c>
      <c r="B2233" s="54">
        <v>44701.608116631898</v>
      </c>
      <c r="C2233" s="13" t="s">
        <v>739</v>
      </c>
      <c r="D2233" s="13">
        <v>521</v>
      </c>
      <c r="E2233" s="13" t="s">
        <v>4778</v>
      </c>
      <c r="F2233" s="13" t="s">
        <v>24</v>
      </c>
      <c r="G2233" s="14">
        <v>1653037855169</v>
      </c>
      <c r="H2233" s="55">
        <v>0.21710648148148101</v>
      </c>
      <c r="I2233" s="33">
        <v>44884.217106481497</v>
      </c>
      <c r="J2233" s="58">
        <v>44884</v>
      </c>
      <c r="K2233" s="13" t="s">
        <v>452</v>
      </c>
      <c r="L2233" s="13" t="s">
        <v>36</v>
      </c>
      <c r="M2233" s="13" t="s">
        <v>739</v>
      </c>
      <c r="N2233" s="13" t="s">
        <v>1185</v>
      </c>
      <c r="O2233" s="33" t="s">
        <v>38</v>
      </c>
      <c r="P2233" s="58" t="s">
        <v>38</v>
      </c>
      <c r="Q2233" s="33" t="s">
        <v>207</v>
      </c>
      <c r="R2233" s="14" t="s">
        <v>38</v>
      </c>
      <c r="S2233" s="13" t="s">
        <v>216</v>
      </c>
      <c r="T2233" s="13" t="s">
        <v>217</v>
      </c>
      <c r="U2233" s="33">
        <f t="shared" ca="1" si="408"/>
        <v>45744.56914039352</v>
      </c>
      <c r="V2233" s="13" t="str">
        <f t="shared" si="409"/>
        <v>Chennai</v>
      </c>
      <c r="W2233" s="13" t="str">
        <f t="shared" si="410"/>
        <v>DOMI</v>
      </c>
      <c r="X2233" s="13">
        <f t="shared" si="411"/>
        <v>5</v>
      </c>
      <c r="Y2233" s="13" t="str">
        <f>IFERROR(VLOOKUP(C2233,ReceivingTeam[],2,FALSE),"HelpDesk")</f>
        <v>HelpDesk</v>
      </c>
      <c r="Z2233" s="67">
        <f t="shared" si="412"/>
        <v>44886.562499999993</v>
      </c>
      <c r="AA2233" s="68">
        <f t="shared" si="413"/>
        <v>44884</v>
      </c>
      <c r="AB2233" s="69" t="b">
        <f t="shared" si="414"/>
        <v>1</v>
      </c>
      <c r="AC2233" s="70">
        <f t="shared" si="415"/>
        <v>0.5</v>
      </c>
      <c r="AD2233" s="67">
        <f t="shared" si="416"/>
        <v>44886.562499999993</v>
      </c>
      <c r="AE2233" s="67">
        <f>VLOOKUP(V2233,'Branch Wise Work Timelines'!C:G,3,FALSE)+AA2233</f>
        <v>44884.416666666664</v>
      </c>
      <c r="AF2233" s="67">
        <f>IF(V2233="Bangalore",VLOOKUP(V2233,'Branch Wise Work Timelines'!C:G,4,FALSE)+AA2233+1,IF(V2233="Mumbai",VLOOKUP(V2233,'Branch Wise Work Timelines'!C:G,4,FALSE)+AA2233+1,VLOOKUP(V2233,'Branch Wise Work Timelines'!C:G,4,FALSE)+AA2233))</f>
        <v>44884.770833333336</v>
      </c>
      <c r="AG2233" s="67">
        <f>WORKDAY.INTL(AA2233,1,11)+VLOOKUP(V2233,'Branch Wise Work Timelines'!C:G,3,FALSE)</f>
        <v>44886.416666666664</v>
      </c>
      <c r="AH2233" s="69" t="str">
        <f t="shared" ca="1" si="417"/>
        <v>Out of TAT</v>
      </c>
      <c r="AI2233" s="69">
        <f t="shared" ca="1" si="418"/>
        <v>20593</v>
      </c>
      <c r="AJ2233" s="69" t="str">
        <f ca="1">IF(AI2233&lt;0,"0-12",IFERROR(VLOOKUP(AI2233,Breakup[],2,FALSE),"&gt;24"))</f>
        <v>&gt;24</v>
      </c>
      <c r="AK2233" s="69" t="str">
        <f>VLOOKUP(V2233,Master!B:D,3,FALSE)</f>
        <v>South</v>
      </c>
      <c r="AL2233" s="69" t="str">
        <f t="shared" si="419"/>
        <v>Chennai</v>
      </c>
    </row>
    <row r="2234" spans="1:38">
      <c r="A2234" s="13" t="s">
        <v>4779</v>
      </c>
      <c r="B2234" s="54">
        <v>44701.610353356496</v>
      </c>
      <c r="C2234" s="13" t="s">
        <v>739</v>
      </c>
      <c r="D2234" s="13">
        <v>1333</v>
      </c>
      <c r="E2234" s="13" t="s">
        <v>4780</v>
      </c>
      <c r="F2234" s="13" t="s">
        <v>24</v>
      </c>
      <c r="G2234" s="14">
        <v>1653037855169</v>
      </c>
      <c r="H2234" s="55">
        <v>4.1435185185185203E-3</v>
      </c>
      <c r="I2234" s="33">
        <v>44883.004143518498</v>
      </c>
      <c r="J2234" s="58">
        <v>44883</v>
      </c>
      <c r="K2234" s="13" t="s">
        <v>452</v>
      </c>
      <c r="L2234" s="13" t="s">
        <v>36</v>
      </c>
      <c r="M2234" s="13" t="s">
        <v>739</v>
      </c>
      <c r="N2234" s="13" t="s">
        <v>1185</v>
      </c>
      <c r="O2234" s="33" t="s">
        <v>38</v>
      </c>
      <c r="P2234" s="58" t="s">
        <v>38</v>
      </c>
      <c r="Q2234" s="33" t="s">
        <v>207</v>
      </c>
      <c r="R2234" s="14" t="s">
        <v>38</v>
      </c>
      <c r="S2234" s="13" t="s">
        <v>216</v>
      </c>
      <c r="T2234" s="13" t="s">
        <v>217</v>
      </c>
      <c r="U2234" s="33">
        <f t="shared" ca="1" si="408"/>
        <v>45744.56914039352</v>
      </c>
      <c r="V2234" s="13" t="str">
        <f t="shared" si="409"/>
        <v>Chennai</v>
      </c>
      <c r="W2234" s="13" t="str">
        <f t="shared" si="410"/>
        <v>DOMI</v>
      </c>
      <c r="X2234" s="13">
        <f t="shared" si="411"/>
        <v>0</v>
      </c>
      <c r="Y2234" s="13" t="str">
        <f>IFERROR(VLOOKUP(C2234,ReceivingTeam[],2,FALSE),"HelpDesk")</f>
        <v>HelpDesk</v>
      </c>
      <c r="Z2234" s="67">
        <f t="shared" si="412"/>
        <v>44884.562499999993</v>
      </c>
      <c r="AA2234" s="68">
        <f t="shared" si="413"/>
        <v>44883</v>
      </c>
      <c r="AB2234" s="69" t="b">
        <f t="shared" si="414"/>
        <v>1</v>
      </c>
      <c r="AC2234" s="70">
        <f t="shared" si="415"/>
        <v>0.5</v>
      </c>
      <c r="AD2234" s="67">
        <f t="shared" si="416"/>
        <v>44884.562499999993</v>
      </c>
      <c r="AE2234" s="67">
        <f>VLOOKUP(V2234,'Branch Wise Work Timelines'!C:G,3,FALSE)+AA2234</f>
        <v>44883.416666666664</v>
      </c>
      <c r="AF2234" s="67">
        <f>IF(V2234="Bangalore",VLOOKUP(V2234,'Branch Wise Work Timelines'!C:G,4,FALSE)+AA2234+1,IF(V2234="Mumbai",VLOOKUP(V2234,'Branch Wise Work Timelines'!C:G,4,FALSE)+AA2234+1,VLOOKUP(V2234,'Branch Wise Work Timelines'!C:G,4,FALSE)+AA2234))</f>
        <v>44883.770833333336</v>
      </c>
      <c r="AG2234" s="67">
        <f>WORKDAY.INTL(AA2234,1,11)+VLOOKUP(V2234,'Branch Wise Work Timelines'!C:G,3,FALSE)</f>
        <v>44884.416666666664</v>
      </c>
      <c r="AH2234" s="69" t="str">
        <f t="shared" ca="1" si="417"/>
        <v>Out of TAT</v>
      </c>
      <c r="AI2234" s="69">
        <f t="shared" ca="1" si="418"/>
        <v>20641</v>
      </c>
      <c r="AJ2234" s="69" t="str">
        <f ca="1">IF(AI2234&lt;0,"0-12",IFERROR(VLOOKUP(AI2234,Breakup[],2,FALSE),"&gt;24"))</f>
        <v>&gt;24</v>
      </c>
      <c r="AK2234" s="69" t="str">
        <f>VLOOKUP(V2234,Master!B:D,3,FALSE)</f>
        <v>South</v>
      </c>
      <c r="AL2234" s="69" t="str">
        <f t="shared" si="419"/>
        <v>Chennai</v>
      </c>
    </row>
    <row r="2235" spans="1:38">
      <c r="A2235" s="13" t="s">
        <v>4781</v>
      </c>
      <c r="B2235" s="54">
        <v>44701.610879826403</v>
      </c>
      <c r="C2235" s="13" t="s">
        <v>739</v>
      </c>
      <c r="D2235" s="13">
        <v>1130</v>
      </c>
      <c r="E2235" s="13" t="s">
        <v>4782</v>
      </c>
      <c r="F2235" s="13" t="s">
        <v>24</v>
      </c>
      <c r="G2235" s="14">
        <v>1653037855169</v>
      </c>
      <c r="H2235" s="55">
        <v>0.39599537037037003</v>
      </c>
      <c r="I2235" s="33">
        <v>44882.395995370403</v>
      </c>
      <c r="J2235" s="58">
        <v>44882</v>
      </c>
      <c r="K2235" s="13" t="s">
        <v>452</v>
      </c>
      <c r="L2235" s="13" t="s">
        <v>36</v>
      </c>
      <c r="M2235" s="13" t="s">
        <v>739</v>
      </c>
      <c r="N2235" s="13" t="s">
        <v>1185</v>
      </c>
      <c r="O2235" s="33" t="s">
        <v>38</v>
      </c>
      <c r="P2235" s="58" t="s">
        <v>38</v>
      </c>
      <c r="Q2235" s="33" t="s">
        <v>207</v>
      </c>
      <c r="R2235" s="14" t="s">
        <v>38</v>
      </c>
      <c r="S2235" s="13" t="s">
        <v>216</v>
      </c>
      <c r="T2235" s="13" t="s">
        <v>217</v>
      </c>
      <c r="U2235" s="33">
        <f t="shared" ca="1" si="408"/>
        <v>45744.56914039352</v>
      </c>
      <c r="V2235" s="13" t="str">
        <f t="shared" si="409"/>
        <v>Chennai</v>
      </c>
      <c r="W2235" s="13" t="str">
        <f t="shared" si="410"/>
        <v>DOMI</v>
      </c>
      <c r="X2235" s="13">
        <f t="shared" si="411"/>
        <v>9</v>
      </c>
      <c r="Y2235" s="13" t="str">
        <f>IFERROR(VLOOKUP(C2235,ReceivingTeam[],2,FALSE),"HelpDesk")</f>
        <v>HelpDesk</v>
      </c>
      <c r="Z2235" s="67">
        <f t="shared" si="412"/>
        <v>44883.562499999993</v>
      </c>
      <c r="AA2235" s="68">
        <f t="shared" si="413"/>
        <v>44882</v>
      </c>
      <c r="AB2235" s="69" t="b">
        <f t="shared" si="414"/>
        <v>1</v>
      </c>
      <c r="AC2235" s="70">
        <f t="shared" si="415"/>
        <v>0.5</v>
      </c>
      <c r="AD2235" s="67">
        <f t="shared" si="416"/>
        <v>44883.562499999993</v>
      </c>
      <c r="AE2235" s="67">
        <f>VLOOKUP(V2235,'Branch Wise Work Timelines'!C:G,3,FALSE)+AA2235</f>
        <v>44882.416666666664</v>
      </c>
      <c r="AF2235" s="67">
        <f>IF(V2235="Bangalore",VLOOKUP(V2235,'Branch Wise Work Timelines'!C:G,4,FALSE)+AA2235+1,IF(V2235="Mumbai",VLOOKUP(V2235,'Branch Wise Work Timelines'!C:G,4,FALSE)+AA2235+1,VLOOKUP(V2235,'Branch Wise Work Timelines'!C:G,4,FALSE)+AA2235))</f>
        <v>44882.770833333336</v>
      </c>
      <c r="AG2235" s="67">
        <f>WORKDAY.INTL(AA2235,1,11)+VLOOKUP(V2235,'Branch Wise Work Timelines'!C:G,3,FALSE)</f>
        <v>44883.416666666664</v>
      </c>
      <c r="AH2235" s="69" t="str">
        <f t="shared" ca="1" si="417"/>
        <v>Out of TAT</v>
      </c>
      <c r="AI2235" s="69">
        <f t="shared" ca="1" si="418"/>
        <v>20665</v>
      </c>
      <c r="AJ2235" s="69" t="str">
        <f ca="1">IF(AI2235&lt;0,"0-12",IFERROR(VLOOKUP(AI2235,Breakup[],2,FALSE),"&gt;24"))</f>
        <v>&gt;24</v>
      </c>
      <c r="AK2235" s="69" t="str">
        <f>VLOOKUP(V2235,Master!B:D,3,FALSE)</f>
        <v>South</v>
      </c>
      <c r="AL2235" s="69" t="str">
        <f t="shared" si="419"/>
        <v>Chennai</v>
      </c>
    </row>
    <row r="2236" spans="1:38">
      <c r="A2236" s="13" t="s">
        <v>4783</v>
      </c>
      <c r="B2236" s="54">
        <v>44701.611243715299</v>
      </c>
      <c r="C2236" s="13" t="s">
        <v>739</v>
      </c>
      <c r="D2236" s="13">
        <v>1478</v>
      </c>
      <c r="E2236" s="13" t="s">
        <v>4784</v>
      </c>
      <c r="F2236" s="13" t="s">
        <v>24</v>
      </c>
      <c r="G2236" s="14">
        <v>1653037855169</v>
      </c>
      <c r="H2236" s="55">
        <v>0.55623842592592598</v>
      </c>
      <c r="I2236" s="33">
        <v>44881.556238425903</v>
      </c>
      <c r="J2236" s="58">
        <v>44881</v>
      </c>
      <c r="K2236" s="13" t="s">
        <v>452</v>
      </c>
      <c r="L2236" s="13" t="s">
        <v>36</v>
      </c>
      <c r="M2236" s="13" t="s">
        <v>739</v>
      </c>
      <c r="N2236" s="13" t="s">
        <v>1185</v>
      </c>
      <c r="O2236" s="33" t="s">
        <v>38</v>
      </c>
      <c r="P2236" s="58" t="s">
        <v>38</v>
      </c>
      <c r="Q2236" s="33" t="s">
        <v>207</v>
      </c>
      <c r="R2236" s="14" t="s">
        <v>38</v>
      </c>
      <c r="S2236" s="13" t="s">
        <v>216</v>
      </c>
      <c r="T2236" s="13" t="s">
        <v>217</v>
      </c>
      <c r="U2236" s="33">
        <f t="shared" ca="1" si="408"/>
        <v>45744.56914039352</v>
      </c>
      <c r="V2236" s="13" t="str">
        <f t="shared" si="409"/>
        <v>Chennai</v>
      </c>
      <c r="W2236" s="13" t="str">
        <f t="shared" si="410"/>
        <v>DOMI</v>
      </c>
      <c r="X2236" s="13">
        <f t="shared" si="411"/>
        <v>13</v>
      </c>
      <c r="Y2236" s="13" t="str">
        <f>IFERROR(VLOOKUP(C2236,ReceivingTeam[],2,FALSE),"HelpDesk")</f>
        <v>HelpDesk</v>
      </c>
      <c r="Z2236" s="67">
        <f t="shared" si="412"/>
        <v>44882.702071759231</v>
      </c>
      <c r="AA2236" s="68">
        <f t="shared" si="413"/>
        <v>44881</v>
      </c>
      <c r="AB2236" s="69" t="b">
        <f t="shared" si="414"/>
        <v>1</v>
      </c>
      <c r="AC2236" s="70">
        <f t="shared" si="415"/>
        <v>0.5</v>
      </c>
      <c r="AD2236" s="67">
        <f t="shared" si="416"/>
        <v>44882.702071759231</v>
      </c>
      <c r="AE2236" s="67">
        <f>VLOOKUP(V2236,'Branch Wise Work Timelines'!C:G,3,FALSE)+AA2236</f>
        <v>44881.416666666664</v>
      </c>
      <c r="AF2236" s="67">
        <f>IF(V2236="Bangalore",VLOOKUP(V2236,'Branch Wise Work Timelines'!C:G,4,FALSE)+AA2236+1,IF(V2236="Mumbai",VLOOKUP(V2236,'Branch Wise Work Timelines'!C:G,4,FALSE)+AA2236+1,VLOOKUP(V2236,'Branch Wise Work Timelines'!C:G,4,FALSE)+AA2236))</f>
        <v>44881.770833333336</v>
      </c>
      <c r="AG2236" s="67">
        <f>WORKDAY.INTL(AA2236,1,11)+VLOOKUP(V2236,'Branch Wise Work Timelines'!C:G,3,FALSE)</f>
        <v>44882.416666666664</v>
      </c>
      <c r="AH2236" s="69" t="str">
        <f t="shared" ca="1" si="417"/>
        <v>Out of TAT</v>
      </c>
      <c r="AI2236" s="69">
        <f t="shared" ca="1" si="418"/>
        <v>20685</v>
      </c>
      <c r="AJ2236" s="69" t="str">
        <f ca="1">IF(AI2236&lt;0,"0-12",IFERROR(VLOOKUP(AI2236,Breakup[],2,FALSE),"&gt;24"))</f>
        <v>&gt;24</v>
      </c>
      <c r="AK2236" s="69" t="str">
        <f>VLOOKUP(V2236,Master!B:D,3,FALSE)</f>
        <v>South</v>
      </c>
      <c r="AL2236" s="69" t="str">
        <f t="shared" si="419"/>
        <v>Chennai</v>
      </c>
    </row>
    <row r="2237" spans="1:38">
      <c r="A2237" s="13" t="s">
        <v>4785</v>
      </c>
      <c r="B2237" s="54">
        <v>44701.6116441782</v>
      </c>
      <c r="C2237" s="13" t="s">
        <v>739</v>
      </c>
      <c r="D2237" s="13">
        <v>207</v>
      </c>
      <c r="E2237" s="13" t="s">
        <v>4786</v>
      </c>
      <c r="F2237" s="13" t="s">
        <v>24</v>
      </c>
      <c r="G2237" s="14">
        <v>1653037855169</v>
      </c>
      <c r="H2237" s="55">
        <v>1.41087962962963E-2</v>
      </c>
      <c r="I2237" s="33">
        <v>44884.014108796298</v>
      </c>
      <c r="J2237" s="58">
        <v>44884</v>
      </c>
      <c r="K2237" s="13" t="s">
        <v>452</v>
      </c>
      <c r="L2237" s="13" t="s">
        <v>36</v>
      </c>
      <c r="M2237" s="13" t="s">
        <v>739</v>
      </c>
      <c r="N2237" s="13" t="s">
        <v>1185</v>
      </c>
      <c r="O2237" s="33" t="s">
        <v>38</v>
      </c>
      <c r="P2237" s="58" t="s">
        <v>38</v>
      </c>
      <c r="Q2237" s="33" t="s">
        <v>207</v>
      </c>
      <c r="R2237" s="14" t="s">
        <v>38</v>
      </c>
      <c r="S2237" s="13" t="s">
        <v>216</v>
      </c>
      <c r="T2237" s="13" t="s">
        <v>217</v>
      </c>
      <c r="U2237" s="33">
        <f t="shared" ca="1" si="408"/>
        <v>45744.56914039352</v>
      </c>
      <c r="V2237" s="13" t="str">
        <f t="shared" si="409"/>
        <v>Chennai</v>
      </c>
      <c r="W2237" s="13" t="str">
        <f t="shared" si="410"/>
        <v>DOMI</v>
      </c>
      <c r="X2237" s="13">
        <f t="shared" si="411"/>
        <v>0</v>
      </c>
      <c r="Y2237" s="13" t="str">
        <f>IFERROR(VLOOKUP(C2237,ReceivingTeam[],2,FALSE),"HelpDesk")</f>
        <v>HelpDesk</v>
      </c>
      <c r="Z2237" s="67">
        <f t="shared" si="412"/>
        <v>44886.562499999993</v>
      </c>
      <c r="AA2237" s="68">
        <f t="shared" si="413"/>
        <v>44884</v>
      </c>
      <c r="AB2237" s="69" t="b">
        <f t="shared" si="414"/>
        <v>1</v>
      </c>
      <c r="AC2237" s="70">
        <f t="shared" si="415"/>
        <v>0.5</v>
      </c>
      <c r="AD2237" s="67">
        <f t="shared" si="416"/>
        <v>44886.562499999993</v>
      </c>
      <c r="AE2237" s="67">
        <f>VLOOKUP(V2237,'Branch Wise Work Timelines'!C:G,3,FALSE)+AA2237</f>
        <v>44884.416666666664</v>
      </c>
      <c r="AF2237" s="67">
        <f>IF(V2237="Bangalore",VLOOKUP(V2237,'Branch Wise Work Timelines'!C:G,4,FALSE)+AA2237+1,IF(V2237="Mumbai",VLOOKUP(V2237,'Branch Wise Work Timelines'!C:G,4,FALSE)+AA2237+1,VLOOKUP(V2237,'Branch Wise Work Timelines'!C:G,4,FALSE)+AA2237))</f>
        <v>44884.770833333336</v>
      </c>
      <c r="AG2237" s="67">
        <f>WORKDAY.INTL(AA2237,1,11)+VLOOKUP(V2237,'Branch Wise Work Timelines'!C:G,3,FALSE)</f>
        <v>44886.416666666664</v>
      </c>
      <c r="AH2237" s="69" t="str">
        <f t="shared" ca="1" si="417"/>
        <v>Out of TAT</v>
      </c>
      <c r="AI2237" s="69">
        <f t="shared" ca="1" si="418"/>
        <v>20593</v>
      </c>
      <c r="AJ2237" s="69" t="str">
        <f ca="1">IF(AI2237&lt;0,"0-12",IFERROR(VLOOKUP(AI2237,Breakup[],2,FALSE),"&gt;24"))</f>
        <v>&gt;24</v>
      </c>
      <c r="AK2237" s="69" t="str">
        <f>VLOOKUP(V2237,Master!B:D,3,FALSE)</f>
        <v>South</v>
      </c>
      <c r="AL2237" s="69" t="str">
        <f t="shared" si="419"/>
        <v>Chennai</v>
      </c>
    </row>
    <row r="2238" spans="1:38">
      <c r="A2238" s="13" t="s">
        <v>4787</v>
      </c>
      <c r="B2238" s="54">
        <v>44701.614908182899</v>
      </c>
      <c r="C2238" s="13" t="s">
        <v>739</v>
      </c>
      <c r="D2238" s="13">
        <v>1162</v>
      </c>
      <c r="E2238" s="13" t="s">
        <v>4788</v>
      </c>
      <c r="F2238" s="13" t="s">
        <v>24</v>
      </c>
      <c r="G2238" s="14">
        <v>1653039109932</v>
      </c>
      <c r="H2238" s="55">
        <v>0.122256944444444</v>
      </c>
      <c r="I2238" s="33">
        <v>44888.1222569444</v>
      </c>
      <c r="J2238" s="58">
        <v>44888</v>
      </c>
      <c r="K2238" s="13" t="s">
        <v>452</v>
      </c>
      <c r="L2238" s="13" t="s">
        <v>36</v>
      </c>
      <c r="M2238" s="13" t="s">
        <v>739</v>
      </c>
      <c r="N2238" s="13" t="s">
        <v>1185</v>
      </c>
      <c r="O2238" s="33" t="s">
        <v>38</v>
      </c>
      <c r="P2238" s="58" t="s">
        <v>38</v>
      </c>
      <c r="Q2238" s="33" t="s">
        <v>207</v>
      </c>
      <c r="R2238" s="14" t="s">
        <v>38</v>
      </c>
      <c r="S2238" s="13" t="s">
        <v>216</v>
      </c>
      <c r="T2238" s="13" t="s">
        <v>217</v>
      </c>
      <c r="U2238" s="33">
        <f t="shared" ca="1" si="408"/>
        <v>45744.56914039352</v>
      </c>
      <c r="V2238" s="13" t="str">
        <f t="shared" si="409"/>
        <v>Chennai</v>
      </c>
      <c r="W2238" s="13" t="str">
        <f t="shared" si="410"/>
        <v>DOMI</v>
      </c>
      <c r="X2238" s="13">
        <f t="shared" si="411"/>
        <v>2</v>
      </c>
      <c r="Y2238" s="13" t="str">
        <f>IFERROR(VLOOKUP(C2238,ReceivingTeam[],2,FALSE),"HelpDesk")</f>
        <v>HelpDesk</v>
      </c>
      <c r="Z2238" s="67">
        <f t="shared" si="412"/>
        <v>44889.562499999993</v>
      </c>
      <c r="AA2238" s="68">
        <f t="shared" si="413"/>
        <v>44888</v>
      </c>
      <c r="AB2238" s="69" t="b">
        <f t="shared" si="414"/>
        <v>1</v>
      </c>
      <c r="AC2238" s="70">
        <f t="shared" si="415"/>
        <v>0.5</v>
      </c>
      <c r="AD2238" s="67">
        <f t="shared" si="416"/>
        <v>44889.562499999993</v>
      </c>
      <c r="AE2238" s="67">
        <f>VLOOKUP(V2238,'Branch Wise Work Timelines'!C:G,3,FALSE)+AA2238</f>
        <v>44888.416666666664</v>
      </c>
      <c r="AF2238" s="67">
        <f>IF(V2238="Bangalore",VLOOKUP(V2238,'Branch Wise Work Timelines'!C:G,4,FALSE)+AA2238+1,IF(V2238="Mumbai",VLOOKUP(V2238,'Branch Wise Work Timelines'!C:G,4,FALSE)+AA2238+1,VLOOKUP(V2238,'Branch Wise Work Timelines'!C:G,4,FALSE)+AA2238))</f>
        <v>44888.770833333336</v>
      </c>
      <c r="AG2238" s="67">
        <f>WORKDAY.INTL(AA2238,1,11)+VLOOKUP(V2238,'Branch Wise Work Timelines'!C:G,3,FALSE)</f>
        <v>44889.416666666664</v>
      </c>
      <c r="AH2238" s="69" t="str">
        <f t="shared" ca="1" si="417"/>
        <v>Out of TAT</v>
      </c>
      <c r="AI2238" s="69">
        <f t="shared" ca="1" si="418"/>
        <v>20521</v>
      </c>
      <c r="AJ2238" s="69" t="str">
        <f ca="1">IF(AI2238&lt;0,"0-12",IFERROR(VLOOKUP(AI2238,Breakup[],2,FALSE),"&gt;24"))</f>
        <v>&gt;24</v>
      </c>
      <c r="AK2238" s="69" t="str">
        <f>VLOOKUP(V2238,Master!B:D,3,FALSE)</f>
        <v>South</v>
      </c>
      <c r="AL2238" s="69" t="str">
        <f t="shared" si="419"/>
        <v>Chennai</v>
      </c>
    </row>
    <row r="2239" spans="1:38">
      <c r="A2239" s="13" t="s">
        <v>4789</v>
      </c>
      <c r="B2239" s="54">
        <v>44701.669823842603</v>
      </c>
      <c r="C2239" s="13" t="s">
        <v>243</v>
      </c>
      <c r="D2239" s="13">
        <v>623</v>
      </c>
      <c r="E2239" s="13" t="s">
        <v>4790</v>
      </c>
      <c r="F2239" s="13" t="s">
        <v>15</v>
      </c>
      <c r="G2239" s="14">
        <v>1653043921714</v>
      </c>
      <c r="H2239" s="55">
        <v>0.30040509259259301</v>
      </c>
      <c r="I2239" s="33">
        <v>44882.300405092603</v>
      </c>
      <c r="J2239" s="58">
        <v>44882</v>
      </c>
      <c r="K2239" s="13" t="s">
        <v>213</v>
      </c>
      <c r="L2239" s="13" t="s">
        <v>30</v>
      </c>
      <c r="M2239" s="13" t="s">
        <v>214</v>
      </c>
      <c r="N2239" s="13" t="s">
        <v>1185</v>
      </c>
      <c r="O2239" s="33" t="s">
        <v>38</v>
      </c>
      <c r="P2239" s="58" t="s">
        <v>38</v>
      </c>
      <c r="Q2239" s="33" t="s">
        <v>207</v>
      </c>
      <c r="R2239" s="14" t="s">
        <v>38</v>
      </c>
      <c r="S2239" s="13" t="s">
        <v>216</v>
      </c>
      <c r="T2239" s="13" t="s">
        <v>217</v>
      </c>
      <c r="U2239" s="33">
        <f t="shared" ca="1" si="408"/>
        <v>45744.56914039352</v>
      </c>
      <c r="V2239" s="13" t="str">
        <f t="shared" si="409"/>
        <v>Bangalore</v>
      </c>
      <c r="W2239" s="13" t="str">
        <f t="shared" si="410"/>
        <v>CLS</v>
      </c>
      <c r="X2239" s="13">
        <f t="shared" si="411"/>
        <v>7</v>
      </c>
      <c r="Y2239" s="13" t="str">
        <f>IFERROR(VLOOKUP(C2239,ReceivingTeam[],2,FALSE),"HelpDesk")</f>
        <v>HelpDesk</v>
      </c>
      <c r="Z2239" s="67">
        <f t="shared" si="412"/>
        <v>44882.916666666664</v>
      </c>
      <c r="AA2239" s="68">
        <f t="shared" si="413"/>
        <v>44882</v>
      </c>
      <c r="AB2239" s="69" t="b">
        <f t="shared" si="414"/>
        <v>1</v>
      </c>
      <c r="AC2239" s="70">
        <f t="shared" si="415"/>
        <v>0.5</v>
      </c>
      <c r="AD2239" s="67">
        <f t="shared" si="416"/>
        <v>44882.916666666664</v>
      </c>
      <c r="AE2239" s="67">
        <f>VLOOKUP(V2239,'Branch Wise Work Timelines'!C:G,3,FALSE)+AA2239</f>
        <v>44882.416666666664</v>
      </c>
      <c r="AF2239" s="67">
        <f>IF(V2239="Bangalore",VLOOKUP(V2239,'Branch Wise Work Timelines'!C:G,4,FALSE)+AA2239+1,IF(V2239="Mumbai",VLOOKUP(V2239,'Branch Wise Work Timelines'!C:G,4,FALSE)+AA2239+1,VLOOKUP(V2239,'Branch Wise Work Timelines'!C:G,4,FALSE)+AA2239))</f>
        <v>44883.104166666664</v>
      </c>
      <c r="AG2239" s="67">
        <f>WORKDAY.INTL(AA2239,1,11)+VLOOKUP(V2239,'Branch Wise Work Timelines'!C:G,3,FALSE)</f>
        <v>44883.416666666664</v>
      </c>
      <c r="AH2239" s="69" t="str">
        <f t="shared" ca="1" si="417"/>
        <v>Out of TAT</v>
      </c>
      <c r="AI2239" s="69">
        <f t="shared" ca="1" si="418"/>
        <v>20680</v>
      </c>
      <c r="AJ2239" s="69" t="str">
        <f ca="1">IF(AI2239&lt;0,"0-12",IFERROR(VLOOKUP(AI2239,Breakup[],2,FALSE),"&gt;24"))</f>
        <v>&gt;24</v>
      </c>
      <c r="AK2239" s="69" t="str">
        <f>VLOOKUP(V2239,Master!B:D,3,FALSE)</f>
        <v>South</v>
      </c>
      <c r="AL2239" s="69" t="str">
        <f t="shared" si="419"/>
        <v>Bangalore-CLS</v>
      </c>
    </row>
    <row r="2240" spans="1:38">
      <c r="A2240" s="13" t="s">
        <v>4791</v>
      </c>
      <c r="B2240" s="54">
        <v>44701.619241238397</v>
      </c>
      <c r="C2240" s="13" t="s">
        <v>739</v>
      </c>
      <c r="D2240" s="13">
        <v>863</v>
      </c>
      <c r="E2240" s="13" t="s">
        <v>4792</v>
      </c>
      <c r="F2240" s="13" t="s">
        <v>24</v>
      </c>
      <c r="G2240" s="14">
        <v>1653038954117</v>
      </c>
      <c r="H2240" s="55">
        <v>0.77208333333333301</v>
      </c>
      <c r="I2240" s="33">
        <v>44885.772083333301</v>
      </c>
      <c r="J2240" s="58">
        <v>44885</v>
      </c>
      <c r="K2240" s="13" t="s">
        <v>452</v>
      </c>
      <c r="L2240" s="13" t="s">
        <v>36</v>
      </c>
      <c r="M2240" s="13" t="s">
        <v>739</v>
      </c>
      <c r="N2240" s="13" t="s">
        <v>1185</v>
      </c>
      <c r="O2240" s="33" t="s">
        <v>38</v>
      </c>
      <c r="P2240" s="58" t="s">
        <v>38</v>
      </c>
      <c r="Q2240" s="33" t="s">
        <v>207</v>
      </c>
      <c r="R2240" s="14" t="s">
        <v>38</v>
      </c>
      <c r="S2240" s="13" t="s">
        <v>216</v>
      </c>
      <c r="T2240" s="13" t="s">
        <v>278</v>
      </c>
      <c r="U2240" s="33">
        <f t="shared" ca="1" si="408"/>
        <v>45744.56914039352</v>
      </c>
      <c r="V2240" s="13" t="str">
        <f t="shared" si="409"/>
        <v>Chennai</v>
      </c>
      <c r="W2240" s="13" t="str">
        <f t="shared" si="410"/>
        <v>DOMI</v>
      </c>
      <c r="X2240" s="13">
        <f t="shared" si="411"/>
        <v>18</v>
      </c>
      <c r="Y2240" s="13" t="str">
        <f>IFERROR(VLOOKUP(C2240,ReceivingTeam[],2,FALSE),"HelpDesk")</f>
        <v>HelpDesk</v>
      </c>
      <c r="Z2240" s="67">
        <f t="shared" si="412"/>
        <v>44888.416666666664</v>
      </c>
      <c r="AA2240" s="68">
        <f t="shared" si="413"/>
        <v>44885</v>
      </c>
      <c r="AB2240" s="69" t="b">
        <f t="shared" si="414"/>
        <v>0</v>
      </c>
      <c r="AC2240" s="70">
        <f t="shared" si="415"/>
        <v>3</v>
      </c>
      <c r="AD2240" s="67">
        <f t="shared" si="416"/>
        <v>44888.416666666664</v>
      </c>
      <c r="AE2240" s="67">
        <f>VLOOKUP(V2240,'Branch Wise Work Timelines'!C:G,3,FALSE)+AA2240</f>
        <v>44885.416666666664</v>
      </c>
      <c r="AF2240" s="67">
        <f>IF(V2240="Bangalore",VLOOKUP(V2240,'Branch Wise Work Timelines'!C:G,4,FALSE)+AA2240+1,IF(V2240="Mumbai",VLOOKUP(V2240,'Branch Wise Work Timelines'!C:G,4,FALSE)+AA2240+1,VLOOKUP(V2240,'Branch Wise Work Timelines'!C:G,4,FALSE)+AA2240))</f>
        <v>44885.770833333336</v>
      </c>
      <c r="AG2240" s="67">
        <f>WORKDAY.INTL(AA2240,1,11)+VLOOKUP(V2240,'Branch Wise Work Timelines'!C:G,3,FALSE)</f>
        <v>44886.416666666664</v>
      </c>
      <c r="AH2240" s="69" t="str">
        <f t="shared" ca="1" si="417"/>
        <v>Out of TAT</v>
      </c>
      <c r="AI2240" s="69">
        <f t="shared" ca="1" si="418"/>
        <v>20548</v>
      </c>
      <c r="AJ2240" s="69" t="str">
        <f ca="1">IF(AI2240&lt;0,"0-12",IFERROR(VLOOKUP(AI2240,Breakup[],2,FALSE),"&gt;24"))</f>
        <v>&gt;24</v>
      </c>
      <c r="AK2240" s="69" t="str">
        <f>VLOOKUP(V2240,Master!B:D,3,FALSE)</f>
        <v>South</v>
      </c>
      <c r="AL2240" s="69" t="str">
        <f t="shared" si="419"/>
        <v>Chennai</v>
      </c>
    </row>
    <row r="2241" spans="1:38">
      <c r="A2241" s="13" t="s">
        <v>4793</v>
      </c>
      <c r="B2241" s="54">
        <v>44701.6196605324</v>
      </c>
      <c r="C2241" s="13" t="s">
        <v>739</v>
      </c>
      <c r="D2241" s="13">
        <v>1845</v>
      </c>
      <c r="E2241" s="13" t="s">
        <v>4794</v>
      </c>
      <c r="F2241" s="13" t="s">
        <v>24</v>
      </c>
      <c r="G2241" s="14">
        <v>1653038954117</v>
      </c>
      <c r="H2241" s="55">
        <v>0.443275462962963</v>
      </c>
      <c r="I2241" s="33">
        <v>44887.443275463003</v>
      </c>
      <c r="J2241" s="58">
        <v>44887</v>
      </c>
      <c r="K2241" s="13" t="s">
        <v>452</v>
      </c>
      <c r="L2241" s="13" t="s">
        <v>36</v>
      </c>
      <c r="M2241" s="13" t="s">
        <v>739</v>
      </c>
      <c r="N2241" s="13" t="s">
        <v>1185</v>
      </c>
      <c r="O2241" s="33" t="s">
        <v>38</v>
      </c>
      <c r="P2241" s="58" t="s">
        <v>38</v>
      </c>
      <c r="Q2241" s="33" t="s">
        <v>207</v>
      </c>
      <c r="R2241" s="14" t="s">
        <v>38</v>
      </c>
      <c r="S2241" s="13" t="s">
        <v>216</v>
      </c>
      <c r="T2241" s="13" t="s">
        <v>278</v>
      </c>
      <c r="U2241" s="33">
        <f t="shared" ca="1" si="408"/>
        <v>45744.56914039352</v>
      </c>
      <c r="V2241" s="13" t="str">
        <f t="shared" si="409"/>
        <v>Chennai</v>
      </c>
      <c r="W2241" s="13" t="str">
        <f t="shared" si="410"/>
        <v>DOMI</v>
      </c>
      <c r="X2241" s="13">
        <f t="shared" si="411"/>
        <v>10</v>
      </c>
      <c r="Y2241" s="13" t="str">
        <f>IFERROR(VLOOKUP(C2241,ReceivingTeam[],2,FALSE),"HelpDesk")</f>
        <v>HelpDesk</v>
      </c>
      <c r="Z2241" s="67">
        <f t="shared" si="412"/>
        <v>44891.089108796332</v>
      </c>
      <c r="AA2241" s="68">
        <f t="shared" si="413"/>
        <v>44887</v>
      </c>
      <c r="AB2241" s="69" t="b">
        <f t="shared" si="414"/>
        <v>1</v>
      </c>
      <c r="AC2241" s="70">
        <f t="shared" si="415"/>
        <v>3</v>
      </c>
      <c r="AD2241" s="67">
        <f t="shared" si="416"/>
        <v>44891.089108796332</v>
      </c>
      <c r="AE2241" s="67">
        <f>VLOOKUP(V2241,'Branch Wise Work Timelines'!C:G,3,FALSE)+AA2241</f>
        <v>44887.416666666664</v>
      </c>
      <c r="AF2241" s="67">
        <f>IF(V2241="Bangalore",VLOOKUP(V2241,'Branch Wise Work Timelines'!C:G,4,FALSE)+AA2241+1,IF(V2241="Mumbai",VLOOKUP(V2241,'Branch Wise Work Timelines'!C:G,4,FALSE)+AA2241+1,VLOOKUP(V2241,'Branch Wise Work Timelines'!C:G,4,FALSE)+AA2241))</f>
        <v>44887.770833333336</v>
      </c>
      <c r="AG2241" s="67">
        <f>WORKDAY.INTL(AA2241,1,11)+VLOOKUP(V2241,'Branch Wise Work Timelines'!C:G,3,FALSE)</f>
        <v>44888.416666666664</v>
      </c>
      <c r="AH2241" s="69" t="str">
        <f t="shared" ca="1" si="417"/>
        <v>Out of TAT</v>
      </c>
      <c r="AI2241" s="69">
        <f t="shared" ca="1" si="418"/>
        <v>20484</v>
      </c>
      <c r="AJ2241" s="69" t="str">
        <f ca="1">IF(AI2241&lt;0,"0-12",IFERROR(VLOOKUP(AI2241,Breakup[],2,FALSE),"&gt;24"))</f>
        <v>&gt;24</v>
      </c>
      <c r="AK2241" s="69" t="str">
        <f>VLOOKUP(V2241,Master!B:D,3,FALSE)</f>
        <v>South</v>
      </c>
      <c r="AL2241" s="69" t="str">
        <f t="shared" si="419"/>
        <v>Chennai</v>
      </c>
    </row>
    <row r="2242" spans="1:38">
      <c r="A2242" s="13" t="s">
        <v>4795</v>
      </c>
      <c r="B2242" s="54">
        <v>44701.620240162003</v>
      </c>
      <c r="C2242" s="13" t="s">
        <v>739</v>
      </c>
      <c r="D2242" s="13">
        <v>1775</v>
      </c>
      <c r="E2242" s="13" t="s">
        <v>4796</v>
      </c>
      <c r="F2242" s="13" t="s">
        <v>24</v>
      </c>
      <c r="G2242" s="14">
        <v>1653038954117</v>
      </c>
      <c r="H2242" s="55">
        <v>0.283055555555556</v>
      </c>
      <c r="I2242" s="33">
        <v>44887.283055555599</v>
      </c>
      <c r="J2242" s="58">
        <v>44887</v>
      </c>
      <c r="K2242" s="13" t="s">
        <v>452</v>
      </c>
      <c r="L2242" s="13" t="s">
        <v>36</v>
      </c>
      <c r="M2242" s="13" t="s">
        <v>739</v>
      </c>
      <c r="N2242" s="13" t="s">
        <v>1185</v>
      </c>
      <c r="O2242" s="33" t="s">
        <v>38</v>
      </c>
      <c r="P2242" s="58" t="s">
        <v>38</v>
      </c>
      <c r="Q2242" s="33" t="s">
        <v>207</v>
      </c>
      <c r="R2242" s="14" t="s">
        <v>38</v>
      </c>
      <c r="S2242" s="13" t="s">
        <v>216</v>
      </c>
      <c r="T2242" s="13" t="s">
        <v>278</v>
      </c>
      <c r="U2242" s="33">
        <f t="shared" ref="U2242:U2305" ca="1" si="420">NOW()</f>
        <v>45744.56914039352</v>
      </c>
      <c r="V2242" s="13" t="str">
        <f t="shared" ref="V2242:V2305" si="421">VLOOKUP(L2242,Location,2,0)</f>
        <v>Chennai</v>
      </c>
      <c r="W2242" s="13" t="str">
        <f t="shared" ref="W2242:W2305" si="422">VLOOKUP(F2242,FCT,2,FALSE)</f>
        <v>DOMI</v>
      </c>
      <c r="X2242" s="13">
        <f t="shared" ref="X2242:X2305" si="423">HOUR(I2242)</f>
        <v>6</v>
      </c>
      <c r="Y2242" s="13" t="str">
        <f>IFERROR(VLOOKUP(C2242,ReceivingTeam[],2,FALSE),"HelpDesk")</f>
        <v>HelpDesk</v>
      </c>
      <c r="Z2242" s="67">
        <f t="shared" ref="Z2242:Z2305" si="424">IF(AB2242=FALSE,AE2242+AC2242,IF(I2242&gt;AE2242,IF(((I2242+AC2242)&gt;AF2242),(AC2242-(AF2242-I2242)+AG2242),I2242+AC2242),IF(((AE2242+AC2242)&gt;AF2242),(AC2242-(AF2242-AE2242)+AG2242),AE2242+AC2242)))</f>
        <v>44891.062499999993</v>
      </c>
      <c r="AA2242" s="68">
        <f t="shared" ref="AA2242:AA2305" si="425">INT(J2242)</f>
        <v>44887</v>
      </c>
      <c r="AB2242" s="69" t="b">
        <f t="shared" ref="AB2242:AB2305" si="426">WORKDAY.INTL(AA2242-1,1,11)=AA2242</f>
        <v>1</v>
      </c>
      <c r="AC2242" s="70">
        <f t="shared" ref="AC2242:AC2305" si="427">IF(T2242="High",12/24,72/24)</f>
        <v>3</v>
      </c>
      <c r="AD2242" s="67">
        <f t="shared" ref="AD2242:AD2305" si="428">IF(AB2242=FALSE,AE2242+AC2242,IF(I2242&gt;AE2242,IF(((I2242+AC2242)&gt;AF2242),(AC2242-(AF2242-I2242)+AG2242),I2242+AC2242),IF(((AE2242+AC2242)&gt;AF2242),(AC2242-(AF2242-AE2242)+AG2242),AE2242+AC2242)))</f>
        <v>44891.062499999993</v>
      </c>
      <c r="AE2242" s="67">
        <f>VLOOKUP(V2242,'Branch Wise Work Timelines'!C:G,3,FALSE)+AA2242</f>
        <v>44887.416666666664</v>
      </c>
      <c r="AF2242" s="67">
        <f>IF(V2242="Bangalore",VLOOKUP(V2242,'Branch Wise Work Timelines'!C:G,4,FALSE)+AA2242+1,IF(V2242="Mumbai",VLOOKUP(V2242,'Branch Wise Work Timelines'!C:G,4,FALSE)+AA2242+1,VLOOKUP(V2242,'Branch Wise Work Timelines'!C:G,4,FALSE)+AA2242))</f>
        <v>44887.770833333336</v>
      </c>
      <c r="AG2242" s="67">
        <f>WORKDAY.INTL(AA2242,1,11)+VLOOKUP(V2242,'Branch Wise Work Timelines'!C:G,3,FALSE)</f>
        <v>44888.416666666664</v>
      </c>
      <c r="AH2242" s="69" t="str">
        <f t="shared" ref="AH2242:AH2305" ca="1" si="429">IF(Q2242&lt;&gt;"Success",IF(U2242&gt;Z2242,"Out of TAT","In TAT"),IF(O2242&gt;AD2242,"Not Met","Met"))</f>
        <v>Out of TAT</v>
      </c>
      <c r="AI2242" s="69">
        <f t="shared" ref="AI2242:AI2305" ca="1" si="430">ROUNDUP((U2242-AD2242)*24,0)</f>
        <v>20485</v>
      </c>
      <c r="AJ2242" s="69" t="str">
        <f ca="1">IF(AI2242&lt;0,"0-12",IFERROR(VLOOKUP(AI2242,Breakup[],2,FALSE),"&gt;24"))</f>
        <v>&gt;24</v>
      </c>
      <c r="AK2242" s="69" t="str">
        <f>VLOOKUP(V2242,Master!B:D,3,FALSE)</f>
        <v>South</v>
      </c>
      <c r="AL2242" s="69" t="str">
        <f t="shared" ref="AL2242:AL2305" si="431">IF(V2242="Bangalore",IF(W2242="CLS",V2242&amp;"-"&amp;"CLS",V2242),(V2242))</f>
        <v>Chennai</v>
      </c>
    </row>
    <row r="2243" spans="1:38">
      <c r="A2243" s="13" t="s">
        <v>4797</v>
      </c>
      <c r="B2243" s="54">
        <v>44701.620705243098</v>
      </c>
      <c r="C2243" s="13" t="s">
        <v>739</v>
      </c>
      <c r="D2243" s="13">
        <v>328</v>
      </c>
      <c r="E2243" s="13" t="s">
        <v>4798</v>
      </c>
      <c r="F2243" s="13" t="s">
        <v>24</v>
      </c>
      <c r="G2243" s="14">
        <v>1653038954117</v>
      </c>
      <c r="H2243" s="55">
        <v>0.23599537037036999</v>
      </c>
      <c r="I2243" s="33">
        <v>44886.2359953704</v>
      </c>
      <c r="J2243" s="58">
        <v>44886</v>
      </c>
      <c r="K2243" s="13" t="s">
        <v>452</v>
      </c>
      <c r="L2243" s="13" t="s">
        <v>36</v>
      </c>
      <c r="M2243" s="13" t="s">
        <v>739</v>
      </c>
      <c r="N2243" s="13" t="s">
        <v>1185</v>
      </c>
      <c r="O2243" s="33" t="s">
        <v>38</v>
      </c>
      <c r="P2243" s="58" t="s">
        <v>38</v>
      </c>
      <c r="Q2243" s="33" t="s">
        <v>207</v>
      </c>
      <c r="R2243" s="14" t="s">
        <v>38</v>
      </c>
      <c r="S2243" s="13" t="s">
        <v>216</v>
      </c>
      <c r="T2243" s="13" t="s">
        <v>278</v>
      </c>
      <c r="U2243" s="33">
        <f t="shared" ca="1" si="420"/>
        <v>45744.56914039352</v>
      </c>
      <c r="V2243" s="13" t="str">
        <f t="shared" si="421"/>
        <v>Chennai</v>
      </c>
      <c r="W2243" s="13" t="str">
        <f t="shared" si="422"/>
        <v>DOMI</v>
      </c>
      <c r="X2243" s="13">
        <f t="shared" si="423"/>
        <v>5</v>
      </c>
      <c r="Y2243" s="13" t="str">
        <f>IFERROR(VLOOKUP(C2243,ReceivingTeam[],2,FALSE),"HelpDesk")</f>
        <v>HelpDesk</v>
      </c>
      <c r="Z2243" s="67">
        <f t="shared" si="424"/>
        <v>44890.062499999993</v>
      </c>
      <c r="AA2243" s="68">
        <f t="shared" si="425"/>
        <v>44886</v>
      </c>
      <c r="AB2243" s="69" t="b">
        <f t="shared" si="426"/>
        <v>1</v>
      </c>
      <c r="AC2243" s="70">
        <f t="shared" si="427"/>
        <v>3</v>
      </c>
      <c r="AD2243" s="67">
        <f t="shared" si="428"/>
        <v>44890.062499999993</v>
      </c>
      <c r="AE2243" s="67">
        <f>VLOOKUP(V2243,'Branch Wise Work Timelines'!C:G,3,FALSE)+AA2243</f>
        <v>44886.416666666664</v>
      </c>
      <c r="AF2243" s="67">
        <f>IF(V2243="Bangalore",VLOOKUP(V2243,'Branch Wise Work Timelines'!C:G,4,FALSE)+AA2243+1,IF(V2243="Mumbai",VLOOKUP(V2243,'Branch Wise Work Timelines'!C:G,4,FALSE)+AA2243+1,VLOOKUP(V2243,'Branch Wise Work Timelines'!C:G,4,FALSE)+AA2243))</f>
        <v>44886.770833333336</v>
      </c>
      <c r="AG2243" s="67">
        <f>WORKDAY.INTL(AA2243,1,11)+VLOOKUP(V2243,'Branch Wise Work Timelines'!C:G,3,FALSE)</f>
        <v>44887.416666666664</v>
      </c>
      <c r="AH2243" s="69" t="str">
        <f t="shared" ca="1" si="429"/>
        <v>Out of TAT</v>
      </c>
      <c r="AI2243" s="69">
        <f t="shared" ca="1" si="430"/>
        <v>20509</v>
      </c>
      <c r="AJ2243" s="69" t="str">
        <f ca="1">IF(AI2243&lt;0,"0-12",IFERROR(VLOOKUP(AI2243,Breakup[],2,FALSE),"&gt;24"))</f>
        <v>&gt;24</v>
      </c>
      <c r="AK2243" s="69" t="str">
        <f>VLOOKUP(V2243,Master!B:D,3,FALSE)</f>
        <v>South</v>
      </c>
      <c r="AL2243" s="69" t="str">
        <f t="shared" si="431"/>
        <v>Chennai</v>
      </c>
    </row>
    <row r="2244" spans="1:38">
      <c r="A2244" s="13" t="s">
        <v>4799</v>
      </c>
      <c r="B2244" s="54">
        <v>44701.621126423597</v>
      </c>
      <c r="C2244" s="13" t="s">
        <v>739</v>
      </c>
      <c r="D2244" s="13">
        <v>699</v>
      </c>
      <c r="E2244" s="13" t="s">
        <v>4800</v>
      </c>
      <c r="F2244" s="13" t="s">
        <v>24</v>
      </c>
      <c r="G2244" s="14">
        <v>1653038954117</v>
      </c>
      <c r="H2244" s="55">
        <v>0.38398148148148098</v>
      </c>
      <c r="I2244" s="33">
        <v>44891.3839814815</v>
      </c>
      <c r="J2244" s="58">
        <v>44891</v>
      </c>
      <c r="K2244" s="13" t="s">
        <v>452</v>
      </c>
      <c r="L2244" s="13" t="s">
        <v>36</v>
      </c>
      <c r="M2244" s="13" t="s">
        <v>739</v>
      </c>
      <c r="N2244" s="13" t="s">
        <v>1185</v>
      </c>
      <c r="O2244" s="33">
        <v>44891.983807870398</v>
      </c>
      <c r="P2244" s="58">
        <v>44891</v>
      </c>
      <c r="Q2244" s="33" t="s">
        <v>237</v>
      </c>
      <c r="R2244" s="14">
        <v>176</v>
      </c>
      <c r="S2244" s="13" t="s">
        <v>216</v>
      </c>
      <c r="T2244" s="13" t="s">
        <v>278</v>
      </c>
      <c r="U2244" s="33">
        <f t="shared" ca="1" si="420"/>
        <v>45744.56914039352</v>
      </c>
      <c r="V2244" s="13" t="str">
        <f t="shared" si="421"/>
        <v>Chennai</v>
      </c>
      <c r="W2244" s="13" t="str">
        <f t="shared" si="422"/>
        <v>DOMI</v>
      </c>
      <c r="X2244" s="13">
        <f t="shared" si="423"/>
        <v>9</v>
      </c>
      <c r="Y2244" s="13" t="str">
        <f>IFERROR(VLOOKUP(C2244,ReceivingTeam[],2,FALSE),"HelpDesk")</f>
        <v>HelpDesk</v>
      </c>
      <c r="Z2244" s="67">
        <f t="shared" si="424"/>
        <v>44896.062499999993</v>
      </c>
      <c r="AA2244" s="68">
        <f t="shared" si="425"/>
        <v>44891</v>
      </c>
      <c r="AB2244" s="69" t="b">
        <f t="shared" si="426"/>
        <v>1</v>
      </c>
      <c r="AC2244" s="70">
        <f t="shared" si="427"/>
        <v>3</v>
      </c>
      <c r="AD2244" s="67">
        <f t="shared" si="428"/>
        <v>44896.062499999993</v>
      </c>
      <c r="AE2244" s="67">
        <f>VLOOKUP(V2244,'Branch Wise Work Timelines'!C:G,3,FALSE)+AA2244</f>
        <v>44891.416666666664</v>
      </c>
      <c r="AF2244" s="67">
        <f>IF(V2244="Bangalore",VLOOKUP(V2244,'Branch Wise Work Timelines'!C:G,4,FALSE)+AA2244+1,IF(V2244="Mumbai",VLOOKUP(V2244,'Branch Wise Work Timelines'!C:G,4,FALSE)+AA2244+1,VLOOKUP(V2244,'Branch Wise Work Timelines'!C:G,4,FALSE)+AA2244))</f>
        <v>44891.770833333336</v>
      </c>
      <c r="AG2244" s="67">
        <f>WORKDAY.INTL(AA2244,1,11)+VLOOKUP(V2244,'Branch Wise Work Timelines'!C:G,3,FALSE)</f>
        <v>44893.416666666664</v>
      </c>
      <c r="AH2244" s="69" t="str">
        <f t="shared" si="429"/>
        <v>Met</v>
      </c>
      <c r="AI2244" s="69">
        <f t="shared" ca="1" si="430"/>
        <v>20365</v>
      </c>
      <c r="AJ2244" s="69" t="str">
        <f ca="1">IF(AI2244&lt;0,"0-12",IFERROR(VLOOKUP(AI2244,Breakup[],2,FALSE),"&gt;24"))</f>
        <v>&gt;24</v>
      </c>
      <c r="AK2244" s="69" t="str">
        <f>VLOOKUP(V2244,Master!B:D,3,FALSE)</f>
        <v>South</v>
      </c>
      <c r="AL2244" s="69" t="str">
        <f t="shared" si="431"/>
        <v>Chennai</v>
      </c>
    </row>
    <row r="2245" spans="1:38">
      <c r="A2245" s="13" t="s">
        <v>4801</v>
      </c>
      <c r="B2245" s="54">
        <v>44701.545013506897</v>
      </c>
      <c r="C2245" s="13" t="s">
        <v>739</v>
      </c>
      <c r="D2245" s="13">
        <v>251</v>
      </c>
      <c r="E2245" s="13" t="s">
        <v>4802</v>
      </c>
      <c r="F2245" s="13" t="s">
        <v>24</v>
      </c>
      <c r="G2245" s="14">
        <v>1653032416850</v>
      </c>
      <c r="H2245" s="55">
        <v>0.20984953703703699</v>
      </c>
      <c r="I2245" s="33">
        <v>44881.209849537001</v>
      </c>
      <c r="J2245" s="58">
        <v>44881</v>
      </c>
      <c r="K2245" s="13" t="s">
        <v>452</v>
      </c>
      <c r="L2245" s="13" t="s">
        <v>36</v>
      </c>
      <c r="M2245" s="13" t="s">
        <v>739</v>
      </c>
      <c r="N2245" s="13" t="s">
        <v>1185</v>
      </c>
      <c r="O2245" s="33" t="s">
        <v>38</v>
      </c>
      <c r="P2245" s="58" t="s">
        <v>38</v>
      </c>
      <c r="Q2245" s="33" t="s">
        <v>207</v>
      </c>
      <c r="R2245" s="14" t="s">
        <v>38</v>
      </c>
      <c r="S2245" s="13" t="s">
        <v>216</v>
      </c>
      <c r="T2245" s="13" t="s">
        <v>217</v>
      </c>
      <c r="U2245" s="33">
        <f t="shared" ca="1" si="420"/>
        <v>45744.56914039352</v>
      </c>
      <c r="V2245" s="13" t="str">
        <f t="shared" si="421"/>
        <v>Chennai</v>
      </c>
      <c r="W2245" s="13" t="str">
        <f t="shared" si="422"/>
        <v>DOMI</v>
      </c>
      <c r="X2245" s="13">
        <f t="shared" si="423"/>
        <v>5</v>
      </c>
      <c r="Y2245" s="13" t="str">
        <f>IFERROR(VLOOKUP(C2245,ReceivingTeam[],2,FALSE),"HelpDesk")</f>
        <v>HelpDesk</v>
      </c>
      <c r="Z2245" s="67">
        <f t="shared" si="424"/>
        <v>44882.562499999993</v>
      </c>
      <c r="AA2245" s="68">
        <f t="shared" si="425"/>
        <v>44881</v>
      </c>
      <c r="AB2245" s="69" t="b">
        <f t="shared" si="426"/>
        <v>1</v>
      </c>
      <c r="AC2245" s="70">
        <f t="shared" si="427"/>
        <v>0.5</v>
      </c>
      <c r="AD2245" s="67">
        <f t="shared" si="428"/>
        <v>44882.562499999993</v>
      </c>
      <c r="AE2245" s="67">
        <f>VLOOKUP(V2245,'Branch Wise Work Timelines'!C:G,3,FALSE)+AA2245</f>
        <v>44881.416666666664</v>
      </c>
      <c r="AF2245" s="67">
        <f>IF(V2245="Bangalore",VLOOKUP(V2245,'Branch Wise Work Timelines'!C:G,4,FALSE)+AA2245+1,IF(V2245="Mumbai",VLOOKUP(V2245,'Branch Wise Work Timelines'!C:G,4,FALSE)+AA2245+1,VLOOKUP(V2245,'Branch Wise Work Timelines'!C:G,4,FALSE)+AA2245))</f>
        <v>44881.770833333336</v>
      </c>
      <c r="AG2245" s="67">
        <f>WORKDAY.INTL(AA2245,1,11)+VLOOKUP(V2245,'Branch Wise Work Timelines'!C:G,3,FALSE)</f>
        <v>44882.416666666664</v>
      </c>
      <c r="AH2245" s="69" t="str">
        <f t="shared" ca="1" si="429"/>
        <v>Out of TAT</v>
      </c>
      <c r="AI2245" s="69">
        <f t="shared" ca="1" si="430"/>
        <v>20689</v>
      </c>
      <c r="AJ2245" s="69" t="str">
        <f ca="1">IF(AI2245&lt;0,"0-12",IFERROR(VLOOKUP(AI2245,Breakup[],2,FALSE),"&gt;24"))</f>
        <v>&gt;24</v>
      </c>
      <c r="AK2245" s="69" t="str">
        <f>VLOOKUP(V2245,Master!B:D,3,FALSE)</f>
        <v>South</v>
      </c>
      <c r="AL2245" s="69" t="str">
        <f t="shared" si="431"/>
        <v>Chennai</v>
      </c>
    </row>
    <row r="2246" spans="1:38">
      <c r="A2246" s="13" t="s">
        <v>4803</v>
      </c>
      <c r="B2246" s="54">
        <v>44701.572879166699</v>
      </c>
      <c r="C2246" s="13" t="s">
        <v>739</v>
      </c>
      <c r="D2246" s="13">
        <v>664</v>
      </c>
      <c r="E2246" s="13" t="s">
        <v>4804</v>
      </c>
      <c r="F2246" s="13" t="s">
        <v>24</v>
      </c>
      <c r="G2246" s="14">
        <v>1653034788604</v>
      </c>
      <c r="H2246" s="55">
        <v>0.41900462962962998</v>
      </c>
      <c r="I2246" s="33">
        <v>44882.419004629599</v>
      </c>
      <c r="J2246" s="58">
        <v>44882</v>
      </c>
      <c r="K2246" s="13" t="s">
        <v>452</v>
      </c>
      <c r="L2246" s="13" t="s">
        <v>36</v>
      </c>
      <c r="M2246" s="13" t="s">
        <v>739</v>
      </c>
      <c r="N2246" s="13" t="s">
        <v>1185</v>
      </c>
      <c r="O2246" s="33" t="s">
        <v>38</v>
      </c>
      <c r="P2246" s="58" t="s">
        <v>38</v>
      </c>
      <c r="Q2246" s="33" t="s">
        <v>207</v>
      </c>
      <c r="R2246" s="14" t="s">
        <v>38</v>
      </c>
      <c r="S2246" s="13" t="s">
        <v>216</v>
      </c>
      <c r="T2246" s="13" t="s">
        <v>278</v>
      </c>
      <c r="U2246" s="33">
        <f t="shared" ca="1" si="420"/>
        <v>45744.56914039352</v>
      </c>
      <c r="V2246" s="13" t="str">
        <f t="shared" si="421"/>
        <v>Chennai</v>
      </c>
      <c r="W2246" s="13" t="str">
        <f t="shared" si="422"/>
        <v>DOMI</v>
      </c>
      <c r="X2246" s="13">
        <f t="shared" si="423"/>
        <v>10</v>
      </c>
      <c r="Y2246" s="13" t="str">
        <f>IFERROR(VLOOKUP(C2246,ReceivingTeam[],2,FALSE),"HelpDesk")</f>
        <v>HelpDesk</v>
      </c>
      <c r="Z2246" s="67">
        <f t="shared" si="424"/>
        <v>44886.064837962927</v>
      </c>
      <c r="AA2246" s="68">
        <f t="shared" si="425"/>
        <v>44882</v>
      </c>
      <c r="AB2246" s="69" t="b">
        <f t="shared" si="426"/>
        <v>1</v>
      </c>
      <c r="AC2246" s="70">
        <f t="shared" si="427"/>
        <v>3</v>
      </c>
      <c r="AD2246" s="67">
        <f t="shared" si="428"/>
        <v>44886.064837962927</v>
      </c>
      <c r="AE2246" s="67">
        <f>VLOOKUP(V2246,'Branch Wise Work Timelines'!C:G,3,FALSE)+AA2246</f>
        <v>44882.416666666664</v>
      </c>
      <c r="AF2246" s="67">
        <f>IF(V2246="Bangalore",VLOOKUP(V2246,'Branch Wise Work Timelines'!C:G,4,FALSE)+AA2246+1,IF(V2246="Mumbai",VLOOKUP(V2246,'Branch Wise Work Timelines'!C:G,4,FALSE)+AA2246+1,VLOOKUP(V2246,'Branch Wise Work Timelines'!C:G,4,FALSE)+AA2246))</f>
        <v>44882.770833333336</v>
      </c>
      <c r="AG2246" s="67">
        <f>WORKDAY.INTL(AA2246,1,11)+VLOOKUP(V2246,'Branch Wise Work Timelines'!C:G,3,FALSE)</f>
        <v>44883.416666666664</v>
      </c>
      <c r="AH2246" s="69" t="str">
        <f t="shared" ca="1" si="429"/>
        <v>Out of TAT</v>
      </c>
      <c r="AI2246" s="69">
        <f t="shared" ca="1" si="430"/>
        <v>20605</v>
      </c>
      <c r="AJ2246" s="69" t="str">
        <f ca="1">IF(AI2246&lt;0,"0-12",IFERROR(VLOOKUP(AI2246,Breakup[],2,FALSE),"&gt;24"))</f>
        <v>&gt;24</v>
      </c>
      <c r="AK2246" s="69" t="str">
        <f>VLOOKUP(V2246,Master!B:D,3,FALSE)</f>
        <v>South</v>
      </c>
      <c r="AL2246" s="69" t="str">
        <f t="shared" si="431"/>
        <v>Chennai</v>
      </c>
    </row>
    <row r="2247" spans="1:38">
      <c r="A2247" s="13" t="s">
        <v>4805</v>
      </c>
      <c r="B2247" s="54">
        <v>44701.6214980324</v>
      </c>
      <c r="C2247" s="13" t="s">
        <v>739</v>
      </c>
      <c r="D2247" s="13">
        <v>1243</v>
      </c>
      <c r="E2247" s="13" t="s">
        <v>4806</v>
      </c>
      <c r="F2247" s="13" t="s">
        <v>24</v>
      </c>
      <c r="G2247" s="14">
        <v>1653038954117</v>
      </c>
      <c r="H2247" s="55">
        <v>0.44278935185185198</v>
      </c>
      <c r="I2247" s="33">
        <v>44891.442789351902</v>
      </c>
      <c r="J2247" s="58">
        <v>44891</v>
      </c>
      <c r="K2247" s="13" t="s">
        <v>452</v>
      </c>
      <c r="L2247" s="13" t="s">
        <v>36</v>
      </c>
      <c r="M2247" s="13" t="s">
        <v>739</v>
      </c>
      <c r="N2247" s="13" t="s">
        <v>1185</v>
      </c>
      <c r="O2247" s="33">
        <v>44891.487662036998</v>
      </c>
      <c r="P2247" s="58">
        <v>44891</v>
      </c>
      <c r="Q2247" s="33" t="s">
        <v>237</v>
      </c>
      <c r="R2247" s="14">
        <v>867</v>
      </c>
      <c r="S2247" s="13" t="s">
        <v>216</v>
      </c>
      <c r="T2247" s="13" t="s">
        <v>278</v>
      </c>
      <c r="U2247" s="33">
        <f t="shared" ca="1" si="420"/>
        <v>45744.56914039352</v>
      </c>
      <c r="V2247" s="13" t="str">
        <f t="shared" si="421"/>
        <v>Chennai</v>
      </c>
      <c r="W2247" s="13" t="str">
        <f t="shared" si="422"/>
        <v>DOMI</v>
      </c>
      <c r="X2247" s="13">
        <f t="shared" si="423"/>
        <v>10</v>
      </c>
      <c r="Y2247" s="13" t="str">
        <f>IFERROR(VLOOKUP(C2247,ReceivingTeam[],2,FALSE),"HelpDesk")</f>
        <v>HelpDesk</v>
      </c>
      <c r="Z2247" s="67">
        <f t="shared" si="424"/>
        <v>44896.088622685231</v>
      </c>
      <c r="AA2247" s="68">
        <f t="shared" si="425"/>
        <v>44891</v>
      </c>
      <c r="AB2247" s="69" t="b">
        <f t="shared" si="426"/>
        <v>1</v>
      </c>
      <c r="AC2247" s="70">
        <f t="shared" si="427"/>
        <v>3</v>
      </c>
      <c r="AD2247" s="67">
        <f t="shared" si="428"/>
        <v>44896.088622685231</v>
      </c>
      <c r="AE2247" s="67">
        <f>VLOOKUP(V2247,'Branch Wise Work Timelines'!C:G,3,FALSE)+AA2247</f>
        <v>44891.416666666664</v>
      </c>
      <c r="AF2247" s="67">
        <f>IF(V2247="Bangalore",VLOOKUP(V2247,'Branch Wise Work Timelines'!C:G,4,FALSE)+AA2247+1,IF(V2247="Mumbai",VLOOKUP(V2247,'Branch Wise Work Timelines'!C:G,4,FALSE)+AA2247+1,VLOOKUP(V2247,'Branch Wise Work Timelines'!C:G,4,FALSE)+AA2247))</f>
        <v>44891.770833333336</v>
      </c>
      <c r="AG2247" s="67">
        <f>WORKDAY.INTL(AA2247,1,11)+VLOOKUP(V2247,'Branch Wise Work Timelines'!C:G,3,FALSE)</f>
        <v>44893.416666666664</v>
      </c>
      <c r="AH2247" s="69" t="str">
        <f t="shared" si="429"/>
        <v>Met</v>
      </c>
      <c r="AI2247" s="69">
        <f t="shared" ca="1" si="430"/>
        <v>20364</v>
      </c>
      <c r="AJ2247" s="69" t="str">
        <f ca="1">IF(AI2247&lt;0,"0-12",IFERROR(VLOOKUP(AI2247,Breakup[],2,FALSE),"&gt;24"))</f>
        <v>&gt;24</v>
      </c>
      <c r="AK2247" s="69" t="str">
        <f>VLOOKUP(V2247,Master!B:D,3,FALSE)</f>
        <v>South</v>
      </c>
      <c r="AL2247" s="69" t="str">
        <f t="shared" si="431"/>
        <v>Chennai</v>
      </c>
    </row>
    <row r="2248" spans="1:38">
      <c r="A2248" s="13" t="s">
        <v>4807</v>
      </c>
      <c r="B2248" s="54">
        <v>44701.535992627301</v>
      </c>
      <c r="C2248" s="13" t="s">
        <v>739</v>
      </c>
      <c r="D2248" s="13">
        <v>331</v>
      </c>
      <c r="E2248" s="13" t="s">
        <v>4808</v>
      </c>
      <c r="F2248" s="13" t="s">
        <v>24</v>
      </c>
      <c r="G2248" s="14">
        <v>1653031734773</v>
      </c>
      <c r="H2248" s="55">
        <v>0.49347222222222198</v>
      </c>
      <c r="I2248" s="33">
        <v>44888.493472222202</v>
      </c>
      <c r="J2248" s="58">
        <v>44888</v>
      </c>
      <c r="K2248" s="13" t="s">
        <v>452</v>
      </c>
      <c r="L2248" s="13" t="s">
        <v>36</v>
      </c>
      <c r="M2248" s="13" t="s">
        <v>739</v>
      </c>
      <c r="N2248" s="13" t="s">
        <v>1185</v>
      </c>
      <c r="O2248" s="33" t="s">
        <v>38</v>
      </c>
      <c r="P2248" s="58" t="s">
        <v>38</v>
      </c>
      <c r="Q2248" s="33" t="s">
        <v>207</v>
      </c>
      <c r="R2248" s="14" t="s">
        <v>38</v>
      </c>
      <c r="S2248" s="13" t="s">
        <v>216</v>
      </c>
      <c r="T2248" s="13" t="s">
        <v>278</v>
      </c>
      <c r="U2248" s="33">
        <f t="shared" ca="1" si="420"/>
        <v>45744.56914039352</v>
      </c>
      <c r="V2248" s="13" t="str">
        <f t="shared" si="421"/>
        <v>Chennai</v>
      </c>
      <c r="W2248" s="13" t="str">
        <f t="shared" si="422"/>
        <v>DOMI</v>
      </c>
      <c r="X2248" s="13">
        <f t="shared" si="423"/>
        <v>11</v>
      </c>
      <c r="Y2248" s="13" t="str">
        <f>IFERROR(VLOOKUP(C2248,ReceivingTeam[],2,FALSE),"HelpDesk")</f>
        <v>HelpDesk</v>
      </c>
      <c r="Z2248" s="67">
        <f t="shared" si="424"/>
        <v>44892.139305555531</v>
      </c>
      <c r="AA2248" s="68">
        <f t="shared" si="425"/>
        <v>44888</v>
      </c>
      <c r="AB2248" s="69" t="b">
        <f t="shared" si="426"/>
        <v>1</v>
      </c>
      <c r="AC2248" s="70">
        <f t="shared" si="427"/>
        <v>3</v>
      </c>
      <c r="AD2248" s="67">
        <f t="shared" si="428"/>
        <v>44892.139305555531</v>
      </c>
      <c r="AE2248" s="67">
        <f>VLOOKUP(V2248,'Branch Wise Work Timelines'!C:G,3,FALSE)+AA2248</f>
        <v>44888.416666666664</v>
      </c>
      <c r="AF2248" s="67">
        <f>IF(V2248="Bangalore",VLOOKUP(V2248,'Branch Wise Work Timelines'!C:G,4,FALSE)+AA2248+1,IF(V2248="Mumbai",VLOOKUP(V2248,'Branch Wise Work Timelines'!C:G,4,FALSE)+AA2248+1,VLOOKUP(V2248,'Branch Wise Work Timelines'!C:G,4,FALSE)+AA2248))</f>
        <v>44888.770833333336</v>
      </c>
      <c r="AG2248" s="67">
        <f>WORKDAY.INTL(AA2248,1,11)+VLOOKUP(V2248,'Branch Wise Work Timelines'!C:G,3,FALSE)</f>
        <v>44889.416666666664</v>
      </c>
      <c r="AH2248" s="69" t="str">
        <f t="shared" ca="1" si="429"/>
        <v>Out of TAT</v>
      </c>
      <c r="AI2248" s="69">
        <f t="shared" ca="1" si="430"/>
        <v>20459</v>
      </c>
      <c r="AJ2248" s="69" t="str">
        <f ca="1">IF(AI2248&lt;0,"0-12",IFERROR(VLOOKUP(AI2248,Breakup[],2,FALSE),"&gt;24"))</f>
        <v>&gt;24</v>
      </c>
      <c r="AK2248" s="69" t="str">
        <f>VLOOKUP(V2248,Master!B:D,3,FALSE)</f>
        <v>South</v>
      </c>
      <c r="AL2248" s="69" t="str">
        <f t="shared" si="431"/>
        <v>Chennai</v>
      </c>
    </row>
    <row r="2249" spans="1:38">
      <c r="A2249" s="13" t="s">
        <v>4809</v>
      </c>
      <c r="B2249" s="54">
        <v>44701.536272800899</v>
      </c>
      <c r="C2249" s="13" t="s">
        <v>739</v>
      </c>
      <c r="D2249" s="13">
        <v>929</v>
      </c>
      <c r="E2249" s="13" t="s">
        <v>4810</v>
      </c>
      <c r="F2249" s="13" t="s">
        <v>24</v>
      </c>
      <c r="G2249" s="14">
        <v>1653031734773</v>
      </c>
      <c r="H2249" s="55">
        <v>0.103287037037037</v>
      </c>
      <c r="I2249" s="33">
        <v>44891.103287037004</v>
      </c>
      <c r="J2249" s="58">
        <v>44891</v>
      </c>
      <c r="K2249" s="13" t="s">
        <v>452</v>
      </c>
      <c r="L2249" s="13" t="s">
        <v>36</v>
      </c>
      <c r="M2249" s="13" t="s">
        <v>739</v>
      </c>
      <c r="N2249" s="13" t="s">
        <v>1185</v>
      </c>
      <c r="O2249" s="33">
        <v>44891.988680555602</v>
      </c>
      <c r="P2249" s="58">
        <v>44891</v>
      </c>
      <c r="Q2249" s="33" t="s">
        <v>237</v>
      </c>
      <c r="R2249" s="14">
        <v>1085</v>
      </c>
      <c r="S2249" s="13" t="s">
        <v>216</v>
      </c>
      <c r="T2249" s="13" t="s">
        <v>278</v>
      </c>
      <c r="U2249" s="33">
        <f t="shared" ca="1" si="420"/>
        <v>45744.56914039352</v>
      </c>
      <c r="V2249" s="13" t="str">
        <f t="shared" si="421"/>
        <v>Chennai</v>
      </c>
      <c r="W2249" s="13" t="str">
        <f t="shared" si="422"/>
        <v>DOMI</v>
      </c>
      <c r="X2249" s="13">
        <f t="shared" si="423"/>
        <v>2</v>
      </c>
      <c r="Y2249" s="13" t="str">
        <f>IFERROR(VLOOKUP(C2249,ReceivingTeam[],2,FALSE),"HelpDesk")</f>
        <v>HelpDesk</v>
      </c>
      <c r="Z2249" s="67">
        <f t="shared" si="424"/>
        <v>44896.062499999993</v>
      </c>
      <c r="AA2249" s="68">
        <f t="shared" si="425"/>
        <v>44891</v>
      </c>
      <c r="AB2249" s="69" t="b">
        <f t="shared" si="426"/>
        <v>1</v>
      </c>
      <c r="AC2249" s="70">
        <f t="shared" si="427"/>
        <v>3</v>
      </c>
      <c r="AD2249" s="67">
        <f t="shared" si="428"/>
        <v>44896.062499999993</v>
      </c>
      <c r="AE2249" s="67">
        <f>VLOOKUP(V2249,'Branch Wise Work Timelines'!C:G,3,FALSE)+AA2249</f>
        <v>44891.416666666664</v>
      </c>
      <c r="AF2249" s="67">
        <f>IF(V2249="Bangalore",VLOOKUP(V2249,'Branch Wise Work Timelines'!C:G,4,FALSE)+AA2249+1,IF(V2249="Mumbai",VLOOKUP(V2249,'Branch Wise Work Timelines'!C:G,4,FALSE)+AA2249+1,VLOOKUP(V2249,'Branch Wise Work Timelines'!C:G,4,FALSE)+AA2249))</f>
        <v>44891.770833333336</v>
      </c>
      <c r="AG2249" s="67">
        <f>WORKDAY.INTL(AA2249,1,11)+VLOOKUP(V2249,'Branch Wise Work Timelines'!C:G,3,FALSE)</f>
        <v>44893.416666666664</v>
      </c>
      <c r="AH2249" s="69" t="str">
        <f t="shared" si="429"/>
        <v>Met</v>
      </c>
      <c r="AI2249" s="69">
        <f t="shared" ca="1" si="430"/>
        <v>20365</v>
      </c>
      <c r="AJ2249" s="69" t="str">
        <f ca="1">IF(AI2249&lt;0,"0-12",IFERROR(VLOOKUP(AI2249,Breakup[],2,FALSE),"&gt;24"))</f>
        <v>&gt;24</v>
      </c>
      <c r="AK2249" s="69" t="str">
        <f>VLOOKUP(V2249,Master!B:D,3,FALSE)</f>
        <v>South</v>
      </c>
      <c r="AL2249" s="69" t="str">
        <f t="shared" si="431"/>
        <v>Chennai</v>
      </c>
    </row>
    <row r="2250" spans="1:38">
      <c r="A2250" s="13" t="s">
        <v>4811</v>
      </c>
      <c r="B2250" s="54">
        <v>44701.570181099501</v>
      </c>
      <c r="C2250" s="13" t="s">
        <v>739</v>
      </c>
      <c r="D2250" s="13">
        <v>196</v>
      </c>
      <c r="E2250" s="13" t="s">
        <v>4812</v>
      </c>
      <c r="F2250" s="13" t="s">
        <v>24</v>
      </c>
      <c r="G2250" s="14">
        <v>1653034788604</v>
      </c>
      <c r="H2250" s="55">
        <v>0.75947916666666704</v>
      </c>
      <c r="I2250" s="33">
        <v>44891.7594791667</v>
      </c>
      <c r="J2250" s="58">
        <v>44891</v>
      </c>
      <c r="K2250" s="13" t="s">
        <v>452</v>
      </c>
      <c r="L2250" s="13" t="s">
        <v>36</v>
      </c>
      <c r="M2250" s="13" t="s">
        <v>739</v>
      </c>
      <c r="N2250" s="13" t="s">
        <v>1185</v>
      </c>
      <c r="O2250" s="33">
        <v>44891.169687499998</v>
      </c>
      <c r="P2250" s="58">
        <v>44891</v>
      </c>
      <c r="Q2250" s="33" t="s">
        <v>237</v>
      </c>
      <c r="R2250" s="14">
        <v>1150</v>
      </c>
      <c r="S2250" s="13" t="s">
        <v>216</v>
      </c>
      <c r="T2250" s="13" t="s">
        <v>278</v>
      </c>
      <c r="U2250" s="33">
        <f t="shared" ca="1" si="420"/>
        <v>45744.56914039352</v>
      </c>
      <c r="V2250" s="13" t="str">
        <f t="shared" si="421"/>
        <v>Chennai</v>
      </c>
      <c r="W2250" s="13" t="str">
        <f t="shared" si="422"/>
        <v>DOMI</v>
      </c>
      <c r="X2250" s="13">
        <f t="shared" si="423"/>
        <v>18</v>
      </c>
      <c r="Y2250" s="13" t="str">
        <f>IFERROR(VLOOKUP(C2250,ReceivingTeam[],2,FALSE),"HelpDesk")</f>
        <v>HelpDesk</v>
      </c>
      <c r="Z2250" s="67">
        <f t="shared" si="424"/>
        <v>44896.405312500028</v>
      </c>
      <c r="AA2250" s="68">
        <f t="shared" si="425"/>
        <v>44891</v>
      </c>
      <c r="AB2250" s="69" t="b">
        <f t="shared" si="426"/>
        <v>1</v>
      </c>
      <c r="AC2250" s="70">
        <f t="shared" si="427"/>
        <v>3</v>
      </c>
      <c r="AD2250" s="67">
        <f t="shared" si="428"/>
        <v>44896.405312500028</v>
      </c>
      <c r="AE2250" s="67">
        <f>VLOOKUP(V2250,'Branch Wise Work Timelines'!C:G,3,FALSE)+AA2250</f>
        <v>44891.416666666664</v>
      </c>
      <c r="AF2250" s="67">
        <f>IF(V2250="Bangalore",VLOOKUP(V2250,'Branch Wise Work Timelines'!C:G,4,FALSE)+AA2250+1,IF(V2250="Mumbai",VLOOKUP(V2250,'Branch Wise Work Timelines'!C:G,4,FALSE)+AA2250+1,VLOOKUP(V2250,'Branch Wise Work Timelines'!C:G,4,FALSE)+AA2250))</f>
        <v>44891.770833333336</v>
      </c>
      <c r="AG2250" s="67">
        <f>WORKDAY.INTL(AA2250,1,11)+VLOOKUP(V2250,'Branch Wise Work Timelines'!C:G,3,FALSE)</f>
        <v>44893.416666666664</v>
      </c>
      <c r="AH2250" s="69" t="str">
        <f t="shared" si="429"/>
        <v>Met</v>
      </c>
      <c r="AI2250" s="69">
        <f t="shared" ca="1" si="430"/>
        <v>20356</v>
      </c>
      <c r="AJ2250" s="69" t="str">
        <f ca="1">IF(AI2250&lt;0,"0-12",IFERROR(VLOOKUP(AI2250,Breakup[],2,FALSE),"&gt;24"))</f>
        <v>&gt;24</v>
      </c>
      <c r="AK2250" s="69" t="str">
        <f>VLOOKUP(V2250,Master!B:D,3,FALSE)</f>
        <v>South</v>
      </c>
      <c r="AL2250" s="69" t="str">
        <f t="shared" si="431"/>
        <v>Chennai</v>
      </c>
    </row>
    <row r="2251" spans="1:38">
      <c r="A2251" s="13" t="s">
        <v>4813</v>
      </c>
      <c r="B2251" s="54">
        <v>44701.5704972569</v>
      </c>
      <c r="C2251" s="13" t="s">
        <v>739</v>
      </c>
      <c r="D2251" s="13">
        <v>645</v>
      </c>
      <c r="E2251" s="13" t="s">
        <v>4814</v>
      </c>
      <c r="F2251" s="13" t="s">
        <v>24</v>
      </c>
      <c r="G2251" s="14">
        <v>1653034788604</v>
      </c>
      <c r="H2251" s="55">
        <v>0.19082175925925901</v>
      </c>
      <c r="I2251" s="33">
        <v>44882.190821759301</v>
      </c>
      <c r="J2251" s="58">
        <v>44882</v>
      </c>
      <c r="K2251" s="13" t="s">
        <v>452</v>
      </c>
      <c r="L2251" s="13" t="s">
        <v>36</v>
      </c>
      <c r="M2251" s="13" t="s">
        <v>739</v>
      </c>
      <c r="N2251" s="13" t="s">
        <v>1185</v>
      </c>
      <c r="O2251" s="33" t="s">
        <v>38</v>
      </c>
      <c r="P2251" s="58" t="s">
        <v>38</v>
      </c>
      <c r="Q2251" s="33" t="s">
        <v>207</v>
      </c>
      <c r="R2251" s="14" t="s">
        <v>38</v>
      </c>
      <c r="S2251" s="13" t="s">
        <v>216</v>
      </c>
      <c r="T2251" s="13" t="s">
        <v>278</v>
      </c>
      <c r="U2251" s="33">
        <f t="shared" ca="1" si="420"/>
        <v>45744.56914039352</v>
      </c>
      <c r="V2251" s="13" t="str">
        <f t="shared" si="421"/>
        <v>Chennai</v>
      </c>
      <c r="W2251" s="13" t="str">
        <f t="shared" si="422"/>
        <v>DOMI</v>
      </c>
      <c r="X2251" s="13">
        <f t="shared" si="423"/>
        <v>4</v>
      </c>
      <c r="Y2251" s="13" t="str">
        <f>IFERROR(VLOOKUP(C2251,ReceivingTeam[],2,FALSE),"HelpDesk")</f>
        <v>HelpDesk</v>
      </c>
      <c r="Z2251" s="67">
        <f t="shared" si="424"/>
        <v>44886.062499999993</v>
      </c>
      <c r="AA2251" s="68">
        <f t="shared" si="425"/>
        <v>44882</v>
      </c>
      <c r="AB2251" s="69" t="b">
        <f t="shared" si="426"/>
        <v>1</v>
      </c>
      <c r="AC2251" s="70">
        <f t="shared" si="427"/>
        <v>3</v>
      </c>
      <c r="AD2251" s="67">
        <f t="shared" si="428"/>
        <v>44886.062499999993</v>
      </c>
      <c r="AE2251" s="67">
        <f>VLOOKUP(V2251,'Branch Wise Work Timelines'!C:G,3,FALSE)+AA2251</f>
        <v>44882.416666666664</v>
      </c>
      <c r="AF2251" s="67">
        <f>IF(V2251="Bangalore",VLOOKUP(V2251,'Branch Wise Work Timelines'!C:G,4,FALSE)+AA2251+1,IF(V2251="Mumbai",VLOOKUP(V2251,'Branch Wise Work Timelines'!C:G,4,FALSE)+AA2251+1,VLOOKUP(V2251,'Branch Wise Work Timelines'!C:G,4,FALSE)+AA2251))</f>
        <v>44882.770833333336</v>
      </c>
      <c r="AG2251" s="67">
        <f>WORKDAY.INTL(AA2251,1,11)+VLOOKUP(V2251,'Branch Wise Work Timelines'!C:G,3,FALSE)</f>
        <v>44883.416666666664</v>
      </c>
      <c r="AH2251" s="69" t="str">
        <f t="shared" ca="1" si="429"/>
        <v>Out of TAT</v>
      </c>
      <c r="AI2251" s="69">
        <f t="shared" ca="1" si="430"/>
        <v>20605</v>
      </c>
      <c r="AJ2251" s="69" t="str">
        <f ca="1">IF(AI2251&lt;0,"0-12",IFERROR(VLOOKUP(AI2251,Breakup[],2,FALSE),"&gt;24"))</f>
        <v>&gt;24</v>
      </c>
      <c r="AK2251" s="69" t="str">
        <f>VLOOKUP(V2251,Master!B:D,3,FALSE)</f>
        <v>South</v>
      </c>
      <c r="AL2251" s="69" t="str">
        <f t="shared" si="431"/>
        <v>Chennai</v>
      </c>
    </row>
    <row r="2252" spans="1:38">
      <c r="A2252" s="13" t="s">
        <v>4815</v>
      </c>
      <c r="B2252" s="54">
        <v>44701.574868981501</v>
      </c>
      <c r="C2252" s="13" t="s">
        <v>739</v>
      </c>
      <c r="D2252" s="13">
        <v>223</v>
      </c>
      <c r="E2252" s="13" t="s">
        <v>4816</v>
      </c>
      <c r="F2252" s="13" t="s">
        <v>24</v>
      </c>
      <c r="G2252" s="14">
        <v>1653034788604</v>
      </c>
      <c r="H2252" s="55">
        <v>0.102627314814815</v>
      </c>
      <c r="I2252" s="33">
        <v>44884.102627314802</v>
      </c>
      <c r="J2252" s="58">
        <v>44884</v>
      </c>
      <c r="K2252" s="13" t="s">
        <v>452</v>
      </c>
      <c r="L2252" s="13" t="s">
        <v>36</v>
      </c>
      <c r="M2252" s="13" t="s">
        <v>739</v>
      </c>
      <c r="N2252" s="13" t="s">
        <v>1185</v>
      </c>
      <c r="O2252" s="33" t="s">
        <v>38</v>
      </c>
      <c r="P2252" s="58" t="s">
        <v>38</v>
      </c>
      <c r="Q2252" s="33" t="s">
        <v>207</v>
      </c>
      <c r="R2252" s="14" t="s">
        <v>38</v>
      </c>
      <c r="S2252" s="13" t="s">
        <v>216</v>
      </c>
      <c r="T2252" s="13" t="s">
        <v>278</v>
      </c>
      <c r="U2252" s="33">
        <f t="shared" ca="1" si="420"/>
        <v>45744.56914039352</v>
      </c>
      <c r="V2252" s="13" t="str">
        <f t="shared" si="421"/>
        <v>Chennai</v>
      </c>
      <c r="W2252" s="13" t="str">
        <f t="shared" si="422"/>
        <v>DOMI</v>
      </c>
      <c r="X2252" s="13">
        <f t="shared" si="423"/>
        <v>2</v>
      </c>
      <c r="Y2252" s="13" t="str">
        <f>IFERROR(VLOOKUP(C2252,ReceivingTeam[],2,FALSE),"HelpDesk")</f>
        <v>HelpDesk</v>
      </c>
      <c r="Z2252" s="67">
        <f t="shared" si="424"/>
        <v>44889.062499999993</v>
      </c>
      <c r="AA2252" s="68">
        <f t="shared" si="425"/>
        <v>44884</v>
      </c>
      <c r="AB2252" s="69" t="b">
        <f t="shared" si="426"/>
        <v>1</v>
      </c>
      <c r="AC2252" s="70">
        <f t="shared" si="427"/>
        <v>3</v>
      </c>
      <c r="AD2252" s="67">
        <f t="shared" si="428"/>
        <v>44889.062499999993</v>
      </c>
      <c r="AE2252" s="67">
        <f>VLOOKUP(V2252,'Branch Wise Work Timelines'!C:G,3,FALSE)+AA2252</f>
        <v>44884.416666666664</v>
      </c>
      <c r="AF2252" s="67">
        <f>IF(V2252="Bangalore",VLOOKUP(V2252,'Branch Wise Work Timelines'!C:G,4,FALSE)+AA2252+1,IF(V2252="Mumbai",VLOOKUP(V2252,'Branch Wise Work Timelines'!C:G,4,FALSE)+AA2252+1,VLOOKUP(V2252,'Branch Wise Work Timelines'!C:G,4,FALSE)+AA2252))</f>
        <v>44884.770833333336</v>
      </c>
      <c r="AG2252" s="67">
        <f>WORKDAY.INTL(AA2252,1,11)+VLOOKUP(V2252,'Branch Wise Work Timelines'!C:G,3,FALSE)</f>
        <v>44886.416666666664</v>
      </c>
      <c r="AH2252" s="69" t="str">
        <f t="shared" ca="1" si="429"/>
        <v>Out of TAT</v>
      </c>
      <c r="AI2252" s="69">
        <f t="shared" ca="1" si="430"/>
        <v>20533</v>
      </c>
      <c r="AJ2252" s="69" t="str">
        <f ca="1">IF(AI2252&lt;0,"0-12",IFERROR(VLOOKUP(AI2252,Breakup[],2,FALSE),"&gt;24"))</f>
        <v>&gt;24</v>
      </c>
      <c r="AK2252" s="69" t="str">
        <f>VLOOKUP(V2252,Master!B:D,3,FALSE)</f>
        <v>South</v>
      </c>
      <c r="AL2252" s="69" t="str">
        <f t="shared" si="431"/>
        <v>Chennai</v>
      </c>
    </row>
    <row r="2253" spans="1:38">
      <c r="A2253" s="13" t="s">
        <v>4817</v>
      </c>
      <c r="B2253" s="54">
        <v>44701.5707719907</v>
      </c>
      <c r="C2253" s="13" t="s">
        <v>739</v>
      </c>
      <c r="D2253" s="13">
        <v>1333</v>
      </c>
      <c r="E2253" s="13" t="s">
        <v>4818</v>
      </c>
      <c r="F2253" s="13" t="s">
        <v>24</v>
      </c>
      <c r="G2253" s="14">
        <v>1653034788604</v>
      </c>
      <c r="H2253" s="55">
        <v>0.236875</v>
      </c>
      <c r="I2253" s="33">
        <v>44886.236875000002</v>
      </c>
      <c r="J2253" s="58">
        <v>44886</v>
      </c>
      <c r="K2253" s="13" t="s">
        <v>452</v>
      </c>
      <c r="L2253" s="13" t="s">
        <v>36</v>
      </c>
      <c r="M2253" s="13" t="s">
        <v>739</v>
      </c>
      <c r="N2253" s="13" t="s">
        <v>1185</v>
      </c>
      <c r="O2253" s="33" t="s">
        <v>38</v>
      </c>
      <c r="P2253" s="58" t="s">
        <v>38</v>
      </c>
      <c r="Q2253" s="33" t="s">
        <v>207</v>
      </c>
      <c r="R2253" s="14" t="s">
        <v>38</v>
      </c>
      <c r="S2253" s="13" t="s">
        <v>216</v>
      </c>
      <c r="T2253" s="13" t="s">
        <v>278</v>
      </c>
      <c r="U2253" s="33">
        <f t="shared" ca="1" si="420"/>
        <v>45744.56914039352</v>
      </c>
      <c r="V2253" s="13" t="str">
        <f t="shared" si="421"/>
        <v>Chennai</v>
      </c>
      <c r="W2253" s="13" t="str">
        <f t="shared" si="422"/>
        <v>DOMI</v>
      </c>
      <c r="X2253" s="13">
        <f t="shared" si="423"/>
        <v>5</v>
      </c>
      <c r="Y2253" s="13" t="str">
        <f>IFERROR(VLOOKUP(C2253,ReceivingTeam[],2,FALSE),"HelpDesk")</f>
        <v>HelpDesk</v>
      </c>
      <c r="Z2253" s="67">
        <f t="shared" si="424"/>
        <v>44890.062499999993</v>
      </c>
      <c r="AA2253" s="68">
        <f t="shared" si="425"/>
        <v>44886</v>
      </c>
      <c r="AB2253" s="69" t="b">
        <f t="shared" si="426"/>
        <v>1</v>
      </c>
      <c r="AC2253" s="70">
        <f t="shared" si="427"/>
        <v>3</v>
      </c>
      <c r="AD2253" s="67">
        <f t="shared" si="428"/>
        <v>44890.062499999993</v>
      </c>
      <c r="AE2253" s="67">
        <f>VLOOKUP(V2253,'Branch Wise Work Timelines'!C:G,3,FALSE)+AA2253</f>
        <v>44886.416666666664</v>
      </c>
      <c r="AF2253" s="67">
        <f>IF(V2253="Bangalore",VLOOKUP(V2253,'Branch Wise Work Timelines'!C:G,4,FALSE)+AA2253+1,IF(V2253="Mumbai",VLOOKUP(V2253,'Branch Wise Work Timelines'!C:G,4,FALSE)+AA2253+1,VLOOKUP(V2253,'Branch Wise Work Timelines'!C:G,4,FALSE)+AA2253))</f>
        <v>44886.770833333336</v>
      </c>
      <c r="AG2253" s="67">
        <f>WORKDAY.INTL(AA2253,1,11)+VLOOKUP(V2253,'Branch Wise Work Timelines'!C:G,3,FALSE)</f>
        <v>44887.416666666664</v>
      </c>
      <c r="AH2253" s="69" t="str">
        <f t="shared" ca="1" si="429"/>
        <v>Out of TAT</v>
      </c>
      <c r="AI2253" s="69">
        <f t="shared" ca="1" si="430"/>
        <v>20509</v>
      </c>
      <c r="AJ2253" s="69" t="str">
        <f ca="1">IF(AI2253&lt;0,"0-12",IFERROR(VLOOKUP(AI2253,Breakup[],2,FALSE),"&gt;24"))</f>
        <v>&gt;24</v>
      </c>
      <c r="AK2253" s="69" t="str">
        <f>VLOOKUP(V2253,Master!B:D,3,FALSE)</f>
        <v>South</v>
      </c>
      <c r="AL2253" s="69" t="str">
        <f t="shared" si="431"/>
        <v>Chennai</v>
      </c>
    </row>
    <row r="2254" spans="1:38">
      <c r="A2254" s="13" t="s">
        <v>4819</v>
      </c>
      <c r="B2254" s="54">
        <v>44701.571132835597</v>
      </c>
      <c r="C2254" s="13" t="s">
        <v>739</v>
      </c>
      <c r="D2254" s="13">
        <v>304</v>
      </c>
      <c r="E2254" s="13" t="s">
        <v>4820</v>
      </c>
      <c r="F2254" s="13" t="s">
        <v>24</v>
      </c>
      <c r="G2254" s="14">
        <v>1653034788604</v>
      </c>
      <c r="H2254" s="55">
        <v>0.25666666666666699</v>
      </c>
      <c r="I2254" s="33">
        <v>44885.256666666697</v>
      </c>
      <c r="J2254" s="58">
        <v>44885</v>
      </c>
      <c r="K2254" s="13" t="s">
        <v>452</v>
      </c>
      <c r="L2254" s="13" t="s">
        <v>36</v>
      </c>
      <c r="M2254" s="13" t="s">
        <v>739</v>
      </c>
      <c r="N2254" s="13" t="s">
        <v>1185</v>
      </c>
      <c r="O2254" s="33" t="s">
        <v>38</v>
      </c>
      <c r="P2254" s="58" t="s">
        <v>38</v>
      </c>
      <c r="Q2254" s="33" t="s">
        <v>207</v>
      </c>
      <c r="R2254" s="14" t="s">
        <v>38</v>
      </c>
      <c r="S2254" s="13" t="s">
        <v>216</v>
      </c>
      <c r="T2254" s="13" t="s">
        <v>278</v>
      </c>
      <c r="U2254" s="33">
        <f t="shared" ca="1" si="420"/>
        <v>45744.56914039352</v>
      </c>
      <c r="V2254" s="13" t="str">
        <f t="shared" si="421"/>
        <v>Chennai</v>
      </c>
      <c r="W2254" s="13" t="str">
        <f t="shared" si="422"/>
        <v>DOMI</v>
      </c>
      <c r="X2254" s="13">
        <f t="shared" si="423"/>
        <v>6</v>
      </c>
      <c r="Y2254" s="13" t="str">
        <f>IFERROR(VLOOKUP(C2254,ReceivingTeam[],2,FALSE),"HelpDesk")</f>
        <v>HelpDesk</v>
      </c>
      <c r="Z2254" s="67">
        <f t="shared" si="424"/>
        <v>44888.416666666664</v>
      </c>
      <c r="AA2254" s="68">
        <f t="shared" si="425"/>
        <v>44885</v>
      </c>
      <c r="AB2254" s="69" t="b">
        <f t="shared" si="426"/>
        <v>0</v>
      </c>
      <c r="AC2254" s="70">
        <f t="shared" si="427"/>
        <v>3</v>
      </c>
      <c r="AD2254" s="67">
        <f t="shared" si="428"/>
        <v>44888.416666666664</v>
      </c>
      <c r="AE2254" s="67">
        <f>VLOOKUP(V2254,'Branch Wise Work Timelines'!C:G,3,FALSE)+AA2254</f>
        <v>44885.416666666664</v>
      </c>
      <c r="AF2254" s="67">
        <f>IF(V2254="Bangalore",VLOOKUP(V2254,'Branch Wise Work Timelines'!C:G,4,FALSE)+AA2254+1,IF(V2254="Mumbai",VLOOKUP(V2254,'Branch Wise Work Timelines'!C:G,4,FALSE)+AA2254+1,VLOOKUP(V2254,'Branch Wise Work Timelines'!C:G,4,FALSE)+AA2254))</f>
        <v>44885.770833333336</v>
      </c>
      <c r="AG2254" s="67">
        <f>WORKDAY.INTL(AA2254,1,11)+VLOOKUP(V2254,'Branch Wise Work Timelines'!C:G,3,FALSE)</f>
        <v>44886.416666666664</v>
      </c>
      <c r="AH2254" s="69" t="str">
        <f t="shared" ca="1" si="429"/>
        <v>Out of TAT</v>
      </c>
      <c r="AI2254" s="69">
        <f t="shared" ca="1" si="430"/>
        <v>20548</v>
      </c>
      <c r="AJ2254" s="69" t="str">
        <f ca="1">IF(AI2254&lt;0,"0-12",IFERROR(VLOOKUP(AI2254,Breakup[],2,FALSE),"&gt;24"))</f>
        <v>&gt;24</v>
      </c>
      <c r="AK2254" s="69" t="str">
        <f>VLOOKUP(V2254,Master!B:D,3,FALSE)</f>
        <v>South</v>
      </c>
      <c r="AL2254" s="69" t="str">
        <f t="shared" si="431"/>
        <v>Chennai</v>
      </c>
    </row>
    <row r="2255" spans="1:38">
      <c r="A2255" s="13" t="s">
        <v>4821</v>
      </c>
      <c r="B2255" s="54">
        <v>44701.571695682898</v>
      </c>
      <c r="C2255" s="13" t="s">
        <v>739</v>
      </c>
      <c r="D2255" s="13">
        <v>930</v>
      </c>
      <c r="E2255" s="13" t="s">
        <v>4822</v>
      </c>
      <c r="F2255" s="13" t="s">
        <v>24</v>
      </c>
      <c r="G2255" s="14">
        <v>1653034788604</v>
      </c>
      <c r="H2255" s="55">
        <v>0.17179398148148101</v>
      </c>
      <c r="I2255" s="33">
        <v>44889.171793981499</v>
      </c>
      <c r="J2255" s="58">
        <v>44889</v>
      </c>
      <c r="K2255" s="13" t="s">
        <v>452</v>
      </c>
      <c r="L2255" s="13" t="s">
        <v>36</v>
      </c>
      <c r="M2255" s="13" t="s">
        <v>739</v>
      </c>
      <c r="N2255" s="13" t="s">
        <v>1185</v>
      </c>
      <c r="O2255" s="33" t="s">
        <v>38</v>
      </c>
      <c r="P2255" s="58" t="s">
        <v>38</v>
      </c>
      <c r="Q2255" s="33" t="s">
        <v>207</v>
      </c>
      <c r="R2255" s="14" t="s">
        <v>38</v>
      </c>
      <c r="S2255" s="13" t="s">
        <v>216</v>
      </c>
      <c r="T2255" s="13" t="s">
        <v>278</v>
      </c>
      <c r="U2255" s="33">
        <f t="shared" ca="1" si="420"/>
        <v>45744.56914039352</v>
      </c>
      <c r="V2255" s="13" t="str">
        <f t="shared" si="421"/>
        <v>Chennai</v>
      </c>
      <c r="W2255" s="13" t="str">
        <f t="shared" si="422"/>
        <v>DOMI</v>
      </c>
      <c r="X2255" s="13">
        <f t="shared" si="423"/>
        <v>4</v>
      </c>
      <c r="Y2255" s="13" t="str">
        <f>IFERROR(VLOOKUP(C2255,ReceivingTeam[],2,FALSE),"HelpDesk")</f>
        <v>HelpDesk</v>
      </c>
      <c r="Z2255" s="67">
        <f t="shared" si="424"/>
        <v>44893.062499999993</v>
      </c>
      <c r="AA2255" s="68">
        <f t="shared" si="425"/>
        <v>44889</v>
      </c>
      <c r="AB2255" s="69" t="b">
        <f t="shared" si="426"/>
        <v>1</v>
      </c>
      <c r="AC2255" s="70">
        <f t="shared" si="427"/>
        <v>3</v>
      </c>
      <c r="AD2255" s="67">
        <f t="shared" si="428"/>
        <v>44893.062499999993</v>
      </c>
      <c r="AE2255" s="67">
        <f>VLOOKUP(V2255,'Branch Wise Work Timelines'!C:G,3,FALSE)+AA2255</f>
        <v>44889.416666666664</v>
      </c>
      <c r="AF2255" s="67">
        <f>IF(V2255="Bangalore",VLOOKUP(V2255,'Branch Wise Work Timelines'!C:G,4,FALSE)+AA2255+1,IF(V2255="Mumbai",VLOOKUP(V2255,'Branch Wise Work Timelines'!C:G,4,FALSE)+AA2255+1,VLOOKUP(V2255,'Branch Wise Work Timelines'!C:G,4,FALSE)+AA2255))</f>
        <v>44889.770833333336</v>
      </c>
      <c r="AG2255" s="67">
        <f>WORKDAY.INTL(AA2255,1,11)+VLOOKUP(V2255,'Branch Wise Work Timelines'!C:G,3,FALSE)</f>
        <v>44890.416666666664</v>
      </c>
      <c r="AH2255" s="69" t="str">
        <f t="shared" ca="1" si="429"/>
        <v>Out of TAT</v>
      </c>
      <c r="AI2255" s="69">
        <f t="shared" ca="1" si="430"/>
        <v>20437</v>
      </c>
      <c r="AJ2255" s="69" t="str">
        <f ca="1">IF(AI2255&lt;0,"0-12",IFERROR(VLOOKUP(AI2255,Breakup[],2,FALSE),"&gt;24"))</f>
        <v>&gt;24</v>
      </c>
      <c r="AK2255" s="69" t="str">
        <f>VLOOKUP(V2255,Master!B:D,3,FALSE)</f>
        <v>South</v>
      </c>
      <c r="AL2255" s="69" t="str">
        <f t="shared" si="431"/>
        <v>Chennai</v>
      </c>
    </row>
    <row r="2256" spans="1:38">
      <c r="A2256" s="13" t="s">
        <v>4823</v>
      </c>
      <c r="B2256" s="54">
        <v>44701.572255358798</v>
      </c>
      <c r="C2256" s="13" t="s">
        <v>739</v>
      </c>
      <c r="D2256" s="13">
        <v>626</v>
      </c>
      <c r="E2256" s="13" t="s">
        <v>4824</v>
      </c>
      <c r="F2256" s="13" t="s">
        <v>24</v>
      </c>
      <c r="G2256" s="14">
        <v>1653034788604</v>
      </c>
      <c r="H2256" s="55">
        <v>0.87693287037037004</v>
      </c>
      <c r="I2256" s="33">
        <v>44887.8769328704</v>
      </c>
      <c r="J2256" s="58">
        <v>44887</v>
      </c>
      <c r="K2256" s="13" t="s">
        <v>452</v>
      </c>
      <c r="L2256" s="13" t="s">
        <v>36</v>
      </c>
      <c r="M2256" s="13" t="s">
        <v>739</v>
      </c>
      <c r="N2256" s="13" t="s">
        <v>1185</v>
      </c>
      <c r="O2256" s="33" t="s">
        <v>38</v>
      </c>
      <c r="P2256" s="58" t="s">
        <v>38</v>
      </c>
      <c r="Q2256" s="33" t="s">
        <v>207</v>
      </c>
      <c r="R2256" s="14" t="s">
        <v>38</v>
      </c>
      <c r="S2256" s="13" t="s">
        <v>216</v>
      </c>
      <c r="T2256" s="13" t="s">
        <v>278</v>
      </c>
      <c r="U2256" s="33">
        <f t="shared" ca="1" si="420"/>
        <v>45744.56914039352</v>
      </c>
      <c r="V2256" s="13" t="str">
        <f t="shared" si="421"/>
        <v>Chennai</v>
      </c>
      <c r="W2256" s="13" t="str">
        <f t="shared" si="422"/>
        <v>DOMI</v>
      </c>
      <c r="X2256" s="13">
        <f t="shared" si="423"/>
        <v>21</v>
      </c>
      <c r="Y2256" s="13" t="str">
        <f>IFERROR(VLOOKUP(C2256,ReceivingTeam[],2,FALSE),"HelpDesk")</f>
        <v>HelpDesk</v>
      </c>
      <c r="Z2256" s="67">
        <f t="shared" si="424"/>
        <v>44891.522766203729</v>
      </c>
      <c r="AA2256" s="68">
        <f t="shared" si="425"/>
        <v>44887</v>
      </c>
      <c r="AB2256" s="69" t="b">
        <f t="shared" si="426"/>
        <v>1</v>
      </c>
      <c r="AC2256" s="70">
        <f t="shared" si="427"/>
        <v>3</v>
      </c>
      <c r="AD2256" s="67">
        <f t="shared" si="428"/>
        <v>44891.522766203729</v>
      </c>
      <c r="AE2256" s="67">
        <f>VLOOKUP(V2256,'Branch Wise Work Timelines'!C:G,3,FALSE)+AA2256</f>
        <v>44887.416666666664</v>
      </c>
      <c r="AF2256" s="67">
        <f>IF(V2256="Bangalore",VLOOKUP(V2256,'Branch Wise Work Timelines'!C:G,4,FALSE)+AA2256+1,IF(V2256="Mumbai",VLOOKUP(V2256,'Branch Wise Work Timelines'!C:G,4,FALSE)+AA2256+1,VLOOKUP(V2256,'Branch Wise Work Timelines'!C:G,4,FALSE)+AA2256))</f>
        <v>44887.770833333336</v>
      </c>
      <c r="AG2256" s="67">
        <f>WORKDAY.INTL(AA2256,1,11)+VLOOKUP(V2256,'Branch Wise Work Timelines'!C:G,3,FALSE)</f>
        <v>44888.416666666664</v>
      </c>
      <c r="AH2256" s="69" t="str">
        <f t="shared" ca="1" si="429"/>
        <v>Out of TAT</v>
      </c>
      <c r="AI2256" s="69">
        <f t="shared" ca="1" si="430"/>
        <v>20474</v>
      </c>
      <c r="AJ2256" s="69" t="str">
        <f ca="1">IF(AI2256&lt;0,"0-12",IFERROR(VLOOKUP(AI2256,Breakup[],2,FALSE),"&gt;24"))</f>
        <v>&gt;24</v>
      </c>
      <c r="AK2256" s="69" t="str">
        <f>VLOOKUP(V2256,Master!B:D,3,FALSE)</f>
        <v>South</v>
      </c>
      <c r="AL2256" s="69" t="str">
        <f t="shared" si="431"/>
        <v>Chennai</v>
      </c>
    </row>
    <row r="2257" spans="1:38">
      <c r="A2257" s="13" t="s">
        <v>4825</v>
      </c>
      <c r="B2257" s="54">
        <v>44701.572559918997</v>
      </c>
      <c r="C2257" s="13" t="s">
        <v>739</v>
      </c>
      <c r="D2257" s="13">
        <v>595</v>
      </c>
      <c r="E2257" s="13" t="s">
        <v>4826</v>
      </c>
      <c r="F2257" s="13" t="s">
        <v>24</v>
      </c>
      <c r="G2257" s="14">
        <v>1653034788604</v>
      </c>
      <c r="H2257" s="55">
        <v>0.20748842592592601</v>
      </c>
      <c r="I2257" s="33">
        <v>44884.207488425898</v>
      </c>
      <c r="J2257" s="58">
        <v>44884</v>
      </c>
      <c r="K2257" s="13" t="s">
        <v>452</v>
      </c>
      <c r="L2257" s="13" t="s">
        <v>36</v>
      </c>
      <c r="M2257" s="13" t="s">
        <v>739</v>
      </c>
      <c r="N2257" s="13" t="s">
        <v>1185</v>
      </c>
      <c r="O2257" s="33" t="s">
        <v>38</v>
      </c>
      <c r="P2257" s="58" t="s">
        <v>38</v>
      </c>
      <c r="Q2257" s="33" t="s">
        <v>207</v>
      </c>
      <c r="R2257" s="14" t="s">
        <v>38</v>
      </c>
      <c r="S2257" s="13" t="s">
        <v>216</v>
      </c>
      <c r="T2257" s="13" t="s">
        <v>278</v>
      </c>
      <c r="U2257" s="33">
        <f t="shared" ca="1" si="420"/>
        <v>45744.56914039352</v>
      </c>
      <c r="V2257" s="13" t="str">
        <f t="shared" si="421"/>
        <v>Chennai</v>
      </c>
      <c r="W2257" s="13" t="str">
        <f t="shared" si="422"/>
        <v>DOMI</v>
      </c>
      <c r="X2257" s="13">
        <f t="shared" si="423"/>
        <v>4</v>
      </c>
      <c r="Y2257" s="13" t="str">
        <f>IFERROR(VLOOKUP(C2257,ReceivingTeam[],2,FALSE),"HelpDesk")</f>
        <v>HelpDesk</v>
      </c>
      <c r="Z2257" s="67">
        <f t="shared" si="424"/>
        <v>44889.062499999993</v>
      </c>
      <c r="AA2257" s="68">
        <f t="shared" si="425"/>
        <v>44884</v>
      </c>
      <c r="AB2257" s="69" t="b">
        <f t="shared" si="426"/>
        <v>1</v>
      </c>
      <c r="AC2257" s="70">
        <f t="shared" si="427"/>
        <v>3</v>
      </c>
      <c r="AD2257" s="67">
        <f t="shared" si="428"/>
        <v>44889.062499999993</v>
      </c>
      <c r="AE2257" s="67">
        <f>VLOOKUP(V2257,'Branch Wise Work Timelines'!C:G,3,FALSE)+AA2257</f>
        <v>44884.416666666664</v>
      </c>
      <c r="AF2257" s="67">
        <f>IF(V2257="Bangalore",VLOOKUP(V2257,'Branch Wise Work Timelines'!C:G,4,FALSE)+AA2257+1,IF(V2257="Mumbai",VLOOKUP(V2257,'Branch Wise Work Timelines'!C:G,4,FALSE)+AA2257+1,VLOOKUP(V2257,'Branch Wise Work Timelines'!C:G,4,FALSE)+AA2257))</f>
        <v>44884.770833333336</v>
      </c>
      <c r="AG2257" s="67">
        <f>WORKDAY.INTL(AA2257,1,11)+VLOOKUP(V2257,'Branch Wise Work Timelines'!C:G,3,FALSE)</f>
        <v>44886.416666666664</v>
      </c>
      <c r="AH2257" s="69" t="str">
        <f t="shared" ca="1" si="429"/>
        <v>Out of TAT</v>
      </c>
      <c r="AI2257" s="69">
        <f t="shared" ca="1" si="430"/>
        <v>20533</v>
      </c>
      <c r="AJ2257" s="69" t="str">
        <f ca="1">IF(AI2257&lt;0,"0-12",IFERROR(VLOOKUP(AI2257,Breakup[],2,FALSE),"&gt;24"))</f>
        <v>&gt;24</v>
      </c>
      <c r="AK2257" s="69" t="str">
        <f>VLOOKUP(V2257,Master!B:D,3,FALSE)</f>
        <v>South</v>
      </c>
      <c r="AL2257" s="69" t="str">
        <f t="shared" si="431"/>
        <v>Chennai</v>
      </c>
    </row>
    <row r="2258" spans="1:38">
      <c r="A2258" s="13" t="s">
        <v>4827</v>
      </c>
      <c r="B2258" s="54">
        <v>44701.6218379282</v>
      </c>
      <c r="C2258" s="13" t="s">
        <v>739</v>
      </c>
      <c r="D2258" s="13">
        <v>1380</v>
      </c>
      <c r="E2258" s="13" t="s">
        <v>4828</v>
      </c>
      <c r="F2258" s="13" t="s">
        <v>24</v>
      </c>
      <c r="G2258" s="14">
        <v>1653038954117</v>
      </c>
      <c r="H2258" s="55">
        <v>7.8472222222222207E-3</v>
      </c>
      <c r="I2258" s="33">
        <v>44888.007847222201</v>
      </c>
      <c r="J2258" s="58">
        <v>44888</v>
      </c>
      <c r="K2258" s="13" t="s">
        <v>452</v>
      </c>
      <c r="L2258" s="13" t="s">
        <v>36</v>
      </c>
      <c r="M2258" s="13" t="s">
        <v>739</v>
      </c>
      <c r="N2258" s="13" t="s">
        <v>1185</v>
      </c>
      <c r="O2258" s="33" t="s">
        <v>38</v>
      </c>
      <c r="P2258" s="58" t="s">
        <v>38</v>
      </c>
      <c r="Q2258" s="33" t="s">
        <v>207</v>
      </c>
      <c r="R2258" s="14" t="s">
        <v>38</v>
      </c>
      <c r="S2258" s="13" t="s">
        <v>216</v>
      </c>
      <c r="T2258" s="13" t="s">
        <v>278</v>
      </c>
      <c r="U2258" s="33">
        <f t="shared" ca="1" si="420"/>
        <v>45744.56914039352</v>
      </c>
      <c r="V2258" s="13" t="str">
        <f t="shared" si="421"/>
        <v>Chennai</v>
      </c>
      <c r="W2258" s="13" t="str">
        <f t="shared" si="422"/>
        <v>DOMI</v>
      </c>
      <c r="X2258" s="13">
        <f t="shared" si="423"/>
        <v>0</v>
      </c>
      <c r="Y2258" s="13" t="str">
        <f>IFERROR(VLOOKUP(C2258,ReceivingTeam[],2,FALSE),"HelpDesk")</f>
        <v>HelpDesk</v>
      </c>
      <c r="Z2258" s="67">
        <f t="shared" si="424"/>
        <v>44892.062499999993</v>
      </c>
      <c r="AA2258" s="68">
        <f t="shared" si="425"/>
        <v>44888</v>
      </c>
      <c r="AB2258" s="69" t="b">
        <f t="shared" si="426"/>
        <v>1</v>
      </c>
      <c r="AC2258" s="70">
        <f t="shared" si="427"/>
        <v>3</v>
      </c>
      <c r="AD2258" s="67">
        <f t="shared" si="428"/>
        <v>44892.062499999993</v>
      </c>
      <c r="AE2258" s="67">
        <f>VLOOKUP(V2258,'Branch Wise Work Timelines'!C:G,3,FALSE)+AA2258</f>
        <v>44888.416666666664</v>
      </c>
      <c r="AF2258" s="67">
        <f>IF(V2258="Bangalore",VLOOKUP(V2258,'Branch Wise Work Timelines'!C:G,4,FALSE)+AA2258+1,IF(V2258="Mumbai",VLOOKUP(V2258,'Branch Wise Work Timelines'!C:G,4,FALSE)+AA2258+1,VLOOKUP(V2258,'Branch Wise Work Timelines'!C:G,4,FALSE)+AA2258))</f>
        <v>44888.770833333336</v>
      </c>
      <c r="AG2258" s="67">
        <f>WORKDAY.INTL(AA2258,1,11)+VLOOKUP(V2258,'Branch Wise Work Timelines'!C:G,3,FALSE)</f>
        <v>44889.416666666664</v>
      </c>
      <c r="AH2258" s="69" t="str">
        <f t="shared" ca="1" si="429"/>
        <v>Out of TAT</v>
      </c>
      <c r="AI2258" s="69">
        <f t="shared" ca="1" si="430"/>
        <v>20461</v>
      </c>
      <c r="AJ2258" s="69" t="str">
        <f ca="1">IF(AI2258&lt;0,"0-12",IFERROR(VLOOKUP(AI2258,Breakup[],2,FALSE),"&gt;24"))</f>
        <v>&gt;24</v>
      </c>
      <c r="AK2258" s="69" t="str">
        <f>VLOOKUP(V2258,Master!B:D,3,FALSE)</f>
        <v>South</v>
      </c>
      <c r="AL2258" s="69" t="str">
        <f t="shared" si="431"/>
        <v>Chennai</v>
      </c>
    </row>
    <row r="2259" spans="1:38">
      <c r="A2259" s="13" t="s">
        <v>4829</v>
      </c>
      <c r="B2259" s="54">
        <v>44701.573164317102</v>
      </c>
      <c r="C2259" s="13" t="s">
        <v>739</v>
      </c>
      <c r="D2259" s="13">
        <v>1108</v>
      </c>
      <c r="E2259" s="13" t="s">
        <v>4830</v>
      </c>
      <c r="F2259" s="13" t="s">
        <v>24</v>
      </c>
      <c r="G2259" s="14">
        <v>1653034788604</v>
      </c>
      <c r="H2259" s="55">
        <v>0.25207175925925901</v>
      </c>
      <c r="I2259" s="33">
        <v>44891.2520717593</v>
      </c>
      <c r="J2259" s="58">
        <v>44891</v>
      </c>
      <c r="K2259" s="13" t="s">
        <v>452</v>
      </c>
      <c r="L2259" s="13" t="s">
        <v>36</v>
      </c>
      <c r="M2259" s="13" t="s">
        <v>739</v>
      </c>
      <c r="N2259" s="13" t="s">
        <v>1185</v>
      </c>
      <c r="O2259" s="33">
        <v>44891.728275463</v>
      </c>
      <c r="P2259" s="58">
        <v>44891</v>
      </c>
      <c r="Q2259" s="33" t="s">
        <v>237</v>
      </c>
      <c r="R2259" s="14">
        <v>1185</v>
      </c>
      <c r="S2259" s="13" t="s">
        <v>216</v>
      </c>
      <c r="T2259" s="13" t="s">
        <v>278</v>
      </c>
      <c r="U2259" s="33">
        <f t="shared" ca="1" si="420"/>
        <v>45744.56914039352</v>
      </c>
      <c r="V2259" s="13" t="str">
        <f t="shared" si="421"/>
        <v>Chennai</v>
      </c>
      <c r="W2259" s="13" t="str">
        <f t="shared" si="422"/>
        <v>DOMI</v>
      </c>
      <c r="X2259" s="13">
        <f t="shared" si="423"/>
        <v>6</v>
      </c>
      <c r="Y2259" s="13" t="str">
        <f>IFERROR(VLOOKUP(C2259,ReceivingTeam[],2,FALSE),"HelpDesk")</f>
        <v>HelpDesk</v>
      </c>
      <c r="Z2259" s="67">
        <f t="shared" si="424"/>
        <v>44896.062499999993</v>
      </c>
      <c r="AA2259" s="68">
        <f t="shared" si="425"/>
        <v>44891</v>
      </c>
      <c r="AB2259" s="69" t="b">
        <f t="shared" si="426"/>
        <v>1</v>
      </c>
      <c r="AC2259" s="70">
        <f t="shared" si="427"/>
        <v>3</v>
      </c>
      <c r="AD2259" s="67">
        <f t="shared" si="428"/>
        <v>44896.062499999993</v>
      </c>
      <c r="AE2259" s="67">
        <f>VLOOKUP(V2259,'Branch Wise Work Timelines'!C:G,3,FALSE)+AA2259</f>
        <v>44891.416666666664</v>
      </c>
      <c r="AF2259" s="67">
        <f>IF(V2259="Bangalore",VLOOKUP(V2259,'Branch Wise Work Timelines'!C:G,4,FALSE)+AA2259+1,IF(V2259="Mumbai",VLOOKUP(V2259,'Branch Wise Work Timelines'!C:G,4,FALSE)+AA2259+1,VLOOKUP(V2259,'Branch Wise Work Timelines'!C:G,4,FALSE)+AA2259))</f>
        <v>44891.770833333336</v>
      </c>
      <c r="AG2259" s="67">
        <f>WORKDAY.INTL(AA2259,1,11)+VLOOKUP(V2259,'Branch Wise Work Timelines'!C:G,3,FALSE)</f>
        <v>44893.416666666664</v>
      </c>
      <c r="AH2259" s="69" t="str">
        <f t="shared" si="429"/>
        <v>Met</v>
      </c>
      <c r="AI2259" s="69">
        <f t="shared" ca="1" si="430"/>
        <v>20365</v>
      </c>
      <c r="AJ2259" s="69" t="str">
        <f ca="1">IF(AI2259&lt;0,"0-12",IFERROR(VLOOKUP(AI2259,Breakup[],2,FALSE),"&gt;24"))</f>
        <v>&gt;24</v>
      </c>
      <c r="AK2259" s="69" t="str">
        <f>VLOOKUP(V2259,Master!B:D,3,FALSE)</f>
        <v>South</v>
      </c>
      <c r="AL2259" s="69" t="str">
        <f t="shared" si="431"/>
        <v>Chennai</v>
      </c>
    </row>
    <row r="2260" spans="1:38">
      <c r="A2260" s="13" t="s">
        <v>4831</v>
      </c>
      <c r="B2260" s="54">
        <v>44701.573514699099</v>
      </c>
      <c r="C2260" s="13" t="s">
        <v>739</v>
      </c>
      <c r="D2260" s="13">
        <v>426</v>
      </c>
      <c r="E2260" s="13" t="s">
        <v>4832</v>
      </c>
      <c r="F2260" s="13" t="s">
        <v>33</v>
      </c>
      <c r="G2260" s="14">
        <v>1653034788604</v>
      </c>
      <c r="H2260" s="55">
        <v>0.68482638888888903</v>
      </c>
      <c r="I2260" s="33">
        <v>44885.684826388897</v>
      </c>
      <c r="J2260" s="58">
        <v>44885</v>
      </c>
      <c r="K2260" s="13" t="s">
        <v>452</v>
      </c>
      <c r="L2260" s="13" t="s">
        <v>36</v>
      </c>
      <c r="M2260" s="13" t="s">
        <v>739</v>
      </c>
      <c r="N2260" s="13" t="s">
        <v>1185</v>
      </c>
      <c r="O2260" s="33" t="s">
        <v>38</v>
      </c>
      <c r="P2260" s="58" t="s">
        <v>38</v>
      </c>
      <c r="Q2260" s="33" t="s">
        <v>207</v>
      </c>
      <c r="R2260" s="14" t="s">
        <v>38</v>
      </c>
      <c r="S2260" s="13" t="s">
        <v>216</v>
      </c>
      <c r="T2260" s="13" t="s">
        <v>278</v>
      </c>
      <c r="U2260" s="33">
        <f t="shared" ca="1" si="420"/>
        <v>45744.56914039352</v>
      </c>
      <c r="V2260" s="13" t="str">
        <f t="shared" si="421"/>
        <v>Chennai</v>
      </c>
      <c r="W2260" s="13" t="str">
        <f t="shared" si="422"/>
        <v>RI</v>
      </c>
      <c r="X2260" s="13">
        <f t="shared" si="423"/>
        <v>16</v>
      </c>
      <c r="Y2260" s="13" t="str">
        <f>IFERROR(VLOOKUP(C2260,ReceivingTeam[],2,FALSE),"HelpDesk")</f>
        <v>HelpDesk</v>
      </c>
      <c r="Z2260" s="67">
        <f t="shared" si="424"/>
        <v>44888.416666666664</v>
      </c>
      <c r="AA2260" s="68">
        <f t="shared" si="425"/>
        <v>44885</v>
      </c>
      <c r="AB2260" s="69" t="b">
        <f t="shared" si="426"/>
        <v>0</v>
      </c>
      <c r="AC2260" s="70">
        <f t="shared" si="427"/>
        <v>3</v>
      </c>
      <c r="AD2260" s="67">
        <f t="shared" si="428"/>
        <v>44888.416666666664</v>
      </c>
      <c r="AE2260" s="67">
        <f>VLOOKUP(V2260,'Branch Wise Work Timelines'!C:G,3,FALSE)+AA2260</f>
        <v>44885.416666666664</v>
      </c>
      <c r="AF2260" s="67">
        <f>IF(V2260="Bangalore",VLOOKUP(V2260,'Branch Wise Work Timelines'!C:G,4,FALSE)+AA2260+1,IF(V2260="Mumbai",VLOOKUP(V2260,'Branch Wise Work Timelines'!C:G,4,FALSE)+AA2260+1,VLOOKUP(V2260,'Branch Wise Work Timelines'!C:G,4,FALSE)+AA2260))</f>
        <v>44885.770833333336</v>
      </c>
      <c r="AG2260" s="67">
        <f>WORKDAY.INTL(AA2260,1,11)+VLOOKUP(V2260,'Branch Wise Work Timelines'!C:G,3,FALSE)</f>
        <v>44886.416666666664</v>
      </c>
      <c r="AH2260" s="69" t="str">
        <f t="shared" ca="1" si="429"/>
        <v>Out of TAT</v>
      </c>
      <c r="AI2260" s="69">
        <f t="shared" ca="1" si="430"/>
        <v>20548</v>
      </c>
      <c r="AJ2260" s="69" t="str">
        <f ca="1">IF(AI2260&lt;0,"0-12",IFERROR(VLOOKUP(AI2260,Breakup[],2,FALSE),"&gt;24"))</f>
        <v>&gt;24</v>
      </c>
      <c r="AK2260" s="69" t="str">
        <f>VLOOKUP(V2260,Master!B:D,3,FALSE)</f>
        <v>South</v>
      </c>
      <c r="AL2260" s="69" t="str">
        <f t="shared" si="431"/>
        <v>Chennai</v>
      </c>
    </row>
    <row r="2261" spans="1:38">
      <c r="A2261" s="13" t="s">
        <v>4833</v>
      </c>
      <c r="B2261" s="54">
        <v>44701.573908564802</v>
      </c>
      <c r="C2261" s="13" t="s">
        <v>739</v>
      </c>
      <c r="D2261" s="13">
        <v>797</v>
      </c>
      <c r="E2261" s="13" t="s">
        <v>4834</v>
      </c>
      <c r="F2261" s="13" t="s">
        <v>24</v>
      </c>
      <c r="G2261" s="14">
        <v>1653034788604</v>
      </c>
      <c r="H2261" s="55">
        <v>0.34663194444444401</v>
      </c>
      <c r="I2261" s="33">
        <v>44882.346631944398</v>
      </c>
      <c r="J2261" s="58">
        <v>44882</v>
      </c>
      <c r="K2261" s="13" t="s">
        <v>452</v>
      </c>
      <c r="L2261" s="13" t="s">
        <v>36</v>
      </c>
      <c r="M2261" s="13" t="s">
        <v>739</v>
      </c>
      <c r="N2261" s="13" t="s">
        <v>1185</v>
      </c>
      <c r="O2261" s="33" t="s">
        <v>38</v>
      </c>
      <c r="P2261" s="58" t="s">
        <v>38</v>
      </c>
      <c r="Q2261" s="33" t="s">
        <v>207</v>
      </c>
      <c r="R2261" s="14" t="s">
        <v>38</v>
      </c>
      <c r="S2261" s="13" t="s">
        <v>216</v>
      </c>
      <c r="T2261" s="13" t="s">
        <v>278</v>
      </c>
      <c r="U2261" s="33">
        <f t="shared" ca="1" si="420"/>
        <v>45744.56914039352</v>
      </c>
      <c r="V2261" s="13" t="str">
        <f t="shared" si="421"/>
        <v>Chennai</v>
      </c>
      <c r="W2261" s="13" t="str">
        <f t="shared" si="422"/>
        <v>DOMI</v>
      </c>
      <c r="X2261" s="13">
        <f t="shared" si="423"/>
        <v>8</v>
      </c>
      <c r="Y2261" s="13" t="str">
        <f>IFERROR(VLOOKUP(C2261,ReceivingTeam[],2,FALSE),"HelpDesk")</f>
        <v>HelpDesk</v>
      </c>
      <c r="Z2261" s="67">
        <f t="shared" si="424"/>
        <v>44886.062499999993</v>
      </c>
      <c r="AA2261" s="68">
        <f t="shared" si="425"/>
        <v>44882</v>
      </c>
      <c r="AB2261" s="69" t="b">
        <f t="shared" si="426"/>
        <v>1</v>
      </c>
      <c r="AC2261" s="70">
        <f t="shared" si="427"/>
        <v>3</v>
      </c>
      <c r="AD2261" s="67">
        <f t="shared" si="428"/>
        <v>44886.062499999993</v>
      </c>
      <c r="AE2261" s="67">
        <f>VLOOKUP(V2261,'Branch Wise Work Timelines'!C:G,3,FALSE)+AA2261</f>
        <v>44882.416666666664</v>
      </c>
      <c r="AF2261" s="67">
        <f>IF(V2261="Bangalore",VLOOKUP(V2261,'Branch Wise Work Timelines'!C:G,4,FALSE)+AA2261+1,IF(V2261="Mumbai",VLOOKUP(V2261,'Branch Wise Work Timelines'!C:G,4,FALSE)+AA2261+1,VLOOKUP(V2261,'Branch Wise Work Timelines'!C:G,4,FALSE)+AA2261))</f>
        <v>44882.770833333336</v>
      </c>
      <c r="AG2261" s="67">
        <f>WORKDAY.INTL(AA2261,1,11)+VLOOKUP(V2261,'Branch Wise Work Timelines'!C:G,3,FALSE)</f>
        <v>44883.416666666664</v>
      </c>
      <c r="AH2261" s="69" t="str">
        <f t="shared" ca="1" si="429"/>
        <v>Out of TAT</v>
      </c>
      <c r="AI2261" s="69">
        <f t="shared" ca="1" si="430"/>
        <v>20605</v>
      </c>
      <c r="AJ2261" s="69" t="str">
        <f ca="1">IF(AI2261&lt;0,"0-12",IFERROR(VLOOKUP(AI2261,Breakup[],2,FALSE),"&gt;24"))</f>
        <v>&gt;24</v>
      </c>
      <c r="AK2261" s="69" t="str">
        <f>VLOOKUP(V2261,Master!B:D,3,FALSE)</f>
        <v>South</v>
      </c>
      <c r="AL2261" s="69" t="str">
        <f t="shared" si="431"/>
        <v>Chennai</v>
      </c>
    </row>
    <row r="2262" spans="1:38">
      <c r="A2262" s="13" t="s">
        <v>4835</v>
      </c>
      <c r="B2262" s="54">
        <v>44701.5742056366</v>
      </c>
      <c r="C2262" s="13" t="s">
        <v>739</v>
      </c>
      <c r="D2262" s="13">
        <v>790</v>
      </c>
      <c r="E2262" s="13" t="s">
        <v>4836</v>
      </c>
      <c r="F2262" s="13" t="s">
        <v>24</v>
      </c>
      <c r="G2262" s="14">
        <v>1653034788604</v>
      </c>
      <c r="H2262" s="55">
        <v>4.1458333333333298E-2</v>
      </c>
      <c r="I2262" s="33">
        <v>44886.041458333297</v>
      </c>
      <c r="J2262" s="58">
        <v>44886</v>
      </c>
      <c r="K2262" s="13" t="s">
        <v>452</v>
      </c>
      <c r="L2262" s="13" t="s">
        <v>36</v>
      </c>
      <c r="M2262" s="13" t="s">
        <v>739</v>
      </c>
      <c r="N2262" s="13" t="s">
        <v>1185</v>
      </c>
      <c r="O2262" s="33" t="s">
        <v>38</v>
      </c>
      <c r="P2262" s="58" t="s">
        <v>38</v>
      </c>
      <c r="Q2262" s="33" t="s">
        <v>207</v>
      </c>
      <c r="R2262" s="14" t="s">
        <v>38</v>
      </c>
      <c r="S2262" s="13" t="s">
        <v>216</v>
      </c>
      <c r="T2262" s="13" t="s">
        <v>278</v>
      </c>
      <c r="U2262" s="33">
        <f t="shared" ca="1" si="420"/>
        <v>45744.56914039352</v>
      </c>
      <c r="V2262" s="13" t="str">
        <f t="shared" si="421"/>
        <v>Chennai</v>
      </c>
      <c r="W2262" s="13" t="str">
        <f t="shared" si="422"/>
        <v>DOMI</v>
      </c>
      <c r="X2262" s="13">
        <f t="shared" si="423"/>
        <v>0</v>
      </c>
      <c r="Y2262" s="13" t="str">
        <f>IFERROR(VLOOKUP(C2262,ReceivingTeam[],2,FALSE),"HelpDesk")</f>
        <v>HelpDesk</v>
      </c>
      <c r="Z2262" s="67">
        <f t="shared" si="424"/>
        <v>44890.062499999993</v>
      </c>
      <c r="AA2262" s="68">
        <f t="shared" si="425"/>
        <v>44886</v>
      </c>
      <c r="AB2262" s="69" t="b">
        <f t="shared" si="426"/>
        <v>1</v>
      </c>
      <c r="AC2262" s="70">
        <f t="shared" si="427"/>
        <v>3</v>
      </c>
      <c r="AD2262" s="67">
        <f t="shared" si="428"/>
        <v>44890.062499999993</v>
      </c>
      <c r="AE2262" s="67">
        <f>VLOOKUP(V2262,'Branch Wise Work Timelines'!C:G,3,FALSE)+AA2262</f>
        <v>44886.416666666664</v>
      </c>
      <c r="AF2262" s="67">
        <f>IF(V2262="Bangalore",VLOOKUP(V2262,'Branch Wise Work Timelines'!C:G,4,FALSE)+AA2262+1,IF(V2262="Mumbai",VLOOKUP(V2262,'Branch Wise Work Timelines'!C:G,4,FALSE)+AA2262+1,VLOOKUP(V2262,'Branch Wise Work Timelines'!C:G,4,FALSE)+AA2262))</f>
        <v>44886.770833333336</v>
      </c>
      <c r="AG2262" s="67">
        <f>WORKDAY.INTL(AA2262,1,11)+VLOOKUP(V2262,'Branch Wise Work Timelines'!C:G,3,FALSE)</f>
        <v>44887.416666666664</v>
      </c>
      <c r="AH2262" s="69" t="str">
        <f t="shared" ca="1" si="429"/>
        <v>Out of TAT</v>
      </c>
      <c r="AI2262" s="69">
        <f t="shared" ca="1" si="430"/>
        <v>20509</v>
      </c>
      <c r="AJ2262" s="69" t="str">
        <f ca="1">IF(AI2262&lt;0,"0-12",IFERROR(VLOOKUP(AI2262,Breakup[],2,FALSE),"&gt;24"))</f>
        <v>&gt;24</v>
      </c>
      <c r="AK2262" s="69" t="str">
        <f>VLOOKUP(V2262,Master!B:D,3,FALSE)</f>
        <v>South</v>
      </c>
      <c r="AL2262" s="69" t="str">
        <f t="shared" si="431"/>
        <v>Chennai</v>
      </c>
    </row>
    <row r="2263" spans="1:38">
      <c r="A2263" s="13" t="s">
        <v>4837</v>
      </c>
      <c r="B2263" s="54">
        <v>44701.574576504601</v>
      </c>
      <c r="C2263" s="13" t="s">
        <v>739</v>
      </c>
      <c r="D2263" s="13">
        <v>1326</v>
      </c>
      <c r="E2263" s="13" t="s">
        <v>4838</v>
      </c>
      <c r="F2263" s="13" t="s">
        <v>24</v>
      </c>
      <c r="G2263" s="14">
        <v>1653034788604</v>
      </c>
      <c r="H2263" s="55">
        <v>0.56526620370370395</v>
      </c>
      <c r="I2263" s="33">
        <v>44886.565266203703</v>
      </c>
      <c r="J2263" s="58">
        <v>44886</v>
      </c>
      <c r="K2263" s="13" t="s">
        <v>452</v>
      </c>
      <c r="L2263" s="13" t="s">
        <v>36</v>
      </c>
      <c r="M2263" s="13" t="s">
        <v>739</v>
      </c>
      <c r="N2263" s="13" t="s">
        <v>1185</v>
      </c>
      <c r="O2263" s="33" t="s">
        <v>38</v>
      </c>
      <c r="P2263" s="58" t="s">
        <v>38</v>
      </c>
      <c r="Q2263" s="33" t="s">
        <v>207</v>
      </c>
      <c r="R2263" s="14" t="s">
        <v>38</v>
      </c>
      <c r="S2263" s="13" t="s">
        <v>216</v>
      </c>
      <c r="T2263" s="13" t="s">
        <v>278</v>
      </c>
      <c r="U2263" s="33">
        <f t="shared" ca="1" si="420"/>
        <v>45744.56914039352</v>
      </c>
      <c r="V2263" s="13" t="str">
        <f t="shared" si="421"/>
        <v>Chennai</v>
      </c>
      <c r="W2263" s="13" t="str">
        <f t="shared" si="422"/>
        <v>DOMI</v>
      </c>
      <c r="X2263" s="13">
        <f t="shared" si="423"/>
        <v>13</v>
      </c>
      <c r="Y2263" s="13" t="str">
        <f>IFERROR(VLOOKUP(C2263,ReceivingTeam[],2,FALSE),"HelpDesk")</f>
        <v>HelpDesk</v>
      </c>
      <c r="Z2263" s="67">
        <f t="shared" si="424"/>
        <v>44890.211099537031</v>
      </c>
      <c r="AA2263" s="68">
        <f t="shared" si="425"/>
        <v>44886</v>
      </c>
      <c r="AB2263" s="69" t="b">
        <f t="shared" si="426"/>
        <v>1</v>
      </c>
      <c r="AC2263" s="70">
        <f t="shared" si="427"/>
        <v>3</v>
      </c>
      <c r="AD2263" s="67">
        <f t="shared" si="428"/>
        <v>44890.211099537031</v>
      </c>
      <c r="AE2263" s="67">
        <f>VLOOKUP(V2263,'Branch Wise Work Timelines'!C:G,3,FALSE)+AA2263</f>
        <v>44886.416666666664</v>
      </c>
      <c r="AF2263" s="67">
        <f>IF(V2263="Bangalore",VLOOKUP(V2263,'Branch Wise Work Timelines'!C:G,4,FALSE)+AA2263+1,IF(V2263="Mumbai",VLOOKUP(V2263,'Branch Wise Work Timelines'!C:G,4,FALSE)+AA2263+1,VLOOKUP(V2263,'Branch Wise Work Timelines'!C:G,4,FALSE)+AA2263))</f>
        <v>44886.770833333336</v>
      </c>
      <c r="AG2263" s="67">
        <f>WORKDAY.INTL(AA2263,1,11)+VLOOKUP(V2263,'Branch Wise Work Timelines'!C:G,3,FALSE)</f>
        <v>44887.416666666664</v>
      </c>
      <c r="AH2263" s="69" t="str">
        <f t="shared" ca="1" si="429"/>
        <v>Out of TAT</v>
      </c>
      <c r="AI2263" s="69">
        <f t="shared" ca="1" si="430"/>
        <v>20505</v>
      </c>
      <c r="AJ2263" s="69" t="str">
        <f ca="1">IF(AI2263&lt;0,"0-12",IFERROR(VLOOKUP(AI2263,Breakup[],2,FALSE),"&gt;24"))</f>
        <v>&gt;24</v>
      </c>
      <c r="AK2263" s="69" t="str">
        <f>VLOOKUP(V2263,Master!B:D,3,FALSE)</f>
        <v>South</v>
      </c>
      <c r="AL2263" s="69" t="str">
        <f t="shared" si="431"/>
        <v>Chennai</v>
      </c>
    </row>
    <row r="2264" spans="1:38">
      <c r="A2264" s="13" t="s">
        <v>4839</v>
      </c>
      <c r="B2264" s="54">
        <v>44701.409071793998</v>
      </c>
      <c r="C2264" s="13" t="s">
        <v>739</v>
      </c>
      <c r="D2264" s="13">
        <v>1882</v>
      </c>
      <c r="E2264" s="13" t="s">
        <v>4840</v>
      </c>
      <c r="F2264" s="13" t="s">
        <v>24</v>
      </c>
      <c r="G2264" s="14">
        <v>1653021642671</v>
      </c>
      <c r="H2264" s="55">
        <v>0.60232638888888901</v>
      </c>
      <c r="I2264" s="33">
        <v>44888.6023263889</v>
      </c>
      <c r="J2264" s="58">
        <v>44888</v>
      </c>
      <c r="K2264" s="13" t="s">
        <v>452</v>
      </c>
      <c r="L2264" s="13" t="s">
        <v>36</v>
      </c>
      <c r="M2264" s="13" t="s">
        <v>739</v>
      </c>
      <c r="N2264" s="13" t="s">
        <v>1185</v>
      </c>
      <c r="O2264" s="33" t="s">
        <v>38</v>
      </c>
      <c r="P2264" s="58" t="s">
        <v>38</v>
      </c>
      <c r="Q2264" s="33" t="s">
        <v>207</v>
      </c>
      <c r="R2264" s="14" t="s">
        <v>38</v>
      </c>
      <c r="S2264" s="13" t="s">
        <v>216</v>
      </c>
      <c r="T2264" s="13" t="s">
        <v>217</v>
      </c>
      <c r="U2264" s="33">
        <f t="shared" ca="1" si="420"/>
        <v>45744.56914039352</v>
      </c>
      <c r="V2264" s="13" t="str">
        <f t="shared" si="421"/>
        <v>Chennai</v>
      </c>
      <c r="W2264" s="13" t="str">
        <f t="shared" si="422"/>
        <v>DOMI</v>
      </c>
      <c r="X2264" s="13">
        <f t="shared" si="423"/>
        <v>14</v>
      </c>
      <c r="Y2264" s="13" t="str">
        <f>IFERROR(VLOOKUP(C2264,ReceivingTeam[],2,FALSE),"HelpDesk")</f>
        <v>HelpDesk</v>
      </c>
      <c r="Z2264" s="67">
        <f t="shared" si="424"/>
        <v>44889.748159722229</v>
      </c>
      <c r="AA2264" s="68">
        <f t="shared" si="425"/>
        <v>44888</v>
      </c>
      <c r="AB2264" s="69" t="b">
        <f t="shared" si="426"/>
        <v>1</v>
      </c>
      <c r="AC2264" s="70">
        <f t="shared" si="427"/>
        <v>0.5</v>
      </c>
      <c r="AD2264" s="67">
        <f t="shared" si="428"/>
        <v>44889.748159722229</v>
      </c>
      <c r="AE2264" s="67">
        <f>VLOOKUP(V2264,'Branch Wise Work Timelines'!C:G,3,FALSE)+AA2264</f>
        <v>44888.416666666664</v>
      </c>
      <c r="AF2264" s="67">
        <f>IF(V2264="Bangalore",VLOOKUP(V2264,'Branch Wise Work Timelines'!C:G,4,FALSE)+AA2264+1,IF(V2264="Mumbai",VLOOKUP(V2264,'Branch Wise Work Timelines'!C:G,4,FALSE)+AA2264+1,VLOOKUP(V2264,'Branch Wise Work Timelines'!C:G,4,FALSE)+AA2264))</f>
        <v>44888.770833333336</v>
      </c>
      <c r="AG2264" s="67">
        <f>WORKDAY.INTL(AA2264,1,11)+VLOOKUP(V2264,'Branch Wise Work Timelines'!C:G,3,FALSE)</f>
        <v>44889.416666666664</v>
      </c>
      <c r="AH2264" s="69" t="str">
        <f t="shared" ca="1" si="429"/>
        <v>Out of TAT</v>
      </c>
      <c r="AI2264" s="69">
        <f t="shared" ca="1" si="430"/>
        <v>20516</v>
      </c>
      <c r="AJ2264" s="69" t="str">
        <f ca="1">IF(AI2264&lt;0,"0-12",IFERROR(VLOOKUP(AI2264,Breakup[],2,FALSE),"&gt;24"))</f>
        <v>&gt;24</v>
      </c>
      <c r="AK2264" s="69" t="str">
        <f>VLOOKUP(V2264,Master!B:D,3,FALSE)</f>
        <v>South</v>
      </c>
      <c r="AL2264" s="69" t="str">
        <f t="shared" si="431"/>
        <v>Chennai</v>
      </c>
    </row>
    <row r="2265" spans="1:38">
      <c r="A2265" s="13" t="s">
        <v>4841</v>
      </c>
      <c r="B2265" s="54">
        <v>44701.575205208297</v>
      </c>
      <c r="C2265" s="13" t="s">
        <v>739</v>
      </c>
      <c r="D2265" s="13">
        <v>301</v>
      </c>
      <c r="E2265" s="13" t="s">
        <v>4842</v>
      </c>
      <c r="F2265" s="13" t="s">
        <v>24</v>
      </c>
      <c r="G2265" s="14">
        <v>1653034788604</v>
      </c>
      <c r="H2265" s="55">
        <v>0.24204861111111101</v>
      </c>
      <c r="I2265" s="33">
        <v>44881.2420486111</v>
      </c>
      <c r="J2265" s="58">
        <v>44881</v>
      </c>
      <c r="K2265" s="13" t="s">
        <v>452</v>
      </c>
      <c r="L2265" s="13" t="s">
        <v>36</v>
      </c>
      <c r="M2265" s="13" t="s">
        <v>739</v>
      </c>
      <c r="N2265" s="13" t="s">
        <v>1185</v>
      </c>
      <c r="O2265" s="33" t="s">
        <v>38</v>
      </c>
      <c r="P2265" s="58" t="s">
        <v>38</v>
      </c>
      <c r="Q2265" s="33" t="s">
        <v>207</v>
      </c>
      <c r="R2265" s="14" t="s">
        <v>38</v>
      </c>
      <c r="S2265" s="13" t="s">
        <v>216</v>
      </c>
      <c r="T2265" s="13" t="s">
        <v>278</v>
      </c>
      <c r="U2265" s="33">
        <f t="shared" ca="1" si="420"/>
        <v>45744.56914039352</v>
      </c>
      <c r="V2265" s="13" t="str">
        <f t="shared" si="421"/>
        <v>Chennai</v>
      </c>
      <c r="W2265" s="13" t="str">
        <f t="shared" si="422"/>
        <v>DOMI</v>
      </c>
      <c r="X2265" s="13">
        <f t="shared" si="423"/>
        <v>5</v>
      </c>
      <c r="Y2265" s="13" t="str">
        <f>IFERROR(VLOOKUP(C2265,ReceivingTeam[],2,FALSE),"HelpDesk")</f>
        <v>HelpDesk</v>
      </c>
      <c r="Z2265" s="67">
        <f t="shared" si="424"/>
        <v>44885.062499999993</v>
      </c>
      <c r="AA2265" s="68">
        <f t="shared" si="425"/>
        <v>44881</v>
      </c>
      <c r="AB2265" s="69" t="b">
        <f t="shared" si="426"/>
        <v>1</v>
      </c>
      <c r="AC2265" s="70">
        <f t="shared" si="427"/>
        <v>3</v>
      </c>
      <c r="AD2265" s="67">
        <f t="shared" si="428"/>
        <v>44885.062499999993</v>
      </c>
      <c r="AE2265" s="67">
        <f>VLOOKUP(V2265,'Branch Wise Work Timelines'!C:G,3,FALSE)+AA2265</f>
        <v>44881.416666666664</v>
      </c>
      <c r="AF2265" s="67">
        <f>IF(V2265="Bangalore",VLOOKUP(V2265,'Branch Wise Work Timelines'!C:G,4,FALSE)+AA2265+1,IF(V2265="Mumbai",VLOOKUP(V2265,'Branch Wise Work Timelines'!C:G,4,FALSE)+AA2265+1,VLOOKUP(V2265,'Branch Wise Work Timelines'!C:G,4,FALSE)+AA2265))</f>
        <v>44881.770833333336</v>
      </c>
      <c r="AG2265" s="67">
        <f>WORKDAY.INTL(AA2265,1,11)+VLOOKUP(V2265,'Branch Wise Work Timelines'!C:G,3,FALSE)</f>
        <v>44882.416666666664</v>
      </c>
      <c r="AH2265" s="69" t="str">
        <f t="shared" ca="1" si="429"/>
        <v>Out of TAT</v>
      </c>
      <c r="AI2265" s="69">
        <f t="shared" ca="1" si="430"/>
        <v>20629</v>
      </c>
      <c r="AJ2265" s="69" t="str">
        <f ca="1">IF(AI2265&lt;0,"0-12",IFERROR(VLOOKUP(AI2265,Breakup[],2,FALSE),"&gt;24"))</f>
        <v>&gt;24</v>
      </c>
      <c r="AK2265" s="69" t="str">
        <f>VLOOKUP(V2265,Master!B:D,3,FALSE)</f>
        <v>South</v>
      </c>
      <c r="AL2265" s="69" t="str">
        <f t="shared" si="431"/>
        <v>Chennai</v>
      </c>
    </row>
    <row r="2266" spans="1:38">
      <c r="A2266" s="13" t="s">
        <v>4843</v>
      </c>
      <c r="B2266" s="54">
        <v>44701.5755108796</v>
      </c>
      <c r="C2266" s="13" t="s">
        <v>739</v>
      </c>
      <c r="D2266" s="13">
        <v>1591</v>
      </c>
      <c r="E2266" s="13" t="s">
        <v>4844</v>
      </c>
      <c r="F2266" s="13" t="s">
        <v>24</v>
      </c>
      <c r="G2266" s="14">
        <v>1653034788604</v>
      </c>
      <c r="H2266" s="55">
        <v>0.76965277777777796</v>
      </c>
      <c r="I2266" s="33">
        <v>44885.769652777803</v>
      </c>
      <c r="J2266" s="58">
        <v>44885</v>
      </c>
      <c r="K2266" s="13" t="s">
        <v>452</v>
      </c>
      <c r="L2266" s="13" t="s">
        <v>36</v>
      </c>
      <c r="M2266" s="13" t="s">
        <v>739</v>
      </c>
      <c r="N2266" s="13" t="s">
        <v>1185</v>
      </c>
      <c r="O2266" s="33" t="s">
        <v>38</v>
      </c>
      <c r="P2266" s="58" t="s">
        <v>38</v>
      </c>
      <c r="Q2266" s="33" t="s">
        <v>207</v>
      </c>
      <c r="R2266" s="14" t="s">
        <v>38</v>
      </c>
      <c r="S2266" s="13" t="s">
        <v>216</v>
      </c>
      <c r="T2266" s="13" t="s">
        <v>278</v>
      </c>
      <c r="U2266" s="33">
        <f t="shared" ca="1" si="420"/>
        <v>45744.56914039352</v>
      </c>
      <c r="V2266" s="13" t="str">
        <f t="shared" si="421"/>
        <v>Chennai</v>
      </c>
      <c r="W2266" s="13" t="str">
        <f t="shared" si="422"/>
        <v>DOMI</v>
      </c>
      <c r="X2266" s="13">
        <f t="shared" si="423"/>
        <v>18</v>
      </c>
      <c r="Y2266" s="13" t="str">
        <f>IFERROR(VLOOKUP(C2266,ReceivingTeam[],2,FALSE),"HelpDesk")</f>
        <v>HelpDesk</v>
      </c>
      <c r="Z2266" s="67">
        <f t="shared" si="424"/>
        <v>44888.416666666664</v>
      </c>
      <c r="AA2266" s="68">
        <f t="shared" si="425"/>
        <v>44885</v>
      </c>
      <c r="AB2266" s="69" t="b">
        <f t="shared" si="426"/>
        <v>0</v>
      </c>
      <c r="AC2266" s="70">
        <f t="shared" si="427"/>
        <v>3</v>
      </c>
      <c r="AD2266" s="67">
        <f t="shared" si="428"/>
        <v>44888.416666666664</v>
      </c>
      <c r="AE2266" s="67">
        <f>VLOOKUP(V2266,'Branch Wise Work Timelines'!C:G,3,FALSE)+AA2266</f>
        <v>44885.416666666664</v>
      </c>
      <c r="AF2266" s="67">
        <f>IF(V2266="Bangalore",VLOOKUP(V2266,'Branch Wise Work Timelines'!C:G,4,FALSE)+AA2266+1,IF(V2266="Mumbai",VLOOKUP(V2266,'Branch Wise Work Timelines'!C:G,4,FALSE)+AA2266+1,VLOOKUP(V2266,'Branch Wise Work Timelines'!C:G,4,FALSE)+AA2266))</f>
        <v>44885.770833333336</v>
      </c>
      <c r="AG2266" s="67">
        <f>WORKDAY.INTL(AA2266,1,11)+VLOOKUP(V2266,'Branch Wise Work Timelines'!C:G,3,FALSE)</f>
        <v>44886.416666666664</v>
      </c>
      <c r="AH2266" s="69" t="str">
        <f t="shared" ca="1" si="429"/>
        <v>Out of TAT</v>
      </c>
      <c r="AI2266" s="69">
        <f t="shared" ca="1" si="430"/>
        <v>20548</v>
      </c>
      <c r="AJ2266" s="69" t="str">
        <f ca="1">IF(AI2266&lt;0,"0-12",IFERROR(VLOOKUP(AI2266,Breakup[],2,FALSE),"&gt;24"))</f>
        <v>&gt;24</v>
      </c>
      <c r="AK2266" s="69" t="str">
        <f>VLOOKUP(V2266,Master!B:D,3,FALSE)</f>
        <v>South</v>
      </c>
      <c r="AL2266" s="69" t="str">
        <f t="shared" si="431"/>
        <v>Chennai</v>
      </c>
    </row>
    <row r="2267" spans="1:38">
      <c r="A2267" s="13" t="s">
        <v>4845</v>
      </c>
      <c r="B2267" s="54">
        <v>44701.575818784702</v>
      </c>
      <c r="C2267" s="13" t="s">
        <v>739</v>
      </c>
      <c r="D2267" s="13">
        <v>1629</v>
      </c>
      <c r="E2267" s="13" t="s">
        <v>4846</v>
      </c>
      <c r="F2267" s="13" t="s">
        <v>24</v>
      </c>
      <c r="G2267" s="14">
        <v>1653034788604</v>
      </c>
      <c r="H2267" s="55">
        <v>0.23238425925925901</v>
      </c>
      <c r="I2267" s="33">
        <v>44884.232384259303</v>
      </c>
      <c r="J2267" s="58">
        <v>44884</v>
      </c>
      <c r="K2267" s="13" t="s">
        <v>452</v>
      </c>
      <c r="L2267" s="13" t="s">
        <v>36</v>
      </c>
      <c r="M2267" s="13" t="s">
        <v>739</v>
      </c>
      <c r="N2267" s="13" t="s">
        <v>1185</v>
      </c>
      <c r="O2267" s="33" t="s">
        <v>38</v>
      </c>
      <c r="P2267" s="58" t="s">
        <v>38</v>
      </c>
      <c r="Q2267" s="33" t="s">
        <v>207</v>
      </c>
      <c r="R2267" s="14" t="s">
        <v>38</v>
      </c>
      <c r="S2267" s="13" t="s">
        <v>216</v>
      </c>
      <c r="T2267" s="13" t="s">
        <v>278</v>
      </c>
      <c r="U2267" s="33">
        <f t="shared" ca="1" si="420"/>
        <v>45744.56914039352</v>
      </c>
      <c r="V2267" s="13" t="str">
        <f t="shared" si="421"/>
        <v>Chennai</v>
      </c>
      <c r="W2267" s="13" t="str">
        <f t="shared" si="422"/>
        <v>DOMI</v>
      </c>
      <c r="X2267" s="13">
        <f t="shared" si="423"/>
        <v>5</v>
      </c>
      <c r="Y2267" s="13" t="str">
        <f>IFERROR(VLOOKUP(C2267,ReceivingTeam[],2,FALSE),"HelpDesk")</f>
        <v>HelpDesk</v>
      </c>
      <c r="Z2267" s="67">
        <f t="shared" si="424"/>
        <v>44889.062499999993</v>
      </c>
      <c r="AA2267" s="68">
        <f t="shared" si="425"/>
        <v>44884</v>
      </c>
      <c r="AB2267" s="69" t="b">
        <f t="shared" si="426"/>
        <v>1</v>
      </c>
      <c r="AC2267" s="70">
        <f t="shared" si="427"/>
        <v>3</v>
      </c>
      <c r="AD2267" s="67">
        <f t="shared" si="428"/>
        <v>44889.062499999993</v>
      </c>
      <c r="AE2267" s="67">
        <f>VLOOKUP(V2267,'Branch Wise Work Timelines'!C:G,3,FALSE)+AA2267</f>
        <v>44884.416666666664</v>
      </c>
      <c r="AF2267" s="67">
        <f>IF(V2267="Bangalore",VLOOKUP(V2267,'Branch Wise Work Timelines'!C:G,4,FALSE)+AA2267+1,IF(V2267="Mumbai",VLOOKUP(V2267,'Branch Wise Work Timelines'!C:G,4,FALSE)+AA2267+1,VLOOKUP(V2267,'Branch Wise Work Timelines'!C:G,4,FALSE)+AA2267))</f>
        <v>44884.770833333336</v>
      </c>
      <c r="AG2267" s="67">
        <f>WORKDAY.INTL(AA2267,1,11)+VLOOKUP(V2267,'Branch Wise Work Timelines'!C:G,3,FALSE)</f>
        <v>44886.416666666664</v>
      </c>
      <c r="AH2267" s="69" t="str">
        <f t="shared" ca="1" si="429"/>
        <v>Out of TAT</v>
      </c>
      <c r="AI2267" s="69">
        <f t="shared" ca="1" si="430"/>
        <v>20533</v>
      </c>
      <c r="AJ2267" s="69" t="str">
        <f ca="1">IF(AI2267&lt;0,"0-12",IFERROR(VLOOKUP(AI2267,Breakup[],2,FALSE),"&gt;24"))</f>
        <v>&gt;24</v>
      </c>
      <c r="AK2267" s="69" t="str">
        <f>VLOOKUP(V2267,Master!B:D,3,FALSE)</f>
        <v>South</v>
      </c>
      <c r="AL2267" s="69" t="str">
        <f t="shared" si="431"/>
        <v>Chennai</v>
      </c>
    </row>
    <row r="2268" spans="1:38">
      <c r="A2268" s="13" t="s">
        <v>4847</v>
      </c>
      <c r="B2268" s="54">
        <v>44701.576222569398</v>
      </c>
      <c r="C2268" s="13" t="s">
        <v>739</v>
      </c>
      <c r="D2268" s="13">
        <v>1160</v>
      </c>
      <c r="E2268" s="13" t="s">
        <v>4848</v>
      </c>
      <c r="F2268" s="13" t="s">
        <v>24</v>
      </c>
      <c r="G2268" s="14">
        <v>1653034788604</v>
      </c>
      <c r="H2268" s="55">
        <v>9.0775462962963002E-2</v>
      </c>
      <c r="I2268" s="33">
        <v>44891.090775463003</v>
      </c>
      <c r="J2268" s="58">
        <v>44891</v>
      </c>
      <c r="K2268" s="13" t="s">
        <v>452</v>
      </c>
      <c r="L2268" s="13" t="s">
        <v>36</v>
      </c>
      <c r="M2268" s="13" t="s">
        <v>739</v>
      </c>
      <c r="N2268" s="13" t="s">
        <v>1185</v>
      </c>
      <c r="O2268" s="33">
        <v>44891.4682523148</v>
      </c>
      <c r="P2268" s="58">
        <v>44891</v>
      </c>
      <c r="Q2268" s="33" t="s">
        <v>237</v>
      </c>
      <c r="R2268" s="14">
        <v>590</v>
      </c>
      <c r="S2268" s="13" t="s">
        <v>216</v>
      </c>
      <c r="T2268" s="13" t="s">
        <v>278</v>
      </c>
      <c r="U2268" s="33">
        <f t="shared" ca="1" si="420"/>
        <v>45744.56914039352</v>
      </c>
      <c r="V2268" s="13" t="str">
        <f t="shared" si="421"/>
        <v>Chennai</v>
      </c>
      <c r="W2268" s="13" t="str">
        <f t="shared" si="422"/>
        <v>DOMI</v>
      </c>
      <c r="X2268" s="13">
        <f t="shared" si="423"/>
        <v>2</v>
      </c>
      <c r="Y2268" s="13" t="str">
        <f>IFERROR(VLOOKUP(C2268,ReceivingTeam[],2,FALSE),"HelpDesk")</f>
        <v>HelpDesk</v>
      </c>
      <c r="Z2268" s="67">
        <f t="shared" si="424"/>
        <v>44896.062499999993</v>
      </c>
      <c r="AA2268" s="68">
        <f t="shared" si="425"/>
        <v>44891</v>
      </c>
      <c r="AB2268" s="69" t="b">
        <f t="shared" si="426"/>
        <v>1</v>
      </c>
      <c r="AC2268" s="70">
        <f t="shared" si="427"/>
        <v>3</v>
      </c>
      <c r="AD2268" s="67">
        <f t="shared" si="428"/>
        <v>44896.062499999993</v>
      </c>
      <c r="AE2268" s="67">
        <f>VLOOKUP(V2268,'Branch Wise Work Timelines'!C:G,3,FALSE)+AA2268</f>
        <v>44891.416666666664</v>
      </c>
      <c r="AF2268" s="67">
        <f>IF(V2268="Bangalore",VLOOKUP(V2268,'Branch Wise Work Timelines'!C:G,4,FALSE)+AA2268+1,IF(V2268="Mumbai",VLOOKUP(V2268,'Branch Wise Work Timelines'!C:G,4,FALSE)+AA2268+1,VLOOKUP(V2268,'Branch Wise Work Timelines'!C:G,4,FALSE)+AA2268))</f>
        <v>44891.770833333336</v>
      </c>
      <c r="AG2268" s="67">
        <f>WORKDAY.INTL(AA2268,1,11)+VLOOKUP(V2268,'Branch Wise Work Timelines'!C:G,3,FALSE)</f>
        <v>44893.416666666664</v>
      </c>
      <c r="AH2268" s="69" t="str">
        <f t="shared" si="429"/>
        <v>Met</v>
      </c>
      <c r="AI2268" s="69">
        <f t="shared" ca="1" si="430"/>
        <v>20365</v>
      </c>
      <c r="AJ2268" s="69" t="str">
        <f ca="1">IF(AI2268&lt;0,"0-12",IFERROR(VLOOKUP(AI2268,Breakup[],2,FALSE),"&gt;24"))</f>
        <v>&gt;24</v>
      </c>
      <c r="AK2268" s="69" t="str">
        <f>VLOOKUP(V2268,Master!B:D,3,FALSE)</f>
        <v>South</v>
      </c>
      <c r="AL2268" s="69" t="str">
        <f t="shared" si="431"/>
        <v>Chennai</v>
      </c>
    </row>
    <row r="2269" spans="1:38">
      <c r="A2269" s="13" t="s">
        <v>4849</v>
      </c>
      <c r="B2269" s="54">
        <v>44701.578021527799</v>
      </c>
      <c r="C2269" s="13" t="s">
        <v>739</v>
      </c>
      <c r="D2269" s="13">
        <v>1572</v>
      </c>
      <c r="E2269" s="13" t="s">
        <v>4850</v>
      </c>
      <c r="F2269" s="13" t="s">
        <v>24</v>
      </c>
      <c r="G2269" s="14">
        <v>1653039109932</v>
      </c>
      <c r="H2269" s="55">
        <v>0.86951388888888903</v>
      </c>
      <c r="I2269" s="33">
        <v>44887.869513888902</v>
      </c>
      <c r="J2269" s="58">
        <v>44887</v>
      </c>
      <c r="K2269" s="13" t="s">
        <v>452</v>
      </c>
      <c r="L2269" s="13" t="s">
        <v>36</v>
      </c>
      <c r="M2269" s="13" t="s">
        <v>739</v>
      </c>
      <c r="N2269" s="13" t="s">
        <v>1185</v>
      </c>
      <c r="O2269" s="33" t="s">
        <v>38</v>
      </c>
      <c r="P2269" s="58" t="s">
        <v>38</v>
      </c>
      <c r="Q2269" s="33" t="s">
        <v>207</v>
      </c>
      <c r="R2269" s="14" t="s">
        <v>38</v>
      </c>
      <c r="S2269" s="13" t="s">
        <v>216</v>
      </c>
      <c r="T2269" s="13" t="s">
        <v>217</v>
      </c>
      <c r="U2269" s="33">
        <f t="shared" ca="1" si="420"/>
        <v>45744.56914039352</v>
      </c>
      <c r="V2269" s="13" t="str">
        <f t="shared" si="421"/>
        <v>Chennai</v>
      </c>
      <c r="W2269" s="13" t="str">
        <f t="shared" si="422"/>
        <v>DOMI</v>
      </c>
      <c r="X2269" s="13">
        <f t="shared" si="423"/>
        <v>20</v>
      </c>
      <c r="Y2269" s="13" t="str">
        <f>IFERROR(VLOOKUP(C2269,ReceivingTeam[],2,FALSE),"HelpDesk")</f>
        <v>HelpDesk</v>
      </c>
      <c r="Z2269" s="67">
        <f t="shared" si="424"/>
        <v>44889.01534722223</v>
      </c>
      <c r="AA2269" s="68">
        <f t="shared" si="425"/>
        <v>44887</v>
      </c>
      <c r="AB2269" s="69" t="b">
        <f t="shared" si="426"/>
        <v>1</v>
      </c>
      <c r="AC2269" s="70">
        <f t="shared" si="427"/>
        <v>0.5</v>
      </c>
      <c r="AD2269" s="67">
        <f t="shared" si="428"/>
        <v>44889.01534722223</v>
      </c>
      <c r="AE2269" s="67">
        <f>VLOOKUP(V2269,'Branch Wise Work Timelines'!C:G,3,FALSE)+AA2269</f>
        <v>44887.416666666664</v>
      </c>
      <c r="AF2269" s="67">
        <f>IF(V2269="Bangalore",VLOOKUP(V2269,'Branch Wise Work Timelines'!C:G,4,FALSE)+AA2269+1,IF(V2269="Mumbai",VLOOKUP(V2269,'Branch Wise Work Timelines'!C:G,4,FALSE)+AA2269+1,VLOOKUP(V2269,'Branch Wise Work Timelines'!C:G,4,FALSE)+AA2269))</f>
        <v>44887.770833333336</v>
      </c>
      <c r="AG2269" s="67">
        <f>WORKDAY.INTL(AA2269,1,11)+VLOOKUP(V2269,'Branch Wise Work Timelines'!C:G,3,FALSE)</f>
        <v>44888.416666666664</v>
      </c>
      <c r="AH2269" s="69" t="str">
        <f t="shared" ca="1" si="429"/>
        <v>Out of TAT</v>
      </c>
      <c r="AI2269" s="69">
        <f t="shared" ca="1" si="430"/>
        <v>20534</v>
      </c>
      <c r="AJ2269" s="69" t="str">
        <f ca="1">IF(AI2269&lt;0,"0-12",IFERROR(VLOOKUP(AI2269,Breakup[],2,FALSE),"&gt;24"))</f>
        <v>&gt;24</v>
      </c>
      <c r="AK2269" s="69" t="str">
        <f>VLOOKUP(V2269,Master!B:D,3,FALSE)</f>
        <v>South</v>
      </c>
      <c r="AL2269" s="69" t="str">
        <f t="shared" si="431"/>
        <v>Chennai</v>
      </c>
    </row>
    <row r="2270" spans="1:38">
      <c r="A2270" s="13" t="s">
        <v>4851</v>
      </c>
      <c r="B2270" s="54">
        <v>44701.410999502303</v>
      </c>
      <c r="C2270" s="13" t="s">
        <v>739</v>
      </c>
      <c r="D2270" s="13">
        <v>1219</v>
      </c>
      <c r="E2270" s="13" t="s">
        <v>4852</v>
      </c>
      <c r="F2270" s="13" t="s">
        <v>24</v>
      </c>
      <c r="G2270" s="14">
        <v>1653021642671</v>
      </c>
      <c r="H2270" s="55">
        <v>0.80528935185185202</v>
      </c>
      <c r="I2270" s="33">
        <v>44881.805289351898</v>
      </c>
      <c r="J2270" s="58">
        <v>44881</v>
      </c>
      <c r="K2270" s="13" t="s">
        <v>452</v>
      </c>
      <c r="L2270" s="13" t="s">
        <v>36</v>
      </c>
      <c r="M2270" s="13" t="s">
        <v>739</v>
      </c>
      <c r="N2270" s="13" t="s">
        <v>1185</v>
      </c>
      <c r="O2270" s="33" t="s">
        <v>38</v>
      </c>
      <c r="P2270" s="58" t="s">
        <v>38</v>
      </c>
      <c r="Q2270" s="33" t="s">
        <v>207</v>
      </c>
      <c r="R2270" s="14" t="s">
        <v>38</v>
      </c>
      <c r="S2270" s="13" t="s">
        <v>216</v>
      </c>
      <c r="T2270" s="13" t="s">
        <v>217</v>
      </c>
      <c r="U2270" s="33">
        <f t="shared" ca="1" si="420"/>
        <v>45744.56914039352</v>
      </c>
      <c r="V2270" s="13" t="str">
        <f t="shared" si="421"/>
        <v>Chennai</v>
      </c>
      <c r="W2270" s="13" t="str">
        <f t="shared" si="422"/>
        <v>DOMI</v>
      </c>
      <c r="X2270" s="13">
        <f t="shared" si="423"/>
        <v>19</v>
      </c>
      <c r="Y2270" s="13" t="str">
        <f>IFERROR(VLOOKUP(C2270,ReceivingTeam[],2,FALSE),"HelpDesk")</f>
        <v>HelpDesk</v>
      </c>
      <c r="Z2270" s="67">
        <f t="shared" si="424"/>
        <v>44882.951122685226</v>
      </c>
      <c r="AA2270" s="68">
        <f t="shared" si="425"/>
        <v>44881</v>
      </c>
      <c r="AB2270" s="69" t="b">
        <f t="shared" si="426"/>
        <v>1</v>
      </c>
      <c r="AC2270" s="70">
        <f t="shared" si="427"/>
        <v>0.5</v>
      </c>
      <c r="AD2270" s="67">
        <f t="shared" si="428"/>
        <v>44882.951122685226</v>
      </c>
      <c r="AE2270" s="67">
        <f>VLOOKUP(V2270,'Branch Wise Work Timelines'!C:G,3,FALSE)+AA2270</f>
        <v>44881.416666666664</v>
      </c>
      <c r="AF2270" s="67">
        <f>IF(V2270="Bangalore",VLOOKUP(V2270,'Branch Wise Work Timelines'!C:G,4,FALSE)+AA2270+1,IF(V2270="Mumbai",VLOOKUP(V2270,'Branch Wise Work Timelines'!C:G,4,FALSE)+AA2270+1,VLOOKUP(V2270,'Branch Wise Work Timelines'!C:G,4,FALSE)+AA2270))</f>
        <v>44881.770833333336</v>
      </c>
      <c r="AG2270" s="67">
        <f>WORKDAY.INTL(AA2270,1,11)+VLOOKUP(V2270,'Branch Wise Work Timelines'!C:G,3,FALSE)</f>
        <v>44882.416666666664</v>
      </c>
      <c r="AH2270" s="69" t="str">
        <f t="shared" ca="1" si="429"/>
        <v>Out of TAT</v>
      </c>
      <c r="AI2270" s="69">
        <f t="shared" ca="1" si="430"/>
        <v>20679</v>
      </c>
      <c r="AJ2270" s="69" t="str">
        <f ca="1">IF(AI2270&lt;0,"0-12",IFERROR(VLOOKUP(AI2270,Breakup[],2,FALSE),"&gt;24"))</f>
        <v>&gt;24</v>
      </c>
      <c r="AK2270" s="69" t="str">
        <f>VLOOKUP(V2270,Master!B:D,3,FALSE)</f>
        <v>South</v>
      </c>
      <c r="AL2270" s="69" t="str">
        <f t="shared" si="431"/>
        <v>Chennai</v>
      </c>
    </row>
    <row r="2271" spans="1:38">
      <c r="A2271" s="13" t="s">
        <v>4853</v>
      </c>
      <c r="B2271" s="54">
        <v>44701.622214467599</v>
      </c>
      <c r="C2271" s="13" t="s">
        <v>739</v>
      </c>
      <c r="D2271" s="13">
        <v>820</v>
      </c>
      <c r="E2271" s="13" t="s">
        <v>4854</v>
      </c>
      <c r="F2271" s="13" t="s">
        <v>24</v>
      </c>
      <c r="G2271" s="14">
        <v>1653038954117</v>
      </c>
      <c r="H2271" s="55">
        <v>0.50149305555555601</v>
      </c>
      <c r="I2271" s="33">
        <v>44891.501493055599</v>
      </c>
      <c r="J2271" s="58">
        <v>44891</v>
      </c>
      <c r="K2271" s="13" t="s">
        <v>452</v>
      </c>
      <c r="L2271" s="13" t="s">
        <v>36</v>
      </c>
      <c r="M2271" s="13" t="s">
        <v>739</v>
      </c>
      <c r="N2271" s="13" t="s">
        <v>1185</v>
      </c>
      <c r="O2271" s="33">
        <v>44891.707731481503</v>
      </c>
      <c r="P2271" s="58">
        <v>44891</v>
      </c>
      <c r="Q2271" s="33" t="s">
        <v>237</v>
      </c>
      <c r="R2271" s="14">
        <v>362</v>
      </c>
      <c r="S2271" s="13" t="s">
        <v>216</v>
      </c>
      <c r="T2271" s="13" t="s">
        <v>278</v>
      </c>
      <c r="U2271" s="33">
        <f t="shared" ca="1" si="420"/>
        <v>45744.56914039352</v>
      </c>
      <c r="V2271" s="13" t="str">
        <f t="shared" si="421"/>
        <v>Chennai</v>
      </c>
      <c r="W2271" s="13" t="str">
        <f t="shared" si="422"/>
        <v>DOMI</v>
      </c>
      <c r="X2271" s="13">
        <f t="shared" si="423"/>
        <v>12</v>
      </c>
      <c r="Y2271" s="13" t="str">
        <f>IFERROR(VLOOKUP(C2271,ReceivingTeam[],2,FALSE),"HelpDesk")</f>
        <v>HelpDesk</v>
      </c>
      <c r="Z2271" s="67">
        <f t="shared" si="424"/>
        <v>44896.147326388927</v>
      </c>
      <c r="AA2271" s="68">
        <f t="shared" si="425"/>
        <v>44891</v>
      </c>
      <c r="AB2271" s="69" t="b">
        <f t="shared" si="426"/>
        <v>1</v>
      </c>
      <c r="AC2271" s="70">
        <f t="shared" si="427"/>
        <v>3</v>
      </c>
      <c r="AD2271" s="67">
        <f t="shared" si="428"/>
        <v>44896.147326388927</v>
      </c>
      <c r="AE2271" s="67">
        <f>VLOOKUP(V2271,'Branch Wise Work Timelines'!C:G,3,FALSE)+AA2271</f>
        <v>44891.416666666664</v>
      </c>
      <c r="AF2271" s="67">
        <f>IF(V2271="Bangalore",VLOOKUP(V2271,'Branch Wise Work Timelines'!C:G,4,FALSE)+AA2271+1,IF(V2271="Mumbai",VLOOKUP(V2271,'Branch Wise Work Timelines'!C:G,4,FALSE)+AA2271+1,VLOOKUP(V2271,'Branch Wise Work Timelines'!C:G,4,FALSE)+AA2271))</f>
        <v>44891.770833333336</v>
      </c>
      <c r="AG2271" s="67">
        <f>WORKDAY.INTL(AA2271,1,11)+VLOOKUP(V2271,'Branch Wise Work Timelines'!C:G,3,FALSE)</f>
        <v>44893.416666666664</v>
      </c>
      <c r="AH2271" s="69" t="str">
        <f t="shared" si="429"/>
        <v>Met</v>
      </c>
      <c r="AI2271" s="69">
        <f t="shared" ca="1" si="430"/>
        <v>20363</v>
      </c>
      <c r="AJ2271" s="69" t="str">
        <f ca="1">IF(AI2271&lt;0,"0-12",IFERROR(VLOOKUP(AI2271,Breakup[],2,FALSE),"&gt;24"))</f>
        <v>&gt;24</v>
      </c>
      <c r="AK2271" s="69" t="str">
        <f>VLOOKUP(V2271,Master!B:D,3,FALSE)</f>
        <v>South</v>
      </c>
      <c r="AL2271" s="69" t="str">
        <f t="shared" si="431"/>
        <v>Chennai</v>
      </c>
    </row>
    <row r="2272" spans="1:38">
      <c r="A2272" s="13" t="s">
        <v>4855</v>
      </c>
      <c r="B2272" s="54">
        <v>44701.622692326397</v>
      </c>
      <c r="C2272" s="13" t="s">
        <v>739</v>
      </c>
      <c r="D2272" s="13">
        <v>1506</v>
      </c>
      <c r="E2272" s="13" t="s">
        <v>4856</v>
      </c>
      <c r="F2272" s="13" t="s">
        <v>24</v>
      </c>
      <c r="G2272" s="14">
        <v>1653038954117</v>
      </c>
      <c r="H2272" s="55">
        <v>0.72747685185185196</v>
      </c>
      <c r="I2272" s="33">
        <v>44886.727476851898</v>
      </c>
      <c r="J2272" s="58">
        <v>44886</v>
      </c>
      <c r="K2272" s="13" t="s">
        <v>452</v>
      </c>
      <c r="L2272" s="13" t="s">
        <v>36</v>
      </c>
      <c r="M2272" s="13" t="s">
        <v>739</v>
      </c>
      <c r="N2272" s="13" t="s">
        <v>1185</v>
      </c>
      <c r="O2272" s="33" t="s">
        <v>38</v>
      </c>
      <c r="P2272" s="58" t="s">
        <v>38</v>
      </c>
      <c r="Q2272" s="33" t="s">
        <v>207</v>
      </c>
      <c r="R2272" s="14" t="s">
        <v>38</v>
      </c>
      <c r="S2272" s="13" t="s">
        <v>216</v>
      </c>
      <c r="T2272" s="13" t="s">
        <v>278</v>
      </c>
      <c r="U2272" s="33">
        <f t="shared" ca="1" si="420"/>
        <v>45744.56914039352</v>
      </c>
      <c r="V2272" s="13" t="str">
        <f t="shared" si="421"/>
        <v>Chennai</v>
      </c>
      <c r="W2272" s="13" t="str">
        <f t="shared" si="422"/>
        <v>DOMI</v>
      </c>
      <c r="X2272" s="13">
        <f t="shared" si="423"/>
        <v>17</v>
      </c>
      <c r="Y2272" s="13" t="str">
        <f>IFERROR(VLOOKUP(C2272,ReceivingTeam[],2,FALSE),"HelpDesk")</f>
        <v>HelpDesk</v>
      </c>
      <c r="Z2272" s="67">
        <f t="shared" si="424"/>
        <v>44890.373310185227</v>
      </c>
      <c r="AA2272" s="68">
        <f t="shared" si="425"/>
        <v>44886</v>
      </c>
      <c r="AB2272" s="69" t="b">
        <f t="shared" si="426"/>
        <v>1</v>
      </c>
      <c r="AC2272" s="70">
        <f t="shared" si="427"/>
        <v>3</v>
      </c>
      <c r="AD2272" s="67">
        <f t="shared" si="428"/>
        <v>44890.373310185227</v>
      </c>
      <c r="AE2272" s="67">
        <f>VLOOKUP(V2272,'Branch Wise Work Timelines'!C:G,3,FALSE)+AA2272</f>
        <v>44886.416666666664</v>
      </c>
      <c r="AF2272" s="67">
        <f>IF(V2272="Bangalore",VLOOKUP(V2272,'Branch Wise Work Timelines'!C:G,4,FALSE)+AA2272+1,IF(V2272="Mumbai",VLOOKUP(V2272,'Branch Wise Work Timelines'!C:G,4,FALSE)+AA2272+1,VLOOKUP(V2272,'Branch Wise Work Timelines'!C:G,4,FALSE)+AA2272))</f>
        <v>44886.770833333336</v>
      </c>
      <c r="AG2272" s="67">
        <f>WORKDAY.INTL(AA2272,1,11)+VLOOKUP(V2272,'Branch Wise Work Timelines'!C:G,3,FALSE)</f>
        <v>44887.416666666664</v>
      </c>
      <c r="AH2272" s="69" t="str">
        <f t="shared" ca="1" si="429"/>
        <v>Out of TAT</v>
      </c>
      <c r="AI2272" s="69">
        <f t="shared" ca="1" si="430"/>
        <v>20501</v>
      </c>
      <c r="AJ2272" s="69" t="str">
        <f ca="1">IF(AI2272&lt;0,"0-12",IFERROR(VLOOKUP(AI2272,Breakup[],2,FALSE),"&gt;24"))</f>
        <v>&gt;24</v>
      </c>
      <c r="AK2272" s="69" t="str">
        <f>VLOOKUP(V2272,Master!B:D,3,FALSE)</f>
        <v>South</v>
      </c>
      <c r="AL2272" s="69" t="str">
        <f t="shared" si="431"/>
        <v>Chennai</v>
      </c>
    </row>
    <row r="2273" spans="1:38">
      <c r="A2273" s="13" t="s">
        <v>4857</v>
      </c>
      <c r="B2273" s="54">
        <v>44701.622991863398</v>
      </c>
      <c r="C2273" s="13" t="s">
        <v>739</v>
      </c>
      <c r="D2273" s="13">
        <v>1297</v>
      </c>
      <c r="E2273" s="13" t="s">
        <v>4858</v>
      </c>
      <c r="F2273" s="13" t="s">
        <v>24</v>
      </c>
      <c r="G2273" s="14">
        <v>1653038954117</v>
      </c>
      <c r="H2273" s="55">
        <v>0.161770833333333</v>
      </c>
      <c r="I2273" s="33">
        <v>44882.1617708333</v>
      </c>
      <c r="J2273" s="58">
        <v>44882</v>
      </c>
      <c r="K2273" s="13" t="s">
        <v>452</v>
      </c>
      <c r="L2273" s="13" t="s">
        <v>36</v>
      </c>
      <c r="M2273" s="13" t="s">
        <v>739</v>
      </c>
      <c r="N2273" s="13" t="s">
        <v>1185</v>
      </c>
      <c r="O2273" s="33" t="s">
        <v>38</v>
      </c>
      <c r="P2273" s="58" t="s">
        <v>38</v>
      </c>
      <c r="Q2273" s="33" t="s">
        <v>207</v>
      </c>
      <c r="R2273" s="14" t="s">
        <v>38</v>
      </c>
      <c r="S2273" s="13" t="s">
        <v>216</v>
      </c>
      <c r="T2273" s="13" t="s">
        <v>278</v>
      </c>
      <c r="U2273" s="33">
        <f t="shared" ca="1" si="420"/>
        <v>45744.56914039352</v>
      </c>
      <c r="V2273" s="13" t="str">
        <f t="shared" si="421"/>
        <v>Chennai</v>
      </c>
      <c r="W2273" s="13" t="str">
        <f t="shared" si="422"/>
        <v>DOMI</v>
      </c>
      <c r="X2273" s="13">
        <f t="shared" si="423"/>
        <v>3</v>
      </c>
      <c r="Y2273" s="13" t="str">
        <f>IFERROR(VLOOKUP(C2273,ReceivingTeam[],2,FALSE),"HelpDesk")</f>
        <v>HelpDesk</v>
      </c>
      <c r="Z2273" s="67">
        <f t="shared" si="424"/>
        <v>44886.062499999993</v>
      </c>
      <c r="AA2273" s="68">
        <f t="shared" si="425"/>
        <v>44882</v>
      </c>
      <c r="AB2273" s="69" t="b">
        <f t="shared" si="426"/>
        <v>1</v>
      </c>
      <c r="AC2273" s="70">
        <f t="shared" si="427"/>
        <v>3</v>
      </c>
      <c r="AD2273" s="67">
        <f t="shared" si="428"/>
        <v>44886.062499999993</v>
      </c>
      <c r="AE2273" s="67">
        <f>VLOOKUP(V2273,'Branch Wise Work Timelines'!C:G,3,FALSE)+AA2273</f>
        <v>44882.416666666664</v>
      </c>
      <c r="AF2273" s="67">
        <f>IF(V2273="Bangalore",VLOOKUP(V2273,'Branch Wise Work Timelines'!C:G,4,FALSE)+AA2273+1,IF(V2273="Mumbai",VLOOKUP(V2273,'Branch Wise Work Timelines'!C:G,4,FALSE)+AA2273+1,VLOOKUP(V2273,'Branch Wise Work Timelines'!C:G,4,FALSE)+AA2273))</f>
        <v>44882.770833333336</v>
      </c>
      <c r="AG2273" s="67">
        <f>WORKDAY.INTL(AA2273,1,11)+VLOOKUP(V2273,'Branch Wise Work Timelines'!C:G,3,FALSE)</f>
        <v>44883.416666666664</v>
      </c>
      <c r="AH2273" s="69" t="str">
        <f t="shared" ca="1" si="429"/>
        <v>Out of TAT</v>
      </c>
      <c r="AI2273" s="69">
        <f t="shared" ca="1" si="430"/>
        <v>20605</v>
      </c>
      <c r="AJ2273" s="69" t="str">
        <f ca="1">IF(AI2273&lt;0,"0-12",IFERROR(VLOOKUP(AI2273,Breakup[],2,FALSE),"&gt;24"))</f>
        <v>&gt;24</v>
      </c>
      <c r="AK2273" s="69" t="str">
        <f>VLOOKUP(V2273,Master!B:D,3,FALSE)</f>
        <v>South</v>
      </c>
      <c r="AL2273" s="69" t="str">
        <f t="shared" si="431"/>
        <v>Chennai</v>
      </c>
    </row>
    <row r="2274" spans="1:38">
      <c r="A2274" s="13" t="s">
        <v>4859</v>
      </c>
      <c r="B2274" s="54">
        <v>44701.623361111102</v>
      </c>
      <c r="C2274" s="13" t="s">
        <v>739</v>
      </c>
      <c r="D2274" s="13">
        <v>1662</v>
      </c>
      <c r="E2274" s="13" t="s">
        <v>4860</v>
      </c>
      <c r="F2274" s="13" t="s">
        <v>24</v>
      </c>
      <c r="G2274" s="14">
        <v>1653038954117</v>
      </c>
      <c r="H2274" s="55">
        <v>0.39888888888888901</v>
      </c>
      <c r="I2274" s="33">
        <v>44888.3988888889</v>
      </c>
      <c r="J2274" s="58">
        <v>44888</v>
      </c>
      <c r="K2274" s="13" t="s">
        <v>452</v>
      </c>
      <c r="L2274" s="13" t="s">
        <v>36</v>
      </c>
      <c r="M2274" s="13" t="s">
        <v>739</v>
      </c>
      <c r="N2274" s="13" t="s">
        <v>1185</v>
      </c>
      <c r="O2274" s="33" t="s">
        <v>38</v>
      </c>
      <c r="P2274" s="58" t="s">
        <v>38</v>
      </c>
      <c r="Q2274" s="33" t="s">
        <v>207</v>
      </c>
      <c r="R2274" s="14" t="s">
        <v>38</v>
      </c>
      <c r="S2274" s="13" t="s">
        <v>216</v>
      </c>
      <c r="T2274" s="13" t="s">
        <v>278</v>
      </c>
      <c r="U2274" s="33">
        <f t="shared" ca="1" si="420"/>
        <v>45744.56914039352</v>
      </c>
      <c r="V2274" s="13" t="str">
        <f t="shared" si="421"/>
        <v>Chennai</v>
      </c>
      <c r="W2274" s="13" t="str">
        <f t="shared" si="422"/>
        <v>DOMI</v>
      </c>
      <c r="X2274" s="13">
        <f t="shared" si="423"/>
        <v>9</v>
      </c>
      <c r="Y2274" s="13" t="str">
        <f>IFERROR(VLOOKUP(C2274,ReceivingTeam[],2,FALSE),"HelpDesk")</f>
        <v>HelpDesk</v>
      </c>
      <c r="Z2274" s="67">
        <f t="shared" si="424"/>
        <v>44892.062499999993</v>
      </c>
      <c r="AA2274" s="68">
        <f t="shared" si="425"/>
        <v>44888</v>
      </c>
      <c r="AB2274" s="69" t="b">
        <f t="shared" si="426"/>
        <v>1</v>
      </c>
      <c r="AC2274" s="70">
        <f t="shared" si="427"/>
        <v>3</v>
      </c>
      <c r="AD2274" s="67">
        <f t="shared" si="428"/>
        <v>44892.062499999993</v>
      </c>
      <c r="AE2274" s="67">
        <f>VLOOKUP(V2274,'Branch Wise Work Timelines'!C:G,3,FALSE)+AA2274</f>
        <v>44888.416666666664</v>
      </c>
      <c r="AF2274" s="67">
        <f>IF(V2274="Bangalore",VLOOKUP(V2274,'Branch Wise Work Timelines'!C:G,4,FALSE)+AA2274+1,IF(V2274="Mumbai",VLOOKUP(V2274,'Branch Wise Work Timelines'!C:G,4,FALSE)+AA2274+1,VLOOKUP(V2274,'Branch Wise Work Timelines'!C:G,4,FALSE)+AA2274))</f>
        <v>44888.770833333336</v>
      </c>
      <c r="AG2274" s="67">
        <f>WORKDAY.INTL(AA2274,1,11)+VLOOKUP(V2274,'Branch Wise Work Timelines'!C:G,3,FALSE)</f>
        <v>44889.416666666664</v>
      </c>
      <c r="AH2274" s="69" t="str">
        <f t="shared" ca="1" si="429"/>
        <v>Out of TAT</v>
      </c>
      <c r="AI2274" s="69">
        <f t="shared" ca="1" si="430"/>
        <v>20461</v>
      </c>
      <c r="AJ2274" s="69" t="str">
        <f ca="1">IF(AI2274&lt;0,"0-12",IFERROR(VLOOKUP(AI2274,Breakup[],2,FALSE),"&gt;24"))</f>
        <v>&gt;24</v>
      </c>
      <c r="AK2274" s="69" t="str">
        <f>VLOOKUP(V2274,Master!B:D,3,FALSE)</f>
        <v>South</v>
      </c>
      <c r="AL2274" s="69" t="str">
        <f t="shared" si="431"/>
        <v>Chennai</v>
      </c>
    </row>
    <row r="2275" spans="1:38">
      <c r="A2275" s="13" t="s">
        <v>4861</v>
      </c>
      <c r="B2275" s="54">
        <v>44701.6237580671</v>
      </c>
      <c r="C2275" s="13" t="s">
        <v>739</v>
      </c>
      <c r="D2275" s="13">
        <v>1515</v>
      </c>
      <c r="E2275" s="13" t="s">
        <v>4862</v>
      </c>
      <c r="F2275" s="13" t="s">
        <v>24</v>
      </c>
      <c r="G2275" s="14">
        <v>1653038954117</v>
      </c>
      <c r="H2275" s="55">
        <v>0.25770833333333298</v>
      </c>
      <c r="I2275" s="33">
        <v>44888.257708333302</v>
      </c>
      <c r="J2275" s="58">
        <v>44888</v>
      </c>
      <c r="K2275" s="13" t="s">
        <v>452</v>
      </c>
      <c r="L2275" s="13" t="s">
        <v>36</v>
      </c>
      <c r="M2275" s="13" t="s">
        <v>739</v>
      </c>
      <c r="N2275" s="13" t="s">
        <v>1185</v>
      </c>
      <c r="O2275" s="33" t="s">
        <v>38</v>
      </c>
      <c r="P2275" s="58" t="s">
        <v>38</v>
      </c>
      <c r="Q2275" s="33" t="s">
        <v>207</v>
      </c>
      <c r="R2275" s="14" t="s">
        <v>38</v>
      </c>
      <c r="S2275" s="13" t="s">
        <v>216</v>
      </c>
      <c r="T2275" s="13" t="s">
        <v>278</v>
      </c>
      <c r="U2275" s="33">
        <f t="shared" ca="1" si="420"/>
        <v>45744.56914039352</v>
      </c>
      <c r="V2275" s="13" t="str">
        <f t="shared" si="421"/>
        <v>Chennai</v>
      </c>
      <c r="W2275" s="13" t="str">
        <f t="shared" si="422"/>
        <v>DOMI</v>
      </c>
      <c r="X2275" s="13">
        <f t="shared" si="423"/>
        <v>6</v>
      </c>
      <c r="Y2275" s="13" t="str">
        <f>IFERROR(VLOOKUP(C2275,ReceivingTeam[],2,FALSE),"HelpDesk")</f>
        <v>HelpDesk</v>
      </c>
      <c r="Z2275" s="67">
        <f t="shared" si="424"/>
        <v>44892.062499999993</v>
      </c>
      <c r="AA2275" s="68">
        <f t="shared" si="425"/>
        <v>44888</v>
      </c>
      <c r="AB2275" s="69" t="b">
        <f t="shared" si="426"/>
        <v>1</v>
      </c>
      <c r="AC2275" s="70">
        <f t="shared" si="427"/>
        <v>3</v>
      </c>
      <c r="AD2275" s="67">
        <f t="shared" si="428"/>
        <v>44892.062499999993</v>
      </c>
      <c r="AE2275" s="67">
        <f>VLOOKUP(V2275,'Branch Wise Work Timelines'!C:G,3,FALSE)+AA2275</f>
        <v>44888.416666666664</v>
      </c>
      <c r="AF2275" s="67">
        <f>IF(V2275="Bangalore",VLOOKUP(V2275,'Branch Wise Work Timelines'!C:G,4,FALSE)+AA2275+1,IF(V2275="Mumbai",VLOOKUP(V2275,'Branch Wise Work Timelines'!C:G,4,FALSE)+AA2275+1,VLOOKUP(V2275,'Branch Wise Work Timelines'!C:G,4,FALSE)+AA2275))</f>
        <v>44888.770833333336</v>
      </c>
      <c r="AG2275" s="67">
        <f>WORKDAY.INTL(AA2275,1,11)+VLOOKUP(V2275,'Branch Wise Work Timelines'!C:G,3,FALSE)</f>
        <v>44889.416666666664</v>
      </c>
      <c r="AH2275" s="69" t="str">
        <f t="shared" ca="1" si="429"/>
        <v>Out of TAT</v>
      </c>
      <c r="AI2275" s="69">
        <f t="shared" ca="1" si="430"/>
        <v>20461</v>
      </c>
      <c r="AJ2275" s="69" t="str">
        <f ca="1">IF(AI2275&lt;0,"0-12",IFERROR(VLOOKUP(AI2275,Breakup[],2,FALSE),"&gt;24"))</f>
        <v>&gt;24</v>
      </c>
      <c r="AK2275" s="69" t="str">
        <f>VLOOKUP(V2275,Master!B:D,3,FALSE)</f>
        <v>South</v>
      </c>
      <c r="AL2275" s="69" t="str">
        <f t="shared" si="431"/>
        <v>Chennai</v>
      </c>
    </row>
    <row r="2276" spans="1:38">
      <c r="A2276" s="13" t="s">
        <v>4863</v>
      </c>
      <c r="B2276" s="54">
        <v>44701.423045833297</v>
      </c>
      <c r="C2276" s="13" t="s">
        <v>739</v>
      </c>
      <c r="D2276" s="13">
        <v>915</v>
      </c>
      <c r="E2276" s="13" t="s">
        <v>4864</v>
      </c>
      <c r="F2276" s="13" t="s">
        <v>24</v>
      </c>
      <c r="G2276" s="14">
        <v>1653021642671</v>
      </c>
      <c r="H2276" s="55">
        <v>0.14704861111111101</v>
      </c>
      <c r="I2276" s="33">
        <v>44890.147048611099</v>
      </c>
      <c r="J2276" s="58">
        <v>44890</v>
      </c>
      <c r="K2276" s="13" t="s">
        <v>452</v>
      </c>
      <c r="L2276" s="13" t="s">
        <v>36</v>
      </c>
      <c r="M2276" s="13" t="s">
        <v>739</v>
      </c>
      <c r="N2276" s="13" t="s">
        <v>1185</v>
      </c>
      <c r="O2276" s="33" t="s">
        <v>38</v>
      </c>
      <c r="P2276" s="58" t="s">
        <v>38</v>
      </c>
      <c r="Q2276" s="33" t="s">
        <v>207</v>
      </c>
      <c r="R2276" s="14" t="s">
        <v>38</v>
      </c>
      <c r="S2276" s="13" t="s">
        <v>216</v>
      </c>
      <c r="T2276" s="13" t="s">
        <v>217</v>
      </c>
      <c r="U2276" s="33">
        <f t="shared" ca="1" si="420"/>
        <v>45744.56914039352</v>
      </c>
      <c r="V2276" s="13" t="str">
        <f t="shared" si="421"/>
        <v>Chennai</v>
      </c>
      <c r="W2276" s="13" t="str">
        <f t="shared" si="422"/>
        <v>DOMI</v>
      </c>
      <c r="X2276" s="13">
        <f t="shared" si="423"/>
        <v>3</v>
      </c>
      <c r="Y2276" s="13" t="str">
        <f>IFERROR(VLOOKUP(C2276,ReceivingTeam[],2,FALSE),"HelpDesk")</f>
        <v>HelpDesk</v>
      </c>
      <c r="Z2276" s="67">
        <f t="shared" si="424"/>
        <v>44891.562499999993</v>
      </c>
      <c r="AA2276" s="68">
        <f t="shared" si="425"/>
        <v>44890</v>
      </c>
      <c r="AB2276" s="69" t="b">
        <f t="shared" si="426"/>
        <v>1</v>
      </c>
      <c r="AC2276" s="70">
        <f t="shared" si="427"/>
        <v>0.5</v>
      </c>
      <c r="AD2276" s="67">
        <f t="shared" si="428"/>
        <v>44891.562499999993</v>
      </c>
      <c r="AE2276" s="67">
        <f>VLOOKUP(V2276,'Branch Wise Work Timelines'!C:G,3,FALSE)+AA2276</f>
        <v>44890.416666666664</v>
      </c>
      <c r="AF2276" s="67">
        <f>IF(V2276="Bangalore",VLOOKUP(V2276,'Branch Wise Work Timelines'!C:G,4,FALSE)+AA2276+1,IF(V2276="Mumbai",VLOOKUP(V2276,'Branch Wise Work Timelines'!C:G,4,FALSE)+AA2276+1,VLOOKUP(V2276,'Branch Wise Work Timelines'!C:G,4,FALSE)+AA2276))</f>
        <v>44890.770833333336</v>
      </c>
      <c r="AG2276" s="67">
        <f>WORKDAY.INTL(AA2276,1,11)+VLOOKUP(V2276,'Branch Wise Work Timelines'!C:G,3,FALSE)</f>
        <v>44891.416666666664</v>
      </c>
      <c r="AH2276" s="69" t="str">
        <f t="shared" ca="1" si="429"/>
        <v>Out of TAT</v>
      </c>
      <c r="AI2276" s="69">
        <f t="shared" ca="1" si="430"/>
        <v>20473</v>
      </c>
      <c r="AJ2276" s="69" t="str">
        <f ca="1">IF(AI2276&lt;0,"0-12",IFERROR(VLOOKUP(AI2276,Breakup[],2,FALSE),"&gt;24"))</f>
        <v>&gt;24</v>
      </c>
      <c r="AK2276" s="69" t="str">
        <f>VLOOKUP(V2276,Master!B:D,3,FALSE)</f>
        <v>South</v>
      </c>
      <c r="AL2276" s="69" t="str">
        <f t="shared" si="431"/>
        <v>Chennai</v>
      </c>
    </row>
    <row r="2277" spans="1:38">
      <c r="A2277" s="13" t="s">
        <v>4865</v>
      </c>
      <c r="B2277" s="54">
        <v>44701.409360648096</v>
      </c>
      <c r="C2277" s="13" t="s">
        <v>739</v>
      </c>
      <c r="D2277" s="13">
        <v>593</v>
      </c>
      <c r="E2277" s="13" t="s">
        <v>4866</v>
      </c>
      <c r="F2277" s="13" t="s">
        <v>24</v>
      </c>
      <c r="G2277" s="14">
        <v>1653021642671</v>
      </c>
      <c r="H2277" s="55">
        <v>0.52015046296296297</v>
      </c>
      <c r="I2277" s="33">
        <v>44889.520150463002</v>
      </c>
      <c r="J2277" s="58">
        <v>44889</v>
      </c>
      <c r="K2277" s="13" t="s">
        <v>452</v>
      </c>
      <c r="L2277" s="13" t="s">
        <v>36</v>
      </c>
      <c r="M2277" s="13" t="s">
        <v>739</v>
      </c>
      <c r="N2277" s="13" t="s">
        <v>1185</v>
      </c>
      <c r="O2277" s="33" t="s">
        <v>38</v>
      </c>
      <c r="P2277" s="58" t="s">
        <v>38</v>
      </c>
      <c r="Q2277" s="33" t="s">
        <v>207</v>
      </c>
      <c r="R2277" s="14" t="s">
        <v>38</v>
      </c>
      <c r="S2277" s="13" t="s">
        <v>216</v>
      </c>
      <c r="T2277" s="13" t="s">
        <v>217</v>
      </c>
      <c r="U2277" s="33">
        <f t="shared" ca="1" si="420"/>
        <v>45744.56914039352</v>
      </c>
      <c r="V2277" s="13" t="str">
        <f t="shared" si="421"/>
        <v>Chennai</v>
      </c>
      <c r="W2277" s="13" t="str">
        <f t="shared" si="422"/>
        <v>DOMI</v>
      </c>
      <c r="X2277" s="13">
        <f t="shared" si="423"/>
        <v>12</v>
      </c>
      <c r="Y2277" s="13" t="str">
        <f>IFERROR(VLOOKUP(C2277,ReceivingTeam[],2,FALSE),"HelpDesk")</f>
        <v>HelpDesk</v>
      </c>
      <c r="Z2277" s="67">
        <f t="shared" si="424"/>
        <v>44890.665983796331</v>
      </c>
      <c r="AA2277" s="68">
        <f t="shared" si="425"/>
        <v>44889</v>
      </c>
      <c r="AB2277" s="69" t="b">
        <f t="shared" si="426"/>
        <v>1</v>
      </c>
      <c r="AC2277" s="70">
        <f t="shared" si="427"/>
        <v>0.5</v>
      </c>
      <c r="AD2277" s="67">
        <f t="shared" si="428"/>
        <v>44890.665983796331</v>
      </c>
      <c r="AE2277" s="67">
        <f>VLOOKUP(V2277,'Branch Wise Work Timelines'!C:G,3,FALSE)+AA2277</f>
        <v>44889.416666666664</v>
      </c>
      <c r="AF2277" s="67">
        <f>IF(V2277="Bangalore",VLOOKUP(V2277,'Branch Wise Work Timelines'!C:G,4,FALSE)+AA2277+1,IF(V2277="Mumbai",VLOOKUP(V2277,'Branch Wise Work Timelines'!C:G,4,FALSE)+AA2277+1,VLOOKUP(V2277,'Branch Wise Work Timelines'!C:G,4,FALSE)+AA2277))</f>
        <v>44889.770833333336</v>
      </c>
      <c r="AG2277" s="67">
        <f>WORKDAY.INTL(AA2277,1,11)+VLOOKUP(V2277,'Branch Wise Work Timelines'!C:G,3,FALSE)</f>
        <v>44890.416666666664</v>
      </c>
      <c r="AH2277" s="69" t="str">
        <f t="shared" ca="1" si="429"/>
        <v>Out of TAT</v>
      </c>
      <c r="AI2277" s="69">
        <f t="shared" ca="1" si="430"/>
        <v>20494</v>
      </c>
      <c r="AJ2277" s="69" t="str">
        <f ca="1">IF(AI2277&lt;0,"0-12",IFERROR(VLOOKUP(AI2277,Breakup[],2,FALSE),"&gt;24"))</f>
        <v>&gt;24</v>
      </c>
      <c r="AK2277" s="69" t="str">
        <f>VLOOKUP(V2277,Master!B:D,3,FALSE)</f>
        <v>South</v>
      </c>
      <c r="AL2277" s="69" t="str">
        <f t="shared" si="431"/>
        <v>Chennai</v>
      </c>
    </row>
    <row r="2278" spans="1:38">
      <c r="A2278" s="13" t="s">
        <v>4867</v>
      </c>
      <c r="B2278" s="54">
        <v>44701.409822766203</v>
      </c>
      <c r="C2278" s="13" t="s">
        <v>739</v>
      </c>
      <c r="D2278" s="13">
        <v>1915</v>
      </c>
      <c r="E2278" s="13" t="s">
        <v>4868</v>
      </c>
      <c r="F2278" s="13" t="s">
        <v>24</v>
      </c>
      <c r="G2278" s="14">
        <v>1653021642671</v>
      </c>
      <c r="H2278" s="55">
        <v>0.94876157407407402</v>
      </c>
      <c r="I2278" s="33">
        <v>44886.948761574102</v>
      </c>
      <c r="J2278" s="58">
        <v>44886</v>
      </c>
      <c r="K2278" s="13" t="s">
        <v>452</v>
      </c>
      <c r="L2278" s="13" t="s">
        <v>36</v>
      </c>
      <c r="M2278" s="13" t="s">
        <v>739</v>
      </c>
      <c r="N2278" s="13" t="s">
        <v>1185</v>
      </c>
      <c r="O2278" s="33" t="s">
        <v>38</v>
      </c>
      <c r="P2278" s="58" t="s">
        <v>38</v>
      </c>
      <c r="Q2278" s="33" t="s">
        <v>207</v>
      </c>
      <c r="R2278" s="14" t="s">
        <v>38</v>
      </c>
      <c r="S2278" s="13" t="s">
        <v>216</v>
      </c>
      <c r="T2278" s="13" t="s">
        <v>217</v>
      </c>
      <c r="U2278" s="33">
        <f t="shared" ca="1" si="420"/>
        <v>45744.56914039352</v>
      </c>
      <c r="V2278" s="13" t="str">
        <f t="shared" si="421"/>
        <v>Chennai</v>
      </c>
      <c r="W2278" s="13" t="str">
        <f t="shared" si="422"/>
        <v>DOMI</v>
      </c>
      <c r="X2278" s="13">
        <f t="shared" si="423"/>
        <v>22</v>
      </c>
      <c r="Y2278" s="13" t="str">
        <f>IFERROR(VLOOKUP(C2278,ReceivingTeam[],2,FALSE),"HelpDesk")</f>
        <v>HelpDesk</v>
      </c>
      <c r="Z2278" s="67">
        <f t="shared" si="424"/>
        <v>44888.09459490743</v>
      </c>
      <c r="AA2278" s="68">
        <f t="shared" si="425"/>
        <v>44886</v>
      </c>
      <c r="AB2278" s="69" t="b">
        <f t="shared" si="426"/>
        <v>1</v>
      </c>
      <c r="AC2278" s="70">
        <f t="shared" si="427"/>
        <v>0.5</v>
      </c>
      <c r="AD2278" s="67">
        <f t="shared" si="428"/>
        <v>44888.09459490743</v>
      </c>
      <c r="AE2278" s="67">
        <f>VLOOKUP(V2278,'Branch Wise Work Timelines'!C:G,3,FALSE)+AA2278</f>
        <v>44886.416666666664</v>
      </c>
      <c r="AF2278" s="67">
        <f>IF(V2278="Bangalore",VLOOKUP(V2278,'Branch Wise Work Timelines'!C:G,4,FALSE)+AA2278+1,IF(V2278="Mumbai",VLOOKUP(V2278,'Branch Wise Work Timelines'!C:G,4,FALSE)+AA2278+1,VLOOKUP(V2278,'Branch Wise Work Timelines'!C:G,4,FALSE)+AA2278))</f>
        <v>44886.770833333336</v>
      </c>
      <c r="AG2278" s="67">
        <f>WORKDAY.INTL(AA2278,1,11)+VLOOKUP(V2278,'Branch Wise Work Timelines'!C:G,3,FALSE)</f>
        <v>44887.416666666664</v>
      </c>
      <c r="AH2278" s="69" t="str">
        <f t="shared" ca="1" si="429"/>
        <v>Out of TAT</v>
      </c>
      <c r="AI2278" s="69">
        <f t="shared" ca="1" si="430"/>
        <v>20556</v>
      </c>
      <c r="AJ2278" s="69" t="str">
        <f ca="1">IF(AI2278&lt;0,"0-12",IFERROR(VLOOKUP(AI2278,Breakup[],2,FALSE),"&gt;24"))</f>
        <v>&gt;24</v>
      </c>
      <c r="AK2278" s="69" t="str">
        <f>VLOOKUP(V2278,Master!B:D,3,FALSE)</f>
        <v>South</v>
      </c>
      <c r="AL2278" s="69" t="str">
        <f t="shared" si="431"/>
        <v>Chennai</v>
      </c>
    </row>
    <row r="2279" spans="1:38">
      <c r="A2279" s="13" t="s">
        <v>4869</v>
      </c>
      <c r="B2279" s="54">
        <v>44701.410120289402</v>
      </c>
      <c r="C2279" s="13" t="s">
        <v>739</v>
      </c>
      <c r="D2279" s="13">
        <v>1640</v>
      </c>
      <c r="E2279" s="13" t="s">
        <v>4870</v>
      </c>
      <c r="F2279" s="13" t="s">
        <v>24</v>
      </c>
      <c r="G2279" s="14">
        <v>1653021642671</v>
      </c>
      <c r="H2279" s="55">
        <v>0.11293981481481501</v>
      </c>
      <c r="I2279" s="33">
        <v>44884.112939814797</v>
      </c>
      <c r="J2279" s="58">
        <v>44884</v>
      </c>
      <c r="K2279" s="13" t="s">
        <v>452</v>
      </c>
      <c r="L2279" s="13" t="s">
        <v>36</v>
      </c>
      <c r="M2279" s="13" t="s">
        <v>739</v>
      </c>
      <c r="N2279" s="13" t="s">
        <v>1185</v>
      </c>
      <c r="O2279" s="33" t="s">
        <v>38</v>
      </c>
      <c r="P2279" s="58" t="s">
        <v>38</v>
      </c>
      <c r="Q2279" s="33" t="s">
        <v>207</v>
      </c>
      <c r="R2279" s="14" t="s">
        <v>38</v>
      </c>
      <c r="S2279" s="13" t="s">
        <v>216</v>
      </c>
      <c r="T2279" s="13" t="s">
        <v>217</v>
      </c>
      <c r="U2279" s="33">
        <f t="shared" ca="1" si="420"/>
        <v>45744.56914039352</v>
      </c>
      <c r="V2279" s="13" t="str">
        <f t="shared" si="421"/>
        <v>Chennai</v>
      </c>
      <c r="W2279" s="13" t="str">
        <f t="shared" si="422"/>
        <v>DOMI</v>
      </c>
      <c r="X2279" s="13">
        <f t="shared" si="423"/>
        <v>2</v>
      </c>
      <c r="Y2279" s="13" t="str">
        <f>IFERROR(VLOOKUP(C2279,ReceivingTeam[],2,FALSE),"HelpDesk")</f>
        <v>HelpDesk</v>
      </c>
      <c r="Z2279" s="67">
        <f t="shared" si="424"/>
        <v>44886.562499999993</v>
      </c>
      <c r="AA2279" s="68">
        <f t="shared" si="425"/>
        <v>44884</v>
      </c>
      <c r="AB2279" s="69" t="b">
        <f t="shared" si="426"/>
        <v>1</v>
      </c>
      <c r="AC2279" s="70">
        <f t="shared" si="427"/>
        <v>0.5</v>
      </c>
      <c r="AD2279" s="67">
        <f t="shared" si="428"/>
        <v>44886.562499999993</v>
      </c>
      <c r="AE2279" s="67">
        <f>VLOOKUP(V2279,'Branch Wise Work Timelines'!C:G,3,FALSE)+AA2279</f>
        <v>44884.416666666664</v>
      </c>
      <c r="AF2279" s="67">
        <f>IF(V2279="Bangalore",VLOOKUP(V2279,'Branch Wise Work Timelines'!C:G,4,FALSE)+AA2279+1,IF(V2279="Mumbai",VLOOKUP(V2279,'Branch Wise Work Timelines'!C:G,4,FALSE)+AA2279+1,VLOOKUP(V2279,'Branch Wise Work Timelines'!C:G,4,FALSE)+AA2279))</f>
        <v>44884.770833333336</v>
      </c>
      <c r="AG2279" s="67">
        <f>WORKDAY.INTL(AA2279,1,11)+VLOOKUP(V2279,'Branch Wise Work Timelines'!C:G,3,FALSE)</f>
        <v>44886.416666666664</v>
      </c>
      <c r="AH2279" s="69" t="str">
        <f t="shared" ca="1" si="429"/>
        <v>Out of TAT</v>
      </c>
      <c r="AI2279" s="69">
        <f t="shared" ca="1" si="430"/>
        <v>20593</v>
      </c>
      <c r="AJ2279" s="69" t="str">
        <f ca="1">IF(AI2279&lt;0,"0-12",IFERROR(VLOOKUP(AI2279,Breakup[],2,FALSE),"&gt;24"))</f>
        <v>&gt;24</v>
      </c>
      <c r="AK2279" s="69" t="str">
        <f>VLOOKUP(V2279,Master!B:D,3,FALSE)</f>
        <v>South</v>
      </c>
      <c r="AL2279" s="69" t="str">
        <f t="shared" si="431"/>
        <v>Chennai</v>
      </c>
    </row>
    <row r="2280" spans="1:38">
      <c r="A2280" s="13" t="s">
        <v>4871</v>
      </c>
      <c r="B2280" s="54">
        <v>44701.410379594898</v>
      </c>
      <c r="C2280" s="13" t="s">
        <v>739</v>
      </c>
      <c r="D2280" s="13">
        <v>423</v>
      </c>
      <c r="E2280" s="13" t="s">
        <v>4872</v>
      </c>
      <c r="F2280" s="13" t="s">
        <v>24</v>
      </c>
      <c r="G2280" s="14">
        <v>1653021642671</v>
      </c>
      <c r="H2280" s="55">
        <v>0.15254629629629601</v>
      </c>
      <c r="I2280" s="33">
        <v>44886.152546296304</v>
      </c>
      <c r="J2280" s="58">
        <v>44886</v>
      </c>
      <c r="K2280" s="13" t="s">
        <v>452</v>
      </c>
      <c r="L2280" s="13" t="s">
        <v>36</v>
      </c>
      <c r="M2280" s="13" t="s">
        <v>739</v>
      </c>
      <c r="N2280" s="13" t="s">
        <v>1185</v>
      </c>
      <c r="O2280" s="33" t="s">
        <v>38</v>
      </c>
      <c r="P2280" s="58" t="s">
        <v>38</v>
      </c>
      <c r="Q2280" s="33" t="s">
        <v>207</v>
      </c>
      <c r="R2280" s="14" t="s">
        <v>38</v>
      </c>
      <c r="S2280" s="13" t="s">
        <v>216</v>
      </c>
      <c r="T2280" s="13" t="s">
        <v>217</v>
      </c>
      <c r="U2280" s="33">
        <f t="shared" ca="1" si="420"/>
        <v>45744.56914039352</v>
      </c>
      <c r="V2280" s="13" t="str">
        <f t="shared" si="421"/>
        <v>Chennai</v>
      </c>
      <c r="W2280" s="13" t="str">
        <f t="shared" si="422"/>
        <v>DOMI</v>
      </c>
      <c r="X2280" s="13">
        <f t="shared" si="423"/>
        <v>3</v>
      </c>
      <c r="Y2280" s="13" t="str">
        <f>IFERROR(VLOOKUP(C2280,ReceivingTeam[],2,FALSE),"HelpDesk")</f>
        <v>HelpDesk</v>
      </c>
      <c r="Z2280" s="67">
        <f t="shared" si="424"/>
        <v>44887.562499999993</v>
      </c>
      <c r="AA2280" s="68">
        <f t="shared" si="425"/>
        <v>44886</v>
      </c>
      <c r="AB2280" s="69" t="b">
        <f t="shared" si="426"/>
        <v>1</v>
      </c>
      <c r="AC2280" s="70">
        <f t="shared" si="427"/>
        <v>0.5</v>
      </c>
      <c r="AD2280" s="67">
        <f t="shared" si="428"/>
        <v>44887.562499999993</v>
      </c>
      <c r="AE2280" s="67">
        <f>VLOOKUP(V2280,'Branch Wise Work Timelines'!C:G,3,FALSE)+AA2280</f>
        <v>44886.416666666664</v>
      </c>
      <c r="AF2280" s="67">
        <f>IF(V2280="Bangalore",VLOOKUP(V2280,'Branch Wise Work Timelines'!C:G,4,FALSE)+AA2280+1,IF(V2280="Mumbai",VLOOKUP(V2280,'Branch Wise Work Timelines'!C:G,4,FALSE)+AA2280+1,VLOOKUP(V2280,'Branch Wise Work Timelines'!C:G,4,FALSE)+AA2280))</f>
        <v>44886.770833333336</v>
      </c>
      <c r="AG2280" s="67">
        <f>WORKDAY.INTL(AA2280,1,11)+VLOOKUP(V2280,'Branch Wise Work Timelines'!C:G,3,FALSE)</f>
        <v>44887.416666666664</v>
      </c>
      <c r="AH2280" s="69" t="str">
        <f t="shared" ca="1" si="429"/>
        <v>Out of TAT</v>
      </c>
      <c r="AI2280" s="69">
        <f t="shared" ca="1" si="430"/>
        <v>20569</v>
      </c>
      <c r="AJ2280" s="69" t="str">
        <f ca="1">IF(AI2280&lt;0,"0-12",IFERROR(VLOOKUP(AI2280,Breakup[],2,FALSE),"&gt;24"))</f>
        <v>&gt;24</v>
      </c>
      <c r="AK2280" s="69" t="str">
        <f>VLOOKUP(V2280,Master!B:D,3,FALSE)</f>
        <v>South</v>
      </c>
      <c r="AL2280" s="69" t="str">
        <f t="shared" si="431"/>
        <v>Chennai</v>
      </c>
    </row>
    <row r="2281" spans="1:38">
      <c r="A2281" s="13" t="s">
        <v>4873</v>
      </c>
      <c r="B2281" s="54">
        <v>44701.410695520797</v>
      </c>
      <c r="C2281" s="13" t="s">
        <v>739</v>
      </c>
      <c r="D2281" s="13">
        <v>692</v>
      </c>
      <c r="E2281" s="13" t="s">
        <v>4874</v>
      </c>
      <c r="F2281" s="13" t="s">
        <v>24</v>
      </c>
      <c r="G2281" s="14">
        <v>1653021642671</v>
      </c>
      <c r="H2281" s="55">
        <v>8.1967592592592606E-2</v>
      </c>
      <c r="I2281" s="33">
        <v>44888.081967592603</v>
      </c>
      <c r="J2281" s="58">
        <v>44888</v>
      </c>
      <c r="K2281" s="13" t="s">
        <v>452</v>
      </c>
      <c r="L2281" s="13" t="s">
        <v>36</v>
      </c>
      <c r="M2281" s="13" t="s">
        <v>739</v>
      </c>
      <c r="N2281" s="13" t="s">
        <v>1185</v>
      </c>
      <c r="O2281" s="33" t="s">
        <v>38</v>
      </c>
      <c r="P2281" s="58" t="s">
        <v>38</v>
      </c>
      <c r="Q2281" s="33" t="s">
        <v>207</v>
      </c>
      <c r="R2281" s="14" t="s">
        <v>38</v>
      </c>
      <c r="S2281" s="13" t="s">
        <v>216</v>
      </c>
      <c r="T2281" s="13" t="s">
        <v>217</v>
      </c>
      <c r="U2281" s="33">
        <f t="shared" ca="1" si="420"/>
        <v>45744.56914039352</v>
      </c>
      <c r="V2281" s="13" t="str">
        <f t="shared" si="421"/>
        <v>Chennai</v>
      </c>
      <c r="W2281" s="13" t="str">
        <f t="shared" si="422"/>
        <v>DOMI</v>
      </c>
      <c r="X2281" s="13">
        <f t="shared" si="423"/>
        <v>1</v>
      </c>
      <c r="Y2281" s="13" t="str">
        <f>IFERROR(VLOOKUP(C2281,ReceivingTeam[],2,FALSE),"HelpDesk")</f>
        <v>HelpDesk</v>
      </c>
      <c r="Z2281" s="67">
        <f t="shared" si="424"/>
        <v>44889.562499999993</v>
      </c>
      <c r="AA2281" s="68">
        <f t="shared" si="425"/>
        <v>44888</v>
      </c>
      <c r="AB2281" s="69" t="b">
        <f t="shared" si="426"/>
        <v>1</v>
      </c>
      <c r="AC2281" s="70">
        <f t="shared" si="427"/>
        <v>0.5</v>
      </c>
      <c r="AD2281" s="67">
        <f t="shared" si="428"/>
        <v>44889.562499999993</v>
      </c>
      <c r="AE2281" s="67">
        <f>VLOOKUP(V2281,'Branch Wise Work Timelines'!C:G,3,FALSE)+AA2281</f>
        <v>44888.416666666664</v>
      </c>
      <c r="AF2281" s="67">
        <f>IF(V2281="Bangalore",VLOOKUP(V2281,'Branch Wise Work Timelines'!C:G,4,FALSE)+AA2281+1,IF(V2281="Mumbai",VLOOKUP(V2281,'Branch Wise Work Timelines'!C:G,4,FALSE)+AA2281+1,VLOOKUP(V2281,'Branch Wise Work Timelines'!C:G,4,FALSE)+AA2281))</f>
        <v>44888.770833333336</v>
      </c>
      <c r="AG2281" s="67">
        <f>WORKDAY.INTL(AA2281,1,11)+VLOOKUP(V2281,'Branch Wise Work Timelines'!C:G,3,FALSE)</f>
        <v>44889.416666666664</v>
      </c>
      <c r="AH2281" s="69" t="str">
        <f t="shared" ca="1" si="429"/>
        <v>Out of TAT</v>
      </c>
      <c r="AI2281" s="69">
        <f t="shared" ca="1" si="430"/>
        <v>20521</v>
      </c>
      <c r="AJ2281" s="69" t="str">
        <f ca="1">IF(AI2281&lt;0,"0-12",IFERROR(VLOOKUP(AI2281,Breakup[],2,FALSE),"&gt;24"))</f>
        <v>&gt;24</v>
      </c>
      <c r="AK2281" s="69" t="str">
        <f>VLOOKUP(V2281,Master!B:D,3,FALSE)</f>
        <v>South</v>
      </c>
      <c r="AL2281" s="69" t="str">
        <f t="shared" si="431"/>
        <v>Chennai</v>
      </c>
    </row>
    <row r="2282" spans="1:38">
      <c r="A2282" s="13" t="s">
        <v>4875</v>
      </c>
      <c r="B2282" s="54">
        <v>44701.426836770799</v>
      </c>
      <c r="C2282" s="13" t="s">
        <v>739</v>
      </c>
      <c r="D2282" s="13">
        <v>112</v>
      </c>
      <c r="E2282" s="13" t="s">
        <v>4876</v>
      </c>
      <c r="F2282" s="13" t="s">
        <v>24</v>
      </c>
      <c r="G2282" s="14">
        <v>1653022359922</v>
      </c>
      <c r="H2282" s="55">
        <v>0.280787037037037</v>
      </c>
      <c r="I2282" s="33">
        <v>44885.280787037002</v>
      </c>
      <c r="J2282" s="58">
        <v>44885</v>
      </c>
      <c r="K2282" s="13" t="s">
        <v>452</v>
      </c>
      <c r="L2282" s="13" t="s">
        <v>36</v>
      </c>
      <c r="M2282" s="13" t="s">
        <v>739</v>
      </c>
      <c r="N2282" s="13" t="s">
        <v>1185</v>
      </c>
      <c r="O2282" s="33" t="s">
        <v>38</v>
      </c>
      <c r="P2282" s="58" t="s">
        <v>38</v>
      </c>
      <c r="Q2282" s="33" t="s">
        <v>207</v>
      </c>
      <c r="R2282" s="14" t="s">
        <v>38</v>
      </c>
      <c r="S2282" s="13" t="s">
        <v>216</v>
      </c>
      <c r="T2282" s="13" t="s">
        <v>278</v>
      </c>
      <c r="U2282" s="33">
        <f t="shared" ca="1" si="420"/>
        <v>45744.56914039352</v>
      </c>
      <c r="V2282" s="13" t="str">
        <f t="shared" si="421"/>
        <v>Chennai</v>
      </c>
      <c r="W2282" s="13" t="str">
        <f t="shared" si="422"/>
        <v>DOMI</v>
      </c>
      <c r="X2282" s="13">
        <f t="shared" si="423"/>
        <v>6</v>
      </c>
      <c r="Y2282" s="13" t="str">
        <f>IFERROR(VLOOKUP(C2282,ReceivingTeam[],2,FALSE),"HelpDesk")</f>
        <v>HelpDesk</v>
      </c>
      <c r="Z2282" s="67">
        <f t="shared" si="424"/>
        <v>44888.416666666664</v>
      </c>
      <c r="AA2282" s="68">
        <f t="shared" si="425"/>
        <v>44885</v>
      </c>
      <c r="AB2282" s="69" t="b">
        <f t="shared" si="426"/>
        <v>0</v>
      </c>
      <c r="AC2282" s="70">
        <f t="shared" si="427"/>
        <v>3</v>
      </c>
      <c r="AD2282" s="67">
        <f t="shared" si="428"/>
        <v>44888.416666666664</v>
      </c>
      <c r="AE2282" s="67">
        <f>VLOOKUP(V2282,'Branch Wise Work Timelines'!C:G,3,FALSE)+AA2282</f>
        <v>44885.416666666664</v>
      </c>
      <c r="AF2282" s="67">
        <f>IF(V2282="Bangalore",VLOOKUP(V2282,'Branch Wise Work Timelines'!C:G,4,FALSE)+AA2282+1,IF(V2282="Mumbai",VLOOKUP(V2282,'Branch Wise Work Timelines'!C:G,4,FALSE)+AA2282+1,VLOOKUP(V2282,'Branch Wise Work Timelines'!C:G,4,FALSE)+AA2282))</f>
        <v>44885.770833333336</v>
      </c>
      <c r="AG2282" s="67">
        <f>WORKDAY.INTL(AA2282,1,11)+VLOOKUP(V2282,'Branch Wise Work Timelines'!C:G,3,FALSE)</f>
        <v>44886.416666666664</v>
      </c>
      <c r="AH2282" s="69" t="str">
        <f t="shared" ca="1" si="429"/>
        <v>Out of TAT</v>
      </c>
      <c r="AI2282" s="69">
        <f t="shared" ca="1" si="430"/>
        <v>20548</v>
      </c>
      <c r="AJ2282" s="69" t="str">
        <f ca="1">IF(AI2282&lt;0,"0-12",IFERROR(VLOOKUP(AI2282,Breakup[],2,FALSE),"&gt;24"))</f>
        <v>&gt;24</v>
      </c>
      <c r="AK2282" s="69" t="str">
        <f>VLOOKUP(V2282,Master!B:D,3,FALSE)</f>
        <v>South</v>
      </c>
      <c r="AL2282" s="69" t="str">
        <f t="shared" si="431"/>
        <v>Chennai</v>
      </c>
    </row>
    <row r="2283" spans="1:38">
      <c r="A2283" s="13" t="s">
        <v>4877</v>
      </c>
      <c r="B2283" s="54">
        <v>44701.4113246528</v>
      </c>
      <c r="C2283" s="13" t="s">
        <v>739</v>
      </c>
      <c r="D2283" s="13">
        <v>344</v>
      </c>
      <c r="E2283" s="13" t="s">
        <v>4878</v>
      </c>
      <c r="F2283" s="13" t="s">
        <v>24</v>
      </c>
      <c r="G2283" s="14">
        <v>1653021642671</v>
      </c>
      <c r="H2283" s="55">
        <v>0.458703703703704</v>
      </c>
      <c r="I2283" s="33">
        <v>44886.458703703698</v>
      </c>
      <c r="J2283" s="58">
        <v>44886</v>
      </c>
      <c r="K2283" s="13" t="s">
        <v>452</v>
      </c>
      <c r="L2283" s="13" t="s">
        <v>36</v>
      </c>
      <c r="M2283" s="13" t="s">
        <v>739</v>
      </c>
      <c r="N2283" s="13" t="s">
        <v>1185</v>
      </c>
      <c r="O2283" s="33" t="s">
        <v>38</v>
      </c>
      <c r="P2283" s="58" t="s">
        <v>38</v>
      </c>
      <c r="Q2283" s="33" t="s">
        <v>207</v>
      </c>
      <c r="R2283" s="14" t="s">
        <v>38</v>
      </c>
      <c r="S2283" s="13" t="s">
        <v>216</v>
      </c>
      <c r="T2283" s="13" t="s">
        <v>217</v>
      </c>
      <c r="U2283" s="33">
        <f t="shared" ca="1" si="420"/>
        <v>45744.56914039352</v>
      </c>
      <c r="V2283" s="13" t="str">
        <f t="shared" si="421"/>
        <v>Chennai</v>
      </c>
      <c r="W2283" s="13" t="str">
        <f t="shared" si="422"/>
        <v>DOMI</v>
      </c>
      <c r="X2283" s="13">
        <f t="shared" si="423"/>
        <v>11</v>
      </c>
      <c r="Y2283" s="13" t="str">
        <f>IFERROR(VLOOKUP(C2283,ReceivingTeam[],2,FALSE),"HelpDesk")</f>
        <v>HelpDesk</v>
      </c>
      <c r="Z2283" s="67">
        <f t="shared" si="424"/>
        <v>44887.604537037027</v>
      </c>
      <c r="AA2283" s="68">
        <f t="shared" si="425"/>
        <v>44886</v>
      </c>
      <c r="AB2283" s="69" t="b">
        <f t="shared" si="426"/>
        <v>1</v>
      </c>
      <c r="AC2283" s="70">
        <f t="shared" si="427"/>
        <v>0.5</v>
      </c>
      <c r="AD2283" s="67">
        <f t="shared" si="428"/>
        <v>44887.604537037027</v>
      </c>
      <c r="AE2283" s="67">
        <f>VLOOKUP(V2283,'Branch Wise Work Timelines'!C:G,3,FALSE)+AA2283</f>
        <v>44886.416666666664</v>
      </c>
      <c r="AF2283" s="67">
        <f>IF(V2283="Bangalore",VLOOKUP(V2283,'Branch Wise Work Timelines'!C:G,4,FALSE)+AA2283+1,IF(V2283="Mumbai",VLOOKUP(V2283,'Branch Wise Work Timelines'!C:G,4,FALSE)+AA2283+1,VLOOKUP(V2283,'Branch Wise Work Timelines'!C:G,4,FALSE)+AA2283))</f>
        <v>44886.770833333336</v>
      </c>
      <c r="AG2283" s="67">
        <f>WORKDAY.INTL(AA2283,1,11)+VLOOKUP(V2283,'Branch Wise Work Timelines'!C:G,3,FALSE)</f>
        <v>44887.416666666664</v>
      </c>
      <c r="AH2283" s="69" t="str">
        <f t="shared" ca="1" si="429"/>
        <v>Out of TAT</v>
      </c>
      <c r="AI2283" s="69">
        <f t="shared" ca="1" si="430"/>
        <v>20568</v>
      </c>
      <c r="AJ2283" s="69" t="str">
        <f ca="1">IF(AI2283&lt;0,"0-12",IFERROR(VLOOKUP(AI2283,Breakup[],2,FALSE),"&gt;24"))</f>
        <v>&gt;24</v>
      </c>
      <c r="AK2283" s="69" t="str">
        <f>VLOOKUP(V2283,Master!B:D,3,FALSE)</f>
        <v>South</v>
      </c>
      <c r="AL2283" s="69" t="str">
        <f t="shared" si="431"/>
        <v>Chennai</v>
      </c>
    </row>
    <row r="2284" spans="1:38">
      <c r="A2284" s="13" t="s">
        <v>4879</v>
      </c>
      <c r="B2284" s="54">
        <v>44701.4215350347</v>
      </c>
      <c r="C2284" s="13" t="s">
        <v>739</v>
      </c>
      <c r="D2284" s="13">
        <v>340</v>
      </c>
      <c r="E2284" s="13" t="s">
        <v>4880</v>
      </c>
      <c r="F2284" s="13" t="s">
        <v>24</v>
      </c>
      <c r="G2284" s="14">
        <v>1653021642671</v>
      </c>
      <c r="H2284" s="55">
        <v>0.66640046296296296</v>
      </c>
      <c r="I2284" s="33">
        <v>44889.666400463</v>
      </c>
      <c r="J2284" s="58">
        <v>44889</v>
      </c>
      <c r="K2284" s="13" t="s">
        <v>452</v>
      </c>
      <c r="L2284" s="13" t="s">
        <v>36</v>
      </c>
      <c r="M2284" s="13" t="s">
        <v>739</v>
      </c>
      <c r="N2284" s="13" t="s">
        <v>1185</v>
      </c>
      <c r="O2284" s="33" t="s">
        <v>38</v>
      </c>
      <c r="P2284" s="58" t="s">
        <v>38</v>
      </c>
      <c r="Q2284" s="33" t="s">
        <v>207</v>
      </c>
      <c r="R2284" s="14" t="s">
        <v>38</v>
      </c>
      <c r="S2284" s="13" t="s">
        <v>216</v>
      </c>
      <c r="T2284" s="13" t="s">
        <v>217</v>
      </c>
      <c r="U2284" s="33">
        <f t="shared" ca="1" si="420"/>
        <v>45744.56914039352</v>
      </c>
      <c r="V2284" s="13" t="str">
        <f t="shared" si="421"/>
        <v>Chennai</v>
      </c>
      <c r="W2284" s="13" t="str">
        <f t="shared" si="422"/>
        <v>DOMI</v>
      </c>
      <c r="X2284" s="13">
        <f t="shared" si="423"/>
        <v>15</v>
      </c>
      <c r="Y2284" s="13" t="str">
        <f>IFERROR(VLOOKUP(C2284,ReceivingTeam[],2,FALSE),"HelpDesk")</f>
        <v>HelpDesk</v>
      </c>
      <c r="Z2284" s="67">
        <f t="shared" si="424"/>
        <v>44890.812233796329</v>
      </c>
      <c r="AA2284" s="68">
        <f t="shared" si="425"/>
        <v>44889</v>
      </c>
      <c r="AB2284" s="69" t="b">
        <f t="shared" si="426"/>
        <v>1</v>
      </c>
      <c r="AC2284" s="70">
        <f t="shared" si="427"/>
        <v>0.5</v>
      </c>
      <c r="AD2284" s="67">
        <f t="shared" si="428"/>
        <v>44890.812233796329</v>
      </c>
      <c r="AE2284" s="67">
        <f>VLOOKUP(V2284,'Branch Wise Work Timelines'!C:G,3,FALSE)+AA2284</f>
        <v>44889.416666666664</v>
      </c>
      <c r="AF2284" s="67">
        <f>IF(V2284="Bangalore",VLOOKUP(V2284,'Branch Wise Work Timelines'!C:G,4,FALSE)+AA2284+1,IF(V2284="Mumbai",VLOOKUP(V2284,'Branch Wise Work Timelines'!C:G,4,FALSE)+AA2284+1,VLOOKUP(V2284,'Branch Wise Work Timelines'!C:G,4,FALSE)+AA2284))</f>
        <v>44889.770833333336</v>
      </c>
      <c r="AG2284" s="67">
        <f>WORKDAY.INTL(AA2284,1,11)+VLOOKUP(V2284,'Branch Wise Work Timelines'!C:G,3,FALSE)</f>
        <v>44890.416666666664</v>
      </c>
      <c r="AH2284" s="69" t="str">
        <f t="shared" ca="1" si="429"/>
        <v>Out of TAT</v>
      </c>
      <c r="AI2284" s="69">
        <f t="shared" ca="1" si="430"/>
        <v>20491</v>
      </c>
      <c r="AJ2284" s="69" t="str">
        <f ca="1">IF(AI2284&lt;0,"0-12",IFERROR(VLOOKUP(AI2284,Breakup[],2,FALSE),"&gt;24"))</f>
        <v>&gt;24</v>
      </c>
      <c r="AK2284" s="69" t="str">
        <f>VLOOKUP(V2284,Master!B:D,3,FALSE)</f>
        <v>South</v>
      </c>
      <c r="AL2284" s="69" t="str">
        <f t="shared" si="431"/>
        <v>Chennai</v>
      </c>
    </row>
    <row r="2285" spans="1:38">
      <c r="A2285" s="13" t="s">
        <v>4881</v>
      </c>
      <c r="B2285" s="54">
        <v>44701.421840740702</v>
      </c>
      <c r="C2285" s="13" t="s">
        <v>739</v>
      </c>
      <c r="D2285" s="13">
        <v>1112</v>
      </c>
      <c r="E2285" s="13" t="s">
        <v>4882</v>
      </c>
      <c r="F2285" s="13" t="s">
        <v>24</v>
      </c>
      <c r="G2285" s="14">
        <v>1653021642671</v>
      </c>
      <c r="H2285" s="55">
        <v>0.26028935185185198</v>
      </c>
      <c r="I2285" s="33">
        <v>44881.260289351798</v>
      </c>
      <c r="J2285" s="58">
        <v>44881</v>
      </c>
      <c r="K2285" s="13" t="s">
        <v>452</v>
      </c>
      <c r="L2285" s="13" t="s">
        <v>36</v>
      </c>
      <c r="M2285" s="13" t="s">
        <v>739</v>
      </c>
      <c r="N2285" s="13" t="s">
        <v>1185</v>
      </c>
      <c r="O2285" s="33" t="s">
        <v>38</v>
      </c>
      <c r="P2285" s="58" t="s">
        <v>38</v>
      </c>
      <c r="Q2285" s="33" t="s">
        <v>207</v>
      </c>
      <c r="R2285" s="14" t="s">
        <v>38</v>
      </c>
      <c r="S2285" s="13" t="s">
        <v>216</v>
      </c>
      <c r="T2285" s="13" t="s">
        <v>217</v>
      </c>
      <c r="U2285" s="33">
        <f t="shared" ca="1" si="420"/>
        <v>45744.56914039352</v>
      </c>
      <c r="V2285" s="13" t="str">
        <f t="shared" si="421"/>
        <v>Chennai</v>
      </c>
      <c r="W2285" s="13" t="str">
        <f t="shared" si="422"/>
        <v>DOMI</v>
      </c>
      <c r="X2285" s="13">
        <f t="shared" si="423"/>
        <v>6</v>
      </c>
      <c r="Y2285" s="13" t="str">
        <f>IFERROR(VLOOKUP(C2285,ReceivingTeam[],2,FALSE),"HelpDesk")</f>
        <v>HelpDesk</v>
      </c>
      <c r="Z2285" s="67">
        <f t="shared" si="424"/>
        <v>44882.562499999993</v>
      </c>
      <c r="AA2285" s="68">
        <f t="shared" si="425"/>
        <v>44881</v>
      </c>
      <c r="AB2285" s="69" t="b">
        <f t="shared" si="426"/>
        <v>1</v>
      </c>
      <c r="AC2285" s="70">
        <f t="shared" si="427"/>
        <v>0.5</v>
      </c>
      <c r="AD2285" s="67">
        <f t="shared" si="428"/>
        <v>44882.562499999993</v>
      </c>
      <c r="AE2285" s="67">
        <f>VLOOKUP(V2285,'Branch Wise Work Timelines'!C:G,3,FALSE)+AA2285</f>
        <v>44881.416666666664</v>
      </c>
      <c r="AF2285" s="67">
        <f>IF(V2285="Bangalore",VLOOKUP(V2285,'Branch Wise Work Timelines'!C:G,4,FALSE)+AA2285+1,IF(V2285="Mumbai",VLOOKUP(V2285,'Branch Wise Work Timelines'!C:G,4,FALSE)+AA2285+1,VLOOKUP(V2285,'Branch Wise Work Timelines'!C:G,4,FALSE)+AA2285))</f>
        <v>44881.770833333336</v>
      </c>
      <c r="AG2285" s="67">
        <f>WORKDAY.INTL(AA2285,1,11)+VLOOKUP(V2285,'Branch Wise Work Timelines'!C:G,3,FALSE)</f>
        <v>44882.416666666664</v>
      </c>
      <c r="AH2285" s="69" t="str">
        <f t="shared" ca="1" si="429"/>
        <v>Out of TAT</v>
      </c>
      <c r="AI2285" s="69">
        <f t="shared" ca="1" si="430"/>
        <v>20689</v>
      </c>
      <c r="AJ2285" s="69" t="str">
        <f ca="1">IF(AI2285&lt;0,"0-12",IFERROR(VLOOKUP(AI2285,Breakup[],2,FALSE),"&gt;24"))</f>
        <v>&gt;24</v>
      </c>
      <c r="AK2285" s="69" t="str">
        <f>VLOOKUP(V2285,Master!B:D,3,FALSE)</f>
        <v>South</v>
      </c>
      <c r="AL2285" s="69" t="str">
        <f t="shared" si="431"/>
        <v>Chennai</v>
      </c>
    </row>
    <row r="2286" spans="1:38">
      <c r="A2286" s="13" t="s">
        <v>4883</v>
      </c>
      <c r="B2286" s="54">
        <v>44701.422432638901</v>
      </c>
      <c r="C2286" s="13" t="s">
        <v>739</v>
      </c>
      <c r="D2286" s="13">
        <v>1572</v>
      </c>
      <c r="E2286" s="13" t="s">
        <v>4884</v>
      </c>
      <c r="F2286" s="13" t="s">
        <v>24</v>
      </c>
      <c r="G2286" s="14">
        <v>1653021642671</v>
      </c>
      <c r="H2286" s="55">
        <v>0.415833333333333</v>
      </c>
      <c r="I2286" s="33">
        <v>44886.415833333303</v>
      </c>
      <c r="J2286" s="58">
        <v>44886</v>
      </c>
      <c r="K2286" s="13" t="s">
        <v>452</v>
      </c>
      <c r="L2286" s="13" t="s">
        <v>36</v>
      </c>
      <c r="M2286" s="13" t="s">
        <v>739</v>
      </c>
      <c r="N2286" s="13" t="s">
        <v>1185</v>
      </c>
      <c r="O2286" s="33" t="s">
        <v>38</v>
      </c>
      <c r="P2286" s="58" t="s">
        <v>38</v>
      </c>
      <c r="Q2286" s="33" t="s">
        <v>207</v>
      </c>
      <c r="R2286" s="14" t="s">
        <v>38</v>
      </c>
      <c r="S2286" s="13" t="s">
        <v>216</v>
      </c>
      <c r="T2286" s="13" t="s">
        <v>217</v>
      </c>
      <c r="U2286" s="33">
        <f t="shared" ca="1" si="420"/>
        <v>45744.56914039352</v>
      </c>
      <c r="V2286" s="13" t="str">
        <f t="shared" si="421"/>
        <v>Chennai</v>
      </c>
      <c r="W2286" s="13" t="str">
        <f t="shared" si="422"/>
        <v>DOMI</v>
      </c>
      <c r="X2286" s="13">
        <f t="shared" si="423"/>
        <v>9</v>
      </c>
      <c r="Y2286" s="13" t="str">
        <f>IFERROR(VLOOKUP(C2286,ReceivingTeam[],2,FALSE),"HelpDesk")</f>
        <v>HelpDesk</v>
      </c>
      <c r="Z2286" s="67">
        <f t="shared" si="424"/>
        <v>44887.562499999993</v>
      </c>
      <c r="AA2286" s="68">
        <f t="shared" si="425"/>
        <v>44886</v>
      </c>
      <c r="AB2286" s="69" t="b">
        <f t="shared" si="426"/>
        <v>1</v>
      </c>
      <c r="AC2286" s="70">
        <f t="shared" si="427"/>
        <v>0.5</v>
      </c>
      <c r="AD2286" s="67">
        <f t="shared" si="428"/>
        <v>44887.562499999993</v>
      </c>
      <c r="AE2286" s="67">
        <f>VLOOKUP(V2286,'Branch Wise Work Timelines'!C:G,3,FALSE)+AA2286</f>
        <v>44886.416666666664</v>
      </c>
      <c r="AF2286" s="67">
        <f>IF(V2286="Bangalore",VLOOKUP(V2286,'Branch Wise Work Timelines'!C:G,4,FALSE)+AA2286+1,IF(V2286="Mumbai",VLOOKUP(V2286,'Branch Wise Work Timelines'!C:G,4,FALSE)+AA2286+1,VLOOKUP(V2286,'Branch Wise Work Timelines'!C:G,4,FALSE)+AA2286))</f>
        <v>44886.770833333336</v>
      </c>
      <c r="AG2286" s="67">
        <f>WORKDAY.INTL(AA2286,1,11)+VLOOKUP(V2286,'Branch Wise Work Timelines'!C:G,3,FALSE)</f>
        <v>44887.416666666664</v>
      </c>
      <c r="AH2286" s="69" t="str">
        <f t="shared" ca="1" si="429"/>
        <v>Out of TAT</v>
      </c>
      <c r="AI2286" s="69">
        <f t="shared" ca="1" si="430"/>
        <v>20569</v>
      </c>
      <c r="AJ2286" s="69" t="str">
        <f ca="1">IF(AI2286&lt;0,"0-12",IFERROR(VLOOKUP(AI2286,Breakup[],2,FALSE),"&gt;24"))</f>
        <v>&gt;24</v>
      </c>
      <c r="AK2286" s="69" t="str">
        <f>VLOOKUP(V2286,Master!B:D,3,FALSE)</f>
        <v>South</v>
      </c>
      <c r="AL2286" s="69" t="str">
        <f t="shared" si="431"/>
        <v>Chennai</v>
      </c>
    </row>
    <row r="2287" spans="1:38">
      <c r="A2287" s="13" t="s">
        <v>4885</v>
      </c>
      <c r="B2287" s="54">
        <v>44701.422728437501</v>
      </c>
      <c r="C2287" s="13" t="s">
        <v>739</v>
      </c>
      <c r="D2287" s="13">
        <v>89</v>
      </c>
      <c r="E2287" s="13" t="s">
        <v>4886</v>
      </c>
      <c r="F2287" s="13" t="s">
        <v>24</v>
      </c>
      <c r="G2287" s="14">
        <v>1653021642671</v>
      </c>
      <c r="H2287" s="55">
        <v>0.67752314814814796</v>
      </c>
      <c r="I2287" s="33">
        <v>44881.677523148202</v>
      </c>
      <c r="J2287" s="58">
        <v>44881</v>
      </c>
      <c r="K2287" s="13" t="s">
        <v>452</v>
      </c>
      <c r="L2287" s="13" t="s">
        <v>36</v>
      </c>
      <c r="M2287" s="13" t="s">
        <v>739</v>
      </c>
      <c r="N2287" s="13" t="s">
        <v>1185</v>
      </c>
      <c r="O2287" s="33" t="s">
        <v>38</v>
      </c>
      <c r="P2287" s="58" t="s">
        <v>38</v>
      </c>
      <c r="Q2287" s="33" t="s">
        <v>207</v>
      </c>
      <c r="R2287" s="14" t="s">
        <v>38</v>
      </c>
      <c r="S2287" s="13" t="s">
        <v>216</v>
      </c>
      <c r="T2287" s="13" t="s">
        <v>217</v>
      </c>
      <c r="U2287" s="33">
        <f t="shared" ca="1" si="420"/>
        <v>45744.56914039352</v>
      </c>
      <c r="V2287" s="13" t="str">
        <f t="shared" si="421"/>
        <v>Chennai</v>
      </c>
      <c r="W2287" s="13" t="str">
        <f t="shared" si="422"/>
        <v>DOMI</v>
      </c>
      <c r="X2287" s="13">
        <f t="shared" si="423"/>
        <v>16</v>
      </c>
      <c r="Y2287" s="13" t="str">
        <f>IFERROR(VLOOKUP(C2287,ReceivingTeam[],2,FALSE),"HelpDesk")</f>
        <v>HelpDesk</v>
      </c>
      <c r="Z2287" s="67">
        <f t="shared" si="424"/>
        <v>44882.823356481531</v>
      </c>
      <c r="AA2287" s="68">
        <f t="shared" si="425"/>
        <v>44881</v>
      </c>
      <c r="AB2287" s="69" t="b">
        <f t="shared" si="426"/>
        <v>1</v>
      </c>
      <c r="AC2287" s="70">
        <f t="shared" si="427"/>
        <v>0.5</v>
      </c>
      <c r="AD2287" s="67">
        <f t="shared" si="428"/>
        <v>44882.823356481531</v>
      </c>
      <c r="AE2287" s="67">
        <f>VLOOKUP(V2287,'Branch Wise Work Timelines'!C:G,3,FALSE)+AA2287</f>
        <v>44881.416666666664</v>
      </c>
      <c r="AF2287" s="67">
        <f>IF(V2287="Bangalore",VLOOKUP(V2287,'Branch Wise Work Timelines'!C:G,4,FALSE)+AA2287+1,IF(V2287="Mumbai",VLOOKUP(V2287,'Branch Wise Work Timelines'!C:G,4,FALSE)+AA2287+1,VLOOKUP(V2287,'Branch Wise Work Timelines'!C:G,4,FALSE)+AA2287))</f>
        <v>44881.770833333336</v>
      </c>
      <c r="AG2287" s="67">
        <f>WORKDAY.INTL(AA2287,1,11)+VLOOKUP(V2287,'Branch Wise Work Timelines'!C:G,3,FALSE)</f>
        <v>44882.416666666664</v>
      </c>
      <c r="AH2287" s="69" t="str">
        <f t="shared" ca="1" si="429"/>
        <v>Out of TAT</v>
      </c>
      <c r="AI2287" s="69">
        <f t="shared" ca="1" si="430"/>
        <v>20682</v>
      </c>
      <c r="AJ2287" s="69" t="str">
        <f ca="1">IF(AI2287&lt;0,"0-12",IFERROR(VLOOKUP(AI2287,Breakup[],2,FALSE),"&gt;24"))</f>
        <v>&gt;24</v>
      </c>
      <c r="AK2287" s="69" t="str">
        <f>VLOOKUP(V2287,Master!B:D,3,FALSE)</f>
        <v>South</v>
      </c>
      <c r="AL2287" s="69" t="str">
        <f t="shared" si="431"/>
        <v>Chennai</v>
      </c>
    </row>
    <row r="2288" spans="1:38">
      <c r="A2288" s="13" t="s">
        <v>4887</v>
      </c>
      <c r="B2288" s="54">
        <v>44701.429472187498</v>
      </c>
      <c r="C2288" s="13" t="s">
        <v>739</v>
      </c>
      <c r="D2288" s="13">
        <v>358</v>
      </c>
      <c r="E2288" s="13" t="s">
        <v>4888</v>
      </c>
      <c r="F2288" s="13" t="s">
        <v>24</v>
      </c>
      <c r="G2288" s="14">
        <v>1653022359922</v>
      </c>
      <c r="H2288" s="55">
        <v>0.57832175925925899</v>
      </c>
      <c r="I2288" s="33">
        <v>44887.578321759298</v>
      </c>
      <c r="J2288" s="58">
        <v>44887</v>
      </c>
      <c r="K2288" s="13" t="s">
        <v>452</v>
      </c>
      <c r="L2288" s="13" t="s">
        <v>36</v>
      </c>
      <c r="M2288" s="13" t="s">
        <v>739</v>
      </c>
      <c r="N2288" s="13" t="s">
        <v>1185</v>
      </c>
      <c r="O2288" s="33" t="s">
        <v>38</v>
      </c>
      <c r="P2288" s="58" t="s">
        <v>38</v>
      </c>
      <c r="Q2288" s="33" t="s">
        <v>207</v>
      </c>
      <c r="R2288" s="14" t="s">
        <v>38</v>
      </c>
      <c r="S2288" s="13" t="s">
        <v>216</v>
      </c>
      <c r="T2288" s="13" t="s">
        <v>278</v>
      </c>
      <c r="U2288" s="33">
        <f t="shared" ca="1" si="420"/>
        <v>45744.56914039352</v>
      </c>
      <c r="V2288" s="13" t="str">
        <f t="shared" si="421"/>
        <v>Chennai</v>
      </c>
      <c r="W2288" s="13" t="str">
        <f t="shared" si="422"/>
        <v>DOMI</v>
      </c>
      <c r="X2288" s="13">
        <f t="shared" si="423"/>
        <v>13</v>
      </c>
      <c r="Y2288" s="13" t="str">
        <f>IFERROR(VLOOKUP(C2288,ReceivingTeam[],2,FALSE),"HelpDesk")</f>
        <v>HelpDesk</v>
      </c>
      <c r="Z2288" s="67">
        <f t="shared" si="424"/>
        <v>44891.224155092626</v>
      </c>
      <c r="AA2288" s="68">
        <f t="shared" si="425"/>
        <v>44887</v>
      </c>
      <c r="AB2288" s="69" t="b">
        <f t="shared" si="426"/>
        <v>1</v>
      </c>
      <c r="AC2288" s="70">
        <f t="shared" si="427"/>
        <v>3</v>
      </c>
      <c r="AD2288" s="67">
        <f t="shared" si="428"/>
        <v>44891.224155092626</v>
      </c>
      <c r="AE2288" s="67">
        <f>VLOOKUP(V2288,'Branch Wise Work Timelines'!C:G,3,FALSE)+AA2288</f>
        <v>44887.416666666664</v>
      </c>
      <c r="AF2288" s="67">
        <f>IF(V2288="Bangalore",VLOOKUP(V2288,'Branch Wise Work Timelines'!C:G,4,FALSE)+AA2288+1,IF(V2288="Mumbai",VLOOKUP(V2288,'Branch Wise Work Timelines'!C:G,4,FALSE)+AA2288+1,VLOOKUP(V2288,'Branch Wise Work Timelines'!C:G,4,FALSE)+AA2288))</f>
        <v>44887.770833333336</v>
      </c>
      <c r="AG2288" s="67">
        <f>WORKDAY.INTL(AA2288,1,11)+VLOOKUP(V2288,'Branch Wise Work Timelines'!C:G,3,FALSE)</f>
        <v>44888.416666666664</v>
      </c>
      <c r="AH2288" s="69" t="str">
        <f t="shared" ca="1" si="429"/>
        <v>Out of TAT</v>
      </c>
      <c r="AI2288" s="69">
        <f t="shared" ca="1" si="430"/>
        <v>20481</v>
      </c>
      <c r="AJ2288" s="69" t="str">
        <f ca="1">IF(AI2288&lt;0,"0-12",IFERROR(VLOOKUP(AI2288,Breakup[],2,FALSE),"&gt;24"))</f>
        <v>&gt;24</v>
      </c>
      <c r="AK2288" s="69" t="str">
        <f>VLOOKUP(V2288,Master!B:D,3,FALSE)</f>
        <v>South</v>
      </c>
      <c r="AL2288" s="69" t="str">
        <f t="shared" si="431"/>
        <v>Chennai</v>
      </c>
    </row>
    <row r="2289" spans="1:38">
      <c r="A2289" s="13" t="s">
        <v>4889</v>
      </c>
      <c r="B2289" s="54">
        <v>44701.423376504601</v>
      </c>
      <c r="C2289" s="13" t="s">
        <v>739</v>
      </c>
      <c r="D2289" s="13">
        <v>1437</v>
      </c>
      <c r="E2289" s="13" t="s">
        <v>4890</v>
      </c>
      <c r="F2289" s="13" t="s">
        <v>24</v>
      </c>
      <c r="G2289" s="14">
        <v>1653021642671</v>
      </c>
      <c r="H2289" s="55">
        <v>0.60658564814814797</v>
      </c>
      <c r="I2289" s="33">
        <v>44886.606585648202</v>
      </c>
      <c r="J2289" s="58">
        <v>44886</v>
      </c>
      <c r="K2289" s="13" t="s">
        <v>452</v>
      </c>
      <c r="L2289" s="13" t="s">
        <v>36</v>
      </c>
      <c r="M2289" s="13" t="s">
        <v>739</v>
      </c>
      <c r="N2289" s="13" t="s">
        <v>1185</v>
      </c>
      <c r="O2289" s="33" t="s">
        <v>38</v>
      </c>
      <c r="P2289" s="58" t="s">
        <v>38</v>
      </c>
      <c r="Q2289" s="33" t="s">
        <v>207</v>
      </c>
      <c r="R2289" s="14" t="s">
        <v>38</v>
      </c>
      <c r="S2289" s="13" t="s">
        <v>216</v>
      </c>
      <c r="T2289" s="13" t="s">
        <v>217</v>
      </c>
      <c r="U2289" s="33">
        <f t="shared" ca="1" si="420"/>
        <v>45744.56914039352</v>
      </c>
      <c r="V2289" s="13" t="str">
        <f t="shared" si="421"/>
        <v>Chennai</v>
      </c>
      <c r="W2289" s="13" t="str">
        <f t="shared" si="422"/>
        <v>DOMI</v>
      </c>
      <c r="X2289" s="13">
        <f t="shared" si="423"/>
        <v>14</v>
      </c>
      <c r="Y2289" s="13" t="str">
        <f>IFERROR(VLOOKUP(C2289,ReceivingTeam[],2,FALSE),"HelpDesk")</f>
        <v>HelpDesk</v>
      </c>
      <c r="Z2289" s="67">
        <f t="shared" si="424"/>
        <v>44887.75241898153</v>
      </c>
      <c r="AA2289" s="68">
        <f t="shared" si="425"/>
        <v>44886</v>
      </c>
      <c r="AB2289" s="69" t="b">
        <f t="shared" si="426"/>
        <v>1</v>
      </c>
      <c r="AC2289" s="70">
        <f t="shared" si="427"/>
        <v>0.5</v>
      </c>
      <c r="AD2289" s="67">
        <f t="shared" si="428"/>
        <v>44887.75241898153</v>
      </c>
      <c r="AE2289" s="67">
        <f>VLOOKUP(V2289,'Branch Wise Work Timelines'!C:G,3,FALSE)+AA2289</f>
        <v>44886.416666666664</v>
      </c>
      <c r="AF2289" s="67">
        <f>IF(V2289="Bangalore",VLOOKUP(V2289,'Branch Wise Work Timelines'!C:G,4,FALSE)+AA2289+1,IF(V2289="Mumbai",VLOOKUP(V2289,'Branch Wise Work Timelines'!C:G,4,FALSE)+AA2289+1,VLOOKUP(V2289,'Branch Wise Work Timelines'!C:G,4,FALSE)+AA2289))</f>
        <v>44886.770833333336</v>
      </c>
      <c r="AG2289" s="67">
        <f>WORKDAY.INTL(AA2289,1,11)+VLOOKUP(V2289,'Branch Wise Work Timelines'!C:G,3,FALSE)</f>
        <v>44887.416666666664</v>
      </c>
      <c r="AH2289" s="69" t="str">
        <f t="shared" ca="1" si="429"/>
        <v>Out of TAT</v>
      </c>
      <c r="AI2289" s="69">
        <f t="shared" ca="1" si="430"/>
        <v>20564</v>
      </c>
      <c r="AJ2289" s="69" t="str">
        <f ca="1">IF(AI2289&lt;0,"0-12",IFERROR(VLOOKUP(AI2289,Breakup[],2,FALSE),"&gt;24"))</f>
        <v>&gt;24</v>
      </c>
      <c r="AK2289" s="69" t="str">
        <f>VLOOKUP(V2289,Master!B:D,3,FALSE)</f>
        <v>South</v>
      </c>
      <c r="AL2289" s="69" t="str">
        <f t="shared" si="431"/>
        <v>Chennai</v>
      </c>
    </row>
    <row r="2290" spans="1:38">
      <c r="A2290" s="13" t="s">
        <v>4891</v>
      </c>
      <c r="B2290" s="54">
        <v>44701.4236809375</v>
      </c>
      <c r="C2290" s="13" t="s">
        <v>739</v>
      </c>
      <c r="D2290" s="13">
        <v>834</v>
      </c>
      <c r="E2290" s="13" t="s">
        <v>4892</v>
      </c>
      <c r="F2290" s="13" t="s">
        <v>24</v>
      </c>
      <c r="G2290" s="14">
        <v>1653021642671</v>
      </c>
      <c r="H2290" s="55">
        <v>2.5046296296296299E-2</v>
      </c>
      <c r="I2290" s="33">
        <v>44888.025046296301</v>
      </c>
      <c r="J2290" s="58">
        <v>44888</v>
      </c>
      <c r="K2290" s="13" t="s">
        <v>452</v>
      </c>
      <c r="L2290" s="13" t="s">
        <v>36</v>
      </c>
      <c r="M2290" s="13" t="s">
        <v>739</v>
      </c>
      <c r="N2290" s="13" t="s">
        <v>1185</v>
      </c>
      <c r="O2290" s="33" t="s">
        <v>38</v>
      </c>
      <c r="P2290" s="58" t="s">
        <v>38</v>
      </c>
      <c r="Q2290" s="33" t="s">
        <v>207</v>
      </c>
      <c r="R2290" s="14" t="s">
        <v>38</v>
      </c>
      <c r="S2290" s="13" t="s">
        <v>216</v>
      </c>
      <c r="T2290" s="13" t="s">
        <v>217</v>
      </c>
      <c r="U2290" s="33">
        <f t="shared" ca="1" si="420"/>
        <v>45744.56914039352</v>
      </c>
      <c r="V2290" s="13" t="str">
        <f t="shared" si="421"/>
        <v>Chennai</v>
      </c>
      <c r="W2290" s="13" t="str">
        <f t="shared" si="422"/>
        <v>DOMI</v>
      </c>
      <c r="X2290" s="13">
        <f t="shared" si="423"/>
        <v>0</v>
      </c>
      <c r="Y2290" s="13" t="str">
        <f>IFERROR(VLOOKUP(C2290,ReceivingTeam[],2,FALSE),"HelpDesk")</f>
        <v>HelpDesk</v>
      </c>
      <c r="Z2290" s="67">
        <f t="shared" si="424"/>
        <v>44889.562499999993</v>
      </c>
      <c r="AA2290" s="68">
        <f t="shared" si="425"/>
        <v>44888</v>
      </c>
      <c r="AB2290" s="69" t="b">
        <f t="shared" si="426"/>
        <v>1</v>
      </c>
      <c r="AC2290" s="70">
        <f t="shared" si="427"/>
        <v>0.5</v>
      </c>
      <c r="AD2290" s="67">
        <f t="shared" si="428"/>
        <v>44889.562499999993</v>
      </c>
      <c r="AE2290" s="67">
        <f>VLOOKUP(V2290,'Branch Wise Work Timelines'!C:G,3,FALSE)+AA2290</f>
        <v>44888.416666666664</v>
      </c>
      <c r="AF2290" s="67">
        <f>IF(V2290="Bangalore",VLOOKUP(V2290,'Branch Wise Work Timelines'!C:G,4,FALSE)+AA2290+1,IF(V2290="Mumbai",VLOOKUP(V2290,'Branch Wise Work Timelines'!C:G,4,FALSE)+AA2290+1,VLOOKUP(V2290,'Branch Wise Work Timelines'!C:G,4,FALSE)+AA2290))</f>
        <v>44888.770833333336</v>
      </c>
      <c r="AG2290" s="67">
        <f>WORKDAY.INTL(AA2290,1,11)+VLOOKUP(V2290,'Branch Wise Work Timelines'!C:G,3,FALSE)</f>
        <v>44889.416666666664</v>
      </c>
      <c r="AH2290" s="69" t="str">
        <f t="shared" ca="1" si="429"/>
        <v>Out of TAT</v>
      </c>
      <c r="AI2290" s="69">
        <f t="shared" ca="1" si="430"/>
        <v>20521</v>
      </c>
      <c r="AJ2290" s="69" t="str">
        <f ca="1">IF(AI2290&lt;0,"0-12",IFERROR(VLOOKUP(AI2290,Breakup[],2,FALSE),"&gt;24"))</f>
        <v>&gt;24</v>
      </c>
      <c r="AK2290" s="69" t="str">
        <f>VLOOKUP(V2290,Master!B:D,3,FALSE)</f>
        <v>South</v>
      </c>
      <c r="AL2290" s="69" t="str">
        <f t="shared" si="431"/>
        <v>Chennai</v>
      </c>
    </row>
    <row r="2291" spans="1:38">
      <c r="A2291" s="13" t="s">
        <v>4893</v>
      </c>
      <c r="B2291" s="54">
        <v>44701.424057210701</v>
      </c>
      <c r="C2291" s="13" t="s">
        <v>739</v>
      </c>
      <c r="D2291" s="13">
        <v>903</v>
      </c>
      <c r="E2291" s="13" t="s">
        <v>4894</v>
      </c>
      <c r="F2291" s="13" t="s">
        <v>24</v>
      </c>
      <c r="G2291" s="14">
        <v>1653021642671</v>
      </c>
      <c r="H2291" s="55">
        <v>0.85488425925925904</v>
      </c>
      <c r="I2291" s="33">
        <v>44889.854884259301</v>
      </c>
      <c r="J2291" s="58">
        <v>44889</v>
      </c>
      <c r="K2291" s="13" t="s">
        <v>452</v>
      </c>
      <c r="L2291" s="13" t="s">
        <v>36</v>
      </c>
      <c r="M2291" s="13" t="s">
        <v>739</v>
      </c>
      <c r="N2291" s="13" t="s">
        <v>1185</v>
      </c>
      <c r="O2291" s="33" t="s">
        <v>38</v>
      </c>
      <c r="P2291" s="58" t="s">
        <v>38</v>
      </c>
      <c r="Q2291" s="33" t="s">
        <v>207</v>
      </c>
      <c r="R2291" s="14" t="s">
        <v>38</v>
      </c>
      <c r="S2291" s="13" t="s">
        <v>216</v>
      </c>
      <c r="T2291" s="13" t="s">
        <v>217</v>
      </c>
      <c r="U2291" s="33">
        <f t="shared" ca="1" si="420"/>
        <v>45744.56914039352</v>
      </c>
      <c r="V2291" s="13" t="str">
        <f t="shared" si="421"/>
        <v>Chennai</v>
      </c>
      <c r="W2291" s="13" t="str">
        <f t="shared" si="422"/>
        <v>DOMI</v>
      </c>
      <c r="X2291" s="13">
        <f t="shared" si="423"/>
        <v>20</v>
      </c>
      <c r="Y2291" s="13" t="str">
        <f>IFERROR(VLOOKUP(C2291,ReceivingTeam[],2,FALSE),"HelpDesk")</f>
        <v>HelpDesk</v>
      </c>
      <c r="Z2291" s="67">
        <f t="shared" si="424"/>
        <v>44891.000717592629</v>
      </c>
      <c r="AA2291" s="68">
        <f t="shared" si="425"/>
        <v>44889</v>
      </c>
      <c r="AB2291" s="69" t="b">
        <f t="shared" si="426"/>
        <v>1</v>
      </c>
      <c r="AC2291" s="70">
        <f t="shared" si="427"/>
        <v>0.5</v>
      </c>
      <c r="AD2291" s="67">
        <f t="shared" si="428"/>
        <v>44891.000717592629</v>
      </c>
      <c r="AE2291" s="67">
        <f>VLOOKUP(V2291,'Branch Wise Work Timelines'!C:G,3,FALSE)+AA2291</f>
        <v>44889.416666666664</v>
      </c>
      <c r="AF2291" s="67">
        <f>IF(V2291="Bangalore",VLOOKUP(V2291,'Branch Wise Work Timelines'!C:G,4,FALSE)+AA2291+1,IF(V2291="Mumbai",VLOOKUP(V2291,'Branch Wise Work Timelines'!C:G,4,FALSE)+AA2291+1,VLOOKUP(V2291,'Branch Wise Work Timelines'!C:G,4,FALSE)+AA2291))</f>
        <v>44889.770833333336</v>
      </c>
      <c r="AG2291" s="67">
        <f>WORKDAY.INTL(AA2291,1,11)+VLOOKUP(V2291,'Branch Wise Work Timelines'!C:G,3,FALSE)</f>
        <v>44890.416666666664</v>
      </c>
      <c r="AH2291" s="69" t="str">
        <f t="shared" ca="1" si="429"/>
        <v>Out of TAT</v>
      </c>
      <c r="AI2291" s="69">
        <f t="shared" ca="1" si="430"/>
        <v>20486</v>
      </c>
      <c r="AJ2291" s="69" t="str">
        <f ca="1">IF(AI2291&lt;0,"0-12",IFERROR(VLOOKUP(AI2291,Breakup[],2,FALSE),"&gt;24"))</f>
        <v>&gt;24</v>
      </c>
      <c r="AK2291" s="69" t="str">
        <f>VLOOKUP(V2291,Master!B:D,3,FALSE)</f>
        <v>South</v>
      </c>
      <c r="AL2291" s="69" t="str">
        <f t="shared" si="431"/>
        <v>Chennai</v>
      </c>
    </row>
    <row r="2292" spans="1:38">
      <c r="A2292" s="13" t="s">
        <v>4895</v>
      </c>
      <c r="B2292" s="54">
        <v>44701.4262431713</v>
      </c>
      <c r="C2292" s="13" t="s">
        <v>739</v>
      </c>
      <c r="D2292" s="13">
        <v>1973</v>
      </c>
      <c r="E2292" s="13" t="s">
        <v>4896</v>
      </c>
      <c r="F2292" s="13" t="s">
        <v>24</v>
      </c>
      <c r="G2292" s="14">
        <v>1653022359922</v>
      </c>
      <c r="H2292" s="55">
        <v>0.92249999999999999</v>
      </c>
      <c r="I2292" s="33">
        <v>44889.922500000001</v>
      </c>
      <c r="J2292" s="58">
        <v>44889</v>
      </c>
      <c r="K2292" s="13" t="s">
        <v>452</v>
      </c>
      <c r="L2292" s="13" t="s">
        <v>36</v>
      </c>
      <c r="M2292" s="13" t="s">
        <v>739</v>
      </c>
      <c r="N2292" s="13" t="s">
        <v>1185</v>
      </c>
      <c r="O2292" s="33" t="s">
        <v>38</v>
      </c>
      <c r="P2292" s="58" t="s">
        <v>38</v>
      </c>
      <c r="Q2292" s="33" t="s">
        <v>207</v>
      </c>
      <c r="R2292" s="14" t="s">
        <v>38</v>
      </c>
      <c r="S2292" s="13" t="s">
        <v>216</v>
      </c>
      <c r="T2292" s="13" t="s">
        <v>278</v>
      </c>
      <c r="U2292" s="33">
        <f t="shared" ca="1" si="420"/>
        <v>45744.56914039352</v>
      </c>
      <c r="V2292" s="13" t="str">
        <f t="shared" si="421"/>
        <v>Chennai</v>
      </c>
      <c r="W2292" s="13" t="str">
        <f t="shared" si="422"/>
        <v>DOMI</v>
      </c>
      <c r="X2292" s="13">
        <f t="shared" si="423"/>
        <v>22</v>
      </c>
      <c r="Y2292" s="13" t="str">
        <f>IFERROR(VLOOKUP(C2292,ReceivingTeam[],2,FALSE),"HelpDesk")</f>
        <v>HelpDesk</v>
      </c>
      <c r="Z2292" s="67">
        <f t="shared" si="424"/>
        <v>44893.568333333329</v>
      </c>
      <c r="AA2292" s="68">
        <f t="shared" si="425"/>
        <v>44889</v>
      </c>
      <c r="AB2292" s="69" t="b">
        <f t="shared" si="426"/>
        <v>1</v>
      </c>
      <c r="AC2292" s="70">
        <f t="shared" si="427"/>
        <v>3</v>
      </c>
      <c r="AD2292" s="67">
        <f t="shared" si="428"/>
        <v>44893.568333333329</v>
      </c>
      <c r="AE2292" s="67">
        <f>VLOOKUP(V2292,'Branch Wise Work Timelines'!C:G,3,FALSE)+AA2292</f>
        <v>44889.416666666664</v>
      </c>
      <c r="AF2292" s="67">
        <f>IF(V2292="Bangalore",VLOOKUP(V2292,'Branch Wise Work Timelines'!C:G,4,FALSE)+AA2292+1,IF(V2292="Mumbai",VLOOKUP(V2292,'Branch Wise Work Timelines'!C:G,4,FALSE)+AA2292+1,VLOOKUP(V2292,'Branch Wise Work Timelines'!C:G,4,FALSE)+AA2292))</f>
        <v>44889.770833333336</v>
      </c>
      <c r="AG2292" s="67">
        <f>WORKDAY.INTL(AA2292,1,11)+VLOOKUP(V2292,'Branch Wise Work Timelines'!C:G,3,FALSE)</f>
        <v>44890.416666666664</v>
      </c>
      <c r="AH2292" s="69" t="str">
        <f t="shared" ca="1" si="429"/>
        <v>Out of TAT</v>
      </c>
      <c r="AI2292" s="69">
        <f t="shared" ca="1" si="430"/>
        <v>20425</v>
      </c>
      <c r="AJ2292" s="69" t="str">
        <f ca="1">IF(AI2292&lt;0,"0-12",IFERROR(VLOOKUP(AI2292,Breakup[],2,FALSE),"&gt;24"))</f>
        <v>&gt;24</v>
      </c>
      <c r="AK2292" s="69" t="str">
        <f>VLOOKUP(V2292,Master!B:D,3,FALSE)</f>
        <v>South</v>
      </c>
      <c r="AL2292" s="69" t="str">
        <f t="shared" si="431"/>
        <v>Chennai</v>
      </c>
    </row>
    <row r="2293" spans="1:38">
      <c r="A2293" s="13" t="s">
        <v>4897</v>
      </c>
      <c r="B2293" s="54">
        <v>44701.426562303197</v>
      </c>
      <c r="C2293" s="13" t="s">
        <v>739</v>
      </c>
      <c r="D2293" s="13">
        <v>1726</v>
      </c>
      <c r="E2293" s="13" t="s">
        <v>4898</v>
      </c>
      <c r="F2293" s="13" t="s">
        <v>24</v>
      </c>
      <c r="G2293" s="14">
        <v>1653022359922</v>
      </c>
      <c r="H2293" s="55">
        <v>2.6284722222222199E-2</v>
      </c>
      <c r="I2293" s="33">
        <v>44891.026284722197</v>
      </c>
      <c r="J2293" s="58">
        <v>44891</v>
      </c>
      <c r="K2293" s="13" t="s">
        <v>452</v>
      </c>
      <c r="L2293" s="13" t="s">
        <v>36</v>
      </c>
      <c r="M2293" s="13" t="s">
        <v>739</v>
      </c>
      <c r="N2293" s="13" t="s">
        <v>1185</v>
      </c>
      <c r="O2293" s="33">
        <v>44891.1555324074</v>
      </c>
      <c r="P2293" s="58">
        <v>44891</v>
      </c>
      <c r="Q2293" s="33" t="s">
        <v>237</v>
      </c>
      <c r="R2293" s="14">
        <v>263</v>
      </c>
      <c r="S2293" s="13" t="s">
        <v>216</v>
      </c>
      <c r="T2293" s="13" t="s">
        <v>278</v>
      </c>
      <c r="U2293" s="33">
        <f t="shared" ca="1" si="420"/>
        <v>45744.56914039352</v>
      </c>
      <c r="V2293" s="13" t="str">
        <f t="shared" si="421"/>
        <v>Chennai</v>
      </c>
      <c r="W2293" s="13" t="str">
        <f t="shared" si="422"/>
        <v>DOMI</v>
      </c>
      <c r="X2293" s="13">
        <f t="shared" si="423"/>
        <v>0</v>
      </c>
      <c r="Y2293" s="13" t="str">
        <f>IFERROR(VLOOKUP(C2293,ReceivingTeam[],2,FALSE),"HelpDesk")</f>
        <v>HelpDesk</v>
      </c>
      <c r="Z2293" s="67">
        <f t="shared" si="424"/>
        <v>44896.062499999993</v>
      </c>
      <c r="AA2293" s="68">
        <f t="shared" si="425"/>
        <v>44891</v>
      </c>
      <c r="AB2293" s="69" t="b">
        <f t="shared" si="426"/>
        <v>1</v>
      </c>
      <c r="AC2293" s="70">
        <f t="shared" si="427"/>
        <v>3</v>
      </c>
      <c r="AD2293" s="67">
        <f t="shared" si="428"/>
        <v>44896.062499999993</v>
      </c>
      <c r="AE2293" s="67">
        <f>VLOOKUP(V2293,'Branch Wise Work Timelines'!C:G,3,FALSE)+AA2293</f>
        <v>44891.416666666664</v>
      </c>
      <c r="AF2293" s="67">
        <f>IF(V2293="Bangalore",VLOOKUP(V2293,'Branch Wise Work Timelines'!C:G,4,FALSE)+AA2293+1,IF(V2293="Mumbai",VLOOKUP(V2293,'Branch Wise Work Timelines'!C:G,4,FALSE)+AA2293+1,VLOOKUP(V2293,'Branch Wise Work Timelines'!C:G,4,FALSE)+AA2293))</f>
        <v>44891.770833333336</v>
      </c>
      <c r="AG2293" s="67">
        <f>WORKDAY.INTL(AA2293,1,11)+VLOOKUP(V2293,'Branch Wise Work Timelines'!C:G,3,FALSE)</f>
        <v>44893.416666666664</v>
      </c>
      <c r="AH2293" s="69" t="str">
        <f t="shared" si="429"/>
        <v>Met</v>
      </c>
      <c r="AI2293" s="69">
        <f t="shared" ca="1" si="430"/>
        <v>20365</v>
      </c>
      <c r="AJ2293" s="69" t="str">
        <f ca="1">IF(AI2293&lt;0,"0-12",IFERROR(VLOOKUP(AI2293,Breakup[],2,FALSE),"&gt;24"))</f>
        <v>&gt;24</v>
      </c>
      <c r="AK2293" s="69" t="str">
        <f>VLOOKUP(V2293,Master!B:D,3,FALSE)</f>
        <v>South</v>
      </c>
      <c r="AL2293" s="69" t="str">
        <f t="shared" si="431"/>
        <v>Chennai</v>
      </c>
    </row>
    <row r="2294" spans="1:38">
      <c r="A2294" s="13" t="s">
        <v>4899</v>
      </c>
      <c r="B2294" s="54">
        <v>44701.481038044003</v>
      </c>
      <c r="C2294" s="13" t="s">
        <v>739</v>
      </c>
      <c r="D2294" s="13">
        <v>1849</v>
      </c>
      <c r="E2294" s="13" t="s">
        <v>4900</v>
      </c>
      <c r="F2294" s="13" t="s">
        <v>24</v>
      </c>
      <c r="G2294" s="14">
        <v>1653028702846</v>
      </c>
      <c r="H2294" s="55">
        <v>0.98739583333333303</v>
      </c>
      <c r="I2294" s="33">
        <v>44882.987395833297</v>
      </c>
      <c r="J2294" s="58">
        <v>44882</v>
      </c>
      <c r="K2294" s="13" t="s">
        <v>452</v>
      </c>
      <c r="L2294" s="13" t="s">
        <v>36</v>
      </c>
      <c r="M2294" s="13" t="s">
        <v>739</v>
      </c>
      <c r="N2294" s="13" t="s">
        <v>1185</v>
      </c>
      <c r="O2294" s="33" t="s">
        <v>38</v>
      </c>
      <c r="P2294" s="58" t="s">
        <v>38</v>
      </c>
      <c r="Q2294" s="33" t="s">
        <v>207</v>
      </c>
      <c r="R2294" s="14" t="s">
        <v>38</v>
      </c>
      <c r="S2294" s="13" t="s">
        <v>216</v>
      </c>
      <c r="T2294" s="13" t="s">
        <v>217</v>
      </c>
      <c r="U2294" s="33">
        <f t="shared" ca="1" si="420"/>
        <v>45744.56914039352</v>
      </c>
      <c r="V2294" s="13" t="str">
        <f t="shared" si="421"/>
        <v>Chennai</v>
      </c>
      <c r="W2294" s="13" t="str">
        <f t="shared" si="422"/>
        <v>DOMI</v>
      </c>
      <c r="X2294" s="13">
        <f t="shared" si="423"/>
        <v>23</v>
      </c>
      <c r="Y2294" s="13" t="str">
        <f>IFERROR(VLOOKUP(C2294,ReceivingTeam[],2,FALSE),"HelpDesk")</f>
        <v>HelpDesk</v>
      </c>
      <c r="Z2294" s="67">
        <f t="shared" si="424"/>
        <v>44884.133229166626</v>
      </c>
      <c r="AA2294" s="68">
        <f t="shared" si="425"/>
        <v>44882</v>
      </c>
      <c r="AB2294" s="69" t="b">
        <f t="shared" si="426"/>
        <v>1</v>
      </c>
      <c r="AC2294" s="70">
        <f t="shared" si="427"/>
        <v>0.5</v>
      </c>
      <c r="AD2294" s="67">
        <f t="shared" si="428"/>
        <v>44884.133229166626</v>
      </c>
      <c r="AE2294" s="67">
        <f>VLOOKUP(V2294,'Branch Wise Work Timelines'!C:G,3,FALSE)+AA2294</f>
        <v>44882.416666666664</v>
      </c>
      <c r="AF2294" s="67">
        <f>IF(V2294="Bangalore",VLOOKUP(V2294,'Branch Wise Work Timelines'!C:G,4,FALSE)+AA2294+1,IF(V2294="Mumbai",VLOOKUP(V2294,'Branch Wise Work Timelines'!C:G,4,FALSE)+AA2294+1,VLOOKUP(V2294,'Branch Wise Work Timelines'!C:G,4,FALSE)+AA2294))</f>
        <v>44882.770833333336</v>
      </c>
      <c r="AG2294" s="67">
        <f>WORKDAY.INTL(AA2294,1,11)+VLOOKUP(V2294,'Branch Wise Work Timelines'!C:G,3,FALSE)</f>
        <v>44883.416666666664</v>
      </c>
      <c r="AH2294" s="69" t="str">
        <f t="shared" ca="1" si="429"/>
        <v>Out of TAT</v>
      </c>
      <c r="AI2294" s="69">
        <f t="shared" ca="1" si="430"/>
        <v>20651</v>
      </c>
      <c r="AJ2294" s="69" t="str">
        <f ca="1">IF(AI2294&lt;0,"0-12",IFERROR(VLOOKUP(AI2294,Breakup[],2,FALSE),"&gt;24"))</f>
        <v>&gt;24</v>
      </c>
      <c r="AK2294" s="69" t="str">
        <f>VLOOKUP(V2294,Master!B:D,3,FALSE)</f>
        <v>South</v>
      </c>
      <c r="AL2294" s="69" t="str">
        <f t="shared" si="431"/>
        <v>Chennai</v>
      </c>
    </row>
    <row r="2295" spans="1:38">
      <c r="A2295" s="13" t="s">
        <v>4901</v>
      </c>
      <c r="B2295" s="54">
        <v>44701.427090775498</v>
      </c>
      <c r="C2295" s="13" t="s">
        <v>739</v>
      </c>
      <c r="D2295" s="13">
        <v>783</v>
      </c>
      <c r="E2295" s="13" t="s">
        <v>4902</v>
      </c>
      <c r="F2295" s="13" t="s">
        <v>24</v>
      </c>
      <c r="G2295" s="14">
        <v>1653022359922</v>
      </c>
      <c r="H2295" s="55">
        <v>0.69883101851851803</v>
      </c>
      <c r="I2295" s="33">
        <v>44886.698831018497</v>
      </c>
      <c r="J2295" s="58">
        <v>44886</v>
      </c>
      <c r="K2295" s="13" t="s">
        <v>452</v>
      </c>
      <c r="L2295" s="13" t="s">
        <v>36</v>
      </c>
      <c r="M2295" s="13" t="s">
        <v>739</v>
      </c>
      <c r="N2295" s="13" t="s">
        <v>1185</v>
      </c>
      <c r="O2295" s="33" t="s">
        <v>38</v>
      </c>
      <c r="P2295" s="58" t="s">
        <v>38</v>
      </c>
      <c r="Q2295" s="33" t="s">
        <v>207</v>
      </c>
      <c r="R2295" s="14" t="s">
        <v>38</v>
      </c>
      <c r="S2295" s="13" t="s">
        <v>216</v>
      </c>
      <c r="T2295" s="13" t="s">
        <v>278</v>
      </c>
      <c r="U2295" s="33">
        <f t="shared" ca="1" si="420"/>
        <v>45744.56914039352</v>
      </c>
      <c r="V2295" s="13" t="str">
        <f t="shared" si="421"/>
        <v>Chennai</v>
      </c>
      <c r="W2295" s="13" t="str">
        <f t="shared" si="422"/>
        <v>DOMI</v>
      </c>
      <c r="X2295" s="13">
        <f t="shared" si="423"/>
        <v>16</v>
      </c>
      <c r="Y2295" s="13" t="str">
        <f>IFERROR(VLOOKUP(C2295,ReceivingTeam[],2,FALSE),"HelpDesk")</f>
        <v>HelpDesk</v>
      </c>
      <c r="Z2295" s="67">
        <f t="shared" si="424"/>
        <v>44890.344664351825</v>
      </c>
      <c r="AA2295" s="68">
        <f t="shared" si="425"/>
        <v>44886</v>
      </c>
      <c r="AB2295" s="69" t="b">
        <f t="shared" si="426"/>
        <v>1</v>
      </c>
      <c r="AC2295" s="70">
        <f t="shared" si="427"/>
        <v>3</v>
      </c>
      <c r="AD2295" s="67">
        <f t="shared" si="428"/>
        <v>44890.344664351825</v>
      </c>
      <c r="AE2295" s="67">
        <f>VLOOKUP(V2295,'Branch Wise Work Timelines'!C:G,3,FALSE)+AA2295</f>
        <v>44886.416666666664</v>
      </c>
      <c r="AF2295" s="67">
        <f>IF(V2295="Bangalore",VLOOKUP(V2295,'Branch Wise Work Timelines'!C:G,4,FALSE)+AA2295+1,IF(V2295="Mumbai",VLOOKUP(V2295,'Branch Wise Work Timelines'!C:G,4,FALSE)+AA2295+1,VLOOKUP(V2295,'Branch Wise Work Timelines'!C:G,4,FALSE)+AA2295))</f>
        <v>44886.770833333336</v>
      </c>
      <c r="AG2295" s="67">
        <f>WORKDAY.INTL(AA2295,1,11)+VLOOKUP(V2295,'Branch Wise Work Timelines'!C:G,3,FALSE)</f>
        <v>44887.416666666664</v>
      </c>
      <c r="AH2295" s="69" t="str">
        <f t="shared" ca="1" si="429"/>
        <v>Out of TAT</v>
      </c>
      <c r="AI2295" s="69">
        <f t="shared" ca="1" si="430"/>
        <v>20502</v>
      </c>
      <c r="AJ2295" s="69" t="str">
        <f ca="1">IF(AI2295&lt;0,"0-12",IFERROR(VLOOKUP(AI2295,Breakup[],2,FALSE),"&gt;24"))</f>
        <v>&gt;24</v>
      </c>
      <c r="AK2295" s="69" t="str">
        <f>VLOOKUP(V2295,Master!B:D,3,FALSE)</f>
        <v>South</v>
      </c>
      <c r="AL2295" s="69" t="str">
        <f t="shared" si="431"/>
        <v>Chennai</v>
      </c>
    </row>
    <row r="2296" spans="1:38">
      <c r="A2296" s="13" t="s">
        <v>4903</v>
      </c>
      <c r="B2296" s="54">
        <v>44701.427434224497</v>
      </c>
      <c r="C2296" s="13" t="s">
        <v>739</v>
      </c>
      <c r="D2296" s="13">
        <v>1014</v>
      </c>
      <c r="E2296" s="13" t="s">
        <v>4904</v>
      </c>
      <c r="F2296" s="13" t="s">
        <v>24</v>
      </c>
      <c r="G2296" s="14">
        <v>1653022359922</v>
      </c>
      <c r="H2296" s="55">
        <v>0.99796296296296305</v>
      </c>
      <c r="I2296" s="33">
        <v>44882.997962963003</v>
      </c>
      <c r="J2296" s="58">
        <v>44882</v>
      </c>
      <c r="K2296" s="13" t="s">
        <v>452</v>
      </c>
      <c r="L2296" s="13" t="s">
        <v>36</v>
      </c>
      <c r="M2296" s="13" t="s">
        <v>739</v>
      </c>
      <c r="N2296" s="13" t="s">
        <v>1185</v>
      </c>
      <c r="O2296" s="33" t="s">
        <v>38</v>
      </c>
      <c r="P2296" s="58" t="s">
        <v>38</v>
      </c>
      <c r="Q2296" s="33" t="s">
        <v>207</v>
      </c>
      <c r="R2296" s="14" t="s">
        <v>38</v>
      </c>
      <c r="S2296" s="13" t="s">
        <v>216</v>
      </c>
      <c r="T2296" s="13" t="s">
        <v>278</v>
      </c>
      <c r="U2296" s="33">
        <f t="shared" ca="1" si="420"/>
        <v>45744.56914039352</v>
      </c>
      <c r="V2296" s="13" t="str">
        <f t="shared" si="421"/>
        <v>Chennai</v>
      </c>
      <c r="W2296" s="13" t="str">
        <f t="shared" si="422"/>
        <v>DOMI</v>
      </c>
      <c r="X2296" s="13">
        <f t="shared" si="423"/>
        <v>23</v>
      </c>
      <c r="Y2296" s="13" t="str">
        <f>IFERROR(VLOOKUP(C2296,ReceivingTeam[],2,FALSE),"HelpDesk")</f>
        <v>HelpDesk</v>
      </c>
      <c r="Z2296" s="67">
        <f t="shared" si="424"/>
        <v>44886.643796296332</v>
      </c>
      <c r="AA2296" s="68">
        <f t="shared" si="425"/>
        <v>44882</v>
      </c>
      <c r="AB2296" s="69" t="b">
        <f t="shared" si="426"/>
        <v>1</v>
      </c>
      <c r="AC2296" s="70">
        <f t="shared" si="427"/>
        <v>3</v>
      </c>
      <c r="AD2296" s="67">
        <f t="shared" si="428"/>
        <v>44886.643796296332</v>
      </c>
      <c r="AE2296" s="67">
        <f>VLOOKUP(V2296,'Branch Wise Work Timelines'!C:G,3,FALSE)+AA2296</f>
        <v>44882.416666666664</v>
      </c>
      <c r="AF2296" s="67">
        <f>IF(V2296="Bangalore",VLOOKUP(V2296,'Branch Wise Work Timelines'!C:G,4,FALSE)+AA2296+1,IF(V2296="Mumbai",VLOOKUP(V2296,'Branch Wise Work Timelines'!C:G,4,FALSE)+AA2296+1,VLOOKUP(V2296,'Branch Wise Work Timelines'!C:G,4,FALSE)+AA2296))</f>
        <v>44882.770833333336</v>
      </c>
      <c r="AG2296" s="67">
        <f>WORKDAY.INTL(AA2296,1,11)+VLOOKUP(V2296,'Branch Wise Work Timelines'!C:G,3,FALSE)</f>
        <v>44883.416666666664</v>
      </c>
      <c r="AH2296" s="69" t="str">
        <f t="shared" ca="1" si="429"/>
        <v>Out of TAT</v>
      </c>
      <c r="AI2296" s="69">
        <f t="shared" ca="1" si="430"/>
        <v>20591</v>
      </c>
      <c r="AJ2296" s="69" t="str">
        <f ca="1">IF(AI2296&lt;0,"0-12",IFERROR(VLOOKUP(AI2296,Breakup[],2,FALSE),"&gt;24"))</f>
        <v>&gt;24</v>
      </c>
      <c r="AK2296" s="69" t="str">
        <f>VLOOKUP(V2296,Master!B:D,3,FALSE)</f>
        <v>South</v>
      </c>
      <c r="AL2296" s="69" t="str">
        <f t="shared" si="431"/>
        <v>Chennai</v>
      </c>
    </row>
    <row r="2297" spans="1:38">
      <c r="A2297" s="13" t="s">
        <v>4905</v>
      </c>
      <c r="B2297" s="54">
        <v>44701.427775694399</v>
      </c>
      <c r="C2297" s="13" t="s">
        <v>739</v>
      </c>
      <c r="D2297" s="13">
        <v>447</v>
      </c>
      <c r="E2297" s="13" t="s">
        <v>4906</v>
      </c>
      <c r="F2297" s="13" t="s">
        <v>24</v>
      </c>
      <c r="G2297" s="14">
        <v>1653022359922</v>
      </c>
      <c r="H2297" s="55">
        <v>0.45333333333333298</v>
      </c>
      <c r="I2297" s="33">
        <v>44882.453333333302</v>
      </c>
      <c r="J2297" s="58">
        <v>44882</v>
      </c>
      <c r="K2297" s="13" t="s">
        <v>452</v>
      </c>
      <c r="L2297" s="13" t="s">
        <v>36</v>
      </c>
      <c r="M2297" s="13" t="s">
        <v>739</v>
      </c>
      <c r="N2297" s="13" t="s">
        <v>1185</v>
      </c>
      <c r="O2297" s="33" t="s">
        <v>38</v>
      </c>
      <c r="P2297" s="58" t="s">
        <v>38</v>
      </c>
      <c r="Q2297" s="33" t="s">
        <v>207</v>
      </c>
      <c r="R2297" s="14" t="s">
        <v>38</v>
      </c>
      <c r="S2297" s="13" t="s">
        <v>216</v>
      </c>
      <c r="T2297" s="13" t="s">
        <v>278</v>
      </c>
      <c r="U2297" s="33">
        <f t="shared" ca="1" si="420"/>
        <v>45744.56914039352</v>
      </c>
      <c r="V2297" s="13" t="str">
        <f t="shared" si="421"/>
        <v>Chennai</v>
      </c>
      <c r="W2297" s="13" t="str">
        <f t="shared" si="422"/>
        <v>DOMI</v>
      </c>
      <c r="X2297" s="13">
        <f t="shared" si="423"/>
        <v>10</v>
      </c>
      <c r="Y2297" s="13" t="str">
        <f>IFERROR(VLOOKUP(C2297,ReceivingTeam[],2,FALSE),"HelpDesk")</f>
        <v>HelpDesk</v>
      </c>
      <c r="Z2297" s="67">
        <f t="shared" si="424"/>
        <v>44886.09916666663</v>
      </c>
      <c r="AA2297" s="68">
        <f t="shared" si="425"/>
        <v>44882</v>
      </c>
      <c r="AB2297" s="69" t="b">
        <f t="shared" si="426"/>
        <v>1</v>
      </c>
      <c r="AC2297" s="70">
        <f t="shared" si="427"/>
        <v>3</v>
      </c>
      <c r="AD2297" s="67">
        <f t="shared" si="428"/>
        <v>44886.09916666663</v>
      </c>
      <c r="AE2297" s="67">
        <f>VLOOKUP(V2297,'Branch Wise Work Timelines'!C:G,3,FALSE)+AA2297</f>
        <v>44882.416666666664</v>
      </c>
      <c r="AF2297" s="67">
        <f>IF(V2297="Bangalore",VLOOKUP(V2297,'Branch Wise Work Timelines'!C:G,4,FALSE)+AA2297+1,IF(V2297="Mumbai",VLOOKUP(V2297,'Branch Wise Work Timelines'!C:G,4,FALSE)+AA2297+1,VLOOKUP(V2297,'Branch Wise Work Timelines'!C:G,4,FALSE)+AA2297))</f>
        <v>44882.770833333336</v>
      </c>
      <c r="AG2297" s="67">
        <f>WORKDAY.INTL(AA2297,1,11)+VLOOKUP(V2297,'Branch Wise Work Timelines'!C:G,3,FALSE)</f>
        <v>44883.416666666664</v>
      </c>
      <c r="AH2297" s="69" t="str">
        <f t="shared" ca="1" si="429"/>
        <v>Out of TAT</v>
      </c>
      <c r="AI2297" s="69">
        <f t="shared" ca="1" si="430"/>
        <v>20604</v>
      </c>
      <c r="AJ2297" s="69" t="str">
        <f ca="1">IF(AI2297&lt;0,"0-12",IFERROR(VLOOKUP(AI2297,Breakup[],2,FALSE),"&gt;24"))</f>
        <v>&gt;24</v>
      </c>
      <c r="AK2297" s="69" t="str">
        <f>VLOOKUP(V2297,Master!B:D,3,FALSE)</f>
        <v>South</v>
      </c>
      <c r="AL2297" s="69" t="str">
        <f t="shared" si="431"/>
        <v>Chennai</v>
      </c>
    </row>
    <row r="2298" spans="1:38">
      <c r="A2298" s="13" t="s">
        <v>4907</v>
      </c>
      <c r="B2298" s="54">
        <v>44701.428253784703</v>
      </c>
      <c r="C2298" s="13" t="s">
        <v>739</v>
      </c>
      <c r="D2298" s="13">
        <v>1973</v>
      </c>
      <c r="E2298" s="13" t="s">
        <v>4908</v>
      </c>
      <c r="F2298" s="13" t="s">
        <v>24</v>
      </c>
      <c r="G2298" s="14">
        <v>1653022359922</v>
      </c>
      <c r="H2298" s="55">
        <v>0.34287037037036999</v>
      </c>
      <c r="I2298" s="33">
        <v>44884.342870370398</v>
      </c>
      <c r="J2298" s="58">
        <v>44884</v>
      </c>
      <c r="K2298" s="13" t="s">
        <v>452</v>
      </c>
      <c r="L2298" s="13" t="s">
        <v>36</v>
      </c>
      <c r="M2298" s="13" t="s">
        <v>739</v>
      </c>
      <c r="N2298" s="13" t="s">
        <v>1185</v>
      </c>
      <c r="O2298" s="33" t="s">
        <v>38</v>
      </c>
      <c r="P2298" s="58" t="s">
        <v>38</v>
      </c>
      <c r="Q2298" s="33" t="s">
        <v>207</v>
      </c>
      <c r="R2298" s="14" t="s">
        <v>38</v>
      </c>
      <c r="S2298" s="13" t="s">
        <v>216</v>
      </c>
      <c r="T2298" s="13" t="s">
        <v>278</v>
      </c>
      <c r="U2298" s="33">
        <f t="shared" ca="1" si="420"/>
        <v>45744.56914039352</v>
      </c>
      <c r="V2298" s="13" t="str">
        <f t="shared" si="421"/>
        <v>Chennai</v>
      </c>
      <c r="W2298" s="13" t="str">
        <f t="shared" si="422"/>
        <v>DOMI</v>
      </c>
      <c r="X2298" s="13">
        <f t="shared" si="423"/>
        <v>8</v>
      </c>
      <c r="Y2298" s="13" t="str">
        <f>IFERROR(VLOOKUP(C2298,ReceivingTeam[],2,FALSE),"HelpDesk")</f>
        <v>HelpDesk</v>
      </c>
      <c r="Z2298" s="67">
        <f t="shared" si="424"/>
        <v>44889.062499999993</v>
      </c>
      <c r="AA2298" s="68">
        <f t="shared" si="425"/>
        <v>44884</v>
      </c>
      <c r="AB2298" s="69" t="b">
        <f t="shared" si="426"/>
        <v>1</v>
      </c>
      <c r="AC2298" s="70">
        <f t="shared" si="427"/>
        <v>3</v>
      </c>
      <c r="AD2298" s="67">
        <f t="shared" si="428"/>
        <v>44889.062499999993</v>
      </c>
      <c r="AE2298" s="67">
        <f>VLOOKUP(V2298,'Branch Wise Work Timelines'!C:G,3,FALSE)+AA2298</f>
        <v>44884.416666666664</v>
      </c>
      <c r="AF2298" s="67">
        <f>IF(V2298="Bangalore",VLOOKUP(V2298,'Branch Wise Work Timelines'!C:G,4,FALSE)+AA2298+1,IF(V2298="Mumbai",VLOOKUP(V2298,'Branch Wise Work Timelines'!C:G,4,FALSE)+AA2298+1,VLOOKUP(V2298,'Branch Wise Work Timelines'!C:G,4,FALSE)+AA2298))</f>
        <v>44884.770833333336</v>
      </c>
      <c r="AG2298" s="67">
        <f>WORKDAY.INTL(AA2298,1,11)+VLOOKUP(V2298,'Branch Wise Work Timelines'!C:G,3,FALSE)</f>
        <v>44886.416666666664</v>
      </c>
      <c r="AH2298" s="69" t="str">
        <f t="shared" ca="1" si="429"/>
        <v>Out of TAT</v>
      </c>
      <c r="AI2298" s="69">
        <f t="shared" ca="1" si="430"/>
        <v>20533</v>
      </c>
      <c r="AJ2298" s="69" t="str">
        <f ca="1">IF(AI2298&lt;0,"0-12",IFERROR(VLOOKUP(AI2298,Breakup[],2,FALSE),"&gt;24"))</f>
        <v>&gt;24</v>
      </c>
      <c r="AK2298" s="69" t="str">
        <f>VLOOKUP(V2298,Master!B:D,3,FALSE)</f>
        <v>South</v>
      </c>
      <c r="AL2298" s="69" t="str">
        <f t="shared" si="431"/>
        <v>Chennai</v>
      </c>
    </row>
    <row r="2299" spans="1:38">
      <c r="A2299" s="13" t="s">
        <v>4909</v>
      </c>
      <c r="B2299" s="54">
        <v>44701.428670752299</v>
      </c>
      <c r="C2299" s="13" t="s">
        <v>739</v>
      </c>
      <c r="D2299" s="13">
        <v>77</v>
      </c>
      <c r="E2299" s="13" t="s">
        <v>4910</v>
      </c>
      <c r="F2299" s="13" t="s">
        <v>24</v>
      </c>
      <c r="G2299" s="14">
        <v>1653022359922</v>
      </c>
      <c r="H2299" s="55">
        <v>0.14675925925925901</v>
      </c>
      <c r="I2299" s="33">
        <v>44885.146759259304</v>
      </c>
      <c r="J2299" s="58">
        <v>44885</v>
      </c>
      <c r="K2299" s="13" t="s">
        <v>452</v>
      </c>
      <c r="L2299" s="13" t="s">
        <v>36</v>
      </c>
      <c r="M2299" s="13" t="s">
        <v>739</v>
      </c>
      <c r="N2299" s="13" t="s">
        <v>1185</v>
      </c>
      <c r="O2299" s="33" t="s">
        <v>38</v>
      </c>
      <c r="P2299" s="58" t="s">
        <v>38</v>
      </c>
      <c r="Q2299" s="33" t="s">
        <v>207</v>
      </c>
      <c r="R2299" s="14" t="s">
        <v>38</v>
      </c>
      <c r="S2299" s="13" t="s">
        <v>216</v>
      </c>
      <c r="T2299" s="13" t="s">
        <v>278</v>
      </c>
      <c r="U2299" s="33">
        <f t="shared" ca="1" si="420"/>
        <v>45744.56914039352</v>
      </c>
      <c r="V2299" s="13" t="str">
        <f t="shared" si="421"/>
        <v>Chennai</v>
      </c>
      <c r="W2299" s="13" t="str">
        <f t="shared" si="422"/>
        <v>DOMI</v>
      </c>
      <c r="X2299" s="13">
        <f t="shared" si="423"/>
        <v>3</v>
      </c>
      <c r="Y2299" s="13" t="str">
        <f>IFERROR(VLOOKUP(C2299,ReceivingTeam[],2,FALSE),"HelpDesk")</f>
        <v>HelpDesk</v>
      </c>
      <c r="Z2299" s="67">
        <f t="shared" si="424"/>
        <v>44888.416666666664</v>
      </c>
      <c r="AA2299" s="68">
        <f t="shared" si="425"/>
        <v>44885</v>
      </c>
      <c r="AB2299" s="69" t="b">
        <f t="shared" si="426"/>
        <v>0</v>
      </c>
      <c r="AC2299" s="70">
        <f t="shared" si="427"/>
        <v>3</v>
      </c>
      <c r="AD2299" s="67">
        <f t="shared" si="428"/>
        <v>44888.416666666664</v>
      </c>
      <c r="AE2299" s="67">
        <f>VLOOKUP(V2299,'Branch Wise Work Timelines'!C:G,3,FALSE)+AA2299</f>
        <v>44885.416666666664</v>
      </c>
      <c r="AF2299" s="67">
        <f>IF(V2299="Bangalore",VLOOKUP(V2299,'Branch Wise Work Timelines'!C:G,4,FALSE)+AA2299+1,IF(V2299="Mumbai",VLOOKUP(V2299,'Branch Wise Work Timelines'!C:G,4,FALSE)+AA2299+1,VLOOKUP(V2299,'Branch Wise Work Timelines'!C:G,4,FALSE)+AA2299))</f>
        <v>44885.770833333336</v>
      </c>
      <c r="AG2299" s="67">
        <f>WORKDAY.INTL(AA2299,1,11)+VLOOKUP(V2299,'Branch Wise Work Timelines'!C:G,3,FALSE)</f>
        <v>44886.416666666664</v>
      </c>
      <c r="AH2299" s="69" t="str">
        <f t="shared" ca="1" si="429"/>
        <v>Out of TAT</v>
      </c>
      <c r="AI2299" s="69">
        <f t="shared" ca="1" si="430"/>
        <v>20548</v>
      </c>
      <c r="AJ2299" s="69" t="str">
        <f ca="1">IF(AI2299&lt;0,"0-12",IFERROR(VLOOKUP(AI2299,Breakup[],2,FALSE),"&gt;24"))</f>
        <v>&gt;24</v>
      </c>
      <c r="AK2299" s="69" t="str">
        <f>VLOOKUP(V2299,Master!B:D,3,FALSE)</f>
        <v>South</v>
      </c>
      <c r="AL2299" s="69" t="str">
        <f t="shared" si="431"/>
        <v>Chennai</v>
      </c>
    </row>
    <row r="2300" spans="1:38">
      <c r="A2300" s="13" t="s">
        <v>4911</v>
      </c>
      <c r="B2300" s="54">
        <v>44701.483188391197</v>
      </c>
      <c r="C2300" s="13" t="s">
        <v>739</v>
      </c>
      <c r="D2300" s="13">
        <v>1594</v>
      </c>
      <c r="E2300" s="13" t="s">
        <v>4912</v>
      </c>
      <c r="F2300" s="13" t="s">
        <v>24</v>
      </c>
      <c r="G2300" s="14">
        <v>1653027207665</v>
      </c>
      <c r="H2300" s="55">
        <v>0.87475694444444396</v>
      </c>
      <c r="I2300" s="33">
        <v>44888.874756944402</v>
      </c>
      <c r="J2300" s="58">
        <v>44888</v>
      </c>
      <c r="K2300" s="13" t="s">
        <v>452</v>
      </c>
      <c r="L2300" s="13" t="s">
        <v>36</v>
      </c>
      <c r="M2300" s="13" t="s">
        <v>739</v>
      </c>
      <c r="N2300" s="13" t="s">
        <v>1185</v>
      </c>
      <c r="O2300" s="33" t="s">
        <v>38</v>
      </c>
      <c r="P2300" s="58" t="s">
        <v>38</v>
      </c>
      <c r="Q2300" s="33" t="s">
        <v>207</v>
      </c>
      <c r="R2300" s="14" t="s">
        <v>38</v>
      </c>
      <c r="S2300" s="13" t="s">
        <v>216</v>
      </c>
      <c r="T2300" s="13" t="s">
        <v>217</v>
      </c>
      <c r="U2300" s="33">
        <f t="shared" ca="1" si="420"/>
        <v>45744.56914039352</v>
      </c>
      <c r="V2300" s="13" t="str">
        <f t="shared" si="421"/>
        <v>Chennai</v>
      </c>
      <c r="W2300" s="13" t="str">
        <f t="shared" si="422"/>
        <v>DOMI</v>
      </c>
      <c r="X2300" s="13">
        <f t="shared" si="423"/>
        <v>20</v>
      </c>
      <c r="Y2300" s="13" t="str">
        <f>IFERROR(VLOOKUP(C2300,ReceivingTeam[],2,FALSE),"HelpDesk")</f>
        <v>HelpDesk</v>
      </c>
      <c r="Z2300" s="67">
        <f t="shared" si="424"/>
        <v>44890.020590277731</v>
      </c>
      <c r="AA2300" s="68">
        <f t="shared" si="425"/>
        <v>44888</v>
      </c>
      <c r="AB2300" s="69" t="b">
        <f t="shared" si="426"/>
        <v>1</v>
      </c>
      <c r="AC2300" s="70">
        <f t="shared" si="427"/>
        <v>0.5</v>
      </c>
      <c r="AD2300" s="67">
        <f t="shared" si="428"/>
        <v>44890.020590277731</v>
      </c>
      <c r="AE2300" s="67">
        <f>VLOOKUP(V2300,'Branch Wise Work Timelines'!C:G,3,FALSE)+AA2300</f>
        <v>44888.416666666664</v>
      </c>
      <c r="AF2300" s="67">
        <f>IF(V2300="Bangalore",VLOOKUP(V2300,'Branch Wise Work Timelines'!C:G,4,FALSE)+AA2300+1,IF(V2300="Mumbai",VLOOKUP(V2300,'Branch Wise Work Timelines'!C:G,4,FALSE)+AA2300+1,VLOOKUP(V2300,'Branch Wise Work Timelines'!C:G,4,FALSE)+AA2300))</f>
        <v>44888.770833333336</v>
      </c>
      <c r="AG2300" s="67">
        <f>WORKDAY.INTL(AA2300,1,11)+VLOOKUP(V2300,'Branch Wise Work Timelines'!C:G,3,FALSE)</f>
        <v>44889.416666666664</v>
      </c>
      <c r="AH2300" s="69" t="str">
        <f t="shared" ca="1" si="429"/>
        <v>Out of TAT</v>
      </c>
      <c r="AI2300" s="69">
        <f t="shared" ca="1" si="430"/>
        <v>20510</v>
      </c>
      <c r="AJ2300" s="69" t="str">
        <f ca="1">IF(AI2300&lt;0,"0-12",IFERROR(VLOOKUP(AI2300,Breakup[],2,FALSE),"&gt;24"))</f>
        <v>&gt;24</v>
      </c>
      <c r="AK2300" s="69" t="str">
        <f>VLOOKUP(V2300,Master!B:D,3,FALSE)</f>
        <v>South</v>
      </c>
      <c r="AL2300" s="69" t="str">
        <f t="shared" si="431"/>
        <v>Chennai</v>
      </c>
    </row>
    <row r="2301" spans="1:38">
      <c r="A2301" s="13" t="s">
        <v>4913</v>
      </c>
      <c r="B2301" s="54">
        <v>44701.4786690162</v>
      </c>
      <c r="C2301" s="13" t="s">
        <v>739</v>
      </c>
      <c r="D2301" s="13">
        <v>1628</v>
      </c>
      <c r="E2301" s="13" t="s">
        <v>4914</v>
      </c>
      <c r="F2301" s="13" t="s">
        <v>24</v>
      </c>
      <c r="G2301" s="14">
        <v>1653028702846</v>
      </c>
      <c r="H2301" s="55">
        <v>0.159965277777778</v>
      </c>
      <c r="I2301" s="33">
        <v>44888.159965277802</v>
      </c>
      <c r="J2301" s="58">
        <v>44888</v>
      </c>
      <c r="K2301" s="13" t="s">
        <v>452</v>
      </c>
      <c r="L2301" s="13" t="s">
        <v>36</v>
      </c>
      <c r="M2301" s="13" t="s">
        <v>739</v>
      </c>
      <c r="N2301" s="13" t="s">
        <v>1185</v>
      </c>
      <c r="O2301" s="33" t="s">
        <v>38</v>
      </c>
      <c r="P2301" s="58" t="s">
        <v>38</v>
      </c>
      <c r="Q2301" s="33" t="s">
        <v>207</v>
      </c>
      <c r="R2301" s="14" t="s">
        <v>38</v>
      </c>
      <c r="S2301" s="13" t="s">
        <v>216</v>
      </c>
      <c r="T2301" s="13" t="s">
        <v>217</v>
      </c>
      <c r="U2301" s="33">
        <f t="shared" ca="1" si="420"/>
        <v>45744.56914039352</v>
      </c>
      <c r="V2301" s="13" t="str">
        <f t="shared" si="421"/>
        <v>Chennai</v>
      </c>
      <c r="W2301" s="13" t="str">
        <f t="shared" si="422"/>
        <v>DOMI</v>
      </c>
      <c r="X2301" s="13">
        <f t="shared" si="423"/>
        <v>3</v>
      </c>
      <c r="Y2301" s="13" t="str">
        <f>IFERROR(VLOOKUP(C2301,ReceivingTeam[],2,FALSE),"HelpDesk")</f>
        <v>HelpDesk</v>
      </c>
      <c r="Z2301" s="67">
        <f t="shared" si="424"/>
        <v>44889.562499999993</v>
      </c>
      <c r="AA2301" s="68">
        <f t="shared" si="425"/>
        <v>44888</v>
      </c>
      <c r="AB2301" s="69" t="b">
        <f t="shared" si="426"/>
        <v>1</v>
      </c>
      <c r="AC2301" s="70">
        <f t="shared" si="427"/>
        <v>0.5</v>
      </c>
      <c r="AD2301" s="67">
        <f t="shared" si="428"/>
        <v>44889.562499999993</v>
      </c>
      <c r="AE2301" s="67">
        <f>VLOOKUP(V2301,'Branch Wise Work Timelines'!C:G,3,FALSE)+AA2301</f>
        <v>44888.416666666664</v>
      </c>
      <c r="AF2301" s="67">
        <f>IF(V2301="Bangalore",VLOOKUP(V2301,'Branch Wise Work Timelines'!C:G,4,FALSE)+AA2301+1,IF(V2301="Mumbai",VLOOKUP(V2301,'Branch Wise Work Timelines'!C:G,4,FALSE)+AA2301+1,VLOOKUP(V2301,'Branch Wise Work Timelines'!C:G,4,FALSE)+AA2301))</f>
        <v>44888.770833333336</v>
      </c>
      <c r="AG2301" s="67">
        <f>WORKDAY.INTL(AA2301,1,11)+VLOOKUP(V2301,'Branch Wise Work Timelines'!C:G,3,FALSE)</f>
        <v>44889.416666666664</v>
      </c>
      <c r="AH2301" s="69" t="str">
        <f t="shared" ca="1" si="429"/>
        <v>Out of TAT</v>
      </c>
      <c r="AI2301" s="69">
        <f t="shared" ca="1" si="430"/>
        <v>20521</v>
      </c>
      <c r="AJ2301" s="69" t="str">
        <f ca="1">IF(AI2301&lt;0,"0-12",IFERROR(VLOOKUP(AI2301,Breakup[],2,FALSE),"&gt;24"))</f>
        <v>&gt;24</v>
      </c>
      <c r="AK2301" s="69" t="str">
        <f>VLOOKUP(V2301,Master!B:D,3,FALSE)</f>
        <v>South</v>
      </c>
      <c r="AL2301" s="69" t="str">
        <f t="shared" si="431"/>
        <v>Chennai</v>
      </c>
    </row>
    <row r="2302" spans="1:38">
      <c r="A2302" s="13" t="s">
        <v>4915</v>
      </c>
      <c r="B2302" s="54">
        <v>44701.479319016202</v>
      </c>
      <c r="C2302" s="13" t="s">
        <v>739</v>
      </c>
      <c r="D2302" s="13">
        <v>1261</v>
      </c>
      <c r="E2302" s="13" t="s">
        <v>4916</v>
      </c>
      <c r="F2302" s="13" t="s">
        <v>24</v>
      </c>
      <c r="G2302" s="14">
        <v>1653028702846</v>
      </c>
      <c r="H2302" s="55">
        <v>0.63060185185185202</v>
      </c>
      <c r="I2302" s="33">
        <v>44881.630601851903</v>
      </c>
      <c r="J2302" s="58">
        <v>44881</v>
      </c>
      <c r="K2302" s="13" t="s">
        <v>452</v>
      </c>
      <c r="L2302" s="13" t="s">
        <v>36</v>
      </c>
      <c r="M2302" s="13" t="s">
        <v>739</v>
      </c>
      <c r="N2302" s="13" t="s">
        <v>1185</v>
      </c>
      <c r="O2302" s="33" t="s">
        <v>38</v>
      </c>
      <c r="P2302" s="58" t="s">
        <v>38</v>
      </c>
      <c r="Q2302" s="33" t="s">
        <v>207</v>
      </c>
      <c r="R2302" s="14" t="s">
        <v>38</v>
      </c>
      <c r="S2302" s="13" t="s">
        <v>216</v>
      </c>
      <c r="T2302" s="13" t="s">
        <v>217</v>
      </c>
      <c r="U2302" s="33">
        <f t="shared" ca="1" si="420"/>
        <v>45744.56914039352</v>
      </c>
      <c r="V2302" s="13" t="str">
        <f t="shared" si="421"/>
        <v>Chennai</v>
      </c>
      <c r="W2302" s="13" t="str">
        <f t="shared" si="422"/>
        <v>DOMI</v>
      </c>
      <c r="X2302" s="13">
        <f t="shared" si="423"/>
        <v>15</v>
      </c>
      <c r="Y2302" s="13" t="str">
        <f>IFERROR(VLOOKUP(C2302,ReceivingTeam[],2,FALSE),"HelpDesk")</f>
        <v>HelpDesk</v>
      </c>
      <c r="Z2302" s="67">
        <f t="shared" si="424"/>
        <v>44882.776435185231</v>
      </c>
      <c r="AA2302" s="68">
        <f t="shared" si="425"/>
        <v>44881</v>
      </c>
      <c r="AB2302" s="69" t="b">
        <f t="shared" si="426"/>
        <v>1</v>
      </c>
      <c r="AC2302" s="70">
        <f t="shared" si="427"/>
        <v>0.5</v>
      </c>
      <c r="AD2302" s="67">
        <f t="shared" si="428"/>
        <v>44882.776435185231</v>
      </c>
      <c r="AE2302" s="67">
        <f>VLOOKUP(V2302,'Branch Wise Work Timelines'!C:G,3,FALSE)+AA2302</f>
        <v>44881.416666666664</v>
      </c>
      <c r="AF2302" s="67">
        <f>IF(V2302="Bangalore",VLOOKUP(V2302,'Branch Wise Work Timelines'!C:G,4,FALSE)+AA2302+1,IF(V2302="Mumbai",VLOOKUP(V2302,'Branch Wise Work Timelines'!C:G,4,FALSE)+AA2302+1,VLOOKUP(V2302,'Branch Wise Work Timelines'!C:G,4,FALSE)+AA2302))</f>
        <v>44881.770833333336</v>
      </c>
      <c r="AG2302" s="67">
        <f>WORKDAY.INTL(AA2302,1,11)+VLOOKUP(V2302,'Branch Wise Work Timelines'!C:G,3,FALSE)</f>
        <v>44882.416666666664</v>
      </c>
      <c r="AH2302" s="69" t="str">
        <f t="shared" ca="1" si="429"/>
        <v>Out of TAT</v>
      </c>
      <c r="AI2302" s="69">
        <f t="shared" ca="1" si="430"/>
        <v>20684</v>
      </c>
      <c r="AJ2302" s="69" t="str">
        <f ca="1">IF(AI2302&lt;0,"0-12",IFERROR(VLOOKUP(AI2302,Breakup[],2,FALSE),"&gt;24"))</f>
        <v>&gt;24</v>
      </c>
      <c r="AK2302" s="69" t="str">
        <f>VLOOKUP(V2302,Master!B:D,3,FALSE)</f>
        <v>South</v>
      </c>
      <c r="AL2302" s="69" t="str">
        <f t="shared" si="431"/>
        <v>Chennai</v>
      </c>
    </row>
    <row r="2303" spans="1:38">
      <c r="A2303" s="13" t="s">
        <v>4917</v>
      </c>
      <c r="B2303" s="54">
        <v>44701.479728159698</v>
      </c>
      <c r="C2303" s="13" t="s">
        <v>739</v>
      </c>
      <c r="D2303" s="13">
        <v>477</v>
      </c>
      <c r="E2303" s="13" t="s">
        <v>4918</v>
      </c>
      <c r="F2303" s="13" t="s">
        <v>24</v>
      </c>
      <c r="G2303" s="14">
        <v>1653028702846</v>
      </c>
      <c r="H2303" s="55">
        <v>0.91979166666666701</v>
      </c>
      <c r="I2303" s="33">
        <v>44887.919791666704</v>
      </c>
      <c r="J2303" s="58">
        <v>44887</v>
      </c>
      <c r="K2303" s="13" t="s">
        <v>452</v>
      </c>
      <c r="L2303" s="13" t="s">
        <v>36</v>
      </c>
      <c r="M2303" s="13" t="s">
        <v>739</v>
      </c>
      <c r="N2303" s="13" t="s">
        <v>1185</v>
      </c>
      <c r="O2303" s="33" t="s">
        <v>38</v>
      </c>
      <c r="P2303" s="58" t="s">
        <v>38</v>
      </c>
      <c r="Q2303" s="33" t="s">
        <v>207</v>
      </c>
      <c r="R2303" s="14" t="s">
        <v>38</v>
      </c>
      <c r="S2303" s="13" t="s">
        <v>216</v>
      </c>
      <c r="T2303" s="13" t="s">
        <v>217</v>
      </c>
      <c r="U2303" s="33">
        <f t="shared" ca="1" si="420"/>
        <v>45744.56914039352</v>
      </c>
      <c r="V2303" s="13" t="str">
        <f t="shared" si="421"/>
        <v>Chennai</v>
      </c>
      <c r="W2303" s="13" t="str">
        <f t="shared" si="422"/>
        <v>DOMI</v>
      </c>
      <c r="X2303" s="13">
        <f t="shared" si="423"/>
        <v>22</v>
      </c>
      <c r="Y2303" s="13" t="str">
        <f>IFERROR(VLOOKUP(C2303,ReceivingTeam[],2,FALSE),"HelpDesk")</f>
        <v>HelpDesk</v>
      </c>
      <c r="Z2303" s="67">
        <f t="shared" si="424"/>
        <v>44889.065625000032</v>
      </c>
      <c r="AA2303" s="68">
        <f t="shared" si="425"/>
        <v>44887</v>
      </c>
      <c r="AB2303" s="69" t="b">
        <f t="shared" si="426"/>
        <v>1</v>
      </c>
      <c r="AC2303" s="70">
        <f t="shared" si="427"/>
        <v>0.5</v>
      </c>
      <c r="AD2303" s="67">
        <f t="shared" si="428"/>
        <v>44889.065625000032</v>
      </c>
      <c r="AE2303" s="67">
        <f>VLOOKUP(V2303,'Branch Wise Work Timelines'!C:G,3,FALSE)+AA2303</f>
        <v>44887.416666666664</v>
      </c>
      <c r="AF2303" s="67">
        <f>IF(V2303="Bangalore",VLOOKUP(V2303,'Branch Wise Work Timelines'!C:G,4,FALSE)+AA2303+1,IF(V2303="Mumbai",VLOOKUP(V2303,'Branch Wise Work Timelines'!C:G,4,FALSE)+AA2303+1,VLOOKUP(V2303,'Branch Wise Work Timelines'!C:G,4,FALSE)+AA2303))</f>
        <v>44887.770833333336</v>
      </c>
      <c r="AG2303" s="67">
        <f>WORKDAY.INTL(AA2303,1,11)+VLOOKUP(V2303,'Branch Wise Work Timelines'!C:G,3,FALSE)</f>
        <v>44888.416666666664</v>
      </c>
      <c r="AH2303" s="69" t="str">
        <f t="shared" ca="1" si="429"/>
        <v>Out of TAT</v>
      </c>
      <c r="AI2303" s="69">
        <f t="shared" ca="1" si="430"/>
        <v>20533</v>
      </c>
      <c r="AJ2303" s="69" t="str">
        <f ca="1">IF(AI2303&lt;0,"0-12",IFERROR(VLOOKUP(AI2303,Breakup[],2,FALSE),"&gt;24"))</f>
        <v>&gt;24</v>
      </c>
      <c r="AK2303" s="69" t="str">
        <f>VLOOKUP(V2303,Master!B:D,3,FALSE)</f>
        <v>South</v>
      </c>
      <c r="AL2303" s="69" t="str">
        <f t="shared" si="431"/>
        <v>Chennai</v>
      </c>
    </row>
    <row r="2304" spans="1:38">
      <c r="A2304" s="13" t="s">
        <v>4919</v>
      </c>
      <c r="B2304" s="54">
        <v>44701.480039039401</v>
      </c>
      <c r="C2304" s="13" t="s">
        <v>739</v>
      </c>
      <c r="D2304" s="13">
        <v>230</v>
      </c>
      <c r="E2304" s="13" t="s">
        <v>4920</v>
      </c>
      <c r="F2304" s="13" t="s">
        <v>24</v>
      </c>
      <c r="G2304" s="14">
        <v>1653028702846</v>
      </c>
      <c r="H2304" s="55">
        <v>0.23517361111111099</v>
      </c>
      <c r="I2304" s="33">
        <v>44891.235173611101</v>
      </c>
      <c r="J2304" s="58">
        <v>44891</v>
      </c>
      <c r="K2304" s="13" t="s">
        <v>452</v>
      </c>
      <c r="L2304" s="13" t="s">
        <v>36</v>
      </c>
      <c r="M2304" s="13" t="s">
        <v>739</v>
      </c>
      <c r="N2304" s="13" t="s">
        <v>1185</v>
      </c>
      <c r="O2304" s="33">
        <v>44891.225856481498</v>
      </c>
      <c r="P2304" s="58">
        <v>44891</v>
      </c>
      <c r="Q2304" s="33" t="s">
        <v>237</v>
      </c>
      <c r="R2304" s="14">
        <v>267</v>
      </c>
      <c r="S2304" s="13" t="s">
        <v>216</v>
      </c>
      <c r="T2304" s="13" t="s">
        <v>217</v>
      </c>
      <c r="U2304" s="33">
        <f t="shared" ca="1" si="420"/>
        <v>45744.56914039352</v>
      </c>
      <c r="V2304" s="13" t="str">
        <f t="shared" si="421"/>
        <v>Chennai</v>
      </c>
      <c r="W2304" s="13" t="str">
        <f t="shared" si="422"/>
        <v>DOMI</v>
      </c>
      <c r="X2304" s="13">
        <f t="shared" si="423"/>
        <v>5</v>
      </c>
      <c r="Y2304" s="13" t="str">
        <f>IFERROR(VLOOKUP(C2304,ReceivingTeam[],2,FALSE),"HelpDesk")</f>
        <v>HelpDesk</v>
      </c>
      <c r="Z2304" s="67">
        <f t="shared" si="424"/>
        <v>44893.562499999993</v>
      </c>
      <c r="AA2304" s="68">
        <f t="shared" si="425"/>
        <v>44891</v>
      </c>
      <c r="AB2304" s="69" t="b">
        <f t="shared" si="426"/>
        <v>1</v>
      </c>
      <c r="AC2304" s="70">
        <f t="shared" si="427"/>
        <v>0.5</v>
      </c>
      <c r="AD2304" s="67">
        <f t="shared" si="428"/>
        <v>44893.562499999993</v>
      </c>
      <c r="AE2304" s="67">
        <f>VLOOKUP(V2304,'Branch Wise Work Timelines'!C:G,3,FALSE)+AA2304</f>
        <v>44891.416666666664</v>
      </c>
      <c r="AF2304" s="67">
        <f>IF(V2304="Bangalore",VLOOKUP(V2304,'Branch Wise Work Timelines'!C:G,4,FALSE)+AA2304+1,IF(V2304="Mumbai",VLOOKUP(V2304,'Branch Wise Work Timelines'!C:G,4,FALSE)+AA2304+1,VLOOKUP(V2304,'Branch Wise Work Timelines'!C:G,4,FALSE)+AA2304))</f>
        <v>44891.770833333336</v>
      </c>
      <c r="AG2304" s="67">
        <f>WORKDAY.INTL(AA2304,1,11)+VLOOKUP(V2304,'Branch Wise Work Timelines'!C:G,3,FALSE)</f>
        <v>44893.416666666664</v>
      </c>
      <c r="AH2304" s="69" t="str">
        <f t="shared" si="429"/>
        <v>Met</v>
      </c>
      <c r="AI2304" s="69">
        <f t="shared" ca="1" si="430"/>
        <v>20425</v>
      </c>
      <c r="AJ2304" s="69" t="str">
        <f ca="1">IF(AI2304&lt;0,"0-12",IFERROR(VLOOKUP(AI2304,Breakup[],2,FALSE),"&gt;24"))</f>
        <v>&gt;24</v>
      </c>
      <c r="AK2304" s="69" t="str">
        <f>VLOOKUP(V2304,Master!B:D,3,FALSE)</f>
        <v>South</v>
      </c>
      <c r="AL2304" s="69" t="str">
        <f t="shared" si="431"/>
        <v>Chennai</v>
      </c>
    </row>
    <row r="2305" spans="1:38">
      <c r="A2305" s="13" t="s">
        <v>4921</v>
      </c>
      <c r="B2305" s="54">
        <v>44701.480574687499</v>
      </c>
      <c r="C2305" s="13" t="s">
        <v>739</v>
      </c>
      <c r="D2305" s="13">
        <v>1005</v>
      </c>
      <c r="E2305" s="13" t="s">
        <v>4922</v>
      </c>
      <c r="F2305" s="13" t="s">
        <v>24</v>
      </c>
      <c r="G2305" s="14">
        <v>1653028702846</v>
      </c>
      <c r="H2305" s="55">
        <v>0.88483796296296302</v>
      </c>
      <c r="I2305" s="33">
        <v>44883.884837963</v>
      </c>
      <c r="J2305" s="58">
        <v>44883</v>
      </c>
      <c r="K2305" s="13" t="s">
        <v>452</v>
      </c>
      <c r="L2305" s="13" t="s">
        <v>36</v>
      </c>
      <c r="M2305" s="13" t="s">
        <v>739</v>
      </c>
      <c r="N2305" s="13" t="s">
        <v>1185</v>
      </c>
      <c r="O2305" s="33" t="s">
        <v>38</v>
      </c>
      <c r="P2305" s="58" t="s">
        <v>38</v>
      </c>
      <c r="Q2305" s="33" t="s">
        <v>207</v>
      </c>
      <c r="R2305" s="14" t="s">
        <v>38</v>
      </c>
      <c r="S2305" s="13" t="s">
        <v>216</v>
      </c>
      <c r="T2305" s="13" t="s">
        <v>217</v>
      </c>
      <c r="U2305" s="33">
        <f t="shared" ca="1" si="420"/>
        <v>45744.56914039352</v>
      </c>
      <c r="V2305" s="13" t="str">
        <f t="shared" si="421"/>
        <v>Chennai</v>
      </c>
      <c r="W2305" s="13" t="str">
        <f t="shared" si="422"/>
        <v>DOMI</v>
      </c>
      <c r="X2305" s="13">
        <f t="shared" si="423"/>
        <v>21</v>
      </c>
      <c r="Y2305" s="13" t="str">
        <f>IFERROR(VLOOKUP(C2305,ReceivingTeam[],2,FALSE),"HelpDesk")</f>
        <v>HelpDesk</v>
      </c>
      <c r="Z2305" s="67">
        <f t="shared" si="424"/>
        <v>44885.030671296328</v>
      </c>
      <c r="AA2305" s="68">
        <f t="shared" si="425"/>
        <v>44883</v>
      </c>
      <c r="AB2305" s="69" t="b">
        <f t="shared" si="426"/>
        <v>1</v>
      </c>
      <c r="AC2305" s="70">
        <f t="shared" si="427"/>
        <v>0.5</v>
      </c>
      <c r="AD2305" s="67">
        <f t="shared" si="428"/>
        <v>44885.030671296328</v>
      </c>
      <c r="AE2305" s="67">
        <f>VLOOKUP(V2305,'Branch Wise Work Timelines'!C:G,3,FALSE)+AA2305</f>
        <v>44883.416666666664</v>
      </c>
      <c r="AF2305" s="67">
        <f>IF(V2305="Bangalore",VLOOKUP(V2305,'Branch Wise Work Timelines'!C:G,4,FALSE)+AA2305+1,IF(V2305="Mumbai",VLOOKUP(V2305,'Branch Wise Work Timelines'!C:G,4,FALSE)+AA2305+1,VLOOKUP(V2305,'Branch Wise Work Timelines'!C:G,4,FALSE)+AA2305))</f>
        <v>44883.770833333336</v>
      </c>
      <c r="AG2305" s="67">
        <f>WORKDAY.INTL(AA2305,1,11)+VLOOKUP(V2305,'Branch Wise Work Timelines'!C:G,3,FALSE)</f>
        <v>44884.416666666664</v>
      </c>
      <c r="AH2305" s="69" t="str">
        <f t="shared" ca="1" si="429"/>
        <v>Out of TAT</v>
      </c>
      <c r="AI2305" s="69">
        <f t="shared" ca="1" si="430"/>
        <v>20629</v>
      </c>
      <c r="AJ2305" s="69" t="str">
        <f ca="1">IF(AI2305&lt;0,"0-12",IFERROR(VLOOKUP(AI2305,Breakup[],2,FALSE),"&gt;24"))</f>
        <v>&gt;24</v>
      </c>
      <c r="AK2305" s="69" t="str">
        <f>VLOOKUP(V2305,Master!B:D,3,FALSE)</f>
        <v>South</v>
      </c>
      <c r="AL2305" s="69" t="str">
        <f t="shared" si="431"/>
        <v>Chennai</v>
      </c>
    </row>
    <row r="2306" spans="1:38">
      <c r="A2306" s="13" t="s">
        <v>4923</v>
      </c>
      <c r="B2306" s="54">
        <v>44701.485202002303</v>
      </c>
      <c r="C2306" s="13" t="s">
        <v>739</v>
      </c>
      <c r="D2306" s="13">
        <v>1785</v>
      </c>
      <c r="E2306" s="13" t="s">
        <v>4924</v>
      </c>
      <c r="F2306" s="13" t="s">
        <v>24</v>
      </c>
      <c r="G2306" s="14">
        <v>1653027207665</v>
      </c>
      <c r="H2306" s="55">
        <v>0.137488425925926</v>
      </c>
      <c r="I2306" s="33">
        <v>44884.137488425898</v>
      </c>
      <c r="J2306" s="58">
        <v>44884</v>
      </c>
      <c r="K2306" s="13" t="s">
        <v>452</v>
      </c>
      <c r="L2306" s="13" t="s">
        <v>36</v>
      </c>
      <c r="M2306" s="13" t="s">
        <v>739</v>
      </c>
      <c r="N2306" s="13" t="s">
        <v>1185</v>
      </c>
      <c r="O2306" s="33" t="s">
        <v>38</v>
      </c>
      <c r="P2306" s="58" t="s">
        <v>38</v>
      </c>
      <c r="Q2306" s="33" t="s">
        <v>207</v>
      </c>
      <c r="R2306" s="14" t="s">
        <v>38</v>
      </c>
      <c r="S2306" s="13" t="s">
        <v>216</v>
      </c>
      <c r="T2306" s="13" t="s">
        <v>217</v>
      </c>
      <c r="U2306" s="33">
        <f t="shared" ref="U2306:U2369" ca="1" si="432">NOW()</f>
        <v>45744.56914039352</v>
      </c>
      <c r="V2306" s="13" t="str">
        <f t="shared" ref="V2306:V2369" si="433">VLOOKUP(L2306,Location,2,0)</f>
        <v>Chennai</v>
      </c>
      <c r="W2306" s="13" t="str">
        <f t="shared" ref="W2306:W2369" si="434">VLOOKUP(F2306,FCT,2,FALSE)</f>
        <v>DOMI</v>
      </c>
      <c r="X2306" s="13">
        <f t="shared" ref="X2306:X2369" si="435">HOUR(I2306)</f>
        <v>3</v>
      </c>
      <c r="Y2306" s="13" t="str">
        <f>IFERROR(VLOOKUP(C2306,ReceivingTeam[],2,FALSE),"HelpDesk")</f>
        <v>HelpDesk</v>
      </c>
      <c r="Z2306" s="67">
        <f t="shared" ref="Z2306:Z2369" si="436">IF(AB2306=FALSE,AE2306+AC2306,IF(I2306&gt;AE2306,IF(((I2306+AC2306)&gt;AF2306),(AC2306-(AF2306-I2306)+AG2306),I2306+AC2306),IF(((AE2306+AC2306)&gt;AF2306),(AC2306-(AF2306-AE2306)+AG2306),AE2306+AC2306)))</f>
        <v>44886.562499999993</v>
      </c>
      <c r="AA2306" s="68">
        <f t="shared" ref="AA2306:AA2369" si="437">INT(J2306)</f>
        <v>44884</v>
      </c>
      <c r="AB2306" s="69" t="b">
        <f t="shared" ref="AB2306:AB2369" si="438">WORKDAY.INTL(AA2306-1,1,11)=AA2306</f>
        <v>1</v>
      </c>
      <c r="AC2306" s="70">
        <f t="shared" ref="AC2306:AC2369" si="439">IF(T2306="High",12/24,72/24)</f>
        <v>0.5</v>
      </c>
      <c r="AD2306" s="67">
        <f t="shared" ref="AD2306:AD2369" si="440">IF(AB2306=FALSE,AE2306+AC2306,IF(I2306&gt;AE2306,IF(((I2306+AC2306)&gt;AF2306),(AC2306-(AF2306-I2306)+AG2306),I2306+AC2306),IF(((AE2306+AC2306)&gt;AF2306),(AC2306-(AF2306-AE2306)+AG2306),AE2306+AC2306)))</f>
        <v>44886.562499999993</v>
      </c>
      <c r="AE2306" s="67">
        <f>VLOOKUP(V2306,'Branch Wise Work Timelines'!C:G,3,FALSE)+AA2306</f>
        <v>44884.416666666664</v>
      </c>
      <c r="AF2306" s="67">
        <f>IF(V2306="Bangalore",VLOOKUP(V2306,'Branch Wise Work Timelines'!C:G,4,FALSE)+AA2306+1,IF(V2306="Mumbai",VLOOKUP(V2306,'Branch Wise Work Timelines'!C:G,4,FALSE)+AA2306+1,VLOOKUP(V2306,'Branch Wise Work Timelines'!C:G,4,FALSE)+AA2306))</f>
        <v>44884.770833333336</v>
      </c>
      <c r="AG2306" s="67">
        <f>WORKDAY.INTL(AA2306,1,11)+VLOOKUP(V2306,'Branch Wise Work Timelines'!C:G,3,FALSE)</f>
        <v>44886.416666666664</v>
      </c>
      <c r="AH2306" s="69" t="str">
        <f t="shared" ref="AH2306:AH2369" ca="1" si="441">IF(Q2306&lt;&gt;"Success",IF(U2306&gt;Z2306,"Out of TAT","In TAT"),IF(O2306&gt;AD2306,"Not Met","Met"))</f>
        <v>Out of TAT</v>
      </c>
      <c r="AI2306" s="69">
        <f t="shared" ref="AI2306:AI2369" ca="1" si="442">ROUNDUP((U2306-AD2306)*24,0)</f>
        <v>20593</v>
      </c>
      <c r="AJ2306" s="69" t="str">
        <f ca="1">IF(AI2306&lt;0,"0-12",IFERROR(VLOOKUP(AI2306,Breakup[],2,FALSE),"&gt;24"))</f>
        <v>&gt;24</v>
      </c>
      <c r="AK2306" s="69" t="str">
        <f>VLOOKUP(V2306,Master!B:D,3,FALSE)</f>
        <v>South</v>
      </c>
      <c r="AL2306" s="69" t="str">
        <f t="shared" ref="AL2306:AL2369" si="443">IF(V2306="Bangalore",IF(W2306="CLS",V2306&amp;"-"&amp;"CLS",V2306),(V2306))</f>
        <v>Chennai</v>
      </c>
    </row>
    <row r="2307" spans="1:38">
      <c r="A2307" s="13" t="s">
        <v>4925</v>
      </c>
      <c r="B2307" s="54">
        <v>44701.481364085601</v>
      </c>
      <c r="C2307" s="13" t="s">
        <v>739</v>
      </c>
      <c r="D2307" s="13">
        <v>1866</v>
      </c>
      <c r="E2307" s="13" t="s">
        <v>4926</v>
      </c>
      <c r="F2307" s="13" t="s">
        <v>24</v>
      </c>
      <c r="G2307" s="14">
        <v>1653027207665</v>
      </c>
      <c r="H2307" s="55">
        <v>0.97592592592592597</v>
      </c>
      <c r="I2307" s="33">
        <v>44888.975925925901</v>
      </c>
      <c r="J2307" s="58">
        <v>44888</v>
      </c>
      <c r="K2307" s="13" t="s">
        <v>452</v>
      </c>
      <c r="L2307" s="13" t="s">
        <v>36</v>
      </c>
      <c r="M2307" s="13" t="s">
        <v>739</v>
      </c>
      <c r="N2307" s="13" t="s">
        <v>1185</v>
      </c>
      <c r="O2307" s="33" t="s">
        <v>38</v>
      </c>
      <c r="P2307" s="58" t="s">
        <v>38</v>
      </c>
      <c r="Q2307" s="33" t="s">
        <v>207</v>
      </c>
      <c r="R2307" s="14" t="s">
        <v>38</v>
      </c>
      <c r="S2307" s="13" t="s">
        <v>216</v>
      </c>
      <c r="T2307" s="13" t="s">
        <v>217</v>
      </c>
      <c r="U2307" s="33">
        <f t="shared" ca="1" si="432"/>
        <v>45744.56914039352</v>
      </c>
      <c r="V2307" s="13" t="str">
        <f t="shared" si="433"/>
        <v>Chennai</v>
      </c>
      <c r="W2307" s="13" t="str">
        <f t="shared" si="434"/>
        <v>DOMI</v>
      </c>
      <c r="X2307" s="13">
        <f t="shared" si="435"/>
        <v>23</v>
      </c>
      <c r="Y2307" s="13" t="str">
        <f>IFERROR(VLOOKUP(C2307,ReceivingTeam[],2,FALSE),"HelpDesk")</f>
        <v>HelpDesk</v>
      </c>
      <c r="Z2307" s="67">
        <f t="shared" si="436"/>
        <v>44890.121759259229</v>
      </c>
      <c r="AA2307" s="68">
        <f t="shared" si="437"/>
        <v>44888</v>
      </c>
      <c r="AB2307" s="69" t="b">
        <f t="shared" si="438"/>
        <v>1</v>
      </c>
      <c r="AC2307" s="70">
        <f t="shared" si="439"/>
        <v>0.5</v>
      </c>
      <c r="AD2307" s="67">
        <f t="shared" si="440"/>
        <v>44890.121759259229</v>
      </c>
      <c r="AE2307" s="67">
        <f>VLOOKUP(V2307,'Branch Wise Work Timelines'!C:G,3,FALSE)+AA2307</f>
        <v>44888.416666666664</v>
      </c>
      <c r="AF2307" s="67">
        <f>IF(V2307="Bangalore",VLOOKUP(V2307,'Branch Wise Work Timelines'!C:G,4,FALSE)+AA2307+1,IF(V2307="Mumbai",VLOOKUP(V2307,'Branch Wise Work Timelines'!C:G,4,FALSE)+AA2307+1,VLOOKUP(V2307,'Branch Wise Work Timelines'!C:G,4,FALSE)+AA2307))</f>
        <v>44888.770833333336</v>
      </c>
      <c r="AG2307" s="67">
        <f>WORKDAY.INTL(AA2307,1,11)+VLOOKUP(V2307,'Branch Wise Work Timelines'!C:G,3,FALSE)</f>
        <v>44889.416666666664</v>
      </c>
      <c r="AH2307" s="69" t="str">
        <f t="shared" ca="1" si="441"/>
        <v>Out of TAT</v>
      </c>
      <c r="AI2307" s="69">
        <f t="shared" ca="1" si="442"/>
        <v>20507</v>
      </c>
      <c r="AJ2307" s="69" t="str">
        <f ca="1">IF(AI2307&lt;0,"0-12",IFERROR(VLOOKUP(AI2307,Breakup[],2,FALSE),"&gt;24"))</f>
        <v>&gt;24</v>
      </c>
      <c r="AK2307" s="69" t="str">
        <f>VLOOKUP(V2307,Master!B:D,3,FALSE)</f>
        <v>South</v>
      </c>
      <c r="AL2307" s="69" t="str">
        <f t="shared" si="443"/>
        <v>Chennai</v>
      </c>
    </row>
    <row r="2308" spans="1:38">
      <c r="A2308" s="13" t="s">
        <v>4927</v>
      </c>
      <c r="B2308" s="54">
        <v>44701.481668634297</v>
      </c>
      <c r="C2308" s="13" t="s">
        <v>739</v>
      </c>
      <c r="D2308" s="13">
        <v>252</v>
      </c>
      <c r="E2308" s="13" t="s">
        <v>4928</v>
      </c>
      <c r="F2308" s="13" t="s">
        <v>24</v>
      </c>
      <c r="G2308" s="14">
        <v>1653027207665</v>
      </c>
      <c r="H2308" s="55">
        <v>0.92421296296296296</v>
      </c>
      <c r="I2308" s="33">
        <v>44881.924212963</v>
      </c>
      <c r="J2308" s="58">
        <v>44881</v>
      </c>
      <c r="K2308" s="13" t="s">
        <v>452</v>
      </c>
      <c r="L2308" s="13" t="s">
        <v>36</v>
      </c>
      <c r="M2308" s="13" t="s">
        <v>739</v>
      </c>
      <c r="N2308" s="13" t="s">
        <v>1185</v>
      </c>
      <c r="O2308" s="33" t="s">
        <v>38</v>
      </c>
      <c r="P2308" s="58" t="s">
        <v>38</v>
      </c>
      <c r="Q2308" s="33" t="s">
        <v>207</v>
      </c>
      <c r="R2308" s="14" t="s">
        <v>38</v>
      </c>
      <c r="S2308" s="13" t="s">
        <v>216</v>
      </c>
      <c r="T2308" s="13" t="s">
        <v>217</v>
      </c>
      <c r="U2308" s="33">
        <f t="shared" ca="1" si="432"/>
        <v>45744.56914039352</v>
      </c>
      <c r="V2308" s="13" t="str">
        <f t="shared" si="433"/>
        <v>Chennai</v>
      </c>
      <c r="W2308" s="13" t="str">
        <f t="shared" si="434"/>
        <v>DOMI</v>
      </c>
      <c r="X2308" s="13">
        <f t="shared" si="435"/>
        <v>22</v>
      </c>
      <c r="Y2308" s="13" t="str">
        <f>IFERROR(VLOOKUP(C2308,ReceivingTeam[],2,FALSE),"HelpDesk")</f>
        <v>HelpDesk</v>
      </c>
      <c r="Z2308" s="67">
        <f t="shared" si="436"/>
        <v>44883.070046296329</v>
      </c>
      <c r="AA2308" s="68">
        <f t="shared" si="437"/>
        <v>44881</v>
      </c>
      <c r="AB2308" s="69" t="b">
        <f t="shared" si="438"/>
        <v>1</v>
      </c>
      <c r="AC2308" s="70">
        <f t="shared" si="439"/>
        <v>0.5</v>
      </c>
      <c r="AD2308" s="67">
        <f t="shared" si="440"/>
        <v>44883.070046296329</v>
      </c>
      <c r="AE2308" s="67">
        <f>VLOOKUP(V2308,'Branch Wise Work Timelines'!C:G,3,FALSE)+AA2308</f>
        <v>44881.416666666664</v>
      </c>
      <c r="AF2308" s="67">
        <f>IF(V2308="Bangalore",VLOOKUP(V2308,'Branch Wise Work Timelines'!C:G,4,FALSE)+AA2308+1,IF(V2308="Mumbai",VLOOKUP(V2308,'Branch Wise Work Timelines'!C:G,4,FALSE)+AA2308+1,VLOOKUP(V2308,'Branch Wise Work Timelines'!C:G,4,FALSE)+AA2308))</f>
        <v>44881.770833333336</v>
      </c>
      <c r="AG2308" s="67">
        <f>WORKDAY.INTL(AA2308,1,11)+VLOOKUP(V2308,'Branch Wise Work Timelines'!C:G,3,FALSE)</f>
        <v>44882.416666666664</v>
      </c>
      <c r="AH2308" s="69" t="str">
        <f t="shared" ca="1" si="441"/>
        <v>Out of TAT</v>
      </c>
      <c r="AI2308" s="69">
        <f t="shared" ca="1" si="442"/>
        <v>20676</v>
      </c>
      <c r="AJ2308" s="69" t="str">
        <f ca="1">IF(AI2308&lt;0,"0-12",IFERROR(VLOOKUP(AI2308,Breakup[],2,FALSE),"&gt;24"))</f>
        <v>&gt;24</v>
      </c>
      <c r="AK2308" s="69" t="str">
        <f>VLOOKUP(V2308,Master!B:D,3,FALSE)</f>
        <v>South</v>
      </c>
      <c r="AL2308" s="69" t="str">
        <f t="shared" si="443"/>
        <v>Chennai</v>
      </c>
    </row>
    <row r="2309" spans="1:38">
      <c r="A2309" s="13" t="s">
        <v>4929</v>
      </c>
      <c r="B2309" s="54">
        <v>44701.482014317102</v>
      </c>
      <c r="C2309" s="13" t="s">
        <v>739</v>
      </c>
      <c r="D2309" s="13">
        <v>1306</v>
      </c>
      <c r="E2309" s="13" t="s">
        <v>4930</v>
      </c>
      <c r="F2309" s="13" t="s">
        <v>24</v>
      </c>
      <c r="G2309" s="14">
        <v>1653027207665</v>
      </c>
      <c r="H2309" s="55">
        <v>0.185381944444444</v>
      </c>
      <c r="I2309" s="33">
        <v>44883.1853819444</v>
      </c>
      <c r="J2309" s="58">
        <v>44883</v>
      </c>
      <c r="K2309" s="13" t="s">
        <v>452</v>
      </c>
      <c r="L2309" s="13" t="s">
        <v>36</v>
      </c>
      <c r="M2309" s="13" t="s">
        <v>739</v>
      </c>
      <c r="N2309" s="13" t="s">
        <v>1185</v>
      </c>
      <c r="O2309" s="33" t="s">
        <v>38</v>
      </c>
      <c r="P2309" s="58" t="s">
        <v>38</v>
      </c>
      <c r="Q2309" s="33" t="s">
        <v>207</v>
      </c>
      <c r="R2309" s="14" t="s">
        <v>38</v>
      </c>
      <c r="S2309" s="13" t="s">
        <v>216</v>
      </c>
      <c r="T2309" s="13" t="s">
        <v>217</v>
      </c>
      <c r="U2309" s="33">
        <f t="shared" ca="1" si="432"/>
        <v>45744.56914039352</v>
      </c>
      <c r="V2309" s="13" t="str">
        <f t="shared" si="433"/>
        <v>Chennai</v>
      </c>
      <c r="W2309" s="13" t="str">
        <f t="shared" si="434"/>
        <v>DOMI</v>
      </c>
      <c r="X2309" s="13">
        <f t="shared" si="435"/>
        <v>4</v>
      </c>
      <c r="Y2309" s="13" t="str">
        <f>IFERROR(VLOOKUP(C2309,ReceivingTeam[],2,FALSE),"HelpDesk")</f>
        <v>HelpDesk</v>
      </c>
      <c r="Z2309" s="67">
        <f t="shared" si="436"/>
        <v>44884.562499999993</v>
      </c>
      <c r="AA2309" s="68">
        <f t="shared" si="437"/>
        <v>44883</v>
      </c>
      <c r="AB2309" s="69" t="b">
        <f t="shared" si="438"/>
        <v>1</v>
      </c>
      <c r="AC2309" s="70">
        <f t="shared" si="439"/>
        <v>0.5</v>
      </c>
      <c r="AD2309" s="67">
        <f t="shared" si="440"/>
        <v>44884.562499999993</v>
      </c>
      <c r="AE2309" s="67">
        <f>VLOOKUP(V2309,'Branch Wise Work Timelines'!C:G,3,FALSE)+AA2309</f>
        <v>44883.416666666664</v>
      </c>
      <c r="AF2309" s="67">
        <f>IF(V2309="Bangalore",VLOOKUP(V2309,'Branch Wise Work Timelines'!C:G,4,FALSE)+AA2309+1,IF(V2309="Mumbai",VLOOKUP(V2309,'Branch Wise Work Timelines'!C:G,4,FALSE)+AA2309+1,VLOOKUP(V2309,'Branch Wise Work Timelines'!C:G,4,FALSE)+AA2309))</f>
        <v>44883.770833333336</v>
      </c>
      <c r="AG2309" s="67">
        <f>WORKDAY.INTL(AA2309,1,11)+VLOOKUP(V2309,'Branch Wise Work Timelines'!C:G,3,FALSE)</f>
        <v>44884.416666666664</v>
      </c>
      <c r="AH2309" s="69" t="str">
        <f t="shared" ca="1" si="441"/>
        <v>Out of TAT</v>
      </c>
      <c r="AI2309" s="69">
        <f t="shared" ca="1" si="442"/>
        <v>20641</v>
      </c>
      <c r="AJ2309" s="69" t="str">
        <f ca="1">IF(AI2309&lt;0,"0-12",IFERROR(VLOOKUP(AI2309,Breakup[],2,FALSE),"&gt;24"))</f>
        <v>&gt;24</v>
      </c>
      <c r="AK2309" s="69" t="str">
        <f>VLOOKUP(V2309,Master!B:D,3,FALSE)</f>
        <v>South</v>
      </c>
      <c r="AL2309" s="69" t="str">
        <f t="shared" si="443"/>
        <v>Chennai</v>
      </c>
    </row>
    <row r="2310" spans="1:38">
      <c r="A2310" s="13" t="s">
        <v>4931</v>
      </c>
      <c r="B2310" s="54">
        <v>44701.482366053198</v>
      </c>
      <c r="C2310" s="13" t="s">
        <v>739</v>
      </c>
      <c r="D2310" s="13">
        <v>1506</v>
      </c>
      <c r="E2310" s="13" t="s">
        <v>4932</v>
      </c>
      <c r="F2310" s="13" t="s">
        <v>24</v>
      </c>
      <c r="G2310" s="14">
        <v>1653027207665</v>
      </c>
      <c r="H2310" s="55">
        <v>0.31020833333333298</v>
      </c>
      <c r="I2310" s="33">
        <v>44891.3102083333</v>
      </c>
      <c r="J2310" s="58">
        <v>44891</v>
      </c>
      <c r="K2310" s="13" t="s">
        <v>452</v>
      </c>
      <c r="L2310" s="13" t="s">
        <v>36</v>
      </c>
      <c r="M2310" s="13" t="s">
        <v>739</v>
      </c>
      <c r="N2310" s="13" t="s">
        <v>1185</v>
      </c>
      <c r="O2310" s="33">
        <v>44891.1583680556</v>
      </c>
      <c r="P2310" s="58">
        <v>44891</v>
      </c>
      <c r="Q2310" s="33" t="s">
        <v>237</v>
      </c>
      <c r="R2310" s="14">
        <v>171</v>
      </c>
      <c r="S2310" s="13" t="s">
        <v>216</v>
      </c>
      <c r="T2310" s="13" t="s">
        <v>217</v>
      </c>
      <c r="U2310" s="33">
        <f t="shared" ca="1" si="432"/>
        <v>45744.56914039352</v>
      </c>
      <c r="V2310" s="13" t="str">
        <f t="shared" si="433"/>
        <v>Chennai</v>
      </c>
      <c r="W2310" s="13" t="str">
        <f t="shared" si="434"/>
        <v>DOMI</v>
      </c>
      <c r="X2310" s="13">
        <f t="shared" si="435"/>
        <v>7</v>
      </c>
      <c r="Y2310" s="13" t="str">
        <f>IFERROR(VLOOKUP(C2310,ReceivingTeam[],2,FALSE),"HelpDesk")</f>
        <v>HelpDesk</v>
      </c>
      <c r="Z2310" s="67">
        <f t="shared" si="436"/>
        <v>44893.562499999993</v>
      </c>
      <c r="AA2310" s="68">
        <f t="shared" si="437"/>
        <v>44891</v>
      </c>
      <c r="AB2310" s="69" t="b">
        <f t="shared" si="438"/>
        <v>1</v>
      </c>
      <c r="AC2310" s="70">
        <f t="shared" si="439"/>
        <v>0.5</v>
      </c>
      <c r="AD2310" s="67">
        <f t="shared" si="440"/>
        <v>44893.562499999993</v>
      </c>
      <c r="AE2310" s="67">
        <f>VLOOKUP(V2310,'Branch Wise Work Timelines'!C:G,3,FALSE)+AA2310</f>
        <v>44891.416666666664</v>
      </c>
      <c r="AF2310" s="67">
        <f>IF(V2310="Bangalore",VLOOKUP(V2310,'Branch Wise Work Timelines'!C:G,4,FALSE)+AA2310+1,IF(V2310="Mumbai",VLOOKUP(V2310,'Branch Wise Work Timelines'!C:G,4,FALSE)+AA2310+1,VLOOKUP(V2310,'Branch Wise Work Timelines'!C:G,4,FALSE)+AA2310))</f>
        <v>44891.770833333336</v>
      </c>
      <c r="AG2310" s="67">
        <f>WORKDAY.INTL(AA2310,1,11)+VLOOKUP(V2310,'Branch Wise Work Timelines'!C:G,3,FALSE)</f>
        <v>44893.416666666664</v>
      </c>
      <c r="AH2310" s="69" t="str">
        <f t="shared" si="441"/>
        <v>Met</v>
      </c>
      <c r="AI2310" s="69">
        <f t="shared" ca="1" si="442"/>
        <v>20425</v>
      </c>
      <c r="AJ2310" s="69" t="str">
        <f ca="1">IF(AI2310&lt;0,"0-12",IFERROR(VLOOKUP(AI2310,Breakup[],2,FALSE),"&gt;24"))</f>
        <v>&gt;24</v>
      </c>
      <c r="AK2310" s="69" t="str">
        <f>VLOOKUP(V2310,Master!B:D,3,FALSE)</f>
        <v>South</v>
      </c>
      <c r="AL2310" s="69" t="str">
        <f t="shared" si="443"/>
        <v>Chennai</v>
      </c>
    </row>
    <row r="2311" spans="1:38">
      <c r="A2311" s="13" t="s">
        <v>4933</v>
      </c>
      <c r="B2311" s="54">
        <v>44701.482866550898</v>
      </c>
      <c r="C2311" s="13" t="s">
        <v>739</v>
      </c>
      <c r="D2311" s="13">
        <v>1990</v>
      </c>
      <c r="E2311" s="13" t="s">
        <v>4934</v>
      </c>
      <c r="F2311" s="13" t="s">
        <v>24</v>
      </c>
      <c r="G2311" s="14">
        <v>1653027207665</v>
      </c>
      <c r="H2311" s="55">
        <v>0.961666666666667</v>
      </c>
      <c r="I2311" s="33">
        <v>44886.961666666699</v>
      </c>
      <c r="J2311" s="58">
        <v>44886</v>
      </c>
      <c r="K2311" s="13" t="s">
        <v>452</v>
      </c>
      <c r="L2311" s="13" t="s">
        <v>36</v>
      </c>
      <c r="M2311" s="13" t="s">
        <v>739</v>
      </c>
      <c r="N2311" s="13" t="s">
        <v>1185</v>
      </c>
      <c r="O2311" s="33" t="s">
        <v>38</v>
      </c>
      <c r="P2311" s="58" t="s">
        <v>38</v>
      </c>
      <c r="Q2311" s="33" t="s">
        <v>207</v>
      </c>
      <c r="R2311" s="14" t="s">
        <v>38</v>
      </c>
      <c r="S2311" s="13" t="s">
        <v>216</v>
      </c>
      <c r="T2311" s="13" t="s">
        <v>217</v>
      </c>
      <c r="U2311" s="33">
        <f t="shared" ca="1" si="432"/>
        <v>45744.56914039352</v>
      </c>
      <c r="V2311" s="13" t="str">
        <f t="shared" si="433"/>
        <v>Chennai</v>
      </c>
      <c r="W2311" s="13" t="str">
        <f t="shared" si="434"/>
        <v>DOMI</v>
      </c>
      <c r="X2311" s="13">
        <f t="shared" si="435"/>
        <v>23</v>
      </c>
      <c r="Y2311" s="13" t="str">
        <f>IFERROR(VLOOKUP(C2311,ReceivingTeam[],2,FALSE),"HelpDesk")</f>
        <v>HelpDesk</v>
      </c>
      <c r="Z2311" s="67">
        <f t="shared" si="436"/>
        <v>44888.107500000027</v>
      </c>
      <c r="AA2311" s="68">
        <f t="shared" si="437"/>
        <v>44886</v>
      </c>
      <c r="AB2311" s="69" t="b">
        <f t="shared" si="438"/>
        <v>1</v>
      </c>
      <c r="AC2311" s="70">
        <f t="shared" si="439"/>
        <v>0.5</v>
      </c>
      <c r="AD2311" s="67">
        <f t="shared" si="440"/>
        <v>44888.107500000027</v>
      </c>
      <c r="AE2311" s="67">
        <f>VLOOKUP(V2311,'Branch Wise Work Timelines'!C:G,3,FALSE)+AA2311</f>
        <v>44886.416666666664</v>
      </c>
      <c r="AF2311" s="67">
        <f>IF(V2311="Bangalore",VLOOKUP(V2311,'Branch Wise Work Timelines'!C:G,4,FALSE)+AA2311+1,IF(V2311="Mumbai",VLOOKUP(V2311,'Branch Wise Work Timelines'!C:G,4,FALSE)+AA2311+1,VLOOKUP(V2311,'Branch Wise Work Timelines'!C:G,4,FALSE)+AA2311))</f>
        <v>44886.770833333336</v>
      </c>
      <c r="AG2311" s="67">
        <f>WORKDAY.INTL(AA2311,1,11)+VLOOKUP(V2311,'Branch Wise Work Timelines'!C:G,3,FALSE)</f>
        <v>44887.416666666664</v>
      </c>
      <c r="AH2311" s="69" t="str">
        <f t="shared" ca="1" si="441"/>
        <v>Out of TAT</v>
      </c>
      <c r="AI2311" s="69">
        <f t="shared" ca="1" si="442"/>
        <v>20556</v>
      </c>
      <c r="AJ2311" s="69" t="str">
        <f ca="1">IF(AI2311&lt;0,"0-12",IFERROR(VLOOKUP(AI2311,Breakup[],2,FALSE),"&gt;24"))</f>
        <v>&gt;24</v>
      </c>
      <c r="AK2311" s="69" t="str">
        <f>VLOOKUP(V2311,Master!B:D,3,FALSE)</f>
        <v>South</v>
      </c>
      <c r="AL2311" s="69" t="str">
        <f t="shared" si="443"/>
        <v>Chennai</v>
      </c>
    </row>
    <row r="2312" spans="1:38">
      <c r="A2312" s="13" t="s">
        <v>4935</v>
      </c>
      <c r="B2312" s="54">
        <v>44701.538463657402</v>
      </c>
      <c r="C2312" s="13" t="s">
        <v>739</v>
      </c>
      <c r="D2312" s="13">
        <v>1533</v>
      </c>
      <c r="E2312" s="13" t="s">
        <v>4936</v>
      </c>
      <c r="F2312" s="13" t="s">
        <v>24</v>
      </c>
      <c r="G2312" s="14">
        <v>1653031734773</v>
      </c>
      <c r="H2312" s="55">
        <v>0.62929398148148097</v>
      </c>
      <c r="I2312" s="33">
        <v>44891.629293981503</v>
      </c>
      <c r="J2312" s="58">
        <v>44891</v>
      </c>
      <c r="K2312" s="13" t="s">
        <v>452</v>
      </c>
      <c r="L2312" s="13" t="s">
        <v>36</v>
      </c>
      <c r="M2312" s="13" t="s">
        <v>739</v>
      </c>
      <c r="N2312" s="13" t="s">
        <v>1185</v>
      </c>
      <c r="O2312" s="33">
        <v>44891.828564814801</v>
      </c>
      <c r="P2312" s="58">
        <v>44891</v>
      </c>
      <c r="Q2312" s="33" t="s">
        <v>237</v>
      </c>
      <c r="R2312" s="14">
        <v>519</v>
      </c>
      <c r="S2312" s="13" t="s">
        <v>216</v>
      </c>
      <c r="T2312" s="13" t="s">
        <v>278</v>
      </c>
      <c r="U2312" s="33">
        <f t="shared" ca="1" si="432"/>
        <v>45744.56914039352</v>
      </c>
      <c r="V2312" s="13" t="str">
        <f t="shared" si="433"/>
        <v>Chennai</v>
      </c>
      <c r="W2312" s="13" t="str">
        <f t="shared" si="434"/>
        <v>DOMI</v>
      </c>
      <c r="X2312" s="13">
        <f t="shared" si="435"/>
        <v>15</v>
      </c>
      <c r="Y2312" s="13" t="str">
        <f>IFERROR(VLOOKUP(C2312,ReceivingTeam[],2,FALSE),"HelpDesk")</f>
        <v>HelpDesk</v>
      </c>
      <c r="Z2312" s="67">
        <f t="shared" si="436"/>
        <v>44896.275127314831</v>
      </c>
      <c r="AA2312" s="68">
        <f t="shared" si="437"/>
        <v>44891</v>
      </c>
      <c r="AB2312" s="69" t="b">
        <f t="shared" si="438"/>
        <v>1</v>
      </c>
      <c r="AC2312" s="70">
        <f t="shared" si="439"/>
        <v>3</v>
      </c>
      <c r="AD2312" s="67">
        <f t="shared" si="440"/>
        <v>44896.275127314831</v>
      </c>
      <c r="AE2312" s="67">
        <f>VLOOKUP(V2312,'Branch Wise Work Timelines'!C:G,3,FALSE)+AA2312</f>
        <v>44891.416666666664</v>
      </c>
      <c r="AF2312" s="67">
        <f>IF(V2312="Bangalore",VLOOKUP(V2312,'Branch Wise Work Timelines'!C:G,4,FALSE)+AA2312+1,IF(V2312="Mumbai",VLOOKUP(V2312,'Branch Wise Work Timelines'!C:G,4,FALSE)+AA2312+1,VLOOKUP(V2312,'Branch Wise Work Timelines'!C:G,4,FALSE)+AA2312))</f>
        <v>44891.770833333336</v>
      </c>
      <c r="AG2312" s="67">
        <f>WORKDAY.INTL(AA2312,1,11)+VLOOKUP(V2312,'Branch Wise Work Timelines'!C:G,3,FALSE)</f>
        <v>44893.416666666664</v>
      </c>
      <c r="AH2312" s="69" t="str">
        <f t="shared" si="441"/>
        <v>Met</v>
      </c>
      <c r="AI2312" s="69">
        <f t="shared" ca="1" si="442"/>
        <v>20360</v>
      </c>
      <c r="AJ2312" s="69" t="str">
        <f ca="1">IF(AI2312&lt;0,"0-12",IFERROR(VLOOKUP(AI2312,Breakup[],2,FALSE),"&gt;24"))</f>
        <v>&gt;24</v>
      </c>
      <c r="AK2312" s="69" t="str">
        <f>VLOOKUP(V2312,Master!B:D,3,FALSE)</f>
        <v>South</v>
      </c>
      <c r="AL2312" s="69" t="str">
        <f t="shared" si="443"/>
        <v>Chennai</v>
      </c>
    </row>
    <row r="2313" spans="1:38">
      <c r="A2313" s="13" t="s">
        <v>4937</v>
      </c>
      <c r="B2313" s="54">
        <v>44701.483518865702</v>
      </c>
      <c r="C2313" s="13" t="s">
        <v>739</v>
      </c>
      <c r="D2313" s="13">
        <v>696</v>
      </c>
      <c r="E2313" s="13" t="s">
        <v>4938</v>
      </c>
      <c r="F2313" s="13" t="s">
        <v>33</v>
      </c>
      <c r="G2313" s="14">
        <v>1653027207665</v>
      </c>
      <c r="H2313" s="55">
        <v>6.5381944444444395E-2</v>
      </c>
      <c r="I2313" s="33">
        <v>44882.065381944398</v>
      </c>
      <c r="J2313" s="58">
        <v>44882</v>
      </c>
      <c r="K2313" s="13" t="s">
        <v>452</v>
      </c>
      <c r="L2313" s="13" t="s">
        <v>36</v>
      </c>
      <c r="M2313" s="13" t="s">
        <v>739</v>
      </c>
      <c r="N2313" s="13" t="s">
        <v>1185</v>
      </c>
      <c r="O2313" s="33" t="s">
        <v>38</v>
      </c>
      <c r="P2313" s="58" t="s">
        <v>38</v>
      </c>
      <c r="Q2313" s="33" t="s">
        <v>207</v>
      </c>
      <c r="R2313" s="14" t="s">
        <v>38</v>
      </c>
      <c r="S2313" s="13" t="s">
        <v>216</v>
      </c>
      <c r="T2313" s="13" t="s">
        <v>217</v>
      </c>
      <c r="U2313" s="33">
        <f t="shared" ca="1" si="432"/>
        <v>45744.56914039352</v>
      </c>
      <c r="V2313" s="13" t="str">
        <f t="shared" si="433"/>
        <v>Chennai</v>
      </c>
      <c r="W2313" s="13" t="str">
        <f t="shared" si="434"/>
        <v>RI</v>
      </c>
      <c r="X2313" s="13">
        <f t="shared" si="435"/>
        <v>1</v>
      </c>
      <c r="Y2313" s="13" t="str">
        <f>IFERROR(VLOOKUP(C2313,ReceivingTeam[],2,FALSE),"HelpDesk")</f>
        <v>HelpDesk</v>
      </c>
      <c r="Z2313" s="67">
        <f t="shared" si="436"/>
        <v>44883.562499999993</v>
      </c>
      <c r="AA2313" s="68">
        <f t="shared" si="437"/>
        <v>44882</v>
      </c>
      <c r="AB2313" s="69" t="b">
        <f t="shared" si="438"/>
        <v>1</v>
      </c>
      <c r="AC2313" s="70">
        <f t="shared" si="439"/>
        <v>0.5</v>
      </c>
      <c r="AD2313" s="67">
        <f t="shared" si="440"/>
        <v>44883.562499999993</v>
      </c>
      <c r="AE2313" s="67">
        <f>VLOOKUP(V2313,'Branch Wise Work Timelines'!C:G,3,FALSE)+AA2313</f>
        <v>44882.416666666664</v>
      </c>
      <c r="AF2313" s="67">
        <f>IF(V2313="Bangalore",VLOOKUP(V2313,'Branch Wise Work Timelines'!C:G,4,FALSE)+AA2313+1,IF(V2313="Mumbai",VLOOKUP(V2313,'Branch Wise Work Timelines'!C:G,4,FALSE)+AA2313+1,VLOOKUP(V2313,'Branch Wise Work Timelines'!C:G,4,FALSE)+AA2313))</f>
        <v>44882.770833333336</v>
      </c>
      <c r="AG2313" s="67">
        <f>WORKDAY.INTL(AA2313,1,11)+VLOOKUP(V2313,'Branch Wise Work Timelines'!C:G,3,FALSE)</f>
        <v>44883.416666666664</v>
      </c>
      <c r="AH2313" s="69" t="str">
        <f t="shared" ca="1" si="441"/>
        <v>Out of TAT</v>
      </c>
      <c r="AI2313" s="69">
        <f t="shared" ca="1" si="442"/>
        <v>20665</v>
      </c>
      <c r="AJ2313" s="69" t="str">
        <f ca="1">IF(AI2313&lt;0,"0-12",IFERROR(VLOOKUP(AI2313,Breakup[],2,FALSE),"&gt;24"))</f>
        <v>&gt;24</v>
      </c>
      <c r="AK2313" s="69" t="str">
        <f>VLOOKUP(V2313,Master!B:D,3,FALSE)</f>
        <v>South</v>
      </c>
      <c r="AL2313" s="69" t="str">
        <f t="shared" si="443"/>
        <v>Chennai</v>
      </c>
    </row>
    <row r="2314" spans="1:38">
      <c r="A2314" s="13" t="s">
        <v>4939</v>
      </c>
      <c r="B2314" s="54">
        <v>44701.483772800901</v>
      </c>
      <c r="C2314" s="13" t="s">
        <v>739</v>
      </c>
      <c r="D2314" s="13">
        <v>483</v>
      </c>
      <c r="E2314" s="13" t="s">
        <v>4940</v>
      </c>
      <c r="F2314" s="13" t="s">
        <v>24</v>
      </c>
      <c r="G2314" s="14">
        <v>1653027207665</v>
      </c>
      <c r="H2314" s="55">
        <v>2.4027777777777801E-2</v>
      </c>
      <c r="I2314" s="33">
        <v>44881.024027777799</v>
      </c>
      <c r="J2314" s="58">
        <v>44881</v>
      </c>
      <c r="K2314" s="13" t="s">
        <v>452</v>
      </c>
      <c r="L2314" s="13" t="s">
        <v>36</v>
      </c>
      <c r="M2314" s="13" t="s">
        <v>739</v>
      </c>
      <c r="N2314" s="13" t="s">
        <v>1185</v>
      </c>
      <c r="O2314" s="33" t="s">
        <v>38</v>
      </c>
      <c r="P2314" s="58" t="s">
        <v>38</v>
      </c>
      <c r="Q2314" s="33" t="s">
        <v>207</v>
      </c>
      <c r="R2314" s="14" t="s">
        <v>38</v>
      </c>
      <c r="S2314" s="13" t="s">
        <v>216</v>
      </c>
      <c r="T2314" s="13" t="s">
        <v>217</v>
      </c>
      <c r="U2314" s="33">
        <f t="shared" ca="1" si="432"/>
        <v>45744.56914039352</v>
      </c>
      <c r="V2314" s="13" t="str">
        <f t="shared" si="433"/>
        <v>Chennai</v>
      </c>
      <c r="W2314" s="13" t="str">
        <f t="shared" si="434"/>
        <v>DOMI</v>
      </c>
      <c r="X2314" s="13">
        <f t="shared" si="435"/>
        <v>0</v>
      </c>
      <c r="Y2314" s="13" t="str">
        <f>IFERROR(VLOOKUP(C2314,ReceivingTeam[],2,FALSE),"HelpDesk")</f>
        <v>HelpDesk</v>
      </c>
      <c r="Z2314" s="67">
        <f t="shared" si="436"/>
        <v>44882.562499999993</v>
      </c>
      <c r="AA2314" s="68">
        <f t="shared" si="437"/>
        <v>44881</v>
      </c>
      <c r="AB2314" s="69" t="b">
        <f t="shared" si="438"/>
        <v>1</v>
      </c>
      <c r="AC2314" s="70">
        <f t="shared" si="439"/>
        <v>0.5</v>
      </c>
      <c r="AD2314" s="67">
        <f t="shared" si="440"/>
        <v>44882.562499999993</v>
      </c>
      <c r="AE2314" s="67">
        <f>VLOOKUP(V2314,'Branch Wise Work Timelines'!C:G,3,FALSE)+AA2314</f>
        <v>44881.416666666664</v>
      </c>
      <c r="AF2314" s="67">
        <f>IF(V2314="Bangalore",VLOOKUP(V2314,'Branch Wise Work Timelines'!C:G,4,FALSE)+AA2314+1,IF(V2314="Mumbai",VLOOKUP(V2314,'Branch Wise Work Timelines'!C:G,4,FALSE)+AA2314+1,VLOOKUP(V2314,'Branch Wise Work Timelines'!C:G,4,FALSE)+AA2314))</f>
        <v>44881.770833333336</v>
      </c>
      <c r="AG2314" s="67">
        <f>WORKDAY.INTL(AA2314,1,11)+VLOOKUP(V2314,'Branch Wise Work Timelines'!C:G,3,FALSE)</f>
        <v>44882.416666666664</v>
      </c>
      <c r="AH2314" s="69" t="str">
        <f t="shared" ca="1" si="441"/>
        <v>Out of TAT</v>
      </c>
      <c r="AI2314" s="69">
        <f t="shared" ca="1" si="442"/>
        <v>20689</v>
      </c>
      <c r="AJ2314" s="69" t="str">
        <f ca="1">IF(AI2314&lt;0,"0-12",IFERROR(VLOOKUP(AI2314,Breakup[],2,FALSE),"&gt;24"))</f>
        <v>&gt;24</v>
      </c>
      <c r="AK2314" s="69" t="str">
        <f>VLOOKUP(V2314,Master!B:D,3,FALSE)</f>
        <v>South</v>
      </c>
      <c r="AL2314" s="69" t="str">
        <f t="shared" si="443"/>
        <v>Chennai</v>
      </c>
    </row>
    <row r="2315" spans="1:38">
      <c r="A2315" s="13" t="s">
        <v>4941</v>
      </c>
      <c r="B2315" s="54">
        <v>44701.484082256902</v>
      </c>
      <c r="C2315" s="13" t="s">
        <v>739</v>
      </c>
      <c r="D2315" s="13">
        <v>1399</v>
      </c>
      <c r="E2315" s="13" t="s">
        <v>4942</v>
      </c>
      <c r="F2315" s="13" t="s">
        <v>24</v>
      </c>
      <c r="G2315" s="14">
        <v>1653027207665</v>
      </c>
      <c r="H2315" s="55">
        <v>0.125844907407407</v>
      </c>
      <c r="I2315" s="33">
        <v>44881.125844907401</v>
      </c>
      <c r="J2315" s="58">
        <v>44881</v>
      </c>
      <c r="K2315" s="13" t="s">
        <v>452</v>
      </c>
      <c r="L2315" s="13" t="s">
        <v>36</v>
      </c>
      <c r="M2315" s="13" t="s">
        <v>739</v>
      </c>
      <c r="N2315" s="13" t="s">
        <v>1185</v>
      </c>
      <c r="O2315" s="33" t="s">
        <v>38</v>
      </c>
      <c r="P2315" s="58" t="s">
        <v>38</v>
      </c>
      <c r="Q2315" s="33" t="s">
        <v>207</v>
      </c>
      <c r="R2315" s="14" t="s">
        <v>38</v>
      </c>
      <c r="S2315" s="13" t="s">
        <v>216</v>
      </c>
      <c r="T2315" s="13" t="s">
        <v>217</v>
      </c>
      <c r="U2315" s="33">
        <f t="shared" ca="1" si="432"/>
        <v>45744.56914039352</v>
      </c>
      <c r="V2315" s="13" t="str">
        <f t="shared" si="433"/>
        <v>Chennai</v>
      </c>
      <c r="W2315" s="13" t="str">
        <f t="shared" si="434"/>
        <v>DOMI</v>
      </c>
      <c r="X2315" s="13">
        <f t="shared" si="435"/>
        <v>3</v>
      </c>
      <c r="Y2315" s="13" t="str">
        <f>IFERROR(VLOOKUP(C2315,ReceivingTeam[],2,FALSE),"HelpDesk")</f>
        <v>HelpDesk</v>
      </c>
      <c r="Z2315" s="67">
        <f t="shared" si="436"/>
        <v>44882.562499999993</v>
      </c>
      <c r="AA2315" s="68">
        <f t="shared" si="437"/>
        <v>44881</v>
      </c>
      <c r="AB2315" s="69" t="b">
        <f t="shared" si="438"/>
        <v>1</v>
      </c>
      <c r="AC2315" s="70">
        <f t="shared" si="439"/>
        <v>0.5</v>
      </c>
      <c r="AD2315" s="67">
        <f t="shared" si="440"/>
        <v>44882.562499999993</v>
      </c>
      <c r="AE2315" s="67">
        <f>VLOOKUP(V2315,'Branch Wise Work Timelines'!C:G,3,FALSE)+AA2315</f>
        <v>44881.416666666664</v>
      </c>
      <c r="AF2315" s="67">
        <f>IF(V2315="Bangalore",VLOOKUP(V2315,'Branch Wise Work Timelines'!C:G,4,FALSE)+AA2315+1,IF(V2315="Mumbai",VLOOKUP(V2315,'Branch Wise Work Timelines'!C:G,4,FALSE)+AA2315+1,VLOOKUP(V2315,'Branch Wise Work Timelines'!C:G,4,FALSE)+AA2315))</f>
        <v>44881.770833333336</v>
      </c>
      <c r="AG2315" s="67">
        <f>WORKDAY.INTL(AA2315,1,11)+VLOOKUP(V2315,'Branch Wise Work Timelines'!C:G,3,FALSE)</f>
        <v>44882.416666666664</v>
      </c>
      <c r="AH2315" s="69" t="str">
        <f t="shared" ca="1" si="441"/>
        <v>Out of TAT</v>
      </c>
      <c r="AI2315" s="69">
        <f t="shared" ca="1" si="442"/>
        <v>20689</v>
      </c>
      <c r="AJ2315" s="69" t="str">
        <f ca="1">IF(AI2315&lt;0,"0-12",IFERROR(VLOOKUP(AI2315,Breakup[],2,FALSE),"&gt;24"))</f>
        <v>&gt;24</v>
      </c>
      <c r="AK2315" s="69" t="str">
        <f>VLOOKUP(V2315,Master!B:D,3,FALSE)</f>
        <v>South</v>
      </c>
      <c r="AL2315" s="69" t="str">
        <f t="shared" si="443"/>
        <v>Chennai</v>
      </c>
    </row>
    <row r="2316" spans="1:38">
      <c r="A2316" s="13" t="s">
        <v>4943</v>
      </c>
      <c r="B2316" s="54">
        <v>44701.484427280098</v>
      </c>
      <c r="C2316" s="13" t="s">
        <v>739</v>
      </c>
      <c r="D2316" s="13">
        <v>475</v>
      </c>
      <c r="E2316" s="13" t="s">
        <v>4944</v>
      </c>
      <c r="F2316" s="13" t="s">
        <v>24</v>
      </c>
      <c r="G2316" s="14">
        <v>1653027207665</v>
      </c>
      <c r="H2316" s="55">
        <v>9.7511574074074098E-2</v>
      </c>
      <c r="I2316" s="33">
        <v>44887.097511574102</v>
      </c>
      <c r="J2316" s="58">
        <v>44887</v>
      </c>
      <c r="K2316" s="13" t="s">
        <v>452</v>
      </c>
      <c r="L2316" s="13" t="s">
        <v>36</v>
      </c>
      <c r="M2316" s="13" t="s">
        <v>739</v>
      </c>
      <c r="N2316" s="13" t="s">
        <v>1185</v>
      </c>
      <c r="O2316" s="33" t="s">
        <v>38</v>
      </c>
      <c r="P2316" s="58" t="s">
        <v>38</v>
      </c>
      <c r="Q2316" s="33" t="s">
        <v>207</v>
      </c>
      <c r="R2316" s="14" t="s">
        <v>38</v>
      </c>
      <c r="S2316" s="13" t="s">
        <v>216</v>
      </c>
      <c r="T2316" s="13" t="s">
        <v>217</v>
      </c>
      <c r="U2316" s="33">
        <f t="shared" ca="1" si="432"/>
        <v>45744.56914039352</v>
      </c>
      <c r="V2316" s="13" t="str">
        <f t="shared" si="433"/>
        <v>Chennai</v>
      </c>
      <c r="W2316" s="13" t="str">
        <f t="shared" si="434"/>
        <v>DOMI</v>
      </c>
      <c r="X2316" s="13">
        <f t="shared" si="435"/>
        <v>2</v>
      </c>
      <c r="Y2316" s="13" t="str">
        <f>IFERROR(VLOOKUP(C2316,ReceivingTeam[],2,FALSE),"HelpDesk")</f>
        <v>HelpDesk</v>
      </c>
      <c r="Z2316" s="67">
        <f t="shared" si="436"/>
        <v>44888.562499999993</v>
      </c>
      <c r="AA2316" s="68">
        <f t="shared" si="437"/>
        <v>44887</v>
      </c>
      <c r="AB2316" s="69" t="b">
        <f t="shared" si="438"/>
        <v>1</v>
      </c>
      <c r="AC2316" s="70">
        <f t="shared" si="439"/>
        <v>0.5</v>
      </c>
      <c r="AD2316" s="67">
        <f t="shared" si="440"/>
        <v>44888.562499999993</v>
      </c>
      <c r="AE2316" s="67">
        <f>VLOOKUP(V2316,'Branch Wise Work Timelines'!C:G,3,FALSE)+AA2316</f>
        <v>44887.416666666664</v>
      </c>
      <c r="AF2316" s="67">
        <f>IF(V2316="Bangalore",VLOOKUP(V2316,'Branch Wise Work Timelines'!C:G,4,FALSE)+AA2316+1,IF(V2316="Mumbai",VLOOKUP(V2316,'Branch Wise Work Timelines'!C:G,4,FALSE)+AA2316+1,VLOOKUP(V2316,'Branch Wise Work Timelines'!C:G,4,FALSE)+AA2316))</f>
        <v>44887.770833333336</v>
      </c>
      <c r="AG2316" s="67">
        <f>WORKDAY.INTL(AA2316,1,11)+VLOOKUP(V2316,'Branch Wise Work Timelines'!C:G,3,FALSE)</f>
        <v>44888.416666666664</v>
      </c>
      <c r="AH2316" s="69" t="str">
        <f t="shared" ca="1" si="441"/>
        <v>Out of TAT</v>
      </c>
      <c r="AI2316" s="69">
        <f t="shared" ca="1" si="442"/>
        <v>20545</v>
      </c>
      <c r="AJ2316" s="69" t="str">
        <f ca="1">IF(AI2316&lt;0,"0-12",IFERROR(VLOOKUP(AI2316,Breakup[],2,FALSE),"&gt;24"))</f>
        <v>&gt;24</v>
      </c>
      <c r="AK2316" s="69" t="str">
        <f>VLOOKUP(V2316,Master!B:D,3,FALSE)</f>
        <v>South</v>
      </c>
      <c r="AL2316" s="69" t="str">
        <f t="shared" si="443"/>
        <v>Chennai</v>
      </c>
    </row>
    <row r="2317" spans="1:38">
      <c r="A2317" s="13" t="s">
        <v>4945</v>
      </c>
      <c r="B2317" s="54">
        <v>44701.484738576401</v>
      </c>
      <c r="C2317" s="13" t="s">
        <v>739</v>
      </c>
      <c r="D2317" s="13">
        <v>454</v>
      </c>
      <c r="E2317" s="13" t="s">
        <v>4946</v>
      </c>
      <c r="F2317" s="13" t="s">
        <v>24</v>
      </c>
      <c r="G2317" s="14">
        <v>1653027207665</v>
      </c>
      <c r="H2317" s="55">
        <v>0.55687500000000001</v>
      </c>
      <c r="I2317" s="33">
        <v>44884.556875000002</v>
      </c>
      <c r="J2317" s="58">
        <v>44884</v>
      </c>
      <c r="K2317" s="13" t="s">
        <v>452</v>
      </c>
      <c r="L2317" s="13" t="s">
        <v>36</v>
      </c>
      <c r="M2317" s="13" t="s">
        <v>739</v>
      </c>
      <c r="N2317" s="13" t="s">
        <v>1185</v>
      </c>
      <c r="O2317" s="33" t="s">
        <v>38</v>
      </c>
      <c r="P2317" s="58" t="s">
        <v>38</v>
      </c>
      <c r="Q2317" s="33" t="s">
        <v>207</v>
      </c>
      <c r="R2317" s="14" t="s">
        <v>38</v>
      </c>
      <c r="S2317" s="13" t="s">
        <v>216</v>
      </c>
      <c r="T2317" s="13" t="s">
        <v>217</v>
      </c>
      <c r="U2317" s="33">
        <f t="shared" ca="1" si="432"/>
        <v>45744.56914039352</v>
      </c>
      <c r="V2317" s="13" t="str">
        <f t="shared" si="433"/>
        <v>Chennai</v>
      </c>
      <c r="W2317" s="13" t="str">
        <f t="shared" si="434"/>
        <v>DOMI</v>
      </c>
      <c r="X2317" s="13">
        <f t="shared" si="435"/>
        <v>13</v>
      </c>
      <c r="Y2317" s="13" t="str">
        <f>IFERROR(VLOOKUP(C2317,ReceivingTeam[],2,FALSE),"HelpDesk")</f>
        <v>HelpDesk</v>
      </c>
      <c r="Z2317" s="67">
        <f t="shared" si="436"/>
        <v>44886.702708333331</v>
      </c>
      <c r="AA2317" s="68">
        <f t="shared" si="437"/>
        <v>44884</v>
      </c>
      <c r="AB2317" s="69" t="b">
        <f t="shared" si="438"/>
        <v>1</v>
      </c>
      <c r="AC2317" s="70">
        <f t="shared" si="439"/>
        <v>0.5</v>
      </c>
      <c r="AD2317" s="67">
        <f t="shared" si="440"/>
        <v>44886.702708333331</v>
      </c>
      <c r="AE2317" s="67">
        <f>VLOOKUP(V2317,'Branch Wise Work Timelines'!C:G,3,FALSE)+AA2317</f>
        <v>44884.416666666664</v>
      </c>
      <c r="AF2317" s="67">
        <f>IF(V2317="Bangalore",VLOOKUP(V2317,'Branch Wise Work Timelines'!C:G,4,FALSE)+AA2317+1,IF(V2317="Mumbai",VLOOKUP(V2317,'Branch Wise Work Timelines'!C:G,4,FALSE)+AA2317+1,VLOOKUP(V2317,'Branch Wise Work Timelines'!C:G,4,FALSE)+AA2317))</f>
        <v>44884.770833333336</v>
      </c>
      <c r="AG2317" s="67">
        <f>WORKDAY.INTL(AA2317,1,11)+VLOOKUP(V2317,'Branch Wise Work Timelines'!C:G,3,FALSE)</f>
        <v>44886.416666666664</v>
      </c>
      <c r="AH2317" s="69" t="str">
        <f t="shared" ca="1" si="441"/>
        <v>Out of TAT</v>
      </c>
      <c r="AI2317" s="69">
        <f t="shared" ca="1" si="442"/>
        <v>20589</v>
      </c>
      <c r="AJ2317" s="69" t="str">
        <f ca="1">IF(AI2317&lt;0,"0-12",IFERROR(VLOOKUP(AI2317,Breakup[],2,FALSE),"&gt;24"))</f>
        <v>&gt;24</v>
      </c>
      <c r="AK2317" s="69" t="str">
        <f>VLOOKUP(V2317,Master!B:D,3,FALSE)</f>
        <v>South</v>
      </c>
      <c r="AL2317" s="69" t="str">
        <f t="shared" si="443"/>
        <v>Chennai</v>
      </c>
    </row>
    <row r="2318" spans="1:38">
      <c r="A2318" s="13" t="s">
        <v>4947</v>
      </c>
      <c r="B2318" s="54">
        <v>44701.540480474498</v>
      </c>
      <c r="C2318" s="13" t="s">
        <v>739</v>
      </c>
      <c r="D2318" s="13">
        <v>1490</v>
      </c>
      <c r="E2318" s="13" t="s">
        <v>4948</v>
      </c>
      <c r="F2318" s="13" t="s">
        <v>24</v>
      </c>
      <c r="G2318" s="14">
        <v>1653031734773</v>
      </c>
      <c r="H2318" s="55">
        <v>0.25978009259259299</v>
      </c>
      <c r="I2318" s="33">
        <v>44881.259780092601</v>
      </c>
      <c r="J2318" s="58">
        <v>44881</v>
      </c>
      <c r="K2318" s="13" t="s">
        <v>452</v>
      </c>
      <c r="L2318" s="13" t="s">
        <v>36</v>
      </c>
      <c r="M2318" s="13" t="s">
        <v>739</v>
      </c>
      <c r="N2318" s="13" t="s">
        <v>1185</v>
      </c>
      <c r="O2318" s="33" t="s">
        <v>38</v>
      </c>
      <c r="P2318" s="58" t="s">
        <v>38</v>
      </c>
      <c r="Q2318" s="33" t="s">
        <v>207</v>
      </c>
      <c r="R2318" s="14" t="s">
        <v>38</v>
      </c>
      <c r="S2318" s="13" t="s">
        <v>216</v>
      </c>
      <c r="T2318" s="13" t="s">
        <v>278</v>
      </c>
      <c r="U2318" s="33">
        <f t="shared" ca="1" si="432"/>
        <v>45744.56914039352</v>
      </c>
      <c r="V2318" s="13" t="str">
        <f t="shared" si="433"/>
        <v>Chennai</v>
      </c>
      <c r="W2318" s="13" t="str">
        <f t="shared" si="434"/>
        <v>DOMI</v>
      </c>
      <c r="X2318" s="13">
        <f t="shared" si="435"/>
        <v>6</v>
      </c>
      <c r="Y2318" s="13" t="str">
        <f>IFERROR(VLOOKUP(C2318,ReceivingTeam[],2,FALSE),"HelpDesk")</f>
        <v>HelpDesk</v>
      </c>
      <c r="Z2318" s="67">
        <f t="shared" si="436"/>
        <v>44885.062499999993</v>
      </c>
      <c r="AA2318" s="68">
        <f t="shared" si="437"/>
        <v>44881</v>
      </c>
      <c r="AB2318" s="69" t="b">
        <f t="shared" si="438"/>
        <v>1</v>
      </c>
      <c r="AC2318" s="70">
        <f t="shared" si="439"/>
        <v>3</v>
      </c>
      <c r="AD2318" s="67">
        <f t="shared" si="440"/>
        <v>44885.062499999993</v>
      </c>
      <c r="AE2318" s="67">
        <f>VLOOKUP(V2318,'Branch Wise Work Timelines'!C:G,3,FALSE)+AA2318</f>
        <v>44881.416666666664</v>
      </c>
      <c r="AF2318" s="67">
        <f>IF(V2318="Bangalore",VLOOKUP(V2318,'Branch Wise Work Timelines'!C:G,4,FALSE)+AA2318+1,IF(V2318="Mumbai",VLOOKUP(V2318,'Branch Wise Work Timelines'!C:G,4,FALSE)+AA2318+1,VLOOKUP(V2318,'Branch Wise Work Timelines'!C:G,4,FALSE)+AA2318))</f>
        <v>44881.770833333336</v>
      </c>
      <c r="AG2318" s="67">
        <f>WORKDAY.INTL(AA2318,1,11)+VLOOKUP(V2318,'Branch Wise Work Timelines'!C:G,3,FALSE)</f>
        <v>44882.416666666664</v>
      </c>
      <c r="AH2318" s="69" t="str">
        <f t="shared" ca="1" si="441"/>
        <v>Out of TAT</v>
      </c>
      <c r="AI2318" s="69">
        <f t="shared" ca="1" si="442"/>
        <v>20629</v>
      </c>
      <c r="AJ2318" s="69" t="str">
        <f ca="1">IF(AI2318&lt;0,"0-12",IFERROR(VLOOKUP(AI2318,Breakup[],2,FALSE),"&gt;24"))</f>
        <v>&gt;24</v>
      </c>
      <c r="AK2318" s="69" t="str">
        <f>VLOOKUP(V2318,Master!B:D,3,FALSE)</f>
        <v>South</v>
      </c>
      <c r="AL2318" s="69" t="str">
        <f t="shared" si="443"/>
        <v>Chennai</v>
      </c>
    </row>
    <row r="2319" spans="1:38">
      <c r="A2319" s="13" t="s">
        <v>4949</v>
      </c>
      <c r="B2319" s="54">
        <v>44701.536596759302</v>
      </c>
      <c r="C2319" s="13" t="s">
        <v>739</v>
      </c>
      <c r="D2319" s="13">
        <v>401</v>
      </c>
      <c r="E2319" s="13" t="s">
        <v>4950</v>
      </c>
      <c r="F2319" s="13" t="s">
        <v>24</v>
      </c>
      <c r="G2319" s="14">
        <v>1653031734773</v>
      </c>
      <c r="H2319" s="55">
        <v>0.34274305555555601</v>
      </c>
      <c r="I2319" s="33">
        <v>44891.342743055597</v>
      </c>
      <c r="J2319" s="58">
        <v>44891</v>
      </c>
      <c r="K2319" s="13" t="s">
        <v>452</v>
      </c>
      <c r="L2319" s="13" t="s">
        <v>36</v>
      </c>
      <c r="M2319" s="13" t="s">
        <v>739</v>
      </c>
      <c r="N2319" s="13" t="s">
        <v>1185</v>
      </c>
      <c r="O2319" s="33">
        <v>44891.805671296301</v>
      </c>
      <c r="P2319" s="58">
        <v>44891</v>
      </c>
      <c r="Q2319" s="33" t="s">
        <v>237</v>
      </c>
      <c r="R2319" s="14">
        <v>895</v>
      </c>
      <c r="S2319" s="13" t="s">
        <v>216</v>
      </c>
      <c r="T2319" s="13" t="s">
        <v>278</v>
      </c>
      <c r="U2319" s="33">
        <f t="shared" ca="1" si="432"/>
        <v>45744.56914039352</v>
      </c>
      <c r="V2319" s="13" t="str">
        <f t="shared" si="433"/>
        <v>Chennai</v>
      </c>
      <c r="W2319" s="13" t="str">
        <f t="shared" si="434"/>
        <v>DOMI</v>
      </c>
      <c r="X2319" s="13">
        <f t="shared" si="435"/>
        <v>8</v>
      </c>
      <c r="Y2319" s="13" t="str">
        <f>IFERROR(VLOOKUP(C2319,ReceivingTeam[],2,FALSE),"HelpDesk")</f>
        <v>HelpDesk</v>
      </c>
      <c r="Z2319" s="67">
        <f t="shared" si="436"/>
        <v>44896.062499999993</v>
      </c>
      <c r="AA2319" s="68">
        <f t="shared" si="437"/>
        <v>44891</v>
      </c>
      <c r="AB2319" s="69" t="b">
        <f t="shared" si="438"/>
        <v>1</v>
      </c>
      <c r="AC2319" s="70">
        <f t="shared" si="439"/>
        <v>3</v>
      </c>
      <c r="AD2319" s="67">
        <f t="shared" si="440"/>
        <v>44896.062499999993</v>
      </c>
      <c r="AE2319" s="67">
        <f>VLOOKUP(V2319,'Branch Wise Work Timelines'!C:G,3,FALSE)+AA2319</f>
        <v>44891.416666666664</v>
      </c>
      <c r="AF2319" s="67">
        <f>IF(V2319="Bangalore",VLOOKUP(V2319,'Branch Wise Work Timelines'!C:G,4,FALSE)+AA2319+1,IF(V2319="Mumbai",VLOOKUP(V2319,'Branch Wise Work Timelines'!C:G,4,FALSE)+AA2319+1,VLOOKUP(V2319,'Branch Wise Work Timelines'!C:G,4,FALSE)+AA2319))</f>
        <v>44891.770833333336</v>
      </c>
      <c r="AG2319" s="67">
        <f>WORKDAY.INTL(AA2319,1,11)+VLOOKUP(V2319,'Branch Wise Work Timelines'!C:G,3,FALSE)</f>
        <v>44893.416666666664</v>
      </c>
      <c r="AH2319" s="69" t="str">
        <f t="shared" si="441"/>
        <v>Met</v>
      </c>
      <c r="AI2319" s="69">
        <f t="shared" ca="1" si="442"/>
        <v>20365</v>
      </c>
      <c r="AJ2319" s="69" t="str">
        <f ca="1">IF(AI2319&lt;0,"0-12",IFERROR(VLOOKUP(AI2319,Breakup[],2,FALSE),"&gt;24"))</f>
        <v>&gt;24</v>
      </c>
      <c r="AK2319" s="69" t="str">
        <f>VLOOKUP(V2319,Master!B:D,3,FALSE)</f>
        <v>South</v>
      </c>
      <c r="AL2319" s="69" t="str">
        <f t="shared" si="443"/>
        <v>Chennai</v>
      </c>
    </row>
    <row r="2320" spans="1:38">
      <c r="A2320" s="13" t="s">
        <v>4951</v>
      </c>
      <c r="B2320" s="54">
        <v>44701.537260914403</v>
      </c>
      <c r="C2320" s="13" t="s">
        <v>739</v>
      </c>
      <c r="D2320" s="13">
        <v>1647</v>
      </c>
      <c r="E2320" s="13" t="s">
        <v>4952</v>
      </c>
      <c r="F2320" s="13" t="s">
        <v>24</v>
      </c>
      <c r="G2320" s="14">
        <v>1653031734773</v>
      </c>
      <c r="H2320" s="55">
        <v>0.69317129629629604</v>
      </c>
      <c r="I2320" s="33">
        <v>44883.693171296298</v>
      </c>
      <c r="J2320" s="58">
        <v>44883</v>
      </c>
      <c r="K2320" s="13" t="s">
        <v>452</v>
      </c>
      <c r="L2320" s="13" t="s">
        <v>36</v>
      </c>
      <c r="M2320" s="13" t="s">
        <v>739</v>
      </c>
      <c r="N2320" s="13" t="s">
        <v>1185</v>
      </c>
      <c r="O2320" s="33" t="s">
        <v>38</v>
      </c>
      <c r="P2320" s="58" t="s">
        <v>38</v>
      </c>
      <c r="Q2320" s="33" t="s">
        <v>207</v>
      </c>
      <c r="R2320" s="14" t="s">
        <v>38</v>
      </c>
      <c r="S2320" s="13" t="s">
        <v>216</v>
      </c>
      <c r="T2320" s="13" t="s">
        <v>278</v>
      </c>
      <c r="U2320" s="33">
        <f t="shared" ca="1" si="432"/>
        <v>45744.56914039352</v>
      </c>
      <c r="V2320" s="13" t="str">
        <f t="shared" si="433"/>
        <v>Chennai</v>
      </c>
      <c r="W2320" s="13" t="str">
        <f t="shared" si="434"/>
        <v>DOMI</v>
      </c>
      <c r="X2320" s="13">
        <f t="shared" si="435"/>
        <v>16</v>
      </c>
      <c r="Y2320" s="13" t="str">
        <f>IFERROR(VLOOKUP(C2320,ReceivingTeam[],2,FALSE),"HelpDesk")</f>
        <v>HelpDesk</v>
      </c>
      <c r="Z2320" s="67">
        <f t="shared" si="436"/>
        <v>44887.339004629626</v>
      </c>
      <c r="AA2320" s="68">
        <f t="shared" si="437"/>
        <v>44883</v>
      </c>
      <c r="AB2320" s="69" t="b">
        <f t="shared" si="438"/>
        <v>1</v>
      </c>
      <c r="AC2320" s="70">
        <f t="shared" si="439"/>
        <v>3</v>
      </c>
      <c r="AD2320" s="67">
        <f t="shared" si="440"/>
        <v>44887.339004629626</v>
      </c>
      <c r="AE2320" s="67">
        <f>VLOOKUP(V2320,'Branch Wise Work Timelines'!C:G,3,FALSE)+AA2320</f>
        <v>44883.416666666664</v>
      </c>
      <c r="AF2320" s="67">
        <f>IF(V2320="Bangalore",VLOOKUP(V2320,'Branch Wise Work Timelines'!C:G,4,FALSE)+AA2320+1,IF(V2320="Mumbai",VLOOKUP(V2320,'Branch Wise Work Timelines'!C:G,4,FALSE)+AA2320+1,VLOOKUP(V2320,'Branch Wise Work Timelines'!C:G,4,FALSE)+AA2320))</f>
        <v>44883.770833333336</v>
      </c>
      <c r="AG2320" s="67">
        <f>WORKDAY.INTL(AA2320,1,11)+VLOOKUP(V2320,'Branch Wise Work Timelines'!C:G,3,FALSE)</f>
        <v>44884.416666666664</v>
      </c>
      <c r="AH2320" s="69" t="str">
        <f t="shared" ca="1" si="441"/>
        <v>Out of TAT</v>
      </c>
      <c r="AI2320" s="69">
        <f t="shared" ca="1" si="442"/>
        <v>20574</v>
      </c>
      <c r="AJ2320" s="69" t="str">
        <f ca="1">IF(AI2320&lt;0,"0-12",IFERROR(VLOOKUP(AI2320,Breakup[],2,FALSE),"&gt;24"))</f>
        <v>&gt;24</v>
      </c>
      <c r="AK2320" s="69" t="str">
        <f>VLOOKUP(V2320,Master!B:D,3,FALSE)</f>
        <v>South</v>
      </c>
      <c r="AL2320" s="69" t="str">
        <f t="shared" si="443"/>
        <v>Chennai</v>
      </c>
    </row>
    <row r="2321" spans="1:38">
      <c r="A2321" s="13" t="s">
        <v>4953</v>
      </c>
      <c r="B2321" s="54">
        <v>44701.537556169002</v>
      </c>
      <c r="C2321" s="13" t="s">
        <v>739</v>
      </c>
      <c r="D2321" s="13">
        <v>872</v>
      </c>
      <c r="E2321" s="13" t="s">
        <v>4954</v>
      </c>
      <c r="F2321" s="13" t="s">
        <v>24</v>
      </c>
      <c r="G2321" s="14">
        <v>1653031734773</v>
      </c>
      <c r="H2321" s="55">
        <v>0.431724537037037</v>
      </c>
      <c r="I2321" s="33">
        <v>44884.431724536997</v>
      </c>
      <c r="J2321" s="58">
        <v>44884</v>
      </c>
      <c r="K2321" s="13" t="s">
        <v>452</v>
      </c>
      <c r="L2321" s="13" t="s">
        <v>36</v>
      </c>
      <c r="M2321" s="13" t="s">
        <v>739</v>
      </c>
      <c r="N2321" s="13" t="s">
        <v>1185</v>
      </c>
      <c r="O2321" s="33" t="s">
        <v>38</v>
      </c>
      <c r="P2321" s="58" t="s">
        <v>38</v>
      </c>
      <c r="Q2321" s="33" t="s">
        <v>207</v>
      </c>
      <c r="R2321" s="14" t="s">
        <v>38</v>
      </c>
      <c r="S2321" s="13" t="s">
        <v>216</v>
      </c>
      <c r="T2321" s="13" t="s">
        <v>278</v>
      </c>
      <c r="U2321" s="33">
        <f t="shared" ca="1" si="432"/>
        <v>45744.56914039352</v>
      </c>
      <c r="V2321" s="13" t="str">
        <f t="shared" si="433"/>
        <v>Chennai</v>
      </c>
      <c r="W2321" s="13" t="str">
        <f t="shared" si="434"/>
        <v>DOMI</v>
      </c>
      <c r="X2321" s="13">
        <f t="shared" si="435"/>
        <v>10</v>
      </c>
      <c r="Y2321" s="13" t="str">
        <f>IFERROR(VLOOKUP(C2321,ReceivingTeam[],2,FALSE),"HelpDesk")</f>
        <v>HelpDesk</v>
      </c>
      <c r="Z2321" s="67">
        <f t="shared" si="436"/>
        <v>44889.077557870325</v>
      </c>
      <c r="AA2321" s="68">
        <f t="shared" si="437"/>
        <v>44884</v>
      </c>
      <c r="AB2321" s="69" t="b">
        <f t="shared" si="438"/>
        <v>1</v>
      </c>
      <c r="AC2321" s="70">
        <f t="shared" si="439"/>
        <v>3</v>
      </c>
      <c r="AD2321" s="67">
        <f t="shared" si="440"/>
        <v>44889.077557870325</v>
      </c>
      <c r="AE2321" s="67">
        <f>VLOOKUP(V2321,'Branch Wise Work Timelines'!C:G,3,FALSE)+AA2321</f>
        <v>44884.416666666664</v>
      </c>
      <c r="AF2321" s="67">
        <f>IF(V2321="Bangalore",VLOOKUP(V2321,'Branch Wise Work Timelines'!C:G,4,FALSE)+AA2321+1,IF(V2321="Mumbai",VLOOKUP(V2321,'Branch Wise Work Timelines'!C:G,4,FALSE)+AA2321+1,VLOOKUP(V2321,'Branch Wise Work Timelines'!C:G,4,FALSE)+AA2321))</f>
        <v>44884.770833333336</v>
      </c>
      <c r="AG2321" s="67">
        <f>WORKDAY.INTL(AA2321,1,11)+VLOOKUP(V2321,'Branch Wise Work Timelines'!C:G,3,FALSE)</f>
        <v>44886.416666666664</v>
      </c>
      <c r="AH2321" s="69" t="str">
        <f t="shared" ca="1" si="441"/>
        <v>Out of TAT</v>
      </c>
      <c r="AI2321" s="69">
        <f t="shared" ca="1" si="442"/>
        <v>20532</v>
      </c>
      <c r="AJ2321" s="69" t="str">
        <f ca="1">IF(AI2321&lt;0,"0-12",IFERROR(VLOOKUP(AI2321,Breakup[],2,FALSE),"&gt;24"))</f>
        <v>&gt;24</v>
      </c>
      <c r="AK2321" s="69" t="str">
        <f>VLOOKUP(V2321,Master!B:D,3,FALSE)</f>
        <v>South</v>
      </c>
      <c r="AL2321" s="69" t="str">
        <f t="shared" si="443"/>
        <v>Chennai</v>
      </c>
    </row>
    <row r="2322" spans="1:38">
      <c r="A2322" s="13" t="s">
        <v>4955</v>
      </c>
      <c r="B2322" s="54">
        <v>44701.537837037002</v>
      </c>
      <c r="C2322" s="13" t="s">
        <v>739</v>
      </c>
      <c r="D2322" s="13">
        <v>1506</v>
      </c>
      <c r="E2322" s="13" t="s">
        <v>4956</v>
      </c>
      <c r="F2322" s="13" t="s">
        <v>33</v>
      </c>
      <c r="G2322" s="14">
        <v>1653031734773</v>
      </c>
      <c r="H2322" s="55">
        <v>0.71222222222222198</v>
      </c>
      <c r="I2322" s="33">
        <v>44884.712222222202</v>
      </c>
      <c r="J2322" s="58">
        <v>44884</v>
      </c>
      <c r="K2322" s="13" t="s">
        <v>452</v>
      </c>
      <c r="L2322" s="13" t="s">
        <v>36</v>
      </c>
      <c r="M2322" s="13" t="s">
        <v>739</v>
      </c>
      <c r="N2322" s="13" t="s">
        <v>1185</v>
      </c>
      <c r="O2322" s="33" t="s">
        <v>38</v>
      </c>
      <c r="P2322" s="58" t="s">
        <v>38</v>
      </c>
      <c r="Q2322" s="33" t="s">
        <v>207</v>
      </c>
      <c r="R2322" s="14" t="s">
        <v>38</v>
      </c>
      <c r="S2322" s="13" t="s">
        <v>216</v>
      </c>
      <c r="T2322" s="13" t="s">
        <v>278</v>
      </c>
      <c r="U2322" s="33">
        <f t="shared" ca="1" si="432"/>
        <v>45744.56914039352</v>
      </c>
      <c r="V2322" s="13" t="str">
        <f t="shared" si="433"/>
        <v>Chennai</v>
      </c>
      <c r="W2322" s="13" t="str">
        <f t="shared" si="434"/>
        <v>RI</v>
      </c>
      <c r="X2322" s="13">
        <f t="shared" si="435"/>
        <v>17</v>
      </c>
      <c r="Y2322" s="13" t="str">
        <f>IFERROR(VLOOKUP(C2322,ReceivingTeam[],2,FALSE),"HelpDesk")</f>
        <v>HelpDesk</v>
      </c>
      <c r="Z2322" s="67">
        <f t="shared" si="436"/>
        <v>44889.358055555531</v>
      </c>
      <c r="AA2322" s="68">
        <f t="shared" si="437"/>
        <v>44884</v>
      </c>
      <c r="AB2322" s="69" t="b">
        <f t="shared" si="438"/>
        <v>1</v>
      </c>
      <c r="AC2322" s="70">
        <f t="shared" si="439"/>
        <v>3</v>
      </c>
      <c r="AD2322" s="67">
        <f t="shared" si="440"/>
        <v>44889.358055555531</v>
      </c>
      <c r="AE2322" s="67">
        <f>VLOOKUP(V2322,'Branch Wise Work Timelines'!C:G,3,FALSE)+AA2322</f>
        <v>44884.416666666664</v>
      </c>
      <c r="AF2322" s="67">
        <f>IF(V2322="Bangalore",VLOOKUP(V2322,'Branch Wise Work Timelines'!C:G,4,FALSE)+AA2322+1,IF(V2322="Mumbai",VLOOKUP(V2322,'Branch Wise Work Timelines'!C:G,4,FALSE)+AA2322+1,VLOOKUP(V2322,'Branch Wise Work Timelines'!C:G,4,FALSE)+AA2322))</f>
        <v>44884.770833333336</v>
      </c>
      <c r="AG2322" s="67">
        <f>WORKDAY.INTL(AA2322,1,11)+VLOOKUP(V2322,'Branch Wise Work Timelines'!C:G,3,FALSE)</f>
        <v>44886.416666666664</v>
      </c>
      <c r="AH2322" s="69" t="str">
        <f t="shared" ca="1" si="441"/>
        <v>Out of TAT</v>
      </c>
      <c r="AI2322" s="69">
        <f t="shared" ca="1" si="442"/>
        <v>20526</v>
      </c>
      <c r="AJ2322" s="69" t="str">
        <f ca="1">IF(AI2322&lt;0,"0-12",IFERROR(VLOOKUP(AI2322,Breakup[],2,FALSE),"&gt;24"))</f>
        <v>&gt;24</v>
      </c>
      <c r="AK2322" s="69" t="str">
        <f>VLOOKUP(V2322,Master!B:D,3,FALSE)</f>
        <v>South</v>
      </c>
      <c r="AL2322" s="69" t="str">
        <f t="shared" si="443"/>
        <v>Chennai</v>
      </c>
    </row>
    <row r="2323" spans="1:38">
      <c r="A2323" s="13" t="s">
        <v>4957</v>
      </c>
      <c r="B2323" s="54">
        <v>44701.5381277778</v>
      </c>
      <c r="C2323" s="13" t="s">
        <v>739</v>
      </c>
      <c r="D2323" s="13">
        <v>1066</v>
      </c>
      <c r="E2323" s="13" t="s">
        <v>4958</v>
      </c>
      <c r="F2323" s="13" t="s">
        <v>33</v>
      </c>
      <c r="G2323" s="14">
        <v>1653031734773</v>
      </c>
      <c r="H2323" s="55">
        <v>0.75189814814814804</v>
      </c>
      <c r="I2323" s="33">
        <v>44886.751898148097</v>
      </c>
      <c r="J2323" s="58">
        <v>44886</v>
      </c>
      <c r="K2323" s="13" t="s">
        <v>452</v>
      </c>
      <c r="L2323" s="13" t="s">
        <v>36</v>
      </c>
      <c r="M2323" s="13" t="s">
        <v>739</v>
      </c>
      <c r="N2323" s="13" t="s">
        <v>1185</v>
      </c>
      <c r="O2323" s="33" t="s">
        <v>38</v>
      </c>
      <c r="P2323" s="58" t="s">
        <v>38</v>
      </c>
      <c r="Q2323" s="33" t="s">
        <v>207</v>
      </c>
      <c r="R2323" s="14" t="s">
        <v>38</v>
      </c>
      <c r="S2323" s="13" t="s">
        <v>216</v>
      </c>
      <c r="T2323" s="13" t="s">
        <v>278</v>
      </c>
      <c r="U2323" s="33">
        <f t="shared" ca="1" si="432"/>
        <v>45744.56914039352</v>
      </c>
      <c r="V2323" s="13" t="str">
        <f t="shared" si="433"/>
        <v>Chennai</v>
      </c>
      <c r="W2323" s="13" t="str">
        <f t="shared" si="434"/>
        <v>RI</v>
      </c>
      <c r="X2323" s="13">
        <f t="shared" si="435"/>
        <v>18</v>
      </c>
      <c r="Y2323" s="13" t="str">
        <f>IFERROR(VLOOKUP(C2323,ReceivingTeam[],2,FALSE),"HelpDesk")</f>
        <v>HelpDesk</v>
      </c>
      <c r="Z2323" s="67">
        <f t="shared" si="436"/>
        <v>44890.397731481426</v>
      </c>
      <c r="AA2323" s="68">
        <f t="shared" si="437"/>
        <v>44886</v>
      </c>
      <c r="AB2323" s="69" t="b">
        <f t="shared" si="438"/>
        <v>1</v>
      </c>
      <c r="AC2323" s="70">
        <f t="shared" si="439"/>
        <v>3</v>
      </c>
      <c r="AD2323" s="67">
        <f t="shared" si="440"/>
        <v>44890.397731481426</v>
      </c>
      <c r="AE2323" s="67">
        <f>VLOOKUP(V2323,'Branch Wise Work Timelines'!C:G,3,FALSE)+AA2323</f>
        <v>44886.416666666664</v>
      </c>
      <c r="AF2323" s="67">
        <f>IF(V2323="Bangalore",VLOOKUP(V2323,'Branch Wise Work Timelines'!C:G,4,FALSE)+AA2323+1,IF(V2323="Mumbai",VLOOKUP(V2323,'Branch Wise Work Timelines'!C:G,4,FALSE)+AA2323+1,VLOOKUP(V2323,'Branch Wise Work Timelines'!C:G,4,FALSE)+AA2323))</f>
        <v>44886.770833333336</v>
      </c>
      <c r="AG2323" s="67">
        <f>WORKDAY.INTL(AA2323,1,11)+VLOOKUP(V2323,'Branch Wise Work Timelines'!C:G,3,FALSE)</f>
        <v>44887.416666666664</v>
      </c>
      <c r="AH2323" s="69" t="str">
        <f t="shared" ca="1" si="441"/>
        <v>Out of TAT</v>
      </c>
      <c r="AI2323" s="69">
        <f t="shared" ca="1" si="442"/>
        <v>20501</v>
      </c>
      <c r="AJ2323" s="69" t="str">
        <f ca="1">IF(AI2323&lt;0,"0-12",IFERROR(VLOOKUP(AI2323,Breakup[],2,FALSE),"&gt;24"))</f>
        <v>&gt;24</v>
      </c>
      <c r="AK2323" s="69" t="str">
        <f>VLOOKUP(V2323,Master!B:D,3,FALSE)</f>
        <v>South</v>
      </c>
      <c r="AL2323" s="69" t="str">
        <f t="shared" si="443"/>
        <v>Chennai</v>
      </c>
    </row>
    <row r="2324" spans="1:38">
      <c r="A2324" s="13" t="s">
        <v>4959</v>
      </c>
      <c r="B2324" s="54">
        <v>44701.601485300896</v>
      </c>
      <c r="C2324" s="13" t="s">
        <v>739</v>
      </c>
      <c r="D2324" s="13">
        <v>1387</v>
      </c>
      <c r="E2324" s="13" t="s">
        <v>4960</v>
      </c>
      <c r="F2324" s="13" t="s">
        <v>24</v>
      </c>
      <c r="G2324" s="14">
        <v>1653037855169</v>
      </c>
      <c r="H2324" s="55">
        <v>0.16563657407407401</v>
      </c>
      <c r="I2324" s="33">
        <v>44887.1656365741</v>
      </c>
      <c r="J2324" s="58">
        <v>44887</v>
      </c>
      <c r="K2324" s="13" t="s">
        <v>452</v>
      </c>
      <c r="L2324" s="13" t="s">
        <v>36</v>
      </c>
      <c r="M2324" s="13" t="s">
        <v>739</v>
      </c>
      <c r="N2324" s="13" t="s">
        <v>1185</v>
      </c>
      <c r="O2324" s="33" t="s">
        <v>38</v>
      </c>
      <c r="P2324" s="58" t="s">
        <v>38</v>
      </c>
      <c r="Q2324" s="33" t="s">
        <v>207</v>
      </c>
      <c r="R2324" s="14" t="s">
        <v>38</v>
      </c>
      <c r="S2324" s="13" t="s">
        <v>216</v>
      </c>
      <c r="T2324" s="13" t="s">
        <v>217</v>
      </c>
      <c r="U2324" s="33">
        <f t="shared" ca="1" si="432"/>
        <v>45744.56914039352</v>
      </c>
      <c r="V2324" s="13" t="str">
        <f t="shared" si="433"/>
        <v>Chennai</v>
      </c>
      <c r="W2324" s="13" t="str">
        <f t="shared" si="434"/>
        <v>DOMI</v>
      </c>
      <c r="X2324" s="13">
        <f t="shared" si="435"/>
        <v>3</v>
      </c>
      <c r="Y2324" s="13" t="str">
        <f>IFERROR(VLOOKUP(C2324,ReceivingTeam[],2,FALSE),"HelpDesk")</f>
        <v>HelpDesk</v>
      </c>
      <c r="Z2324" s="67">
        <f t="shared" si="436"/>
        <v>44888.562499999993</v>
      </c>
      <c r="AA2324" s="68">
        <f t="shared" si="437"/>
        <v>44887</v>
      </c>
      <c r="AB2324" s="69" t="b">
        <f t="shared" si="438"/>
        <v>1</v>
      </c>
      <c r="AC2324" s="70">
        <f t="shared" si="439"/>
        <v>0.5</v>
      </c>
      <c r="AD2324" s="67">
        <f t="shared" si="440"/>
        <v>44888.562499999993</v>
      </c>
      <c r="AE2324" s="67">
        <f>VLOOKUP(V2324,'Branch Wise Work Timelines'!C:G,3,FALSE)+AA2324</f>
        <v>44887.416666666664</v>
      </c>
      <c r="AF2324" s="67">
        <f>IF(V2324="Bangalore",VLOOKUP(V2324,'Branch Wise Work Timelines'!C:G,4,FALSE)+AA2324+1,IF(V2324="Mumbai",VLOOKUP(V2324,'Branch Wise Work Timelines'!C:G,4,FALSE)+AA2324+1,VLOOKUP(V2324,'Branch Wise Work Timelines'!C:G,4,FALSE)+AA2324))</f>
        <v>44887.770833333336</v>
      </c>
      <c r="AG2324" s="67">
        <f>WORKDAY.INTL(AA2324,1,11)+VLOOKUP(V2324,'Branch Wise Work Timelines'!C:G,3,FALSE)</f>
        <v>44888.416666666664</v>
      </c>
      <c r="AH2324" s="69" t="str">
        <f t="shared" ca="1" si="441"/>
        <v>Out of TAT</v>
      </c>
      <c r="AI2324" s="69">
        <f t="shared" ca="1" si="442"/>
        <v>20545</v>
      </c>
      <c r="AJ2324" s="69" t="str">
        <f ca="1">IF(AI2324&lt;0,"0-12",IFERROR(VLOOKUP(AI2324,Breakup[],2,FALSE),"&gt;24"))</f>
        <v>&gt;24</v>
      </c>
      <c r="AK2324" s="69" t="str">
        <f>VLOOKUP(V2324,Master!B:D,3,FALSE)</f>
        <v>South</v>
      </c>
      <c r="AL2324" s="69" t="str">
        <f t="shared" si="443"/>
        <v>Chennai</v>
      </c>
    </row>
    <row r="2325" spans="1:38">
      <c r="A2325" s="13" t="s">
        <v>4961</v>
      </c>
      <c r="B2325" s="54">
        <v>44701.538696261603</v>
      </c>
      <c r="C2325" s="13" t="s">
        <v>739</v>
      </c>
      <c r="D2325" s="13">
        <v>1422</v>
      </c>
      <c r="E2325" s="13" t="s">
        <v>4962</v>
      </c>
      <c r="F2325" s="13" t="s">
        <v>24</v>
      </c>
      <c r="G2325" s="14">
        <v>1653031734773</v>
      </c>
      <c r="H2325" s="55">
        <v>1.24074074074074E-2</v>
      </c>
      <c r="I2325" s="33">
        <v>44881.012407407397</v>
      </c>
      <c r="J2325" s="58">
        <v>44881</v>
      </c>
      <c r="K2325" s="13" t="s">
        <v>452</v>
      </c>
      <c r="L2325" s="13" t="s">
        <v>36</v>
      </c>
      <c r="M2325" s="13" t="s">
        <v>739</v>
      </c>
      <c r="N2325" s="13" t="s">
        <v>1185</v>
      </c>
      <c r="O2325" s="33" t="s">
        <v>38</v>
      </c>
      <c r="P2325" s="58" t="s">
        <v>38</v>
      </c>
      <c r="Q2325" s="33" t="s">
        <v>207</v>
      </c>
      <c r="R2325" s="14" t="s">
        <v>38</v>
      </c>
      <c r="S2325" s="13" t="s">
        <v>216</v>
      </c>
      <c r="T2325" s="13" t="s">
        <v>278</v>
      </c>
      <c r="U2325" s="33">
        <f t="shared" ca="1" si="432"/>
        <v>45744.56914039352</v>
      </c>
      <c r="V2325" s="13" t="str">
        <f t="shared" si="433"/>
        <v>Chennai</v>
      </c>
      <c r="W2325" s="13" t="str">
        <f t="shared" si="434"/>
        <v>DOMI</v>
      </c>
      <c r="X2325" s="13">
        <f t="shared" si="435"/>
        <v>0</v>
      </c>
      <c r="Y2325" s="13" t="str">
        <f>IFERROR(VLOOKUP(C2325,ReceivingTeam[],2,FALSE),"HelpDesk")</f>
        <v>HelpDesk</v>
      </c>
      <c r="Z2325" s="67">
        <f t="shared" si="436"/>
        <v>44885.062499999993</v>
      </c>
      <c r="AA2325" s="68">
        <f t="shared" si="437"/>
        <v>44881</v>
      </c>
      <c r="AB2325" s="69" t="b">
        <f t="shared" si="438"/>
        <v>1</v>
      </c>
      <c r="AC2325" s="70">
        <f t="shared" si="439"/>
        <v>3</v>
      </c>
      <c r="AD2325" s="67">
        <f t="shared" si="440"/>
        <v>44885.062499999993</v>
      </c>
      <c r="AE2325" s="67">
        <f>VLOOKUP(V2325,'Branch Wise Work Timelines'!C:G,3,FALSE)+AA2325</f>
        <v>44881.416666666664</v>
      </c>
      <c r="AF2325" s="67">
        <f>IF(V2325="Bangalore",VLOOKUP(V2325,'Branch Wise Work Timelines'!C:G,4,FALSE)+AA2325+1,IF(V2325="Mumbai",VLOOKUP(V2325,'Branch Wise Work Timelines'!C:G,4,FALSE)+AA2325+1,VLOOKUP(V2325,'Branch Wise Work Timelines'!C:G,4,FALSE)+AA2325))</f>
        <v>44881.770833333336</v>
      </c>
      <c r="AG2325" s="67">
        <f>WORKDAY.INTL(AA2325,1,11)+VLOOKUP(V2325,'Branch Wise Work Timelines'!C:G,3,FALSE)</f>
        <v>44882.416666666664</v>
      </c>
      <c r="AH2325" s="69" t="str">
        <f t="shared" ca="1" si="441"/>
        <v>Out of TAT</v>
      </c>
      <c r="AI2325" s="69">
        <f t="shared" ca="1" si="442"/>
        <v>20629</v>
      </c>
      <c r="AJ2325" s="69" t="str">
        <f ca="1">IF(AI2325&lt;0,"0-12",IFERROR(VLOOKUP(AI2325,Breakup[],2,FALSE),"&gt;24"))</f>
        <v>&gt;24</v>
      </c>
      <c r="AK2325" s="69" t="str">
        <f>VLOOKUP(V2325,Master!B:D,3,FALSE)</f>
        <v>South</v>
      </c>
      <c r="AL2325" s="69" t="str">
        <f t="shared" si="443"/>
        <v>Chennai</v>
      </c>
    </row>
    <row r="2326" spans="1:38">
      <c r="A2326" s="13" t="s">
        <v>4963</v>
      </c>
      <c r="B2326" s="54">
        <v>44701.539001388897</v>
      </c>
      <c r="C2326" s="13" t="s">
        <v>739</v>
      </c>
      <c r="D2326" s="13">
        <v>379</v>
      </c>
      <c r="E2326" s="13" t="s">
        <v>4964</v>
      </c>
      <c r="F2326" s="13" t="s">
        <v>24</v>
      </c>
      <c r="G2326" s="14">
        <v>1653031734773</v>
      </c>
      <c r="H2326" s="55">
        <v>0.62917824074074102</v>
      </c>
      <c r="I2326" s="33">
        <v>44888.629178240699</v>
      </c>
      <c r="J2326" s="58">
        <v>44888</v>
      </c>
      <c r="K2326" s="13" t="s">
        <v>452</v>
      </c>
      <c r="L2326" s="13" t="s">
        <v>36</v>
      </c>
      <c r="M2326" s="13" t="s">
        <v>739</v>
      </c>
      <c r="N2326" s="13" t="s">
        <v>1185</v>
      </c>
      <c r="O2326" s="33" t="s">
        <v>38</v>
      </c>
      <c r="P2326" s="58" t="s">
        <v>38</v>
      </c>
      <c r="Q2326" s="33" t="s">
        <v>207</v>
      </c>
      <c r="R2326" s="14" t="s">
        <v>38</v>
      </c>
      <c r="S2326" s="13" t="s">
        <v>216</v>
      </c>
      <c r="T2326" s="13" t="s">
        <v>278</v>
      </c>
      <c r="U2326" s="33">
        <f t="shared" ca="1" si="432"/>
        <v>45744.56914039352</v>
      </c>
      <c r="V2326" s="13" t="str">
        <f t="shared" si="433"/>
        <v>Chennai</v>
      </c>
      <c r="W2326" s="13" t="str">
        <f t="shared" si="434"/>
        <v>DOMI</v>
      </c>
      <c r="X2326" s="13">
        <f t="shared" si="435"/>
        <v>15</v>
      </c>
      <c r="Y2326" s="13" t="str">
        <f>IFERROR(VLOOKUP(C2326,ReceivingTeam[],2,FALSE),"HelpDesk")</f>
        <v>HelpDesk</v>
      </c>
      <c r="Z2326" s="67">
        <f t="shared" si="436"/>
        <v>44892.275011574027</v>
      </c>
      <c r="AA2326" s="68">
        <f t="shared" si="437"/>
        <v>44888</v>
      </c>
      <c r="AB2326" s="69" t="b">
        <f t="shared" si="438"/>
        <v>1</v>
      </c>
      <c r="AC2326" s="70">
        <f t="shared" si="439"/>
        <v>3</v>
      </c>
      <c r="AD2326" s="67">
        <f t="shared" si="440"/>
        <v>44892.275011574027</v>
      </c>
      <c r="AE2326" s="67">
        <f>VLOOKUP(V2326,'Branch Wise Work Timelines'!C:G,3,FALSE)+AA2326</f>
        <v>44888.416666666664</v>
      </c>
      <c r="AF2326" s="67">
        <f>IF(V2326="Bangalore",VLOOKUP(V2326,'Branch Wise Work Timelines'!C:G,4,FALSE)+AA2326+1,IF(V2326="Mumbai",VLOOKUP(V2326,'Branch Wise Work Timelines'!C:G,4,FALSE)+AA2326+1,VLOOKUP(V2326,'Branch Wise Work Timelines'!C:G,4,FALSE)+AA2326))</f>
        <v>44888.770833333336</v>
      </c>
      <c r="AG2326" s="67">
        <f>WORKDAY.INTL(AA2326,1,11)+VLOOKUP(V2326,'Branch Wise Work Timelines'!C:G,3,FALSE)</f>
        <v>44889.416666666664</v>
      </c>
      <c r="AH2326" s="69" t="str">
        <f t="shared" ca="1" si="441"/>
        <v>Out of TAT</v>
      </c>
      <c r="AI2326" s="69">
        <f t="shared" ca="1" si="442"/>
        <v>20456</v>
      </c>
      <c r="AJ2326" s="69" t="str">
        <f ca="1">IF(AI2326&lt;0,"0-12",IFERROR(VLOOKUP(AI2326,Breakup[],2,FALSE),"&gt;24"))</f>
        <v>&gt;24</v>
      </c>
      <c r="AK2326" s="69" t="str">
        <f>VLOOKUP(V2326,Master!B:D,3,FALSE)</f>
        <v>South</v>
      </c>
      <c r="AL2326" s="69" t="str">
        <f t="shared" si="443"/>
        <v>Chennai</v>
      </c>
    </row>
    <row r="2327" spans="1:38">
      <c r="A2327" s="13" t="s">
        <v>4965</v>
      </c>
      <c r="B2327" s="54">
        <v>44701.539353900502</v>
      </c>
      <c r="C2327" s="13" t="s">
        <v>739</v>
      </c>
      <c r="D2327" s="13">
        <v>265</v>
      </c>
      <c r="E2327" s="13" t="s">
        <v>4966</v>
      </c>
      <c r="F2327" s="13" t="s">
        <v>24</v>
      </c>
      <c r="G2327" s="14">
        <v>1653031734773</v>
      </c>
      <c r="H2327" s="55">
        <v>0.317002314814815</v>
      </c>
      <c r="I2327" s="33">
        <v>44886.317002314798</v>
      </c>
      <c r="J2327" s="58">
        <v>44886</v>
      </c>
      <c r="K2327" s="13" t="s">
        <v>452</v>
      </c>
      <c r="L2327" s="13" t="s">
        <v>36</v>
      </c>
      <c r="M2327" s="13" t="s">
        <v>739</v>
      </c>
      <c r="N2327" s="13" t="s">
        <v>1185</v>
      </c>
      <c r="O2327" s="33" t="s">
        <v>38</v>
      </c>
      <c r="P2327" s="58" t="s">
        <v>38</v>
      </c>
      <c r="Q2327" s="33" t="s">
        <v>207</v>
      </c>
      <c r="R2327" s="14" t="s">
        <v>38</v>
      </c>
      <c r="S2327" s="13" t="s">
        <v>216</v>
      </c>
      <c r="T2327" s="13" t="s">
        <v>278</v>
      </c>
      <c r="U2327" s="33">
        <f t="shared" ca="1" si="432"/>
        <v>45744.56914039352</v>
      </c>
      <c r="V2327" s="13" t="str">
        <f t="shared" si="433"/>
        <v>Chennai</v>
      </c>
      <c r="W2327" s="13" t="str">
        <f t="shared" si="434"/>
        <v>DOMI</v>
      </c>
      <c r="X2327" s="13">
        <f t="shared" si="435"/>
        <v>7</v>
      </c>
      <c r="Y2327" s="13" t="str">
        <f>IFERROR(VLOOKUP(C2327,ReceivingTeam[],2,FALSE),"HelpDesk")</f>
        <v>HelpDesk</v>
      </c>
      <c r="Z2327" s="67">
        <f t="shared" si="436"/>
        <v>44890.062499999993</v>
      </c>
      <c r="AA2327" s="68">
        <f t="shared" si="437"/>
        <v>44886</v>
      </c>
      <c r="AB2327" s="69" t="b">
        <f t="shared" si="438"/>
        <v>1</v>
      </c>
      <c r="AC2327" s="70">
        <f t="shared" si="439"/>
        <v>3</v>
      </c>
      <c r="AD2327" s="67">
        <f t="shared" si="440"/>
        <v>44890.062499999993</v>
      </c>
      <c r="AE2327" s="67">
        <f>VLOOKUP(V2327,'Branch Wise Work Timelines'!C:G,3,FALSE)+AA2327</f>
        <v>44886.416666666664</v>
      </c>
      <c r="AF2327" s="67">
        <f>IF(V2327="Bangalore",VLOOKUP(V2327,'Branch Wise Work Timelines'!C:G,4,FALSE)+AA2327+1,IF(V2327="Mumbai",VLOOKUP(V2327,'Branch Wise Work Timelines'!C:G,4,FALSE)+AA2327+1,VLOOKUP(V2327,'Branch Wise Work Timelines'!C:G,4,FALSE)+AA2327))</f>
        <v>44886.770833333336</v>
      </c>
      <c r="AG2327" s="67">
        <f>WORKDAY.INTL(AA2327,1,11)+VLOOKUP(V2327,'Branch Wise Work Timelines'!C:G,3,FALSE)</f>
        <v>44887.416666666664</v>
      </c>
      <c r="AH2327" s="69" t="str">
        <f t="shared" ca="1" si="441"/>
        <v>Out of TAT</v>
      </c>
      <c r="AI2327" s="69">
        <f t="shared" ca="1" si="442"/>
        <v>20509</v>
      </c>
      <c r="AJ2327" s="69" t="str">
        <f ca="1">IF(AI2327&lt;0,"0-12",IFERROR(VLOOKUP(AI2327,Breakup[],2,FALSE),"&gt;24"))</f>
        <v>&gt;24</v>
      </c>
      <c r="AK2327" s="69" t="str">
        <f>VLOOKUP(V2327,Master!B:D,3,FALSE)</f>
        <v>South</v>
      </c>
      <c r="AL2327" s="69" t="str">
        <f t="shared" si="443"/>
        <v>Chennai</v>
      </c>
    </row>
    <row r="2328" spans="1:38">
      <c r="A2328" s="13" t="s">
        <v>4967</v>
      </c>
      <c r="B2328" s="54">
        <v>44701.539662731499</v>
      </c>
      <c r="C2328" s="13" t="s">
        <v>739</v>
      </c>
      <c r="D2328" s="13">
        <v>367</v>
      </c>
      <c r="E2328" s="13" t="s">
        <v>4968</v>
      </c>
      <c r="F2328" s="13" t="s">
        <v>24</v>
      </c>
      <c r="G2328" s="14">
        <v>1653031734773</v>
      </c>
      <c r="H2328" s="55">
        <v>0.80449074074074101</v>
      </c>
      <c r="I2328" s="33">
        <v>44886.804490740702</v>
      </c>
      <c r="J2328" s="58">
        <v>44886</v>
      </c>
      <c r="K2328" s="13" t="s">
        <v>452</v>
      </c>
      <c r="L2328" s="13" t="s">
        <v>36</v>
      </c>
      <c r="M2328" s="13" t="s">
        <v>739</v>
      </c>
      <c r="N2328" s="13" t="s">
        <v>1185</v>
      </c>
      <c r="O2328" s="33" t="s">
        <v>38</v>
      </c>
      <c r="P2328" s="58" t="s">
        <v>38</v>
      </c>
      <c r="Q2328" s="33" t="s">
        <v>207</v>
      </c>
      <c r="R2328" s="14" t="s">
        <v>38</v>
      </c>
      <c r="S2328" s="13" t="s">
        <v>216</v>
      </c>
      <c r="T2328" s="13" t="s">
        <v>278</v>
      </c>
      <c r="U2328" s="33">
        <f t="shared" ca="1" si="432"/>
        <v>45744.56914039352</v>
      </c>
      <c r="V2328" s="13" t="str">
        <f t="shared" si="433"/>
        <v>Chennai</v>
      </c>
      <c r="W2328" s="13" t="str">
        <f t="shared" si="434"/>
        <v>DOMI</v>
      </c>
      <c r="X2328" s="13">
        <f t="shared" si="435"/>
        <v>19</v>
      </c>
      <c r="Y2328" s="13" t="str">
        <f>IFERROR(VLOOKUP(C2328,ReceivingTeam[],2,FALSE),"HelpDesk")</f>
        <v>HelpDesk</v>
      </c>
      <c r="Z2328" s="67">
        <f t="shared" si="436"/>
        <v>44890.450324074031</v>
      </c>
      <c r="AA2328" s="68">
        <f t="shared" si="437"/>
        <v>44886</v>
      </c>
      <c r="AB2328" s="69" t="b">
        <f t="shared" si="438"/>
        <v>1</v>
      </c>
      <c r="AC2328" s="70">
        <f t="shared" si="439"/>
        <v>3</v>
      </c>
      <c r="AD2328" s="67">
        <f t="shared" si="440"/>
        <v>44890.450324074031</v>
      </c>
      <c r="AE2328" s="67">
        <f>VLOOKUP(V2328,'Branch Wise Work Timelines'!C:G,3,FALSE)+AA2328</f>
        <v>44886.416666666664</v>
      </c>
      <c r="AF2328" s="67">
        <f>IF(V2328="Bangalore",VLOOKUP(V2328,'Branch Wise Work Timelines'!C:G,4,FALSE)+AA2328+1,IF(V2328="Mumbai",VLOOKUP(V2328,'Branch Wise Work Timelines'!C:G,4,FALSE)+AA2328+1,VLOOKUP(V2328,'Branch Wise Work Timelines'!C:G,4,FALSE)+AA2328))</f>
        <v>44886.770833333336</v>
      </c>
      <c r="AG2328" s="67">
        <f>WORKDAY.INTL(AA2328,1,11)+VLOOKUP(V2328,'Branch Wise Work Timelines'!C:G,3,FALSE)</f>
        <v>44887.416666666664</v>
      </c>
      <c r="AH2328" s="69" t="str">
        <f t="shared" ca="1" si="441"/>
        <v>Out of TAT</v>
      </c>
      <c r="AI2328" s="69">
        <f t="shared" ca="1" si="442"/>
        <v>20499</v>
      </c>
      <c r="AJ2328" s="69" t="str">
        <f ca="1">IF(AI2328&lt;0,"0-12",IFERROR(VLOOKUP(AI2328,Breakup[],2,FALSE),"&gt;24"))</f>
        <v>&gt;24</v>
      </c>
      <c r="AK2328" s="69" t="str">
        <f>VLOOKUP(V2328,Master!B:D,3,FALSE)</f>
        <v>South</v>
      </c>
      <c r="AL2328" s="69" t="str">
        <f t="shared" si="443"/>
        <v>Chennai</v>
      </c>
    </row>
    <row r="2329" spans="1:38">
      <c r="A2329" s="13" t="s">
        <v>4969</v>
      </c>
      <c r="B2329" s="54">
        <v>44701.5400216782</v>
      </c>
      <c r="C2329" s="13" t="s">
        <v>739</v>
      </c>
      <c r="D2329" s="13">
        <v>1730</v>
      </c>
      <c r="E2329" s="13" t="s">
        <v>4970</v>
      </c>
      <c r="F2329" s="13" t="s">
        <v>33</v>
      </c>
      <c r="G2329" s="14">
        <v>1653031734773</v>
      </c>
      <c r="H2329" s="55">
        <v>0.66811342592592604</v>
      </c>
      <c r="I2329" s="33">
        <v>44890.668113425898</v>
      </c>
      <c r="J2329" s="58">
        <v>44890</v>
      </c>
      <c r="K2329" s="13" t="s">
        <v>452</v>
      </c>
      <c r="L2329" s="13" t="s">
        <v>36</v>
      </c>
      <c r="M2329" s="13" t="s">
        <v>739</v>
      </c>
      <c r="N2329" s="13" t="s">
        <v>1185</v>
      </c>
      <c r="O2329" s="33" t="s">
        <v>38</v>
      </c>
      <c r="P2329" s="58" t="s">
        <v>38</v>
      </c>
      <c r="Q2329" s="33" t="s">
        <v>207</v>
      </c>
      <c r="R2329" s="14" t="s">
        <v>38</v>
      </c>
      <c r="S2329" s="13" t="s">
        <v>216</v>
      </c>
      <c r="T2329" s="13" t="s">
        <v>278</v>
      </c>
      <c r="U2329" s="33">
        <f t="shared" ca="1" si="432"/>
        <v>45744.56914039352</v>
      </c>
      <c r="V2329" s="13" t="str">
        <f t="shared" si="433"/>
        <v>Chennai</v>
      </c>
      <c r="W2329" s="13" t="str">
        <f t="shared" si="434"/>
        <v>RI</v>
      </c>
      <c r="X2329" s="13">
        <f t="shared" si="435"/>
        <v>16</v>
      </c>
      <c r="Y2329" s="13" t="str">
        <f>IFERROR(VLOOKUP(C2329,ReceivingTeam[],2,FALSE),"HelpDesk")</f>
        <v>HelpDesk</v>
      </c>
      <c r="Z2329" s="67">
        <f t="shared" si="436"/>
        <v>44894.313946759226</v>
      </c>
      <c r="AA2329" s="68">
        <f t="shared" si="437"/>
        <v>44890</v>
      </c>
      <c r="AB2329" s="69" t="b">
        <f t="shared" si="438"/>
        <v>1</v>
      </c>
      <c r="AC2329" s="70">
        <f t="shared" si="439"/>
        <v>3</v>
      </c>
      <c r="AD2329" s="67">
        <f t="shared" si="440"/>
        <v>44894.313946759226</v>
      </c>
      <c r="AE2329" s="67">
        <f>VLOOKUP(V2329,'Branch Wise Work Timelines'!C:G,3,FALSE)+AA2329</f>
        <v>44890.416666666664</v>
      </c>
      <c r="AF2329" s="67">
        <f>IF(V2329="Bangalore",VLOOKUP(V2329,'Branch Wise Work Timelines'!C:G,4,FALSE)+AA2329+1,IF(V2329="Mumbai",VLOOKUP(V2329,'Branch Wise Work Timelines'!C:G,4,FALSE)+AA2329+1,VLOOKUP(V2329,'Branch Wise Work Timelines'!C:G,4,FALSE)+AA2329))</f>
        <v>44890.770833333336</v>
      </c>
      <c r="AG2329" s="67">
        <f>WORKDAY.INTL(AA2329,1,11)+VLOOKUP(V2329,'Branch Wise Work Timelines'!C:G,3,FALSE)</f>
        <v>44891.416666666664</v>
      </c>
      <c r="AH2329" s="69" t="str">
        <f t="shared" ca="1" si="441"/>
        <v>Out of TAT</v>
      </c>
      <c r="AI2329" s="69">
        <f t="shared" ca="1" si="442"/>
        <v>20407</v>
      </c>
      <c r="AJ2329" s="69" t="str">
        <f ca="1">IF(AI2329&lt;0,"0-12",IFERROR(VLOOKUP(AI2329,Breakup[],2,FALSE),"&gt;24"))</f>
        <v>&gt;24</v>
      </c>
      <c r="AK2329" s="69" t="str">
        <f>VLOOKUP(V2329,Master!B:D,3,FALSE)</f>
        <v>South</v>
      </c>
      <c r="AL2329" s="69" t="str">
        <f t="shared" si="443"/>
        <v>Chennai</v>
      </c>
    </row>
    <row r="2330" spans="1:38">
      <c r="A2330" s="13" t="s">
        <v>4971</v>
      </c>
      <c r="B2330" s="54">
        <v>44701.4304597222</v>
      </c>
      <c r="C2330" s="13" t="s">
        <v>739</v>
      </c>
      <c r="D2330" s="13">
        <v>1151</v>
      </c>
      <c r="E2330" s="13" t="s">
        <v>4972</v>
      </c>
      <c r="F2330" s="13" t="s">
        <v>24</v>
      </c>
      <c r="G2330" s="14">
        <v>1653022359922</v>
      </c>
      <c r="H2330" s="55">
        <v>0.63087962962962996</v>
      </c>
      <c r="I2330" s="33">
        <v>44884.6308796296</v>
      </c>
      <c r="J2330" s="58">
        <v>44884</v>
      </c>
      <c r="K2330" s="13" t="s">
        <v>452</v>
      </c>
      <c r="L2330" s="13" t="s">
        <v>36</v>
      </c>
      <c r="M2330" s="13" t="s">
        <v>739</v>
      </c>
      <c r="N2330" s="13" t="s">
        <v>1185</v>
      </c>
      <c r="O2330" s="33" t="s">
        <v>38</v>
      </c>
      <c r="P2330" s="58" t="s">
        <v>38</v>
      </c>
      <c r="Q2330" s="33" t="s">
        <v>207</v>
      </c>
      <c r="R2330" s="14" t="s">
        <v>38</v>
      </c>
      <c r="S2330" s="13" t="s">
        <v>216</v>
      </c>
      <c r="T2330" s="13" t="s">
        <v>278</v>
      </c>
      <c r="U2330" s="33">
        <f t="shared" ca="1" si="432"/>
        <v>45744.56914039352</v>
      </c>
      <c r="V2330" s="13" t="str">
        <f t="shared" si="433"/>
        <v>Chennai</v>
      </c>
      <c r="W2330" s="13" t="str">
        <f t="shared" si="434"/>
        <v>DOMI</v>
      </c>
      <c r="X2330" s="13">
        <f t="shared" si="435"/>
        <v>15</v>
      </c>
      <c r="Y2330" s="13" t="str">
        <f>IFERROR(VLOOKUP(C2330,ReceivingTeam[],2,FALSE),"HelpDesk")</f>
        <v>HelpDesk</v>
      </c>
      <c r="Z2330" s="67">
        <f t="shared" si="436"/>
        <v>44889.276712962928</v>
      </c>
      <c r="AA2330" s="68">
        <f t="shared" si="437"/>
        <v>44884</v>
      </c>
      <c r="AB2330" s="69" t="b">
        <f t="shared" si="438"/>
        <v>1</v>
      </c>
      <c r="AC2330" s="70">
        <f t="shared" si="439"/>
        <v>3</v>
      </c>
      <c r="AD2330" s="67">
        <f t="shared" si="440"/>
        <v>44889.276712962928</v>
      </c>
      <c r="AE2330" s="67">
        <f>VLOOKUP(V2330,'Branch Wise Work Timelines'!C:G,3,FALSE)+AA2330</f>
        <v>44884.416666666664</v>
      </c>
      <c r="AF2330" s="67">
        <f>IF(V2330="Bangalore",VLOOKUP(V2330,'Branch Wise Work Timelines'!C:G,4,FALSE)+AA2330+1,IF(V2330="Mumbai",VLOOKUP(V2330,'Branch Wise Work Timelines'!C:G,4,FALSE)+AA2330+1,VLOOKUP(V2330,'Branch Wise Work Timelines'!C:G,4,FALSE)+AA2330))</f>
        <v>44884.770833333336</v>
      </c>
      <c r="AG2330" s="67">
        <f>WORKDAY.INTL(AA2330,1,11)+VLOOKUP(V2330,'Branch Wise Work Timelines'!C:G,3,FALSE)</f>
        <v>44886.416666666664</v>
      </c>
      <c r="AH2330" s="69" t="str">
        <f t="shared" ca="1" si="441"/>
        <v>Out of TAT</v>
      </c>
      <c r="AI2330" s="69">
        <f t="shared" ca="1" si="442"/>
        <v>20528</v>
      </c>
      <c r="AJ2330" s="69" t="str">
        <f ca="1">IF(AI2330&lt;0,"0-12",IFERROR(VLOOKUP(AI2330,Breakup[],2,FALSE),"&gt;24"))</f>
        <v>&gt;24</v>
      </c>
      <c r="AK2330" s="69" t="str">
        <f>VLOOKUP(V2330,Master!B:D,3,FALSE)</f>
        <v>South</v>
      </c>
      <c r="AL2330" s="69" t="str">
        <f t="shared" si="443"/>
        <v>Chennai</v>
      </c>
    </row>
    <row r="2331" spans="1:38">
      <c r="A2331" s="13" t="s">
        <v>4973</v>
      </c>
      <c r="B2331" s="54">
        <v>44701.578351157397</v>
      </c>
      <c r="C2331" s="13" t="s">
        <v>739</v>
      </c>
      <c r="D2331" s="13">
        <v>1673</v>
      </c>
      <c r="E2331" s="13" t="s">
        <v>4974</v>
      </c>
      <c r="F2331" s="13" t="s">
        <v>24</v>
      </c>
      <c r="G2331" s="14">
        <v>1653039109932</v>
      </c>
      <c r="H2331" s="55">
        <v>0.72616898148148101</v>
      </c>
      <c r="I2331" s="33">
        <v>44886.726168981499</v>
      </c>
      <c r="J2331" s="58">
        <v>44886</v>
      </c>
      <c r="K2331" s="13" t="s">
        <v>452</v>
      </c>
      <c r="L2331" s="13" t="s">
        <v>36</v>
      </c>
      <c r="M2331" s="13" t="s">
        <v>739</v>
      </c>
      <c r="N2331" s="13" t="s">
        <v>1185</v>
      </c>
      <c r="O2331" s="33" t="s">
        <v>38</v>
      </c>
      <c r="P2331" s="58" t="s">
        <v>38</v>
      </c>
      <c r="Q2331" s="33" t="s">
        <v>207</v>
      </c>
      <c r="R2331" s="14" t="s">
        <v>38</v>
      </c>
      <c r="S2331" s="13" t="s">
        <v>216</v>
      </c>
      <c r="T2331" s="13" t="s">
        <v>217</v>
      </c>
      <c r="U2331" s="33">
        <f t="shared" ca="1" si="432"/>
        <v>45744.56914039352</v>
      </c>
      <c r="V2331" s="13" t="str">
        <f t="shared" si="433"/>
        <v>Chennai</v>
      </c>
      <c r="W2331" s="13" t="str">
        <f t="shared" si="434"/>
        <v>DOMI</v>
      </c>
      <c r="X2331" s="13">
        <f t="shared" si="435"/>
        <v>17</v>
      </c>
      <c r="Y2331" s="13" t="str">
        <f>IFERROR(VLOOKUP(C2331,ReceivingTeam[],2,FALSE),"HelpDesk")</f>
        <v>HelpDesk</v>
      </c>
      <c r="Z2331" s="67">
        <f t="shared" si="436"/>
        <v>44887.872002314827</v>
      </c>
      <c r="AA2331" s="68">
        <f t="shared" si="437"/>
        <v>44886</v>
      </c>
      <c r="AB2331" s="69" t="b">
        <f t="shared" si="438"/>
        <v>1</v>
      </c>
      <c r="AC2331" s="70">
        <f t="shared" si="439"/>
        <v>0.5</v>
      </c>
      <c r="AD2331" s="67">
        <f t="shared" si="440"/>
        <v>44887.872002314827</v>
      </c>
      <c r="AE2331" s="67">
        <f>VLOOKUP(V2331,'Branch Wise Work Timelines'!C:G,3,FALSE)+AA2331</f>
        <v>44886.416666666664</v>
      </c>
      <c r="AF2331" s="67">
        <f>IF(V2331="Bangalore",VLOOKUP(V2331,'Branch Wise Work Timelines'!C:G,4,FALSE)+AA2331+1,IF(V2331="Mumbai",VLOOKUP(V2331,'Branch Wise Work Timelines'!C:G,4,FALSE)+AA2331+1,VLOOKUP(V2331,'Branch Wise Work Timelines'!C:G,4,FALSE)+AA2331))</f>
        <v>44886.770833333336</v>
      </c>
      <c r="AG2331" s="67">
        <f>WORKDAY.INTL(AA2331,1,11)+VLOOKUP(V2331,'Branch Wise Work Timelines'!C:G,3,FALSE)</f>
        <v>44887.416666666664</v>
      </c>
      <c r="AH2331" s="69" t="str">
        <f t="shared" ca="1" si="441"/>
        <v>Out of TAT</v>
      </c>
      <c r="AI2331" s="69">
        <f t="shared" ca="1" si="442"/>
        <v>20561</v>
      </c>
      <c r="AJ2331" s="69" t="str">
        <f ca="1">IF(AI2331&lt;0,"0-12",IFERROR(VLOOKUP(AI2331,Breakup[],2,FALSE),"&gt;24"))</f>
        <v>&gt;24</v>
      </c>
      <c r="AK2331" s="69" t="str">
        <f>VLOOKUP(V2331,Master!B:D,3,FALSE)</f>
        <v>South</v>
      </c>
      <c r="AL2331" s="69" t="str">
        <f t="shared" si="443"/>
        <v>Chennai</v>
      </c>
    </row>
    <row r="2332" spans="1:38">
      <c r="A2332" s="13" t="s">
        <v>4975</v>
      </c>
      <c r="B2332" s="54">
        <v>44701.578706168999</v>
      </c>
      <c r="C2332" s="13" t="s">
        <v>739</v>
      </c>
      <c r="D2332" s="13">
        <v>603</v>
      </c>
      <c r="E2332" s="13" t="s">
        <v>4976</v>
      </c>
      <c r="F2332" s="13" t="s">
        <v>24</v>
      </c>
      <c r="G2332" s="14">
        <v>1653039109932</v>
      </c>
      <c r="H2332" s="55">
        <v>0.68484953703703699</v>
      </c>
      <c r="I2332" s="33">
        <v>44890.684849537</v>
      </c>
      <c r="J2332" s="58">
        <v>44890</v>
      </c>
      <c r="K2332" s="13" t="s">
        <v>452</v>
      </c>
      <c r="L2332" s="13" t="s">
        <v>36</v>
      </c>
      <c r="M2332" s="13" t="s">
        <v>739</v>
      </c>
      <c r="N2332" s="13" t="s">
        <v>1185</v>
      </c>
      <c r="O2332" s="33" t="s">
        <v>38</v>
      </c>
      <c r="P2332" s="58" t="s">
        <v>38</v>
      </c>
      <c r="Q2332" s="33" t="s">
        <v>207</v>
      </c>
      <c r="R2332" s="14" t="s">
        <v>38</v>
      </c>
      <c r="S2332" s="13" t="s">
        <v>216</v>
      </c>
      <c r="T2332" s="13" t="s">
        <v>217</v>
      </c>
      <c r="U2332" s="33">
        <f t="shared" ca="1" si="432"/>
        <v>45744.56914039352</v>
      </c>
      <c r="V2332" s="13" t="str">
        <f t="shared" si="433"/>
        <v>Chennai</v>
      </c>
      <c r="W2332" s="13" t="str">
        <f t="shared" si="434"/>
        <v>DOMI</v>
      </c>
      <c r="X2332" s="13">
        <f t="shared" si="435"/>
        <v>16</v>
      </c>
      <c r="Y2332" s="13" t="str">
        <f>IFERROR(VLOOKUP(C2332,ReceivingTeam[],2,FALSE),"HelpDesk")</f>
        <v>HelpDesk</v>
      </c>
      <c r="Z2332" s="67">
        <f t="shared" si="436"/>
        <v>44891.830682870328</v>
      </c>
      <c r="AA2332" s="68">
        <f t="shared" si="437"/>
        <v>44890</v>
      </c>
      <c r="AB2332" s="69" t="b">
        <f t="shared" si="438"/>
        <v>1</v>
      </c>
      <c r="AC2332" s="70">
        <f t="shared" si="439"/>
        <v>0.5</v>
      </c>
      <c r="AD2332" s="67">
        <f t="shared" si="440"/>
        <v>44891.830682870328</v>
      </c>
      <c r="AE2332" s="67">
        <f>VLOOKUP(V2332,'Branch Wise Work Timelines'!C:G,3,FALSE)+AA2332</f>
        <v>44890.416666666664</v>
      </c>
      <c r="AF2332" s="67">
        <f>IF(V2332="Bangalore",VLOOKUP(V2332,'Branch Wise Work Timelines'!C:G,4,FALSE)+AA2332+1,IF(V2332="Mumbai",VLOOKUP(V2332,'Branch Wise Work Timelines'!C:G,4,FALSE)+AA2332+1,VLOOKUP(V2332,'Branch Wise Work Timelines'!C:G,4,FALSE)+AA2332))</f>
        <v>44890.770833333336</v>
      </c>
      <c r="AG2332" s="67">
        <f>WORKDAY.INTL(AA2332,1,11)+VLOOKUP(V2332,'Branch Wise Work Timelines'!C:G,3,FALSE)</f>
        <v>44891.416666666664</v>
      </c>
      <c r="AH2332" s="69" t="str">
        <f t="shared" ca="1" si="441"/>
        <v>Out of TAT</v>
      </c>
      <c r="AI2332" s="69">
        <f t="shared" ca="1" si="442"/>
        <v>20466</v>
      </c>
      <c r="AJ2332" s="69" t="str">
        <f ca="1">IF(AI2332&lt;0,"0-12",IFERROR(VLOOKUP(AI2332,Breakup[],2,FALSE),"&gt;24"))</f>
        <v>&gt;24</v>
      </c>
      <c r="AK2332" s="69" t="str">
        <f>VLOOKUP(V2332,Master!B:D,3,FALSE)</f>
        <v>South</v>
      </c>
      <c r="AL2332" s="69" t="str">
        <f t="shared" si="443"/>
        <v>Chennai</v>
      </c>
    </row>
    <row r="2333" spans="1:38">
      <c r="A2333" s="13" t="s">
        <v>4977</v>
      </c>
      <c r="B2333" s="54">
        <v>44701.579222106498</v>
      </c>
      <c r="C2333" s="13" t="s">
        <v>739</v>
      </c>
      <c r="D2333" s="13">
        <v>353</v>
      </c>
      <c r="E2333" s="13" t="s">
        <v>4978</v>
      </c>
      <c r="F2333" s="13" t="s">
        <v>24</v>
      </c>
      <c r="G2333" s="14">
        <v>1653039109932</v>
      </c>
      <c r="H2333" s="55">
        <v>9.5949074074074096E-3</v>
      </c>
      <c r="I2333" s="33">
        <v>44881.009594907402</v>
      </c>
      <c r="J2333" s="58">
        <v>44881</v>
      </c>
      <c r="K2333" s="13" t="s">
        <v>452</v>
      </c>
      <c r="L2333" s="13" t="s">
        <v>36</v>
      </c>
      <c r="M2333" s="13" t="s">
        <v>739</v>
      </c>
      <c r="N2333" s="13" t="s">
        <v>1185</v>
      </c>
      <c r="O2333" s="33" t="s">
        <v>38</v>
      </c>
      <c r="P2333" s="58" t="s">
        <v>38</v>
      </c>
      <c r="Q2333" s="33" t="s">
        <v>207</v>
      </c>
      <c r="R2333" s="14" t="s">
        <v>38</v>
      </c>
      <c r="S2333" s="13" t="s">
        <v>216</v>
      </c>
      <c r="T2333" s="13" t="s">
        <v>217</v>
      </c>
      <c r="U2333" s="33">
        <f t="shared" ca="1" si="432"/>
        <v>45744.56914039352</v>
      </c>
      <c r="V2333" s="13" t="str">
        <f t="shared" si="433"/>
        <v>Chennai</v>
      </c>
      <c r="W2333" s="13" t="str">
        <f t="shared" si="434"/>
        <v>DOMI</v>
      </c>
      <c r="X2333" s="13">
        <f t="shared" si="435"/>
        <v>0</v>
      </c>
      <c r="Y2333" s="13" t="str">
        <f>IFERROR(VLOOKUP(C2333,ReceivingTeam[],2,FALSE),"HelpDesk")</f>
        <v>HelpDesk</v>
      </c>
      <c r="Z2333" s="67">
        <f t="shared" si="436"/>
        <v>44882.562499999993</v>
      </c>
      <c r="AA2333" s="68">
        <f t="shared" si="437"/>
        <v>44881</v>
      </c>
      <c r="AB2333" s="69" t="b">
        <f t="shared" si="438"/>
        <v>1</v>
      </c>
      <c r="AC2333" s="70">
        <f t="shared" si="439"/>
        <v>0.5</v>
      </c>
      <c r="AD2333" s="67">
        <f t="shared" si="440"/>
        <v>44882.562499999993</v>
      </c>
      <c r="AE2333" s="67">
        <f>VLOOKUP(V2333,'Branch Wise Work Timelines'!C:G,3,FALSE)+AA2333</f>
        <v>44881.416666666664</v>
      </c>
      <c r="AF2333" s="67">
        <f>IF(V2333="Bangalore",VLOOKUP(V2333,'Branch Wise Work Timelines'!C:G,4,FALSE)+AA2333+1,IF(V2333="Mumbai",VLOOKUP(V2333,'Branch Wise Work Timelines'!C:G,4,FALSE)+AA2333+1,VLOOKUP(V2333,'Branch Wise Work Timelines'!C:G,4,FALSE)+AA2333))</f>
        <v>44881.770833333336</v>
      </c>
      <c r="AG2333" s="67">
        <f>WORKDAY.INTL(AA2333,1,11)+VLOOKUP(V2333,'Branch Wise Work Timelines'!C:G,3,FALSE)</f>
        <v>44882.416666666664</v>
      </c>
      <c r="AH2333" s="69" t="str">
        <f t="shared" ca="1" si="441"/>
        <v>Out of TAT</v>
      </c>
      <c r="AI2333" s="69">
        <f t="shared" ca="1" si="442"/>
        <v>20689</v>
      </c>
      <c r="AJ2333" s="69" t="str">
        <f ca="1">IF(AI2333&lt;0,"0-12",IFERROR(VLOOKUP(AI2333,Breakup[],2,FALSE),"&gt;24"))</f>
        <v>&gt;24</v>
      </c>
      <c r="AK2333" s="69" t="str">
        <f>VLOOKUP(V2333,Master!B:D,3,FALSE)</f>
        <v>South</v>
      </c>
      <c r="AL2333" s="69" t="str">
        <f t="shared" si="443"/>
        <v>Chennai</v>
      </c>
    </row>
    <row r="2334" spans="1:38">
      <c r="A2334" s="13" t="s">
        <v>4979</v>
      </c>
      <c r="B2334" s="54">
        <v>44701.600630405097</v>
      </c>
      <c r="C2334" s="13" t="s">
        <v>739</v>
      </c>
      <c r="D2334" s="13">
        <v>96</v>
      </c>
      <c r="E2334" s="13" t="s">
        <v>4980</v>
      </c>
      <c r="F2334" s="13" t="s">
        <v>24</v>
      </c>
      <c r="G2334" s="14">
        <v>1653039109932</v>
      </c>
      <c r="H2334" s="55">
        <v>0.41318287037036999</v>
      </c>
      <c r="I2334" s="33">
        <v>44884.413182870398</v>
      </c>
      <c r="J2334" s="58">
        <v>44884</v>
      </c>
      <c r="K2334" s="13" t="s">
        <v>452</v>
      </c>
      <c r="L2334" s="13" t="s">
        <v>36</v>
      </c>
      <c r="M2334" s="13" t="s">
        <v>739</v>
      </c>
      <c r="N2334" s="13" t="s">
        <v>1185</v>
      </c>
      <c r="O2334" s="33" t="s">
        <v>38</v>
      </c>
      <c r="P2334" s="58" t="s">
        <v>38</v>
      </c>
      <c r="Q2334" s="33" t="s">
        <v>207</v>
      </c>
      <c r="R2334" s="14" t="s">
        <v>38</v>
      </c>
      <c r="S2334" s="13" t="s">
        <v>216</v>
      </c>
      <c r="T2334" s="13" t="s">
        <v>217</v>
      </c>
      <c r="U2334" s="33">
        <f t="shared" ca="1" si="432"/>
        <v>45744.56914039352</v>
      </c>
      <c r="V2334" s="13" t="str">
        <f t="shared" si="433"/>
        <v>Chennai</v>
      </c>
      <c r="W2334" s="13" t="str">
        <f t="shared" si="434"/>
        <v>DOMI</v>
      </c>
      <c r="X2334" s="13">
        <f t="shared" si="435"/>
        <v>9</v>
      </c>
      <c r="Y2334" s="13" t="str">
        <f>IFERROR(VLOOKUP(C2334,ReceivingTeam[],2,FALSE),"HelpDesk")</f>
        <v>HelpDesk</v>
      </c>
      <c r="Z2334" s="67">
        <f t="shared" si="436"/>
        <v>44886.562499999993</v>
      </c>
      <c r="AA2334" s="68">
        <f t="shared" si="437"/>
        <v>44884</v>
      </c>
      <c r="AB2334" s="69" t="b">
        <f t="shared" si="438"/>
        <v>1</v>
      </c>
      <c r="AC2334" s="70">
        <f t="shared" si="439"/>
        <v>0.5</v>
      </c>
      <c r="AD2334" s="67">
        <f t="shared" si="440"/>
        <v>44886.562499999993</v>
      </c>
      <c r="AE2334" s="67">
        <f>VLOOKUP(V2334,'Branch Wise Work Timelines'!C:G,3,FALSE)+AA2334</f>
        <v>44884.416666666664</v>
      </c>
      <c r="AF2334" s="67">
        <f>IF(V2334="Bangalore",VLOOKUP(V2334,'Branch Wise Work Timelines'!C:G,4,FALSE)+AA2334+1,IF(V2334="Mumbai",VLOOKUP(V2334,'Branch Wise Work Timelines'!C:G,4,FALSE)+AA2334+1,VLOOKUP(V2334,'Branch Wise Work Timelines'!C:G,4,FALSE)+AA2334))</f>
        <v>44884.770833333336</v>
      </c>
      <c r="AG2334" s="67">
        <f>WORKDAY.INTL(AA2334,1,11)+VLOOKUP(V2334,'Branch Wise Work Timelines'!C:G,3,FALSE)</f>
        <v>44886.416666666664</v>
      </c>
      <c r="AH2334" s="69" t="str">
        <f t="shared" ca="1" si="441"/>
        <v>Out of TAT</v>
      </c>
      <c r="AI2334" s="69">
        <f t="shared" ca="1" si="442"/>
        <v>20593</v>
      </c>
      <c r="AJ2334" s="69" t="str">
        <f ca="1">IF(AI2334&lt;0,"0-12",IFERROR(VLOOKUP(AI2334,Breakup[],2,FALSE),"&gt;24"))</f>
        <v>&gt;24</v>
      </c>
      <c r="AK2334" s="69" t="str">
        <f>VLOOKUP(V2334,Master!B:D,3,FALSE)</f>
        <v>South</v>
      </c>
      <c r="AL2334" s="69" t="str">
        <f t="shared" si="443"/>
        <v>Chennai</v>
      </c>
    </row>
    <row r="2335" spans="1:38">
      <c r="A2335" s="13" t="s">
        <v>4981</v>
      </c>
      <c r="B2335" s="54">
        <v>44701.601016053202</v>
      </c>
      <c r="C2335" s="13" t="s">
        <v>739</v>
      </c>
      <c r="D2335" s="13">
        <v>1179</v>
      </c>
      <c r="E2335" s="13" t="s">
        <v>4982</v>
      </c>
      <c r="F2335" s="13" t="s">
        <v>24</v>
      </c>
      <c r="G2335" s="14">
        <v>1653039109932</v>
      </c>
      <c r="H2335" s="55">
        <v>0.69881944444444499</v>
      </c>
      <c r="I2335" s="33">
        <v>44889.698819444398</v>
      </c>
      <c r="J2335" s="58">
        <v>44889</v>
      </c>
      <c r="K2335" s="13" t="s">
        <v>452</v>
      </c>
      <c r="L2335" s="13" t="s">
        <v>36</v>
      </c>
      <c r="M2335" s="13" t="s">
        <v>739</v>
      </c>
      <c r="N2335" s="13" t="s">
        <v>1185</v>
      </c>
      <c r="O2335" s="33" t="s">
        <v>38</v>
      </c>
      <c r="P2335" s="58" t="s">
        <v>38</v>
      </c>
      <c r="Q2335" s="33" t="s">
        <v>207</v>
      </c>
      <c r="R2335" s="14" t="s">
        <v>38</v>
      </c>
      <c r="S2335" s="13" t="s">
        <v>216</v>
      </c>
      <c r="T2335" s="13" t="s">
        <v>217</v>
      </c>
      <c r="U2335" s="33">
        <f t="shared" ca="1" si="432"/>
        <v>45744.56914039352</v>
      </c>
      <c r="V2335" s="13" t="str">
        <f t="shared" si="433"/>
        <v>Chennai</v>
      </c>
      <c r="W2335" s="13" t="str">
        <f t="shared" si="434"/>
        <v>DOMI</v>
      </c>
      <c r="X2335" s="13">
        <f t="shared" si="435"/>
        <v>16</v>
      </c>
      <c r="Y2335" s="13" t="str">
        <f>IFERROR(VLOOKUP(C2335,ReceivingTeam[],2,FALSE),"HelpDesk")</f>
        <v>HelpDesk</v>
      </c>
      <c r="Z2335" s="67">
        <f t="shared" si="436"/>
        <v>44890.844652777727</v>
      </c>
      <c r="AA2335" s="68">
        <f t="shared" si="437"/>
        <v>44889</v>
      </c>
      <c r="AB2335" s="69" t="b">
        <f t="shared" si="438"/>
        <v>1</v>
      </c>
      <c r="AC2335" s="70">
        <f t="shared" si="439"/>
        <v>0.5</v>
      </c>
      <c r="AD2335" s="67">
        <f t="shared" si="440"/>
        <v>44890.844652777727</v>
      </c>
      <c r="AE2335" s="67">
        <f>VLOOKUP(V2335,'Branch Wise Work Timelines'!C:G,3,FALSE)+AA2335</f>
        <v>44889.416666666664</v>
      </c>
      <c r="AF2335" s="67">
        <f>IF(V2335="Bangalore",VLOOKUP(V2335,'Branch Wise Work Timelines'!C:G,4,FALSE)+AA2335+1,IF(V2335="Mumbai",VLOOKUP(V2335,'Branch Wise Work Timelines'!C:G,4,FALSE)+AA2335+1,VLOOKUP(V2335,'Branch Wise Work Timelines'!C:G,4,FALSE)+AA2335))</f>
        <v>44889.770833333336</v>
      </c>
      <c r="AG2335" s="67">
        <f>WORKDAY.INTL(AA2335,1,11)+VLOOKUP(V2335,'Branch Wise Work Timelines'!C:G,3,FALSE)</f>
        <v>44890.416666666664</v>
      </c>
      <c r="AH2335" s="69" t="str">
        <f t="shared" ca="1" si="441"/>
        <v>Out of TAT</v>
      </c>
      <c r="AI2335" s="69">
        <f t="shared" ca="1" si="442"/>
        <v>20490</v>
      </c>
      <c r="AJ2335" s="69" t="str">
        <f ca="1">IF(AI2335&lt;0,"0-12",IFERROR(VLOOKUP(AI2335,Breakup[],2,FALSE),"&gt;24"))</f>
        <v>&gt;24</v>
      </c>
      <c r="AK2335" s="69" t="str">
        <f>VLOOKUP(V2335,Master!B:D,3,FALSE)</f>
        <v>South</v>
      </c>
      <c r="AL2335" s="69" t="str">
        <f t="shared" si="443"/>
        <v>Chennai</v>
      </c>
    </row>
    <row r="2336" spans="1:38">
      <c r="A2336" s="13" t="s">
        <v>4983</v>
      </c>
      <c r="B2336" s="54">
        <v>44701.434287534699</v>
      </c>
      <c r="C2336" s="13" t="s">
        <v>739</v>
      </c>
      <c r="D2336" s="13">
        <v>1028</v>
      </c>
      <c r="E2336" s="13" t="s">
        <v>4984</v>
      </c>
      <c r="F2336" s="13" t="s">
        <v>24</v>
      </c>
      <c r="G2336" s="14">
        <v>1653039109932</v>
      </c>
      <c r="H2336" s="55">
        <v>0.554189814814815</v>
      </c>
      <c r="I2336" s="33">
        <v>44890.5541898148</v>
      </c>
      <c r="J2336" s="58">
        <v>44890</v>
      </c>
      <c r="K2336" s="13" t="s">
        <v>452</v>
      </c>
      <c r="L2336" s="13" t="s">
        <v>36</v>
      </c>
      <c r="M2336" s="13" t="s">
        <v>739</v>
      </c>
      <c r="N2336" s="13" t="s">
        <v>1185</v>
      </c>
      <c r="O2336" s="33" t="s">
        <v>38</v>
      </c>
      <c r="P2336" s="58" t="s">
        <v>38</v>
      </c>
      <c r="Q2336" s="33" t="s">
        <v>207</v>
      </c>
      <c r="R2336" s="14" t="s">
        <v>38</v>
      </c>
      <c r="S2336" s="13" t="s">
        <v>216</v>
      </c>
      <c r="T2336" s="13" t="s">
        <v>217</v>
      </c>
      <c r="U2336" s="33">
        <f t="shared" ca="1" si="432"/>
        <v>45744.56914039352</v>
      </c>
      <c r="V2336" s="13" t="str">
        <f t="shared" si="433"/>
        <v>Chennai</v>
      </c>
      <c r="W2336" s="13" t="str">
        <f t="shared" si="434"/>
        <v>DOMI</v>
      </c>
      <c r="X2336" s="13">
        <f t="shared" si="435"/>
        <v>13</v>
      </c>
      <c r="Y2336" s="13" t="str">
        <f>IFERROR(VLOOKUP(C2336,ReceivingTeam[],2,FALSE),"HelpDesk")</f>
        <v>HelpDesk</v>
      </c>
      <c r="Z2336" s="67">
        <f t="shared" si="436"/>
        <v>44891.700023148129</v>
      </c>
      <c r="AA2336" s="68">
        <f t="shared" si="437"/>
        <v>44890</v>
      </c>
      <c r="AB2336" s="69" t="b">
        <f t="shared" si="438"/>
        <v>1</v>
      </c>
      <c r="AC2336" s="70">
        <f t="shared" si="439"/>
        <v>0.5</v>
      </c>
      <c r="AD2336" s="67">
        <f t="shared" si="440"/>
        <v>44891.700023148129</v>
      </c>
      <c r="AE2336" s="67">
        <f>VLOOKUP(V2336,'Branch Wise Work Timelines'!C:G,3,FALSE)+AA2336</f>
        <v>44890.416666666664</v>
      </c>
      <c r="AF2336" s="67">
        <f>IF(V2336="Bangalore",VLOOKUP(V2336,'Branch Wise Work Timelines'!C:G,4,FALSE)+AA2336+1,IF(V2336="Mumbai",VLOOKUP(V2336,'Branch Wise Work Timelines'!C:G,4,FALSE)+AA2336+1,VLOOKUP(V2336,'Branch Wise Work Timelines'!C:G,4,FALSE)+AA2336))</f>
        <v>44890.770833333336</v>
      </c>
      <c r="AG2336" s="67">
        <f>WORKDAY.INTL(AA2336,1,11)+VLOOKUP(V2336,'Branch Wise Work Timelines'!C:G,3,FALSE)</f>
        <v>44891.416666666664</v>
      </c>
      <c r="AH2336" s="69" t="str">
        <f t="shared" ca="1" si="441"/>
        <v>Out of TAT</v>
      </c>
      <c r="AI2336" s="69">
        <f t="shared" ca="1" si="442"/>
        <v>20469</v>
      </c>
      <c r="AJ2336" s="69" t="str">
        <f ca="1">IF(AI2336&lt;0,"0-12",IFERROR(VLOOKUP(AI2336,Breakup[],2,FALSE),"&gt;24"))</f>
        <v>&gt;24</v>
      </c>
      <c r="AK2336" s="69" t="str">
        <f>VLOOKUP(V2336,Master!B:D,3,FALSE)</f>
        <v>South</v>
      </c>
      <c r="AL2336" s="69" t="str">
        <f t="shared" si="443"/>
        <v>Chennai</v>
      </c>
    </row>
    <row r="2337" spans="1:38">
      <c r="A2337" s="13" t="s">
        <v>4985</v>
      </c>
      <c r="B2337" s="54">
        <v>44701.601856134301</v>
      </c>
      <c r="C2337" s="13" t="s">
        <v>739</v>
      </c>
      <c r="D2337" s="13">
        <v>1964</v>
      </c>
      <c r="E2337" s="13" t="s">
        <v>4986</v>
      </c>
      <c r="F2337" s="13" t="s">
        <v>24</v>
      </c>
      <c r="G2337" s="14">
        <v>1653037855169</v>
      </c>
      <c r="H2337" s="55">
        <v>0.152673611111111</v>
      </c>
      <c r="I2337" s="33">
        <v>44888.152673611097</v>
      </c>
      <c r="J2337" s="58">
        <v>44888</v>
      </c>
      <c r="K2337" s="13" t="s">
        <v>452</v>
      </c>
      <c r="L2337" s="13" t="s">
        <v>36</v>
      </c>
      <c r="M2337" s="13" t="s">
        <v>739</v>
      </c>
      <c r="N2337" s="13" t="s">
        <v>1185</v>
      </c>
      <c r="O2337" s="33" t="s">
        <v>38</v>
      </c>
      <c r="P2337" s="58" t="s">
        <v>38</v>
      </c>
      <c r="Q2337" s="33" t="s">
        <v>207</v>
      </c>
      <c r="R2337" s="14" t="s">
        <v>38</v>
      </c>
      <c r="S2337" s="13" t="s">
        <v>216</v>
      </c>
      <c r="T2337" s="13" t="s">
        <v>217</v>
      </c>
      <c r="U2337" s="33">
        <f t="shared" ca="1" si="432"/>
        <v>45744.56914039352</v>
      </c>
      <c r="V2337" s="13" t="str">
        <f t="shared" si="433"/>
        <v>Chennai</v>
      </c>
      <c r="W2337" s="13" t="str">
        <f t="shared" si="434"/>
        <v>DOMI</v>
      </c>
      <c r="X2337" s="13">
        <f t="shared" si="435"/>
        <v>3</v>
      </c>
      <c r="Y2337" s="13" t="str">
        <f>IFERROR(VLOOKUP(C2337,ReceivingTeam[],2,FALSE),"HelpDesk")</f>
        <v>HelpDesk</v>
      </c>
      <c r="Z2337" s="67">
        <f t="shared" si="436"/>
        <v>44889.562499999993</v>
      </c>
      <c r="AA2337" s="68">
        <f t="shared" si="437"/>
        <v>44888</v>
      </c>
      <c r="AB2337" s="69" t="b">
        <f t="shared" si="438"/>
        <v>1</v>
      </c>
      <c r="AC2337" s="70">
        <f t="shared" si="439"/>
        <v>0.5</v>
      </c>
      <c r="AD2337" s="67">
        <f t="shared" si="440"/>
        <v>44889.562499999993</v>
      </c>
      <c r="AE2337" s="67">
        <f>VLOOKUP(V2337,'Branch Wise Work Timelines'!C:G,3,FALSE)+AA2337</f>
        <v>44888.416666666664</v>
      </c>
      <c r="AF2337" s="67">
        <f>IF(V2337="Bangalore",VLOOKUP(V2337,'Branch Wise Work Timelines'!C:G,4,FALSE)+AA2337+1,IF(V2337="Mumbai",VLOOKUP(V2337,'Branch Wise Work Timelines'!C:G,4,FALSE)+AA2337+1,VLOOKUP(V2337,'Branch Wise Work Timelines'!C:G,4,FALSE)+AA2337))</f>
        <v>44888.770833333336</v>
      </c>
      <c r="AG2337" s="67">
        <f>WORKDAY.INTL(AA2337,1,11)+VLOOKUP(V2337,'Branch Wise Work Timelines'!C:G,3,FALSE)</f>
        <v>44889.416666666664</v>
      </c>
      <c r="AH2337" s="69" t="str">
        <f t="shared" ca="1" si="441"/>
        <v>Out of TAT</v>
      </c>
      <c r="AI2337" s="69">
        <f t="shared" ca="1" si="442"/>
        <v>20521</v>
      </c>
      <c r="AJ2337" s="69" t="str">
        <f ca="1">IF(AI2337&lt;0,"0-12",IFERROR(VLOOKUP(AI2337,Breakup[],2,FALSE),"&gt;24"))</f>
        <v>&gt;24</v>
      </c>
      <c r="AK2337" s="69" t="str">
        <f>VLOOKUP(V2337,Master!B:D,3,FALSE)</f>
        <v>South</v>
      </c>
      <c r="AL2337" s="69" t="str">
        <f t="shared" si="443"/>
        <v>Chennai</v>
      </c>
    </row>
    <row r="2338" spans="1:38">
      <c r="A2338" s="13" t="s">
        <v>4987</v>
      </c>
      <c r="B2338" s="54">
        <v>44700.678891747702</v>
      </c>
      <c r="C2338" s="13" t="s">
        <v>739</v>
      </c>
      <c r="D2338" s="13">
        <v>1603</v>
      </c>
      <c r="E2338" s="13" t="s">
        <v>4988</v>
      </c>
      <c r="F2338" s="13" t="s">
        <v>24</v>
      </c>
      <c r="G2338" s="14">
        <v>1653022359922</v>
      </c>
      <c r="H2338" s="55">
        <v>0.39040509259259298</v>
      </c>
      <c r="I2338" s="33">
        <v>44883.390405092599</v>
      </c>
      <c r="J2338" s="58">
        <v>44883</v>
      </c>
      <c r="K2338" s="13" t="s">
        <v>452</v>
      </c>
      <c r="L2338" s="13" t="s">
        <v>36</v>
      </c>
      <c r="M2338" s="13" t="s">
        <v>739</v>
      </c>
      <c r="N2338" s="13" t="s">
        <v>1185</v>
      </c>
      <c r="O2338" s="33" t="s">
        <v>38</v>
      </c>
      <c r="P2338" s="58" t="s">
        <v>38</v>
      </c>
      <c r="Q2338" s="33" t="s">
        <v>207</v>
      </c>
      <c r="R2338" s="14" t="s">
        <v>38</v>
      </c>
      <c r="S2338" s="13" t="s">
        <v>216</v>
      </c>
      <c r="T2338" s="13" t="s">
        <v>278</v>
      </c>
      <c r="U2338" s="33">
        <f t="shared" ca="1" si="432"/>
        <v>45744.56914039352</v>
      </c>
      <c r="V2338" s="13" t="str">
        <f t="shared" si="433"/>
        <v>Chennai</v>
      </c>
      <c r="W2338" s="13" t="str">
        <f t="shared" si="434"/>
        <v>DOMI</v>
      </c>
      <c r="X2338" s="13">
        <f t="shared" si="435"/>
        <v>9</v>
      </c>
      <c r="Y2338" s="13" t="str">
        <f>IFERROR(VLOOKUP(C2338,ReceivingTeam[],2,FALSE),"HelpDesk")</f>
        <v>HelpDesk</v>
      </c>
      <c r="Z2338" s="67">
        <f t="shared" si="436"/>
        <v>44887.062499999993</v>
      </c>
      <c r="AA2338" s="68">
        <f t="shared" si="437"/>
        <v>44883</v>
      </c>
      <c r="AB2338" s="69" t="b">
        <f t="shared" si="438"/>
        <v>1</v>
      </c>
      <c r="AC2338" s="70">
        <f t="shared" si="439"/>
        <v>3</v>
      </c>
      <c r="AD2338" s="67">
        <f t="shared" si="440"/>
        <v>44887.062499999993</v>
      </c>
      <c r="AE2338" s="67">
        <f>VLOOKUP(V2338,'Branch Wise Work Timelines'!C:G,3,FALSE)+AA2338</f>
        <v>44883.416666666664</v>
      </c>
      <c r="AF2338" s="67">
        <f>IF(V2338="Bangalore",VLOOKUP(V2338,'Branch Wise Work Timelines'!C:G,4,FALSE)+AA2338+1,IF(V2338="Mumbai",VLOOKUP(V2338,'Branch Wise Work Timelines'!C:G,4,FALSE)+AA2338+1,VLOOKUP(V2338,'Branch Wise Work Timelines'!C:G,4,FALSE)+AA2338))</f>
        <v>44883.770833333336</v>
      </c>
      <c r="AG2338" s="67">
        <f>WORKDAY.INTL(AA2338,1,11)+VLOOKUP(V2338,'Branch Wise Work Timelines'!C:G,3,FALSE)</f>
        <v>44884.416666666664</v>
      </c>
      <c r="AH2338" s="69" t="str">
        <f t="shared" ca="1" si="441"/>
        <v>Out of TAT</v>
      </c>
      <c r="AI2338" s="69">
        <f t="shared" ca="1" si="442"/>
        <v>20581</v>
      </c>
      <c r="AJ2338" s="69" t="str">
        <f ca="1">IF(AI2338&lt;0,"0-12",IFERROR(VLOOKUP(AI2338,Breakup[],2,FALSE),"&gt;24"))</f>
        <v>&gt;24</v>
      </c>
      <c r="AK2338" s="69" t="str">
        <f>VLOOKUP(V2338,Master!B:D,3,FALSE)</f>
        <v>South</v>
      </c>
      <c r="AL2338" s="69" t="str">
        <f t="shared" si="443"/>
        <v>Chennai</v>
      </c>
    </row>
    <row r="2339" spans="1:38">
      <c r="A2339" s="13" t="s">
        <v>4989</v>
      </c>
      <c r="B2339" s="54">
        <v>44700.679427280098</v>
      </c>
      <c r="C2339" s="13" t="s">
        <v>739</v>
      </c>
      <c r="D2339" s="13">
        <v>1385</v>
      </c>
      <c r="E2339" s="13" t="s">
        <v>4990</v>
      </c>
      <c r="F2339" s="13" t="s">
        <v>24</v>
      </c>
      <c r="G2339" s="14">
        <v>1653021642671</v>
      </c>
      <c r="H2339" s="55">
        <v>5.5937500000000001E-2</v>
      </c>
      <c r="I2339" s="33">
        <v>44881.055937500001</v>
      </c>
      <c r="J2339" s="58">
        <v>44881</v>
      </c>
      <c r="K2339" s="13" t="s">
        <v>452</v>
      </c>
      <c r="L2339" s="13" t="s">
        <v>36</v>
      </c>
      <c r="M2339" s="13" t="s">
        <v>739</v>
      </c>
      <c r="N2339" s="13" t="s">
        <v>1185</v>
      </c>
      <c r="O2339" s="33" t="s">
        <v>38</v>
      </c>
      <c r="P2339" s="58" t="s">
        <v>38</v>
      </c>
      <c r="Q2339" s="33" t="s">
        <v>207</v>
      </c>
      <c r="R2339" s="14" t="s">
        <v>38</v>
      </c>
      <c r="S2339" s="13" t="s">
        <v>216</v>
      </c>
      <c r="T2339" s="13" t="s">
        <v>217</v>
      </c>
      <c r="U2339" s="33">
        <f t="shared" ca="1" si="432"/>
        <v>45744.56914039352</v>
      </c>
      <c r="V2339" s="13" t="str">
        <f t="shared" si="433"/>
        <v>Chennai</v>
      </c>
      <c r="W2339" s="13" t="str">
        <f t="shared" si="434"/>
        <v>DOMI</v>
      </c>
      <c r="X2339" s="13">
        <f t="shared" si="435"/>
        <v>1</v>
      </c>
      <c r="Y2339" s="13" t="str">
        <f>IFERROR(VLOOKUP(C2339,ReceivingTeam[],2,FALSE),"HelpDesk")</f>
        <v>HelpDesk</v>
      </c>
      <c r="Z2339" s="67">
        <f t="shared" si="436"/>
        <v>44882.562499999993</v>
      </c>
      <c r="AA2339" s="68">
        <f t="shared" si="437"/>
        <v>44881</v>
      </c>
      <c r="AB2339" s="69" t="b">
        <f t="shared" si="438"/>
        <v>1</v>
      </c>
      <c r="AC2339" s="70">
        <f t="shared" si="439"/>
        <v>0.5</v>
      </c>
      <c r="AD2339" s="67">
        <f t="shared" si="440"/>
        <v>44882.562499999993</v>
      </c>
      <c r="AE2339" s="67">
        <f>VLOOKUP(V2339,'Branch Wise Work Timelines'!C:G,3,FALSE)+AA2339</f>
        <v>44881.416666666664</v>
      </c>
      <c r="AF2339" s="67">
        <f>IF(V2339="Bangalore",VLOOKUP(V2339,'Branch Wise Work Timelines'!C:G,4,FALSE)+AA2339+1,IF(V2339="Mumbai",VLOOKUP(V2339,'Branch Wise Work Timelines'!C:G,4,FALSE)+AA2339+1,VLOOKUP(V2339,'Branch Wise Work Timelines'!C:G,4,FALSE)+AA2339))</f>
        <v>44881.770833333336</v>
      </c>
      <c r="AG2339" s="67">
        <f>WORKDAY.INTL(AA2339,1,11)+VLOOKUP(V2339,'Branch Wise Work Timelines'!C:G,3,FALSE)</f>
        <v>44882.416666666664</v>
      </c>
      <c r="AH2339" s="69" t="str">
        <f t="shared" ca="1" si="441"/>
        <v>Out of TAT</v>
      </c>
      <c r="AI2339" s="69">
        <f t="shared" ca="1" si="442"/>
        <v>20689</v>
      </c>
      <c r="AJ2339" s="69" t="str">
        <f ca="1">IF(AI2339&lt;0,"0-12",IFERROR(VLOOKUP(AI2339,Breakup[],2,FALSE),"&gt;24"))</f>
        <v>&gt;24</v>
      </c>
      <c r="AK2339" s="69" t="str">
        <f>VLOOKUP(V2339,Master!B:D,3,FALSE)</f>
        <v>South</v>
      </c>
      <c r="AL2339" s="69" t="str">
        <f t="shared" si="443"/>
        <v>Chennai</v>
      </c>
    </row>
    <row r="2340" spans="1:38">
      <c r="A2340" s="13" t="s">
        <v>4991</v>
      </c>
      <c r="B2340" s="54">
        <v>44701.429856562499</v>
      </c>
      <c r="C2340" s="13" t="s">
        <v>739</v>
      </c>
      <c r="D2340" s="13">
        <v>1503</v>
      </c>
      <c r="E2340" s="13" t="s">
        <v>4992</v>
      </c>
      <c r="F2340" s="13" t="s">
        <v>24</v>
      </c>
      <c r="G2340" s="14">
        <v>1653022359922</v>
      </c>
      <c r="H2340" s="55">
        <v>0.64199074074074103</v>
      </c>
      <c r="I2340" s="33">
        <v>44884.641990740703</v>
      </c>
      <c r="J2340" s="58">
        <v>44884</v>
      </c>
      <c r="K2340" s="13" t="s">
        <v>452</v>
      </c>
      <c r="L2340" s="13" t="s">
        <v>36</v>
      </c>
      <c r="M2340" s="13" t="s">
        <v>739</v>
      </c>
      <c r="N2340" s="13" t="s">
        <v>1185</v>
      </c>
      <c r="O2340" s="33" t="s">
        <v>38</v>
      </c>
      <c r="P2340" s="58" t="s">
        <v>38</v>
      </c>
      <c r="Q2340" s="33" t="s">
        <v>207</v>
      </c>
      <c r="R2340" s="14" t="s">
        <v>38</v>
      </c>
      <c r="S2340" s="13" t="s">
        <v>216</v>
      </c>
      <c r="T2340" s="13" t="s">
        <v>278</v>
      </c>
      <c r="U2340" s="33">
        <f t="shared" ca="1" si="432"/>
        <v>45744.56914039352</v>
      </c>
      <c r="V2340" s="13" t="str">
        <f t="shared" si="433"/>
        <v>Chennai</v>
      </c>
      <c r="W2340" s="13" t="str">
        <f t="shared" si="434"/>
        <v>DOMI</v>
      </c>
      <c r="X2340" s="13">
        <f t="shared" si="435"/>
        <v>15</v>
      </c>
      <c r="Y2340" s="13" t="str">
        <f>IFERROR(VLOOKUP(C2340,ReceivingTeam[],2,FALSE),"HelpDesk")</f>
        <v>HelpDesk</v>
      </c>
      <c r="Z2340" s="67">
        <f t="shared" si="436"/>
        <v>44889.287824074032</v>
      </c>
      <c r="AA2340" s="68">
        <f t="shared" si="437"/>
        <v>44884</v>
      </c>
      <c r="AB2340" s="69" t="b">
        <f t="shared" si="438"/>
        <v>1</v>
      </c>
      <c r="AC2340" s="70">
        <f t="shared" si="439"/>
        <v>3</v>
      </c>
      <c r="AD2340" s="67">
        <f t="shared" si="440"/>
        <v>44889.287824074032</v>
      </c>
      <c r="AE2340" s="67">
        <f>VLOOKUP(V2340,'Branch Wise Work Timelines'!C:G,3,FALSE)+AA2340</f>
        <v>44884.416666666664</v>
      </c>
      <c r="AF2340" s="67">
        <f>IF(V2340="Bangalore",VLOOKUP(V2340,'Branch Wise Work Timelines'!C:G,4,FALSE)+AA2340+1,IF(V2340="Mumbai",VLOOKUP(V2340,'Branch Wise Work Timelines'!C:G,4,FALSE)+AA2340+1,VLOOKUP(V2340,'Branch Wise Work Timelines'!C:G,4,FALSE)+AA2340))</f>
        <v>44884.770833333336</v>
      </c>
      <c r="AG2340" s="67">
        <f>WORKDAY.INTL(AA2340,1,11)+VLOOKUP(V2340,'Branch Wise Work Timelines'!C:G,3,FALSE)</f>
        <v>44886.416666666664</v>
      </c>
      <c r="AH2340" s="69" t="str">
        <f t="shared" ca="1" si="441"/>
        <v>Out of TAT</v>
      </c>
      <c r="AI2340" s="69">
        <f t="shared" ca="1" si="442"/>
        <v>20527</v>
      </c>
      <c r="AJ2340" s="69" t="str">
        <f ca="1">IF(AI2340&lt;0,"0-12",IFERROR(VLOOKUP(AI2340,Breakup[],2,FALSE),"&gt;24"))</f>
        <v>&gt;24</v>
      </c>
      <c r="AK2340" s="69" t="str">
        <f>VLOOKUP(V2340,Master!B:D,3,FALSE)</f>
        <v>South</v>
      </c>
      <c r="AL2340" s="69" t="str">
        <f t="shared" si="443"/>
        <v>Chennai</v>
      </c>
    </row>
    <row r="2341" spans="1:38">
      <c r="A2341" s="13" t="s">
        <v>4993</v>
      </c>
      <c r="B2341" s="54">
        <v>44701.430166585596</v>
      </c>
      <c r="C2341" s="13" t="s">
        <v>739</v>
      </c>
      <c r="D2341" s="13">
        <v>883</v>
      </c>
      <c r="E2341" s="13" t="s">
        <v>4994</v>
      </c>
      <c r="F2341" s="13" t="s">
        <v>24</v>
      </c>
      <c r="G2341" s="14">
        <v>1653022359922</v>
      </c>
      <c r="H2341" s="55">
        <v>0.51840277777777799</v>
      </c>
      <c r="I2341" s="33">
        <v>44887.518402777801</v>
      </c>
      <c r="J2341" s="58">
        <v>44887</v>
      </c>
      <c r="K2341" s="13" t="s">
        <v>452</v>
      </c>
      <c r="L2341" s="13" t="s">
        <v>36</v>
      </c>
      <c r="M2341" s="13" t="s">
        <v>739</v>
      </c>
      <c r="N2341" s="13" t="s">
        <v>1185</v>
      </c>
      <c r="O2341" s="33" t="s">
        <v>38</v>
      </c>
      <c r="P2341" s="58" t="s">
        <v>38</v>
      </c>
      <c r="Q2341" s="33" t="s">
        <v>207</v>
      </c>
      <c r="R2341" s="14" t="s">
        <v>38</v>
      </c>
      <c r="S2341" s="13" t="s">
        <v>216</v>
      </c>
      <c r="T2341" s="13" t="s">
        <v>278</v>
      </c>
      <c r="U2341" s="33">
        <f t="shared" ca="1" si="432"/>
        <v>45744.56914039352</v>
      </c>
      <c r="V2341" s="13" t="str">
        <f t="shared" si="433"/>
        <v>Chennai</v>
      </c>
      <c r="W2341" s="13" t="str">
        <f t="shared" si="434"/>
        <v>DOMI</v>
      </c>
      <c r="X2341" s="13">
        <f t="shared" si="435"/>
        <v>12</v>
      </c>
      <c r="Y2341" s="13" t="str">
        <f>IFERROR(VLOOKUP(C2341,ReceivingTeam[],2,FALSE),"HelpDesk")</f>
        <v>HelpDesk</v>
      </c>
      <c r="Z2341" s="67">
        <f t="shared" si="436"/>
        <v>44891.16423611113</v>
      </c>
      <c r="AA2341" s="68">
        <f t="shared" si="437"/>
        <v>44887</v>
      </c>
      <c r="AB2341" s="69" t="b">
        <f t="shared" si="438"/>
        <v>1</v>
      </c>
      <c r="AC2341" s="70">
        <f t="shared" si="439"/>
        <v>3</v>
      </c>
      <c r="AD2341" s="67">
        <f t="shared" si="440"/>
        <v>44891.16423611113</v>
      </c>
      <c r="AE2341" s="67">
        <f>VLOOKUP(V2341,'Branch Wise Work Timelines'!C:G,3,FALSE)+AA2341</f>
        <v>44887.416666666664</v>
      </c>
      <c r="AF2341" s="67">
        <f>IF(V2341="Bangalore",VLOOKUP(V2341,'Branch Wise Work Timelines'!C:G,4,FALSE)+AA2341+1,IF(V2341="Mumbai",VLOOKUP(V2341,'Branch Wise Work Timelines'!C:G,4,FALSE)+AA2341+1,VLOOKUP(V2341,'Branch Wise Work Timelines'!C:G,4,FALSE)+AA2341))</f>
        <v>44887.770833333336</v>
      </c>
      <c r="AG2341" s="67">
        <f>WORKDAY.INTL(AA2341,1,11)+VLOOKUP(V2341,'Branch Wise Work Timelines'!C:G,3,FALSE)</f>
        <v>44888.416666666664</v>
      </c>
      <c r="AH2341" s="69" t="str">
        <f t="shared" ca="1" si="441"/>
        <v>Out of TAT</v>
      </c>
      <c r="AI2341" s="69">
        <f t="shared" ca="1" si="442"/>
        <v>20482</v>
      </c>
      <c r="AJ2341" s="69" t="str">
        <f ca="1">IF(AI2341&lt;0,"0-12",IFERROR(VLOOKUP(AI2341,Breakup[],2,FALSE),"&gt;24"))</f>
        <v>&gt;24</v>
      </c>
      <c r="AK2341" s="69" t="str">
        <f>VLOOKUP(V2341,Master!B:D,3,FALSE)</f>
        <v>South</v>
      </c>
      <c r="AL2341" s="69" t="str">
        <f t="shared" si="443"/>
        <v>Chennai</v>
      </c>
    </row>
    <row r="2342" spans="1:38">
      <c r="A2342" s="13" t="s">
        <v>4995</v>
      </c>
      <c r="B2342" s="54">
        <v>44701.436086377304</v>
      </c>
      <c r="C2342" s="13" t="s">
        <v>739</v>
      </c>
      <c r="D2342" s="13">
        <v>573</v>
      </c>
      <c r="E2342" s="13" t="s">
        <v>4996</v>
      </c>
      <c r="F2342" s="13" t="s">
        <v>24</v>
      </c>
      <c r="G2342" s="14">
        <v>1653032416850</v>
      </c>
      <c r="H2342" s="55">
        <v>0.50702546296296302</v>
      </c>
      <c r="I2342" s="33">
        <v>44884.507025462997</v>
      </c>
      <c r="J2342" s="58">
        <v>44884</v>
      </c>
      <c r="K2342" s="13" t="s">
        <v>452</v>
      </c>
      <c r="L2342" s="13" t="s">
        <v>36</v>
      </c>
      <c r="M2342" s="13" t="s">
        <v>739</v>
      </c>
      <c r="N2342" s="13" t="s">
        <v>1185</v>
      </c>
      <c r="O2342" s="33" t="s">
        <v>38</v>
      </c>
      <c r="P2342" s="58" t="s">
        <v>38</v>
      </c>
      <c r="Q2342" s="33" t="s">
        <v>207</v>
      </c>
      <c r="R2342" s="14" t="s">
        <v>38</v>
      </c>
      <c r="S2342" s="13" t="s">
        <v>216</v>
      </c>
      <c r="T2342" s="13" t="s">
        <v>217</v>
      </c>
      <c r="U2342" s="33">
        <f t="shared" ca="1" si="432"/>
        <v>45744.56914039352</v>
      </c>
      <c r="V2342" s="13" t="str">
        <f t="shared" si="433"/>
        <v>Chennai</v>
      </c>
      <c r="W2342" s="13" t="str">
        <f t="shared" si="434"/>
        <v>DOMI</v>
      </c>
      <c r="X2342" s="13">
        <f t="shared" si="435"/>
        <v>12</v>
      </c>
      <c r="Y2342" s="13" t="str">
        <f>IFERROR(VLOOKUP(C2342,ReceivingTeam[],2,FALSE),"HelpDesk")</f>
        <v>HelpDesk</v>
      </c>
      <c r="Z2342" s="67">
        <f t="shared" si="436"/>
        <v>44886.652858796326</v>
      </c>
      <c r="AA2342" s="68">
        <f t="shared" si="437"/>
        <v>44884</v>
      </c>
      <c r="AB2342" s="69" t="b">
        <f t="shared" si="438"/>
        <v>1</v>
      </c>
      <c r="AC2342" s="70">
        <f t="shared" si="439"/>
        <v>0.5</v>
      </c>
      <c r="AD2342" s="67">
        <f t="shared" si="440"/>
        <v>44886.652858796326</v>
      </c>
      <c r="AE2342" s="67">
        <f>VLOOKUP(V2342,'Branch Wise Work Timelines'!C:G,3,FALSE)+AA2342</f>
        <v>44884.416666666664</v>
      </c>
      <c r="AF2342" s="67">
        <f>IF(V2342="Bangalore",VLOOKUP(V2342,'Branch Wise Work Timelines'!C:G,4,FALSE)+AA2342+1,IF(V2342="Mumbai",VLOOKUP(V2342,'Branch Wise Work Timelines'!C:G,4,FALSE)+AA2342+1,VLOOKUP(V2342,'Branch Wise Work Timelines'!C:G,4,FALSE)+AA2342))</f>
        <v>44884.770833333336</v>
      </c>
      <c r="AG2342" s="67">
        <f>WORKDAY.INTL(AA2342,1,11)+VLOOKUP(V2342,'Branch Wise Work Timelines'!C:G,3,FALSE)</f>
        <v>44886.416666666664</v>
      </c>
      <c r="AH2342" s="69" t="str">
        <f t="shared" ca="1" si="441"/>
        <v>Out of TAT</v>
      </c>
      <c r="AI2342" s="69">
        <f t="shared" ca="1" si="442"/>
        <v>20590</v>
      </c>
      <c r="AJ2342" s="69" t="str">
        <f ca="1">IF(AI2342&lt;0,"0-12",IFERROR(VLOOKUP(AI2342,Breakup[],2,FALSE),"&gt;24"))</f>
        <v>&gt;24</v>
      </c>
      <c r="AK2342" s="69" t="str">
        <f>VLOOKUP(V2342,Master!B:D,3,FALSE)</f>
        <v>South</v>
      </c>
      <c r="AL2342" s="69" t="str">
        <f t="shared" si="443"/>
        <v>Chennai</v>
      </c>
    </row>
    <row r="2343" spans="1:38">
      <c r="A2343" s="13" t="s">
        <v>4997</v>
      </c>
      <c r="B2343" s="54">
        <v>44701.430832905098</v>
      </c>
      <c r="C2343" s="13" t="s">
        <v>739</v>
      </c>
      <c r="D2343" s="13">
        <v>445</v>
      </c>
      <c r="E2343" s="13" t="s">
        <v>4998</v>
      </c>
      <c r="F2343" s="13" t="s">
        <v>24</v>
      </c>
      <c r="G2343" s="14">
        <v>1653022359922</v>
      </c>
      <c r="H2343" s="55">
        <v>0.89950231481481502</v>
      </c>
      <c r="I2343" s="33">
        <v>44885.899502314802</v>
      </c>
      <c r="J2343" s="58">
        <v>44885</v>
      </c>
      <c r="K2343" s="13" t="s">
        <v>452</v>
      </c>
      <c r="L2343" s="13" t="s">
        <v>36</v>
      </c>
      <c r="M2343" s="13" t="s">
        <v>739</v>
      </c>
      <c r="N2343" s="13" t="s">
        <v>1185</v>
      </c>
      <c r="O2343" s="33" t="s">
        <v>38</v>
      </c>
      <c r="P2343" s="58" t="s">
        <v>38</v>
      </c>
      <c r="Q2343" s="33" t="s">
        <v>207</v>
      </c>
      <c r="R2343" s="14" t="s">
        <v>38</v>
      </c>
      <c r="S2343" s="13" t="s">
        <v>216</v>
      </c>
      <c r="T2343" s="13" t="s">
        <v>278</v>
      </c>
      <c r="U2343" s="33">
        <f t="shared" ca="1" si="432"/>
        <v>45744.56914039352</v>
      </c>
      <c r="V2343" s="13" t="str">
        <f t="shared" si="433"/>
        <v>Chennai</v>
      </c>
      <c r="W2343" s="13" t="str">
        <f t="shared" si="434"/>
        <v>DOMI</v>
      </c>
      <c r="X2343" s="13">
        <f t="shared" si="435"/>
        <v>21</v>
      </c>
      <c r="Y2343" s="13" t="str">
        <f>IFERROR(VLOOKUP(C2343,ReceivingTeam[],2,FALSE),"HelpDesk")</f>
        <v>HelpDesk</v>
      </c>
      <c r="Z2343" s="67">
        <f t="shared" si="436"/>
        <v>44888.416666666664</v>
      </c>
      <c r="AA2343" s="68">
        <f t="shared" si="437"/>
        <v>44885</v>
      </c>
      <c r="AB2343" s="69" t="b">
        <f t="shared" si="438"/>
        <v>0</v>
      </c>
      <c r="AC2343" s="70">
        <f t="shared" si="439"/>
        <v>3</v>
      </c>
      <c r="AD2343" s="67">
        <f t="shared" si="440"/>
        <v>44888.416666666664</v>
      </c>
      <c r="AE2343" s="67">
        <f>VLOOKUP(V2343,'Branch Wise Work Timelines'!C:G,3,FALSE)+AA2343</f>
        <v>44885.416666666664</v>
      </c>
      <c r="AF2343" s="67">
        <f>IF(V2343="Bangalore",VLOOKUP(V2343,'Branch Wise Work Timelines'!C:G,4,FALSE)+AA2343+1,IF(V2343="Mumbai",VLOOKUP(V2343,'Branch Wise Work Timelines'!C:G,4,FALSE)+AA2343+1,VLOOKUP(V2343,'Branch Wise Work Timelines'!C:G,4,FALSE)+AA2343))</f>
        <v>44885.770833333336</v>
      </c>
      <c r="AG2343" s="67">
        <f>WORKDAY.INTL(AA2343,1,11)+VLOOKUP(V2343,'Branch Wise Work Timelines'!C:G,3,FALSE)</f>
        <v>44886.416666666664</v>
      </c>
      <c r="AH2343" s="69" t="str">
        <f t="shared" ca="1" si="441"/>
        <v>Out of TAT</v>
      </c>
      <c r="AI2343" s="69">
        <f t="shared" ca="1" si="442"/>
        <v>20548</v>
      </c>
      <c r="AJ2343" s="69" t="str">
        <f ca="1">IF(AI2343&lt;0,"0-12",IFERROR(VLOOKUP(AI2343,Breakup[],2,FALSE),"&gt;24"))</f>
        <v>&gt;24</v>
      </c>
      <c r="AK2343" s="69" t="str">
        <f>VLOOKUP(V2343,Master!B:D,3,FALSE)</f>
        <v>South</v>
      </c>
      <c r="AL2343" s="69" t="str">
        <f t="shared" si="443"/>
        <v>Chennai</v>
      </c>
    </row>
    <row r="2344" spans="1:38">
      <c r="A2344" s="13" t="s">
        <v>4999</v>
      </c>
      <c r="B2344" s="54">
        <v>44701.431164930596</v>
      </c>
      <c r="C2344" s="13" t="s">
        <v>739</v>
      </c>
      <c r="D2344" s="13">
        <v>1044</v>
      </c>
      <c r="E2344" s="13" t="s">
        <v>5000</v>
      </c>
      <c r="F2344" s="13" t="s">
        <v>24</v>
      </c>
      <c r="G2344" s="14">
        <v>1653022359922</v>
      </c>
      <c r="H2344" s="55">
        <v>0.98137731481481505</v>
      </c>
      <c r="I2344" s="33">
        <v>44890.981377314798</v>
      </c>
      <c r="J2344" s="58">
        <v>44890</v>
      </c>
      <c r="K2344" s="13" t="s">
        <v>452</v>
      </c>
      <c r="L2344" s="13" t="s">
        <v>36</v>
      </c>
      <c r="M2344" s="13" t="s">
        <v>739</v>
      </c>
      <c r="N2344" s="13" t="s">
        <v>1185</v>
      </c>
      <c r="O2344" s="33" t="s">
        <v>38</v>
      </c>
      <c r="P2344" s="58" t="s">
        <v>38</v>
      </c>
      <c r="Q2344" s="33" t="s">
        <v>207</v>
      </c>
      <c r="R2344" s="14" t="s">
        <v>38</v>
      </c>
      <c r="S2344" s="13" t="s">
        <v>216</v>
      </c>
      <c r="T2344" s="13" t="s">
        <v>278</v>
      </c>
      <c r="U2344" s="33">
        <f t="shared" ca="1" si="432"/>
        <v>45744.56914039352</v>
      </c>
      <c r="V2344" s="13" t="str">
        <f t="shared" si="433"/>
        <v>Chennai</v>
      </c>
      <c r="W2344" s="13" t="str">
        <f t="shared" si="434"/>
        <v>DOMI</v>
      </c>
      <c r="X2344" s="13">
        <f t="shared" si="435"/>
        <v>23</v>
      </c>
      <c r="Y2344" s="13" t="str">
        <f>IFERROR(VLOOKUP(C2344,ReceivingTeam[],2,FALSE),"HelpDesk")</f>
        <v>HelpDesk</v>
      </c>
      <c r="Z2344" s="67">
        <f t="shared" si="436"/>
        <v>44894.627210648126</v>
      </c>
      <c r="AA2344" s="68">
        <f t="shared" si="437"/>
        <v>44890</v>
      </c>
      <c r="AB2344" s="69" t="b">
        <f t="shared" si="438"/>
        <v>1</v>
      </c>
      <c r="AC2344" s="70">
        <f t="shared" si="439"/>
        <v>3</v>
      </c>
      <c r="AD2344" s="67">
        <f t="shared" si="440"/>
        <v>44894.627210648126</v>
      </c>
      <c r="AE2344" s="67">
        <f>VLOOKUP(V2344,'Branch Wise Work Timelines'!C:G,3,FALSE)+AA2344</f>
        <v>44890.416666666664</v>
      </c>
      <c r="AF2344" s="67">
        <f>IF(V2344="Bangalore",VLOOKUP(V2344,'Branch Wise Work Timelines'!C:G,4,FALSE)+AA2344+1,IF(V2344="Mumbai",VLOOKUP(V2344,'Branch Wise Work Timelines'!C:G,4,FALSE)+AA2344+1,VLOOKUP(V2344,'Branch Wise Work Timelines'!C:G,4,FALSE)+AA2344))</f>
        <v>44890.770833333336</v>
      </c>
      <c r="AG2344" s="67">
        <f>WORKDAY.INTL(AA2344,1,11)+VLOOKUP(V2344,'Branch Wise Work Timelines'!C:G,3,FALSE)</f>
        <v>44891.416666666664</v>
      </c>
      <c r="AH2344" s="69" t="str">
        <f t="shared" ca="1" si="441"/>
        <v>Out of TAT</v>
      </c>
      <c r="AI2344" s="69">
        <f t="shared" ca="1" si="442"/>
        <v>20399</v>
      </c>
      <c r="AJ2344" s="69" t="str">
        <f ca="1">IF(AI2344&lt;0,"0-12",IFERROR(VLOOKUP(AI2344,Breakup[],2,FALSE),"&gt;24"))</f>
        <v>&gt;24</v>
      </c>
      <c r="AK2344" s="69" t="str">
        <f>VLOOKUP(V2344,Master!B:D,3,FALSE)</f>
        <v>South</v>
      </c>
      <c r="AL2344" s="69" t="str">
        <f t="shared" si="443"/>
        <v>Chennai</v>
      </c>
    </row>
    <row r="2345" spans="1:38">
      <c r="A2345" s="13" t="s">
        <v>5001</v>
      </c>
      <c r="B2345" s="54">
        <v>44701.431742789398</v>
      </c>
      <c r="C2345" s="13" t="s">
        <v>739</v>
      </c>
      <c r="D2345" s="13">
        <v>1777</v>
      </c>
      <c r="E2345" s="13" t="s">
        <v>5002</v>
      </c>
      <c r="F2345" s="13" t="s">
        <v>24</v>
      </c>
      <c r="G2345" s="14">
        <v>1653022359922</v>
      </c>
      <c r="H2345" s="55">
        <v>0.255196759259259</v>
      </c>
      <c r="I2345" s="33">
        <v>44886.255196759303</v>
      </c>
      <c r="J2345" s="58">
        <v>44886</v>
      </c>
      <c r="K2345" s="13" t="s">
        <v>452</v>
      </c>
      <c r="L2345" s="13" t="s">
        <v>36</v>
      </c>
      <c r="M2345" s="13" t="s">
        <v>739</v>
      </c>
      <c r="N2345" s="13" t="s">
        <v>1185</v>
      </c>
      <c r="O2345" s="33" t="s">
        <v>38</v>
      </c>
      <c r="P2345" s="58" t="s">
        <v>38</v>
      </c>
      <c r="Q2345" s="33" t="s">
        <v>207</v>
      </c>
      <c r="R2345" s="14" t="s">
        <v>38</v>
      </c>
      <c r="S2345" s="13" t="s">
        <v>216</v>
      </c>
      <c r="T2345" s="13" t="s">
        <v>278</v>
      </c>
      <c r="U2345" s="33">
        <f t="shared" ca="1" si="432"/>
        <v>45744.56914039352</v>
      </c>
      <c r="V2345" s="13" t="str">
        <f t="shared" si="433"/>
        <v>Chennai</v>
      </c>
      <c r="W2345" s="13" t="str">
        <f t="shared" si="434"/>
        <v>DOMI</v>
      </c>
      <c r="X2345" s="13">
        <f t="shared" si="435"/>
        <v>6</v>
      </c>
      <c r="Y2345" s="13" t="str">
        <f>IFERROR(VLOOKUP(C2345,ReceivingTeam[],2,FALSE),"HelpDesk")</f>
        <v>HelpDesk</v>
      </c>
      <c r="Z2345" s="67">
        <f t="shared" si="436"/>
        <v>44890.062499999993</v>
      </c>
      <c r="AA2345" s="68">
        <f t="shared" si="437"/>
        <v>44886</v>
      </c>
      <c r="AB2345" s="69" t="b">
        <f t="shared" si="438"/>
        <v>1</v>
      </c>
      <c r="AC2345" s="70">
        <f t="shared" si="439"/>
        <v>3</v>
      </c>
      <c r="AD2345" s="67">
        <f t="shared" si="440"/>
        <v>44890.062499999993</v>
      </c>
      <c r="AE2345" s="67">
        <f>VLOOKUP(V2345,'Branch Wise Work Timelines'!C:G,3,FALSE)+AA2345</f>
        <v>44886.416666666664</v>
      </c>
      <c r="AF2345" s="67">
        <f>IF(V2345="Bangalore",VLOOKUP(V2345,'Branch Wise Work Timelines'!C:G,4,FALSE)+AA2345+1,IF(V2345="Mumbai",VLOOKUP(V2345,'Branch Wise Work Timelines'!C:G,4,FALSE)+AA2345+1,VLOOKUP(V2345,'Branch Wise Work Timelines'!C:G,4,FALSE)+AA2345))</f>
        <v>44886.770833333336</v>
      </c>
      <c r="AG2345" s="67">
        <f>WORKDAY.INTL(AA2345,1,11)+VLOOKUP(V2345,'Branch Wise Work Timelines'!C:G,3,FALSE)</f>
        <v>44887.416666666664</v>
      </c>
      <c r="AH2345" s="69" t="str">
        <f t="shared" ca="1" si="441"/>
        <v>Out of TAT</v>
      </c>
      <c r="AI2345" s="69">
        <f t="shared" ca="1" si="442"/>
        <v>20509</v>
      </c>
      <c r="AJ2345" s="69" t="str">
        <f ca="1">IF(AI2345&lt;0,"0-12",IFERROR(VLOOKUP(AI2345,Breakup[],2,FALSE),"&gt;24"))</f>
        <v>&gt;24</v>
      </c>
      <c r="AK2345" s="69" t="str">
        <f>VLOOKUP(V2345,Master!B:D,3,FALSE)</f>
        <v>South</v>
      </c>
      <c r="AL2345" s="69" t="str">
        <f t="shared" si="443"/>
        <v>Chennai</v>
      </c>
    </row>
    <row r="2346" spans="1:38">
      <c r="A2346" s="13" t="s">
        <v>5003</v>
      </c>
      <c r="B2346" s="54">
        <v>44701.432076307901</v>
      </c>
      <c r="C2346" s="13" t="s">
        <v>739</v>
      </c>
      <c r="D2346" s="13">
        <v>167</v>
      </c>
      <c r="E2346" s="13" t="s">
        <v>5004</v>
      </c>
      <c r="F2346" s="13" t="s">
        <v>24</v>
      </c>
      <c r="G2346" s="14">
        <v>1653022359922</v>
      </c>
      <c r="H2346" s="55">
        <v>0.87244212962962997</v>
      </c>
      <c r="I2346" s="33">
        <v>44889.872442129599</v>
      </c>
      <c r="J2346" s="58">
        <v>44889</v>
      </c>
      <c r="K2346" s="13" t="s">
        <v>452</v>
      </c>
      <c r="L2346" s="13" t="s">
        <v>36</v>
      </c>
      <c r="M2346" s="13" t="s">
        <v>739</v>
      </c>
      <c r="N2346" s="13" t="s">
        <v>1185</v>
      </c>
      <c r="O2346" s="33" t="s">
        <v>38</v>
      </c>
      <c r="P2346" s="58" t="s">
        <v>38</v>
      </c>
      <c r="Q2346" s="33" t="s">
        <v>207</v>
      </c>
      <c r="R2346" s="14" t="s">
        <v>38</v>
      </c>
      <c r="S2346" s="13" t="s">
        <v>216</v>
      </c>
      <c r="T2346" s="13" t="s">
        <v>278</v>
      </c>
      <c r="U2346" s="33">
        <f t="shared" ca="1" si="432"/>
        <v>45744.56914039352</v>
      </c>
      <c r="V2346" s="13" t="str">
        <f t="shared" si="433"/>
        <v>Chennai</v>
      </c>
      <c r="W2346" s="13" t="str">
        <f t="shared" si="434"/>
        <v>DOMI</v>
      </c>
      <c r="X2346" s="13">
        <f t="shared" si="435"/>
        <v>20</v>
      </c>
      <c r="Y2346" s="13" t="str">
        <f>IFERROR(VLOOKUP(C2346,ReceivingTeam[],2,FALSE),"HelpDesk")</f>
        <v>HelpDesk</v>
      </c>
      <c r="Z2346" s="67">
        <f t="shared" si="436"/>
        <v>44893.518275462928</v>
      </c>
      <c r="AA2346" s="68">
        <f t="shared" si="437"/>
        <v>44889</v>
      </c>
      <c r="AB2346" s="69" t="b">
        <f t="shared" si="438"/>
        <v>1</v>
      </c>
      <c r="AC2346" s="70">
        <f t="shared" si="439"/>
        <v>3</v>
      </c>
      <c r="AD2346" s="67">
        <f t="shared" si="440"/>
        <v>44893.518275462928</v>
      </c>
      <c r="AE2346" s="67">
        <f>VLOOKUP(V2346,'Branch Wise Work Timelines'!C:G,3,FALSE)+AA2346</f>
        <v>44889.416666666664</v>
      </c>
      <c r="AF2346" s="67">
        <f>IF(V2346="Bangalore",VLOOKUP(V2346,'Branch Wise Work Timelines'!C:G,4,FALSE)+AA2346+1,IF(V2346="Mumbai",VLOOKUP(V2346,'Branch Wise Work Timelines'!C:G,4,FALSE)+AA2346+1,VLOOKUP(V2346,'Branch Wise Work Timelines'!C:G,4,FALSE)+AA2346))</f>
        <v>44889.770833333336</v>
      </c>
      <c r="AG2346" s="67">
        <f>WORKDAY.INTL(AA2346,1,11)+VLOOKUP(V2346,'Branch Wise Work Timelines'!C:G,3,FALSE)</f>
        <v>44890.416666666664</v>
      </c>
      <c r="AH2346" s="69" t="str">
        <f t="shared" ca="1" si="441"/>
        <v>Out of TAT</v>
      </c>
      <c r="AI2346" s="69">
        <f t="shared" ca="1" si="442"/>
        <v>20426</v>
      </c>
      <c r="AJ2346" s="69" t="str">
        <f ca="1">IF(AI2346&lt;0,"0-12",IFERROR(VLOOKUP(AI2346,Breakup[],2,FALSE),"&gt;24"))</f>
        <v>&gt;24</v>
      </c>
      <c r="AK2346" s="69" t="str">
        <f>VLOOKUP(V2346,Master!B:D,3,FALSE)</f>
        <v>South</v>
      </c>
      <c r="AL2346" s="69" t="str">
        <f t="shared" si="443"/>
        <v>Chennai</v>
      </c>
    </row>
    <row r="2347" spans="1:38">
      <c r="A2347" s="13" t="s">
        <v>5005</v>
      </c>
      <c r="B2347" s="54">
        <v>44701.432370567098</v>
      </c>
      <c r="C2347" s="13" t="s">
        <v>739</v>
      </c>
      <c r="D2347" s="13">
        <v>907</v>
      </c>
      <c r="E2347" s="13" t="s">
        <v>5006</v>
      </c>
      <c r="F2347" s="13" t="s">
        <v>24</v>
      </c>
      <c r="G2347" s="14">
        <v>1653022359922</v>
      </c>
      <c r="H2347" s="55">
        <v>0.757546296296296</v>
      </c>
      <c r="I2347" s="33">
        <v>44888.7575462963</v>
      </c>
      <c r="J2347" s="58">
        <v>44888</v>
      </c>
      <c r="K2347" s="13" t="s">
        <v>452</v>
      </c>
      <c r="L2347" s="13" t="s">
        <v>36</v>
      </c>
      <c r="M2347" s="13" t="s">
        <v>739</v>
      </c>
      <c r="N2347" s="13" t="s">
        <v>1185</v>
      </c>
      <c r="O2347" s="33" t="s">
        <v>38</v>
      </c>
      <c r="P2347" s="58" t="s">
        <v>38</v>
      </c>
      <c r="Q2347" s="33" t="s">
        <v>207</v>
      </c>
      <c r="R2347" s="14" t="s">
        <v>38</v>
      </c>
      <c r="S2347" s="13" t="s">
        <v>216</v>
      </c>
      <c r="T2347" s="13" t="s">
        <v>278</v>
      </c>
      <c r="U2347" s="33">
        <f t="shared" ca="1" si="432"/>
        <v>45744.56914039352</v>
      </c>
      <c r="V2347" s="13" t="str">
        <f t="shared" si="433"/>
        <v>Chennai</v>
      </c>
      <c r="W2347" s="13" t="str">
        <f t="shared" si="434"/>
        <v>DOMI</v>
      </c>
      <c r="X2347" s="13">
        <f t="shared" si="435"/>
        <v>18</v>
      </c>
      <c r="Y2347" s="13" t="str">
        <f>IFERROR(VLOOKUP(C2347,ReceivingTeam[],2,FALSE),"HelpDesk")</f>
        <v>HelpDesk</v>
      </c>
      <c r="Z2347" s="67">
        <f t="shared" si="436"/>
        <v>44892.403379629628</v>
      </c>
      <c r="AA2347" s="68">
        <f t="shared" si="437"/>
        <v>44888</v>
      </c>
      <c r="AB2347" s="69" t="b">
        <f t="shared" si="438"/>
        <v>1</v>
      </c>
      <c r="AC2347" s="70">
        <f t="shared" si="439"/>
        <v>3</v>
      </c>
      <c r="AD2347" s="67">
        <f t="shared" si="440"/>
        <v>44892.403379629628</v>
      </c>
      <c r="AE2347" s="67">
        <f>VLOOKUP(V2347,'Branch Wise Work Timelines'!C:G,3,FALSE)+AA2347</f>
        <v>44888.416666666664</v>
      </c>
      <c r="AF2347" s="67">
        <f>IF(V2347="Bangalore",VLOOKUP(V2347,'Branch Wise Work Timelines'!C:G,4,FALSE)+AA2347+1,IF(V2347="Mumbai",VLOOKUP(V2347,'Branch Wise Work Timelines'!C:G,4,FALSE)+AA2347+1,VLOOKUP(V2347,'Branch Wise Work Timelines'!C:G,4,FALSE)+AA2347))</f>
        <v>44888.770833333336</v>
      </c>
      <c r="AG2347" s="67">
        <f>WORKDAY.INTL(AA2347,1,11)+VLOOKUP(V2347,'Branch Wise Work Timelines'!C:G,3,FALSE)</f>
        <v>44889.416666666664</v>
      </c>
      <c r="AH2347" s="69" t="str">
        <f t="shared" ca="1" si="441"/>
        <v>Out of TAT</v>
      </c>
      <c r="AI2347" s="69">
        <f t="shared" ca="1" si="442"/>
        <v>20452</v>
      </c>
      <c r="AJ2347" s="69" t="str">
        <f ca="1">IF(AI2347&lt;0,"0-12",IFERROR(VLOOKUP(AI2347,Breakup[],2,FALSE),"&gt;24"))</f>
        <v>&gt;24</v>
      </c>
      <c r="AK2347" s="69" t="str">
        <f>VLOOKUP(V2347,Master!B:D,3,FALSE)</f>
        <v>South</v>
      </c>
      <c r="AL2347" s="69" t="str">
        <f t="shared" si="443"/>
        <v>Chennai</v>
      </c>
    </row>
    <row r="2348" spans="1:38">
      <c r="A2348" s="13" t="s">
        <v>5007</v>
      </c>
      <c r="B2348" s="54">
        <v>44701.437902233803</v>
      </c>
      <c r="C2348" s="13" t="s">
        <v>739</v>
      </c>
      <c r="D2348" s="13">
        <v>616</v>
      </c>
      <c r="E2348" s="13" t="s">
        <v>5008</v>
      </c>
      <c r="F2348" s="13" t="s">
        <v>24</v>
      </c>
      <c r="G2348" s="14">
        <v>1653031734773</v>
      </c>
      <c r="H2348" s="55">
        <v>0.84041666666666703</v>
      </c>
      <c r="I2348" s="33">
        <v>44881.840416666702</v>
      </c>
      <c r="J2348" s="58">
        <v>44881</v>
      </c>
      <c r="K2348" s="13" t="s">
        <v>452</v>
      </c>
      <c r="L2348" s="13" t="s">
        <v>36</v>
      </c>
      <c r="M2348" s="13" t="s">
        <v>739</v>
      </c>
      <c r="N2348" s="13" t="s">
        <v>1185</v>
      </c>
      <c r="O2348" s="33" t="s">
        <v>38</v>
      </c>
      <c r="P2348" s="58" t="s">
        <v>38</v>
      </c>
      <c r="Q2348" s="33" t="s">
        <v>207</v>
      </c>
      <c r="R2348" s="14" t="s">
        <v>38</v>
      </c>
      <c r="S2348" s="13" t="s">
        <v>216</v>
      </c>
      <c r="T2348" s="13" t="s">
        <v>278</v>
      </c>
      <c r="U2348" s="33">
        <f t="shared" ca="1" si="432"/>
        <v>45744.56914039352</v>
      </c>
      <c r="V2348" s="13" t="str">
        <f t="shared" si="433"/>
        <v>Chennai</v>
      </c>
      <c r="W2348" s="13" t="str">
        <f t="shared" si="434"/>
        <v>DOMI</v>
      </c>
      <c r="X2348" s="13">
        <f t="shared" si="435"/>
        <v>20</v>
      </c>
      <c r="Y2348" s="13" t="str">
        <f>IFERROR(VLOOKUP(C2348,ReceivingTeam[],2,FALSE),"HelpDesk")</f>
        <v>HelpDesk</v>
      </c>
      <c r="Z2348" s="67">
        <f t="shared" si="436"/>
        <v>44885.486250000031</v>
      </c>
      <c r="AA2348" s="68">
        <f t="shared" si="437"/>
        <v>44881</v>
      </c>
      <c r="AB2348" s="69" t="b">
        <f t="shared" si="438"/>
        <v>1</v>
      </c>
      <c r="AC2348" s="70">
        <f t="shared" si="439"/>
        <v>3</v>
      </c>
      <c r="AD2348" s="67">
        <f t="shared" si="440"/>
        <v>44885.486250000031</v>
      </c>
      <c r="AE2348" s="67">
        <f>VLOOKUP(V2348,'Branch Wise Work Timelines'!C:G,3,FALSE)+AA2348</f>
        <v>44881.416666666664</v>
      </c>
      <c r="AF2348" s="67">
        <f>IF(V2348="Bangalore",VLOOKUP(V2348,'Branch Wise Work Timelines'!C:G,4,FALSE)+AA2348+1,IF(V2348="Mumbai",VLOOKUP(V2348,'Branch Wise Work Timelines'!C:G,4,FALSE)+AA2348+1,VLOOKUP(V2348,'Branch Wise Work Timelines'!C:G,4,FALSE)+AA2348))</f>
        <v>44881.770833333336</v>
      </c>
      <c r="AG2348" s="67">
        <f>WORKDAY.INTL(AA2348,1,11)+VLOOKUP(V2348,'Branch Wise Work Timelines'!C:G,3,FALSE)</f>
        <v>44882.416666666664</v>
      </c>
      <c r="AH2348" s="69" t="str">
        <f t="shared" ca="1" si="441"/>
        <v>Out of TAT</v>
      </c>
      <c r="AI2348" s="69">
        <f t="shared" ca="1" si="442"/>
        <v>20618</v>
      </c>
      <c r="AJ2348" s="69" t="str">
        <f ca="1">IF(AI2348&lt;0,"0-12",IFERROR(VLOOKUP(AI2348,Breakup[],2,FALSE),"&gt;24"))</f>
        <v>&gt;24</v>
      </c>
      <c r="AK2348" s="69" t="str">
        <f>VLOOKUP(V2348,Master!B:D,3,FALSE)</f>
        <v>South</v>
      </c>
      <c r="AL2348" s="69" t="str">
        <f t="shared" si="443"/>
        <v>Chennai</v>
      </c>
    </row>
    <row r="2349" spans="1:38">
      <c r="A2349" s="13" t="s">
        <v>5009</v>
      </c>
      <c r="B2349" s="54">
        <v>44701.434630358803</v>
      </c>
      <c r="C2349" s="13" t="s">
        <v>739</v>
      </c>
      <c r="D2349" s="13">
        <v>574</v>
      </c>
      <c r="E2349" s="13" t="s">
        <v>5010</v>
      </c>
      <c r="F2349" s="13" t="s">
        <v>24</v>
      </c>
      <c r="G2349" s="14">
        <v>1653039109932</v>
      </c>
      <c r="H2349" s="55">
        <v>0.64593750000000005</v>
      </c>
      <c r="I2349" s="33">
        <v>44888.645937499998</v>
      </c>
      <c r="J2349" s="58">
        <v>44888</v>
      </c>
      <c r="K2349" s="13" t="s">
        <v>452</v>
      </c>
      <c r="L2349" s="13" t="s">
        <v>36</v>
      </c>
      <c r="M2349" s="13" t="s">
        <v>739</v>
      </c>
      <c r="N2349" s="13" t="s">
        <v>1185</v>
      </c>
      <c r="O2349" s="33" t="s">
        <v>38</v>
      </c>
      <c r="P2349" s="58" t="s">
        <v>38</v>
      </c>
      <c r="Q2349" s="33" t="s">
        <v>207</v>
      </c>
      <c r="R2349" s="14" t="s">
        <v>38</v>
      </c>
      <c r="S2349" s="13" t="s">
        <v>216</v>
      </c>
      <c r="T2349" s="13" t="s">
        <v>217</v>
      </c>
      <c r="U2349" s="33">
        <f t="shared" ca="1" si="432"/>
        <v>45744.56914039352</v>
      </c>
      <c r="V2349" s="13" t="str">
        <f t="shared" si="433"/>
        <v>Chennai</v>
      </c>
      <c r="W2349" s="13" t="str">
        <f t="shared" si="434"/>
        <v>DOMI</v>
      </c>
      <c r="X2349" s="13">
        <f t="shared" si="435"/>
        <v>15</v>
      </c>
      <c r="Y2349" s="13" t="str">
        <f>IFERROR(VLOOKUP(C2349,ReceivingTeam[],2,FALSE),"HelpDesk")</f>
        <v>HelpDesk</v>
      </c>
      <c r="Z2349" s="67">
        <f t="shared" si="436"/>
        <v>44889.791770833326</v>
      </c>
      <c r="AA2349" s="68">
        <f t="shared" si="437"/>
        <v>44888</v>
      </c>
      <c r="AB2349" s="69" t="b">
        <f t="shared" si="438"/>
        <v>1</v>
      </c>
      <c r="AC2349" s="70">
        <f t="shared" si="439"/>
        <v>0.5</v>
      </c>
      <c r="AD2349" s="67">
        <f t="shared" si="440"/>
        <v>44889.791770833326</v>
      </c>
      <c r="AE2349" s="67">
        <f>VLOOKUP(V2349,'Branch Wise Work Timelines'!C:G,3,FALSE)+AA2349</f>
        <v>44888.416666666664</v>
      </c>
      <c r="AF2349" s="67">
        <f>IF(V2349="Bangalore",VLOOKUP(V2349,'Branch Wise Work Timelines'!C:G,4,FALSE)+AA2349+1,IF(V2349="Mumbai",VLOOKUP(V2349,'Branch Wise Work Timelines'!C:G,4,FALSE)+AA2349+1,VLOOKUP(V2349,'Branch Wise Work Timelines'!C:G,4,FALSE)+AA2349))</f>
        <v>44888.770833333336</v>
      </c>
      <c r="AG2349" s="67">
        <f>WORKDAY.INTL(AA2349,1,11)+VLOOKUP(V2349,'Branch Wise Work Timelines'!C:G,3,FALSE)</f>
        <v>44889.416666666664</v>
      </c>
      <c r="AH2349" s="69" t="str">
        <f t="shared" ca="1" si="441"/>
        <v>Out of TAT</v>
      </c>
      <c r="AI2349" s="69">
        <f t="shared" ca="1" si="442"/>
        <v>20515</v>
      </c>
      <c r="AJ2349" s="69" t="str">
        <f ca="1">IF(AI2349&lt;0,"0-12",IFERROR(VLOOKUP(AI2349,Breakup[],2,FALSE),"&gt;24"))</f>
        <v>&gt;24</v>
      </c>
      <c r="AK2349" s="69" t="str">
        <f>VLOOKUP(V2349,Master!B:D,3,FALSE)</f>
        <v>South</v>
      </c>
      <c r="AL2349" s="69" t="str">
        <f t="shared" si="443"/>
        <v>Chennai</v>
      </c>
    </row>
    <row r="2350" spans="1:38">
      <c r="A2350" s="13" t="s">
        <v>5011</v>
      </c>
      <c r="B2350" s="54">
        <v>44701.434922604203</v>
      </c>
      <c r="C2350" s="13" t="s">
        <v>739</v>
      </c>
      <c r="D2350" s="13">
        <v>912</v>
      </c>
      <c r="E2350" s="13" t="s">
        <v>5012</v>
      </c>
      <c r="F2350" s="13" t="s">
        <v>24</v>
      </c>
      <c r="G2350" s="14">
        <v>1653039109932</v>
      </c>
      <c r="H2350" s="55">
        <v>0.61146990740740703</v>
      </c>
      <c r="I2350" s="33">
        <v>44883.611469907402</v>
      </c>
      <c r="J2350" s="58">
        <v>44883</v>
      </c>
      <c r="K2350" s="13" t="s">
        <v>452</v>
      </c>
      <c r="L2350" s="13" t="s">
        <v>36</v>
      </c>
      <c r="M2350" s="13" t="s">
        <v>739</v>
      </c>
      <c r="N2350" s="13" t="s">
        <v>1185</v>
      </c>
      <c r="O2350" s="33" t="s">
        <v>38</v>
      </c>
      <c r="P2350" s="58" t="s">
        <v>38</v>
      </c>
      <c r="Q2350" s="33" t="s">
        <v>207</v>
      </c>
      <c r="R2350" s="14" t="s">
        <v>38</v>
      </c>
      <c r="S2350" s="13" t="s">
        <v>216</v>
      </c>
      <c r="T2350" s="13" t="s">
        <v>217</v>
      </c>
      <c r="U2350" s="33">
        <f t="shared" ca="1" si="432"/>
        <v>45744.56914039352</v>
      </c>
      <c r="V2350" s="13" t="str">
        <f t="shared" si="433"/>
        <v>Chennai</v>
      </c>
      <c r="W2350" s="13" t="str">
        <f t="shared" si="434"/>
        <v>DOMI</v>
      </c>
      <c r="X2350" s="13">
        <f t="shared" si="435"/>
        <v>14</v>
      </c>
      <c r="Y2350" s="13" t="str">
        <f>IFERROR(VLOOKUP(C2350,ReceivingTeam[],2,FALSE),"HelpDesk")</f>
        <v>HelpDesk</v>
      </c>
      <c r="Z2350" s="67">
        <f t="shared" si="436"/>
        <v>44884.757303240731</v>
      </c>
      <c r="AA2350" s="68">
        <f t="shared" si="437"/>
        <v>44883</v>
      </c>
      <c r="AB2350" s="69" t="b">
        <f t="shared" si="438"/>
        <v>1</v>
      </c>
      <c r="AC2350" s="70">
        <f t="shared" si="439"/>
        <v>0.5</v>
      </c>
      <c r="AD2350" s="67">
        <f t="shared" si="440"/>
        <v>44884.757303240731</v>
      </c>
      <c r="AE2350" s="67">
        <f>VLOOKUP(V2350,'Branch Wise Work Timelines'!C:G,3,FALSE)+AA2350</f>
        <v>44883.416666666664</v>
      </c>
      <c r="AF2350" s="67">
        <f>IF(V2350="Bangalore",VLOOKUP(V2350,'Branch Wise Work Timelines'!C:G,4,FALSE)+AA2350+1,IF(V2350="Mumbai",VLOOKUP(V2350,'Branch Wise Work Timelines'!C:G,4,FALSE)+AA2350+1,VLOOKUP(V2350,'Branch Wise Work Timelines'!C:G,4,FALSE)+AA2350))</f>
        <v>44883.770833333336</v>
      </c>
      <c r="AG2350" s="67">
        <f>WORKDAY.INTL(AA2350,1,11)+VLOOKUP(V2350,'Branch Wise Work Timelines'!C:G,3,FALSE)</f>
        <v>44884.416666666664</v>
      </c>
      <c r="AH2350" s="69" t="str">
        <f t="shared" ca="1" si="441"/>
        <v>Out of TAT</v>
      </c>
      <c r="AI2350" s="69">
        <f t="shared" ca="1" si="442"/>
        <v>20636</v>
      </c>
      <c r="AJ2350" s="69" t="str">
        <f ca="1">IF(AI2350&lt;0,"0-12",IFERROR(VLOOKUP(AI2350,Breakup[],2,FALSE),"&gt;24"))</f>
        <v>&gt;24</v>
      </c>
      <c r="AK2350" s="69" t="str">
        <f>VLOOKUP(V2350,Master!B:D,3,FALSE)</f>
        <v>South</v>
      </c>
      <c r="AL2350" s="69" t="str">
        <f t="shared" si="443"/>
        <v>Chennai</v>
      </c>
    </row>
    <row r="2351" spans="1:38">
      <c r="A2351" s="13" t="s">
        <v>5013</v>
      </c>
      <c r="B2351" s="54">
        <v>44701.435179363398</v>
      </c>
      <c r="C2351" s="13" t="s">
        <v>739</v>
      </c>
      <c r="D2351" s="13">
        <v>905</v>
      </c>
      <c r="E2351" s="13" t="s">
        <v>5014</v>
      </c>
      <c r="F2351" s="13" t="s">
        <v>24</v>
      </c>
      <c r="G2351" s="14">
        <v>1653034788604</v>
      </c>
      <c r="H2351" s="55">
        <v>0.377847222222222</v>
      </c>
      <c r="I2351" s="33">
        <v>44891.377847222197</v>
      </c>
      <c r="J2351" s="58">
        <v>44891</v>
      </c>
      <c r="K2351" s="13" t="s">
        <v>452</v>
      </c>
      <c r="L2351" s="13" t="s">
        <v>36</v>
      </c>
      <c r="M2351" s="13" t="s">
        <v>739</v>
      </c>
      <c r="N2351" s="13" t="s">
        <v>1185</v>
      </c>
      <c r="O2351" s="33">
        <v>44891.025613425903</v>
      </c>
      <c r="P2351" s="58">
        <v>44891</v>
      </c>
      <c r="Q2351" s="33" t="s">
        <v>237</v>
      </c>
      <c r="R2351" s="14">
        <v>1017</v>
      </c>
      <c r="S2351" s="13" t="s">
        <v>216</v>
      </c>
      <c r="T2351" s="13" t="s">
        <v>278</v>
      </c>
      <c r="U2351" s="33">
        <f t="shared" ca="1" si="432"/>
        <v>45744.56914039352</v>
      </c>
      <c r="V2351" s="13" t="str">
        <f t="shared" si="433"/>
        <v>Chennai</v>
      </c>
      <c r="W2351" s="13" t="str">
        <f t="shared" si="434"/>
        <v>DOMI</v>
      </c>
      <c r="X2351" s="13">
        <f t="shared" si="435"/>
        <v>9</v>
      </c>
      <c r="Y2351" s="13" t="str">
        <f>IFERROR(VLOOKUP(C2351,ReceivingTeam[],2,FALSE),"HelpDesk")</f>
        <v>HelpDesk</v>
      </c>
      <c r="Z2351" s="67">
        <f t="shared" si="436"/>
        <v>44896.062499999993</v>
      </c>
      <c r="AA2351" s="68">
        <f t="shared" si="437"/>
        <v>44891</v>
      </c>
      <c r="AB2351" s="69" t="b">
        <f t="shared" si="438"/>
        <v>1</v>
      </c>
      <c r="AC2351" s="70">
        <f t="shared" si="439"/>
        <v>3</v>
      </c>
      <c r="AD2351" s="67">
        <f t="shared" si="440"/>
        <v>44896.062499999993</v>
      </c>
      <c r="AE2351" s="67">
        <f>VLOOKUP(V2351,'Branch Wise Work Timelines'!C:G,3,FALSE)+AA2351</f>
        <v>44891.416666666664</v>
      </c>
      <c r="AF2351" s="67">
        <f>IF(V2351="Bangalore",VLOOKUP(V2351,'Branch Wise Work Timelines'!C:G,4,FALSE)+AA2351+1,IF(V2351="Mumbai",VLOOKUP(V2351,'Branch Wise Work Timelines'!C:G,4,FALSE)+AA2351+1,VLOOKUP(V2351,'Branch Wise Work Timelines'!C:G,4,FALSE)+AA2351))</f>
        <v>44891.770833333336</v>
      </c>
      <c r="AG2351" s="67">
        <f>WORKDAY.INTL(AA2351,1,11)+VLOOKUP(V2351,'Branch Wise Work Timelines'!C:G,3,FALSE)</f>
        <v>44893.416666666664</v>
      </c>
      <c r="AH2351" s="69" t="str">
        <f t="shared" si="441"/>
        <v>Met</v>
      </c>
      <c r="AI2351" s="69">
        <f t="shared" ca="1" si="442"/>
        <v>20365</v>
      </c>
      <c r="AJ2351" s="69" t="str">
        <f ca="1">IF(AI2351&lt;0,"0-12",IFERROR(VLOOKUP(AI2351,Breakup[],2,FALSE),"&gt;24"))</f>
        <v>&gt;24</v>
      </c>
      <c r="AK2351" s="69" t="str">
        <f>VLOOKUP(V2351,Master!B:D,3,FALSE)</f>
        <v>South</v>
      </c>
      <c r="AL2351" s="69" t="str">
        <f t="shared" si="443"/>
        <v>Chennai</v>
      </c>
    </row>
    <row r="2352" spans="1:38">
      <c r="A2352" s="13" t="s">
        <v>5015</v>
      </c>
      <c r="B2352" s="54">
        <v>44701.435564432897</v>
      </c>
      <c r="C2352" s="13" t="s">
        <v>739</v>
      </c>
      <c r="D2352" s="13">
        <v>1800</v>
      </c>
      <c r="E2352" s="13" t="s">
        <v>5016</v>
      </c>
      <c r="F2352" s="13" t="s">
        <v>24</v>
      </c>
      <c r="G2352" s="14">
        <v>1653034788604</v>
      </c>
      <c r="H2352" s="55">
        <v>0.43921296296296303</v>
      </c>
      <c r="I2352" s="33">
        <v>44884.439212963</v>
      </c>
      <c r="J2352" s="58">
        <v>44884</v>
      </c>
      <c r="K2352" s="13" t="s">
        <v>452</v>
      </c>
      <c r="L2352" s="13" t="s">
        <v>36</v>
      </c>
      <c r="M2352" s="13" t="s">
        <v>739</v>
      </c>
      <c r="N2352" s="13" t="s">
        <v>1185</v>
      </c>
      <c r="O2352" s="33" t="s">
        <v>38</v>
      </c>
      <c r="P2352" s="58" t="s">
        <v>38</v>
      </c>
      <c r="Q2352" s="33" t="s">
        <v>207</v>
      </c>
      <c r="R2352" s="14" t="s">
        <v>38</v>
      </c>
      <c r="S2352" s="13" t="s">
        <v>216</v>
      </c>
      <c r="T2352" s="13" t="s">
        <v>278</v>
      </c>
      <c r="U2352" s="33">
        <f t="shared" ca="1" si="432"/>
        <v>45744.56914039352</v>
      </c>
      <c r="V2352" s="13" t="str">
        <f t="shared" si="433"/>
        <v>Chennai</v>
      </c>
      <c r="W2352" s="13" t="str">
        <f t="shared" si="434"/>
        <v>DOMI</v>
      </c>
      <c r="X2352" s="13">
        <f t="shared" si="435"/>
        <v>10</v>
      </c>
      <c r="Y2352" s="13" t="str">
        <f>IFERROR(VLOOKUP(C2352,ReceivingTeam[],2,FALSE),"HelpDesk")</f>
        <v>HelpDesk</v>
      </c>
      <c r="Z2352" s="67">
        <f t="shared" si="436"/>
        <v>44889.085046296328</v>
      </c>
      <c r="AA2352" s="68">
        <f t="shared" si="437"/>
        <v>44884</v>
      </c>
      <c r="AB2352" s="69" t="b">
        <f t="shared" si="438"/>
        <v>1</v>
      </c>
      <c r="AC2352" s="70">
        <f t="shared" si="439"/>
        <v>3</v>
      </c>
      <c r="AD2352" s="67">
        <f t="shared" si="440"/>
        <v>44889.085046296328</v>
      </c>
      <c r="AE2352" s="67">
        <f>VLOOKUP(V2352,'Branch Wise Work Timelines'!C:G,3,FALSE)+AA2352</f>
        <v>44884.416666666664</v>
      </c>
      <c r="AF2352" s="67">
        <f>IF(V2352="Bangalore",VLOOKUP(V2352,'Branch Wise Work Timelines'!C:G,4,FALSE)+AA2352+1,IF(V2352="Mumbai",VLOOKUP(V2352,'Branch Wise Work Timelines'!C:G,4,FALSE)+AA2352+1,VLOOKUP(V2352,'Branch Wise Work Timelines'!C:G,4,FALSE)+AA2352))</f>
        <v>44884.770833333336</v>
      </c>
      <c r="AG2352" s="67">
        <f>WORKDAY.INTL(AA2352,1,11)+VLOOKUP(V2352,'Branch Wise Work Timelines'!C:G,3,FALSE)</f>
        <v>44886.416666666664</v>
      </c>
      <c r="AH2352" s="69" t="str">
        <f t="shared" ca="1" si="441"/>
        <v>Out of TAT</v>
      </c>
      <c r="AI2352" s="69">
        <f t="shared" ca="1" si="442"/>
        <v>20532</v>
      </c>
      <c r="AJ2352" s="69" t="str">
        <f ca="1">IF(AI2352&lt;0,"0-12",IFERROR(VLOOKUP(AI2352,Breakup[],2,FALSE),"&gt;24"))</f>
        <v>&gt;24</v>
      </c>
      <c r="AK2352" s="69" t="str">
        <f>VLOOKUP(V2352,Master!B:D,3,FALSE)</f>
        <v>South</v>
      </c>
      <c r="AL2352" s="69" t="str">
        <f t="shared" si="443"/>
        <v>Chennai</v>
      </c>
    </row>
    <row r="2353" spans="1:38">
      <c r="A2353" s="13" t="s">
        <v>5017</v>
      </c>
      <c r="B2353" s="54">
        <v>44701.435840972197</v>
      </c>
      <c r="C2353" s="13" t="s">
        <v>739</v>
      </c>
      <c r="D2353" s="13">
        <v>270</v>
      </c>
      <c r="E2353" s="13" t="s">
        <v>5018</v>
      </c>
      <c r="F2353" s="13" t="s">
        <v>24</v>
      </c>
      <c r="G2353" s="14">
        <v>1653032416850</v>
      </c>
      <c r="H2353" s="55">
        <v>0.19785879629629599</v>
      </c>
      <c r="I2353" s="33">
        <v>44886.197858796302</v>
      </c>
      <c r="J2353" s="58">
        <v>44886</v>
      </c>
      <c r="K2353" s="13" t="s">
        <v>452</v>
      </c>
      <c r="L2353" s="13" t="s">
        <v>36</v>
      </c>
      <c r="M2353" s="13" t="s">
        <v>739</v>
      </c>
      <c r="N2353" s="13" t="s">
        <v>1185</v>
      </c>
      <c r="O2353" s="33" t="s">
        <v>38</v>
      </c>
      <c r="P2353" s="58" t="s">
        <v>38</v>
      </c>
      <c r="Q2353" s="33" t="s">
        <v>207</v>
      </c>
      <c r="R2353" s="14" t="s">
        <v>38</v>
      </c>
      <c r="S2353" s="13" t="s">
        <v>216</v>
      </c>
      <c r="T2353" s="13" t="s">
        <v>217</v>
      </c>
      <c r="U2353" s="33">
        <f t="shared" ca="1" si="432"/>
        <v>45744.56914039352</v>
      </c>
      <c r="V2353" s="13" t="str">
        <f t="shared" si="433"/>
        <v>Chennai</v>
      </c>
      <c r="W2353" s="13" t="str">
        <f t="shared" si="434"/>
        <v>DOMI</v>
      </c>
      <c r="X2353" s="13">
        <f t="shared" si="435"/>
        <v>4</v>
      </c>
      <c r="Y2353" s="13" t="str">
        <f>IFERROR(VLOOKUP(C2353,ReceivingTeam[],2,FALSE),"HelpDesk")</f>
        <v>HelpDesk</v>
      </c>
      <c r="Z2353" s="67">
        <f t="shared" si="436"/>
        <v>44887.562499999993</v>
      </c>
      <c r="AA2353" s="68">
        <f t="shared" si="437"/>
        <v>44886</v>
      </c>
      <c r="AB2353" s="69" t="b">
        <f t="shared" si="438"/>
        <v>1</v>
      </c>
      <c r="AC2353" s="70">
        <f t="shared" si="439"/>
        <v>0.5</v>
      </c>
      <c r="AD2353" s="67">
        <f t="shared" si="440"/>
        <v>44887.562499999993</v>
      </c>
      <c r="AE2353" s="67">
        <f>VLOOKUP(V2353,'Branch Wise Work Timelines'!C:G,3,FALSE)+AA2353</f>
        <v>44886.416666666664</v>
      </c>
      <c r="AF2353" s="67">
        <f>IF(V2353="Bangalore",VLOOKUP(V2353,'Branch Wise Work Timelines'!C:G,4,FALSE)+AA2353+1,IF(V2353="Mumbai",VLOOKUP(V2353,'Branch Wise Work Timelines'!C:G,4,FALSE)+AA2353+1,VLOOKUP(V2353,'Branch Wise Work Timelines'!C:G,4,FALSE)+AA2353))</f>
        <v>44886.770833333336</v>
      </c>
      <c r="AG2353" s="67">
        <f>WORKDAY.INTL(AA2353,1,11)+VLOOKUP(V2353,'Branch Wise Work Timelines'!C:G,3,FALSE)</f>
        <v>44887.416666666664</v>
      </c>
      <c r="AH2353" s="69" t="str">
        <f t="shared" ca="1" si="441"/>
        <v>Out of TAT</v>
      </c>
      <c r="AI2353" s="69">
        <f t="shared" ca="1" si="442"/>
        <v>20569</v>
      </c>
      <c r="AJ2353" s="69" t="str">
        <f ca="1">IF(AI2353&lt;0,"0-12",IFERROR(VLOOKUP(AI2353,Breakup[],2,FALSE),"&gt;24"))</f>
        <v>&gt;24</v>
      </c>
      <c r="AK2353" s="69" t="str">
        <f>VLOOKUP(V2353,Master!B:D,3,FALSE)</f>
        <v>South</v>
      </c>
      <c r="AL2353" s="69" t="str">
        <f t="shared" si="443"/>
        <v>Chennai</v>
      </c>
    </row>
    <row r="2354" spans="1:38">
      <c r="A2354" s="13" t="s">
        <v>5019</v>
      </c>
      <c r="B2354" s="54">
        <v>44701.487184340302</v>
      </c>
      <c r="C2354" s="13" t="s">
        <v>739</v>
      </c>
      <c r="D2354" s="13">
        <v>631</v>
      </c>
      <c r="E2354" s="13" t="s">
        <v>5020</v>
      </c>
      <c r="F2354" s="13" t="s">
        <v>24</v>
      </c>
      <c r="G2354" s="14">
        <v>1653027207665</v>
      </c>
      <c r="H2354" s="55">
        <v>0.68673611111111099</v>
      </c>
      <c r="I2354" s="33">
        <v>44890.6867361111</v>
      </c>
      <c r="J2354" s="58">
        <v>44890</v>
      </c>
      <c r="K2354" s="13" t="s">
        <v>452</v>
      </c>
      <c r="L2354" s="13" t="s">
        <v>36</v>
      </c>
      <c r="M2354" s="13" t="s">
        <v>739</v>
      </c>
      <c r="N2354" s="13" t="s">
        <v>1185</v>
      </c>
      <c r="O2354" s="33" t="s">
        <v>38</v>
      </c>
      <c r="P2354" s="58" t="s">
        <v>38</v>
      </c>
      <c r="Q2354" s="33" t="s">
        <v>207</v>
      </c>
      <c r="R2354" s="14" t="s">
        <v>38</v>
      </c>
      <c r="S2354" s="13" t="s">
        <v>216</v>
      </c>
      <c r="T2354" s="13" t="s">
        <v>217</v>
      </c>
      <c r="U2354" s="33">
        <f t="shared" ca="1" si="432"/>
        <v>45744.56914039352</v>
      </c>
      <c r="V2354" s="13" t="str">
        <f t="shared" si="433"/>
        <v>Chennai</v>
      </c>
      <c r="W2354" s="13" t="str">
        <f t="shared" si="434"/>
        <v>DOMI</v>
      </c>
      <c r="X2354" s="13">
        <f t="shared" si="435"/>
        <v>16</v>
      </c>
      <c r="Y2354" s="13" t="str">
        <f>IFERROR(VLOOKUP(C2354,ReceivingTeam[],2,FALSE),"HelpDesk")</f>
        <v>HelpDesk</v>
      </c>
      <c r="Z2354" s="67">
        <f t="shared" si="436"/>
        <v>44891.832569444428</v>
      </c>
      <c r="AA2354" s="68">
        <f t="shared" si="437"/>
        <v>44890</v>
      </c>
      <c r="AB2354" s="69" t="b">
        <f t="shared" si="438"/>
        <v>1</v>
      </c>
      <c r="AC2354" s="70">
        <f t="shared" si="439"/>
        <v>0.5</v>
      </c>
      <c r="AD2354" s="67">
        <f t="shared" si="440"/>
        <v>44891.832569444428</v>
      </c>
      <c r="AE2354" s="67">
        <f>VLOOKUP(V2354,'Branch Wise Work Timelines'!C:G,3,FALSE)+AA2354</f>
        <v>44890.416666666664</v>
      </c>
      <c r="AF2354" s="67">
        <f>IF(V2354="Bangalore",VLOOKUP(V2354,'Branch Wise Work Timelines'!C:G,4,FALSE)+AA2354+1,IF(V2354="Mumbai",VLOOKUP(V2354,'Branch Wise Work Timelines'!C:G,4,FALSE)+AA2354+1,VLOOKUP(V2354,'Branch Wise Work Timelines'!C:G,4,FALSE)+AA2354))</f>
        <v>44890.770833333336</v>
      </c>
      <c r="AG2354" s="67">
        <f>WORKDAY.INTL(AA2354,1,11)+VLOOKUP(V2354,'Branch Wise Work Timelines'!C:G,3,FALSE)</f>
        <v>44891.416666666664</v>
      </c>
      <c r="AH2354" s="69" t="str">
        <f t="shared" ca="1" si="441"/>
        <v>Out of TAT</v>
      </c>
      <c r="AI2354" s="69">
        <f t="shared" ca="1" si="442"/>
        <v>20466</v>
      </c>
      <c r="AJ2354" s="69" t="str">
        <f ca="1">IF(AI2354&lt;0,"0-12",IFERROR(VLOOKUP(AI2354,Breakup[],2,FALSE),"&gt;24"))</f>
        <v>&gt;24</v>
      </c>
      <c r="AK2354" s="69" t="str">
        <f>VLOOKUP(V2354,Master!B:D,3,FALSE)</f>
        <v>South</v>
      </c>
      <c r="AL2354" s="69" t="str">
        <f t="shared" si="443"/>
        <v>Chennai</v>
      </c>
    </row>
    <row r="2355" spans="1:38">
      <c r="A2355" s="13" t="s">
        <v>5021</v>
      </c>
      <c r="B2355" s="54">
        <v>44701.436352580997</v>
      </c>
      <c r="C2355" s="13" t="s">
        <v>739</v>
      </c>
      <c r="D2355" s="13">
        <v>1256</v>
      </c>
      <c r="E2355" s="13" t="s">
        <v>5022</v>
      </c>
      <c r="F2355" s="13" t="s">
        <v>24</v>
      </c>
      <c r="G2355" s="14">
        <v>1653032416850</v>
      </c>
      <c r="H2355" s="55">
        <v>0.33167824074074098</v>
      </c>
      <c r="I2355" s="33">
        <v>44884.331678240698</v>
      </c>
      <c r="J2355" s="58">
        <v>44884</v>
      </c>
      <c r="K2355" s="13" t="s">
        <v>452</v>
      </c>
      <c r="L2355" s="13" t="s">
        <v>36</v>
      </c>
      <c r="M2355" s="13" t="s">
        <v>739</v>
      </c>
      <c r="N2355" s="13" t="s">
        <v>1185</v>
      </c>
      <c r="O2355" s="33" t="s">
        <v>38</v>
      </c>
      <c r="P2355" s="58" t="s">
        <v>38</v>
      </c>
      <c r="Q2355" s="33" t="s">
        <v>207</v>
      </c>
      <c r="R2355" s="14" t="s">
        <v>38</v>
      </c>
      <c r="S2355" s="13" t="s">
        <v>216</v>
      </c>
      <c r="T2355" s="13" t="s">
        <v>217</v>
      </c>
      <c r="U2355" s="33">
        <f t="shared" ca="1" si="432"/>
        <v>45744.56914039352</v>
      </c>
      <c r="V2355" s="13" t="str">
        <f t="shared" si="433"/>
        <v>Chennai</v>
      </c>
      <c r="W2355" s="13" t="str">
        <f t="shared" si="434"/>
        <v>DOMI</v>
      </c>
      <c r="X2355" s="13">
        <f t="shared" si="435"/>
        <v>7</v>
      </c>
      <c r="Y2355" s="13" t="str">
        <f>IFERROR(VLOOKUP(C2355,ReceivingTeam[],2,FALSE),"HelpDesk")</f>
        <v>HelpDesk</v>
      </c>
      <c r="Z2355" s="67">
        <f t="shared" si="436"/>
        <v>44886.562499999993</v>
      </c>
      <c r="AA2355" s="68">
        <f t="shared" si="437"/>
        <v>44884</v>
      </c>
      <c r="AB2355" s="69" t="b">
        <f t="shared" si="438"/>
        <v>1</v>
      </c>
      <c r="AC2355" s="70">
        <f t="shared" si="439"/>
        <v>0.5</v>
      </c>
      <c r="AD2355" s="67">
        <f t="shared" si="440"/>
        <v>44886.562499999993</v>
      </c>
      <c r="AE2355" s="67">
        <f>VLOOKUP(V2355,'Branch Wise Work Timelines'!C:G,3,FALSE)+AA2355</f>
        <v>44884.416666666664</v>
      </c>
      <c r="AF2355" s="67">
        <f>IF(V2355="Bangalore",VLOOKUP(V2355,'Branch Wise Work Timelines'!C:G,4,FALSE)+AA2355+1,IF(V2355="Mumbai",VLOOKUP(V2355,'Branch Wise Work Timelines'!C:G,4,FALSE)+AA2355+1,VLOOKUP(V2355,'Branch Wise Work Timelines'!C:G,4,FALSE)+AA2355))</f>
        <v>44884.770833333336</v>
      </c>
      <c r="AG2355" s="67">
        <f>WORKDAY.INTL(AA2355,1,11)+VLOOKUP(V2355,'Branch Wise Work Timelines'!C:G,3,FALSE)</f>
        <v>44886.416666666664</v>
      </c>
      <c r="AH2355" s="69" t="str">
        <f t="shared" ca="1" si="441"/>
        <v>Out of TAT</v>
      </c>
      <c r="AI2355" s="69">
        <f t="shared" ca="1" si="442"/>
        <v>20593</v>
      </c>
      <c r="AJ2355" s="69" t="str">
        <f ca="1">IF(AI2355&lt;0,"0-12",IFERROR(VLOOKUP(AI2355,Breakup[],2,FALSE),"&gt;24"))</f>
        <v>&gt;24</v>
      </c>
      <c r="AK2355" s="69" t="str">
        <f>VLOOKUP(V2355,Master!B:D,3,FALSE)</f>
        <v>South</v>
      </c>
      <c r="AL2355" s="69" t="str">
        <f t="shared" si="443"/>
        <v>Chennai</v>
      </c>
    </row>
    <row r="2356" spans="1:38">
      <c r="A2356" s="13" t="s">
        <v>5023</v>
      </c>
      <c r="B2356" s="54">
        <v>44701.436784919002</v>
      </c>
      <c r="C2356" s="13" t="s">
        <v>739</v>
      </c>
      <c r="D2356" s="13">
        <v>737</v>
      </c>
      <c r="E2356" s="13" t="s">
        <v>5024</v>
      </c>
      <c r="F2356" s="13" t="s">
        <v>24</v>
      </c>
      <c r="G2356" s="14">
        <v>1653032416850</v>
      </c>
      <c r="H2356" s="55">
        <v>7.2291666666666698E-2</v>
      </c>
      <c r="I2356" s="33">
        <v>44887.0722916667</v>
      </c>
      <c r="J2356" s="58">
        <v>44887</v>
      </c>
      <c r="K2356" s="13" t="s">
        <v>452</v>
      </c>
      <c r="L2356" s="13" t="s">
        <v>36</v>
      </c>
      <c r="M2356" s="13" t="s">
        <v>739</v>
      </c>
      <c r="N2356" s="13" t="s">
        <v>1185</v>
      </c>
      <c r="O2356" s="33" t="s">
        <v>38</v>
      </c>
      <c r="P2356" s="58" t="s">
        <v>38</v>
      </c>
      <c r="Q2356" s="33" t="s">
        <v>207</v>
      </c>
      <c r="R2356" s="14" t="s">
        <v>38</v>
      </c>
      <c r="S2356" s="13" t="s">
        <v>216</v>
      </c>
      <c r="T2356" s="13" t="s">
        <v>217</v>
      </c>
      <c r="U2356" s="33">
        <f t="shared" ca="1" si="432"/>
        <v>45744.56914039352</v>
      </c>
      <c r="V2356" s="13" t="str">
        <f t="shared" si="433"/>
        <v>Chennai</v>
      </c>
      <c r="W2356" s="13" t="str">
        <f t="shared" si="434"/>
        <v>DOMI</v>
      </c>
      <c r="X2356" s="13">
        <f t="shared" si="435"/>
        <v>1</v>
      </c>
      <c r="Y2356" s="13" t="str">
        <f>IFERROR(VLOOKUP(C2356,ReceivingTeam[],2,FALSE),"HelpDesk")</f>
        <v>HelpDesk</v>
      </c>
      <c r="Z2356" s="67">
        <f t="shared" si="436"/>
        <v>44888.562499999993</v>
      </c>
      <c r="AA2356" s="68">
        <f t="shared" si="437"/>
        <v>44887</v>
      </c>
      <c r="AB2356" s="69" t="b">
        <f t="shared" si="438"/>
        <v>1</v>
      </c>
      <c r="AC2356" s="70">
        <f t="shared" si="439"/>
        <v>0.5</v>
      </c>
      <c r="AD2356" s="67">
        <f t="shared" si="440"/>
        <v>44888.562499999993</v>
      </c>
      <c r="AE2356" s="67">
        <f>VLOOKUP(V2356,'Branch Wise Work Timelines'!C:G,3,FALSE)+AA2356</f>
        <v>44887.416666666664</v>
      </c>
      <c r="AF2356" s="67">
        <f>IF(V2356="Bangalore",VLOOKUP(V2356,'Branch Wise Work Timelines'!C:G,4,FALSE)+AA2356+1,IF(V2356="Mumbai",VLOOKUP(V2356,'Branch Wise Work Timelines'!C:G,4,FALSE)+AA2356+1,VLOOKUP(V2356,'Branch Wise Work Timelines'!C:G,4,FALSE)+AA2356))</f>
        <v>44887.770833333336</v>
      </c>
      <c r="AG2356" s="67">
        <f>WORKDAY.INTL(AA2356,1,11)+VLOOKUP(V2356,'Branch Wise Work Timelines'!C:G,3,FALSE)</f>
        <v>44888.416666666664</v>
      </c>
      <c r="AH2356" s="69" t="str">
        <f t="shared" ca="1" si="441"/>
        <v>Out of TAT</v>
      </c>
      <c r="AI2356" s="69">
        <f t="shared" ca="1" si="442"/>
        <v>20545</v>
      </c>
      <c r="AJ2356" s="69" t="str">
        <f ca="1">IF(AI2356&lt;0,"0-12",IFERROR(VLOOKUP(AI2356,Breakup[],2,FALSE),"&gt;24"))</f>
        <v>&gt;24</v>
      </c>
      <c r="AK2356" s="69" t="str">
        <f>VLOOKUP(V2356,Master!B:D,3,FALSE)</f>
        <v>South</v>
      </c>
      <c r="AL2356" s="69" t="str">
        <f t="shared" si="443"/>
        <v>Chennai</v>
      </c>
    </row>
    <row r="2357" spans="1:38">
      <c r="A2357" s="13" t="s">
        <v>5025</v>
      </c>
      <c r="B2357" s="54">
        <v>44701.437085497702</v>
      </c>
      <c r="C2357" s="13" t="s">
        <v>739</v>
      </c>
      <c r="D2357" s="13">
        <v>1315</v>
      </c>
      <c r="E2357" s="13" t="s">
        <v>5026</v>
      </c>
      <c r="F2357" s="13" t="s">
        <v>24</v>
      </c>
      <c r="G2357" s="14">
        <v>1653032416850</v>
      </c>
      <c r="H2357" s="55">
        <v>0.22006944444444401</v>
      </c>
      <c r="I2357" s="33">
        <v>44883.220069444404</v>
      </c>
      <c r="J2357" s="58">
        <v>44883</v>
      </c>
      <c r="K2357" s="13" t="s">
        <v>452</v>
      </c>
      <c r="L2357" s="13" t="s">
        <v>36</v>
      </c>
      <c r="M2357" s="13" t="s">
        <v>739</v>
      </c>
      <c r="N2357" s="13" t="s">
        <v>1185</v>
      </c>
      <c r="O2357" s="33" t="s">
        <v>38</v>
      </c>
      <c r="P2357" s="58" t="s">
        <v>38</v>
      </c>
      <c r="Q2357" s="33" t="s">
        <v>207</v>
      </c>
      <c r="R2357" s="14" t="s">
        <v>38</v>
      </c>
      <c r="S2357" s="13" t="s">
        <v>216</v>
      </c>
      <c r="T2357" s="13" t="s">
        <v>217</v>
      </c>
      <c r="U2357" s="33">
        <f t="shared" ca="1" si="432"/>
        <v>45744.56914039352</v>
      </c>
      <c r="V2357" s="13" t="str">
        <f t="shared" si="433"/>
        <v>Chennai</v>
      </c>
      <c r="W2357" s="13" t="str">
        <f t="shared" si="434"/>
        <v>DOMI</v>
      </c>
      <c r="X2357" s="13">
        <f t="shared" si="435"/>
        <v>5</v>
      </c>
      <c r="Y2357" s="13" t="str">
        <f>IFERROR(VLOOKUP(C2357,ReceivingTeam[],2,FALSE),"HelpDesk")</f>
        <v>HelpDesk</v>
      </c>
      <c r="Z2357" s="67">
        <f t="shared" si="436"/>
        <v>44884.562499999993</v>
      </c>
      <c r="AA2357" s="68">
        <f t="shared" si="437"/>
        <v>44883</v>
      </c>
      <c r="AB2357" s="69" t="b">
        <f t="shared" si="438"/>
        <v>1</v>
      </c>
      <c r="AC2357" s="70">
        <f t="shared" si="439"/>
        <v>0.5</v>
      </c>
      <c r="AD2357" s="67">
        <f t="shared" si="440"/>
        <v>44884.562499999993</v>
      </c>
      <c r="AE2357" s="67">
        <f>VLOOKUP(V2357,'Branch Wise Work Timelines'!C:G,3,FALSE)+AA2357</f>
        <v>44883.416666666664</v>
      </c>
      <c r="AF2357" s="67">
        <f>IF(V2357="Bangalore",VLOOKUP(V2357,'Branch Wise Work Timelines'!C:G,4,FALSE)+AA2357+1,IF(V2357="Mumbai",VLOOKUP(V2357,'Branch Wise Work Timelines'!C:G,4,FALSE)+AA2357+1,VLOOKUP(V2357,'Branch Wise Work Timelines'!C:G,4,FALSE)+AA2357))</f>
        <v>44883.770833333336</v>
      </c>
      <c r="AG2357" s="67">
        <f>WORKDAY.INTL(AA2357,1,11)+VLOOKUP(V2357,'Branch Wise Work Timelines'!C:G,3,FALSE)</f>
        <v>44884.416666666664</v>
      </c>
      <c r="AH2357" s="69" t="str">
        <f t="shared" ca="1" si="441"/>
        <v>Out of TAT</v>
      </c>
      <c r="AI2357" s="69">
        <f t="shared" ca="1" si="442"/>
        <v>20641</v>
      </c>
      <c r="AJ2357" s="69" t="str">
        <f ca="1">IF(AI2357&lt;0,"0-12",IFERROR(VLOOKUP(AI2357,Breakup[],2,FALSE),"&gt;24"))</f>
        <v>&gt;24</v>
      </c>
      <c r="AK2357" s="69" t="str">
        <f>VLOOKUP(V2357,Master!B:D,3,FALSE)</f>
        <v>South</v>
      </c>
      <c r="AL2357" s="69" t="str">
        <f t="shared" si="443"/>
        <v>Chennai</v>
      </c>
    </row>
    <row r="2358" spans="1:38">
      <c r="A2358" s="13" t="s">
        <v>5027</v>
      </c>
      <c r="B2358" s="54">
        <v>44701.437333101901</v>
      </c>
      <c r="C2358" s="13" t="s">
        <v>739</v>
      </c>
      <c r="D2358" s="13">
        <v>1922</v>
      </c>
      <c r="E2358" s="13" t="s">
        <v>5028</v>
      </c>
      <c r="F2358" s="13" t="s">
        <v>33</v>
      </c>
      <c r="G2358" s="14">
        <v>1653031734773</v>
      </c>
      <c r="H2358" s="55">
        <v>0.595671296296296</v>
      </c>
      <c r="I2358" s="33">
        <v>44886.595671296302</v>
      </c>
      <c r="J2358" s="58">
        <v>44886</v>
      </c>
      <c r="K2358" s="13" t="s">
        <v>452</v>
      </c>
      <c r="L2358" s="13" t="s">
        <v>36</v>
      </c>
      <c r="M2358" s="13" t="s">
        <v>739</v>
      </c>
      <c r="N2358" s="13" t="s">
        <v>1185</v>
      </c>
      <c r="O2358" s="33" t="s">
        <v>38</v>
      </c>
      <c r="P2358" s="58" t="s">
        <v>38</v>
      </c>
      <c r="Q2358" s="33" t="s">
        <v>207</v>
      </c>
      <c r="R2358" s="14" t="s">
        <v>38</v>
      </c>
      <c r="S2358" s="13" t="s">
        <v>216</v>
      </c>
      <c r="T2358" s="13" t="s">
        <v>278</v>
      </c>
      <c r="U2358" s="33">
        <f t="shared" ca="1" si="432"/>
        <v>45744.56914039352</v>
      </c>
      <c r="V2358" s="13" t="str">
        <f t="shared" si="433"/>
        <v>Chennai</v>
      </c>
      <c r="W2358" s="13" t="str">
        <f t="shared" si="434"/>
        <v>RI</v>
      </c>
      <c r="X2358" s="13">
        <f t="shared" si="435"/>
        <v>14</v>
      </c>
      <c r="Y2358" s="13" t="str">
        <f>IFERROR(VLOOKUP(C2358,ReceivingTeam[],2,FALSE),"HelpDesk")</f>
        <v>HelpDesk</v>
      </c>
      <c r="Z2358" s="67">
        <f t="shared" si="436"/>
        <v>44890.24150462963</v>
      </c>
      <c r="AA2358" s="68">
        <f t="shared" si="437"/>
        <v>44886</v>
      </c>
      <c r="AB2358" s="69" t="b">
        <f t="shared" si="438"/>
        <v>1</v>
      </c>
      <c r="AC2358" s="70">
        <f t="shared" si="439"/>
        <v>3</v>
      </c>
      <c r="AD2358" s="67">
        <f t="shared" si="440"/>
        <v>44890.24150462963</v>
      </c>
      <c r="AE2358" s="67">
        <f>VLOOKUP(V2358,'Branch Wise Work Timelines'!C:G,3,FALSE)+AA2358</f>
        <v>44886.416666666664</v>
      </c>
      <c r="AF2358" s="67">
        <f>IF(V2358="Bangalore",VLOOKUP(V2358,'Branch Wise Work Timelines'!C:G,4,FALSE)+AA2358+1,IF(V2358="Mumbai",VLOOKUP(V2358,'Branch Wise Work Timelines'!C:G,4,FALSE)+AA2358+1,VLOOKUP(V2358,'Branch Wise Work Timelines'!C:G,4,FALSE)+AA2358))</f>
        <v>44886.770833333336</v>
      </c>
      <c r="AG2358" s="67">
        <f>WORKDAY.INTL(AA2358,1,11)+VLOOKUP(V2358,'Branch Wise Work Timelines'!C:G,3,FALSE)</f>
        <v>44887.416666666664</v>
      </c>
      <c r="AH2358" s="69" t="str">
        <f t="shared" ca="1" si="441"/>
        <v>Out of TAT</v>
      </c>
      <c r="AI2358" s="69">
        <f t="shared" ca="1" si="442"/>
        <v>20504</v>
      </c>
      <c r="AJ2358" s="69" t="str">
        <f ca="1">IF(AI2358&lt;0,"0-12",IFERROR(VLOOKUP(AI2358,Breakup[],2,FALSE),"&gt;24"))</f>
        <v>&gt;24</v>
      </c>
      <c r="AK2358" s="69" t="str">
        <f>VLOOKUP(V2358,Master!B:D,3,FALSE)</f>
        <v>South</v>
      </c>
      <c r="AL2358" s="69" t="str">
        <f t="shared" si="443"/>
        <v>Chennai</v>
      </c>
    </row>
    <row r="2359" spans="1:38">
      <c r="A2359" s="13" t="s">
        <v>5029</v>
      </c>
      <c r="B2359" s="54">
        <v>44701.437667627302</v>
      </c>
      <c r="C2359" s="13" t="s">
        <v>739</v>
      </c>
      <c r="D2359" s="13">
        <v>999</v>
      </c>
      <c r="E2359" s="13" t="s">
        <v>5030</v>
      </c>
      <c r="F2359" s="13" t="s">
        <v>24</v>
      </c>
      <c r="G2359" s="14">
        <v>1653031734773</v>
      </c>
      <c r="H2359" s="55">
        <v>0.81050925925925899</v>
      </c>
      <c r="I2359" s="33">
        <v>44882.810509259303</v>
      </c>
      <c r="J2359" s="58">
        <v>44882</v>
      </c>
      <c r="K2359" s="13" t="s">
        <v>452</v>
      </c>
      <c r="L2359" s="13" t="s">
        <v>36</v>
      </c>
      <c r="M2359" s="13" t="s">
        <v>739</v>
      </c>
      <c r="N2359" s="13" t="s">
        <v>1185</v>
      </c>
      <c r="O2359" s="33" t="s">
        <v>38</v>
      </c>
      <c r="P2359" s="58" t="s">
        <v>38</v>
      </c>
      <c r="Q2359" s="33" t="s">
        <v>207</v>
      </c>
      <c r="R2359" s="14" t="s">
        <v>38</v>
      </c>
      <c r="S2359" s="13" t="s">
        <v>216</v>
      </c>
      <c r="T2359" s="13" t="s">
        <v>278</v>
      </c>
      <c r="U2359" s="33">
        <f t="shared" ca="1" si="432"/>
        <v>45744.56914039352</v>
      </c>
      <c r="V2359" s="13" t="str">
        <f t="shared" si="433"/>
        <v>Chennai</v>
      </c>
      <c r="W2359" s="13" t="str">
        <f t="shared" si="434"/>
        <v>DOMI</v>
      </c>
      <c r="X2359" s="13">
        <f t="shared" si="435"/>
        <v>19</v>
      </c>
      <c r="Y2359" s="13" t="str">
        <f>IFERROR(VLOOKUP(C2359,ReceivingTeam[],2,FALSE),"HelpDesk")</f>
        <v>HelpDesk</v>
      </c>
      <c r="Z2359" s="67">
        <f t="shared" si="436"/>
        <v>44886.456342592632</v>
      </c>
      <c r="AA2359" s="68">
        <f t="shared" si="437"/>
        <v>44882</v>
      </c>
      <c r="AB2359" s="69" t="b">
        <f t="shared" si="438"/>
        <v>1</v>
      </c>
      <c r="AC2359" s="70">
        <f t="shared" si="439"/>
        <v>3</v>
      </c>
      <c r="AD2359" s="67">
        <f t="shared" si="440"/>
        <v>44886.456342592632</v>
      </c>
      <c r="AE2359" s="67">
        <f>VLOOKUP(V2359,'Branch Wise Work Timelines'!C:G,3,FALSE)+AA2359</f>
        <v>44882.416666666664</v>
      </c>
      <c r="AF2359" s="67">
        <f>IF(V2359="Bangalore",VLOOKUP(V2359,'Branch Wise Work Timelines'!C:G,4,FALSE)+AA2359+1,IF(V2359="Mumbai",VLOOKUP(V2359,'Branch Wise Work Timelines'!C:G,4,FALSE)+AA2359+1,VLOOKUP(V2359,'Branch Wise Work Timelines'!C:G,4,FALSE)+AA2359))</f>
        <v>44882.770833333336</v>
      </c>
      <c r="AG2359" s="67">
        <f>WORKDAY.INTL(AA2359,1,11)+VLOOKUP(V2359,'Branch Wise Work Timelines'!C:G,3,FALSE)</f>
        <v>44883.416666666664</v>
      </c>
      <c r="AH2359" s="69" t="str">
        <f t="shared" ca="1" si="441"/>
        <v>Out of TAT</v>
      </c>
      <c r="AI2359" s="69">
        <f t="shared" ca="1" si="442"/>
        <v>20595</v>
      </c>
      <c r="AJ2359" s="69" t="str">
        <f ca="1">IF(AI2359&lt;0,"0-12",IFERROR(VLOOKUP(AI2359,Breakup[],2,FALSE),"&gt;24"))</f>
        <v>&gt;24</v>
      </c>
      <c r="AK2359" s="69" t="str">
        <f>VLOOKUP(V2359,Master!B:D,3,FALSE)</f>
        <v>South</v>
      </c>
      <c r="AL2359" s="69" t="str">
        <f t="shared" si="443"/>
        <v>Chennai</v>
      </c>
    </row>
    <row r="2360" spans="1:38">
      <c r="A2360" s="13" t="s">
        <v>5031</v>
      </c>
      <c r="B2360" s="54">
        <v>44701.492721493101</v>
      </c>
      <c r="C2360" s="13" t="s">
        <v>739</v>
      </c>
      <c r="D2360" s="13">
        <v>1785</v>
      </c>
      <c r="E2360" s="13" t="s">
        <v>5032</v>
      </c>
      <c r="F2360" s="13" t="s">
        <v>24</v>
      </c>
      <c r="G2360" s="14">
        <v>1653028104421</v>
      </c>
      <c r="H2360" s="55">
        <v>0.84288194444444497</v>
      </c>
      <c r="I2360" s="33">
        <v>44885.842881944402</v>
      </c>
      <c r="J2360" s="58">
        <v>44885</v>
      </c>
      <c r="K2360" s="13" t="s">
        <v>452</v>
      </c>
      <c r="L2360" s="13" t="s">
        <v>36</v>
      </c>
      <c r="M2360" s="13" t="s">
        <v>739</v>
      </c>
      <c r="N2360" s="13" t="s">
        <v>1185</v>
      </c>
      <c r="O2360" s="33" t="s">
        <v>38</v>
      </c>
      <c r="P2360" s="58" t="s">
        <v>38</v>
      </c>
      <c r="Q2360" s="33" t="s">
        <v>207</v>
      </c>
      <c r="R2360" s="14" t="s">
        <v>38</v>
      </c>
      <c r="S2360" s="13" t="s">
        <v>216</v>
      </c>
      <c r="T2360" s="13" t="s">
        <v>278</v>
      </c>
      <c r="U2360" s="33">
        <f t="shared" ca="1" si="432"/>
        <v>45744.56914039352</v>
      </c>
      <c r="V2360" s="13" t="str">
        <f t="shared" si="433"/>
        <v>Chennai</v>
      </c>
      <c r="W2360" s="13" t="str">
        <f t="shared" si="434"/>
        <v>DOMI</v>
      </c>
      <c r="X2360" s="13">
        <f t="shared" si="435"/>
        <v>20</v>
      </c>
      <c r="Y2360" s="13" t="str">
        <f>IFERROR(VLOOKUP(C2360,ReceivingTeam[],2,FALSE),"HelpDesk")</f>
        <v>HelpDesk</v>
      </c>
      <c r="Z2360" s="67">
        <f t="shared" si="436"/>
        <v>44888.416666666664</v>
      </c>
      <c r="AA2360" s="68">
        <f t="shared" si="437"/>
        <v>44885</v>
      </c>
      <c r="AB2360" s="69" t="b">
        <f t="shared" si="438"/>
        <v>0</v>
      </c>
      <c r="AC2360" s="70">
        <f t="shared" si="439"/>
        <v>3</v>
      </c>
      <c r="AD2360" s="67">
        <f t="shared" si="440"/>
        <v>44888.416666666664</v>
      </c>
      <c r="AE2360" s="67">
        <f>VLOOKUP(V2360,'Branch Wise Work Timelines'!C:G,3,FALSE)+AA2360</f>
        <v>44885.416666666664</v>
      </c>
      <c r="AF2360" s="67">
        <f>IF(V2360="Bangalore",VLOOKUP(V2360,'Branch Wise Work Timelines'!C:G,4,FALSE)+AA2360+1,IF(V2360="Mumbai",VLOOKUP(V2360,'Branch Wise Work Timelines'!C:G,4,FALSE)+AA2360+1,VLOOKUP(V2360,'Branch Wise Work Timelines'!C:G,4,FALSE)+AA2360))</f>
        <v>44885.770833333336</v>
      </c>
      <c r="AG2360" s="67">
        <f>WORKDAY.INTL(AA2360,1,11)+VLOOKUP(V2360,'Branch Wise Work Timelines'!C:G,3,FALSE)</f>
        <v>44886.416666666664</v>
      </c>
      <c r="AH2360" s="69" t="str">
        <f t="shared" ca="1" si="441"/>
        <v>Out of TAT</v>
      </c>
      <c r="AI2360" s="69">
        <f t="shared" ca="1" si="442"/>
        <v>20548</v>
      </c>
      <c r="AJ2360" s="69" t="str">
        <f ca="1">IF(AI2360&lt;0,"0-12",IFERROR(VLOOKUP(AI2360,Breakup[],2,FALSE),"&gt;24"))</f>
        <v>&gt;24</v>
      </c>
      <c r="AK2360" s="69" t="str">
        <f>VLOOKUP(V2360,Master!B:D,3,FALSE)</f>
        <v>South</v>
      </c>
      <c r="AL2360" s="69" t="str">
        <f t="shared" si="443"/>
        <v>Chennai</v>
      </c>
    </row>
    <row r="2361" spans="1:38">
      <c r="A2361" s="13" t="s">
        <v>5033</v>
      </c>
      <c r="B2361" s="54">
        <v>44701.438444988402</v>
      </c>
      <c r="C2361" s="13" t="s">
        <v>739</v>
      </c>
      <c r="D2361" s="13">
        <v>372</v>
      </c>
      <c r="E2361" s="13" t="s">
        <v>5034</v>
      </c>
      <c r="F2361" s="13" t="s">
        <v>33</v>
      </c>
      <c r="G2361" s="14">
        <v>1653031734773</v>
      </c>
      <c r="H2361" s="55">
        <v>0.201527777777778</v>
      </c>
      <c r="I2361" s="33">
        <v>44886.201527777797</v>
      </c>
      <c r="J2361" s="58">
        <v>44886</v>
      </c>
      <c r="K2361" s="13" t="s">
        <v>452</v>
      </c>
      <c r="L2361" s="13" t="s">
        <v>36</v>
      </c>
      <c r="M2361" s="13" t="s">
        <v>739</v>
      </c>
      <c r="N2361" s="13" t="s">
        <v>1185</v>
      </c>
      <c r="O2361" s="33" t="s">
        <v>38</v>
      </c>
      <c r="P2361" s="58" t="s">
        <v>38</v>
      </c>
      <c r="Q2361" s="33" t="s">
        <v>207</v>
      </c>
      <c r="R2361" s="14" t="s">
        <v>38</v>
      </c>
      <c r="S2361" s="13" t="s">
        <v>216</v>
      </c>
      <c r="T2361" s="13" t="s">
        <v>278</v>
      </c>
      <c r="U2361" s="33">
        <f t="shared" ca="1" si="432"/>
        <v>45744.56914039352</v>
      </c>
      <c r="V2361" s="13" t="str">
        <f t="shared" si="433"/>
        <v>Chennai</v>
      </c>
      <c r="W2361" s="13" t="str">
        <f t="shared" si="434"/>
        <v>RI</v>
      </c>
      <c r="X2361" s="13">
        <f t="shared" si="435"/>
        <v>4</v>
      </c>
      <c r="Y2361" s="13" t="str">
        <f>IFERROR(VLOOKUP(C2361,ReceivingTeam[],2,FALSE),"HelpDesk")</f>
        <v>HelpDesk</v>
      </c>
      <c r="Z2361" s="67">
        <f t="shared" si="436"/>
        <v>44890.062499999993</v>
      </c>
      <c r="AA2361" s="68">
        <f t="shared" si="437"/>
        <v>44886</v>
      </c>
      <c r="AB2361" s="69" t="b">
        <f t="shared" si="438"/>
        <v>1</v>
      </c>
      <c r="AC2361" s="70">
        <f t="shared" si="439"/>
        <v>3</v>
      </c>
      <c r="AD2361" s="67">
        <f t="shared" si="440"/>
        <v>44890.062499999993</v>
      </c>
      <c r="AE2361" s="67">
        <f>VLOOKUP(V2361,'Branch Wise Work Timelines'!C:G,3,FALSE)+AA2361</f>
        <v>44886.416666666664</v>
      </c>
      <c r="AF2361" s="67">
        <f>IF(V2361="Bangalore",VLOOKUP(V2361,'Branch Wise Work Timelines'!C:G,4,FALSE)+AA2361+1,IF(V2361="Mumbai",VLOOKUP(V2361,'Branch Wise Work Timelines'!C:G,4,FALSE)+AA2361+1,VLOOKUP(V2361,'Branch Wise Work Timelines'!C:G,4,FALSE)+AA2361))</f>
        <v>44886.770833333336</v>
      </c>
      <c r="AG2361" s="67">
        <f>WORKDAY.INTL(AA2361,1,11)+VLOOKUP(V2361,'Branch Wise Work Timelines'!C:G,3,FALSE)</f>
        <v>44887.416666666664</v>
      </c>
      <c r="AH2361" s="69" t="str">
        <f t="shared" ca="1" si="441"/>
        <v>Out of TAT</v>
      </c>
      <c r="AI2361" s="69">
        <f t="shared" ca="1" si="442"/>
        <v>20509</v>
      </c>
      <c r="AJ2361" s="69" t="str">
        <f ca="1">IF(AI2361&lt;0,"0-12",IFERROR(VLOOKUP(AI2361,Breakup[],2,FALSE),"&gt;24"))</f>
        <v>&gt;24</v>
      </c>
      <c r="AK2361" s="69" t="str">
        <f>VLOOKUP(V2361,Master!B:D,3,FALSE)</f>
        <v>South</v>
      </c>
      <c r="AL2361" s="69" t="str">
        <f t="shared" si="443"/>
        <v>Chennai</v>
      </c>
    </row>
    <row r="2362" spans="1:38">
      <c r="A2362" s="13" t="s">
        <v>5035</v>
      </c>
      <c r="B2362" s="54">
        <v>44701.439112766202</v>
      </c>
      <c r="C2362" s="13" t="s">
        <v>739</v>
      </c>
      <c r="D2362" s="13">
        <v>133</v>
      </c>
      <c r="E2362" s="13" t="s">
        <v>5036</v>
      </c>
      <c r="F2362" s="13" t="s">
        <v>24</v>
      </c>
      <c r="G2362" s="14">
        <v>1653031734773</v>
      </c>
      <c r="H2362" s="55">
        <v>0.98739583333333303</v>
      </c>
      <c r="I2362" s="33">
        <v>44888.987395833297</v>
      </c>
      <c r="J2362" s="58">
        <v>44888</v>
      </c>
      <c r="K2362" s="13" t="s">
        <v>452</v>
      </c>
      <c r="L2362" s="13" t="s">
        <v>36</v>
      </c>
      <c r="M2362" s="13" t="s">
        <v>739</v>
      </c>
      <c r="N2362" s="13" t="s">
        <v>1185</v>
      </c>
      <c r="O2362" s="33" t="s">
        <v>38</v>
      </c>
      <c r="P2362" s="58" t="s">
        <v>38</v>
      </c>
      <c r="Q2362" s="33" t="s">
        <v>207</v>
      </c>
      <c r="R2362" s="14" t="s">
        <v>38</v>
      </c>
      <c r="S2362" s="13" t="s">
        <v>216</v>
      </c>
      <c r="T2362" s="13" t="s">
        <v>278</v>
      </c>
      <c r="U2362" s="33">
        <f t="shared" ca="1" si="432"/>
        <v>45744.56914039352</v>
      </c>
      <c r="V2362" s="13" t="str">
        <f t="shared" si="433"/>
        <v>Chennai</v>
      </c>
      <c r="W2362" s="13" t="str">
        <f t="shared" si="434"/>
        <v>DOMI</v>
      </c>
      <c r="X2362" s="13">
        <f t="shared" si="435"/>
        <v>23</v>
      </c>
      <c r="Y2362" s="13" t="str">
        <f>IFERROR(VLOOKUP(C2362,ReceivingTeam[],2,FALSE),"HelpDesk")</f>
        <v>HelpDesk</v>
      </c>
      <c r="Z2362" s="67">
        <f t="shared" si="436"/>
        <v>44892.633229166626</v>
      </c>
      <c r="AA2362" s="68">
        <f t="shared" si="437"/>
        <v>44888</v>
      </c>
      <c r="AB2362" s="69" t="b">
        <f t="shared" si="438"/>
        <v>1</v>
      </c>
      <c r="AC2362" s="70">
        <f t="shared" si="439"/>
        <v>3</v>
      </c>
      <c r="AD2362" s="67">
        <f t="shared" si="440"/>
        <v>44892.633229166626</v>
      </c>
      <c r="AE2362" s="67">
        <f>VLOOKUP(V2362,'Branch Wise Work Timelines'!C:G,3,FALSE)+AA2362</f>
        <v>44888.416666666664</v>
      </c>
      <c r="AF2362" s="67">
        <f>IF(V2362="Bangalore",VLOOKUP(V2362,'Branch Wise Work Timelines'!C:G,4,FALSE)+AA2362+1,IF(V2362="Mumbai",VLOOKUP(V2362,'Branch Wise Work Timelines'!C:G,4,FALSE)+AA2362+1,VLOOKUP(V2362,'Branch Wise Work Timelines'!C:G,4,FALSE)+AA2362))</f>
        <v>44888.770833333336</v>
      </c>
      <c r="AG2362" s="67">
        <f>WORKDAY.INTL(AA2362,1,11)+VLOOKUP(V2362,'Branch Wise Work Timelines'!C:G,3,FALSE)</f>
        <v>44889.416666666664</v>
      </c>
      <c r="AH2362" s="69" t="str">
        <f t="shared" ca="1" si="441"/>
        <v>Out of TAT</v>
      </c>
      <c r="AI2362" s="69">
        <f t="shared" ca="1" si="442"/>
        <v>20447</v>
      </c>
      <c r="AJ2362" s="69" t="str">
        <f ca="1">IF(AI2362&lt;0,"0-12",IFERROR(VLOOKUP(AI2362,Breakup[],2,FALSE),"&gt;24"))</f>
        <v>&gt;24</v>
      </c>
      <c r="AK2362" s="69" t="str">
        <f>VLOOKUP(V2362,Master!B:D,3,FALSE)</f>
        <v>South</v>
      </c>
      <c r="AL2362" s="69" t="str">
        <f t="shared" si="443"/>
        <v>Chennai</v>
      </c>
    </row>
    <row r="2363" spans="1:38">
      <c r="A2363" s="13" t="s">
        <v>5037</v>
      </c>
      <c r="B2363" s="54">
        <v>44701.485897222199</v>
      </c>
      <c r="C2363" s="13" t="s">
        <v>739</v>
      </c>
      <c r="D2363" s="13">
        <v>1336</v>
      </c>
      <c r="E2363" s="13" t="s">
        <v>5038</v>
      </c>
      <c r="F2363" s="13" t="s">
        <v>24</v>
      </c>
      <c r="G2363" s="14">
        <v>1653027207665</v>
      </c>
      <c r="H2363" s="55">
        <v>0.91616898148148096</v>
      </c>
      <c r="I2363" s="33">
        <v>44882.916168981501</v>
      </c>
      <c r="J2363" s="58">
        <v>44882</v>
      </c>
      <c r="K2363" s="13" t="s">
        <v>452</v>
      </c>
      <c r="L2363" s="13" t="s">
        <v>36</v>
      </c>
      <c r="M2363" s="13" t="s">
        <v>739</v>
      </c>
      <c r="N2363" s="13" t="s">
        <v>1185</v>
      </c>
      <c r="O2363" s="33" t="s">
        <v>38</v>
      </c>
      <c r="P2363" s="58" t="s">
        <v>38</v>
      </c>
      <c r="Q2363" s="33" t="s">
        <v>207</v>
      </c>
      <c r="R2363" s="14" t="s">
        <v>38</v>
      </c>
      <c r="S2363" s="13" t="s">
        <v>216</v>
      </c>
      <c r="T2363" s="13" t="s">
        <v>217</v>
      </c>
      <c r="U2363" s="33">
        <f t="shared" ca="1" si="432"/>
        <v>45744.56914039352</v>
      </c>
      <c r="V2363" s="13" t="str">
        <f t="shared" si="433"/>
        <v>Chennai</v>
      </c>
      <c r="W2363" s="13" t="str">
        <f t="shared" si="434"/>
        <v>DOMI</v>
      </c>
      <c r="X2363" s="13">
        <f t="shared" si="435"/>
        <v>21</v>
      </c>
      <c r="Y2363" s="13" t="str">
        <f>IFERROR(VLOOKUP(C2363,ReceivingTeam[],2,FALSE),"HelpDesk")</f>
        <v>HelpDesk</v>
      </c>
      <c r="Z2363" s="67">
        <f t="shared" si="436"/>
        <v>44884.062002314829</v>
      </c>
      <c r="AA2363" s="68">
        <f t="shared" si="437"/>
        <v>44882</v>
      </c>
      <c r="AB2363" s="69" t="b">
        <f t="shared" si="438"/>
        <v>1</v>
      </c>
      <c r="AC2363" s="70">
        <f t="shared" si="439"/>
        <v>0.5</v>
      </c>
      <c r="AD2363" s="67">
        <f t="shared" si="440"/>
        <v>44884.062002314829</v>
      </c>
      <c r="AE2363" s="67">
        <f>VLOOKUP(V2363,'Branch Wise Work Timelines'!C:G,3,FALSE)+AA2363</f>
        <v>44882.416666666664</v>
      </c>
      <c r="AF2363" s="67">
        <f>IF(V2363="Bangalore",VLOOKUP(V2363,'Branch Wise Work Timelines'!C:G,4,FALSE)+AA2363+1,IF(V2363="Mumbai",VLOOKUP(V2363,'Branch Wise Work Timelines'!C:G,4,FALSE)+AA2363+1,VLOOKUP(V2363,'Branch Wise Work Timelines'!C:G,4,FALSE)+AA2363))</f>
        <v>44882.770833333336</v>
      </c>
      <c r="AG2363" s="67">
        <f>WORKDAY.INTL(AA2363,1,11)+VLOOKUP(V2363,'Branch Wise Work Timelines'!C:G,3,FALSE)</f>
        <v>44883.416666666664</v>
      </c>
      <c r="AH2363" s="69" t="str">
        <f t="shared" ca="1" si="441"/>
        <v>Out of TAT</v>
      </c>
      <c r="AI2363" s="69">
        <f t="shared" ca="1" si="442"/>
        <v>20653</v>
      </c>
      <c r="AJ2363" s="69" t="str">
        <f ca="1">IF(AI2363&lt;0,"0-12",IFERROR(VLOOKUP(AI2363,Breakup[],2,FALSE),"&gt;24"))</f>
        <v>&gt;24</v>
      </c>
      <c r="AK2363" s="69" t="str">
        <f>VLOOKUP(V2363,Master!B:D,3,FALSE)</f>
        <v>South</v>
      </c>
      <c r="AL2363" s="69" t="str">
        <f t="shared" si="443"/>
        <v>Chennai</v>
      </c>
    </row>
    <row r="2364" spans="1:38">
      <c r="A2364" s="13" t="s">
        <v>5039</v>
      </c>
      <c r="B2364" s="54">
        <v>44701.486374537002</v>
      </c>
      <c r="C2364" s="13" t="s">
        <v>739</v>
      </c>
      <c r="D2364" s="13">
        <v>1520</v>
      </c>
      <c r="E2364" s="13" t="s">
        <v>5040</v>
      </c>
      <c r="F2364" s="13" t="s">
        <v>24</v>
      </c>
      <c r="G2364" s="14">
        <v>1653027207665</v>
      </c>
      <c r="H2364" s="55">
        <v>0.89203703703703696</v>
      </c>
      <c r="I2364" s="33">
        <v>44891.892037037003</v>
      </c>
      <c r="J2364" s="58">
        <v>44891</v>
      </c>
      <c r="K2364" s="13" t="s">
        <v>452</v>
      </c>
      <c r="L2364" s="13" t="s">
        <v>36</v>
      </c>
      <c r="M2364" s="13" t="s">
        <v>739</v>
      </c>
      <c r="N2364" s="13" t="s">
        <v>1185</v>
      </c>
      <c r="O2364" s="33">
        <v>44891.115277777797</v>
      </c>
      <c r="P2364" s="58">
        <v>44891</v>
      </c>
      <c r="Q2364" s="33" t="s">
        <v>237</v>
      </c>
      <c r="R2364" s="14">
        <v>247</v>
      </c>
      <c r="S2364" s="13" t="s">
        <v>216</v>
      </c>
      <c r="T2364" s="13" t="s">
        <v>217</v>
      </c>
      <c r="U2364" s="33">
        <f t="shared" ca="1" si="432"/>
        <v>45744.56914039352</v>
      </c>
      <c r="V2364" s="13" t="str">
        <f t="shared" si="433"/>
        <v>Chennai</v>
      </c>
      <c r="W2364" s="13" t="str">
        <f t="shared" si="434"/>
        <v>DOMI</v>
      </c>
      <c r="X2364" s="13">
        <f t="shared" si="435"/>
        <v>21</v>
      </c>
      <c r="Y2364" s="13" t="str">
        <f>IFERROR(VLOOKUP(C2364,ReceivingTeam[],2,FALSE),"HelpDesk")</f>
        <v>HelpDesk</v>
      </c>
      <c r="Z2364" s="67">
        <f t="shared" si="436"/>
        <v>44894.037870370332</v>
      </c>
      <c r="AA2364" s="68">
        <f t="shared" si="437"/>
        <v>44891</v>
      </c>
      <c r="AB2364" s="69" t="b">
        <f t="shared" si="438"/>
        <v>1</v>
      </c>
      <c r="AC2364" s="70">
        <f t="shared" si="439"/>
        <v>0.5</v>
      </c>
      <c r="AD2364" s="67">
        <f t="shared" si="440"/>
        <v>44894.037870370332</v>
      </c>
      <c r="AE2364" s="67">
        <f>VLOOKUP(V2364,'Branch Wise Work Timelines'!C:G,3,FALSE)+AA2364</f>
        <v>44891.416666666664</v>
      </c>
      <c r="AF2364" s="67">
        <f>IF(V2364="Bangalore",VLOOKUP(V2364,'Branch Wise Work Timelines'!C:G,4,FALSE)+AA2364+1,IF(V2364="Mumbai",VLOOKUP(V2364,'Branch Wise Work Timelines'!C:G,4,FALSE)+AA2364+1,VLOOKUP(V2364,'Branch Wise Work Timelines'!C:G,4,FALSE)+AA2364))</f>
        <v>44891.770833333336</v>
      </c>
      <c r="AG2364" s="67">
        <f>WORKDAY.INTL(AA2364,1,11)+VLOOKUP(V2364,'Branch Wise Work Timelines'!C:G,3,FALSE)</f>
        <v>44893.416666666664</v>
      </c>
      <c r="AH2364" s="69" t="str">
        <f t="shared" si="441"/>
        <v>Met</v>
      </c>
      <c r="AI2364" s="69">
        <f t="shared" ca="1" si="442"/>
        <v>20413</v>
      </c>
      <c r="AJ2364" s="69" t="str">
        <f ca="1">IF(AI2364&lt;0,"0-12",IFERROR(VLOOKUP(AI2364,Breakup[],2,FALSE),"&gt;24"))</f>
        <v>&gt;24</v>
      </c>
      <c r="AK2364" s="69" t="str">
        <f>VLOOKUP(V2364,Master!B:D,3,FALSE)</f>
        <v>South</v>
      </c>
      <c r="AL2364" s="69" t="str">
        <f t="shared" si="443"/>
        <v>Chennai</v>
      </c>
    </row>
    <row r="2365" spans="1:38">
      <c r="A2365" s="13" t="s">
        <v>5041</v>
      </c>
      <c r="B2365" s="54">
        <v>44701.486859340301</v>
      </c>
      <c r="C2365" s="13" t="s">
        <v>739</v>
      </c>
      <c r="D2365" s="13">
        <v>915</v>
      </c>
      <c r="E2365" s="13" t="s">
        <v>5042</v>
      </c>
      <c r="F2365" s="13" t="s">
        <v>24</v>
      </c>
      <c r="G2365" s="14">
        <v>1653027207665</v>
      </c>
      <c r="H2365" s="55">
        <v>0.461666666666667</v>
      </c>
      <c r="I2365" s="33">
        <v>44884.461666666699</v>
      </c>
      <c r="J2365" s="58">
        <v>44884</v>
      </c>
      <c r="K2365" s="13" t="s">
        <v>452</v>
      </c>
      <c r="L2365" s="13" t="s">
        <v>36</v>
      </c>
      <c r="M2365" s="13" t="s">
        <v>739</v>
      </c>
      <c r="N2365" s="13" t="s">
        <v>1185</v>
      </c>
      <c r="O2365" s="33" t="s">
        <v>38</v>
      </c>
      <c r="P2365" s="58" t="s">
        <v>38</v>
      </c>
      <c r="Q2365" s="33" t="s">
        <v>207</v>
      </c>
      <c r="R2365" s="14" t="s">
        <v>38</v>
      </c>
      <c r="S2365" s="13" t="s">
        <v>216</v>
      </c>
      <c r="T2365" s="13" t="s">
        <v>217</v>
      </c>
      <c r="U2365" s="33">
        <f t="shared" ca="1" si="432"/>
        <v>45744.56914039352</v>
      </c>
      <c r="V2365" s="13" t="str">
        <f t="shared" si="433"/>
        <v>Chennai</v>
      </c>
      <c r="W2365" s="13" t="str">
        <f t="shared" si="434"/>
        <v>DOMI</v>
      </c>
      <c r="X2365" s="13">
        <f t="shared" si="435"/>
        <v>11</v>
      </c>
      <c r="Y2365" s="13" t="str">
        <f>IFERROR(VLOOKUP(C2365,ReceivingTeam[],2,FALSE),"HelpDesk")</f>
        <v>HelpDesk</v>
      </c>
      <c r="Z2365" s="67">
        <f t="shared" si="436"/>
        <v>44886.607500000027</v>
      </c>
      <c r="AA2365" s="68">
        <f t="shared" si="437"/>
        <v>44884</v>
      </c>
      <c r="AB2365" s="69" t="b">
        <f t="shared" si="438"/>
        <v>1</v>
      </c>
      <c r="AC2365" s="70">
        <f t="shared" si="439"/>
        <v>0.5</v>
      </c>
      <c r="AD2365" s="67">
        <f t="shared" si="440"/>
        <v>44886.607500000027</v>
      </c>
      <c r="AE2365" s="67">
        <f>VLOOKUP(V2365,'Branch Wise Work Timelines'!C:G,3,FALSE)+AA2365</f>
        <v>44884.416666666664</v>
      </c>
      <c r="AF2365" s="67">
        <f>IF(V2365="Bangalore",VLOOKUP(V2365,'Branch Wise Work Timelines'!C:G,4,FALSE)+AA2365+1,IF(V2365="Mumbai",VLOOKUP(V2365,'Branch Wise Work Timelines'!C:G,4,FALSE)+AA2365+1,VLOOKUP(V2365,'Branch Wise Work Timelines'!C:G,4,FALSE)+AA2365))</f>
        <v>44884.770833333336</v>
      </c>
      <c r="AG2365" s="67">
        <f>WORKDAY.INTL(AA2365,1,11)+VLOOKUP(V2365,'Branch Wise Work Timelines'!C:G,3,FALSE)</f>
        <v>44886.416666666664</v>
      </c>
      <c r="AH2365" s="69" t="str">
        <f t="shared" ca="1" si="441"/>
        <v>Out of TAT</v>
      </c>
      <c r="AI2365" s="69">
        <f t="shared" ca="1" si="442"/>
        <v>20592</v>
      </c>
      <c r="AJ2365" s="69" t="str">
        <f ca="1">IF(AI2365&lt;0,"0-12",IFERROR(VLOOKUP(AI2365,Breakup[],2,FALSE),"&gt;24"))</f>
        <v>&gt;24</v>
      </c>
      <c r="AK2365" s="69" t="str">
        <f>VLOOKUP(V2365,Master!B:D,3,FALSE)</f>
        <v>South</v>
      </c>
      <c r="AL2365" s="69" t="str">
        <f t="shared" si="443"/>
        <v>Chennai</v>
      </c>
    </row>
    <row r="2366" spans="1:38">
      <c r="A2366" s="13" t="s">
        <v>5043</v>
      </c>
      <c r="B2366" s="54">
        <v>44701.502960497703</v>
      </c>
      <c r="C2366" s="13" t="s">
        <v>739</v>
      </c>
      <c r="D2366" s="13">
        <v>1083</v>
      </c>
      <c r="E2366" s="13" t="s">
        <v>5044</v>
      </c>
      <c r="F2366" s="13" t="s">
        <v>24</v>
      </c>
      <c r="G2366" s="14">
        <v>1653028702846</v>
      </c>
      <c r="H2366" s="55">
        <v>0.49431712962962998</v>
      </c>
      <c r="I2366" s="33">
        <v>44882.494317129604</v>
      </c>
      <c r="J2366" s="58">
        <v>44882</v>
      </c>
      <c r="K2366" s="13" t="s">
        <v>452</v>
      </c>
      <c r="L2366" s="13" t="s">
        <v>36</v>
      </c>
      <c r="M2366" s="13" t="s">
        <v>739</v>
      </c>
      <c r="N2366" s="13" t="s">
        <v>1185</v>
      </c>
      <c r="O2366" s="33" t="s">
        <v>38</v>
      </c>
      <c r="P2366" s="58" t="s">
        <v>38</v>
      </c>
      <c r="Q2366" s="33" t="s">
        <v>207</v>
      </c>
      <c r="R2366" s="14" t="s">
        <v>38</v>
      </c>
      <c r="S2366" s="13" t="s">
        <v>216</v>
      </c>
      <c r="T2366" s="13" t="s">
        <v>217</v>
      </c>
      <c r="U2366" s="33">
        <f t="shared" ca="1" si="432"/>
        <v>45744.56914039352</v>
      </c>
      <c r="V2366" s="13" t="str">
        <f t="shared" si="433"/>
        <v>Chennai</v>
      </c>
      <c r="W2366" s="13" t="str">
        <f t="shared" si="434"/>
        <v>DOMI</v>
      </c>
      <c r="X2366" s="13">
        <f t="shared" si="435"/>
        <v>11</v>
      </c>
      <c r="Y2366" s="13" t="str">
        <f>IFERROR(VLOOKUP(C2366,ReceivingTeam[],2,FALSE),"HelpDesk")</f>
        <v>HelpDesk</v>
      </c>
      <c r="Z2366" s="67">
        <f t="shared" si="436"/>
        <v>44883.640150462932</v>
      </c>
      <c r="AA2366" s="68">
        <f t="shared" si="437"/>
        <v>44882</v>
      </c>
      <c r="AB2366" s="69" t="b">
        <f t="shared" si="438"/>
        <v>1</v>
      </c>
      <c r="AC2366" s="70">
        <f t="shared" si="439"/>
        <v>0.5</v>
      </c>
      <c r="AD2366" s="67">
        <f t="shared" si="440"/>
        <v>44883.640150462932</v>
      </c>
      <c r="AE2366" s="67">
        <f>VLOOKUP(V2366,'Branch Wise Work Timelines'!C:G,3,FALSE)+AA2366</f>
        <v>44882.416666666664</v>
      </c>
      <c r="AF2366" s="67">
        <f>IF(V2366="Bangalore",VLOOKUP(V2366,'Branch Wise Work Timelines'!C:G,4,FALSE)+AA2366+1,IF(V2366="Mumbai",VLOOKUP(V2366,'Branch Wise Work Timelines'!C:G,4,FALSE)+AA2366+1,VLOOKUP(V2366,'Branch Wise Work Timelines'!C:G,4,FALSE)+AA2366))</f>
        <v>44882.770833333336</v>
      </c>
      <c r="AG2366" s="67">
        <f>WORKDAY.INTL(AA2366,1,11)+VLOOKUP(V2366,'Branch Wise Work Timelines'!C:G,3,FALSE)</f>
        <v>44883.416666666664</v>
      </c>
      <c r="AH2366" s="69" t="str">
        <f t="shared" ca="1" si="441"/>
        <v>Out of TAT</v>
      </c>
      <c r="AI2366" s="69">
        <f t="shared" ca="1" si="442"/>
        <v>20663</v>
      </c>
      <c r="AJ2366" s="69" t="str">
        <f ca="1">IF(AI2366&lt;0,"0-12",IFERROR(VLOOKUP(AI2366,Breakup[],2,FALSE),"&gt;24"))</f>
        <v>&gt;24</v>
      </c>
      <c r="AK2366" s="69" t="str">
        <f>VLOOKUP(V2366,Master!B:D,3,FALSE)</f>
        <v>South</v>
      </c>
      <c r="AL2366" s="69" t="str">
        <f t="shared" si="443"/>
        <v>Chennai</v>
      </c>
    </row>
    <row r="2367" spans="1:38">
      <c r="A2367" s="13" t="s">
        <v>5045</v>
      </c>
      <c r="B2367" s="54">
        <v>44701.487523611097</v>
      </c>
      <c r="C2367" s="13" t="s">
        <v>739</v>
      </c>
      <c r="D2367" s="13">
        <v>670</v>
      </c>
      <c r="E2367" s="13" t="s">
        <v>5046</v>
      </c>
      <c r="F2367" s="13" t="s">
        <v>24</v>
      </c>
      <c r="G2367" s="14">
        <v>1653027207665</v>
      </c>
      <c r="H2367" s="55">
        <v>0.59689814814814801</v>
      </c>
      <c r="I2367" s="33">
        <v>44890.596898148098</v>
      </c>
      <c r="J2367" s="58">
        <v>44890</v>
      </c>
      <c r="K2367" s="13" t="s">
        <v>452</v>
      </c>
      <c r="L2367" s="13" t="s">
        <v>36</v>
      </c>
      <c r="M2367" s="13" t="s">
        <v>739</v>
      </c>
      <c r="N2367" s="13" t="s">
        <v>1185</v>
      </c>
      <c r="O2367" s="33" t="s">
        <v>38</v>
      </c>
      <c r="P2367" s="58" t="s">
        <v>38</v>
      </c>
      <c r="Q2367" s="33" t="s">
        <v>207</v>
      </c>
      <c r="R2367" s="14" t="s">
        <v>38</v>
      </c>
      <c r="S2367" s="13" t="s">
        <v>216</v>
      </c>
      <c r="T2367" s="13" t="s">
        <v>217</v>
      </c>
      <c r="U2367" s="33">
        <f t="shared" ca="1" si="432"/>
        <v>45744.56914039352</v>
      </c>
      <c r="V2367" s="13" t="str">
        <f t="shared" si="433"/>
        <v>Chennai</v>
      </c>
      <c r="W2367" s="13" t="str">
        <f t="shared" si="434"/>
        <v>DOMI</v>
      </c>
      <c r="X2367" s="13">
        <f t="shared" si="435"/>
        <v>14</v>
      </c>
      <c r="Y2367" s="13" t="str">
        <f>IFERROR(VLOOKUP(C2367,ReceivingTeam[],2,FALSE),"HelpDesk")</f>
        <v>HelpDesk</v>
      </c>
      <c r="Z2367" s="67">
        <f t="shared" si="436"/>
        <v>44891.742731481427</v>
      </c>
      <c r="AA2367" s="68">
        <f t="shared" si="437"/>
        <v>44890</v>
      </c>
      <c r="AB2367" s="69" t="b">
        <f t="shared" si="438"/>
        <v>1</v>
      </c>
      <c r="AC2367" s="70">
        <f t="shared" si="439"/>
        <v>0.5</v>
      </c>
      <c r="AD2367" s="67">
        <f t="shared" si="440"/>
        <v>44891.742731481427</v>
      </c>
      <c r="AE2367" s="67">
        <f>VLOOKUP(V2367,'Branch Wise Work Timelines'!C:G,3,FALSE)+AA2367</f>
        <v>44890.416666666664</v>
      </c>
      <c r="AF2367" s="67">
        <f>IF(V2367="Bangalore",VLOOKUP(V2367,'Branch Wise Work Timelines'!C:G,4,FALSE)+AA2367+1,IF(V2367="Mumbai",VLOOKUP(V2367,'Branch Wise Work Timelines'!C:G,4,FALSE)+AA2367+1,VLOOKUP(V2367,'Branch Wise Work Timelines'!C:G,4,FALSE)+AA2367))</f>
        <v>44890.770833333336</v>
      </c>
      <c r="AG2367" s="67">
        <f>WORKDAY.INTL(AA2367,1,11)+VLOOKUP(V2367,'Branch Wise Work Timelines'!C:G,3,FALSE)</f>
        <v>44891.416666666664</v>
      </c>
      <c r="AH2367" s="69" t="str">
        <f t="shared" ca="1" si="441"/>
        <v>Out of TAT</v>
      </c>
      <c r="AI2367" s="69">
        <f t="shared" ca="1" si="442"/>
        <v>20468</v>
      </c>
      <c r="AJ2367" s="69" t="str">
        <f ca="1">IF(AI2367&lt;0,"0-12",IFERROR(VLOOKUP(AI2367,Breakup[],2,FALSE),"&gt;24"))</f>
        <v>&gt;24</v>
      </c>
      <c r="AK2367" s="69" t="str">
        <f>VLOOKUP(V2367,Master!B:D,3,FALSE)</f>
        <v>South</v>
      </c>
      <c r="AL2367" s="69" t="str">
        <f t="shared" si="443"/>
        <v>Chennai</v>
      </c>
    </row>
    <row r="2368" spans="1:38">
      <c r="A2368" s="13" t="s">
        <v>5047</v>
      </c>
      <c r="B2368" s="54">
        <v>44701.487815243097</v>
      </c>
      <c r="C2368" s="13" t="s">
        <v>739</v>
      </c>
      <c r="D2368" s="13">
        <v>1202</v>
      </c>
      <c r="E2368" s="13" t="s">
        <v>5048</v>
      </c>
      <c r="F2368" s="13" t="s">
        <v>24</v>
      </c>
      <c r="G2368" s="14">
        <v>1653027207665</v>
      </c>
      <c r="H2368" s="55">
        <v>0.43706018518518502</v>
      </c>
      <c r="I2368" s="33">
        <v>44888.437060185199</v>
      </c>
      <c r="J2368" s="58">
        <v>44888</v>
      </c>
      <c r="K2368" s="13" t="s">
        <v>452</v>
      </c>
      <c r="L2368" s="13" t="s">
        <v>36</v>
      </c>
      <c r="M2368" s="13" t="s">
        <v>739</v>
      </c>
      <c r="N2368" s="13" t="s">
        <v>1185</v>
      </c>
      <c r="O2368" s="33" t="s">
        <v>38</v>
      </c>
      <c r="P2368" s="58" t="s">
        <v>38</v>
      </c>
      <c r="Q2368" s="33" t="s">
        <v>207</v>
      </c>
      <c r="R2368" s="14" t="s">
        <v>38</v>
      </c>
      <c r="S2368" s="13" t="s">
        <v>216</v>
      </c>
      <c r="T2368" s="13" t="s">
        <v>217</v>
      </c>
      <c r="U2368" s="33">
        <f t="shared" ca="1" si="432"/>
        <v>45744.56914039352</v>
      </c>
      <c r="V2368" s="13" t="str">
        <f t="shared" si="433"/>
        <v>Chennai</v>
      </c>
      <c r="W2368" s="13" t="str">
        <f t="shared" si="434"/>
        <v>DOMI</v>
      </c>
      <c r="X2368" s="13">
        <f t="shared" si="435"/>
        <v>10</v>
      </c>
      <c r="Y2368" s="13" t="str">
        <f>IFERROR(VLOOKUP(C2368,ReceivingTeam[],2,FALSE),"HelpDesk")</f>
        <v>HelpDesk</v>
      </c>
      <c r="Z2368" s="67">
        <f t="shared" si="436"/>
        <v>44889.582893518527</v>
      </c>
      <c r="AA2368" s="68">
        <f t="shared" si="437"/>
        <v>44888</v>
      </c>
      <c r="AB2368" s="69" t="b">
        <f t="shared" si="438"/>
        <v>1</v>
      </c>
      <c r="AC2368" s="70">
        <f t="shared" si="439"/>
        <v>0.5</v>
      </c>
      <c r="AD2368" s="67">
        <f t="shared" si="440"/>
        <v>44889.582893518527</v>
      </c>
      <c r="AE2368" s="67">
        <f>VLOOKUP(V2368,'Branch Wise Work Timelines'!C:G,3,FALSE)+AA2368</f>
        <v>44888.416666666664</v>
      </c>
      <c r="AF2368" s="67">
        <f>IF(V2368="Bangalore",VLOOKUP(V2368,'Branch Wise Work Timelines'!C:G,4,FALSE)+AA2368+1,IF(V2368="Mumbai",VLOOKUP(V2368,'Branch Wise Work Timelines'!C:G,4,FALSE)+AA2368+1,VLOOKUP(V2368,'Branch Wise Work Timelines'!C:G,4,FALSE)+AA2368))</f>
        <v>44888.770833333336</v>
      </c>
      <c r="AG2368" s="67">
        <f>WORKDAY.INTL(AA2368,1,11)+VLOOKUP(V2368,'Branch Wise Work Timelines'!C:G,3,FALSE)</f>
        <v>44889.416666666664</v>
      </c>
      <c r="AH2368" s="69" t="str">
        <f t="shared" ca="1" si="441"/>
        <v>Out of TAT</v>
      </c>
      <c r="AI2368" s="69">
        <f t="shared" ca="1" si="442"/>
        <v>20520</v>
      </c>
      <c r="AJ2368" s="69" t="str">
        <f ca="1">IF(AI2368&lt;0,"0-12",IFERROR(VLOOKUP(AI2368,Breakup[],2,FALSE),"&gt;24"))</f>
        <v>&gt;24</v>
      </c>
      <c r="AK2368" s="69" t="str">
        <f>VLOOKUP(V2368,Master!B:D,3,FALSE)</f>
        <v>South</v>
      </c>
      <c r="AL2368" s="69" t="str">
        <f t="shared" si="443"/>
        <v>Chennai</v>
      </c>
    </row>
    <row r="2369" spans="1:38">
      <c r="A2369" s="13" t="s">
        <v>5049</v>
      </c>
      <c r="B2369" s="54">
        <v>44701.488079895797</v>
      </c>
      <c r="C2369" s="13" t="s">
        <v>739</v>
      </c>
      <c r="D2369" s="13">
        <v>1859</v>
      </c>
      <c r="E2369" s="13" t="s">
        <v>5050</v>
      </c>
      <c r="F2369" s="13" t="s">
        <v>24</v>
      </c>
      <c r="G2369" s="14">
        <v>1653027207665</v>
      </c>
      <c r="H2369" s="55">
        <v>0.98682870370370401</v>
      </c>
      <c r="I2369" s="33">
        <v>44886.986828703702</v>
      </c>
      <c r="J2369" s="58">
        <v>44886</v>
      </c>
      <c r="K2369" s="13" t="s">
        <v>452</v>
      </c>
      <c r="L2369" s="13" t="s">
        <v>36</v>
      </c>
      <c r="M2369" s="13" t="s">
        <v>739</v>
      </c>
      <c r="N2369" s="13" t="s">
        <v>1185</v>
      </c>
      <c r="O2369" s="33" t="s">
        <v>38</v>
      </c>
      <c r="P2369" s="58" t="s">
        <v>38</v>
      </c>
      <c r="Q2369" s="33" t="s">
        <v>207</v>
      </c>
      <c r="R2369" s="14" t="s">
        <v>38</v>
      </c>
      <c r="S2369" s="13" t="s">
        <v>216</v>
      </c>
      <c r="T2369" s="13" t="s">
        <v>217</v>
      </c>
      <c r="U2369" s="33">
        <f t="shared" ca="1" si="432"/>
        <v>45744.56914039352</v>
      </c>
      <c r="V2369" s="13" t="str">
        <f t="shared" si="433"/>
        <v>Chennai</v>
      </c>
      <c r="W2369" s="13" t="str">
        <f t="shared" si="434"/>
        <v>DOMI</v>
      </c>
      <c r="X2369" s="13">
        <f t="shared" si="435"/>
        <v>23</v>
      </c>
      <c r="Y2369" s="13" t="str">
        <f>IFERROR(VLOOKUP(C2369,ReceivingTeam[],2,FALSE),"HelpDesk")</f>
        <v>HelpDesk</v>
      </c>
      <c r="Z2369" s="67">
        <f t="shared" si="436"/>
        <v>44888.132662037031</v>
      </c>
      <c r="AA2369" s="68">
        <f t="shared" si="437"/>
        <v>44886</v>
      </c>
      <c r="AB2369" s="69" t="b">
        <f t="shared" si="438"/>
        <v>1</v>
      </c>
      <c r="AC2369" s="70">
        <f t="shared" si="439"/>
        <v>0.5</v>
      </c>
      <c r="AD2369" s="67">
        <f t="shared" si="440"/>
        <v>44888.132662037031</v>
      </c>
      <c r="AE2369" s="67">
        <f>VLOOKUP(V2369,'Branch Wise Work Timelines'!C:G,3,FALSE)+AA2369</f>
        <v>44886.416666666664</v>
      </c>
      <c r="AF2369" s="67">
        <f>IF(V2369="Bangalore",VLOOKUP(V2369,'Branch Wise Work Timelines'!C:G,4,FALSE)+AA2369+1,IF(V2369="Mumbai",VLOOKUP(V2369,'Branch Wise Work Timelines'!C:G,4,FALSE)+AA2369+1,VLOOKUP(V2369,'Branch Wise Work Timelines'!C:G,4,FALSE)+AA2369))</f>
        <v>44886.770833333336</v>
      </c>
      <c r="AG2369" s="67">
        <f>WORKDAY.INTL(AA2369,1,11)+VLOOKUP(V2369,'Branch Wise Work Timelines'!C:G,3,FALSE)</f>
        <v>44887.416666666664</v>
      </c>
      <c r="AH2369" s="69" t="str">
        <f t="shared" ca="1" si="441"/>
        <v>Out of TAT</v>
      </c>
      <c r="AI2369" s="69">
        <f t="shared" ca="1" si="442"/>
        <v>20555</v>
      </c>
      <c r="AJ2369" s="69" t="str">
        <f ca="1">IF(AI2369&lt;0,"0-12",IFERROR(VLOOKUP(AI2369,Breakup[],2,FALSE),"&gt;24"))</f>
        <v>&gt;24</v>
      </c>
      <c r="AK2369" s="69" t="str">
        <f>VLOOKUP(V2369,Master!B:D,3,FALSE)</f>
        <v>South</v>
      </c>
      <c r="AL2369" s="69" t="str">
        <f t="shared" si="443"/>
        <v>Chennai</v>
      </c>
    </row>
    <row r="2370" spans="1:38">
      <c r="A2370" s="13" t="s">
        <v>5051</v>
      </c>
      <c r="B2370" s="54">
        <v>44701.488460798602</v>
      </c>
      <c r="C2370" s="13" t="s">
        <v>739</v>
      </c>
      <c r="D2370" s="13">
        <v>409</v>
      </c>
      <c r="E2370" s="13" t="s">
        <v>5052</v>
      </c>
      <c r="F2370" s="13" t="s">
        <v>24</v>
      </c>
      <c r="G2370" s="14">
        <v>1653027207665</v>
      </c>
      <c r="H2370" s="55">
        <v>0.845173611111111</v>
      </c>
      <c r="I2370" s="33">
        <v>44889.845173611102</v>
      </c>
      <c r="J2370" s="58">
        <v>44889</v>
      </c>
      <c r="K2370" s="13" t="s">
        <v>452</v>
      </c>
      <c r="L2370" s="13" t="s">
        <v>36</v>
      </c>
      <c r="M2370" s="13" t="s">
        <v>739</v>
      </c>
      <c r="N2370" s="13" t="s">
        <v>1185</v>
      </c>
      <c r="O2370" s="33" t="s">
        <v>38</v>
      </c>
      <c r="P2370" s="58" t="s">
        <v>38</v>
      </c>
      <c r="Q2370" s="33" t="s">
        <v>207</v>
      </c>
      <c r="R2370" s="14" t="s">
        <v>38</v>
      </c>
      <c r="S2370" s="13" t="s">
        <v>216</v>
      </c>
      <c r="T2370" s="13" t="s">
        <v>217</v>
      </c>
      <c r="U2370" s="33">
        <f t="shared" ref="U2370:U2433" ca="1" si="444">NOW()</f>
        <v>45744.56914039352</v>
      </c>
      <c r="V2370" s="13" t="str">
        <f t="shared" ref="V2370:V2433" si="445">VLOOKUP(L2370,Location,2,0)</f>
        <v>Chennai</v>
      </c>
      <c r="W2370" s="13" t="str">
        <f t="shared" ref="W2370:W2433" si="446">VLOOKUP(F2370,FCT,2,FALSE)</f>
        <v>DOMI</v>
      </c>
      <c r="X2370" s="13">
        <f t="shared" ref="X2370:X2433" si="447">HOUR(I2370)</f>
        <v>20</v>
      </c>
      <c r="Y2370" s="13" t="str">
        <f>IFERROR(VLOOKUP(C2370,ReceivingTeam[],2,FALSE),"HelpDesk")</f>
        <v>HelpDesk</v>
      </c>
      <c r="Z2370" s="67">
        <f t="shared" ref="Z2370:Z2433" si="448">IF(AB2370=FALSE,AE2370+AC2370,IF(I2370&gt;AE2370,IF(((I2370+AC2370)&gt;AF2370),(AC2370-(AF2370-I2370)+AG2370),I2370+AC2370),IF(((AE2370+AC2370)&gt;AF2370),(AC2370-(AF2370-AE2370)+AG2370),AE2370+AC2370)))</f>
        <v>44890.99100694443</v>
      </c>
      <c r="AA2370" s="68">
        <f t="shared" ref="AA2370:AA2433" si="449">INT(J2370)</f>
        <v>44889</v>
      </c>
      <c r="AB2370" s="69" t="b">
        <f t="shared" ref="AB2370:AB2433" si="450">WORKDAY.INTL(AA2370-1,1,11)=AA2370</f>
        <v>1</v>
      </c>
      <c r="AC2370" s="70">
        <f t="shared" ref="AC2370:AC2433" si="451">IF(T2370="High",12/24,72/24)</f>
        <v>0.5</v>
      </c>
      <c r="AD2370" s="67">
        <f t="shared" ref="AD2370:AD2433" si="452">IF(AB2370=FALSE,AE2370+AC2370,IF(I2370&gt;AE2370,IF(((I2370+AC2370)&gt;AF2370),(AC2370-(AF2370-I2370)+AG2370),I2370+AC2370),IF(((AE2370+AC2370)&gt;AF2370),(AC2370-(AF2370-AE2370)+AG2370),AE2370+AC2370)))</f>
        <v>44890.99100694443</v>
      </c>
      <c r="AE2370" s="67">
        <f>VLOOKUP(V2370,'Branch Wise Work Timelines'!C:G,3,FALSE)+AA2370</f>
        <v>44889.416666666664</v>
      </c>
      <c r="AF2370" s="67">
        <f>IF(V2370="Bangalore",VLOOKUP(V2370,'Branch Wise Work Timelines'!C:G,4,FALSE)+AA2370+1,IF(V2370="Mumbai",VLOOKUP(V2370,'Branch Wise Work Timelines'!C:G,4,FALSE)+AA2370+1,VLOOKUP(V2370,'Branch Wise Work Timelines'!C:G,4,FALSE)+AA2370))</f>
        <v>44889.770833333336</v>
      </c>
      <c r="AG2370" s="67">
        <f>WORKDAY.INTL(AA2370,1,11)+VLOOKUP(V2370,'Branch Wise Work Timelines'!C:G,3,FALSE)</f>
        <v>44890.416666666664</v>
      </c>
      <c r="AH2370" s="69" t="str">
        <f t="shared" ref="AH2370:AH2433" ca="1" si="453">IF(Q2370&lt;&gt;"Success",IF(U2370&gt;Z2370,"Out of TAT","In TAT"),IF(O2370&gt;AD2370,"Not Met","Met"))</f>
        <v>Out of TAT</v>
      </c>
      <c r="AI2370" s="69">
        <f t="shared" ref="AI2370:AI2433" ca="1" si="454">ROUNDUP((U2370-AD2370)*24,0)</f>
        <v>20486</v>
      </c>
      <c r="AJ2370" s="69" t="str">
        <f ca="1">IF(AI2370&lt;0,"0-12",IFERROR(VLOOKUP(AI2370,Breakup[],2,FALSE),"&gt;24"))</f>
        <v>&gt;24</v>
      </c>
      <c r="AK2370" s="69" t="str">
        <f>VLOOKUP(V2370,Master!B:D,3,FALSE)</f>
        <v>South</v>
      </c>
      <c r="AL2370" s="69" t="str">
        <f t="shared" ref="AL2370:AL2433" si="455">IF(V2370="Bangalore",IF(W2370="CLS",V2370&amp;"-"&amp;"CLS",V2370),(V2370))</f>
        <v>Chennai</v>
      </c>
    </row>
    <row r="2371" spans="1:38">
      <c r="A2371" s="13" t="s">
        <v>5053</v>
      </c>
      <c r="B2371" s="54">
        <v>44701.492335451403</v>
      </c>
      <c r="C2371" s="13" t="s">
        <v>739</v>
      </c>
      <c r="D2371" s="13">
        <v>1292</v>
      </c>
      <c r="E2371" s="13" t="s">
        <v>5054</v>
      </c>
      <c r="F2371" s="13" t="s">
        <v>24</v>
      </c>
      <c r="G2371" s="14">
        <v>1653028104421</v>
      </c>
      <c r="H2371" s="55">
        <v>0.86636574074074102</v>
      </c>
      <c r="I2371" s="33">
        <v>44883.866365740701</v>
      </c>
      <c r="J2371" s="58">
        <v>44883</v>
      </c>
      <c r="K2371" s="13" t="s">
        <v>452</v>
      </c>
      <c r="L2371" s="13" t="s">
        <v>36</v>
      </c>
      <c r="M2371" s="13" t="s">
        <v>739</v>
      </c>
      <c r="N2371" s="13" t="s">
        <v>1185</v>
      </c>
      <c r="O2371" s="33" t="s">
        <v>38</v>
      </c>
      <c r="P2371" s="58" t="s">
        <v>38</v>
      </c>
      <c r="Q2371" s="33" t="s">
        <v>207</v>
      </c>
      <c r="R2371" s="14" t="s">
        <v>38</v>
      </c>
      <c r="S2371" s="13" t="s">
        <v>216</v>
      </c>
      <c r="T2371" s="13" t="s">
        <v>278</v>
      </c>
      <c r="U2371" s="33">
        <f t="shared" ca="1" si="444"/>
        <v>45744.56914039352</v>
      </c>
      <c r="V2371" s="13" t="str">
        <f t="shared" si="445"/>
        <v>Chennai</v>
      </c>
      <c r="W2371" s="13" t="str">
        <f t="shared" si="446"/>
        <v>DOMI</v>
      </c>
      <c r="X2371" s="13">
        <f t="shared" si="447"/>
        <v>20</v>
      </c>
      <c r="Y2371" s="13" t="str">
        <f>IFERROR(VLOOKUP(C2371,ReceivingTeam[],2,FALSE),"HelpDesk")</f>
        <v>HelpDesk</v>
      </c>
      <c r="Z2371" s="67">
        <f t="shared" si="448"/>
        <v>44887.51219907403</v>
      </c>
      <c r="AA2371" s="68">
        <f t="shared" si="449"/>
        <v>44883</v>
      </c>
      <c r="AB2371" s="69" t="b">
        <f t="shared" si="450"/>
        <v>1</v>
      </c>
      <c r="AC2371" s="70">
        <f t="shared" si="451"/>
        <v>3</v>
      </c>
      <c r="AD2371" s="67">
        <f t="shared" si="452"/>
        <v>44887.51219907403</v>
      </c>
      <c r="AE2371" s="67">
        <f>VLOOKUP(V2371,'Branch Wise Work Timelines'!C:G,3,FALSE)+AA2371</f>
        <v>44883.416666666664</v>
      </c>
      <c r="AF2371" s="67">
        <f>IF(V2371="Bangalore",VLOOKUP(V2371,'Branch Wise Work Timelines'!C:G,4,FALSE)+AA2371+1,IF(V2371="Mumbai",VLOOKUP(V2371,'Branch Wise Work Timelines'!C:G,4,FALSE)+AA2371+1,VLOOKUP(V2371,'Branch Wise Work Timelines'!C:G,4,FALSE)+AA2371))</f>
        <v>44883.770833333336</v>
      </c>
      <c r="AG2371" s="67">
        <f>WORKDAY.INTL(AA2371,1,11)+VLOOKUP(V2371,'Branch Wise Work Timelines'!C:G,3,FALSE)</f>
        <v>44884.416666666664</v>
      </c>
      <c r="AH2371" s="69" t="str">
        <f t="shared" ca="1" si="453"/>
        <v>Out of TAT</v>
      </c>
      <c r="AI2371" s="69">
        <f t="shared" ca="1" si="454"/>
        <v>20570</v>
      </c>
      <c r="AJ2371" s="69" t="str">
        <f ca="1">IF(AI2371&lt;0,"0-12",IFERROR(VLOOKUP(AI2371,Breakup[],2,FALSE),"&gt;24"))</f>
        <v>&gt;24</v>
      </c>
      <c r="AK2371" s="69" t="str">
        <f>VLOOKUP(V2371,Master!B:D,3,FALSE)</f>
        <v>South</v>
      </c>
      <c r="AL2371" s="69" t="str">
        <f t="shared" si="455"/>
        <v>Chennai</v>
      </c>
    </row>
    <row r="2372" spans="1:38">
      <c r="A2372" s="13" t="s">
        <v>5055</v>
      </c>
      <c r="B2372" s="54">
        <v>44701.505298993099</v>
      </c>
      <c r="C2372" s="13" t="s">
        <v>739</v>
      </c>
      <c r="D2372" s="13">
        <v>849</v>
      </c>
      <c r="E2372" s="13" t="s">
        <v>5056</v>
      </c>
      <c r="F2372" s="13" t="s">
        <v>24</v>
      </c>
      <c r="G2372" s="14">
        <v>1653028702846</v>
      </c>
      <c r="H2372" s="55">
        <v>0.71230324074074103</v>
      </c>
      <c r="I2372" s="33">
        <v>44883.712303240703</v>
      </c>
      <c r="J2372" s="58">
        <v>44883</v>
      </c>
      <c r="K2372" s="13" t="s">
        <v>452</v>
      </c>
      <c r="L2372" s="13" t="s">
        <v>36</v>
      </c>
      <c r="M2372" s="13" t="s">
        <v>739</v>
      </c>
      <c r="N2372" s="13" t="s">
        <v>1185</v>
      </c>
      <c r="O2372" s="33" t="s">
        <v>38</v>
      </c>
      <c r="P2372" s="58" t="s">
        <v>38</v>
      </c>
      <c r="Q2372" s="33" t="s">
        <v>207</v>
      </c>
      <c r="R2372" s="14" t="s">
        <v>38</v>
      </c>
      <c r="S2372" s="13" t="s">
        <v>216</v>
      </c>
      <c r="T2372" s="13" t="s">
        <v>217</v>
      </c>
      <c r="U2372" s="33">
        <f t="shared" ca="1" si="444"/>
        <v>45744.56914039352</v>
      </c>
      <c r="V2372" s="13" t="str">
        <f t="shared" si="445"/>
        <v>Chennai</v>
      </c>
      <c r="W2372" s="13" t="str">
        <f t="shared" si="446"/>
        <v>DOMI</v>
      </c>
      <c r="X2372" s="13">
        <f t="shared" si="447"/>
        <v>17</v>
      </c>
      <c r="Y2372" s="13" t="str">
        <f>IFERROR(VLOOKUP(C2372,ReceivingTeam[],2,FALSE),"HelpDesk")</f>
        <v>HelpDesk</v>
      </c>
      <c r="Z2372" s="67">
        <f t="shared" si="448"/>
        <v>44884.858136574032</v>
      </c>
      <c r="AA2372" s="68">
        <f t="shared" si="449"/>
        <v>44883</v>
      </c>
      <c r="AB2372" s="69" t="b">
        <f t="shared" si="450"/>
        <v>1</v>
      </c>
      <c r="AC2372" s="70">
        <f t="shared" si="451"/>
        <v>0.5</v>
      </c>
      <c r="AD2372" s="67">
        <f t="shared" si="452"/>
        <v>44884.858136574032</v>
      </c>
      <c r="AE2372" s="67">
        <f>VLOOKUP(V2372,'Branch Wise Work Timelines'!C:G,3,FALSE)+AA2372</f>
        <v>44883.416666666664</v>
      </c>
      <c r="AF2372" s="67">
        <f>IF(V2372="Bangalore",VLOOKUP(V2372,'Branch Wise Work Timelines'!C:G,4,FALSE)+AA2372+1,IF(V2372="Mumbai",VLOOKUP(V2372,'Branch Wise Work Timelines'!C:G,4,FALSE)+AA2372+1,VLOOKUP(V2372,'Branch Wise Work Timelines'!C:G,4,FALSE)+AA2372))</f>
        <v>44883.770833333336</v>
      </c>
      <c r="AG2372" s="67">
        <f>WORKDAY.INTL(AA2372,1,11)+VLOOKUP(V2372,'Branch Wise Work Timelines'!C:G,3,FALSE)</f>
        <v>44884.416666666664</v>
      </c>
      <c r="AH2372" s="69" t="str">
        <f t="shared" ca="1" si="453"/>
        <v>Out of TAT</v>
      </c>
      <c r="AI2372" s="69">
        <f t="shared" ca="1" si="454"/>
        <v>20634</v>
      </c>
      <c r="AJ2372" s="69" t="str">
        <f ca="1">IF(AI2372&lt;0,"0-12",IFERROR(VLOOKUP(AI2372,Breakup[],2,FALSE),"&gt;24"))</f>
        <v>&gt;24</v>
      </c>
      <c r="AK2372" s="69" t="str">
        <f>VLOOKUP(V2372,Master!B:D,3,FALSE)</f>
        <v>South</v>
      </c>
      <c r="AL2372" s="69" t="str">
        <f t="shared" si="455"/>
        <v>Chennai</v>
      </c>
    </row>
    <row r="2373" spans="1:38">
      <c r="A2373" s="13" t="s">
        <v>5057</v>
      </c>
      <c r="B2373" s="54">
        <v>44701.492990821796</v>
      </c>
      <c r="C2373" s="13" t="s">
        <v>739</v>
      </c>
      <c r="D2373" s="13">
        <v>402</v>
      </c>
      <c r="E2373" s="13" t="s">
        <v>5058</v>
      </c>
      <c r="F2373" s="13" t="s">
        <v>24</v>
      </c>
      <c r="G2373" s="14">
        <v>1653028104421</v>
      </c>
      <c r="H2373" s="55">
        <v>0.399050925925926</v>
      </c>
      <c r="I2373" s="33">
        <v>44881.399050925902</v>
      </c>
      <c r="J2373" s="58">
        <v>44881</v>
      </c>
      <c r="K2373" s="13" t="s">
        <v>452</v>
      </c>
      <c r="L2373" s="13" t="s">
        <v>36</v>
      </c>
      <c r="M2373" s="13" t="s">
        <v>739</v>
      </c>
      <c r="N2373" s="13" t="s">
        <v>1185</v>
      </c>
      <c r="O2373" s="33" t="s">
        <v>38</v>
      </c>
      <c r="P2373" s="58" t="s">
        <v>38</v>
      </c>
      <c r="Q2373" s="33" t="s">
        <v>207</v>
      </c>
      <c r="R2373" s="14" t="s">
        <v>38</v>
      </c>
      <c r="S2373" s="13" t="s">
        <v>216</v>
      </c>
      <c r="T2373" s="13" t="s">
        <v>278</v>
      </c>
      <c r="U2373" s="33">
        <f t="shared" ca="1" si="444"/>
        <v>45744.56914039352</v>
      </c>
      <c r="V2373" s="13" t="str">
        <f t="shared" si="445"/>
        <v>Chennai</v>
      </c>
      <c r="W2373" s="13" t="str">
        <f t="shared" si="446"/>
        <v>DOMI</v>
      </c>
      <c r="X2373" s="13">
        <f t="shared" si="447"/>
        <v>9</v>
      </c>
      <c r="Y2373" s="13" t="str">
        <f>IFERROR(VLOOKUP(C2373,ReceivingTeam[],2,FALSE),"HelpDesk")</f>
        <v>HelpDesk</v>
      </c>
      <c r="Z2373" s="67">
        <f t="shared" si="448"/>
        <v>44885.062499999993</v>
      </c>
      <c r="AA2373" s="68">
        <f t="shared" si="449"/>
        <v>44881</v>
      </c>
      <c r="AB2373" s="69" t="b">
        <f t="shared" si="450"/>
        <v>1</v>
      </c>
      <c r="AC2373" s="70">
        <f t="shared" si="451"/>
        <v>3</v>
      </c>
      <c r="AD2373" s="67">
        <f t="shared" si="452"/>
        <v>44885.062499999993</v>
      </c>
      <c r="AE2373" s="67">
        <f>VLOOKUP(V2373,'Branch Wise Work Timelines'!C:G,3,FALSE)+AA2373</f>
        <v>44881.416666666664</v>
      </c>
      <c r="AF2373" s="67">
        <f>IF(V2373="Bangalore",VLOOKUP(V2373,'Branch Wise Work Timelines'!C:G,4,FALSE)+AA2373+1,IF(V2373="Mumbai",VLOOKUP(V2373,'Branch Wise Work Timelines'!C:G,4,FALSE)+AA2373+1,VLOOKUP(V2373,'Branch Wise Work Timelines'!C:G,4,FALSE)+AA2373))</f>
        <v>44881.770833333336</v>
      </c>
      <c r="AG2373" s="67">
        <f>WORKDAY.INTL(AA2373,1,11)+VLOOKUP(V2373,'Branch Wise Work Timelines'!C:G,3,FALSE)</f>
        <v>44882.416666666664</v>
      </c>
      <c r="AH2373" s="69" t="str">
        <f t="shared" ca="1" si="453"/>
        <v>Out of TAT</v>
      </c>
      <c r="AI2373" s="69">
        <f t="shared" ca="1" si="454"/>
        <v>20629</v>
      </c>
      <c r="AJ2373" s="69" t="str">
        <f ca="1">IF(AI2373&lt;0,"0-12",IFERROR(VLOOKUP(AI2373,Breakup[],2,FALSE),"&gt;24"))</f>
        <v>&gt;24</v>
      </c>
      <c r="AK2373" s="69" t="str">
        <f>VLOOKUP(V2373,Master!B:D,3,FALSE)</f>
        <v>South</v>
      </c>
      <c r="AL2373" s="69" t="str">
        <f t="shared" si="455"/>
        <v>Chennai</v>
      </c>
    </row>
    <row r="2374" spans="1:38">
      <c r="A2374" s="13" t="s">
        <v>5059</v>
      </c>
      <c r="B2374" s="54">
        <v>44701.540843252304</v>
      </c>
      <c r="C2374" s="13" t="s">
        <v>739</v>
      </c>
      <c r="D2374" s="13">
        <v>742</v>
      </c>
      <c r="E2374" s="13" t="s">
        <v>5060</v>
      </c>
      <c r="F2374" s="13" t="s">
        <v>24</v>
      </c>
      <c r="G2374" s="14">
        <v>1653031734773</v>
      </c>
      <c r="H2374" s="55">
        <v>0.99329861111111095</v>
      </c>
      <c r="I2374" s="33">
        <v>44889.993298611102</v>
      </c>
      <c r="J2374" s="58">
        <v>44889</v>
      </c>
      <c r="K2374" s="13" t="s">
        <v>452</v>
      </c>
      <c r="L2374" s="13" t="s">
        <v>36</v>
      </c>
      <c r="M2374" s="13" t="s">
        <v>739</v>
      </c>
      <c r="N2374" s="13" t="s">
        <v>1185</v>
      </c>
      <c r="O2374" s="33" t="s">
        <v>38</v>
      </c>
      <c r="P2374" s="58" t="s">
        <v>38</v>
      </c>
      <c r="Q2374" s="33" t="s">
        <v>207</v>
      </c>
      <c r="R2374" s="14" t="s">
        <v>38</v>
      </c>
      <c r="S2374" s="13" t="s">
        <v>216</v>
      </c>
      <c r="T2374" s="13" t="s">
        <v>278</v>
      </c>
      <c r="U2374" s="33">
        <f t="shared" ca="1" si="444"/>
        <v>45744.56914039352</v>
      </c>
      <c r="V2374" s="13" t="str">
        <f t="shared" si="445"/>
        <v>Chennai</v>
      </c>
      <c r="W2374" s="13" t="str">
        <f t="shared" si="446"/>
        <v>DOMI</v>
      </c>
      <c r="X2374" s="13">
        <f t="shared" si="447"/>
        <v>23</v>
      </c>
      <c r="Y2374" s="13" t="str">
        <f>IFERROR(VLOOKUP(C2374,ReceivingTeam[],2,FALSE),"HelpDesk")</f>
        <v>HelpDesk</v>
      </c>
      <c r="Z2374" s="67">
        <f t="shared" si="448"/>
        <v>44893.63913194443</v>
      </c>
      <c r="AA2374" s="68">
        <f t="shared" si="449"/>
        <v>44889</v>
      </c>
      <c r="AB2374" s="69" t="b">
        <f t="shared" si="450"/>
        <v>1</v>
      </c>
      <c r="AC2374" s="70">
        <f t="shared" si="451"/>
        <v>3</v>
      </c>
      <c r="AD2374" s="67">
        <f t="shared" si="452"/>
        <v>44893.63913194443</v>
      </c>
      <c r="AE2374" s="67">
        <f>VLOOKUP(V2374,'Branch Wise Work Timelines'!C:G,3,FALSE)+AA2374</f>
        <v>44889.416666666664</v>
      </c>
      <c r="AF2374" s="67">
        <f>IF(V2374="Bangalore",VLOOKUP(V2374,'Branch Wise Work Timelines'!C:G,4,FALSE)+AA2374+1,IF(V2374="Mumbai",VLOOKUP(V2374,'Branch Wise Work Timelines'!C:G,4,FALSE)+AA2374+1,VLOOKUP(V2374,'Branch Wise Work Timelines'!C:G,4,FALSE)+AA2374))</f>
        <v>44889.770833333336</v>
      </c>
      <c r="AG2374" s="67">
        <f>WORKDAY.INTL(AA2374,1,11)+VLOOKUP(V2374,'Branch Wise Work Timelines'!C:G,3,FALSE)</f>
        <v>44890.416666666664</v>
      </c>
      <c r="AH2374" s="69" t="str">
        <f t="shared" ca="1" si="453"/>
        <v>Out of TAT</v>
      </c>
      <c r="AI2374" s="69">
        <f t="shared" ca="1" si="454"/>
        <v>20423</v>
      </c>
      <c r="AJ2374" s="69" t="str">
        <f ca="1">IF(AI2374&lt;0,"0-12",IFERROR(VLOOKUP(AI2374,Breakup[],2,FALSE),"&gt;24"))</f>
        <v>&gt;24</v>
      </c>
      <c r="AK2374" s="69" t="str">
        <f>VLOOKUP(V2374,Master!B:D,3,FALSE)</f>
        <v>South</v>
      </c>
      <c r="AL2374" s="69" t="str">
        <f t="shared" si="455"/>
        <v>Chennai</v>
      </c>
    </row>
    <row r="2375" spans="1:38">
      <c r="A2375" s="13" t="s">
        <v>5061</v>
      </c>
      <c r="B2375" s="54">
        <v>44701.501945520802</v>
      </c>
      <c r="C2375" s="13" t="s">
        <v>739</v>
      </c>
      <c r="D2375" s="13">
        <v>865</v>
      </c>
      <c r="E2375" s="13" t="s">
        <v>5062</v>
      </c>
      <c r="F2375" s="13" t="s">
        <v>24</v>
      </c>
      <c r="G2375" s="14">
        <v>1653028702846</v>
      </c>
      <c r="H2375" s="55">
        <v>2.8703703703703699E-3</v>
      </c>
      <c r="I2375" s="33">
        <v>44888.002870370401</v>
      </c>
      <c r="J2375" s="58">
        <v>44888</v>
      </c>
      <c r="K2375" s="13" t="s">
        <v>452</v>
      </c>
      <c r="L2375" s="13" t="s">
        <v>36</v>
      </c>
      <c r="M2375" s="13" t="s">
        <v>739</v>
      </c>
      <c r="N2375" s="13" t="s">
        <v>1185</v>
      </c>
      <c r="O2375" s="33" t="s">
        <v>38</v>
      </c>
      <c r="P2375" s="58" t="s">
        <v>38</v>
      </c>
      <c r="Q2375" s="33" t="s">
        <v>207</v>
      </c>
      <c r="R2375" s="14" t="s">
        <v>38</v>
      </c>
      <c r="S2375" s="13" t="s">
        <v>216</v>
      </c>
      <c r="T2375" s="13" t="s">
        <v>217</v>
      </c>
      <c r="U2375" s="33">
        <f t="shared" ca="1" si="444"/>
        <v>45744.56914039352</v>
      </c>
      <c r="V2375" s="13" t="str">
        <f t="shared" si="445"/>
        <v>Chennai</v>
      </c>
      <c r="W2375" s="13" t="str">
        <f t="shared" si="446"/>
        <v>DOMI</v>
      </c>
      <c r="X2375" s="13">
        <f t="shared" si="447"/>
        <v>0</v>
      </c>
      <c r="Y2375" s="13" t="str">
        <f>IFERROR(VLOOKUP(C2375,ReceivingTeam[],2,FALSE),"HelpDesk")</f>
        <v>HelpDesk</v>
      </c>
      <c r="Z2375" s="67">
        <f t="shared" si="448"/>
        <v>44889.562499999993</v>
      </c>
      <c r="AA2375" s="68">
        <f t="shared" si="449"/>
        <v>44888</v>
      </c>
      <c r="AB2375" s="69" t="b">
        <f t="shared" si="450"/>
        <v>1</v>
      </c>
      <c r="AC2375" s="70">
        <f t="shared" si="451"/>
        <v>0.5</v>
      </c>
      <c r="AD2375" s="67">
        <f t="shared" si="452"/>
        <v>44889.562499999993</v>
      </c>
      <c r="AE2375" s="67">
        <f>VLOOKUP(V2375,'Branch Wise Work Timelines'!C:G,3,FALSE)+AA2375</f>
        <v>44888.416666666664</v>
      </c>
      <c r="AF2375" s="67">
        <f>IF(V2375="Bangalore",VLOOKUP(V2375,'Branch Wise Work Timelines'!C:G,4,FALSE)+AA2375+1,IF(V2375="Mumbai",VLOOKUP(V2375,'Branch Wise Work Timelines'!C:G,4,FALSE)+AA2375+1,VLOOKUP(V2375,'Branch Wise Work Timelines'!C:G,4,FALSE)+AA2375))</f>
        <v>44888.770833333336</v>
      </c>
      <c r="AG2375" s="67">
        <f>WORKDAY.INTL(AA2375,1,11)+VLOOKUP(V2375,'Branch Wise Work Timelines'!C:G,3,FALSE)</f>
        <v>44889.416666666664</v>
      </c>
      <c r="AH2375" s="69" t="str">
        <f t="shared" ca="1" si="453"/>
        <v>Out of TAT</v>
      </c>
      <c r="AI2375" s="69">
        <f t="shared" ca="1" si="454"/>
        <v>20521</v>
      </c>
      <c r="AJ2375" s="69" t="str">
        <f ca="1">IF(AI2375&lt;0,"0-12",IFERROR(VLOOKUP(AI2375,Breakup[],2,FALSE),"&gt;24"))</f>
        <v>&gt;24</v>
      </c>
      <c r="AK2375" s="69" t="str">
        <f>VLOOKUP(V2375,Master!B:D,3,FALSE)</f>
        <v>South</v>
      </c>
      <c r="AL2375" s="69" t="str">
        <f t="shared" si="455"/>
        <v>Chennai</v>
      </c>
    </row>
    <row r="2376" spans="1:38">
      <c r="A2376" s="13" t="s">
        <v>5063</v>
      </c>
      <c r="B2376" s="54">
        <v>44701.502238310197</v>
      </c>
      <c r="C2376" s="13" t="s">
        <v>739</v>
      </c>
      <c r="D2376" s="13">
        <v>1006</v>
      </c>
      <c r="E2376" s="13" t="s">
        <v>5064</v>
      </c>
      <c r="F2376" s="13" t="s">
        <v>24</v>
      </c>
      <c r="G2376" s="14">
        <v>1653028702846</v>
      </c>
      <c r="H2376" s="55">
        <v>0.61839120370370404</v>
      </c>
      <c r="I2376" s="33">
        <v>44883.618391203701</v>
      </c>
      <c r="J2376" s="58">
        <v>44883</v>
      </c>
      <c r="K2376" s="13" t="s">
        <v>452</v>
      </c>
      <c r="L2376" s="13" t="s">
        <v>36</v>
      </c>
      <c r="M2376" s="13" t="s">
        <v>739</v>
      </c>
      <c r="N2376" s="13" t="s">
        <v>1185</v>
      </c>
      <c r="O2376" s="33" t="s">
        <v>38</v>
      </c>
      <c r="P2376" s="58" t="s">
        <v>38</v>
      </c>
      <c r="Q2376" s="33" t="s">
        <v>207</v>
      </c>
      <c r="R2376" s="14" t="s">
        <v>38</v>
      </c>
      <c r="S2376" s="13" t="s">
        <v>216</v>
      </c>
      <c r="T2376" s="13" t="s">
        <v>217</v>
      </c>
      <c r="U2376" s="33">
        <f t="shared" ca="1" si="444"/>
        <v>45744.56914039352</v>
      </c>
      <c r="V2376" s="13" t="str">
        <f t="shared" si="445"/>
        <v>Chennai</v>
      </c>
      <c r="W2376" s="13" t="str">
        <f t="shared" si="446"/>
        <v>DOMI</v>
      </c>
      <c r="X2376" s="13">
        <f t="shared" si="447"/>
        <v>14</v>
      </c>
      <c r="Y2376" s="13" t="str">
        <f>IFERROR(VLOOKUP(C2376,ReceivingTeam[],2,FALSE),"HelpDesk")</f>
        <v>HelpDesk</v>
      </c>
      <c r="Z2376" s="67">
        <f t="shared" si="448"/>
        <v>44884.76422453703</v>
      </c>
      <c r="AA2376" s="68">
        <f t="shared" si="449"/>
        <v>44883</v>
      </c>
      <c r="AB2376" s="69" t="b">
        <f t="shared" si="450"/>
        <v>1</v>
      </c>
      <c r="AC2376" s="70">
        <f t="shared" si="451"/>
        <v>0.5</v>
      </c>
      <c r="AD2376" s="67">
        <f t="shared" si="452"/>
        <v>44884.76422453703</v>
      </c>
      <c r="AE2376" s="67">
        <f>VLOOKUP(V2376,'Branch Wise Work Timelines'!C:G,3,FALSE)+AA2376</f>
        <v>44883.416666666664</v>
      </c>
      <c r="AF2376" s="67">
        <f>IF(V2376="Bangalore",VLOOKUP(V2376,'Branch Wise Work Timelines'!C:G,4,FALSE)+AA2376+1,IF(V2376="Mumbai",VLOOKUP(V2376,'Branch Wise Work Timelines'!C:G,4,FALSE)+AA2376+1,VLOOKUP(V2376,'Branch Wise Work Timelines'!C:G,4,FALSE)+AA2376))</f>
        <v>44883.770833333336</v>
      </c>
      <c r="AG2376" s="67">
        <f>WORKDAY.INTL(AA2376,1,11)+VLOOKUP(V2376,'Branch Wise Work Timelines'!C:G,3,FALSE)</f>
        <v>44884.416666666664</v>
      </c>
      <c r="AH2376" s="69" t="str">
        <f t="shared" ca="1" si="453"/>
        <v>Out of TAT</v>
      </c>
      <c r="AI2376" s="69">
        <f t="shared" ca="1" si="454"/>
        <v>20636</v>
      </c>
      <c r="AJ2376" s="69" t="str">
        <f ca="1">IF(AI2376&lt;0,"0-12",IFERROR(VLOOKUP(AI2376,Breakup[],2,FALSE),"&gt;24"))</f>
        <v>&gt;24</v>
      </c>
      <c r="AK2376" s="69" t="str">
        <f>VLOOKUP(V2376,Master!B:D,3,FALSE)</f>
        <v>South</v>
      </c>
      <c r="AL2376" s="69" t="str">
        <f t="shared" si="455"/>
        <v>Chennai</v>
      </c>
    </row>
    <row r="2377" spans="1:38">
      <c r="A2377" s="13" t="s">
        <v>5065</v>
      </c>
      <c r="B2377" s="54">
        <v>44701.502648726899</v>
      </c>
      <c r="C2377" s="13" t="s">
        <v>739</v>
      </c>
      <c r="D2377" s="13">
        <v>1548</v>
      </c>
      <c r="E2377" s="13" t="s">
        <v>5066</v>
      </c>
      <c r="F2377" s="13" t="s">
        <v>24</v>
      </c>
      <c r="G2377" s="14">
        <v>1653028702846</v>
      </c>
      <c r="H2377" s="55">
        <v>0.93337962962962995</v>
      </c>
      <c r="I2377" s="33">
        <v>44884.933379629598</v>
      </c>
      <c r="J2377" s="58">
        <v>44884</v>
      </c>
      <c r="K2377" s="13" t="s">
        <v>452</v>
      </c>
      <c r="L2377" s="13" t="s">
        <v>36</v>
      </c>
      <c r="M2377" s="13" t="s">
        <v>739</v>
      </c>
      <c r="N2377" s="13" t="s">
        <v>1185</v>
      </c>
      <c r="O2377" s="33" t="s">
        <v>38</v>
      </c>
      <c r="P2377" s="58" t="s">
        <v>38</v>
      </c>
      <c r="Q2377" s="33" t="s">
        <v>207</v>
      </c>
      <c r="R2377" s="14" t="s">
        <v>38</v>
      </c>
      <c r="S2377" s="13" t="s">
        <v>216</v>
      </c>
      <c r="T2377" s="13" t="s">
        <v>217</v>
      </c>
      <c r="U2377" s="33">
        <f t="shared" ca="1" si="444"/>
        <v>45744.56914039352</v>
      </c>
      <c r="V2377" s="13" t="str">
        <f t="shared" si="445"/>
        <v>Chennai</v>
      </c>
      <c r="W2377" s="13" t="str">
        <f t="shared" si="446"/>
        <v>DOMI</v>
      </c>
      <c r="X2377" s="13">
        <f t="shared" si="447"/>
        <v>22</v>
      </c>
      <c r="Y2377" s="13" t="str">
        <f>IFERROR(VLOOKUP(C2377,ReceivingTeam[],2,FALSE),"HelpDesk")</f>
        <v>HelpDesk</v>
      </c>
      <c r="Z2377" s="67">
        <f t="shared" si="448"/>
        <v>44887.079212962926</v>
      </c>
      <c r="AA2377" s="68">
        <f t="shared" si="449"/>
        <v>44884</v>
      </c>
      <c r="AB2377" s="69" t="b">
        <f t="shared" si="450"/>
        <v>1</v>
      </c>
      <c r="AC2377" s="70">
        <f t="shared" si="451"/>
        <v>0.5</v>
      </c>
      <c r="AD2377" s="67">
        <f t="shared" si="452"/>
        <v>44887.079212962926</v>
      </c>
      <c r="AE2377" s="67">
        <f>VLOOKUP(V2377,'Branch Wise Work Timelines'!C:G,3,FALSE)+AA2377</f>
        <v>44884.416666666664</v>
      </c>
      <c r="AF2377" s="67">
        <f>IF(V2377="Bangalore",VLOOKUP(V2377,'Branch Wise Work Timelines'!C:G,4,FALSE)+AA2377+1,IF(V2377="Mumbai",VLOOKUP(V2377,'Branch Wise Work Timelines'!C:G,4,FALSE)+AA2377+1,VLOOKUP(V2377,'Branch Wise Work Timelines'!C:G,4,FALSE)+AA2377))</f>
        <v>44884.770833333336</v>
      </c>
      <c r="AG2377" s="67">
        <f>WORKDAY.INTL(AA2377,1,11)+VLOOKUP(V2377,'Branch Wise Work Timelines'!C:G,3,FALSE)</f>
        <v>44886.416666666664</v>
      </c>
      <c r="AH2377" s="69" t="str">
        <f t="shared" ca="1" si="453"/>
        <v>Out of TAT</v>
      </c>
      <c r="AI2377" s="69">
        <f t="shared" ca="1" si="454"/>
        <v>20580</v>
      </c>
      <c r="AJ2377" s="69" t="str">
        <f ca="1">IF(AI2377&lt;0,"0-12",IFERROR(VLOOKUP(AI2377,Breakup[],2,FALSE),"&gt;24"))</f>
        <v>&gt;24</v>
      </c>
      <c r="AK2377" s="69" t="str">
        <f>VLOOKUP(V2377,Master!B:D,3,FALSE)</f>
        <v>South</v>
      </c>
      <c r="AL2377" s="69" t="str">
        <f t="shared" si="455"/>
        <v>Chennai</v>
      </c>
    </row>
    <row r="2378" spans="1:38">
      <c r="A2378" s="13" t="s">
        <v>5067</v>
      </c>
      <c r="B2378" s="54">
        <v>44701.547142905103</v>
      </c>
      <c r="C2378" s="13" t="s">
        <v>739</v>
      </c>
      <c r="D2378" s="13">
        <v>1708</v>
      </c>
      <c r="E2378" s="13" t="s">
        <v>5068</v>
      </c>
      <c r="F2378" s="13" t="s">
        <v>24</v>
      </c>
      <c r="G2378" s="14">
        <v>1653032416850</v>
      </c>
      <c r="H2378" s="55">
        <v>0.82952546296296303</v>
      </c>
      <c r="I2378" s="33">
        <v>44886.829525462999</v>
      </c>
      <c r="J2378" s="58">
        <v>44886</v>
      </c>
      <c r="K2378" s="13" t="s">
        <v>452</v>
      </c>
      <c r="L2378" s="13" t="s">
        <v>36</v>
      </c>
      <c r="M2378" s="13" t="s">
        <v>739</v>
      </c>
      <c r="N2378" s="13" t="s">
        <v>1185</v>
      </c>
      <c r="O2378" s="33" t="s">
        <v>38</v>
      </c>
      <c r="P2378" s="58" t="s">
        <v>38</v>
      </c>
      <c r="Q2378" s="33" t="s">
        <v>207</v>
      </c>
      <c r="R2378" s="14" t="s">
        <v>38</v>
      </c>
      <c r="S2378" s="13" t="s">
        <v>216</v>
      </c>
      <c r="T2378" s="13" t="s">
        <v>217</v>
      </c>
      <c r="U2378" s="33">
        <f t="shared" ca="1" si="444"/>
        <v>45744.56914039352</v>
      </c>
      <c r="V2378" s="13" t="str">
        <f t="shared" si="445"/>
        <v>Chennai</v>
      </c>
      <c r="W2378" s="13" t="str">
        <f t="shared" si="446"/>
        <v>DOMI</v>
      </c>
      <c r="X2378" s="13">
        <f t="shared" si="447"/>
        <v>19</v>
      </c>
      <c r="Y2378" s="13" t="str">
        <f>IFERROR(VLOOKUP(C2378,ReceivingTeam[],2,FALSE),"HelpDesk")</f>
        <v>HelpDesk</v>
      </c>
      <c r="Z2378" s="67">
        <f t="shared" si="448"/>
        <v>44887.975358796328</v>
      </c>
      <c r="AA2378" s="68">
        <f t="shared" si="449"/>
        <v>44886</v>
      </c>
      <c r="AB2378" s="69" t="b">
        <f t="shared" si="450"/>
        <v>1</v>
      </c>
      <c r="AC2378" s="70">
        <f t="shared" si="451"/>
        <v>0.5</v>
      </c>
      <c r="AD2378" s="67">
        <f t="shared" si="452"/>
        <v>44887.975358796328</v>
      </c>
      <c r="AE2378" s="67">
        <f>VLOOKUP(V2378,'Branch Wise Work Timelines'!C:G,3,FALSE)+AA2378</f>
        <v>44886.416666666664</v>
      </c>
      <c r="AF2378" s="67">
        <f>IF(V2378="Bangalore",VLOOKUP(V2378,'Branch Wise Work Timelines'!C:G,4,FALSE)+AA2378+1,IF(V2378="Mumbai",VLOOKUP(V2378,'Branch Wise Work Timelines'!C:G,4,FALSE)+AA2378+1,VLOOKUP(V2378,'Branch Wise Work Timelines'!C:G,4,FALSE)+AA2378))</f>
        <v>44886.770833333336</v>
      </c>
      <c r="AG2378" s="67">
        <f>WORKDAY.INTL(AA2378,1,11)+VLOOKUP(V2378,'Branch Wise Work Timelines'!C:G,3,FALSE)</f>
        <v>44887.416666666664</v>
      </c>
      <c r="AH2378" s="69" t="str">
        <f t="shared" ca="1" si="453"/>
        <v>Out of TAT</v>
      </c>
      <c r="AI2378" s="69">
        <f t="shared" ca="1" si="454"/>
        <v>20559</v>
      </c>
      <c r="AJ2378" s="69" t="str">
        <f ca="1">IF(AI2378&lt;0,"0-12",IFERROR(VLOOKUP(AI2378,Breakup[],2,FALSE),"&gt;24"))</f>
        <v>&gt;24</v>
      </c>
      <c r="AK2378" s="69" t="str">
        <f>VLOOKUP(V2378,Master!B:D,3,FALSE)</f>
        <v>South</v>
      </c>
      <c r="AL2378" s="69" t="str">
        <f t="shared" si="455"/>
        <v>Chennai</v>
      </c>
    </row>
    <row r="2379" spans="1:38">
      <c r="A2379" s="13" t="s">
        <v>5069</v>
      </c>
      <c r="B2379" s="54">
        <v>44701.503447997697</v>
      </c>
      <c r="C2379" s="13" t="s">
        <v>739</v>
      </c>
      <c r="D2379" s="13">
        <v>901</v>
      </c>
      <c r="E2379" s="13" t="s">
        <v>5070</v>
      </c>
      <c r="F2379" s="13" t="s">
        <v>24</v>
      </c>
      <c r="G2379" s="14">
        <v>1653028702846</v>
      </c>
      <c r="H2379" s="55">
        <v>9.1354166666666695E-2</v>
      </c>
      <c r="I2379" s="33">
        <v>44889.091354166703</v>
      </c>
      <c r="J2379" s="58">
        <v>44889</v>
      </c>
      <c r="K2379" s="13" t="s">
        <v>452</v>
      </c>
      <c r="L2379" s="13" t="s">
        <v>36</v>
      </c>
      <c r="M2379" s="13" t="s">
        <v>739</v>
      </c>
      <c r="N2379" s="13" t="s">
        <v>1185</v>
      </c>
      <c r="O2379" s="33" t="s">
        <v>38</v>
      </c>
      <c r="P2379" s="58" t="s">
        <v>38</v>
      </c>
      <c r="Q2379" s="33" t="s">
        <v>207</v>
      </c>
      <c r="R2379" s="14" t="s">
        <v>38</v>
      </c>
      <c r="S2379" s="13" t="s">
        <v>216</v>
      </c>
      <c r="T2379" s="13" t="s">
        <v>217</v>
      </c>
      <c r="U2379" s="33">
        <f t="shared" ca="1" si="444"/>
        <v>45744.56914039352</v>
      </c>
      <c r="V2379" s="13" t="str">
        <f t="shared" si="445"/>
        <v>Chennai</v>
      </c>
      <c r="W2379" s="13" t="str">
        <f t="shared" si="446"/>
        <v>DOMI</v>
      </c>
      <c r="X2379" s="13">
        <f t="shared" si="447"/>
        <v>2</v>
      </c>
      <c r="Y2379" s="13" t="str">
        <f>IFERROR(VLOOKUP(C2379,ReceivingTeam[],2,FALSE),"HelpDesk")</f>
        <v>HelpDesk</v>
      </c>
      <c r="Z2379" s="67">
        <f t="shared" si="448"/>
        <v>44890.562499999993</v>
      </c>
      <c r="AA2379" s="68">
        <f t="shared" si="449"/>
        <v>44889</v>
      </c>
      <c r="AB2379" s="69" t="b">
        <f t="shared" si="450"/>
        <v>1</v>
      </c>
      <c r="AC2379" s="70">
        <f t="shared" si="451"/>
        <v>0.5</v>
      </c>
      <c r="AD2379" s="67">
        <f t="shared" si="452"/>
        <v>44890.562499999993</v>
      </c>
      <c r="AE2379" s="67">
        <f>VLOOKUP(V2379,'Branch Wise Work Timelines'!C:G,3,FALSE)+AA2379</f>
        <v>44889.416666666664</v>
      </c>
      <c r="AF2379" s="67">
        <f>IF(V2379="Bangalore",VLOOKUP(V2379,'Branch Wise Work Timelines'!C:G,4,FALSE)+AA2379+1,IF(V2379="Mumbai",VLOOKUP(V2379,'Branch Wise Work Timelines'!C:G,4,FALSE)+AA2379+1,VLOOKUP(V2379,'Branch Wise Work Timelines'!C:G,4,FALSE)+AA2379))</f>
        <v>44889.770833333336</v>
      </c>
      <c r="AG2379" s="67">
        <f>WORKDAY.INTL(AA2379,1,11)+VLOOKUP(V2379,'Branch Wise Work Timelines'!C:G,3,FALSE)</f>
        <v>44890.416666666664</v>
      </c>
      <c r="AH2379" s="69" t="str">
        <f t="shared" ca="1" si="453"/>
        <v>Out of TAT</v>
      </c>
      <c r="AI2379" s="69">
        <f t="shared" ca="1" si="454"/>
        <v>20497</v>
      </c>
      <c r="AJ2379" s="69" t="str">
        <f ca="1">IF(AI2379&lt;0,"0-12",IFERROR(VLOOKUP(AI2379,Breakup[],2,FALSE),"&gt;24"))</f>
        <v>&gt;24</v>
      </c>
      <c r="AK2379" s="69" t="str">
        <f>VLOOKUP(V2379,Master!B:D,3,FALSE)</f>
        <v>South</v>
      </c>
      <c r="AL2379" s="69" t="str">
        <f t="shared" si="455"/>
        <v>Chennai</v>
      </c>
    </row>
    <row r="2380" spans="1:38">
      <c r="A2380" s="13" t="s">
        <v>5071</v>
      </c>
      <c r="B2380" s="54">
        <v>44701.503739664397</v>
      </c>
      <c r="C2380" s="13" t="s">
        <v>739</v>
      </c>
      <c r="D2380" s="13">
        <v>1064</v>
      </c>
      <c r="E2380" s="13" t="s">
        <v>5072</v>
      </c>
      <c r="F2380" s="13" t="s">
        <v>24</v>
      </c>
      <c r="G2380" s="14">
        <v>1653028702846</v>
      </c>
      <c r="H2380" s="55">
        <v>0.40319444444444402</v>
      </c>
      <c r="I2380" s="33">
        <v>44881.4031944444</v>
      </c>
      <c r="J2380" s="58">
        <v>44881</v>
      </c>
      <c r="K2380" s="13" t="s">
        <v>452</v>
      </c>
      <c r="L2380" s="13" t="s">
        <v>36</v>
      </c>
      <c r="M2380" s="13" t="s">
        <v>739</v>
      </c>
      <c r="N2380" s="13" t="s">
        <v>1185</v>
      </c>
      <c r="O2380" s="33" t="s">
        <v>38</v>
      </c>
      <c r="P2380" s="58" t="s">
        <v>38</v>
      </c>
      <c r="Q2380" s="33" t="s">
        <v>207</v>
      </c>
      <c r="R2380" s="14" t="s">
        <v>38</v>
      </c>
      <c r="S2380" s="13" t="s">
        <v>216</v>
      </c>
      <c r="T2380" s="13" t="s">
        <v>217</v>
      </c>
      <c r="U2380" s="33">
        <f t="shared" ca="1" si="444"/>
        <v>45744.56914039352</v>
      </c>
      <c r="V2380" s="13" t="str">
        <f t="shared" si="445"/>
        <v>Chennai</v>
      </c>
      <c r="W2380" s="13" t="str">
        <f t="shared" si="446"/>
        <v>DOMI</v>
      </c>
      <c r="X2380" s="13">
        <f t="shared" si="447"/>
        <v>9</v>
      </c>
      <c r="Y2380" s="13" t="str">
        <f>IFERROR(VLOOKUP(C2380,ReceivingTeam[],2,FALSE),"HelpDesk")</f>
        <v>HelpDesk</v>
      </c>
      <c r="Z2380" s="67">
        <f t="shared" si="448"/>
        <v>44882.562499999993</v>
      </c>
      <c r="AA2380" s="68">
        <f t="shared" si="449"/>
        <v>44881</v>
      </c>
      <c r="AB2380" s="69" t="b">
        <f t="shared" si="450"/>
        <v>1</v>
      </c>
      <c r="AC2380" s="70">
        <f t="shared" si="451"/>
        <v>0.5</v>
      </c>
      <c r="AD2380" s="67">
        <f t="shared" si="452"/>
        <v>44882.562499999993</v>
      </c>
      <c r="AE2380" s="67">
        <f>VLOOKUP(V2380,'Branch Wise Work Timelines'!C:G,3,FALSE)+AA2380</f>
        <v>44881.416666666664</v>
      </c>
      <c r="AF2380" s="67">
        <f>IF(V2380="Bangalore",VLOOKUP(V2380,'Branch Wise Work Timelines'!C:G,4,FALSE)+AA2380+1,IF(V2380="Mumbai",VLOOKUP(V2380,'Branch Wise Work Timelines'!C:G,4,FALSE)+AA2380+1,VLOOKUP(V2380,'Branch Wise Work Timelines'!C:G,4,FALSE)+AA2380))</f>
        <v>44881.770833333336</v>
      </c>
      <c r="AG2380" s="67">
        <f>WORKDAY.INTL(AA2380,1,11)+VLOOKUP(V2380,'Branch Wise Work Timelines'!C:G,3,FALSE)</f>
        <v>44882.416666666664</v>
      </c>
      <c r="AH2380" s="69" t="str">
        <f t="shared" ca="1" si="453"/>
        <v>Out of TAT</v>
      </c>
      <c r="AI2380" s="69">
        <f t="shared" ca="1" si="454"/>
        <v>20689</v>
      </c>
      <c r="AJ2380" s="69" t="str">
        <f ca="1">IF(AI2380&lt;0,"0-12",IFERROR(VLOOKUP(AI2380,Breakup[],2,FALSE),"&gt;24"))</f>
        <v>&gt;24</v>
      </c>
      <c r="AK2380" s="69" t="str">
        <f>VLOOKUP(V2380,Master!B:D,3,FALSE)</f>
        <v>South</v>
      </c>
      <c r="AL2380" s="69" t="str">
        <f t="shared" si="455"/>
        <v>Chennai</v>
      </c>
    </row>
    <row r="2381" spans="1:38">
      <c r="A2381" s="13" t="s">
        <v>5073</v>
      </c>
      <c r="B2381" s="54">
        <v>44701.503994363396</v>
      </c>
      <c r="C2381" s="13" t="s">
        <v>739</v>
      </c>
      <c r="D2381" s="13">
        <v>1486</v>
      </c>
      <c r="E2381" s="13" t="s">
        <v>5074</v>
      </c>
      <c r="F2381" s="13" t="s">
        <v>24</v>
      </c>
      <c r="G2381" s="14">
        <v>1653028702846</v>
      </c>
      <c r="H2381" s="55">
        <v>0.28423611111111102</v>
      </c>
      <c r="I2381" s="33">
        <v>44882.284236111103</v>
      </c>
      <c r="J2381" s="58">
        <v>44882</v>
      </c>
      <c r="K2381" s="13" t="s">
        <v>452</v>
      </c>
      <c r="L2381" s="13" t="s">
        <v>36</v>
      </c>
      <c r="M2381" s="13" t="s">
        <v>739</v>
      </c>
      <c r="N2381" s="13" t="s">
        <v>1185</v>
      </c>
      <c r="O2381" s="33" t="s">
        <v>38</v>
      </c>
      <c r="P2381" s="58" t="s">
        <v>38</v>
      </c>
      <c r="Q2381" s="33" t="s">
        <v>207</v>
      </c>
      <c r="R2381" s="14" t="s">
        <v>38</v>
      </c>
      <c r="S2381" s="13" t="s">
        <v>216</v>
      </c>
      <c r="T2381" s="13" t="s">
        <v>217</v>
      </c>
      <c r="U2381" s="33">
        <f t="shared" ca="1" si="444"/>
        <v>45744.56914039352</v>
      </c>
      <c r="V2381" s="13" t="str">
        <f t="shared" si="445"/>
        <v>Chennai</v>
      </c>
      <c r="W2381" s="13" t="str">
        <f t="shared" si="446"/>
        <v>DOMI</v>
      </c>
      <c r="X2381" s="13">
        <f t="shared" si="447"/>
        <v>6</v>
      </c>
      <c r="Y2381" s="13" t="str">
        <f>IFERROR(VLOOKUP(C2381,ReceivingTeam[],2,FALSE),"HelpDesk")</f>
        <v>HelpDesk</v>
      </c>
      <c r="Z2381" s="67">
        <f t="shared" si="448"/>
        <v>44883.562499999993</v>
      </c>
      <c r="AA2381" s="68">
        <f t="shared" si="449"/>
        <v>44882</v>
      </c>
      <c r="AB2381" s="69" t="b">
        <f t="shared" si="450"/>
        <v>1</v>
      </c>
      <c r="AC2381" s="70">
        <f t="shared" si="451"/>
        <v>0.5</v>
      </c>
      <c r="AD2381" s="67">
        <f t="shared" si="452"/>
        <v>44883.562499999993</v>
      </c>
      <c r="AE2381" s="67">
        <f>VLOOKUP(V2381,'Branch Wise Work Timelines'!C:G,3,FALSE)+AA2381</f>
        <v>44882.416666666664</v>
      </c>
      <c r="AF2381" s="67">
        <f>IF(V2381="Bangalore",VLOOKUP(V2381,'Branch Wise Work Timelines'!C:G,4,FALSE)+AA2381+1,IF(V2381="Mumbai",VLOOKUP(V2381,'Branch Wise Work Timelines'!C:G,4,FALSE)+AA2381+1,VLOOKUP(V2381,'Branch Wise Work Timelines'!C:G,4,FALSE)+AA2381))</f>
        <v>44882.770833333336</v>
      </c>
      <c r="AG2381" s="67">
        <f>WORKDAY.INTL(AA2381,1,11)+VLOOKUP(V2381,'Branch Wise Work Timelines'!C:G,3,FALSE)</f>
        <v>44883.416666666664</v>
      </c>
      <c r="AH2381" s="69" t="str">
        <f t="shared" ca="1" si="453"/>
        <v>Out of TAT</v>
      </c>
      <c r="AI2381" s="69">
        <f t="shared" ca="1" si="454"/>
        <v>20665</v>
      </c>
      <c r="AJ2381" s="69" t="str">
        <f ca="1">IF(AI2381&lt;0,"0-12",IFERROR(VLOOKUP(AI2381,Breakup[],2,FALSE),"&gt;24"))</f>
        <v>&gt;24</v>
      </c>
      <c r="AK2381" s="69" t="str">
        <f>VLOOKUP(V2381,Master!B:D,3,FALSE)</f>
        <v>South</v>
      </c>
      <c r="AL2381" s="69" t="str">
        <f t="shared" si="455"/>
        <v>Chennai</v>
      </c>
    </row>
    <row r="2382" spans="1:38">
      <c r="A2382" s="13" t="s">
        <v>5075</v>
      </c>
      <c r="B2382" s="54">
        <v>44701.504639664403</v>
      </c>
      <c r="C2382" s="13" t="s">
        <v>739</v>
      </c>
      <c r="D2382" s="13">
        <v>1556</v>
      </c>
      <c r="E2382" s="13" t="s">
        <v>5076</v>
      </c>
      <c r="F2382" s="13" t="s">
        <v>24</v>
      </c>
      <c r="G2382" s="14">
        <v>1653028702846</v>
      </c>
      <c r="H2382" s="55">
        <v>0.84336805555555605</v>
      </c>
      <c r="I2382" s="33">
        <v>44882.843368055597</v>
      </c>
      <c r="J2382" s="58">
        <v>44882</v>
      </c>
      <c r="K2382" s="13" t="s">
        <v>452</v>
      </c>
      <c r="L2382" s="13" t="s">
        <v>36</v>
      </c>
      <c r="M2382" s="13" t="s">
        <v>739</v>
      </c>
      <c r="N2382" s="13" t="s">
        <v>1185</v>
      </c>
      <c r="O2382" s="33" t="s">
        <v>38</v>
      </c>
      <c r="P2382" s="58" t="s">
        <v>38</v>
      </c>
      <c r="Q2382" s="33" t="s">
        <v>207</v>
      </c>
      <c r="R2382" s="14" t="s">
        <v>38</v>
      </c>
      <c r="S2382" s="13" t="s">
        <v>216</v>
      </c>
      <c r="T2382" s="13" t="s">
        <v>217</v>
      </c>
      <c r="U2382" s="33">
        <f t="shared" ca="1" si="444"/>
        <v>45744.56914039352</v>
      </c>
      <c r="V2382" s="13" t="str">
        <f t="shared" si="445"/>
        <v>Chennai</v>
      </c>
      <c r="W2382" s="13" t="str">
        <f t="shared" si="446"/>
        <v>DOMI</v>
      </c>
      <c r="X2382" s="13">
        <f t="shared" si="447"/>
        <v>20</v>
      </c>
      <c r="Y2382" s="13" t="str">
        <f>IFERROR(VLOOKUP(C2382,ReceivingTeam[],2,FALSE),"HelpDesk")</f>
        <v>HelpDesk</v>
      </c>
      <c r="Z2382" s="67">
        <f t="shared" si="448"/>
        <v>44883.989201388926</v>
      </c>
      <c r="AA2382" s="68">
        <f t="shared" si="449"/>
        <v>44882</v>
      </c>
      <c r="AB2382" s="69" t="b">
        <f t="shared" si="450"/>
        <v>1</v>
      </c>
      <c r="AC2382" s="70">
        <f t="shared" si="451"/>
        <v>0.5</v>
      </c>
      <c r="AD2382" s="67">
        <f t="shared" si="452"/>
        <v>44883.989201388926</v>
      </c>
      <c r="AE2382" s="67">
        <f>VLOOKUP(V2382,'Branch Wise Work Timelines'!C:G,3,FALSE)+AA2382</f>
        <v>44882.416666666664</v>
      </c>
      <c r="AF2382" s="67">
        <f>IF(V2382="Bangalore",VLOOKUP(V2382,'Branch Wise Work Timelines'!C:G,4,FALSE)+AA2382+1,IF(V2382="Mumbai",VLOOKUP(V2382,'Branch Wise Work Timelines'!C:G,4,FALSE)+AA2382+1,VLOOKUP(V2382,'Branch Wise Work Timelines'!C:G,4,FALSE)+AA2382))</f>
        <v>44882.770833333336</v>
      </c>
      <c r="AG2382" s="67">
        <f>WORKDAY.INTL(AA2382,1,11)+VLOOKUP(V2382,'Branch Wise Work Timelines'!C:G,3,FALSE)</f>
        <v>44883.416666666664</v>
      </c>
      <c r="AH2382" s="69" t="str">
        <f t="shared" ca="1" si="453"/>
        <v>Out of TAT</v>
      </c>
      <c r="AI2382" s="69">
        <f t="shared" ca="1" si="454"/>
        <v>20654</v>
      </c>
      <c r="AJ2382" s="69" t="str">
        <f ca="1">IF(AI2382&lt;0,"0-12",IFERROR(VLOOKUP(AI2382,Breakup[],2,FALSE),"&gt;24"))</f>
        <v>&gt;24</v>
      </c>
      <c r="AK2382" s="69" t="str">
        <f>VLOOKUP(V2382,Master!B:D,3,FALSE)</f>
        <v>South</v>
      </c>
      <c r="AL2382" s="69" t="str">
        <f t="shared" si="455"/>
        <v>Chennai</v>
      </c>
    </row>
    <row r="2383" spans="1:38">
      <c r="A2383" s="13" t="s">
        <v>5077</v>
      </c>
      <c r="B2383" s="54">
        <v>44701.504973645802</v>
      </c>
      <c r="C2383" s="13" t="s">
        <v>739</v>
      </c>
      <c r="D2383" s="13">
        <v>582</v>
      </c>
      <c r="E2383" s="13" t="s">
        <v>5078</v>
      </c>
      <c r="F2383" s="13" t="s">
        <v>24</v>
      </c>
      <c r="G2383" s="14">
        <v>1653028702846</v>
      </c>
      <c r="H2383" s="55">
        <v>0.73563657407407401</v>
      </c>
      <c r="I2383" s="33">
        <v>44890.7356365741</v>
      </c>
      <c r="J2383" s="58">
        <v>44890</v>
      </c>
      <c r="K2383" s="13" t="s">
        <v>452</v>
      </c>
      <c r="L2383" s="13" t="s">
        <v>36</v>
      </c>
      <c r="M2383" s="13" t="s">
        <v>739</v>
      </c>
      <c r="N2383" s="13" t="s">
        <v>1185</v>
      </c>
      <c r="O2383" s="33" t="s">
        <v>38</v>
      </c>
      <c r="P2383" s="58" t="s">
        <v>38</v>
      </c>
      <c r="Q2383" s="33" t="s">
        <v>207</v>
      </c>
      <c r="R2383" s="14" t="s">
        <v>38</v>
      </c>
      <c r="S2383" s="13" t="s">
        <v>216</v>
      </c>
      <c r="T2383" s="13" t="s">
        <v>217</v>
      </c>
      <c r="U2383" s="33">
        <f t="shared" ca="1" si="444"/>
        <v>45744.56914039352</v>
      </c>
      <c r="V2383" s="13" t="str">
        <f t="shared" si="445"/>
        <v>Chennai</v>
      </c>
      <c r="W2383" s="13" t="str">
        <f t="shared" si="446"/>
        <v>DOMI</v>
      </c>
      <c r="X2383" s="13">
        <f t="shared" si="447"/>
        <v>17</v>
      </c>
      <c r="Y2383" s="13" t="str">
        <f>IFERROR(VLOOKUP(C2383,ReceivingTeam[],2,FALSE),"HelpDesk")</f>
        <v>HelpDesk</v>
      </c>
      <c r="Z2383" s="67">
        <f t="shared" si="448"/>
        <v>44891.881469907428</v>
      </c>
      <c r="AA2383" s="68">
        <f t="shared" si="449"/>
        <v>44890</v>
      </c>
      <c r="AB2383" s="69" t="b">
        <f t="shared" si="450"/>
        <v>1</v>
      </c>
      <c r="AC2383" s="70">
        <f t="shared" si="451"/>
        <v>0.5</v>
      </c>
      <c r="AD2383" s="67">
        <f t="shared" si="452"/>
        <v>44891.881469907428</v>
      </c>
      <c r="AE2383" s="67">
        <f>VLOOKUP(V2383,'Branch Wise Work Timelines'!C:G,3,FALSE)+AA2383</f>
        <v>44890.416666666664</v>
      </c>
      <c r="AF2383" s="67">
        <f>IF(V2383="Bangalore",VLOOKUP(V2383,'Branch Wise Work Timelines'!C:G,4,FALSE)+AA2383+1,IF(V2383="Mumbai",VLOOKUP(V2383,'Branch Wise Work Timelines'!C:G,4,FALSE)+AA2383+1,VLOOKUP(V2383,'Branch Wise Work Timelines'!C:G,4,FALSE)+AA2383))</f>
        <v>44890.770833333336</v>
      </c>
      <c r="AG2383" s="67">
        <f>WORKDAY.INTL(AA2383,1,11)+VLOOKUP(V2383,'Branch Wise Work Timelines'!C:G,3,FALSE)</f>
        <v>44891.416666666664</v>
      </c>
      <c r="AH2383" s="69" t="str">
        <f t="shared" ca="1" si="453"/>
        <v>Out of TAT</v>
      </c>
      <c r="AI2383" s="69">
        <f t="shared" ca="1" si="454"/>
        <v>20465</v>
      </c>
      <c r="AJ2383" s="69" t="str">
        <f ca="1">IF(AI2383&lt;0,"0-12",IFERROR(VLOOKUP(AI2383,Breakup[],2,FALSE),"&gt;24"))</f>
        <v>&gt;24</v>
      </c>
      <c r="AK2383" s="69" t="str">
        <f>VLOOKUP(V2383,Master!B:D,3,FALSE)</f>
        <v>South</v>
      </c>
      <c r="AL2383" s="69" t="str">
        <f t="shared" si="455"/>
        <v>Chennai</v>
      </c>
    </row>
    <row r="2384" spans="1:38">
      <c r="A2384" s="13" t="s">
        <v>5079</v>
      </c>
      <c r="B2384" s="54">
        <v>44701.615757604202</v>
      </c>
      <c r="C2384" s="13" t="s">
        <v>739</v>
      </c>
      <c r="D2384" s="13">
        <v>1843</v>
      </c>
      <c r="E2384" s="13" t="s">
        <v>5080</v>
      </c>
      <c r="F2384" s="13" t="s">
        <v>24</v>
      </c>
      <c r="G2384" s="14">
        <v>1653039109932</v>
      </c>
      <c r="H2384" s="55">
        <v>0.81111111111111101</v>
      </c>
      <c r="I2384" s="33">
        <v>44887.811111111099</v>
      </c>
      <c r="J2384" s="58">
        <v>44887</v>
      </c>
      <c r="K2384" s="13" t="s">
        <v>452</v>
      </c>
      <c r="L2384" s="13" t="s">
        <v>36</v>
      </c>
      <c r="M2384" s="13" t="s">
        <v>739</v>
      </c>
      <c r="N2384" s="13" t="s">
        <v>1185</v>
      </c>
      <c r="O2384" s="33" t="s">
        <v>38</v>
      </c>
      <c r="P2384" s="58" t="s">
        <v>38</v>
      </c>
      <c r="Q2384" s="33" t="s">
        <v>207</v>
      </c>
      <c r="R2384" s="14" t="s">
        <v>38</v>
      </c>
      <c r="S2384" s="13" t="s">
        <v>216</v>
      </c>
      <c r="T2384" s="13" t="s">
        <v>217</v>
      </c>
      <c r="U2384" s="33">
        <f t="shared" ca="1" si="444"/>
        <v>45744.56914039352</v>
      </c>
      <c r="V2384" s="13" t="str">
        <f t="shared" si="445"/>
        <v>Chennai</v>
      </c>
      <c r="W2384" s="13" t="str">
        <f t="shared" si="446"/>
        <v>DOMI</v>
      </c>
      <c r="X2384" s="13">
        <f t="shared" si="447"/>
        <v>19</v>
      </c>
      <c r="Y2384" s="13" t="str">
        <f>IFERROR(VLOOKUP(C2384,ReceivingTeam[],2,FALSE),"HelpDesk")</f>
        <v>HelpDesk</v>
      </c>
      <c r="Z2384" s="67">
        <f t="shared" si="448"/>
        <v>44888.956944444428</v>
      </c>
      <c r="AA2384" s="68">
        <f t="shared" si="449"/>
        <v>44887</v>
      </c>
      <c r="AB2384" s="69" t="b">
        <f t="shared" si="450"/>
        <v>1</v>
      </c>
      <c r="AC2384" s="70">
        <f t="shared" si="451"/>
        <v>0.5</v>
      </c>
      <c r="AD2384" s="67">
        <f t="shared" si="452"/>
        <v>44888.956944444428</v>
      </c>
      <c r="AE2384" s="67">
        <f>VLOOKUP(V2384,'Branch Wise Work Timelines'!C:G,3,FALSE)+AA2384</f>
        <v>44887.416666666664</v>
      </c>
      <c r="AF2384" s="67">
        <f>IF(V2384="Bangalore",VLOOKUP(V2384,'Branch Wise Work Timelines'!C:G,4,FALSE)+AA2384+1,IF(V2384="Mumbai",VLOOKUP(V2384,'Branch Wise Work Timelines'!C:G,4,FALSE)+AA2384+1,VLOOKUP(V2384,'Branch Wise Work Timelines'!C:G,4,FALSE)+AA2384))</f>
        <v>44887.770833333336</v>
      </c>
      <c r="AG2384" s="67">
        <f>WORKDAY.INTL(AA2384,1,11)+VLOOKUP(V2384,'Branch Wise Work Timelines'!C:G,3,FALSE)</f>
        <v>44888.416666666664</v>
      </c>
      <c r="AH2384" s="69" t="str">
        <f t="shared" ca="1" si="453"/>
        <v>Out of TAT</v>
      </c>
      <c r="AI2384" s="69">
        <f t="shared" ca="1" si="454"/>
        <v>20535</v>
      </c>
      <c r="AJ2384" s="69" t="str">
        <f ca="1">IF(AI2384&lt;0,"0-12",IFERROR(VLOOKUP(AI2384,Breakup[],2,FALSE),"&gt;24"))</f>
        <v>&gt;24</v>
      </c>
      <c r="AK2384" s="69" t="str">
        <f>VLOOKUP(V2384,Master!B:D,3,FALSE)</f>
        <v>South</v>
      </c>
      <c r="AL2384" s="69" t="str">
        <f t="shared" si="455"/>
        <v>Chennai</v>
      </c>
    </row>
    <row r="2385" spans="1:38">
      <c r="A2385" s="13" t="s">
        <v>5081</v>
      </c>
      <c r="B2385" s="54">
        <v>44701.505619213</v>
      </c>
      <c r="C2385" s="13" t="s">
        <v>739</v>
      </c>
      <c r="D2385" s="13">
        <v>590</v>
      </c>
      <c r="E2385" s="13" t="s">
        <v>5082</v>
      </c>
      <c r="F2385" s="13" t="s">
        <v>24</v>
      </c>
      <c r="G2385" s="14">
        <v>1653028702846</v>
      </c>
      <c r="H2385" s="55">
        <v>0.85917824074074101</v>
      </c>
      <c r="I2385" s="33">
        <v>44888.859178240702</v>
      </c>
      <c r="J2385" s="58">
        <v>44888</v>
      </c>
      <c r="K2385" s="13" t="s">
        <v>452</v>
      </c>
      <c r="L2385" s="13" t="s">
        <v>36</v>
      </c>
      <c r="M2385" s="13" t="s">
        <v>739</v>
      </c>
      <c r="N2385" s="13" t="s">
        <v>1185</v>
      </c>
      <c r="O2385" s="33" t="s">
        <v>38</v>
      </c>
      <c r="P2385" s="58" t="s">
        <v>38</v>
      </c>
      <c r="Q2385" s="33" t="s">
        <v>207</v>
      </c>
      <c r="R2385" s="14" t="s">
        <v>38</v>
      </c>
      <c r="S2385" s="13" t="s">
        <v>216</v>
      </c>
      <c r="T2385" s="13" t="s">
        <v>217</v>
      </c>
      <c r="U2385" s="33">
        <f t="shared" ca="1" si="444"/>
        <v>45744.56914039352</v>
      </c>
      <c r="V2385" s="13" t="str">
        <f t="shared" si="445"/>
        <v>Chennai</v>
      </c>
      <c r="W2385" s="13" t="str">
        <f t="shared" si="446"/>
        <v>DOMI</v>
      </c>
      <c r="X2385" s="13">
        <f t="shared" si="447"/>
        <v>20</v>
      </c>
      <c r="Y2385" s="13" t="str">
        <f>IFERROR(VLOOKUP(C2385,ReceivingTeam[],2,FALSE),"HelpDesk")</f>
        <v>HelpDesk</v>
      </c>
      <c r="Z2385" s="67">
        <f t="shared" si="448"/>
        <v>44890.005011574031</v>
      </c>
      <c r="AA2385" s="68">
        <f t="shared" si="449"/>
        <v>44888</v>
      </c>
      <c r="AB2385" s="69" t="b">
        <f t="shared" si="450"/>
        <v>1</v>
      </c>
      <c r="AC2385" s="70">
        <f t="shared" si="451"/>
        <v>0.5</v>
      </c>
      <c r="AD2385" s="67">
        <f t="shared" si="452"/>
        <v>44890.005011574031</v>
      </c>
      <c r="AE2385" s="67">
        <f>VLOOKUP(V2385,'Branch Wise Work Timelines'!C:G,3,FALSE)+AA2385</f>
        <v>44888.416666666664</v>
      </c>
      <c r="AF2385" s="67">
        <f>IF(V2385="Bangalore",VLOOKUP(V2385,'Branch Wise Work Timelines'!C:G,4,FALSE)+AA2385+1,IF(V2385="Mumbai",VLOOKUP(V2385,'Branch Wise Work Timelines'!C:G,4,FALSE)+AA2385+1,VLOOKUP(V2385,'Branch Wise Work Timelines'!C:G,4,FALSE)+AA2385))</f>
        <v>44888.770833333336</v>
      </c>
      <c r="AG2385" s="67">
        <f>WORKDAY.INTL(AA2385,1,11)+VLOOKUP(V2385,'Branch Wise Work Timelines'!C:G,3,FALSE)</f>
        <v>44889.416666666664</v>
      </c>
      <c r="AH2385" s="69" t="str">
        <f t="shared" ca="1" si="453"/>
        <v>Out of TAT</v>
      </c>
      <c r="AI2385" s="69">
        <f t="shared" ca="1" si="454"/>
        <v>20510</v>
      </c>
      <c r="AJ2385" s="69" t="str">
        <f ca="1">IF(AI2385&lt;0,"0-12",IFERROR(VLOOKUP(AI2385,Breakup[],2,FALSE),"&gt;24"))</f>
        <v>&gt;24</v>
      </c>
      <c r="AK2385" s="69" t="str">
        <f>VLOOKUP(V2385,Master!B:D,3,FALSE)</f>
        <v>South</v>
      </c>
      <c r="AL2385" s="69" t="str">
        <f t="shared" si="455"/>
        <v>Chennai</v>
      </c>
    </row>
    <row r="2386" spans="1:38">
      <c r="A2386" s="13" t="s">
        <v>5083</v>
      </c>
      <c r="B2386" s="54">
        <v>44701.507073958302</v>
      </c>
      <c r="C2386" s="13" t="s">
        <v>739</v>
      </c>
      <c r="D2386" s="13">
        <v>1992</v>
      </c>
      <c r="E2386" s="13" t="s">
        <v>5084</v>
      </c>
      <c r="F2386" s="13" t="s">
        <v>24</v>
      </c>
      <c r="G2386" s="14">
        <v>1653028702846</v>
      </c>
      <c r="H2386" s="55">
        <v>0.50326388888888896</v>
      </c>
      <c r="I2386" s="33">
        <v>44888.503263888902</v>
      </c>
      <c r="J2386" s="58">
        <v>44888</v>
      </c>
      <c r="K2386" s="13" t="s">
        <v>452</v>
      </c>
      <c r="L2386" s="13" t="s">
        <v>36</v>
      </c>
      <c r="M2386" s="13" t="s">
        <v>739</v>
      </c>
      <c r="N2386" s="13" t="s">
        <v>1185</v>
      </c>
      <c r="O2386" s="33" t="s">
        <v>38</v>
      </c>
      <c r="P2386" s="58" t="s">
        <v>38</v>
      </c>
      <c r="Q2386" s="33" t="s">
        <v>207</v>
      </c>
      <c r="R2386" s="14" t="s">
        <v>38</v>
      </c>
      <c r="S2386" s="13" t="s">
        <v>216</v>
      </c>
      <c r="T2386" s="13" t="s">
        <v>217</v>
      </c>
      <c r="U2386" s="33">
        <f t="shared" ca="1" si="444"/>
        <v>45744.56914039352</v>
      </c>
      <c r="V2386" s="13" t="str">
        <f t="shared" si="445"/>
        <v>Chennai</v>
      </c>
      <c r="W2386" s="13" t="str">
        <f t="shared" si="446"/>
        <v>DOMI</v>
      </c>
      <c r="X2386" s="13">
        <f t="shared" si="447"/>
        <v>12</v>
      </c>
      <c r="Y2386" s="13" t="str">
        <f>IFERROR(VLOOKUP(C2386,ReceivingTeam[],2,FALSE),"HelpDesk")</f>
        <v>HelpDesk</v>
      </c>
      <c r="Z2386" s="67">
        <f t="shared" si="448"/>
        <v>44889.649097222231</v>
      </c>
      <c r="AA2386" s="68">
        <f t="shared" si="449"/>
        <v>44888</v>
      </c>
      <c r="AB2386" s="69" t="b">
        <f t="shared" si="450"/>
        <v>1</v>
      </c>
      <c r="AC2386" s="70">
        <f t="shared" si="451"/>
        <v>0.5</v>
      </c>
      <c r="AD2386" s="67">
        <f t="shared" si="452"/>
        <v>44889.649097222231</v>
      </c>
      <c r="AE2386" s="67">
        <f>VLOOKUP(V2386,'Branch Wise Work Timelines'!C:G,3,FALSE)+AA2386</f>
        <v>44888.416666666664</v>
      </c>
      <c r="AF2386" s="67">
        <f>IF(V2386="Bangalore",VLOOKUP(V2386,'Branch Wise Work Timelines'!C:G,4,FALSE)+AA2386+1,IF(V2386="Mumbai",VLOOKUP(V2386,'Branch Wise Work Timelines'!C:G,4,FALSE)+AA2386+1,VLOOKUP(V2386,'Branch Wise Work Timelines'!C:G,4,FALSE)+AA2386))</f>
        <v>44888.770833333336</v>
      </c>
      <c r="AG2386" s="67">
        <f>WORKDAY.INTL(AA2386,1,11)+VLOOKUP(V2386,'Branch Wise Work Timelines'!C:G,3,FALSE)</f>
        <v>44889.416666666664</v>
      </c>
      <c r="AH2386" s="69" t="str">
        <f t="shared" ca="1" si="453"/>
        <v>Out of TAT</v>
      </c>
      <c r="AI2386" s="69">
        <f t="shared" ca="1" si="454"/>
        <v>20519</v>
      </c>
      <c r="AJ2386" s="69" t="str">
        <f ca="1">IF(AI2386&lt;0,"0-12",IFERROR(VLOOKUP(AI2386,Breakup[],2,FALSE),"&gt;24"))</f>
        <v>&gt;24</v>
      </c>
      <c r="AK2386" s="69" t="str">
        <f>VLOOKUP(V2386,Master!B:D,3,FALSE)</f>
        <v>South</v>
      </c>
      <c r="AL2386" s="69" t="str">
        <f t="shared" si="455"/>
        <v>Chennai</v>
      </c>
    </row>
    <row r="2387" spans="1:38">
      <c r="A2387" s="13" t="s">
        <v>5085</v>
      </c>
      <c r="B2387" s="54">
        <v>44701.545351851899</v>
      </c>
      <c r="C2387" s="13" t="s">
        <v>739</v>
      </c>
      <c r="D2387" s="13">
        <v>616</v>
      </c>
      <c r="E2387" s="13" t="s">
        <v>5086</v>
      </c>
      <c r="F2387" s="13" t="s">
        <v>24</v>
      </c>
      <c r="G2387" s="14">
        <v>1653032416850</v>
      </c>
      <c r="H2387" s="55">
        <v>1.12152777777778E-2</v>
      </c>
      <c r="I2387" s="33">
        <v>44887.011215277802</v>
      </c>
      <c r="J2387" s="58">
        <v>44887</v>
      </c>
      <c r="K2387" s="13" t="s">
        <v>452</v>
      </c>
      <c r="L2387" s="13" t="s">
        <v>36</v>
      </c>
      <c r="M2387" s="13" t="s">
        <v>739</v>
      </c>
      <c r="N2387" s="13" t="s">
        <v>1185</v>
      </c>
      <c r="O2387" s="33" t="s">
        <v>38</v>
      </c>
      <c r="P2387" s="58" t="s">
        <v>38</v>
      </c>
      <c r="Q2387" s="33" t="s">
        <v>207</v>
      </c>
      <c r="R2387" s="14" t="s">
        <v>38</v>
      </c>
      <c r="S2387" s="13" t="s">
        <v>216</v>
      </c>
      <c r="T2387" s="13" t="s">
        <v>217</v>
      </c>
      <c r="U2387" s="33">
        <f t="shared" ca="1" si="444"/>
        <v>45744.56914039352</v>
      </c>
      <c r="V2387" s="13" t="str">
        <f t="shared" si="445"/>
        <v>Chennai</v>
      </c>
      <c r="W2387" s="13" t="str">
        <f t="shared" si="446"/>
        <v>DOMI</v>
      </c>
      <c r="X2387" s="13">
        <f t="shared" si="447"/>
        <v>0</v>
      </c>
      <c r="Y2387" s="13" t="str">
        <f>IFERROR(VLOOKUP(C2387,ReceivingTeam[],2,FALSE),"HelpDesk")</f>
        <v>HelpDesk</v>
      </c>
      <c r="Z2387" s="67">
        <f t="shared" si="448"/>
        <v>44888.562499999993</v>
      </c>
      <c r="AA2387" s="68">
        <f t="shared" si="449"/>
        <v>44887</v>
      </c>
      <c r="AB2387" s="69" t="b">
        <f t="shared" si="450"/>
        <v>1</v>
      </c>
      <c r="AC2387" s="70">
        <f t="shared" si="451"/>
        <v>0.5</v>
      </c>
      <c r="AD2387" s="67">
        <f t="shared" si="452"/>
        <v>44888.562499999993</v>
      </c>
      <c r="AE2387" s="67">
        <f>VLOOKUP(V2387,'Branch Wise Work Timelines'!C:G,3,FALSE)+AA2387</f>
        <v>44887.416666666664</v>
      </c>
      <c r="AF2387" s="67">
        <f>IF(V2387="Bangalore",VLOOKUP(V2387,'Branch Wise Work Timelines'!C:G,4,FALSE)+AA2387+1,IF(V2387="Mumbai",VLOOKUP(V2387,'Branch Wise Work Timelines'!C:G,4,FALSE)+AA2387+1,VLOOKUP(V2387,'Branch Wise Work Timelines'!C:G,4,FALSE)+AA2387))</f>
        <v>44887.770833333336</v>
      </c>
      <c r="AG2387" s="67">
        <f>WORKDAY.INTL(AA2387,1,11)+VLOOKUP(V2387,'Branch Wise Work Timelines'!C:G,3,FALSE)</f>
        <v>44888.416666666664</v>
      </c>
      <c r="AH2387" s="69" t="str">
        <f t="shared" ca="1" si="453"/>
        <v>Out of TAT</v>
      </c>
      <c r="AI2387" s="69">
        <f t="shared" ca="1" si="454"/>
        <v>20545</v>
      </c>
      <c r="AJ2387" s="69" t="str">
        <f ca="1">IF(AI2387&lt;0,"0-12",IFERROR(VLOOKUP(AI2387,Breakup[],2,FALSE),"&gt;24"))</f>
        <v>&gt;24</v>
      </c>
      <c r="AK2387" s="69" t="str">
        <f>VLOOKUP(V2387,Master!B:D,3,FALSE)</f>
        <v>South</v>
      </c>
      <c r="AL2387" s="69" t="str">
        <f t="shared" si="455"/>
        <v>Chennai</v>
      </c>
    </row>
    <row r="2388" spans="1:38">
      <c r="A2388" s="13" t="s">
        <v>5087</v>
      </c>
      <c r="B2388" s="54">
        <v>44701.545637499999</v>
      </c>
      <c r="C2388" s="13" t="s">
        <v>739</v>
      </c>
      <c r="D2388" s="13">
        <v>422</v>
      </c>
      <c r="E2388" s="13" t="s">
        <v>5088</v>
      </c>
      <c r="F2388" s="13" t="s">
        <v>24</v>
      </c>
      <c r="G2388" s="14">
        <v>1653032416850</v>
      </c>
      <c r="H2388" s="55">
        <v>3.0810185185185201E-2</v>
      </c>
      <c r="I2388" s="33">
        <v>44889.030810185199</v>
      </c>
      <c r="J2388" s="58">
        <v>44889</v>
      </c>
      <c r="K2388" s="13" t="s">
        <v>452</v>
      </c>
      <c r="L2388" s="13" t="s">
        <v>36</v>
      </c>
      <c r="M2388" s="13" t="s">
        <v>739</v>
      </c>
      <c r="N2388" s="13" t="s">
        <v>1185</v>
      </c>
      <c r="O2388" s="33" t="s">
        <v>38</v>
      </c>
      <c r="P2388" s="58" t="s">
        <v>38</v>
      </c>
      <c r="Q2388" s="33" t="s">
        <v>207</v>
      </c>
      <c r="R2388" s="14" t="s">
        <v>38</v>
      </c>
      <c r="S2388" s="13" t="s">
        <v>216</v>
      </c>
      <c r="T2388" s="13" t="s">
        <v>217</v>
      </c>
      <c r="U2388" s="33">
        <f t="shared" ca="1" si="444"/>
        <v>45744.56914039352</v>
      </c>
      <c r="V2388" s="13" t="str">
        <f t="shared" si="445"/>
        <v>Chennai</v>
      </c>
      <c r="W2388" s="13" t="str">
        <f t="shared" si="446"/>
        <v>DOMI</v>
      </c>
      <c r="X2388" s="13">
        <f t="shared" si="447"/>
        <v>0</v>
      </c>
      <c r="Y2388" s="13" t="str">
        <f>IFERROR(VLOOKUP(C2388,ReceivingTeam[],2,FALSE),"HelpDesk")</f>
        <v>HelpDesk</v>
      </c>
      <c r="Z2388" s="67">
        <f t="shared" si="448"/>
        <v>44890.562499999993</v>
      </c>
      <c r="AA2388" s="68">
        <f t="shared" si="449"/>
        <v>44889</v>
      </c>
      <c r="AB2388" s="69" t="b">
        <f t="shared" si="450"/>
        <v>1</v>
      </c>
      <c r="AC2388" s="70">
        <f t="shared" si="451"/>
        <v>0.5</v>
      </c>
      <c r="AD2388" s="67">
        <f t="shared" si="452"/>
        <v>44890.562499999993</v>
      </c>
      <c r="AE2388" s="67">
        <f>VLOOKUP(V2388,'Branch Wise Work Timelines'!C:G,3,FALSE)+AA2388</f>
        <v>44889.416666666664</v>
      </c>
      <c r="AF2388" s="67">
        <f>IF(V2388="Bangalore",VLOOKUP(V2388,'Branch Wise Work Timelines'!C:G,4,FALSE)+AA2388+1,IF(V2388="Mumbai",VLOOKUP(V2388,'Branch Wise Work Timelines'!C:G,4,FALSE)+AA2388+1,VLOOKUP(V2388,'Branch Wise Work Timelines'!C:G,4,FALSE)+AA2388))</f>
        <v>44889.770833333336</v>
      </c>
      <c r="AG2388" s="67">
        <f>WORKDAY.INTL(AA2388,1,11)+VLOOKUP(V2388,'Branch Wise Work Timelines'!C:G,3,FALSE)</f>
        <v>44890.416666666664</v>
      </c>
      <c r="AH2388" s="69" t="str">
        <f t="shared" ca="1" si="453"/>
        <v>Out of TAT</v>
      </c>
      <c r="AI2388" s="69">
        <f t="shared" ca="1" si="454"/>
        <v>20497</v>
      </c>
      <c r="AJ2388" s="69" t="str">
        <f ca="1">IF(AI2388&lt;0,"0-12",IFERROR(VLOOKUP(AI2388,Breakup[],2,FALSE),"&gt;24"))</f>
        <v>&gt;24</v>
      </c>
      <c r="AK2388" s="69" t="str">
        <f>VLOOKUP(V2388,Master!B:D,3,FALSE)</f>
        <v>South</v>
      </c>
      <c r="AL2388" s="69" t="str">
        <f t="shared" si="455"/>
        <v>Chennai</v>
      </c>
    </row>
    <row r="2389" spans="1:38">
      <c r="A2389" s="13" t="s">
        <v>5089</v>
      </c>
      <c r="B2389" s="54">
        <v>44701.546037534703</v>
      </c>
      <c r="C2389" s="13" t="s">
        <v>739</v>
      </c>
      <c r="D2389" s="13">
        <v>1964</v>
      </c>
      <c r="E2389" s="13" t="s">
        <v>5090</v>
      </c>
      <c r="F2389" s="13" t="s">
        <v>24</v>
      </c>
      <c r="G2389" s="14">
        <v>1653032416850</v>
      </c>
      <c r="H2389" s="55">
        <v>0.95628472222222205</v>
      </c>
      <c r="I2389" s="33">
        <v>44891.956284722197</v>
      </c>
      <c r="J2389" s="58">
        <v>44891</v>
      </c>
      <c r="K2389" s="13" t="s">
        <v>452</v>
      </c>
      <c r="L2389" s="13" t="s">
        <v>36</v>
      </c>
      <c r="M2389" s="13" t="s">
        <v>739</v>
      </c>
      <c r="N2389" s="13" t="s">
        <v>1185</v>
      </c>
      <c r="O2389" s="33">
        <v>44891.092071759304</v>
      </c>
      <c r="P2389" s="58">
        <v>44891</v>
      </c>
      <c r="Q2389" s="33" t="s">
        <v>237</v>
      </c>
      <c r="R2389" s="14">
        <v>571</v>
      </c>
      <c r="S2389" s="13" t="s">
        <v>216</v>
      </c>
      <c r="T2389" s="13" t="s">
        <v>217</v>
      </c>
      <c r="U2389" s="33">
        <f t="shared" ca="1" si="444"/>
        <v>45744.56914039352</v>
      </c>
      <c r="V2389" s="13" t="str">
        <f t="shared" si="445"/>
        <v>Chennai</v>
      </c>
      <c r="W2389" s="13" t="str">
        <f t="shared" si="446"/>
        <v>DOMI</v>
      </c>
      <c r="X2389" s="13">
        <f t="shared" si="447"/>
        <v>22</v>
      </c>
      <c r="Y2389" s="13" t="str">
        <f>IFERROR(VLOOKUP(C2389,ReceivingTeam[],2,FALSE),"HelpDesk")</f>
        <v>HelpDesk</v>
      </c>
      <c r="Z2389" s="67">
        <f t="shared" si="448"/>
        <v>44894.102118055525</v>
      </c>
      <c r="AA2389" s="68">
        <f t="shared" si="449"/>
        <v>44891</v>
      </c>
      <c r="AB2389" s="69" t="b">
        <f t="shared" si="450"/>
        <v>1</v>
      </c>
      <c r="AC2389" s="70">
        <f t="shared" si="451"/>
        <v>0.5</v>
      </c>
      <c r="AD2389" s="67">
        <f t="shared" si="452"/>
        <v>44894.102118055525</v>
      </c>
      <c r="AE2389" s="67">
        <f>VLOOKUP(V2389,'Branch Wise Work Timelines'!C:G,3,FALSE)+AA2389</f>
        <v>44891.416666666664</v>
      </c>
      <c r="AF2389" s="67">
        <f>IF(V2389="Bangalore",VLOOKUP(V2389,'Branch Wise Work Timelines'!C:G,4,FALSE)+AA2389+1,IF(V2389="Mumbai",VLOOKUP(V2389,'Branch Wise Work Timelines'!C:G,4,FALSE)+AA2389+1,VLOOKUP(V2389,'Branch Wise Work Timelines'!C:G,4,FALSE)+AA2389))</f>
        <v>44891.770833333336</v>
      </c>
      <c r="AG2389" s="67">
        <f>WORKDAY.INTL(AA2389,1,11)+VLOOKUP(V2389,'Branch Wise Work Timelines'!C:G,3,FALSE)</f>
        <v>44893.416666666664</v>
      </c>
      <c r="AH2389" s="69" t="str">
        <f t="shared" si="453"/>
        <v>Met</v>
      </c>
      <c r="AI2389" s="69">
        <f t="shared" ca="1" si="454"/>
        <v>20412</v>
      </c>
      <c r="AJ2389" s="69" t="str">
        <f ca="1">IF(AI2389&lt;0,"0-12",IFERROR(VLOOKUP(AI2389,Breakup[],2,FALSE),"&gt;24"))</f>
        <v>&gt;24</v>
      </c>
      <c r="AK2389" s="69" t="str">
        <f>VLOOKUP(V2389,Master!B:D,3,FALSE)</f>
        <v>South</v>
      </c>
      <c r="AL2389" s="69" t="str">
        <f t="shared" si="455"/>
        <v>Chennai</v>
      </c>
    </row>
    <row r="2390" spans="1:38">
      <c r="A2390" s="13" t="s">
        <v>5091</v>
      </c>
      <c r="B2390" s="54">
        <v>44701.618053437502</v>
      </c>
      <c r="C2390" s="13" t="s">
        <v>739</v>
      </c>
      <c r="D2390" s="13">
        <v>561</v>
      </c>
      <c r="E2390" s="13" t="s">
        <v>5092</v>
      </c>
      <c r="F2390" s="13" t="s">
        <v>33</v>
      </c>
      <c r="G2390" s="14">
        <v>1653038954117</v>
      </c>
      <c r="H2390" s="55">
        <v>2.4594907407407399E-2</v>
      </c>
      <c r="I2390" s="33">
        <v>44883.024594907401</v>
      </c>
      <c r="J2390" s="58">
        <v>44883</v>
      </c>
      <c r="K2390" s="13" t="s">
        <v>452</v>
      </c>
      <c r="L2390" s="13" t="s">
        <v>36</v>
      </c>
      <c r="M2390" s="13" t="s">
        <v>739</v>
      </c>
      <c r="N2390" s="13" t="s">
        <v>1185</v>
      </c>
      <c r="O2390" s="33" t="s">
        <v>38</v>
      </c>
      <c r="P2390" s="58" t="s">
        <v>38</v>
      </c>
      <c r="Q2390" s="33" t="s">
        <v>207</v>
      </c>
      <c r="R2390" s="14" t="s">
        <v>38</v>
      </c>
      <c r="S2390" s="13" t="s">
        <v>216</v>
      </c>
      <c r="T2390" s="13" t="s">
        <v>278</v>
      </c>
      <c r="U2390" s="33">
        <f t="shared" ca="1" si="444"/>
        <v>45744.56914039352</v>
      </c>
      <c r="V2390" s="13" t="str">
        <f t="shared" si="445"/>
        <v>Chennai</v>
      </c>
      <c r="W2390" s="13" t="str">
        <f t="shared" si="446"/>
        <v>RI</v>
      </c>
      <c r="X2390" s="13">
        <f t="shared" si="447"/>
        <v>0</v>
      </c>
      <c r="Y2390" s="13" t="str">
        <f>IFERROR(VLOOKUP(C2390,ReceivingTeam[],2,FALSE),"HelpDesk")</f>
        <v>HelpDesk</v>
      </c>
      <c r="Z2390" s="67">
        <f t="shared" si="448"/>
        <v>44887.062499999993</v>
      </c>
      <c r="AA2390" s="68">
        <f t="shared" si="449"/>
        <v>44883</v>
      </c>
      <c r="AB2390" s="69" t="b">
        <f t="shared" si="450"/>
        <v>1</v>
      </c>
      <c r="AC2390" s="70">
        <f t="shared" si="451"/>
        <v>3</v>
      </c>
      <c r="AD2390" s="67">
        <f t="shared" si="452"/>
        <v>44887.062499999993</v>
      </c>
      <c r="AE2390" s="67">
        <f>VLOOKUP(V2390,'Branch Wise Work Timelines'!C:G,3,FALSE)+AA2390</f>
        <v>44883.416666666664</v>
      </c>
      <c r="AF2390" s="67">
        <f>IF(V2390="Bangalore",VLOOKUP(V2390,'Branch Wise Work Timelines'!C:G,4,FALSE)+AA2390+1,IF(V2390="Mumbai",VLOOKUP(V2390,'Branch Wise Work Timelines'!C:G,4,FALSE)+AA2390+1,VLOOKUP(V2390,'Branch Wise Work Timelines'!C:G,4,FALSE)+AA2390))</f>
        <v>44883.770833333336</v>
      </c>
      <c r="AG2390" s="67">
        <f>WORKDAY.INTL(AA2390,1,11)+VLOOKUP(V2390,'Branch Wise Work Timelines'!C:G,3,FALSE)</f>
        <v>44884.416666666664</v>
      </c>
      <c r="AH2390" s="69" t="str">
        <f t="shared" ca="1" si="453"/>
        <v>Out of TAT</v>
      </c>
      <c r="AI2390" s="69">
        <f t="shared" ca="1" si="454"/>
        <v>20581</v>
      </c>
      <c r="AJ2390" s="69" t="str">
        <f ca="1">IF(AI2390&lt;0,"0-12",IFERROR(VLOOKUP(AI2390,Breakup[],2,FALSE),"&gt;24"))</f>
        <v>&gt;24</v>
      </c>
      <c r="AK2390" s="69" t="str">
        <f>VLOOKUP(V2390,Master!B:D,3,FALSE)</f>
        <v>South</v>
      </c>
      <c r="AL2390" s="69" t="str">
        <f t="shared" si="455"/>
        <v>Chennai</v>
      </c>
    </row>
    <row r="2391" spans="1:38">
      <c r="A2391" s="13" t="s">
        <v>5093</v>
      </c>
      <c r="B2391" s="54">
        <v>44701.54741875</v>
      </c>
      <c r="C2391" s="13" t="s">
        <v>739</v>
      </c>
      <c r="D2391" s="13">
        <v>841</v>
      </c>
      <c r="E2391" s="13" t="s">
        <v>5094</v>
      </c>
      <c r="F2391" s="13" t="s">
        <v>24</v>
      </c>
      <c r="G2391" s="14">
        <v>1653032416850</v>
      </c>
      <c r="H2391" s="55">
        <v>0.849907407407407</v>
      </c>
      <c r="I2391" s="33">
        <v>44889.849907407399</v>
      </c>
      <c r="J2391" s="58">
        <v>44889</v>
      </c>
      <c r="K2391" s="13" t="s">
        <v>452</v>
      </c>
      <c r="L2391" s="13" t="s">
        <v>36</v>
      </c>
      <c r="M2391" s="13" t="s">
        <v>739</v>
      </c>
      <c r="N2391" s="13" t="s">
        <v>1185</v>
      </c>
      <c r="O2391" s="33" t="s">
        <v>38</v>
      </c>
      <c r="P2391" s="58" t="s">
        <v>38</v>
      </c>
      <c r="Q2391" s="33" t="s">
        <v>207</v>
      </c>
      <c r="R2391" s="14" t="s">
        <v>38</v>
      </c>
      <c r="S2391" s="13" t="s">
        <v>216</v>
      </c>
      <c r="T2391" s="13" t="s">
        <v>217</v>
      </c>
      <c r="U2391" s="33">
        <f t="shared" ca="1" si="444"/>
        <v>45744.56914039352</v>
      </c>
      <c r="V2391" s="13" t="str">
        <f t="shared" si="445"/>
        <v>Chennai</v>
      </c>
      <c r="W2391" s="13" t="str">
        <f t="shared" si="446"/>
        <v>DOMI</v>
      </c>
      <c r="X2391" s="13">
        <f t="shared" si="447"/>
        <v>20</v>
      </c>
      <c r="Y2391" s="13" t="str">
        <f>IFERROR(VLOOKUP(C2391,ReceivingTeam[],2,FALSE),"HelpDesk")</f>
        <v>HelpDesk</v>
      </c>
      <c r="Z2391" s="67">
        <f t="shared" si="448"/>
        <v>44890.995740740727</v>
      </c>
      <c r="AA2391" s="68">
        <f t="shared" si="449"/>
        <v>44889</v>
      </c>
      <c r="AB2391" s="69" t="b">
        <f t="shared" si="450"/>
        <v>1</v>
      </c>
      <c r="AC2391" s="70">
        <f t="shared" si="451"/>
        <v>0.5</v>
      </c>
      <c r="AD2391" s="67">
        <f t="shared" si="452"/>
        <v>44890.995740740727</v>
      </c>
      <c r="AE2391" s="67">
        <f>VLOOKUP(V2391,'Branch Wise Work Timelines'!C:G,3,FALSE)+AA2391</f>
        <v>44889.416666666664</v>
      </c>
      <c r="AF2391" s="67">
        <f>IF(V2391="Bangalore",VLOOKUP(V2391,'Branch Wise Work Timelines'!C:G,4,FALSE)+AA2391+1,IF(V2391="Mumbai",VLOOKUP(V2391,'Branch Wise Work Timelines'!C:G,4,FALSE)+AA2391+1,VLOOKUP(V2391,'Branch Wise Work Timelines'!C:G,4,FALSE)+AA2391))</f>
        <v>44889.770833333336</v>
      </c>
      <c r="AG2391" s="67">
        <f>WORKDAY.INTL(AA2391,1,11)+VLOOKUP(V2391,'Branch Wise Work Timelines'!C:G,3,FALSE)</f>
        <v>44890.416666666664</v>
      </c>
      <c r="AH2391" s="69" t="str">
        <f t="shared" ca="1" si="453"/>
        <v>Out of TAT</v>
      </c>
      <c r="AI2391" s="69">
        <f t="shared" ca="1" si="454"/>
        <v>20486</v>
      </c>
      <c r="AJ2391" s="69" t="str">
        <f ca="1">IF(AI2391&lt;0,"0-12",IFERROR(VLOOKUP(AI2391,Breakup[],2,FALSE),"&gt;24"))</f>
        <v>&gt;24</v>
      </c>
      <c r="AK2391" s="69" t="str">
        <f>VLOOKUP(V2391,Master!B:D,3,FALSE)</f>
        <v>South</v>
      </c>
      <c r="AL2391" s="69" t="str">
        <f t="shared" si="455"/>
        <v>Chennai</v>
      </c>
    </row>
    <row r="2392" spans="1:38">
      <c r="A2392" s="13" t="s">
        <v>5095</v>
      </c>
      <c r="B2392" s="54">
        <v>44701.547806516202</v>
      </c>
      <c r="C2392" s="13" t="s">
        <v>739</v>
      </c>
      <c r="D2392" s="13">
        <v>1547</v>
      </c>
      <c r="E2392" s="13" t="s">
        <v>5096</v>
      </c>
      <c r="F2392" s="13" t="s">
        <v>24</v>
      </c>
      <c r="G2392" s="14">
        <v>1653032416850</v>
      </c>
      <c r="H2392" s="55">
        <v>0.895358796296296</v>
      </c>
      <c r="I2392" s="33">
        <v>44890.895358796297</v>
      </c>
      <c r="J2392" s="58">
        <v>44890</v>
      </c>
      <c r="K2392" s="13" t="s">
        <v>452</v>
      </c>
      <c r="L2392" s="13" t="s">
        <v>36</v>
      </c>
      <c r="M2392" s="13" t="s">
        <v>739</v>
      </c>
      <c r="N2392" s="13" t="s">
        <v>1185</v>
      </c>
      <c r="O2392" s="33" t="s">
        <v>38</v>
      </c>
      <c r="P2392" s="58" t="s">
        <v>38</v>
      </c>
      <c r="Q2392" s="33" t="s">
        <v>207</v>
      </c>
      <c r="R2392" s="14" t="s">
        <v>38</v>
      </c>
      <c r="S2392" s="13" t="s">
        <v>216</v>
      </c>
      <c r="T2392" s="13" t="s">
        <v>217</v>
      </c>
      <c r="U2392" s="33">
        <f t="shared" ca="1" si="444"/>
        <v>45744.56914039352</v>
      </c>
      <c r="V2392" s="13" t="str">
        <f t="shared" si="445"/>
        <v>Chennai</v>
      </c>
      <c r="W2392" s="13" t="str">
        <f t="shared" si="446"/>
        <v>DOMI</v>
      </c>
      <c r="X2392" s="13">
        <f t="shared" si="447"/>
        <v>21</v>
      </c>
      <c r="Y2392" s="13" t="str">
        <f>IFERROR(VLOOKUP(C2392,ReceivingTeam[],2,FALSE),"HelpDesk")</f>
        <v>HelpDesk</v>
      </c>
      <c r="Z2392" s="67">
        <f t="shared" si="448"/>
        <v>44892.041192129625</v>
      </c>
      <c r="AA2392" s="68">
        <f t="shared" si="449"/>
        <v>44890</v>
      </c>
      <c r="AB2392" s="69" t="b">
        <f t="shared" si="450"/>
        <v>1</v>
      </c>
      <c r="AC2392" s="70">
        <f t="shared" si="451"/>
        <v>0.5</v>
      </c>
      <c r="AD2392" s="67">
        <f t="shared" si="452"/>
        <v>44892.041192129625</v>
      </c>
      <c r="AE2392" s="67">
        <f>VLOOKUP(V2392,'Branch Wise Work Timelines'!C:G,3,FALSE)+AA2392</f>
        <v>44890.416666666664</v>
      </c>
      <c r="AF2392" s="67">
        <f>IF(V2392="Bangalore",VLOOKUP(V2392,'Branch Wise Work Timelines'!C:G,4,FALSE)+AA2392+1,IF(V2392="Mumbai",VLOOKUP(V2392,'Branch Wise Work Timelines'!C:G,4,FALSE)+AA2392+1,VLOOKUP(V2392,'Branch Wise Work Timelines'!C:G,4,FALSE)+AA2392))</f>
        <v>44890.770833333336</v>
      </c>
      <c r="AG2392" s="67">
        <f>WORKDAY.INTL(AA2392,1,11)+VLOOKUP(V2392,'Branch Wise Work Timelines'!C:G,3,FALSE)</f>
        <v>44891.416666666664</v>
      </c>
      <c r="AH2392" s="69" t="str">
        <f t="shared" ca="1" si="453"/>
        <v>Out of TAT</v>
      </c>
      <c r="AI2392" s="69">
        <f t="shared" ca="1" si="454"/>
        <v>20461</v>
      </c>
      <c r="AJ2392" s="69" t="str">
        <f ca="1">IF(AI2392&lt;0,"0-12",IFERROR(VLOOKUP(AI2392,Breakup[],2,FALSE),"&gt;24"))</f>
        <v>&gt;24</v>
      </c>
      <c r="AK2392" s="69" t="str">
        <f>VLOOKUP(V2392,Master!B:D,3,FALSE)</f>
        <v>South</v>
      </c>
      <c r="AL2392" s="69" t="str">
        <f t="shared" si="455"/>
        <v>Chennai</v>
      </c>
    </row>
    <row r="2393" spans="1:38">
      <c r="A2393" s="13" t="s">
        <v>5097</v>
      </c>
      <c r="B2393" s="54">
        <v>44701.548267361097</v>
      </c>
      <c r="C2393" s="13" t="s">
        <v>739</v>
      </c>
      <c r="D2393" s="13">
        <v>1473</v>
      </c>
      <c r="E2393" s="13" t="s">
        <v>5098</v>
      </c>
      <c r="F2393" s="13" t="s">
        <v>24</v>
      </c>
      <c r="G2393" s="14">
        <v>1653032416850</v>
      </c>
      <c r="H2393" s="55">
        <v>0.76408564814814794</v>
      </c>
      <c r="I2393" s="33">
        <v>44889.764085648101</v>
      </c>
      <c r="J2393" s="58">
        <v>44889</v>
      </c>
      <c r="K2393" s="13" t="s">
        <v>452</v>
      </c>
      <c r="L2393" s="13" t="s">
        <v>36</v>
      </c>
      <c r="M2393" s="13" t="s">
        <v>739</v>
      </c>
      <c r="N2393" s="13" t="s">
        <v>1185</v>
      </c>
      <c r="O2393" s="33" t="s">
        <v>38</v>
      </c>
      <c r="P2393" s="58" t="s">
        <v>38</v>
      </c>
      <c r="Q2393" s="33" t="s">
        <v>207</v>
      </c>
      <c r="R2393" s="14" t="s">
        <v>38</v>
      </c>
      <c r="S2393" s="13" t="s">
        <v>216</v>
      </c>
      <c r="T2393" s="13" t="s">
        <v>217</v>
      </c>
      <c r="U2393" s="33">
        <f t="shared" ca="1" si="444"/>
        <v>45744.56914039352</v>
      </c>
      <c r="V2393" s="13" t="str">
        <f t="shared" si="445"/>
        <v>Chennai</v>
      </c>
      <c r="W2393" s="13" t="str">
        <f t="shared" si="446"/>
        <v>DOMI</v>
      </c>
      <c r="X2393" s="13">
        <f t="shared" si="447"/>
        <v>18</v>
      </c>
      <c r="Y2393" s="13" t="str">
        <f>IFERROR(VLOOKUP(C2393,ReceivingTeam[],2,FALSE),"HelpDesk")</f>
        <v>HelpDesk</v>
      </c>
      <c r="Z2393" s="67">
        <f t="shared" si="448"/>
        <v>44890.90991898143</v>
      </c>
      <c r="AA2393" s="68">
        <f t="shared" si="449"/>
        <v>44889</v>
      </c>
      <c r="AB2393" s="69" t="b">
        <f t="shared" si="450"/>
        <v>1</v>
      </c>
      <c r="AC2393" s="70">
        <f t="shared" si="451"/>
        <v>0.5</v>
      </c>
      <c r="AD2393" s="67">
        <f t="shared" si="452"/>
        <v>44890.90991898143</v>
      </c>
      <c r="AE2393" s="67">
        <f>VLOOKUP(V2393,'Branch Wise Work Timelines'!C:G,3,FALSE)+AA2393</f>
        <v>44889.416666666664</v>
      </c>
      <c r="AF2393" s="67">
        <f>IF(V2393="Bangalore",VLOOKUP(V2393,'Branch Wise Work Timelines'!C:G,4,FALSE)+AA2393+1,IF(V2393="Mumbai",VLOOKUP(V2393,'Branch Wise Work Timelines'!C:G,4,FALSE)+AA2393+1,VLOOKUP(V2393,'Branch Wise Work Timelines'!C:G,4,FALSE)+AA2393))</f>
        <v>44889.770833333336</v>
      </c>
      <c r="AG2393" s="67">
        <f>WORKDAY.INTL(AA2393,1,11)+VLOOKUP(V2393,'Branch Wise Work Timelines'!C:G,3,FALSE)</f>
        <v>44890.416666666664</v>
      </c>
      <c r="AH2393" s="69" t="str">
        <f t="shared" ca="1" si="453"/>
        <v>Out of TAT</v>
      </c>
      <c r="AI2393" s="69">
        <f t="shared" ca="1" si="454"/>
        <v>20488</v>
      </c>
      <c r="AJ2393" s="69" t="str">
        <f ca="1">IF(AI2393&lt;0,"0-12",IFERROR(VLOOKUP(AI2393,Breakup[],2,FALSE),"&gt;24"))</f>
        <v>&gt;24</v>
      </c>
      <c r="AK2393" s="69" t="str">
        <f>VLOOKUP(V2393,Master!B:D,3,FALSE)</f>
        <v>South</v>
      </c>
      <c r="AL2393" s="69" t="str">
        <f t="shared" si="455"/>
        <v>Chennai</v>
      </c>
    </row>
    <row r="2394" spans="1:38">
      <c r="A2394" s="13" t="s">
        <v>5099</v>
      </c>
      <c r="B2394" s="54">
        <v>44701.548770636597</v>
      </c>
      <c r="C2394" s="13" t="s">
        <v>739</v>
      </c>
      <c r="D2394" s="13">
        <v>404</v>
      </c>
      <c r="E2394" s="13" t="s">
        <v>5100</v>
      </c>
      <c r="F2394" s="13" t="s">
        <v>24</v>
      </c>
      <c r="G2394" s="14">
        <v>1653032416850</v>
      </c>
      <c r="H2394" s="55">
        <v>0.62269675925925905</v>
      </c>
      <c r="I2394" s="33">
        <v>44888.622696759303</v>
      </c>
      <c r="J2394" s="58">
        <v>44888</v>
      </c>
      <c r="K2394" s="13" t="s">
        <v>452</v>
      </c>
      <c r="L2394" s="13" t="s">
        <v>36</v>
      </c>
      <c r="M2394" s="13" t="s">
        <v>739</v>
      </c>
      <c r="N2394" s="13" t="s">
        <v>1185</v>
      </c>
      <c r="O2394" s="33" t="s">
        <v>38</v>
      </c>
      <c r="P2394" s="58" t="s">
        <v>38</v>
      </c>
      <c r="Q2394" s="33" t="s">
        <v>207</v>
      </c>
      <c r="R2394" s="14" t="s">
        <v>38</v>
      </c>
      <c r="S2394" s="13" t="s">
        <v>216</v>
      </c>
      <c r="T2394" s="13" t="s">
        <v>217</v>
      </c>
      <c r="U2394" s="33">
        <f t="shared" ca="1" si="444"/>
        <v>45744.56914039352</v>
      </c>
      <c r="V2394" s="13" t="str">
        <f t="shared" si="445"/>
        <v>Chennai</v>
      </c>
      <c r="W2394" s="13" t="str">
        <f t="shared" si="446"/>
        <v>DOMI</v>
      </c>
      <c r="X2394" s="13">
        <f t="shared" si="447"/>
        <v>14</v>
      </c>
      <c r="Y2394" s="13" t="str">
        <f>IFERROR(VLOOKUP(C2394,ReceivingTeam[],2,FALSE),"HelpDesk")</f>
        <v>HelpDesk</v>
      </c>
      <c r="Z2394" s="67">
        <f t="shared" si="448"/>
        <v>44889.768530092631</v>
      </c>
      <c r="AA2394" s="68">
        <f t="shared" si="449"/>
        <v>44888</v>
      </c>
      <c r="AB2394" s="69" t="b">
        <f t="shared" si="450"/>
        <v>1</v>
      </c>
      <c r="AC2394" s="70">
        <f t="shared" si="451"/>
        <v>0.5</v>
      </c>
      <c r="AD2394" s="67">
        <f t="shared" si="452"/>
        <v>44889.768530092631</v>
      </c>
      <c r="AE2394" s="67">
        <f>VLOOKUP(V2394,'Branch Wise Work Timelines'!C:G,3,FALSE)+AA2394</f>
        <v>44888.416666666664</v>
      </c>
      <c r="AF2394" s="67">
        <f>IF(V2394="Bangalore",VLOOKUP(V2394,'Branch Wise Work Timelines'!C:G,4,FALSE)+AA2394+1,IF(V2394="Mumbai",VLOOKUP(V2394,'Branch Wise Work Timelines'!C:G,4,FALSE)+AA2394+1,VLOOKUP(V2394,'Branch Wise Work Timelines'!C:G,4,FALSE)+AA2394))</f>
        <v>44888.770833333336</v>
      </c>
      <c r="AG2394" s="67">
        <f>WORKDAY.INTL(AA2394,1,11)+VLOOKUP(V2394,'Branch Wise Work Timelines'!C:G,3,FALSE)</f>
        <v>44889.416666666664</v>
      </c>
      <c r="AH2394" s="69" t="str">
        <f t="shared" ca="1" si="453"/>
        <v>Out of TAT</v>
      </c>
      <c r="AI2394" s="69">
        <f t="shared" ca="1" si="454"/>
        <v>20516</v>
      </c>
      <c r="AJ2394" s="69" t="str">
        <f ca="1">IF(AI2394&lt;0,"0-12",IFERROR(VLOOKUP(AI2394,Breakup[],2,FALSE),"&gt;24"))</f>
        <v>&gt;24</v>
      </c>
      <c r="AK2394" s="69" t="str">
        <f>VLOOKUP(V2394,Master!B:D,3,FALSE)</f>
        <v>South</v>
      </c>
      <c r="AL2394" s="69" t="str">
        <f t="shared" si="455"/>
        <v>Chennai</v>
      </c>
    </row>
    <row r="2395" spans="1:38">
      <c r="A2395" s="13" t="s">
        <v>5101</v>
      </c>
      <c r="B2395" s="54">
        <v>44701.615399918999</v>
      </c>
      <c r="C2395" s="13" t="s">
        <v>739</v>
      </c>
      <c r="D2395" s="13">
        <v>103</v>
      </c>
      <c r="E2395" s="13" t="s">
        <v>5102</v>
      </c>
      <c r="F2395" s="13" t="s">
        <v>24</v>
      </c>
      <c r="G2395" s="14">
        <v>1653039109932</v>
      </c>
      <c r="H2395" s="55">
        <v>0.64563657407407404</v>
      </c>
      <c r="I2395" s="33">
        <v>44890.645636574103</v>
      </c>
      <c r="J2395" s="58">
        <v>44890</v>
      </c>
      <c r="K2395" s="13" t="s">
        <v>452</v>
      </c>
      <c r="L2395" s="13" t="s">
        <v>36</v>
      </c>
      <c r="M2395" s="13" t="s">
        <v>739</v>
      </c>
      <c r="N2395" s="13" t="s">
        <v>1185</v>
      </c>
      <c r="O2395" s="33" t="s">
        <v>38</v>
      </c>
      <c r="P2395" s="58" t="s">
        <v>38</v>
      </c>
      <c r="Q2395" s="33" t="s">
        <v>207</v>
      </c>
      <c r="R2395" s="14" t="s">
        <v>38</v>
      </c>
      <c r="S2395" s="13" t="s">
        <v>216</v>
      </c>
      <c r="T2395" s="13" t="s">
        <v>217</v>
      </c>
      <c r="U2395" s="33">
        <f t="shared" ca="1" si="444"/>
        <v>45744.56914039352</v>
      </c>
      <c r="V2395" s="13" t="str">
        <f t="shared" si="445"/>
        <v>Chennai</v>
      </c>
      <c r="W2395" s="13" t="str">
        <f t="shared" si="446"/>
        <v>DOMI</v>
      </c>
      <c r="X2395" s="13">
        <f t="shared" si="447"/>
        <v>15</v>
      </c>
      <c r="Y2395" s="13" t="str">
        <f>IFERROR(VLOOKUP(C2395,ReceivingTeam[],2,FALSE),"HelpDesk")</f>
        <v>HelpDesk</v>
      </c>
      <c r="Z2395" s="67">
        <f t="shared" si="448"/>
        <v>44891.791469907432</v>
      </c>
      <c r="AA2395" s="68">
        <f t="shared" si="449"/>
        <v>44890</v>
      </c>
      <c r="AB2395" s="69" t="b">
        <f t="shared" si="450"/>
        <v>1</v>
      </c>
      <c r="AC2395" s="70">
        <f t="shared" si="451"/>
        <v>0.5</v>
      </c>
      <c r="AD2395" s="67">
        <f t="shared" si="452"/>
        <v>44891.791469907432</v>
      </c>
      <c r="AE2395" s="67">
        <f>VLOOKUP(V2395,'Branch Wise Work Timelines'!C:G,3,FALSE)+AA2395</f>
        <v>44890.416666666664</v>
      </c>
      <c r="AF2395" s="67">
        <f>IF(V2395="Bangalore",VLOOKUP(V2395,'Branch Wise Work Timelines'!C:G,4,FALSE)+AA2395+1,IF(V2395="Mumbai",VLOOKUP(V2395,'Branch Wise Work Timelines'!C:G,4,FALSE)+AA2395+1,VLOOKUP(V2395,'Branch Wise Work Timelines'!C:G,4,FALSE)+AA2395))</f>
        <v>44890.770833333336</v>
      </c>
      <c r="AG2395" s="67">
        <f>WORKDAY.INTL(AA2395,1,11)+VLOOKUP(V2395,'Branch Wise Work Timelines'!C:G,3,FALSE)</f>
        <v>44891.416666666664</v>
      </c>
      <c r="AH2395" s="69" t="str">
        <f t="shared" ca="1" si="453"/>
        <v>Out of TAT</v>
      </c>
      <c r="AI2395" s="69">
        <f t="shared" ca="1" si="454"/>
        <v>20467</v>
      </c>
      <c r="AJ2395" s="69" t="str">
        <f ca="1">IF(AI2395&lt;0,"0-12",IFERROR(VLOOKUP(AI2395,Breakup[],2,FALSE),"&gt;24"))</f>
        <v>&gt;24</v>
      </c>
      <c r="AK2395" s="69" t="str">
        <f>VLOOKUP(V2395,Master!B:D,3,FALSE)</f>
        <v>South</v>
      </c>
      <c r="AL2395" s="69" t="str">
        <f t="shared" si="455"/>
        <v>Chennai</v>
      </c>
    </row>
    <row r="2396" spans="1:38">
      <c r="A2396" s="13" t="s">
        <v>5103</v>
      </c>
      <c r="B2396" s="54">
        <v>44701.6187690972</v>
      </c>
      <c r="C2396" s="13" t="s">
        <v>739</v>
      </c>
      <c r="D2396" s="13">
        <v>1363</v>
      </c>
      <c r="E2396" s="13" t="s">
        <v>5104</v>
      </c>
      <c r="F2396" s="13" t="s">
        <v>24</v>
      </c>
      <c r="G2396" s="14">
        <v>1653038954117</v>
      </c>
      <c r="H2396" s="55">
        <v>0.61699074074074101</v>
      </c>
      <c r="I2396" s="33">
        <v>44887.616990740702</v>
      </c>
      <c r="J2396" s="58">
        <v>44887</v>
      </c>
      <c r="K2396" s="13" t="s">
        <v>452</v>
      </c>
      <c r="L2396" s="13" t="s">
        <v>36</v>
      </c>
      <c r="M2396" s="13" t="s">
        <v>739</v>
      </c>
      <c r="N2396" s="13" t="s">
        <v>1185</v>
      </c>
      <c r="O2396" s="33" t="s">
        <v>38</v>
      </c>
      <c r="P2396" s="58" t="s">
        <v>38</v>
      </c>
      <c r="Q2396" s="33" t="s">
        <v>207</v>
      </c>
      <c r="R2396" s="14" t="s">
        <v>38</v>
      </c>
      <c r="S2396" s="13" t="s">
        <v>216</v>
      </c>
      <c r="T2396" s="13" t="s">
        <v>278</v>
      </c>
      <c r="U2396" s="33">
        <f t="shared" ca="1" si="444"/>
        <v>45744.56914039352</v>
      </c>
      <c r="V2396" s="13" t="str">
        <f t="shared" si="445"/>
        <v>Chennai</v>
      </c>
      <c r="W2396" s="13" t="str">
        <f t="shared" si="446"/>
        <v>DOMI</v>
      </c>
      <c r="X2396" s="13">
        <f t="shared" si="447"/>
        <v>14</v>
      </c>
      <c r="Y2396" s="13" t="str">
        <f>IFERROR(VLOOKUP(C2396,ReceivingTeam[],2,FALSE),"HelpDesk")</f>
        <v>HelpDesk</v>
      </c>
      <c r="Z2396" s="67">
        <f t="shared" si="448"/>
        <v>44891.262824074031</v>
      </c>
      <c r="AA2396" s="68">
        <f t="shared" si="449"/>
        <v>44887</v>
      </c>
      <c r="AB2396" s="69" t="b">
        <f t="shared" si="450"/>
        <v>1</v>
      </c>
      <c r="AC2396" s="70">
        <f t="shared" si="451"/>
        <v>3</v>
      </c>
      <c r="AD2396" s="67">
        <f t="shared" si="452"/>
        <v>44891.262824074031</v>
      </c>
      <c r="AE2396" s="67">
        <f>VLOOKUP(V2396,'Branch Wise Work Timelines'!C:G,3,FALSE)+AA2396</f>
        <v>44887.416666666664</v>
      </c>
      <c r="AF2396" s="67">
        <f>IF(V2396="Bangalore",VLOOKUP(V2396,'Branch Wise Work Timelines'!C:G,4,FALSE)+AA2396+1,IF(V2396="Mumbai",VLOOKUP(V2396,'Branch Wise Work Timelines'!C:G,4,FALSE)+AA2396+1,VLOOKUP(V2396,'Branch Wise Work Timelines'!C:G,4,FALSE)+AA2396))</f>
        <v>44887.770833333336</v>
      </c>
      <c r="AG2396" s="67">
        <f>WORKDAY.INTL(AA2396,1,11)+VLOOKUP(V2396,'Branch Wise Work Timelines'!C:G,3,FALSE)</f>
        <v>44888.416666666664</v>
      </c>
      <c r="AH2396" s="69" t="str">
        <f t="shared" ca="1" si="453"/>
        <v>Out of TAT</v>
      </c>
      <c r="AI2396" s="69">
        <f t="shared" ca="1" si="454"/>
        <v>20480</v>
      </c>
      <c r="AJ2396" s="69" t="str">
        <f ca="1">IF(AI2396&lt;0,"0-12",IFERROR(VLOOKUP(AI2396,Breakup[],2,FALSE),"&gt;24"))</f>
        <v>&gt;24</v>
      </c>
      <c r="AK2396" s="69" t="str">
        <f>VLOOKUP(V2396,Master!B:D,3,FALSE)</f>
        <v>South</v>
      </c>
      <c r="AL2396" s="69" t="str">
        <f t="shared" si="455"/>
        <v>Chennai</v>
      </c>
    </row>
    <row r="2397" spans="1:38">
      <c r="A2397" s="13" t="s">
        <v>5105</v>
      </c>
      <c r="B2397" s="54">
        <v>44701.616142905099</v>
      </c>
      <c r="C2397" s="13" t="s">
        <v>739</v>
      </c>
      <c r="D2397" s="13">
        <v>1149</v>
      </c>
      <c r="E2397" s="13" t="s">
        <v>5106</v>
      </c>
      <c r="F2397" s="13" t="s">
        <v>24</v>
      </c>
      <c r="G2397" s="14">
        <v>1653039109932</v>
      </c>
      <c r="H2397" s="55">
        <v>0.63828703703703704</v>
      </c>
      <c r="I2397" s="33">
        <v>44887.638287037</v>
      </c>
      <c r="J2397" s="58">
        <v>44887</v>
      </c>
      <c r="K2397" s="13" t="s">
        <v>452</v>
      </c>
      <c r="L2397" s="13" t="s">
        <v>36</v>
      </c>
      <c r="M2397" s="13" t="s">
        <v>739</v>
      </c>
      <c r="N2397" s="13" t="s">
        <v>1185</v>
      </c>
      <c r="O2397" s="33" t="s">
        <v>38</v>
      </c>
      <c r="P2397" s="58" t="s">
        <v>38</v>
      </c>
      <c r="Q2397" s="33" t="s">
        <v>207</v>
      </c>
      <c r="R2397" s="14" t="s">
        <v>38</v>
      </c>
      <c r="S2397" s="13" t="s">
        <v>216</v>
      </c>
      <c r="T2397" s="13" t="s">
        <v>217</v>
      </c>
      <c r="U2397" s="33">
        <f t="shared" ca="1" si="444"/>
        <v>45744.56914039352</v>
      </c>
      <c r="V2397" s="13" t="str">
        <f t="shared" si="445"/>
        <v>Chennai</v>
      </c>
      <c r="W2397" s="13" t="str">
        <f t="shared" si="446"/>
        <v>DOMI</v>
      </c>
      <c r="X2397" s="13">
        <f t="shared" si="447"/>
        <v>15</v>
      </c>
      <c r="Y2397" s="13" t="str">
        <f>IFERROR(VLOOKUP(C2397,ReceivingTeam[],2,FALSE),"HelpDesk")</f>
        <v>HelpDesk</v>
      </c>
      <c r="Z2397" s="67">
        <f t="shared" si="448"/>
        <v>44888.784120370328</v>
      </c>
      <c r="AA2397" s="68">
        <f t="shared" si="449"/>
        <v>44887</v>
      </c>
      <c r="AB2397" s="69" t="b">
        <f t="shared" si="450"/>
        <v>1</v>
      </c>
      <c r="AC2397" s="70">
        <f t="shared" si="451"/>
        <v>0.5</v>
      </c>
      <c r="AD2397" s="67">
        <f t="shared" si="452"/>
        <v>44888.784120370328</v>
      </c>
      <c r="AE2397" s="67">
        <f>VLOOKUP(V2397,'Branch Wise Work Timelines'!C:G,3,FALSE)+AA2397</f>
        <v>44887.416666666664</v>
      </c>
      <c r="AF2397" s="67">
        <f>IF(V2397="Bangalore",VLOOKUP(V2397,'Branch Wise Work Timelines'!C:G,4,FALSE)+AA2397+1,IF(V2397="Mumbai",VLOOKUP(V2397,'Branch Wise Work Timelines'!C:G,4,FALSE)+AA2397+1,VLOOKUP(V2397,'Branch Wise Work Timelines'!C:G,4,FALSE)+AA2397))</f>
        <v>44887.770833333336</v>
      </c>
      <c r="AG2397" s="67">
        <f>WORKDAY.INTL(AA2397,1,11)+VLOOKUP(V2397,'Branch Wise Work Timelines'!C:G,3,FALSE)</f>
        <v>44888.416666666664</v>
      </c>
      <c r="AH2397" s="69" t="str">
        <f t="shared" ca="1" si="453"/>
        <v>Out of TAT</v>
      </c>
      <c r="AI2397" s="69">
        <f t="shared" ca="1" si="454"/>
        <v>20539</v>
      </c>
      <c r="AJ2397" s="69" t="str">
        <f ca="1">IF(AI2397&lt;0,"0-12",IFERROR(VLOOKUP(AI2397,Breakup[],2,FALSE),"&gt;24"))</f>
        <v>&gt;24</v>
      </c>
      <c r="AK2397" s="69" t="str">
        <f>VLOOKUP(V2397,Master!B:D,3,FALSE)</f>
        <v>South</v>
      </c>
      <c r="AL2397" s="69" t="str">
        <f t="shared" si="455"/>
        <v>Chennai</v>
      </c>
    </row>
    <row r="2398" spans="1:38">
      <c r="A2398" s="13" t="s">
        <v>5107</v>
      </c>
      <c r="B2398" s="54">
        <v>44701.6164768866</v>
      </c>
      <c r="C2398" s="13" t="s">
        <v>739</v>
      </c>
      <c r="D2398" s="13">
        <v>1544</v>
      </c>
      <c r="E2398" s="13" t="s">
        <v>5108</v>
      </c>
      <c r="F2398" s="13" t="s">
        <v>24</v>
      </c>
      <c r="G2398" s="14">
        <v>1653038954117</v>
      </c>
      <c r="H2398" s="55">
        <v>0.99375000000000002</v>
      </c>
      <c r="I2398" s="33">
        <v>44891.993750000001</v>
      </c>
      <c r="J2398" s="58">
        <v>44891</v>
      </c>
      <c r="K2398" s="13" t="s">
        <v>452</v>
      </c>
      <c r="L2398" s="13" t="s">
        <v>36</v>
      </c>
      <c r="M2398" s="13" t="s">
        <v>739</v>
      </c>
      <c r="N2398" s="13" t="s">
        <v>1185</v>
      </c>
      <c r="O2398" s="33">
        <v>44891.098483796297</v>
      </c>
      <c r="P2398" s="58">
        <v>44891</v>
      </c>
      <c r="Q2398" s="33" t="s">
        <v>237</v>
      </c>
      <c r="R2398" s="14">
        <v>337</v>
      </c>
      <c r="S2398" s="13" t="s">
        <v>216</v>
      </c>
      <c r="T2398" s="13" t="s">
        <v>278</v>
      </c>
      <c r="U2398" s="33">
        <f t="shared" ca="1" si="444"/>
        <v>45744.56914039352</v>
      </c>
      <c r="V2398" s="13" t="str">
        <f t="shared" si="445"/>
        <v>Chennai</v>
      </c>
      <c r="W2398" s="13" t="str">
        <f t="shared" si="446"/>
        <v>DOMI</v>
      </c>
      <c r="X2398" s="13">
        <f t="shared" si="447"/>
        <v>23</v>
      </c>
      <c r="Y2398" s="13" t="str">
        <f>IFERROR(VLOOKUP(C2398,ReceivingTeam[],2,FALSE),"HelpDesk")</f>
        <v>HelpDesk</v>
      </c>
      <c r="Z2398" s="67">
        <f t="shared" si="448"/>
        <v>44896.63958333333</v>
      </c>
      <c r="AA2398" s="68">
        <f t="shared" si="449"/>
        <v>44891</v>
      </c>
      <c r="AB2398" s="69" t="b">
        <f t="shared" si="450"/>
        <v>1</v>
      </c>
      <c r="AC2398" s="70">
        <f t="shared" si="451"/>
        <v>3</v>
      </c>
      <c r="AD2398" s="67">
        <f t="shared" si="452"/>
        <v>44896.63958333333</v>
      </c>
      <c r="AE2398" s="67">
        <f>VLOOKUP(V2398,'Branch Wise Work Timelines'!C:G,3,FALSE)+AA2398</f>
        <v>44891.416666666664</v>
      </c>
      <c r="AF2398" s="67">
        <f>IF(V2398="Bangalore",VLOOKUP(V2398,'Branch Wise Work Timelines'!C:G,4,FALSE)+AA2398+1,IF(V2398="Mumbai",VLOOKUP(V2398,'Branch Wise Work Timelines'!C:G,4,FALSE)+AA2398+1,VLOOKUP(V2398,'Branch Wise Work Timelines'!C:G,4,FALSE)+AA2398))</f>
        <v>44891.770833333336</v>
      </c>
      <c r="AG2398" s="67">
        <f>WORKDAY.INTL(AA2398,1,11)+VLOOKUP(V2398,'Branch Wise Work Timelines'!C:G,3,FALSE)</f>
        <v>44893.416666666664</v>
      </c>
      <c r="AH2398" s="69" t="str">
        <f t="shared" si="453"/>
        <v>Met</v>
      </c>
      <c r="AI2398" s="69">
        <f t="shared" ca="1" si="454"/>
        <v>20351</v>
      </c>
      <c r="AJ2398" s="69" t="str">
        <f ca="1">IF(AI2398&lt;0,"0-12",IFERROR(VLOOKUP(AI2398,Breakup[],2,FALSE),"&gt;24"))</f>
        <v>&gt;24</v>
      </c>
      <c r="AK2398" s="69" t="str">
        <f>VLOOKUP(V2398,Master!B:D,3,FALSE)</f>
        <v>South</v>
      </c>
      <c r="AL2398" s="69" t="str">
        <f t="shared" si="455"/>
        <v>Chennai</v>
      </c>
    </row>
    <row r="2399" spans="1:38">
      <c r="A2399" s="13" t="s">
        <v>5109</v>
      </c>
      <c r="B2399" s="54">
        <v>44701.616865127296</v>
      </c>
      <c r="C2399" s="13" t="s">
        <v>739</v>
      </c>
      <c r="D2399" s="13">
        <v>1417</v>
      </c>
      <c r="E2399" s="13" t="s">
        <v>5110</v>
      </c>
      <c r="F2399" s="13" t="s">
        <v>24</v>
      </c>
      <c r="G2399" s="14">
        <v>1653038954117</v>
      </c>
      <c r="H2399" s="55">
        <v>0.54831018518518504</v>
      </c>
      <c r="I2399" s="33">
        <v>44888.548310185201</v>
      </c>
      <c r="J2399" s="58">
        <v>44888</v>
      </c>
      <c r="K2399" s="13" t="s">
        <v>452</v>
      </c>
      <c r="L2399" s="13" t="s">
        <v>36</v>
      </c>
      <c r="M2399" s="13" t="s">
        <v>739</v>
      </c>
      <c r="N2399" s="13" t="s">
        <v>1185</v>
      </c>
      <c r="O2399" s="33" t="s">
        <v>38</v>
      </c>
      <c r="P2399" s="58" t="s">
        <v>38</v>
      </c>
      <c r="Q2399" s="33" t="s">
        <v>207</v>
      </c>
      <c r="R2399" s="14" t="s">
        <v>38</v>
      </c>
      <c r="S2399" s="13" t="s">
        <v>216</v>
      </c>
      <c r="T2399" s="13" t="s">
        <v>278</v>
      </c>
      <c r="U2399" s="33">
        <f t="shared" ca="1" si="444"/>
        <v>45744.56914039352</v>
      </c>
      <c r="V2399" s="13" t="str">
        <f t="shared" si="445"/>
        <v>Chennai</v>
      </c>
      <c r="W2399" s="13" t="str">
        <f t="shared" si="446"/>
        <v>DOMI</v>
      </c>
      <c r="X2399" s="13">
        <f t="shared" si="447"/>
        <v>13</v>
      </c>
      <c r="Y2399" s="13" t="str">
        <f>IFERROR(VLOOKUP(C2399,ReceivingTeam[],2,FALSE),"HelpDesk")</f>
        <v>HelpDesk</v>
      </c>
      <c r="Z2399" s="67">
        <f t="shared" si="448"/>
        <v>44892.194143518529</v>
      </c>
      <c r="AA2399" s="68">
        <f t="shared" si="449"/>
        <v>44888</v>
      </c>
      <c r="AB2399" s="69" t="b">
        <f t="shared" si="450"/>
        <v>1</v>
      </c>
      <c r="AC2399" s="70">
        <f t="shared" si="451"/>
        <v>3</v>
      </c>
      <c r="AD2399" s="67">
        <f t="shared" si="452"/>
        <v>44892.194143518529</v>
      </c>
      <c r="AE2399" s="67">
        <f>VLOOKUP(V2399,'Branch Wise Work Timelines'!C:G,3,FALSE)+AA2399</f>
        <v>44888.416666666664</v>
      </c>
      <c r="AF2399" s="67">
        <f>IF(V2399="Bangalore",VLOOKUP(V2399,'Branch Wise Work Timelines'!C:G,4,FALSE)+AA2399+1,IF(V2399="Mumbai",VLOOKUP(V2399,'Branch Wise Work Timelines'!C:G,4,FALSE)+AA2399+1,VLOOKUP(V2399,'Branch Wise Work Timelines'!C:G,4,FALSE)+AA2399))</f>
        <v>44888.770833333336</v>
      </c>
      <c r="AG2399" s="67">
        <f>WORKDAY.INTL(AA2399,1,11)+VLOOKUP(V2399,'Branch Wise Work Timelines'!C:G,3,FALSE)</f>
        <v>44889.416666666664</v>
      </c>
      <c r="AH2399" s="69" t="str">
        <f t="shared" ca="1" si="453"/>
        <v>Out of TAT</v>
      </c>
      <c r="AI2399" s="69">
        <f t="shared" ca="1" si="454"/>
        <v>20457</v>
      </c>
      <c r="AJ2399" s="69" t="str">
        <f ca="1">IF(AI2399&lt;0,"0-12",IFERROR(VLOOKUP(AI2399,Breakup[],2,FALSE),"&gt;24"))</f>
        <v>&gt;24</v>
      </c>
      <c r="AK2399" s="69" t="str">
        <f>VLOOKUP(V2399,Master!B:D,3,FALSE)</f>
        <v>South</v>
      </c>
      <c r="AL2399" s="69" t="str">
        <f t="shared" si="455"/>
        <v>Chennai</v>
      </c>
    </row>
    <row r="2400" spans="1:38">
      <c r="A2400" s="13" t="s">
        <v>5111</v>
      </c>
      <c r="B2400" s="54">
        <v>44701.617233912002</v>
      </c>
      <c r="C2400" s="13" t="s">
        <v>739</v>
      </c>
      <c r="D2400" s="13">
        <v>703</v>
      </c>
      <c r="E2400" s="13" t="s">
        <v>5112</v>
      </c>
      <c r="F2400" s="13" t="s">
        <v>24</v>
      </c>
      <c r="G2400" s="14">
        <v>1653038954117</v>
      </c>
      <c r="H2400" s="55">
        <v>6.6250000000000003E-2</v>
      </c>
      <c r="I2400" s="33">
        <v>44891.066250000003</v>
      </c>
      <c r="J2400" s="58">
        <v>44891</v>
      </c>
      <c r="K2400" s="13" t="s">
        <v>452</v>
      </c>
      <c r="L2400" s="13" t="s">
        <v>36</v>
      </c>
      <c r="M2400" s="13" t="s">
        <v>739</v>
      </c>
      <c r="N2400" s="13" t="s">
        <v>1185</v>
      </c>
      <c r="O2400" s="33">
        <v>44891.776793981502</v>
      </c>
      <c r="P2400" s="58">
        <v>44891</v>
      </c>
      <c r="Q2400" s="33" t="s">
        <v>237</v>
      </c>
      <c r="R2400" s="14">
        <v>1185</v>
      </c>
      <c r="S2400" s="13" t="s">
        <v>216</v>
      </c>
      <c r="T2400" s="13" t="s">
        <v>278</v>
      </c>
      <c r="U2400" s="33">
        <f t="shared" ca="1" si="444"/>
        <v>45744.56914039352</v>
      </c>
      <c r="V2400" s="13" t="str">
        <f t="shared" si="445"/>
        <v>Chennai</v>
      </c>
      <c r="W2400" s="13" t="str">
        <f t="shared" si="446"/>
        <v>DOMI</v>
      </c>
      <c r="X2400" s="13">
        <f t="shared" si="447"/>
        <v>1</v>
      </c>
      <c r="Y2400" s="13" t="str">
        <f>IFERROR(VLOOKUP(C2400,ReceivingTeam[],2,FALSE),"HelpDesk")</f>
        <v>HelpDesk</v>
      </c>
      <c r="Z2400" s="67">
        <f t="shared" si="448"/>
        <v>44896.062499999993</v>
      </c>
      <c r="AA2400" s="68">
        <f t="shared" si="449"/>
        <v>44891</v>
      </c>
      <c r="AB2400" s="69" t="b">
        <f t="shared" si="450"/>
        <v>1</v>
      </c>
      <c r="AC2400" s="70">
        <f t="shared" si="451"/>
        <v>3</v>
      </c>
      <c r="AD2400" s="67">
        <f t="shared" si="452"/>
        <v>44896.062499999993</v>
      </c>
      <c r="AE2400" s="67">
        <f>VLOOKUP(V2400,'Branch Wise Work Timelines'!C:G,3,FALSE)+AA2400</f>
        <v>44891.416666666664</v>
      </c>
      <c r="AF2400" s="67">
        <f>IF(V2400="Bangalore",VLOOKUP(V2400,'Branch Wise Work Timelines'!C:G,4,FALSE)+AA2400+1,IF(V2400="Mumbai",VLOOKUP(V2400,'Branch Wise Work Timelines'!C:G,4,FALSE)+AA2400+1,VLOOKUP(V2400,'Branch Wise Work Timelines'!C:G,4,FALSE)+AA2400))</f>
        <v>44891.770833333336</v>
      </c>
      <c r="AG2400" s="67">
        <f>WORKDAY.INTL(AA2400,1,11)+VLOOKUP(V2400,'Branch Wise Work Timelines'!C:G,3,FALSE)</f>
        <v>44893.416666666664</v>
      </c>
      <c r="AH2400" s="69" t="str">
        <f t="shared" si="453"/>
        <v>Met</v>
      </c>
      <c r="AI2400" s="69">
        <f t="shared" ca="1" si="454"/>
        <v>20365</v>
      </c>
      <c r="AJ2400" s="69" t="str">
        <f ca="1">IF(AI2400&lt;0,"0-12",IFERROR(VLOOKUP(AI2400,Breakup[],2,FALSE),"&gt;24"))</f>
        <v>&gt;24</v>
      </c>
      <c r="AK2400" s="69" t="str">
        <f>VLOOKUP(V2400,Master!B:D,3,FALSE)</f>
        <v>South</v>
      </c>
      <c r="AL2400" s="69" t="str">
        <f t="shared" si="455"/>
        <v>Chennai</v>
      </c>
    </row>
    <row r="2401" spans="1:38">
      <c r="A2401" s="13" t="s">
        <v>5113</v>
      </c>
      <c r="B2401" s="54">
        <v>44701.617590312497</v>
      </c>
      <c r="C2401" s="13" t="s">
        <v>739</v>
      </c>
      <c r="D2401" s="13">
        <v>1781</v>
      </c>
      <c r="E2401" s="13" t="s">
        <v>5114</v>
      </c>
      <c r="F2401" s="13" t="s">
        <v>24</v>
      </c>
      <c r="G2401" s="14">
        <v>1653038954117</v>
      </c>
      <c r="H2401" s="55">
        <v>0.90414351851851904</v>
      </c>
      <c r="I2401" s="33">
        <v>44887.904143518499</v>
      </c>
      <c r="J2401" s="58">
        <v>44887</v>
      </c>
      <c r="K2401" s="13" t="s">
        <v>452</v>
      </c>
      <c r="L2401" s="13" t="s">
        <v>36</v>
      </c>
      <c r="M2401" s="13" t="s">
        <v>739</v>
      </c>
      <c r="N2401" s="13" t="s">
        <v>1185</v>
      </c>
      <c r="O2401" s="33" t="s">
        <v>38</v>
      </c>
      <c r="P2401" s="58" t="s">
        <v>38</v>
      </c>
      <c r="Q2401" s="33" t="s">
        <v>207</v>
      </c>
      <c r="R2401" s="14" t="s">
        <v>38</v>
      </c>
      <c r="S2401" s="13" t="s">
        <v>216</v>
      </c>
      <c r="T2401" s="13" t="s">
        <v>278</v>
      </c>
      <c r="U2401" s="33">
        <f t="shared" ca="1" si="444"/>
        <v>45744.56914039352</v>
      </c>
      <c r="V2401" s="13" t="str">
        <f t="shared" si="445"/>
        <v>Chennai</v>
      </c>
      <c r="W2401" s="13" t="str">
        <f t="shared" si="446"/>
        <v>DOMI</v>
      </c>
      <c r="X2401" s="13">
        <f t="shared" si="447"/>
        <v>21</v>
      </c>
      <c r="Y2401" s="13" t="str">
        <f>IFERROR(VLOOKUP(C2401,ReceivingTeam[],2,FALSE),"HelpDesk")</f>
        <v>HelpDesk</v>
      </c>
      <c r="Z2401" s="67">
        <f t="shared" si="448"/>
        <v>44891.549976851828</v>
      </c>
      <c r="AA2401" s="68">
        <f t="shared" si="449"/>
        <v>44887</v>
      </c>
      <c r="AB2401" s="69" t="b">
        <f t="shared" si="450"/>
        <v>1</v>
      </c>
      <c r="AC2401" s="70">
        <f t="shared" si="451"/>
        <v>3</v>
      </c>
      <c r="AD2401" s="67">
        <f t="shared" si="452"/>
        <v>44891.549976851828</v>
      </c>
      <c r="AE2401" s="67">
        <f>VLOOKUP(V2401,'Branch Wise Work Timelines'!C:G,3,FALSE)+AA2401</f>
        <v>44887.416666666664</v>
      </c>
      <c r="AF2401" s="67">
        <f>IF(V2401="Bangalore",VLOOKUP(V2401,'Branch Wise Work Timelines'!C:G,4,FALSE)+AA2401+1,IF(V2401="Mumbai",VLOOKUP(V2401,'Branch Wise Work Timelines'!C:G,4,FALSE)+AA2401+1,VLOOKUP(V2401,'Branch Wise Work Timelines'!C:G,4,FALSE)+AA2401))</f>
        <v>44887.770833333336</v>
      </c>
      <c r="AG2401" s="67">
        <f>WORKDAY.INTL(AA2401,1,11)+VLOOKUP(V2401,'Branch Wise Work Timelines'!C:G,3,FALSE)</f>
        <v>44888.416666666664</v>
      </c>
      <c r="AH2401" s="69" t="str">
        <f t="shared" ca="1" si="453"/>
        <v>Out of TAT</v>
      </c>
      <c r="AI2401" s="69">
        <f t="shared" ca="1" si="454"/>
        <v>20473</v>
      </c>
      <c r="AJ2401" s="69" t="str">
        <f ca="1">IF(AI2401&lt;0,"0-12",IFERROR(VLOOKUP(AI2401,Breakup[],2,FALSE),"&gt;24"))</f>
        <v>&gt;24</v>
      </c>
      <c r="AK2401" s="69" t="str">
        <f>VLOOKUP(V2401,Master!B:D,3,FALSE)</f>
        <v>South</v>
      </c>
      <c r="AL2401" s="69" t="str">
        <f t="shared" si="455"/>
        <v>Chennai</v>
      </c>
    </row>
    <row r="2402" spans="1:38">
      <c r="A2402" s="13" t="s">
        <v>5115</v>
      </c>
      <c r="B2402" s="54">
        <v>44701.608227314799</v>
      </c>
      <c r="C2402" s="13" t="s">
        <v>1108</v>
      </c>
      <c r="D2402" s="13">
        <v>1521</v>
      </c>
      <c r="E2402" s="13" t="s">
        <v>5116</v>
      </c>
      <c r="F2402" s="13" t="s">
        <v>33</v>
      </c>
      <c r="G2402" s="14">
        <v>1653037723772</v>
      </c>
      <c r="H2402" s="55">
        <v>0.255347222222222</v>
      </c>
      <c r="I2402" s="33">
        <v>44881.255347222199</v>
      </c>
      <c r="J2402" s="58">
        <v>44881</v>
      </c>
      <c r="K2402" s="13" t="s">
        <v>205</v>
      </c>
      <c r="L2402" s="13" t="s">
        <v>21</v>
      </c>
      <c r="M2402" s="13" t="s">
        <v>1771</v>
      </c>
      <c r="N2402" s="13" t="s">
        <v>215</v>
      </c>
      <c r="O2402" s="33" t="s">
        <v>38</v>
      </c>
      <c r="P2402" s="58" t="s">
        <v>38</v>
      </c>
      <c r="Q2402" s="33" t="s">
        <v>207</v>
      </c>
      <c r="R2402" s="14" t="s">
        <v>38</v>
      </c>
      <c r="S2402" s="13" t="s">
        <v>208</v>
      </c>
      <c r="T2402" s="13" t="s">
        <v>209</v>
      </c>
      <c r="U2402" s="33">
        <f t="shared" ca="1" si="444"/>
        <v>45744.56914039352</v>
      </c>
      <c r="V2402" s="13" t="str">
        <f t="shared" si="445"/>
        <v>Baroda</v>
      </c>
      <c r="W2402" s="13" t="str">
        <f t="shared" si="446"/>
        <v>RI</v>
      </c>
      <c r="X2402" s="13">
        <f t="shared" si="447"/>
        <v>6</v>
      </c>
      <c r="Y2402" s="13" t="str">
        <f>IFERROR(VLOOKUP(C2402,ReceivingTeam[],2,FALSE),"HelpDesk")</f>
        <v>HelpDesk</v>
      </c>
      <c r="Z2402" s="67">
        <f t="shared" si="448"/>
        <v>44882.562499999993</v>
      </c>
      <c r="AA2402" s="68">
        <f t="shared" si="449"/>
        <v>44881</v>
      </c>
      <c r="AB2402" s="69" t="b">
        <f t="shared" si="450"/>
        <v>1</v>
      </c>
      <c r="AC2402" s="70">
        <f t="shared" si="451"/>
        <v>0.5</v>
      </c>
      <c r="AD2402" s="67">
        <f t="shared" si="452"/>
        <v>44882.562499999993</v>
      </c>
      <c r="AE2402" s="67">
        <f>VLOOKUP(V2402,'Branch Wise Work Timelines'!C:G,3,FALSE)+AA2402</f>
        <v>44881.416666666664</v>
      </c>
      <c r="AF2402" s="67">
        <f>IF(V2402="Bangalore",VLOOKUP(V2402,'Branch Wise Work Timelines'!C:G,4,FALSE)+AA2402+1,IF(V2402="Mumbai",VLOOKUP(V2402,'Branch Wise Work Timelines'!C:G,4,FALSE)+AA2402+1,VLOOKUP(V2402,'Branch Wise Work Timelines'!C:G,4,FALSE)+AA2402))</f>
        <v>44881.770833333336</v>
      </c>
      <c r="AG2402" s="67">
        <f>WORKDAY.INTL(AA2402,1,11)+VLOOKUP(V2402,'Branch Wise Work Timelines'!C:G,3,FALSE)</f>
        <v>44882.416666666664</v>
      </c>
      <c r="AH2402" s="69" t="str">
        <f t="shared" ca="1" si="453"/>
        <v>Out of TAT</v>
      </c>
      <c r="AI2402" s="69">
        <f t="shared" ca="1" si="454"/>
        <v>20689</v>
      </c>
      <c r="AJ2402" s="69" t="str">
        <f ca="1">IF(AI2402&lt;0,"0-12",IFERROR(VLOOKUP(AI2402,Breakup[],2,FALSE),"&gt;24"))</f>
        <v>&gt;24</v>
      </c>
      <c r="AK2402" s="69" t="str">
        <f>VLOOKUP(V2402,Master!B:D,3,FALSE)</f>
        <v>East</v>
      </c>
      <c r="AL2402" s="69" t="str">
        <f t="shared" si="455"/>
        <v>Baroda</v>
      </c>
    </row>
    <row r="2403" spans="1:38">
      <c r="A2403" s="13" t="s">
        <v>5117</v>
      </c>
      <c r="B2403" s="54">
        <v>44701.610085532397</v>
      </c>
      <c r="C2403" s="13" t="s">
        <v>1771</v>
      </c>
      <c r="D2403" s="13">
        <v>1948</v>
      </c>
      <c r="E2403" s="13" t="s">
        <v>5118</v>
      </c>
      <c r="F2403" s="13" t="s">
        <v>33</v>
      </c>
      <c r="G2403" s="14">
        <v>1653037723772</v>
      </c>
      <c r="H2403" s="55">
        <v>0.51850694444444401</v>
      </c>
      <c r="I2403" s="33">
        <v>44890.518506944398</v>
      </c>
      <c r="J2403" s="58">
        <v>44890</v>
      </c>
      <c r="K2403" s="13" t="s">
        <v>205</v>
      </c>
      <c r="L2403" s="13" t="s">
        <v>21</v>
      </c>
      <c r="M2403" s="13" t="s">
        <v>1771</v>
      </c>
      <c r="N2403" s="13" t="s">
        <v>215</v>
      </c>
      <c r="O2403" s="33" t="s">
        <v>38</v>
      </c>
      <c r="P2403" s="58" t="s">
        <v>38</v>
      </c>
      <c r="Q2403" s="33" t="s">
        <v>207</v>
      </c>
      <c r="R2403" s="14" t="s">
        <v>38</v>
      </c>
      <c r="S2403" s="13" t="s">
        <v>208</v>
      </c>
      <c r="T2403" s="13" t="s">
        <v>209</v>
      </c>
      <c r="U2403" s="33">
        <f t="shared" ca="1" si="444"/>
        <v>45744.56914039352</v>
      </c>
      <c r="V2403" s="13" t="str">
        <f t="shared" si="445"/>
        <v>Baroda</v>
      </c>
      <c r="W2403" s="13" t="str">
        <f t="shared" si="446"/>
        <v>RI</v>
      </c>
      <c r="X2403" s="13">
        <f t="shared" si="447"/>
        <v>12</v>
      </c>
      <c r="Y2403" s="13" t="str">
        <f>IFERROR(VLOOKUP(C2403,ReceivingTeam[],2,FALSE),"HelpDesk")</f>
        <v>HelpDesk</v>
      </c>
      <c r="Z2403" s="67">
        <f t="shared" si="448"/>
        <v>44891.664340277726</v>
      </c>
      <c r="AA2403" s="68">
        <f t="shared" si="449"/>
        <v>44890</v>
      </c>
      <c r="AB2403" s="69" t="b">
        <f t="shared" si="450"/>
        <v>1</v>
      </c>
      <c r="AC2403" s="70">
        <f t="shared" si="451"/>
        <v>0.5</v>
      </c>
      <c r="AD2403" s="67">
        <f t="shared" si="452"/>
        <v>44891.664340277726</v>
      </c>
      <c r="AE2403" s="67">
        <f>VLOOKUP(V2403,'Branch Wise Work Timelines'!C:G,3,FALSE)+AA2403</f>
        <v>44890.416666666664</v>
      </c>
      <c r="AF2403" s="67">
        <f>IF(V2403="Bangalore",VLOOKUP(V2403,'Branch Wise Work Timelines'!C:G,4,FALSE)+AA2403+1,IF(V2403="Mumbai",VLOOKUP(V2403,'Branch Wise Work Timelines'!C:G,4,FALSE)+AA2403+1,VLOOKUP(V2403,'Branch Wise Work Timelines'!C:G,4,FALSE)+AA2403))</f>
        <v>44890.770833333336</v>
      </c>
      <c r="AG2403" s="67">
        <f>WORKDAY.INTL(AA2403,1,11)+VLOOKUP(V2403,'Branch Wise Work Timelines'!C:G,3,FALSE)</f>
        <v>44891.416666666664</v>
      </c>
      <c r="AH2403" s="69" t="str">
        <f t="shared" ca="1" si="453"/>
        <v>Out of TAT</v>
      </c>
      <c r="AI2403" s="69">
        <f t="shared" ca="1" si="454"/>
        <v>20470</v>
      </c>
      <c r="AJ2403" s="69" t="str">
        <f ca="1">IF(AI2403&lt;0,"0-12",IFERROR(VLOOKUP(AI2403,Breakup[],2,FALSE),"&gt;24"))</f>
        <v>&gt;24</v>
      </c>
      <c r="AK2403" s="69" t="str">
        <f>VLOOKUP(V2403,Master!B:D,3,FALSE)</f>
        <v>East</v>
      </c>
      <c r="AL2403" s="69" t="str">
        <f t="shared" si="455"/>
        <v>Baroda</v>
      </c>
    </row>
    <row r="2404" spans="1:38">
      <c r="A2404" s="13" t="s">
        <v>5119</v>
      </c>
      <c r="B2404" s="54">
        <v>44701.586318205998</v>
      </c>
      <c r="C2404" s="13" t="s">
        <v>323</v>
      </c>
      <c r="D2404" s="13">
        <v>1553</v>
      </c>
      <c r="E2404" s="13" t="s">
        <v>5120</v>
      </c>
      <c r="F2404" s="13" t="s">
        <v>33</v>
      </c>
      <c r="G2404" s="14">
        <v>1653040214578</v>
      </c>
      <c r="H2404" s="55">
        <v>0.71042824074074096</v>
      </c>
      <c r="I2404" s="33">
        <v>44883.710428240702</v>
      </c>
      <c r="J2404" s="58">
        <v>44883</v>
      </c>
      <c r="K2404" s="13" t="s">
        <v>325</v>
      </c>
      <c r="L2404" s="13" t="s">
        <v>55</v>
      </c>
      <c r="M2404" s="13" t="s">
        <v>323</v>
      </c>
      <c r="N2404" s="13" t="s">
        <v>206</v>
      </c>
      <c r="O2404" s="33" t="s">
        <v>38</v>
      </c>
      <c r="P2404" s="58" t="s">
        <v>38</v>
      </c>
      <c r="Q2404" s="33" t="s">
        <v>207</v>
      </c>
      <c r="R2404" s="14" t="s">
        <v>38</v>
      </c>
      <c r="S2404" s="13" t="s">
        <v>208</v>
      </c>
      <c r="T2404" s="13" t="s">
        <v>209</v>
      </c>
      <c r="U2404" s="33">
        <f t="shared" ca="1" si="444"/>
        <v>45744.56914039352</v>
      </c>
      <c r="V2404" s="13" t="str">
        <f t="shared" si="445"/>
        <v>Delhi</v>
      </c>
      <c r="W2404" s="13" t="str">
        <f t="shared" si="446"/>
        <v>RI</v>
      </c>
      <c r="X2404" s="13">
        <f t="shared" si="447"/>
        <v>17</v>
      </c>
      <c r="Y2404" s="13" t="str">
        <f>IFERROR(VLOOKUP(C2404,ReceivingTeam[],2,FALSE),"HelpDesk")</f>
        <v>HelpDesk</v>
      </c>
      <c r="Z2404" s="67">
        <f t="shared" si="448"/>
        <v>44884.85626157403</v>
      </c>
      <c r="AA2404" s="68">
        <f t="shared" si="449"/>
        <v>44883</v>
      </c>
      <c r="AB2404" s="69" t="b">
        <f t="shared" si="450"/>
        <v>1</v>
      </c>
      <c r="AC2404" s="70">
        <f t="shared" si="451"/>
        <v>0.5</v>
      </c>
      <c r="AD2404" s="67">
        <f t="shared" si="452"/>
        <v>44884.85626157403</v>
      </c>
      <c r="AE2404" s="67">
        <f>VLOOKUP(V2404,'Branch Wise Work Timelines'!C:G,3,FALSE)+AA2404</f>
        <v>44883.416666666664</v>
      </c>
      <c r="AF2404" s="67">
        <f>IF(V2404="Bangalore",VLOOKUP(V2404,'Branch Wise Work Timelines'!C:G,4,FALSE)+AA2404+1,IF(V2404="Mumbai",VLOOKUP(V2404,'Branch Wise Work Timelines'!C:G,4,FALSE)+AA2404+1,VLOOKUP(V2404,'Branch Wise Work Timelines'!C:G,4,FALSE)+AA2404))</f>
        <v>44883.770833333336</v>
      </c>
      <c r="AG2404" s="67">
        <f>WORKDAY.INTL(AA2404,1,11)+VLOOKUP(V2404,'Branch Wise Work Timelines'!C:G,3,FALSE)</f>
        <v>44884.416666666664</v>
      </c>
      <c r="AH2404" s="69" t="str">
        <f t="shared" ca="1" si="453"/>
        <v>Out of TAT</v>
      </c>
      <c r="AI2404" s="69">
        <f t="shared" ca="1" si="454"/>
        <v>20634</v>
      </c>
      <c r="AJ2404" s="69" t="str">
        <f ca="1">IF(AI2404&lt;0,"0-12",IFERROR(VLOOKUP(AI2404,Breakup[],2,FALSE),"&gt;24"))</f>
        <v>&gt;24</v>
      </c>
      <c r="AK2404" s="69" t="str">
        <f>VLOOKUP(V2404,Master!B:D,3,FALSE)</f>
        <v>North</v>
      </c>
      <c r="AL2404" s="69" t="str">
        <f t="shared" si="455"/>
        <v>Delhi</v>
      </c>
    </row>
    <row r="2405" spans="1:38">
      <c r="A2405" s="13" t="s">
        <v>5121</v>
      </c>
      <c r="B2405" s="54">
        <v>44701.589103240702</v>
      </c>
      <c r="C2405" s="13" t="s">
        <v>323</v>
      </c>
      <c r="D2405" s="13">
        <v>1938</v>
      </c>
      <c r="E2405" s="13" t="s">
        <v>5122</v>
      </c>
      <c r="F2405" s="13" t="s">
        <v>33</v>
      </c>
      <c r="G2405" s="14">
        <v>1653040452632</v>
      </c>
      <c r="H2405" s="55">
        <v>0.86850694444444398</v>
      </c>
      <c r="I2405" s="33">
        <v>44891.868506944404</v>
      </c>
      <c r="J2405" s="58">
        <v>44891</v>
      </c>
      <c r="K2405" s="13" t="s">
        <v>325</v>
      </c>
      <c r="L2405" s="13" t="s">
        <v>55</v>
      </c>
      <c r="M2405" s="13" t="s">
        <v>323</v>
      </c>
      <c r="N2405" s="13" t="s">
        <v>206</v>
      </c>
      <c r="O2405" s="33">
        <v>44891.155428240701</v>
      </c>
      <c r="P2405" s="58">
        <v>44891</v>
      </c>
      <c r="Q2405" s="33" t="s">
        <v>237</v>
      </c>
      <c r="R2405" s="14">
        <v>253</v>
      </c>
      <c r="S2405" s="13" t="s">
        <v>208</v>
      </c>
      <c r="T2405" s="13" t="s">
        <v>209</v>
      </c>
      <c r="U2405" s="33">
        <f t="shared" ca="1" si="444"/>
        <v>45744.56914039352</v>
      </c>
      <c r="V2405" s="13" t="str">
        <f t="shared" si="445"/>
        <v>Delhi</v>
      </c>
      <c r="W2405" s="13" t="str">
        <f t="shared" si="446"/>
        <v>RI</v>
      </c>
      <c r="X2405" s="13">
        <f t="shared" si="447"/>
        <v>20</v>
      </c>
      <c r="Y2405" s="13" t="str">
        <f>IFERROR(VLOOKUP(C2405,ReceivingTeam[],2,FALSE),"HelpDesk")</f>
        <v>HelpDesk</v>
      </c>
      <c r="Z2405" s="67">
        <f t="shared" si="448"/>
        <v>44894.014340277732</v>
      </c>
      <c r="AA2405" s="68">
        <f t="shared" si="449"/>
        <v>44891</v>
      </c>
      <c r="AB2405" s="69" t="b">
        <f t="shared" si="450"/>
        <v>1</v>
      </c>
      <c r="AC2405" s="70">
        <f t="shared" si="451"/>
        <v>0.5</v>
      </c>
      <c r="AD2405" s="67">
        <f t="shared" si="452"/>
        <v>44894.014340277732</v>
      </c>
      <c r="AE2405" s="67">
        <f>VLOOKUP(V2405,'Branch Wise Work Timelines'!C:G,3,FALSE)+AA2405</f>
        <v>44891.416666666664</v>
      </c>
      <c r="AF2405" s="67">
        <f>IF(V2405="Bangalore",VLOOKUP(V2405,'Branch Wise Work Timelines'!C:G,4,FALSE)+AA2405+1,IF(V2405="Mumbai",VLOOKUP(V2405,'Branch Wise Work Timelines'!C:G,4,FALSE)+AA2405+1,VLOOKUP(V2405,'Branch Wise Work Timelines'!C:G,4,FALSE)+AA2405))</f>
        <v>44891.770833333336</v>
      </c>
      <c r="AG2405" s="67">
        <f>WORKDAY.INTL(AA2405,1,11)+VLOOKUP(V2405,'Branch Wise Work Timelines'!C:G,3,FALSE)</f>
        <v>44893.416666666664</v>
      </c>
      <c r="AH2405" s="69" t="str">
        <f t="shared" si="453"/>
        <v>Met</v>
      </c>
      <c r="AI2405" s="69">
        <f t="shared" ca="1" si="454"/>
        <v>20414</v>
      </c>
      <c r="AJ2405" s="69" t="str">
        <f ca="1">IF(AI2405&lt;0,"0-12",IFERROR(VLOOKUP(AI2405,Breakup[],2,FALSE),"&gt;24"))</f>
        <v>&gt;24</v>
      </c>
      <c r="AK2405" s="69" t="str">
        <f>VLOOKUP(V2405,Master!B:D,3,FALSE)</f>
        <v>North</v>
      </c>
      <c r="AL2405" s="69" t="str">
        <f t="shared" si="455"/>
        <v>Delhi</v>
      </c>
    </row>
    <row r="2406" spans="1:38">
      <c r="A2406" s="13" t="s">
        <v>5123</v>
      </c>
      <c r="B2406" s="54">
        <v>44700.676886145797</v>
      </c>
      <c r="C2406" s="13" t="s">
        <v>162</v>
      </c>
      <c r="D2406" s="13">
        <v>1298</v>
      </c>
      <c r="E2406" s="13" t="s">
        <v>5124</v>
      </c>
      <c r="F2406" s="13" t="s">
        <v>33</v>
      </c>
      <c r="G2406" s="14">
        <v>1653027538413</v>
      </c>
      <c r="H2406" s="55">
        <v>0.94413194444444404</v>
      </c>
      <c r="I2406" s="33">
        <v>44881.944131944401</v>
      </c>
      <c r="J2406" s="58">
        <v>44881</v>
      </c>
      <c r="K2406" s="13" t="s">
        <v>249</v>
      </c>
      <c r="L2406" s="13" t="s">
        <v>44</v>
      </c>
      <c r="M2406" s="13" t="s">
        <v>250</v>
      </c>
      <c r="N2406" s="13" t="s">
        <v>215</v>
      </c>
      <c r="O2406" s="33" t="s">
        <v>38</v>
      </c>
      <c r="P2406" s="58" t="s">
        <v>38</v>
      </c>
      <c r="Q2406" s="33" t="s">
        <v>207</v>
      </c>
      <c r="R2406" s="14" t="s">
        <v>38</v>
      </c>
      <c r="S2406" s="13" t="s">
        <v>216</v>
      </c>
      <c r="T2406" s="13" t="s">
        <v>217</v>
      </c>
      <c r="U2406" s="33">
        <f t="shared" ca="1" si="444"/>
        <v>45744.56914039352</v>
      </c>
      <c r="V2406" s="13" t="str">
        <f t="shared" si="445"/>
        <v>Coimbatore</v>
      </c>
      <c r="W2406" s="13" t="str">
        <f t="shared" si="446"/>
        <v>RI</v>
      </c>
      <c r="X2406" s="13">
        <f t="shared" si="447"/>
        <v>22</v>
      </c>
      <c r="Y2406" s="13" t="str">
        <f>IFERROR(VLOOKUP(C2406,ReceivingTeam[],2,FALSE),"HelpDesk")</f>
        <v>Branch office</v>
      </c>
      <c r="Z2406" s="67">
        <f t="shared" si="448"/>
        <v>44883.08996527773</v>
      </c>
      <c r="AA2406" s="68">
        <f t="shared" si="449"/>
        <v>44881</v>
      </c>
      <c r="AB2406" s="69" t="b">
        <f t="shared" si="450"/>
        <v>1</v>
      </c>
      <c r="AC2406" s="70">
        <f t="shared" si="451"/>
        <v>0.5</v>
      </c>
      <c r="AD2406" s="67">
        <f t="shared" si="452"/>
        <v>44883.08996527773</v>
      </c>
      <c r="AE2406" s="67">
        <f>VLOOKUP(V2406,'Branch Wise Work Timelines'!C:G,3,FALSE)+AA2406</f>
        <v>44881.416666666664</v>
      </c>
      <c r="AF2406" s="67">
        <f>IF(V2406="Bangalore",VLOOKUP(V2406,'Branch Wise Work Timelines'!C:G,4,FALSE)+AA2406+1,IF(V2406="Mumbai",VLOOKUP(V2406,'Branch Wise Work Timelines'!C:G,4,FALSE)+AA2406+1,VLOOKUP(V2406,'Branch Wise Work Timelines'!C:G,4,FALSE)+AA2406))</f>
        <v>44881.770833333336</v>
      </c>
      <c r="AG2406" s="67">
        <f>WORKDAY.INTL(AA2406,1,11)+VLOOKUP(V2406,'Branch Wise Work Timelines'!C:G,3,FALSE)</f>
        <v>44882.416666666664</v>
      </c>
      <c r="AH2406" s="69" t="str">
        <f t="shared" ca="1" si="453"/>
        <v>Out of TAT</v>
      </c>
      <c r="AI2406" s="69">
        <f t="shared" ca="1" si="454"/>
        <v>20676</v>
      </c>
      <c r="AJ2406" s="69" t="str">
        <f ca="1">IF(AI2406&lt;0,"0-12",IFERROR(VLOOKUP(AI2406,Breakup[],2,FALSE),"&gt;24"))</f>
        <v>&gt;24</v>
      </c>
      <c r="AK2406" s="69" t="str">
        <f>VLOOKUP(V2406,Master!B:D,3,FALSE)</f>
        <v>South</v>
      </c>
      <c r="AL2406" s="69" t="str">
        <f t="shared" si="455"/>
        <v>Coimbatore</v>
      </c>
    </row>
    <row r="2407" spans="1:38">
      <c r="A2407" s="13" t="s">
        <v>5125</v>
      </c>
      <c r="B2407" s="54">
        <v>44701.621784756899</v>
      </c>
      <c r="C2407" s="13" t="s">
        <v>1079</v>
      </c>
      <c r="D2407" s="13">
        <v>146</v>
      </c>
      <c r="E2407" s="13" t="s">
        <v>5126</v>
      </c>
      <c r="F2407" s="13" t="s">
        <v>15</v>
      </c>
      <c r="G2407" s="14">
        <v>1653042448483</v>
      </c>
      <c r="H2407" s="55">
        <v>0.70261574074074096</v>
      </c>
      <c r="I2407" s="33">
        <v>44890.702615740702</v>
      </c>
      <c r="J2407" s="58">
        <v>44890</v>
      </c>
      <c r="K2407" s="13" t="s">
        <v>213</v>
      </c>
      <c r="L2407" s="13" t="s">
        <v>30</v>
      </c>
      <c r="M2407" s="13" t="s">
        <v>75</v>
      </c>
      <c r="N2407" s="13" t="s">
        <v>215</v>
      </c>
      <c r="O2407" s="33" t="s">
        <v>38</v>
      </c>
      <c r="P2407" s="58" t="s">
        <v>38</v>
      </c>
      <c r="Q2407" s="33" t="s">
        <v>207</v>
      </c>
      <c r="R2407" s="14" t="s">
        <v>38</v>
      </c>
      <c r="S2407" s="13" t="s">
        <v>208</v>
      </c>
      <c r="T2407" s="13" t="s">
        <v>209</v>
      </c>
      <c r="U2407" s="33">
        <f t="shared" ca="1" si="444"/>
        <v>45744.56914039352</v>
      </c>
      <c r="V2407" s="13" t="str">
        <f t="shared" si="445"/>
        <v>Bangalore</v>
      </c>
      <c r="W2407" s="13" t="str">
        <f t="shared" si="446"/>
        <v>CLS</v>
      </c>
      <c r="X2407" s="13">
        <f t="shared" si="447"/>
        <v>16</v>
      </c>
      <c r="Y2407" s="13" t="str">
        <f>IFERROR(VLOOKUP(C2407,ReceivingTeam[],2,FALSE),"HelpDesk")</f>
        <v>HelpDesk</v>
      </c>
      <c r="Z2407" s="67">
        <f t="shared" si="448"/>
        <v>44891.515115740702</v>
      </c>
      <c r="AA2407" s="68">
        <f t="shared" si="449"/>
        <v>44890</v>
      </c>
      <c r="AB2407" s="69" t="b">
        <f t="shared" si="450"/>
        <v>1</v>
      </c>
      <c r="AC2407" s="70">
        <f t="shared" si="451"/>
        <v>0.5</v>
      </c>
      <c r="AD2407" s="67">
        <f t="shared" si="452"/>
        <v>44891.515115740702</v>
      </c>
      <c r="AE2407" s="67">
        <f>VLOOKUP(V2407,'Branch Wise Work Timelines'!C:G,3,FALSE)+AA2407</f>
        <v>44890.416666666664</v>
      </c>
      <c r="AF2407" s="67">
        <f>IF(V2407="Bangalore",VLOOKUP(V2407,'Branch Wise Work Timelines'!C:G,4,FALSE)+AA2407+1,IF(V2407="Mumbai",VLOOKUP(V2407,'Branch Wise Work Timelines'!C:G,4,FALSE)+AA2407+1,VLOOKUP(V2407,'Branch Wise Work Timelines'!C:G,4,FALSE)+AA2407))</f>
        <v>44891.104166666664</v>
      </c>
      <c r="AG2407" s="67">
        <f>WORKDAY.INTL(AA2407,1,11)+VLOOKUP(V2407,'Branch Wise Work Timelines'!C:G,3,FALSE)</f>
        <v>44891.416666666664</v>
      </c>
      <c r="AH2407" s="69" t="str">
        <f t="shared" ca="1" si="453"/>
        <v>Out of TAT</v>
      </c>
      <c r="AI2407" s="69">
        <f t="shared" ca="1" si="454"/>
        <v>20474</v>
      </c>
      <c r="AJ2407" s="69" t="str">
        <f ca="1">IF(AI2407&lt;0,"0-12",IFERROR(VLOOKUP(AI2407,Breakup[],2,FALSE),"&gt;24"))</f>
        <v>&gt;24</v>
      </c>
      <c r="AK2407" s="69" t="str">
        <f>VLOOKUP(V2407,Master!B:D,3,FALSE)</f>
        <v>South</v>
      </c>
      <c r="AL2407" s="69" t="str">
        <f t="shared" si="455"/>
        <v>Bangalore-CLS</v>
      </c>
    </row>
    <row r="2408" spans="1:38">
      <c r="A2408" s="13" t="s">
        <v>5127</v>
      </c>
      <c r="B2408" s="54">
        <v>44701.5674202546</v>
      </c>
      <c r="C2408" s="13" t="s">
        <v>558</v>
      </c>
      <c r="D2408" s="13">
        <v>77</v>
      </c>
      <c r="E2408" s="13" t="s">
        <v>5128</v>
      </c>
      <c r="F2408" s="13" t="s">
        <v>33</v>
      </c>
      <c r="G2408" s="14">
        <v>1653037600168</v>
      </c>
      <c r="H2408" s="55">
        <v>6.00925925925926E-2</v>
      </c>
      <c r="I2408" s="33">
        <v>44889.060092592597</v>
      </c>
      <c r="J2408" s="58">
        <v>44889</v>
      </c>
      <c r="K2408" s="13" t="s">
        <v>213</v>
      </c>
      <c r="L2408" s="13" t="s">
        <v>30</v>
      </c>
      <c r="M2408" s="13" t="s">
        <v>282</v>
      </c>
      <c r="N2408" s="13" t="s">
        <v>206</v>
      </c>
      <c r="O2408" s="33" t="s">
        <v>38</v>
      </c>
      <c r="P2408" s="58" t="s">
        <v>38</v>
      </c>
      <c r="Q2408" s="33" t="s">
        <v>207</v>
      </c>
      <c r="R2408" s="14" t="s">
        <v>38</v>
      </c>
      <c r="S2408" s="13" t="s">
        <v>208</v>
      </c>
      <c r="T2408" s="13" t="s">
        <v>209</v>
      </c>
      <c r="U2408" s="33">
        <f t="shared" ca="1" si="444"/>
        <v>45744.56914039352</v>
      </c>
      <c r="V2408" s="13" t="str">
        <f t="shared" si="445"/>
        <v>Bangalore</v>
      </c>
      <c r="W2408" s="13" t="str">
        <f t="shared" si="446"/>
        <v>RI</v>
      </c>
      <c r="X2408" s="13">
        <f t="shared" si="447"/>
        <v>1</v>
      </c>
      <c r="Y2408" s="13" t="str">
        <f>IFERROR(VLOOKUP(C2408,ReceivingTeam[],2,FALSE),"HelpDesk")</f>
        <v>HelpDesk</v>
      </c>
      <c r="Z2408" s="67">
        <f t="shared" si="448"/>
        <v>44889.916666666664</v>
      </c>
      <c r="AA2408" s="68">
        <f t="shared" si="449"/>
        <v>44889</v>
      </c>
      <c r="AB2408" s="69" t="b">
        <f t="shared" si="450"/>
        <v>1</v>
      </c>
      <c r="AC2408" s="70">
        <f t="shared" si="451"/>
        <v>0.5</v>
      </c>
      <c r="AD2408" s="67">
        <f t="shared" si="452"/>
        <v>44889.916666666664</v>
      </c>
      <c r="AE2408" s="67">
        <f>VLOOKUP(V2408,'Branch Wise Work Timelines'!C:G,3,FALSE)+AA2408</f>
        <v>44889.416666666664</v>
      </c>
      <c r="AF2408" s="67">
        <f>IF(V2408="Bangalore",VLOOKUP(V2408,'Branch Wise Work Timelines'!C:G,4,FALSE)+AA2408+1,IF(V2408="Mumbai",VLOOKUP(V2408,'Branch Wise Work Timelines'!C:G,4,FALSE)+AA2408+1,VLOOKUP(V2408,'Branch Wise Work Timelines'!C:G,4,FALSE)+AA2408))</f>
        <v>44890.104166666664</v>
      </c>
      <c r="AG2408" s="67">
        <f>WORKDAY.INTL(AA2408,1,11)+VLOOKUP(V2408,'Branch Wise Work Timelines'!C:G,3,FALSE)</f>
        <v>44890.416666666664</v>
      </c>
      <c r="AH2408" s="69" t="str">
        <f t="shared" ca="1" si="453"/>
        <v>Out of TAT</v>
      </c>
      <c r="AI2408" s="69">
        <f t="shared" ca="1" si="454"/>
        <v>20512</v>
      </c>
      <c r="AJ2408" s="69" t="str">
        <f ca="1">IF(AI2408&lt;0,"0-12",IFERROR(VLOOKUP(AI2408,Breakup[],2,FALSE),"&gt;24"))</f>
        <v>&gt;24</v>
      </c>
      <c r="AK2408" s="69" t="str">
        <f>VLOOKUP(V2408,Master!B:D,3,FALSE)</f>
        <v>South</v>
      </c>
      <c r="AL2408" s="69" t="str">
        <f t="shared" si="455"/>
        <v>Bangalore</v>
      </c>
    </row>
    <row r="2409" spans="1:38">
      <c r="A2409" s="13" t="s">
        <v>5129</v>
      </c>
      <c r="B2409" s="54">
        <v>44701.429910613399</v>
      </c>
      <c r="C2409" s="13" t="s">
        <v>414</v>
      </c>
      <c r="D2409" s="13">
        <v>570</v>
      </c>
      <c r="E2409" s="13" t="s">
        <v>5130</v>
      </c>
      <c r="F2409" s="13" t="s">
        <v>33</v>
      </c>
      <c r="G2409" s="14">
        <v>1653028775754</v>
      </c>
      <c r="H2409" s="55">
        <v>0.69039351851851805</v>
      </c>
      <c r="I2409" s="33">
        <v>44889.690393518496</v>
      </c>
      <c r="J2409" s="58">
        <v>44889</v>
      </c>
      <c r="K2409" s="13" t="s">
        <v>397</v>
      </c>
      <c r="L2409" s="13" t="s">
        <v>50</v>
      </c>
      <c r="M2409" s="13" t="s">
        <v>414</v>
      </c>
      <c r="N2409" s="13" t="s">
        <v>206</v>
      </c>
      <c r="O2409" s="33" t="s">
        <v>38</v>
      </c>
      <c r="P2409" s="58" t="s">
        <v>38</v>
      </c>
      <c r="Q2409" s="33" t="s">
        <v>207</v>
      </c>
      <c r="R2409" s="14" t="s">
        <v>38</v>
      </c>
      <c r="S2409" s="13" t="s">
        <v>216</v>
      </c>
      <c r="T2409" s="13" t="s">
        <v>217</v>
      </c>
      <c r="U2409" s="33">
        <f t="shared" ca="1" si="444"/>
        <v>45744.56914039352</v>
      </c>
      <c r="V2409" s="13" t="str">
        <f t="shared" si="445"/>
        <v>Cochin</v>
      </c>
      <c r="W2409" s="13" t="str">
        <f t="shared" si="446"/>
        <v>RI</v>
      </c>
      <c r="X2409" s="13">
        <f t="shared" si="447"/>
        <v>16</v>
      </c>
      <c r="Y2409" s="13" t="str">
        <f>IFERROR(VLOOKUP(C2409,ReceivingTeam[],2,FALSE),"HelpDesk")</f>
        <v>HelpDesk</v>
      </c>
      <c r="Z2409" s="67">
        <f t="shared" si="448"/>
        <v>44890.836226851825</v>
      </c>
      <c r="AA2409" s="68">
        <f t="shared" si="449"/>
        <v>44889</v>
      </c>
      <c r="AB2409" s="69" t="b">
        <f t="shared" si="450"/>
        <v>1</v>
      </c>
      <c r="AC2409" s="70">
        <f t="shared" si="451"/>
        <v>0.5</v>
      </c>
      <c r="AD2409" s="67">
        <f t="shared" si="452"/>
        <v>44890.836226851825</v>
      </c>
      <c r="AE2409" s="67">
        <f>VLOOKUP(V2409,'Branch Wise Work Timelines'!C:G,3,FALSE)+AA2409</f>
        <v>44889.416666666664</v>
      </c>
      <c r="AF2409" s="67">
        <f>IF(V2409="Bangalore",VLOOKUP(V2409,'Branch Wise Work Timelines'!C:G,4,FALSE)+AA2409+1,IF(V2409="Mumbai",VLOOKUP(V2409,'Branch Wise Work Timelines'!C:G,4,FALSE)+AA2409+1,VLOOKUP(V2409,'Branch Wise Work Timelines'!C:G,4,FALSE)+AA2409))</f>
        <v>44889.770833333336</v>
      </c>
      <c r="AG2409" s="67">
        <f>WORKDAY.INTL(AA2409,1,11)+VLOOKUP(V2409,'Branch Wise Work Timelines'!C:G,3,FALSE)</f>
        <v>44890.416666666664</v>
      </c>
      <c r="AH2409" s="69" t="str">
        <f t="shared" ca="1" si="453"/>
        <v>Out of TAT</v>
      </c>
      <c r="AI2409" s="69">
        <f t="shared" ca="1" si="454"/>
        <v>20490</v>
      </c>
      <c r="AJ2409" s="69" t="str">
        <f ca="1">IF(AI2409&lt;0,"0-12",IFERROR(VLOOKUP(AI2409,Breakup[],2,FALSE),"&gt;24"))</f>
        <v>&gt;24</v>
      </c>
      <c r="AK2409" s="69" t="str">
        <f>VLOOKUP(V2409,Master!B:D,3,FALSE)</f>
        <v>South</v>
      </c>
      <c r="AL2409" s="69" t="str">
        <f t="shared" si="455"/>
        <v>Cochin</v>
      </c>
    </row>
    <row r="2410" spans="1:38">
      <c r="A2410" s="13" t="s">
        <v>5131</v>
      </c>
      <c r="B2410" s="54">
        <v>44701.642658101897</v>
      </c>
      <c r="C2410" s="13" t="s">
        <v>586</v>
      </c>
      <c r="D2410" s="13">
        <v>784</v>
      </c>
      <c r="E2410" s="13" t="s">
        <v>5132</v>
      </c>
      <c r="F2410" s="13" t="s">
        <v>15</v>
      </c>
      <c r="G2410" s="14">
        <v>1653043347189</v>
      </c>
      <c r="H2410" s="55">
        <v>0.14348379629629601</v>
      </c>
      <c r="I2410" s="33">
        <v>44883.143483796302</v>
      </c>
      <c r="J2410" s="58">
        <v>44883</v>
      </c>
      <c r="K2410" s="13" t="s">
        <v>213</v>
      </c>
      <c r="L2410" s="13" t="s">
        <v>30</v>
      </c>
      <c r="M2410" s="13" t="s">
        <v>75</v>
      </c>
      <c r="N2410" s="13" t="s">
        <v>206</v>
      </c>
      <c r="O2410" s="33" t="s">
        <v>38</v>
      </c>
      <c r="P2410" s="58" t="s">
        <v>38</v>
      </c>
      <c r="Q2410" s="33" t="s">
        <v>207</v>
      </c>
      <c r="R2410" s="14" t="s">
        <v>38</v>
      </c>
      <c r="S2410" s="13" t="s">
        <v>208</v>
      </c>
      <c r="T2410" s="13" t="s">
        <v>209</v>
      </c>
      <c r="U2410" s="33">
        <f t="shared" ca="1" si="444"/>
        <v>45744.56914039352</v>
      </c>
      <c r="V2410" s="13" t="str">
        <f t="shared" si="445"/>
        <v>Bangalore</v>
      </c>
      <c r="W2410" s="13" t="str">
        <f t="shared" si="446"/>
        <v>CLS</v>
      </c>
      <c r="X2410" s="13">
        <f t="shared" si="447"/>
        <v>3</v>
      </c>
      <c r="Y2410" s="13" t="str">
        <f>IFERROR(VLOOKUP(C2410,ReceivingTeam[],2,FALSE),"HelpDesk")</f>
        <v>HelpDesk</v>
      </c>
      <c r="Z2410" s="67">
        <f t="shared" si="448"/>
        <v>44883.916666666664</v>
      </c>
      <c r="AA2410" s="68">
        <f t="shared" si="449"/>
        <v>44883</v>
      </c>
      <c r="AB2410" s="69" t="b">
        <f t="shared" si="450"/>
        <v>1</v>
      </c>
      <c r="AC2410" s="70">
        <f t="shared" si="451"/>
        <v>0.5</v>
      </c>
      <c r="AD2410" s="67">
        <f t="shared" si="452"/>
        <v>44883.916666666664</v>
      </c>
      <c r="AE2410" s="67">
        <f>VLOOKUP(V2410,'Branch Wise Work Timelines'!C:G,3,FALSE)+AA2410</f>
        <v>44883.416666666664</v>
      </c>
      <c r="AF2410" s="67">
        <f>IF(V2410="Bangalore",VLOOKUP(V2410,'Branch Wise Work Timelines'!C:G,4,FALSE)+AA2410+1,IF(V2410="Mumbai",VLOOKUP(V2410,'Branch Wise Work Timelines'!C:G,4,FALSE)+AA2410+1,VLOOKUP(V2410,'Branch Wise Work Timelines'!C:G,4,FALSE)+AA2410))</f>
        <v>44884.104166666664</v>
      </c>
      <c r="AG2410" s="67">
        <f>WORKDAY.INTL(AA2410,1,11)+VLOOKUP(V2410,'Branch Wise Work Timelines'!C:G,3,FALSE)</f>
        <v>44884.416666666664</v>
      </c>
      <c r="AH2410" s="69" t="str">
        <f t="shared" ca="1" si="453"/>
        <v>Out of TAT</v>
      </c>
      <c r="AI2410" s="69">
        <f t="shared" ca="1" si="454"/>
        <v>20656</v>
      </c>
      <c r="AJ2410" s="69" t="str">
        <f ca="1">IF(AI2410&lt;0,"0-12",IFERROR(VLOOKUP(AI2410,Breakup[],2,FALSE),"&gt;24"))</f>
        <v>&gt;24</v>
      </c>
      <c r="AK2410" s="69" t="str">
        <f>VLOOKUP(V2410,Master!B:D,3,FALSE)</f>
        <v>South</v>
      </c>
      <c r="AL2410" s="69" t="str">
        <f t="shared" si="455"/>
        <v>Bangalore-CLS</v>
      </c>
    </row>
    <row r="2411" spans="1:38">
      <c r="A2411" s="13" t="s">
        <v>5133</v>
      </c>
      <c r="B2411" s="54">
        <v>44701.539400659698</v>
      </c>
      <c r="C2411" s="13" t="s">
        <v>158</v>
      </c>
      <c r="D2411" s="13">
        <v>701</v>
      </c>
      <c r="E2411" s="13" t="s">
        <v>5134</v>
      </c>
      <c r="F2411" s="13" t="s">
        <v>33</v>
      </c>
      <c r="G2411" s="14">
        <v>1653032383696</v>
      </c>
      <c r="H2411" s="55">
        <v>0.96968750000000004</v>
      </c>
      <c r="I2411" s="33">
        <v>44883.969687500001</v>
      </c>
      <c r="J2411" s="58">
        <v>44883</v>
      </c>
      <c r="K2411" s="13" t="s">
        <v>452</v>
      </c>
      <c r="L2411" s="13" t="s">
        <v>36</v>
      </c>
      <c r="M2411" s="13" t="s">
        <v>158</v>
      </c>
      <c r="N2411" s="13" t="s">
        <v>206</v>
      </c>
      <c r="O2411" s="33" t="s">
        <v>38</v>
      </c>
      <c r="P2411" s="58" t="s">
        <v>38</v>
      </c>
      <c r="Q2411" s="33" t="s">
        <v>207</v>
      </c>
      <c r="R2411" s="14" t="s">
        <v>38</v>
      </c>
      <c r="S2411" s="13" t="s">
        <v>216</v>
      </c>
      <c r="T2411" s="13" t="s">
        <v>278</v>
      </c>
      <c r="U2411" s="33">
        <f t="shared" ca="1" si="444"/>
        <v>45744.56914039352</v>
      </c>
      <c r="V2411" s="13" t="str">
        <f t="shared" si="445"/>
        <v>Chennai</v>
      </c>
      <c r="W2411" s="13" t="str">
        <f t="shared" si="446"/>
        <v>RI</v>
      </c>
      <c r="X2411" s="13">
        <f t="shared" si="447"/>
        <v>23</v>
      </c>
      <c r="Y2411" s="13" t="str">
        <f>IFERROR(VLOOKUP(C2411,ReceivingTeam[],2,FALSE),"HelpDesk")</f>
        <v>Branch office</v>
      </c>
      <c r="Z2411" s="67">
        <f t="shared" si="448"/>
        <v>44887.615520833329</v>
      </c>
      <c r="AA2411" s="68">
        <f t="shared" si="449"/>
        <v>44883</v>
      </c>
      <c r="AB2411" s="69" t="b">
        <f t="shared" si="450"/>
        <v>1</v>
      </c>
      <c r="AC2411" s="70">
        <f t="shared" si="451"/>
        <v>3</v>
      </c>
      <c r="AD2411" s="67">
        <f t="shared" si="452"/>
        <v>44887.615520833329</v>
      </c>
      <c r="AE2411" s="67">
        <f>VLOOKUP(V2411,'Branch Wise Work Timelines'!C:G,3,FALSE)+AA2411</f>
        <v>44883.416666666664</v>
      </c>
      <c r="AF2411" s="67">
        <f>IF(V2411="Bangalore",VLOOKUP(V2411,'Branch Wise Work Timelines'!C:G,4,FALSE)+AA2411+1,IF(V2411="Mumbai",VLOOKUP(V2411,'Branch Wise Work Timelines'!C:G,4,FALSE)+AA2411+1,VLOOKUP(V2411,'Branch Wise Work Timelines'!C:G,4,FALSE)+AA2411))</f>
        <v>44883.770833333336</v>
      </c>
      <c r="AG2411" s="67">
        <f>WORKDAY.INTL(AA2411,1,11)+VLOOKUP(V2411,'Branch Wise Work Timelines'!C:G,3,FALSE)</f>
        <v>44884.416666666664</v>
      </c>
      <c r="AH2411" s="69" t="str">
        <f t="shared" ca="1" si="453"/>
        <v>Out of TAT</v>
      </c>
      <c r="AI2411" s="69">
        <f t="shared" ca="1" si="454"/>
        <v>20567</v>
      </c>
      <c r="AJ2411" s="69" t="str">
        <f ca="1">IF(AI2411&lt;0,"0-12",IFERROR(VLOOKUP(AI2411,Breakup[],2,FALSE),"&gt;24"))</f>
        <v>&gt;24</v>
      </c>
      <c r="AK2411" s="69" t="str">
        <f>VLOOKUP(V2411,Master!B:D,3,FALSE)</f>
        <v>South</v>
      </c>
      <c r="AL2411" s="69" t="str">
        <f t="shared" si="455"/>
        <v>Chennai</v>
      </c>
    </row>
    <row r="2412" spans="1:38">
      <c r="A2412" s="13" t="s">
        <v>5135</v>
      </c>
      <c r="B2412" s="54">
        <v>44701.676958715303</v>
      </c>
      <c r="C2412" s="13" t="s">
        <v>901</v>
      </c>
      <c r="D2412" s="13">
        <v>881</v>
      </c>
      <c r="E2412" s="13" t="s">
        <v>5136</v>
      </c>
      <c r="F2412" s="13" t="s">
        <v>33</v>
      </c>
      <c r="G2412" s="14">
        <v>1653044260842</v>
      </c>
      <c r="H2412" s="55">
        <v>0.94944444444444398</v>
      </c>
      <c r="I2412" s="33">
        <v>44891.949444444399</v>
      </c>
      <c r="J2412" s="58">
        <v>44891</v>
      </c>
      <c r="K2412" s="13" t="s">
        <v>213</v>
      </c>
      <c r="L2412" s="13" t="s">
        <v>30</v>
      </c>
      <c r="M2412" s="13" t="s">
        <v>282</v>
      </c>
      <c r="N2412" s="13" t="s">
        <v>215</v>
      </c>
      <c r="O2412" s="33">
        <v>44891.464988425898</v>
      </c>
      <c r="P2412" s="58">
        <v>44891</v>
      </c>
      <c r="Q2412" s="33" t="s">
        <v>237</v>
      </c>
      <c r="R2412" s="14">
        <v>440</v>
      </c>
      <c r="S2412" s="13" t="s">
        <v>216</v>
      </c>
      <c r="T2412" s="13" t="s">
        <v>217</v>
      </c>
      <c r="U2412" s="33">
        <f t="shared" ca="1" si="444"/>
        <v>45744.56914039352</v>
      </c>
      <c r="V2412" s="13" t="str">
        <f t="shared" si="445"/>
        <v>Bangalore</v>
      </c>
      <c r="W2412" s="13" t="str">
        <f t="shared" si="446"/>
        <v>RI</v>
      </c>
      <c r="X2412" s="13">
        <f t="shared" si="447"/>
        <v>22</v>
      </c>
      <c r="Y2412" s="13" t="str">
        <f>IFERROR(VLOOKUP(C2412,ReceivingTeam[],2,FALSE),"HelpDesk")</f>
        <v>HelpDesk</v>
      </c>
      <c r="Z2412" s="67">
        <f t="shared" si="448"/>
        <v>44893.761944444399</v>
      </c>
      <c r="AA2412" s="68">
        <f t="shared" si="449"/>
        <v>44891</v>
      </c>
      <c r="AB2412" s="69" t="b">
        <f t="shared" si="450"/>
        <v>1</v>
      </c>
      <c r="AC2412" s="70">
        <f t="shared" si="451"/>
        <v>0.5</v>
      </c>
      <c r="AD2412" s="67">
        <f t="shared" si="452"/>
        <v>44893.761944444399</v>
      </c>
      <c r="AE2412" s="67">
        <f>VLOOKUP(V2412,'Branch Wise Work Timelines'!C:G,3,FALSE)+AA2412</f>
        <v>44891.416666666664</v>
      </c>
      <c r="AF2412" s="67">
        <f>IF(V2412="Bangalore",VLOOKUP(V2412,'Branch Wise Work Timelines'!C:G,4,FALSE)+AA2412+1,IF(V2412="Mumbai",VLOOKUP(V2412,'Branch Wise Work Timelines'!C:G,4,FALSE)+AA2412+1,VLOOKUP(V2412,'Branch Wise Work Timelines'!C:G,4,FALSE)+AA2412))</f>
        <v>44892.104166666664</v>
      </c>
      <c r="AG2412" s="67">
        <f>WORKDAY.INTL(AA2412,1,11)+VLOOKUP(V2412,'Branch Wise Work Timelines'!C:G,3,FALSE)</f>
        <v>44893.416666666664</v>
      </c>
      <c r="AH2412" s="69" t="str">
        <f t="shared" si="453"/>
        <v>Met</v>
      </c>
      <c r="AI2412" s="69">
        <f t="shared" ca="1" si="454"/>
        <v>20420</v>
      </c>
      <c r="AJ2412" s="69" t="str">
        <f ca="1">IF(AI2412&lt;0,"0-12",IFERROR(VLOOKUP(AI2412,Breakup[],2,FALSE),"&gt;24"))</f>
        <v>&gt;24</v>
      </c>
      <c r="AK2412" s="69" t="str">
        <f>VLOOKUP(V2412,Master!B:D,3,FALSE)</f>
        <v>South</v>
      </c>
      <c r="AL2412" s="69" t="str">
        <f t="shared" si="455"/>
        <v>Bangalore</v>
      </c>
    </row>
    <row r="2413" spans="1:38">
      <c r="A2413" s="13" t="s">
        <v>5137</v>
      </c>
      <c r="B2413" s="54">
        <v>44701.570061458297</v>
      </c>
      <c r="C2413" s="13" t="s">
        <v>3924</v>
      </c>
      <c r="D2413" s="13">
        <v>643</v>
      </c>
      <c r="E2413" s="13" t="s">
        <v>5138</v>
      </c>
      <c r="F2413" s="13" t="s">
        <v>33</v>
      </c>
      <c r="G2413" s="14">
        <v>1653035318228</v>
      </c>
      <c r="H2413" s="55">
        <v>0.57174768518518504</v>
      </c>
      <c r="I2413" s="33">
        <v>44882.571747685201</v>
      </c>
      <c r="J2413" s="58">
        <v>44882</v>
      </c>
      <c r="K2413" s="13" t="s">
        <v>41</v>
      </c>
      <c r="L2413" s="13" t="s">
        <v>40</v>
      </c>
      <c r="M2413" s="13" t="s">
        <v>3924</v>
      </c>
      <c r="N2413" s="13" t="s">
        <v>215</v>
      </c>
      <c r="O2413" s="33" t="s">
        <v>38</v>
      </c>
      <c r="P2413" s="58" t="s">
        <v>38</v>
      </c>
      <c r="Q2413" s="33" t="s">
        <v>207</v>
      </c>
      <c r="R2413" s="14" t="s">
        <v>38</v>
      </c>
      <c r="S2413" s="13" t="s">
        <v>216</v>
      </c>
      <c r="T2413" s="13" t="s">
        <v>217</v>
      </c>
      <c r="U2413" s="33">
        <f t="shared" ca="1" si="444"/>
        <v>45744.56914039352</v>
      </c>
      <c r="V2413" s="13" t="str">
        <f t="shared" si="445"/>
        <v>Chennai - RSI</v>
      </c>
      <c r="W2413" s="13" t="str">
        <f t="shared" si="446"/>
        <v>RI</v>
      </c>
      <c r="X2413" s="13">
        <f t="shared" si="447"/>
        <v>13</v>
      </c>
      <c r="Y2413" s="13" t="str">
        <f>IFERROR(VLOOKUP(C2413,ReceivingTeam[],2,FALSE),"HelpDesk")</f>
        <v>HelpDesk</v>
      </c>
      <c r="Z2413" s="67">
        <f t="shared" si="448"/>
        <v>44883.696747685201</v>
      </c>
      <c r="AA2413" s="68">
        <f t="shared" si="449"/>
        <v>44882</v>
      </c>
      <c r="AB2413" s="69" t="b">
        <f t="shared" si="450"/>
        <v>1</v>
      </c>
      <c r="AC2413" s="70">
        <f t="shared" si="451"/>
        <v>0.5</v>
      </c>
      <c r="AD2413" s="67">
        <f t="shared" si="452"/>
        <v>44883.696747685201</v>
      </c>
      <c r="AE2413" s="67">
        <f>VLOOKUP(V2413,'Branch Wise Work Timelines'!C:G,3,FALSE)+AA2413</f>
        <v>44882.416666666664</v>
      </c>
      <c r="AF2413" s="67">
        <f>IF(V2413="Bangalore",VLOOKUP(V2413,'Branch Wise Work Timelines'!C:G,4,FALSE)+AA2413+1,IF(V2413="Mumbai",VLOOKUP(V2413,'Branch Wise Work Timelines'!C:G,4,FALSE)+AA2413+1,VLOOKUP(V2413,'Branch Wise Work Timelines'!C:G,4,FALSE)+AA2413))</f>
        <v>44882.791666666664</v>
      </c>
      <c r="AG2413" s="67">
        <f>WORKDAY.INTL(AA2413,1,11)+VLOOKUP(V2413,'Branch Wise Work Timelines'!C:G,3,FALSE)</f>
        <v>44883.416666666664</v>
      </c>
      <c r="AH2413" s="69" t="str">
        <f t="shared" ca="1" si="453"/>
        <v>Out of TAT</v>
      </c>
      <c r="AI2413" s="69">
        <f t="shared" ca="1" si="454"/>
        <v>20661</v>
      </c>
      <c r="AJ2413" s="69" t="str">
        <f ca="1">IF(AI2413&lt;0,"0-12",IFERROR(VLOOKUP(AI2413,Breakup[],2,FALSE),"&gt;24"))</f>
        <v>&gt;24</v>
      </c>
      <c r="AK2413" s="69" t="str">
        <f>VLOOKUP(V2413,Master!B:D,3,FALSE)</f>
        <v>South</v>
      </c>
      <c r="AL2413" s="69" t="str">
        <f t="shared" si="455"/>
        <v>Chennai - RSI</v>
      </c>
    </row>
    <row r="2414" spans="1:38">
      <c r="A2414" s="13" t="s">
        <v>5139</v>
      </c>
      <c r="B2414" s="54">
        <v>44701.575052974498</v>
      </c>
      <c r="C2414" s="13" t="s">
        <v>3924</v>
      </c>
      <c r="D2414" s="13">
        <v>1950</v>
      </c>
      <c r="E2414" s="13" t="s">
        <v>5140</v>
      </c>
      <c r="F2414" s="13" t="s">
        <v>33</v>
      </c>
      <c r="G2414" s="14">
        <v>1653035318228</v>
      </c>
      <c r="H2414" s="55">
        <v>0.412175925925926</v>
      </c>
      <c r="I2414" s="33">
        <v>44881.4121759259</v>
      </c>
      <c r="J2414" s="58">
        <v>44881</v>
      </c>
      <c r="K2414" s="13" t="s">
        <v>41</v>
      </c>
      <c r="L2414" s="13" t="s">
        <v>40</v>
      </c>
      <c r="M2414" s="13" t="s">
        <v>3924</v>
      </c>
      <c r="N2414" s="13" t="s">
        <v>215</v>
      </c>
      <c r="O2414" s="33" t="s">
        <v>38</v>
      </c>
      <c r="P2414" s="58" t="s">
        <v>38</v>
      </c>
      <c r="Q2414" s="33" t="s">
        <v>207</v>
      </c>
      <c r="R2414" s="14" t="s">
        <v>38</v>
      </c>
      <c r="S2414" s="13" t="s">
        <v>216</v>
      </c>
      <c r="T2414" s="13" t="s">
        <v>217</v>
      </c>
      <c r="U2414" s="33">
        <f t="shared" ca="1" si="444"/>
        <v>45744.56914039352</v>
      </c>
      <c r="V2414" s="13" t="str">
        <f t="shared" si="445"/>
        <v>Chennai - RSI</v>
      </c>
      <c r="W2414" s="13" t="str">
        <f t="shared" si="446"/>
        <v>RI</v>
      </c>
      <c r="X2414" s="13">
        <f t="shared" si="447"/>
        <v>9</v>
      </c>
      <c r="Y2414" s="13" t="str">
        <f>IFERROR(VLOOKUP(C2414,ReceivingTeam[],2,FALSE),"HelpDesk")</f>
        <v>HelpDesk</v>
      </c>
      <c r="Z2414" s="67">
        <f t="shared" si="448"/>
        <v>44882.541666666664</v>
      </c>
      <c r="AA2414" s="68">
        <f t="shared" si="449"/>
        <v>44881</v>
      </c>
      <c r="AB2414" s="69" t="b">
        <f t="shared" si="450"/>
        <v>1</v>
      </c>
      <c r="AC2414" s="70">
        <f t="shared" si="451"/>
        <v>0.5</v>
      </c>
      <c r="AD2414" s="67">
        <f t="shared" si="452"/>
        <v>44882.541666666664</v>
      </c>
      <c r="AE2414" s="67">
        <f>VLOOKUP(V2414,'Branch Wise Work Timelines'!C:G,3,FALSE)+AA2414</f>
        <v>44881.416666666664</v>
      </c>
      <c r="AF2414" s="67">
        <f>IF(V2414="Bangalore",VLOOKUP(V2414,'Branch Wise Work Timelines'!C:G,4,FALSE)+AA2414+1,IF(V2414="Mumbai",VLOOKUP(V2414,'Branch Wise Work Timelines'!C:G,4,FALSE)+AA2414+1,VLOOKUP(V2414,'Branch Wise Work Timelines'!C:G,4,FALSE)+AA2414))</f>
        <v>44881.791666666664</v>
      </c>
      <c r="AG2414" s="67">
        <f>WORKDAY.INTL(AA2414,1,11)+VLOOKUP(V2414,'Branch Wise Work Timelines'!C:G,3,FALSE)</f>
        <v>44882.416666666664</v>
      </c>
      <c r="AH2414" s="69" t="str">
        <f t="shared" ca="1" si="453"/>
        <v>Out of TAT</v>
      </c>
      <c r="AI2414" s="69">
        <f t="shared" ca="1" si="454"/>
        <v>20689</v>
      </c>
      <c r="AJ2414" s="69" t="str">
        <f ca="1">IF(AI2414&lt;0,"0-12",IFERROR(VLOOKUP(AI2414,Breakup[],2,FALSE),"&gt;24"))</f>
        <v>&gt;24</v>
      </c>
      <c r="AK2414" s="69" t="str">
        <f>VLOOKUP(V2414,Master!B:D,3,FALSE)</f>
        <v>South</v>
      </c>
      <c r="AL2414" s="69" t="str">
        <f t="shared" si="455"/>
        <v>Chennai - RSI</v>
      </c>
    </row>
    <row r="2415" spans="1:38">
      <c r="A2415" s="13" t="s">
        <v>5141</v>
      </c>
      <c r="B2415" s="54">
        <v>44701.657613310199</v>
      </c>
      <c r="C2415" s="13" t="s">
        <v>219</v>
      </c>
      <c r="D2415" s="13">
        <v>1883</v>
      </c>
      <c r="E2415" s="13" t="s">
        <v>5142</v>
      </c>
      <c r="F2415" s="13" t="s">
        <v>15</v>
      </c>
      <c r="G2415" s="14">
        <v>1653042748167</v>
      </c>
      <c r="H2415" s="55">
        <v>0.43024305555555598</v>
      </c>
      <c r="I2415" s="33">
        <v>44890.430243055598</v>
      </c>
      <c r="J2415" s="58">
        <v>44890</v>
      </c>
      <c r="K2415" s="13" t="s">
        <v>213</v>
      </c>
      <c r="L2415" s="13" t="s">
        <v>30</v>
      </c>
      <c r="M2415" s="13" t="s">
        <v>214</v>
      </c>
      <c r="N2415" s="13" t="s">
        <v>206</v>
      </c>
      <c r="O2415" s="33" t="s">
        <v>38</v>
      </c>
      <c r="P2415" s="58" t="s">
        <v>38</v>
      </c>
      <c r="Q2415" s="33" t="s">
        <v>207</v>
      </c>
      <c r="R2415" s="14" t="s">
        <v>38</v>
      </c>
      <c r="S2415" s="13" t="s">
        <v>216</v>
      </c>
      <c r="T2415" s="13" t="s">
        <v>217</v>
      </c>
      <c r="U2415" s="33">
        <f t="shared" ca="1" si="444"/>
        <v>45744.56914039352</v>
      </c>
      <c r="V2415" s="13" t="str">
        <f t="shared" si="445"/>
        <v>Bangalore</v>
      </c>
      <c r="W2415" s="13" t="str">
        <f t="shared" si="446"/>
        <v>CLS</v>
      </c>
      <c r="X2415" s="13">
        <f t="shared" si="447"/>
        <v>10</v>
      </c>
      <c r="Y2415" s="13" t="str">
        <f>IFERROR(VLOOKUP(C2415,ReceivingTeam[],2,FALSE),"HelpDesk")</f>
        <v>HelpDesk</v>
      </c>
      <c r="Z2415" s="67">
        <f t="shared" si="448"/>
        <v>44890.930243055598</v>
      </c>
      <c r="AA2415" s="68">
        <f t="shared" si="449"/>
        <v>44890</v>
      </c>
      <c r="AB2415" s="69" t="b">
        <f t="shared" si="450"/>
        <v>1</v>
      </c>
      <c r="AC2415" s="70">
        <f t="shared" si="451"/>
        <v>0.5</v>
      </c>
      <c r="AD2415" s="67">
        <f t="shared" si="452"/>
        <v>44890.930243055598</v>
      </c>
      <c r="AE2415" s="67">
        <f>VLOOKUP(V2415,'Branch Wise Work Timelines'!C:G,3,FALSE)+AA2415</f>
        <v>44890.416666666664</v>
      </c>
      <c r="AF2415" s="67">
        <f>IF(V2415="Bangalore",VLOOKUP(V2415,'Branch Wise Work Timelines'!C:G,4,FALSE)+AA2415+1,IF(V2415="Mumbai",VLOOKUP(V2415,'Branch Wise Work Timelines'!C:G,4,FALSE)+AA2415+1,VLOOKUP(V2415,'Branch Wise Work Timelines'!C:G,4,FALSE)+AA2415))</f>
        <v>44891.104166666664</v>
      </c>
      <c r="AG2415" s="67">
        <f>WORKDAY.INTL(AA2415,1,11)+VLOOKUP(V2415,'Branch Wise Work Timelines'!C:G,3,FALSE)</f>
        <v>44891.416666666664</v>
      </c>
      <c r="AH2415" s="69" t="str">
        <f t="shared" ca="1" si="453"/>
        <v>Out of TAT</v>
      </c>
      <c r="AI2415" s="69">
        <f t="shared" ca="1" si="454"/>
        <v>20488</v>
      </c>
      <c r="AJ2415" s="69" t="str">
        <f ca="1">IF(AI2415&lt;0,"0-12",IFERROR(VLOOKUP(AI2415,Breakup[],2,FALSE),"&gt;24"))</f>
        <v>&gt;24</v>
      </c>
      <c r="AK2415" s="69" t="str">
        <f>VLOOKUP(V2415,Master!B:D,3,FALSE)</f>
        <v>South</v>
      </c>
      <c r="AL2415" s="69" t="str">
        <f t="shared" si="455"/>
        <v>Bangalore-CLS</v>
      </c>
    </row>
    <row r="2416" spans="1:38">
      <c r="A2416" s="13" t="s">
        <v>5143</v>
      </c>
      <c r="B2416" s="54">
        <v>44701.649914351903</v>
      </c>
      <c r="C2416" s="13" t="s">
        <v>722</v>
      </c>
      <c r="D2416" s="13">
        <v>968</v>
      </c>
      <c r="E2416" s="13" t="s">
        <v>5144</v>
      </c>
      <c r="F2416" s="13" t="s">
        <v>15</v>
      </c>
      <c r="G2416" s="14">
        <v>1653042748167</v>
      </c>
      <c r="H2416" s="55">
        <v>0.75002314814814797</v>
      </c>
      <c r="I2416" s="33">
        <v>44888.750023148103</v>
      </c>
      <c r="J2416" s="58">
        <v>44888</v>
      </c>
      <c r="K2416" s="13" t="s">
        <v>213</v>
      </c>
      <c r="L2416" s="13" t="s">
        <v>30</v>
      </c>
      <c r="M2416" s="13" t="s">
        <v>214</v>
      </c>
      <c r="N2416" s="13" t="s">
        <v>206</v>
      </c>
      <c r="O2416" s="33" t="s">
        <v>38</v>
      </c>
      <c r="P2416" s="58" t="s">
        <v>38</v>
      </c>
      <c r="Q2416" s="33" t="s">
        <v>207</v>
      </c>
      <c r="R2416" s="14" t="s">
        <v>38</v>
      </c>
      <c r="S2416" s="13" t="s">
        <v>216</v>
      </c>
      <c r="T2416" s="13" t="s">
        <v>217</v>
      </c>
      <c r="U2416" s="33">
        <f t="shared" ca="1" si="444"/>
        <v>45744.56914039352</v>
      </c>
      <c r="V2416" s="13" t="str">
        <f t="shared" si="445"/>
        <v>Bangalore</v>
      </c>
      <c r="W2416" s="13" t="str">
        <f t="shared" si="446"/>
        <v>CLS</v>
      </c>
      <c r="X2416" s="13">
        <f t="shared" si="447"/>
        <v>18</v>
      </c>
      <c r="Y2416" s="13" t="str">
        <f>IFERROR(VLOOKUP(C2416,ReceivingTeam[],2,FALSE),"HelpDesk")</f>
        <v>HelpDesk</v>
      </c>
      <c r="Z2416" s="67">
        <f t="shared" si="448"/>
        <v>44889.562523148103</v>
      </c>
      <c r="AA2416" s="68">
        <f t="shared" si="449"/>
        <v>44888</v>
      </c>
      <c r="AB2416" s="69" t="b">
        <f t="shared" si="450"/>
        <v>1</v>
      </c>
      <c r="AC2416" s="70">
        <f t="shared" si="451"/>
        <v>0.5</v>
      </c>
      <c r="AD2416" s="67">
        <f t="shared" si="452"/>
        <v>44889.562523148103</v>
      </c>
      <c r="AE2416" s="67">
        <f>VLOOKUP(V2416,'Branch Wise Work Timelines'!C:G,3,FALSE)+AA2416</f>
        <v>44888.416666666664</v>
      </c>
      <c r="AF2416" s="67">
        <f>IF(V2416="Bangalore",VLOOKUP(V2416,'Branch Wise Work Timelines'!C:G,4,FALSE)+AA2416+1,IF(V2416="Mumbai",VLOOKUP(V2416,'Branch Wise Work Timelines'!C:G,4,FALSE)+AA2416+1,VLOOKUP(V2416,'Branch Wise Work Timelines'!C:G,4,FALSE)+AA2416))</f>
        <v>44889.104166666664</v>
      </c>
      <c r="AG2416" s="67">
        <f>WORKDAY.INTL(AA2416,1,11)+VLOOKUP(V2416,'Branch Wise Work Timelines'!C:G,3,FALSE)</f>
        <v>44889.416666666664</v>
      </c>
      <c r="AH2416" s="69" t="str">
        <f t="shared" ca="1" si="453"/>
        <v>Out of TAT</v>
      </c>
      <c r="AI2416" s="69">
        <f t="shared" ca="1" si="454"/>
        <v>20521</v>
      </c>
      <c r="AJ2416" s="69" t="str">
        <f ca="1">IF(AI2416&lt;0,"0-12",IFERROR(VLOOKUP(AI2416,Breakup[],2,FALSE),"&gt;24"))</f>
        <v>&gt;24</v>
      </c>
      <c r="AK2416" s="69" t="str">
        <f>VLOOKUP(V2416,Master!B:D,3,FALSE)</f>
        <v>South</v>
      </c>
      <c r="AL2416" s="69" t="str">
        <f t="shared" si="455"/>
        <v>Bangalore-CLS</v>
      </c>
    </row>
    <row r="2417" spans="1:38">
      <c r="A2417" s="13" t="s">
        <v>5145</v>
      </c>
      <c r="B2417" s="54">
        <v>44701.543092013897</v>
      </c>
      <c r="C2417" s="13" t="s">
        <v>1345</v>
      </c>
      <c r="D2417" s="13">
        <v>1196</v>
      </c>
      <c r="E2417" s="13" t="s">
        <v>5146</v>
      </c>
      <c r="F2417" s="13" t="s">
        <v>15</v>
      </c>
      <c r="G2417" s="14">
        <v>1653031432017</v>
      </c>
      <c r="H2417" s="55">
        <v>0.34754629629629602</v>
      </c>
      <c r="I2417" s="33">
        <v>44883.347546296303</v>
      </c>
      <c r="J2417" s="58">
        <v>44883</v>
      </c>
      <c r="K2417" s="13" t="s">
        <v>213</v>
      </c>
      <c r="L2417" s="13" t="s">
        <v>30</v>
      </c>
      <c r="M2417" s="13" t="s">
        <v>75</v>
      </c>
      <c r="N2417" s="13" t="s">
        <v>206</v>
      </c>
      <c r="O2417" s="33" t="s">
        <v>38</v>
      </c>
      <c r="P2417" s="58" t="s">
        <v>38</v>
      </c>
      <c r="Q2417" s="33" t="s">
        <v>207</v>
      </c>
      <c r="R2417" s="14" t="s">
        <v>38</v>
      </c>
      <c r="S2417" s="13" t="s">
        <v>216</v>
      </c>
      <c r="T2417" s="13" t="s">
        <v>217</v>
      </c>
      <c r="U2417" s="33">
        <f t="shared" ca="1" si="444"/>
        <v>45744.56914039352</v>
      </c>
      <c r="V2417" s="13" t="str">
        <f t="shared" si="445"/>
        <v>Bangalore</v>
      </c>
      <c r="W2417" s="13" t="str">
        <f t="shared" si="446"/>
        <v>CLS</v>
      </c>
      <c r="X2417" s="13">
        <f t="shared" si="447"/>
        <v>8</v>
      </c>
      <c r="Y2417" s="13" t="str">
        <f>IFERROR(VLOOKUP(C2417,ReceivingTeam[],2,FALSE),"HelpDesk")</f>
        <v>HelpDesk</v>
      </c>
      <c r="Z2417" s="67">
        <f t="shared" si="448"/>
        <v>44883.916666666664</v>
      </c>
      <c r="AA2417" s="68">
        <f t="shared" si="449"/>
        <v>44883</v>
      </c>
      <c r="AB2417" s="69" t="b">
        <f t="shared" si="450"/>
        <v>1</v>
      </c>
      <c r="AC2417" s="70">
        <f t="shared" si="451"/>
        <v>0.5</v>
      </c>
      <c r="AD2417" s="67">
        <f t="shared" si="452"/>
        <v>44883.916666666664</v>
      </c>
      <c r="AE2417" s="67">
        <f>VLOOKUP(V2417,'Branch Wise Work Timelines'!C:G,3,FALSE)+AA2417</f>
        <v>44883.416666666664</v>
      </c>
      <c r="AF2417" s="67">
        <f>IF(V2417="Bangalore",VLOOKUP(V2417,'Branch Wise Work Timelines'!C:G,4,FALSE)+AA2417+1,IF(V2417="Mumbai",VLOOKUP(V2417,'Branch Wise Work Timelines'!C:G,4,FALSE)+AA2417+1,VLOOKUP(V2417,'Branch Wise Work Timelines'!C:G,4,FALSE)+AA2417))</f>
        <v>44884.104166666664</v>
      </c>
      <c r="AG2417" s="67">
        <f>WORKDAY.INTL(AA2417,1,11)+VLOOKUP(V2417,'Branch Wise Work Timelines'!C:G,3,FALSE)</f>
        <v>44884.416666666664</v>
      </c>
      <c r="AH2417" s="69" t="str">
        <f t="shared" ca="1" si="453"/>
        <v>Out of TAT</v>
      </c>
      <c r="AI2417" s="69">
        <f t="shared" ca="1" si="454"/>
        <v>20656</v>
      </c>
      <c r="AJ2417" s="69" t="str">
        <f ca="1">IF(AI2417&lt;0,"0-12",IFERROR(VLOOKUP(AI2417,Breakup[],2,FALSE),"&gt;24"))</f>
        <v>&gt;24</v>
      </c>
      <c r="AK2417" s="69" t="str">
        <f>VLOOKUP(V2417,Master!B:D,3,FALSE)</f>
        <v>South</v>
      </c>
      <c r="AL2417" s="69" t="str">
        <f t="shared" si="455"/>
        <v>Bangalore-CLS</v>
      </c>
    </row>
    <row r="2418" spans="1:38">
      <c r="A2418" s="13" t="s">
        <v>5147</v>
      </c>
      <c r="B2418" s="54">
        <v>44701.543132442101</v>
      </c>
      <c r="C2418" s="13" t="s">
        <v>467</v>
      </c>
      <c r="D2418" s="13">
        <v>1132</v>
      </c>
      <c r="E2418" s="13" t="s">
        <v>5148</v>
      </c>
      <c r="F2418" s="13" t="s">
        <v>15</v>
      </c>
      <c r="G2418" s="14">
        <v>1653032881003</v>
      </c>
      <c r="H2418" s="55">
        <v>0.34292824074074102</v>
      </c>
      <c r="I2418" s="33">
        <v>44889.342928240701</v>
      </c>
      <c r="J2418" s="58">
        <v>44889</v>
      </c>
      <c r="K2418" s="13" t="s">
        <v>213</v>
      </c>
      <c r="L2418" s="13" t="s">
        <v>30</v>
      </c>
      <c r="M2418" s="13" t="s">
        <v>75</v>
      </c>
      <c r="N2418" s="13" t="s">
        <v>215</v>
      </c>
      <c r="O2418" s="33" t="s">
        <v>38</v>
      </c>
      <c r="P2418" s="58" t="s">
        <v>38</v>
      </c>
      <c r="Q2418" s="33" t="s">
        <v>207</v>
      </c>
      <c r="R2418" s="14" t="s">
        <v>38</v>
      </c>
      <c r="S2418" s="13" t="s">
        <v>216</v>
      </c>
      <c r="T2418" s="13" t="s">
        <v>217</v>
      </c>
      <c r="U2418" s="33">
        <f t="shared" ca="1" si="444"/>
        <v>45744.56914039352</v>
      </c>
      <c r="V2418" s="13" t="str">
        <f t="shared" si="445"/>
        <v>Bangalore</v>
      </c>
      <c r="W2418" s="13" t="str">
        <f t="shared" si="446"/>
        <v>CLS</v>
      </c>
      <c r="X2418" s="13">
        <f t="shared" si="447"/>
        <v>8</v>
      </c>
      <c r="Y2418" s="13" t="str">
        <f>IFERROR(VLOOKUP(C2418,ReceivingTeam[],2,FALSE),"HelpDesk")</f>
        <v>HelpDesk</v>
      </c>
      <c r="Z2418" s="67">
        <f t="shared" si="448"/>
        <v>44889.916666666664</v>
      </c>
      <c r="AA2418" s="68">
        <f t="shared" si="449"/>
        <v>44889</v>
      </c>
      <c r="AB2418" s="69" t="b">
        <f t="shared" si="450"/>
        <v>1</v>
      </c>
      <c r="AC2418" s="70">
        <f t="shared" si="451"/>
        <v>0.5</v>
      </c>
      <c r="AD2418" s="67">
        <f t="shared" si="452"/>
        <v>44889.916666666664</v>
      </c>
      <c r="AE2418" s="67">
        <f>VLOOKUP(V2418,'Branch Wise Work Timelines'!C:G,3,FALSE)+AA2418</f>
        <v>44889.416666666664</v>
      </c>
      <c r="AF2418" s="67">
        <f>IF(V2418="Bangalore",VLOOKUP(V2418,'Branch Wise Work Timelines'!C:G,4,FALSE)+AA2418+1,IF(V2418="Mumbai",VLOOKUP(V2418,'Branch Wise Work Timelines'!C:G,4,FALSE)+AA2418+1,VLOOKUP(V2418,'Branch Wise Work Timelines'!C:G,4,FALSE)+AA2418))</f>
        <v>44890.104166666664</v>
      </c>
      <c r="AG2418" s="67">
        <f>WORKDAY.INTL(AA2418,1,11)+VLOOKUP(V2418,'Branch Wise Work Timelines'!C:G,3,FALSE)</f>
        <v>44890.416666666664</v>
      </c>
      <c r="AH2418" s="69" t="str">
        <f t="shared" ca="1" si="453"/>
        <v>Out of TAT</v>
      </c>
      <c r="AI2418" s="69">
        <f t="shared" ca="1" si="454"/>
        <v>20512</v>
      </c>
      <c r="AJ2418" s="69" t="str">
        <f ca="1">IF(AI2418&lt;0,"0-12",IFERROR(VLOOKUP(AI2418,Breakup[],2,FALSE),"&gt;24"))</f>
        <v>&gt;24</v>
      </c>
      <c r="AK2418" s="69" t="str">
        <f>VLOOKUP(V2418,Master!B:D,3,FALSE)</f>
        <v>South</v>
      </c>
      <c r="AL2418" s="69" t="str">
        <f t="shared" si="455"/>
        <v>Bangalore-CLS</v>
      </c>
    </row>
    <row r="2419" spans="1:38">
      <c r="A2419" s="13" t="s">
        <v>5149</v>
      </c>
      <c r="B2419" s="54">
        <v>44701.624274421301</v>
      </c>
      <c r="C2419" s="13" t="s">
        <v>372</v>
      </c>
      <c r="D2419" s="13">
        <v>689</v>
      </c>
      <c r="E2419" s="13" t="s">
        <v>5150</v>
      </c>
      <c r="F2419" s="13" t="s">
        <v>15</v>
      </c>
      <c r="G2419" s="14">
        <v>1653042280155</v>
      </c>
      <c r="H2419" s="55">
        <v>3.9143518518518501E-2</v>
      </c>
      <c r="I2419" s="33">
        <v>44883.039143518501</v>
      </c>
      <c r="J2419" s="58">
        <v>44883</v>
      </c>
      <c r="K2419" s="13" t="s">
        <v>213</v>
      </c>
      <c r="L2419" s="13" t="s">
        <v>30</v>
      </c>
      <c r="M2419" s="13" t="s">
        <v>214</v>
      </c>
      <c r="N2419" s="13" t="s">
        <v>206</v>
      </c>
      <c r="O2419" s="33" t="s">
        <v>38</v>
      </c>
      <c r="P2419" s="58" t="s">
        <v>38</v>
      </c>
      <c r="Q2419" s="33" t="s">
        <v>207</v>
      </c>
      <c r="R2419" s="14" t="s">
        <v>38</v>
      </c>
      <c r="S2419" s="13" t="s">
        <v>216</v>
      </c>
      <c r="T2419" s="13" t="s">
        <v>217</v>
      </c>
      <c r="U2419" s="33">
        <f t="shared" ca="1" si="444"/>
        <v>45744.56914039352</v>
      </c>
      <c r="V2419" s="13" t="str">
        <f t="shared" si="445"/>
        <v>Bangalore</v>
      </c>
      <c r="W2419" s="13" t="str">
        <f t="shared" si="446"/>
        <v>CLS</v>
      </c>
      <c r="X2419" s="13">
        <f t="shared" si="447"/>
        <v>0</v>
      </c>
      <c r="Y2419" s="13" t="str">
        <f>IFERROR(VLOOKUP(C2419,ReceivingTeam[],2,FALSE),"HelpDesk")</f>
        <v>HelpDesk</v>
      </c>
      <c r="Z2419" s="67">
        <f t="shared" si="448"/>
        <v>44883.916666666664</v>
      </c>
      <c r="AA2419" s="68">
        <f t="shared" si="449"/>
        <v>44883</v>
      </c>
      <c r="AB2419" s="69" t="b">
        <f t="shared" si="450"/>
        <v>1</v>
      </c>
      <c r="AC2419" s="70">
        <f t="shared" si="451"/>
        <v>0.5</v>
      </c>
      <c r="AD2419" s="67">
        <f t="shared" si="452"/>
        <v>44883.916666666664</v>
      </c>
      <c r="AE2419" s="67">
        <f>VLOOKUP(V2419,'Branch Wise Work Timelines'!C:G,3,FALSE)+AA2419</f>
        <v>44883.416666666664</v>
      </c>
      <c r="AF2419" s="67">
        <f>IF(V2419="Bangalore",VLOOKUP(V2419,'Branch Wise Work Timelines'!C:G,4,FALSE)+AA2419+1,IF(V2419="Mumbai",VLOOKUP(V2419,'Branch Wise Work Timelines'!C:G,4,FALSE)+AA2419+1,VLOOKUP(V2419,'Branch Wise Work Timelines'!C:G,4,FALSE)+AA2419))</f>
        <v>44884.104166666664</v>
      </c>
      <c r="AG2419" s="67">
        <f>WORKDAY.INTL(AA2419,1,11)+VLOOKUP(V2419,'Branch Wise Work Timelines'!C:G,3,FALSE)</f>
        <v>44884.416666666664</v>
      </c>
      <c r="AH2419" s="69" t="str">
        <f t="shared" ca="1" si="453"/>
        <v>Out of TAT</v>
      </c>
      <c r="AI2419" s="69">
        <f t="shared" ca="1" si="454"/>
        <v>20656</v>
      </c>
      <c r="AJ2419" s="69" t="str">
        <f ca="1">IF(AI2419&lt;0,"0-12",IFERROR(VLOOKUP(AI2419,Breakup[],2,FALSE),"&gt;24"))</f>
        <v>&gt;24</v>
      </c>
      <c r="AK2419" s="69" t="str">
        <f>VLOOKUP(V2419,Master!B:D,3,FALSE)</f>
        <v>South</v>
      </c>
      <c r="AL2419" s="69" t="str">
        <f t="shared" si="455"/>
        <v>Bangalore-CLS</v>
      </c>
    </row>
    <row r="2420" spans="1:38">
      <c r="A2420" s="13" t="s">
        <v>5151</v>
      </c>
      <c r="B2420" s="54">
        <v>44701.5390345255</v>
      </c>
      <c r="C2420" s="13" t="s">
        <v>347</v>
      </c>
      <c r="D2420" s="13">
        <v>1872</v>
      </c>
      <c r="E2420" s="13" t="s">
        <v>5152</v>
      </c>
      <c r="F2420" s="13" t="s">
        <v>33</v>
      </c>
      <c r="G2420" s="14">
        <v>1653032557920</v>
      </c>
      <c r="H2420" s="55">
        <v>0.40081018518518502</v>
      </c>
      <c r="I2420" s="33">
        <v>44884.400810185201</v>
      </c>
      <c r="J2420" s="58">
        <v>44884</v>
      </c>
      <c r="K2420" s="13" t="s">
        <v>325</v>
      </c>
      <c r="L2420" s="13" t="s">
        <v>55</v>
      </c>
      <c r="M2420" s="13" t="s">
        <v>323</v>
      </c>
      <c r="N2420" s="13" t="s">
        <v>206</v>
      </c>
      <c r="O2420" s="33" t="s">
        <v>38</v>
      </c>
      <c r="P2420" s="58" t="s">
        <v>38</v>
      </c>
      <c r="Q2420" s="33" t="s">
        <v>207</v>
      </c>
      <c r="R2420" s="14" t="s">
        <v>38</v>
      </c>
      <c r="S2420" s="13" t="s">
        <v>208</v>
      </c>
      <c r="T2420" s="13" t="s">
        <v>209</v>
      </c>
      <c r="U2420" s="33">
        <f t="shared" ca="1" si="444"/>
        <v>45744.56914039352</v>
      </c>
      <c r="V2420" s="13" t="str">
        <f t="shared" si="445"/>
        <v>Delhi</v>
      </c>
      <c r="W2420" s="13" t="str">
        <f t="shared" si="446"/>
        <v>RI</v>
      </c>
      <c r="X2420" s="13">
        <f t="shared" si="447"/>
        <v>9</v>
      </c>
      <c r="Y2420" s="13" t="str">
        <f>IFERROR(VLOOKUP(C2420,ReceivingTeam[],2,FALSE),"HelpDesk")</f>
        <v>HelpDesk</v>
      </c>
      <c r="Z2420" s="67">
        <f t="shared" si="448"/>
        <v>44886.562499999993</v>
      </c>
      <c r="AA2420" s="68">
        <f t="shared" si="449"/>
        <v>44884</v>
      </c>
      <c r="AB2420" s="69" t="b">
        <f t="shared" si="450"/>
        <v>1</v>
      </c>
      <c r="AC2420" s="70">
        <f t="shared" si="451"/>
        <v>0.5</v>
      </c>
      <c r="AD2420" s="67">
        <f t="shared" si="452"/>
        <v>44886.562499999993</v>
      </c>
      <c r="AE2420" s="67">
        <f>VLOOKUP(V2420,'Branch Wise Work Timelines'!C:G,3,FALSE)+AA2420</f>
        <v>44884.416666666664</v>
      </c>
      <c r="AF2420" s="67">
        <f>IF(V2420="Bangalore",VLOOKUP(V2420,'Branch Wise Work Timelines'!C:G,4,FALSE)+AA2420+1,IF(V2420="Mumbai",VLOOKUP(V2420,'Branch Wise Work Timelines'!C:G,4,FALSE)+AA2420+1,VLOOKUP(V2420,'Branch Wise Work Timelines'!C:G,4,FALSE)+AA2420))</f>
        <v>44884.770833333336</v>
      </c>
      <c r="AG2420" s="67">
        <f>WORKDAY.INTL(AA2420,1,11)+VLOOKUP(V2420,'Branch Wise Work Timelines'!C:G,3,FALSE)</f>
        <v>44886.416666666664</v>
      </c>
      <c r="AH2420" s="69" t="str">
        <f t="shared" ca="1" si="453"/>
        <v>Out of TAT</v>
      </c>
      <c r="AI2420" s="69">
        <f t="shared" ca="1" si="454"/>
        <v>20593</v>
      </c>
      <c r="AJ2420" s="69" t="str">
        <f ca="1">IF(AI2420&lt;0,"0-12",IFERROR(VLOOKUP(AI2420,Breakup[],2,FALSE),"&gt;24"))</f>
        <v>&gt;24</v>
      </c>
      <c r="AK2420" s="69" t="str">
        <f>VLOOKUP(V2420,Master!B:D,3,FALSE)</f>
        <v>North</v>
      </c>
      <c r="AL2420" s="69" t="str">
        <f t="shared" si="455"/>
        <v>Delhi</v>
      </c>
    </row>
    <row r="2421" spans="1:38">
      <c r="A2421" s="13" t="s">
        <v>5153</v>
      </c>
      <c r="B2421" s="54">
        <v>44701.673387962997</v>
      </c>
      <c r="C2421" s="13" t="s">
        <v>162</v>
      </c>
      <c r="D2421" s="13">
        <v>1677</v>
      </c>
      <c r="E2421" s="13" t="s">
        <v>5154</v>
      </c>
      <c r="F2421" s="13" t="s">
        <v>33</v>
      </c>
      <c r="G2421" s="14">
        <v>1653043873349</v>
      </c>
      <c r="H2421" s="55">
        <v>0.20107638888888901</v>
      </c>
      <c r="I2421" s="33">
        <v>44885.201076388897</v>
      </c>
      <c r="J2421" s="58">
        <v>44885</v>
      </c>
      <c r="K2421" s="13" t="s">
        <v>249</v>
      </c>
      <c r="L2421" s="13" t="s">
        <v>44</v>
      </c>
      <c r="M2421" s="13" t="s">
        <v>250</v>
      </c>
      <c r="N2421" s="13" t="s">
        <v>206</v>
      </c>
      <c r="O2421" s="33" t="s">
        <v>38</v>
      </c>
      <c r="P2421" s="58" t="s">
        <v>38</v>
      </c>
      <c r="Q2421" s="33" t="s">
        <v>207</v>
      </c>
      <c r="R2421" s="14" t="s">
        <v>38</v>
      </c>
      <c r="S2421" s="13" t="s">
        <v>216</v>
      </c>
      <c r="T2421" s="13" t="s">
        <v>217</v>
      </c>
      <c r="U2421" s="33">
        <f t="shared" ca="1" si="444"/>
        <v>45744.56914039352</v>
      </c>
      <c r="V2421" s="13" t="str">
        <f t="shared" si="445"/>
        <v>Coimbatore</v>
      </c>
      <c r="W2421" s="13" t="str">
        <f t="shared" si="446"/>
        <v>RI</v>
      </c>
      <c r="X2421" s="13">
        <f t="shared" si="447"/>
        <v>4</v>
      </c>
      <c r="Y2421" s="13" t="str">
        <f>IFERROR(VLOOKUP(C2421,ReceivingTeam[],2,FALSE),"HelpDesk")</f>
        <v>Branch office</v>
      </c>
      <c r="Z2421" s="67">
        <f t="shared" si="448"/>
        <v>44885.916666666664</v>
      </c>
      <c r="AA2421" s="68">
        <f t="shared" si="449"/>
        <v>44885</v>
      </c>
      <c r="AB2421" s="69" t="b">
        <f t="shared" si="450"/>
        <v>0</v>
      </c>
      <c r="AC2421" s="70">
        <f t="shared" si="451"/>
        <v>0.5</v>
      </c>
      <c r="AD2421" s="67">
        <f t="shared" si="452"/>
        <v>44885.916666666664</v>
      </c>
      <c r="AE2421" s="67">
        <f>VLOOKUP(V2421,'Branch Wise Work Timelines'!C:G,3,FALSE)+AA2421</f>
        <v>44885.416666666664</v>
      </c>
      <c r="AF2421" s="67">
        <f>IF(V2421="Bangalore",VLOOKUP(V2421,'Branch Wise Work Timelines'!C:G,4,FALSE)+AA2421+1,IF(V2421="Mumbai",VLOOKUP(V2421,'Branch Wise Work Timelines'!C:G,4,FALSE)+AA2421+1,VLOOKUP(V2421,'Branch Wise Work Timelines'!C:G,4,FALSE)+AA2421))</f>
        <v>44885.770833333336</v>
      </c>
      <c r="AG2421" s="67">
        <f>WORKDAY.INTL(AA2421,1,11)+VLOOKUP(V2421,'Branch Wise Work Timelines'!C:G,3,FALSE)</f>
        <v>44886.416666666664</v>
      </c>
      <c r="AH2421" s="69" t="str">
        <f t="shared" ca="1" si="453"/>
        <v>Out of TAT</v>
      </c>
      <c r="AI2421" s="69">
        <f t="shared" ca="1" si="454"/>
        <v>20608</v>
      </c>
      <c r="AJ2421" s="69" t="str">
        <f ca="1">IF(AI2421&lt;0,"0-12",IFERROR(VLOOKUP(AI2421,Breakup[],2,FALSE),"&gt;24"))</f>
        <v>&gt;24</v>
      </c>
      <c r="AK2421" s="69" t="str">
        <f>VLOOKUP(V2421,Master!B:D,3,FALSE)</f>
        <v>South</v>
      </c>
      <c r="AL2421" s="69" t="str">
        <f t="shared" si="455"/>
        <v>Coimbatore</v>
      </c>
    </row>
    <row r="2422" spans="1:38">
      <c r="A2422" s="13" t="s">
        <v>5155</v>
      </c>
      <c r="B2422" s="54">
        <v>44701.6748840625</v>
      </c>
      <c r="C2422" s="13" t="s">
        <v>162</v>
      </c>
      <c r="D2422" s="13">
        <v>1352</v>
      </c>
      <c r="E2422" s="13" t="s">
        <v>5156</v>
      </c>
      <c r="F2422" s="13" t="s">
        <v>33</v>
      </c>
      <c r="G2422" s="14">
        <v>1653043873349</v>
      </c>
      <c r="H2422" s="55">
        <v>0.77195601851851903</v>
      </c>
      <c r="I2422" s="33">
        <v>44887.7719560185</v>
      </c>
      <c r="J2422" s="58">
        <v>44887</v>
      </c>
      <c r="K2422" s="13" t="s">
        <v>249</v>
      </c>
      <c r="L2422" s="13" t="s">
        <v>44</v>
      </c>
      <c r="M2422" s="13" t="s">
        <v>250</v>
      </c>
      <c r="N2422" s="13" t="s">
        <v>206</v>
      </c>
      <c r="O2422" s="33" t="s">
        <v>38</v>
      </c>
      <c r="P2422" s="58" t="s">
        <v>38</v>
      </c>
      <c r="Q2422" s="33" t="s">
        <v>207</v>
      </c>
      <c r="R2422" s="14" t="s">
        <v>38</v>
      </c>
      <c r="S2422" s="13" t="s">
        <v>216</v>
      </c>
      <c r="T2422" s="13" t="s">
        <v>217</v>
      </c>
      <c r="U2422" s="33">
        <f t="shared" ca="1" si="444"/>
        <v>45744.56914039352</v>
      </c>
      <c r="V2422" s="13" t="str">
        <f t="shared" si="445"/>
        <v>Coimbatore</v>
      </c>
      <c r="W2422" s="13" t="str">
        <f t="shared" si="446"/>
        <v>RI</v>
      </c>
      <c r="X2422" s="13">
        <f t="shared" si="447"/>
        <v>18</v>
      </c>
      <c r="Y2422" s="13" t="str">
        <f>IFERROR(VLOOKUP(C2422,ReceivingTeam[],2,FALSE),"HelpDesk")</f>
        <v>Branch office</v>
      </c>
      <c r="Z2422" s="67">
        <f t="shared" si="448"/>
        <v>44888.917789351828</v>
      </c>
      <c r="AA2422" s="68">
        <f t="shared" si="449"/>
        <v>44887</v>
      </c>
      <c r="AB2422" s="69" t="b">
        <f t="shared" si="450"/>
        <v>1</v>
      </c>
      <c r="AC2422" s="70">
        <f t="shared" si="451"/>
        <v>0.5</v>
      </c>
      <c r="AD2422" s="67">
        <f t="shared" si="452"/>
        <v>44888.917789351828</v>
      </c>
      <c r="AE2422" s="67">
        <f>VLOOKUP(V2422,'Branch Wise Work Timelines'!C:G,3,FALSE)+AA2422</f>
        <v>44887.416666666664</v>
      </c>
      <c r="AF2422" s="67">
        <f>IF(V2422="Bangalore",VLOOKUP(V2422,'Branch Wise Work Timelines'!C:G,4,FALSE)+AA2422+1,IF(V2422="Mumbai",VLOOKUP(V2422,'Branch Wise Work Timelines'!C:G,4,FALSE)+AA2422+1,VLOOKUP(V2422,'Branch Wise Work Timelines'!C:G,4,FALSE)+AA2422))</f>
        <v>44887.770833333336</v>
      </c>
      <c r="AG2422" s="67">
        <f>WORKDAY.INTL(AA2422,1,11)+VLOOKUP(V2422,'Branch Wise Work Timelines'!C:G,3,FALSE)</f>
        <v>44888.416666666664</v>
      </c>
      <c r="AH2422" s="69" t="str">
        <f t="shared" ca="1" si="453"/>
        <v>Out of TAT</v>
      </c>
      <c r="AI2422" s="69">
        <f t="shared" ca="1" si="454"/>
        <v>20536</v>
      </c>
      <c r="AJ2422" s="69" t="str">
        <f ca="1">IF(AI2422&lt;0,"0-12",IFERROR(VLOOKUP(AI2422,Breakup[],2,FALSE),"&gt;24"))</f>
        <v>&gt;24</v>
      </c>
      <c r="AK2422" s="69" t="str">
        <f>VLOOKUP(V2422,Master!B:D,3,FALSE)</f>
        <v>South</v>
      </c>
      <c r="AL2422" s="69" t="str">
        <f t="shared" si="455"/>
        <v>Coimbatore</v>
      </c>
    </row>
    <row r="2423" spans="1:38">
      <c r="A2423" s="13" t="s">
        <v>5157</v>
      </c>
      <c r="B2423" s="54">
        <v>44701.6235045949</v>
      </c>
      <c r="C2423" s="13" t="s">
        <v>377</v>
      </c>
      <c r="D2423" s="13">
        <v>109</v>
      </c>
      <c r="E2423" s="13" t="s">
        <v>5158</v>
      </c>
      <c r="F2423" s="13" t="s">
        <v>15</v>
      </c>
      <c r="G2423" s="14">
        <v>1653039610057</v>
      </c>
      <c r="H2423" s="55">
        <v>0.18354166666666699</v>
      </c>
      <c r="I2423" s="33">
        <v>44887.183541666702</v>
      </c>
      <c r="J2423" s="58">
        <v>44887</v>
      </c>
      <c r="K2423" s="13" t="s">
        <v>213</v>
      </c>
      <c r="L2423" s="13" t="s">
        <v>30</v>
      </c>
      <c r="M2423" s="13" t="s">
        <v>214</v>
      </c>
      <c r="N2423" s="13" t="s">
        <v>206</v>
      </c>
      <c r="O2423" s="33" t="s">
        <v>38</v>
      </c>
      <c r="P2423" s="58" t="s">
        <v>38</v>
      </c>
      <c r="Q2423" s="33" t="s">
        <v>207</v>
      </c>
      <c r="R2423" s="14" t="s">
        <v>38</v>
      </c>
      <c r="S2423" s="13" t="s">
        <v>216</v>
      </c>
      <c r="T2423" s="13" t="s">
        <v>278</v>
      </c>
      <c r="U2423" s="33">
        <f t="shared" ca="1" si="444"/>
        <v>45744.56914039352</v>
      </c>
      <c r="V2423" s="13" t="str">
        <f t="shared" si="445"/>
        <v>Bangalore</v>
      </c>
      <c r="W2423" s="13" t="str">
        <f t="shared" si="446"/>
        <v>CLS</v>
      </c>
      <c r="X2423" s="13">
        <f t="shared" si="447"/>
        <v>4</v>
      </c>
      <c r="Y2423" s="13" t="str">
        <f>IFERROR(VLOOKUP(C2423,ReceivingTeam[],2,FALSE),"HelpDesk")</f>
        <v>HelpDesk</v>
      </c>
      <c r="Z2423" s="67">
        <f t="shared" si="448"/>
        <v>44890.729166666664</v>
      </c>
      <c r="AA2423" s="68">
        <f t="shared" si="449"/>
        <v>44887</v>
      </c>
      <c r="AB2423" s="69" t="b">
        <f t="shared" si="450"/>
        <v>1</v>
      </c>
      <c r="AC2423" s="70">
        <f t="shared" si="451"/>
        <v>3</v>
      </c>
      <c r="AD2423" s="67">
        <f t="shared" si="452"/>
        <v>44890.729166666664</v>
      </c>
      <c r="AE2423" s="67">
        <f>VLOOKUP(V2423,'Branch Wise Work Timelines'!C:G,3,FALSE)+AA2423</f>
        <v>44887.416666666664</v>
      </c>
      <c r="AF2423" s="67">
        <f>IF(V2423="Bangalore",VLOOKUP(V2423,'Branch Wise Work Timelines'!C:G,4,FALSE)+AA2423+1,IF(V2423="Mumbai",VLOOKUP(V2423,'Branch Wise Work Timelines'!C:G,4,FALSE)+AA2423+1,VLOOKUP(V2423,'Branch Wise Work Timelines'!C:G,4,FALSE)+AA2423))</f>
        <v>44888.104166666664</v>
      </c>
      <c r="AG2423" s="67">
        <f>WORKDAY.INTL(AA2423,1,11)+VLOOKUP(V2423,'Branch Wise Work Timelines'!C:G,3,FALSE)</f>
        <v>44888.416666666664</v>
      </c>
      <c r="AH2423" s="69" t="str">
        <f t="shared" ca="1" si="453"/>
        <v>Out of TAT</v>
      </c>
      <c r="AI2423" s="69">
        <f t="shared" ca="1" si="454"/>
        <v>20493</v>
      </c>
      <c r="AJ2423" s="69" t="str">
        <f ca="1">IF(AI2423&lt;0,"0-12",IFERROR(VLOOKUP(AI2423,Breakup[],2,FALSE),"&gt;24"))</f>
        <v>&gt;24</v>
      </c>
      <c r="AK2423" s="69" t="str">
        <f>VLOOKUP(V2423,Master!B:D,3,FALSE)</f>
        <v>South</v>
      </c>
      <c r="AL2423" s="69" t="str">
        <f t="shared" si="455"/>
        <v>Bangalore-CLS</v>
      </c>
    </row>
    <row r="2424" spans="1:38">
      <c r="A2424" s="13" t="s">
        <v>5159</v>
      </c>
      <c r="B2424" s="54">
        <v>44701.6406684838</v>
      </c>
      <c r="C2424" s="13" t="s">
        <v>344</v>
      </c>
      <c r="D2424" s="13">
        <v>977</v>
      </c>
      <c r="E2424" s="13" t="s">
        <v>5160</v>
      </c>
      <c r="F2424" s="13" t="s">
        <v>33</v>
      </c>
      <c r="G2424" s="14">
        <v>1653040895232</v>
      </c>
      <c r="H2424" s="55">
        <v>5.2743055555555599E-2</v>
      </c>
      <c r="I2424" s="33">
        <v>44888.052743055603</v>
      </c>
      <c r="J2424" s="58">
        <v>44888</v>
      </c>
      <c r="K2424" s="13" t="s">
        <v>263</v>
      </c>
      <c r="L2424" s="13" t="s">
        <v>69</v>
      </c>
      <c r="M2424" s="13" t="s">
        <v>101</v>
      </c>
      <c r="N2424" s="13" t="s">
        <v>206</v>
      </c>
      <c r="O2424" s="33" t="s">
        <v>38</v>
      </c>
      <c r="P2424" s="58" t="s">
        <v>38</v>
      </c>
      <c r="Q2424" s="33" t="s">
        <v>207</v>
      </c>
      <c r="R2424" s="14" t="s">
        <v>38</v>
      </c>
      <c r="S2424" s="13" t="s">
        <v>208</v>
      </c>
      <c r="T2424" s="13" t="s">
        <v>209</v>
      </c>
      <c r="U2424" s="33">
        <f t="shared" ca="1" si="444"/>
        <v>45744.56914039352</v>
      </c>
      <c r="V2424" s="13" t="str">
        <f t="shared" si="445"/>
        <v>Mumbai</v>
      </c>
      <c r="W2424" s="13" t="str">
        <f t="shared" si="446"/>
        <v>RI</v>
      </c>
      <c r="X2424" s="13">
        <f t="shared" si="447"/>
        <v>1</v>
      </c>
      <c r="Y2424" s="13" t="str">
        <f>IFERROR(VLOOKUP(C2424,ReceivingTeam[],2,FALSE),"HelpDesk")</f>
        <v>HelpDesk</v>
      </c>
      <c r="Z2424" s="67">
        <f t="shared" si="448"/>
        <v>44888.916666666664</v>
      </c>
      <c r="AA2424" s="68">
        <f t="shared" si="449"/>
        <v>44888</v>
      </c>
      <c r="AB2424" s="69" t="b">
        <f t="shared" si="450"/>
        <v>1</v>
      </c>
      <c r="AC2424" s="70">
        <f t="shared" si="451"/>
        <v>0.5</v>
      </c>
      <c r="AD2424" s="67">
        <f t="shared" si="452"/>
        <v>44888.916666666664</v>
      </c>
      <c r="AE2424" s="67">
        <f>VLOOKUP(V2424,'Branch Wise Work Timelines'!C:G,3,FALSE)+AA2424</f>
        <v>44888.416666666664</v>
      </c>
      <c r="AF2424" s="67">
        <f>IF(V2424="Bangalore",VLOOKUP(V2424,'Branch Wise Work Timelines'!C:G,4,FALSE)+AA2424+1,IF(V2424="Mumbai",VLOOKUP(V2424,'Branch Wise Work Timelines'!C:G,4,FALSE)+AA2424+1,VLOOKUP(V2424,'Branch Wise Work Timelines'!C:G,4,FALSE)+AA2424))</f>
        <v>44889.25</v>
      </c>
      <c r="AG2424" s="67">
        <f>WORKDAY.INTL(AA2424,1,11)+VLOOKUP(V2424,'Branch Wise Work Timelines'!C:G,3,FALSE)</f>
        <v>44889.416666666664</v>
      </c>
      <c r="AH2424" s="69" t="str">
        <f t="shared" ca="1" si="453"/>
        <v>Out of TAT</v>
      </c>
      <c r="AI2424" s="69">
        <f t="shared" ca="1" si="454"/>
        <v>20536</v>
      </c>
      <c r="AJ2424" s="69" t="str">
        <f ca="1">IF(AI2424&lt;0,"0-12",IFERROR(VLOOKUP(AI2424,Breakup[],2,FALSE),"&gt;24"))</f>
        <v>&gt;24</v>
      </c>
      <c r="AK2424" s="69" t="str">
        <f>VLOOKUP(V2424,Master!B:D,3,FALSE)</f>
        <v>East</v>
      </c>
      <c r="AL2424" s="69" t="str">
        <f t="shared" si="455"/>
        <v>Mumbai</v>
      </c>
    </row>
    <row r="2425" spans="1:38">
      <c r="A2425" s="13" t="s">
        <v>5161</v>
      </c>
      <c r="B2425" s="54">
        <v>44701.631054942103</v>
      </c>
      <c r="C2425" s="13" t="s">
        <v>372</v>
      </c>
      <c r="D2425" s="13">
        <v>607</v>
      </c>
      <c r="E2425" s="13" t="s">
        <v>5162</v>
      </c>
      <c r="F2425" s="13" t="s">
        <v>15</v>
      </c>
      <c r="G2425" s="14">
        <v>1653042448483</v>
      </c>
      <c r="H2425" s="55">
        <v>0.68696759259259299</v>
      </c>
      <c r="I2425" s="33">
        <v>44883.686967592599</v>
      </c>
      <c r="J2425" s="58">
        <v>44883</v>
      </c>
      <c r="K2425" s="13" t="s">
        <v>213</v>
      </c>
      <c r="L2425" s="13" t="s">
        <v>30</v>
      </c>
      <c r="M2425" s="13" t="s">
        <v>75</v>
      </c>
      <c r="N2425" s="13" t="s">
        <v>215</v>
      </c>
      <c r="O2425" s="33" t="s">
        <v>38</v>
      </c>
      <c r="P2425" s="58" t="s">
        <v>38</v>
      </c>
      <c r="Q2425" s="33" t="s">
        <v>207</v>
      </c>
      <c r="R2425" s="14" t="s">
        <v>38</v>
      </c>
      <c r="S2425" s="13" t="s">
        <v>208</v>
      </c>
      <c r="T2425" s="13" t="s">
        <v>209</v>
      </c>
      <c r="U2425" s="33">
        <f t="shared" ca="1" si="444"/>
        <v>45744.56914039352</v>
      </c>
      <c r="V2425" s="13" t="str">
        <f t="shared" si="445"/>
        <v>Bangalore</v>
      </c>
      <c r="W2425" s="13" t="str">
        <f t="shared" si="446"/>
        <v>CLS</v>
      </c>
      <c r="X2425" s="13">
        <f t="shared" si="447"/>
        <v>16</v>
      </c>
      <c r="Y2425" s="13" t="str">
        <f>IFERROR(VLOOKUP(C2425,ReceivingTeam[],2,FALSE),"HelpDesk")</f>
        <v>HelpDesk</v>
      </c>
      <c r="Z2425" s="67">
        <f t="shared" si="448"/>
        <v>44884.499467592599</v>
      </c>
      <c r="AA2425" s="68">
        <f t="shared" si="449"/>
        <v>44883</v>
      </c>
      <c r="AB2425" s="69" t="b">
        <f t="shared" si="450"/>
        <v>1</v>
      </c>
      <c r="AC2425" s="70">
        <f t="shared" si="451"/>
        <v>0.5</v>
      </c>
      <c r="AD2425" s="67">
        <f t="shared" si="452"/>
        <v>44884.499467592599</v>
      </c>
      <c r="AE2425" s="67">
        <f>VLOOKUP(V2425,'Branch Wise Work Timelines'!C:G,3,FALSE)+AA2425</f>
        <v>44883.416666666664</v>
      </c>
      <c r="AF2425" s="67">
        <f>IF(V2425="Bangalore",VLOOKUP(V2425,'Branch Wise Work Timelines'!C:G,4,FALSE)+AA2425+1,IF(V2425="Mumbai",VLOOKUP(V2425,'Branch Wise Work Timelines'!C:G,4,FALSE)+AA2425+1,VLOOKUP(V2425,'Branch Wise Work Timelines'!C:G,4,FALSE)+AA2425))</f>
        <v>44884.104166666664</v>
      </c>
      <c r="AG2425" s="67">
        <f>WORKDAY.INTL(AA2425,1,11)+VLOOKUP(V2425,'Branch Wise Work Timelines'!C:G,3,FALSE)</f>
        <v>44884.416666666664</v>
      </c>
      <c r="AH2425" s="69" t="str">
        <f t="shared" ca="1" si="453"/>
        <v>Out of TAT</v>
      </c>
      <c r="AI2425" s="69">
        <f t="shared" ca="1" si="454"/>
        <v>20642</v>
      </c>
      <c r="AJ2425" s="69" t="str">
        <f ca="1">IF(AI2425&lt;0,"0-12",IFERROR(VLOOKUP(AI2425,Breakup[],2,FALSE),"&gt;24"))</f>
        <v>&gt;24</v>
      </c>
      <c r="AK2425" s="69" t="str">
        <f>VLOOKUP(V2425,Master!B:D,3,FALSE)</f>
        <v>South</v>
      </c>
      <c r="AL2425" s="69" t="str">
        <f t="shared" si="455"/>
        <v>Bangalore-CLS</v>
      </c>
    </row>
    <row r="2426" spans="1:38">
      <c r="A2426" s="13" t="s">
        <v>5163</v>
      </c>
      <c r="B2426" s="54">
        <v>44701.620176076402</v>
      </c>
      <c r="C2426" s="13" t="s">
        <v>586</v>
      </c>
      <c r="D2426" s="13">
        <v>686</v>
      </c>
      <c r="E2426" s="13" t="s">
        <v>5164</v>
      </c>
      <c r="F2426" s="13" t="s">
        <v>15</v>
      </c>
      <c r="G2426" s="14">
        <v>1653039610057</v>
      </c>
      <c r="H2426" s="55">
        <v>0.27010416666666698</v>
      </c>
      <c r="I2426" s="33">
        <v>44888.270104166702</v>
      </c>
      <c r="J2426" s="58">
        <v>44888</v>
      </c>
      <c r="K2426" s="13" t="s">
        <v>213</v>
      </c>
      <c r="L2426" s="13" t="s">
        <v>30</v>
      </c>
      <c r="M2426" s="13" t="s">
        <v>214</v>
      </c>
      <c r="N2426" s="13" t="s">
        <v>206</v>
      </c>
      <c r="O2426" s="33" t="s">
        <v>38</v>
      </c>
      <c r="P2426" s="58" t="s">
        <v>38</v>
      </c>
      <c r="Q2426" s="33" t="s">
        <v>207</v>
      </c>
      <c r="R2426" s="14" t="s">
        <v>38</v>
      </c>
      <c r="S2426" s="13" t="s">
        <v>216</v>
      </c>
      <c r="T2426" s="13" t="s">
        <v>278</v>
      </c>
      <c r="U2426" s="33">
        <f t="shared" ca="1" si="444"/>
        <v>45744.56914039352</v>
      </c>
      <c r="V2426" s="13" t="str">
        <f t="shared" si="445"/>
        <v>Bangalore</v>
      </c>
      <c r="W2426" s="13" t="str">
        <f t="shared" si="446"/>
        <v>CLS</v>
      </c>
      <c r="X2426" s="13">
        <f t="shared" si="447"/>
        <v>6</v>
      </c>
      <c r="Y2426" s="13" t="str">
        <f>IFERROR(VLOOKUP(C2426,ReceivingTeam[],2,FALSE),"HelpDesk")</f>
        <v>HelpDesk</v>
      </c>
      <c r="Z2426" s="67">
        <f t="shared" si="448"/>
        <v>44891.729166666664</v>
      </c>
      <c r="AA2426" s="68">
        <f t="shared" si="449"/>
        <v>44888</v>
      </c>
      <c r="AB2426" s="69" t="b">
        <f t="shared" si="450"/>
        <v>1</v>
      </c>
      <c r="AC2426" s="70">
        <f t="shared" si="451"/>
        <v>3</v>
      </c>
      <c r="AD2426" s="67">
        <f t="shared" si="452"/>
        <v>44891.729166666664</v>
      </c>
      <c r="AE2426" s="67">
        <f>VLOOKUP(V2426,'Branch Wise Work Timelines'!C:G,3,FALSE)+AA2426</f>
        <v>44888.416666666664</v>
      </c>
      <c r="AF2426" s="67">
        <f>IF(V2426="Bangalore",VLOOKUP(V2426,'Branch Wise Work Timelines'!C:G,4,FALSE)+AA2426+1,IF(V2426="Mumbai",VLOOKUP(V2426,'Branch Wise Work Timelines'!C:G,4,FALSE)+AA2426+1,VLOOKUP(V2426,'Branch Wise Work Timelines'!C:G,4,FALSE)+AA2426))</f>
        <v>44889.104166666664</v>
      </c>
      <c r="AG2426" s="67">
        <f>WORKDAY.INTL(AA2426,1,11)+VLOOKUP(V2426,'Branch Wise Work Timelines'!C:G,3,FALSE)</f>
        <v>44889.416666666664</v>
      </c>
      <c r="AH2426" s="69" t="str">
        <f t="shared" ca="1" si="453"/>
        <v>Out of TAT</v>
      </c>
      <c r="AI2426" s="69">
        <f t="shared" ca="1" si="454"/>
        <v>20469</v>
      </c>
      <c r="AJ2426" s="69" t="str">
        <f ca="1">IF(AI2426&lt;0,"0-12",IFERROR(VLOOKUP(AI2426,Breakup[],2,FALSE),"&gt;24"))</f>
        <v>&gt;24</v>
      </c>
      <c r="AK2426" s="69" t="str">
        <f>VLOOKUP(V2426,Master!B:D,3,FALSE)</f>
        <v>South</v>
      </c>
      <c r="AL2426" s="69" t="str">
        <f t="shared" si="455"/>
        <v>Bangalore-CLS</v>
      </c>
    </row>
    <row r="2427" spans="1:38">
      <c r="A2427" s="13" t="s">
        <v>5165</v>
      </c>
      <c r="B2427" s="54">
        <v>44701.655674571797</v>
      </c>
      <c r="C2427" s="13" t="s">
        <v>87</v>
      </c>
      <c r="D2427" s="13">
        <v>727</v>
      </c>
      <c r="E2427" s="13" t="s">
        <v>5166</v>
      </c>
      <c r="F2427" s="13" t="s">
        <v>33</v>
      </c>
      <c r="G2427" s="14">
        <v>1653043298777</v>
      </c>
      <c r="H2427" s="55">
        <v>0.85715277777777799</v>
      </c>
      <c r="I2427" s="33">
        <v>44888.857152777797</v>
      </c>
      <c r="J2427" s="58">
        <v>44888</v>
      </c>
      <c r="K2427" s="13" t="s">
        <v>213</v>
      </c>
      <c r="L2427" s="13" t="s">
        <v>30</v>
      </c>
      <c r="M2427" s="13" t="s">
        <v>282</v>
      </c>
      <c r="N2427" s="13" t="s">
        <v>215</v>
      </c>
      <c r="O2427" s="33" t="s">
        <v>38</v>
      </c>
      <c r="P2427" s="58" t="s">
        <v>38</v>
      </c>
      <c r="Q2427" s="33" t="s">
        <v>207</v>
      </c>
      <c r="R2427" s="14" t="s">
        <v>38</v>
      </c>
      <c r="S2427" s="13" t="s">
        <v>216</v>
      </c>
      <c r="T2427" s="13" t="s">
        <v>278</v>
      </c>
      <c r="U2427" s="33">
        <f t="shared" ca="1" si="444"/>
        <v>45744.56914039352</v>
      </c>
      <c r="V2427" s="13" t="str">
        <f t="shared" si="445"/>
        <v>Bangalore</v>
      </c>
      <c r="W2427" s="13" t="str">
        <f t="shared" si="446"/>
        <v>RI</v>
      </c>
      <c r="X2427" s="13">
        <f t="shared" si="447"/>
        <v>20</v>
      </c>
      <c r="Y2427" s="13" t="str">
        <f>IFERROR(VLOOKUP(C2427,ReceivingTeam[],2,FALSE),"HelpDesk")</f>
        <v>Branch office</v>
      </c>
      <c r="Z2427" s="67">
        <f t="shared" si="448"/>
        <v>44892.169652777797</v>
      </c>
      <c r="AA2427" s="68">
        <f t="shared" si="449"/>
        <v>44888</v>
      </c>
      <c r="AB2427" s="69" t="b">
        <f t="shared" si="450"/>
        <v>1</v>
      </c>
      <c r="AC2427" s="70">
        <f t="shared" si="451"/>
        <v>3</v>
      </c>
      <c r="AD2427" s="67">
        <f t="shared" si="452"/>
        <v>44892.169652777797</v>
      </c>
      <c r="AE2427" s="67">
        <f>VLOOKUP(V2427,'Branch Wise Work Timelines'!C:G,3,FALSE)+AA2427</f>
        <v>44888.416666666664</v>
      </c>
      <c r="AF2427" s="67">
        <f>IF(V2427="Bangalore",VLOOKUP(V2427,'Branch Wise Work Timelines'!C:G,4,FALSE)+AA2427+1,IF(V2427="Mumbai",VLOOKUP(V2427,'Branch Wise Work Timelines'!C:G,4,FALSE)+AA2427+1,VLOOKUP(V2427,'Branch Wise Work Timelines'!C:G,4,FALSE)+AA2427))</f>
        <v>44889.104166666664</v>
      </c>
      <c r="AG2427" s="67">
        <f>WORKDAY.INTL(AA2427,1,11)+VLOOKUP(V2427,'Branch Wise Work Timelines'!C:G,3,FALSE)</f>
        <v>44889.416666666664</v>
      </c>
      <c r="AH2427" s="69" t="str">
        <f t="shared" ca="1" si="453"/>
        <v>Out of TAT</v>
      </c>
      <c r="AI2427" s="69">
        <f t="shared" ca="1" si="454"/>
        <v>20458</v>
      </c>
      <c r="AJ2427" s="69" t="str">
        <f ca="1">IF(AI2427&lt;0,"0-12",IFERROR(VLOOKUP(AI2427,Breakup[],2,FALSE),"&gt;24"))</f>
        <v>&gt;24</v>
      </c>
      <c r="AK2427" s="69" t="str">
        <f>VLOOKUP(V2427,Master!B:D,3,FALSE)</f>
        <v>South</v>
      </c>
      <c r="AL2427" s="69" t="str">
        <f t="shared" si="455"/>
        <v>Bangalore</v>
      </c>
    </row>
    <row r="2428" spans="1:38">
      <c r="A2428" s="13" t="s">
        <v>5167</v>
      </c>
      <c r="B2428" s="54">
        <v>44701.643762812499</v>
      </c>
      <c r="C2428" s="13" t="s">
        <v>460</v>
      </c>
      <c r="D2428" s="13">
        <v>1016</v>
      </c>
      <c r="E2428" s="13" t="s">
        <v>5168</v>
      </c>
      <c r="F2428" s="13" t="s">
        <v>33</v>
      </c>
      <c r="G2428" s="14">
        <v>1653042062217</v>
      </c>
      <c r="H2428" s="55">
        <v>0.186516203703704</v>
      </c>
      <c r="I2428" s="33">
        <v>44883.186516203699</v>
      </c>
      <c r="J2428" s="58">
        <v>44883</v>
      </c>
      <c r="K2428" s="13" t="s">
        <v>213</v>
      </c>
      <c r="L2428" s="13" t="s">
        <v>30</v>
      </c>
      <c r="M2428" s="13" t="s">
        <v>282</v>
      </c>
      <c r="N2428" s="13" t="s">
        <v>206</v>
      </c>
      <c r="O2428" s="33" t="s">
        <v>38</v>
      </c>
      <c r="P2428" s="58" t="s">
        <v>38</v>
      </c>
      <c r="Q2428" s="33" t="s">
        <v>207</v>
      </c>
      <c r="R2428" s="14" t="s">
        <v>38</v>
      </c>
      <c r="S2428" s="13" t="s">
        <v>208</v>
      </c>
      <c r="T2428" s="13" t="s">
        <v>209</v>
      </c>
      <c r="U2428" s="33">
        <f t="shared" ca="1" si="444"/>
        <v>45744.56914039352</v>
      </c>
      <c r="V2428" s="13" t="str">
        <f t="shared" si="445"/>
        <v>Bangalore</v>
      </c>
      <c r="W2428" s="13" t="str">
        <f t="shared" si="446"/>
        <v>RI</v>
      </c>
      <c r="X2428" s="13">
        <f t="shared" si="447"/>
        <v>4</v>
      </c>
      <c r="Y2428" s="13" t="str">
        <f>IFERROR(VLOOKUP(C2428,ReceivingTeam[],2,FALSE),"HelpDesk")</f>
        <v>HelpDesk</v>
      </c>
      <c r="Z2428" s="67">
        <f t="shared" si="448"/>
        <v>44883.916666666664</v>
      </c>
      <c r="AA2428" s="68">
        <f t="shared" si="449"/>
        <v>44883</v>
      </c>
      <c r="AB2428" s="69" t="b">
        <f t="shared" si="450"/>
        <v>1</v>
      </c>
      <c r="AC2428" s="70">
        <f t="shared" si="451"/>
        <v>0.5</v>
      </c>
      <c r="AD2428" s="67">
        <f t="shared" si="452"/>
        <v>44883.916666666664</v>
      </c>
      <c r="AE2428" s="67">
        <f>VLOOKUP(V2428,'Branch Wise Work Timelines'!C:G,3,FALSE)+AA2428</f>
        <v>44883.416666666664</v>
      </c>
      <c r="AF2428" s="67">
        <f>IF(V2428="Bangalore",VLOOKUP(V2428,'Branch Wise Work Timelines'!C:G,4,FALSE)+AA2428+1,IF(V2428="Mumbai",VLOOKUP(V2428,'Branch Wise Work Timelines'!C:G,4,FALSE)+AA2428+1,VLOOKUP(V2428,'Branch Wise Work Timelines'!C:G,4,FALSE)+AA2428))</f>
        <v>44884.104166666664</v>
      </c>
      <c r="AG2428" s="67">
        <f>WORKDAY.INTL(AA2428,1,11)+VLOOKUP(V2428,'Branch Wise Work Timelines'!C:G,3,FALSE)</f>
        <v>44884.416666666664</v>
      </c>
      <c r="AH2428" s="69" t="str">
        <f t="shared" ca="1" si="453"/>
        <v>Out of TAT</v>
      </c>
      <c r="AI2428" s="69">
        <f t="shared" ca="1" si="454"/>
        <v>20656</v>
      </c>
      <c r="AJ2428" s="69" t="str">
        <f ca="1">IF(AI2428&lt;0,"0-12",IFERROR(VLOOKUP(AI2428,Breakup[],2,FALSE),"&gt;24"))</f>
        <v>&gt;24</v>
      </c>
      <c r="AK2428" s="69" t="str">
        <f>VLOOKUP(V2428,Master!B:D,3,FALSE)</f>
        <v>South</v>
      </c>
      <c r="AL2428" s="69" t="str">
        <f t="shared" si="455"/>
        <v>Bangalore</v>
      </c>
    </row>
    <row r="2429" spans="1:38">
      <c r="A2429" s="13" t="s">
        <v>5169</v>
      </c>
      <c r="B2429" s="54">
        <v>44701.604026736102</v>
      </c>
      <c r="C2429" s="13" t="s">
        <v>261</v>
      </c>
      <c r="D2429" s="13">
        <v>1895</v>
      </c>
      <c r="E2429" s="13" t="s">
        <v>5170</v>
      </c>
      <c r="F2429" s="13" t="s">
        <v>33</v>
      </c>
      <c r="G2429" s="14">
        <v>1653037557415</v>
      </c>
      <c r="H2429" s="55">
        <v>0.51216435185185205</v>
      </c>
      <c r="I2429" s="33">
        <v>44884.512164351901</v>
      </c>
      <c r="J2429" s="58">
        <v>44884</v>
      </c>
      <c r="K2429" s="13" t="s">
        <v>263</v>
      </c>
      <c r="L2429" s="13" t="s">
        <v>69</v>
      </c>
      <c r="M2429" s="13" t="s">
        <v>101</v>
      </c>
      <c r="N2429" s="13" t="s">
        <v>206</v>
      </c>
      <c r="O2429" s="33" t="s">
        <v>38</v>
      </c>
      <c r="P2429" s="58" t="s">
        <v>38</v>
      </c>
      <c r="Q2429" s="33" t="s">
        <v>207</v>
      </c>
      <c r="R2429" s="14" t="s">
        <v>38</v>
      </c>
      <c r="S2429" s="13" t="s">
        <v>208</v>
      </c>
      <c r="T2429" s="13" t="s">
        <v>209</v>
      </c>
      <c r="U2429" s="33">
        <f t="shared" ca="1" si="444"/>
        <v>45744.56914039352</v>
      </c>
      <c r="V2429" s="13" t="str">
        <f t="shared" si="445"/>
        <v>Mumbai</v>
      </c>
      <c r="W2429" s="13" t="str">
        <f t="shared" si="446"/>
        <v>RI</v>
      </c>
      <c r="X2429" s="13">
        <f t="shared" si="447"/>
        <v>12</v>
      </c>
      <c r="Y2429" s="13" t="str">
        <f>IFERROR(VLOOKUP(C2429,ReceivingTeam[],2,FALSE),"HelpDesk")</f>
        <v>HelpDesk</v>
      </c>
      <c r="Z2429" s="67">
        <f t="shared" si="448"/>
        <v>44885.012164351901</v>
      </c>
      <c r="AA2429" s="68">
        <f t="shared" si="449"/>
        <v>44884</v>
      </c>
      <c r="AB2429" s="69" t="b">
        <f t="shared" si="450"/>
        <v>1</v>
      </c>
      <c r="AC2429" s="70">
        <f t="shared" si="451"/>
        <v>0.5</v>
      </c>
      <c r="AD2429" s="67">
        <f t="shared" si="452"/>
        <v>44885.012164351901</v>
      </c>
      <c r="AE2429" s="67">
        <f>VLOOKUP(V2429,'Branch Wise Work Timelines'!C:G,3,FALSE)+AA2429</f>
        <v>44884.416666666664</v>
      </c>
      <c r="AF2429" s="67">
        <f>IF(V2429="Bangalore",VLOOKUP(V2429,'Branch Wise Work Timelines'!C:G,4,FALSE)+AA2429+1,IF(V2429="Mumbai",VLOOKUP(V2429,'Branch Wise Work Timelines'!C:G,4,FALSE)+AA2429+1,VLOOKUP(V2429,'Branch Wise Work Timelines'!C:G,4,FALSE)+AA2429))</f>
        <v>44885.25</v>
      </c>
      <c r="AG2429" s="67">
        <f>WORKDAY.INTL(AA2429,1,11)+VLOOKUP(V2429,'Branch Wise Work Timelines'!C:G,3,FALSE)</f>
        <v>44886.416666666664</v>
      </c>
      <c r="AH2429" s="69" t="str">
        <f t="shared" ca="1" si="453"/>
        <v>Out of TAT</v>
      </c>
      <c r="AI2429" s="69">
        <f t="shared" ca="1" si="454"/>
        <v>20630</v>
      </c>
      <c r="AJ2429" s="69" t="str">
        <f ca="1">IF(AI2429&lt;0,"0-12",IFERROR(VLOOKUP(AI2429,Breakup[],2,FALSE),"&gt;24"))</f>
        <v>&gt;24</v>
      </c>
      <c r="AK2429" s="69" t="str">
        <f>VLOOKUP(V2429,Master!B:D,3,FALSE)</f>
        <v>East</v>
      </c>
      <c r="AL2429" s="69" t="str">
        <f t="shared" si="455"/>
        <v>Mumbai</v>
      </c>
    </row>
    <row r="2430" spans="1:38">
      <c r="A2430" s="13" t="s">
        <v>5171</v>
      </c>
      <c r="B2430" s="54">
        <v>44701.601604780102</v>
      </c>
      <c r="C2430" s="13" t="s">
        <v>261</v>
      </c>
      <c r="D2430" s="13">
        <v>1005</v>
      </c>
      <c r="E2430" s="13" t="s">
        <v>5172</v>
      </c>
      <c r="F2430" s="13" t="s">
        <v>33</v>
      </c>
      <c r="G2430" s="14">
        <v>1653037557415</v>
      </c>
      <c r="H2430" s="55">
        <v>0.398668981481481</v>
      </c>
      <c r="I2430" s="33">
        <v>44887.398668981499</v>
      </c>
      <c r="J2430" s="58">
        <v>44887</v>
      </c>
      <c r="K2430" s="13" t="s">
        <v>263</v>
      </c>
      <c r="L2430" s="13" t="s">
        <v>69</v>
      </c>
      <c r="M2430" s="13" t="s">
        <v>101</v>
      </c>
      <c r="N2430" s="13" t="s">
        <v>206</v>
      </c>
      <c r="O2430" s="33" t="s">
        <v>38</v>
      </c>
      <c r="P2430" s="58" t="s">
        <v>38</v>
      </c>
      <c r="Q2430" s="33" t="s">
        <v>207</v>
      </c>
      <c r="R2430" s="14" t="s">
        <v>38</v>
      </c>
      <c r="S2430" s="13" t="s">
        <v>208</v>
      </c>
      <c r="T2430" s="13" t="s">
        <v>209</v>
      </c>
      <c r="U2430" s="33">
        <f t="shared" ca="1" si="444"/>
        <v>45744.56914039352</v>
      </c>
      <c r="V2430" s="13" t="str">
        <f t="shared" si="445"/>
        <v>Mumbai</v>
      </c>
      <c r="W2430" s="13" t="str">
        <f t="shared" si="446"/>
        <v>RI</v>
      </c>
      <c r="X2430" s="13">
        <f t="shared" si="447"/>
        <v>9</v>
      </c>
      <c r="Y2430" s="13" t="str">
        <f>IFERROR(VLOOKUP(C2430,ReceivingTeam[],2,FALSE),"HelpDesk")</f>
        <v>HelpDesk</v>
      </c>
      <c r="Z2430" s="67">
        <f t="shared" si="448"/>
        <v>44887.916666666664</v>
      </c>
      <c r="AA2430" s="68">
        <f t="shared" si="449"/>
        <v>44887</v>
      </c>
      <c r="AB2430" s="69" t="b">
        <f t="shared" si="450"/>
        <v>1</v>
      </c>
      <c r="AC2430" s="70">
        <f t="shared" si="451"/>
        <v>0.5</v>
      </c>
      <c r="AD2430" s="67">
        <f t="shared" si="452"/>
        <v>44887.916666666664</v>
      </c>
      <c r="AE2430" s="67">
        <f>VLOOKUP(V2430,'Branch Wise Work Timelines'!C:G,3,FALSE)+AA2430</f>
        <v>44887.416666666664</v>
      </c>
      <c r="AF2430" s="67">
        <f>IF(V2430="Bangalore",VLOOKUP(V2430,'Branch Wise Work Timelines'!C:G,4,FALSE)+AA2430+1,IF(V2430="Mumbai",VLOOKUP(V2430,'Branch Wise Work Timelines'!C:G,4,FALSE)+AA2430+1,VLOOKUP(V2430,'Branch Wise Work Timelines'!C:G,4,FALSE)+AA2430))</f>
        <v>44888.25</v>
      </c>
      <c r="AG2430" s="67">
        <f>WORKDAY.INTL(AA2430,1,11)+VLOOKUP(V2430,'Branch Wise Work Timelines'!C:G,3,FALSE)</f>
        <v>44888.416666666664</v>
      </c>
      <c r="AH2430" s="69" t="str">
        <f t="shared" ca="1" si="453"/>
        <v>Out of TAT</v>
      </c>
      <c r="AI2430" s="69">
        <f t="shared" ca="1" si="454"/>
        <v>20560</v>
      </c>
      <c r="AJ2430" s="69" t="str">
        <f ca="1">IF(AI2430&lt;0,"0-12",IFERROR(VLOOKUP(AI2430,Breakup[],2,FALSE),"&gt;24"))</f>
        <v>&gt;24</v>
      </c>
      <c r="AK2430" s="69" t="str">
        <f>VLOOKUP(V2430,Master!B:D,3,FALSE)</f>
        <v>East</v>
      </c>
      <c r="AL2430" s="69" t="str">
        <f t="shared" si="455"/>
        <v>Mumbai</v>
      </c>
    </row>
    <row r="2431" spans="1:38">
      <c r="A2431" s="13" t="s">
        <v>5173</v>
      </c>
      <c r="B2431" s="54">
        <v>44700.745318402798</v>
      </c>
      <c r="C2431" s="13" t="s">
        <v>98</v>
      </c>
      <c r="D2431" s="13">
        <v>434</v>
      </c>
      <c r="E2431" s="13" t="s">
        <v>5174</v>
      </c>
      <c r="F2431" s="13" t="s">
        <v>33</v>
      </c>
      <c r="G2431" s="14">
        <v>1653021763168</v>
      </c>
      <c r="H2431" s="55">
        <v>0.45107638888888901</v>
      </c>
      <c r="I2431" s="33">
        <v>44886.451076388897</v>
      </c>
      <c r="J2431" s="58">
        <v>44886</v>
      </c>
      <c r="K2431" s="13" t="s">
        <v>224</v>
      </c>
      <c r="L2431" s="13" t="s">
        <v>64</v>
      </c>
      <c r="M2431" s="13" t="s">
        <v>225</v>
      </c>
      <c r="N2431" s="13" t="s">
        <v>215</v>
      </c>
      <c r="O2431" s="33" t="s">
        <v>38</v>
      </c>
      <c r="P2431" s="58" t="s">
        <v>38</v>
      </c>
      <c r="Q2431" s="33" t="s">
        <v>207</v>
      </c>
      <c r="R2431" s="14" t="s">
        <v>38</v>
      </c>
      <c r="S2431" s="13" t="s">
        <v>208</v>
      </c>
      <c r="T2431" s="13" t="s">
        <v>209</v>
      </c>
      <c r="U2431" s="33">
        <f t="shared" ca="1" si="444"/>
        <v>45744.56914039352</v>
      </c>
      <c r="V2431" s="13" t="str">
        <f t="shared" si="445"/>
        <v>Kolkata</v>
      </c>
      <c r="W2431" s="13" t="str">
        <f t="shared" si="446"/>
        <v>RI</v>
      </c>
      <c r="X2431" s="13">
        <f t="shared" si="447"/>
        <v>10</v>
      </c>
      <c r="Y2431" s="13" t="str">
        <f>IFERROR(VLOOKUP(C2431,ReceivingTeam[],2,FALSE),"HelpDesk")</f>
        <v>Branch office</v>
      </c>
      <c r="Z2431" s="67">
        <f t="shared" si="448"/>
        <v>44887.596909722226</v>
      </c>
      <c r="AA2431" s="68">
        <f t="shared" si="449"/>
        <v>44886</v>
      </c>
      <c r="AB2431" s="69" t="b">
        <f t="shared" si="450"/>
        <v>1</v>
      </c>
      <c r="AC2431" s="70">
        <f t="shared" si="451"/>
        <v>0.5</v>
      </c>
      <c r="AD2431" s="67">
        <f t="shared" si="452"/>
        <v>44887.596909722226</v>
      </c>
      <c r="AE2431" s="67">
        <f>VLOOKUP(V2431,'Branch Wise Work Timelines'!C:G,3,FALSE)+AA2431</f>
        <v>44886.416666666664</v>
      </c>
      <c r="AF2431" s="67">
        <f>IF(V2431="Bangalore",VLOOKUP(V2431,'Branch Wise Work Timelines'!C:G,4,FALSE)+AA2431+1,IF(V2431="Mumbai",VLOOKUP(V2431,'Branch Wise Work Timelines'!C:G,4,FALSE)+AA2431+1,VLOOKUP(V2431,'Branch Wise Work Timelines'!C:G,4,FALSE)+AA2431))</f>
        <v>44886.770833333336</v>
      </c>
      <c r="AG2431" s="67">
        <f>WORKDAY.INTL(AA2431,1,11)+VLOOKUP(V2431,'Branch Wise Work Timelines'!C:G,3,FALSE)</f>
        <v>44887.416666666664</v>
      </c>
      <c r="AH2431" s="69" t="str">
        <f t="shared" ca="1" si="453"/>
        <v>Out of TAT</v>
      </c>
      <c r="AI2431" s="69">
        <f t="shared" ca="1" si="454"/>
        <v>20568</v>
      </c>
      <c r="AJ2431" s="69" t="str">
        <f ca="1">IF(AI2431&lt;0,"0-12",IFERROR(VLOOKUP(AI2431,Breakup[],2,FALSE),"&gt;24"))</f>
        <v>&gt;24</v>
      </c>
      <c r="AK2431" s="69" t="str">
        <f>VLOOKUP(V2431,Master!B:D,3,FALSE)</f>
        <v>East</v>
      </c>
      <c r="AL2431" s="69" t="str">
        <f t="shared" si="455"/>
        <v>Kolkata</v>
      </c>
    </row>
    <row r="2432" spans="1:38">
      <c r="A2432" s="13" t="s">
        <v>5175</v>
      </c>
      <c r="B2432" s="54">
        <v>44700.747831018503</v>
      </c>
      <c r="C2432" s="13" t="s">
        <v>98</v>
      </c>
      <c r="D2432" s="13">
        <v>1931</v>
      </c>
      <c r="E2432" s="13" t="s">
        <v>5176</v>
      </c>
      <c r="F2432" s="13" t="s">
        <v>33</v>
      </c>
      <c r="G2432" s="14">
        <v>1653021763168</v>
      </c>
      <c r="H2432" s="55">
        <v>0.58315972222222201</v>
      </c>
      <c r="I2432" s="33">
        <v>44881.583159722199</v>
      </c>
      <c r="J2432" s="58">
        <v>44881</v>
      </c>
      <c r="K2432" s="13" t="s">
        <v>224</v>
      </c>
      <c r="L2432" s="13" t="s">
        <v>64</v>
      </c>
      <c r="M2432" s="13" t="s">
        <v>225</v>
      </c>
      <c r="N2432" s="13" t="s">
        <v>215</v>
      </c>
      <c r="O2432" s="33" t="s">
        <v>38</v>
      </c>
      <c r="P2432" s="58" t="s">
        <v>38</v>
      </c>
      <c r="Q2432" s="33" t="s">
        <v>207</v>
      </c>
      <c r="R2432" s="14" t="s">
        <v>38</v>
      </c>
      <c r="S2432" s="13" t="s">
        <v>208</v>
      </c>
      <c r="T2432" s="13" t="s">
        <v>209</v>
      </c>
      <c r="U2432" s="33">
        <f t="shared" ca="1" si="444"/>
        <v>45744.56914039352</v>
      </c>
      <c r="V2432" s="13" t="str">
        <f t="shared" si="445"/>
        <v>Kolkata</v>
      </c>
      <c r="W2432" s="13" t="str">
        <f t="shared" si="446"/>
        <v>RI</v>
      </c>
      <c r="X2432" s="13">
        <f t="shared" si="447"/>
        <v>13</v>
      </c>
      <c r="Y2432" s="13" t="str">
        <f>IFERROR(VLOOKUP(C2432,ReceivingTeam[],2,FALSE),"HelpDesk")</f>
        <v>Branch office</v>
      </c>
      <c r="Z2432" s="67">
        <f t="shared" si="448"/>
        <v>44882.728993055527</v>
      </c>
      <c r="AA2432" s="68">
        <f t="shared" si="449"/>
        <v>44881</v>
      </c>
      <c r="AB2432" s="69" t="b">
        <f t="shared" si="450"/>
        <v>1</v>
      </c>
      <c r="AC2432" s="70">
        <f t="shared" si="451"/>
        <v>0.5</v>
      </c>
      <c r="AD2432" s="67">
        <f t="shared" si="452"/>
        <v>44882.728993055527</v>
      </c>
      <c r="AE2432" s="67">
        <f>VLOOKUP(V2432,'Branch Wise Work Timelines'!C:G,3,FALSE)+AA2432</f>
        <v>44881.416666666664</v>
      </c>
      <c r="AF2432" s="67">
        <f>IF(V2432="Bangalore",VLOOKUP(V2432,'Branch Wise Work Timelines'!C:G,4,FALSE)+AA2432+1,IF(V2432="Mumbai",VLOOKUP(V2432,'Branch Wise Work Timelines'!C:G,4,FALSE)+AA2432+1,VLOOKUP(V2432,'Branch Wise Work Timelines'!C:G,4,FALSE)+AA2432))</f>
        <v>44881.770833333336</v>
      </c>
      <c r="AG2432" s="67">
        <f>WORKDAY.INTL(AA2432,1,11)+VLOOKUP(V2432,'Branch Wise Work Timelines'!C:G,3,FALSE)</f>
        <v>44882.416666666664</v>
      </c>
      <c r="AH2432" s="69" t="str">
        <f t="shared" ca="1" si="453"/>
        <v>Out of TAT</v>
      </c>
      <c r="AI2432" s="69">
        <f t="shared" ca="1" si="454"/>
        <v>20685</v>
      </c>
      <c r="AJ2432" s="69" t="str">
        <f ca="1">IF(AI2432&lt;0,"0-12",IFERROR(VLOOKUP(AI2432,Breakup[],2,FALSE),"&gt;24"))</f>
        <v>&gt;24</v>
      </c>
      <c r="AK2432" s="69" t="str">
        <f>VLOOKUP(V2432,Master!B:D,3,FALSE)</f>
        <v>East</v>
      </c>
      <c r="AL2432" s="69" t="str">
        <f t="shared" si="455"/>
        <v>Kolkata</v>
      </c>
    </row>
    <row r="2433" spans="1:38">
      <c r="A2433" s="13" t="s">
        <v>5177</v>
      </c>
      <c r="B2433" s="54">
        <v>44700.7520602199</v>
      </c>
      <c r="C2433" s="13" t="s">
        <v>407</v>
      </c>
      <c r="D2433" s="13">
        <v>732</v>
      </c>
      <c r="E2433" s="13" t="s">
        <v>5178</v>
      </c>
      <c r="F2433" s="13" t="s">
        <v>33</v>
      </c>
      <c r="G2433" s="14">
        <v>1653021763168</v>
      </c>
      <c r="H2433" s="55">
        <v>0.69863425925925904</v>
      </c>
      <c r="I2433" s="33">
        <v>44891.698634259301</v>
      </c>
      <c r="J2433" s="58">
        <v>44891</v>
      </c>
      <c r="K2433" s="13" t="s">
        <v>224</v>
      </c>
      <c r="L2433" s="13" t="s">
        <v>64</v>
      </c>
      <c r="M2433" s="13" t="s">
        <v>225</v>
      </c>
      <c r="N2433" s="13" t="s">
        <v>215</v>
      </c>
      <c r="O2433" s="33">
        <v>44891.899953703702</v>
      </c>
      <c r="P2433" s="58">
        <v>44891</v>
      </c>
      <c r="Q2433" s="33" t="s">
        <v>237</v>
      </c>
      <c r="R2433" s="14">
        <v>246</v>
      </c>
      <c r="S2433" s="13" t="s">
        <v>208</v>
      </c>
      <c r="T2433" s="13" t="s">
        <v>209</v>
      </c>
      <c r="U2433" s="33">
        <f t="shared" ca="1" si="444"/>
        <v>45744.56914039352</v>
      </c>
      <c r="V2433" s="13" t="str">
        <f t="shared" si="445"/>
        <v>Kolkata</v>
      </c>
      <c r="W2433" s="13" t="str">
        <f t="shared" si="446"/>
        <v>RI</v>
      </c>
      <c r="X2433" s="13">
        <f t="shared" si="447"/>
        <v>16</v>
      </c>
      <c r="Y2433" s="13" t="str">
        <f>IFERROR(VLOOKUP(C2433,ReceivingTeam[],2,FALSE),"HelpDesk")</f>
        <v>Branch office</v>
      </c>
      <c r="Z2433" s="67">
        <f t="shared" si="448"/>
        <v>44893.844467592629</v>
      </c>
      <c r="AA2433" s="68">
        <f t="shared" si="449"/>
        <v>44891</v>
      </c>
      <c r="AB2433" s="69" t="b">
        <f t="shared" si="450"/>
        <v>1</v>
      </c>
      <c r="AC2433" s="70">
        <f t="shared" si="451"/>
        <v>0.5</v>
      </c>
      <c r="AD2433" s="67">
        <f t="shared" si="452"/>
        <v>44893.844467592629</v>
      </c>
      <c r="AE2433" s="67">
        <f>VLOOKUP(V2433,'Branch Wise Work Timelines'!C:G,3,FALSE)+AA2433</f>
        <v>44891.416666666664</v>
      </c>
      <c r="AF2433" s="67">
        <f>IF(V2433="Bangalore",VLOOKUP(V2433,'Branch Wise Work Timelines'!C:G,4,FALSE)+AA2433+1,IF(V2433="Mumbai",VLOOKUP(V2433,'Branch Wise Work Timelines'!C:G,4,FALSE)+AA2433+1,VLOOKUP(V2433,'Branch Wise Work Timelines'!C:G,4,FALSE)+AA2433))</f>
        <v>44891.770833333336</v>
      </c>
      <c r="AG2433" s="67">
        <f>WORKDAY.INTL(AA2433,1,11)+VLOOKUP(V2433,'Branch Wise Work Timelines'!C:G,3,FALSE)</f>
        <v>44893.416666666664</v>
      </c>
      <c r="AH2433" s="69" t="str">
        <f t="shared" si="453"/>
        <v>Met</v>
      </c>
      <c r="AI2433" s="69">
        <f t="shared" ca="1" si="454"/>
        <v>20418</v>
      </c>
      <c r="AJ2433" s="69" t="str">
        <f ca="1">IF(AI2433&lt;0,"0-12",IFERROR(VLOOKUP(AI2433,Breakup[],2,FALSE),"&gt;24"))</f>
        <v>&gt;24</v>
      </c>
      <c r="AK2433" s="69" t="str">
        <f>VLOOKUP(V2433,Master!B:D,3,FALSE)</f>
        <v>East</v>
      </c>
      <c r="AL2433" s="69" t="str">
        <f t="shared" si="455"/>
        <v>Kolkata</v>
      </c>
    </row>
    <row r="2434" spans="1:38">
      <c r="A2434" s="13" t="s">
        <v>5179</v>
      </c>
      <c r="B2434" s="54">
        <v>44701.577666469901</v>
      </c>
      <c r="C2434" s="13" t="s">
        <v>407</v>
      </c>
      <c r="D2434" s="13">
        <v>1884</v>
      </c>
      <c r="E2434" s="13" t="s">
        <v>5180</v>
      </c>
      <c r="F2434" s="13" t="s">
        <v>33</v>
      </c>
      <c r="G2434" s="14">
        <v>1653037399257</v>
      </c>
      <c r="H2434" s="55">
        <v>0.676840277777778</v>
      </c>
      <c r="I2434" s="33">
        <v>44891.676840277803</v>
      </c>
      <c r="J2434" s="58">
        <v>44891</v>
      </c>
      <c r="K2434" s="13" t="s">
        <v>224</v>
      </c>
      <c r="L2434" s="13" t="s">
        <v>64</v>
      </c>
      <c r="M2434" s="13" t="s">
        <v>225</v>
      </c>
      <c r="N2434" s="13" t="s">
        <v>215</v>
      </c>
      <c r="O2434" s="33">
        <v>44891.911793981497</v>
      </c>
      <c r="P2434" s="58">
        <v>44891</v>
      </c>
      <c r="Q2434" s="33" t="s">
        <v>237</v>
      </c>
      <c r="R2434" s="14">
        <v>842</v>
      </c>
      <c r="S2434" s="13" t="s">
        <v>208</v>
      </c>
      <c r="T2434" s="13" t="s">
        <v>209</v>
      </c>
      <c r="U2434" s="33">
        <f t="shared" ref="U2434:U2497" ca="1" si="456">NOW()</f>
        <v>45744.56914039352</v>
      </c>
      <c r="V2434" s="13" t="str">
        <f t="shared" ref="V2434:V2497" si="457">VLOOKUP(L2434,Location,2,0)</f>
        <v>Kolkata</v>
      </c>
      <c r="W2434" s="13" t="str">
        <f t="shared" ref="W2434:W2497" si="458">VLOOKUP(F2434,FCT,2,FALSE)</f>
        <v>RI</v>
      </c>
      <c r="X2434" s="13">
        <f t="shared" ref="X2434:X2497" si="459">HOUR(I2434)</f>
        <v>16</v>
      </c>
      <c r="Y2434" s="13" t="str">
        <f>IFERROR(VLOOKUP(C2434,ReceivingTeam[],2,FALSE),"HelpDesk")</f>
        <v>Branch office</v>
      </c>
      <c r="Z2434" s="67">
        <f t="shared" ref="Z2434:Z2497" si="460">IF(AB2434=FALSE,AE2434+AC2434,IF(I2434&gt;AE2434,IF(((I2434+AC2434)&gt;AF2434),(AC2434-(AF2434-I2434)+AG2434),I2434+AC2434),IF(((AE2434+AC2434)&gt;AF2434),(AC2434-(AF2434-AE2434)+AG2434),AE2434+AC2434)))</f>
        <v>44893.822673611132</v>
      </c>
      <c r="AA2434" s="68">
        <f t="shared" ref="AA2434:AA2497" si="461">INT(J2434)</f>
        <v>44891</v>
      </c>
      <c r="AB2434" s="69" t="b">
        <f t="shared" ref="AB2434:AB2497" si="462">WORKDAY.INTL(AA2434-1,1,11)=AA2434</f>
        <v>1</v>
      </c>
      <c r="AC2434" s="70">
        <f t="shared" ref="AC2434:AC2497" si="463">IF(T2434="High",12/24,72/24)</f>
        <v>0.5</v>
      </c>
      <c r="AD2434" s="67">
        <f t="shared" ref="AD2434:AD2497" si="464">IF(AB2434=FALSE,AE2434+AC2434,IF(I2434&gt;AE2434,IF(((I2434+AC2434)&gt;AF2434),(AC2434-(AF2434-I2434)+AG2434),I2434+AC2434),IF(((AE2434+AC2434)&gt;AF2434),(AC2434-(AF2434-AE2434)+AG2434),AE2434+AC2434)))</f>
        <v>44893.822673611132</v>
      </c>
      <c r="AE2434" s="67">
        <f>VLOOKUP(V2434,'Branch Wise Work Timelines'!C:G,3,FALSE)+AA2434</f>
        <v>44891.416666666664</v>
      </c>
      <c r="AF2434" s="67">
        <f>IF(V2434="Bangalore",VLOOKUP(V2434,'Branch Wise Work Timelines'!C:G,4,FALSE)+AA2434+1,IF(V2434="Mumbai",VLOOKUP(V2434,'Branch Wise Work Timelines'!C:G,4,FALSE)+AA2434+1,VLOOKUP(V2434,'Branch Wise Work Timelines'!C:G,4,FALSE)+AA2434))</f>
        <v>44891.770833333336</v>
      </c>
      <c r="AG2434" s="67">
        <f>WORKDAY.INTL(AA2434,1,11)+VLOOKUP(V2434,'Branch Wise Work Timelines'!C:G,3,FALSE)</f>
        <v>44893.416666666664</v>
      </c>
      <c r="AH2434" s="69" t="str">
        <f t="shared" ref="AH2434:AH2497" si="465">IF(Q2434&lt;&gt;"Success",IF(U2434&gt;Z2434,"Out of TAT","In TAT"),IF(O2434&gt;AD2434,"Not Met","Met"))</f>
        <v>Met</v>
      </c>
      <c r="AI2434" s="69">
        <f t="shared" ref="AI2434:AI2497" ca="1" si="466">ROUNDUP((U2434-AD2434)*24,0)</f>
        <v>20418</v>
      </c>
      <c r="AJ2434" s="69" t="str">
        <f ca="1">IF(AI2434&lt;0,"0-12",IFERROR(VLOOKUP(AI2434,Breakup[],2,FALSE),"&gt;24"))</f>
        <v>&gt;24</v>
      </c>
      <c r="AK2434" s="69" t="str">
        <f>VLOOKUP(V2434,Master!B:D,3,FALSE)</f>
        <v>East</v>
      </c>
      <c r="AL2434" s="69" t="str">
        <f t="shared" ref="AL2434:AL2497" si="467">IF(V2434="Bangalore",IF(W2434="CLS",V2434&amp;"-"&amp;"CLS",V2434),(V2434))</f>
        <v>Kolkata</v>
      </c>
    </row>
    <row r="2435" spans="1:38">
      <c r="A2435" s="13" t="s">
        <v>5181</v>
      </c>
      <c r="B2435" s="54">
        <v>44701.631630057898</v>
      </c>
      <c r="C2435" s="13" t="s">
        <v>418</v>
      </c>
      <c r="D2435" s="13">
        <v>1314</v>
      </c>
      <c r="E2435" s="13" t="s">
        <v>5182</v>
      </c>
      <c r="F2435" s="13" t="s">
        <v>15</v>
      </c>
      <c r="G2435" s="14">
        <v>1653043921714</v>
      </c>
      <c r="H2435" s="55">
        <v>0.91966435185185202</v>
      </c>
      <c r="I2435" s="33">
        <v>44885.919664351903</v>
      </c>
      <c r="J2435" s="58">
        <v>44885</v>
      </c>
      <c r="K2435" s="13" t="s">
        <v>213</v>
      </c>
      <c r="L2435" s="13" t="s">
        <v>30</v>
      </c>
      <c r="M2435" s="13" t="s">
        <v>214</v>
      </c>
      <c r="N2435" s="13" t="s">
        <v>215</v>
      </c>
      <c r="O2435" s="33" t="s">
        <v>38</v>
      </c>
      <c r="P2435" s="58" t="s">
        <v>38</v>
      </c>
      <c r="Q2435" s="33" t="s">
        <v>207</v>
      </c>
      <c r="R2435" s="14" t="s">
        <v>38</v>
      </c>
      <c r="S2435" s="13" t="s">
        <v>216</v>
      </c>
      <c r="T2435" s="13" t="s">
        <v>217</v>
      </c>
      <c r="U2435" s="33">
        <f t="shared" ca="1" si="456"/>
        <v>45744.56914039352</v>
      </c>
      <c r="V2435" s="13" t="str">
        <f t="shared" si="457"/>
        <v>Bangalore</v>
      </c>
      <c r="W2435" s="13" t="str">
        <f t="shared" si="458"/>
        <v>CLS</v>
      </c>
      <c r="X2435" s="13">
        <f t="shared" si="459"/>
        <v>22</v>
      </c>
      <c r="Y2435" s="13" t="str">
        <f>IFERROR(VLOOKUP(C2435,ReceivingTeam[],2,FALSE),"HelpDesk")</f>
        <v>HelpDesk</v>
      </c>
      <c r="Z2435" s="67">
        <f t="shared" si="460"/>
        <v>44885.916666666664</v>
      </c>
      <c r="AA2435" s="68">
        <f t="shared" si="461"/>
        <v>44885</v>
      </c>
      <c r="AB2435" s="69" t="b">
        <f t="shared" si="462"/>
        <v>0</v>
      </c>
      <c r="AC2435" s="70">
        <f t="shared" si="463"/>
        <v>0.5</v>
      </c>
      <c r="AD2435" s="67">
        <f t="shared" si="464"/>
        <v>44885.916666666664</v>
      </c>
      <c r="AE2435" s="67">
        <f>VLOOKUP(V2435,'Branch Wise Work Timelines'!C:G,3,FALSE)+AA2435</f>
        <v>44885.416666666664</v>
      </c>
      <c r="AF2435" s="67">
        <f>IF(V2435="Bangalore",VLOOKUP(V2435,'Branch Wise Work Timelines'!C:G,4,FALSE)+AA2435+1,IF(V2435="Mumbai",VLOOKUP(V2435,'Branch Wise Work Timelines'!C:G,4,FALSE)+AA2435+1,VLOOKUP(V2435,'Branch Wise Work Timelines'!C:G,4,FALSE)+AA2435))</f>
        <v>44886.104166666664</v>
      </c>
      <c r="AG2435" s="67">
        <f>WORKDAY.INTL(AA2435,1,11)+VLOOKUP(V2435,'Branch Wise Work Timelines'!C:G,3,FALSE)</f>
        <v>44886.416666666664</v>
      </c>
      <c r="AH2435" s="69" t="str">
        <f t="shared" ca="1" si="465"/>
        <v>Out of TAT</v>
      </c>
      <c r="AI2435" s="69">
        <f t="shared" ca="1" si="466"/>
        <v>20608</v>
      </c>
      <c r="AJ2435" s="69" t="str">
        <f ca="1">IF(AI2435&lt;0,"0-12",IFERROR(VLOOKUP(AI2435,Breakup[],2,FALSE),"&gt;24"))</f>
        <v>&gt;24</v>
      </c>
      <c r="AK2435" s="69" t="str">
        <f>VLOOKUP(V2435,Master!B:D,3,FALSE)</f>
        <v>South</v>
      </c>
      <c r="AL2435" s="69" t="str">
        <f t="shared" si="467"/>
        <v>Bangalore-CLS</v>
      </c>
    </row>
    <row r="2436" spans="1:38">
      <c r="A2436" s="13" t="s">
        <v>5183</v>
      </c>
      <c r="B2436" s="54">
        <v>44701.582232141198</v>
      </c>
      <c r="C2436" s="13" t="s">
        <v>407</v>
      </c>
      <c r="D2436" s="13">
        <v>1409</v>
      </c>
      <c r="E2436" s="13" t="s">
        <v>5184</v>
      </c>
      <c r="F2436" s="13" t="s">
        <v>33</v>
      </c>
      <c r="G2436" s="14">
        <v>1653037399257</v>
      </c>
      <c r="H2436" s="55">
        <v>0.98306712962963005</v>
      </c>
      <c r="I2436" s="33">
        <v>44885.9830671296</v>
      </c>
      <c r="J2436" s="58">
        <v>44885</v>
      </c>
      <c r="K2436" s="13" t="s">
        <v>224</v>
      </c>
      <c r="L2436" s="13" t="s">
        <v>64</v>
      </c>
      <c r="M2436" s="13" t="s">
        <v>225</v>
      </c>
      <c r="N2436" s="13" t="s">
        <v>215</v>
      </c>
      <c r="O2436" s="33" t="s">
        <v>38</v>
      </c>
      <c r="P2436" s="58" t="s">
        <v>38</v>
      </c>
      <c r="Q2436" s="33" t="s">
        <v>207</v>
      </c>
      <c r="R2436" s="14" t="s">
        <v>38</v>
      </c>
      <c r="S2436" s="13" t="s">
        <v>208</v>
      </c>
      <c r="T2436" s="13" t="s">
        <v>209</v>
      </c>
      <c r="U2436" s="33">
        <f t="shared" ca="1" si="456"/>
        <v>45744.56914039352</v>
      </c>
      <c r="V2436" s="13" t="str">
        <f t="shared" si="457"/>
        <v>Kolkata</v>
      </c>
      <c r="W2436" s="13" t="str">
        <f t="shared" si="458"/>
        <v>RI</v>
      </c>
      <c r="X2436" s="13">
        <f t="shared" si="459"/>
        <v>23</v>
      </c>
      <c r="Y2436" s="13" t="str">
        <f>IFERROR(VLOOKUP(C2436,ReceivingTeam[],2,FALSE),"HelpDesk")</f>
        <v>Branch office</v>
      </c>
      <c r="Z2436" s="67">
        <f t="shared" si="460"/>
        <v>44885.916666666664</v>
      </c>
      <c r="AA2436" s="68">
        <f t="shared" si="461"/>
        <v>44885</v>
      </c>
      <c r="AB2436" s="69" t="b">
        <f t="shared" si="462"/>
        <v>0</v>
      </c>
      <c r="AC2436" s="70">
        <f t="shared" si="463"/>
        <v>0.5</v>
      </c>
      <c r="AD2436" s="67">
        <f t="shared" si="464"/>
        <v>44885.916666666664</v>
      </c>
      <c r="AE2436" s="67">
        <f>VLOOKUP(V2436,'Branch Wise Work Timelines'!C:G,3,FALSE)+AA2436</f>
        <v>44885.416666666664</v>
      </c>
      <c r="AF2436" s="67">
        <f>IF(V2436="Bangalore",VLOOKUP(V2436,'Branch Wise Work Timelines'!C:G,4,FALSE)+AA2436+1,IF(V2436="Mumbai",VLOOKUP(V2436,'Branch Wise Work Timelines'!C:G,4,FALSE)+AA2436+1,VLOOKUP(V2436,'Branch Wise Work Timelines'!C:G,4,FALSE)+AA2436))</f>
        <v>44885.770833333336</v>
      </c>
      <c r="AG2436" s="67">
        <f>WORKDAY.INTL(AA2436,1,11)+VLOOKUP(V2436,'Branch Wise Work Timelines'!C:G,3,FALSE)</f>
        <v>44886.416666666664</v>
      </c>
      <c r="AH2436" s="69" t="str">
        <f t="shared" ca="1" si="465"/>
        <v>Out of TAT</v>
      </c>
      <c r="AI2436" s="69">
        <f t="shared" ca="1" si="466"/>
        <v>20608</v>
      </c>
      <c r="AJ2436" s="69" t="str">
        <f ca="1">IF(AI2436&lt;0,"0-12",IFERROR(VLOOKUP(AI2436,Breakup[],2,FALSE),"&gt;24"))</f>
        <v>&gt;24</v>
      </c>
      <c r="AK2436" s="69" t="str">
        <f>VLOOKUP(V2436,Master!B:D,3,FALSE)</f>
        <v>East</v>
      </c>
      <c r="AL2436" s="69" t="str">
        <f t="shared" si="467"/>
        <v>Kolkata</v>
      </c>
    </row>
    <row r="2437" spans="1:38">
      <c r="A2437" s="13" t="s">
        <v>5185</v>
      </c>
      <c r="B2437" s="54">
        <v>44701.507672256899</v>
      </c>
      <c r="C2437" s="13" t="s">
        <v>268</v>
      </c>
      <c r="D2437" s="13">
        <v>104</v>
      </c>
      <c r="E2437" s="13" t="s">
        <v>5186</v>
      </c>
      <c r="F2437" s="13" t="s">
        <v>15</v>
      </c>
      <c r="G2437" s="14">
        <v>1653032881003</v>
      </c>
      <c r="H2437" s="55">
        <v>0.80146990740740698</v>
      </c>
      <c r="I2437" s="33">
        <v>44882.801469907397</v>
      </c>
      <c r="J2437" s="58">
        <v>44882</v>
      </c>
      <c r="K2437" s="13" t="s">
        <v>213</v>
      </c>
      <c r="L2437" s="13" t="s">
        <v>30</v>
      </c>
      <c r="M2437" s="13" t="s">
        <v>75</v>
      </c>
      <c r="N2437" s="13" t="s">
        <v>215</v>
      </c>
      <c r="O2437" s="33" t="s">
        <v>38</v>
      </c>
      <c r="P2437" s="58" t="s">
        <v>38</v>
      </c>
      <c r="Q2437" s="33" t="s">
        <v>207</v>
      </c>
      <c r="R2437" s="14" t="s">
        <v>38</v>
      </c>
      <c r="S2437" s="13" t="s">
        <v>216</v>
      </c>
      <c r="T2437" s="13" t="s">
        <v>217</v>
      </c>
      <c r="U2437" s="33">
        <f t="shared" ca="1" si="456"/>
        <v>45744.56914039352</v>
      </c>
      <c r="V2437" s="13" t="str">
        <f t="shared" si="457"/>
        <v>Bangalore</v>
      </c>
      <c r="W2437" s="13" t="str">
        <f t="shared" si="458"/>
        <v>CLS</v>
      </c>
      <c r="X2437" s="13">
        <f t="shared" si="459"/>
        <v>19</v>
      </c>
      <c r="Y2437" s="13" t="str">
        <f>IFERROR(VLOOKUP(C2437,ReceivingTeam[],2,FALSE),"HelpDesk")</f>
        <v>HelpDesk</v>
      </c>
      <c r="Z2437" s="67">
        <f t="shared" si="460"/>
        <v>44883.613969907397</v>
      </c>
      <c r="AA2437" s="68">
        <f t="shared" si="461"/>
        <v>44882</v>
      </c>
      <c r="AB2437" s="69" t="b">
        <f t="shared" si="462"/>
        <v>1</v>
      </c>
      <c r="AC2437" s="70">
        <f t="shared" si="463"/>
        <v>0.5</v>
      </c>
      <c r="AD2437" s="67">
        <f t="shared" si="464"/>
        <v>44883.613969907397</v>
      </c>
      <c r="AE2437" s="67">
        <f>VLOOKUP(V2437,'Branch Wise Work Timelines'!C:G,3,FALSE)+AA2437</f>
        <v>44882.416666666664</v>
      </c>
      <c r="AF2437" s="67">
        <f>IF(V2437="Bangalore",VLOOKUP(V2437,'Branch Wise Work Timelines'!C:G,4,FALSE)+AA2437+1,IF(V2437="Mumbai",VLOOKUP(V2437,'Branch Wise Work Timelines'!C:G,4,FALSE)+AA2437+1,VLOOKUP(V2437,'Branch Wise Work Timelines'!C:G,4,FALSE)+AA2437))</f>
        <v>44883.104166666664</v>
      </c>
      <c r="AG2437" s="67">
        <f>WORKDAY.INTL(AA2437,1,11)+VLOOKUP(V2437,'Branch Wise Work Timelines'!C:G,3,FALSE)</f>
        <v>44883.416666666664</v>
      </c>
      <c r="AH2437" s="69" t="str">
        <f t="shared" ca="1" si="465"/>
        <v>Out of TAT</v>
      </c>
      <c r="AI2437" s="69">
        <f t="shared" ca="1" si="466"/>
        <v>20663</v>
      </c>
      <c r="AJ2437" s="69" t="str">
        <f ca="1">IF(AI2437&lt;0,"0-12",IFERROR(VLOOKUP(AI2437,Breakup[],2,FALSE),"&gt;24"))</f>
        <v>&gt;24</v>
      </c>
      <c r="AK2437" s="69" t="str">
        <f>VLOOKUP(V2437,Master!B:D,3,FALSE)</f>
        <v>South</v>
      </c>
      <c r="AL2437" s="69" t="str">
        <f t="shared" si="467"/>
        <v>Bangalore-CLS</v>
      </c>
    </row>
    <row r="2438" spans="1:38">
      <c r="A2438" s="13" t="s">
        <v>5187</v>
      </c>
      <c r="B2438" s="54">
        <v>44701.667168715299</v>
      </c>
      <c r="C2438" s="13" t="s">
        <v>722</v>
      </c>
      <c r="D2438" s="13">
        <v>611</v>
      </c>
      <c r="E2438" s="13" t="s">
        <v>5188</v>
      </c>
      <c r="F2438" s="13" t="s">
        <v>15</v>
      </c>
      <c r="G2438" s="14">
        <v>1653042748167</v>
      </c>
      <c r="H2438" s="55">
        <v>0.79365740740740698</v>
      </c>
      <c r="I2438" s="33">
        <v>44883.793657407397</v>
      </c>
      <c r="J2438" s="58">
        <v>44883</v>
      </c>
      <c r="K2438" s="13" t="s">
        <v>213</v>
      </c>
      <c r="L2438" s="13" t="s">
        <v>30</v>
      </c>
      <c r="M2438" s="13" t="s">
        <v>214</v>
      </c>
      <c r="N2438" s="13" t="s">
        <v>206</v>
      </c>
      <c r="O2438" s="33" t="s">
        <v>38</v>
      </c>
      <c r="P2438" s="58" t="s">
        <v>38</v>
      </c>
      <c r="Q2438" s="33" t="s">
        <v>207</v>
      </c>
      <c r="R2438" s="14" t="s">
        <v>38</v>
      </c>
      <c r="S2438" s="13" t="s">
        <v>216</v>
      </c>
      <c r="T2438" s="13" t="s">
        <v>217</v>
      </c>
      <c r="U2438" s="33">
        <f t="shared" ca="1" si="456"/>
        <v>45744.56914039352</v>
      </c>
      <c r="V2438" s="13" t="str">
        <f t="shared" si="457"/>
        <v>Bangalore</v>
      </c>
      <c r="W2438" s="13" t="str">
        <f t="shared" si="458"/>
        <v>CLS</v>
      </c>
      <c r="X2438" s="13">
        <f t="shared" si="459"/>
        <v>19</v>
      </c>
      <c r="Y2438" s="13" t="str">
        <f>IFERROR(VLOOKUP(C2438,ReceivingTeam[],2,FALSE),"HelpDesk")</f>
        <v>HelpDesk</v>
      </c>
      <c r="Z2438" s="67">
        <f t="shared" si="460"/>
        <v>44884.606157407397</v>
      </c>
      <c r="AA2438" s="68">
        <f t="shared" si="461"/>
        <v>44883</v>
      </c>
      <c r="AB2438" s="69" t="b">
        <f t="shared" si="462"/>
        <v>1</v>
      </c>
      <c r="AC2438" s="70">
        <f t="shared" si="463"/>
        <v>0.5</v>
      </c>
      <c r="AD2438" s="67">
        <f t="shared" si="464"/>
        <v>44884.606157407397</v>
      </c>
      <c r="AE2438" s="67">
        <f>VLOOKUP(V2438,'Branch Wise Work Timelines'!C:G,3,FALSE)+AA2438</f>
        <v>44883.416666666664</v>
      </c>
      <c r="AF2438" s="67">
        <f>IF(V2438="Bangalore",VLOOKUP(V2438,'Branch Wise Work Timelines'!C:G,4,FALSE)+AA2438+1,IF(V2438="Mumbai",VLOOKUP(V2438,'Branch Wise Work Timelines'!C:G,4,FALSE)+AA2438+1,VLOOKUP(V2438,'Branch Wise Work Timelines'!C:G,4,FALSE)+AA2438))</f>
        <v>44884.104166666664</v>
      </c>
      <c r="AG2438" s="67">
        <f>WORKDAY.INTL(AA2438,1,11)+VLOOKUP(V2438,'Branch Wise Work Timelines'!C:G,3,FALSE)</f>
        <v>44884.416666666664</v>
      </c>
      <c r="AH2438" s="69" t="str">
        <f t="shared" ca="1" si="465"/>
        <v>Out of TAT</v>
      </c>
      <c r="AI2438" s="69">
        <f t="shared" ca="1" si="466"/>
        <v>20640</v>
      </c>
      <c r="AJ2438" s="69" t="str">
        <f ca="1">IF(AI2438&lt;0,"0-12",IFERROR(VLOOKUP(AI2438,Breakup[],2,FALSE),"&gt;24"))</f>
        <v>&gt;24</v>
      </c>
      <c r="AK2438" s="69" t="str">
        <f>VLOOKUP(V2438,Master!B:D,3,FALSE)</f>
        <v>South</v>
      </c>
      <c r="AL2438" s="69" t="str">
        <f t="shared" si="467"/>
        <v>Bangalore-CLS</v>
      </c>
    </row>
    <row r="2439" spans="1:38">
      <c r="A2439" s="13" t="s">
        <v>5189</v>
      </c>
      <c r="B2439" s="54">
        <v>44701.541894641203</v>
      </c>
      <c r="C2439" s="13" t="s">
        <v>110</v>
      </c>
      <c r="D2439" s="13">
        <v>1206</v>
      </c>
      <c r="E2439" s="13" t="s">
        <v>5190</v>
      </c>
      <c r="F2439" s="13" t="s">
        <v>33</v>
      </c>
      <c r="G2439" s="14">
        <v>1653032135049</v>
      </c>
      <c r="H2439" s="55">
        <v>0.32594907407407397</v>
      </c>
      <c r="I2439" s="33">
        <v>44884.325949074097</v>
      </c>
      <c r="J2439" s="58">
        <v>44884</v>
      </c>
      <c r="K2439" s="13" t="s">
        <v>263</v>
      </c>
      <c r="L2439" s="13" t="s">
        <v>69</v>
      </c>
      <c r="M2439" s="13" t="s">
        <v>103</v>
      </c>
      <c r="N2439" s="13" t="s">
        <v>206</v>
      </c>
      <c r="O2439" s="33" t="s">
        <v>38</v>
      </c>
      <c r="P2439" s="58" t="s">
        <v>38</v>
      </c>
      <c r="Q2439" s="33" t="s">
        <v>207</v>
      </c>
      <c r="R2439" s="14" t="s">
        <v>38</v>
      </c>
      <c r="S2439" s="13" t="s">
        <v>208</v>
      </c>
      <c r="T2439" s="13" t="s">
        <v>209</v>
      </c>
      <c r="U2439" s="33">
        <f t="shared" ca="1" si="456"/>
        <v>45744.56914039352</v>
      </c>
      <c r="V2439" s="13" t="str">
        <f t="shared" si="457"/>
        <v>Mumbai</v>
      </c>
      <c r="W2439" s="13" t="str">
        <f t="shared" si="458"/>
        <v>RI</v>
      </c>
      <c r="X2439" s="13">
        <f t="shared" si="459"/>
        <v>7</v>
      </c>
      <c r="Y2439" s="13" t="str">
        <f>IFERROR(VLOOKUP(C2439,ReceivingTeam[],2,FALSE),"HelpDesk")</f>
        <v>Branch office</v>
      </c>
      <c r="Z2439" s="67">
        <f t="shared" si="460"/>
        <v>44884.916666666664</v>
      </c>
      <c r="AA2439" s="68">
        <f t="shared" si="461"/>
        <v>44884</v>
      </c>
      <c r="AB2439" s="69" t="b">
        <f t="shared" si="462"/>
        <v>1</v>
      </c>
      <c r="AC2439" s="70">
        <f t="shared" si="463"/>
        <v>0.5</v>
      </c>
      <c r="AD2439" s="67">
        <f t="shared" si="464"/>
        <v>44884.916666666664</v>
      </c>
      <c r="AE2439" s="67">
        <f>VLOOKUP(V2439,'Branch Wise Work Timelines'!C:G,3,FALSE)+AA2439</f>
        <v>44884.416666666664</v>
      </c>
      <c r="AF2439" s="67">
        <f>IF(V2439="Bangalore",VLOOKUP(V2439,'Branch Wise Work Timelines'!C:G,4,FALSE)+AA2439+1,IF(V2439="Mumbai",VLOOKUP(V2439,'Branch Wise Work Timelines'!C:G,4,FALSE)+AA2439+1,VLOOKUP(V2439,'Branch Wise Work Timelines'!C:G,4,FALSE)+AA2439))</f>
        <v>44885.25</v>
      </c>
      <c r="AG2439" s="67">
        <f>WORKDAY.INTL(AA2439,1,11)+VLOOKUP(V2439,'Branch Wise Work Timelines'!C:G,3,FALSE)</f>
        <v>44886.416666666664</v>
      </c>
      <c r="AH2439" s="69" t="str">
        <f t="shared" ca="1" si="465"/>
        <v>Out of TAT</v>
      </c>
      <c r="AI2439" s="69">
        <f t="shared" ca="1" si="466"/>
        <v>20632</v>
      </c>
      <c r="AJ2439" s="69" t="str">
        <f ca="1">IF(AI2439&lt;0,"0-12",IFERROR(VLOOKUP(AI2439,Breakup[],2,FALSE),"&gt;24"))</f>
        <v>&gt;24</v>
      </c>
      <c r="AK2439" s="69" t="str">
        <f>VLOOKUP(V2439,Master!B:D,3,FALSE)</f>
        <v>East</v>
      </c>
      <c r="AL2439" s="69" t="str">
        <f t="shared" si="467"/>
        <v>Mumbai</v>
      </c>
    </row>
    <row r="2440" spans="1:38">
      <c r="A2440" s="13" t="s">
        <v>5191</v>
      </c>
      <c r="B2440" s="54">
        <v>44701.535805289299</v>
      </c>
      <c r="C2440" s="13" t="s">
        <v>352</v>
      </c>
      <c r="D2440" s="13">
        <v>1094</v>
      </c>
      <c r="E2440" s="13" t="s">
        <v>5192</v>
      </c>
      <c r="F2440" s="13" t="s">
        <v>33</v>
      </c>
      <c r="G2440" s="14">
        <v>1653031594201</v>
      </c>
      <c r="H2440" s="55">
        <v>8.9212962962962994E-2</v>
      </c>
      <c r="I2440" s="33">
        <v>44886.089212963001</v>
      </c>
      <c r="J2440" s="58">
        <v>44886</v>
      </c>
      <c r="K2440" s="13" t="s">
        <v>263</v>
      </c>
      <c r="L2440" s="13" t="s">
        <v>69</v>
      </c>
      <c r="M2440" s="13" t="s">
        <v>101</v>
      </c>
      <c r="N2440" s="13" t="s">
        <v>206</v>
      </c>
      <c r="O2440" s="33" t="s">
        <v>38</v>
      </c>
      <c r="P2440" s="58" t="s">
        <v>38</v>
      </c>
      <c r="Q2440" s="33" t="s">
        <v>207</v>
      </c>
      <c r="R2440" s="14" t="s">
        <v>38</v>
      </c>
      <c r="S2440" s="13" t="s">
        <v>208</v>
      </c>
      <c r="T2440" s="13" t="s">
        <v>209</v>
      </c>
      <c r="U2440" s="33">
        <f t="shared" ca="1" si="456"/>
        <v>45744.56914039352</v>
      </c>
      <c r="V2440" s="13" t="str">
        <f t="shared" si="457"/>
        <v>Mumbai</v>
      </c>
      <c r="W2440" s="13" t="str">
        <f t="shared" si="458"/>
        <v>RI</v>
      </c>
      <c r="X2440" s="13">
        <f t="shared" si="459"/>
        <v>2</v>
      </c>
      <c r="Y2440" s="13" t="str">
        <f>IFERROR(VLOOKUP(C2440,ReceivingTeam[],2,FALSE),"HelpDesk")</f>
        <v>HelpDesk</v>
      </c>
      <c r="Z2440" s="67">
        <f t="shared" si="460"/>
        <v>44886.916666666664</v>
      </c>
      <c r="AA2440" s="68">
        <f t="shared" si="461"/>
        <v>44886</v>
      </c>
      <c r="AB2440" s="69" t="b">
        <f t="shared" si="462"/>
        <v>1</v>
      </c>
      <c r="AC2440" s="70">
        <f t="shared" si="463"/>
        <v>0.5</v>
      </c>
      <c r="AD2440" s="67">
        <f t="shared" si="464"/>
        <v>44886.916666666664</v>
      </c>
      <c r="AE2440" s="67">
        <f>VLOOKUP(V2440,'Branch Wise Work Timelines'!C:G,3,FALSE)+AA2440</f>
        <v>44886.416666666664</v>
      </c>
      <c r="AF2440" s="67">
        <f>IF(V2440="Bangalore",VLOOKUP(V2440,'Branch Wise Work Timelines'!C:G,4,FALSE)+AA2440+1,IF(V2440="Mumbai",VLOOKUP(V2440,'Branch Wise Work Timelines'!C:G,4,FALSE)+AA2440+1,VLOOKUP(V2440,'Branch Wise Work Timelines'!C:G,4,FALSE)+AA2440))</f>
        <v>44887.25</v>
      </c>
      <c r="AG2440" s="67">
        <f>WORKDAY.INTL(AA2440,1,11)+VLOOKUP(V2440,'Branch Wise Work Timelines'!C:G,3,FALSE)</f>
        <v>44887.416666666664</v>
      </c>
      <c r="AH2440" s="69" t="str">
        <f t="shared" ca="1" si="465"/>
        <v>Out of TAT</v>
      </c>
      <c r="AI2440" s="69">
        <f t="shared" ca="1" si="466"/>
        <v>20584</v>
      </c>
      <c r="AJ2440" s="69" t="str">
        <f ca="1">IF(AI2440&lt;0,"0-12",IFERROR(VLOOKUP(AI2440,Breakup[],2,FALSE),"&gt;24"))</f>
        <v>&gt;24</v>
      </c>
      <c r="AK2440" s="69" t="str">
        <f>VLOOKUP(V2440,Master!B:D,3,FALSE)</f>
        <v>East</v>
      </c>
      <c r="AL2440" s="69" t="str">
        <f t="shared" si="467"/>
        <v>Mumbai</v>
      </c>
    </row>
    <row r="2441" spans="1:38">
      <c r="A2441" s="13" t="s">
        <v>5193</v>
      </c>
      <c r="B2441" s="54">
        <v>44701.540004826398</v>
      </c>
      <c r="C2441" s="13" t="s">
        <v>352</v>
      </c>
      <c r="D2441" s="13">
        <v>1471</v>
      </c>
      <c r="E2441" s="13" t="s">
        <v>5194</v>
      </c>
      <c r="F2441" s="13" t="s">
        <v>33</v>
      </c>
      <c r="G2441" s="14">
        <v>1653034043739</v>
      </c>
      <c r="H2441" s="55">
        <v>5.7476851851851897E-2</v>
      </c>
      <c r="I2441" s="33">
        <v>44889.057476851798</v>
      </c>
      <c r="J2441" s="58">
        <v>44889</v>
      </c>
      <c r="K2441" s="13" t="s">
        <v>263</v>
      </c>
      <c r="L2441" s="13" t="s">
        <v>69</v>
      </c>
      <c r="M2441" s="13" t="s">
        <v>101</v>
      </c>
      <c r="N2441" s="13" t="s">
        <v>206</v>
      </c>
      <c r="O2441" s="33" t="s">
        <v>38</v>
      </c>
      <c r="P2441" s="58" t="s">
        <v>38</v>
      </c>
      <c r="Q2441" s="33" t="s">
        <v>207</v>
      </c>
      <c r="R2441" s="14" t="s">
        <v>38</v>
      </c>
      <c r="S2441" s="13" t="s">
        <v>208</v>
      </c>
      <c r="T2441" s="13" t="s">
        <v>209</v>
      </c>
      <c r="U2441" s="33">
        <f t="shared" ca="1" si="456"/>
        <v>45744.56914039352</v>
      </c>
      <c r="V2441" s="13" t="str">
        <f t="shared" si="457"/>
        <v>Mumbai</v>
      </c>
      <c r="W2441" s="13" t="str">
        <f t="shared" si="458"/>
        <v>RI</v>
      </c>
      <c r="X2441" s="13">
        <f t="shared" si="459"/>
        <v>1</v>
      </c>
      <c r="Y2441" s="13" t="str">
        <f>IFERROR(VLOOKUP(C2441,ReceivingTeam[],2,FALSE),"HelpDesk")</f>
        <v>HelpDesk</v>
      </c>
      <c r="Z2441" s="67">
        <f t="shared" si="460"/>
        <v>44889.916666666664</v>
      </c>
      <c r="AA2441" s="68">
        <f t="shared" si="461"/>
        <v>44889</v>
      </c>
      <c r="AB2441" s="69" t="b">
        <f t="shared" si="462"/>
        <v>1</v>
      </c>
      <c r="AC2441" s="70">
        <f t="shared" si="463"/>
        <v>0.5</v>
      </c>
      <c r="AD2441" s="67">
        <f t="shared" si="464"/>
        <v>44889.916666666664</v>
      </c>
      <c r="AE2441" s="67">
        <f>VLOOKUP(V2441,'Branch Wise Work Timelines'!C:G,3,FALSE)+AA2441</f>
        <v>44889.416666666664</v>
      </c>
      <c r="AF2441" s="67">
        <f>IF(V2441="Bangalore",VLOOKUP(V2441,'Branch Wise Work Timelines'!C:G,4,FALSE)+AA2441+1,IF(V2441="Mumbai",VLOOKUP(V2441,'Branch Wise Work Timelines'!C:G,4,FALSE)+AA2441+1,VLOOKUP(V2441,'Branch Wise Work Timelines'!C:G,4,FALSE)+AA2441))</f>
        <v>44890.25</v>
      </c>
      <c r="AG2441" s="67">
        <f>WORKDAY.INTL(AA2441,1,11)+VLOOKUP(V2441,'Branch Wise Work Timelines'!C:G,3,FALSE)</f>
        <v>44890.416666666664</v>
      </c>
      <c r="AH2441" s="69" t="str">
        <f t="shared" ca="1" si="465"/>
        <v>Out of TAT</v>
      </c>
      <c r="AI2441" s="69">
        <f t="shared" ca="1" si="466"/>
        <v>20512</v>
      </c>
      <c r="AJ2441" s="69" t="str">
        <f ca="1">IF(AI2441&lt;0,"0-12",IFERROR(VLOOKUP(AI2441,Breakup[],2,FALSE),"&gt;24"))</f>
        <v>&gt;24</v>
      </c>
      <c r="AK2441" s="69" t="str">
        <f>VLOOKUP(V2441,Master!B:D,3,FALSE)</f>
        <v>East</v>
      </c>
      <c r="AL2441" s="69" t="str">
        <f t="shared" si="467"/>
        <v>Mumbai</v>
      </c>
    </row>
    <row r="2442" spans="1:38">
      <c r="A2442" s="13" t="s">
        <v>5195</v>
      </c>
      <c r="B2442" s="54">
        <v>44701.636859490704</v>
      </c>
      <c r="C2442" s="13" t="s">
        <v>114</v>
      </c>
      <c r="D2442" s="13">
        <v>638</v>
      </c>
      <c r="E2442" s="13" t="s">
        <v>5196</v>
      </c>
      <c r="F2442" s="13" t="s">
        <v>33</v>
      </c>
      <c r="G2442" s="14">
        <v>1653041377165</v>
      </c>
      <c r="H2442" s="55">
        <v>0.81362268518518499</v>
      </c>
      <c r="I2442" s="33">
        <v>44881.8136226852</v>
      </c>
      <c r="J2442" s="58">
        <v>44881</v>
      </c>
      <c r="K2442" s="13" t="s">
        <v>263</v>
      </c>
      <c r="L2442" s="13" t="s">
        <v>69</v>
      </c>
      <c r="M2442" s="13" t="s">
        <v>101</v>
      </c>
      <c r="N2442" s="13" t="s">
        <v>206</v>
      </c>
      <c r="O2442" s="33" t="s">
        <v>38</v>
      </c>
      <c r="P2442" s="58" t="s">
        <v>38</v>
      </c>
      <c r="Q2442" s="33" t="s">
        <v>207</v>
      </c>
      <c r="R2442" s="14" t="s">
        <v>38</v>
      </c>
      <c r="S2442" s="13" t="s">
        <v>208</v>
      </c>
      <c r="T2442" s="13" t="s">
        <v>209</v>
      </c>
      <c r="U2442" s="33">
        <f t="shared" ca="1" si="456"/>
        <v>45744.56914039352</v>
      </c>
      <c r="V2442" s="13" t="str">
        <f t="shared" si="457"/>
        <v>Mumbai</v>
      </c>
      <c r="W2442" s="13" t="str">
        <f t="shared" si="458"/>
        <v>RI</v>
      </c>
      <c r="X2442" s="13">
        <f t="shared" si="459"/>
        <v>19</v>
      </c>
      <c r="Y2442" s="13" t="str">
        <f>IFERROR(VLOOKUP(C2442,ReceivingTeam[],2,FALSE),"HelpDesk")</f>
        <v>Branch office</v>
      </c>
      <c r="Z2442" s="67">
        <f t="shared" si="460"/>
        <v>44882.480289351864</v>
      </c>
      <c r="AA2442" s="68">
        <f t="shared" si="461"/>
        <v>44881</v>
      </c>
      <c r="AB2442" s="69" t="b">
        <f t="shared" si="462"/>
        <v>1</v>
      </c>
      <c r="AC2442" s="70">
        <f t="shared" si="463"/>
        <v>0.5</v>
      </c>
      <c r="AD2442" s="67">
        <f t="shared" si="464"/>
        <v>44882.480289351864</v>
      </c>
      <c r="AE2442" s="67">
        <f>VLOOKUP(V2442,'Branch Wise Work Timelines'!C:G,3,FALSE)+AA2442</f>
        <v>44881.416666666664</v>
      </c>
      <c r="AF2442" s="67">
        <f>IF(V2442="Bangalore",VLOOKUP(V2442,'Branch Wise Work Timelines'!C:G,4,FALSE)+AA2442+1,IF(V2442="Mumbai",VLOOKUP(V2442,'Branch Wise Work Timelines'!C:G,4,FALSE)+AA2442+1,VLOOKUP(V2442,'Branch Wise Work Timelines'!C:G,4,FALSE)+AA2442))</f>
        <v>44882.25</v>
      </c>
      <c r="AG2442" s="67">
        <f>WORKDAY.INTL(AA2442,1,11)+VLOOKUP(V2442,'Branch Wise Work Timelines'!C:G,3,FALSE)</f>
        <v>44882.416666666664</v>
      </c>
      <c r="AH2442" s="69" t="str">
        <f t="shared" ca="1" si="465"/>
        <v>Out of TAT</v>
      </c>
      <c r="AI2442" s="69">
        <f t="shared" ca="1" si="466"/>
        <v>20691</v>
      </c>
      <c r="AJ2442" s="69" t="str">
        <f ca="1">IF(AI2442&lt;0,"0-12",IFERROR(VLOOKUP(AI2442,Breakup[],2,FALSE),"&gt;24"))</f>
        <v>&gt;24</v>
      </c>
      <c r="AK2442" s="69" t="str">
        <f>VLOOKUP(V2442,Master!B:D,3,FALSE)</f>
        <v>East</v>
      </c>
      <c r="AL2442" s="69" t="str">
        <f t="shared" si="467"/>
        <v>Mumbai</v>
      </c>
    </row>
    <row r="2443" spans="1:38">
      <c r="A2443" s="13" t="s">
        <v>5197</v>
      </c>
      <c r="B2443" s="54">
        <v>44701.638061655103</v>
      </c>
      <c r="C2443" s="13" t="s">
        <v>114</v>
      </c>
      <c r="D2443" s="13">
        <v>139</v>
      </c>
      <c r="E2443" s="13" t="s">
        <v>5198</v>
      </c>
      <c r="F2443" s="13" t="s">
        <v>33</v>
      </c>
      <c r="G2443" s="14">
        <v>1653041377165</v>
      </c>
      <c r="H2443" s="55">
        <v>0.72018518518518504</v>
      </c>
      <c r="I2443" s="33">
        <v>44881.720185185201</v>
      </c>
      <c r="J2443" s="58">
        <v>44881</v>
      </c>
      <c r="K2443" s="13" t="s">
        <v>263</v>
      </c>
      <c r="L2443" s="13" t="s">
        <v>69</v>
      </c>
      <c r="M2443" s="13" t="s">
        <v>101</v>
      </c>
      <c r="N2443" s="13" t="s">
        <v>206</v>
      </c>
      <c r="O2443" s="33" t="s">
        <v>38</v>
      </c>
      <c r="P2443" s="58" t="s">
        <v>38</v>
      </c>
      <c r="Q2443" s="33" t="s">
        <v>207</v>
      </c>
      <c r="R2443" s="14" t="s">
        <v>38</v>
      </c>
      <c r="S2443" s="13" t="s">
        <v>208</v>
      </c>
      <c r="T2443" s="13" t="s">
        <v>209</v>
      </c>
      <c r="U2443" s="33">
        <f t="shared" ca="1" si="456"/>
        <v>45744.56914039352</v>
      </c>
      <c r="V2443" s="13" t="str">
        <f t="shared" si="457"/>
        <v>Mumbai</v>
      </c>
      <c r="W2443" s="13" t="str">
        <f t="shared" si="458"/>
        <v>RI</v>
      </c>
      <c r="X2443" s="13">
        <f t="shared" si="459"/>
        <v>17</v>
      </c>
      <c r="Y2443" s="13" t="str">
        <f>IFERROR(VLOOKUP(C2443,ReceivingTeam[],2,FALSE),"HelpDesk")</f>
        <v>Branch office</v>
      </c>
      <c r="Z2443" s="67">
        <f t="shared" si="460"/>
        <v>44882.220185185201</v>
      </c>
      <c r="AA2443" s="68">
        <f t="shared" si="461"/>
        <v>44881</v>
      </c>
      <c r="AB2443" s="69" t="b">
        <f t="shared" si="462"/>
        <v>1</v>
      </c>
      <c r="AC2443" s="70">
        <f t="shared" si="463"/>
        <v>0.5</v>
      </c>
      <c r="AD2443" s="67">
        <f t="shared" si="464"/>
        <v>44882.220185185201</v>
      </c>
      <c r="AE2443" s="67">
        <f>VLOOKUP(V2443,'Branch Wise Work Timelines'!C:G,3,FALSE)+AA2443</f>
        <v>44881.416666666664</v>
      </c>
      <c r="AF2443" s="67">
        <f>IF(V2443="Bangalore",VLOOKUP(V2443,'Branch Wise Work Timelines'!C:G,4,FALSE)+AA2443+1,IF(V2443="Mumbai",VLOOKUP(V2443,'Branch Wise Work Timelines'!C:G,4,FALSE)+AA2443+1,VLOOKUP(V2443,'Branch Wise Work Timelines'!C:G,4,FALSE)+AA2443))</f>
        <v>44882.25</v>
      </c>
      <c r="AG2443" s="67">
        <f>WORKDAY.INTL(AA2443,1,11)+VLOOKUP(V2443,'Branch Wise Work Timelines'!C:G,3,FALSE)</f>
        <v>44882.416666666664</v>
      </c>
      <c r="AH2443" s="69" t="str">
        <f t="shared" ca="1" si="465"/>
        <v>Out of TAT</v>
      </c>
      <c r="AI2443" s="69">
        <f t="shared" ca="1" si="466"/>
        <v>20697</v>
      </c>
      <c r="AJ2443" s="69" t="str">
        <f ca="1">IF(AI2443&lt;0,"0-12",IFERROR(VLOOKUP(AI2443,Breakup[],2,FALSE),"&gt;24"))</f>
        <v>&gt;24</v>
      </c>
      <c r="AK2443" s="69" t="str">
        <f>VLOOKUP(V2443,Master!B:D,3,FALSE)</f>
        <v>East</v>
      </c>
      <c r="AL2443" s="69" t="str">
        <f t="shared" si="467"/>
        <v>Mumbai</v>
      </c>
    </row>
    <row r="2444" spans="1:38">
      <c r="A2444" s="13" t="s">
        <v>5199</v>
      </c>
      <c r="B2444" s="54">
        <v>44701.683050081003</v>
      </c>
      <c r="C2444" s="13" t="s">
        <v>114</v>
      </c>
      <c r="D2444" s="13">
        <v>500</v>
      </c>
      <c r="E2444" s="13" t="s">
        <v>5200</v>
      </c>
      <c r="F2444" s="13" t="s">
        <v>33</v>
      </c>
      <c r="G2444" s="14">
        <v>1653044439864</v>
      </c>
      <c r="H2444" s="55">
        <v>0.98471064814814802</v>
      </c>
      <c r="I2444" s="33">
        <v>44889.984710648103</v>
      </c>
      <c r="J2444" s="58">
        <v>44889</v>
      </c>
      <c r="K2444" s="13" t="s">
        <v>263</v>
      </c>
      <c r="L2444" s="13" t="s">
        <v>69</v>
      </c>
      <c r="M2444" s="13" t="s">
        <v>101</v>
      </c>
      <c r="N2444" s="13" t="s">
        <v>206</v>
      </c>
      <c r="O2444" s="33" t="s">
        <v>38</v>
      </c>
      <c r="P2444" s="58" t="s">
        <v>38</v>
      </c>
      <c r="Q2444" s="33" t="s">
        <v>207</v>
      </c>
      <c r="R2444" s="14" t="s">
        <v>38</v>
      </c>
      <c r="S2444" s="13" t="s">
        <v>208</v>
      </c>
      <c r="T2444" s="13" t="s">
        <v>209</v>
      </c>
      <c r="U2444" s="33">
        <f t="shared" ca="1" si="456"/>
        <v>45744.56914039352</v>
      </c>
      <c r="V2444" s="13" t="str">
        <f t="shared" si="457"/>
        <v>Mumbai</v>
      </c>
      <c r="W2444" s="13" t="str">
        <f t="shared" si="458"/>
        <v>RI</v>
      </c>
      <c r="X2444" s="13">
        <f t="shared" si="459"/>
        <v>23</v>
      </c>
      <c r="Y2444" s="13" t="str">
        <f>IFERROR(VLOOKUP(C2444,ReceivingTeam[],2,FALSE),"HelpDesk")</f>
        <v>Branch office</v>
      </c>
      <c r="Z2444" s="67">
        <f t="shared" si="460"/>
        <v>44890.651377314767</v>
      </c>
      <c r="AA2444" s="68">
        <f t="shared" si="461"/>
        <v>44889</v>
      </c>
      <c r="AB2444" s="69" t="b">
        <f t="shared" si="462"/>
        <v>1</v>
      </c>
      <c r="AC2444" s="70">
        <f t="shared" si="463"/>
        <v>0.5</v>
      </c>
      <c r="AD2444" s="67">
        <f t="shared" si="464"/>
        <v>44890.651377314767</v>
      </c>
      <c r="AE2444" s="67">
        <f>VLOOKUP(V2444,'Branch Wise Work Timelines'!C:G,3,FALSE)+AA2444</f>
        <v>44889.416666666664</v>
      </c>
      <c r="AF2444" s="67">
        <f>IF(V2444="Bangalore",VLOOKUP(V2444,'Branch Wise Work Timelines'!C:G,4,FALSE)+AA2444+1,IF(V2444="Mumbai",VLOOKUP(V2444,'Branch Wise Work Timelines'!C:G,4,FALSE)+AA2444+1,VLOOKUP(V2444,'Branch Wise Work Timelines'!C:G,4,FALSE)+AA2444))</f>
        <v>44890.25</v>
      </c>
      <c r="AG2444" s="67">
        <f>WORKDAY.INTL(AA2444,1,11)+VLOOKUP(V2444,'Branch Wise Work Timelines'!C:G,3,FALSE)</f>
        <v>44890.416666666664</v>
      </c>
      <c r="AH2444" s="69" t="str">
        <f t="shared" ca="1" si="465"/>
        <v>Out of TAT</v>
      </c>
      <c r="AI2444" s="69">
        <f t="shared" ca="1" si="466"/>
        <v>20495</v>
      </c>
      <c r="AJ2444" s="69" t="str">
        <f ca="1">IF(AI2444&lt;0,"0-12",IFERROR(VLOOKUP(AI2444,Breakup[],2,FALSE),"&gt;24"))</f>
        <v>&gt;24</v>
      </c>
      <c r="AK2444" s="69" t="str">
        <f>VLOOKUP(V2444,Master!B:D,3,FALSE)</f>
        <v>East</v>
      </c>
      <c r="AL2444" s="69" t="str">
        <f t="shared" si="467"/>
        <v>Mumbai</v>
      </c>
    </row>
    <row r="2445" spans="1:38">
      <c r="A2445" s="13" t="s">
        <v>5201</v>
      </c>
      <c r="B2445" s="54">
        <v>44701.684962766201</v>
      </c>
      <c r="C2445" s="13" t="s">
        <v>114</v>
      </c>
      <c r="D2445" s="13">
        <v>1351</v>
      </c>
      <c r="E2445" s="13" t="s">
        <v>5202</v>
      </c>
      <c r="F2445" s="13" t="s">
        <v>33</v>
      </c>
      <c r="G2445" s="14">
        <v>1653044439864</v>
      </c>
      <c r="H2445" s="55">
        <v>0.75187499999999996</v>
      </c>
      <c r="I2445" s="33">
        <v>44882.751875000002</v>
      </c>
      <c r="J2445" s="58">
        <v>44882</v>
      </c>
      <c r="K2445" s="13" t="s">
        <v>263</v>
      </c>
      <c r="L2445" s="13" t="s">
        <v>69</v>
      </c>
      <c r="M2445" s="13" t="s">
        <v>101</v>
      </c>
      <c r="N2445" s="13" t="s">
        <v>206</v>
      </c>
      <c r="O2445" s="33" t="s">
        <v>38</v>
      </c>
      <c r="P2445" s="58" t="s">
        <v>38</v>
      </c>
      <c r="Q2445" s="33" t="s">
        <v>207</v>
      </c>
      <c r="R2445" s="14" t="s">
        <v>38</v>
      </c>
      <c r="S2445" s="13" t="s">
        <v>208</v>
      </c>
      <c r="T2445" s="13" t="s">
        <v>209</v>
      </c>
      <c r="U2445" s="33">
        <f t="shared" ca="1" si="456"/>
        <v>45744.56914039352</v>
      </c>
      <c r="V2445" s="13" t="str">
        <f t="shared" si="457"/>
        <v>Mumbai</v>
      </c>
      <c r="W2445" s="13" t="str">
        <f t="shared" si="458"/>
        <v>RI</v>
      </c>
      <c r="X2445" s="13">
        <f t="shared" si="459"/>
        <v>18</v>
      </c>
      <c r="Y2445" s="13" t="str">
        <f>IFERROR(VLOOKUP(C2445,ReceivingTeam[],2,FALSE),"HelpDesk")</f>
        <v>Branch office</v>
      </c>
      <c r="Z2445" s="67">
        <f t="shared" si="460"/>
        <v>44883.418541666666</v>
      </c>
      <c r="AA2445" s="68">
        <f t="shared" si="461"/>
        <v>44882</v>
      </c>
      <c r="AB2445" s="69" t="b">
        <f t="shared" si="462"/>
        <v>1</v>
      </c>
      <c r="AC2445" s="70">
        <f t="shared" si="463"/>
        <v>0.5</v>
      </c>
      <c r="AD2445" s="67">
        <f t="shared" si="464"/>
        <v>44883.418541666666</v>
      </c>
      <c r="AE2445" s="67">
        <f>VLOOKUP(V2445,'Branch Wise Work Timelines'!C:G,3,FALSE)+AA2445</f>
        <v>44882.416666666664</v>
      </c>
      <c r="AF2445" s="67">
        <f>IF(V2445="Bangalore",VLOOKUP(V2445,'Branch Wise Work Timelines'!C:G,4,FALSE)+AA2445+1,IF(V2445="Mumbai",VLOOKUP(V2445,'Branch Wise Work Timelines'!C:G,4,FALSE)+AA2445+1,VLOOKUP(V2445,'Branch Wise Work Timelines'!C:G,4,FALSE)+AA2445))</f>
        <v>44883.25</v>
      </c>
      <c r="AG2445" s="67">
        <f>WORKDAY.INTL(AA2445,1,11)+VLOOKUP(V2445,'Branch Wise Work Timelines'!C:G,3,FALSE)</f>
        <v>44883.416666666664</v>
      </c>
      <c r="AH2445" s="69" t="str">
        <f t="shared" ca="1" si="465"/>
        <v>Out of TAT</v>
      </c>
      <c r="AI2445" s="69">
        <f t="shared" ca="1" si="466"/>
        <v>20668</v>
      </c>
      <c r="AJ2445" s="69" t="str">
        <f ca="1">IF(AI2445&lt;0,"0-12",IFERROR(VLOOKUP(AI2445,Breakup[],2,FALSE),"&gt;24"))</f>
        <v>&gt;24</v>
      </c>
      <c r="AK2445" s="69" t="str">
        <f>VLOOKUP(V2445,Master!B:D,3,FALSE)</f>
        <v>East</v>
      </c>
      <c r="AL2445" s="69" t="str">
        <f t="shared" si="467"/>
        <v>Mumbai</v>
      </c>
    </row>
    <row r="2446" spans="1:38">
      <c r="A2446" s="13" t="s">
        <v>5203</v>
      </c>
      <c r="B2446" s="54">
        <v>44700.665838923604</v>
      </c>
      <c r="C2446" s="13" t="s">
        <v>162</v>
      </c>
      <c r="D2446" s="13">
        <v>1389</v>
      </c>
      <c r="E2446" s="13" t="s">
        <v>5204</v>
      </c>
      <c r="F2446" s="13" t="s">
        <v>15</v>
      </c>
      <c r="G2446" s="14">
        <v>1653027538413</v>
      </c>
      <c r="H2446" s="55">
        <v>0.88606481481481503</v>
      </c>
      <c r="I2446" s="33">
        <v>44888.886064814797</v>
      </c>
      <c r="J2446" s="58">
        <v>44888</v>
      </c>
      <c r="K2446" s="13" t="s">
        <v>249</v>
      </c>
      <c r="L2446" s="13" t="s">
        <v>44</v>
      </c>
      <c r="M2446" s="13" t="s">
        <v>250</v>
      </c>
      <c r="N2446" s="13" t="s">
        <v>206</v>
      </c>
      <c r="O2446" s="33" t="s">
        <v>38</v>
      </c>
      <c r="P2446" s="58" t="s">
        <v>38</v>
      </c>
      <c r="Q2446" s="33" t="s">
        <v>207</v>
      </c>
      <c r="R2446" s="14" t="s">
        <v>38</v>
      </c>
      <c r="S2446" s="13" t="s">
        <v>216</v>
      </c>
      <c r="T2446" s="13" t="s">
        <v>217</v>
      </c>
      <c r="U2446" s="33">
        <f t="shared" ca="1" si="456"/>
        <v>45744.56914039352</v>
      </c>
      <c r="V2446" s="13" t="str">
        <f t="shared" si="457"/>
        <v>Coimbatore</v>
      </c>
      <c r="W2446" s="13" t="str">
        <f t="shared" si="458"/>
        <v>CLS</v>
      </c>
      <c r="X2446" s="13">
        <f t="shared" si="459"/>
        <v>21</v>
      </c>
      <c r="Y2446" s="13" t="str">
        <f>IFERROR(VLOOKUP(C2446,ReceivingTeam[],2,FALSE),"HelpDesk")</f>
        <v>Branch office</v>
      </c>
      <c r="Z2446" s="67">
        <f t="shared" si="460"/>
        <v>44890.031898148125</v>
      </c>
      <c r="AA2446" s="68">
        <f t="shared" si="461"/>
        <v>44888</v>
      </c>
      <c r="AB2446" s="69" t="b">
        <f t="shared" si="462"/>
        <v>1</v>
      </c>
      <c r="AC2446" s="70">
        <f t="shared" si="463"/>
        <v>0.5</v>
      </c>
      <c r="AD2446" s="67">
        <f t="shared" si="464"/>
        <v>44890.031898148125</v>
      </c>
      <c r="AE2446" s="67">
        <f>VLOOKUP(V2446,'Branch Wise Work Timelines'!C:G,3,FALSE)+AA2446</f>
        <v>44888.416666666664</v>
      </c>
      <c r="AF2446" s="67">
        <f>IF(V2446="Bangalore",VLOOKUP(V2446,'Branch Wise Work Timelines'!C:G,4,FALSE)+AA2446+1,IF(V2446="Mumbai",VLOOKUP(V2446,'Branch Wise Work Timelines'!C:G,4,FALSE)+AA2446+1,VLOOKUP(V2446,'Branch Wise Work Timelines'!C:G,4,FALSE)+AA2446))</f>
        <v>44888.770833333336</v>
      </c>
      <c r="AG2446" s="67">
        <f>WORKDAY.INTL(AA2446,1,11)+VLOOKUP(V2446,'Branch Wise Work Timelines'!C:G,3,FALSE)</f>
        <v>44889.416666666664</v>
      </c>
      <c r="AH2446" s="69" t="str">
        <f t="shared" ca="1" si="465"/>
        <v>Out of TAT</v>
      </c>
      <c r="AI2446" s="69">
        <f t="shared" ca="1" si="466"/>
        <v>20509</v>
      </c>
      <c r="AJ2446" s="69" t="str">
        <f ca="1">IF(AI2446&lt;0,"0-12",IFERROR(VLOOKUP(AI2446,Breakup[],2,FALSE),"&gt;24"))</f>
        <v>&gt;24</v>
      </c>
      <c r="AK2446" s="69" t="str">
        <f>VLOOKUP(V2446,Master!B:D,3,FALSE)</f>
        <v>South</v>
      </c>
      <c r="AL2446" s="69" t="str">
        <f t="shared" si="467"/>
        <v>Coimbatore</v>
      </c>
    </row>
    <row r="2447" spans="1:38">
      <c r="A2447" s="13" t="s">
        <v>5205</v>
      </c>
      <c r="B2447" s="54">
        <v>44701.542655127298</v>
      </c>
      <c r="C2447" s="13" t="s">
        <v>222</v>
      </c>
      <c r="D2447" s="13">
        <v>789</v>
      </c>
      <c r="E2447" s="13" t="s">
        <v>5206</v>
      </c>
      <c r="F2447" s="13" t="s">
        <v>33</v>
      </c>
      <c r="G2447" s="14">
        <v>1653034732628</v>
      </c>
      <c r="H2447" s="55">
        <v>0.16657407407407401</v>
      </c>
      <c r="I2447" s="33">
        <v>44883.166574074101</v>
      </c>
      <c r="J2447" s="58">
        <v>44883</v>
      </c>
      <c r="K2447" s="13" t="s">
        <v>224</v>
      </c>
      <c r="L2447" s="13" t="s">
        <v>64</v>
      </c>
      <c r="M2447" s="13" t="s">
        <v>225</v>
      </c>
      <c r="N2447" s="13" t="s">
        <v>206</v>
      </c>
      <c r="O2447" s="33" t="s">
        <v>38</v>
      </c>
      <c r="P2447" s="58" t="s">
        <v>38</v>
      </c>
      <c r="Q2447" s="33" t="s">
        <v>207</v>
      </c>
      <c r="R2447" s="14" t="s">
        <v>38</v>
      </c>
      <c r="S2447" s="13" t="s">
        <v>208</v>
      </c>
      <c r="T2447" s="13" t="s">
        <v>209</v>
      </c>
      <c r="U2447" s="33">
        <f t="shared" ca="1" si="456"/>
        <v>45744.56914039352</v>
      </c>
      <c r="V2447" s="13" t="str">
        <f t="shared" si="457"/>
        <v>Kolkata</v>
      </c>
      <c r="W2447" s="13" t="str">
        <f t="shared" si="458"/>
        <v>RI</v>
      </c>
      <c r="X2447" s="13">
        <f t="shared" si="459"/>
        <v>3</v>
      </c>
      <c r="Y2447" s="13" t="str">
        <f>IFERROR(VLOOKUP(C2447,ReceivingTeam[],2,FALSE),"HelpDesk")</f>
        <v>Branch office</v>
      </c>
      <c r="Z2447" s="67">
        <f t="shared" si="460"/>
        <v>44884.562499999993</v>
      </c>
      <c r="AA2447" s="68">
        <f t="shared" si="461"/>
        <v>44883</v>
      </c>
      <c r="AB2447" s="69" t="b">
        <f t="shared" si="462"/>
        <v>1</v>
      </c>
      <c r="AC2447" s="70">
        <f t="shared" si="463"/>
        <v>0.5</v>
      </c>
      <c r="AD2447" s="67">
        <f t="shared" si="464"/>
        <v>44884.562499999993</v>
      </c>
      <c r="AE2447" s="67">
        <f>VLOOKUP(V2447,'Branch Wise Work Timelines'!C:G,3,FALSE)+AA2447</f>
        <v>44883.416666666664</v>
      </c>
      <c r="AF2447" s="67">
        <f>IF(V2447="Bangalore",VLOOKUP(V2447,'Branch Wise Work Timelines'!C:G,4,FALSE)+AA2447+1,IF(V2447="Mumbai",VLOOKUP(V2447,'Branch Wise Work Timelines'!C:G,4,FALSE)+AA2447+1,VLOOKUP(V2447,'Branch Wise Work Timelines'!C:G,4,FALSE)+AA2447))</f>
        <v>44883.770833333336</v>
      </c>
      <c r="AG2447" s="67">
        <f>WORKDAY.INTL(AA2447,1,11)+VLOOKUP(V2447,'Branch Wise Work Timelines'!C:G,3,FALSE)</f>
        <v>44884.416666666664</v>
      </c>
      <c r="AH2447" s="69" t="str">
        <f t="shared" ca="1" si="465"/>
        <v>Out of TAT</v>
      </c>
      <c r="AI2447" s="69">
        <f t="shared" ca="1" si="466"/>
        <v>20641</v>
      </c>
      <c r="AJ2447" s="69" t="str">
        <f ca="1">IF(AI2447&lt;0,"0-12",IFERROR(VLOOKUP(AI2447,Breakup[],2,FALSE),"&gt;24"))</f>
        <v>&gt;24</v>
      </c>
      <c r="AK2447" s="69" t="str">
        <f>VLOOKUP(V2447,Master!B:D,3,FALSE)</f>
        <v>East</v>
      </c>
      <c r="AL2447" s="69" t="str">
        <f t="shared" si="467"/>
        <v>Kolkata</v>
      </c>
    </row>
    <row r="2448" spans="1:38">
      <c r="A2448" s="13" t="s">
        <v>5207</v>
      </c>
      <c r="B2448" s="54">
        <v>44701.623830057899</v>
      </c>
      <c r="C2448" s="13" t="s">
        <v>230</v>
      </c>
      <c r="D2448" s="13">
        <v>1710</v>
      </c>
      <c r="E2448" s="13" t="s">
        <v>5208</v>
      </c>
      <c r="F2448" s="13" t="s">
        <v>15</v>
      </c>
      <c r="G2448" s="14">
        <v>1653041711052</v>
      </c>
      <c r="H2448" s="55">
        <v>0.169930555555556</v>
      </c>
      <c r="I2448" s="33">
        <v>44889.169930555603</v>
      </c>
      <c r="J2448" s="58">
        <v>44889</v>
      </c>
      <c r="K2448" s="13" t="s">
        <v>213</v>
      </c>
      <c r="L2448" s="13" t="s">
        <v>30</v>
      </c>
      <c r="M2448" s="13" t="s">
        <v>214</v>
      </c>
      <c r="N2448" s="13" t="s">
        <v>206</v>
      </c>
      <c r="O2448" s="33" t="s">
        <v>38</v>
      </c>
      <c r="P2448" s="58" t="s">
        <v>38</v>
      </c>
      <c r="Q2448" s="33" t="s">
        <v>207</v>
      </c>
      <c r="R2448" s="14" t="s">
        <v>38</v>
      </c>
      <c r="S2448" s="13" t="s">
        <v>216</v>
      </c>
      <c r="T2448" s="13" t="s">
        <v>217</v>
      </c>
      <c r="U2448" s="33">
        <f t="shared" ca="1" si="456"/>
        <v>45744.56914039352</v>
      </c>
      <c r="V2448" s="13" t="str">
        <f t="shared" si="457"/>
        <v>Bangalore</v>
      </c>
      <c r="W2448" s="13" t="str">
        <f t="shared" si="458"/>
        <v>CLS</v>
      </c>
      <c r="X2448" s="13">
        <f t="shared" si="459"/>
        <v>4</v>
      </c>
      <c r="Y2448" s="13" t="str">
        <f>IFERROR(VLOOKUP(C2448,ReceivingTeam[],2,FALSE),"HelpDesk")</f>
        <v>HelpDesk</v>
      </c>
      <c r="Z2448" s="67">
        <f t="shared" si="460"/>
        <v>44889.916666666664</v>
      </c>
      <c r="AA2448" s="68">
        <f t="shared" si="461"/>
        <v>44889</v>
      </c>
      <c r="AB2448" s="69" t="b">
        <f t="shared" si="462"/>
        <v>1</v>
      </c>
      <c r="AC2448" s="70">
        <f t="shared" si="463"/>
        <v>0.5</v>
      </c>
      <c r="AD2448" s="67">
        <f t="shared" si="464"/>
        <v>44889.916666666664</v>
      </c>
      <c r="AE2448" s="67">
        <f>VLOOKUP(V2448,'Branch Wise Work Timelines'!C:G,3,FALSE)+AA2448</f>
        <v>44889.416666666664</v>
      </c>
      <c r="AF2448" s="67">
        <f>IF(V2448="Bangalore",VLOOKUP(V2448,'Branch Wise Work Timelines'!C:G,4,FALSE)+AA2448+1,IF(V2448="Mumbai",VLOOKUP(V2448,'Branch Wise Work Timelines'!C:G,4,FALSE)+AA2448+1,VLOOKUP(V2448,'Branch Wise Work Timelines'!C:G,4,FALSE)+AA2448))</f>
        <v>44890.104166666664</v>
      </c>
      <c r="AG2448" s="67">
        <f>WORKDAY.INTL(AA2448,1,11)+VLOOKUP(V2448,'Branch Wise Work Timelines'!C:G,3,FALSE)</f>
        <v>44890.416666666664</v>
      </c>
      <c r="AH2448" s="69" t="str">
        <f t="shared" ca="1" si="465"/>
        <v>Out of TAT</v>
      </c>
      <c r="AI2448" s="69">
        <f t="shared" ca="1" si="466"/>
        <v>20512</v>
      </c>
      <c r="AJ2448" s="69" t="str">
        <f ca="1">IF(AI2448&lt;0,"0-12",IFERROR(VLOOKUP(AI2448,Breakup[],2,FALSE),"&gt;24"))</f>
        <v>&gt;24</v>
      </c>
      <c r="AK2448" s="69" t="str">
        <f>VLOOKUP(V2448,Master!B:D,3,FALSE)</f>
        <v>South</v>
      </c>
      <c r="AL2448" s="69" t="str">
        <f t="shared" si="467"/>
        <v>Bangalore-CLS</v>
      </c>
    </row>
    <row r="2449" spans="1:38">
      <c r="A2449" s="13" t="s">
        <v>5209</v>
      </c>
      <c r="B2449" s="54">
        <v>44701.645759375002</v>
      </c>
      <c r="C2449" s="13" t="s">
        <v>114</v>
      </c>
      <c r="D2449" s="13">
        <v>1787</v>
      </c>
      <c r="E2449" s="13" t="s">
        <v>5210</v>
      </c>
      <c r="F2449" s="13" t="s">
        <v>33</v>
      </c>
      <c r="G2449" s="14">
        <v>1653041377165</v>
      </c>
      <c r="H2449" s="55">
        <v>0.42082175925925902</v>
      </c>
      <c r="I2449" s="33">
        <v>44881.420821759297</v>
      </c>
      <c r="J2449" s="58">
        <v>44881</v>
      </c>
      <c r="K2449" s="13" t="s">
        <v>263</v>
      </c>
      <c r="L2449" s="13" t="s">
        <v>69</v>
      </c>
      <c r="M2449" s="13" t="s">
        <v>101</v>
      </c>
      <c r="N2449" s="13" t="s">
        <v>215</v>
      </c>
      <c r="O2449" s="33" t="s">
        <v>38</v>
      </c>
      <c r="P2449" s="58" t="s">
        <v>38</v>
      </c>
      <c r="Q2449" s="33" t="s">
        <v>207</v>
      </c>
      <c r="R2449" s="14" t="s">
        <v>38</v>
      </c>
      <c r="S2449" s="13" t="s">
        <v>208</v>
      </c>
      <c r="T2449" s="13" t="s">
        <v>209</v>
      </c>
      <c r="U2449" s="33">
        <f t="shared" ca="1" si="456"/>
        <v>45744.56914039352</v>
      </c>
      <c r="V2449" s="13" t="str">
        <f t="shared" si="457"/>
        <v>Mumbai</v>
      </c>
      <c r="W2449" s="13" t="str">
        <f t="shared" si="458"/>
        <v>RI</v>
      </c>
      <c r="X2449" s="13">
        <f t="shared" si="459"/>
        <v>10</v>
      </c>
      <c r="Y2449" s="13" t="str">
        <f>IFERROR(VLOOKUP(C2449,ReceivingTeam[],2,FALSE),"HelpDesk")</f>
        <v>Branch office</v>
      </c>
      <c r="Z2449" s="67">
        <f t="shared" si="460"/>
        <v>44881.920821759297</v>
      </c>
      <c r="AA2449" s="68">
        <f t="shared" si="461"/>
        <v>44881</v>
      </c>
      <c r="AB2449" s="69" t="b">
        <f t="shared" si="462"/>
        <v>1</v>
      </c>
      <c r="AC2449" s="70">
        <f t="shared" si="463"/>
        <v>0.5</v>
      </c>
      <c r="AD2449" s="67">
        <f t="shared" si="464"/>
        <v>44881.920821759297</v>
      </c>
      <c r="AE2449" s="67">
        <f>VLOOKUP(V2449,'Branch Wise Work Timelines'!C:G,3,FALSE)+AA2449</f>
        <v>44881.416666666664</v>
      </c>
      <c r="AF2449" s="67">
        <f>IF(V2449="Bangalore",VLOOKUP(V2449,'Branch Wise Work Timelines'!C:G,4,FALSE)+AA2449+1,IF(V2449="Mumbai",VLOOKUP(V2449,'Branch Wise Work Timelines'!C:G,4,FALSE)+AA2449+1,VLOOKUP(V2449,'Branch Wise Work Timelines'!C:G,4,FALSE)+AA2449))</f>
        <v>44882.25</v>
      </c>
      <c r="AG2449" s="67">
        <f>WORKDAY.INTL(AA2449,1,11)+VLOOKUP(V2449,'Branch Wise Work Timelines'!C:G,3,FALSE)</f>
        <v>44882.416666666664</v>
      </c>
      <c r="AH2449" s="69" t="str">
        <f t="shared" ca="1" si="465"/>
        <v>Out of TAT</v>
      </c>
      <c r="AI2449" s="69">
        <f t="shared" ca="1" si="466"/>
        <v>20704</v>
      </c>
      <c r="AJ2449" s="69" t="str">
        <f ca="1">IF(AI2449&lt;0,"0-12",IFERROR(VLOOKUP(AI2449,Breakup[],2,FALSE),"&gt;24"))</f>
        <v>&gt;24</v>
      </c>
      <c r="AK2449" s="69" t="str">
        <f>VLOOKUP(V2449,Master!B:D,3,FALSE)</f>
        <v>East</v>
      </c>
      <c r="AL2449" s="69" t="str">
        <f t="shared" si="467"/>
        <v>Mumbai</v>
      </c>
    </row>
    <row r="2450" spans="1:38">
      <c r="A2450" s="13" t="s">
        <v>5211</v>
      </c>
      <c r="B2450" s="54">
        <v>44701.653713043997</v>
      </c>
      <c r="C2450" s="13" t="s">
        <v>230</v>
      </c>
      <c r="D2450" s="13">
        <v>1984</v>
      </c>
      <c r="E2450" s="13" t="s">
        <v>5212</v>
      </c>
      <c r="F2450" s="13" t="s">
        <v>15</v>
      </c>
      <c r="G2450" s="14">
        <v>1653041711052</v>
      </c>
      <c r="H2450" s="55">
        <v>0.61120370370370403</v>
      </c>
      <c r="I2450" s="33">
        <v>44887.611203703702</v>
      </c>
      <c r="J2450" s="58">
        <v>44887</v>
      </c>
      <c r="K2450" s="13" t="s">
        <v>213</v>
      </c>
      <c r="L2450" s="13" t="s">
        <v>30</v>
      </c>
      <c r="M2450" s="13" t="s">
        <v>214</v>
      </c>
      <c r="N2450" s="13" t="s">
        <v>206</v>
      </c>
      <c r="O2450" s="33" t="s">
        <v>38</v>
      </c>
      <c r="P2450" s="58" t="s">
        <v>38</v>
      </c>
      <c r="Q2450" s="33" t="s">
        <v>207</v>
      </c>
      <c r="R2450" s="14" t="s">
        <v>38</v>
      </c>
      <c r="S2450" s="13" t="s">
        <v>216</v>
      </c>
      <c r="T2450" s="13" t="s">
        <v>217</v>
      </c>
      <c r="U2450" s="33">
        <f t="shared" ca="1" si="456"/>
        <v>45744.56914039352</v>
      </c>
      <c r="V2450" s="13" t="str">
        <f t="shared" si="457"/>
        <v>Bangalore</v>
      </c>
      <c r="W2450" s="13" t="str">
        <f t="shared" si="458"/>
        <v>CLS</v>
      </c>
      <c r="X2450" s="13">
        <f t="shared" si="459"/>
        <v>14</v>
      </c>
      <c r="Y2450" s="13" t="str">
        <f>IFERROR(VLOOKUP(C2450,ReceivingTeam[],2,FALSE),"HelpDesk")</f>
        <v>HelpDesk</v>
      </c>
      <c r="Z2450" s="67">
        <f t="shared" si="460"/>
        <v>44888.423703703702</v>
      </c>
      <c r="AA2450" s="68">
        <f t="shared" si="461"/>
        <v>44887</v>
      </c>
      <c r="AB2450" s="69" t="b">
        <f t="shared" si="462"/>
        <v>1</v>
      </c>
      <c r="AC2450" s="70">
        <f t="shared" si="463"/>
        <v>0.5</v>
      </c>
      <c r="AD2450" s="67">
        <f t="shared" si="464"/>
        <v>44888.423703703702</v>
      </c>
      <c r="AE2450" s="67">
        <f>VLOOKUP(V2450,'Branch Wise Work Timelines'!C:G,3,FALSE)+AA2450</f>
        <v>44887.416666666664</v>
      </c>
      <c r="AF2450" s="67">
        <f>IF(V2450="Bangalore",VLOOKUP(V2450,'Branch Wise Work Timelines'!C:G,4,FALSE)+AA2450+1,IF(V2450="Mumbai",VLOOKUP(V2450,'Branch Wise Work Timelines'!C:G,4,FALSE)+AA2450+1,VLOOKUP(V2450,'Branch Wise Work Timelines'!C:G,4,FALSE)+AA2450))</f>
        <v>44888.104166666664</v>
      </c>
      <c r="AG2450" s="67">
        <f>WORKDAY.INTL(AA2450,1,11)+VLOOKUP(V2450,'Branch Wise Work Timelines'!C:G,3,FALSE)</f>
        <v>44888.416666666664</v>
      </c>
      <c r="AH2450" s="69" t="str">
        <f t="shared" ca="1" si="465"/>
        <v>Out of TAT</v>
      </c>
      <c r="AI2450" s="69">
        <f t="shared" ca="1" si="466"/>
        <v>20548</v>
      </c>
      <c r="AJ2450" s="69" t="str">
        <f ca="1">IF(AI2450&lt;0,"0-12",IFERROR(VLOOKUP(AI2450,Breakup[],2,FALSE),"&gt;24"))</f>
        <v>&gt;24</v>
      </c>
      <c r="AK2450" s="69" t="str">
        <f>VLOOKUP(V2450,Master!B:D,3,FALSE)</f>
        <v>South</v>
      </c>
      <c r="AL2450" s="69" t="str">
        <f t="shared" si="467"/>
        <v>Bangalore-CLS</v>
      </c>
    </row>
    <row r="2451" spans="1:38">
      <c r="A2451" s="13" t="s">
        <v>5213</v>
      </c>
      <c r="B2451" s="54">
        <v>44701.624227858803</v>
      </c>
      <c r="C2451" s="13" t="s">
        <v>265</v>
      </c>
      <c r="D2451" s="13">
        <v>1807</v>
      </c>
      <c r="E2451" s="13" t="s">
        <v>5214</v>
      </c>
      <c r="F2451" s="13" t="s">
        <v>15</v>
      </c>
      <c r="G2451" s="14">
        <v>1653043874636</v>
      </c>
      <c r="H2451" s="55">
        <v>0.273668981481481</v>
      </c>
      <c r="I2451" s="33">
        <v>44889.273668981499</v>
      </c>
      <c r="J2451" s="58">
        <v>44889</v>
      </c>
      <c r="K2451" s="13" t="s">
        <v>213</v>
      </c>
      <c r="L2451" s="13" t="s">
        <v>30</v>
      </c>
      <c r="M2451" s="13" t="s">
        <v>75</v>
      </c>
      <c r="N2451" s="13" t="s">
        <v>206</v>
      </c>
      <c r="O2451" s="33" t="s">
        <v>38</v>
      </c>
      <c r="P2451" s="58" t="s">
        <v>38</v>
      </c>
      <c r="Q2451" s="33" t="s">
        <v>207</v>
      </c>
      <c r="R2451" s="14" t="s">
        <v>38</v>
      </c>
      <c r="S2451" s="13" t="s">
        <v>208</v>
      </c>
      <c r="T2451" s="13" t="s">
        <v>209</v>
      </c>
      <c r="U2451" s="33">
        <f t="shared" ca="1" si="456"/>
        <v>45744.56914039352</v>
      </c>
      <c r="V2451" s="13" t="str">
        <f t="shared" si="457"/>
        <v>Bangalore</v>
      </c>
      <c r="W2451" s="13" t="str">
        <f t="shared" si="458"/>
        <v>CLS</v>
      </c>
      <c r="X2451" s="13">
        <f t="shared" si="459"/>
        <v>6</v>
      </c>
      <c r="Y2451" s="13" t="str">
        <f>IFERROR(VLOOKUP(C2451,ReceivingTeam[],2,FALSE),"HelpDesk")</f>
        <v>HelpDesk</v>
      </c>
      <c r="Z2451" s="67">
        <f t="shared" si="460"/>
        <v>44889.916666666664</v>
      </c>
      <c r="AA2451" s="68">
        <f t="shared" si="461"/>
        <v>44889</v>
      </c>
      <c r="AB2451" s="69" t="b">
        <f t="shared" si="462"/>
        <v>1</v>
      </c>
      <c r="AC2451" s="70">
        <f t="shared" si="463"/>
        <v>0.5</v>
      </c>
      <c r="AD2451" s="67">
        <f t="shared" si="464"/>
        <v>44889.916666666664</v>
      </c>
      <c r="AE2451" s="67">
        <f>VLOOKUP(V2451,'Branch Wise Work Timelines'!C:G,3,FALSE)+AA2451</f>
        <v>44889.416666666664</v>
      </c>
      <c r="AF2451" s="67">
        <f>IF(V2451="Bangalore",VLOOKUP(V2451,'Branch Wise Work Timelines'!C:G,4,FALSE)+AA2451+1,IF(V2451="Mumbai",VLOOKUP(V2451,'Branch Wise Work Timelines'!C:G,4,FALSE)+AA2451+1,VLOOKUP(V2451,'Branch Wise Work Timelines'!C:G,4,FALSE)+AA2451))</f>
        <v>44890.104166666664</v>
      </c>
      <c r="AG2451" s="67">
        <f>WORKDAY.INTL(AA2451,1,11)+VLOOKUP(V2451,'Branch Wise Work Timelines'!C:G,3,FALSE)</f>
        <v>44890.416666666664</v>
      </c>
      <c r="AH2451" s="69" t="str">
        <f t="shared" ca="1" si="465"/>
        <v>Out of TAT</v>
      </c>
      <c r="AI2451" s="69">
        <f t="shared" ca="1" si="466"/>
        <v>20512</v>
      </c>
      <c r="AJ2451" s="69" t="str">
        <f ca="1">IF(AI2451&lt;0,"0-12",IFERROR(VLOOKUP(AI2451,Breakup[],2,FALSE),"&gt;24"))</f>
        <v>&gt;24</v>
      </c>
      <c r="AK2451" s="69" t="str">
        <f>VLOOKUP(V2451,Master!B:D,3,FALSE)</f>
        <v>South</v>
      </c>
      <c r="AL2451" s="69" t="str">
        <f t="shared" si="467"/>
        <v>Bangalore-CLS</v>
      </c>
    </row>
    <row r="2452" spans="1:38">
      <c r="A2452" s="13" t="s">
        <v>5215</v>
      </c>
      <c r="B2452" s="54">
        <v>44701.621823344904</v>
      </c>
      <c r="C2452" s="13" t="s">
        <v>3924</v>
      </c>
      <c r="D2452" s="13">
        <v>453</v>
      </c>
      <c r="E2452" s="13" t="s">
        <v>5216</v>
      </c>
      <c r="F2452" s="13" t="s">
        <v>33</v>
      </c>
      <c r="G2452" s="14">
        <v>1653039583464</v>
      </c>
      <c r="H2452" s="55">
        <v>0.43055555555555602</v>
      </c>
      <c r="I2452" s="33">
        <v>44888.430555555598</v>
      </c>
      <c r="J2452" s="58">
        <v>44888</v>
      </c>
      <c r="K2452" s="13" t="s">
        <v>41</v>
      </c>
      <c r="L2452" s="13" t="s">
        <v>40</v>
      </c>
      <c r="M2452" s="13" t="s">
        <v>3924</v>
      </c>
      <c r="N2452" s="13" t="s">
        <v>215</v>
      </c>
      <c r="O2452" s="33" t="s">
        <v>38</v>
      </c>
      <c r="P2452" s="58" t="s">
        <v>38</v>
      </c>
      <c r="Q2452" s="33" t="s">
        <v>207</v>
      </c>
      <c r="R2452" s="14" t="s">
        <v>38</v>
      </c>
      <c r="S2452" s="13" t="s">
        <v>216</v>
      </c>
      <c r="T2452" s="13" t="s">
        <v>217</v>
      </c>
      <c r="U2452" s="33">
        <f t="shared" ca="1" si="456"/>
        <v>45744.56914039352</v>
      </c>
      <c r="V2452" s="13" t="str">
        <f t="shared" si="457"/>
        <v>Chennai - RSI</v>
      </c>
      <c r="W2452" s="13" t="str">
        <f t="shared" si="458"/>
        <v>RI</v>
      </c>
      <c r="X2452" s="13">
        <f t="shared" si="459"/>
        <v>10</v>
      </c>
      <c r="Y2452" s="13" t="str">
        <f>IFERROR(VLOOKUP(C2452,ReceivingTeam[],2,FALSE),"HelpDesk")</f>
        <v>HelpDesk</v>
      </c>
      <c r="Z2452" s="67">
        <f t="shared" si="460"/>
        <v>44889.555555555598</v>
      </c>
      <c r="AA2452" s="68">
        <f t="shared" si="461"/>
        <v>44888</v>
      </c>
      <c r="AB2452" s="69" t="b">
        <f t="shared" si="462"/>
        <v>1</v>
      </c>
      <c r="AC2452" s="70">
        <f t="shared" si="463"/>
        <v>0.5</v>
      </c>
      <c r="AD2452" s="67">
        <f t="shared" si="464"/>
        <v>44889.555555555598</v>
      </c>
      <c r="AE2452" s="67">
        <f>VLOOKUP(V2452,'Branch Wise Work Timelines'!C:G,3,FALSE)+AA2452</f>
        <v>44888.416666666664</v>
      </c>
      <c r="AF2452" s="67">
        <f>IF(V2452="Bangalore",VLOOKUP(V2452,'Branch Wise Work Timelines'!C:G,4,FALSE)+AA2452+1,IF(V2452="Mumbai",VLOOKUP(V2452,'Branch Wise Work Timelines'!C:G,4,FALSE)+AA2452+1,VLOOKUP(V2452,'Branch Wise Work Timelines'!C:G,4,FALSE)+AA2452))</f>
        <v>44888.791666666664</v>
      </c>
      <c r="AG2452" s="67">
        <f>WORKDAY.INTL(AA2452,1,11)+VLOOKUP(V2452,'Branch Wise Work Timelines'!C:G,3,FALSE)</f>
        <v>44889.416666666664</v>
      </c>
      <c r="AH2452" s="69" t="str">
        <f t="shared" ca="1" si="465"/>
        <v>Out of TAT</v>
      </c>
      <c r="AI2452" s="69">
        <f t="shared" ca="1" si="466"/>
        <v>20521</v>
      </c>
      <c r="AJ2452" s="69" t="str">
        <f ca="1">IF(AI2452&lt;0,"0-12",IFERROR(VLOOKUP(AI2452,Breakup[],2,FALSE),"&gt;24"))</f>
        <v>&gt;24</v>
      </c>
      <c r="AK2452" s="69" t="str">
        <f>VLOOKUP(V2452,Master!B:D,3,FALSE)</f>
        <v>South</v>
      </c>
      <c r="AL2452" s="69" t="str">
        <f t="shared" si="467"/>
        <v>Chennai - RSI</v>
      </c>
    </row>
    <row r="2453" spans="1:38">
      <c r="A2453" s="13" t="s">
        <v>5217</v>
      </c>
      <c r="B2453" s="54">
        <v>44701.461706562499</v>
      </c>
      <c r="C2453" s="13" t="s">
        <v>528</v>
      </c>
      <c r="D2453" s="13">
        <v>1444</v>
      </c>
      <c r="E2453" s="13" t="s">
        <v>5218</v>
      </c>
      <c r="F2453" s="13" t="s">
        <v>33</v>
      </c>
      <c r="G2453" s="14">
        <v>1653028557916</v>
      </c>
      <c r="H2453" s="55">
        <v>0.84158564814814796</v>
      </c>
      <c r="I2453" s="33">
        <v>44883.841585648202</v>
      </c>
      <c r="J2453" s="58">
        <v>44883</v>
      </c>
      <c r="K2453" s="13" t="s">
        <v>397</v>
      </c>
      <c r="L2453" s="13" t="s">
        <v>50</v>
      </c>
      <c r="M2453" s="13" t="s">
        <v>414</v>
      </c>
      <c r="N2453" s="13" t="s">
        <v>206</v>
      </c>
      <c r="O2453" s="33" t="s">
        <v>38</v>
      </c>
      <c r="P2453" s="58" t="s">
        <v>38</v>
      </c>
      <c r="Q2453" s="33" t="s">
        <v>207</v>
      </c>
      <c r="R2453" s="14" t="s">
        <v>38</v>
      </c>
      <c r="S2453" s="13" t="s">
        <v>216</v>
      </c>
      <c r="T2453" s="13" t="s">
        <v>217</v>
      </c>
      <c r="U2453" s="33">
        <f t="shared" ca="1" si="456"/>
        <v>45744.56914039352</v>
      </c>
      <c r="V2453" s="13" t="str">
        <f t="shared" si="457"/>
        <v>Cochin</v>
      </c>
      <c r="W2453" s="13" t="str">
        <f t="shared" si="458"/>
        <v>RI</v>
      </c>
      <c r="X2453" s="13">
        <f t="shared" si="459"/>
        <v>20</v>
      </c>
      <c r="Y2453" s="13" t="str">
        <f>IFERROR(VLOOKUP(C2453,ReceivingTeam[],2,FALSE),"HelpDesk")</f>
        <v>HelpDesk</v>
      </c>
      <c r="Z2453" s="67">
        <f t="shared" si="460"/>
        <v>44884.987418981531</v>
      </c>
      <c r="AA2453" s="68">
        <f t="shared" si="461"/>
        <v>44883</v>
      </c>
      <c r="AB2453" s="69" t="b">
        <f t="shared" si="462"/>
        <v>1</v>
      </c>
      <c r="AC2453" s="70">
        <f t="shared" si="463"/>
        <v>0.5</v>
      </c>
      <c r="AD2453" s="67">
        <f t="shared" si="464"/>
        <v>44884.987418981531</v>
      </c>
      <c r="AE2453" s="67">
        <f>VLOOKUP(V2453,'Branch Wise Work Timelines'!C:G,3,FALSE)+AA2453</f>
        <v>44883.416666666664</v>
      </c>
      <c r="AF2453" s="67">
        <f>IF(V2453="Bangalore",VLOOKUP(V2453,'Branch Wise Work Timelines'!C:G,4,FALSE)+AA2453+1,IF(V2453="Mumbai",VLOOKUP(V2453,'Branch Wise Work Timelines'!C:G,4,FALSE)+AA2453+1,VLOOKUP(V2453,'Branch Wise Work Timelines'!C:G,4,FALSE)+AA2453))</f>
        <v>44883.770833333336</v>
      </c>
      <c r="AG2453" s="67">
        <f>WORKDAY.INTL(AA2453,1,11)+VLOOKUP(V2453,'Branch Wise Work Timelines'!C:G,3,FALSE)</f>
        <v>44884.416666666664</v>
      </c>
      <c r="AH2453" s="69" t="str">
        <f t="shared" ca="1" si="465"/>
        <v>Out of TAT</v>
      </c>
      <c r="AI2453" s="69">
        <f t="shared" ca="1" si="466"/>
        <v>20630</v>
      </c>
      <c r="AJ2453" s="69" t="str">
        <f ca="1">IF(AI2453&lt;0,"0-12",IFERROR(VLOOKUP(AI2453,Breakup[],2,FALSE),"&gt;24"))</f>
        <v>&gt;24</v>
      </c>
      <c r="AK2453" s="69" t="str">
        <f>VLOOKUP(V2453,Master!B:D,3,FALSE)</f>
        <v>South</v>
      </c>
      <c r="AL2453" s="69" t="str">
        <f t="shared" si="467"/>
        <v>Cochin</v>
      </c>
    </row>
    <row r="2454" spans="1:38">
      <c r="A2454" s="13" t="s">
        <v>5219</v>
      </c>
      <c r="B2454" s="54">
        <v>44701.653845370398</v>
      </c>
      <c r="C2454" s="13" t="s">
        <v>299</v>
      </c>
      <c r="D2454" s="13">
        <v>911</v>
      </c>
      <c r="E2454" s="13" t="s">
        <v>5220</v>
      </c>
      <c r="F2454" s="13" t="s">
        <v>15</v>
      </c>
      <c r="G2454" s="14">
        <v>1653041711052</v>
      </c>
      <c r="H2454" s="55">
        <v>0.56776620370370401</v>
      </c>
      <c r="I2454" s="33">
        <v>44881.567766203698</v>
      </c>
      <c r="J2454" s="58">
        <v>44881</v>
      </c>
      <c r="K2454" s="13" t="s">
        <v>213</v>
      </c>
      <c r="L2454" s="13" t="s">
        <v>30</v>
      </c>
      <c r="M2454" s="13" t="s">
        <v>214</v>
      </c>
      <c r="N2454" s="13" t="s">
        <v>206</v>
      </c>
      <c r="O2454" s="33" t="s">
        <v>38</v>
      </c>
      <c r="P2454" s="58" t="s">
        <v>38</v>
      </c>
      <c r="Q2454" s="33" t="s">
        <v>207</v>
      </c>
      <c r="R2454" s="14" t="s">
        <v>38</v>
      </c>
      <c r="S2454" s="13" t="s">
        <v>216</v>
      </c>
      <c r="T2454" s="13" t="s">
        <v>217</v>
      </c>
      <c r="U2454" s="33">
        <f t="shared" ca="1" si="456"/>
        <v>45744.56914039352</v>
      </c>
      <c r="V2454" s="13" t="str">
        <f t="shared" si="457"/>
        <v>Bangalore</v>
      </c>
      <c r="W2454" s="13" t="str">
        <f t="shared" si="458"/>
        <v>CLS</v>
      </c>
      <c r="X2454" s="13">
        <f t="shared" si="459"/>
        <v>13</v>
      </c>
      <c r="Y2454" s="13" t="str">
        <f>IFERROR(VLOOKUP(C2454,ReceivingTeam[],2,FALSE),"HelpDesk")</f>
        <v>HelpDesk</v>
      </c>
      <c r="Z2454" s="67">
        <f t="shared" si="460"/>
        <v>44882.067766203698</v>
      </c>
      <c r="AA2454" s="68">
        <f t="shared" si="461"/>
        <v>44881</v>
      </c>
      <c r="AB2454" s="69" t="b">
        <f t="shared" si="462"/>
        <v>1</v>
      </c>
      <c r="AC2454" s="70">
        <f t="shared" si="463"/>
        <v>0.5</v>
      </c>
      <c r="AD2454" s="67">
        <f t="shared" si="464"/>
        <v>44882.067766203698</v>
      </c>
      <c r="AE2454" s="67">
        <f>VLOOKUP(V2454,'Branch Wise Work Timelines'!C:G,3,FALSE)+AA2454</f>
        <v>44881.416666666664</v>
      </c>
      <c r="AF2454" s="67">
        <f>IF(V2454="Bangalore",VLOOKUP(V2454,'Branch Wise Work Timelines'!C:G,4,FALSE)+AA2454+1,IF(V2454="Mumbai",VLOOKUP(V2454,'Branch Wise Work Timelines'!C:G,4,FALSE)+AA2454+1,VLOOKUP(V2454,'Branch Wise Work Timelines'!C:G,4,FALSE)+AA2454))</f>
        <v>44882.104166666664</v>
      </c>
      <c r="AG2454" s="67">
        <f>WORKDAY.INTL(AA2454,1,11)+VLOOKUP(V2454,'Branch Wise Work Timelines'!C:G,3,FALSE)</f>
        <v>44882.416666666664</v>
      </c>
      <c r="AH2454" s="69" t="str">
        <f t="shared" ca="1" si="465"/>
        <v>Out of TAT</v>
      </c>
      <c r="AI2454" s="69">
        <f t="shared" ca="1" si="466"/>
        <v>20701</v>
      </c>
      <c r="AJ2454" s="69" t="str">
        <f ca="1">IF(AI2454&lt;0,"0-12",IFERROR(VLOOKUP(AI2454,Breakup[],2,FALSE),"&gt;24"))</f>
        <v>&gt;24</v>
      </c>
      <c r="AK2454" s="69" t="str">
        <f>VLOOKUP(V2454,Master!B:D,3,FALSE)</f>
        <v>South</v>
      </c>
      <c r="AL2454" s="69" t="str">
        <f t="shared" si="467"/>
        <v>Bangalore-CLS</v>
      </c>
    </row>
    <row r="2455" spans="1:38">
      <c r="A2455" s="13" t="s">
        <v>5221</v>
      </c>
      <c r="B2455" s="54">
        <v>44701.6625292014</v>
      </c>
      <c r="C2455" s="13" t="s">
        <v>235</v>
      </c>
      <c r="D2455" s="13">
        <v>557</v>
      </c>
      <c r="E2455" s="13" t="s">
        <v>5222</v>
      </c>
      <c r="F2455" s="13" t="s">
        <v>15</v>
      </c>
      <c r="G2455" s="14">
        <v>1653042748167</v>
      </c>
      <c r="H2455" s="55">
        <v>0.69612268518518505</v>
      </c>
      <c r="I2455" s="33">
        <v>44882.6961226852</v>
      </c>
      <c r="J2455" s="58">
        <v>44882</v>
      </c>
      <c r="K2455" s="13" t="s">
        <v>213</v>
      </c>
      <c r="L2455" s="13" t="s">
        <v>30</v>
      </c>
      <c r="M2455" s="13" t="s">
        <v>214</v>
      </c>
      <c r="N2455" s="13" t="s">
        <v>206</v>
      </c>
      <c r="O2455" s="33" t="s">
        <v>38</v>
      </c>
      <c r="P2455" s="58" t="s">
        <v>38</v>
      </c>
      <c r="Q2455" s="33" t="s">
        <v>207</v>
      </c>
      <c r="R2455" s="14" t="s">
        <v>38</v>
      </c>
      <c r="S2455" s="13" t="s">
        <v>216</v>
      </c>
      <c r="T2455" s="13" t="s">
        <v>217</v>
      </c>
      <c r="U2455" s="33">
        <f t="shared" ca="1" si="456"/>
        <v>45744.56914039352</v>
      </c>
      <c r="V2455" s="13" t="str">
        <f t="shared" si="457"/>
        <v>Bangalore</v>
      </c>
      <c r="W2455" s="13" t="str">
        <f t="shared" si="458"/>
        <v>CLS</v>
      </c>
      <c r="X2455" s="13">
        <f t="shared" si="459"/>
        <v>16</v>
      </c>
      <c r="Y2455" s="13" t="str">
        <f>IFERROR(VLOOKUP(C2455,ReceivingTeam[],2,FALSE),"HelpDesk")</f>
        <v>HelpDesk</v>
      </c>
      <c r="Z2455" s="67">
        <f t="shared" si="460"/>
        <v>44883.5086226852</v>
      </c>
      <c r="AA2455" s="68">
        <f t="shared" si="461"/>
        <v>44882</v>
      </c>
      <c r="AB2455" s="69" t="b">
        <f t="shared" si="462"/>
        <v>1</v>
      </c>
      <c r="AC2455" s="70">
        <f t="shared" si="463"/>
        <v>0.5</v>
      </c>
      <c r="AD2455" s="67">
        <f t="shared" si="464"/>
        <v>44883.5086226852</v>
      </c>
      <c r="AE2455" s="67">
        <f>VLOOKUP(V2455,'Branch Wise Work Timelines'!C:G,3,FALSE)+AA2455</f>
        <v>44882.416666666664</v>
      </c>
      <c r="AF2455" s="67">
        <f>IF(V2455="Bangalore",VLOOKUP(V2455,'Branch Wise Work Timelines'!C:G,4,FALSE)+AA2455+1,IF(V2455="Mumbai",VLOOKUP(V2455,'Branch Wise Work Timelines'!C:G,4,FALSE)+AA2455+1,VLOOKUP(V2455,'Branch Wise Work Timelines'!C:G,4,FALSE)+AA2455))</f>
        <v>44883.104166666664</v>
      </c>
      <c r="AG2455" s="67">
        <f>WORKDAY.INTL(AA2455,1,11)+VLOOKUP(V2455,'Branch Wise Work Timelines'!C:G,3,FALSE)</f>
        <v>44883.416666666664</v>
      </c>
      <c r="AH2455" s="69" t="str">
        <f t="shared" ca="1" si="465"/>
        <v>Out of TAT</v>
      </c>
      <c r="AI2455" s="69">
        <f t="shared" ca="1" si="466"/>
        <v>20666</v>
      </c>
      <c r="AJ2455" s="69" t="str">
        <f ca="1">IF(AI2455&lt;0,"0-12",IFERROR(VLOOKUP(AI2455,Breakup[],2,FALSE),"&gt;24"))</f>
        <v>&gt;24</v>
      </c>
      <c r="AK2455" s="69" t="str">
        <f>VLOOKUP(V2455,Master!B:D,3,FALSE)</f>
        <v>South</v>
      </c>
      <c r="AL2455" s="69" t="str">
        <f t="shared" si="467"/>
        <v>Bangalore-CLS</v>
      </c>
    </row>
    <row r="2456" spans="1:38">
      <c r="A2456" s="13" t="s">
        <v>5223</v>
      </c>
      <c r="B2456" s="54">
        <v>44701.663229548598</v>
      </c>
      <c r="C2456" s="13" t="s">
        <v>506</v>
      </c>
      <c r="D2456" s="13">
        <v>1178</v>
      </c>
      <c r="E2456" s="13" t="s">
        <v>5224</v>
      </c>
      <c r="F2456" s="13" t="s">
        <v>15</v>
      </c>
      <c r="G2456" s="14">
        <v>1653043874636</v>
      </c>
      <c r="H2456" s="55">
        <v>0.96819444444444402</v>
      </c>
      <c r="I2456" s="33">
        <v>44881.968194444402</v>
      </c>
      <c r="J2456" s="58">
        <v>44881</v>
      </c>
      <c r="K2456" s="13" t="s">
        <v>213</v>
      </c>
      <c r="L2456" s="13" t="s">
        <v>30</v>
      </c>
      <c r="M2456" s="13" t="s">
        <v>75</v>
      </c>
      <c r="N2456" s="13" t="s">
        <v>206</v>
      </c>
      <c r="O2456" s="33" t="s">
        <v>38</v>
      </c>
      <c r="P2456" s="58" t="s">
        <v>38</v>
      </c>
      <c r="Q2456" s="33" t="s">
        <v>207</v>
      </c>
      <c r="R2456" s="14" t="s">
        <v>38</v>
      </c>
      <c r="S2456" s="13" t="s">
        <v>208</v>
      </c>
      <c r="T2456" s="13" t="s">
        <v>209</v>
      </c>
      <c r="U2456" s="33">
        <f t="shared" ca="1" si="456"/>
        <v>45744.56914039352</v>
      </c>
      <c r="V2456" s="13" t="str">
        <f t="shared" si="457"/>
        <v>Bangalore</v>
      </c>
      <c r="W2456" s="13" t="str">
        <f t="shared" si="458"/>
        <v>CLS</v>
      </c>
      <c r="X2456" s="13">
        <f t="shared" si="459"/>
        <v>23</v>
      </c>
      <c r="Y2456" s="13" t="str">
        <f>IFERROR(VLOOKUP(C2456,ReceivingTeam[],2,FALSE),"HelpDesk")</f>
        <v>HelpDesk</v>
      </c>
      <c r="Z2456" s="67">
        <f t="shared" si="460"/>
        <v>44882.780694444402</v>
      </c>
      <c r="AA2456" s="68">
        <f t="shared" si="461"/>
        <v>44881</v>
      </c>
      <c r="AB2456" s="69" t="b">
        <f t="shared" si="462"/>
        <v>1</v>
      </c>
      <c r="AC2456" s="70">
        <f t="shared" si="463"/>
        <v>0.5</v>
      </c>
      <c r="AD2456" s="67">
        <f t="shared" si="464"/>
        <v>44882.780694444402</v>
      </c>
      <c r="AE2456" s="67">
        <f>VLOOKUP(V2456,'Branch Wise Work Timelines'!C:G,3,FALSE)+AA2456</f>
        <v>44881.416666666664</v>
      </c>
      <c r="AF2456" s="67">
        <f>IF(V2456="Bangalore",VLOOKUP(V2456,'Branch Wise Work Timelines'!C:G,4,FALSE)+AA2456+1,IF(V2456="Mumbai",VLOOKUP(V2456,'Branch Wise Work Timelines'!C:G,4,FALSE)+AA2456+1,VLOOKUP(V2456,'Branch Wise Work Timelines'!C:G,4,FALSE)+AA2456))</f>
        <v>44882.104166666664</v>
      </c>
      <c r="AG2456" s="67">
        <f>WORKDAY.INTL(AA2456,1,11)+VLOOKUP(V2456,'Branch Wise Work Timelines'!C:G,3,FALSE)</f>
        <v>44882.416666666664</v>
      </c>
      <c r="AH2456" s="69" t="str">
        <f t="shared" ca="1" si="465"/>
        <v>Out of TAT</v>
      </c>
      <c r="AI2456" s="69">
        <f t="shared" ca="1" si="466"/>
        <v>20683</v>
      </c>
      <c r="AJ2456" s="69" t="str">
        <f ca="1">IF(AI2456&lt;0,"0-12",IFERROR(VLOOKUP(AI2456,Breakup[],2,FALSE),"&gt;24"))</f>
        <v>&gt;24</v>
      </c>
      <c r="AK2456" s="69" t="str">
        <f>VLOOKUP(V2456,Master!B:D,3,FALSE)</f>
        <v>South</v>
      </c>
      <c r="AL2456" s="69" t="str">
        <f t="shared" si="467"/>
        <v>Bangalore-CLS</v>
      </c>
    </row>
    <row r="2457" spans="1:38">
      <c r="A2457" s="13" t="s">
        <v>5225</v>
      </c>
      <c r="B2457" s="54">
        <v>44701.663792442101</v>
      </c>
      <c r="C2457" s="13" t="s">
        <v>243</v>
      </c>
      <c r="D2457" s="13">
        <v>1952</v>
      </c>
      <c r="E2457" s="13" t="s">
        <v>5226</v>
      </c>
      <c r="F2457" s="13" t="s">
        <v>15</v>
      </c>
      <c r="G2457" s="14">
        <v>1653043097971</v>
      </c>
      <c r="H2457" s="55">
        <v>0.33421296296296299</v>
      </c>
      <c r="I2457" s="33">
        <v>44883.334212962996</v>
      </c>
      <c r="J2457" s="58">
        <v>44883</v>
      </c>
      <c r="K2457" s="13" t="s">
        <v>213</v>
      </c>
      <c r="L2457" s="13" t="s">
        <v>30</v>
      </c>
      <c r="M2457" s="13" t="s">
        <v>214</v>
      </c>
      <c r="N2457" s="13" t="s">
        <v>206</v>
      </c>
      <c r="O2457" s="33" t="s">
        <v>38</v>
      </c>
      <c r="P2457" s="58" t="s">
        <v>38</v>
      </c>
      <c r="Q2457" s="33" t="s">
        <v>207</v>
      </c>
      <c r="R2457" s="14" t="s">
        <v>38</v>
      </c>
      <c r="S2457" s="13" t="s">
        <v>216</v>
      </c>
      <c r="T2457" s="13" t="s">
        <v>217</v>
      </c>
      <c r="U2457" s="33">
        <f t="shared" ca="1" si="456"/>
        <v>45744.56914039352</v>
      </c>
      <c r="V2457" s="13" t="str">
        <f t="shared" si="457"/>
        <v>Bangalore</v>
      </c>
      <c r="W2457" s="13" t="str">
        <f t="shared" si="458"/>
        <v>CLS</v>
      </c>
      <c r="X2457" s="13">
        <f t="shared" si="459"/>
        <v>8</v>
      </c>
      <c r="Y2457" s="13" t="str">
        <f>IFERROR(VLOOKUP(C2457,ReceivingTeam[],2,FALSE),"HelpDesk")</f>
        <v>HelpDesk</v>
      </c>
      <c r="Z2457" s="67">
        <f t="shared" si="460"/>
        <v>44883.916666666664</v>
      </c>
      <c r="AA2457" s="68">
        <f t="shared" si="461"/>
        <v>44883</v>
      </c>
      <c r="AB2457" s="69" t="b">
        <f t="shared" si="462"/>
        <v>1</v>
      </c>
      <c r="AC2457" s="70">
        <f t="shared" si="463"/>
        <v>0.5</v>
      </c>
      <c r="AD2457" s="67">
        <f t="shared" si="464"/>
        <v>44883.916666666664</v>
      </c>
      <c r="AE2457" s="67">
        <f>VLOOKUP(V2457,'Branch Wise Work Timelines'!C:G,3,FALSE)+AA2457</f>
        <v>44883.416666666664</v>
      </c>
      <c r="AF2457" s="67">
        <f>IF(V2457="Bangalore",VLOOKUP(V2457,'Branch Wise Work Timelines'!C:G,4,FALSE)+AA2457+1,IF(V2457="Mumbai",VLOOKUP(V2457,'Branch Wise Work Timelines'!C:G,4,FALSE)+AA2457+1,VLOOKUP(V2457,'Branch Wise Work Timelines'!C:G,4,FALSE)+AA2457))</f>
        <v>44884.104166666664</v>
      </c>
      <c r="AG2457" s="67">
        <f>WORKDAY.INTL(AA2457,1,11)+VLOOKUP(V2457,'Branch Wise Work Timelines'!C:G,3,FALSE)</f>
        <v>44884.416666666664</v>
      </c>
      <c r="AH2457" s="69" t="str">
        <f t="shared" ca="1" si="465"/>
        <v>Out of TAT</v>
      </c>
      <c r="AI2457" s="69">
        <f t="shared" ca="1" si="466"/>
        <v>20656</v>
      </c>
      <c r="AJ2457" s="69" t="str">
        <f ca="1">IF(AI2457&lt;0,"0-12",IFERROR(VLOOKUP(AI2457,Breakup[],2,FALSE),"&gt;24"))</f>
        <v>&gt;24</v>
      </c>
      <c r="AK2457" s="69" t="str">
        <f>VLOOKUP(V2457,Master!B:D,3,FALSE)</f>
        <v>South</v>
      </c>
      <c r="AL2457" s="69" t="str">
        <f t="shared" si="467"/>
        <v>Bangalore-CLS</v>
      </c>
    </row>
    <row r="2458" spans="1:38">
      <c r="A2458" s="13" t="s">
        <v>5227</v>
      </c>
      <c r="B2458" s="54">
        <v>44701.623924455998</v>
      </c>
      <c r="C2458" s="13" t="s">
        <v>227</v>
      </c>
      <c r="D2458" s="13">
        <v>561</v>
      </c>
      <c r="E2458" s="13" t="s">
        <v>5228</v>
      </c>
      <c r="F2458" s="13" t="s">
        <v>15</v>
      </c>
      <c r="G2458" s="14">
        <v>1653042280155</v>
      </c>
      <c r="H2458" s="55">
        <v>0.287523148148148</v>
      </c>
      <c r="I2458" s="33">
        <v>44885.287523148101</v>
      </c>
      <c r="J2458" s="58">
        <v>44885</v>
      </c>
      <c r="K2458" s="13" t="s">
        <v>213</v>
      </c>
      <c r="L2458" s="13" t="s">
        <v>30</v>
      </c>
      <c r="M2458" s="13" t="s">
        <v>214</v>
      </c>
      <c r="N2458" s="13" t="s">
        <v>206</v>
      </c>
      <c r="O2458" s="33" t="s">
        <v>38</v>
      </c>
      <c r="P2458" s="58" t="s">
        <v>38</v>
      </c>
      <c r="Q2458" s="33" t="s">
        <v>207</v>
      </c>
      <c r="R2458" s="14" t="s">
        <v>38</v>
      </c>
      <c r="S2458" s="13" t="s">
        <v>216</v>
      </c>
      <c r="T2458" s="13" t="s">
        <v>217</v>
      </c>
      <c r="U2458" s="33">
        <f t="shared" ca="1" si="456"/>
        <v>45744.56914039352</v>
      </c>
      <c r="V2458" s="13" t="str">
        <f t="shared" si="457"/>
        <v>Bangalore</v>
      </c>
      <c r="W2458" s="13" t="str">
        <f t="shared" si="458"/>
        <v>CLS</v>
      </c>
      <c r="X2458" s="13">
        <f t="shared" si="459"/>
        <v>6</v>
      </c>
      <c r="Y2458" s="13" t="str">
        <f>IFERROR(VLOOKUP(C2458,ReceivingTeam[],2,FALSE),"HelpDesk")</f>
        <v>HelpDesk</v>
      </c>
      <c r="Z2458" s="67">
        <f t="shared" si="460"/>
        <v>44885.916666666664</v>
      </c>
      <c r="AA2458" s="68">
        <f t="shared" si="461"/>
        <v>44885</v>
      </c>
      <c r="AB2458" s="69" t="b">
        <f t="shared" si="462"/>
        <v>0</v>
      </c>
      <c r="AC2458" s="70">
        <f t="shared" si="463"/>
        <v>0.5</v>
      </c>
      <c r="AD2458" s="67">
        <f t="shared" si="464"/>
        <v>44885.916666666664</v>
      </c>
      <c r="AE2458" s="67">
        <f>VLOOKUP(V2458,'Branch Wise Work Timelines'!C:G,3,FALSE)+AA2458</f>
        <v>44885.416666666664</v>
      </c>
      <c r="AF2458" s="67">
        <f>IF(V2458="Bangalore",VLOOKUP(V2458,'Branch Wise Work Timelines'!C:G,4,FALSE)+AA2458+1,IF(V2458="Mumbai",VLOOKUP(V2458,'Branch Wise Work Timelines'!C:G,4,FALSE)+AA2458+1,VLOOKUP(V2458,'Branch Wise Work Timelines'!C:G,4,FALSE)+AA2458))</f>
        <v>44886.104166666664</v>
      </c>
      <c r="AG2458" s="67">
        <f>WORKDAY.INTL(AA2458,1,11)+VLOOKUP(V2458,'Branch Wise Work Timelines'!C:G,3,FALSE)</f>
        <v>44886.416666666664</v>
      </c>
      <c r="AH2458" s="69" t="str">
        <f t="shared" ca="1" si="465"/>
        <v>Out of TAT</v>
      </c>
      <c r="AI2458" s="69">
        <f t="shared" ca="1" si="466"/>
        <v>20608</v>
      </c>
      <c r="AJ2458" s="69" t="str">
        <f ca="1">IF(AI2458&lt;0,"0-12",IFERROR(VLOOKUP(AI2458,Breakup[],2,FALSE),"&gt;24"))</f>
        <v>&gt;24</v>
      </c>
      <c r="AK2458" s="69" t="str">
        <f>VLOOKUP(V2458,Master!B:D,3,FALSE)</f>
        <v>South</v>
      </c>
      <c r="AL2458" s="69" t="str">
        <f t="shared" si="467"/>
        <v>Bangalore-CLS</v>
      </c>
    </row>
    <row r="2459" spans="1:38">
      <c r="A2459" s="13" t="s">
        <v>5229</v>
      </c>
      <c r="B2459" s="54">
        <v>44701.624466863403</v>
      </c>
      <c r="C2459" s="13" t="s">
        <v>1342</v>
      </c>
      <c r="D2459" s="13">
        <v>1674</v>
      </c>
      <c r="E2459" s="13" t="s">
        <v>5230</v>
      </c>
      <c r="F2459" s="13" t="s">
        <v>15</v>
      </c>
      <c r="G2459" s="14">
        <v>1653039610057</v>
      </c>
      <c r="H2459" s="55">
        <v>0.49739583333333298</v>
      </c>
      <c r="I2459" s="33">
        <v>44887.497395833299</v>
      </c>
      <c r="J2459" s="58">
        <v>44887</v>
      </c>
      <c r="K2459" s="13" t="s">
        <v>213</v>
      </c>
      <c r="L2459" s="13" t="s">
        <v>30</v>
      </c>
      <c r="M2459" s="13" t="s">
        <v>214</v>
      </c>
      <c r="N2459" s="13" t="s">
        <v>206</v>
      </c>
      <c r="O2459" s="33" t="s">
        <v>38</v>
      </c>
      <c r="P2459" s="58" t="s">
        <v>38</v>
      </c>
      <c r="Q2459" s="33" t="s">
        <v>207</v>
      </c>
      <c r="R2459" s="14" t="s">
        <v>38</v>
      </c>
      <c r="S2459" s="13" t="s">
        <v>216</v>
      </c>
      <c r="T2459" s="13" t="s">
        <v>278</v>
      </c>
      <c r="U2459" s="33">
        <f t="shared" ca="1" si="456"/>
        <v>45744.56914039352</v>
      </c>
      <c r="V2459" s="13" t="str">
        <f t="shared" si="457"/>
        <v>Bangalore</v>
      </c>
      <c r="W2459" s="13" t="str">
        <f t="shared" si="458"/>
        <v>CLS</v>
      </c>
      <c r="X2459" s="13">
        <f t="shared" si="459"/>
        <v>11</v>
      </c>
      <c r="Y2459" s="13" t="str">
        <f>IFERROR(VLOOKUP(C2459,ReceivingTeam[],2,FALSE),"HelpDesk")</f>
        <v>HelpDesk</v>
      </c>
      <c r="Z2459" s="67">
        <f t="shared" si="460"/>
        <v>44890.809895833299</v>
      </c>
      <c r="AA2459" s="68">
        <f t="shared" si="461"/>
        <v>44887</v>
      </c>
      <c r="AB2459" s="69" t="b">
        <f t="shared" si="462"/>
        <v>1</v>
      </c>
      <c r="AC2459" s="70">
        <f t="shared" si="463"/>
        <v>3</v>
      </c>
      <c r="AD2459" s="67">
        <f t="shared" si="464"/>
        <v>44890.809895833299</v>
      </c>
      <c r="AE2459" s="67">
        <f>VLOOKUP(V2459,'Branch Wise Work Timelines'!C:G,3,FALSE)+AA2459</f>
        <v>44887.416666666664</v>
      </c>
      <c r="AF2459" s="67">
        <f>IF(V2459="Bangalore",VLOOKUP(V2459,'Branch Wise Work Timelines'!C:G,4,FALSE)+AA2459+1,IF(V2459="Mumbai",VLOOKUP(V2459,'Branch Wise Work Timelines'!C:G,4,FALSE)+AA2459+1,VLOOKUP(V2459,'Branch Wise Work Timelines'!C:G,4,FALSE)+AA2459))</f>
        <v>44888.104166666664</v>
      </c>
      <c r="AG2459" s="67">
        <f>WORKDAY.INTL(AA2459,1,11)+VLOOKUP(V2459,'Branch Wise Work Timelines'!C:G,3,FALSE)</f>
        <v>44888.416666666664</v>
      </c>
      <c r="AH2459" s="69" t="str">
        <f t="shared" ca="1" si="465"/>
        <v>Out of TAT</v>
      </c>
      <c r="AI2459" s="69">
        <f t="shared" ca="1" si="466"/>
        <v>20491</v>
      </c>
      <c r="AJ2459" s="69" t="str">
        <f ca="1">IF(AI2459&lt;0,"0-12",IFERROR(VLOOKUP(AI2459,Breakup[],2,FALSE),"&gt;24"))</f>
        <v>&gt;24</v>
      </c>
      <c r="AK2459" s="69" t="str">
        <f>VLOOKUP(V2459,Master!B:D,3,FALSE)</f>
        <v>South</v>
      </c>
      <c r="AL2459" s="69" t="str">
        <f t="shared" si="467"/>
        <v>Bangalore-CLS</v>
      </c>
    </row>
    <row r="2460" spans="1:38">
      <c r="A2460" s="13" t="s">
        <v>5231</v>
      </c>
      <c r="B2460" s="54">
        <v>44701.691250381897</v>
      </c>
      <c r="C2460" s="13" t="s">
        <v>467</v>
      </c>
      <c r="D2460" s="13">
        <v>179</v>
      </c>
      <c r="E2460" s="13" t="s">
        <v>5232</v>
      </c>
      <c r="F2460" s="13" t="s">
        <v>15</v>
      </c>
      <c r="G2460" s="14">
        <v>1653044855569</v>
      </c>
      <c r="H2460" s="55">
        <v>0.74487268518518501</v>
      </c>
      <c r="I2460" s="33">
        <v>44889.744872685202</v>
      </c>
      <c r="J2460" s="58">
        <v>44889</v>
      </c>
      <c r="K2460" s="13" t="s">
        <v>213</v>
      </c>
      <c r="L2460" s="13" t="s">
        <v>30</v>
      </c>
      <c r="M2460" s="13" t="s">
        <v>75</v>
      </c>
      <c r="N2460" s="13" t="s">
        <v>206</v>
      </c>
      <c r="O2460" s="33" t="s">
        <v>38</v>
      </c>
      <c r="P2460" s="58" t="s">
        <v>38</v>
      </c>
      <c r="Q2460" s="33" t="s">
        <v>207</v>
      </c>
      <c r="R2460" s="14" t="s">
        <v>38</v>
      </c>
      <c r="S2460" s="13" t="s">
        <v>208</v>
      </c>
      <c r="T2460" s="13" t="s">
        <v>209</v>
      </c>
      <c r="U2460" s="33">
        <f t="shared" ca="1" si="456"/>
        <v>45744.56914039352</v>
      </c>
      <c r="V2460" s="13" t="str">
        <f t="shared" si="457"/>
        <v>Bangalore</v>
      </c>
      <c r="W2460" s="13" t="str">
        <f t="shared" si="458"/>
        <v>CLS</v>
      </c>
      <c r="X2460" s="13">
        <f t="shared" si="459"/>
        <v>17</v>
      </c>
      <c r="Y2460" s="13" t="str">
        <f>IFERROR(VLOOKUP(C2460,ReceivingTeam[],2,FALSE),"HelpDesk")</f>
        <v>HelpDesk</v>
      </c>
      <c r="Z2460" s="67">
        <f t="shared" si="460"/>
        <v>44890.557372685202</v>
      </c>
      <c r="AA2460" s="68">
        <f t="shared" si="461"/>
        <v>44889</v>
      </c>
      <c r="AB2460" s="69" t="b">
        <f t="shared" si="462"/>
        <v>1</v>
      </c>
      <c r="AC2460" s="70">
        <f t="shared" si="463"/>
        <v>0.5</v>
      </c>
      <c r="AD2460" s="67">
        <f t="shared" si="464"/>
        <v>44890.557372685202</v>
      </c>
      <c r="AE2460" s="67">
        <f>VLOOKUP(V2460,'Branch Wise Work Timelines'!C:G,3,FALSE)+AA2460</f>
        <v>44889.416666666664</v>
      </c>
      <c r="AF2460" s="67">
        <f>IF(V2460="Bangalore",VLOOKUP(V2460,'Branch Wise Work Timelines'!C:G,4,FALSE)+AA2460+1,IF(V2460="Mumbai",VLOOKUP(V2460,'Branch Wise Work Timelines'!C:G,4,FALSE)+AA2460+1,VLOOKUP(V2460,'Branch Wise Work Timelines'!C:G,4,FALSE)+AA2460))</f>
        <v>44890.104166666664</v>
      </c>
      <c r="AG2460" s="67">
        <f>WORKDAY.INTL(AA2460,1,11)+VLOOKUP(V2460,'Branch Wise Work Timelines'!C:G,3,FALSE)</f>
        <v>44890.416666666664</v>
      </c>
      <c r="AH2460" s="69" t="str">
        <f t="shared" ca="1" si="465"/>
        <v>Out of TAT</v>
      </c>
      <c r="AI2460" s="69">
        <f t="shared" ca="1" si="466"/>
        <v>20497</v>
      </c>
      <c r="AJ2460" s="69" t="str">
        <f ca="1">IF(AI2460&lt;0,"0-12",IFERROR(VLOOKUP(AI2460,Breakup[],2,FALSE),"&gt;24"))</f>
        <v>&gt;24</v>
      </c>
      <c r="AK2460" s="69" t="str">
        <f>VLOOKUP(V2460,Master!B:D,3,FALSE)</f>
        <v>South</v>
      </c>
      <c r="AL2460" s="69" t="str">
        <f t="shared" si="467"/>
        <v>Bangalore-CLS</v>
      </c>
    </row>
    <row r="2461" spans="1:38">
      <c r="A2461" s="13" t="s">
        <v>5233</v>
      </c>
      <c r="B2461" s="54">
        <v>44701.640539155102</v>
      </c>
      <c r="C2461" s="13" t="s">
        <v>219</v>
      </c>
      <c r="D2461" s="13">
        <v>220</v>
      </c>
      <c r="E2461" s="13" t="s">
        <v>5234</v>
      </c>
      <c r="F2461" s="13" t="s">
        <v>15</v>
      </c>
      <c r="G2461" s="14">
        <v>1653043097971</v>
      </c>
      <c r="H2461" s="55">
        <v>0.57084490740740701</v>
      </c>
      <c r="I2461" s="33">
        <v>44884.570844907401</v>
      </c>
      <c r="J2461" s="58">
        <v>44884</v>
      </c>
      <c r="K2461" s="13" t="s">
        <v>213</v>
      </c>
      <c r="L2461" s="13" t="s">
        <v>30</v>
      </c>
      <c r="M2461" s="13" t="s">
        <v>214</v>
      </c>
      <c r="N2461" s="13" t="s">
        <v>206</v>
      </c>
      <c r="O2461" s="33" t="s">
        <v>38</v>
      </c>
      <c r="P2461" s="58" t="s">
        <v>38</v>
      </c>
      <c r="Q2461" s="33" t="s">
        <v>207</v>
      </c>
      <c r="R2461" s="14" t="s">
        <v>38</v>
      </c>
      <c r="S2461" s="13" t="s">
        <v>216</v>
      </c>
      <c r="T2461" s="13" t="s">
        <v>217</v>
      </c>
      <c r="U2461" s="33">
        <f t="shared" ca="1" si="456"/>
        <v>45744.56914039352</v>
      </c>
      <c r="V2461" s="13" t="str">
        <f t="shared" si="457"/>
        <v>Bangalore</v>
      </c>
      <c r="W2461" s="13" t="str">
        <f t="shared" si="458"/>
        <v>CLS</v>
      </c>
      <c r="X2461" s="13">
        <f t="shared" si="459"/>
        <v>13</v>
      </c>
      <c r="Y2461" s="13" t="str">
        <f>IFERROR(VLOOKUP(C2461,ReceivingTeam[],2,FALSE),"HelpDesk")</f>
        <v>HelpDesk</v>
      </c>
      <c r="Z2461" s="67">
        <f t="shared" si="460"/>
        <v>44885.070844907401</v>
      </c>
      <c r="AA2461" s="68">
        <f t="shared" si="461"/>
        <v>44884</v>
      </c>
      <c r="AB2461" s="69" t="b">
        <f t="shared" si="462"/>
        <v>1</v>
      </c>
      <c r="AC2461" s="70">
        <f t="shared" si="463"/>
        <v>0.5</v>
      </c>
      <c r="AD2461" s="67">
        <f t="shared" si="464"/>
        <v>44885.070844907401</v>
      </c>
      <c r="AE2461" s="67">
        <f>VLOOKUP(V2461,'Branch Wise Work Timelines'!C:G,3,FALSE)+AA2461</f>
        <v>44884.416666666664</v>
      </c>
      <c r="AF2461" s="67">
        <f>IF(V2461="Bangalore",VLOOKUP(V2461,'Branch Wise Work Timelines'!C:G,4,FALSE)+AA2461+1,IF(V2461="Mumbai",VLOOKUP(V2461,'Branch Wise Work Timelines'!C:G,4,FALSE)+AA2461+1,VLOOKUP(V2461,'Branch Wise Work Timelines'!C:G,4,FALSE)+AA2461))</f>
        <v>44885.104166666664</v>
      </c>
      <c r="AG2461" s="67">
        <f>WORKDAY.INTL(AA2461,1,11)+VLOOKUP(V2461,'Branch Wise Work Timelines'!C:G,3,FALSE)</f>
        <v>44886.416666666664</v>
      </c>
      <c r="AH2461" s="69" t="str">
        <f t="shared" ca="1" si="465"/>
        <v>Out of TAT</v>
      </c>
      <c r="AI2461" s="69">
        <f t="shared" ca="1" si="466"/>
        <v>20628</v>
      </c>
      <c r="AJ2461" s="69" t="str">
        <f ca="1">IF(AI2461&lt;0,"0-12",IFERROR(VLOOKUP(AI2461,Breakup[],2,FALSE),"&gt;24"))</f>
        <v>&gt;24</v>
      </c>
      <c r="AK2461" s="69" t="str">
        <f>VLOOKUP(V2461,Master!B:D,3,FALSE)</f>
        <v>South</v>
      </c>
      <c r="AL2461" s="69" t="str">
        <f t="shared" si="467"/>
        <v>Bangalore-CLS</v>
      </c>
    </row>
    <row r="2462" spans="1:38">
      <c r="A2462" s="13" t="s">
        <v>5235</v>
      </c>
      <c r="B2462" s="54">
        <v>44701.664291169</v>
      </c>
      <c r="C2462" s="13" t="s">
        <v>235</v>
      </c>
      <c r="D2462" s="13">
        <v>719</v>
      </c>
      <c r="E2462" s="13" t="s">
        <v>5236</v>
      </c>
      <c r="F2462" s="13" t="s">
        <v>15</v>
      </c>
      <c r="G2462" s="14">
        <v>1653042748167</v>
      </c>
      <c r="H2462" s="55">
        <v>0.29224537037037002</v>
      </c>
      <c r="I2462" s="33">
        <v>44890.292245370401</v>
      </c>
      <c r="J2462" s="58">
        <v>44890</v>
      </c>
      <c r="K2462" s="13" t="s">
        <v>213</v>
      </c>
      <c r="L2462" s="13" t="s">
        <v>30</v>
      </c>
      <c r="M2462" s="13" t="s">
        <v>214</v>
      </c>
      <c r="N2462" s="13" t="s">
        <v>206</v>
      </c>
      <c r="O2462" s="33" t="s">
        <v>38</v>
      </c>
      <c r="P2462" s="58" t="s">
        <v>38</v>
      </c>
      <c r="Q2462" s="33" t="s">
        <v>207</v>
      </c>
      <c r="R2462" s="14" t="s">
        <v>38</v>
      </c>
      <c r="S2462" s="13" t="s">
        <v>216</v>
      </c>
      <c r="T2462" s="13" t="s">
        <v>217</v>
      </c>
      <c r="U2462" s="33">
        <f t="shared" ca="1" si="456"/>
        <v>45744.56914039352</v>
      </c>
      <c r="V2462" s="13" t="str">
        <f t="shared" si="457"/>
        <v>Bangalore</v>
      </c>
      <c r="W2462" s="13" t="str">
        <f t="shared" si="458"/>
        <v>CLS</v>
      </c>
      <c r="X2462" s="13">
        <f t="shared" si="459"/>
        <v>7</v>
      </c>
      <c r="Y2462" s="13" t="str">
        <f>IFERROR(VLOOKUP(C2462,ReceivingTeam[],2,FALSE),"HelpDesk")</f>
        <v>HelpDesk</v>
      </c>
      <c r="Z2462" s="67">
        <f t="shared" si="460"/>
        <v>44890.916666666664</v>
      </c>
      <c r="AA2462" s="68">
        <f t="shared" si="461"/>
        <v>44890</v>
      </c>
      <c r="AB2462" s="69" t="b">
        <f t="shared" si="462"/>
        <v>1</v>
      </c>
      <c r="AC2462" s="70">
        <f t="shared" si="463"/>
        <v>0.5</v>
      </c>
      <c r="AD2462" s="67">
        <f t="shared" si="464"/>
        <v>44890.916666666664</v>
      </c>
      <c r="AE2462" s="67">
        <f>VLOOKUP(V2462,'Branch Wise Work Timelines'!C:G,3,FALSE)+AA2462</f>
        <v>44890.416666666664</v>
      </c>
      <c r="AF2462" s="67">
        <f>IF(V2462="Bangalore",VLOOKUP(V2462,'Branch Wise Work Timelines'!C:G,4,FALSE)+AA2462+1,IF(V2462="Mumbai",VLOOKUP(V2462,'Branch Wise Work Timelines'!C:G,4,FALSE)+AA2462+1,VLOOKUP(V2462,'Branch Wise Work Timelines'!C:G,4,FALSE)+AA2462))</f>
        <v>44891.104166666664</v>
      </c>
      <c r="AG2462" s="67">
        <f>WORKDAY.INTL(AA2462,1,11)+VLOOKUP(V2462,'Branch Wise Work Timelines'!C:G,3,FALSE)</f>
        <v>44891.416666666664</v>
      </c>
      <c r="AH2462" s="69" t="str">
        <f t="shared" ca="1" si="465"/>
        <v>Out of TAT</v>
      </c>
      <c r="AI2462" s="69">
        <f t="shared" ca="1" si="466"/>
        <v>20488</v>
      </c>
      <c r="AJ2462" s="69" t="str">
        <f ca="1">IF(AI2462&lt;0,"0-12",IFERROR(VLOOKUP(AI2462,Breakup[],2,FALSE),"&gt;24"))</f>
        <v>&gt;24</v>
      </c>
      <c r="AK2462" s="69" t="str">
        <f>VLOOKUP(V2462,Master!B:D,3,FALSE)</f>
        <v>South</v>
      </c>
      <c r="AL2462" s="69" t="str">
        <f t="shared" si="467"/>
        <v>Bangalore-CLS</v>
      </c>
    </row>
    <row r="2463" spans="1:38">
      <c r="A2463" s="13" t="s">
        <v>5237</v>
      </c>
      <c r="B2463" s="54">
        <v>44701.665200312498</v>
      </c>
      <c r="C2463" s="13" t="s">
        <v>219</v>
      </c>
      <c r="D2463" s="13">
        <v>1066</v>
      </c>
      <c r="E2463" s="13" t="s">
        <v>5238</v>
      </c>
      <c r="F2463" s="13" t="s">
        <v>15</v>
      </c>
      <c r="G2463" s="14">
        <v>1653042748167</v>
      </c>
      <c r="H2463" s="55">
        <v>0.57965277777777802</v>
      </c>
      <c r="I2463" s="33">
        <v>44882.5796527778</v>
      </c>
      <c r="J2463" s="58">
        <v>44882</v>
      </c>
      <c r="K2463" s="13" t="s">
        <v>213</v>
      </c>
      <c r="L2463" s="13" t="s">
        <v>30</v>
      </c>
      <c r="M2463" s="13" t="s">
        <v>214</v>
      </c>
      <c r="N2463" s="13" t="s">
        <v>206</v>
      </c>
      <c r="O2463" s="33" t="s">
        <v>38</v>
      </c>
      <c r="P2463" s="58" t="s">
        <v>38</v>
      </c>
      <c r="Q2463" s="33" t="s">
        <v>207</v>
      </c>
      <c r="R2463" s="14" t="s">
        <v>38</v>
      </c>
      <c r="S2463" s="13" t="s">
        <v>216</v>
      </c>
      <c r="T2463" s="13" t="s">
        <v>217</v>
      </c>
      <c r="U2463" s="33">
        <f t="shared" ca="1" si="456"/>
        <v>45744.56914039352</v>
      </c>
      <c r="V2463" s="13" t="str">
        <f t="shared" si="457"/>
        <v>Bangalore</v>
      </c>
      <c r="W2463" s="13" t="str">
        <f t="shared" si="458"/>
        <v>CLS</v>
      </c>
      <c r="X2463" s="13">
        <f t="shared" si="459"/>
        <v>13</v>
      </c>
      <c r="Y2463" s="13" t="str">
        <f>IFERROR(VLOOKUP(C2463,ReceivingTeam[],2,FALSE),"HelpDesk")</f>
        <v>HelpDesk</v>
      </c>
      <c r="Z2463" s="67">
        <f t="shared" si="460"/>
        <v>44883.0796527778</v>
      </c>
      <c r="AA2463" s="68">
        <f t="shared" si="461"/>
        <v>44882</v>
      </c>
      <c r="AB2463" s="69" t="b">
        <f t="shared" si="462"/>
        <v>1</v>
      </c>
      <c r="AC2463" s="70">
        <f t="shared" si="463"/>
        <v>0.5</v>
      </c>
      <c r="AD2463" s="67">
        <f t="shared" si="464"/>
        <v>44883.0796527778</v>
      </c>
      <c r="AE2463" s="67">
        <f>VLOOKUP(V2463,'Branch Wise Work Timelines'!C:G,3,FALSE)+AA2463</f>
        <v>44882.416666666664</v>
      </c>
      <c r="AF2463" s="67">
        <f>IF(V2463="Bangalore",VLOOKUP(V2463,'Branch Wise Work Timelines'!C:G,4,FALSE)+AA2463+1,IF(V2463="Mumbai",VLOOKUP(V2463,'Branch Wise Work Timelines'!C:G,4,FALSE)+AA2463+1,VLOOKUP(V2463,'Branch Wise Work Timelines'!C:G,4,FALSE)+AA2463))</f>
        <v>44883.104166666664</v>
      </c>
      <c r="AG2463" s="67">
        <f>WORKDAY.INTL(AA2463,1,11)+VLOOKUP(V2463,'Branch Wise Work Timelines'!C:G,3,FALSE)</f>
        <v>44883.416666666664</v>
      </c>
      <c r="AH2463" s="69" t="str">
        <f t="shared" ca="1" si="465"/>
        <v>Out of TAT</v>
      </c>
      <c r="AI2463" s="69">
        <f t="shared" ca="1" si="466"/>
        <v>20676</v>
      </c>
      <c r="AJ2463" s="69" t="str">
        <f ca="1">IF(AI2463&lt;0,"0-12",IFERROR(VLOOKUP(AI2463,Breakup[],2,FALSE),"&gt;24"))</f>
        <v>&gt;24</v>
      </c>
      <c r="AK2463" s="69" t="str">
        <f>VLOOKUP(V2463,Master!B:D,3,FALSE)</f>
        <v>South</v>
      </c>
      <c r="AL2463" s="69" t="str">
        <f t="shared" si="467"/>
        <v>Bangalore-CLS</v>
      </c>
    </row>
    <row r="2464" spans="1:38">
      <c r="A2464" s="13" t="s">
        <v>5239</v>
      </c>
      <c r="B2464" s="54">
        <v>44701.541912615699</v>
      </c>
      <c r="C2464" s="13" t="s">
        <v>311</v>
      </c>
      <c r="D2464" s="13">
        <v>857</v>
      </c>
      <c r="E2464" s="13" t="s">
        <v>5240</v>
      </c>
      <c r="F2464" s="13" t="s">
        <v>33</v>
      </c>
      <c r="G2464" s="14">
        <v>1653034421250</v>
      </c>
      <c r="H2464" s="55">
        <v>0.50755787037037003</v>
      </c>
      <c r="I2464" s="33">
        <v>44886.507557870398</v>
      </c>
      <c r="J2464" s="58">
        <v>44886</v>
      </c>
      <c r="K2464" s="13" t="s">
        <v>313</v>
      </c>
      <c r="L2464" s="13" t="s">
        <v>60</v>
      </c>
      <c r="M2464" s="13" t="s">
        <v>314</v>
      </c>
      <c r="N2464" s="13" t="s">
        <v>206</v>
      </c>
      <c r="O2464" s="33" t="s">
        <v>38</v>
      </c>
      <c r="P2464" s="58" t="s">
        <v>38</v>
      </c>
      <c r="Q2464" s="33" t="s">
        <v>207</v>
      </c>
      <c r="R2464" s="14" t="s">
        <v>38</v>
      </c>
      <c r="S2464" s="13" t="s">
        <v>208</v>
      </c>
      <c r="T2464" s="13" t="s">
        <v>209</v>
      </c>
      <c r="U2464" s="33">
        <f t="shared" ca="1" si="456"/>
        <v>45744.56914039352</v>
      </c>
      <c r="V2464" s="13" t="str">
        <f t="shared" si="457"/>
        <v>Hyderabad</v>
      </c>
      <c r="W2464" s="13" t="str">
        <f t="shared" si="458"/>
        <v>RI</v>
      </c>
      <c r="X2464" s="13">
        <f t="shared" si="459"/>
        <v>12</v>
      </c>
      <c r="Y2464" s="13" t="str">
        <f>IFERROR(VLOOKUP(C2464,ReceivingTeam[],2,FALSE),"HelpDesk")</f>
        <v>HelpDesk</v>
      </c>
      <c r="Z2464" s="67">
        <f t="shared" si="460"/>
        <v>44887.653391203727</v>
      </c>
      <c r="AA2464" s="68">
        <f t="shared" si="461"/>
        <v>44886</v>
      </c>
      <c r="AB2464" s="69" t="b">
        <f t="shared" si="462"/>
        <v>1</v>
      </c>
      <c r="AC2464" s="70">
        <f t="shared" si="463"/>
        <v>0.5</v>
      </c>
      <c r="AD2464" s="67">
        <f t="shared" si="464"/>
        <v>44887.653391203727</v>
      </c>
      <c r="AE2464" s="67">
        <f>VLOOKUP(V2464,'Branch Wise Work Timelines'!C:G,3,FALSE)+AA2464</f>
        <v>44886.416666666664</v>
      </c>
      <c r="AF2464" s="67">
        <f>IF(V2464="Bangalore",VLOOKUP(V2464,'Branch Wise Work Timelines'!C:G,4,FALSE)+AA2464+1,IF(V2464="Mumbai",VLOOKUP(V2464,'Branch Wise Work Timelines'!C:G,4,FALSE)+AA2464+1,VLOOKUP(V2464,'Branch Wise Work Timelines'!C:G,4,FALSE)+AA2464))</f>
        <v>44886.770833333336</v>
      </c>
      <c r="AG2464" s="67">
        <f>WORKDAY.INTL(AA2464,1,11)+VLOOKUP(V2464,'Branch Wise Work Timelines'!C:G,3,FALSE)</f>
        <v>44887.416666666664</v>
      </c>
      <c r="AH2464" s="69" t="str">
        <f t="shared" ca="1" si="465"/>
        <v>Out of TAT</v>
      </c>
      <c r="AI2464" s="69">
        <f t="shared" ca="1" si="466"/>
        <v>20566</v>
      </c>
      <c r="AJ2464" s="69" t="str">
        <f ca="1">IF(AI2464&lt;0,"0-12",IFERROR(VLOOKUP(AI2464,Breakup[],2,FALSE),"&gt;24"))</f>
        <v>&gt;24</v>
      </c>
      <c r="AK2464" s="69" t="str">
        <f>VLOOKUP(V2464,Master!B:D,3,FALSE)</f>
        <v>South</v>
      </c>
      <c r="AL2464" s="69" t="str">
        <f t="shared" si="467"/>
        <v>Hyderabad</v>
      </c>
    </row>
    <row r="2465" spans="1:38">
      <c r="A2465" s="13" t="s">
        <v>5241</v>
      </c>
      <c r="B2465" s="54">
        <v>44700.6902022801</v>
      </c>
      <c r="C2465" s="13" t="s">
        <v>153</v>
      </c>
      <c r="D2465" s="13">
        <v>1582</v>
      </c>
      <c r="E2465" s="13" t="s">
        <v>5242</v>
      </c>
      <c r="F2465" s="13" t="s">
        <v>33</v>
      </c>
      <c r="G2465" s="14">
        <v>1653020325382</v>
      </c>
      <c r="H2465" s="55">
        <v>0.96267361111111105</v>
      </c>
      <c r="I2465" s="33">
        <v>44887.962673611102</v>
      </c>
      <c r="J2465" s="58">
        <v>44887</v>
      </c>
      <c r="K2465" s="13" t="s">
        <v>397</v>
      </c>
      <c r="L2465" s="13" t="s">
        <v>50</v>
      </c>
      <c r="M2465" s="13" t="s">
        <v>153</v>
      </c>
      <c r="N2465" s="13" t="s">
        <v>206</v>
      </c>
      <c r="O2465" s="33" t="s">
        <v>38</v>
      </c>
      <c r="P2465" s="58" t="s">
        <v>38</v>
      </c>
      <c r="Q2465" s="33" t="s">
        <v>207</v>
      </c>
      <c r="R2465" s="14" t="s">
        <v>38</v>
      </c>
      <c r="S2465" s="13" t="s">
        <v>216</v>
      </c>
      <c r="T2465" s="13" t="s">
        <v>217</v>
      </c>
      <c r="U2465" s="33">
        <f t="shared" ca="1" si="456"/>
        <v>45744.56914039352</v>
      </c>
      <c r="V2465" s="13" t="str">
        <f t="shared" si="457"/>
        <v>Cochin</v>
      </c>
      <c r="W2465" s="13" t="str">
        <f t="shared" si="458"/>
        <v>RI</v>
      </c>
      <c r="X2465" s="13">
        <f t="shared" si="459"/>
        <v>23</v>
      </c>
      <c r="Y2465" s="13" t="str">
        <f>IFERROR(VLOOKUP(C2465,ReceivingTeam[],2,FALSE),"HelpDesk")</f>
        <v>Branch office</v>
      </c>
      <c r="Z2465" s="67">
        <f t="shared" si="460"/>
        <v>44889.108506944431</v>
      </c>
      <c r="AA2465" s="68">
        <f t="shared" si="461"/>
        <v>44887</v>
      </c>
      <c r="AB2465" s="69" t="b">
        <f t="shared" si="462"/>
        <v>1</v>
      </c>
      <c r="AC2465" s="70">
        <f t="shared" si="463"/>
        <v>0.5</v>
      </c>
      <c r="AD2465" s="67">
        <f t="shared" si="464"/>
        <v>44889.108506944431</v>
      </c>
      <c r="AE2465" s="67">
        <f>VLOOKUP(V2465,'Branch Wise Work Timelines'!C:G,3,FALSE)+AA2465</f>
        <v>44887.416666666664</v>
      </c>
      <c r="AF2465" s="67">
        <f>IF(V2465="Bangalore",VLOOKUP(V2465,'Branch Wise Work Timelines'!C:G,4,FALSE)+AA2465+1,IF(V2465="Mumbai",VLOOKUP(V2465,'Branch Wise Work Timelines'!C:G,4,FALSE)+AA2465+1,VLOOKUP(V2465,'Branch Wise Work Timelines'!C:G,4,FALSE)+AA2465))</f>
        <v>44887.770833333336</v>
      </c>
      <c r="AG2465" s="67">
        <f>WORKDAY.INTL(AA2465,1,11)+VLOOKUP(V2465,'Branch Wise Work Timelines'!C:G,3,FALSE)</f>
        <v>44888.416666666664</v>
      </c>
      <c r="AH2465" s="69" t="str">
        <f t="shared" ca="1" si="465"/>
        <v>Out of TAT</v>
      </c>
      <c r="AI2465" s="69">
        <f t="shared" ca="1" si="466"/>
        <v>20532</v>
      </c>
      <c r="AJ2465" s="69" t="str">
        <f ca="1">IF(AI2465&lt;0,"0-12",IFERROR(VLOOKUP(AI2465,Breakup[],2,FALSE),"&gt;24"))</f>
        <v>&gt;24</v>
      </c>
      <c r="AK2465" s="69" t="str">
        <f>VLOOKUP(V2465,Master!B:D,3,FALSE)</f>
        <v>South</v>
      </c>
      <c r="AL2465" s="69" t="str">
        <f t="shared" si="467"/>
        <v>Cochin</v>
      </c>
    </row>
    <row r="2466" spans="1:38">
      <c r="A2466" s="13" t="s">
        <v>5243</v>
      </c>
      <c r="B2466" s="54">
        <v>44701.477616863398</v>
      </c>
      <c r="C2466" s="13" t="s">
        <v>268</v>
      </c>
      <c r="D2466" s="13">
        <v>720</v>
      </c>
      <c r="E2466" s="13" t="s">
        <v>5244</v>
      </c>
      <c r="F2466" s="13" t="s">
        <v>15</v>
      </c>
      <c r="G2466" s="14">
        <v>1653031432017</v>
      </c>
      <c r="H2466" s="55">
        <v>0.82956018518518504</v>
      </c>
      <c r="I2466" s="33">
        <v>44884.829560185201</v>
      </c>
      <c r="J2466" s="58">
        <v>44884</v>
      </c>
      <c r="K2466" s="13" t="s">
        <v>213</v>
      </c>
      <c r="L2466" s="13" t="s">
        <v>30</v>
      </c>
      <c r="M2466" s="13" t="s">
        <v>75</v>
      </c>
      <c r="N2466" s="13" t="s">
        <v>206</v>
      </c>
      <c r="O2466" s="33" t="s">
        <v>38</v>
      </c>
      <c r="P2466" s="58" t="s">
        <v>38</v>
      </c>
      <c r="Q2466" s="33" t="s">
        <v>207</v>
      </c>
      <c r="R2466" s="14" t="s">
        <v>38</v>
      </c>
      <c r="S2466" s="13" t="s">
        <v>216</v>
      </c>
      <c r="T2466" s="13" t="s">
        <v>217</v>
      </c>
      <c r="U2466" s="33">
        <f t="shared" ca="1" si="456"/>
        <v>45744.56914039352</v>
      </c>
      <c r="V2466" s="13" t="str">
        <f t="shared" si="457"/>
        <v>Bangalore</v>
      </c>
      <c r="W2466" s="13" t="str">
        <f t="shared" si="458"/>
        <v>CLS</v>
      </c>
      <c r="X2466" s="13">
        <f t="shared" si="459"/>
        <v>19</v>
      </c>
      <c r="Y2466" s="13" t="str">
        <f>IFERROR(VLOOKUP(C2466,ReceivingTeam[],2,FALSE),"HelpDesk")</f>
        <v>HelpDesk</v>
      </c>
      <c r="Z2466" s="67">
        <f t="shared" si="460"/>
        <v>44886.642060185201</v>
      </c>
      <c r="AA2466" s="68">
        <f t="shared" si="461"/>
        <v>44884</v>
      </c>
      <c r="AB2466" s="69" t="b">
        <f t="shared" si="462"/>
        <v>1</v>
      </c>
      <c r="AC2466" s="70">
        <f t="shared" si="463"/>
        <v>0.5</v>
      </c>
      <c r="AD2466" s="67">
        <f t="shared" si="464"/>
        <v>44886.642060185201</v>
      </c>
      <c r="AE2466" s="67">
        <f>VLOOKUP(V2466,'Branch Wise Work Timelines'!C:G,3,FALSE)+AA2466</f>
        <v>44884.416666666664</v>
      </c>
      <c r="AF2466" s="67">
        <f>IF(V2466="Bangalore",VLOOKUP(V2466,'Branch Wise Work Timelines'!C:G,4,FALSE)+AA2466+1,IF(V2466="Mumbai",VLOOKUP(V2466,'Branch Wise Work Timelines'!C:G,4,FALSE)+AA2466+1,VLOOKUP(V2466,'Branch Wise Work Timelines'!C:G,4,FALSE)+AA2466))</f>
        <v>44885.104166666664</v>
      </c>
      <c r="AG2466" s="67">
        <f>WORKDAY.INTL(AA2466,1,11)+VLOOKUP(V2466,'Branch Wise Work Timelines'!C:G,3,FALSE)</f>
        <v>44886.416666666664</v>
      </c>
      <c r="AH2466" s="69" t="str">
        <f t="shared" ca="1" si="465"/>
        <v>Out of TAT</v>
      </c>
      <c r="AI2466" s="69">
        <f t="shared" ca="1" si="466"/>
        <v>20591</v>
      </c>
      <c r="AJ2466" s="69" t="str">
        <f ca="1">IF(AI2466&lt;0,"0-12",IFERROR(VLOOKUP(AI2466,Breakup[],2,FALSE),"&gt;24"))</f>
        <v>&gt;24</v>
      </c>
      <c r="AK2466" s="69" t="str">
        <f>VLOOKUP(V2466,Master!B:D,3,FALSE)</f>
        <v>South</v>
      </c>
      <c r="AL2466" s="69" t="str">
        <f t="shared" si="467"/>
        <v>Bangalore-CLS</v>
      </c>
    </row>
    <row r="2467" spans="1:38">
      <c r="A2467" s="13" t="s">
        <v>5245</v>
      </c>
      <c r="B2467" s="54">
        <v>44701.669516932903</v>
      </c>
      <c r="C2467" s="13" t="s">
        <v>227</v>
      </c>
      <c r="D2467" s="13">
        <v>1464</v>
      </c>
      <c r="E2467" s="13" t="s">
        <v>5246</v>
      </c>
      <c r="F2467" s="13" t="s">
        <v>15</v>
      </c>
      <c r="G2467" s="14">
        <v>1653043097971</v>
      </c>
      <c r="H2467" s="55">
        <v>8.7326388888888898E-2</v>
      </c>
      <c r="I2467" s="33">
        <v>44882.087326388901</v>
      </c>
      <c r="J2467" s="58">
        <v>44882</v>
      </c>
      <c r="K2467" s="13" t="s">
        <v>213</v>
      </c>
      <c r="L2467" s="13" t="s">
        <v>30</v>
      </c>
      <c r="M2467" s="13" t="s">
        <v>214</v>
      </c>
      <c r="N2467" s="13" t="s">
        <v>206</v>
      </c>
      <c r="O2467" s="33" t="s">
        <v>38</v>
      </c>
      <c r="P2467" s="58" t="s">
        <v>38</v>
      </c>
      <c r="Q2467" s="33" t="s">
        <v>207</v>
      </c>
      <c r="R2467" s="14" t="s">
        <v>38</v>
      </c>
      <c r="S2467" s="13" t="s">
        <v>216</v>
      </c>
      <c r="T2467" s="13" t="s">
        <v>217</v>
      </c>
      <c r="U2467" s="33">
        <f t="shared" ca="1" si="456"/>
        <v>45744.56914039352</v>
      </c>
      <c r="V2467" s="13" t="str">
        <f t="shared" si="457"/>
        <v>Bangalore</v>
      </c>
      <c r="W2467" s="13" t="str">
        <f t="shared" si="458"/>
        <v>CLS</v>
      </c>
      <c r="X2467" s="13">
        <f t="shared" si="459"/>
        <v>2</v>
      </c>
      <c r="Y2467" s="13" t="str">
        <f>IFERROR(VLOOKUP(C2467,ReceivingTeam[],2,FALSE),"HelpDesk")</f>
        <v>HelpDesk</v>
      </c>
      <c r="Z2467" s="67">
        <f t="shared" si="460"/>
        <v>44882.916666666664</v>
      </c>
      <c r="AA2467" s="68">
        <f t="shared" si="461"/>
        <v>44882</v>
      </c>
      <c r="AB2467" s="69" t="b">
        <f t="shared" si="462"/>
        <v>1</v>
      </c>
      <c r="AC2467" s="70">
        <f t="shared" si="463"/>
        <v>0.5</v>
      </c>
      <c r="AD2467" s="67">
        <f t="shared" si="464"/>
        <v>44882.916666666664</v>
      </c>
      <c r="AE2467" s="67">
        <f>VLOOKUP(V2467,'Branch Wise Work Timelines'!C:G,3,FALSE)+AA2467</f>
        <v>44882.416666666664</v>
      </c>
      <c r="AF2467" s="67">
        <f>IF(V2467="Bangalore",VLOOKUP(V2467,'Branch Wise Work Timelines'!C:G,4,FALSE)+AA2467+1,IF(V2467="Mumbai",VLOOKUP(V2467,'Branch Wise Work Timelines'!C:G,4,FALSE)+AA2467+1,VLOOKUP(V2467,'Branch Wise Work Timelines'!C:G,4,FALSE)+AA2467))</f>
        <v>44883.104166666664</v>
      </c>
      <c r="AG2467" s="67">
        <f>WORKDAY.INTL(AA2467,1,11)+VLOOKUP(V2467,'Branch Wise Work Timelines'!C:G,3,FALSE)</f>
        <v>44883.416666666664</v>
      </c>
      <c r="AH2467" s="69" t="str">
        <f t="shared" ca="1" si="465"/>
        <v>Out of TAT</v>
      </c>
      <c r="AI2467" s="69">
        <f t="shared" ca="1" si="466"/>
        <v>20680</v>
      </c>
      <c r="AJ2467" s="69" t="str">
        <f ca="1">IF(AI2467&lt;0,"0-12",IFERROR(VLOOKUP(AI2467,Breakup[],2,FALSE),"&gt;24"))</f>
        <v>&gt;24</v>
      </c>
      <c r="AK2467" s="69" t="str">
        <f>VLOOKUP(V2467,Master!B:D,3,FALSE)</f>
        <v>South</v>
      </c>
      <c r="AL2467" s="69" t="str">
        <f t="shared" si="467"/>
        <v>Bangalore-CLS</v>
      </c>
    </row>
    <row r="2468" spans="1:38">
      <c r="A2468" s="13" t="s">
        <v>5247</v>
      </c>
      <c r="B2468" s="54">
        <v>44701.673448182897</v>
      </c>
      <c r="C2468" s="13" t="s">
        <v>372</v>
      </c>
      <c r="D2468" s="13">
        <v>1421</v>
      </c>
      <c r="E2468" s="13" t="s">
        <v>5248</v>
      </c>
      <c r="F2468" s="13" t="s">
        <v>15</v>
      </c>
      <c r="G2468" s="14">
        <v>1653044855569</v>
      </c>
      <c r="H2468" s="55">
        <v>0.76524305555555605</v>
      </c>
      <c r="I2468" s="33">
        <v>44881.765243055597</v>
      </c>
      <c r="J2468" s="58">
        <v>44881</v>
      </c>
      <c r="K2468" s="13" t="s">
        <v>213</v>
      </c>
      <c r="L2468" s="13" t="s">
        <v>30</v>
      </c>
      <c r="M2468" s="13" t="s">
        <v>75</v>
      </c>
      <c r="N2468" s="13" t="s">
        <v>206</v>
      </c>
      <c r="O2468" s="33" t="s">
        <v>38</v>
      </c>
      <c r="P2468" s="58" t="s">
        <v>38</v>
      </c>
      <c r="Q2468" s="33" t="s">
        <v>207</v>
      </c>
      <c r="R2468" s="14" t="s">
        <v>38</v>
      </c>
      <c r="S2468" s="13" t="s">
        <v>208</v>
      </c>
      <c r="T2468" s="13" t="s">
        <v>209</v>
      </c>
      <c r="U2468" s="33">
        <f t="shared" ca="1" si="456"/>
        <v>45744.56914039352</v>
      </c>
      <c r="V2468" s="13" t="str">
        <f t="shared" si="457"/>
        <v>Bangalore</v>
      </c>
      <c r="W2468" s="13" t="str">
        <f t="shared" si="458"/>
        <v>CLS</v>
      </c>
      <c r="X2468" s="13">
        <f t="shared" si="459"/>
        <v>18</v>
      </c>
      <c r="Y2468" s="13" t="str">
        <f>IFERROR(VLOOKUP(C2468,ReceivingTeam[],2,FALSE),"HelpDesk")</f>
        <v>HelpDesk</v>
      </c>
      <c r="Z2468" s="67">
        <f t="shared" si="460"/>
        <v>44882.577743055597</v>
      </c>
      <c r="AA2468" s="68">
        <f t="shared" si="461"/>
        <v>44881</v>
      </c>
      <c r="AB2468" s="69" t="b">
        <f t="shared" si="462"/>
        <v>1</v>
      </c>
      <c r="AC2468" s="70">
        <f t="shared" si="463"/>
        <v>0.5</v>
      </c>
      <c r="AD2468" s="67">
        <f t="shared" si="464"/>
        <v>44882.577743055597</v>
      </c>
      <c r="AE2468" s="67">
        <f>VLOOKUP(V2468,'Branch Wise Work Timelines'!C:G,3,FALSE)+AA2468</f>
        <v>44881.416666666664</v>
      </c>
      <c r="AF2468" s="67">
        <f>IF(V2468="Bangalore",VLOOKUP(V2468,'Branch Wise Work Timelines'!C:G,4,FALSE)+AA2468+1,IF(V2468="Mumbai",VLOOKUP(V2468,'Branch Wise Work Timelines'!C:G,4,FALSE)+AA2468+1,VLOOKUP(V2468,'Branch Wise Work Timelines'!C:G,4,FALSE)+AA2468))</f>
        <v>44882.104166666664</v>
      </c>
      <c r="AG2468" s="67">
        <f>WORKDAY.INTL(AA2468,1,11)+VLOOKUP(V2468,'Branch Wise Work Timelines'!C:G,3,FALSE)</f>
        <v>44882.416666666664</v>
      </c>
      <c r="AH2468" s="69" t="str">
        <f t="shared" ca="1" si="465"/>
        <v>Out of TAT</v>
      </c>
      <c r="AI2468" s="69">
        <f t="shared" ca="1" si="466"/>
        <v>20688</v>
      </c>
      <c r="AJ2468" s="69" t="str">
        <f ca="1">IF(AI2468&lt;0,"0-12",IFERROR(VLOOKUP(AI2468,Breakup[],2,FALSE),"&gt;24"))</f>
        <v>&gt;24</v>
      </c>
      <c r="AK2468" s="69" t="str">
        <f>VLOOKUP(V2468,Master!B:D,3,FALSE)</f>
        <v>South</v>
      </c>
      <c r="AL2468" s="69" t="str">
        <f t="shared" si="467"/>
        <v>Bangalore-CLS</v>
      </c>
    </row>
    <row r="2469" spans="1:38">
      <c r="A2469" s="13" t="s">
        <v>5249</v>
      </c>
      <c r="B2469" s="54">
        <v>44701.543793252298</v>
      </c>
      <c r="C2469" s="13" t="s">
        <v>1345</v>
      </c>
      <c r="D2469" s="13">
        <v>1298</v>
      </c>
      <c r="E2469" s="13" t="s">
        <v>5250</v>
      </c>
      <c r="F2469" s="13" t="s">
        <v>15</v>
      </c>
      <c r="G2469" s="14">
        <v>1653031432017</v>
      </c>
      <c r="H2469" s="55">
        <v>0.48123842592592603</v>
      </c>
      <c r="I2469" s="33">
        <v>44886.481238425898</v>
      </c>
      <c r="J2469" s="58">
        <v>44886</v>
      </c>
      <c r="K2469" s="13" t="s">
        <v>213</v>
      </c>
      <c r="L2469" s="13" t="s">
        <v>30</v>
      </c>
      <c r="M2469" s="13" t="s">
        <v>75</v>
      </c>
      <c r="N2469" s="13" t="s">
        <v>206</v>
      </c>
      <c r="O2469" s="33" t="s">
        <v>38</v>
      </c>
      <c r="P2469" s="58" t="s">
        <v>38</v>
      </c>
      <c r="Q2469" s="33" t="s">
        <v>207</v>
      </c>
      <c r="R2469" s="14" t="s">
        <v>38</v>
      </c>
      <c r="S2469" s="13" t="s">
        <v>216</v>
      </c>
      <c r="T2469" s="13" t="s">
        <v>217</v>
      </c>
      <c r="U2469" s="33">
        <f t="shared" ca="1" si="456"/>
        <v>45744.56914039352</v>
      </c>
      <c r="V2469" s="13" t="str">
        <f t="shared" si="457"/>
        <v>Bangalore</v>
      </c>
      <c r="W2469" s="13" t="str">
        <f t="shared" si="458"/>
        <v>CLS</v>
      </c>
      <c r="X2469" s="13">
        <f t="shared" si="459"/>
        <v>11</v>
      </c>
      <c r="Y2469" s="13" t="str">
        <f>IFERROR(VLOOKUP(C2469,ReceivingTeam[],2,FALSE),"HelpDesk")</f>
        <v>HelpDesk</v>
      </c>
      <c r="Z2469" s="67">
        <f t="shared" si="460"/>
        <v>44886.981238425898</v>
      </c>
      <c r="AA2469" s="68">
        <f t="shared" si="461"/>
        <v>44886</v>
      </c>
      <c r="AB2469" s="69" t="b">
        <f t="shared" si="462"/>
        <v>1</v>
      </c>
      <c r="AC2469" s="70">
        <f t="shared" si="463"/>
        <v>0.5</v>
      </c>
      <c r="AD2469" s="67">
        <f t="shared" si="464"/>
        <v>44886.981238425898</v>
      </c>
      <c r="AE2469" s="67">
        <f>VLOOKUP(V2469,'Branch Wise Work Timelines'!C:G,3,FALSE)+AA2469</f>
        <v>44886.416666666664</v>
      </c>
      <c r="AF2469" s="67">
        <f>IF(V2469="Bangalore",VLOOKUP(V2469,'Branch Wise Work Timelines'!C:G,4,FALSE)+AA2469+1,IF(V2469="Mumbai",VLOOKUP(V2469,'Branch Wise Work Timelines'!C:G,4,FALSE)+AA2469+1,VLOOKUP(V2469,'Branch Wise Work Timelines'!C:G,4,FALSE)+AA2469))</f>
        <v>44887.104166666664</v>
      </c>
      <c r="AG2469" s="67">
        <f>WORKDAY.INTL(AA2469,1,11)+VLOOKUP(V2469,'Branch Wise Work Timelines'!C:G,3,FALSE)</f>
        <v>44887.416666666664</v>
      </c>
      <c r="AH2469" s="69" t="str">
        <f t="shared" ca="1" si="465"/>
        <v>Out of TAT</v>
      </c>
      <c r="AI2469" s="69">
        <f t="shared" ca="1" si="466"/>
        <v>20583</v>
      </c>
      <c r="AJ2469" s="69" t="str">
        <f ca="1">IF(AI2469&lt;0,"0-12",IFERROR(VLOOKUP(AI2469,Breakup[],2,FALSE),"&gt;24"))</f>
        <v>&gt;24</v>
      </c>
      <c r="AK2469" s="69" t="str">
        <f>VLOOKUP(V2469,Master!B:D,3,FALSE)</f>
        <v>South</v>
      </c>
      <c r="AL2469" s="69" t="str">
        <f t="shared" si="467"/>
        <v>Bangalore-CLS</v>
      </c>
    </row>
    <row r="2470" spans="1:38">
      <c r="A2470" s="13" t="s">
        <v>5251</v>
      </c>
      <c r="B2470" s="54">
        <v>44701.624922569397</v>
      </c>
      <c r="C2470" s="13" t="s">
        <v>344</v>
      </c>
      <c r="D2470" s="13">
        <v>277</v>
      </c>
      <c r="E2470" s="13" t="s">
        <v>5252</v>
      </c>
      <c r="F2470" s="13" t="s">
        <v>24</v>
      </c>
      <c r="G2470" s="14">
        <v>1653040895232</v>
      </c>
      <c r="H2470" s="55">
        <v>8.5729166666666703E-2</v>
      </c>
      <c r="I2470" s="33">
        <v>44890.085729166698</v>
      </c>
      <c r="J2470" s="58">
        <v>44890</v>
      </c>
      <c r="K2470" s="13" t="s">
        <v>263</v>
      </c>
      <c r="L2470" s="13" t="s">
        <v>69</v>
      </c>
      <c r="M2470" s="13" t="s">
        <v>101</v>
      </c>
      <c r="N2470" s="13" t="s">
        <v>206</v>
      </c>
      <c r="O2470" s="33" t="s">
        <v>38</v>
      </c>
      <c r="P2470" s="58" t="s">
        <v>38</v>
      </c>
      <c r="Q2470" s="33" t="s">
        <v>207</v>
      </c>
      <c r="R2470" s="14" t="s">
        <v>38</v>
      </c>
      <c r="S2470" s="13" t="s">
        <v>208</v>
      </c>
      <c r="T2470" s="13" t="s">
        <v>209</v>
      </c>
      <c r="U2470" s="33">
        <f t="shared" ca="1" si="456"/>
        <v>45744.56914039352</v>
      </c>
      <c r="V2470" s="13" t="str">
        <f t="shared" si="457"/>
        <v>Mumbai</v>
      </c>
      <c r="W2470" s="13" t="str">
        <f t="shared" si="458"/>
        <v>DOMI</v>
      </c>
      <c r="X2470" s="13">
        <f t="shared" si="459"/>
        <v>2</v>
      </c>
      <c r="Y2470" s="13" t="str">
        <f>IFERROR(VLOOKUP(C2470,ReceivingTeam[],2,FALSE),"HelpDesk")</f>
        <v>HelpDesk</v>
      </c>
      <c r="Z2470" s="67">
        <f t="shared" si="460"/>
        <v>44890.916666666664</v>
      </c>
      <c r="AA2470" s="68">
        <f t="shared" si="461"/>
        <v>44890</v>
      </c>
      <c r="AB2470" s="69" t="b">
        <f t="shared" si="462"/>
        <v>1</v>
      </c>
      <c r="AC2470" s="70">
        <f t="shared" si="463"/>
        <v>0.5</v>
      </c>
      <c r="AD2470" s="67">
        <f t="shared" si="464"/>
        <v>44890.916666666664</v>
      </c>
      <c r="AE2470" s="67">
        <f>VLOOKUP(V2470,'Branch Wise Work Timelines'!C:G,3,FALSE)+AA2470</f>
        <v>44890.416666666664</v>
      </c>
      <c r="AF2470" s="67">
        <f>IF(V2470="Bangalore",VLOOKUP(V2470,'Branch Wise Work Timelines'!C:G,4,FALSE)+AA2470+1,IF(V2470="Mumbai",VLOOKUP(V2470,'Branch Wise Work Timelines'!C:G,4,FALSE)+AA2470+1,VLOOKUP(V2470,'Branch Wise Work Timelines'!C:G,4,FALSE)+AA2470))</f>
        <v>44891.25</v>
      </c>
      <c r="AG2470" s="67">
        <f>WORKDAY.INTL(AA2470,1,11)+VLOOKUP(V2470,'Branch Wise Work Timelines'!C:G,3,FALSE)</f>
        <v>44891.416666666664</v>
      </c>
      <c r="AH2470" s="69" t="str">
        <f t="shared" ca="1" si="465"/>
        <v>Out of TAT</v>
      </c>
      <c r="AI2470" s="69">
        <f t="shared" ca="1" si="466"/>
        <v>20488</v>
      </c>
      <c r="AJ2470" s="69" t="str">
        <f ca="1">IF(AI2470&lt;0,"0-12",IFERROR(VLOOKUP(AI2470,Breakup[],2,FALSE),"&gt;24"))</f>
        <v>&gt;24</v>
      </c>
      <c r="AK2470" s="69" t="str">
        <f>VLOOKUP(V2470,Master!B:D,3,FALSE)</f>
        <v>East</v>
      </c>
      <c r="AL2470" s="69" t="str">
        <f t="shared" si="467"/>
        <v>Mumbai</v>
      </c>
    </row>
    <row r="2471" spans="1:38">
      <c r="A2471" s="13" t="s">
        <v>5253</v>
      </c>
      <c r="B2471" s="54">
        <v>44701.639889548598</v>
      </c>
      <c r="C2471" s="13" t="s">
        <v>506</v>
      </c>
      <c r="D2471" s="13">
        <v>550</v>
      </c>
      <c r="E2471" s="13" t="s">
        <v>5254</v>
      </c>
      <c r="F2471" s="13" t="s">
        <v>15</v>
      </c>
      <c r="G2471" s="14">
        <v>1653043874636</v>
      </c>
      <c r="H2471" s="55">
        <v>0.93696759259259299</v>
      </c>
      <c r="I2471" s="33">
        <v>44881.936967592599</v>
      </c>
      <c r="J2471" s="58">
        <v>44881</v>
      </c>
      <c r="K2471" s="13" t="s">
        <v>213</v>
      </c>
      <c r="L2471" s="13" t="s">
        <v>30</v>
      </c>
      <c r="M2471" s="13" t="s">
        <v>75</v>
      </c>
      <c r="N2471" s="13" t="s">
        <v>206</v>
      </c>
      <c r="O2471" s="33" t="s">
        <v>38</v>
      </c>
      <c r="P2471" s="58" t="s">
        <v>38</v>
      </c>
      <c r="Q2471" s="33" t="s">
        <v>207</v>
      </c>
      <c r="R2471" s="14" t="s">
        <v>38</v>
      </c>
      <c r="S2471" s="13" t="s">
        <v>208</v>
      </c>
      <c r="T2471" s="13" t="s">
        <v>209</v>
      </c>
      <c r="U2471" s="33">
        <f t="shared" ca="1" si="456"/>
        <v>45744.56914039352</v>
      </c>
      <c r="V2471" s="13" t="str">
        <f t="shared" si="457"/>
        <v>Bangalore</v>
      </c>
      <c r="W2471" s="13" t="str">
        <f t="shared" si="458"/>
        <v>CLS</v>
      </c>
      <c r="X2471" s="13">
        <f t="shared" si="459"/>
        <v>22</v>
      </c>
      <c r="Y2471" s="13" t="str">
        <f>IFERROR(VLOOKUP(C2471,ReceivingTeam[],2,FALSE),"HelpDesk")</f>
        <v>HelpDesk</v>
      </c>
      <c r="Z2471" s="67">
        <f t="shared" si="460"/>
        <v>44882.749467592599</v>
      </c>
      <c r="AA2471" s="68">
        <f t="shared" si="461"/>
        <v>44881</v>
      </c>
      <c r="AB2471" s="69" t="b">
        <f t="shared" si="462"/>
        <v>1</v>
      </c>
      <c r="AC2471" s="70">
        <f t="shared" si="463"/>
        <v>0.5</v>
      </c>
      <c r="AD2471" s="67">
        <f t="shared" si="464"/>
        <v>44882.749467592599</v>
      </c>
      <c r="AE2471" s="67">
        <f>VLOOKUP(V2471,'Branch Wise Work Timelines'!C:G,3,FALSE)+AA2471</f>
        <v>44881.416666666664</v>
      </c>
      <c r="AF2471" s="67">
        <f>IF(V2471="Bangalore",VLOOKUP(V2471,'Branch Wise Work Timelines'!C:G,4,FALSE)+AA2471+1,IF(V2471="Mumbai",VLOOKUP(V2471,'Branch Wise Work Timelines'!C:G,4,FALSE)+AA2471+1,VLOOKUP(V2471,'Branch Wise Work Timelines'!C:G,4,FALSE)+AA2471))</f>
        <v>44882.104166666664</v>
      </c>
      <c r="AG2471" s="67">
        <f>WORKDAY.INTL(AA2471,1,11)+VLOOKUP(V2471,'Branch Wise Work Timelines'!C:G,3,FALSE)</f>
        <v>44882.416666666664</v>
      </c>
      <c r="AH2471" s="69" t="str">
        <f t="shared" ca="1" si="465"/>
        <v>Out of TAT</v>
      </c>
      <c r="AI2471" s="69">
        <f t="shared" ca="1" si="466"/>
        <v>20684</v>
      </c>
      <c r="AJ2471" s="69" t="str">
        <f ca="1">IF(AI2471&lt;0,"0-12",IFERROR(VLOOKUP(AI2471,Breakup[],2,FALSE),"&gt;24"))</f>
        <v>&gt;24</v>
      </c>
      <c r="AK2471" s="69" t="str">
        <f>VLOOKUP(V2471,Master!B:D,3,FALSE)</f>
        <v>South</v>
      </c>
      <c r="AL2471" s="69" t="str">
        <f t="shared" si="467"/>
        <v>Bangalore-CLS</v>
      </c>
    </row>
    <row r="2472" spans="1:38">
      <c r="A2472" s="13" t="s">
        <v>5255</v>
      </c>
      <c r="B2472" s="54">
        <v>44701.544980324099</v>
      </c>
      <c r="C2472" s="13" t="s">
        <v>722</v>
      </c>
      <c r="D2472" s="13">
        <v>1254</v>
      </c>
      <c r="E2472" s="13" t="s">
        <v>5256</v>
      </c>
      <c r="F2472" s="13" t="s">
        <v>15</v>
      </c>
      <c r="G2472" s="14">
        <v>1653031432017</v>
      </c>
      <c r="H2472" s="55">
        <v>9.6944444444444403E-2</v>
      </c>
      <c r="I2472" s="33">
        <v>44891.096944444398</v>
      </c>
      <c r="J2472" s="58">
        <v>44891</v>
      </c>
      <c r="K2472" s="13" t="s">
        <v>213</v>
      </c>
      <c r="L2472" s="13" t="s">
        <v>30</v>
      </c>
      <c r="M2472" s="13" t="s">
        <v>75</v>
      </c>
      <c r="N2472" s="13" t="s">
        <v>206</v>
      </c>
      <c r="O2472" s="33">
        <v>44891.999178240701</v>
      </c>
      <c r="P2472" s="58">
        <v>44891</v>
      </c>
      <c r="Q2472" s="33" t="s">
        <v>237</v>
      </c>
      <c r="R2472" s="14">
        <v>529</v>
      </c>
      <c r="S2472" s="13" t="s">
        <v>216</v>
      </c>
      <c r="T2472" s="13" t="s">
        <v>217</v>
      </c>
      <c r="U2472" s="33">
        <f t="shared" ca="1" si="456"/>
        <v>45744.56914039352</v>
      </c>
      <c r="V2472" s="13" t="str">
        <f t="shared" si="457"/>
        <v>Bangalore</v>
      </c>
      <c r="W2472" s="13" t="str">
        <f t="shared" si="458"/>
        <v>CLS</v>
      </c>
      <c r="X2472" s="13">
        <f t="shared" si="459"/>
        <v>2</v>
      </c>
      <c r="Y2472" s="13" t="str">
        <f>IFERROR(VLOOKUP(C2472,ReceivingTeam[],2,FALSE),"HelpDesk")</f>
        <v>HelpDesk</v>
      </c>
      <c r="Z2472" s="67">
        <f t="shared" si="460"/>
        <v>44891.916666666664</v>
      </c>
      <c r="AA2472" s="68">
        <f t="shared" si="461"/>
        <v>44891</v>
      </c>
      <c r="AB2472" s="69" t="b">
        <f t="shared" si="462"/>
        <v>1</v>
      </c>
      <c r="AC2472" s="70">
        <f t="shared" si="463"/>
        <v>0.5</v>
      </c>
      <c r="AD2472" s="67">
        <f t="shared" si="464"/>
        <v>44891.916666666664</v>
      </c>
      <c r="AE2472" s="67">
        <f>VLOOKUP(V2472,'Branch Wise Work Timelines'!C:G,3,FALSE)+AA2472</f>
        <v>44891.416666666664</v>
      </c>
      <c r="AF2472" s="67">
        <f>IF(V2472="Bangalore",VLOOKUP(V2472,'Branch Wise Work Timelines'!C:G,4,FALSE)+AA2472+1,IF(V2472="Mumbai",VLOOKUP(V2472,'Branch Wise Work Timelines'!C:G,4,FALSE)+AA2472+1,VLOOKUP(V2472,'Branch Wise Work Timelines'!C:G,4,FALSE)+AA2472))</f>
        <v>44892.104166666664</v>
      </c>
      <c r="AG2472" s="67">
        <f>WORKDAY.INTL(AA2472,1,11)+VLOOKUP(V2472,'Branch Wise Work Timelines'!C:G,3,FALSE)</f>
        <v>44893.416666666664</v>
      </c>
      <c r="AH2472" s="69" t="str">
        <f t="shared" si="465"/>
        <v>Not Met</v>
      </c>
      <c r="AI2472" s="69">
        <f t="shared" ca="1" si="466"/>
        <v>20464</v>
      </c>
      <c r="AJ2472" s="69" t="str">
        <f ca="1">IF(AI2472&lt;0,"0-12",IFERROR(VLOOKUP(AI2472,Breakup[],2,FALSE),"&gt;24"))</f>
        <v>&gt;24</v>
      </c>
      <c r="AK2472" s="69" t="str">
        <f>VLOOKUP(V2472,Master!B:D,3,FALSE)</f>
        <v>South</v>
      </c>
      <c r="AL2472" s="69" t="str">
        <f t="shared" si="467"/>
        <v>Bangalore-CLS</v>
      </c>
    </row>
    <row r="2473" spans="1:38">
      <c r="A2473" s="13" t="s">
        <v>5257</v>
      </c>
      <c r="B2473" s="54">
        <v>44701.610835879597</v>
      </c>
      <c r="C2473" s="13" t="s">
        <v>1342</v>
      </c>
      <c r="D2473" s="13">
        <v>1373</v>
      </c>
      <c r="E2473" s="13" t="s">
        <v>5258</v>
      </c>
      <c r="F2473" s="13" t="s">
        <v>15</v>
      </c>
      <c r="G2473" s="14">
        <v>1653039610057</v>
      </c>
      <c r="H2473" s="55">
        <v>0.46302083333333299</v>
      </c>
      <c r="I2473" s="33">
        <v>44884.463020833296</v>
      </c>
      <c r="J2473" s="58">
        <v>44884</v>
      </c>
      <c r="K2473" s="13" t="s">
        <v>213</v>
      </c>
      <c r="L2473" s="13" t="s">
        <v>30</v>
      </c>
      <c r="M2473" s="13" t="s">
        <v>214</v>
      </c>
      <c r="N2473" s="13" t="s">
        <v>206</v>
      </c>
      <c r="O2473" s="33" t="s">
        <v>38</v>
      </c>
      <c r="P2473" s="58" t="s">
        <v>38</v>
      </c>
      <c r="Q2473" s="33" t="s">
        <v>207</v>
      </c>
      <c r="R2473" s="14" t="s">
        <v>38</v>
      </c>
      <c r="S2473" s="13" t="s">
        <v>216</v>
      </c>
      <c r="T2473" s="13" t="s">
        <v>278</v>
      </c>
      <c r="U2473" s="33">
        <f t="shared" ca="1" si="456"/>
        <v>45744.56914039352</v>
      </c>
      <c r="V2473" s="13" t="str">
        <f t="shared" si="457"/>
        <v>Bangalore</v>
      </c>
      <c r="W2473" s="13" t="str">
        <f t="shared" si="458"/>
        <v>CLS</v>
      </c>
      <c r="X2473" s="13">
        <f t="shared" si="459"/>
        <v>11</v>
      </c>
      <c r="Y2473" s="13" t="str">
        <f>IFERROR(VLOOKUP(C2473,ReceivingTeam[],2,FALSE),"HelpDesk")</f>
        <v>HelpDesk</v>
      </c>
      <c r="Z2473" s="67">
        <f t="shared" si="460"/>
        <v>44888.775520833296</v>
      </c>
      <c r="AA2473" s="68">
        <f t="shared" si="461"/>
        <v>44884</v>
      </c>
      <c r="AB2473" s="69" t="b">
        <f t="shared" si="462"/>
        <v>1</v>
      </c>
      <c r="AC2473" s="70">
        <f t="shared" si="463"/>
        <v>3</v>
      </c>
      <c r="AD2473" s="67">
        <f t="shared" si="464"/>
        <v>44888.775520833296</v>
      </c>
      <c r="AE2473" s="67">
        <f>VLOOKUP(V2473,'Branch Wise Work Timelines'!C:G,3,FALSE)+AA2473</f>
        <v>44884.416666666664</v>
      </c>
      <c r="AF2473" s="67">
        <f>IF(V2473="Bangalore",VLOOKUP(V2473,'Branch Wise Work Timelines'!C:G,4,FALSE)+AA2473+1,IF(V2473="Mumbai",VLOOKUP(V2473,'Branch Wise Work Timelines'!C:G,4,FALSE)+AA2473+1,VLOOKUP(V2473,'Branch Wise Work Timelines'!C:G,4,FALSE)+AA2473))</f>
        <v>44885.104166666664</v>
      </c>
      <c r="AG2473" s="67">
        <f>WORKDAY.INTL(AA2473,1,11)+VLOOKUP(V2473,'Branch Wise Work Timelines'!C:G,3,FALSE)</f>
        <v>44886.416666666664</v>
      </c>
      <c r="AH2473" s="69" t="str">
        <f t="shared" ca="1" si="465"/>
        <v>Out of TAT</v>
      </c>
      <c r="AI2473" s="69">
        <f t="shared" ca="1" si="466"/>
        <v>20540</v>
      </c>
      <c r="AJ2473" s="69" t="str">
        <f ca="1">IF(AI2473&lt;0,"0-12",IFERROR(VLOOKUP(AI2473,Breakup[],2,FALSE),"&gt;24"))</f>
        <v>&gt;24</v>
      </c>
      <c r="AK2473" s="69" t="str">
        <f>VLOOKUP(V2473,Master!B:D,3,FALSE)</f>
        <v>South</v>
      </c>
      <c r="AL2473" s="69" t="str">
        <f t="shared" si="467"/>
        <v>Bangalore-CLS</v>
      </c>
    </row>
    <row r="2474" spans="1:38">
      <c r="A2474" s="13" t="s">
        <v>5259</v>
      </c>
      <c r="B2474" s="54">
        <v>44701.612729363398</v>
      </c>
      <c r="C2474" s="13" t="s">
        <v>1342</v>
      </c>
      <c r="D2474" s="13">
        <v>1237</v>
      </c>
      <c r="E2474" s="13" t="s">
        <v>5260</v>
      </c>
      <c r="F2474" s="13" t="s">
        <v>15</v>
      </c>
      <c r="G2474" s="14">
        <v>1653039610057</v>
      </c>
      <c r="H2474" s="55">
        <v>0.79149305555555605</v>
      </c>
      <c r="I2474" s="33">
        <v>44890.7914930556</v>
      </c>
      <c r="J2474" s="58">
        <v>44890</v>
      </c>
      <c r="K2474" s="13" t="s">
        <v>213</v>
      </c>
      <c r="L2474" s="13" t="s">
        <v>30</v>
      </c>
      <c r="M2474" s="13" t="s">
        <v>214</v>
      </c>
      <c r="N2474" s="13" t="s">
        <v>206</v>
      </c>
      <c r="O2474" s="33" t="s">
        <v>38</v>
      </c>
      <c r="P2474" s="58" t="s">
        <v>38</v>
      </c>
      <c r="Q2474" s="33" t="s">
        <v>207</v>
      </c>
      <c r="R2474" s="14" t="s">
        <v>38</v>
      </c>
      <c r="S2474" s="13" t="s">
        <v>216</v>
      </c>
      <c r="T2474" s="13" t="s">
        <v>278</v>
      </c>
      <c r="U2474" s="33">
        <f t="shared" ca="1" si="456"/>
        <v>45744.56914039352</v>
      </c>
      <c r="V2474" s="13" t="str">
        <f t="shared" si="457"/>
        <v>Bangalore</v>
      </c>
      <c r="W2474" s="13" t="str">
        <f t="shared" si="458"/>
        <v>CLS</v>
      </c>
      <c r="X2474" s="13">
        <f t="shared" si="459"/>
        <v>18</v>
      </c>
      <c r="Y2474" s="13" t="str">
        <f>IFERROR(VLOOKUP(C2474,ReceivingTeam[],2,FALSE),"HelpDesk")</f>
        <v>HelpDesk</v>
      </c>
      <c r="Z2474" s="67">
        <f t="shared" si="460"/>
        <v>44894.1039930556</v>
      </c>
      <c r="AA2474" s="68">
        <f t="shared" si="461"/>
        <v>44890</v>
      </c>
      <c r="AB2474" s="69" t="b">
        <f t="shared" si="462"/>
        <v>1</v>
      </c>
      <c r="AC2474" s="70">
        <f t="shared" si="463"/>
        <v>3</v>
      </c>
      <c r="AD2474" s="67">
        <f t="shared" si="464"/>
        <v>44894.1039930556</v>
      </c>
      <c r="AE2474" s="67">
        <f>VLOOKUP(V2474,'Branch Wise Work Timelines'!C:G,3,FALSE)+AA2474</f>
        <v>44890.416666666664</v>
      </c>
      <c r="AF2474" s="67">
        <f>IF(V2474="Bangalore",VLOOKUP(V2474,'Branch Wise Work Timelines'!C:G,4,FALSE)+AA2474+1,IF(V2474="Mumbai",VLOOKUP(V2474,'Branch Wise Work Timelines'!C:G,4,FALSE)+AA2474+1,VLOOKUP(V2474,'Branch Wise Work Timelines'!C:G,4,FALSE)+AA2474))</f>
        <v>44891.104166666664</v>
      </c>
      <c r="AG2474" s="67">
        <f>WORKDAY.INTL(AA2474,1,11)+VLOOKUP(V2474,'Branch Wise Work Timelines'!C:G,3,FALSE)</f>
        <v>44891.416666666664</v>
      </c>
      <c r="AH2474" s="69" t="str">
        <f t="shared" ca="1" si="465"/>
        <v>Out of TAT</v>
      </c>
      <c r="AI2474" s="69">
        <f t="shared" ca="1" si="466"/>
        <v>20412</v>
      </c>
      <c r="AJ2474" s="69" t="str">
        <f ca="1">IF(AI2474&lt;0,"0-12",IFERROR(VLOOKUP(AI2474,Breakup[],2,FALSE),"&gt;24"))</f>
        <v>&gt;24</v>
      </c>
      <c r="AK2474" s="69" t="str">
        <f>VLOOKUP(V2474,Master!B:D,3,FALSE)</f>
        <v>South</v>
      </c>
      <c r="AL2474" s="69" t="str">
        <f t="shared" si="467"/>
        <v>Bangalore-CLS</v>
      </c>
    </row>
    <row r="2475" spans="1:38">
      <c r="A2475" s="13" t="s">
        <v>5261</v>
      </c>
      <c r="B2475" s="54">
        <v>44701.614745717598</v>
      </c>
      <c r="C2475" s="13" t="s">
        <v>268</v>
      </c>
      <c r="D2475" s="13">
        <v>1590</v>
      </c>
      <c r="E2475" s="13" t="s">
        <v>5262</v>
      </c>
      <c r="F2475" s="13" t="s">
        <v>15</v>
      </c>
      <c r="G2475" s="14">
        <v>1653039610057</v>
      </c>
      <c r="H2475" s="55">
        <v>0.80980324074074095</v>
      </c>
      <c r="I2475" s="33">
        <v>44888.8098032407</v>
      </c>
      <c r="J2475" s="58">
        <v>44888</v>
      </c>
      <c r="K2475" s="13" t="s">
        <v>213</v>
      </c>
      <c r="L2475" s="13" t="s">
        <v>30</v>
      </c>
      <c r="M2475" s="13" t="s">
        <v>214</v>
      </c>
      <c r="N2475" s="13" t="s">
        <v>206</v>
      </c>
      <c r="O2475" s="33" t="s">
        <v>38</v>
      </c>
      <c r="P2475" s="58" t="s">
        <v>38</v>
      </c>
      <c r="Q2475" s="33" t="s">
        <v>207</v>
      </c>
      <c r="R2475" s="14" t="s">
        <v>38</v>
      </c>
      <c r="S2475" s="13" t="s">
        <v>216</v>
      </c>
      <c r="T2475" s="13" t="s">
        <v>278</v>
      </c>
      <c r="U2475" s="33">
        <f t="shared" ca="1" si="456"/>
        <v>45744.56914039352</v>
      </c>
      <c r="V2475" s="13" t="str">
        <f t="shared" si="457"/>
        <v>Bangalore</v>
      </c>
      <c r="W2475" s="13" t="str">
        <f t="shared" si="458"/>
        <v>CLS</v>
      </c>
      <c r="X2475" s="13">
        <f t="shared" si="459"/>
        <v>19</v>
      </c>
      <c r="Y2475" s="13" t="str">
        <f>IFERROR(VLOOKUP(C2475,ReceivingTeam[],2,FALSE),"HelpDesk")</f>
        <v>HelpDesk</v>
      </c>
      <c r="Z2475" s="67">
        <f t="shared" si="460"/>
        <v>44892.1223032407</v>
      </c>
      <c r="AA2475" s="68">
        <f t="shared" si="461"/>
        <v>44888</v>
      </c>
      <c r="AB2475" s="69" t="b">
        <f t="shared" si="462"/>
        <v>1</v>
      </c>
      <c r="AC2475" s="70">
        <f t="shared" si="463"/>
        <v>3</v>
      </c>
      <c r="AD2475" s="67">
        <f t="shared" si="464"/>
        <v>44892.1223032407</v>
      </c>
      <c r="AE2475" s="67">
        <f>VLOOKUP(V2475,'Branch Wise Work Timelines'!C:G,3,FALSE)+AA2475</f>
        <v>44888.416666666664</v>
      </c>
      <c r="AF2475" s="67">
        <f>IF(V2475="Bangalore",VLOOKUP(V2475,'Branch Wise Work Timelines'!C:G,4,FALSE)+AA2475+1,IF(V2475="Mumbai",VLOOKUP(V2475,'Branch Wise Work Timelines'!C:G,4,FALSE)+AA2475+1,VLOOKUP(V2475,'Branch Wise Work Timelines'!C:G,4,FALSE)+AA2475))</f>
        <v>44889.104166666664</v>
      </c>
      <c r="AG2475" s="67">
        <f>WORKDAY.INTL(AA2475,1,11)+VLOOKUP(V2475,'Branch Wise Work Timelines'!C:G,3,FALSE)</f>
        <v>44889.416666666664</v>
      </c>
      <c r="AH2475" s="69" t="str">
        <f t="shared" ca="1" si="465"/>
        <v>Out of TAT</v>
      </c>
      <c r="AI2475" s="69">
        <f t="shared" ca="1" si="466"/>
        <v>20459</v>
      </c>
      <c r="AJ2475" s="69" t="str">
        <f ca="1">IF(AI2475&lt;0,"0-12",IFERROR(VLOOKUP(AI2475,Breakup[],2,FALSE),"&gt;24"))</f>
        <v>&gt;24</v>
      </c>
      <c r="AK2475" s="69" t="str">
        <f>VLOOKUP(V2475,Master!B:D,3,FALSE)</f>
        <v>South</v>
      </c>
      <c r="AL2475" s="69" t="str">
        <f t="shared" si="467"/>
        <v>Bangalore-CLS</v>
      </c>
    </row>
    <row r="2476" spans="1:38">
      <c r="A2476" s="13" t="s">
        <v>5263</v>
      </c>
      <c r="B2476" s="54">
        <v>44701.626115937499</v>
      </c>
      <c r="C2476" s="13" t="s">
        <v>344</v>
      </c>
      <c r="D2476" s="13">
        <v>1882</v>
      </c>
      <c r="E2476" s="13" t="s">
        <v>5264</v>
      </c>
      <c r="F2476" s="13" t="s">
        <v>24</v>
      </c>
      <c r="G2476" s="14">
        <v>1653040895232</v>
      </c>
      <c r="H2476" s="55">
        <v>2.7372685185185201E-2</v>
      </c>
      <c r="I2476" s="33">
        <v>44883.027372685203</v>
      </c>
      <c r="J2476" s="58">
        <v>44883</v>
      </c>
      <c r="K2476" s="13" t="s">
        <v>263</v>
      </c>
      <c r="L2476" s="13" t="s">
        <v>69</v>
      </c>
      <c r="M2476" s="13" t="s">
        <v>101</v>
      </c>
      <c r="N2476" s="13" t="s">
        <v>206</v>
      </c>
      <c r="O2476" s="33" t="s">
        <v>38</v>
      </c>
      <c r="P2476" s="58" t="s">
        <v>38</v>
      </c>
      <c r="Q2476" s="33" t="s">
        <v>207</v>
      </c>
      <c r="R2476" s="14" t="s">
        <v>38</v>
      </c>
      <c r="S2476" s="13" t="s">
        <v>208</v>
      </c>
      <c r="T2476" s="13" t="s">
        <v>209</v>
      </c>
      <c r="U2476" s="33">
        <f t="shared" ca="1" si="456"/>
        <v>45744.56914039352</v>
      </c>
      <c r="V2476" s="13" t="str">
        <f t="shared" si="457"/>
        <v>Mumbai</v>
      </c>
      <c r="W2476" s="13" t="str">
        <f t="shared" si="458"/>
        <v>DOMI</v>
      </c>
      <c r="X2476" s="13">
        <f t="shared" si="459"/>
        <v>0</v>
      </c>
      <c r="Y2476" s="13" t="str">
        <f>IFERROR(VLOOKUP(C2476,ReceivingTeam[],2,FALSE),"HelpDesk")</f>
        <v>HelpDesk</v>
      </c>
      <c r="Z2476" s="67">
        <f t="shared" si="460"/>
        <v>44883.916666666664</v>
      </c>
      <c r="AA2476" s="68">
        <f t="shared" si="461"/>
        <v>44883</v>
      </c>
      <c r="AB2476" s="69" t="b">
        <f t="shared" si="462"/>
        <v>1</v>
      </c>
      <c r="AC2476" s="70">
        <f t="shared" si="463"/>
        <v>0.5</v>
      </c>
      <c r="AD2476" s="67">
        <f t="shared" si="464"/>
        <v>44883.916666666664</v>
      </c>
      <c r="AE2476" s="67">
        <f>VLOOKUP(V2476,'Branch Wise Work Timelines'!C:G,3,FALSE)+AA2476</f>
        <v>44883.416666666664</v>
      </c>
      <c r="AF2476" s="67">
        <f>IF(V2476="Bangalore",VLOOKUP(V2476,'Branch Wise Work Timelines'!C:G,4,FALSE)+AA2476+1,IF(V2476="Mumbai",VLOOKUP(V2476,'Branch Wise Work Timelines'!C:G,4,FALSE)+AA2476+1,VLOOKUP(V2476,'Branch Wise Work Timelines'!C:G,4,FALSE)+AA2476))</f>
        <v>44884.25</v>
      </c>
      <c r="AG2476" s="67">
        <f>WORKDAY.INTL(AA2476,1,11)+VLOOKUP(V2476,'Branch Wise Work Timelines'!C:G,3,FALSE)</f>
        <v>44884.416666666664</v>
      </c>
      <c r="AH2476" s="69" t="str">
        <f t="shared" ca="1" si="465"/>
        <v>Out of TAT</v>
      </c>
      <c r="AI2476" s="69">
        <f t="shared" ca="1" si="466"/>
        <v>20656</v>
      </c>
      <c r="AJ2476" s="69" t="str">
        <f ca="1">IF(AI2476&lt;0,"0-12",IFERROR(VLOOKUP(AI2476,Breakup[],2,FALSE),"&gt;24"))</f>
        <v>&gt;24</v>
      </c>
      <c r="AK2476" s="69" t="str">
        <f>VLOOKUP(V2476,Master!B:D,3,FALSE)</f>
        <v>East</v>
      </c>
      <c r="AL2476" s="69" t="str">
        <f t="shared" si="467"/>
        <v>Mumbai</v>
      </c>
    </row>
    <row r="2477" spans="1:38">
      <c r="A2477" s="13" t="s">
        <v>5265</v>
      </c>
      <c r="B2477" s="54">
        <v>44701.665675810204</v>
      </c>
      <c r="C2477" s="13" t="s">
        <v>243</v>
      </c>
      <c r="D2477" s="13">
        <v>739</v>
      </c>
      <c r="E2477" s="13" t="s">
        <v>5266</v>
      </c>
      <c r="F2477" s="13" t="s">
        <v>15</v>
      </c>
      <c r="G2477" s="14">
        <v>1653043097971</v>
      </c>
      <c r="H2477" s="55">
        <v>0.71660879629629604</v>
      </c>
      <c r="I2477" s="33">
        <v>44881.716608796298</v>
      </c>
      <c r="J2477" s="58">
        <v>44881</v>
      </c>
      <c r="K2477" s="13" t="s">
        <v>213</v>
      </c>
      <c r="L2477" s="13" t="s">
        <v>30</v>
      </c>
      <c r="M2477" s="13" t="s">
        <v>214</v>
      </c>
      <c r="N2477" s="13" t="s">
        <v>206</v>
      </c>
      <c r="O2477" s="33" t="s">
        <v>38</v>
      </c>
      <c r="P2477" s="58" t="s">
        <v>38</v>
      </c>
      <c r="Q2477" s="33" t="s">
        <v>207</v>
      </c>
      <c r="R2477" s="14" t="s">
        <v>38</v>
      </c>
      <c r="S2477" s="13" t="s">
        <v>216</v>
      </c>
      <c r="T2477" s="13" t="s">
        <v>217</v>
      </c>
      <c r="U2477" s="33">
        <f t="shared" ca="1" si="456"/>
        <v>45744.56914039352</v>
      </c>
      <c r="V2477" s="13" t="str">
        <f t="shared" si="457"/>
        <v>Bangalore</v>
      </c>
      <c r="W2477" s="13" t="str">
        <f t="shared" si="458"/>
        <v>CLS</v>
      </c>
      <c r="X2477" s="13">
        <f t="shared" si="459"/>
        <v>17</v>
      </c>
      <c r="Y2477" s="13" t="str">
        <f>IFERROR(VLOOKUP(C2477,ReceivingTeam[],2,FALSE),"HelpDesk")</f>
        <v>HelpDesk</v>
      </c>
      <c r="Z2477" s="67">
        <f t="shared" si="460"/>
        <v>44882.529108796298</v>
      </c>
      <c r="AA2477" s="68">
        <f t="shared" si="461"/>
        <v>44881</v>
      </c>
      <c r="AB2477" s="69" t="b">
        <f t="shared" si="462"/>
        <v>1</v>
      </c>
      <c r="AC2477" s="70">
        <f t="shared" si="463"/>
        <v>0.5</v>
      </c>
      <c r="AD2477" s="67">
        <f t="shared" si="464"/>
        <v>44882.529108796298</v>
      </c>
      <c r="AE2477" s="67">
        <f>VLOOKUP(V2477,'Branch Wise Work Timelines'!C:G,3,FALSE)+AA2477</f>
        <v>44881.416666666664</v>
      </c>
      <c r="AF2477" s="67">
        <f>IF(V2477="Bangalore",VLOOKUP(V2477,'Branch Wise Work Timelines'!C:G,4,FALSE)+AA2477+1,IF(V2477="Mumbai",VLOOKUP(V2477,'Branch Wise Work Timelines'!C:G,4,FALSE)+AA2477+1,VLOOKUP(V2477,'Branch Wise Work Timelines'!C:G,4,FALSE)+AA2477))</f>
        <v>44882.104166666664</v>
      </c>
      <c r="AG2477" s="67">
        <f>WORKDAY.INTL(AA2477,1,11)+VLOOKUP(V2477,'Branch Wise Work Timelines'!C:G,3,FALSE)</f>
        <v>44882.416666666664</v>
      </c>
      <c r="AH2477" s="69" t="str">
        <f t="shared" ca="1" si="465"/>
        <v>Out of TAT</v>
      </c>
      <c r="AI2477" s="69">
        <f t="shared" ca="1" si="466"/>
        <v>20689</v>
      </c>
      <c r="AJ2477" s="69" t="str">
        <f ca="1">IF(AI2477&lt;0,"0-12",IFERROR(VLOOKUP(AI2477,Breakup[],2,FALSE),"&gt;24"))</f>
        <v>&gt;24</v>
      </c>
      <c r="AK2477" s="69" t="str">
        <f>VLOOKUP(V2477,Master!B:D,3,FALSE)</f>
        <v>South</v>
      </c>
      <c r="AL2477" s="69" t="str">
        <f t="shared" si="467"/>
        <v>Bangalore-CLS</v>
      </c>
    </row>
    <row r="2478" spans="1:38">
      <c r="A2478" s="13" t="s">
        <v>5267</v>
      </c>
      <c r="B2478" s="54">
        <v>44701.627425115701</v>
      </c>
      <c r="C2478" s="13" t="s">
        <v>344</v>
      </c>
      <c r="D2478" s="13">
        <v>696</v>
      </c>
      <c r="E2478" s="13" t="s">
        <v>5268</v>
      </c>
      <c r="F2478" s="13" t="s">
        <v>24</v>
      </c>
      <c r="G2478" s="14">
        <v>1653040895232</v>
      </c>
      <c r="H2478" s="55">
        <v>0.22813657407407401</v>
      </c>
      <c r="I2478" s="33">
        <v>44881.2281365741</v>
      </c>
      <c r="J2478" s="58">
        <v>44881</v>
      </c>
      <c r="K2478" s="13" t="s">
        <v>263</v>
      </c>
      <c r="L2478" s="13" t="s">
        <v>69</v>
      </c>
      <c r="M2478" s="13" t="s">
        <v>101</v>
      </c>
      <c r="N2478" s="13" t="s">
        <v>206</v>
      </c>
      <c r="O2478" s="33" t="s">
        <v>38</v>
      </c>
      <c r="P2478" s="58" t="s">
        <v>38</v>
      </c>
      <c r="Q2478" s="33" t="s">
        <v>207</v>
      </c>
      <c r="R2478" s="14" t="s">
        <v>38</v>
      </c>
      <c r="S2478" s="13" t="s">
        <v>208</v>
      </c>
      <c r="T2478" s="13" t="s">
        <v>209</v>
      </c>
      <c r="U2478" s="33">
        <f t="shared" ca="1" si="456"/>
        <v>45744.56914039352</v>
      </c>
      <c r="V2478" s="13" t="str">
        <f t="shared" si="457"/>
        <v>Mumbai</v>
      </c>
      <c r="W2478" s="13" t="str">
        <f t="shared" si="458"/>
        <v>DOMI</v>
      </c>
      <c r="X2478" s="13">
        <f t="shared" si="459"/>
        <v>5</v>
      </c>
      <c r="Y2478" s="13" t="str">
        <f>IFERROR(VLOOKUP(C2478,ReceivingTeam[],2,FALSE),"HelpDesk")</f>
        <v>HelpDesk</v>
      </c>
      <c r="Z2478" s="67">
        <f t="shared" si="460"/>
        <v>44881.916666666664</v>
      </c>
      <c r="AA2478" s="68">
        <f t="shared" si="461"/>
        <v>44881</v>
      </c>
      <c r="AB2478" s="69" t="b">
        <f t="shared" si="462"/>
        <v>1</v>
      </c>
      <c r="AC2478" s="70">
        <f t="shared" si="463"/>
        <v>0.5</v>
      </c>
      <c r="AD2478" s="67">
        <f t="shared" si="464"/>
        <v>44881.916666666664</v>
      </c>
      <c r="AE2478" s="67">
        <f>VLOOKUP(V2478,'Branch Wise Work Timelines'!C:G,3,FALSE)+AA2478</f>
        <v>44881.416666666664</v>
      </c>
      <c r="AF2478" s="67">
        <f>IF(V2478="Bangalore",VLOOKUP(V2478,'Branch Wise Work Timelines'!C:G,4,FALSE)+AA2478+1,IF(V2478="Mumbai",VLOOKUP(V2478,'Branch Wise Work Timelines'!C:G,4,FALSE)+AA2478+1,VLOOKUP(V2478,'Branch Wise Work Timelines'!C:G,4,FALSE)+AA2478))</f>
        <v>44882.25</v>
      </c>
      <c r="AG2478" s="67">
        <f>WORKDAY.INTL(AA2478,1,11)+VLOOKUP(V2478,'Branch Wise Work Timelines'!C:G,3,FALSE)</f>
        <v>44882.416666666664</v>
      </c>
      <c r="AH2478" s="69" t="str">
        <f t="shared" ca="1" si="465"/>
        <v>Out of TAT</v>
      </c>
      <c r="AI2478" s="69">
        <f t="shared" ca="1" si="466"/>
        <v>20704</v>
      </c>
      <c r="AJ2478" s="69" t="str">
        <f ca="1">IF(AI2478&lt;0,"0-12",IFERROR(VLOOKUP(AI2478,Breakup[],2,FALSE),"&gt;24"))</f>
        <v>&gt;24</v>
      </c>
      <c r="AK2478" s="69" t="str">
        <f>VLOOKUP(V2478,Master!B:D,3,FALSE)</f>
        <v>East</v>
      </c>
      <c r="AL2478" s="69" t="str">
        <f t="shared" si="467"/>
        <v>Mumbai</v>
      </c>
    </row>
    <row r="2479" spans="1:38">
      <c r="A2479" s="13" t="s">
        <v>5269</v>
      </c>
      <c r="B2479" s="54">
        <v>44701.6498145023</v>
      </c>
      <c r="C2479" s="13" t="s">
        <v>299</v>
      </c>
      <c r="D2479" s="13">
        <v>1559</v>
      </c>
      <c r="E2479" s="13" t="s">
        <v>5270</v>
      </c>
      <c r="F2479" s="13" t="s">
        <v>15</v>
      </c>
      <c r="G2479" s="14">
        <v>1653041711052</v>
      </c>
      <c r="H2479" s="55">
        <v>0.70378472222222199</v>
      </c>
      <c r="I2479" s="33">
        <v>44883.703784722202</v>
      </c>
      <c r="J2479" s="58">
        <v>44883</v>
      </c>
      <c r="K2479" s="13" t="s">
        <v>213</v>
      </c>
      <c r="L2479" s="13" t="s">
        <v>30</v>
      </c>
      <c r="M2479" s="13" t="s">
        <v>214</v>
      </c>
      <c r="N2479" s="13" t="s">
        <v>206</v>
      </c>
      <c r="O2479" s="33" t="s">
        <v>38</v>
      </c>
      <c r="P2479" s="58" t="s">
        <v>38</v>
      </c>
      <c r="Q2479" s="33" t="s">
        <v>207</v>
      </c>
      <c r="R2479" s="14" t="s">
        <v>38</v>
      </c>
      <c r="S2479" s="13" t="s">
        <v>216</v>
      </c>
      <c r="T2479" s="13" t="s">
        <v>217</v>
      </c>
      <c r="U2479" s="33">
        <f t="shared" ca="1" si="456"/>
        <v>45744.56914039352</v>
      </c>
      <c r="V2479" s="13" t="str">
        <f t="shared" si="457"/>
        <v>Bangalore</v>
      </c>
      <c r="W2479" s="13" t="str">
        <f t="shared" si="458"/>
        <v>CLS</v>
      </c>
      <c r="X2479" s="13">
        <f t="shared" si="459"/>
        <v>16</v>
      </c>
      <c r="Y2479" s="13" t="str">
        <f>IFERROR(VLOOKUP(C2479,ReceivingTeam[],2,FALSE),"HelpDesk")</f>
        <v>HelpDesk</v>
      </c>
      <c r="Z2479" s="67">
        <f t="shared" si="460"/>
        <v>44884.516284722202</v>
      </c>
      <c r="AA2479" s="68">
        <f t="shared" si="461"/>
        <v>44883</v>
      </c>
      <c r="AB2479" s="69" t="b">
        <f t="shared" si="462"/>
        <v>1</v>
      </c>
      <c r="AC2479" s="70">
        <f t="shared" si="463"/>
        <v>0.5</v>
      </c>
      <c r="AD2479" s="67">
        <f t="shared" si="464"/>
        <v>44884.516284722202</v>
      </c>
      <c r="AE2479" s="67">
        <f>VLOOKUP(V2479,'Branch Wise Work Timelines'!C:G,3,FALSE)+AA2479</f>
        <v>44883.416666666664</v>
      </c>
      <c r="AF2479" s="67">
        <f>IF(V2479="Bangalore",VLOOKUP(V2479,'Branch Wise Work Timelines'!C:G,4,FALSE)+AA2479+1,IF(V2479="Mumbai",VLOOKUP(V2479,'Branch Wise Work Timelines'!C:G,4,FALSE)+AA2479+1,VLOOKUP(V2479,'Branch Wise Work Timelines'!C:G,4,FALSE)+AA2479))</f>
        <v>44884.104166666664</v>
      </c>
      <c r="AG2479" s="67">
        <f>WORKDAY.INTL(AA2479,1,11)+VLOOKUP(V2479,'Branch Wise Work Timelines'!C:G,3,FALSE)</f>
        <v>44884.416666666664</v>
      </c>
      <c r="AH2479" s="69" t="str">
        <f t="shared" ca="1" si="465"/>
        <v>Out of TAT</v>
      </c>
      <c r="AI2479" s="69">
        <f t="shared" ca="1" si="466"/>
        <v>20642</v>
      </c>
      <c r="AJ2479" s="69" t="str">
        <f ca="1">IF(AI2479&lt;0,"0-12",IFERROR(VLOOKUP(AI2479,Breakup[],2,FALSE),"&gt;24"))</f>
        <v>&gt;24</v>
      </c>
      <c r="AK2479" s="69" t="str">
        <f>VLOOKUP(V2479,Master!B:D,3,FALSE)</f>
        <v>South</v>
      </c>
      <c r="AL2479" s="69" t="str">
        <f t="shared" si="467"/>
        <v>Bangalore-CLS</v>
      </c>
    </row>
    <row r="2480" spans="1:38">
      <c r="A2480" s="13" t="s">
        <v>5271</v>
      </c>
      <c r="B2480" s="54">
        <v>44701.650313044003</v>
      </c>
      <c r="C2480" s="13" t="s">
        <v>586</v>
      </c>
      <c r="D2480" s="13">
        <v>1283</v>
      </c>
      <c r="E2480" s="13" t="s">
        <v>5272</v>
      </c>
      <c r="F2480" s="13" t="s">
        <v>15</v>
      </c>
      <c r="G2480" s="14">
        <v>1653043874636</v>
      </c>
      <c r="H2480" s="55">
        <v>7.2083333333333305E-2</v>
      </c>
      <c r="I2480" s="33">
        <v>44889.072083333303</v>
      </c>
      <c r="J2480" s="58">
        <v>44889</v>
      </c>
      <c r="K2480" s="13" t="s">
        <v>213</v>
      </c>
      <c r="L2480" s="13" t="s">
        <v>30</v>
      </c>
      <c r="M2480" s="13" t="s">
        <v>75</v>
      </c>
      <c r="N2480" s="13" t="s">
        <v>206</v>
      </c>
      <c r="O2480" s="33" t="s">
        <v>38</v>
      </c>
      <c r="P2480" s="58" t="s">
        <v>38</v>
      </c>
      <c r="Q2480" s="33" t="s">
        <v>207</v>
      </c>
      <c r="R2480" s="14" t="s">
        <v>38</v>
      </c>
      <c r="S2480" s="13" t="s">
        <v>208</v>
      </c>
      <c r="T2480" s="13" t="s">
        <v>209</v>
      </c>
      <c r="U2480" s="33">
        <f t="shared" ca="1" si="456"/>
        <v>45744.56914039352</v>
      </c>
      <c r="V2480" s="13" t="str">
        <f t="shared" si="457"/>
        <v>Bangalore</v>
      </c>
      <c r="W2480" s="13" t="str">
        <f t="shared" si="458"/>
        <v>CLS</v>
      </c>
      <c r="X2480" s="13">
        <f t="shared" si="459"/>
        <v>1</v>
      </c>
      <c r="Y2480" s="13" t="str">
        <f>IFERROR(VLOOKUP(C2480,ReceivingTeam[],2,FALSE),"HelpDesk")</f>
        <v>HelpDesk</v>
      </c>
      <c r="Z2480" s="67">
        <f t="shared" si="460"/>
        <v>44889.916666666664</v>
      </c>
      <c r="AA2480" s="68">
        <f t="shared" si="461"/>
        <v>44889</v>
      </c>
      <c r="AB2480" s="69" t="b">
        <f t="shared" si="462"/>
        <v>1</v>
      </c>
      <c r="AC2480" s="70">
        <f t="shared" si="463"/>
        <v>0.5</v>
      </c>
      <c r="AD2480" s="67">
        <f t="shared" si="464"/>
        <v>44889.916666666664</v>
      </c>
      <c r="AE2480" s="67">
        <f>VLOOKUP(V2480,'Branch Wise Work Timelines'!C:G,3,FALSE)+AA2480</f>
        <v>44889.416666666664</v>
      </c>
      <c r="AF2480" s="67">
        <f>IF(V2480="Bangalore",VLOOKUP(V2480,'Branch Wise Work Timelines'!C:G,4,FALSE)+AA2480+1,IF(V2480="Mumbai",VLOOKUP(V2480,'Branch Wise Work Timelines'!C:G,4,FALSE)+AA2480+1,VLOOKUP(V2480,'Branch Wise Work Timelines'!C:G,4,FALSE)+AA2480))</f>
        <v>44890.104166666664</v>
      </c>
      <c r="AG2480" s="67">
        <f>WORKDAY.INTL(AA2480,1,11)+VLOOKUP(V2480,'Branch Wise Work Timelines'!C:G,3,FALSE)</f>
        <v>44890.416666666664</v>
      </c>
      <c r="AH2480" s="69" t="str">
        <f t="shared" ca="1" si="465"/>
        <v>Out of TAT</v>
      </c>
      <c r="AI2480" s="69">
        <f t="shared" ca="1" si="466"/>
        <v>20512</v>
      </c>
      <c r="AJ2480" s="69" t="str">
        <f ca="1">IF(AI2480&lt;0,"0-12",IFERROR(VLOOKUP(AI2480,Breakup[],2,FALSE),"&gt;24"))</f>
        <v>&gt;24</v>
      </c>
      <c r="AK2480" s="69" t="str">
        <f>VLOOKUP(V2480,Master!B:D,3,FALSE)</f>
        <v>South</v>
      </c>
      <c r="AL2480" s="69" t="str">
        <f t="shared" si="467"/>
        <v>Bangalore-CLS</v>
      </c>
    </row>
    <row r="2481" spans="1:38">
      <c r="A2481" s="13" t="s">
        <v>5273</v>
      </c>
      <c r="B2481" s="54">
        <v>44701.650444710598</v>
      </c>
      <c r="C2481" s="13" t="s">
        <v>372</v>
      </c>
      <c r="D2481" s="13">
        <v>588</v>
      </c>
      <c r="E2481" s="13" t="s">
        <v>5274</v>
      </c>
      <c r="F2481" s="13" t="s">
        <v>15</v>
      </c>
      <c r="G2481" s="14">
        <v>1653043874636</v>
      </c>
      <c r="H2481" s="55">
        <v>0.40187499999999998</v>
      </c>
      <c r="I2481" s="33">
        <v>44887.401875000003</v>
      </c>
      <c r="J2481" s="58">
        <v>44887</v>
      </c>
      <c r="K2481" s="13" t="s">
        <v>213</v>
      </c>
      <c r="L2481" s="13" t="s">
        <v>30</v>
      </c>
      <c r="M2481" s="13" t="s">
        <v>75</v>
      </c>
      <c r="N2481" s="13" t="s">
        <v>206</v>
      </c>
      <c r="O2481" s="33" t="s">
        <v>38</v>
      </c>
      <c r="P2481" s="58" t="s">
        <v>38</v>
      </c>
      <c r="Q2481" s="33" t="s">
        <v>207</v>
      </c>
      <c r="R2481" s="14" t="s">
        <v>38</v>
      </c>
      <c r="S2481" s="13" t="s">
        <v>208</v>
      </c>
      <c r="T2481" s="13" t="s">
        <v>209</v>
      </c>
      <c r="U2481" s="33">
        <f t="shared" ca="1" si="456"/>
        <v>45744.56914039352</v>
      </c>
      <c r="V2481" s="13" t="str">
        <f t="shared" si="457"/>
        <v>Bangalore</v>
      </c>
      <c r="W2481" s="13" t="str">
        <f t="shared" si="458"/>
        <v>CLS</v>
      </c>
      <c r="X2481" s="13">
        <f t="shared" si="459"/>
        <v>9</v>
      </c>
      <c r="Y2481" s="13" t="str">
        <f>IFERROR(VLOOKUP(C2481,ReceivingTeam[],2,FALSE),"HelpDesk")</f>
        <v>HelpDesk</v>
      </c>
      <c r="Z2481" s="67">
        <f t="shared" si="460"/>
        <v>44887.916666666664</v>
      </c>
      <c r="AA2481" s="68">
        <f t="shared" si="461"/>
        <v>44887</v>
      </c>
      <c r="AB2481" s="69" t="b">
        <f t="shared" si="462"/>
        <v>1</v>
      </c>
      <c r="AC2481" s="70">
        <f t="shared" si="463"/>
        <v>0.5</v>
      </c>
      <c r="AD2481" s="67">
        <f t="shared" si="464"/>
        <v>44887.916666666664</v>
      </c>
      <c r="AE2481" s="67">
        <f>VLOOKUP(V2481,'Branch Wise Work Timelines'!C:G,3,FALSE)+AA2481</f>
        <v>44887.416666666664</v>
      </c>
      <c r="AF2481" s="67">
        <f>IF(V2481="Bangalore",VLOOKUP(V2481,'Branch Wise Work Timelines'!C:G,4,FALSE)+AA2481+1,IF(V2481="Mumbai",VLOOKUP(V2481,'Branch Wise Work Timelines'!C:G,4,FALSE)+AA2481+1,VLOOKUP(V2481,'Branch Wise Work Timelines'!C:G,4,FALSE)+AA2481))</f>
        <v>44888.104166666664</v>
      </c>
      <c r="AG2481" s="67">
        <f>WORKDAY.INTL(AA2481,1,11)+VLOOKUP(V2481,'Branch Wise Work Timelines'!C:G,3,FALSE)</f>
        <v>44888.416666666664</v>
      </c>
      <c r="AH2481" s="69" t="str">
        <f t="shared" ca="1" si="465"/>
        <v>Out of TAT</v>
      </c>
      <c r="AI2481" s="69">
        <f t="shared" ca="1" si="466"/>
        <v>20560</v>
      </c>
      <c r="AJ2481" s="69" t="str">
        <f ca="1">IF(AI2481&lt;0,"0-12",IFERROR(VLOOKUP(AI2481,Breakup[],2,FALSE),"&gt;24"))</f>
        <v>&gt;24</v>
      </c>
      <c r="AK2481" s="69" t="str">
        <f>VLOOKUP(V2481,Master!B:D,3,FALSE)</f>
        <v>South</v>
      </c>
      <c r="AL2481" s="69" t="str">
        <f t="shared" si="467"/>
        <v>Bangalore-CLS</v>
      </c>
    </row>
    <row r="2482" spans="1:38">
      <c r="A2482" s="13" t="s">
        <v>5275</v>
      </c>
      <c r="B2482" s="54">
        <v>44701.526460381901</v>
      </c>
      <c r="C2482" s="13" t="s">
        <v>311</v>
      </c>
      <c r="D2482" s="13">
        <v>1362</v>
      </c>
      <c r="E2482" s="13" t="s">
        <v>5276</v>
      </c>
      <c r="F2482" s="13" t="s">
        <v>33</v>
      </c>
      <c r="G2482" s="14">
        <v>1653035779322</v>
      </c>
      <c r="H2482" s="55">
        <v>9.8206018518518498E-2</v>
      </c>
      <c r="I2482" s="33">
        <v>44884.098206018498</v>
      </c>
      <c r="J2482" s="58">
        <v>44884</v>
      </c>
      <c r="K2482" s="13" t="s">
        <v>313</v>
      </c>
      <c r="L2482" s="13" t="s">
        <v>60</v>
      </c>
      <c r="M2482" s="13" t="s">
        <v>314</v>
      </c>
      <c r="N2482" s="13" t="s">
        <v>206</v>
      </c>
      <c r="O2482" s="33" t="s">
        <v>38</v>
      </c>
      <c r="P2482" s="58" t="s">
        <v>38</v>
      </c>
      <c r="Q2482" s="33" t="s">
        <v>207</v>
      </c>
      <c r="R2482" s="14" t="s">
        <v>38</v>
      </c>
      <c r="S2482" s="13" t="s">
        <v>208</v>
      </c>
      <c r="T2482" s="13" t="s">
        <v>1059</v>
      </c>
      <c r="U2482" s="33">
        <f t="shared" ca="1" si="456"/>
        <v>45744.56914039352</v>
      </c>
      <c r="V2482" s="13" t="str">
        <f t="shared" si="457"/>
        <v>Hyderabad</v>
      </c>
      <c r="W2482" s="13" t="str">
        <f t="shared" si="458"/>
        <v>RI</v>
      </c>
      <c r="X2482" s="13">
        <f t="shared" si="459"/>
        <v>2</v>
      </c>
      <c r="Y2482" s="13" t="str">
        <f>IFERROR(VLOOKUP(C2482,ReceivingTeam[],2,FALSE),"HelpDesk")</f>
        <v>HelpDesk</v>
      </c>
      <c r="Z2482" s="67">
        <f t="shared" si="460"/>
        <v>44889.062499999993</v>
      </c>
      <c r="AA2482" s="68">
        <f t="shared" si="461"/>
        <v>44884</v>
      </c>
      <c r="AB2482" s="69" t="b">
        <f t="shared" si="462"/>
        <v>1</v>
      </c>
      <c r="AC2482" s="70">
        <f t="shared" si="463"/>
        <v>3</v>
      </c>
      <c r="AD2482" s="67">
        <f t="shared" si="464"/>
        <v>44889.062499999993</v>
      </c>
      <c r="AE2482" s="67">
        <f>VLOOKUP(V2482,'Branch Wise Work Timelines'!C:G,3,FALSE)+AA2482</f>
        <v>44884.416666666664</v>
      </c>
      <c r="AF2482" s="67">
        <f>IF(V2482="Bangalore",VLOOKUP(V2482,'Branch Wise Work Timelines'!C:G,4,FALSE)+AA2482+1,IF(V2482="Mumbai",VLOOKUP(V2482,'Branch Wise Work Timelines'!C:G,4,FALSE)+AA2482+1,VLOOKUP(V2482,'Branch Wise Work Timelines'!C:G,4,FALSE)+AA2482))</f>
        <v>44884.770833333336</v>
      </c>
      <c r="AG2482" s="67">
        <f>WORKDAY.INTL(AA2482,1,11)+VLOOKUP(V2482,'Branch Wise Work Timelines'!C:G,3,FALSE)</f>
        <v>44886.416666666664</v>
      </c>
      <c r="AH2482" s="69" t="str">
        <f t="shared" ca="1" si="465"/>
        <v>Out of TAT</v>
      </c>
      <c r="AI2482" s="69">
        <f t="shared" ca="1" si="466"/>
        <v>20533</v>
      </c>
      <c r="AJ2482" s="69" t="str">
        <f ca="1">IF(AI2482&lt;0,"0-12",IFERROR(VLOOKUP(AI2482,Breakup[],2,FALSE),"&gt;24"))</f>
        <v>&gt;24</v>
      </c>
      <c r="AK2482" s="69" t="str">
        <f>VLOOKUP(V2482,Master!B:D,3,FALSE)</f>
        <v>South</v>
      </c>
      <c r="AL2482" s="69" t="str">
        <f t="shared" si="467"/>
        <v>Hyderabad</v>
      </c>
    </row>
    <row r="2483" spans="1:38">
      <c r="A2483" s="13" t="s">
        <v>5277</v>
      </c>
      <c r="B2483" s="54">
        <v>44701.544524849502</v>
      </c>
      <c r="C2483" s="13" t="s">
        <v>243</v>
      </c>
      <c r="D2483" s="13">
        <v>177</v>
      </c>
      <c r="E2483" s="13" t="s">
        <v>5278</v>
      </c>
      <c r="F2483" s="13" t="s">
        <v>15</v>
      </c>
      <c r="G2483" s="14">
        <v>1653034041355</v>
      </c>
      <c r="H2483" s="55">
        <v>0.28784722222222198</v>
      </c>
      <c r="I2483" s="33">
        <v>44883.2878472222</v>
      </c>
      <c r="J2483" s="58">
        <v>44883</v>
      </c>
      <c r="K2483" s="13" t="s">
        <v>213</v>
      </c>
      <c r="L2483" s="13" t="s">
        <v>30</v>
      </c>
      <c r="M2483" s="13" t="s">
        <v>227</v>
      </c>
      <c r="N2483" s="13" t="s">
        <v>206</v>
      </c>
      <c r="O2483" s="33" t="s">
        <v>38</v>
      </c>
      <c r="P2483" s="58" t="s">
        <v>38</v>
      </c>
      <c r="Q2483" s="33" t="s">
        <v>207</v>
      </c>
      <c r="R2483" s="14" t="s">
        <v>38</v>
      </c>
      <c r="S2483" s="13" t="s">
        <v>216</v>
      </c>
      <c r="T2483" s="13" t="s">
        <v>217</v>
      </c>
      <c r="U2483" s="33">
        <f t="shared" ca="1" si="456"/>
        <v>45744.56914039352</v>
      </c>
      <c r="V2483" s="13" t="str">
        <f t="shared" si="457"/>
        <v>Bangalore</v>
      </c>
      <c r="W2483" s="13" t="str">
        <f t="shared" si="458"/>
        <v>CLS</v>
      </c>
      <c r="X2483" s="13">
        <f t="shared" si="459"/>
        <v>6</v>
      </c>
      <c r="Y2483" s="13" t="str">
        <f>IFERROR(VLOOKUP(C2483,ReceivingTeam[],2,FALSE),"HelpDesk")</f>
        <v>HelpDesk</v>
      </c>
      <c r="Z2483" s="67">
        <f t="shared" si="460"/>
        <v>44883.916666666664</v>
      </c>
      <c r="AA2483" s="68">
        <f t="shared" si="461"/>
        <v>44883</v>
      </c>
      <c r="AB2483" s="69" t="b">
        <f t="shared" si="462"/>
        <v>1</v>
      </c>
      <c r="AC2483" s="70">
        <f t="shared" si="463"/>
        <v>0.5</v>
      </c>
      <c r="AD2483" s="67">
        <f t="shared" si="464"/>
        <v>44883.916666666664</v>
      </c>
      <c r="AE2483" s="67">
        <f>VLOOKUP(V2483,'Branch Wise Work Timelines'!C:G,3,FALSE)+AA2483</f>
        <v>44883.416666666664</v>
      </c>
      <c r="AF2483" s="67">
        <f>IF(V2483="Bangalore",VLOOKUP(V2483,'Branch Wise Work Timelines'!C:G,4,FALSE)+AA2483+1,IF(V2483="Mumbai",VLOOKUP(V2483,'Branch Wise Work Timelines'!C:G,4,FALSE)+AA2483+1,VLOOKUP(V2483,'Branch Wise Work Timelines'!C:G,4,FALSE)+AA2483))</f>
        <v>44884.104166666664</v>
      </c>
      <c r="AG2483" s="67">
        <f>WORKDAY.INTL(AA2483,1,11)+VLOOKUP(V2483,'Branch Wise Work Timelines'!C:G,3,FALSE)</f>
        <v>44884.416666666664</v>
      </c>
      <c r="AH2483" s="69" t="str">
        <f t="shared" ca="1" si="465"/>
        <v>Out of TAT</v>
      </c>
      <c r="AI2483" s="69">
        <f t="shared" ca="1" si="466"/>
        <v>20656</v>
      </c>
      <c r="AJ2483" s="69" t="str">
        <f ca="1">IF(AI2483&lt;0,"0-12",IFERROR(VLOOKUP(AI2483,Breakup[],2,FALSE),"&gt;24"))</f>
        <v>&gt;24</v>
      </c>
      <c r="AK2483" s="69" t="str">
        <f>VLOOKUP(V2483,Master!B:D,3,FALSE)</f>
        <v>South</v>
      </c>
      <c r="AL2483" s="69" t="str">
        <f t="shared" si="467"/>
        <v>Bangalore-CLS</v>
      </c>
    </row>
    <row r="2484" spans="1:38">
      <c r="A2484" s="13" t="s">
        <v>5279</v>
      </c>
      <c r="B2484" s="54">
        <v>44701.619792974503</v>
      </c>
      <c r="C2484" s="13" t="s">
        <v>344</v>
      </c>
      <c r="D2484" s="13">
        <v>312</v>
      </c>
      <c r="E2484" s="13" t="s">
        <v>5280</v>
      </c>
      <c r="F2484" s="13" t="s">
        <v>24</v>
      </c>
      <c r="G2484" s="14">
        <v>1653040895232</v>
      </c>
      <c r="H2484" s="55">
        <v>0.57995370370370403</v>
      </c>
      <c r="I2484" s="33">
        <v>44886.579953703702</v>
      </c>
      <c r="J2484" s="58">
        <v>44886</v>
      </c>
      <c r="K2484" s="13" t="s">
        <v>263</v>
      </c>
      <c r="L2484" s="13" t="s">
        <v>69</v>
      </c>
      <c r="M2484" s="13" t="s">
        <v>101</v>
      </c>
      <c r="N2484" s="13" t="s">
        <v>206</v>
      </c>
      <c r="O2484" s="33" t="s">
        <v>38</v>
      </c>
      <c r="P2484" s="58" t="s">
        <v>38</v>
      </c>
      <c r="Q2484" s="33" t="s">
        <v>207</v>
      </c>
      <c r="R2484" s="14" t="s">
        <v>38</v>
      </c>
      <c r="S2484" s="13" t="s">
        <v>208</v>
      </c>
      <c r="T2484" s="13" t="s">
        <v>209</v>
      </c>
      <c r="U2484" s="33">
        <f t="shared" ca="1" si="456"/>
        <v>45744.56914039352</v>
      </c>
      <c r="V2484" s="13" t="str">
        <f t="shared" si="457"/>
        <v>Mumbai</v>
      </c>
      <c r="W2484" s="13" t="str">
        <f t="shared" si="458"/>
        <v>DOMI</v>
      </c>
      <c r="X2484" s="13">
        <f t="shared" si="459"/>
        <v>13</v>
      </c>
      <c r="Y2484" s="13" t="str">
        <f>IFERROR(VLOOKUP(C2484,ReceivingTeam[],2,FALSE),"HelpDesk")</f>
        <v>HelpDesk</v>
      </c>
      <c r="Z2484" s="67">
        <f t="shared" si="460"/>
        <v>44887.079953703702</v>
      </c>
      <c r="AA2484" s="68">
        <f t="shared" si="461"/>
        <v>44886</v>
      </c>
      <c r="AB2484" s="69" t="b">
        <f t="shared" si="462"/>
        <v>1</v>
      </c>
      <c r="AC2484" s="70">
        <f t="shared" si="463"/>
        <v>0.5</v>
      </c>
      <c r="AD2484" s="67">
        <f t="shared" si="464"/>
        <v>44887.079953703702</v>
      </c>
      <c r="AE2484" s="67">
        <f>VLOOKUP(V2484,'Branch Wise Work Timelines'!C:G,3,FALSE)+AA2484</f>
        <v>44886.416666666664</v>
      </c>
      <c r="AF2484" s="67">
        <f>IF(V2484="Bangalore",VLOOKUP(V2484,'Branch Wise Work Timelines'!C:G,4,FALSE)+AA2484+1,IF(V2484="Mumbai",VLOOKUP(V2484,'Branch Wise Work Timelines'!C:G,4,FALSE)+AA2484+1,VLOOKUP(V2484,'Branch Wise Work Timelines'!C:G,4,FALSE)+AA2484))</f>
        <v>44887.25</v>
      </c>
      <c r="AG2484" s="67">
        <f>WORKDAY.INTL(AA2484,1,11)+VLOOKUP(V2484,'Branch Wise Work Timelines'!C:G,3,FALSE)</f>
        <v>44887.416666666664</v>
      </c>
      <c r="AH2484" s="69" t="str">
        <f t="shared" ca="1" si="465"/>
        <v>Out of TAT</v>
      </c>
      <c r="AI2484" s="69">
        <f t="shared" ca="1" si="466"/>
        <v>20580</v>
      </c>
      <c r="AJ2484" s="69" t="str">
        <f ca="1">IF(AI2484&lt;0,"0-12",IFERROR(VLOOKUP(AI2484,Breakup[],2,FALSE),"&gt;24"))</f>
        <v>&gt;24</v>
      </c>
      <c r="AK2484" s="69" t="str">
        <f>VLOOKUP(V2484,Master!B:D,3,FALSE)</f>
        <v>East</v>
      </c>
      <c r="AL2484" s="69" t="str">
        <f t="shared" si="467"/>
        <v>Mumbai</v>
      </c>
    </row>
    <row r="2485" spans="1:38">
      <c r="A2485" s="13" t="s">
        <v>5281</v>
      </c>
      <c r="B2485" s="54">
        <v>44701.619948182903</v>
      </c>
      <c r="C2485" s="13" t="s">
        <v>2252</v>
      </c>
      <c r="D2485" s="13">
        <v>1498</v>
      </c>
      <c r="E2485" s="13" t="s">
        <v>5282</v>
      </c>
      <c r="F2485" s="13" t="s">
        <v>15</v>
      </c>
      <c r="G2485" s="14">
        <v>1653044855569</v>
      </c>
      <c r="H2485" s="55">
        <v>0.95930555555555597</v>
      </c>
      <c r="I2485" s="33">
        <v>44885.959305555603</v>
      </c>
      <c r="J2485" s="58">
        <v>44885</v>
      </c>
      <c r="K2485" s="13" t="s">
        <v>213</v>
      </c>
      <c r="L2485" s="13" t="s">
        <v>30</v>
      </c>
      <c r="M2485" s="13" t="s">
        <v>75</v>
      </c>
      <c r="N2485" s="13" t="s">
        <v>206</v>
      </c>
      <c r="O2485" s="33" t="s">
        <v>38</v>
      </c>
      <c r="P2485" s="58" t="s">
        <v>38</v>
      </c>
      <c r="Q2485" s="33" t="s">
        <v>207</v>
      </c>
      <c r="R2485" s="14" t="s">
        <v>38</v>
      </c>
      <c r="S2485" s="13" t="s">
        <v>208</v>
      </c>
      <c r="T2485" s="13" t="s">
        <v>209</v>
      </c>
      <c r="U2485" s="33">
        <f t="shared" ca="1" si="456"/>
        <v>45744.56914039352</v>
      </c>
      <c r="V2485" s="13" t="str">
        <f t="shared" si="457"/>
        <v>Bangalore</v>
      </c>
      <c r="W2485" s="13" t="str">
        <f t="shared" si="458"/>
        <v>CLS</v>
      </c>
      <c r="X2485" s="13">
        <f t="shared" si="459"/>
        <v>23</v>
      </c>
      <c r="Y2485" s="13" t="str">
        <f>IFERROR(VLOOKUP(C2485,ReceivingTeam[],2,FALSE),"HelpDesk")</f>
        <v>HelpDesk</v>
      </c>
      <c r="Z2485" s="67">
        <f t="shared" si="460"/>
        <v>44885.916666666664</v>
      </c>
      <c r="AA2485" s="68">
        <f t="shared" si="461"/>
        <v>44885</v>
      </c>
      <c r="AB2485" s="69" t="b">
        <f t="shared" si="462"/>
        <v>0</v>
      </c>
      <c r="AC2485" s="70">
        <f t="shared" si="463"/>
        <v>0.5</v>
      </c>
      <c r="AD2485" s="67">
        <f t="shared" si="464"/>
        <v>44885.916666666664</v>
      </c>
      <c r="AE2485" s="67">
        <f>VLOOKUP(V2485,'Branch Wise Work Timelines'!C:G,3,FALSE)+AA2485</f>
        <v>44885.416666666664</v>
      </c>
      <c r="AF2485" s="67">
        <f>IF(V2485="Bangalore",VLOOKUP(V2485,'Branch Wise Work Timelines'!C:G,4,FALSE)+AA2485+1,IF(V2485="Mumbai",VLOOKUP(V2485,'Branch Wise Work Timelines'!C:G,4,FALSE)+AA2485+1,VLOOKUP(V2485,'Branch Wise Work Timelines'!C:G,4,FALSE)+AA2485))</f>
        <v>44886.104166666664</v>
      </c>
      <c r="AG2485" s="67">
        <f>WORKDAY.INTL(AA2485,1,11)+VLOOKUP(V2485,'Branch Wise Work Timelines'!C:G,3,FALSE)</f>
        <v>44886.416666666664</v>
      </c>
      <c r="AH2485" s="69" t="str">
        <f t="shared" ca="1" si="465"/>
        <v>Out of TAT</v>
      </c>
      <c r="AI2485" s="69">
        <f t="shared" ca="1" si="466"/>
        <v>20608</v>
      </c>
      <c r="AJ2485" s="69" t="str">
        <f ca="1">IF(AI2485&lt;0,"0-12",IFERROR(VLOOKUP(AI2485,Breakup[],2,FALSE),"&gt;24"))</f>
        <v>&gt;24</v>
      </c>
      <c r="AK2485" s="69" t="str">
        <f>VLOOKUP(V2485,Master!B:D,3,FALSE)</f>
        <v>South</v>
      </c>
      <c r="AL2485" s="69" t="str">
        <f t="shared" si="467"/>
        <v>Bangalore-CLS</v>
      </c>
    </row>
    <row r="2486" spans="1:38">
      <c r="A2486" s="13" t="s">
        <v>5283</v>
      </c>
      <c r="B2486" s="54">
        <v>44701.620224455997</v>
      </c>
      <c r="C2486" s="13" t="s">
        <v>243</v>
      </c>
      <c r="D2486" s="13">
        <v>155</v>
      </c>
      <c r="E2486" s="13" t="s">
        <v>5284</v>
      </c>
      <c r="F2486" s="13" t="s">
        <v>15</v>
      </c>
      <c r="G2486" s="14">
        <v>1653039610057</v>
      </c>
      <c r="H2486" s="55">
        <v>0.372268518518519</v>
      </c>
      <c r="I2486" s="33">
        <v>44883.372268518498</v>
      </c>
      <c r="J2486" s="58">
        <v>44883</v>
      </c>
      <c r="K2486" s="13" t="s">
        <v>213</v>
      </c>
      <c r="L2486" s="13" t="s">
        <v>30</v>
      </c>
      <c r="M2486" s="13" t="s">
        <v>214</v>
      </c>
      <c r="N2486" s="13" t="s">
        <v>206</v>
      </c>
      <c r="O2486" s="33" t="s">
        <v>38</v>
      </c>
      <c r="P2486" s="58" t="s">
        <v>38</v>
      </c>
      <c r="Q2486" s="33" t="s">
        <v>207</v>
      </c>
      <c r="R2486" s="14" t="s">
        <v>38</v>
      </c>
      <c r="S2486" s="13" t="s">
        <v>216</v>
      </c>
      <c r="T2486" s="13" t="s">
        <v>278</v>
      </c>
      <c r="U2486" s="33">
        <f t="shared" ca="1" si="456"/>
        <v>45744.56914039352</v>
      </c>
      <c r="V2486" s="13" t="str">
        <f t="shared" si="457"/>
        <v>Bangalore</v>
      </c>
      <c r="W2486" s="13" t="str">
        <f t="shared" si="458"/>
        <v>CLS</v>
      </c>
      <c r="X2486" s="13">
        <f t="shared" si="459"/>
        <v>8</v>
      </c>
      <c r="Y2486" s="13" t="str">
        <f>IFERROR(VLOOKUP(C2486,ReceivingTeam[],2,FALSE),"HelpDesk")</f>
        <v>HelpDesk</v>
      </c>
      <c r="Z2486" s="67">
        <f t="shared" si="460"/>
        <v>44886.729166666664</v>
      </c>
      <c r="AA2486" s="68">
        <f t="shared" si="461"/>
        <v>44883</v>
      </c>
      <c r="AB2486" s="69" t="b">
        <f t="shared" si="462"/>
        <v>1</v>
      </c>
      <c r="AC2486" s="70">
        <f t="shared" si="463"/>
        <v>3</v>
      </c>
      <c r="AD2486" s="67">
        <f t="shared" si="464"/>
        <v>44886.729166666664</v>
      </c>
      <c r="AE2486" s="67">
        <f>VLOOKUP(V2486,'Branch Wise Work Timelines'!C:G,3,FALSE)+AA2486</f>
        <v>44883.416666666664</v>
      </c>
      <c r="AF2486" s="67">
        <f>IF(V2486="Bangalore",VLOOKUP(V2486,'Branch Wise Work Timelines'!C:G,4,FALSE)+AA2486+1,IF(V2486="Mumbai",VLOOKUP(V2486,'Branch Wise Work Timelines'!C:G,4,FALSE)+AA2486+1,VLOOKUP(V2486,'Branch Wise Work Timelines'!C:G,4,FALSE)+AA2486))</f>
        <v>44884.104166666664</v>
      </c>
      <c r="AG2486" s="67">
        <f>WORKDAY.INTL(AA2486,1,11)+VLOOKUP(V2486,'Branch Wise Work Timelines'!C:G,3,FALSE)</f>
        <v>44884.416666666664</v>
      </c>
      <c r="AH2486" s="69" t="str">
        <f t="shared" ca="1" si="465"/>
        <v>Out of TAT</v>
      </c>
      <c r="AI2486" s="69">
        <f t="shared" ca="1" si="466"/>
        <v>20589</v>
      </c>
      <c r="AJ2486" s="69" t="str">
        <f ca="1">IF(AI2486&lt;0,"0-12",IFERROR(VLOOKUP(AI2486,Breakup[],2,FALSE),"&gt;24"))</f>
        <v>&gt;24</v>
      </c>
      <c r="AK2486" s="69" t="str">
        <f>VLOOKUP(V2486,Master!B:D,3,FALSE)</f>
        <v>South</v>
      </c>
      <c r="AL2486" s="69" t="str">
        <f t="shared" si="467"/>
        <v>Bangalore-CLS</v>
      </c>
    </row>
    <row r="2487" spans="1:38">
      <c r="A2487" s="13" t="s">
        <v>5285</v>
      </c>
      <c r="B2487" s="54">
        <v>44701.620271608801</v>
      </c>
      <c r="C2487" s="13" t="s">
        <v>418</v>
      </c>
      <c r="D2487" s="13">
        <v>1814</v>
      </c>
      <c r="E2487" s="13" t="s">
        <v>5286</v>
      </c>
      <c r="F2487" s="13" t="s">
        <v>15</v>
      </c>
      <c r="G2487" s="14">
        <v>1653039610057</v>
      </c>
      <c r="H2487" s="55">
        <v>0.82377314814814795</v>
      </c>
      <c r="I2487" s="33">
        <v>44890.823773148099</v>
      </c>
      <c r="J2487" s="58">
        <v>44890</v>
      </c>
      <c r="K2487" s="13" t="s">
        <v>213</v>
      </c>
      <c r="L2487" s="13" t="s">
        <v>30</v>
      </c>
      <c r="M2487" s="13" t="s">
        <v>214</v>
      </c>
      <c r="N2487" s="13" t="s">
        <v>206</v>
      </c>
      <c r="O2487" s="33" t="s">
        <v>38</v>
      </c>
      <c r="P2487" s="58" t="s">
        <v>38</v>
      </c>
      <c r="Q2487" s="33" t="s">
        <v>207</v>
      </c>
      <c r="R2487" s="14" t="s">
        <v>38</v>
      </c>
      <c r="S2487" s="13" t="s">
        <v>216</v>
      </c>
      <c r="T2487" s="13" t="s">
        <v>278</v>
      </c>
      <c r="U2487" s="33">
        <f t="shared" ca="1" si="456"/>
        <v>45744.56914039352</v>
      </c>
      <c r="V2487" s="13" t="str">
        <f t="shared" si="457"/>
        <v>Bangalore</v>
      </c>
      <c r="W2487" s="13" t="str">
        <f t="shared" si="458"/>
        <v>CLS</v>
      </c>
      <c r="X2487" s="13">
        <f t="shared" si="459"/>
        <v>19</v>
      </c>
      <c r="Y2487" s="13" t="str">
        <f>IFERROR(VLOOKUP(C2487,ReceivingTeam[],2,FALSE),"HelpDesk")</f>
        <v>HelpDesk</v>
      </c>
      <c r="Z2487" s="67">
        <f t="shared" si="460"/>
        <v>44894.136273148099</v>
      </c>
      <c r="AA2487" s="68">
        <f t="shared" si="461"/>
        <v>44890</v>
      </c>
      <c r="AB2487" s="69" t="b">
        <f t="shared" si="462"/>
        <v>1</v>
      </c>
      <c r="AC2487" s="70">
        <f t="shared" si="463"/>
        <v>3</v>
      </c>
      <c r="AD2487" s="67">
        <f t="shared" si="464"/>
        <v>44894.136273148099</v>
      </c>
      <c r="AE2487" s="67">
        <f>VLOOKUP(V2487,'Branch Wise Work Timelines'!C:G,3,FALSE)+AA2487</f>
        <v>44890.416666666664</v>
      </c>
      <c r="AF2487" s="67">
        <f>IF(V2487="Bangalore",VLOOKUP(V2487,'Branch Wise Work Timelines'!C:G,4,FALSE)+AA2487+1,IF(V2487="Mumbai",VLOOKUP(V2487,'Branch Wise Work Timelines'!C:G,4,FALSE)+AA2487+1,VLOOKUP(V2487,'Branch Wise Work Timelines'!C:G,4,FALSE)+AA2487))</f>
        <v>44891.104166666664</v>
      </c>
      <c r="AG2487" s="67">
        <f>WORKDAY.INTL(AA2487,1,11)+VLOOKUP(V2487,'Branch Wise Work Timelines'!C:G,3,FALSE)</f>
        <v>44891.416666666664</v>
      </c>
      <c r="AH2487" s="69" t="str">
        <f t="shared" ca="1" si="465"/>
        <v>Out of TAT</v>
      </c>
      <c r="AI2487" s="69">
        <f t="shared" ca="1" si="466"/>
        <v>20411</v>
      </c>
      <c r="AJ2487" s="69" t="str">
        <f ca="1">IF(AI2487&lt;0,"0-12",IFERROR(VLOOKUP(AI2487,Breakup[],2,FALSE),"&gt;24"))</f>
        <v>&gt;24</v>
      </c>
      <c r="AK2487" s="69" t="str">
        <f>VLOOKUP(V2487,Master!B:D,3,FALSE)</f>
        <v>South</v>
      </c>
      <c r="AL2487" s="69" t="str">
        <f t="shared" si="467"/>
        <v>Bangalore-CLS</v>
      </c>
    </row>
    <row r="2488" spans="1:38">
      <c r="A2488" s="13" t="s">
        <v>5287</v>
      </c>
      <c r="B2488" s="54">
        <v>44701.621520636603</v>
      </c>
      <c r="C2488" s="13" t="s">
        <v>227</v>
      </c>
      <c r="D2488" s="13">
        <v>363</v>
      </c>
      <c r="E2488" s="13" t="s">
        <v>5288</v>
      </c>
      <c r="F2488" s="13" t="s">
        <v>15</v>
      </c>
      <c r="G2488" s="14">
        <v>1653043097971</v>
      </c>
      <c r="H2488" s="55">
        <v>0.26206018518518498</v>
      </c>
      <c r="I2488" s="33">
        <v>44887.262060185203</v>
      </c>
      <c r="J2488" s="58">
        <v>44887</v>
      </c>
      <c r="K2488" s="13" t="s">
        <v>213</v>
      </c>
      <c r="L2488" s="13" t="s">
        <v>30</v>
      </c>
      <c r="M2488" s="13" t="s">
        <v>214</v>
      </c>
      <c r="N2488" s="13" t="s">
        <v>206</v>
      </c>
      <c r="O2488" s="33" t="s">
        <v>38</v>
      </c>
      <c r="P2488" s="58" t="s">
        <v>38</v>
      </c>
      <c r="Q2488" s="33" t="s">
        <v>207</v>
      </c>
      <c r="R2488" s="14" t="s">
        <v>38</v>
      </c>
      <c r="S2488" s="13" t="s">
        <v>216</v>
      </c>
      <c r="T2488" s="13" t="s">
        <v>217</v>
      </c>
      <c r="U2488" s="33">
        <f t="shared" ca="1" si="456"/>
        <v>45744.56914039352</v>
      </c>
      <c r="V2488" s="13" t="str">
        <f t="shared" si="457"/>
        <v>Bangalore</v>
      </c>
      <c r="W2488" s="13" t="str">
        <f t="shared" si="458"/>
        <v>CLS</v>
      </c>
      <c r="X2488" s="13">
        <f t="shared" si="459"/>
        <v>6</v>
      </c>
      <c r="Y2488" s="13" t="str">
        <f>IFERROR(VLOOKUP(C2488,ReceivingTeam[],2,FALSE),"HelpDesk")</f>
        <v>HelpDesk</v>
      </c>
      <c r="Z2488" s="67">
        <f t="shared" si="460"/>
        <v>44887.916666666664</v>
      </c>
      <c r="AA2488" s="68">
        <f t="shared" si="461"/>
        <v>44887</v>
      </c>
      <c r="AB2488" s="69" t="b">
        <f t="shared" si="462"/>
        <v>1</v>
      </c>
      <c r="AC2488" s="70">
        <f t="shared" si="463"/>
        <v>0.5</v>
      </c>
      <c r="AD2488" s="67">
        <f t="shared" si="464"/>
        <v>44887.916666666664</v>
      </c>
      <c r="AE2488" s="67">
        <f>VLOOKUP(V2488,'Branch Wise Work Timelines'!C:G,3,FALSE)+AA2488</f>
        <v>44887.416666666664</v>
      </c>
      <c r="AF2488" s="67">
        <f>IF(V2488="Bangalore",VLOOKUP(V2488,'Branch Wise Work Timelines'!C:G,4,FALSE)+AA2488+1,IF(V2488="Mumbai",VLOOKUP(V2488,'Branch Wise Work Timelines'!C:G,4,FALSE)+AA2488+1,VLOOKUP(V2488,'Branch Wise Work Timelines'!C:G,4,FALSE)+AA2488))</f>
        <v>44888.104166666664</v>
      </c>
      <c r="AG2488" s="67">
        <f>WORKDAY.INTL(AA2488,1,11)+VLOOKUP(V2488,'Branch Wise Work Timelines'!C:G,3,FALSE)</f>
        <v>44888.416666666664</v>
      </c>
      <c r="AH2488" s="69" t="str">
        <f t="shared" ca="1" si="465"/>
        <v>Out of TAT</v>
      </c>
      <c r="AI2488" s="69">
        <f t="shared" ca="1" si="466"/>
        <v>20560</v>
      </c>
      <c r="AJ2488" s="69" t="str">
        <f ca="1">IF(AI2488&lt;0,"0-12",IFERROR(VLOOKUP(AI2488,Breakup[],2,FALSE),"&gt;24"))</f>
        <v>&gt;24</v>
      </c>
      <c r="AK2488" s="69" t="str">
        <f>VLOOKUP(V2488,Master!B:D,3,FALSE)</f>
        <v>South</v>
      </c>
      <c r="AL2488" s="69" t="str">
        <f t="shared" si="467"/>
        <v>Bangalore-CLS</v>
      </c>
    </row>
    <row r="2489" spans="1:38">
      <c r="A2489" s="13" t="s">
        <v>5289</v>
      </c>
      <c r="B2489" s="54">
        <v>44701.626166238399</v>
      </c>
      <c r="C2489" s="13" t="s">
        <v>230</v>
      </c>
      <c r="D2489" s="13">
        <v>1031</v>
      </c>
      <c r="E2489" s="13" t="s">
        <v>5290</v>
      </c>
      <c r="F2489" s="13" t="s">
        <v>15</v>
      </c>
      <c r="G2489" s="14">
        <v>1653041711052</v>
      </c>
      <c r="H2489" s="55">
        <v>0.770856481481481</v>
      </c>
      <c r="I2489" s="33">
        <v>44891.770856481497</v>
      </c>
      <c r="J2489" s="58">
        <v>44891</v>
      </c>
      <c r="K2489" s="13" t="s">
        <v>213</v>
      </c>
      <c r="L2489" s="13" t="s">
        <v>30</v>
      </c>
      <c r="M2489" s="13" t="s">
        <v>214</v>
      </c>
      <c r="N2489" s="13" t="s">
        <v>206</v>
      </c>
      <c r="O2489" s="33">
        <v>44891.111006944397</v>
      </c>
      <c r="P2489" s="58">
        <v>44891</v>
      </c>
      <c r="Q2489" s="33" t="s">
        <v>237</v>
      </c>
      <c r="R2489" s="14">
        <v>762</v>
      </c>
      <c r="S2489" s="13" t="s">
        <v>216</v>
      </c>
      <c r="T2489" s="13" t="s">
        <v>217</v>
      </c>
      <c r="U2489" s="33">
        <f t="shared" ca="1" si="456"/>
        <v>45744.56914039352</v>
      </c>
      <c r="V2489" s="13" t="str">
        <f t="shared" si="457"/>
        <v>Bangalore</v>
      </c>
      <c r="W2489" s="13" t="str">
        <f t="shared" si="458"/>
        <v>CLS</v>
      </c>
      <c r="X2489" s="13">
        <f t="shared" si="459"/>
        <v>18</v>
      </c>
      <c r="Y2489" s="13" t="str">
        <f>IFERROR(VLOOKUP(C2489,ReceivingTeam[],2,FALSE),"HelpDesk")</f>
        <v>HelpDesk</v>
      </c>
      <c r="Z2489" s="67">
        <f t="shared" si="460"/>
        <v>44893.583356481497</v>
      </c>
      <c r="AA2489" s="68">
        <f t="shared" si="461"/>
        <v>44891</v>
      </c>
      <c r="AB2489" s="69" t="b">
        <f t="shared" si="462"/>
        <v>1</v>
      </c>
      <c r="AC2489" s="70">
        <f t="shared" si="463"/>
        <v>0.5</v>
      </c>
      <c r="AD2489" s="67">
        <f t="shared" si="464"/>
        <v>44893.583356481497</v>
      </c>
      <c r="AE2489" s="67">
        <f>VLOOKUP(V2489,'Branch Wise Work Timelines'!C:G,3,FALSE)+AA2489</f>
        <v>44891.416666666664</v>
      </c>
      <c r="AF2489" s="67">
        <f>IF(V2489="Bangalore",VLOOKUP(V2489,'Branch Wise Work Timelines'!C:G,4,FALSE)+AA2489+1,IF(V2489="Mumbai",VLOOKUP(V2489,'Branch Wise Work Timelines'!C:G,4,FALSE)+AA2489+1,VLOOKUP(V2489,'Branch Wise Work Timelines'!C:G,4,FALSE)+AA2489))</f>
        <v>44892.104166666664</v>
      </c>
      <c r="AG2489" s="67">
        <f>WORKDAY.INTL(AA2489,1,11)+VLOOKUP(V2489,'Branch Wise Work Timelines'!C:G,3,FALSE)</f>
        <v>44893.416666666664</v>
      </c>
      <c r="AH2489" s="69" t="str">
        <f t="shared" si="465"/>
        <v>Met</v>
      </c>
      <c r="AI2489" s="69">
        <f t="shared" ca="1" si="466"/>
        <v>20424</v>
      </c>
      <c r="AJ2489" s="69" t="str">
        <f ca="1">IF(AI2489&lt;0,"0-12",IFERROR(VLOOKUP(AI2489,Breakup[],2,FALSE),"&gt;24"))</f>
        <v>&gt;24</v>
      </c>
      <c r="AK2489" s="69" t="str">
        <f>VLOOKUP(V2489,Master!B:D,3,FALSE)</f>
        <v>South</v>
      </c>
      <c r="AL2489" s="69" t="str">
        <f t="shared" si="467"/>
        <v>Bangalore-CLS</v>
      </c>
    </row>
    <row r="2490" spans="1:38">
      <c r="A2490" s="13" t="s">
        <v>5291</v>
      </c>
      <c r="B2490" s="54">
        <v>44701.622932025501</v>
      </c>
      <c r="C2490" s="13" t="s">
        <v>418</v>
      </c>
      <c r="D2490" s="13">
        <v>233</v>
      </c>
      <c r="E2490" s="13" t="s">
        <v>5292</v>
      </c>
      <c r="F2490" s="13" t="s">
        <v>15</v>
      </c>
      <c r="G2490" s="14">
        <v>1653039610057</v>
      </c>
      <c r="H2490" s="55">
        <v>0.15541666666666701</v>
      </c>
      <c r="I2490" s="33">
        <v>44882.155416666697</v>
      </c>
      <c r="J2490" s="58">
        <v>44882</v>
      </c>
      <c r="K2490" s="13" t="s">
        <v>213</v>
      </c>
      <c r="L2490" s="13" t="s">
        <v>30</v>
      </c>
      <c r="M2490" s="13" t="s">
        <v>214</v>
      </c>
      <c r="N2490" s="13" t="s">
        <v>206</v>
      </c>
      <c r="O2490" s="33" t="s">
        <v>38</v>
      </c>
      <c r="P2490" s="58" t="s">
        <v>38</v>
      </c>
      <c r="Q2490" s="33" t="s">
        <v>207</v>
      </c>
      <c r="R2490" s="14" t="s">
        <v>38</v>
      </c>
      <c r="S2490" s="13" t="s">
        <v>216</v>
      </c>
      <c r="T2490" s="13" t="s">
        <v>278</v>
      </c>
      <c r="U2490" s="33">
        <f t="shared" ca="1" si="456"/>
        <v>45744.56914039352</v>
      </c>
      <c r="V2490" s="13" t="str">
        <f t="shared" si="457"/>
        <v>Bangalore</v>
      </c>
      <c r="W2490" s="13" t="str">
        <f t="shared" si="458"/>
        <v>CLS</v>
      </c>
      <c r="X2490" s="13">
        <f t="shared" si="459"/>
        <v>3</v>
      </c>
      <c r="Y2490" s="13" t="str">
        <f>IFERROR(VLOOKUP(C2490,ReceivingTeam[],2,FALSE),"HelpDesk")</f>
        <v>HelpDesk</v>
      </c>
      <c r="Z2490" s="67">
        <f t="shared" si="460"/>
        <v>44885.729166666664</v>
      </c>
      <c r="AA2490" s="68">
        <f t="shared" si="461"/>
        <v>44882</v>
      </c>
      <c r="AB2490" s="69" t="b">
        <f t="shared" si="462"/>
        <v>1</v>
      </c>
      <c r="AC2490" s="70">
        <f t="shared" si="463"/>
        <v>3</v>
      </c>
      <c r="AD2490" s="67">
        <f t="shared" si="464"/>
        <v>44885.729166666664</v>
      </c>
      <c r="AE2490" s="67">
        <f>VLOOKUP(V2490,'Branch Wise Work Timelines'!C:G,3,FALSE)+AA2490</f>
        <v>44882.416666666664</v>
      </c>
      <c r="AF2490" s="67">
        <f>IF(V2490="Bangalore",VLOOKUP(V2490,'Branch Wise Work Timelines'!C:G,4,FALSE)+AA2490+1,IF(V2490="Mumbai",VLOOKUP(V2490,'Branch Wise Work Timelines'!C:G,4,FALSE)+AA2490+1,VLOOKUP(V2490,'Branch Wise Work Timelines'!C:G,4,FALSE)+AA2490))</f>
        <v>44883.104166666664</v>
      </c>
      <c r="AG2490" s="67">
        <f>WORKDAY.INTL(AA2490,1,11)+VLOOKUP(V2490,'Branch Wise Work Timelines'!C:G,3,FALSE)</f>
        <v>44883.416666666664</v>
      </c>
      <c r="AH2490" s="69" t="str">
        <f t="shared" ca="1" si="465"/>
        <v>Out of TAT</v>
      </c>
      <c r="AI2490" s="69">
        <f t="shared" ca="1" si="466"/>
        <v>20613</v>
      </c>
      <c r="AJ2490" s="69" t="str">
        <f ca="1">IF(AI2490&lt;0,"0-12",IFERROR(VLOOKUP(AI2490,Breakup[],2,FALSE),"&gt;24"))</f>
        <v>&gt;24</v>
      </c>
      <c r="AK2490" s="69" t="str">
        <f>VLOOKUP(V2490,Master!B:D,3,FALSE)</f>
        <v>South</v>
      </c>
      <c r="AL2490" s="69" t="str">
        <f t="shared" si="467"/>
        <v>Bangalore-CLS</v>
      </c>
    </row>
    <row r="2491" spans="1:38">
      <c r="A2491" s="13" t="s">
        <v>5293</v>
      </c>
      <c r="B2491" s="54">
        <v>44701.6231626968</v>
      </c>
      <c r="C2491" s="13" t="s">
        <v>344</v>
      </c>
      <c r="D2491" s="13">
        <v>775</v>
      </c>
      <c r="E2491" s="13" t="s">
        <v>5294</v>
      </c>
      <c r="F2491" s="13" t="s">
        <v>24</v>
      </c>
      <c r="G2491" s="14">
        <v>1653040895232</v>
      </c>
      <c r="H2491" s="55">
        <v>0.98262731481481502</v>
      </c>
      <c r="I2491" s="33">
        <v>44886.982627314799</v>
      </c>
      <c r="J2491" s="58">
        <v>44886</v>
      </c>
      <c r="K2491" s="13" t="s">
        <v>263</v>
      </c>
      <c r="L2491" s="13" t="s">
        <v>69</v>
      </c>
      <c r="M2491" s="13" t="s">
        <v>101</v>
      </c>
      <c r="N2491" s="13" t="s">
        <v>206</v>
      </c>
      <c r="O2491" s="33" t="s">
        <v>38</v>
      </c>
      <c r="P2491" s="58" t="s">
        <v>38</v>
      </c>
      <c r="Q2491" s="33" t="s">
        <v>207</v>
      </c>
      <c r="R2491" s="14" t="s">
        <v>38</v>
      </c>
      <c r="S2491" s="13" t="s">
        <v>208</v>
      </c>
      <c r="T2491" s="13" t="s">
        <v>209</v>
      </c>
      <c r="U2491" s="33">
        <f t="shared" ca="1" si="456"/>
        <v>45744.56914039352</v>
      </c>
      <c r="V2491" s="13" t="str">
        <f t="shared" si="457"/>
        <v>Mumbai</v>
      </c>
      <c r="W2491" s="13" t="str">
        <f t="shared" si="458"/>
        <v>DOMI</v>
      </c>
      <c r="X2491" s="13">
        <f t="shared" si="459"/>
        <v>23</v>
      </c>
      <c r="Y2491" s="13" t="str">
        <f>IFERROR(VLOOKUP(C2491,ReceivingTeam[],2,FALSE),"HelpDesk")</f>
        <v>HelpDesk</v>
      </c>
      <c r="Z2491" s="67">
        <f t="shared" si="460"/>
        <v>44887.649293981463</v>
      </c>
      <c r="AA2491" s="68">
        <f t="shared" si="461"/>
        <v>44886</v>
      </c>
      <c r="AB2491" s="69" t="b">
        <f t="shared" si="462"/>
        <v>1</v>
      </c>
      <c r="AC2491" s="70">
        <f t="shared" si="463"/>
        <v>0.5</v>
      </c>
      <c r="AD2491" s="67">
        <f t="shared" si="464"/>
        <v>44887.649293981463</v>
      </c>
      <c r="AE2491" s="67">
        <f>VLOOKUP(V2491,'Branch Wise Work Timelines'!C:G,3,FALSE)+AA2491</f>
        <v>44886.416666666664</v>
      </c>
      <c r="AF2491" s="67">
        <f>IF(V2491="Bangalore",VLOOKUP(V2491,'Branch Wise Work Timelines'!C:G,4,FALSE)+AA2491+1,IF(V2491="Mumbai",VLOOKUP(V2491,'Branch Wise Work Timelines'!C:G,4,FALSE)+AA2491+1,VLOOKUP(V2491,'Branch Wise Work Timelines'!C:G,4,FALSE)+AA2491))</f>
        <v>44887.25</v>
      </c>
      <c r="AG2491" s="67">
        <f>WORKDAY.INTL(AA2491,1,11)+VLOOKUP(V2491,'Branch Wise Work Timelines'!C:G,3,FALSE)</f>
        <v>44887.416666666664</v>
      </c>
      <c r="AH2491" s="69" t="str">
        <f t="shared" ca="1" si="465"/>
        <v>Out of TAT</v>
      </c>
      <c r="AI2491" s="69">
        <f t="shared" ca="1" si="466"/>
        <v>20567</v>
      </c>
      <c r="AJ2491" s="69" t="str">
        <f ca="1">IF(AI2491&lt;0,"0-12",IFERROR(VLOOKUP(AI2491,Breakup[],2,FALSE),"&gt;24"))</f>
        <v>&gt;24</v>
      </c>
      <c r="AK2491" s="69" t="str">
        <f>VLOOKUP(V2491,Master!B:D,3,FALSE)</f>
        <v>East</v>
      </c>
      <c r="AL2491" s="69" t="str">
        <f t="shared" si="467"/>
        <v>Mumbai</v>
      </c>
    </row>
    <row r="2492" spans="1:38">
      <c r="A2492" s="13" t="s">
        <v>5295</v>
      </c>
      <c r="B2492" s="54">
        <v>44701.633253622698</v>
      </c>
      <c r="C2492" s="13" t="s">
        <v>211</v>
      </c>
      <c r="D2492" s="13">
        <v>1030</v>
      </c>
      <c r="E2492" s="13" t="s">
        <v>5296</v>
      </c>
      <c r="F2492" s="13" t="s">
        <v>15</v>
      </c>
      <c r="G2492" s="14">
        <v>1653041711052</v>
      </c>
      <c r="H2492" s="55">
        <v>0.105034722222222</v>
      </c>
      <c r="I2492" s="33">
        <v>44882.105034722197</v>
      </c>
      <c r="J2492" s="58">
        <v>44882</v>
      </c>
      <c r="K2492" s="13" t="s">
        <v>213</v>
      </c>
      <c r="L2492" s="13" t="s">
        <v>30</v>
      </c>
      <c r="M2492" s="13" t="s">
        <v>214</v>
      </c>
      <c r="N2492" s="13" t="s">
        <v>206</v>
      </c>
      <c r="O2492" s="33" t="s">
        <v>38</v>
      </c>
      <c r="P2492" s="58" t="s">
        <v>38</v>
      </c>
      <c r="Q2492" s="33" t="s">
        <v>207</v>
      </c>
      <c r="R2492" s="14" t="s">
        <v>38</v>
      </c>
      <c r="S2492" s="13" t="s">
        <v>216</v>
      </c>
      <c r="T2492" s="13" t="s">
        <v>217</v>
      </c>
      <c r="U2492" s="33">
        <f t="shared" ca="1" si="456"/>
        <v>45744.56914039352</v>
      </c>
      <c r="V2492" s="13" t="str">
        <f t="shared" si="457"/>
        <v>Bangalore</v>
      </c>
      <c r="W2492" s="13" t="str">
        <f t="shared" si="458"/>
        <v>CLS</v>
      </c>
      <c r="X2492" s="13">
        <f t="shared" si="459"/>
        <v>2</v>
      </c>
      <c r="Y2492" s="13" t="str">
        <f>IFERROR(VLOOKUP(C2492,ReceivingTeam[],2,FALSE),"HelpDesk")</f>
        <v>HelpDesk</v>
      </c>
      <c r="Z2492" s="67">
        <f t="shared" si="460"/>
        <v>44882.916666666664</v>
      </c>
      <c r="AA2492" s="68">
        <f t="shared" si="461"/>
        <v>44882</v>
      </c>
      <c r="AB2492" s="69" t="b">
        <f t="shared" si="462"/>
        <v>1</v>
      </c>
      <c r="AC2492" s="70">
        <f t="shared" si="463"/>
        <v>0.5</v>
      </c>
      <c r="AD2492" s="67">
        <f t="shared" si="464"/>
        <v>44882.916666666664</v>
      </c>
      <c r="AE2492" s="67">
        <f>VLOOKUP(V2492,'Branch Wise Work Timelines'!C:G,3,FALSE)+AA2492</f>
        <v>44882.416666666664</v>
      </c>
      <c r="AF2492" s="67">
        <f>IF(V2492="Bangalore",VLOOKUP(V2492,'Branch Wise Work Timelines'!C:G,4,FALSE)+AA2492+1,IF(V2492="Mumbai",VLOOKUP(V2492,'Branch Wise Work Timelines'!C:G,4,FALSE)+AA2492+1,VLOOKUP(V2492,'Branch Wise Work Timelines'!C:G,4,FALSE)+AA2492))</f>
        <v>44883.104166666664</v>
      </c>
      <c r="AG2492" s="67">
        <f>WORKDAY.INTL(AA2492,1,11)+VLOOKUP(V2492,'Branch Wise Work Timelines'!C:G,3,FALSE)</f>
        <v>44883.416666666664</v>
      </c>
      <c r="AH2492" s="69" t="str">
        <f t="shared" ca="1" si="465"/>
        <v>Out of TAT</v>
      </c>
      <c r="AI2492" s="69">
        <f t="shared" ca="1" si="466"/>
        <v>20680</v>
      </c>
      <c r="AJ2492" s="69" t="str">
        <f ca="1">IF(AI2492&lt;0,"0-12",IFERROR(VLOOKUP(AI2492,Breakup[],2,FALSE),"&gt;24"))</f>
        <v>&gt;24</v>
      </c>
      <c r="AK2492" s="69" t="str">
        <f>VLOOKUP(V2492,Master!B:D,3,FALSE)</f>
        <v>South</v>
      </c>
      <c r="AL2492" s="69" t="str">
        <f t="shared" si="467"/>
        <v>Bangalore-CLS</v>
      </c>
    </row>
    <row r="2493" spans="1:38">
      <c r="A2493" s="13" t="s">
        <v>5297</v>
      </c>
      <c r="B2493" s="54">
        <v>44701.651386307902</v>
      </c>
      <c r="C2493" s="13" t="s">
        <v>418</v>
      </c>
      <c r="D2493" s="13">
        <v>1574</v>
      </c>
      <c r="E2493" s="13" t="s">
        <v>5298</v>
      </c>
      <c r="F2493" s="13" t="s">
        <v>15</v>
      </c>
      <c r="G2493" s="14">
        <v>1653043347189</v>
      </c>
      <c r="H2493" s="55">
        <v>0.751921296296296</v>
      </c>
      <c r="I2493" s="33">
        <v>44885.751921296302</v>
      </c>
      <c r="J2493" s="58">
        <v>44885</v>
      </c>
      <c r="K2493" s="13" t="s">
        <v>213</v>
      </c>
      <c r="L2493" s="13" t="s">
        <v>30</v>
      </c>
      <c r="M2493" s="13" t="s">
        <v>75</v>
      </c>
      <c r="N2493" s="13" t="s">
        <v>206</v>
      </c>
      <c r="O2493" s="33" t="s">
        <v>38</v>
      </c>
      <c r="P2493" s="58" t="s">
        <v>38</v>
      </c>
      <c r="Q2493" s="33" t="s">
        <v>207</v>
      </c>
      <c r="R2493" s="14" t="s">
        <v>38</v>
      </c>
      <c r="S2493" s="13" t="s">
        <v>208</v>
      </c>
      <c r="T2493" s="13" t="s">
        <v>209</v>
      </c>
      <c r="U2493" s="33">
        <f t="shared" ca="1" si="456"/>
        <v>45744.56914039352</v>
      </c>
      <c r="V2493" s="13" t="str">
        <f t="shared" si="457"/>
        <v>Bangalore</v>
      </c>
      <c r="W2493" s="13" t="str">
        <f t="shared" si="458"/>
        <v>CLS</v>
      </c>
      <c r="X2493" s="13">
        <f t="shared" si="459"/>
        <v>18</v>
      </c>
      <c r="Y2493" s="13" t="str">
        <f>IFERROR(VLOOKUP(C2493,ReceivingTeam[],2,FALSE),"HelpDesk")</f>
        <v>HelpDesk</v>
      </c>
      <c r="Z2493" s="67">
        <f t="shared" si="460"/>
        <v>44885.916666666664</v>
      </c>
      <c r="AA2493" s="68">
        <f t="shared" si="461"/>
        <v>44885</v>
      </c>
      <c r="AB2493" s="69" t="b">
        <f t="shared" si="462"/>
        <v>0</v>
      </c>
      <c r="AC2493" s="70">
        <f t="shared" si="463"/>
        <v>0.5</v>
      </c>
      <c r="AD2493" s="67">
        <f t="shared" si="464"/>
        <v>44885.916666666664</v>
      </c>
      <c r="AE2493" s="67">
        <f>VLOOKUP(V2493,'Branch Wise Work Timelines'!C:G,3,FALSE)+AA2493</f>
        <v>44885.416666666664</v>
      </c>
      <c r="AF2493" s="67">
        <f>IF(V2493="Bangalore",VLOOKUP(V2493,'Branch Wise Work Timelines'!C:G,4,FALSE)+AA2493+1,IF(V2493="Mumbai",VLOOKUP(V2493,'Branch Wise Work Timelines'!C:G,4,FALSE)+AA2493+1,VLOOKUP(V2493,'Branch Wise Work Timelines'!C:G,4,FALSE)+AA2493))</f>
        <v>44886.104166666664</v>
      </c>
      <c r="AG2493" s="67">
        <f>WORKDAY.INTL(AA2493,1,11)+VLOOKUP(V2493,'Branch Wise Work Timelines'!C:G,3,FALSE)</f>
        <v>44886.416666666664</v>
      </c>
      <c r="AH2493" s="69" t="str">
        <f t="shared" ca="1" si="465"/>
        <v>Out of TAT</v>
      </c>
      <c r="AI2493" s="69">
        <f t="shared" ca="1" si="466"/>
        <v>20608</v>
      </c>
      <c r="AJ2493" s="69" t="str">
        <f ca="1">IF(AI2493&lt;0,"0-12",IFERROR(VLOOKUP(AI2493,Breakup[],2,FALSE),"&gt;24"))</f>
        <v>&gt;24</v>
      </c>
      <c r="AK2493" s="69" t="str">
        <f>VLOOKUP(V2493,Master!B:D,3,FALSE)</f>
        <v>South</v>
      </c>
      <c r="AL2493" s="69" t="str">
        <f t="shared" si="467"/>
        <v>Bangalore-CLS</v>
      </c>
    </row>
    <row r="2494" spans="1:38">
      <c r="A2494" s="13" t="s">
        <v>5299</v>
      </c>
      <c r="B2494" s="54">
        <v>44701.651599618097</v>
      </c>
      <c r="C2494" s="13" t="s">
        <v>467</v>
      </c>
      <c r="D2494" s="13">
        <v>1738</v>
      </c>
      <c r="E2494" s="13" t="s">
        <v>5300</v>
      </c>
      <c r="F2494" s="13" t="s">
        <v>15</v>
      </c>
      <c r="G2494" s="14">
        <v>1653043498252</v>
      </c>
      <c r="H2494" s="55">
        <v>0.813229166666667</v>
      </c>
      <c r="I2494" s="33">
        <v>44884.813229166699</v>
      </c>
      <c r="J2494" s="58">
        <v>44884</v>
      </c>
      <c r="K2494" s="13" t="s">
        <v>213</v>
      </c>
      <c r="L2494" s="13" t="s">
        <v>30</v>
      </c>
      <c r="M2494" s="13" t="s">
        <v>214</v>
      </c>
      <c r="N2494" s="13" t="s">
        <v>206</v>
      </c>
      <c r="O2494" s="33" t="s">
        <v>38</v>
      </c>
      <c r="P2494" s="58" t="s">
        <v>38</v>
      </c>
      <c r="Q2494" s="33" t="s">
        <v>207</v>
      </c>
      <c r="R2494" s="14" t="s">
        <v>38</v>
      </c>
      <c r="S2494" s="13" t="s">
        <v>216</v>
      </c>
      <c r="T2494" s="13" t="s">
        <v>217</v>
      </c>
      <c r="U2494" s="33">
        <f t="shared" ca="1" si="456"/>
        <v>45744.56914039352</v>
      </c>
      <c r="V2494" s="13" t="str">
        <f t="shared" si="457"/>
        <v>Bangalore</v>
      </c>
      <c r="W2494" s="13" t="str">
        <f t="shared" si="458"/>
        <v>CLS</v>
      </c>
      <c r="X2494" s="13">
        <f t="shared" si="459"/>
        <v>19</v>
      </c>
      <c r="Y2494" s="13" t="str">
        <f>IFERROR(VLOOKUP(C2494,ReceivingTeam[],2,FALSE),"HelpDesk")</f>
        <v>HelpDesk</v>
      </c>
      <c r="Z2494" s="67">
        <f t="shared" si="460"/>
        <v>44886.625729166699</v>
      </c>
      <c r="AA2494" s="68">
        <f t="shared" si="461"/>
        <v>44884</v>
      </c>
      <c r="AB2494" s="69" t="b">
        <f t="shared" si="462"/>
        <v>1</v>
      </c>
      <c r="AC2494" s="70">
        <f t="shared" si="463"/>
        <v>0.5</v>
      </c>
      <c r="AD2494" s="67">
        <f t="shared" si="464"/>
        <v>44886.625729166699</v>
      </c>
      <c r="AE2494" s="67">
        <f>VLOOKUP(V2494,'Branch Wise Work Timelines'!C:G,3,FALSE)+AA2494</f>
        <v>44884.416666666664</v>
      </c>
      <c r="AF2494" s="67">
        <f>IF(V2494="Bangalore",VLOOKUP(V2494,'Branch Wise Work Timelines'!C:G,4,FALSE)+AA2494+1,IF(V2494="Mumbai",VLOOKUP(V2494,'Branch Wise Work Timelines'!C:G,4,FALSE)+AA2494+1,VLOOKUP(V2494,'Branch Wise Work Timelines'!C:G,4,FALSE)+AA2494))</f>
        <v>44885.104166666664</v>
      </c>
      <c r="AG2494" s="67">
        <f>WORKDAY.INTL(AA2494,1,11)+VLOOKUP(V2494,'Branch Wise Work Timelines'!C:G,3,FALSE)</f>
        <v>44886.416666666664</v>
      </c>
      <c r="AH2494" s="69" t="str">
        <f t="shared" ca="1" si="465"/>
        <v>Out of TAT</v>
      </c>
      <c r="AI2494" s="69">
        <f t="shared" ca="1" si="466"/>
        <v>20591</v>
      </c>
      <c r="AJ2494" s="69" t="str">
        <f ca="1">IF(AI2494&lt;0,"0-12",IFERROR(VLOOKUP(AI2494,Breakup[],2,FALSE),"&gt;24"))</f>
        <v>&gt;24</v>
      </c>
      <c r="AK2494" s="69" t="str">
        <f>VLOOKUP(V2494,Master!B:D,3,FALSE)</f>
        <v>South</v>
      </c>
      <c r="AL2494" s="69" t="str">
        <f t="shared" si="467"/>
        <v>Bangalore-CLS</v>
      </c>
    </row>
    <row r="2495" spans="1:38">
      <c r="A2495" s="13" t="s">
        <v>5301</v>
      </c>
      <c r="B2495" s="54">
        <v>44701.619270451403</v>
      </c>
      <c r="C2495" s="13" t="s">
        <v>1345</v>
      </c>
      <c r="D2495" s="13">
        <v>1628</v>
      </c>
      <c r="E2495" s="13" t="s">
        <v>5302</v>
      </c>
      <c r="F2495" s="13" t="s">
        <v>15</v>
      </c>
      <c r="G2495" s="14">
        <v>1653044855569</v>
      </c>
      <c r="H2495" s="55">
        <v>0.109594907407407</v>
      </c>
      <c r="I2495" s="33">
        <v>44882.109594907401</v>
      </c>
      <c r="J2495" s="58">
        <v>44882</v>
      </c>
      <c r="K2495" s="13" t="s">
        <v>213</v>
      </c>
      <c r="L2495" s="13" t="s">
        <v>30</v>
      </c>
      <c r="M2495" s="13" t="s">
        <v>75</v>
      </c>
      <c r="N2495" s="13" t="s">
        <v>206</v>
      </c>
      <c r="O2495" s="33" t="s">
        <v>38</v>
      </c>
      <c r="P2495" s="58" t="s">
        <v>38</v>
      </c>
      <c r="Q2495" s="33" t="s">
        <v>207</v>
      </c>
      <c r="R2495" s="14" t="s">
        <v>38</v>
      </c>
      <c r="S2495" s="13" t="s">
        <v>208</v>
      </c>
      <c r="T2495" s="13" t="s">
        <v>209</v>
      </c>
      <c r="U2495" s="33">
        <f t="shared" ca="1" si="456"/>
        <v>45744.56914039352</v>
      </c>
      <c r="V2495" s="13" t="str">
        <f t="shared" si="457"/>
        <v>Bangalore</v>
      </c>
      <c r="W2495" s="13" t="str">
        <f t="shared" si="458"/>
        <v>CLS</v>
      </c>
      <c r="X2495" s="13">
        <f t="shared" si="459"/>
        <v>2</v>
      </c>
      <c r="Y2495" s="13" t="str">
        <f>IFERROR(VLOOKUP(C2495,ReceivingTeam[],2,FALSE),"HelpDesk")</f>
        <v>HelpDesk</v>
      </c>
      <c r="Z2495" s="67">
        <f t="shared" si="460"/>
        <v>44882.916666666664</v>
      </c>
      <c r="AA2495" s="68">
        <f t="shared" si="461"/>
        <v>44882</v>
      </c>
      <c r="AB2495" s="69" t="b">
        <f t="shared" si="462"/>
        <v>1</v>
      </c>
      <c r="AC2495" s="70">
        <f t="shared" si="463"/>
        <v>0.5</v>
      </c>
      <c r="AD2495" s="67">
        <f t="shared" si="464"/>
        <v>44882.916666666664</v>
      </c>
      <c r="AE2495" s="67">
        <f>VLOOKUP(V2495,'Branch Wise Work Timelines'!C:G,3,FALSE)+AA2495</f>
        <v>44882.416666666664</v>
      </c>
      <c r="AF2495" s="67">
        <f>IF(V2495="Bangalore",VLOOKUP(V2495,'Branch Wise Work Timelines'!C:G,4,FALSE)+AA2495+1,IF(V2495="Mumbai",VLOOKUP(V2495,'Branch Wise Work Timelines'!C:G,4,FALSE)+AA2495+1,VLOOKUP(V2495,'Branch Wise Work Timelines'!C:G,4,FALSE)+AA2495))</f>
        <v>44883.104166666664</v>
      </c>
      <c r="AG2495" s="67">
        <f>WORKDAY.INTL(AA2495,1,11)+VLOOKUP(V2495,'Branch Wise Work Timelines'!C:G,3,FALSE)</f>
        <v>44883.416666666664</v>
      </c>
      <c r="AH2495" s="69" t="str">
        <f t="shared" ca="1" si="465"/>
        <v>Out of TAT</v>
      </c>
      <c r="AI2495" s="69">
        <f t="shared" ca="1" si="466"/>
        <v>20680</v>
      </c>
      <c r="AJ2495" s="69" t="str">
        <f ca="1">IF(AI2495&lt;0,"0-12",IFERROR(VLOOKUP(AI2495,Breakup[],2,FALSE),"&gt;24"))</f>
        <v>&gt;24</v>
      </c>
      <c r="AK2495" s="69" t="str">
        <f>VLOOKUP(V2495,Master!B:D,3,FALSE)</f>
        <v>South</v>
      </c>
      <c r="AL2495" s="69" t="str">
        <f t="shared" si="467"/>
        <v>Bangalore-CLS</v>
      </c>
    </row>
    <row r="2496" spans="1:38">
      <c r="A2496" s="13" t="s">
        <v>5303</v>
      </c>
      <c r="B2496" s="54">
        <v>44701.654082754598</v>
      </c>
      <c r="C2496" s="13" t="s">
        <v>235</v>
      </c>
      <c r="D2496" s="13">
        <v>1301</v>
      </c>
      <c r="E2496" s="13" t="s">
        <v>5304</v>
      </c>
      <c r="F2496" s="13" t="s">
        <v>15</v>
      </c>
      <c r="G2496" s="14">
        <v>1653042748167</v>
      </c>
      <c r="H2496" s="55">
        <v>0.65071759259259299</v>
      </c>
      <c r="I2496" s="33">
        <v>44889.650717592602</v>
      </c>
      <c r="J2496" s="58">
        <v>44889</v>
      </c>
      <c r="K2496" s="13" t="s">
        <v>213</v>
      </c>
      <c r="L2496" s="13" t="s">
        <v>30</v>
      </c>
      <c r="M2496" s="13" t="s">
        <v>214</v>
      </c>
      <c r="N2496" s="13" t="s">
        <v>206</v>
      </c>
      <c r="O2496" s="33" t="s">
        <v>38</v>
      </c>
      <c r="P2496" s="58" t="s">
        <v>38</v>
      </c>
      <c r="Q2496" s="33" t="s">
        <v>207</v>
      </c>
      <c r="R2496" s="14" t="s">
        <v>38</v>
      </c>
      <c r="S2496" s="13" t="s">
        <v>216</v>
      </c>
      <c r="T2496" s="13" t="s">
        <v>217</v>
      </c>
      <c r="U2496" s="33">
        <f t="shared" ca="1" si="456"/>
        <v>45744.56914039352</v>
      </c>
      <c r="V2496" s="13" t="str">
        <f t="shared" si="457"/>
        <v>Bangalore</v>
      </c>
      <c r="W2496" s="13" t="str">
        <f t="shared" si="458"/>
        <v>CLS</v>
      </c>
      <c r="X2496" s="13">
        <f t="shared" si="459"/>
        <v>15</v>
      </c>
      <c r="Y2496" s="13" t="str">
        <f>IFERROR(VLOOKUP(C2496,ReceivingTeam[],2,FALSE),"HelpDesk")</f>
        <v>HelpDesk</v>
      </c>
      <c r="Z2496" s="67">
        <f t="shared" si="460"/>
        <v>44890.463217592602</v>
      </c>
      <c r="AA2496" s="68">
        <f t="shared" si="461"/>
        <v>44889</v>
      </c>
      <c r="AB2496" s="69" t="b">
        <f t="shared" si="462"/>
        <v>1</v>
      </c>
      <c r="AC2496" s="70">
        <f t="shared" si="463"/>
        <v>0.5</v>
      </c>
      <c r="AD2496" s="67">
        <f t="shared" si="464"/>
        <v>44890.463217592602</v>
      </c>
      <c r="AE2496" s="67">
        <f>VLOOKUP(V2496,'Branch Wise Work Timelines'!C:G,3,FALSE)+AA2496</f>
        <v>44889.416666666664</v>
      </c>
      <c r="AF2496" s="67">
        <f>IF(V2496="Bangalore",VLOOKUP(V2496,'Branch Wise Work Timelines'!C:G,4,FALSE)+AA2496+1,IF(V2496="Mumbai",VLOOKUP(V2496,'Branch Wise Work Timelines'!C:G,4,FALSE)+AA2496+1,VLOOKUP(V2496,'Branch Wise Work Timelines'!C:G,4,FALSE)+AA2496))</f>
        <v>44890.104166666664</v>
      </c>
      <c r="AG2496" s="67">
        <f>WORKDAY.INTL(AA2496,1,11)+VLOOKUP(V2496,'Branch Wise Work Timelines'!C:G,3,FALSE)</f>
        <v>44890.416666666664</v>
      </c>
      <c r="AH2496" s="69" t="str">
        <f t="shared" ca="1" si="465"/>
        <v>Out of TAT</v>
      </c>
      <c r="AI2496" s="69">
        <f t="shared" ca="1" si="466"/>
        <v>20499</v>
      </c>
      <c r="AJ2496" s="69" t="str">
        <f ca="1">IF(AI2496&lt;0,"0-12",IFERROR(VLOOKUP(AI2496,Breakup[],2,FALSE),"&gt;24"))</f>
        <v>&gt;24</v>
      </c>
      <c r="AK2496" s="69" t="str">
        <f>VLOOKUP(V2496,Master!B:D,3,FALSE)</f>
        <v>South</v>
      </c>
      <c r="AL2496" s="69" t="str">
        <f t="shared" si="467"/>
        <v>Bangalore-CLS</v>
      </c>
    </row>
    <row r="2497" spans="1:38">
      <c r="A2497" s="13" t="s">
        <v>5305</v>
      </c>
      <c r="B2497" s="54">
        <v>44701.654108414397</v>
      </c>
      <c r="C2497" s="13" t="s">
        <v>722</v>
      </c>
      <c r="D2497" s="13">
        <v>519</v>
      </c>
      <c r="E2497" s="13" t="s">
        <v>5306</v>
      </c>
      <c r="F2497" s="13" t="s">
        <v>15</v>
      </c>
      <c r="G2497" s="14">
        <v>1653042748167</v>
      </c>
      <c r="H2497" s="55">
        <v>0.110358796296296</v>
      </c>
      <c r="I2497" s="33">
        <v>44890.110358796301</v>
      </c>
      <c r="J2497" s="58">
        <v>44890</v>
      </c>
      <c r="K2497" s="13" t="s">
        <v>213</v>
      </c>
      <c r="L2497" s="13" t="s">
        <v>30</v>
      </c>
      <c r="M2497" s="13" t="s">
        <v>214</v>
      </c>
      <c r="N2497" s="13" t="s">
        <v>206</v>
      </c>
      <c r="O2497" s="33" t="s">
        <v>38</v>
      </c>
      <c r="P2497" s="58" t="s">
        <v>38</v>
      </c>
      <c r="Q2497" s="33" t="s">
        <v>207</v>
      </c>
      <c r="R2497" s="14" t="s">
        <v>38</v>
      </c>
      <c r="S2497" s="13" t="s">
        <v>216</v>
      </c>
      <c r="T2497" s="13" t="s">
        <v>217</v>
      </c>
      <c r="U2497" s="33">
        <f t="shared" ca="1" si="456"/>
        <v>45744.56914039352</v>
      </c>
      <c r="V2497" s="13" t="str">
        <f t="shared" si="457"/>
        <v>Bangalore</v>
      </c>
      <c r="W2497" s="13" t="str">
        <f t="shared" si="458"/>
        <v>CLS</v>
      </c>
      <c r="X2497" s="13">
        <f t="shared" si="459"/>
        <v>2</v>
      </c>
      <c r="Y2497" s="13" t="str">
        <f>IFERROR(VLOOKUP(C2497,ReceivingTeam[],2,FALSE),"HelpDesk")</f>
        <v>HelpDesk</v>
      </c>
      <c r="Z2497" s="67">
        <f t="shared" si="460"/>
        <v>44890.916666666664</v>
      </c>
      <c r="AA2497" s="68">
        <f t="shared" si="461"/>
        <v>44890</v>
      </c>
      <c r="AB2497" s="69" t="b">
        <f t="shared" si="462"/>
        <v>1</v>
      </c>
      <c r="AC2497" s="70">
        <f t="shared" si="463"/>
        <v>0.5</v>
      </c>
      <c r="AD2497" s="67">
        <f t="shared" si="464"/>
        <v>44890.916666666664</v>
      </c>
      <c r="AE2497" s="67">
        <f>VLOOKUP(V2497,'Branch Wise Work Timelines'!C:G,3,FALSE)+AA2497</f>
        <v>44890.416666666664</v>
      </c>
      <c r="AF2497" s="67">
        <f>IF(V2497="Bangalore",VLOOKUP(V2497,'Branch Wise Work Timelines'!C:G,4,FALSE)+AA2497+1,IF(V2497="Mumbai",VLOOKUP(V2497,'Branch Wise Work Timelines'!C:G,4,FALSE)+AA2497+1,VLOOKUP(V2497,'Branch Wise Work Timelines'!C:G,4,FALSE)+AA2497))</f>
        <v>44891.104166666664</v>
      </c>
      <c r="AG2497" s="67">
        <f>WORKDAY.INTL(AA2497,1,11)+VLOOKUP(V2497,'Branch Wise Work Timelines'!C:G,3,FALSE)</f>
        <v>44891.416666666664</v>
      </c>
      <c r="AH2497" s="69" t="str">
        <f t="shared" ca="1" si="465"/>
        <v>Out of TAT</v>
      </c>
      <c r="AI2497" s="69">
        <f t="shared" ca="1" si="466"/>
        <v>20488</v>
      </c>
      <c r="AJ2497" s="69" t="str">
        <f ca="1">IF(AI2497&lt;0,"0-12",IFERROR(VLOOKUP(AI2497,Breakup[],2,FALSE),"&gt;24"))</f>
        <v>&gt;24</v>
      </c>
      <c r="AK2497" s="69" t="str">
        <f>VLOOKUP(V2497,Master!B:D,3,FALSE)</f>
        <v>South</v>
      </c>
      <c r="AL2497" s="69" t="str">
        <f t="shared" si="467"/>
        <v>Bangalore-CLS</v>
      </c>
    </row>
    <row r="2498" spans="1:38">
      <c r="A2498" s="13" t="s">
        <v>5307</v>
      </c>
      <c r="B2498" s="54">
        <v>44701.654115393503</v>
      </c>
      <c r="C2498" s="13" t="s">
        <v>372</v>
      </c>
      <c r="D2498" s="13">
        <v>352</v>
      </c>
      <c r="E2498" s="13" t="s">
        <v>5308</v>
      </c>
      <c r="F2498" s="13" t="s">
        <v>15</v>
      </c>
      <c r="G2498" s="14">
        <v>1653042280155</v>
      </c>
      <c r="H2498" s="55">
        <v>0.69499999999999995</v>
      </c>
      <c r="I2498" s="33">
        <v>44884.695</v>
      </c>
      <c r="J2498" s="58">
        <v>44884</v>
      </c>
      <c r="K2498" s="13" t="s">
        <v>213</v>
      </c>
      <c r="L2498" s="13" t="s">
        <v>30</v>
      </c>
      <c r="M2498" s="13" t="s">
        <v>214</v>
      </c>
      <c r="N2498" s="13" t="s">
        <v>206</v>
      </c>
      <c r="O2498" s="33" t="s">
        <v>38</v>
      </c>
      <c r="P2498" s="58" t="s">
        <v>38</v>
      </c>
      <c r="Q2498" s="33" t="s">
        <v>207</v>
      </c>
      <c r="R2498" s="14" t="s">
        <v>38</v>
      </c>
      <c r="S2498" s="13" t="s">
        <v>216</v>
      </c>
      <c r="T2498" s="13" t="s">
        <v>217</v>
      </c>
      <c r="U2498" s="33">
        <f t="shared" ref="U2498:U2561" ca="1" si="468">NOW()</f>
        <v>45744.56914039352</v>
      </c>
      <c r="V2498" s="13" t="str">
        <f t="shared" ref="V2498:V2561" si="469">VLOOKUP(L2498,Location,2,0)</f>
        <v>Bangalore</v>
      </c>
      <c r="W2498" s="13" t="str">
        <f t="shared" ref="W2498:W2561" si="470">VLOOKUP(F2498,FCT,2,FALSE)</f>
        <v>CLS</v>
      </c>
      <c r="X2498" s="13">
        <f t="shared" ref="X2498:X2561" si="471">HOUR(I2498)</f>
        <v>16</v>
      </c>
      <c r="Y2498" s="13" t="str">
        <f>IFERROR(VLOOKUP(C2498,ReceivingTeam[],2,FALSE),"HelpDesk")</f>
        <v>HelpDesk</v>
      </c>
      <c r="Z2498" s="67">
        <f t="shared" ref="Z2498:Z2561" si="472">IF(AB2498=FALSE,AE2498+AC2498,IF(I2498&gt;AE2498,IF(((I2498+AC2498)&gt;AF2498),(AC2498-(AF2498-I2498)+AG2498),I2498+AC2498),IF(((AE2498+AC2498)&gt;AF2498),(AC2498-(AF2498-AE2498)+AG2498),AE2498+AC2498)))</f>
        <v>44886.5075</v>
      </c>
      <c r="AA2498" s="68">
        <f t="shared" ref="AA2498:AA2561" si="473">INT(J2498)</f>
        <v>44884</v>
      </c>
      <c r="AB2498" s="69" t="b">
        <f t="shared" ref="AB2498:AB2561" si="474">WORKDAY.INTL(AA2498-1,1,11)=AA2498</f>
        <v>1</v>
      </c>
      <c r="AC2498" s="70">
        <f t="shared" ref="AC2498:AC2561" si="475">IF(T2498="High",12/24,72/24)</f>
        <v>0.5</v>
      </c>
      <c r="AD2498" s="67">
        <f t="shared" ref="AD2498:AD2561" si="476">IF(AB2498=FALSE,AE2498+AC2498,IF(I2498&gt;AE2498,IF(((I2498+AC2498)&gt;AF2498),(AC2498-(AF2498-I2498)+AG2498),I2498+AC2498),IF(((AE2498+AC2498)&gt;AF2498),(AC2498-(AF2498-AE2498)+AG2498),AE2498+AC2498)))</f>
        <v>44886.5075</v>
      </c>
      <c r="AE2498" s="67">
        <f>VLOOKUP(V2498,'Branch Wise Work Timelines'!C:G,3,FALSE)+AA2498</f>
        <v>44884.416666666664</v>
      </c>
      <c r="AF2498" s="67">
        <f>IF(V2498="Bangalore",VLOOKUP(V2498,'Branch Wise Work Timelines'!C:G,4,FALSE)+AA2498+1,IF(V2498="Mumbai",VLOOKUP(V2498,'Branch Wise Work Timelines'!C:G,4,FALSE)+AA2498+1,VLOOKUP(V2498,'Branch Wise Work Timelines'!C:G,4,FALSE)+AA2498))</f>
        <v>44885.104166666664</v>
      </c>
      <c r="AG2498" s="67">
        <f>WORKDAY.INTL(AA2498,1,11)+VLOOKUP(V2498,'Branch Wise Work Timelines'!C:G,3,FALSE)</f>
        <v>44886.416666666664</v>
      </c>
      <c r="AH2498" s="69" t="str">
        <f t="shared" ref="AH2498:AH2561" ca="1" si="477">IF(Q2498&lt;&gt;"Success",IF(U2498&gt;Z2498,"Out of TAT","In TAT"),IF(O2498&gt;AD2498,"Not Met","Met"))</f>
        <v>Out of TAT</v>
      </c>
      <c r="AI2498" s="69">
        <f t="shared" ref="AI2498:AI2561" ca="1" si="478">ROUNDUP((U2498-AD2498)*24,0)</f>
        <v>20594</v>
      </c>
      <c r="AJ2498" s="69" t="str">
        <f ca="1">IF(AI2498&lt;0,"0-12",IFERROR(VLOOKUP(AI2498,Breakup[],2,FALSE),"&gt;24"))</f>
        <v>&gt;24</v>
      </c>
      <c r="AK2498" s="69" t="str">
        <f>VLOOKUP(V2498,Master!B:D,3,FALSE)</f>
        <v>South</v>
      </c>
      <c r="AL2498" s="69" t="str">
        <f t="shared" ref="AL2498:AL2561" si="479">IF(V2498="Bangalore",IF(W2498="CLS",V2498&amp;"-"&amp;"CLS",V2498),(V2498))</f>
        <v>Bangalore-CLS</v>
      </c>
    </row>
    <row r="2499" spans="1:38">
      <c r="A2499" s="13" t="s">
        <v>5309</v>
      </c>
      <c r="B2499" s="54">
        <v>44701.654132789401</v>
      </c>
      <c r="C2499" s="13" t="s">
        <v>467</v>
      </c>
      <c r="D2499" s="13">
        <v>154</v>
      </c>
      <c r="E2499" s="13" t="s">
        <v>5310</v>
      </c>
      <c r="F2499" s="13" t="s">
        <v>15</v>
      </c>
      <c r="G2499" s="14">
        <v>1653043498252</v>
      </c>
      <c r="H2499" s="55">
        <v>2.0173611111111101E-2</v>
      </c>
      <c r="I2499" s="33">
        <v>44888.020173611098</v>
      </c>
      <c r="J2499" s="58">
        <v>44888</v>
      </c>
      <c r="K2499" s="13" t="s">
        <v>213</v>
      </c>
      <c r="L2499" s="13" t="s">
        <v>30</v>
      </c>
      <c r="M2499" s="13" t="s">
        <v>214</v>
      </c>
      <c r="N2499" s="13" t="s">
        <v>206</v>
      </c>
      <c r="O2499" s="33" t="s">
        <v>38</v>
      </c>
      <c r="P2499" s="58" t="s">
        <v>38</v>
      </c>
      <c r="Q2499" s="33" t="s">
        <v>207</v>
      </c>
      <c r="R2499" s="14" t="s">
        <v>38</v>
      </c>
      <c r="S2499" s="13" t="s">
        <v>216</v>
      </c>
      <c r="T2499" s="13" t="s">
        <v>217</v>
      </c>
      <c r="U2499" s="33">
        <f t="shared" ca="1" si="468"/>
        <v>45744.56914039352</v>
      </c>
      <c r="V2499" s="13" t="str">
        <f t="shared" si="469"/>
        <v>Bangalore</v>
      </c>
      <c r="W2499" s="13" t="str">
        <f t="shared" si="470"/>
        <v>CLS</v>
      </c>
      <c r="X2499" s="13">
        <f t="shared" si="471"/>
        <v>0</v>
      </c>
      <c r="Y2499" s="13" t="str">
        <f>IFERROR(VLOOKUP(C2499,ReceivingTeam[],2,FALSE),"HelpDesk")</f>
        <v>HelpDesk</v>
      </c>
      <c r="Z2499" s="67">
        <f t="shared" si="472"/>
        <v>44888.916666666664</v>
      </c>
      <c r="AA2499" s="68">
        <f t="shared" si="473"/>
        <v>44888</v>
      </c>
      <c r="AB2499" s="69" t="b">
        <f t="shared" si="474"/>
        <v>1</v>
      </c>
      <c r="AC2499" s="70">
        <f t="shared" si="475"/>
        <v>0.5</v>
      </c>
      <c r="AD2499" s="67">
        <f t="shared" si="476"/>
        <v>44888.916666666664</v>
      </c>
      <c r="AE2499" s="67">
        <f>VLOOKUP(V2499,'Branch Wise Work Timelines'!C:G,3,FALSE)+AA2499</f>
        <v>44888.416666666664</v>
      </c>
      <c r="AF2499" s="67">
        <f>IF(V2499="Bangalore",VLOOKUP(V2499,'Branch Wise Work Timelines'!C:G,4,FALSE)+AA2499+1,IF(V2499="Mumbai",VLOOKUP(V2499,'Branch Wise Work Timelines'!C:G,4,FALSE)+AA2499+1,VLOOKUP(V2499,'Branch Wise Work Timelines'!C:G,4,FALSE)+AA2499))</f>
        <v>44889.104166666664</v>
      </c>
      <c r="AG2499" s="67">
        <f>WORKDAY.INTL(AA2499,1,11)+VLOOKUP(V2499,'Branch Wise Work Timelines'!C:G,3,FALSE)</f>
        <v>44889.416666666664</v>
      </c>
      <c r="AH2499" s="69" t="str">
        <f t="shared" ca="1" si="477"/>
        <v>Out of TAT</v>
      </c>
      <c r="AI2499" s="69">
        <f t="shared" ca="1" si="478"/>
        <v>20536</v>
      </c>
      <c r="AJ2499" s="69" t="str">
        <f ca="1">IF(AI2499&lt;0,"0-12",IFERROR(VLOOKUP(AI2499,Breakup[],2,FALSE),"&gt;24"))</f>
        <v>&gt;24</v>
      </c>
      <c r="AK2499" s="69" t="str">
        <f>VLOOKUP(V2499,Master!B:D,3,FALSE)</f>
        <v>South</v>
      </c>
      <c r="AL2499" s="69" t="str">
        <f t="shared" si="479"/>
        <v>Bangalore-CLS</v>
      </c>
    </row>
    <row r="2500" spans="1:38">
      <c r="A2500" s="13" t="s">
        <v>5311</v>
      </c>
      <c r="B2500" s="54">
        <v>44701.654445057902</v>
      </c>
      <c r="C2500" s="13" t="s">
        <v>377</v>
      </c>
      <c r="D2500" s="13">
        <v>123</v>
      </c>
      <c r="E2500" s="13" t="s">
        <v>5312</v>
      </c>
      <c r="F2500" s="13" t="s">
        <v>15</v>
      </c>
      <c r="G2500" s="14">
        <v>1653044855569</v>
      </c>
      <c r="H2500" s="55">
        <v>0.17047453703703699</v>
      </c>
      <c r="I2500" s="33">
        <v>44890.170474537001</v>
      </c>
      <c r="J2500" s="58">
        <v>44890</v>
      </c>
      <c r="K2500" s="13" t="s">
        <v>213</v>
      </c>
      <c r="L2500" s="13" t="s">
        <v>30</v>
      </c>
      <c r="M2500" s="13" t="s">
        <v>75</v>
      </c>
      <c r="N2500" s="13" t="s">
        <v>206</v>
      </c>
      <c r="O2500" s="33" t="s">
        <v>38</v>
      </c>
      <c r="P2500" s="58" t="s">
        <v>38</v>
      </c>
      <c r="Q2500" s="33" t="s">
        <v>207</v>
      </c>
      <c r="R2500" s="14" t="s">
        <v>38</v>
      </c>
      <c r="S2500" s="13" t="s">
        <v>208</v>
      </c>
      <c r="T2500" s="13" t="s">
        <v>209</v>
      </c>
      <c r="U2500" s="33">
        <f t="shared" ca="1" si="468"/>
        <v>45744.56914039352</v>
      </c>
      <c r="V2500" s="13" t="str">
        <f t="shared" si="469"/>
        <v>Bangalore</v>
      </c>
      <c r="W2500" s="13" t="str">
        <f t="shared" si="470"/>
        <v>CLS</v>
      </c>
      <c r="X2500" s="13">
        <f t="shared" si="471"/>
        <v>4</v>
      </c>
      <c r="Y2500" s="13" t="str">
        <f>IFERROR(VLOOKUP(C2500,ReceivingTeam[],2,FALSE),"HelpDesk")</f>
        <v>HelpDesk</v>
      </c>
      <c r="Z2500" s="67">
        <f t="shared" si="472"/>
        <v>44890.916666666664</v>
      </c>
      <c r="AA2500" s="68">
        <f t="shared" si="473"/>
        <v>44890</v>
      </c>
      <c r="AB2500" s="69" t="b">
        <f t="shared" si="474"/>
        <v>1</v>
      </c>
      <c r="AC2500" s="70">
        <f t="shared" si="475"/>
        <v>0.5</v>
      </c>
      <c r="AD2500" s="67">
        <f t="shared" si="476"/>
        <v>44890.916666666664</v>
      </c>
      <c r="AE2500" s="67">
        <f>VLOOKUP(V2500,'Branch Wise Work Timelines'!C:G,3,FALSE)+AA2500</f>
        <v>44890.416666666664</v>
      </c>
      <c r="AF2500" s="67">
        <f>IF(V2500="Bangalore",VLOOKUP(V2500,'Branch Wise Work Timelines'!C:G,4,FALSE)+AA2500+1,IF(V2500="Mumbai",VLOOKUP(V2500,'Branch Wise Work Timelines'!C:G,4,FALSE)+AA2500+1,VLOOKUP(V2500,'Branch Wise Work Timelines'!C:G,4,FALSE)+AA2500))</f>
        <v>44891.104166666664</v>
      </c>
      <c r="AG2500" s="67">
        <f>WORKDAY.INTL(AA2500,1,11)+VLOOKUP(V2500,'Branch Wise Work Timelines'!C:G,3,FALSE)</f>
        <v>44891.416666666664</v>
      </c>
      <c r="AH2500" s="69" t="str">
        <f t="shared" ca="1" si="477"/>
        <v>Out of TAT</v>
      </c>
      <c r="AI2500" s="69">
        <f t="shared" ca="1" si="478"/>
        <v>20488</v>
      </c>
      <c r="AJ2500" s="69" t="str">
        <f ca="1">IF(AI2500&lt;0,"0-12",IFERROR(VLOOKUP(AI2500,Breakup[],2,FALSE),"&gt;24"))</f>
        <v>&gt;24</v>
      </c>
      <c r="AK2500" s="69" t="str">
        <f>VLOOKUP(V2500,Master!B:D,3,FALSE)</f>
        <v>South</v>
      </c>
      <c r="AL2500" s="69" t="str">
        <f t="shared" si="479"/>
        <v>Bangalore-CLS</v>
      </c>
    </row>
    <row r="2501" spans="1:38">
      <c r="A2501" s="13" t="s">
        <v>5313</v>
      </c>
      <c r="B2501" s="54">
        <v>44701.6217228819</v>
      </c>
      <c r="C2501" s="13" t="s">
        <v>344</v>
      </c>
      <c r="D2501" s="13">
        <v>1433</v>
      </c>
      <c r="E2501" s="13" t="s">
        <v>5314</v>
      </c>
      <c r="F2501" s="13" t="s">
        <v>24</v>
      </c>
      <c r="G2501" s="14">
        <v>1653040895232</v>
      </c>
      <c r="H2501" s="55">
        <v>0.44775462962962997</v>
      </c>
      <c r="I2501" s="33">
        <v>44881.447754629597</v>
      </c>
      <c r="J2501" s="58">
        <v>44881</v>
      </c>
      <c r="K2501" s="13" t="s">
        <v>263</v>
      </c>
      <c r="L2501" s="13" t="s">
        <v>69</v>
      </c>
      <c r="M2501" s="13" t="s">
        <v>101</v>
      </c>
      <c r="N2501" s="13" t="s">
        <v>206</v>
      </c>
      <c r="O2501" s="33" t="s">
        <v>38</v>
      </c>
      <c r="P2501" s="58" t="s">
        <v>38</v>
      </c>
      <c r="Q2501" s="33" t="s">
        <v>207</v>
      </c>
      <c r="R2501" s="14" t="s">
        <v>38</v>
      </c>
      <c r="S2501" s="13" t="s">
        <v>208</v>
      </c>
      <c r="T2501" s="13" t="s">
        <v>209</v>
      </c>
      <c r="U2501" s="33">
        <f t="shared" ca="1" si="468"/>
        <v>45744.56914039352</v>
      </c>
      <c r="V2501" s="13" t="str">
        <f t="shared" si="469"/>
        <v>Mumbai</v>
      </c>
      <c r="W2501" s="13" t="str">
        <f t="shared" si="470"/>
        <v>DOMI</v>
      </c>
      <c r="X2501" s="13">
        <f t="shared" si="471"/>
        <v>10</v>
      </c>
      <c r="Y2501" s="13" t="str">
        <f>IFERROR(VLOOKUP(C2501,ReceivingTeam[],2,FALSE),"HelpDesk")</f>
        <v>HelpDesk</v>
      </c>
      <c r="Z2501" s="67">
        <f t="shared" si="472"/>
        <v>44881.947754629597</v>
      </c>
      <c r="AA2501" s="68">
        <f t="shared" si="473"/>
        <v>44881</v>
      </c>
      <c r="AB2501" s="69" t="b">
        <f t="shared" si="474"/>
        <v>1</v>
      </c>
      <c r="AC2501" s="70">
        <f t="shared" si="475"/>
        <v>0.5</v>
      </c>
      <c r="AD2501" s="67">
        <f t="shared" si="476"/>
        <v>44881.947754629597</v>
      </c>
      <c r="AE2501" s="67">
        <f>VLOOKUP(V2501,'Branch Wise Work Timelines'!C:G,3,FALSE)+AA2501</f>
        <v>44881.416666666664</v>
      </c>
      <c r="AF2501" s="67">
        <f>IF(V2501="Bangalore",VLOOKUP(V2501,'Branch Wise Work Timelines'!C:G,4,FALSE)+AA2501+1,IF(V2501="Mumbai",VLOOKUP(V2501,'Branch Wise Work Timelines'!C:G,4,FALSE)+AA2501+1,VLOOKUP(V2501,'Branch Wise Work Timelines'!C:G,4,FALSE)+AA2501))</f>
        <v>44882.25</v>
      </c>
      <c r="AG2501" s="67">
        <f>WORKDAY.INTL(AA2501,1,11)+VLOOKUP(V2501,'Branch Wise Work Timelines'!C:G,3,FALSE)</f>
        <v>44882.416666666664</v>
      </c>
      <c r="AH2501" s="69" t="str">
        <f t="shared" ca="1" si="477"/>
        <v>Out of TAT</v>
      </c>
      <c r="AI2501" s="69">
        <f t="shared" ca="1" si="478"/>
        <v>20703</v>
      </c>
      <c r="AJ2501" s="69" t="str">
        <f ca="1">IF(AI2501&lt;0,"0-12",IFERROR(VLOOKUP(AI2501,Breakup[],2,FALSE),"&gt;24"))</f>
        <v>&gt;24</v>
      </c>
      <c r="AK2501" s="69" t="str">
        <f>VLOOKUP(V2501,Master!B:D,3,FALSE)</f>
        <v>East</v>
      </c>
      <c r="AL2501" s="69" t="str">
        <f t="shared" si="479"/>
        <v>Mumbai</v>
      </c>
    </row>
    <row r="2502" spans="1:38">
      <c r="A2502" s="13" t="s">
        <v>5315</v>
      </c>
      <c r="B2502" s="54">
        <v>44701.634504317102</v>
      </c>
      <c r="C2502" s="13" t="s">
        <v>722</v>
      </c>
      <c r="D2502" s="13">
        <v>214</v>
      </c>
      <c r="E2502" s="13" t="s">
        <v>5316</v>
      </c>
      <c r="F2502" s="13" t="s">
        <v>15</v>
      </c>
      <c r="G2502" s="14">
        <v>1653042748167</v>
      </c>
      <c r="H2502" s="55">
        <v>0.79090277777777795</v>
      </c>
      <c r="I2502" s="33">
        <v>44891.790902777801</v>
      </c>
      <c r="J2502" s="58">
        <v>44891</v>
      </c>
      <c r="K2502" s="13" t="s">
        <v>213</v>
      </c>
      <c r="L2502" s="13" t="s">
        <v>30</v>
      </c>
      <c r="M2502" s="13" t="s">
        <v>214</v>
      </c>
      <c r="N2502" s="13" t="s">
        <v>206</v>
      </c>
      <c r="O2502" s="33">
        <v>44891.519247685203</v>
      </c>
      <c r="P2502" s="58">
        <v>44891</v>
      </c>
      <c r="Q2502" s="33" t="s">
        <v>237</v>
      </c>
      <c r="R2502" s="14">
        <v>877</v>
      </c>
      <c r="S2502" s="13" t="s">
        <v>216</v>
      </c>
      <c r="T2502" s="13" t="s">
        <v>217</v>
      </c>
      <c r="U2502" s="33">
        <f t="shared" ca="1" si="468"/>
        <v>45744.56914039352</v>
      </c>
      <c r="V2502" s="13" t="str">
        <f t="shared" si="469"/>
        <v>Bangalore</v>
      </c>
      <c r="W2502" s="13" t="str">
        <f t="shared" si="470"/>
        <v>CLS</v>
      </c>
      <c r="X2502" s="13">
        <f t="shared" si="471"/>
        <v>18</v>
      </c>
      <c r="Y2502" s="13" t="str">
        <f>IFERROR(VLOOKUP(C2502,ReceivingTeam[],2,FALSE),"HelpDesk")</f>
        <v>HelpDesk</v>
      </c>
      <c r="Z2502" s="67">
        <f t="shared" si="472"/>
        <v>44893.603402777801</v>
      </c>
      <c r="AA2502" s="68">
        <f t="shared" si="473"/>
        <v>44891</v>
      </c>
      <c r="AB2502" s="69" t="b">
        <f t="shared" si="474"/>
        <v>1</v>
      </c>
      <c r="AC2502" s="70">
        <f t="shared" si="475"/>
        <v>0.5</v>
      </c>
      <c r="AD2502" s="67">
        <f t="shared" si="476"/>
        <v>44893.603402777801</v>
      </c>
      <c r="AE2502" s="67">
        <f>VLOOKUP(V2502,'Branch Wise Work Timelines'!C:G,3,FALSE)+AA2502</f>
        <v>44891.416666666664</v>
      </c>
      <c r="AF2502" s="67">
        <f>IF(V2502="Bangalore",VLOOKUP(V2502,'Branch Wise Work Timelines'!C:G,4,FALSE)+AA2502+1,IF(V2502="Mumbai",VLOOKUP(V2502,'Branch Wise Work Timelines'!C:G,4,FALSE)+AA2502+1,VLOOKUP(V2502,'Branch Wise Work Timelines'!C:G,4,FALSE)+AA2502))</f>
        <v>44892.104166666664</v>
      </c>
      <c r="AG2502" s="67">
        <f>WORKDAY.INTL(AA2502,1,11)+VLOOKUP(V2502,'Branch Wise Work Timelines'!C:G,3,FALSE)</f>
        <v>44893.416666666664</v>
      </c>
      <c r="AH2502" s="69" t="str">
        <f t="shared" si="477"/>
        <v>Met</v>
      </c>
      <c r="AI2502" s="69">
        <f t="shared" ca="1" si="478"/>
        <v>20424</v>
      </c>
      <c r="AJ2502" s="69" t="str">
        <f ca="1">IF(AI2502&lt;0,"0-12",IFERROR(VLOOKUP(AI2502,Breakup[],2,FALSE),"&gt;24"))</f>
        <v>&gt;24</v>
      </c>
      <c r="AK2502" s="69" t="str">
        <f>VLOOKUP(V2502,Master!B:D,3,FALSE)</f>
        <v>South</v>
      </c>
      <c r="AL2502" s="69" t="str">
        <f t="shared" si="479"/>
        <v>Bangalore-CLS</v>
      </c>
    </row>
    <row r="2503" spans="1:38">
      <c r="A2503" s="13" t="s">
        <v>5317</v>
      </c>
      <c r="B2503" s="54">
        <v>44701.635872222199</v>
      </c>
      <c r="C2503" s="13" t="s">
        <v>265</v>
      </c>
      <c r="D2503" s="13">
        <v>1425</v>
      </c>
      <c r="E2503" s="13" t="s">
        <v>5318</v>
      </c>
      <c r="F2503" s="13" t="s">
        <v>15</v>
      </c>
      <c r="G2503" s="14">
        <v>1653043874636</v>
      </c>
      <c r="H2503" s="55">
        <v>0.244768518518519</v>
      </c>
      <c r="I2503" s="33">
        <v>44885.244768518503</v>
      </c>
      <c r="J2503" s="58">
        <v>44885</v>
      </c>
      <c r="K2503" s="13" t="s">
        <v>213</v>
      </c>
      <c r="L2503" s="13" t="s">
        <v>30</v>
      </c>
      <c r="M2503" s="13" t="s">
        <v>75</v>
      </c>
      <c r="N2503" s="13" t="s">
        <v>206</v>
      </c>
      <c r="O2503" s="33" t="s">
        <v>38</v>
      </c>
      <c r="P2503" s="58" t="s">
        <v>38</v>
      </c>
      <c r="Q2503" s="33" t="s">
        <v>207</v>
      </c>
      <c r="R2503" s="14" t="s">
        <v>38</v>
      </c>
      <c r="S2503" s="13" t="s">
        <v>208</v>
      </c>
      <c r="T2503" s="13" t="s">
        <v>209</v>
      </c>
      <c r="U2503" s="33">
        <f t="shared" ca="1" si="468"/>
        <v>45744.56914039352</v>
      </c>
      <c r="V2503" s="13" t="str">
        <f t="shared" si="469"/>
        <v>Bangalore</v>
      </c>
      <c r="W2503" s="13" t="str">
        <f t="shared" si="470"/>
        <v>CLS</v>
      </c>
      <c r="X2503" s="13">
        <f t="shared" si="471"/>
        <v>5</v>
      </c>
      <c r="Y2503" s="13" t="str">
        <f>IFERROR(VLOOKUP(C2503,ReceivingTeam[],2,FALSE),"HelpDesk")</f>
        <v>HelpDesk</v>
      </c>
      <c r="Z2503" s="67">
        <f t="shared" si="472"/>
        <v>44885.916666666664</v>
      </c>
      <c r="AA2503" s="68">
        <f t="shared" si="473"/>
        <v>44885</v>
      </c>
      <c r="AB2503" s="69" t="b">
        <f t="shared" si="474"/>
        <v>0</v>
      </c>
      <c r="AC2503" s="70">
        <f t="shared" si="475"/>
        <v>0.5</v>
      </c>
      <c r="AD2503" s="67">
        <f t="shared" si="476"/>
        <v>44885.916666666664</v>
      </c>
      <c r="AE2503" s="67">
        <f>VLOOKUP(V2503,'Branch Wise Work Timelines'!C:G,3,FALSE)+AA2503</f>
        <v>44885.416666666664</v>
      </c>
      <c r="AF2503" s="67">
        <f>IF(V2503="Bangalore",VLOOKUP(V2503,'Branch Wise Work Timelines'!C:G,4,FALSE)+AA2503+1,IF(V2503="Mumbai",VLOOKUP(V2503,'Branch Wise Work Timelines'!C:G,4,FALSE)+AA2503+1,VLOOKUP(V2503,'Branch Wise Work Timelines'!C:G,4,FALSE)+AA2503))</f>
        <v>44886.104166666664</v>
      </c>
      <c r="AG2503" s="67">
        <f>WORKDAY.INTL(AA2503,1,11)+VLOOKUP(V2503,'Branch Wise Work Timelines'!C:G,3,FALSE)</f>
        <v>44886.416666666664</v>
      </c>
      <c r="AH2503" s="69" t="str">
        <f t="shared" ca="1" si="477"/>
        <v>Out of TAT</v>
      </c>
      <c r="AI2503" s="69">
        <f t="shared" ca="1" si="478"/>
        <v>20608</v>
      </c>
      <c r="AJ2503" s="69" t="str">
        <f ca="1">IF(AI2503&lt;0,"0-12",IFERROR(VLOOKUP(AI2503,Breakup[],2,FALSE),"&gt;24"))</f>
        <v>&gt;24</v>
      </c>
      <c r="AK2503" s="69" t="str">
        <f>VLOOKUP(V2503,Master!B:D,3,FALSE)</f>
        <v>South</v>
      </c>
      <c r="AL2503" s="69" t="str">
        <f t="shared" si="479"/>
        <v>Bangalore-CLS</v>
      </c>
    </row>
    <row r="2504" spans="1:38">
      <c r="A2504" s="13" t="s">
        <v>5319</v>
      </c>
      <c r="B2504" s="54">
        <v>44701.656355752297</v>
      </c>
      <c r="C2504" s="13" t="s">
        <v>372</v>
      </c>
      <c r="D2504" s="13">
        <v>1916</v>
      </c>
      <c r="E2504" s="13" t="s">
        <v>5320</v>
      </c>
      <c r="F2504" s="13" t="s">
        <v>15</v>
      </c>
      <c r="G2504" s="14">
        <v>1653042280155</v>
      </c>
      <c r="H2504" s="55">
        <v>0.67814814814814794</v>
      </c>
      <c r="I2504" s="33">
        <v>44889.678148148101</v>
      </c>
      <c r="J2504" s="58">
        <v>44889</v>
      </c>
      <c r="K2504" s="13" t="s">
        <v>213</v>
      </c>
      <c r="L2504" s="13" t="s">
        <v>30</v>
      </c>
      <c r="M2504" s="13" t="s">
        <v>214</v>
      </c>
      <c r="N2504" s="13" t="s">
        <v>206</v>
      </c>
      <c r="O2504" s="33" t="s">
        <v>38</v>
      </c>
      <c r="P2504" s="58" t="s">
        <v>38</v>
      </c>
      <c r="Q2504" s="33" t="s">
        <v>207</v>
      </c>
      <c r="R2504" s="14" t="s">
        <v>38</v>
      </c>
      <c r="S2504" s="13" t="s">
        <v>216</v>
      </c>
      <c r="T2504" s="13" t="s">
        <v>217</v>
      </c>
      <c r="U2504" s="33">
        <f t="shared" ca="1" si="468"/>
        <v>45744.56914039352</v>
      </c>
      <c r="V2504" s="13" t="str">
        <f t="shared" si="469"/>
        <v>Bangalore</v>
      </c>
      <c r="W2504" s="13" t="str">
        <f t="shared" si="470"/>
        <v>CLS</v>
      </c>
      <c r="X2504" s="13">
        <f t="shared" si="471"/>
        <v>16</v>
      </c>
      <c r="Y2504" s="13" t="str">
        <f>IFERROR(VLOOKUP(C2504,ReceivingTeam[],2,FALSE),"HelpDesk")</f>
        <v>HelpDesk</v>
      </c>
      <c r="Z2504" s="67">
        <f t="shared" si="472"/>
        <v>44890.490648148101</v>
      </c>
      <c r="AA2504" s="68">
        <f t="shared" si="473"/>
        <v>44889</v>
      </c>
      <c r="AB2504" s="69" t="b">
        <f t="shared" si="474"/>
        <v>1</v>
      </c>
      <c r="AC2504" s="70">
        <f t="shared" si="475"/>
        <v>0.5</v>
      </c>
      <c r="AD2504" s="67">
        <f t="shared" si="476"/>
        <v>44890.490648148101</v>
      </c>
      <c r="AE2504" s="67">
        <f>VLOOKUP(V2504,'Branch Wise Work Timelines'!C:G,3,FALSE)+AA2504</f>
        <v>44889.416666666664</v>
      </c>
      <c r="AF2504" s="67">
        <f>IF(V2504="Bangalore",VLOOKUP(V2504,'Branch Wise Work Timelines'!C:G,4,FALSE)+AA2504+1,IF(V2504="Mumbai",VLOOKUP(V2504,'Branch Wise Work Timelines'!C:G,4,FALSE)+AA2504+1,VLOOKUP(V2504,'Branch Wise Work Timelines'!C:G,4,FALSE)+AA2504))</f>
        <v>44890.104166666664</v>
      </c>
      <c r="AG2504" s="67">
        <f>WORKDAY.INTL(AA2504,1,11)+VLOOKUP(V2504,'Branch Wise Work Timelines'!C:G,3,FALSE)</f>
        <v>44890.416666666664</v>
      </c>
      <c r="AH2504" s="69" t="str">
        <f t="shared" ca="1" si="477"/>
        <v>Out of TAT</v>
      </c>
      <c r="AI2504" s="69">
        <f t="shared" ca="1" si="478"/>
        <v>20498</v>
      </c>
      <c r="AJ2504" s="69" t="str">
        <f ca="1">IF(AI2504&lt;0,"0-12",IFERROR(VLOOKUP(AI2504,Breakup[],2,FALSE),"&gt;24"))</f>
        <v>&gt;24</v>
      </c>
      <c r="AK2504" s="69" t="str">
        <f>VLOOKUP(V2504,Master!B:D,3,FALSE)</f>
        <v>South</v>
      </c>
      <c r="AL2504" s="69" t="str">
        <f t="shared" si="479"/>
        <v>Bangalore-CLS</v>
      </c>
    </row>
    <row r="2505" spans="1:38">
      <c r="A2505" s="13" t="s">
        <v>5321</v>
      </c>
      <c r="B2505" s="54">
        <v>44701.656685729198</v>
      </c>
      <c r="C2505" s="13" t="s">
        <v>211</v>
      </c>
      <c r="D2505" s="13">
        <v>1766</v>
      </c>
      <c r="E2505" s="13" t="s">
        <v>5322</v>
      </c>
      <c r="F2505" s="13" t="s">
        <v>15</v>
      </c>
      <c r="G2505" s="14">
        <v>1653041711052</v>
      </c>
      <c r="H2505" s="55">
        <v>0.60299768518518504</v>
      </c>
      <c r="I2505" s="33">
        <v>44885.602997685201</v>
      </c>
      <c r="J2505" s="58">
        <v>44885</v>
      </c>
      <c r="K2505" s="13" t="s">
        <v>213</v>
      </c>
      <c r="L2505" s="13" t="s">
        <v>30</v>
      </c>
      <c r="M2505" s="13" t="s">
        <v>214</v>
      </c>
      <c r="N2505" s="13" t="s">
        <v>206</v>
      </c>
      <c r="O2505" s="33" t="s">
        <v>38</v>
      </c>
      <c r="P2505" s="58" t="s">
        <v>38</v>
      </c>
      <c r="Q2505" s="33" t="s">
        <v>207</v>
      </c>
      <c r="R2505" s="14" t="s">
        <v>38</v>
      </c>
      <c r="S2505" s="13" t="s">
        <v>216</v>
      </c>
      <c r="T2505" s="13" t="s">
        <v>217</v>
      </c>
      <c r="U2505" s="33">
        <f t="shared" ca="1" si="468"/>
        <v>45744.56914039352</v>
      </c>
      <c r="V2505" s="13" t="str">
        <f t="shared" si="469"/>
        <v>Bangalore</v>
      </c>
      <c r="W2505" s="13" t="str">
        <f t="shared" si="470"/>
        <v>CLS</v>
      </c>
      <c r="X2505" s="13">
        <f t="shared" si="471"/>
        <v>14</v>
      </c>
      <c r="Y2505" s="13" t="str">
        <f>IFERROR(VLOOKUP(C2505,ReceivingTeam[],2,FALSE),"HelpDesk")</f>
        <v>HelpDesk</v>
      </c>
      <c r="Z2505" s="67">
        <f t="shared" si="472"/>
        <v>44885.916666666664</v>
      </c>
      <c r="AA2505" s="68">
        <f t="shared" si="473"/>
        <v>44885</v>
      </c>
      <c r="AB2505" s="69" t="b">
        <f t="shared" si="474"/>
        <v>0</v>
      </c>
      <c r="AC2505" s="70">
        <f t="shared" si="475"/>
        <v>0.5</v>
      </c>
      <c r="AD2505" s="67">
        <f t="shared" si="476"/>
        <v>44885.916666666664</v>
      </c>
      <c r="AE2505" s="67">
        <f>VLOOKUP(V2505,'Branch Wise Work Timelines'!C:G,3,FALSE)+AA2505</f>
        <v>44885.416666666664</v>
      </c>
      <c r="AF2505" s="67">
        <f>IF(V2505="Bangalore",VLOOKUP(V2505,'Branch Wise Work Timelines'!C:G,4,FALSE)+AA2505+1,IF(V2505="Mumbai",VLOOKUP(V2505,'Branch Wise Work Timelines'!C:G,4,FALSE)+AA2505+1,VLOOKUP(V2505,'Branch Wise Work Timelines'!C:G,4,FALSE)+AA2505))</f>
        <v>44886.104166666664</v>
      </c>
      <c r="AG2505" s="67">
        <f>WORKDAY.INTL(AA2505,1,11)+VLOOKUP(V2505,'Branch Wise Work Timelines'!C:G,3,FALSE)</f>
        <v>44886.416666666664</v>
      </c>
      <c r="AH2505" s="69" t="str">
        <f t="shared" ca="1" si="477"/>
        <v>Out of TAT</v>
      </c>
      <c r="AI2505" s="69">
        <f t="shared" ca="1" si="478"/>
        <v>20608</v>
      </c>
      <c r="AJ2505" s="69" t="str">
        <f ca="1">IF(AI2505&lt;0,"0-12",IFERROR(VLOOKUP(AI2505,Breakup[],2,FALSE),"&gt;24"))</f>
        <v>&gt;24</v>
      </c>
      <c r="AK2505" s="69" t="str">
        <f>VLOOKUP(V2505,Master!B:D,3,FALSE)</f>
        <v>South</v>
      </c>
      <c r="AL2505" s="69" t="str">
        <f t="shared" si="479"/>
        <v>Bangalore-CLS</v>
      </c>
    </row>
    <row r="2506" spans="1:38">
      <c r="A2506" s="13" t="s">
        <v>5323</v>
      </c>
      <c r="B2506" s="54">
        <v>44701.480293900502</v>
      </c>
      <c r="C2506" s="13" t="s">
        <v>268</v>
      </c>
      <c r="D2506" s="13">
        <v>1649</v>
      </c>
      <c r="E2506" s="13" t="s">
        <v>5324</v>
      </c>
      <c r="F2506" s="13" t="s">
        <v>15</v>
      </c>
      <c r="G2506" s="14">
        <v>1653031432017</v>
      </c>
      <c r="H2506" s="55">
        <v>0.880231481481481</v>
      </c>
      <c r="I2506" s="33">
        <v>44888.880231481497</v>
      </c>
      <c r="J2506" s="58">
        <v>44888</v>
      </c>
      <c r="K2506" s="13" t="s">
        <v>213</v>
      </c>
      <c r="L2506" s="13" t="s">
        <v>30</v>
      </c>
      <c r="M2506" s="13" t="s">
        <v>75</v>
      </c>
      <c r="N2506" s="13" t="s">
        <v>206</v>
      </c>
      <c r="O2506" s="33" t="s">
        <v>38</v>
      </c>
      <c r="P2506" s="58" t="s">
        <v>38</v>
      </c>
      <c r="Q2506" s="33" t="s">
        <v>207</v>
      </c>
      <c r="R2506" s="14" t="s">
        <v>38</v>
      </c>
      <c r="S2506" s="13" t="s">
        <v>216</v>
      </c>
      <c r="T2506" s="13" t="s">
        <v>217</v>
      </c>
      <c r="U2506" s="33">
        <f t="shared" ca="1" si="468"/>
        <v>45744.56914039352</v>
      </c>
      <c r="V2506" s="13" t="str">
        <f t="shared" si="469"/>
        <v>Bangalore</v>
      </c>
      <c r="W2506" s="13" t="str">
        <f t="shared" si="470"/>
        <v>CLS</v>
      </c>
      <c r="X2506" s="13">
        <f t="shared" si="471"/>
        <v>21</v>
      </c>
      <c r="Y2506" s="13" t="str">
        <f>IFERROR(VLOOKUP(C2506,ReceivingTeam[],2,FALSE),"HelpDesk")</f>
        <v>HelpDesk</v>
      </c>
      <c r="Z2506" s="67">
        <f t="shared" si="472"/>
        <v>44889.692731481497</v>
      </c>
      <c r="AA2506" s="68">
        <f t="shared" si="473"/>
        <v>44888</v>
      </c>
      <c r="AB2506" s="69" t="b">
        <f t="shared" si="474"/>
        <v>1</v>
      </c>
      <c r="AC2506" s="70">
        <f t="shared" si="475"/>
        <v>0.5</v>
      </c>
      <c r="AD2506" s="67">
        <f t="shared" si="476"/>
        <v>44889.692731481497</v>
      </c>
      <c r="AE2506" s="67">
        <f>VLOOKUP(V2506,'Branch Wise Work Timelines'!C:G,3,FALSE)+AA2506</f>
        <v>44888.416666666664</v>
      </c>
      <c r="AF2506" s="67">
        <f>IF(V2506="Bangalore",VLOOKUP(V2506,'Branch Wise Work Timelines'!C:G,4,FALSE)+AA2506+1,IF(V2506="Mumbai",VLOOKUP(V2506,'Branch Wise Work Timelines'!C:G,4,FALSE)+AA2506+1,VLOOKUP(V2506,'Branch Wise Work Timelines'!C:G,4,FALSE)+AA2506))</f>
        <v>44889.104166666664</v>
      </c>
      <c r="AG2506" s="67">
        <f>WORKDAY.INTL(AA2506,1,11)+VLOOKUP(V2506,'Branch Wise Work Timelines'!C:G,3,FALSE)</f>
        <v>44889.416666666664</v>
      </c>
      <c r="AH2506" s="69" t="str">
        <f t="shared" ca="1" si="477"/>
        <v>Out of TAT</v>
      </c>
      <c r="AI2506" s="69">
        <f t="shared" ca="1" si="478"/>
        <v>20518</v>
      </c>
      <c r="AJ2506" s="69" t="str">
        <f ca="1">IF(AI2506&lt;0,"0-12",IFERROR(VLOOKUP(AI2506,Breakup[],2,FALSE),"&gt;24"))</f>
        <v>&gt;24</v>
      </c>
      <c r="AK2506" s="69" t="str">
        <f>VLOOKUP(V2506,Master!B:D,3,FALSE)</f>
        <v>South</v>
      </c>
      <c r="AL2506" s="69" t="str">
        <f t="shared" si="479"/>
        <v>Bangalore-CLS</v>
      </c>
    </row>
    <row r="2507" spans="1:38">
      <c r="A2507" s="13" t="s">
        <v>5325</v>
      </c>
      <c r="B2507" s="54">
        <v>44701.652422881903</v>
      </c>
      <c r="C2507" s="13" t="s">
        <v>372</v>
      </c>
      <c r="D2507" s="13">
        <v>764</v>
      </c>
      <c r="E2507" s="13" t="s">
        <v>5326</v>
      </c>
      <c r="F2507" s="13" t="s">
        <v>15</v>
      </c>
      <c r="G2507" s="14">
        <v>1653042280155</v>
      </c>
      <c r="H2507" s="55">
        <v>0.94208333333333305</v>
      </c>
      <c r="I2507" s="33">
        <v>44881.942083333299</v>
      </c>
      <c r="J2507" s="58">
        <v>44881</v>
      </c>
      <c r="K2507" s="13" t="s">
        <v>213</v>
      </c>
      <c r="L2507" s="13" t="s">
        <v>30</v>
      </c>
      <c r="M2507" s="13" t="s">
        <v>214</v>
      </c>
      <c r="N2507" s="13" t="s">
        <v>206</v>
      </c>
      <c r="O2507" s="33" t="s">
        <v>38</v>
      </c>
      <c r="P2507" s="58" t="s">
        <v>38</v>
      </c>
      <c r="Q2507" s="33" t="s">
        <v>207</v>
      </c>
      <c r="R2507" s="14" t="s">
        <v>38</v>
      </c>
      <c r="S2507" s="13" t="s">
        <v>216</v>
      </c>
      <c r="T2507" s="13" t="s">
        <v>217</v>
      </c>
      <c r="U2507" s="33">
        <f t="shared" ca="1" si="468"/>
        <v>45744.56914039352</v>
      </c>
      <c r="V2507" s="13" t="str">
        <f t="shared" si="469"/>
        <v>Bangalore</v>
      </c>
      <c r="W2507" s="13" t="str">
        <f t="shared" si="470"/>
        <v>CLS</v>
      </c>
      <c r="X2507" s="13">
        <f t="shared" si="471"/>
        <v>22</v>
      </c>
      <c r="Y2507" s="13" t="str">
        <f>IFERROR(VLOOKUP(C2507,ReceivingTeam[],2,FALSE),"HelpDesk")</f>
        <v>HelpDesk</v>
      </c>
      <c r="Z2507" s="67">
        <f t="shared" si="472"/>
        <v>44882.754583333299</v>
      </c>
      <c r="AA2507" s="68">
        <f t="shared" si="473"/>
        <v>44881</v>
      </c>
      <c r="AB2507" s="69" t="b">
        <f t="shared" si="474"/>
        <v>1</v>
      </c>
      <c r="AC2507" s="70">
        <f t="shared" si="475"/>
        <v>0.5</v>
      </c>
      <c r="AD2507" s="67">
        <f t="shared" si="476"/>
        <v>44882.754583333299</v>
      </c>
      <c r="AE2507" s="67">
        <f>VLOOKUP(V2507,'Branch Wise Work Timelines'!C:G,3,FALSE)+AA2507</f>
        <v>44881.416666666664</v>
      </c>
      <c r="AF2507" s="67">
        <f>IF(V2507="Bangalore",VLOOKUP(V2507,'Branch Wise Work Timelines'!C:G,4,FALSE)+AA2507+1,IF(V2507="Mumbai",VLOOKUP(V2507,'Branch Wise Work Timelines'!C:G,4,FALSE)+AA2507+1,VLOOKUP(V2507,'Branch Wise Work Timelines'!C:G,4,FALSE)+AA2507))</f>
        <v>44882.104166666664</v>
      </c>
      <c r="AG2507" s="67">
        <f>WORKDAY.INTL(AA2507,1,11)+VLOOKUP(V2507,'Branch Wise Work Timelines'!C:G,3,FALSE)</f>
        <v>44882.416666666664</v>
      </c>
      <c r="AH2507" s="69" t="str">
        <f t="shared" ca="1" si="477"/>
        <v>Out of TAT</v>
      </c>
      <c r="AI2507" s="69">
        <f t="shared" ca="1" si="478"/>
        <v>20684</v>
      </c>
      <c r="AJ2507" s="69" t="str">
        <f ca="1">IF(AI2507&lt;0,"0-12",IFERROR(VLOOKUP(AI2507,Breakup[],2,FALSE),"&gt;24"))</f>
        <v>&gt;24</v>
      </c>
      <c r="AK2507" s="69" t="str">
        <f>VLOOKUP(V2507,Master!B:D,3,FALSE)</f>
        <v>South</v>
      </c>
      <c r="AL2507" s="69" t="str">
        <f t="shared" si="479"/>
        <v>Bangalore-CLS</v>
      </c>
    </row>
    <row r="2508" spans="1:38">
      <c r="A2508" s="13" t="s">
        <v>5327</v>
      </c>
      <c r="B2508" s="54">
        <v>44701.539154942097</v>
      </c>
      <c r="C2508" s="13" t="s">
        <v>404</v>
      </c>
      <c r="D2508" s="13">
        <v>863</v>
      </c>
      <c r="E2508" s="13" t="s">
        <v>5328</v>
      </c>
      <c r="F2508" s="13" t="s">
        <v>15</v>
      </c>
      <c r="G2508" s="14">
        <v>1653031432017</v>
      </c>
      <c r="H2508" s="55">
        <v>0.67031249999999998</v>
      </c>
      <c r="I2508" s="33">
        <v>44886.670312499999</v>
      </c>
      <c r="J2508" s="58">
        <v>44886</v>
      </c>
      <c r="K2508" s="13" t="s">
        <v>213</v>
      </c>
      <c r="L2508" s="13" t="s">
        <v>30</v>
      </c>
      <c r="M2508" s="13" t="s">
        <v>75</v>
      </c>
      <c r="N2508" s="13" t="s">
        <v>206</v>
      </c>
      <c r="O2508" s="33" t="s">
        <v>38</v>
      </c>
      <c r="P2508" s="58" t="s">
        <v>38</v>
      </c>
      <c r="Q2508" s="33" t="s">
        <v>207</v>
      </c>
      <c r="R2508" s="14" t="s">
        <v>38</v>
      </c>
      <c r="S2508" s="13" t="s">
        <v>216</v>
      </c>
      <c r="T2508" s="13" t="s">
        <v>217</v>
      </c>
      <c r="U2508" s="33">
        <f t="shared" ca="1" si="468"/>
        <v>45744.56914039352</v>
      </c>
      <c r="V2508" s="13" t="str">
        <f t="shared" si="469"/>
        <v>Bangalore</v>
      </c>
      <c r="W2508" s="13" t="str">
        <f t="shared" si="470"/>
        <v>CLS</v>
      </c>
      <c r="X2508" s="13">
        <f t="shared" si="471"/>
        <v>16</v>
      </c>
      <c r="Y2508" s="13" t="str">
        <f>IFERROR(VLOOKUP(C2508,ReceivingTeam[],2,FALSE),"HelpDesk")</f>
        <v>HelpDesk</v>
      </c>
      <c r="Z2508" s="67">
        <f t="shared" si="472"/>
        <v>44887.482812499999</v>
      </c>
      <c r="AA2508" s="68">
        <f t="shared" si="473"/>
        <v>44886</v>
      </c>
      <c r="AB2508" s="69" t="b">
        <f t="shared" si="474"/>
        <v>1</v>
      </c>
      <c r="AC2508" s="70">
        <f t="shared" si="475"/>
        <v>0.5</v>
      </c>
      <c r="AD2508" s="67">
        <f t="shared" si="476"/>
        <v>44887.482812499999</v>
      </c>
      <c r="AE2508" s="67">
        <f>VLOOKUP(V2508,'Branch Wise Work Timelines'!C:G,3,FALSE)+AA2508</f>
        <v>44886.416666666664</v>
      </c>
      <c r="AF2508" s="67">
        <f>IF(V2508="Bangalore",VLOOKUP(V2508,'Branch Wise Work Timelines'!C:G,4,FALSE)+AA2508+1,IF(V2508="Mumbai",VLOOKUP(V2508,'Branch Wise Work Timelines'!C:G,4,FALSE)+AA2508+1,VLOOKUP(V2508,'Branch Wise Work Timelines'!C:G,4,FALSE)+AA2508))</f>
        <v>44887.104166666664</v>
      </c>
      <c r="AG2508" s="67">
        <f>WORKDAY.INTL(AA2508,1,11)+VLOOKUP(V2508,'Branch Wise Work Timelines'!C:G,3,FALSE)</f>
        <v>44887.416666666664</v>
      </c>
      <c r="AH2508" s="69" t="str">
        <f t="shared" ca="1" si="477"/>
        <v>Out of TAT</v>
      </c>
      <c r="AI2508" s="69">
        <f t="shared" ca="1" si="478"/>
        <v>20571</v>
      </c>
      <c r="AJ2508" s="69" t="str">
        <f ca="1">IF(AI2508&lt;0,"0-12",IFERROR(VLOOKUP(AI2508,Breakup[],2,FALSE),"&gt;24"))</f>
        <v>&gt;24</v>
      </c>
      <c r="AK2508" s="69" t="str">
        <f>VLOOKUP(V2508,Master!B:D,3,FALSE)</f>
        <v>South</v>
      </c>
      <c r="AL2508" s="69" t="str">
        <f t="shared" si="479"/>
        <v>Bangalore-CLS</v>
      </c>
    </row>
    <row r="2509" spans="1:38">
      <c r="A2509" s="13" t="s">
        <v>5329</v>
      </c>
      <c r="B2509" s="54">
        <v>44701.539157523097</v>
      </c>
      <c r="C2509" s="13" t="s">
        <v>418</v>
      </c>
      <c r="D2509" s="13">
        <v>1387</v>
      </c>
      <c r="E2509" s="13" t="s">
        <v>5330</v>
      </c>
      <c r="F2509" s="13" t="s">
        <v>15</v>
      </c>
      <c r="G2509" s="14">
        <v>1653034041355</v>
      </c>
      <c r="H2509" s="55">
        <v>0.50126157407407401</v>
      </c>
      <c r="I2509" s="33">
        <v>44891.5012615741</v>
      </c>
      <c r="J2509" s="58">
        <v>44891</v>
      </c>
      <c r="K2509" s="13" t="s">
        <v>213</v>
      </c>
      <c r="L2509" s="13" t="s">
        <v>30</v>
      </c>
      <c r="M2509" s="13" t="s">
        <v>227</v>
      </c>
      <c r="N2509" s="13" t="s">
        <v>206</v>
      </c>
      <c r="O2509" s="33">
        <v>44891.537870370397</v>
      </c>
      <c r="P2509" s="58">
        <v>44891</v>
      </c>
      <c r="Q2509" s="33" t="s">
        <v>237</v>
      </c>
      <c r="R2509" s="14">
        <v>1189</v>
      </c>
      <c r="S2509" s="13" t="s">
        <v>216</v>
      </c>
      <c r="T2509" s="13" t="s">
        <v>217</v>
      </c>
      <c r="U2509" s="33">
        <f t="shared" ca="1" si="468"/>
        <v>45744.56914039352</v>
      </c>
      <c r="V2509" s="13" t="str">
        <f t="shared" si="469"/>
        <v>Bangalore</v>
      </c>
      <c r="W2509" s="13" t="str">
        <f t="shared" si="470"/>
        <v>CLS</v>
      </c>
      <c r="X2509" s="13">
        <f t="shared" si="471"/>
        <v>12</v>
      </c>
      <c r="Y2509" s="13" t="str">
        <f>IFERROR(VLOOKUP(C2509,ReceivingTeam[],2,FALSE),"HelpDesk")</f>
        <v>HelpDesk</v>
      </c>
      <c r="Z2509" s="67">
        <f t="shared" si="472"/>
        <v>44892.0012615741</v>
      </c>
      <c r="AA2509" s="68">
        <f t="shared" si="473"/>
        <v>44891</v>
      </c>
      <c r="AB2509" s="69" t="b">
        <f t="shared" si="474"/>
        <v>1</v>
      </c>
      <c r="AC2509" s="70">
        <f t="shared" si="475"/>
        <v>0.5</v>
      </c>
      <c r="AD2509" s="67">
        <f t="shared" si="476"/>
        <v>44892.0012615741</v>
      </c>
      <c r="AE2509" s="67">
        <f>VLOOKUP(V2509,'Branch Wise Work Timelines'!C:G,3,FALSE)+AA2509</f>
        <v>44891.416666666664</v>
      </c>
      <c r="AF2509" s="67">
        <f>IF(V2509="Bangalore",VLOOKUP(V2509,'Branch Wise Work Timelines'!C:G,4,FALSE)+AA2509+1,IF(V2509="Mumbai",VLOOKUP(V2509,'Branch Wise Work Timelines'!C:G,4,FALSE)+AA2509+1,VLOOKUP(V2509,'Branch Wise Work Timelines'!C:G,4,FALSE)+AA2509))</f>
        <v>44892.104166666664</v>
      </c>
      <c r="AG2509" s="67">
        <f>WORKDAY.INTL(AA2509,1,11)+VLOOKUP(V2509,'Branch Wise Work Timelines'!C:G,3,FALSE)</f>
        <v>44893.416666666664</v>
      </c>
      <c r="AH2509" s="69" t="str">
        <f t="shared" si="477"/>
        <v>Met</v>
      </c>
      <c r="AI2509" s="69">
        <f t="shared" ca="1" si="478"/>
        <v>20462</v>
      </c>
      <c r="AJ2509" s="69" t="str">
        <f ca="1">IF(AI2509&lt;0,"0-12",IFERROR(VLOOKUP(AI2509,Breakup[],2,FALSE),"&gt;24"))</f>
        <v>&gt;24</v>
      </c>
      <c r="AK2509" s="69" t="str">
        <f>VLOOKUP(V2509,Master!B:D,3,FALSE)</f>
        <v>South</v>
      </c>
      <c r="AL2509" s="69" t="str">
        <f t="shared" si="479"/>
        <v>Bangalore-CLS</v>
      </c>
    </row>
    <row r="2510" spans="1:38">
      <c r="A2510" s="13" t="s">
        <v>5331</v>
      </c>
      <c r="B2510" s="54">
        <v>44701.539961030103</v>
      </c>
      <c r="C2510" s="13" t="s">
        <v>404</v>
      </c>
      <c r="D2510" s="13">
        <v>333</v>
      </c>
      <c r="E2510" s="13" t="s">
        <v>5332</v>
      </c>
      <c r="F2510" s="13" t="s">
        <v>15</v>
      </c>
      <c r="G2510" s="14">
        <v>1653031432017</v>
      </c>
      <c r="H2510" s="55">
        <v>0.17783564814814801</v>
      </c>
      <c r="I2510" s="33">
        <v>44887.177835648101</v>
      </c>
      <c r="J2510" s="58">
        <v>44887</v>
      </c>
      <c r="K2510" s="13" t="s">
        <v>213</v>
      </c>
      <c r="L2510" s="13" t="s">
        <v>30</v>
      </c>
      <c r="M2510" s="13" t="s">
        <v>75</v>
      </c>
      <c r="N2510" s="13" t="s">
        <v>206</v>
      </c>
      <c r="O2510" s="33" t="s">
        <v>38</v>
      </c>
      <c r="P2510" s="58" t="s">
        <v>38</v>
      </c>
      <c r="Q2510" s="33" t="s">
        <v>207</v>
      </c>
      <c r="R2510" s="14" t="s">
        <v>38</v>
      </c>
      <c r="S2510" s="13" t="s">
        <v>216</v>
      </c>
      <c r="T2510" s="13" t="s">
        <v>217</v>
      </c>
      <c r="U2510" s="33">
        <f t="shared" ca="1" si="468"/>
        <v>45744.56914039352</v>
      </c>
      <c r="V2510" s="13" t="str">
        <f t="shared" si="469"/>
        <v>Bangalore</v>
      </c>
      <c r="W2510" s="13" t="str">
        <f t="shared" si="470"/>
        <v>CLS</v>
      </c>
      <c r="X2510" s="13">
        <f t="shared" si="471"/>
        <v>4</v>
      </c>
      <c r="Y2510" s="13" t="str">
        <f>IFERROR(VLOOKUP(C2510,ReceivingTeam[],2,FALSE),"HelpDesk")</f>
        <v>HelpDesk</v>
      </c>
      <c r="Z2510" s="67">
        <f t="shared" si="472"/>
        <v>44887.916666666664</v>
      </c>
      <c r="AA2510" s="68">
        <f t="shared" si="473"/>
        <v>44887</v>
      </c>
      <c r="AB2510" s="69" t="b">
        <f t="shared" si="474"/>
        <v>1</v>
      </c>
      <c r="AC2510" s="70">
        <f t="shared" si="475"/>
        <v>0.5</v>
      </c>
      <c r="AD2510" s="67">
        <f t="shared" si="476"/>
        <v>44887.916666666664</v>
      </c>
      <c r="AE2510" s="67">
        <f>VLOOKUP(V2510,'Branch Wise Work Timelines'!C:G,3,FALSE)+AA2510</f>
        <v>44887.416666666664</v>
      </c>
      <c r="AF2510" s="67">
        <f>IF(V2510="Bangalore",VLOOKUP(V2510,'Branch Wise Work Timelines'!C:G,4,FALSE)+AA2510+1,IF(V2510="Mumbai",VLOOKUP(V2510,'Branch Wise Work Timelines'!C:G,4,FALSE)+AA2510+1,VLOOKUP(V2510,'Branch Wise Work Timelines'!C:G,4,FALSE)+AA2510))</f>
        <v>44888.104166666664</v>
      </c>
      <c r="AG2510" s="67">
        <f>WORKDAY.INTL(AA2510,1,11)+VLOOKUP(V2510,'Branch Wise Work Timelines'!C:G,3,FALSE)</f>
        <v>44888.416666666664</v>
      </c>
      <c r="AH2510" s="69" t="str">
        <f t="shared" ca="1" si="477"/>
        <v>Out of TAT</v>
      </c>
      <c r="AI2510" s="69">
        <f t="shared" ca="1" si="478"/>
        <v>20560</v>
      </c>
      <c r="AJ2510" s="69" t="str">
        <f ca="1">IF(AI2510&lt;0,"0-12",IFERROR(VLOOKUP(AI2510,Breakup[],2,FALSE),"&gt;24"))</f>
        <v>&gt;24</v>
      </c>
      <c r="AK2510" s="69" t="str">
        <f>VLOOKUP(V2510,Master!B:D,3,FALSE)</f>
        <v>South</v>
      </c>
      <c r="AL2510" s="69" t="str">
        <f t="shared" si="479"/>
        <v>Bangalore-CLS</v>
      </c>
    </row>
    <row r="2511" spans="1:38">
      <c r="A2511" s="13" t="s">
        <v>5333</v>
      </c>
      <c r="B2511" s="54">
        <v>44701.587708564803</v>
      </c>
      <c r="C2511" s="13" t="s">
        <v>113</v>
      </c>
      <c r="D2511" s="13">
        <v>1174</v>
      </c>
      <c r="E2511" s="13" t="s">
        <v>5334</v>
      </c>
      <c r="F2511" s="13" t="s">
        <v>24</v>
      </c>
      <c r="G2511" s="14">
        <v>1653036048991</v>
      </c>
      <c r="H2511" s="55">
        <v>0.48981481481481498</v>
      </c>
      <c r="I2511" s="33">
        <v>44890.489814814799</v>
      </c>
      <c r="J2511" s="58">
        <v>44890</v>
      </c>
      <c r="K2511" s="13" t="s">
        <v>263</v>
      </c>
      <c r="L2511" s="13" t="s">
        <v>69</v>
      </c>
      <c r="M2511" s="13" t="s">
        <v>101</v>
      </c>
      <c r="N2511" s="13" t="s">
        <v>206</v>
      </c>
      <c r="O2511" s="33" t="s">
        <v>38</v>
      </c>
      <c r="P2511" s="58" t="s">
        <v>38</v>
      </c>
      <c r="Q2511" s="33" t="s">
        <v>207</v>
      </c>
      <c r="R2511" s="14" t="s">
        <v>38</v>
      </c>
      <c r="S2511" s="13" t="s">
        <v>208</v>
      </c>
      <c r="T2511" s="13" t="s">
        <v>209</v>
      </c>
      <c r="U2511" s="33">
        <f t="shared" ca="1" si="468"/>
        <v>45744.56914039352</v>
      </c>
      <c r="V2511" s="13" t="str">
        <f t="shared" si="469"/>
        <v>Mumbai</v>
      </c>
      <c r="W2511" s="13" t="str">
        <f t="shared" si="470"/>
        <v>DOMI</v>
      </c>
      <c r="X2511" s="13">
        <f t="shared" si="471"/>
        <v>11</v>
      </c>
      <c r="Y2511" s="13" t="str">
        <f>IFERROR(VLOOKUP(C2511,ReceivingTeam[],2,FALSE),"HelpDesk")</f>
        <v>Branch office</v>
      </c>
      <c r="Z2511" s="67">
        <f t="shared" si="472"/>
        <v>44890.989814814799</v>
      </c>
      <c r="AA2511" s="68">
        <f t="shared" si="473"/>
        <v>44890</v>
      </c>
      <c r="AB2511" s="69" t="b">
        <f t="shared" si="474"/>
        <v>1</v>
      </c>
      <c r="AC2511" s="70">
        <f t="shared" si="475"/>
        <v>0.5</v>
      </c>
      <c r="AD2511" s="67">
        <f t="shared" si="476"/>
        <v>44890.989814814799</v>
      </c>
      <c r="AE2511" s="67">
        <f>VLOOKUP(V2511,'Branch Wise Work Timelines'!C:G,3,FALSE)+AA2511</f>
        <v>44890.416666666664</v>
      </c>
      <c r="AF2511" s="67">
        <f>IF(V2511="Bangalore",VLOOKUP(V2511,'Branch Wise Work Timelines'!C:G,4,FALSE)+AA2511+1,IF(V2511="Mumbai",VLOOKUP(V2511,'Branch Wise Work Timelines'!C:G,4,FALSE)+AA2511+1,VLOOKUP(V2511,'Branch Wise Work Timelines'!C:G,4,FALSE)+AA2511))</f>
        <v>44891.25</v>
      </c>
      <c r="AG2511" s="67">
        <f>WORKDAY.INTL(AA2511,1,11)+VLOOKUP(V2511,'Branch Wise Work Timelines'!C:G,3,FALSE)</f>
        <v>44891.416666666664</v>
      </c>
      <c r="AH2511" s="69" t="str">
        <f t="shared" ca="1" si="477"/>
        <v>Out of TAT</v>
      </c>
      <c r="AI2511" s="69">
        <f t="shared" ca="1" si="478"/>
        <v>20486</v>
      </c>
      <c r="AJ2511" s="69" t="str">
        <f ca="1">IF(AI2511&lt;0,"0-12",IFERROR(VLOOKUP(AI2511,Breakup[],2,FALSE),"&gt;24"))</f>
        <v>&gt;24</v>
      </c>
      <c r="AK2511" s="69" t="str">
        <f>VLOOKUP(V2511,Master!B:D,3,FALSE)</f>
        <v>East</v>
      </c>
      <c r="AL2511" s="69" t="str">
        <f t="shared" si="479"/>
        <v>Mumbai</v>
      </c>
    </row>
    <row r="2512" spans="1:38">
      <c r="A2512" s="13" t="s">
        <v>5335</v>
      </c>
      <c r="B2512" s="54">
        <v>44701.588336840301</v>
      </c>
      <c r="C2512" s="13" t="s">
        <v>113</v>
      </c>
      <c r="D2512" s="13">
        <v>1832</v>
      </c>
      <c r="E2512" s="13" t="s">
        <v>5336</v>
      </c>
      <c r="F2512" s="13" t="s">
        <v>24</v>
      </c>
      <c r="G2512" s="14">
        <v>1653036048991</v>
      </c>
      <c r="H2512" s="55">
        <v>0.93826388888888901</v>
      </c>
      <c r="I2512" s="33">
        <v>44883.9382638889</v>
      </c>
      <c r="J2512" s="58">
        <v>44883</v>
      </c>
      <c r="K2512" s="13" t="s">
        <v>263</v>
      </c>
      <c r="L2512" s="13" t="s">
        <v>69</v>
      </c>
      <c r="M2512" s="13" t="s">
        <v>101</v>
      </c>
      <c r="N2512" s="13" t="s">
        <v>206</v>
      </c>
      <c r="O2512" s="33" t="s">
        <v>38</v>
      </c>
      <c r="P2512" s="58" t="s">
        <v>38</v>
      </c>
      <c r="Q2512" s="33" t="s">
        <v>207</v>
      </c>
      <c r="R2512" s="14" t="s">
        <v>38</v>
      </c>
      <c r="S2512" s="13" t="s">
        <v>208</v>
      </c>
      <c r="T2512" s="13" t="s">
        <v>209</v>
      </c>
      <c r="U2512" s="33">
        <f t="shared" ca="1" si="468"/>
        <v>45744.56914039352</v>
      </c>
      <c r="V2512" s="13" t="str">
        <f t="shared" si="469"/>
        <v>Mumbai</v>
      </c>
      <c r="W2512" s="13" t="str">
        <f t="shared" si="470"/>
        <v>DOMI</v>
      </c>
      <c r="X2512" s="13">
        <f t="shared" si="471"/>
        <v>22</v>
      </c>
      <c r="Y2512" s="13" t="str">
        <f>IFERROR(VLOOKUP(C2512,ReceivingTeam[],2,FALSE),"HelpDesk")</f>
        <v>Branch office</v>
      </c>
      <c r="Z2512" s="67">
        <f t="shared" si="472"/>
        <v>44884.604930555564</v>
      </c>
      <c r="AA2512" s="68">
        <f t="shared" si="473"/>
        <v>44883</v>
      </c>
      <c r="AB2512" s="69" t="b">
        <f t="shared" si="474"/>
        <v>1</v>
      </c>
      <c r="AC2512" s="70">
        <f t="shared" si="475"/>
        <v>0.5</v>
      </c>
      <c r="AD2512" s="67">
        <f t="shared" si="476"/>
        <v>44884.604930555564</v>
      </c>
      <c r="AE2512" s="67">
        <f>VLOOKUP(V2512,'Branch Wise Work Timelines'!C:G,3,FALSE)+AA2512</f>
        <v>44883.416666666664</v>
      </c>
      <c r="AF2512" s="67">
        <f>IF(V2512="Bangalore",VLOOKUP(V2512,'Branch Wise Work Timelines'!C:G,4,FALSE)+AA2512+1,IF(V2512="Mumbai",VLOOKUP(V2512,'Branch Wise Work Timelines'!C:G,4,FALSE)+AA2512+1,VLOOKUP(V2512,'Branch Wise Work Timelines'!C:G,4,FALSE)+AA2512))</f>
        <v>44884.25</v>
      </c>
      <c r="AG2512" s="67">
        <f>WORKDAY.INTL(AA2512,1,11)+VLOOKUP(V2512,'Branch Wise Work Timelines'!C:G,3,FALSE)</f>
        <v>44884.416666666664</v>
      </c>
      <c r="AH2512" s="69" t="str">
        <f t="shared" ca="1" si="477"/>
        <v>Out of TAT</v>
      </c>
      <c r="AI2512" s="69">
        <f t="shared" ca="1" si="478"/>
        <v>20640</v>
      </c>
      <c r="AJ2512" s="69" t="str">
        <f ca="1">IF(AI2512&lt;0,"0-12",IFERROR(VLOOKUP(AI2512,Breakup[],2,FALSE),"&gt;24"))</f>
        <v>&gt;24</v>
      </c>
      <c r="AK2512" s="69" t="str">
        <f>VLOOKUP(V2512,Master!B:D,3,FALSE)</f>
        <v>East</v>
      </c>
      <c r="AL2512" s="69" t="str">
        <f t="shared" si="479"/>
        <v>Mumbai</v>
      </c>
    </row>
    <row r="2513" spans="1:38">
      <c r="A2513" s="13" t="s">
        <v>5337</v>
      </c>
      <c r="B2513" s="54">
        <v>44701.588890821797</v>
      </c>
      <c r="C2513" s="13" t="s">
        <v>113</v>
      </c>
      <c r="D2513" s="13">
        <v>1289</v>
      </c>
      <c r="E2513" s="13" t="s">
        <v>5338</v>
      </c>
      <c r="F2513" s="13" t="s">
        <v>24</v>
      </c>
      <c r="G2513" s="14">
        <v>1653036048991</v>
      </c>
      <c r="H2513" s="55">
        <v>0.11465277777777801</v>
      </c>
      <c r="I2513" s="33">
        <v>44888.114652777796</v>
      </c>
      <c r="J2513" s="58">
        <v>44888</v>
      </c>
      <c r="K2513" s="13" t="s">
        <v>263</v>
      </c>
      <c r="L2513" s="13" t="s">
        <v>69</v>
      </c>
      <c r="M2513" s="13" t="s">
        <v>101</v>
      </c>
      <c r="N2513" s="13" t="s">
        <v>206</v>
      </c>
      <c r="O2513" s="33" t="s">
        <v>38</v>
      </c>
      <c r="P2513" s="58" t="s">
        <v>38</v>
      </c>
      <c r="Q2513" s="33" t="s">
        <v>207</v>
      </c>
      <c r="R2513" s="14" t="s">
        <v>38</v>
      </c>
      <c r="S2513" s="13" t="s">
        <v>208</v>
      </c>
      <c r="T2513" s="13" t="s">
        <v>209</v>
      </c>
      <c r="U2513" s="33">
        <f t="shared" ca="1" si="468"/>
        <v>45744.56914039352</v>
      </c>
      <c r="V2513" s="13" t="str">
        <f t="shared" si="469"/>
        <v>Mumbai</v>
      </c>
      <c r="W2513" s="13" t="str">
        <f t="shared" si="470"/>
        <v>DOMI</v>
      </c>
      <c r="X2513" s="13">
        <f t="shared" si="471"/>
        <v>2</v>
      </c>
      <c r="Y2513" s="13" t="str">
        <f>IFERROR(VLOOKUP(C2513,ReceivingTeam[],2,FALSE),"HelpDesk")</f>
        <v>Branch office</v>
      </c>
      <c r="Z2513" s="67">
        <f t="shared" si="472"/>
        <v>44888.916666666664</v>
      </c>
      <c r="AA2513" s="68">
        <f t="shared" si="473"/>
        <v>44888</v>
      </c>
      <c r="AB2513" s="69" t="b">
        <f t="shared" si="474"/>
        <v>1</v>
      </c>
      <c r="AC2513" s="70">
        <f t="shared" si="475"/>
        <v>0.5</v>
      </c>
      <c r="AD2513" s="67">
        <f t="shared" si="476"/>
        <v>44888.916666666664</v>
      </c>
      <c r="AE2513" s="67">
        <f>VLOOKUP(V2513,'Branch Wise Work Timelines'!C:G,3,FALSE)+AA2513</f>
        <v>44888.416666666664</v>
      </c>
      <c r="AF2513" s="67">
        <f>IF(V2513="Bangalore",VLOOKUP(V2513,'Branch Wise Work Timelines'!C:G,4,FALSE)+AA2513+1,IF(V2513="Mumbai",VLOOKUP(V2513,'Branch Wise Work Timelines'!C:G,4,FALSE)+AA2513+1,VLOOKUP(V2513,'Branch Wise Work Timelines'!C:G,4,FALSE)+AA2513))</f>
        <v>44889.25</v>
      </c>
      <c r="AG2513" s="67">
        <f>WORKDAY.INTL(AA2513,1,11)+VLOOKUP(V2513,'Branch Wise Work Timelines'!C:G,3,FALSE)</f>
        <v>44889.416666666664</v>
      </c>
      <c r="AH2513" s="69" t="str">
        <f t="shared" ca="1" si="477"/>
        <v>Out of TAT</v>
      </c>
      <c r="AI2513" s="69">
        <f t="shared" ca="1" si="478"/>
        <v>20536</v>
      </c>
      <c r="AJ2513" s="69" t="str">
        <f ca="1">IF(AI2513&lt;0,"0-12",IFERROR(VLOOKUP(AI2513,Breakup[],2,FALSE),"&gt;24"))</f>
        <v>&gt;24</v>
      </c>
      <c r="AK2513" s="69" t="str">
        <f>VLOOKUP(V2513,Master!B:D,3,FALSE)</f>
        <v>East</v>
      </c>
      <c r="AL2513" s="69" t="str">
        <f t="shared" si="479"/>
        <v>Mumbai</v>
      </c>
    </row>
    <row r="2514" spans="1:38">
      <c r="A2514" s="13" t="s">
        <v>5339</v>
      </c>
      <c r="B2514" s="54">
        <v>44701.637290625004</v>
      </c>
      <c r="C2514" s="13" t="s">
        <v>230</v>
      </c>
      <c r="D2514" s="13">
        <v>1920</v>
      </c>
      <c r="E2514" s="13" t="s">
        <v>5340</v>
      </c>
      <c r="F2514" s="13" t="s">
        <v>15</v>
      </c>
      <c r="G2514" s="14">
        <v>1653041711052</v>
      </c>
      <c r="H2514" s="55">
        <v>0.88649305555555602</v>
      </c>
      <c r="I2514" s="33">
        <v>44886.886493055601</v>
      </c>
      <c r="J2514" s="58">
        <v>44886</v>
      </c>
      <c r="K2514" s="13" t="s">
        <v>213</v>
      </c>
      <c r="L2514" s="13" t="s">
        <v>30</v>
      </c>
      <c r="M2514" s="13" t="s">
        <v>214</v>
      </c>
      <c r="N2514" s="13" t="s">
        <v>206</v>
      </c>
      <c r="O2514" s="33" t="s">
        <v>38</v>
      </c>
      <c r="P2514" s="58" t="s">
        <v>38</v>
      </c>
      <c r="Q2514" s="33" t="s">
        <v>207</v>
      </c>
      <c r="R2514" s="14" t="s">
        <v>38</v>
      </c>
      <c r="S2514" s="13" t="s">
        <v>216</v>
      </c>
      <c r="T2514" s="13" t="s">
        <v>217</v>
      </c>
      <c r="U2514" s="33">
        <f t="shared" ca="1" si="468"/>
        <v>45744.56914039352</v>
      </c>
      <c r="V2514" s="13" t="str">
        <f t="shared" si="469"/>
        <v>Bangalore</v>
      </c>
      <c r="W2514" s="13" t="str">
        <f t="shared" si="470"/>
        <v>CLS</v>
      </c>
      <c r="X2514" s="13">
        <f t="shared" si="471"/>
        <v>21</v>
      </c>
      <c r="Y2514" s="13" t="str">
        <f>IFERROR(VLOOKUP(C2514,ReceivingTeam[],2,FALSE),"HelpDesk")</f>
        <v>HelpDesk</v>
      </c>
      <c r="Z2514" s="67">
        <f t="shared" si="472"/>
        <v>44887.698993055601</v>
      </c>
      <c r="AA2514" s="68">
        <f t="shared" si="473"/>
        <v>44886</v>
      </c>
      <c r="AB2514" s="69" t="b">
        <f t="shared" si="474"/>
        <v>1</v>
      </c>
      <c r="AC2514" s="70">
        <f t="shared" si="475"/>
        <v>0.5</v>
      </c>
      <c r="AD2514" s="67">
        <f t="shared" si="476"/>
        <v>44887.698993055601</v>
      </c>
      <c r="AE2514" s="67">
        <f>VLOOKUP(V2514,'Branch Wise Work Timelines'!C:G,3,FALSE)+AA2514</f>
        <v>44886.416666666664</v>
      </c>
      <c r="AF2514" s="67">
        <f>IF(V2514="Bangalore",VLOOKUP(V2514,'Branch Wise Work Timelines'!C:G,4,FALSE)+AA2514+1,IF(V2514="Mumbai",VLOOKUP(V2514,'Branch Wise Work Timelines'!C:G,4,FALSE)+AA2514+1,VLOOKUP(V2514,'Branch Wise Work Timelines'!C:G,4,FALSE)+AA2514))</f>
        <v>44887.104166666664</v>
      </c>
      <c r="AG2514" s="67">
        <f>WORKDAY.INTL(AA2514,1,11)+VLOOKUP(V2514,'Branch Wise Work Timelines'!C:G,3,FALSE)</f>
        <v>44887.416666666664</v>
      </c>
      <c r="AH2514" s="69" t="str">
        <f t="shared" ca="1" si="477"/>
        <v>Out of TAT</v>
      </c>
      <c r="AI2514" s="69">
        <f t="shared" ca="1" si="478"/>
        <v>20565</v>
      </c>
      <c r="AJ2514" s="69" t="str">
        <f ca="1">IF(AI2514&lt;0,"0-12",IFERROR(VLOOKUP(AI2514,Breakup[],2,FALSE),"&gt;24"))</f>
        <v>&gt;24</v>
      </c>
      <c r="AK2514" s="69" t="str">
        <f>VLOOKUP(V2514,Master!B:D,3,FALSE)</f>
        <v>South</v>
      </c>
      <c r="AL2514" s="69" t="str">
        <f t="shared" si="479"/>
        <v>Bangalore-CLS</v>
      </c>
    </row>
    <row r="2515" spans="1:38">
      <c r="A2515" s="13" t="s">
        <v>5341</v>
      </c>
      <c r="B2515" s="54">
        <v>44701.637900544003</v>
      </c>
      <c r="C2515" s="13" t="s">
        <v>583</v>
      </c>
      <c r="D2515" s="13">
        <v>1310</v>
      </c>
      <c r="E2515" s="13" t="s">
        <v>5342</v>
      </c>
      <c r="F2515" s="13" t="s">
        <v>15</v>
      </c>
      <c r="G2515" s="14">
        <v>1653042280155</v>
      </c>
      <c r="H2515" s="55">
        <v>0.79416666666666702</v>
      </c>
      <c r="I2515" s="33">
        <v>44885.794166666703</v>
      </c>
      <c r="J2515" s="58">
        <v>44885</v>
      </c>
      <c r="K2515" s="13" t="s">
        <v>213</v>
      </c>
      <c r="L2515" s="13" t="s">
        <v>30</v>
      </c>
      <c r="M2515" s="13" t="s">
        <v>214</v>
      </c>
      <c r="N2515" s="13" t="s">
        <v>206</v>
      </c>
      <c r="O2515" s="33" t="s">
        <v>38</v>
      </c>
      <c r="P2515" s="58" t="s">
        <v>38</v>
      </c>
      <c r="Q2515" s="33" t="s">
        <v>207</v>
      </c>
      <c r="R2515" s="14" t="s">
        <v>38</v>
      </c>
      <c r="S2515" s="13" t="s">
        <v>216</v>
      </c>
      <c r="T2515" s="13" t="s">
        <v>217</v>
      </c>
      <c r="U2515" s="33">
        <f t="shared" ca="1" si="468"/>
        <v>45744.56914039352</v>
      </c>
      <c r="V2515" s="13" t="str">
        <f t="shared" si="469"/>
        <v>Bangalore</v>
      </c>
      <c r="W2515" s="13" t="str">
        <f t="shared" si="470"/>
        <v>CLS</v>
      </c>
      <c r="X2515" s="13">
        <f t="shared" si="471"/>
        <v>19</v>
      </c>
      <c r="Y2515" s="13" t="str">
        <f>IFERROR(VLOOKUP(C2515,ReceivingTeam[],2,FALSE),"HelpDesk")</f>
        <v>HelpDesk</v>
      </c>
      <c r="Z2515" s="67">
        <f t="shared" si="472"/>
        <v>44885.916666666664</v>
      </c>
      <c r="AA2515" s="68">
        <f t="shared" si="473"/>
        <v>44885</v>
      </c>
      <c r="AB2515" s="69" t="b">
        <f t="shared" si="474"/>
        <v>0</v>
      </c>
      <c r="AC2515" s="70">
        <f t="shared" si="475"/>
        <v>0.5</v>
      </c>
      <c r="AD2515" s="67">
        <f t="shared" si="476"/>
        <v>44885.916666666664</v>
      </c>
      <c r="AE2515" s="67">
        <f>VLOOKUP(V2515,'Branch Wise Work Timelines'!C:G,3,FALSE)+AA2515</f>
        <v>44885.416666666664</v>
      </c>
      <c r="AF2515" s="67">
        <f>IF(V2515="Bangalore",VLOOKUP(V2515,'Branch Wise Work Timelines'!C:G,4,FALSE)+AA2515+1,IF(V2515="Mumbai",VLOOKUP(V2515,'Branch Wise Work Timelines'!C:G,4,FALSE)+AA2515+1,VLOOKUP(V2515,'Branch Wise Work Timelines'!C:G,4,FALSE)+AA2515))</f>
        <v>44886.104166666664</v>
      </c>
      <c r="AG2515" s="67">
        <f>WORKDAY.INTL(AA2515,1,11)+VLOOKUP(V2515,'Branch Wise Work Timelines'!C:G,3,FALSE)</f>
        <v>44886.416666666664</v>
      </c>
      <c r="AH2515" s="69" t="str">
        <f t="shared" ca="1" si="477"/>
        <v>Out of TAT</v>
      </c>
      <c r="AI2515" s="69">
        <f t="shared" ca="1" si="478"/>
        <v>20608</v>
      </c>
      <c r="AJ2515" s="69" t="str">
        <f ca="1">IF(AI2515&lt;0,"0-12",IFERROR(VLOOKUP(AI2515,Breakup[],2,FALSE),"&gt;24"))</f>
        <v>&gt;24</v>
      </c>
      <c r="AK2515" s="69" t="str">
        <f>VLOOKUP(V2515,Master!B:D,3,FALSE)</f>
        <v>South</v>
      </c>
      <c r="AL2515" s="69" t="str">
        <f t="shared" si="479"/>
        <v>Bangalore-CLS</v>
      </c>
    </row>
    <row r="2516" spans="1:38">
      <c r="A2516" s="13" t="s">
        <v>5343</v>
      </c>
      <c r="B2516" s="54">
        <v>44701.638412731503</v>
      </c>
      <c r="C2516" s="13" t="s">
        <v>722</v>
      </c>
      <c r="D2516" s="13">
        <v>511</v>
      </c>
      <c r="E2516" s="13" t="s">
        <v>5344</v>
      </c>
      <c r="F2516" s="13" t="s">
        <v>15</v>
      </c>
      <c r="G2516" s="14">
        <v>1653042748167</v>
      </c>
      <c r="H2516" s="55">
        <v>0.76317129629629599</v>
      </c>
      <c r="I2516" s="33">
        <v>44883.763171296298</v>
      </c>
      <c r="J2516" s="58">
        <v>44883</v>
      </c>
      <c r="K2516" s="13" t="s">
        <v>213</v>
      </c>
      <c r="L2516" s="13" t="s">
        <v>30</v>
      </c>
      <c r="M2516" s="13" t="s">
        <v>214</v>
      </c>
      <c r="N2516" s="13" t="s">
        <v>206</v>
      </c>
      <c r="O2516" s="33" t="s">
        <v>38</v>
      </c>
      <c r="P2516" s="58" t="s">
        <v>38</v>
      </c>
      <c r="Q2516" s="33" t="s">
        <v>207</v>
      </c>
      <c r="R2516" s="14" t="s">
        <v>38</v>
      </c>
      <c r="S2516" s="13" t="s">
        <v>216</v>
      </c>
      <c r="T2516" s="13" t="s">
        <v>217</v>
      </c>
      <c r="U2516" s="33">
        <f t="shared" ca="1" si="468"/>
        <v>45744.56914039352</v>
      </c>
      <c r="V2516" s="13" t="str">
        <f t="shared" si="469"/>
        <v>Bangalore</v>
      </c>
      <c r="W2516" s="13" t="str">
        <f t="shared" si="470"/>
        <v>CLS</v>
      </c>
      <c r="X2516" s="13">
        <f t="shared" si="471"/>
        <v>18</v>
      </c>
      <c r="Y2516" s="13" t="str">
        <f>IFERROR(VLOOKUP(C2516,ReceivingTeam[],2,FALSE),"HelpDesk")</f>
        <v>HelpDesk</v>
      </c>
      <c r="Z2516" s="67">
        <f t="shared" si="472"/>
        <v>44884.575671296298</v>
      </c>
      <c r="AA2516" s="68">
        <f t="shared" si="473"/>
        <v>44883</v>
      </c>
      <c r="AB2516" s="69" t="b">
        <f t="shared" si="474"/>
        <v>1</v>
      </c>
      <c r="AC2516" s="70">
        <f t="shared" si="475"/>
        <v>0.5</v>
      </c>
      <c r="AD2516" s="67">
        <f t="shared" si="476"/>
        <v>44884.575671296298</v>
      </c>
      <c r="AE2516" s="67">
        <f>VLOOKUP(V2516,'Branch Wise Work Timelines'!C:G,3,FALSE)+AA2516</f>
        <v>44883.416666666664</v>
      </c>
      <c r="AF2516" s="67">
        <f>IF(V2516="Bangalore",VLOOKUP(V2516,'Branch Wise Work Timelines'!C:G,4,FALSE)+AA2516+1,IF(V2516="Mumbai",VLOOKUP(V2516,'Branch Wise Work Timelines'!C:G,4,FALSE)+AA2516+1,VLOOKUP(V2516,'Branch Wise Work Timelines'!C:G,4,FALSE)+AA2516))</f>
        <v>44884.104166666664</v>
      </c>
      <c r="AG2516" s="67">
        <f>WORKDAY.INTL(AA2516,1,11)+VLOOKUP(V2516,'Branch Wise Work Timelines'!C:G,3,FALSE)</f>
        <v>44884.416666666664</v>
      </c>
      <c r="AH2516" s="69" t="str">
        <f t="shared" ca="1" si="477"/>
        <v>Out of TAT</v>
      </c>
      <c r="AI2516" s="69">
        <f t="shared" ca="1" si="478"/>
        <v>20640</v>
      </c>
      <c r="AJ2516" s="69" t="str">
        <f ca="1">IF(AI2516&lt;0,"0-12",IFERROR(VLOOKUP(AI2516,Breakup[],2,FALSE),"&gt;24"))</f>
        <v>&gt;24</v>
      </c>
      <c r="AK2516" s="69" t="str">
        <f>VLOOKUP(V2516,Master!B:D,3,FALSE)</f>
        <v>South</v>
      </c>
      <c r="AL2516" s="69" t="str">
        <f t="shared" si="479"/>
        <v>Bangalore-CLS</v>
      </c>
    </row>
    <row r="2517" spans="1:38">
      <c r="A2517" s="13" t="s">
        <v>5345</v>
      </c>
      <c r="B2517" s="54">
        <v>44701.639011192099</v>
      </c>
      <c r="C2517" s="13" t="s">
        <v>404</v>
      </c>
      <c r="D2517" s="13">
        <v>788</v>
      </c>
      <c r="E2517" s="13" t="s">
        <v>5346</v>
      </c>
      <c r="F2517" s="13" t="s">
        <v>15</v>
      </c>
      <c r="G2517" s="14">
        <v>1653043347189</v>
      </c>
      <c r="H2517" s="55">
        <v>0.79101851851851901</v>
      </c>
      <c r="I2517" s="33">
        <v>44887.791018518503</v>
      </c>
      <c r="J2517" s="58">
        <v>44887</v>
      </c>
      <c r="K2517" s="13" t="s">
        <v>213</v>
      </c>
      <c r="L2517" s="13" t="s">
        <v>30</v>
      </c>
      <c r="M2517" s="13" t="s">
        <v>75</v>
      </c>
      <c r="N2517" s="13" t="s">
        <v>206</v>
      </c>
      <c r="O2517" s="33" t="s">
        <v>38</v>
      </c>
      <c r="P2517" s="58" t="s">
        <v>38</v>
      </c>
      <c r="Q2517" s="33" t="s">
        <v>207</v>
      </c>
      <c r="R2517" s="14" t="s">
        <v>38</v>
      </c>
      <c r="S2517" s="13" t="s">
        <v>208</v>
      </c>
      <c r="T2517" s="13" t="s">
        <v>209</v>
      </c>
      <c r="U2517" s="33">
        <f t="shared" ca="1" si="468"/>
        <v>45744.56914039352</v>
      </c>
      <c r="V2517" s="13" t="str">
        <f t="shared" si="469"/>
        <v>Bangalore</v>
      </c>
      <c r="W2517" s="13" t="str">
        <f t="shared" si="470"/>
        <v>CLS</v>
      </c>
      <c r="X2517" s="13">
        <f t="shared" si="471"/>
        <v>18</v>
      </c>
      <c r="Y2517" s="13" t="str">
        <f>IFERROR(VLOOKUP(C2517,ReceivingTeam[],2,FALSE),"HelpDesk")</f>
        <v>HelpDesk</v>
      </c>
      <c r="Z2517" s="67">
        <f t="shared" si="472"/>
        <v>44888.603518518503</v>
      </c>
      <c r="AA2517" s="68">
        <f t="shared" si="473"/>
        <v>44887</v>
      </c>
      <c r="AB2517" s="69" t="b">
        <f t="shared" si="474"/>
        <v>1</v>
      </c>
      <c r="AC2517" s="70">
        <f t="shared" si="475"/>
        <v>0.5</v>
      </c>
      <c r="AD2517" s="67">
        <f t="shared" si="476"/>
        <v>44888.603518518503</v>
      </c>
      <c r="AE2517" s="67">
        <f>VLOOKUP(V2517,'Branch Wise Work Timelines'!C:G,3,FALSE)+AA2517</f>
        <v>44887.416666666664</v>
      </c>
      <c r="AF2517" s="67">
        <f>IF(V2517="Bangalore",VLOOKUP(V2517,'Branch Wise Work Timelines'!C:G,4,FALSE)+AA2517+1,IF(V2517="Mumbai",VLOOKUP(V2517,'Branch Wise Work Timelines'!C:G,4,FALSE)+AA2517+1,VLOOKUP(V2517,'Branch Wise Work Timelines'!C:G,4,FALSE)+AA2517))</f>
        <v>44888.104166666664</v>
      </c>
      <c r="AG2517" s="67">
        <f>WORKDAY.INTL(AA2517,1,11)+VLOOKUP(V2517,'Branch Wise Work Timelines'!C:G,3,FALSE)</f>
        <v>44888.416666666664</v>
      </c>
      <c r="AH2517" s="69" t="str">
        <f t="shared" ca="1" si="477"/>
        <v>Out of TAT</v>
      </c>
      <c r="AI2517" s="69">
        <f t="shared" ca="1" si="478"/>
        <v>20544</v>
      </c>
      <c r="AJ2517" s="69" t="str">
        <f ca="1">IF(AI2517&lt;0,"0-12",IFERROR(VLOOKUP(AI2517,Breakup[],2,FALSE),"&gt;24"))</f>
        <v>&gt;24</v>
      </c>
      <c r="AK2517" s="69" t="str">
        <f>VLOOKUP(V2517,Master!B:D,3,FALSE)</f>
        <v>South</v>
      </c>
      <c r="AL2517" s="69" t="str">
        <f t="shared" si="479"/>
        <v>Bangalore-CLS</v>
      </c>
    </row>
    <row r="2518" spans="1:38">
      <c r="A2518" s="13" t="s">
        <v>5347</v>
      </c>
      <c r="B2518" s="54">
        <v>44701.657060497702</v>
      </c>
      <c r="C2518" s="13" t="s">
        <v>467</v>
      </c>
      <c r="D2518" s="13">
        <v>1130</v>
      </c>
      <c r="E2518" s="13" t="s">
        <v>5348</v>
      </c>
      <c r="F2518" s="13" t="s">
        <v>15</v>
      </c>
      <c r="G2518" s="14">
        <v>1653043498252</v>
      </c>
      <c r="H2518" s="55">
        <v>0.60648148148148195</v>
      </c>
      <c r="I2518" s="33">
        <v>44881.606481481504</v>
      </c>
      <c r="J2518" s="58">
        <v>44881</v>
      </c>
      <c r="K2518" s="13" t="s">
        <v>213</v>
      </c>
      <c r="L2518" s="13" t="s">
        <v>30</v>
      </c>
      <c r="M2518" s="13" t="s">
        <v>214</v>
      </c>
      <c r="N2518" s="13" t="s">
        <v>206</v>
      </c>
      <c r="O2518" s="33" t="s">
        <v>38</v>
      </c>
      <c r="P2518" s="58" t="s">
        <v>38</v>
      </c>
      <c r="Q2518" s="33" t="s">
        <v>207</v>
      </c>
      <c r="R2518" s="14" t="s">
        <v>38</v>
      </c>
      <c r="S2518" s="13" t="s">
        <v>216</v>
      </c>
      <c r="T2518" s="13" t="s">
        <v>217</v>
      </c>
      <c r="U2518" s="33">
        <f t="shared" ca="1" si="468"/>
        <v>45744.56914039352</v>
      </c>
      <c r="V2518" s="13" t="str">
        <f t="shared" si="469"/>
        <v>Bangalore</v>
      </c>
      <c r="W2518" s="13" t="str">
        <f t="shared" si="470"/>
        <v>CLS</v>
      </c>
      <c r="X2518" s="13">
        <f t="shared" si="471"/>
        <v>14</v>
      </c>
      <c r="Y2518" s="13" t="str">
        <f>IFERROR(VLOOKUP(C2518,ReceivingTeam[],2,FALSE),"HelpDesk")</f>
        <v>HelpDesk</v>
      </c>
      <c r="Z2518" s="67">
        <f t="shared" si="472"/>
        <v>44882.418981481504</v>
      </c>
      <c r="AA2518" s="68">
        <f t="shared" si="473"/>
        <v>44881</v>
      </c>
      <c r="AB2518" s="69" t="b">
        <f t="shared" si="474"/>
        <v>1</v>
      </c>
      <c r="AC2518" s="70">
        <f t="shared" si="475"/>
        <v>0.5</v>
      </c>
      <c r="AD2518" s="67">
        <f t="shared" si="476"/>
        <v>44882.418981481504</v>
      </c>
      <c r="AE2518" s="67">
        <f>VLOOKUP(V2518,'Branch Wise Work Timelines'!C:G,3,FALSE)+AA2518</f>
        <v>44881.416666666664</v>
      </c>
      <c r="AF2518" s="67">
        <f>IF(V2518="Bangalore",VLOOKUP(V2518,'Branch Wise Work Timelines'!C:G,4,FALSE)+AA2518+1,IF(V2518="Mumbai",VLOOKUP(V2518,'Branch Wise Work Timelines'!C:G,4,FALSE)+AA2518+1,VLOOKUP(V2518,'Branch Wise Work Timelines'!C:G,4,FALSE)+AA2518))</f>
        <v>44882.104166666664</v>
      </c>
      <c r="AG2518" s="67">
        <f>WORKDAY.INTL(AA2518,1,11)+VLOOKUP(V2518,'Branch Wise Work Timelines'!C:G,3,FALSE)</f>
        <v>44882.416666666664</v>
      </c>
      <c r="AH2518" s="69" t="str">
        <f t="shared" ca="1" si="477"/>
        <v>Out of TAT</v>
      </c>
      <c r="AI2518" s="69">
        <f t="shared" ca="1" si="478"/>
        <v>20692</v>
      </c>
      <c r="AJ2518" s="69" t="str">
        <f ca="1">IF(AI2518&lt;0,"0-12",IFERROR(VLOOKUP(AI2518,Breakup[],2,FALSE),"&gt;24"))</f>
        <v>&gt;24</v>
      </c>
      <c r="AK2518" s="69" t="str">
        <f>VLOOKUP(V2518,Master!B:D,3,FALSE)</f>
        <v>South</v>
      </c>
      <c r="AL2518" s="69" t="str">
        <f t="shared" si="479"/>
        <v>Bangalore-CLS</v>
      </c>
    </row>
    <row r="2519" spans="1:38">
      <c r="A2519" s="13" t="s">
        <v>5349</v>
      </c>
      <c r="B2519" s="54">
        <v>44701.657078668999</v>
      </c>
      <c r="C2519" s="13" t="s">
        <v>1345</v>
      </c>
      <c r="D2519" s="13">
        <v>241</v>
      </c>
      <c r="E2519" s="13" t="s">
        <v>5350</v>
      </c>
      <c r="F2519" s="13" t="s">
        <v>15</v>
      </c>
      <c r="G2519" s="14">
        <v>1653043498252</v>
      </c>
      <c r="H2519" s="55">
        <v>0.61550925925925903</v>
      </c>
      <c r="I2519" s="33">
        <v>44884.615509259304</v>
      </c>
      <c r="J2519" s="58">
        <v>44884</v>
      </c>
      <c r="K2519" s="13" t="s">
        <v>213</v>
      </c>
      <c r="L2519" s="13" t="s">
        <v>30</v>
      </c>
      <c r="M2519" s="13" t="s">
        <v>214</v>
      </c>
      <c r="N2519" s="13" t="s">
        <v>206</v>
      </c>
      <c r="O2519" s="33" t="s">
        <v>38</v>
      </c>
      <c r="P2519" s="58" t="s">
        <v>38</v>
      </c>
      <c r="Q2519" s="33" t="s">
        <v>207</v>
      </c>
      <c r="R2519" s="14" t="s">
        <v>38</v>
      </c>
      <c r="S2519" s="13" t="s">
        <v>216</v>
      </c>
      <c r="T2519" s="13" t="s">
        <v>217</v>
      </c>
      <c r="U2519" s="33">
        <f t="shared" ca="1" si="468"/>
        <v>45744.56914039352</v>
      </c>
      <c r="V2519" s="13" t="str">
        <f t="shared" si="469"/>
        <v>Bangalore</v>
      </c>
      <c r="W2519" s="13" t="str">
        <f t="shared" si="470"/>
        <v>CLS</v>
      </c>
      <c r="X2519" s="13">
        <f t="shared" si="471"/>
        <v>14</v>
      </c>
      <c r="Y2519" s="13" t="str">
        <f>IFERROR(VLOOKUP(C2519,ReceivingTeam[],2,FALSE),"HelpDesk")</f>
        <v>HelpDesk</v>
      </c>
      <c r="Z2519" s="67">
        <f t="shared" si="472"/>
        <v>44886.428009259304</v>
      </c>
      <c r="AA2519" s="68">
        <f t="shared" si="473"/>
        <v>44884</v>
      </c>
      <c r="AB2519" s="69" t="b">
        <f t="shared" si="474"/>
        <v>1</v>
      </c>
      <c r="AC2519" s="70">
        <f t="shared" si="475"/>
        <v>0.5</v>
      </c>
      <c r="AD2519" s="67">
        <f t="shared" si="476"/>
        <v>44886.428009259304</v>
      </c>
      <c r="AE2519" s="67">
        <f>VLOOKUP(V2519,'Branch Wise Work Timelines'!C:G,3,FALSE)+AA2519</f>
        <v>44884.416666666664</v>
      </c>
      <c r="AF2519" s="67">
        <f>IF(V2519="Bangalore",VLOOKUP(V2519,'Branch Wise Work Timelines'!C:G,4,FALSE)+AA2519+1,IF(V2519="Mumbai",VLOOKUP(V2519,'Branch Wise Work Timelines'!C:G,4,FALSE)+AA2519+1,VLOOKUP(V2519,'Branch Wise Work Timelines'!C:G,4,FALSE)+AA2519))</f>
        <v>44885.104166666664</v>
      </c>
      <c r="AG2519" s="67">
        <f>WORKDAY.INTL(AA2519,1,11)+VLOOKUP(V2519,'Branch Wise Work Timelines'!C:G,3,FALSE)</f>
        <v>44886.416666666664</v>
      </c>
      <c r="AH2519" s="69" t="str">
        <f t="shared" ca="1" si="477"/>
        <v>Out of TAT</v>
      </c>
      <c r="AI2519" s="69">
        <f t="shared" ca="1" si="478"/>
        <v>20596</v>
      </c>
      <c r="AJ2519" s="69" t="str">
        <f ca="1">IF(AI2519&lt;0,"0-12",IFERROR(VLOOKUP(AI2519,Breakup[],2,FALSE),"&gt;24"))</f>
        <v>&gt;24</v>
      </c>
      <c r="AK2519" s="69" t="str">
        <f>VLOOKUP(V2519,Master!B:D,3,FALSE)</f>
        <v>South</v>
      </c>
      <c r="AL2519" s="69" t="str">
        <f t="shared" si="479"/>
        <v>Bangalore-CLS</v>
      </c>
    </row>
    <row r="2520" spans="1:38">
      <c r="A2520" s="13" t="s">
        <v>5351</v>
      </c>
      <c r="B2520" s="54">
        <v>44701.6576233796</v>
      </c>
      <c r="C2520" s="13" t="s">
        <v>418</v>
      </c>
      <c r="D2520" s="13">
        <v>134</v>
      </c>
      <c r="E2520" s="13" t="s">
        <v>5352</v>
      </c>
      <c r="F2520" s="13" t="s">
        <v>15</v>
      </c>
      <c r="G2520" s="14">
        <v>1653043347189</v>
      </c>
      <c r="H2520" s="55">
        <v>0.56706018518518497</v>
      </c>
      <c r="I2520" s="33">
        <v>44882.567060185203</v>
      </c>
      <c r="J2520" s="58">
        <v>44882</v>
      </c>
      <c r="K2520" s="13" t="s">
        <v>213</v>
      </c>
      <c r="L2520" s="13" t="s">
        <v>30</v>
      </c>
      <c r="M2520" s="13" t="s">
        <v>75</v>
      </c>
      <c r="N2520" s="13" t="s">
        <v>206</v>
      </c>
      <c r="O2520" s="33" t="s">
        <v>38</v>
      </c>
      <c r="P2520" s="58" t="s">
        <v>38</v>
      </c>
      <c r="Q2520" s="33" t="s">
        <v>207</v>
      </c>
      <c r="R2520" s="14" t="s">
        <v>38</v>
      </c>
      <c r="S2520" s="13" t="s">
        <v>208</v>
      </c>
      <c r="T2520" s="13" t="s">
        <v>209</v>
      </c>
      <c r="U2520" s="33">
        <f t="shared" ca="1" si="468"/>
        <v>45744.56914039352</v>
      </c>
      <c r="V2520" s="13" t="str">
        <f t="shared" si="469"/>
        <v>Bangalore</v>
      </c>
      <c r="W2520" s="13" t="str">
        <f t="shared" si="470"/>
        <v>CLS</v>
      </c>
      <c r="X2520" s="13">
        <f t="shared" si="471"/>
        <v>13</v>
      </c>
      <c r="Y2520" s="13" t="str">
        <f>IFERROR(VLOOKUP(C2520,ReceivingTeam[],2,FALSE),"HelpDesk")</f>
        <v>HelpDesk</v>
      </c>
      <c r="Z2520" s="67">
        <f t="shared" si="472"/>
        <v>44883.067060185203</v>
      </c>
      <c r="AA2520" s="68">
        <f t="shared" si="473"/>
        <v>44882</v>
      </c>
      <c r="AB2520" s="69" t="b">
        <f t="shared" si="474"/>
        <v>1</v>
      </c>
      <c r="AC2520" s="70">
        <f t="shared" si="475"/>
        <v>0.5</v>
      </c>
      <c r="AD2520" s="67">
        <f t="shared" si="476"/>
        <v>44883.067060185203</v>
      </c>
      <c r="AE2520" s="67">
        <f>VLOOKUP(V2520,'Branch Wise Work Timelines'!C:G,3,FALSE)+AA2520</f>
        <v>44882.416666666664</v>
      </c>
      <c r="AF2520" s="67">
        <f>IF(V2520="Bangalore",VLOOKUP(V2520,'Branch Wise Work Timelines'!C:G,4,FALSE)+AA2520+1,IF(V2520="Mumbai",VLOOKUP(V2520,'Branch Wise Work Timelines'!C:G,4,FALSE)+AA2520+1,VLOOKUP(V2520,'Branch Wise Work Timelines'!C:G,4,FALSE)+AA2520))</f>
        <v>44883.104166666664</v>
      </c>
      <c r="AG2520" s="67">
        <f>WORKDAY.INTL(AA2520,1,11)+VLOOKUP(V2520,'Branch Wise Work Timelines'!C:G,3,FALSE)</f>
        <v>44883.416666666664</v>
      </c>
      <c r="AH2520" s="69" t="str">
        <f t="shared" ca="1" si="477"/>
        <v>Out of TAT</v>
      </c>
      <c r="AI2520" s="69">
        <f t="shared" ca="1" si="478"/>
        <v>20677</v>
      </c>
      <c r="AJ2520" s="69" t="str">
        <f ca="1">IF(AI2520&lt;0,"0-12",IFERROR(VLOOKUP(AI2520,Breakup[],2,FALSE),"&gt;24"))</f>
        <v>&gt;24</v>
      </c>
      <c r="AK2520" s="69" t="str">
        <f>VLOOKUP(V2520,Master!B:D,3,FALSE)</f>
        <v>South</v>
      </c>
      <c r="AL2520" s="69" t="str">
        <f t="shared" si="479"/>
        <v>Bangalore-CLS</v>
      </c>
    </row>
    <row r="2521" spans="1:38">
      <c r="A2521" s="13" t="s">
        <v>5353</v>
      </c>
      <c r="B2521" s="54">
        <v>44701.657792824102</v>
      </c>
      <c r="C2521" s="13" t="s">
        <v>227</v>
      </c>
      <c r="D2521" s="13">
        <v>698</v>
      </c>
      <c r="E2521" s="13" t="s">
        <v>5354</v>
      </c>
      <c r="F2521" s="13" t="s">
        <v>15</v>
      </c>
      <c r="G2521" s="14">
        <v>1653042280155</v>
      </c>
      <c r="H2521" s="55">
        <v>0.57218749999999996</v>
      </c>
      <c r="I2521" s="33">
        <v>44887.572187500002</v>
      </c>
      <c r="J2521" s="58">
        <v>44887</v>
      </c>
      <c r="K2521" s="13" t="s">
        <v>213</v>
      </c>
      <c r="L2521" s="13" t="s">
        <v>30</v>
      </c>
      <c r="M2521" s="13" t="s">
        <v>214</v>
      </c>
      <c r="N2521" s="13" t="s">
        <v>206</v>
      </c>
      <c r="O2521" s="33" t="s">
        <v>38</v>
      </c>
      <c r="P2521" s="58" t="s">
        <v>38</v>
      </c>
      <c r="Q2521" s="33" t="s">
        <v>207</v>
      </c>
      <c r="R2521" s="14" t="s">
        <v>38</v>
      </c>
      <c r="S2521" s="13" t="s">
        <v>216</v>
      </c>
      <c r="T2521" s="13" t="s">
        <v>217</v>
      </c>
      <c r="U2521" s="33">
        <f t="shared" ca="1" si="468"/>
        <v>45744.56914039352</v>
      </c>
      <c r="V2521" s="13" t="str">
        <f t="shared" si="469"/>
        <v>Bangalore</v>
      </c>
      <c r="W2521" s="13" t="str">
        <f t="shared" si="470"/>
        <v>CLS</v>
      </c>
      <c r="X2521" s="13">
        <f t="shared" si="471"/>
        <v>13</v>
      </c>
      <c r="Y2521" s="13" t="str">
        <f>IFERROR(VLOOKUP(C2521,ReceivingTeam[],2,FALSE),"HelpDesk")</f>
        <v>HelpDesk</v>
      </c>
      <c r="Z2521" s="67">
        <f t="shared" si="472"/>
        <v>44888.072187500002</v>
      </c>
      <c r="AA2521" s="68">
        <f t="shared" si="473"/>
        <v>44887</v>
      </c>
      <c r="AB2521" s="69" t="b">
        <f t="shared" si="474"/>
        <v>1</v>
      </c>
      <c r="AC2521" s="70">
        <f t="shared" si="475"/>
        <v>0.5</v>
      </c>
      <c r="AD2521" s="67">
        <f t="shared" si="476"/>
        <v>44888.072187500002</v>
      </c>
      <c r="AE2521" s="67">
        <f>VLOOKUP(V2521,'Branch Wise Work Timelines'!C:G,3,FALSE)+AA2521</f>
        <v>44887.416666666664</v>
      </c>
      <c r="AF2521" s="67">
        <f>IF(V2521="Bangalore",VLOOKUP(V2521,'Branch Wise Work Timelines'!C:G,4,FALSE)+AA2521+1,IF(V2521="Mumbai",VLOOKUP(V2521,'Branch Wise Work Timelines'!C:G,4,FALSE)+AA2521+1,VLOOKUP(V2521,'Branch Wise Work Timelines'!C:G,4,FALSE)+AA2521))</f>
        <v>44888.104166666664</v>
      </c>
      <c r="AG2521" s="67">
        <f>WORKDAY.INTL(AA2521,1,11)+VLOOKUP(V2521,'Branch Wise Work Timelines'!C:G,3,FALSE)</f>
        <v>44888.416666666664</v>
      </c>
      <c r="AH2521" s="69" t="str">
        <f t="shared" ca="1" si="477"/>
        <v>Out of TAT</v>
      </c>
      <c r="AI2521" s="69">
        <f t="shared" ca="1" si="478"/>
        <v>20556</v>
      </c>
      <c r="AJ2521" s="69" t="str">
        <f ca="1">IF(AI2521&lt;0,"0-12",IFERROR(VLOOKUP(AI2521,Breakup[],2,FALSE),"&gt;24"))</f>
        <v>&gt;24</v>
      </c>
      <c r="AK2521" s="69" t="str">
        <f>VLOOKUP(V2521,Master!B:D,3,FALSE)</f>
        <v>South</v>
      </c>
      <c r="AL2521" s="69" t="str">
        <f t="shared" si="479"/>
        <v>Bangalore-CLS</v>
      </c>
    </row>
    <row r="2522" spans="1:38">
      <c r="A2522" s="13" t="s">
        <v>5355</v>
      </c>
      <c r="B2522" s="54">
        <v>44701.657862152802</v>
      </c>
      <c r="C2522" s="13" t="s">
        <v>901</v>
      </c>
      <c r="D2522" s="13">
        <v>1938</v>
      </c>
      <c r="E2522" s="13" t="s">
        <v>5356</v>
      </c>
      <c r="F2522" s="13" t="s">
        <v>33</v>
      </c>
      <c r="G2522" s="14">
        <v>1653043298777</v>
      </c>
      <c r="H2522" s="55">
        <v>0.199201388888889</v>
      </c>
      <c r="I2522" s="33">
        <v>44886.199201388903</v>
      </c>
      <c r="J2522" s="58">
        <v>44886</v>
      </c>
      <c r="K2522" s="13" t="s">
        <v>213</v>
      </c>
      <c r="L2522" s="13" t="s">
        <v>30</v>
      </c>
      <c r="M2522" s="13" t="s">
        <v>282</v>
      </c>
      <c r="N2522" s="13" t="s">
        <v>206</v>
      </c>
      <c r="O2522" s="33" t="s">
        <v>38</v>
      </c>
      <c r="P2522" s="58" t="s">
        <v>38</v>
      </c>
      <c r="Q2522" s="33" t="s">
        <v>207</v>
      </c>
      <c r="R2522" s="14" t="s">
        <v>38</v>
      </c>
      <c r="S2522" s="13" t="s">
        <v>216</v>
      </c>
      <c r="T2522" s="13" t="s">
        <v>278</v>
      </c>
      <c r="U2522" s="33">
        <f t="shared" ca="1" si="468"/>
        <v>45744.56914039352</v>
      </c>
      <c r="V2522" s="13" t="str">
        <f t="shared" si="469"/>
        <v>Bangalore</v>
      </c>
      <c r="W2522" s="13" t="str">
        <f t="shared" si="470"/>
        <v>RI</v>
      </c>
      <c r="X2522" s="13">
        <f t="shared" si="471"/>
        <v>4</v>
      </c>
      <c r="Y2522" s="13" t="str">
        <f>IFERROR(VLOOKUP(C2522,ReceivingTeam[],2,FALSE),"HelpDesk")</f>
        <v>HelpDesk</v>
      </c>
      <c r="Z2522" s="67">
        <f t="shared" si="472"/>
        <v>44889.729166666664</v>
      </c>
      <c r="AA2522" s="68">
        <f t="shared" si="473"/>
        <v>44886</v>
      </c>
      <c r="AB2522" s="69" t="b">
        <f t="shared" si="474"/>
        <v>1</v>
      </c>
      <c r="AC2522" s="70">
        <f t="shared" si="475"/>
        <v>3</v>
      </c>
      <c r="AD2522" s="67">
        <f t="shared" si="476"/>
        <v>44889.729166666664</v>
      </c>
      <c r="AE2522" s="67">
        <f>VLOOKUP(V2522,'Branch Wise Work Timelines'!C:G,3,FALSE)+AA2522</f>
        <v>44886.416666666664</v>
      </c>
      <c r="AF2522" s="67">
        <f>IF(V2522="Bangalore",VLOOKUP(V2522,'Branch Wise Work Timelines'!C:G,4,FALSE)+AA2522+1,IF(V2522="Mumbai",VLOOKUP(V2522,'Branch Wise Work Timelines'!C:G,4,FALSE)+AA2522+1,VLOOKUP(V2522,'Branch Wise Work Timelines'!C:G,4,FALSE)+AA2522))</f>
        <v>44887.104166666664</v>
      </c>
      <c r="AG2522" s="67">
        <f>WORKDAY.INTL(AA2522,1,11)+VLOOKUP(V2522,'Branch Wise Work Timelines'!C:G,3,FALSE)</f>
        <v>44887.416666666664</v>
      </c>
      <c r="AH2522" s="69" t="str">
        <f t="shared" ca="1" si="477"/>
        <v>Out of TAT</v>
      </c>
      <c r="AI2522" s="69">
        <f t="shared" ca="1" si="478"/>
        <v>20517</v>
      </c>
      <c r="AJ2522" s="69" t="str">
        <f ca="1">IF(AI2522&lt;0,"0-12",IFERROR(VLOOKUP(AI2522,Breakup[],2,FALSE),"&gt;24"))</f>
        <v>&gt;24</v>
      </c>
      <c r="AK2522" s="69" t="str">
        <f>VLOOKUP(V2522,Master!B:D,3,FALSE)</f>
        <v>South</v>
      </c>
      <c r="AL2522" s="69" t="str">
        <f t="shared" si="479"/>
        <v>Bangalore</v>
      </c>
    </row>
    <row r="2523" spans="1:38">
      <c r="A2523" s="13" t="s">
        <v>5357</v>
      </c>
      <c r="B2523" s="54">
        <v>44701.658895798602</v>
      </c>
      <c r="C2523" s="13" t="s">
        <v>372</v>
      </c>
      <c r="D2523" s="13">
        <v>335</v>
      </c>
      <c r="E2523" s="13" t="s">
        <v>5358</v>
      </c>
      <c r="F2523" s="13" t="s">
        <v>15</v>
      </c>
      <c r="G2523" s="14">
        <v>1653044855569</v>
      </c>
      <c r="H2523" s="55">
        <v>0.61862268518518504</v>
      </c>
      <c r="I2523" s="33">
        <v>44891.618622685201</v>
      </c>
      <c r="J2523" s="58">
        <v>44891</v>
      </c>
      <c r="K2523" s="13" t="s">
        <v>213</v>
      </c>
      <c r="L2523" s="13" t="s">
        <v>30</v>
      </c>
      <c r="M2523" s="13" t="s">
        <v>75</v>
      </c>
      <c r="N2523" s="13" t="s">
        <v>206</v>
      </c>
      <c r="O2523" s="33">
        <v>44891.9753935185</v>
      </c>
      <c r="P2523" s="58">
        <v>44891</v>
      </c>
      <c r="Q2523" s="33" t="s">
        <v>237</v>
      </c>
      <c r="R2523" s="14">
        <v>1029</v>
      </c>
      <c r="S2523" s="13" t="s">
        <v>208</v>
      </c>
      <c r="T2523" s="13" t="s">
        <v>209</v>
      </c>
      <c r="U2523" s="33">
        <f t="shared" ca="1" si="468"/>
        <v>45744.56914039352</v>
      </c>
      <c r="V2523" s="13" t="str">
        <f t="shared" si="469"/>
        <v>Bangalore</v>
      </c>
      <c r="W2523" s="13" t="str">
        <f t="shared" si="470"/>
        <v>CLS</v>
      </c>
      <c r="X2523" s="13">
        <f t="shared" si="471"/>
        <v>14</v>
      </c>
      <c r="Y2523" s="13" t="str">
        <f>IFERROR(VLOOKUP(C2523,ReceivingTeam[],2,FALSE),"HelpDesk")</f>
        <v>HelpDesk</v>
      </c>
      <c r="Z2523" s="67">
        <f t="shared" si="472"/>
        <v>44893.431122685201</v>
      </c>
      <c r="AA2523" s="68">
        <f t="shared" si="473"/>
        <v>44891</v>
      </c>
      <c r="AB2523" s="69" t="b">
        <f t="shared" si="474"/>
        <v>1</v>
      </c>
      <c r="AC2523" s="70">
        <f t="shared" si="475"/>
        <v>0.5</v>
      </c>
      <c r="AD2523" s="67">
        <f t="shared" si="476"/>
        <v>44893.431122685201</v>
      </c>
      <c r="AE2523" s="67">
        <f>VLOOKUP(V2523,'Branch Wise Work Timelines'!C:G,3,FALSE)+AA2523</f>
        <v>44891.416666666664</v>
      </c>
      <c r="AF2523" s="67">
        <f>IF(V2523="Bangalore",VLOOKUP(V2523,'Branch Wise Work Timelines'!C:G,4,FALSE)+AA2523+1,IF(V2523="Mumbai",VLOOKUP(V2523,'Branch Wise Work Timelines'!C:G,4,FALSE)+AA2523+1,VLOOKUP(V2523,'Branch Wise Work Timelines'!C:G,4,FALSE)+AA2523))</f>
        <v>44892.104166666664</v>
      </c>
      <c r="AG2523" s="67">
        <f>WORKDAY.INTL(AA2523,1,11)+VLOOKUP(V2523,'Branch Wise Work Timelines'!C:G,3,FALSE)</f>
        <v>44893.416666666664</v>
      </c>
      <c r="AH2523" s="69" t="str">
        <f t="shared" si="477"/>
        <v>Met</v>
      </c>
      <c r="AI2523" s="69">
        <f t="shared" ca="1" si="478"/>
        <v>20428</v>
      </c>
      <c r="AJ2523" s="69" t="str">
        <f ca="1">IF(AI2523&lt;0,"0-12",IFERROR(VLOOKUP(AI2523,Breakup[],2,FALSE),"&gt;24"))</f>
        <v>&gt;24</v>
      </c>
      <c r="AK2523" s="69" t="str">
        <f>VLOOKUP(V2523,Master!B:D,3,FALSE)</f>
        <v>South</v>
      </c>
      <c r="AL2523" s="69" t="str">
        <f t="shared" si="479"/>
        <v>Bangalore-CLS</v>
      </c>
    </row>
    <row r="2524" spans="1:38">
      <c r="A2524" s="13" t="s">
        <v>5359</v>
      </c>
      <c r="B2524" s="54">
        <v>44701.659173113403</v>
      </c>
      <c r="C2524" s="13" t="s">
        <v>583</v>
      </c>
      <c r="D2524" s="13">
        <v>461</v>
      </c>
      <c r="E2524" s="13" t="s">
        <v>5360</v>
      </c>
      <c r="F2524" s="13" t="s">
        <v>15</v>
      </c>
      <c r="G2524" s="14">
        <v>1653042280155</v>
      </c>
      <c r="H2524" s="55">
        <v>0.93019675925925904</v>
      </c>
      <c r="I2524" s="33">
        <v>44884.930196759298</v>
      </c>
      <c r="J2524" s="58">
        <v>44884</v>
      </c>
      <c r="K2524" s="13" t="s">
        <v>213</v>
      </c>
      <c r="L2524" s="13" t="s">
        <v>30</v>
      </c>
      <c r="M2524" s="13" t="s">
        <v>214</v>
      </c>
      <c r="N2524" s="13" t="s">
        <v>206</v>
      </c>
      <c r="O2524" s="33" t="s">
        <v>38</v>
      </c>
      <c r="P2524" s="58" t="s">
        <v>38</v>
      </c>
      <c r="Q2524" s="33" t="s">
        <v>207</v>
      </c>
      <c r="R2524" s="14" t="s">
        <v>38</v>
      </c>
      <c r="S2524" s="13" t="s">
        <v>216</v>
      </c>
      <c r="T2524" s="13" t="s">
        <v>217</v>
      </c>
      <c r="U2524" s="33">
        <f t="shared" ca="1" si="468"/>
        <v>45744.56914039352</v>
      </c>
      <c r="V2524" s="13" t="str">
        <f t="shared" si="469"/>
        <v>Bangalore</v>
      </c>
      <c r="W2524" s="13" t="str">
        <f t="shared" si="470"/>
        <v>CLS</v>
      </c>
      <c r="X2524" s="13">
        <f t="shared" si="471"/>
        <v>22</v>
      </c>
      <c r="Y2524" s="13" t="str">
        <f>IFERROR(VLOOKUP(C2524,ReceivingTeam[],2,FALSE),"HelpDesk")</f>
        <v>HelpDesk</v>
      </c>
      <c r="Z2524" s="67">
        <f t="shared" si="472"/>
        <v>44886.742696759298</v>
      </c>
      <c r="AA2524" s="68">
        <f t="shared" si="473"/>
        <v>44884</v>
      </c>
      <c r="AB2524" s="69" t="b">
        <f t="shared" si="474"/>
        <v>1</v>
      </c>
      <c r="AC2524" s="70">
        <f t="shared" si="475"/>
        <v>0.5</v>
      </c>
      <c r="AD2524" s="67">
        <f t="shared" si="476"/>
        <v>44886.742696759298</v>
      </c>
      <c r="AE2524" s="67">
        <f>VLOOKUP(V2524,'Branch Wise Work Timelines'!C:G,3,FALSE)+AA2524</f>
        <v>44884.416666666664</v>
      </c>
      <c r="AF2524" s="67">
        <f>IF(V2524="Bangalore",VLOOKUP(V2524,'Branch Wise Work Timelines'!C:G,4,FALSE)+AA2524+1,IF(V2524="Mumbai",VLOOKUP(V2524,'Branch Wise Work Timelines'!C:G,4,FALSE)+AA2524+1,VLOOKUP(V2524,'Branch Wise Work Timelines'!C:G,4,FALSE)+AA2524))</f>
        <v>44885.104166666664</v>
      </c>
      <c r="AG2524" s="67">
        <f>WORKDAY.INTL(AA2524,1,11)+VLOOKUP(V2524,'Branch Wise Work Timelines'!C:G,3,FALSE)</f>
        <v>44886.416666666664</v>
      </c>
      <c r="AH2524" s="69" t="str">
        <f t="shared" ca="1" si="477"/>
        <v>Out of TAT</v>
      </c>
      <c r="AI2524" s="69">
        <f t="shared" ca="1" si="478"/>
        <v>20588</v>
      </c>
      <c r="AJ2524" s="69" t="str">
        <f ca="1">IF(AI2524&lt;0,"0-12",IFERROR(VLOOKUP(AI2524,Breakup[],2,FALSE),"&gt;24"))</f>
        <v>&gt;24</v>
      </c>
      <c r="AK2524" s="69" t="str">
        <f>VLOOKUP(V2524,Master!B:D,3,FALSE)</f>
        <v>South</v>
      </c>
      <c r="AL2524" s="69" t="str">
        <f t="shared" si="479"/>
        <v>Bangalore-CLS</v>
      </c>
    </row>
    <row r="2525" spans="1:38">
      <c r="A2525" s="13" t="s">
        <v>5361</v>
      </c>
      <c r="B2525" s="54">
        <v>44701.659282835702</v>
      </c>
      <c r="C2525" s="13" t="s">
        <v>404</v>
      </c>
      <c r="D2525" s="13">
        <v>1609</v>
      </c>
      <c r="E2525" s="13" t="s">
        <v>5362</v>
      </c>
      <c r="F2525" s="13" t="s">
        <v>15</v>
      </c>
      <c r="G2525" s="14">
        <v>1653043347189</v>
      </c>
      <c r="H2525" s="55">
        <v>0.89461805555555596</v>
      </c>
      <c r="I2525" s="33">
        <v>44882.894618055601</v>
      </c>
      <c r="J2525" s="58">
        <v>44882</v>
      </c>
      <c r="K2525" s="13" t="s">
        <v>213</v>
      </c>
      <c r="L2525" s="13" t="s">
        <v>30</v>
      </c>
      <c r="M2525" s="13" t="s">
        <v>75</v>
      </c>
      <c r="N2525" s="13" t="s">
        <v>206</v>
      </c>
      <c r="O2525" s="33" t="s">
        <v>38</v>
      </c>
      <c r="P2525" s="58" t="s">
        <v>38</v>
      </c>
      <c r="Q2525" s="33" t="s">
        <v>207</v>
      </c>
      <c r="R2525" s="14" t="s">
        <v>38</v>
      </c>
      <c r="S2525" s="13" t="s">
        <v>208</v>
      </c>
      <c r="T2525" s="13" t="s">
        <v>209</v>
      </c>
      <c r="U2525" s="33">
        <f t="shared" ca="1" si="468"/>
        <v>45744.56914039352</v>
      </c>
      <c r="V2525" s="13" t="str">
        <f t="shared" si="469"/>
        <v>Bangalore</v>
      </c>
      <c r="W2525" s="13" t="str">
        <f t="shared" si="470"/>
        <v>CLS</v>
      </c>
      <c r="X2525" s="13">
        <f t="shared" si="471"/>
        <v>21</v>
      </c>
      <c r="Y2525" s="13" t="str">
        <f>IFERROR(VLOOKUP(C2525,ReceivingTeam[],2,FALSE),"HelpDesk")</f>
        <v>HelpDesk</v>
      </c>
      <c r="Z2525" s="67">
        <f t="shared" si="472"/>
        <v>44883.707118055601</v>
      </c>
      <c r="AA2525" s="68">
        <f t="shared" si="473"/>
        <v>44882</v>
      </c>
      <c r="AB2525" s="69" t="b">
        <f t="shared" si="474"/>
        <v>1</v>
      </c>
      <c r="AC2525" s="70">
        <f t="shared" si="475"/>
        <v>0.5</v>
      </c>
      <c r="AD2525" s="67">
        <f t="shared" si="476"/>
        <v>44883.707118055601</v>
      </c>
      <c r="AE2525" s="67">
        <f>VLOOKUP(V2525,'Branch Wise Work Timelines'!C:G,3,FALSE)+AA2525</f>
        <v>44882.416666666664</v>
      </c>
      <c r="AF2525" s="67">
        <f>IF(V2525="Bangalore",VLOOKUP(V2525,'Branch Wise Work Timelines'!C:G,4,FALSE)+AA2525+1,IF(V2525="Mumbai",VLOOKUP(V2525,'Branch Wise Work Timelines'!C:G,4,FALSE)+AA2525+1,VLOOKUP(V2525,'Branch Wise Work Timelines'!C:G,4,FALSE)+AA2525))</f>
        <v>44883.104166666664</v>
      </c>
      <c r="AG2525" s="67">
        <f>WORKDAY.INTL(AA2525,1,11)+VLOOKUP(V2525,'Branch Wise Work Timelines'!C:G,3,FALSE)</f>
        <v>44883.416666666664</v>
      </c>
      <c r="AH2525" s="69" t="str">
        <f t="shared" ca="1" si="477"/>
        <v>Out of TAT</v>
      </c>
      <c r="AI2525" s="69">
        <f t="shared" ca="1" si="478"/>
        <v>20661</v>
      </c>
      <c r="AJ2525" s="69" t="str">
        <f ca="1">IF(AI2525&lt;0,"0-12",IFERROR(VLOOKUP(AI2525,Breakup[],2,FALSE),"&gt;24"))</f>
        <v>&gt;24</v>
      </c>
      <c r="AK2525" s="69" t="str">
        <f>VLOOKUP(V2525,Master!B:D,3,FALSE)</f>
        <v>South</v>
      </c>
      <c r="AL2525" s="69" t="str">
        <f t="shared" si="479"/>
        <v>Bangalore-CLS</v>
      </c>
    </row>
    <row r="2526" spans="1:38">
      <c r="A2526" s="13" t="s">
        <v>5363</v>
      </c>
      <c r="B2526" s="54">
        <v>44701.630005289298</v>
      </c>
      <c r="C2526" s="13" t="s">
        <v>586</v>
      </c>
      <c r="D2526" s="13">
        <v>998</v>
      </c>
      <c r="E2526" s="13" t="s">
        <v>5364</v>
      </c>
      <c r="F2526" s="13" t="s">
        <v>15</v>
      </c>
      <c r="G2526" s="14">
        <v>1653043347189</v>
      </c>
      <c r="H2526" s="55">
        <v>3.7048611111111102E-2</v>
      </c>
      <c r="I2526" s="33">
        <v>44882.037048611099</v>
      </c>
      <c r="J2526" s="58">
        <v>44882</v>
      </c>
      <c r="K2526" s="13" t="s">
        <v>213</v>
      </c>
      <c r="L2526" s="13" t="s">
        <v>30</v>
      </c>
      <c r="M2526" s="13" t="s">
        <v>75</v>
      </c>
      <c r="N2526" s="13" t="s">
        <v>206</v>
      </c>
      <c r="O2526" s="33" t="s">
        <v>38</v>
      </c>
      <c r="P2526" s="58" t="s">
        <v>38</v>
      </c>
      <c r="Q2526" s="33" t="s">
        <v>207</v>
      </c>
      <c r="R2526" s="14" t="s">
        <v>38</v>
      </c>
      <c r="S2526" s="13" t="s">
        <v>208</v>
      </c>
      <c r="T2526" s="13" t="s">
        <v>209</v>
      </c>
      <c r="U2526" s="33">
        <f t="shared" ca="1" si="468"/>
        <v>45744.56914039352</v>
      </c>
      <c r="V2526" s="13" t="str">
        <f t="shared" si="469"/>
        <v>Bangalore</v>
      </c>
      <c r="W2526" s="13" t="str">
        <f t="shared" si="470"/>
        <v>CLS</v>
      </c>
      <c r="X2526" s="13">
        <f t="shared" si="471"/>
        <v>0</v>
      </c>
      <c r="Y2526" s="13" t="str">
        <f>IFERROR(VLOOKUP(C2526,ReceivingTeam[],2,FALSE),"HelpDesk")</f>
        <v>HelpDesk</v>
      </c>
      <c r="Z2526" s="67">
        <f t="shared" si="472"/>
        <v>44882.916666666664</v>
      </c>
      <c r="AA2526" s="68">
        <f t="shared" si="473"/>
        <v>44882</v>
      </c>
      <c r="AB2526" s="69" t="b">
        <f t="shared" si="474"/>
        <v>1</v>
      </c>
      <c r="AC2526" s="70">
        <f t="shared" si="475"/>
        <v>0.5</v>
      </c>
      <c r="AD2526" s="67">
        <f t="shared" si="476"/>
        <v>44882.916666666664</v>
      </c>
      <c r="AE2526" s="67">
        <f>VLOOKUP(V2526,'Branch Wise Work Timelines'!C:G,3,FALSE)+AA2526</f>
        <v>44882.416666666664</v>
      </c>
      <c r="AF2526" s="67">
        <f>IF(V2526="Bangalore",VLOOKUP(V2526,'Branch Wise Work Timelines'!C:G,4,FALSE)+AA2526+1,IF(V2526="Mumbai",VLOOKUP(V2526,'Branch Wise Work Timelines'!C:G,4,FALSE)+AA2526+1,VLOOKUP(V2526,'Branch Wise Work Timelines'!C:G,4,FALSE)+AA2526))</f>
        <v>44883.104166666664</v>
      </c>
      <c r="AG2526" s="67">
        <f>WORKDAY.INTL(AA2526,1,11)+VLOOKUP(V2526,'Branch Wise Work Timelines'!C:G,3,FALSE)</f>
        <v>44883.416666666664</v>
      </c>
      <c r="AH2526" s="69" t="str">
        <f t="shared" ca="1" si="477"/>
        <v>Out of TAT</v>
      </c>
      <c r="AI2526" s="69">
        <f t="shared" ca="1" si="478"/>
        <v>20680</v>
      </c>
      <c r="AJ2526" s="69" t="str">
        <f ca="1">IF(AI2526&lt;0,"0-12",IFERROR(VLOOKUP(AI2526,Breakup[],2,FALSE),"&gt;24"))</f>
        <v>&gt;24</v>
      </c>
      <c r="AK2526" s="69" t="str">
        <f>VLOOKUP(V2526,Master!B:D,3,FALSE)</f>
        <v>South</v>
      </c>
      <c r="AL2526" s="69" t="str">
        <f t="shared" si="479"/>
        <v>Bangalore-CLS</v>
      </c>
    </row>
    <row r="2527" spans="1:38">
      <c r="A2527" s="13" t="s">
        <v>5365</v>
      </c>
      <c r="B2527" s="54">
        <v>44701.630117210603</v>
      </c>
      <c r="C2527" s="13" t="s">
        <v>252</v>
      </c>
      <c r="D2527" s="13">
        <v>1264</v>
      </c>
      <c r="E2527" s="13" t="s">
        <v>5366</v>
      </c>
      <c r="F2527" s="13" t="s">
        <v>15</v>
      </c>
      <c r="G2527" s="14">
        <v>1653043498252</v>
      </c>
      <c r="H2527" s="55">
        <v>0.140104166666667</v>
      </c>
      <c r="I2527" s="33">
        <v>44884.140104166698</v>
      </c>
      <c r="J2527" s="58">
        <v>44884</v>
      </c>
      <c r="K2527" s="13" t="s">
        <v>213</v>
      </c>
      <c r="L2527" s="13" t="s">
        <v>30</v>
      </c>
      <c r="M2527" s="13" t="s">
        <v>214</v>
      </c>
      <c r="N2527" s="13" t="s">
        <v>206</v>
      </c>
      <c r="O2527" s="33" t="s">
        <v>38</v>
      </c>
      <c r="P2527" s="58" t="s">
        <v>38</v>
      </c>
      <c r="Q2527" s="33" t="s">
        <v>207</v>
      </c>
      <c r="R2527" s="14" t="s">
        <v>38</v>
      </c>
      <c r="S2527" s="13" t="s">
        <v>216</v>
      </c>
      <c r="T2527" s="13" t="s">
        <v>217</v>
      </c>
      <c r="U2527" s="33">
        <f t="shared" ca="1" si="468"/>
        <v>45744.56914039352</v>
      </c>
      <c r="V2527" s="13" t="str">
        <f t="shared" si="469"/>
        <v>Bangalore</v>
      </c>
      <c r="W2527" s="13" t="str">
        <f t="shared" si="470"/>
        <v>CLS</v>
      </c>
      <c r="X2527" s="13">
        <f t="shared" si="471"/>
        <v>3</v>
      </c>
      <c r="Y2527" s="13" t="str">
        <f>IFERROR(VLOOKUP(C2527,ReceivingTeam[],2,FALSE),"HelpDesk")</f>
        <v>HelpDesk</v>
      </c>
      <c r="Z2527" s="67">
        <f t="shared" si="472"/>
        <v>44884.916666666664</v>
      </c>
      <c r="AA2527" s="68">
        <f t="shared" si="473"/>
        <v>44884</v>
      </c>
      <c r="AB2527" s="69" t="b">
        <f t="shared" si="474"/>
        <v>1</v>
      </c>
      <c r="AC2527" s="70">
        <f t="shared" si="475"/>
        <v>0.5</v>
      </c>
      <c r="AD2527" s="67">
        <f t="shared" si="476"/>
        <v>44884.916666666664</v>
      </c>
      <c r="AE2527" s="67">
        <f>VLOOKUP(V2527,'Branch Wise Work Timelines'!C:G,3,FALSE)+AA2527</f>
        <v>44884.416666666664</v>
      </c>
      <c r="AF2527" s="67">
        <f>IF(V2527="Bangalore",VLOOKUP(V2527,'Branch Wise Work Timelines'!C:G,4,FALSE)+AA2527+1,IF(V2527="Mumbai",VLOOKUP(V2527,'Branch Wise Work Timelines'!C:G,4,FALSE)+AA2527+1,VLOOKUP(V2527,'Branch Wise Work Timelines'!C:G,4,FALSE)+AA2527))</f>
        <v>44885.104166666664</v>
      </c>
      <c r="AG2527" s="67">
        <f>WORKDAY.INTL(AA2527,1,11)+VLOOKUP(V2527,'Branch Wise Work Timelines'!C:G,3,FALSE)</f>
        <v>44886.416666666664</v>
      </c>
      <c r="AH2527" s="69" t="str">
        <f t="shared" ca="1" si="477"/>
        <v>Out of TAT</v>
      </c>
      <c r="AI2527" s="69">
        <f t="shared" ca="1" si="478"/>
        <v>20632</v>
      </c>
      <c r="AJ2527" s="69" t="str">
        <f ca="1">IF(AI2527&lt;0,"0-12",IFERROR(VLOOKUP(AI2527,Breakup[],2,FALSE),"&gt;24"))</f>
        <v>&gt;24</v>
      </c>
      <c r="AK2527" s="69" t="str">
        <f>VLOOKUP(V2527,Master!B:D,3,FALSE)</f>
        <v>South</v>
      </c>
      <c r="AL2527" s="69" t="str">
        <f t="shared" si="479"/>
        <v>Bangalore-CLS</v>
      </c>
    </row>
    <row r="2528" spans="1:38">
      <c r="A2528" s="13" t="s">
        <v>5367</v>
      </c>
      <c r="B2528" s="54">
        <v>44701.4312123032</v>
      </c>
      <c r="C2528" s="13" t="s">
        <v>261</v>
      </c>
      <c r="D2528" s="13">
        <v>1874</v>
      </c>
      <c r="E2528" s="13" t="s">
        <v>5368</v>
      </c>
      <c r="F2528" s="13" t="s">
        <v>46</v>
      </c>
      <c r="G2528" s="14">
        <v>1653022796352</v>
      </c>
      <c r="H2528" s="55">
        <v>0.19478009259259299</v>
      </c>
      <c r="I2528" s="33">
        <v>44884.194780092599</v>
      </c>
      <c r="J2528" s="58">
        <v>44884</v>
      </c>
      <c r="K2528" s="13" t="s">
        <v>263</v>
      </c>
      <c r="L2528" s="13" t="s">
        <v>69</v>
      </c>
      <c r="M2528" s="13" t="s">
        <v>103</v>
      </c>
      <c r="N2528" s="13" t="s">
        <v>206</v>
      </c>
      <c r="O2528" s="33" t="s">
        <v>38</v>
      </c>
      <c r="P2528" s="58" t="s">
        <v>38</v>
      </c>
      <c r="Q2528" s="33" t="s">
        <v>207</v>
      </c>
      <c r="R2528" s="14" t="s">
        <v>38</v>
      </c>
      <c r="S2528" s="13" t="s">
        <v>208</v>
      </c>
      <c r="T2528" s="13" t="s">
        <v>209</v>
      </c>
      <c r="U2528" s="33">
        <f t="shared" ca="1" si="468"/>
        <v>45744.56914039352</v>
      </c>
      <c r="V2528" s="13" t="str">
        <f t="shared" si="469"/>
        <v>Mumbai</v>
      </c>
      <c r="W2528" s="13" t="str">
        <f t="shared" si="470"/>
        <v>RI</v>
      </c>
      <c r="X2528" s="13">
        <f t="shared" si="471"/>
        <v>4</v>
      </c>
      <c r="Y2528" s="13" t="str">
        <f>IFERROR(VLOOKUP(C2528,ReceivingTeam[],2,FALSE),"HelpDesk")</f>
        <v>HelpDesk</v>
      </c>
      <c r="Z2528" s="67">
        <f t="shared" si="472"/>
        <v>44884.916666666664</v>
      </c>
      <c r="AA2528" s="68">
        <f t="shared" si="473"/>
        <v>44884</v>
      </c>
      <c r="AB2528" s="69" t="b">
        <f t="shared" si="474"/>
        <v>1</v>
      </c>
      <c r="AC2528" s="70">
        <f t="shared" si="475"/>
        <v>0.5</v>
      </c>
      <c r="AD2528" s="67">
        <f t="shared" si="476"/>
        <v>44884.916666666664</v>
      </c>
      <c r="AE2528" s="67">
        <f>VLOOKUP(V2528,'Branch Wise Work Timelines'!C:G,3,FALSE)+AA2528</f>
        <v>44884.416666666664</v>
      </c>
      <c r="AF2528" s="67">
        <f>IF(V2528="Bangalore",VLOOKUP(V2528,'Branch Wise Work Timelines'!C:G,4,FALSE)+AA2528+1,IF(V2528="Mumbai",VLOOKUP(V2528,'Branch Wise Work Timelines'!C:G,4,FALSE)+AA2528+1,VLOOKUP(V2528,'Branch Wise Work Timelines'!C:G,4,FALSE)+AA2528))</f>
        <v>44885.25</v>
      </c>
      <c r="AG2528" s="67">
        <f>WORKDAY.INTL(AA2528,1,11)+VLOOKUP(V2528,'Branch Wise Work Timelines'!C:G,3,FALSE)</f>
        <v>44886.416666666664</v>
      </c>
      <c r="AH2528" s="69" t="str">
        <f t="shared" ca="1" si="477"/>
        <v>Out of TAT</v>
      </c>
      <c r="AI2528" s="69">
        <f t="shared" ca="1" si="478"/>
        <v>20632</v>
      </c>
      <c r="AJ2528" s="69" t="str">
        <f ca="1">IF(AI2528&lt;0,"0-12",IFERROR(VLOOKUP(AI2528,Breakup[],2,FALSE),"&gt;24"))</f>
        <v>&gt;24</v>
      </c>
      <c r="AK2528" s="69" t="str">
        <f>VLOOKUP(V2528,Master!B:D,3,FALSE)</f>
        <v>East</v>
      </c>
      <c r="AL2528" s="69" t="str">
        <f t="shared" si="479"/>
        <v>Mumbai</v>
      </c>
    </row>
    <row r="2529" spans="1:38">
      <c r="A2529" s="13" t="s">
        <v>5369</v>
      </c>
      <c r="B2529" s="54">
        <v>44701.643936226901</v>
      </c>
      <c r="C2529" s="13" t="s">
        <v>227</v>
      </c>
      <c r="D2529" s="13">
        <v>568</v>
      </c>
      <c r="E2529" s="13" t="s">
        <v>5370</v>
      </c>
      <c r="F2529" s="13" t="s">
        <v>15</v>
      </c>
      <c r="G2529" s="14">
        <v>1653042280155</v>
      </c>
      <c r="H2529" s="55">
        <v>0.99129629629629601</v>
      </c>
      <c r="I2529" s="33">
        <v>44885.991296296299</v>
      </c>
      <c r="J2529" s="58">
        <v>44885</v>
      </c>
      <c r="K2529" s="13" t="s">
        <v>213</v>
      </c>
      <c r="L2529" s="13" t="s">
        <v>30</v>
      </c>
      <c r="M2529" s="13" t="s">
        <v>214</v>
      </c>
      <c r="N2529" s="13" t="s">
        <v>206</v>
      </c>
      <c r="O2529" s="33" t="s">
        <v>38</v>
      </c>
      <c r="P2529" s="58" t="s">
        <v>38</v>
      </c>
      <c r="Q2529" s="33" t="s">
        <v>207</v>
      </c>
      <c r="R2529" s="14" t="s">
        <v>38</v>
      </c>
      <c r="S2529" s="13" t="s">
        <v>216</v>
      </c>
      <c r="T2529" s="13" t="s">
        <v>217</v>
      </c>
      <c r="U2529" s="33">
        <f t="shared" ca="1" si="468"/>
        <v>45744.56914039352</v>
      </c>
      <c r="V2529" s="13" t="str">
        <f t="shared" si="469"/>
        <v>Bangalore</v>
      </c>
      <c r="W2529" s="13" t="str">
        <f t="shared" si="470"/>
        <v>CLS</v>
      </c>
      <c r="X2529" s="13">
        <f t="shared" si="471"/>
        <v>23</v>
      </c>
      <c r="Y2529" s="13" t="str">
        <f>IFERROR(VLOOKUP(C2529,ReceivingTeam[],2,FALSE),"HelpDesk")</f>
        <v>HelpDesk</v>
      </c>
      <c r="Z2529" s="67">
        <f t="shared" si="472"/>
        <v>44885.916666666664</v>
      </c>
      <c r="AA2529" s="68">
        <f t="shared" si="473"/>
        <v>44885</v>
      </c>
      <c r="AB2529" s="69" t="b">
        <f t="shared" si="474"/>
        <v>0</v>
      </c>
      <c r="AC2529" s="70">
        <f t="shared" si="475"/>
        <v>0.5</v>
      </c>
      <c r="AD2529" s="67">
        <f t="shared" si="476"/>
        <v>44885.916666666664</v>
      </c>
      <c r="AE2529" s="67">
        <f>VLOOKUP(V2529,'Branch Wise Work Timelines'!C:G,3,FALSE)+AA2529</f>
        <v>44885.416666666664</v>
      </c>
      <c r="AF2529" s="67">
        <f>IF(V2529="Bangalore",VLOOKUP(V2529,'Branch Wise Work Timelines'!C:G,4,FALSE)+AA2529+1,IF(V2529="Mumbai",VLOOKUP(V2529,'Branch Wise Work Timelines'!C:G,4,FALSE)+AA2529+1,VLOOKUP(V2529,'Branch Wise Work Timelines'!C:G,4,FALSE)+AA2529))</f>
        <v>44886.104166666664</v>
      </c>
      <c r="AG2529" s="67">
        <f>WORKDAY.INTL(AA2529,1,11)+VLOOKUP(V2529,'Branch Wise Work Timelines'!C:G,3,FALSE)</f>
        <v>44886.416666666664</v>
      </c>
      <c r="AH2529" s="69" t="str">
        <f t="shared" ca="1" si="477"/>
        <v>Out of TAT</v>
      </c>
      <c r="AI2529" s="69">
        <f t="shared" ca="1" si="478"/>
        <v>20608</v>
      </c>
      <c r="AJ2529" s="69" t="str">
        <f ca="1">IF(AI2529&lt;0,"0-12",IFERROR(VLOOKUP(AI2529,Breakup[],2,FALSE),"&gt;24"))</f>
        <v>&gt;24</v>
      </c>
      <c r="AK2529" s="69" t="str">
        <f>VLOOKUP(V2529,Master!B:D,3,FALSE)</f>
        <v>South</v>
      </c>
      <c r="AL2529" s="69" t="str">
        <f t="shared" si="479"/>
        <v>Bangalore-CLS</v>
      </c>
    </row>
    <row r="2530" spans="1:38">
      <c r="A2530" s="13" t="s">
        <v>5371</v>
      </c>
      <c r="B2530" s="54">
        <v>44701.644821608803</v>
      </c>
      <c r="C2530" s="13" t="s">
        <v>211</v>
      </c>
      <c r="D2530" s="13">
        <v>1704</v>
      </c>
      <c r="E2530" s="13" t="s">
        <v>5372</v>
      </c>
      <c r="F2530" s="13" t="s">
        <v>15</v>
      </c>
      <c r="G2530" s="14">
        <v>1653041711052</v>
      </c>
      <c r="H2530" s="55">
        <v>0.180092592592593</v>
      </c>
      <c r="I2530" s="33">
        <v>44887.1800925926</v>
      </c>
      <c r="J2530" s="58">
        <v>44887</v>
      </c>
      <c r="K2530" s="13" t="s">
        <v>213</v>
      </c>
      <c r="L2530" s="13" t="s">
        <v>30</v>
      </c>
      <c r="M2530" s="13" t="s">
        <v>214</v>
      </c>
      <c r="N2530" s="13" t="s">
        <v>206</v>
      </c>
      <c r="O2530" s="33" t="s">
        <v>38</v>
      </c>
      <c r="P2530" s="58" t="s">
        <v>38</v>
      </c>
      <c r="Q2530" s="33" t="s">
        <v>207</v>
      </c>
      <c r="R2530" s="14" t="s">
        <v>38</v>
      </c>
      <c r="S2530" s="13" t="s">
        <v>216</v>
      </c>
      <c r="T2530" s="13" t="s">
        <v>217</v>
      </c>
      <c r="U2530" s="33">
        <f t="shared" ca="1" si="468"/>
        <v>45744.56914039352</v>
      </c>
      <c r="V2530" s="13" t="str">
        <f t="shared" si="469"/>
        <v>Bangalore</v>
      </c>
      <c r="W2530" s="13" t="str">
        <f t="shared" si="470"/>
        <v>CLS</v>
      </c>
      <c r="X2530" s="13">
        <f t="shared" si="471"/>
        <v>4</v>
      </c>
      <c r="Y2530" s="13" t="str">
        <f>IFERROR(VLOOKUP(C2530,ReceivingTeam[],2,FALSE),"HelpDesk")</f>
        <v>HelpDesk</v>
      </c>
      <c r="Z2530" s="67">
        <f t="shared" si="472"/>
        <v>44887.916666666664</v>
      </c>
      <c r="AA2530" s="68">
        <f t="shared" si="473"/>
        <v>44887</v>
      </c>
      <c r="AB2530" s="69" t="b">
        <f t="shared" si="474"/>
        <v>1</v>
      </c>
      <c r="AC2530" s="70">
        <f t="shared" si="475"/>
        <v>0.5</v>
      </c>
      <c r="AD2530" s="67">
        <f t="shared" si="476"/>
        <v>44887.916666666664</v>
      </c>
      <c r="AE2530" s="67">
        <f>VLOOKUP(V2530,'Branch Wise Work Timelines'!C:G,3,FALSE)+AA2530</f>
        <v>44887.416666666664</v>
      </c>
      <c r="AF2530" s="67">
        <f>IF(V2530="Bangalore",VLOOKUP(V2530,'Branch Wise Work Timelines'!C:G,4,FALSE)+AA2530+1,IF(V2530="Mumbai",VLOOKUP(V2530,'Branch Wise Work Timelines'!C:G,4,FALSE)+AA2530+1,VLOOKUP(V2530,'Branch Wise Work Timelines'!C:G,4,FALSE)+AA2530))</f>
        <v>44888.104166666664</v>
      </c>
      <c r="AG2530" s="67">
        <f>WORKDAY.INTL(AA2530,1,11)+VLOOKUP(V2530,'Branch Wise Work Timelines'!C:G,3,FALSE)</f>
        <v>44888.416666666664</v>
      </c>
      <c r="AH2530" s="69" t="str">
        <f t="shared" ca="1" si="477"/>
        <v>Out of TAT</v>
      </c>
      <c r="AI2530" s="69">
        <f t="shared" ca="1" si="478"/>
        <v>20560</v>
      </c>
      <c r="AJ2530" s="69" t="str">
        <f ca="1">IF(AI2530&lt;0,"0-12",IFERROR(VLOOKUP(AI2530,Breakup[],2,FALSE),"&gt;24"))</f>
        <v>&gt;24</v>
      </c>
      <c r="AK2530" s="69" t="str">
        <f>VLOOKUP(V2530,Master!B:D,3,FALSE)</f>
        <v>South</v>
      </c>
      <c r="AL2530" s="69" t="str">
        <f t="shared" si="479"/>
        <v>Bangalore-CLS</v>
      </c>
    </row>
    <row r="2531" spans="1:38">
      <c r="A2531" s="13" t="s">
        <v>5373</v>
      </c>
      <c r="B2531" s="54">
        <v>44701.674283877299</v>
      </c>
      <c r="C2531" s="13" t="s">
        <v>467</v>
      </c>
      <c r="D2531" s="13">
        <v>1428</v>
      </c>
      <c r="E2531" s="13" t="s">
        <v>5374</v>
      </c>
      <c r="F2531" s="13" t="s">
        <v>15</v>
      </c>
      <c r="G2531" s="14">
        <v>1653044855569</v>
      </c>
      <c r="H2531" s="55">
        <v>0.72370370370370396</v>
      </c>
      <c r="I2531" s="33">
        <v>44884.723703703698</v>
      </c>
      <c r="J2531" s="58">
        <v>44884</v>
      </c>
      <c r="K2531" s="13" t="s">
        <v>213</v>
      </c>
      <c r="L2531" s="13" t="s">
        <v>30</v>
      </c>
      <c r="M2531" s="13" t="s">
        <v>75</v>
      </c>
      <c r="N2531" s="13" t="s">
        <v>206</v>
      </c>
      <c r="O2531" s="33" t="s">
        <v>38</v>
      </c>
      <c r="P2531" s="58" t="s">
        <v>38</v>
      </c>
      <c r="Q2531" s="33" t="s">
        <v>207</v>
      </c>
      <c r="R2531" s="14" t="s">
        <v>38</v>
      </c>
      <c r="S2531" s="13" t="s">
        <v>208</v>
      </c>
      <c r="T2531" s="13" t="s">
        <v>209</v>
      </c>
      <c r="U2531" s="33">
        <f t="shared" ca="1" si="468"/>
        <v>45744.56914039352</v>
      </c>
      <c r="V2531" s="13" t="str">
        <f t="shared" si="469"/>
        <v>Bangalore</v>
      </c>
      <c r="W2531" s="13" t="str">
        <f t="shared" si="470"/>
        <v>CLS</v>
      </c>
      <c r="X2531" s="13">
        <f t="shared" si="471"/>
        <v>17</v>
      </c>
      <c r="Y2531" s="13" t="str">
        <f>IFERROR(VLOOKUP(C2531,ReceivingTeam[],2,FALSE),"HelpDesk")</f>
        <v>HelpDesk</v>
      </c>
      <c r="Z2531" s="67">
        <f t="shared" si="472"/>
        <v>44886.536203703698</v>
      </c>
      <c r="AA2531" s="68">
        <f t="shared" si="473"/>
        <v>44884</v>
      </c>
      <c r="AB2531" s="69" t="b">
        <f t="shared" si="474"/>
        <v>1</v>
      </c>
      <c r="AC2531" s="70">
        <f t="shared" si="475"/>
        <v>0.5</v>
      </c>
      <c r="AD2531" s="67">
        <f t="shared" si="476"/>
        <v>44886.536203703698</v>
      </c>
      <c r="AE2531" s="67">
        <f>VLOOKUP(V2531,'Branch Wise Work Timelines'!C:G,3,FALSE)+AA2531</f>
        <v>44884.416666666664</v>
      </c>
      <c r="AF2531" s="67">
        <f>IF(V2531="Bangalore",VLOOKUP(V2531,'Branch Wise Work Timelines'!C:G,4,FALSE)+AA2531+1,IF(V2531="Mumbai",VLOOKUP(V2531,'Branch Wise Work Timelines'!C:G,4,FALSE)+AA2531+1,VLOOKUP(V2531,'Branch Wise Work Timelines'!C:G,4,FALSE)+AA2531))</f>
        <v>44885.104166666664</v>
      </c>
      <c r="AG2531" s="67">
        <f>WORKDAY.INTL(AA2531,1,11)+VLOOKUP(V2531,'Branch Wise Work Timelines'!C:G,3,FALSE)</f>
        <v>44886.416666666664</v>
      </c>
      <c r="AH2531" s="69" t="str">
        <f t="shared" ca="1" si="477"/>
        <v>Out of TAT</v>
      </c>
      <c r="AI2531" s="69">
        <f t="shared" ca="1" si="478"/>
        <v>20593</v>
      </c>
      <c r="AJ2531" s="69" t="str">
        <f ca="1">IF(AI2531&lt;0,"0-12",IFERROR(VLOOKUP(AI2531,Breakup[],2,FALSE),"&gt;24"))</f>
        <v>&gt;24</v>
      </c>
      <c r="AK2531" s="69" t="str">
        <f>VLOOKUP(V2531,Master!B:D,3,FALSE)</f>
        <v>South</v>
      </c>
      <c r="AL2531" s="69" t="str">
        <f t="shared" si="479"/>
        <v>Bangalore-CLS</v>
      </c>
    </row>
    <row r="2532" spans="1:38">
      <c r="A2532" s="13" t="s">
        <v>5375</v>
      </c>
      <c r="B2532" s="54">
        <v>44701.647325081001</v>
      </c>
      <c r="C2532" s="13" t="s">
        <v>586</v>
      </c>
      <c r="D2532" s="13">
        <v>311</v>
      </c>
      <c r="E2532" s="13" t="s">
        <v>5376</v>
      </c>
      <c r="F2532" s="13" t="s">
        <v>15</v>
      </c>
      <c r="G2532" s="14">
        <v>1653043347189</v>
      </c>
      <c r="H2532" s="55">
        <v>0.14226851851851899</v>
      </c>
      <c r="I2532" s="33">
        <v>44888.142268518503</v>
      </c>
      <c r="J2532" s="58">
        <v>44888</v>
      </c>
      <c r="K2532" s="13" t="s">
        <v>213</v>
      </c>
      <c r="L2532" s="13" t="s">
        <v>30</v>
      </c>
      <c r="M2532" s="13" t="s">
        <v>75</v>
      </c>
      <c r="N2532" s="13" t="s">
        <v>206</v>
      </c>
      <c r="O2532" s="33" t="s">
        <v>38</v>
      </c>
      <c r="P2532" s="58" t="s">
        <v>38</v>
      </c>
      <c r="Q2532" s="33" t="s">
        <v>207</v>
      </c>
      <c r="R2532" s="14" t="s">
        <v>38</v>
      </c>
      <c r="S2532" s="13" t="s">
        <v>208</v>
      </c>
      <c r="T2532" s="13" t="s">
        <v>209</v>
      </c>
      <c r="U2532" s="33">
        <f t="shared" ca="1" si="468"/>
        <v>45744.56914039352</v>
      </c>
      <c r="V2532" s="13" t="str">
        <f t="shared" si="469"/>
        <v>Bangalore</v>
      </c>
      <c r="W2532" s="13" t="str">
        <f t="shared" si="470"/>
        <v>CLS</v>
      </c>
      <c r="X2532" s="13">
        <f t="shared" si="471"/>
        <v>3</v>
      </c>
      <c r="Y2532" s="13" t="str">
        <f>IFERROR(VLOOKUP(C2532,ReceivingTeam[],2,FALSE),"HelpDesk")</f>
        <v>HelpDesk</v>
      </c>
      <c r="Z2532" s="67">
        <f t="shared" si="472"/>
        <v>44888.916666666664</v>
      </c>
      <c r="AA2532" s="68">
        <f t="shared" si="473"/>
        <v>44888</v>
      </c>
      <c r="AB2532" s="69" t="b">
        <f t="shared" si="474"/>
        <v>1</v>
      </c>
      <c r="AC2532" s="70">
        <f t="shared" si="475"/>
        <v>0.5</v>
      </c>
      <c r="AD2532" s="67">
        <f t="shared" si="476"/>
        <v>44888.916666666664</v>
      </c>
      <c r="AE2532" s="67">
        <f>VLOOKUP(V2532,'Branch Wise Work Timelines'!C:G,3,FALSE)+AA2532</f>
        <v>44888.416666666664</v>
      </c>
      <c r="AF2532" s="67">
        <f>IF(V2532="Bangalore",VLOOKUP(V2532,'Branch Wise Work Timelines'!C:G,4,FALSE)+AA2532+1,IF(V2532="Mumbai",VLOOKUP(V2532,'Branch Wise Work Timelines'!C:G,4,FALSE)+AA2532+1,VLOOKUP(V2532,'Branch Wise Work Timelines'!C:G,4,FALSE)+AA2532))</f>
        <v>44889.104166666664</v>
      </c>
      <c r="AG2532" s="67">
        <f>WORKDAY.INTL(AA2532,1,11)+VLOOKUP(V2532,'Branch Wise Work Timelines'!C:G,3,FALSE)</f>
        <v>44889.416666666664</v>
      </c>
      <c r="AH2532" s="69" t="str">
        <f t="shared" ca="1" si="477"/>
        <v>Out of TAT</v>
      </c>
      <c r="AI2532" s="69">
        <f t="shared" ca="1" si="478"/>
        <v>20536</v>
      </c>
      <c r="AJ2532" s="69" t="str">
        <f ca="1">IF(AI2532&lt;0,"0-12",IFERROR(VLOOKUP(AI2532,Breakup[],2,FALSE),"&gt;24"))</f>
        <v>&gt;24</v>
      </c>
      <c r="AK2532" s="69" t="str">
        <f>VLOOKUP(V2532,Master!B:D,3,FALSE)</f>
        <v>South</v>
      </c>
      <c r="AL2532" s="69" t="str">
        <f t="shared" si="479"/>
        <v>Bangalore-CLS</v>
      </c>
    </row>
    <row r="2533" spans="1:38">
      <c r="A2533" s="13" t="s">
        <v>5377</v>
      </c>
      <c r="B2533" s="54">
        <v>44701.6478082986</v>
      </c>
      <c r="C2533" s="13" t="s">
        <v>404</v>
      </c>
      <c r="D2533" s="13">
        <v>268</v>
      </c>
      <c r="E2533" s="13" t="s">
        <v>5378</v>
      </c>
      <c r="F2533" s="13" t="s">
        <v>15</v>
      </c>
      <c r="G2533" s="14">
        <v>1653043347189</v>
      </c>
      <c r="H2533" s="55">
        <v>0.275555555555556</v>
      </c>
      <c r="I2533" s="33">
        <v>44886.2755555556</v>
      </c>
      <c r="J2533" s="58">
        <v>44886</v>
      </c>
      <c r="K2533" s="13" t="s">
        <v>213</v>
      </c>
      <c r="L2533" s="13" t="s">
        <v>30</v>
      </c>
      <c r="M2533" s="13" t="s">
        <v>75</v>
      </c>
      <c r="N2533" s="13" t="s">
        <v>206</v>
      </c>
      <c r="O2533" s="33" t="s">
        <v>38</v>
      </c>
      <c r="P2533" s="58" t="s">
        <v>38</v>
      </c>
      <c r="Q2533" s="33" t="s">
        <v>207</v>
      </c>
      <c r="R2533" s="14" t="s">
        <v>38</v>
      </c>
      <c r="S2533" s="13" t="s">
        <v>208</v>
      </c>
      <c r="T2533" s="13" t="s">
        <v>209</v>
      </c>
      <c r="U2533" s="33">
        <f t="shared" ca="1" si="468"/>
        <v>45744.56914039352</v>
      </c>
      <c r="V2533" s="13" t="str">
        <f t="shared" si="469"/>
        <v>Bangalore</v>
      </c>
      <c r="W2533" s="13" t="str">
        <f t="shared" si="470"/>
        <v>CLS</v>
      </c>
      <c r="X2533" s="13">
        <f t="shared" si="471"/>
        <v>6</v>
      </c>
      <c r="Y2533" s="13" t="str">
        <f>IFERROR(VLOOKUP(C2533,ReceivingTeam[],2,FALSE),"HelpDesk")</f>
        <v>HelpDesk</v>
      </c>
      <c r="Z2533" s="67">
        <f t="shared" si="472"/>
        <v>44886.916666666664</v>
      </c>
      <c r="AA2533" s="68">
        <f t="shared" si="473"/>
        <v>44886</v>
      </c>
      <c r="AB2533" s="69" t="b">
        <f t="shared" si="474"/>
        <v>1</v>
      </c>
      <c r="AC2533" s="70">
        <f t="shared" si="475"/>
        <v>0.5</v>
      </c>
      <c r="AD2533" s="67">
        <f t="shared" si="476"/>
        <v>44886.916666666664</v>
      </c>
      <c r="AE2533" s="67">
        <f>VLOOKUP(V2533,'Branch Wise Work Timelines'!C:G,3,FALSE)+AA2533</f>
        <v>44886.416666666664</v>
      </c>
      <c r="AF2533" s="67">
        <f>IF(V2533="Bangalore",VLOOKUP(V2533,'Branch Wise Work Timelines'!C:G,4,FALSE)+AA2533+1,IF(V2533="Mumbai",VLOOKUP(V2533,'Branch Wise Work Timelines'!C:G,4,FALSE)+AA2533+1,VLOOKUP(V2533,'Branch Wise Work Timelines'!C:G,4,FALSE)+AA2533))</f>
        <v>44887.104166666664</v>
      </c>
      <c r="AG2533" s="67">
        <f>WORKDAY.INTL(AA2533,1,11)+VLOOKUP(V2533,'Branch Wise Work Timelines'!C:G,3,FALSE)</f>
        <v>44887.416666666664</v>
      </c>
      <c r="AH2533" s="69" t="str">
        <f t="shared" ca="1" si="477"/>
        <v>Out of TAT</v>
      </c>
      <c r="AI2533" s="69">
        <f t="shared" ca="1" si="478"/>
        <v>20584</v>
      </c>
      <c r="AJ2533" s="69" t="str">
        <f ca="1">IF(AI2533&lt;0,"0-12",IFERROR(VLOOKUP(AI2533,Breakup[],2,FALSE),"&gt;24"))</f>
        <v>&gt;24</v>
      </c>
      <c r="AK2533" s="69" t="str">
        <f>VLOOKUP(V2533,Master!B:D,3,FALSE)</f>
        <v>South</v>
      </c>
      <c r="AL2533" s="69" t="str">
        <f t="shared" si="479"/>
        <v>Bangalore-CLS</v>
      </c>
    </row>
    <row r="2534" spans="1:38">
      <c r="A2534" s="13" t="s">
        <v>5379</v>
      </c>
      <c r="B2534" s="54">
        <v>44701.678533414299</v>
      </c>
      <c r="C2534" s="13" t="s">
        <v>81</v>
      </c>
      <c r="D2534" s="13">
        <v>410</v>
      </c>
      <c r="E2534" s="13" t="s">
        <v>5380</v>
      </c>
      <c r="F2534" s="13" t="s">
        <v>33</v>
      </c>
      <c r="G2534" s="14">
        <v>1653044260842</v>
      </c>
      <c r="H2534" s="55">
        <v>0.78723379629629597</v>
      </c>
      <c r="I2534" s="33">
        <v>44891.787233796298</v>
      </c>
      <c r="J2534" s="58">
        <v>44891</v>
      </c>
      <c r="K2534" s="13" t="s">
        <v>213</v>
      </c>
      <c r="L2534" s="13" t="s">
        <v>30</v>
      </c>
      <c r="M2534" s="13" t="s">
        <v>282</v>
      </c>
      <c r="N2534" s="13" t="s">
        <v>206</v>
      </c>
      <c r="O2534" s="33">
        <v>44891.435810185198</v>
      </c>
      <c r="P2534" s="58">
        <v>44891</v>
      </c>
      <c r="Q2534" s="33" t="s">
        <v>237</v>
      </c>
      <c r="R2534" s="14">
        <v>418</v>
      </c>
      <c r="S2534" s="13" t="s">
        <v>216</v>
      </c>
      <c r="T2534" s="13" t="s">
        <v>217</v>
      </c>
      <c r="U2534" s="33">
        <f t="shared" ca="1" si="468"/>
        <v>45744.56914039352</v>
      </c>
      <c r="V2534" s="13" t="str">
        <f t="shared" si="469"/>
        <v>Bangalore</v>
      </c>
      <c r="W2534" s="13" t="str">
        <f t="shared" si="470"/>
        <v>RI</v>
      </c>
      <c r="X2534" s="13">
        <f t="shared" si="471"/>
        <v>18</v>
      </c>
      <c r="Y2534" s="13" t="str">
        <f>IFERROR(VLOOKUP(C2534,ReceivingTeam[],2,FALSE),"HelpDesk")</f>
        <v>Branch office</v>
      </c>
      <c r="Z2534" s="67">
        <f t="shared" si="472"/>
        <v>44893.599733796298</v>
      </c>
      <c r="AA2534" s="68">
        <f t="shared" si="473"/>
        <v>44891</v>
      </c>
      <c r="AB2534" s="69" t="b">
        <f t="shared" si="474"/>
        <v>1</v>
      </c>
      <c r="AC2534" s="70">
        <f t="shared" si="475"/>
        <v>0.5</v>
      </c>
      <c r="AD2534" s="67">
        <f t="shared" si="476"/>
        <v>44893.599733796298</v>
      </c>
      <c r="AE2534" s="67">
        <f>VLOOKUP(V2534,'Branch Wise Work Timelines'!C:G,3,FALSE)+AA2534</f>
        <v>44891.416666666664</v>
      </c>
      <c r="AF2534" s="67">
        <f>IF(V2534="Bangalore",VLOOKUP(V2534,'Branch Wise Work Timelines'!C:G,4,FALSE)+AA2534+1,IF(V2534="Mumbai",VLOOKUP(V2534,'Branch Wise Work Timelines'!C:G,4,FALSE)+AA2534+1,VLOOKUP(V2534,'Branch Wise Work Timelines'!C:G,4,FALSE)+AA2534))</f>
        <v>44892.104166666664</v>
      </c>
      <c r="AG2534" s="67">
        <f>WORKDAY.INTL(AA2534,1,11)+VLOOKUP(V2534,'Branch Wise Work Timelines'!C:G,3,FALSE)</f>
        <v>44893.416666666664</v>
      </c>
      <c r="AH2534" s="69" t="str">
        <f t="shared" si="477"/>
        <v>Met</v>
      </c>
      <c r="AI2534" s="69">
        <f t="shared" ca="1" si="478"/>
        <v>20424</v>
      </c>
      <c r="AJ2534" s="69" t="str">
        <f ca="1">IF(AI2534&lt;0,"0-12",IFERROR(VLOOKUP(AI2534,Breakup[],2,FALSE),"&gt;24"))</f>
        <v>&gt;24</v>
      </c>
      <c r="AK2534" s="69" t="str">
        <f>VLOOKUP(V2534,Master!B:D,3,FALSE)</f>
        <v>South</v>
      </c>
      <c r="AL2534" s="69" t="str">
        <f t="shared" si="479"/>
        <v>Bangalore</v>
      </c>
    </row>
    <row r="2535" spans="1:38">
      <c r="A2535" s="13" t="s">
        <v>5381</v>
      </c>
      <c r="B2535" s="54">
        <v>44701.505361423602</v>
      </c>
      <c r="C2535" s="13" t="s">
        <v>268</v>
      </c>
      <c r="D2535" s="13">
        <v>120</v>
      </c>
      <c r="E2535" s="13" t="s">
        <v>5382</v>
      </c>
      <c r="F2535" s="13" t="s">
        <v>15</v>
      </c>
      <c r="G2535" s="14">
        <v>1653031432017</v>
      </c>
      <c r="H2535" s="55">
        <v>9.5405092592592597E-2</v>
      </c>
      <c r="I2535" s="33">
        <v>44882.095405092601</v>
      </c>
      <c r="J2535" s="58">
        <v>44882</v>
      </c>
      <c r="K2535" s="13" t="s">
        <v>213</v>
      </c>
      <c r="L2535" s="13" t="s">
        <v>30</v>
      </c>
      <c r="M2535" s="13" t="s">
        <v>75</v>
      </c>
      <c r="N2535" s="13" t="s">
        <v>206</v>
      </c>
      <c r="O2535" s="33" t="s">
        <v>38</v>
      </c>
      <c r="P2535" s="58" t="s">
        <v>38</v>
      </c>
      <c r="Q2535" s="33" t="s">
        <v>207</v>
      </c>
      <c r="R2535" s="14" t="s">
        <v>38</v>
      </c>
      <c r="S2535" s="13" t="s">
        <v>216</v>
      </c>
      <c r="T2535" s="13" t="s">
        <v>217</v>
      </c>
      <c r="U2535" s="33">
        <f t="shared" ca="1" si="468"/>
        <v>45744.56914039352</v>
      </c>
      <c r="V2535" s="13" t="str">
        <f t="shared" si="469"/>
        <v>Bangalore</v>
      </c>
      <c r="W2535" s="13" t="str">
        <f t="shared" si="470"/>
        <v>CLS</v>
      </c>
      <c r="X2535" s="13">
        <f t="shared" si="471"/>
        <v>2</v>
      </c>
      <c r="Y2535" s="13" t="str">
        <f>IFERROR(VLOOKUP(C2535,ReceivingTeam[],2,FALSE),"HelpDesk")</f>
        <v>HelpDesk</v>
      </c>
      <c r="Z2535" s="67">
        <f t="shared" si="472"/>
        <v>44882.916666666664</v>
      </c>
      <c r="AA2535" s="68">
        <f t="shared" si="473"/>
        <v>44882</v>
      </c>
      <c r="AB2535" s="69" t="b">
        <f t="shared" si="474"/>
        <v>1</v>
      </c>
      <c r="AC2535" s="70">
        <f t="shared" si="475"/>
        <v>0.5</v>
      </c>
      <c r="AD2535" s="67">
        <f t="shared" si="476"/>
        <v>44882.916666666664</v>
      </c>
      <c r="AE2535" s="67">
        <f>VLOOKUP(V2535,'Branch Wise Work Timelines'!C:G,3,FALSE)+AA2535</f>
        <v>44882.416666666664</v>
      </c>
      <c r="AF2535" s="67">
        <f>IF(V2535="Bangalore",VLOOKUP(V2535,'Branch Wise Work Timelines'!C:G,4,FALSE)+AA2535+1,IF(V2535="Mumbai",VLOOKUP(V2535,'Branch Wise Work Timelines'!C:G,4,FALSE)+AA2535+1,VLOOKUP(V2535,'Branch Wise Work Timelines'!C:G,4,FALSE)+AA2535))</f>
        <v>44883.104166666664</v>
      </c>
      <c r="AG2535" s="67">
        <f>WORKDAY.INTL(AA2535,1,11)+VLOOKUP(V2535,'Branch Wise Work Timelines'!C:G,3,FALSE)</f>
        <v>44883.416666666664</v>
      </c>
      <c r="AH2535" s="69" t="str">
        <f t="shared" ca="1" si="477"/>
        <v>Out of TAT</v>
      </c>
      <c r="AI2535" s="69">
        <f t="shared" ca="1" si="478"/>
        <v>20680</v>
      </c>
      <c r="AJ2535" s="69" t="str">
        <f ca="1">IF(AI2535&lt;0,"0-12",IFERROR(VLOOKUP(AI2535,Breakup[],2,FALSE),"&gt;24"))</f>
        <v>&gt;24</v>
      </c>
      <c r="AK2535" s="69" t="str">
        <f>VLOOKUP(V2535,Master!B:D,3,FALSE)</f>
        <v>South</v>
      </c>
      <c r="AL2535" s="69" t="str">
        <f t="shared" si="479"/>
        <v>Bangalore-CLS</v>
      </c>
    </row>
    <row r="2536" spans="1:38">
      <c r="A2536" s="13" t="s">
        <v>5383</v>
      </c>
      <c r="B2536" s="54">
        <v>44701.546511805602</v>
      </c>
      <c r="C2536" s="13" t="s">
        <v>467</v>
      </c>
      <c r="D2536" s="13">
        <v>915</v>
      </c>
      <c r="E2536" s="13" t="s">
        <v>5384</v>
      </c>
      <c r="F2536" s="13" t="s">
        <v>15</v>
      </c>
      <c r="G2536" s="14">
        <v>1653034041355</v>
      </c>
      <c r="H2536" s="55">
        <v>0.82401620370370399</v>
      </c>
      <c r="I2536" s="33">
        <v>44886.824016203696</v>
      </c>
      <c r="J2536" s="58">
        <v>44886</v>
      </c>
      <c r="K2536" s="13" t="s">
        <v>213</v>
      </c>
      <c r="L2536" s="13" t="s">
        <v>30</v>
      </c>
      <c r="M2536" s="13" t="s">
        <v>227</v>
      </c>
      <c r="N2536" s="13" t="s">
        <v>206</v>
      </c>
      <c r="O2536" s="33" t="s">
        <v>38</v>
      </c>
      <c r="P2536" s="58" t="s">
        <v>38</v>
      </c>
      <c r="Q2536" s="33" t="s">
        <v>207</v>
      </c>
      <c r="R2536" s="14" t="s">
        <v>38</v>
      </c>
      <c r="S2536" s="13" t="s">
        <v>216</v>
      </c>
      <c r="T2536" s="13" t="s">
        <v>217</v>
      </c>
      <c r="U2536" s="33">
        <f t="shared" ca="1" si="468"/>
        <v>45744.56914039352</v>
      </c>
      <c r="V2536" s="13" t="str">
        <f t="shared" si="469"/>
        <v>Bangalore</v>
      </c>
      <c r="W2536" s="13" t="str">
        <f t="shared" si="470"/>
        <v>CLS</v>
      </c>
      <c r="X2536" s="13">
        <f t="shared" si="471"/>
        <v>19</v>
      </c>
      <c r="Y2536" s="13" t="str">
        <f>IFERROR(VLOOKUP(C2536,ReceivingTeam[],2,FALSE),"HelpDesk")</f>
        <v>HelpDesk</v>
      </c>
      <c r="Z2536" s="67">
        <f t="shared" si="472"/>
        <v>44887.636516203696</v>
      </c>
      <c r="AA2536" s="68">
        <f t="shared" si="473"/>
        <v>44886</v>
      </c>
      <c r="AB2536" s="69" t="b">
        <f t="shared" si="474"/>
        <v>1</v>
      </c>
      <c r="AC2536" s="70">
        <f t="shared" si="475"/>
        <v>0.5</v>
      </c>
      <c r="AD2536" s="67">
        <f t="shared" si="476"/>
        <v>44887.636516203696</v>
      </c>
      <c r="AE2536" s="67">
        <f>VLOOKUP(V2536,'Branch Wise Work Timelines'!C:G,3,FALSE)+AA2536</f>
        <v>44886.416666666664</v>
      </c>
      <c r="AF2536" s="67">
        <f>IF(V2536="Bangalore",VLOOKUP(V2536,'Branch Wise Work Timelines'!C:G,4,FALSE)+AA2536+1,IF(V2536="Mumbai",VLOOKUP(V2536,'Branch Wise Work Timelines'!C:G,4,FALSE)+AA2536+1,VLOOKUP(V2536,'Branch Wise Work Timelines'!C:G,4,FALSE)+AA2536))</f>
        <v>44887.104166666664</v>
      </c>
      <c r="AG2536" s="67">
        <f>WORKDAY.INTL(AA2536,1,11)+VLOOKUP(V2536,'Branch Wise Work Timelines'!C:G,3,FALSE)</f>
        <v>44887.416666666664</v>
      </c>
      <c r="AH2536" s="69" t="str">
        <f t="shared" ca="1" si="477"/>
        <v>Out of TAT</v>
      </c>
      <c r="AI2536" s="69">
        <f t="shared" ca="1" si="478"/>
        <v>20567</v>
      </c>
      <c r="AJ2536" s="69" t="str">
        <f ca="1">IF(AI2536&lt;0,"0-12",IFERROR(VLOOKUP(AI2536,Breakup[],2,FALSE),"&gt;24"))</f>
        <v>&gt;24</v>
      </c>
      <c r="AK2536" s="69" t="str">
        <f>VLOOKUP(V2536,Master!B:D,3,FALSE)</f>
        <v>South</v>
      </c>
      <c r="AL2536" s="69" t="str">
        <f t="shared" si="479"/>
        <v>Bangalore-CLS</v>
      </c>
    </row>
    <row r="2537" spans="1:38">
      <c r="A2537" s="13" t="s">
        <v>5385</v>
      </c>
      <c r="B2537" s="54">
        <v>44701.6290423264</v>
      </c>
      <c r="C2537" s="13" t="s">
        <v>252</v>
      </c>
      <c r="D2537" s="13">
        <v>496</v>
      </c>
      <c r="E2537" s="13" t="s">
        <v>5386</v>
      </c>
      <c r="F2537" s="13" t="s">
        <v>15</v>
      </c>
      <c r="G2537" s="14">
        <v>1653043498252</v>
      </c>
      <c r="H2537" s="55">
        <v>9.6284722222222202E-2</v>
      </c>
      <c r="I2537" s="33">
        <v>44886.096284722204</v>
      </c>
      <c r="J2537" s="58">
        <v>44886</v>
      </c>
      <c r="K2537" s="13" t="s">
        <v>213</v>
      </c>
      <c r="L2537" s="13" t="s">
        <v>30</v>
      </c>
      <c r="M2537" s="13" t="s">
        <v>214</v>
      </c>
      <c r="N2537" s="13" t="s">
        <v>206</v>
      </c>
      <c r="O2537" s="33" t="s">
        <v>38</v>
      </c>
      <c r="P2537" s="58" t="s">
        <v>38</v>
      </c>
      <c r="Q2537" s="33" t="s">
        <v>207</v>
      </c>
      <c r="R2537" s="14" t="s">
        <v>38</v>
      </c>
      <c r="S2537" s="13" t="s">
        <v>216</v>
      </c>
      <c r="T2537" s="13" t="s">
        <v>217</v>
      </c>
      <c r="U2537" s="33">
        <f t="shared" ca="1" si="468"/>
        <v>45744.56914039352</v>
      </c>
      <c r="V2537" s="13" t="str">
        <f t="shared" si="469"/>
        <v>Bangalore</v>
      </c>
      <c r="W2537" s="13" t="str">
        <f t="shared" si="470"/>
        <v>CLS</v>
      </c>
      <c r="X2537" s="13">
        <f t="shared" si="471"/>
        <v>2</v>
      </c>
      <c r="Y2537" s="13" t="str">
        <f>IFERROR(VLOOKUP(C2537,ReceivingTeam[],2,FALSE),"HelpDesk")</f>
        <v>HelpDesk</v>
      </c>
      <c r="Z2537" s="67">
        <f t="shared" si="472"/>
        <v>44886.916666666664</v>
      </c>
      <c r="AA2537" s="68">
        <f t="shared" si="473"/>
        <v>44886</v>
      </c>
      <c r="AB2537" s="69" t="b">
        <f t="shared" si="474"/>
        <v>1</v>
      </c>
      <c r="AC2537" s="70">
        <f t="shared" si="475"/>
        <v>0.5</v>
      </c>
      <c r="AD2537" s="67">
        <f t="shared" si="476"/>
        <v>44886.916666666664</v>
      </c>
      <c r="AE2537" s="67">
        <f>VLOOKUP(V2537,'Branch Wise Work Timelines'!C:G,3,FALSE)+AA2537</f>
        <v>44886.416666666664</v>
      </c>
      <c r="AF2537" s="67">
        <f>IF(V2537="Bangalore",VLOOKUP(V2537,'Branch Wise Work Timelines'!C:G,4,FALSE)+AA2537+1,IF(V2537="Mumbai",VLOOKUP(V2537,'Branch Wise Work Timelines'!C:G,4,FALSE)+AA2537+1,VLOOKUP(V2537,'Branch Wise Work Timelines'!C:G,4,FALSE)+AA2537))</f>
        <v>44887.104166666664</v>
      </c>
      <c r="AG2537" s="67">
        <f>WORKDAY.INTL(AA2537,1,11)+VLOOKUP(V2537,'Branch Wise Work Timelines'!C:G,3,FALSE)</f>
        <v>44887.416666666664</v>
      </c>
      <c r="AH2537" s="69" t="str">
        <f t="shared" ca="1" si="477"/>
        <v>Out of TAT</v>
      </c>
      <c r="AI2537" s="69">
        <f t="shared" ca="1" si="478"/>
        <v>20584</v>
      </c>
      <c r="AJ2537" s="69" t="str">
        <f ca="1">IF(AI2537&lt;0,"0-12",IFERROR(VLOOKUP(AI2537,Breakup[],2,FALSE),"&gt;24"))</f>
        <v>&gt;24</v>
      </c>
      <c r="AK2537" s="69" t="str">
        <f>VLOOKUP(V2537,Master!B:D,3,FALSE)</f>
        <v>South</v>
      </c>
      <c r="AL2537" s="69" t="str">
        <f t="shared" si="479"/>
        <v>Bangalore-CLS</v>
      </c>
    </row>
    <row r="2538" spans="1:38">
      <c r="A2538" s="13" t="s">
        <v>5387</v>
      </c>
      <c r="B2538" s="54">
        <v>44701.511898067103</v>
      </c>
      <c r="C2538" s="13" t="s">
        <v>89</v>
      </c>
      <c r="D2538" s="13">
        <v>979</v>
      </c>
      <c r="E2538" s="13" t="s">
        <v>5388</v>
      </c>
      <c r="F2538" s="13" t="s">
        <v>15</v>
      </c>
      <c r="G2538" s="14">
        <v>1653031432017</v>
      </c>
      <c r="H2538" s="55">
        <v>0.60743055555555603</v>
      </c>
      <c r="I2538" s="33">
        <v>44882.607430555603</v>
      </c>
      <c r="J2538" s="58">
        <v>44882</v>
      </c>
      <c r="K2538" s="13" t="s">
        <v>213</v>
      </c>
      <c r="L2538" s="13" t="s">
        <v>30</v>
      </c>
      <c r="M2538" s="13" t="s">
        <v>75</v>
      </c>
      <c r="N2538" s="13" t="s">
        <v>206</v>
      </c>
      <c r="O2538" s="33" t="s">
        <v>38</v>
      </c>
      <c r="P2538" s="58" t="s">
        <v>38</v>
      </c>
      <c r="Q2538" s="33" t="s">
        <v>207</v>
      </c>
      <c r="R2538" s="14" t="s">
        <v>38</v>
      </c>
      <c r="S2538" s="13" t="s">
        <v>216</v>
      </c>
      <c r="T2538" s="13" t="s">
        <v>217</v>
      </c>
      <c r="U2538" s="33">
        <f t="shared" ca="1" si="468"/>
        <v>45744.56914039352</v>
      </c>
      <c r="V2538" s="13" t="str">
        <f t="shared" si="469"/>
        <v>Bangalore</v>
      </c>
      <c r="W2538" s="13" t="str">
        <f t="shared" si="470"/>
        <v>CLS</v>
      </c>
      <c r="X2538" s="13">
        <f t="shared" si="471"/>
        <v>14</v>
      </c>
      <c r="Y2538" s="13" t="str">
        <f>IFERROR(VLOOKUP(C2538,ReceivingTeam[],2,FALSE),"HelpDesk")</f>
        <v>Branch office</v>
      </c>
      <c r="Z2538" s="67">
        <f t="shared" si="472"/>
        <v>44883.419930555603</v>
      </c>
      <c r="AA2538" s="68">
        <f t="shared" si="473"/>
        <v>44882</v>
      </c>
      <c r="AB2538" s="69" t="b">
        <f t="shared" si="474"/>
        <v>1</v>
      </c>
      <c r="AC2538" s="70">
        <f t="shared" si="475"/>
        <v>0.5</v>
      </c>
      <c r="AD2538" s="67">
        <f t="shared" si="476"/>
        <v>44883.419930555603</v>
      </c>
      <c r="AE2538" s="67">
        <f>VLOOKUP(V2538,'Branch Wise Work Timelines'!C:G,3,FALSE)+AA2538</f>
        <v>44882.416666666664</v>
      </c>
      <c r="AF2538" s="67">
        <f>IF(V2538="Bangalore",VLOOKUP(V2538,'Branch Wise Work Timelines'!C:G,4,FALSE)+AA2538+1,IF(V2538="Mumbai",VLOOKUP(V2538,'Branch Wise Work Timelines'!C:G,4,FALSE)+AA2538+1,VLOOKUP(V2538,'Branch Wise Work Timelines'!C:G,4,FALSE)+AA2538))</f>
        <v>44883.104166666664</v>
      </c>
      <c r="AG2538" s="67">
        <f>WORKDAY.INTL(AA2538,1,11)+VLOOKUP(V2538,'Branch Wise Work Timelines'!C:G,3,FALSE)</f>
        <v>44883.416666666664</v>
      </c>
      <c r="AH2538" s="69" t="str">
        <f t="shared" ca="1" si="477"/>
        <v>Out of TAT</v>
      </c>
      <c r="AI2538" s="69">
        <f t="shared" ca="1" si="478"/>
        <v>20668</v>
      </c>
      <c r="AJ2538" s="69" t="str">
        <f ca="1">IF(AI2538&lt;0,"0-12",IFERROR(VLOOKUP(AI2538,Breakup[],2,FALSE),"&gt;24"))</f>
        <v>&gt;24</v>
      </c>
      <c r="AK2538" s="69" t="str">
        <f>VLOOKUP(V2538,Master!B:D,3,FALSE)</f>
        <v>South</v>
      </c>
      <c r="AL2538" s="69" t="str">
        <f t="shared" si="479"/>
        <v>Bangalore-CLS</v>
      </c>
    </row>
    <row r="2539" spans="1:38">
      <c r="A2539" s="13" t="s">
        <v>5389</v>
      </c>
      <c r="B2539" s="54">
        <v>44701.513574919001</v>
      </c>
      <c r="C2539" s="13" t="s">
        <v>268</v>
      </c>
      <c r="D2539" s="13">
        <v>758</v>
      </c>
      <c r="E2539" s="13" t="s">
        <v>5390</v>
      </c>
      <c r="F2539" s="13" t="s">
        <v>15</v>
      </c>
      <c r="G2539" s="14">
        <v>1653031432017</v>
      </c>
      <c r="H2539" s="55">
        <v>0.82318287037036997</v>
      </c>
      <c r="I2539" s="33">
        <v>44888.823182870401</v>
      </c>
      <c r="J2539" s="58">
        <v>44888</v>
      </c>
      <c r="K2539" s="13" t="s">
        <v>213</v>
      </c>
      <c r="L2539" s="13" t="s">
        <v>30</v>
      </c>
      <c r="M2539" s="13" t="s">
        <v>75</v>
      </c>
      <c r="N2539" s="13" t="s">
        <v>206</v>
      </c>
      <c r="O2539" s="33" t="s">
        <v>38</v>
      </c>
      <c r="P2539" s="58" t="s">
        <v>38</v>
      </c>
      <c r="Q2539" s="33" t="s">
        <v>207</v>
      </c>
      <c r="R2539" s="14" t="s">
        <v>38</v>
      </c>
      <c r="S2539" s="13" t="s">
        <v>216</v>
      </c>
      <c r="T2539" s="13" t="s">
        <v>217</v>
      </c>
      <c r="U2539" s="33">
        <f t="shared" ca="1" si="468"/>
        <v>45744.56914039352</v>
      </c>
      <c r="V2539" s="13" t="str">
        <f t="shared" si="469"/>
        <v>Bangalore</v>
      </c>
      <c r="W2539" s="13" t="str">
        <f t="shared" si="470"/>
        <v>CLS</v>
      </c>
      <c r="X2539" s="13">
        <f t="shared" si="471"/>
        <v>19</v>
      </c>
      <c r="Y2539" s="13" t="str">
        <f>IFERROR(VLOOKUP(C2539,ReceivingTeam[],2,FALSE),"HelpDesk")</f>
        <v>HelpDesk</v>
      </c>
      <c r="Z2539" s="67">
        <f t="shared" si="472"/>
        <v>44889.635682870401</v>
      </c>
      <c r="AA2539" s="68">
        <f t="shared" si="473"/>
        <v>44888</v>
      </c>
      <c r="AB2539" s="69" t="b">
        <f t="shared" si="474"/>
        <v>1</v>
      </c>
      <c r="AC2539" s="70">
        <f t="shared" si="475"/>
        <v>0.5</v>
      </c>
      <c r="AD2539" s="67">
        <f t="shared" si="476"/>
        <v>44889.635682870401</v>
      </c>
      <c r="AE2539" s="67">
        <f>VLOOKUP(V2539,'Branch Wise Work Timelines'!C:G,3,FALSE)+AA2539</f>
        <v>44888.416666666664</v>
      </c>
      <c r="AF2539" s="67">
        <f>IF(V2539="Bangalore",VLOOKUP(V2539,'Branch Wise Work Timelines'!C:G,4,FALSE)+AA2539+1,IF(V2539="Mumbai",VLOOKUP(V2539,'Branch Wise Work Timelines'!C:G,4,FALSE)+AA2539+1,VLOOKUP(V2539,'Branch Wise Work Timelines'!C:G,4,FALSE)+AA2539))</f>
        <v>44889.104166666664</v>
      </c>
      <c r="AG2539" s="67">
        <f>WORKDAY.INTL(AA2539,1,11)+VLOOKUP(V2539,'Branch Wise Work Timelines'!C:G,3,FALSE)</f>
        <v>44889.416666666664</v>
      </c>
      <c r="AH2539" s="69" t="str">
        <f t="shared" ca="1" si="477"/>
        <v>Out of TAT</v>
      </c>
      <c r="AI2539" s="69">
        <f t="shared" ca="1" si="478"/>
        <v>20519</v>
      </c>
      <c r="AJ2539" s="69" t="str">
        <f ca="1">IF(AI2539&lt;0,"0-12",IFERROR(VLOOKUP(AI2539,Breakup[],2,FALSE),"&gt;24"))</f>
        <v>&gt;24</v>
      </c>
      <c r="AK2539" s="69" t="str">
        <f>VLOOKUP(V2539,Master!B:D,3,FALSE)</f>
        <v>South</v>
      </c>
      <c r="AL2539" s="69" t="str">
        <f t="shared" si="479"/>
        <v>Bangalore-CLS</v>
      </c>
    </row>
    <row r="2540" spans="1:38">
      <c r="A2540" s="13" t="s">
        <v>5391</v>
      </c>
      <c r="B2540" s="54">
        <v>44701.630404479198</v>
      </c>
      <c r="C2540" s="13" t="s">
        <v>211</v>
      </c>
      <c r="D2540" s="13">
        <v>886</v>
      </c>
      <c r="E2540" s="13" t="s">
        <v>5392</v>
      </c>
      <c r="F2540" s="13" t="s">
        <v>15</v>
      </c>
      <c r="G2540" s="14">
        <v>1653041711052</v>
      </c>
      <c r="H2540" s="55">
        <v>0.79135416666666702</v>
      </c>
      <c r="I2540" s="33">
        <v>44889.7913541667</v>
      </c>
      <c r="J2540" s="58">
        <v>44889</v>
      </c>
      <c r="K2540" s="13" t="s">
        <v>213</v>
      </c>
      <c r="L2540" s="13" t="s">
        <v>30</v>
      </c>
      <c r="M2540" s="13" t="s">
        <v>214</v>
      </c>
      <c r="N2540" s="13" t="s">
        <v>206</v>
      </c>
      <c r="O2540" s="33" t="s">
        <v>38</v>
      </c>
      <c r="P2540" s="58" t="s">
        <v>38</v>
      </c>
      <c r="Q2540" s="33" t="s">
        <v>207</v>
      </c>
      <c r="R2540" s="14" t="s">
        <v>38</v>
      </c>
      <c r="S2540" s="13" t="s">
        <v>216</v>
      </c>
      <c r="T2540" s="13" t="s">
        <v>217</v>
      </c>
      <c r="U2540" s="33">
        <f t="shared" ca="1" si="468"/>
        <v>45744.56914039352</v>
      </c>
      <c r="V2540" s="13" t="str">
        <f t="shared" si="469"/>
        <v>Bangalore</v>
      </c>
      <c r="W2540" s="13" t="str">
        <f t="shared" si="470"/>
        <v>CLS</v>
      </c>
      <c r="X2540" s="13">
        <f t="shared" si="471"/>
        <v>18</v>
      </c>
      <c r="Y2540" s="13" t="str">
        <f>IFERROR(VLOOKUP(C2540,ReceivingTeam[],2,FALSE),"HelpDesk")</f>
        <v>HelpDesk</v>
      </c>
      <c r="Z2540" s="67">
        <f t="shared" si="472"/>
        <v>44890.6038541667</v>
      </c>
      <c r="AA2540" s="68">
        <f t="shared" si="473"/>
        <v>44889</v>
      </c>
      <c r="AB2540" s="69" t="b">
        <f t="shared" si="474"/>
        <v>1</v>
      </c>
      <c r="AC2540" s="70">
        <f t="shared" si="475"/>
        <v>0.5</v>
      </c>
      <c r="AD2540" s="67">
        <f t="shared" si="476"/>
        <v>44890.6038541667</v>
      </c>
      <c r="AE2540" s="67">
        <f>VLOOKUP(V2540,'Branch Wise Work Timelines'!C:G,3,FALSE)+AA2540</f>
        <v>44889.416666666664</v>
      </c>
      <c r="AF2540" s="67">
        <f>IF(V2540="Bangalore",VLOOKUP(V2540,'Branch Wise Work Timelines'!C:G,4,FALSE)+AA2540+1,IF(V2540="Mumbai",VLOOKUP(V2540,'Branch Wise Work Timelines'!C:G,4,FALSE)+AA2540+1,VLOOKUP(V2540,'Branch Wise Work Timelines'!C:G,4,FALSE)+AA2540))</f>
        <v>44890.104166666664</v>
      </c>
      <c r="AG2540" s="67">
        <f>WORKDAY.INTL(AA2540,1,11)+VLOOKUP(V2540,'Branch Wise Work Timelines'!C:G,3,FALSE)</f>
        <v>44890.416666666664</v>
      </c>
      <c r="AH2540" s="69" t="str">
        <f t="shared" ca="1" si="477"/>
        <v>Out of TAT</v>
      </c>
      <c r="AI2540" s="69">
        <f t="shared" ca="1" si="478"/>
        <v>20496</v>
      </c>
      <c r="AJ2540" s="69" t="str">
        <f ca="1">IF(AI2540&lt;0,"0-12",IFERROR(VLOOKUP(AI2540,Breakup[],2,FALSE),"&gt;24"))</f>
        <v>&gt;24</v>
      </c>
      <c r="AK2540" s="69" t="str">
        <f>VLOOKUP(V2540,Master!B:D,3,FALSE)</f>
        <v>South</v>
      </c>
      <c r="AL2540" s="69" t="str">
        <f t="shared" si="479"/>
        <v>Bangalore-CLS</v>
      </c>
    </row>
    <row r="2541" spans="1:38">
      <c r="A2541" s="13" t="s">
        <v>5393</v>
      </c>
      <c r="B2541" s="54">
        <v>44701.630912118097</v>
      </c>
      <c r="C2541" s="13" t="s">
        <v>252</v>
      </c>
      <c r="D2541" s="13">
        <v>887</v>
      </c>
      <c r="E2541" s="13" t="s">
        <v>5394</v>
      </c>
      <c r="F2541" s="13" t="s">
        <v>15</v>
      </c>
      <c r="G2541" s="14">
        <v>1653043498252</v>
      </c>
      <c r="H2541" s="55">
        <v>0.55320601851851803</v>
      </c>
      <c r="I2541" s="33">
        <v>44884.5532060185</v>
      </c>
      <c r="J2541" s="58">
        <v>44884</v>
      </c>
      <c r="K2541" s="13" t="s">
        <v>213</v>
      </c>
      <c r="L2541" s="13" t="s">
        <v>30</v>
      </c>
      <c r="M2541" s="13" t="s">
        <v>214</v>
      </c>
      <c r="N2541" s="13" t="s">
        <v>206</v>
      </c>
      <c r="O2541" s="33" t="s">
        <v>38</v>
      </c>
      <c r="P2541" s="58" t="s">
        <v>38</v>
      </c>
      <c r="Q2541" s="33" t="s">
        <v>207</v>
      </c>
      <c r="R2541" s="14" t="s">
        <v>38</v>
      </c>
      <c r="S2541" s="13" t="s">
        <v>216</v>
      </c>
      <c r="T2541" s="13" t="s">
        <v>217</v>
      </c>
      <c r="U2541" s="33">
        <f t="shared" ca="1" si="468"/>
        <v>45744.56914039352</v>
      </c>
      <c r="V2541" s="13" t="str">
        <f t="shared" si="469"/>
        <v>Bangalore</v>
      </c>
      <c r="W2541" s="13" t="str">
        <f t="shared" si="470"/>
        <v>CLS</v>
      </c>
      <c r="X2541" s="13">
        <f t="shared" si="471"/>
        <v>13</v>
      </c>
      <c r="Y2541" s="13" t="str">
        <f>IFERROR(VLOOKUP(C2541,ReceivingTeam[],2,FALSE),"HelpDesk")</f>
        <v>HelpDesk</v>
      </c>
      <c r="Z2541" s="67">
        <f t="shared" si="472"/>
        <v>44885.0532060185</v>
      </c>
      <c r="AA2541" s="68">
        <f t="shared" si="473"/>
        <v>44884</v>
      </c>
      <c r="AB2541" s="69" t="b">
        <f t="shared" si="474"/>
        <v>1</v>
      </c>
      <c r="AC2541" s="70">
        <f t="shared" si="475"/>
        <v>0.5</v>
      </c>
      <c r="AD2541" s="67">
        <f t="shared" si="476"/>
        <v>44885.0532060185</v>
      </c>
      <c r="AE2541" s="67">
        <f>VLOOKUP(V2541,'Branch Wise Work Timelines'!C:G,3,FALSE)+AA2541</f>
        <v>44884.416666666664</v>
      </c>
      <c r="AF2541" s="67">
        <f>IF(V2541="Bangalore",VLOOKUP(V2541,'Branch Wise Work Timelines'!C:G,4,FALSE)+AA2541+1,IF(V2541="Mumbai",VLOOKUP(V2541,'Branch Wise Work Timelines'!C:G,4,FALSE)+AA2541+1,VLOOKUP(V2541,'Branch Wise Work Timelines'!C:G,4,FALSE)+AA2541))</f>
        <v>44885.104166666664</v>
      </c>
      <c r="AG2541" s="67">
        <f>WORKDAY.INTL(AA2541,1,11)+VLOOKUP(V2541,'Branch Wise Work Timelines'!C:G,3,FALSE)</f>
        <v>44886.416666666664</v>
      </c>
      <c r="AH2541" s="69" t="str">
        <f t="shared" ca="1" si="477"/>
        <v>Out of TAT</v>
      </c>
      <c r="AI2541" s="69">
        <f t="shared" ca="1" si="478"/>
        <v>20629</v>
      </c>
      <c r="AJ2541" s="69" t="str">
        <f ca="1">IF(AI2541&lt;0,"0-12",IFERROR(VLOOKUP(AI2541,Breakup[],2,FALSE),"&gt;24"))</f>
        <v>&gt;24</v>
      </c>
      <c r="AK2541" s="69" t="str">
        <f>VLOOKUP(V2541,Master!B:D,3,FALSE)</f>
        <v>South</v>
      </c>
      <c r="AL2541" s="69" t="str">
        <f t="shared" si="479"/>
        <v>Bangalore-CLS</v>
      </c>
    </row>
    <row r="2542" spans="1:38">
      <c r="A2542" s="13" t="s">
        <v>5395</v>
      </c>
      <c r="B2542" s="54">
        <v>44701.550270405103</v>
      </c>
      <c r="C2542" s="13" t="s">
        <v>243</v>
      </c>
      <c r="D2542" s="13">
        <v>1942</v>
      </c>
      <c r="E2542" s="13" t="s">
        <v>5396</v>
      </c>
      <c r="F2542" s="13" t="s">
        <v>15</v>
      </c>
      <c r="G2542" s="14">
        <v>1653034041355</v>
      </c>
      <c r="H2542" s="55">
        <v>0.75586805555555603</v>
      </c>
      <c r="I2542" s="33">
        <v>44889.755868055603</v>
      </c>
      <c r="J2542" s="58">
        <v>44889</v>
      </c>
      <c r="K2542" s="13" t="s">
        <v>213</v>
      </c>
      <c r="L2542" s="13" t="s">
        <v>30</v>
      </c>
      <c r="M2542" s="13" t="s">
        <v>227</v>
      </c>
      <c r="N2542" s="13" t="s">
        <v>206</v>
      </c>
      <c r="O2542" s="33" t="s">
        <v>38</v>
      </c>
      <c r="P2542" s="58" t="s">
        <v>38</v>
      </c>
      <c r="Q2542" s="33" t="s">
        <v>207</v>
      </c>
      <c r="R2542" s="14" t="s">
        <v>38</v>
      </c>
      <c r="S2542" s="13" t="s">
        <v>216</v>
      </c>
      <c r="T2542" s="13" t="s">
        <v>217</v>
      </c>
      <c r="U2542" s="33">
        <f t="shared" ca="1" si="468"/>
        <v>45744.56914039352</v>
      </c>
      <c r="V2542" s="13" t="str">
        <f t="shared" si="469"/>
        <v>Bangalore</v>
      </c>
      <c r="W2542" s="13" t="str">
        <f t="shared" si="470"/>
        <v>CLS</v>
      </c>
      <c r="X2542" s="13">
        <f t="shared" si="471"/>
        <v>18</v>
      </c>
      <c r="Y2542" s="13" t="str">
        <f>IFERROR(VLOOKUP(C2542,ReceivingTeam[],2,FALSE),"HelpDesk")</f>
        <v>HelpDesk</v>
      </c>
      <c r="Z2542" s="67">
        <f t="shared" si="472"/>
        <v>44890.568368055603</v>
      </c>
      <c r="AA2542" s="68">
        <f t="shared" si="473"/>
        <v>44889</v>
      </c>
      <c r="AB2542" s="69" t="b">
        <f t="shared" si="474"/>
        <v>1</v>
      </c>
      <c r="AC2542" s="70">
        <f t="shared" si="475"/>
        <v>0.5</v>
      </c>
      <c r="AD2542" s="67">
        <f t="shared" si="476"/>
        <v>44890.568368055603</v>
      </c>
      <c r="AE2542" s="67">
        <f>VLOOKUP(V2542,'Branch Wise Work Timelines'!C:G,3,FALSE)+AA2542</f>
        <v>44889.416666666664</v>
      </c>
      <c r="AF2542" s="67">
        <f>IF(V2542="Bangalore",VLOOKUP(V2542,'Branch Wise Work Timelines'!C:G,4,FALSE)+AA2542+1,IF(V2542="Mumbai",VLOOKUP(V2542,'Branch Wise Work Timelines'!C:G,4,FALSE)+AA2542+1,VLOOKUP(V2542,'Branch Wise Work Timelines'!C:G,4,FALSE)+AA2542))</f>
        <v>44890.104166666664</v>
      </c>
      <c r="AG2542" s="67">
        <f>WORKDAY.INTL(AA2542,1,11)+VLOOKUP(V2542,'Branch Wise Work Timelines'!C:G,3,FALSE)</f>
        <v>44890.416666666664</v>
      </c>
      <c r="AH2542" s="69" t="str">
        <f t="shared" ca="1" si="477"/>
        <v>Out of TAT</v>
      </c>
      <c r="AI2542" s="69">
        <f t="shared" ca="1" si="478"/>
        <v>20497</v>
      </c>
      <c r="AJ2542" s="69" t="str">
        <f ca="1">IF(AI2542&lt;0,"0-12",IFERROR(VLOOKUP(AI2542,Breakup[],2,FALSE),"&gt;24"))</f>
        <v>&gt;24</v>
      </c>
      <c r="AK2542" s="69" t="str">
        <f>VLOOKUP(V2542,Master!B:D,3,FALSE)</f>
        <v>South</v>
      </c>
      <c r="AL2542" s="69" t="str">
        <f t="shared" si="479"/>
        <v>Bangalore-CLS</v>
      </c>
    </row>
    <row r="2543" spans="1:38">
      <c r="A2543" s="13" t="s">
        <v>5397</v>
      </c>
      <c r="B2543" s="54">
        <v>44701.618338391199</v>
      </c>
      <c r="C2543" s="13" t="s">
        <v>252</v>
      </c>
      <c r="D2543" s="13">
        <v>149</v>
      </c>
      <c r="E2543" s="13" t="s">
        <v>5398</v>
      </c>
      <c r="F2543" s="13" t="s">
        <v>15</v>
      </c>
      <c r="G2543" s="14">
        <v>1653039610057</v>
      </c>
      <c r="H2543" s="55">
        <v>0.87957175925925901</v>
      </c>
      <c r="I2543" s="33">
        <v>44891.879571759302</v>
      </c>
      <c r="J2543" s="58">
        <v>44891</v>
      </c>
      <c r="K2543" s="13" t="s">
        <v>213</v>
      </c>
      <c r="L2543" s="13" t="s">
        <v>30</v>
      </c>
      <c r="M2543" s="13" t="s">
        <v>214</v>
      </c>
      <c r="N2543" s="13" t="s">
        <v>206</v>
      </c>
      <c r="O2543" s="33">
        <v>44891.743657407402</v>
      </c>
      <c r="P2543" s="58">
        <v>44891</v>
      </c>
      <c r="Q2543" s="33" t="s">
        <v>237</v>
      </c>
      <c r="R2543" s="14">
        <v>763</v>
      </c>
      <c r="S2543" s="13" t="s">
        <v>216</v>
      </c>
      <c r="T2543" s="13" t="s">
        <v>278</v>
      </c>
      <c r="U2543" s="33">
        <f t="shared" ca="1" si="468"/>
        <v>45744.56914039352</v>
      </c>
      <c r="V2543" s="13" t="str">
        <f t="shared" si="469"/>
        <v>Bangalore</v>
      </c>
      <c r="W2543" s="13" t="str">
        <f t="shared" si="470"/>
        <v>CLS</v>
      </c>
      <c r="X2543" s="13">
        <f t="shared" si="471"/>
        <v>21</v>
      </c>
      <c r="Y2543" s="13" t="str">
        <f>IFERROR(VLOOKUP(C2543,ReceivingTeam[],2,FALSE),"HelpDesk")</f>
        <v>HelpDesk</v>
      </c>
      <c r="Z2543" s="67">
        <f t="shared" si="472"/>
        <v>44896.192071759302</v>
      </c>
      <c r="AA2543" s="68">
        <f t="shared" si="473"/>
        <v>44891</v>
      </c>
      <c r="AB2543" s="69" t="b">
        <f t="shared" si="474"/>
        <v>1</v>
      </c>
      <c r="AC2543" s="70">
        <f t="shared" si="475"/>
        <v>3</v>
      </c>
      <c r="AD2543" s="67">
        <f t="shared" si="476"/>
        <v>44896.192071759302</v>
      </c>
      <c r="AE2543" s="67">
        <f>VLOOKUP(V2543,'Branch Wise Work Timelines'!C:G,3,FALSE)+AA2543</f>
        <v>44891.416666666664</v>
      </c>
      <c r="AF2543" s="67">
        <f>IF(V2543="Bangalore",VLOOKUP(V2543,'Branch Wise Work Timelines'!C:G,4,FALSE)+AA2543+1,IF(V2543="Mumbai",VLOOKUP(V2543,'Branch Wise Work Timelines'!C:G,4,FALSE)+AA2543+1,VLOOKUP(V2543,'Branch Wise Work Timelines'!C:G,4,FALSE)+AA2543))</f>
        <v>44892.104166666664</v>
      </c>
      <c r="AG2543" s="67">
        <f>WORKDAY.INTL(AA2543,1,11)+VLOOKUP(V2543,'Branch Wise Work Timelines'!C:G,3,FALSE)</f>
        <v>44893.416666666664</v>
      </c>
      <c r="AH2543" s="69" t="str">
        <f t="shared" si="477"/>
        <v>Met</v>
      </c>
      <c r="AI2543" s="69">
        <f t="shared" ca="1" si="478"/>
        <v>20362</v>
      </c>
      <c r="AJ2543" s="69" t="str">
        <f ca="1">IF(AI2543&lt;0,"0-12",IFERROR(VLOOKUP(AI2543,Breakup[],2,FALSE),"&gt;24"))</f>
        <v>&gt;24</v>
      </c>
      <c r="AK2543" s="69" t="str">
        <f>VLOOKUP(V2543,Master!B:D,3,FALSE)</f>
        <v>South</v>
      </c>
      <c r="AL2543" s="69" t="str">
        <f t="shared" si="479"/>
        <v>Bangalore-CLS</v>
      </c>
    </row>
    <row r="2544" spans="1:38">
      <c r="A2544" s="13" t="s">
        <v>5399</v>
      </c>
      <c r="B2544" s="54">
        <v>44701.622508414403</v>
      </c>
      <c r="C2544" s="13" t="s">
        <v>1079</v>
      </c>
      <c r="D2544" s="13">
        <v>1885</v>
      </c>
      <c r="E2544" s="13" t="s">
        <v>5400</v>
      </c>
      <c r="F2544" s="13" t="s">
        <v>15</v>
      </c>
      <c r="G2544" s="14">
        <v>1653039610057</v>
      </c>
      <c r="H2544" s="55">
        <v>0.65939814814814801</v>
      </c>
      <c r="I2544" s="33">
        <v>44885.659398148098</v>
      </c>
      <c r="J2544" s="58">
        <v>44885</v>
      </c>
      <c r="K2544" s="13" t="s">
        <v>213</v>
      </c>
      <c r="L2544" s="13" t="s">
        <v>30</v>
      </c>
      <c r="M2544" s="13" t="s">
        <v>214</v>
      </c>
      <c r="N2544" s="13" t="s">
        <v>206</v>
      </c>
      <c r="O2544" s="33" t="s">
        <v>38</v>
      </c>
      <c r="P2544" s="58" t="s">
        <v>38</v>
      </c>
      <c r="Q2544" s="33" t="s">
        <v>207</v>
      </c>
      <c r="R2544" s="14" t="s">
        <v>38</v>
      </c>
      <c r="S2544" s="13" t="s">
        <v>216</v>
      </c>
      <c r="T2544" s="13" t="s">
        <v>278</v>
      </c>
      <c r="U2544" s="33">
        <f t="shared" ca="1" si="468"/>
        <v>45744.56914039352</v>
      </c>
      <c r="V2544" s="13" t="str">
        <f t="shared" si="469"/>
        <v>Bangalore</v>
      </c>
      <c r="W2544" s="13" t="str">
        <f t="shared" si="470"/>
        <v>CLS</v>
      </c>
      <c r="X2544" s="13">
        <f t="shared" si="471"/>
        <v>15</v>
      </c>
      <c r="Y2544" s="13" t="str">
        <f>IFERROR(VLOOKUP(C2544,ReceivingTeam[],2,FALSE),"HelpDesk")</f>
        <v>HelpDesk</v>
      </c>
      <c r="Z2544" s="67">
        <f t="shared" si="472"/>
        <v>44888.416666666664</v>
      </c>
      <c r="AA2544" s="68">
        <f t="shared" si="473"/>
        <v>44885</v>
      </c>
      <c r="AB2544" s="69" t="b">
        <f t="shared" si="474"/>
        <v>0</v>
      </c>
      <c r="AC2544" s="70">
        <f t="shared" si="475"/>
        <v>3</v>
      </c>
      <c r="AD2544" s="67">
        <f t="shared" si="476"/>
        <v>44888.416666666664</v>
      </c>
      <c r="AE2544" s="67">
        <f>VLOOKUP(V2544,'Branch Wise Work Timelines'!C:G,3,FALSE)+AA2544</f>
        <v>44885.416666666664</v>
      </c>
      <c r="AF2544" s="67">
        <f>IF(V2544="Bangalore",VLOOKUP(V2544,'Branch Wise Work Timelines'!C:G,4,FALSE)+AA2544+1,IF(V2544="Mumbai",VLOOKUP(V2544,'Branch Wise Work Timelines'!C:G,4,FALSE)+AA2544+1,VLOOKUP(V2544,'Branch Wise Work Timelines'!C:G,4,FALSE)+AA2544))</f>
        <v>44886.104166666664</v>
      </c>
      <c r="AG2544" s="67">
        <f>WORKDAY.INTL(AA2544,1,11)+VLOOKUP(V2544,'Branch Wise Work Timelines'!C:G,3,FALSE)</f>
        <v>44886.416666666664</v>
      </c>
      <c r="AH2544" s="69" t="str">
        <f t="shared" ca="1" si="477"/>
        <v>Out of TAT</v>
      </c>
      <c r="AI2544" s="69">
        <f t="shared" ca="1" si="478"/>
        <v>20548</v>
      </c>
      <c r="AJ2544" s="69" t="str">
        <f ca="1">IF(AI2544&lt;0,"0-12",IFERROR(VLOOKUP(AI2544,Breakup[],2,FALSE),"&gt;24"))</f>
        <v>&gt;24</v>
      </c>
      <c r="AK2544" s="69" t="str">
        <f>VLOOKUP(V2544,Master!B:D,3,FALSE)</f>
        <v>South</v>
      </c>
      <c r="AL2544" s="69" t="str">
        <f t="shared" si="479"/>
        <v>Bangalore-CLS</v>
      </c>
    </row>
    <row r="2545" spans="1:38">
      <c r="A2545" s="13" t="s">
        <v>5401</v>
      </c>
      <c r="B2545" s="54">
        <v>44701.543862152801</v>
      </c>
      <c r="C2545" s="13" t="s">
        <v>252</v>
      </c>
      <c r="D2545" s="13">
        <v>1131</v>
      </c>
      <c r="E2545" s="13" t="s">
        <v>5402</v>
      </c>
      <c r="F2545" s="13" t="s">
        <v>15</v>
      </c>
      <c r="G2545" s="14">
        <v>1653034041355</v>
      </c>
      <c r="H2545" s="55">
        <v>0.83506944444444497</v>
      </c>
      <c r="I2545" s="33">
        <v>44884.835069444402</v>
      </c>
      <c r="J2545" s="58">
        <v>44884</v>
      </c>
      <c r="K2545" s="13" t="s">
        <v>213</v>
      </c>
      <c r="L2545" s="13" t="s">
        <v>30</v>
      </c>
      <c r="M2545" s="13" t="s">
        <v>227</v>
      </c>
      <c r="N2545" s="13" t="s">
        <v>206</v>
      </c>
      <c r="O2545" s="33" t="s">
        <v>38</v>
      </c>
      <c r="P2545" s="58" t="s">
        <v>38</v>
      </c>
      <c r="Q2545" s="33" t="s">
        <v>207</v>
      </c>
      <c r="R2545" s="14" t="s">
        <v>38</v>
      </c>
      <c r="S2545" s="13" t="s">
        <v>216</v>
      </c>
      <c r="T2545" s="13" t="s">
        <v>217</v>
      </c>
      <c r="U2545" s="33">
        <f t="shared" ca="1" si="468"/>
        <v>45744.56914039352</v>
      </c>
      <c r="V2545" s="13" t="str">
        <f t="shared" si="469"/>
        <v>Bangalore</v>
      </c>
      <c r="W2545" s="13" t="str">
        <f t="shared" si="470"/>
        <v>CLS</v>
      </c>
      <c r="X2545" s="13">
        <f t="shared" si="471"/>
        <v>20</v>
      </c>
      <c r="Y2545" s="13" t="str">
        <f>IFERROR(VLOOKUP(C2545,ReceivingTeam[],2,FALSE),"HelpDesk")</f>
        <v>HelpDesk</v>
      </c>
      <c r="Z2545" s="67">
        <f t="shared" si="472"/>
        <v>44886.647569444402</v>
      </c>
      <c r="AA2545" s="68">
        <f t="shared" si="473"/>
        <v>44884</v>
      </c>
      <c r="AB2545" s="69" t="b">
        <f t="shared" si="474"/>
        <v>1</v>
      </c>
      <c r="AC2545" s="70">
        <f t="shared" si="475"/>
        <v>0.5</v>
      </c>
      <c r="AD2545" s="67">
        <f t="shared" si="476"/>
        <v>44886.647569444402</v>
      </c>
      <c r="AE2545" s="67">
        <f>VLOOKUP(V2545,'Branch Wise Work Timelines'!C:G,3,FALSE)+AA2545</f>
        <v>44884.416666666664</v>
      </c>
      <c r="AF2545" s="67">
        <f>IF(V2545="Bangalore",VLOOKUP(V2545,'Branch Wise Work Timelines'!C:G,4,FALSE)+AA2545+1,IF(V2545="Mumbai",VLOOKUP(V2545,'Branch Wise Work Timelines'!C:G,4,FALSE)+AA2545+1,VLOOKUP(V2545,'Branch Wise Work Timelines'!C:G,4,FALSE)+AA2545))</f>
        <v>44885.104166666664</v>
      </c>
      <c r="AG2545" s="67">
        <f>WORKDAY.INTL(AA2545,1,11)+VLOOKUP(V2545,'Branch Wise Work Timelines'!C:G,3,FALSE)</f>
        <v>44886.416666666664</v>
      </c>
      <c r="AH2545" s="69" t="str">
        <f t="shared" ca="1" si="477"/>
        <v>Out of TAT</v>
      </c>
      <c r="AI2545" s="69">
        <f t="shared" ca="1" si="478"/>
        <v>20591</v>
      </c>
      <c r="AJ2545" s="69" t="str">
        <f ca="1">IF(AI2545&lt;0,"0-12",IFERROR(VLOOKUP(AI2545,Breakup[],2,FALSE),"&gt;24"))</f>
        <v>&gt;24</v>
      </c>
      <c r="AK2545" s="69" t="str">
        <f>VLOOKUP(V2545,Master!B:D,3,FALSE)</f>
        <v>South</v>
      </c>
      <c r="AL2545" s="69" t="str">
        <f t="shared" si="479"/>
        <v>Bangalore-CLS</v>
      </c>
    </row>
    <row r="2546" spans="1:38">
      <c r="A2546" s="13" t="s">
        <v>5403</v>
      </c>
      <c r="B2546" s="54">
        <v>44701.451681909697</v>
      </c>
      <c r="C2546" s="13" t="s">
        <v>347</v>
      </c>
      <c r="D2546" s="13">
        <v>549</v>
      </c>
      <c r="E2546" s="13" t="s">
        <v>5404</v>
      </c>
      <c r="F2546" s="13" t="s">
        <v>24</v>
      </c>
      <c r="G2546" s="14">
        <v>1653025662328</v>
      </c>
      <c r="H2546" s="55">
        <v>0.471979166666667</v>
      </c>
      <c r="I2546" s="33">
        <v>44887.471979166701</v>
      </c>
      <c r="J2546" s="58">
        <v>44887</v>
      </c>
      <c r="K2546" s="13" t="s">
        <v>325</v>
      </c>
      <c r="L2546" s="13" t="s">
        <v>55</v>
      </c>
      <c r="M2546" s="13" t="s">
        <v>323</v>
      </c>
      <c r="N2546" s="13" t="s">
        <v>206</v>
      </c>
      <c r="O2546" s="33" t="s">
        <v>38</v>
      </c>
      <c r="P2546" s="58" t="s">
        <v>38</v>
      </c>
      <c r="Q2546" s="33" t="s">
        <v>207</v>
      </c>
      <c r="R2546" s="14" t="s">
        <v>38</v>
      </c>
      <c r="S2546" s="13" t="s">
        <v>208</v>
      </c>
      <c r="T2546" s="13" t="s">
        <v>1059</v>
      </c>
      <c r="U2546" s="33">
        <f t="shared" ca="1" si="468"/>
        <v>45744.56914039352</v>
      </c>
      <c r="V2546" s="13" t="str">
        <f t="shared" si="469"/>
        <v>Delhi</v>
      </c>
      <c r="W2546" s="13" t="str">
        <f t="shared" si="470"/>
        <v>DOMI</v>
      </c>
      <c r="X2546" s="13">
        <f t="shared" si="471"/>
        <v>11</v>
      </c>
      <c r="Y2546" s="13" t="str">
        <f>IFERROR(VLOOKUP(C2546,ReceivingTeam[],2,FALSE),"HelpDesk")</f>
        <v>HelpDesk</v>
      </c>
      <c r="Z2546" s="67">
        <f t="shared" si="472"/>
        <v>44891.11781250003</v>
      </c>
      <c r="AA2546" s="68">
        <f t="shared" si="473"/>
        <v>44887</v>
      </c>
      <c r="AB2546" s="69" t="b">
        <f t="shared" si="474"/>
        <v>1</v>
      </c>
      <c r="AC2546" s="70">
        <f t="shared" si="475"/>
        <v>3</v>
      </c>
      <c r="AD2546" s="67">
        <f t="shared" si="476"/>
        <v>44891.11781250003</v>
      </c>
      <c r="AE2546" s="67">
        <f>VLOOKUP(V2546,'Branch Wise Work Timelines'!C:G,3,FALSE)+AA2546</f>
        <v>44887.416666666664</v>
      </c>
      <c r="AF2546" s="67">
        <f>IF(V2546="Bangalore",VLOOKUP(V2546,'Branch Wise Work Timelines'!C:G,4,FALSE)+AA2546+1,IF(V2546="Mumbai",VLOOKUP(V2546,'Branch Wise Work Timelines'!C:G,4,FALSE)+AA2546+1,VLOOKUP(V2546,'Branch Wise Work Timelines'!C:G,4,FALSE)+AA2546))</f>
        <v>44887.770833333336</v>
      </c>
      <c r="AG2546" s="67">
        <f>WORKDAY.INTL(AA2546,1,11)+VLOOKUP(V2546,'Branch Wise Work Timelines'!C:G,3,FALSE)</f>
        <v>44888.416666666664</v>
      </c>
      <c r="AH2546" s="69" t="str">
        <f t="shared" ca="1" si="477"/>
        <v>Out of TAT</v>
      </c>
      <c r="AI2546" s="69">
        <f t="shared" ca="1" si="478"/>
        <v>20483</v>
      </c>
      <c r="AJ2546" s="69" t="str">
        <f ca="1">IF(AI2546&lt;0,"0-12",IFERROR(VLOOKUP(AI2546,Breakup[],2,FALSE),"&gt;24"))</f>
        <v>&gt;24</v>
      </c>
      <c r="AK2546" s="69" t="str">
        <f>VLOOKUP(V2546,Master!B:D,3,FALSE)</f>
        <v>North</v>
      </c>
      <c r="AL2546" s="69" t="str">
        <f t="shared" si="479"/>
        <v>Delhi</v>
      </c>
    </row>
    <row r="2547" spans="1:38">
      <c r="A2547" s="13" t="s">
        <v>5405</v>
      </c>
      <c r="B2547" s="54">
        <v>44701.4522729167</v>
      </c>
      <c r="C2547" s="13" t="s">
        <v>347</v>
      </c>
      <c r="D2547" s="13">
        <v>1939</v>
      </c>
      <c r="E2547" s="13" t="s">
        <v>5406</v>
      </c>
      <c r="F2547" s="13" t="s">
        <v>24</v>
      </c>
      <c r="G2547" s="14">
        <v>1653025662328</v>
      </c>
      <c r="H2547" s="55">
        <v>0.51146990740740705</v>
      </c>
      <c r="I2547" s="33">
        <v>44891.511469907397</v>
      </c>
      <c r="J2547" s="58">
        <v>44891</v>
      </c>
      <c r="K2547" s="13" t="s">
        <v>325</v>
      </c>
      <c r="L2547" s="13" t="s">
        <v>55</v>
      </c>
      <c r="M2547" s="13" t="s">
        <v>323</v>
      </c>
      <c r="N2547" s="13" t="s">
        <v>206</v>
      </c>
      <c r="O2547" s="33">
        <v>44891.880624999998</v>
      </c>
      <c r="P2547" s="58">
        <v>44891</v>
      </c>
      <c r="Q2547" s="33" t="s">
        <v>237</v>
      </c>
      <c r="R2547" s="14">
        <v>353</v>
      </c>
      <c r="S2547" s="13" t="s">
        <v>208</v>
      </c>
      <c r="T2547" s="13" t="s">
        <v>1059</v>
      </c>
      <c r="U2547" s="33">
        <f t="shared" ca="1" si="468"/>
        <v>45744.56914039352</v>
      </c>
      <c r="V2547" s="13" t="str">
        <f t="shared" si="469"/>
        <v>Delhi</v>
      </c>
      <c r="W2547" s="13" t="str">
        <f t="shared" si="470"/>
        <v>DOMI</v>
      </c>
      <c r="X2547" s="13">
        <f t="shared" si="471"/>
        <v>12</v>
      </c>
      <c r="Y2547" s="13" t="str">
        <f>IFERROR(VLOOKUP(C2547,ReceivingTeam[],2,FALSE),"HelpDesk")</f>
        <v>HelpDesk</v>
      </c>
      <c r="Z2547" s="67">
        <f t="shared" si="472"/>
        <v>44896.157303240725</v>
      </c>
      <c r="AA2547" s="68">
        <f t="shared" si="473"/>
        <v>44891</v>
      </c>
      <c r="AB2547" s="69" t="b">
        <f t="shared" si="474"/>
        <v>1</v>
      </c>
      <c r="AC2547" s="70">
        <f t="shared" si="475"/>
        <v>3</v>
      </c>
      <c r="AD2547" s="67">
        <f t="shared" si="476"/>
        <v>44896.157303240725</v>
      </c>
      <c r="AE2547" s="67">
        <f>VLOOKUP(V2547,'Branch Wise Work Timelines'!C:G,3,FALSE)+AA2547</f>
        <v>44891.416666666664</v>
      </c>
      <c r="AF2547" s="67">
        <f>IF(V2547="Bangalore",VLOOKUP(V2547,'Branch Wise Work Timelines'!C:G,4,FALSE)+AA2547+1,IF(V2547="Mumbai",VLOOKUP(V2547,'Branch Wise Work Timelines'!C:G,4,FALSE)+AA2547+1,VLOOKUP(V2547,'Branch Wise Work Timelines'!C:G,4,FALSE)+AA2547))</f>
        <v>44891.770833333336</v>
      </c>
      <c r="AG2547" s="67">
        <f>WORKDAY.INTL(AA2547,1,11)+VLOOKUP(V2547,'Branch Wise Work Timelines'!C:G,3,FALSE)</f>
        <v>44893.416666666664</v>
      </c>
      <c r="AH2547" s="69" t="str">
        <f t="shared" si="477"/>
        <v>Met</v>
      </c>
      <c r="AI2547" s="69">
        <f t="shared" ca="1" si="478"/>
        <v>20362</v>
      </c>
      <c r="AJ2547" s="69" t="str">
        <f ca="1">IF(AI2547&lt;0,"0-12",IFERROR(VLOOKUP(AI2547,Breakup[],2,FALSE),"&gt;24"))</f>
        <v>&gt;24</v>
      </c>
      <c r="AK2547" s="69" t="str">
        <f>VLOOKUP(V2547,Master!B:D,3,FALSE)</f>
        <v>North</v>
      </c>
      <c r="AL2547" s="69" t="str">
        <f t="shared" si="479"/>
        <v>Delhi</v>
      </c>
    </row>
    <row r="2548" spans="1:38">
      <c r="A2548" s="13" t="s">
        <v>5407</v>
      </c>
      <c r="B2548" s="54">
        <v>44701.406214120398</v>
      </c>
      <c r="C2548" s="13" t="s">
        <v>323</v>
      </c>
      <c r="D2548" s="13">
        <v>1207</v>
      </c>
      <c r="E2548" s="13" t="s">
        <v>5408</v>
      </c>
      <c r="F2548" s="13" t="s">
        <v>24</v>
      </c>
      <c r="G2548" s="14">
        <v>1653025662328</v>
      </c>
      <c r="H2548" s="55">
        <v>0.796643518518518</v>
      </c>
      <c r="I2548" s="33">
        <v>44885.796643518501</v>
      </c>
      <c r="J2548" s="58">
        <v>44885</v>
      </c>
      <c r="K2548" s="13" t="s">
        <v>325</v>
      </c>
      <c r="L2548" s="13" t="s">
        <v>55</v>
      </c>
      <c r="M2548" s="13" t="s">
        <v>323</v>
      </c>
      <c r="N2548" s="13" t="s">
        <v>206</v>
      </c>
      <c r="O2548" s="33" t="s">
        <v>38</v>
      </c>
      <c r="P2548" s="58" t="s">
        <v>38</v>
      </c>
      <c r="Q2548" s="33" t="s">
        <v>207</v>
      </c>
      <c r="R2548" s="14" t="s">
        <v>38</v>
      </c>
      <c r="S2548" s="13" t="s">
        <v>208</v>
      </c>
      <c r="T2548" s="13" t="s">
        <v>1059</v>
      </c>
      <c r="U2548" s="33">
        <f t="shared" ca="1" si="468"/>
        <v>45744.56914039352</v>
      </c>
      <c r="V2548" s="13" t="str">
        <f t="shared" si="469"/>
        <v>Delhi</v>
      </c>
      <c r="W2548" s="13" t="str">
        <f t="shared" si="470"/>
        <v>DOMI</v>
      </c>
      <c r="X2548" s="13">
        <f t="shared" si="471"/>
        <v>19</v>
      </c>
      <c r="Y2548" s="13" t="str">
        <f>IFERROR(VLOOKUP(C2548,ReceivingTeam[],2,FALSE),"HelpDesk")</f>
        <v>HelpDesk</v>
      </c>
      <c r="Z2548" s="67">
        <f t="shared" si="472"/>
        <v>44888.416666666664</v>
      </c>
      <c r="AA2548" s="68">
        <f t="shared" si="473"/>
        <v>44885</v>
      </c>
      <c r="AB2548" s="69" t="b">
        <f t="shared" si="474"/>
        <v>0</v>
      </c>
      <c r="AC2548" s="70">
        <f t="shared" si="475"/>
        <v>3</v>
      </c>
      <c r="AD2548" s="67">
        <f t="shared" si="476"/>
        <v>44888.416666666664</v>
      </c>
      <c r="AE2548" s="67">
        <f>VLOOKUP(V2548,'Branch Wise Work Timelines'!C:G,3,FALSE)+AA2548</f>
        <v>44885.416666666664</v>
      </c>
      <c r="AF2548" s="67">
        <f>IF(V2548="Bangalore",VLOOKUP(V2548,'Branch Wise Work Timelines'!C:G,4,FALSE)+AA2548+1,IF(V2548="Mumbai",VLOOKUP(V2548,'Branch Wise Work Timelines'!C:G,4,FALSE)+AA2548+1,VLOOKUP(V2548,'Branch Wise Work Timelines'!C:G,4,FALSE)+AA2548))</f>
        <v>44885.770833333336</v>
      </c>
      <c r="AG2548" s="67">
        <f>WORKDAY.INTL(AA2548,1,11)+VLOOKUP(V2548,'Branch Wise Work Timelines'!C:G,3,FALSE)</f>
        <v>44886.416666666664</v>
      </c>
      <c r="AH2548" s="69" t="str">
        <f t="shared" ca="1" si="477"/>
        <v>Out of TAT</v>
      </c>
      <c r="AI2548" s="69">
        <f t="shared" ca="1" si="478"/>
        <v>20548</v>
      </c>
      <c r="AJ2548" s="69" t="str">
        <f ca="1">IF(AI2548&lt;0,"0-12",IFERROR(VLOOKUP(AI2548,Breakup[],2,FALSE),"&gt;24"))</f>
        <v>&gt;24</v>
      </c>
      <c r="AK2548" s="69" t="str">
        <f>VLOOKUP(V2548,Master!B:D,3,FALSE)</f>
        <v>North</v>
      </c>
      <c r="AL2548" s="69" t="str">
        <f t="shared" si="479"/>
        <v>Delhi</v>
      </c>
    </row>
    <row r="2549" spans="1:38">
      <c r="A2549" s="13" t="s">
        <v>5409</v>
      </c>
      <c r="B2549" s="54">
        <v>44701.410330057901</v>
      </c>
      <c r="C2549" s="13" t="s">
        <v>323</v>
      </c>
      <c r="D2549" s="13">
        <v>1681</v>
      </c>
      <c r="E2549" s="13" t="s">
        <v>5410</v>
      </c>
      <c r="F2549" s="13" t="s">
        <v>24</v>
      </c>
      <c r="G2549" s="14">
        <v>1653025662328</v>
      </c>
      <c r="H2549" s="55">
        <v>0.82126157407407396</v>
      </c>
      <c r="I2549" s="33">
        <v>44886.821261574099</v>
      </c>
      <c r="J2549" s="58">
        <v>44886</v>
      </c>
      <c r="K2549" s="13" t="s">
        <v>325</v>
      </c>
      <c r="L2549" s="13" t="s">
        <v>55</v>
      </c>
      <c r="M2549" s="13" t="s">
        <v>323</v>
      </c>
      <c r="N2549" s="13" t="s">
        <v>206</v>
      </c>
      <c r="O2549" s="33" t="s">
        <v>38</v>
      </c>
      <c r="P2549" s="58" t="s">
        <v>38</v>
      </c>
      <c r="Q2549" s="33" t="s">
        <v>207</v>
      </c>
      <c r="R2549" s="14" t="s">
        <v>38</v>
      </c>
      <c r="S2549" s="13" t="s">
        <v>208</v>
      </c>
      <c r="T2549" s="13" t="s">
        <v>1059</v>
      </c>
      <c r="U2549" s="33">
        <f t="shared" ca="1" si="468"/>
        <v>45744.56914039352</v>
      </c>
      <c r="V2549" s="13" t="str">
        <f t="shared" si="469"/>
        <v>Delhi</v>
      </c>
      <c r="W2549" s="13" t="str">
        <f t="shared" si="470"/>
        <v>DOMI</v>
      </c>
      <c r="X2549" s="13">
        <f t="shared" si="471"/>
        <v>19</v>
      </c>
      <c r="Y2549" s="13" t="str">
        <f>IFERROR(VLOOKUP(C2549,ReceivingTeam[],2,FALSE),"HelpDesk")</f>
        <v>HelpDesk</v>
      </c>
      <c r="Z2549" s="67">
        <f t="shared" si="472"/>
        <v>44890.467094907428</v>
      </c>
      <c r="AA2549" s="68">
        <f t="shared" si="473"/>
        <v>44886</v>
      </c>
      <c r="AB2549" s="69" t="b">
        <f t="shared" si="474"/>
        <v>1</v>
      </c>
      <c r="AC2549" s="70">
        <f t="shared" si="475"/>
        <v>3</v>
      </c>
      <c r="AD2549" s="67">
        <f t="shared" si="476"/>
        <v>44890.467094907428</v>
      </c>
      <c r="AE2549" s="67">
        <f>VLOOKUP(V2549,'Branch Wise Work Timelines'!C:G,3,FALSE)+AA2549</f>
        <v>44886.416666666664</v>
      </c>
      <c r="AF2549" s="67">
        <f>IF(V2549="Bangalore",VLOOKUP(V2549,'Branch Wise Work Timelines'!C:G,4,FALSE)+AA2549+1,IF(V2549="Mumbai",VLOOKUP(V2549,'Branch Wise Work Timelines'!C:G,4,FALSE)+AA2549+1,VLOOKUP(V2549,'Branch Wise Work Timelines'!C:G,4,FALSE)+AA2549))</f>
        <v>44886.770833333336</v>
      </c>
      <c r="AG2549" s="67">
        <f>WORKDAY.INTL(AA2549,1,11)+VLOOKUP(V2549,'Branch Wise Work Timelines'!C:G,3,FALSE)</f>
        <v>44887.416666666664</v>
      </c>
      <c r="AH2549" s="69" t="str">
        <f t="shared" ca="1" si="477"/>
        <v>Out of TAT</v>
      </c>
      <c r="AI2549" s="69">
        <f t="shared" ca="1" si="478"/>
        <v>20499</v>
      </c>
      <c r="AJ2549" s="69" t="str">
        <f ca="1">IF(AI2549&lt;0,"0-12",IFERROR(VLOOKUP(AI2549,Breakup[],2,FALSE),"&gt;24"))</f>
        <v>&gt;24</v>
      </c>
      <c r="AK2549" s="69" t="str">
        <f>VLOOKUP(V2549,Master!B:D,3,FALSE)</f>
        <v>North</v>
      </c>
      <c r="AL2549" s="69" t="str">
        <f t="shared" si="479"/>
        <v>Delhi</v>
      </c>
    </row>
    <row r="2550" spans="1:38">
      <c r="A2550" s="13" t="s">
        <v>5411</v>
      </c>
      <c r="B2550" s="54">
        <v>44701.411799305599</v>
      </c>
      <c r="C2550" s="13" t="s">
        <v>323</v>
      </c>
      <c r="D2550" s="13">
        <v>1324</v>
      </c>
      <c r="E2550" s="13" t="s">
        <v>5412</v>
      </c>
      <c r="F2550" s="13" t="s">
        <v>24</v>
      </c>
      <c r="G2550" s="14">
        <v>1653025662328</v>
      </c>
      <c r="H2550" s="55">
        <v>0.21700231481481499</v>
      </c>
      <c r="I2550" s="33">
        <v>44890.217002314799</v>
      </c>
      <c r="J2550" s="58">
        <v>44890</v>
      </c>
      <c r="K2550" s="13" t="s">
        <v>325</v>
      </c>
      <c r="L2550" s="13" t="s">
        <v>55</v>
      </c>
      <c r="M2550" s="13" t="s">
        <v>323</v>
      </c>
      <c r="N2550" s="13" t="s">
        <v>206</v>
      </c>
      <c r="O2550" s="33" t="s">
        <v>38</v>
      </c>
      <c r="P2550" s="58" t="s">
        <v>38</v>
      </c>
      <c r="Q2550" s="33" t="s">
        <v>207</v>
      </c>
      <c r="R2550" s="14" t="s">
        <v>38</v>
      </c>
      <c r="S2550" s="13" t="s">
        <v>208</v>
      </c>
      <c r="T2550" s="13" t="s">
        <v>1059</v>
      </c>
      <c r="U2550" s="33">
        <f t="shared" ca="1" si="468"/>
        <v>45744.56914039352</v>
      </c>
      <c r="V2550" s="13" t="str">
        <f t="shared" si="469"/>
        <v>Delhi</v>
      </c>
      <c r="W2550" s="13" t="str">
        <f t="shared" si="470"/>
        <v>DOMI</v>
      </c>
      <c r="X2550" s="13">
        <f t="shared" si="471"/>
        <v>5</v>
      </c>
      <c r="Y2550" s="13" t="str">
        <f>IFERROR(VLOOKUP(C2550,ReceivingTeam[],2,FALSE),"HelpDesk")</f>
        <v>HelpDesk</v>
      </c>
      <c r="Z2550" s="67">
        <f t="shared" si="472"/>
        <v>44894.062499999993</v>
      </c>
      <c r="AA2550" s="68">
        <f t="shared" si="473"/>
        <v>44890</v>
      </c>
      <c r="AB2550" s="69" t="b">
        <f t="shared" si="474"/>
        <v>1</v>
      </c>
      <c r="AC2550" s="70">
        <f t="shared" si="475"/>
        <v>3</v>
      </c>
      <c r="AD2550" s="67">
        <f t="shared" si="476"/>
        <v>44894.062499999993</v>
      </c>
      <c r="AE2550" s="67">
        <f>VLOOKUP(V2550,'Branch Wise Work Timelines'!C:G,3,FALSE)+AA2550</f>
        <v>44890.416666666664</v>
      </c>
      <c r="AF2550" s="67">
        <f>IF(V2550="Bangalore",VLOOKUP(V2550,'Branch Wise Work Timelines'!C:G,4,FALSE)+AA2550+1,IF(V2550="Mumbai",VLOOKUP(V2550,'Branch Wise Work Timelines'!C:G,4,FALSE)+AA2550+1,VLOOKUP(V2550,'Branch Wise Work Timelines'!C:G,4,FALSE)+AA2550))</f>
        <v>44890.770833333336</v>
      </c>
      <c r="AG2550" s="67">
        <f>WORKDAY.INTL(AA2550,1,11)+VLOOKUP(V2550,'Branch Wise Work Timelines'!C:G,3,FALSE)</f>
        <v>44891.416666666664</v>
      </c>
      <c r="AH2550" s="69" t="str">
        <f t="shared" ca="1" si="477"/>
        <v>Out of TAT</v>
      </c>
      <c r="AI2550" s="69">
        <f t="shared" ca="1" si="478"/>
        <v>20413</v>
      </c>
      <c r="AJ2550" s="69" t="str">
        <f ca="1">IF(AI2550&lt;0,"0-12",IFERROR(VLOOKUP(AI2550,Breakup[],2,FALSE),"&gt;24"))</f>
        <v>&gt;24</v>
      </c>
      <c r="AK2550" s="69" t="str">
        <f>VLOOKUP(V2550,Master!B:D,3,FALSE)</f>
        <v>North</v>
      </c>
      <c r="AL2550" s="69" t="str">
        <f t="shared" si="479"/>
        <v>Delhi</v>
      </c>
    </row>
    <row r="2551" spans="1:38">
      <c r="A2551" s="13" t="s">
        <v>5413</v>
      </c>
      <c r="B2551" s="54">
        <v>44701.413699919001</v>
      </c>
      <c r="C2551" s="13" t="s">
        <v>323</v>
      </c>
      <c r="D2551" s="13">
        <v>754</v>
      </c>
      <c r="E2551" s="13" t="s">
        <v>5414</v>
      </c>
      <c r="F2551" s="13" t="s">
        <v>24</v>
      </c>
      <c r="G2551" s="14">
        <v>1653025662328</v>
      </c>
      <c r="H2551" s="55">
        <v>0.20906250000000001</v>
      </c>
      <c r="I2551" s="33">
        <v>44884.209062499998</v>
      </c>
      <c r="J2551" s="58">
        <v>44884</v>
      </c>
      <c r="K2551" s="13" t="s">
        <v>325</v>
      </c>
      <c r="L2551" s="13" t="s">
        <v>55</v>
      </c>
      <c r="M2551" s="13" t="s">
        <v>323</v>
      </c>
      <c r="N2551" s="13" t="s">
        <v>206</v>
      </c>
      <c r="O2551" s="33" t="s">
        <v>38</v>
      </c>
      <c r="P2551" s="58" t="s">
        <v>38</v>
      </c>
      <c r="Q2551" s="33" t="s">
        <v>207</v>
      </c>
      <c r="R2551" s="14" t="s">
        <v>38</v>
      </c>
      <c r="S2551" s="13" t="s">
        <v>208</v>
      </c>
      <c r="T2551" s="13" t="s">
        <v>1059</v>
      </c>
      <c r="U2551" s="33">
        <f t="shared" ca="1" si="468"/>
        <v>45744.56914039352</v>
      </c>
      <c r="V2551" s="13" t="str">
        <f t="shared" si="469"/>
        <v>Delhi</v>
      </c>
      <c r="W2551" s="13" t="str">
        <f t="shared" si="470"/>
        <v>DOMI</v>
      </c>
      <c r="X2551" s="13">
        <f t="shared" si="471"/>
        <v>5</v>
      </c>
      <c r="Y2551" s="13" t="str">
        <f>IFERROR(VLOOKUP(C2551,ReceivingTeam[],2,FALSE),"HelpDesk")</f>
        <v>HelpDesk</v>
      </c>
      <c r="Z2551" s="67">
        <f t="shared" si="472"/>
        <v>44889.062499999993</v>
      </c>
      <c r="AA2551" s="68">
        <f t="shared" si="473"/>
        <v>44884</v>
      </c>
      <c r="AB2551" s="69" t="b">
        <f t="shared" si="474"/>
        <v>1</v>
      </c>
      <c r="AC2551" s="70">
        <f t="shared" si="475"/>
        <v>3</v>
      </c>
      <c r="AD2551" s="67">
        <f t="shared" si="476"/>
        <v>44889.062499999993</v>
      </c>
      <c r="AE2551" s="67">
        <f>VLOOKUP(V2551,'Branch Wise Work Timelines'!C:G,3,FALSE)+AA2551</f>
        <v>44884.416666666664</v>
      </c>
      <c r="AF2551" s="67">
        <f>IF(V2551="Bangalore",VLOOKUP(V2551,'Branch Wise Work Timelines'!C:G,4,FALSE)+AA2551+1,IF(V2551="Mumbai",VLOOKUP(V2551,'Branch Wise Work Timelines'!C:G,4,FALSE)+AA2551+1,VLOOKUP(V2551,'Branch Wise Work Timelines'!C:G,4,FALSE)+AA2551))</f>
        <v>44884.770833333336</v>
      </c>
      <c r="AG2551" s="67">
        <f>WORKDAY.INTL(AA2551,1,11)+VLOOKUP(V2551,'Branch Wise Work Timelines'!C:G,3,FALSE)</f>
        <v>44886.416666666664</v>
      </c>
      <c r="AH2551" s="69" t="str">
        <f t="shared" ca="1" si="477"/>
        <v>Out of TAT</v>
      </c>
      <c r="AI2551" s="69">
        <f t="shared" ca="1" si="478"/>
        <v>20533</v>
      </c>
      <c r="AJ2551" s="69" t="str">
        <f ca="1">IF(AI2551&lt;0,"0-12",IFERROR(VLOOKUP(AI2551,Breakup[],2,FALSE),"&gt;24"))</f>
        <v>&gt;24</v>
      </c>
      <c r="AK2551" s="69" t="str">
        <f>VLOOKUP(V2551,Master!B:D,3,FALSE)</f>
        <v>North</v>
      </c>
      <c r="AL2551" s="69" t="str">
        <f t="shared" si="479"/>
        <v>Delhi</v>
      </c>
    </row>
    <row r="2552" spans="1:38">
      <c r="A2552" s="13" t="s">
        <v>5415</v>
      </c>
      <c r="B2552" s="54">
        <v>44701.417481099503</v>
      </c>
      <c r="C2552" s="13" t="s">
        <v>323</v>
      </c>
      <c r="D2552" s="13">
        <v>1968</v>
      </c>
      <c r="E2552" s="13" t="s">
        <v>5416</v>
      </c>
      <c r="F2552" s="13" t="s">
        <v>24</v>
      </c>
      <c r="G2552" s="14">
        <v>1653025662328</v>
      </c>
      <c r="H2552" s="55">
        <v>0.727719907407407</v>
      </c>
      <c r="I2552" s="33">
        <v>44891.727719907401</v>
      </c>
      <c r="J2552" s="58">
        <v>44891</v>
      </c>
      <c r="K2552" s="13" t="s">
        <v>325</v>
      </c>
      <c r="L2552" s="13" t="s">
        <v>55</v>
      </c>
      <c r="M2552" s="13" t="s">
        <v>323</v>
      </c>
      <c r="N2552" s="13" t="s">
        <v>206</v>
      </c>
      <c r="O2552" s="33">
        <v>44891.4276157407</v>
      </c>
      <c r="P2552" s="58">
        <v>44891</v>
      </c>
      <c r="Q2552" s="33" t="s">
        <v>237</v>
      </c>
      <c r="R2552" s="14">
        <v>973</v>
      </c>
      <c r="S2552" s="13" t="s">
        <v>208</v>
      </c>
      <c r="T2552" s="13" t="s">
        <v>1059</v>
      </c>
      <c r="U2552" s="33">
        <f t="shared" ca="1" si="468"/>
        <v>45744.56914039352</v>
      </c>
      <c r="V2552" s="13" t="str">
        <f t="shared" si="469"/>
        <v>Delhi</v>
      </c>
      <c r="W2552" s="13" t="str">
        <f t="shared" si="470"/>
        <v>DOMI</v>
      </c>
      <c r="X2552" s="13">
        <f t="shared" si="471"/>
        <v>17</v>
      </c>
      <c r="Y2552" s="13" t="str">
        <f>IFERROR(VLOOKUP(C2552,ReceivingTeam[],2,FALSE),"HelpDesk")</f>
        <v>HelpDesk</v>
      </c>
      <c r="Z2552" s="67">
        <f t="shared" si="472"/>
        <v>44896.37355324073</v>
      </c>
      <c r="AA2552" s="68">
        <f t="shared" si="473"/>
        <v>44891</v>
      </c>
      <c r="AB2552" s="69" t="b">
        <f t="shared" si="474"/>
        <v>1</v>
      </c>
      <c r="AC2552" s="70">
        <f t="shared" si="475"/>
        <v>3</v>
      </c>
      <c r="AD2552" s="67">
        <f t="shared" si="476"/>
        <v>44896.37355324073</v>
      </c>
      <c r="AE2552" s="67">
        <f>VLOOKUP(V2552,'Branch Wise Work Timelines'!C:G,3,FALSE)+AA2552</f>
        <v>44891.416666666664</v>
      </c>
      <c r="AF2552" s="67">
        <f>IF(V2552="Bangalore",VLOOKUP(V2552,'Branch Wise Work Timelines'!C:G,4,FALSE)+AA2552+1,IF(V2552="Mumbai",VLOOKUP(V2552,'Branch Wise Work Timelines'!C:G,4,FALSE)+AA2552+1,VLOOKUP(V2552,'Branch Wise Work Timelines'!C:G,4,FALSE)+AA2552))</f>
        <v>44891.770833333336</v>
      </c>
      <c r="AG2552" s="67">
        <f>WORKDAY.INTL(AA2552,1,11)+VLOOKUP(V2552,'Branch Wise Work Timelines'!C:G,3,FALSE)</f>
        <v>44893.416666666664</v>
      </c>
      <c r="AH2552" s="69" t="str">
        <f t="shared" si="477"/>
        <v>Met</v>
      </c>
      <c r="AI2552" s="69">
        <f t="shared" ca="1" si="478"/>
        <v>20357</v>
      </c>
      <c r="AJ2552" s="69" t="str">
        <f ca="1">IF(AI2552&lt;0,"0-12",IFERROR(VLOOKUP(AI2552,Breakup[],2,FALSE),"&gt;24"))</f>
        <v>&gt;24</v>
      </c>
      <c r="AK2552" s="69" t="str">
        <f>VLOOKUP(V2552,Master!B:D,3,FALSE)</f>
        <v>North</v>
      </c>
      <c r="AL2552" s="69" t="str">
        <f t="shared" si="479"/>
        <v>Delhi</v>
      </c>
    </row>
    <row r="2553" spans="1:38">
      <c r="A2553" s="13" t="s">
        <v>5417</v>
      </c>
      <c r="B2553" s="54">
        <v>44701.4194419329</v>
      </c>
      <c r="C2553" s="13" t="s">
        <v>323</v>
      </c>
      <c r="D2553" s="13">
        <v>442</v>
      </c>
      <c r="E2553" s="13" t="s">
        <v>5418</v>
      </c>
      <c r="F2553" s="13" t="s">
        <v>24</v>
      </c>
      <c r="G2553" s="14">
        <v>1653025662328</v>
      </c>
      <c r="H2553" s="55">
        <v>1.5543981481481501E-2</v>
      </c>
      <c r="I2553" s="33">
        <v>44886.015543981499</v>
      </c>
      <c r="J2553" s="58">
        <v>44886</v>
      </c>
      <c r="K2553" s="13" t="s">
        <v>325</v>
      </c>
      <c r="L2553" s="13" t="s">
        <v>55</v>
      </c>
      <c r="M2553" s="13" t="s">
        <v>323</v>
      </c>
      <c r="N2553" s="13" t="s">
        <v>206</v>
      </c>
      <c r="O2553" s="33" t="s">
        <v>38</v>
      </c>
      <c r="P2553" s="58" t="s">
        <v>38</v>
      </c>
      <c r="Q2553" s="33" t="s">
        <v>207</v>
      </c>
      <c r="R2553" s="14" t="s">
        <v>38</v>
      </c>
      <c r="S2553" s="13" t="s">
        <v>208</v>
      </c>
      <c r="T2553" s="13" t="s">
        <v>1059</v>
      </c>
      <c r="U2553" s="33">
        <f t="shared" ca="1" si="468"/>
        <v>45744.56914039352</v>
      </c>
      <c r="V2553" s="13" t="str">
        <f t="shared" si="469"/>
        <v>Delhi</v>
      </c>
      <c r="W2553" s="13" t="str">
        <f t="shared" si="470"/>
        <v>DOMI</v>
      </c>
      <c r="X2553" s="13">
        <f t="shared" si="471"/>
        <v>0</v>
      </c>
      <c r="Y2553" s="13" t="str">
        <f>IFERROR(VLOOKUP(C2553,ReceivingTeam[],2,FALSE),"HelpDesk")</f>
        <v>HelpDesk</v>
      </c>
      <c r="Z2553" s="67">
        <f t="shared" si="472"/>
        <v>44890.062499999993</v>
      </c>
      <c r="AA2553" s="68">
        <f t="shared" si="473"/>
        <v>44886</v>
      </c>
      <c r="AB2553" s="69" t="b">
        <f t="shared" si="474"/>
        <v>1</v>
      </c>
      <c r="AC2553" s="70">
        <f t="shared" si="475"/>
        <v>3</v>
      </c>
      <c r="AD2553" s="67">
        <f t="shared" si="476"/>
        <v>44890.062499999993</v>
      </c>
      <c r="AE2553" s="67">
        <f>VLOOKUP(V2553,'Branch Wise Work Timelines'!C:G,3,FALSE)+AA2553</f>
        <v>44886.416666666664</v>
      </c>
      <c r="AF2553" s="67">
        <f>IF(V2553="Bangalore",VLOOKUP(V2553,'Branch Wise Work Timelines'!C:G,4,FALSE)+AA2553+1,IF(V2553="Mumbai",VLOOKUP(V2553,'Branch Wise Work Timelines'!C:G,4,FALSE)+AA2553+1,VLOOKUP(V2553,'Branch Wise Work Timelines'!C:G,4,FALSE)+AA2553))</f>
        <v>44886.770833333336</v>
      </c>
      <c r="AG2553" s="67">
        <f>WORKDAY.INTL(AA2553,1,11)+VLOOKUP(V2553,'Branch Wise Work Timelines'!C:G,3,FALSE)</f>
        <v>44887.416666666664</v>
      </c>
      <c r="AH2553" s="69" t="str">
        <f t="shared" ca="1" si="477"/>
        <v>Out of TAT</v>
      </c>
      <c r="AI2553" s="69">
        <f t="shared" ca="1" si="478"/>
        <v>20509</v>
      </c>
      <c r="AJ2553" s="69" t="str">
        <f ca="1">IF(AI2553&lt;0,"0-12",IFERROR(VLOOKUP(AI2553,Breakup[],2,FALSE),"&gt;24"))</f>
        <v>&gt;24</v>
      </c>
      <c r="AK2553" s="69" t="str">
        <f>VLOOKUP(V2553,Master!B:D,3,FALSE)</f>
        <v>North</v>
      </c>
      <c r="AL2553" s="69" t="str">
        <f t="shared" si="479"/>
        <v>Delhi</v>
      </c>
    </row>
    <row r="2554" spans="1:38">
      <c r="A2554" s="13" t="s">
        <v>5419</v>
      </c>
      <c r="B2554" s="54">
        <v>44701.574874455997</v>
      </c>
      <c r="C2554" s="13" t="s">
        <v>222</v>
      </c>
      <c r="D2554" s="13">
        <v>583</v>
      </c>
      <c r="E2554" s="13" t="s">
        <v>5420</v>
      </c>
      <c r="F2554" s="13" t="s">
        <v>33</v>
      </c>
      <c r="G2554" s="14">
        <v>1653035454820</v>
      </c>
      <c r="H2554" s="55">
        <v>0.316076388888889</v>
      </c>
      <c r="I2554" s="33">
        <v>44887.316076388903</v>
      </c>
      <c r="J2554" s="58">
        <v>44887</v>
      </c>
      <c r="K2554" s="13" t="s">
        <v>224</v>
      </c>
      <c r="L2554" s="13" t="s">
        <v>64</v>
      </c>
      <c r="M2554" s="13" t="s">
        <v>225</v>
      </c>
      <c r="N2554" s="13" t="s">
        <v>215</v>
      </c>
      <c r="O2554" s="33" t="s">
        <v>38</v>
      </c>
      <c r="P2554" s="58" t="s">
        <v>38</v>
      </c>
      <c r="Q2554" s="33" t="s">
        <v>207</v>
      </c>
      <c r="R2554" s="14" t="s">
        <v>38</v>
      </c>
      <c r="S2554" s="13" t="s">
        <v>208</v>
      </c>
      <c r="T2554" s="13" t="s">
        <v>209</v>
      </c>
      <c r="U2554" s="33">
        <f t="shared" ca="1" si="468"/>
        <v>45744.56914039352</v>
      </c>
      <c r="V2554" s="13" t="str">
        <f t="shared" si="469"/>
        <v>Kolkata</v>
      </c>
      <c r="W2554" s="13" t="str">
        <f t="shared" si="470"/>
        <v>RI</v>
      </c>
      <c r="X2554" s="13">
        <f t="shared" si="471"/>
        <v>7</v>
      </c>
      <c r="Y2554" s="13" t="str">
        <f>IFERROR(VLOOKUP(C2554,ReceivingTeam[],2,FALSE),"HelpDesk")</f>
        <v>Branch office</v>
      </c>
      <c r="Z2554" s="67">
        <f t="shared" si="472"/>
        <v>44888.562499999993</v>
      </c>
      <c r="AA2554" s="68">
        <f t="shared" si="473"/>
        <v>44887</v>
      </c>
      <c r="AB2554" s="69" t="b">
        <f t="shared" si="474"/>
        <v>1</v>
      </c>
      <c r="AC2554" s="70">
        <f t="shared" si="475"/>
        <v>0.5</v>
      </c>
      <c r="AD2554" s="67">
        <f t="shared" si="476"/>
        <v>44888.562499999993</v>
      </c>
      <c r="AE2554" s="67">
        <f>VLOOKUP(V2554,'Branch Wise Work Timelines'!C:G,3,FALSE)+AA2554</f>
        <v>44887.416666666664</v>
      </c>
      <c r="AF2554" s="67">
        <f>IF(V2554="Bangalore",VLOOKUP(V2554,'Branch Wise Work Timelines'!C:G,4,FALSE)+AA2554+1,IF(V2554="Mumbai",VLOOKUP(V2554,'Branch Wise Work Timelines'!C:G,4,FALSE)+AA2554+1,VLOOKUP(V2554,'Branch Wise Work Timelines'!C:G,4,FALSE)+AA2554))</f>
        <v>44887.770833333336</v>
      </c>
      <c r="AG2554" s="67">
        <f>WORKDAY.INTL(AA2554,1,11)+VLOOKUP(V2554,'Branch Wise Work Timelines'!C:G,3,FALSE)</f>
        <v>44888.416666666664</v>
      </c>
      <c r="AH2554" s="69" t="str">
        <f t="shared" ca="1" si="477"/>
        <v>Out of TAT</v>
      </c>
      <c r="AI2554" s="69">
        <f t="shared" ca="1" si="478"/>
        <v>20545</v>
      </c>
      <c r="AJ2554" s="69" t="str">
        <f ca="1">IF(AI2554&lt;0,"0-12",IFERROR(VLOOKUP(AI2554,Breakup[],2,FALSE),"&gt;24"))</f>
        <v>&gt;24</v>
      </c>
      <c r="AK2554" s="69" t="str">
        <f>VLOOKUP(V2554,Master!B:D,3,FALSE)</f>
        <v>East</v>
      </c>
      <c r="AL2554" s="69" t="str">
        <f t="shared" si="479"/>
        <v>Kolkata</v>
      </c>
    </row>
    <row r="2555" spans="1:38">
      <c r="A2555" s="13" t="s">
        <v>5421</v>
      </c>
      <c r="B2555" s="54">
        <v>44701.675341631897</v>
      </c>
      <c r="C2555" s="13" t="s">
        <v>255</v>
      </c>
      <c r="D2555" s="13">
        <v>356</v>
      </c>
      <c r="E2555" s="13" t="s">
        <v>5422</v>
      </c>
      <c r="F2555" s="13" t="s">
        <v>33</v>
      </c>
      <c r="G2555" s="14">
        <v>1653044413419</v>
      </c>
      <c r="H2555" s="55">
        <v>0.51423611111111101</v>
      </c>
      <c r="I2555" s="33">
        <v>44890.514236111099</v>
      </c>
      <c r="J2555" s="58">
        <v>44890</v>
      </c>
      <c r="K2555" s="13" t="s">
        <v>257</v>
      </c>
      <c r="L2555" s="13" t="s">
        <v>72</v>
      </c>
      <c r="M2555" s="13" t="s">
        <v>255</v>
      </c>
      <c r="N2555" s="13" t="s">
        <v>206</v>
      </c>
      <c r="O2555" s="33" t="s">
        <v>38</v>
      </c>
      <c r="P2555" s="58" t="s">
        <v>38</v>
      </c>
      <c r="Q2555" s="33" t="s">
        <v>207</v>
      </c>
      <c r="R2555" s="14" t="s">
        <v>38</v>
      </c>
      <c r="S2555" s="13" t="s">
        <v>216</v>
      </c>
      <c r="T2555" s="13" t="s">
        <v>278</v>
      </c>
      <c r="U2555" s="33">
        <f t="shared" ca="1" si="468"/>
        <v>45744.56914039352</v>
      </c>
      <c r="V2555" s="13" t="str">
        <f t="shared" si="469"/>
        <v>Pune</v>
      </c>
      <c r="W2555" s="13" t="str">
        <f t="shared" si="470"/>
        <v>RI</v>
      </c>
      <c r="X2555" s="13">
        <f t="shared" si="471"/>
        <v>12</v>
      </c>
      <c r="Y2555" s="13" t="str">
        <f>IFERROR(VLOOKUP(C2555,ReceivingTeam[],2,FALSE),"HelpDesk")</f>
        <v>HelpDesk</v>
      </c>
      <c r="Z2555" s="67">
        <f t="shared" si="472"/>
        <v>44894.139236111099</v>
      </c>
      <c r="AA2555" s="68">
        <f t="shared" si="473"/>
        <v>44890</v>
      </c>
      <c r="AB2555" s="69" t="b">
        <f t="shared" si="474"/>
        <v>1</v>
      </c>
      <c r="AC2555" s="70">
        <f t="shared" si="475"/>
        <v>3</v>
      </c>
      <c r="AD2555" s="67">
        <f t="shared" si="476"/>
        <v>44894.139236111099</v>
      </c>
      <c r="AE2555" s="67">
        <f>VLOOKUP(V2555,'Branch Wise Work Timelines'!C:G,3,FALSE)+AA2555</f>
        <v>44890.395833333336</v>
      </c>
      <c r="AF2555" s="67">
        <f>IF(V2555="Bangalore",VLOOKUP(V2555,'Branch Wise Work Timelines'!C:G,4,FALSE)+AA2555+1,IF(V2555="Mumbai",VLOOKUP(V2555,'Branch Wise Work Timelines'!C:G,4,FALSE)+AA2555+1,VLOOKUP(V2555,'Branch Wise Work Timelines'!C:G,4,FALSE)+AA2555))</f>
        <v>44890.770833333336</v>
      </c>
      <c r="AG2555" s="67">
        <f>WORKDAY.INTL(AA2555,1,11)+VLOOKUP(V2555,'Branch Wise Work Timelines'!C:G,3,FALSE)</f>
        <v>44891.395833333336</v>
      </c>
      <c r="AH2555" s="69" t="str">
        <f t="shared" ca="1" si="477"/>
        <v>Out of TAT</v>
      </c>
      <c r="AI2555" s="69">
        <f t="shared" ca="1" si="478"/>
        <v>20411</v>
      </c>
      <c r="AJ2555" s="69" t="str">
        <f ca="1">IF(AI2555&lt;0,"0-12",IFERROR(VLOOKUP(AI2555,Breakup[],2,FALSE),"&gt;24"))</f>
        <v>&gt;24</v>
      </c>
      <c r="AK2555" s="69" t="str">
        <f>VLOOKUP(V2555,Master!B:D,3,FALSE)</f>
        <v>West</v>
      </c>
      <c r="AL2555" s="69" t="str">
        <f t="shared" si="479"/>
        <v>Pune</v>
      </c>
    </row>
    <row r="2556" spans="1:38">
      <c r="A2556" s="13" t="s">
        <v>5423</v>
      </c>
      <c r="B2556" s="54">
        <v>44701.450051273103</v>
      </c>
      <c r="C2556" s="13" t="s">
        <v>610</v>
      </c>
      <c r="D2556" s="13">
        <v>651</v>
      </c>
      <c r="E2556" s="13" t="s">
        <v>5424</v>
      </c>
      <c r="F2556" s="13" t="s">
        <v>33</v>
      </c>
      <c r="G2556" s="14">
        <v>1653025396528</v>
      </c>
      <c r="H2556" s="55">
        <v>0.49775462962963002</v>
      </c>
      <c r="I2556" s="33">
        <v>44884.4977546296</v>
      </c>
      <c r="J2556" s="58">
        <v>44884</v>
      </c>
      <c r="K2556" s="13" t="s">
        <v>325</v>
      </c>
      <c r="L2556" s="13" t="s">
        <v>55</v>
      </c>
      <c r="M2556" s="13" t="s">
        <v>323</v>
      </c>
      <c r="N2556" s="13" t="s">
        <v>206</v>
      </c>
      <c r="O2556" s="33" t="s">
        <v>38</v>
      </c>
      <c r="P2556" s="58" t="s">
        <v>38</v>
      </c>
      <c r="Q2556" s="33" t="s">
        <v>207</v>
      </c>
      <c r="R2556" s="14" t="s">
        <v>38</v>
      </c>
      <c r="S2556" s="13" t="s">
        <v>208</v>
      </c>
      <c r="T2556" s="13" t="s">
        <v>209</v>
      </c>
      <c r="U2556" s="33">
        <f t="shared" ca="1" si="468"/>
        <v>45744.56914039352</v>
      </c>
      <c r="V2556" s="13" t="str">
        <f t="shared" si="469"/>
        <v>Delhi</v>
      </c>
      <c r="W2556" s="13" t="str">
        <f t="shared" si="470"/>
        <v>RI</v>
      </c>
      <c r="X2556" s="13">
        <f t="shared" si="471"/>
        <v>11</v>
      </c>
      <c r="Y2556" s="13" t="str">
        <f>IFERROR(VLOOKUP(C2556,ReceivingTeam[],2,FALSE),"HelpDesk")</f>
        <v>HelpDesk</v>
      </c>
      <c r="Z2556" s="67">
        <f t="shared" si="472"/>
        <v>44886.643587962928</v>
      </c>
      <c r="AA2556" s="68">
        <f t="shared" si="473"/>
        <v>44884</v>
      </c>
      <c r="AB2556" s="69" t="b">
        <f t="shared" si="474"/>
        <v>1</v>
      </c>
      <c r="AC2556" s="70">
        <f t="shared" si="475"/>
        <v>0.5</v>
      </c>
      <c r="AD2556" s="67">
        <f t="shared" si="476"/>
        <v>44886.643587962928</v>
      </c>
      <c r="AE2556" s="67">
        <f>VLOOKUP(V2556,'Branch Wise Work Timelines'!C:G,3,FALSE)+AA2556</f>
        <v>44884.416666666664</v>
      </c>
      <c r="AF2556" s="67">
        <f>IF(V2556="Bangalore",VLOOKUP(V2556,'Branch Wise Work Timelines'!C:G,4,FALSE)+AA2556+1,IF(V2556="Mumbai",VLOOKUP(V2556,'Branch Wise Work Timelines'!C:G,4,FALSE)+AA2556+1,VLOOKUP(V2556,'Branch Wise Work Timelines'!C:G,4,FALSE)+AA2556))</f>
        <v>44884.770833333336</v>
      </c>
      <c r="AG2556" s="67">
        <f>WORKDAY.INTL(AA2556,1,11)+VLOOKUP(V2556,'Branch Wise Work Timelines'!C:G,3,FALSE)</f>
        <v>44886.416666666664</v>
      </c>
      <c r="AH2556" s="69" t="str">
        <f t="shared" ca="1" si="477"/>
        <v>Out of TAT</v>
      </c>
      <c r="AI2556" s="69">
        <f t="shared" ca="1" si="478"/>
        <v>20591</v>
      </c>
      <c r="AJ2556" s="69" t="str">
        <f ca="1">IF(AI2556&lt;0,"0-12",IFERROR(VLOOKUP(AI2556,Breakup[],2,FALSE),"&gt;24"))</f>
        <v>&gt;24</v>
      </c>
      <c r="AK2556" s="69" t="str">
        <f>VLOOKUP(V2556,Master!B:D,3,FALSE)</f>
        <v>North</v>
      </c>
      <c r="AL2556" s="69" t="str">
        <f t="shared" si="479"/>
        <v>Delhi</v>
      </c>
    </row>
    <row r="2557" spans="1:38">
      <c r="A2557" s="13" t="s">
        <v>5425</v>
      </c>
      <c r="B2557" s="54">
        <v>44700.826698229197</v>
      </c>
      <c r="C2557" s="13" t="s">
        <v>98</v>
      </c>
      <c r="D2557" s="13">
        <v>858</v>
      </c>
      <c r="E2557" s="13" t="s">
        <v>5426</v>
      </c>
      <c r="F2557" s="13" t="s">
        <v>33</v>
      </c>
      <c r="G2557" s="14">
        <v>1653021970577</v>
      </c>
      <c r="H2557" s="55">
        <v>0.93520833333333298</v>
      </c>
      <c r="I2557" s="33">
        <v>44887.9352083333</v>
      </c>
      <c r="J2557" s="58">
        <v>44887</v>
      </c>
      <c r="K2557" s="13" t="s">
        <v>224</v>
      </c>
      <c r="L2557" s="13" t="s">
        <v>64</v>
      </c>
      <c r="M2557" s="13" t="s">
        <v>225</v>
      </c>
      <c r="N2557" s="13" t="s">
        <v>206</v>
      </c>
      <c r="O2557" s="33" t="s">
        <v>38</v>
      </c>
      <c r="P2557" s="58" t="s">
        <v>38</v>
      </c>
      <c r="Q2557" s="33" t="s">
        <v>207</v>
      </c>
      <c r="R2557" s="14" t="s">
        <v>38</v>
      </c>
      <c r="S2557" s="13" t="s">
        <v>208</v>
      </c>
      <c r="T2557" s="13" t="s">
        <v>209</v>
      </c>
      <c r="U2557" s="33">
        <f t="shared" ca="1" si="468"/>
        <v>45744.56914039352</v>
      </c>
      <c r="V2557" s="13" t="str">
        <f t="shared" si="469"/>
        <v>Kolkata</v>
      </c>
      <c r="W2557" s="13" t="str">
        <f t="shared" si="470"/>
        <v>RI</v>
      </c>
      <c r="X2557" s="13">
        <f t="shared" si="471"/>
        <v>22</v>
      </c>
      <c r="Y2557" s="13" t="str">
        <f>IFERROR(VLOOKUP(C2557,ReceivingTeam[],2,FALSE),"HelpDesk")</f>
        <v>Branch office</v>
      </c>
      <c r="Z2557" s="67">
        <f t="shared" si="472"/>
        <v>44889.081041666628</v>
      </c>
      <c r="AA2557" s="68">
        <f t="shared" si="473"/>
        <v>44887</v>
      </c>
      <c r="AB2557" s="69" t="b">
        <f t="shared" si="474"/>
        <v>1</v>
      </c>
      <c r="AC2557" s="70">
        <f t="shared" si="475"/>
        <v>0.5</v>
      </c>
      <c r="AD2557" s="67">
        <f t="shared" si="476"/>
        <v>44889.081041666628</v>
      </c>
      <c r="AE2557" s="67">
        <f>VLOOKUP(V2557,'Branch Wise Work Timelines'!C:G,3,FALSE)+AA2557</f>
        <v>44887.416666666664</v>
      </c>
      <c r="AF2557" s="67">
        <f>IF(V2557="Bangalore",VLOOKUP(V2557,'Branch Wise Work Timelines'!C:G,4,FALSE)+AA2557+1,IF(V2557="Mumbai",VLOOKUP(V2557,'Branch Wise Work Timelines'!C:G,4,FALSE)+AA2557+1,VLOOKUP(V2557,'Branch Wise Work Timelines'!C:G,4,FALSE)+AA2557))</f>
        <v>44887.770833333336</v>
      </c>
      <c r="AG2557" s="67">
        <f>WORKDAY.INTL(AA2557,1,11)+VLOOKUP(V2557,'Branch Wise Work Timelines'!C:G,3,FALSE)</f>
        <v>44888.416666666664</v>
      </c>
      <c r="AH2557" s="69" t="str">
        <f t="shared" ca="1" si="477"/>
        <v>Out of TAT</v>
      </c>
      <c r="AI2557" s="69">
        <f t="shared" ca="1" si="478"/>
        <v>20532</v>
      </c>
      <c r="AJ2557" s="69" t="str">
        <f ca="1">IF(AI2557&lt;0,"0-12",IFERROR(VLOOKUP(AI2557,Breakup[],2,FALSE),"&gt;24"))</f>
        <v>&gt;24</v>
      </c>
      <c r="AK2557" s="69" t="str">
        <f>VLOOKUP(V2557,Master!B:D,3,FALSE)</f>
        <v>East</v>
      </c>
      <c r="AL2557" s="69" t="str">
        <f t="shared" si="479"/>
        <v>Kolkata</v>
      </c>
    </row>
    <row r="2558" spans="1:38">
      <c r="A2558" s="13" t="s">
        <v>5427</v>
      </c>
      <c r="B2558" s="54">
        <v>44700.827842627303</v>
      </c>
      <c r="C2558" s="13" t="s">
        <v>98</v>
      </c>
      <c r="D2558" s="13">
        <v>828</v>
      </c>
      <c r="E2558" s="13" t="s">
        <v>5428</v>
      </c>
      <c r="F2558" s="13" t="s">
        <v>33</v>
      </c>
      <c r="G2558" s="14">
        <v>1653021970577</v>
      </c>
      <c r="H2558" s="55">
        <v>0.80959490740740703</v>
      </c>
      <c r="I2558" s="33">
        <v>44883.809594907398</v>
      </c>
      <c r="J2558" s="58">
        <v>44883</v>
      </c>
      <c r="K2558" s="13" t="s">
        <v>224</v>
      </c>
      <c r="L2558" s="13" t="s">
        <v>64</v>
      </c>
      <c r="M2558" s="13" t="s">
        <v>225</v>
      </c>
      <c r="N2558" s="13" t="s">
        <v>206</v>
      </c>
      <c r="O2558" s="33" t="s">
        <v>38</v>
      </c>
      <c r="P2558" s="58" t="s">
        <v>38</v>
      </c>
      <c r="Q2558" s="33" t="s">
        <v>207</v>
      </c>
      <c r="R2558" s="14" t="s">
        <v>38</v>
      </c>
      <c r="S2558" s="13" t="s">
        <v>208</v>
      </c>
      <c r="T2558" s="13" t="s">
        <v>209</v>
      </c>
      <c r="U2558" s="33">
        <f t="shared" ca="1" si="468"/>
        <v>45744.56914039352</v>
      </c>
      <c r="V2558" s="13" t="str">
        <f t="shared" si="469"/>
        <v>Kolkata</v>
      </c>
      <c r="W2558" s="13" t="str">
        <f t="shared" si="470"/>
        <v>RI</v>
      </c>
      <c r="X2558" s="13">
        <f t="shared" si="471"/>
        <v>19</v>
      </c>
      <c r="Y2558" s="13" t="str">
        <f>IFERROR(VLOOKUP(C2558,ReceivingTeam[],2,FALSE),"HelpDesk")</f>
        <v>Branch office</v>
      </c>
      <c r="Z2558" s="67">
        <f t="shared" si="472"/>
        <v>44884.955428240726</v>
      </c>
      <c r="AA2558" s="68">
        <f t="shared" si="473"/>
        <v>44883</v>
      </c>
      <c r="AB2558" s="69" t="b">
        <f t="shared" si="474"/>
        <v>1</v>
      </c>
      <c r="AC2558" s="70">
        <f t="shared" si="475"/>
        <v>0.5</v>
      </c>
      <c r="AD2558" s="67">
        <f t="shared" si="476"/>
        <v>44884.955428240726</v>
      </c>
      <c r="AE2558" s="67">
        <f>VLOOKUP(V2558,'Branch Wise Work Timelines'!C:G,3,FALSE)+AA2558</f>
        <v>44883.416666666664</v>
      </c>
      <c r="AF2558" s="67">
        <f>IF(V2558="Bangalore",VLOOKUP(V2558,'Branch Wise Work Timelines'!C:G,4,FALSE)+AA2558+1,IF(V2558="Mumbai",VLOOKUP(V2558,'Branch Wise Work Timelines'!C:G,4,FALSE)+AA2558+1,VLOOKUP(V2558,'Branch Wise Work Timelines'!C:G,4,FALSE)+AA2558))</f>
        <v>44883.770833333336</v>
      </c>
      <c r="AG2558" s="67">
        <f>WORKDAY.INTL(AA2558,1,11)+VLOOKUP(V2558,'Branch Wise Work Timelines'!C:G,3,FALSE)</f>
        <v>44884.416666666664</v>
      </c>
      <c r="AH2558" s="69" t="str">
        <f t="shared" ca="1" si="477"/>
        <v>Out of TAT</v>
      </c>
      <c r="AI2558" s="69">
        <f t="shared" ca="1" si="478"/>
        <v>20631</v>
      </c>
      <c r="AJ2558" s="69" t="str">
        <f ca="1">IF(AI2558&lt;0,"0-12",IFERROR(VLOOKUP(AI2558,Breakup[],2,FALSE),"&gt;24"))</f>
        <v>&gt;24</v>
      </c>
      <c r="AK2558" s="69" t="str">
        <f>VLOOKUP(V2558,Master!B:D,3,FALSE)</f>
        <v>East</v>
      </c>
      <c r="AL2558" s="69" t="str">
        <f t="shared" si="479"/>
        <v>Kolkata</v>
      </c>
    </row>
    <row r="2559" spans="1:38">
      <c r="A2559" s="13" t="s">
        <v>5429</v>
      </c>
      <c r="B2559" s="54">
        <v>44701.625607372698</v>
      </c>
      <c r="C2559" s="13" t="s">
        <v>3924</v>
      </c>
      <c r="D2559" s="13">
        <v>284</v>
      </c>
      <c r="E2559" s="13" t="s">
        <v>5430</v>
      </c>
      <c r="F2559" s="13" t="s">
        <v>33</v>
      </c>
      <c r="G2559" s="14">
        <v>1653039583464</v>
      </c>
      <c r="H2559" s="55">
        <v>0.66535879629629602</v>
      </c>
      <c r="I2559" s="33">
        <v>44886.665358796301</v>
      </c>
      <c r="J2559" s="58">
        <v>44886</v>
      </c>
      <c r="K2559" s="13" t="s">
        <v>41</v>
      </c>
      <c r="L2559" s="13" t="s">
        <v>40</v>
      </c>
      <c r="M2559" s="13" t="s">
        <v>3924</v>
      </c>
      <c r="N2559" s="13" t="s">
        <v>215</v>
      </c>
      <c r="O2559" s="33" t="s">
        <v>38</v>
      </c>
      <c r="P2559" s="58" t="s">
        <v>38</v>
      </c>
      <c r="Q2559" s="33" t="s">
        <v>207</v>
      </c>
      <c r="R2559" s="14" t="s">
        <v>38</v>
      </c>
      <c r="S2559" s="13" t="s">
        <v>216</v>
      </c>
      <c r="T2559" s="13" t="s">
        <v>217</v>
      </c>
      <c r="U2559" s="33">
        <f t="shared" ca="1" si="468"/>
        <v>45744.56914039352</v>
      </c>
      <c r="V2559" s="13" t="str">
        <f t="shared" si="469"/>
        <v>Chennai - RSI</v>
      </c>
      <c r="W2559" s="13" t="str">
        <f t="shared" si="470"/>
        <v>RI</v>
      </c>
      <c r="X2559" s="13">
        <f t="shared" si="471"/>
        <v>15</v>
      </c>
      <c r="Y2559" s="13" t="str">
        <f>IFERROR(VLOOKUP(C2559,ReceivingTeam[],2,FALSE),"HelpDesk")</f>
        <v>HelpDesk</v>
      </c>
      <c r="Z2559" s="67">
        <f t="shared" si="472"/>
        <v>44887.790358796301</v>
      </c>
      <c r="AA2559" s="68">
        <f t="shared" si="473"/>
        <v>44886</v>
      </c>
      <c r="AB2559" s="69" t="b">
        <f t="shared" si="474"/>
        <v>1</v>
      </c>
      <c r="AC2559" s="70">
        <f t="shared" si="475"/>
        <v>0.5</v>
      </c>
      <c r="AD2559" s="67">
        <f t="shared" si="476"/>
        <v>44887.790358796301</v>
      </c>
      <c r="AE2559" s="67">
        <f>VLOOKUP(V2559,'Branch Wise Work Timelines'!C:G,3,FALSE)+AA2559</f>
        <v>44886.416666666664</v>
      </c>
      <c r="AF2559" s="67">
        <f>IF(V2559="Bangalore",VLOOKUP(V2559,'Branch Wise Work Timelines'!C:G,4,FALSE)+AA2559+1,IF(V2559="Mumbai",VLOOKUP(V2559,'Branch Wise Work Timelines'!C:G,4,FALSE)+AA2559+1,VLOOKUP(V2559,'Branch Wise Work Timelines'!C:G,4,FALSE)+AA2559))</f>
        <v>44886.791666666664</v>
      </c>
      <c r="AG2559" s="67">
        <f>WORKDAY.INTL(AA2559,1,11)+VLOOKUP(V2559,'Branch Wise Work Timelines'!C:G,3,FALSE)</f>
        <v>44887.416666666664</v>
      </c>
      <c r="AH2559" s="69" t="str">
        <f t="shared" ca="1" si="477"/>
        <v>Out of TAT</v>
      </c>
      <c r="AI2559" s="69">
        <f t="shared" ca="1" si="478"/>
        <v>20563</v>
      </c>
      <c r="AJ2559" s="69" t="str">
        <f ca="1">IF(AI2559&lt;0,"0-12",IFERROR(VLOOKUP(AI2559,Breakup[],2,FALSE),"&gt;24"))</f>
        <v>&gt;24</v>
      </c>
      <c r="AK2559" s="69" t="str">
        <f>VLOOKUP(V2559,Master!B:D,3,FALSE)</f>
        <v>South</v>
      </c>
      <c r="AL2559" s="69" t="str">
        <f t="shared" si="479"/>
        <v>Chennai - RSI</v>
      </c>
    </row>
    <row r="2560" spans="1:38">
      <c r="A2560" s="13" t="s">
        <v>5431</v>
      </c>
      <c r="B2560" s="54">
        <v>44701.6559319792</v>
      </c>
      <c r="C2560" s="13" t="s">
        <v>586</v>
      </c>
      <c r="D2560" s="13">
        <v>1361</v>
      </c>
      <c r="E2560" s="13" t="s">
        <v>5432</v>
      </c>
      <c r="F2560" s="13" t="s">
        <v>15</v>
      </c>
      <c r="G2560" s="14">
        <v>1653043921714</v>
      </c>
      <c r="H2560" s="55">
        <v>0.74560185185185202</v>
      </c>
      <c r="I2560" s="33">
        <v>44888.745601851799</v>
      </c>
      <c r="J2560" s="58">
        <v>44888</v>
      </c>
      <c r="K2560" s="13" t="s">
        <v>213</v>
      </c>
      <c r="L2560" s="13" t="s">
        <v>30</v>
      </c>
      <c r="M2560" s="13" t="s">
        <v>214</v>
      </c>
      <c r="N2560" s="13" t="s">
        <v>215</v>
      </c>
      <c r="O2560" s="33" t="s">
        <v>38</v>
      </c>
      <c r="P2560" s="58" t="s">
        <v>38</v>
      </c>
      <c r="Q2560" s="33" t="s">
        <v>207</v>
      </c>
      <c r="R2560" s="14" t="s">
        <v>38</v>
      </c>
      <c r="S2560" s="13" t="s">
        <v>216</v>
      </c>
      <c r="T2560" s="13" t="s">
        <v>217</v>
      </c>
      <c r="U2560" s="33">
        <f t="shared" ca="1" si="468"/>
        <v>45744.56914039352</v>
      </c>
      <c r="V2560" s="13" t="str">
        <f t="shared" si="469"/>
        <v>Bangalore</v>
      </c>
      <c r="W2560" s="13" t="str">
        <f t="shared" si="470"/>
        <v>CLS</v>
      </c>
      <c r="X2560" s="13">
        <f t="shared" si="471"/>
        <v>17</v>
      </c>
      <c r="Y2560" s="13" t="str">
        <f>IFERROR(VLOOKUP(C2560,ReceivingTeam[],2,FALSE),"HelpDesk")</f>
        <v>HelpDesk</v>
      </c>
      <c r="Z2560" s="67">
        <f t="shared" si="472"/>
        <v>44889.558101851799</v>
      </c>
      <c r="AA2560" s="68">
        <f t="shared" si="473"/>
        <v>44888</v>
      </c>
      <c r="AB2560" s="69" t="b">
        <f t="shared" si="474"/>
        <v>1</v>
      </c>
      <c r="AC2560" s="70">
        <f t="shared" si="475"/>
        <v>0.5</v>
      </c>
      <c r="AD2560" s="67">
        <f t="shared" si="476"/>
        <v>44889.558101851799</v>
      </c>
      <c r="AE2560" s="67">
        <f>VLOOKUP(V2560,'Branch Wise Work Timelines'!C:G,3,FALSE)+AA2560</f>
        <v>44888.416666666664</v>
      </c>
      <c r="AF2560" s="67">
        <f>IF(V2560="Bangalore",VLOOKUP(V2560,'Branch Wise Work Timelines'!C:G,4,FALSE)+AA2560+1,IF(V2560="Mumbai",VLOOKUP(V2560,'Branch Wise Work Timelines'!C:G,4,FALSE)+AA2560+1,VLOOKUP(V2560,'Branch Wise Work Timelines'!C:G,4,FALSE)+AA2560))</f>
        <v>44889.104166666664</v>
      </c>
      <c r="AG2560" s="67">
        <f>WORKDAY.INTL(AA2560,1,11)+VLOOKUP(V2560,'Branch Wise Work Timelines'!C:G,3,FALSE)</f>
        <v>44889.416666666664</v>
      </c>
      <c r="AH2560" s="69" t="str">
        <f t="shared" ca="1" si="477"/>
        <v>Out of TAT</v>
      </c>
      <c r="AI2560" s="69">
        <f t="shared" ca="1" si="478"/>
        <v>20521</v>
      </c>
      <c r="AJ2560" s="69" t="str">
        <f ca="1">IF(AI2560&lt;0,"0-12",IFERROR(VLOOKUP(AI2560,Breakup[],2,FALSE),"&gt;24"))</f>
        <v>&gt;24</v>
      </c>
      <c r="AK2560" s="69" t="str">
        <f>VLOOKUP(V2560,Master!B:D,3,FALSE)</f>
        <v>South</v>
      </c>
      <c r="AL2560" s="69" t="str">
        <f t="shared" si="479"/>
        <v>Bangalore-CLS</v>
      </c>
    </row>
    <row r="2561" spans="1:38">
      <c r="A2561" s="13" t="s">
        <v>5433</v>
      </c>
      <c r="B2561" s="54">
        <v>44701.611950694401</v>
      </c>
      <c r="C2561" s="13" t="s">
        <v>255</v>
      </c>
      <c r="D2561" s="13">
        <v>1413</v>
      </c>
      <c r="E2561" s="13" t="s">
        <v>5434</v>
      </c>
      <c r="F2561" s="13" t="s">
        <v>33</v>
      </c>
      <c r="G2561" s="14">
        <v>1653040545709</v>
      </c>
      <c r="H2561" s="55">
        <v>0.154074074074074</v>
      </c>
      <c r="I2561" s="33">
        <v>44890.154074074097</v>
      </c>
      <c r="J2561" s="58">
        <v>44890</v>
      </c>
      <c r="K2561" s="13" t="s">
        <v>257</v>
      </c>
      <c r="L2561" s="13" t="s">
        <v>72</v>
      </c>
      <c r="M2561" s="13" t="s">
        <v>255</v>
      </c>
      <c r="N2561" s="13" t="s">
        <v>206</v>
      </c>
      <c r="O2561" s="33" t="s">
        <v>38</v>
      </c>
      <c r="P2561" s="58" t="s">
        <v>38</v>
      </c>
      <c r="Q2561" s="33" t="s">
        <v>207</v>
      </c>
      <c r="R2561" s="14" t="s">
        <v>38</v>
      </c>
      <c r="S2561" s="13" t="s">
        <v>216</v>
      </c>
      <c r="T2561" s="13" t="s">
        <v>217</v>
      </c>
      <c r="U2561" s="33">
        <f t="shared" ca="1" si="468"/>
        <v>45744.56914039352</v>
      </c>
      <c r="V2561" s="13" t="str">
        <f t="shared" si="469"/>
        <v>Pune</v>
      </c>
      <c r="W2561" s="13" t="str">
        <f t="shared" si="470"/>
        <v>RI</v>
      </c>
      <c r="X2561" s="13">
        <f t="shared" si="471"/>
        <v>3</v>
      </c>
      <c r="Y2561" s="13" t="str">
        <f>IFERROR(VLOOKUP(C2561,ReceivingTeam[],2,FALSE),"HelpDesk")</f>
        <v>HelpDesk</v>
      </c>
      <c r="Z2561" s="67">
        <f t="shared" si="472"/>
        <v>44891.520833333336</v>
      </c>
      <c r="AA2561" s="68">
        <f t="shared" si="473"/>
        <v>44890</v>
      </c>
      <c r="AB2561" s="69" t="b">
        <f t="shared" si="474"/>
        <v>1</v>
      </c>
      <c r="AC2561" s="70">
        <f t="shared" si="475"/>
        <v>0.5</v>
      </c>
      <c r="AD2561" s="67">
        <f t="shared" si="476"/>
        <v>44891.520833333336</v>
      </c>
      <c r="AE2561" s="67">
        <f>VLOOKUP(V2561,'Branch Wise Work Timelines'!C:G,3,FALSE)+AA2561</f>
        <v>44890.395833333336</v>
      </c>
      <c r="AF2561" s="67">
        <f>IF(V2561="Bangalore",VLOOKUP(V2561,'Branch Wise Work Timelines'!C:G,4,FALSE)+AA2561+1,IF(V2561="Mumbai",VLOOKUP(V2561,'Branch Wise Work Timelines'!C:G,4,FALSE)+AA2561+1,VLOOKUP(V2561,'Branch Wise Work Timelines'!C:G,4,FALSE)+AA2561))</f>
        <v>44890.770833333336</v>
      </c>
      <c r="AG2561" s="67">
        <f>WORKDAY.INTL(AA2561,1,11)+VLOOKUP(V2561,'Branch Wise Work Timelines'!C:G,3,FALSE)</f>
        <v>44891.395833333336</v>
      </c>
      <c r="AH2561" s="69" t="str">
        <f t="shared" ca="1" si="477"/>
        <v>Out of TAT</v>
      </c>
      <c r="AI2561" s="69">
        <f t="shared" ca="1" si="478"/>
        <v>20474</v>
      </c>
      <c r="AJ2561" s="69" t="str">
        <f ca="1">IF(AI2561&lt;0,"0-12",IFERROR(VLOOKUP(AI2561,Breakup[],2,FALSE),"&gt;24"))</f>
        <v>&gt;24</v>
      </c>
      <c r="AK2561" s="69" t="str">
        <f>VLOOKUP(V2561,Master!B:D,3,FALSE)</f>
        <v>West</v>
      </c>
      <c r="AL2561" s="69" t="str">
        <f t="shared" si="479"/>
        <v>Pune</v>
      </c>
    </row>
    <row r="2562" spans="1:38">
      <c r="A2562" s="13" t="s">
        <v>5435</v>
      </c>
      <c r="B2562" s="54">
        <v>44701.591646145796</v>
      </c>
      <c r="C2562" s="13" t="s">
        <v>114</v>
      </c>
      <c r="D2562" s="13">
        <v>362</v>
      </c>
      <c r="E2562" s="13" t="s">
        <v>5436</v>
      </c>
      <c r="F2562" s="13" t="s">
        <v>33</v>
      </c>
      <c r="G2562" s="14">
        <v>1653037557415</v>
      </c>
      <c r="H2562" s="55">
        <v>0.93321759259259296</v>
      </c>
      <c r="I2562" s="33">
        <v>44881.933217592603</v>
      </c>
      <c r="J2562" s="58">
        <v>44881</v>
      </c>
      <c r="K2562" s="13" t="s">
        <v>263</v>
      </c>
      <c r="L2562" s="13" t="s">
        <v>69</v>
      </c>
      <c r="M2562" s="13" t="s">
        <v>101</v>
      </c>
      <c r="N2562" s="13" t="s">
        <v>206</v>
      </c>
      <c r="O2562" s="33" t="s">
        <v>38</v>
      </c>
      <c r="P2562" s="58" t="s">
        <v>38</v>
      </c>
      <c r="Q2562" s="33" t="s">
        <v>207</v>
      </c>
      <c r="R2562" s="14" t="s">
        <v>38</v>
      </c>
      <c r="S2562" s="13" t="s">
        <v>208</v>
      </c>
      <c r="T2562" s="13" t="s">
        <v>209</v>
      </c>
      <c r="U2562" s="33">
        <f t="shared" ref="U2562:U2625" ca="1" si="480">NOW()</f>
        <v>45744.56914039352</v>
      </c>
      <c r="V2562" s="13" t="str">
        <f t="shared" ref="V2562:V2625" si="481">VLOOKUP(L2562,Location,2,0)</f>
        <v>Mumbai</v>
      </c>
      <c r="W2562" s="13" t="str">
        <f t="shared" ref="W2562:W2625" si="482">VLOOKUP(F2562,FCT,2,FALSE)</f>
        <v>RI</v>
      </c>
      <c r="X2562" s="13">
        <f t="shared" ref="X2562:X2625" si="483">HOUR(I2562)</f>
        <v>22</v>
      </c>
      <c r="Y2562" s="13" t="str">
        <f>IFERROR(VLOOKUP(C2562,ReceivingTeam[],2,FALSE),"HelpDesk")</f>
        <v>Branch office</v>
      </c>
      <c r="Z2562" s="67">
        <f t="shared" ref="Z2562:Z2625" si="484">IF(AB2562=FALSE,AE2562+AC2562,IF(I2562&gt;AE2562,IF(((I2562+AC2562)&gt;AF2562),(AC2562-(AF2562-I2562)+AG2562),I2562+AC2562),IF(((AE2562+AC2562)&gt;AF2562),(AC2562-(AF2562-AE2562)+AG2562),AE2562+AC2562)))</f>
        <v>44882.599884259267</v>
      </c>
      <c r="AA2562" s="68">
        <f t="shared" ref="AA2562:AA2625" si="485">INT(J2562)</f>
        <v>44881</v>
      </c>
      <c r="AB2562" s="69" t="b">
        <f t="shared" ref="AB2562:AB2625" si="486">WORKDAY.INTL(AA2562-1,1,11)=AA2562</f>
        <v>1</v>
      </c>
      <c r="AC2562" s="70">
        <f t="shared" ref="AC2562:AC2625" si="487">IF(T2562="High",12/24,72/24)</f>
        <v>0.5</v>
      </c>
      <c r="AD2562" s="67">
        <f t="shared" ref="AD2562:AD2625" si="488">IF(AB2562=FALSE,AE2562+AC2562,IF(I2562&gt;AE2562,IF(((I2562+AC2562)&gt;AF2562),(AC2562-(AF2562-I2562)+AG2562),I2562+AC2562),IF(((AE2562+AC2562)&gt;AF2562),(AC2562-(AF2562-AE2562)+AG2562),AE2562+AC2562)))</f>
        <v>44882.599884259267</v>
      </c>
      <c r="AE2562" s="67">
        <f>VLOOKUP(V2562,'Branch Wise Work Timelines'!C:G,3,FALSE)+AA2562</f>
        <v>44881.416666666664</v>
      </c>
      <c r="AF2562" s="67">
        <f>IF(V2562="Bangalore",VLOOKUP(V2562,'Branch Wise Work Timelines'!C:G,4,FALSE)+AA2562+1,IF(V2562="Mumbai",VLOOKUP(V2562,'Branch Wise Work Timelines'!C:G,4,FALSE)+AA2562+1,VLOOKUP(V2562,'Branch Wise Work Timelines'!C:G,4,FALSE)+AA2562))</f>
        <v>44882.25</v>
      </c>
      <c r="AG2562" s="67">
        <f>WORKDAY.INTL(AA2562,1,11)+VLOOKUP(V2562,'Branch Wise Work Timelines'!C:G,3,FALSE)</f>
        <v>44882.416666666664</v>
      </c>
      <c r="AH2562" s="69" t="str">
        <f t="shared" ref="AH2562:AH2625" ca="1" si="489">IF(Q2562&lt;&gt;"Success",IF(U2562&gt;Z2562,"Out of TAT","In TAT"),IF(O2562&gt;AD2562,"Not Met","Met"))</f>
        <v>Out of TAT</v>
      </c>
      <c r="AI2562" s="69">
        <f t="shared" ref="AI2562:AI2625" ca="1" si="490">ROUNDUP((U2562-AD2562)*24,0)</f>
        <v>20688</v>
      </c>
      <c r="AJ2562" s="69" t="str">
        <f ca="1">IF(AI2562&lt;0,"0-12",IFERROR(VLOOKUP(AI2562,Breakup[],2,FALSE),"&gt;24"))</f>
        <v>&gt;24</v>
      </c>
      <c r="AK2562" s="69" t="str">
        <f>VLOOKUP(V2562,Master!B:D,3,FALSE)</f>
        <v>East</v>
      </c>
      <c r="AL2562" s="69" t="str">
        <f t="shared" ref="AL2562:AL2625" si="491">IF(V2562="Bangalore",IF(W2562="CLS",V2562&amp;"-"&amp;"CLS",V2562),(V2562))</f>
        <v>Mumbai</v>
      </c>
    </row>
    <row r="2563" spans="1:38">
      <c r="A2563" s="13" t="s">
        <v>5437</v>
      </c>
      <c r="B2563" s="54">
        <v>44701.543679513903</v>
      </c>
      <c r="C2563" s="13" t="s">
        <v>372</v>
      </c>
      <c r="D2563" s="13">
        <v>198</v>
      </c>
      <c r="E2563" s="13" t="s">
        <v>5438</v>
      </c>
      <c r="F2563" s="13" t="s">
        <v>15</v>
      </c>
      <c r="G2563" s="14">
        <v>1653034041355</v>
      </c>
      <c r="H2563" s="55">
        <v>0.29719907407407398</v>
      </c>
      <c r="I2563" s="33">
        <v>44890.297199074099</v>
      </c>
      <c r="J2563" s="58">
        <v>44890</v>
      </c>
      <c r="K2563" s="13" t="s">
        <v>213</v>
      </c>
      <c r="L2563" s="13" t="s">
        <v>30</v>
      </c>
      <c r="M2563" s="13" t="s">
        <v>227</v>
      </c>
      <c r="N2563" s="13" t="s">
        <v>206</v>
      </c>
      <c r="O2563" s="33" t="s">
        <v>38</v>
      </c>
      <c r="P2563" s="58" t="s">
        <v>38</v>
      </c>
      <c r="Q2563" s="33" t="s">
        <v>207</v>
      </c>
      <c r="R2563" s="14" t="s">
        <v>38</v>
      </c>
      <c r="S2563" s="13" t="s">
        <v>216</v>
      </c>
      <c r="T2563" s="13" t="s">
        <v>217</v>
      </c>
      <c r="U2563" s="33">
        <f t="shared" ca="1" si="480"/>
        <v>45744.56914039352</v>
      </c>
      <c r="V2563" s="13" t="str">
        <f t="shared" si="481"/>
        <v>Bangalore</v>
      </c>
      <c r="W2563" s="13" t="str">
        <f t="shared" si="482"/>
        <v>CLS</v>
      </c>
      <c r="X2563" s="13">
        <f t="shared" si="483"/>
        <v>7</v>
      </c>
      <c r="Y2563" s="13" t="str">
        <f>IFERROR(VLOOKUP(C2563,ReceivingTeam[],2,FALSE),"HelpDesk")</f>
        <v>HelpDesk</v>
      </c>
      <c r="Z2563" s="67">
        <f t="shared" si="484"/>
        <v>44890.916666666664</v>
      </c>
      <c r="AA2563" s="68">
        <f t="shared" si="485"/>
        <v>44890</v>
      </c>
      <c r="AB2563" s="69" t="b">
        <f t="shared" si="486"/>
        <v>1</v>
      </c>
      <c r="AC2563" s="70">
        <f t="shared" si="487"/>
        <v>0.5</v>
      </c>
      <c r="AD2563" s="67">
        <f t="shared" si="488"/>
        <v>44890.916666666664</v>
      </c>
      <c r="AE2563" s="67">
        <f>VLOOKUP(V2563,'Branch Wise Work Timelines'!C:G,3,FALSE)+AA2563</f>
        <v>44890.416666666664</v>
      </c>
      <c r="AF2563" s="67">
        <f>IF(V2563="Bangalore",VLOOKUP(V2563,'Branch Wise Work Timelines'!C:G,4,FALSE)+AA2563+1,IF(V2563="Mumbai",VLOOKUP(V2563,'Branch Wise Work Timelines'!C:G,4,FALSE)+AA2563+1,VLOOKUP(V2563,'Branch Wise Work Timelines'!C:G,4,FALSE)+AA2563))</f>
        <v>44891.104166666664</v>
      </c>
      <c r="AG2563" s="67">
        <f>WORKDAY.INTL(AA2563,1,11)+VLOOKUP(V2563,'Branch Wise Work Timelines'!C:G,3,FALSE)</f>
        <v>44891.416666666664</v>
      </c>
      <c r="AH2563" s="69" t="str">
        <f t="shared" ca="1" si="489"/>
        <v>Out of TAT</v>
      </c>
      <c r="AI2563" s="69">
        <f t="shared" ca="1" si="490"/>
        <v>20488</v>
      </c>
      <c r="AJ2563" s="69" t="str">
        <f ca="1">IF(AI2563&lt;0,"0-12",IFERROR(VLOOKUP(AI2563,Breakup[],2,FALSE),"&gt;24"))</f>
        <v>&gt;24</v>
      </c>
      <c r="AK2563" s="69" t="str">
        <f>VLOOKUP(V2563,Master!B:D,3,FALSE)</f>
        <v>South</v>
      </c>
      <c r="AL2563" s="69" t="str">
        <f t="shared" si="491"/>
        <v>Bangalore-CLS</v>
      </c>
    </row>
    <row r="2564" spans="1:38">
      <c r="A2564" s="13" t="s">
        <v>5439</v>
      </c>
      <c r="B2564" s="54">
        <v>44700.678509375</v>
      </c>
      <c r="C2564" s="13" t="s">
        <v>739</v>
      </c>
      <c r="D2564" s="13">
        <v>820</v>
      </c>
      <c r="E2564" s="13" t="s">
        <v>5440</v>
      </c>
      <c r="F2564" s="13" t="s">
        <v>24</v>
      </c>
      <c r="G2564" s="14">
        <v>1653022359922</v>
      </c>
      <c r="H2564" s="55">
        <v>0.99624999999999997</v>
      </c>
      <c r="I2564" s="33">
        <v>44891.996249999997</v>
      </c>
      <c r="J2564" s="58">
        <v>44891</v>
      </c>
      <c r="K2564" s="13" t="s">
        <v>452</v>
      </c>
      <c r="L2564" s="13" t="s">
        <v>36</v>
      </c>
      <c r="M2564" s="13" t="s">
        <v>739</v>
      </c>
      <c r="N2564" s="13" t="s">
        <v>1185</v>
      </c>
      <c r="O2564" s="33">
        <v>44891.736782407403</v>
      </c>
      <c r="P2564" s="58">
        <v>44891</v>
      </c>
      <c r="Q2564" s="33" t="s">
        <v>237</v>
      </c>
      <c r="R2564" s="14">
        <v>259</v>
      </c>
      <c r="S2564" s="13" t="s">
        <v>216</v>
      </c>
      <c r="T2564" s="13" t="s">
        <v>278</v>
      </c>
      <c r="U2564" s="33">
        <f t="shared" ca="1" si="480"/>
        <v>45744.56914039352</v>
      </c>
      <c r="V2564" s="13" t="str">
        <f t="shared" si="481"/>
        <v>Chennai</v>
      </c>
      <c r="W2564" s="13" t="str">
        <f t="shared" si="482"/>
        <v>DOMI</v>
      </c>
      <c r="X2564" s="13">
        <f t="shared" si="483"/>
        <v>23</v>
      </c>
      <c r="Y2564" s="13" t="str">
        <f>IFERROR(VLOOKUP(C2564,ReceivingTeam[],2,FALSE),"HelpDesk")</f>
        <v>HelpDesk</v>
      </c>
      <c r="Z2564" s="67">
        <f t="shared" si="484"/>
        <v>44896.642083333325</v>
      </c>
      <c r="AA2564" s="68">
        <f t="shared" si="485"/>
        <v>44891</v>
      </c>
      <c r="AB2564" s="69" t="b">
        <f t="shared" si="486"/>
        <v>1</v>
      </c>
      <c r="AC2564" s="70">
        <f t="shared" si="487"/>
        <v>3</v>
      </c>
      <c r="AD2564" s="67">
        <f t="shared" si="488"/>
        <v>44896.642083333325</v>
      </c>
      <c r="AE2564" s="67">
        <f>VLOOKUP(V2564,'Branch Wise Work Timelines'!C:G,3,FALSE)+AA2564</f>
        <v>44891.416666666664</v>
      </c>
      <c r="AF2564" s="67">
        <f>IF(V2564="Bangalore",VLOOKUP(V2564,'Branch Wise Work Timelines'!C:G,4,FALSE)+AA2564+1,IF(V2564="Mumbai",VLOOKUP(V2564,'Branch Wise Work Timelines'!C:G,4,FALSE)+AA2564+1,VLOOKUP(V2564,'Branch Wise Work Timelines'!C:G,4,FALSE)+AA2564))</f>
        <v>44891.770833333336</v>
      </c>
      <c r="AG2564" s="67">
        <f>WORKDAY.INTL(AA2564,1,11)+VLOOKUP(V2564,'Branch Wise Work Timelines'!C:G,3,FALSE)</f>
        <v>44893.416666666664</v>
      </c>
      <c r="AH2564" s="69" t="str">
        <f t="shared" si="489"/>
        <v>Met</v>
      </c>
      <c r="AI2564" s="69">
        <f t="shared" ca="1" si="490"/>
        <v>20351</v>
      </c>
      <c r="AJ2564" s="69" t="str">
        <f ca="1">IF(AI2564&lt;0,"0-12",IFERROR(VLOOKUP(AI2564,Breakup[],2,FALSE),"&gt;24"))</f>
        <v>&gt;24</v>
      </c>
      <c r="AK2564" s="69" t="str">
        <f>VLOOKUP(V2564,Master!B:D,3,FALSE)</f>
        <v>South</v>
      </c>
      <c r="AL2564" s="69" t="str">
        <f t="shared" si="491"/>
        <v>Chennai</v>
      </c>
    </row>
    <row r="2565" spans="1:38">
      <c r="A2565" s="13" t="s">
        <v>5441</v>
      </c>
      <c r="B2565" s="54">
        <v>44701.546472881899</v>
      </c>
      <c r="C2565" s="13" t="s">
        <v>739</v>
      </c>
      <c r="D2565" s="13">
        <v>1792</v>
      </c>
      <c r="E2565" s="13" t="s">
        <v>5442</v>
      </c>
      <c r="F2565" s="13" t="s">
        <v>33</v>
      </c>
      <c r="G2565" s="14">
        <v>1653032416850</v>
      </c>
      <c r="H2565" s="55">
        <v>0.457280092592593</v>
      </c>
      <c r="I2565" s="33">
        <v>44887.457280092603</v>
      </c>
      <c r="J2565" s="58">
        <v>44887</v>
      </c>
      <c r="K2565" s="13" t="s">
        <v>452</v>
      </c>
      <c r="L2565" s="13" t="s">
        <v>36</v>
      </c>
      <c r="M2565" s="13" t="s">
        <v>739</v>
      </c>
      <c r="N2565" s="13" t="s">
        <v>1185</v>
      </c>
      <c r="O2565" s="33" t="s">
        <v>38</v>
      </c>
      <c r="P2565" s="58" t="s">
        <v>38</v>
      </c>
      <c r="Q2565" s="33" t="s">
        <v>207</v>
      </c>
      <c r="R2565" s="14" t="s">
        <v>38</v>
      </c>
      <c r="S2565" s="13" t="s">
        <v>216</v>
      </c>
      <c r="T2565" s="13" t="s">
        <v>217</v>
      </c>
      <c r="U2565" s="33">
        <f t="shared" ca="1" si="480"/>
        <v>45744.56914039352</v>
      </c>
      <c r="V2565" s="13" t="str">
        <f t="shared" si="481"/>
        <v>Chennai</v>
      </c>
      <c r="W2565" s="13" t="str">
        <f t="shared" si="482"/>
        <v>RI</v>
      </c>
      <c r="X2565" s="13">
        <f t="shared" si="483"/>
        <v>10</v>
      </c>
      <c r="Y2565" s="13" t="str">
        <f>IFERROR(VLOOKUP(C2565,ReceivingTeam[],2,FALSE),"HelpDesk")</f>
        <v>HelpDesk</v>
      </c>
      <c r="Z2565" s="67">
        <f t="shared" si="484"/>
        <v>44888.603113425932</v>
      </c>
      <c r="AA2565" s="68">
        <f t="shared" si="485"/>
        <v>44887</v>
      </c>
      <c r="AB2565" s="69" t="b">
        <f t="shared" si="486"/>
        <v>1</v>
      </c>
      <c r="AC2565" s="70">
        <f t="shared" si="487"/>
        <v>0.5</v>
      </c>
      <c r="AD2565" s="67">
        <f t="shared" si="488"/>
        <v>44888.603113425932</v>
      </c>
      <c r="AE2565" s="67">
        <f>VLOOKUP(V2565,'Branch Wise Work Timelines'!C:G,3,FALSE)+AA2565</f>
        <v>44887.416666666664</v>
      </c>
      <c r="AF2565" s="67">
        <f>IF(V2565="Bangalore",VLOOKUP(V2565,'Branch Wise Work Timelines'!C:G,4,FALSE)+AA2565+1,IF(V2565="Mumbai",VLOOKUP(V2565,'Branch Wise Work Timelines'!C:G,4,FALSE)+AA2565+1,VLOOKUP(V2565,'Branch Wise Work Timelines'!C:G,4,FALSE)+AA2565))</f>
        <v>44887.770833333336</v>
      </c>
      <c r="AG2565" s="67">
        <f>WORKDAY.INTL(AA2565,1,11)+VLOOKUP(V2565,'Branch Wise Work Timelines'!C:G,3,FALSE)</f>
        <v>44888.416666666664</v>
      </c>
      <c r="AH2565" s="69" t="str">
        <f t="shared" ca="1" si="489"/>
        <v>Out of TAT</v>
      </c>
      <c r="AI2565" s="69">
        <f t="shared" ca="1" si="490"/>
        <v>20544</v>
      </c>
      <c r="AJ2565" s="69" t="str">
        <f ca="1">IF(AI2565&lt;0,"0-12",IFERROR(VLOOKUP(AI2565,Breakup[],2,FALSE),"&gt;24"))</f>
        <v>&gt;24</v>
      </c>
      <c r="AK2565" s="69" t="str">
        <f>VLOOKUP(V2565,Master!B:D,3,FALSE)</f>
        <v>South</v>
      </c>
      <c r="AL2565" s="69" t="str">
        <f t="shared" si="491"/>
        <v>Chennai</v>
      </c>
    </row>
    <row r="2566" spans="1:38">
      <c r="A2566" s="13" t="s">
        <v>5443</v>
      </c>
      <c r="B2566" s="54">
        <v>44701.623633020798</v>
      </c>
      <c r="C2566" s="13" t="s">
        <v>404</v>
      </c>
      <c r="D2566" s="13">
        <v>469</v>
      </c>
      <c r="E2566" s="13" t="s">
        <v>5444</v>
      </c>
      <c r="F2566" s="13" t="s">
        <v>15</v>
      </c>
      <c r="G2566" s="14">
        <v>1653039610057</v>
      </c>
      <c r="H2566" s="55">
        <v>0.89741898148148103</v>
      </c>
      <c r="I2566" s="33">
        <v>44883.897418981498</v>
      </c>
      <c r="J2566" s="58">
        <v>44883</v>
      </c>
      <c r="K2566" s="13" t="s">
        <v>213</v>
      </c>
      <c r="L2566" s="13" t="s">
        <v>30</v>
      </c>
      <c r="M2566" s="13" t="s">
        <v>214</v>
      </c>
      <c r="N2566" s="13" t="s">
        <v>206</v>
      </c>
      <c r="O2566" s="33" t="s">
        <v>38</v>
      </c>
      <c r="P2566" s="58" t="s">
        <v>38</v>
      </c>
      <c r="Q2566" s="33" t="s">
        <v>207</v>
      </c>
      <c r="R2566" s="14" t="s">
        <v>38</v>
      </c>
      <c r="S2566" s="13" t="s">
        <v>216</v>
      </c>
      <c r="T2566" s="13" t="s">
        <v>278</v>
      </c>
      <c r="U2566" s="33">
        <f t="shared" ca="1" si="480"/>
        <v>45744.56914039352</v>
      </c>
      <c r="V2566" s="13" t="str">
        <f t="shared" si="481"/>
        <v>Bangalore</v>
      </c>
      <c r="W2566" s="13" t="str">
        <f t="shared" si="482"/>
        <v>CLS</v>
      </c>
      <c r="X2566" s="13">
        <f t="shared" si="483"/>
        <v>21</v>
      </c>
      <c r="Y2566" s="13" t="str">
        <f>IFERROR(VLOOKUP(C2566,ReceivingTeam[],2,FALSE),"HelpDesk")</f>
        <v>HelpDesk</v>
      </c>
      <c r="Z2566" s="67">
        <f t="shared" si="484"/>
        <v>44887.209918981498</v>
      </c>
      <c r="AA2566" s="68">
        <f t="shared" si="485"/>
        <v>44883</v>
      </c>
      <c r="AB2566" s="69" t="b">
        <f t="shared" si="486"/>
        <v>1</v>
      </c>
      <c r="AC2566" s="70">
        <f t="shared" si="487"/>
        <v>3</v>
      </c>
      <c r="AD2566" s="67">
        <f t="shared" si="488"/>
        <v>44887.209918981498</v>
      </c>
      <c r="AE2566" s="67">
        <f>VLOOKUP(V2566,'Branch Wise Work Timelines'!C:G,3,FALSE)+AA2566</f>
        <v>44883.416666666664</v>
      </c>
      <c r="AF2566" s="67">
        <f>IF(V2566="Bangalore",VLOOKUP(V2566,'Branch Wise Work Timelines'!C:G,4,FALSE)+AA2566+1,IF(V2566="Mumbai",VLOOKUP(V2566,'Branch Wise Work Timelines'!C:G,4,FALSE)+AA2566+1,VLOOKUP(V2566,'Branch Wise Work Timelines'!C:G,4,FALSE)+AA2566))</f>
        <v>44884.104166666664</v>
      </c>
      <c r="AG2566" s="67">
        <f>WORKDAY.INTL(AA2566,1,11)+VLOOKUP(V2566,'Branch Wise Work Timelines'!C:G,3,FALSE)</f>
        <v>44884.416666666664</v>
      </c>
      <c r="AH2566" s="69" t="str">
        <f t="shared" ca="1" si="489"/>
        <v>Out of TAT</v>
      </c>
      <c r="AI2566" s="69">
        <f t="shared" ca="1" si="490"/>
        <v>20577</v>
      </c>
      <c r="AJ2566" s="69" t="str">
        <f ca="1">IF(AI2566&lt;0,"0-12",IFERROR(VLOOKUP(AI2566,Breakup[],2,FALSE),"&gt;24"))</f>
        <v>&gt;24</v>
      </c>
      <c r="AK2566" s="69" t="str">
        <f>VLOOKUP(V2566,Master!B:D,3,FALSE)</f>
        <v>South</v>
      </c>
      <c r="AL2566" s="69" t="str">
        <f t="shared" si="491"/>
        <v>Bangalore-CLS</v>
      </c>
    </row>
    <row r="2567" spans="1:38">
      <c r="A2567" s="13" t="s">
        <v>5445</v>
      </c>
      <c r="B2567" s="54">
        <v>44700.825954942098</v>
      </c>
      <c r="C2567" s="13" t="s">
        <v>98</v>
      </c>
      <c r="D2567" s="13">
        <v>154</v>
      </c>
      <c r="E2567" s="13" t="s">
        <v>5446</v>
      </c>
      <c r="F2567" s="13" t="s">
        <v>33</v>
      </c>
      <c r="G2567" s="14">
        <v>1653021970577</v>
      </c>
      <c r="H2567" s="55">
        <v>4.4247685185185202E-2</v>
      </c>
      <c r="I2567" s="33">
        <v>44887.044247685197</v>
      </c>
      <c r="J2567" s="58">
        <v>44887</v>
      </c>
      <c r="K2567" s="13" t="s">
        <v>224</v>
      </c>
      <c r="L2567" s="13" t="s">
        <v>64</v>
      </c>
      <c r="M2567" s="13" t="s">
        <v>225</v>
      </c>
      <c r="N2567" s="13" t="s">
        <v>206</v>
      </c>
      <c r="O2567" s="33" t="s">
        <v>38</v>
      </c>
      <c r="P2567" s="58" t="s">
        <v>38</v>
      </c>
      <c r="Q2567" s="33" t="s">
        <v>207</v>
      </c>
      <c r="R2567" s="14" t="s">
        <v>38</v>
      </c>
      <c r="S2567" s="13" t="s">
        <v>208</v>
      </c>
      <c r="T2567" s="13" t="s">
        <v>209</v>
      </c>
      <c r="U2567" s="33">
        <f t="shared" ca="1" si="480"/>
        <v>45744.56914039352</v>
      </c>
      <c r="V2567" s="13" t="str">
        <f t="shared" si="481"/>
        <v>Kolkata</v>
      </c>
      <c r="W2567" s="13" t="str">
        <f t="shared" si="482"/>
        <v>RI</v>
      </c>
      <c r="X2567" s="13">
        <f t="shared" si="483"/>
        <v>1</v>
      </c>
      <c r="Y2567" s="13" t="str">
        <f>IFERROR(VLOOKUP(C2567,ReceivingTeam[],2,FALSE),"HelpDesk")</f>
        <v>Branch office</v>
      </c>
      <c r="Z2567" s="67">
        <f t="shared" si="484"/>
        <v>44888.562499999993</v>
      </c>
      <c r="AA2567" s="68">
        <f t="shared" si="485"/>
        <v>44887</v>
      </c>
      <c r="AB2567" s="69" t="b">
        <f t="shared" si="486"/>
        <v>1</v>
      </c>
      <c r="AC2567" s="70">
        <f t="shared" si="487"/>
        <v>0.5</v>
      </c>
      <c r="AD2567" s="67">
        <f t="shared" si="488"/>
        <v>44888.562499999993</v>
      </c>
      <c r="AE2567" s="67">
        <f>VLOOKUP(V2567,'Branch Wise Work Timelines'!C:G,3,FALSE)+AA2567</f>
        <v>44887.416666666664</v>
      </c>
      <c r="AF2567" s="67">
        <f>IF(V2567="Bangalore",VLOOKUP(V2567,'Branch Wise Work Timelines'!C:G,4,FALSE)+AA2567+1,IF(V2567="Mumbai",VLOOKUP(V2567,'Branch Wise Work Timelines'!C:G,4,FALSE)+AA2567+1,VLOOKUP(V2567,'Branch Wise Work Timelines'!C:G,4,FALSE)+AA2567))</f>
        <v>44887.770833333336</v>
      </c>
      <c r="AG2567" s="67">
        <f>WORKDAY.INTL(AA2567,1,11)+VLOOKUP(V2567,'Branch Wise Work Timelines'!C:G,3,FALSE)</f>
        <v>44888.416666666664</v>
      </c>
      <c r="AH2567" s="69" t="str">
        <f t="shared" ca="1" si="489"/>
        <v>Out of TAT</v>
      </c>
      <c r="AI2567" s="69">
        <f t="shared" ca="1" si="490"/>
        <v>20545</v>
      </c>
      <c r="AJ2567" s="69" t="str">
        <f ca="1">IF(AI2567&lt;0,"0-12",IFERROR(VLOOKUP(AI2567,Breakup[],2,FALSE),"&gt;24"))</f>
        <v>&gt;24</v>
      </c>
      <c r="AK2567" s="69" t="str">
        <f>VLOOKUP(V2567,Master!B:D,3,FALSE)</f>
        <v>East</v>
      </c>
      <c r="AL2567" s="69" t="str">
        <f t="shared" si="491"/>
        <v>Kolkata</v>
      </c>
    </row>
    <row r="2568" spans="1:38">
      <c r="A2568" s="13" t="s">
        <v>5447</v>
      </c>
      <c r="B2568" s="54">
        <v>44701.642643599502</v>
      </c>
      <c r="C2568" s="13" t="s">
        <v>211</v>
      </c>
      <c r="D2568" s="13">
        <v>1787</v>
      </c>
      <c r="E2568" s="13" t="s">
        <v>5448</v>
      </c>
      <c r="F2568" s="13" t="s">
        <v>15</v>
      </c>
      <c r="G2568" s="14">
        <v>1653041711052</v>
      </c>
      <c r="H2568" s="55">
        <v>0.13422453703703699</v>
      </c>
      <c r="I2568" s="33">
        <v>44886.134224537003</v>
      </c>
      <c r="J2568" s="58">
        <v>44886</v>
      </c>
      <c r="K2568" s="13" t="s">
        <v>213</v>
      </c>
      <c r="L2568" s="13" t="s">
        <v>30</v>
      </c>
      <c r="M2568" s="13" t="s">
        <v>214</v>
      </c>
      <c r="N2568" s="13" t="s">
        <v>206</v>
      </c>
      <c r="O2568" s="33" t="s">
        <v>38</v>
      </c>
      <c r="P2568" s="58" t="s">
        <v>38</v>
      </c>
      <c r="Q2568" s="33" t="s">
        <v>207</v>
      </c>
      <c r="R2568" s="14" t="s">
        <v>38</v>
      </c>
      <c r="S2568" s="13" t="s">
        <v>216</v>
      </c>
      <c r="T2568" s="13" t="s">
        <v>217</v>
      </c>
      <c r="U2568" s="33">
        <f t="shared" ca="1" si="480"/>
        <v>45744.56914039352</v>
      </c>
      <c r="V2568" s="13" t="str">
        <f t="shared" si="481"/>
        <v>Bangalore</v>
      </c>
      <c r="W2568" s="13" t="str">
        <f t="shared" si="482"/>
        <v>CLS</v>
      </c>
      <c r="X2568" s="13">
        <f t="shared" si="483"/>
        <v>3</v>
      </c>
      <c r="Y2568" s="13" t="str">
        <f>IFERROR(VLOOKUP(C2568,ReceivingTeam[],2,FALSE),"HelpDesk")</f>
        <v>HelpDesk</v>
      </c>
      <c r="Z2568" s="67">
        <f t="shared" si="484"/>
        <v>44886.916666666664</v>
      </c>
      <c r="AA2568" s="68">
        <f t="shared" si="485"/>
        <v>44886</v>
      </c>
      <c r="AB2568" s="69" t="b">
        <f t="shared" si="486"/>
        <v>1</v>
      </c>
      <c r="AC2568" s="70">
        <f t="shared" si="487"/>
        <v>0.5</v>
      </c>
      <c r="AD2568" s="67">
        <f t="shared" si="488"/>
        <v>44886.916666666664</v>
      </c>
      <c r="AE2568" s="67">
        <f>VLOOKUP(V2568,'Branch Wise Work Timelines'!C:G,3,FALSE)+AA2568</f>
        <v>44886.416666666664</v>
      </c>
      <c r="AF2568" s="67">
        <f>IF(V2568="Bangalore",VLOOKUP(V2568,'Branch Wise Work Timelines'!C:G,4,FALSE)+AA2568+1,IF(V2568="Mumbai",VLOOKUP(V2568,'Branch Wise Work Timelines'!C:G,4,FALSE)+AA2568+1,VLOOKUP(V2568,'Branch Wise Work Timelines'!C:G,4,FALSE)+AA2568))</f>
        <v>44887.104166666664</v>
      </c>
      <c r="AG2568" s="67">
        <f>WORKDAY.INTL(AA2568,1,11)+VLOOKUP(V2568,'Branch Wise Work Timelines'!C:G,3,FALSE)</f>
        <v>44887.416666666664</v>
      </c>
      <c r="AH2568" s="69" t="str">
        <f t="shared" ca="1" si="489"/>
        <v>Out of TAT</v>
      </c>
      <c r="AI2568" s="69">
        <f t="shared" ca="1" si="490"/>
        <v>20584</v>
      </c>
      <c r="AJ2568" s="69" t="str">
        <f ca="1">IF(AI2568&lt;0,"0-12",IFERROR(VLOOKUP(AI2568,Breakup[],2,FALSE),"&gt;24"))</f>
        <v>&gt;24</v>
      </c>
      <c r="AK2568" s="69" t="str">
        <f>VLOOKUP(V2568,Master!B:D,3,FALSE)</f>
        <v>South</v>
      </c>
      <c r="AL2568" s="69" t="str">
        <f t="shared" si="491"/>
        <v>Bangalore-CLS</v>
      </c>
    </row>
    <row r="2569" spans="1:38">
      <c r="A2569" s="13" t="s">
        <v>5449</v>
      </c>
      <c r="B2569" s="54">
        <v>44701.543417210603</v>
      </c>
      <c r="C2569" s="13" t="s">
        <v>252</v>
      </c>
      <c r="D2569" s="13">
        <v>1435</v>
      </c>
      <c r="E2569" s="13" t="s">
        <v>5450</v>
      </c>
      <c r="F2569" s="13" t="s">
        <v>15</v>
      </c>
      <c r="G2569" s="14">
        <v>1653032881003</v>
      </c>
      <c r="H2569" s="55">
        <v>0.74510416666666701</v>
      </c>
      <c r="I2569" s="33">
        <v>44890.745104166701</v>
      </c>
      <c r="J2569" s="58">
        <v>44890</v>
      </c>
      <c r="K2569" s="13" t="s">
        <v>213</v>
      </c>
      <c r="L2569" s="13" t="s">
        <v>30</v>
      </c>
      <c r="M2569" s="13" t="s">
        <v>75</v>
      </c>
      <c r="N2569" s="13" t="s">
        <v>1185</v>
      </c>
      <c r="O2569" s="33" t="s">
        <v>38</v>
      </c>
      <c r="P2569" s="58" t="s">
        <v>38</v>
      </c>
      <c r="Q2569" s="33" t="s">
        <v>207</v>
      </c>
      <c r="R2569" s="14" t="s">
        <v>38</v>
      </c>
      <c r="S2569" s="13" t="s">
        <v>216</v>
      </c>
      <c r="T2569" s="13" t="s">
        <v>217</v>
      </c>
      <c r="U2569" s="33">
        <f t="shared" ca="1" si="480"/>
        <v>45744.56914039352</v>
      </c>
      <c r="V2569" s="13" t="str">
        <f t="shared" si="481"/>
        <v>Bangalore</v>
      </c>
      <c r="W2569" s="13" t="str">
        <f t="shared" si="482"/>
        <v>CLS</v>
      </c>
      <c r="X2569" s="13">
        <f t="shared" si="483"/>
        <v>17</v>
      </c>
      <c r="Y2569" s="13" t="str">
        <f>IFERROR(VLOOKUP(C2569,ReceivingTeam[],2,FALSE),"HelpDesk")</f>
        <v>HelpDesk</v>
      </c>
      <c r="Z2569" s="67">
        <f t="shared" si="484"/>
        <v>44891.557604166701</v>
      </c>
      <c r="AA2569" s="68">
        <f t="shared" si="485"/>
        <v>44890</v>
      </c>
      <c r="AB2569" s="69" t="b">
        <f t="shared" si="486"/>
        <v>1</v>
      </c>
      <c r="AC2569" s="70">
        <f t="shared" si="487"/>
        <v>0.5</v>
      </c>
      <c r="AD2569" s="67">
        <f t="shared" si="488"/>
        <v>44891.557604166701</v>
      </c>
      <c r="AE2569" s="67">
        <f>VLOOKUP(V2569,'Branch Wise Work Timelines'!C:G,3,FALSE)+AA2569</f>
        <v>44890.416666666664</v>
      </c>
      <c r="AF2569" s="67">
        <f>IF(V2569="Bangalore",VLOOKUP(V2569,'Branch Wise Work Timelines'!C:G,4,FALSE)+AA2569+1,IF(V2569="Mumbai",VLOOKUP(V2569,'Branch Wise Work Timelines'!C:G,4,FALSE)+AA2569+1,VLOOKUP(V2569,'Branch Wise Work Timelines'!C:G,4,FALSE)+AA2569))</f>
        <v>44891.104166666664</v>
      </c>
      <c r="AG2569" s="67">
        <f>WORKDAY.INTL(AA2569,1,11)+VLOOKUP(V2569,'Branch Wise Work Timelines'!C:G,3,FALSE)</f>
        <v>44891.416666666664</v>
      </c>
      <c r="AH2569" s="69" t="str">
        <f t="shared" ca="1" si="489"/>
        <v>Out of TAT</v>
      </c>
      <c r="AI2569" s="69">
        <f t="shared" ca="1" si="490"/>
        <v>20473</v>
      </c>
      <c r="AJ2569" s="69" t="str">
        <f ca="1">IF(AI2569&lt;0,"0-12",IFERROR(VLOOKUP(AI2569,Breakup[],2,FALSE),"&gt;24"))</f>
        <v>&gt;24</v>
      </c>
      <c r="AK2569" s="69" t="str">
        <f>VLOOKUP(V2569,Master!B:D,3,FALSE)</f>
        <v>South</v>
      </c>
      <c r="AL2569" s="69" t="str">
        <f t="shared" si="491"/>
        <v>Bangalore-CLS</v>
      </c>
    </row>
    <row r="2570" spans="1:38">
      <c r="A2570" s="13" t="s">
        <v>5451</v>
      </c>
      <c r="B2570" s="54">
        <v>44701.633930868098</v>
      </c>
      <c r="C2570" s="13" t="s">
        <v>219</v>
      </c>
      <c r="D2570" s="13">
        <v>1992</v>
      </c>
      <c r="E2570" s="13" t="s">
        <v>5452</v>
      </c>
      <c r="F2570" s="13" t="s">
        <v>15</v>
      </c>
      <c r="G2570" s="14">
        <v>1653043097971</v>
      </c>
      <c r="H2570" s="55">
        <v>0.812997685185185</v>
      </c>
      <c r="I2570" s="33">
        <v>44888.8129976852</v>
      </c>
      <c r="J2570" s="58">
        <v>44888</v>
      </c>
      <c r="K2570" s="13" t="s">
        <v>213</v>
      </c>
      <c r="L2570" s="13" t="s">
        <v>30</v>
      </c>
      <c r="M2570" s="13" t="s">
        <v>214</v>
      </c>
      <c r="N2570" s="13" t="s">
        <v>206</v>
      </c>
      <c r="O2570" s="33" t="s">
        <v>38</v>
      </c>
      <c r="P2570" s="58" t="s">
        <v>38</v>
      </c>
      <c r="Q2570" s="33" t="s">
        <v>207</v>
      </c>
      <c r="R2570" s="14" t="s">
        <v>38</v>
      </c>
      <c r="S2570" s="13" t="s">
        <v>216</v>
      </c>
      <c r="T2570" s="13" t="s">
        <v>217</v>
      </c>
      <c r="U2570" s="33">
        <f t="shared" ca="1" si="480"/>
        <v>45744.56914039352</v>
      </c>
      <c r="V2570" s="13" t="str">
        <f t="shared" si="481"/>
        <v>Bangalore</v>
      </c>
      <c r="W2570" s="13" t="str">
        <f t="shared" si="482"/>
        <v>CLS</v>
      </c>
      <c r="X2570" s="13">
        <f t="shared" si="483"/>
        <v>19</v>
      </c>
      <c r="Y2570" s="13" t="str">
        <f>IFERROR(VLOOKUP(C2570,ReceivingTeam[],2,FALSE),"HelpDesk")</f>
        <v>HelpDesk</v>
      </c>
      <c r="Z2570" s="67">
        <f t="shared" si="484"/>
        <v>44889.6254976852</v>
      </c>
      <c r="AA2570" s="68">
        <f t="shared" si="485"/>
        <v>44888</v>
      </c>
      <c r="AB2570" s="69" t="b">
        <f t="shared" si="486"/>
        <v>1</v>
      </c>
      <c r="AC2570" s="70">
        <f t="shared" si="487"/>
        <v>0.5</v>
      </c>
      <c r="AD2570" s="67">
        <f t="shared" si="488"/>
        <v>44889.6254976852</v>
      </c>
      <c r="AE2570" s="67">
        <f>VLOOKUP(V2570,'Branch Wise Work Timelines'!C:G,3,FALSE)+AA2570</f>
        <v>44888.416666666664</v>
      </c>
      <c r="AF2570" s="67">
        <f>IF(V2570="Bangalore",VLOOKUP(V2570,'Branch Wise Work Timelines'!C:G,4,FALSE)+AA2570+1,IF(V2570="Mumbai",VLOOKUP(V2570,'Branch Wise Work Timelines'!C:G,4,FALSE)+AA2570+1,VLOOKUP(V2570,'Branch Wise Work Timelines'!C:G,4,FALSE)+AA2570))</f>
        <v>44889.104166666664</v>
      </c>
      <c r="AG2570" s="67">
        <f>WORKDAY.INTL(AA2570,1,11)+VLOOKUP(V2570,'Branch Wise Work Timelines'!C:G,3,FALSE)</f>
        <v>44889.416666666664</v>
      </c>
      <c r="AH2570" s="69" t="str">
        <f t="shared" ca="1" si="489"/>
        <v>Out of TAT</v>
      </c>
      <c r="AI2570" s="69">
        <f t="shared" ca="1" si="490"/>
        <v>20519</v>
      </c>
      <c r="AJ2570" s="69" t="str">
        <f ca="1">IF(AI2570&lt;0,"0-12",IFERROR(VLOOKUP(AI2570,Breakup[],2,FALSE),"&gt;24"))</f>
        <v>&gt;24</v>
      </c>
      <c r="AK2570" s="69" t="str">
        <f>VLOOKUP(V2570,Master!B:D,3,FALSE)</f>
        <v>South</v>
      </c>
      <c r="AL2570" s="69" t="str">
        <f t="shared" si="491"/>
        <v>Bangalore-CLS</v>
      </c>
    </row>
    <row r="2571" spans="1:38">
      <c r="A2571" s="13" t="s">
        <v>5453</v>
      </c>
      <c r="B2571" s="54">
        <v>44701.644284027803</v>
      </c>
      <c r="C2571" s="13" t="s">
        <v>372</v>
      </c>
      <c r="D2571" s="13">
        <v>466</v>
      </c>
      <c r="E2571" s="13" t="s">
        <v>5454</v>
      </c>
      <c r="F2571" s="13" t="s">
        <v>15</v>
      </c>
      <c r="G2571" s="14">
        <v>1653043874636</v>
      </c>
      <c r="H2571" s="55">
        <v>0.65841435185185204</v>
      </c>
      <c r="I2571" s="33">
        <v>44885.658414351798</v>
      </c>
      <c r="J2571" s="58">
        <v>44885</v>
      </c>
      <c r="K2571" s="13" t="s">
        <v>213</v>
      </c>
      <c r="L2571" s="13" t="s">
        <v>30</v>
      </c>
      <c r="M2571" s="13" t="s">
        <v>75</v>
      </c>
      <c r="N2571" s="13" t="s">
        <v>206</v>
      </c>
      <c r="O2571" s="33" t="s">
        <v>38</v>
      </c>
      <c r="P2571" s="58" t="s">
        <v>38</v>
      </c>
      <c r="Q2571" s="33" t="s">
        <v>207</v>
      </c>
      <c r="R2571" s="14" t="s">
        <v>38</v>
      </c>
      <c r="S2571" s="13" t="s">
        <v>208</v>
      </c>
      <c r="T2571" s="13" t="s">
        <v>209</v>
      </c>
      <c r="U2571" s="33">
        <f t="shared" ca="1" si="480"/>
        <v>45744.56914039352</v>
      </c>
      <c r="V2571" s="13" t="str">
        <f t="shared" si="481"/>
        <v>Bangalore</v>
      </c>
      <c r="W2571" s="13" t="str">
        <f t="shared" si="482"/>
        <v>CLS</v>
      </c>
      <c r="X2571" s="13">
        <f t="shared" si="483"/>
        <v>15</v>
      </c>
      <c r="Y2571" s="13" t="str">
        <f>IFERROR(VLOOKUP(C2571,ReceivingTeam[],2,FALSE),"HelpDesk")</f>
        <v>HelpDesk</v>
      </c>
      <c r="Z2571" s="67">
        <f t="shared" si="484"/>
        <v>44885.916666666664</v>
      </c>
      <c r="AA2571" s="68">
        <f t="shared" si="485"/>
        <v>44885</v>
      </c>
      <c r="AB2571" s="69" t="b">
        <f t="shared" si="486"/>
        <v>0</v>
      </c>
      <c r="AC2571" s="70">
        <f t="shared" si="487"/>
        <v>0.5</v>
      </c>
      <c r="AD2571" s="67">
        <f t="shared" si="488"/>
        <v>44885.916666666664</v>
      </c>
      <c r="AE2571" s="67">
        <f>VLOOKUP(V2571,'Branch Wise Work Timelines'!C:G,3,FALSE)+AA2571</f>
        <v>44885.416666666664</v>
      </c>
      <c r="AF2571" s="67">
        <f>IF(V2571="Bangalore",VLOOKUP(V2571,'Branch Wise Work Timelines'!C:G,4,FALSE)+AA2571+1,IF(V2571="Mumbai",VLOOKUP(V2571,'Branch Wise Work Timelines'!C:G,4,FALSE)+AA2571+1,VLOOKUP(V2571,'Branch Wise Work Timelines'!C:G,4,FALSE)+AA2571))</f>
        <v>44886.104166666664</v>
      </c>
      <c r="AG2571" s="67">
        <f>WORKDAY.INTL(AA2571,1,11)+VLOOKUP(V2571,'Branch Wise Work Timelines'!C:G,3,FALSE)</f>
        <v>44886.416666666664</v>
      </c>
      <c r="AH2571" s="69" t="str">
        <f t="shared" ca="1" si="489"/>
        <v>Out of TAT</v>
      </c>
      <c r="AI2571" s="69">
        <f t="shared" ca="1" si="490"/>
        <v>20608</v>
      </c>
      <c r="AJ2571" s="69" t="str">
        <f ca="1">IF(AI2571&lt;0,"0-12",IFERROR(VLOOKUP(AI2571,Breakup[],2,FALSE),"&gt;24"))</f>
        <v>&gt;24</v>
      </c>
      <c r="AK2571" s="69" t="str">
        <f>VLOOKUP(V2571,Master!B:D,3,FALSE)</f>
        <v>South</v>
      </c>
      <c r="AL2571" s="69" t="str">
        <f t="shared" si="491"/>
        <v>Bangalore-CLS</v>
      </c>
    </row>
    <row r="2572" spans="1:38">
      <c r="A2572" s="13" t="s">
        <v>5455</v>
      </c>
      <c r="B2572" s="54">
        <v>44701.624174456003</v>
      </c>
      <c r="C2572" s="13" t="s">
        <v>311</v>
      </c>
      <c r="D2572" s="13">
        <v>1256</v>
      </c>
      <c r="E2572" s="13" t="s">
        <v>5456</v>
      </c>
      <c r="F2572" s="13" t="s">
        <v>33</v>
      </c>
      <c r="G2572" s="14">
        <v>1653041501821</v>
      </c>
      <c r="H2572" s="55">
        <v>0.64549768518518502</v>
      </c>
      <c r="I2572" s="33">
        <v>44886.645497685196</v>
      </c>
      <c r="J2572" s="58">
        <v>44886</v>
      </c>
      <c r="K2572" s="13" t="s">
        <v>313</v>
      </c>
      <c r="L2572" s="13" t="s">
        <v>60</v>
      </c>
      <c r="M2572" s="13" t="s">
        <v>314</v>
      </c>
      <c r="N2572" s="13" t="s">
        <v>206</v>
      </c>
      <c r="O2572" s="33" t="s">
        <v>38</v>
      </c>
      <c r="P2572" s="58" t="s">
        <v>38</v>
      </c>
      <c r="Q2572" s="33" t="s">
        <v>207</v>
      </c>
      <c r="R2572" s="14" t="s">
        <v>38</v>
      </c>
      <c r="S2572" s="13" t="s">
        <v>208</v>
      </c>
      <c r="T2572" s="13" t="s">
        <v>209</v>
      </c>
      <c r="U2572" s="33">
        <f t="shared" ca="1" si="480"/>
        <v>45744.56914039352</v>
      </c>
      <c r="V2572" s="13" t="str">
        <f t="shared" si="481"/>
        <v>Hyderabad</v>
      </c>
      <c r="W2572" s="13" t="str">
        <f t="shared" si="482"/>
        <v>RI</v>
      </c>
      <c r="X2572" s="13">
        <f t="shared" si="483"/>
        <v>15</v>
      </c>
      <c r="Y2572" s="13" t="str">
        <f>IFERROR(VLOOKUP(C2572,ReceivingTeam[],2,FALSE),"HelpDesk")</f>
        <v>HelpDesk</v>
      </c>
      <c r="Z2572" s="67">
        <f t="shared" si="484"/>
        <v>44887.791331018525</v>
      </c>
      <c r="AA2572" s="68">
        <f t="shared" si="485"/>
        <v>44886</v>
      </c>
      <c r="AB2572" s="69" t="b">
        <f t="shared" si="486"/>
        <v>1</v>
      </c>
      <c r="AC2572" s="70">
        <f t="shared" si="487"/>
        <v>0.5</v>
      </c>
      <c r="AD2572" s="67">
        <f t="shared" si="488"/>
        <v>44887.791331018525</v>
      </c>
      <c r="AE2572" s="67">
        <f>VLOOKUP(V2572,'Branch Wise Work Timelines'!C:G,3,FALSE)+AA2572</f>
        <v>44886.416666666664</v>
      </c>
      <c r="AF2572" s="67">
        <f>IF(V2572="Bangalore",VLOOKUP(V2572,'Branch Wise Work Timelines'!C:G,4,FALSE)+AA2572+1,IF(V2572="Mumbai",VLOOKUP(V2572,'Branch Wise Work Timelines'!C:G,4,FALSE)+AA2572+1,VLOOKUP(V2572,'Branch Wise Work Timelines'!C:G,4,FALSE)+AA2572))</f>
        <v>44886.770833333336</v>
      </c>
      <c r="AG2572" s="67">
        <f>WORKDAY.INTL(AA2572,1,11)+VLOOKUP(V2572,'Branch Wise Work Timelines'!C:G,3,FALSE)</f>
        <v>44887.416666666664</v>
      </c>
      <c r="AH2572" s="69" t="str">
        <f t="shared" ca="1" si="489"/>
        <v>Out of TAT</v>
      </c>
      <c r="AI2572" s="69">
        <f t="shared" ca="1" si="490"/>
        <v>20563</v>
      </c>
      <c r="AJ2572" s="69" t="str">
        <f ca="1">IF(AI2572&lt;0,"0-12",IFERROR(VLOOKUP(AI2572,Breakup[],2,FALSE),"&gt;24"))</f>
        <v>&gt;24</v>
      </c>
      <c r="AK2572" s="69" t="str">
        <f>VLOOKUP(V2572,Master!B:D,3,FALSE)</f>
        <v>South</v>
      </c>
      <c r="AL2572" s="69" t="str">
        <f t="shared" si="491"/>
        <v>Hyderabad</v>
      </c>
    </row>
    <row r="2573" spans="1:38">
      <c r="A2573" s="13" t="s">
        <v>5457</v>
      </c>
      <c r="B2573" s="54">
        <v>44701.6125895023</v>
      </c>
      <c r="C2573" s="13" t="s">
        <v>363</v>
      </c>
      <c r="D2573" s="13">
        <v>452</v>
      </c>
      <c r="E2573" s="13" t="s">
        <v>5458</v>
      </c>
      <c r="F2573" s="13" t="s">
        <v>33</v>
      </c>
      <c r="G2573" s="14">
        <v>1653042062217</v>
      </c>
      <c r="H2573" s="55">
        <v>0.54017361111111095</v>
      </c>
      <c r="I2573" s="33">
        <v>44885.540173611102</v>
      </c>
      <c r="J2573" s="58">
        <v>44885</v>
      </c>
      <c r="K2573" s="13" t="s">
        <v>213</v>
      </c>
      <c r="L2573" s="13" t="s">
        <v>30</v>
      </c>
      <c r="M2573" s="13" t="s">
        <v>282</v>
      </c>
      <c r="N2573" s="13" t="s">
        <v>206</v>
      </c>
      <c r="O2573" s="33" t="s">
        <v>38</v>
      </c>
      <c r="P2573" s="58" t="s">
        <v>38</v>
      </c>
      <c r="Q2573" s="33" t="s">
        <v>207</v>
      </c>
      <c r="R2573" s="14" t="s">
        <v>38</v>
      </c>
      <c r="S2573" s="13" t="s">
        <v>208</v>
      </c>
      <c r="T2573" s="13" t="s">
        <v>209</v>
      </c>
      <c r="U2573" s="33">
        <f t="shared" ca="1" si="480"/>
        <v>45744.56914039352</v>
      </c>
      <c r="V2573" s="13" t="str">
        <f t="shared" si="481"/>
        <v>Bangalore</v>
      </c>
      <c r="W2573" s="13" t="str">
        <f t="shared" si="482"/>
        <v>RI</v>
      </c>
      <c r="X2573" s="13">
        <f t="shared" si="483"/>
        <v>12</v>
      </c>
      <c r="Y2573" s="13" t="str">
        <f>IFERROR(VLOOKUP(C2573,ReceivingTeam[],2,FALSE),"HelpDesk")</f>
        <v>HelpDesk</v>
      </c>
      <c r="Z2573" s="67">
        <f t="shared" si="484"/>
        <v>44885.916666666664</v>
      </c>
      <c r="AA2573" s="68">
        <f t="shared" si="485"/>
        <v>44885</v>
      </c>
      <c r="AB2573" s="69" t="b">
        <f t="shared" si="486"/>
        <v>0</v>
      </c>
      <c r="AC2573" s="70">
        <f t="shared" si="487"/>
        <v>0.5</v>
      </c>
      <c r="AD2573" s="67">
        <f t="shared" si="488"/>
        <v>44885.916666666664</v>
      </c>
      <c r="AE2573" s="67">
        <f>VLOOKUP(V2573,'Branch Wise Work Timelines'!C:G,3,FALSE)+AA2573</f>
        <v>44885.416666666664</v>
      </c>
      <c r="AF2573" s="67">
        <f>IF(V2573="Bangalore",VLOOKUP(V2573,'Branch Wise Work Timelines'!C:G,4,FALSE)+AA2573+1,IF(V2573="Mumbai",VLOOKUP(V2573,'Branch Wise Work Timelines'!C:G,4,FALSE)+AA2573+1,VLOOKUP(V2573,'Branch Wise Work Timelines'!C:G,4,FALSE)+AA2573))</f>
        <v>44886.104166666664</v>
      </c>
      <c r="AG2573" s="67">
        <f>WORKDAY.INTL(AA2573,1,11)+VLOOKUP(V2573,'Branch Wise Work Timelines'!C:G,3,FALSE)</f>
        <v>44886.416666666664</v>
      </c>
      <c r="AH2573" s="69" t="str">
        <f t="shared" ca="1" si="489"/>
        <v>Out of TAT</v>
      </c>
      <c r="AI2573" s="69">
        <f t="shared" ca="1" si="490"/>
        <v>20608</v>
      </c>
      <c r="AJ2573" s="69" t="str">
        <f ca="1">IF(AI2573&lt;0,"0-12",IFERROR(VLOOKUP(AI2573,Breakup[],2,FALSE),"&gt;24"))</f>
        <v>&gt;24</v>
      </c>
      <c r="AK2573" s="69" t="str">
        <f>VLOOKUP(V2573,Master!B:D,3,FALSE)</f>
        <v>South</v>
      </c>
      <c r="AL2573" s="69" t="str">
        <f t="shared" si="491"/>
        <v>Bangalore</v>
      </c>
    </row>
    <row r="2574" spans="1:38">
      <c r="A2574" s="13" t="s">
        <v>5459</v>
      </c>
      <c r="B2574" s="54">
        <v>44701.605011307904</v>
      </c>
      <c r="C2574" s="13" t="s">
        <v>311</v>
      </c>
      <c r="D2574" s="13">
        <v>1776</v>
      </c>
      <c r="E2574" s="13" t="s">
        <v>5460</v>
      </c>
      <c r="F2574" s="13" t="s">
        <v>33</v>
      </c>
      <c r="G2574" s="14">
        <v>1653041501821</v>
      </c>
      <c r="H2574" s="55">
        <v>0.36770833333333303</v>
      </c>
      <c r="I2574" s="33">
        <v>44888.367708333302</v>
      </c>
      <c r="J2574" s="58">
        <v>44888</v>
      </c>
      <c r="K2574" s="13" t="s">
        <v>313</v>
      </c>
      <c r="L2574" s="13" t="s">
        <v>60</v>
      </c>
      <c r="M2574" s="13" t="s">
        <v>314</v>
      </c>
      <c r="N2574" s="13" t="s">
        <v>206</v>
      </c>
      <c r="O2574" s="33" t="s">
        <v>38</v>
      </c>
      <c r="P2574" s="58" t="s">
        <v>38</v>
      </c>
      <c r="Q2574" s="33" t="s">
        <v>207</v>
      </c>
      <c r="R2574" s="14" t="s">
        <v>38</v>
      </c>
      <c r="S2574" s="13" t="s">
        <v>208</v>
      </c>
      <c r="T2574" s="13" t="s">
        <v>209</v>
      </c>
      <c r="U2574" s="33">
        <f t="shared" ca="1" si="480"/>
        <v>45744.56914039352</v>
      </c>
      <c r="V2574" s="13" t="str">
        <f t="shared" si="481"/>
        <v>Hyderabad</v>
      </c>
      <c r="W2574" s="13" t="str">
        <f t="shared" si="482"/>
        <v>RI</v>
      </c>
      <c r="X2574" s="13">
        <f t="shared" si="483"/>
        <v>8</v>
      </c>
      <c r="Y2574" s="13" t="str">
        <f>IFERROR(VLOOKUP(C2574,ReceivingTeam[],2,FALSE),"HelpDesk")</f>
        <v>HelpDesk</v>
      </c>
      <c r="Z2574" s="67">
        <f t="shared" si="484"/>
        <v>44889.562499999993</v>
      </c>
      <c r="AA2574" s="68">
        <f t="shared" si="485"/>
        <v>44888</v>
      </c>
      <c r="AB2574" s="69" t="b">
        <f t="shared" si="486"/>
        <v>1</v>
      </c>
      <c r="AC2574" s="70">
        <f t="shared" si="487"/>
        <v>0.5</v>
      </c>
      <c r="AD2574" s="67">
        <f t="shared" si="488"/>
        <v>44889.562499999993</v>
      </c>
      <c r="AE2574" s="67">
        <f>VLOOKUP(V2574,'Branch Wise Work Timelines'!C:G,3,FALSE)+AA2574</f>
        <v>44888.416666666664</v>
      </c>
      <c r="AF2574" s="67">
        <f>IF(V2574="Bangalore",VLOOKUP(V2574,'Branch Wise Work Timelines'!C:G,4,FALSE)+AA2574+1,IF(V2574="Mumbai",VLOOKUP(V2574,'Branch Wise Work Timelines'!C:G,4,FALSE)+AA2574+1,VLOOKUP(V2574,'Branch Wise Work Timelines'!C:G,4,FALSE)+AA2574))</f>
        <v>44888.770833333336</v>
      </c>
      <c r="AG2574" s="67">
        <f>WORKDAY.INTL(AA2574,1,11)+VLOOKUP(V2574,'Branch Wise Work Timelines'!C:G,3,FALSE)</f>
        <v>44889.416666666664</v>
      </c>
      <c r="AH2574" s="69" t="str">
        <f t="shared" ca="1" si="489"/>
        <v>Out of TAT</v>
      </c>
      <c r="AI2574" s="69">
        <f t="shared" ca="1" si="490"/>
        <v>20521</v>
      </c>
      <c r="AJ2574" s="69" t="str">
        <f ca="1">IF(AI2574&lt;0,"0-12",IFERROR(VLOOKUP(AI2574,Breakup[],2,FALSE),"&gt;24"))</f>
        <v>&gt;24</v>
      </c>
      <c r="AK2574" s="69" t="str">
        <f>VLOOKUP(V2574,Master!B:D,3,FALSE)</f>
        <v>South</v>
      </c>
      <c r="AL2574" s="69" t="str">
        <f t="shared" si="491"/>
        <v>Hyderabad</v>
      </c>
    </row>
    <row r="2575" spans="1:38">
      <c r="A2575" s="13" t="s">
        <v>5461</v>
      </c>
      <c r="B2575" s="54">
        <v>44701.527207210602</v>
      </c>
      <c r="C2575" s="13" t="s">
        <v>316</v>
      </c>
      <c r="D2575" s="13">
        <v>1376</v>
      </c>
      <c r="E2575" s="13" t="s">
        <v>5462</v>
      </c>
      <c r="F2575" s="13" t="s">
        <v>33</v>
      </c>
      <c r="G2575" s="14">
        <v>1653030944104</v>
      </c>
      <c r="H2575" s="55">
        <v>0.61592592592592599</v>
      </c>
      <c r="I2575" s="33">
        <v>44890.6159259259</v>
      </c>
      <c r="J2575" s="58">
        <v>44890</v>
      </c>
      <c r="K2575" s="13" t="s">
        <v>213</v>
      </c>
      <c r="L2575" s="13" t="s">
        <v>30</v>
      </c>
      <c r="M2575" s="13" t="s">
        <v>282</v>
      </c>
      <c r="N2575" s="13" t="s">
        <v>1185</v>
      </c>
      <c r="O2575" s="33" t="s">
        <v>38</v>
      </c>
      <c r="P2575" s="58" t="s">
        <v>38</v>
      </c>
      <c r="Q2575" s="33" t="s">
        <v>207</v>
      </c>
      <c r="R2575" s="14" t="s">
        <v>38</v>
      </c>
      <c r="S2575" s="13" t="s">
        <v>208</v>
      </c>
      <c r="T2575" s="13" t="s">
        <v>209</v>
      </c>
      <c r="U2575" s="33">
        <f t="shared" ca="1" si="480"/>
        <v>45744.56914039352</v>
      </c>
      <c r="V2575" s="13" t="str">
        <f t="shared" si="481"/>
        <v>Bangalore</v>
      </c>
      <c r="W2575" s="13" t="str">
        <f t="shared" si="482"/>
        <v>RI</v>
      </c>
      <c r="X2575" s="13">
        <f t="shared" si="483"/>
        <v>14</v>
      </c>
      <c r="Y2575" s="13" t="str">
        <f>IFERROR(VLOOKUP(C2575,ReceivingTeam[],2,FALSE),"HelpDesk")</f>
        <v>HelpDesk</v>
      </c>
      <c r="Z2575" s="67">
        <f t="shared" si="484"/>
        <v>44891.4284259259</v>
      </c>
      <c r="AA2575" s="68">
        <f t="shared" si="485"/>
        <v>44890</v>
      </c>
      <c r="AB2575" s="69" t="b">
        <f t="shared" si="486"/>
        <v>1</v>
      </c>
      <c r="AC2575" s="70">
        <f t="shared" si="487"/>
        <v>0.5</v>
      </c>
      <c r="AD2575" s="67">
        <f t="shared" si="488"/>
        <v>44891.4284259259</v>
      </c>
      <c r="AE2575" s="67">
        <f>VLOOKUP(V2575,'Branch Wise Work Timelines'!C:G,3,FALSE)+AA2575</f>
        <v>44890.416666666664</v>
      </c>
      <c r="AF2575" s="67">
        <f>IF(V2575="Bangalore",VLOOKUP(V2575,'Branch Wise Work Timelines'!C:G,4,FALSE)+AA2575+1,IF(V2575="Mumbai",VLOOKUP(V2575,'Branch Wise Work Timelines'!C:G,4,FALSE)+AA2575+1,VLOOKUP(V2575,'Branch Wise Work Timelines'!C:G,4,FALSE)+AA2575))</f>
        <v>44891.104166666664</v>
      </c>
      <c r="AG2575" s="67">
        <f>WORKDAY.INTL(AA2575,1,11)+VLOOKUP(V2575,'Branch Wise Work Timelines'!C:G,3,FALSE)</f>
        <v>44891.416666666664</v>
      </c>
      <c r="AH2575" s="69" t="str">
        <f t="shared" ca="1" si="489"/>
        <v>Out of TAT</v>
      </c>
      <c r="AI2575" s="69">
        <f t="shared" ca="1" si="490"/>
        <v>20476</v>
      </c>
      <c r="AJ2575" s="69" t="str">
        <f ca="1">IF(AI2575&lt;0,"0-12",IFERROR(VLOOKUP(AI2575,Breakup[],2,FALSE),"&gt;24"))</f>
        <v>&gt;24</v>
      </c>
      <c r="AK2575" s="69" t="str">
        <f>VLOOKUP(V2575,Master!B:D,3,FALSE)</f>
        <v>South</v>
      </c>
      <c r="AL2575" s="69" t="str">
        <f t="shared" si="491"/>
        <v>Bangalore</v>
      </c>
    </row>
    <row r="2576" spans="1:38">
      <c r="A2576" s="13" t="s">
        <v>5463</v>
      </c>
      <c r="B2576" s="54">
        <v>44701.579220752297</v>
      </c>
      <c r="C2576" s="13" t="s">
        <v>3924</v>
      </c>
      <c r="D2576" s="13">
        <v>1143</v>
      </c>
      <c r="E2576" s="13" t="s">
        <v>5464</v>
      </c>
      <c r="F2576" s="13" t="s">
        <v>33</v>
      </c>
      <c r="G2576" s="14">
        <v>1653035318228</v>
      </c>
      <c r="H2576" s="55">
        <v>0.335555555555556</v>
      </c>
      <c r="I2576" s="33">
        <v>44883.335555555597</v>
      </c>
      <c r="J2576" s="58">
        <v>44883</v>
      </c>
      <c r="K2576" s="13" t="s">
        <v>41</v>
      </c>
      <c r="L2576" s="13" t="s">
        <v>40</v>
      </c>
      <c r="M2576" s="13" t="s">
        <v>3924</v>
      </c>
      <c r="N2576" s="13" t="s">
        <v>215</v>
      </c>
      <c r="O2576" s="33" t="s">
        <v>38</v>
      </c>
      <c r="P2576" s="58" t="s">
        <v>38</v>
      </c>
      <c r="Q2576" s="33" t="s">
        <v>207</v>
      </c>
      <c r="R2576" s="14" t="s">
        <v>38</v>
      </c>
      <c r="S2576" s="13" t="s">
        <v>216</v>
      </c>
      <c r="T2576" s="13" t="s">
        <v>217</v>
      </c>
      <c r="U2576" s="33">
        <f t="shared" ca="1" si="480"/>
        <v>45744.56914039352</v>
      </c>
      <c r="V2576" s="13" t="str">
        <f t="shared" si="481"/>
        <v>Chennai - RSI</v>
      </c>
      <c r="W2576" s="13" t="str">
        <f t="shared" si="482"/>
        <v>RI</v>
      </c>
      <c r="X2576" s="13">
        <f t="shared" si="483"/>
        <v>8</v>
      </c>
      <c r="Y2576" s="13" t="str">
        <f>IFERROR(VLOOKUP(C2576,ReceivingTeam[],2,FALSE),"HelpDesk")</f>
        <v>HelpDesk</v>
      </c>
      <c r="Z2576" s="67">
        <f t="shared" si="484"/>
        <v>44884.541666666664</v>
      </c>
      <c r="AA2576" s="68">
        <f t="shared" si="485"/>
        <v>44883</v>
      </c>
      <c r="AB2576" s="69" t="b">
        <f t="shared" si="486"/>
        <v>1</v>
      </c>
      <c r="AC2576" s="70">
        <f t="shared" si="487"/>
        <v>0.5</v>
      </c>
      <c r="AD2576" s="67">
        <f t="shared" si="488"/>
        <v>44884.541666666664</v>
      </c>
      <c r="AE2576" s="67">
        <f>VLOOKUP(V2576,'Branch Wise Work Timelines'!C:G,3,FALSE)+AA2576</f>
        <v>44883.416666666664</v>
      </c>
      <c r="AF2576" s="67">
        <f>IF(V2576="Bangalore",VLOOKUP(V2576,'Branch Wise Work Timelines'!C:G,4,FALSE)+AA2576+1,IF(V2576="Mumbai",VLOOKUP(V2576,'Branch Wise Work Timelines'!C:G,4,FALSE)+AA2576+1,VLOOKUP(V2576,'Branch Wise Work Timelines'!C:G,4,FALSE)+AA2576))</f>
        <v>44883.791666666664</v>
      </c>
      <c r="AG2576" s="67">
        <f>WORKDAY.INTL(AA2576,1,11)+VLOOKUP(V2576,'Branch Wise Work Timelines'!C:G,3,FALSE)</f>
        <v>44884.416666666664</v>
      </c>
      <c r="AH2576" s="69" t="str">
        <f t="shared" ca="1" si="489"/>
        <v>Out of TAT</v>
      </c>
      <c r="AI2576" s="69">
        <f t="shared" ca="1" si="490"/>
        <v>20641</v>
      </c>
      <c r="AJ2576" s="69" t="str">
        <f ca="1">IF(AI2576&lt;0,"0-12",IFERROR(VLOOKUP(AI2576,Breakup[],2,FALSE),"&gt;24"))</f>
        <v>&gt;24</v>
      </c>
      <c r="AK2576" s="69" t="str">
        <f>VLOOKUP(V2576,Master!B:D,3,FALSE)</f>
        <v>South</v>
      </c>
      <c r="AL2576" s="69" t="str">
        <f t="shared" si="491"/>
        <v>Chennai - RSI</v>
      </c>
    </row>
    <row r="2577" spans="1:38">
      <c r="A2577" s="13" t="s">
        <v>5465</v>
      </c>
      <c r="B2577" s="54">
        <v>44701.670956516202</v>
      </c>
      <c r="C2577" s="13" t="s">
        <v>323</v>
      </c>
      <c r="D2577" s="13">
        <v>178</v>
      </c>
      <c r="E2577" s="13" t="s">
        <v>5466</v>
      </c>
      <c r="F2577" s="13" t="s">
        <v>33</v>
      </c>
      <c r="G2577" s="14">
        <v>1653043912595</v>
      </c>
      <c r="H2577" s="55">
        <v>0.67128472222222202</v>
      </c>
      <c r="I2577" s="33">
        <v>44885.671284722201</v>
      </c>
      <c r="J2577" s="58">
        <v>44885</v>
      </c>
      <c r="K2577" s="13" t="s">
        <v>325</v>
      </c>
      <c r="L2577" s="13" t="s">
        <v>55</v>
      </c>
      <c r="M2577" s="13" t="s">
        <v>323</v>
      </c>
      <c r="N2577" s="13" t="s">
        <v>206</v>
      </c>
      <c r="O2577" s="33" t="s">
        <v>38</v>
      </c>
      <c r="P2577" s="58" t="s">
        <v>38</v>
      </c>
      <c r="Q2577" s="33" t="s">
        <v>207</v>
      </c>
      <c r="R2577" s="14" t="s">
        <v>38</v>
      </c>
      <c r="S2577" s="13" t="s">
        <v>208</v>
      </c>
      <c r="T2577" s="13" t="s">
        <v>209</v>
      </c>
      <c r="U2577" s="33">
        <f t="shared" ca="1" si="480"/>
        <v>45744.56914039352</v>
      </c>
      <c r="V2577" s="13" t="str">
        <f t="shared" si="481"/>
        <v>Delhi</v>
      </c>
      <c r="W2577" s="13" t="str">
        <f t="shared" si="482"/>
        <v>RI</v>
      </c>
      <c r="X2577" s="13">
        <f t="shared" si="483"/>
        <v>16</v>
      </c>
      <c r="Y2577" s="13" t="str">
        <f>IFERROR(VLOOKUP(C2577,ReceivingTeam[],2,FALSE),"HelpDesk")</f>
        <v>HelpDesk</v>
      </c>
      <c r="Z2577" s="67">
        <f t="shared" si="484"/>
        <v>44885.916666666664</v>
      </c>
      <c r="AA2577" s="68">
        <f t="shared" si="485"/>
        <v>44885</v>
      </c>
      <c r="AB2577" s="69" t="b">
        <f t="shared" si="486"/>
        <v>0</v>
      </c>
      <c r="AC2577" s="70">
        <f t="shared" si="487"/>
        <v>0.5</v>
      </c>
      <c r="AD2577" s="67">
        <f t="shared" si="488"/>
        <v>44885.916666666664</v>
      </c>
      <c r="AE2577" s="67">
        <f>VLOOKUP(V2577,'Branch Wise Work Timelines'!C:G,3,FALSE)+AA2577</f>
        <v>44885.416666666664</v>
      </c>
      <c r="AF2577" s="67">
        <f>IF(V2577="Bangalore",VLOOKUP(V2577,'Branch Wise Work Timelines'!C:G,4,FALSE)+AA2577+1,IF(V2577="Mumbai",VLOOKUP(V2577,'Branch Wise Work Timelines'!C:G,4,FALSE)+AA2577+1,VLOOKUP(V2577,'Branch Wise Work Timelines'!C:G,4,FALSE)+AA2577))</f>
        <v>44885.770833333336</v>
      </c>
      <c r="AG2577" s="67">
        <f>WORKDAY.INTL(AA2577,1,11)+VLOOKUP(V2577,'Branch Wise Work Timelines'!C:G,3,FALSE)</f>
        <v>44886.416666666664</v>
      </c>
      <c r="AH2577" s="69" t="str">
        <f t="shared" ca="1" si="489"/>
        <v>Out of TAT</v>
      </c>
      <c r="AI2577" s="69">
        <f t="shared" ca="1" si="490"/>
        <v>20608</v>
      </c>
      <c r="AJ2577" s="69" t="str">
        <f ca="1">IF(AI2577&lt;0,"0-12",IFERROR(VLOOKUP(AI2577,Breakup[],2,FALSE),"&gt;24"))</f>
        <v>&gt;24</v>
      </c>
      <c r="AK2577" s="69" t="str">
        <f>VLOOKUP(V2577,Master!B:D,3,FALSE)</f>
        <v>North</v>
      </c>
      <c r="AL2577" s="69" t="str">
        <f t="shared" si="491"/>
        <v>Delhi</v>
      </c>
    </row>
    <row r="2578" spans="1:38">
      <c r="A2578" s="13" t="s">
        <v>5467</v>
      </c>
      <c r="B2578" s="54">
        <v>44701.661916088</v>
      </c>
      <c r="C2578" s="13" t="s">
        <v>243</v>
      </c>
      <c r="D2578" s="13">
        <v>708</v>
      </c>
      <c r="E2578" s="13" t="s">
        <v>5468</v>
      </c>
      <c r="F2578" s="13" t="s">
        <v>15</v>
      </c>
      <c r="G2578" s="14">
        <v>1653043097971</v>
      </c>
      <c r="H2578" s="55">
        <v>0.69748842592592597</v>
      </c>
      <c r="I2578" s="33">
        <v>44890.697488425903</v>
      </c>
      <c r="J2578" s="58">
        <v>44890</v>
      </c>
      <c r="K2578" s="13" t="s">
        <v>213</v>
      </c>
      <c r="L2578" s="13" t="s">
        <v>30</v>
      </c>
      <c r="M2578" s="13" t="s">
        <v>214</v>
      </c>
      <c r="N2578" s="13" t="s">
        <v>206</v>
      </c>
      <c r="O2578" s="33" t="s">
        <v>38</v>
      </c>
      <c r="P2578" s="58" t="s">
        <v>38</v>
      </c>
      <c r="Q2578" s="33" t="s">
        <v>207</v>
      </c>
      <c r="R2578" s="14" t="s">
        <v>38</v>
      </c>
      <c r="S2578" s="13" t="s">
        <v>216</v>
      </c>
      <c r="T2578" s="13" t="s">
        <v>217</v>
      </c>
      <c r="U2578" s="33">
        <f t="shared" ca="1" si="480"/>
        <v>45744.56914039352</v>
      </c>
      <c r="V2578" s="13" t="str">
        <f t="shared" si="481"/>
        <v>Bangalore</v>
      </c>
      <c r="W2578" s="13" t="str">
        <f t="shared" si="482"/>
        <v>CLS</v>
      </c>
      <c r="X2578" s="13">
        <f t="shared" si="483"/>
        <v>16</v>
      </c>
      <c r="Y2578" s="13" t="str">
        <f>IFERROR(VLOOKUP(C2578,ReceivingTeam[],2,FALSE),"HelpDesk")</f>
        <v>HelpDesk</v>
      </c>
      <c r="Z2578" s="67">
        <f t="shared" si="484"/>
        <v>44891.509988425903</v>
      </c>
      <c r="AA2578" s="68">
        <f t="shared" si="485"/>
        <v>44890</v>
      </c>
      <c r="AB2578" s="69" t="b">
        <f t="shared" si="486"/>
        <v>1</v>
      </c>
      <c r="AC2578" s="70">
        <f t="shared" si="487"/>
        <v>0.5</v>
      </c>
      <c r="AD2578" s="67">
        <f t="shared" si="488"/>
        <v>44891.509988425903</v>
      </c>
      <c r="AE2578" s="67">
        <f>VLOOKUP(V2578,'Branch Wise Work Timelines'!C:G,3,FALSE)+AA2578</f>
        <v>44890.416666666664</v>
      </c>
      <c r="AF2578" s="67">
        <f>IF(V2578="Bangalore",VLOOKUP(V2578,'Branch Wise Work Timelines'!C:G,4,FALSE)+AA2578+1,IF(V2578="Mumbai",VLOOKUP(V2578,'Branch Wise Work Timelines'!C:G,4,FALSE)+AA2578+1,VLOOKUP(V2578,'Branch Wise Work Timelines'!C:G,4,FALSE)+AA2578))</f>
        <v>44891.104166666664</v>
      </c>
      <c r="AG2578" s="67">
        <f>WORKDAY.INTL(AA2578,1,11)+VLOOKUP(V2578,'Branch Wise Work Timelines'!C:G,3,FALSE)</f>
        <v>44891.416666666664</v>
      </c>
      <c r="AH2578" s="69" t="str">
        <f t="shared" ca="1" si="489"/>
        <v>Out of TAT</v>
      </c>
      <c r="AI2578" s="69">
        <f t="shared" ca="1" si="490"/>
        <v>20474</v>
      </c>
      <c r="AJ2578" s="69" t="str">
        <f ca="1">IF(AI2578&lt;0,"0-12",IFERROR(VLOOKUP(AI2578,Breakup[],2,FALSE),"&gt;24"))</f>
        <v>&gt;24</v>
      </c>
      <c r="AK2578" s="69" t="str">
        <f>VLOOKUP(V2578,Master!B:D,3,FALSE)</f>
        <v>South</v>
      </c>
      <c r="AL2578" s="69" t="str">
        <f t="shared" si="491"/>
        <v>Bangalore-CLS</v>
      </c>
    </row>
    <row r="2579" spans="1:38">
      <c r="A2579" s="13" t="s">
        <v>5469</v>
      </c>
      <c r="B2579" s="54">
        <v>44701.445717939801</v>
      </c>
      <c r="C2579" s="13" t="s">
        <v>149</v>
      </c>
      <c r="D2579" s="13">
        <v>1427</v>
      </c>
      <c r="E2579" s="13" t="s">
        <v>5470</v>
      </c>
      <c r="F2579" s="13" t="s">
        <v>33</v>
      </c>
      <c r="G2579" s="14">
        <v>1653026331486</v>
      </c>
      <c r="H2579" s="55">
        <v>0.49383101851851902</v>
      </c>
      <c r="I2579" s="33">
        <v>44891.493831018503</v>
      </c>
      <c r="J2579" s="58">
        <v>44891</v>
      </c>
      <c r="K2579" s="13" t="s">
        <v>313</v>
      </c>
      <c r="L2579" s="13" t="s">
        <v>60</v>
      </c>
      <c r="M2579" s="13" t="s">
        <v>314</v>
      </c>
      <c r="N2579" s="13" t="s">
        <v>206</v>
      </c>
      <c r="O2579" s="33">
        <v>44891.004409722198</v>
      </c>
      <c r="P2579" s="58">
        <v>44891</v>
      </c>
      <c r="Q2579" s="33" t="s">
        <v>237</v>
      </c>
      <c r="R2579" s="14">
        <v>789</v>
      </c>
      <c r="S2579" s="13" t="s">
        <v>208</v>
      </c>
      <c r="T2579" s="13" t="s">
        <v>209</v>
      </c>
      <c r="U2579" s="33">
        <f t="shared" ca="1" si="480"/>
        <v>45744.56914039352</v>
      </c>
      <c r="V2579" s="13" t="str">
        <f t="shared" si="481"/>
        <v>Hyderabad</v>
      </c>
      <c r="W2579" s="13" t="str">
        <f t="shared" si="482"/>
        <v>RI</v>
      </c>
      <c r="X2579" s="13">
        <f t="shared" si="483"/>
        <v>11</v>
      </c>
      <c r="Y2579" s="13" t="str">
        <f>IFERROR(VLOOKUP(C2579,ReceivingTeam[],2,FALSE),"HelpDesk")</f>
        <v>Branch office</v>
      </c>
      <c r="Z2579" s="67">
        <f t="shared" si="484"/>
        <v>44893.639664351831</v>
      </c>
      <c r="AA2579" s="68">
        <f t="shared" si="485"/>
        <v>44891</v>
      </c>
      <c r="AB2579" s="69" t="b">
        <f t="shared" si="486"/>
        <v>1</v>
      </c>
      <c r="AC2579" s="70">
        <f t="shared" si="487"/>
        <v>0.5</v>
      </c>
      <c r="AD2579" s="67">
        <f t="shared" si="488"/>
        <v>44893.639664351831</v>
      </c>
      <c r="AE2579" s="67">
        <f>VLOOKUP(V2579,'Branch Wise Work Timelines'!C:G,3,FALSE)+AA2579</f>
        <v>44891.416666666664</v>
      </c>
      <c r="AF2579" s="67">
        <f>IF(V2579="Bangalore",VLOOKUP(V2579,'Branch Wise Work Timelines'!C:G,4,FALSE)+AA2579+1,IF(V2579="Mumbai",VLOOKUP(V2579,'Branch Wise Work Timelines'!C:G,4,FALSE)+AA2579+1,VLOOKUP(V2579,'Branch Wise Work Timelines'!C:G,4,FALSE)+AA2579))</f>
        <v>44891.770833333336</v>
      </c>
      <c r="AG2579" s="67">
        <f>WORKDAY.INTL(AA2579,1,11)+VLOOKUP(V2579,'Branch Wise Work Timelines'!C:G,3,FALSE)</f>
        <v>44893.416666666664</v>
      </c>
      <c r="AH2579" s="69" t="str">
        <f t="shared" si="489"/>
        <v>Met</v>
      </c>
      <c r="AI2579" s="69">
        <f t="shared" ca="1" si="490"/>
        <v>20423</v>
      </c>
      <c r="AJ2579" s="69" t="str">
        <f ca="1">IF(AI2579&lt;0,"0-12",IFERROR(VLOOKUP(AI2579,Breakup[],2,FALSE),"&gt;24"))</f>
        <v>&gt;24</v>
      </c>
      <c r="AK2579" s="69" t="str">
        <f>VLOOKUP(V2579,Master!B:D,3,FALSE)</f>
        <v>South</v>
      </c>
      <c r="AL2579" s="69" t="str">
        <f t="shared" si="491"/>
        <v>Hyderabad</v>
      </c>
    </row>
    <row r="2580" spans="1:38">
      <c r="A2580" s="13" t="s">
        <v>5471</v>
      </c>
      <c r="B2580" s="54">
        <v>44701.606471099498</v>
      </c>
      <c r="C2580" s="13" t="s">
        <v>280</v>
      </c>
      <c r="D2580" s="13">
        <v>1814</v>
      </c>
      <c r="E2580" s="13" t="s">
        <v>5472</v>
      </c>
      <c r="F2580" s="13" t="s">
        <v>33</v>
      </c>
      <c r="G2580" s="14">
        <v>1653037600168</v>
      </c>
      <c r="H2580" s="55">
        <v>0.67151620370370402</v>
      </c>
      <c r="I2580" s="33">
        <v>44885.6715162037</v>
      </c>
      <c r="J2580" s="58">
        <v>44885</v>
      </c>
      <c r="K2580" s="13" t="s">
        <v>213</v>
      </c>
      <c r="L2580" s="13" t="s">
        <v>30</v>
      </c>
      <c r="M2580" s="13" t="s">
        <v>282</v>
      </c>
      <c r="N2580" s="13" t="s">
        <v>206</v>
      </c>
      <c r="O2580" s="33" t="s">
        <v>38</v>
      </c>
      <c r="P2580" s="58" t="s">
        <v>38</v>
      </c>
      <c r="Q2580" s="33" t="s">
        <v>207</v>
      </c>
      <c r="R2580" s="14" t="s">
        <v>38</v>
      </c>
      <c r="S2580" s="13" t="s">
        <v>208</v>
      </c>
      <c r="T2580" s="13" t="s">
        <v>209</v>
      </c>
      <c r="U2580" s="33">
        <f t="shared" ca="1" si="480"/>
        <v>45744.56914039352</v>
      </c>
      <c r="V2580" s="13" t="str">
        <f t="shared" si="481"/>
        <v>Bangalore</v>
      </c>
      <c r="W2580" s="13" t="str">
        <f t="shared" si="482"/>
        <v>RI</v>
      </c>
      <c r="X2580" s="13">
        <f t="shared" si="483"/>
        <v>16</v>
      </c>
      <c r="Y2580" s="13" t="str">
        <f>IFERROR(VLOOKUP(C2580,ReceivingTeam[],2,FALSE),"HelpDesk")</f>
        <v>HelpDesk</v>
      </c>
      <c r="Z2580" s="67">
        <f t="shared" si="484"/>
        <v>44885.916666666664</v>
      </c>
      <c r="AA2580" s="68">
        <f t="shared" si="485"/>
        <v>44885</v>
      </c>
      <c r="AB2580" s="69" t="b">
        <f t="shared" si="486"/>
        <v>0</v>
      </c>
      <c r="AC2580" s="70">
        <f t="shared" si="487"/>
        <v>0.5</v>
      </c>
      <c r="AD2580" s="67">
        <f t="shared" si="488"/>
        <v>44885.916666666664</v>
      </c>
      <c r="AE2580" s="67">
        <f>VLOOKUP(V2580,'Branch Wise Work Timelines'!C:G,3,FALSE)+AA2580</f>
        <v>44885.416666666664</v>
      </c>
      <c r="AF2580" s="67">
        <f>IF(V2580="Bangalore",VLOOKUP(V2580,'Branch Wise Work Timelines'!C:G,4,FALSE)+AA2580+1,IF(V2580="Mumbai",VLOOKUP(V2580,'Branch Wise Work Timelines'!C:G,4,FALSE)+AA2580+1,VLOOKUP(V2580,'Branch Wise Work Timelines'!C:G,4,FALSE)+AA2580))</f>
        <v>44886.104166666664</v>
      </c>
      <c r="AG2580" s="67">
        <f>WORKDAY.INTL(AA2580,1,11)+VLOOKUP(V2580,'Branch Wise Work Timelines'!C:G,3,FALSE)</f>
        <v>44886.416666666664</v>
      </c>
      <c r="AH2580" s="69" t="str">
        <f t="shared" ca="1" si="489"/>
        <v>Out of TAT</v>
      </c>
      <c r="AI2580" s="69">
        <f t="shared" ca="1" si="490"/>
        <v>20608</v>
      </c>
      <c r="AJ2580" s="69" t="str">
        <f ca="1">IF(AI2580&lt;0,"0-12",IFERROR(VLOOKUP(AI2580,Breakup[],2,FALSE),"&gt;24"))</f>
        <v>&gt;24</v>
      </c>
      <c r="AK2580" s="69" t="str">
        <f>VLOOKUP(V2580,Master!B:D,3,FALSE)</f>
        <v>South</v>
      </c>
      <c r="AL2580" s="69" t="str">
        <f t="shared" si="491"/>
        <v>Bangalore</v>
      </c>
    </row>
    <row r="2581" spans="1:38">
      <c r="A2581" s="13" t="s">
        <v>5473</v>
      </c>
      <c r="B2581" s="54">
        <v>44701.609140428198</v>
      </c>
      <c r="C2581" s="13" t="s">
        <v>363</v>
      </c>
      <c r="D2581" s="13">
        <v>756</v>
      </c>
      <c r="E2581" s="13" t="s">
        <v>5474</v>
      </c>
      <c r="F2581" s="13" t="s">
        <v>33</v>
      </c>
      <c r="G2581" s="14">
        <v>1653042753296</v>
      </c>
      <c r="H2581" s="55">
        <v>0.25767361111111098</v>
      </c>
      <c r="I2581" s="33">
        <v>44890.2576736111</v>
      </c>
      <c r="J2581" s="58">
        <v>44890</v>
      </c>
      <c r="K2581" s="13" t="s">
        <v>213</v>
      </c>
      <c r="L2581" s="13" t="s">
        <v>30</v>
      </c>
      <c r="M2581" s="13" t="s">
        <v>282</v>
      </c>
      <c r="N2581" s="13" t="s">
        <v>206</v>
      </c>
      <c r="O2581" s="33" t="s">
        <v>38</v>
      </c>
      <c r="P2581" s="58" t="s">
        <v>38</v>
      </c>
      <c r="Q2581" s="33" t="s">
        <v>207</v>
      </c>
      <c r="R2581" s="14" t="s">
        <v>38</v>
      </c>
      <c r="S2581" s="13" t="s">
        <v>216</v>
      </c>
      <c r="T2581" s="13" t="s">
        <v>217</v>
      </c>
      <c r="U2581" s="33">
        <f t="shared" ca="1" si="480"/>
        <v>45744.56914039352</v>
      </c>
      <c r="V2581" s="13" t="str">
        <f t="shared" si="481"/>
        <v>Bangalore</v>
      </c>
      <c r="W2581" s="13" t="str">
        <f t="shared" si="482"/>
        <v>RI</v>
      </c>
      <c r="X2581" s="13">
        <f t="shared" si="483"/>
        <v>6</v>
      </c>
      <c r="Y2581" s="13" t="str">
        <f>IFERROR(VLOOKUP(C2581,ReceivingTeam[],2,FALSE),"HelpDesk")</f>
        <v>HelpDesk</v>
      </c>
      <c r="Z2581" s="67">
        <f t="shared" si="484"/>
        <v>44890.916666666664</v>
      </c>
      <c r="AA2581" s="68">
        <f t="shared" si="485"/>
        <v>44890</v>
      </c>
      <c r="AB2581" s="69" t="b">
        <f t="shared" si="486"/>
        <v>1</v>
      </c>
      <c r="AC2581" s="70">
        <f t="shared" si="487"/>
        <v>0.5</v>
      </c>
      <c r="AD2581" s="67">
        <f t="shared" si="488"/>
        <v>44890.916666666664</v>
      </c>
      <c r="AE2581" s="67">
        <f>VLOOKUP(V2581,'Branch Wise Work Timelines'!C:G,3,FALSE)+AA2581</f>
        <v>44890.416666666664</v>
      </c>
      <c r="AF2581" s="67">
        <f>IF(V2581="Bangalore",VLOOKUP(V2581,'Branch Wise Work Timelines'!C:G,4,FALSE)+AA2581+1,IF(V2581="Mumbai",VLOOKUP(V2581,'Branch Wise Work Timelines'!C:G,4,FALSE)+AA2581+1,VLOOKUP(V2581,'Branch Wise Work Timelines'!C:G,4,FALSE)+AA2581))</f>
        <v>44891.104166666664</v>
      </c>
      <c r="AG2581" s="67">
        <f>WORKDAY.INTL(AA2581,1,11)+VLOOKUP(V2581,'Branch Wise Work Timelines'!C:G,3,FALSE)</f>
        <v>44891.416666666664</v>
      </c>
      <c r="AH2581" s="69" t="str">
        <f t="shared" ca="1" si="489"/>
        <v>Out of TAT</v>
      </c>
      <c r="AI2581" s="69">
        <f t="shared" ca="1" si="490"/>
        <v>20488</v>
      </c>
      <c r="AJ2581" s="69" t="str">
        <f ca="1">IF(AI2581&lt;0,"0-12",IFERROR(VLOOKUP(AI2581,Breakup[],2,FALSE),"&gt;24"))</f>
        <v>&gt;24</v>
      </c>
      <c r="AK2581" s="69" t="str">
        <f>VLOOKUP(V2581,Master!B:D,3,FALSE)</f>
        <v>South</v>
      </c>
      <c r="AL2581" s="69" t="str">
        <f t="shared" si="491"/>
        <v>Bangalore</v>
      </c>
    </row>
    <row r="2582" spans="1:38">
      <c r="A2582" s="13" t="s">
        <v>5475</v>
      </c>
      <c r="B2582" s="54">
        <v>44701.624507372697</v>
      </c>
      <c r="C2582" s="13" t="s">
        <v>363</v>
      </c>
      <c r="D2582" s="13">
        <v>754</v>
      </c>
      <c r="E2582" s="13" t="s">
        <v>5476</v>
      </c>
      <c r="F2582" s="13" t="s">
        <v>33</v>
      </c>
      <c r="G2582" s="14">
        <v>1653042062217</v>
      </c>
      <c r="H2582" s="55">
        <v>0.49901620370370398</v>
      </c>
      <c r="I2582" s="33">
        <v>44885.499016203699</v>
      </c>
      <c r="J2582" s="58">
        <v>44885</v>
      </c>
      <c r="K2582" s="13" t="s">
        <v>213</v>
      </c>
      <c r="L2582" s="13" t="s">
        <v>30</v>
      </c>
      <c r="M2582" s="13" t="s">
        <v>282</v>
      </c>
      <c r="N2582" s="13" t="s">
        <v>206</v>
      </c>
      <c r="O2582" s="33" t="s">
        <v>38</v>
      </c>
      <c r="P2582" s="58" t="s">
        <v>38</v>
      </c>
      <c r="Q2582" s="33" t="s">
        <v>207</v>
      </c>
      <c r="R2582" s="14" t="s">
        <v>38</v>
      </c>
      <c r="S2582" s="13" t="s">
        <v>208</v>
      </c>
      <c r="T2582" s="13" t="s">
        <v>209</v>
      </c>
      <c r="U2582" s="33">
        <f t="shared" ca="1" si="480"/>
        <v>45744.56914039352</v>
      </c>
      <c r="V2582" s="13" t="str">
        <f t="shared" si="481"/>
        <v>Bangalore</v>
      </c>
      <c r="W2582" s="13" t="str">
        <f t="shared" si="482"/>
        <v>RI</v>
      </c>
      <c r="X2582" s="13">
        <f t="shared" si="483"/>
        <v>11</v>
      </c>
      <c r="Y2582" s="13" t="str">
        <f>IFERROR(VLOOKUP(C2582,ReceivingTeam[],2,FALSE),"HelpDesk")</f>
        <v>HelpDesk</v>
      </c>
      <c r="Z2582" s="67">
        <f t="shared" si="484"/>
        <v>44885.916666666664</v>
      </c>
      <c r="AA2582" s="68">
        <f t="shared" si="485"/>
        <v>44885</v>
      </c>
      <c r="AB2582" s="69" t="b">
        <f t="shared" si="486"/>
        <v>0</v>
      </c>
      <c r="AC2582" s="70">
        <f t="shared" si="487"/>
        <v>0.5</v>
      </c>
      <c r="AD2582" s="67">
        <f t="shared" si="488"/>
        <v>44885.916666666664</v>
      </c>
      <c r="AE2582" s="67">
        <f>VLOOKUP(V2582,'Branch Wise Work Timelines'!C:G,3,FALSE)+AA2582</f>
        <v>44885.416666666664</v>
      </c>
      <c r="AF2582" s="67">
        <f>IF(V2582="Bangalore",VLOOKUP(V2582,'Branch Wise Work Timelines'!C:G,4,FALSE)+AA2582+1,IF(V2582="Mumbai",VLOOKUP(V2582,'Branch Wise Work Timelines'!C:G,4,FALSE)+AA2582+1,VLOOKUP(V2582,'Branch Wise Work Timelines'!C:G,4,FALSE)+AA2582))</f>
        <v>44886.104166666664</v>
      </c>
      <c r="AG2582" s="67">
        <f>WORKDAY.INTL(AA2582,1,11)+VLOOKUP(V2582,'Branch Wise Work Timelines'!C:G,3,FALSE)</f>
        <v>44886.416666666664</v>
      </c>
      <c r="AH2582" s="69" t="str">
        <f t="shared" ca="1" si="489"/>
        <v>Out of TAT</v>
      </c>
      <c r="AI2582" s="69">
        <f t="shared" ca="1" si="490"/>
        <v>20608</v>
      </c>
      <c r="AJ2582" s="69" t="str">
        <f ca="1">IF(AI2582&lt;0,"0-12",IFERROR(VLOOKUP(AI2582,Breakup[],2,FALSE),"&gt;24"))</f>
        <v>&gt;24</v>
      </c>
      <c r="AK2582" s="69" t="str">
        <f>VLOOKUP(V2582,Master!B:D,3,FALSE)</f>
        <v>South</v>
      </c>
      <c r="AL2582" s="69" t="str">
        <f t="shared" si="491"/>
        <v>Bangalore</v>
      </c>
    </row>
    <row r="2583" spans="1:38">
      <c r="A2583" s="13" t="s">
        <v>5477</v>
      </c>
      <c r="B2583" s="54">
        <v>44701.641570057902</v>
      </c>
      <c r="C2583" s="13" t="s">
        <v>227</v>
      </c>
      <c r="D2583" s="13">
        <v>1792</v>
      </c>
      <c r="E2583" s="13" t="s">
        <v>5478</v>
      </c>
      <c r="F2583" s="13" t="s">
        <v>15</v>
      </c>
      <c r="G2583" s="14">
        <v>1653042280155</v>
      </c>
      <c r="H2583" s="55">
        <v>6.1747685185185197E-2</v>
      </c>
      <c r="I2583" s="33">
        <v>44883.061747685198</v>
      </c>
      <c r="J2583" s="58">
        <v>44883</v>
      </c>
      <c r="K2583" s="13" t="s">
        <v>213</v>
      </c>
      <c r="L2583" s="13" t="s">
        <v>30</v>
      </c>
      <c r="M2583" s="13" t="s">
        <v>214</v>
      </c>
      <c r="N2583" s="13" t="s">
        <v>206</v>
      </c>
      <c r="O2583" s="33" t="s">
        <v>38</v>
      </c>
      <c r="P2583" s="58" t="s">
        <v>38</v>
      </c>
      <c r="Q2583" s="33" t="s">
        <v>207</v>
      </c>
      <c r="R2583" s="14" t="s">
        <v>38</v>
      </c>
      <c r="S2583" s="13" t="s">
        <v>216</v>
      </c>
      <c r="T2583" s="13" t="s">
        <v>217</v>
      </c>
      <c r="U2583" s="33">
        <f t="shared" ca="1" si="480"/>
        <v>45744.56914039352</v>
      </c>
      <c r="V2583" s="13" t="str">
        <f t="shared" si="481"/>
        <v>Bangalore</v>
      </c>
      <c r="W2583" s="13" t="str">
        <f t="shared" si="482"/>
        <v>CLS</v>
      </c>
      <c r="X2583" s="13">
        <f t="shared" si="483"/>
        <v>1</v>
      </c>
      <c r="Y2583" s="13" t="str">
        <f>IFERROR(VLOOKUP(C2583,ReceivingTeam[],2,FALSE),"HelpDesk")</f>
        <v>HelpDesk</v>
      </c>
      <c r="Z2583" s="67">
        <f t="shared" si="484"/>
        <v>44883.916666666664</v>
      </c>
      <c r="AA2583" s="68">
        <f t="shared" si="485"/>
        <v>44883</v>
      </c>
      <c r="AB2583" s="69" t="b">
        <f t="shared" si="486"/>
        <v>1</v>
      </c>
      <c r="AC2583" s="70">
        <f t="shared" si="487"/>
        <v>0.5</v>
      </c>
      <c r="AD2583" s="67">
        <f t="shared" si="488"/>
        <v>44883.916666666664</v>
      </c>
      <c r="AE2583" s="67">
        <f>VLOOKUP(V2583,'Branch Wise Work Timelines'!C:G,3,FALSE)+AA2583</f>
        <v>44883.416666666664</v>
      </c>
      <c r="AF2583" s="67">
        <f>IF(V2583="Bangalore",VLOOKUP(V2583,'Branch Wise Work Timelines'!C:G,4,FALSE)+AA2583+1,IF(V2583="Mumbai",VLOOKUP(V2583,'Branch Wise Work Timelines'!C:G,4,FALSE)+AA2583+1,VLOOKUP(V2583,'Branch Wise Work Timelines'!C:G,4,FALSE)+AA2583))</f>
        <v>44884.104166666664</v>
      </c>
      <c r="AG2583" s="67">
        <f>WORKDAY.INTL(AA2583,1,11)+VLOOKUP(V2583,'Branch Wise Work Timelines'!C:G,3,FALSE)</f>
        <v>44884.416666666664</v>
      </c>
      <c r="AH2583" s="69" t="str">
        <f t="shared" ca="1" si="489"/>
        <v>Out of TAT</v>
      </c>
      <c r="AI2583" s="69">
        <f t="shared" ca="1" si="490"/>
        <v>20656</v>
      </c>
      <c r="AJ2583" s="69" t="str">
        <f ca="1">IF(AI2583&lt;0,"0-12",IFERROR(VLOOKUP(AI2583,Breakup[],2,FALSE),"&gt;24"))</f>
        <v>&gt;24</v>
      </c>
      <c r="AK2583" s="69" t="str">
        <f>VLOOKUP(V2583,Master!B:D,3,FALSE)</f>
        <v>South</v>
      </c>
      <c r="AL2583" s="69" t="str">
        <f t="shared" si="491"/>
        <v>Bangalore-CLS</v>
      </c>
    </row>
    <row r="2584" spans="1:38">
      <c r="A2584" s="13" t="s">
        <v>5479</v>
      </c>
      <c r="B2584" s="54">
        <v>44701.544325266201</v>
      </c>
      <c r="C2584" s="13" t="s">
        <v>311</v>
      </c>
      <c r="D2584" s="13">
        <v>848</v>
      </c>
      <c r="E2584" s="13" t="s">
        <v>5480</v>
      </c>
      <c r="F2584" s="13" t="s">
        <v>33</v>
      </c>
      <c r="G2584" s="14">
        <v>1653034421250</v>
      </c>
      <c r="H2584" s="55">
        <v>0.89253472222222197</v>
      </c>
      <c r="I2584" s="33">
        <v>44889.892534722203</v>
      </c>
      <c r="J2584" s="58">
        <v>44889</v>
      </c>
      <c r="K2584" s="13" t="s">
        <v>313</v>
      </c>
      <c r="L2584" s="13" t="s">
        <v>60</v>
      </c>
      <c r="M2584" s="13" t="s">
        <v>314</v>
      </c>
      <c r="N2584" s="13" t="s">
        <v>206</v>
      </c>
      <c r="O2584" s="33" t="s">
        <v>38</v>
      </c>
      <c r="P2584" s="58" t="s">
        <v>38</v>
      </c>
      <c r="Q2584" s="33" t="s">
        <v>207</v>
      </c>
      <c r="R2584" s="14" t="s">
        <v>38</v>
      </c>
      <c r="S2584" s="13" t="s">
        <v>208</v>
      </c>
      <c r="T2584" s="13" t="s">
        <v>209</v>
      </c>
      <c r="U2584" s="33">
        <f t="shared" ca="1" si="480"/>
        <v>45744.56914039352</v>
      </c>
      <c r="V2584" s="13" t="str">
        <f t="shared" si="481"/>
        <v>Hyderabad</v>
      </c>
      <c r="W2584" s="13" t="str">
        <f t="shared" si="482"/>
        <v>RI</v>
      </c>
      <c r="X2584" s="13">
        <f t="shared" si="483"/>
        <v>21</v>
      </c>
      <c r="Y2584" s="13" t="str">
        <f>IFERROR(VLOOKUP(C2584,ReceivingTeam[],2,FALSE),"HelpDesk")</f>
        <v>HelpDesk</v>
      </c>
      <c r="Z2584" s="67">
        <f t="shared" si="484"/>
        <v>44891.038368055531</v>
      </c>
      <c r="AA2584" s="68">
        <f t="shared" si="485"/>
        <v>44889</v>
      </c>
      <c r="AB2584" s="69" t="b">
        <f t="shared" si="486"/>
        <v>1</v>
      </c>
      <c r="AC2584" s="70">
        <f t="shared" si="487"/>
        <v>0.5</v>
      </c>
      <c r="AD2584" s="67">
        <f t="shared" si="488"/>
        <v>44891.038368055531</v>
      </c>
      <c r="AE2584" s="67">
        <f>VLOOKUP(V2584,'Branch Wise Work Timelines'!C:G,3,FALSE)+AA2584</f>
        <v>44889.416666666664</v>
      </c>
      <c r="AF2584" s="67">
        <f>IF(V2584="Bangalore",VLOOKUP(V2584,'Branch Wise Work Timelines'!C:G,4,FALSE)+AA2584+1,IF(V2584="Mumbai",VLOOKUP(V2584,'Branch Wise Work Timelines'!C:G,4,FALSE)+AA2584+1,VLOOKUP(V2584,'Branch Wise Work Timelines'!C:G,4,FALSE)+AA2584))</f>
        <v>44889.770833333336</v>
      </c>
      <c r="AG2584" s="67">
        <f>WORKDAY.INTL(AA2584,1,11)+VLOOKUP(V2584,'Branch Wise Work Timelines'!C:G,3,FALSE)</f>
        <v>44890.416666666664</v>
      </c>
      <c r="AH2584" s="69" t="str">
        <f t="shared" ca="1" si="489"/>
        <v>Out of TAT</v>
      </c>
      <c r="AI2584" s="69">
        <f t="shared" ca="1" si="490"/>
        <v>20485</v>
      </c>
      <c r="AJ2584" s="69" t="str">
        <f ca="1">IF(AI2584&lt;0,"0-12",IFERROR(VLOOKUP(AI2584,Breakup[],2,FALSE),"&gt;24"))</f>
        <v>&gt;24</v>
      </c>
      <c r="AK2584" s="69" t="str">
        <f>VLOOKUP(V2584,Master!B:D,3,FALSE)</f>
        <v>South</v>
      </c>
      <c r="AL2584" s="69" t="str">
        <f t="shared" si="491"/>
        <v>Hyderabad</v>
      </c>
    </row>
    <row r="2585" spans="1:38">
      <c r="A2585" s="13" t="s">
        <v>5481</v>
      </c>
      <c r="B2585" s="54">
        <v>44701.544361539403</v>
      </c>
      <c r="C2585" s="13" t="s">
        <v>722</v>
      </c>
      <c r="D2585" s="13">
        <v>668</v>
      </c>
      <c r="E2585" s="13" t="s">
        <v>5482</v>
      </c>
      <c r="F2585" s="13" t="s">
        <v>15</v>
      </c>
      <c r="G2585" s="14">
        <v>1653031432017</v>
      </c>
      <c r="H2585" s="55">
        <v>0.76814814814814802</v>
      </c>
      <c r="I2585" s="33">
        <v>44881.768148148098</v>
      </c>
      <c r="J2585" s="58">
        <v>44881</v>
      </c>
      <c r="K2585" s="13" t="s">
        <v>213</v>
      </c>
      <c r="L2585" s="13" t="s">
        <v>30</v>
      </c>
      <c r="M2585" s="13" t="s">
        <v>75</v>
      </c>
      <c r="N2585" s="13" t="s">
        <v>206</v>
      </c>
      <c r="O2585" s="33" t="s">
        <v>38</v>
      </c>
      <c r="P2585" s="58" t="s">
        <v>38</v>
      </c>
      <c r="Q2585" s="33" t="s">
        <v>207</v>
      </c>
      <c r="R2585" s="14" t="s">
        <v>38</v>
      </c>
      <c r="S2585" s="13" t="s">
        <v>216</v>
      </c>
      <c r="T2585" s="13" t="s">
        <v>217</v>
      </c>
      <c r="U2585" s="33">
        <f t="shared" ca="1" si="480"/>
        <v>45744.56914039352</v>
      </c>
      <c r="V2585" s="13" t="str">
        <f t="shared" si="481"/>
        <v>Bangalore</v>
      </c>
      <c r="W2585" s="13" t="str">
        <f t="shared" si="482"/>
        <v>CLS</v>
      </c>
      <c r="X2585" s="13">
        <f t="shared" si="483"/>
        <v>18</v>
      </c>
      <c r="Y2585" s="13" t="str">
        <f>IFERROR(VLOOKUP(C2585,ReceivingTeam[],2,FALSE),"HelpDesk")</f>
        <v>HelpDesk</v>
      </c>
      <c r="Z2585" s="67">
        <f t="shared" si="484"/>
        <v>44882.580648148098</v>
      </c>
      <c r="AA2585" s="68">
        <f t="shared" si="485"/>
        <v>44881</v>
      </c>
      <c r="AB2585" s="69" t="b">
        <f t="shared" si="486"/>
        <v>1</v>
      </c>
      <c r="AC2585" s="70">
        <f t="shared" si="487"/>
        <v>0.5</v>
      </c>
      <c r="AD2585" s="67">
        <f t="shared" si="488"/>
        <v>44882.580648148098</v>
      </c>
      <c r="AE2585" s="67">
        <f>VLOOKUP(V2585,'Branch Wise Work Timelines'!C:G,3,FALSE)+AA2585</f>
        <v>44881.416666666664</v>
      </c>
      <c r="AF2585" s="67">
        <f>IF(V2585="Bangalore",VLOOKUP(V2585,'Branch Wise Work Timelines'!C:G,4,FALSE)+AA2585+1,IF(V2585="Mumbai",VLOOKUP(V2585,'Branch Wise Work Timelines'!C:G,4,FALSE)+AA2585+1,VLOOKUP(V2585,'Branch Wise Work Timelines'!C:G,4,FALSE)+AA2585))</f>
        <v>44882.104166666664</v>
      </c>
      <c r="AG2585" s="67">
        <f>WORKDAY.INTL(AA2585,1,11)+VLOOKUP(V2585,'Branch Wise Work Timelines'!C:G,3,FALSE)</f>
        <v>44882.416666666664</v>
      </c>
      <c r="AH2585" s="69" t="str">
        <f t="shared" ca="1" si="489"/>
        <v>Out of TAT</v>
      </c>
      <c r="AI2585" s="69">
        <f t="shared" ca="1" si="490"/>
        <v>20688</v>
      </c>
      <c r="AJ2585" s="69" t="str">
        <f ca="1">IF(AI2585&lt;0,"0-12",IFERROR(VLOOKUP(AI2585,Breakup[],2,FALSE),"&gt;24"))</f>
        <v>&gt;24</v>
      </c>
      <c r="AK2585" s="69" t="str">
        <f>VLOOKUP(V2585,Master!B:D,3,FALSE)</f>
        <v>South</v>
      </c>
      <c r="AL2585" s="69" t="str">
        <f t="shared" si="491"/>
        <v>Bangalore-CLS</v>
      </c>
    </row>
    <row r="2586" spans="1:38">
      <c r="A2586" s="13" t="s">
        <v>5483</v>
      </c>
      <c r="B2586" s="54">
        <v>44701.614362268498</v>
      </c>
      <c r="C2586" s="13" t="s">
        <v>316</v>
      </c>
      <c r="D2586" s="13">
        <v>1296</v>
      </c>
      <c r="E2586" s="13" t="s">
        <v>5484</v>
      </c>
      <c r="F2586" s="13" t="s">
        <v>33</v>
      </c>
      <c r="G2586" s="14">
        <v>1653042062217</v>
      </c>
      <c r="H2586" s="55">
        <v>0.15144675925925899</v>
      </c>
      <c r="I2586" s="33">
        <v>44891.151446759301</v>
      </c>
      <c r="J2586" s="58">
        <v>44891</v>
      </c>
      <c r="K2586" s="13" t="s">
        <v>213</v>
      </c>
      <c r="L2586" s="13" t="s">
        <v>30</v>
      </c>
      <c r="M2586" s="13" t="s">
        <v>282</v>
      </c>
      <c r="N2586" s="13" t="s">
        <v>206</v>
      </c>
      <c r="O2586" s="33">
        <v>44891.332430555602</v>
      </c>
      <c r="P2586" s="58">
        <v>44891</v>
      </c>
      <c r="Q2586" s="33" t="s">
        <v>237</v>
      </c>
      <c r="R2586" s="14">
        <v>104</v>
      </c>
      <c r="S2586" s="13" t="s">
        <v>208</v>
      </c>
      <c r="T2586" s="13" t="s">
        <v>209</v>
      </c>
      <c r="U2586" s="33">
        <f t="shared" ca="1" si="480"/>
        <v>45744.56914039352</v>
      </c>
      <c r="V2586" s="13" t="str">
        <f t="shared" si="481"/>
        <v>Bangalore</v>
      </c>
      <c r="W2586" s="13" t="str">
        <f t="shared" si="482"/>
        <v>RI</v>
      </c>
      <c r="X2586" s="13">
        <f t="shared" si="483"/>
        <v>3</v>
      </c>
      <c r="Y2586" s="13" t="str">
        <f>IFERROR(VLOOKUP(C2586,ReceivingTeam[],2,FALSE),"HelpDesk")</f>
        <v>HelpDesk</v>
      </c>
      <c r="Z2586" s="67">
        <f t="shared" si="484"/>
        <v>44891.916666666664</v>
      </c>
      <c r="AA2586" s="68">
        <f t="shared" si="485"/>
        <v>44891</v>
      </c>
      <c r="AB2586" s="69" t="b">
        <f t="shared" si="486"/>
        <v>1</v>
      </c>
      <c r="AC2586" s="70">
        <f t="shared" si="487"/>
        <v>0.5</v>
      </c>
      <c r="AD2586" s="67">
        <f t="shared" si="488"/>
        <v>44891.916666666664</v>
      </c>
      <c r="AE2586" s="67">
        <f>VLOOKUP(V2586,'Branch Wise Work Timelines'!C:G,3,FALSE)+AA2586</f>
        <v>44891.416666666664</v>
      </c>
      <c r="AF2586" s="67">
        <f>IF(V2586="Bangalore",VLOOKUP(V2586,'Branch Wise Work Timelines'!C:G,4,FALSE)+AA2586+1,IF(V2586="Mumbai",VLOOKUP(V2586,'Branch Wise Work Timelines'!C:G,4,FALSE)+AA2586+1,VLOOKUP(V2586,'Branch Wise Work Timelines'!C:G,4,FALSE)+AA2586))</f>
        <v>44892.104166666664</v>
      </c>
      <c r="AG2586" s="67">
        <f>WORKDAY.INTL(AA2586,1,11)+VLOOKUP(V2586,'Branch Wise Work Timelines'!C:G,3,FALSE)</f>
        <v>44893.416666666664</v>
      </c>
      <c r="AH2586" s="69" t="str">
        <f t="shared" si="489"/>
        <v>Met</v>
      </c>
      <c r="AI2586" s="69">
        <f t="shared" ca="1" si="490"/>
        <v>20464</v>
      </c>
      <c r="AJ2586" s="69" t="str">
        <f ca="1">IF(AI2586&lt;0,"0-12",IFERROR(VLOOKUP(AI2586,Breakup[],2,FALSE),"&gt;24"))</f>
        <v>&gt;24</v>
      </c>
      <c r="AK2586" s="69" t="str">
        <f>VLOOKUP(V2586,Master!B:D,3,FALSE)</f>
        <v>South</v>
      </c>
      <c r="AL2586" s="69" t="str">
        <f t="shared" si="491"/>
        <v>Bangalore</v>
      </c>
    </row>
    <row r="2587" spans="1:38">
      <c r="A2587" s="13" t="s">
        <v>5485</v>
      </c>
      <c r="B2587" s="54">
        <v>44701.614588194403</v>
      </c>
      <c r="C2587" s="13" t="s">
        <v>311</v>
      </c>
      <c r="D2587" s="13">
        <v>478</v>
      </c>
      <c r="E2587" s="13" t="s">
        <v>5486</v>
      </c>
      <c r="F2587" s="13" t="s">
        <v>33</v>
      </c>
      <c r="G2587" s="14">
        <v>1653041501821</v>
      </c>
      <c r="H2587" s="55">
        <v>0.943622685185185</v>
      </c>
      <c r="I2587" s="33">
        <v>44889.943622685198</v>
      </c>
      <c r="J2587" s="58">
        <v>44889</v>
      </c>
      <c r="K2587" s="13" t="s">
        <v>313</v>
      </c>
      <c r="L2587" s="13" t="s">
        <v>60</v>
      </c>
      <c r="M2587" s="13" t="s">
        <v>314</v>
      </c>
      <c r="N2587" s="13" t="s">
        <v>206</v>
      </c>
      <c r="O2587" s="33" t="s">
        <v>38</v>
      </c>
      <c r="P2587" s="58" t="s">
        <v>38</v>
      </c>
      <c r="Q2587" s="33" t="s">
        <v>207</v>
      </c>
      <c r="R2587" s="14" t="s">
        <v>38</v>
      </c>
      <c r="S2587" s="13" t="s">
        <v>208</v>
      </c>
      <c r="T2587" s="13" t="s">
        <v>209</v>
      </c>
      <c r="U2587" s="33">
        <f t="shared" ca="1" si="480"/>
        <v>45744.56914039352</v>
      </c>
      <c r="V2587" s="13" t="str">
        <f t="shared" si="481"/>
        <v>Hyderabad</v>
      </c>
      <c r="W2587" s="13" t="str">
        <f t="shared" si="482"/>
        <v>RI</v>
      </c>
      <c r="X2587" s="13">
        <f t="shared" si="483"/>
        <v>22</v>
      </c>
      <c r="Y2587" s="13" t="str">
        <f>IFERROR(VLOOKUP(C2587,ReceivingTeam[],2,FALSE),"HelpDesk")</f>
        <v>HelpDesk</v>
      </c>
      <c r="Z2587" s="67">
        <f t="shared" si="484"/>
        <v>44891.089456018526</v>
      </c>
      <c r="AA2587" s="68">
        <f t="shared" si="485"/>
        <v>44889</v>
      </c>
      <c r="AB2587" s="69" t="b">
        <f t="shared" si="486"/>
        <v>1</v>
      </c>
      <c r="AC2587" s="70">
        <f t="shared" si="487"/>
        <v>0.5</v>
      </c>
      <c r="AD2587" s="67">
        <f t="shared" si="488"/>
        <v>44891.089456018526</v>
      </c>
      <c r="AE2587" s="67">
        <f>VLOOKUP(V2587,'Branch Wise Work Timelines'!C:G,3,FALSE)+AA2587</f>
        <v>44889.416666666664</v>
      </c>
      <c r="AF2587" s="67">
        <f>IF(V2587="Bangalore",VLOOKUP(V2587,'Branch Wise Work Timelines'!C:G,4,FALSE)+AA2587+1,IF(V2587="Mumbai",VLOOKUP(V2587,'Branch Wise Work Timelines'!C:G,4,FALSE)+AA2587+1,VLOOKUP(V2587,'Branch Wise Work Timelines'!C:G,4,FALSE)+AA2587))</f>
        <v>44889.770833333336</v>
      </c>
      <c r="AG2587" s="67">
        <f>WORKDAY.INTL(AA2587,1,11)+VLOOKUP(V2587,'Branch Wise Work Timelines'!C:G,3,FALSE)</f>
        <v>44890.416666666664</v>
      </c>
      <c r="AH2587" s="69" t="str">
        <f t="shared" ca="1" si="489"/>
        <v>Out of TAT</v>
      </c>
      <c r="AI2587" s="69">
        <f t="shared" ca="1" si="490"/>
        <v>20484</v>
      </c>
      <c r="AJ2587" s="69" t="str">
        <f ca="1">IF(AI2587&lt;0,"0-12",IFERROR(VLOOKUP(AI2587,Breakup[],2,FALSE),"&gt;24"))</f>
        <v>&gt;24</v>
      </c>
      <c r="AK2587" s="69" t="str">
        <f>VLOOKUP(V2587,Master!B:D,3,FALSE)</f>
        <v>South</v>
      </c>
      <c r="AL2587" s="69" t="str">
        <f t="shared" si="491"/>
        <v>Hyderabad</v>
      </c>
    </row>
    <row r="2588" spans="1:38">
      <c r="A2588" s="13" t="s">
        <v>5487</v>
      </c>
      <c r="B2588" s="54">
        <v>44701.6149258449</v>
      </c>
      <c r="C2588" s="13" t="s">
        <v>363</v>
      </c>
      <c r="D2588" s="13">
        <v>87</v>
      </c>
      <c r="E2588" s="13" t="s">
        <v>5488</v>
      </c>
      <c r="F2588" s="13" t="s">
        <v>33</v>
      </c>
      <c r="G2588" s="14">
        <v>1653042062217</v>
      </c>
      <c r="H2588" s="55">
        <v>0.69516203703703705</v>
      </c>
      <c r="I2588" s="33">
        <v>44890.695162037002</v>
      </c>
      <c r="J2588" s="58">
        <v>44890</v>
      </c>
      <c r="K2588" s="13" t="s">
        <v>213</v>
      </c>
      <c r="L2588" s="13" t="s">
        <v>30</v>
      </c>
      <c r="M2588" s="13" t="s">
        <v>282</v>
      </c>
      <c r="N2588" s="13" t="s">
        <v>206</v>
      </c>
      <c r="O2588" s="33" t="s">
        <v>38</v>
      </c>
      <c r="P2588" s="58" t="s">
        <v>38</v>
      </c>
      <c r="Q2588" s="33" t="s">
        <v>207</v>
      </c>
      <c r="R2588" s="14" t="s">
        <v>38</v>
      </c>
      <c r="S2588" s="13" t="s">
        <v>208</v>
      </c>
      <c r="T2588" s="13" t="s">
        <v>209</v>
      </c>
      <c r="U2588" s="33">
        <f t="shared" ca="1" si="480"/>
        <v>45744.56914039352</v>
      </c>
      <c r="V2588" s="13" t="str">
        <f t="shared" si="481"/>
        <v>Bangalore</v>
      </c>
      <c r="W2588" s="13" t="str">
        <f t="shared" si="482"/>
        <v>RI</v>
      </c>
      <c r="X2588" s="13">
        <f t="shared" si="483"/>
        <v>16</v>
      </c>
      <c r="Y2588" s="13" t="str">
        <f>IFERROR(VLOOKUP(C2588,ReceivingTeam[],2,FALSE),"HelpDesk")</f>
        <v>HelpDesk</v>
      </c>
      <c r="Z2588" s="67">
        <f t="shared" si="484"/>
        <v>44891.507662037002</v>
      </c>
      <c r="AA2588" s="68">
        <f t="shared" si="485"/>
        <v>44890</v>
      </c>
      <c r="AB2588" s="69" t="b">
        <f t="shared" si="486"/>
        <v>1</v>
      </c>
      <c r="AC2588" s="70">
        <f t="shared" si="487"/>
        <v>0.5</v>
      </c>
      <c r="AD2588" s="67">
        <f t="shared" si="488"/>
        <v>44891.507662037002</v>
      </c>
      <c r="AE2588" s="67">
        <f>VLOOKUP(V2588,'Branch Wise Work Timelines'!C:G,3,FALSE)+AA2588</f>
        <v>44890.416666666664</v>
      </c>
      <c r="AF2588" s="67">
        <f>IF(V2588="Bangalore",VLOOKUP(V2588,'Branch Wise Work Timelines'!C:G,4,FALSE)+AA2588+1,IF(V2588="Mumbai",VLOOKUP(V2588,'Branch Wise Work Timelines'!C:G,4,FALSE)+AA2588+1,VLOOKUP(V2588,'Branch Wise Work Timelines'!C:G,4,FALSE)+AA2588))</f>
        <v>44891.104166666664</v>
      </c>
      <c r="AG2588" s="67">
        <f>WORKDAY.INTL(AA2588,1,11)+VLOOKUP(V2588,'Branch Wise Work Timelines'!C:G,3,FALSE)</f>
        <v>44891.416666666664</v>
      </c>
      <c r="AH2588" s="69" t="str">
        <f t="shared" ca="1" si="489"/>
        <v>Out of TAT</v>
      </c>
      <c r="AI2588" s="69">
        <f t="shared" ca="1" si="490"/>
        <v>20474</v>
      </c>
      <c r="AJ2588" s="69" t="str">
        <f ca="1">IF(AI2588&lt;0,"0-12",IFERROR(VLOOKUP(AI2588,Breakup[],2,FALSE),"&gt;24"))</f>
        <v>&gt;24</v>
      </c>
      <c r="AK2588" s="69" t="str">
        <f>VLOOKUP(V2588,Master!B:D,3,FALSE)</f>
        <v>South</v>
      </c>
      <c r="AL2588" s="69" t="str">
        <f t="shared" si="491"/>
        <v>Bangalore</v>
      </c>
    </row>
    <row r="2589" spans="1:38">
      <c r="A2589" s="13" t="s">
        <v>5489</v>
      </c>
      <c r="B2589" s="54">
        <v>44701.626257094897</v>
      </c>
      <c r="C2589" s="13" t="s">
        <v>363</v>
      </c>
      <c r="D2589" s="13">
        <v>205</v>
      </c>
      <c r="E2589" s="13" t="s">
        <v>5490</v>
      </c>
      <c r="F2589" s="13" t="s">
        <v>33</v>
      </c>
      <c r="G2589" s="14">
        <v>1653042062217</v>
      </c>
      <c r="H2589" s="55">
        <v>0.457893518518519</v>
      </c>
      <c r="I2589" s="33">
        <v>44884.457893518498</v>
      </c>
      <c r="J2589" s="58">
        <v>44884</v>
      </c>
      <c r="K2589" s="13" t="s">
        <v>213</v>
      </c>
      <c r="L2589" s="13" t="s">
        <v>30</v>
      </c>
      <c r="M2589" s="13" t="s">
        <v>282</v>
      </c>
      <c r="N2589" s="13" t="s">
        <v>206</v>
      </c>
      <c r="O2589" s="33" t="s">
        <v>38</v>
      </c>
      <c r="P2589" s="58" t="s">
        <v>38</v>
      </c>
      <c r="Q2589" s="33" t="s">
        <v>207</v>
      </c>
      <c r="R2589" s="14" t="s">
        <v>38</v>
      </c>
      <c r="S2589" s="13" t="s">
        <v>208</v>
      </c>
      <c r="T2589" s="13" t="s">
        <v>209</v>
      </c>
      <c r="U2589" s="33">
        <f t="shared" ca="1" si="480"/>
        <v>45744.56914039352</v>
      </c>
      <c r="V2589" s="13" t="str">
        <f t="shared" si="481"/>
        <v>Bangalore</v>
      </c>
      <c r="W2589" s="13" t="str">
        <f t="shared" si="482"/>
        <v>RI</v>
      </c>
      <c r="X2589" s="13">
        <f t="shared" si="483"/>
        <v>10</v>
      </c>
      <c r="Y2589" s="13" t="str">
        <f>IFERROR(VLOOKUP(C2589,ReceivingTeam[],2,FALSE),"HelpDesk")</f>
        <v>HelpDesk</v>
      </c>
      <c r="Z2589" s="67">
        <f t="shared" si="484"/>
        <v>44884.957893518498</v>
      </c>
      <c r="AA2589" s="68">
        <f t="shared" si="485"/>
        <v>44884</v>
      </c>
      <c r="AB2589" s="69" t="b">
        <f t="shared" si="486"/>
        <v>1</v>
      </c>
      <c r="AC2589" s="70">
        <f t="shared" si="487"/>
        <v>0.5</v>
      </c>
      <c r="AD2589" s="67">
        <f t="shared" si="488"/>
        <v>44884.957893518498</v>
      </c>
      <c r="AE2589" s="67">
        <f>VLOOKUP(V2589,'Branch Wise Work Timelines'!C:G,3,FALSE)+AA2589</f>
        <v>44884.416666666664</v>
      </c>
      <c r="AF2589" s="67">
        <f>IF(V2589="Bangalore",VLOOKUP(V2589,'Branch Wise Work Timelines'!C:G,4,FALSE)+AA2589+1,IF(V2589="Mumbai",VLOOKUP(V2589,'Branch Wise Work Timelines'!C:G,4,FALSE)+AA2589+1,VLOOKUP(V2589,'Branch Wise Work Timelines'!C:G,4,FALSE)+AA2589))</f>
        <v>44885.104166666664</v>
      </c>
      <c r="AG2589" s="67">
        <f>WORKDAY.INTL(AA2589,1,11)+VLOOKUP(V2589,'Branch Wise Work Timelines'!C:G,3,FALSE)</f>
        <v>44886.416666666664</v>
      </c>
      <c r="AH2589" s="69" t="str">
        <f t="shared" ca="1" si="489"/>
        <v>Out of TAT</v>
      </c>
      <c r="AI2589" s="69">
        <f t="shared" ca="1" si="490"/>
        <v>20631</v>
      </c>
      <c r="AJ2589" s="69" t="str">
        <f ca="1">IF(AI2589&lt;0,"0-12",IFERROR(VLOOKUP(AI2589,Breakup[],2,FALSE),"&gt;24"))</f>
        <v>&gt;24</v>
      </c>
      <c r="AK2589" s="69" t="str">
        <f>VLOOKUP(V2589,Master!B:D,3,FALSE)</f>
        <v>South</v>
      </c>
      <c r="AL2589" s="69" t="str">
        <f t="shared" si="491"/>
        <v>Bangalore</v>
      </c>
    </row>
    <row r="2590" spans="1:38">
      <c r="A2590" s="13" t="s">
        <v>5491</v>
      </c>
      <c r="B2590" s="54">
        <v>44701.619129432896</v>
      </c>
      <c r="C2590" s="13" t="s">
        <v>363</v>
      </c>
      <c r="D2590" s="13">
        <v>1707</v>
      </c>
      <c r="E2590" s="13" t="s">
        <v>5492</v>
      </c>
      <c r="F2590" s="13" t="s">
        <v>33</v>
      </c>
      <c r="G2590" s="14">
        <v>1653042062217</v>
      </c>
      <c r="H2590" s="55">
        <v>0.69892361111111101</v>
      </c>
      <c r="I2590" s="33">
        <v>44891.698923611097</v>
      </c>
      <c r="J2590" s="58">
        <v>44891</v>
      </c>
      <c r="K2590" s="13" t="s">
        <v>213</v>
      </c>
      <c r="L2590" s="13" t="s">
        <v>30</v>
      </c>
      <c r="M2590" s="13" t="s">
        <v>282</v>
      </c>
      <c r="N2590" s="13" t="s">
        <v>206</v>
      </c>
      <c r="O2590" s="33">
        <v>44891.500914351898</v>
      </c>
      <c r="P2590" s="58">
        <v>44891</v>
      </c>
      <c r="Q2590" s="33" t="s">
        <v>237</v>
      </c>
      <c r="R2590" s="14">
        <v>830</v>
      </c>
      <c r="S2590" s="13" t="s">
        <v>208</v>
      </c>
      <c r="T2590" s="13" t="s">
        <v>209</v>
      </c>
      <c r="U2590" s="33">
        <f t="shared" ca="1" si="480"/>
        <v>45744.56914039352</v>
      </c>
      <c r="V2590" s="13" t="str">
        <f t="shared" si="481"/>
        <v>Bangalore</v>
      </c>
      <c r="W2590" s="13" t="str">
        <f t="shared" si="482"/>
        <v>RI</v>
      </c>
      <c r="X2590" s="13">
        <f t="shared" si="483"/>
        <v>16</v>
      </c>
      <c r="Y2590" s="13" t="str">
        <f>IFERROR(VLOOKUP(C2590,ReceivingTeam[],2,FALSE),"HelpDesk")</f>
        <v>HelpDesk</v>
      </c>
      <c r="Z2590" s="67">
        <f t="shared" si="484"/>
        <v>44893.511423611097</v>
      </c>
      <c r="AA2590" s="68">
        <f t="shared" si="485"/>
        <v>44891</v>
      </c>
      <c r="AB2590" s="69" t="b">
        <f t="shared" si="486"/>
        <v>1</v>
      </c>
      <c r="AC2590" s="70">
        <f t="shared" si="487"/>
        <v>0.5</v>
      </c>
      <c r="AD2590" s="67">
        <f t="shared" si="488"/>
        <v>44893.511423611097</v>
      </c>
      <c r="AE2590" s="67">
        <f>VLOOKUP(V2590,'Branch Wise Work Timelines'!C:G,3,FALSE)+AA2590</f>
        <v>44891.416666666664</v>
      </c>
      <c r="AF2590" s="67">
        <f>IF(V2590="Bangalore",VLOOKUP(V2590,'Branch Wise Work Timelines'!C:G,4,FALSE)+AA2590+1,IF(V2590="Mumbai",VLOOKUP(V2590,'Branch Wise Work Timelines'!C:G,4,FALSE)+AA2590+1,VLOOKUP(V2590,'Branch Wise Work Timelines'!C:G,4,FALSE)+AA2590))</f>
        <v>44892.104166666664</v>
      </c>
      <c r="AG2590" s="67">
        <f>WORKDAY.INTL(AA2590,1,11)+VLOOKUP(V2590,'Branch Wise Work Timelines'!C:G,3,FALSE)</f>
        <v>44893.416666666664</v>
      </c>
      <c r="AH2590" s="69" t="str">
        <f t="shared" si="489"/>
        <v>Met</v>
      </c>
      <c r="AI2590" s="69">
        <f t="shared" ca="1" si="490"/>
        <v>20426</v>
      </c>
      <c r="AJ2590" s="69" t="str">
        <f ca="1">IF(AI2590&lt;0,"0-12",IFERROR(VLOOKUP(AI2590,Breakup[],2,FALSE),"&gt;24"))</f>
        <v>&gt;24</v>
      </c>
      <c r="AK2590" s="69" t="str">
        <f>VLOOKUP(V2590,Master!B:D,3,FALSE)</f>
        <v>South</v>
      </c>
      <c r="AL2590" s="69" t="str">
        <f t="shared" si="491"/>
        <v>Bangalore</v>
      </c>
    </row>
    <row r="2591" spans="1:38">
      <c r="A2591" s="13" t="s">
        <v>5493</v>
      </c>
      <c r="B2591" s="54">
        <v>44701.6320912847</v>
      </c>
      <c r="C2591" s="13" t="s">
        <v>311</v>
      </c>
      <c r="D2591" s="13">
        <v>1515</v>
      </c>
      <c r="E2591" s="13" t="s">
        <v>5494</v>
      </c>
      <c r="F2591" s="13" t="s">
        <v>33</v>
      </c>
      <c r="G2591" s="14">
        <v>1653041501821</v>
      </c>
      <c r="H2591" s="55">
        <v>0.69479166666666703</v>
      </c>
      <c r="I2591" s="33">
        <v>44888.694791666698</v>
      </c>
      <c r="J2591" s="58">
        <v>44888</v>
      </c>
      <c r="K2591" s="13" t="s">
        <v>313</v>
      </c>
      <c r="L2591" s="13" t="s">
        <v>60</v>
      </c>
      <c r="M2591" s="13" t="s">
        <v>314</v>
      </c>
      <c r="N2591" s="13" t="s">
        <v>206</v>
      </c>
      <c r="O2591" s="33" t="s">
        <v>38</v>
      </c>
      <c r="P2591" s="58" t="s">
        <v>38</v>
      </c>
      <c r="Q2591" s="33" t="s">
        <v>207</v>
      </c>
      <c r="R2591" s="14" t="s">
        <v>38</v>
      </c>
      <c r="S2591" s="13" t="s">
        <v>208</v>
      </c>
      <c r="T2591" s="13" t="s">
        <v>209</v>
      </c>
      <c r="U2591" s="33">
        <f t="shared" ca="1" si="480"/>
        <v>45744.56914039352</v>
      </c>
      <c r="V2591" s="13" t="str">
        <f t="shared" si="481"/>
        <v>Hyderabad</v>
      </c>
      <c r="W2591" s="13" t="str">
        <f t="shared" si="482"/>
        <v>RI</v>
      </c>
      <c r="X2591" s="13">
        <f t="shared" si="483"/>
        <v>16</v>
      </c>
      <c r="Y2591" s="13" t="str">
        <f>IFERROR(VLOOKUP(C2591,ReceivingTeam[],2,FALSE),"HelpDesk")</f>
        <v>HelpDesk</v>
      </c>
      <c r="Z2591" s="67">
        <f t="shared" si="484"/>
        <v>44889.840625000026</v>
      </c>
      <c r="AA2591" s="68">
        <f t="shared" si="485"/>
        <v>44888</v>
      </c>
      <c r="AB2591" s="69" t="b">
        <f t="shared" si="486"/>
        <v>1</v>
      </c>
      <c r="AC2591" s="70">
        <f t="shared" si="487"/>
        <v>0.5</v>
      </c>
      <c r="AD2591" s="67">
        <f t="shared" si="488"/>
        <v>44889.840625000026</v>
      </c>
      <c r="AE2591" s="67">
        <f>VLOOKUP(V2591,'Branch Wise Work Timelines'!C:G,3,FALSE)+AA2591</f>
        <v>44888.416666666664</v>
      </c>
      <c r="AF2591" s="67">
        <f>IF(V2591="Bangalore",VLOOKUP(V2591,'Branch Wise Work Timelines'!C:G,4,FALSE)+AA2591+1,IF(V2591="Mumbai",VLOOKUP(V2591,'Branch Wise Work Timelines'!C:G,4,FALSE)+AA2591+1,VLOOKUP(V2591,'Branch Wise Work Timelines'!C:G,4,FALSE)+AA2591))</f>
        <v>44888.770833333336</v>
      </c>
      <c r="AG2591" s="67">
        <f>WORKDAY.INTL(AA2591,1,11)+VLOOKUP(V2591,'Branch Wise Work Timelines'!C:G,3,FALSE)</f>
        <v>44889.416666666664</v>
      </c>
      <c r="AH2591" s="69" t="str">
        <f t="shared" ca="1" si="489"/>
        <v>Out of TAT</v>
      </c>
      <c r="AI2591" s="69">
        <f t="shared" ca="1" si="490"/>
        <v>20514</v>
      </c>
      <c r="AJ2591" s="69" t="str">
        <f ca="1">IF(AI2591&lt;0,"0-12",IFERROR(VLOOKUP(AI2591,Breakup[],2,FALSE),"&gt;24"))</f>
        <v>&gt;24</v>
      </c>
      <c r="AK2591" s="69" t="str">
        <f>VLOOKUP(V2591,Master!B:D,3,FALSE)</f>
        <v>South</v>
      </c>
      <c r="AL2591" s="69" t="str">
        <f t="shared" si="491"/>
        <v>Hyderabad</v>
      </c>
    </row>
    <row r="2592" spans="1:38">
      <c r="A2592" s="13" t="s">
        <v>5495</v>
      </c>
      <c r="B2592" s="54">
        <v>44701.652783946804</v>
      </c>
      <c r="C2592" s="13" t="s">
        <v>230</v>
      </c>
      <c r="D2592" s="13">
        <v>627</v>
      </c>
      <c r="E2592" s="13" t="s">
        <v>5496</v>
      </c>
      <c r="F2592" s="13" t="s">
        <v>15</v>
      </c>
      <c r="G2592" s="14">
        <v>1653041711052</v>
      </c>
      <c r="H2592" s="55">
        <v>0.71532407407407395</v>
      </c>
      <c r="I2592" s="33">
        <v>44886.715324074103</v>
      </c>
      <c r="J2592" s="58">
        <v>44886</v>
      </c>
      <c r="K2592" s="13" t="s">
        <v>213</v>
      </c>
      <c r="L2592" s="13" t="s">
        <v>30</v>
      </c>
      <c r="M2592" s="13" t="s">
        <v>214</v>
      </c>
      <c r="N2592" s="13" t="s">
        <v>206</v>
      </c>
      <c r="O2592" s="33" t="s">
        <v>38</v>
      </c>
      <c r="P2592" s="58" t="s">
        <v>38</v>
      </c>
      <c r="Q2592" s="33" t="s">
        <v>207</v>
      </c>
      <c r="R2592" s="14" t="s">
        <v>38</v>
      </c>
      <c r="S2592" s="13" t="s">
        <v>216</v>
      </c>
      <c r="T2592" s="13" t="s">
        <v>217</v>
      </c>
      <c r="U2592" s="33">
        <f t="shared" ca="1" si="480"/>
        <v>45744.56914039352</v>
      </c>
      <c r="V2592" s="13" t="str">
        <f t="shared" si="481"/>
        <v>Bangalore</v>
      </c>
      <c r="W2592" s="13" t="str">
        <f t="shared" si="482"/>
        <v>CLS</v>
      </c>
      <c r="X2592" s="13">
        <f t="shared" si="483"/>
        <v>17</v>
      </c>
      <c r="Y2592" s="13" t="str">
        <f>IFERROR(VLOOKUP(C2592,ReceivingTeam[],2,FALSE),"HelpDesk")</f>
        <v>HelpDesk</v>
      </c>
      <c r="Z2592" s="67">
        <f t="shared" si="484"/>
        <v>44887.527824074103</v>
      </c>
      <c r="AA2592" s="68">
        <f t="shared" si="485"/>
        <v>44886</v>
      </c>
      <c r="AB2592" s="69" t="b">
        <f t="shared" si="486"/>
        <v>1</v>
      </c>
      <c r="AC2592" s="70">
        <f t="shared" si="487"/>
        <v>0.5</v>
      </c>
      <c r="AD2592" s="67">
        <f t="shared" si="488"/>
        <v>44887.527824074103</v>
      </c>
      <c r="AE2592" s="67">
        <f>VLOOKUP(V2592,'Branch Wise Work Timelines'!C:G,3,FALSE)+AA2592</f>
        <v>44886.416666666664</v>
      </c>
      <c r="AF2592" s="67">
        <f>IF(V2592="Bangalore",VLOOKUP(V2592,'Branch Wise Work Timelines'!C:G,4,FALSE)+AA2592+1,IF(V2592="Mumbai",VLOOKUP(V2592,'Branch Wise Work Timelines'!C:G,4,FALSE)+AA2592+1,VLOOKUP(V2592,'Branch Wise Work Timelines'!C:G,4,FALSE)+AA2592))</f>
        <v>44887.104166666664</v>
      </c>
      <c r="AG2592" s="67">
        <f>WORKDAY.INTL(AA2592,1,11)+VLOOKUP(V2592,'Branch Wise Work Timelines'!C:G,3,FALSE)</f>
        <v>44887.416666666664</v>
      </c>
      <c r="AH2592" s="69" t="str">
        <f t="shared" ca="1" si="489"/>
        <v>Out of TAT</v>
      </c>
      <c r="AI2592" s="69">
        <f t="shared" ca="1" si="490"/>
        <v>20569</v>
      </c>
      <c r="AJ2592" s="69" t="str">
        <f ca="1">IF(AI2592&lt;0,"0-12",IFERROR(VLOOKUP(AI2592,Breakup[],2,FALSE),"&gt;24"))</f>
        <v>&gt;24</v>
      </c>
      <c r="AK2592" s="69" t="str">
        <f>VLOOKUP(V2592,Master!B:D,3,FALSE)</f>
        <v>South</v>
      </c>
      <c r="AL2592" s="69" t="str">
        <f t="shared" si="491"/>
        <v>Bangalore-CLS</v>
      </c>
    </row>
    <row r="2593" spans="1:38">
      <c r="A2593" s="13" t="s">
        <v>5497</v>
      </c>
      <c r="B2593" s="54">
        <v>44701.653333761598</v>
      </c>
      <c r="C2593" s="13" t="s">
        <v>219</v>
      </c>
      <c r="D2593" s="13">
        <v>699</v>
      </c>
      <c r="E2593" s="13" t="s">
        <v>5498</v>
      </c>
      <c r="F2593" s="13" t="s">
        <v>15</v>
      </c>
      <c r="G2593" s="14">
        <v>1653042748167</v>
      </c>
      <c r="H2593" s="55">
        <v>0.14984953703703699</v>
      </c>
      <c r="I2593" s="33">
        <v>44888.149849537003</v>
      </c>
      <c r="J2593" s="58">
        <v>44888</v>
      </c>
      <c r="K2593" s="13" t="s">
        <v>213</v>
      </c>
      <c r="L2593" s="13" t="s">
        <v>30</v>
      </c>
      <c r="M2593" s="13" t="s">
        <v>214</v>
      </c>
      <c r="N2593" s="13" t="s">
        <v>206</v>
      </c>
      <c r="O2593" s="33" t="s">
        <v>38</v>
      </c>
      <c r="P2593" s="58" t="s">
        <v>38</v>
      </c>
      <c r="Q2593" s="33" t="s">
        <v>207</v>
      </c>
      <c r="R2593" s="14" t="s">
        <v>38</v>
      </c>
      <c r="S2593" s="13" t="s">
        <v>216</v>
      </c>
      <c r="T2593" s="13" t="s">
        <v>217</v>
      </c>
      <c r="U2593" s="33">
        <f t="shared" ca="1" si="480"/>
        <v>45744.56914039352</v>
      </c>
      <c r="V2593" s="13" t="str">
        <f t="shared" si="481"/>
        <v>Bangalore</v>
      </c>
      <c r="W2593" s="13" t="str">
        <f t="shared" si="482"/>
        <v>CLS</v>
      </c>
      <c r="X2593" s="13">
        <f t="shared" si="483"/>
        <v>3</v>
      </c>
      <c r="Y2593" s="13" t="str">
        <f>IFERROR(VLOOKUP(C2593,ReceivingTeam[],2,FALSE),"HelpDesk")</f>
        <v>HelpDesk</v>
      </c>
      <c r="Z2593" s="67">
        <f t="shared" si="484"/>
        <v>44888.916666666664</v>
      </c>
      <c r="AA2593" s="68">
        <f t="shared" si="485"/>
        <v>44888</v>
      </c>
      <c r="AB2593" s="69" t="b">
        <f t="shared" si="486"/>
        <v>1</v>
      </c>
      <c r="AC2593" s="70">
        <f t="shared" si="487"/>
        <v>0.5</v>
      </c>
      <c r="AD2593" s="67">
        <f t="shared" si="488"/>
        <v>44888.916666666664</v>
      </c>
      <c r="AE2593" s="67">
        <f>VLOOKUP(V2593,'Branch Wise Work Timelines'!C:G,3,FALSE)+AA2593</f>
        <v>44888.416666666664</v>
      </c>
      <c r="AF2593" s="67">
        <f>IF(V2593="Bangalore",VLOOKUP(V2593,'Branch Wise Work Timelines'!C:G,4,FALSE)+AA2593+1,IF(V2593="Mumbai",VLOOKUP(V2593,'Branch Wise Work Timelines'!C:G,4,FALSE)+AA2593+1,VLOOKUP(V2593,'Branch Wise Work Timelines'!C:G,4,FALSE)+AA2593))</f>
        <v>44889.104166666664</v>
      </c>
      <c r="AG2593" s="67">
        <f>WORKDAY.INTL(AA2593,1,11)+VLOOKUP(V2593,'Branch Wise Work Timelines'!C:G,3,FALSE)</f>
        <v>44889.416666666664</v>
      </c>
      <c r="AH2593" s="69" t="str">
        <f t="shared" ca="1" si="489"/>
        <v>Out of TAT</v>
      </c>
      <c r="AI2593" s="69">
        <f t="shared" ca="1" si="490"/>
        <v>20536</v>
      </c>
      <c r="AJ2593" s="69" t="str">
        <f ca="1">IF(AI2593&lt;0,"0-12",IFERROR(VLOOKUP(AI2593,Breakup[],2,FALSE),"&gt;24"))</f>
        <v>&gt;24</v>
      </c>
      <c r="AK2593" s="69" t="str">
        <f>VLOOKUP(V2593,Master!B:D,3,FALSE)</f>
        <v>South</v>
      </c>
      <c r="AL2593" s="69" t="str">
        <f t="shared" si="491"/>
        <v>Bangalore-CLS</v>
      </c>
    </row>
    <row r="2594" spans="1:38">
      <c r="A2594" s="13" t="s">
        <v>5499</v>
      </c>
      <c r="B2594" s="54">
        <v>44701.640223611103</v>
      </c>
      <c r="C2594" s="13" t="s">
        <v>722</v>
      </c>
      <c r="D2594" s="13">
        <v>338</v>
      </c>
      <c r="E2594" s="13" t="s">
        <v>5500</v>
      </c>
      <c r="F2594" s="13" t="s">
        <v>15</v>
      </c>
      <c r="G2594" s="14">
        <v>1653042748167</v>
      </c>
      <c r="H2594" s="55">
        <v>0.55098379629629601</v>
      </c>
      <c r="I2594" s="33">
        <v>44882.550983796304</v>
      </c>
      <c r="J2594" s="58">
        <v>44882</v>
      </c>
      <c r="K2594" s="13" t="s">
        <v>213</v>
      </c>
      <c r="L2594" s="13" t="s">
        <v>30</v>
      </c>
      <c r="M2594" s="13" t="s">
        <v>214</v>
      </c>
      <c r="N2594" s="13" t="s">
        <v>206</v>
      </c>
      <c r="O2594" s="33" t="s">
        <v>38</v>
      </c>
      <c r="P2594" s="58" t="s">
        <v>38</v>
      </c>
      <c r="Q2594" s="33" t="s">
        <v>207</v>
      </c>
      <c r="R2594" s="14" t="s">
        <v>38</v>
      </c>
      <c r="S2594" s="13" t="s">
        <v>216</v>
      </c>
      <c r="T2594" s="13" t="s">
        <v>217</v>
      </c>
      <c r="U2594" s="33">
        <f t="shared" ca="1" si="480"/>
        <v>45744.56914039352</v>
      </c>
      <c r="V2594" s="13" t="str">
        <f t="shared" si="481"/>
        <v>Bangalore</v>
      </c>
      <c r="W2594" s="13" t="str">
        <f t="shared" si="482"/>
        <v>CLS</v>
      </c>
      <c r="X2594" s="13">
        <f t="shared" si="483"/>
        <v>13</v>
      </c>
      <c r="Y2594" s="13" t="str">
        <f>IFERROR(VLOOKUP(C2594,ReceivingTeam[],2,FALSE),"HelpDesk")</f>
        <v>HelpDesk</v>
      </c>
      <c r="Z2594" s="67">
        <f t="shared" si="484"/>
        <v>44883.050983796304</v>
      </c>
      <c r="AA2594" s="68">
        <f t="shared" si="485"/>
        <v>44882</v>
      </c>
      <c r="AB2594" s="69" t="b">
        <f t="shared" si="486"/>
        <v>1</v>
      </c>
      <c r="AC2594" s="70">
        <f t="shared" si="487"/>
        <v>0.5</v>
      </c>
      <c r="AD2594" s="67">
        <f t="shared" si="488"/>
        <v>44883.050983796304</v>
      </c>
      <c r="AE2594" s="67">
        <f>VLOOKUP(V2594,'Branch Wise Work Timelines'!C:G,3,FALSE)+AA2594</f>
        <v>44882.416666666664</v>
      </c>
      <c r="AF2594" s="67">
        <f>IF(V2594="Bangalore",VLOOKUP(V2594,'Branch Wise Work Timelines'!C:G,4,FALSE)+AA2594+1,IF(V2594="Mumbai",VLOOKUP(V2594,'Branch Wise Work Timelines'!C:G,4,FALSE)+AA2594+1,VLOOKUP(V2594,'Branch Wise Work Timelines'!C:G,4,FALSE)+AA2594))</f>
        <v>44883.104166666664</v>
      </c>
      <c r="AG2594" s="67">
        <f>WORKDAY.INTL(AA2594,1,11)+VLOOKUP(V2594,'Branch Wise Work Timelines'!C:G,3,FALSE)</f>
        <v>44883.416666666664</v>
      </c>
      <c r="AH2594" s="69" t="str">
        <f t="shared" ca="1" si="489"/>
        <v>Out of TAT</v>
      </c>
      <c r="AI2594" s="69">
        <f t="shared" ca="1" si="490"/>
        <v>20677</v>
      </c>
      <c r="AJ2594" s="69" t="str">
        <f ca="1">IF(AI2594&lt;0,"0-12",IFERROR(VLOOKUP(AI2594,Breakup[],2,FALSE),"&gt;24"))</f>
        <v>&gt;24</v>
      </c>
      <c r="AK2594" s="69" t="str">
        <f>VLOOKUP(V2594,Master!B:D,3,FALSE)</f>
        <v>South</v>
      </c>
      <c r="AL2594" s="69" t="str">
        <f t="shared" si="491"/>
        <v>Bangalore-CLS</v>
      </c>
    </row>
    <row r="2595" spans="1:38">
      <c r="A2595" s="13" t="s">
        <v>5501</v>
      </c>
      <c r="B2595" s="54">
        <v>44701.638834340301</v>
      </c>
      <c r="C2595" s="13" t="s">
        <v>230</v>
      </c>
      <c r="D2595" s="13">
        <v>241</v>
      </c>
      <c r="E2595" s="13" t="s">
        <v>5502</v>
      </c>
      <c r="F2595" s="13" t="s">
        <v>15</v>
      </c>
      <c r="G2595" s="14">
        <v>1653041711052</v>
      </c>
      <c r="H2595" s="55">
        <v>0.88762731481481505</v>
      </c>
      <c r="I2595" s="33">
        <v>44887.887627314798</v>
      </c>
      <c r="J2595" s="58">
        <v>44887</v>
      </c>
      <c r="K2595" s="13" t="s">
        <v>213</v>
      </c>
      <c r="L2595" s="13" t="s">
        <v>30</v>
      </c>
      <c r="M2595" s="13" t="s">
        <v>214</v>
      </c>
      <c r="N2595" s="13" t="s">
        <v>206</v>
      </c>
      <c r="O2595" s="33" t="s">
        <v>38</v>
      </c>
      <c r="P2595" s="58" t="s">
        <v>38</v>
      </c>
      <c r="Q2595" s="33" t="s">
        <v>207</v>
      </c>
      <c r="R2595" s="14" t="s">
        <v>38</v>
      </c>
      <c r="S2595" s="13" t="s">
        <v>216</v>
      </c>
      <c r="T2595" s="13" t="s">
        <v>217</v>
      </c>
      <c r="U2595" s="33">
        <f t="shared" ca="1" si="480"/>
        <v>45744.56914039352</v>
      </c>
      <c r="V2595" s="13" t="str">
        <f t="shared" si="481"/>
        <v>Bangalore</v>
      </c>
      <c r="W2595" s="13" t="str">
        <f t="shared" si="482"/>
        <v>CLS</v>
      </c>
      <c r="X2595" s="13">
        <f t="shared" si="483"/>
        <v>21</v>
      </c>
      <c r="Y2595" s="13" t="str">
        <f>IFERROR(VLOOKUP(C2595,ReceivingTeam[],2,FALSE),"HelpDesk")</f>
        <v>HelpDesk</v>
      </c>
      <c r="Z2595" s="67">
        <f t="shared" si="484"/>
        <v>44888.700127314798</v>
      </c>
      <c r="AA2595" s="68">
        <f t="shared" si="485"/>
        <v>44887</v>
      </c>
      <c r="AB2595" s="69" t="b">
        <f t="shared" si="486"/>
        <v>1</v>
      </c>
      <c r="AC2595" s="70">
        <f t="shared" si="487"/>
        <v>0.5</v>
      </c>
      <c r="AD2595" s="67">
        <f t="shared" si="488"/>
        <v>44888.700127314798</v>
      </c>
      <c r="AE2595" s="67">
        <f>VLOOKUP(V2595,'Branch Wise Work Timelines'!C:G,3,FALSE)+AA2595</f>
        <v>44887.416666666664</v>
      </c>
      <c r="AF2595" s="67">
        <f>IF(V2595="Bangalore",VLOOKUP(V2595,'Branch Wise Work Timelines'!C:G,4,FALSE)+AA2595+1,IF(V2595="Mumbai",VLOOKUP(V2595,'Branch Wise Work Timelines'!C:G,4,FALSE)+AA2595+1,VLOOKUP(V2595,'Branch Wise Work Timelines'!C:G,4,FALSE)+AA2595))</f>
        <v>44888.104166666664</v>
      </c>
      <c r="AG2595" s="67">
        <f>WORKDAY.INTL(AA2595,1,11)+VLOOKUP(V2595,'Branch Wise Work Timelines'!C:G,3,FALSE)</f>
        <v>44888.416666666664</v>
      </c>
      <c r="AH2595" s="69" t="str">
        <f t="shared" ca="1" si="489"/>
        <v>Out of TAT</v>
      </c>
      <c r="AI2595" s="69">
        <f t="shared" ca="1" si="490"/>
        <v>20541</v>
      </c>
      <c r="AJ2595" s="69" t="str">
        <f ca="1">IF(AI2595&lt;0,"0-12",IFERROR(VLOOKUP(AI2595,Breakup[],2,FALSE),"&gt;24"))</f>
        <v>&gt;24</v>
      </c>
      <c r="AK2595" s="69" t="str">
        <f>VLOOKUP(V2595,Master!B:D,3,FALSE)</f>
        <v>South</v>
      </c>
      <c r="AL2595" s="69" t="str">
        <f t="shared" si="491"/>
        <v>Bangalore-CLS</v>
      </c>
    </row>
    <row r="2596" spans="1:38">
      <c r="A2596" s="13" t="s">
        <v>5503</v>
      </c>
      <c r="B2596" s="54">
        <v>44701.642980902798</v>
      </c>
      <c r="C2596" s="13" t="s">
        <v>467</v>
      </c>
      <c r="D2596" s="13">
        <v>461</v>
      </c>
      <c r="E2596" s="13" t="s">
        <v>5504</v>
      </c>
      <c r="F2596" s="13" t="s">
        <v>15</v>
      </c>
      <c r="G2596" s="14">
        <v>1653043498252</v>
      </c>
      <c r="H2596" s="55">
        <v>0.42440972222222201</v>
      </c>
      <c r="I2596" s="33">
        <v>44886.424409722204</v>
      </c>
      <c r="J2596" s="58">
        <v>44886</v>
      </c>
      <c r="K2596" s="13" t="s">
        <v>213</v>
      </c>
      <c r="L2596" s="13" t="s">
        <v>30</v>
      </c>
      <c r="M2596" s="13" t="s">
        <v>214</v>
      </c>
      <c r="N2596" s="13" t="s">
        <v>206</v>
      </c>
      <c r="O2596" s="33" t="s">
        <v>38</v>
      </c>
      <c r="P2596" s="58" t="s">
        <v>38</v>
      </c>
      <c r="Q2596" s="33" t="s">
        <v>207</v>
      </c>
      <c r="R2596" s="14" t="s">
        <v>38</v>
      </c>
      <c r="S2596" s="13" t="s">
        <v>216</v>
      </c>
      <c r="T2596" s="13" t="s">
        <v>217</v>
      </c>
      <c r="U2596" s="33">
        <f t="shared" ca="1" si="480"/>
        <v>45744.56914039352</v>
      </c>
      <c r="V2596" s="13" t="str">
        <f t="shared" si="481"/>
        <v>Bangalore</v>
      </c>
      <c r="W2596" s="13" t="str">
        <f t="shared" si="482"/>
        <v>CLS</v>
      </c>
      <c r="X2596" s="13">
        <f t="shared" si="483"/>
        <v>10</v>
      </c>
      <c r="Y2596" s="13" t="str">
        <f>IFERROR(VLOOKUP(C2596,ReceivingTeam[],2,FALSE),"HelpDesk")</f>
        <v>HelpDesk</v>
      </c>
      <c r="Z2596" s="67">
        <f t="shared" si="484"/>
        <v>44886.924409722204</v>
      </c>
      <c r="AA2596" s="68">
        <f t="shared" si="485"/>
        <v>44886</v>
      </c>
      <c r="AB2596" s="69" t="b">
        <f t="shared" si="486"/>
        <v>1</v>
      </c>
      <c r="AC2596" s="70">
        <f t="shared" si="487"/>
        <v>0.5</v>
      </c>
      <c r="AD2596" s="67">
        <f t="shared" si="488"/>
        <v>44886.924409722204</v>
      </c>
      <c r="AE2596" s="67">
        <f>VLOOKUP(V2596,'Branch Wise Work Timelines'!C:G,3,FALSE)+AA2596</f>
        <v>44886.416666666664</v>
      </c>
      <c r="AF2596" s="67">
        <f>IF(V2596="Bangalore",VLOOKUP(V2596,'Branch Wise Work Timelines'!C:G,4,FALSE)+AA2596+1,IF(V2596="Mumbai",VLOOKUP(V2596,'Branch Wise Work Timelines'!C:G,4,FALSE)+AA2596+1,VLOOKUP(V2596,'Branch Wise Work Timelines'!C:G,4,FALSE)+AA2596))</f>
        <v>44887.104166666664</v>
      </c>
      <c r="AG2596" s="67">
        <f>WORKDAY.INTL(AA2596,1,11)+VLOOKUP(V2596,'Branch Wise Work Timelines'!C:G,3,FALSE)</f>
        <v>44887.416666666664</v>
      </c>
      <c r="AH2596" s="69" t="str">
        <f t="shared" ca="1" si="489"/>
        <v>Out of TAT</v>
      </c>
      <c r="AI2596" s="69">
        <f t="shared" ca="1" si="490"/>
        <v>20584</v>
      </c>
      <c r="AJ2596" s="69" t="str">
        <f ca="1">IF(AI2596&lt;0,"0-12",IFERROR(VLOOKUP(AI2596,Breakup[],2,FALSE),"&gt;24"))</f>
        <v>&gt;24</v>
      </c>
      <c r="AK2596" s="69" t="str">
        <f>VLOOKUP(V2596,Master!B:D,3,FALSE)</f>
        <v>South</v>
      </c>
      <c r="AL2596" s="69" t="str">
        <f t="shared" si="491"/>
        <v>Bangalore-CLS</v>
      </c>
    </row>
    <row r="2597" spans="1:38">
      <c r="A2597" s="13" t="s">
        <v>5505</v>
      </c>
      <c r="B2597" s="54">
        <v>44701.628494641198</v>
      </c>
      <c r="C2597" s="13" t="s">
        <v>211</v>
      </c>
      <c r="D2597" s="13">
        <v>382</v>
      </c>
      <c r="E2597" s="13" t="s">
        <v>5506</v>
      </c>
      <c r="F2597" s="13" t="s">
        <v>15</v>
      </c>
      <c r="G2597" s="14">
        <v>1653041711052</v>
      </c>
      <c r="H2597" s="55">
        <v>0.202777777777778</v>
      </c>
      <c r="I2597" s="33">
        <v>44887.202777777798</v>
      </c>
      <c r="J2597" s="58">
        <v>44887</v>
      </c>
      <c r="K2597" s="13" t="s">
        <v>213</v>
      </c>
      <c r="L2597" s="13" t="s">
        <v>30</v>
      </c>
      <c r="M2597" s="13" t="s">
        <v>214</v>
      </c>
      <c r="N2597" s="13" t="s">
        <v>206</v>
      </c>
      <c r="O2597" s="33" t="s">
        <v>38</v>
      </c>
      <c r="P2597" s="58" t="s">
        <v>38</v>
      </c>
      <c r="Q2597" s="33" t="s">
        <v>207</v>
      </c>
      <c r="R2597" s="14" t="s">
        <v>38</v>
      </c>
      <c r="S2597" s="13" t="s">
        <v>216</v>
      </c>
      <c r="T2597" s="13" t="s">
        <v>217</v>
      </c>
      <c r="U2597" s="33">
        <f t="shared" ca="1" si="480"/>
        <v>45744.56914039352</v>
      </c>
      <c r="V2597" s="13" t="str">
        <f t="shared" si="481"/>
        <v>Bangalore</v>
      </c>
      <c r="W2597" s="13" t="str">
        <f t="shared" si="482"/>
        <v>CLS</v>
      </c>
      <c r="X2597" s="13">
        <f t="shared" si="483"/>
        <v>4</v>
      </c>
      <c r="Y2597" s="13" t="str">
        <f>IFERROR(VLOOKUP(C2597,ReceivingTeam[],2,FALSE),"HelpDesk")</f>
        <v>HelpDesk</v>
      </c>
      <c r="Z2597" s="67">
        <f t="shared" si="484"/>
        <v>44887.916666666664</v>
      </c>
      <c r="AA2597" s="68">
        <f t="shared" si="485"/>
        <v>44887</v>
      </c>
      <c r="AB2597" s="69" t="b">
        <f t="shared" si="486"/>
        <v>1</v>
      </c>
      <c r="AC2597" s="70">
        <f t="shared" si="487"/>
        <v>0.5</v>
      </c>
      <c r="AD2597" s="67">
        <f t="shared" si="488"/>
        <v>44887.916666666664</v>
      </c>
      <c r="AE2597" s="67">
        <f>VLOOKUP(V2597,'Branch Wise Work Timelines'!C:G,3,FALSE)+AA2597</f>
        <v>44887.416666666664</v>
      </c>
      <c r="AF2597" s="67">
        <f>IF(V2597="Bangalore",VLOOKUP(V2597,'Branch Wise Work Timelines'!C:G,4,FALSE)+AA2597+1,IF(V2597="Mumbai",VLOOKUP(V2597,'Branch Wise Work Timelines'!C:G,4,FALSE)+AA2597+1,VLOOKUP(V2597,'Branch Wise Work Timelines'!C:G,4,FALSE)+AA2597))</f>
        <v>44888.104166666664</v>
      </c>
      <c r="AG2597" s="67">
        <f>WORKDAY.INTL(AA2597,1,11)+VLOOKUP(V2597,'Branch Wise Work Timelines'!C:G,3,FALSE)</f>
        <v>44888.416666666664</v>
      </c>
      <c r="AH2597" s="69" t="str">
        <f t="shared" ca="1" si="489"/>
        <v>Out of TAT</v>
      </c>
      <c r="AI2597" s="69">
        <f t="shared" ca="1" si="490"/>
        <v>20560</v>
      </c>
      <c r="AJ2597" s="69" t="str">
        <f ca="1">IF(AI2597&lt;0,"0-12",IFERROR(VLOOKUP(AI2597,Breakup[],2,FALSE),"&gt;24"))</f>
        <v>&gt;24</v>
      </c>
      <c r="AK2597" s="69" t="str">
        <f>VLOOKUP(V2597,Master!B:D,3,FALSE)</f>
        <v>South</v>
      </c>
      <c r="AL2597" s="69" t="str">
        <f t="shared" si="491"/>
        <v>Bangalore-CLS</v>
      </c>
    </row>
    <row r="2598" spans="1:38">
      <c r="A2598" s="13" t="s">
        <v>5507</v>
      </c>
      <c r="B2598" s="54">
        <v>44701.630492442098</v>
      </c>
      <c r="C2598" s="13" t="s">
        <v>227</v>
      </c>
      <c r="D2598" s="13">
        <v>1161</v>
      </c>
      <c r="E2598" s="13" t="s">
        <v>5508</v>
      </c>
      <c r="F2598" s="13" t="s">
        <v>15</v>
      </c>
      <c r="G2598" s="14">
        <v>1653044855569</v>
      </c>
      <c r="H2598" s="55">
        <v>0.534097222222222</v>
      </c>
      <c r="I2598" s="33">
        <v>44889.534097222197</v>
      </c>
      <c r="J2598" s="58">
        <v>44889</v>
      </c>
      <c r="K2598" s="13" t="s">
        <v>213</v>
      </c>
      <c r="L2598" s="13" t="s">
        <v>30</v>
      </c>
      <c r="M2598" s="13" t="s">
        <v>75</v>
      </c>
      <c r="N2598" s="13" t="s">
        <v>206</v>
      </c>
      <c r="O2598" s="33" t="s">
        <v>38</v>
      </c>
      <c r="P2598" s="58" t="s">
        <v>38</v>
      </c>
      <c r="Q2598" s="33" t="s">
        <v>207</v>
      </c>
      <c r="R2598" s="14" t="s">
        <v>38</v>
      </c>
      <c r="S2598" s="13" t="s">
        <v>208</v>
      </c>
      <c r="T2598" s="13" t="s">
        <v>209</v>
      </c>
      <c r="U2598" s="33">
        <f t="shared" ca="1" si="480"/>
        <v>45744.56914039352</v>
      </c>
      <c r="V2598" s="13" t="str">
        <f t="shared" si="481"/>
        <v>Bangalore</v>
      </c>
      <c r="W2598" s="13" t="str">
        <f t="shared" si="482"/>
        <v>CLS</v>
      </c>
      <c r="X2598" s="13">
        <f t="shared" si="483"/>
        <v>12</v>
      </c>
      <c r="Y2598" s="13" t="str">
        <f>IFERROR(VLOOKUP(C2598,ReceivingTeam[],2,FALSE),"HelpDesk")</f>
        <v>HelpDesk</v>
      </c>
      <c r="Z2598" s="67">
        <f t="shared" si="484"/>
        <v>44890.034097222197</v>
      </c>
      <c r="AA2598" s="68">
        <f t="shared" si="485"/>
        <v>44889</v>
      </c>
      <c r="AB2598" s="69" t="b">
        <f t="shared" si="486"/>
        <v>1</v>
      </c>
      <c r="AC2598" s="70">
        <f t="shared" si="487"/>
        <v>0.5</v>
      </c>
      <c r="AD2598" s="67">
        <f t="shared" si="488"/>
        <v>44890.034097222197</v>
      </c>
      <c r="AE2598" s="67">
        <f>VLOOKUP(V2598,'Branch Wise Work Timelines'!C:G,3,FALSE)+AA2598</f>
        <v>44889.416666666664</v>
      </c>
      <c r="AF2598" s="67">
        <f>IF(V2598="Bangalore",VLOOKUP(V2598,'Branch Wise Work Timelines'!C:G,4,FALSE)+AA2598+1,IF(V2598="Mumbai",VLOOKUP(V2598,'Branch Wise Work Timelines'!C:G,4,FALSE)+AA2598+1,VLOOKUP(V2598,'Branch Wise Work Timelines'!C:G,4,FALSE)+AA2598))</f>
        <v>44890.104166666664</v>
      </c>
      <c r="AG2598" s="67">
        <f>WORKDAY.INTL(AA2598,1,11)+VLOOKUP(V2598,'Branch Wise Work Timelines'!C:G,3,FALSE)</f>
        <v>44890.416666666664</v>
      </c>
      <c r="AH2598" s="69" t="str">
        <f t="shared" ca="1" si="489"/>
        <v>Out of TAT</v>
      </c>
      <c r="AI2598" s="69">
        <f t="shared" ca="1" si="490"/>
        <v>20509</v>
      </c>
      <c r="AJ2598" s="69" t="str">
        <f ca="1">IF(AI2598&lt;0,"0-12",IFERROR(VLOOKUP(AI2598,Breakup[],2,FALSE),"&gt;24"))</f>
        <v>&gt;24</v>
      </c>
      <c r="AK2598" s="69" t="str">
        <f>VLOOKUP(V2598,Master!B:D,3,FALSE)</f>
        <v>South</v>
      </c>
      <c r="AL2598" s="69" t="str">
        <f t="shared" si="491"/>
        <v>Bangalore-CLS</v>
      </c>
    </row>
    <row r="2599" spans="1:38">
      <c r="A2599" s="13" t="s">
        <v>5509</v>
      </c>
      <c r="B2599" s="54">
        <v>44701.615224768502</v>
      </c>
      <c r="C2599" s="13" t="s">
        <v>87</v>
      </c>
      <c r="D2599" s="13">
        <v>1501</v>
      </c>
      <c r="E2599" s="13" t="s">
        <v>5510</v>
      </c>
      <c r="F2599" s="13" t="s">
        <v>33</v>
      </c>
      <c r="G2599" s="14">
        <v>1653044260842</v>
      </c>
      <c r="H2599" s="55">
        <v>0.77275462962963004</v>
      </c>
      <c r="I2599" s="33">
        <v>44885.772754629601</v>
      </c>
      <c r="J2599" s="58">
        <v>44885</v>
      </c>
      <c r="K2599" s="13" t="s">
        <v>213</v>
      </c>
      <c r="L2599" s="13" t="s">
        <v>30</v>
      </c>
      <c r="M2599" s="13" t="s">
        <v>282</v>
      </c>
      <c r="N2599" s="13" t="s">
        <v>206</v>
      </c>
      <c r="O2599" s="33" t="s">
        <v>38</v>
      </c>
      <c r="P2599" s="58" t="s">
        <v>38</v>
      </c>
      <c r="Q2599" s="33" t="s">
        <v>207</v>
      </c>
      <c r="R2599" s="14" t="s">
        <v>38</v>
      </c>
      <c r="S2599" s="13" t="s">
        <v>216</v>
      </c>
      <c r="T2599" s="13" t="s">
        <v>217</v>
      </c>
      <c r="U2599" s="33">
        <f t="shared" ca="1" si="480"/>
        <v>45744.56914039352</v>
      </c>
      <c r="V2599" s="13" t="str">
        <f t="shared" si="481"/>
        <v>Bangalore</v>
      </c>
      <c r="W2599" s="13" t="str">
        <f t="shared" si="482"/>
        <v>RI</v>
      </c>
      <c r="X2599" s="13">
        <f t="shared" si="483"/>
        <v>18</v>
      </c>
      <c r="Y2599" s="13" t="str">
        <f>IFERROR(VLOOKUP(C2599,ReceivingTeam[],2,FALSE),"HelpDesk")</f>
        <v>Branch office</v>
      </c>
      <c r="Z2599" s="67">
        <f t="shared" si="484"/>
        <v>44885.916666666664</v>
      </c>
      <c r="AA2599" s="68">
        <f t="shared" si="485"/>
        <v>44885</v>
      </c>
      <c r="AB2599" s="69" t="b">
        <f t="shared" si="486"/>
        <v>0</v>
      </c>
      <c r="AC2599" s="70">
        <f t="shared" si="487"/>
        <v>0.5</v>
      </c>
      <c r="AD2599" s="67">
        <f t="shared" si="488"/>
        <v>44885.916666666664</v>
      </c>
      <c r="AE2599" s="67">
        <f>VLOOKUP(V2599,'Branch Wise Work Timelines'!C:G,3,FALSE)+AA2599</f>
        <v>44885.416666666664</v>
      </c>
      <c r="AF2599" s="67">
        <f>IF(V2599="Bangalore",VLOOKUP(V2599,'Branch Wise Work Timelines'!C:G,4,FALSE)+AA2599+1,IF(V2599="Mumbai",VLOOKUP(V2599,'Branch Wise Work Timelines'!C:G,4,FALSE)+AA2599+1,VLOOKUP(V2599,'Branch Wise Work Timelines'!C:G,4,FALSE)+AA2599))</f>
        <v>44886.104166666664</v>
      </c>
      <c r="AG2599" s="67">
        <f>WORKDAY.INTL(AA2599,1,11)+VLOOKUP(V2599,'Branch Wise Work Timelines'!C:G,3,FALSE)</f>
        <v>44886.416666666664</v>
      </c>
      <c r="AH2599" s="69" t="str">
        <f t="shared" ca="1" si="489"/>
        <v>Out of TAT</v>
      </c>
      <c r="AI2599" s="69">
        <f t="shared" ca="1" si="490"/>
        <v>20608</v>
      </c>
      <c r="AJ2599" s="69" t="str">
        <f ca="1">IF(AI2599&lt;0,"0-12",IFERROR(VLOOKUP(AI2599,Breakup[],2,FALSE),"&gt;24"))</f>
        <v>&gt;24</v>
      </c>
      <c r="AK2599" s="69" t="str">
        <f>VLOOKUP(V2599,Master!B:D,3,FALSE)</f>
        <v>South</v>
      </c>
      <c r="AL2599" s="69" t="str">
        <f t="shared" si="491"/>
        <v>Bangalore</v>
      </c>
    </row>
    <row r="2600" spans="1:38">
      <c r="A2600" s="13" t="s">
        <v>5511</v>
      </c>
      <c r="B2600" s="54">
        <v>44701.566409872699</v>
      </c>
      <c r="C2600" s="13" t="s">
        <v>407</v>
      </c>
      <c r="D2600" s="13">
        <v>1505</v>
      </c>
      <c r="E2600" s="13" t="s">
        <v>5512</v>
      </c>
      <c r="F2600" s="13" t="s">
        <v>33</v>
      </c>
      <c r="G2600" s="14">
        <v>1653037399257</v>
      </c>
      <c r="H2600" s="55">
        <v>0.64210648148148197</v>
      </c>
      <c r="I2600" s="33">
        <v>44886.6421064815</v>
      </c>
      <c r="J2600" s="58">
        <v>44886</v>
      </c>
      <c r="K2600" s="13" t="s">
        <v>224</v>
      </c>
      <c r="L2600" s="13" t="s">
        <v>64</v>
      </c>
      <c r="M2600" s="13" t="s">
        <v>225</v>
      </c>
      <c r="N2600" s="13" t="s">
        <v>206</v>
      </c>
      <c r="O2600" s="33" t="s">
        <v>38</v>
      </c>
      <c r="P2600" s="58" t="s">
        <v>38</v>
      </c>
      <c r="Q2600" s="33" t="s">
        <v>207</v>
      </c>
      <c r="R2600" s="14" t="s">
        <v>38</v>
      </c>
      <c r="S2600" s="13" t="s">
        <v>208</v>
      </c>
      <c r="T2600" s="13" t="s">
        <v>209</v>
      </c>
      <c r="U2600" s="33">
        <f t="shared" ca="1" si="480"/>
        <v>45744.56914039352</v>
      </c>
      <c r="V2600" s="13" t="str">
        <f t="shared" si="481"/>
        <v>Kolkata</v>
      </c>
      <c r="W2600" s="13" t="str">
        <f t="shared" si="482"/>
        <v>RI</v>
      </c>
      <c r="X2600" s="13">
        <f t="shared" si="483"/>
        <v>15</v>
      </c>
      <c r="Y2600" s="13" t="str">
        <f>IFERROR(VLOOKUP(C2600,ReceivingTeam[],2,FALSE),"HelpDesk")</f>
        <v>Branch office</v>
      </c>
      <c r="Z2600" s="67">
        <f t="shared" si="484"/>
        <v>44887.787939814829</v>
      </c>
      <c r="AA2600" s="68">
        <f t="shared" si="485"/>
        <v>44886</v>
      </c>
      <c r="AB2600" s="69" t="b">
        <f t="shared" si="486"/>
        <v>1</v>
      </c>
      <c r="AC2600" s="70">
        <f t="shared" si="487"/>
        <v>0.5</v>
      </c>
      <c r="AD2600" s="67">
        <f t="shared" si="488"/>
        <v>44887.787939814829</v>
      </c>
      <c r="AE2600" s="67">
        <f>VLOOKUP(V2600,'Branch Wise Work Timelines'!C:G,3,FALSE)+AA2600</f>
        <v>44886.416666666664</v>
      </c>
      <c r="AF2600" s="67">
        <f>IF(V2600="Bangalore",VLOOKUP(V2600,'Branch Wise Work Timelines'!C:G,4,FALSE)+AA2600+1,IF(V2600="Mumbai",VLOOKUP(V2600,'Branch Wise Work Timelines'!C:G,4,FALSE)+AA2600+1,VLOOKUP(V2600,'Branch Wise Work Timelines'!C:G,4,FALSE)+AA2600))</f>
        <v>44886.770833333336</v>
      </c>
      <c r="AG2600" s="67">
        <f>WORKDAY.INTL(AA2600,1,11)+VLOOKUP(V2600,'Branch Wise Work Timelines'!C:G,3,FALSE)</f>
        <v>44887.416666666664</v>
      </c>
      <c r="AH2600" s="69" t="str">
        <f t="shared" ca="1" si="489"/>
        <v>Out of TAT</v>
      </c>
      <c r="AI2600" s="69">
        <f t="shared" ca="1" si="490"/>
        <v>20563</v>
      </c>
      <c r="AJ2600" s="69" t="str">
        <f ca="1">IF(AI2600&lt;0,"0-12",IFERROR(VLOOKUP(AI2600,Breakup[],2,FALSE),"&gt;24"))</f>
        <v>&gt;24</v>
      </c>
      <c r="AK2600" s="69" t="str">
        <f>VLOOKUP(V2600,Master!B:D,3,FALSE)</f>
        <v>East</v>
      </c>
      <c r="AL2600" s="69" t="str">
        <f t="shared" si="491"/>
        <v>Kolkata</v>
      </c>
    </row>
    <row r="2601" spans="1:38">
      <c r="A2601" s="13" t="s">
        <v>5513</v>
      </c>
      <c r="B2601" s="54">
        <v>44701.581253506898</v>
      </c>
      <c r="C2601" s="13" t="s">
        <v>113</v>
      </c>
      <c r="D2601" s="13">
        <v>1725</v>
      </c>
      <c r="E2601" s="13" t="s">
        <v>5514</v>
      </c>
      <c r="F2601" s="13" t="s">
        <v>33</v>
      </c>
      <c r="G2601" s="14">
        <v>1653036048991</v>
      </c>
      <c r="H2601" s="55">
        <v>0.999733796296296</v>
      </c>
      <c r="I2601" s="33">
        <v>44886.9997337963</v>
      </c>
      <c r="J2601" s="58">
        <v>44886</v>
      </c>
      <c r="K2601" s="13" t="s">
        <v>263</v>
      </c>
      <c r="L2601" s="13" t="s">
        <v>69</v>
      </c>
      <c r="M2601" s="13" t="s">
        <v>101</v>
      </c>
      <c r="N2601" s="13" t="s">
        <v>206</v>
      </c>
      <c r="O2601" s="33" t="s">
        <v>38</v>
      </c>
      <c r="P2601" s="58" t="s">
        <v>38</v>
      </c>
      <c r="Q2601" s="33" t="s">
        <v>207</v>
      </c>
      <c r="R2601" s="14" t="s">
        <v>38</v>
      </c>
      <c r="S2601" s="13" t="s">
        <v>208</v>
      </c>
      <c r="T2601" s="13" t="s">
        <v>209</v>
      </c>
      <c r="U2601" s="33">
        <f t="shared" ca="1" si="480"/>
        <v>45744.56914039352</v>
      </c>
      <c r="V2601" s="13" t="str">
        <f t="shared" si="481"/>
        <v>Mumbai</v>
      </c>
      <c r="W2601" s="13" t="str">
        <f t="shared" si="482"/>
        <v>RI</v>
      </c>
      <c r="X2601" s="13">
        <f t="shared" si="483"/>
        <v>23</v>
      </c>
      <c r="Y2601" s="13" t="str">
        <f>IFERROR(VLOOKUP(C2601,ReceivingTeam[],2,FALSE),"HelpDesk")</f>
        <v>Branch office</v>
      </c>
      <c r="Z2601" s="67">
        <f t="shared" si="484"/>
        <v>44887.666400462964</v>
      </c>
      <c r="AA2601" s="68">
        <f t="shared" si="485"/>
        <v>44886</v>
      </c>
      <c r="AB2601" s="69" t="b">
        <f t="shared" si="486"/>
        <v>1</v>
      </c>
      <c r="AC2601" s="70">
        <f t="shared" si="487"/>
        <v>0.5</v>
      </c>
      <c r="AD2601" s="67">
        <f t="shared" si="488"/>
        <v>44887.666400462964</v>
      </c>
      <c r="AE2601" s="67">
        <f>VLOOKUP(V2601,'Branch Wise Work Timelines'!C:G,3,FALSE)+AA2601</f>
        <v>44886.416666666664</v>
      </c>
      <c r="AF2601" s="67">
        <f>IF(V2601="Bangalore",VLOOKUP(V2601,'Branch Wise Work Timelines'!C:G,4,FALSE)+AA2601+1,IF(V2601="Mumbai",VLOOKUP(V2601,'Branch Wise Work Timelines'!C:G,4,FALSE)+AA2601+1,VLOOKUP(V2601,'Branch Wise Work Timelines'!C:G,4,FALSE)+AA2601))</f>
        <v>44887.25</v>
      </c>
      <c r="AG2601" s="67">
        <f>WORKDAY.INTL(AA2601,1,11)+VLOOKUP(V2601,'Branch Wise Work Timelines'!C:G,3,FALSE)</f>
        <v>44887.416666666664</v>
      </c>
      <c r="AH2601" s="69" t="str">
        <f t="shared" ca="1" si="489"/>
        <v>Out of TAT</v>
      </c>
      <c r="AI2601" s="69">
        <f t="shared" ca="1" si="490"/>
        <v>20566</v>
      </c>
      <c r="AJ2601" s="69" t="str">
        <f ca="1">IF(AI2601&lt;0,"0-12",IFERROR(VLOOKUP(AI2601,Breakup[],2,FALSE),"&gt;24"))</f>
        <v>&gt;24</v>
      </c>
      <c r="AK2601" s="69" t="str">
        <f>VLOOKUP(V2601,Master!B:D,3,FALSE)</f>
        <v>East</v>
      </c>
      <c r="AL2601" s="69" t="str">
        <f t="shared" si="491"/>
        <v>Mumbai</v>
      </c>
    </row>
    <row r="2602" spans="1:38">
      <c r="A2602" s="13" t="s">
        <v>5515</v>
      </c>
      <c r="B2602" s="54">
        <v>44701.506538541697</v>
      </c>
      <c r="C2602" s="13" t="s">
        <v>986</v>
      </c>
      <c r="D2602" s="13">
        <v>1222</v>
      </c>
      <c r="E2602" s="13" t="s">
        <v>5516</v>
      </c>
      <c r="F2602" s="13" t="s">
        <v>46</v>
      </c>
      <c r="G2602" s="14">
        <v>1653030944104</v>
      </c>
      <c r="H2602" s="55">
        <v>0.303993055555556</v>
      </c>
      <c r="I2602" s="33">
        <v>44886.303993055597</v>
      </c>
      <c r="J2602" s="58">
        <v>44886</v>
      </c>
      <c r="K2602" s="13" t="s">
        <v>213</v>
      </c>
      <c r="L2602" s="13" t="s">
        <v>30</v>
      </c>
      <c r="M2602" s="13" t="s">
        <v>282</v>
      </c>
      <c r="N2602" s="13" t="s">
        <v>215</v>
      </c>
      <c r="O2602" s="33" t="s">
        <v>38</v>
      </c>
      <c r="P2602" s="58" t="s">
        <v>38</v>
      </c>
      <c r="Q2602" s="33" t="s">
        <v>207</v>
      </c>
      <c r="R2602" s="14" t="s">
        <v>38</v>
      </c>
      <c r="S2602" s="13" t="s">
        <v>208</v>
      </c>
      <c r="T2602" s="13" t="s">
        <v>209</v>
      </c>
      <c r="U2602" s="33">
        <f t="shared" ca="1" si="480"/>
        <v>45744.56914039352</v>
      </c>
      <c r="V2602" s="13" t="str">
        <f t="shared" si="481"/>
        <v>Bangalore</v>
      </c>
      <c r="W2602" s="13" t="str">
        <f t="shared" si="482"/>
        <v>RI</v>
      </c>
      <c r="X2602" s="13">
        <f t="shared" si="483"/>
        <v>7</v>
      </c>
      <c r="Y2602" s="13" t="str">
        <f>IFERROR(VLOOKUP(C2602,ReceivingTeam[],2,FALSE),"HelpDesk")</f>
        <v>HelpDesk</v>
      </c>
      <c r="Z2602" s="67">
        <f t="shared" si="484"/>
        <v>44886.916666666664</v>
      </c>
      <c r="AA2602" s="68">
        <f t="shared" si="485"/>
        <v>44886</v>
      </c>
      <c r="AB2602" s="69" t="b">
        <f t="shared" si="486"/>
        <v>1</v>
      </c>
      <c r="AC2602" s="70">
        <f t="shared" si="487"/>
        <v>0.5</v>
      </c>
      <c r="AD2602" s="67">
        <f t="shared" si="488"/>
        <v>44886.916666666664</v>
      </c>
      <c r="AE2602" s="67">
        <f>VLOOKUP(V2602,'Branch Wise Work Timelines'!C:G,3,FALSE)+AA2602</f>
        <v>44886.416666666664</v>
      </c>
      <c r="AF2602" s="67">
        <f>IF(V2602="Bangalore",VLOOKUP(V2602,'Branch Wise Work Timelines'!C:G,4,FALSE)+AA2602+1,IF(V2602="Mumbai",VLOOKUP(V2602,'Branch Wise Work Timelines'!C:G,4,FALSE)+AA2602+1,VLOOKUP(V2602,'Branch Wise Work Timelines'!C:G,4,FALSE)+AA2602))</f>
        <v>44887.104166666664</v>
      </c>
      <c r="AG2602" s="67">
        <f>WORKDAY.INTL(AA2602,1,11)+VLOOKUP(V2602,'Branch Wise Work Timelines'!C:G,3,FALSE)</f>
        <v>44887.416666666664</v>
      </c>
      <c r="AH2602" s="69" t="str">
        <f t="shared" ca="1" si="489"/>
        <v>Out of TAT</v>
      </c>
      <c r="AI2602" s="69">
        <f t="shared" ca="1" si="490"/>
        <v>20584</v>
      </c>
      <c r="AJ2602" s="69" t="str">
        <f ca="1">IF(AI2602&lt;0,"0-12",IFERROR(VLOOKUP(AI2602,Breakup[],2,FALSE),"&gt;24"))</f>
        <v>&gt;24</v>
      </c>
      <c r="AK2602" s="69" t="str">
        <f>VLOOKUP(V2602,Master!B:D,3,FALSE)</f>
        <v>South</v>
      </c>
      <c r="AL2602" s="69" t="str">
        <f t="shared" si="491"/>
        <v>Bangalore</v>
      </c>
    </row>
    <row r="2603" spans="1:38">
      <c r="A2603" s="13" t="s">
        <v>5517</v>
      </c>
      <c r="B2603" s="54">
        <v>44701.633633715297</v>
      </c>
      <c r="C2603" s="13" t="s">
        <v>89</v>
      </c>
      <c r="D2603" s="13">
        <v>1752</v>
      </c>
      <c r="E2603" s="13" t="s">
        <v>5518</v>
      </c>
      <c r="F2603" s="13" t="s">
        <v>15</v>
      </c>
      <c r="G2603" s="14">
        <v>1653042448483</v>
      </c>
      <c r="H2603" s="55">
        <v>0.15997685185185201</v>
      </c>
      <c r="I2603" s="33">
        <v>44882.159976851799</v>
      </c>
      <c r="J2603" s="58">
        <v>44882</v>
      </c>
      <c r="K2603" s="13" t="s">
        <v>213</v>
      </c>
      <c r="L2603" s="13" t="s">
        <v>30</v>
      </c>
      <c r="M2603" s="13" t="s">
        <v>75</v>
      </c>
      <c r="N2603" s="13" t="s">
        <v>215</v>
      </c>
      <c r="O2603" s="33" t="s">
        <v>38</v>
      </c>
      <c r="P2603" s="58" t="s">
        <v>38</v>
      </c>
      <c r="Q2603" s="33" t="s">
        <v>207</v>
      </c>
      <c r="R2603" s="14" t="s">
        <v>38</v>
      </c>
      <c r="S2603" s="13" t="s">
        <v>208</v>
      </c>
      <c r="T2603" s="13" t="s">
        <v>209</v>
      </c>
      <c r="U2603" s="33">
        <f t="shared" ca="1" si="480"/>
        <v>45744.56914039352</v>
      </c>
      <c r="V2603" s="13" t="str">
        <f t="shared" si="481"/>
        <v>Bangalore</v>
      </c>
      <c r="W2603" s="13" t="str">
        <f t="shared" si="482"/>
        <v>CLS</v>
      </c>
      <c r="X2603" s="13">
        <f t="shared" si="483"/>
        <v>3</v>
      </c>
      <c r="Y2603" s="13" t="str">
        <f>IFERROR(VLOOKUP(C2603,ReceivingTeam[],2,FALSE),"HelpDesk")</f>
        <v>Branch office</v>
      </c>
      <c r="Z2603" s="67">
        <f t="shared" si="484"/>
        <v>44882.916666666664</v>
      </c>
      <c r="AA2603" s="68">
        <f t="shared" si="485"/>
        <v>44882</v>
      </c>
      <c r="AB2603" s="69" t="b">
        <f t="shared" si="486"/>
        <v>1</v>
      </c>
      <c r="AC2603" s="70">
        <f t="shared" si="487"/>
        <v>0.5</v>
      </c>
      <c r="AD2603" s="67">
        <f t="shared" si="488"/>
        <v>44882.916666666664</v>
      </c>
      <c r="AE2603" s="67">
        <f>VLOOKUP(V2603,'Branch Wise Work Timelines'!C:G,3,FALSE)+AA2603</f>
        <v>44882.416666666664</v>
      </c>
      <c r="AF2603" s="67">
        <f>IF(V2603="Bangalore",VLOOKUP(V2603,'Branch Wise Work Timelines'!C:G,4,FALSE)+AA2603+1,IF(V2603="Mumbai",VLOOKUP(V2603,'Branch Wise Work Timelines'!C:G,4,FALSE)+AA2603+1,VLOOKUP(V2603,'Branch Wise Work Timelines'!C:G,4,FALSE)+AA2603))</f>
        <v>44883.104166666664</v>
      </c>
      <c r="AG2603" s="67">
        <f>WORKDAY.INTL(AA2603,1,11)+VLOOKUP(V2603,'Branch Wise Work Timelines'!C:G,3,FALSE)</f>
        <v>44883.416666666664</v>
      </c>
      <c r="AH2603" s="69" t="str">
        <f t="shared" ca="1" si="489"/>
        <v>Out of TAT</v>
      </c>
      <c r="AI2603" s="69">
        <f t="shared" ca="1" si="490"/>
        <v>20680</v>
      </c>
      <c r="AJ2603" s="69" t="str">
        <f ca="1">IF(AI2603&lt;0,"0-12",IFERROR(VLOOKUP(AI2603,Breakup[],2,FALSE),"&gt;24"))</f>
        <v>&gt;24</v>
      </c>
      <c r="AK2603" s="69" t="str">
        <f>VLOOKUP(V2603,Master!B:D,3,FALSE)</f>
        <v>South</v>
      </c>
      <c r="AL2603" s="69" t="str">
        <f t="shared" si="491"/>
        <v>Bangalore-CLS</v>
      </c>
    </row>
    <row r="2604" spans="1:38">
      <c r="A2604" s="13" t="s">
        <v>5519</v>
      </c>
      <c r="B2604" s="54">
        <v>44701.658122604204</v>
      </c>
      <c r="C2604" s="13" t="s">
        <v>414</v>
      </c>
      <c r="D2604" s="13">
        <v>707</v>
      </c>
      <c r="E2604" s="13" t="s">
        <v>5520</v>
      </c>
      <c r="F2604" s="13" t="s">
        <v>33</v>
      </c>
      <c r="G2604" s="14">
        <v>1653042672897</v>
      </c>
      <c r="H2604" s="55">
        <v>0.84243055555555602</v>
      </c>
      <c r="I2604" s="33">
        <v>44890.842430555596</v>
      </c>
      <c r="J2604" s="58">
        <v>44890</v>
      </c>
      <c r="K2604" s="13" t="s">
        <v>397</v>
      </c>
      <c r="L2604" s="13" t="s">
        <v>50</v>
      </c>
      <c r="M2604" s="13" t="s">
        <v>414</v>
      </c>
      <c r="N2604" s="13" t="s">
        <v>206</v>
      </c>
      <c r="O2604" s="33" t="s">
        <v>38</v>
      </c>
      <c r="P2604" s="58" t="s">
        <v>38</v>
      </c>
      <c r="Q2604" s="33" t="s">
        <v>207</v>
      </c>
      <c r="R2604" s="14" t="s">
        <v>38</v>
      </c>
      <c r="S2604" s="13" t="s">
        <v>216</v>
      </c>
      <c r="T2604" s="13" t="s">
        <v>217</v>
      </c>
      <c r="U2604" s="33">
        <f t="shared" ca="1" si="480"/>
        <v>45744.56914039352</v>
      </c>
      <c r="V2604" s="13" t="str">
        <f t="shared" si="481"/>
        <v>Cochin</v>
      </c>
      <c r="W2604" s="13" t="str">
        <f t="shared" si="482"/>
        <v>RI</v>
      </c>
      <c r="X2604" s="13">
        <f t="shared" si="483"/>
        <v>20</v>
      </c>
      <c r="Y2604" s="13" t="str">
        <f>IFERROR(VLOOKUP(C2604,ReceivingTeam[],2,FALSE),"HelpDesk")</f>
        <v>HelpDesk</v>
      </c>
      <c r="Z2604" s="67">
        <f t="shared" si="484"/>
        <v>44891.988263888925</v>
      </c>
      <c r="AA2604" s="68">
        <f t="shared" si="485"/>
        <v>44890</v>
      </c>
      <c r="AB2604" s="69" t="b">
        <f t="shared" si="486"/>
        <v>1</v>
      </c>
      <c r="AC2604" s="70">
        <f t="shared" si="487"/>
        <v>0.5</v>
      </c>
      <c r="AD2604" s="67">
        <f t="shared" si="488"/>
        <v>44891.988263888925</v>
      </c>
      <c r="AE2604" s="67">
        <f>VLOOKUP(V2604,'Branch Wise Work Timelines'!C:G,3,FALSE)+AA2604</f>
        <v>44890.416666666664</v>
      </c>
      <c r="AF2604" s="67">
        <f>IF(V2604="Bangalore",VLOOKUP(V2604,'Branch Wise Work Timelines'!C:G,4,FALSE)+AA2604+1,IF(V2604="Mumbai",VLOOKUP(V2604,'Branch Wise Work Timelines'!C:G,4,FALSE)+AA2604+1,VLOOKUP(V2604,'Branch Wise Work Timelines'!C:G,4,FALSE)+AA2604))</f>
        <v>44890.770833333336</v>
      </c>
      <c r="AG2604" s="67">
        <f>WORKDAY.INTL(AA2604,1,11)+VLOOKUP(V2604,'Branch Wise Work Timelines'!C:G,3,FALSE)</f>
        <v>44891.416666666664</v>
      </c>
      <c r="AH2604" s="69" t="str">
        <f t="shared" ca="1" si="489"/>
        <v>Out of TAT</v>
      </c>
      <c r="AI2604" s="69">
        <f t="shared" ca="1" si="490"/>
        <v>20462</v>
      </c>
      <c r="AJ2604" s="69" t="str">
        <f ca="1">IF(AI2604&lt;0,"0-12",IFERROR(VLOOKUP(AI2604,Breakup[],2,FALSE),"&gt;24"))</f>
        <v>&gt;24</v>
      </c>
      <c r="AK2604" s="69" t="str">
        <f>VLOOKUP(V2604,Master!B:D,3,FALSE)</f>
        <v>South</v>
      </c>
      <c r="AL2604" s="69" t="str">
        <f t="shared" si="491"/>
        <v>Cochin</v>
      </c>
    </row>
    <row r="2605" spans="1:38">
      <c r="A2605" s="13" t="s">
        <v>5521</v>
      </c>
      <c r="B2605" s="54">
        <v>44701.6424114931</v>
      </c>
      <c r="C2605" s="13" t="s">
        <v>414</v>
      </c>
      <c r="D2605" s="13">
        <v>277</v>
      </c>
      <c r="E2605" s="13" t="s">
        <v>5522</v>
      </c>
      <c r="F2605" s="13" t="s">
        <v>33</v>
      </c>
      <c r="G2605" s="14">
        <v>1653042672897</v>
      </c>
      <c r="H2605" s="55">
        <v>0.86770833333333297</v>
      </c>
      <c r="I2605" s="33">
        <v>44884.867708333302</v>
      </c>
      <c r="J2605" s="58">
        <v>44884</v>
      </c>
      <c r="K2605" s="13" t="s">
        <v>397</v>
      </c>
      <c r="L2605" s="13" t="s">
        <v>50</v>
      </c>
      <c r="M2605" s="13" t="s">
        <v>414</v>
      </c>
      <c r="N2605" s="13" t="s">
        <v>215</v>
      </c>
      <c r="O2605" s="33" t="s">
        <v>38</v>
      </c>
      <c r="P2605" s="58" t="s">
        <v>38</v>
      </c>
      <c r="Q2605" s="33" t="s">
        <v>207</v>
      </c>
      <c r="R2605" s="14" t="s">
        <v>38</v>
      </c>
      <c r="S2605" s="13" t="s">
        <v>216</v>
      </c>
      <c r="T2605" s="13" t="s">
        <v>217</v>
      </c>
      <c r="U2605" s="33">
        <f t="shared" ca="1" si="480"/>
        <v>45744.56914039352</v>
      </c>
      <c r="V2605" s="13" t="str">
        <f t="shared" si="481"/>
        <v>Cochin</v>
      </c>
      <c r="W2605" s="13" t="str">
        <f t="shared" si="482"/>
        <v>RI</v>
      </c>
      <c r="X2605" s="13">
        <f t="shared" si="483"/>
        <v>20</v>
      </c>
      <c r="Y2605" s="13" t="str">
        <f>IFERROR(VLOOKUP(C2605,ReceivingTeam[],2,FALSE),"HelpDesk")</f>
        <v>HelpDesk</v>
      </c>
      <c r="Z2605" s="67">
        <f t="shared" si="484"/>
        <v>44887.013541666631</v>
      </c>
      <c r="AA2605" s="68">
        <f t="shared" si="485"/>
        <v>44884</v>
      </c>
      <c r="AB2605" s="69" t="b">
        <f t="shared" si="486"/>
        <v>1</v>
      </c>
      <c r="AC2605" s="70">
        <f t="shared" si="487"/>
        <v>0.5</v>
      </c>
      <c r="AD2605" s="67">
        <f t="shared" si="488"/>
        <v>44887.013541666631</v>
      </c>
      <c r="AE2605" s="67">
        <f>VLOOKUP(V2605,'Branch Wise Work Timelines'!C:G,3,FALSE)+AA2605</f>
        <v>44884.416666666664</v>
      </c>
      <c r="AF2605" s="67">
        <f>IF(V2605="Bangalore",VLOOKUP(V2605,'Branch Wise Work Timelines'!C:G,4,FALSE)+AA2605+1,IF(V2605="Mumbai",VLOOKUP(V2605,'Branch Wise Work Timelines'!C:G,4,FALSE)+AA2605+1,VLOOKUP(V2605,'Branch Wise Work Timelines'!C:G,4,FALSE)+AA2605))</f>
        <v>44884.770833333336</v>
      </c>
      <c r="AG2605" s="67">
        <f>WORKDAY.INTL(AA2605,1,11)+VLOOKUP(V2605,'Branch Wise Work Timelines'!C:G,3,FALSE)</f>
        <v>44886.416666666664</v>
      </c>
      <c r="AH2605" s="69" t="str">
        <f t="shared" ca="1" si="489"/>
        <v>Out of TAT</v>
      </c>
      <c r="AI2605" s="69">
        <f t="shared" ca="1" si="490"/>
        <v>20582</v>
      </c>
      <c r="AJ2605" s="69" t="str">
        <f ca="1">IF(AI2605&lt;0,"0-12",IFERROR(VLOOKUP(AI2605,Breakup[],2,FALSE),"&gt;24"))</f>
        <v>&gt;24</v>
      </c>
      <c r="AK2605" s="69" t="str">
        <f>VLOOKUP(V2605,Master!B:D,3,FALSE)</f>
        <v>South</v>
      </c>
      <c r="AL2605" s="69" t="str">
        <f t="shared" si="491"/>
        <v>Cochin</v>
      </c>
    </row>
    <row r="2606" spans="1:38">
      <c r="A2606" s="13" t="s">
        <v>5523</v>
      </c>
      <c r="B2606" s="54">
        <v>44701.675205706</v>
      </c>
      <c r="C2606" s="13" t="s">
        <v>316</v>
      </c>
      <c r="D2606" s="13">
        <v>594</v>
      </c>
      <c r="E2606" s="13" t="s">
        <v>5524</v>
      </c>
      <c r="F2606" s="13" t="s">
        <v>33</v>
      </c>
      <c r="G2606" s="14">
        <v>1653044260842</v>
      </c>
      <c r="H2606" s="55">
        <v>0.72624999999999995</v>
      </c>
      <c r="I2606" s="33">
        <v>44884.72625</v>
      </c>
      <c r="J2606" s="58">
        <v>44884</v>
      </c>
      <c r="K2606" s="13" t="s">
        <v>213</v>
      </c>
      <c r="L2606" s="13" t="s">
        <v>30</v>
      </c>
      <c r="M2606" s="13" t="s">
        <v>282</v>
      </c>
      <c r="N2606" s="13" t="s">
        <v>206</v>
      </c>
      <c r="O2606" s="33" t="s">
        <v>38</v>
      </c>
      <c r="P2606" s="58" t="s">
        <v>38</v>
      </c>
      <c r="Q2606" s="33" t="s">
        <v>207</v>
      </c>
      <c r="R2606" s="14" t="s">
        <v>38</v>
      </c>
      <c r="S2606" s="13" t="s">
        <v>216</v>
      </c>
      <c r="T2606" s="13" t="s">
        <v>217</v>
      </c>
      <c r="U2606" s="33">
        <f t="shared" ca="1" si="480"/>
        <v>45744.56914039352</v>
      </c>
      <c r="V2606" s="13" t="str">
        <f t="shared" si="481"/>
        <v>Bangalore</v>
      </c>
      <c r="W2606" s="13" t="str">
        <f t="shared" si="482"/>
        <v>RI</v>
      </c>
      <c r="X2606" s="13">
        <f t="shared" si="483"/>
        <v>17</v>
      </c>
      <c r="Y2606" s="13" t="str">
        <f>IFERROR(VLOOKUP(C2606,ReceivingTeam[],2,FALSE),"HelpDesk")</f>
        <v>HelpDesk</v>
      </c>
      <c r="Z2606" s="67">
        <f t="shared" si="484"/>
        <v>44886.53875</v>
      </c>
      <c r="AA2606" s="68">
        <f t="shared" si="485"/>
        <v>44884</v>
      </c>
      <c r="AB2606" s="69" t="b">
        <f t="shared" si="486"/>
        <v>1</v>
      </c>
      <c r="AC2606" s="70">
        <f t="shared" si="487"/>
        <v>0.5</v>
      </c>
      <c r="AD2606" s="67">
        <f t="shared" si="488"/>
        <v>44886.53875</v>
      </c>
      <c r="AE2606" s="67">
        <f>VLOOKUP(V2606,'Branch Wise Work Timelines'!C:G,3,FALSE)+AA2606</f>
        <v>44884.416666666664</v>
      </c>
      <c r="AF2606" s="67">
        <f>IF(V2606="Bangalore",VLOOKUP(V2606,'Branch Wise Work Timelines'!C:G,4,FALSE)+AA2606+1,IF(V2606="Mumbai",VLOOKUP(V2606,'Branch Wise Work Timelines'!C:G,4,FALSE)+AA2606+1,VLOOKUP(V2606,'Branch Wise Work Timelines'!C:G,4,FALSE)+AA2606))</f>
        <v>44885.104166666664</v>
      </c>
      <c r="AG2606" s="67">
        <f>WORKDAY.INTL(AA2606,1,11)+VLOOKUP(V2606,'Branch Wise Work Timelines'!C:G,3,FALSE)</f>
        <v>44886.416666666664</v>
      </c>
      <c r="AH2606" s="69" t="str">
        <f t="shared" ca="1" si="489"/>
        <v>Out of TAT</v>
      </c>
      <c r="AI2606" s="69">
        <f t="shared" ca="1" si="490"/>
        <v>20593</v>
      </c>
      <c r="AJ2606" s="69" t="str">
        <f ca="1">IF(AI2606&lt;0,"0-12",IFERROR(VLOOKUP(AI2606,Breakup[],2,FALSE),"&gt;24"))</f>
        <v>&gt;24</v>
      </c>
      <c r="AK2606" s="69" t="str">
        <f>VLOOKUP(V2606,Master!B:D,3,FALSE)</f>
        <v>South</v>
      </c>
      <c r="AL2606" s="69" t="str">
        <f t="shared" si="491"/>
        <v>Bangalore</v>
      </c>
    </row>
    <row r="2607" spans="1:38">
      <c r="A2607" s="13" t="s">
        <v>5525</v>
      </c>
      <c r="B2607" s="54">
        <v>44701.578542164403</v>
      </c>
      <c r="C2607" s="13" t="s">
        <v>91</v>
      </c>
      <c r="D2607" s="13">
        <v>974</v>
      </c>
      <c r="E2607" s="13" t="s">
        <v>5526</v>
      </c>
      <c r="F2607" s="13" t="s">
        <v>46</v>
      </c>
      <c r="G2607" s="14">
        <v>1653037600168</v>
      </c>
      <c r="H2607" s="55">
        <v>0.80998842592592601</v>
      </c>
      <c r="I2607" s="33">
        <v>44890.809988425899</v>
      </c>
      <c r="J2607" s="58">
        <v>44890</v>
      </c>
      <c r="K2607" s="13" t="s">
        <v>213</v>
      </c>
      <c r="L2607" s="13" t="s">
        <v>30</v>
      </c>
      <c r="M2607" s="13" t="s">
        <v>282</v>
      </c>
      <c r="N2607" s="13" t="s">
        <v>206</v>
      </c>
      <c r="O2607" s="33" t="s">
        <v>38</v>
      </c>
      <c r="P2607" s="58" t="s">
        <v>38</v>
      </c>
      <c r="Q2607" s="33" t="s">
        <v>207</v>
      </c>
      <c r="R2607" s="14" t="s">
        <v>38</v>
      </c>
      <c r="S2607" s="13" t="s">
        <v>208</v>
      </c>
      <c r="T2607" s="13" t="s">
        <v>209</v>
      </c>
      <c r="U2607" s="33">
        <f t="shared" ca="1" si="480"/>
        <v>45744.56914039352</v>
      </c>
      <c r="V2607" s="13" t="str">
        <f t="shared" si="481"/>
        <v>Bangalore</v>
      </c>
      <c r="W2607" s="13" t="str">
        <f t="shared" si="482"/>
        <v>RI</v>
      </c>
      <c r="X2607" s="13">
        <f t="shared" si="483"/>
        <v>19</v>
      </c>
      <c r="Y2607" s="13" t="str">
        <f>IFERROR(VLOOKUP(C2607,ReceivingTeam[],2,FALSE),"HelpDesk")</f>
        <v>Branch office</v>
      </c>
      <c r="Z2607" s="67">
        <f t="shared" si="484"/>
        <v>44891.622488425899</v>
      </c>
      <c r="AA2607" s="68">
        <f t="shared" si="485"/>
        <v>44890</v>
      </c>
      <c r="AB2607" s="69" t="b">
        <f t="shared" si="486"/>
        <v>1</v>
      </c>
      <c r="AC2607" s="70">
        <f t="shared" si="487"/>
        <v>0.5</v>
      </c>
      <c r="AD2607" s="67">
        <f t="shared" si="488"/>
        <v>44891.622488425899</v>
      </c>
      <c r="AE2607" s="67">
        <f>VLOOKUP(V2607,'Branch Wise Work Timelines'!C:G,3,FALSE)+AA2607</f>
        <v>44890.416666666664</v>
      </c>
      <c r="AF2607" s="67">
        <f>IF(V2607="Bangalore",VLOOKUP(V2607,'Branch Wise Work Timelines'!C:G,4,FALSE)+AA2607+1,IF(V2607="Mumbai",VLOOKUP(V2607,'Branch Wise Work Timelines'!C:G,4,FALSE)+AA2607+1,VLOOKUP(V2607,'Branch Wise Work Timelines'!C:G,4,FALSE)+AA2607))</f>
        <v>44891.104166666664</v>
      </c>
      <c r="AG2607" s="67">
        <f>WORKDAY.INTL(AA2607,1,11)+VLOOKUP(V2607,'Branch Wise Work Timelines'!C:G,3,FALSE)</f>
        <v>44891.416666666664</v>
      </c>
      <c r="AH2607" s="69" t="str">
        <f t="shared" ca="1" si="489"/>
        <v>Out of TAT</v>
      </c>
      <c r="AI2607" s="69">
        <f t="shared" ca="1" si="490"/>
        <v>20471</v>
      </c>
      <c r="AJ2607" s="69" t="str">
        <f ca="1">IF(AI2607&lt;0,"0-12",IFERROR(VLOOKUP(AI2607,Breakup[],2,FALSE),"&gt;24"))</f>
        <v>&gt;24</v>
      </c>
      <c r="AK2607" s="69" t="str">
        <f>VLOOKUP(V2607,Master!B:D,3,FALSE)</f>
        <v>South</v>
      </c>
      <c r="AL2607" s="69" t="str">
        <f t="shared" si="491"/>
        <v>Bangalore</v>
      </c>
    </row>
    <row r="2608" spans="1:38">
      <c r="A2608" s="13" t="s">
        <v>5527</v>
      </c>
      <c r="B2608" s="54">
        <v>44701.546821759301</v>
      </c>
      <c r="C2608" s="13" t="s">
        <v>227</v>
      </c>
      <c r="D2608" s="13">
        <v>1641</v>
      </c>
      <c r="E2608" s="13" t="s">
        <v>5528</v>
      </c>
      <c r="F2608" s="13" t="s">
        <v>15</v>
      </c>
      <c r="G2608" s="14">
        <v>1653034041355</v>
      </c>
      <c r="H2608" s="55">
        <v>0.35273148148148098</v>
      </c>
      <c r="I2608" s="33">
        <v>44887.3527314815</v>
      </c>
      <c r="J2608" s="58">
        <v>44887</v>
      </c>
      <c r="K2608" s="13" t="s">
        <v>213</v>
      </c>
      <c r="L2608" s="13" t="s">
        <v>30</v>
      </c>
      <c r="M2608" s="13" t="s">
        <v>227</v>
      </c>
      <c r="N2608" s="13" t="s">
        <v>206</v>
      </c>
      <c r="O2608" s="33" t="s">
        <v>38</v>
      </c>
      <c r="P2608" s="58" t="s">
        <v>38</v>
      </c>
      <c r="Q2608" s="33" t="s">
        <v>207</v>
      </c>
      <c r="R2608" s="14" t="s">
        <v>38</v>
      </c>
      <c r="S2608" s="13" t="s">
        <v>216</v>
      </c>
      <c r="T2608" s="13" t="s">
        <v>217</v>
      </c>
      <c r="U2608" s="33">
        <f t="shared" ca="1" si="480"/>
        <v>45744.56914039352</v>
      </c>
      <c r="V2608" s="13" t="str">
        <f t="shared" si="481"/>
        <v>Bangalore</v>
      </c>
      <c r="W2608" s="13" t="str">
        <f t="shared" si="482"/>
        <v>CLS</v>
      </c>
      <c r="X2608" s="13">
        <f t="shared" si="483"/>
        <v>8</v>
      </c>
      <c r="Y2608" s="13" t="str">
        <f>IFERROR(VLOOKUP(C2608,ReceivingTeam[],2,FALSE),"HelpDesk")</f>
        <v>HelpDesk</v>
      </c>
      <c r="Z2608" s="67">
        <f t="shared" si="484"/>
        <v>44887.916666666664</v>
      </c>
      <c r="AA2608" s="68">
        <f t="shared" si="485"/>
        <v>44887</v>
      </c>
      <c r="AB2608" s="69" t="b">
        <f t="shared" si="486"/>
        <v>1</v>
      </c>
      <c r="AC2608" s="70">
        <f t="shared" si="487"/>
        <v>0.5</v>
      </c>
      <c r="AD2608" s="67">
        <f t="shared" si="488"/>
        <v>44887.916666666664</v>
      </c>
      <c r="AE2608" s="67">
        <f>VLOOKUP(V2608,'Branch Wise Work Timelines'!C:G,3,FALSE)+AA2608</f>
        <v>44887.416666666664</v>
      </c>
      <c r="AF2608" s="67">
        <f>IF(V2608="Bangalore",VLOOKUP(V2608,'Branch Wise Work Timelines'!C:G,4,FALSE)+AA2608+1,IF(V2608="Mumbai",VLOOKUP(V2608,'Branch Wise Work Timelines'!C:G,4,FALSE)+AA2608+1,VLOOKUP(V2608,'Branch Wise Work Timelines'!C:G,4,FALSE)+AA2608))</f>
        <v>44888.104166666664</v>
      </c>
      <c r="AG2608" s="67">
        <f>WORKDAY.INTL(AA2608,1,11)+VLOOKUP(V2608,'Branch Wise Work Timelines'!C:G,3,FALSE)</f>
        <v>44888.416666666664</v>
      </c>
      <c r="AH2608" s="69" t="str">
        <f t="shared" ca="1" si="489"/>
        <v>Out of TAT</v>
      </c>
      <c r="AI2608" s="69">
        <f t="shared" ca="1" si="490"/>
        <v>20560</v>
      </c>
      <c r="AJ2608" s="69" t="str">
        <f ca="1">IF(AI2608&lt;0,"0-12",IFERROR(VLOOKUP(AI2608,Breakup[],2,FALSE),"&gt;24"))</f>
        <v>&gt;24</v>
      </c>
      <c r="AK2608" s="69" t="str">
        <f>VLOOKUP(V2608,Master!B:D,3,FALSE)</f>
        <v>South</v>
      </c>
      <c r="AL2608" s="69" t="str">
        <f t="shared" si="491"/>
        <v>Bangalore-CLS</v>
      </c>
    </row>
    <row r="2609" spans="1:38">
      <c r="A2609" s="13" t="s">
        <v>5529</v>
      </c>
      <c r="B2609" s="54">
        <v>44701.659449074097</v>
      </c>
      <c r="C2609" s="13" t="s">
        <v>467</v>
      </c>
      <c r="D2609" s="13">
        <v>677</v>
      </c>
      <c r="E2609" s="13" t="s">
        <v>5530</v>
      </c>
      <c r="F2609" s="13" t="s">
        <v>15</v>
      </c>
      <c r="G2609" s="14">
        <v>1653043097971</v>
      </c>
      <c r="H2609" s="55">
        <v>0.89847222222222201</v>
      </c>
      <c r="I2609" s="33">
        <v>44890.898472222201</v>
      </c>
      <c r="J2609" s="58">
        <v>44890</v>
      </c>
      <c r="K2609" s="13" t="s">
        <v>213</v>
      </c>
      <c r="L2609" s="13" t="s">
        <v>30</v>
      </c>
      <c r="M2609" s="13" t="s">
        <v>214</v>
      </c>
      <c r="N2609" s="13" t="s">
        <v>206</v>
      </c>
      <c r="O2609" s="33" t="s">
        <v>38</v>
      </c>
      <c r="P2609" s="58" t="s">
        <v>38</v>
      </c>
      <c r="Q2609" s="33" t="s">
        <v>207</v>
      </c>
      <c r="R2609" s="14" t="s">
        <v>38</v>
      </c>
      <c r="S2609" s="13" t="s">
        <v>216</v>
      </c>
      <c r="T2609" s="13" t="s">
        <v>217</v>
      </c>
      <c r="U2609" s="33">
        <f t="shared" ca="1" si="480"/>
        <v>45744.56914039352</v>
      </c>
      <c r="V2609" s="13" t="str">
        <f t="shared" si="481"/>
        <v>Bangalore</v>
      </c>
      <c r="W2609" s="13" t="str">
        <f t="shared" si="482"/>
        <v>CLS</v>
      </c>
      <c r="X2609" s="13">
        <f t="shared" si="483"/>
        <v>21</v>
      </c>
      <c r="Y2609" s="13" t="str">
        <f>IFERROR(VLOOKUP(C2609,ReceivingTeam[],2,FALSE),"HelpDesk")</f>
        <v>HelpDesk</v>
      </c>
      <c r="Z2609" s="67">
        <f t="shared" si="484"/>
        <v>44891.710972222201</v>
      </c>
      <c r="AA2609" s="68">
        <f t="shared" si="485"/>
        <v>44890</v>
      </c>
      <c r="AB2609" s="69" t="b">
        <f t="shared" si="486"/>
        <v>1</v>
      </c>
      <c r="AC2609" s="70">
        <f t="shared" si="487"/>
        <v>0.5</v>
      </c>
      <c r="AD2609" s="67">
        <f t="shared" si="488"/>
        <v>44891.710972222201</v>
      </c>
      <c r="AE2609" s="67">
        <f>VLOOKUP(V2609,'Branch Wise Work Timelines'!C:G,3,FALSE)+AA2609</f>
        <v>44890.416666666664</v>
      </c>
      <c r="AF2609" s="67">
        <f>IF(V2609="Bangalore",VLOOKUP(V2609,'Branch Wise Work Timelines'!C:G,4,FALSE)+AA2609+1,IF(V2609="Mumbai",VLOOKUP(V2609,'Branch Wise Work Timelines'!C:G,4,FALSE)+AA2609+1,VLOOKUP(V2609,'Branch Wise Work Timelines'!C:G,4,FALSE)+AA2609))</f>
        <v>44891.104166666664</v>
      </c>
      <c r="AG2609" s="67">
        <f>WORKDAY.INTL(AA2609,1,11)+VLOOKUP(V2609,'Branch Wise Work Timelines'!C:G,3,FALSE)</f>
        <v>44891.416666666664</v>
      </c>
      <c r="AH2609" s="69" t="str">
        <f t="shared" ca="1" si="489"/>
        <v>Out of TAT</v>
      </c>
      <c r="AI2609" s="69">
        <f t="shared" ca="1" si="490"/>
        <v>20469</v>
      </c>
      <c r="AJ2609" s="69" t="str">
        <f ca="1">IF(AI2609&lt;0,"0-12",IFERROR(VLOOKUP(AI2609,Breakup[],2,FALSE),"&gt;24"))</f>
        <v>&gt;24</v>
      </c>
      <c r="AK2609" s="69" t="str">
        <f>VLOOKUP(V2609,Master!B:D,3,FALSE)</f>
        <v>South</v>
      </c>
      <c r="AL2609" s="69" t="str">
        <f t="shared" si="491"/>
        <v>Bangalore-CLS</v>
      </c>
    </row>
    <row r="2610" spans="1:38">
      <c r="A2610" s="13" t="s">
        <v>5531</v>
      </c>
      <c r="B2610" s="54">
        <v>44700.712731979198</v>
      </c>
      <c r="C2610" s="13" t="s">
        <v>153</v>
      </c>
      <c r="D2610" s="13">
        <v>640</v>
      </c>
      <c r="E2610" s="13" t="s">
        <v>5532</v>
      </c>
      <c r="F2610" s="13" t="s">
        <v>33</v>
      </c>
      <c r="G2610" s="14">
        <v>1653020325382</v>
      </c>
      <c r="H2610" s="55">
        <v>0.66636574074074095</v>
      </c>
      <c r="I2610" s="33">
        <v>44886.666365740697</v>
      </c>
      <c r="J2610" s="58">
        <v>44886</v>
      </c>
      <c r="K2610" s="13" t="s">
        <v>397</v>
      </c>
      <c r="L2610" s="13" t="s">
        <v>50</v>
      </c>
      <c r="M2610" s="13" t="s">
        <v>153</v>
      </c>
      <c r="N2610" s="13" t="s">
        <v>215</v>
      </c>
      <c r="O2610" s="33" t="s">
        <v>38</v>
      </c>
      <c r="P2610" s="58" t="s">
        <v>38</v>
      </c>
      <c r="Q2610" s="33" t="s">
        <v>207</v>
      </c>
      <c r="R2610" s="14" t="s">
        <v>38</v>
      </c>
      <c r="S2610" s="13" t="s">
        <v>216</v>
      </c>
      <c r="T2610" s="13" t="s">
        <v>217</v>
      </c>
      <c r="U2610" s="33">
        <f t="shared" ca="1" si="480"/>
        <v>45744.56914039352</v>
      </c>
      <c r="V2610" s="13" t="str">
        <f t="shared" si="481"/>
        <v>Cochin</v>
      </c>
      <c r="W2610" s="13" t="str">
        <f t="shared" si="482"/>
        <v>RI</v>
      </c>
      <c r="X2610" s="13">
        <f t="shared" si="483"/>
        <v>15</v>
      </c>
      <c r="Y2610" s="13" t="str">
        <f>IFERROR(VLOOKUP(C2610,ReceivingTeam[],2,FALSE),"HelpDesk")</f>
        <v>Branch office</v>
      </c>
      <c r="Z2610" s="67">
        <f t="shared" si="484"/>
        <v>44887.812199074026</v>
      </c>
      <c r="AA2610" s="68">
        <f t="shared" si="485"/>
        <v>44886</v>
      </c>
      <c r="AB2610" s="69" t="b">
        <f t="shared" si="486"/>
        <v>1</v>
      </c>
      <c r="AC2610" s="70">
        <f t="shared" si="487"/>
        <v>0.5</v>
      </c>
      <c r="AD2610" s="67">
        <f t="shared" si="488"/>
        <v>44887.812199074026</v>
      </c>
      <c r="AE2610" s="67">
        <f>VLOOKUP(V2610,'Branch Wise Work Timelines'!C:G,3,FALSE)+AA2610</f>
        <v>44886.416666666664</v>
      </c>
      <c r="AF2610" s="67">
        <f>IF(V2610="Bangalore",VLOOKUP(V2610,'Branch Wise Work Timelines'!C:G,4,FALSE)+AA2610+1,IF(V2610="Mumbai",VLOOKUP(V2610,'Branch Wise Work Timelines'!C:G,4,FALSE)+AA2610+1,VLOOKUP(V2610,'Branch Wise Work Timelines'!C:G,4,FALSE)+AA2610))</f>
        <v>44886.770833333336</v>
      </c>
      <c r="AG2610" s="67">
        <f>WORKDAY.INTL(AA2610,1,11)+VLOOKUP(V2610,'Branch Wise Work Timelines'!C:G,3,FALSE)</f>
        <v>44887.416666666664</v>
      </c>
      <c r="AH2610" s="69" t="str">
        <f t="shared" ca="1" si="489"/>
        <v>Out of TAT</v>
      </c>
      <c r="AI2610" s="69">
        <f t="shared" ca="1" si="490"/>
        <v>20563</v>
      </c>
      <c r="AJ2610" s="69" t="str">
        <f ca="1">IF(AI2610&lt;0,"0-12",IFERROR(VLOOKUP(AI2610,Breakup[],2,FALSE),"&gt;24"))</f>
        <v>&gt;24</v>
      </c>
      <c r="AK2610" s="69" t="str">
        <f>VLOOKUP(V2610,Master!B:D,3,FALSE)</f>
        <v>South</v>
      </c>
      <c r="AL2610" s="69" t="str">
        <f t="shared" si="491"/>
        <v>Cochin</v>
      </c>
    </row>
    <row r="2611" spans="1:38">
      <c r="A2611" s="13" t="s">
        <v>5533</v>
      </c>
      <c r="B2611" s="54">
        <v>44701.650422453698</v>
      </c>
      <c r="C2611" s="13" t="s">
        <v>252</v>
      </c>
      <c r="D2611" s="13">
        <v>918</v>
      </c>
      <c r="E2611" s="13" t="s">
        <v>5534</v>
      </c>
      <c r="F2611" s="13" t="s">
        <v>15</v>
      </c>
      <c r="G2611" s="14">
        <v>1653042448483</v>
      </c>
      <c r="H2611" s="55">
        <v>0.52200231481481496</v>
      </c>
      <c r="I2611" s="33">
        <v>44886.522002314799</v>
      </c>
      <c r="J2611" s="58">
        <v>44886</v>
      </c>
      <c r="K2611" s="13" t="s">
        <v>213</v>
      </c>
      <c r="L2611" s="13" t="s">
        <v>30</v>
      </c>
      <c r="M2611" s="13" t="s">
        <v>75</v>
      </c>
      <c r="N2611" s="13" t="s">
        <v>1185</v>
      </c>
      <c r="O2611" s="33" t="s">
        <v>38</v>
      </c>
      <c r="P2611" s="58" t="s">
        <v>38</v>
      </c>
      <c r="Q2611" s="33" t="s">
        <v>207</v>
      </c>
      <c r="R2611" s="14" t="s">
        <v>38</v>
      </c>
      <c r="S2611" s="13" t="s">
        <v>208</v>
      </c>
      <c r="T2611" s="13" t="s">
        <v>209</v>
      </c>
      <c r="U2611" s="33">
        <f t="shared" ca="1" si="480"/>
        <v>45744.56914039352</v>
      </c>
      <c r="V2611" s="13" t="str">
        <f t="shared" si="481"/>
        <v>Bangalore</v>
      </c>
      <c r="W2611" s="13" t="str">
        <f t="shared" si="482"/>
        <v>CLS</v>
      </c>
      <c r="X2611" s="13">
        <f t="shared" si="483"/>
        <v>12</v>
      </c>
      <c r="Y2611" s="13" t="str">
        <f>IFERROR(VLOOKUP(C2611,ReceivingTeam[],2,FALSE),"HelpDesk")</f>
        <v>HelpDesk</v>
      </c>
      <c r="Z2611" s="67">
        <f t="shared" si="484"/>
        <v>44887.022002314799</v>
      </c>
      <c r="AA2611" s="68">
        <f t="shared" si="485"/>
        <v>44886</v>
      </c>
      <c r="AB2611" s="69" t="b">
        <f t="shared" si="486"/>
        <v>1</v>
      </c>
      <c r="AC2611" s="70">
        <f t="shared" si="487"/>
        <v>0.5</v>
      </c>
      <c r="AD2611" s="67">
        <f t="shared" si="488"/>
        <v>44887.022002314799</v>
      </c>
      <c r="AE2611" s="67">
        <f>VLOOKUP(V2611,'Branch Wise Work Timelines'!C:G,3,FALSE)+AA2611</f>
        <v>44886.416666666664</v>
      </c>
      <c r="AF2611" s="67">
        <f>IF(V2611="Bangalore",VLOOKUP(V2611,'Branch Wise Work Timelines'!C:G,4,FALSE)+AA2611+1,IF(V2611="Mumbai",VLOOKUP(V2611,'Branch Wise Work Timelines'!C:G,4,FALSE)+AA2611+1,VLOOKUP(V2611,'Branch Wise Work Timelines'!C:G,4,FALSE)+AA2611))</f>
        <v>44887.104166666664</v>
      </c>
      <c r="AG2611" s="67">
        <f>WORKDAY.INTL(AA2611,1,11)+VLOOKUP(V2611,'Branch Wise Work Timelines'!C:G,3,FALSE)</f>
        <v>44887.416666666664</v>
      </c>
      <c r="AH2611" s="69" t="str">
        <f t="shared" ca="1" si="489"/>
        <v>Out of TAT</v>
      </c>
      <c r="AI2611" s="69">
        <f t="shared" ca="1" si="490"/>
        <v>20582</v>
      </c>
      <c r="AJ2611" s="69" t="str">
        <f ca="1">IF(AI2611&lt;0,"0-12",IFERROR(VLOOKUP(AI2611,Breakup[],2,FALSE),"&gt;24"))</f>
        <v>&gt;24</v>
      </c>
      <c r="AK2611" s="69" t="str">
        <f>VLOOKUP(V2611,Master!B:D,3,FALSE)</f>
        <v>South</v>
      </c>
      <c r="AL2611" s="69" t="str">
        <f t="shared" si="491"/>
        <v>Bangalore-CLS</v>
      </c>
    </row>
    <row r="2612" spans="1:38">
      <c r="A2612" s="13" t="s">
        <v>5535</v>
      </c>
      <c r="B2612" s="54">
        <v>44701.542414432901</v>
      </c>
      <c r="C2612" s="13" t="s">
        <v>404</v>
      </c>
      <c r="D2612" s="13">
        <v>1575</v>
      </c>
      <c r="E2612" s="13" t="s">
        <v>5536</v>
      </c>
      <c r="F2612" s="13" t="s">
        <v>15</v>
      </c>
      <c r="G2612" s="14">
        <v>1653032881003</v>
      </c>
      <c r="H2612" s="55">
        <v>0.11931712962962999</v>
      </c>
      <c r="I2612" s="33">
        <v>44883.119317129604</v>
      </c>
      <c r="J2612" s="58">
        <v>44883</v>
      </c>
      <c r="K2612" s="13" t="s">
        <v>213</v>
      </c>
      <c r="L2612" s="13" t="s">
        <v>30</v>
      </c>
      <c r="M2612" s="13" t="s">
        <v>75</v>
      </c>
      <c r="N2612" s="13" t="s">
        <v>1185</v>
      </c>
      <c r="O2612" s="33" t="s">
        <v>38</v>
      </c>
      <c r="P2612" s="58" t="s">
        <v>38</v>
      </c>
      <c r="Q2612" s="33" t="s">
        <v>207</v>
      </c>
      <c r="R2612" s="14" t="s">
        <v>38</v>
      </c>
      <c r="S2612" s="13" t="s">
        <v>216</v>
      </c>
      <c r="T2612" s="13" t="s">
        <v>217</v>
      </c>
      <c r="U2612" s="33">
        <f t="shared" ca="1" si="480"/>
        <v>45744.56914039352</v>
      </c>
      <c r="V2612" s="13" t="str">
        <f t="shared" si="481"/>
        <v>Bangalore</v>
      </c>
      <c r="W2612" s="13" t="str">
        <f t="shared" si="482"/>
        <v>CLS</v>
      </c>
      <c r="X2612" s="13">
        <f t="shared" si="483"/>
        <v>2</v>
      </c>
      <c r="Y2612" s="13" t="str">
        <f>IFERROR(VLOOKUP(C2612,ReceivingTeam[],2,FALSE),"HelpDesk")</f>
        <v>HelpDesk</v>
      </c>
      <c r="Z2612" s="67">
        <f t="shared" si="484"/>
        <v>44883.916666666664</v>
      </c>
      <c r="AA2612" s="68">
        <f t="shared" si="485"/>
        <v>44883</v>
      </c>
      <c r="AB2612" s="69" t="b">
        <f t="shared" si="486"/>
        <v>1</v>
      </c>
      <c r="AC2612" s="70">
        <f t="shared" si="487"/>
        <v>0.5</v>
      </c>
      <c r="AD2612" s="67">
        <f t="shared" si="488"/>
        <v>44883.916666666664</v>
      </c>
      <c r="AE2612" s="67">
        <f>VLOOKUP(V2612,'Branch Wise Work Timelines'!C:G,3,FALSE)+AA2612</f>
        <v>44883.416666666664</v>
      </c>
      <c r="AF2612" s="67">
        <f>IF(V2612="Bangalore",VLOOKUP(V2612,'Branch Wise Work Timelines'!C:G,4,FALSE)+AA2612+1,IF(V2612="Mumbai",VLOOKUP(V2612,'Branch Wise Work Timelines'!C:G,4,FALSE)+AA2612+1,VLOOKUP(V2612,'Branch Wise Work Timelines'!C:G,4,FALSE)+AA2612))</f>
        <v>44884.104166666664</v>
      </c>
      <c r="AG2612" s="67">
        <f>WORKDAY.INTL(AA2612,1,11)+VLOOKUP(V2612,'Branch Wise Work Timelines'!C:G,3,FALSE)</f>
        <v>44884.416666666664</v>
      </c>
      <c r="AH2612" s="69" t="str">
        <f t="shared" ca="1" si="489"/>
        <v>Out of TAT</v>
      </c>
      <c r="AI2612" s="69">
        <f t="shared" ca="1" si="490"/>
        <v>20656</v>
      </c>
      <c r="AJ2612" s="69" t="str">
        <f ca="1">IF(AI2612&lt;0,"0-12",IFERROR(VLOOKUP(AI2612,Breakup[],2,FALSE),"&gt;24"))</f>
        <v>&gt;24</v>
      </c>
      <c r="AK2612" s="69" t="str">
        <f>VLOOKUP(V2612,Master!B:D,3,FALSE)</f>
        <v>South</v>
      </c>
      <c r="AL2612" s="69" t="str">
        <f t="shared" si="491"/>
        <v>Bangalore-CLS</v>
      </c>
    </row>
    <row r="2613" spans="1:38">
      <c r="A2613" s="13" t="s">
        <v>5537</v>
      </c>
      <c r="B2613" s="54">
        <v>44701.5622252662</v>
      </c>
      <c r="C2613" s="13" t="s">
        <v>121</v>
      </c>
      <c r="D2613" s="13">
        <v>1739</v>
      </c>
      <c r="E2613" s="13" t="s">
        <v>5538</v>
      </c>
      <c r="F2613" s="13" t="s">
        <v>33</v>
      </c>
      <c r="G2613" s="14">
        <v>1653034319817</v>
      </c>
      <c r="H2613" s="55">
        <v>0.1903125</v>
      </c>
      <c r="I2613" s="33">
        <v>44881.190312500003</v>
      </c>
      <c r="J2613" s="58">
        <v>44881</v>
      </c>
      <c r="K2613" s="13" t="s">
        <v>263</v>
      </c>
      <c r="L2613" s="13" t="s">
        <v>69</v>
      </c>
      <c r="M2613" s="13" t="s">
        <v>101</v>
      </c>
      <c r="N2613" s="13" t="s">
        <v>215</v>
      </c>
      <c r="O2613" s="33" t="s">
        <v>38</v>
      </c>
      <c r="P2613" s="58" t="s">
        <v>38</v>
      </c>
      <c r="Q2613" s="33" t="s">
        <v>207</v>
      </c>
      <c r="R2613" s="14" t="s">
        <v>38</v>
      </c>
      <c r="S2613" s="13" t="s">
        <v>208</v>
      </c>
      <c r="T2613" s="13" t="s">
        <v>209</v>
      </c>
      <c r="U2613" s="33">
        <f t="shared" ca="1" si="480"/>
        <v>45744.56914039352</v>
      </c>
      <c r="V2613" s="13" t="str">
        <f t="shared" si="481"/>
        <v>Mumbai</v>
      </c>
      <c r="W2613" s="13" t="str">
        <f t="shared" si="482"/>
        <v>RI</v>
      </c>
      <c r="X2613" s="13">
        <f t="shared" si="483"/>
        <v>4</v>
      </c>
      <c r="Y2613" s="13" t="str">
        <f>IFERROR(VLOOKUP(C2613,ReceivingTeam[],2,FALSE),"HelpDesk")</f>
        <v>Branch office</v>
      </c>
      <c r="Z2613" s="67">
        <f t="shared" si="484"/>
        <v>44881.916666666664</v>
      </c>
      <c r="AA2613" s="68">
        <f t="shared" si="485"/>
        <v>44881</v>
      </c>
      <c r="AB2613" s="69" t="b">
        <f t="shared" si="486"/>
        <v>1</v>
      </c>
      <c r="AC2613" s="70">
        <f t="shared" si="487"/>
        <v>0.5</v>
      </c>
      <c r="AD2613" s="67">
        <f t="shared" si="488"/>
        <v>44881.916666666664</v>
      </c>
      <c r="AE2613" s="67">
        <f>VLOOKUP(V2613,'Branch Wise Work Timelines'!C:G,3,FALSE)+AA2613</f>
        <v>44881.416666666664</v>
      </c>
      <c r="AF2613" s="67">
        <f>IF(V2613="Bangalore",VLOOKUP(V2613,'Branch Wise Work Timelines'!C:G,4,FALSE)+AA2613+1,IF(V2613="Mumbai",VLOOKUP(V2613,'Branch Wise Work Timelines'!C:G,4,FALSE)+AA2613+1,VLOOKUP(V2613,'Branch Wise Work Timelines'!C:G,4,FALSE)+AA2613))</f>
        <v>44882.25</v>
      </c>
      <c r="AG2613" s="67">
        <f>WORKDAY.INTL(AA2613,1,11)+VLOOKUP(V2613,'Branch Wise Work Timelines'!C:G,3,FALSE)</f>
        <v>44882.416666666664</v>
      </c>
      <c r="AH2613" s="69" t="str">
        <f t="shared" ca="1" si="489"/>
        <v>Out of TAT</v>
      </c>
      <c r="AI2613" s="69">
        <f t="shared" ca="1" si="490"/>
        <v>20704</v>
      </c>
      <c r="AJ2613" s="69" t="str">
        <f ca="1">IF(AI2613&lt;0,"0-12",IFERROR(VLOOKUP(AI2613,Breakup[],2,FALSE),"&gt;24"))</f>
        <v>&gt;24</v>
      </c>
      <c r="AK2613" s="69" t="str">
        <f>VLOOKUP(V2613,Master!B:D,3,FALSE)</f>
        <v>East</v>
      </c>
      <c r="AL2613" s="69" t="str">
        <f t="shared" si="491"/>
        <v>Mumbai</v>
      </c>
    </row>
    <row r="2614" spans="1:38">
      <c r="A2614" s="13" t="s">
        <v>5539</v>
      </c>
      <c r="B2614" s="54">
        <v>44701.595689930597</v>
      </c>
      <c r="C2614" s="13" t="s">
        <v>81</v>
      </c>
      <c r="D2614" s="13">
        <v>1587</v>
      </c>
      <c r="E2614" s="13" t="s">
        <v>5540</v>
      </c>
      <c r="F2614" s="13" t="s">
        <v>33</v>
      </c>
      <c r="G2614" s="14">
        <v>1653042753296</v>
      </c>
      <c r="H2614" s="55">
        <v>0.80373842592592604</v>
      </c>
      <c r="I2614" s="33">
        <v>44885.803738425901</v>
      </c>
      <c r="J2614" s="58">
        <v>44885</v>
      </c>
      <c r="K2614" s="13" t="s">
        <v>213</v>
      </c>
      <c r="L2614" s="13" t="s">
        <v>30</v>
      </c>
      <c r="M2614" s="13" t="s">
        <v>282</v>
      </c>
      <c r="N2614" s="13" t="s">
        <v>215</v>
      </c>
      <c r="O2614" s="33" t="s">
        <v>38</v>
      </c>
      <c r="P2614" s="58" t="s">
        <v>38</v>
      </c>
      <c r="Q2614" s="33" t="s">
        <v>207</v>
      </c>
      <c r="R2614" s="14" t="s">
        <v>38</v>
      </c>
      <c r="S2614" s="13" t="s">
        <v>216</v>
      </c>
      <c r="T2614" s="13" t="s">
        <v>217</v>
      </c>
      <c r="U2614" s="33">
        <f t="shared" ca="1" si="480"/>
        <v>45744.56914039352</v>
      </c>
      <c r="V2614" s="13" t="str">
        <f t="shared" si="481"/>
        <v>Bangalore</v>
      </c>
      <c r="W2614" s="13" t="str">
        <f t="shared" si="482"/>
        <v>RI</v>
      </c>
      <c r="X2614" s="13">
        <f t="shared" si="483"/>
        <v>19</v>
      </c>
      <c r="Y2614" s="13" t="str">
        <f>IFERROR(VLOOKUP(C2614,ReceivingTeam[],2,FALSE),"HelpDesk")</f>
        <v>Branch office</v>
      </c>
      <c r="Z2614" s="67">
        <f t="shared" si="484"/>
        <v>44885.916666666664</v>
      </c>
      <c r="AA2614" s="68">
        <f t="shared" si="485"/>
        <v>44885</v>
      </c>
      <c r="AB2614" s="69" t="b">
        <f t="shared" si="486"/>
        <v>0</v>
      </c>
      <c r="AC2614" s="70">
        <f t="shared" si="487"/>
        <v>0.5</v>
      </c>
      <c r="AD2614" s="67">
        <f t="shared" si="488"/>
        <v>44885.916666666664</v>
      </c>
      <c r="AE2614" s="67">
        <f>VLOOKUP(V2614,'Branch Wise Work Timelines'!C:G,3,FALSE)+AA2614</f>
        <v>44885.416666666664</v>
      </c>
      <c r="AF2614" s="67">
        <f>IF(V2614="Bangalore",VLOOKUP(V2614,'Branch Wise Work Timelines'!C:G,4,FALSE)+AA2614+1,IF(V2614="Mumbai",VLOOKUP(V2614,'Branch Wise Work Timelines'!C:G,4,FALSE)+AA2614+1,VLOOKUP(V2614,'Branch Wise Work Timelines'!C:G,4,FALSE)+AA2614))</f>
        <v>44886.104166666664</v>
      </c>
      <c r="AG2614" s="67">
        <f>WORKDAY.INTL(AA2614,1,11)+VLOOKUP(V2614,'Branch Wise Work Timelines'!C:G,3,FALSE)</f>
        <v>44886.416666666664</v>
      </c>
      <c r="AH2614" s="69" t="str">
        <f t="shared" ca="1" si="489"/>
        <v>Out of TAT</v>
      </c>
      <c r="AI2614" s="69">
        <f t="shared" ca="1" si="490"/>
        <v>20608</v>
      </c>
      <c r="AJ2614" s="69" t="str">
        <f ca="1">IF(AI2614&lt;0,"0-12",IFERROR(VLOOKUP(AI2614,Breakup[],2,FALSE),"&gt;24"))</f>
        <v>&gt;24</v>
      </c>
      <c r="AK2614" s="69" t="str">
        <f>VLOOKUP(V2614,Master!B:D,3,FALSE)</f>
        <v>South</v>
      </c>
      <c r="AL2614" s="69" t="str">
        <f t="shared" si="491"/>
        <v>Bangalore</v>
      </c>
    </row>
    <row r="2615" spans="1:38">
      <c r="A2615" s="13" t="s">
        <v>5541</v>
      </c>
      <c r="B2615" s="54">
        <v>44701.573442627297</v>
      </c>
      <c r="C2615" s="13" t="s">
        <v>407</v>
      </c>
      <c r="D2615" s="13">
        <v>954</v>
      </c>
      <c r="E2615" s="13" t="s">
        <v>5542</v>
      </c>
      <c r="F2615" s="13" t="s">
        <v>33</v>
      </c>
      <c r="G2615" s="14">
        <v>1653037399257</v>
      </c>
      <c r="H2615" s="55">
        <v>0.186134259259259</v>
      </c>
      <c r="I2615" s="33">
        <v>44883.186134259297</v>
      </c>
      <c r="J2615" s="58">
        <v>44883</v>
      </c>
      <c r="K2615" s="13" t="s">
        <v>224</v>
      </c>
      <c r="L2615" s="13" t="s">
        <v>64</v>
      </c>
      <c r="M2615" s="13" t="s">
        <v>225</v>
      </c>
      <c r="N2615" s="13" t="s">
        <v>215</v>
      </c>
      <c r="O2615" s="33" t="s">
        <v>38</v>
      </c>
      <c r="P2615" s="58" t="s">
        <v>38</v>
      </c>
      <c r="Q2615" s="33" t="s">
        <v>207</v>
      </c>
      <c r="R2615" s="14" t="s">
        <v>38</v>
      </c>
      <c r="S2615" s="13" t="s">
        <v>208</v>
      </c>
      <c r="T2615" s="13" t="s">
        <v>209</v>
      </c>
      <c r="U2615" s="33">
        <f t="shared" ca="1" si="480"/>
        <v>45744.56914039352</v>
      </c>
      <c r="V2615" s="13" t="str">
        <f t="shared" si="481"/>
        <v>Kolkata</v>
      </c>
      <c r="W2615" s="13" t="str">
        <f t="shared" si="482"/>
        <v>RI</v>
      </c>
      <c r="X2615" s="13">
        <f t="shared" si="483"/>
        <v>4</v>
      </c>
      <c r="Y2615" s="13" t="str">
        <f>IFERROR(VLOOKUP(C2615,ReceivingTeam[],2,FALSE),"HelpDesk")</f>
        <v>Branch office</v>
      </c>
      <c r="Z2615" s="67">
        <f t="shared" si="484"/>
        <v>44884.562499999993</v>
      </c>
      <c r="AA2615" s="68">
        <f t="shared" si="485"/>
        <v>44883</v>
      </c>
      <c r="AB2615" s="69" t="b">
        <f t="shared" si="486"/>
        <v>1</v>
      </c>
      <c r="AC2615" s="70">
        <f t="shared" si="487"/>
        <v>0.5</v>
      </c>
      <c r="AD2615" s="67">
        <f t="shared" si="488"/>
        <v>44884.562499999993</v>
      </c>
      <c r="AE2615" s="67">
        <f>VLOOKUP(V2615,'Branch Wise Work Timelines'!C:G,3,FALSE)+AA2615</f>
        <v>44883.416666666664</v>
      </c>
      <c r="AF2615" s="67">
        <f>IF(V2615="Bangalore",VLOOKUP(V2615,'Branch Wise Work Timelines'!C:G,4,FALSE)+AA2615+1,IF(V2615="Mumbai",VLOOKUP(V2615,'Branch Wise Work Timelines'!C:G,4,FALSE)+AA2615+1,VLOOKUP(V2615,'Branch Wise Work Timelines'!C:G,4,FALSE)+AA2615))</f>
        <v>44883.770833333336</v>
      </c>
      <c r="AG2615" s="67">
        <f>WORKDAY.INTL(AA2615,1,11)+VLOOKUP(V2615,'Branch Wise Work Timelines'!C:G,3,FALSE)</f>
        <v>44884.416666666664</v>
      </c>
      <c r="AH2615" s="69" t="str">
        <f t="shared" ca="1" si="489"/>
        <v>Out of TAT</v>
      </c>
      <c r="AI2615" s="69">
        <f t="shared" ca="1" si="490"/>
        <v>20641</v>
      </c>
      <c r="AJ2615" s="69" t="str">
        <f ca="1">IF(AI2615&lt;0,"0-12",IFERROR(VLOOKUP(AI2615,Breakup[],2,FALSE),"&gt;24"))</f>
        <v>&gt;24</v>
      </c>
      <c r="AK2615" s="69" t="str">
        <f>VLOOKUP(V2615,Master!B:D,3,FALSE)</f>
        <v>East</v>
      </c>
      <c r="AL2615" s="69" t="str">
        <f t="shared" si="491"/>
        <v>Kolkata</v>
      </c>
    </row>
    <row r="2616" spans="1:38">
      <c r="A2616" s="13" t="s">
        <v>5543</v>
      </c>
      <c r="B2616" s="54">
        <v>44701.646868090298</v>
      </c>
      <c r="C2616" s="13" t="s">
        <v>243</v>
      </c>
      <c r="D2616" s="13">
        <v>472</v>
      </c>
      <c r="E2616" s="13" t="s">
        <v>5544</v>
      </c>
      <c r="F2616" s="13" t="s">
        <v>15</v>
      </c>
      <c r="G2616" s="14">
        <v>1653043921714</v>
      </c>
      <c r="H2616" s="55">
        <v>0.30342592592592599</v>
      </c>
      <c r="I2616" s="33">
        <v>44886.3034259259</v>
      </c>
      <c r="J2616" s="58">
        <v>44886</v>
      </c>
      <c r="K2616" s="13" t="s">
        <v>213</v>
      </c>
      <c r="L2616" s="13" t="s">
        <v>30</v>
      </c>
      <c r="M2616" s="13" t="s">
        <v>214</v>
      </c>
      <c r="N2616" s="13" t="s">
        <v>1185</v>
      </c>
      <c r="O2616" s="33" t="s">
        <v>38</v>
      </c>
      <c r="P2616" s="58" t="s">
        <v>38</v>
      </c>
      <c r="Q2616" s="33" t="s">
        <v>207</v>
      </c>
      <c r="R2616" s="14" t="s">
        <v>38</v>
      </c>
      <c r="S2616" s="13" t="s">
        <v>216</v>
      </c>
      <c r="T2616" s="13" t="s">
        <v>217</v>
      </c>
      <c r="U2616" s="33">
        <f t="shared" ca="1" si="480"/>
        <v>45744.56914039352</v>
      </c>
      <c r="V2616" s="13" t="str">
        <f t="shared" si="481"/>
        <v>Bangalore</v>
      </c>
      <c r="W2616" s="13" t="str">
        <f t="shared" si="482"/>
        <v>CLS</v>
      </c>
      <c r="X2616" s="13">
        <f t="shared" si="483"/>
        <v>7</v>
      </c>
      <c r="Y2616" s="13" t="str">
        <f>IFERROR(VLOOKUP(C2616,ReceivingTeam[],2,FALSE),"HelpDesk")</f>
        <v>HelpDesk</v>
      </c>
      <c r="Z2616" s="67">
        <f t="shared" si="484"/>
        <v>44886.916666666664</v>
      </c>
      <c r="AA2616" s="68">
        <f t="shared" si="485"/>
        <v>44886</v>
      </c>
      <c r="AB2616" s="69" t="b">
        <f t="shared" si="486"/>
        <v>1</v>
      </c>
      <c r="AC2616" s="70">
        <f t="shared" si="487"/>
        <v>0.5</v>
      </c>
      <c r="AD2616" s="67">
        <f t="shared" si="488"/>
        <v>44886.916666666664</v>
      </c>
      <c r="AE2616" s="67">
        <f>VLOOKUP(V2616,'Branch Wise Work Timelines'!C:G,3,FALSE)+AA2616</f>
        <v>44886.416666666664</v>
      </c>
      <c r="AF2616" s="67">
        <f>IF(V2616="Bangalore",VLOOKUP(V2616,'Branch Wise Work Timelines'!C:G,4,FALSE)+AA2616+1,IF(V2616="Mumbai",VLOOKUP(V2616,'Branch Wise Work Timelines'!C:G,4,FALSE)+AA2616+1,VLOOKUP(V2616,'Branch Wise Work Timelines'!C:G,4,FALSE)+AA2616))</f>
        <v>44887.104166666664</v>
      </c>
      <c r="AG2616" s="67">
        <f>WORKDAY.INTL(AA2616,1,11)+VLOOKUP(V2616,'Branch Wise Work Timelines'!C:G,3,FALSE)</f>
        <v>44887.416666666664</v>
      </c>
      <c r="AH2616" s="69" t="str">
        <f t="shared" ca="1" si="489"/>
        <v>Out of TAT</v>
      </c>
      <c r="AI2616" s="69">
        <f t="shared" ca="1" si="490"/>
        <v>20584</v>
      </c>
      <c r="AJ2616" s="69" t="str">
        <f ca="1">IF(AI2616&lt;0,"0-12",IFERROR(VLOOKUP(AI2616,Breakup[],2,FALSE),"&gt;24"))</f>
        <v>&gt;24</v>
      </c>
      <c r="AK2616" s="69" t="str">
        <f>VLOOKUP(V2616,Master!B:D,3,FALSE)</f>
        <v>South</v>
      </c>
      <c r="AL2616" s="69" t="str">
        <f t="shared" si="491"/>
        <v>Bangalore-CLS</v>
      </c>
    </row>
    <row r="2617" spans="1:38">
      <c r="A2617" s="13" t="s">
        <v>5545</v>
      </c>
      <c r="B2617" s="54">
        <v>44701.627678275501</v>
      </c>
      <c r="C2617" s="13" t="s">
        <v>113</v>
      </c>
      <c r="D2617" s="13">
        <v>1122</v>
      </c>
      <c r="E2617" s="13" t="s">
        <v>5546</v>
      </c>
      <c r="F2617" s="13" t="s">
        <v>33</v>
      </c>
      <c r="G2617" s="14">
        <v>1653040895232</v>
      </c>
      <c r="H2617" s="55">
        <v>0.13614583333333299</v>
      </c>
      <c r="I2617" s="33">
        <v>44881.136145833298</v>
      </c>
      <c r="J2617" s="58">
        <v>44881</v>
      </c>
      <c r="K2617" s="13" t="s">
        <v>263</v>
      </c>
      <c r="L2617" s="13" t="s">
        <v>69</v>
      </c>
      <c r="M2617" s="13" t="s">
        <v>101</v>
      </c>
      <c r="N2617" s="13" t="s">
        <v>215</v>
      </c>
      <c r="O2617" s="33" t="s">
        <v>38</v>
      </c>
      <c r="P2617" s="58" t="s">
        <v>38</v>
      </c>
      <c r="Q2617" s="33" t="s">
        <v>207</v>
      </c>
      <c r="R2617" s="14" t="s">
        <v>38</v>
      </c>
      <c r="S2617" s="13" t="s">
        <v>208</v>
      </c>
      <c r="T2617" s="13" t="s">
        <v>209</v>
      </c>
      <c r="U2617" s="33">
        <f t="shared" ca="1" si="480"/>
        <v>45744.56914039352</v>
      </c>
      <c r="V2617" s="13" t="str">
        <f t="shared" si="481"/>
        <v>Mumbai</v>
      </c>
      <c r="W2617" s="13" t="str">
        <f t="shared" si="482"/>
        <v>RI</v>
      </c>
      <c r="X2617" s="13">
        <f t="shared" si="483"/>
        <v>3</v>
      </c>
      <c r="Y2617" s="13" t="str">
        <f>IFERROR(VLOOKUP(C2617,ReceivingTeam[],2,FALSE),"HelpDesk")</f>
        <v>Branch office</v>
      </c>
      <c r="Z2617" s="67">
        <f t="shared" si="484"/>
        <v>44881.916666666664</v>
      </c>
      <c r="AA2617" s="68">
        <f t="shared" si="485"/>
        <v>44881</v>
      </c>
      <c r="AB2617" s="69" t="b">
        <f t="shared" si="486"/>
        <v>1</v>
      </c>
      <c r="AC2617" s="70">
        <f t="shared" si="487"/>
        <v>0.5</v>
      </c>
      <c r="AD2617" s="67">
        <f t="shared" si="488"/>
        <v>44881.916666666664</v>
      </c>
      <c r="AE2617" s="67">
        <f>VLOOKUP(V2617,'Branch Wise Work Timelines'!C:G,3,FALSE)+AA2617</f>
        <v>44881.416666666664</v>
      </c>
      <c r="AF2617" s="67">
        <f>IF(V2617="Bangalore",VLOOKUP(V2617,'Branch Wise Work Timelines'!C:G,4,FALSE)+AA2617+1,IF(V2617="Mumbai",VLOOKUP(V2617,'Branch Wise Work Timelines'!C:G,4,FALSE)+AA2617+1,VLOOKUP(V2617,'Branch Wise Work Timelines'!C:G,4,FALSE)+AA2617))</f>
        <v>44882.25</v>
      </c>
      <c r="AG2617" s="67">
        <f>WORKDAY.INTL(AA2617,1,11)+VLOOKUP(V2617,'Branch Wise Work Timelines'!C:G,3,FALSE)</f>
        <v>44882.416666666664</v>
      </c>
      <c r="AH2617" s="69" t="str">
        <f t="shared" ca="1" si="489"/>
        <v>Out of TAT</v>
      </c>
      <c r="AI2617" s="69">
        <f t="shared" ca="1" si="490"/>
        <v>20704</v>
      </c>
      <c r="AJ2617" s="69" t="str">
        <f ca="1">IF(AI2617&lt;0,"0-12",IFERROR(VLOOKUP(AI2617,Breakup[],2,FALSE),"&gt;24"))</f>
        <v>&gt;24</v>
      </c>
      <c r="AK2617" s="69" t="str">
        <f>VLOOKUP(V2617,Master!B:D,3,FALSE)</f>
        <v>East</v>
      </c>
      <c r="AL2617" s="69" t="str">
        <f t="shared" si="491"/>
        <v>Mumbai</v>
      </c>
    </row>
    <row r="2618" spans="1:38">
      <c r="A2618" s="13" t="s">
        <v>5547</v>
      </c>
      <c r="B2618" s="54">
        <v>44701.6566898495</v>
      </c>
      <c r="C2618" s="13" t="s">
        <v>113</v>
      </c>
      <c r="D2618" s="13">
        <v>774</v>
      </c>
      <c r="E2618" s="13" t="s">
        <v>5548</v>
      </c>
      <c r="F2618" s="13" t="s">
        <v>24</v>
      </c>
      <c r="G2618" s="14">
        <v>1653044439864</v>
      </c>
      <c r="H2618" s="55">
        <v>0.34695601851851898</v>
      </c>
      <c r="I2618" s="33">
        <v>44890.346956018497</v>
      </c>
      <c r="J2618" s="58">
        <v>44890</v>
      </c>
      <c r="K2618" s="13" t="s">
        <v>263</v>
      </c>
      <c r="L2618" s="13" t="s">
        <v>69</v>
      </c>
      <c r="M2618" s="13" t="s">
        <v>101</v>
      </c>
      <c r="N2618" s="13" t="s">
        <v>215</v>
      </c>
      <c r="O2618" s="33" t="s">
        <v>38</v>
      </c>
      <c r="P2618" s="58" t="s">
        <v>38</v>
      </c>
      <c r="Q2618" s="33" t="s">
        <v>207</v>
      </c>
      <c r="R2618" s="14" t="s">
        <v>38</v>
      </c>
      <c r="S2618" s="13" t="s">
        <v>208</v>
      </c>
      <c r="T2618" s="13" t="s">
        <v>209</v>
      </c>
      <c r="U2618" s="33">
        <f t="shared" ca="1" si="480"/>
        <v>45744.56914039352</v>
      </c>
      <c r="V2618" s="13" t="str">
        <f t="shared" si="481"/>
        <v>Mumbai</v>
      </c>
      <c r="W2618" s="13" t="str">
        <f t="shared" si="482"/>
        <v>DOMI</v>
      </c>
      <c r="X2618" s="13">
        <f t="shared" si="483"/>
        <v>8</v>
      </c>
      <c r="Y2618" s="13" t="str">
        <f>IFERROR(VLOOKUP(C2618,ReceivingTeam[],2,FALSE),"HelpDesk")</f>
        <v>Branch office</v>
      </c>
      <c r="Z2618" s="67">
        <f t="shared" si="484"/>
        <v>44890.916666666664</v>
      </c>
      <c r="AA2618" s="68">
        <f t="shared" si="485"/>
        <v>44890</v>
      </c>
      <c r="AB2618" s="69" t="b">
        <f t="shared" si="486"/>
        <v>1</v>
      </c>
      <c r="AC2618" s="70">
        <f t="shared" si="487"/>
        <v>0.5</v>
      </c>
      <c r="AD2618" s="67">
        <f t="shared" si="488"/>
        <v>44890.916666666664</v>
      </c>
      <c r="AE2618" s="67">
        <f>VLOOKUP(V2618,'Branch Wise Work Timelines'!C:G,3,FALSE)+AA2618</f>
        <v>44890.416666666664</v>
      </c>
      <c r="AF2618" s="67">
        <f>IF(V2618="Bangalore",VLOOKUP(V2618,'Branch Wise Work Timelines'!C:G,4,FALSE)+AA2618+1,IF(V2618="Mumbai",VLOOKUP(V2618,'Branch Wise Work Timelines'!C:G,4,FALSE)+AA2618+1,VLOOKUP(V2618,'Branch Wise Work Timelines'!C:G,4,FALSE)+AA2618))</f>
        <v>44891.25</v>
      </c>
      <c r="AG2618" s="67">
        <f>WORKDAY.INTL(AA2618,1,11)+VLOOKUP(V2618,'Branch Wise Work Timelines'!C:G,3,FALSE)</f>
        <v>44891.416666666664</v>
      </c>
      <c r="AH2618" s="69" t="str">
        <f t="shared" ca="1" si="489"/>
        <v>Out of TAT</v>
      </c>
      <c r="AI2618" s="69">
        <f t="shared" ca="1" si="490"/>
        <v>20488</v>
      </c>
      <c r="AJ2618" s="69" t="str">
        <f ca="1">IF(AI2618&lt;0,"0-12",IFERROR(VLOOKUP(AI2618,Breakup[],2,FALSE),"&gt;24"))</f>
        <v>&gt;24</v>
      </c>
      <c r="AK2618" s="69" t="str">
        <f>VLOOKUP(V2618,Master!B:D,3,FALSE)</f>
        <v>East</v>
      </c>
      <c r="AL2618" s="69" t="str">
        <f t="shared" si="491"/>
        <v>Mumbai</v>
      </c>
    </row>
    <row r="2619" spans="1:38">
      <c r="A2619" s="13" t="s">
        <v>5549</v>
      </c>
      <c r="B2619" s="54">
        <v>44701.6576500347</v>
      </c>
      <c r="C2619" s="13" t="s">
        <v>113</v>
      </c>
      <c r="D2619" s="13">
        <v>1320</v>
      </c>
      <c r="E2619" s="13" t="s">
        <v>5550</v>
      </c>
      <c r="F2619" s="13" t="s">
        <v>24</v>
      </c>
      <c r="G2619" s="14">
        <v>1653044439864</v>
      </c>
      <c r="H2619" s="55">
        <v>0.38228009259259299</v>
      </c>
      <c r="I2619" s="33">
        <v>44886.382280092599</v>
      </c>
      <c r="J2619" s="58">
        <v>44886</v>
      </c>
      <c r="K2619" s="13" t="s">
        <v>263</v>
      </c>
      <c r="L2619" s="13" t="s">
        <v>69</v>
      </c>
      <c r="M2619" s="13" t="s">
        <v>101</v>
      </c>
      <c r="N2619" s="13" t="s">
        <v>215</v>
      </c>
      <c r="O2619" s="33" t="s">
        <v>38</v>
      </c>
      <c r="P2619" s="58" t="s">
        <v>38</v>
      </c>
      <c r="Q2619" s="33" t="s">
        <v>207</v>
      </c>
      <c r="R2619" s="14" t="s">
        <v>38</v>
      </c>
      <c r="S2619" s="13" t="s">
        <v>208</v>
      </c>
      <c r="T2619" s="13" t="s">
        <v>209</v>
      </c>
      <c r="U2619" s="33">
        <f t="shared" ca="1" si="480"/>
        <v>45744.56914039352</v>
      </c>
      <c r="V2619" s="13" t="str">
        <f t="shared" si="481"/>
        <v>Mumbai</v>
      </c>
      <c r="W2619" s="13" t="str">
        <f t="shared" si="482"/>
        <v>DOMI</v>
      </c>
      <c r="X2619" s="13">
        <f t="shared" si="483"/>
        <v>9</v>
      </c>
      <c r="Y2619" s="13" t="str">
        <f>IFERROR(VLOOKUP(C2619,ReceivingTeam[],2,FALSE),"HelpDesk")</f>
        <v>Branch office</v>
      </c>
      <c r="Z2619" s="67">
        <f t="shared" si="484"/>
        <v>44886.916666666664</v>
      </c>
      <c r="AA2619" s="68">
        <f t="shared" si="485"/>
        <v>44886</v>
      </c>
      <c r="AB2619" s="69" t="b">
        <f t="shared" si="486"/>
        <v>1</v>
      </c>
      <c r="AC2619" s="70">
        <f t="shared" si="487"/>
        <v>0.5</v>
      </c>
      <c r="AD2619" s="67">
        <f t="shared" si="488"/>
        <v>44886.916666666664</v>
      </c>
      <c r="AE2619" s="67">
        <f>VLOOKUP(V2619,'Branch Wise Work Timelines'!C:G,3,FALSE)+AA2619</f>
        <v>44886.416666666664</v>
      </c>
      <c r="AF2619" s="67">
        <f>IF(V2619="Bangalore",VLOOKUP(V2619,'Branch Wise Work Timelines'!C:G,4,FALSE)+AA2619+1,IF(V2619="Mumbai",VLOOKUP(V2619,'Branch Wise Work Timelines'!C:G,4,FALSE)+AA2619+1,VLOOKUP(V2619,'Branch Wise Work Timelines'!C:G,4,FALSE)+AA2619))</f>
        <v>44887.25</v>
      </c>
      <c r="AG2619" s="67">
        <f>WORKDAY.INTL(AA2619,1,11)+VLOOKUP(V2619,'Branch Wise Work Timelines'!C:G,3,FALSE)</f>
        <v>44887.416666666664</v>
      </c>
      <c r="AH2619" s="69" t="str">
        <f t="shared" ca="1" si="489"/>
        <v>Out of TAT</v>
      </c>
      <c r="AI2619" s="69">
        <f t="shared" ca="1" si="490"/>
        <v>20584</v>
      </c>
      <c r="AJ2619" s="69" t="str">
        <f ca="1">IF(AI2619&lt;0,"0-12",IFERROR(VLOOKUP(AI2619,Breakup[],2,FALSE),"&gt;24"))</f>
        <v>&gt;24</v>
      </c>
      <c r="AK2619" s="69" t="str">
        <f>VLOOKUP(V2619,Master!B:D,3,FALSE)</f>
        <v>East</v>
      </c>
      <c r="AL2619" s="69" t="str">
        <f t="shared" si="491"/>
        <v>Mumbai</v>
      </c>
    </row>
    <row r="2620" spans="1:38">
      <c r="A2620" s="13" t="s">
        <v>5551</v>
      </c>
      <c r="B2620" s="54">
        <v>44701.563646446797</v>
      </c>
      <c r="C2620" s="13" t="s">
        <v>352</v>
      </c>
      <c r="D2620" s="13">
        <v>238</v>
      </c>
      <c r="E2620" s="13" t="s">
        <v>5552</v>
      </c>
      <c r="F2620" s="13" t="s">
        <v>33</v>
      </c>
      <c r="G2620" s="14">
        <v>1653034319817</v>
      </c>
      <c r="H2620" s="55">
        <v>0.396782407407407</v>
      </c>
      <c r="I2620" s="33">
        <v>44890.396782407399</v>
      </c>
      <c r="J2620" s="58">
        <v>44890</v>
      </c>
      <c r="K2620" s="13" t="s">
        <v>263</v>
      </c>
      <c r="L2620" s="13" t="s">
        <v>69</v>
      </c>
      <c r="M2620" s="13" t="s">
        <v>101</v>
      </c>
      <c r="N2620" s="13" t="s">
        <v>206</v>
      </c>
      <c r="O2620" s="33" t="s">
        <v>38</v>
      </c>
      <c r="P2620" s="58" t="s">
        <v>38</v>
      </c>
      <c r="Q2620" s="33" t="s">
        <v>207</v>
      </c>
      <c r="R2620" s="14" t="s">
        <v>38</v>
      </c>
      <c r="S2620" s="13" t="s">
        <v>208</v>
      </c>
      <c r="T2620" s="13" t="s">
        <v>209</v>
      </c>
      <c r="U2620" s="33">
        <f t="shared" ca="1" si="480"/>
        <v>45744.56914039352</v>
      </c>
      <c r="V2620" s="13" t="str">
        <f t="shared" si="481"/>
        <v>Mumbai</v>
      </c>
      <c r="W2620" s="13" t="str">
        <f t="shared" si="482"/>
        <v>RI</v>
      </c>
      <c r="X2620" s="13">
        <f t="shared" si="483"/>
        <v>9</v>
      </c>
      <c r="Y2620" s="13" t="str">
        <f>IFERROR(VLOOKUP(C2620,ReceivingTeam[],2,FALSE),"HelpDesk")</f>
        <v>HelpDesk</v>
      </c>
      <c r="Z2620" s="67">
        <f t="shared" si="484"/>
        <v>44890.916666666664</v>
      </c>
      <c r="AA2620" s="68">
        <f t="shared" si="485"/>
        <v>44890</v>
      </c>
      <c r="AB2620" s="69" t="b">
        <f t="shared" si="486"/>
        <v>1</v>
      </c>
      <c r="AC2620" s="70">
        <f t="shared" si="487"/>
        <v>0.5</v>
      </c>
      <c r="AD2620" s="67">
        <f t="shared" si="488"/>
        <v>44890.916666666664</v>
      </c>
      <c r="AE2620" s="67">
        <f>VLOOKUP(V2620,'Branch Wise Work Timelines'!C:G,3,FALSE)+AA2620</f>
        <v>44890.416666666664</v>
      </c>
      <c r="AF2620" s="67">
        <f>IF(V2620="Bangalore",VLOOKUP(V2620,'Branch Wise Work Timelines'!C:G,4,FALSE)+AA2620+1,IF(V2620="Mumbai",VLOOKUP(V2620,'Branch Wise Work Timelines'!C:G,4,FALSE)+AA2620+1,VLOOKUP(V2620,'Branch Wise Work Timelines'!C:G,4,FALSE)+AA2620))</f>
        <v>44891.25</v>
      </c>
      <c r="AG2620" s="67">
        <f>WORKDAY.INTL(AA2620,1,11)+VLOOKUP(V2620,'Branch Wise Work Timelines'!C:G,3,FALSE)</f>
        <v>44891.416666666664</v>
      </c>
      <c r="AH2620" s="69" t="str">
        <f t="shared" ca="1" si="489"/>
        <v>Out of TAT</v>
      </c>
      <c r="AI2620" s="69">
        <f t="shared" ca="1" si="490"/>
        <v>20488</v>
      </c>
      <c r="AJ2620" s="69" t="str">
        <f ca="1">IF(AI2620&lt;0,"0-12",IFERROR(VLOOKUP(AI2620,Breakup[],2,FALSE),"&gt;24"))</f>
        <v>&gt;24</v>
      </c>
      <c r="AK2620" s="69" t="str">
        <f>VLOOKUP(V2620,Master!B:D,3,FALSE)</f>
        <v>East</v>
      </c>
      <c r="AL2620" s="69" t="str">
        <f t="shared" si="491"/>
        <v>Mumbai</v>
      </c>
    </row>
    <row r="2621" spans="1:38">
      <c r="A2621" s="13" t="s">
        <v>5553</v>
      </c>
      <c r="B2621" s="54">
        <v>44701.541979548601</v>
      </c>
      <c r="C2621" s="13" t="s">
        <v>78</v>
      </c>
      <c r="D2621" s="13">
        <v>1424</v>
      </c>
      <c r="E2621" s="13" t="s">
        <v>5554</v>
      </c>
      <c r="F2621" s="13" t="s">
        <v>33</v>
      </c>
      <c r="G2621" s="14">
        <v>1653036349868</v>
      </c>
      <c r="H2621" s="55">
        <v>0.26460648148148103</v>
      </c>
      <c r="I2621" s="33">
        <v>44885.264606481498</v>
      </c>
      <c r="J2621" s="58">
        <v>44885</v>
      </c>
      <c r="K2621" s="13" t="s">
        <v>425</v>
      </c>
      <c r="L2621" s="13" t="s">
        <v>30</v>
      </c>
      <c r="M2621" s="13" t="s">
        <v>90</v>
      </c>
      <c r="N2621" s="13" t="s">
        <v>206</v>
      </c>
      <c r="O2621" s="33" t="s">
        <v>38</v>
      </c>
      <c r="P2621" s="58" t="s">
        <v>38</v>
      </c>
      <c r="Q2621" s="33" t="s">
        <v>207</v>
      </c>
      <c r="R2621" s="14" t="s">
        <v>38</v>
      </c>
      <c r="S2621" s="13" t="s">
        <v>216</v>
      </c>
      <c r="T2621" s="13" t="s">
        <v>217</v>
      </c>
      <c r="U2621" s="33">
        <f t="shared" ca="1" si="480"/>
        <v>45744.56914039352</v>
      </c>
      <c r="V2621" s="13" t="str">
        <f t="shared" si="481"/>
        <v>Bangalore</v>
      </c>
      <c r="W2621" s="13" t="str">
        <f t="shared" si="482"/>
        <v>RI</v>
      </c>
      <c r="X2621" s="13">
        <f t="shared" si="483"/>
        <v>6</v>
      </c>
      <c r="Y2621" s="13" t="str">
        <f>IFERROR(VLOOKUP(C2621,ReceivingTeam[],2,FALSE),"HelpDesk")</f>
        <v>Branch office</v>
      </c>
      <c r="Z2621" s="67">
        <f t="shared" si="484"/>
        <v>44885.916666666664</v>
      </c>
      <c r="AA2621" s="68">
        <f t="shared" si="485"/>
        <v>44885</v>
      </c>
      <c r="AB2621" s="69" t="b">
        <f t="shared" si="486"/>
        <v>0</v>
      </c>
      <c r="AC2621" s="70">
        <f t="shared" si="487"/>
        <v>0.5</v>
      </c>
      <c r="AD2621" s="67">
        <f t="shared" si="488"/>
        <v>44885.916666666664</v>
      </c>
      <c r="AE2621" s="67">
        <f>VLOOKUP(V2621,'Branch Wise Work Timelines'!C:G,3,FALSE)+AA2621</f>
        <v>44885.416666666664</v>
      </c>
      <c r="AF2621" s="67">
        <f>IF(V2621="Bangalore",VLOOKUP(V2621,'Branch Wise Work Timelines'!C:G,4,FALSE)+AA2621+1,IF(V2621="Mumbai",VLOOKUP(V2621,'Branch Wise Work Timelines'!C:G,4,FALSE)+AA2621+1,VLOOKUP(V2621,'Branch Wise Work Timelines'!C:G,4,FALSE)+AA2621))</f>
        <v>44886.104166666664</v>
      </c>
      <c r="AG2621" s="67">
        <f>WORKDAY.INTL(AA2621,1,11)+VLOOKUP(V2621,'Branch Wise Work Timelines'!C:G,3,FALSE)</f>
        <v>44886.416666666664</v>
      </c>
      <c r="AH2621" s="69" t="str">
        <f t="shared" ca="1" si="489"/>
        <v>Out of TAT</v>
      </c>
      <c r="AI2621" s="69">
        <f t="shared" ca="1" si="490"/>
        <v>20608</v>
      </c>
      <c r="AJ2621" s="69" t="str">
        <f ca="1">IF(AI2621&lt;0,"0-12",IFERROR(VLOOKUP(AI2621,Breakup[],2,FALSE),"&gt;24"))</f>
        <v>&gt;24</v>
      </c>
      <c r="AK2621" s="69" t="str">
        <f>VLOOKUP(V2621,Master!B:D,3,FALSE)</f>
        <v>South</v>
      </c>
      <c r="AL2621" s="69" t="str">
        <f t="shared" si="491"/>
        <v>Bangalore</v>
      </c>
    </row>
    <row r="2622" spans="1:38">
      <c r="A2622" s="13" t="s">
        <v>5555</v>
      </c>
      <c r="B2622" s="54">
        <v>44701.531545752303</v>
      </c>
      <c r="C2622" s="13" t="s">
        <v>745</v>
      </c>
      <c r="D2622" s="13">
        <v>1419</v>
      </c>
      <c r="E2622" s="13" t="s">
        <v>5556</v>
      </c>
      <c r="F2622" s="13" t="s">
        <v>33</v>
      </c>
      <c r="G2622" s="14">
        <v>1653036071457</v>
      </c>
      <c r="H2622" s="55">
        <v>0.10650462962963</v>
      </c>
      <c r="I2622" s="33">
        <v>44891.106504629599</v>
      </c>
      <c r="J2622" s="58">
        <v>44891</v>
      </c>
      <c r="K2622" s="13" t="s">
        <v>425</v>
      </c>
      <c r="L2622" s="13" t="s">
        <v>30</v>
      </c>
      <c r="M2622" s="13" t="s">
        <v>745</v>
      </c>
      <c r="N2622" s="13" t="s">
        <v>206</v>
      </c>
      <c r="O2622" s="33">
        <v>44891.7166782407</v>
      </c>
      <c r="P2622" s="58">
        <v>44891</v>
      </c>
      <c r="Q2622" s="33" t="s">
        <v>237</v>
      </c>
      <c r="R2622" s="14">
        <v>295</v>
      </c>
      <c r="S2622" s="13" t="s">
        <v>216</v>
      </c>
      <c r="T2622" s="13" t="s">
        <v>278</v>
      </c>
      <c r="U2622" s="33">
        <f t="shared" ca="1" si="480"/>
        <v>45744.56914039352</v>
      </c>
      <c r="V2622" s="13" t="str">
        <f t="shared" si="481"/>
        <v>Bangalore</v>
      </c>
      <c r="W2622" s="13" t="str">
        <f t="shared" si="482"/>
        <v>RI</v>
      </c>
      <c r="X2622" s="13">
        <f t="shared" si="483"/>
        <v>2</v>
      </c>
      <c r="Y2622" s="13" t="str">
        <f>IFERROR(VLOOKUP(C2622,ReceivingTeam[],2,FALSE),"HelpDesk")</f>
        <v>HelpDesk</v>
      </c>
      <c r="Z2622" s="67">
        <f t="shared" si="484"/>
        <v>44895.729166666664</v>
      </c>
      <c r="AA2622" s="68">
        <f t="shared" si="485"/>
        <v>44891</v>
      </c>
      <c r="AB2622" s="69" t="b">
        <f t="shared" si="486"/>
        <v>1</v>
      </c>
      <c r="AC2622" s="70">
        <f t="shared" si="487"/>
        <v>3</v>
      </c>
      <c r="AD2622" s="67">
        <f t="shared" si="488"/>
        <v>44895.729166666664</v>
      </c>
      <c r="AE2622" s="67">
        <f>VLOOKUP(V2622,'Branch Wise Work Timelines'!C:G,3,FALSE)+AA2622</f>
        <v>44891.416666666664</v>
      </c>
      <c r="AF2622" s="67">
        <f>IF(V2622="Bangalore",VLOOKUP(V2622,'Branch Wise Work Timelines'!C:G,4,FALSE)+AA2622+1,IF(V2622="Mumbai",VLOOKUP(V2622,'Branch Wise Work Timelines'!C:G,4,FALSE)+AA2622+1,VLOOKUP(V2622,'Branch Wise Work Timelines'!C:G,4,FALSE)+AA2622))</f>
        <v>44892.104166666664</v>
      </c>
      <c r="AG2622" s="67">
        <f>WORKDAY.INTL(AA2622,1,11)+VLOOKUP(V2622,'Branch Wise Work Timelines'!C:G,3,FALSE)</f>
        <v>44893.416666666664</v>
      </c>
      <c r="AH2622" s="69" t="str">
        <f t="shared" si="489"/>
        <v>Met</v>
      </c>
      <c r="AI2622" s="69">
        <f t="shared" ca="1" si="490"/>
        <v>20373</v>
      </c>
      <c r="AJ2622" s="69" t="str">
        <f ca="1">IF(AI2622&lt;0,"0-12",IFERROR(VLOOKUP(AI2622,Breakup[],2,FALSE),"&gt;24"))</f>
        <v>&gt;24</v>
      </c>
      <c r="AK2622" s="69" t="str">
        <f>VLOOKUP(V2622,Master!B:D,3,FALSE)</f>
        <v>South</v>
      </c>
      <c r="AL2622" s="69" t="str">
        <f t="shared" si="491"/>
        <v>Bangalore</v>
      </c>
    </row>
    <row r="2623" spans="1:38">
      <c r="A2623" s="13" t="s">
        <v>5557</v>
      </c>
      <c r="B2623" s="54">
        <v>44701.558454363403</v>
      </c>
      <c r="C2623" s="13" t="s">
        <v>280</v>
      </c>
      <c r="D2623" s="13">
        <v>1594</v>
      </c>
      <c r="E2623" s="13" t="s">
        <v>5558</v>
      </c>
      <c r="F2623" s="13" t="s">
        <v>33</v>
      </c>
      <c r="G2623" s="14">
        <v>1653035836057</v>
      </c>
      <c r="H2623" s="55">
        <v>0.72571759259259305</v>
      </c>
      <c r="I2623" s="33">
        <v>44886.725717592599</v>
      </c>
      <c r="J2623" s="58">
        <v>44886</v>
      </c>
      <c r="K2623" s="13" t="s">
        <v>213</v>
      </c>
      <c r="L2623" s="13" t="s">
        <v>30</v>
      </c>
      <c r="M2623" s="13" t="s">
        <v>282</v>
      </c>
      <c r="N2623" s="13" t="s">
        <v>206</v>
      </c>
      <c r="O2623" s="33" t="s">
        <v>38</v>
      </c>
      <c r="P2623" s="58" t="s">
        <v>38</v>
      </c>
      <c r="Q2623" s="33" t="s">
        <v>207</v>
      </c>
      <c r="R2623" s="14" t="s">
        <v>38</v>
      </c>
      <c r="S2623" s="13" t="s">
        <v>208</v>
      </c>
      <c r="T2623" s="13" t="s">
        <v>209</v>
      </c>
      <c r="U2623" s="33">
        <f t="shared" ca="1" si="480"/>
        <v>45744.56914039352</v>
      </c>
      <c r="V2623" s="13" t="str">
        <f t="shared" si="481"/>
        <v>Bangalore</v>
      </c>
      <c r="W2623" s="13" t="str">
        <f t="shared" si="482"/>
        <v>RI</v>
      </c>
      <c r="X2623" s="13">
        <f t="shared" si="483"/>
        <v>17</v>
      </c>
      <c r="Y2623" s="13" t="str">
        <f>IFERROR(VLOOKUP(C2623,ReceivingTeam[],2,FALSE),"HelpDesk")</f>
        <v>HelpDesk</v>
      </c>
      <c r="Z2623" s="67">
        <f t="shared" si="484"/>
        <v>44887.538217592599</v>
      </c>
      <c r="AA2623" s="68">
        <f t="shared" si="485"/>
        <v>44886</v>
      </c>
      <c r="AB2623" s="69" t="b">
        <f t="shared" si="486"/>
        <v>1</v>
      </c>
      <c r="AC2623" s="70">
        <f t="shared" si="487"/>
        <v>0.5</v>
      </c>
      <c r="AD2623" s="67">
        <f t="shared" si="488"/>
        <v>44887.538217592599</v>
      </c>
      <c r="AE2623" s="67">
        <f>VLOOKUP(V2623,'Branch Wise Work Timelines'!C:G,3,FALSE)+AA2623</f>
        <v>44886.416666666664</v>
      </c>
      <c r="AF2623" s="67">
        <f>IF(V2623="Bangalore",VLOOKUP(V2623,'Branch Wise Work Timelines'!C:G,4,FALSE)+AA2623+1,IF(V2623="Mumbai",VLOOKUP(V2623,'Branch Wise Work Timelines'!C:G,4,FALSE)+AA2623+1,VLOOKUP(V2623,'Branch Wise Work Timelines'!C:G,4,FALSE)+AA2623))</f>
        <v>44887.104166666664</v>
      </c>
      <c r="AG2623" s="67">
        <f>WORKDAY.INTL(AA2623,1,11)+VLOOKUP(V2623,'Branch Wise Work Timelines'!C:G,3,FALSE)</f>
        <v>44887.416666666664</v>
      </c>
      <c r="AH2623" s="69" t="str">
        <f t="shared" ca="1" si="489"/>
        <v>Out of TAT</v>
      </c>
      <c r="AI2623" s="69">
        <f t="shared" ca="1" si="490"/>
        <v>20569</v>
      </c>
      <c r="AJ2623" s="69" t="str">
        <f ca="1">IF(AI2623&lt;0,"0-12",IFERROR(VLOOKUP(AI2623,Breakup[],2,FALSE),"&gt;24"))</f>
        <v>&gt;24</v>
      </c>
      <c r="AK2623" s="69" t="str">
        <f>VLOOKUP(V2623,Master!B:D,3,FALSE)</f>
        <v>South</v>
      </c>
      <c r="AL2623" s="69" t="str">
        <f t="shared" si="491"/>
        <v>Bangalore</v>
      </c>
    </row>
    <row r="2624" spans="1:38">
      <c r="A2624" s="13" t="s">
        <v>5559</v>
      </c>
      <c r="B2624" s="54">
        <v>44701.532684803198</v>
      </c>
      <c r="C2624" s="13" t="s">
        <v>347</v>
      </c>
      <c r="D2624" s="13">
        <v>294</v>
      </c>
      <c r="E2624" s="13" t="s">
        <v>5560</v>
      </c>
      <c r="F2624" s="13" t="s">
        <v>33</v>
      </c>
      <c r="G2624" s="14">
        <v>1653032557920</v>
      </c>
      <c r="H2624" s="55">
        <v>0.271168981481481</v>
      </c>
      <c r="I2624" s="33">
        <v>44882.271168981497</v>
      </c>
      <c r="J2624" s="58">
        <v>44882</v>
      </c>
      <c r="K2624" s="13" t="s">
        <v>325</v>
      </c>
      <c r="L2624" s="13" t="s">
        <v>55</v>
      </c>
      <c r="M2624" s="13" t="s">
        <v>323</v>
      </c>
      <c r="N2624" s="13" t="s">
        <v>206</v>
      </c>
      <c r="O2624" s="33" t="s">
        <v>38</v>
      </c>
      <c r="P2624" s="58" t="s">
        <v>38</v>
      </c>
      <c r="Q2624" s="33" t="s">
        <v>207</v>
      </c>
      <c r="R2624" s="14" t="s">
        <v>38</v>
      </c>
      <c r="S2624" s="13" t="s">
        <v>208</v>
      </c>
      <c r="T2624" s="13" t="s">
        <v>209</v>
      </c>
      <c r="U2624" s="33">
        <f t="shared" ca="1" si="480"/>
        <v>45744.56914039352</v>
      </c>
      <c r="V2624" s="13" t="str">
        <f t="shared" si="481"/>
        <v>Delhi</v>
      </c>
      <c r="W2624" s="13" t="str">
        <f t="shared" si="482"/>
        <v>RI</v>
      </c>
      <c r="X2624" s="13">
        <f t="shared" si="483"/>
        <v>6</v>
      </c>
      <c r="Y2624" s="13" t="str">
        <f>IFERROR(VLOOKUP(C2624,ReceivingTeam[],2,FALSE),"HelpDesk")</f>
        <v>HelpDesk</v>
      </c>
      <c r="Z2624" s="67">
        <f t="shared" si="484"/>
        <v>44883.562499999993</v>
      </c>
      <c r="AA2624" s="68">
        <f t="shared" si="485"/>
        <v>44882</v>
      </c>
      <c r="AB2624" s="69" t="b">
        <f t="shared" si="486"/>
        <v>1</v>
      </c>
      <c r="AC2624" s="70">
        <f t="shared" si="487"/>
        <v>0.5</v>
      </c>
      <c r="AD2624" s="67">
        <f t="shared" si="488"/>
        <v>44883.562499999993</v>
      </c>
      <c r="AE2624" s="67">
        <f>VLOOKUP(V2624,'Branch Wise Work Timelines'!C:G,3,FALSE)+AA2624</f>
        <v>44882.416666666664</v>
      </c>
      <c r="AF2624" s="67">
        <f>IF(V2624="Bangalore",VLOOKUP(V2624,'Branch Wise Work Timelines'!C:G,4,FALSE)+AA2624+1,IF(V2624="Mumbai",VLOOKUP(V2624,'Branch Wise Work Timelines'!C:G,4,FALSE)+AA2624+1,VLOOKUP(V2624,'Branch Wise Work Timelines'!C:G,4,FALSE)+AA2624))</f>
        <v>44882.770833333336</v>
      </c>
      <c r="AG2624" s="67">
        <f>WORKDAY.INTL(AA2624,1,11)+VLOOKUP(V2624,'Branch Wise Work Timelines'!C:G,3,FALSE)</f>
        <v>44883.416666666664</v>
      </c>
      <c r="AH2624" s="69" t="str">
        <f t="shared" ca="1" si="489"/>
        <v>Out of TAT</v>
      </c>
      <c r="AI2624" s="69">
        <f t="shared" ca="1" si="490"/>
        <v>20665</v>
      </c>
      <c r="AJ2624" s="69" t="str">
        <f ca="1">IF(AI2624&lt;0,"0-12",IFERROR(VLOOKUP(AI2624,Breakup[],2,FALSE),"&gt;24"))</f>
        <v>&gt;24</v>
      </c>
      <c r="AK2624" s="69" t="str">
        <f>VLOOKUP(V2624,Master!B:D,3,FALSE)</f>
        <v>North</v>
      </c>
      <c r="AL2624" s="69" t="str">
        <f t="shared" si="491"/>
        <v>Delhi</v>
      </c>
    </row>
    <row r="2625" spans="1:38">
      <c r="A2625" s="13" t="s">
        <v>5561</v>
      </c>
      <c r="B2625" s="54">
        <v>44701.533324189797</v>
      </c>
      <c r="C2625" s="13" t="s">
        <v>347</v>
      </c>
      <c r="D2625" s="13">
        <v>1698</v>
      </c>
      <c r="E2625" s="13" t="s">
        <v>5562</v>
      </c>
      <c r="F2625" s="13" t="s">
        <v>33</v>
      </c>
      <c r="G2625" s="14">
        <v>1653032557920</v>
      </c>
      <c r="H2625" s="55">
        <v>0.57262731481481499</v>
      </c>
      <c r="I2625" s="33">
        <v>44890.572627314803</v>
      </c>
      <c r="J2625" s="58">
        <v>44890</v>
      </c>
      <c r="K2625" s="13" t="s">
        <v>325</v>
      </c>
      <c r="L2625" s="13" t="s">
        <v>55</v>
      </c>
      <c r="M2625" s="13" t="s">
        <v>323</v>
      </c>
      <c r="N2625" s="13" t="s">
        <v>206</v>
      </c>
      <c r="O2625" s="33" t="s">
        <v>38</v>
      </c>
      <c r="P2625" s="58" t="s">
        <v>38</v>
      </c>
      <c r="Q2625" s="33" t="s">
        <v>207</v>
      </c>
      <c r="R2625" s="14" t="s">
        <v>38</v>
      </c>
      <c r="S2625" s="13" t="s">
        <v>208</v>
      </c>
      <c r="T2625" s="13" t="s">
        <v>209</v>
      </c>
      <c r="U2625" s="33">
        <f t="shared" ca="1" si="480"/>
        <v>45744.56914039352</v>
      </c>
      <c r="V2625" s="13" t="str">
        <f t="shared" si="481"/>
        <v>Delhi</v>
      </c>
      <c r="W2625" s="13" t="str">
        <f t="shared" si="482"/>
        <v>RI</v>
      </c>
      <c r="X2625" s="13">
        <f t="shared" si="483"/>
        <v>13</v>
      </c>
      <c r="Y2625" s="13" t="str">
        <f>IFERROR(VLOOKUP(C2625,ReceivingTeam[],2,FALSE),"HelpDesk")</f>
        <v>HelpDesk</v>
      </c>
      <c r="Z2625" s="67">
        <f t="shared" si="484"/>
        <v>44891.718460648131</v>
      </c>
      <c r="AA2625" s="68">
        <f t="shared" si="485"/>
        <v>44890</v>
      </c>
      <c r="AB2625" s="69" t="b">
        <f t="shared" si="486"/>
        <v>1</v>
      </c>
      <c r="AC2625" s="70">
        <f t="shared" si="487"/>
        <v>0.5</v>
      </c>
      <c r="AD2625" s="67">
        <f t="shared" si="488"/>
        <v>44891.718460648131</v>
      </c>
      <c r="AE2625" s="67">
        <f>VLOOKUP(V2625,'Branch Wise Work Timelines'!C:G,3,FALSE)+AA2625</f>
        <v>44890.416666666664</v>
      </c>
      <c r="AF2625" s="67">
        <f>IF(V2625="Bangalore",VLOOKUP(V2625,'Branch Wise Work Timelines'!C:G,4,FALSE)+AA2625+1,IF(V2625="Mumbai",VLOOKUP(V2625,'Branch Wise Work Timelines'!C:G,4,FALSE)+AA2625+1,VLOOKUP(V2625,'Branch Wise Work Timelines'!C:G,4,FALSE)+AA2625))</f>
        <v>44890.770833333336</v>
      </c>
      <c r="AG2625" s="67">
        <f>WORKDAY.INTL(AA2625,1,11)+VLOOKUP(V2625,'Branch Wise Work Timelines'!C:G,3,FALSE)</f>
        <v>44891.416666666664</v>
      </c>
      <c r="AH2625" s="69" t="str">
        <f t="shared" ca="1" si="489"/>
        <v>Out of TAT</v>
      </c>
      <c r="AI2625" s="69">
        <f t="shared" ca="1" si="490"/>
        <v>20469</v>
      </c>
      <c r="AJ2625" s="69" t="str">
        <f ca="1">IF(AI2625&lt;0,"0-12",IFERROR(VLOOKUP(AI2625,Breakup[],2,FALSE),"&gt;24"))</f>
        <v>&gt;24</v>
      </c>
      <c r="AK2625" s="69" t="str">
        <f>VLOOKUP(V2625,Master!B:D,3,FALSE)</f>
        <v>North</v>
      </c>
      <c r="AL2625" s="69" t="str">
        <f t="shared" si="491"/>
        <v>Delhi</v>
      </c>
    </row>
    <row r="2626" spans="1:38">
      <c r="A2626" s="13" t="s">
        <v>5563</v>
      </c>
      <c r="B2626" s="54">
        <v>44701.5339935995</v>
      </c>
      <c r="C2626" s="13" t="s">
        <v>347</v>
      </c>
      <c r="D2626" s="13">
        <v>395</v>
      </c>
      <c r="E2626" s="13" t="s">
        <v>5564</v>
      </c>
      <c r="F2626" s="13" t="s">
        <v>33</v>
      </c>
      <c r="G2626" s="14">
        <v>1653032557920</v>
      </c>
      <c r="H2626" s="55">
        <v>0.69884259259259296</v>
      </c>
      <c r="I2626" s="33">
        <v>44883.698842592603</v>
      </c>
      <c r="J2626" s="58">
        <v>44883</v>
      </c>
      <c r="K2626" s="13" t="s">
        <v>325</v>
      </c>
      <c r="L2626" s="13" t="s">
        <v>55</v>
      </c>
      <c r="M2626" s="13" t="s">
        <v>323</v>
      </c>
      <c r="N2626" s="13" t="s">
        <v>206</v>
      </c>
      <c r="O2626" s="33" t="s">
        <v>38</v>
      </c>
      <c r="P2626" s="58" t="s">
        <v>38</v>
      </c>
      <c r="Q2626" s="33" t="s">
        <v>207</v>
      </c>
      <c r="R2626" s="14" t="s">
        <v>38</v>
      </c>
      <c r="S2626" s="13" t="s">
        <v>208</v>
      </c>
      <c r="T2626" s="13" t="s">
        <v>209</v>
      </c>
      <c r="U2626" s="33">
        <f t="shared" ref="U2626:U2689" ca="1" si="492">NOW()</f>
        <v>45744.56914039352</v>
      </c>
      <c r="V2626" s="13" t="str">
        <f t="shared" ref="V2626:V2689" si="493">VLOOKUP(L2626,Location,2,0)</f>
        <v>Delhi</v>
      </c>
      <c r="W2626" s="13" t="str">
        <f t="shared" ref="W2626:W2689" si="494">VLOOKUP(F2626,FCT,2,FALSE)</f>
        <v>RI</v>
      </c>
      <c r="X2626" s="13">
        <f t="shared" ref="X2626:X2689" si="495">HOUR(I2626)</f>
        <v>16</v>
      </c>
      <c r="Y2626" s="13" t="str">
        <f>IFERROR(VLOOKUP(C2626,ReceivingTeam[],2,FALSE),"HelpDesk")</f>
        <v>HelpDesk</v>
      </c>
      <c r="Z2626" s="67">
        <f t="shared" ref="Z2626:Z2689" si="496">IF(AB2626=FALSE,AE2626+AC2626,IF(I2626&gt;AE2626,IF(((I2626+AC2626)&gt;AF2626),(AC2626-(AF2626-I2626)+AG2626),I2626+AC2626),IF(((AE2626+AC2626)&gt;AF2626),(AC2626-(AF2626-AE2626)+AG2626),AE2626+AC2626)))</f>
        <v>44884.844675925931</v>
      </c>
      <c r="AA2626" s="68">
        <f t="shared" ref="AA2626:AA2689" si="497">INT(J2626)</f>
        <v>44883</v>
      </c>
      <c r="AB2626" s="69" t="b">
        <f t="shared" ref="AB2626:AB2689" si="498">WORKDAY.INTL(AA2626-1,1,11)=AA2626</f>
        <v>1</v>
      </c>
      <c r="AC2626" s="70">
        <f t="shared" ref="AC2626:AC2689" si="499">IF(T2626="High",12/24,72/24)</f>
        <v>0.5</v>
      </c>
      <c r="AD2626" s="67">
        <f t="shared" ref="AD2626:AD2689" si="500">IF(AB2626=FALSE,AE2626+AC2626,IF(I2626&gt;AE2626,IF(((I2626+AC2626)&gt;AF2626),(AC2626-(AF2626-I2626)+AG2626),I2626+AC2626),IF(((AE2626+AC2626)&gt;AF2626),(AC2626-(AF2626-AE2626)+AG2626),AE2626+AC2626)))</f>
        <v>44884.844675925931</v>
      </c>
      <c r="AE2626" s="67">
        <f>VLOOKUP(V2626,'Branch Wise Work Timelines'!C:G,3,FALSE)+AA2626</f>
        <v>44883.416666666664</v>
      </c>
      <c r="AF2626" s="67">
        <f>IF(V2626="Bangalore",VLOOKUP(V2626,'Branch Wise Work Timelines'!C:G,4,FALSE)+AA2626+1,IF(V2626="Mumbai",VLOOKUP(V2626,'Branch Wise Work Timelines'!C:G,4,FALSE)+AA2626+1,VLOOKUP(V2626,'Branch Wise Work Timelines'!C:G,4,FALSE)+AA2626))</f>
        <v>44883.770833333336</v>
      </c>
      <c r="AG2626" s="67">
        <f>WORKDAY.INTL(AA2626,1,11)+VLOOKUP(V2626,'Branch Wise Work Timelines'!C:G,3,FALSE)</f>
        <v>44884.416666666664</v>
      </c>
      <c r="AH2626" s="69" t="str">
        <f t="shared" ref="AH2626:AH2689" ca="1" si="501">IF(Q2626&lt;&gt;"Success",IF(U2626&gt;Z2626,"Out of TAT","In TAT"),IF(O2626&gt;AD2626,"Not Met","Met"))</f>
        <v>Out of TAT</v>
      </c>
      <c r="AI2626" s="69">
        <f t="shared" ref="AI2626:AI2689" ca="1" si="502">ROUNDUP((U2626-AD2626)*24,0)</f>
        <v>20634</v>
      </c>
      <c r="AJ2626" s="69" t="str">
        <f ca="1">IF(AI2626&lt;0,"0-12",IFERROR(VLOOKUP(AI2626,Breakup[],2,FALSE),"&gt;24"))</f>
        <v>&gt;24</v>
      </c>
      <c r="AK2626" s="69" t="str">
        <f>VLOOKUP(V2626,Master!B:D,3,FALSE)</f>
        <v>North</v>
      </c>
      <c r="AL2626" s="69" t="str">
        <f t="shared" ref="AL2626:AL2689" si="503">IF(V2626="Bangalore",IF(W2626="CLS",V2626&amp;"-"&amp;"CLS",V2626),(V2626))</f>
        <v>Delhi</v>
      </c>
    </row>
    <row r="2627" spans="1:38">
      <c r="A2627" s="13" t="s">
        <v>5565</v>
      </c>
      <c r="B2627" s="54">
        <v>44701.656792708302</v>
      </c>
      <c r="C2627" s="13" t="s">
        <v>89</v>
      </c>
      <c r="D2627" s="13">
        <v>1610</v>
      </c>
      <c r="E2627" s="13" t="s">
        <v>5566</v>
      </c>
      <c r="F2627" s="13" t="s">
        <v>15</v>
      </c>
      <c r="G2627" s="14">
        <v>1653042280155</v>
      </c>
      <c r="H2627" s="55">
        <v>0.57929398148148104</v>
      </c>
      <c r="I2627" s="33">
        <v>44886.5792939815</v>
      </c>
      <c r="J2627" s="58">
        <v>44886</v>
      </c>
      <c r="K2627" s="13" t="s">
        <v>213</v>
      </c>
      <c r="L2627" s="13" t="s">
        <v>30</v>
      </c>
      <c r="M2627" s="13" t="s">
        <v>214</v>
      </c>
      <c r="N2627" s="13" t="s">
        <v>206</v>
      </c>
      <c r="O2627" s="33" t="s">
        <v>38</v>
      </c>
      <c r="P2627" s="58" t="s">
        <v>38</v>
      </c>
      <c r="Q2627" s="33" t="s">
        <v>207</v>
      </c>
      <c r="R2627" s="14" t="s">
        <v>38</v>
      </c>
      <c r="S2627" s="13" t="s">
        <v>216</v>
      </c>
      <c r="T2627" s="13" t="s">
        <v>217</v>
      </c>
      <c r="U2627" s="33">
        <f t="shared" ca="1" si="492"/>
        <v>45744.56914039352</v>
      </c>
      <c r="V2627" s="13" t="str">
        <f t="shared" si="493"/>
        <v>Bangalore</v>
      </c>
      <c r="W2627" s="13" t="str">
        <f t="shared" si="494"/>
        <v>CLS</v>
      </c>
      <c r="X2627" s="13">
        <f t="shared" si="495"/>
        <v>13</v>
      </c>
      <c r="Y2627" s="13" t="str">
        <f>IFERROR(VLOOKUP(C2627,ReceivingTeam[],2,FALSE),"HelpDesk")</f>
        <v>Branch office</v>
      </c>
      <c r="Z2627" s="67">
        <f t="shared" si="496"/>
        <v>44887.0792939815</v>
      </c>
      <c r="AA2627" s="68">
        <f t="shared" si="497"/>
        <v>44886</v>
      </c>
      <c r="AB2627" s="69" t="b">
        <f t="shared" si="498"/>
        <v>1</v>
      </c>
      <c r="AC2627" s="70">
        <f t="shared" si="499"/>
        <v>0.5</v>
      </c>
      <c r="AD2627" s="67">
        <f t="shared" si="500"/>
        <v>44887.0792939815</v>
      </c>
      <c r="AE2627" s="67">
        <f>VLOOKUP(V2627,'Branch Wise Work Timelines'!C:G,3,FALSE)+AA2627</f>
        <v>44886.416666666664</v>
      </c>
      <c r="AF2627" s="67">
        <f>IF(V2627="Bangalore",VLOOKUP(V2627,'Branch Wise Work Timelines'!C:G,4,FALSE)+AA2627+1,IF(V2627="Mumbai",VLOOKUP(V2627,'Branch Wise Work Timelines'!C:G,4,FALSE)+AA2627+1,VLOOKUP(V2627,'Branch Wise Work Timelines'!C:G,4,FALSE)+AA2627))</f>
        <v>44887.104166666664</v>
      </c>
      <c r="AG2627" s="67">
        <f>WORKDAY.INTL(AA2627,1,11)+VLOOKUP(V2627,'Branch Wise Work Timelines'!C:G,3,FALSE)</f>
        <v>44887.416666666664</v>
      </c>
      <c r="AH2627" s="69" t="str">
        <f t="shared" ca="1" si="501"/>
        <v>Out of TAT</v>
      </c>
      <c r="AI2627" s="69">
        <f t="shared" ca="1" si="502"/>
        <v>20580</v>
      </c>
      <c r="AJ2627" s="69" t="str">
        <f ca="1">IF(AI2627&lt;0,"0-12",IFERROR(VLOOKUP(AI2627,Breakup[],2,FALSE),"&gt;24"))</f>
        <v>&gt;24</v>
      </c>
      <c r="AK2627" s="69" t="str">
        <f>VLOOKUP(V2627,Master!B:D,3,FALSE)</f>
        <v>South</v>
      </c>
      <c r="AL2627" s="69" t="str">
        <f t="shared" si="503"/>
        <v>Bangalore-CLS</v>
      </c>
    </row>
    <row r="2628" spans="1:38">
      <c r="A2628" s="13" t="s">
        <v>5567</v>
      </c>
      <c r="B2628" s="54">
        <v>44701.654543784702</v>
      </c>
      <c r="C2628" s="13" t="s">
        <v>89</v>
      </c>
      <c r="D2628" s="13">
        <v>1954</v>
      </c>
      <c r="E2628" s="13" t="s">
        <v>5568</v>
      </c>
      <c r="F2628" s="13" t="s">
        <v>15</v>
      </c>
      <c r="G2628" s="14">
        <v>1653042448483</v>
      </c>
      <c r="H2628" s="55">
        <v>0.21031250000000001</v>
      </c>
      <c r="I2628" s="33">
        <v>44885.210312499999</v>
      </c>
      <c r="J2628" s="58">
        <v>44885</v>
      </c>
      <c r="K2628" s="13" t="s">
        <v>213</v>
      </c>
      <c r="L2628" s="13" t="s">
        <v>30</v>
      </c>
      <c r="M2628" s="13" t="s">
        <v>75</v>
      </c>
      <c r="N2628" s="13" t="s">
        <v>215</v>
      </c>
      <c r="O2628" s="33" t="s">
        <v>38</v>
      </c>
      <c r="P2628" s="58" t="s">
        <v>38</v>
      </c>
      <c r="Q2628" s="33" t="s">
        <v>207</v>
      </c>
      <c r="R2628" s="14" t="s">
        <v>38</v>
      </c>
      <c r="S2628" s="13" t="s">
        <v>208</v>
      </c>
      <c r="T2628" s="13" t="s">
        <v>209</v>
      </c>
      <c r="U2628" s="33">
        <f t="shared" ca="1" si="492"/>
        <v>45744.56914039352</v>
      </c>
      <c r="V2628" s="13" t="str">
        <f t="shared" si="493"/>
        <v>Bangalore</v>
      </c>
      <c r="W2628" s="13" t="str">
        <f t="shared" si="494"/>
        <v>CLS</v>
      </c>
      <c r="X2628" s="13">
        <f t="shared" si="495"/>
        <v>5</v>
      </c>
      <c r="Y2628" s="13" t="str">
        <f>IFERROR(VLOOKUP(C2628,ReceivingTeam[],2,FALSE),"HelpDesk")</f>
        <v>Branch office</v>
      </c>
      <c r="Z2628" s="67">
        <f t="shared" si="496"/>
        <v>44885.916666666664</v>
      </c>
      <c r="AA2628" s="68">
        <f t="shared" si="497"/>
        <v>44885</v>
      </c>
      <c r="AB2628" s="69" t="b">
        <f t="shared" si="498"/>
        <v>0</v>
      </c>
      <c r="AC2628" s="70">
        <f t="shared" si="499"/>
        <v>0.5</v>
      </c>
      <c r="AD2628" s="67">
        <f t="shared" si="500"/>
        <v>44885.916666666664</v>
      </c>
      <c r="AE2628" s="67">
        <f>VLOOKUP(V2628,'Branch Wise Work Timelines'!C:G,3,FALSE)+AA2628</f>
        <v>44885.416666666664</v>
      </c>
      <c r="AF2628" s="67">
        <f>IF(V2628="Bangalore",VLOOKUP(V2628,'Branch Wise Work Timelines'!C:G,4,FALSE)+AA2628+1,IF(V2628="Mumbai",VLOOKUP(V2628,'Branch Wise Work Timelines'!C:G,4,FALSE)+AA2628+1,VLOOKUP(V2628,'Branch Wise Work Timelines'!C:G,4,FALSE)+AA2628))</f>
        <v>44886.104166666664</v>
      </c>
      <c r="AG2628" s="67">
        <f>WORKDAY.INTL(AA2628,1,11)+VLOOKUP(V2628,'Branch Wise Work Timelines'!C:G,3,FALSE)</f>
        <v>44886.416666666664</v>
      </c>
      <c r="AH2628" s="69" t="str">
        <f t="shared" ca="1" si="501"/>
        <v>Out of TAT</v>
      </c>
      <c r="AI2628" s="69">
        <f t="shared" ca="1" si="502"/>
        <v>20608</v>
      </c>
      <c r="AJ2628" s="69" t="str">
        <f ca="1">IF(AI2628&lt;0,"0-12",IFERROR(VLOOKUP(AI2628,Breakup[],2,FALSE),"&gt;24"))</f>
        <v>&gt;24</v>
      </c>
      <c r="AK2628" s="69" t="str">
        <f>VLOOKUP(V2628,Master!B:D,3,FALSE)</f>
        <v>South</v>
      </c>
      <c r="AL2628" s="69" t="str">
        <f t="shared" si="503"/>
        <v>Bangalore-CLS</v>
      </c>
    </row>
    <row r="2629" spans="1:38">
      <c r="A2629" s="13" t="s">
        <v>5569</v>
      </c>
      <c r="B2629" s="54">
        <v>44701.429384062503</v>
      </c>
      <c r="C2629" s="13" t="s">
        <v>153</v>
      </c>
      <c r="D2629" s="13">
        <v>1409</v>
      </c>
      <c r="E2629" s="13" t="s">
        <v>5570</v>
      </c>
      <c r="F2629" s="13" t="s">
        <v>33</v>
      </c>
      <c r="G2629" s="14">
        <v>1653036111643</v>
      </c>
      <c r="H2629" s="55">
        <v>0.87932870370370397</v>
      </c>
      <c r="I2629" s="33">
        <v>44883.879328703697</v>
      </c>
      <c r="J2629" s="58">
        <v>44883</v>
      </c>
      <c r="K2629" s="13" t="s">
        <v>397</v>
      </c>
      <c r="L2629" s="13" t="s">
        <v>50</v>
      </c>
      <c r="M2629" s="13" t="s">
        <v>153</v>
      </c>
      <c r="N2629" s="13" t="s">
        <v>206</v>
      </c>
      <c r="O2629" s="33" t="s">
        <v>38</v>
      </c>
      <c r="P2629" s="58" t="s">
        <v>38</v>
      </c>
      <c r="Q2629" s="33" t="s">
        <v>207</v>
      </c>
      <c r="R2629" s="14" t="s">
        <v>38</v>
      </c>
      <c r="S2629" s="13" t="s">
        <v>216</v>
      </c>
      <c r="T2629" s="13" t="s">
        <v>217</v>
      </c>
      <c r="U2629" s="33">
        <f t="shared" ca="1" si="492"/>
        <v>45744.56914039352</v>
      </c>
      <c r="V2629" s="13" t="str">
        <f t="shared" si="493"/>
        <v>Cochin</v>
      </c>
      <c r="W2629" s="13" t="str">
        <f t="shared" si="494"/>
        <v>RI</v>
      </c>
      <c r="X2629" s="13">
        <f t="shared" si="495"/>
        <v>21</v>
      </c>
      <c r="Y2629" s="13" t="str">
        <f>IFERROR(VLOOKUP(C2629,ReceivingTeam[],2,FALSE),"HelpDesk")</f>
        <v>Branch office</v>
      </c>
      <c r="Z2629" s="67">
        <f t="shared" si="496"/>
        <v>44885.025162037025</v>
      </c>
      <c r="AA2629" s="68">
        <f t="shared" si="497"/>
        <v>44883</v>
      </c>
      <c r="AB2629" s="69" t="b">
        <f t="shared" si="498"/>
        <v>1</v>
      </c>
      <c r="AC2629" s="70">
        <f t="shared" si="499"/>
        <v>0.5</v>
      </c>
      <c r="AD2629" s="67">
        <f t="shared" si="500"/>
        <v>44885.025162037025</v>
      </c>
      <c r="AE2629" s="67">
        <f>VLOOKUP(V2629,'Branch Wise Work Timelines'!C:G,3,FALSE)+AA2629</f>
        <v>44883.416666666664</v>
      </c>
      <c r="AF2629" s="67">
        <f>IF(V2629="Bangalore",VLOOKUP(V2629,'Branch Wise Work Timelines'!C:G,4,FALSE)+AA2629+1,IF(V2629="Mumbai",VLOOKUP(V2629,'Branch Wise Work Timelines'!C:G,4,FALSE)+AA2629+1,VLOOKUP(V2629,'Branch Wise Work Timelines'!C:G,4,FALSE)+AA2629))</f>
        <v>44883.770833333336</v>
      </c>
      <c r="AG2629" s="67">
        <f>WORKDAY.INTL(AA2629,1,11)+VLOOKUP(V2629,'Branch Wise Work Timelines'!C:G,3,FALSE)</f>
        <v>44884.416666666664</v>
      </c>
      <c r="AH2629" s="69" t="str">
        <f t="shared" ca="1" si="501"/>
        <v>Out of TAT</v>
      </c>
      <c r="AI2629" s="69">
        <f t="shared" ca="1" si="502"/>
        <v>20630</v>
      </c>
      <c r="AJ2629" s="69" t="str">
        <f ca="1">IF(AI2629&lt;0,"0-12",IFERROR(VLOOKUP(AI2629,Breakup[],2,FALSE),"&gt;24"))</f>
        <v>&gt;24</v>
      </c>
      <c r="AK2629" s="69" t="str">
        <f>VLOOKUP(V2629,Master!B:D,3,FALSE)</f>
        <v>South</v>
      </c>
      <c r="AL2629" s="69" t="str">
        <f t="shared" si="503"/>
        <v>Cochin</v>
      </c>
    </row>
    <row r="2630" spans="1:38">
      <c r="A2630" s="13" t="s">
        <v>5571</v>
      </c>
      <c r="B2630" s="54">
        <v>44701.621912419003</v>
      </c>
      <c r="C2630" s="13" t="s">
        <v>347</v>
      </c>
      <c r="D2630" s="13">
        <v>1856</v>
      </c>
      <c r="E2630" s="13" t="s">
        <v>5572</v>
      </c>
      <c r="F2630" s="13" t="s">
        <v>24</v>
      </c>
      <c r="G2630" s="14">
        <v>1653041796025</v>
      </c>
      <c r="H2630" s="55">
        <v>0.657175925925926</v>
      </c>
      <c r="I2630" s="33">
        <v>44883.657175925902</v>
      </c>
      <c r="J2630" s="58">
        <v>44883</v>
      </c>
      <c r="K2630" s="13" t="s">
        <v>325</v>
      </c>
      <c r="L2630" s="13" t="s">
        <v>55</v>
      </c>
      <c r="M2630" s="13" t="s">
        <v>347</v>
      </c>
      <c r="N2630" s="13" t="s">
        <v>206</v>
      </c>
      <c r="O2630" s="33" t="s">
        <v>38</v>
      </c>
      <c r="P2630" s="58" t="s">
        <v>38</v>
      </c>
      <c r="Q2630" s="33" t="s">
        <v>207</v>
      </c>
      <c r="R2630" s="14" t="s">
        <v>38</v>
      </c>
      <c r="S2630" s="13" t="s">
        <v>208</v>
      </c>
      <c r="T2630" s="13" t="s">
        <v>209</v>
      </c>
      <c r="U2630" s="33">
        <f t="shared" ca="1" si="492"/>
        <v>45744.56914039352</v>
      </c>
      <c r="V2630" s="13" t="str">
        <f t="shared" si="493"/>
        <v>Delhi</v>
      </c>
      <c r="W2630" s="13" t="str">
        <f t="shared" si="494"/>
        <v>DOMI</v>
      </c>
      <c r="X2630" s="13">
        <f t="shared" si="495"/>
        <v>15</v>
      </c>
      <c r="Y2630" s="13" t="str">
        <f>IFERROR(VLOOKUP(C2630,ReceivingTeam[],2,FALSE),"HelpDesk")</f>
        <v>HelpDesk</v>
      </c>
      <c r="Z2630" s="67">
        <f t="shared" si="496"/>
        <v>44884.803009259231</v>
      </c>
      <c r="AA2630" s="68">
        <f t="shared" si="497"/>
        <v>44883</v>
      </c>
      <c r="AB2630" s="69" t="b">
        <f t="shared" si="498"/>
        <v>1</v>
      </c>
      <c r="AC2630" s="70">
        <f t="shared" si="499"/>
        <v>0.5</v>
      </c>
      <c r="AD2630" s="67">
        <f t="shared" si="500"/>
        <v>44884.803009259231</v>
      </c>
      <c r="AE2630" s="67">
        <f>VLOOKUP(V2630,'Branch Wise Work Timelines'!C:G,3,FALSE)+AA2630</f>
        <v>44883.416666666664</v>
      </c>
      <c r="AF2630" s="67">
        <f>IF(V2630="Bangalore",VLOOKUP(V2630,'Branch Wise Work Timelines'!C:G,4,FALSE)+AA2630+1,IF(V2630="Mumbai",VLOOKUP(V2630,'Branch Wise Work Timelines'!C:G,4,FALSE)+AA2630+1,VLOOKUP(V2630,'Branch Wise Work Timelines'!C:G,4,FALSE)+AA2630))</f>
        <v>44883.770833333336</v>
      </c>
      <c r="AG2630" s="67">
        <f>WORKDAY.INTL(AA2630,1,11)+VLOOKUP(V2630,'Branch Wise Work Timelines'!C:G,3,FALSE)</f>
        <v>44884.416666666664</v>
      </c>
      <c r="AH2630" s="69" t="str">
        <f t="shared" ca="1" si="501"/>
        <v>Out of TAT</v>
      </c>
      <c r="AI2630" s="69">
        <f t="shared" ca="1" si="502"/>
        <v>20635</v>
      </c>
      <c r="AJ2630" s="69" t="str">
        <f ca="1">IF(AI2630&lt;0,"0-12",IFERROR(VLOOKUP(AI2630,Breakup[],2,FALSE),"&gt;24"))</f>
        <v>&gt;24</v>
      </c>
      <c r="AK2630" s="69" t="str">
        <f>VLOOKUP(V2630,Master!B:D,3,FALSE)</f>
        <v>North</v>
      </c>
      <c r="AL2630" s="69" t="str">
        <f t="shared" si="503"/>
        <v>Delhi</v>
      </c>
    </row>
    <row r="2631" spans="1:38">
      <c r="A2631" s="13" t="s">
        <v>5573</v>
      </c>
      <c r="B2631" s="54">
        <v>44701.6652021181</v>
      </c>
      <c r="C2631" s="13" t="s">
        <v>347</v>
      </c>
      <c r="D2631" s="13">
        <v>341</v>
      </c>
      <c r="E2631" s="13" t="s">
        <v>5574</v>
      </c>
      <c r="F2631" s="13" t="s">
        <v>33</v>
      </c>
      <c r="G2631" s="14">
        <v>1653043912595</v>
      </c>
      <c r="H2631" s="55">
        <v>0.66081018518518497</v>
      </c>
      <c r="I2631" s="33">
        <v>44884.660810185203</v>
      </c>
      <c r="J2631" s="58">
        <v>44884</v>
      </c>
      <c r="K2631" s="13" t="s">
        <v>325</v>
      </c>
      <c r="L2631" s="13" t="s">
        <v>55</v>
      </c>
      <c r="M2631" s="13" t="s">
        <v>323</v>
      </c>
      <c r="N2631" s="13" t="s">
        <v>206</v>
      </c>
      <c r="O2631" s="33" t="s">
        <v>38</v>
      </c>
      <c r="P2631" s="58" t="s">
        <v>38</v>
      </c>
      <c r="Q2631" s="33" t="s">
        <v>207</v>
      </c>
      <c r="R2631" s="14" t="s">
        <v>38</v>
      </c>
      <c r="S2631" s="13" t="s">
        <v>208</v>
      </c>
      <c r="T2631" s="13" t="s">
        <v>209</v>
      </c>
      <c r="U2631" s="33">
        <f t="shared" ca="1" si="492"/>
        <v>45744.56914039352</v>
      </c>
      <c r="V2631" s="13" t="str">
        <f t="shared" si="493"/>
        <v>Delhi</v>
      </c>
      <c r="W2631" s="13" t="str">
        <f t="shared" si="494"/>
        <v>RI</v>
      </c>
      <c r="X2631" s="13">
        <f t="shared" si="495"/>
        <v>15</v>
      </c>
      <c r="Y2631" s="13" t="str">
        <f>IFERROR(VLOOKUP(C2631,ReceivingTeam[],2,FALSE),"HelpDesk")</f>
        <v>HelpDesk</v>
      </c>
      <c r="Z2631" s="67">
        <f t="shared" si="496"/>
        <v>44886.806643518532</v>
      </c>
      <c r="AA2631" s="68">
        <f t="shared" si="497"/>
        <v>44884</v>
      </c>
      <c r="AB2631" s="69" t="b">
        <f t="shared" si="498"/>
        <v>1</v>
      </c>
      <c r="AC2631" s="70">
        <f t="shared" si="499"/>
        <v>0.5</v>
      </c>
      <c r="AD2631" s="67">
        <f t="shared" si="500"/>
        <v>44886.806643518532</v>
      </c>
      <c r="AE2631" s="67">
        <f>VLOOKUP(V2631,'Branch Wise Work Timelines'!C:G,3,FALSE)+AA2631</f>
        <v>44884.416666666664</v>
      </c>
      <c r="AF2631" s="67">
        <f>IF(V2631="Bangalore",VLOOKUP(V2631,'Branch Wise Work Timelines'!C:G,4,FALSE)+AA2631+1,IF(V2631="Mumbai",VLOOKUP(V2631,'Branch Wise Work Timelines'!C:G,4,FALSE)+AA2631+1,VLOOKUP(V2631,'Branch Wise Work Timelines'!C:G,4,FALSE)+AA2631))</f>
        <v>44884.770833333336</v>
      </c>
      <c r="AG2631" s="67">
        <f>WORKDAY.INTL(AA2631,1,11)+VLOOKUP(V2631,'Branch Wise Work Timelines'!C:G,3,FALSE)</f>
        <v>44886.416666666664</v>
      </c>
      <c r="AH2631" s="69" t="str">
        <f t="shared" ca="1" si="501"/>
        <v>Out of TAT</v>
      </c>
      <c r="AI2631" s="69">
        <f t="shared" ca="1" si="502"/>
        <v>20587</v>
      </c>
      <c r="AJ2631" s="69" t="str">
        <f ca="1">IF(AI2631&lt;0,"0-12",IFERROR(VLOOKUP(AI2631,Breakup[],2,FALSE),"&gt;24"))</f>
        <v>&gt;24</v>
      </c>
      <c r="AK2631" s="69" t="str">
        <f>VLOOKUP(V2631,Master!B:D,3,FALSE)</f>
        <v>North</v>
      </c>
      <c r="AL2631" s="69" t="str">
        <f t="shared" si="503"/>
        <v>Delhi</v>
      </c>
    </row>
    <row r="2632" spans="1:38">
      <c r="A2632" s="13" t="s">
        <v>5575</v>
      </c>
      <c r="B2632" s="54">
        <v>44701.667117164397</v>
      </c>
      <c r="C2632" s="13" t="s">
        <v>347</v>
      </c>
      <c r="D2632" s="13">
        <v>375</v>
      </c>
      <c r="E2632" s="13" t="s">
        <v>5576</v>
      </c>
      <c r="F2632" s="13" t="s">
        <v>33</v>
      </c>
      <c r="G2632" s="14">
        <v>1653043912595</v>
      </c>
      <c r="H2632" s="55">
        <v>0.86598379629629596</v>
      </c>
      <c r="I2632" s="33">
        <v>44888.865983796299</v>
      </c>
      <c r="J2632" s="58">
        <v>44888</v>
      </c>
      <c r="K2632" s="13" t="s">
        <v>325</v>
      </c>
      <c r="L2632" s="13" t="s">
        <v>55</v>
      </c>
      <c r="M2632" s="13" t="s">
        <v>323</v>
      </c>
      <c r="N2632" s="13" t="s">
        <v>206</v>
      </c>
      <c r="O2632" s="33" t="s">
        <v>38</v>
      </c>
      <c r="P2632" s="58" t="s">
        <v>38</v>
      </c>
      <c r="Q2632" s="33" t="s">
        <v>207</v>
      </c>
      <c r="R2632" s="14" t="s">
        <v>38</v>
      </c>
      <c r="S2632" s="13" t="s">
        <v>208</v>
      </c>
      <c r="T2632" s="13" t="s">
        <v>209</v>
      </c>
      <c r="U2632" s="33">
        <f t="shared" ca="1" si="492"/>
        <v>45744.56914039352</v>
      </c>
      <c r="V2632" s="13" t="str">
        <f t="shared" si="493"/>
        <v>Delhi</v>
      </c>
      <c r="W2632" s="13" t="str">
        <f t="shared" si="494"/>
        <v>RI</v>
      </c>
      <c r="X2632" s="13">
        <f t="shared" si="495"/>
        <v>20</v>
      </c>
      <c r="Y2632" s="13" t="str">
        <f>IFERROR(VLOOKUP(C2632,ReceivingTeam[],2,FALSE),"HelpDesk")</f>
        <v>HelpDesk</v>
      </c>
      <c r="Z2632" s="67">
        <f t="shared" si="496"/>
        <v>44890.011817129627</v>
      </c>
      <c r="AA2632" s="68">
        <f t="shared" si="497"/>
        <v>44888</v>
      </c>
      <c r="AB2632" s="69" t="b">
        <f t="shared" si="498"/>
        <v>1</v>
      </c>
      <c r="AC2632" s="70">
        <f t="shared" si="499"/>
        <v>0.5</v>
      </c>
      <c r="AD2632" s="67">
        <f t="shared" si="500"/>
        <v>44890.011817129627</v>
      </c>
      <c r="AE2632" s="67">
        <f>VLOOKUP(V2632,'Branch Wise Work Timelines'!C:G,3,FALSE)+AA2632</f>
        <v>44888.416666666664</v>
      </c>
      <c r="AF2632" s="67">
        <f>IF(V2632="Bangalore",VLOOKUP(V2632,'Branch Wise Work Timelines'!C:G,4,FALSE)+AA2632+1,IF(V2632="Mumbai",VLOOKUP(V2632,'Branch Wise Work Timelines'!C:G,4,FALSE)+AA2632+1,VLOOKUP(V2632,'Branch Wise Work Timelines'!C:G,4,FALSE)+AA2632))</f>
        <v>44888.770833333336</v>
      </c>
      <c r="AG2632" s="67">
        <f>WORKDAY.INTL(AA2632,1,11)+VLOOKUP(V2632,'Branch Wise Work Timelines'!C:G,3,FALSE)</f>
        <v>44889.416666666664</v>
      </c>
      <c r="AH2632" s="69" t="str">
        <f t="shared" ca="1" si="501"/>
        <v>Out of TAT</v>
      </c>
      <c r="AI2632" s="69">
        <f t="shared" ca="1" si="502"/>
        <v>20510</v>
      </c>
      <c r="AJ2632" s="69" t="str">
        <f ca="1">IF(AI2632&lt;0,"0-12",IFERROR(VLOOKUP(AI2632,Breakup[],2,FALSE),"&gt;24"))</f>
        <v>&gt;24</v>
      </c>
      <c r="AK2632" s="69" t="str">
        <f>VLOOKUP(V2632,Master!B:D,3,FALSE)</f>
        <v>North</v>
      </c>
      <c r="AL2632" s="69" t="str">
        <f t="shared" si="503"/>
        <v>Delhi</v>
      </c>
    </row>
    <row r="2633" spans="1:38">
      <c r="A2633" s="13" t="s">
        <v>5577</v>
      </c>
      <c r="B2633" s="54">
        <v>44701.589270104203</v>
      </c>
      <c r="C2633" s="13" t="s">
        <v>497</v>
      </c>
      <c r="D2633" s="13">
        <v>1327</v>
      </c>
      <c r="E2633" s="13" t="s">
        <v>5578</v>
      </c>
      <c r="F2633" s="13" t="s">
        <v>33</v>
      </c>
      <c r="G2633" s="14">
        <v>1653036481737</v>
      </c>
      <c r="H2633" s="55">
        <v>0.90726851851851897</v>
      </c>
      <c r="I2633" s="33">
        <v>44881.907268518502</v>
      </c>
      <c r="J2633" s="58">
        <v>44881</v>
      </c>
      <c r="K2633" s="13" t="s">
        <v>452</v>
      </c>
      <c r="L2633" s="13" t="s">
        <v>36</v>
      </c>
      <c r="M2633" s="13" t="s">
        <v>497</v>
      </c>
      <c r="N2633" s="13" t="s">
        <v>206</v>
      </c>
      <c r="O2633" s="33" t="s">
        <v>38</v>
      </c>
      <c r="P2633" s="58" t="s">
        <v>38</v>
      </c>
      <c r="Q2633" s="33" t="s">
        <v>207</v>
      </c>
      <c r="R2633" s="14" t="s">
        <v>38</v>
      </c>
      <c r="S2633" s="13" t="s">
        <v>216</v>
      </c>
      <c r="T2633" s="13" t="s">
        <v>217</v>
      </c>
      <c r="U2633" s="33">
        <f t="shared" ca="1" si="492"/>
        <v>45744.56914039352</v>
      </c>
      <c r="V2633" s="13" t="str">
        <f t="shared" si="493"/>
        <v>Chennai</v>
      </c>
      <c r="W2633" s="13" t="str">
        <f t="shared" si="494"/>
        <v>RI</v>
      </c>
      <c r="X2633" s="13">
        <f t="shared" si="495"/>
        <v>21</v>
      </c>
      <c r="Y2633" s="13" t="str">
        <f>IFERROR(VLOOKUP(C2633,ReceivingTeam[],2,FALSE),"HelpDesk")</f>
        <v>HelpDesk</v>
      </c>
      <c r="Z2633" s="67">
        <f t="shared" si="496"/>
        <v>44883.05310185183</v>
      </c>
      <c r="AA2633" s="68">
        <f t="shared" si="497"/>
        <v>44881</v>
      </c>
      <c r="AB2633" s="69" t="b">
        <f t="shared" si="498"/>
        <v>1</v>
      </c>
      <c r="AC2633" s="70">
        <f t="shared" si="499"/>
        <v>0.5</v>
      </c>
      <c r="AD2633" s="67">
        <f t="shared" si="500"/>
        <v>44883.05310185183</v>
      </c>
      <c r="AE2633" s="67">
        <f>VLOOKUP(V2633,'Branch Wise Work Timelines'!C:G,3,FALSE)+AA2633</f>
        <v>44881.416666666664</v>
      </c>
      <c r="AF2633" s="67">
        <f>IF(V2633="Bangalore",VLOOKUP(V2633,'Branch Wise Work Timelines'!C:G,4,FALSE)+AA2633+1,IF(V2633="Mumbai",VLOOKUP(V2633,'Branch Wise Work Timelines'!C:G,4,FALSE)+AA2633+1,VLOOKUP(V2633,'Branch Wise Work Timelines'!C:G,4,FALSE)+AA2633))</f>
        <v>44881.770833333336</v>
      </c>
      <c r="AG2633" s="67">
        <f>WORKDAY.INTL(AA2633,1,11)+VLOOKUP(V2633,'Branch Wise Work Timelines'!C:G,3,FALSE)</f>
        <v>44882.416666666664</v>
      </c>
      <c r="AH2633" s="69" t="str">
        <f t="shared" ca="1" si="501"/>
        <v>Out of TAT</v>
      </c>
      <c r="AI2633" s="69">
        <f t="shared" ca="1" si="502"/>
        <v>20677</v>
      </c>
      <c r="AJ2633" s="69" t="str">
        <f ca="1">IF(AI2633&lt;0,"0-12",IFERROR(VLOOKUP(AI2633,Breakup[],2,FALSE),"&gt;24"))</f>
        <v>&gt;24</v>
      </c>
      <c r="AK2633" s="69" t="str">
        <f>VLOOKUP(V2633,Master!B:D,3,FALSE)</f>
        <v>South</v>
      </c>
      <c r="AL2633" s="69" t="str">
        <f t="shared" si="503"/>
        <v>Chennai</v>
      </c>
    </row>
    <row r="2634" spans="1:38">
      <c r="A2634" s="13" t="s">
        <v>5579</v>
      </c>
      <c r="B2634" s="54">
        <v>44701.511695983798</v>
      </c>
      <c r="C2634" s="13" t="s">
        <v>154</v>
      </c>
      <c r="D2634" s="13">
        <v>885</v>
      </c>
      <c r="E2634" s="13" t="s">
        <v>5580</v>
      </c>
      <c r="F2634" s="13" t="s">
        <v>33</v>
      </c>
      <c r="G2634" s="14">
        <v>1653033870061</v>
      </c>
      <c r="H2634" s="55">
        <v>0.71046296296296296</v>
      </c>
      <c r="I2634" s="33">
        <v>44890.710462962998</v>
      </c>
      <c r="J2634" s="58">
        <v>44890</v>
      </c>
      <c r="K2634" s="13" t="s">
        <v>452</v>
      </c>
      <c r="L2634" s="13" t="s">
        <v>36</v>
      </c>
      <c r="M2634" s="13" t="s">
        <v>497</v>
      </c>
      <c r="N2634" s="13" t="s">
        <v>206</v>
      </c>
      <c r="O2634" s="33" t="s">
        <v>38</v>
      </c>
      <c r="P2634" s="58" t="s">
        <v>38</v>
      </c>
      <c r="Q2634" s="33" t="s">
        <v>207</v>
      </c>
      <c r="R2634" s="14" t="s">
        <v>38</v>
      </c>
      <c r="S2634" s="13" t="s">
        <v>216</v>
      </c>
      <c r="T2634" s="13" t="s">
        <v>278</v>
      </c>
      <c r="U2634" s="33">
        <f t="shared" ca="1" si="492"/>
        <v>45744.56914039352</v>
      </c>
      <c r="V2634" s="13" t="str">
        <f t="shared" si="493"/>
        <v>Chennai</v>
      </c>
      <c r="W2634" s="13" t="str">
        <f t="shared" si="494"/>
        <v>RI</v>
      </c>
      <c r="X2634" s="13">
        <f t="shared" si="495"/>
        <v>17</v>
      </c>
      <c r="Y2634" s="13" t="str">
        <f>IFERROR(VLOOKUP(C2634,ReceivingTeam[],2,FALSE),"HelpDesk")</f>
        <v>Branch office</v>
      </c>
      <c r="Z2634" s="67">
        <f t="shared" si="496"/>
        <v>44894.356296296326</v>
      </c>
      <c r="AA2634" s="68">
        <f t="shared" si="497"/>
        <v>44890</v>
      </c>
      <c r="AB2634" s="69" t="b">
        <f t="shared" si="498"/>
        <v>1</v>
      </c>
      <c r="AC2634" s="70">
        <f t="shared" si="499"/>
        <v>3</v>
      </c>
      <c r="AD2634" s="67">
        <f t="shared" si="500"/>
        <v>44894.356296296326</v>
      </c>
      <c r="AE2634" s="67">
        <f>VLOOKUP(V2634,'Branch Wise Work Timelines'!C:G,3,FALSE)+AA2634</f>
        <v>44890.416666666664</v>
      </c>
      <c r="AF2634" s="67">
        <f>IF(V2634="Bangalore",VLOOKUP(V2634,'Branch Wise Work Timelines'!C:G,4,FALSE)+AA2634+1,IF(V2634="Mumbai",VLOOKUP(V2634,'Branch Wise Work Timelines'!C:G,4,FALSE)+AA2634+1,VLOOKUP(V2634,'Branch Wise Work Timelines'!C:G,4,FALSE)+AA2634))</f>
        <v>44890.770833333336</v>
      </c>
      <c r="AG2634" s="67">
        <f>WORKDAY.INTL(AA2634,1,11)+VLOOKUP(V2634,'Branch Wise Work Timelines'!C:G,3,FALSE)</f>
        <v>44891.416666666664</v>
      </c>
      <c r="AH2634" s="69" t="str">
        <f t="shared" ca="1" si="501"/>
        <v>Out of TAT</v>
      </c>
      <c r="AI2634" s="69">
        <f t="shared" ca="1" si="502"/>
        <v>20406</v>
      </c>
      <c r="AJ2634" s="69" t="str">
        <f ca="1">IF(AI2634&lt;0,"0-12",IFERROR(VLOOKUP(AI2634,Breakup[],2,FALSE),"&gt;24"))</f>
        <v>&gt;24</v>
      </c>
      <c r="AK2634" s="69" t="str">
        <f>VLOOKUP(V2634,Master!B:D,3,FALSE)</f>
        <v>South</v>
      </c>
      <c r="AL2634" s="69" t="str">
        <f t="shared" si="503"/>
        <v>Chennai</v>
      </c>
    </row>
    <row r="2635" spans="1:38">
      <c r="A2635" s="13" t="s">
        <v>5581</v>
      </c>
      <c r="B2635" s="54">
        <v>44701.622702581</v>
      </c>
      <c r="C2635" s="13" t="s">
        <v>586</v>
      </c>
      <c r="D2635" s="13">
        <v>1215</v>
      </c>
      <c r="E2635" s="13" t="s">
        <v>5582</v>
      </c>
      <c r="F2635" s="13" t="s">
        <v>15</v>
      </c>
      <c r="G2635" s="14">
        <v>1653039610057</v>
      </c>
      <c r="H2635" s="55">
        <v>0.90445601851851898</v>
      </c>
      <c r="I2635" s="33">
        <v>44882.904456018499</v>
      </c>
      <c r="J2635" s="58">
        <v>44882</v>
      </c>
      <c r="K2635" s="13" t="s">
        <v>213</v>
      </c>
      <c r="L2635" s="13" t="s">
        <v>30</v>
      </c>
      <c r="M2635" s="13" t="s">
        <v>214</v>
      </c>
      <c r="N2635" s="13" t="s">
        <v>206</v>
      </c>
      <c r="O2635" s="33" t="s">
        <v>38</v>
      </c>
      <c r="P2635" s="58" t="s">
        <v>38</v>
      </c>
      <c r="Q2635" s="33" t="s">
        <v>207</v>
      </c>
      <c r="R2635" s="14" t="s">
        <v>38</v>
      </c>
      <c r="S2635" s="13" t="s">
        <v>216</v>
      </c>
      <c r="T2635" s="13" t="s">
        <v>278</v>
      </c>
      <c r="U2635" s="33">
        <f t="shared" ca="1" si="492"/>
        <v>45744.56914039352</v>
      </c>
      <c r="V2635" s="13" t="str">
        <f t="shared" si="493"/>
        <v>Bangalore</v>
      </c>
      <c r="W2635" s="13" t="str">
        <f t="shared" si="494"/>
        <v>CLS</v>
      </c>
      <c r="X2635" s="13">
        <f t="shared" si="495"/>
        <v>21</v>
      </c>
      <c r="Y2635" s="13" t="str">
        <f>IFERROR(VLOOKUP(C2635,ReceivingTeam[],2,FALSE),"HelpDesk")</f>
        <v>HelpDesk</v>
      </c>
      <c r="Z2635" s="67">
        <f t="shared" si="496"/>
        <v>44886.216956018499</v>
      </c>
      <c r="AA2635" s="68">
        <f t="shared" si="497"/>
        <v>44882</v>
      </c>
      <c r="AB2635" s="69" t="b">
        <f t="shared" si="498"/>
        <v>1</v>
      </c>
      <c r="AC2635" s="70">
        <f t="shared" si="499"/>
        <v>3</v>
      </c>
      <c r="AD2635" s="67">
        <f t="shared" si="500"/>
        <v>44886.216956018499</v>
      </c>
      <c r="AE2635" s="67">
        <f>VLOOKUP(V2635,'Branch Wise Work Timelines'!C:G,3,FALSE)+AA2635</f>
        <v>44882.416666666664</v>
      </c>
      <c r="AF2635" s="67">
        <f>IF(V2635="Bangalore",VLOOKUP(V2635,'Branch Wise Work Timelines'!C:G,4,FALSE)+AA2635+1,IF(V2635="Mumbai",VLOOKUP(V2635,'Branch Wise Work Timelines'!C:G,4,FALSE)+AA2635+1,VLOOKUP(V2635,'Branch Wise Work Timelines'!C:G,4,FALSE)+AA2635))</f>
        <v>44883.104166666664</v>
      </c>
      <c r="AG2635" s="67">
        <f>WORKDAY.INTL(AA2635,1,11)+VLOOKUP(V2635,'Branch Wise Work Timelines'!C:G,3,FALSE)</f>
        <v>44883.416666666664</v>
      </c>
      <c r="AH2635" s="69" t="str">
        <f t="shared" ca="1" si="501"/>
        <v>Out of TAT</v>
      </c>
      <c r="AI2635" s="69">
        <f t="shared" ca="1" si="502"/>
        <v>20601</v>
      </c>
      <c r="AJ2635" s="69" t="str">
        <f ca="1">IF(AI2635&lt;0,"0-12",IFERROR(VLOOKUP(AI2635,Breakup[],2,FALSE),"&gt;24"))</f>
        <v>&gt;24</v>
      </c>
      <c r="AK2635" s="69" t="str">
        <f>VLOOKUP(V2635,Master!B:D,3,FALSE)</f>
        <v>South</v>
      </c>
      <c r="AL2635" s="69" t="str">
        <f t="shared" si="503"/>
        <v>Bangalore-CLS</v>
      </c>
    </row>
    <row r="2636" spans="1:38">
      <c r="A2636" s="13" t="s">
        <v>5583</v>
      </c>
      <c r="B2636" s="54">
        <v>44700.638672025503</v>
      </c>
      <c r="C2636" s="13" t="s">
        <v>535</v>
      </c>
      <c r="D2636" s="13">
        <v>832</v>
      </c>
      <c r="E2636" s="13" t="s">
        <v>5584</v>
      </c>
      <c r="F2636" s="13" t="s">
        <v>33</v>
      </c>
      <c r="G2636" s="14">
        <v>1653030411662</v>
      </c>
      <c r="H2636" s="55">
        <v>0.97969907407407397</v>
      </c>
      <c r="I2636" s="33">
        <v>44881.979699074102</v>
      </c>
      <c r="J2636" s="58">
        <v>44881</v>
      </c>
      <c r="K2636" s="13" t="s">
        <v>397</v>
      </c>
      <c r="L2636" s="13" t="s">
        <v>50</v>
      </c>
      <c r="M2636" s="13" t="s">
        <v>153</v>
      </c>
      <c r="N2636" s="13" t="s">
        <v>206</v>
      </c>
      <c r="O2636" s="33" t="s">
        <v>38</v>
      </c>
      <c r="P2636" s="58" t="s">
        <v>38</v>
      </c>
      <c r="Q2636" s="33" t="s">
        <v>207</v>
      </c>
      <c r="R2636" s="14" t="s">
        <v>38</v>
      </c>
      <c r="S2636" s="13" t="s">
        <v>216</v>
      </c>
      <c r="T2636" s="13" t="s">
        <v>217</v>
      </c>
      <c r="U2636" s="33">
        <f t="shared" ca="1" si="492"/>
        <v>45744.56914039352</v>
      </c>
      <c r="V2636" s="13" t="str">
        <f t="shared" si="493"/>
        <v>Cochin</v>
      </c>
      <c r="W2636" s="13" t="str">
        <f t="shared" si="494"/>
        <v>RI</v>
      </c>
      <c r="X2636" s="13">
        <f t="shared" si="495"/>
        <v>23</v>
      </c>
      <c r="Y2636" s="13" t="str">
        <f>IFERROR(VLOOKUP(C2636,ReceivingTeam[],2,FALSE),"HelpDesk")</f>
        <v>HelpDesk</v>
      </c>
      <c r="Z2636" s="67">
        <f t="shared" si="496"/>
        <v>44883.12553240743</v>
      </c>
      <c r="AA2636" s="68">
        <f t="shared" si="497"/>
        <v>44881</v>
      </c>
      <c r="AB2636" s="69" t="b">
        <f t="shared" si="498"/>
        <v>1</v>
      </c>
      <c r="AC2636" s="70">
        <f t="shared" si="499"/>
        <v>0.5</v>
      </c>
      <c r="AD2636" s="67">
        <f t="shared" si="500"/>
        <v>44883.12553240743</v>
      </c>
      <c r="AE2636" s="67">
        <f>VLOOKUP(V2636,'Branch Wise Work Timelines'!C:G,3,FALSE)+AA2636</f>
        <v>44881.416666666664</v>
      </c>
      <c r="AF2636" s="67">
        <f>IF(V2636="Bangalore",VLOOKUP(V2636,'Branch Wise Work Timelines'!C:G,4,FALSE)+AA2636+1,IF(V2636="Mumbai",VLOOKUP(V2636,'Branch Wise Work Timelines'!C:G,4,FALSE)+AA2636+1,VLOOKUP(V2636,'Branch Wise Work Timelines'!C:G,4,FALSE)+AA2636))</f>
        <v>44881.770833333336</v>
      </c>
      <c r="AG2636" s="67">
        <f>WORKDAY.INTL(AA2636,1,11)+VLOOKUP(V2636,'Branch Wise Work Timelines'!C:G,3,FALSE)</f>
        <v>44882.416666666664</v>
      </c>
      <c r="AH2636" s="69" t="str">
        <f t="shared" ca="1" si="501"/>
        <v>Out of TAT</v>
      </c>
      <c r="AI2636" s="69">
        <f t="shared" ca="1" si="502"/>
        <v>20675</v>
      </c>
      <c r="AJ2636" s="69" t="str">
        <f ca="1">IF(AI2636&lt;0,"0-12",IFERROR(VLOOKUP(AI2636,Breakup[],2,FALSE),"&gt;24"))</f>
        <v>&gt;24</v>
      </c>
      <c r="AK2636" s="69" t="str">
        <f>VLOOKUP(V2636,Master!B:D,3,FALSE)</f>
        <v>South</v>
      </c>
      <c r="AL2636" s="69" t="str">
        <f t="shared" si="503"/>
        <v>Cochin</v>
      </c>
    </row>
    <row r="2637" spans="1:38">
      <c r="A2637" s="13" t="s">
        <v>5585</v>
      </c>
      <c r="B2637" s="54">
        <v>44701.612579664397</v>
      </c>
      <c r="C2637" s="13" t="s">
        <v>286</v>
      </c>
      <c r="D2637" s="13">
        <v>1407</v>
      </c>
      <c r="E2637" s="13" t="s">
        <v>5586</v>
      </c>
      <c r="F2637" s="13" t="s">
        <v>33</v>
      </c>
      <c r="G2637" s="14">
        <v>1653038512239</v>
      </c>
      <c r="H2637" s="55">
        <v>0.121747685185185</v>
      </c>
      <c r="I2637" s="33">
        <v>44887.121747685203</v>
      </c>
      <c r="J2637" s="58">
        <v>44887</v>
      </c>
      <c r="K2637" s="13" t="s">
        <v>257</v>
      </c>
      <c r="L2637" s="13" t="s">
        <v>72</v>
      </c>
      <c r="M2637" s="13" t="s">
        <v>286</v>
      </c>
      <c r="N2637" s="13" t="s">
        <v>206</v>
      </c>
      <c r="O2637" s="33" t="s">
        <v>38</v>
      </c>
      <c r="P2637" s="58" t="s">
        <v>38</v>
      </c>
      <c r="Q2637" s="33" t="s">
        <v>207</v>
      </c>
      <c r="R2637" s="14" t="s">
        <v>38</v>
      </c>
      <c r="S2637" s="13" t="s">
        <v>208</v>
      </c>
      <c r="T2637" s="13" t="s">
        <v>209</v>
      </c>
      <c r="U2637" s="33">
        <f t="shared" ca="1" si="492"/>
        <v>45744.56914039352</v>
      </c>
      <c r="V2637" s="13" t="str">
        <f t="shared" si="493"/>
        <v>Pune</v>
      </c>
      <c r="W2637" s="13" t="str">
        <f t="shared" si="494"/>
        <v>RI</v>
      </c>
      <c r="X2637" s="13">
        <f t="shared" si="495"/>
        <v>2</v>
      </c>
      <c r="Y2637" s="13" t="str">
        <f>IFERROR(VLOOKUP(C2637,ReceivingTeam[],2,FALSE),"HelpDesk")</f>
        <v>HelpDesk</v>
      </c>
      <c r="Z2637" s="67">
        <f t="shared" si="496"/>
        <v>44888.520833333336</v>
      </c>
      <c r="AA2637" s="68">
        <f t="shared" si="497"/>
        <v>44887</v>
      </c>
      <c r="AB2637" s="69" t="b">
        <f t="shared" si="498"/>
        <v>1</v>
      </c>
      <c r="AC2637" s="70">
        <f t="shared" si="499"/>
        <v>0.5</v>
      </c>
      <c r="AD2637" s="67">
        <f t="shared" si="500"/>
        <v>44888.520833333336</v>
      </c>
      <c r="AE2637" s="67">
        <f>VLOOKUP(V2637,'Branch Wise Work Timelines'!C:G,3,FALSE)+AA2637</f>
        <v>44887.395833333336</v>
      </c>
      <c r="AF2637" s="67">
        <f>IF(V2637="Bangalore",VLOOKUP(V2637,'Branch Wise Work Timelines'!C:G,4,FALSE)+AA2637+1,IF(V2637="Mumbai",VLOOKUP(V2637,'Branch Wise Work Timelines'!C:G,4,FALSE)+AA2637+1,VLOOKUP(V2637,'Branch Wise Work Timelines'!C:G,4,FALSE)+AA2637))</f>
        <v>44887.770833333336</v>
      </c>
      <c r="AG2637" s="67">
        <f>WORKDAY.INTL(AA2637,1,11)+VLOOKUP(V2637,'Branch Wise Work Timelines'!C:G,3,FALSE)</f>
        <v>44888.395833333336</v>
      </c>
      <c r="AH2637" s="69" t="str">
        <f t="shared" ca="1" si="501"/>
        <v>Out of TAT</v>
      </c>
      <c r="AI2637" s="69">
        <f t="shared" ca="1" si="502"/>
        <v>20546</v>
      </c>
      <c r="AJ2637" s="69" t="str">
        <f ca="1">IF(AI2637&lt;0,"0-12",IFERROR(VLOOKUP(AI2637,Breakup[],2,FALSE),"&gt;24"))</f>
        <v>&gt;24</v>
      </c>
      <c r="AK2637" s="69" t="str">
        <f>VLOOKUP(V2637,Master!B:D,3,FALSE)</f>
        <v>West</v>
      </c>
      <c r="AL2637" s="69" t="str">
        <f t="shared" si="503"/>
        <v>Pune</v>
      </c>
    </row>
    <row r="2638" spans="1:38">
      <c r="A2638" s="13" t="s">
        <v>5587</v>
      </c>
      <c r="B2638" s="54">
        <v>44701.446932407402</v>
      </c>
      <c r="C2638" s="13" t="s">
        <v>610</v>
      </c>
      <c r="D2638" s="13">
        <v>1331</v>
      </c>
      <c r="E2638" s="13" t="s">
        <v>5588</v>
      </c>
      <c r="F2638" s="13" t="s">
        <v>33</v>
      </c>
      <c r="G2638" s="14">
        <v>1653025396528</v>
      </c>
      <c r="H2638" s="55">
        <v>0.727025462962963</v>
      </c>
      <c r="I2638" s="33">
        <v>44886.727025462998</v>
      </c>
      <c r="J2638" s="58">
        <v>44886</v>
      </c>
      <c r="K2638" s="13" t="s">
        <v>325</v>
      </c>
      <c r="L2638" s="13" t="s">
        <v>55</v>
      </c>
      <c r="M2638" s="13" t="s">
        <v>323</v>
      </c>
      <c r="N2638" s="13" t="s">
        <v>206</v>
      </c>
      <c r="O2638" s="33" t="s">
        <v>38</v>
      </c>
      <c r="P2638" s="58" t="s">
        <v>38</v>
      </c>
      <c r="Q2638" s="33" t="s">
        <v>207</v>
      </c>
      <c r="R2638" s="14" t="s">
        <v>38</v>
      </c>
      <c r="S2638" s="13" t="s">
        <v>208</v>
      </c>
      <c r="T2638" s="13" t="s">
        <v>209</v>
      </c>
      <c r="U2638" s="33">
        <f t="shared" ca="1" si="492"/>
        <v>45744.56914039352</v>
      </c>
      <c r="V2638" s="13" t="str">
        <f t="shared" si="493"/>
        <v>Delhi</v>
      </c>
      <c r="W2638" s="13" t="str">
        <f t="shared" si="494"/>
        <v>RI</v>
      </c>
      <c r="X2638" s="13">
        <f t="shared" si="495"/>
        <v>17</v>
      </c>
      <c r="Y2638" s="13" t="str">
        <f>IFERROR(VLOOKUP(C2638,ReceivingTeam[],2,FALSE),"HelpDesk")</f>
        <v>HelpDesk</v>
      </c>
      <c r="Z2638" s="67">
        <f t="shared" si="496"/>
        <v>44887.872858796327</v>
      </c>
      <c r="AA2638" s="68">
        <f t="shared" si="497"/>
        <v>44886</v>
      </c>
      <c r="AB2638" s="69" t="b">
        <f t="shared" si="498"/>
        <v>1</v>
      </c>
      <c r="AC2638" s="70">
        <f t="shared" si="499"/>
        <v>0.5</v>
      </c>
      <c r="AD2638" s="67">
        <f t="shared" si="500"/>
        <v>44887.872858796327</v>
      </c>
      <c r="AE2638" s="67">
        <f>VLOOKUP(V2638,'Branch Wise Work Timelines'!C:G,3,FALSE)+AA2638</f>
        <v>44886.416666666664</v>
      </c>
      <c r="AF2638" s="67">
        <f>IF(V2638="Bangalore",VLOOKUP(V2638,'Branch Wise Work Timelines'!C:G,4,FALSE)+AA2638+1,IF(V2638="Mumbai",VLOOKUP(V2638,'Branch Wise Work Timelines'!C:G,4,FALSE)+AA2638+1,VLOOKUP(V2638,'Branch Wise Work Timelines'!C:G,4,FALSE)+AA2638))</f>
        <v>44886.770833333336</v>
      </c>
      <c r="AG2638" s="67">
        <f>WORKDAY.INTL(AA2638,1,11)+VLOOKUP(V2638,'Branch Wise Work Timelines'!C:G,3,FALSE)</f>
        <v>44887.416666666664</v>
      </c>
      <c r="AH2638" s="69" t="str">
        <f t="shared" ca="1" si="501"/>
        <v>Out of TAT</v>
      </c>
      <c r="AI2638" s="69">
        <f t="shared" ca="1" si="502"/>
        <v>20561</v>
      </c>
      <c r="AJ2638" s="69" t="str">
        <f ca="1">IF(AI2638&lt;0,"0-12",IFERROR(VLOOKUP(AI2638,Breakup[],2,FALSE),"&gt;24"))</f>
        <v>&gt;24</v>
      </c>
      <c r="AK2638" s="69" t="str">
        <f>VLOOKUP(V2638,Master!B:D,3,FALSE)</f>
        <v>North</v>
      </c>
      <c r="AL2638" s="69" t="str">
        <f t="shared" si="503"/>
        <v>Delhi</v>
      </c>
    </row>
    <row r="2639" spans="1:38">
      <c r="A2639" s="13" t="s">
        <v>5589</v>
      </c>
      <c r="B2639" s="54">
        <v>44701.665078587997</v>
      </c>
      <c r="C2639" s="13" t="s">
        <v>323</v>
      </c>
      <c r="D2639" s="13">
        <v>773</v>
      </c>
      <c r="E2639" s="13" t="s">
        <v>5590</v>
      </c>
      <c r="F2639" s="13" t="s">
        <v>33</v>
      </c>
      <c r="G2639" s="14">
        <v>1653043912595</v>
      </c>
      <c r="H2639" s="55">
        <v>1.7592592592592601E-2</v>
      </c>
      <c r="I2639" s="33">
        <v>44884.017592592601</v>
      </c>
      <c r="J2639" s="58">
        <v>44884</v>
      </c>
      <c r="K2639" s="13" t="s">
        <v>325</v>
      </c>
      <c r="L2639" s="13" t="s">
        <v>55</v>
      </c>
      <c r="M2639" s="13" t="s">
        <v>323</v>
      </c>
      <c r="N2639" s="13" t="s">
        <v>206</v>
      </c>
      <c r="O2639" s="33" t="s">
        <v>38</v>
      </c>
      <c r="P2639" s="58" t="s">
        <v>38</v>
      </c>
      <c r="Q2639" s="33" t="s">
        <v>207</v>
      </c>
      <c r="R2639" s="14" t="s">
        <v>38</v>
      </c>
      <c r="S2639" s="13" t="s">
        <v>208</v>
      </c>
      <c r="T2639" s="13" t="s">
        <v>209</v>
      </c>
      <c r="U2639" s="33">
        <f t="shared" ca="1" si="492"/>
        <v>45744.56914039352</v>
      </c>
      <c r="V2639" s="13" t="str">
        <f t="shared" si="493"/>
        <v>Delhi</v>
      </c>
      <c r="W2639" s="13" t="str">
        <f t="shared" si="494"/>
        <v>RI</v>
      </c>
      <c r="X2639" s="13">
        <f t="shared" si="495"/>
        <v>0</v>
      </c>
      <c r="Y2639" s="13" t="str">
        <f>IFERROR(VLOOKUP(C2639,ReceivingTeam[],2,FALSE),"HelpDesk")</f>
        <v>HelpDesk</v>
      </c>
      <c r="Z2639" s="67">
        <f t="shared" si="496"/>
        <v>44886.562499999993</v>
      </c>
      <c r="AA2639" s="68">
        <f t="shared" si="497"/>
        <v>44884</v>
      </c>
      <c r="AB2639" s="69" t="b">
        <f t="shared" si="498"/>
        <v>1</v>
      </c>
      <c r="AC2639" s="70">
        <f t="shared" si="499"/>
        <v>0.5</v>
      </c>
      <c r="AD2639" s="67">
        <f t="shared" si="500"/>
        <v>44886.562499999993</v>
      </c>
      <c r="AE2639" s="67">
        <f>VLOOKUP(V2639,'Branch Wise Work Timelines'!C:G,3,FALSE)+AA2639</f>
        <v>44884.416666666664</v>
      </c>
      <c r="AF2639" s="67">
        <f>IF(V2639="Bangalore",VLOOKUP(V2639,'Branch Wise Work Timelines'!C:G,4,FALSE)+AA2639+1,IF(V2639="Mumbai",VLOOKUP(V2639,'Branch Wise Work Timelines'!C:G,4,FALSE)+AA2639+1,VLOOKUP(V2639,'Branch Wise Work Timelines'!C:G,4,FALSE)+AA2639))</f>
        <v>44884.770833333336</v>
      </c>
      <c r="AG2639" s="67">
        <f>WORKDAY.INTL(AA2639,1,11)+VLOOKUP(V2639,'Branch Wise Work Timelines'!C:G,3,FALSE)</f>
        <v>44886.416666666664</v>
      </c>
      <c r="AH2639" s="69" t="str">
        <f t="shared" ca="1" si="501"/>
        <v>Out of TAT</v>
      </c>
      <c r="AI2639" s="69">
        <f t="shared" ca="1" si="502"/>
        <v>20593</v>
      </c>
      <c r="AJ2639" s="69" t="str">
        <f ca="1">IF(AI2639&lt;0,"0-12",IFERROR(VLOOKUP(AI2639,Breakup[],2,FALSE),"&gt;24"))</f>
        <v>&gt;24</v>
      </c>
      <c r="AK2639" s="69" t="str">
        <f>VLOOKUP(V2639,Master!B:D,3,FALSE)</f>
        <v>North</v>
      </c>
      <c r="AL2639" s="69" t="str">
        <f t="shared" si="503"/>
        <v>Delhi</v>
      </c>
    </row>
    <row r="2640" spans="1:38">
      <c r="A2640" s="13" t="s">
        <v>5591</v>
      </c>
      <c r="B2640" s="54">
        <v>44701.6323885764</v>
      </c>
      <c r="C2640" s="13" t="s">
        <v>404</v>
      </c>
      <c r="D2640" s="13">
        <v>197</v>
      </c>
      <c r="E2640" s="13" t="s">
        <v>5592</v>
      </c>
      <c r="F2640" s="13" t="s">
        <v>15</v>
      </c>
      <c r="G2640" s="14">
        <v>1653043347189</v>
      </c>
      <c r="H2640" s="55">
        <v>5.1273148148148102E-3</v>
      </c>
      <c r="I2640" s="33">
        <v>44891.005127314798</v>
      </c>
      <c r="J2640" s="58">
        <v>44891</v>
      </c>
      <c r="K2640" s="13" t="s">
        <v>213</v>
      </c>
      <c r="L2640" s="13" t="s">
        <v>30</v>
      </c>
      <c r="M2640" s="13" t="s">
        <v>75</v>
      </c>
      <c r="N2640" s="13" t="s">
        <v>206</v>
      </c>
      <c r="O2640" s="33">
        <v>44891.307662036997</v>
      </c>
      <c r="P2640" s="58">
        <v>44891</v>
      </c>
      <c r="Q2640" s="33" t="s">
        <v>237</v>
      </c>
      <c r="R2640" s="14">
        <v>588</v>
      </c>
      <c r="S2640" s="13" t="s">
        <v>208</v>
      </c>
      <c r="T2640" s="13" t="s">
        <v>209</v>
      </c>
      <c r="U2640" s="33">
        <f t="shared" ca="1" si="492"/>
        <v>45744.56914039352</v>
      </c>
      <c r="V2640" s="13" t="str">
        <f t="shared" si="493"/>
        <v>Bangalore</v>
      </c>
      <c r="W2640" s="13" t="str">
        <f t="shared" si="494"/>
        <v>CLS</v>
      </c>
      <c r="X2640" s="13">
        <f t="shared" si="495"/>
        <v>0</v>
      </c>
      <c r="Y2640" s="13" t="str">
        <f>IFERROR(VLOOKUP(C2640,ReceivingTeam[],2,FALSE),"HelpDesk")</f>
        <v>HelpDesk</v>
      </c>
      <c r="Z2640" s="67">
        <f t="shared" si="496"/>
        <v>44891.916666666664</v>
      </c>
      <c r="AA2640" s="68">
        <f t="shared" si="497"/>
        <v>44891</v>
      </c>
      <c r="AB2640" s="69" t="b">
        <f t="shared" si="498"/>
        <v>1</v>
      </c>
      <c r="AC2640" s="70">
        <f t="shared" si="499"/>
        <v>0.5</v>
      </c>
      <c r="AD2640" s="67">
        <f t="shared" si="500"/>
        <v>44891.916666666664</v>
      </c>
      <c r="AE2640" s="67">
        <f>VLOOKUP(V2640,'Branch Wise Work Timelines'!C:G,3,FALSE)+AA2640</f>
        <v>44891.416666666664</v>
      </c>
      <c r="AF2640" s="67">
        <f>IF(V2640="Bangalore",VLOOKUP(V2640,'Branch Wise Work Timelines'!C:G,4,FALSE)+AA2640+1,IF(V2640="Mumbai",VLOOKUP(V2640,'Branch Wise Work Timelines'!C:G,4,FALSE)+AA2640+1,VLOOKUP(V2640,'Branch Wise Work Timelines'!C:G,4,FALSE)+AA2640))</f>
        <v>44892.104166666664</v>
      </c>
      <c r="AG2640" s="67">
        <f>WORKDAY.INTL(AA2640,1,11)+VLOOKUP(V2640,'Branch Wise Work Timelines'!C:G,3,FALSE)</f>
        <v>44893.416666666664</v>
      </c>
      <c r="AH2640" s="69" t="str">
        <f t="shared" si="501"/>
        <v>Met</v>
      </c>
      <c r="AI2640" s="69">
        <f t="shared" ca="1" si="502"/>
        <v>20464</v>
      </c>
      <c r="AJ2640" s="69" t="str">
        <f ca="1">IF(AI2640&lt;0,"0-12",IFERROR(VLOOKUP(AI2640,Breakup[],2,FALSE),"&gt;24"))</f>
        <v>&gt;24</v>
      </c>
      <c r="AK2640" s="69" t="str">
        <f>VLOOKUP(V2640,Master!B:D,3,FALSE)</f>
        <v>South</v>
      </c>
      <c r="AL2640" s="69" t="str">
        <f t="shared" si="503"/>
        <v>Bangalore-CLS</v>
      </c>
    </row>
    <row r="2641" spans="1:38">
      <c r="A2641" s="13" t="s">
        <v>5593</v>
      </c>
      <c r="B2641" s="54">
        <v>44701.457411458301</v>
      </c>
      <c r="C2641" s="13" t="s">
        <v>1108</v>
      </c>
      <c r="D2641" s="13">
        <v>1693</v>
      </c>
      <c r="E2641" s="13" t="s">
        <v>5594</v>
      </c>
      <c r="F2641" s="13" t="s">
        <v>33</v>
      </c>
      <c r="G2641" s="14">
        <v>1653024903001</v>
      </c>
      <c r="H2641" s="55">
        <v>0.53837962962963004</v>
      </c>
      <c r="I2641" s="33">
        <v>44890.538379629601</v>
      </c>
      <c r="J2641" s="58">
        <v>44890</v>
      </c>
      <c r="K2641" s="13" t="s">
        <v>205</v>
      </c>
      <c r="L2641" s="13" t="s">
        <v>21</v>
      </c>
      <c r="M2641" s="13" t="s">
        <v>203</v>
      </c>
      <c r="N2641" s="13" t="s">
        <v>215</v>
      </c>
      <c r="O2641" s="33" t="s">
        <v>38</v>
      </c>
      <c r="P2641" s="58" t="s">
        <v>38</v>
      </c>
      <c r="Q2641" s="33" t="s">
        <v>207</v>
      </c>
      <c r="R2641" s="14" t="s">
        <v>38</v>
      </c>
      <c r="S2641" s="13" t="s">
        <v>208</v>
      </c>
      <c r="T2641" s="13" t="s">
        <v>209</v>
      </c>
      <c r="U2641" s="33">
        <f t="shared" ca="1" si="492"/>
        <v>45744.56914039352</v>
      </c>
      <c r="V2641" s="13" t="str">
        <f t="shared" si="493"/>
        <v>Baroda</v>
      </c>
      <c r="W2641" s="13" t="str">
        <f t="shared" si="494"/>
        <v>RI</v>
      </c>
      <c r="X2641" s="13">
        <f t="shared" si="495"/>
        <v>12</v>
      </c>
      <c r="Y2641" s="13" t="str">
        <f>IFERROR(VLOOKUP(C2641,ReceivingTeam[],2,FALSE),"HelpDesk")</f>
        <v>HelpDesk</v>
      </c>
      <c r="Z2641" s="67">
        <f t="shared" si="496"/>
        <v>44891.684212962929</v>
      </c>
      <c r="AA2641" s="68">
        <f t="shared" si="497"/>
        <v>44890</v>
      </c>
      <c r="AB2641" s="69" t="b">
        <f t="shared" si="498"/>
        <v>1</v>
      </c>
      <c r="AC2641" s="70">
        <f t="shared" si="499"/>
        <v>0.5</v>
      </c>
      <c r="AD2641" s="67">
        <f t="shared" si="500"/>
        <v>44891.684212962929</v>
      </c>
      <c r="AE2641" s="67">
        <f>VLOOKUP(V2641,'Branch Wise Work Timelines'!C:G,3,FALSE)+AA2641</f>
        <v>44890.416666666664</v>
      </c>
      <c r="AF2641" s="67">
        <f>IF(V2641="Bangalore",VLOOKUP(V2641,'Branch Wise Work Timelines'!C:G,4,FALSE)+AA2641+1,IF(V2641="Mumbai",VLOOKUP(V2641,'Branch Wise Work Timelines'!C:G,4,FALSE)+AA2641+1,VLOOKUP(V2641,'Branch Wise Work Timelines'!C:G,4,FALSE)+AA2641))</f>
        <v>44890.770833333336</v>
      </c>
      <c r="AG2641" s="67">
        <f>WORKDAY.INTL(AA2641,1,11)+VLOOKUP(V2641,'Branch Wise Work Timelines'!C:G,3,FALSE)</f>
        <v>44891.416666666664</v>
      </c>
      <c r="AH2641" s="69" t="str">
        <f t="shared" ca="1" si="501"/>
        <v>Out of TAT</v>
      </c>
      <c r="AI2641" s="69">
        <f t="shared" ca="1" si="502"/>
        <v>20470</v>
      </c>
      <c r="AJ2641" s="69" t="str">
        <f ca="1">IF(AI2641&lt;0,"0-12",IFERROR(VLOOKUP(AI2641,Breakup[],2,FALSE),"&gt;24"))</f>
        <v>&gt;24</v>
      </c>
      <c r="AK2641" s="69" t="str">
        <f>VLOOKUP(V2641,Master!B:D,3,FALSE)</f>
        <v>East</v>
      </c>
      <c r="AL2641" s="69" t="str">
        <f t="shared" si="503"/>
        <v>Baroda</v>
      </c>
    </row>
    <row r="2642" spans="1:38">
      <c r="A2642" s="13" t="s">
        <v>5595</v>
      </c>
      <c r="B2642" s="54">
        <v>44701.509158796303</v>
      </c>
      <c r="C2642" s="13" t="s">
        <v>610</v>
      </c>
      <c r="D2642" s="13">
        <v>304</v>
      </c>
      <c r="E2642" s="13" t="s">
        <v>5596</v>
      </c>
      <c r="F2642" s="13" t="s">
        <v>33</v>
      </c>
      <c r="G2642" s="14">
        <v>1653030194519</v>
      </c>
      <c r="H2642" s="55">
        <v>0.25268518518518501</v>
      </c>
      <c r="I2642" s="33">
        <v>44887.252685185202</v>
      </c>
      <c r="J2642" s="58">
        <v>44887</v>
      </c>
      <c r="K2642" s="13" t="s">
        <v>325</v>
      </c>
      <c r="L2642" s="13" t="s">
        <v>55</v>
      </c>
      <c r="M2642" s="13" t="s">
        <v>347</v>
      </c>
      <c r="N2642" s="13" t="s">
        <v>215</v>
      </c>
      <c r="O2642" s="33" t="s">
        <v>38</v>
      </c>
      <c r="P2642" s="58" t="s">
        <v>38</v>
      </c>
      <c r="Q2642" s="33" t="s">
        <v>207</v>
      </c>
      <c r="R2642" s="14" t="s">
        <v>38</v>
      </c>
      <c r="S2642" s="13" t="s">
        <v>208</v>
      </c>
      <c r="T2642" s="13" t="s">
        <v>209</v>
      </c>
      <c r="U2642" s="33">
        <f t="shared" ca="1" si="492"/>
        <v>45744.56914039352</v>
      </c>
      <c r="V2642" s="13" t="str">
        <f t="shared" si="493"/>
        <v>Delhi</v>
      </c>
      <c r="W2642" s="13" t="str">
        <f t="shared" si="494"/>
        <v>RI</v>
      </c>
      <c r="X2642" s="13">
        <f t="shared" si="495"/>
        <v>6</v>
      </c>
      <c r="Y2642" s="13" t="str">
        <f>IFERROR(VLOOKUP(C2642,ReceivingTeam[],2,FALSE),"HelpDesk")</f>
        <v>HelpDesk</v>
      </c>
      <c r="Z2642" s="67">
        <f t="shared" si="496"/>
        <v>44888.562499999993</v>
      </c>
      <c r="AA2642" s="68">
        <f t="shared" si="497"/>
        <v>44887</v>
      </c>
      <c r="AB2642" s="69" t="b">
        <f t="shared" si="498"/>
        <v>1</v>
      </c>
      <c r="AC2642" s="70">
        <f t="shared" si="499"/>
        <v>0.5</v>
      </c>
      <c r="AD2642" s="67">
        <f t="shared" si="500"/>
        <v>44888.562499999993</v>
      </c>
      <c r="AE2642" s="67">
        <f>VLOOKUP(V2642,'Branch Wise Work Timelines'!C:G,3,FALSE)+AA2642</f>
        <v>44887.416666666664</v>
      </c>
      <c r="AF2642" s="67">
        <f>IF(V2642="Bangalore",VLOOKUP(V2642,'Branch Wise Work Timelines'!C:G,4,FALSE)+AA2642+1,IF(V2642="Mumbai",VLOOKUP(V2642,'Branch Wise Work Timelines'!C:G,4,FALSE)+AA2642+1,VLOOKUP(V2642,'Branch Wise Work Timelines'!C:G,4,FALSE)+AA2642))</f>
        <v>44887.770833333336</v>
      </c>
      <c r="AG2642" s="67">
        <f>WORKDAY.INTL(AA2642,1,11)+VLOOKUP(V2642,'Branch Wise Work Timelines'!C:G,3,FALSE)</f>
        <v>44888.416666666664</v>
      </c>
      <c r="AH2642" s="69" t="str">
        <f t="shared" ca="1" si="501"/>
        <v>Out of TAT</v>
      </c>
      <c r="AI2642" s="69">
        <f t="shared" ca="1" si="502"/>
        <v>20545</v>
      </c>
      <c r="AJ2642" s="69" t="str">
        <f ca="1">IF(AI2642&lt;0,"0-12",IFERROR(VLOOKUP(AI2642,Breakup[],2,FALSE),"&gt;24"))</f>
        <v>&gt;24</v>
      </c>
      <c r="AK2642" s="69" t="str">
        <f>VLOOKUP(V2642,Master!B:D,3,FALSE)</f>
        <v>North</v>
      </c>
      <c r="AL2642" s="69" t="str">
        <f t="shared" si="503"/>
        <v>Delhi</v>
      </c>
    </row>
    <row r="2643" spans="1:38">
      <c r="A2643" s="13" t="s">
        <v>5597</v>
      </c>
      <c r="B2643" s="54">
        <v>44701.649565011598</v>
      </c>
      <c r="C2643" s="13" t="s">
        <v>227</v>
      </c>
      <c r="D2643" s="13">
        <v>1312</v>
      </c>
      <c r="E2643" s="13" t="s">
        <v>5598</v>
      </c>
      <c r="F2643" s="13" t="s">
        <v>15</v>
      </c>
      <c r="G2643" s="14">
        <v>1653042280155</v>
      </c>
      <c r="H2643" s="55">
        <v>0.72496527777777797</v>
      </c>
      <c r="I2643" s="33">
        <v>44888.724965277797</v>
      </c>
      <c r="J2643" s="58">
        <v>44888</v>
      </c>
      <c r="K2643" s="13" t="s">
        <v>213</v>
      </c>
      <c r="L2643" s="13" t="s">
        <v>30</v>
      </c>
      <c r="M2643" s="13" t="s">
        <v>214</v>
      </c>
      <c r="N2643" s="13" t="s">
        <v>206</v>
      </c>
      <c r="O2643" s="33" t="s">
        <v>38</v>
      </c>
      <c r="P2643" s="58" t="s">
        <v>38</v>
      </c>
      <c r="Q2643" s="33" t="s">
        <v>207</v>
      </c>
      <c r="R2643" s="14" t="s">
        <v>38</v>
      </c>
      <c r="S2643" s="13" t="s">
        <v>216</v>
      </c>
      <c r="T2643" s="13" t="s">
        <v>217</v>
      </c>
      <c r="U2643" s="33">
        <f t="shared" ca="1" si="492"/>
        <v>45744.56914039352</v>
      </c>
      <c r="V2643" s="13" t="str">
        <f t="shared" si="493"/>
        <v>Bangalore</v>
      </c>
      <c r="W2643" s="13" t="str">
        <f t="shared" si="494"/>
        <v>CLS</v>
      </c>
      <c r="X2643" s="13">
        <f t="shared" si="495"/>
        <v>17</v>
      </c>
      <c r="Y2643" s="13" t="str">
        <f>IFERROR(VLOOKUP(C2643,ReceivingTeam[],2,FALSE),"HelpDesk")</f>
        <v>HelpDesk</v>
      </c>
      <c r="Z2643" s="67">
        <f t="shared" si="496"/>
        <v>44889.537465277797</v>
      </c>
      <c r="AA2643" s="68">
        <f t="shared" si="497"/>
        <v>44888</v>
      </c>
      <c r="AB2643" s="69" t="b">
        <f t="shared" si="498"/>
        <v>1</v>
      </c>
      <c r="AC2643" s="70">
        <f t="shared" si="499"/>
        <v>0.5</v>
      </c>
      <c r="AD2643" s="67">
        <f t="shared" si="500"/>
        <v>44889.537465277797</v>
      </c>
      <c r="AE2643" s="67">
        <f>VLOOKUP(V2643,'Branch Wise Work Timelines'!C:G,3,FALSE)+AA2643</f>
        <v>44888.416666666664</v>
      </c>
      <c r="AF2643" s="67">
        <f>IF(V2643="Bangalore",VLOOKUP(V2643,'Branch Wise Work Timelines'!C:G,4,FALSE)+AA2643+1,IF(V2643="Mumbai",VLOOKUP(V2643,'Branch Wise Work Timelines'!C:G,4,FALSE)+AA2643+1,VLOOKUP(V2643,'Branch Wise Work Timelines'!C:G,4,FALSE)+AA2643))</f>
        <v>44889.104166666664</v>
      </c>
      <c r="AG2643" s="67">
        <f>WORKDAY.INTL(AA2643,1,11)+VLOOKUP(V2643,'Branch Wise Work Timelines'!C:G,3,FALSE)</f>
        <v>44889.416666666664</v>
      </c>
      <c r="AH2643" s="69" t="str">
        <f t="shared" ca="1" si="501"/>
        <v>Out of TAT</v>
      </c>
      <c r="AI2643" s="69">
        <f t="shared" ca="1" si="502"/>
        <v>20521</v>
      </c>
      <c r="AJ2643" s="69" t="str">
        <f ca="1">IF(AI2643&lt;0,"0-12",IFERROR(VLOOKUP(AI2643,Breakup[],2,FALSE),"&gt;24"))</f>
        <v>&gt;24</v>
      </c>
      <c r="AK2643" s="69" t="str">
        <f>VLOOKUP(V2643,Master!B:D,3,FALSE)</f>
        <v>South</v>
      </c>
      <c r="AL2643" s="69" t="str">
        <f t="shared" si="503"/>
        <v>Bangalore-CLS</v>
      </c>
    </row>
    <row r="2644" spans="1:38">
      <c r="A2644" s="13" t="s">
        <v>5599</v>
      </c>
      <c r="B2644" s="54">
        <v>44701.623554201396</v>
      </c>
      <c r="C2644" s="13" t="s">
        <v>323</v>
      </c>
      <c r="D2644" s="13">
        <v>1152</v>
      </c>
      <c r="E2644" s="13" t="s">
        <v>5600</v>
      </c>
      <c r="F2644" s="13" t="s">
        <v>33</v>
      </c>
      <c r="G2644" s="14">
        <v>1653040214578</v>
      </c>
      <c r="H2644" s="55">
        <v>0.320775462962963</v>
      </c>
      <c r="I2644" s="33">
        <v>44881.320775462998</v>
      </c>
      <c r="J2644" s="58">
        <v>44881</v>
      </c>
      <c r="K2644" s="13" t="s">
        <v>325</v>
      </c>
      <c r="L2644" s="13" t="s">
        <v>55</v>
      </c>
      <c r="M2644" s="13" t="s">
        <v>323</v>
      </c>
      <c r="N2644" s="13" t="s">
        <v>206</v>
      </c>
      <c r="O2644" s="33" t="s">
        <v>38</v>
      </c>
      <c r="P2644" s="58" t="s">
        <v>38</v>
      </c>
      <c r="Q2644" s="33" t="s">
        <v>207</v>
      </c>
      <c r="R2644" s="14" t="s">
        <v>38</v>
      </c>
      <c r="S2644" s="13" t="s">
        <v>208</v>
      </c>
      <c r="T2644" s="13" t="s">
        <v>209</v>
      </c>
      <c r="U2644" s="33">
        <f t="shared" ca="1" si="492"/>
        <v>45744.56914039352</v>
      </c>
      <c r="V2644" s="13" t="str">
        <f t="shared" si="493"/>
        <v>Delhi</v>
      </c>
      <c r="W2644" s="13" t="str">
        <f t="shared" si="494"/>
        <v>RI</v>
      </c>
      <c r="X2644" s="13">
        <f t="shared" si="495"/>
        <v>7</v>
      </c>
      <c r="Y2644" s="13" t="str">
        <f>IFERROR(VLOOKUP(C2644,ReceivingTeam[],2,FALSE),"HelpDesk")</f>
        <v>HelpDesk</v>
      </c>
      <c r="Z2644" s="67">
        <f t="shared" si="496"/>
        <v>44882.562499999993</v>
      </c>
      <c r="AA2644" s="68">
        <f t="shared" si="497"/>
        <v>44881</v>
      </c>
      <c r="AB2644" s="69" t="b">
        <f t="shared" si="498"/>
        <v>1</v>
      </c>
      <c r="AC2644" s="70">
        <f t="shared" si="499"/>
        <v>0.5</v>
      </c>
      <c r="AD2644" s="67">
        <f t="shared" si="500"/>
        <v>44882.562499999993</v>
      </c>
      <c r="AE2644" s="67">
        <f>VLOOKUP(V2644,'Branch Wise Work Timelines'!C:G,3,FALSE)+AA2644</f>
        <v>44881.416666666664</v>
      </c>
      <c r="AF2644" s="67">
        <f>IF(V2644="Bangalore",VLOOKUP(V2644,'Branch Wise Work Timelines'!C:G,4,FALSE)+AA2644+1,IF(V2644="Mumbai",VLOOKUP(V2644,'Branch Wise Work Timelines'!C:G,4,FALSE)+AA2644+1,VLOOKUP(V2644,'Branch Wise Work Timelines'!C:G,4,FALSE)+AA2644))</f>
        <v>44881.770833333336</v>
      </c>
      <c r="AG2644" s="67">
        <f>WORKDAY.INTL(AA2644,1,11)+VLOOKUP(V2644,'Branch Wise Work Timelines'!C:G,3,FALSE)</f>
        <v>44882.416666666664</v>
      </c>
      <c r="AH2644" s="69" t="str">
        <f t="shared" ca="1" si="501"/>
        <v>Out of TAT</v>
      </c>
      <c r="AI2644" s="69">
        <f t="shared" ca="1" si="502"/>
        <v>20689</v>
      </c>
      <c r="AJ2644" s="69" t="str">
        <f ca="1">IF(AI2644&lt;0,"0-12",IFERROR(VLOOKUP(AI2644,Breakup[],2,FALSE),"&gt;24"))</f>
        <v>&gt;24</v>
      </c>
      <c r="AK2644" s="69" t="str">
        <f>VLOOKUP(V2644,Master!B:D,3,FALSE)</f>
        <v>North</v>
      </c>
      <c r="AL2644" s="69" t="str">
        <f t="shared" si="503"/>
        <v>Delhi</v>
      </c>
    </row>
    <row r="2645" spans="1:38">
      <c r="A2645" s="13" t="s">
        <v>5601</v>
      </c>
      <c r="B2645" s="54">
        <v>44701.653503784699</v>
      </c>
      <c r="C2645" s="13" t="s">
        <v>265</v>
      </c>
      <c r="D2645" s="13">
        <v>160</v>
      </c>
      <c r="E2645" s="13" t="s">
        <v>5602</v>
      </c>
      <c r="F2645" s="13" t="s">
        <v>15</v>
      </c>
      <c r="G2645" s="14">
        <v>1653043874636</v>
      </c>
      <c r="H2645" s="55">
        <v>0.51252314814814803</v>
      </c>
      <c r="I2645" s="33">
        <v>44884.512523148202</v>
      </c>
      <c r="J2645" s="58">
        <v>44884</v>
      </c>
      <c r="K2645" s="13" t="s">
        <v>213</v>
      </c>
      <c r="L2645" s="13" t="s">
        <v>30</v>
      </c>
      <c r="M2645" s="13" t="s">
        <v>75</v>
      </c>
      <c r="N2645" s="13" t="s">
        <v>206</v>
      </c>
      <c r="O2645" s="33" t="s">
        <v>38</v>
      </c>
      <c r="P2645" s="58" t="s">
        <v>38</v>
      </c>
      <c r="Q2645" s="33" t="s">
        <v>207</v>
      </c>
      <c r="R2645" s="14" t="s">
        <v>38</v>
      </c>
      <c r="S2645" s="13" t="s">
        <v>208</v>
      </c>
      <c r="T2645" s="13" t="s">
        <v>209</v>
      </c>
      <c r="U2645" s="33">
        <f t="shared" ca="1" si="492"/>
        <v>45744.56914039352</v>
      </c>
      <c r="V2645" s="13" t="str">
        <f t="shared" si="493"/>
        <v>Bangalore</v>
      </c>
      <c r="W2645" s="13" t="str">
        <f t="shared" si="494"/>
        <v>CLS</v>
      </c>
      <c r="X2645" s="13">
        <f t="shared" si="495"/>
        <v>12</v>
      </c>
      <c r="Y2645" s="13" t="str">
        <f>IFERROR(VLOOKUP(C2645,ReceivingTeam[],2,FALSE),"HelpDesk")</f>
        <v>HelpDesk</v>
      </c>
      <c r="Z2645" s="67">
        <f t="shared" si="496"/>
        <v>44885.012523148202</v>
      </c>
      <c r="AA2645" s="68">
        <f t="shared" si="497"/>
        <v>44884</v>
      </c>
      <c r="AB2645" s="69" t="b">
        <f t="shared" si="498"/>
        <v>1</v>
      </c>
      <c r="AC2645" s="70">
        <f t="shared" si="499"/>
        <v>0.5</v>
      </c>
      <c r="AD2645" s="67">
        <f t="shared" si="500"/>
        <v>44885.012523148202</v>
      </c>
      <c r="AE2645" s="67">
        <f>VLOOKUP(V2645,'Branch Wise Work Timelines'!C:G,3,FALSE)+AA2645</f>
        <v>44884.416666666664</v>
      </c>
      <c r="AF2645" s="67">
        <f>IF(V2645="Bangalore",VLOOKUP(V2645,'Branch Wise Work Timelines'!C:G,4,FALSE)+AA2645+1,IF(V2645="Mumbai",VLOOKUP(V2645,'Branch Wise Work Timelines'!C:G,4,FALSE)+AA2645+1,VLOOKUP(V2645,'Branch Wise Work Timelines'!C:G,4,FALSE)+AA2645))</f>
        <v>44885.104166666664</v>
      </c>
      <c r="AG2645" s="67">
        <f>WORKDAY.INTL(AA2645,1,11)+VLOOKUP(V2645,'Branch Wise Work Timelines'!C:G,3,FALSE)</f>
        <v>44886.416666666664</v>
      </c>
      <c r="AH2645" s="69" t="str">
        <f t="shared" ca="1" si="501"/>
        <v>Out of TAT</v>
      </c>
      <c r="AI2645" s="69">
        <f t="shared" ca="1" si="502"/>
        <v>20630</v>
      </c>
      <c r="AJ2645" s="69" t="str">
        <f ca="1">IF(AI2645&lt;0,"0-12",IFERROR(VLOOKUP(AI2645,Breakup[],2,FALSE),"&gt;24"))</f>
        <v>&gt;24</v>
      </c>
      <c r="AK2645" s="69" t="str">
        <f>VLOOKUP(V2645,Master!B:D,3,FALSE)</f>
        <v>South</v>
      </c>
      <c r="AL2645" s="69" t="str">
        <f t="shared" si="503"/>
        <v>Bangalore-CLS</v>
      </c>
    </row>
    <row r="2646" spans="1:38">
      <c r="A2646" s="13" t="s">
        <v>5603</v>
      </c>
      <c r="B2646" s="54">
        <v>44701.631445057901</v>
      </c>
      <c r="C2646" s="13" t="s">
        <v>235</v>
      </c>
      <c r="D2646" s="13">
        <v>1955</v>
      </c>
      <c r="E2646" s="13" t="s">
        <v>5604</v>
      </c>
      <c r="F2646" s="13" t="s">
        <v>15</v>
      </c>
      <c r="G2646" s="14">
        <v>1653043921714</v>
      </c>
      <c r="H2646" s="55">
        <v>0.41482638888888901</v>
      </c>
      <c r="I2646" s="33">
        <v>44887.4148263889</v>
      </c>
      <c r="J2646" s="58">
        <v>44887</v>
      </c>
      <c r="K2646" s="13" t="s">
        <v>213</v>
      </c>
      <c r="L2646" s="13" t="s">
        <v>30</v>
      </c>
      <c r="M2646" s="13" t="s">
        <v>214</v>
      </c>
      <c r="N2646" s="13" t="s">
        <v>1185</v>
      </c>
      <c r="O2646" s="33" t="s">
        <v>38</v>
      </c>
      <c r="P2646" s="58" t="s">
        <v>38</v>
      </c>
      <c r="Q2646" s="33" t="s">
        <v>207</v>
      </c>
      <c r="R2646" s="14" t="s">
        <v>38</v>
      </c>
      <c r="S2646" s="13" t="s">
        <v>216</v>
      </c>
      <c r="T2646" s="13" t="s">
        <v>217</v>
      </c>
      <c r="U2646" s="33">
        <f t="shared" ca="1" si="492"/>
        <v>45744.56914039352</v>
      </c>
      <c r="V2646" s="13" t="str">
        <f t="shared" si="493"/>
        <v>Bangalore</v>
      </c>
      <c r="W2646" s="13" t="str">
        <f t="shared" si="494"/>
        <v>CLS</v>
      </c>
      <c r="X2646" s="13">
        <f t="shared" si="495"/>
        <v>9</v>
      </c>
      <c r="Y2646" s="13" t="str">
        <f>IFERROR(VLOOKUP(C2646,ReceivingTeam[],2,FALSE),"HelpDesk")</f>
        <v>HelpDesk</v>
      </c>
      <c r="Z2646" s="67">
        <f t="shared" si="496"/>
        <v>44887.916666666664</v>
      </c>
      <c r="AA2646" s="68">
        <f t="shared" si="497"/>
        <v>44887</v>
      </c>
      <c r="AB2646" s="69" t="b">
        <f t="shared" si="498"/>
        <v>1</v>
      </c>
      <c r="AC2646" s="70">
        <f t="shared" si="499"/>
        <v>0.5</v>
      </c>
      <c r="AD2646" s="67">
        <f t="shared" si="500"/>
        <v>44887.916666666664</v>
      </c>
      <c r="AE2646" s="67">
        <f>VLOOKUP(V2646,'Branch Wise Work Timelines'!C:G,3,FALSE)+AA2646</f>
        <v>44887.416666666664</v>
      </c>
      <c r="AF2646" s="67">
        <f>IF(V2646="Bangalore",VLOOKUP(V2646,'Branch Wise Work Timelines'!C:G,4,FALSE)+AA2646+1,IF(V2646="Mumbai",VLOOKUP(V2646,'Branch Wise Work Timelines'!C:G,4,FALSE)+AA2646+1,VLOOKUP(V2646,'Branch Wise Work Timelines'!C:G,4,FALSE)+AA2646))</f>
        <v>44888.104166666664</v>
      </c>
      <c r="AG2646" s="67">
        <f>WORKDAY.INTL(AA2646,1,11)+VLOOKUP(V2646,'Branch Wise Work Timelines'!C:G,3,FALSE)</f>
        <v>44888.416666666664</v>
      </c>
      <c r="AH2646" s="69" t="str">
        <f t="shared" ca="1" si="501"/>
        <v>Out of TAT</v>
      </c>
      <c r="AI2646" s="69">
        <f t="shared" ca="1" si="502"/>
        <v>20560</v>
      </c>
      <c r="AJ2646" s="69" t="str">
        <f ca="1">IF(AI2646&lt;0,"0-12",IFERROR(VLOOKUP(AI2646,Breakup[],2,FALSE),"&gt;24"))</f>
        <v>&gt;24</v>
      </c>
      <c r="AK2646" s="69" t="str">
        <f>VLOOKUP(V2646,Master!B:D,3,FALSE)</f>
        <v>South</v>
      </c>
      <c r="AL2646" s="69" t="str">
        <f t="shared" si="503"/>
        <v>Bangalore-CLS</v>
      </c>
    </row>
    <row r="2647" spans="1:38">
      <c r="A2647" s="13" t="s">
        <v>5605</v>
      </c>
      <c r="B2647" s="54">
        <v>44701.603859756899</v>
      </c>
      <c r="C2647" s="13" t="s">
        <v>280</v>
      </c>
      <c r="D2647" s="13">
        <v>177</v>
      </c>
      <c r="E2647" s="13" t="s">
        <v>5606</v>
      </c>
      <c r="F2647" s="13" t="s">
        <v>33</v>
      </c>
      <c r="G2647" s="14">
        <v>1653037600168</v>
      </c>
      <c r="H2647" s="55">
        <v>0.86415509259259304</v>
      </c>
      <c r="I2647" s="33">
        <v>44886.864155092597</v>
      </c>
      <c r="J2647" s="58">
        <v>44886</v>
      </c>
      <c r="K2647" s="13" t="s">
        <v>213</v>
      </c>
      <c r="L2647" s="13" t="s">
        <v>30</v>
      </c>
      <c r="M2647" s="13" t="s">
        <v>282</v>
      </c>
      <c r="N2647" s="13" t="s">
        <v>215</v>
      </c>
      <c r="O2647" s="33" t="s">
        <v>38</v>
      </c>
      <c r="P2647" s="58" t="s">
        <v>38</v>
      </c>
      <c r="Q2647" s="33" t="s">
        <v>207</v>
      </c>
      <c r="R2647" s="14" t="s">
        <v>38</v>
      </c>
      <c r="S2647" s="13" t="s">
        <v>208</v>
      </c>
      <c r="T2647" s="13" t="s">
        <v>209</v>
      </c>
      <c r="U2647" s="33">
        <f t="shared" ca="1" si="492"/>
        <v>45744.56914039352</v>
      </c>
      <c r="V2647" s="13" t="str">
        <f t="shared" si="493"/>
        <v>Bangalore</v>
      </c>
      <c r="W2647" s="13" t="str">
        <f t="shared" si="494"/>
        <v>RI</v>
      </c>
      <c r="X2647" s="13">
        <f t="shared" si="495"/>
        <v>20</v>
      </c>
      <c r="Y2647" s="13" t="str">
        <f>IFERROR(VLOOKUP(C2647,ReceivingTeam[],2,FALSE),"HelpDesk")</f>
        <v>HelpDesk</v>
      </c>
      <c r="Z2647" s="67">
        <f t="shared" si="496"/>
        <v>44887.676655092597</v>
      </c>
      <c r="AA2647" s="68">
        <f t="shared" si="497"/>
        <v>44886</v>
      </c>
      <c r="AB2647" s="69" t="b">
        <f t="shared" si="498"/>
        <v>1</v>
      </c>
      <c r="AC2647" s="70">
        <f t="shared" si="499"/>
        <v>0.5</v>
      </c>
      <c r="AD2647" s="67">
        <f t="shared" si="500"/>
        <v>44887.676655092597</v>
      </c>
      <c r="AE2647" s="67">
        <f>VLOOKUP(V2647,'Branch Wise Work Timelines'!C:G,3,FALSE)+AA2647</f>
        <v>44886.416666666664</v>
      </c>
      <c r="AF2647" s="67">
        <f>IF(V2647="Bangalore",VLOOKUP(V2647,'Branch Wise Work Timelines'!C:G,4,FALSE)+AA2647+1,IF(V2647="Mumbai",VLOOKUP(V2647,'Branch Wise Work Timelines'!C:G,4,FALSE)+AA2647+1,VLOOKUP(V2647,'Branch Wise Work Timelines'!C:G,4,FALSE)+AA2647))</f>
        <v>44887.104166666664</v>
      </c>
      <c r="AG2647" s="67">
        <f>WORKDAY.INTL(AA2647,1,11)+VLOOKUP(V2647,'Branch Wise Work Timelines'!C:G,3,FALSE)</f>
        <v>44887.416666666664</v>
      </c>
      <c r="AH2647" s="69" t="str">
        <f t="shared" ca="1" si="501"/>
        <v>Out of TAT</v>
      </c>
      <c r="AI2647" s="69">
        <f t="shared" ca="1" si="502"/>
        <v>20566</v>
      </c>
      <c r="AJ2647" s="69" t="str">
        <f ca="1">IF(AI2647&lt;0,"0-12",IFERROR(VLOOKUP(AI2647,Breakup[],2,FALSE),"&gt;24"))</f>
        <v>&gt;24</v>
      </c>
      <c r="AK2647" s="69" t="str">
        <f>VLOOKUP(V2647,Master!B:D,3,FALSE)</f>
        <v>South</v>
      </c>
      <c r="AL2647" s="69" t="str">
        <f t="shared" si="503"/>
        <v>Bangalore</v>
      </c>
    </row>
    <row r="2648" spans="1:38">
      <c r="A2648" s="13" t="s">
        <v>5607</v>
      </c>
      <c r="B2648" s="54">
        <v>44701.683316747702</v>
      </c>
      <c r="C2648" s="13" t="s">
        <v>460</v>
      </c>
      <c r="D2648" s="13">
        <v>912</v>
      </c>
      <c r="E2648" s="13" t="s">
        <v>5608</v>
      </c>
      <c r="F2648" s="13" t="s">
        <v>33</v>
      </c>
      <c r="G2648" s="14">
        <v>1653044260842</v>
      </c>
      <c r="H2648" s="55">
        <v>5.1793981481481503E-2</v>
      </c>
      <c r="I2648" s="33">
        <v>44883.051793981504</v>
      </c>
      <c r="J2648" s="58">
        <v>44883</v>
      </c>
      <c r="K2648" s="13" t="s">
        <v>213</v>
      </c>
      <c r="L2648" s="13" t="s">
        <v>30</v>
      </c>
      <c r="M2648" s="13" t="s">
        <v>282</v>
      </c>
      <c r="N2648" s="13" t="s">
        <v>215</v>
      </c>
      <c r="O2648" s="33" t="s">
        <v>38</v>
      </c>
      <c r="P2648" s="58" t="s">
        <v>38</v>
      </c>
      <c r="Q2648" s="33" t="s">
        <v>207</v>
      </c>
      <c r="R2648" s="14" t="s">
        <v>38</v>
      </c>
      <c r="S2648" s="13" t="s">
        <v>216</v>
      </c>
      <c r="T2648" s="13" t="s">
        <v>217</v>
      </c>
      <c r="U2648" s="33">
        <f t="shared" ca="1" si="492"/>
        <v>45744.56914039352</v>
      </c>
      <c r="V2648" s="13" t="str">
        <f t="shared" si="493"/>
        <v>Bangalore</v>
      </c>
      <c r="W2648" s="13" t="str">
        <f t="shared" si="494"/>
        <v>RI</v>
      </c>
      <c r="X2648" s="13">
        <f t="shared" si="495"/>
        <v>1</v>
      </c>
      <c r="Y2648" s="13" t="str">
        <f>IFERROR(VLOOKUP(C2648,ReceivingTeam[],2,FALSE),"HelpDesk")</f>
        <v>HelpDesk</v>
      </c>
      <c r="Z2648" s="67">
        <f t="shared" si="496"/>
        <v>44883.916666666664</v>
      </c>
      <c r="AA2648" s="68">
        <f t="shared" si="497"/>
        <v>44883</v>
      </c>
      <c r="AB2648" s="69" t="b">
        <f t="shared" si="498"/>
        <v>1</v>
      </c>
      <c r="AC2648" s="70">
        <f t="shared" si="499"/>
        <v>0.5</v>
      </c>
      <c r="AD2648" s="67">
        <f t="shared" si="500"/>
        <v>44883.916666666664</v>
      </c>
      <c r="AE2648" s="67">
        <f>VLOOKUP(V2648,'Branch Wise Work Timelines'!C:G,3,FALSE)+AA2648</f>
        <v>44883.416666666664</v>
      </c>
      <c r="AF2648" s="67">
        <f>IF(V2648="Bangalore",VLOOKUP(V2648,'Branch Wise Work Timelines'!C:G,4,FALSE)+AA2648+1,IF(V2648="Mumbai",VLOOKUP(V2648,'Branch Wise Work Timelines'!C:G,4,FALSE)+AA2648+1,VLOOKUP(V2648,'Branch Wise Work Timelines'!C:G,4,FALSE)+AA2648))</f>
        <v>44884.104166666664</v>
      </c>
      <c r="AG2648" s="67">
        <f>WORKDAY.INTL(AA2648,1,11)+VLOOKUP(V2648,'Branch Wise Work Timelines'!C:G,3,FALSE)</f>
        <v>44884.416666666664</v>
      </c>
      <c r="AH2648" s="69" t="str">
        <f t="shared" ca="1" si="501"/>
        <v>Out of TAT</v>
      </c>
      <c r="AI2648" s="69">
        <f t="shared" ca="1" si="502"/>
        <v>20656</v>
      </c>
      <c r="AJ2648" s="69" t="str">
        <f ca="1">IF(AI2648&lt;0,"0-12",IFERROR(VLOOKUP(AI2648,Breakup[],2,FALSE),"&gt;24"))</f>
        <v>&gt;24</v>
      </c>
      <c r="AK2648" s="69" t="str">
        <f>VLOOKUP(V2648,Master!B:D,3,FALSE)</f>
        <v>South</v>
      </c>
      <c r="AL2648" s="69" t="str">
        <f t="shared" si="503"/>
        <v>Bangalore</v>
      </c>
    </row>
    <row r="2649" spans="1:38">
      <c r="A2649" s="13" t="s">
        <v>5609</v>
      </c>
      <c r="B2649" s="54">
        <v>44701.651150381898</v>
      </c>
      <c r="C2649" s="13" t="s">
        <v>3924</v>
      </c>
      <c r="D2649" s="13">
        <v>625</v>
      </c>
      <c r="E2649" s="13" t="s">
        <v>5610</v>
      </c>
      <c r="F2649" s="13" t="s">
        <v>33</v>
      </c>
      <c r="G2649" s="14">
        <v>1653041654430</v>
      </c>
      <c r="H2649" s="55">
        <v>0.223576388888889</v>
      </c>
      <c r="I2649" s="33">
        <v>44882.223576388897</v>
      </c>
      <c r="J2649" s="58">
        <v>44882</v>
      </c>
      <c r="K2649" s="13" t="s">
        <v>41</v>
      </c>
      <c r="L2649" s="13" t="s">
        <v>40</v>
      </c>
      <c r="M2649" s="13" t="s">
        <v>3924</v>
      </c>
      <c r="N2649" s="13" t="s">
        <v>215</v>
      </c>
      <c r="O2649" s="33" t="s">
        <v>38</v>
      </c>
      <c r="P2649" s="58" t="s">
        <v>38</v>
      </c>
      <c r="Q2649" s="33" t="s">
        <v>207</v>
      </c>
      <c r="R2649" s="14" t="s">
        <v>38</v>
      </c>
      <c r="S2649" s="13" t="s">
        <v>216</v>
      </c>
      <c r="T2649" s="13" t="s">
        <v>217</v>
      </c>
      <c r="U2649" s="33">
        <f t="shared" ca="1" si="492"/>
        <v>45744.56914039352</v>
      </c>
      <c r="V2649" s="13" t="str">
        <f t="shared" si="493"/>
        <v>Chennai - RSI</v>
      </c>
      <c r="W2649" s="13" t="str">
        <f t="shared" si="494"/>
        <v>RI</v>
      </c>
      <c r="X2649" s="13">
        <f t="shared" si="495"/>
        <v>5</v>
      </c>
      <c r="Y2649" s="13" t="str">
        <f>IFERROR(VLOOKUP(C2649,ReceivingTeam[],2,FALSE),"HelpDesk")</f>
        <v>HelpDesk</v>
      </c>
      <c r="Z2649" s="67">
        <f t="shared" si="496"/>
        <v>44883.541666666664</v>
      </c>
      <c r="AA2649" s="68">
        <f t="shared" si="497"/>
        <v>44882</v>
      </c>
      <c r="AB2649" s="69" t="b">
        <f t="shared" si="498"/>
        <v>1</v>
      </c>
      <c r="AC2649" s="70">
        <f t="shared" si="499"/>
        <v>0.5</v>
      </c>
      <c r="AD2649" s="67">
        <f t="shared" si="500"/>
        <v>44883.541666666664</v>
      </c>
      <c r="AE2649" s="67">
        <f>VLOOKUP(V2649,'Branch Wise Work Timelines'!C:G,3,FALSE)+AA2649</f>
        <v>44882.416666666664</v>
      </c>
      <c r="AF2649" s="67">
        <f>IF(V2649="Bangalore",VLOOKUP(V2649,'Branch Wise Work Timelines'!C:G,4,FALSE)+AA2649+1,IF(V2649="Mumbai",VLOOKUP(V2649,'Branch Wise Work Timelines'!C:G,4,FALSE)+AA2649+1,VLOOKUP(V2649,'Branch Wise Work Timelines'!C:G,4,FALSE)+AA2649))</f>
        <v>44882.791666666664</v>
      </c>
      <c r="AG2649" s="67">
        <f>WORKDAY.INTL(AA2649,1,11)+VLOOKUP(V2649,'Branch Wise Work Timelines'!C:G,3,FALSE)</f>
        <v>44883.416666666664</v>
      </c>
      <c r="AH2649" s="69" t="str">
        <f t="shared" ca="1" si="501"/>
        <v>Out of TAT</v>
      </c>
      <c r="AI2649" s="69">
        <f t="shared" ca="1" si="502"/>
        <v>20665</v>
      </c>
      <c r="AJ2649" s="69" t="str">
        <f ca="1">IF(AI2649&lt;0,"0-12",IFERROR(VLOOKUP(AI2649,Breakup[],2,FALSE),"&gt;24"))</f>
        <v>&gt;24</v>
      </c>
      <c r="AK2649" s="69" t="str">
        <f>VLOOKUP(V2649,Master!B:D,3,FALSE)</f>
        <v>South</v>
      </c>
      <c r="AL2649" s="69" t="str">
        <f t="shared" si="503"/>
        <v>Chennai - RSI</v>
      </c>
    </row>
    <row r="2650" spans="1:38">
      <c r="A2650" s="13" t="s">
        <v>5611</v>
      </c>
      <c r="B2650" s="54">
        <v>44701.656726932903</v>
      </c>
      <c r="C2650" s="13" t="s">
        <v>265</v>
      </c>
      <c r="D2650" s="13">
        <v>97</v>
      </c>
      <c r="E2650" s="13" t="s">
        <v>5612</v>
      </c>
      <c r="F2650" s="13" t="s">
        <v>15</v>
      </c>
      <c r="G2650" s="14">
        <v>1653043874636</v>
      </c>
      <c r="H2650" s="55">
        <v>0.9715625</v>
      </c>
      <c r="I2650" s="33">
        <v>44890.971562500003</v>
      </c>
      <c r="J2650" s="58">
        <v>44890</v>
      </c>
      <c r="K2650" s="13" t="s">
        <v>213</v>
      </c>
      <c r="L2650" s="13" t="s">
        <v>30</v>
      </c>
      <c r="M2650" s="13" t="s">
        <v>75</v>
      </c>
      <c r="N2650" s="13" t="s">
        <v>206</v>
      </c>
      <c r="O2650" s="33" t="s">
        <v>38</v>
      </c>
      <c r="P2650" s="58" t="s">
        <v>38</v>
      </c>
      <c r="Q2650" s="33" t="s">
        <v>207</v>
      </c>
      <c r="R2650" s="14" t="s">
        <v>38</v>
      </c>
      <c r="S2650" s="13" t="s">
        <v>208</v>
      </c>
      <c r="T2650" s="13" t="s">
        <v>209</v>
      </c>
      <c r="U2650" s="33">
        <f t="shared" ca="1" si="492"/>
        <v>45744.56914039352</v>
      </c>
      <c r="V2650" s="13" t="str">
        <f t="shared" si="493"/>
        <v>Bangalore</v>
      </c>
      <c r="W2650" s="13" t="str">
        <f t="shared" si="494"/>
        <v>CLS</v>
      </c>
      <c r="X2650" s="13">
        <f t="shared" si="495"/>
        <v>23</v>
      </c>
      <c r="Y2650" s="13" t="str">
        <f>IFERROR(VLOOKUP(C2650,ReceivingTeam[],2,FALSE),"HelpDesk")</f>
        <v>HelpDesk</v>
      </c>
      <c r="Z2650" s="67">
        <f t="shared" si="496"/>
        <v>44891.784062500003</v>
      </c>
      <c r="AA2650" s="68">
        <f t="shared" si="497"/>
        <v>44890</v>
      </c>
      <c r="AB2650" s="69" t="b">
        <f t="shared" si="498"/>
        <v>1</v>
      </c>
      <c r="AC2650" s="70">
        <f t="shared" si="499"/>
        <v>0.5</v>
      </c>
      <c r="AD2650" s="67">
        <f t="shared" si="500"/>
        <v>44891.784062500003</v>
      </c>
      <c r="AE2650" s="67">
        <f>VLOOKUP(V2650,'Branch Wise Work Timelines'!C:G,3,FALSE)+AA2650</f>
        <v>44890.416666666664</v>
      </c>
      <c r="AF2650" s="67">
        <f>IF(V2650="Bangalore",VLOOKUP(V2650,'Branch Wise Work Timelines'!C:G,4,FALSE)+AA2650+1,IF(V2650="Mumbai",VLOOKUP(V2650,'Branch Wise Work Timelines'!C:G,4,FALSE)+AA2650+1,VLOOKUP(V2650,'Branch Wise Work Timelines'!C:G,4,FALSE)+AA2650))</f>
        <v>44891.104166666664</v>
      </c>
      <c r="AG2650" s="67">
        <f>WORKDAY.INTL(AA2650,1,11)+VLOOKUP(V2650,'Branch Wise Work Timelines'!C:G,3,FALSE)</f>
        <v>44891.416666666664</v>
      </c>
      <c r="AH2650" s="69" t="str">
        <f t="shared" ca="1" si="501"/>
        <v>Out of TAT</v>
      </c>
      <c r="AI2650" s="69">
        <f t="shared" ca="1" si="502"/>
        <v>20467</v>
      </c>
      <c r="AJ2650" s="69" t="str">
        <f ca="1">IF(AI2650&lt;0,"0-12",IFERROR(VLOOKUP(AI2650,Breakup[],2,FALSE),"&gt;24"))</f>
        <v>&gt;24</v>
      </c>
      <c r="AK2650" s="69" t="str">
        <f>VLOOKUP(V2650,Master!B:D,3,FALSE)</f>
        <v>South</v>
      </c>
      <c r="AL2650" s="69" t="str">
        <f t="shared" si="503"/>
        <v>Bangalore-CLS</v>
      </c>
    </row>
    <row r="2651" spans="1:38">
      <c r="A2651" s="13" t="s">
        <v>5613</v>
      </c>
      <c r="B2651" s="54">
        <v>44701.561439155099</v>
      </c>
      <c r="C2651" s="13" t="s">
        <v>497</v>
      </c>
      <c r="D2651" s="13">
        <v>1888</v>
      </c>
      <c r="E2651" s="13" t="s">
        <v>5614</v>
      </c>
      <c r="F2651" s="13" t="s">
        <v>33</v>
      </c>
      <c r="G2651" s="14">
        <v>1653033678028</v>
      </c>
      <c r="H2651" s="55">
        <v>0.37685185185185199</v>
      </c>
      <c r="I2651" s="33">
        <v>44889.376851851899</v>
      </c>
      <c r="J2651" s="58">
        <v>44889</v>
      </c>
      <c r="K2651" s="13" t="s">
        <v>452</v>
      </c>
      <c r="L2651" s="13" t="s">
        <v>36</v>
      </c>
      <c r="M2651" s="13" t="s">
        <v>497</v>
      </c>
      <c r="N2651" s="13" t="s">
        <v>206</v>
      </c>
      <c r="O2651" s="33" t="s">
        <v>38</v>
      </c>
      <c r="P2651" s="58" t="s">
        <v>38</v>
      </c>
      <c r="Q2651" s="33" t="s">
        <v>207</v>
      </c>
      <c r="R2651" s="14" t="s">
        <v>38</v>
      </c>
      <c r="S2651" s="13" t="s">
        <v>216</v>
      </c>
      <c r="T2651" s="13" t="s">
        <v>217</v>
      </c>
      <c r="U2651" s="33">
        <f t="shared" ca="1" si="492"/>
        <v>45744.56914039352</v>
      </c>
      <c r="V2651" s="13" t="str">
        <f t="shared" si="493"/>
        <v>Chennai</v>
      </c>
      <c r="W2651" s="13" t="str">
        <f t="shared" si="494"/>
        <v>RI</v>
      </c>
      <c r="X2651" s="13">
        <f t="shared" si="495"/>
        <v>9</v>
      </c>
      <c r="Y2651" s="13" t="str">
        <f>IFERROR(VLOOKUP(C2651,ReceivingTeam[],2,FALSE),"HelpDesk")</f>
        <v>HelpDesk</v>
      </c>
      <c r="Z2651" s="67">
        <f t="shared" si="496"/>
        <v>44890.562499999993</v>
      </c>
      <c r="AA2651" s="68">
        <f t="shared" si="497"/>
        <v>44889</v>
      </c>
      <c r="AB2651" s="69" t="b">
        <f t="shared" si="498"/>
        <v>1</v>
      </c>
      <c r="AC2651" s="70">
        <f t="shared" si="499"/>
        <v>0.5</v>
      </c>
      <c r="AD2651" s="67">
        <f t="shared" si="500"/>
        <v>44890.562499999993</v>
      </c>
      <c r="AE2651" s="67">
        <f>VLOOKUP(V2651,'Branch Wise Work Timelines'!C:G,3,FALSE)+AA2651</f>
        <v>44889.416666666664</v>
      </c>
      <c r="AF2651" s="67">
        <f>IF(V2651="Bangalore",VLOOKUP(V2651,'Branch Wise Work Timelines'!C:G,4,FALSE)+AA2651+1,IF(V2651="Mumbai",VLOOKUP(V2651,'Branch Wise Work Timelines'!C:G,4,FALSE)+AA2651+1,VLOOKUP(V2651,'Branch Wise Work Timelines'!C:G,4,FALSE)+AA2651))</f>
        <v>44889.770833333336</v>
      </c>
      <c r="AG2651" s="67">
        <f>WORKDAY.INTL(AA2651,1,11)+VLOOKUP(V2651,'Branch Wise Work Timelines'!C:G,3,FALSE)</f>
        <v>44890.416666666664</v>
      </c>
      <c r="AH2651" s="69" t="str">
        <f t="shared" ca="1" si="501"/>
        <v>Out of TAT</v>
      </c>
      <c r="AI2651" s="69">
        <f t="shared" ca="1" si="502"/>
        <v>20497</v>
      </c>
      <c r="AJ2651" s="69" t="str">
        <f ca="1">IF(AI2651&lt;0,"0-12",IFERROR(VLOOKUP(AI2651,Breakup[],2,FALSE),"&gt;24"))</f>
        <v>&gt;24</v>
      </c>
      <c r="AK2651" s="69" t="str">
        <f>VLOOKUP(V2651,Master!B:D,3,FALSE)</f>
        <v>South</v>
      </c>
      <c r="AL2651" s="69" t="str">
        <f t="shared" si="503"/>
        <v>Chennai</v>
      </c>
    </row>
    <row r="2652" spans="1:38">
      <c r="A2652" s="13" t="s">
        <v>5615</v>
      </c>
      <c r="B2652" s="54">
        <v>44701.547799155102</v>
      </c>
      <c r="C2652" s="13" t="s">
        <v>497</v>
      </c>
      <c r="D2652" s="13">
        <v>479</v>
      </c>
      <c r="E2652" s="13" t="s">
        <v>5616</v>
      </c>
      <c r="F2652" s="13" t="s">
        <v>33</v>
      </c>
      <c r="G2652" s="14">
        <v>1653033870061</v>
      </c>
      <c r="H2652" s="55">
        <v>0.62822916666666695</v>
      </c>
      <c r="I2652" s="33">
        <v>44883.628229166701</v>
      </c>
      <c r="J2652" s="58">
        <v>44883</v>
      </c>
      <c r="K2652" s="13" t="s">
        <v>452</v>
      </c>
      <c r="L2652" s="13" t="s">
        <v>36</v>
      </c>
      <c r="M2652" s="13" t="s">
        <v>497</v>
      </c>
      <c r="N2652" s="13" t="s">
        <v>206</v>
      </c>
      <c r="O2652" s="33" t="s">
        <v>38</v>
      </c>
      <c r="P2652" s="58" t="s">
        <v>38</v>
      </c>
      <c r="Q2652" s="33" t="s">
        <v>207</v>
      </c>
      <c r="R2652" s="14" t="s">
        <v>38</v>
      </c>
      <c r="S2652" s="13" t="s">
        <v>216</v>
      </c>
      <c r="T2652" s="13" t="s">
        <v>278</v>
      </c>
      <c r="U2652" s="33">
        <f t="shared" ca="1" si="492"/>
        <v>45744.56914039352</v>
      </c>
      <c r="V2652" s="13" t="str">
        <f t="shared" si="493"/>
        <v>Chennai</v>
      </c>
      <c r="W2652" s="13" t="str">
        <f t="shared" si="494"/>
        <v>RI</v>
      </c>
      <c r="X2652" s="13">
        <f t="shared" si="495"/>
        <v>15</v>
      </c>
      <c r="Y2652" s="13" t="str">
        <f>IFERROR(VLOOKUP(C2652,ReceivingTeam[],2,FALSE),"HelpDesk")</f>
        <v>HelpDesk</v>
      </c>
      <c r="Z2652" s="67">
        <f t="shared" si="496"/>
        <v>44887.27406250003</v>
      </c>
      <c r="AA2652" s="68">
        <f t="shared" si="497"/>
        <v>44883</v>
      </c>
      <c r="AB2652" s="69" t="b">
        <f t="shared" si="498"/>
        <v>1</v>
      </c>
      <c r="AC2652" s="70">
        <f t="shared" si="499"/>
        <v>3</v>
      </c>
      <c r="AD2652" s="67">
        <f t="shared" si="500"/>
        <v>44887.27406250003</v>
      </c>
      <c r="AE2652" s="67">
        <f>VLOOKUP(V2652,'Branch Wise Work Timelines'!C:G,3,FALSE)+AA2652</f>
        <v>44883.416666666664</v>
      </c>
      <c r="AF2652" s="67">
        <f>IF(V2652="Bangalore",VLOOKUP(V2652,'Branch Wise Work Timelines'!C:G,4,FALSE)+AA2652+1,IF(V2652="Mumbai",VLOOKUP(V2652,'Branch Wise Work Timelines'!C:G,4,FALSE)+AA2652+1,VLOOKUP(V2652,'Branch Wise Work Timelines'!C:G,4,FALSE)+AA2652))</f>
        <v>44883.770833333336</v>
      </c>
      <c r="AG2652" s="67">
        <f>WORKDAY.INTL(AA2652,1,11)+VLOOKUP(V2652,'Branch Wise Work Timelines'!C:G,3,FALSE)</f>
        <v>44884.416666666664</v>
      </c>
      <c r="AH2652" s="69" t="str">
        <f t="shared" ca="1" si="501"/>
        <v>Out of TAT</v>
      </c>
      <c r="AI2652" s="69">
        <f t="shared" ca="1" si="502"/>
        <v>20576</v>
      </c>
      <c r="AJ2652" s="69" t="str">
        <f ca="1">IF(AI2652&lt;0,"0-12",IFERROR(VLOOKUP(AI2652,Breakup[],2,FALSE),"&gt;24"))</f>
        <v>&gt;24</v>
      </c>
      <c r="AK2652" s="69" t="str">
        <f>VLOOKUP(V2652,Master!B:D,3,FALSE)</f>
        <v>South</v>
      </c>
      <c r="AL2652" s="69" t="str">
        <f t="shared" si="503"/>
        <v>Chennai</v>
      </c>
    </row>
    <row r="2653" spans="1:38">
      <c r="A2653" s="13" t="s">
        <v>5617</v>
      </c>
      <c r="B2653" s="54">
        <v>44701.672372916699</v>
      </c>
      <c r="C2653" s="13" t="s">
        <v>460</v>
      </c>
      <c r="D2653" s="13">
        <v>479</v>
      </c>
      <c r="E2653" s="13" t="s">
        <v>5618</v>
      </c>
      <c r="F2653" s="13" t="s">
        <v>33</v>
      </c>
      <c r="G2653" s="14">
        <v>1653043298777</v>
      </c>
      <c r="H2653" s="55">
        <v>0.18387731481481501</v>
      </c>
      <c r="I2653" s="33">
        <v>44886.183877314797</v>
      </c>
      <c r="J2653" s="58">
        <v>44886</v>
      </c>
      <c r="K2653" s="13" t="s">
        <v>213</v>
      </c>
      <c r="L2653" s="13" t="s">
        <v>30</v>
      </c>
      <c r="M2653" s="13" t="s">
        <v>282</v>
      </c>
      <c r="N2653" s="13" t="s">
        <v>215</v>
      </c>
      <c r="O2653" s="33" t="s">
        <v>38</v>
      </c>
      <c r="P2653" s="58" t="s">
        <v>38</v>
      </c>
      <c r="Q2653" s="33" t="s">
        <v>207</v>
      </c>
      <c r="R2653" s="14" t="s">
        <v>38</v>
      </c>
      <c r="S2653" s="13" t="s">
        <v>216</v>
      </c>
      <c r="T2653" s="13" t="s">
        <v>278</v>
      </c>
      <c r="U2653" s="33">
        <f t="shared" ca="1" si="492"/>
        <v>45744.56914039352</v>
      </c>
      <c r="V2653" s="13" t="str">
        <f t="shared" si="493"/>
        <v>Bangalore</v>
      </c>
      <c r="W2653" s="13" t="str">
        <f t="shared" si="494"/>
        <v>RI</v>
      </c>
      <c r="X2653" s="13">
        <f t="shared" si="495"/>
        <v>4</v>
      </c>
      <c r="Y2653" s="13" t="str">
        <f>IFERROR(VLOOKUP(C2653,ReceivingTeam[],2,FALSE),"HelpDesk")</f>
        <v>HelpDesk</v>
      </c>
      <c r="Z2653" s="67">
        <f t="shared" si="496"/>
        <v>44889.729166666664</v>
      </c>
      <c r="AA2653" s="68">
        <f t="shared" si="497"/>
        <v>44886</v>
      </c>
      <c r="AB2653" s="69" t="b">
        <f t="shared" si="498"/>
        <v>1</v>
      </c>
      <c r="AC2653" s="70">
        <f t="shared" si="499"/>
        <v>3</v>
      </c>
      <c r="AD2653" s="67">
        <f t="shared" si="500"/>
        <v>44889.729166666664</v>
      </c>
      <c r="AE2653" s="67">
        <f>VLOOKUP(V2653,'Branch Wise Work Timelines'!C:G,3,FALSE)+AA2653</f>
        <v>44886.416666666664</v>
      </c>
      <c r="AF2653" s="67">
        <f>IF(V2653="Bangalore",VLOOKUP(V2653,'Branch Wise Work Timelines'!C:G,4,FALSE)+AA2653+1,IF(V2653="Mumbai",VLOOKUP(V2653,'Branch Wise Work Timelines'!C:G,4,FALSE)+AA2653+1,VLOOKUP(V2653,'Branch Wise Work Timelines'!C:G,4,FALSE)+AA2653))</f>
        <v>44887.104166666664</v>
      </c>
      <c r="AG2653" s="67">
        <f>WORKDAY.INTL(AA2653,1,11)+VLOOKUP(V2653,'Branch Wise Work Timelines'!C:G,3,FALSE)</f>
        <v>44887.416666666664</v>
      </c>
      <c r="AH2653" s="69" t="str">
        <f t="shared" ca="1" si="501"/>
        <v>Out of TAT</v>
      </c>
      <c r="AI2653" s="69">
        <f t="shared" ca="1" si="502"/>
        <v>20517</v>
      </c>
      <c r="AJ2653" s="69" t="str">
        <f ca="1">IF(AI2653&lt;0,"0-12",IFERROR(VLOOKUP(AI2653,Breakup[],2,FALSE),"&gt;24"))</f>
        <v>&gt;24</v>
      </c>
      <c r="AK2653" s="69" t="str">
        <f>VLOOKUP(V2653,Master!B:D,3,FALSE)</f>
        <v>South</v>
      </c>
      <c r="AL2653" s="69" t="str">
        <f t="shared" si="503"/>
        <v>Bangalore</v>
      </c>
    </row>
    <row r="2654" spans="1:38">
      <c r="A2654" s="13" t="s">
        <v>5619</v>
      </c>
      <c r="B2654" s="54">
        <v>44701.660467129601</v>
      </c>
      <c r="C2654" s="13" t="s">
        <v>323</v>
      </c>
      <c r="D2654" s="13">
        <v>1458</v>
      </c>
      <c r="E2654" s="13" t="s">
        <v>5620</v>
      </c>
      <c r="F2654" s="13" t="s">
        <v>33</v>
      </c>
      <c r="G2654" s="14">
        <v>1653043912595</v>
      </c>
      <c r="H2654" s="55">
        <v>0.46940972222222199</v>
      </c>
      <c r="I2654" s="33">
        <v>44883.469409722202</v>
      </c>
      <c r="J2654" s="58">
        <v>44883</v>
      </c>
      <c r="K2654" s="13" t="s">
        <v>325</v>
      </c>
      <c r="L2654" s="13" t="s">
        <v>55</v>
      </c>
      <c r="M2654" s="13" t="s">
        <v>323</v>
      </c>
      <c r="N2654" s="13" t="s">
        <v>206</v>
      </c>
      <c r="O2654" s="33" t="s">
        <v>38</v>
      </c>
      <c r="P2654" s="58" t="s">
        <v>38</v>
      </c>
      <c r="Q2654" s="33" t="s">
        <v>207</v>
      </c>
      <c r="R2654" s="14" t="s">
        <v>38</v>
      </c>
      <c r="S2654" s="13" t="s">
        <v>208</v>
      </c>
      <c r="T2654" s="13" t="s">
        <v>209</v>
      </c>
      <c r="U2654" s="33">
        <f t="shared" ca="1" si="492"/>
        <v>45744.56914039352</v>
      </c>
      <c r="V2654" s="13" t="str">
        <f t="shared" si="493"/>
        <v>Delhi</v>
      </c>
      <c r="W2654" s="13" t="str">
        <f t="shared" si="494"/>
        <v>RI</v>
      </c>
      <c r="X2654" s="13">
        <f t="shared" si="495"/>
        <v>11</v>
      </c>
      <c r="Y2654" s="13" t="str">
        <f>IFERROR(VLOOKUP(C2654,ReceivingTeam[],2,FALSE),"HelpDesk")</f>
        <v>HelpDesk</v>
      </c>
      <c r="Z2654" s="67">
        <f t="shared" si="496"/>
        <v>44884.61524305553</v>
      </c>
      <c r="AA2654" s="68">
        <f t="shared" si="497"/>
        <v>44883</v>
      </c>
      <c r="AB2654" s="69" t="b">
        <f t="shared" si="498"/>
        <v>1</v>
      </c>
      <c r="AC2654" s="70">
        <f t="shared" si="499"/>
        <v>0.5</v>
      </c>
      <c r="AD2654" s="67">
        <f t="shared" si="500"/>
        <v>44884.61524305553</v>
      </c>
      <c r="AE2654" s="67">
        <f>VLOOKUP(V2654,'Branch Wise Work Timelines'!C:G,3,FALSE)+AA2654</f>
        <v>44883.416666666664</v>
      </c>
      <c r="AF2654" s="67">
        <f>IF(V2654="Bangalore",VLOOKUP(V2654,'Branch Wise Work Timelines'!C:G,4,FALSE)+AA2654+1,IF(V2654="Mumbai",VLOOKUP(V2654,'Branch Wise Work Timelines'!C:G,4,FALSE)+AA2654+1,VLOOKUP(V2654,'Branch Wise Work Timelines'!C:G,4,FALSE)+AA2654))</f>
        <v>44883.770833333336</v>
      </c>
      <c r="AG2654" s="67">
        <f>WORKDAY.INTL(AA2654,1,11)+VLOOKUP(V2654,'Branch Wise Work Timelines'!C:G,3,FALSE)</f>
        <v>44884.416666666664</v>
      </c>
      <c r="AH2654" s="69" t="str">
        <f t="shared" ca="1" si="501"/>
        <v>Out of TAT</v>
      </c>
      <c r="AI2654" s="69">
        <f t="shared" ca="1" si="502"/>
        <v>20639</v>
      </c>
      <c r="AJ2654" s="69" t="str">
        <f ca="1">IF(AI2654&lt;0,"0-12",IFERROR(VLOOKUP(AI2654,Breakup[],2,FALSE),"&gt;24"))</f>
        <v>&gt;24</v>
      </c>
      <c r="AK2654" s="69" t="str">
        <f>VLOOKUP(V2654,Master!B:D,3,FALSE)</f>
        <v>North</v>
      </c>
      <c r="AL2654" s="69" t="str">
        <f t="shared" si="503"/>
        <v>Delhi</v>
      </c>
    </row>
    <row r="2655" spans="1:38">
      <c r="A2655" s="13" t="s">
        <v>5621</v>
      </c>
      <c r="B2655" s="54">
        <v>44701.623913113399</v>
      </c>
      <c r="C2655" s="13" t="s">
        <v>347</v>
      </c>
      <c r="D2655" s="13">
        <v>162</v>
      </c>
      <c r="E2655" s="13" t="s">
        <v>5622</v>
      </c>
      <c r="F2655" s="13" t="s">
        <v>33</v>
      </c>
      <c r="G2655" s="14">
        <v>1653041796025</v>
      </c>
      <c r="H2655" s="55">
        <v>0.78254629629629602</v>
      </c>
      <c r="I2655" s="33">
        <v>44885.782546296301</v>
      </c>
      <c r="J2655" s="58">
        <v>44885</v>
      </c>
      <c r="K2655" s="13" t="s">
        <v>325</v>
      </c>
      <c r="L2655" s="13" t="s">
        <v>55</v>
      </c>
      <c r="M2655" s="13" t="s">
        <v>347</v>
      </c>
      <c r="N2655" s="13" t="s">
        <v>206</v>
      </c>
      <c r="O2655" s="33" t="s">
        <v>38</v>
      </c>
      <c r="P2655" s="58" t="s">
        <v>38</v>
      </c>
      <c r="Q2655" s="33" t="s">
        <v>207</v>
      </c>
      <c r="R2655" s="14" t="s">
        <v>38</v>
      </c>
      <c r="S2655" s="13" t="s">
        <v>208</v>
      </c>
      <c r="T2655" s="13" t="s">
        <v>209</v>
      </c>
      <c r="U2655" s="33">
        <f t="shared" ca="1" si="492"/>
        <v>45744.56914039352</v>
      </c>
      <c r="V2655" s="13" t="str">
        <f t="shared" si="493"/>
        <v>Delhi</v>
      </c>
      <c r="W2655" s="13" t="str">
        <f t="shared" si="494"/>
        <v>RI</v>
      </c>
      <c r="X2655" s="13">
        <f t="shared" si="495"/>
        <v>18</v>
      </c>
      <c r="Y2655" s="13" t="str">
        <f>IFERROR(VLOOKUP(C2655,ReceivingTeam[],2,FALSE),"HelpDesk")</f>
        <v>HelpDesk</v>
      </c>
      <c r="Z2655" s="67">
        <f t="shared" si="496"/>
        <v>44885.916666666664</v>
      </c>
      <c r="AA2655" s="68">
        <f t="shared" si="497"/>
        <v>44885</v>
      </c>
      <c r="AB2655" s="69" t="b">
        <f t="shared" si="498"/>
        <v>0</v>
      </c>
      <c r="AC2655" s="70">
        <f t="shared" si="499"/>
        <v>0.5</v>
      </c>
      <c r="AD2655" s="67">
        <f t="shared" si="500"/>
        <v>44885.916666666664</v>
      </c>
      <c r="AE2655" s="67">
        <f>VLOOKUP(V2655,'Branch Wise Work Timelines'!C:G,3,FALSE)+AA2655</f>
        <v>44885.416666666664</v>
      </c>
      <c r="AF2655" s="67">
        <f>IF(V2655="Bangalore",VLOOKUP(V2655,'Branch Wise Work Timelines'!C:G,4,FALSE)+AA2655+1,IF(V2655="Mumbai",VLOOKUP(V2655,'Branch Wise Work Timelines'!C:G,4,FALSE)+AA2655+1,VLOOKUP(V2655,'Branch Wise Work Timelines'!C:G,4,FALSE)+AA2655))</f>
        <v>44885.770833333336</v>
      </c>
      <c r="AG2655" s="67">
        <f>WORKDAY.INTL(AA2655,1,11)+VLOOKUP(V2655,'Branch Wise Work Timelines'!C:G,3,FALSE)</f>
        <v>44886.416666666664</v>
      </c>
      <c r="AH2655" s="69" t="str">
        <f t="shared" ca="1" si="501"/>
        <v>Out of TAT</v>
      </c>
      <c r="AI2655" s="69">
        <f t="shared" ca="1" si="502"/>
        <v>20608</v>
      </c>
      <c r="AJ2655" s="69" t="str">
        <f ca="1">IF(AI2655&lt;0,"0-12",IFERROR(VLOOKUP(AI2655,Breakup[],2,FALSE),"&gt;24"))</f>
        <v>&gt;24</v>
      </c>
      <c r="AK2655" s="69" t="str">
        <f>VLOOKUP(V2655,Master!B:D,3,FALSE)</f>
        <v>North</v>
      </c>
      <c r="AL2655" s="69" t="str">
        <f t="shared" si="503"/>
        <v>Delhi</v>
      </c>
    </row>
    <row r="2656" spans="1:38">
      <c r="A2656" s="13" t="s">
        <v>5623</v>
      </c>
      <c r="B2656" s="54">
        <v>44701.624602858799</v>
      </c>
      <c r="C2656" s="13" t="s">
        <v>347</v>
      </c>
      <c r="D2656" s="13">
        <v>1266</v>
      </c>
      <c r="E2656" s="13" t="s">
        <v>5624</v>
      </c>
      <c r="F2656" s="13" t="s">
        <v>33</v>
      </c>
      <c r="G2656" s="14">
        <v>1653041796025</v>
      </c>
      <c r="H2656" s="55">
        <v>0.23398148148148101</v>
      </c>
      <c r="I2656" s="33">
        <v>44890.233981481499</v>
      </c>
      <c r="J2656" s="58">
        <v>44890</v>
      </c>
      <c r="K2656" s="13" t="s">
        <v>325</v>
      </c>
      <c r="L2656" s="13" t="s">
        <v>55</v>
      </c>
      <c r="M2656" s="13" t="s">
        <v>347</v>
      </c>
      <c r="N2656" s="13" t="s">
        <v>206</v>
      </c>
      <c r="O2656" s="33" t="s">
        <v>38</v>
      </c>
      <c r="P2656" s="58" t="s">
        <v>38</v>
      </c>
      <c r="Q2656" s="33" t="s">
        <v>207</v>
      </c>
      <c r="R2656" s="14" t="s">
        <v>38</v>
      </c>
      <c r="S2656" s="13" t="s">
        <v>208</v>
      </c>
      <c r="T2656" s="13" t="s">
        <v>209</v>
      </c>
      <c r="U2656" s="33">
        <f t="shared" ca="1" si="492"/>
        <v>45744.56914039352</v>
      </c>
      <c r="V2656" s="13" t="str">
        <f t="shared" si="493"/>
        <v>Delhi</v>
      </c>
      <c r="W2656" s="13" t="str">
        <f t="shared" si="494"/>
        <v>RI</v>
      </c>
      <c r="X2656" s="13">
        <f t="shared" si="495"/>
        <v>5</v>
      </c>
      <c r="Y2656" s="13" t="str">
        <f>IFERROR(VLOOKUP(C2656,ReceivingTeam[],2,FALSE),"HelpDesk")</f>
        <v>HelpDesk</v>
      </c>
      <c r="Z2656" s="67">
        <f t="shared" si="496"/>
        <v>44891.562499999993</v>
      </c>
      <c r="AA2656" s="68">
        <f t="shared" si="497"/>
        <v>44890</v>
      </c>
      <c r="AB2656" s="69" t="b">
        <f t="shared" si="498"/>
        <v>1</v>
      </c>
      <c r="AC2656" s="70">
        <f t="shared" si="499"/>
        <v>0.5</v>
      </c>
      <c r="AD2656" s="67">
        <f t="shared" si="500"/>
        <v>44891.562499999993</v>
      </c>
      <c r="AE2656" s="67">
        <f>VLOOKUP(V2656,'Branch Wise Work Timelines'!C:G,3,FALSE)+AA2656</f>
        <v>44890.416666666664</v>
      </c>
      <c r="AF2656" s="67">
        <f>IF(V2656="Bangalore",VLOOKUP(V2656,'Branch Wise Work Timelines'!C:G,4,FALSE)+AA2656+1,IF(V2656="Mumbai",VLOOKUP(V2656,'Branch Wise Work Timelines'!C:G,4,FALSE)+AA2656+1,VLOOKUP(V2656,'Branch Wise Work Timelines'!C:G,4,FALSE)+AA2656))</f>
        <v>44890.770833333336</v>
      </c>
      <c r="AG2656" s="67">
        <f>WORKDAY.INTL(AA2656,1,11)+VLOOKUP(V2656,'Branch Wise Work Timelines'!C:G,3,FALSE)</f>
        <v>44891.416666666664</v>
      </c>
      <c r="AH2656" s="69" t="str">
        <f t="shared" ca="1" si="501"/>
        <v>Out of TAT</v>
      </c>
      <c r="AI2656" s="69">
        <f t="shared" ca="1" si="502"/>
        <v>20473</v>
      </c>
      <c r="AJ2656" s="69" t="str">
        <f ca="1">IF(AI2656&lt;0,"0-12",IFERROR(VLOOKUP(AI2656,Breakup[],2,FALSE),"&gt;24"))</f>
        <v>&gt;24</v>
      </c>
      <c r="AK2656" s="69" t="str">
        <f>VLOOKUP(V2656,Master!B:D,3,FALSE)</f>
        <v>North</v>
      </c>
      <c r="AL2656" s="69" t="str">
        <f t="shared" si="503"/>
        <v>Delhi</v>
      </c>
    </row>
    <row r="2657" spans="1:38">
      <c r="A2657" s="13" t="s">
        <v>5625</v>
      </c>
      <c r="B2657" s="54">
        <v>44701.628475694401</v>
      </c>
      <c r="C2657" s="13" t="s">
        <v>323</v>
      </c>
      <c r="D2657" s="13">
        <v>145</v>
      </c>
      <c r="E2657" s="13" t="s">
        <v>5626</v>
      </c>
      <c r="F2657" s="13" t="s">
        <v>33</v>
      </c>
      <c r="G2657" s="14">
        <v>1653040452632</v>
      </c>
      <c r="H2657" s="55">
        <v>0.37825231481481503</v>
      </c>
      <c r="I2657" s="33">
        <v>44886.378252314797</v>
      </c>
      <c r="J2657" s="58">
        <v>44886</v>
      </c>
      <c r="K2657" s="13" t="s">
        <v>325</v>
      </c>
      <c r="L2657" s="13" t="s">
        <v>55</v>
      </c>
      <c r="M2657" s="13" t="s">
        <v>323</v>
      </c>
      <c r="N2657" s="13" t="s">
        <v>206</v>
      </c>
      <c r="O2657" s="33" t="s">
        <v>38</v>
      </c>
      <c r="P2657" s="58" t="s">
        <v>38</v>
      </c>
      <c r="Q2657" s="33" t="s">
        <v>207</v>
      </c>
      <c r="R2657" s="14" t="s">
        <v>38</v>
      </c>
      <c r="S2657" s="13" t="s">
        <v>208</v>
      </c>
      <c r="T2657" s="13" t="s">
        <v>209</v>
      </c>
      <c r="U2657" s="33">
        <f t="shared" ca="1" si="492"/>
        <v>45744.56914039352</v>
      </c>
      <c r="V2657" s="13" t="str">
        <f t="shared" si="493"/>
        <v>Delhi</v>
      </c>
      <c r="W2657" s="13" t="str">
        <f t="shared" si="494"/>
        <v>RI</v>
      </c>
      <c r="X2657" s="13">
        <f t="shared" si="495"/>
        <v>9</v>
      </c>
      <c r="Y2657" s="13" t="str">
        <f>IFERROR(VLOOKUP(C2657,ReceivingTeam[],2,FALSE),"HelpDesk")</f>
        <v>HelpDesk</v>
      </c>
      <c r="Z2657" s="67">
        <f t="shared" si="496"/>
        <v>44887.562499999993</v>
      </c>
      <c r="AA2657" s="68">
        <f t="shared" si="497"/>
        <v>44886</v>
      </c>
      <c r="AB2657" s="69" t="b">
        <f t="shared" si="498"/>
        <v>1</v>
      </c>
      <c r="AC2657" s="70">
        <f t="shared" si="499"/>
        <v>0.5</v>
      </c>
      <c r="AD2657" s="67">
        <f t="shared" si="500"/>
        <v>44887.562499999993</v>
      </c>
      <c r="AE2657" s="67">
        <f>VLOOKUP(V2657,'Branch Wise Work Timelines'!C:G,3,FALSE)+AA2657</f>
        <v>44886.416666666664</v>
      </c>
      <c r="AF2657" s="67">
        <f>IF(V2657="Bangalore",VLOOKUP(V2657,'Branch Wise Work Timelines'!C:G,4,FALSE)+AA2657+1,IF(V2657="Mumbai",VLOOKUP(V2657,'Branch Wise Work Timelines'!C:G,4,FALSE)+AA2657+1,VLOOKUP(V2657,'Branch Wise Work Timelines'!C:G,4,FALSE)+AA2657))</f>
        <v>44886.770833333336</v>
      </c>
      <c r="AG2657" s="67">
        <f>WORKDAY.INTL(AA2657,1,11)+VLOOKUP(V2657,'Branch Wise Work Timelines'!C:G,3,FALSE)</f>
        <v>44887.416666666664</v>
      </c>
      <c r="AH2657" s="69" t="str">
        <f t="shared" ca="1" si="501"/>
        <v>Out of TAT</v>
      </c>
      <c r="AI2657" s="69">
        <f t="shared" ca="1" si="502"/>
        <v>20569</v>
      </c>
      <c r="AJ2657" s="69" t="str">
        <f ca="1">IF(AI2657&lt;0,"0-12",IFERROR(VLOOKUP(AI2657,Breakup[],2,FALSE),"&gt;24"))</f>
        <v>&gt;24</v>
      </c>
      <c r="AK2657" s="69" t="str">
        <f>VLOOKUP(V2657,Master!B:D,3,FALSE)</f>
        <v>North</v>
      </c>
      <c r="AL2657" s="69" t="str">
        <f t="shared" si="503"/>
        <v>Delhi</v>
      </c>
    </row>
    <row r="2658" spans="1:38">
      <c r="A2658" s="13" t="s">
        <v>5627</v>
      </c>
      <c r="B2658" s="54">
        <v>44701.6232576736</v>
      </c>
      <c r="C2658" s="13" t="s">
        <v>347</v>
      </c>
      <c r="D2658" s="13">
        <v>150</v>
      </c>
      <c r="E2658" s="13" t="s">
        <v>5628</v>
      </c>
      <c r="F2658" s="13" t="s">
        <v>33</v>
      </c>
      <c r="G2658" s="14">
        <v>1653041796025</v>
      </c>
      <c r="H2658" s="55">
        <v>0.86430555555555599</v>
      </c>
      <c r="I2658" s="33">
        <v>44890.864305555602</v>
      </c>
      <c r="J2658" s="58">
        <v>44890</v>
      </c>
      <c r="K2658" s="13" t="s">
        <v>325</v>
      </c>
      <c r="L2658" s="13" t="s">
        <v>55</v>
      </c>
      <c r="M2658" s="13" t="s">
        <v>347</v>
      </c>
      <c r="N2658" s="13" t="s">
        <v>206</v>
      </c>
      <c r="O2658" s="33" t="s">
        <v>38</v>
      </c>
      <c r="P2658" s="58" t="s">
        <v>38</v>
      </c>
      <c r="Q2658" s="33" t="s">
        <v>207</v>
      </c>
      <c r="R2658" s="14" t="s">
        <v>38</v>
      </c>
      <c r="S2658" s="13" t="s">
        <v>208</v>
      </c>
      <c r="T2658" s="13" t="s">
        <v>209</v>
      </c>
      <c r="U2658" s="33">
        <f t="shared" ca="1" si="492"/>
        <v>45744.56914039352</v>
      </c>
      <c r="V2658" s="13" t="str">
        <f t="shared" si="493"/>
        <v>Delhi</v>
      </c>
      <c r="W2658" s="13" t="str">
        <f t="shared" si="494"/>
        <v>RI</v>
      </c>
      <c r="X2658" s="13">
        <f t="shared" si="495"/>
        <v>20</v>
      </c>
      <c r="Y2658" s="13" t="str">
        <f>IFERROR(VLOOKUP(C2658,ReceivingTeam[],2,FALSE),"HelpDesk")</f>
        <v>HelpDesk</v>
      </c>
      <c r="Z2658" s="67">
        <f t="shared" si="496"/>
        <v>44892.010138888931</v>
      </c>
      <c r="AA2658" s="68">
        <f t="shared" si="497"/>
        <v>44890</v>
      </c>
      <c r="AB2658" s="69" t="b">
        <f t="shared" si="498"/>
        <v>1</v>
      </c>
      <c r="AC2658" s="70">
        <f t="shared" si="499"/>
        <v>0.5</v>
      </c>
      <c r="AD2658" s="67">
        <f t="shared" si="500"/>
        <v>44892.010138888931</v>
      </c>
      <c r="AE2658" s="67">
        <f>VLOOKUP(V2658,'Branch Wise Work Timelines'!C:G,3,FALSE)+AA2658</f>
        <v>44890.416666666664</v>
      </c>
      <c r="AF2658" s="67">
        <f>IF(V2658="Bangalore",VLOOKUP(V2658,'Branch Wise Work Timelines'!C:G,4,FALSE)+AA2658+1,IF(V2658="Mumbai",VLOOKUP(V2658,'Branch Wise Work Timelines'!C:G,4,FALSE)+AA2658+1,VLOOKUP(V2658,'Branch Wise Work Timelines'!C:G,4,FALSE)+AA2658))</f>
        <v>44890.770833333336</v>
      </c>
      <c r="AG2658" s="67">
        <f>WORKDAY.INTL(AA2658,1,11)+VLOOKUP(V2658,'Branch Wise Work Timelines'!C:G,3,FALSE)</f>
        <v>44891.416666666664</v>
      </c>
      <c r="AH2658" s="69" t="str">
        <f t="shared" ca="1" si="501"/>
        <v>Out of TAT</v>
      </c>
      <c r="AI2658" s="69">
        <f t="shared" ca="1" si="502"/>
        <v>20462</v>
      </c>
      <c r="AJ2658" s="69" t="str">
        <f ca="1">IF(AI2658&lt;0,"0-12",IFERROR(VLOOKUP(AI2658,Breakup[],2,FALSE),"&gt;24"))</f>
        <v>&gt;24</v>
      </c>
      <c r="AK2658" s="69" t="str">
        <f>VLOOKUP(V2658,Master!B:D,3,FALSE)</f>
        <v>North</v>
      </c>
      <c r="AL2658" s="69" t="str">
        <f t="shared" si="503"/>
        <v>Delhi</v>
      </c>
    </row>
    <row r="2659" spans="1:38">
      <c r="A2659" s="13" t="s">
        <v>5629</v>
      </c>
      <c r="B2659" s="54">
        <v>44701.538836608801</v>
      </c>
      <c r="C2659" s="13" t="s">
        <v>144</v>
      </c>
      <c r="D2659" s="13">
        <v>1469</v>
      </c>
      <c r="E2659" s="13" t="s">
        <v>5630</v>
      </c>
      <c r="F2659" s="13" t="s">
        <v>33</v>
      </c>
      <c r="G2659" s="14">
        <v>1653044586237</v>
      </c>
      <c r="H2659" s="55">
        <v>0.55990740740740697</v>
      </c>
      <c r="I2659" s="33">
        <v>44891.559907407398</v>
      </c>
      <c r="J2659" s="58">
        <v>44891</v>
      </c>
      <c r="K2659" s="13" t="s">
        <v>325</v>
      </c>
      <c r="L2659" s="13" t="s">
        <v>55</v>
      </c>
      <c r="M2659" s="13" t="s">
        <v>143</v>
      </c>
      <c r="N2659" s="13" t="s">
        <v>206</v>
      </c>
      <c r="O2659" s="33">
        <v>44891.764780092599</v>
      </c>
      <c r="P2659" s="58">
        <v>44891</v>
      </c>
      <c r="Q2659" s="33" t="s">
        <v>237</v>
      </c>
      <c r="R2659" s="14">
        <v>553</v>
      </c>
      <c r="S2659" s="13" t="s">
        <v>208</v>
      </c>
      <c r="T2659" s="13" t="s">
        <v>209</v>
      </c>
      <c r="U2659" s="33">
        <f t="shared" ca="1" si="492"/>
        <v>45744.56914039352</v>
      </c>
      <c r="V2659" s="13" t="str">
        <f t="shared" si="493"/>
        <v>Delhi</v>
      </c>
      <c r="W2659" s="13" t="str">
        <f t="shared" si="494"/>
        <v>RI</v>
      </c>
      <c r="X2659" s="13">
        <f t="shared" si="495"/>
        <v>13</v>
      </c>
      <c r="Y2659" s="13" t="str">
        <f>IFERROR(VLOOKUP(C2659,ReceivingTeam[],2,FALSE),"HelpDesk")</f>
        <v>Branch office</v>
      </c>
      <c r="Z2659" s="67">
        <f t="shared" si="496"/>
        <v>44893.705740740726</v>
      </c>
      <c r="AA2659" s="68">
        <f t="shared" si="497"/>
        <v>44891</v>
      </c>
      <c r="AB2659" s="69" t="b">
        <f t="shared" si="498"/>
        <v>1</v>
      </c>
      <c r="AC2659" s="70">
        <f t="shared" si="499"/>
        <v>0.5</v>
      </c>
      <c r="AD2659" s="67">
        <f t="shared" si="500"/>
        <v>44893.705740740726</v>
      </c>
      <c r="AE2659" s="67">
        <f>VLOOKUP(V2659,'Branch Wise Work Timelines'!C:G,3,FALSE)+AA2659</f>
        <v>44891.416666666664</v>
      </c>
      <c r="AF2659" s="67">
        <f>IF(V2659="Bangalore",VLOOKUP(V2659,'Branch Wise Work Timelines'!C:G,4,FALSE)+AA2659+1,IF(V2659="Mumbai",VLOOKUP(V2659,'Branch Wise Work Timelines'!C:G,4,FALSE)+AA2659+1,VLOOKUP(V2659,'Branch Wise Work Timelines'!C:G,4,FALSE)+AA2659))</f>
        <v>44891.770833333336</v>
      </c>
      <c r="AG2659" s="67">
        <f>WORKDAY.INTL(AA2659,1,11)+VLOOKUP(V2659,'Branch Wise Work Timelines'!C:G,3,FALSE)</f>
        <v>44893.416666666664</v>
      </c>
      <c r="AH2659" s="69" t="str">
        <f t="shared" si="501"/>
        <v>Met</v>
      </c>
      <c r="AI2659" s="69">
        <f t="shared" ca="1" si="502"/>
        <v>20421</v>
      </c>
      <c r="AJ2659" s="69" t="str">
        <f ca="1">IF(AI2659&lt;0,"0-12",IFERROR(VLOOKUP(AI2659,Breakup[],2,FALSE),"&gt;24"))</f>
        <v>&gt;24</v>
      </c>
      <c r="AK2659" s="69" t="str">
        <f>VLOOKUP(V2659,Master!B:D,3,FALSE)</f>
        <v>North</v>
      </c>
      <c r="AL2659" s="69" t="str">
        <f t="shared" si="503"/>
        <v>Delhi</v>
      </c>
    </row>
    <row r="2660" spans="1:38">
      <c r="A2660" s="13" t="s">
        <v>5631</v>
      </c>
      <c r="B2660" s="54">
        <v>44701.504118090299</v>
      </c>
      <c r="C2660" s="13" t="s">
        <v>323</v>
      </c>
      <c r="D2660" s="13">
        <v>117</v>
      </c>
      <c r="E2660" s="13" t="s">
        <v>5632</v>
      </c>
      <c r="F2660" s="13" t="s">
        <v>33</v>
      </c>
      <c r="G2660" s="14">
        <v>1653030194519</v>
      </c>
      <c r="H2660" s="55">
        <v>0.86989583333333298</v>
      </c>
      <c r="I2660" s="33">
        <v>44884.869895833297</v>
      </c>
      <c r="J2660" s="58">
        <v>44884</v>
      </c>
      <c r="K2660" s="13" t="s">
        <v>325</v>
      </c>
      <c r="L2660" s="13" t="s">
        <v>55</v>
      </c>
      <c r="M2660" s="13" t="s">
        <v>347</v>
      </c>
      <c r="N2660" s="13" t="s">
        <v>206</v>
      </c>
      <c r="O2660" s="33" t="s">
        <v>38</v>
      </c>
      <c r="P2660" s="58" t="s">
        <v>38</v>
      </c>
      <c r="Q2660" s="33" t="s">
        <v>207</v>
      </c>
      <c r="R2660" s="14" t="s">
        <v>38</v>
      </c>
      <c r="S2660" s="13" t="s">
        <v>208</v>
      </c>
      <c r="T2660" s="13" t="s">
        <v>209</v>
      </c>
      <c r="U2660" s="33">
        <f t="shared" ca="1" si="492"/>
        <v>45744.56914039352</v>
      </c>
      <c r="V2660" s="13" t="str">
        <f t="shared" si="493"/>
        <v>Delhi</v>
      </c>
      <c r="W2660" s="13" t="str">
        <f t="shared" si="494"/>
        <v>RI</v>
      </c>
      <c r="X2660" s="13">
        <f t="shared" si="495"/>
        <v>20</v>
      </c>
      <c r="Y2660" s="13" t="str">
        <f>IFERROR(VLOOKUP(C2660,ReceivingTeam[],2,FALSE),"HelpDesk")</f>
        <v>HelpDesk</v>
      </c>
      <c r="Z2660" s="67">
        <f t="shared" si="496"/>
        <v>44887.015729166626</v>
      </c>
      <c r="AA2660" s="68">
        <f t="shared" si="497"/>
        <v>44884</v>
      </c>
      <c r="AB2660" s="69" t="b">
        <f t="shared" si="498"/>
        <v>1</v>
      </c>
      <c r="AC2660" s="70">
        <f t="shared" si="499"/>
        <v>0.5</v>
      </c>
      <c r="AD2660" s="67">
        <f t="shared" si="500"/>
        <v>44887.015729166626</v>
      </c>
      <c r="AE2660" s="67">
        <f>VLOOKUP(V2660,'Branch Wise Work Timelines'!C:G,3,FALSE)+AA2660</f>
        <v>44884.416666666664</v>
      </c>
      <c r="AF2660" s="67">
        <f>IF(V2660="Bangalore",VLOOKUP(V2660,'Branch Wise Work Timelines'!C:G,4,FALSE)+AA2660+1,IF(V2660="Mumbai",VLOOKUP(V2660,'Branch Wise Work Timelines'!C:G,4,FALSE)+AA2660+1,VLOOKUP(V2660,'Branch Wise Work Timelines'!C:G,4,FALSE)+AA2660))</f>
        <v>44884.770833333336</v>
      </c>
      <c r="AG2660" s="67">
        <f>WORKDAY.INTL(AA2660,1,11)+VLOOKUP(V2660,'Branch Wise Work Timelines'!C:G,3,FALSE)</f>
        <v>44886.416666666664</v>
      </c>
      <c r="AH2660" s="69" t="str">
        <f t="shared" ca="1" si="501"/>
        <v>Out of TAT</v>
      </c>
      <c r="AI2660" s="69">
        <f t="shared" ca="1" si="502"/>
        <v>20582</v>
      </c>
      <c r="AJ2660" s="69" t="str">
        <f ca="1">IF(AI2660&lt;0,"0-12",IFERROR(VLOOKUP(AI2660,Breakup[],2,FALSE),"&gt;24"))</f>
        <v>&gt;24</v>
      </c>
      <c r="AK2660" s="69" t="str">
        <f>VLOOKUP(V2660,Master!B:D,3,FALSE)</f>
        <v>North</v>
      </c>
      <c r="AL2660" s="69" t="str">
        <f t="shared" si="503"/>
        <v>Delhi</v>
      </c>
    </row>
    <row r="2661" spans="1:38">
      <c r="A2661" s="13" t="s">
        <v>5633</v>
      </c>
      <c r="B2661" s="54">
        <v>44701.6255210995</v>
      </c>
      <c r="C2661" s="13" t="s">
        <v>347</v>
      </c>
      <c r="D2661" s="13">
        <v>988</v>
      </c>
      <c r="E2661" s="13" t="s">
        <v>5634</v>
      </c>
      <c r="F2661" s="13" t="s">
        <v>33</v>
      </c>
      <c r="G2661" s="14">
        <v>1653041796025</v>
      </c>
      <c r="H2661" s="55">
        <v>7.3611111111111099E-2</v>
      </c>
      <c r="I2661" s="33">
        <v>44887.073611111096</v>
      </c>
      <c r="J2661" s="58">
        <v>44887</v>
      </c>
      <c r="K2661" s="13" t="s">
        <v>325</v>
      </c>
      <c r="L2661" s="13" t="s">
        <v>55</v>
      </c>
      <c r="M2661" s="13" t="s">
        <v>347</v>
      </c>
      <c r="N2661" s="13" t="s">
        <v>206</v>
      </c>
      <c r="O2661" s="33" t="s">
        <v>38</v>
      </c>
      <c r="P2661" s="58" t="s">
        <v>38</v>
      </c>
      <c r="Q2661" s="33" t="s">
        <v>207</v>
      </c>
      <c r="R2661" s="14" t="s">
        <v>38</v>
      </c>
      <c r="S2661" s="13" t="s">
        <v>208</v>
      </c>
      <c r="T2661" s="13" t="s">
        <v>209</v>
      </c>
      <c r="U2661" s="33">
        <f t="shared" ca="1" si="492"/>
        <v>45744.56914039352</v>
      </c>
      <c r="V2661" s="13" t="str">
        <f t="shared" si="493"/>
        <v>Delhi</v>
      </c>
      <c r="W2661" s="13" t="str">
        <f t="shared" si="494"/>
        <v>RI</v>
      </c>
      <c r="X2661" s="13">
        <f t="shared" si="495"/>
        <v>1</v>
      </c>
      <c r="Y2661" s="13" t="str">
        <f>IFERROR(VLOOKUP(C2661,ReceivingTeam[],2,FALSE),"HelpDesk")</f>
        <v>HelpDesk</v>
      </c>
      <c r="Z2661" s="67">
        <f t="shared" si="496"/>
        <v>44888.562499999993</v>
      </c>
      <c r="AA2661" s="68">
        <f t="shared" si="497"/>
        <v>44887</v>
      </c>
      <c r="AB2661" s="69" t="b">
        <f t="shared" si="498"/>
        <v>1</v>
      </c>
      <c r="AC2661" s="70">
        <f t="shared" si="499"/>
        <v>0.5</v>
      </c>
      <c r="AD2661" s="67">
        <f t="shared" si="500"/>
        <v>44888.562499999993</v>
      </c>
      <c r="AE2661" s="67">
        <f>VLOOKUP(V2661,'Branch Wise Work Timelines'!C:G,3,FALSE)+AA2661</f>
        <v>44887.416666666664</v>
      </c>
      <c r="AF2661" s="67">
        <f>IF(V2661="Bangalore",VLOOKUP(V2661,'Branch Wise Work Timelines'!C:G,4,FALSE)+AA2661+1,IF(V2661="Mumbai",VLOOKUP(V2661,'Branch Wise Work Timelines'!C:G,4,FALSE)+AA2661+1,VLOOKUP(V2661,'Branch Wise Work Timelines'!C:G,4,FALSE)+AA2661))</f>
        <v>44887.770833333336</v>
      </c>
      <c r="AG2661" s="67">
        <f>WORKDAY.INTL(AA2661,1,11)+VLOOKUP(V2661,'Branch Wise Work Timelines'!C:G,3,FALSE)</f>
        <v>44888.416666666664</v>
      </c>
      <c r="AH2661" s="69" t="str">
        <f t="shared" ca="1" si="501"/>
        <v>Out of TAT</v>
      </c>
      <c r="AI2661" s="69">
        <f t="shared" ca="1" si="502"/>
        <v>20545</v>
      </c>
      <c r="AJ2661" s="69" t="str">
        <f ca="1">IF(AI2661&lt;0,"0-12",IFERROR(VLOOKUP(AI2661,Breakup[],2,FALSE),"&gt;24"))</f>
        <v>&gt;24</v>
      </c>
      <c r="AK2661" s="69" t="str">
        <f>VLOOKUP(V2661,Master!B:D,3,FALSE)</f>
        <v>North</v>
      </c>
      <c r="AL2661" s="69" t="str">
        <f t="shared" si="503"/>
        <v>Delhi</v>
      </c>
    </row>
    <row r="2662" spans="1:38">
      <c r="A2662" s="13" t="s">
        <v>5635</v>
      </c>
      <c r="B2662" s="54">
        <v>44701.626022025499</v>
      </c>
      <c r="C2662" s="13" t="s">
        <v>610</v>
      </c>
      <c r="D2662" s="13">
        <v>1224</v>
      </c>
      <c r="E2662" s="13" t="s">
        <v>5636</v>
      </c>
      <c r="F2662" s="13" t="s">
        <v>33</v>
      </c>
      <c r="G2662" s="14">
        <v>1653040452632</v>
      </c>
      <c r="H2662" s="55">
        <v>0.41959490740740701</v>
      </c>
      <c r="I2662" s="33">
        <v>44881.419594907398</v>
      </c>
      <c r="J2662" s="58">
        <v>44881</v>
      </c>
      <c r="K2662" s="13" t="s">
        <v>325</v>
      </c>
      <c r="L2662" s="13" t="s">
        <v>55</v>
      </c>
      <c r="M2662" s="13" t="s">
        <v>323</v>
      </c>
      <c r="N2662" s="13" t="s">
        <v>206</v>
      </c>
      <c r="O2662" s="33" t="s">
        <v>38</v>
      </c>
      <c r="P2662" s="58" t="s">
        <v>38</v>
      </c>
      <c r="Q2662" s="33" t="s">
        <v>207</v>
      </c>
      <c r="R2662" s="14" t="s">
        <v>38</v>
      </c>
      <c r="S2662" s="13" t="s">
        <v>208</v>
      </c>
      <c r="T2662" s="13" t="s">
        <v>209</v>
      </c>
      <c r="U2662" s="33">
        <f t="shared" ca="1" si="492"/>
        <v>45744.56914039352</v>
      </c>
      <c r="V2662" s="13" t="str">
        <f t="shared" si="493"/>
        <v>Delhi</v>
      </c>
      <c r="W2662" s="13" t="str">
        <f t="shared" si="494"/>
        <v>RI</v>
      </c>
      <c r="X2662" s="13">
        <f t="shared" si="495"/>
        <v>10</v>
      </c>
      <c r="Y2662" s="13" t="str">
        <f>IFERROR(VLOOKUP(C2662,ReceivingTeam[],2,FALSE),"HelpDesk")</f>
        <v>HelpDesk</v>
      </c>
      <c r="Z2662" s="67">
        <f t="shared" si="496"/>
        <v>44882.565428240727</v>
      </c>
      <c r="AA2662" s="68">
        <f t="shared" si="497"/>
        <v>44881</v>
      </c>
      <c r="AB2662" s="69" t="b">
        <f t="shared" si="498"/>
        <v>1</v>
      </c>
      <c r="AC2662" s="70">
        <f t="shared" si="499"/>
        <v>0.5</v>
      </c>
      <c r="AD2662" s="67">
        <f t="shared" si="500"/>
        <v>44882.565428240727</v>
      </c>
      <c r="AE2662" s="67">
        <f>VLOOKUP(V2662,'Branch Wise Work Timelines'!C:G,3,FALSE)+AA2662</f>
        <v>44881.416666666664</v>
      </c>
      <c r="AF2662" s="67">
        <f>IF(V2662="Bangalore",VLOOKUP(V2662,'Branch Wise Work Timelines'!C:G,4,FALSE)+AA2662+1,IF(V2662="Mumbai",VLOOKUP(V2662,'Branch Wise Work Timelines'!C:G,4,FALSE)+AA2662+1,VLOOKUP(V2662,'Branch Wise Work Timelines'!C:G,4,FALSE)+AA2662))</f>
        <v>44881.770833333336</v>
      </c>
      <c r="AG2662" s="67">
        <f>WORKDAY.INTL(AA2662,1,11)+VLOOKUP(V2662,'Branch Wise Work Timelines'!C:G,3,FALSE)</f>
        <v>44882.416666666664</v>
      </c>
      <c r="AH2662" s="69" t="str">
        <f t="shared" ca="1" si="501"/>
        <v>Out of TAT</v>
      </c>
      <c r="AI2662" s="69">
        <f t="shared" ca="1" si="502"/>
        <v>20689</v>
      </c>
      <c r="AJ2662" s="69" t="str">
        <f ca="1">IF(AI2662&lt;0,"0-12",IFERROR(VLOOKUP(AI2662,Breakup[],2,FALSE),"&gt;24"))</f>
        <v>&gt;24</v>
      </c>
      <c r="AK2662" s="69" t="str">
        <f>VLOOKUP(V2662,Master!B:D,3,FALSE)</f>
        <v>North</v>
      </c>
      <c r="AL2662" s="69" t="str">
        <f t="shared" si="503"/>
        <v>Delhi</v>
      </c>
    </row>
    <row r="2663" spans="1:38">
      <c r="A2663" s="13" t="s">
        <v>5637</v>
      </c>
      <c r="B2663" s="54">
        <v>44701.626182488399</v>
      </c>
      <c r="C2663" s="13" t="s">
        <v>347</v>
      </c>
      <c r="D2663" s="13">
        <v>560</v>
      </c>
      <c r="E2663" s="13" t="s">
        <v>5638</v>
      </c>
      <c r="F2663" s="13" t="s">
        <v>33</v>
      </c>
      <c r="G2663" s="14">
        <v>1653041796025</v>
      </c>
      <c r="H2663" s="55">
        <v>0.69829861111111102</v>
      </c>
      <c r="I2663" s="33">
        <v>44886.698298611103</v>
      </c>
      <c r="J2663" s="58">
        <v>44886</v>
      </c>
      <c r="K2663" s="13" t="s">
        <v>325</v>
      </c>
      <c r="L2663" s="13" t="s">
        <v>55</v>
      </c>
      <c r="M2663" s="13" t="s">
        <v>347</v>
      </c>
      <c r="N2663" s="13" t="s">
        <v>206</v>
      </c>
      <c r="O2663" s="33" t="s">
        <v>38</v>
      </c>
      <c r="P2663" s="58" t="s">
        <v>38</v>
      </c>
      <c r="Q2663" s="33" t="s">
        <v>207</v>
      </c>
      <c r="R2663" s="14" t="s">
        <v>38</v>
      </c>
      <c r="S2663" s="13" t="s">
        <v>208</v>
      </c>
      <c r="T2663" s="13" t="s">
        <v>209</v>
      </c>
      <c r="U2663" s="33">
        <f t="shared" ca="1" si="492"/>
        <v>45744.56914039352</v>
      </c>
      <c r="V2663" s="13" t="str">
        <f t="shared" si="493"/>
        <v>Delhi</v>
      </c>
      <c r="W2663" s="13" t="str">
        <f t="shared" si="494"/>
        <v>RI</v>
      </c>
      <c r="X2663" s="13">
        <f t="shared" si="495"/>
        <v>16</v>
      </c>
      <c r="Y2663" s="13" t="str">
        <f>IFERROR(VLOOKUP(C2663,ReceivingTeam[],2,FALSE),"HelpDesk")</f>
        <v>HelpDesk</v>
      </c>
      <c r="Z2663" s="67">
        <f t="shared" si="496"/>
        <v>44887.844131944432</v>
      </c>
      <c r="AA2663" s="68">
        <f t="shared" si="497"/>
        <v>44886</v>
      </c>
      <c r="AB2663" s="69" t="b">
        <f t="shared" si="498"/>
        <v>1</v>
      </c>
      <c r="AC2663" s="70">
        <f t="shared" si="499"/>
        <v>0.5</v>
      </c>
      <c r="AD2663" s="67">
        <f t="shared" si="500"/>
        <v>44887.844131944432</v>
      </c>
      <c r="AE2663" s="67">
        <f>VLOOKUP(V2663,'Branch Wise Work Timelines'!C:G,3,FALSE)+AA2663</f>
        <v>44886.416666666664</v>
      </c>
      <c r="AF2663" s="67">
        <f>IF(V2663="Bangalore",VLOOKUP(V2663,'Branch Wise Work Timelines'!C:G,4,FALSE)+AA2663+1,IF(V2663="Mumbai",VLOOKUP(V2663,'Branch Wise Work Timelines'!C:G,4,FALSE)+AA2663+1,VLOOKUP(V2663,'Branch Wise Work Timelines'!C:G,4,FALSE)+AA2663))</f>
        <v>44886.770833333336</v>
      </c>
      <c r="AG2663" s="67">
        <f>WORKDAY.INTL(AA2663,1,11)+VLOOKUP(V2663,'Branch Wise Work Timelines'!C:G,3,FALSE)</f>
        <v>44887.416666666664</v>
      </c>
      <c r="AH2663" s="69" t="str">
        <f t="shared" ca="1" si="501"/>
        <v>Out of TAT</v>
      </c>
      <c r="AI2663" s="69">
        <f t="shared" ca="1" si="502"/>
        <v>20562</v>
      </c>
      <c r="AJ2663" s="69" t="str">
        <f ca="1">IF(AI2663&lt;0,"0-12",IFERROR(VLOOKUP(AI2663,Breakup[],2,FALSE),"&gt;24"))</f>
        <v>&gt;24</v>
      </c>
      <c r="AK2663" s="69" t="str">
        <f>VLOOKUP(V2663,Master!B:D,3,FALSE)</f>
        <v>North</v>
      </c>
      <c r="AL2663" s="69" t="str">
        <f t="shared" si="503"/>
        <v>Delhi</v>
      </c>
    </row>
    <row r="2664" spans="1:38">
      <c r="A2664" s="13" t="s">
        <v>5639</v>
      </c>
      <c r="B2664" s="54">
        <v>44700.683881134297</v>
      </c>
      <c r="C2664" s="13" t="s">
        <v>162</v>
      </c>
      <c r="D2664" s="13">
        <v>1145</v>
      </c>
      <c r="E2664" s="13" t="s">
        <v>5640</v>
      </c>
      <c r="F2664" s="13" t="s">
        <v>33</v>
      </c>
      <c r="G2664" s="14">
        <v>1653027538413</v>
      </c>
      <c r="H2664" s="55">
        <v>0.36795138888888901</v>
      </c>
      <c r="I2664" s="33">
        <v>44881.3679513889</v>
      </c>
      <c r="J2664" s="58">
        <v>44881</v>
      </c>
      <c r="K2664" s="13" t="s">
        <v>249</v>
      </c>
      <c r="L2664" s="13" t="s">
        <v>44</v>
      </c>
      <c r="M2664" s="13" t="s">
        <v>250</v>
      </c>
      <c r="N2664" s="13" t="s">
        <v>206</v>
      </c>
      <c r="O2664" s="33" t="s">
        <v>38</v>
      </c>
      <c r="P2664" s="58" t="s">
        <v>38</v>
      </c>
      <c r="Q2664" s="33" t="s">
        <v>207</v>
      </c>
      <c r="R2664" s="14" t="s">
        <v>38</v>
      </c>
      <c r="S2664" s="13" t="s">
        <v>216</v>
      </c>
      <c r="T2664" s="13" t="s">
        <v>217</v>
      </c>
      <c r="U2664" s="33">
        <f t="shared" ca="1" si="492"/>
        <v>45744.56914039352</v>
      </c>
      <c r="V2664" s="13" t="str">
        <f t="shared" si="493"/>
        <v>Coimbatore</v>
      </c>
      <c r="W2664" s="13" t="str">
        <f t="shared" si="494"/>
        <v>RI</v>
      </c>
      <c r="X2664" s="13">
        <f t="shared" si="495"/>
        <v>8</v>
      </c>
      <c r="Y2664" s="13" t="str">
        <f>IFERROR(VLOOKUP(C2664,ReceivingTeam[],2,FALSE),"HelpDesk")</f>
        <v>Branch office</v>
      </c>
      <c r="Z2664" s="67">
        <f t="shared" si="496"/>
        <v>44882.562499999993</v>
      </c>
      <c r="AA2664" s="68">
        <f t="shared" si="497"/>
        <v>44881</v>
      </c>
      <c r="AB2664" s="69" t="b">
        <f t="shared" si="498"/>
        <v>1</v>
      </c>
      <c r="AC2664" s="70">
        <f t="shared" si="499"/>
        <v>0.5</v>
      </c>
      <c r="AD2664" s="67">
        <f t="shared" si="500"/>
        <v>44882.562499999993</v>
      </c>
      <c r="AE2664" s="67">
        <f>VLOOKUP(V2664,'Branch Wise Work Timelines'!C:G,3,FALSE)+AA2664</f>
        <v>44881.416666666664</v>
      </c>
      <c r="AF2664" s="67">
        <f>IF(V2664="Bangalore",VLOOKUP(V2664,'Branch Wise Work Timelines'!C:G,4,FALSE)+AA2664+1,IF(V2664="Mumbai",VLOOKUP(V2664,'Branch Wise Work Timelines'!C:G,4,FALSE)+AA2664+1,VLOOKUP(V2664,'Branch Wise Work Timelines'!C:G,4,FALSE)+AA2664))</f>
        <v>44881.770833333336</v>
      </c>
      <c r="AG2664" s="67">
        <f>WORKDAY.INTL(AA2664,1,11)+VLOOKUP(V2664,'Branch Wise Work Timelines'!C:G,3,FALSE)</f>
        <v>44882.416666666664</v>
      </c>
      <c r="AH2664" s="69" t="str">
        <f t="shared" ca="1" si="501"/>
        <v>Out of TAT</v>
      </c>
      <c r="AI2664" s="69">
        <f t="shared" ca="1" si="502"/>
        <v>20689</v>
      </c>
      <c r="AJ2664" s="69" t="str">
        <f ca="1">IF(AI2664&lt;0,"0-12",IFERROR(VLOOKUP(AI2664,Breakup[],2,FALSE),"&gt;24"))</f>
        <v>&gt;24</v>
      </c>
      <c r="AK2664" s="69" t="str">
        <f>VLOOKUP(V2664,Master!B:D,3,FALSE)</f>
        <v>South</v>
      </c>
      <c r="AL2664" s="69" t="str">
        <f t="shared" si="503"/>
        <v>Coimbatore</v>
      </c>
    </row>
    <row r="2665" spans="1:38">
      <c r="A2665" s="13" t="s">
        <v>5641</v>
      </c>
      <c r="B2665" s="54">
        <v>44701.553378854202</v>
      </c>
      <c r="C2665" s="13" t="s">
        <v>989</v>
      </c>
      <c r="D2665" s="13">
        <v>1016</v>
      </c>
      <c r="E2665" s="13" t="s">
        <v>5642</v>
      </c>
      <c r="F2665" s="13" t="s">
        <v>33</v>
      </c>
      <c r="G2665" s="14">
        <v>1653032962527</v>
      </c>
      <c r="H2665" s="55">
        <v>0.22703703703703701</v>
      </c>
      <c r="I2665" s="33">
        <v>44891.227037037002</v>
      </c>
      <c r="J2665" s="58">
        <v>44891</v>
      </c>
      <c r="K2665" s="13" t="s">
        <v>213</v>
      </c>
      <c r="L2665" s="13" t="s">
        <v>30</v>
      </c>
      <c r="M2665" s="13" t="s">
        <v>282</v>
      </c>
      <c r="N2665" s="13" t="s">
        <v>215</v>
      </c>
      <c r="O2665" s="33">
        <v>44891.469143518501</v>
      </c>
      <c r="P2665" s="58">
        <v>44891</v>
      </c>
      <c r="Q2665" s="33" t="s">
        <v>237</v>
      </c>
      <c r="R2665" s="14">
        <v>384</v>
      </c>
      <c r="S2665" s="13" t="s">
        <v>216</v>
      </c>
      <c r="T2665" s="13" t="s">
        <v>278</v>
      </c>
      <c r="U2665" s="33">
        <f t="shared" ca="1" si="492"/>
        <v>45744.56914039352</v>
      </c>
      <c r="V2665" s="13" t="str">
        <f t="shared" si="493"/>
        <v>Bangalore</v>
      </c>
      <c r="W2665" s="13" t="str">
        <f t="shared" si="494"/>
        <v>RI</v>
      </c>
      <c r="X2665" s="13">
        <f t="shared" si="495"/>
        <v>5</v>
      </c>
      <c r="Y2665" s="13" t="str">
        <f>IFERROR(VLOOKUP(C2665,ReceivingTeam[],2,FALSE),"HelpDesk")</f>
        <v>HelpDesk</v>
      </c>
      <c r="Z2665" s="67">
        <f t="shared" si="496"/>
        <v>44895.729166666664</v>
      </c>
      <c r="AA2665" s="68">
        <f t="shared" si="497"/>
        <v>44891</v>
      </c>
      <c r="AB2665" s="69" t="b">
        <f t="shared" si="498"/>
        <v>1</v>
      </c>
      <c r="AC2665" s="70">
        <f t="shared" si="499"/>
        <v>3</v>
      </c>
      <c r="AD2665" s="67">
        <f t="shared" si="500"/>
        <v>44895.729166666664</v>
      </c>
      <c r="AE2665" s="67">
        <f>VLOOKUP(V2665,'Branch Wise Work Timelines'!C:G,3,FALSE)+AA2665</f>
        <v>44891.416666666664</v>
      </c>
      <c r="AF2665" s="67">
        <f>IF(V2665="Bangalore",VLOOKUP(V2665,'Branch Wise Work Timelines'!C:G,4,FALSE)+AA2665+1,IF(V2665="Mumbai",VLOOKUP(V2665,'Branch Wise Work Timelines'!C:G,4,FALSE)+AA2665+1,VLOOKUP(V2665,'Branch Wise Work Timelines'!C:G,4,FALSE)+AA2665))</f>
        <v>44892.104166666664</v>
      </c>
      <c r="AG2665" s="67">
        <f>WORKDAY.INTL(AA2665,1,11)+VLOOKUP(V2665,'Branch Wise Work Timelines'!C:G,3,FALSE)</f>
        <v>44893.416666666664</v>
      </c>
      <c r="AH2665" s="69" t="str">
        <f t="shared" si="501"/>
        <v>Met</v>
      </c>
      <c r="AI2665" s="69">
        <f t="shared" ca="1" si="502"/>
        <v>20373</v>
      </c>
      <c r="AJ2665" s="69" t="str">
        <f ca="1">IF(AI2665&lt;0,"0-12",IFERROR(VLOOKUP(AI2665,Breakup[],2,FALSE),"&gt;24"))</f>
        <v>&gt;24</v>
      </c>
      <c r="AK2665" s="69" t="str">
        <f>VLOOKUP(V2665,Master!B:D,3,FALSE)</f>
        <v>South</v>
      </c>
      <c r="AL2665" s="69" t="str">
        <f t="shared" si="503"/>
        <v>Bangalore</v>
      </c>
    </row>
    <row r="2666" spans="1:38">
      <c r="A2666" s="13" t="s">
        <v>5643</v>
      </c>
      <c r="B2666" s="54">
        <v>44701.627449687498</v>
      </c>
      <c r="C2666" s="13" t="s">
        <v>352</v>
      </c>
      <c r="D2666" s="13">
        <v>1831</v>
      </c>
      <c r="E2666" s="13" t="s">
        <v>5644</v>
      </c>
      <c r="F2666" s="13" t="s">
        <v>33</v>
      </c>
      <c r="G2666" s="14">
        <v>1653040895232</v>
      </c>
      <c r="H2666" s="55">
        <v>0.49248842592592601</v>
      </c>
      <c r="I2666" s="33">
        <v>44882.492488425902</v>
      </c>
      <c r="J2666" s="58">
        <v>44882</v>
      </c>
      <c r="K2666" s="13" t="s">
        <v>263</v>
      </c>
      <c r="L2666" s="13" t="s">
        <v>69</v>
      </c>
      <c r="M2666" s="13" t="s">
        <v>101</v>
      </c>
      <c r="N2666" s="13" t="s">
        <v>206</v>
      </c>
      <c r="O2666" s="33" t="s">
        <v>38</v>
      </c>
      <c r="P2666" s="58" t="s">
        <v>38</v>
      </c>
      <c r="Q2666" s="33" t="s">
        <v>207</v>
      </c>
      <c r="R2666" s="14" t="s">
        <v>38</v>
      </c>
      <c r="S2666" s="13" t="s">
        <v>208</v>
      </c>
      <c r="T2666" s="13" t="s">
        <v>209</v>
      </c>
      <c r="U2666" s="33">
        <f t="shared" ca="1" si="492"/>
        <v>45744.56914039352</v>
      </c>
      <c r="V2666" s="13" t="str">
        <f t="shared" si="493"/>
        <v>Mumbai</v>
      </c>
      <c r="W2666" s="13" t="str">
        <f t="shared" si="494"/>
        <v>RI</v>
      </c>
      <c r="X2666" s="13">
        <f t="shared" si="495"/>
        <v>11</v>
      </c>
      <c r="Y2666" s="13" t="str">
        <f>IFERROR(VLOOKUP(C2666,ReceivingTeam[],2,FALSE),"HelpDesk")</f>
        <v>HelpDesk</v>
      </c>
      <c r="Z2666" s="67">
        <f t="shared" si="496"/>
        <v>44882.992488425902</v>
      </c>
      <c r="AA2666" s="68">
        <f t="shared" si="497"/>
        <v>44882</v>
      </c>
      <c r="AB2666" s="69" t="b">
        <f t="shared" si="498"/>
        <v>1</v>
      </c>
      <c r="AC2666" s="70">
        <f t="shared" si="499"/>
        <v>0.5</v>
      </c>
      <c r="AD2666" s="67">
        <f t="shared" si="500"/>
        <v>44882.992488425902</v>
      </c>
      <c r="AE2666" s="67">
        <f>VLOOKUP(V2666,'Branch Wise Work Timelines'!C:G,3,FALSE)+AA2666</f>
        <v>44882.416666666664</v>
      </c>
      <c r="AF2666" s="67">
        <f>IF(V2666="Bangalore",VLOOKUP(V2666,'Branch Wise Work Timelines'!C:G,4,FALSE)+AA2666+1,IF(V2666="Mumbai",VLOOKUP(V2666,'Branch Wise Work Timelines'!C:G,4,FALSE)+AA2666+1,VLOOKUP(V2666,'Branch Wise Work Timelines'!C:G,4,FALSE)+AA2666))</f>
        <v>44883.25</v>
      </c>
      <c r="AG2666" s="67">
        <f>WORKDAY.INTL(AA2666,1,11)+VLOOKUP(V2666,'Branch Wise Work Timelines'!C:G,3,FALSE)</f>
        <v>44883.416666666664</v>
      </c>
      <c r="AH2666" s="69" t="str">
        <f t="shared" ca="1" si="501"/>
        <v>Out of TAT</v>
      </c>
      <c r="AI2666" s="69">
        <f t="shared" ca="1" si="502"/>
        <v>20678</v>
      </c>
      <c r="AJ2666" s="69" t="str">
        <f ca="1">IF(AI2666&lt;0,"0-12",IFERROR(VLOOKUP(AI2666,Breakup[],2,FALSE),"&gt;24"))</f>
        <v>&gt;24</v>
      </c>
      <c r="AK2666" s="69" t="str">
        <f>VLOOKUP(V2666,Master!B:D,3,FALSE)</f>
        <v>East</v>
      </c>
      <c r="AL2666" s="69" t="str">
        <f t="shared" si="503"/>
        <v>Mumbai</v>
      </c>
    </row>
    <row r="2667" spans="1:38">
      <c r="A2667" s="13" t="s">
        <v>5645</v>
      </c>
      <c r="B2667" s="54">
        <v>44701.676288622701</v>
      </c>
      <c r="C2667" s="13" t="s">
        <v>460</v>
      </c>
      <c r="D2667" s="13">
        <v>404</v>
      </c>
      <c r="E2667" s="13" t="s">
        <v>5646</v>
      </c>
      <c r="F2667" s="13" t="s">
        <v>33</v>
      </c>
      <c r="G2667" s="14">
        <v>1653044260842</v>
      </c>
      <c r="H2667" s="55">
        <v>0.59716435185185202</v>
      </c>
      <c r="I2667" s="33">
        <v>44891.597164351799</v>
      </c>
      <c r="J2667" s="58">
        <v>44891</v>
      </c>
      <c r="K2667" s="13" t="s">
        <v>213</v>
      </c>
      <c r="L2667" s="13" t="s">
        <v>30</v>
      </c>
      <c r="M2667" s="13" t="s">
        <v>282</v>
      </c>
      <c r="N2667" s="13" t="s">
        <v>215</v>
      </c>
      <c r="O2667" s="33">
        <v>44891.4125347222</v>
      </c>
      <c r="P2667" s="58">
        <v>44891</v>
      </c>
      <c r="Q2667" s="33" t="s">
        <v>237</v>
      </c>
      <c r="R2667" s="14">
        <v>162</v>
      </c>
      <c r="S2667" s="13" t="s">
        <v>216</v>
      </c>
      <c r="T2667" s="13" t="s">
        <v>217</v>
      </c>
      <c r="U2667" s="33">
        <f t="shared" ca="1" si="492"/>
        <v>45744.56914039352</v>
      </c>
      <c r="V2667" s="13" t="str">
        <f t="shared" si="493"/>
        <v>Bangalore</v>
      </c>
      <c r="W2667" s="13" t="str">
        <f t="shared" si="494"/>
        <v>RI</v>
      </c>
      <c r="X2667" s="13">
        <f t="shared" si="495"/>
        <v>14</v>
      </c>
      <c r="Y2667" s="13" t="str">
        <f>IFERROR(VLOOKUP(C2667,ReceivingTeam[],2,FALSE),"HelpDesk")</f>
        <v>HelpDesk</v>
      </c>
      <c r="Z2667" s="67">
        <f t="shared" si="496"/>
        <v>44892.097164351799</v>
      </c>
      <c r="AA2667" s="68">
        <f t="shared" si="497"/>
        <v>44891</v>
      </c>
      <c r="AB2667" s="69" t="b">
        <f t="shared" si="498"/>
        <v>1</v>
      </c>
      <c r="AC2667" s="70">
        <f t="shared" si="499"/>
        <v>0.5</v>
      </c>
      <c r="AD2667" s="67">
        <f t="shared" si="500"/>
        <v>44892.097164351799</v>
      </c>
      <c r="AE2667" s="67">
        <f>VLOOKUP(V2667,'Branch Wise Work Timelines'!C:G,3,FALSE)+AA2667</f>
        <v>44891.416666666664</v>
      </c>
      <c r="AF2667" s="67">
        <f>IF(V2667="Bangalore",VLOOKUP(V2667,'Branch Wise Work Timelines'!C:G,4,FALSE)+AA2667+1,IF(V2667="Mumbai",VLOOKUP(V2667,'Branch Wise Work Timelines'!C:G,4,FALSE)+AA2667+1,VLOOKUP(V2667,'Branch Wise Work Timelines'!C:G,4,FALSE)+AA2667))</f>
        <v>44892.104166666664</v>
      </c>
      <c r="AG2667" s="67">
        <f>WORKDAY.INTL(AA2667,1,11)+VLOOKUP(V2667,'Branch Wise Work Timelines'!C:G,3,FALSE)</f>
        <v>44893.416666666664</v>
      </c>
      <c r="AH2667" s="69" t="str">
        <f t="shared" si="501"/>
        <v>Met</v>
      </c>
      <c r="AI2667" s="69">
        <f t="shared" ca="1" si="502"/>
        <v>20460</v>
      </c>
      <c r="AJ2667" s="69" t="str">
        <f ca="1">IF(AI2667&lt;0,"0-12",IFERROR(VLOOKUP(AI2667,Breakup[],2,FALSE),"&gt;24"))</f>
        <v>&gt;24</v>
      </c>
      <c r="AK2667" s="69" t="str">
        <f>VLOOKUP(V2667,Master!B:D,3,FALSE)</f>
        <v>South</v>
      </c>
      <c r="AL2667" s="69" t="str">
        <f t="shared" si="503"/>
        <v>Bangalore</v>
      </c>
    </row>
    <row r="2668" spans="1:38">
      <c r="A2668" s="13" t="s">
        <v>5647</v>
      </c>
      <c r="B2668" s="54">
        <v>44701.616269710597</v>
      </c>
      <c r="C2668" s="13" t="s">
        <v>268</v>
      </c>
      <c r="D2668" s="13">
        <v>890</v>
      </c>
      <c r="E2668" s="13" t="s">
        <v>5648</v>
      </c>
      <c r="F2668" s="13" t="s">
        <v>15</v>
      </c>
      <c r="G2668" s="14">
        <v>1653042448483</v>
      </c>
      <c r="H2668" s="55">
        <v>0.74217592592592596</v>
      </c>
      <c r="I2668" s="33">
        <v>44890.742175925901</v>
      </c>
      <c r="J2668" s="58">
        <v>44890</v>
      </c>
      <c r="K2668" s="13" t="s">
        <v>213</v>
      </c>
      <c r="L2668" s="13" t="s">
        <v>30</v>
      </c>
      <c r="M2668" s="13" t="s">
        <v>75</v>
      </c>
      <c r="N2668" s="13" t="s">
        <v>1185</v>
      </c>
      <c r="O2668" s="33" t="s">
        <v>38</v>
      </c>
      <c r="P2668" s="58" t="s">
        <v>38</v>
      </c>
      <c r="Q2668" s="33" t="s">
        <v>207</v>
      </c>
      <c r="R2668" s="14" t="s">
        <v>38</v>
      </c>
      <c r="S2668" s="13" t="s">
        <v>208</v>
      </c>
      <c r="T2668" s="13" t="s">
        <v>209</v>
      </c>
      <c r="U2668" s="33">
        <f t="shared" ca="1" si="492"/>
        <v>45744.56914039352</v>
      </c>
      <c r="V2668" s="13" t="str">
        <f t="shared" si="493"/>
        <v>Bangalore</v>
      </c>
      <c r="W2668" s="13" t="str">
        <f t="shared" si="494"/>
        <v>CLS</v>
      </c>
      <c r="X2668" s="13">
        <f t="shared" si="495"/>
        <v>17</v>
      </c>
      <c r="Y2668" s="13" t="str">
        <f>IFERROR(VLOOKUP(C2668,ReceivingTeam[],2,FALSE),"HelpDesk")</f>
        <v>HelpDesk</v>
      </c>
      <c r="Z2668" s="67">
        <f t="shared" si="496"/>
        <v>44891.554675925901</v>
      </c>
      <c r="AA2668" s="68">
        <f t="shared" si="497"/>
        <v>44890</v>
      </c>
      <c r="AB2668" s="69" t="b">
        <f t="shared" si="498"/>
        <v>1</v>
      </c>
      <c r="AC2668" s="70">
        <f t="shared" si="499"/>
        <v>0.5</v>
      </c>
      <c r="AD2668" s="67">
        <f t="shared" si="500"/>
        <v>44891.554675925901</v>
      </c>
      <c r="AE2668" s="67">
        <f>VLOOKUP(V2668,'Branch Wise Work Timelines'!C:G,3,FALSE)+AA2668</f>
        <v>44890.416666666664</v>
      </c>
      <c r="AF2668" s="67">
        <f>IF(V2668="Bangalore",VLOOKUP(V2668,'Branch Wise Work Timelines'!C:G,4,FALSE)+AA2668+1,IF(V2668="Mumbai",VLOOKUP(V2668,'Branch Wise Work Timelines'!C:G,4,FALSE)+AA2668+1,VLOOKUP(V2668,'Branch Wise Work Timelines'!C:G,4,FALSE)+AA2668))</f>
        <v>44891.104166666664</v>
      </c>
      <c r="AG2668" s="67">
        <f>WORKDAY.INTL(AA2668,1,11)+VLOOKUP(V2668,'Branch Wise Work Timelines'!C:G,3,FALSE)</f>
        <v>44891.416666666664</v>
      </c>
      <c r="AH2668" s="69" t="str">
        <f t="shared" ca="1" si="501"/>
        <v>Out of TAT</v>
      </c>
      <c r="AI2668" s="69">
        <f t="shared" ca="1" si="502"/>
        <v>20473</v>
      </c>
      <c r="AJ2668" s="69" t="str">
        <f ca="1">IF(AI2668&lt;0,"0-12",IFERROR(VLOOKUP(AI2668,Breakup[],2,FALSE),"&gt;24"))</f>
        <v>&gt;24</v>
      </c>
      <c r="AK2668" s="69" t="str">
        <f>VLOOKUP(V2668,Master!B:D,3,FALSE)</f>
        <v>South</v>
      </c>
      <c r="AL2668" s="69" t="str">
        <f t="shared" si="503"/>
        <v>Bangalore-CLS</v>
      </c>
    </row>
    <row r="2669" spans="1:38">
      <c r="A2669" s="13" t="s">
        <v>5649</v>
      </c>
      <c r="B2669" s="54">
        <v>44701.667929479197</v>
      </c>
      <c r="C2669" s="13" t="s">
        <v>243</v>
      </c>
      <c r="D2669" s="13">
        <v>840</v>
      </c>
      <c r="E2669" s="13" t="s">
        <v>5650</v>
      </c>
      <c r="F2669" s="13" t="s">
        <v>15</v>
      </c>
      <c r="G2669" s="14">
        <v>1653043097971</v>
      </c>
      <c r="H2669" s="55">
        <v>0.91905092592592597</v>
      </c>
      <c r="I2669" s="33">
        <v>44881.919050925899</v>
      </c>
      <c r="J2669" s="58">
        <v>44881</v>
      </c>
      <c r="K2669" s="13" t="s">
        <v>213</v>
      </c>
      <c r="L2669" s="13" t="s">
        <v>30</v>
      </c>
      <c r="M2669" s="13" t="s">
        <v>214</v>
      </c>
      <c r="N2669" s="13" t="s">
        <v>206</v>
      </c>
      <c r="O2669" s="33" t="s">
        <v>38</v>
      </c>
      <c r="P2669" s="58" t="s">
        <v>38</v>
      </c>
      <c r="Q2669" s="33" t="s">
        <v>207</v>
      </c>
      <c r="R2669" s="14" t="s">
        <v>38</v>
      </c>
      <c r="S2669" s="13" t="s">
        <v>216</v>
      </c>
      <c r="T2669" s="13" t="s">
        <v>217</v>
      </c>
      <c r="U2669" s="33">
        <f t="shared" ca="1" si="492"/>
        <v>45744.56914039352</v>
      </c>
      <c r="V2669" s="13" t="str">
        <f t="shared" si="493"/>
        <v>Bangalore</v>
      </c>
      <c r="W2669" s="13" t="str">
        <f t="shared" si="494"/>
        <v>CLS</v>
      </c>
      <c r="X2669" s="13">
        <f t="shared" si="495"/>
        <v>22</v>
      </c>
      <c r="Y2669" s="13" t="str">
        <f>IFERROR(VLOOKUP(C2669,ReceivingTeam[],2,FALSE),"HelpDesk")</f>
        <v>HelpDesk</v>
      </c>
      <c r="Z2669" s="67">
        <f t="shared" si="496"/>
        <v>44882.731550925899</v>
      </c>
      <c r="AA2669" s="68">
        <f t="shared" si="497"/>
        <v>44881</v>
      </c>
      <c r="AB2669" s="69" t="b">
        <f t="shared" si="498"/>
        <v>1</v>
      </c>
      <c r="AC2669" s="70">
        <f t="shared" si="499"/>
        <v>0.5</v>
      </c>
      <c r="AD2669" s="67">
        <f t="shared" si="500"/>
        <v>44882.731550925899</v>
      </c>
      <c r="AE2669" s="67">
        <f>VLOOKUP(V2669,'Branch Wise Work Timelines'!C:G,3,FALSE)+AA2669</f>
        <v>44881.416666666664</v>
      </c>
      <c r="AF2669" s="67">
        <f>IF(V2669="Bangalore",VLOOKUP(V2669,'Branch Wise Work Timelines'!C:G,4,FALSE)+AA2669+1,IF(V2669="Mumbai",VLOOKUP(V2669,'Branch Wise Work Timelines'!C:G,4,FALSE)+AA2669+1,VLOOKUP(V2669,'Branch Wise Work Timelines'!C:G,4,FALSE)+AA2669))</f>
        <v>44882.104166666664</v>
      </c>
      <c r="AG2669" s="67">
        <f>WORKDAY.INTL(AA2669,1,11)+VLOOKUP(V2669,'Branch Wise Work Timelines'!C:G,3,FALSE)</f>
        <v>44882.416666666664</v>
      </c>
      <c r="AH2669" s="69" t="str">
        <f t="shared" ca="1" si="501"/>
        <v>Out of TAT</v>
      </c>
      <c r="AI2669" s="69">
        <f t="shared" ca="1" si="502"/>
        <v>20685</v>
      </c>
      <c r="AJ2669" s="69" t="str">
        <f ca="1">IF(AI2669&lt;0,"0-12",IFERROR(VLOOKUP(AI2669,Breakup[],2,FALSE),"&gt;24"))</f>
        <v>&gt;24</v>
      </c>
      <c r="AK2669" s="69" t="str">
        <f>VLOOKUP(V2669,Master!B:D,3,FALSE)</f>
        <v>South</v>
      </c>
      <c r="AL2669" s="69" t="str">
        <f t="shared" si="503"/>
        <v>Bangalore-CLS</v>
      </c>
    </row>
    <row r="2670" spans="1:38">
      <c r="A2670" s="13" t="s">
        <v>5651</v>
      </c>
      <c r="B2670" s="54">
        <v>44700.703798229202</v>
      </c>
      <c r="C2670" s="13" t="s">
        <v>407</v>
      </c>
      <c r="D2670" s="13">
        <v>861</v>
      </c>
      <c r="E2670" s="13" t="s">
        <v>5652</v>
      </c>
      <c r="F2670" s="13" t="s">
        <v>24</v>
      </c>
      <c r="G2670" s="14">
        <v>1653021763168</v>
      </c>
      <c r="H2670" s="55">
        <v>0.46854166666666702</v>
      </c>
      <c r="I2670" s="33">
        <v>44890.468541666698</v>
      </c>
      <c r="J2670" s="58">
        <v>44890</v>
      </c>
      <c r="K2670" s="13" t="s">
        <v>224</v>
      </c>
      <c r="L2670" s="13" t="s">
        <v>64</v>
      </c>
      <c r="M2670" s="13" t="s">
        <v>225</v>
      </c>
      <c r="N2670" s="13" t="s">
        <v>206</v>
      </c>
      <c r="O2670" s="33" t="s">
        <v>38</v>
      </c>
      <c r="P2670" s="58" t="s">
        <v>38</v>
      </c>
      <c r="Q2670" s="33" t="s">
        <v>207</v>
      </c>
      <c r="R2670" s="14" t="s">
        <v>38</v>
      </c>
      <c r="S2670" s="13" t="s">
        <v>208</v>
      </c>
      <c r="T2670" s="13" t="s">
        <v>209</v>
      </c>
      <c r="U2670" s="33">
        <f t="shared" ca="1" si="492"/>
        <v>45744.56914039352</v>
      </c>
      <c r="V2670" s="13" t="str">
        <f t="shared" si="493"/>
        <v>Kolkata</v>
      </c>
      <c r="W2670" s="13" t="str">
        <f t="shared" si="494"/>
        <v>DOMI</v>
      </c>
      <c r="X2670" s="13">
        <f t="shared" si="495"/>
        <v>11</v>
      </c>
      <c r="Y2670" s="13" t="str">
        <f>IFERROR(VLOOKUP(C2670,ReceivingTeam[],2,FALSE),"HelpDesk")</f>
        <v>Branch office</v>
      </c>
      <c r="Z2670" s="67">
        <f t="shared" si="496"/>
        <v>44891.614375000026</v>
      </c>
      <c r="AA2670" s="68">
        <f t="shared" si="497"/>
        <v>44890</v>
      </c>
      <c r="AB2670" s="69" t="b">
        <f t="shared" si="498"/>
        <v>1</v>
      </c>
      <c r="AC2670" s="70">
        <f t="shared" si="499"/>
        <v>0.5</v>
      </c>
      <c r="AD2670" s="67">
        <f t="shared" si="500"/>
        <v>44891.614375000026</v>
      </c>
      <c r="AE2670" s="67">
        <f>VLOOKUP(V2670,'Branch Wise Work Timelines'!C:G,3,FALSE)+AA2670</f>
        <v>44890.416666666664</v>
      </c>
      <c r="AF2670" s="67">
        <f>IF(V2670="Bangalore",VLOOKUP(V2670,'Branch Wise Work Timelines'!C:G,4,FALSE)+AA2670+1,IF(V2670="Mumbai",VLOOKUP(V2670,'Branch Wise Work Timelines'!C:G,4,FALSE)+AA2670+1,VLOOKUP(V2670,'Branch Wise Work Timelines'!C:G,4,FALSE)+AA2670))</f>
        <v>44890.770833333336</v>
      </c>
      <c r="AG2670" s="67">
        <f>WORKDAY.INTL(AA2670,1,11)+VLOOKUP(V2670,'Branch Wise Work Timelines'!C:G,3,FALSE)</f>
        <v>44891.416666666664</v>
      </c>
      <c r="AH2670" s="69" t="str">
        <f t="shared" ca="1" si="501"/>
        <v>Out of TAT</v>
      </c>
      <c r="AI2670" s="69">
        <f t="shared" ca="1" si="502"/>
        <v>20471</v>
      </c>
      <c r="AJ2670" s="69" t="str">
        <f ca="1">IF(AI2670&lt;0,"0-12",IFERROR(VLOOKUP(AI2670,Breakup[],2,FALSE),"&gt;24"))</f>
        <v>&gt;24</v>
      </c>
      <c r="AK2670" s="69" t="str">
        <f>VLOOKUP(V2670,Master!B:D,3,FALSE)</f>
        <v>East</v>
      </c>
      <c r="AL2670" s="69" t="str">
        <f t="shared" si="503"/>
        <v>Kolkata</v>
      </c>
    </row>
    <row r="2671" spans="1:38">
      <c r="A2671" s="13" t="s">
        <v>5653</v>
      </c>
      <c r="B2671" s="54">
        <v>44700.7054343403</v>
      </c>
      <c r="C2671" s="13" t="s">
        <v>407</v>
      </c>
      <c r="D2671" s="13">
        <v>1645</v>
      </c>
      <c r="E2671" s="13" t="s">
        <v>5654</v>
      </c>
      <c r="F2671" s="13" t="s">
        <v>24</v>
      </c>
      <c r="G2671" s="14">
        <v>1653021763168</v>
      </c>
      <c r="H2671" s="55">
        <v>0.78623842592592597</v>
      </c>
      <c r="I2671" s="33">
        <v>44887.786238425899</v>
      </c>
      <c r="J2671" s="58">
        <v>44887</v>
      </c>
      <c r="K2671" s="13" t="s">
        <v>224</v>
      </c>
      <c r="L2671" s="13" t="s">
        <v>64</v>
      </c>
      <c r="M2671" s="13" t="s">
        <v>225</v>
      </c>
      <c r="N2671" s="13" t="s">
        <v>206</v>
      </c>
      <c r="O2671" s="33" t="s">
        <v>38</v>
      </c>
      <c r="P2671" s="58" t="s">
        <v>38</v>
      </c>
      <c r="Q2671" s="33" t="s">
        <v>207</v>
      </c>
      <c r="R2671" s="14" t="s">
        <v>38</v>
      </c>
      <c r="S2671" s="13" t="s">
        <v>208</v>
      </c>
      <c r="T2671" s="13" t="s">
        <v>209</v>
      </c>
      <c r="U2671" s="33">
        <f t="shared" ca="1" si="492"/>
        <v>45744.56914039352</v>
      </c>
      <c r="V2671" s="13" t="str">
        <f t="shared" si="493"/>
        <v>Kolkata</v>
      </c>
      <c r="W2671" s="13" t="str">
        <f t="shared" si="494"/>
        <v>DOMI</v>
      </c>
      <c r="X2671" s="13">
        <f t="shared" si="495"/>
        <v>18</v>
      </c>
      <c r="Y2671" s="13" t="str">
        <f>IFERROR(VLOOKUP(C2671,ReceivingTeam[],2,FALSE),"HelpDesk")</f>
        <v>Branch office</v>
      </c>
      <c r="Z2671" s="67">
        <f t="shared" si="496"/>
        <v>44888.932071759227</v>
      </c>
      <c r="AA2671" s="68">
        <f t="shared" si="497"/>
        <v>44887</v>
      </c>
      <c r="AB2671" s="69" t="b">
        <f t="shared" si="498"/>
        <v>1</v>
      </c>
      <c r="AC2671" s="70">
        <f t="shared" si="499"/>
        <v>0.5</v>
      </c>
      <c r="AD2671" s="67">
        <f t="shared" si="500"/>
        <v>44888.932071759227</v>
      </c>
      <c r="AE2671" s="67">
        <f>VLOOKUP(V2671,'Branch Wise Work Timelines'!C:G,3,FALSE)+AA2671</f>
        <v>44887.416666666664</v>
      </c>
      <c r="AF2671" s="67">
        <f>IF(V2671="Bangalore",VLOOKUP(V2671,'Branch Wise Work Timelines'!C:G,4,FALSE)+AA2671+1,IF(V2671="Mumbai",VLOOKUP(V2671,'Branch Wise Work Timelines'!C:G,4,FALSE)+AA2671+1,VLOOKUP(V2671,'Branch Wise Work Timelines'!C:G,4,FALSE)+AA2671))</f>
        <v>44887.770833333336</v>
      </c>
      <c r="AG2671" s="67">
        <f>WORKDAY.INTL(AA2671,1,11)+VLOOKUP(V2671,'Branch Wise Work Timelines'!C:G,3,FALSE)</f>
        <v>44888.416666666664</v>
      </c>
      <c r="AH2671" s="69" t="str">
        <f t="shared" ca="1" si="501"/>
        <v>Out of TAT</v>
      </c>
      <c r="AI2671" s="69">
        <f t="shared" ca="1" si="502"/>
        <v>20536</v>
      </c>
      <c r="AJ2671" s="69" t="str">
        <f ca="1">IF(AI2671&lt;0,"0-12",IFERROR(VLOOKUP(AI2671,Breakup[],2,FALSE),"&gt;24"))</f>
        <v>&gt;24</v>
      </c>
      <c r="AK2671" s="69" t="str">
        <f>VLOOKUP(V2671,Master!B:D,3,FALSE)</f>
        <v>East</v>
      </c>
      <c r="AL2671" s="69" t="str">
        <f t="shared" si="503"/>
        <v>Kolkata</v>
      </c>
    </row>
    <row r="2672" spans="1:38">
      <c r="A2672" s="13" t="s">
        <v>5655</v>
      </c>
      <c r="B2672" s="54">
        <v>44700.707716122699</v>
      </c>
      <c r="C2672" s="13" t="s">
        <v>407</v>
      </c>
      <c r="D2672" s="13">
        <v>334</v>
      </c>
      <c r="E2672" s="13" t="s">
        <v>5656</v>
      </c>
      <c r="F2672" s="13" t="s">
        <v>24</v>
      </c>
      <c r="G2672" s="14">
        <v>1653021763168</v>
      </c>
      <c r="H2672" s="55">
        <v>0.14305555555555599</v>
      </c>
      <c r="I2672" s="33">
        <v>44887.1430555556</v>
      </c>
      <c r="J2672" s="58">
        <v>44887</v>
      </c>
      <c r="K2672" s="13" t="s">
        <v>224</v>
      </c>
      <c r="L2672" s="13" t="s">
        <v>64</v>
      </c>
      <c r="M2672" s="13" t="s">
        <v>225</v>
      </c>
      <c r="N2672" s="13" t="s">
        <v>206</v>
      </c>
      <c r="O2672" s="33" t="s">
        <v>38</v>
      </c>
      <c r="P2672" s="58" t="s">
        <v>38</v>
      </c>
      <c r="Q2672" s="33" t="s">
        <v>207</v>
      </c>
      <c r="R2672" s="14" t="s">
        <v>38</v>
      </c>
      <c r="S2672" s="13" t="s">
        <v>208</v>
      </c>
      <c r="T2672" s="13" t="s">
        <v>209</v>
      </c>
      <c r="U2672" s="33">
        <f t="shared" ca="1" si="492"/>
        <v>45744.56914039352</v>
      </c>
      <c r="V2672" s="13" t="str">
        <f t="shared" si="493"/>
        <v>Kolkata</v>
      </c>
      <c r="W2672" s="13" t="str">
        <f t="shared" si="494"/>
        <v>DOMI</v>
      </c>
      <c r="X2672" s="13">
        <f t="shared" si="495"/>
        <v>3</v>
      </c>
      <c r="Y2672" s="13" t="str">
        <f>IFERROR(VLOOKUP(C2672,ReceivingTeam[],2,FALSE),"HelpDesk")</f>
        <v>Branch office</v>
      </c>
      <c r="Z2672" s="67">
        <f t="shared" si="496"/>
        <v>44888.562499999993</v>
      </c>
      <c r="AA2672" s="68">
        <f t="shared" si="497"/>
        <v>44887</v>
      </c>
      <c r="AB2672" s="69" t="b">
        <f t="shared" si="498"/>
        <v>1</v>
      </c>
      <c r="AC2672" s="70">
        <f t="shared" si="499"/>
        <v>0.5</v>
      </c>
      <c r="AD2672" s="67">
        <f t="shared" si="500"/>
        <v>44888.562499999993</v>
      </c>
      <c r="AE2672" s="67">
        <f>VLOOKUP(V2672,'Branch Wise Work Timelines'!C:G,3,FALSE)+AA2672</f>
        <v>44887.416666666664</v>
      </c>
      <c r="AF2672" s="67">
        <f>IF(V2672="Bangalore",VLOOKUP(V2672,'Branch Wise Work Timelines'!C:G,4,FALSE)+AA2672+1,IF(V2672="Mumbai",VLOOKUP(V2672,'Branch Wise Work Timelines'!C:G,4,FALSE)+AA2672+1,VLOOKUP(V2672,'Branch Wise Work Timelines'!C:G,4,FALSE)+AA2672))</f>
        <v>44887.770833333336</v>
      </c>
      <c r="AG2672" s="67">
        <f>WORKDAY.INTL(AA2672,1,11)+VLOOKUP(V2672,'Branch Wise Work Timelines'!C:G,3,FALSE)</f>
        <v>44888.416666666664</v>
      </c>
      <c r="AH2672" s="69" t="str">
        <f t="shared" ca="1" si="501"/>
        <v>Out of TAT</v>
      </c>
      <c r="AI2672" s="69">
        <f t="shared" ca="1" si="502"/>
        <v>20545</v>
      </c>
      <c r="AJ2672" s="69" t="str">
        <f ca="1">IF(AI2672&lt;0,"0-12",IFERROR(VLOOKUP(AI2672,Breakup[],2,FALSE),"&gt;24"))</f>
        <v>&gt;24</v>
      </c>
      <c r="AK2672" s="69" t="str">
        <f>VLOOKUP(V2672,Master!B:D,3,FALSE)</f>
        <v>East</v>
      </c>
      <c r="AL2672" s="69" t="str">
        <f t="shared" si="503"/>
        <v>Kolkata</v>
      </c>
    </row>
    <row r="2673" spans="1:38">
      <c r="A2673" s="13" t="s">
        <v>5657</v>
      </c>
      <c r="B2673" s="54">
        <v>44700.711868981503</v>
      </c>
      <c r="C2673" s="13" t="s">
        <v>407</v>
      </c>
      <c r="D2673" s="13">
        <v>852</v>
      </c>
      <c r="E2673" s="13" t="s">
        <v>5658</v>
      </c>
      <c r="F2673" s="13" t="s">
        <v>24</v>
      </c>
      <c r="G2673" s="14">
        <v>1653021763168</v>
      </c>
      <c r="H2673" s="55">
        <v>9.4907407407407397E-4</v>
      </c>
      <c r="I2673" s="33">
        <v>44881.000949074099</v>
      </c>
      <c r="J2673" s="58">
        <v>44881</v>
      </c>
      <c r="K2673" s="13" t="s">
        <v>224</v>
      </c>
      <c r="L2673" s="13" t="s">
        <v>64</v>
      </c>
      <c r="M2673" s="13" t="s">
        <v>225</v>
      </c>
      <c r="N2673" s="13" t="s">
        <v>206</v>
      </c>
      <c r="O2673" s="33" t="s">
        <v>38</v>
      </c>
      <c r="P2673" s="58" t="s">
        <v>38</v>
      </c>
      <c r="Q2673" s="33" t="s">
        <v>207</v>
      </c>
      <c r="R2673" s="14" t="s">
        <v>38</v>
      </c>
      <c r="S2673" s="13" t="s">
        <v>208</v>
      </c>
      <c r="T2673" s="13" t="s">
        <v>209</v>
      </c>
      <c r="U2673" s="33">
        <f t="shared" ca="1" si="492"/>
        <v>45744.56914039352</v>
      </c>
      <c r="V2673" s="13" t="str">
        <f t="shared" si="493"/>
        <v>Kolkata</v>
      </c>
      <c r="W2673" s="13" t="str">
        <f t="shared" si="494"/>
        <v>DOMI</v>
      </c>
      <c r="X2673" s="13">
        <f t="shared" si="495"/>
        <v>0</v>
      </c>
      <c r="Y2673" s="13" t="str">
        <f>IFERROR(VLOOKUP(C2673,ReceivingTeam[],2,FALSE),"HelpDesk")</f>
        <v>Branch office</v>
      </c>
      <c r="Z2673" s="67">
        <f t="shared" si="496"/>
        <v>44882.562499999993</v>
      </c>
      <c r="AA2673" s="68">
        <f t="shared" si="497"/>
        <v>44881</v>
      </c>
      <c r="AB2673" s="69" t="b">
        <f t="shared" si="498"/>
        <v>1</v>
      </c>
      <c r="AC2673" s="70">
        <f t="shared" si="499"/>
        <v>0.5</v>
      </c>
      <c r="AD2673" s="67">
        <f t="shared" si="500"/>
        <v>44882.562499999993</v>
      </c>
      <c r="AE2673" s="67">
        <f>VLOOKUP(V2673,'Branch Wise Work Timelines'!C:G,3,FALSE)+AA2673</f>
        <v>44881.416666666664</v>
      </c>
      <c r="AF2673" s="67">
        <f>IF(V2673="Bangalore",VLOOKUP(V2673,'Branch Wise Work Timelines'!C:G,4,FALSE)+AA2673+1,IF(V2673="Mumbai",VLOOKUP(V2673,'Branch Wise Work Timelines'!C:G,4,FALSE)+AA2673+1,VLOOKUP(V2673,'Branch Wise Work Timelines'!C:G,4,FALSE)+AA2673))</f>
        <v>44881.770833333336</v>
      </c>
      <c r="AG2673" s="67">
        <f>WORKDAY.INTL(AA2673,1,11)+VLOOKUP(V2673,'Branch Wise Work Timelines'!C:G,3,FALSE)</f>
        <v>44882.416666666664</v>
      </c>
      <c r="AH2673" s="69" t="str">
        <f t="shared" ca="1" si="501"/>
        <v>Out of TAT</v>
      </c>
      <c r="AI2673" s="69">
        <f t="shared" ca="1" si="502"/>
        <v>20689</v>
      </c>
      <c r="AJ2673" s="69" t="str">
        <f ca="1">IF(AI2673&lt;0,"0-12",IFERROR(VLOOKUP(AI2673,Breakup[],2,FALSE),"&gt;24"))</f>
        <v>&gt;24</v>
      </c>
      <c r="AK2673" s="69" t="str">
        <f>VLOOKUP(V2673,Master!B:D,3,FALSE)</f>
        <v>East</v>
      </c>
      <c r="AL2673" s="69" t="str">
        <f t="shared" si="503"/>
        <v>Kolkata</v>
      </c>
    </row>
    <row r="2674" spans="1:38">
      <c r="A2674" s="13" t="s">
        <v>5659</v>
      </c>
      <c r="B2674" s="54">
        <v>44700.729839039399</v>
      </c>
      <c r="C2674" s="13" t="s">
        <v>407</v>
      </c>
      <c r="D2674" s="13">
        <v>261</v>
      </c>
      <c r="E2674" s="13" t="s">
        <v>5660</v>
      </c>
      <c r="F2674" s="13" t="s">
        <v>24</v>
      </c>
      <c r="G2674" s="14">
        <v>1653021763168</v>
      </c>
      <c r="H2674" s="55">
        <v>0.77461805555555596</v>
      </c>
      <c r="I2674" s="33">
        <v>44888.774618055599</v>
      </c>
      <c r="J2674" s="58">
        <v>44888</v>
      </c>
      <c r="K2674" s="13" t="s">
        <v>224</v>
      </c>
      <c r="L2674" s="13" t="s">
        <v>64</v>
      </c>
      <c r="M2674" s="13" t="s">
        <v>225</v>
      </c>
      <c r="N2674" s="13" t="s">
        <v>206</v>
      </c>
      <c r="O2674" s="33" t="s">
        <v>38</v>
      </c>
      <c r="P2674" s="58" t="s">
        <v>38</v>
      </c>
      <c r="Q2674" s="33" t="s">
        <v>207</v>
      </c>
      <c r="R2674" s="14" t="s">
        <v>38</v>
      </c>
      <c r="S2674" s="13" t="s">
        <v>208</v>
      </c>
      <c r="T2674" s="13" t="s">
        <v>209</v>
      </c>
      <c r="U2674" s="33">
        <f t="shared" ca="1" si="492"/>
        <v>45744.56914039352</v>
      </c>
      <c r="V2674" s="13" t="str">
        <f t="shared" si="493"/>
        <v>Kolkata</v>
      </c>
      <c r="W2674" s="13" t="str">
        <f t="shared" si="494"/>
        <v>DOMI</v>
      </c>
      <c r="X2674" s="13">
        <f t="shared" si="495"/>
        <v>18</v>
      </c>
      <c r="Y2674" s="13" t="str">
        <f>IFERROR(VLOOKUP(C2674,ReceivingTeam[],2,FALSE),"HelpDesk")</f>
        <v>Branch office</v>
      </c>
      <c r="Z2674" s="67">
        <f t="shared" si="496"/>
        <v>44889.920451388927</v>
      </c>
      <c r="AA2674" s="68">
        <f t="shared" si="497"/>
        <v>44888</v>
      </c>
      <c r="AB2674" s="69" t="b">
        <f t="shared" si="498"/>
        <v>1</v>
      </c>
      <c r="AC2674" s="70">
        <f t="shared" si="499"/>
        <v>0.5</v>
      </c>
      <c r="AD2674" s="67">
        <f t="shared" si="500"/>
        <v>44889.920451388927</v>
      </c>
      <c r="AE2674" s="67">
        <f>VLOOKUP(V2674,'Branch Wise Work Timelines'!C:G,3,FALSE)+AA2674</f>
        <v>44888.416666666664</v>
      </c>
      <c r="AF2674" s="67">
        <f>IF(V2674="Bangalore",VLOOKUP(V2674,'Branch Wise Work Timelines'!C:G,4,FALSE)+AA2674+1,IF(V2674="Mumbai",VLOOKUP(V2674,'Branch Wise Work Timelines'!C:G,4,FALSE)+AA2674+1,VLOOKUP(V2674,'Branch Wise Work Timelines'!C:G,4,FALSE)+AA2674))</f>
        <v>44888.770833333336</v>
      </c>
      <c r="AG2674" s="67">
        <f>WORKDAY.INTL(AA2674,1,11)+VLOOKUP(V2674,'Branch Wise Work Timelines'!C:G,3,FALSE)</f>
        <v>44889.416666666664</v>
      </c>
      <c r="AH2674" s="69" t="str">
        <f t="shared" ca="1" si="501"/>
        <v>Out of TAT</v>
      </c>
      <c r="AI2674" s="69">
        <f t="shared" ca="1" si="502"/>
        <v>20512</v>
      </c>
      <c r="AJ2674" s="69" t="str">
        <f ca="1">IF(AI2674&lt;0,"0-12",IFERROR(VLOOKUP(AI2674,Breakup[],2,FALSE),"&gt;24"))</f>
        <v>&gt;24</v>
      </c>
      <c r="AK2674" s="69" t="str">
        <f>VLOOKUP(V2674,Master!B:D,3,FALSE)</f>
        <v>East</v>
      </c>
      <c r="AL2674" s="69" t="str">
        <f t="shared" si="503"/>
        <v>Kolkata</v>
      </c>
    </row>
    <row r="2675" spans="1:38">
      <c r="A2675" s="13" t="s">
        <v>5661</v>
      </c>
      <c r="B2675" s="54">
        <v>44700.731608449103</v>
      </c>
      <c r="C2675" s="13" t="s">
        <v>407</v>
      </c>
      <c r="D2675" s="13">
        <v>1494</v>
      </c>
      <c r="E2675" s="13" t="s">
        <v>5662</v>
      </c>
      <c r="F2675" s="13" t="s">
        <v>24</v>
      </c>
      <c r="G2675" s="14">
        <v>1653021763168</v>
      </c>
      <c r="H2675" s="55">
        <v>0.37765046296296301</v>
      </c>
      <c r="I2675" s="33">
        <v>44885.377650463</v>
      </c>
      <c r="J2675" s="58">
        <v>44885</v>
      </c>
      <c r="K2675" s="13" t="s">
        <v>224</v>
      </c>
      <c r="L2675" s="13" t="s">
        <v>64</v>
      </c>
      <c r="M2675" s="13" t="s">
        <v>225</v>
      </c>
      <c r="N2675" s="13" t="s">
        <v>206</v>
      </c>
      <c r="O2675" s="33" t="s">
        <v>38</v>
      </c>
      <c r="P2675" s="58" t="s">
        <v>38</v>
      </c>
      <c r="Q2675" s="33" t="s">
        <v>207</v>
      </c>
      <c r="R2675" s="14" t="s">
        <v>38</v>
      </c>
      <c r="S2675" s="13" t="s">
        <v>208</v>
      </c>
      <c r="T2675" s="13" t="s">
        <v>209</v>
      </c>
      <c r="U2675" s="33">
        <f t="shared" ca="1" si="492"/>
        <v>45744.56914039352</v>
      </c>
      <c r="V2675" s="13" t="str">
        <f t="shared" si="493"/>
        <v>Kolkata</v>
      </c>
      <c r="W2675" s="13" t="str">
        <f t="shared" si="494"/>
        <v>DOMI</v>
      </c>
      <c r="X2675" s="13">
        <f t="shared" si="495"/>
        <v>9</v>
      </c>
      <c r="Y2675" s="13" t="str">
        <f>IFERROR(VLOOKUP(C2675,ReceivingTeam[],2,FALSE),"HelpDesk")</f>
        <v>Branch office</v>
      </c>
      <c r="Z2675" s="67">
        <f t="shared" si="496"/>
        <v>44885.916666666664</v>
      </c>
      <c r="AA2675" s="68">
        <f t="shared" si="497"/>
        <v>44885</v>
      </c>
      <c r="AB2675" s="69" t="b">
        <f t="shared" si="498"/>
        <v>0</v>
      </c>
      <c r="AC2675" s="70">
        <f t="shared" si="499"/>
        <v>0.5</v>
      </c>
      <c r="AD2675" s="67">
        <f t="shared" si="500"/>
        <v>44885.916666666664</v>
      </c>
      <c r="AE2675" s="67">
        <f>VLOOKUP(V2675,'Branch Wise Work Timelines'!C:G,3,FALSE)+AA2675</f>
        <v>44885.416666666664</v>
      </c>
      <c r="AF2675" s="67">
        <f>IF(V2675="Bangalore",VLOOKUP(V2675,'Branch Wise Work Timelines'!C:G,4,FALSE)+AA2675+1,IF(V2675="Mumbai",VLOOKUP(V2675,'Branch Wise Work Timelines'!C:G,4,FALSE)+AA2675+1,VLOOKUP(V2675,'Branch Wise Work Timelines'!C:G,4,FALSE)+AA2675))</f>
        <v>44885.770833333336</v>
      </c>
      <c r="AG2675" s="67">
        <f>WORKDAY.INTL(AA2675,1,11)+VLOOKUP(V2675,'Branch Wise Work Timelines'!C:G,3,FALSE)</f>
        <v>44886.416666666664</v>
      </c>
      <c r="AH2675" s="69" t="str">
        <f t="shared" ca="1" si="501"/>
        <v>Out of TAT</v>
      </c>
      <c r="AI2675" s="69">
        <f t="shared" ca="1" si="502"/>
        <v>20608</v>
      </c>
      <c r="AJ2675" s="69" t="str">
        <f ca="1">IF(AI2675&lt;0,"0-12",IFERROR(VLOOKUP(AI2675,Breakup[],2,FALSE),"&gt;24"))</f>
        <v>&gt;24</v>
      </c>
      <c r="AK2675" s="69" t="str">
        <f>VLOOKUP(V2675,Master!B:D,3,FALSE)</f>
        <v>East</v>
      </c>
      <c r="AL2675" s="69" t="str">
        <f t="shared" si="503"/>
        <v>Kolkata</v>
      </c>
    </row>
    <row r="2676" spans="1:38">
      <c r="A2676" s="13" t="s">
        <v>5663</v>
      </c>
      <c r="B2676" s="54">
        <v>44700.733215775501</v>
      </c>
      <c r="C2676" s="13" t="s">
        <v>407</v>
      </c>
      <c r="D2676" s="13">
        <v>1467</v>
      </c>
      <c r="E2676" s="13" t="s">
        <v>5664</v>
      </c>
      <c r="F2676" s="13" t="s">
        <v>24</v>
      </c>
      <c r="G2676" s="14">
        <v>1653021763168</v>
      </c>
      <c r="H2676" s="55">
        <v>9.0162037037036999E-2</v>
      </c>
      <c r="I2676" s="33">
        <v>44887.090162036999</v>
      </c>
      <c r="J2676" s="58">
        <v>44887</v>
      </c>
      <c r="K2676" s="13" t="s">
        <v>224</v>
      </c>
      <c r="L2676" s="13" t="s">
        <v>64</v>
      </c>
      <c r="M2676" s="13" t="s">
        <v>225</v>
      </c>
      <c r="N2676" s="13" t="s">
        <v>206</v>
      </c>
      <c r="O2676" s="33" t="s">
        <v>38</v>
      </c>
      <c r="P2676" s="58" t="s">
        <v>38</v>
      </c>
      <c r="Q2676" s="33" t="s">
        <v>207</v>
      </c>
      <c r="R2676" s="14" t="s">
        <v>38</v>
      </c>
      <c r="S2676" s="13" t="s">
        <v>208</v>
      </c>
      <c r="T2676" s="13" t="s">
        <v>209</v>
      </c>
      <c r="U2676" s="33">
        <f t="shared" ca="1" si="492"/>
        <v>45744.56914039352</v>
      </c>
      <c r="V2676" s="13" t="str">
        <f t="shared" si="493"/>
        <v>Kolkata</v>
      </c>
      <c r="W2676" s="13" t="str">
        <f t="shared" si="494"/>
        <v>DOMI</v>
      </c>
      <c r="X2676" s="13">
        <f t="shared" si="495"/>
        <v>2</v>
      </c>
      <c r="Y2676" s="13" t="str">
        <f>IFERROR(VLOOKUP(C2676,ReceivingTeam[],2,FALSE),"HelpDesk")</f>
        <v>Branch office</v>
      </c>
      <c r="Z2676" s="67">
        <f t="shared" si="496"/>
        <v>44888.562499999993</v>
      </c>
      <c r="AA2676" s="68">
        <f t="shared" si="497"/>
        <v>44887</v>
      </c>
      <c r="AB2676" s="69" t="b">
        <f t="shared" si="498"/>
        <v>1</v>
      </c>
      <c r="AC2676" s="70">
        <f t="shared" si="499"/>
        <v>0.5</v>
      </c>
      <c r="AD2676" s="67">
        <f t="shared" si="500"/>
        <v>44888.562499999993</v>
      </c>
      <c r="AE2676" s="67">
        <f>VLOOKUP(V2676,'Branch Wise Work Timelines'!C:G,3,FALSE)+AA2676</f>
        <v>44887.416666666664</v>
      </c>
      <c r="AF2676" s="67">
        <f>IF(V2676="Bangalore",VLOOKUP(V2676,'Branch Wise Work Timelines'!C:G,4,FALSE)+AA2676+1,IF(V2676="Mumbai",VLOOKUP(V2676,'Branch Wise Work Timelines'!C:G,4,FALSE)+AA2676+1,VLOOKUP(V2676,'Branch Wise Work Timelines'!C:G,4,FALSE)+AA2676))</f>
        <v>44887.770833333336</v>
      </c>
      <c r="AG2676" s="67">
        <f>WORKDAY.INTL(AA2676,1,11)+VLOOKUP(V2676,'Branch Wise Work Timelines'!C:G,3,FALSE)</f>
        <v>44888.416666666664</v>
      </c>
      <c r="AH2676" s="69" t="str">
        <f t="shared" ca="1" si="501"/>
        <v>Out of TAT</v>
      </c>
      <c r="AI2676" s="69">
        <f t="shared" ca="1" si="502"/>
        <v>20545</v>
      </c>
      <c r="AJ2676" s="69" t="str">
        <f ca="1">IF(AI2676&lt;0,"0-12",IFERROR(VLOOKUP(AI2676,Breakup[],2,FALSE),"&gt;24"))</f>
        <v>&gt;24</v>
      </c>
      <c r="AK2676" s="69" t="str">
        <f>VLOOKUP(V2676,Master!B:D,3,FALSE)</f>
        <v>East</v>
      </c>
      <c r="AL2676" s="69" t="str">
        <f t="shared" si="503"/>
        <v>Kolkata</v>
      </c>
    </row>
    <row r="2677" spans="1:38">
      <c r="A2677" s="13" t="s">
        <v>5665</v>
      </c>
      <c r="B2677" s="54">
        <v>44700.735077928199</v>
      </c>
      <c r="C2677" s="13" t="s">
        <v>407</v>
      </c>
      <c r="D2677" s="13">
        <v>556</v>
      </c>
      <c r="E2677" s="13" t="s">
        <v>5666</v>
      </c>
      <c r="F2677" s="13" t="s">
        <v>24</v>
      </c>
      <c r="G2677" s="14">
        <v>1653021763168</v>
      </c>
      <c r="H2677" s="55">
        <v>0.25846064814814801</v>
      </c>
      <c r="I2677" s="33">
        <v>44890.258460648103</v>
      </c>
      <c r="J2677" s="58">
        <v>44890</v>
      </c>
      <c r="K2677" s="13" t="s">
        <v>224</v>
      </c>
      <c r="L2677" s="13" t="s">
        <v>64</v>
      </c>
      <c r="M2677" s="13" t="s">
        <v>225</v>
      </c>
      <c r="N2677" s="13" t="s">
        <v>206</v>
      </c>
      <c r="O2677" s="33" t="s">
        <v>38</v>
      </c>
      <c r="P2677" s="58" t="s">
        <v>38</v>
      </c>
      <c r="Q2677" s="33" t="s">
        <v>207</v>
      </c>
      <c r="R2677" s="14" t="s">
        <v>38</v>
      </c>
      <c r="S2677" s="13" t="s">
        <v>208</v>
      </c>
      <c r="T2677" s="13" t="s">
        <v>209</v>
      </c>
      <c r="U2677" s="33">
        <f t="shared" ca="1" si="492"/>
        <v>45744.56914039352</v>
      </c>
      <c r="V2677" s="13" t="str">
        <f t="shared" si="493"/>
        <v>Kolkata</v>
      </c>
      <c r="W2677" s="13" t="str">
        <f t="shared" si="494"/>
        <v>DOMI</v>
      </c>
      <c r="X2677" s="13">
        <f t="shared" si="495"/>
        <v>6</v>
      </c>
      <c r="Y2677" s="13" t="str">
        <f>IFERROR(VLOOKUP(C2677,ReceivingTeam[],2,FALSE),"HelpDesk")</f>
        <v>Branch office</v>
      </c>
      <c r="Z2677" s="67">
        <f t="shared" si="496"/>
        <v>44891.562499999993</v>
      </c>
      <c r="AA2677" s="68">
        <f t="shared" si="497"/>
        <v>44890</v>
      </c>
      <c r="AB2677" s="69" t="b">
        <f t="shared" si="498"/>
        <v>1</v>
      </c>
      <c r="AC2677" s="70">
        <f t="shared" si="499"/>
        <v>0.5</v>
      </c>
      <c r="AD2677" s="67">
        <f t="shared" si="500"/>
        <v>44891.562499999993</v>
      </c>
      <c r="AE2677" s="67">
        <f>VLOOKUP(V2677,'Branch Wise Work Timelines'!C:G,3,FALSE)+AA2677</f>
        <v>44890.416666666664</v>
      </c>
      <c r="AF2677" s="67">
        <f>IF(V2677="Bangalore",VLOOKUP(V2677,'Branch Wise Work Timelines'!C:G,4,FALSE)+AA2677+1,IF(V2677="Mumbai",VLOOKUP(V2677,'Branch Wise Work Timelines'!C:G,4,FALSE)+AA2677+1,VLOOKUP(V2677,'Branch Wise Work Timelines'!C:G,4,FALSE)+AA2677))</f>
        <v>44890.770833333336</v>
      </c>
      <c r="AG2677" s="67">
        <f>WORKDAY.INTL(AA2677,1,11)+VLOOKUP(V2677,'Branch Wise Work Timelines'!C:G,3,FALSE)</f>
        <v>44891.416666666664</v>
      </c>
      <c r="AH2677" s="69" t="str">
        <f t="shared" ca="1" si="501"/>
        <v>Out of TAT</v>
      </c>
      <c r="AI2677" s="69">
        <f t="shared" ca="1" si="502"/>
        <v>20473</v>
      </c>
      <c r="AJ2677" s="69" t="str">
        <f ca="1">IF(AI2677&lt;0,"0-12",IFERROR(VLOOKUP(AI2677,Breakup[],2,FALSE),"&gt;24"))</f>
        <v>&gt;24</v>
      </c>
      <c r="AK2677" s="69" t="str">
        <f>VLOOKUP(V2677,Master!B:D,3,FALSE)</f>
        <v>East</v>
      </c>
      <c r="AL2677" s="69" t="str">
        <f t="shared" si="503"/>
        <v>Kolkata</v>
      </c>
    </row>
    <row r="2678" spans="1:38">
      <c r="A2678" s="13" t="s">
        <v>5667</v>
      </c>
      <c r="B2678" s="54">
        <v>44700.7366869213</v>
      </c>
      <c r="C2678" s="13" t="s">
        <v>407</v>
      </c>
      <c r="D2678" s="13">
        <v>533</v>
      </c>
      <c r="E2678" s="13" t="s">
        <v>5668</v>
      </c>
      <c r="F2678" s="13" t="s">
        <v>24</v>
      </c>
      <c r="G2678" s="14">
        <v>1653021763168</v>
      </c>
      <c r="H2678" s="55">
        <v>0.82342592592592601</v>
      </c>
      <c r="I2678" s="33">
        <v>44889.823425925897</v>
      </c>
      <c r="J2678" s="58">
        <v>44889</v>
      </c>
      <c r="K2678" s="13" t="s">
        <v>224</v>
      </c>
      <c r="L2678" s="13" t="s">
        <v>64</v>
      </c>
      <c r="M2678" s="13" t="s">
        <v>225</v>
      </c>
      <c r="N2678" s="13" t="s">
        <v>206</v>
      </c>
      <c r="O2678" s="33" t="s">
        <v>38</v>
      </c>
      <c r="P2678" s="58" t="s">
        <v>38</v>
      </c>
      <c r="Q2678" s="33" t="s">
        <v>207</v>
      </c>
      <c r="R2678" s="14" t="s">
        <v>38</v>
      </c>
      <c r="S2678" s="13" t="s">
        <v>208</v>
      </c>
      <c r="T2678" s="13" t="s">
        <v>209</v>
      </c>
      <c r="U2678" s="33">
        <f t="shared" ca="1" si="492"/>
        <v>45744.56914039352</v>
      </c>
      <c r="V2678" s="13" t="str">
        <f t="shared" si="493"/>
        <v>Kolkata</v>
      </c>
      <c r="W2678" s="13" t="str">
        <f t="shared" si="494"/>
        <v>DOMI</v>
      </c>
      <c r="X2678" s="13">
        <f t="shared" si="495"/>
        <v>19</v>
      </c>
      <c r="Y2678" s="13" t="str">
        <f>IFERROR(VLOOKUP(C2678,ReceivingTeam[],2,FALSE),"HelpDesk")</f>
        <v>Branch office</v>
      </c>
      <c r="Z2678" s="67">
        <f t="shared" si="496"/>
        <v>44890.969259259226</v>
      </c>
      <c r="AA2678" s="68">
        <f t="shared" si="497"/>
        <v>44889</v>
      </c>
      <c r="AB2678" s="69" t="b">
        <f t="shared" si="498"/>
        <v>1</v>
      </c>
      <c r="AC2678" s="70">
        <f t="shared" si="499"/>
        <v>0.5</v>
      </c>
      <c r="AD2678" s="67">
        <f t="shared" si="500"/>
        <v>44890.969259259226</v>
      </c>
      <c r="AE2678" s="67">
        <f>VLOOKUP(V2678,'Branch Wise Work Timelines'!C:G,3,FALSE)+AA2678</f>
        <v>44889.416666666664</v>
      </c>
      <c r="AF2678" s="67">
        <f>IF(V2678="Bangalore",VLOOKUP(V2678,'Branch Wise Work Timelines'!C:G,4,FALSE)+AA2678+1,IF(V2678="Mumbai",VLOOKUP(V2678,'Branch Wise Work Timelines'!C:G,4,FALSE)+AA2678+1,VLOOKUP(V2678,'Branch Wise Work Timelines'!C:G,4,FALSE)+AA2678))</f>
        <v>44889.770833333336</v>
      </c>
      <c r="AG2678" s="67">
        <f>WORKDAY.INTL(AA2678,1,11)+VLOOKUP(V2678,'Branch Wise Work Timelines'!C:G,3,FALSE)</f>
        <v>44890.416666666664</v>
      </c>
      <c r="AH2678" s="69" t="str">
        <f t="shared" ca="1" si="501"/>
        <v>Out of TAT</v>
      </c>
      <c r="AI2678" s="69">
        <f t="shared" ca="1" si="502"/>
        <v>20487</v>
      </c>
      <c r="AJ2678" s="69" t="str">
        <f ca="1">IF(AI2678&lt;0,"0-12",IFERROR(VLOOKUP(AI2678,Breakup[],2,FALSE),"&gt;24"))</f>
        <v>&gt;24</v>
      </c>
      <c r="AK2678" s="69" t="str">
        <f>VLOOKUP(V2678,Master!B:D,3,FALSE)</f>
        <v>East</v>
      </c>
      <c r="AL2678" s="69" t="str">
        <f t="shared" si="503"/>
        <v>Kolkata</v>
      </c>
    </row>
    <row r="2679" spans="1:38">
      <c r="A2679" s="13" t="s">
        <v>5669</v>
      </c>
      <c r="B2679" s="54">
        <v>44700.738325115701</v>
      </c>
      <c r="C2679" s="13" t="s">
        <v>407</v>
      </c>
      <c r="D2679" s="13">
        <v>86</v>
      </c>
      <c r="E2679" s="13" t="s">
        <v>5670</v>
      </c>
      <c r="F2679" s="13" t="s">
        <v>24</v>
      </c>
      <c r="G2679" s="14">
        <v>1653021763168</v>
      </c>
      <c r="H2679" s="55">
        <v>0.63718750000000002</v>
      </c>
      <c r="I2679" s="33">
        <v>44883.637187499997</v>
      </c>
      <c r="J2679" s="58">
        <v>44883</v>
      </c>
      <c r="K2679" s="13" t="s">
        <v>224</v>
      </c>
      <c r="L2679" s="13" t="s">
        <v>64</v>
      </c>
      <c r="M2679" s="13" t="s">
        <v>225</v>
      </c>
      <c r="N2679" s="13" t="s">
        <v>206</v>
      </c>
      <c r="O2679" s="33" t="s">
        <v>38</v>
      </c>
      <c r="P2679" s="58" t="s">
        <v>38</v>
      </c>
      <c r="Q2679" s="33" t="s">
        <v>207</v>
      </c>
      <c r="R2679" s="14" t="s">
        <v>38</v>
      </c>
      <c r="S2679" s="13" t="s">
        <v>208</v>
      </c>
      <c r="T2679" s="13" t="s">
        <v>209</v>
      </c>
      <c r="U2679" s="33">
        <f t="shared" ca="1" si="492"/>
        <v>45744.56914039352</v>
      </c>
      <c r="V2679" s="13" t="str">
        <f t="shared" si="493"/>
        <v>Kolkata</v>
      </c>
      <c r="W2679" s="13" t="str">
        <f t="shared" si="494"/>
        <v>DOMI</v>
      </c>
      <c r="X2679" s="13">
        <f t="shared" si="495"/>
        <v>15</v>
      </c>
      <c r="Y2679" s="13" t="str">
        <f>IFERROR(VLOOKUP(C2679,ReceivingTeam[],2,FALSE),"HelpDesk")</f>
        <v>Branch office</v>
      </c>
      <c r="Z2679" s="67">
        <f t="shared" si="496"/>
        <v>44884.783020833325</v>
      </c>
      <c r="AA2679" s="68">
        <f t="shared" si="497"/>
        <v>44883</v>
      </c>
      <c r="AB2679" s="69" t="b">
        <f t="shared" si="498"/>
        <v>1</v>
      </c>
      <c r="AC2679" s="70">
        <f t="shared" si="499"/>
        <v>0.5</v>
      </c>
      <c r="AD2679" s="67">
        <f t="shared" si="500"/>
        <v>44884.783020833325</v>
      </c>
      <c r="AE2679" s="67">
        <f>VLOOKUP(V2679,'Branch Wise Work Timelines'!C:G,3,FALSE)+AA2679</f>
        <v>44883.416666666664</v>
      </c>
      <c r="AF2679" s="67">
        <f>IF(V2679="Bangalore",VLOOKUP(V2679,'Branch Wise Work Timelines'!C:G,4,FALSE)+AA2679+1,IF(V2679="Mumbai",VLOOKUP(V2679,'Branch Wise Work Timelines'!C:G,4,FALSE)+AA2679+1,VLOOKUP(V2679,'Branch Wise Work Timelines'!C:G,4,FALSE)+AA2679))</f>
        <v>44883.770833333336</v>
      </c>
      <c r="AG2679" s="67">
        <f>WORKDAY.INTL(AA2679,1,11)+VLOOKUP(V2679,'Branch Wise Work Timelines'!C:G,3,FALSE)</f>
        <v>44884.416666666664</v>
      </c>
      <c r="AH2679" s="69" t="str">
        <f t="shared" ca="1" si="501"/>
        <v>Out of TAT</v>
      </c>
      <c r="AI2679" s="69">
        <f t="shared" ca="1" si="502"/>
        <v>20635</v>
      </c>
      <c r="AJ2679" s="69" t="str">
        <f ca="1">IF(AI2679&lt;0,"0-12",IFERROR(VLOOKUP(AI2679,Breakup[],2,FALSE),"&gt;24"))</f>
        <v>&gt;24</v>
      </c>
      <c r="AK2679" s="69" t="str">
        <f>VLOOKUP(V2679,Master!B:D,3,FALSE)</f>
        <v>East</v>
      </c>
      <c r="AL2679" s="69" t="str">
        <f t="shared" si="503"/>
        <v>Kolkata</v>
      </c>
    </row>
    <row r="2680" spans="1:38">
      <c r="A2680" s="13" t="s">
        <v>5671</v>
      </c>
      <c r="B2680" s="54">
        <v>44701.671036145803</v>
      </c>
      <c r="C2680" s="13" t="s">
        <v>255</v>
      </c>
      <c r="D2680" s="13">
        <v>233</v>
      </c>
      <c r="E2680" s="13" t="s">
        <v>5672</v>
      </c>
      <c r="F2680" s="13" t="s">
        <v>33</v>
      </c>
      <c r="G2680" s="14">
        <v>1653044413419</v>
      </c>
      <c r="H2680" s="55">
        <v>0.203298611111111</v>
      </c>
      <c r="I2680" s="33">
        <v>44889.203298611101</v>
      </c>
      <c r="J2680" s="58">
        <v>44889</v>
      </c>
      <c r="K2680" s="13" t="s">
        <v>257</v>
      </c>
      <c r="L2680" s="13" t="s">
        <v>72</v>
      </c>
      <c r="M2680" s="13" t="s">
        <v>255</v>
      </c>
      <c r="N2680" s="13" t="s">
        <v>206</v>
      </c>
      <c r="O2680" s="33" t="s">
        <v>38</v>
      </c>
      <c r="P2680" s="58" t="s">
        <v>38</v>
      </c>
      <c r="Q2680" s="33" t="s">
        <v>207</v>
      </c>
      <c r="R2680" s="14" t="s">
        <v>38</v>
      </c>
      <c r="S2680" s="13" t="s">
        <v>216</v>
      </c>
      <c r="T2680" s="13" t="s">
        <v>278</v>
      </c>
      <c r="U2680" s="33">
        <f t="shared" ca="1" si="492"/>
        <v>45744.56914039352</v>
      </c>
      <c r="V2680" s="13" t="str">
        <f t="shared" si="493"/>
        <v>Pune</v>
      </c>
      <c r="W2680" s="13" t="str">
        <f t="shared" si="494"/>
        <v>RI</v>
      </c>
      <c r="X2680" s="13">
        <f t="shared" si="495"/>
        <v>4</v>
      </c>
      <c r="Y2680" s="13" t="str">
        <f>IFERROR(VLOOKUP(C2680,ReceivingTeam[],2,FALSE),"HelpDesk")</f>
        <v>HelpDesk</v>
      </c>
      <c r="Z2680" s="67">
        <f t="shared" si="496"/>
        <v>44893.020833333336</v>
      </c>
      <c r="AA2680" s="68">
        <f t="shared" si="497"/>
        <v>44889</v>
      </c>
      <c r="AB2680" s="69" t="b">
        <f t="shared" si="498"/>
        <v>1</v>
      </c>
      <c r="AC2680" s="70">
        <f t="shared" si="499"/>
        <v>3</v>
      </c>
      <c r="AD2680" s="67">
        <f t="shared" si="500"/>
        <v>44893.020833333336</v>
      </c>
      <c r="AE2680" s="67">
        <f>VLOOKUP(V2680,'Branch Wise Work Timelines'!C:G,3,FALSE)+AA2680</f>
        <v>44889.395833333336</v>
      </c>
      <c r="AF2680" s="67">
        <f>IF(V2680="Bangalore",VLOOKUP(V2680,'Branch Wise Work Timelines'!C:G,4,FALSE)+AA2680+1,IF(V2680="Mumbai",VLOOKUP(V2680,'Branch Wise Work Timelines'!C:G,4,FALSE)+AA2680+1,VLOOKUP(V2680,'Branch Wise Work Timelines'!C:G,4,FALSE)+AA2680))</f>
        <v>44889.770833333336</v>
      </c>
      <c r="AG2680" s="67">
        <f>WORKDAY.INTL(AA2680,1,11)+VLOOKUP(V2680,'Branch Wise Work Timelines'!C:G,3,FALSE)</f>
        <v>44890.395833333336</v>
      </c>
      <c r="AH2680" s="69" t="str">
        <f t="shared" ca="1" si="501"/>
        <v>Out of TAT</v>
      </c>
      <c r="AI2680" s="69">
        <f t="shared" ca="1" si="502"/>
        <v>20438</v>
      </c>
      <c r="AJ2680" s="69" t="str">
        <f ca="1">IF(AI2680&lt;0,"0-12",IFERROR(VLOOKUP(AI2680,Breakup[],2,FALSE),"&gt;24"))</f>
        <v>&gt;24</v>
      </c>
      <c r="AK2680" s="69" t="str">
        <f>VLOOKUP(V2680,Master!B:D,3,FALSE)</f>
        <v>West</v>
      </c>
      <c r="AL2680" s="69" t="str">
        <f t="shared" si="503"/>
        <v>Pune</v>
      </c>
    </row>
    <row r="2681" spans="1:38">
      <c r="A2681" s="13" t="s">
        <v>5673</v>
      </c>
      <c r="B2681" s="54">
        <v>44701.533549155101</v>
      </c>
      <c r="C2681" s="13" t="s">
        <v>314</v>
      </c>
      <c r="D2681" s="13">
        <v>410</v>
      </c>
      <c r="E2681" s="13" t="s">
        <v>5674</v>
      </c>
      <c r="F2681" s="13" t="s">
        <v>33</v>
      </c>
      <c r="G2681" s="14">
        <v>1653034421250</v>
      </c>
      <c r="H2681" s="55">
        <v>0.79774305555555503</v>
      </c>
      <c r="I2681" s="33">
        <v>44882.797743055598</v>
      </c>
      <c r="J2681" s="58">
        <v>44882</v>
      </c>
      <c r="K2681" s="13" t="s">
        <v>313</v>
      </c>
      <c r="L2681" s="13" t="s">
        <v>60</v>
      </c>
      <c r="M2681" s="13" t="s">
        <v>314</v>
      </c>
      <c r="N2681" s="13" t="s">
        <v>215</v>
      </c>
      <c r="O2681" s="33" t="s">
        <v>38</v>
      </c>
      <c r="P2681" s="58" t="s">
        <v>38</v>
      </c>
      <c r="Q2681" s="33" t="s">
        <v>207</v>
      </c>
      <c r="R2681" s="14" t="s">
        <v>38</v>
      </c>
      <c r="S2681" s="13" t="s">
        <v>208</v>
      </c>
      <c r="T2681" s="13" t="s">
        <v>209</v>
      </c>
      <c r="U2681" s="33">
        <f t="shared" ca="1" si="492"/>
        <v>45744.56914039352</v>
      </c>
      <c r="V2681" s="13" t="str">
        <f t="shared" si="493"/>
        <v>Hyderabad</v>
      </c>
      <c r="W2681" s="13" t="str">
        <f t="shared" si="494"/>
        <v>RI</v>
      </c>
      <c r="X2681" s="13">
        <f t="shared" si="495"/>
        <v>19</v>
      </c>
      <c r="Y2681" s="13" t="str">
        <f>IFERROR(VLOOKUP(C2681,ReceivingTeam[],2,FALSE),"HelpDesk")</f>
        <v>HelpDesk</v>
      </c>
      <c r="Z2681" s="67">
        <f t="shared" si="496"/>
        <v>44883.943576388927</v>
      </c>
      <c r="AA2681" s="68">
        <f t="shared" si="497"/>
        <v>44882</v>
      </c>
      <c r="AB2681" s="69" t="b">
        <f t="shared" si="498"/>
        <v>1</v>
      </c>
      <c r="AC2681" s="70">
        <f t="shared" si="499"/>
        <v>0.5</v>
      </c>
      <c r="AD2681" s="67">
        <f t="shared" si="500"/>
        <v>44883.943576388927</v>
      </c>
      <c r="AE2681" s="67">
        <f>VLOOKUP(V2681,'Branch Wise Work Timelines'!C:G,3,FALSE)+AA2681</f>
        <v>44882.416666666664</v>
      </c>
      <c r="AF2681" s="67">
        <f>IF(V2681="Bangalore",VLOOKUP(V2681,'Branch Wise Work Timelines'!C:G,4,FALSE)+AA2681+1,IF(V2681="Mumbai",VLOOKUP(V2681,'Branch Wise Work Timelines'!C:G,4,FALSE)+AA2681+1,VLOOKUP(V2681,'Branch Wise Work Timelines'!C:G,4,FALSE)+AA2681))</f>
        <v>44882.770833333336</v>
      </c>
      <c r="AG2681" s="67">
        <f>WORKDAY.INTL(AA2681,1,11)+VLOOKUP(V2681,'Branch Wise Work Timelines'!C:G,3,FALSE)</f>
        <v>44883.416666666664</v>
      </c>
      <c r="AH2681" s="69" t="str">
        <f t="shared" ca="1" si="501"/>
        <v>Out of TAT</v>
      </c>
      <c r="AI2681" s="69">
        <f t="shared" ca="1" si="502"/>
        <v>20656</v>
      </c>
      <c r="AJ2681" s="69" t="str">
        <f ca="1">IF(AI2681&lt;0,"0-12",IFERROR(VLOOKUP(AI2681,Breakup[],2,FALSE),"&gt;24"))</f>
        <v>&gt;24</v>
      </c>
      <c r="AK2681" s="69" t="str">
        <f>VLOOKUP(V2681,Master!B:D,3,FALSE)</f>
        <v>South</v>
      </c>
      <c r="AL2681" s="69" t="str">
        <f t="shared" si="503"/>
        <v>Hyderabad</v>
      </c>
    </row>
    <row r="2682" spans="1:38">
      <c r="A2682" s="13" t="s">
        <v>5675</v>
      </c>
      <c r="B2682" s="54">
        <v>44701.492779942098</v>
      </c>
      <c r="C2682" s="13" t="s">
        <v>314</v>
      </c>
      <c r="D2682" s="13">
        <v>1076</v>
      </c>
      <c r="E2682" s="13" t="s">
        <v>5676</v>
      </c>
      <c r="F2682" s="13" t="s">
        <v>33</v>
      </c>
      <c r="G2682" s="14">
        <v>1653034421250</v>
      </c>
      <c r="H2682" s="55">
        <v>0.838518518518519</v>
      </c>
      <c r="I2682" s="33">
        <v>44881.838518518503</v>
      </c>
      <c r="J2682" s="58">
        <v>44881</v>
      </c>
      <c r="K2682" s="13" t="s">
        <v>313</v>
      </c>
      <c r="L2682" s="13" t="s">
        <v>60</v>
      </c>
      <c r="M2682" s="13" t="s">
        <v>314</v>
      </c>
      <c r="N2682" s="13" t="s">
        <v>215</v>
      </c>
      <c r="O2682" s="33" t="s">
        <v>38</v>
      </c>
      <c r="P2682" s="58" t="s">
        <v>38</v>
      </c>
      <c r="Q2682" s="33" t="s">
        <v>207</v>
      </c>
      <c r="R2682" s="14" t="s">
        <v>38</v>
      </c>
      <c r="S2682" s="13" t="s">
        <v>208</v>
      </c>
      <c r="T2682" s="13" t="s">
        <v>209</v>
      </c>
      <c r="U2682" s="33">
        <f t="shared" ca="1" si="492"/>
        <v>45744.56914039352</v>
      </c>
      <c r="V2682" s="13" t="str">
        <f t="shared" si="493"/>
        <v>Hyderabad</v>
      </c>
      <c r="W2682" s="13" t="str">
        <f t="shared" si="494"/>
        <v>RI</v>
      </c>
      <c r="X2682" s="13">
        <f t="shared" si="495"/>
        <v>20</v>
      </c>
      <c r="Y2682" s="13" t="str">
        <f>IFERROR(VLOOKUP(C2682,ReceivingTeam[],2,FALSE),"HelpDesk")</f>
        <v>HelpDesk</v>
      </c>
      <c r="Z2682" s="67">
        <f t="shared" si="496"/>
        <v>44882.984351851832</v>
      </c>
      <c r="AA2682" s="68">
        <f t="shared" si="497"/>
        <v>44881</v>
      </c>
      <c r="AB2682" s="69" t="b">
        <f t="shared" si="498"/>
        <v>1</v>
      </c>
      <c r="AC2682" s="70">
        <f t="shared" si="499"/>
        <v>0.5</v>
      </c>
      <c r="AD2682" s="67">
        <f t="shared" si="500"/>
        <v>44882.984351851832</v>
      </c>
      <c r="AE2682" s="67">
        <f>VLOOKUP(V2682,'Branch Wise Work Timelines'!C:G,3,FALSE)+AA2682</f>
        <v>44881.416666666664</v>
      </c>
      <c r="AF2682" s="67">
        <f>IF(V2682="Bangalore",VLOOKUP(V2682,'Branch Wise Work Timelines'!C:G,4,FALSE)+AA2682+1,IF(V2682="Mumbai",VLOOKUP(V2682,'Branch Wise Work Timelines'!C:G,4,FALSE)+AA2682+1,VLOOKUP(V2682,'Branch Wise Work Timelines'!C:G,4,FALSE)+AA2682))</f>
        <v>44881.770833333336</v>
      </c>
      <c r="AG2682" s="67">
        <f>WORKDAY.INTL(AA2682,1,11)+VLOOKUP(V2682,'Branch Wise Work Timelines'!C:G,3,FALSE)</f>
        <v>44882.416666666664</v>
      </c>
      <c r="AH2682" s="69" t="str">
        <f t="shared" ca="1" si="501"/>
        <v>Out of TAT</v>
      </c>
      <c r="AI2682" s="69">
        <f t="shared" ca="1" si="502"/>
        <v>20679</v>
      </c>
      <c r="AJ2682" s="69" t="str">
        <f ca="1">IF(AI2682&lt;0,"0-12",IFERROR(VLOOKUP(AI2682,Breakup[],2,FALSE),"&gt;24"))</f>
        <v>&gt;24</v>
      </c>
      <c r="AK2682" s="69" t="str">
        <f>VLOOKUP(V2682,Master!B:D,3,FALSE)</f>
        <v>South</v>
      </c>
      <c r="AL2682" s="69" t="str">
        <f t="shared" si="503"/>
        <v>Hyderabad</v>
      </c>
    </row>
    <row r="2683" spans="1:38">
      <c r="A2683" s="13" t="s">
        <v>5677</v>
      </c>
      <c r="B2683" s="54">
        <v>44701.513340081001</v>
      </c>
      <c r="C2683" s="13" t="s">
        <v>149</v>
      </c>
      <c r="D2683" s="13">
        <v>1444</v>
      </c>
      <c r="E2683" s="13" t="s">
        <v>5678</v>
      </c>
      <c r="F2683" s="13" t="s">
        <v>33</v>
      </c>
      <c r="G2683" s="14">
        <v>1653034421250</v>
      </c>
      <c r="H2683" s="55">
        <v>0.41607638888888898</v>
      </c>
      <c r="I2683" s="33">
        <v>44883.416076388901</v>
      </c>
      <c r="J2683" s="58">
        <v>44883</v>
      </c>
      <c r="K2683" s="13" t="s">
        <v>313</v>
      </c>
      <c r="L2683" s="13" t="s">
        <v>60</v>
      </c>
      <c r="M2683" s="13" t="s">
        <v>314</v>
      </c>
      <c r="N2683" s="13" t="s">
        <v>215</v>
      </c>
      <c r="O2683" s="33" t="s">
        <v>38</v>
      </c>
      <c r="P2683" s="58" t="s">
        <v>38</v>
      </c>
      <c r="Q2683" s="33" t="s">
        <v>207</v>
      </c>
      <c r="R2683" s="14" t="s">
        <v>38</v>
      </c>
      <c r="S2683" s="13" t="s">
        <v>208</v>
      </c>
      <c r="T2683" s="13" t="s">
        <v>209</v>
      </c>
      <c r="U2683" s="33">
        <f t="shared" ca="1" si="492"/>
        <v>45744.56914039352</v>
      </c>
      <c r="V2683" s="13" t="str">
        <f t="shared" si="493"/>
        <v>Hyderabad</v>
      </c>
      <c r="W2683" s="13" t="str">
        <f t="shared" si="494"/>
        <v>RI</v>
      </c>
      <c r="X2683" s="13">
        <f t="shared" si="495"/>
        <v>9</v>
      </c>
      <c r="Y2683" s="13" t="str">
        <f>IFERROR(VLOOKUP(C2683,ReceivingTeam[],2,FALSE),"HelpDesk")</f>
        <v>Branch office</v>
      </c>
      <c r="Z2683" s="67">
        <f t="shared" si="496"/>
        <v>44884.562499999993</v>
      </c>
      <c r="AA2683" s="68">
        <f t="shared" si="497"/>
        <v>44883</v>
      </c>
      <c r="AB2683" s="69" t="b">
        <f t="shared" si="498"/>
        <v>1</v>
      </c>
      <c r="AC2683" s="70">
        <f t="shared" si="499"/>
        <v>0.5</v>
      </c>
      <c r="AD2683" s="67">
        <f t="shared" si="500"/>
        <v>44884.562499999993</v>
      </c>
      <c r="AE2683" s="67">
        <f>VLOOKUP(V2683,'Branch Wise Work Timelines'!C:G,3,FALSE)+AA2683</f>
        <v>44883.416666666664</v>
      </c>
      <c r="AF2683" s="67">
        <f>IF(V2683="Bangalore",VLOOKUP(V2683,'Branch Wise Work Timelines'!C:G,4,FALSE)+AA2683+1,IF(V2683="Mumbai",VLOOKUP(V2683,'Branch Wise Work Timelines'!C:G,4,FALSE)+AA2683+1,VLOOKUP(V2683,'Branch Wise Work Timelines'!C:G,4,FALSE)+AA2683))</f>
        <v>44883.770833333336</v>
      </c>
      <c r="AG2683" s="67">
        <f>WORKDAY.INTL(AA2683,1,11)+VLOOKUP(V2683,'Branch Wise Work Timelines'!C:G,3,FALSE)</f>
        <v>44884.416666666664</v>
      </c>
      <c r="AH2683" s="69" t="str">
        <f t="shared" ca="1" si="501"/>
        <v>Out of TAT</v>
      </c>
      <c r="AI2683" s="69">
        <f t="shared" ca="1" si="502"/>
        <v>20641</v>
      </c>
      <c r="AJ2683" s="69" t="str">
        <f ca="1">IF(AI2683&lt;0,"0-12",IFERROR(VLOOKUP(AI2683,Breakup[],2,FALSE),"&gt;24"))</f>
        <v>&gt;24</v>
      </c>
      <c r="AK2683" s="69" t="str">
        <f>VLOOKUP(V2683,Master!B:D,3,FALSE)</f>
        <v>South</v>
      </c>
      <c r="AL2683" s="69" t="str">
        <f t="shared" si="503"/>
        <v>Hyderabad</v>
      </c>
    </row>
    <row r="2684" spans="1:38">
      <c r="A2684" s="13" t="s">
        <v>5679</v>
      </c>
      <c r="B2684" s="54">
        <v>44701.621381169003</v>
      </c>
      <c r="C2684" s="13" t="s">
        <v>162</v>
      </c>
      <c r="D2684" s="13">
        <v>1438</v>
      </c>
      <c r="E2684" s="13" t="s">
        <v>5680</v>
      </c>
      <c r="F2684" s="13" t="s">
        <v>33</v>
      </c>
      <c r="G2684" s="14">
        <v>1653043873349</v>
      </c>
      <c r="H2684" s="55">
        <v>0.55620370370370398</v>
      </c>
      <c r="I2684" s="33">
        <v>44882.556203703702</v>
      </c>
      <c r="J2684" s="58">
        <v>44882</v>
      </c>
      <c r="K2684" s="13" t="s">
        <v>249</v>
      </c>
      <c r="L2684" s="13" t="s">
        <v>44</v>
      </c>
      <c r="M2684" s="13" t="s">
        <v>250</v>
      </c>
      <c r="N2684" s="13" t="s">
        <v>206</v>
      </c>
      <c r="O2684" s="33" t="s">
        <v>38</v>
      </c>
      <c r="P2684" s="58" t="s">
        <v>38</v>
      </c>
      <c r="Q2684" s="33" t="s">
        <v>207</v>
      </c>
      <c r="R2684" s="14" t="s">
        <v>38</v>
      </c>
      <c r="S2684" s="13" t="s">
        <v>216</v>
      </c>
      <c r="T2684" s="13" t="s">
        <v>217</v>
      </c>
      <c r="U2684" s="33">
        <f t="shared" ca="1" si="492"/>
        <v>45744.56914039352</v>
      </c>
      <c r="V2684" s="13" t="str">
        <f t="shared" si="493"/>
        <v>Coimbatore</v>
      </c>
      <c r="W2684" s="13" t="str">
        <f t="shared" si="494"/>
        <v>RI</v>
      </c>
      <c r="X2684" s="13">
        <f t="shared" si="495"/>
        <v>13</v>
      </c>
      <c r="Y2684" s="13" t="str">
        <f>IFERROR(VLOOKUP(C2684,ReceivingTeam[],2,FALSE),"HelpDesk")</f>
        <v>Branch office</v>
      </c>
      <c r="Z2684" s="67">
        <f t="shared" si="496"/>
        <v>44883.70203703703</v>
      </c>
      <c r="AA2684" s="68">
        <f t="shared" si="497"/>
        <v>44882</v>
      </c>
      <c r="AB2684" s="69" t="b">
        <f t="shared" si="498"/>
        <v>1</v>
      </c>
      <c r="AC2684" s="70">
        <f t="shared" si="499"/>
        <v>0.5</v>
      </c>
      <c r="AD2684" s="67">
        <f t="shared" si="500"/>
        <v>44883.70203703703</v>
      </c>
      <c r="AE2684" s="67">
        <f>VLOOKUP(V2684,'Branch Wise Work Timelines'!C:G,3,FALSE)+AA2684</f>
        <v>44882.416666666664</v>
      </c>
      <c r="AF2684" s="67">
        <f>IF(V2684="Bangalore",VLOOKUP(V2684,'Branch Wise Work Timelines'!C:G,4,FALSE)+AA2684+1,IF(V2684="Mumbai",VLOOKUP(V2684,'Branch Wise Work Timelines'!C:G,4,FALSE)+AA2684+1,VLOOKUP(V2684,'Branch Wise Work Timelines'!C:G,4,FALSE)+AA2684))</f>
        <v>44882.770833333336</v>
      </c>
      <c r="AG2684" s="67">
        <f>WORKDAY.INTL(AA2684,1,11)+VLOOKUP(V2684,'Branch Wise Work Timelines'!C:G,3,FALSE)</f>
        <v>44883.416666666664</v>
      </c>
      <c r="AH2684" s="69" t="str">
        <f t="shared" ca="1" si="501"/>
        <v>Out of TAT</v>
      </c>
      <c r="AI2684" s="69">
        <f t="shared" ca="1" si="502"/>
        <v>20661</v>
      </c>
      <c r="AJ2684" s="69" t="str">
        <f ca="1">IF(AI2684&lt;0,"0-12",IFERROR(VLOOKUP(AI2684,Breakup[],2,FALSE),"&gt;24"))</f>
        <v>&gt;24</v>
      </c>
      <c r="AK2684" s="69" t="str">
        <f>VLOOKUP(V2684,Master!B:D,3,FALSE)</f>
        <v>South</v>
      </c>
      <c r="AL2684" s="69" t="str">
        <f t="shared" si="503"/>
        <v>Coimbatore</v>
      </c>
    </row>
    <row r="2685" spans="1:38">
      <c r="A2685" s="13" t="s">
        <v>5681</v>
      </c>
      <c r="B2685" s="54">
        <v>44701.548123576402</v>
      </c>
      <c r="C2685" s="13" t="s">
        <v>91</v>
      </c>
      <c r="D2685" s="13">
        <v>1755</v>
      </c>
      <c r="E2685" s="13" t="s">
        <v>5682</v>
      </c>
      <c r="F2685" s="13" t="s">
        <v>33</v>
      </c>
      <c r="G2685" s="14">
        <v>1653035836057</v>
      </c>
      <c r="H2685" s="55">
        <v>0.64716435185185195</v>
      </c>
      <c r="I2685" s="33">
        <v>44889.647164351903</v>
      </c>
      <c r="J2685" s="58">
        <v>44889</v>
      </c>
      <c r="K2685" s="13" t="s">
        <v>213</v>
      </c>
      <c r="L2685" s="13" t="s">
        <v>30</v>
      </c>
      <c r="M2685" s="13" t="s">
        <v>282</v>
      </c>
      <c r="N2685" s="13" t="s">
        <v>206</v>
      </c>
      <c r="O2685" s="33" t="s">
        <v>38</v>
      </c>
      <c r="P2685" s="58" t="s">
        <v>38</v>
      </c>
      <c r="Q2685" s="33" t="s">
        <v>207</v>
      </c>
      <c r="R2685" s="14" t="s">
        <v>38</v>
      </c>
      <c r="S2685" s="13" t="s">
        <v>208</v>
      </c>
      <c r="T2685" s="13" t="s">
        <v>209</v>
      </c>
      <c r="U2685" s="33">
        <f t="shared" ca="1" si="492"/>
        <v>45744.56914039352</v>
      </c>
      <c r="V2685" s="13" t="str">
        <f t="shared" si="493"/>
        <v>Bangalore</v>
      </c>
      <c r="W2685" s="13" t="str">
        <f t="shared" si="494"/>
        <v>RI</v>
      </c>
      <c r="X2685" s="13">
        <f t="shared" si="495"/>
        <v>15</v>
      </c>
      <c r="Y2685" s="13" t="str">
        <f>IFERROR(VLOOKUP(C2685,ReceivingTeam[],2,FALSE),"HelpDesk")</f>
        <v>Branch office</v>
      </c>
      <c r="Z2685" s="67">
        <f t="shared" si="496"/>
        <v>44890.459664351903</v>
      </c>
      <c r="AA2685" s="68">
        <f t="shared" si="497"/>
        <v>44889</v>
      </c>
      <c r="AB2685" s="69" t="b">
        <f t="shared" si="498"/>
        <v>1</v>
      </c>
      <c r="AC2685" s="70">
        <f t="shared" si="499"/>
        <v>0.5</v>
      </c>
      <c r="AD2685" s="67">
        <f t="shared" si="500"/>
        <v>44890.459664351903</v>
      </c>
      <c r="AE2685" s="67">
        <f>VLOOKUP(V2685,'Branch Wise Work Timelines'!C:G,3,FALSE)+AA2685</f>
        <v>44889.416666666664</v>
      </c>
      <c r="AF2685" s="67">
        <f>IF(V2685="Bangalore",VLOOKUP(V2685,'Branch Wise Work Timelines'!C:G,4,FALSE)+AA2685+1,IF(V2685="Mumbai",VLOOKUP(V2685,'Branch Wise Work Timelines'!C:G,4,FALSE)+AA2685+1,VLOOKUP(V2685,'Branch Wise Work Timelines'!C:G,4,FALSE)+AA2685))</f>
        <v>44890.104166666664</v>
      </c>
      <c r="AG2685" s="67">
        <f>WORKDAY.INTL(AA2685,1,11)+VLOOKUP(V2685,'Branch Wise Work Timelines'!C:G,3,FALSE)</f>
        <v>44890.416666666664</v>
      </c>
      <c r="AH2685" s="69" t="str">
        <f t="shared" ca="1" si="501"/>
        <v>Out of TAT</v>
      </c>
      <c r="AI2685" s="69">
        <f t="shared" ca="1" si="502"/>
        <v>20499</v>
      </c>
      <c r="AJ2685" s="69" t="str">
        <f ca="1">IF(AI2685&lt;0,"0-12",IFERROR(VLOOKUP(AI2685,Breakup[],2,FALSE),"&gt;24"))</f>
        <v>&gt;24</v>
      </c>
      <c r="AK2685" s="69" t="str">
        <f>VLOOKUP(V2685,Master!B:D,3,FALSE)</f>
        <v>South</v>
      </c>
      <c r="AL2685" s="69" t="str">
        <f t="shared" si="503"/>
        <v>Bangalore</v>
      </c>
    </row>
    <row r="2686" spans="1:38">
      <c r="A2686" s="13" t="s">
        <v>5683</v>
      </c>
      <c r="B2686" s="54">
        <v>44701.617475659703</v>
      </c>
      <c r="C2686" s="13" t="s">
        <v>268</v>
      </c>
      <c r="D2686" s="13">
        <v>1519</v>
      </c>
      <c r="E2686" s="13" t="s">
        <v>5684</v>
      </c>
      <c r="F2686" s="13" t="s">
        <v>15</v>
      </c>
      <c r="G2686" s="14">
        <v>1653039610057</v>
      </c>
      <c r="H2686" s="55">
        <v>0.301840277777778</v>
      </c>
      <c r="I2686" s="33">
        <v>44881.301840277803</v>
      </c>
      <c r="J2686" s="58">
        <v>44881</v>
      </c>
      <c r="K2686" s="13" t="s">
        <v>213</v>
      </c>
      <c r="L2686" s="13" t="s">
        <v>30</v>
      </c>
      <c r="M2686" s="13" t="s">
        <v>214</v>
      </c>
      <c r="N2686" s="13" t="s">
        <v>206</v>
      </c>
      <c r="O2686" s="33" t="s">
        <v>38</v>
      </c>
      <c r="P2686" s="58" t="s">
        <v>38</v>
      </c>
      <c r="Q2686" s="33" t="s">
        <v>207</v>
      </c>
      <c r="R2686" s="14" t="s">
        <v>38</v>
      </c>
      <c r="S2686" s="13" t="s">
        <v>216</v>
      </c>
      <c r="T2686" s="13" t="s">
        <v>278</v>
      </c>
      <c r="U2686" s="33">
        <f t="shared" ca="1" si="492"/>
        <v>45744.56914039352</v>
      </c>
      <c r="V2686" s="13" t="str">
        <f t="shared" si="493"/>
        <v>Bangalore</v>
      </c>
      <c r="W2686" s="13" t="str">
        <f t="shared" si="494"/>
        <v>CLS</v>
      </c>
      <c r="X2686" s="13">
        <f t="shared" si="495"/>
        <v>7</v>
      </c>
      <c r="Y2686" s="13" t="str">
        <f>IFERROR(VLOOKUP(C2686,ReceivingTeam[],2,FALSE),"HelpDesk")</f>
        <v>HelpDesk</v>
      </c>
      <c r="Z2686" s="67">
        <f t="shared" si="496"/>
        <v>44884.729166666664</v>
      </c>
      <c r="AA2686" s="68">
        <f t="shared" si="497"/>
        <v>44881</v>
      </c>
      <c r="AB2686" s="69" t="b">
        <f t="shared" si="498"/>
        <v>1</v>
      </c>
      <c r="AC2686" s="70">
        <f t="shared" si="499"/>
        <v>3</v>
      </c>
      <c r="AD2686" s="67">
        <f t="shared" si="500"/>
        <v>44884.729166666664</v>
      </c>
      <c r="AE2686" s="67">
        <f>VLOOKUP(V2686,'Branch Wise Work Timelines'!C:G,3,FALSE)+AA2686</f>
        <v>44881.416666666664</v>
      </c>
      <c r="AF2686" s="67">
        <f>IF(V2686="Bangalore",VLOOKUP(V2686,'Branch Wise Work Timelines'!C:G,4,FALSE)+AA2686+1,IF(V2686="Mumbai",VLOOKUP(V2686,'Branch Wise Work Timelines'!C:G,4,FALSE)+AA2686+1,VLOOKUP(V2686,'Branch Wise Work Timelines'!C:G,4,FALSE)+AA2686))</f>
        <v>44882.104166666664</v>
      </c>
      <c r="AG2686" s="67">
        <f>WORKDAY.INTL(AA2686,1,11)+VLOOKUP(V2686,'Branch Wise Work Timelines'!C:G,3,FALSE)</f>
        <v>44882.416666666664</v>
      </c>
      <c r="AH2686" s="69" t="str">
        <f t="shared" ca="1" si="501"/>
        <v>Out of TAT</v>
      </c>
      <c r="AI2686" s="69">
        <f t="shared" ca="1" si="502"/>
        <v>20637</v>
      </c>
      <c r="AJ2686" s="69" t="str">
        <f ca="1">IF(AI2686&lt;0,"0-12",IFERROR(VLOOKUP(AI2686,Breakup[],2,FALSE),"&gt;24"))</f>
        <v>&gt;24</v>
      </c>
      <c r="AK2686" s="69" t="str">
        <f>VLOOKUP(V2686,Master!B:D,3,FALSE)</f>
        <v>South</v>
      </c>
      <c r="AL2686" s="69" t="str">
        <f t="shared" si="503"/>
        <v>Bangalore-CLS</v>
      </c>
    </row>
    <row r="2687" spans="1:38">
      <c r="A2687" s="13" t="s">
        <v>5685</v>
      </c>
      <c r="B2687" s="54">
        <v>44701.5364084838</v>
      </c>
      <c r="C2687" s="13" t="s">
        <v>1345</v>
      </c>
      <c r="D2687" s="13">
        <v>1536</v>
      </c>
      <c r="E2687" s="13" t="s">
        <v>5686</v>
      </c>
      <c r="F2687" s="13" t="s">
        <v>15</v>
      </c>
      <c r="G2687" s="14">
        <v>1653032881003</v>
      </c>
      <c r="H2687" s="55">
        <v>0.98935185185185204</v>
      </c>
      <c r="I2687" s="33">
        <v>44886.989351851902</v>
      </c>
      <c r="J2687" s="58">
        <v>44886</v>
      </c>
      <c r="K2687" s="13" t="s">
        <v>213</v>
      </c>
      <c r="L2687" s="13" t="s">
        <v>30</v>
      </c>
      <c r="M2687" s="13" t="s">
        <v>75</v>
      </c>
      <c r="N2687" s="13" t="s">
        <v>215</v>
      </c>
      <c r="O2687" s="33" t="s">
        <v>38</v>
      </c>
      <c r="P2687" s="58" t="s">
        <v>38</v>
      </c>
      <c r="Q2687" s="33" t="s">
        <v>207</v>
      </c>
      <c r="R2687" s="14" t="s">
        <v>38</v>
      </c>
      <c r="S2687" s="13" t="s">
        <v>216</v>
      </c>
      <c r="T2687" s="13" t="s">
        <v>217</v>
      </c>
      <c r="U2687" s="33">
        <f t="shared" ca="1" si="492"/>
        <v>45744.56914039352</v>
      </c>
      <c r="V2687" s="13" t="str">
        <f t="shared" si="493"/>
        <v>Bangalore</v>
      </c>
      <c r="W2687" s="13" t="str">
        <f t="shared" si="494"/>
        <v>CLS</v>
      </c>
      <c r="X2687" s="13">
        <f t="shared" si="495"/>
        <v>23</v>
      </c>
      <c r="Y2687" s="13" t="str">
        <f>IFERROR(VLOOKUP(C2687,ReceivingTeam[],2,FALSE),"HelpDesk")</f>
        <v>HelpDesk</v>
      </c>
      <c r="Z2687" s="67">
        <f t="shared" si="496"/>
        <v>44887.801851851902</v>
      </c>
      <c r="AA2687" s="68">
        <f t="shared" si="497"/>
        <v>44886</v>
      </c>
      <c r="AB2687" s="69" t="b">
        <f t="shared" si="498"/>
        <v>1</v>
      </c>
      <c r="AC2687" s="70">
        <f t="shared" si="499"/>
        <v>0.5</v>
      </c>
      <c r="AD2687" s="67">
        <f t="shared" si="500"/>
        <v>44887.801851851902</v>
      </c>
      <c r="AE2687" s="67">
        <f>VLOOKUP(V2687,'Branch Wise Work Timelines'!C:G,3,FALSE)+AA2687</f>
        <v>44886.416666666664</v>
      </c>
      <c r="AF2687" s="67">
        <f>IF(V2687="Bangalore",VLOOKUP(V2687,'Branch Wise Work Timelines'!C:G,4,FALSE)+AA2687+1,IF(V2687="Mumbai",VLOOKUP(V2687,'Branch Wise Work Timelines'!C:G,4,FALSE)+AA2687+1,VLOOKUP(V2687,'Branch Wise Work Timelines'!C:G,4,FALSE)+AA2687))</f>
        <v>44887.104166666664</v>
      </c>
      <c r="AG2687" s="67">
        <f>WORKDAY.INTL(AA2687,1,11)+VLOOKUP(V2687,'Branch Wise Work Timelines'!C:G,3,FALSE)</f>
        <v>44887.416666666664</v>
      </c>
      <c r="AH2687" s="69" t="str">
        <f t="shared" ca="1" si="501"/>
        <v>Out of TAT</v>
      </c>
      <c r="AI2687" s="69">
        <f t="shared" ca="1" si="502"/>
        <v>20563</v>
      </c>
      <c r="AJ2687" s="69" t="str">
        <f ca="1">IF(AI2687&lt;0,"0-12",IFERROR(VLOOKUP(AI2687,Breakup[],2,FALSE),"&gt;24"))</f>
        <v>&gt;24</v>
      </c>
      <c r="AK2687" s="69" t="str">
        <f>VLOOKUP(V2687,Master!B:D,3,FALSE)</f>
        <v>South</v>
      </c>
      <c r="AL2687" s="69" t="str">
        <f t="shared" si="503"/>
        <v>Bangalore-CLS</v>
      </c>
    </row>
    <row r="2688" spans="1:38">
      <c r="A2688" s="13" t="s">
        <v>5687</v>
      </c>
      <c r="B2688" s="54">
        <v>44701.661752395798</v>
      </c>
      <c r="C2688" s="13" t="s">
        <v>3924</v>
      </c>
      <c r="D2688" s="13">
        <v>805</v>
      </c>
      <c r="E2688" s="13" t="s">
        <v>5688</v>
      </c>
      <c r="F2688" s="13" t="s">
        <v>33</v>
      </c>
      <c r="G2688" s="14">
        <v>1653042296108</v>
      </c>
      <c r="H2688" s="55">
        <v>0.83582175925925895</v>
      </c>
      <c r="I2688" s="33">
        <v>44889.835821759298</v>
      </c>
      <c r="J2688" s="58">
        <v>44889</v>
      </c>
      <c r="K2688" s="13" t="s">
        <v>41</v>
      </c>
      <c r="L2688" s="13" t="s">
        <v>40</v>
      </c>
      <c r="M2688" s="13" t="s">
        <v>3924</v>
      </c>
      <c r="N2688" s="13" t="s">
        <v>215</v>
      </c>
      <c r="O2688" s="33" t="s">
        <v>38</v>
      </c>
      <c r="P2688" s="58" t="s">
        <v>38</v>
      </c>
      <c r="Q2688" s="33" t="s">
        <v>207</v>
      </c>
      <c r="R2688" s="14" t="s">
        <v>38</v>
      </c>
      <c r="S2688" s="13" t="s">
        <v>216</v>
      </c>
      <c r="T2688" s="13" t="s">
        <v>217</v>
      </c>
      <c r="U2688" s="33">
        <f t="shared" ca="1" si="492"/>
        <v>45744.56914039352</v>
      </c>
      <c r="V2688" s="13" t="str">
        <f t="shared" si="493"/>
        <v>Chennai - RSI</v>
      </c>
      <c r="W2688" s="13" t="str">
        <f t="shared" si="494"/>
        <v>RI</v>
      </c>
      <c r="X2688" s="13">
        <f t="shared" si="495"/>
        <v>20</v>
      </c>
      <c r="Y2688" s="13" t="str">
        <f>IFERROR(VLOOKUP(C2688,ReceivingTeam[],2,FALSE),"HelpDesk")</f>
        <v>HelpDesk</v>
      </c>
      <c r="Z2688" s="67">
        <f t="shared" si="496"/>
        <v>44890.960821759298</v>
      </c>
      <c r="AA2688" s="68">
        <f t="shared" si="497"/>
        <v>44889</v>
      </c>
      <c r="AB2688" s="69" t="b">
        <f t="shared" si="498"/>
        <v>1</v>
      </c>
      <c r="AC2688" s="70">
        <f t="shared" si="499"/>
        <v>0.5</v>
      </c>
      <c r="AD2688" s="67">
        <f t="shared" si="500"/>
        <v>44890.960821759298</v>
      </c>
      <c r="AE2688" s="67">
        <f>VLOOKUP(V2688,'Branch Wise Work Timelines'!C:G,3,FALSE)+AA2688</f>
        <v>44889.416666666664</v>
      </c>
      <c r="AF2688" s="67">
        <f>IF(V2688="Bangalore",VLOOKUP(V2688,'Branch Wise Work Timelines'!C:G,4,FALSE)+AA2688+1,IF(V2688="Mumbai",VLOOKUP(V2688,'Branch Wise Work Timelines'!C:G,4,FALSE)+AA2688+1,VLOOKUP(V2688,'Branch Wise Work Timelines'!C:G,4,FALSE)+AA2688))</f>
        <v>44889.791666666664</v>
      </c>
      <c r="AG2688" s="67">
        <f>WORKDAY.INTL(AA2688,1,11)+VLOOKUP(V2688,'Branch Wise Work Timelines'!C:G,3,FALSE)</f>
        <v>44890.416666666664</v>
      </c>
      <c r="AH2688" s="69" t="str">
        <f t="shared" ca="1" si="501"/>
        <v>Out of TAT</v>
      </c>
      <c r="AI2688" s="69">
        <f t="shared" ca="1" si="502"/>
        <v>20487</v>
      </c>
      <c r="AJ2688" s="69" t="str">
        <f ca="1">IF(AI2688&lt;0,"0-12",IFERROR(VLOOKUP(AI2688,Breakup[],2,FALSE),"&gt;24"))</f>
        <v>&gt;24</v>
      </c>
      <c r="AK2688" s="69" t="str">
        <f>VLOOKUP(V2688,Master!B:D,3,FALSE)</f>
        <v>South</v>
      </c>
      <c r="AL2688" s="69" t="str">
        <f t="shared" si="503"/>
        <v>Chennai - RSI</v>
      </c>
    </row>
    <row r="2689" spans="1:38">
      <c r="A2689" s="13" t="s">
        <v>5689</v>
      </c>
      <c r="B2689" s="54">
        <v>44701.5501947917</v>
      </c>
      <c r="C2689" s="13" t="s">
        <v>78</v>
      </c>
      <c r="D2689" s="13">
        <v>1174</v>
      </c>
      <c r="E2689" s="13" t="s">
        <v>5690</v>
      </c>
      <c r="F2689" s="13" t="s">
        <v>33</v>
      </c>
      <c r="G2689" s="14">
        <v>1653036349868</v>
      </c>
      <c r="H2689" s="55">
        <v>0.93502314814814802</v>
      </c>
      <c r="I2689" s="33">
        <v>44886.935023148202</v>
      </c>
      <c r="J2689" s="58">
        <v>44886</v>
      </c>
      <c r="K2689" s="13" t="s">
        <v>425</v>
      </c>
      <c r="L2689" s="13" t="s">
        <v>30</v>
      </c>
      <c r="M2689" s="13" t="s">
        <v>90</v>
      </c>
      <c r="N2689" s="13" t="s">
        <v>206</v>
      </c>
      <c r="O2689" s="33" t="s">
        <v>38</v>
      </c>
      <c r="P2689" s="58" t="s">
        <v>38</v>
      </c>
      <c r="Q2689" s="33" t="s">
        <v>207</v>
      </c>
      <c r="R2689" s="14" t="s">
        <v>38</v>
      </c>
      <c r="S2689" s="13" t="s">
        <v>216</v>
      </c>
      <c r="T2689" s="13" t="s">
        <v>217</v>
      </c>
      <c r="U2689" s="33">
        <f t="shared" ca="1" si="492"/>
        <v>45744.56914039352</v>
      </c>
      <c r="V2689" s="13" t="str">
        <f t="shared" si="493"/>
        <v>Bangalore</v>
      </c>
      <c r="W2689" s="13" t="str">
        <f t="shared" si="494"/>
        <v>RI</v>
      </c>
      <c r="X2689" s="13">
        <f t="shared" si="495"/>
        <v>22</v>
      </c>
      <c r="Y2689" s="13" t="str">
        <f>IFERROR(VLOOKUP(C2689,ReceivingTeam[],2,FALSE),"HelpDesk")</f>
        <v>Branch office</v>
      </c>
      <c r="Z2689" s="67">
        <f t="shared" si="496"/>
        <v>44887.747523148202</v>
      </c>
      <c r="AA2689" s="68">
        <f t="shared" si="497"/>
        <v>44886</v>
      </c>
      <c r="AB2689" s="69" t="b">
        <f t="shared" si="498"/>
        <v>1</v>
      </c>
      <c r="AC2689" s="70">
        <f t="shared" si="499"/>
        <v>0.5</v>
      </c>
      <c r="AD2689" s="67">
        <f t="shared" si="500"/>
        <v>44887.747523148202</v>
      </c>
      <c r="AE2689" s="67">
        <f>VLOOKUP(V2689,'Branch Wise Work Timelines'!C:G,3,FALSE)+AA2689</f>
        <v>44886.416666666664</v>
      </c>
      <c r="AF2689" s="67">
        <f>IF(V2689="Bangalore",VLOOKUP(V2689,'Branch Wise Work Timelines'!C:G,4,FALSE)+AA2689+1,IF(V2689="Mumbai",VLOOKUP(V2689,'Branch Wise Work Timelines'!C:G,4,FALSE)+AA2689+1,VLOOKUP(V2689,'Branch Wise Work Timelines'!C:G,4,FALSE)+AA2689))</f>
        <v>44887.104166666664</v>
      </c>
      <c r="AG2689" s="67">
        <f>WORKDAY.INTL(AA2689,1,11)+VLOOKUP(V2689,'Branch Wise Work Timelines'!C:G,3,FALSE)</f>
        <v>44887.416666666664</v>
      </c>
      <c r="AH2689" s="69" t="str">
        <f t="shared" ca="1" si="501"/>
        <v>Out of TAT</v>
      </c>
      <c r="AI2689" s="69">
        <f t="shared" ca="1" si="502"/>
        <v>20564</v>
      </c>
      <c r="AJ2689" s="69" t="str">
        <f ca="1">IF(AI2689&lt;0,"0-12",IFERROR(VLOOKUP(AI2689,Breakup[],2,FALSE),"&gt;24"))</f>
        <v>&gt;24</v>
      </c>
      <c r="AK2689" s="69" t="str">
        <f>VLOOKUP(V2689,Master!B:D,3,FALSE)</f>
        <v>South</v>
      </c>
      <c r="AL2689" s="69" t="str">
        <f t="shared" si="503"/>
        <v>Bangalore</v>
      </c>
    </row>
    <row r="2690" spans="1:38">
      <c r="A2690" s="13" t="s">
        <v>5691</v>
      </c>
      <c r="B2690" s="54">
        <v>44701.518042164404</v>
      </c>
      <c r="C2690" s="13" t="s">
        <v>153</v>
      </c>
      <c r="D2690" s="13">
        <v>686</v>
      </c>
      <c r="E2690" s="13" t="s">
        <v>5692</v>
      </c>
      <c r="F2690" s="13" t="s">
        <v>33</v>
      </c>
      <c r="G2690" s="14">
        <v>1653033606328</v>
      </c>
      <c r="H2690" s="55">
        <v>0.661712962962963</v>
      </c>
      <c r="I2690" s="33">
        <v>44887.661712963003</v>
      </c>
      <c r="J2690" s="58">
        <v>44887</v>
      </c>
      <c r="K2690" s="13" t="s">
        <v>397</v>
      </c>
      <c r="L2690" s="13" t="s">
        <v>50</v>
      </c>
      <c r="M2690" s="13" t="s">
        <v>153</v>
      </c>
      <c r="N2690" s="13" t="s">
        <v>206</v>
      </c>
      <c r="O2690" s="33" t="s">
        <v>38</v>
      </c>
      <c r="P2690" s="58" t="s">
        <v>38</v>
      </c>
      <c r="Q2690" s="33" t="s">
        <v>207</v>
      </c>
      <c r="R2690" s="14" t="s">
        <v>38</v>
      </c>
      <c r="S2690" s="13" t="s">
        <v>216</v>
      </c>
      <c r="T2690" s="13" t="s">
        <v>217</v>
      </c>
      <c r="U2690" s="33">
        <f t="shared" ref="U2690:U2753" ca="1" si="504">NOW()</f>
        <v>45744.56914039352</v>
      </c>
      <c r="V2690" s="13" t="str">
        <f t="shared" ref="V2690:V2753" si="505">VLOOKUP(L2690,Location,2,0)</f>
        <v>Cochin</v>
      </c>
      <c r="W2690" s="13" t="str">
        <f t="shared" ref="W2690:W2753" si="506">VLOOKUP(F2690,FCT,2,FALSE)</f>
        <v>RI</v>
      </c>
      <c r="X2690" s="13">
        <f t="shared" ref="X2690:X2753" si="507">HOUR(I2690)</f>
        <v>15</v>
      </c>
      <c r="Y2690" s="13" t="str">
        <f>IFERROR(VLOOKUP(C2690,ReceivingTeam[],2,FALSE),"HelpDesk")</f>
        <v>Branch office</v>
      </c>
      <c r="Z2690" s="67">
        <f t="shared" ref="Z2690:Z2753" si="508">IF(AB2690=FALSE,AE2690+AC2690,IF(I2690&gt;AE2690,IF(((I2690+AC2690)&gt;AF2690),(AC2690-(AF2690-I2690)+AG2690),I2690+AC2690),IF(((AE2690+AC2690)&gt;AF2690),(AC2690-(AF2690-AE2690)+AG2690),AE2690+AC2690)))</f>
        <v>44888.807546296332</v>
      </c>
      <c r="AA2690" s="68">
        <f t="shared" ref="AA2690:AA2753" si="509">INT(J2690)</f>
        <v>44887</v>
      </c>
      <c r="AB2690" s="69" t="b">
        <f t="shared" ref="AB2690:AB2753" si="510">WORKDAY.INTL(AA2690-1,1,11)=AA2690</f>
        <v>1</v>
      </c>
      <c r="AC2690" s="70">
        <f t="shared" ref="AC2690:AC2753" si="511">IF(T2690="High",12/24,72/24)</f>
        <v>0.5</v>
      </c>
      <c r="AD2690" s="67">
        <f t="shared" ref="AD2690:AD2753" si="512">IF(AB2690=FALSE,AE2690+AC2690,IF(I2690&gt;AE2690,IF(((I2690+AC2690)&gt;AF2690),(AC2690-(AF2690-I2690)+AG2690),I2690+AC2690),IF(((AE2690+AC2690)&gt;AF2690),(AC2690-(AF2690-AE2690)+AG2690),AE2690+AC2690)))</f>
        <v>44888.807546296332</v>
      </c>
      <c r="AE2690" s="67">
        <f>VLOOKUP(V2690,'Branch Wise Work Timelines'!C:G,3,FALSE)+AA2690</f>
        <v>44887.416666666664</v>
      </c>
      <c r="AF2690" s="67">
        <f>IF(V2690="Bangalore",VLOOKUP(V2690,'Branch Wise Work Timelines'!C:G,4,FALSE)+AA2690+1,IF(V2690="Mumbai",VLOOKUP(V2690,'Branch Wise Work Timelines'!C:G,4,FALSE)+AA2690+1,VLOOKUP(V2690,'Branch Wise Work Timelines'!C:G,4,FALSE)+AA2690))</f>
        <v>44887.770833333336</v>
      </c>
      <c r="AG2690" s="67">
        <f>WORKDAY.INTL(AA2690,1,11)+VLOOKUP(V2690,'Branch Wise Work Timelines'!C:G,3,FALSE)</f>
        <v>44888.416666666664</v>
      </c>
      <c r="AH2690" s="69" t="str">
        <f t="shared" ref="AH2690:AH2753" ca="1" si="513">IF(Q2690&lt;&gt;"Success",IF(U2690&gt;Z2690,"Out of TAT","In TAT"),IF(O2690&gt;AD2690,"Not Met","Met"))</f>
        <v>Out of TAT</v>
      </c>
      <c r="AI2690" s="69">
        <f t="shared" ref="AI2690:AI2753" ca="1" si="514">ROUNDUP((U2690-AD2690)*24,0)</f>
        <v>20539</v>
      </c>
      <c r="AJ2690" s="69" t="str">
        <f ca="1">IF(AI2690&lt;0,"0-12",IFERROR(VLOOKUP(AI2690,Breakup[],2,FALSE),"&gt;24"))</f>
        <v>&gt;24</v>
      </c>
      <c r="AK2690" s="69" t="str">
        <f>VLOOKUP(V2690,Master!B:D,3,FALSE)</f>
        <v>South</v>
      </c>
      <c r="AL2690" s="69" t="str">
        <f t="shared" ref="AL2690:AL2753" si="515">IF(V2690="Bangalore",IF(W2690="CLS",V2690&amp;"-"&amp;"CLS",V2690),(V2690))</f>
        <v>Cochin</v>
      </c>
    </row>
    <row r="2691" spans="1:38">
      <c r="A2691" s="13" t="s">
        <v>5693</v>
      </c>
      <c r="B2691" s="54">
        <v>44701.516653275503</v>
      </c>
      <c r="C2691" s="13" t="s">
        <v>78</v>
      </c>
      <c r="D2691" s="13">
        <v>1936</v>
      </c>
      <c r="E2691" s="13" t="s">
        <v>5694</v>
      </c>
      <c r="F2691" s="13" t="s">
        <v>33</v>
      </c>
      <c r="G2691" s="14">
        <v>1653036071457</v>
      </c>
      <c r="H2691" s="55">
        <v>0.64850694444444401</v>
      </c>
      <c r="I2691" s="33">
        <v>44889.648506944402</v>
      </c>
      <c r="J2691" s="58">
        <v>44889</v>
      </c>
      <c r="K2691" s="13" t="s">
        <v>425</v>
      </c>
      <c r="L2691" s="13" t="s">
        <v>30</v>
      </c>
      <c r="M2691" s="13" t="s">
        <v>745</v>
      </c>
      <c r="N2691" s="13" t="s">
        <v>215</v>
      </c>
      <c r="O2691" s="33" t="s">
        <v>38</v>
      </c>
      <c r="P2691" s="58" t="s">
        <v>38</v>
      </c>
      <c r="Q2691" s="33" t="s">
        <v>207</v>
      </c>
      <c r="R2691" s="14" t="s">
        <v>38</v>
      </c>
      <c r="S2691" s="13" t="s">
        <v>216</v>
      </c>
      <c r="T2691" s="13" t="s">
        <v>278</v>
      </c>
      <c r="U2691" s="33">
        <f t="shared" ca="1" si="504"/>
        <v>45744.56914039352</v>
      </c>
      <c r="V2691" s="13" t="str">
        <f t="shared" si="505"/>
        <v>Bangalore</v>
      </c>
      <c r="W2691" s="13" t="str">
        <f t="shared" si="506"/>
        <v>RI</v>
      </c>
      <c r="X2691" s="13">
        <f t="shared" si="507"/>
        <v>15</v>
      </c>
      <c r="Y2691" s="13" t="str">
        <f>IFERROR(VLOOKUP(C2691,ReceivingTeam[],2,FALSE),"HelpDesk")</f>
        <v>Branch office</v>
      </c>
      <c r="Z2691" s="67">
        <f t="shared" si="508"/>
        <v>44892.961006944402</v>
      </c>
      <c r="AA2691" s="68">
        <f t="shared" si="509"/>
        <v>44889</v>
      </c>
      <c r="AB2691" s="69" t="b">
        <f t="shared" si="510"/>
        <v>1</v>
      </c>
      <c r="AC2691" s="70">
        <f t="shared" si="511"/>
        <v>3</v>
      </c>
      <c r="AD2691" s="67">
        <f t="shared" si="512"/>
        <v>44892.961006944402</v>
      </c>
      <c r="AE2691" s="67">
        <f>VLOOKUP(V2691,'Branch Wise Work Timelines'!C:G,3,FALSE)+AA2691</f>
        <v>44889.416666666664</v>
      </c>
      <c r="AF2691" s="67">
        <f>IF(V2691="Bangalore",VLOOKUP(V2691,'Branch Wise Work Timelines'!C:G,4,FALSE)+AA2691+1,IF(V2691="Mumbai",VLOOKUP(V2691,'Branch Wise Work Timelines'!C:G,4,FALSE)+AA2691+1,VLOOKUP(V2691,'Branch Wise Work Timelines'!C:G,4,FALSE)+AA2691))</f>
        <v>44890.104166666664</v>
      </c>
      <c r="AG2691" s="67">
        <f>WORKDAY.INTL(AA2691,1,11)+VLOOKUP(V2691,'Branch Wise Work Timelines'!C:G,3,FALSE)</f>
        <v>44890.416666666664</v>
      </c>
      <c r="AH2691" s="69" t="str">
        <f t="shared" ca="1" si="513"/>
        <v>Out of TAT</v>
      </c>
      <c r="AI2691" s="69">
        <f t="shared" ca="1" si="514"/>
        <v>20439</v>
      </c>
      <c r="AJ2691" s="69" t="str">
        <f ca="1">IF(AI2691&lt;0,"0-12",IFERROR(VLOOKUP(AI2691,Breakup[],2,FALSE),"&gt;24"))</f>
        <v>&gt;24</v>
      </c>
      <c r="AK2691" s="69" t="str">
        <f>VLOOKUP(V2691,Master!B:D,3,FALSE)</f>
        <v>South</v>
      </c>
      <c r="AL2691" s="69" t="str">
        <f t="shared" si="515"/>
        <v>Bangalore</v>
      </c>
    </row>
    <row r="2692" spans="1:38">
      <c r="A2692" s="13" t="s">
        <v>5695</v>
      </c>
      <c r="B2692" s="54">
        <v>44701.624185219902</v>
      </c>
      <c r="C2692" s="13" t="s">
        <v>1079</v>
      </c>
      <c r="D2692" s="13">
        <v>1736</v>
      </c>
      <c r="E2692" s="13" t="s">
        <v>5696</v>
      </c>
      <c r="F2692" s="13" t="s">
        <v>15</v>
      </c>
      <c r="G2692" s="14">
        <v>1653042448483</v>
      </c>
      <c r="H2692" s="55">
        <v>0.15136574074074099</v>
      </c>
      <c r="I2692" s="33">
        <v>44890.151365740698</v>
      </c>
      <c r="J2692" s="58">
        <v>44890</v>
      </c>
      <c r="K2692" s="13" t="s">
        <v>213</v>
      </c>
      <c r="L2692" s="13" t="s">
        <v>30</v>
      </c>
      <c r="M2692" s="13" t="s">
        <v>75</v>
      </c>
      <c r="N2692" s="13" t="s">
        <v>215</v>
      </c>
      <c r="O2692" s="33" t="s">
        <v>38</v>
      </c>
      <c r="P2692" s="58" t="s">
        <v>38</v>
      </c>
      <c r="Q2692" s="33" t="s">
        <v>207</v>
      </c>
      <c r="R2692" s="14" t="s">
        <v>38</v>
      </c>
      <c r="S2692" s="13" t="s">
        <v>208</v>
      </c>
      <c r="T2692" s="13" t="s">
        <v>209</v>
      </c>
      <c r="U2692" s="33">
        <f t="shared" ca="1" si="504"/>
        <v>45744.56914039352</v>
      </c>
      <c r="V2692" s="13" t="str">
        <f t="shared" si="505"/>
        <v>Bangalore</v>
      </c>
      <c r="W2692" s="13" t="str">
        <f t="shared" si="506"/>
        <v>CLS</v>
      </c>
      <c r="X2692" s="13">
        <f t="shared" si="507"/>
        <v>3</v>
      </c>
      <c r="Y2692" s="13" t="str">
        <f>IFERROR(VLOOKUP(C2692,ReceivingTeam[],2,FALSE),"HelpDesk")</f>
        <v>HelpDesk</v>
      </c>
      <c r="Z2692" s="67">
        <f t="shared" si="508"/>
        <v>44890.916666666664</v>
      </c>
      <c r="AA2692" s="68">
        <f t="shared" si="509"/>
        <v>44890</v>
      </c>
      <c r="AB2692" s="69" t="b">
        <f t="shared" si="510"/>
        <v>1</v>
      </c>
      <c r="AC2692" s="70">
        <f t="shared" si="511"/>
        <v>0.5</v>
      </c>
      <c r="AD2692" s="67">
        <f t="shared" si="512"/>
        <v>44890.916666666664</v>
      </c>
      <c r="AE2692" s="67">
        <f>VLOOKUP(V2692,'Branch Wise Work Timelines'!C:G,3,FALSE)+AA2692</f>
        <v>44890.416666666664</v>
      </c>
      <c r="AF2692" s="67">
        <f>IF(V2692="Bangalore",VLOOKUP(V2692,'Branch Wise Work Timelines'!C:G,4,FALSE)+AA2692+1,IF(V2692="Mumbai",VLOOKUP(V2692,'Branch Wise Work Timelines'!C:G,4,FALSE)+AA2692+1,VLOOKUP(V2692,'Branch Wise Work Timelines'!C:G,4,FALSE)+AA2692))</f>
        <v>44891.104166666664</v>
      </c>
      <c r="AG2692" s="67">
        <f>WORKDAY.INTL(AA2692,1,11)+VLOOKUP(V2692,'Branch Wise Work Timelines'!C:G,3,FALSE)</f>
        <v>44891.416666666664</v>
      </c>
      <c r="AH2692" s="69" t="str">
        <f t="shared" ca="1" si="513"/>
        <v>Out of TAT</v>
      </c>
      <c r="AI2692" s="69">
        <f t="shared" ca="1" si="514"/>
        <v>20488</v>
      </c>
      <c r="AJ2692" s="69" t="str">
        <f ca="1">IF(AI2692&lt;0,"0-12",IFERROR(VLOOKUP(AI2692,Breakup[],2,FALSE),"&gt;24"))</f>
        <v>&gt;24</v>
      </c>
      <c r="AK2692" s="69" t="str">
        <f>VLOOKUP(V2692,Master!B:D,3,FALSE)</f>
        <v>South</v>
      </c>
      <c r="AL2692" s="69" t="str">
        <f t="shared" si="515"/>
        <v>Bangalore-CLS</v>
      </c>
    </row>
    <row r="2693" spans="1:38">
      <c r="A2693" s="13" t="s">
        <v>5697</v>
      </c>
      <c r="B2693" s="54">
        <v>44701.623186655102</v>
      </c>
      <c r="C2693" s="13" t="s">
        <v>1079</v>
      </c>
      <c r="D2693" s="13">
        <v>1337</v>
      </c>
      <c r="E2693" s="13" t="s">
        <v>5698</v>
      </c>
      <c r="F2693" s="13" t="s">
        <v>15</v>
      </c>
      <c r="G2693" s="14">
        <v>1653042448483</v>
      </c>
      <c r="H2693" s="55">
        <v>0.70021990740740703</v>
      </c>
      <c r="I2693" s="33">
        <v>44888.700219907398</v>
      </c>
      <c r="J2693" s="58">
        <v>44888</v>
      </c>
      <c r="K2693" s="13" t="s">
        <v>213</v>
      </c>
      <c r="L2693" s="13" t="s">
        <v>30</v>
      </c>
      <c r="M2693" s="13" t="s">
        <v>75</v>
      </c>
      <c r="N2693" s="13" t="s">
        <v>215</v>
      </c>
      <c r="O2693" s="33" t="s">
        <v>38</v>
      </c>
      <c r="P2693" s="58" t="s">
        <v>38</v>
      </c>
      <c r="Q2693" s="33" t="s">
        <v>207</v>
      </c>
      <c r="R2693" s="14" t="s">
        <v>38</v>
      </c>
      <c r="S2693" s="13" t="s">
        <v>208</v>
      </c>
      <c r="T2693" s="13" t="s">
        <v>209</v>
      </c>
      <c r="U2693" s="33">
        <f t="shared" ca="1" si="504"/>
        <v>45744.56914039352</v>
      </c>
      <c r="V2693" s="13" t="str">
        <f t="shared" si="505"/>
        <v>Bangalore</v>
      </c>
      <c r="W2693" s="13" t="str">
        <f t="shared" si="506"/>
        <v>CLS</v>
      </c>
      <c r="X2693" s="13">
        <f t="shared" si="507"/>
        <v>16</v>
      </c>
      <c r="Y2693" s="13" t="str">
        <f>IFERROR(VLOOKUP(C2693,ReceivingTeam[],2,FALSE),"HelpDesk")</f>
        <v>HelpDesk</v>
      </c>
      <c r="Z2693" s="67">
        <f t="shared" si="508"/>
        <v>44889.512719907398</v>
      </c>
      <c r="AA2693" s="68">
        <f t="shared" si="509"/>
        <v>44888</v>
      </c>
      <c r="AB2693" s="69" t="b">
        <f t="shared" si="510"/>
        <v>1</v>
      </c>
      <c r="AC2693" s="70">
        <f t="shared" si="511"/>
        <v>0.5</v>
      </c>
      <c r="AD2693" s="67">
        <f t="shared" si="512"/>
        <v>44889.512719907398</v>
      </c>
      <c r="AE2693" s="67">
        <f>VLOOKUP(V2693,'Branch Wise Work Timelines'!C:G,3,FALSE)+AA2693</f>
        <v>44888.416666666664</v>
      </c>
      <c r="AF2693" s="67">
        <f>IF(V2693="Bangalore",VLOOKUP(V2693,'Branch Wise Work Timelines'!C:G,4,FALSE)+AA2693+1,IF(V2693="Mumbai",VLOOKUP(V2693,'Branch Wise Work Timelines'!C:G,4,FALSE)+AA2693+1,VLOOKUP(V2693,'Branch Wise Work Timelines'!C:G,4,FALSE)+AA2693))</f>
        <v>44889.104166666664</v>
      </c>
      <c r="AG2693" s="67">
        <f>WORKDAY.INTL(AA2693,1,11)+VLOOKUP(V2693,'Branch Wise Work Timelines'!C:G,3,FALSE)</f>
        <v>44889.416666666664</v>
      </c>
      <c r="AH2693" s="69" t="str">
        <f t="shared" ca="1" si="513"/>
        <v>Out of TAT</v>
      </c>
      <c r="AI2693" s="69">
        <f t="shared" ca="1" si="514"/>
        <v>20522</v>
      </c>
      <c r="AJ2693" s="69" t="str">
        <f ca="1">IF(AI2693&lt;0,"0-12",IFERROR(VLOOKUP(AI2693,Breakup[],2,FALSE),"&gt;24"))</f>
        <v>&gt;24</v>
      </c>
      <c r="AK2693" s="69" t="str">
        <f>VLOOKUP(V2693,Master!B:D,3,FALSE)</f>
        <v>South</v>
      </c>
      <c r="AL2693" s="69" t="str">
        <f t="shared" si="515"/>
        <v>Bangalore-CLS</v>
      </c>
    </row>
    <row r="2694" spans="1:38">
      <c r="A2694" s="13" t="s">
        <v>5699</v>
      </c>
      <c r="B2694" s="54">
        <v>44701.504502777803</v>
      </c>
      <c r="C2694" s="13" t="s">
        <v>110</v>
      </c>
      <c r="D2694" s="13">
        <v>265</v>
      </c>
      <c r="E2694" s="13" t="s">
        <v>5700</v>
      </c>
      <c r="F2694" s="13" t="s">
        <v>33</v>
      </c>
      <c r="G2694" s="14">
        <v>1653029519755</v>
      </c>
      <c r="H2694" s="55">
        <v>0.95192129629629596</v>
      </c>
      <c r="I2694" s="33">
        <v>44881.951921296299</v>
      </c>
      <c r="J2694" s="58">
        <v>44881</v>
      </c>
      <c r="K2694" s="13" t="s">
        <v>263</v>
      </c>
      <c r="L2694" s="13" t="s">
        <v>69</v>
      </c>
      <c r="M2694" s="13" t="s">
        <v>101</v>
      </c>
      <c r="N2694" s="13" t="s">
        <v>215</v>
      </c>
      <c r="O2694" s="33" t="s">
        <v>38</v>
      </c>
      <c r="P2694" s="58" t="s">
        <v>38</v>
      </c>
      <c r="Q2694" s="33" t="s">
        <v>207</v>
      </c>
      <c r="R2694" s="14" t="s">
        <v>38</v>
      </c>
      <c r="S2694" s="13" t="s">
        <v>208</v>
      </c>
      <c r="T2694" s="13" t="s">
        <v>209</v>
      </c>
      <c r="U2694" s="33">
        <f t="shared" ca="1" si="504"/>
        <v>45744.56914039352</v>
      </c>
      <c r="V2694" s="13" t="str">
        <f t="shared" si="505"/>
        <v>Mumbai</v>
      </c>
      <c r="W2694" s="13" t="str">
        <f t="shared" si="506"/>
        <v>RI</v>
      </c>
      <c r="X2694" s="13">
        <f t="shared" si="507"/>
        <v>22</v>
      </c>
      <c r="Y2694" s="13" t="str">
        <f>IFERROR(VLOOKUP(C2694,ReceivingTeam[],2,FALSE),"HelpDesk")</f>
        <v>Branch office</v>
      </c>
      <c r="Z2694" s="67">
        <f t="shared" si="508"/>
        <v>44882.618587962963</v>
      </c>
      <c r="AA2694" s="68">
        <f t="shared" si="509"/>
        <v>44881</v>
      </c>
      <c r="AB2694" s="69" t="b">
        <f t="shared" si="510"/>
        <v>1</v>
      </c>
      <c r="AC2694" s="70">
        <f t="shared" si="511"/>
        <v>0.5</v>
      </c>
      <c r="AD2694" s="67">
        <f t="shared" si="512"/>
        <v>44882.618587962963</v>
      </c>
      <c r="AE2694" s="67">
        <f>VLOOKUP(V2694,'Branch Wise Work Timelines'!C:G,3,FALSE)+AA2694</f>
        <v>44881.416666666664</v>
      </c>
      <c r="AF2694" s="67">
        <f>IF(V2694="Bangalore",VLOOKUP(V2694,'Branch Wise Work Timelines'!C:G,4,FALSE)+AA2694+1,IF(V2694="Mumbai",VLOOKUP(V2694,'Branch Wise Work Timelines'!C:G,4,FALSE)+AA2694+1,VLOOKUP(V2694,'Branch Wise Work Timelines'!C:G,4,FALSE)+AA2694))</f>
        <v>44882.25</v>
      </c>
      <c r="AG2694" s="67">
        <f>WORKDAY.INTL(AA2694,1,11)+VLOOKUP(V2694,'Branch Wise Work Timelines'!C:G,3,FALSE)</f>
        <v>44882.416666666664</v>
      </c>
      <c r="AH2694" s="69" t="str">
        <f t="shared" ca="1" si="513"/>
        <v>Out of TAT</v>
      </c>
      <c r="AI2694" s="69">
        <f t="shared" ca="1" si="514"/>
        <v>20687</v>
      </c>
      <c r="AJ2694" s="69" t="str">
        <f ca="1">IF(AI2694&lt;0,"0-12",IFERROR(VLOOKUP(AI2694,Breakup[],2,FALSE),"&gt;24"))</f>
        <v>&gt;24</v>
      </c>
      <c r="AK2694" s="69" t="str">
        <f>VLOOKUP(V2694,Master!B:D,3,FALSE)</f>
        <v>East</v>
      </c>
      <c r="AL2694" s="69" t="str">
        <f t="shared" si="515"/>
        <v>Mumbai</v>
      </c>
    </row>
    <row r="2695" spans="1:38">
      <c r="A2695" s="13" t="s">
        <v>5701</v>
      </c>
      <c r="B2695" s="54">
        <v>44701.572146840299</v>
      </c>
      <c r="C2695" s="13" t="s">
        <v>91</v>
      </c>
      <c r="D2695" s="13">
        <v>681</v>
      </c>
      <c r="E2695" s="13" t="s">
        <v>5702</v>
      </c>
      <c r="F2695" s="13" t="s">
        <v>33</v>
      </c>
      <c r="G2695" s="14">
        <v>1653037600168</v>
      </c>
      <c r="H2695" s="55">
        <v>0.67516203703703703</v>
      </c>
      <c r="I2695" s="33">
        <v>44888.675162036998</v>
      </c>
      <c r="J2695" s="58">
        <v>44888</v>
      </c>
      <c r="K2695" s="13" t="s">
        <v>213</v>
      </c>
      <c r="L2695" s="13" t="s">
        <v>30</v>
      </c>
      <c r="M2695" s="13" t="s">
        <v>282</v>
      </c>
      <c r="N2695" s="13" t="s">
        <v>206</v>
      </c>
      <c r="O2695" s="33" t="s">
        <v>38</v>
      </c>
      <c r="P2695" s="58" t="s">
        <v>38</v>
      </c>
      <c r="Q2695" s="33" t="s">
        <v>207</v>
      </c>
      <c r="R2695" s="14" t="s">
        <v>38</v>
      </c>
      <c r="S2695" s="13" t="s">
        <v>208</v>
      </c>
      <c r="T2695" s="13" t="s">
        <v>209</v>
      </c>
      <c r="U2695" s="33">
        <f t="shared" ca="1" si="504"/>
        <v>45744.56914039352</v>
      </c>
      <c r="V2695" s="13" t="str">
        <f t="shared" si="505"/>
        <v>Bangalore</v>
      </c>
      <c r="W2695" s="13" t="str">
        <f t="shared" si="506"/>
        <v>RI</v>
      </c>
      <c r="X2695" s="13">
        <f t="shared" si="507"/>
        <v>16</v>
      </c>
      <c r="Y2695" s="13" t="str">
        <f>IFERROR(VLOOKUP(C2695,ReceivingTeam[],2,FALSE),"HelpDesk")</f>
        <v>Branch office</v>
      </c>
      <c r="Z2695" s="67">
        <f t="shared" si="508"/>
        <v>44889.487662036998</v>
      </c>
      <c r="AA2695" s="68">
        <f t="shared" si="509"/>
        <v>44888</v>
      </c>
      <c r="AB2695" s="69" t="b">
        <f t="shared" si="510"/>
        <v>1</v>
      </c>
      <c r="AC2695" s="70">
        <f t="shared" si="511"/>
        <v>0.5</v>
      </c>
      <c r="AD2695" s="67">
        <f t="shared" si="512"/>
        <v>44889.487662036998</v>
      </c>
      <c r="AE2695" s="67">
        <f>VLOOKUP(V2695,'Branch Wise Work Timelines'!C:G,3,FALSE)+AA2695</f>
        <v>44888.416666666664</v>
      </c>
      <c r="AF2695" s="67">
        <f>IF(V2695="Bangalore",VLOOKUP(V2695,'Branch Wise Work Timelines'!C:G,4,FALSE)+AA2695+1,IF(V2695="Mumbai",VLOOKUP(V2695,'Branch Wise Work Timelines'!C:G,4,FALSE)+AA2695+1,VLOOKUP(V2695,'Branch Wise Work Timelines'!C:G,4,FALSE)+AA2695))</f>
        <v>44889.104166666664</v>
      </c>
      <c r="AG2695" s="67">
        <f>WORKDAY.INTL(AA2695,1,11)+VLOOKUP(V2695,'Branch Wise Work Timelines'!C:G,3,FALSE)</f>
        <v>44889.416666666664</v>
      </c>
      <c r="AH2695" s="69" t="str">
        <f t="shared" ca="1" si="513"/>
        <v>Out of TAT</v>
      </c>
      <c r="AI2695" s="69">
        <f t="shared" ca="1" si="514"/>
        <v>20522</v>
      </c>
      <c r="AJ2695" s="69" t="str">
        <f ca="1">IF(AI2695&lt;0,"0-12",IFERROR(VLOOKUP(AI2695,Breakup[],2,FALSE),"&gt;24"))</f>
        <v>&gt;24</v>
      </c>
      <c r="AK2695" s="69" t="str">
        <f>VLOOKUP(V2695,Master!B:D,3,FALSE)</f>
        <v>South</v>
      </c>
      <c r="AL2695" s="69" t="str">
        <f t="shared" si="515"/>
        <v>Bangalore</v>
      </c>
    </row>
    <row r="2696" spans="1:38">
      <c r="A2696" s="13" t="s">
        <v>5703</v>
      </c>
      <c r="B2696" s="54">
        <v>44701.607676006897</v>
      </c>
      <c r="C2696" s="13" t="s">
        <v>989</v>
      </c>
      <c r="D2696" s="13">
        <v>1002</v>
      </c>
      <c r="E2696" s="13" t="s">
        <v>5704</v>
      </c>
      <c r="F2696" s="13" t="s">
        <v>33</v>
      </c>
      <c r="G2696" s="14">
        <v>1653042753296</v>
      </c>
      <c r="H2696" s="55">
        <v>0.35395833333333299</v>
      </c>
      <c r="I2696" s="33">
        <v>44884.353958333297</v>
      </c>
      <c r="J2696" s="58">
        <v>44884</v>
      </c>
      <c r="K2696" s="13" t="s">
        <v>213</v>
      </c>
      <c r="L2696" s="13" t="s">
        <v>30</v>
      </c>
      <c r="M2696" s="13" t="s">
        <v>282</v>
      </c>
      <c r="N2696" s="13" t="s">
        <v>206</v>
      </c>
      <c r="O2696" s="33" t="s">
        <v>38</v>
      </c>
      <c r="P2696" s="58" t="s">
        <v>38</v>
      </c>
      <c r="Q2696" s="33" t="s">
        <v>207</v>
      </c>
      <c r="R2696" s="14" t="s">
        <v>38</v>
      </c>
      <c r="S2696" s="13" t="s">
        <v>216</v>
      </c>
      <c r="T2696" s="13" t="s">
        <v>217</v>
      </c>
      <c r="U2696" s="33">
        <f t="shared" ca="1" si="504"/>
        <v>45744.56914039352</v>
      </c>
      <c r="V2696" s="13" t="str">
        <f t="shared" si="505"/>
        <v>Bangalore</v>
      </c>
      <c r="W2696" s="13" t="str">
        <f t="shared" si="506"/>
        <v>RI</v>
      </c>
      <c r="X2696" s="13">
        <f t="shared" si="507"/>
        <v>8</v>
      </c>
      <c r="Y2696" s="13" t="str">
        <f>IFERROR(VLOOKUP(C2696,ReceivingTeam[],2,FALSE),"HelpDesk")</f>
        <v>HelpDesk</v>
      </c>
      <c r="Z2696" s="67">
        <f t="shared" si="508"/>
        <v>44884.916666666664</v>
      </c>
      <c r="AA2696" s="68">
        <f t="shared" si="509"/>
        <v>44884</v>
      </c>
      <c r="AB2696" s="69" t="b">
        <f t="shared" si="510"/>
        <v>1</v>
      </c>
      <c r="AC2696" s="70">
        <f t="shared" si="511"/>
        <v>0.5</v>
      </c>
      <c r="AD2696" s="67">
        <f t="shared" si="512"/>
        <v>44884.916666666664</v>
      </c>
      <c r="AE2696" s="67">
        <f>VLOOKUP(V2696,'Branch Wise Work Timelines'!C:G,3,FALSE)+AA2696</f>
        <v>44884.416666666664</v>
      </c>
      <c r="AF2696" s="67">
        <f>IF(V2696="Bangalore",VLOOKUP(V2696,'Branch Wise Work Timelines'!C:G,4,FALSE)+AA2696+1,IF(V2696="Mumbai",VLOOKUP(V2696,'Branch Wise Work Timelines'!C:G,4,FALSE)+AA2696+1,VLOOKUP(V2696,'Branch Wise Work Timelines'!C:G,4,FALSE)+AA2696))</f>
        <v>44885.104166666664</v>
      </c>
      <c r="AG2696" s="67">
        <f>WORKDAY.INTL(AA2696,1,11)+VLOOKUP(V2696,'Branch Wise Work Timelines'!C:G,3,FALSE)</f>
        <v>44886.416666666664</v>
      </c>
      <c r="AH2696" s="69" t="str">
        <f t="shared" ca="1" si="513"/>
        <v>Out of TAT</v>
      </c>
      <c r="AI2696" s="69">
        <f t="shared" ca="1" si="514"/>
        <v>20632</v>
      </c>
      <c r="AJ2696" s="69" t="str">
        <f ca="1">IF(AI2696&lt;0,"0-12",IFERROR(VLOOKUP(AI2696,Breakup[],2,FALSE),"&gt;24"))</f>
        <v>&gt;24</v>
      </c>
      <c r="AK2696" s="69" t="str">
        <f>VLOOKUP(V2696,Master!B:D,3,FALSE)</f>
        <v>South</v>
      </c>
      <c r="AL2696" s="69" t="str">
        <f t="shared" si="515"/>
        <v>Bangalore</v>
      </c>
    </row>
    <row r="2697" spans="1:38">
      <c r="A2697" s="13" t="s">
        <v>5705</v>
      </c>
      <c r="B2697" s="54">
        <v>44701.666713229199</v>
      </c>
      <c r="C2697" s="13" t="s">
        <v>316</v>
      </c>
      <c r="D2697" s="13">
        <v>1755</v>
      </c>
      <c r="E2697" s="13" t="s">
        <v>5706</v>
      </c>
      <c r="F2697" s="13" t="s">
        <v>33</v>
      </c>
      <c r="G2697" s="14">
        <v>1653043298777</v>
      </c>
      <c r="H2697" s="55">
        <v>0.28412037037037002</v>
      </c>
      <c r="I2697" s="33">
        <v>44891.284120370401</v>
      </c>
      <c r="J2697" s="58">
        <v>44891</v>
      </c>
      <c r="K2697" s="13" t="s">
        <v>213</v>
      </c>
      <c r="L2697" s="13" t="s">
        <v>30</v>
      </c>
      <c r="M2697" s="13" t="s">
        <v>282</v>
      </c>
      <c r="N2697" s="13" t="s">
        <v>206</v>
      </c>
      <c r="O2697" s="33">
        <v>44891.662349537</v>
      </c>
      <c r="P2697" s="58">
        <v>44891</v>
      </c>
      <c r="Q2697" s="33" t="s">
        <v>237</v>
      </c>
      <c r="R2697" s="14">
        <v>752</v>
      </c>
      <c r="S2697" s="13" t="s">
        <v>216</v>
      </c>
      <c r="T2697" s="13" t="s">
        <v>278</v>
      </c>
      <c r="U2697" s="33">
        <f t="shared" ca="1" si="504"/>
        <v>45744.56914039352</v>
      </c>
      <c r="V2697" s="13" t="str">
        <f t="shared" si="505"/>
        <v>Bangalore</v>
      </c>
      <c r="W2697" s="13" t="str">
        <f t="shared" si="506"/>
        <v>RI</v>
      </c>
      <c r="X2697" s="13">
        <f t="shared" si="507"/>
        <v>6</v>
      </c>
      <c r="Y2697" s="13" t="str">
        <f>IFERROR(VLOOKUP(C2697,ReceivingTeam[],2,FALSE),"HelpDesk")</f>
        <v>HelpDesk</v>
      </c>
      <c r="Z2697" s="67">
        <f t="shared" si="508"/>
        <v>44895.729166666664</v>
      </c>
      <c r="AA2697" s="68">
        <f t="shared" si="509"/>
        <v>44891</v>
      </c>
      <c r="AB2697" s="69" t="b">
        <f t="shared" si="510"/>
        <v>1</v>
      </c>
      <c r="AC2697" s="70">
        <f t="shared" si="511"/>
        <v>3</v>
      </c>
      <c r="AD2697" s="67">
        <f t="shared" si="512"/>
        <v>44895.729166666664</v>
      </c>
      <c r="AE2697" s="67">
        <f>VLOOKUP(V2697,'Branch Wise Work Timelines'!C:G,3,FALSE)+AA2697</f>
        <v>44891.416666666664</v>
      </c>
      <c r="AF2697" s="67">
        <f>IF(V2697="Bangalore",VLOOKUP(V2697,'Branch Wise Work Timelines'!C:G,4,FALSE)+AA2697+1,IF(V2697="Mumbai",VLOOKUP(V2697,'Branch Wise Work Timelines'!C:G,4,FALSE)+AA2697+1,VLOOKUP(V2697,'Branch Wise Work Timelines'!C:G,4,FALSE)+AA2697))</f>
        <v>44892.104166666664</v>
      </c>
      <c r="AG2697" s="67">
        <f>WORKDAY.INTL(AA2697,1,11)+VLOOKUP(V2697,'Branch Wise Work Timelines'!C:G,3,FALSE)</f>
        <v>44893.416666666664</v>
      </c>
      <c r="AH2697" s="69" t="str">
        <f t="shared" si="513"/>
        <v>Met</v>
      </c>
      <c r="AI2697" s="69">
        <f t="shared" ca="1" si="514"/>
        <v>20373</v>
      </c>
      <c r="AJ2697" s="69" t="str">
        <f ca="1">IF(AI2697&lt;0,"0-12",IFERROR(VLOOKUP(AI2697,Breakup[],2,FALSE),"&gt;24"))</f>
        <v>&gt;24</v>
      </c>
      <c r="AK2697" s="69" t="str">
        <f>VLOOKUP(V2697,Master!B:D,3,FALSE)</f>
        <v>South</v>
      </c>
      <c r="AL2697" s="69" t="str">
        <f t="shared" si="515"/>
        <v>Bangalore</v>
      </c>
    </row>
    <row r="2698" spans="1:38">
      <c r="A2698" s="13" t="s">
        <v>5707</v>
      </c>
      <c r="B2698" s="54">
        <v>44701.509911840301</v>
      </c>
      <c r="C2698" s="13" t="s">
        <v>89</v>
      </c>
      <c r="D2698" s="13">
        <v>1588</v>
      </c>
      <c r="E2698" s="13" t="s">
        <v>5708</v>
      </c>
      <c r="F2698" s="13" t="s">
        <v>15</v>
      </c>
      <c r="G2698" s="14">
        <v>1653032881003</v>
      </c>
      <c r="H2698" s="55">
        <v>8.5775462962962998E-2</v>
      </c>
      <c r="I2698" s="33">
        <v>44885.085775462998</v>
      </c>
      <c r="J2698" s="58">
        <v>44885</v>
      </c>
      <c r="K2698" s="13" t="s">
        <v>213</v>
      </c>
      <c r="L2698" s="13" t="s">
        <v>30</v>
      </c>
      <c r="M2698" s="13" t="s">
        <v>75</v>
      </c>
      <c r="N2698" s="13" t="s">
        <v>215</v>
      </c>
      <c r="O2698" s="33" t="s">
        <v>38</v>
      </c>
      <c r="P2698" s="58" t="s">
        <v>38</v>
      </c>
      <c r="Q2698" s="33" t="s">
        <v>207</v>
      </c>
      <c r="R2698" s="14" t="s">
        <v>38</v>
      </c>
      <c r="S2698" s="13" t="s">
        <v>216</v>
      </c>
      <c r="T2698" s="13" t="s">
        <v>217</v>
      </c>
      <c r="U2698" s="33">
        <f t="shared" ca="1" si="504"/>
        <v>45744.56914039352</v>
      </c>
      <c r="V2698" s="13" t="str">
        <f t="shared" si="505"/>
        <v>Bangalore</v>
      </c>
      <c r="W2698" s="13" t="str">
        <f t="shared" si="506"/>
        <v>CLS</v>
      </c>
      <c r="X2698" s="13">
        <f t="shared" si="507"/>
        <v>2</v>
      </c>
      <c r="Y2698" s="13" t="str">
        <f>IFERROR(VLOOKUP(C2698,ReceivingTeam[],2,FALSE),"HelpDesk")</f>
        <v>Branch office</v>
      </c>
      <c r="Z2698" s="67">
        <f t="shared" si="508"/>
        <v>44885.916666666664</v>
      </c>
      <c r="AA2698" s="68">
        <f t="shared" si="509"/>
        <v>44885</v>
      </c>
      <c r="AB2698" s="69" t="b">
        <f t="shared" si="510"/>
        <v>0</v>
      </c>
      <c r="AC2698" s="70">
        <f t="shared" si="511"/>
        <v>0.5</v>
      </c>
      <c r="AD2698" s="67">
        <f t="shared" si="512"/>
        <v>44885.916666666664</v>
      </c>
      <c r="AE2698" s="67">
        <f>VLOOKUP(V2698,'Branch Wise Work Timelines'!C:G,3,FALSE)+AA2698</f>
        <v>44885.416666666664</v>
      </c>
      <c r="AF2698" s="67">
        <f>IF(V2698="Bangalore",VLOOKUP(V2698,'Branch Wise Work Timelines'!C:G,4,FALSE)+AA2698+1,IF(V2698="Mumbai",VLOOKUP(V2698,'Branch Wise Work Timelines'!C:G,4,FALSE)+AA2698+1,VLOOKUP(V2698,'Branch Wise Work Timelines'!C:G,4,FALSE)+AA2698))</f>
        <v>44886.104166666664</v>
      </c>
      <c r="AG2698" s="67">
        <f>WORKDAY.INTL(AA2698,1,11)+VLOOKUP(V2698,'Branch Wise Work Timelines'!C:G,3,FALSE)</f>
        <v>44886.416666666664</v>
      </c>
      <c r="AH2698" s="69" t="str">
        <f t="shared" ca="1" si="513"/>
        <v>Out of TAT</v>
      </c>
      <c r="AI2698" s="69">
        <f t="shared" ca="1" si="514"/>
        <v>20608</v>
      </c>
      <c r="AJ2698" s="69" t="str">
        <f ca="1">IF(AI2698&lt;0,"0-12",IFERROR(VLOOKUP(AI2698,Breakup[],2,FALSE),"&gt;24"))</f>
        <v>&gt;24</v>
      </c>
      <c r="AK2698" s="69" t="str">
        <f>VLOOKUP(V2698,Master!B:D,3,FALSE)</f>
        <v>South</v>
      </c>
      <c r="AL2698" s="69" t="str">
        <f t="shared" si="515"/>
        <v>Bangalore-CLS</v>
      </c>
    </row>
    <row r="2699" spans="1:38">
      <c r="A2699" s="13" t="s">
        <v>5709</v>
      </c>
      <c r="B2699" s="54">
        <v>44701.632717280103</v>
      </c>
      <c r="C2699" s="13" t="s">
        <v>722</v>
      </c>
      <c r="D2699" s="13">
        <v>1405</v>
      </c>
      <c r="E2699" s="13" t="s">
        <v>5710</v>
      </c>
      <c r="F2699" s="13" t="s">
        <v>15</v>
      </c>
      <c r="G2699" s="14">
        <v>1653042748167</v>
      </c>
      <c r="H2699" s="55">
        <v>0.85422453703703705</v>
      </c>
      <c r="I2699" s="33">
        <v>44882.854224536997</v>
      </c>
      <c r="J2699" s="58">
        <v>44882</v>
      </c>
      <c r="K2699" s="13" t="s">
        <v>213</v>
      </c>
      <c r="L2699" s="13" t="s">
        <v>30</v>
      </c>
      <c r="M2699" s="13" t="s">
        <v>214</v>
      </c>
      <c r="N2699" s="13" t="s">
        <v>206</v>
      </c>
      <c r="O2699" s="33" t="s">
        <v>38</v>
      </c>
      <c r="P2699" s="58" t="s">
        <v>38</v>
      </c>
      <c r="Q2699" s="33" t="s">
        <v>207</v>
      </c>
      <c r="R2699" s="14" t="s">
        <v>38</v>
      </c>
      <c r="S2699" s="13" t="s">
        <v>216</v>
      </c>
      <c r="T2699" s="13" t="s">
        <v>217</v>
      </c>
      <c r="U2699" s="33">
        <f t="shared" ca="1" si="504"/>
        <v>45744.56914039352</v>
      </c>
      <c r="V2699" s="13" t="str">
        <f t="shared" si="505"/>
        <v>Bangalore</v>
      </c>
      <c r="W2699" s="13" t="str">
        <f t="shared" si="506"/>
        <v>CLS</v>
      </c>
      <c r="X2699" s="13">
        <f t="shared" si="507"/>
        <v>20</v>
      </c>
      <c r="Y2699" s="13" t="str">
        <f>IFERROR(VLOOKUP(C2699,ReceivingTeam[],2,FALSE),"HelpDesk")</f>
        <v>HelpDesk</v>
      </c>
      <c r="Z2699" s="67">
        <f t="shared" si="508"/>
        <v>44883.666724536997</v>
      </c>
      <c r="AA2699" s="68">
        <f t="shared" si="509"/>
        <v>44882</v>
      </c>
      <c r="AB2699" s="69" t="b">
        <f t="shared" si="510"/>
        <v>1</v>
      </c>
      <c r="AC2699" s="70">
        <f t="shared" si="511"/>
        <v>0.5</v>
      </c>
      <c r="AD2699" s="67">
        <f t="shared" si="512"/>
        <v>44883.666724536997</v>
      </c>
      <c r="AE2699" s="67">
        <f>VLOOKUP(V2699,'Branch Wise Work Timelines'!C:G,3,FALSE)+AA2699</f>
        <v>44882.416666666664</v>
      </c>
      <c r="AF2699" s="67">
        <f>IF(V2699="Bangalore",VLOOKUP(V2699,'Branch Wise Work Timelines'!C:G,4,FALSE)+AA2699+1,IF(V2699="Mumbai",VLOOKUP(V2699,'Branch Wise Work Timelines'!C:G,4,FALSE)+AA2699+1,VLOOKUP(V2699,'Branch Wise Work Timelines'!C:G,4,FALSE)+AA2699))</f>
        <v>44883.104166666664</v>
      </c>
      <c r="AG2699" s="67">
        <f>WORKDAY.INTL(AA2699,1,11)+VLOOKUP(V2699,'Branch Wise Work Timelines'!C:G,3,FALSE)</f>
        <v>44883.416666666664</v>
      </c>
      <c r="AH2699" s="69" t="str">
        <f t="shared" ca="1" si="513"/>
        <v>Out of TAT</v>
      </c>
      <c r="AI2699" s="69">
        <f t="shared" ca="1" si="514"/>
        <v>20662</v>
      </c>
      <c r="AJ2699" s="69" t="str">
        <f ca="1">IF(AI2699&lt;0,"0-12",IFERROR(VLOOKUP(AI2699,Breakup[],2,FALSE),"&gt;24"))</f>
        <v>&gt;24</v>
      </c>
      <c r="AK2699" s="69" t="str">
        <f>VLOOKUP(V2699,Master!B:D,3,FALSE)</f>
        <v>South</v>
      </c>
      <c r="AL2699" s="69" t="str">
        <f t="shared" si="515"/>
        <v>Bangalore-CLS</v>
      </c>
    </row>
    <row r="2700" spans="1:38">
      <c r="A2700" s="13" t="s">
        <v>5711</v>
      </c>
      <c r="B2700" s="54">
        <v>44700.649817210702</v>
      </c>
      <c r="C2700" s="13" t="s">
        <v>414</v>
      </c>
      <c r="D2700" s="13">
        <v>1014</v>
      </c>
      <c r="E2700" s="13" t="s">
        <v>5712</v>
      </c>
      <c r="F2700" s="13" t="s">
        <v>33</v>
      </c>
      <c r="G2700" s="14">
        <v>1653019953472</v>
      </c>
      <c r="H2700" s="55">
        <v>0.36099537037036999</v>
      </c>
      <c r="I2700" s="33">
        <v>44885.3609953704</v>
      </c>
      <c r="J2700" s="58">
        <v>44885</v>
      </c>
      <c r="K2700" s="13" t="s">
        <v>397</v>
      </c>
      <c r="L2700" s="13" t="s">
        <v>50</v>
      </c>
      <c r="M2700" s="13" t="s">
        <v>153</v>
      </c>
      <c r="N2700" s="13" t="s">
        <v>215</v>
      </c>
      <c r="O2700" s="33" t="s">
        <v>38</v>
      </c>
      <c r="P2700" s="58" t="s">
        <v>38</v>
      </c>
      <c r="Q2700" s="33" t="s">
        <v>207</v>
      </c>
      <c r="R2700" s="14" t="s">
        <v>38</v>
      </c>
      <c r="S2700" s="13" t="s">
        <v>216</v>
      </c>
      <c r="T2700" s="13" t="s">
        <v>217</v>
      </c>
      <c r="U2700" s="33">
        <f t="shared" ca="1" si="504"/>
        <v>45744.56914039352</v>
      </c>
      <c r="V2700" s="13" t="str">
        <f t="shared" si="505"/>
        <v>Cochin</v>
      </c>
      <c r="W2700" s="13" t="str">
        <f t="shared" si="506"/>
        <v>RI</v>
      </c>
      <c r="X2700" s="13">
        <f t="shared" si="507"/>
        <v>8</v>
      </c>
      <c r="Y2700" s="13" t="str">
        <f>IFERROR(VLOOKUP(C2700,ReceivingTeam[],2,FALSE),"HelpDesk")</f>
        <v>HelpDesk</v>
      </c>
      <c r="Z2700" s="67">
        <f t="shared" si="508"/>
        <v>44885.916666666664</v>
      </c>
      <c r="AA2700" s="68">
        <f t="shared" si="509"/>
        <v>44885</v>
      </c>
      <c r="AB2700" s="69" t="b">
        <f t="shared" si="510"/>
        <v>0</v>
      </c>
      <c r="AC2700" s="70">
        <f t="shared" si="511"/>
        <v>0.5</v>
      </c>
      <c r="AD2700" s="67">
        <f t="shared" si="512"/>
        <v>44885.916666666664</v>
      </c>
      <c r="AE2700" s="67">
        <f>VLOOKUP(V2700,'Branch Wise Work Timelines'!C:G,3,FALSE)+AA2700</f>
        <v>44885.416666666664</v>
      </c>
      <c r="AF2700" s="67">
        <f>IF(V2700="Bangalore",VLOOKUP(V2700,'Branch Wise Work Timelines'!C:G,4,FALSE)+AA2700+1,IF(V2700="Mumbai",VLOOKUP(V2700,'Branch Wise Work Timelines'!C:G,4,FALSE)+AA2700+1,VLOOKUP(V2700,'Branch Wise Work Timelines'!C:G,4,FALSE)+AA2700))</f>
        <v>44885.770833333336</v>
      </c>
      <c r="AG2700" s="67">
        <f>WORKDAY.INTL(AA2700,1,11)+VLOOKUP(V2700,'Branch Wise Work Timelines'!C:G,3,FALSE)</f>
        <v>44886.416666666664</v>
      </c>
      <c r="AH2700" s="69" t="str">
        <f t="shared" ca="1" si="513"/>
        <v>Out of TAT</v>
      </c>
      <c r="AI2700" s="69">
        <f t="shared" ca="1" si="514"/>
        <v>20608</v>
      </c>
      <c r="AJ2700" s="69" t="str">
        <f ca="1">IF(AI2700&lt;0,"0-12",IFERROR(VLOOKUP(AI2700,Breakup[],2,FALSE),"&gt;24"))</f>
        <v>&gt;24</v>
      </c>
      <c r="AK2700" s="69" t="str">
        <f>VLOOKUP(V2700,Master!B:D,3,FALSE)</f>
        <v>South</v>
      </c>
      <c r="AL2700" s="69" t="str">
        <f t="shared" si="515"/>
        <v>Cochin</v>
      </c>
    </row>
    <row r="2701" spans="1:38">
      <c r="A2701" s="13" t="s">
        <v>5713</v>
      </c>
      <c r="B2701" s="54">
        <v>44701.671920335597</v>
      </c>
      <c r="C2701" s="13" t="s">
        <v>255</v>
      </c>
      <c r="D2701" s="13">
        <v>699</v>
      </c>
      <c r="E2701" s="13" t="s">
        <v>5714</v>
      </c>
      <c r="F2701" s="13" t="s">
        <v>33</v>
      </c>
      <c r="G2701" s="14">
        <v>1653044413419</v>
      </c>
      <c r="H2701" s="55">
        <v>0.11003472222222201</v>
      </c>
      <c r="I2701" s="33">
        <v>44881.110034722202</v>
      </c>
      <c r="J2701" s="58">
        <v>44881</v>
      </c>
      <c r="K2701" s="13" t="s">
        <v>257</v>
      </c>
      <c r="L2701" s="13" t="s">
        <v>72</v>
      </c>
      <c r="M2701" s="13" t="s">
        <v>255</v>
      </c>
      <c r="N2701" s="13" t="s">
        <v>206</v>
      </c>
      <c r="O2701" s="33" t="s">
        <v>38</v>
      </c>
      <c r="P2701" s="58" t="s">
        <v>38</v>
      </c>
      <c r="Q2701" s="33" t="s">
        <v>207</v>
      </c>
      <c r="R2701" s="14" t="s">
        <v>38</v>
      </c>
      <c r="S2701" s="13" t="s">
        <v>216</v>
      </c>
      <c r="T2701" s="13" t="s">
        <v>278</v>
      </c>
      <c r="U2701" s="33">
        <f t="shared" ca="1" si="504"/>
        <v>45744.56914039352</v>
      </c>
      <c r="V2701" s="13" t="str">
        <f t="shared" si="505"/>
        <v>Pune</v>
      </c>
      <c r="W2701" s="13" t="str">
        <f t="shared" si="506"/>
        <v>RI</v>
      </c>
      <c r="X2701" s="13">
        <f t="shared" si="507"/>
        <v>2</v>
      </c>
      <c r="Y2701" s="13" t="str">
        <f>IFERROR(VLOOKUP(C2701,ReceivingTeam[],2,FALSE),"HelpDesk")</f>
        <v>HelpDesk</v>
      </c>
      <c r="Z2701" s="67">
        <f t="shared" si="508"/>
        <v>44885.020833333336</v>
      </c>
      <c r="AA2701" s="68">
        <f t="shared" si="509"/>
        <v>44881</v>
      </c>
      <c r="AB2701" s="69" t="b">
        <f t="shared" si="510"/>
        <v>1</v>
      </c>
      <c r="AC2701" s="70">
        <f t="shared" si="511"/>
        <v>3</v>
      </c>
      <c r="AD2701" s="67">
        <f t="shared" si="512"/>
        <v>44885.020833333336</v>
      </c>
      <c r="AE2701" s="67">
        <f>VLOOKUP(V2701,'Branch Wise Work Timelines'!C:G,3,FALSE)+AA2701</f>
        <v>44881.395833333336</v>
      </c>
      <c r="AF2701" s="67">
        <f>IF(V2701="Bangalore",VLOOKUP(V2701,'Branch Wise Work Timelines'!C:G,4,FALSE)+AA2701+1,IF(V2701="Mumbai",VLOOKUP(V2701,'Branch Wise Work Timelines'!C:G,4,FALSE)+AA2701+1,VLOOKUP(V2701,'Branch Wise Work Timelines'!C:G,4,FALSE)+AA2701))</f>
        <v>44881.770833333336</v>
      </c>
      <c r="AG2701" s="67">
        <f>WORKDAY.INTL(AA2701,1,11)+VLOOKUP(V2701,'Branch Wise Work Timelines'!C:G,3,FALSE)</f>
        <v>44882.395833333336</v>
      </c>
      <c r="AH2701" s="69" t="str">
        <f t="shared" ca="1" si="513"/>
        <v>Out of TAT</v>
      </c>
      <c r="AI2701" s="69">
        <f t="shared" ca="1" si="514"/>
        <v>20630</v>
      </c>
      <c r="AJ2701" s="69" t="str">
        <f ca="1">IF(AI2701&lt;0,"0-12",IFERROR(VLOOKUP(AI2701,Breakup[],2,FALSE),"&gt;24"))</f>
        <v>&gt;24</v>
      </c>
      <c r="AK2701" s="69" t="str">
        <f>VLOOKUP(V2701,Master!B:D,3,FALSE)</f>
        <v>West</v>
      </c>
      <c r="AL2701" s="69" t="str">
        <f t="shared" si="515"/>
        <v>Pune</v>
      </c>
    </row>
    <row r="2702" spans="1:38">
      <c r="A2702" s="13" t="s">
        <v>5715</v>
      </c>
      <c r="B2702" s="54">
        <v>44701.658428356503</v>
      </c>
      <c r="C2702" s="13" t="s">
        <v>323</v>
      </c>
      <c r="D2702" s="13">
        <v>1317</v>
      </c>
      <c r="E2702" s="13" t="s">
        <v>5716</v>
      </c>
      <c r="F2702" s="13" t="s">
        <v>33</v>
      </c>
      <c r="G2702" s="14">
        <v>1653043912595</v>
      </c>
      <c r="H2702" s="55">
        <v>2.60185185185185E-2</v>
      </c>
      <c r="I2702" s="33">
        <v>44890.026018518503</v>
      </c>
      <c r="J2702" s="58">
        <v>44890</v>
      </c>
      <c r="K2702" s="13" t="s">
        <v>325</v>
      </c>
      <c r="L2702" s="13" t="s">
        <v>55</v>
      </c>
      <c r="M2702" s="13" t="s">
        <v>323</v>
      </c>
      <c r="N2702" s="13" t="s">
        <v>215</v>
      </c>
      <c r="O2702" s="33" t="s">
        <v>38</v>
      </c>
      <c r="P2702" s="58" t="s">
        <v>38</v>
      </c>
      <c r="Q2702" s="33" t="s">
        <v>207</v>
      </c>
      <c r="R2702" s="14" t="s">
        <v>38</v>
      </c>
      <c r="S2702" s="13" t="s">
        <v>208</v>
      </c>
      <c r="T2702" s="13" t="s">
        <v>209</v>
      </c>
      <c r="U2702" s="33">
        <f t="shared" ca="1" si="504"/>
        <v>45744.56914039352</v>
      </c>
      <c r="V2702" s="13" t="str">
        <f t="shared" si="505"/>
        <v>Delhi</v>
      </c>
      <c r="W2702" s="13" t="str">
        <f t="shared" si="506"/>
        <v>RI</v>
      </c>
      <c r="X2702" s="13">
        <f t="shared" si="507"/>
        <v>0</v>
      </c>
      <c r="Y2702" s="13" t="str">
        <f>IFERROR(VLOOKUP(C2702,ReceivingTeam[],2,FALSE),"HelpDesk")</f>
        <v>HelpDesk</v>
      </c>
      <c r="Z2702" s="67">
        <f t="shared" si="508"/>
        <v>44891.562499999993</v>
      </c>
      <c r="AA2702" s="68">
        <f t="shared" si="509"/>
        <v>44890</v>
      </c>
      <c r="AB2702" s="69" t="b">
        <f t="shared" si="510"/>
        <v>1</v>
      </c>
      <c r="AC2702" s="70">
        <f t="shared" si="511"/>
        <v>0.5</v>
      </c>
      <c r="AD2702" s="67">
        <f t="shared" si="512"/>
        <v>44891.562499999993</v>
      </c>
      <c r="AE2702" s="67">
        <f>VLOOKUP(V2702,'Branch Wise Work Timelines'!C:G,3,FALSE)+AA2702</f>
        <v>44890.416666666664</v>
      </c>
      <c r="AF2702" s="67">
        <f>IF(V2702="Bangalore",VLOOKUP(V2702,'Branch Wise Work Timelines'!C:G,4,FALSE)+AA2702+1,IF(V2702="Mumbai",VLOOKUP(V2702,'Branch Wise Work Timelines'!C:G,4,FALSE)+AA2702+1,VLOOKUP(V2702,'Branch Wise Work Timelines'!C:G,4,FALSE)+AA2702))</f>
        <v>44890.770833333336</v>
      </c>
      <c r="AG2702" s="67">
        <f>WORKDAY.INTL(AA2702,1,11)+VLOOKUP(V2702,'Branch Wise Work Timelines'!C:G,3,FALSE)</f>
        <v>44891.416666666664</v>
      </c>
      <c r="AH2702" s="69" t="str">
        <f t="shared" ca="1" si="513"/>
        <v>Out of TAT</v>
      </c>
      <c r="AI2702" s="69">
        <f t="shared" ca="1" si="514"/>
        <v>20473</v>
      </c>
      <c r="AJ2702" s="69" t="str">
        <f ca="1">IF(AI2702&lt;0,"0-12",IFERROR(VLOOKUP(AI2702,Breakup[],2,FALSE),"&gt;24"))</f>
        <v>&gt;24</v>
      </c>
      <c r="AK2702" s="69" t="str">
        <f>VLOOKUP(V2702,Master!B:D,3,FALSE)</f>
        <v>North</v>
      </c>
      <c r="AL2702" s="69" t="str">
        <f t="shared" si="515"/>
        <v>Delhi</v>
      </c>
    </row>
    <row r="2703" spans="1:38">
      <c r="A2703" s="13" t="s">
        <v>5717</v>
      </c>
      <c r="B2703" s="54">
        <v>44701.675148923598</v>
      </c>
      <c r="C2703" s="13" t="s">
        <v>3924</v>
      </c>
      <c r="D2703" s="13">
        <v>262</v>
      </c>
      <c r="E2703" s="13" t="s">
        <v>5718</v>
      </c>
      <c r="F2703" s="13" t="s">
        <v>33</v>
      </c>
      <c r="G2703" s="14">
        <v>1653043868006</v>
      </c>
      <c r="H2703" s="55">
        <v>0.52232638888888905</v>
      </c>
      <c r="I2703" s="33">
        <v>44889.522326388898</v>
      </c>
      <c r="J2703" s="58">
        <v>44889</v>
      </c>
      <c r="K2703" s="13" t="s">
        <v>41</v>
      </c>
      <c r="L2703" s="13" t="s">
        <v>40</v>
      </c>
      <c r="M2703" s="13" t="s">
        <v>3924</v>
      </c>
      <c r="N2703" s="13" t="s">
        <v>215</v>
      </c>
      <c r="O2703" s="33" t="s">
        <v>38</v>
      </c>
      <c r="P2703" s="58" t="s">
        <v>38</v>
      </c>
      <c r="Q2703" s="33" t="s">
        <v>207</v>
      </c>
      <c r="R2703" s="14" t="s">
        <v>38</v>
      </c>
      <c r="S2703" s="13" t="s">
        <v>216</v>
      </c>
      <c r="T2703" s="13" t="s">
        <v>217</v>
      </c>
      <c r="U2703" s="33">
        <f t="shared" ca="1" si="504"/>
        <v>45744.56914039352</v>
      </c>
      <c r="V2703" s="13" t="str">
        <f t="shared" si="505"/>
        <v>Chennai - RSI</v>
      </c>
      <c r="W2703" s="13" t="str">
        <f t="shared" si="506"/>
        <v>RI</v>
      </c>
      <c r="X2703" s="13">
        <f t="shared" si="507"/>
        <v>12</v>
      </c>
      <c r="Y2703" s="13" t="str">
        <f>IFERROR(VLOOKUP(C2703,ReceivingTeam[],2,FALSE),"HelpDesk")</f>
        <v>HelpDesk</v>
      </c>
      <c r="Z2703" s="67">
        <f t="shared" si="508"/>
        <v>44890.647326388898</v>
      </c>
      <c r="AA2703" s="68">
        <f t="shared" si="509"/>
        <v>44889</v>
      </c>
      <c r="AB2703" s="69" t="b">
        <f t="shared" si="510"/>
        <v>1</v>
      </c>
      <c r="AC2703" s="70">
        <f t="shared" si="511"/>
        <v>0.5</v>
      </c>
      <c r="AD2703" s="67">
        <f t="shared" si="512"/>
        <v>44890.647326388898</v>
      </c>
      <c r="AE2703" s="67">
        <f>VLOOKUP(V2703,'Branch Wise Work Timelines'!C:G,3,FALSE)+AA2703</f>
        <v>44889.416666666664</v>
      </c>
      <c r="AF2703" s="67">
        <f>IF(V2703="Bangalore",VLOOKUP(V2703,'Branch Wise Work Timelines'!C:G,4,FALSE)+AA2703+1,IF(V2703="Mumbai",VLOOKUP(V2703,'Branch Wise Work Timelines'!C:G,4,FALSE)+AA2703+1,VLOOKUP(V2703,'Branch Wise Work Timelines'!C:G,4,FALSE)+AA2703))</f>
        <v>44889.791666666664</v>
      </c>
      <c r="AG2703" s="67">
        <f>WORKDAY.INTL(AA2703,1,11)+VLOOKUP(V2703,'Branch Wise Work Timelines'!C:G,3,FALSE)</f>
        <v>44890.416666666664</v>
      </c>
      <c r="AH2703" s="69" t="str">
        <f t="shared" ca="1" si="513"/>
        <v>Out of TAT</v>
      </c>
      <c r="AI2703" s="69">
        <f t="shared" ca="1" si="514"/>
        <v>20495</v>
      </c>
      <c r="AJ2703" s="69" t="str">
        <f ca="1">IF(AI2703&lt;0,"0-12",IFERROR(VLOOKUP(AI2703,Breakup[],2,FALSE),"&gt;24"))</f>
        <v>&gt;24</v>
      </c>
      <c r="AK2703" s="69" t="str">
        <f>VLOOKUP(V2703,Master!B:D,3,FALSE)</f>
        <v>South</v>
      </c>
      <c r="AL2703" s="69" t="str">
        <f t="shared" si="515"/>
        <v>Chennai - RSI</v>
      </c>
    </row>
    <row r="2704" spans="1:38">
      <c r="A2704" s="13" t="s">
        <v>5719</v>
      </c>
      <c r="B2704" s="54">
        <v>44701.616896608801</v>
      </c>
      <c r="C2704" s="13" t="s">
        <v>252</v>
      </c>
      <c r="D2704" s="13">
        <v>1248</v>
      </c>
      <c r="E2704" s="13" t="s">
        <v>5720</v>
      </c>
      <c r="F2704" s="13" t="s">
        <v>15</v>
      </c>
      <c r="G2704" s="14">
        <v>1653042448483</v>
      </c>
      <c r="H2704" s="55">
        <v>0.90241898148148103</v>
      </c>
      <c r="I2704" s="33">
        <v>44890.902418981503</v>
      </c>
      <c r="J2704" s="58">
        <v>44890</v>
      </c>
      <c r="K2704" s="13" t="s">
        <v>213</v>
      </c>
      <c r="L2704" s="13" t="s">
        <v>30</v>
      </c>
      <c r="M2704" s="13" t="s">
        <v>75</v>
      </c>
      <c r="N2704" s="13" t="s">
        <v>215</v>
      </c>
      <c r="O2704" s="33" t="s">
        <v>38</v>
      </c>
      <c r="P2704" s="58" t="s">
        <v>38</v>
      </c>
      <c r="Q2704" s="33" t="s">
        <v>207</v>
      </c>
      <c r="R2704" s="14" t="s">
        <v>38</v>
      </c>
      <c r="S2704" s="13" t="s">
        <v>208</v>
      </c>
      <c r="T2704" s="13" t="s">
        <v>209</v>
      </c>
      <c r="U2704" s="33">
        <f t="shared" ca="1" si="504"/>
        <v>45744.56914039352</v>
      </c>
      <c r="V2704" s="13" t="str">
        <f t="shared" si="505"/>
        <v>Bangalore</v>
      </c>
      <c r="W2704" s="13" t="str">
        <f t="shared" si="506"/>
        <v>CLS</v>
      </c>
      <c r="X2704" s="13">
        <f t="shared" si="507"/>
        <v>21</v>
      </c>
      <c r="Y2704" s="13" t="str">
        <f>IFERROR(VLOOKUP(C2704,ReceivingTeam[],2,FALSE),"HelpDesk")</f>
        <v>HelpDesk</v>
      </c>
      <c r="Z2704" s="67">
        <f t="shared" si="508"/>
        <v>44891.714918981503</v>
      </c>
      <c r="AA2704" s="68">
        <f t="shared" si="509"/>
        <v>44890</v>
      </c>
      <c r="AB2704" s="69" t="b">
        <f t="shared" si="510"/>
        <v>1</v>
      </c>
      <c r="AC2704" s="70">
        <f t="shared" si="511"/>
        <v>0.5</v>
      </c>
      <c r="AD2704" s="67">
        <f t="shared" si="512"/>
        <v>44891.714918981503</v>
      </c>
      <c r="AE2704" s="67">
        <f>VLOOKUP(V2704,'Branch Wise Work Timelines'!C:G,3,FALSE)+AA2704</f>
        <v>44890.416666666664</v>
      </c>
      <c r="AF2704" s="67">
        <f>IF(V2704="Bangalore",VLOOKUP(V2704,'Branch Wise Work Timelines'!C:G,4,FALSE)+AA2704+1,IF(V2704="Mumbai",VLOOKUP(V2704,'Branch Wise Work Timelines'!C:G,4,FALSE)+AA2704+1,VLOOKUP(V2704,'Branch Wise Work Timelines'!C:G,4,FALSE)+AA2704))</f>
        <v>44891.104166666664</v>
      </c>
      <c r="AG2704" s="67">
        <f>WORKDAY.INTL(AA2704,1,11)+VLOOKUP(V2704,'Branch Wise Work Timelines'!C:G,3,FALSE)</f>
        <v>44891.416666666664</v>
      </c>
      <c r="AH2704" s="69" t="str">
        <f t="shared" ca="1" si="513"/>
        <v>Out of TAT</v>
      </c>
      <c r="AI2704" s="69">
        <f t="shared" ca="1" si="514"/>
        <v>20469</v>
      </c>
      <c r="AJ2704" s="69" t="str">
        <f ca="1">IF(AI2704&lt;0,"0-12",IFERROR(VLOOKUP(AI2704,Breakup[],2,FALSE),"&gt;24"))</f>
        <v>&gt;24</v>
      </c>
      <c r="AK2704" s="69" t="str">
        <f>VLOOKUP(V2704,Master!B:D,3,FALSE)</f>
        <v>South</v>
      </c>
      <c r="AL2704" s="69" t="str">
        <f t="shared" si="515"/>
        <v>Bangalore-CLS</v>
      </c>
    </row>
    <row r="2705" spans="1:38">
      <c r="A2705" s="13" t="s">
        <v>5721</v>
      </c>
      <c r="B2705" s="54">
        <v>44701.6559857639</v>
      </c>
      <c r="C2705" s="13" t="s">
        <v>506</v>
      </c>
      <c r="D2705" s="13">
        <v>195</v>
      </c>
      <c r="E2705" s="13" t="s">
        <v>5722</v>
      </c>
      <c r="F2705" s="13" t="s">
        <v>15</v>
      </c>
      <c r="G2705" s="14">
        <v>1653043874636</v>
      </c>
      <c r="H2705" s="55">
        <v>0.13409722222222201</v>
      </c>
      <c r="I2705" s="33">
        <v>44890.134097222202</v>
      </c>
      <c r="J2705" s="58">
        <v>44890</v>
      </c>
      <c r="K2705" s="13" t="s">
        <v>213</v>
      </c>
      <c r="L2705" s="13" t="s">
        <v>30</v>
      </c>
      <c r="M2705" s="13" t="s">
        <v>75</v>
      </c>
      <c r="N2705" s="13" t="s">
        <v>206</v>
      </c>
      <c r="O2705" s="33" t="s">
        <v>38</v>
      </c>
      <c r="P2705" s="58" t="s">
        <v>38</v>
      </c>
      <c r="Q2705" s="33" t="s">
        <v>207</v>
      </c>
      <c r="R2705" s="14" t="s">
        <v>38</v>
      </c>
      <c r="S2705" s="13" t="s">
        <v>208</v>
      </c>
      <c r="T2705" s="13" t="s">
        <v>209</v>
      </c>
      <c r="U2705" s="33">
        <f t="shared" ca="1" si="504"/>
        <v>45744.56914039352</v>
      </c>
      <c r="V2705" s="13" t="str">
        <f t="shared" si="505"/>
        <v>Bangalore</v>
      </c>
      <c r="W2705" s="13" t="str">
        <f t="shared" si="506"/>
        <v>CLS</v>
      </c>
      <c r="X2705" s="13">
        <f t="shared" si="507"/>
        <v>3</v>
      </c>
      <c r="Y2705" s="13" t="str">
        <f>IFERROR(VLOOKUP(C2705,ReceivingTeam[],2,FALSE),"HelpDesk")</f>
        <v>HelpDesk</v>
      </c>
      <c r="Z2705" s="67">
        <f t="shared" si="508"/>
        <v>44890.916666666664</v>
      </c>
      <c r="AA2705" s="68">
        <f t="shared" si="509"/>
        <v>44890</v>
      </c>
      <c r="AB2705" s="69" t="b">
        <f t="shared" si="510"/>
        <v>1</v>
      </c>
      <c r="AC2705" s="70">
        <f t="shared" si="511"/>
        <v>0.5</v>
      </c>
      <c r="AD2705" s="67">
        <f t="shared" si="512"/>
        <v>44890.916666666664</v>
      </c>
      <c r="AE2705" s="67">
        <f>VLOOKUP(V2705,'Branch Wise Work Timelines'!C:G,3,FALSE)+AA2705</f>
        <v>44890.416666666664</v>
      </c>
      <c r="AF2705" s="67">
        <f>IF(V2705="Bangalore",VLOOKUP(V2705,'Branch Wise Work Timelines'!C:G,4,FALSE)+AA2705+1,IF(V2705="Mumbai",VLOOKUP(V2705,'Branch Wise Work Timelines'!C:G,4,FALSE)+AA2705+1,VLOOKUP(V2705,'Branch Wise Work Timelines'!C:G,4,FALSE)+AA2705))</f>
        <v>44891.104166666664</v>
      </c>
      <c r="AG2705" s="67">
        <f>WORKDAY.INTL(AA2705,1,11)+VLOOKUP(V2705,'Branch Wise Work Timelines'!C:G,3,FALSE)</f>
        <v>44891.416666666664</v>
      </c>
      <c r="AH2705" s="69" t="str">
        <f t="shared" ca="1" si="513"/>
        <v>Out of TAT</v>
      </c>
      <c r="AI2705" s="69">
        <f t="shared" ca="1" si="514"/>
        <v>20488</v>
      </c>
      <c r="AJ2705" s="69" t="str">
        <f ca="1">IF(AI2705&lt;0,"0-12",IFERROR(VLOOKUP(AI2705,Breakup[],2,FALSE),"&gt;24"))</f>
        <v>&gt;24</v>
      </c>
      <c r="AK2705" s="69" t="str">
        <f>VLOOKUP(V2705,Master!B:D,3,FALSE)</f>
        <v>South</v>
      </c>
      <c r="AL2705" s="69" t="str">
        <f t="shared" si="515"/>
        <v>Bangalore-CLS</v>
      </c>
    </row>
    <row r="2706" spans="1:38">
      <c r="A2706" s="13" t="s">
        <v>5723</v>
      </c>
      <c r="B2706" s="54">
        <v>44701.6293526273</v>
      </c>
      <c r="C2706" s="13" t="s">
        <v>243</v>
      </c>
      <c r="D2706" s="13">
        <v>1415</v>
      </c>
      <c r="E2706" s="13" t="s">
        <v>5724</v>
      </c>
      <c r="F2706" s="13" t="s">
        <v>15</v>
      </c>
      <c r="G2706" s="14">
        <v>1653039610057</v>
      </c>
      <c r="H2706" s="55">
        <v>0.79232638888888896</v>
      </c>
      <c r="I2706" s="33">
        <v>44888.792326388902</v>
      </c>
      <c r="J2706" s="58">
        <v>44888</v>
      </c>
      <c r="K2706" s="13" t="s">
        <v>213</v>
      </c>
      <c r="L2706" s="13" t="s">
        <v>30</v>
      </c>
      <c r="M2706" s="13" t="s">
        <v>214</v>
      </c>
      <c r="N2706" s="13" t="s">
        <v>206</v>
      </c>
      <c r="O2706" s="33" t="s">
        <v>38</v>
      </c>
      <c r="P2706" s="58" t="s">
        <v>38</v>
      </c>
      <c r="Q2706" s="33" t="s">
        <v>207</v>
      </c>
      <c r="R2706" s="14" t="s">
        <v>38</v>
      </c>
      <c r="S2706" s="13" t="s">
        <v>216</v>
      </c>
      <c r="T2706" s="13" t="s">
        <v>278</v>
      </c>
      <c r="U2706" s="33">
        <f t="shared" ca="1" si="504"/>
        <v>45744.56914039352</v>
      </c>
      <c r="V2706" s="13" t="str">
        <f t="shared" si="505"/>
        <v>Bangalore</v>
      </c>
      <c r="W2706" s="13" t="str">
        <f t="shared" si="506"/>
        <v>CLS</v>
      </c>
      <c r="X2706" s="13">
        <f t="shared" si="507"/>
        <v>19</v>
      </c>
      <c r="Y2706" s="13" t="str">
        <f>IFERROR(VLOOKUP(C2706,ReceivingTeam[],2,FALSE),"HelpDesk")</f>
        <v>HelpDesk</v>
      </c>
      <c r="Z2706" s="67">
        <f t="shared" si="508"/>
        <v>44892.104826388902</v>
      </c>
      <c r="AA2706" s="68">
        <f t="shared" si="509"/>
        <v>44888</v>
      </c>
      <c r="AB2706" s="69" t="b">
        <f t="shared" si="510"/>
        <v>1</v>
      </c>
      <c r="AC2706" s="70">
        <f t="shared" si="511"/>
        <v>3</v>
      </c>
      <c r="AD2706" s="67">
        <f t="shared" si="512"/>
        <v>44892.104826388902</v>
      </c>
      <c r="AE2706" s="67">
        <f>VLOOKUP(V2706,'Branch Wise Work Timelines'!C:G,3,FALSE)+AA2706</f>
        <v>44888.416666666664</v>
      </c>
      <c r="AF2706" s="67">
        <f>IF(V2706="Bangalore",VLOOKUP(V2706,'Branch Wise Work Timelines'!C:G,4,FALSE)+AA2706+1,IF(V2706="Mumbai",VLOOKUP(V2706,'Branch Wise Work Timelines'!C:G,4,FALSE)+AA2706+1,VLOOKUP(V2706,'Branch Wise Work Timelines'!C:G,4,FALSE)+AA2706))</f>
        <v>44889.104166666664</v>
      </c>
      <c r="AG2706" s="67">
        <f>WORKDAY.INTL(AA2706,1,11)+VLOOKUP(V2706,'Branch Wise Work Timelines'!C:G,3,FALSE)</f>
        <v>44889.416666666664</v>
      </c>
      <c r="AH2706" s="69" t="str">
        <f t="shared" ca="1" si="513"/>
        <v>Out of TAT</v>
      </c>
      <c r="AI2706" s="69">
        <f t="shared" ca="1" si="514"/>
        <v>20460</v>
      </c>
      <c r="AJ2706" s="69" t="str">
        <f ca="1">IF(AI2706&lt;0,"0-12",IFERROR(VLOOKUP(AI2706,Breakup[],2,FALSE),"&gt;24"))</f>
        <v>&gt;24</v>
      </c>
      <c r="AK2706" s="69" t="str">
        <f>VLOOKUP(V2706,Master!B:D,3,FALSE)</f>
        <v>South</v>
      </c>
      <c r="AL2706" s="69" t="str">
        <f t="shared" si="515"/>
        <v>Bangalore-CLS</v>
      </c>
    </row>
    <row r="2707" spans="1:38">
      <c r="A2707" s="13" t="s">
        <v>5725</v>
      </c>
      <c r="B2707" s="54">
        <v>44701.6568414699</v>
      </c>
      <c r="C2707" s="13" t="s">
        <v>230</v>
      </c>
      <c r="D2707" s="13">
        <v>1740</v>
      </c>
      <c r="E2707" s="13" t="s">
        <v>5726</v>
      </c>
      <c r="F2707" s="13" t="s">
        <v>15</v>
      </c>
      <c r="G2707" s="14">
        <v>1653041711052</v>
      </c>
      <c r="H2707" s="55">
        <v>0.523668981481482</v>
      </c>
      <c r="I2707" s="33">
        <v>44887.523668981499</v>
      </c>
      <c r="J2707" s="58">
        <v>44887</v>
      </c>
      <c r="K2707" s="13" t="s">
        <v>213</v>
      </c>
      <c r="L2707" s="13" t="s">
        <v>30</v>
      </c>
      <c r="M2707" s="13" t="s">
        <v>214</v>
      </c>
      <c r="N2707" s="13" t="s">
        <v>206</v>
      </c>
      <c r="O2707" s="33" t="s">
        <v>38</v>
      </c>
      <c r="P2707" s="58" t="s">
        <v>38</v>
      </c>
      <c r="Q2707" s="33" t="s">
        <v>207</v>
      </c>
      <c r="R2707" s="14" t="s">
        <v>38</v>
      </c>
      <c r="S2707" s="13" t="s">
        <v>216</v>
      </c>
      <c r="T2707" s="13" t="s">
        <v>217</v>
      </c>
      <c r="U2707" s="33">
        <f t="shared" ca="1" si="504"/>
        <v>45744.56914039352</v>
      </c>
      <c r="V2707" s="13" t="str">
        <f t="shared" si="505"/>
        <v>Bangalore</v>
      </c>
      <c r="W2707" s="13" t="str">
        <f t="shared" si="506"/>
        <v>CLS</v>
      </c>
      <c r="X2707" s="13">
        <f t="shared" si="507"/>
        <v>12</v>
      </c>
      <c r="Y2707" s="13" t="str">
        <f>IFERROR(VLOOKUP(C2707,ReceivingTeam[],2,FALSE),"HelpDesk")</f>
        <v>HelpDesk</v>
      </c>
      <c r="Z2707" s="67">
        <f t="shared" si="508"/>
        <v>44888.023668981499</v>
      </c>
      <c r="AA2707" s="68">
        <f t="shared" si="509"/>
        <v>44887</v>
      </c>
      <c r="AB2707" s="69" t="b">
        <f t="shared" si="510"/>
        <v>1</v>
      </c>
      <c r="AC2707" s="70">
        <f t="shared" si="511"/>
        <v>0.5</v>
      </c>
      <c r="AD2707" s="67">
        <f t="shared" si="512"/>
        <v>44888.023668981499</v>
      </c>
      <c r="AE2707" s="67">
        <f>VLOOKUP(V2707,'Branch Wise Work Timelines'!C:G,3,FALSE)+AA2707</f>
        <v>44887.416666666664</v>
      </c>
      <c r="AF2707" s="67">
        <f>IF(V2707="Bangalore",VLOOKUP(V2707,'Branch Wise Work Timelines'!C:G,4,FALSE)+AA2707+1,IF(V2707="Mumbai",VLOOKUP(V2707,'Branch Wise Work Timelines'!C:G,4,FALSE)+AA2707+1,VLOOKUP(V2707,'Branch Wise Work Timelines'!C:G,4,FALSE)+AA2707))</f>
        <v>44888.104166666664</v>
      </c>
      <c r="AG2707" s="67">
        <f>WORKDAY.INTL(AA2707,1,11)+VLOOKUP(V2707,'Branch Wise Work Timelines'!C:G,3,FALSE)</f>
        <v>44888.416666666664</v>
      </c>
      <c r="AH2707" s="69" t="str">
        <f t="shared" ca="1" si="513"/>
        <v>Out of TAT</v>
      </c>
      <c r="AI2707" s="69">
        <f t="shared" ca="1" si="514"/>
        <v>20558</v>
      </c>
      <c r="AJ2707" s="69" t="str">
        <f ca="1">IF(AI2707&lt;0,"0-12",IFERROR(VLOOKUP(AI2707,Breakup[],2,FALSE),"&gt;24"))</f>
        <v>&gt;24</v>
      </c>
      <c r="AK2707" s="69" t="str">
        <f>VLOOKUP(V2707,Master!B:D,3,FALSE)</f>
        <v>South</v>
      </c>
      <c r="AL2707" s="69" t="str">
        <f t="shared" si="515"/>
        <v>Bangalore-CLS</v>
      </c>
    </row>
    <row r="2708" spans="1:38">
      <c r="A2708" s="13" t="s">
        <v>5727</v>
      </c>
      <c r="B2708" s="54">
        <v>44701.540600231499</v>
      </c>
      <c r="C2708" s="13" t="s">
        <v>467</v>
      </c>
      <c r="D2708" s="13">
        <v>603</v>
      </c>
      <c r="E2708" s="13" t="s">
        <v>5728</v>
      </c>
      <c r="F2708" s="13" t="s">
        <v>15</v>
      </c>
      <c r="G2708" s="14">
        <v>1653034041355</v>
      </c>
      <c r="H2708" s="55">
        <v>0.53388888888888897</v>
      </c>
      <c r="I2708" s="33">
        <v>44891.533888888902</v>
      </c>
      <c r="J2708" s="58">
        <v>44891</v>
      </c>
      <c r="K2708" s="13" t="s">
        <v>213</v>
      </c>
      <c r="L2708" s="13" t="s">
        <v>30</v>
      </c>
      <c r="M2708" s="13" t="s">
        <v>227</v>
      </c>
      <c r="N2708" s="13" t="s">
        <v>206</v>
      </c>
      <c r="O2708" s="33">
        <v>44891.085381944402</v>
      </c>
      <c r="P2708" s="58">
        <v>44891</v>
      </c>
      <c r="Q2708" s="33" t="s">
        <v>237</v>
      </c>
      <c r="R2708" s="14">
        <v>127</v>
      </c>
      <c r="S2708" s="13" t="s">
        <v>216</v>
      </c>
      <c r="T2708" s="13" t="s">
        <v>217</v>
      </c>
      <c r="U2708" s="33">
        <f t="shared" ca="1" si="504"/>
        <v>45744.56914039352</v>
      </c>
      <c r="V2708" s="13" t="str">
        <f t="shared" si="505"/>
        <v>Bangalore</v>
      </c>
      <c r="W2708" s="13" t="str">
        <f t="shared" si="506"/>
        <v>CLS</v>
      </c>
      <c r="X2708" s="13">
        <f t="shared" si="507"/>
        <v>12</v>
      </c>
      <c r="Y2708" s="13" t="str">
        <f>IFERROR(VLOOKUP(C2708,ReceivingTeam[],2,FALSE),"HelpDesk")</f>
        <v>HelpDesk</v>
      </c>
      <c r="Z2708" s="67">
        <f t="shared" si="508"/>
        <v>44892.033888888902</v>
      </c>
      <c r="AA2708" s="68">
        <f t="shared" si="509"/>
        <v>44891</v>
      </c>
      <c r="AB2708" s="69" t="b">
        <f t="shared" si="510"/>
        <v>1</v>
      </c>
      <c r="AC2708" s="70">
        <f t="shared" si="511"/>
        <v>0.5</v>
      </c>
      <c r="AD2708" s="67">
        <f t="shared" si="512"/>
        <v>44892.033888888902</v>
      </c>
      <c r="AE2708" s="67">
        <f>VLOOKUP(V2708,'Branch Wise Work Timelines'!C:G,3,FALSE)+AA2708</f>
        <v>44891.416666666664</v>
      </c>
      <c r="AF2708" s="67">
        <f>IF(V2708="Bangalore",VLOOKUP(V2708,'Branch Wise Work Timelines'!C:G,4,FALSE)+AA2708+1,IF(V2708="Mumbai",VLOOKUP(V2708,'Branch Wise Work Timelines'!C:G,4,FALSE)+AA2708+1,VLOOKUP(V2708,'Branch Wise Work Timelines'!C:G,4,FALSE)+AA2708))</f>
        <v>44892.104166666664</v>
      </c>
      <c r="AG2708" s="67">
        <f>WORKDAY.INTL(AA2708,1,11)+VLOOKUP(V2708,'Branch Wise Work Timelines'!C:G,3,FALSE)</f>
        <v>44893.416666666664</v>
      </c>
      <c r="AH2708" s="69" t="str">
        <f t="shared" si="513"/>
        <v>Met</v>
      </c>
      <c r="AI2708" s="69">
        <f t="shared" ca="1" si="514"/>
        <v>20461</v>
      </c>
      <c r="AJ2708" s="69" t="str">
        <f ca="1">IF(AI2708&lt;0,"0-12",IFERROR(VLOOKUP(AI2708,Breakup[],2,FALSE),"&gt;24"))</f>
        <v>&gt;24</v>
      </c>
      <c r="AK2708" s="69" t="str">
        <f>VLOOKUP(V2708,Master!B:D,3,FALSE)</f>
        <v>South</v>
      </c>
      <c r="AL2708" s="69" t="str">
        <f t="shared" si="515"/>
        <v>Bangalore-CLS</v>
      </c>
    </row>
    <row r="2709" spans="1:38">
      <c r="A2709" s="13" t="s">
        <v>5729</v>
      </c>
      <c r="B2709" s="54">
        <v>44701.637122303197</v>
      </c>
      <c r="C2709" s="13" t="s">
        <v>467</v>
      </c>
      <c r="D2709" s="13">
        <v>433</v>
      </c>
      <c r="E2709" s="13" t="s">
        <v>5730</v>
      </c>
      <c r="F2709" s="13" t="s">
        <v>15</v>
      </c>
      <c r="G2709" s="14">
        <v>1653043498252</v>
      </c>
      <c r="H2709" s="55">
        <v>0.70833333333333304</v>
      </c>
      <c r="I2709" s="33">
        <v>44888.708333333299</v>
      </c>
      <c r="J2709" s="58">
        <v>44888</v>
      </c>
      <c r="K2709" s="13" t="s">
        <v>213</v>
      </c>
      <c r="L2709" s="13" t="s">
        <v>30</v>
      </c>
      <c r="M2709" s="13" t="s">
        <v>214</v>
      </c>
      <c r="N2709" s="13" t="s">
        <v>206</v>
      </c>
      <c r="O2709" s="33" t="s">
        <v>38</v>
      </c>
      <c r="P2709" s="58" t="s">
        <v>38</v>
      </c>
      <c r="Q2709" s="33" t="s">
        <v>207</v>
      </c>
      <c r="R2709" s="14" t="s">
        <v>38</v>
      </c>
      <c r="S2709" s="13" t="s">
        <v>216</v>
      </c>
      <c r="T2709" s="13" t="s">
        <v>217</v>
      </c>
      <c r="U2709" s="33">
        <f t="shared" ca="1" si="504"/>
        <v>45744.56914039352</v>
      </c>
      <c r="V2709" s="13" t="str">
        <f t="shared" si="505"/>
        <v>Bangalore</v>
      </c>
      <c r="W2709" s="13" t="str">
        <f t="shared" si="506"/>
        <v>CLS</v>
      </c>
      <c r="X2709" s="13">
        <f t="shared" si="507"/>
        <v>17</v>
      </c>
      <c r="Y2709" s="13" t="str">
        <f>IFERROR(VLOOKUP(C2709,ReceivingTeam[],2,FALSE),"HelpDesk")</f>
        <v>HelpDesk</v>
      </c>
      <c r="Z2709" s="67">
        <f t="shared" si="508"/>
        <v>44889.520833333299</v>
      </c>
      <c r="AA2709" s="68">
        <f t="shared" si="509"/>
        <v>44888</v>
      </c>
      <c r="AB2709" s="69" t="b">
        <f t="shared" si="510"/>
        <v>1</v>
      </c>
      <c r="AC2709" s="70">
        <f t="shared" si="511"/>
        <v>0.5</v>
      </c>
      <c r="AD2709" s="67">
        <f t="shared" si="512"/>
        <v>44889.520833333299</v>
      </c>
      <c r="AE2709" s="67">
        <f>VLOOKUP(V2709,'Branch Wise Work Timelines'!C:G,3,FALSE)+AA2709</f>
        <v>44888.416666666664</v>
      </c>
      <c r="AF2709" s="67">
        <f>IF(V2709="Bangalore",VLOOKUP(V2709,'Branch Wise Work Timelines'!C:G,4,FALSE)+AA2709+1,IF(V2709="Mumbai",VLOOKUP(V2709,'Branch Wise Work Timelines'!C:G,4,FALSE)+AA2709+1,VLOOKUP(V2709,'Branch Wise Work Timelines'!C:G,4,FALSE)+AA2709))</f>
        <v>44889.104166666664</v>
      </c>
      <c r="AG2709" s="67">
        <f>WORKDAY.INTL(AA2709,1,11)+VLOOKUP(V2709,'Branch Wise Work Timelines'!C:G,3,FALSE)</f>
        <v>44889.416666666664</v>
      </c>
      <c r="AH2709" s="69" t="str">
        <f t="shared" ca="1" si="513"/>
        <v>Out of TAT</v>
      </c>
      <c r="AI2709" s="69">
        <f t="shared" ca="1" si="514"/>
        <v>20522</v>
      </c>
      <c r="AJ2709" s="69" t="str">
        <f ca="1">IF(AI2709&lt;0,"0-12",IFERROR(VLOOKUP(AI2709,Breakup[],2,FALSE),"&gt;24"))</f>
        <v>&gt;24</v>
      </c>
      <c r="AK2709" s="69" t="str">
        <f>VLOOKUP(V2709,Master!B:D,3,FALSE)</f>
        <v>South</v>
      </c>
      <c r="AL2709" s="69" t="str">
        <f t="shared" si="515"/>
        <v>Bangalore-CLS</v>
      </c>
    </row>
    <row r="2710" spans="1:38">
      <c r="A2710" s="13" t="s">
        <v>5731</v>
      </c>
      <c r="B2710" s="54">
        <v>44700.656263425903</v>
      </c>
      <c r="C2710" s="13" t="s">
        <v>168</v>
      </c>
      <c r="D2710" s="13">
        <v>207</v>
      </c>
      <c r="E2710" s="13" t="s">
        <v>5732</v>
      </c>
      <c r="F2710" s="13" t="s">
        <v>33</v>
      </c>
      <c r="G2710" s="14">
        <v>1653032587610</v>
      </c>
      <c r="H2710" s="55">
        <v>0.90572916666666703</v>
      </c>
      <c r="I2710" s="33">
        <v>44883.905729166698</v>
      </c>
      <c r="J2710" s="58">
        <v>44883</v>
      </c>
      <c r="K2710" s="13" t="s">
        <v>437</v>
      </c>
      <c r="L2710" s="13" t="s">
        <v>12</v>
      </c>
      <c r="M2710" s="13" t="s">
        <v>435</v>
      </c>
      <c r="N2710" s="13" t="s">
        <v>206</v>
      </c>
      <c r="O2710" s="33" t="s">
        <v>38</v>
      </c>
      <c r="P2710" s="58" t="s">
        <v>38</v>
      </c>
      <c r="Q2710" s="33" t="s">
        <v>207</v>
      </c>
      <c r="R2710" s="14" t="s">
        <v>38</v>
      </c>
      <c r="S2710" s="13" t="s">
        <v>208</v>
      </c>
      <c r="T2710" s="13" t="s">
        <v>209</v>
      </c>
      <c r="U2710" s="33">
        <f t="shared" ca="1" si="504"/>
        <v>45744.56914039352</v>
      </c>
      <c r="V2710" s="13" t="str">
        <f t="shared" si="505"/>
        <v>Ahmedabad</v>
      </c>
      <c r="W2710" s="13" t="str">
        <f t="shared" si="506"/>
        <v>RI</v>
      </c>
      <c r="X2710" s="13">
        <f t="shared" si="507"/>
        <v>21</v>
      </c>
      <c r="Y2710" s="13" t="str">
        <f>IFERROR(VLOOKUP(C2710,ReceivingTeam[],2,FALSE),"HelpDesk")</f>
        <v>Branch office</v>
      </c>
      <c r="Z2710" s="67">
        <f t="shared" si="508"/>
        <v>44885.051562500026</v>
      </c>
      <c r="AA2710" s="68">
        <f t="shared" si="509"/>
        <v>44883</v>
      </c>
      <c r="AB2710" s="69" t="b">
        <f t="shared" si="510"/>
        <v>1</v>
      </c>
      <c r="AC2710" s="70">
        <f t="shared" si="511"/>
        <v>0.5</v>
      </c>
      <c r="AD2710" s="67">
        <f t="shared" si="512"/>
        <v>44885.051562500026</v>
      </c>
      <c r="AE2710" s="67">
        <f>VLOOKUP(V2710,'Branch Wise Work Timelines'!C:G,3,FALSE)+AA2710</f>
        <v>44883.416666666664</v>
      </c>
      <c r="AF2710" s="67">
        <f>IF(V2710="Bangalore",VLOOKUP(V2710,'Branch Wise Work Timelines'!C:G,4,FALSE)+AA2710+1,IF(V2710="Mumbai",VLOOKUP(V2710,'Branch Wise Work Timelines'!C:G,4,FALSE)+AA2710+1,VLOOKUP(V2710,'Branch Wise Work Timelines'!C:G,4,FALSE)+AA2710))</f>
        <v>44883.770833333336</v>
      </c>
      <c r="AG2710" s="67">
        <f>WORKDAY.INTL(AA2710,1,11)+VLOOKUP(V2710,'Branch Wise Work Timelines'!C:G,3,FALSE)</f>
        <v>44884.416666666664</v>
      </c>
      <c r="AH2710" s="69" t="str">
        <f t="shared" ca="1" si="513"/>
        <v>Out of TAT</v>
      </c>
      <c r="AI2710" s="69">
        <f t="shared" ca="1" si="514"/>
        <v>20629</v>
      </c>
      <c r="AJ2710" s="69" t="str">
        <f ca="1">IF(AI2710&lt;0,"0-12",IFERROR(VLOOKUP(AI2710,Breakup[],2,FALSE),"&gt;24"))</f>
        <v>&gt;24</v>
      </c>
      <c r="AK2710" s="69" t="str">
        <f>VLOOKUP(V2710,Master!B:D,3,FALSE)</f>
        <v>North</v>
      </c>
      <c r="AL2710" s="69" t="str">
        <f t="shared" si="515"/>
        <v>Ahmedabad</v>
      </c>
    </row>
    <row r="2711" spans="1:38">
      <c r="A2711" s="13" t="s">
        <v>5733</v>
      </c>
      <c r="B2711" s="54">
        <v>44700.659647881897</v>
      </c>
      <c r="C2711" s="13" t="s">
        <v>1108</v>
      </c>
      <c r="D2711" s="13">
        <v>1531</v>
      </c>
      <c r="E2711" s="13" t="s">
        <v>5734</v>
      </c>
      <c r="F2711" s="13" t="s">
        <v>33</v>
      </c>
      <c r="G2711" s="14">
        <v>1653032587610</v>
      </c>
      <c r="H2711" s="55">
        <v>0.99862268518518504</v>
      </c>
      <c r="I2711" s="33">
        <v>44891.998622685198</v>
      </c>
      <c r="J2711" s="58">
        <v>44891</v>
      </c>
      <c r="K2711" s="13" t="s">
        <v>437</v>
      </c>
      <c r="L2711" s="13" t="s">
        <v>12</v>
      </c>
      <c r="M2711" s="13" t="s">
        <v>435</v>
      </c>
      <c r="N2711" s="13" t="s">
        <v>206</v>
      </c>
      <c r="O2711" s="33">
        <v>44891.639699074098</v>
      </c>
      <c r="P2711" s="58">
        <v>44891</v>
      </c>
      <c r="Q2711" s="33" t="s">
        <v>237</v>
      </c>
      <c r="R2711" s="14">
        <v>1128</v>
      </c>
      <c r="S2711" s="13" t="s">
        <v>208</v>
      </c>
      <c r="T2711" s="13" t="s">
        <v>209</v>
      </c>
      <c r="U2711" s="33">
        <f t="shared" ca="1" si="504"/>
        <v>45744.56914039352</v>
      </c>
      <c r="V2711" s="13" t="str">
        <f t="shared" si="505"/>
        <v>Ahmedabad</v>
      </c>
      <c r="W2711" s="13" t="str">
        <f t="shared" si="506"/>
        <v>RI</v>
      </c>
      <c r="X2711" s="13">
        <f t="shared" si="507"/>
        <v>23</v>
      </c>
      <c r="Y2711" s="13" t="str">
        <f>IFERROR(VLOOKUP(C2711,ReceivingTeam[],2,FALSE),"HelpDesk")</f>
        <v>HelpDesk</v>
      </c>
      <c r="Z2711" s="67">
        <f t="shared" si="508"/>
        <v>44894.144456018526</v>
      </c>
      <c r="AA2711" s="68">
        <f t="shared" si="509"/>
        <v>44891</v>
      </c>
      <c r="AB2711" s="69" t="b">
        <f t="shared" si="510"/>
        <v>1</v>
      </c>
      <c r="AC2711" s="70">
        <f t="shared" si="511"/>
        <v>0.5</v>
      </c>
      <c r="AD2711" s="67">
        <f t="shared" si="512"/>
        <v>44894.144456018526</v>
      </c>
      <c r="AE2711" s="67">
        <f>VLOOKUP(V2711,'Branch Wise Work Timelines'!C:G,3,FALSE)+AA2711</f>
        <v>44891.416666666664</v>
      </c>
      <c r="AF2711" s="67">
        <f>IF(V2711="Bangalore",VLOOKUP(V2711,'Branch Wise Work Timelines'!C:G,4,FALSE)+AA2711+1,IF(V2711="Mumbai",VLOOKUP(V2711,'Branch Wise Work Timelines'!C:G,4,FALSE)+AA2711+1,VLOOKUP(V2711,'Branch Wise Work Timelines'!C:G,4,FALSE)+AA2711))</f>
        <v>44891.770833333336</v>
      </c>
      <c r="AG2711" s="67">
        <f>WORKDAY.INTL(AA2711,1,11)+VLOOKUP(V2711,'Branch Wise Work Timelines'!C:G,3,FALSE)</f>
        <v>44893.416666666664</v>
      </c>
      <c r="AH2711" s="69" t="str">
        <f t="shared" si="513"/>
        <v>Met</v>
      </c>
      <c r="AI2711" s="69">
        <f t="shared" ca="1" si="514"/>
        <v>20411</v>
      </c>
      <c r="AJ2711" s="69" t="str">
        <f ca="1">IF(AI2711&lt;0,"0-12",IFERROR(VLOOKUP(AI2711,Breakup[],2,FALSE),"&gt;24"))</f>
        <v>&gt;24</v>
      </c>
      <c r="AK2711" s="69" t="str">
        <f>VLOOKUP(V2711,Master!B:D,3,FALSE)</f>
        <v>North</v>
      </c>
      <c r="AL2711" s="69" t="str">
        <f t="shared" si="515"/>
        <v>Ahmedabad</v>
      </c>
    </row>
    <row r="2712" spans="1:38">
      <c r="A2712" s="13" t="s">
        <v>5735</v>
      </c>
      <c r="B2712" s="54">
        <v>44700.701853159699</v>
      </c>
      <c r="C2712" s="13" t="s">
        <v>162</v>
      </c>
      <c r="D2712" s="13">
        <v>817</v>
      </c>
      <c r="E2712" s="13" t="s">
        <v>5736</v>
      </c>
      <c r="F2712" s="13" t="s">
        <v>33</v>
      </c>
      <c r="G2712" s="14">
        <v>1653027538413</v>
      </c>
      <c r="H2712" s="55">
        <v>0.43351851851851803</v>
      </c>
      <c r="I2712" s="33">
        <v>44882.433518518497</v>
      </c>
      <c r="J2712" s="58">
        <v>44882</v>
      </c>
      <c r="K2712" s="13" t="s">
        <v>249</v>
      </c>
      <c r="L2712" s="13" t="s">
        <v>44</v>
      </c>
      <c r="M2712" s="13" t="s">
        <v>250</v>
      </c>
      <c r="N2712" s="13" t="s">
        <v>206</v>
      </c>
      <c r="O2712" s="33" t="s">
        <v>38</v>
      </c>
      <c r="P2712" s="58" t="s">
        <v>38</v>
      </c>
      <c r="Q2712" s="33" t="s">
        <v>207</v>
      </c>
      <c r="R2712" s="14" t="s">
        <v>38</v>
      </c>
      <c r="S2712" s="13" t="s">
        <v>216</v>
      </c>
      <c r="T2712" s="13" t="s">
        <v>217</v>
      </c>
      <c r="U2712" s="33">
        <f t="shared" ca="1" si="504"/>
        <v>45744.56914039352</v>
      </c>
      <c r="V2712" s="13" t="str">
        <f t="shared" si="505"/>
        <v>Coimbatore</v>
      </c>
      <c r="W2712" s="13" t="str">
        <f t="shared" si="506"/>
        <v>RI</v>
      </c>
      <c r="X2712" s="13">
        <f t="shared" si="507"/>
        <v>10</v>
      </c>
      <c r="Y2712" s="13" t="str">
        <f>IFERROR(VLOOKUP(C2712,ReceivingTeam[],2,FALSE),"HelpDesk")</f>
        <v>Branch office</v>
      </c>
      <c r="Z2712" s="67">
        <f t="shared" si="508"/>
        <v>44883.579351851826</v>
      </c>
      <c r="AA2712" s="68">
        <f t="shared" si="509"/>
        <v>44882</v>
      </c>
      <c r="AB2712" s="69" t="b">
        <f t="shared" si="510"/>
        <v>1</v>
      </c>
      <c r="AC2712" s="70">
        <f t="shared" si="511"/>
        <v>0.5</v>
      </c>
      <c r="AD2712" s="67">
        <f t="shared" si="512"/>
        <v>44883.579351851826</v>
      </c>
      <c r="AE2712" s="67">
        <f>VLOOKUP(V2712,'Branch Wise Work Timelines'!C:G,3,FALSE)+AA2712</f>
        <v>44882.416666666664</v>
      </c>
      <c r="AF2712" s="67">
        <f>IF(V2712="Bangalore",VLOOKUP(V2712,'Branch Wise Work Timelines'!C:G,4,FALSE)+AA2712+1,IF(V2712="Mumbai",VLOOKUP(V2712,'Branch Wise Work Timelines'!C:G,4,FALSE)+AA2712+1,VLOOKUP(V2712,'Branch Wise Work Timelines'!C:G,4,FALSE)+AA2712))</f>
        <v>44882.770833333336</v>
      </c>
      <c r="AG2712" s="67">
        <f>WORKDAY.INTL(AA2712,1,11)+VLOOKUP(V2712,'Branch Wise Work Timelines'!C:G,3,FALSE)</f>
        <v>44883.416666666664</v>
      </c>
      <c r="AH2712" s="69" t="str">
        <f t="shared" ca="1" si="513"/>
        <v>Out of TAT</v>
      </c>
      <c r="AI2712" s="69">
        <f t="shared" ca="1" si="514"/>
        <v>20664</v>
      </c>
      <c r="AJ2712" s="69" t="str">
        <f ca="1">IF(AI2712&lt;0,"0-12",IFERROR(VLOOKUP(AI2712,Breakup[],2,FALSE),"&gt;24"))</f>
        <v>&gt;24</v>
      </c>
      <c r="AK2712" s="69" t="str">
        <f>VLOOKUP(V2712,Master!B:D,3,FALSE)</f>
        <v>South</v>
      </c>
      <c r="AL2712" s="69" t="str">
        <f t="shared" si="515"/>
        <v>Coimbatore</v>
      </c>
    </row>
    <row r="2713" spans="1:38">
      <c r="A2713" s="13" t="s">
        <v>5737</v>
      </c>
      <c r="B2713" s="54">
        <v>44701.633421296297</v>
      </c>
      <c r="C2713" s="13" t="s">
        <v>722</v>
      </c>
      <c r="D2713" s="13">
        <v>1853</v>
      </c>
      <c r="E2713" s="13" t="s">
        <v>5738</v>
      </c>
      <c r="F2713" s="13" t="s">
        <v>15</v>
      </c>
      <c r="G2713" s="14">
        <v>1653043921714</v>
      </c>
      <c r="H2713" s="55">
        <v>0.83754629629629596</v>
      </c>
      <c r="I2713" s="33">
        <v>44888.837546296301</v>
      </c>
      <c r="J2713" s="58">
        <v>44888</v>
      </c>
      <c r="K2713" s="13" t="s">
        <v>213</v>
      </c>
      <c r="L2713" s="13" t="s">
        <v>30</v>
      </c>
      <c r="M2713" s="13" t="s">
        <v>214</v>
      </c>
      <c r="N2713" s="13" t="s">
        <v>215</v>
      </c>
      <c r="O2713" s="33" t="s">
        <v>38</v>
      </c>
      <c r="P2713" s="58" t="s">
        <v>38</v>
      </c>
      <c r="Q2713" s="33" t="s">
        <v>207</v>
      </c>
      <c r="R2713" s="14" t="s">
        <v>38</v>
      </c>
      <c r="S2713" s="13" t="s">
        <v>216</v>
      </c>
      <c r="T2713" s="13" t="s">
        <v>217</v>
      </c>
      <c r="U2713" s="33">
        <f t="shared" ca="1" si="504"/>
        <v>45744.56914039352</v>
      </c>
      <c r="V2713" s="13" t="str">
        <f t="shared" si="505"/>
        <v>Bangalore</v>
      </c>
      <c r="W2713" s="13" t="str">
        <f t="shared" si="506"/>
        <v>CLS</v>
      </c>
      <c r="X2713" s="13">
        <f t="shared" si="507"/>
        <v>20</v>
      </c>
      <c r="Y2713" s="13" t="str">
        <f>IFERROR(VLOOKUP(C2713,ReceivingTeam[],2,FALSE),"HelpDesk")</f>
        <v>HelpDesk</v>
      </c>
      <c r="Z2713" s="67">
        <f t="shared" si="508"/>
        <v>44889.650046296301</v>
      </c>
      <c r="AA2713" s="68">
        <f t="shared" si="509"/>
        <v>44888</v>
      </c>
      <c r="AB2713" s="69" t="b">
        <f t="shared" si="510"/>
        <v>1</v>
      </c>
      <c r="AC2713" s="70">
        <f t="shared" si="511"/>
        <v>0.5</v>
      </c>
      <c r="AD2713" s="67">
        <f t="shared" si="512"/>
        <v>44889.650046296301</v>
      </c>
      <c r="AE2713" s="67">
        <f>VLOOKUP(V2713,'Branch Wise Work Timelines'!C:G,3,FALSE)+AA2713</f>
        <v>44888.416666666664</v>
      </c>
      <c r="AF2713" s="67">
        <f>IF(V2713="Bangalore",VLOOKUP(V2713,'Branch Wise Work Timelines'!C:G,4,FALSE)+AA2713+1,IF(V2713="Mumbai",VLOOKUP(V2713,'Branch Wise Work Timelines'!C:G,4,FALSE)+AA2713+1,VLOOKUP(V2713,'Branch Wise Work Timelines'!C:G,4,FALSE)+AA2713))</f>
        <v>44889.104166666664</v>
      </c>
      <c r="AG2713" s="67">
        <f>WORKDAY.INTL(AA2713,1,11)+VLOOKUP(V2713,'Branch Wise Work Timelines'!C:G,3,FALSE)</f>
        <v>44889.416666666664</v>
      </c>
      <c r="AH2713" s="69" t="str">
        <f t="shared" ca="1" si="513"/>
        <v>Out of TAT</v>
      </c>
      <c r="AI2713" s="69">
        <f t="shared" ca="1" si="514"/>
        <v>20519</v>
      </c>
      <c r="AJ2713" s="69" t="str">
        <f ca="1">IF(AI2713&lt;0,"0-12",IFERROR(VLOOKUP(AI2713,Breakup[],2,FALSE),"&gt;24"))</f>
        <v>&gt;24</v>
      </c>
      <c r="AK2713" s="69" t="str">
        <f>VLOOKUP(V2713,Master!B:D,3,FALSE)</f>
        <v>South</v>
      </c>
      <c r="AL2713" s="69" t="str">
        <f t="shared" si="515"/>
        <v>Bangalore-CLS</v>
      </c>
    </row>
    <row r="2714" spans="1:38">
      <c r="A2714" s="13" t="s">
        <v>5739</v>
      </c>
      <c r="B2714" s="54">
        <v>44701.667274421299</v>
      </c>
      <c r="C2714" s="13" t="s">
        <v>599</v>
      </c>
      <c r="D2714" s="13">
        <v>1903</v>
      </c>
      <c r="E2714" s="13" t="s">
        <v>5740</v>
      </c>
      <c r="F2714" s="13" t="s">
        <v>33</v>
      </c>
      <c r="G2714" s="14">
        <v>1653042753296</v>
      </c>
      <c r="H2714" s="55">
        <v>0.97879629629629605</v>
      </c>
      <c r="I2714" s="33">
        <v>44884.978796296302</v>
      </c>
      <c r="J2714" s="58">
        <v>44884</v>
      </c>
      <c r="K2714" s="13" t="s">
        <v>213</v>
      </c>
      <c r="L2714" s="13" t="s">
        <v>30</v>
      </c>
      <c r="M2714" s="13" t="s">
        <v>282</v>
      </c>
      <c r="N2714" s="13" t="s">
        <v>206</v>
      </c>
      <c r="O2714" s="33" t="s">
        <v>38</v>
      </c>
      <c r="P2714" s="58" t="s">
        <v>38</v>
      </c>
      <c r="Q2714" s="33" t="s">
        <v>207</v>
      </c>
      <c r="R2714" s="14" t="s">
        <v>38</v>
      </c>
      <c r="S2714" s="13" t="s">
        <v>216</v>
      </c>
      <c r="T2714" s="13" t="s">
        <v>217</v>
      </c>
      <c r="U2714" s="33">
        <f t="shared" ca="1" si="504"/>
        <v>45744.56914039352</v>
      </c>
      <c r="V2714" s="13" t="str">
        <f t="shared" si="505"/>
        <v>Bangalore</v>
      </c>
      <c r="W2714" s="13" t="str">
        <f t="shared" si="506"/>
        <v>RI</v>
      </c>
      <c r="X2714" s="13">
        <f t="shared" si="507"/>
        <v>23</v>
      </c>
      <c r="Y2714" s="13" t="str">
        <f>IFERROR(VLOOKUP(C2714,ReceivingTeam[],2,FALSE),"HelpDesk")</f>
        <v>HelpDesk</v>
      </c>
      <c r="Z2714" s="67">
        <f t="shared" si="508"/>
        <v>44886.791296296302</v>
      </c>
      <c r="AA2714" s="68">
        <f t="shared" si="509"/>
        <v>44884</v>
      </c>
      <c r="AB2714" s="69" t="b">
        <f t="shared" si="510"/>
        <v>1</v>
      </c>
      <c r="AC2714" s="70">
        <f t="shared" si="511"/>
        <v>0.5</v>
      </c>
      <c r="AD2714" s="67">
        <f t="shared" si="512"/>
        <v>44886.791296296302</v>
      </c>
      <c r="AE2714" s="67">
        <f>VLOOKUP(V2714,'Branch Wise Work Timelines'!C:G,3,FALSE)+AA2714</f>
        <v>44884.416666666664</v>
      </c>
      <c r="AF2714" s="67">
        <f>IF(V2714="Bangalore",VLOOKUP(V2714,'Branch Wise Work Timelines'!C:G,4,FALSE)+AA2714+1,IF(V2714="Mumbai",VLOOKUP(V2714,'Branch Wise Work Timelines'!C:G,4,FALSE)+AA2714+1,VLOOKUP(V2714,'Branch Wise Work Timelines'!C:G,4,FALSE)+AA2714))</f>
        <v>44885.104166666664</v>
      </c>
      <c r="AG2714" s="67">
        <f>WORKDAY.INTL(AA2714,1,11)+VLOOKUP(V2714,'Branch Wise Work Timelines'!C:G,3,FALSE)</f>
        <v>44886.416666666664</v>
      </c>
      <c r="AH2714" s="69" t="str">
        <f t="shared" ca="1" si="513"/>
        <v>Out of TAT</v>
      </c>
      <c r="AI2714" s="69">
        <f t="shared" ca="1" si="514"/>
        <v>20587</v>
      </c>
      <c r="AJ2714" s="69" t="str">
        <f ca="1">IF(AI2714&lt;0,"0-12",IFERROR(VLOOKUP(AI2714,Breakup[],2,FALSE),"&gt;24"))</f>
        <v>&gt;24</v>
      </c>
      <c r="AK2714" s="69" t="str">
        <f>VLOOKUP(V2714,Master!B:D,3,FALSE)</f>
        <v>South</v>
      </c>
      <c r="AL2714" s="69" t="str">
        <f t="shared" si="515"/>
        <v>Bangalore</v>
      </c>
    </row>
    <row r="2715" spans="1:38">
      <c r="A2715" s="13" t="s">
        <v>5741</v>
      </c>
      <c r="B2715" s="54">
        <v>44701.555385416701</v>
      </c>
      <c r="C2715" s="13" t="s">
        <v>352</v>
      </c>
      <c r="D2715" s="13">
        <v>969</v>
      </c>
      <c r="E2715" s="13" t="s">
        <v>5742</v>
      </c>
      <c r="F2715" s="13" t="s">
        <v>33</v>
      </c>
      <c r="G2715" s="14">
        <v>1653034319817</v>
      </c>
      <c r="H2715" s="55">
        <v>0.56730324074074101</v>
      </c>
      <c r="I2715" s="33">
        <v>44891.567303240699</v>
      </c>
      <c r="J2715" s="58">
        <v>44891</v>
      </c>
      <c r="K2715" s="13" t="s">
        <v>263</v>
      </c>
      <c r="L2715" s="13" t="s">
        <v>69</v>
      </c>
      <c r="M2715" s="13" t="s">
        <v>101</v>
      </c>
      <c r="N2715" s="13" t="s">
        <v>206</v>
      </c>
      <c r="O2715" s="33">
        <v>44891.600694444402</v>
      </c>
      <c r="P2715" s="58">
        <v>44891</v>
      </c>
      <c r="Q2715" s="33" t="s">
        <v>237</v>
      </c>
      <c r="R2715" s="14">
        <v>762</v>
      </c>
      <c r="S2715" s="13" t="s">
        <v>208</v>
      </c>
      <c r="T2715" s="13" t="s">
        <v>209</v>
      </c>
      <c r="U2715" s="33">
        <f t="shared" ca="1" si="504"/>
        <v>45744.56914039352</v>
      </c>
      <c r="V2715" s="13" t="str">
        <f t="shared" si="505"/>
        <v>Mumbai</v>
      </c>
      <c r="W2715" s="13" t="str">
        <f t="shared" si="506"/>
        <v>RI</v>
      </c>
      <c r="X2715" s="13">
        <f t="shared" si="507"/>
        <v>13</v>
      </c>
      <c r="Y2715" s="13" t="str">
        <f>IFERROR(VLOOKUP(C2715,ReceivingTeam[],2,FALSE),"HelpDesk")</f>
        <v>HelpDesk</v>
      </c>
      <c r="Z2715" s="67">
        <f t="shared" si="508"/>
        <v>44892.067303240699</v>
      </c>
      <c r="AA2715" s="68">
        <f t="shared" si="509"/>
        <v>44891</v>
      </c>
      <c r="AB2715" s="69" t="b">
        <f t="shared" si="510"/>
        <v>1</v>
      </c>
      <c r="AC2715" s="70">
        <f t="shared" si="511"/>
        <v>0.5</v>
      </c>
      <c r="AD2715" s="67">
        <f t="shared" si="512"/>
        <v>44892.067303240699</v>
      </c>
      <c r="AE2715" s="67">
        <f>VLOOKUP(V2715,'Branch Wise Work Timelines'!C:G,3,FALSE)+AA2715</f>
        <v>44891.416666666664</v>
      </c>
      <c r="AF2715" s="67">
        <f>IF(V2715="Bangalore",VLOOKUP(V2715,'Branch Wise Work Timelines'!C:G,4,FALSE)+AA2715+1,IF(V2715="Mumbai",VLOOKUP(V2715,'Branch Wise Work Timelines'!C:G,4,FALSE)+AA2715+1,VLOOKUP(V2715,'Branch Wise Work Timelines'!C:G,4,FALSE)+AA2715))</f>
        <v>44892.25</v>
      </c>
      <c r="AG2715" s="67">
        <f>WORKDAY.INTL(AA2715,1,11)+VLOOKUP(V2715,'Branch Wise Work Timelines'!C:G,3,FALSE)</f>
        <v>44893.416666666664</v>
      </c>
      <c r="AH2715" s="69" t="str">
        <f t="shared" si="513"/>
        <v>Met</v>
      </c>
      <c r="AI2715" s="69">
        <f t="shared" ca="1" si="514"/>
        <v>20461</v>
      </c>
      <c r="AJ2715" s="69" t="str">
        <f ca="1">IF(AI2715&lt;0,"0-12",IFERROR(VLOOKUP(AI2715,Breakup[],2,FALSE),"&gt;24"))</f>
        <v>&gt;24</v>
      </c>
      <c r="AK2715" s="69" t="str">
        <f>VLOOKUP(V2715,Master!B:D,3,FALSE)</f>
        <v>East</v>
      </c>
      <c r="AL2715" s="69" t="str">
        <f t="shared" si="515"/>
        <v>Mumbai</v>
      </c>
    </row>
    <row r="2716" spans="1:38">
      <c r="A2716" s="13" t="s">
        <v>5743</v>
      </c>
      <c r="B2716" s="54">
        <v>44701.6631579514</v>
      </c>
      <c r="C2716" s="13" t="s">
        <v>586</v>
      </c>
      <c r="D2716" s="13">
        <v>329</v>
      </c>
      <c r="E2716" s="13" t="s">
        <v>5744</v>
      </c>
      <c r="F2716" s="13" t="s">
        <v>15</v>
      </c>
      <c r="G2716" s="14">
        <v>1653043874636</v>
      </c>
      <c r="H2716" s="55">
        <v>0.44276620370370401</v>
      </c>
      <c r="I2716" s="33">
        <v>44891.442766203698</v>
      </c>
      <c r="J2716" s="58">
        <v>44891</v>
      </c>
      <c r="K2716" s="13" t="s">
        <v>213</v>
      </c>
      <c r="L2716" s="13" t="s">
        <v>30</v>
      </c>
      <c r="M2716" s="13" t="s">
        <v>75</v>
      </c>
      <c r="N2716" s="13" t="s">
        <v>206</v>
      </c>
      <c r="O2716" s="33">
        <v>44891.9294212963</v>
      </c>
      <c r="P2716" s="58">
        <v>44891</v>
      </c>
      <c r="Q2716" s="33" t="s">
        <v>237</v>
      </c>
      <c r="R2716" s="14">
        <v>587</v>
      </c>
      <c r="S2716" s="13" t="s">
        <v>208</v>
      </c>
      <c r="T2716" s="13" t="s">
        <v>209</v>
      </c>
      <c r="U2716" s="33">
        <f t="shared" ca="1" si="504"/>
        <v>45744.56914039352</v>
      </c>
      <c r="V2716" s="13" t="str">
        <f t="shared" si="505"/>
        <v>Bangalore</v>
      </c>
      <c r="W2716" s="13" t="str">
        <f t="shared" si="506"/>
        <v>CLS</v>
      </c>
      <c r="X2716" s="13">
        <f t="shared" si="507"/>
        <v>10</v>
      </c>
      <c r="Y2716" s="13" t="str">
        <f>IFERROR(VLOOKUP(C2716,ReceivingTeam[],2,FALSE),"HelpDesk")</f>
        <v>HelpDesk</v>
      </c>
      <c r="Z2716" s="67">
        <f t="shared" si="508"/>
        <v>44891.942766203698</v>
      </c>
      <c r="AA2716" s="68">
        <f t="shared" si="509"/>
        <v>44891</v>
      </c>
      <c r="AB2716" s="69" t="b">
        <f t="shared" si="510"/>
        <v>1</v>
      </c>
      <c r="AC2716" s="70">
        <f t="shared" si="511"/>
        <v>0.5</v>
      </c>
      <c r="AD2716" s="67">
        <f t="shared" si="512"/>
        <v>44891.942766203698</v>
      </c>
      <c r="AE2716" s="67">
        <f>VLOOKUP(V2716,'Branch Wise Work Timelines'!C:G,3,FALSE)+AA2716</f>
        <v>44891.416666666664</v>
      </c>
      <c r="AF2716" s="67">
        <f>IF(V2716="Bangalore",VLOOKUP(V2716,'Branch Wise Work Timelines'!C:G,4,FALSE)+AA2716+1,IF(V2716="Mumbai",VLOOKUP(V2716,'Branch Wise Work Timelines'!C:G,4,FALSE)+AA2716+1,VLOOKUP(V2716,'Branch Wise Work Timelines'!C:G,4,FALSE)+AA2716))</f>
        <v>44892.104166666664</v>
      </c>
      <c r="AG2716" s="67">
        <f>WORKDAY.INTL(AA2716,1,11)+VLOOKUP(V2716,'Branch Wise Work Timelines'!C:G,3,FALSE)</f>
        <v>44893.416666666664</v>
      </c>
      <c r="AH2716" s="69" t="str">
        <f t="shared" si="513"/>
        <v>Met</v>
      </c>
      <c r="AI2716" s="69">
        <f t="shared" ca="1" si="514"/>
        <v>20464</v>
      </c>
      <c r="AJ2716" s="69" t="str">
        <f ca="1">IF(AI2716&lt;0,"0-12",IFERROR(VLOOKUP(AI2716,Breakup[],2,FALSE),"&gt;24"))</f>
        <v>&gt;24</v>
      </c>
      <c r="AK2716" s="69" t="str">
        <f>VLOOKUP(V2716,Master!B:D,3,FALSE)</f>
        <v>South</v>
      </c>
      <c r="AL2716" s="69" t="str">
        <f t="shared" si="515"/>
        <v>Bangalore-CLS</v>
      </c>
    </row>
    <row r="2717" spans="1:38">
      <c r="A2717" s="13" t="s">
        <v>5745</v>
      </c>
      <c r="B2717" s="54">
        <v>44701.498725613397</v>
      </c>
      <c r="C2717" s="13" t="s">
        <v>528</v>
      </c>
      <c r="D2717" s="13">
        <v>410</v>
      </c>
      <c r="E2717" s="13" t="s">
        <v>5746</v>
      </c>
      <c r="F2717" s="13" t="s">
        <v>33</v>
      </c>
      <c r="G2717" s="14">
        <v>1653028557916</v>
      </c>
      <c r="H2717" s="55">
        <v>0.150902777777778</v>
      </c>
      <c r="I2717" s="33">
        <v>44882.150902777801</v>
      </c>
      <c r="J2717" s="58">
        <v>44882</v>
      </c>
      <c r="K2717" s="13" t="s">
        <v>397</v>
      </c>
      <c r="L2717" s="13" t="s">
        <v>50</v>
      </c>
      <c r="M2717" s="13" t="s">
        <v>414</v>
      </c>
      <c r="N2717" s="13" t="s">
        <v>206</v>
      </c>
      <c r="O2717" s="33" t="s">
        <v>38</v>
      </c>
      <c r="P2717" s="58" t="s">
        <v>38</v>
      </c>
      <c r="Q2717" s="33" t="s">
        <v>207</v>
      </c>
      <c r="R2717" s="14" t="s">
        <v>38</v>
      </c>
      <c r="S2717" s="13" t="s">
        <v>216</v>
      </c>
      <c r="T2717" s="13" t="s">
        <v>217</v>
      </c>
      <c r="U2717" s="33">
        <f t="shared" ca="1" si="504"/>
        <v>45744.56914039352</v>
      </c>
      <c r="V2717" s="13" t="str">
        <f t="shared" si="505"/>
        <v>Cochin</v>
      </c>
      <c r="W2717" s="13" t="str">
        <f t="shared" si="506"/>
        <v>RI</v>
      </c>
      <c r="X2717" s="13">
        <f t="shared" si="507"/>
        <v>3</v>
      </c>
      <c r="Y2717" s="13" t="str">
        <f>IFERROR(VLOOKUP(C2717,ReceivingTeam[],2,FALSE),"HelpDesk")</f>
        <v>HelpDesk</v>
      </c>
      <c r="Z2717" s="67">
        <f t="shared" si="508"/>
        <v>44883.562499999993</v>
      </c>
      <c r="AA2717" s="68">
        <f t="shared" si="509"/>
        <v>44882</v>
      </c>
      <c r="AB2717" s="69" t="b">
        <f t="shared" si="510"/>
        <v>1</v>
      </c>
      <c r="AC2717" s="70">
        <f t="shared" si="511"/>
        <v>0.5</v>
      </c>
      <c r="AD2717" s="67">
        <f t="shared" si="512"/>
        <v>44883.562499999993</v>
      </c>
      <c r="AE2717" s="67">
        <f>VLOOKUP(V2717,'Branch Wise Work Timelines'!C:G,3,FALSE)+AA2717</f>
        <v>44882.416666666664</v>
      </c>
      <c r="AF2717" s="67">
        <f>IF(V2717="Bangalore",VLOOKUP(V2717,'Branch Wise Work Timelines'!C:G,4,FALSE)+AA2717+1,IF(V2717="Mumbai",VLOOKUP(V2717,'Branch Wise Work Timelines'!C:G,4,FALSE)+AA2717+1,VLOOKUP(V2717,'Branch Wise Work Timelines'!C:G,4,FALSE)+AA2717))</f>
        <v>44882.770833333336</v>
      </c>
      <c r="AG2717" s="67">
        <f>WORKDAY.INTL(AA2717,1,11)+VLOOKUP(V2717,'Branch Wise Work Timelines'!C:G,3,FALSE)</f>
        <v>44883.416666666664</v>
      </c>
      <c r="AH2717" s="69" t="str">
        <f t="shared" ca="1" si="513"/>
        <v>Out of TAT</v>
      </c>
      <c r="AI2717" s="69">
        <f t="shared" ca="1" si="514"/>
        <v>20665</v>
      </c>
      <c r="AJ2717" s="69" t="str">
        <f ca="1">IF(AI2717&lt;0,"0-12",IFERROR(VLOOKUP(AI2717,Breakup[],2,FALSE),"&gt;24"))</f>
        <v>&gt;24</v>
      </c>
      <c r="AK2717" s="69" t="str">
        <f>VLOOKUP(V2717,Master!B:D,3,FALSE)</f>
        <v>South</v>
      </c>
      <c r="AL2717" s="69" t="str">
        <f t="shared" si="515"/>
        <v>Cochin</v>
      </c>
    </row>
    <row r="2718" spans="1:38">
      <c r="A2718" s="13" t="s">
        <v>5747</v>
      </c>
      <c r="B2718" s="54">
        <v>44701.620199456003</v>
      </c>
      <c r="C2718" s="13" t="s">
        <v>90</v>
      </c>
      <c r="D2718" s="13">
        <v>1321</v>
      </c>
      <c r="E2718" s="13" t="s">
        <v>5748</v>
      </c>
      <c r="F2718" s="13" t="s">
        <v>33</v>
      </c>
      <c r="G2718" s="14">
        <v>1653042739800</v>
      </c>
      <c r="H2718" s="55">
        <v>0.78</v>
      </c>
      <c r="I2718" s="33">
        <v>44884.78</v>
      </c>
      <c r="J2718" s="58">
        <v>44884</v>
      </c>
      <c r="K2718" s="13" t="s">
        <v>425</v>
      </c>
      <c r="L2718" s="13" t="s">
        <v>30</v>
      </c>
      <c r="M2718" s="13" t="s">
        <v>90</v>
      </c>
      <c r="N2718" s="13" t="s">
        <v>206</v>
      </c>
      <c r="O2718" s="33" t="s">
        <v>38</v>
      </c>
      <c r="P2718" s="58" t="s">
        <v>38</v>
      </c>
      <c r="Q2718" s="33" t="s">
        <v>207</v>
      </c>
      <c r="R2718" s="14" t="s">
        <v>38</v>
      </c>
      <c r="S2718" s="13" t="s">
        <v>216</v>
      </c>
      <c r="T2718" s="13" t="s">
        <v>278</v>
      </c>
      <c r="U2718" s="33">
        <f t="shared" ca="1" si="504"/>
        <v>45744.56914039352</v>
      </c>
      <c r="V2718" s="13" t="str">
        <f t="shared" si="505"/>
        <v>Bangalore</v>
      </c>
      <c r="W2718" s="13" t="str">
        <f t="shared" si="506"/>
        <v>RI</v>
      </c>
      <c r="X2718" s="13">
        <f t="shared" si="507"/>
        <v>18</v>
      </c>
      <c r="Y2718" s="13" t="str">
        <f>IFERROR(VLOOKUP(C2718,ReceivingTeam[],2,FALSE),"HelpDesk")</f>
        <v>Branch office</v>
      </c>
      <c r="Z2718" s="67">
        <f t="shared" si="508"/>
        <v>44889.092499999999</v>
      </c>
      <c r="AA2718" s="68">
        <f t="shared" si="509"/>
        <v>44884</v>
      </c>
      <c r="AB2718" s="69" t="b">
        <f t="shared" si="510"/>
        <v>1</v>
      </c>
      <c r="AC2718" s="70">
        <f t="shared" si="511"/>
        <v>3</v>
      </c>
      <c r="AD2718" s="67">
        <f t="shared" si="512"/>
        <v>44889.092499999999</v>
      </c>
      <c r="AE2718" s="67">
        <f>VLOOKUP(V2718,'Branch Wise Work Timelines'!C:G,3,FALSE)+AA2718</f>
        <v>44884.416666666664</v>
      </c>
      <c r="AF2718" s="67">
        <f>IF(V2718="Bangalore",VLOOKUP(V2718,'Branch Wise Work Timelines'!C:G,4,FALSE)+AA2718+1,IF(V2718="Mumbai",VLOOKUP(V2718,'Branch Wise Work Timelines'!C:G,4,FALSE)+AA2718+1,VLOOKUP(V2718,'Branch Wise Work Timelines'!C:G,4,FALSE)+AA2718))</f>
        <v>44885.104166666664</v>
      </c>
      <c r="AG2718" s="67">
        <f>WORKDAY.INTL(AA2718,1,11)+VLOOKUP(V2718,'Branch Wise Work Timelines'!C:G,3,FALSE)</f>
        <v>44886.416666666664</v>
      </c>
      <c r="AH2718" s="69" t="str">
        <f t="shared" ca="1" si="513"/>
        <v>Out of TAT</v>
      </c>
      <c r="AI2718" s="69">
        <f t="shared" ca="1" si="514"/>
        <v>20532</v>
      </c>
      <c r="AJ2718" s="69" t="str">
        <f ca="1">IF(AI2718&lt;0,"0-12",IFERROR(VLOOKUP(AI2718,Breakup[],2,FALSE),"&gt;24"))</f>
        <v>&gt;24</v>
      </c>
      <c r="AK2718" s="69" t="str">
        <f>VLOOKUP(V2718,Master!B:D,3,FALSE)</f>
        <v>South</v>
      </c>
      <c r="AL2718" s="69" t="str">
        <f t="shared" si="515"/>
        <v>Bangalore</v>
      </c>
    </row>
    <row r="2719" spans="1:38">
      <c r="A2719" s="13" t="s">
        <v>5749</v>
      </c>
      <c r="B2719" s="54">
        <v>44701.643065509299</v>
      </c>
      <c r="C2719" s="13" t="s">
        <v>599</v>
      </c>
      <c r="D2719" s="13">
        <v>1496</v>
      </c>
      <c r="E2719" s="13" t="s">
        <v>5750</v>
      </c>
      <c r="F2719" s="13" t="s">
        <v>33</v>
      </c>
      <c r="G2719" s="14">
        <v>1653042062217</v>
      </c>
      <c r="H2719" s="55">
        <v>0.32457175925925902</v>
      </c>
      <c r="I2719" s="33">
        <v>44881.324571759302</v>
      </c>
      <c r="J2719" s="58">
        <v>44881</v>
      </c>
      <c r="K2719" s="13" t="s">
        <v>213</v>
      </c>
      <c r="L2719" s="13" t="s">
        <v>30</v>
      </c>
      <c r="M2719" s="13" t="s">
        <v>282</v>
      </c>
      <c r="N2719" s="13" t="s">
        <v>206</v>
      </c>
      <c r="O2719" s="33" t="s">
        <v>38</v>
      </c>
      <c r="P2719" s="58" t="s">
        <v>38</v>
      </c>
      <c r="Q2719" s="33" t="s">
        <v>207</v>
      </c>
      <c r="R2719" s="14" t="s">
        <v>38</v>
      </c>
      <c r="S2719" s="13" t="s">
        <v>208</v>
      </c>
      <c r="T2719" s="13" t="s">
        <v>209</v>
      </c>
      <c r="U2719" s="33">
        <f t="shared" ca="1" si="504"/>
        <v>45744.56914039352</v>
      </c>
      <c r="V2719" s="13" t="str">
        <f t="shared" si="505"/>
        <v>Bangalore</v>
      </c>
      <c r="W2719" s="13" t="str">
        <f t="shared" si="506"/>
        <v>RI</v>
      </c>
      <c r="X2719" s="13">
        <f t="shared" si="507"/>
        <v>7</v>
      </c>
      <c r="Y2719" s="13" t="str">
        <f>IFERROR(VLOOKUP(C2719,ReceivingTeam[],2,FALSE),"HelpDesk")</f>
        <v>HelpDesk</v>
      </c>
      <c r="Z2719" s="67">
        <f t="shared" si="508"/>
        <v>44881.916666666664</v>
      </c>
      <c r="AA2719" s="68">
        <f t="shared" si="509"/>
        <v>44881</v>
      </c>
      <c r="AB2719" s="69" t="b">
        <f t="shared" si="510"/>
        <v>1</v>
      </c>
      <c r="AC2719" s="70">
        <f t="shared" si="511"/>
        <v>0.5</v>
      </c>
      <c r="AD2719" s="67">
        <f t="shared" si="512"/>
        <v>44881.916666666664</v>
      </c>
      <c r="AE2719" s="67">
        <f>VLOOKUP(V2719,'Branch Wise Work Timelines'!C:G,3,FALSE)+AA2719</f>
        <v>44881.416666666664</v>
      </c>
      <c r="AF2719" s="67">
        <f>IF(V2719="Bangalore",VLOOKUP(V2719,'Branch Wise Work Timelines'!C:G,4,FALSE)+AA2719+1,IF(V2719="Mumbai",VLOOKUP(V2719,'Branch Wise Work Timelines'!C:G,4,FALSE)+AA2719+1,VLOOKUP(V2719,'Branch Wise Work Timelines'!C:G,4,FALSE)+AA2719))</f>
        <v>44882.104166666664</v>
      </c>
      <c r="AG2719" s="67">
        <f>WORKDAY.INTL(AA2719,1,11)+VLOOKUP(V2719,'Branch Wise Work Timelines'!C:G,3,FALSE)</f>
        <v>44882.416666666664</v>
      </c>
      <c r="AH2719" s="69" t="str">
        <f t="shared" ca="1" si="513"/>
        <v>Out of TAT</v>
      </c>
      <c r="AI2719" s="69">
        <f t="shared" ca="1" si="514"/>
        <v>20704</v>
      </c>
      <c r="AJ2719" s="69" t="str">
        <f ca="1">IF(AI2719&lt;0,"0-12",IFERROR(VLOOKUP(AI2719,Breakup[],2,FALSE),"&gt;24"))</f>
        <v>&gt;24</v>
      </c>
      <c r="AK2719" s="69" t="str">
        <f>VLOOKUP(V2719,Master!B:D,3,FALSE)</f>
        <v>South</v>
      </c>
      <c r="AL2719" s="69" t="str">
        <f t="shared" si="515"/>
        <v>Bangalore</v>
      </c>
    </row>
    <row r="2720" spans="1:38">
      <c r="A2720" s="13" t="s">
        <v>5751</v>
      </c>
      <c r="B2720" s="54">
        <v>44701.651230439798</v>
      </c>
      <c r="C2720" s="13" t="s">
        <v>722</v>
      </c>
      <c r="D2720" s="13">
        <v>312</v>
      </c>
      <c r="E2720" s="13" t="s">
        <v>5752</v>
      </c>
      <c r="F2720" s="13" t="s">
        <v>15</v>
      </c>
      <c r="G2720" s="14">
        <v>1653042748167</v>
      </c>
      <c r="H2720" s="55">
        <v>0.91480324074074104</v>
      </c>
      <c r="I2720" s="33">
        <v>44891.914803240703</v>
      </c>
      <c r="J2720" s="58">
        <v>44891</v>
      </c>
      <c r="K2720" s="13" t="s">
        <v>213</v>
      </c>
      <c r="L2720" s="13" t="s">
        <v>30</v>
      </c>
      <c r="M2720" s="13" t="s">
        <v>214</v>
      </c>
      <c r="N2720" s="13" t="s">
        <v>206</v>
      </c>
      <c r="O2720" s="33">
        <v>44891.647557870398</v>
      </c>
      <c r="P2720" s="58">
        <v>44891</v>
      </c>
      <c r="Q2720" s="33" t="s">
        <v>237</v>
      </c>
      <c r="R2720" s="14">
        <v>322</v>
      </c>
      <c r="S2720" s="13" t="s">
        <v>216</v>
      </c>
      <c r="T2720" s="13" t="s">
        <v>217</v>
      </c>
      <c r="U2720" s="33">
        <f t="shared" ca="1" si="504"/>
        <v>45744.56914039352</v>
      </c>
      <c r="V2720" s="13" t="str">
        <f t="shared" si="505"/>
        <v>Bangalore</v>
      </c>
      <c r="W2720" s="13" t="str">
        <f t="shared" si="506"/>
        <v>CLS</v>
      </c>
      <c r="X2720" s="13">
        <f t="shared" si="507"/>
        <v>21</v>
      </c>
      <c r="Y2720" s="13" t="str">
        <f>IFERROR(VLOOKUP(C2720,ReceivingTeam[],2,FALSE),"HelpDesk")</f>
        <v>HelpDesk</v>
      </c>
      <c r="Z2720" s="67">
        <f t="shared" si="508"/>
        <v>44893.727303240703</v>
      </c>
      <c r="AA2720" s="68">
        <f t="shared" si="509"/>
        <v>44891</v>
      </c>
      <c r="AB2720" s="69" t="b">
        <f t="shared" si="510"/>
        <v>1</v>
      </c>
      <c r="AC2720" s="70">
        <f t="shared" si="511"/>
        <v>0.5</v>
      </c>
      <c r="AD2720" s="67">
        <f t="shared" si="512"/>
        <v>44893.727303240703</v>
      </c>
      <c r="AE2720" s="67">
        <f>VLOOKUP(V2720,'Branch Wise Work Timelines'!C:G,3,FALSE)+AA2720</f>
        <v>44891.416666666664</v>
      </c>
      <c r="AF2720" s="67">
        <f>IF(V2720="Bangalore",VLOOKUP(V2720,'Branch Wise Work Timelines'!C:G,4,FALSE)+AA2720+1,IF(V2720="Mumbai",VLOOKUP(V2720,'Branch Wise Work Timelines'!C:G,4,FALSE)+AA2720+1,VLOOKUP(V2720,'Branch Wise Work Timelines'!C:G,4,FALSE)+AA2720))</f>
        <v>44892.104166666664</v>
      </c>
      <c r="AG2720" s="67">
        <f>WORKDAY.INTL(AA2720,1,11)+VLOOKUP(V2720,'Branch Wise Work Timelines'!C:G,3,FALSE)</f>
        <v>44893.416666666664</v>
      </c>
      <c r="AH2720" s="69" t="str">
        <f t="shared" si="513"/>
        <v>Met</v>
      </c>
      <c r="AI2720" s="69">
        <f t="shared" ca="1" si="514"/>
        <v>20421</v>
      </c>
      <c r="AJ2720" s="69" t="str">
        <f ca="1">IF(AI2720&lt;0,"0-12",IFERROR(VLOOKUP(AI2720,Breakup[],2,FALSE),"&gt;24"))</f>
        <v>&gt;24</v>
      </c>
      <c r="AK2720" s="69" t="str">
        <f>VLOOKUP(V2720,Master!B:D,3,FALSE)</f>
        <v>South</v>
      </c>
      <c r="AL2720" s="69" t="str">
        <f t="shared" si="515"/>
        <v>Bangalore-CLS</v>
      </c>
    </row>
    <row r="2721" spans="1:38">
      <c r="A2721" s="13" t="s">
        <v>5753</v>
      </c>
      <c r="B2721" s="54">
        <v>44700.704042592602</v>
      </c>
      <c r="C2721" s="13" t="s">
        <v>153</v>
      </c>
      <c r="D2721" s="13">
        <v>207</v>
      </c>
      <c r="E2721" s="13" t="s">
        <v>5754</v>
      </c>
      <c r="F2721" s="13" t="s">
        <v>33</v>
      </c>
      <c r="G2721" s="14">
        <v>1653020325382</v>
      </c>
      <c r="H2721" s="55">
        <v>0.68743055555555599</v>
      </c>
      <c r="I2721" s="33">
        <v>44889.687430555598</v>
      </c>
      <c r="J2721" s="58">
        <v>44889</v>
      </c>
      <c r="K2721" s="13" t="s">
        <v>397</v>
      </c>
      <c r="L2721" s="13" t="s">
        <v>50</v>
      </c>
      <c r="M2721" s="13" t="s">
        <v>153</v>
      </c>
      <c r="N2721" s="13" t="s">
        <v>215</v>
      </c>
      <c r="O2721" s="33" t="s">
        <v>38</v>
      </c>
      <c r="P2721" s="58" t="s">
        <v>38</v>
      </c>
      <c r="Q2721" s="33" t="s">
        <v>207</v>
      </c>
      <c r="R2721" s="14" t="s">
        <v>38</v>
      </c>
      <c r="S2721" s="13" t="s">
        <v>216</v>
      </c>
      <c r="T2721" s="13" t="s">
        <v>217</v>
      </c>
      <c r="U2721" s="33">
        <f t="shared" ca="1" si="504"/>
        <v>45744.56914039352</v>
      </c>
      <c r="V2721" s="13" t="str">
        <f t="shared" si="505"/>
        <v>Cochin</v>
      </c>
      <c r="W2721" s="13" t="str">
        <f t="shared" si="506"/>
        <v>RI</v>
      </c>
      <c r="X2721" s="13">
        <f t="shared" si="507"/>
        <v>16</v>
      </c>
      <c r="Y2721" s="13" t="str">
        <f>IFERROR(VLOOKUP(C2721,ReceivingTeam[],2,FALSE),"HelpDesk")</f>
        <v>Branch office</v>
      </c>
      <c r="Z2721" s="67">
        <f t="shared" si="508"/>
        <v>44890.833263888926</v>
      </c>
      <c r="AA2721" s="68">
        <f t="shared" si="509"/>
        <v>44889</v>
      </c>
      <c r="AB2721" s="69" t="b">
        <f t="shared" si="510"/>
        <v>1</v>
      </c>
      <c r="AC2721" s="70">
        <f t="shared" si="511"/>
        <v>0.5</v>
      </c>
      <c r="AD2721" s="67">
        <f t="shared" si="512"/>
        <v>44890.833263888926</v>
      </c>
      <c r="AE2721" s="67">
        <f>VLOOKUP(V2721,'Branch Wise Work Timelines'!C:G,3,FALSE)+AA2721</f>
        <v>44889.416666666664</v>
      </c>
      <c r="AF2721" s="67">
        <f>IF(V2721="Bangalore",VLOOKUP(V2721,'Branch Wise Work Timelines'!C:G,4,FALSE)+AA2721+1,IF(V2721="Mumbai",VLOOKUP(V2721,'Branch Wise Work Timelines'!C:G,4,FALSE)+AA2721+1,VLOOKUP(V2721,'Branch Wise Work Timelines'!C:G,4,FALSE)+AA2721))</f>
        <v>44889.770833333336</v>
      </c>
      <c r="AG2721" s="67">
        <f>WORKDAY.INTL(AA2721,1,11)+VLOOKUP(V2721,'Branch Wise Work Timelines'!C:G,3,FALSE)</f>
        <v>44890.416666666664</v>
      </c>
      <c r="AH2721" s="69" t="str">
        <f t="shared" ca="1" si="513"/>
        <v>Out of TAT</v>
      </c>
      <c r="AI2721" s="69">
        <f t="shared" ca="1" si="514"/>
        <v>20490</v>
      </c>
      <c r="AJ2721" s="69" t="str">
        <f ca="1">IF(AI2721&lt;0,"0-12",IFERROR(VLOOKUP(AI2721,Breakup[],2,FALSE),"&gt;24"))</f>
        <v>&gt;24</v>
      </c>
      <c r="AK2721" s="69" t="str">
        <f>VLOOKUP(V2721,Master!B:D,3,FALSE)</f>
        <v>South</v>
      </c>
      <c r="AL2721" s="69" t="str">
        <f t="shared" si="515"/>
        <v>Cochin</v>
      </c>
    </row>
    <row r="2722" spans="1:38">
      <c r="A2722" s="13" t="s">
        <v>5755</v>
      </c>
      <c r="B2722" s="54">
        <v>44701.661814930601</v>
      </c>
      <c r="C2722" s="13" t="s">
        <v>261</v>
      </c>
      <c r="D2722" s="13">
        <v>986</v>
      </c>
      <c r="E2722" s="13" t="s">
        <v>5756</v>
      </c>
      <c r="F2722" s="13" t="s">
        <v>33</v>
      </c>
      <c r="G2722" s="14">
        <v>1653044439864</v>
      </c>
      <c r="H2722" s="55">
        <v>0.65126157407407403</v>
      </c>
      <c r="I2722" s="33">
        <v>44881.651261574101</v>
      </c>
      <c r="J2722" s="58">
        <v>44881</v>
      </c>
      <c r="K2722" s="13" t="s">
        <v>263</v>
      </c>
      <c r="L2722" s="13" t="s">
        <v>69</v>
      </c>
      <c r="M2722" s="13" t="s">
        <v>101</v>
      </c>
      <c r="N2722" s="13" t="s">
        <v>215</v>
      </c>
      <c r="O2722" s="33" t="s">
        <v>38</v>
      </c>
      <c r="P2722" s="58" t="s">
        <v>38</v>
      </c>
      <c r="Q2722" s="33" t="s">
        <v>207</v>
      </c>
      <c r="R2722" s="14" t="s">
        <v>38</v>
      </c>
      <c r="S2722" s="13" t="s">
        <v>208</v>
      </c>
      <c r="T2722" s="13" t="s">
        <v>209</v>
      </c>
      <c r="U2722" s="33">
        <f t="shared" ca="1" si="504"/>
        <v>45744.56914039352</v>
      </c>
      <c r="V2722" s="13" t="str">
        <f t="shared" si="505"/>
        <v>Mumbai</v>
      </c>
      <c r="W2722" s="13" t="str">
        <f t="shared" si="506"/>
        <v>RI</v>
      </c>
      <c r="X2722" s="13">
        <f t="shared" si="507"/>
        <v>15</v>
      </c>
      <c r="Y2722" s="13" t="str">
        <f>IFERROR(VLOOKUP(C2722,ReceivingTeam[],2,FALSE),"HelpDesk")</f>
        <v>HelpDesk</v>
      </c>
      <c r="Z2722" s="67">
        <f t="shared" si="508"/>
        <v>44882.151261574101</v>
      </c>
      <c r="AA2722" s="68">
        <f t="shared" si="509"/>
        <v>44881</v>
      </c>
      <c r="AB2722" s="69" t="b">
        <f t="shared" si="510"/>
        <v>1</v>
      </c>
      <c r="AC2722" s="70">
        <f t="shared" si="511"/>
        <v>0.5</v>
      </c>
      <c r="AD2722" s="67">
        <f t="shared" si="512"/>
        <v>44882.151261574101</v>
      </c>
      <c r="AE2722" s="67">
        <f>VLOOKUP(V2722,'Branch Wise Work Timelines'!C:G,3,FALSE)+AA2722</f>
        <v>44881.416666666664</v>
      </c>
      <c r="AF2722" s="67">
        <f>IF(V2722="Bangalore",VLOOKUP(V2722,'Branch Wise Work Timelines'!C:G,4,FALSE)+AA2722+1,IF(V2722="Mumbai",VLOOKUP(V2722,'Branch Wise Work Timelines'!C:G,4,FALSE)+AA2722+1,VLOOKUP(V2722,'Branch Wise Work Timelines'!C:G,4,FALSE)+AA2722))</f>
        <v>44882.25</v>
      </c>
      <c r="AG2722" s="67">
        <f>WORKDAY.INTL(AA2722,1,11)+VLOOKUP(V2722,'Branch Wise Work Timelines'!C:G,3,FALSE)</f>
        <v>44882.416666666664</v>
      </c>
      <c r="AH2722" s="69" t="str">
        <f t="shared" ca="1" si="513"/>
        <v>Out of TAT</v>
      </c>
      <c r="AI2722" s="69">
        <f t="shared" ca="1" si="514"/>
        <v>20699</v>
      </c>
      <c r="AJ2722" s="69" t="str">
        <f ca="1">IF(AI2722&lt;0,"0-12",IFERROR(VLOOKUP(AI2722,Breakup[],2,FALSE),"&gt;24"))</f>
        <v>&gt;24</v>
      </c>
      <c r="AK2722" s="69" t="str">
        <f>VLOOKUP(V2722,Master!B:D,3,FALSE)</f>
        <v>East</v>
      </c>
      <c r="AL2722" s="69" t="str">
        <f t="shared" si="515"/>
        <v>Mumbai</v>
      </c>
    </row>
    <row r="2723" spans="1:38">
      <c r="A2723" s="13" t="s">
        <v>5757</v>
      </c>
      <c r="B2723" s="54">
        <v>44701.632019594901</v>
      </c>
      <c r="C2723" s="13" t="s">
        <v>252</v>
      </c>
      <c r="D2723" s="13">
        <v>1852</v>
      </c>
      <c r="E2723" s="13" t="s">
        <v>5758</v>
      </c>
      <c r="F2723" s="13" t="s">
        <v>15</v>
      </c>
      <c r="G2723" s="14">
        <v>1653043498252</v>
      </c>
      <c r="H2723" s="55">
        <v>0.339479166666667</v>
      </c>
      <c r="I2723" s="33">
        <v>44885.339479166701</v>
      </c>
      <c r="J2723" s="58">
        <v>44885</v>
      </c>
      <c r="K2723" s="13" t="s">
        <v>213</v>
      </c>
      <c r="L2723" s="13" t="s">
        <v>30</v>
      </c>
      <c r="M2723" s="13" t="s">
        <v>214</v>
      </c>
      <c r="N2723" s="13" t="s">
        <v>206</v>
      </c>
      <c r="O2723" s="33" t="s">
        <v>38</v>
      </c>
      <c r="P2723" s="58" t="s">
        <v>38</v>
      </c>
      <c r="Q2723" s="33" t="s">
        <v>207</v>
      </c>
      <c r="R2723" s="14" t="s">
        <v>38</v>
      </c>
      <c r="S2723" s="13" t="s">
        <v>216</v>
      </c>
      <c r="T2723" s="13" t="s">
        <v>217</v>
      </c>
      <c r="U2723" s="33">
        <f t="shared" ca="1" si="504"/>
        <v>45744.56914039352</v>
      </c>
      <c r="V2723" s="13" t="str">
        <f t="shared" si="505"/>
        <v>Bangalore</v>
      </c>
      <c r="W2723" s="13" t="str">
        <f t="shared" si="506"/>
        <v>CLS</v>
      </c>
      <c r="X2723" s="13">
        <f t="shared" si="507"/>
        <v>8</v>
      </c>
      <c r="Y2723" s="13" t="str">
        <f>IFERROR(VLOOKUP(C2723,ReceivingTeam[],2,FALSE),"HelpDesk")</f>
        <v>HelpDesk</v>
      </c>
      <c r="Z2723" s="67">
        <f t="shared" si="508"/>
        <v>44885.916666666664</v>
      </c>
      <c r="AA2723" s="68">
        <f t="shared" si="509"/>
        <v>44885</v>
      </c>
      <c r="AB2723" s="69" t="b">
        <f t="shared" si="510"/>
        <v>0</v>
      </c>
      <c r="AC2723" s="70">
        <f t="shared" si="511"/>
        <v>0.5</v>
      </c>
      <c r="AD2723" s="67">
        <f t="shared" si="512"/>
        <v>44885.916666666664</v>
      </c>
      <c r="AE2723" s="67">
        <f>VLOOKUP(V2723,'Branch Wise Work Timelines'!C:G,3,FALSE)+AA2723</f>
        <v>44885.416666666664</v>
      </c>
      <c r="AF2723" s="67">
        <f>IF(V2723="Bangalore",VLOOKUP(V2723,'Branch Wise Work Timelines'!C:G,4,FALSE)+AA2723+1,IF(V2723="Mumbai",VLOOKUP(V2723,'Branch Wise Work Timelines'!C:G,4,FALSE)+AA2723+1,VLOOKUP(V2723,'Branch Wise Work Timelines'!C:G,4,FALSE)+AA2723))</f>
        <v>44886.104166666664</v>
      </c>
      <c r="AG2723" s="67">
        <f>WORKDAY.INTL(AA2723,1,11)+VLOOKUP(V2723,'Branch Wise Work Timelines'!C:G,3,FALSE)</f>
        <v>44886.416666666664</v>
      </c>
      <c r="AH2723" s="69" t="str">
        <f t="shared" ca="1" si="513"/>
        <v>Out of TAT</v>
      </c>
      <c r="AI2723" s="69">
        <f t="shared" ca="1" si="514"/>
        <v>20608</v>
      </c>
      <c r="AJ2723" s="69" t="str">
        <f ca="1">IF(AI2723&lt;0,"0-12",IFERROR(VLOOKUP(AI2723,Breakup[],2,FALSE),"&gt;24"))</f>
        <v>&gt;24</v>
      </c>
      <c r="AK2723" s="69" t="str">
        <f>VLOOKUP(V2723,Master!B:D,3,FALSE)</f>
        <v>South</v>
      </c>
      <c r="AL2723" s="69" t="str">
        <f t="shared" si="515"/>
        <v>Bangalore-CLS</v>
      </c>
    </row>
    <row r="2724" spans="1:38">
      <c r="A2724" s="13" t="s">
        <v>5759</v>
      </c>
      <c r="B2724" s="54">
        <v>44701.579172141202</v>
      </c>
      <c r="C2724" s="13" t="s">
        <v>347</v>
      </c>
      <c r="D2724" s="13">
        <v>1072</v>
      </c>
      <c r="E2724" s="13" t="s">
        <v>5760</v>
      </c>
      <c r="F2724" s="13" t="s">
        <v>33</v>
      </c>
      <c r="G2724" s="14">
        <v>1653037559149</v>
      </c>
      <c r="H2724" s="55">
        <v>0.1509375</v>
      </c>
      <c r="I2724" s="33">
        <v>44882.150937500002</v>
      </c>
      <c r="J2724" s="58">
        <v>44882</v>
      </c>
      <c r="K2724" s="13" t="s">
        <v>325</v>
      </c>
      <c r="L2724" s="13" t="s">
        <v>55</v>
      </c>
      <c r="M2724" s="13" t="s">
        <v>347</v>
      </c>
      <c r="N2724" s="13" t="s">
        <v>206</v>
      </c>
      <c r="O2724" s="33" t="s">
        <v>38</v>
      </c>
      <c r="P2724" s="58" t="s">
        <v>38</v>
      </c>
      <c r="Q2724" s="33" t="s">
        <v>207</v>
      </c>
      <c r="R2724" s="14" t="s">
        <v>38</v>
      </c>
      <c r="S2724" s="13" t="s">
        <v>208</v>
      </c>
      <c r="T2724" s="13" t="s">
        <v>209</v>
      </c>
      <c r="U2724" s="33">
        <f t="shared" ca="1" si="504"/>
        <v>45744.56914039352</v>
      </c>
      <c r="V2724" s="13" t="str">
        <f t="shared" si="505"/>
        <v>Delhi</v>
      </c>
      <c r="W2724" s="13" t="str">
        <f t="shared" si="506"/>
        <v>RI</v>
      </c>
      <c r="X2724" s="13">
        <f t="shared" si="507"/>
        <v>3</v>
      </c>
      <c r="Y2724" s="13" t="str">
        <f>IFERROR(VLOOKUP(C2724,ReceivingTeam[],2,FALSE),"HelpDesk")</f>
        <v>HelpDesk</v>
      </c>
      <c r="Z2724" s="67">
        <f t="shared" si="508"/>
        <v>44883.562499999993</v>
      </c>
      <c r="AA2724" s="68">
        <f t="shared" si="509"/>
        <v>44882</v>
      </c>
      <c r="AB2724" s="69" t="b">
        <f t="shared" si="510"/>
        <v>1</v>
      </c>
      <c r="AC2724" s="70">
        <f t="shared" si="511"/>
        <v>0.5</v>
      </c>
      <c r="AD2724" s="67">
        <f t="shared" si="512"/>
        <v>44883.562499999993</v>
      </c>
      <c r="AE2724" s="67">
        <f>VLOOKUP(V2724,'Branch Wise Work Timelines'!C:G,3,FALSE)+AA2724</f>
        <v>44882.416666666664</v>
      </c>
      <c r="AF2724" s="67">
        <f>IF(V2724="Bangalore",VLOOKUP(V2724,'Branch Wise Work Timelines'!C:G,4,FALSE)+AA2724+1,IF(V2724="Mumbai",VLOOKUP(V2724,'Branch Wise Work Timelines'!C:G,4,FALSE)+AA2724+1,VLOOKUP(V2724,'Branch Wise Work Timelines'!C:G,4,FALSE)+AA2724))</f>
        <v>44882.770833333336</v>
      </c>
      <c r="AG2724" s="67">
        <f>WORKDAY.INTL(AA2724,1,11)+VLOOKUP(V2724,'Branch Wise Work Timelines'!C:G,3,FALSE)</f>
        <v>44883.416666666664</v>
      </c>
      <c r="AH2724" s="69" t="str">
        <f t="shared" ca="1" si="513"/>
        <v>Out of TAT</v>
      </c>
      <c r="AI2724" s="69">
        <f t="shared" ca="1" si="514"/>
        <v>20665</v>
      </c>
      <c r="AJ2724" s="69" t="str">
        <f ca="1">IF(AI2724&lt;0,"0-12",IFERROR(VLOOKUP(AI2724,Breakup[],2,FALSE),"&gt;24"))</f>
        <v>&gt;24</v>
      </c>
      <c r="AK2724" s="69" t="str">
        <f>VLOOKUP(V2724,Master!B:D,3,FALSE)</f>
        <v>North</v>
      </c>
      <c r="AL2724" s="69" t="str">
        <f t="shared" si="515"/>
        <v>Delhi</v>
      </c>
    </row>
    <row r="2725" spans="1:38">
      <c r="A2725" s="13" t="s">
        <v>5761</v>
      </c>
      <c r="B2725" s="54">
        <v>44701.579933414403</v>
      </c>
      <c r="C2725" s="13" t="s">
        <v>347</v>
      </c>
      <c r="D2725" s="13">
        <v>419</v>
      </c>
      <c r="E2725" s="13" t="s">
        <v>5762</v>
      </c>
      <c r="F2725" s="13" t="s">
        <v>33</v>
      </c>
      <c r="G2725" s="14">
        <v>1653037559149</v>
      </c>
      <c r="H2725" s="55">
        <v>0.66209490740740695</v>
      </c>
      <c r="I2725" s="33">
        <v>44886.662094907399</v>
      </c>
      <c r="J2725" s="58">
        <v>44886</v>
      </c>
      <c r="K2725" s="13" t="s">
        <v>325</v>
      </c>
      <c r="L2725" s="13" t="s">
        <v>55</v>
      </c>
      <c r="M2725" s="13" t="s">
        <v>347</v>
      </c>
      <c r="N2725" s="13" t="s">
        <v>206</v>
      </c>
      <c r="O2725" s="33" t="s">
        <v>38</v>
      </c>
      <c r="P2725" s="58" t="s">
        <v>38</v>
      </c>
      <c r="Q2725" s="33" t="s">
        <v>207</v>
      </c>
      <c r="R2725" s="14" t="s">
        <v>38</v>
      </c>
      <c r="S2725" s="13" t="s">
        <v>208</v>
      </c>
      <c r="T2725" s="13" t="s">
        <v>209</v>
      </c>
      <c r="U2725" s="33">
        <f t="shared" ca="1" si="504"/>
        <v>45744.56914039352</v>
      </c>
      <c r="V2725" s="13" t="str">
        <f t="shared" si="505"/>
        <v>Delhi</v>
      </c>
      <c r="W2725" s="13" t="str">
        <f t="shared" si="506"/>
        <v>RI</v>
      </c>
      <c r="X2725" s="13">
        <f t="shared" si="507"/>
        <v>15</v>
      </c>
      <c r="Y2725" s="13" t="str">
        <f>IFERROR(VLOOKUP(C2725,ReceivingTeam[],2,FALSE),"HelpDesk")</f>
        <v>HelpDesk</v>
      </c>
      <c r="Z2725" s="67">
        <f t="shared" si="508"/>
        <v>44887.807928240727</v>
      </c>
      <c r="AA2725" s="68">
        <f t="shared" si="509"/>
        <v>44886</v>
      </c>
      <c r="AB2725" s="69" t="b">
        <f t="shared" si="510"/>
        <v>1</v>
      </c>
      <c r="AC2725" s="70">
        <f t="shared" si="511"/>
        <v>0.5</v>
      </c>
      <c r="AD2725" s="67">
        <f t="shared" si="512"/>
        <v>44887.807928240727</v>
      </c>
      <c r="AE2725" s="67">
        <f>VLOOKUP(V2725,'Branch Wise Work Timelines'!C:G,3,FALSE)+AA2725</f>
        <v>44886.416666666664</v>
      </c>
      <c r="AF2725" s="67">
        <f>IF(V2725="Bangalore",VLOOKUP(V2725,'Branch Wise Work Timelines'!C:G,4,FALSE)+AA2725+1,IF(V2725="Mumbai",VLOOKUP(V2725,'Branch Wise Work Timelines'!C:G,4,FALSE)+AA2725+1,VLOOKUP(V2725,'Branch Wise Work Timelines'!C:G,4,FALSE)+AA2725))</f>
        <v>44886.770833333336</v>
      </c>
      <c r="AG2725" s="67">
        <f>WORKDAY.INTL(AA2725,1,11)+VLOOKUP(V2725,'Branch Wise Work Timelines'!C:G,3,FALSE)</f>
        <v>44887.416666666664</v>
      </c>
      <c r="AH2725" s="69" t="str">
        <f t="shared" ca="1" si="513"/>
        <v>Out of TAT</v>
      </c>
      <c r="AI2725" s="69">
        <f t="shared" ca="1" si="514"/>
        <v>20563</v>
      </c>
      <c r="AJ2725" s="69" t="str">
        <f ca="1">IF(AI2725&lt;0,"0-12",IFERROR(VLOOKUP(AI2725,Breakup[],2,FALSE),"&gt;24"))</f>
        <v>&gt;24</v>
      </c>
      <c r="AK2725" s="69" t="str">
        <f>VLOOKUP(V2725,Master!B:D,3,FALSE)</f>
        <v>North</v>
      </c>
      <c r="AL2725" s="69" t="str">
        <f t="shared" si="515"/>
        <v>Delhi</v>
      </c>
    </row>
    <row r="2726" spans="1:38">
      <c r="A2726" s="13" t="s">
        <v>5763</v>
      </c>
      <c r="B2726" s="54">
        <v>44701.5805183681</v>
      </c>
      <c r="C2726" s="13" t="s">
        <v>347</v>
      </c>
      <c r="D2726" s="13">
        <v>1474</v>
      </c>
      <c r="E2726" s="13" t="s">
        <v>5764</v>
      </c>
      <c r="F2726" s="13" t="s">
        <v>33</v>
      </c>
      <c r="G2726" s="14">
        <v>1653037559149</v>
      </c>
      <c r="H2726" s="55">
        <v>8.6643518518518495E-2</v>
      </c>
      <c r="I2726" s="33">
        <v>44890.086643518502</v>
      </c>
      <c r="J2726" s="58">
        <v>44890</v>
      </c>
      <c r="K2726" s="13" t="s">
        <v>325</v>
      </c>
      <c r="L2726" s="13" t="s">
        <v>55</v>
      </c>
      <c r="M2726" s="13" t="s">
        <v>347</v>
      </c>
      <c r="N2726" s="13" t="s">
        <v>206</v>
      </c>
      <c r="O2726" s="33" t="s">
        <v>38</v>
      </c>
      <c r="P2726" s="58" t="s">
        <v>38</v>
      </c>
      <c r="Q2726" s="33" t="s">
        <v>207</v>
      </c>
      <c r="R2726" s="14" t="s">
        <v>38</v>
      </c>
      <c r="S2726" s="13" t="s">
        <v>208</v>
      </c>
      <c r="T2726" s="13" t="s">
        <v>209</v>
      </c>
      <c r="U2726" s="33">
        <f t="shared" ca="1" si="504"/>
        <v>45744.56914039352</v>
      </c>
      <c r="V2726" s="13" t="str">
        <f t="shared" si="505"/>
        <v>Delhi</v>
      </c>
      <c r="W2726" s="13" t="str">
        <f t="shared" si="506"/>
        <v>RI</v>
      </c>
      <c r="X2726" s="13">
        <f t="shared" si="507"/>
        <v>2</v>
      </c>
      <c r="Y2726" s="13" t="str">
        <f>IFERROR(VLOOKUP(C2726,ReceivingTeam[],2,FALSE),"HelpDesk")</f>
        <v>HelpDesk</v>
      </c>
      <c r="Z2726" s="67">
        <f t="shared" si="508"/>
        <v>44891.562499999993</v>
      </c>
      <c r="AA2726" s="68">
        <f t="shared" si="509"/>
        <v>44890</v>
      </c>
      <c r="AB2726" s="69" t="b">
        <f t="shared" si="510"/>
        <v>1</v>
      </c>
      <c r="AC2726" s="70">
        <f t="shared" si="511"/>
        <v>0.5</v>
      </c>
      <c r="AD2726" s="67">
        <f t="shared" si="512"/>
        <v>44891.562499999993</v>
      </c>
      <c r="AE2726" s="67">
        <f>VLOOKUP(V2726,'Branch Wise Work Timelines'!C:G,3,FALSE)+AA2726</f>
        <v>44890.416666666664</v>
      </c>
      <c r="AF2726" s="67">
        <f>IF(V2726="Bangalore",VLOOKUP(V2726,'Branch Wise Work Timelines'!C:G,4,FALSE)+AA2726+1,IF(V2726="Mumbai",VLOOKUP(V2726,'Branch Wise Work Timelines'!C:G,4,FALSE)+AA2726+1,VLOOKUP(V2726,'Branch Wise Work Timelines'!C:G,4,FALSE)+AA2726))</f>
        <v>44890.770833333336</v>
      </c>
      <c r="AG2726" s="67">
        <f>WORKDAY.INTL(AA2726,1,11)+VLOOKUP(V2726,'Branch Wise Work Timelines'!C:G,3,FALSE)</f>
        <v>44891.416666666664</v>
      </c>
      <c r="AH2726" s="69" t="str">
        <f t="shared" ca="1" si="513"/>
        <v>Out of TAT</v>
      </c>
      <c r="AI2726" s="69">
        <f t="shared" ca="1" si="514"/>
        <v>20473</v>
      </c>
      <c r="AJ2726" s="69" t="str">
        <f ca="1">IF(AI2726&lt;0,"0-12",IFERROR(VLOOKUP(AI2726,Breakup[],2,FALSE),"&gt;24"))</f>
        <v>&gt;24</v>
      </c>
      <c r="AK2726" s="69" t="str">
        <f>VLOOKUP(V2726,Master!B:D,3,FALSE)</f>
        <v>North</v>
      </c>
      <c r="AL2726" s="69" t="str">
        <f t="shared" si="515"/>
        <v>Delhi</v>
      </c>
    </row>
    <row r="2727" spans="1:38">
      <c r="A2727" s="13" t="s">
        <v>5765</v>
      </c>
      <c r="B2727" s="54">
        <v>44701.636706712998</v>
      </c>
      <c r="C2727" s="13" t="s">
        <v>227</v>
      </c>
      <c r="D2727" s="13">
        <v>1290</v>
      </c>
      <c r="E2727" s="13" t="s">
        <v>5766</v>
      </c>
      <c r="F2727" s="13" t="s">
        <v>15</v>
      </c>
      <c r="G2727" s="14">
        <v>1653042280155</v>
      </c>
      <c r="H2727" s="55">
        <v>0.75766203703703705</v>
      </c>
      <c r="I2727" s="33">
        <v>44887.757662037002</v>
      </c>
      <c r="J2727" s="58">
        <v>44887</v>
      </c>
      <c r="K2727" s="13" t="s">
        <v>213</v>
      </c>
      <c r="L2727" s="13" t="s">
        <v>30</v>
      </c>
      <c r="M2727" s="13" t="s">
        <v>214</v>
      </c>
      <c r="N2727" s="13" t="s">
        <v>206</v>
      </c>
      <c r="O2727" s="33" t="s">
        <v>38</v>
      </c>
      <c r="P2727" s="58" t="s">
        <v>38</v>
      </c>
      <c r="Q2727" s="33" t="s">
        <v>207</v>
      </c>
      <c r="R2727" s="14" t="s">
        <v>38</v>
      </c>
      <c r="S2727" s="13" t="s">
        <v>216</v>
      </c>
      <c r="T2727" s="13" t="s">
        <v>217</v>
      </c>
      <c r="U2727" s="33">
        <f t="shared" ca="1" si="504"/>
        <v>45744.56914039352</v>
      </c>
      <c r="V2727" s="13" t="str">
        <f t="shared" si="505"/>
        <v>Bangalore</v>
      </c>
      <c r="W2727" s="13" t="str">
        <f t="shared" si="506"/>
        <v>CLS</v>
      </c>
      <c r="X2727" s="13">
        <f t="shared" si="507"/>
        <v>18</v>
      </c>
      <c r="Y2727" s="13" t="str">
        <f>IFERROR(VLOOKUP(C2727,ReceivingTeam[],2,FALSE),"HelpDesk")</f>
        <v>HelpDesk</v>
      </c>
      <c r="Z2727" s="67">
        <f t="shared" si="508"/>
        <v>44888.570162037002</v>
      </c>
      <c r="AA2727" s="68">
        <f t="shared" si="509"/>
        <v>44887</v>
      </c>
      <c r="AB2727" s="69" t="b">
        <f t="shared" si="510"/>
        <v>1</v>
      </c>
      <c r="AC2727" s="70">
        <f t="shared" si="511"/>
        <v>0.5</v>
      </c>
      <c r="AD2727" s="67">
        <f t="shared" si="512"/>
        <v>44888.570162037002</v>
      </c>
      <c r="AE2727" s="67">
        <f>VLOOKUP(V2727,'Branch Wise Work Timelines'!C:G,3,FALSE)+AA2727</f>
        <v>44887.416666666664</v>
      </c>
      <c r="AF2727" s="67">
        <f>IF(V2727="Bangalore",VLOOKUP(V2727,'Branch Wise Work Timelines'!C:G,4,FALSE)+AA2727+1,IF(V2727="Mumbai",VLOOKUP(V2727,'Branch Wise Work Timelines'!C:G,4,FALSE)+AA2727+1,VLOOKUP(V2727,'Branch Wise Work Timelines'!C:G,4,FALSE)+AA2727))</f>
        <v>44888.104166666664</v>
      </c>
      <c r="AG2727" s="67">
        <f>WORKDAY.INTL(AA2727,1,11)+VLOOKUP(V2727,'Branch Wise Work Timelines'!C:G,3,FALSE)</f>
        <v>44888.416666666664</v>
      </c>
      <c r="AH2727" s="69" t="str">
        <f t="shared" ca="1" si="513"/>
        <v>Out of TAT</v>
      </c>
      <c r="AI2727" s="69">
        <f t="shared" ca="1" si="514"/>
        <v>20544</v>
      </c>
      <c r="AJ2727" s="69" t="str">
        <f ca="1">IF(AI2727&lt;0,"0-12",IFERROR(VLOOKUP(AI2727,Breakup[],2,FALSE),"&gt;24"))</f>
        <v>&gt;24</v>
      </c>
      <c r="AK2727" s="69" t="str">
        <f>VLOOKUP(V2727,Master!B:D,3,FALSE)</f>
        <v>South</v>
      </c>
      <c r="AL2727" s="69" t="str">
        <f t="shared" si="515"/>
        <v>Bangalore-CLS</v>
      </c>
    </row>
    <row r="2728" spans="1:38">
      <c r="A2728" s="13" t="s">
        <v>5767</v>
      </c>
      <c r="B2728" s="54">
        <v>44698.642843368099</v>
      </c>
      <c r="C2728" s="13" t="s">
        <v>5768</v>
      </c>
      <c r="D2728" s="13">
        <v>1174</v>
      </c>
      <c r="E2728" s="13" t="s">
        <v>5769</v>
      </c>
      <c r="F2728" s="13" t="s">
        <v>33</v>
      </c>
      <c r="G2728" s="14">
        <v>1653035779322</v>
      </c>
      <c r="H2728" s="55">
        <v>0.47177083333333297</v>
      </c>
      <c r="I2728" s="33">
        <v>44883.471770833297</v>
      </c>
      <c r="J2728" s="58">
        <v>44883</v>
      </c>
      <c r="K2728" s="13" t="s">
        <v>313</v>
      </c>
      <c r="L2728" s="13" t="s">
        <v>60</v>
      </c>
      <c r="M2728" s="13" t="s">
        <v>314</v>
      </c>
      <c r="N2728" s="13" t="s">
        <v>206</v>
      </c>
      <c r="O2728" s="33" t="s">
        <v>38</v>
      </c>
      <c r="P2728" s="58" t="s">
        <v>38</v>
      </c>
      <c r="Q2728" s="33" t="s">
        <v>207</v>
      </c>
      <c r="R2728" s="14" t="s">
        <v>38</v>
      </c>
      <c r="S2728" s="13" t="s">
        <v>208</v>
      </c>
      <c r="T2728" s="13" t="s">
        <v>1059</v>
      </c>
      <c r="U2728" s="33">
        <f t="shared" ca="1" si="504"/>
        <v>45744.56914039352</v>
      </c>
      <c r="V2728" s="13" t="str">
        <f t="shared" si="505"/>
        <v>Hyderabad</v>
      </c>
      <c r="W2728" s="13" t="str">
        <f t="shared" si="506"/>
        <v>RI</v>
      </c>
      <c r="X2728" s="13">
        <f t="shared" si="507"/>
        <v>11</v>
      </c>
      <c r="Y2728" s="13" t="str">
        <f>IFERROR(VLOOKUP(C2728,ReceivingTeam[],2,FALSE),"HelpDesk")</f>
        <v>HelpDesk</v>
      </c>
      <c r="Z2728" s="67">
        <f t="shared" si="508"/>
        <v>44887.117604166626</v>
      </c>
      <c r="AA2728" s="68">
        <f t="shared" si="509"/>
        <v>44883</v>
      </c>
      <c r="AB2728" s="69" t="b">
        <f t="shared" si="510"/>
        <v>1</v>
      </c>
      <c r="AC2728" s="70">
        <f t="shared" si="511"/>
        <v>3</v>
      </c>
      <c r="AD2728" s="67">
        <f t="shared" si="512"/>
        <v>44887.117604166626</v>
      </c>
      <c r="AE2728" s="67">
        <f>VLOOKUP(V2728,'Branch Wise Work Timelines'!C:G,3,FALSE)+AA2728</f>
        <v>44883.416666666664</v>
      </c>
      <c r="AF2728" s="67">
        <f>IF(V2728="Bangalore",VLOOKUP(V2728,'Branch Wise Work Timelines'!C:G,4,FALSE)+AA2728+1,IF(V2728="Mumbai",VLOOKUP(V2728,'Branch Wise Work Timelines'!C:G,4,FALSE)+AA2728+1,VLOOKUP(V2728,'Branch Wise Work Timelines'!C:G,4,FALSE)+AA2728))</f>
        <v>44883.770833333336</v>
      </c>
      <c r="AG2728" s="67">
        <f>WORKDAY.INTL(AA2728,1,11)+VLOOKUP(V2728,'Branch Wise Work Timelines'!C:G,3,FALSE)</f>
        <v>44884.416666666664</v>
      </c>
      <c r="AH2728" s="69" t="str">
        <f t="shared" ca="1" si="513"/>
        <v>Out of TAT</v>
      </c>
      <c r="AI2728" s="69">
        <f t="shared" ca="1" si="514"/>
        <v>20579</v>
      </c>
      <c r="AJ2728" s="69" t="str">
        <f ca="1">IF(AI2728&lt;0,"0-12",IFERROR(VLOOKUP(AI2728,Breakup[],2,FALSE),"&gt;24"))</f>
        <v>&gt;24</v>
      </c>
      <c r="AK2728" s="69" t="str">
        <f>VLOOKUP(V2728,Master!B:D,3,FALSE)</f>
        <v>South</v>
      </c>
      <c r="AL2728" s="69" t="str">
        <f t="shared" si="515"/>
        <v>Hyderabad</v>
      </c>
    </row>
    <row r="2729" spans="1:38">
      <c r="A2729" s="13" t="s">
        <v>5770</v>
      </c>
      <c r="B2729" s="54">
        <v>44701.655386076403</v>
      </c>
      <c r="C2729" s="13" t="s">
        <v>583</v>
      </c>
      <c r="D2729" s="13">
        <v>1935</v>
      </c>
      <c r="E2729" s="13" t="s">
        <v>5771</v>
      </c>
      <c r="F2729" s="13" t="s">
        <v>15</v>
      </c>
      <c r="G2729" s="14">
        <v>1653042448483</v>
      </c>
      <c r="H2729" s="55">
        <v>0.76282407407407404</v>
      </c>
      <c r="I2729" s="33">
        <v>44885.762824074103</v>
      </c>
      <c r="J2729" s="58">
        <v>44885</v>
      </c>
      <c r="K2729" s="13" t="s">
        <v>213</v>
      </c>
      <c r="L2729" s="13" t="s">
        <v>30</v>
      </c>
      <c r="M2729" s="13" t="s">
        <v>75</v>
      </c>
      <c r="N2729" s="13" t="s">
        <v>206</v>
      </c>
      <c r="O2729" s="33" t="s">
        <v>38</v>
      </c>
      <c r="P2729" s="58" t="s">
        <v>38</v>
      </c>
      <c r="Q2729" s="33" t="s">
        <v>207</v>
      </c>
      <c r="R2729" s="14" t="s">
        <v>38</v>
      </c>
      <c r="S2729" s="13" t="s">
        <v>208</v>
      </c>
      <c r="T2729" s="13" t="s">
        <v>209</v>
      </c>
      <c r="U2729" s="33">
        <f t="shared" ca="1" si="504"/>
        <v>45744.56914039352</v>
      </c>
      <c r="V2729" s="13" t="str">
        <f t="shared" si="505"/>
        <v>Bangalore</v>
      </c>
      <c r="W2729" s="13" t="str">
        <f t="shared" si="506"/>
        <v>CLS</v>
      </c>
      <c r="X2729" s="13">
        <f t="shared" si="507"/>
        <v>18</v>
      </c>
      <c r="Y2729" s="13" t="str">
        <f>IFERROR(VLOOKUP(C2729,ReceivingTeam[],2,FALSE),"HelpDesk")</f>
        <v>HelpDesk</v>
      </c>
      <c r="Z2729" s="67">
        <f t="shared" si="508"/>
        <v>44885.916666666664</v>
      </c>
      <c r="AA2729" s="68">
        <f t="shared" si="509"/>
        <v>44885</v>
      </c>
      <c r="AB2729" s="69" t="b">
        <f t="shared" si="510"/>
        <v>0</v>
      </c>
      <c r="AC2729" s="70">
        <f t="shared" si="511"/>
        <v>0.5</v>
      </c>
      <c r="AD2729" s="67">
        <f t="shared" si="512"/>
        <v>44885.916666666664</v>
      </c>
      <c r="AE2729" s="67">
        <f>VLOOKUP(V2729,'Branch Wise Work Timelines'!C:G,3,FALSE)+AA2729</f>
        <v>44885.416666666664</v>
      </c>
      <c r="AF2729" s="67">
        <f>IF(V2729="Bangalore",VLOOKUP(V2729,'Branch Wise Work Timelines'!C:G,4,FALSE)+AA2729+1,IF(V2729="Mumbai",VLOOKUP(V2729,'Branch Wise Work Timelines'!C:G,4,FALSE)+AA2729+1,VLOOKUP(V2729,'Branch Wise Work Timelines'!C:G,4,FALSE)+AA2729))</f>
        <v>44886.104166666664</v>
      </c>
      <c r="AG2729" s="67">
        <f>WORKDAY.INTL(AA2729,1,11)+VLOOKUP(V2729,'Branch Wise Work Timelines'!C:G,3,FALSE)</f>
        <v>44886.416666666664</v>
      </c>
      <c r="AH2729" s="69" t="str">
        <f t="shared" ca="1" si="513"/>
        <v>Out of TAT</v>
      </c>
      <c r="AI2729" s="69">
        <f t="shared" ca="1" si="514"/>
        <v>20608</v>
      </c>
      <c r="AJ2729" s="69" t="str">
        <f ca="1">IF(AI2729&lt;0,"0-12",IFERROR(VLOOKUP(AI2729,Breakup[],2,FALSE),"&gt;24"))</f>
        <v>&gt;24</v>
      </c>
      <c r="AK2729" s="69" t="str">
        <f>VLOOKUP(V2729,Master!B:D,3,FALSE)</f>
        <v>South</v>
      </c>
      <c r="AL2729" s="69" t="str">
        <f t="shared" si="515"/>
        <v>Bangalore-CLS</v>
      </c>
    </row>
    <row r="2730" spans="1:38">
      <c r="A2730" s="13" t="s">
        <v>5772</v>
      </c>
      <c r="B2730" s="54">
        <v>44701.539940891198</v>
      </c>
      <c r="C2730" s="13" t="s">
        <v>122</v>
      </c>
      <c r="D2730" s="13">
        <v>1494</v>
      </c>
      <c r="E2730" s="13" t="s">
        <v>5773</v>
      </c>
      <c r="F2730" s="13" t="s">
        <v>24</v>
      </c>
      <c r="G2730" s="14">
        <v>1653031594201</v>
      </c>
      <c r="H2730" s="55">
        <v>0.72958333333333303</v>
      </c>
      <c r="I2730" s="33">
        <v>44884.729583333297</v>
      </c>
      <c r="J2730" s="58">
        <v>44884</v>
      </c>
      <c r="K2730" s="13" t="s">
        <v>263</v>
      </c>
      <c r="L2730" s="13" t="s">
        <v>69</v>
      </c>
      <c r="M2730" s="13" t="s">
        <v>101</v>
      </c>
      <c r="N2730" s="13" t="s">
        <v>206</v>
      </c>
      <c r="O2730" s="33" t="s">
        <v>38</v>
      </c>
      <c r="P2730" s="58" t="s">
        <v>38</v>
      </c>
      <c r="Q2730" s="33" t="s">
        <v>207</v>
      </c>
      <c r="R2730" s="14" t="s">
        <v>38</v>
      </c>
      <c r="S2730" s="13" t="s">
        <v>208</v>
      </c>
      <c r="T2730" s="13" t="s">
        <v>209</v>
      </c>
      <c r="U2730" s="33">
        <f t="shared" ca="1" si="504"/>
        <v>45744.56914039352</v>
      </c>
      <c r="V2730" s="13" t="str">
        <f t="shared" si="505"/>
        <v>Mumbai</v>
      </c>
      <c r="W2730" s="13" t="str">
        <f t="shared" si="506"/>
        <v>DOMI</v>
      </c>
      <c r="X2730" s="13">
        <f t="shared" si="507"/>
        <v>17</v>
      </c>
      <c r="Y2730" s="13" t="str">
        <f>IFERROR(VLOOKUP(C2730,ReceivingTeam[],2,FALSE),"HelpDesk")</f>
        <v>Branch office</v>
      </c>
      <c r="Z2730" s="67">
        <f t="shared" si="508"/>
        <v>44885.229583333297</v>
      </c>
      <c r="AA2730" s="68">
        <f t="shared" si="509"/>
        <v>44884</v>
      </c>
      <c r="AB2730" s="69" t="b">
        <f t="shared" si="510"/>
        <v>1</v>
      </c>
      <c r="AC2730" s="70">
        <f t="shared" si="511"/>
        <v>0.5</v>
      </c>
      <c r="AD2730" s="67">
        <f t="shared" si="512"/>
        <v>44885.229583333297</v>
      </c>
      <c r="AE2730" s="67">
        <f>VLOOKUP(V2730,'Branch Wise Work Timelines'!C:G,3,FALSE)+AA2730</f>
        <v>44884.416666666664</v>
      </c>
      <c r="AF2730" s="67">
        <f>IF(V2730="Bangalore",VLOOKUP(V2730,'Branch Wise Work Timelines'!C:G,4,FALSE)+AA2730+1,IF(V2730="Mumbai",VLOOKUP(V2730,'Branch Wise Work Timelines'!C:G,4,FALSE)+AA2730+1,VLOOKUP(V2730,'Branch Wise Work Timelines'!C:G,4,FALSE)+AA2730))</f>
        <v>44885.25</v>
      </c>
      <c r="AG2730" s="67">
        <f>WORKDAY.INTL(AA2730,1,11)+VLOOKUP(V2730,'Branch Wise Work Timelines'!C:G,3,FALSE)</f>
        <v>44886.416666666664</v>
      </c>
      <c r="AH2730" s="69" t="str">
        <f t="shared" ca="1" si="513"/>
        <v>Out of TAT</v>
      </c>
      <c r="AI2730" s="69">
        <f t="shared" ca="1" si="514"/>
        <v>20625</v>
      </c>
      <c r="AJ2730" s="69" t="str">
        <f ca="1">IF(AI2730&lt;0,"0-12",IFERROR(VLOOKUP(AI2730,Breakup[],2,FALSE),"&gt;24"))</f>
        <v>&gt;24</v>
      </c>
      <c r="AK2730" s="69" t="str">
        <f>VLOOKUP(V2730,Master!B:D,3,FALSE)</f>
        <v>East</v>
      </c>
      <c r="AL2730" s="69" t="str">
        <f t="shared" si="515"/>
        <v>Mumbai</v>
      </c>
    </row>
    <row r="2731" spans="1:38">
      <c r="A2731" s="13" t="s">
        <v>5774</v>
      </c>
      <c r="B2731" s="54">
        <v>44701.540854432897</v>
      </c>
      <c r="C2731" s="13" t="s">
        <v>122</v>
      </c>
      <c r="D2731" s="13">
        <v>508</v>
      </c>
      <c r="E2731" s="13" t="s">
        <v>5775</v>
      </c>
      <c r="F2731" s="13" t="s">
        <v>24</v>
      </c>
      <c r="G2731" s="14">
        <v>1653036048991</v>
      </c>
      <c r="H2731" s="55">
        <v>0.85501157407407402</v>
      </c>
      <c r="I2731" s="33">
        <v>44881.855011574102</v>
      </c>
      <c r="J2731" s="58">
        <v>44881</v>
      </c>
      <c r="K2731" s="13" t="s">
        <v>263</v>
      </c>
      <c r="L2731" s="13" t="s">
        <v>69</v>
      </c>
      <c r="M2731" s="13" t="s">
        <v>101</v>
      </c>
      <c r="N2731" s="13" t="s">
        <v>206</v>
      </c>
      <c r="O2731" s="33" t="s">
        <v>38</v>
      </c>
      <c r="P2731" s="58" t="s">
        <v>38</v>
      </c>
      <c r="Q2731" s="33" t="s">
        <v>207</v>
      </c>
      <c r="R2731" s="14" t="s">
        <v>38</v>
      </c>
      <c r="S2731" s="13" t="s">
        <v>208</v>
      </c>
      <c r="T2731" s="13" t="s">
        <v>209</v>
      </c>
      <c r="U2731" s="33">
        <f t="shared" ca="1" si="504"/>
        <v>45744.56914039352</v>
      </c>
      <c r="V2731" s="13" t="str">
        <f t="shared" si="505"/>
        <v>Mumbai</v>
      </c>
      <c r="W2731" s="13" t="str">
        <f t="shared" si="506"/>
        <v>DOMI</v>
      </c>
      <c r="X2731" s="13">
        <f t="shared" si="507"/>
        <v>20</v>
      </c>
      <c r="Y2731" s="13" t="str">
        <f>IFERROR(VLOOKUP(C2731,ReceivingTeam[],2,FALSE),"HelpDesk")</f>
        <v>Branch office</v>
      </c>
      <c r="Z2731" s="67">
        <f t="shared" si="508"/>
        <v>44882.521678240766</v>
      </c>
      <c r="AA2731" s="68">
        <f t="shared" si="509"/>
        <v>44881</v>
      </c>
      <c r="AB2731" s="69" t="b">
        <f t="shared" si="510"/>
        <v>1</v>
      </c>
      <c r="AC2731" s="70">
        <f t="shared" si="511"/>
        <v>0.5</v>
      </c>
      <c r="AD2731" s="67">
        <f t="shared" si="512"/>
        <v>44882.521678240766</v>
      </c>
      <c r="AE2731" s="67">
        <f>VLOOKUP(V2731,'Branch Wise Work Timelines'!C:G,3,FALSE)+AA2731</f>
        <v>44881.416666666664</v>
      </c>
      <c r="AF2731" s="67">
        <f>IF(V2731="Bangalore",VLOOKUP(V2731,'Branch Wise Work Timelines'!C:G,4,FALSE)+AA2731+1,IF(V2731="Mumbai",VLOOKUP(V2731,'Branch Wise Work Timelines'!C:G,4,FALSE)+AA2731+1,VLOOKUP(V2731,'Branch Wise Work Timelines'!C:G,4,FALSE)+AA2731))</f>
        <v>44882.25</v>
      </c>
      <c r="AG2731" s="67">
        <f>WORKDAY.INTL(AA2731,1,11)+VLOOKUP(V2731,'Branch Wise Work Timelines'!C:G,3,FALSE)</f>
        <v>44882.416666666664</v>
      </c>
      <c r="AH2731" s="69" t="str">
        <f t="shared" ca="1" si="513"/>
        <v>Out of TAT</v>
      </c>
      <c r="AI2731" s="69">
        <f t="shared" ca="1" si="514"/>
        <v>20690</v>
      </c>
      <c r="AJ2731" s="69" t="str">
        <f ca="1">IF(AI2731&lt;0,"0-12",IFERROR(VLOOKUP(AI2731,Breakup[],2,FALSE),"&gt;24"))</f>
        <v>&gt;24</v>
      </c>
      <c r="AK2731" s="69" t="str">
        <f>VLOOKUP(V2731,Master!B:D,3,FALSE)</f>
        <v>East</v>
      </c>
      <c r="AL2731" s="69" t="str">
        <f t="shared" si="515"/>
        <v>Mumbai</v>
      </c>
    </row>
    <row r="2732" spans="1:38">
      <c r="A2732" s="13" t="s">
        <v>5776</v>
      </c>
      <c r="B2732" s="54">
        <v>44691.888695914298</v>
      </c>
      <c r="C2732" s="13" t="s">
        <v>472</v>
      </c>
      <c r="D2732" s="13">
        <v>295</v>
      </c>
      <c r="E2732" s="13" t="s">
        <v>5777</v>
      </c>
      <c r="F2732" s="13" t="s">
        <v>33</v>
      </c>
      <c r="G2732" s="14">
        <v>1653032972722</v>
      </c>
      <c r="H2732" s="55">
        <v>0.105266203703704</v>
      </c>
      <c r="I2732" s="33">
        <v>44885.105266203696</v>
      </c>
      <c r="J2732" s="58">
        <v>44885</v>
      </c>
      <c r="K2732" s="13" t="s">
        <v>224</v>
      </c>
      <c r="L2732" s="13" t="s">
        <v>64</v>
      </c>
      <c r="M2732" s="13" t="s">
        <v>225</v>
      </c>
      <c r="N2732" s="13" t="s">
        <v>206</v>
      </c>
      <c r="O2732" s="33" t="s">
        <v>38</v>
      </c>
      <c r="P2732" s="58" t="s">
        <v>38</v>
      </c>
      <c r="Q2732" s="33" t="s">
        <v>207</v>
      </c>
      <c r="R2732" s="14" t="s">
        <v>38</v>
      </c>
      <c r="S2732" s="13" t="s">
        <v>208</v>
      </c>
      <c r="T2732" s="13" t="s">
        <v>209</v>
      </c>
      <c r="U2732" s="33">
        <f t="shared" ca="1" si="504"/>
        <v>45744.56914039352</v>
      </c>
      <c r="V2732" s="13" t="str">
        <f t="shared" si="505"/>
        <v>Kolkata</v>
      </c>
      <c r="W2732" s="13" t="str">
        <f t="shared" si="506"/>
        <v>RI</v>
      </c>
      <c r="X2732" s="13">
        <f t="shared" si="507"/>
        <v>2</v>
      </c>
      <c r="Y2732" s="13" t="str">
        <f>IFERROR(VLOOKUP(C2732,ReceivingTeam[],2,FALSE),"HelpDesk")</f>
        <v>HelpDesk</v>
      </c>
      <c r="Z2732" s="67">
        <f t="shared" si="508"/>
        <v>44885.916666666664</v>
      </c>
      <c r="AA2732" s="68">
        <f t="shared" si="509"/>
        <v>44885</v>
      </c>
      <c r="AB2732" s="69" t="b">
        <f t="shared" si="510"/>
        <v>0</v>
      </c>
      <c r="AC2732" s="70">
        <f t="shared" si="511"/>
        <v>0.5</v>
      </c>
      <c r="AD2732" s="67">
        <f t="shared" si="512"/>
        <v>44885.916666666664</v>
      </c>
      <c r="AE2732" s="67">
        <f>VLOOKUP(V2732,'Branch Wise Work Timelines'!C:G,3,FALSE)+AA2732</f>
        <v>44885.416666666664</v>
      </c>
      <c r="AF2732" s="67">
        <f>IF(V2732="Bangalore",VLOOKUP(V2732,'Branch Wise Work Timelines'!C:G,4,FALSE)+AA2732+1,IF(V2732="Mumbai",VLOOKUP(V2732,'Branch Wise Work Timelines'!C:G,4,FALSE)+AA2732+1,VLOOKUP(V2732,'Branch Wise Work Timelines'!C:G,4,FALSE)+AA2732))</f>
        <v>44885.770833333336</v>
      </c>
      <c r="AG2732" s="67">
        <f>WORKDAY.INTL(AA2732,1,11)+VLOOKUP(V2732,'Branch Wise Work Timelines'!C:G,3,FALSE)</f>
        <v>44886.416666666664</v>
      </c>
      <c r="AH2732" s="69" t="str">
        <f t="shared" ca="1" si="513"/>
        <v>Out of TAT</v>
      </c>
      <c r="AI2732" s="69">
        <f t="shared" ca="1" si="514"/>
        <v>20608</v>
      </c>
      <c r="AJ2732" s="69" t="str">
        <f ca="1">IF(AI2732&lt;0,"0-12",IFERROR(VLOOKUP(AI2732,Breakup[],2,FALSE),"&gt;24"))</f>
        <v>&gt;24</v>
      </c>
      <c r="AK2732" s="69" t="str">
        <f>VLOOKUP(V2732,Master!B:D,3,FALSE)</f>
        <v>East</v>
      </c>
      <c r="AL2732" s="69" t="str">
        <f t="shared" si="515"/>
        <v>Kolkata</v>
      </c>
    </row>
    <row r="2733" spans="1:38">
      <c r="A2733" s="13" t="s">
        <v>5778</v>
      </c>
      <c r="B2733" s="54">
        <v>44699.568827858799</v>
      </c>
      <c r="C2733" s="13" t="s">
        <v>472</v>
      </c>
      <c r="D2733" s="13">
        <v>1789</v>
      </c>
      <c r="E2733" s="13" t="s">
        <v>5779</v>
      </c>
      <c r="F2733" s="13" t="s">
        <v>33</v>
      </c>
      <c r="G2733" s="14">
        <v>1653032972722</v>
      </c>
      <c r="H2733" s="55">
        <v>0.98525462962962995</v>
      </c>
      <c r="I2733" s="33">
        <v>44890.985254629602</v>
      </c>
      <c r="J2733" s="58">
        <v>44890</v>
      </c>
      <c r="K2733" s="13" t="s">
        <v>224</v>
      </c>
      <c r="L2733" s="13" t="s">
        <v>64</v>
      </c>
      <c r="M2733" s="13" t="s">
        <v>225</v>
      </c>
      <c r="N2733" s="13" t="s">
        <v>206</v>
      </c>
      <c r="O2733" s="33" t="s">
        <v>38</v>
      </c>
      <c r="P2733" s="58" t="s">
        <v>38</v>
      </c>
      <c r="Q2733" s="33" t="s">
        <v>207</v>
      </c>
      <c r="R2733" s="14" t="s">
        <v>38</v>
      </c>
      <c r="S2733" s="13" t="s">
        <v>208</v>
      </c>
      <c r="T2733" s="13" t="s">
        <v>209</v>
      </c>
      <c r="U2733" s="33">
        <f t="shared" ca="1" si="504"/>
        <v>45744.56914039352</v>
      </c>
      <c r="V2733" s="13" t="str">
        <f t="shared" si="505"/>
        <v>Kolkata</v>
      </c>
      <c r="W2733" s="13" t="str">
        <f t="shared" si="506"/>
        <v>RI</v>
      </c>
      <c r="X2733" s="13">
        <f t="shared" si="507"/>
        <v>23</v>
      </c>
      <c r="Y2733" s="13" t="str">
        <f>IFERROR(VLOOKUP(C2733,ReceivingTeam[],2,FALSE),"HelpDesk")</f>
        <v>HelpDesk</v>
      </c>
      <c r="Z2733" s="67">
        <f t="shared" si="508"/>
        <v>44892.131087962931</v>
      </c>
      <c r="AA2733" s="68">
        <f t="shared" si="509"/>
        <v>44890</v>
      </c>
      <c r="AB2733" s="69" t="b">
        <f t="shared" si="510"/>
        <v>1</v>
      </c>
      <c r="AC2733" s="70">
        <f t="shared" si="511"/>
        <v>0.5</v>
      </c>
      <c r="AD2733" s="67">
        <f t="shared" si="512"/>
        <v>44892.131087962931</v>
      </c>
      <c r="AE2733" s="67">
        <f>VLOOKUP(V2733,'Branch Wise Work Timelines'!C:G,3,FALSE)+AA2733</f>
        <v>44890.416666666664</v>
      </c>
      <c r="AF2733" s="67">
        <f>IF(V2733="Bangalore",VLOOKUP(V2733,'Branch Wise Work Timelines'!C:G,4,FALSE)+AA2733+1,IF(V2733="Mumbai",VLOOKUP(V2733,'Branch Wise Work Timelines'!C:G,4,FALSE)+AA2733+1,VLOOKUP(V2733,'Branch Wise Work Timelines'!C:G,4,FALSE)+AA2733))</f>
        <v>44890.770833333336</v>
      </c>
      <c r="AG2733" s="67">
        <f>WORKDAY.INTL(AA2733,1,11)+VLOOKUP(V2733,'Branch Wise Work Timelines'!C:G,3,FALSE)</f>
        <v>44891.416666666664</v>
      </c>
      <c r="AH2733" s="69" t="str">
        <f t="shared" ca="1" si="513"/>
        <v>Out of TAT</v>
      </c>
      <c r="AI2733" s="69">
        <f t="shared" ca="1" si="514"/>
        <v>20459</v>
      </c>
      <c r="AJ2733" s="69" t="str">
        <f ca="1">IF(AI2733&lt;0,"0-12",IFERROR(VLOOKUP(AI2733,Breakup[],2,FALSE),"&gt;24"))</f>
        <v>&gt;24</v>
      </c>
      <c r="AK2733" s="69" t="str">
        <f>VLOOKUP(V2733,Master!B:D,3,FALSE)</f>
        <v>East</v>
      </c>
      <c r="AL2733" s="69" t="str">
        <f t="shared" si="515"/>
        <v>Kolkata</v>
      </c>
    </row>
    <row r="2734" spans="1:38">
      <c r="A2734" s="13" t="s">
        <v>5780</v>
      </c>
      <c r="B2734" s="54">
        <v>44701.662305983802</v>
      </c>
      <c r="C2734" s="13" t="s">
        <v>252</v>
      </c>
      <c r="D2734" s="13">
        <v>1704</v>
      </c>
      <c r="E2734" s="13" t="s">
        <v>5781</v>
      </c>
      <c r="F2734" s="13" t="s">
        <v>15</v>
      </c>
      <c r="G2734" s="14">
        <v>1653044855569</v>
      </c>
      <c r="H2734" s="55">
        <v>0.47627314814814797</v>
      </c>
      <c r="I2734" s="33">
        <v>44885.476273148102</v>
      </c>
      <c r="J2734" s="58">
        <v>44885</v>
      </c>
      <c r="K2734" s="13" t="s">
        <v>213</v>
      </c>
      <c r="L2734" s="13" t="s">
        <v>30</v>
      </c>
      <c r="M2734" s="13" t="s">
        <v>75</v>
      </c>
      <c r="N2734" s="13" t="s">
        <v>206</v>
      </c>
      <c r="O2734" s="33" t="s">
        <v>38</v>
      </c>
      <c r="P2734" s="58" t="s">
        <v>38</v>
      </c>
      <c r="Q2734" s="33" t="s">
        <v>207</v>
      </c>
      <c r="R2734" s="14" t="s">
        <v>38</v>
      </c>
      <c r="S2734" s="13" t="s">
        <v>208</v>
      </c>
      <c r="T2734" s="13" t="s">
        <v>209</v>
      </c>
      <c r="U2734" s="33">
        <f t="shared" ca="1" si="504"/>
        <v>45744.56914039352</v>
      </c>
      <c r="V2734" s="13" t="str">
        <f t="shared" si="505"/>
        <v>Bangalore</v>
      </c>
      <c r="W2734" s="13" t="str">
        <f t="shared" si="506"/>
        <v>CLS</v>
      </c>
      <c r="X2734" s="13">
        <f t="shared" si="507"/>
        <v>11</v>
      </c>
      <c r="Y2734" s="13" t="str">
        <f>IFERROR(VLOOKUP(C2734,ReceivingTeam[],2,FALSE),"HelpDesk")</f>
        <v>HelpDesk</v>
      </c>
      <c r="Z2734" s="67">
        <f t="shared" si="508"/>
        <v>44885.916666666664</v>
      </c>
      <c r="AA2734" s="68">
        <f t="shared" si="509"/>
        <v>44885</v>
      </c>
      <c r="AB2734" s="69" t="b">
        <f t="shared" si="510"/>
        <v>0</v>
      </c>
      <c r="AC2734" s="70">
        <f t="shared" si="511"/>
        <v>0.5</v>
      </c>
      <c r="AD2734" s="67">
        <f t="shared" si="512"/>
        <v>44885.916666666664</v>
      </c>
      <c r="AE2734" s="67">
        <f>VLOOKUP(V2734,'Branch Wise Work Timelines'!C:G,3,FALSE)+AA2734</f>
        <v>44885.416666666664</v>
      </c>
      <c r="AF2734" s="67">
        <f>IF(V2734="Bangalore",VLOOKUP(V2734,'Branch Wise Work Timelines'!C:G,4,FALSE)+AA2734+1,IF(V2734="Mumbai",VLOOKUP(V2734,'Branch Wise Work Timelines'!C:G,4,FALSE)+AA2734+1,VLOOKUP(V2734,'Branch Wise Work Timelines'!C:G,4,FALSE)+AA2734))</f>
        <v>44886.104166666664</v>
      </c>
      <c r="AG2734" s="67">
        <f>WORKDAY.INTL(AA2734,1,11)+VLOOKUP(V2734,'Branch Wise Work Timelines'!C:G,3,FALSE)</f>
        <v>44886.416666666664</v>
      </c>
      <c r="AH2734" s="69" t="str">
        <f t="shared" ca="1" si="513"/>
        <v>Out of TAT</v>
      </c>
      <c r="AI2734" s="69">
        <f t="shared" ca="1" si="514"/>
        <v>20608</v>
      </c>
      <c r="AJ2734" s="69" t="str">
        <f ca="1">IF(AI2734&lt;0,"0-12",IFERROR(VLOOKUP(AI2734,Breakup[],2,FALSE),"&gt;24"))</f>
        <v>&gt;24</v>
      </c>
      <c r="AK2734" s="69" t="str">
        <f>VLOOKUP(V2734,Master!B:D,3,FALSE)</f>
        <v>South</v>
      </c>
      <c r="AL2734" s="69" t="str">
        <f t="shared" si="515"/>
        <v>Bangalore-CLS</v>
      </c>
    </row>
    <row r="2735" spans="1:38">
      <c r="A2735" s="13" t="s">
        <v>5782</v>
      </c>
      <c r="B2735" s="54">
        <v>44701.466784606499</v>
      </c>
      <c r="C2735" s="13" t="s">
        <v>114</v>
      </c>
      <c r="D2735" s="13">
        <v>1334</v>
      </c>
      <c r="E2735" s="13" t="s">
        <v>5783</v>
      </c>
      <c r="F2735" s="13" t="s">
        <v>33</v>
      </c>
      <c r="G2735" s="14">
        <v>1653028157440</v>
      </c>
      <c r="H2735" s="55">
        <v>0.36769675925925899</v>
      </c>
      <c r="I2735" s="33">
        <v>44881.367696759298</v>
      </c>
      <c r="J2735" s="58">
        <v>44881</v>
      </c>
      <c r="K2735" s="13" t="s">
        <v>263</v>
      </c>
      <c r="L2735" s="13" t="s">
        <v>69</v>
      </c>
      <c r="M2735" s="13" t="s">
        <v>101</v>
      </c>
      <c r="N2735" s="13" t="s">
        <v>206</v>
      </c>
      <c r="O2735" s="33" t="s">
        <v>38</v>
      </c>
      <c r="P2735" s="58" t="s">
        <v>38</v>
      </c>
      <c r="Q2735" s="33" t="s">
        <v>207</v>
      </c>
      <c r="R2735" s="14" t="s">
        <v>38</v>
      </c>
      <c r="S2735" s="13" t="s">
        <v>208</v>
      </c>
      <c r="T2735" s="13" t="s">
        <v>209</v>
      </c>
      <c r="U2735" s="33">
        <f t="shared" ca="1" si="504"/>
        <v>45744.56914039352</v>
      </c>
      <c r="V2735" s="13" t="str">
        <f t="shared" si="505"/>
        <v>Mumbai</v>
      </c>
      <c r="W2735" s="13" t="str">
        <f t="shared" si="506"/>
        <v>RI</v>
      </c>
      <c r="X2735" s="13">
        <f t="shared" si="507"/>
        <v>8</v>
      </c>
      <c r="Y2735" s="13" t="str">
        <f>IFERROR(VLOOKUP(C2735,ReceivingTeam[],2,FALSE),"HelpDesk")</f>
        <v>Branch office</v>
      </c>
      <c r="Z2735" s="67">
        <f t="shared" si="508"/>
        <v>44881.916666666664</v>
      </c>
      <c r="AA2735" s="68">
        <f t="shared" si="509"/>
        <v>44881</v>
      </c>
      <c r="AB2735" s="69" t="b">
        <f t="shared" si="510"/>
        <v>1</v>
      </c>
      <c r="AC2735" s="70">
        <f t="shared" si="511"/>
        <v>0.5</v>
      </c>
      <c r="AD2735" s="67">
        <f t="shared" si="512"/>
        <v>44881.916666666664</v>
      </c>
      <c r="AE2735" s="67">
        <f>VLOOKUP(V2735,'Branch Wise Work Timelines'!C:G,3,FALSE)+AA2735</f>
        <v>44881.416666666664</v>
      </c>
      <c r="AF2735" s="67">
        <f>IF(V2735="Bangalore",VLOOKUP(V2735,'Branch Wise Work Timelines'!C:G,4,FALSE)+AA2735+1,IF(V2735="Mumbai",VLOOKUP(V2735,'Branch Wise Work Timelines'!C:G,4,FALSE)+AA2735+1,VLOOKUP(V2735,'Branch Wise Work Timelines'!C:G,4,FALSE)+AA2735))</f>
        <v>44882.25</v>
      </c>
      <c r="AG2735" s="67">
        <f>WORKDAY.INTL(AA2735,1,11)+VLOOKUP(V2735,'Branch Wise Work Timelines'!C:G,3,FALSE)</f>
        <v>44882.416666666664</v>
      </c>
      <c r="AH2735" s="69" t="str">
        <f t="shared" ca="1" si="513"/>
        <v>Out of TAT</v>
      </c>
      <c r="AI2735" s="69">
        <f t="shared" ca="1" si="514"/>
        <v>20704</v>
      </c>
      <c r="AJ2735" s="69" t="str">
        <f ca="1">IF(AI2735&lt;0,"0-12",IFERROR(VLOOKUP(AI2735,Breakup[],2,FALSE),"&gt;24"))</f>
        <v>&gt;24</v>
      </c>
      <c r="AK2735" s="69" t="str">
        <f>VLOOKUP(V2735,Master!B:D,3,FALSE)</f>
        <v>East</v>
      </c>
      <c r="AL2735" s="69" t="str">
        <f t="shared" si="515"/>
        <v>Mumbai</v>
      </c>
    </row>
    <row r="2736" spans="1:38">
      <c r="A2736" s="13" t="s">
        <v>5784</v>
      </c>
      <c r="B2736" s="54">
        <v>44701.611554745403</v>
      </c>
      <c r="C2736" s="13" t="s">
        <v>344</v>
      </c>
      <c r="D2736" s="13">
        <v>1350</v>
      </c>
      <c r="E2736" s="13" t="s">
        <v>5785</v>
      </c>
      <c r="F2736" s="13" t="s">
        <v>33</v>
      </c>
      <c r="G2736" s="14">
        <v>1653040895232</v>
      </c>
      <c r="H2736" s="55">
        <v>9.5902777777777795E-2</v>
      </c>
      <c r="I2736" s="33">
        <v>44881.095902777801</v>
      </c>
      <c r="J2736" s="58">
        <v>44881</v>
      </c>
      <c r="K2736" s="13" t="s">
        <v>263</v>
      </c>
      <c r="L2736" s="13" t="s">
        <v>69</v>
      </c>
      <c r="M2736" s="13" t="s">
        <v>101</v>
      </c>
      <c r="N2736" s="13" t="s">
        <v>206</v>
      </c>
      <c r="O2736" s="33" t="s">
        <v>38</v>
      </c>
      <c r="P2736" s="58" t="s">
        <v>38</v>
      </c>
      <c r="Q2736" s="33" t="s">
        <v>207</v>
      </c>
      <c r="R2736" s="14" t="s">
        <v>38</v>
      </c>
      <c r="S2736" s="13" t="s">
        <v>208</v>
      </c>
      <c r="T2736" s="13" t="s">
        <v>209</v>
      </c>
      <c r="U2736" s="33">
        <f t="shared" ca="1" si="504"/>
        <v>45744.56914039352</v>
      </c>
      <c r="V2736" s="13" t="str">
        <f t="shared" si="505"/>
        <v>Mumbai</v>
      </c>
      <c r="W2736" s="13" t="str">
        <f t="shared" si="506"/>
        <v>RI</v>
      </c>
      <c r="X2736" s="13">
        <f t="shared" si="507"/>
        <v>2</v>
      </c>
      <c r="Y2736" s="13" t="str">
        <f>IFERROR(VLOOKUP(C2736,ReceivingTeam[],2,FALSE),"HelpDesk")</f>
        <v>HelpDesk</v>
      </c>
      <c r="Z2736" s="67">
        <f t="shared" si="508"/>
        <v>44881.916666666664</v>
      </c>
      <c r="AA2736" s="68">
        <f t="shared" si="509"/>
        <v>44881</v>
      </c>
      <c r="AB2736" s="69" t="b">
        <f t="shared" si="510"/>
        <v>1</v>
      </c>
      <c r="AC2736" s="70">
        <f t="shared" si="511"/>
        <v>0.5</v>
      </c>
      <c r="AD2736" s="67">
        <f t="shared" si="512"/>
        <v>44881.916666666664</v>
      </c>
      <c r="AE2736" s="67">
        <f>VLOOKUP(V2736,'Branch Wise Work Timelines'!C:G,3,FALSE)+AA2736</f>
        <v>44881.416666666664</v>
      </c>
      <c r="AF2736" s="67">
        <f>IF(V2736="Bangalore",VLOOKUP(V2736,'Branch Wise Work Timelines'!C:G,4,FALSE)+AA2736+1,IF(V2736="Mumbai",VLOOKUP(V2736,'Branch Wise Work Timelines'!C:G,4,FALSE)+AA2736+1,VLOOKUP(V2736,'Branch Wise Work Timelines'!C:G,4,FALSE)+AA2736))</f>
        <v>44882.25</v>
      </c>
      <c r="AG2736" s="67">
        <f>WORKDAY.INTL(AA2736,1,11)+VLOOKUP(V2736,'Branch Wise Work Timelines'!C:G,3,FALSE)</f>
        <v>44882.416666666664</v>
      </c>
      <c r="AH2736" s="69" t="str">
        <f t="shared" ca="1" si="513"/>
        <v>Out of TAT</v>
      </c>
      <c r="AI2736" s="69">
        <f t="shared" ca="1" si="514"/>
        <v>20704</v>
      </c>
      <c r="AJ2736" s="69" t="str">
        <f ca="1">IF(AI2736&lt;0,"0-12",IFERROR(VLOOKUP(AI2736,Breakup[],2,FALSE),"&gt;24"))</f>
        <v>&gt;24</v>
      </c>
      <c r="AK2736" s="69" t="str">
        <f>VLOOKUP(V2736,Master!B:D,3,FALSE)</f>
        <v>East</v>
      </c>
      <c r="AL2736" s="69" t="str">
        <f t="shared" si="515"/>
        <v>Mumbai</v>
      </c>
    </row>
    <row r="2737" spans="1:38">
      <c r="A2737" s="13" t="s">
        <v>5786</v>
      </c>
      <c r="B2737" s="54">
        <v>44701.503245023101</v>
      </c>
      <c r="C2737" s="13" t="s">
        <v>114</v>
      </c>
      <c r="D2737" s="13">
        <v>1890</v>
      </c>
      <c r="E2737" s="13" t="s">
        <v>5787</v>
      </c>
      <c r="F2737" s="13" t="s">
        <v>33</v>
      </c>
      <c r="G2737" s="14">
        <v>1653029519755</v>
      </c>
      <c r="H2737" s="55">
        <v>0.83377314814814796</v>
      </c>
      <c r="I2737" s="33">
        <v>44883.833773148202</v>
      </c>
      <c r="J2737" s="58">
        <v>44883</v>
      </c>
      <c r="K2737" s="13" t="s">
        <v>263</v>
      </c>
      <c r="L2737" s="13" t="s">
        <v>69</v>
      </c>
      <c r="M2737" s="13" t="s">
        <v>101</v>
      </c>
      <c r="N2737" s="13" t="s">
        <v>206</v>
      </c>
      <c r="O2737" s="33" t="s">
        <v>38</v>
      </c>
      <c r="P2737" s="58" t="s">
        <v>38</v>
      </c>
      <c r="Q2737" s="33" t="s">
        <v>207</v>
      </c>
      <c r="R2737" s="14" t="s">
        <v>38</v>
      </c>
      <c r="S2737" s="13" t="s">
        <v>208</v>
      </c>
      <c r="T2737" s="13" t="s">
        <v>209</v>
      </c>
      <c r="U2737" s="33">
        <f t="shared" ca="1" si="504"/>
        <v>45744.56914039352</v>
      </c>
      <c r="V2737" s="13" t="str">
        <f t="shared" si="505"/>
        <v>Mumbai</v>
      </c>
      <c r="W2737" s="13" t="str">
        <f t="shared" si="506"/>
        <v>RI</v>
      </c>
      <c r="X2737" s="13">
        <f t="shared" si="507"/>
        <v>20</v>
      </c>
      <c r="Y2737" s="13" t="str">
        <f>IFERROR(VLOOKUP(C2737,ReceivingTeam[],2,FALSE),"HelpDesk")</f>
        <v>Branch office</v>
      </c>
      <c r="Z2737" s="67">
        <f t="shared" si="508"/>
        <v>44884.500439814867</v>
      </c>
      <c r="AA2737" s="68">
        <f t="shared" si="509"/>
        <v>44883</v>
      </c>
      <c r="AB2737" s="69" t="b">
        <f t="shared" si="510"/>
        <v>1</v>
      </c>
      <c r="AC2737" s="70">
        <f t="shared" si="511"/>
        <v>0.5</v>
      </c>
      <c r="AD2737" s="67">
        <f t="shared" si="512"/>
        <v>44884.500439814867</v>
      </c>
      <c r="AE2737" s="67">
        <f>VLOOKUP(V2737,'Branch Wise Work Timelines'!C:G,3,FALSE)+AA2737</f>
        <v>44883.416666666664</v>
      </c>
      <c r="AF2737" s="67">
        <f>IF(V2737="Bangalore",VLOOKUP(V2737,'Branch Wise Work Timelines'!C:G,4,FALSE)+AA2737+1,IF(V2737="Mumbai",VLOOKUP(V2737,'Branch Wise Work Timelines'!C:G,4,FALSE)+AA2737+1,VLOOKUP(V2737,'Branch Wise Work Timelines'!C:G,4,FALSE)+AA2737))</f>
        <v>44884.25</v>
      </c>
      <c r="AG2737" s="67">
        <f>WORKDAY.INTL(AA2737,1,11)+VLOOKUP(V2737,'Branch Wise Work Timelines'!C:G,3,FALSE)</f>
        <v>44884.416666666664</v>
      </c>
      <c r="AH2737" s="69" t="str">
        <f t="shared" ca="1" si="513"/>
        <v>Out of TAT</v>
      </c>
      <c r="AI2737" s="69">
        <f t="shared" ca="1" si="514"/>
        <v>20642</v>
      </c>
      <c r="AJ2737" s="69" t="str">
        <f ca="1">IF(AI2737&lt;0,"0-12",IFERROR(VLOOKUP(AI2737,Breakup[],2,FALSE),"&gt;24"))</f>
        <v>&gt;24</v>
      </c>
      <c r="AK2737" s="69" t="str">
        <f>VLOOKUP(V2737,Master!B:D,3,FALSE)</f>
        <v>East</v>
      </c>
      <c r="AL2737" s="69" t="str">
        <f t="shared" si="515"/>
        <v>Mumbai</v>
      </c>
    </row>
    <row r="2738" spans="1:38">
      <c r="A2738" s="13" t="s">
        <v>5788</v>
      </c>
      <c r="B2738" s="54">
        <v>44701.615527581002</v>
      </c>
      <c r="C2738" s="13" t="s">
        <v>344</v>
      </c>
      <c r="D2738" s="13">
        <v>123</v>
      </c>
      <c r="E2738" s="13" t="s">
        <v>5789</v>
      </c>
      <c r="F2738" s="13" t="s">
        <v>33</v>
      </c>
      <c r="G2738" s="14">
        <v>1653040895232</v>
      </c>
      <c r="H2738" s="55">
        <v>0.235243055555556</v>
      </c>
      <c r="I2738" s="33">
        <v>44882.235243055598</v>
      </c>
      <c r="J2738" s="58">
        <v>44882</v>
      </c>
      <c r="K2738" s="13" t="s">
        <v>263</v>
      </c>
      <c r="L2738" s="13" t="s">
        <v>69</v>
      </c>
      <c r="M2738" s="13" t="s">
        <v>101</v>
      </c>
      <c r="N2738" s="13" t="s">
        <v>206</v>
      </c>
      <c r="O2738" s="33" t="s">
        <v>38</v>
      </c>
      <c r="P2738" s="58" t="s">
        <v>38</v>
      </c>
      <c r="Q2738" s="33" t="s">
        <v>207</v>
      </c>
      <c r="R2738" s="14" t="s">
        <v>38</v>
      </c>
      <c r="S2738" s="13" t="s">
        <v>208</v>
      </c>
      <c r="T2738" s="13" t="s">
        <v>209</v>
      </c>
      <c r="U2738" s="33">
        <f t="shared" ca="1" si="504"/>
        <v>45744.56914039352</v>
      </c>
      <c r="V2738" s="13" t="str">
        <f t="shared" si="505"/>
        <v>Mumbai</v>
      </c>
      <c r="W2738" s="13" t="str">
        <f t="shared" si="506"/>
        <v>RI</v>
      </c>
      <c r="X2738" s="13">
        <f t="shared" si="507"/>
        <v>5</v>
      </c>
      <c r="Y2738" s="13" t="str">
        <f>IFERROR(VLOOKUP(C2738,ReceivingTeam[],2,FALSE),"HelpDesk")</f>
        <v>HelpDesk</v>
      </c>
      <c r="Z2738" s="67">
        <f t="shared" si="508"/>
        <v>44882.916666666664</v>
      </c>
      <c r="AA2738" s="68">
        <f t="shared" si="509"/>
        <v>44882</v>
      </c>
      <c r="AB2738" s="69" t="b">
        <f t="shared" si="510"/>
        <v>1</v>
      </c>
      <c r="AC2738" s="70">
        <f t="shared" si="511"/>
        <v>0.5</v>
      </c>
      <c r="AD2738" s="67">
        <f t="shared" si="512"/>
        <v>44882.916666666664</v>
      </c>
      <c r="AE2738" s="67">
        <f>VLOOKUP(V2738,'Branch Wise Work Timelines'!C:G,3,FALSE)+AA2738</f>
        <v>44882.416666666664</v>
      </c>
      <c r="AF2738" s="67">
        <f>IF(V2738="Bangalore",VLOOKUP(V2738,'Branch Wise Work Timelines'!C:G,4,FALSE)+AA2738+1,IF(V2738="Mumbai",VLOOKUP(V2738,'Branch Wise Work Timelines'!C:G,4,FALSE)+AA2738+1,VLOOKUP(V2738,'Branch Wise Work Timelines'!C:G,4,FALSE)+AA2738))</f>
        <v>44883.25</v>
      </c>
      <c r="AG2738" s="67">
        <f>WORKDAY.INTL(AA2738,1,11)+VLOOKUP(V2738,'Branch Wise Work Timelines'!C:G,3,FALSE)</f>
        <v>44883.416666666664</v>
      </c>
      <c r="AH2738" s="69" t="str">
        <f t="shared" ca="1" si="513"/>
        <v>Out of TAT</v>
      </c>
      <c r="AI2738" s="69">
        <f t="shared" ca="1" si="514"/>
        <v>20680</v>
      </c>
      <c r="AJ2738" s="69" t="str">
        <f ca="1">IF(AI2738&lt;0,"0-12",IFERROR(VLOOKUP(AI2738,Breakup[],2,FALSE),"&gt;24"))</f>
        <v>&gt;24</v>
      </c>
      <c r="AK2738" s="69" t="str">
        <f>VLOOKUP(V2738,Master!B:D,3,FALSE)</f>
        <v>East</v>
      </c>
      <c r="AL2738" s="69" t="str">
        <f t="shared" si="515"/>
        <v>Mumbai</v>
      </c>
    </row>
    <row r="2739" spans="1:38">
      <c r="A2739" s="13" t="s">
        <v>5790</v>
      </c>
      <c r="B2739" s="54">
        <v>44701.641589201397</v>
      </c>
      <c r="C2739" s="13" t="s">
        <v>586</v>
      </c>
      <c r="D2739" s="13">
        <v>447</v>
      </c>
      <c r="E2739" s="13" t="s">
        <v>5791</v>
      </c>
      <c r="F2739" s="13" t="s">
        <v>15</v>
      </c>
      <c r="G2739" s="14">
        <v>1653043921714</v>
      </c>
      <c r="H2739" s="55">
        <v>0.27714120370370399</v>
      </c>
      <c r="I2739" s="33">
        <v>44881.277141203696</v>
      </c>
      <c r="J2739" s="58">
        <v>44881</v>
      </c>
      <c r="K2739" s="13" t="s">
        <v>213</v>
      </c>
      <c r="L2739" s="13" t="s">
        <v>30</v>
      </c>
      <c r="M2739" s="13" t="s">
        <v>214</v>
      </c>
      <c r="N2739" s="13" t="s">
        <v>215</v>
      </c>
      <c r="O2739" s="33" t="s">
        <v>38</v>
      </c>
      <c r="P2739" s="58" t="s">
        <v>38</v>
      </c>
      <c r="Q2739" s="33" t="s">
        <v>207</v>
      </c>
      <c r="R2739" s="14" t="s">
        <v>38</v>
      </c>
      <c r="S2739" s="13" t="s">
        <v>216</v>
      </c>
      <c r="T2739" s="13" t="s">
        <v>217</v>
      </c>
      <c r="U2739" s="33">
        <f t="shared" ca="1" si="504"/>
        <v>45744.56914039352</v>
      </c>
      <c r="V2739" s="13" t="str">
        <f t="shared" si="505"/>
        <v>Bangalore</v>
      </c>
      <c r="W2739" s="13" t="str">
        <f t="shared" si="506"/>
        <v>CLS</v>
      </c>
      <c r="X2739" s="13">
        <f t="shared" si="507"/>
        <v>6</v>
      </c>
      <c r="Y2739" s="13" t="str">
        <f>IFERROR(VLOOKUP(C2739,ReceivingTeam[],2,FALSE),"HelpDesk")</f>
        <v>HelpDesk</v>
      </c>
      <c r="Z2739" s="67">
        <f t="shared" si="508"/>
        <v>44881.916666666664</v>
      </c>
      <c r="AA2739" s="68">
        <f t="shared" si="509"/>
        <v>44881</v>
      </c>
      <c r="AB2739" s="69" t="b">
        <f t="shared" si="510"/>
        <v>1</v>
      </c>
      <c r="AC2739" s="70">
        <f t="shared" si="511"/>
        <v>0.5</v>
      </c>
      <c r="AD2739" s="67">
        <f t="shared" si="512"/>
        <v>44881.916666666664</v>
      </c>
      <c r="AE2739" s="67">
        <f>VLOOKUP(V2739,'Branch Wise Work Timelines'!C:G,3,FALSE)+AA2739</f>
        <v>44881.416666666664</v>
      </c>
      <c r="AF2739" s="67">
        <f>IF(V2739="Bangalore",VLOOKUP(V2739,'Branch Wise Work Timelines'!C:G,4,FALSE)+AA2739+1,IF(V2739="Mumbai",VLOOKUP(V2739,'Branch Wise Work Timelines'!C:G,4,FALSE)+AA2739+1,VLOOKUP(V2739,'Branch Wise Work Timelines'!C:G,4,FALSE)+AA2739))</f>
        <v>44882.104166666664</v>
      </c>
      <c r="AG2739" s="67">
        <f>WORKDAY.INTL(AA2739,1,11)+VLOOKUP(V2739,'Branch Wise Work Timelines'!C:G,3,FALSE)</f>
        <v>44882.416666666664</v>
      </c>
      <c r="AH2739" s="69" t="str">
        <f t="shared" ca="1" si="513"/>
        <v>Out of TAT</v>
      </c>
      <c r="AI2739" s="69">
        <f t="shared" ca="1" si="514"/>
        <v>20704</v>
      </c>
      <c r="AJ2739" s="69" t="str">
        <f ca="1">IF(AI2739&lt;0,"0-12",IFERROR(VLOOKUP(AI2739,Breakup[],2,FALSE),"&gt;24"))</f>
        <v>&gt;24</v>
      </c>
      <c r="AK2739" s="69" t="str">
        <f>VLOOKUP(V2739,Master!B:D,3,FALSE)</f>
        <v>South</v>
      </c>
      <c r="AL2739" s="69" t="str">
        <f t="shared" si="515"/>
        <v>Bangalore-CLS</v>
      </c>
    </row>
    <row r="2740" spans="1:38">
      <c r="A2740" s="13" t="s">
        <v>5792</v>
      </c>
      <c r="B2740" s="54">
        <v>44701.498455405097</v>
      </c>
      <c r="C2740" s="13" t="s">
        <v>268</v>
      </c>
      <c r="D2740" s="13">
        <v>151</v>
      </c>
      <c r="E2740" s="13" t="s">
        <v>5793</v>
      </c>
      <c r="F2740" s="13" t="s">
        <v>15</v>
      </c>
      <c r="G2740" s="14">
        <v>1653032881003</v>
      </c>
      <c r="H2740" s="55">
        <v>0.44349537037037001</v>
      </c>
      <c r="I2740" s="33">
        <v>44884.443495370397</v>
      </c>
      <c r="J2740" s="58">
        <v>44884</v>
      </c>
      <c r="K2740" s="13" t="s">
        <v>213</v>
      </c>
      <c r="L2740" s="13" t="s">
        <v>30</v>
      </c>
      <c r="M2740" s="13" t="s">
        <v>75</v>
      </c>
      <c r="N2740" s="13" t="s">
        <v>215</v>
      </c>
      <c r="O2740" s="33" t="s">
        <v>38</v>
      </c>
      <c r="P2740" s="58" t="s">
        <v>38</v>
      </c>
      <c r="Q2740" s="33" t="s">
        <v>207</v>
      </c>
      <c r="R2740" s="14" t="s">
        <v>38</v>
      </c>
      <c r="S2740" s="13" t="s">
        <v>216</v>
      </c>
      <c r="T2740" s="13" t="s">
        <v>217</v>
      </c>
      <c r="U2740" s="33">
        <f t="shared" ca="1" si="504"/>
        <v>45744.56914039352</v>
      </c>
      <c r="V2740" s="13" t="str">
        <f t="shared" si="505"/>
        <v>Bangalore</v>
      </c>
      <c r="W2740" s="13" t="str">
        <f t="shared" si="506"/>
        <v>CLS</v>
      </c>
      <c r="X2740" s="13">
        <f t="shared" si="507"/>
        <v>10</v>
      </c>
      <c r="Y2740" s="13" t="str">
        <f>IFERROR(VLOOKUP(C2740,ReceivingTeam[],2,FALSE),"HelpDesk")</f>
        <v>HelpDesk</v>
      </c>
      <c r="Z2740" s="67">
        <f t="shared" si="508"/>
        <v>44884.943495370397</v>
      </c>
      <c r="AA2740" s="68">
        <f t="shared" si="509"/>
        <v>44884</v>
      </c>
      <c r="AB2740" s="69" t="b">
        <f t="shared" si="510"/>
        <v>1</v>
      </c>
      <c r="AC2740" s="70">
        <f t="shared" si="511"/>
        <v>0.5</v>
      </c>
      <c r="AD2740" s="67">
        <f t="shared" si="512"/>
        <v>44884.943495370397</v>
      </c>
      <c r="AE2740" s="67">
        <f>VLOOKUP(V2740,'Branch Wise Work Timelines'!C:G,3,FALSE)+AA2740</f>
        <v>44884.416666666664</v>
      </c>
      <c r="AF2740" s="67">
        <f>IF(V2740="Bangalore",VLOOKUP(V2740,'Branch Wise Work Timelines'!C:G,4,FALSE)+AA2740+1,IF(V2740="Mumbai",VLOOKUP(V2740,'Branch Wise Work Timelines'!C:G,4,FALSE)+AA2740+1,VLOOKUP(V2740,'Branch Wise Work Timelines'!C:G,4,FALSE)+AA2740))</f>
        <v>44885.104166666664</v>
      </c>
      <c r="AG2740" s="67">
        <f>WORKDAY.INTL(AA2740,1,11)+VLOOKUP(V2740,'Branch Wise Work Timelines'!C:G,3,FALSE)</f>
        <v>44886.416666666664</v>
      </c>
      <c r="AH2740" s="69" t="str">
        <f t="shared" ca="1" si="513"/>
        <v>Out of TAT</v>
      </c>
      <c r="AI2740" s="69">
        <f t="shared" ca="1" si="514"/>
        <v>20632</v>
      </c>
      <c r="AJ2740" s="69" t="str">
        <f ca="1">IF(AI2740&lt;0,"0-12",IFERROR(VLOOKUP(AI2740,Breakup[],2,FALSE),"&gt;24"))</f>
        <v>&gt;24</v>
      </c>
      <c r="AK2740" s="69" t="str">
        <f>VLOOKUP(V2740,Master!B:D,3,FALSE)</f>
        <v>South</v>
      </c>
      <c r="AL2740" s="69" t="str">
        <f t="shared" si="515"/>
        <v>Bangalore-CLS</v>
      </c>
    </row>
    <row r="2741" spans="1:38">
      <c r="A2741" s="13" t="s">
        <v>5794</v>
      </c>
      <c r="B2741" s="54">
        <v>44701.6517528935</v>
      </c>
      <c r="C2741" s="13" t="s">
        <v>372</v>
      </c>
      <c r="D2741" s="13">
        <v>1710</v>
      </c>
      <c r="E2741" s="13" t="s">
        <v>5795</v>
      </c>
      <c r="F2741" s="13" t="s">
        <v>15</v>
      </c>
      <c r="G2741" s="14">
        <v>1653043874636</v>
      </c>
      <c r="H2741" s="55">
        <v>0.70416666666666705</v>
      </c>
      <c r="I2741" s="33">
        <v>44883.704166666699</v>
      </c>
      <c r="J2741" s="58">
        <v>44883</v>
      </c>
      <c r="K2741" s="13" t="s">
        <v>213</v>
      </c>
      <c r="L2741" s="13" t="s">
        <v>30</v>
      </c>
      <c r="M2741" s="13" t="s">
        <v>75</v>
      </c>
      <c r="N2741" s="13" t="s">
        <v>206</v>
      </c>
      <c r="O2741" s="33" t="s">
        <v>38</v>
      </c>
      <c r="P2741" s="58" t="s">
        <v>38</v>
      </c>
      <c r="Q2741" s="33" t="s">
        <v>207</v>
      </c>
      <c r="R2741" s="14" t="s">
        <v>38</v>
      </c>
      <c r="S2741" s="13" t="s">
        <v>208</v>
      </c>
      <c r="T2741" s="13" t="s">
        <v>209</v>
      </c>
      <c r="U2741" s="33">
        <f t="shared" ca="1" si="504"/>
        <v>45744.56914039352</v>
      </c>
      <c r="V2741" s="13" t="str">
        <f t="shared" si="505"/>
        <v>Bangalore</v>
      </c>
      <c r="W2741" s="13" t="str">
        <f t="shared" si="506"/>
        <v>CLS</v>
      </c>
      <c r="X2741" s="13">
        <f t="shared" si="507"/>
        <v>16</v>
      </c>
      <c r="Y2741" s="13" t="str">
        <f>IFERROR(VLOOKUP(C2741,ReceivingTeam[],2,FALSE),"HelpDesk")</f>
        <v>HelpDesk</v>
      </c>
      <c r="Z2741" s="67">
        <f t="shared" si="508"/>
        <v>44884.516666666699</v>
      </c>
      <c r="AA2741" s="68">
        <f t="shared" si="509"/>
        <v>44883</v>
      </c>
      <c r="AB2741" s="69" t="b">
        <f t="shared" si="510"/>
        <v>1</v>
      </c>
      <c r="AC2741" s="70">
        <f t="shared" si="511"/>
        <v>0.5</v>
      </c>
      <c r="AD2741" s="67">
        <f t="shared" si="512"/>
        <v>44884.516666666699</v>
      </c>
      <c r="AE2741" s="67">
        <f>VLOOKUP(V2741,'Branch Wise Work Timelines'!C:G,3,FALSE)+AA2741</f>
        <v>44883.416666666664</v>
      </c>
      <c r="AF2741" s="67">
        <f>IF(V2741="Bangalore",VLOOKUP(V2741,'Branch Wise Work Timelines'!C:G,4,FALSE)+AA2741+1,IF(V2741="Mumbai",VLOOKUP(V2741,'Branch Wise Work Timelines'!C:G,4,FALSE)+AA2741+1,VLOOKUP(V2741,'Branch Wise Work Timelines'!C:G,4,FALSE)+AA2741))</f>
        <v>44884.104166666664</v>
      </c>
      <c r="AG2741" s="67">
        <f>WORKDAY.INTL(AA2741,1,11)+VLOOKUP(V2741,'Branch Wise Work Timelines'!C:G,3,FALSE)</f>
        <v>44884.416666666664</v>
      </c>
      <c r="AH2741" s="69" t="str">
        <f t="shared" ca="1" si="513"/>
        <v>Out of TAT</v>
      </c>
      <c r="AI2741" s="69">
        <f t="shared" ca="1" si="514"/>
        <v>20642</v>
      </c>
      <c r="AJ2741" s="69" t="str">
        <f ca="1">IF(AI2741&lt;0,"0-12",IFERROR(VLOOKUP(AI2741,Breakup[],2,FALSE),"&gt;24"))</f>
        <v>&gt;24</v>
      </c>
      <c r="AK2741" s="69" t="str">
        <f>VLOOKUP(V2741,Master!B:D,3,FALSE)</f>
        <v>South</v>
      </c>
      <c r="AL2741" s="69" t="str">
        <f t="shared" si="515"/>
        <v>Bangalore-CLS</v>
      </c>
    </row>
    <row r="2742" spans="1:38">
      <c r="A2742" s="13" t="s">
        <v>5796</v>
      </c>
      <c r="B2742" s="54">
        <v>44700.753869479202</v>
      </c>
      <c r="C2742" s="13" t="s">
        <v>4433</v>
      </c>
      <c r="D2742" s="13">
        <v>496</v>
      </c>
      <c r="E2742" s="13" t="s">
        <v>5797</v>
      </c>
      <c r="F2742" s="13" t="s">
        <v>33</v>
      </c>
      <c r="G2742" s="14">
        <v>1653026331486</v>
      </c>
      <c r="H2742" s="55">
        <v>0.50081018518518505</v>
      </c>
      <c r="I2742" s="33">
        <v>44889.5008101852</v>
      </c>
      <c r="J2742" s="58">
        <v>44889</v>
      </c>
      <c r="K2742" s="13" t="s">
        <v>313</v>
      </c>
      <c r="L2742" s="13" t="s">
        <v>60</v>
      </c>
      <c r="M2742" s="13" t="s">
        <v>314</v>
      </c>
      <c r="N2742" s="13" t="s">
        <v>206</v>
      </c>
      <c r="O2742" s="33" t="s">
        <v>38</v>
      </c>
      <c r="P2742" s="58" t="s">
        <v>38</v>
      </c>
      <c r="Q2742" s="33" t="s">
        <v>207</v>
      </c>
      <c r="R2742" s="14" t="s">
        <v>38</v>
      </c>
      <c r="S2742" s="13" t="s">
        <v>208</v>
      </c>
      <c r="T2742" s="13" t="s">
        <v>209</v>
      </c>
      <c r="U2742" s="33">
        <f t="shared" ca="1" si="504"/>
        <v>45744.56914039352</v>
      </c>
      <c r="V2742" s="13" t="str">
        <f t="shared" si="505"/>
        <v>Hyderabad</v>
      </c>
      <c r="W2742" s="13" t="str">
        <f t="shared" si="506"/>
        <v>RI</v>
      </c>
      <c r="X2742" s="13">
        <f t="shared" si="507"/>
        <v>12</v>
      </c>
      <c r="Y2742" s="13" t="str">
        <f>IFERROR(VLOOKUP(C2742,ReceivingTeam[],2,FALSE),"HelpDesk")</f>
        <v>HelpDesk</v>
      </c>
      <c r="Z2742" s="67">
        <f t="shared" si="508"/>
        <v>44890.646643518528</v>
      </c>
      <c r="AA2742" s="68">
        <f t="shared" si="509"/>
        <v>44889</v>
      </c>
      <c r="AB2742" s="69" t="b">
        <f t="shared" si="510"/>
        <v>1</v>
      </c>
      <c r="AC2742" s="70">
        <f t="shared" si="511"/>
        <v>0.5</v>
      </c>
      <c r="AD2742" s="67">
        <f t="shared" si="512"/>
        <v>44890.646643518528</v>
      </c>
      <c r="AE2742" s="67">
        <f>VLOOKUP(V2742,'Branch Wise Work Timelines'!C:G,3,FALSE)+AA2742</f>
        <v>44889.416666666664</v>
      </c>
      <c r="AF2742" s="67">
        <f>IF(V2742="Bangalore",VLOOKUP(V2742,'Branch Wise Work Timelines'!C:G,4,FALSE)+AA2742+1,IF(V2742="Mumbai",VLOOKUP(V2742,'Branch Wise Work Timelines'!C:G,4,FALSE)+AA2742+1,VLOOKUP(V2742,'Branch Wise Work Timelines'!C:G,4,FALSE)+AA2742))</f>
        <v>44889.770833333336</v>
      </c>
      <c r="AG2742" s="67">
        <f>WORKDAY.INTL(AA2742,1,11)+VLOOKUP(V2742,'Branch Wise Work Timelines'!C:G,3,FALSE)</f>
        <v>44890.416666666664</v>
      </c>
      <c r="AH2742" s="69" t="str">
        <f t="shared" ca="1" si="513"/>
        <v>Out of TAT</v>
      </c>
      <c r="AI2742" s="69">
        <f t="shared" ca="1" si="514"/>
        <v>20495</v>
      </c>
      <c r="AJ2742" s="69" t="str">
        <f ca="1">IF(AI2742&lt;0,"0-12",IFERROR(VLOOKUP(AI2742,Breakup[],2,FALSE),"&gt;24"))</f>
        <v>&gt;24</v>
      </c>
      <c r="AK2742" s="69" t="str">
        <f>VLOOKUP(V2742,Master!B:D,3,FALSE)</f>
        <v>South</v>
      </c>
      <c r="AL2742" s="69" t="str">
        <f t="shared" si="515"/>
        <v>Hyderabad</v>
      </c>
    </row>
    <row r="2743" spans="1:38">
      <c r="A2743" s="13" t="s">
        <v>5798</v>
      </c>
      <c r="B2743" s="54">
        <v>44700.754361956002</v>
      </c>
      <c r="C2743" s="13" t="s">
        <v>4433</v>
      </c>
      <c r="D2743" s="13">
        <v>242</v>
      </c>
      <c r="E2743" s="13" t="s">
        <v>5799</v>
      </c>
      <c r="F2743" s="13" t="s">
        <v>33</v>
      </c>
      <c r="G2743" s="14">
        <v>1653026331486</v>
      </c>
      <c r="H2743" s="55">
        <v>0.83665509259259296</v>
      </c>
      <c r="I2743" s="33">
        <v>44883.8366550926</v>
      </c>
      <c r="J2743" s="58">
        <v>44883</v>
      </c>
      <c r="K2743" s="13" t="s">
        <v>313</v>
      </c>
      <c r="L2743" s="13" t="s">
        <v>60</v>
      </c>
      <c r="M2743" s="13" t="s">
        <v>314</v>
      </c>
      <c r="N2743" s="13" t="s">
        <v>206</v>
      </c>
      <c r="O2743" s="33" t="s">
        <v>38</v>
      </c>
      <c r="P2743" s="58" t="s">
        <v>38</v>
      </c>
      <c r="Q2743" s="33" t="s">
        <v>207</v>
      </c>
      <c r="R2743" s="14" t="s">
        <v>38</v>
      </c>
      <c r="S2743" s="13" t="s">
        <v>208</v>
      </c>
      <c r="T2743" s="13" t="s">
        <v>209</v>
      </c>
      <c r="U2743" s="33">
        <f t="shared" ca="1" si="504"/>
        <v>45744.56914039352</v>
      </c>
      <c r="V2743" s="13" t="str">
        <f t="shared" si="505"/>
        <v>Hyderabad</v>
      </c>
      <c r="W2743" s="13" t="str">
        <f t="shared" si="506"/>
        <v>RI</v>
      </c>
      <c r="X2743" s="13">
        <f t="shared" si="507"/>
        <v>20</v>
      </c>
      <c r="Y2743" s="13" t="str">
        <f>IFERROR(VLOOKUP(C2743,ReceivingTeam[],2,FALSE),"HelpDesk")</f>
        <v>HelpDesk</v>
      </c>
      <c r="Z2743" s="67">
        <f t="shared" si="508"/>
        <v>44884.982488425929</v>
      </c>
      <c r="AA2743" s="68">
        <f t="shared" si="509"/>
        <v>44883</v>
      </c>
      <c r="AB2743" s="69" t="b">
        <f t="shared" si="510"/>
        <v>1</v>
      </c>
      <c r="AC2743" s="70">
        <f t="shared" si="511"/>
        <v>0.5</v>
      </c>
      <c r="AD2743" s="67">
        <f t="shared" si="512"/>
        <v>44884.982488425929</v>
      </c>
      <c r="AE2743" s="67">
        <f>VLOOKUP(V2743,'Branch Wise Work Timelines'!C:G,3,FALSE)+AA2743</f>
        <v>44883.416666666664</v>
      </c>
      <c r="AF2743" s="67">
        <f>IF(V2743="Bangalore",VLOOKUP(V2743,'Branch Wise Work Timelines'!C:G,4,FALSE)+AA2743+1,IF(V2743="Mumbai",VLOOKUP(V2743,'Branch Wise Work Timelines'!C:G,4,FALSE)+AA2743+1,VLOOKUP(V2743,'Branch Wise Work Timelines'!C:G,4,FALSE)+AA2743))</f>
        <v>44883.770833333336</v>
      </c>
      <c r="AG2743" s="67">
        <f>WORKDAY.INTL(AA2743,1,11)+VLOOKUP(V2743,'Branch Wise Work Timelines'!C:G,3,FALSE)</f>
        <v>44884.416666666664</v>
      </c>
      <c r="AH2743" s="69" t="str">
        <f t="shared" ca="1" si="513"/>
        <v>Out of TAT</v>
      </c>
      <c r="AI2743" s="69">
        <f t="shared" ca="1" si="514"/>
        <v>20631</v>
      </c>
      <c r="AJ2743" s="69" t="str">
        <f ca="1">IF(AI2743&lt;0,"0-12",IFERROR(VLOOKUP(AI2743,Breakup[],2,FALSE),"&gt;24"))</f>
        <v>&gt;24</v>
      </c>
      <c r="AK2743" s="69" t="str">
        <f>VLOOKUP(V2743,Master!B:D,3,FALSE)</f>
        <v>South</v>
      </c>
      <c r="AL2743" s="69" t="str">
        <f t="shared" si="515"/>
        <v>Hyderabad</v>
      </c>
    </row>
    <row r="2744" spans="1:38">
      <c r="A2744" s="13" t="s">
        <v>5800</v>
      </c>
      <c r="B2744" s="54">
        <v>44700.7549454861</v>
      </c>
      <c r="C2744" s="13" t="s">
        <v>4433</v>
      </c>
      <c r="D2744" s="13">
        <v>1342</v>
      </c>
      <c r="E2744" s="13" t="s">
        <v>5801</v>
      </c>
      <c r="F2744" s="13" t="s">
        <v>33</v>
      </c>
      <c r="G2744" s="14">
        <v>1653026331486</v>
      </c>
      <c r="H2744" s="55">
        <v>0.62401620370370403</v>
      </c>
      <c r="I2744" s="33">
        <v>44886.624016203699</v>
      </c>
      <c r="J2744" s="58">
        <v>44886</v>
      </c>
      <c r="K2744" s="13" t="s">
        <v>313</v>
      </c>
      <c r="L2744" s="13" t="s">
        <v>60</v>
      </c>
      <c r="M2744" s="13" t="s">
        <v>314</v>
      </c>
      <c r="N2744" s="13" t="s">
        <v>206</v>
      </c>
      <c r="O2744" s="33" t="s">
        <v>38</v>
      </c>
      <c r="P2744" s="58" t="s">
        <v>38</v>
      </c>
      <c r="Q2744" s="33" t="s">
        <v>207</v>
      </c>
      <c r="R2744" s="14" t="s">
        <v>38</v>
      </c>
      <c r="S2744" s="13" t="s">
        <v>208</v>
      </c>
      <c r="T2744" s="13" t="s">
        <v>209</v>
      </c>
      <c r="U2744" s="33">
        <f t="shared" ca="1" si="504"/>
        <v>45744.56914039352</v>
      </c>
      <c r="V2744" s="13" t="str">
        <f t="shared" si="505"/>
        <v>Hyderabad</v>
      </c>
      <c r="W2744" s="13" t="str">
        <f t="shared" si="506"/>
        <v>RI</v>
      </c>
      <c r="X2744" s="13">
        <f t="shared" si="507"/>
        <v>14</v>
      </c>
      <c r="Y2744" s="13" t="str">
        <f>IFERROR(VLOOKUP(C2744,ReceivingTeam[],2,FALSE),"HelpDesk")</f>
        <v>HelpDesk</v>
      </c>
      <c r="Z2744" s="67">
        <f t="shared" si="508"/>
        <v>44887.769849537028</v>
      </c>
      <c r="AA2744" s="68">
        <f t="shared" si="509"/>
        <v>44886</v>
      </c>
      <c r="AB2744" s="69" t="b">
        <f t="shared" si="510"/>
        <v>1</v>
      </c>
      <c r="AC2744" s="70">
        <f t="shared" si="511"/>
        <v>0.5</v>
      </c>
      <c r="AD2744" s="67">
        <f t="shared" si="512"/>
        <v>44887.769849537028</v>
      </c>
      <c r="AE2744" s="67">
        <f>VLOOKUP(V2744,'Branch Wise Work Timelines'!C:G,3,FALSE)+AA2744</f>
        <v>44886.416666666664</v>
      </c>
      <c r="AF2744" s="67">
        <f>IF(V2744="Bangalore",VLOOKUP(V2744,'Branch Wise Work Timelines'!C:G,4,FALSE)+AA2744+1,IF(V2744="Mumbai",VLOOKUP(V2744,'Branch Wise Work Timelines'!C:G,4,FALSE)+AA2744+1,VLOOKUP(V2744,'Branch Wise Work Timelines'!C:G,4,FALSE)+AA2744))</f>
        <v>44886.770833333336</v>
      </c>
      <c r="AG2744" s="67">
        <f>WORKDAY.INTL(AA2744,1,11)+VLOOKUP(V2744,'Branch Wise Work Timelines'!C:G,3,FALSE)</f>
        <v>44887.416666666664</v>
      </c>
      <c r="AH2744" s="69" t="str">
        <f t="shared" ca="1" si="513"/>
        <v>Out of TAT</v>
      </c>
      <c r="AI2744" s="69">
        <f t="shared" ca="1" si="514"/>
        <v>20564</v>
      </c>
      <c r="AJ2744" s="69" t="str">
        <f ca="1">IF(AI2744&lt;0,"0-12",IFERROR(VLOOKUP(AI2744,Breakup[],2,FALSE),"&gt;24"))</f>
        <v>&gt;24</v>
      </c>
      <c r="AK2744" s="69" t="str">
        <f>VLOOKUP(V2744,Master!B:D,3,FALSE)</f>
        <v>South</v>
      </c>
      <c r="AL2744" s="69" t="str">
        <f t="shared" si="515"/>
        <v>Hyderabad</v>
      </c>
    </row>
    <row r="2745" spans="1:38">
      <c r="A2745" s="13" t="s">
        <v>5802</v>
      </c>
      <c r="B2745" s="54">
        <v>44700.756445057901</v>
      </c>
      <c r="C2745" s="13" t="s">
        <v>4433</v>
      </c>
      <c r="D2745" s="13">
        <v>479</v>
      </c>
      <c r="E2745" s="13" t="s">
        <v>5803</v>
      </c>
      <c r="F2745" s="13" t="s">
        <v>33</v>
      </c>
      <c r="G2745" s="14">
        <v>1653026331486</v>
      </c>
      <c r="H2745" s="55">
        <v>0.224756944444444</v>
      </c>
      <c r="I2745" s="33">
        <v>44886.224756944401</v>
      </c>
      <c r="J2745" s="58">
        <v>44886</v>
      </c>
      <c r="K2745" s="13" t="s">
        <v>313</v>
      </c>
      <c r="L2745" s="13" t="s">
        <v>60</v>
      </c>
      <c r="M2745" s="13" t="s">
        <v>314</v>
      </c>
      <c r="N2745" s="13" t="s">
        <v>206</v>
      </c>
      <c r="O2745" s="33" t="s">
        <v>38</v>
      </c>
      <c r="P2745" s="58" t="s">
        <v>38</v>
      </c>
      <c r="Q2745" s="33" t="s">
        <v>207</v>
      </c>
      <c r="R2745" s="14" t="s">
        <v>38</v>
      </c>
      <c r="S2745" s="13" t="s">
        <v>208</v>
      </c>
      <c r="T2745" s="13" t="s">
        <v>209</v>
      </c>
      <c r="U2745" s="33">
        <f t="shared" ca="1" si="504"/>
        <v>45744.56914039352</v>
      </c>
      <c r="V2745" s="13" t="str">
        <f t="shared" si="505"/>
        <v>Hyderabad</v>
      </c>
      <c r="W2745" s="13" t="str">
        <f t="shared" si="506"/>
        <v>RI</v>
      </c>
      <c r="X2745" s="13">
        <f t="shared" si="507"/>
        <v>5</v>
      </c>
      <c r="Y2745" s="13" t="str">
        <f>IFERROR(VLOOKUP(C2745,ReceivingTeam[],2,FALSE),"HelpDesk")</f>
        <v>HelpDesk</v>
      </c>
      <c r="Z2745" s="67">
        <f t="shared" si="508"/>
        <v>44887.562499999993</v>
      </c>
      <c r="AA2745" s="68">
        <f t="shared" si="509"/>
        <v>44886</v>
      </c>
      <c r="AB2745" s="69" t="b">
        <f t="shared" si="510"/>
        <v>1</v>
      </c>
      <c r="AC2745" s="70">
        <f t="shared" si="511"/>
        <v>0.5</v>
      </c>
      <c r="AD2745" s="67">
        <f t="shared" si="512"/>
        <v>44887.562499999993</v>
      </c>
      <c r="AE2745" s="67">
        <f>VLOOKUP(V2745,'Branch Wise Work Timelines'!C:G,3,FALSE)+AA2745</f>
        <v>44886.416666666664</v>
      </c>
      <c r="AF2745" s="67">
        <f>IF(V2745="Bangalore",VLOOKUP(V2745,'Branch Wise Work Timelines'!C:G,4,FALSE)+AA2745+1,IF(V2745="Mumbai",VLOOKUP(V2745,'Branch Wise Work Timelines'!C:G,4,FALSE)+AA2745+1,VLOOKUP(V2745,'Branch Wise Work Timelines'!C:G,4,FALSE)+AA2745))</f>
        <v>44886.770833333336</v>
      </c>
      <c r="AG2745" s="67">
        <f>WORKDAY.INTL(AA2745,1,11)+VLOOKUP(V2745,'Branch Wise Work Timelines'!C:G,3,FALSE)</f>
        <v>44887.416666666664</v>
      </c>
      <c r="AH2745" s="69" t="str">
        <f t="shared" ca="1" si="513"/>
        <v>Out of TAT</v>
      </c>
      <c r="AI2745" s="69">
        <f t="shared" ca="1" si="514"/>
        <v>20569</v>
      </c>
      <c r="AJ2745" s="69" t="str">
        <f ca="1">IF(AI2745&lt;0,"0-12",IFERROR(VLOOKUP(AI2745,Breakup[],2,FALSE),"&gt;24"))</f>
        <v>&gt;24</v>
      </c>
      <c r="AK2745" s="69" t="str">
        <f>VLOOKUP(V2745,Master!B:D,3,FALSE)</f>
        <v>South</v>
      </c>
      <c r="AL2745" s="69" t="str">
        <f t="shared" si="515"/>
        <v>Hyderabad</v>
      </c>
    </row>
    <row r="2746" spans="1:38">
      <c r="A2746" s="13" t="s">
        <v>5804</v>
      </c>
      <c r="B2746" s="54">
        <v>44700.757320520803</v>
      </c>
      <c r="C2746" s="13" t="s">
        <v>4433</v>
      </c>
      <c r="D2746" s="13">
        <v>772</v>
      </c>
      <c r="E2746" s="13" t="s">
        <v>5805</v>
      </c>
      <c r="F2746" s="13" t="s">
        <v>33</v>
      </c>
      <c r="G2746" s="14">
        <v>1653026331486</v>
      </c>
      <c r="H2746" s="55">
        <v>0.64239583333333306</v>
      </c>
      <c r="I2746" s="33">
        <v>44890.642395833303</v>
      </c>
      <c r="J2746" s="58">
        <v>44890</v>
      </c>
      <c r="K2746" s="13" t="s">
        <v>313</v>
      </c>
      <c r="L2746" s="13" t="s">
        <v>60</v>
      </c>
      <c r="M2746" s="13" t="s">
        <v>314</v>
      </c>
      <c r="N2746" s="13" t="s">
        <v>206</v>
      </c>
      <c r="O2746" s="33" t="s">
        <v>38</v>
      </c>
      <c r="P2746" s="58" t="s">
        <v>38</v>
      </c>
      <c r="Q2746" s="33" t="s">
        <v>207</v>
      </c>
      <c r="R2746" s="14" t="s">
        <v>38</v>
      </c>
      <c r="S2746" s="13" t="s">
        <v>208</v>
      </c>
      <c r="T2746" s="13" t="s">
        <v>209</v>
      </c>
      <c r="U2746" s="33">
        <f t="shared" ca="1" si="504"/>
        <v>45744.56914039352</v>
      </c>
      <c r="V2746" s="13" t="str">
        <f t="shared" si="505"/>
        <v>Hyderabad</v>
      </c>
      <c r="W2746" s="13" t="str">
        <f t="shared" si="506"/>
        <v>RI</v>
      </c>
      <c r="X2746" s="13">
        <f t="shared" si="507"/>
        <v>15</v>
      </c>
      <c r="Y2746" s="13" t="str">
        <f>IFERROR(VLOOKUP(C2746,ReceivingTeam[],2,FALSE),"HelpDesk")</f>
        <v>HelpDesk</v>
      </c>
      <c r="Z2746" s="67">
        <f t="shared" si="508"/>
        <v>44891.788229166632</v>
      </c>
      <c r="AA2746" s="68">
        <f t="shared" si="509"/>
        <v>44890</v>
      </c>
      <c r="AB2746" s="69" t="b">
        <f t="shared" si="510"/>
        <v>1</v>
      </c>
      <c r="AC2746" s="70">
        <f t="shared" si="511"/>
        <v>0.5</v>
      </c>
      <c r="AD2746" s="67">
        <f t="shared" si="512"/>
        <v>44891.788229166632</v>
      </c>
      <c r="AE2746" s="67">
        <f>VLOOKUP(V2746,'Branch Wise Work Timelines'!C:G,3,FALSE)+AA2746</f>
        <v>44890.416666666664</v>
      </c>
      <c r="AF2746" s="67">
        <f>IF(V2746="Bangalore",VLOOKUP(V2746,'Branch Wise Work Timelines'!C:G,4,FALSE)+AA2746+1,IF(V2746="Mumbai",VLOOKUP(V2746,'Branch Wise Work Timelines'!C:G,4,FALSE)+AA2746+1,VLOOKUP(V2746,'Branch Wise Work Timelines'!C:G,4,FALSE)+AA2746))</f>
        <v>44890.770833333336</v>
      </c>
      <c r="AG2746" s="67">
        <f>WORKDAY.INTL(AA2746,1,11)+VLOOKUP(V2746,'Branch Wise Work Timelines'!C:G,3,FALSE)</f>
        <v>44891.416666666664</v>
      </c>
      <c r="AH2746" s="69" t="str">
        <f t="shared" ca="1" si="513"/>
        <v>Out of TAT</v>
      </c>
      <c r="AI2746" s="69">
        <f t="shared" ca="1" si="514"/>
        <v>20467</v>
      </c>
      <c r="AJ2746" s="69" t="str">
        <f ca="1">IF(AI2746&lt;0,"0-12",IFERROR(VLOOKUP(AI2746,Breakup[],2,FALSE),"&gt;24"))</f>
        <v>&gt;24</v>
      </c>
      <c r="AK2746" s="69" t="str">
        <f>VLOOKUP(V2746,Master!B:D,3,FALSE)</f>
        <v>South</v>
      </c>
      <c r="AL2746" s="69" t="str">
        <f t="shared" si="515"/>
        <v>Hyderabad</v>
      </c>
    </row>
    <row r="2747" spans="1:38">
      <c r="A2747" s="13" t="s">
        <v>5806</v>
      </c>
      <c r="B2747" s="54">
        <v>44701.598098414397</v>
      </c>
      <c r="C2747" s="13" t="s">
        <v>311</v>
      </c>
      <c r="D2747" s="13">
        <v>486</v>
      </c>
      <c r="E2747" s="13" t="s">
        <v>5807</v>
      </c>
      <c r="F2747" s="13" t="s">
        <v>33</v>
      </c>
      <c r="G2747" s="14">
        <v>1653041501821</v>
      </c>
      <c r="H2747" s="55">
        <v>0.79850694444444403</v>
      </c>
      <c r="I2747" s="33">
        <v>44890.798506944397</v>
      </c>
      <c r="J2747" s="58">
        <v>44890</v>
      </c>
      <c r="K2747" s="13" t="s">
        <v>313</v>
      </c>
      <c r="L2747" s="13" t="s">
        <v>60</v>
      </c>
      <c r="M2747" s="13" t="s">
        <v>314</v>
      </c>
      <c r="N2747" s="13" t="s">
        <v>206</v>
      </c>
      <c r="O2747" s="33" t="s">
        <v>38</v>
      </c>
      <c r="P2747" s="58" t="s">
        <v>38</v>
      </c>
      <c r="Q2747" s="33" t="s">
        <v>207</v>
      </c>
      <c r="R2747" s="14" t="s">
        <v>38</v>
      </c>
      <c r="S2747" s="13" t="s">
        <v>208</v>
      </c>
      <c r="T2747" s="13" t="s">
        <v>209</v>
      </c>
      <c r="U2747" s="33">
        <f t="shared" ca="1" si="504"/>
        <v>45744.56914039352</v>
      </c>
      <c r="V2747" s="13" t="str">
        <f t="shared" si="505"/>
        <v>Hyderabad</v>
      </c>
      <c r="W2747" s="13" t="str">
        <f t="shared" si="506"/>
        <v>RI</v>
      </c>
      <c r="X2747" s="13">
        <f t="shared" si="507"/>
        <v>19</v>
      </c>
      <c r="Y2747" s="13" t="str">
        <f>IFERROR(VLOOKUP(C2747,ReceivingTeam[],2,FALSE),"HelpDesk")</f>
        <v>HelpDesk</v>
      </c>
      <c r="Z2747" s="67">
        <f t="shared" si="508"/>
        <v>44891.944340277725</v>
      </c>
      <c r="AA2747" s="68">
        <f t="shared" si="509"/>
        <v>44890</v>
      </c>
      <c r="AB2747" s="69" t="b">
        <f t="shared" si="510"/>
        <v>1</v>
      </c>
      <c r="AC2747" s="70">
        <f t="shared" si="511"/>
        <v>0.5</v>
      </c>
      <c r="AD2747" s="67">
        <f t="shared" si="512"/>
        <v>44891.944340277725</v>
      </c>
      <c r="AE2747" s="67">
        <f>VLOOKUP(V2747,'Branch Wise Work Timelines'!C:G,3,FALSE)+AA2747</f>
        <v>44890.416666666664</v>
      </c>
      <c r="AF2747" s="67">
        <f>IF(V2747="Bangalore",VLOOKUP(V2747,'Branch Wise Work Timelines'!C:G,4,FALSE)+AA2747+1,IF(V2747="Mumbai",VLOOKUP(V2747,'Branch Wise Work Timelines'!C:G,4,FALSE)+AA2747+1,VLOOKUP(V2747,'Branch Wise Work Timelines'!C:G,4,FALSE)+AA2747))</f>
        <v>44890.770833333336</v>
      </c>
      <c r="AG2747" s="67">
        <f>WORKDAY.INTL(AA2747,1,11)+VLOOKUP(V2747,'Branch Wise Work Timelines'!C:G,3,FALSE)</f>
        <v>44891.416666666664</v>
      </c>
      <c r="AH2747" s="69" t="str">
        <f t="shared" ca="1" si="513"/>
        <v>Out of TAT</v>
      </c>
      <c r="AI2747" s="69">
        <f t="shared" ca="1" si="514"/>
        <v>20463</v>
      </c>
      <c r="AJ2747" s="69" t="str">
        <f ca="1">IF(AI2747&lt;0,"0-12",IFERROR(VLOOKUP(AI2747,Breakup[],2,FALSE),"&gt;24"))</f>
        <v>&gt;24</v>
      </c>
      <c r="AK2747" s="69" t="str">
        <f>VLOOKUP(V2747,Master!B:D,3,FALSE)</f>
        <v>South</v>
      </c>
      <c r="AL2747" s="69" t="str">
        <f t="shared" si="515"/>
        <v>Hyderabad</v>
      </c>
    </row>
    <row r="2748" spans="1:38">
      <c r="A2748" s="13" t="s">
        <v>5808</v>
      </c>
      <c r="B2748" s="54">
        <v>44701.635952546298</v>
      </c>
      <c r="C2748" s="13" t="s">
        <v>323</v>
      </c>
      <c r="D2748" s="13">
        <v>729</v>
      </c>
      <c r="E2748" s="13" t="s">
        <v>5809</v>
      </c>
      <c r="F2748" s="13" t="s">
        <v>33</v>
      </c>
      <c r="G2748" s="14">
        <v>1653040452632</v>
      </c>
      <c r="H2748" s="55">
        <v>0.46438657407407402</v>
      </c>
      <c r="I2748" s="33">
        <v>44891.464386574102</v>
      </c>
      <c r="J2748" s="58">
        <v>44891</v>
      </c>
      <c r="K2748" s="13" t="s">
        <v>325</v>
      </c>
      <c r="L2748" s="13" t="s">
        <v>55</v>
      </c>
      <c r="M2748" s="13" t="s">
        <v>323</v>
      </c>
      <c r="N2748" s="13" t="s">
        <v>206</v>
      </c>
      <c r="O2748" s="33">
        <v>44891.771249999998</v>
      </c>
      <c r="P2748" s="58">
        <v>44891</v>
      </c>
      <c r="Q2748" s="33" t="s">
        <v>237</v>
      </c>
      <c r="R2748" s="14">
        <v>355</v>
      </c>
      <c r="S2748" s="13" t="s">
        <v>208</v>
      </c>
      <c r="T2748" s="13" t="s">
        <v>209</v>
      </c>
      <c r="U2748" s="33">
        <f t="shared" ca="1" si="504"/>
        <v>45744.56914039352</v>
      </c>
      <c r="V2748" s="13" t="str">
        <f t="shared" si="505"/>
        <v>Delhi</v>
      </c>
      <c r="W2748" s="13" t="str">
        <f t="shared" si="506"/>
        <v>RI</v>
      </c>
      <c r="X2748" s="13">
        <f t="shared" si="507"/>
        <v>11</v>
      </c>
      <c r="Y2748" s="13" t="str">
        <f>IFERROR(VLOOKUP(C2748,ReceivingTeam[],2,FALSE),"HelpDesk")</f>
        <v>HelpDesk</v>
      </c>
      <c r="Z2748" s="67">
        <f t="shared" si="508"/>
        <v>44893.61021990743</v>
      </c>
      <c r="AA2748" s="68">
        <f t="shared" si="509"/>
        <v>44891</v>
      </c>
      <c r="AB2748" s="69" t="b">
        <f t="shared" si="510"/>
        <v>1</v>
      </c>
      <c r="AC2748" s="70">
        <f t="shared" si="511"/>
        <v>0.5</v>
      </c>
      <c r="AD2748" s="67">
        <f t="shared" si="512"/>
        <v>44893.61021990743</v>
      </c>
      <c r="AE2748" s="67">
        <f>VLOOKUP(V2748,'Branch Wise Work Timelines'!C:G,3,FALSE)+AA2748</f>
        <v>44891.416666666664</v>
      </c>
      <c r="AF2748" s="67">
        <f>IF(V2748="Bangalore",VLOOKUP(V2748,'Branch Wise Work Timelines'!C:G,4,FALSE)+AA2748+1,IF(V2748="Mumbai",VLOOKUP(V2748,'Branch Wise Work Timelines'!C:G,4,FALSE)+AA2748+1,VLOOKUP(V2748,'Branch Wise Work Timelines'!C:G,4,FALSE)+AA2748))</f>
        <v>44891.770833333336</v>
      </c>
      <c r="AG2748" s="67">
        <f>WORKDAY.INTL(AA2748,1,11)+VLOOKUP(V2748,'Branch Wise Work Timelines'!C:G,3,FALSE)</f>
        <v>44893.416666666664</v>
      </c>
      <c r="AH2748" s="69" t="str">
        <f t="shared" si="513"/>
        <v>Met</v>
      </c>
      <c r="AI2748" s="69">
        <f t="shared" ca="1" si="514"/>
        <v>20424</v>
      </c>
      <c r="AJ2748" s="69" t="str">
        <f ca="1">IF(AI2748&lt;0,"0-12",IFERROR(VLOOKUP(AI2748,Breakup[],2,FALSE),"&gt;24"))</f>
        <v>&gt;24</v>
      </c>
      <c r="AK2748" s="69" t="str">
        <f>VLOOKUP(V2748,Master!B:D,3,FALSE)</f>
        <v>North</v>
      </c>
      <c r="AL2748" s="69" t="str">
        <f t="shared" si="515"/>
        <v>Delhi</v>
      </c>
    </row>
    <row r="2749" spans="1:38">
      <c r="A2749" s="13" t="s">
        <v>5810</v>
      </c>
      <c r="B2749" s="54">
        <v>44701.504089432899</v>
      </c>
      <c r="C2749" s="13" t="s">
        <v>148</v>
      </c>
      <c r="D2749" s="13">
        <v>1723</v>
      </c>
      <c r="E2749" s="13" t="s">
        <v>5811</v>
      </c>
      <c r="F2749" s="13" t="s">
        <v>33</v>
      </c>
      <c r="G2749" s="14">
        <v>1653034421250</v>
      </c>
      <c r="H2749" s="55">
        <v>0.64130787037036996</v>
      </c>
      <c r="I2749" s="33">
        <v>44887.641307870399</v>
      </c>
      <c r="J2749" s="58">
        <v>44887</v>
      </c>
      <c r="K2749" s="13" t="s">
        <v>313</v>
      </c>
      <c r="L2749" s="13" t="s">
        <v>60</v>
      </c>
      <c r="M2749" s="13" t="s">
        <v>314</v>
      </c>
      <c r="N2749" s="13" t="s">
        <v>206</v>
      </c>
      <c r="O2749" s="33" t="s">
        <v>38</v>
      </c>
      <c r="P2749" s="58" t="s">
        <v>38</v>
      </c>
      <c r="Q2749" s="33" t="s">
        <v>207</v>
      </c>
      <c r="R2749" s="14" t="s">
        <v>38</v>
      </c>
      <c r="S2749" s="13" t="s">
        <v>208</v>
      </c>
      <c r="T2749" s="13" t="s">
        <v>209</v>
      </c>
      <c r="U2749" s="33">
        <f t="shared" ca="1" si="504"/>
        <v>45744.56914039352</v>
      </c>
      <c r="V2749" s="13" t="str">
        <f t="shared" si="505"/>
        <v>Hyderabad</v>
      </c>
      <c r="W2749" s="13" t="str">
        <f t="shared" si="506"/>
        <v>RI</v>
      </c>
      <c r="X2749" s="13">
        <f t="shared" si="507"/>
        <v>15</v>
      </c>
      <c r="Y2749" s="13" t="str">
        <f>IFERROR(VLOOKUP(C2749,ReceivingTeam[],2,FALSE),"HelpDesk")</f>
        <v>Branch office</v>
      </c>
      <c r="Z2749" s="67">
        <f t="shared" si="508"/>
        <v>44888.787141203728</v>
      </c>
      <c r="AA2749" s="68">
        <f t="shared" si="509"/>
        <v>44887</v>
      </c>
      <c r="AB2749" s="69" t="b">
        <f t="shared" si="510"/>
        <v>1</v>
      </c>
      <c r="AC2749" s="70">
        <f t="shared" si="511"/>
        <v>0.5</v>
      </c>
      <c r="AD2749" s="67">
        <f t="shared" si="512"/>
        <v>44888.787141203728</v>
      </c>
      <c r="AE2749" s="67">
        <f>VLOOKUP(V2749,'Branch Wise Work Timelines'!C:G,3,FALSE)+AA2749</f>
        <v>44887.416666666664</v>
      </c>
      <c r="AF2749" s="67">
        <f>IF(V2749="Bangalore",VLOOKUP(V2749,'Branch Wise Work Timelines'!C:G,4,FALSE)+AA2749+1,IF(V2749="Mumbai",VLOOKUP(V2749,'Branch Wise Work Timelines'!C:G,4,FALSE)+AA2749+1,VLOOKUP(V2749,'Branch Wise Work Timelines'!C:G,4,FALSE)+AA2749))</f>
        <v>44887.770833333336</v>
      </c>
      <c r="AG2749" s="67">
        <f>WORKDAY.INTL(AA2749,1,11)+VLOOKUP(V2749,'Branch Wise Work Timelines'!C:G,3,FALSE)</f>
        <v>44888.416666666664</v>
      </c>
      <c r="AH2749" s="69" t="str">
        <f t="shared" ca="1" si="513"/>
        <v>Out of TAT</v>
      </c>
      <c r="AI2749" s="69">
        <f t="shared" ca="1" si="514"/>
        <v>20539</v>
      </c>
      <c r="AJ2749" s="69" t="str">
        <f ca="1">IF(AI2749&lt;0,"0-12",IFERROR(VLOOKUP(AI2749,Breakup[],2,FALSE),"&gt;24"))</f>
        <v>&gt;24</v>
      </c>
      <c r="AK2749" s="69" t="str">
        <f>VLOOKUP(V2749,Master!B:D,3,FALSE)</f>
        <v>South</v>
      </c>
      <c r="AL2749" s="69" t="str">
        <f t="shared" si="515"/>
        <v>Hyderabad</v>
      </c>
    </row>
    <row r="2750" spans="1:38">
      <c r="A2750" s="13" t="s">
        <v>5812</v>
      </c>
      <c r="B2750" s="54">
        <v>44700.7580801273</v>
      </c>
      <c r="C2750" s="13" t="s">
        <v>4433</v>
      </c>
      <c r="D2750" s="13">
        <v>853</v>
      </c>
      <c r="E2750" s="13" t="s">
        <v>5813</v>
      </c>
      <c r="F2750" s="13" t="s">
        <v>33</v>
      </c>
      <c r="G2750" s="14">
        <v>1653035779322</v>
      </c>
      <c r="H2750" s="55">
        <v>0.45842592592592601</v>
      </c>
      <c r="I2750" s="33">
        <v>44889.458425925899</v>
      </c>
      <c r="J2750" s="58">
        <v>44889</v>
      </c>
      <c r="K2750" s="13" t="s">
        <v>313</v>
      </c>
      <c r="L2750" s="13" t="s">
        <v>60</v>
      </c>
      <c r="M2750" s="13" t="s">
        <v>314</v>
      </c>
      <c r="N2750" s="13" t="s">
        <v>206</v>
      </c>
      <c r="O2750" s="33" t="s">
        <v>38</v>
      </c>
      <c r="P2750" s="58" t="s">
        <v>38</v>
      </c>
      <c r="Q2750" s="33" t="s">
        <v>207</v>
      </c>
      <c r="R2750" s="14" t="s">
        <v>38</v>
      </c>
      <c r="S2750" s="13" t="s">
        <v>208</v>
      </c>
      <c r="T2750" s="13" t="s">
        <v>1059</v>
      </c>
      <c r="U2750" s="33">
        <f t="shared" ca="1" si="504"/>
        <v>45744.56914039352</v>
      </c>
      <c r="V2750" s="13" t="str">
        <f t="shared" si="505"/>
        <v>Hyderabad</v>
      </c>
      <c r="W2750" s="13" t="str">
        <f t="shared" si="506"/>
        <v>RI</v>
      </c>
      <c r="X2750" s="13">
        <f t="shared" si="507"/>
        <v>11</v>
      </c>
      <c r="Y2750" s="13" t="str">
        <f>IFERROR(VLOOKUP(C2750,ReceivingTeam[],2,FALSE),"HelpDesk")</f>
        <v>HelpDesk</v>
      </c>
      <c r="Z2750" s="67">
        <f t="shared" si="508"/>
        <v>44893.104259259228</v>
      </c>
      <c r="AA2750" s="68">
        <f t="shared" si="509"/>
        <v>44889</v>
      </c>
      <c r="AB2750" s="69" t="b">
        <f t="shared" si="510"/>
        <v>1</v>
      </c>
      <c r="AC2750" s="70">
        <f t="shared" si="511"/>
        <v>3</v>
      </c>
      <c r="AD2750" s="67">
        <f t="shared" si="512"/>
        <v>44893.104259259228</v>
      </c>
      <c r="AE2750" s="67">
        <f>VLOOKUP(V2750,'Branch Wise Work Timelines'!C:G,3,FALSE)+AA2750</f>
        <v>44889.416666666664</v>
      </c>
      <c r="AF2750" s="67">
        <f>IF(V2750="Bangalore",VLOOKUP(V2750,'Branch Wise Work Timelines'!C:G,4,FALSE)+AA2750+1,IF(V2750="Mumbai",VLOOKUP(V2750,'Branch Wise Work Timelines'!C:G,4,FALSE)+AA2750+1,VLOOKUP(V2750,'Branch Wise Work Timelines'!C:G,4,FALSE)+AA2750))</f>
        <v>44889.770833333336</v>
      </c>
      <c r="AG2750" s="67">
        <f>WORKDAY.INTL(AA2750,1,11)+VLOOKUP(V2750,'Branch Wise Work Timelines'!C:G,3,FALSE)</f>
        <v>44890.416666666664</v>
      </c>
      <c r="AH2750" s="69" t="str">
        <f t="shared" ca="1" si="513"/>
        <v>Out of TAT</v>
      </c>
      <c r="AI2750" s="69">
        <f t="shared" ca="1" si="514"/>
        <v>20436</v>
      </c>
      <c r="AJ2750" s="69" t="str">
        <f ca="1">IF(AI2750&lt;0,"0-12",IFERROR(VLOOKUP(AI2750,Breakup[],2,FALSE),"&gt;24"))</f>
        <v>&gt;24</v>
      </c>
      <c r="AK2750" s="69" t="str">
        <f>VLOOKUP(V2750,Master!B:D,3,FALSE)</f>
        <v>South</v>
      </c>
      <c r="AL2750" s="69" t="str">
        <f t="shared" si="515"/>
        <v>Hyderabad</v>
      </c>
    </row>
    <row r="2751" spans="1:38">
      <c r="A2751" s="13" t="s">
        <v>5814</v>
      </c>
      <c r="B2751" s="54">
        <v>44700.7589002315</v>
      </c>
      <c r="C2751" s="13" t="s">
        <v>4433</v>
      </c>
      <c r="D2751" s="13">
        <v>1738</v>
      </c>
      <c r="E2751" s="13" t="s">
        <v>5815</v>
      </c>
      <c r="F2751" s="13" t="s">
        <v>33</v>
      </c>
      <c r="G2751" s="14">
        <v>1653035779322</v>
      </c>
      <c r="H2751" s="55">
        <v>0.150497685185185</v>
      </c>
      <c r="I2751" s="33">
        <v>44886.150497685201</v>
      </c>
      <c r="J2751" s="58">
        <v>44886</v>
      </c>
      <c r="K2751" s="13" t="s">
        <v>313</v>
      </c>
      <c r="L2751" s="13" t="s">
        <v>60</v>
      </c>
      <c r="M2751" s="13" t="s">
        <v>314</v>
      </c>
      <c r="N2751" s="13" t="s">
        <v>206</v>
      </c>
      <c r="O2751" s="33" t="s">
        <v>38</v>
      </c>
      <c r="P2751" s="58" t="s">
        <v>38</v>
      </c>
      <c r="Q2751" s="33" t="s">
        <v>207</v>
      </c>
      <c r="R2751" s="14" t="s">
        <v>38</v>
      </c>
      <c r="S2751" s="13" t="s">
        <v>208</v>
      </c>
      <c r="T2751" s="13" t="s">
        <v>1059</v>
      </c>
      <c r="U2751" s="33">
        <f t="shared" ca="1" si="504"/>
        <v>45744.56914039352</v>
      </c>
      <c r="V2751" s="13" t="str">
        <f t="shared" si="505"/>
        <v>Hyderabad</v>
      </c>
      <c r="W2751" s="13" t="str">
        <f t="shared" si="506"/>
        <v>RI</v>
      </c>
      <c r="X2751" s="13">
        <f t="shared" si="507"/>
        <v>3</v>
      </c>
      <c r="Y2751" s="13" t="str">
        <f>IFERROR(VLOOKUP(C2751,ReceivingTeam[],2,FALSE),"HelpDesk")</f>
        <v>HelpDesk</v>
      </c>
      <c r="Z2751" s="67">
        <f t="shared" si="508"/>
        <v>44890.062499999993</v>
      </c>
      <c r="AA2751" s="68">
        <f t="shared" si="509"/>
        <v>44886</v>
      </c>
      <c r="AB2751" s="69" t="b">
        <f t="shared" si="510"/>
        <v>1</v>
      </c>
      <c r="AC2751" s="70">
        <f t="shared" si="511"/>
        <v>3</v>
      </c>
      <c r="AD2751" s="67">
        <f t="shared" si="512"/>
        <v>44890.062499999993</v>
      </c>
      <c r="AE2751" s="67">
        <f>VLOOKUP(V2751,'Branch Wise Work Timelines'!C:G,3,FALSE)+AA2751</f>
        <v>44886.416666666664</v>
      </c>
      <c r="AF2751" s="67">
        <f>IF(V2751="Bangalore",VLOOKUP(V2751,'Branch Wise Work Timelines'!C:G,4,FALSE)+AA2751+1,IF(V2751="Mumbai",VLOOKUP(V2751,'Branch Wise Work Timelines'!C:G,4,FALSE)+AA2751+1,VLOOKUP(V2751,'Branch Wise Work Timelines'!C:G,4,FALSE)+AA2751))</f>
        <v>44886.770833333336</v>
      </c>
      <c r="AG2751" s="67">
        <f>WORKDAY.INTL(AA2751,1,11)+VLOOKUP(V2751,'Branch Wise Work Timelines'!C:G,3,FALSE)</f>
        <v>44887.416666666664</v>
      </c>
      <c r="AH2751" s="69" t="str">
        <f t="shared" ca="1" si="513"/>
        <v>Out of TAT</v>
      </c>
      <c r="AI2751" s="69">
        <f t="shared" ca="1" si="514"/>
        <v>20509</v>
      </c>
      <c r="AJ2751" s="69" t="str">
        <f ca="1">IF(AI2751&lt;0,"0-12",IFERROR(VLOOKUP(AI2751,Breakup[],2,FALSE),"&gt;24"))</f>
        <v>&gt;24</v>
      </c>
      <c r="AK2751" s="69" t="str">
        <f>VLOOKUP(V2751,Master!B:D,3,FALSE)</f>
        <v>South</v>
      </c>
      <c r="AL2751" s="69" t="str">
        <f t="shared" si="515"/>
        <v>Hyderabad</v>
      </c>
    </row>
    <row r="2752" spans="1:38">
      <c r="A2752" s="13" t="s">
        <v>5816</v>
      </c>
      <c r="B2752" s="54">
        <v>44700.7598196412</v>
      </c>
      <c r="C2752" s="13" t="s">
        <v>4433</v>
      </c>
      <c r="D2752" s="13">
        <v>1267</v>
      </c>
      <c r="E2752" s="13" t="s">
        <v>5817</v>
      </c>
      <c r="F2752" s="13" t="s">
        <v>33</v>
      </c>
      <c r="G2752" s="14">
        <v>1653026331486</v>
      </c>
      <c r="H2752" s="55">
        <v>0.41653935185185198</v>
      </c>
      <c r="I2752" s="33">
        <v>44891.416539351798</v>
      </c>
      <c r="J2752" s="58">
        <v>44891</v>
      </c>
      <c r="K2752" s="13" t="s">
        <v>313</v>
      </c>
      <c r="L2752" s="13" t="s">
        <v>60</v>
      </c>
      <c r="M2752" s="13" t="s">
        <v>314</v>
      </c>
      <c r="N2752" s="13" t="s">
        <v>206</v>
      </c>
      <c r="O2752" s="33">
        <v>44891.5628587963</v>
      </c>
      <c r="P2752" s="58">
        <v>44891</v>
      </c>
      <c r="Q2752" s="33" t="s">
        <v>237</v>
      </c>
      <c r="R2752" s="14">
        <v>761</v>
      </c>
      <c r="S2752" s="13" t="s">
        <v>208</v>
      </c>
      <c r="T2752" s="13" t="s">
        <v>209</v>
      </c>
      <c r="U2752" s="33">
        <f t="shared" ca="1" si="504"/>
        <v>45744.56914039352</v>
      </c>
      <c r="V2752" s="13" t="str">
        <f t="shared" si="505"/>
        <v>Hyderabad</v>
      </c>
      <c r="W2752" s="13" t="str">
        <f t="shared" si="506"/>
        <v>RI</v>
      </c>
      <c r="X2752" s="13">
        <f t="shared" si="507"/>
        <v>9</v>
      </c>
      <c r="Y2752" s="13" t="str">
        <f>IFERROR(VLOOKUP(C2752,ReceivingTeam[],2,FALSE),"HelpDesk")</f>
        <v>HelpDesk</v>
      </c>
      <c r="Z2752" s="67">
        <f t="shared" si="508"/>
        <v>44893.562499999993</v>
      </c>
      <c r="AA2752" s="68">
        <f t="shared" si="509"/>
        <v>44891</v>
      </c>
      <c r="AB2752" s="69" t="b">
        <f t="shared" si="510"/>
        <v>1</v>
      </c>
      <c r="AC2752" s="70">
        <f t="shared" si="511"/>
        <v>0.5</v>
      </c>
      <c r="AD2752" s="67">
        <f t="shared" si="512"/>
        <v>44893.562499999993</v>
      </c>
      <c r="AE2752" s="67">
        <f>VLOOKUP(V2752,'Branch Wise Work Timelines'!C:G,3,FALSE)+AA2752</f>
        <v>44891.416666666664</v>
      </c>
      <c r="AF2752" s="67">
        <f>IF(V2752="Bangalore",VLOOKUP(V2752,'Branch Wise Work Timelines'!C:G,4,FALSE)+AA2752+1,IF(V2752="Mumbai",VLOOKUP(V2752,'Branch Wise Work Timelines'!C:G,4,FALSE)+AA2752+1,VLOOKUP(V2752,'Branch Wise Work Timelines'!C:G,4,FALSE)+AA2752))</f>
        <v>44891.770833333336</v>
      </c>
      <c r="AG2752" s="67">
        <f>WORKDAY.INTL(AA2752,1,11)+VLOOKUP(V2752,'Branch Wise Work Timelines'!C:G,3,FALSE)</f>
        <v>44893.416666666664</v>
      </c>
      <c r="AH2752" s="69" t="str">
        <f t="shared" si="513"/>
        <v>Met</v>
      </c>
      <c r="AI2752" s="69">
        <f t="shared" ca="1" si="514"/>
        <v>20425</v>
      </c>
      <c r="AJ2752" s="69" t="str">
        <f ca="1">IF(AI2752&lt;0,"0-12",IFERROR(VLOOKUP(AI2752,Breakup[],2,FALSE),"&gt;24"))</f>
        <v>&gt;24</v>
      </c>
      <c r="AK2752" s="69" t="str">
        <f>VLOOKUP(V2752,Master!B:D,3,FALSE)</f>
        <v>South</v>
      </c>
      <c r="AL2752" s="69" t="str">
        <f t="shared" si="515"/>
        <v>Hyderabad</v>
      </c>
    </row>
    <row r="2753" spans="1:38">
      <c r="A2753" s="13" t="s">
        <v>5818</v>
      </c>
      <c r="B2753" s="54">
        <v>44700.760536539397</v>
      </c>
      <c r="C2753" s="13" t="s">
        <v>4433</v>
      </c>
      <c r="D2753" s="13">
        <v>189</v>
      </c>
      <c r="E2753" s="13" t="s">
        <v>5819</v>
      </c>
      <c r="F2753" s="13" t="s">
        <v>33</v>
      </c>
      <c r="G2753" s="14">
        <v>1653026331486</v>
      </c>
      <c r="H2753" s="55">
        <v>0.129791666666667</v>
      </c>
      <c r="I2753" s="33">
        <v>44883.129791666703</v>
      </c>
      <c r="J2753" s="58">
        <v>44883</v>
      </c>
      <c r="K2753" s="13" t="s">
        <v>313</v>
      </c>
      <c r="L2753" s="13" t="s">
        <v>60</v>
      </c>
      <c r="M2753" s="13" t="s">
        <v>314</v>
      </c>
      <c r="N2753" s="13" t="s">
        <v>206</v>
      </c>
      <c r="O2753" s="33" t="s">
        <v>38</v>
      </c>
      <c r="P2753" s="58" t="s">
        <v>38</v>
      </c>
      <c r="Q2753" s="33" t="s">
        <v>207</v>
      </c>
      <c r="R2753" s="14" t="s">
        <v>38</v>
      </c>
      <c r="S2753" s="13" t="s">
        <v>208</v>
      </c>
      <c r="T2753" s="13" t="s">
        <v>209</v>
      </c>
      <c r="U2753" s="33">
        <f t="shared" ca="1" si="504"/>
        <v>45744.56914039352</v>
      </c>
      <c r="V2753" s="13" t="str">
        <f t="shared" si="505"/>
        <v>Hyderabad</v>
      </c>
      <c r="W2753" s="13" t="str">
        <f t="shared" si="506"/>
        <v>RI</v>
      </c>
      <c r="X2753" s="13">
        <f t="shared" si="507"/>
        <v>3</v>
      </c>
      <c r="Y2753" s="13" t="str">
        <f>IFERROR(VLOOKUP(C2753,ReceivingTeam[],2,FALSE),"HelpDesk")</f>
        <v>HelpDesk</v>
      </c>
      <c r="Z2753" s="67">
        <f t="shared" si="508"/>
        <v>44884.562499999993</v>
      </c>
      <c r="AA2753" s="68">
        <f t="shared" si="509"/>
        <v>44883</v>
      </c>
      <c r="AB2753" s="69" t="b">
        <f t="shared" si="510"/>
        <v>1</v>
      </c>
      <c r="AC2753" s="70">
        <f t="shared" si="511"/>
        <v>0.5</v>
      </c>
      <c r="AD2753" s="67">
        <f t="shared" si="512"/>
        <v>44884.562499999993</v>
      </c>
      <c r="AE2753" s="67">
        <f>VLOOKUP(V2753,'Branch Wise Work Timelines'!C:G,3,FALSE)+AA2753</f>
        <v>44883.416666666664</v>
      </c>
      <c r="AF2753" s="67">
        <f>IF(V2753="Bangalore",VLOOKUP(V2753,'Branch Wise Work Timelines'!C:G,4,FALSE)+AA2753+1,IF(V2753="Mumbai",VLOOKUP(V2753,'Branch Wise Work Timelines'!C:G,4,FALSE)+AA2753+1,VLOOKUP(V2753,'Branch Wise Work Timelines'!C:G,4,FALSE)+AA2753))</f>
        <v>44883.770833333336</v>
      </c>
      <c r="AG2753" s="67">
        <f>WORKDAY.INTL(AA2753,1,11)+VLOOKUP(V2753,'Branch Wise Work Timelines'!C:G,3,FALSE)</f>
        <v>44884.416666666664</v>
      </c>
      <c r="AH2753" s="69" t="str">
        <f t="shared" ca="1" si="513"/>
        <v>Out of TAT</v>
      </c>
      <c r="AI2753" s="69">
        <f t="shared" ca="1" si="514"/>
        <v>20641</v>
      </c>
      <c r="AJ2753" s="69" t="str">
        <f ca="1">IF(AI2753&lt;0,"0-12",IFERROR(VLOOKUP(AI2753,Breakup[],2,FALSE),"&gt;24"))</f>
        <v>&gt;24</v>
      </c>
      <c r="AK2753" s="69" t="str">
        <f>VLOOKUP(V2753,Master!B:D,3,FALSE)</f>
        <v>South</v>
      </c>
      <c r="AL2753" s="69" t="str">
        <f t="shared" si="515"/>
        <v>Hyderabad</v>
      </c>
    </row>
    <row r="2754" spans="1:38">
      <c r="A2754" s="13" t="s">
        <v>5820</v>
      </c>
      <c r="B2754" s="54">
        <v>44701.522363506898</v>
      </c>
      <c r="C2754" s="13" t="s">
        <v>149</v>
      </c>
      <c r="D2754" s="13">
        <v>1984</v>
      </c>
      <c r="E2754" s="13" t="s">
        <v>5821</v>
      </c>
      <c r="F2754" s="13" t="s">
        <v>33</v>
      </c>
      <c r="G2754" s="14">
        <v>1653034421250</v>
      </c>
      <c r="H2754" s="55">
        <v>6.1655092592592602E-2</v>
      </c>
      <c r="I2754" s="33">
        <v>44890.061655092599</v>
      </c>
      <c r="J2754" s="58">
        <v>44890</v>
      </c>
      <c r="K2754" s="13" t="s">
        <v>313</v>
      </c>
      <c r="L2754" s="13" t="s">
        <v>60</v>
      </c>
      <c r="M2754" s="13" t="s">
        <v>314</v>
      </c>
      <c r="N2754" s="13" t="s">
        <v>206</v>
      </c>
      <c r="O2754" s="33" t="s">
        <v>38</v>
      </c>
      <c r="P2754" s="58" t="s">
        <v>38</v>
      </c>
      <c r="Q2754" s="33" t="s">
        <v>207</v>
      </c>
      <c r="R2754" s="14" t="s">
        <v>38</v>
      </c>
      <c r="S2754" s="13" t="s">
        <v>208</v>
      </c>
      <c r="T2754" s="13" t="s">
        <v>209</v>
      </c>
      <c r="U2754" s="33">
        <f t="shared" ref="U2754:U2817" ca="1" si="516">NOW()</f>
        <v>45744.56914039352</v>
      </c>
      <c r="V2754" s="13" t="str">
        <f t="shared" ref="V2754:V2817" si="517">VLOOKUP(L2754,Location,2,0)</f>
        <v>Hyderabad</v>
      </c>
      <c r="W2754" s="13" t="str">
        <f t="shared" ref="W2754:W2817" si="518">VLOOKUP(F2754,FCT,2,FALSE)</f>
        <v>RI</v>
      </c>
      <c r="X2754" s="13">
        <f t="shared" ref="X2754:X2817" si="519">HOUR(I2754)</f>
        <v>1</v>
      </c>
      <c r="Y2754" s="13" t="str">
        <f>IFERROR(VLOOKUP(C2754,ReceivingTeam[],2,FALSE),"HelpDesk")</f>
        <v>Branch office</v>
      </c>
      <c r="Z2754" s="67">
        <f t="shared" ref="Z2754:Z2817" si="520">IF(AB2754=FALSE,AE2754+AC2754,IF(I2754&gt;AE2754,IF(((I2754+AC2754)&gt;AF2754),(AC2754-(AF2754-I2754)+AG2754),I2754+AC2754),IF(((AE2754+AC2754)&gt;AF2754),(AC2754-(AF2754-AE2754)+AG2754),AE2754+AC2754)))</f>
        <v>44891.562499999993</v>
      </c>
      <c r="AA2754" s="68">
        <f t="shared" ref="AA2754:AA2817" si="521">INT(J2754)</f>
        <v>44890</v>
      </c>
      <c r="AB2754" s="69" t="b">
        <f t="shared" ref="AB2754:AB2817" si="522">WORKDAY.INTL(AA2754-1,1,11)=AA2754</f>
        <v>1</v>
      </c>
      <c r="AC2754" s="70">
        <f t="shared" ref="AC2754:AC2817" si="523">IF(T2754="High",12/24,72/24)</f>
        <v>0.5</v>
      </c>
      <c r="AD2754" s="67">
        <f t="shared" ref="AD2754:AD2817" si="524">IF(AB2754=FALSE,AE2754+AC2754,IF(I2754&gt;AE2754,IF(((I2754+AC2754)&gt;AF2754),(AC2754-(AF2754-I2754)+AG2754),I2754+AC2754),IF(((AE2754+AC2754)&gt;AF2754),(AC2754-(AF2754-AE2754)+AG2754),AE2754+AC2754)))</f>
        <v>44891.562499999993</v>
      </c>
      <c r="AE2754" s="67">
        <f>VLOOKUP(V2754,'Branch Wise Work Timelines'!C:G,3,FALSE)+AA2754</f>
        <v>44890.416666666664</v>
      </c>
      <c r="AF2754" s="67">
        <f>IF(V2754="Bangalore",VLOOKUP(V2754,'Branch Wise Work Timelines'!C:G,4,FALSE)+AA2754+1,IF(V2754="Mumbai",VLOOKUP(V2754,'Branch Wise Work Timelines'!C:G,4,FALSE)+AA2754+1,VLOOKUP(V2754,'Branch Wise Work Timelines'!C:G,4,FALSE)+AA2754))</f>
        <v>44890.770833333336</v>
      </c>
      <c r="AG2754" s="67">
        <f>WORKDAY.INTL(AA2754,1,11)+VLOOKUP(V2754,'Branch Wise Work Timelines'!C:G,3,FALSE)</f>
        <v>44891.416666666664</v>
      </c>
      <c r="AH2754" s="69" t="str">
        <f t="shared" ref="AH2754:AH2817" ca="1" si="525">IF(Q2754&lt;&gt;"Success",IF(U2754&gt;Z2754,"Out of TAT","In TAT"),IF(O2754&gt;AD2754,"Not Met","Met"))</f>
        <v>Out of TAT</v>
      </c>
      <c r="AI2754" s="69">
        <f t="shared" ref="AI2754:AI2817" ca="1" si="526">ROUNDUP((U2754-AD2754)*24,0)</f>
        <v>20473</v>
      </c>
      <c r="AJ2754" s="69" t="str">
        <f ca="1">IF(AI2754&lt;0,"0-12",IFERROR(VLOOKUP(AI2754,Breakup[],2,FALSE),"&gt;24"))</f>
        <v>&gt;24</v>
      </c>
      <c r="AK2754" s="69" t="str">
        <f>VLOOKUP(V2754,Master!B:D,3,FALSE)</f>
        <v>South</v>
      </c>
      <c r="AL2754" s="69" t="str">
        <f t="shared" ref="AL2754:AL2817" si="527">IF(V2754="Bangalore",IF(W2754="CLS",V2754&amp;"-"&amp;"CLS",V2754),(V2754))</f>
        <v>Hyderabad</v>
      </c>
    </row>
    <row r="2755" spans="1:38">
      <c r="A2755" s="13" t="s">
        <v>5822</v>
      </c>
      <c r="B2755" s="54">
        <v>44701.647290474502</v>
      </c>
      <c r="C2755" s="13" t="s">
        <v>3924</v>
      </c>
      <c r="D2755" s="13">
        <v>368</v>
      </c>
      <c r="E2755" s="13" t="s">
        <v>5823</v>
      </c>
      <c r="F2755" s="13" t="s">
        <v>33</v>
      </c>
      <c r="G2755" s="14">
        <v>1653041654430</v>
      </c>
      <c r="H2755" s="55">
        <v>0.96814814814814798</v>
      </c>
      <c r="I2755" s="33">
        <v>44887.968148148102</v>
      </c>
      <c r="J2755" s="58">
        <v>44887</v>
      </c>
      <c r="K2755" s="13" t="s">
        <v>41</v>
      </c>
      <c r="L2755" s="13" t="s">
        <v>40</v>
      </c>
      <c r="M2755" s="13" t="s">
        <v>3924</v>
      </c>
      <c r="N2755" s="13" t="s">
        <v>215</v>
      </c>
      <c r="O2755" s="33" t="s">
        <v>38</v>
      </c>
      <c r="P2755" s="58" t="s">
        <v>38</v>
      </c>
      <c r="Q2755" s="33" t="s">
        <v>207</v>
      </c>
      <c r="R2755" s="14" t="s">
        <v>38</v>
      </c>
      <c r="S2755" s="13" t="s">
        <v>216</v>
      </c>
      <c r="T2755" s="13" t="s">
        <v>217</v>
      </c>
      <c r="U2755" s="33">
        <f t="shared" ca="1" si="516"/>
        <v>45744.56914039352</v>
      </c>
      <c r="V2755" s="13" t="str">
        <f t="shared" si="517"/>
        <v>Chennai - RSI</v>
      </c>
      <c r="W2755" s="13" t="str">
        <f t="shared" si="518"/>
        <v>RI</v>
      </c>
      <c r="X2755" s="13">
        <f t="shared" si="519"/>
        <v>23</v>
      </c>
      <c r="Y2755" s="13" t="str">
        <f>IFERROR(VLOOKUP(C2755,ReceivingTeam[],2,FALSE),"HelpDesk")</f>
        <v>HelpDesk</v>
      </c>
      <c r="Z2755" s="67">
        <f t="shared" si="520"/>
        <v>44889.093148148102</v>
      </c>
      <c r="AA2755" s="68">
        <f t="shared" si="521"/>
        <v>44887</v>
      </c>
      <c r="AB2755" s="69" t="b">
        <f t="shared" si="522"/>
        <v>1</v>
      </c>
      <c r="AC2755" s="70">
        <f t="shared" si="523"/>
        <v>0.5</v>
      </c>
      <c r="AD2755" s="67">
        <f t="shared" si="524"/>
        <v>44889.093148148102</v>
      </c>
      <c r="AE2755" s="67">
        <f>VLOOKUP(V2755,'Branch Wise Work Timelines'!C:G,3,FALSE)+AA2755</f>
        <v>44887.416666666664</v>
      </c>
      <c r="AF2755" s="67">
        <f>IF(V2755="Bangalore",VLOOKUP(V2755,'Branch Wise Work Timelines'!C:G,4,FALSE)+AA2755+1,IF(V2755="Mumbai",VLOOKUP(V2755,'Branch Wise Work Timelines'!C:G,4,FALSE)+AA2755+1,VLOOKUP(V2755,'Branch Wise Work Timelines'!C:G,4,FALSE)+AA2755))</f>
        <v>44887.791666666664</v>
      </c>
      <c r="AG2755" s="67">
        <f>WORKDAY.INTL(AA2755,1,11)+VLOOKUP(V2755,'Branch Wise Work Timelines'!C:G,3,FALSE)</f>
        <v>44888.416666666664</v>
      </c>
      <c r="AH2755" s="69" t="str">
        <f t="shared" ca="1" si="525"/>
        <v>Out of TAT</v>
      </c>
      <c r="AI2755" s="69">
        <f t="shared" ca="1" si="526"/>
        <v>20532</v>
      </c>
      <c r="AJ2755" s="69" t="str">
        <f ca="1">IF(AI2755&lt;0,"0-12",IFERROR(VLOOKUP(AI2755,Breakup[],2,FALSE),"&gt;24"))</f>
        <v>&gt;24</v>
      </c>
      <c r="AK2755" s="69" t="str">
        <f>VLOOKUP(V2755,Master!B:D,3,FALSE)</f>
        <v>South</v>
      </c>
      <c r="AL2755" s="69" t="str">
        <f t="shared" si="527"/>
        <v>Chennai - RSI</v>
      </c>
    </row>
    <row r="2756" spans="1:38">
      <c r="A2756" s="13" t="s">
        <v>5824</v>
      </c>
      <c r="B2756" s="54">
        <v>44685.571583067103</v>
      </c>
      <c r="C2756" s="13" t="s">
        <v>472</v>
      </c>
      <c r="D2756" s="13">
        <v>1798</v>
      </c>
      <c r="E2756" s="13" t="s">
        <v>5825</v>
      </c>
      <c r="F2756" s="13" t="s">
        <v>33</v>
      </c>
      <c r="G2756" s="14">
        <v>1653032972722</v>
      </c>
      <c r="H2756" s="55">
        <v>0.92328703703703696</v>
      </c>
      <c r="I2756" s="33">
        <v>44885.923287037003</v>
      </c>
      <c r="J2756" s="58">
        <v>44885</v>
      </c>
      <c r="K2756" s="13" t="s">
        <v>224</v>
      </c>
      <c r="L2756" s="13" t="s">
        <v>64</v>
      </c>
      <c r="M2756" s="13" t="s">
        <v>225</v>
      </c>
      <c r="N2756" s="13" t="s">
        <v>206</v>
      </c>
      <c r="O2756" s="33" t="s">
        <v>38</v>
      </c>
      <c r="P2756" s="58" t="s">
        <v>38</v>
      </c>
      <c r="Q2756" s="33" t="s">
        <v>207</v>
      </c>
      <c r="R2756" s="14" t="s">
        <v>38</v>
      </c>
      <c r="S2756" s="13" t="s">
        <v>208</v>
      </c>
      <c r="T2756" s="13" t="s">
        <v>209</v>
      </c>
      <c r="U2756" s="33">
        <f t="shared" ca="1" si="516"/>
        <v>45744.56914039352</v>
      </c>
      <c r="V2756" s="13" t="str">
        <f t="shared" si="517"/>
        <v>Kolkata</v>
      </c>
      <c r="W2756" s="13" t="str">
        <f t="shared" si="518"/>
        <v>RI</v>
      </c>
      <c r="X2756" s="13">
        <f t="shared" si="519"/>
        <v>22</v>
      </c>
      <c r="Y2756" s="13" t="str">
        <f>IFERROR(VLOOKUP(C2756,ReceivingTeam[],2,FALSE),"HelpDesk")</f>
        <v>HelpDesk</v>
      </c>
      <c r="Z2756" s="67">
        <f t="shared" si="520"/>
        <v>44885.916666666664</v>
      </c>
      <c r="AA2756" s="68">
        <f t="shared" si="521"/>
        <v>44885</v>
      </c>
      <c r="AB2756" s="69" t="b">
        <f t="shared" si="522"/>
        <v>0</v>
      </c>
      <c r="AC2756" s="70">
        <f t="shared" si="523"/>
        <v>0.5</v>
      </c>
      <c r="AD2756" s="67">
        <f t="shared" si="524"/>
        <v>44885.916666666664</v>
      </c>
      <c r="AE2756" s="67">
        <f>VLOOKUP(V2756,'Branch Wise Work Timelines'!C:G,3,FALSE)+AA2756</f>
        <v>44885.416666666664</v>
      </c>
      <c r="AF2756" s="67">
        <f>IF(V2756="Bangalore",VLOOKUP(V2756,'Branch Wise Work Timelines'!C:G,4,FALSE)+AA2756+1,IF(V2756="Mumbai",VLOOKUP(V2756,'Branch Wise Work Timelines'!C:G,4,FALSE)+AA2756+1,VLOOKUP(V2756,'Branch Wise Work Timelines'!C:G,4,FALSE)+AA2756))</f>
        <v>44885.770833333336</v>
      </c>
      <c r="AG2756" s="67">
        <f>WORKDAY.INTL(AA2756,1,11)+VLOOKUP(V2756,'Branch Wise Work Timelines'!C:G,3,FALSE)</f>
        <v>44886.416666666664</v>
      </c>
      <c r="AH2756" s="69" t="str">
        <f t="shared" ca="1" si="525"/>
        <v>Out of TAT</v>
      </c>
      <c r="AI2756" s="69">
        <f t="shared" ca="1" si="526"/>
        <v>20608</v>
      </c>
      <c r="AJ2756" s="69" t="str">
        <f ca="1">IF(AI2756&lt;0,"0-12",IFERROR(VLOOKUP(AI2756,Breakup[],2,FALSE),"&gt;24"))</f>
        <v>&gt;24</v>
      </c>
      <c r="AK2756" s="69" t="str">
        <f>VLOOKUP(V2756,Master!B:D,3,FALSE)</f>
        <v>East</v>
      </c>
      <c r="AL2756" s="69" t="str">
        <f t="shared" si="527"/>
        <v>Kolkata</v>
      </c>
    </row>
    <row r="2757" spans="1:38">
      <c r="A2757" s="13" t="s">
        <v>5826</v>
      </c>
      <c r="B2757" s="54">
        <v>44697.557543750001</v>
      </c>
      <c r="C2757" s="13" t="s">
        <v>472</v>
      </c>
      <c r="D2757" s="13">
        <v>242</v>
      </c>
      <c r="E2757" s="13" t="s">
        <v>5827</v>
      </c>
      <c r="F2757" s="13" t="s">
        <v>33</v>
      </c>
      <c r="G2757" s="14">
        <v>1653032972722</v>
      </c>
      <c r="H2757" s="55">
        <v>0.71665509259259297</v>
      </c>
      <c r="I2757" s="33">
        <v>44881.716655092598</v>
      </c>
      <c r="J2757" s="58">
        <v>44881</v>
      </c>
      <c r="K2757" s="13" t="s">
        <v>224</v>
      </c>
      <c r="L2757" s="13" t="s">
        <v>64</v>
      </c>
      <c r="M2757" s="13" t="s">
        <v>225</v>
      </c>
      <c r="N2757" s="13" t="s">
        <v>206</v>
      </c>
      <c r="O2757" s="33" t="s">
        <v>38</v>
      </c>
      <c r="P2757" s="58" t="s">
        <v>38</v>
      </c>
      <c r="Q2757" s="33" t="s">
        <v>207</v>
      </c>
      <c r="R2757" s="14" t="s">
        <v>38</v>
      </c>
      <c r="S2757" s="13" t="s">
        <v>208</v>
      </c>
      <c r="T2757" s="13" t="s">
        <v>209</v>
      </c>
      <c r="U2757" s="33">
        <f t="shared" ca="1" si="516"/>
        <v>45744.56914039352</v>
      </c>
      <c r="V2757" s="13" t="str">
        <f t="shared" si="517"/>
        <v>Kolkata</v>
      </c>
      <c r="W2757" s="13" t="str">
        <f t="shared" si="518"/>
        <v>RI</v>
      </c>
      <c r="X2757" s="13">
        <f t="shared" si="519"/>
        <v>17</v>
      </c>
      <c r="Y2757" s="13" t="str">
        <f>IFERROR(VLOOKUP(C2757,ReceivingTeam[],2,FALSE),"HelpDesk")</f>
        <v>HelpDesk</v>
      </c>
      <c r="Z2757" s="67">
        <f t="shared" si="520"/>
        <v>44882.862488425926</v>
      </c>
      <c r="AA2757" s="68">
        <f t="shared" si="521"/>
        <v>44881</v>
      </c>
      <c r="AB2757" s="69" t="b">
        <f t="shared" si="522"/>
        <v>1</v>
      </c>
      <c r="AC2757" s="70">
        <f t="shared" si="523"/>
        <v>0.5</v>
      </c>
      <c r="AD2757" s="67">
        <f t="shared" si="524"/>
        <v>44882.862488425926</v>
      </c>
      <c r="AE2757" s="67">
        <f>VLOOKUP(V2757,'Branch Wise Work Timelines'!C:G,3,FALSE)+AA2757</f>
        <v>44881.416666666664</v>
      </c>
      <c r="AF2757" s="67">
        <f>IF(V2757="Bangalore",VLOOKUP(V2757,'Branch Wise Work Timelines'!C:G,4,FALSE)+AA2757+1,IF(V2757="Mumbai",VLOOKUP(V2757,'Branch Wise Work Timelines'!C:G,4,FALSE)+AA2757+1,VLOOKUP(V2757,'Branch Wise Work Timelines'!C:G,4,FALSE)+AA2757))</f>
        <v>44881.770833333336</v>
      </c>
      <c r="AG2757" s="67">
        <f>WORKDAY.INTL(AA2757,1,11)+VLOOKUP(V2757,'Branch Wise Work Timelines'!C:G,3,FALSE)</f>
        <v>44882.416666666664</v>
      </c>
      <c r="AH2757" s="69" t="str">
        <f t="shared" ca="1" si="525"/>
        <v>Out of TAT</v>
      </c>
      <c r="AI2757" s="69">
        <f t="shared" ca="1" si="526"/>
        <v>20681</v>
      </c>
      <c r="AJ2757" s="69" t="str">
        <f ca="1">IF(AI2757&lt;0,"0-12",IFERROR(VLOOKUP(AI2757,Breakup[],2,FALSE),"&gt;24"))</f>
        <v>&gt;24</v>
      </c>
      <c r="AK2757" s="69" t="str">
        <f>VLOOKUP(V2757,Master!B:D,3,FALSE)</f>
        <v>East</v>
      </c>
      <c r="AL2757" s="69" t="str">
        <f t="shared" si="527"/>
        <v>Kolkata</v>
      </c>
    </row>
    <row r="2758" spans="1:38">
      <c r="A2758" s="13" t="s">
        <v>5828</v>
      </c>
      <c r="B2758" s="54">
        <v>44701.635051273202</v>
      </c>
      <c r="C2758" s="13" t="s">
        <v>404</v>
      </c>
      <c r="D2758" s="13">
        <v>1452</v>
      </c>
      <c r="E2758" s="13" t="s">
        <v>5829</v>
      </c>
      <c r="F2758" s="13" t="s">
        <v>15</v>
      </c>
      <c r="G2758" s="14">
        <v>1653043921714</v>
      </c>
      <c r="H2758" s="55">
        <v>0.811574074074074</v>
      </c>
      <c r="I2758" s="33">
        <v>44883.811574074098</v>
      </c>
      <c r="J2758" s="58">
        <v>44883</v>
      </c>
      <c r="K2758" s="13" t="s">
        <v>213</v>
      </c>
      <c r="L2758" s="13" t="s">
        <v>30</v>
      </c>
      <c r="M2758" s="13" t="s">
        <v>214</v>
      </c>
      <c r="N2758" s="13" t="s">
        <v>215</v>
      </c>
      <c r="O2758" s="33" t="s">
        <v>38</v>
      </c>
      <c r="P2758" s="58" t="s">
        <v>38</v>
      </c>
      <c r="Q2758" s="33" t="s">
        <v>207</v>
      </c>
      <c r="R2758" s="14" t="s">
        <v>38</v>
      </c>
      <c r="S2758" s="13" t="s">
        <v>216</v>
      </c>
      <c r="T2758" s="13" t="s">
        <v>217</v>
      </c>
      <c r="U2758" s="33">
        <f t="shared" ca="1" si="516"/>
        <v>45744.56914039352</v>
      </c>
      <c r="V2758" s="13" t="str">
        <f t="shared" si="517"/>
        <v>Bangalore</v>
      </c>
      <c r="W2758" s="13" t="str">
        <f t="shared" si="518"/>
        <v>CLS</v>
      </c>
      <c r="X2758" s="13">
        <f t="shared" si="519"/>
        <v>19</v>
      </c>
      <c r="Y2758" s="13" t="str">
        <f>IFERROR(VLOOKUP(C2758,ReceivingTeam[],2,FALSE),"HelpDesk")</f>
        <v>HelpDesk</v>
      </c>
      <c r="Z2758" s="67">
        <f t="shared" si="520"/>
        <v>44884.624074074098</v>
      </c>
      <c r="AA2758" s="68">
        <f t="shared" si="521"/>
        <v>44883</v>
      </c>
      <c r="AB2758" s="69" t="b">
        <f t="shared" si="522"/>
        <v>1</v>
      </c>
      <c r="AC2758" s="70">
        <f t="shared" si="523"/>
        <v>0.5</v>
      </c>
      <c r="AD2758" s="67">
        <f t="shared" si="524"/>
        <v>44884.624074074098</v>
      </c>
      <c r="AE2758" s="67">
        <f>VLOOKUP(V2758,'Branch Wise Work Timelines'!C:G,3,FALSE)+AA2758</f>
        <v>44883.416666666664</v>
      </c>
      <c r="AF2758" s="67">
        <f>IF(V2758="Bangalore",VLOOKUP(V2758,'Branch Wise Work Timelines'!C:G,4,FALSE)+AA2758+1,IF(V2758="Mumbai",VLOOKUP(V2758,'Branch Wise Work Timelines'!C:G,4,FALSE)+AA2758+1,VLOOKUP(V2758,'Branch Wise Work Timelines'!C:G,4,FALSE)+AA2758))</f>
        <v>44884.104166666664</v>
      </c>
      <c r="AG2758" s="67">
        <f>WORKDAY.INTL(AA2758,1,11)+VLOOKUP(V2758,'Branch Wise Work Timelines'!C:G,3,FALSE)</f>
        <v>44884.416666666664</v>
      </c>
      <c r="AH2758" s="69" t="str">
        <f t="shared" ca="1" si="525"/>
        <v>Out of TAT</v>
      </c>
      <c r="AI2758" s="69">
        <f t="shared" ca="1" si="526"/>
        <v>20639</v>
      </c>
      <c r="AJ2758" s="69" t="str">
        <f ca="1">IF(AI2758&lt;0,"0-12",IFERROR(VLOOKUP(AI2758,Breakup[],2,FALSE),"&gt;24"))</f>
        <v>&gt;24</v>
      </c>
      <c r="AK2758" s="69" t="str">
        <f>VLOOKUP(V2758,Master!B:D,3,FALSE)</f>
        <v>South</v>
      </c>
      <c r="AL2758" s="69" t="str">
        <f t="shared" si="527"/>
        <v>Bangalore-CLS</v>
      </c>
    </row>
    <row r="2759" spans="1:38">
      <c r="A2759" s="13" t="s">
        <v>5830</v>
      </c>
      <c r="B2759" s="54">
        <v>44701.555432638903</v>
      </c>
      <c r="C2759" s="13" t="s">
        <v>280</v>
      </c>
      <c r="D2759" s="13">
        <v>1265</v>
      </c>
      <c r="E2759" s="13" t="s">
        <v>5831</v>
      </c>
      <c r="F2759" s="13" t="s">
        <v>33</v>
      </c>
      <c r="G2759" s="14">
        <v>1653035836057</v>
      </c>
      <c r="H2759" s="55">
        <v>0.81013888888888896</v>
      </c>
      <c r="I2759" s="33">
        <v>44882.810138888897</v>
      </c>
      <c r="J2759" s="58">
        <v>44882</v>
      </c>
      <c r="K2759" s="13" t="s">
        <v>213</v>
      </c>
      <c r="L2759" s="13" t="s">
        <v>30</v>
      </c>
      <c r="M2759" s="13" t="s">
        <v>282</v>
      </c>
      <c r="N2759" s="13" t="s">
        <v>215</v>
      </c>
      <c r="O2759" s="33" t="s">
        <v>38</v>
      </c>
      <c r="P2759" s="58" t="s">
        <v>38</v>
      </c>
      <c r="Q2759" s="33" t="s">
        <v>207</v>
      </c>
      <c r="R2759" s="14" t="s">
        <v>38</v>
      </c>
      <c r="S2759" s="13" t="s">
        <v>208</v>
      </c>
      <c r="T2759" s="13" t="s">
        <v>209</v>
      </c>
      <c r="U2759" s="33">
        <f t="shared" ca="1" si="516"/>
        <v>45744.56914039352</v>
      </c>
      <c r="V2759" s="13" t="str">
        <f t="shared" si="517"/>
        <v>Bangalore</v>
      </c>
      <c r="W2759" s="13" t="str">
        <f t="shared" si="518"/>
        <v>RI</v>
      </c>
      <c r="X2759" s="13">
        <f t="shared" si="519"/>
        <v>19</v>
      </c>
      <c r="Y2759" s="13" t="str">
        <f>IFERROR(VLOOKUP(C2759,ReceivingTeam[],2,FALSE),"HelpDesk")</f>
        <v>HelpDesk</v>
      </c>
      <c r="Z2759" s="67">
        <f t="shared" si="520"/>
        <v>44883.622638888897</v>
      </c>
      <c r="AA2759" s="68">
        <f t="shared" si="521"/>
        <v>44882</v>
      </c>
      <c r="AB2759" s="69" t="b">
        <f t="shared" si="522"/>
        <v>1</v>
      </c>
      <c r="AC2759" s="70">
        <f t="shared" si="523"/>
        <v>0.5</v>
      </c>
      <c r="AD2759" s="67">
        <f t="shared" si="524"/>
        <v>44883.622638888897</v>
      </c>
      <c r="AE2759" s="67">
        <f>VLOOKUP(V2759,'Branch Wise Work Timelines'!C:G,3,FALSE)+AA2759</f>
        <v>44882.416666666664</v>
      </c>
      <c r="AF2759" s="67">
        <f>IF(V2759="Bangalore",VLOOKUP(V2759,'Branch Wise Work Timelines'!C:G,4,FALSE)+AA2759+1,IF(V2759="Mumbai",VLOOKUP(V2759,'Branch Wise Work Timelines'!C:G,4,FALSE)+AA2759+1,VLOOKUP(V2759,'Branch Wise Work Timelines'!C:G,4,FALSE)+AA2759))</f>
        <v>44883.104166666664</v>
      </c>
      <c r="AG2759" s="67">
        <f>WORKDAY.INTL(AA2759,1,11)+VLOOKUP(V2759,'Branch Wise Work Timelines'!C:G,3,FALSE)</f>
        <v>44883.416666666664</v>
      </c>
      <c r="AH2759" s="69" t="str">
        <f t="shared" ca="1" si="525"/>
        <v>Out of TAT</v>
      </c>
      <c r="AI2759" s="69">
        <f t="shared" ca="1" si="526"/>
        <v>20663</v>
      </c>
      <c r="AJ2759" s="69" t="str">
        <f ca="1">IF(AI2759&lt;0,"0-12",IFERROR(VLOOKUP(AI2759,Breakup[],2,FALSE),"&gt;24"))</f>
        <v>&gt;24</v>
      </c>
      <c r="AK2759" s="69" t="str">
        <f>VLOOKUP(V2759,Master!B:D,3,FALSE)</f>
        <v>South</v>
      </c>
      <c r="AL2759" s="69" t="str">
        <f t="shared" si="527"/>
        <v>Bangalore</v>
      </c>
    </row>
    <row r="2760" spans="1:38">
      <c r="A2760" s="13" t="s">
        <v>5832</v>
      </c>
      <c r="B2760" s="54">
        <v>44701.489366122703</v>
      </c>
      <c r="C2760" s="13" t="s">
        <v>314</v>
      </c>
      <c r="D2760" s="13">
        <v>1598</v>
      </c>
      <c r="E2760" s="13" t="s">
        <v>5833</v>
      </c>
      <c r="F2760" s="13" t="s">
        <v>33</v>
      </c>
      <c r="G2760" s="14">
        <v>1653026331486</v>
      </c>
      <c r="H2760" s="55">
        <v>0.39203703703703702</v>
      </c>
      <c r="I2760" s="33">
        <v>44885.392037037003</v>
      </c>
      <c r="J2760" s="58">
        <v>44885</v>
      </c>
      <c r="K2760" s="13" t="s">
        <v>313</v>
      </c>
      <c r="L2760" s="13" t="s">
        <v>60</v>
      </c>
      <c r="M2760" s="13" t="s">
        <v>314</v>
      </c>
      <c r="N2760" s="13" t="s">
        <v>206</v>
      </c>
      <c r="O2760" s="33" t="s">
        <v>38</v>
      </c>
      <c r="P2760" s="58" t="s">
        <v>38</v>
      </c>
      <c r="Q2760" s="33" t="s">
        <v>207</v>
      </c>
      <c r="R2760" s="14" t="s">
        <v>38</v>
      </c>
      <c r="S2760" s="13" t="s">
        <v>208</v>
      </c>
      <c r="T2760" s="13" t="s">
        <v>209</v>
      </c>
      <c r="U2760" s="33">
        <f t="shared" ca="1" si="516"/>
        <v>45744.56914039352</v>
      </c>
      <c r="V2760" s="13" t="str">
        <f t="shared" si="517"/>
        <v>Hyderabad</v>
      </c>
      <c r="W2760" s="13" t="str">
        <f t="shared" si="518"/>
        <v>RI</v>
      </c>
      <c r="X2760" s="13">
        <f t="shared" si="519"/>
        <v>9</v>
      </c>
      <c r="Y2760" s="13" t="str">
        <f>IFERROR(VLOOKUP(C2760,ReceivingTeam[],2,FALSE),"HelpDesk")</f>
        <v>HelpDesk</v>
      </c>
      <c r="Z2760" s="67">
        <f t="shared" si="520"/>
        <v>44885.916666666664</v>
      </c>
      <c r="AA2760" s="68">
        <f t="shared" si="521"/>
        <v>44885</v>
      </c>
      <c r="AB2760" s="69" t="b">
        <f t="shared" si="522"/>
        <v>0</v>
      </c>
      <c r="AC2760" s="70">
        <f t="shared" si="523"/>
        <v>0.5</v>
      </c>
      <c r="AD2760" s="67">
        <f t="shared" si="524"/>
        <v>44885.916666666664</v>
      </c>
      <c r="AE2760" s="67">
        <f>VLOOKUP(V2760,'Branch Wise Work Timelines'!C:G,3,FALSE)+AA2760</f>
        <v>44885.416666666664</v>
      </c>
      <c r="AF2760" s="67">
        <f>IF(V2760="Bangalore",VLOOKUP(V2760,'Branch Wise Work Timelines'!C:G,4,FALSE)+AA2760+1,IF(V2760="Mumbai",VLOOKUP(V2760,'Branch Wise Work Timelines'!C:G,4,FALSE)+AA2760+1,VLOOKUP(V2760,'Branch Wise Work Timelines'!C:G,4,FALSE)+AA2760))</f>
        <v>44885.770833333336</v>
      </c>
      <c r="AG2760" s="67">
        <f>WORKDAY.INTL(AA2760,1,11)+VLOOKUP(V2760,'Branch Wise Work Timelines'!C:G,3,FALSE)</f>
        <v>44886.416666666664</v>
      </c>
      <c r="AH2760" s="69" t="str">
        <f t="shared" ca="1" si="525"/>
        <v>Out of TAT</v>
      </c>
      <c r="AI2760" s="69">
        <f t="shared" ca="1" si="526"/>
        <v>20608</v>
      </c>
      <c r="AJ2760" s="69" t="str">
        <f ca="1">IF(AI2760&lt;0,"0-12",IFERROR(VLOOKUP(AI2760,Breakup[],2,FALSE),"&gt;24"))</f>
        <v>&gt;24</v>
      </c>
      <c r="AK2760" s="69" t="str">
        <f>VLOOKUP(V2760,Master!B:D,3,FALSE)</f>
        <v>South</v>
      </c>
      <c r="AL2760" s="69" t="str">
        <f t="shared" si="527"/>
        <v>Hyderabad</v>
      </c>
    </row>
    <row r="2761" spans="1:38">
      <c r="A2761" s="13" t="s">
        <v>5834</v>
      </c>
      <c r="B2761" s="54">
        <v>44700.843686377302</v>
      </c>
      <c r="C2761" s="13" t="s">
        <v>222</v>
      </c>
      <c r="D2761" s="13">
        <v>818</v>
      </c>
      <c r="E2761" s="13" t="s">
        <v>5835</v>
      </c>
      <c r="F2761" s="13" t="s">
        <v>33</v>
      </c>
      <c r="G2761" s="14">
        <v>1653021346824</v>
      </c>
      <c r="H2761" s="55">
        <v>0.95991898148148103</v>
      </c>
      <c r="I2761" s="33">
        <v>44884.959918981498</v>
      </c>
      <c r="J2761" s="58">
        <v>44884</v>
      </c>
      <c r="K2761" s="13" t="s">
        <v>224</v>
      </c>
      <c r="L2761" s="13" t="s">
        <v>64</v>
      </c>
      <c r="M2761" s="13" t="s">
        <v>225</v>
      </c>
      <c r="N2761" s="13" t="s">
        <v>215</v>
      </c>
      <c r="O2761" s="33" t="s">
        <v>38</v>
      </c>
      <c r="P2761" s="58" t="s">
        <v>38</v>
      </c>
      <c r="Q2761" s="33" t="s">
        <v>207</v>
      </c>
      <c r="R2761" s="14" t="s">
        <v>38</v>
      </c>
      <c r="S2761" s="13" t="s">
        <v>208</v>
      </c>
      <c r="T2761" s="13" t="s">
        <v>209</v>
      </c>
      <c r="U2761" s="33">
        <f t="shared" ca="1" si="516"/>
        <v>45744.56914039352</v>
      </c>
      <c r="V2761" s="13" t="str">
        <f t="shared" si="517"/>
        <v>Kolkata</v>
      </c>
      <c r="W2761" s="13" t="str">
        <f t="shared" si="518"/>
        <v>RI</v>
      </c>
      <c r="X2761" s="13">
        <f t="shared" si="519"/>
        <v>23</v>
      </c>
      <c r="Y2761" s="13" t="str">
        <f>IFERROR(VLOOKUP(C2761,ReceivingTeam[],2,FALSE),"HelpDesk")</f>
        <v>Branch office</v>
      </c>
      <c r="Z2761" s="67">
        <f t="shared" si="520"/>
        <v>44887.105752314827</v>
      </c>
      <c r="AA2761" s="68">
        <f t="shared" si="521"/>
        <v>44884</v>
      </c>
      <c r="AB2761" s="69" t="b">
        <f t="shared" si="522"/>
        <v>1</v>
      </c>
      <c r="AC2761" s="70">
        <f t="shared" si="523"/>
        <v>0.5</v>
      </c>
      <c r="AD2761" s="67">
        <f t="shared" si="524"/>
        <v>44887.105752314827</v>
      </c>
      <c r="AE2761" s="67">
        <f>VLOOKUP(V2761,'Branch Wise Work Timelines'!C:G,3,FALSE)+AA2761</f>
        <v>44884.416666666664</v>
      </c>
      <c r="AF2761" s="67">
        <f>IF(V2761="Bangalore",VLOOKUP(V2761,'Branch Wise Work Timelines'!C:G,4,FALSE)+AA2761+1,IF(V2761="Mumbai",VLOOKUP(V2761,'Branch Wise Work Timelines'!C:G,4,FALSE)+AA2761+1,VLOOKUP(V2761,'Branch Wise Work Timelines'!C:G,4,FALSE)+AA2761))</f>
        <v>44884.770833333336</v>
      </c>
      <c r="AG2761" s="67">
        <f>WORKDAY.INTL(AA2761,1,11)+VLOOKUP(V2761,'Branch Wise Work Timelines'!C:G,3,FALSE)</f>
        <v>44886.416666666664</v>
      </c>
      <c r="AH2761" s="69" t="str">
        <f t="shared" ca="1" si="525"/>
        <v>Out of TAT</v>
      </c>
      <c r="AI2761" s="69">
        <f t="shared" ca="1" si="526"/>
        <v>20580</v>
      </c>
      <c r="AJ2761" s="69" t="str">
        <f ca="1">IF(AI2761&lt;0,"0-12",IFERROR(VLOOKUP(AI2761,Breakup[],2,FALSE),"&gt;24"))</f>
        <v>&gt;24</v>
      </c>
      <c r="AK2761" s="69" t="str">
        <f>VLOOKUP(V2761,Master!B:D,3,FALSE)</f>
        <v>East</v>
      </c>
      <c r="AL2761" s="69" t="str">
        <f t="shared" si="527"/>
        <v>Kolkata</v>
      </c>
    </row>
    <row r="2762" spans="1:38">
      <c r="A2762" s="13" t="s">
        <v>5836</v>
      </c>
      <c r="B2762" s="54">
        <v>44701.604061539401</v>
      </c>
      <c r="C2762" s="13" t="s">
        <v>323</v>
      </c>
      <c r="D2762" s="13">
        <v>1316</v>
      </c>
      <c r="E2762" s="13" t="s">
        <v>5837</v>
      </c>
      <c r="F2762" s="13" t="s">
        <v>33</v>
      </c>
      <c r="G2762" s="14">
        <v>1653040214578</v>
      </c>
      <c r="H2762" s="55">
        <v>0.81675925925925896</v>
      </c>
      <c r="I2762" s="33">
        <v>44887.816759259302</v>
      </c>
      <c r="J2762" s="58">
        <v>44887</v>
      </c>
      <c r="K2762" s="13" t="s">
        <v>325</v>
      </c>
      <c r="L2762" s="13" t="s">
        <v>55</v>
      </c>
      <c r="M2762" s="13" t="s">
        <v>323</v>
      </c>
      <c r="N2762" s="13" t="s">
        <v>1185</v>
      </c>
      <c r="O2762" s="33" t="s">
        <v>38</v>
      </c>
      <c r="P2762" s="58" t="s">
        <v>38</v>
      </c>
      <c r="Q2762" s="33" t="s">
        <v>207</v>
      </c>
      <c r="R2762" s="14" t="s">
        <v>38</v>
      </c>
      <c r="S2762" s="13" t="s">
        <v>208</v>
      </c>
      <c r="T2762" s="13" t="s">
        <v>209</v>
      </c>
      <c r="U2762" s="33">
        <f t="shared" ca="1" si="516"/>
        <v>45744.56914039352</v>
      </c>
      <c r="V2762" s="13" t="str">
        <f t="shared" si="517"/>
        <v>Delhi</v>
      </c>
      <c r="W2762" s="13" t="str">
        <f t="shared" si="518"/>
        <v>RI</v>
      </c>
      <c r="X2762" s="13">
        <f t="shared" si="519"/>
        <v>19</v>
      </c>
      <c r="Y2762" s="13" t="str">
        <f>IFERROR(VLOOKUP(C2762,ReceivingTeam[],2,FALSE),"HelpDesk")</f>
        <v>HelpDesk</v>
      </c>
      <c r="Z2762" s="67">
        <f t="shared" si="520"/>
        <v>44888.96259259263</v>
      </c>
      <c r="AA2762" s="68">
        <f t="shared" si="521"/>
        <v>44887</v>
      </c>
      <c r="AB2762" s="69" t="b">
        <f t="shared" si="522"/>
        <v>1</v>
      </c>
      <c r="AC2762" s="70">
        <f t="shared" si="523"/>
        <v>0.5</v>
      </c>
      <c r="AD2762" s="67">
        <f t="shared" si="524"/>
        <v>44888.96259259263</v>
      </c>
      <c r="AE2762" s="67">
        <f>VLOOKUP(V2762,'Branch Wise Work Timelines'!C:G,3,FALSE)+AA2762</f>
        <v>44887.416666666664</v>
      </c>
      <c r="AF2762" s="67">
        <f>IF(V2762="Bangalore",VLOOKUP(V2762,'Branch Wise Work Timelines'!C:G,4,FALSE)+AA2762+1,IF(V2762="Mumbai",VLOOKUP(V2762,'Branch Wise Work Timelines'!C:G,4,FALSE)+AA2762+1,VLOOKUP(V2762,'Branch Wise Work Timelines'!C:G,4,FALSE)+AA2762))</f>
        <v>44887.770833333336</v>
      </c>
      <c r="AG2762" s="67">
        <f>WORKDAY.INTL(AA2762,1,11)+VLOOKUP(V2762,'Branch Wise Work Timelines'!C:G,3,FALSE)</f>
        <v>44888.416666666664</v>
      </c>
      <c r="AH2762" s="69" t="str">
        <f t="shared" ca="1" si="525"/>
        <v>Out of TAT</v>
      </c>
      <c r="AI2762" s="69">
        <f t="shared" ca="1" si="526"/>
        <v>20535</v>
      </c>
      <c r="AJ2762" s="69" t="str">
        <f ca="1">IF(AI2762&lt;0,"0-12",IFERROR(VLOOKUP(AI2762,Breakup[],2,FALSE),"&gt;24"))</f>
        <v>&gt;24</v>
      </c>
      <c r="AK2762" s="69" t="str">
        <f>VLOOKUP(V2762,Master!B:D,3,FALSE)</f>
        <v>North</v>
      </c>
      <c r="AL2762" s="69" t="str">
        <f t="shared" si="527"/>
        <v>Delhi</v>
      </c>
    </row>
    <row r="2763" spans="1:38">
      <c r="A2763" s="13" t="s">
        <v>5838</v>
      </c>
      <c r="B2763" s="54">
        <v>44701.627228854202</v>
      </c>
      <c r="C2763" s="13" t="s">
        <v>227</v>
      </c>
      <c r="D2763" s="13">
        <v>1817</v>
      </c>
      <c r="E2763" s="13" t="s">
        <v>5839</v>
      </c>
      <c r="F2763" s="13" t="s">
        <v>15</v>
      </c>
      <c r="G2763" s="14">
        <v>1653043921714</v>
      </c>
      <c r="H2763" s="55">
        <v>0.74934027777777801</v>
      </c>
      <c r="I2763" s="33">
        <v>44883.749340277798</v>
      </c>
      <c r="J2763" s="58">
        <v>44883</v>
      </c>
      <c r="K2763" s="13" t="s">
        <v>213</v>
      </c>
      <c r="L2763" s="13" t="s">
        <v>30</v>
      </c>
      <c r="M2763" s="13" t="s">
        <v>214</v>
      </c>
      <c r="N2763" s="13" t="s">
        <v>1185</v>
      </c>
      <c r="O2763" s="33" t="s">
        <v>38</v>
      </c>
      <c r="P2763" s="58" t="s">
        <v>38</v>
      </c>
      <c r="Q2763" s="33" t="s">
        <v>207</v>
      </c>
      <c r="R2763" s="14" t="s">
        <v>38</v>
      </c>
      <c r="S2763" s="13" t="s">
        <v>216</v>
      </c>
      <c r="T2763" s="13" t="s">
        <v>217</v>
      </c>
      <c r="U2763" s="33">
        <f t="shared" ca="1" si="516"/>
        <v>45744.56914039352</v>
      </c>
      <c r="V2763" s="13" t="str">
        <f t="shared" si="517"/>
        <v>Bangalore</v>
      </c>
      <c r="W2763" s="13" t="str">
        <f t="shared" si="518"/>
        <v>CLS</v>
      </c>
      <c r="X2763" s="13">
        <f t="shared" si="519"/>
        <v>17</v>
      </c>
      <c r="Y2763" s="13" t="str">
        <f>IFERROR(VLOOKUP(C2763,ReceivingTeam[],2,FALSE),"HelpDesk")</f>
        <v>HelpDesk</v>
      </c>
      <c r="Z2763" s="67">
        <f t="shared" si="520"/>
        <v>44884.561840277798</v>
      </c>
      <c r="AA2763" s="68">
        <f t="shared" si="521"/>
        <v>44883</v>
      </c>
      <c r="AB2763" s="69" t="b">
        <f t="shared" si="522"/>
        <v>1</v>
      </c>
      <c r="AC2763" s="70">
        <f t="shared" si="523"/>
        <v>0.5</v>
      </c>
      <c r="AD2763" s="67">
        <f t="shared" si="524"/>
        <v>44884.561840277798</v>
      </c>
      <c r="AE2763" s="67">
        <f>VLOOKUP(V2763,'Branch Wise Work Timelines'!C:G,3,FALSE)+AA2763</f>
        <v>44883.416666666664</v>
      </c>
      <c r="AF2763" s="67">
        <f>IF(V2763="Bangalore",VLOOKUP(V2763,'Branch Wise Work Timelines'!C:G,4,FALSE)+AA2763+1,IF(V2763="Mumbai",VLOOKUP(V2763,'Branch Wise Work Timelines'!C:G,4,FALSE)+AA2763+1,VLOOKUP(V2763,'Branch Wise Work Timelines'!C:G,4,FALSE)+AA2763))</f>
        <v>44884.104166666664</v>
      </c>
      <c r="AG2763" s="67">
        <f>WORKDAY.INTL(AA2763,1,11)+VLOOKUP(V2763,'Branch Wise Work Timelines'!C:G,3,FALSE)</f>
        <v>44884.416666666664</v>
      </c>
      <c r="AH2763" s="69" t="str">
        <f t="shared" ca="1" si="525"/>
        <v>Out of TAT</v>
      </c>
      <c r="AI2763" s="69">
        <f t="shared" ca="1" si="526"/>
        <v>20641</v>
      </c>
      <c r="AJ2763" s="69" t="str">
        <f ca="1">IF(AI2763&lt;0,"0-12",IFERROR(VLOOKUP(AI2763,Breakup[],2,FALSE),"&gt;24"))</f>
        <v>&gt;24</v>
      </c>
      <c r="AK2763" s="69" t="str">
        <f>VLOOKUP(V2763,Master!B:D,3,FALSE)</f>
        <v>South</v>
      </c>
      <c r="AL2763" s="69" t="str">
        <f t="shared" si="527"/>
        <v>Bangalore-CLS</v>
      </c>
    </row>
    <row r="2764" spans="1:38">
      <c r="A2764" s="13" t="s">
        <v>5840</v>
      </c>
      <c r="B2764" s="54">
        <v>44701.632632060202</v>
      </c>
      <c r="C2764" s="13" t="s">
        <v>352</v>
      </c>
      <c r="D2764" s="13">
        <v>517</v>
      </c>
      <c r="E2764" s="13" t="s">
        <v>5841</v>
      </c>
      <c r="F2764" s="13" t="s">
        <v>33</v>
      </c>
      <c r="G2764" s="14">
        <v>1653041377165</v>
      </c>
      <c r="H2764" s="55">
        <v>0.15178240740740701</v>
      </c>
      <c r="I2764" s="33">
        <v>44881.151782407404</v>
      </c>
      <c r="J2764" s="58">
        <v>44881</v>
      </c>
      <c r="K2764" s="13" t="s">
        <v>263</v>
      </c>
      <c r="L2764" s="13" t="s">
        <v>69</v>
      </c>
      <c r="M2764" s="13" t="s">
        <v>101</v>
      </c>
      <c r="N2764" s="13" t="s">
        <v>206</v>
      </c>
      <c r="O2764" s="33" t="s">
        <v>38</v>
      </c>
      <c r="P2764" s="58" t="s">
        <v>38</v>
      </c>
      <c r="Q2764" s="33" t="s">
        <v>207</v>
      </c>
      <c r="R2764" s="14" t="s">
        <v>38</v>
      </c>
      <c r="S2764" s="13" t="s">
        <v>208</v>
      </c>
      <c r="T2764" s="13" t="s">
        <v>209</v>
      </c>
      <c r="U2764" s="33">
        <f t="shared" ca="1" si="516"/>
        <v>45744.56914039352</v>
      </c>
      <c r="V2764" s="13" t="str">
        <f t="shared" si="517"/>
        <v>Mumbai</v>
      </c>
      <c r="W2764" s="13" t="str">
        <f t="shared" si="518"/>
        <v>RI</v>
      </c>
      <c r="X2764" s="13">
        <f t="shared" si="519"/>
        <v>3</v>
      </c>
      <c r="Y2764" s="13" t="str">
        <f>IFERROR(VLOOKUP(C2764,ReceivingTeam[],2,FALSE),"HelpDesk")</f>
        <v>HelpDesk</v>
      </c>
      <c r="Z2764" s="67">
        <f t="shared" si="520"/>
        <v>44881.916666666664</v>
      </c>
      <c r="AA2764" s="68">
        <f t="shared" si="521"/>
        <v>44881</v>
      </c>
      <c r="AB2764" s="69" t="b">
        <f t="shared" si="522"/>
        <v>1</v>
      </c>
      <c r="AC2764" s="70">
        <f t="shared" si="523"/>
        <v>0.5</v>
      </c>
      <c r="AD2764" s="67">
        <f t="shared" si="524"/>
        <v>44881.916666666664</v>
      </c>
      <c r="AE2764" s="67">
        <f>VLOOKUP(V2764,'Branch Wise Work Timelines'!C:G,3,FALSE)+AA2764</f>
        <v>44881.416666666664</v>
      </c>
      <c r="AF2764" s="67">
        <f>IF(V2764="Bangalore",VLOOKUP(V2764,'Branch Wise Work Timelines'!C:G,4,FALSE)+AA2764+1,IF(V2764="Mumbai",VLOOKUP(V2764,'Branch Wise Work Timelines'!C:G,4,FALSE)+AA2764+1,VLOOKUP(V2764,'Branch Wise Work Timelines'!C:G,4,FALSE)+AA2764))</f>
        <v>44882.25</v>
      </c>
      <c r="AG2764" s="67">
        <f>WORKDAY.INTL(AA2764,1,11)+VLOOKUP(V2764,'Branch Wise Work Timelines'!C:G,3,FALSE)</f>
        <v>44882.416666666664</v>
      </c>
      <c r="AH2764" s="69" t="str">
        <f t="shared" ca="1" si="525"/>
        <v>Out of TAT</v>
      </c>
      <c r="AI2764" s="69">
        <f t="shared" ca="1" si="526"/>
        <v>20704</v>
      </c>
      <c r="AJ2764" s="69" t="str">
        <f ca="1">IF(AI2764&lt;0,"0-12",IFERROR(VLOOKUP(AI2764,Breakup[],2,FALSE),"&gt;24"))</f>
        <v>&gt;24</v>
      </c>
      <c r="AK2764" s="69" t="str">
        <f>VLOOKUP(V2764,Master!B:D,3,FALSE)</f>
        <v>East</v>
      </c>
      <c r="AL2764" s="69" t="str">
        <f t="shared" si="527"/>
        <v>Mumbai</v>
      </c>
    </row>
    <row r="2765" spans="1:38">
      <c r="A2765" s="13" t="s">
        <v>5842</v>
      </c>
      <c r="B2765" s="54">
        <v>44701.539124270799</v>
      </c>
      <c r="C2765" s="13" t="s">
        <v>110</v>
      </c>
      <c r="D2765" s="13">
        <v>878</v>
      </c>
      <c r="E2765" s="13" t="s">
        <v>5843</v>
      </c>
      <c r="F2765" s="13" t="s">
        <v>33</v>
      </c>
      <c r="G2765" s="14">
        <v>1653032135049</v>
      </c>
      <c r="H2765" s="55">
        <v>0.14395833333333299</v>
      </c>
      <c r="I2765" s="33">
        <v>44889.143958333298</v>
      </c>
      <c r="J2765" s="58">
        <v>44889</v>
      </c>
      <c r="K2765" s="13" t="s">
        <v>263</v>
      </c>
      <c r="L2765" s="13" t="s">
        <v>69</v>
      </c>
      <c r="M2765" s="13" t="s">
        <v>103</v>
      </c>
      <c r="N2765" s="13" t="s">
        <v>206</v>
      </c>
      <c r="O2765" s="33" t="s">
        <v>38</v>
      </c>
      <c r="P2765" s="58" t="s">
        <v>38</v>
      </c>
      <c r="Q2765" s="33" t="s">
        <v>207</v>
      </c>
      <c r="R2765" s="14" t="s">
        <v>38</v>
      </c>
      <c r="S2765" s="13" t="s">
        <v>208</v>
      </c>
      <c r="T2765" s="13" t="s">
        <v>209</v>
      </c>
      <c r="U2765" s="33">
        <f t="shared" ca="1" si="516"/>
        <v>45744.56914039352</v>
      </c>
      <c r="V2765" s="13" t="str">
        <f t="shared" si="517"/>
        <v>Mumbai</v>
      </c>
      <c r="W2765" s="13" t="str">
        <f t="shared" si="518"/>
        <v>RI</v>
      </c>
      <c r="X2765" s="13">
        <f t="shared" si="519"/>
        <v>3</v>
      </c>
      <c r="Y2765" s="13" t="str">
        <f>IFERROR(VLOOKUP(C2765,ReceivingTeam[],2,FALSE),"HelpDesk")</f>
        <v>Branch office</v>
      </c>
      <c r="Z2765" s="67">
        <f t="shared" si="520"/>
        <v>44889.916666666664</v>
      </c>
      <c r="AA2765" s="68">
        <f t="shared" si="521"/>
        <v>44889</v>
      </c>
      <c r="AB2765" s="69" t="b">
        <f t="shared" si="522"/>
        <v>1</v>
      </c>
      <c r="AC2765" s="70">
        <f t="shared" si="523"/>
        <v>0.5</v>
      </c>
      <c r="AD2765" s="67">
        <f t="shared" si="524"/>
        <v>44889.916666666664</v>
      </c>
      <c r="AE2765" s="67">
        <f>VLOOKUP(V2765,'Branch Wise Work Timelines'!C:G,3,FALSE)+AA2765</f>
        <v>44889.416666666664</v>
      </c>
      <c r="AF2765" s="67">
        <f>IF(V2765="Bangalore",VLOOKUP(V2765,'Branch Wise Work Timelines'!C:G,4,FALSE)+AA2765+1,IF(V2765="Mumbai",VLOOKUP(V2765,'Branch Wise Work Timelines'!C:G,4,FALSE)+AA2765+1,VLOOKUP(V2765,'Branch Wise Work Timelines'!C:G,4,FALSE)+AA2765))</f>
        <v>44890.25</v>
      </c>
      <c r="AG2765" s="67">
        <f>WORKDAY.INTL(AA2765,1,11)+VLOOKUP(V2765,'Branch Wise Work Timelines'!C:G,3,FALSE)</f>
        <v>44890.416666666664</v>
      </c>
      <c r="AH2765" s="69" t="str">
        <f t="shared" ca="1" si="525"/>
        <v>Out of TAT</v>
      </c>
      <c r="AI2765" s="69">
        <f t="shared" ca="1" si="526"/>
        <v>20512</v>
      </c>
      <c r="AJ2765" s="69" t="str">
        <f ca="1">IF(AI2765&lt;0,"0-12",IFERROR(VLOOKUP(AI2765,Breakup[],2,FALSE),"&gt;24"))</f>
        <v>&gt;24</v>
      </c>
      <c r="AK2765" s="69" t="str">
        <f>VLOOKUP(V2765,Master!B:D,3,FALSE)</f>
        <v>East</v>
      </c>
      <c r="AL2765" s="69" t="str">
        <f t="shared" si="527"/>
        <v>Mumbai</v>
      </c>
    </row>
    <row r="2766" spans="1:38">
      <c r="A2766" s="13" t="s">
        <v>5844</v>
      </c>
      <c r="B2766" s="54">
        <v>44701.622343206</v>
      </c>
      <c r="C2766" s="13" t="s">
        <v>265</v>
      </c>
      <c r="D2766" s="13">
        <v>193</v>
      </c>
      <c r="E2766" s="13" t="s">
        <v>5845</v>
      </c>
      <c r="F2766" s="13" t="s">
        <v>15</v>
      </c>
      <c r="G2766" s="14">
        <v>1653043874636</v>
      </c>
      <c r="H2766" s="55">
        <v>0.65802083333333306</v>
      </c>
      <c r="I2766" s="33">
        <v>44881.658020833303</v>
      </c>
      <c r="J2766" s="58">
        <v>44881</v>
      </c>
      <c r="K2766" s="13" t="s">
        <v>213</v>
      </c>
      <c r="L2766" s="13" t="s">
        <v>30</v>
      </c>
      <c r="M2766" s="13" t="s">
        <v>75</v>
      </c>
      <c r="N2766" s="13" t="s">
        <v>206</v>
      </c>
      <c r="O2766" s="33" t="s">
        <v>38</v>
      </c>
      <c r="P2766" s="58" t="s">
        <v>38</v>
      </c>
      <c r="Q2766" s="33" t="s">
        <v>207</v>
      </c>
      <c r="R2766" s="14" t="s">
        <v>38</v>
      </c>
      <c r="S2766" s="13" t="s">
        <v>208</v>
      </c>
      <c r="T2766" s="13" t="s">
        <v>209</v>
      </c>
      <c r="U2766" s="33">
        <f t="shared" ca="1" si="516"/>
        <v>45744.56914039352</v>
      </c>
      <c r="V2766" s="13" t="str">
        <f t="shared" si="517"/>
        <v>Bangalore</v>
      </c>
      <c r="W2766" s="13" t="str">
        <f t="shared" si="518"/>
        <v>CLS</v>
      </c>
      <c r="X2766" s="13">
        <f t="shared" si="519"/>
        <v>15</v>
      </c>
      <c r="Y2766" s="13" t="str">
        <f>IFERROR(VLOOKUP(C2766,ReceivingTeam[],2,FALSE),"HelpDesk")</f>
        <v>HelpDesk</v>
      </c>
      <c r="Z2766" s="67">
        <f t="shared" si="520"/>
        <v>44882.470520833303</v>
      </c>
      <c r="AA2766" s="68">
        <f t="shared" si="521"/>
        <v>44881</v>
      </c>
      <c r="AB2766" s="69" t="b">
        <f t="shared" si="522"/>
        <v>1</v>
      </c>
      <c r="AC2766" s="70">
        <f t="shared" si="523"/>
        <v>0.5</v>
      </c>
      <c r="AD2766" s="67">
        <f t="shared" si="524"/>
        <v>44882.470520833303</v>
      </c>
      <c r="AE2766" s="67">
        <f>VLOOKUP(V2766,'Branch Wise Work Timelines'!C:G,3,FALSE)+AA2766</f>
        <v>44881.416666666664</v>
      </c>
      <c r="AF2766" s="67">
        <f>IF(V2766="Bangalore",VLOOKUP(V2766,'Branch Wise Work Timelines'!C:G,4,FALSE)+AA2766+1,IF(V2766="Mumbai",VLOOKUP(V2766,'Branch Wise Work Timelines'!C:G,4,FALSE)+AA2766+1,VLOOKUP(V2766,'Branch Wise Work Timelines'!C:G,4,FALSE)+AA2766))</f>
        <v>44882.104166666664</v>
      </c>
      <c r="AG2766" s="67">
        <f>WORKDAY.INTL(AA2766,1,11)+VLOOKUP(V2766,'Branch Wise Work Timelines'!C:G,3,FALSE)</f>
        <v>44882.416666666664</v>
      </c>
      <c r="AH2766" s="69" t="str">
        <f t="shared" ca="1" si="525"/>
        <v>Out of TAT</v>
      </c>
      <c r="AI2766" s="69">
        <f t="shared" ca="1" si="526"/>
        <v>20691</v>
      </c>
      <c r="AJ2766" s="69" t="str">
        <f ca="1">IF(AI2766&lt;0,"0-12",IFERROR(VLOOKUP(AI2766,Breakup[],2,FALSE),"&gt;24"))</f>
        <v>&gt;24</v>
      </c>
      <c r="AK2766" s="69" t="str">
        <f>VLOOKUP(V2766,Master!B:D,3,FALSE)</f>
        <v>South</v>
      </c>
      <c r="AL2766" s="69" t="str">
        <f t="shared" si="527"/>
        <v>Bangalore-CLS</v>
      </c>
    </row>
    <row r="2767" spans="1:38">
      <c r="A2767" s="13" t="s">
        <v>5846</v>
      </c>
      <c r="B2767" s="54">
        <v>44701.633940046297</v>
      </c>
      <c r="C2767" s="13" t="s">
        <v>235</v>
      </c>
      <c r="D2767" s="13">
        <v>476</v>
      </c>
      <c r="E2767" s="13" t="s">
        <v>5847</v>
      </c>
      <c r="F2767" s="13" t="s">
        <v>15</v>
      </c>
      <c r="G2767" s="14">
        <v>1653043921714</v>
      </c>
      <c r="H2767" s="55">
        <v>0.53537037037037005</v>
      </c>
      <c r="I2767" s="33">
        <v>44890.535370370402</v>
      </c>
      <c r="J2767" s="58">
        <v>44890</v>
      </c>
      <c r="K2767" s="13" t="s">
        <v>213</v>
      </c>
      <c r="L2767" s="13" t="s">
        <v>30</v>
      </c>
      <c r="M2767" s="13" t="s">
        <v>214</v>
      </c>
      <c r="N2767" s="13" t="s">
        <v>215</v>
      </c>
      <c r="O2767" s="33" t="s">
        <v>38</v>
      </c>
      <c r="P2767" s="58" t="s">
        <v>38</v>
      </c>
      <c r="Q2767" s="33" t="s">
        <v>207</v>
      </c>
      <c r="R2767" s="14" t="s">
        <v>38</v>
      </c>
      <c r="S2767" s="13" t="s">
        <v>216</v>
      </c>
      <c r="T2767" s="13" t="s">
        <v>217</v>
      </c>
      <c r="U2767" s="33">
        <f t="shared" ca="1" si="516"/>
        <v>45744.56914039352</v>
      </c>
      <c r="V2767" s="13" t="str">
        <f t="shared" si="517"/>
        <v>Bangalore</v>
      </c>
      <c r="W2767" s="13" t="str">
        <f t="shared" si="518"/>
        <v>CLS</v>
      </c>
      <c r="X2767" s="13">
        <f t="shared" si="519"/>
        <v>12</v>
      </c>
      <c r="Y2767" s="13" t="str">
        <f>IFERROR(VLOOKUP(C2767,ReceivingTeam[],2,FALSE),"HelpDesk")</f>
        <v>HelpDesk</v>
      </c>
      <c r="Z2767" s="67">
        <f t="shared" si="520"/>
        <v>44891.035370370402</v>
      </c>
      <c r="AA2767" s="68">
        <f t="shared" si="521"/>
        <v>44890</v>
      </c>
      <c r="AB2767" s="69" t="b">
        <f t="shared" si="522"/>
        <v>1</v>
      </c>
      <c r="AC2767" s="70">
        <f t="shared" si="523"/>
        <v>0.5</v>
      </c>
      <c r="AD2767" s="67">
        <f t="shared" si="524"/>
        <v>44891.035370370402</v>
      </c>
      <c r="AE2767" s="67">
        <f>VLOOKUP(V2767,'Branch Wise Work Timelines'!C:G,3,FALSE)+AA2767</f>
        <v>44890.416666666664</v>
      </c>
      <c r="AF2767" s="67">
        <f>IF(V2767="Bangalore",VLOOKUP(V2767,'Branch Wise Work Timelines'!C:G,4,FALSE)+AA2767+1,IF(V2767="Mumbai",VLOOKUP(V2767,'Branch Wise Work Timelines'!C:G,4,FALSE)+AA2767+1,VLOOKUP(V2767,'Branch Wise Work Timelines'!C:G,4,FALSE)+AA2767))</f>
        <v>44891.104166666664</v>
      </c>
      <c r="AG2767" s="67">
        <f>WORKDAY.INTL(AA2767,1,11)+VLOOKUP(V2767,'Branch Wise Work Timelines'!C:G,3,FALSE)</f>
        <v>44891.416666666664</v>
      </c>
      <c r="AH2767" s="69" t="str">
        <f t="shared" ca="1" si="525"/>
        <v>Out of TAT</v>
      </c>
      <c r="AI2767" s="69">
        <f t="shared" ca="1" si="526"/>
        <v>20485</v>
      </c>
      <c r="AJ2767" s="69" t="str">
        <f ca="1">IF(AI2767&lt;0,"0-12",IFERROR(VLOOKUP(AI2767,Breakup[],2,FALSE),"&gt;24"))</f>
        <v>&gt;24</v>
      </c>
      <c r="AK2767" s="69" t="str">
        <f>VLOOKUP(V2767,Master!B:D,3,FALSE)</f>
        <v>South</v>
      </c>
      <c r="AL2767" s="69" t="str">
        <f t="shared" si="527"/>
        <v>Bangalore-CLS</v>
      </c>
    </row>
    <row r="2768" spans="1:38">
      <c r="A2768" s="13" t="s">
        <v>5848</v>
      </c>
      <c r="B2768" s="54">
        <v>44701.536376736098</v>
      </c>
      <c r="C2768" s="13" t="s">
        <v>280</v>
      </c>
      <c r="D2768" s="13">
        <v>1665</v>
      </c>
      <c r="E2768" s="13" t="s">
        <v>5849</v>
      </c>
      <c r="F2768" s="13" t="s">
        <v>33</v>
      </c>
      <c r="G2768" s="14">
        <v>1653032962527</v>
      </c>
      <c r="H2768" s="55">
        <v>0.61231481481481498</v>
      </c>
      <c r="I2768" s="33">
        <v>44882.612314814804</v>
      </c>
      <c r="J2768" s="58">
        <v>44882</v>
      </c>
      <c r="K2768" s="13" t="s">
        <v>213</v>
      </c>
      <c r="L2768" s="13" t="s">
        <v>30</v>
      </c>
      <c r="M2768" s="13" t="s">
        <v>282</v>
      </c>
      <c r="N2768" s="13" t="s">
        <v>215</v>
      </c>
      <c r="O2768" s="33" t="s">
        <v>38</v>
      </c>
      <c r="P2768" s="58" t="s">
        <v>38</v>
      </c>
      <c r="Q2768" s="33" t="s">
        <v>207</v>
      </c>
      <c r="R2768" s="14" t="s">
        <v>38</v>
      </c>
      <c r="S2768" s="13" t="s">
        <v>216</v>
      </c>
      <c r="T2768" s="13" t="s">
        <v>278</v>
      </c>
      <c r="U2768" s="33">
        <f t="shared" ca="1" si="516"/>
        <v>45744.56914039352</v>
      </c>
      <c r="V2768" s="13" t="str">
        <f t="shared" si="517"/>
        <v>Bangalore</v>
      </c>
      <c r="W2768" s="13" t="str">
        <f t="shared" si="518"/>
        <v>RI</v>
      </c>
      <c r="X2768" s="13">
        <f t="shared" si="519"/>
        <v>14</v>
      </c>
      <c r="Y2768" s="13" t="str">
        <f>IFERROR(VLOOKUP(C2768,ReceivingTeam[],2,FALSE),"HelpDesk")</f>
        <v>HelpDesk</v>
      </c>
      <c r="Z2768" s="67">
        <f t="shared" si="520"/>
        <v>44885.924814814804</v>
      </c>
      <c r="AA2768" s="68">
        <f t="shared" si="521"/>
        <v>44882</v>
      </c>
      <c r="AB2768" s="69" t="b">
        <f t="shared" si="522"/>
        <v>1</v>
      </c>
      <c r="AC2768" s="70">
        <f t="shared" si="523"/>
        <v>3</v>
      </c>
      <c r="AD2768" s="67">
        <f t="shared" si="524"/>
        <v>44885.924814814804</v>
      </c>
      <c r="AE2768" s="67">
        <f>VLOOKUP(V2768,'Branch Wise Work Timelines'!C:G,3,FALSE)+AA2768</f>
        <v>44882.416666666664</v>
      </c>
      <c r="AF2768" s="67">
        <f>IF(V2768="Bangalore",VLOOKUP(V2768,'Branch Wise Work Timelines'!C:G,4,FALSE)+AA2768+1,IF(V2768="Mumbai",VLOOKUP(V2768,'Branch Wise Work Timelines'!C:G,4,FALSE)+AA2768+1,VLOOKUP(V2768,'Branch Wise Work Timelines'!C:G,4,FALSE)+AA2768))</f>
        <v>44883.104166666664</v>
      </c>
      <c r="AG2768" s="67">
        <f>WORKDAY.INTL(AA2768,1,11)+VLOOKUP(V2768,'Branch Wise Work Timelines'!C:G,3,FALSE)</f>
        <v>44883.416666666664</v>
      </c>
      <c r="AH2768" s="69" t="str">
        <f t="shared" ca="1" si="525"/>
        <v>Out of TAT</v>
      </c>
      <c r="AI2768" s="69">
        <f t="shared" ca="1" si="526"/>
        <v>20608</v>
      </c>
      <c r="AJ2768" s="69" t="str">
        <f ca="1">IF(AI2768&lt;0,"0-12",IFERROR(VLOOKUP(AI2768,Breakup[],2,FALSE),"&gt;24"))</f>
        <v>&gt;24</v>
      </c>
      <c r="AK2768" s="69" t="str">
        <f>VLOOKUP(V2768,Master!B:D,3,FALSE)</f>
        <v>South</v>
      </c>
      <c r="AL2768" s="69" t="str">
        <f t="shared" si="527"/>
        <v>Bangalore</v>
      </c>
    </row>
    <row r="2769" spans="1:38">
      <c r="A2769" s="13" t="s">
        <v>5850</v>
      </c>
      <c r="B2769" s="54">
        <v>44701.623898611098</v>
      </c>
      <c r="C2769" s="13" t="s">
        <v>1079</v>
      </c>
      <c r="D2769" s="13">
        <v>432</v>
      </c>
      <c r="E2769" s="13" t="s">
        <v>5851</v>
      </c>
      <c r="F2769" s="13" t="s">
        <v>15</v>
      </c>
      <c r="G2769" s="14">
        <v>1653039610057</v>
      </c>
      <c r="H2769" s="55">
        <v>0.55971064814814797</v>
      </c>
      <c r="I2769" s="33">
        <v>44885.559710648202</v>
      </c>
      <c r="J2769" s="58">
        <v>44885</v>
      </c>
      <c r="K2769" s="13" t="s">
        <v>213</v>
      </c>
      <c r="L2769" s="13" t="s">
        <v>30</v>
      </c>
      <c r="M2769" s="13" t="s">
        <v>214</v>
      </c>
      <c r="N2769" s="13" t="s">
        <v>206</v>
      </c>
      <c r="O2769" s="33" t="s">
        <v>38</v>
      </c>
      <c r="P2769" s="58" t="s">
        <v>38</v>
      </c>
      <c r="Q2769" s="33" t="s">
        <v>207</v>
      </c>
      <c r="R2769" s="14" t="s">
        <v>38</v>
      </c>
      <c r="S2769" s="13" t="s">
        <v>216</v>
      </c>
      <c r="T2769" s="13" t="s">
        <v>278</v>
      </c>
      <c r="U2769" s="33">
        <f t="shared" ca="1" si="516"/>
        <v>45744.56914039352</v>
      </c>
      <c r="V2769" s="13" t="str">
        <f t="shared" si="517"/>
        <v>Bangalore</v>
      </c>
      <c r="W2769" s="13" t="str">
        <f t="shared" si="518"/>
        <v>CLS</v>
      </c>
      <c r="X2769" s="13">
        <f t="shared" si="519"/>
        <v>13</v>
      </c>
      <c r="Y2769" s="13" t="str">
        <f>IFERROR(VLOOKUP(C2769,ReceivingTeam[],2,FALSE),"HelpDesk")</f>
        <v>HelpDesk</v>
      </c>
      <c r="Z2769" s="67">
        <f t="shared" si="520"/>
        <v>44888.416666666664</v>
      </c>
      <c r="AA2769" s="68">
        <f t="shared" si="521"/>
        <v>44885</v>
      </c>
      <c r="AB2769" s="69" t="b">
        <f t="shared" si="522"/>
        <v>0</v>
      </c>
      <c r="AC2769" s="70">
        <f t="shared" si="523"/>
        <v>3</v>
      </c>
      <c r="AD2769" s="67">
        <f t="shared" si="524"/>
        <v>44888.416666666664</v>
      </c>
      <c r="AE2769" s="67">
        <f>VLOOKUP(V2769,'Branch Wise Work Timelines'!C:G,3,FALSE)+AA2769</f>
        <v>44885.416666666664</v>
      </c>
      <c r="AF2769" s="67">
        <f>IF(V2769="Bangalore",VLOOKUP(V2769,'Branch Wise Work Timelines'!C:G,4,FALSE)+AA2769+1,IF(V2769="Mumbai",VLOOKUP(V2769,'Branch Wise Work Timelines'!C:G,4,FALSE)+AA2769+1,VLOOKUP(V2769,'Branch Wise Work Timelines'!C:G,4,FALSE)+AA2769))</f>
        <v>44886.104166666664</v>
      </c>
      <c r="AG2769" s="67">
        <f>WORKDAY.INTL(AA2769,1,11)+VLOOKUP(V2769,'Branch Wise Work Timelines'!C:G,3,FALSE)</f>
        <v>44886.416666666664</v>
      </c>
      <c r="AH2769" s="69" t="str">
        <f t="shared" ca="1" si="525"/>
        <v>Out of TAT</v>
      </c>
      <c r="AI2769" s="69">
        <f t="shared" ca="1" si="526"/>
        <v>20548</v>
      </c>
      <c r="AJ2769" s="69" t="str">
        <f ca="1">IF(AI2769&lt;0,"0-12",IFERROR(VLOOKUP(AI2769,Breakup[],2,FALSE),"&gt;24"))</f>
        <v>&gt;24</v>
      </c>
      <c r="AK2769" s="69" t="str">
        <f>VLOOKUP(V2769,Master!B:D,3,FALSE)</f>
        <v>South</v>
      </c>
      <c r="AL2769" s="69" t="str">
        <f t="shared" si="527"/>
        <v>Bangalore-CLS</v>
      </c>
    </row>
    <row r="2770" spans="1:38">
      <c r="A2770" s="13" t="s">
        <v>5852</v>
      </c>
      <c r="B2770" s="54">
        <v>44701.671702199099</v>
      </c>
      <c r="C2770" s="13" t="s">
        <v>81</v>
      </c>
      <c r="D2770" s="13">
        <v>761</v>
      </c>
      <c r="E2770" s="13" t="s">
        <v>5853</v>
      </c>
      <c r="F2770" s="13" t="s">
        <v>33</v>
      </c>
      <c r="G2770" s="14">
        <v>1653043298777</v>
      </c>
      <c r="H2770" s="55">
        <v>0.428993055555556</v>
      </c>
      <c r="I2770" s="33">
        <v>44885.428993055597</v>
      </c>
      <c r="J2770" s="58">
        <v>44885</v>
      </c>
      <c r="K2770" s="13" t="s">
        <v>213</v>
      </c>
      <c r="L2770" s="13" t="s">
        <v>30</v>
      </c>
      <c r="M2770" s="13" t="s">
        <v>282</v>
      </c>
      <c r="N2770" s="13" t="s">
        <v>206</v>
      </c>
      <c r="O2770" s="33" t="s">
        <v>38</v>
      </c>
      <c r="P2770" s="58" t="s">
        <v>38</v>
      </c>
      <c r="Q2770" s="33" t="s">
        <v>207</v>
      </c>
      <c r="R2770" s="14" t="s">
        <v>38</v>
      </c>
      <c r="S2770" s="13" t="s">
        <v>216</v>
      </c>
      <c r="T2770" s="13" t="s">
        <v>278</v>
      </c>
      <c r="U2770" s="33">
        <f t="shared" ca="1" si="516"/>
        <v>45744.56914039352</v>
      </c>
      <c r="V2770" s="13" t="str">
        <f t="shared" si="517"/>
        <v>Bangalore</v>
      </c>
      <c r="W2770" s="13" t="str">
        <f t="shared" si="518"/>
        <v>RI</v>
      </c>
      <c r="X2770" s="13">
        <f t="shared" si="519"/>
        <v>10</v>
      </c>
      <c r="Y2770" s="13" t="str">
        <f>IFERROR(VLOOKUP(C2770,ReceivingTeam[],2,FALSE),"HelpDesk")</f>
        <v>Branch office</v>
      </c>
      <c r="Z2770" s="67">
        <f t="shared" si="520"/>
        <v>44888.416666666664</v>
      </c>
      <c r="AA2770" s="68">
        <f t="shared" si="521"/>
        <v>44885</v>
      </c>
      <c r="AB2770" s="69" t="b">
        <f t="shared" si="522"/>
        <v>0</v>
      </c>
      <c r="AC2770" s="70">
        <f t="shared" si="523"/>
        <v>3</v>
      </c>
      <c r="AD2770" s="67">
        <f t="shared" si="524"/>
        <v>44888.416666666664</v>
      </c>
      <c r="AE2770" s="67">
        <f>VLOOKUP(V2770,'Branch Wise Work Timelines'!C:G,3,FALSE)+AA2770</f>
        <v>44885.416666666664</v>
      </c>
      <c r="AF2770" s="67">
        <f>IF(V2770="Bangalore",VLOOKUP(V2770,'Branch Wise Work Timelines'!C:G,4,FALSE)+AA2770+1,IF(V2770="Mumbai",VLOOKUP(V2770,'Branch Wise Work Timelines'!C:G,4,FALSE)+AA2770+1,VLOOKUP(V2770,'Branch Wise Work Timelines'!C:G,4,FALSE)+AA2770))</f>
        <v>44886.104166666664</v>
      </c>
      <c r="AG2770" s="67">
        <f>WORKDAY.INTL(AA2770,1,11)+VLOOKUP(V2770,'Branch Wise Work Timelines'!C:G,3,FALSE)</f>
        <v>44886.416666666664</v>
      </c>
      <c r="AH2770" s="69" t="str">
        <f t="shared" ca="1" si="525"/>
        <v>Out of TAT</v>
      </c>
      <c r="AI2770" s="69">
        <f t="shared" ca="1" si="526"/>
        <v>20548</v>
      </c>
      <c r="AJ2770" s="69" t="str">
        <f ca="1">IF(AI2770&lt;0,"0-12",IFERROR(VLOOKUP(AI2770,Breakup[],2,FALSE),"&gt;24"))</f>
        <v>&gt;24</v>
      </c>
      <c r="AK2770" s="69" t="str">
        <f>VLOOKUP(V2770,Master!B:D,3,FALSE)</f>
        <v>South</v>
      </c>
      <c r="AL2770" s="69" t="str">
        <f t="shared" si="527"/>
        <v>Bangalore</v>
      </c>
    </row>
    <row r="2771" spans="1:38">
      <c r="A2771" s="13" t="s">
        <v>5854</v>
      </c>
      <c r="B2771" s="54">
        <v>44701.5363460648</v>
      </c>
      <c r="C2771" s="13" t="s">
        <v>280</v>
      </c>
      <c r="D2771" s="13">
        <v>590</v>
      </c>
      <c r="E2771" s="13" t="s">
        <v>5855</v>
      </c>
      <c r="F2771" s="13" t="s">
        <v>33</v>
      </c>
      <c r="G2771" s="14">
        <v>1653032962527</v>
      </c>
      <c r="H2771" s="55">
        <v>0.51853009259259297</v>
      </c>
      <c r="I2771" s="33">
        <v>44881.518530092602</v>
      </c>
      <c r="J2771" s="58">
        <v>44881</v>
      </c>
      <c r="K2771" s="13" t="s">
        <v>213</v>
      </c>
      <c r="L2771" s="13" t="s">
        <v>30</v>
      </c>
      <c r="M2771" s="13" t="s">
        <v>282</v>
      </c>
      <c r="N2771" s="13" t="s">
        <v>1185</v>
      </c>
      <c r="O2771" s="33" t="s">
        <v>38</v>
      </c>
      <c r="P2771" s="58" t="s">
        <v>38</v>
      </c>
      <c r="Q2771" s="33" t="s">
        <v>207</v>
      </c>
      <c r="R2771" s="14" t="s">
        <v>38</v>
      </c>
      <c r="S2771" s="13" t="s">
        <v>216</v>
      </c>
      <c r="T2771" s="13" t="s">
        <v>278</v>
      </c>
      <c r="U2771" s="33">
        <f t="shared" ca="1" si="516"/>
        <v>45744.56914039352</v>
      </c>
      <c r="V2771" s="13" t="str">
        <f t="shared" si="517"/>
        <v>Bangalore</v>
      </c>
      <c r="W2771" s="13" t="str">
        <f t="shared" si="518"/>
        <v>RI</v>
      </c>
      <c r="X2771" s="13">
        <f t="shared" si="519"/>
        <v>12</v>
      </c>
      <c r="Y2771" s="13" t="str">
        <f>IFERROR(VLOOKUP(C2771,ReceivingTeam[],2,FALSE),"HelpDesk")</f>
        <v>HelpDesk</v>
      </c>
      <c r="Z2771" s="67">
        <f t="shared" si="520"/>
        <v>44884.831030092602</v>
      </c>
      <c r="AA2771" s="68">
        <f t="shared" si="521"/>
        <v>44881</v>
      </c>
      <c r="AB2771" s="69" t="b">
        <f t="shared" si="522"/>
        <v>1</v>
      </c>
      <c r="AC2771" s="70">
        <f t="shared" si="523"/>
        <v>3</v>
      </c>
      <c r="AD2771" s="67">
        <f t="shared" si="524"/>
        <v>44884.831030092602</v>
      </c>
      <c r="AE2771" s="67">
        <f>VLOOKUP(V2771,'Branch Wise Work Timelines'!C:G,3,FALSE)+AA2771</f>
        <v>44881.416666666664</v>
      </c>
      <c r="AF2771" s="67">
        <f>IF(V2771="Bangalore",VLOOKUP(V2771,'Branch Wise Work Timelines'!C:G,4,FALSE)+AA2771+1,IF(V2771="Mumbai",VLOOKUP(V2771,'Branch Wise Work Timelines'!C:G,4,FALSE)+AA2771+1,VLOOKUP(V2771,'Branch Wise Work Timelines'!C:G,4,FALSE)+AA2771))</f>
        <v>44882.104166666664</v>
      </c>
      <c r="AG2771" s="67">
        <f>WORKDAY.INTL(AA2771,1,11)+VLOOKUP(V2771,'Branch Wise Work Timelines'!C:G,3,FALSE)</f>
        <v>44882.416666666664</v>
      </c>
      <c r="AH2771" s="69" t="str">
        <f t="shared" ca="1" si="525"/>
        <v>Out of TAT</v>
      </c>
      <c r="AI2771" s="69">
        <f t="shared" ca="1" si="526"/>
        <v>20634</v>
      </c>
      <c r="AJ2771" s="69" t="str">
        <f ca="1">IF(AI2771&lt;0,"0-12",IFERROR(VLOOKUP(AI2771,Breakup[],2,FALSE),"&gt;24"))</f>
        <v>&gt;24</v>
      </c>
      <c r="AK2771" s="69" t="str">
        <f>VLOOKUP(V2771,Master!B:D,3,FALSE)</f>
        <v>South</v>
      </c>
      <c r="AL2771" s="69" t="str">
        <f t="shared" si="527"/>
        <v>Bangalore</v>
      </c>
    </row>
    <row r="2772" spans="1:38">
      <c r="A2772" s="13" t="s">
        <v>5856</v>
      </c>
      <c r="B2772" s="54">
        <v>44701.654721794002</v>
      </c>
      <c r="C2772" s="13" t="s">
        <v>586</v>
      </c>
      <c r="D2772" s="13">
        <v>556</v>
      </c>
      <c r="E2772" s="13" t="s">
        <v>5857</v>
      </c>
      <c r="F2772" s="13" t="s">
        <v>15</v>
      </c>
      <c r="G2772" s="14">
        <v>1653043874636</v>
      </c>
      <c r="H2772" s="55">
        <v>0.92556712962962995</v>
      </c>
      <c r="I2772" s="33">
        <v>44891.925567129598</v>
      </c>
      <c r="J2772" s="58">
        <v>44891</v>
      </c>
      <c r="K2772" s="13" t="s">
        <v>213</v>
      </c>
      <c r="L2772" s="13" t="s">
        <v>30</v>
      </c>
      <c r="M2772" s="13" t="s">
        <v>75</v>
      </c>
      <c r="N2772" s="13" t="s">
        <v>206</v>
      </c>
      <c r="O2772" s="33">
        <v>44891.467210648101</v>
      </c>
      <c r="P2772" s="58">
        <v>44891</v>
      </c>
      <c r="Q2772" s="33" t="s">
        <v>237</v>
      </c>
      <c r="R2772" s="14">
        <v>249</v>
      </c>
      <c r="S2772" s="13" t="s">
        <v>208</v>
      </c>
      <c r="T2772" s="13" t="s">
        <v>209</v>
      </c>
      <c r="U2772" s="33">
        <f t="shared" ca="1" si="516"/>
        <v>45744.56914039352</v>
      </c>
      <c r="V2772" s="13" t="str">
        <f t="shared" si="517"/>
        <v>Bangalore</v>
      </c>
      <c r="W2772" s="13" t="str">
        <f t="shared" si="518"/>
        <v>CLS</v>
      </c>
      <c r="X2772" s="13">
        <f t="shared" si="519"/>
        <v>22</v>
      </c>
      <c r="Y2772" s="13" t="str">
        <f>IFERROR(VLOOKUP(C2772,ReceivingTeam[],2,FALSE),"HelpDesk")</f>
        <v>HelpDesk</v>
      </c>
      <c r="Z2772" s="67">
        <f t="shared" si="520"/>
        <v>44893.738067129598</v>
      </c>
      <c r="AA2772" s="68">
        <f t="shared" si="521"/>
        <v>44891</v>
      </c>
      <c r="AB2772" s="69" t="b">
        <f t="shared" si="522"/>
        <v>1</v>
      </c>
      <c r="AC2772" s="70">
        <f t="shared" si="523"/>
        <v>0.5</v>
      </c>
      <c r="AD2772" s="67">
        <f t="shared" si="524"/>
        <v>44893.738067129598</v>
      </c>
      <c r="AE2772" s="67">
        <f>VLOOKUP(V2772,'Branch Wise Work Timelines'!C:G,3,FALSE)+AA2772</f>
        <v>44891.416666666664</v>
      </c>
      <c r="AF2772" s="67">
        <f>IF(V2772="Bangalore",VLOOKUP(V2772,'Branch Wise Work Timelines'!C:G,4,FALSE)+AA2772+1,IF(V2772="Mumbai",VLOOKUP(V2772,'Branch Wise Work Timelines'!C:G,4,FALSE)+AA2772+1,VLOOKUP(V2772,'Branch Wise Work Timelines'!C:G,4,FALSE)+AA2772))</f>
        <v>44892.104166666664</v>
      </c>
      <c r="AG2772" s="67">
        <f>WORKDAY.INTL(AA2772,1,11)+VLOOKUP(V2772,'Branch Wise Work Timelines'!C:G,3,FALSE)</f>
        <v>44893.416666666664</v>
      </c>
      <c r="AH2772" s="69" t="str">
        <f t="shared" si="525"/>
        <v>Met</v>
      </c>
      <c r="AI2772" s="69">
        <f t="shared" ca="1" si="526"/>
        <v>20420</v>
      </c>
      <c r="AJ2772" s="69" t="str">
        <f ca="1">IF(AI2772&lt;0,"0-12",IFERROR(VLOOKUP(AI2772,Breakup[],2,FALSE),"&gt;24"))</f>
        <v>&gt;24</v>
      </c>
      <c r="AK2772" s="69" t="str">
        <f>VLOOKUP(V2772,Master!B:D,3,FALSE)</f>
        <v>South</v>
      </c>
      <c r="AL2772" s="69" t="str">
        <f t="shared" si="527"/>
        <v>Bangalore-CLS</v>
      </c>
    </row>
    <row r="2773" spans="1:38">
      <c r="A2773" s="13" t="s">
        <v>5858</v>
      </c>
      <c r="B2773" s="54">
        <v>44700.7686581366</v>
      </c>
      <c r="C2773" s="13" t="s">
        <v>98</v>
      </c>
      <c r="D2773" s="13">
        <v>1845</v>
      </c>
      <c r="E2773" s="13" t="s">
        <v>5859</v>
      </c>
      <c r="F2773" s="13" t="s">
        <v>33</v>
      </c>
      <c r="G2773" s="14">
        <v>1653021970577</v>
      </c>
      <c r="H2773" s="55">
        <v>0.28307870370370403</v>
      </c>
      <c r="I2773" s="33">
        <v>44886.283078703702</v>
      </c>
      <c r="J2773" s="58">
        <v>44886</v>
      </c>
      <c r="K2773" s="13" t="s">
        <v>224</v>
      </c>
      <c r="L2773" s="13" t="s">
        <v>64</v>
      </c>
      <c r="M2773" s="13" t="s">
        <v>225</v>
      </c>
      <c r="N2773" s="13" t="s">
        <v>215</v>
      </c>
      <c r="O2773" s="33" t="s">
        <v>38</v>
      </c>
      <c r="P2773" s="58" t="s">
        <v>38</v>
      </c>
      <c r="Q2773" s="33" t="s">
        <v>207</v>
      </c>
      <c r="R2773" s="14" t="s">
        <v>38</v>
      </c>
      <c r="S2773" s="13" t="s">
        <v>208</v>
      </c>
      <c r="T2773" s="13" t="s">
        <v>209</v>
      </c>
      <c r="U2773" s="33">
        <f t="shared" ca="1" si="516"/>
        <v>45744.56914039352</v>
      </c>
      <c r="V2773" s="13" t="str">
        <f t="shared" si="517"/>
        <v>Kolkata</v>
      </c>
      <c r="W2773" s="13" t="str">
        <f t="shared" si="518"/>
        <v>RI</v>
      </c>
      <c r="X2773" s="13">
        <f t="shared" si="519"/>
        <v>6</v>
      </c>
      <c r="Y2773" s="13" t="str">
        <f>IFERROR(VLOOKUP(C2773,ReceivingTeam[],2,FALSE),"HelpDesk")</f>
        <v>Branch office</v>
      </c>
      <c r="Z2773" s="67">
        <f t="shared" si="520"/>
        <v>44887.562499999993</v>
      </c>
      <c r="AA2773" s="68">
        <f t="shared" si="521"/>
        <v>44886</v>
      </c>
      <c r="AB2773" s="69" t="b">
        <f t="shared" si="522"/>
        <v>1</v>
      </c>
      <c r="AC2773" s="70">
        <f t="shared" si="523"/>
        <v>0.5</v>
      </c>
      <c r="AD2773" s="67">
        <f t="shared" si="524"/>
        <v>44887.562499999993</v>
      </c>
      <c r="AE2773" s="67">
        <f>VLOOKUP(V2773,'Branch Wise Work Timelines'!C:G,3,FALSE)+AA2773</f>
        <v>44886.416666666664</v>
      </c>
      <c r="AF2773" s="67">
        <f>IF(V2773="Bangalore",VLOOKUP(V2773,'Branch Wise Work Timelines'!C:G,4,FALSE)+AA2773+1,IF(V2773="Mumbai",VLOOKUP(V2773,'Branch Wise Work Timelines'!C:G,4,FALSE)+AA2773+1,VLOOKUP(V2773,'Branch Wise Work Timelines'!C:G,4,FALSE)+AA2773))</f>
        <v>44886.770833333336</v>
      </c>
      <c r="AG2773" s="67">
        <f>WORKDAY.INTL(AA2773,1,11)+VLOOKUP(V2773,'Branch Wise Work Timelines'!C:G,3,FALSE)</f>
        <v>44887.416666666664</v>
      </c>
      <c r="AH2773" s="69" t="str">
        <f t="shared" ca="1" si="525"/>
        <v>Out of TAT</v>
      </c>
      <c r="AI2773" s="69">
        <f t="shared" ca="1" si="526"/>
        <v>20569</v>
      </c>
      <c r="AJ2773" s="69" t="str">
        <f ca="1">IF(AI2773&lt;0,"0-12",IFERROR(VLOOKUP(AI2773,Breakup[],2,FALSE),"&gt;24"))</f>
        <v>&gt;24</v>
      </c>
      <c r="AK2773" s="69" t="str">
        <f>VLOOKUP(V2773,Master!B:D,3,FALSE)</f>
        <v>East</v>
      </c>
      <c r="AL2773" s="69" t="str">
        <f t="shared" si="527"/>
        <v>Kolkata</v>
      </c>
    </row>
    <row r="2774" spans="1:38">
      <c r="A2774" s="13" t="s">
        <v>5860</v>
      </c>
      <c r="B2774" s="54">
        <v>44701.428833333302</v>
      </c>
      <c r="C2774" s="13" t="s">
        <v>162</v>
      </c>
      <c r="D2774" s="13">
        <v>1838</v>
      </c>
      <c r="E2774" s="13" t="s">
        <v>5861</v>
      </c>
      <c r="F2774" s="13" t="s">
        <v>33</v>
      </c>
      <c r="G2774" s="14">
        <v>1653027538413</v>
      </c>
      <c r="H2774" s="55">
        <v>0.23230324074074099</v>
      </c>
      <c r="I2774" s="33">
        <v>44887.2323032407</v>
      </c>
      <c r="J2774" s="58">
        <v>44887</v>
      </c>
      <c r="K2774" s="13" t="s">
        <v>249</v>
      </c>
      <c r="L2774" s="13" t="s">
        <v>44</v>
      </c>
      <c r="M2774" s="13" t="s">
        <v>250</v>
      </c>
      <c r="N2774" s="13" t="s">
        <v>206</v>
      </c>
      <c r="O2774" s="33" t="s">
        <v>38</v>
      </c>
      <c r="P2774" s="58" t="s">
        <v>38</v>
      </c>
      <c r="Q2774" s="33" t="s">
        <v>207</v>
      </c>
      <c r="R2774" s="14" t="s">
        <v>38</v>
      </c>
      <c r="S2774" s="13" t="s">
        <v>216</v>
      </c>
      <c r="T2774" s="13" t="s">
        <v>217</v>
      </c>
      <c r="U2774" s="33">
        <f t="shared" ca="1" si="516"/>
        <v>45744.56914039352</v>
      </c>
      <c r="V2774" s="13" t="str">
        <f t="shared" si="517"/>
        <v>Coimbatore</v>
      </c>
      <c r="W2774" s="13" t="str">
        <f t="shared" si="518"/>
        <v>RI</v>
      </c>
      <c r="X2774" s="13">
        <f t="shared" si="519"/>
        <v>5</v>
      </c>
      <c r="Y2774" s="13" t="str">
        <f>IFERROR(VLOOKUP(C2774,ReceivingTeam[],2,FALSE),"HelpDesk")</f>
        <v>Branch office</v>
      </c>
      <c r="Z2774" s="67">
        <f t="shared" si="520"/>
        <v>44888.562499999993</v>
      </c>
      <c r="AA2774" s="68">
        <f t="shared" si="521"/>
        <v>44887</v>
      </c>
      <c r="AB2774" s="69" t="b">
        <f t="shared" si="522"/>
        <v>1</v>
      </c>
      <c r="AC2774" s="70">
        <f t="shared" si="523"/>
        <v>0.5</v>
      </c>
      <c r="AD2774" s="67">
        <f t="shared" si="524"/>
        <v>44888.562499999993</v>
      </c>
      <c r="AE2774" s="67">
        <f>VLOOKUP(V2774,'Branch Wise Work Timelines'!C:G,3,FALSE)+AA2774</f>
        <v>44887.416666666664</v>
      </c>
      <c r="AF2774" s="67">
        <f>IF(V2774="Bangalore",VLOOKUP(V2774,'Branch Wise Work Timelines'!C:G,4,FALSE)+AA2774+1,IF(V2774="Mumbai",VLOOKUP(V2774,'Branch Wise Work Timelines'!C:G,4,FALSE)+AA2774+1,VLOOKUP(V2774,'Branch Wise Work Timelines'!C:G,4,FALSE)+AA2774))</f>
        <v>44887.770833333336</v>
      </c>
      <c r="AG2774" s="67">
        <f>WORKDAY.INTL(AA2774,1,11)+VLOOKUP(V2774,'Branch Wise Work Timelines'!C:G,3,FALSE)</f>
        <v>44888.416666666664</v>
      </c>
      <c r="AH2774" s="69" t="str">
        <f t="shared" ca="1" si="525"/>
        <v>Out of TAT</v>
      </c>
      <c r="AI2774" s="69">
        <f t="shared" ca="1" si="526"/>
        <v>20545</v>
      </c>
      <c r="AJ2774" s="69" t="str">
        <f ca="1">IF(AI2774&lt;0,"0-12",IFERROR(VLOOKUP(AI2774,Breakup[],2,FALSE),"&gt;24"))</f>
        <v>&gt;24</v>
      </c>
      <c r="AK2774" s="69" t="str">
        <f>VLOOKUP(V2774,Master!B:D,3,FALSE)</f>
        <v>South</v>
      </c>
      <c r="AL2774" s="69" t="str">
        <f t="shared" si="527"/>
        <v>Coimbatore</v>
      </c>
    </row>
    <row r="2775" spans="1:38">
      <c r="A2775" s="13" t="s">
        <v>5862</v>
      </c>
      <c r="B2775" s="54">
        <v>44701.6295608449</v>
      </c>
      <c r="C2775" s="13" t="s">
        <v>162</v>
      </c>
      <c r="D2775" s="13">
        <v>1283</v>
      </c>
      <c r="E2775" s="13" t="s">
        <v>5863</v>
      </c>
      <c r="F2775" s="13" t="s">
        <v>33</v>
      </c>
      <c r="G2775" s="14">
        <v>1653043873349</v>
      </c>
      <c r="H2775" s="55">
        <v>0.37035879629629598</v>
      </c>
      <c r="I2775" s="33">
        <v>44888.370358796303</v>
      </c>
      <c r="J2775" s="58">
        <v>44888</v>
      </c>
      <c r="K2775" s="13" t="s">
        <v>249</v>
      </c>
      <c r="L2775" s="13" t="s">
        <v>44</v>
      </c>
      <c r="M2775" s="13" t="s">
        <v>250</v>
      </c>
      <c r="N2775" s="13" t="s">
        <v>206</v>
      </c>
      <c r="O2775" s="33" t="s">
        <v>38</v>
      </c>
      <c r="P2775" s="58" t="s">
        <v>38</v>
      </c>
      <c r="Q2775" s="33" t="s">
        <v>207</v>
      </c>
      <c r="R2775" s="14" t="s">
        <v>38</v>
      </c>
      <c r="S2775" s="13" t="s">
        <v>216</v>
      </c>
      <c r="T2775" s="13" t="s">
        <v>217</v>
      </c>
      <c r="U2775" s="33">
        <f t="shared" ca="1" si="516"/>
        <v>45744.56914039352</v>
      </c>
      <c r="V2775" s="13" t="str">
        <f t="shared" si="517"/>
        <v>Coimbatore</v>
      </c>
      <c r="W2775" s="13" t="str">
        <f t="shared" si="518"/>
        <v>RI</v>
      </c>
      <c r="X2775" s="13">
        <f t="shared" si="519"/>
        <v>8</v>
      </c>
      <c r="Y2775" s="13" t="str">
        <f>IFERROR(VLOOKUP(C2775,ReceivingTeam[],2,FALSE),"HelpDesk")</f>
        <v>Branch office</v>
      </c>
      <c r="Z2775" s="67">
        <f t="shared" si="520"/>
        <v>44889.562499999993</v>
      </c>
      <c r="AA2775" s="68">
        <f t="shared" si="521"/>
        <v>44888</v>
      </c>
      <c r="AB2775" s="69" t="b">
        <f t="shared" si="522"/>
        <v>1</v>
      </c>
      <c r="AC2775" s="70">
        <f t="shared" si="523"/>
        <v>0.5</v>
      </c>
      <c r="AD2775" s="67">
        <f t="shared" si="524"/>
        <v>44889.562499999993</v>
      </c>
      <c r="AE2775" s="67">
        <f>VLOOKUP(V2775,'Branch Wise Work Timelines'!C:G,3,FALSE)+AA2775</f>
        <v>44888.416666666664</v>
      </c>
      <c r="AF2775" s="67">
        <f>IF(V2775="Bangalore",VLOOKUP(V2775,'Branch Wise Work Timelines'!C:G,4,FALSE)+AA2775+1,IF(V2775="Mumbai",VLOOKUP(V2775,'Branch Wise Work Timelines'!C:G,4,FALSE)+AA2775+1,VLOOKUP(V2775,'Branch Wise Work Timelines'!C:G,4,FALSE)+AA2775))</f>
        <v>44888.770833333336</v>
      </c>
      <c r="AG2775" s="67">
        <f>WORKDAY.INTL(AA2775,1,11)+VLOOKUP(V2775,'Branch Wise Work Timelines'!C:G,3,FALSE)</f>
        <v>44889.416666666664</v>
      </c>
      <c r="AH2775" s="69" t="str">
        <f t="shared" ca="1" si="525"/>
        <v>Out of TAT</v>
      </c>
      <c r="AI2775" s="69">
        <f t="shared" ca="1" si="526"/>
        <v>20521</v>
      </c>
      <c r="AJ2775" s="69" t="str">
        <f ca="1">IF(AI2775&lt;0,"0-12",IFERROR(VLOOKUP(AI2775,Breakup[],2,FALSE),"&gt;24"))</f>
        <v>&gt;24</v>
      </c>
      <c r="AK2775" s="69" t="str">
        <f>VLOOKUP(V2775,Master!B:D,3,FALSE)</f>
        <v>South</v>
      </c>
      <c r="AL2775" s="69" t="str">
        <f t="shared" si="527"/>
        <v>Coimbatore</v>
      </c>
    </row>
    <row r="2776" spans="1:38">
      <c r="A2776" s="13" t="s">
        <v>5864</v>
      </c>
      <c r="B2776" s="54">
        <v>44701.548965196802</v>
      </c>
      <c r="C2776" s="13" t="s">
        <v>497</v>
      </c>
      <c r="D2776" s="13">
        <v>1825</v>
      </c>
      <c r="E2776" s="13" t="s">
        <v>5865</v>
      </c>
      <c r="F2776" s="13" t="s">
        <v>33</v>
      </c>
      <c r="G2776" s="14">
        <v>1653032752180</v>
      </c>
      <c r="H2776" s="55">
        <v>0.90061342592592597</v>
      </c>
      <c r="I2776" s="33">
        <v>44888.900613425903</v>
      </c>
      <c r="J2776" s="58">
        <v>44888</v>
      </c>
      <c r="K2776" s="13" t="s">
        <v>452</v>
      </c>
      <c r="L2776" s="13" t="s">
        <v>36</v>
      </c>
      <c r="M2776" s="13" t="s">
        <v>497</v>
      </c>
      <c r="N2776" s="13" t="s">
        <v>206</v>
      </c>
      <c r="O2776" s="33" t="s">
        <v>38</v>
      </c>
      <c r="P2776" s="58" t="s">
        <v>38</v>
      </c>
      <c r="Q2776" s="33" t="s">
        <v>207</v>
      </c>
      <c r="R2776" s="14" t="s">
        <v>38</v>
      </c>
      <c r="S2776" s="13" t="s">
        <v>216</v>
      </c>
      <c r="T2776" s="13" t="s">
        <v>217</v>
      </c>
      <c r="U2776" s="33">
        <f t="shared" ca="1" si="516"/>
        <v>45744.56914039352</v>
      </c>
      <c r="V2776" s="13" t="str">
        <f t="shared" si="517"/>
        <v>Chennai</v>
      </c>
      <c r="W2776" s="13" t="str">
        <f t="shared" si="518"/>
        <v>RI</v>
      </c>
      <c r="X2776" s="13">
        <f t="shared" si="519"/>
        <v>21</v>
      </c>
      <c r="Y2776" s="13" t="str">
        <f>IFERROR(VLOOKUP(C2776,ReceivingTeam[],2,FALSE),"HelpDesk")</f>
        <v>HelpDesk</v>
      </c>
      <c r="Z2776" s="67">
        <f t="shared" si="520"/>
        <v>44890.046446759232</v>
      </c>
      <c r="AA2776" s="68">
        <f t="shared" si="521"/>
        <v>44888</v>
      </c>
      <c r="AB2776" s="69" t="b">
        <f t="shared" si="522"/>
        <v>1</v>
      </c>
      <c r="AC2776" s="70">
        <f t="shared" si="523"/>
        <v>0.5</v>
      </c>
      <c r="AD2776" s="67">
        <f t="shared" si="524"/>
        <v>44890.046446759232</v>
      </c>
      <c r="AE2776" s="67">
        <f>VLOOKUP(V2776,'Branch Wise Work Timelines'!C:G,3,FALSE)+AA2776</f>
        <v>44888.416666666664</v>
      </c>
      <c r="AF2776" s="67">
        <f>IF(V2776="Bangalore",VLOOKUP(V2776,'Branch Wise Work Timelines'!C:G,4,FALSE)+AA2776+1,IF(V2776="Mumbai",VLOOKUP(V2776,'Branch Wise Work Timelines'!C:G,4,FALSE)+AA2776+1,VLOOKUP(V2776,'Branch Wise Work Timelines'!C:G,4,FALSE)+AA2776))</f>
        <v>44888.770833333336</v>
      </c>
      <c r="AG2776" s="67">
        <f>WORKDAY.INTL(AA2776,1,11)+VLOOKUP(V2776,'Branch Wise Work Timelines'!C:G,3,FALSE)</f>
        <v>44889.416666666664</v>
      </c>
      <c r="AH2776" s="69" t="str">
        <f t="shared" ca="1" si="525"/>
        <v>Out of TAT</v>
      </c>
      <c r="AI2776" s="69">
        <f t="shared" ca="1" si="526"/>
        <v>20509</v>
      </c>
      <c r="AJ2776" s="69" t="str">
        <f ca="1">IF(AI2776&lt;0,"0-12",IFERROR(VLOOKUP(AI2776,Breakup[],2,FALSE),"&gt;24"))</f>
        <v>&gt;24</v>
      </c>
      <c r="AK2776" s="69" t="str">
        <f>VLOOKUP(V2776,Master!B:D,3,FALSE)</f>
        <v>South</v>
      </c>
      <c r="AL2776" s="69" t="str">
        <f t="shared" si="527"/>
        <v>Chennai</v>
      </c>
    </row>
    <row r="2777" spans="1:38">
      <c r="A2777" s="13" t="s">
        <v>5866</v>
      </c>
      <c r="B2777" s="54">
        <v>44701.550170023103</v>
      </c>
      <c r="C2777" s="13" t="s">
        <v>497</v>
      </c>
      <c r="D2777" s="13">
        <v>1914</v>
      </c>
      <c r="E2777" s="13" t="s">
        <v>5867</v>
      </c>
      <c r="F2777" s="13" t="s">
        <v>33</v>
      </c>
      <c r="G2777" s="14">
        <v>1653032752180</v>
      </c>
      <c r="H2777" s="55">
        <v>0.327430555555556</v>
      </c>
      <c r="I2777" s="33">
        <v>44881.327430555597</v>
      </c>
      <c r="J2777" s="58">
        <v>44881</v>
      </c>
      <c r="K2777" s="13" t="s">
        <v>452</v>
      </c>
      <c r="L2777" s="13" t="s">
        <v>36</v>
      </c>
      <c r="M2777" s="13" t="s">
        <v>497</v>
      </c>
      <c r="N2777" s="13" t="s">
        <v>206</v>
      </c>
      <c r="O2777" s="33" t="s">
        <v>38</v>
      </c>
      <c r="P2777" s="58" t="s">
        <v>38</v>
      </c>
      <c r="Q2777" s="33" t="s">
        <v>207</v>
      </c>
      <c r="R2777" s="14" t="s">
        <v>38</v>
      </c>
      <c r="S2777" s="13" t="s">
        <v>216</v>
      </c>
      <c r="T2777" s="13" t="s">
        <v>217</v>
      </c>
      <c r="U2777" s="33">
        <f t="shared" ca="1" si="516"/>
        <v>45744.56914039352</v>
      </c>
      <c r="V2777" s="13" t="str">
        <f t="shared" si="517"/>
        <v>Chennai</v>
      </c>
      <c r="W2777" s="13" t="str">
        <f t="shared" si="518"/>
        <v>RI</v>
      </c>
      <c r="X2777" s="13">
        <f t="shared" si="519"/>
        <v>7</v>
      </c>
      <c r="Y2777" s="13" t="str">
        <f>IFERROR(VLOOKUP(C2777,ReceivingTeam[],2,FALSE),"HelpDesk")</f>
        <v>HelpDesk</v>
      </c>
      <c r="Z2777" s="67">
        <f t="shared" si="520"/>
        <v>44882.562499999993</v>
      </c>
      <c r="AA2777" s="68">
        <f t="shared" si="521"/>
        <v>44881</v>
      </c>
      <c r="AB2777" s="69" t="b">
        <f t="shared" si="522"/>
        <v>1</v>
      </c>
      <c r="AC2777" s="70">
        <f t="shared" si="523"/>
        <v>0.5</v>
      </c>
      <c r="AD2777" s="67">
        <f t="shared" si="524"/>
        <v>44882.562499999993</v>
      </c>
      <c r="AE2777" s="67">
        <f>VLOOKUP(V2777,'Branch Wise Work Timelines'!C:G,3,FALSE)+AA2777</f>
        <v>44881.416666666664</v>
      </c>
      <c r="AF2777" s="67">
        <f>IF(V2777="Bangalore",VLOOKUP(V2777,'Branch Wise Work Timelines'!C:G,4,FALSE)+AA2777+1,IF(V2777="Mumbai",VLOOKUP(V2777,'Branch Wise Work Timelines'!C:G,4,FALSE)+AA2777+1,VLOOKUP(V2777,'Branch Wise Work Timelines'!C:G,4,FALSE)+AA2777))</f>
        <v>44881.770833333336</v>
      </c>
      <c r="AG2777" s="67">
        <f>WORKDAY.INTL(AA2777,1,11)+VLOOKUP(V2777,'Branch Wise Work Timelines'!C:G,3,FALSE)</f>
        <v>44882.416666666664</v>
      </c>
      <c r="AH2777" s="69" t="str">
        <f t="shared" ca="1" si="525"/>
        <v>Out of TAT</v>
      </c>
      <c r="AI2777" s="69">
        <f t="shared" ca="1" si="526"/>
        <v>20689</v>
      </c>
      <c r="AJ2777" s="69" t="str">
        <f ca="1">IF(AI2777&lt;0,"0-12",IFERROR(VLOOKUP(AI2777,Breakup[],2,FALSE),"&gt;24"))</f>
        <v>&gt;24</v>
      </c>
      <c r="AK2777" s="69" t="str">
        <f>VLOOKUP(V2777,Master!B:D,3,FALSE)</f>
        <v>South</v>
      </c>
      <c r="AL2777" s="69" t="str">
        <f t="shared" si="527"/>
        <v>Chennai</v>
      </c>
    </row>
    <row r="2778" spans="1:38">
      <c r="A2778" s="13" t="s">
        <v>5868</v>
      </c>
      <c r="B2778" s="54">
        <v>44700.694022187497</v>
      </c>
      <c r="C2778" s="13" t="s">
        <v>162</v>
      </c>
      <c r="D2778" s="13">
        <v>162</v>
      </c>
      <c r="E2778" s="13" t="s">
        <v>5869</v>
      </c>
      <c r="F2778" s="13" t="s">
        <v>33</v>
      </c>
      <c r="G2778" s="14">
        <v>1653027538413</v>
      </c>
      <c r="H2778" s="55">
        <v>0.93027777777777798</v>
      </c>
      <c r="I2778" s="33">
        <v>44888.930277777799</v>
      </c>
      <c r="J2778" s="58">
        <v>44888</v>
      </c>
      <c r="K2778" s="13" t="s">
        <v>249</v>
      </c>
      <c r="L2778" s="13" t="s">
        <v>44</v>
      </c>
      <c r="M2778" s="13" t="s">
        <v>250</v>
      </c>
      <c r="N2778" s="13" t="s">
        <v>215</v>
      </c>
      <c r="O2778" s="33" t="s">
        <v>38</v>
      </c>
      <c r="P2778" s="58" t="s">
        <v>38</v>
      </c>
      <c r="Q2778" s="33" t="s">
        <v>207</v>
      </c>
      <c r="R2778" s="14" t="s">
        <v>38</v>
      </c>
      <c r="S2778" s="13" t="s">
        <v>216</v>
      </c>
      <c r="T2778" s="13" t="s">
        <v>217</v>
      </c>
      <c r="U2778" s="33">
        <f t="shared" ca="1" si="516"/>
        <v>45744.56914039352</v>
      </c>
      <c r="V2778" s="13" t="str">
        <f t="shared" si="517"/>
        <v>Coimbatore</v>
      </c>
      <c r="W2778" s="13" t="str">
        <f t="shared" si="518"/>
        <v>RI</v>
      </c>
      <c r="X2778" s="13">
        <f t="shared" si="519"/>
        <v>22</v>
      </c>
      <c r="Y2778" s="13" t="str">
        <f>IFERROR(VLOOKUP(C2778,ReceivingTeam[],2,FALSE),"HelpDesk")</f>
        <v>Branch office</v>
      </c>
      <c r="Z2778" s="67">
        <f t="shared" si="520"/>
        <v>44890.076111111128</v>
      </c>
      <c r="AA2778" s="68">
        <f t="shared" si="521"/>
        <v>44888</v>
      </c>
      <c r="AB2778" s="69" t="b">
        <f t="shared" si="522"/>
        <v>1</v>
      </c>
      <c r="AC2778" s="70">
        <f t="shared" si="523"/>
        <v>0.5</v>
      </c>
      <c r="AD2778" s="67">
        <f t="shared" si="524"/>
        <v>44890.076111111128</v>
      </c>
      <c r="AE2778" s="67">
        <f>VLOOKUP(V2778,'Branch Wise Work Timelines'!C:G,3,FALSE)+AA2778</f>
        <v>44888.416666666664</v>
      </c>
      <c r="AF2778" s="67">
        <f>IF(V2778="Bangalore",VLOOKUP(V2778,'Branch Wise Work Timelines'!C:G,4,FALSE)+AA2778+1,IF(V2778="Mumbai",VLOOKUP(V2778,'Branch Wise Work Timelines'!C:G,4,FALSE)+AA2778+1,VLOOKUP(V2778,'Branch Wise Work Timelines'!C:G,4,FALSE)+AA2778))</f>
        <v>44888.770833333336</v>
      </c>
      <c r="AG2778" s="67">
        <f>WORKDAY.INTL(AA2778,1,11)+VLOOKUP(V2778,'Branch Wise Work Timelines'!C:G,3,FALSE)</f>
        <v>44889.416666666664</v>
      </c>
      <c r="AH2778" s="69" t="str">
        <f t="shared" ca="1" si="525"/>
        <v>Out of TAT</v>
      </c>
      <c r="AI2778" s="69">
        <f t="shared" ca="1" si="526"/>
        <v>20508</v>
      </c>
      <c r="AJ2778" s="69" t="str">
        <f ca="1">IF(AI2778&lt;0,"0-12",IFERROR(VLOOKUP(AI2778,Breakup[],2,FALSE),"&gt;24"))</f>
        <v>&gt;24</v>
      </c>
      <c r="AK2778" s="69" t="str">
        <f>VLOOKUP(V2778,Master!B:D,3,FALSE)</f>
        <v>South</v>
      </c>
      <c r="AL2778" s="69" t="str">
        <f t="shared" si="527"/>
        <v>Coimbatore</v>
      </c>
    </row>
    <row r="2779" spans="1:38">
      <c r="A2779" s="13" t="s">
        <v>5870</v>
      </c>
      <c r="B2779" s="54">
        <v>44701.6543695949</v>
      </c>
      <c r="C2779" s="13" t="s">
        <v>3924</v>
      </c>
      <c r="D2779" s="13">
        <v>1787</v>
      </c>
      <c r="E2779" s="13" t="s">
        <v>5871</v>
      </c>
      <c r="F2779" s="13" t="s">
        <v>33</v>
      </c>
      <c r="G2779" s="14">
        <v>1653041654430</v>
      </c>
      <c r="H2779" s="55">
        <v>0.33435185185185201</v>
      </c>
      <c r="I2779" s="33">
        <v>44891.334351851903</v>
      </c>
      <c r="J2779" s="58">
        <v>44891</v>
      </c>
      <c r="K2779" s="13" t="s">
        <v>41</v>
      </c>
      <c r="L2779" s="13" t="s">
        <v>40</v>
      </c>
      <c r="M2779" s="13" t="s">
        <v>3924</v>
      </c>
      <c r="N2779" s="13" t="s">
        <v>215</v>
      </c>
      <c r="O2779" s="33">
        <v>44891.515740740702</v>
      </c>
      <c r="P2779" s="58">
        <v>44891</v>
      </c>
      <c r="Q2779" s="33" t="s">
        <v>237</v>
      </c>
      <c r="R2779" s="14">
        <v>719</v>
      </c>
      <c r="S2779" s="13" t="s">
        <v>216</v>
      </c>
      <c r="T2779" s="13" t="s">
        <v>217</v>
      </c>
      <c r="U2779" s="33">
        <f t="shared" ca="1" si="516"/>
        <v>45744.56914039352</v>
      </c>
      <c r="V2779" s="13" t="str">
        <f t="shared" si="517"/>
        <v>Chennai - RSI</v>
      </c>
      <c r="W2779" s="13" t="str">
        <f t="shared" si="518"/>
        <v>RI</v>
      </c>
      <c r="X2779" s="13">
        <f t="shared" si="519"/>
        <v>8</v>
      </c>
      <c r="Y2779" s="13" t="str">
        <f>IFERROR(VLOOKUP(C2779,ReceivingTeam[],2,FALSE),"HelpDesk")</f>
        <v>HelpDesk</v>
      </c>
      <c r="Z2779" s="67">
        <f t="shared" si="520"/>
        <v>44893.541666666664</v>
      </c>
      <c r="AA2779" s="68">
        <f t="shared" si="521"/>
        <v>44891</v>
      </c>
      <c r="AB2779" s="69" t="b">
        <f t="shared" si="522"/>
        <v>1</v>
      </c>
      <c r="AC2779" s="70">
        <f t="shared" si="523"/>
        <v>0.5</v>
      </c>
      <c r="AD2779" s="67">
        <f t="shared" si="524"/>
        <v>44893.541666666664</v>
      </c>
      <c r="AE2779" s="67">
        <f>VLOOKUP(V2779,'Branch Wise Work Timelines'!C:G,3,FALSE)+AA2779</f>
        <v>44891.416666666664</v>
      </c>
      <c r="AF2779" s="67">
        <f>IF(V2779="Bangalore",VLOOKUP(V2779,'Branch Wise Work Timelines'!C:G,4,FALSE)+AA2779+1,IF(V2779="Mumbai",VLOOKUP(V2779,'Branch Wise Work Timelines'!C:G,4,FALSE)+AA2779+1,VLOOKUP(V2779,'Branch Wise Work Timelines'!C:G,4,FALSE)+AA2779))</f>
        <v>44891.791666666664</v>
      </c>
      <c r="AG2779" s="67">
        <f>WORKDAY.INTL(AA2779,1,11)+VLOOKUP(V2779,'Branch Wise Work Timelines'!C:G,3,FALSE)</f>
        <v>44893.416666666664</v>
      </c>
      <c r="AH2779" s="69" t="str">
        <f t="shared" si="525"/>
        <v>Met</v>
      </c>
      <c r="AI2779" s="69">
        <f t="shared" ca="1" si="526"/>
        <v>20425</v>
      </c>
      <c r="AJ2779" s="69" t="str">
        <f ca="1">IF(AI2779&lt;0,"0-12",IFERROR(VLOOKUP(AI2779,Breakup[],2,FALSE),"&gt;24"))</f>
        <v>&gt;24</v>
      </c>
      <c r="AK2779" s="69" t="str">
        <f>VLOOKUP(V2779,Master!B:D,3,FALSE)</f>
        <v>South</v>
      </c>
      <c r="AL2779" s="69" t="str">
        <f t="shared" si="527"/>
        <v>Chennai - RSI</v>
      </c>
    </row>
    <row r="2780" spans="1:38">
      <c r="A2780" s="13" t="s">
        <v>5872</v>
      </c>
      <c r="B2780" s="54">
        <v>44701.596322418998</v>
      </c>
      <c r="C2780" s="13" t="s">
        <v>407</v>
      </c>
      <c r="D2780" s="13">
        <v>1395</v>
      </c>
      <c r="E2780" s="13" t="s">
        <v>5873</v>
      </c>
      <c r="F2780" s="13" t="s">
        <v>33</v>
      </c>
      <c r="G2780" s="14">
        <v>1653037399257</v>
      </c>
      <c r="H2780" s="55">
        <v>0.203969907407407</v>
      </c>
      <c r="I2780" s="33">
        <v>44890.203969907401</v>
      </c>
      <c r="J2780" s="58">
        <v>44890</v>
      </c>
      <c r="K2780" s="13" t="s">
        <v>224</v>
      </c>
      <c r="L2780" s="13" t="s">
        <v>64</v>
      </c>
      <c r="M2780" s="13" t="s">
        <v>225</v>
      </c>
      <c r="N2780" s="13" t="s">
        <v>215</v>
      </c>
      <c r="O2780" s="33" t="s">
        <v>38</v>
      </c>
      <c r="P2780" s="58" t="s">
        <v>38</v>
      </c>
      <c r="Q2780" s="33" t="s">
        <v>207</v>
      </c>
      <c r="R2780" s="14" t="s">
        <v>38</v>
      </c>
      <c r="S2780" s="13" t="s">
        <v>208</v>
      </c>
      <c r="T2780" s="13" t="s">
        <v>209</v>
      </c>
      <c r="U2780" s="33">
        <f t="shared" ca="1" si="516"/>
        <v>45744.56914039352</v>
      </c>
      <c r="V2780" s="13" t="str">
        <f t="shared" si="517"/>
        <v>Kolkata</v>
      </c>
      <c r="W2780" s="13" t="str">
        <f t="shared" si="518"/>
        <v>RI</v>
      </c>
      <c r="X2780" s="13">
        <f t="shared" si="519"/>
        <v>4</v>
      </c>
      <c r="Y2780" s="13" t="str">
        <f>IFERROR(VLOOKUP(C2780,ReceivingTeam[],2,FALSE),"HelpDesk")</f>
        <v>Branch office</v>
      </c>
      <c r="Z2780" s="67">
        <f t="shared" si="520"/>
        <v>44891.562499999993</v>
      </c>
      <c r="AA2780" s="68">
        <f t="shared" si="521"/>
        <v>44890</v>
      </c>
      <c r="AB2780" s="69" t="b">
        <f t="shared" si="522"/>
        <v>1</v>
      </c>
      <c r="AC2780" s="70">
        <f t="shared" si="523"/>
        <v>0.5</v>
      </c>
      <c r="AD2780" s="67">
        <f t="shared" si="524"/>
        <v>44891.562499999993</v>
      </c>
      <c r="AE2780" s="67">
        <f>VLOOKUP(V2780,'Branch Wise Work Timelines'!C:G,3,FALSE)+AA2780</f>
        <v>44890.416666666664</v>
      </c>
      <c r="AF2780" s="67">
        <f>IF(V2780="Bangalore",VLOOKUP(V2780,'Branch Wise Work Timelines'!C:G,4,FALSE)+AA2780+1,IF(V2780="Mumbai",VLOOKUP(V2780,'Branch Wise Work Timelines'!C:G,4,FALSE)+AA2780+1,VLOOKUP(V2780,'Branch Wise Work Timelines'!C:G,4,FALSE)+AA2780))</f>
        <v>44890.770833333336</v>
      </c>
      <c r="AG2780" s="67">
        <f>WORKDAY.INTL(AA2780,1,11)+VLOOKUP(V2780,'Branch Wise Work Timelines'!C:G,3,FALSE)</f>
        <v>44891.416666666664</v>
      </c>
      <c r="AH2780" s="69" t="str">
        <f t="shared" ca="1" si="525"/>
        <v>Out of TAT</v>
      </c>
      <c r="AI2780" s="69">
        <f t="shared" ca="1" si="526"/>
        <v>20473</v>
      </c>
      <c r="AJ2780" s="69" t="str">
        <f ca="1">IF(AI2780&lt;0,"0-12",IFERROR(VLOOKUP(AI2780,Breakup[],2,FALSE),"&gt;24"))</f>
        <v>&gt;24</v>
      </c>
      <c r="AK2780" s="69" t="str">
        <f>VLOOKUP(V2780,Master!B:D,3,FALSE)</f>
        <v>East</v>
      </c>
      <c r="AL2780" s="69" t="str">
        <f t="shared" si="527"/>
        <v>Kolkata</v>
      </c>
    </row>
    <row r="2781" spans="1:38">
      <c r="A2781" s="13" t="s">
        <v>5874</v>
      </c>
      <c r="B2781" s="54">
        <v>44701.485785104203</v>
      </c>
      <c r="C2781" s="13" t="s">
        <v>268</v>
      </c>
      <c r="D2781" s="13">
        <v>129</v>
      </c>
      <c r="E2781" s="13" t="s">
        <v>5875</v>
      </c>
      <c r="F2781" s="13" t="s">
        <v>15</v>
      </c>
      <c r="G2781" s="14">
        <v>1653031432017</v>
      </c>
      <c r="H2781" s="55">
        <v>0.77427083333333302</v>
      </c>
      <c r="I2781" s="33">
        <v>44888.774270833303</v>
      </c>
      <c r="J2781" s="58">
        <v>44888</v>
      </c>
      <c r="K2781" s="13" t="s">
        <v>213</v>
      </c>
      <c r="L2781" s="13" t="s">
        <v>30</v>
      </c>
      <c r="M2781" s="13" t="s">
        <v>75</v>
      </c>
      <c r="N2781" s="13" t="s">
        <v>206</v>
      </c>
      <c r="O2781" s="33" t="s">
        <v>38</v>
      </c>
      <c r="P2781" s="58" t="s">
        <v>38</v>
      </c>
      <c r="Q2781" s="33" t="s">
        <v>207</v>
      </c>
      <c r="R2781" s="14" t="s">
        <v>38</v>
      </c>
      <c r="S2781" s="13" t="s">
        <v>216</v>
      </c>
      <c r="T2781" s="13" t="s">
        <v>217</v>
      </c>
      <c r="U2781" s="33">
        <f t="shared" ca="1" si="516"/>
        <v>45744.56914039352</v>
      </c>
      <c r="V2781" s="13" t="str">
        <f t="shared" si="517"/>
        <v>Bangalore</v>
      </c>
      <c r="W2781" s="13" t="str">
        <f t="shared" si="518"/>
        <v>CLS</v>
      </c>
      <c r="X2781" s="13">
        <f t="shared" si="519"/>
        <v>18</v>
      </c>
      <c r="Y2781" s="13" t="str">
        <f>IFERROR(VLOOKUP(C2781,ReceivingTeam[],2,FALSE),"HelpDesk")</f>
        <v>HelpDesk</v>
      </c>
      <c r="Z2781" s="67">
        <f t="shared" si="520"/>
        <v>44889.586770833303</v>
      </c>
      <c r="AA2781" s="68">
        <f t="shared" si="521"/>
        <v>44888</v>
      </c>
      <c r="AB2781" s="69" t="b">
        <f t="shared" si="522"/>
        <v>1</v>
      </c>
      <c r="AC2781" s="70">
        <f t="shared" si="523"/>
        <v>0.5</v>
      </c>
      <c r="AD2781" s="67">
        <f t="shared" si="524"/>
        <v>44889.586770833303</v>
      </c>
      <c r="AE2781" s="67">
        <f>VLOOKUP(V2781,'Branch Wise Work Timelines'!C:G,3,FALSE)+AA2781</f>
        <v>44888.416666666664</v>
      </c>
      <c r="AF2781" s="67">
        <f>IF(V2781="Bangalore",VLOOKUP(V2781,'Branch Wise Work Timelines'!C:G,4,FALSE)+AA2781+1,IF(V2781="Mumbai",VLOOKUP(V2781,'Branch Wise Work Timelines'!C:G,4,FALSE)+AA2781+1,VLOOKUP(V2781,'Branch Wise Work Timelines'!C:G,4,FALSE)+AA2781))</f>
        <v>44889.104166666664</v>
      </c>
      <c r="AG2781" s="67">
        <f>WORKDAY.INTL(AA2781,1,11)+VLOOKUP(V2781,'Branch Wise Work Timelines'!C:G,3,FALSE)</f>
        <v>44889.416666666664</v>
      </c>
      <c r="AH2781" s="69" t="str">
        <f t="shared" ca="1" si="525"/>
        <v>Out of TAT</v>
      </c>
      <c r="AI2781" s="69">
        <f t="shared" ca="1" si="526"/>
        <v>20520</v>
      </c>
      <c r="AJ2781" s="69" t="str">
        <f ca="1">IF(AI2781&lt;0,"0-12",IFERROR(VLOOKUP(AI2781,Breakup[],2,FALSE),"&gt;24"))</f>
        <v>&gt;24</v>
      </c>
      <c r="AK2781" s="69" t="str">
        <f>VLOOKUP(V2781,Master!B:D,3,FALSE)</f>
        <v>South</v>
      </c>
      <c r="AL2781" s="69" t="str">
        <f t="shared" si="527"/>
        <v>Bangalore-CLS</v>
      </c>
    </row>
    <row r="2782" spans="1:38">
      <c r="A2782" s="13" t="s">
        <v>5876</v>
      </c>
      <c r="B2782" s="54">
        <v>44701.637887881901</v>
      </c>
      <c r="C2782" s="13" t="s">
        <v>414</v>
      </c>
      <c r="D2782" s="13">
        <v>327</v>
      </c>
      <c r="E2782" s="13" t="s">
        <v>5877</v>
      </c>
      <c r="F2782" s="13" t="s">
        <v>33</v>
      </c>
      <c r="G2782" s="14">
        <v>1653042672897</v>
      </c>
      <c r="H2782" s="55">
        <v>0.51688657407407401</v>
      </c>
      <c r="I2782" s="33">
        <v>44882.5168865741</v>
      </c>
      <c r="J2782" s="58">
        <v>44882</v>
      </c>
      <c r="K2782" s="13" t="s">
        <v>397</v>
      </c>
      <c r="L2782" s="13" t="s">
        <v>50</v>
      </c>
      <c r="M2782" s="13" t="s">
        <v>414</v>
      </c>
      <c r="N2782" s="13" t="s">
        <v>215</v>
      </c>
      <c r="O2782" s="33" t="s">
        <v>38</v>
      </c>
      <c r="P2782" s="58" t="s">
        <v>38</v>
      </c>
      <c r="Q2782" s="33" t="s">
        <v>207</v>
      </c>
      <c r="R2782" s="14" t="s">
        <v>38</v>
      </c>
      <c r="S2782" s="13" t="s">
        <v>216</v>
      </c>
      <c r="T2782" s="13" t="s">
        <v>217</v>
      </c>
      <c r="U2782" s="33">
        <f t="shared" ca="1" si="516"/>
        <v>45744.56914039352</v>
      </c>
      <c r="V2782" s="13" t="str">
        <f t="shared" si="517"/>
        <v>Cochin</v>
      </c>
      <c r="W2782" s="13" t="str">
        <f t="shared" si="518"/>
        <v>RI</v>
      </c>
      <c r="X2782" s="13">
        <f t="shared" si="519"/>
        <v>12</v>
      </c>
      <c r="Y2782" s="13" t="str">
        <f>IFERROR(VLOOKUP(C2782,ReceivingTeam[],2,FALSE),"HelpDesk")</f>
        <v>HelpDesk</v>
      </c>
      <c r="Z2782" s="67">
        <f t="shared" si="520"/>
        <v>44883.662719907428</v>
      </c>
      <c r="AA2782" s="68">
        <f t="shared" si="521"/>
        <v>44882</v>
      </c>
      <c r="AB2782" s="69" t="b">
        <f t="shared" si="522"/>
        <v>1</v>
      </c>
      <c r="AC2782" s="70">
        <f t="shared" si="523"/>
        <v>0.5</v>
      </c>
      <c r="AD2782" s="67">
        <f t="shared" si="524"/>
        <v>44883.662719907428</v>
      </c>
      <c r="AE2782" s="67">
        <f>VLOOKUP(V2782,'Branch Wise Work Timelines'!C:G,3,FALSE)+AA2782</f>
        <v>44882.416666666664</v>
      </c>
      <c r="AF2782" s="67">
        <f>IF(V2782="Bangalore",VLOOKUP(V2782,'Branch Wise Work Timelines'!C:G,4,FALSE)+AA2782+1,IF(V2782="Mumbai",VLOOKUP(V2782,'Branch Wise Work Timelines'!C:G,4,FALSE)+AA2782+1,VLOOKUP(V2782,'Branch Wise Work Timelines'!C:G,4,FALSE)+AA2782))</f>
        <v>44882.770833333336</v>
      </c>
      <c r="AG2782" s="67">
        <f>WORKDAY.INTL(AA2782,1,11)+VLOOKUP(V2782,'Branch Wise Work Timelines'!C:G,3,FALSE)</f>
        <v>44883.416666666664</v>
      </c>
      <c r="AH2782" s="69" t="str">
        <f t="shared" ca="1" si="525"/>
        <v>Out of TAT</v>
      </c>
      <c r="AI2782" s="69">
        <f t="shared" ca="1" si="526"/>
        <v>20662</v>
      </c>
      <c r="AJ2782" s="69" t="str">
        <f ca="1">IF(AI2782&lt;0,"0-12",IFERROR(VLOOKUP(AI2782,Breakup[],2,FALSE),"&gt;24"))</f>
        <v>&gt;24</v>
      </c>
      <c r="AK2782" s="69" t="str">
        <f>VLOOKUP(V2782,Master!B:D,3,FALSE)</f>
        <v>South</v>
      </c>
      <c r="AL2782" s="69" t="str">
        <f t="shared" si="527"/>
        <v>Cochin</v>
      </c>
    </row>
    <row r="2783" spans="1:38">
      <c r="A2783" s="13" t="s">
        <v>5878</v>
      </c>
      <c r="B2783" s="54">
        <v>44659.5028506944</v>
      </c>
      <c r="C2783" s="13" t="s">
        <v>472</v>
      </c>
      <c r="D2783" s="13">
        <v>410</v>
      </c>
      <c r="E2783" s="13" t="s">
        <v>5879</v>
      </c>
      <c r="F2783" s="13" t="s">
        <v>33</v>
      </c>
      <c r="G2783" s="14">
        <v>1653032972722</v>
      </c>
      <c r="H2783" s="55">
        <v>0.480451388888889</v>
      </c>
      <c r="I2783" s="33">
        <v>44891.480451388903</v>
      </c>
      <c r="J2783" s="58">
        <v>44891</v>
      </c>
      <c r="K2783" s="13" t="s">
        <v>224</v>
      </c>
      <c r="L2783" s="13" t="s">
        <v>64</v>
      </c>
      <c r="M2783" s="13" t="s">
        <v>225</v>
      </c>
      <c r="N2783" s="13" t="s">
        <v>215</v>
      </c>
      <c r="O2783" s="33">
        <v>44891.542557870402</v>
      </c>
      <c r="P2783" s="58">
        <v>44891</v>
      </c>
      <c r="Q2783" s="33" t="s">
        <v>237</v>
      </c>
      <c r="R2783" s="14">
        <v>700</v>
      </c>
      <c r="S2783" s="13" t="s">
        <v>208</v>
      </c>
      <c r="T2783" s="13" t="s">
        <v>209</v>
      </c>
      <c r="U2783" s="33">
        <f t="shared" ca="1" si="516"/>
        <v>45744.56914039352</v>
      </c>
      <c r="V2783" s="13" t="str">
        <f t="shared" si="517"/>
        <v>Kolkata</v>
      </c>
      <c r="W2783" s="13" t="str">
        <f t="shared" si="518"/>
        <v>RI</v>
      </c>
      <c r="X2783" s="13">
        <f t="shared" si="519"/>
        <v>11</v>
      </c>
      <c r="Y2783" s="13" t="str">
        <f>IFERROR(VLOOKUP(C2783,ReceivingTeam[],2,FALSE),"HelpDesk")</f>
        <v>HelpDesk</v>
      </c>
      <c r="Z2783" s="67">
        <f t="shared" si="520"/>
        <v>44893.626284722232</v>
      </c>
      <c r="AA2783" s="68">
        <f t="shared" si="521"/>
        <v>44891</v>
      </c>
      <c r="AB2783" s="69" t="b">
        <f t="shared" si="522"/>
        <v>1</v>
      </c>
      <c r="AC2783" s="70">
        <f t="shared" si="523"/>
        <v>0.5</v>
      </c>
      <c r="AD2783" s="67">
        <f t="shared" si="524"/>
        <v>44893.626284722232</v>
      </c>
      <c r="AE2783" s="67">
        <f>VLOOKUP(V2783,'Branch Wise Work Timelines'!C:G,3,FALSE)+AA2783</f>
        <v>44891.416666666664</v>
      </c>
      <c r="AF2783" s="67">
        <f>IF(V2783="Bangalore",VLOOKUP(V2783,'Branch Wise Work Timelines'!C:G,4,FALSE)+AA2783+1,IF(V2783="Mumbai",VLOOKUP(V2783,'Branch Wise Work Timelines'!C:G,4,FALSE)+AA2783+1,VLOOKUP(V2783,'Branch Wise Work Timelines'!C:G,4,FALSE)+AA2783))</f>
        <v>44891.770833333336</v>
      </c>
      <c r="AG2783" s="67">
        <f>WORKDAY.INTL(AA2783,1,11)+VLOOKUP(V2783,'Branch Wise Work Timelines'!C:G,3,FALSE)</f>
        <v>44893.416666666664</v>
      </c>
      <c r="AH2783" s="69" t="str">
        <f t="shared" si="525"/>
        <v>Met</v>
      </c>
      <c r="AI2783" s="69">
        <f t="shared" ca="1" si="526"/>
        <v>20423</v>
      </c>
      <c r="AJ2783" s="69" t="str">
        <f ca="1">IF(AI2783&lt;0,"0-12",IFERROR(VLOOKUP(AI2783,Breakup[],2,FALSE),"&gt;24"))</f>
        <v>&gt;24</v>
      </c>
      <c r="AK2783" s="69" t="str">
        <f>VLOOKUP(V2783,Master!B:D,3,FALSE)</f>
        <v>East</v>
      </c>
      <c r="AL2783" s="69" t="str">
        <f t="shared" si="527"/>
        <v>Kolkata</v>
      </c>
    </row>
    <row r="2784" spans="1:38">
      <c r="A2784" s="13" t="s">
        <v>5880</v>
      </c>
      <c r="B2784" s="54">
        <v>44701.661493321801</v>
      </c>
      <c r="C2784" s="13" t="s">
        <v>347</v>
      </c>
      <c r="D2784" s="13">
        <v>1925</v>
      </c>
      <c r="E2784" s="13" t="s">
        <v>5881</v>
      </c>
      <c r="F2784" s="13" t="s">
        <v>33</v>
      </c>
      <c r="G2784" s="14">
        <v>1653043912595</v>
      </c>
      <c r="H2784" s="55">
        <v>0.50597222222222205</v>
      </c>
      <c r="I2784" s="33">
        <v>44891.505972222199</v>
      </c>
      <c r="J2784" s="58">
        <v>44891</v>
      </c>
      <c r="K2784" s="13" t="s">
        <v>325</v>
      </c>
      <c r="L2784" s="13" t="s">
        <v>55</v>
      </c>
      <c r="M2784" s="13" t="s">
        <v>323</v>
      </c>
      <c r="N2784" s="13" t="s">
        <v>206</v>
      </c>
      <c r="O2784" s="33">
        <v>44891.784907407397</v>
      </c>
      <c r="P2784" s="58">
        <v>44891</v>
      </c>
      <c r="Q2784" s="33" t="s">
        <v>237</v>
      </c>
      <c r="R2784" s="14">
        <v>659</v>
      </c>
      <c r="S2784" s="13" t="s">
        <v>208</v>
      </c>
      <c r="T2784" s="13" t="s">
        <v>209</v>
      </c>
      <c r="U2784" s="33">
        <f t="shared" ca="1" si="516"/>
        <v>45744.56914039352</v>
      </c>
      <c r="V2784" s="13" t="str">
        <f t="shared" si="517"/>
        <v>Delhi</v>
      </c>
      <c r="W2784" s="13" t="str">
        <f t="shared" si="518"/>
        <v>RI</v>
      </c>
      <c r="X2784" s="13">
        <f t="shared" si="519"/>
        <v>12</v>
      </c>
      <c r="Y2784" s="13" t="str">
        <f>IFERROR(VLOOKUP(C2784,ReceivingTeam[],2,FALSE),"HelpDesk")</f>
        <v>HelpDesk</v>
      </c>
      <c r="Z2784" s="67">
        <f t="shared" si="520"/>
        <v>44893.651805555528</v>
      </c>
      <c r="AA2784" s="68">
        <f t="shared" si="521"/>
        <v>44891</v>
      </c>
      <c r="AB2784" s="69" t="b">
        <f t="shared" si="522"/>
        <v>1</v>
      </c>
      <c r="AC2784" s="70">
        <f t="shared" si="523"/>
        <v>0.5</v>
      </c>
      <c r="AD2784" s="67">
        <f t="shared" si="524"/>
        <v>44893.651805555528</v>
      </c>
      <c r="AE2784" s="67">
        <f>VLOOKUP(V2784,'Branch Wise Work Timelines'!C:G,3,FALSE)+AA2784</f>
        <v>44891.416666666664</v>
      </c>
      <c r="AF2784" s="67">
        <f>IF(V2784="Bangalore",VLOOKUP(V2784,'Branch Wise Work Timelines'!C:G,4,FALSE)+AA2784+1,IF(V2784="Mumbai",VLOOKUP(V2784,'Branch Wise Work Timelines'!C:G,4,FALSE)+AA2784+1,VLOOKUP(V2784,'Branch Wise Work Timelines'!C:G,4,FALSE)+AA2784))</f>
        <v>44891.770833333336</v>
      </c>
      <c r="AG2784" s="67">
        <f>WORKDAY.INTL(AA2784,1,11)+VLOOKUP(V2784,'Branch Wise Work Timelines'!C:G,3,FALSE)</f>
        <v>44893.416666666664</v>
      </c>
      <c r="AH2784" s="69" t="str">
        <f t="shared" si="525"/>
        <v>Met</v>
      </c>
      <c r="AI2784" s="69">
        <f t="shared" ca="1" si="526"/>
        <v>20423</v>
      </c>
      <c r="AJ2784" s="69" t="str">
        <f ca="1">IF(AI2784&lt;0,"0-12",IFERROR(VLOOKUP(AI2784,Breakup[],2,FALSE),"&gt;24"))</f>
        <v>&gt;24</v>
      </c>
      <c r="AK2784" s="69" t="str">
        <f>VLOOKUP(V2784,Master!B:D,3,FALSE)</f>
        <v>North</v>
      </c>
      <c r="AL2784" s="69" t="str">
        <f t="shared" si="527"/>
        <v>Delhi</v>
      </c>
    </row>
    <row r="2785" spans="1:38">
      <c r="A2785" s="13" t="s">
        <v>5882</v>
      </c>
      <c r="B2785" s="54">
        <v>44701.3499354167</v>
      </c>
      <c r="C2785" s="13" t="s">
        <v>323</v>
      </c>
      <c r="D2785" s="13">
        <v>194</v>
      </c>
      <c r="E2785" s="13" t="s">
        <v>5883</v>
      </c>
      <c r="F2785" s="13" t="s">
        <v>33</v>
      </c>
      <c r="G2785" s="14">
        <v>1653025396528</v>
      </c>
      <c r="H2785" s="55">
        <v>0.32991898148148202</v>
      </c>
      <c r="I2785" s="33">
        <v>44890.329918981501</v>
      </c>
      <c r="J2785" s="58">
        <v>44890</v>
      </c>
      <c r="K2785" s="13" t="s">
        <v>325</v>
      </c>
      <c r="L2785" s="13" t="s">
        <v>55</v>
      </c>
      <c r="M2785" s="13" t="s">
        <v>323</v>
      </c>
      <c r="N2785" s="13" t="s">
        <v>206</v>
      </c>
      <c r="O2785" s="33" t="s">
        <v>38</v>
      </c>
      <c r="P2785" s="58" t="s">
        <v>38</v>
      </c>
      <c r="Q2785" s="33" t="s">
        <v>207</v>
      </c>
      <c r="R2785" s="14" t="s">
        <v>38</v>
      </c>
      <c r="S2785" s="13" t="s">
        <v>208</v>
      </c>
      <c r="T2785" s="13" t="s">
        <v>209</v>
      </c>
      <c r="U2785" s="33">
        <f t="shared" ca="1" si="516"/>
        <v>45744.56914039352</v>
      </c>
      <c r="V2785" s="13" t="str">
        <f t="shared" si="517"/>
        <v>Delhi</v>
      </c>
      <c r="W2785" s="13" t="str">
        <f t="shared" si="518"/>
        <v>RI</v>
      </c>
      <c r="X2785" s="13">
        <f t="shared" si="519"/>
        <v>7</v>
      </c>
      <c r="Y2785" s="13" t="str">
        <f>IFERROR(VLOOKUP(C2785,ReceivingTeam[],2,FALSE),"HelpDesk")</f>
        <v>HelpDesk</v>
      </c>
      <c r="Z2785" s="67">
        <f t="shared" si="520"/>
        <v>44891.562499999993</v>
      </c>
      <c r="AA2785" s="68">
        <f t="shared" si="521"/>
        <v>44890</v>
      </c>
      <c r="AB2785" s="69" t="b">
        <f t="shared" si="522"/>
        <v>1</v>
      </c>
      <c r="AC2785" s="70">
        <f t="shared" si="523"/>
        <v>0.5</v>
      </c>
      <c r="AD2785" s="67">
        <f t="shared" si="524"/>
        <v>44891.562499999993</v>
      </c>
      <c r="AE2785" s="67">
        <f>VLOOKUP(V2785,'Branch Wise Work Timelines'!C:G,3,FALSE)+AA2785</f>
        <v>44890.416666666664</v>
      </c>
      <c r="AF2785" s="67">
        <f>IF(V2785="Bangalore",VLOOKUP(V2785,'Branch Wise Work Timelines'!C:G,4,FALSE)+AA2785+1,IF(V2785="Mumbai",VLOOKUP(V2785,'Branch Wise Work Timelines'!C:G,4,FALSE)+AA2785+1,VLOOKUP(V2785,'Branch Wise Work Timelines'!C:G,4,FALSE)+AA2785))</f>
        <v>44890.770833333336</v>
      </c>
      <c r="AG2785" s="67">
        <f>WORKDAY.INTL(AA2785,1,11)+VLOOKUP(V2785,'Branch Wise Work Timelines'!C:G,3,FALSE)</f>
        <v>44891.416666666664</v>
      </c>
      <c r="AH2785" s="69" t="str">
        <f t="shared" ca="1" si="525"/>
        <v>Out of TAT</v>
      </c>
      <c r="AI2785" s="69">
        <f t="shared" ca="1" si="526"/>
        <v>20473</v>
      </c>
      <c r="AJ2785" s="69" t="str">
        <f ca="1">IF(AI2785&lt;0,"0-12",IFERROR(VLOOKUP(AI2785,Breakup[],2,FALSE),"&gt;24"))</f>
        <v>&gt;24</v>
      </c>
      <c r="AK2785" s="69" t="str">
        <f>VLOOKUP(V2785,Master!B:D,3,FALSE)</f>
        <v>North</v>
      </c>
      <c r="AL2785" s="69" t="str">
        <f t="shared" si="527"/>
        <v>Delhi</v>
      </c>
    </row>
    <row r="2786" spans="1:38">
      <c r="A2786" s="13" t="s">
        <v>5884</v>
      </c>
      <c r="B2786" s="54">
        <v>44701.350582905099</v>
      </c>
      <c r="C2786" s="13" t="s">
        <v>323</v>
      </c>
      <c r="D2786" s="13">
        <v>1046</v>
      </c>
      <c r="E2786" s="13" t="s">
        <v>5885</v>
      </c>
      <c r="F2786" s="13" t="s">
        <v>33</v>
      </c>
      <c r="G2786" s="14">
        <v>1653025396528</v>
      </c>
      <c r="H2786" s="55">
        <v>0.58539351851851895</v>
      </c>
      <c r="I2786" s="33">
        <v>44886.5853935185</v>
      </c>
      <c r="J2786" s="58">
        <v>44886</v>
      </c>
      <c r="K2786" s="13" t="s">
        <v>325</v>
      </c>
      <c r="L2786" s="13" t="s">
        <v>55</v>
      </c>
      <c r="M2786" s="13" t="s">
        <v>323</v>
      </c>
      <c r="N2786" s="13" t="s">
        <v>206</v>
      </c>
      <c r="O2786" s="33" t="s">
        <v>38</v>
      </c>
      <c r="P2786" s="58" t="s">
        <v>38</v>
      </c>
      <c r="Q2786" s="33" t="s">
        <v>207</v>
      </c>
      <c r="R2786" s="14" t="s">
        <v>38</v>
      </c>
      <c r="S2786" s="13" t="s">
        <v>208</v>
      </c>
      <c r="T2786" s="13" t="s">
        <v>209</v>
      </c>
      <c r="U2786" s="33">
        <f t="shared" ca="1" si="516"/>
        <v>45744.56914039352</v>
      </c>
      <c r="V2786" s="13" t="str">
        <f t="shared" si="517"/>
        <v>Delhi</v>
      </c>
      <c r="W2786" s="13" t="str">
        <f t="shared" si="518"/>
        <v>RI</v>
      </c>
      <c r="X2786" s="13">
        <f t="shared" si="519"/>
        <v>14</v>
      </c>
      <c r="Y2786" s="13" t="str">
        <f>IFERROR(VLOOKUP(C2786,ReceivingTeam[],2,FALSE),"HelpDesk")</f>
        <v>HelpDesk</v>
      </c>
      <c r="Z2786" s="67">
        <f t="shared" si="520"/>
        <v>44887.731226851829</v>
      </c>
      <c r="AA2786" s="68">
        <f t="shared" si="521"/>
        <v>44886</v>
      </c>
      <c r="AB2786" s="69" t="b">
        <f t="shared" si="522"/>
        <v>1</v>
      </c>
      <c r="AC2786" s="70">
        <f t="shared" si="523"/>
        <v>0.5</v>
      </c>
      <c r="AD2786" s="67">
        <f t="shared" si="524"/>
        <v>44887.731226851829</v>
      </c>
      <c r="AE2786" s="67">
        <f>VLOOKUP(V2786,'Branch Wise Work Timelines'!C:G,3,FALSE)+AA2786</f>
        <v>44886.416666666664</v>
      </c>
      <c r="AF2786" s="67">
        <f>IF(V2786="Bangalore",VLOOKUP(V2786,'Branch Wise Work Timelines'!C:G,4,FALSE)+AA2786+1,IF(V2786="Mumbai",VLOOKUP(V2786,'Branch Wise Work Timelines'!C:G,4,FALSE)+AA2786+1,VLOOKUP(V2786,'Branch Wise Work Timelines'!C:G,4,FALSE)+AA2786))</f>
        <v>44886.770833333336</v>
      </c>
      <c r="AG2786" s="67">
        <f>WORKDAY.INTL(AA2786,1,11)+VLOOKUP(V2786,'Branch Wise Work Timelines'!C:G,3,FALSE)</f>
        <v>44887.416666666664</v>
      </c>
      <c r="AH2786" s="69" t="str">
        <f t="shared" ca="1" si="525"/>
        <v>Out of TAT</v>
      </c>
      <c r="AI2786" s="69">
        <f t="shared" ca="1" si="526"/>
        <v>20565</v>
      </c>
      <c r="AJ2786" s="69" t="str">
        <f ca="1">IF(AI2786&lt;0,"0-12",IFERROR(VLOOKUP(AI2786,Breakup[],2,FALSE),"&gt;24"))</f>
        <v>&gt;24</v>
      </c>
      <c r="AK2786" s="69" t="str">
        <f>VLOOKUP(V2786,Master!B:D,3,FALSE)</f>
        <v>North</v>
      </c>
      <c r="AL2786" s="69" t="str">
        <f t="shared" si="527"/>
        <v>Delhi</v>
      </c>
    </row>
    <row r="2787" spans="1:38">
      <c r="A2787" s="13" t="s">
        <v>5886</v>
      </c>
      <c r="B2787" s="54">
        <v>44701.539361655101</v>
      </c>
      <c r="C2787" s="13" t="s">
        <v>280</v>
      </c>
      <c r="D2787" s="13">
        <v>1914</v>
      </c>
      <c r="E2787" s="13" t="s">
        <v>5887</v>
      </c>
      <c r="F2787" s="13" t="s">
        <v>33</v>
      </c>
      <c r="G2787" s="14">
        <v>1653032962527</v>
      </c>
      <c r="H2787" s="55">
        <v>0.29828703703703702</v>
      </c>
      <c r="I2787" s="33">
        <v>44884.298287037003</v>
      </c>
      <c r="J2787" s="58">
        <v>44884</v>
      </c>
      <c r="K2787" s="13" t="s">
        <v>213</v>
      </c>
      <c r="L2787" s="13" t="s">
        <v>30</v>
      </c>
      <c r="M2787" s="13" t="s">
        <v>282</v>
      </c>
      <c r="N2787" s="13" t="s">
        <v>206</v>
      </c>
      <c r="O2787" s="33" t="s">
        <v>38</v>
      </c>
      <c r="P2787" s="58" t="s">
        <v>38</v>
      </c>
      <c r="Q2787" s="33" t="s">
        <v>207</v>
      </c>
      <c r="R2787" s="14" t="s">
        <v>38</v>
      </c>
      <c r="S2787" s="13" t="s">
        <v>216</v>
      </c>
      <c r="T2787" s="13" t="s">
        <v>278</v>
      </c>
      <c r="U2787" s="33">
        <f t="shared" ca="1" si="516"/>
        <v>45744.56914039352</v>
      </c>
      <c r="V2787" s="13" t="str">
        <f t="shared" si="517"/>
        <v>Bangalore</v>
      </c>
      <c r="W2787" s="13" t="str">
        <f t="shared" si="518"/>
        <v>RI</v>
      </c>
      <c r="X2787" s="13">
        <f t="shared" si="519"/>
        <v>7</v>
      </c>
      <c r="Y2787" s="13" t="str">
        <f>IFERROR(VLOOKUP(C2787,ReceivingTeam[],2,FALSE),"HelpDesk")</f>
        <v>HelpDesk</v>
      </c>
      <c r="Z2787" s="67">
        <f t="shared" si="520"/>
        <v>44888.729166666664</v>
      </c>
      <c r="AA2787" s="68">
        <f t="shared" si="521"/>
        <v>44884</v>
      </c>
      <c r="AB2787" s="69" t="b">
        <f t="shared" si="522"/>
        <v>1</v>
      </c>
      <c r="AC2787" s="70">
        <f t="shared" si="523"/>
        <v>3</v>
      </c>
      <c r="AD2787" s="67">
        <f t="shared" si="524"/>
        <v>44888.729166666664</v>
      </c>
      <c r="AE2787" s="67">
        <f>VLOOKUP(V2787,'Branch Wise Work Timelines'!C:G,3,FALSE)+AA2787</f>
        <v>44884.416666666664</v>
      </c>
      <c r="AF2787" s="67">
        <f>IF(V2787="Bangalore",VLOOKUP(V2787,'Branch Wise Work Timelines'!C:G,4,FALSE)+AA2787+1,IF(V2787="Mumbai",VLOOKUP(V2787,'Branch Wise Work Timelines'!C:G,4,FALSE)+AA2787+1,VLOOKUP(V2787,'Branch Wise Work Timelines'!C:G,4,FALSE)+AA2787))</f>
        <v>44885.104166666664</v>
      </c>
      <c r="AG2787" s="67">
        <f>WORKDAY.INTL(AA2787,1,11)+VLOOKUP(V2787,'Branch Wise Work Timelines'!C:G,3,FALSE)</f>
        <v>44886.416666666664</v>
      </c>
      <c r="AH2787" s="69" t="str">
        <f t="shared" ca="1" si="525"/>
        <v>Out of TAT</v>
      </c>
      <c r="AI2787" s="69">
        <f t="shared" ca="1" si="526"/>
        <v>20541</v>
      </c>
      <c r="AJ2787" s="69" t="str">
        <f ca="1">IF(AI2787&lt;0,"0-12",IFERROR(VLOOKUP(AI2787,Breakup[],2,FALSE),"&gt;24"))</f>
        <v>&gt;24</v>
      </c>
      <c r="AK2787" s="69" t="str">
        <f>VLOOKUP(V2787,Master!B:D,3,FALSE)</f>
        <v>South</v>
      </c>
      <c r="AL2787" s="69" t="str">
        <f t="shared" si="527"/>
        <v>Bangalore</v>
      </c>
    </row>
    <row r="2788" spans="1:38">
      <c r="A2788" s="13" t="s">
        <v>5888</v>
      </c>
      <c r="B2788" s="54">
        <v>44701.5704086806</v>
      </c>
      <c r="C2788" s="13" t="s">
        <v>149</v>
      </c>
      <c r="D2788" s="13">
        <v>1550</v>
      </c>
      <c r="E2788" s="13" t="s">
        <v>5889</v>
      </c>
      <c r="F2788" s="13" t="s">
        <v>33</v>
      </c>
      <c r="G2788" s="14">
        <v>1653034421250</v>
      </c>
      <c r="H2788" s="55">
        <v>0.36451388888888903</v>
      </c>
      <c r="I2788" s="33">
        <v>44881.364513888897</v>
      </c>
      <c r="J2788" s="58">
        <v>44881</v>
      </c>
      <c r="K2788" s="13" t="s">
        <v>313</v>
      </c>
      <c r="L2788" s="13" t="s">
        <v>60</v>
      </c>
      <c r="M2788" s="13" t="s">
        <v>314</v>
      </c>
      <c r="N2788" s="13" t="s">
        <v>206</v>
      </c>
      <c r="O2788" s="33" t="s">
        <v>38</v>
      </c>
      <c r="P2788" s="58" t="s">
        <v>38</v>
      </c>
      <c r="Q2788" s="33" t="s">
        <v>207</v>
      </c>
      <c r="R2788" s="14" t="s">
        <v>38</v>
      </c>
      <c r="S2788" s="13" t="s">
        <v>208</v>
      </c>
      <c r="T2788" s="13" t="s">
        <v>209</v>
      </c>
      <c r="U2788" s="33">
        <f t="shared" ca="1" si="516"/>
        <v>45744.56914039352</v>
      </c>
      <c r="V2788" s="13" t="str">
        <f t="shared" si="517"/>
        <v>Hyderabad</v>
      </c>
      <c r="W2788" s="13" t="str">
        <f t="shared" si="518"/>
        <v>RI</v>
      </c>
      <c r="X2788" s="13">
        <f t="shared" si="519"/>
        <v>8</v>
      </c>
      <c r="Y2788" s="13" t="str">
        <f>IFERROR(VLOOKUP(C2788,ReceivingTeam[],2,FALSE),"HelpDesk")</f>
        <v>Branch office</v>
      </c>
      <c r="Z2788" s="67">
        <f t="shared" si="520"/>
        <v>44882.562499999993</v>
      </c>
      <c r="AA2788" s="68">
        <f t="shared" si="521"/>
        <v>44881</v>
      </c>
      <c r="AB2788" s="69" t="b">
        <f t="shared" si="522"/>
        <v>1</v>
      </c>
      <c r="AC2788" s="70">
        <f t="shared" si="523"/>
        <v>0.5</v>
      </c>
      <c r="AD2788" s="67">
        <f t="shared" si="524"/>
        <v>44882.562499999993</v>
      </c>
      <c r="AE2788" s="67">
        <f>VLOOKUP(V2788,'Branch Wise Work Timelines'!C:G,3,FALSE)+AA2788</f>
        <v>44881.416666666664</v>
      </c>
      <c r="AF2788" s="67">
        <f>IF(V2788="Bangalore",VLOOKUP(V2788,'Branch Wise Work Timelines'!C:G,4,FALSE)+AA2788+1,IF(V2788="Mumbai",VLOOKUP(V2788,'Branch Wise Work Timelines'!C:G,4,FALSE)+AA2788+1,VLOOKUP(V2788,'Branch Wise Work Timelines'!C:G,4,FALSE)+AA2788))</f>
        <v>44881.770833333336</v>
      </c>
      <c r="AG2788" s="67">
        <f>WORKDAY.INTL(AA2788,1,11)+VLOOKUP(V2788,'Branch Wise Work Timelines'!C:G,3,FALSE)</f>
        <v>44882.416666666664</v>
      </c>
      <c r="AH2788" s="69" t="str">
        <f t="shared" ca="1" si="525"/>
        <v>Out of TAT</v>
      </c>
      <c r="AI2788" s="69">
        <f t="shared" ca="1" si="526"/>
        <v>20689</v>
      </c>
      <c r="AJ2788" s="69" t="str">
        <f ca="1">IF(AI2788&lt;0,"0-12",IFERROR(VLOOKUP(AI2788,Breakup[],2,FALSE),"&gt;24"))</f>
        <v>&gt;24</v>
      </c>
      <c r="AK2788" s="69" t="str">
        <f>VLOOKUP(V2788,Master!B:D,3,FALSE)</f>
        <v>South</v>
      </c>
      <c r="AL2788" s="69" t="str">
        <f t="shared" si="527"/>
        <v>Hyderabad</v>
      </c>
    </row>
    <row r="2789" spans="1:38">
      <c r="A2789" s="13" t="s">
        <v>5890</v>
      </c>
      <c r="B2789" s="54">
        <v>44701.557653240699</v>
      </c>
      <c r="C2789" s="13" t="s">
        <v>1232</v>
      </c>
      <c r="D2789" s="13">
        <v>443</v>
      </c>
      <c r="E2789" s="13" t="s">
        <v>5891</v>
      </c>
      <c r="F2789" s="13" t="s">
        <v>33</v>
      </c>
      <c r="G2789" s="14">
        <v>1653035836057</v>
      </c>
      <c r="H2789" s="55">
        <v>0.55974537037036998</v>
      </c>
      <c r="I2789" s="33">
        <v>44885.559745370403</v>
      </c>
      <c r="J2789" s="58">
        <v>44885</v>
      </c>
      <c r="K2789" s="13" t="s">
        <v>213</v>
      </c>
      <c r="L2789" s="13" t="s">
        <v>30</v>
      </c>
      <c r="M2789" s="13" t="s">
        <v>282</v>
      </c>
      <c r="N2789" s="13" t="s">
        <v>206</v>
      </c>
      <c r="O2789" s="33" t="s">
        <v>38</v>
      </c>
      <c r="P2789" s="58" t="s">
        <v>38</v>
      </c>
      <c r="Q2789" s="33" t="s">
        <v>207</v>
      </c>
      <c r="R2789" s="14" t="s">
        <v>38</v>
      </c>
      <c r="S2789" s="13" t="s">
        <v>208</v>
      </c>
      <c r="T2789" s="13" t="s">
        <v>209</v>
      </c>
      <c r="U2789" s="33">
        <f t="shared" ca="1" si="516"/>
        <v>45744.56914039352</v>
      </c>
      <c r="V2789" s="13" t="str">
        <f t="shared" si="517"/>
        <v>Bangalore</v>
      </c>
      <c r="W2789" s="13" t="str">
        <f t="shared" si="518"/>
        <v>RI</v>
      </c>
      <c r="X2789" s="13">
        <f t="shared" si="519"/>
        <v>13</v>
      </c>
      <c r="Y2789" s="13" t="str">
        <f>IFERROR(VLOOKUP(C2789,ReceivingTeam[],2,FALSE),"HelpDesk")</f>
        <v>HelpDesk</v>
      </c>
      <c r="Z2789" s="67">
        <f t="shared" si="520"/>
        <v>44885.916666666664</v>
      </c>
      <c r="AA2789" s="68">
        <f t="shared" si="521"/>
        <v>44885</v>
      </c>
      <c r="AB2789" s="69" t="b">
        <f t="shared" si="522"/>
        <v>0</v>
      </c>
      <c r="AC2789" s="70">
        <f t="shared" si="523"/>
        <v>0.5</v>
      </c>
      <c r="AD2789" s="67">
        <f t="shared" si="524"/>
        <v>44885.916666666664</v>
      </c>
      <c r="AE2789" s="67">
        <f>VLOOKUP(V2789,'Branch Wise Work Timelines'!C:G,3,FALSE)+AA2789</f>
        <v>44885.416666666664</v>
      </c>
      <c r="AF2789" s="67">
        <f>IF(V2789="Bangalore",VLOOKUP(V2789,'Branch Wise Work Timelines'!C:G,4,FALSE)+AA2789+1,IF(V2789="Mumbai",VLOOKUP(V2789,'Branch Wise Work Timelines'!C:G,4,FALSE)+AA2789+1,VLOOKUP(V2789,'Branch Wise Work Timelines'!C:G,4,FALSE)+AA2789))</f>
        <v>44886.104166666664</v>
      </c>
      <c r="AG2789" s="67">
        <f>WORKDAY.INTL(AA2789,1,11)+VLOOKUP(V2789,'Branch Wise Work Timelines'!C:G,3,FALSE)</f>
        <v>44886.416666666664</v>
      </c>
      <c r="AH2789" s="69" t="str">
        <f t="shared" ca="1" si="525"/>
        <v>Out of TAT</v>
      </c>
      <c r="AI2789" s="69">
        <f t="shared" ca="1" si="526"/>
        <v>20608</v>
      </c>
      <c r="AJ2789" s="69" t="str">
        <f ca="1">IF(AI2789&lt;0,"0-12",IFERROR(VLOOKUP(AI2789,Breakup[],2,FALSE),"&gt;24"))</f>
        <v>&gt;24</v>
      </c>
      <c r="AK2789" s="69" t="str">
        <f>VLOOKUP(V2789,Master!B:D,3,FALSE)</f>
        <v>South</v>
      </c>
      <c r="AL2789" s="69" t="str">
        <f t="shared" si="527"/>
        <v>Bangalore</v>
      </c>
    </row>
    <row r="2790" spans="1:38">
      <c r="A2790" s="13" t="s">
        <v>5892</v>
      </c>
      <c r="B2790" s="54">
        <v>44701.544724108797</v>
      </c>
      <c r="C2790" s="13" t="s">
        <v>583</v>
      </c>
      <c r="D2790" s="13">
        <v>1970</v>
      </c>
      <c r="E2790" s="13" t="s">
        <v>5893</v>
      </c>
      <c r="F2790" s="13" t="s">
        <v>15</v>
      </c>
      <c r="G2790" s="14">
        <v>1653032881003</v>
      </c>
      <c r="H2790" s="55">
        <v>0.23653935185185199</v>
      </c>
      <c r="I2790" s="33">
        <v>44891.236539351798</v>
      </c>
      <c r="J2790" s="58">
        <v>44891</v>
      </c>
      <c r="K2790" s="13" t="s">
        <v>213</v>
      </c>
      <c r="L2790" s="13" t="s">
        <v>30</v>
      </c>
      <c r="M2790" s="13" t="s">
        <v>75</v>
      </c>
      <c r="N2790" s="13" t="s">
        <v>1185</v>
      </c>
      <c r="O2790" s="33">
        <v>44891.874490740702</v>
      </c>
      <c r="P2790" s="58">
        <v>44891</v>
      </c>
      <c r="Q2790" s="33" t="s">
        <v>237</v>
      </c>
      <c r="R2790" s="14">
        <v>920</v>
      </c>
      <c r="S2790" s="13" t="s">
        <v>216</v>
      </c>
      <c r="T2790" s="13" t="s">
        <v>217</v>
      </c>
      <c r="U2790" s="33">
        <f t="shared" ca="1" si="516"/>
        <v>45744.56914039352</v>
      </c>
      <c r="V2790" s="13" t="str">
        <f t="shared" si="517"/>
        <v>Bangalore</v>
      </c>
      <c r="W2790" s="13" t="str">
        <f t="shared" si="518"/>
        <v>CLS</v>
      </c>
      <c r="X2790" s="13">
        <f t="shared" si="519"/>
        <v>5</v>
      </c>
      <c r="Y2790" s="13" t="str">
        <f>IFERROR(VLOOKUP(C2790,ReceivingTeam[],2,FALSE),"HelpDesk")</f>
        <v>HelpDesk</v>
      </c>
      <c r="Z2790" s="67">
        <f t="shared" si="520"/>
        <v>44891.916666666664</v>
      </c>
      <c r="AA2790" s="68">
        <f t="shared" si="521"/>
        <v>44891</v>
      </c>
      <c r="AB2790" s="69" t="b">
        <f t="shared" si="522"/>
        <v>1</v>
      </c>
      <c r="AC2790" s="70">
        <f t="shared" si="523"/>
        <v>0.5</v>
      </c>
      <c r="AD2790" s="67">
        <f t="shared" si="524"/>
        <v>44891.916666666664</v>
      </c>
      <c r="AE2790" s="67">
        <f>VLOOKUP(V2790,'Branch Wise Work Timelines'!C:G,3,FALSE)+AA2790</f>
        <v>44891.416666666664</v>
      </c>
      <c r="AF2790" s="67">
        <f>IF(V2790="Bangalore",VLOOKUP(V2790,'Branch Wise Work Timelines'!C:G,4,FALSE)+AA2790+1,IF(V2790="Mumbai",VLOOKUP(V2790,'Branch Wise Work Timelines'!C:G,4,FALSE)+AA2790+1,VLOOKUP(V2790,'Branch Wise Work Timelines'!C:G,4,FALSE)+AA2790))</f>
        <v>44892.104166666664</v>
      </c>
      <c r="AG2790" s="67">
        <f>WORKDAY.INTL(AA2790,1,11)+VLOOKUP(V2790,'Branch Wise Work Timelines'!C:G,3,FALSE)</f>
        <v>44893.416666666664</v>
      </c>
      <c r="AH2790" s="69" t="str">
        <f t="shared" si="525"/>
        <v>Met</v>
      </c>
      <c r="AI2790" s="69">
        <f t="shared" ca="1" si="526"/>
        <v>20464</v>
      </c>
      <c r="AJ2790" s="69" t="str">
        <f ca="1">IF(AI2790&lt;0,"0-12",IFERROR(VLOOKUP(AI2790,Breakup[],2,FALSE),"&gt;24"))</f>
        <v>&gt;24</v>
      </c>
      <c r="AK2790" s="69" t="str">
        <f>VLOOKUP(V2790,Master!B:D,3,FALSE)</f>
        <v>South</v>
      </c>
      <c r="AL2790" s="69" t="str">
        <f t="shared" si="527"/>
        <v>Bangalore-CLS</v>
      </c>
    </row>
    <row r="2791" spans="1:38">
      <c r="A2791" s="13" t="s">
        <v>5894</v>
      </c>
      <c r="B2791" s="54">
        <v>44701.615545983797</v>
      </c>
      <c r="C2791" s="13" t="s">
        <v>901</v>
      </c>
      <c r="D2791" s="13">
        <v>480</v>
      </c>
      <c r="E2791" s="13" t="s">
        <v>5895</v>
      </c>
      <c r="F2791" s="13" t="s">
        <v>33</v>
      </c>
      <c r="G2791" s="14">
        <v>1653041209928</v>
      </c>
      <c r="H2791" s="55">
        <v>0.35787037037037001</v>
      </c>
      <c r="I2791" s="33">
        <v>44881.357870370397</v>
      </c>
      <c r="J2791" s="58">
        <v>44881</v>
      </c>
      <c r="K2791" s="13" t="s">
        <v>213</v>
      </c>
      <c r="L2791" s="13" t="s">
        <v>30</v>
      </c>
      <c r="M2791" s="13" t="s">
        <v>147</v>
      </c>
      <c r="N2791" s="13" t="s">
        <v>206</v>
      </c>
      <c r="O2791" s="33" t="s">
        <v>38</v>
      </c>
      <c r="P2791" s="58" t="s">
        <v>38</v>
      </c>
      <c r="Q2791" s="33" t="s">
        <v>207</v>
      </c>
      <c r="R2791" s="14" t="s">
        <v>38</v>
      </c>
      <c r="S2791" s="13" t="s">
        <v>216</v>
      </c>
      <c r="T2791" s="13" t="s">
        <v>217</v>
      </c>
      <c r="U2791" s="33">
        <f t="shared" ca="1" si="516"/>
        <v>45744.56914039352</v>
      </c>
      <c r="V2791" s="13" t="str">
        <f t="shared" si="517"/>
        <v>Bangalore</v>
      </c>
      <c r="W2791" s="13" t="str">
        <f t="shared" si="518"/>
        <v>RI</v>
      </c>
      <c r="X2791" s="13">
        <f t="shared" si="519"/>
        <v>8</v>
      </c>
      <c r="Y2791" s="13" t="str">
        <f>IFERROR(VLOOKUP(C2791,ReceivingTeam[],2,FALSE),"HelpDesk")</f>
        <v>HelpDesk</v>
      </c>
      <c r="Z2791" s="67">
        <f t="shared" si="520"/>
        <v>44881.916666666664</v>
      </c>
      <c r="AA2791" s="68">
        <f t="shared" si="521"/>
        <v>44881</v>
      </c>
      <c r="AB2791" s="69" t="b">
        <f t="shared" si="522"/>
        <v>1</v>
      </c>
      <c r="AC2791" s="70">
        <f t="shared" si="523"/>
        <v>0.5</v>
      </c>
      <c r="AD2791" s="67">
        <f t="shared" si="524"/>
        <v>44881.916666666664</v>
      </c>
      <c r="AE2791" s="67">
        <f>VLOOKUP(V2791,'Branch Wise Work Timelines'!C:G,3,FALSE)+AA2791</f>
        <v>44881.416666666664</v>
      </c>
      <c r="AF2791" s="67">
        <f>IF(V2791="Bangalore",VLOOKUP(V2791,'Branch Wise Work Timelines'!C:G,4,FALSE)+AA2791+1,IF(V2791="Mumbai",VLOOKUP(V2791,'Branch Wise Work Timelines'!C:G,4,FALSE)+AA2791+1,VLOOKUP(V2791,'Branch Wise Work Timelines'!C:G,4,FALSE)+AA2791))</f>
        <v>44882.104166666664</v>
      </c>
      <c r="AG2791" s="67">
        <f>WORKDAY.INTL(AA2791,1,11)+VLOOKUP(V2791,'Branch Wise Work Timelines'!C:G,3,FALSE)</f>
        <v>44882.416666666664</v>
      </c>
      <c r="AH2791" s="69" t="str">
        <f t="shared" ca="1" si="525"/>
        <v>Out of TAT</v>
      </c>
      <c r="AI2791" s="69">
        <f t="shared" ca="1" si="526"/>
        <v>20704</v>
      </c>
      <c r="AJ2791" s="69" t="str">
        <f ca="1">IF(AI2791&lt;0,"0-12",IFERROR(VLOOKUP(AI2791,Breakup[],2,FALSE),"&gt;24"))</f>
        <v>&gt;24</v>
      </c>
      <c r="AK2791" s="69" t="str">
        <f>VLOOKUP(V2791,Master!B:D,3,FALSE)</f>
        <v>South</v>
      </c>
      <c r="AL2791" s="69" t="str">
        <f t="shared" si="527"/>
        <v>Bangalore</v>
      </c>
    </row>
    <row r="2792" spans="1:38">
      <c r="A2792" s="13" t="s">
        <v>5896</v>
      </c>
      <c r="B2792" s="54">
        <v>44701.624076273103</v>
      </c>
      <c r="C2792" s="13" t="s">
        <v>414</v>
      </c>
      <c r="D2792" s="13">
        <v>545</v>
      </c>
      <c r="E2792" s="13" t="s">
        <v>5897</v>
      </c>
      <c r="F2792" s="13" t="s">
        <v>24</v>
      </c>
      <c r="G2792" s="14">
        <v>1653042672897</v>
      </c>
      <c r="H2792" s="55">
        <v>0.37300925925925899</v>
      </c>
      <c r="I2792" s="33">
        <v>44881.373009259303</v>
      </c>
      <c r="J2792" s="58">
        <v>44881</v>
      </c>
      <c r="K2792" s="13" t="s">
        <v>397</v>
      </c>
      <c r="L2792" s="13" t="s">
        <v>50</v>
      </c>
      <c r="M2792" s="13" t="s">
        <v>414</v>
      </c>
      <c r="N2792" s="13" t="s">
        <v>215</v>
      </c>
      <c r="O2792" s="33" t="s">
        <v>38</v>
      </c>
      <c r="P2792" s="58" t="s">
        <v>38</v>
      </c>
      <c r="Q2792" s="33" t="s">
        <v>207</v>
      </c>
      <c r="R2792" s="14" t="s">
        <v>38</v>
      </c>
      <c r="S2792" s="13" t="s">
        <v>216</v>
      </c>
      <c r="T2792" s="13" t="s">
        <v>217</v>
      </c>
      <c r="U2792" s="33">
        <f t="shared" ca="1" si="516"/>
        <v>45744.56914039352</v>
      </c>
      <c r="V2792" s="13" t="str">
        <f t="shared" si="517"/>
        <v>Cochin</v>
      </c>
      <c r="W2792" s="13" t="str">
        <f t="shared" si="518"/>
        <v>DOMI</v>
      </c>
      <c r="X2792" s="13">
        <f t="shared" si="519"/>
        <v>8</v>
      </c>
      <c r="Y2792" s="13" t="str">
        <f>IFERROR(VLOOKUP(C2792,ReceivingTeam[],2,FALSE),"HelpDesk")</f>
        <v>HelpDesk</v>
      </c>
      <c r="Z2792" s="67">
        <f t="shared" si="520"/>
        <v>44882.562499999993</v>
      </c>
      <c r="AA2792" s="68">
        <f t="shared" si="521"/>
        <v>44881</v>
      </c>
      <c r="AB2792" s="69" t="b">
        <f t="shared" si="522"/>
        <v>1</v>
      </c>
      <c r="AC2792" s="70">
        <f t="shared" si="523"/>
        <v>0.5</v>
      </c>
      <c r="AD2792" s="67">
        <f t="shared" si="524"/>
        <v>44882.562499999993</v>
      </c>
      <c r="AE2792" s="67">
        <f>VLOOKUP(V2792,'Branch Wise Work Timelines'!C:G,3,FALSE)+AA2792</f>
        <v>44881.416666666664</v>
      </c>
      <c r="AF2792" s="67">
        <f>IF(V2792="Bangalore",VLOOKUP(V2792,'Branch Wise Work Timelines'!C:G,4,FALSE)+AA2792+1,IF(V2792="Mumbai",VLOOKUP(V2792,'Branch Wise Work Timelines'!C:G,4,FALSE)+AA2792+1,VLOOKUP(V2792,'Branch Wise Work Timelines'!C:G,4,FALSE)+AA2792))</f>
        <v>44881.770833333336</v>
      </c>
      <c r="AG2792" s="67">
        <f>WORKDAY.INTL(AA2792,1,11)+VLOOKUP(V2792,'Branch Wise Work Timelines'!C:G,3,FALSE)</f>
        <v>44882.416666666664</v>
      </c>
      <c r="AH2792" s="69" t="str">
        <f t="shared" ca="1" si="525"/>
        <v>Out of TAT</v>
      </c>
      <c r="AI2792" s="69">
        <f t="shared" ca="1" si="526"/>
        <v>20689</v>
      </c>
      <c r="AJ2792" s="69" t="str">
        <f ca="1">IF(AI2792&lt;0,"0-12",IFERROR(VLOOKUP(AI2792,Breakup[],2,FALSE),"&gt;24"))</f>
        <v>&gt;24</v>
      </c>
      <c r="AK2792" s="69" t="str">
        <f>VLOOKUP(V2792,Master!B:D,3,FALSE)</f>
        <v>South</v>
      </c>
      <c r="AL2792" s="69" t="str">
        <f t="shared" si="527"/>
        <v>Cochin</v>
      </c>
    </row>
    <row r="2793" spans="1:38">
      <c r="A2793" s="13" t="s">
        <v>5898</v>
      </c>
      <c r="B2793" s="54">
        <v>44701.461318287002</v>
      </c>
      <c r="C2793" s="13" t="s">
        <v>344</v>
      </c>
      <c r="D2793" s="13">
        <v>1359</v>
      </c>
      <c r="E2793" s="13" t="s">
        <v>5899</v>
      </c>
      <c r="F2793" s="13" t="s">
        <v>33</v>
      </c>
      <c r="G2793" s="14">
        <v>1653025138774</v>
      </c>
      <c r="H2793" s="55">
        <v>0.38130787037037001</v>
      </c>
      <c r="I2793" s="33">
        <v>44889.381307870397</v>
      </c>
      <c r="J2793" s="58">
        <v>44889</v>
      </c>
      <c r="K2793" s="13" t="s">
        <v>263</v>
      </c>
      <c r="L2793" s="13" t="s">
        <v>69</v>
      </c>
      <c r="M2793" s="13" t="s">
        <v>103</v>
      </c>
      <c r="N2793" s="13" t="s">
        <v>206</v>
      </c>
      <c r="O2793" s="33" t="s">
        <v>38</v>
      </c>
      <c r="P2793" s="58" t="s">
        <v>38</v>
      </c>
      <c r="Q2793" s="33" t="s">
        <v>207</v>
      </c>
      <c r="R2793" s="14" t="s">
        <v>38</v>
      </c>
      <c r="S2793" s="13" t="s">
        <v>208</v>
      </c>
      <c r="T2793" s="13" t="s">
        <v>209</v>
      </c>
      <c r="U2793" s="33">
        <f t="shared" ca="1" si="516"/>
        <v>45744.56914039352</v>
      </c>
      <c r="V2793" s="13" t="str">
        <f t="shared" si="517"/>
        <v>Mumbai</v>
      </c>
      <c r="W2793" s="13" t="str">
        <f t="shared" si="518"/>
        <v>RI</v>
      </c>
      <c r="X2793" s="13">
        <f t="shared" si="519"/>
        <v>9</v>
      </c>
      <c r="Y2793" s="13" t="str">
        <f>IFERROR(VLOOKUP(C2793,ReceivingTeam[],2,FALSE),"HelpDesk")</f>
        <v>HelpDesk</v>
      </c>
      <c r="Z2793" s="67">
        <f t="shared" si="520"/>
        <v>44889.916666666664</v>
      </c>
      <c r="AA2793" s="68">
        <f t="shared" si="521"/>
        <v>44889</v>
      </c>
      <c r="AB2793" s="69" t="b">
        <f t="shared" si="522"/>
        <v>1</v>
      </c>
      <c r="AC2793" s="70">
        <f t="shared" si="523"/>
        <v>0.5</v>
      </c>
      <c r="AD2793" s="67">
        <f t="shared" si="524"/>
        <v>44889.916666666664</v>
      </c>
      <c r="AE2793" s="67">
        <f>VLOOKUP(V2793,'Branch Wise Work Timelines'!C:G,3,FALSE)+AA2793</f>
        <v>44889.416666666664</v>
      </c>
      <c r="AF2793" s="67">
        <f>IF(V2793="Bangalore",VLOOKUP(V2793,'Branch Wise Work Timelines'!C:G,4,FALSE)+AA2793+1,IF(V2793="Mumbai",VLOOKUP(V2793,'Branch Wise Work Timelines'!C:G,4,FALSE)+AA2793+1,VLOOKUP(V2793,'Branch Wise Work Timelines'!C:G,4,FALSE)+AA2793))</f>
        <v>44890.25</v>
      </c>
      <c r="AG2793" s="67">
        <f>WORKDAY.INTL(AA2793,1,11)+VLOOKUP(V2793,'Branch Wise Work Timelines'!C:G,3,FALSE)</f>
        <v>44890.416666666664</v>
      </c>
      <c r="AH2793" s="69" t="str">
        <f t="shared" ca="1" si="525"/>
        <v>Out of TAT</v>
      </c>
      <c r="AI2793" s="69">
        <f t="shared" ca="1" si="526"/>
        <v>20512</v>
      </c>
      <c r="AJ2793" s="69" t="str">
        <f ca="1">IF(AI2793&lt;0,"0-12",IFERROR(VLOOKUP(AI2793,Breakup[],2,FALSE),"&gt;24"))</f>
        <v>&gt;24</v>
      </c>
      <c r="AK2793" s="69" t="str">
        <f>VLOOKUP(V2793,Master!B:D,3,FALSE)</f>
        <v>East</v>
      </c>
      <c r="AL2793" s="69" t="str">
        <f t="shared" si="527"/>
        <v>Mumbai</v>
      </c>
    </row>
    <row r="2794" spans="1:38">
      <c r="A2794" s="13" t="s">
        <v>5900</v>
      </c>
      <c r="B2794" s="54">
        <v>44701.625554745398</v>
      </c>
      <c r="C2794" s="13" t="s">
        <v>261</v>
      </c>
      <c r="D2794" s="13">
        <v>72</v>
      </c>
      <c r="E2794" s="13" t="s">
        <v>5901</v>
      </c>
      <c r="F2794" s="13" t="s">
        <v>33</v>
      </c>
      <c r="G2794" s="14">
        <v>1653040895232</v>
      </c>
      <c r="H2794" s="55">
        <v>0.480949074074074</v>
      </c>
      <c r="I2794" s="33">
        <v>44885.480949074103</v>
      </c>
      <c r="J2794" s="58">
        <v>44885</v>
      </c>
      <c r="K2794" s="13" t="s">
        <v>263</v>
      </c>
      <c r="L2794" s="13" t="s">
        <v>69</v>
      </c>
      <c r="M2794" s="13" t="s">
        <v>101</v>
      </c>
      <c r="N2794" s="13" t="s">
        <v>206</v>
      </c>
      <c r="O2794" s="33" t="s">
        <v>38</v>
      </c>
      <c r="P2794" s="58" t="s">
        <v>38</v>
      </c>
      <c r="Q2794" s="33" t="s">
        <v>207</v>
      </c>
      <c r="R2794" s="14" t="s">
        <v>38</v>
      </c>
      <c r="S2794" s="13" t="s">
        <v>208</v>
      </c>
      <c r="T2794" s="13" t="s">
        <v>209</v>
      </c>
      <c r="U2794" s="33">
        <f t="shared" ca="1" si="516"/>
        <v>45744.56914039352</v>
      </c>
      <c r="V2794" s="13" t="str">
        <f t="shared" si="517"/>
        <v>Mumbai</v>
      </c>
      <c r="W2794" s="13" t="str">
        <f t="shared" si="518"/>
        <v>RI</v>
      </c>
      <c r="X2794" s="13">
        <f t="shared" si="519"/>
        <v>11</v>
      </c>
      <c r="Y2794" s="13" t="str">
        <f>IFERROR(VLOOKUP(C2794,ReceivingTeam[],2,FALSE),"HelpDesk")</f>
        <v>HelpDesk</v>
      </c>
      <c r="Z2794" s="67">
        <f t="shared" si="520"/>
        <v>44885.916666666664</v>
      </c>
      <c r="AA2794" s="68">
        <f t="shared" si="521"/>
        <v>44885</v>
      </c>
      <c r="AB2794" s="69" t="b">
        <f t="shared" si="522"/>
        <v>0</v>
      </c>
      <c r="AC2794" s="70">
        <f t="shared" si="523"/>
        <v>0.5</v>
      </c>
      <c r="AD2794" s="67">
        <f t="shared" si="524"/>
        <v>44885.916666666664</v>
      </c>
      <c r="AE2794" s="67">
        <f>VLOOKUP(V2794,'Branch Wise Work Timelines'!C:G,3,FALSE)+AA2794</f>
        <v>44885.416666666664</v>
      </c>
      <c r="AF2794" s="67">
        <f>IF(V2794="Bangalore",VLOOKUP(V2794,'Branch Wise Work Timelines'!C:G,4,FALSE)+AA2794+1,IF(V2794="Mumbai",VLOOKUP(V2794,'Branch Wise Work Timelines'!C:G,4,FALSE)+AA2794+1,VLOOKUP(V2794,'Branch Wise Work Timelines'!C:G,4,FALSE)+AA2794))</f>
        <v>44886.25</v>
      </c>
      <c r="AG2794" s="67">
        <f>WORKDAY.INTL(AA2794,1,11)+VLOOKUP(V2794,'Branch Wise Work Timelines'!C:G,3,FALSE)</f>
        <v>44886.416666666664</v>
      </c>
      <c r="AH2794" s="69" t="str">
        <f t="shared" ca="1" si="525"/>
        <v>Out of TAT</v>
      </c>
      <c r="AI2794" s="69">
        <f t="shared" ca="1" si="526"/>
        <v>20608</v>
      </c>
      <c r="AJ2794" s="69" t="str">
        <f ca="1">IF(AI2794&lt;0,"0-12",IFERROR(VLOOKUP(AI2794,Breakup[],2,FALSE),"&gt;24"))</f>
        <v>&gt;24</v>
      </c>
      <c r="AK2794" s="69" t="str">
        <f>VLOOKUP(V2794,Master!B:D,3,FALSE)</f>
        <v>East</v>
      </c>
      <c r="AL2794" s="69" t="str">
        <f t="shared" si="527"/>
        <v>Mumbai</v>
      </c>
    </row>
    <row r="2795" spans="1:38">
      <c r="A2795" s="13" t="s">
        <v>5902</v>
      </c>
      <c r="B2795" s="54">
        <v>44701.565208298598</v>
      </c>
      <c r="C2795" s="13" t="s">
        <v>121</v>
      </c>
      <c r="D2795" s="13">
        <v>767</v>
      </c>
      <c r="E2795" s="13" t="s">
        <v>5903</v>
      </c>
      <c r="F2795" s="13" t="s">
        <v>33</v>
      </c>
      <c r="G2795" s="14">
        <v>1653036048991</v>
      </c>
      <c r="H2795" s="55">
        <v>0.45402777777777797</v>
      </c>
      <c r="I2795" s="33">
        <v>44885.4540277778</v>
      </c>
      <c r="J2795" s="58">
        <v>44885</v>
      </c>
      <c r="K2795" s="13" t="s">
        <v>263</v>
      </c>
      <c r="L2795" s="13" t="s">
        <v>69</v>
      </c>
      <c r="M2795" s="13" t="s">
        <v>101</v>
      </c>
      <c r="N2795" s="13" t="s">
        <v>206</v>
      </c>
      <c r="O2795" s="33" t="s">
        <v>38</v>
      </c>
      <c r="P2795" s="58" t="s">
        <v>38</v>
      </c>
      <c r="Q2795" s="33" t="s">
        <v>207</v>
      </c>
      <c r="R2795" s="14" t="s">
        <v>38</v>
      </c>
      <c r="S2795" s="13" t="s">
        <v>208</v>
      </c>
      <c r="T2795" s="13" t="s">
        <v>209</v>
      </c>
      <c r="U2795" s="33">
        <f t="shared" ca="1" si="516"/>
        <v>45744.56914039352</v>
      </c>
      <c r="V2795" s="13" t="str">
        <f t="shared" si="517"/>
        <v>Mumbai</v>
      </c>
      <c r="W2795" s="13" t="str">
        <f t="shared" si="518"/>
        <v>RI</v>
      </c>
      <c r="X2795" s="13">
        <f t="shared" si="519"/>
        <v>10</v>
      </c>
      <c r="Y2795" s="13" t="str">
        <f>IFERROR(VLOOKUP(C2795,ReceivingTeam[],2,FALSE),"HelpDesk")</f>
        <v>Branch office</v>
      </c>
      <c r="Z2795" s="67">
        <f t="shared" si="520"/>
        <v>44885.916666666664</v>
      </c>
      <c r="AA2795" s="68">
        <f t="shared" si="521"/>
        <v>44885</v>
      </c>
      <c r="AB2795" s="69" t="b">
        <f t="shared" si="522"/>
        <v>0</v>
      </c>
      <c r="AC2795" s="70">
        <f t="shared" si="523"/>
        <v>0.5</v>
      </c>
      <c r="AD2795" s="67">
        <f t="shared" si="524"/>
        <v>44885.916666666664</v>
      </c>
      <c r="AE2795" s="67">
        <f>VLOOKUP(V2795,'Branch Wise Work Timelines'!C:G,3,FALSE)+AA2795</f>
        <v>44885.416666666664</v>
      </c>
      <c r="AF2795" s="67">
        <f>IF(V2795="Bangalore",VLOOKUP(V2795,'Branch Wise Work Timelines'!C:G,4,FALSE)+AA2795+1,IF(V2795="Mumbai",VLOOKUP(V2795,'Branch Wise Work Timelines'!C:G,4,FALSE)+AA2795+1,VLOOKUP(V2795,'Branch Wise Work Timelines'!C:G,4,FALSE)+AA2795))</f>
        <v>44886.25</v>
      </c>
      <c r="AG2795" s="67">
        <f>WORKDAY.INTL(AA2795,1,11)+VLOOKUP(V2795,'Branch Wise Work Timelines'!C:G,3,FALSE)</f>
        <v>44886.416666666664</v>
      </c>
      <c r="AH2795" s="69" t="str">
        <f t="shared" ca="1" si="525"/>
        <v>Out of TAT</v>
      </c>
      <c r="AI2795" s="69">
        <f t="shared" ca="1" si="526"/>
        <v>20608</v>
      </c>
      <c r="AJ2795" s="69" t="str">
        <f ca="1">IF(AI2795&lt;0,"0-12",IFERROR(VLOOKUP(AI2795,Breakup[],2,FALSE),"&gt;24"))</f>
        <v>&gt;24</v>
      </c>
      <c r="AK2795" s="69" t="str">
        <f>VLOOKUP(V2795,Master!B:D,3,FALSE)</f>
        <v>East</v>
      </c>
      <c r="AL2795" s="69" t="str">
        <f t="shared" si="527"/>
        <v>Mumbai</v>
      </c>
    </row>
    <row r="2796" spans="1:38">
      <c r="A2796" s="13" t="s">
        <v>5904</v>
      </c>
      <c r="B2796" s="54">
        <v>44701.656178703699</v>
      </c>
      <c r="C2796" s="13" t="s">
        <v>252</v>
      </c>
      <c r="D2796" s="13">
        <v>1029</v>
      </c>
      <c r="E2796" s="13" t="s">
        <v>5905</v>
      </c>
      <c r="F2796" s="13" t="s">
        <v>15</v>
      </c>
      <c r="G2796" s="14">
        <v>1653043498252</v>
      </c>
      <c r="H2796" s="55">
        <v>0.65202546296296304</v>
      </c>
      <c r="I2796" s="33">
        <v>44884.652025463001</v>
      </c>
      <c r="J2796" s="58">
        <v>44884</v>
      </c>
      <c r="K2796" s="13" t="s">
        <v>213</v>
      </c>
      <c r="L2796" s="13" t="s">
        <v>30</v>
      </c>
      <c r="M2796" s="13" t="s">
        <v>214</v>
      </c>
      <c r="N2796" s="13" t="s">
        <v>206</v>
      </c>
      <c r="O2796" s="33" t="s">
        <v>38</v>
      </c>
      <c r="P2796" s="58" t="s">
        <v>38</v>
      </c>
      <c r="Q2796" s="33" t="s">
        <v>207</v>
      </c>
      <c r="R2796" s="14" t="s">
        <v>38</v>
      </c>
      <c r="S2796" s="13" t="s">
        <v>216</v>
      </c>
      <c r="T2796" s="13" t="s">
        <v>217</v>
      </c>
      <c r="U2796" s="33">
        <f t="shared" ca="1" si="516"/>
        <v>45744.56914039352</v>
      </c>
      <c r="V2796" s="13" t="str">
        <f t="shared" si="517"/>
        <v>Bangalore</v>
      </c>
      <c r="W2796" s="13" t="str">
        <f t="shared" si="518"/>
        <v>CLS</v>
      </c>
      <c r="X2796" s="13">
        <f t="shared" si="519"/>
        <v>15</v>
      </c>
      <c r="Y2796" s="13" t="str">
        <f>IFERROR(VLOOKUP(C2796,ReceivingTeam[],2,FALSE),"HelpDesk")</f>
        <v>HelpDesk</v>
      </c>
      <c r="Z2796" s="67">
        <f t="shared" si="520"/>
        <v>44886.464525463001</v>
      </c>
      <c r="AA2796" s="68">
        <f t="shared" si="521"/>
        <v>44884</v>
      </c>
      <c r="AB2796" s="69" t="b">
        <f t="shared" si="522"/>
        <v>1</v>
      </c>
      <c r="AC2796" s="70">
        <f t="shared" si="523"/>
        <v>0.5</v>
      </c>
      <c r="AD2796" s="67">
        <f t="shared" si="524"/>
        <v>44886.464525463001</v>
      </c>
      <c r="AE2796" s="67">
        <f>VLOOKUP(V2796,'Branch Wise Work Timelines'!C:G,3,FALSE)+AA2796</f>
        <v>44884.416666666664</v>
      </c>
      <c r="AF2796" s="67">
        <f>IF(V2796="Bangalore",VLOOKUP(V2796,'Branch Wise Work Timelines'!C:G,4,FALSE)+AA2796+1,IF(V2796="Mumbai",VLOOKUP(V2796,'Branch Wise Work Timelines'!C:G,4,FALSE)+AA2796+1,VLOOKUP(V2796,'Branch Wise Work Timelines'!C:G,4,FALSE)+AA2796))</f>
        <v>44885.104166666664</v>
      </c>
      <c r="AG2796" s="67">
        <f>WORKDAY.INTL(AA2796,1,11)+VLOOKUP(V2796,'Branch Wise Work Timelines'!C:G,3,FALSE)</f>
        <v>44886.416666666664</v>
      </c>
      <c r="AH2796" s="69" t="str">
        <f t="shared" ca="1" si="525"/>
        <v>Out of TAT</v>
      </c>
      <c r="AI2796" s="69">
        <f t="shared" ca="1" si="526"/>
        <v>20595</v>
      </c>
      <c r="AJ2796" s="69" t="str">
        <f ca="1">IF(AI2796&lt;0,"0-12",IFERROR(VLOOKUP(AI2796,Breakup[],2,FALSE),"&gt;24"))</f>
        <v>&gt;24</v>
      </c>
      <c r="AK2796" s="69" t="str">
        <f>VLOOKUP(V2796,Master!B:D,3,FALSE)</f>
        <v>South</v>
      </c>
      <c r="AL2796" s="69" t="str">
        <f t="shared" si="527"/>
        <v>Bangalore-CLS</v>
      </c>
    </row>
    <row r="2797" spans="1:38">
      <c r="A2797" s="13" t="s">
        <v>5906</v>
      </c>
      <c r="B2797" s="54">
        <v>44701.656881631898</v>
      </c>
      <c r="C2797" s="13" t="s">
        <v>252</v>
      </c>
      <c r="D2797" s="13">
        <v>1608</v>
      </c>
      <c r="E2797" s="13" t="s">
        <v>5907</v>
      </c>
      <c r="F2797" s="13" t="s">
        <v>15</v>
      </c>
      <c r="G2797" s="14">
        <v>1653043498252</v>
      </c>
      <c r="H2797" s="55">
        <v>0.88368055555555503</v>
      </c>
      <c r="I2797" s="33">
        <v>44886.883680555598</v>
      </c>
      <c r="J2797" s="58">
        <v>44886</v>
      </c>
      <c r="K2797" s="13" t="s">
        <v>213</v>
      </c>
      <c r="L2797" s="13" t="s">
        <v>30</v>
      </c>
      <c r="M2797" s="13" t="s">
        <v>214</v>
      </c>
      <c r="N2797" s="13" t="s">
        <v>206</v>
      </c>
      <c r="O2797" s="33" t="s">
        <v>38</v>
      </c>
      <c r="P2797" s="58" t="s">
        <v>38</v>
      </c>
      <c r="Q2797" s="33" t="s">
        <v>207</v>
      </c>
      <c r="R2797" s="14" t="s">
        <v>38</v>
      </c>
      <c r="S2797" s="13" t="s">
        <v>216</v>
      </c>
      <c r="T2797" s="13" t="s">
        <v>217</v>
      </c>
      <c r="U2797" s="33">
        <f t="shared" ca="1" si="516"/>
        <v>45744.56914039352</v>
      </c>
      <c r="V2797" s="13" t="str">
        <f t="shared" si="517"/>
        <v>Bangalore</v>
      </c>
      <c r="W2797" s="13" t="str">
        <f t="shared" si="518"/>
        <v>CLS</v>
      </c>
      <c r="X2797" s="13">
        <f t="shared" si="519"/>
        <v>21</v>
      </c>
      <c r="Y2797" s="13" t="str">
        <f>IFERROR(VLOOKUP(C2797,ReceivingTeam[],2,FALSE),"HelpDesk")</f>
        <v>HelpDesk</v>
      </c>
      <c r="Z2797" s="67">
        <f t="shared" si="520"/>
        <v>44887.696180555598</v>
      </c>
      <c r="AA2797" s="68">
        <f t="shared" si="521"/>
        <v>44886</v>
      </c>
      <c r="AB2797" s="69" t="b">
        <f t="shared" si="522"/>
        <v>1</v>
      </c>
      <c r="AC2797" s="70">
        <f t="shared" si="523"/>
        <v>0.5</v>
      </c>
      <c r="AD2797" s="67">
        <f t="shared" si="524"/>
        <v>44887.696180555598</v>
      </c>
      <c r="AE2797" s="67">
        <f>VLOOKUP(V2797,'Branch Wise Work Timelines'!C:G,3,FALSE)+AA2797</f>
        <v>44886.416666666664</v>
      </c>
      <c r="AF2797" s="67">
        <f>IF(V2797="Bangalore",VLOOKUP(V2797,'Branch Wise Work Timelines'!C:G,4,FALSE)+AA2797+1,IF(V2797="Mumbai",VLOOKUP(V2797,'Branch Wise Work Timelines'!C:G,4,FALSE)+AA2797+1,VLOOKUP(V2797,'Branch Wise Work Timelines'!C:G,4,FALSE)+AA2797))</f>
        <v>44887.104166666664</v>
      </c>
      <c r="AG2797" s="67">
        <f>WORKDAY.INTL(AA2797,1,11)+VLOOKUP(V2797,'Branch Wise Work Timelines'!C:G,3,FALSE)</f>
        <v>44887.416666666664</v>
      </c>
      <c r="AH2797" s="69" t="str">
        <f t="shared" ca="1" si="525"/>
        <v>Out of TAT</v>
      </c>
      <c r="AI2797" s="69">
        <f t="shared" ca="1" si="526"/>
        <v>20565</v>
      </c>
      <c r="AJ2797" s="69" t="str">
        <f ca="1">IF(AI2797&lt;0,"0-12",IFERROR(VLOOKUP(AI2797,Breakup[],2,FALSE),"&gt;24"))</f>
        <v>&gt;24</v>
      </c>
      <c r="AK2797" s="69" t="str">
        <f>VLOOKUP(V2797,Master!B:D,3,FALSE)</f>
        <v>South</v>
      </c>
      <c r="AL2797" s="69" t="str">
        <f t="shared" si="527"/>
        <v>Bangalore-CLS</v>
      </c>
    </row>
    <row r="2798" spans="1:38">
      <c r="A2798" s="13" t="s">
        <v>5908</v>
      </c>
      <c r="B2798" s="54">
        <v>44701.640252233803</v>
      </c>
      <c r="C2798" s="13" t="s">
        <v>114</v>
      </c>
      <c r="D2798" s="13">
        <v>1984</v>
      </c>
      <c r="E2798" s="13" t="s">
        <v>5909</v>
      </c>
      <c r="F2798" s="13" t="s">
        <v>33</v>
      </c>
      <c r="G2798" s="14">
        <v>1653041377165</v>
      </c>
      <c r="H2798" s="55">
        <v>0.322465277777778</v>
      </c>
      <c r="I2798" s="33">
        <v>44888.322465277801</v>
      </c>
      <c r="J2798" s="58">
        <v>44888</v>
      </c>
      <c r="K2798" s="13" t="s">
        <v>263</v>
      </c>
      <c r="L2798" s="13" t="s">
        <v>69</v>
      </c>
      <c r="M2798" s="13" t="s">
        <v>101</v>
      </c>
      <c r="N2798" s="13" t="s">
        <v>206</v>
      </c>
      <c r="O2798" s="33" t="s">
        <v>38</v>
      </c>
      <c r="P2798" s="58" t="s">
        <v>38</v>
      </c>
      <c r="Q2798" s="33" t="s">
        <v>207</v>
      </c>
      <c r="R2798" s="14" t="s">
        <v>38</v>
      </c>
      <c r="S2798" s="13" t="s">
        <v>208</v>
      </c>
      <c r="T2798" s="13" t="s">
        <v>209</v>
      </c>
      <c r="U2798" s="33">
        <f t="shared" ca="1" si="516"/>
        <v>45744.56914039352</v>
      </c>
      <c r="V2798" s="13" t="str">
        <f t="shared" si="517"/>
        <v>Mumbai</v>
      </c>
      <c r="W2798" s="13" t="str">
        <f t="shared" si="518"/>
        <v>RI</v>
      </c>
      <c r="X2798" s="13">
        <f t="shared" si="519"/>
        <v>7</v>
      </c>
      <c r="Y2798" s="13" t="str">
        <f>IFERROR(VLOOKUP(C2798,ReceivingTeam[],2,FALSE),"HelpDesk")</f>
        <v>Branch office</v>
      </c>
      <c r="Z2798" s="67">
        <f t="shared" si="520"/>
        <v>44888.916666666664</v>
      </c>
      <c r="AA2798" s="68">
        <f t="shared" si="521"/>
        <v>44888</v>
      </c>
      <c r="AB2798" s="69" t="b">
        <f t="shared" si="522"/>
        <v>1</v>
      </c>
      <c r="AC2798" s="70">
        <f t="shared" si="523"/>
        <v>0.5</v>
      </c>
      <c r="AD2798" s="67">
        <f t="shared" si="524"/>
        <v>44888.916666666664</v>
      </c>
      <c r="AE2798" s="67">
        <f>VLOOKUP(V2798,'Branch Wise Work Timelines'!C:G,3,FALSE)+AA2798</f>
        <v>44888.416666666664</v>
      </c>
      <c r="AF2798" s="67">
        <f>IF(V2798="Bangalore",VLOOKUP(V2798,'Branch Wise Work Timelines'!C:G,4,FALSE)+AA2798+1,IF(V2798="Mumbai",VLOOKUP(V2798,'Branch Wise Work Timelines'!C:G,4,FALSE)+AA2798+1,VLOOKUP(V2798,'Branch Wise Work Timelines'!C:G,4,FALSE)+AA2798))</f>
        <v>44889.25</v>
      </c>
      <c r="AG2798" s="67">
        <f>WORKDAY.INTL(AA2798,1,11)+VLOOKUP(V2798,'Branch Wise Work Timelines'!C:G,3,FALSE)</f>
        <v>44889.416666666664</v>
      </c>
      <c r="AH2798" s="69" t="str">
        <f t="shared" ca="1" si="525"/>
        <v>Out of TAT</v>
      </c>
      <c r="AI2798" s="69">
        <f t="shared" ca="1" si="526"/>
        <v>20536</v>
      </c>
      <c r="AJ2798" s="69" t="str">
        <f ca="1">IF(AI2798&lt;0,"0-12",IFERROR(VLOOKUP(AI2798,Breakup[],2,FALSE),"&gt;24"))</f>
        <v>&gt;24</v>
      </c>
      <c r="AK2798" s="69" t="str">
        <f>VLOOKUP(V2798,Master!B:D,3,FALSE)</f>
        <v>East</v>
      </c>
      <c r="AL2798" s="69" t="str">
        <f t="shared" si="527"/>
        <v>Mumbai</v>
      </c>
    </row>
    <row r="2799" spans="1:38">
      <c r="A2799" s="13" t="s">
        <v>5910</v>
      </c>
      <c r="B2799" s="54">
        <v>44701.533994907397</v>
      </c>
      <c r="C2799" s="13" t="s">
        <v>363</v>
      </c>
      <c r="D2799" s="13">
        <v>691</v>
      </c>
      <c r="E2799" s="13" t="s">
        <v>5911</v>
      </c>
      <c r="F2799" s="13" t="s">
        <v>24</v>
      </c>
      <c r="G2799" s="14">
        <v>1653032962527</v>
      </c>
      <c r="H2799" s="55">
        <v>0.86885416666666704</v>
      </c>
      <c r="I2799" s="33">
        <v>44887.8688541667</v>
      </c>
      <c r="J2799" s="58">
        <v>44887</v>
      </c>
      <c r="K2799" s="13" t="s">
        <v>213</v>
      </c>
      <c r="L2799" s="13" t="s">
        <v>30</v>
      </c>
      <c r="M2799" s="13" t="s">
        <v>282</v>
      </c>
      <c r="N2799" s="13" t="s">
        <v>206</v>
      </c>
      <c r="O2799" s="33" t="s">
        <v>38</v>
      </c>
      <c r="P2799" s="58" t="s">
        <v>38</v>
      </c>
      <c r="Q2799" s="33" t="s">
        <v>207</v>
      </c>
      <c r="R2799" s="14" t="s">
        <v>38</v>
      </c>
      <c r="S2799" s="13" t="s">
        <v>216</v>
      </c>
      <c r="T2799" s="13" t="s">
        <v>278</v>
      </c>
      <c r="U2799" s="33">
        <f t="shared" ca="1" si="516"/>
        <v>45744.56914039352</v>
      </c>
      <c r="V2799" s="13" t="str">
        <f t="shared" si="517"/>
        <v>Bangalore</v>
      </c>
      <c r="W2799" s="13" t="str">
        <f t="shared" si="518"/>
        <v>DOMI</v>
      </c>
      <c r="X2799" s="13">
        <f t="shared" si="519"/>
        <v>20</v>
      </c>
      <c r="Y2799" s="13" t="str">
        <f>IFERROR(VLOOKUP(C2799,ReceivingTeam[],2,FALSE),"HelpDesk")</f>
        <v>HelpDesk</v>
      </c>
      <c r="Z2799" s="67">
        <f t="shared" si="520"/>
        <v>44891.1813541667</v>
      </c>
      <c r="AA2799" s="68">
        <f t="shared" si="521"/>
        <v>44887</v>
      </c>
      <c r="AB2799" s="69" t="b">
        <f t="shared" si="522"/>
        <v>1</v>
      </c>
      <c r="AC2799" s="70">
        <f t="shared" si="523"/>
        <v>3</v>
      </c>
      <c r="AD2799" s="67">
        <f t="shared" si="524"/>
        <v>44891.1813541667</v>
      </c>
      <c r="AE2799" s="67">
        <f>VLOOKUP(V2799,'Branch Wise Work Timelines'!C:G,3,FALSE)+AA2799</f>
        <v>44887.416666666664</v>
      </c>
      <c r="AF2799" s="67">
        <f>IF(V2799="Bangalore",VLOOKUP(V2799,'Branch Wise Work Timelines'!C:G,4,FALSE)+AA2799+1,IF(V2799="Mumbai",VLOOKUP(V2799,'Branch Wise Work Timelines'!C:G,4,FALSE)+AA2799+1,VLOOKUP(V2799,'Branch Wise Work Timelines'!C:G,4,FALSE)+AA2799))</f>
        <v>44888.104166666664</v>
      </c>
      <c r="AG2799" s="67">
        <f>WORKDAY.INTL(AA2799,1,11)+VLOOKUP(V2799,'Branch Wise Work Timelines'!C:G,3,FALSE)</f>
        <v>44888.416666666664</v>
      </c>
      <c r="AH2799" s="69" t="str">
        <f t="shared" ca="1" si="525"/>
        <v>Out of TAT</v>
      </c>
      <c r="AI2799" s="69">
        <f t="shared" ca="1" si="526"/>
        <v>20482</v>
      </c>
      <c r="AJ2799" s="69" t="str">
        <f ca="1">IF(AI2799&lt;0,"0-12",IFERROR(VLOOKUP(AI2799,Breakup[],2,FALSE),"&gt;24"))</f>
        <v>&gt;24</v>
      </c>
      <c r="AK2799" s="69" t="str">
        <f>VLOOKUP(V2799,Master!B:D,3,FALSE)</f>
        <v>South</v>
      </c>
      <c r="AL2799" s="69" t="str">
        <f t="shared" si="527"/>
        <v>Bangalore</v>
      </c>
    </row>
    <row r="2800" spans="1:38">
      <c r="A2800" s="13" t="s">
        <v>5912</v>
      </c>
      <c r="B2800" s="54">
        <v>44701.461595451401</v>
      </c>
      <c r="C2800" s="13" t="s">
        <v>261</v>
      </c>
      <c r="D2800" s="13">
        <v>1555</v>
      </c>
      <c r="E2800" s="13" t="s">
        <v>5913</v>
      </c>
      <c r="F2800" s="13" t="s">
        <v>33</v>
      </c>
      <c r="G2800" s="14">
        <v>1653025138774</v>
      </c>
      <c r="H2800" s="55">
        <v>0.87466435185185198</v>
      </c>
      <c r="I2800" s="33">
        <v>44889.874664351897</v>
      </c>
      <c r="J2800" s="58">
        <v>44889</v>
      </c>
      <c r="K2800" s="13" t="s">
        <v>263</v>
      </c>
      <c r="L2800" s="13" t="s">
        <v>69</v>
      </c>
      <c r="M2800" s="13" t="s">
        <v>103</v>
      </c>
      <c r="N2800" s="13" t="s">
        <v>206</v>
      </c>
      <c r="O2800" s="33" t="s">
        <v>38</v>
      </c>
      <c r="P2800" s="58" t="s">
        <v>38</v>
      </c>
      <c r="Q2800" s="33" t="s">
        <v>207</v>
      </c>
      <c r="R2800" s="14" t="s">
        <v>38</v>
      </c>
      <c r="S2800" s="13" t="s">
        <v>208</v>
      </c>
      <c r="T2800" s="13" t="s">
        <v>209</v>
      </c>
      <c r="U2800" s="33">
        <f t="shared" ca="1" si="516"/>
        <v>45744.56914039352</v>
      </c>
      <c r="V2800" s="13" t="str">
        <f t="shared" si="517"/>
        <v>Mumbai</v>
      </c>
      <c r="W2800" s="13" t="str">
        <f t="shared" si="518"/>
        <v>RI</v>
      </c>
      <c r="X2800" s="13">
        <f t="shared" si="519"/>
        <v>20</v>
      </c>
      <c r="Y2800" s="13" t="str">
        <f>IFERROR(VLOOKUP(C2800,ReceivingTeam[],2,FALSE),"HelpDesk")</f>
        <v>HelpDesk</v>
      </c>
      <c r="Z2800" s="67">
        <f t="shared" si="520"/>
        <v>44890.541331018561</v>
      </c>
      <c r="AA2800" s="68">
        <f t="shared" si="521"/>
        <v>44889</v>
      </c>
      <c r="AB2800" s="69" t="b">
        <f t="shared" si="522"/>
        <v>1</v>
      </c>
      <c r="AC2800" s="70">
        <f t="shared" si="523"/>
        <v>0.5</v>
      </c>
      <c r="AD2800" s="67">
        <f t="shared" si="524"/>
        <v>44890.541331018561</v>
      </c>
      <c r="AE2800" s="67">
        <f>VLOOKUP(V2800,'Branch Wise Work Timelines'!C:G,3,FALSE)+AA2800</f>
        <v>44889.416666666664</v>
      </c>
      <c r="AF2800" s="67">
        <f>IF(V2800="Bangalore",VLOOKUP(V2800,'Branch Wise Work Timelines'!C:G,4,FALSE)+AA2800+1,IF(V2800="Mumbai",VLOOKUP(V2800,'Branch Wise Work Timelines'!C:G,4,FALSE)+AA2800+1,VLOOKUP(V2800,'Branch Wise Work Timelines'!C:G,4,FALSE)+AA2800))</f>
        <v>44890.25</v>
      </c>
      <c r="AG2800" s="67">
        <f>WORKDAY.INTL(AA2800,1,11)+VLOOKUP(V2800,'Branch Wise Work Timelines'!C:G,3,FALSE)</f>
        <v>44890.416666666664</v>
      </c>
      <c r="AH2800" s="69" t="str">
        <f t="shared" ca="1" si="525"/>
        <v>Out of TAT</v>
      </c>
      <c r="AI2800" s="69">
        <f t="shared" ca="1" si="526"/>
        <v>20497</v>
      </c>
      <c r="AJ2800" s="69" t="str">
        <f ca="1">IF(AI2800&lt;0,"0-12",IFERROR(VLOOKUP(AI2800,Breakup[],2,FALSE),"&gt;24"))</f>
        <v>&gt;24</v>
      </c>
      <c r="AK2800" s="69" t="str">
        <f>VLOOKUP(V2800,Master!B:D,3,FALSE)</f>
        <v>East</v>
      </c>
      <c r="AL2800" s="69" t="str">
        <f t="shared" si="527"/>
        <v>Mumbai</v>
      </c>
    </row>
    <row r="2801" spans="1:38">
      <c r="A2801" s="13" t="s">
        <v>5914</v>
      </c>
      <c r="B2801" s="54">
        <v>44701.635116469901</v>
      </c>
      <c r="C2801" s="13" t="s">
        <v>114</v>
      </c>
      <c r="D2801" s="13">
        <v>744</v>
      </c>
      <c r="E2801" s="13" t="s">
        <v>5915</v>
      </c>
      <c r="F2801" s="13" t="s">
        <v>33</v>
      </c>
      <c r="G2801" s="14">
        <v>1653041377165</v>
      </c>
      <c r="H2801" s="55">
        <v>0.364918981481481</v>
      </c>
      <c r="I2801" s="33">
        <v>44884.364918981497</v>
      </c>
      <c r="J2801" s="58">
        <v>44884</v>
      </c>
      <c r="K2801" s="13" t="s">
        <v>263</v>
      </c>
      <c r="L2801" s="13" t="s">
        <v>69</v>
      </c>
      <c r="M2801" s="13" t="s">
        <v>101</v>
      </c>
      <c r="N2801" s="13" t="s">
        <v>206</v>
      </c>
      <c r="O2801" s="33" t="s">
        <v>38</v>
      </c>
      <c r="P2801" s="58" t="s">
        <v>38</v>
      </c>
      <c r="Q2801" s="33" t="s">
        <v>207</v>
      </c>
      <c r="R2801" s="14" t="s">
        <v>38</v>
      </c>
      <c r="S2801" s="13" t="s">
        <v>208</v>
      </c>
      <c r="T2801" s="13" t="s">
        <v>209</v>
      </c>
      <c r="U2801" s="33">
        <f t="shared" ca="1" si="516"/>
        <v>45744.56914039352</v>
      </c>
      <c r="V2801" s="13" t="str">
        <f t="shared" si="517"/>
        <v>Mumbai</v>
      </c>
      <c r="W2801" s="13" t="str">
        <f t="shared" si="518"/>
        <v>RI</v>
      </c>
      <c r="X2801" s="13">
        <f t="shared" si="519"/>
        <v>8</v>
      </c>
      <c r="Y2801" s="13" t="str">
        <f>IFERROR(VLOOKUP(C2801,ReceivingTeam[],2,FALSE),"HelpDesk")</f>
        <v>Branch office</v>
      </c>
      <c r="Z2801" s="67">
        <f t="shared" si="520"/>
        <v>44884.916666666664</v>
      </c>
      <c r="AA2801" s="68">
        <f t="shared" si="521"/>
        <v>44884</v>
      </c>
      <c r="AB2801" s="69" t="b">
        <f t="shared" si="522"/>
        <v>1</v>
      </c>
      <c r="AC2801" s="70">
        <f t="shared" si="523"/>
        <v>0.5</v>
      </c>
      <c r="AD2801" s="67">
        <f t="shared" si="524"/>
        <v>44884.916666666664</v>
      </c>
      <c r="AE2801" s="67">
        <f>VLOOKUP(V2801,'Branch Wise Work Timelines'!C:G,3,FALSE)+AA2801</f>
        <v>44884.416666666664</v>
      </c>
      <c r="AF2801" s="67">
        <f>IF(V2801="Bangalore",VLOOKUP(V2801,'Branch Wise Work Timelines'!C:G,4,FALSE)+AA2801+1,IF(V2801="Mumbai",VLOOKUP(V2801,'Branch Wise Work Timelines'!C:G,4,FALSE)+AA2801+1,VLOOKUP(V2801,'Branch Wise Work Timelines'!C:G,4,FALSE)+AA2801))</f>
        <v>44885.25</v>
      </c>
      <c r="AG2801" s="67">
        <f>WORKDAY.INTL(AA2801,1,11)+VLOOKUP(V2801,'Branch Wise Work Timelines'!C:G,3,FALSE)</f>
        <v>44886.416666666664</v>
      </c>
      <c r="AH2801" s="69" t="str">
        <f t="shared" ca="1" si="525"/>
        <v>Out of TAT</v>
      </c>
      <c r="AI2801" s="69">
        <f t="shared" ca="1" si="526"/>
        <v>20632</v>
      </c>
      <c r="AJ2801" s="69" t="str">
        <f ca="1">IF(AI2801&lt;0,"0-12",IFERROR(VLOOKUP(AI2801,Breakup[],2,FALSE),"&gt;24"))</f>
        <v>&gt;24</v>
      </c>
      <c r="AK2801" s="69" t="str">
        <f>VLOOKUP(V2801,Master!B:D,3,FALSE)</f>
        <v>East</v>
      </c>
      <c r="AL2801" s="69" t="str">
        <f t="shared" si="527"/>
        <v>Mumbai</v>
      </c>
    </row>
    <row r="2802" spans="1:38">
      <c r="A2802" s="13" t="s">
        <v>5916</v>
      </c>
      <c r="B2802" s="54">
        <v>44701.656859803203</v>
      </c>
      <c r="C2802" s="13" t="s">
        <v>404</v>
      </c>
      <c r="D2802" s="13">
        <v>1457</v>
      </c>
      <c r="E2802" s="13" t="s">
        <v>5917</v>
      </c>
      <c r="F2802" s="13" t="s">
        <v>15</v>
      </c>
      <c r="G2802" s="14">
        <v>1653043347189</v>
      </c>
      <c r="H2802" s="55">
        <v>0.41898148148148101</v>
      </c>
      <c r="I2802" s="33">
        <v>44888.418981481504</v>
      </c>
      <c r="J2802" s="58">
        <v>44888</v>
      </c>
      <c r="K2802" s="13" t="s">
        <v>213</v>
      </c>
      <c r="L2802" s="13" t="s">
        <v>30</v>
      </c>
      <c r="M2802" s="13" t="s">
        <v>75</v>
      </c>
      <c r="N2802" s="13" t="s">
        <v>206</v>
      </c>
      <c r="O2802" s="33" t="s">
        <v>38</v>
      </c>
      <c r="P2802" s="58" t="s">
        <v>38</v>
      </c>
      <c r="Q2802" s="33" t="s">
        <v>207</v>
      </c>
      <c r="R2802" s="14" t="s">
        <v>38</v>
      </c>
      <c r="S2802" s="13" t="s">
        <v>208</v>
      </c>
      <c r="T2802" s="13" t="s">
        <v>209</v>
      </c>
      <c r="U2802" s="33">
        <f t="shared" ca="1" si="516"/>
        <v>45744.56914039352</v>
      </c>
      <c r="V2802" s="13" t="str">
        <f t="shared" si="517"/>
        <v>Bangalore</v>
      </c>
      <c r="W2802" s="13" t="str">
        <f t="shared" si="518"/>
        <v>CLS</v>
      </c>
      <c r="X2802" s="13">
        <f t="shared" si="519"/>
        <v>10</v>
      </c>
      <c r="Y2802" s="13" t="str">
        <f>IFERROR(VLOOKUP(C2802,ReceivingTeam[],2,FALSE),"HelpDesk")</f>
        <v>HelpDesk</v>
      </c>
      <c r="Z2802" s="67">
        <f t="shared" si="520"/>
        <v>44888.918981481504</v>
      </c>
      <c r="AA2802" s="68">
        <f t="shared" si="521"/>
        <v>44888</v>
      </c>
      <c r="AB2802" s="69" t="b">
        <f t="shared" si="522"/>
        <v>1</v>
      </c>
      <c r="AC2802" s="70">
        <f t="shared" si="523"/>
        <v>0.5</v>
      </c>
      <c r="AD2802" s="67">
        <f t="shared" si="524"/>
        <v>44888.918981481504</v>
      </c>
      <c r="AE2802" s="67">
        <f>VLOOKUP(V2802,'Branch Wise Work Timelines'!C:G,3,FALSE)+AA2802</f>
        <v>44888.416666666664</v>
      </c>
      <c r="AF2802" s="67">
        <f>IF(V2802="Bangalore",VLOOKUP(V2802,'Branch Wise Work Timelines'!C:G,4,FALSE)+AA2802+1,IF(V2802="Mumbai",VLOOKUP(V2802,'Branch Wise Work Timelines'!C:G,4,FALSE)+AA2802+1,VLOOKUP(V2802,'Branch Wise Work Timelines'!C:G,4,FALSE)+AA2802))</f>
        <v>44889.104166666664</v>
      </c>
      <c r="AG2802" s="67">
        <f>WORKDAY.INTL(AA2802,1,11)+VLOOKUP(V2802,'Branch Wise Work Timelines'!C:G,3,FALSE)</f>
        <v>44889.416666666664</v>
      </c>
      <c r="AH2802" s="69" t="str">
        <f t="shared" ca="1" si="525"/>
        <v>Out of TAT</v>
      </c>
      <c r="AI2802" s="69">
        <f t="shared" ca="1" si="526"/>
        <v>20536</v>
      </c>
      <c r="AJ2802" s="69" t="str">
        <f ca="1">IF(AI2802&lt;0,"0-12",IFERROR(VLOOKUP(AI2802,Breakup[],2,FALSE),"&gt;24"))</f>
        <v>&gt;24</v>
      </c>
      <c r="AK2802" s="69" t="str">
        <f>VLOOKUP(V2802,Master!B:D,3,FALSE)</f>
        <v>South</v>
      </c>
      <c r="AL2802" s="69" t="str">
        <f t="shared" si="527"/>
        <v>Bangalore-CLS</v>
      </c>
    </row>
    <row r="2803" spans="1:38">
      <c r="A2803" s="13" t="s">
        <v>5918</v>
      </c>
      <c r="B2803" s="54">
        <v>44701.651276736098</v>
      </c>
      <c r="C2803" s="13" t="s">
        <v>243</v>
      </c>
      <c r="D2803" s="13">
        <v>1800</v>
      </c>
      <c r="E2803" s="13" t="s">
        <v>5919</v>
      </c>
      <c r="F2803" s="13" t="s">
        <v>15</v>
      </c>
      <c r="G2803" s="14">
        <v>1653043921714</v>
      </c>
      <c r="H2803" s="55">
        <v>0.74706018518518502</v>
      </c>
      <c r="I2803" s="33">
        <v>44887.747060185196</v>
      </c>
      <c r="J2803" s="58">
        <v>44887</v>
      </c>
      <c r="K2803" s="13" t="s">
        <v>213</v>
      </c>
      <c r="L2803" s="13" t="s">
        <v>30</v>
      </c>
      <c r="M2803" s="13" t="s">
        <v>214</v>
      </c>
      <c r="N2803" s="13" t="s">
        <v>215</v>
      </c>
      <c r="O2803" s="33" t="s">
        <v>38</v>
      </c>
      <c r="P2803" s="58" t="s">
        <v>38</v>
      </c>
      <c r="Q2803" s="33" t="s">
        <v>207</v>
      </c>
      <c r="R2803" s="14" t="s">
        <v>38</v>
      </c>
      <c r="S2803" s="13" t="s">
        <v>216</v>
      </c>
      <c r="T2803" s="13" t="s">
        <v>217</v>
      </c>
      <c r="U2803" s="33">
        <f t="shared" ca="1" si="516"/>
        <v>45744.56914039352</v>
      </c>
      <c r="V2803" s="13" t="str">
        <f t="shared" si="517"/>
        <v>Bangalore</v>
      </c>
      <c r="W2803" s="13" t="str">
        <f t="shared" si="518"/>
        <v>CLS</v>
      </c>
      <c r="X2803" s="13">
        <f t="shared" si="519"/>
        <v>17</v>
      </c>
      <c r="Y2803" s="13" t="str">
        <f>IFERROR(VLOOKUP(C2803,ReceivingTeam[],2,FALSE),"HelpDesk")</f>
        <v>HelpDesk</v>
      </c>
      <c r="Z2803" s="67">
        <f t="shared" si="520"/>
        <v>44888.559560185196</v>
      </c>
      <c r="AA2803" s="68">
        <f t="shared" si="521"/>
        <v>44887</v>
      </c>
      <c r="AB2803" s="69" t="b">
        <f t="shared" si="522"/>
        <v>1</v>
      </c>
      <c r="AC2803" s="70">
        <f t="shared" si="523"/>
        <v>0.5</v>
      </c>
      <c r="AD2803" s="67">
        <f t="shared" si="524"/>
        <v>44888.559560185196</v>
      </c>
      <c r="AE2803" s="67">
        <f>VLOOKUP(V2803,'Branch Wise Work Timelines'!C:G,3,FALSE)+AA2803</f>
        <v>44887.416666666664</v>
      </c>
      <c r="AF2803" s="67">
        <f>IF(V2803="Bangalore",VLOOKUP(V2803,'Branch Wise Work Timelines'!C:G,4,FALSE)+AA2803+1,IF(V2803="Mumbai",VLOOKUP(V2803,'Branch Wise Work Timelines'!C:G,4,FALSE)+AA2803+1,VLOOKUP(V2803,'Branch Wise Work Timelines'!C:G,4,FALSE)+AA2803))</f>
        <v>44888.104166666664</v>
      </c>
      <c r="AG2803" s="67">
        <f>WORKDAY.INTL(AA2803,1,11)+VLOOKUP(V2803,'Branch Wise Work Timelines'!C:G,3,FALSE)</f>
        <v>44888.416666666664</v>
      </c>
      <c r="AH2803" s="69" t="str">
        <f t="shared" ca="1" si="525"/>
        <v>Out of TAT</v>
      </c>
      <c r="AI2803" s="69">
        <f t="shared" ca="1" si="526"/>
        <v>20545</v>
      </c>
      <c r="AJ2803" s="69" t="str">
        <f ca="1">IF(AI2803&lt;0,"0-12",IFERROR(VLOOKUP(AI2803,Breakup[],2,FALSE),"&gt;24"))</f>
        <v>&gt;24</v>
      </c>
      <c r="AK2803" s="69" t="str">
        <f>VLOOKUP(V2803,Master!B:D,3,FALSE)</f>
        <v>South</v>
      </c>
      <c r="AL2803" s="69" t="str">
        <f t="shared" si="527"/>
        <v>Bangalore-CLS</v>
      </c>
    </row>
    <row r="2804" spans="1:38">
      <c r="A2804" s="13" t="s">
        <v>5920</v>
      </c>
      <c r="B2804" s="54">
        <v>44701.654778472199</v>
      </c>
      <c r="C2804" s="13" t="s">
        <v>722</v>
      </c>
      <c r="D2804" s="13">
        <v>713</v>
      </c>
      <c r="E2804" s="13" t="s">
        <v>5921</v>
      </c>
      <c r="F2804" s="13" t="s">
        <v>15</v>
      </c>
      <c r="G2804" s="14">
        <v>1653042748167</v>
      </c>
      <c r="H2804" s="55">
        <v>8.9710648148148206E-2</v>
      </c>
      <c r="I2804" s="33">
        <v>44891.089710648099</v>
      </c>
      <c r="J2804" s="58">
        <v>44891</v>
      </c>
      <c r="K2804" s="13" t="s">
        <v>213</v>
      </c>
      <c r="L2804" s="13" t="s">
        <v>30</v>
      </c>
      <c r="M2804" s="13" t="s">
        <v>214</v>
      </c>
      <c r="N2804" s="13" t="s">
        <v>206</v>
      </c>
      <c r="O2804" s="33">
        <v>44891.4838310185</v>
      </c>
      <c r="P2804" s="58">
        <v>44891</v>
      </c>
      <c r="Q2804" s="33" t="s">
        <v>237</v>
      </c>
      <c r="R2804" s="14">
        <v>94</v>
      </c>
      <c r="S2804" s="13" t="s">
        <v>216</v>
      </c>
      <c r="T2804" s="13" t="s">
        <v>217</v>
      </c>
      <c r="U2804" s="33">
        <f t="shared" ca="1" si="516"/>
        <v>45744.56914039352</v>
      </c>
      <c r="V2804" s="13" t="str">
        <f t="shared" si="517"/>
        <v>Bangalore</v>
      </c>
      <c r="W2804" s="13" t="str">
        <f t="shared" si="518"/>
        <v>CLS</v>
      </c>
      <c r="X2804" s="13">
        <f t="shared" si="519"/>
        <v>2</v>
      </c>
      <c r="Y2804" s="13" t="str">
        <f>IFERROR(VLOOKUP(C2804,ReceivingTeam[],2,FALSE),"HelpDesk")</f>
        <v>HelpDesk</v>
      </c>
      <c r="Z2804" s="67">
        <f t="shared" si="520"/>
        <v>44891.916666666664</v>
      </c>
      <c r="AA2804" s="68">
        <f t="shared" si="521"/>
        <v>44891</v>
      </c>
      <c r="AB2804" s="69" t="b">
        <f t="shared" si="522"/>
        <v>1</v>
      </c>
      <c r="AC2804" s="70">
        <f t="shared" si="523"/>
        <v>0.5</v>
      </c>
      <c r="AD2804" s="67">
        <f t="shared" si="524"/>
        <v>44891.916666666664</v>
      </c>
      <c r="AE2804" s="67">
        <f>VLOOKUP(V2804,'Branch Wise Work Timelines'!C:G,3,FALSE)+AA2804</f>
        <v>44891.416666666664</v>
      </c>
      <c r="AF2804" s="67">
        <f>IF(V2804="Bangalore",VLOOKUP(V2804,'Branch Wise Work Timelines'!C:G,4,FALSE)+AA2804+1,IF(V2804="Mumbai",VLOOKUP(V2804,'Branch Wise Work Timelines'!C:G,4,FALSE)+AA2804+1,VLOOKUP(V2804,'Branch Wise Work Timelines'!C:G,4,FALSE)+AA2804))</f>
        <v>44892.104166666664</v>
      </c>
      <c r="AG2804" s="67">
        <f>WORKDAY.INTL(AA2804,1,11)+VLOOKUP(V2804,'Branch Wise Work Timelines'!C:G,3,FALSE)</f>
        <v>44893.416666666664</v>
      </c>
      <c r="AH2804" s="69" t="str">
        <f t="shared" si="525"/>
        <v>Met</v>
      </c>
      <c r="AI2804" s="69">
        <f t="shared" ca="1" si="526"/>
        <v>20464</v>
      </c>
      <c r="AJ2804" s="69" t="str">
        <f ca="1">IF(AI2804&lt;0,"0-12",IFERROR(VLOOKUP(AI2804,Breakup[],2,FALSE),"&gt;24"))</f>
        <v>&gt;24</v>
      </c>
      <c r="AK2804" s="69" t="str">
        <f>VLOOKUP(V2804,Master!B:D,3,FALSE)</f>
        <v>South</v>
      </c>
      <c r="AL2804" s="69" t="str">
        <f t="shared" si="527"/>
        <v>Bangalore-CLS</v>
      </c>
    </row>
    <row r="2805" spans="1:38">
      <c r="A2805" s="13" t="s">
        <v>5922</v>
      </c>
      <c r="B2805" s="54">
        <v>44701.5482006944</v>
      </c>
      <c r="C2805" s="13" t="s">
        <v>497</v>
      </c>
      <c r="D2805" s="13">
        <v>801</v>
      </c>
      <c r="E2805" s="13" t="s">
        <v>5923</v>
      </c>
      <c r="F2805" s="13" t="s">
        <v>33</v>
      </c>
      <c r="G2805" s="14">
        <v>1653032752180</v>
      </c>
      <c r="H2805" s="55">
        <v>0.57575231481481504</v>
      </c>
      <c r="I2805" s="33">
        <v>44882.575752314799</v>
      </c>
      <c r="J2805" s="58">
        <v>44882</v>
      </c>
      <c r="K2805" s="13" t="s">
        <v>452</v>
      </c>
      <c r="L2805" s="13" t="s">
        <v>36</v>
      </c>
      <c r="M2805" s="13" t="s">
        <v>497</v>
      </c>
      <c r="N2805" s="13" t="s">
        <v>206</v>
      </c>
      <c r="O2805" s="33" t="s">
        <v>38</v>
      </c>
      <c r="P2805" s="58" t="s">
        <v>38</v>
      </c>
      <c r="Q2805" s="33" t="s">
        <v>207</v>
      </c>
      <c r="R2805" s="14" t="s">
        <v>38</v>
      </c>
      <c r="S2805" s="13" t="s">
        <v>216</v>
      </c>
      <c r="T2805" s="13" t="s">
        <v>217</v>
      </c>
      <c r="U2805" s="33">
        <f t="shared" ca="1" si="516"/>
        <v>45744.56914039352</v>
      </c>
      <c r="V2805" s="13" t="str">
        <f t="shared" si="517"/>
        <v>Chennai</v>
      </c>
      <c r="W2805" s="13" t="str">
        <f t="shared" si="518"/>
        <v>RI</v>
      </c>
      <c r="X2805" s="13">
        <f t="shared" si="519"/>
        <v>13</v>
      </c>
      <c r="Y2805" s="13" t="str">
        <f>IFERROR(VLOOKUP(C2805,ReceivingTeam[],2,FALSE),"HelpDesk")</f>
        <v>HelpDesk</v>
      </c>
      <c r="Z2805" s="67">
        <f t="shared" si="520"/>
        <v>44883.721585648127</v>
      </c>
      <c r="AA2805" s="68">
        <f t="shared" si="521"/>
        <v>44882</v>
      </c>
      <c r="AB2805" s="69" t="b">
        <f t="shared" si="522"/>
        <v>1</v>
      </c>
      <c r="AC2805" s="70">
        <f t="shared" si="523"/>
        <v>0.5</v>
      </c>
      <c r="AD2805" s="67">
        <f t="shared" si="524"/>
        <v>44883.721585648127</v>
      </c>
      <c r="AE2805" s="67">
        <f>VLOOKUP(V2805,'Branch Wise Work Timelines'!C:G,3,FALSE)+AA2805</f>
        <v>44882.416666666664</v>
      </c>
      <c r="AF2805" s="67">
        <f>IF(V2805="Bangalore",VLOOKUP(V2805,'Branch Wise Work Timelines'!C:G,4,FALSE)+AA2805+1,IF(V2805="Mumbai",VLOOKUP(V2805,'Branch Wise Work Timelines'!C:G,4,FALSE)+AA2805+1,VLOOKUP(V2805,'Branch Wise Work Timelines'!C:G,4,FALSE)+AA2805))</f>
        <v>44882.770833333336</v>
      </c>
      <c r="AG2805" s="67">
        <f>WORKDAY.INTL(AA2805,1,11)+VLOOKUP(V2805,'Branch Wise Work Timelines'!C:G,3,FALSE)</f>
        <v>44883.416666666664</v>
      </c>
      <c r="AH2805" s="69" t="str">
        <f t="shared" ca="1" si="525"/>
        <v>Out of TAT</v>
      </c>
      <c r="AI2805" s="69">
        <f t="shared" ca="1" si="526"/>
        <v>20661</v>
      </c>
      <c r="AJ2805" s="69" t="str">
        <f ca="1">IF(AI2805&lt;0,"0-12",IFERROR(VLOOKUP(AI2805,Breakup[],2,FALSE),"&gt;24"))</f>
        <v>&gt;24</v>
      </c>
      <c r="AK2805" s="69" t="str">
        <f>VLOOKUP(V2805,Master!B:D,3,FALSE)</f>
        <v>South</v>
      </c>
      <c r="AL2805" s="69" t="str">
        <f t="shared" si="527"/>
        <v>Chennai</v>
      </c>
    </row>
    <row r="2806" spans="1:38">
      <c r="A2806" s="13" t="s">
        <v>5924</v>
      </c>
      <c r="B2806" s="54">
        <v>44701.446260069402</v>
      </c>
      <c r="C2806" s="13" t="s">
        <v>78</v>
      </c>
      <c r="D2806" s="13">
        <v>1809</v>
      </c>
      <c r="E2806" s="13" t="s">
        <v>5925</v>
      </c>
      <c r="F2806" s="13" t="s">
        <v>33</v>
      </c>
      <c r="G2806" s="14">
        <v>1653028548273</v>
      </c>
      <c r="H2806" s="55">
        <v>0.19172453703703701</v>
      </c>
      <c r="I2806" s="33">
        <v>44883.191724536999</v>
      </c>
      <c r="J2806" s="58">
        <v>44883</v>
      </c>
      <c r="K2806" s="13" t="s">
        <v>425</v>
      </c>
      <c r="L2806" s="13" t="s">
        <v>30</v>
      </c>
      <c r="M2806" s="13" t="s">
        <v>90</v>
      </c>
      <c r="N2806" s="13" t="s">
        <v>215</v>
      </c>
      <c r="O2806" s="33" t="s">
        <v>38</v>
      </c>
      <c r="P2806" s="58" t="s">
        <v>38</v>
      </c>
      <c r="Q2806" s="33" t="s">
        <v>207</v>
      </c>
      <c r="R2806" s="14" t="s">
        <v>38</v>
      </c>
      <c r="S2806" s="13" t="s">
        <v>208</v>
      </c>
      <c r="T2806" s="13" t="s">
        <v>209</v>
      </c>
      <c r="U2806" s="33">
        <f t="shared" ca="1" si="516"/>
        <v>45744.56914039352</v>
      </c>
      <c r="V2806" s="13" t="str">
        <f t="shared" si="517"/>
        <v>Bangalore</v>
      </c>
      <c r="W2806" s="13" t="str">
        <f t="shared" si="518"/>
        <v>RI</v>
      </c>
      <c r="X2806" s="13">
        <f t="shared" si="519"/>
        <v>4</v>
      </c>
      <c r="Y2806" s="13" t="str">
        <f>IFERROR(VLOOKUP(C2806,ReceivingTeam[],2,FALSE),"HelpDesk")</f>
        <v>Branch office</v>
      </c>
      <c r="Z2806" s="67">
        <f t="shared" si="520"/>
        <v>44883.916666666664</v>
      </c>
      <c r="AA2806" s="68">
        <f t="shared" si="521"/>
        <v>44883</v>
      </c>
      <c r="AB2806" s="69" t="b">
        <f t="shared" si="522"/>
        <v>1</v>
      </c>
      <c r="AC2806" s="70">
        <f t="shared" si="523"/>
        <v>0.5</v>
      </c>
      <c r="AD2806" s="67">
        <f t="shared" si="524"/>
        <v>44883.916666666664</v>
      </c>
      <c r="AE2806" s="67">
        <f>VLOOKUP(V2806,'Branch Wise Work Timelines'!C:G,3,FALSE)+AA2806</f>
        <v>44883.416666666664</v>
      </c>
      <c r="AF2806" s="67">
        <f>IF(V2806="Bangalore",VLOOKUP(V2806,'Branch Wise Work Timelines'!C:G,4,FALSE)+AA2806+1,IF(V2806="Mumbai",VLOOKUP(V2806,'Branch Wise Work Timelines'!C:G,4,FALSE)+AA2806+1,VLOOKUP(V2806,'Branch Wise Work Timelines'!C:G,4,FALSE)+AA2806))</f>
        <v>44884.104166666664</v>
      </c>
      <c r="AG2806" s="67">
        <f>WORKDAY.INTL(AA2806,1,11)+VLOOKUP(V2806,'Branch Wise Work Timelines'!C:G,3,FALSE)</f>
        <v>44884.416666666664</v>
      </c>
      <c r="AH2806" s="69" t="str">
        <f t="shared" ca="1" si="525"/>
        <v>Out of TAT</v>
      </c>
      <c r="AI2806" s="69">
        <f t="shared" ca="1" si="526"/>
        <v>20656</v>
      </c>
      <c r="AJ2806" s="69" t="str">
        <f ca="1">IF(AI2806&lt;0,"0-12",IFERROR(VLOOKUP(AI2806,Breakup[],2,FALSE),"&gt;24"))</f>
        <v>&gt;24</v>
      </c>
      <c r="AK2806" s="69" t="str">
        <f>VLOOKUP(V2806,Master!B:D,3,FALSE)</f>
        <v>South</v>
      </c>
      <c r="AL2806" s="69" t="str">
        <f t="shared" si="527"/>
        <v>Bangalore</v>
      </c>
    </row>
    <row r="2807" spans="1:38">
      <c r="A2807" s="13" t="s">
        <v>5926</v>
      </c>
      <c r="B2807" s="54">
        <v>44701.644428205997</v>
      </c>
      <c r="C2807" s="13" t="s">
        <v>404</v>
      </c>
      <c r="D2807" s="13">
        <v>234</v>
      </c>
      <c r="E2807" s="13" t="s">
        <v>5927</v>
      </c>
      <c r="F2807" s="13" t="s">
        <v>15</v>
      </c>
      <c r="G2807" s="14">
        <v>1653043347189</v>
      </c>
      <c r="H2807" s="55">
        <v>0.52506944444444403</v>
      </c>
      <c r="I2807" s="33">
        <v>44883.525069444397</v>
      </c>
      <c r="J2807" s="58">
        <v>44883</v>
      </c>
      <c r="K2807" s="13" t="s">
        <v>213</v>
      </c>
      <c r="L2807" s="13" t="s">
        <v>30</v>
      </c>
      <c r="M2807" s="13" t="s">
        <v>75</v>
      </c>
      <c r="N2807" s="13" t="s">
        <v>206</v>
      </c>
      <c r="O2807" s="33" t="s">
        <v>38</v>
      </c>
      <c r="P2807" s="58" t="s">
        <v>38</v>
      </c>
      <c r="Q2807" s="33" t="s">
        <v>207</v>
      </c>
      <c r="R2807" s="14" t="s">
        <v>38</v>
      </c>
      <c r="S2807" s="13" t="s">
        <v>208</v>
      </c>
      <c r="T2807" s="13" t="s">
        <v>209</v>
      </c>
      <c r="U2807" s="33">
        <f t="shared" ca="1" si="516"/>
        <v>45744.56914039352</v>
      </c>
      <c r="V2807" s="13" t="str">
        <f t="shared" si="517"/>
        <v>Bangalore</v>
      </c>
      <c r="W2807" s="13" t="str">
        <f t="shared" si="518"/>
        <v>CLS</v>
      </c>
      <c r="X2807" s="13">
        <f t="shared" si="519"/>
        <v>12</v>
      </c>
      <c r="Y2807" s="13" t="str">
        <f>IFERROR(VLOOKUP(C2807,ReceivingTeam[],2,FALSE),"HelpDesk")</f>
        <v>HelpDesk</v>
      </c>
      <c r="Z2807" s="67">
        <f t="shared" si="520"/>
        <v>44884.025069444397</v>
      </c>
      <c r="AA2807" s="68">
        <f t="shared" si="521"/>
        <v>44883</v>
      </c>
      <c r="AB2807" s="69" t="b">
        <f t="shared" si="522"/>
        <v>1</v>
      </c>
      <c r="AC2807" s="70">
        <f t="shared" si="523"/>
        <v>0.5</v>
      </c>
      <c r="AD2807" s="67">
        <f t="shared" si="524"/>
        <v>44884.025069444397</v>
      </c>
      <c r="AE2807" s="67">
        <f>VLOOKUP(V2807,'Branch Wise Work Timelines'!C:G,3,FALSE)+AA2807</f>
        <v>44883.416666666664</v>
      </c>
      <c r="AF2807" s="67">
        <f>IF(V2807="Bangalore",VLOOKUP(V2807,'Branch Wise Work Timelines'!C:G,4,FALSE)+AA2807+1,IF(V2807="Mumbai",VLOOKUP(V2807,'Branch Wise Work Timelines'!C:G,4,FALSE)+AA2807+1,VLOOKUP(V2807,'Branch Wise Work Timelines'!C:G,4,FALSE)+AA2807))</f>
        <v>44884.104166666664</v>
      </c>
      <c r="AG2807" s="67">
        <f>WORKDAY.INTL(AA2807,1,11)+VLOOKUP(V2807,'Branch Wise Work Timelines'!C:G,3,FALSE)</f>
        <v>44884.416666666664</v>
      </c>
      <c r="AH2807" s="69" t="str">
        <f t="shared" ca="1" si="525"/>
        <v>Out of TAT</v>
      </c>
      <c r="AI2807" s="69">
        <f t="shared" ca="1" si="526"/>
        <v>20654</v>
      </c>
      <c r="AJ2807" s="69" t="str">
        <f ca="1">IF(AI2807&lt;0,"0-12",IFERROR(VLOOKUP(AI2807,Breakup[],2,FALSE),"&gt;24"))</f>
        <v>&gt;24</v>
      </c>
      <c r="AK2807" s="69" t="str">
        <f>VLOOKUP(V2807,Master!B:D,3,FALSE)</f>
        <v>South</v>
      </c>
      <c r="AL2807" s="69" t="str">
        <f t="shared" si="527"/>
        <v>Bangalore-CLS</v>
      </c>
    </row>
    <row r="2808" spans="1:38">
      <c r="A2808" s="13" t="s">
        <v>5928</v>
      </c>
      <c r="B2808" s="54">
        <v>44701.686436261603</v>
      </c>
      <c r="C2808" s="13" t="s">
        <v>467</v>
      </c>
      <c r="D2808" s="13">
        <v>795</v>
      </c>
      <c r="E2808" s="13" t="s">
        <v>5929</v>
      </c>
      <c r="F2808" s="13" t="s">
        <v>15</v>
      </c>
      <c r="G2808" s="14">
        <v>1653044855569</v>
      </c>
      <c r="H2808" s="55">
        <v>0.40291666666666698</v>
      </c>
      <c r="I2808" s="33">
        <v>44891.402916666702</v>
      </c>
      <c r="J2808" s="58">
        <v>44891</v>
      </c>
      <c r="K2808" s="13" t="s">
        <v>213</v>
      </c>
      <c r="L2808" s="13" t="s">
        <v>30</v>
      </c>
      <c r="M2808" s="13" t="s">
        <v>75</v>
      </c>
      <c r="N2808" s="13" t="s">
        <v>206</v>
      </c>
      <c r="O2808" s="33">
        <v>44891.174814814804</v>
      </c>
      <c r="P2808" s="58">
        <v>44891</v>
      </c>
      <c r="Q2808" s="33" t="s">
        <v>237</v>
      </c>
      <c r="R2808" s="14">
        <v>1189</v>
      </c>
      <c r="S2808" s="13" t="s">
        <v>208</v>
      </c>
      <c r="T2808" s="13" t="s">
        <v>209</v>
      </c>
      <c r="U2808" s="33">
        <f t="shared" ca="1" si="516"/>
        <v>45744.56914039352</v>
      </c>
      <c r="V2808" s="13" t="str">
        <f t="shared" si="517"/>
        <v>Bangalore</v>
      </c>
      <c r="W2808" s="13" t="str">
        <f t="shared" si="518"/>
        <v>CLS</v>
      </c>
      <c r="X2808" s="13">
        <f t="shared" si="519"/>
        <v>9</v>
      </c>
      <c r="Y2808" s="13" t="str">
        <f>IFERROR(VLOOKUP(C2808,ReceivingTeam[],2,FALSE),"HelpDesk")</f>
        <v>HelpDesk</v>
      </c>
      <c r="Z2808" s="67">
        <f t="shared" si="520"/>
        <v>44891.916666666664</v>
      </c>
      <c r="AA2808" s="68">
        <f t="shared" si="521"/>
        <v>44891</v>
      </c>
      <c r="AB2808" s="69" t="b">
        <f t="shared" si="522"/>
        <v>1</v>
      </c>
      <c r="AC2808" s="70">
        <f t="shared" si="523"/>
        <v>0.5</v>
      </c>
      <c r="AD2808" s="67">
        <f t="shared" si="524"/>
        <v>44891.916666666664</v>
      </c>
      <c r="AE2808" s="67">
        <f>VLOOKUP(V2808,'Branch Wise Work Timelines'!C:G,3,FALSE)+AA2808</f>
        <v>44891.416666666664</v>
      </c>
      <c r="AF2808" s="67">
        <f>IF(V2808="Bangalore",VLOOKUP(V2808,'Branch Wise Work Timelines'!C:G,4,FALSE)+AA2808+1,IF(V2808="Mumbai",VLOOKUP(V2808,'Branch Wise Work Timelines'!C:G,4,FALSE)+AA2808+1,VLOOKUP(V2808,'Branch Wise Work Timelines'!C:G,4,FALSE)+AA2808))</f>
        <v>44892.104166666664</v>
      </c>
      <c r="AG2808" s="67">
        <f>WORKDAY.INTL(AA2808,1,11)+VLOOKUP(V2808,'Branch Wise Work Timelines'!C:G,3,FALSE)</f>
        <v>44893.416666666664</v>
      </c>
      <c r="AH2808" s="69" t="str">
        <f t="shared" si="525"/>
        <v>Met</v>
      </c>
      <c r="AI2808" s="69">
        <f t="shared" ca="1" si="526"/>
        <v>20464</v>
      </c>
      <c r="AJ2808" s="69" t="str">
        <f ca="1">IF(AI2808&lt;0,"0-12",IFERROR(VLOOKUP(AI2808,Breakup[],2,FALSE),"&gt;24"))</f>
        <v>&gt;24</v>
      </c>
      <c r="AK2808" s="69" t="str">
        <f>VLOOKUP(V2808,Master!B:D,3,FALSE)</f>
        <v>South</v>
      </c>
      <c r="AL2808" s="69" t="str">
        <f t="shared" si="527"/>
        <v>Bangalore-CLS</v>
      </c>
    </row>
    <row r="2809" spans="1:38">
      <c r="A2809" s="13" t="s">
        <v>5930</v>
      </c>
      <c r="B2809" s="54">
        <v>44700.720950694398</v>
      </c>
      <c r="C2809" s="13" t="s">
        <v>153</v>
      </c>
      <c r="D2809" s="13">
        <v>241</v>
      </c>
      <c r="E2809" s="13" t="s">
        <v>5931</v>
      </c>
      <c r="F2809" s="13" t="s">
        <v>33</v>
      </c>
      <c r="G2809" s="14">
        <v>1653020325382</v>
      </c>
      <c r="H2809" s="55">
        <v>0.57305555555555598</v>
      </c>
      <c r="I2809" s="33">
        <v>44887.5730555556</v>
      </c>
      <c r="J2809" s="58">
        <v>44887</v>
      </c>
      <c r="K2809" s="13" t="s">
        <v>397</v>
      </c>
      <c r="L2809" s="13" t="s">
        <v>50</v>
      </c>
      <c r="M2809" s="13" t="s">
        <v>153</v>
      </c>
      <c r="N2809" s="13" t="s">
        <v>215</v>
      </c>
      <c r="O2809" s="33" t="s">
        <v>38</v>
      </c>
      <c r="P2809" s="58" t="s">
        <v>38</v>
      </c>
      <c r="Q2809" s="33" t="s">
        <v>207</v>
      </c>
      <c r="R2809" s="14" t="s">
        <v>38</v>
      </c>
      <c r="S2809" s="13" t="s">
        <v>216</v>
      </c>
      <c r="T2809" s="13" t="s">
        <v>217</v>
      </c>
      <c r="U2809" s="33">
        <f t="shared" ca="1" si="516"/>
        <v>45744.56914039352</v>
      </c>
      <c r="V2809" s="13" t="str">
        <f t="shared" si="517"/>
        <v>Cochin</v>
      </c>
      <c r="W2809" s="13" t="str">
        <f t="shared" si="518"/>
        <v>RI</v>
      </c>
      <c r="X2809" s="13">
        <f t="shared" si="519"/>
        <v>13</v>
      </c>
      <c r="Y2809" s="13" t="str">
        <f>IFERROR(VLOOKUP(C2809,ReceivingTeam[],2,FALSE),"HelpDesk")</f>
        <v>Branch office</v>
      </c>
      <c r="Z2809" s="67">
        <f t="shared" si="520"/>
        <v>44888.718888888929</v>
      </c>
      <c r="AA2809" s="68">
        <f t="shared" si="521"/>
        <v>44887</v>
      </c>
      <c r="AB2809" s="69" t="b">
        <f t="shared" si="522"/>
        <v>1</v>
      </c>
      <c r="AC2809" s="70">
        <f t="shared" si="523"/>
        <v>0.5</v>
      </c>
      <c r="AD2809" s="67">
        <f t="shared" si="524"/>
        <v>44888.718888888929</v>
      </c>
      <c r="AE2809" s="67">
        <f>VLOOKUP(V2809,'Branch Wise Work Timelines'!C:G,3,FALSE)+AA2809</f>
        <v>44887.416666666664</v>
      </c>
      <c r="AF2809" s="67">
        <f>IF(V2809="Bangalore",VLOOKUP(V2809,'Branch Wise Work Timelines'!C:G,4,FALSE)+AA2809+1,IF(V2809="Mumbai",VLOOKUP(V2809,'Branch Wise Work Timelines'!C:G,4,FALSE)+AA2809+1,VLOOKUP(V2809,'Branch Wise Work Timelines'!C:G,4,FALSE)+AA2809))</f>
        <v>44887.770833333336</v>
      </c>
      <c r="AG2809" s="67">
        <f>WORKDAY.INTL(AA2809,1,11)+VLOOKUP(V2809,'Branch Wise Work Timelines'!C:G,3,FALSE)</f>
        <v>44888.416666666664</v>
      </c>
      <c r="AH2809" s="69" t="str">
        <f t="shared" ca="1" si="525"/>
        <v>Out of TAT</v>
      </c>
      <c r="AI2809" s="69">
        <f t="shared" ca="1" si="526"/>
        <v>20541</v>
      </c>
      <c r="AJ2809" s="69" t="str">
        <f ca="1">IF(AI2809&lt;0,"0-12",IFERROR(VLOOKUP(AI2809,Breakup[],2,FALSE),"&gt;24"))</f>
        <v>&gt;24</v>
      </c>
      <c r="AK2809" s="69" t="str">
        <f>VLOOKUP(V2809,Master!B:D,3,FALSE)</f>
        <v>South</v>
      </c>
      <c r="AL2809" s="69" t="str">
        <f t="shared" si="527"/>
        <v>Cochin</v>
      </c>
    </row>
    <row r="2810" spans="1:38">
      <c r="A2810" s="13" t="s">
        <v>5932</v>
      </c>
      <c r="B2810" s="54">
        <v>44701.658125115697</v>
      </c>
      <c r="C2810" s="13" t="s">
        <v>467</v>
      </c>
      <c r="D2810" s="13">
        <v>1668</v>
      </c>
      <c r="E2810" s="13" t="s">
        <v>5933</v>
      </c>
      <c r="F2810" s="13" t="s">
        <v>15</v>
      </c>
      <c r="G2810" s="14">
        <v>1653043498252</v>
      </c>
      <c r="H2810" s="55">
        <v>0.52718750000000003</v>
      </c>
      <c r="I2810" s="33">
        <v>44884.527187500003</v>
      </c>
      <c r="J2810" s="58">
        <v>44884</v>
      </c>
      <c r="K2810" s="13" t="s">
        <v>213</v>
      </c>
      <c r="L2810" s="13" t="s">
        <v>30</v>
      </c>
      <c r="M2810" s="13" t="s">
        <v>214</v>
      </c>
      <c r="N2810" s="13" t="s">
        <v>206</v>
      </c>
      <c r="O2810" s="33" t="s">
        <v>38</v>
      </c>
      <c r="P2810" s="58" t="s">
        <v>38</v>
      </c>
      <c r="Q2810" s="33" t="s">
        <v>207</v>
      </c>
      <c r="R2810" s="14" t="s">
        <v>38</v>
      </c>
      <c r="S2810" s="13" t="s">
        <v>216</v>
      </c>
      <c r="T2810" s="13" t="s">
        <v>217</v>
      </c>
      <c r="U2810" s="33">
        <f t="shared" ca="1" si="516"/>
        <v>45744.56914039352</v>
      </c>
      <c r="V2810" s="13" t="str">
        <f t="shared" si="517"/>
        <v>Bangalore</v>
      </c>
      <c r="W2810" s="13" t="str">
        <f t="shared" si="518"/>
        <v>CLS</v>
      </c>
      <c r="X2810" s="13">
        <f t="shared" si="519"/>
        <v>12</v>
      </c>
      <c r="Y2810" s="13" t="str">
        <f>IFERROR(VLOOKUP(C2810,ReceivingTeam[],2,FALSE),"HelpDesk")</f>
        <v>HelpDesk</v>
      </c>
      <c r="Z2810" s="67">
        <f t="shared" si="520"/>
        <v>44885.027187500003</v>
      </c>
      <c r="AA2810" s="68">
        <f t="shared" si="521"/>
        <v>44884</v>
      </c>
      <c r="AB2810" s="69" t="b">
        <f t="shared" si="522"/>
        <v>1</v>
      </c>
      <c r="AC2810" s="70">
        <f t="shared" si="523"/>
        <v>0.5</v>
      </c>
      <c r="AD2810" s="67">
        <f t="shared" si="524"/>
        <v>44885.027187500003</v>
      </c>
      <c r="AE2810" s="67">
        <f>VLOOKUP(V2810,'Branch Wise Work Timelines'!C:G,3,FALSE)+AA2810</f>
        <v>44884.416666666664</v>
      </c>
      <c r="AF2810" s="67">
        <f>IF(V2810="Bangalore",VLOOKUP(V2810,'Branch Wise Work Timelines'!C:G,4,FALSE)+AA2810+1,IF(V2810="Mumbai",VLOOKUP(V2810,'Branch Wise Work Timelines'!C:G,4,FALSE)+AA2810+1,VLOOKUP(V2810,'Branch Wise Work Timelines'!C:G,4,FALSE)+AA2810))</f>
        <v>44885.104166666664</v>
      </c>
      <c r="AG2810" s="67">
        <f>WORKDAY.INTL(AA2810,1,11)+VLOOKUP(V2810,'Branch Wise Work Timelines'!C:G,3,FALSE)</f>
        <v>44886.416666666664</v>
      </c>
      <c r="AH2810" s="69" t="str">
        <f t="shared" ca="1" si="525"/>
        <v>Out of TAT</v>
      </c>
      <c r="AI2810" s="69">
        <f t="shared" ca="1" si="526"/>
        <v>20630</v>
      </c>
      <c r="AJ2810" s="69" t="str">
        <f ca="1">IF(AI2810&lt;0,"0-12",IFERROR(VLOOKUP(AI2810,Breakup[],2,FALSE),"&gt;24"))</f>
        <v>&gt;24</v>
      </c>
      <c r="AK2810" s="69" t="str">
        <f>VLOOKUP(V2810,Master!B:D,3,FALSE)</f>
        <v>South</v>
      </c>
      <c r="AL2810" s="69" t="str">
        <f t="shared" si="527"/>
        <v>Bangalore-CLS</v>
      </c>
    </row>
    <row r="2811" spans="1:38">
      <c r="A2811" s="13" t="s">
        <v>5934</v>
      </c>
      <c r="B2811" s="54">
        <v>44701.663338229198</v>
      </c>
      <c r="C2811" s="13" t="s">
        <v>347</v>
      </c>
      <c r="D2811" s="13">
        <v>931</v>
      </c>
      <c r="E2811" s="13" t="s">
        <v>5935</v>
      </c>
      <c r="F2811" s="13" t="s">
        <v>33</v>
      </c>
      <c r="G2811" s="14">
        <v>1653043912595</v>
      </c>
      <c r="H2811" s="55">
        <v>0.52574074074074095</v>
      </c>
      <c r="I2811" s="33">
        <v>44890.525740740697</v>
      </c>
      <c r="J2811" s="58">
        <v>44890</v>
      </c>
      <c r="K2811" s="13" t="s">
        <v>325</v>
      </c>
      <c r="L2811" s="13" t="s">
        <v>55</v>
      </c>
      <c r="M2811" s="13" t="s">
        <v>323</v>
      </c>
      <c r="N2811" s="13" t="s">
        <v>206</v>
      </c>
      <c r="O2811" s="33" t="s">
        <v>38</v>
      </c>
      <c r="P2811" s="58" t="s">
        <v>38</v>
      </c>
      <c r="Q2811" s="33" t="s">
        <v>207</v>
      </c>
      <c r="R2811" s="14" t="s">
        <v>38</v>
      </c>
      <c r="S2811" s="13" t="s">
        <v>208</v>
      </c>
      <c r="T2811" s="13" t="s">
        <v>209</v>
      </c>
      <c r="U2811" s="33">
        <f t="shared" ca="1" si="516"/>
        <v>45744.56914039352</v>
      </c>
      <c r="V2811" s="13" t="str">
        <f t="shared" si="517"/>
        <v>Delhi</v>
      </c>
      <c r="W2811" s="13" t="str">
        <f t="shared" si="518"/>
        <v>RI</v>
      </c>
      <c r="X2811" s="13">
        <f t="shared" si="519"/>
        <v>12</v>
      </c>
      <c r="Y2811" s="13" t="str">
        <f>IFERROR(VLOOKUP(C2811,ReceivingTeam[],2,FALSE),"HelpDesk")</f>
        <v>HelpDesk</v>
      </c>
      <c r="Z2811" s="67">
        <f t="shared" si="520"/>
        <v>44891.671574074026</v>
      </c>
      <c r="AA2811" s="68">
        <f t="shared" si="521"/>
        <v>44890</v>
      </c>
      <c r="AB2811" s="69" t="b">
        <f t="shared" si="522"/>
        <v>1</v>
      </c>
      <c r="AC2811" s="70">
        <f t="shared" si="523"/>
        <v>0.5</v>
      </c>
      <c r="AD2811" s="67">
        <f t="shared" si="524"/>
        <v>44891.671574074026</v>
      </c>
      <c r="AE2811" s="67">
        <f>VLOOKUP(V2811,'Branch Wise Work Timelines'!C:G,3,FALSE)+AA2811</f>
        <v>44890.416666666664</v>
      </c>
      <c r="AF2811" s="67">
        <f>IF(V2811="Bangalore",VLOOKUP(V2811,'Branch Wise Work Timelines'!C:G,4,FALSE)+AA2811+1,IF(V2811="Mumbai",VLOOKUP(V2811,'Branch Wise Work Timelines'!C:G,4,FALSE)+AA2811+1,VLOOKUP(V2811,'Branch Wise Work Timelines'!C:G,4,FALSE)+AA2811))</f>
        <v>44890.770833333336</v>
      </c>
      <c r="AG2811" s="67">
        <f>WORKDAY.INTL(AA2811,1,11)+VLOOKUP(V2811,'Branch Wise Work Timelines'!C:G,3,FALSE)</f>
        <v>44891.416666666664</v>
      </c>
      <c r="AH2811" s="69" t="str">
        <f t="shared" ca="1" si="525"/>
        <v>Out of TAT</v>
      </c>
      <c r="AI2811" s="69">
        <f t="shared" ca="1" si="526"/>
        <v>20470</v>
      </c>
      <c r="AJ2811" s="69" t="str">
        <f ca="1">IF(AI2811&lt;0,"0-12",IFERROR(VLOOKUP(AI2811,Breakup[],2,FALSE),"&gt;24"))</f>
        <v>&gt;24</v>
      </c>
      <c r="AK2811" s="69" t="str">
        <f>VLOOKUP(V2811,Master!B:D,3,FALSE)</f>
        <v>North</v>
      </c>
      <c r="AL2811" s="69" t="str">
        <f t="shared" si="527"/>
        <v>Delhi</v>
      </c>
    </row>
    <row r="2812" spans="1:38">
      <c r="A2812" s="13" t="s">
        <v>5936</v>
      </c>
      <c r="B2812" s="54">
        <v>44701.6263758102</v>
      </c>
      <c r="C2812" s="13" t="s">
        <v>372</v>
      </c>
      <c r="D2812" s="13">
        <v>250</v>
      </c>
      <c r="E2812" s="13" t="s">
        <v>5937</v>
      </c>
      <c r="F2812" s="13" t="s">
        <v>15</v>
      </c>
      <c r="G2812" s="14">
        <v>1653042280155</v>
      </c>
      <c r="H2812" s="55">
        <v>0.10324074074074099</v>
      </c>
      <c r="I2812" s="33">
        <v>44889.103240740696</v>
      </c>
      <c r="J2812" s="58">
        <v>44889</v>
      </c>
      <c r="K2812" s="13" t="s">
        <v>213</v>
      </c>
      <c r="L2812" s="13" t="s">
        <v>30</v>
      </c>
      <c r="M2812" s="13" t="s">
        <v>214</v>
      </c>
      <c r="N2812" s="13" t="s">
        <v>206</v>
      </c>
      <c r="O2812" s="33" t="s">
        <v>38</v>
      </c>
      <c r="P2812" s="58" t="s">
        <v>38</v>
      </c>
      <c r="Q2812" s="33" t="s">
        <v>207</v>
      </c>
      <c r="R2812" s="14" t="s">
        <v>38</v>
      </c>
      <c r="S2812" s="13" t="s">
        <v>216</v>
      </c>
      <c r="T2812" s="13" t="s">
        <v>217</v>
      </c>
      <c r="U2812" s="33">
        <f t="shared" ca="1" si="516"/>
        <v>45744.56914039352</v>
      </c>
      <c r="V2812" s="13" t="str">
        <f t="shared" si="517"/>
        <v>Bangalore</v>
      </c>
      <c r="W2812" s="13" t="str">
        <f t="shared" si="518"/>
        <v>CLS</v>
      </c>
      <c r="X2812" s="13">
        <f t="shared" si="519"/>
        <v>2</v>
      </c>
      <c r="Y2812" s="13" t="str">
        <f>IFERROR(VLOOKUP(C2812,ReceivingTeam[],2,FALSE),"HelpDesk")</f>
        <v>HelpDesk</v>
      </c>
      <c r="Z2812" s="67">
        <f t="shared" si="520"/>
        <v>44889.916666666664</v>
      </c>
      <c r="AA2812" s="68">
        <f t="shared" si="521"/>
        <v>44889</v>
      </c>
      <c r="AB2812" s="69" t="b">
        <f t="shared" si="522"/>
        <v>1</v>
      </c>
      <c r="AC2812" s="70">
        <f t="shared" si="523"/>
        <v>0.5</v>
      </c>
      <c r="AD2812" s="67">
        <f t="shared" si="524"/>
        <v>44889.916666666664</v>
      </c>
      <c r="AE2812" s="67">
        <f>VLOOKUP(V2812,'Branch Wise Work Timelines'!C:G,3,FALSE)+AA2812</f>
        <v>44889.416666666664</v>
      </c>
      <c r="AF2812" s="67">
        <f>IF(V2812="Bangalore",VLOOKUP(V2812,'Branch Wise Work Timelines'!C:G,4,FALSE)+AA2812+1,IF(V2812="Mumbai",VLOOKUP(V2812,'Branch Wise Work Timelines'!C:G,4,FALSE)+AA2812+1,VLOOKUP(V2812,'Branch Wise Work Timelines'!C:G,4,FALSE)+AA2812))</f>
        <v>44890.104166666664</v>
      </c>
      <c r="AG2812" s="67">
        <f>WORKDAY.INTL(AA2812,1,11)+VLOOKUP(V2812,'Branch Wise Work Timelines'!C:G,3,FALSE)</f>
        <v>44890.416666666664</v>
      </c>
      <c r="AH2812" s="69" t="str">
        <f t="shared" ca="1" si="525"/>
        <v>Out of TAT</v>
      </c>
      <c r="AI2812" s="69">
        <f t="shared" ca="1" si="526"/>
        <v>20512</v>
      </c>
      <c r="AJ2812" s="69" t="str">
        <f ca="1">IF(AI2812&lt;0,"0-12",IFERROR(VLOOKUP(AI2812,Breakup[],2,FALSE),"&gt;24"))</f>
        <v>&gt;24</v>
      </c>
      <c r="AK2812" s="69" t="str">
        <f>VLOOKUP(V2812,Master!B:D,3,FALSE)</f>
        <v>South</v>
      </c>
      <c r="AL2812" s="69" t="str">
        <f t="shared" si="527"/>
        <v>Bangalore-CLS</v>
      </c>
    </row>
    <row r="2813" spans="1:38">
      <c r="A2813" s="13" t="s">
        <v>5938</v>
      </c>
      <c r="B2813" s="54">
        <v>44701.621705520804</v>
      </c>
      <c r="C2813" s="13" t="s">
        <v>377</v>
      </c>
      <c r="D2813" s="13">
        <v>1922</v>
      </c>
      <c r="E2813" s="13" t="s">
        <v>5939</v>
      </c>
      <c r="F2813" s="13" t="s">
        <v>15</v>
      </c>
      <c r="G2813" s="14">
        <v>1653042448483</v>
      </c>
      <c r="H2813" s="55">
        <v>0.58278935185185199</v>
      </c>
      <c r="I2813" s="33">
        <v>44881.582789351902</v>
      </c>
      <c r="J2813" s="58">
        <v>44881</v>
      </c>
      <c r="K2813" s="13" t="s">
        <v>213</v>
      </c>
      <c r="L2813" s="13" t="s">
        <v>30</v>
      </c>
      <c r="M2813" s="13" t="s">
        <v>75</v>
      </c>
      <c r="N2813" s="13" t="s">
        <v>215</v>
      </c>
      <c r="O2813" s="33" t="s">
        <v>38</v>
      </c>
      <c r="P2813" s="58" t="s">
        <v>38</v>
      </c>
      <c r="Q2813" s="33" t="s">
        <v>207</v>
      </c>
      <c r="R2813" s="14" t="s">
        <v>38</v>
      </c>
      <c r="S2813" s="13" t="s">
        <v>208</v>
      </c>
      <c r="T2813" s="13" t="s">
        <v>209</v>
      </c>
      <c r="U2813" s="33">
        <f t="shared" ca="1" si="516"/>
        <v>45744.56914039352</v>
      </c>
      <c r="V2813" s="13" t="str">
        <f t="shared" si="517"/>
        <v>Bangalore</v>
      </c>
      <c r="W2813" s="13" t="str">
        <f t="shared" si="518"/>
        <v>CLS</v>
      </c>
      <c r="X2813" s="13">
        <f t="shared" si="519"/>
        <v>13</v>
      </c>
      <c r="Y2813" s="13" t="str">
        <f>IFERROR(VLOOKUP(C2813,ReceivingTeam[],2,FALSE),"HelpDesk")</f>
        <v>HelpDesk</v>
      </c>
      <c r="Z2813" s="67">
        <f t="shared" si="520"/>
        <v>44882.082789351902</v>
      </c>
      <c r="AA2813" s="68">
        <f t="shared" si="521"/>
        <v>44881</v>
      </c>
      <c r="AB2813" s="69" t="b">
        <f t="shared" si="522"/>
        <v>1</v>
      </c>
      <c r="AC2813" s="70">
        <f t="shared" si="523"/>
        <v>0.5</v>
      </c>
      <c r="AD2813" s="67">
        <f t="shared" si="524"/>
        <v>44882.082789351902</v>
      </c>
      <c r="AE2813" s="67">
        <f>VLOOKUP(V2813,'Branch Wise Work Timelines'!C:G,3,FALSE)+AA2813</f>
        <v>44881.416666666664</v>
      </c>
      <c r="AF2813" s="67">
        <f>IF(V2813="Bangalore",VLOOKUP(V2813,'Branch Wise Work Timelines'!C:G,4,FALSE)+AA2813+1,IF(V2813="Mumbai",VLOOKUP(V2813,'Branch Wise Work Timelines'!C:G,4,FALSE)+AA2813+1,VLOOKUP(V2813,'Branch Wise Work Timelines'!C:G,4,FALSE)+AA2813))</f>
        <v>44882.104166666664</v>
      </c>
      <c r="AG2813" s="67">
        <f>WORKDAY.INTL(AA2813,1,11)+VLOOKUP(V2813,'Branch Wise Work Timelines'!C:G,3,FALSE)</f>
        <v>44882.416666666664</v>
      </c>
      <c r="AH2813" s="69" t="str">
        <f t="shared" ca="1" si="525"/>
        <v>Out of TAT</v>
      </c>
      <c r="AI2813" s="69">
        <f t="shared" ca="1" si="526"/>
        <v>20700</v>
      </c>
      <c r="AJ2813" s="69" t="str">
        <f ca="1">IF(AI2813&lt;0,"0-12",IFERROR(VLOOKUP(AI2813,Breakup[],2,FALSE),"&gt;24"))</f>
        <v>&gt;24</v>
      </c>
      <c r="AK2813" s="69" t="str">
        <f>VLOOKUP(V2813,Master!B:D,3,FALSE)</f>
        <v>South</v>
      </c>
      <c r="AL2813" s="69" t="str">
        <f t="shared" si="527"/>
        <v>Bangalore-CLS</v>
      </c>
    </row>
    <row r="2814" spans="1:38">
      <c r="A2814" s="13" t="s">
        <v>5940</v>
      </c>
      <c r="B2814" s="54">
        <v>44701.613362152799</v>
      </c>
      <c r="C2814" s="13" t="s">
        <v>255</v>
      </c>
      <c r="D2814" s="13">
        <v>1986</v>
      </c>
      <c r="E2814" s="13" t="s">
        <v>5941</v>
      </c>
      <c r="F2814" s="13" t="s">
        <v>33</v>
      </c>
      <c r="G2814" s="14">
        <v>1653040545709</v>
      </c>
      <c r="H2814" s="55">
        <v>0.83414351851851898</v>
      </c>
      <c r="I2814" s="33">
        <v>44888.834143518499</v>
      </c>
      <c r="J2814" s="58">
        <v>44888</v>
      </c>
      <c r="K2814" s="13" t="s">
        <v>257</v>
      </c>
      <c r="L2814" s="13" t="s">
        <v>72</v>
      </c>
      <c r="M2814" s="13" t="s">
        <v>255</v>
      </c>
      <c r="N2814" s="13" t="s">
        <v>1185</v>
      </c>
      <c r="O2814" s="33" t="s">
        <v>38</v>
      </c>
      <c r="P2814" s="58" t="s">
        <v>38</v>
      </c>
      <c r="Q2814" s="33" t="s">
        <v>207</v>
      </c>
      <c r="R2814" s="14" t="s">
        <v>38</v>
      </c>
      <c r="S2814" s="13" t="s">
        <v>216</v>
      </c>
      <c r="T2814" s="13" t="s">
        <v>217</v>
      </c>
      <c r="U2814" s="33">
        <f t="shared" ca="1" si="516"/>
        <v>45744.56914039352</v>
      </c>
      <c r="V2814" s="13" t="str">
        <f t="shared" si="517"/>
        <v>Pune</v>
      </c>
      <c r="W2814" s="13" t="str">
        <f t="shared" si="518"/>
        <v>RI</v>
      </c>
      <c r="X2814" s="13">
        <f t="shared" si="519"/>
        <v>20</v>
      </c>
      <c r="Y2814" s="13" t="str">
        <f>IFERROR(VLOOKUP(C2814,ReceivingTeam[],2,FALSE),"HelpDesk")</f>
        <v>HelpDesk</v>
      </c>
      <c r="Z2814" s="67">
        <f t="shared" si="520"/>
        <v>44889.959143518499</v>
      </c>
      <c r="AA2814" s="68">
        <f t="shared" si="521"/>
        <v>44888</v>
      </c>
      <c r="AB2814" s="69" t="b">
        <f t="shared" si="522"/>
        <v>1</v>
      </c>
      <c r="AC2814" s="70">
        <f t="shared" si="523"/>
        <v>0.5</v>
      </c>
      <c r="AD2814" s="67">
        <f t="shared" si="524"/>
        <v>44889.959143518499</v>
      </c>
      <c r="AE2814" s="67">
        <f>VLOOKUP(V2814,'Branch Wise Work Timelines'!C:G,3,FALSE)+AA2814</f>
        <v>44888.395833333336</v>
      </c>
      <c r="AF2814" s="67">
        <f>IF(V2814="Bangalore",VLOOKUP(V2814,'Branch Wise Work Timelines'!C:G,4,FALSE)+AA2814+1,IF(V2814="Mumbai",VLOOKUP(V2814,'Branch Wise Work Timelines'!C:G,4,FALSE)+AA2814+1,VLOOKUP(V2814,'Branch Wise Work Timelines'!C:G,4,FALSE)+AA2814))</f>
        <v>44888.770833333336</v>
      </c>
      <c r="AG2814" s="67">
        <f>WORKDAY.INTL(AA2814,1,11)+VLOOKUP(V2814,'Branch Wise Work Timelines'!C:G,3,FALSE)</f>
        <v>44889.395833333336</v>
      </c>
      <c r="AH2814" s="69" t="str">
        <f t="shared" ca="1" si="525"/>
        <v>Out of TAT</v>
      </c>
      <c r="AI2814" s="69">
        <f t="shared" ca="1" si="526"/>
        <v>20511</v>
      </c>
      <c r="AJ2814" s="69" t="str">
        <f ca="1">IF(AI2814&lt;0,"0-12",IFERROR(VLOOKUP(AI2814,Breakup[],2,FALSE),"&gt;24"))</f>
        <v>&gt;24</v>
      </c>
      <c r="AK2814" s="69" t="str">
        <f>VLOOKUP(V2814,Master!B:D,3,FALSE)</f>
        <v>West</v>
      </c>
      <c r="AL2814" s="69" t="str">
        <f t="shared" si="527"/>
        <v>Pune</v>
      </c>
    </row>
    <row r="2815" spans="1:38">
      <c r="A2815" s="13" t="s">
        <v>5942</v>
      </c>
      <c r="B2815" s="54">
        <v>44701.476298692098</v>
      </c>
      <c r="C2815" s="13" t="s">
        <v>112</v>
      </c>
      <c r="D2815" s="13">
        <v>101</v>
      </c>
      <c r="E2815" s="13" t="s">
        <v>5943</v>
      </c>
      <c r="F2815" s="13" t="s">
        <v>33</v>
      </c>
      <c r="G2815" s="14">
        <v>1653026782977</v>
      </c>
      <c r="H2815" s="55">
        <v>0.480138888888889</v>
      </c>
      <c r="I2815" s="33">
        <v>44890.480138888903</v>
      </c>
      <c r="J2815" s="58">
        <v>44890</v>
      </c>
      <c r="K2815" s="13" t="s">
        <v>263</v>
      </c>
      <c r="L2815" s="13" t="s">
        <v>69</v>
      </c>
      <c r="M2815" s="13" t="s">
        <v>101</v>
      </c>
      <c r="N2815" s="13" t="s">
        <v>215</v>
      </c>
      <c r="O2815" s="33" t="s">
        <v>38</v>
      </c>
      <c r="P2815" s="58" t="s">
        <v>38</v>
      </c>
      <c r="Q2815" s="33" t="s">
        <v>207</v>
      </c>
      <c r="R2815" s="14" t="s">
        <v>38</v>
      </c>
      <c r="S2815" s="13" t="s">
        <v>208</v>
      </c>
      <c r="T2815" s="13" t="s">
        <v>209</v>
      </c>
      <c r="U2815" s="33">
        <f t="shared" ca="1" si="516"/>
        <v>45744.56914039352</v>
      </c>
      <c r="V2815" s="13" t="str">
        <f t="shared" si="517"/>
        <v>Mumbai</v>
      </c>
      <c r="W2815" s="13" t="str">
        <f t="shared" si="518"/>
        <v>RI</v>
      </c>
      <c r="X2815" s="13">
        <f t="shared" si="519"/>
        <v>11</v>
      </c>
      <c r="Y2815" s="13" t="str">
        <f>IFERROR(VLOOKUP(C2815,ReceivingTeam[],2,FALSE),"HelpDesk")</f>
        <v>Branch office</v>
      </c>
      <c r="Z2815" s="67">
        <f t="shared" si="520"/>
        <v>44890.980138888903</v>
      </c>
      <c r="AA2815" s="68">
        <f t="shared" si="521"/>
        <v>44890</v>
      </c>
      <c r="AB2815" s="69" t="b">
        <f t="shared" si="522"/>
        <v>1</v>
      </c>
      <c r="AC2815" s="70">
        <f t="shared" si="523"/>
        <v>0.5</v>
      </c>
      <c r="AD2815" s="67">
        <f t="shared" si="524"/>
        <v>44890.980138888903</v>
      </c>
      <c r="AE2815" s="67">
        <f>VLOOKUP(V2815,'Branch Wise Work Timelines'!C:G,3,FALSE)+AA2815</f>
        <v>44890.416666666664</v>
      </c>
      <c r="AF2815" s="67">
        <f>IF(V2815="Bangalore",VLOOKUP(V2815,'Branch Wise Work Timelines'!C:G,4,FALSE)+AA2815+1,IF(V2815="Mumbai",VLOOKUP(V2815,'Branch Wise Work Timelines'!C:G,4,FALSE)+AA2815+1,VLOOKUP(V2815,'Branch Wise Work Timelines'!C:G,4,FALSE)+AA2815))</f>
        <v>44891.25</v>
      </c>
      <c r="AG2815" s="67">
        <f>WORKDAY.INTL(AA2815,1,11)+VLOOKUP(V2815,'Branch Wise Work Timelines'!C:G,3,FALSE)</f>
        <v>44891.416666666664</v>
      </c>
      <c r="AH2815" s="69" t="str">
        <f t="shared" ca="1" si="525"/>
        <v>Out of TAT</v>
      </c>
      <c r="AI2815" s="69">
        <f t="shared" ca="1" si="526"/>
        <v>20487</v>
      </c>
      <c r="AJ2815" s="69" t="str">
        <f ca="1">IF(AI2815&lt;0,"0-12",IFERROR(VLOOKUP(AI2815,Breakup[],2,FALSE),"&gt;24"))</f>
        <v>&gt;24</v>
      </c>
      <c r="AK2815" s="69" t="str">
        <f>VLOOKUP(V2815,Master!B:D,3,FALSE)</f>
        <v>East</v>
      </c>
      <c r="AL2815" s="69" t="str">
        <f t="shared" si="527"/>
        <v>Mumbai</v>
      </c>
    </row>
    <row r="2816" spans="1:38">
      <c r="A2816" s="13" t="s">
        <v>5944</v>
      </c>
      <c r="B2816" s="54">
        <v>44701.555042395797</v>
      </c>
      <c r="C2816" s="13" t="s">
        <v>113</v>
      </c>
      <c r="D2816" s="13">
        <v>1248</v>
      </c>
      <c r="E2816" s="13" t="s">
        <v>5945</v>
      </c>
      <c r="F2816" s="13" t="s">
        <v>33</v>
      </c>
      <c r="G2816" s="14">
        <v>1653034319817</v>
      </c>
      <c r="H2816" s="55">
        <v>0.68974537037036998</v>
      </c>
      <c r="I2816" s="33">
        <v>44881.6897453704</v>
      </c>
      <c r="J2816" s="58">
        <v>44881</v>
      </c>
      <c r="K2816" s="13" t="s">
        <v>263</v>
      </c>
      <c r="L2816" s="13" t="s">
        <v>69</v>
      </c>
      <c r="M2816" s="13" t="s">
        <v>101</v>
      </c>
      <c r="N2816" s="13" t="s">
        <v>215</v>
      </c>
      <c r="O2816" s="33" t="s">
        <v>38</v>
      </c>
      <c r="P2816" s="58" t="s">
        <v>38</v>
      </c>
      <c r="Q2816" s="33" t="s">
        <v>207</v>
      </c>
      <c r="R2816" s="14" t="s">
        <v>38</v>
      </c>
      <c r="S2816" s="13" t="s">
        <v>208</v>
      </c>
      <c r="T2816" s="13" t="s">
        <v>209</v>
      </c>
      <c r="U2816" s="33">
        <f t="shared" ca="1" si="516"/>
        <v>45744.56914039352</v>
      </c>
      <c r="V2816" s="13" t="str">
        <f t="shared" si="517"/>
        <v>Mumbai</v>
      </c>
      <c r="W2816" s="13" t="str">
        <f t="shared" si="518"/>
        <v>RI</v>
      </c>
      <c r="X2816" s="13">
        <f t="shared" si="519"/>
        <v>16</v>
      </c>
      <c r="Y2816" s="13" t="str">
        <f>IFERROR(VLOOKUP(C2816,ReceivingTeam[],2,FALSE),"HelpDesk")</f>
        <v>Branch office</v>
      </c>
      <c r="Z2816" s="67">
        <f t="shared" si="520"/>
        <v>44882.1897453704</v>
      </c>
      <c r="AA2816" s="68">
        <f t="shared" si="521"/>
        <v>44881</v>
      </c>
      <c r="AB2816" s="69" t="b">
        <f t="shared" si="522"/>
        <v>1</v>
      </c>
      <c r="AC2816" s="70">
        <f t="shared" si="523"/>
        <v>0.5</v>
      </c>
      <c r="AD2816" s="67">
        <f t="shared" si="524"/>
        <v>44882.1897453704</v>
      </c>
      <c r="AE2816" s="67">
        <f>VLOOKUP(V2816,'Branch Wise Work Timelines'!C:G,3,FALSE)+AA2816</f>
        <v>44881.416666666664</v>
      </c>
      <c r="AF2816" s="67">
        <f>IF(V2816="Bangalore",VLOOKUP(V2816,'Branch Wise Work Timelines'!C:G,4,FALSE)+AA2816+1,IF(V2816="Mumbai",VLOOKUP(V2816,'Branch Wise Work Timelines'!C:G,4,FALSE)+AA2816+1,VLOOKUP(V2816,'Branch Wise Work Timelines'!C:G,4,FALSE)+AA2816))</f>
        <v>44882.25</v>
      </c>
      <c r="AG2816" s="67">
        <f>WORKDAY.INTL(AA2816,1,11)+VLOOKUP(V2816,'Branch Wise Work Timelines'!C:G,3,FALSE)</f>
        <v>44882.416666666664</v>
      </c>
      <c r="AH2816" s="69" t="str">
        <f t="shared" ca="1" si="525"/>
        <v>Out of TAT</v>
      </c>
      <c r="AI2816" s="69">
        <f t="shared" ca="1" si="526"/>
        <v>20698</v>
      </c>
      <c r="AJ2816" s="69" t="str">
        <f ca="1">IF(AI2816&lt;0,"0-12",IFERROR(VLOOKUP(AI2816,Breakup[],2,FALSE),"&gt;24"))</f>
        <v>&gt;24</v>
      </c>
      <c r="AK2816" s="69" t="str">
        <f>VLOOKUP(V2816,Master!B:D,3,FALSE)</f>
        <v>East</v>
      </c>
      <c r="AL2816" s="69" t="str">
        <f t="shared" si="527"/>
        <v>Mumbai</v>
      </c>
    </row>
    <row r="2817" spans="1:38">
      <c r="A2817" s="13" t="s">
        <v>5946</v>
      </c>
      <c r="B2817" s="54">
        <v>44701.647311342596</v>
      </c>
      <c r="C2817" s="13" t="s">
        <v>114</v>
      </c>
      <c r="D2817" s="13">
        <v>503</v>
      </c>
      <c r="E2817" s="13" t="s">
        <v>5947</v>
      </c>
      <c r="F2817" s="13" t="s">
        <v>33</v>
      </c>
      <c r="G2817" s="14">
        <v>1653041377165</v>
      </c>
      <c r="H2817" s="55">
        <v>0.86231481481481498</v>
      </c>
      <c r="I2817" s="33">
        <v>44888.862314814804</v>
      </c>
      <c r="J2817" s="58">
        <v>44888</v>
      </c>
      <c r="K2817" s="13" t="s">
        <v>263</v>
      </c>
      <c r="L2817" s="13" t="s">
        <v>69</v>
      </c>
      <c r="M2817" s="13" t="s">
        <v>101</v>
      </c>
      <c r="N2817" s="13" t="s">
        <v>215</v>
      </c>
      <c r="O2817" s="33" t="s">
        <v>38</v>
      </c>
      <c r="P2817" s="58" t="s">
        <v>38</v>
      </c>
      <c r="Q2817" s="33" t="s">
        <v>207</v>
      </c>
      <c r="R2817" s="14" t="s">
        <v>38</v>
      </c>
      <c r="S2817" s="13" t="s">
        <v>208</v>
      </c>
      <c r="T2817" s="13" t="s">
        <v>209</v>
      </c>
      <c r="U2817" s="33">
        <f t="shared" ca="1" si="516"/>
        <v>45744.56914039352</v>
      </c>
      <c r="V2817" s="13" t="str">
        <f t="shared" si="517"/>
        <v>Mumbai</v>
      </c>
      <c r="W2817" s="13" t="str">
        <f t="shared" si="518"/>
        <v>RI</v>
      </c>
      <c r="X2817" s="13">
        <f t="shared" si="519"/>
        <v>20</v>
      </c>
      <c r="Y2817" s="13" t="str">
        <f>IFERROR(VLOOKUP(C2817,ReceivingTeam[],2,FALSE),"HelpDesk")</f>
        <v>Branch office</v>
      </c>
      <c r="Z2817" s="67">
        <f t="shared" si="520"/>
        <v>44889.528981481468</v>
      </c>
      <c r="AA2817" s="68">
        <f t="shared" si="521"/>
        <v>44888</v>
      </c>
      <c r="AB2817" s="69" t="b">
        <f t="shared" si="522"/>
        <v>1</v>
      </c>
      <c r="AC2817" s="70">
        <f t="shared" si="523"/>
        <v>0.5</v>
      </c>
      <c r="AD2817" s="67">
        <f t="shared" si="524"/>
        <v>44889.528981481468</v>
      </c>
      <c r="AE2817" s="67">
        <f>VLOOKUP(V2817,'Branch Wise Work Timelines'!C:G,3,FALSE)+AA2817</f>
        <v>44888.416666666664</v>
      </c>
      <c r="AF2817" s="67">
        <f>IF(V2817="Bangalore",VLOOKUP(V2817,'Branch Wise Work Timelines'!C:G,4,FALSE)+AA2817+1,IF(V2817="Mumbai",VLOOKUP(V2817,'Branch Wise Work Timelines'!C:G,4,FALSE)+AA2817+1,VLOOKUP(V2817,'Branch Wise Work Timelines'!C:G,4,FALSE)+AA2817))</f>
        <v>44889.25</v>
      </c>
      <c r="AG2817" s="67">
        <f>WORKDAY.INTL(AA2817,1,11)+VLOOKUP(V2817,'Branch Wise Work Timelines'!C:G,3,FALSE)</f>
        <v>44889.416666666664</v>
      </c>
      <c r="AH2817" s="69" t="str">
        <f t="shared" ca="1" si="525"/>
        <v>Out of TAT</v>
      </c>
      <c r="AI2817" s="69">
        <f t="shared" ca="1" si="526"/>
        <v>20521</v>
      </c>
      <c r="AJ2817" s="69" t="str">
        <f ca="1">IF(AI2817&lt;0,"0-12",IFERROR(VLOOKUP(AI2817,Breakup[],2,FALSE),"&gt;24"))</f>
        <v>&gt;24</v>
      </c>
      <c r="AK2817" s="69" t="str">
        <f>VLOOKUP(V2817,Master!B:D,3,FALSE)</f>
        <v>East</v>
      </c>
      <c r="AL2817" s="69" t="str">
        <f t="shared" si="527"/>
        <v>Mumbai</v>
      </c>
    </row>
    <row r="2818" spans="1:38">
      <c r="A2818" s="13" t="s">
        <v>5948</v>
      </c>
      <c r="B2818" s="54">
        <v>44700.683305324099</v>
      </c>
      <c r="C2818" s="13" t="s">
        <v>153</v>
      </c>
      <c r="D2818" s="13">
        <v>1640</v>
      </c>
      <c r="E2818" s="13" t="s">
        <v>5949</v>
      </c>
      <c r="F2818" s="13" t="s">
        <v>33</v>
      </c>
      <c r="G2818" s="14">
        <v>1653020325382</v>
      </c>
      <c r="H2818" s="55">
        <v>0.99863425925925897</v>
      </c>
      <c r="I2818" s="33">
        <v>44882.998634259297</v>
      </c>
      <c r="J2818" s="58">
        <v>44882</v>
      </c>
      <c r="K2818" s="13" t="s">
        <v>397</v>
      </c>
      <c r="L2818" s="13" t="s">
        <v>50</v>
      </c>
      <c r="M2818" s="13" t="s">
        <v>153</v>
      </c>
      <c r="N2818" s="13" t="s">
        <v>206</v>
      </c>
      <c r="O2818" s="33" t="s">
        <v>38</v>
      </c>
      <c r="P2818" s="58" t="s">
        <v>38</v>
      </c>
      <c r="Q2818" s="33" t="s">
        <v>207</v>
      </c>
      <c r="R2818" s="14" t="s">
        <v>38</v>
      </c>
      <c r="S2818" s="13" t="s">
        <v>216</v>
      </c>
      <c r="T2818" s="13" t="s">
        <v>217</v>
      </c>
      <c r="U2818" s="33">
        <f t="shared" ref="U2818:U2881" ca="1" si="528">NOW()</f>
        <v>45744.56914039352</v>
      </c>
      <c r="V2818" s="13" t="str">
        <f t="shared" ref="V2818:V2881" si="529">VLOOKUP(L2818,Location,2,0)</f>
        <v>Cochin</v>
      </c>
      <c r="W2818" s="13" t="str">
        <f t="shared" ref="W2818:W2881" si="530">VLOOKUP(F2818,FCT,2,FALSE)</f>
        <v>RI</v>
      </c>
      <c r="X2818" s="13">
        <f t="shared" ref="X2818:X2881" si="531">HOUR(I2818)</f>
        <v>23</v>
      </c>
      <c r="Y2818" s="13" t="str">
        <f>IFERROR(VLOOKUP(C2818,ReceivingTeam[],2,FALSE),"HelpDesk")</f>
        <v>Branch office</v>
      </c>
      <c r="Z2818" s="67">
        <f t="shared" ref="Z2818:Z2881" si="532">IF(AB2818=FALSE,AE2818+AC2818,IF(I2818&gt;AE2818,IF(((I2818+AC2818)&gt;AF2818),(AC2818-(AF2818-I2818)+AG2818),I2818+AC2818),IF(((AE2818+AC2818)&gt;AF2818),(AC2818-(AF2818-AE2818)+AG2818),AE2818+AC2818)))</f>
        <v>44884.144467592625</v>
      </c>
      <c r="AA2818" s="68">
        <f t="shared" ref="AA2818:AA2881" si="533">INT(J2818)</f>
        <v>44882</v>
      </c>
      <c r="AB2818" s="69" t="b">
        <f t="shared" ref="AB2818:AB2881" si="534">WORKDAY.INTL(AA2818-1,1,11)=AA2818</f>
        <v>1</v>
      </c>
      <c r="AC2818" s="70">
        <f t="shared" ref="AC2818:AC2881" si="535">IF(T2818="High",12/24,72/24)</f>
        <v>0.5</v>
      </c>
      <c r="AD2818" s="67">
        <f t="shared" ref="AD2818:AD2881" si="536">IF(AB2818=FALSE,AE2818+AC2818,IF(I2818&gt;AE2818,IF(((I2818+AC2818)&gt;AF2818),(AC2818-(AF2818-I2818)+AG2818),I2818+AC2818),IF(((AE2818+AC2818)&gt;AF2818),(AC2818-(AF2818-AE2818)+AG2818),AE2818+AC2818)))</f>
        <v>44884.144467592625</v>
      </c>
      <c r="AE2818" s="67">
        <f>VLOOKUP(V2818,'Branch Wise Work Timelines'!C:G,3,FALSE)+AA2818</f>
        <v>44882.416666666664</v>
      </c>
      <c r="AF2818" s="67">
        <f>IF(V2818="Bangalore",VLOOKUP(V2818,'Branch Wise Work Timelines'!C:G,4,FALSE)+AA2818+1,IF(V2818="Mumbai",VLOOKUP(V2818,'Branch Wise Work Timelines'!C:G,4,FALSE)+AA2818+1,VLOOKUP(V2818,'Branch Wise Work Timelines'!C:G,4,FALSE)+AA2818))</f>
        <v>44882.770833333336</v>
      </c>
      <c r="AG2818" s="67">
        <f>WORKDAY.INTL(AA2818,1,11)+VLOOKUP(V2818,'Branch Wise Work Timelines'!C:G,3,FALSE)</f>
        <v>44883.416666666664</v>
      </c>
      <c r="AH2818" s="69" t="str">
        <f t="shared" ref="AH2818:AH2881" ca="1" si="537">IF(Q2818&lt;&gt;"Success",IF(U2818&gt;Z2818,"Out of TAT","In TAT"),IF(O2818&gt;AD2818,"Not Met","Met"))</f>
        <v>Out of TAT</v>
      </c>
      <c r="AI2818" s="69">
        <f t="shared" ref="AI2818:AI2881" ca="1" si="538">ROUNDUP((U2818-AD2818)*24,0)</f>
        <v>20651</v>
      </c>
      <c r="AJ2818" s="69" t="str">
        <f ca="1">IF(AI2818&lt;0,"0-12",IFERROR(VLOOKUP(AI2818,Breakup[],2,FALSE),"&gt;24"))</f>
        <v>&gt;24</v>
      </c>
      <c r="AK2818" s="69" t="str">
        <f>VLOOKUP(V2818,Master!B:D,3,FALSE)</f>
        <v>South</v>
      </c>
      <c r="AL2818" s="69" t="str">
        <f t="shared" ref="AL2818:AL2881" si="539">IF(V2818="Bangalore",IF(W2818="CLS",V2818&amp;"-"&amp;"CLS",V2818),(V2818))</f>
        <v>Cochin</v>
      </c>
    </row>
    <row r="2819" spans="1:38">
      <c r="A2819" s="13" t="s">
        <v>5950</v>
      </c>
      <c r="B2819" s="54">
        <v>44701.651854895797</v>
      </c>
      <c r="C2819" s="13" t="s">
        <v>722</v>
      </c>
      <c r="D2819" s="13">
        <v>1672</v>
      </c>
      <c r="E2819" s="13" t="s">
        <v>5951</v>
      </c>
      <c r="F2819" s="13" t="s">
        <v>15</v>
      </c>
      <c r="G2819" s="14">
        <v>1653042748167</v>
      </c>
      <c r="H2819" s="55">
        <v>0.397164351851852</v>
      </c>
      <c r="I2819" s="33">
        <v>44881.397164351903</v>
      </c>
      <c r="J2819" s="58">
        <v>44881</v>
      </c>
      <c r="K2819" s="13" t="s">
        <v>213</v>
      </c>
      <c r="L2819" s="13" t="s">
        <v>30</v>
      </c>
      <c r="M2819" s="13" t="s">
        <v>214</v>
      </c>
      <c r="N2819" s="13" t="s">
        <v>206</v>
      </c>
      <c r="O2819" s="33" t="s">
        <v>38</v>
      </c>
      <c r="P2819" s="58" t="s">
        <v>38</v>
      </c>
      <c r="Q2819" s="33" t="s">
        <v>207</v>
      </c>
      <c r="R2819" s="14" t="s">
        <v>38</v>
      </c>
      <c r="S2819" s="13" t="s">
        <v>216</v>
      </c>
      <c r="T2819" s="13" t="s">
        <v>217</v>
      </c>
      <c r="U2819" s="33">
        <f t="shared" ca="1" si="528"/>
        <v>45744.56914039352</v>
      </c>
      <c r="V2819" s="13" t="str">
        <f t="shared" si="529"/>
        <v>Bangalore</v>
      </c>
      <c r="W2819" s="13" t="str">
        <f t="shared" si="530"/>
        <v>CLS</v>
      </c>
      <c r="X2819" s="13">
        <f t="shared" si="531"/>
        <v>9</v>
      </c>
      <c r="Y2819" s="13" t="str">
        <f>IFERROR(VLOOKUP(C2819,ReceivingTeam[],2,FALSE),"HelpDesk")</f>
        <v>HelpDesk</v>
      </c>
      <c r="Z2819" s="67">
        <f t="shared" si="532"/>
        <v>44881.916666666664</v>
      </c>
      <c r="AA2819" s="68">
        <f t="shared" si="533"/>
        <v>44881</v>
      </c>
      <c r="AB2819" s="69" t="b">
        <f t="shared" si="534"/>
        <v>1</v>
      </c>
      <c r="AC2819" s="70">
        <f t="shared" si="535"/>
        <v>0.5</v>
      </c>
      <c r="AD2819" s="67">
        <f t="shared" si="536"/>
        <v>44881.916666666664</v>
      </c>
      <c r="AE2819" s="67">
        <f>VLOOKUP(V2819,'Branch Wise Work Timelines'!C:G,3,FALSE)+AA2819</f>
        <v>44881.416666666664</v>
      </c>
      <c r="AF2819" s="67">
        <f>IF(V2819="Bangalore",VLOOKUP(V2819,'Branch Wise Work Timelines'!C:G,4,FALSE)+AA2819+1,IF(V2819="Mumbai",VLOOKUP(V2819,'Branch Wise Work Timelines'!C:G,4,FALSE)+AA2819+1,VLOOKUP(V2819,'Branch Wise Work Timelines'!C:G,4,FALSE)+AA2819))</f>
        <v>44882.104166666664</v>
      </c>
      <c r="AG2819" s="67">
        <f>WORKDAY.INTL(AA2819,1,11)+VLOOKUP(V2819,'Branch Wise Work Timelines'!C:G,3,FALSE)</f>
        <v>44882.416666666664</v>
      </c>
      <c r="AH2819" s="69" t="str">
        <f t="shared" ca="1" si="537"/>
        <v>Out of TAT</v>
      </c>
      <c r="AI2819" s="69">
        <f t="shared" ca="1" si="538"/>
        <v>20704</v>
      </c>
      <c r="AJ2819" s="69" t="str">
        <f ca="1">IF(AI2819&lt;0,"0-12",IFERROR(VLOOKUP(AI2819,Breakup[],2,FALSE),"&gt;24"))</f>
        <v>&gt;24</v>
      </c>
      <c r="AK2819" s="69" t="str">
        <f>VLOOKUP(V2819,Master!B:D,3,FALSE)</f>
        <v>South</v>
      </c>
      <c r="AL2819" s="69" t="str">
        <f t="shared" si="539"/>
        <v>Bangalore-CLS</v>
      </c>
    </row>
    <row r="2820" spans="1:38">
      <c r="A2820" s="13" t="s">
        <v>5952</v>
      </c>
      <c r="B2820" s="54">
        <v>44658.5585748495</v>
      </c>
      <c r="C2820" s="13" t="s">
        <v>472</v>
      </c>
      <c r="D2820" s="13">
        <v>1754</v>
      </c>
      <c r="E2820" s="13" t="s">
        <v>5953</v>
      </c>
      <c r="F2820" s="13" t="s">
        <v>33</v>
      </c>
      <c r="G2820" s="14">
        <v>1653032972722</v>
      </c>
      <c r="H2820" s="55">
        <v>0.61135416666666698</v>
      </c>
      <c r="I2820" s="33">
        <v>44891.6113541667</v>
      </c>
      <c r="J2820" s="58">
        <v>44891</v>
      </c>
      <c r="K2820" s="13" t="s">
        <v>224</v>
      </c>
      <c r="L2820" s="13" t="s">
        <v>64</v>
      </c>
      <c r="M2820" s="13" t="s">
        <v>225</v>
      </c>
      <c r="N2820" s="13" t="s">
        <v>206</v>
      </c>
      <c r="O2820" s="33">
        <v>44891.7507638889</v>
      </c>
      <c r="P2820" s="58">
        <v>44891</v>
      </c>
      <c r="Q2820" s="33" t="s">
        <v>237</v>
      </c>
      <c r="R2820" s="14">
        <v>736</v>
      </c>
      <c r="S2820" s="13" t="s">
        <v>208</v>
      </c>
      <c r="T2820" s="13" t="s">
        <v>209</v>
      </c>
      <c r="U2820" s="33">
        <f t="shared" ca="1" si="528"/>
        <v>45744.56914039352</v>
      </c>
      <c r="V2820" s="13" t="str">
        <f t="shared" si="529"/>
        <v>Kolkata</v>
      </c>
      <c r="W2820" s="13" t="str">
        <f t="shared" si="530"/>
        <v>RI</v>
      </c>
      <c r="X2820" s="13">
        <f t="shared" si="531"/>
        <v>14</v>
      </c>
      <c r="Y2820" s="13" t="str">
        <f>IFERROR(VLOOKUP(C2820,ReceivingTeam[],2,FALSE),"HelpDesk")</f>
        <v>HelpDesk</v>
      </c>
      <c r="Z2820" s="67">
        <f t="shared" si="532"/>
        <v>44893.757187500029</v>
      </c>
      <c r="AA2820" s="68">
        <f t="shared" si="533"/>
        <v>44891</v>
      </c>
      <c r="AB2820" s="69" t="b">
        <f t="shared" si="534"/>
        <v>1</v>
      </c>
      <c r="AC2820" s="70">
        <f t="shared" si="535"/>
        <v>0.5</v>
      </c>
      <c r="AD2820" s="67">
        <f t="shared" si="536"/>
        <v>44893.757187500029</v>
      </c>
      <c r="AE2820" s="67">
        <f>VLOOKUP(V2820,'Branch Wise Work Timelines'!C:G,3,FALSE)+AA2820</f>
        <v>44891.416666666664</v>
      </c>
      <c r="AF2820" s="67">
        <f>IF(V2820="Bangalore",VLOOKUP(V2820,'Branch Wise Work Timelines'!C:G,4,FALSE)+AA2820+1,IF(V2820="Mumbai",VLOOKUP(V2820,'Branch Wise Work Timelines'!C:G,4,FALSE)+AA2820+1,VLOOKUP(V2820,'Branch Wise Work Timelines'!C:G,4,FALSE)+AA2820))</f>
        <v>44891.770833333336</v>
      </c>
      <c r="AG2820" s="67">
        <f>WORKDAY.INTL(AA2820,1,11)+VLOOKUP(V2820,'Branch Wise Work Timelines'!C:G,3,FALSE)</f>
        <v>44893.416666666664</v>
      </c>
      <c r="AH2820" s="69" t="str">
        <f t="shared" si="537"/>
        <v>Met</v>
      </c>
      <c r="AI2820" s="69">
        <f t="shared" ca="1" si="538"/>
        <v>20420</v>
      </c>
      <c r="AJ2820" s="69" t="str">
        <f ca="1">IF(AI2820&lt;0,"0-12",IFERROR(VLOOKUP(AI2820,Breakup[],2,FALSE),"&gt;24"))</f>
        <v>&gt;24</v>
      </c>
      <c r="AK2820" s="69" t="str">
        <f>VLOOKUP(V2820,Master!B:D,3,FALSE)</f>
        <v>East</v>
      </c>
      <c r="AL2820" s="69" t="str">
        <f t="shared" si="539"/>
        <v>Kolkata</v>
      </c>
    </row>
    <row r="2821" spans="1:38">
      <c r="A2821" s="13" t="s">
        <v>5954</v>
      </c>
      <c r="B2821" s="54">
        <v>44701.637943402799</v>
      </c>
      <c r="C2821" s="13" t="s">
        <v>3924</v>
      </c>
      <c r="D2821" s="13">
        <v>1713</v>
      </c>
      <c r="E2821" s="13" t="s">
        <v>5955</v>
      </c>
      <c r="F2821" s="13" t="s">
        <v>33</v>
      </c>
      <c r="G2821" s="14">
        <v>1653040438910</v>
      </c>
      <c r="H2821" s="55">
        <v>0.80871527777777796</v>
      </c>
      <c r="I2821" s="33">
        <v>44890.808715277803</v>
      </c>
      <c r="J2821" s="58">
        <v>44890</v>
      </c>
      <c r="K2821" s="13" t="s">
        <v>41</v>
      </c>
      <c r="L2821" s="13" t="s">
        <v>40</v>
      </c>
      <c r="M2821" s="13" t="s">
        <v>3924</v>
      </c>
      <c r="N2821" s="13" t="s">
        <v>215</v>
      </c>
      <c r="O2821" s="33" t="s">
        <v>38</v>
      </c>
      <c r="P2821" s="58" t="s">
        <v>38</v>
      </c>
      <c r="Q2821" s="33" t="s">
        <v>207</v>
      </c>
      <c r="R2821" s="14" t="s">
        <v>38</v>
      </c>
      <c r="S2821" s="13" t="s">
        <v>216</v>
      </c>
      <c r="T2821" s="13" t="s">
        <v>217</v>
      </c>
      <c r="U2821" s="33">
        <f t="shared" ca="1" si="528"/>
        <v>45744.56914039352</v>
      </c>
      <c r="V2821" s="13" t="str">
        <f t="shared" si="529"/>
        <v>Chennai - RSI</v>
      </c>
      <c r="W2821" s="13" t="str">
        <f t="shared" si="530"/>
        <v>RI</v>
      </c>
      <c r="X2821" s="13">
        <f t="shared" si="531"/>
        <v>19</v>
      </c>
      <c r="Y2821" s="13" t="str">
        <f>IFERROR(VLOOKUP(C2821,ReceivingTeam[],2,FALSE),"HelpDesk")</f>
        <v>HelpDesk</v>
      </c>
      <c r="Z2821" s="67">
        <f t="shared" si="532"/>
        <v>44891.933715277803</v>
      </c>
      <c r="AA2821" s="68">
        <f t="shared" si="533"/>
        <v>44890</v>
      </c>
      <c r="AB2821" s="69" t="b">
        <f t="shared" si="534"/>
        <v>1</v>
      </c>
      <c r="AC2821" s="70">
        <f t="shared" si="535"/>
        <v>0.5</v>
      </c>
      <c r="AD2821" s="67">
        <f t="shared" si="536"/>
        <v>44891.933715277803</v>
      </c>
      <c r="AE2821" s="67">
        <f>VLOOKUP(V2821,'Branch Wise Work Timelines'!C:G,3,FALSE)+AA2821</f>
        <v>44890.416666666664</v>
      </c>
      <c r="AF2821" s="67">
        <f>IF(V2821="Bangalore",VLOOKUP(V2821,'Branch Wise Work Timelines'!C:G,4,FALSE)+AA2821+1,IF(V2821="Mumbai",VLOOKUP(V2821,'Branch Wise Work Timelines'!C:G,4,FALSE)+AA2821+1,VLOOKUP(V2821,'Branch Wise Work Timelines'!C:G,4,FALSE)+AA2821))</f>
        <v>44890.791666666664</v>
      </c>
      <c r="AG2821" s="67">
        <f>WORKDAY.INTL(AA2821,1,11)+VLOOKUP(V2821,'Branch Wise Work Timelines'!C:G,3,FALSE)</f>
        <v>44891.416666666664</v>
      </c>
      <c r="AH2821" s="69" t="str">
        <f t="shared" ca="1" si="537"/>
        <v>Out of TAT</v>
      </c>
      <c r="AI2821" s="69">
        <f t="shared" ca="1" si="538"/>
        <v>20464</v>
      </c>
      <c r="AJ2821" s="69" t="str">
        <f ca="1">IF(AI2821&lt;0,"0-12",IFERROR(VLOOKUP(AI2821,Breakup[],2,FALSE),"&gt;24"))</f>
        <v>&gt;24</v>
      </c>
      <c r="AK2821" s="69" t="str">
        <f>VLOOKUP(V2821,Master!B:D,3,FALSE)</f>
        <v>South</v>
      </c>
      <c r="AL2821" s="69" t="str">
        <f t="shared" si="539"/>
        <v>Chennai - RSI</v>
      </c>
    </row>
    <row r="2822" spans="1:38">
      <c r="A2822" s="13" t="s">
        <v>5956</v>
      </c>
      <c r="B2822" s="54">
        <v>44701.622078275497</v>
      </c>
      <c r="C2822" s="13" t="s">
        <v>87</v>
      </c>
      <c r="D2822" s="13">
        <v>310</v>
      </c>
      <c r="E2822" s="13" t="s">
        <v>5957</v>
      </c>
      <c r="F2822" s="13" t="s">
        <v>33</v>
      </c>
      <c r="G2822" s="14">
        <v>1653044260842</v>
      </c>
      <c r="H2822" s="55">
        <v>0.29177083333333298</v>
      </c>
      <c r="I2822" s="33">
        <v>44889.291770833297</v>
      </c>
      <c r="J2822" s="58">
        <v>44889</v>
      </c>
      <c r="K2822" s="13" t="s">
        <v>213</v>
      </c>
      <c r="L2822" s="13" t="s">
        <v>30</v>
      </c>
      <c r="M2822" s="13" t="s">
        <v>282</v>
      </c>
      <c r="N2822" s="13" t="s">
        <v>206</v>
      </c>
      <c r="O2822" s="33" t="s">
        <v>38</v>
      </c>
      <c r="P2822" s="58" t="s">
        <v>38</v>
      </c>
      <c r="Q2822" s="33" t="s">
        <v>207</v>
      </c>
      <c r="R2822" s="14" t="s">
        <v>38</v>
      </c>
      <c r="S2822" s="13" t="s">
        <v>216</v>
      </c>
      <c r="T2822" s="13" t="s">
        <v>217</v>
      </c>
      <c r="U2822" s="33">
        <f t="shared" ca="1" si="528"/>
        <v>45744.56914039352</v>
      </c>
      <c r="V2822" s="13" t="str">
        <f t="shared" si="529"/>
        <v>Bangalore</v>
      </c>
      <c r="W2822" s="13" t="str">
        <f t="shared" si="530"/>
        <v>RI</v>
      </c>
      <c r="X2822" s="13">
        <f t="shared" si="531"/>
        <v>7</v>
      </c>
      <c r="Y2822" s="13" t="str">
        <f>IFERROR(VLOOKUP(C2822,ReceivingTeam[],2,FALSE),"HelpDesk")</f>
        <v>Branch office</v>
      </c>
      <c r="Z2822" s="67">
        <f t="shared" si="532"/>
        <v>44889.916666666664</v>
      </c>
      <c r="AA2822" s="68">
        <f t="shared" si="533"/>
        <v>44889</v>
      </c>
      <c r="AB2822" s="69" t="b">
        <f t="shared" si="534"/>
        <v>1</v>
      </c>
      <c r="AC2822" s="70">
        <f t="shared" si="535"/>
        <v>0.5</v>
      </c>
      <c r="AD2822" s="67">
        <f t="shared" si="536"/>
        <v>44889.916666666664</v>
      </c>
      <c r="AE2822" s="67">
        <f>VLOOKUP(V2822,'Branch Wise Work Timelines'!C:G,3,FALSE)+AA2822</f>
        <v>44889.416666666664</v>
      </c>
      <c r="AF2822" s="67">
        <f>IF(V2822="Bangalore",VLOOKUP(V2822,'Branch Wise Work Timelines'!C:G,4,FALSE)+AA2822+1,IF(V2822="Mumbai",VLOOKUP(V2822,'Branch Wise Work Timelines'!C:G,4,FALSE)+AA2822+1,VLOOKUP(V2822,'Branch Wise Work Timelines'!C:G,4,FALSE)+AA2822))</f>
        <v>44890.104166666664</v>
      </c>
      <c r="AG2822" s="67">
        <f>WORKDAY.INTL(AA2822,1,11)+VLOOKUP(V2822,'Branch Wise Work Timelines'!C:G,3,FALSE)</f>
        <v>44890.416666666664</v>
      </c>
      <c r="AH2822" s="69" t="str">
        <f t="shared" ca="1" si="537"/>
        <v>Out of TAT</v>
      </c>
      <c r="AI2822" s="69">
        <f t="shared" ca="1" si="538"/>
        <v>20512</v>
      </c>
      <c r="AJ2822" s="69" t="str">
        <f ca="1">IF(AI2822&lt;0,"0-12",IFERROR(VLOOKUP(AI2822,Breakup[],2,FALSE),"&gt;24"))</f>
        <v>&gt;24</v>
      </c>
      <c r="AK2822" s="69" t="str">
        <f>VLOOKUP(V2822,Master!B:D,3,FALSE)</f>
        <v>South</v>
      </c>
      <c r="AL2822" s="69" t="str">
        <f t="shared" si="539"/>
        <v>Bangalore</v>
      </c>
    </row>
    <row r="2823" spans="1:38">
      <c r="A2823" s="13" t="s">
        <v>5958</v>
      </c>
      <c r="B2823" s="54">
        <v>44701.544430868104</v>
      </c>
      <c r="C2823" s="13" t="s">
        <v>252</v>
      </c>
      <c r="D2823" s="13">
        <v>1880</v>
      </c>
      <c r="E2823" s="13" t="s">
        <v>5959</v>
      </c>
      <c r="F2823" s="13" t="s">
        <v>15</v>
      </c>
      <c r="G2823" s="14">
        <v>1653034041355</v>
      </c>
      <c r="H2823" s="55">
        <v>0.89966435185185201</v>
      </c>
      <c r="I2823" s="33">
        <v>44890.899664351899</v>
      </c>
      <c r="J2823" s="58">
        <v>44890</v>
      </c>
      <c r="K2823" s="13" t="s">
        <v>213</v>
      </c>
      <c r="L2823" s="13" t="s">
        <v>30</v>
      </c>
      <c r="M2823" s="13" t="s">
        <v>227</v>
      </c>
      <c r="N2823" s="13" t="s">
        <v>206</v>
      </c>
      <c r="O2823" s="33" t="s">
        <v>38</v>
      </c>
      <c r="P2823" s="58" t="s">
        <v>38</v>
      </c>
      <c r="Q2823" s="33" t="s">
        <v>207</v>
      </c>
      <c r="R2823" s="14" t="s">
        <v>38</v>
      </c>
      <c r="S2823" s="13" t="s">
        <v>216</v>
      </c>
      <c r="T2823" s="13" t="s">
        <v>217</v>
      </c>
      <c r="U2823" s="33">
        <f t="shared" ca="1" si="528"/>
        <v>45744.56914039352</v>
      </c>
      <c r="V2823" s="13" t="str">
        <f t="shared" si="529"/>
        <v>Bangalore</v>
      </c>
      <c r="W2823" s="13" t="str">
        <f t="shared" si="530"/>
        <v>CLS</v>
      </c>
      <c r="X2823" s="13">
        <f t="shared" si="531"/>
        <v>21</v>
      </c>
      <c r="Y2823" s="13" t="str">
        <f>IFERROR(VLOOKUP(C2823,ReceivingTeam[],2,FALSE),"HelpDesk")</f>
        <v>HelpDesk</v>
      </c>
      <c r="Z2823" s="67">
        <f t="shared" si="532"/>
        <v>44891.712164351899</v>
      </c>
      <c r="AA2823" s="68">
        <f t="shared" si="533"/>
        <v>44890</v>
      </c>
      <c r="AB2823" s="69" t="b">
        <f t="shared" si="534"/>
        <v>1</v>
      </c>
      <c r="AC2823" s="70">
        <f t="shared" si="535"/>
        <v>0.5</v>
      </c>
      <c r="AD2823" s="67">
        <f t="shared" si="536"/>
        <v>44891.712164351899</v>
      </c>
      <c r="AE2823" s="67">
        <f>VLOOKUP(V2823,'Branch Wise Work Timelines'!C:G,3,FALSE)+AA2823</f>
        <v>44890.416666666664</v>
      </c>
      <c r="AF2823" s="67">
        <f>IF(V2823="Bangalore",VLOOKUP(V2823,'Branch Wise Work Timelines'!C:G,4,FALSE)+AA2823+1,IF(V2823="Mumbai",VLOOKUP(V2823,'Branch Wise Work Timelines'!C:G,4,FALSE)+AA2823+1,VLOOKUP(V2823,'Branch Wise Work Timelines'!C:G,4,FALSE)+AA2823))</f>
        <v>44891.104166666664</v>
      </c>
      <c r="AG2823" s="67">
        <f>WORKDAY.INTL(AA2823,1,11)+VLOOKUP(V2823,'Branch Wise Work Timelines'!C:G,3,FALSE)</f>
        <v>44891.416666666664</v>
      </c>
      <c r="AH2823" s="69" t="str">
        <f t="shared" ca="1" si="537"/>
        <v>Out of TAT</v>
      </c>
      <c r="AI2823" s="69">
        <f t="shared" ca="1" si="538"/>
        <v>20469</v>
      </c>
      <c r="AJ2823" s="69" t="str">
        <f ca="1">IF(AI2823&lt;0,"0-12",IFERROR(VLOOKUP(AI2823,Breakup[],2,FALSE),"&gt;24"))</f>
        <v>&gt;24</v>
      </c>
      <c r="AK2823" s="69" t="str">
        <f>VLOOKUP(V2823,Master!B:D,3,FALSE)</f>
        <v>South</v>
      </c>
      <c r="AL2823" s="69" t="str">
        <f t="shared" si="539"/>
        <v>Bangalore-CLS</v>
      </c>
    </row>
    <row r="2824" spans="1:38">
      <c r="A2824" s="13" t="s">
        <v>5960</v>
      </c>
      <c r="B2824" s="54">
        <v>44701.540711030102</v>
      </c>
      <c r="C2824" s="13" t="s">
        <v>219</v>
      </c>
      <c r="D2824" s="13">
        <v>1466</v>
      </c>
      <c r="E2824" s="13" t="s">
        <v>5961</v>
      </c>
      <c r="F2824" s="13" t="s">
        <v>15</v>
      </c>
      <c r="G2824" s="14">
        <v>1653031432017</v>
      </c>
      <c r="H2824" s="55">
        <v>0.40625</v>
      </c>
      <c r="I2824" s="33">
        <v>44890.40625</v>
      </c>
      <c r="J2824" s="58">
        <v>44890</v>
      </c>
      <c r="K2824" s="13" t="s">
        <v>213</v>
      </c>
      <c r="L2824" s="13" t="s">
        <v>30</v>
      </c>
      <c r="M2824" s="13" t="s">
        <v>75</v>
      </c>
      <c r="N2824" s="13" t="s">
        <v>206</v>
      </c>
      <c r="O2824" s="33" t="s">
        <v>38</v>
      </c>
      <c r="P2824" s="58" t="s">
        <v>38</v>
      </c>
      <c r="Q2824" s="33" t="s">
        <v>207</v>
      </c>
      <c r="R2824" s="14" t="s">
        <v>38</v>
      </c>
      <c r="S2824" s="13" t="s">
        <v>216</v>
      </c>
      <c r="T2824" s="13" t="s">
        <v>217</v>
      </c>
      <c r="U2824" s="33">
        <f t="shared" ca="1" si="528"/>
        <v>45744.56914039352</v>
      </c>
      <c r="V2824" s="13" t="str">
        <f t="shared" si="529"/>
        <v>Bangalore</v>
      </c>
      <c r="W2824" s="13" t="str">
        <f t="shared" si="530"/>
        <v>CLS</v>
      </c>
      <c r="X2824" s="13">
        <f t="shared" si="531"/>
        <v>9</v>
      </c>
      <c r="Y2824" s="13" t="str">
        <f>IFERROR(VLOOKUP(C2824,ReceivingTeam[],2,FALSE),"HelpDesk")</f>
        <v>HelpDesk</v>
      </c>
      <c r="Z2824" s="67">
        <f t="shared" si="532"/>
        <v>44890.916666666664</v>
      </c>
      <c r="AA2824" s="68">
        <f t="shared" si="533"/>
        <v>44890</v>
      </c>
      <c r="AB2824" s="69" t="b">
        <f t="shared" si="534"/>
        <v>1</v>
      </c>
      <c r="AC2824" s="70">
        <f t="shared" si="535"/>
        <v>0.5</v>
      </c>
      <c r="AD2824" s="67">
        <f t="shared" si="536"/>
        <v>44890.916666666664</v>
      </c>
      <c r="AE2824" s="67">
        <f>VLOOKUP(V2824,'Branch Wise Work Timelines'!C:G,3,FALSE)+AA2824</f>
        <v>44890.416666666664</v>
      </c>
      <c r="AF2824" s="67">
        <f>IF(V2824="Bangalore",VLOOKUP(V2824,'Branch Wise Work Timelines'!C:G,4,FALSE)+AA2824+1,IF(V2824="Mumbai",VLOOKUP(V2824,'Branch Wise Work Timelines'!C:G,4,FALSE)+AA2824+1,VLOOKUP(V2824,'Branch Wise Work Timelines'!C:G,4,FALSE)+AA2824))</f>
        <v>44891.104166666664</v>
      </c>
      <c r="AG2824" s="67">
        <f>WORKDAY.INTL(AA2824,1,11)+VLOOKUP(V2824,'Branch Wise Work Timelines'!C:G,3,FALSE)</f>
        <v>44891.416666666664</v>
      </c>
      <c r="AH2824" s="69" t="str">
        <f t="shared" ca="1" si="537"/>
        <v>Out of TAT</v>
      </c>
      <c r="AI2824" s="69">
        <f t="shared" ca="1" si="538"/>
        <v>20488</v>
      </c>
      <c r="AJ2824" s="69" t="str">
        <f ca="1">IF(AI2824&lt;0,"0-12",IFERROR(VLOOKUP(AI2824,Breakup[],2,FALSE),"&gt;24"))</f>
        <v>&gt;24</v>
      </c>
      <c r="AK2824" s="69" t="str">
        <f>VLOOKUP(V2824,Master!B:D,3,FALSE)</f>
        <v>South</v>
      </c>
      <c r="AL2824" s="69" t="str">
        <f t="shared" si="539"/>
        <v>Bangalore-CLS</v>
      </c>
    </row>
    <row r="2825" spans="1:38">
      <c r="A2825" s="13" t="s">
        <v>5962</v>
      </c>
      <c r="B2825" s="54">
        <v>44701.667542511597</v>
      </c>
      <c r="C2825" s="13" t="s">
        <v>323</v>
      </c>
      <c r="D2825" s="13">
        <v>1630</v>
      </c>
      <c r="E2825" s="13" t="s">
        <v>5963</v>
      </c>
      <c r="F2825" s="13" t="s">
        <v>33</v>
      </c>
      <c r="G2825" s="14">
        <v>1653043912595</v>
      </c>
      <c r="H2825" s="55">
        <v>0.17145833333333299</v>
      </c>
      <c r="I2825" s="33">
        <v>44890.171458333301</v>
      </c>
      <c r="J2825" s="58">
        <v>44890</v>
      </c>
      <c r="K2825" s="13" t="s">
        <v>325</v>
      </c>
      <c r="L2825" s="13" t="s">
        <v>55</v>
      </c>
      <c r="M2825" s="13" t="s">
        <v>323</v>
      </c>
      <c r="N2825" s="13" t="s">
        <v>206</v>
      </c>
      <c r="O2825" s="33" t="s">
        <v>38</v>
      </c>
      <c r="P2825" s="58" t="s">
        <v>38</v>
      </c>
      <c r="Q2825" s="33" t="s">
        <v>207</v>
      </c>
      <c r="R2825" s="14" t="s">
        <v>38</v>
      </c>
      <c r="S2825" s="13" t="s">
        <v>208</v>
      </c>
      <c r="T2825" s="13" t="s">
        <v>209</v>
      </c>
      <c r="U2825" s="33">
        <f t="shared" ca="1" si="528"/>
        <v>45744.56914039352</v>
      </c>
      <c r="V2825" s="13" t="str">
        <f t="shared" si="529"/>
        <v>Delhi</v>
      </c>
      <c r="W2825" s="13" t="str">
        <f t="shared" si="530"/>
        <v>RI</v>
      </c>
      <c r="X2825" s="13">
        <f t="shared" si="531"/>
        <v>4</v>
      </c>
      <c r="Y2825" s="13" t="str">
        <f>IFERROR(VLOOKUP(C2825,ReceivingTeam[],2,FALSE),"HelpDesk")</f>
        <v>HelpDesk</v>
      </c>
      <c r="Z2825" s="67">
        <f t="shared" si="532"/>
        <v>44891.562499999993</v>
      </c>
      <c r="AA2825" s="68">
        <f t="shared" si="533"/>
        <v>44890</v>
      </c>
      <c r="AB2825" s="69" t="b">
        <f t="shared" si="534"/>
        <v>1</v>
      </c>
      <c r="AC2825" s="70">
        <f t="shared" si="535"/>
        <v>0.5</v>
      </c>
      <c r="AD2825" s="67">
        <f t="shared" si="536"/>
        <v>44891.562499999993</v>
      </c>
      <c r="AE2825" s="67">
        <f>VLOOKUP(V2825,'Branch Wise Work Timelines'!C:G,3,FALSE)+AA2825</f>
        <v>44890.416666666664</v>
      </c>
      <c r="AF2825" s="67">
        <f>IF(V2825="Bangalore",VLOOKUP(V2825,'Branch Wise Work Timelines'!C:G,4,FALSE)+AA2825+1,IF(V2825="Mumbai",VLOOKUP(V2825,'Branch Wise Work Timelines'!C:G,4,FALSE)+AA2825+1,VLOOKUP(V2825,'Branch Wise Work Timelines'!C:G,4,FALSE)+AA2825))</f>
        <v>44890.770833333336</v>
      </c>
      <c r="AG2825" s="67">
        <f>WORKDAY.INTL(AA2825,1,11)+VLOOKUP(V2825,'Branch Wise Work Timelines'!C:G,3,FALSE)</f>
        <v>44891.416666666664</v>
      </c>
      <c r="AH2825" s="69" t="str">
        <f t="shared" ca="1" si="537"/>
        <v>Out of TAT</v>
      </c>
      <c r="AI2825" s="69">
        <f t="shared" ca="1" si="538"/>
        <v>20473</v>
      </c>
      <c r="AJ2825" s="69" t="str">
        <f ca="1">IF(AI2825&lt;0,"0-12",IFERROR(VLOOKUP(AI2825,Breakup[],2,FALSE),"&gt;24"))</f>
        <v>&gt;24</v>
      </c>
      <c r="AK2825" s="69" t="str">
        <f>VLOOKUP(V2825,Master!B:D,3,FALSE)</f>
        <v>North</v>
      </c>
      <c r="AL2825" s="69" t="str">
        <f t="shared" si="539"/>
        <v>Delhi</v>
      </c>
    </row>
    <row r="2826" spans="1:38">
      <c r="A2826" s="13" t="s">
        <v>5964</v>
      </c>
      <c r="B2826" s="54">
        <v>44700.718639733801</v>
      </c>
      <c r="C2826" s="13" t="s">
        <v>153</v>
      </c>
      <c r="D2826" s="13">
        <v>1625</v>
      </c>
      <c r="E2826" s="13" t="s">
        <v>5965</v>
      </c>
      <c r="F2826" s="13" t="s">
        <v>33</v>
      </c>
      <c r="G2826" s="14">
        <v>1653020325382</v>
      </c>
      <c r="H2826" s="55">
        <v>0.77978009259259295</v>
      </c>
      <c r="I2826" s="33">
        <v>44882.779780092598</v>
      </c>
      <c r="J2826" s="58">
        <v>44882</v>
      </c>
      <c r="K2826" s="13" t="s">
        <v>397</v>
      </c>
      <c r="L2826" s="13" t="s">
        <v>50</v>
      </c>
      <c r="M2826" s="13" t="s">
        <v>153</v>
      </c>
      <c r="N2826" s="13" t="s">
        <v>215</v>
      </c>
      <c r="O2826" s="33" t="s">
        <v>38</v>
      </c>
      <c r="P2826" s="58" t="s">
        <v>38</v>
      </c>
      <c r="Q2826" s="33" t="s">
        <v>207</v>
      </c>
      <c r="R2826" s="14" t="s">
        <v>38</v>
      </c>
      <c r="S2826" s="13" t="s">
        <v>216</v>
      </c>
      <c r="T2826" s="13" t="s">
        <v>217</v>
      </c>
      <c r="U2826" s="33">
        <f t="shared" ca="1" si="528"/>
        <v>45744.56914039352</v>
      </c>
      <c r="V2826" s="13" t="str">
        <f t="shared" si="529"/>
        <v>Cochin</v>
      </c>
      <c r="W2826" s="13" t="str">
        <f t="shared" si="530"/>
        <v>RI</v>
      </c>
      <c r="X2826" s="13">
        <f t="shared" si="531"/>
        <v>18</v>
      </c>
      <c r="Y2826" s="13" t="str">
        <f>IFERROR(VLOOKUP(C2826,ReceivingTeam[],2,FALSE),"HelpDesk")</f>
        <v>Branch office</v>
      </c>
      <c r="Z2826" s="67">
        <f t="shared" si="532"/>
        <v>44883.925613425927</v>
      </c>
      <c r="AA2826" s="68">
        <f t="shared" si="533"/>
        <v>44882</v>
      </c>
      <c r="AB2826" s="69" t="b">
        <f t="shared" si="534"/>
        <v>1</v>
      </c>
      <c r="AC2826" s="70">
        <f t="shared" si="535"/>
        <v>0.5</v>
      </c>
      <c r="AD2826" s="67">
        <f t="shared" si="536"/>
        <v>44883.925613425927</v>
      </c>
      <c r="AE2826" s="67">
        <f>VLOOKUP(V2826,'Branch Wise Work Timelines'!C:G,3,FALSE)+AA2826</f>
        <v>44882.416666666664</v>
      </c>
      <c r="AF2826" s="67">
        <f>IF(V2826="Bangalore",VLOOKUP(V2826,'Branch Wise Work Timelines'!C:G,4,FALSE)+AA2826+1,IF(V2826="Mumbai",VLOOKUP(V2826,'Branch Wise Work Timelines'!C:G,4,FALSE)+AA2826+1,VLOOKUP(V2826,'Branch Wise Work Timelines'!C:G,4,FALSE)+AA2826))</f>
        <v>44882.770833333336</v>
      </c>
      <c r="AG2826" s="67">
        <f>WORKDAY.INTL(AA2826,1,11)+VLOOKUP(V2826,'Branch Wise Work Timelines'!C:G,3,FALSE)</f>
        <v>44883.416666666664</v>
      </c>
      <c r="AH2826" s="69" t="str">
        <f t="shared" ca="1" si="537"/>
        <v>Out of TAT</v>
      </c>
      <c r="AI2826" s="69">
        <f t="shared" ca="1" si="538"/>
        <v>20656</v>
      </c>
      <c r="AJ2826" s="69" t="str">
        <f ca="1">IF(AI2826&lt;0,"0-12",IFERROR(VLOOKUP(AI2826,Breakup[],2,FALSE),"&gt;24"))</f>
        <v>&gt;24</v>
      </c>
      <c r="AK2826" s="69" t="str">
        <f>VLOOKUP(V2826,Master!B:D,3,FALSE)</f>
        <v>South</v>
      </c>
      <c r="AL2826" s="69" t="str">
        <f t="shared" si="539"/>
        <v>Cochin</v>
      </c>
    </row>
    <row r="2827" spans="1:38">
      <c r="A2827" s="13" t="s">
        <v>5966</v>
      </c>
      <c r="B2827" s="54">
        <v>44659.470799618102</v>
      </c>
      <c r="C2827" s="13" t="s">
        <v>472</v>
      </c>
      <c r="D2827" s="13">
        <v>1176</v>
      </c>
      <c r="E2827" s="13" t="s">
        <v>5967</v>
      </c>
      <c r="F2827" s="13" t="s">
        <v>33</v>
      </c>
      <c r="G2827" s="14">
        <v>1653032972722</v>
      </c>
      <c r="H2827" s="55">
        <v>0.348715277777778</v>
      </c>
      <c r="I2827" s="33">
        <v>44881.348715277803</v>
      </c>
      <c r="J2827" s="58">
        <v>44881</v>
      </c>
      <c r="K2827" s="13" t="s">
        <v>224</v>
      </c>
      <c r="L2827" s="13" t="s">
        <v>64</v>
      </c>
      <c r="M2827" s="13" t="s">
        <v>225</v>
      </c>
      <c r="N2827" s="13" t="s">
        <v>215</v>
      </c>
      <c r="O2827" s="33" t="s">
        <v>38</v>
      </c>
      <c r="P2827" s="58" t="s">
        <v>38</v>
      </c>
      <c r="Q2827" s="33" t="s">
        <v>207</v>
      </c>
      <c r="R2827" s="14" t="s">
        <v>38</v>
      </c>
      <c r="S2827" s="13" t="s">
        <v>208</v>
      </c>
      <c r="T2827" s="13" t="s">
        <v>209</v>
      </c>
      <c r="U2827" s="33">
        <f t="shared" ca="1" si="528"/>
        <v>45744.56914039352</v>
      </c>
      <c r="V2827" s="13" t="str">
        <f t="shared" si="529"/>
        <v>Kolkata</v>
      </c>
      <c r="W2827" s="13" t="str">
        <f t="shared" si="530"/>
        <v>RI</v>
      </c>
      <c r="X2827" s="13">
        <f t="shared" si="531"/>
        <v>8</v>
      </c>
      <c r="Y2827" s="13" t="str">
        <f>IFERROR(VLOOKUP(C2827,ReceivingTeam[],2,FALSE),"HelpDesk")</f>
        <v>HelpDesk</v>
      </c>
      <c r="Z2827" s="67">
        <f t="shared" si="532"/>
        <v>44882.562499999993</v>
      </c>
      <c r="AA2827" s="68">
        <f t="shared" si="533"/>
        <v>44881</v>
      </c>
      <c r="AB2827" s="69" t="b">
        <f t="shared" si="534"/>
        <v>1</v>
      </c>
      <c r="AC2827" s="70">
        <f t="shared" si="535"/>
        <v>0.5</v>
      </c>
      <c r="AD2827" s="67">
        <f t="shared" si="536"/>
        <v>44882.562499999993</v>
      </c>
      <c r="AE2827" s="67">
        <f>VLOOKUP(V2827,'Branch Wise Work Timelines'!C:G,3,FALSE)+AA2827</f>
        <v>44881.416666666664</v>
      </c>
      <c r="AF2827" s="67">
        <f>IF(V2827="Bangalore",VLOOKUP(V2827,'Branch Wise Work Timelines'!C:G,4,FALSE)+AA2827+1,IF(V2827="Mumbai",VLOOKUP(V2827,'Branch Wise Work Timelines'!C:G,4,FALSE)+AA2827+1,VLOOKUP(V2827,'Branch Wise Work Timelines'!C:G,4,FALSE)+AA2827))</f>
        <v>44881.770833333336</v>
      </c>
      <c r="AG2827" s="67">
        <f>WORKDAY.INTL(AA2827,1,11)+VLOOKUP(V2827,'Branch Wise Work Timelines'!C:G,3,FALSE)</f>
        <v>44882.416666666664</v>
      </c>
      <c r="AH2827" s="69" t="str">
        <f t="shared" ca="1" si="537"/>
        <v>Out of TAT</v>
      </c>
      <c r="AI2827" s="69">
        <f t="shared" ca="1" si="538"/>
        <v>20689</v>
      </c>
      <c r="AJ2827" s="69" t="str">
        <f ca="1">IF(AI2827&lt;0,"0-12",IFERROR(VLOOKUP(AI2827,Breakup[],2,FALSE),"&gt;24"))</f>
        <v>&gt;24</v>
      </c>
      <c r="AK2827" s="69" t="str">
        <f>VLOOKUP(V2827,Master!B:D,3,FALSE)</f>
        <v>East</v>
      </c>
      <c r="AL2827" s="69" t="str">
        <f t="shared" si="539"/>
        <v>Kolkata</v>
      </c>
    </row>
    <row r="2828" spans="1:38">
      <c r="A2828" s="13" t="s">
        <v>5968</v>
      </c>
      <c r="B2828" s="54">
        <v>44701.661688425898</v>
      </c>
      <c r="C2828" s="13" t="s">
        <v>153</v>
      </c>
      <c r="D2828" s="13">
        <v>1768</v>
      </c>
      <c r="E2828" s="13" t="s">
        <v>5969</v>
      </c>
      <c r="F2828" s="13" t="s">
        <v>33</v>
      </c>
      <c r="G2828" s="14">
        <v>1653042931892</v>
      </c>
      <c r="H2828" s="55">
        <v>0.76107638888888896</v>
      </c>
      <c r="I2828" s="33">
        <v>44884.761076388902</v>
      </c>
      <c r="J2828" s="58">
        <v>44884</v>
      </c>
      <c r="K2828" s="13" t="s">
        <v>397</v>
      </c>
      <c r="L2828" s="13" t="s">
        <v>50</v>
      </c>
      <c r="M2828" s="13" t="s">
        <v>153</v>
      </c>
      <c r="N2828" s="13" t="s">
        <v>206</v>
      </c>
      <c r="O2828" s="33" t="s">
        <v>38</v>
      </c>
      <c r="P2828" s="58" t="s">
        <v>38</v>
      </c>
      <c r="Q2828" s="33" t="s">
        <v>207</v>
      </c>
      <c r="R2828" s="14" t="s">
        <v>38</v>
      </c>
      <c r="S2828" s="13" t="s">
        <v>216</v>
      </c>
      <c r="T2828" s="13" t="s">
        <v>217</v>
      </c>
      <c r="U2828" s="33">
        <f t="shared" ca="1" si="528"/>
        <v>45744.56914039352</v>
      </c>
      <c r="V2828" s="13" t="str">
        <f t="shared" si="529"/>
        <v>Cochin</v>
      </c>
      <c r="W2828" s="13" t="str">
        <f t="shared" si="530"/>
        <v>RI</v>
      </c>
      <c r="X2828" s="13">
        <f t="shared" si="531"/>
        <v>18</v>
      </c>
      <c r="Y2828" s="13" t="str">
        <f>IFERROR(VLOOKUP(C2828,ReceivingTeam[],2,FALSE),"HelpDesk")</f>
        <v>Branch office</v>
      </c>
      <c r="Z2828" s="67">
        <f t="shared" si="532"/>
        <v>44886.906909722231</v>
      </c>
      <c r="AA2828" s="68">
        <f t="shared" si="533"/>
        <v>44884</v>
      </c>
      <c r="AB2828" s="69" t="b">
        <f t="shared" si="534"/>
        <v>1</v>
      </c>
      <c r="AC2828" s="70">
        <f t="shared" si="535"/>
        <v>0.5</v>
      </c>
      <c r="AD2828" s="67">
        <f t="shared" si="536"/>
        <v>44886.906909722231</v>
      </c>
      <c r="AE2828" s="67">
        <f>VLOOKUP(V2828,'Branch Wise Work Timelines'!C:G,3,FALSE)+AA2828</f>
        <v>44884.416666666664</v>
      </c>
      <c r="AF2828" s="67">
        <f>IF(V2828="Bangalore",VLOOKUP(V2828,'Branch Wise Work Timelines'!C:G,4,FALSE)+AA2828+1,IF(V2828="Mumbai",VLOOKUP(V2828,'Branch Wise Work Timelines'!C:G,4,FALSE)+AA2828+1,VLOOKUP(V2828,'Branch Wise Work Timelines'!C:G,4,FALSE)+AA2828))</f>
        <v>44884.770833333336</v>
      </c>
      <c r="AG2828" s="67">
        <f>WORKDAY.INTL(AA2828,1,11)+VLOOKUP(V2828,'Branch Wise Work Timelines'!C:G,3,FALSE)</f>
        <v>44886.416666666664</v>
      </c>
      <c r="AH2828" s="69" t="str">
        <f t="shared" ca="1" si="537"/>
        <v>Out of TAT</v>
      </c>
      <c r="AI2828" s="69">
        <f t="shared" ca="1" si="538"/>
        <v>20584</v>
      </c>
      <c r="AJ2828" s="69" t="str">
        <f ca="1">IF(AI2828&lt;0,"0-12",IFERROR(VLOOKUP(AI2828,Breakup[],2,FALSE),"&gt;24"))</f>
        <v>&gt;24</v>
      </c>
      <c r="AK2828" s="69" t="str">
        <f>VLOOKUP(V2828,Master!B:D,3,FALSE)</f>
        <v>South</v>
      </c>
      <c r="AL2828" s="69" t="str">
        <f t="shared" si="539"/>
        <v>Cochin</v>
      </c>
    </row>
    <row r="2829" spans="1:38">
      <c r="A2829" s="13" t="s">
        <v>5970</v>
      </c>
      <c r="B2829" s="54">
        <v>44701.648768402803</v>
      </c>
      <c r="C2829" s="13" t="s">
        <v>230</v>
      </c>
      <c r="D2829" s="13">
        <v>1825</v>
      </c>
      <c r="E2829" s="13" t="s">
        <v>5971</v>
      </c>
      <c r="F2829" s="13" t="s">
        <v>15</v>
      </c>
      <c r="G2829" s="14">
        <v>1653043921714</v>
      </c>
      <c r="H2829" s="55">
        <v>0.33777777777777801</v>
      </c>
      <c r="I2829" s="33">
        <v>44883.337777777801</v>
      </c>
      <c r="J2829" s="58">
        <v>44883</v>
      </c>
      <c r="K2829" s="13" t="s">
        <v>213</v>
      </c>
      <c r="L2829" s="13" t="s">
        <v>30</v>
      </c>
      <c r="M2829" s="13" t="s">
        <v>214</v>
      </c>
      <c r="N2829" s="13" t="s">
        <v>215</v>
      </c>
      <c r="O2829" s="33" t="s">
        <v>38</v>
      </c>
      <c r="P2829" s="58" t="s">
        <v>38</v>
      </c>
      <c r="Q2829" s="33" t="s">
        <v>207</v>
      </c>
      <c r="R2829" s="14" t="s">
        <v>38</v>
      </c>
      <c r="S2829" s="13" t="s">
        <v>216</v>
      </c>
      <c r="T2829" s="13" t="s">
        <v>217</v>
      </c>
      <c r="U2829" s="33">
        <f t="shared" ca="1" si="528"/>
        <v>45744.56914039352</v>
      </c>
      <c r="V2829" s="13" t="str">
        <f t="shared" si="529"/>
        <v>Bangalore</v>
      </c>
      <c r="W2829" s="13" t="str">
        <f t="shared" si="530"/>
        <v>CLS</v>
      </c>
      <c r="X2829" s="13">
        <f t="shared" si="531"/>
        <v>8</v>
      </c>
      <c r="Y2829" s="13" t="str">
        <f>IFERROR(VLOOKUP(C2829,ReceivingTeam[],2,FALSE),"HelpDesk")</f>
        <v>HelpDesk</v>
      </c>
      <c r="Z2829" s="67">
        <f t="shared" si="532"/>
        <v>44883.916666666664</v>
      </c>
      <c r="AA2829" s="68">
        <f t="shared" si="533"/>
        <v>44883</v>
      </c>
      <c r="AB2829" s="69" t="b">
        <f t="shared" si="534"/>
        <v>1</v>
      </c>
      <c r="AC2829" s="70">
        <f t="shared" si="535"/>
        <v>0.5</v>
      </c>
      <c r="AD2829" s="67">
        <f t="shared" si="536"/>
        <v>44883.916666666664</v>
      </c>
      <c r="AE2829" s="67">
        <f>VLOOKUP(V2829,'Branch Wise Work Timelines'!C:G,3,FALSE)+AA2829</f>
        <v>44883.416666666664</v>
      </c>
      <c r="AF2829" s="67">
        <f>IF(V2829="Bangalore",VLOOKUP(V2829,'Branch Wise Work Timelines'!C:G,4,FALSE)+AA2829+1,IF(V2829="Mumbai",VLOOKUP(V2829,'Branch Wise Work Timelines'!C:G,4,FALSE)+AA2829+1,VLOOKUP(V2829,'Branch Wise Work Timelines'!C:G,4,FALSE)+AA2829))</f>
        <v>44884.104166666664</v>
      </c>
      <c r="AG2829" s="67">
        <f>WORKDAY.INTL(AA2829,1,11)+VLOOKUP(V2829,'Branch Wise Work Timelines'!C:G,3,FALSE)</f>
        <v>44884.416666666664</v>
      </c>
      <c r="AH2829" s="69" t="str">
        <f t="shared" ca="1" si="537"/>
        <v>Out of TAT</v>
      </c>
      <c r="AI2829" s="69">
        <f t="shared" ca="1" si="538"/>
        <v>20656</v>
      </c>
      <c r="AJ2829" s="69" t="str">
        <f ca="1">IF(AI2829&lt;0,"0-12",IFERROR(VLOOKUP(AI2829,Breakup[],2,FALSE),"&gt;24"))</f>
        <v>&gt;24</v>
      </c>
      <c r="AK2829" s="69" t="str">
        <f>VLOOKUP(V2829,Master!B:D,3,FALSE)</f>
        <v>South</v>
      </c>
      <c r="AL2829" s="69" t="str">
        <f t="shared" si="539"/>
        <v>Bangalore-CLS</v>
      </c>
    </row>
    <row r="2830" spans="1:38">
      <c r="A2830" s="13" t="s">
        <v>5972</v>
      </c>
      <c r="B2830" s="54">
        <v>44701.6212395486</v>
      </c>
      <c r="C2830" s="13" t="s">
        <v>1079</v>
      </c>
      <c r="D2830" s="13">
        <v>881</v>
      </c>
      <c r="E2830" s="13" t="s">
        <v>5973</v>
      </c>
      <c r="F2830" s="13" t="s">
        <v>15</v>
      </c>
      <c r="G2830" s="14">
        <v>1653042448483</v>
      </c>
      <c r="H2830" s="55">
        <v>0.154421296296296</v>
      </c>
      <c r="I2830" s="33">
        <v>44886.154421296298</v>
      </c>
      <c r="J2830" s="58">
        <v>44886</v>
      </c>
      <c r="K2830" s="13" t="s">
        <v>213</v>
      </c>
      <c r="L2830" s="13" t="s">
        <v>30</v>
      </c>
      <c r="M2830" s="13" t="s">
        <v>75</v>
      </c>
      <c r="N2830" s="13" t="s">
        <v>215</v>
      </c>
      <c r="O2830" s="33" t="s">
        <v>38</v>
      </c>
      <c r="P2830" s="58" t="s">
        <v>38</v>
      </c>
      <c r="Q2830" s="33" t="s">
        <v>207</v>
      </c>
      <c r="R2830" s="14" t="s">
        <v>38</v>
      </c>
      <c r="S2830" s="13" t="s">
        <v>208</v>
      </c>
      <c r="T2830" s="13" t="s">
        <v>209</v>
      </c>
      <c r="U2830" s="33">
        <f t="shared" ca="1" si="528"/>
        <v>45744.56914039352</v>
      </c>
      <c r="V2830" s="13" t="str">
        <f t="shared" si="529"/>
        <v>Bangalore</v>
      </c>
      <c r="W2830" s="13" t="str">
        <f t="shared" si="530"/>
        <v>CLS</v>
      </c>
      <c r="X2830" s="13">
        <f t="shared" si="531"/>
        <v>3</v>
      </c>
      <c r="Y2830" s="13" t="str">
        <f>IFERROR(VLOOKUP(C2830,ReceivingTeam[],2,FALSE),"HelpDesk")</f>
        <v>HelpDesk</v>
      </c>
      <c r="Z2830" s="67">
        <f t="shared" si="532"/>
        <v>44886.916666666664</v>
      </c>
      <c r="AA2830" s="68">
        <f t="shared" si="533"/>
        <v>44886</v>
      </c>
      <c r="AB2830" s="69" t="b">
        <f t="shared" si="534"/>
        <v>1</v>
      </c>
      <c r="AC2830" s="70">
        <f t="shared" si="535"/>
        <v>0.5</v>
      </c>
      <c r="AD2830" s="67">
        <f t="shared" si="536"/>
        <v>44886.916666666664</v>
      </c>
      <c r="AE2830" s="67">
        <f>VLOOKUP(V2830,'Branch Wise Work Timelines'!C:G,3,FALSE)+AA2830</f>
        <v>44886.416666666664</v>
      </c>
      <c r="AF2830" s="67">
        <f>IF(V2830="Bangalore",VLOOKUP(V2830,'Branch Wise Work Timelines'!C:G,4,FALSE)+AA2830+1,IF(V2830="Mumbai",VLOOKUP(V2830,'Branch Wise Work Timelines'!C:G,4,FALSE)+AA2830+1,VLOOKUP(V2830,'Branch Wise Work Timelines'!C:G,4,FALSE)+AA2830))</f>
        <v>44887.104166666664</v>
      </c>
      <c r="AG2830" s="67">
        <f>WORKDAY.INTL(AA2830,1,11)+VLOOKUP(V2830,'Branch Wise Work Timelines'!C:G,3,FALSE)</f>
        <v>44887.416666666664</v>
      </c>
      <c r="AH2830" s="69" t="str">
        <f t="shared" ca="1" si="537"/>
        <v>Out of TAT</v>
      </c>
      <c r="AI2830" s="69">
        <f t="shared" ca="1" si="538"/>
        <v>20584</v>
      </c>
      <c r="AJ2830" s="69" t="str">
        <f ca="1">IF(AI2830&lt;0,"0-12",IFERROR(VLOOKUP(AI2830,Breakup[],2,FALSE),"&gt;24"))</f>
        <v>&gt;24</v>
      </c>
      <c r="AK2830" s="69" t="str">
        <f>VLOOKUP(V2830,Master!B:D,3,FALSE)</f>
        <v>South</v>
      </c>
      <c r="AL2830" s="69" t="str">
        <f t="shared" si="539"/>
        <v>Bangalore-CLS</v>
      </c>
    </row>
    <row r="2831" spans="1:38">
      <c r="A2831" s="13" t="s">
        <v>5974</v>
      </c>
      <c r="B2831" s="54">
        <v>44701.484974537001</v>
      </c>
      <c r="C2831" s="13" t="s">
        <v>268</v>
      </c>
      <c r="D2831" s="13">
        <v>1703</v>
      </c>
      <c r="E2831" s="13" t="s">
        <v>5975</v>
      </c>
      <c r="F2831" s="13" t="s">
        <v>15</v>
      </c>
      <c r="G2831" s="14">
        <v>1653032881003</v>
      </c>
      <c r="H2831" s="55">
        <v>5.0532407407407401E-2</v>
      </c>
      <c r="I2831" s="33">
        <v>44891.050532407397</v>
      </c>
      <c r="J2831" s="58">
        <v>44891</v>
      </c>
      <c r="K2831" s="13" t="s">
        <v>213</v>
      </c>
      <c r="L2831" s="13" t="s">
        <v>30</v>
      </c>
      <c r="M2831" s="13" t="s">
        <v>75</v>
      </c>
      <c r="N2831" s="13" t="s">
        <v>215</v>
      </c>
      <c r="O2831" s="33">
        <v>44891.193391203698</v>
      </c>
      <c r="P2831" s="58">
        <v>44891</v>
      </c>
      <c r="Q2831" s="33" t="s">
        <v>237</v>
      </c>
      <c r="R2831" s="14">
        <v>1174</v>
      </c>
      <c r="S2831" s="13" t="s">
        <v>216</v>
      </c>
      <c r="T2831" s="13" t="s">
        <v>217</v>
      </c>
      <c r="U2831" s="33">
        <f t="shared" ca="1" si="528"/>
        <v>45744.56914039352</v>
      </c>
      <c r="V2831" s="13" t="str">
        <f t="shared" si="529"/>
        <v>Bangalore</v>
      </c>
      <c r="W2831" s="13" t="str">
        <f t="shared" si="530"/>
        <v>CLS</v>
      </c>
      <c r="X2831" s="13">
        <f t="shared" si="531"/>
        <v>1</v>
      </c>
      <c r="Y2831" s="13" t="str">
        <f>IFERROR(VLOOKUP(C2831,ReceivingTeam[],2,FALSE),"HelpDesk")</f>
        <v>HelpDesk</v>
      </c>
      <c r="Z2831" s="67">
        <f t="shared" si="532"/>
        <v>44891.916666666664</v>
      </c>
      <c r="AA2831" s="68">
        <f t="shared" si="533"/>
        <v>44891</v>
      </c>
      <c r="AB2831" s="69" t="b">
        <f t="shared" si="534"/>
        <v>1</v>
      </c>
      <c r="AC2831" s="70">
        <f t="shared" si="535"/>
        <v>0.5</v>
      </c>
      <c r="AD2831" s="67">
        <f t="shared" si="536"/>
        <v>44891.916666666664</v>
      </c>
      <c r="AE2831" s="67">
        <f>VLOOKUP(V2831,'Branch Wise Work Timelines'!C:G,3,FALSE)+AA2831</f>
        <v>44891.416666666664</v>
      </c>
      <c r="AF2831" s="67">
        <f>IF(V2831="Bangalore",VLOOKUP(V2831,'Branch Wise Work Timelines'!C:G,4,FALSE)+AA2831+1,IF(V2831="Mumbai",VLOOKUP(V2831,'Branch Wise Work Timelines'!C:G,4,FALSE)+AA2831+1,VLOOKUP(V2831,'Branch Wise Work Timelines'!C:G,4,FALSE)+AA2831))</f>
        <v>44892.104166666664</v>
      </c>
      <c r="AG2831" s="67">
        <f>WORKDAY.INTL(AA2831,1,11)+VLOOKUP(V2831,'Branch Wise Work Timelines'!C:G,3,FALSE)</f>
        <v>44893.416666666664</v>
      </c>
      <c r="AH2831" s="69" t="str">
        <f t="shared" si="537"/>
        <v>Met</v>
      </c>
      <c r="AI2831" s="69">
        <f t="shared" ca="1" si="538"/>
        <v>20464</v>
      </c>
      <c r="AJ2831" s="69" t="str">
        <f ca="1">IF(AI2831&lt;0,"0-12",IFERROR(VLOOKUP(AI2831,Breakup[],2,FALSE),"&gt;24"))</f>
        <v>&gt;24</v>
      </c>
      <c r="AK2831" s="69" t="str">
        <f>VLOOKUP(V2831,Master!B:D,3,FALSE)</f>
        <v>South</v>
      </c>
      <c r="AL2831" s="69" t="str">
        <f t="shared" si="539"/>
        <v>Bangalore-CLS</v>
      </c>
    </row>
    <row r="2832" spans="1:38">
      <c r="A2832" s="13" t="s">
        <v>5976</v>
      </c>
      <c r="B2832" s="54">
        <v>44701.542648344897</v>
      </c>
      <c r="C2832" s="13" t="s">
        <v>265</v>
      </c>
      <c r="D2832" s="13">
        <v>1898</v>
      </c>
      <c r="E2832" s="13" t="s">
        <v>5977</v>
      </c>
      <c r="F2832" s="13" t="s">
        <v>15</v>
      </c>
      <c r="G2832" s="14">
        <v>1653032881003</v>
      </c>
      <c r="H2832" s="55">
        <v>0.53923611111111103</v>
      </c>
      <c r="I2832" s="33">
        <v>44886.539236111101</v>
      </c>
      <c r="J2832" s="58">
        <v>44886</v>
      </c>
      <c r="K2832" s="13" t="s">
        <v>213</v>
      </c>
      <c r="L2832" s="13" t="s">
        <v>30</v>
      </c>
      <c r="M2832" s="13" t="s">
        <v>75</v>
      </c>
      <c r="N2832" s="13" t="s">
        <v>215</v>
      </c>
      <c r="O2832" s="33" t="s">
        <v>38</v>
      </c>
      <c r="P2832" s="58" t="s">
        <v>38</v>
      </c>
      <c r="Q2832" s="33" t="s">
        <v>207</v>
      </c>
      <c r="R2832" s="14" t="s">
        <v>38</v>
      </c>
      <c r="S2832" s="13" t="s">
        <v>216</v>
      </c>
      <c r="T2832" s="13" t="s">
        <v>217</v>
      </c>
      <c r="U2832" s="33">
        <f t="shared" ca="1" si="528"/>
        <v>45744.56914039352</v>
      </c>
      <c r="V2832" s="13" t="str">
        <f t="shared" si="529"/>
        <v>Bangalore</v>
      </c>
      <c r="W2832" s="13" t="str">
        <f t="shared" si="530"/>
        <v>CLS</v>
      </c>
      <c r="X2832" s="13">
        <f t="shared" si="531"/>
        <v>12</v>
      </c>
      <c r="Y2832" s="13" t="str">
        <f>IFERROR(VLOOKUP(C2832,ReceivingTeam[],2,FALSE),"HelpDesk")</f>
        <v>HelpDesk</v>
      </c>
      <c r="Z2832" s="67">
        <f t="shared" si="532"/>
        <v>44887.039236111101</v>
      </c>
      <c r="AA2832" s="68">
        <f t="shared" si="533"/>
        <v>44886</v>
      </c>
      <c r="AB2832" s="69" t="b">
        <f t="shared" si="534"/>
        <v>1</v>
      </c>
      <c r="AC2832" s="70">
        <f t="shared" si="535"/>
        <v>0.5</v>
      </c>
      <c r="AD2832" s="67">
        <f t="shared" si="536"/>
        <v>44887.039236111101</v>
      </c>
      <c r="AE2832" s="67">
        <f>VLOOKUP(V2832,'Branch Wise Work Timelines'!C:G,3,FALSE)+AA2832</f>
        <v>44886.416666666664</v>
      </c>
      <c r="AF2832" s="67">
        <f>IF(V2832="Bangalore",VLOOKUP(V2832,'Branch Wise Work Timelines'!C:G,4,FALSE)+AA2832+1,IF(V2832="Mumbai",VLOOKUP(V2832,'Branch Wise Work Timelines'!C:G,4,FALSE)+AA2832+1,VLOOKUP(V2832,'Branch Wise Work Timelines'!C:G,4,FALSE)+AA2832))</f>
        <v>44887.104166666664</v>
      </c>
      <c r="AG2832" s="67">
        <f>WORKDAY.INTL(AA2832,1,11)+VLOOKUP(V2832,'Branch Wise Work Timelines'!C:G,3,FALSE)</f>
        <v>44887.416666666664</v>
      </c>
      <c r="AH2832" s="69" t="str">
        <f t="shared" ca="1" si="537"/>
        <v>Out of TAT</v>
      </c>
      <c r="AI2832" s="69">
        <f t="shared" ca="1" si="538"/>
        <v>20581</v>
      </c>
      <c r="AJ2832" s="69" t="str">
        <f ca="1">IF(AI2832&lt;0,"0-12",IFERROR(VLOOKUP(AI2832,Breakup[],2,FALSE),"&gt;24"))</f>
        <v>&gt;24</v>
      </c>
      <c r="AK2832" s="69" t="str">
        <f>VLOOKUP(V2832,Master!B:D,3,FALSE)</f>
        <v>South</v>
      </c>
      <c r="AL2832" s="69" t="str">
        <f t="shared" si="539"/>
        <v>Bangalore-CLS</v>
      </c>
    </row>
    <row r="2833" spans="1:38">
      <c r="A2833" s="13" t="s">
        <v>5978</v>
      </c>
      <c r="B2833" s="54">
        <v>44701.642471759304</v>
      </c>
      <c r="C2833" s="13" t="s">
        <v>252</v>
      </c>
      <c r="D2833" s="13">
        <v>968</v>
      </c>
      <c r="E2833" s="13" t="s">
        <v>5979</v>
      </c>
      <c r="F2833" s="13" t="s">
        <v>15</v>
      </c>
      <c r="G2833" s="14">
        <v>1653042448483</v>
      </c>
      <c r="H2833" s="55">
        <v>0.49428240740740698</v>
      </c>
      <c r="I2833" s="33">
        <v>44890.494282407402</v>
      </c>
      <c r="J2833" s="58">
        <v>44890</v>
      </c>
      <c r="K2833" s="13" t="s">
        <v>213</v>
      </c>
      <c r="L2833" s="13" t="s">
        <v>30</v>
      </c>
      <c r="M2833" s="13" t="s">
        <v>75</v>
      </c>
      <c r="N2833" s="13" t="s">
        <v>215</v>
      </c>
      <c r="O2833" s="33" t="s">
        <v>38</v>
      </c>
      <c r="P2833" s="58" t="s">
        <v>38</v>
      </c>
      <c r="Q2833" s="33" t="s">
        <v>207</v>
      </c>
      <c r="R2833" s="14" t="s">
        <v>38</v>
      </c>
      <c r="S2833" s="13" t="s">
        <v>208</v>
      </c>
      <c r="T2833" s="13" t="s">
        <v>209</v>
      </c>
      <c r="U2833" s="33">
        <f t="shared" ca="1" si="528"/>
        <v>45744.56914039352</v>
      </c>
      <c r="V2833" s="13" t="str">
        <f t="shared" si="529"/>
        <v>Bangalore</v>
      </c>
      <c r="W2833" s="13" t="str">
        <f t="shared" si="530"/>
        <v>CLS</v>
      </c>
      <c r="X2833" s="13">
        <f t="shared" si="531"/>
        <v>11</v>
      </c>
      <c r="Y2833" s="13" t="str">
        <f>IFERROR(VLOOKUP(C2833,ReceivingTeam[],2,FALSE),"HelpDesk")</f>
        <v>HelpDesk</v>
      </c>
      <c r="Z2833" s="67">
        <f t="shared" si="532"/>
        <v>44890.994282407402</v>
      </c>
      <c r="AA2833" s="68">
        <f t="shared" si="533"/>
        <v>44890</v>
      </c>
      <c r="AB2833" s="69" t="b">
        <f t="shared" si="534"/>
        <v>1</v>
      </c>
      <c r="AC2833" s="70">
        <f t="shared" si="535"/>
        <v>0.5</v>
      </c>
      <c r="AD2833" s="67">
        <f t="shared" si="536"/>
        <v>44890.994282407402</v>
      </c>
      <c r="AE2833" s="67">
        <f>VLOOKUP(V2833,'Branch Wise Work Timelines'!C:G,3,FALSE)+AA2833</f>
        <v>44890.416666666664</v>
      </c>
      <c r="AF2833" s="67">
        <f>IF(V2833="Bangalore",VLOOKUP(V2833,'Branch Wise Work Timelines'!C:G,4,FALSE)+AA2833+1,IF(V2833="Mumbai",VLOOKUP(V2833,'Branch Wise Work Timelines'!C:G,4,FALSE)+AA2833+1,VLOOKUP(V2833,'Branch Wise Work Timelines'!C:G,4,FALSE)+AA2833))</f>
        <v>44891.104166666664</v>
      </c>
      <c r="AG2833" s="67">
        <f>WORKDAY.INTL(AA2833,1,11)+VLOOKUP(V2833,'Branch Wise Work Timelines'!C:G,3,FALSE)</f>
        <v>44891.416666666664</v>
      </c>
      <c r="AH2833" s="69" t="str">
        <f t="shared" ca="1" si="537"/>
        <v>Out of TAT</v>
      </c>
      <c r="AI2833" s="69">
        <f t="shared" ca="1" si="538"/>
        <v>20486</v>
      </c>
      <c r="AJ2833" s="69" t="str">
        <f ca="1">IF(AI2833&lt;0,"0-12",IFERROR(VLOOKUP(AI2833,Breakup[],2,FALSE),"&gt;24"))</f>
        <v>&gt;24</v>
      </c>
      <c r="AK2833" s="69" t="str">
        <f>VLOOKUP(V2833,Master!B:D,3,FALSE)</f>
        <v>South</v>
      </c>
      <c r="AL2833" s="69" t="str">
        <f t="shared" si="539"/>
        <v>Bangalore-CLS</v>
      </c>
    </row>
    <row r="2834" spans="1:38">
      <c r="A2834" s="13" t="s">
        <v>5980</v>
      </c>
      <c r="B2834" s="54">
        <v>44701.505189895797</v>
      </c>
      <c r="C2834" s="13" t="s">
        <v>227</v>
      </c>
      <c r="D2834" s="13">
        <v>1174</v>
      </c>
      <c r="E2834" s="13" t="s">
        <v>5981</v>
      </c>
      <c r="F2834" s="13" t="s">
        <v>15</v>
      </c>
      <c r="G2834" s="14">
        <v>1653032881003</v>
      </c>
      <c r="H2834" s="55">
        <v>0.84927083333333298</v>
      </c>
      <c r="I2834" s="33">
        <v>44886.8492708333</v>
      </c>
      <c r="J2834" s="58">
        <v>44886</v>
      </c>
      <c r="K2834" s="13" t="s">
        <v>213</v>
      </c>
      <c r="L2834" s="13" t="s">
        <v>30</v>
      </c>
      <c r="M2834" s="13" t="s">
        <v>75</v>
      </c>
      <c r="N2834" s="13" t="s">
        <v>215</v>
      </c>
      <c r="O2834" s="33" t="s">
        <v>38</v>
      </c>
      <c r="P2834" s="58" t="s">
        <v>38</v>
      </c>
      <c r="Q2834" s="33" t="s">
        <v>207</v>
      </c>
      <c r="R2834" s="14" t="s">
        <v>38</v>
      </c>
      <c r="S2834" s="13" t="s">
        <v>216</v>
      </c>
      <c r="T2834" s="13" t="s">
        <v>217</v>
      </c>
      <c r="U2834" s="33">
        <f t="shared" ca="1" si="528"/>
        <v>45744.56914039352</v>
      </c>
      <c r="V2834" s="13" t="str">
        <f t="shared" si="529"/>
        <v>Bangalore</v>
      </c>
      <c r="W2834" s="13" t="str">
        <f t="shared" si="530"/>
        <v>CLS</v>
      </c>
      <c r="X2834" s="13">
        <f t="shared" si="531"/>
        <v>20</v>
      </c>
      <c r="Y2834" s="13" t="str">
        <f>IFERROR(VLOOKUP(C2834,ReceivingTeam[],2,FALSE),"HelpDesk")</f>
        <v>HelpDesk</v>
      </c>
      <c r="Z2834" s="67">
        <f t="shared" si="532"/>
        <v>44887.6617708333</v>
      </c>
      <c r="AA2834" s="68">
        <f t="shared" si="533"/>
        <v>44886</v>
      </c>
      <c r="AB2834" s="69" t="b">
        <f t="shared" si="534"/>
        <v>1</v>
      </c>
      <c r="AC2834" s="70">
        <f t="shared" si="535"/>
        <v>0.5</v>
      </c>
      <c r="AD2834" s="67">
        <f t="shared" si="536"/>
        <v>44887.6617708333</v>
      </c>
      <c r="AE2834" s="67">
        <f>VLOOKUP(V2834,'Branch Wise Work Timelines'!C:G,3,FALSE)+AA2834</f>
        <v>44886.416666666664</v>
      </c>
      <c r="AF2834" s="67">
        <f>IF(V2834="Bangalore",VLOOKUP(V2834,'Branch Wise Work Timelines'!C:G,4,FALSE)+AA2834+1,IF(V2834="Mumbai",VLOOKUP(V2834,'Branch Wise Work Timelines'!C:G,4,FALSE)+AA2834+1,VLOOKUP(V2834,'Branch Wise Work Timelines'!C:G,4,FALSE)+AA2834))</f>
        <v>44887.104166666664</v>
      </c>
      <c r="AG2834" s="67">
        <f>WORKDAY.INTL(AA2834,1,11)+VLOOKUP(V2834,'Branch Wise Work Timelines'!C:G,3,FALSE)</f>
        <v>44887.416666666664</v>
      </c>
      <c r="AH2834" s="69" t="str">
        <f t="shared" ca="1" si="537"/>
        <v>Out of TAT</v>
      </c>
      <c r="AI2834" s="69">
        <f t="shared" ca="1" si="538"/>
        <v>20566</v>
      </c>
      <c r="AJ2834" s="69" t="str">
        <f ca="1">IF(AI2834&lt;0,"0-12",IFERROR(VLOOKUP(AI2834,Breakup[],2,FALSE),"&gt;24"))</f>
        <v>&gt;24</v>
      </c>
      <c r="AK2834" s="69" t="str">
        <f>VLOOKUP(V2834,Master!B:D,3,FALSE)</f>
        <v>South</v>
      </c>
      <c r="AL2834" s="69" t="str">
        <f t="shared" si="539"/>
        <v>Bangalore-CLS</v>
      </c>
    </row>
    <row r="2835" spans="1:38">
      <c r="A2835" s="13" t="s">
        <v>5982</v>
      </c>
      <c r="B2835" s="54">
        <v>44701.549096990697</v>
      </c>
      <c r="C2835" s="13" t="s">
        <v>265</v>
      </c>
      <c r="D2835" s="13">
        <v>746</v>
      </c>
      <c r="E2835" s="13" t="s">
        <v>5983</v>
      </c>
      <c r="F2835" s="13" t="s">
        <v>15</v>
      </c>
      <c r="G2835" s="14">
        <v>1653032881003</v>
      </c>
      <c r="H2835" s="55">
        <v>0.117453703703704</v>
      </c>
      <c r="I2835" s="33">
        <v>44887.1174537037</v>
      </c>
      <c r="J2835" s="58">
        <v>44887</v>
      </c>
      <c r="K2835" s="13" t="s">
        <v>213</v>
      </c>
      <c r="L2835" s="13" t="s">
        <v>30</v>
      </c>
      <c r="M2835" s="13" t="s">
        <v>75</v>
      </c>
      <c r="N2835" s="13" t="s">
        <v>215</v>
      </c>
      <c r="O2835" s="33" t="s">
        <v>38</v>
      </c>
      <c r="P2835" s="58" t="s">
        <v>38</v>
      </c>
      <c r="Q2835" s="33" t="s">
        <v>207</v>
      </c>
      <c r="R2835" s="14" t="s">
        <v>38</v>
      </c>
      <c r="S2835" s="13" t="s">
        <v>216</v>
      </c>
      <c r="T2835" s="13" t="s">
        <v>217</v>
      </c>
      <c r="U2835" s="33">
        <f t="shared" ca="1" si="528"/>
        <v>45744.56914039352</v>
      </c>
      <c r="V2835" s="13" t="str">
        <f t="shared" si="529"/>
        <v>Bangalore</v>
      </c>
      <c r="W2835" s="13" t="str">
        <f t="shared" si="530"/>
        <v>CLS</v>
      </c>
      <c r="X2835" s="13">
        <f t="shared" si="531"/>
        <v>2</v>
      </c>
      <c r="Y2835" s="13" t="str">
        <f>IFERROR(VLOOKUP(C2835,ReceivingTeam[],2,FALSE),"HelpDesk")</f>
        <v>HelpDesk</v>
      </c>
      <c r="Z2835" s="67">
        <f t="shared" si="532"/>
        <v>44887.916666666664</v>
      </c>
      <c r="AA2835" s="68">
        <f t="shared" si="533"/>
        <v>44887</v>
      </c>
      <c r="AB2835" s="69" t="b">
        <f t="shared" si="534"/>
        <v>1</v>
      </c>
      <c r="AC2835" s="70">
        <f t="shared" si="535"/>
        <v>0.5</v>
      </c>
      <c r="AD2835" s="67">
        <f t="shared" si="536"/>
        <v>44887.916666666664</v>
      </c>
      <c r="AE2835" s="67">
        <f>VLOOKUP(V2835,'Branch Wise Work Timelines'!C:G,3,FALSE)+AA2835</f>
        <v>44887.416666666664</v>
      </c>
      <c r="AF2835" s="67">
        <f>IF(V2835="Bangalore",VLOOKUP(V2835,'Branch Wise Work Timelines'!C:G,4,FALSE)+AA2835+1,IF(V2835="Mumbai",VLOOKUP(V2835,'Branch Wise Work Timelines'!C:G,4,FALSE)+AA2835+1,VLOOKUP(V2835,'Branch Wise Work Timelines'!C:G,4,FALSE)+AA2835))</f>
        <v>44888.104166666664</v>
      </c>
      <c r="AG2835" s="67">
        <f>WORKDAY.INTL(AA2835,1,11)+VLOOKUP(V2835,'Branch Wise Work Timelines'!C:G,3,FALSE)</f>
        <v>44888.416666666664</v>
      </c>
      <c r="AH2835" s="69" t="str">
        <f t="shared" ca="1" si="537"/>
        <v>Out of TAT</v>
      </c>
      <c r="AI2835" s="69">
        <f t="shared" ca="1" si="538"/>
        <v>20560</v>
      </c>
      <c r="AJ2835" s="69" t="str">
        <f ca="1">IF(AI2835&lt;0,"0-12",IFERROR(VLOOKUP(AI2835,Breakup[],2,FALSE),"&gt;24"))</f>
        <v>&gt;24</v>
      </c>
      <c r="AK2835" s="69" t="str">
        <f>VLOOKUP(V2835,Master!B:D,3,FALSE)</f>
        <v>South</v>
      </c>
      <c r="AL2835" s="69" t="str">
        <f t="shared" si="539"/>
        <v>Bangalore-CLS</v>
      </c>
    </row>
    <row r="2836" spans="1:38">
      <c r="A2836" s="13" t="s">
        <v>5984</v>
      </c>
      <c r="B2836" s="54">
        <v>44701.5715957176</v>
      </c>
      <c r="C2836" s="13" t="s">
        <v>222</v>
      </c>
      <c r="D2836" s="13">
        <v>1949</v>
      </c>
      <c r="E2836" s="13" t="s">
        <v>5985</v>
      </c>
      <c r="F2836" s="13" t="s">
        <v>33</v>
      </c>
      <c r="G2836" s="14">
        <v>1653035454820</v>
      </c>
      <c r="H2836" s="55">
        <v>0.179976851851852</v>
      </c>
      <c r="I2836" s="33">
        <v>44885.179976851898</v>
      </c>
      <c r="J2836" s="58">
        <v>44885</v>
      </c>
      <c r="K2836" s="13" t="s">
        <v>224</v>
      </c>
      <c r="L2836" s="13" t="s">
        <v>64</v>
      </c>
      <c r="M2836" s="13" t="s">
        <v>225</v>
      </c>
      <c r="N2836" s="13" t="s">
        <v>215</v>
      </c>
      <c r="O2836" s="33" t="s">
        <v>38</v>
      </c>
      <c r="P2836" s="58" t="s">
        <v>38</v>
      </c>
      <c r="Q2836" s="33" t="s">
        <v>207</v>
      </c>
      <c r="R2836" s="14" t="s">
        <v>38</v>
      </c>
      <c r="S2836" s="13" t="s">
        <v>208</v>
      </c>
      <c r="T2836" s="13" t="s">
        <v>209</v>
      </c>
      <c r="U2836" s="33">
        <f t="shared" ca="1" si="528"/>
        <v>45744.56914039352</v>
      </c>
      <c r="V2836" s="13" t="str">
        <f t="shared" si="529"/>
        <v>Kolkata</v>
      </c>
      <c r="W2836" s="13" t="str">
        <f t="shared" si="530"/>
        <v>RI</v>
      </c>
      <c r="X2836" s="13">
        <f t="shared" si="531"/>
        <v>4</v>
      </c>
      <c r="Y2836" s="13" t="str">
        <f>IFERROR(VLOOKUP(C2836,ReceivingTeam[],2,FALSE),"HelpDesk")</f>
        <v>Branch office</v>
      </c>
      <c r="Z2836" s="67">
        <f t="shared" si="532"/>
        <v>44885.916666666664</v>
      </c>
      <c r="AA2836" s="68">
        <f t="shared" si="533"/>
        <v>44885</v>
      </c>
      <c r="AB2836" s="69" t="b">
        <f t="shared" si="534"/>
        <v>0</v>
      </c>
      <c r="AC2836" s="70">
        <f t="shared" si="535"/>
        <v>0.5</v>
      </c>
      <c r="AD2836" s="67">
        <f t="shared" si="536"/>
        <v>44885.916666666664</v>
      </c>
      <c r="AE2836" s="67">
        <f>VLOOKUP(V2836,'Branch Wise Work Timelines'!C:G,3,FALSE)+AA2836</f>
        <v>44885.416666666664</v>
      </c>
      <c r="AF2836" s="67">
        <f>IF(V2836="Bangalore",VLOOKUP(V2836,'Branch Wise Work Timelines'!C:G,4,FALSE)+AA2836+1,IF(V2836="Mumbai",VLOOKUP(V2836,'Branch Wise Work Timelines'!C:G,4,FALSE)+AA2836+1,VLOOKUP(V2836,'Branch Wise Work Timelines'!C:G,4,FALSE)+AA2836))</f>
        <v>44885.770833333336</v>
      </c>
      <c r="AG2836" s="67">
        <f>WORKDAY.INTL(AA2836,1,11)+VLOOKUP(V2836,'Branch Wise Work Timelines'!C:G,3,FALSE)</f>
        <v>44886.416666666664</v>
      </c>
      <c r="AH2836" s="69" t="str">
        <f t="shared" ca="1" si="537"/>
        <v>Out of TAT</v>
      </c>
      <c r="AI2836" s="69">
        <f t="shared" ca="1" si="538"/>
        <v>20608</v>
      </c>
      <c r="AJ2836" s="69" t="str">
        <f ca="1">IF(AI2836&lt;0,"0-12",IFERROR(VLOOKUP(AI2836,Breakup[],2,FALSE),"&gt;24"))</f>
        <v>&gt;24</v>
      </c>
      <c r="AK2836" s="69" t="str">
        <f>VLOOKUP(V2836,Master!B:D,3,FALSE)</f>
        <v>East</v>
      </c>
      <c r="AL2836" s="69" t="str">
        <f t="shared" si="539"/>
        <v>Kolkata</v>
      </c>
    </row>
    <row r="2837" spans="1:38">
      <c r="A2837" s="13" t="s">
        <v>5986</v>
      </c>
      <c r="B2837" s="54">
        <v>44701.631425613399</v>
      </c>
      <c r="C2837" s="13" t="s">
        <v>414</v>
      </c>
      <c r="D2837" s="13">
        <v>1489</v>
      </c>
      <c r="E2837" s="13" t="s">
        <v>5987</v>
      </c>
      <c r="F2837" s="13" t="s">
        <v>33</v>
      </c>
      <c r="G2837" s="14">
        <v>1653042672897</v>
      </c>
      <c r="H2837" s="55">
        <v>0.76598379629629598</v>
      </c>
      <c r="I2837" s="33">
        <v>44888.7659837963</v>
      </c>
      <c r="J2837" s="58">
        <v>44888</v>
      </c>
      <c r="K2837" s="13" t="s">
        <v>397</v>
      </c>
      <c r="L2837" s="13" t="s">
        <v>50</v>
      </c>
      <c r="M2837" s="13" t="s">
        <v>414</v>
      </c>
      <c r="N2837" s="13" t="s">
        <v>215</v>
      </c>
      <c r="O2837" s="33" t="s">
        <v>38</v>
      </c>
      <c r="P2837" s="58" t="s">
        <v>38</v>
      </c>
      <c r="Q2837" s="33" t="s">
        <v>207</v>
      </c>
      <c r="R2837" s="14" t="s">
        <v>38</v>
      </c>
      <c r="S2837" s="13" t="s">
        <v>216</v>
      </c>
      <c r="T2837" s="13" t="s">
        <v>217</v>
      </c>
      <c r="U2837" s="33">
        <f t="shared" ca="1" si="528"/>
        <v>45744.56914039352</v>
      </c>
      <c r="V2837" s="13" t="str">
        <f t="shared" si="529"/>
        <v>Cochin</v>
      </c>
      <c r="W2837" s="13" t="str">
        <f t="shared" si="530"/>
        <v>RI</v>
      </c>
      <c r="X2837" s="13">
        <f t="shared" si="531"/>
        <v>18</v>
      </c>
      <c r="Y2837" s="13" t="str">
        <f>IFERROR(VLOOKUP(C2837,ReceivingTeam[],2,FALSE),"HelpDesk")</f>
        <v>HelpDesk</v>
      </c>
      <c r="Z2837" s="67">
        <f t="shared" si="532"/>
        <v>44889.911817129629</v>
      </c>
      <c r="AA2837" s="68">
        <f t="shared" si="533"/>
        <v>44888</v>
      </c>
      <c r="AB2837" s="69" t="b">
        <f t="shared" si="534"/>
        <v>1</v>
      </c>
      <c r="AC2837" s="70">
        <f t="shared" si="535"/>
        <v>0.5</v>
      </c>
      <c r="AD2837" s="67">
        <f t="shared" si="536"/>
        <v>44889.911817129629</v>
      </c>
      <c r="AE2837" s="67">
        <f>VLOOKUP(V2837,'Branch Wise Work Timelines'!C:G,3,FALSE)+AA2837</f>
        <v>44888.416666666664</v>
      </c>
      <c r="AF2837" s="67">
        <f>IF(V2837="Bangalore",VLOOKUP(V2837,'Branch Wise Work Timelines'!C:G,4,FALSE)+AA2837+1,IF(V2837="Mumbai",VLOOKUP(V2837,'Branch Wise Work Timelines'!C:G,4,FALSE)+AA2837+1,VLOOKUP(V2837,'Branch Wise Work Timelines'!C:G,4,FALSE)+AA2837))</f>
        <v>44888.770833333336</v>
      </c>
      <c r="AG2837" s="67">
        <f>WORKDAY.INTL(AA2837,1,11)+VLOOKUP(V2837,'Branch Wise Work Timelines'!C:G,3,FALSE)</f>
        <v>44889.416666666664</v>
      </c>
      <c r="AH2837" s="69" t="str">
        <f t="shared" ca="1" si="537"/>
        <v>Out of TAT</v>
      </c>
      <c r="AI2837" s="69">
        <f t="shared" ca="1" si="538"/>
        <v>20512</v>
      </c>
      <c r="AJ2837" s="69" t="str">
        <f ca="1">IF(AI2837&lt;0,"0-12",IFERROR(VLOOKUP(AI2837,Breakup[],2,FALSE),"&gt;24"))</f>
        <v>&gt;24</v>
      </c>
      <c r="AK2837" s="69" t="str">
        <f>VLOOKUP(V2837,Master!B:D,3,FALSE)</f>
        <v>South</v>
      </c>
      <c r="AL2837" s="69" t="str">
        <f t="shared" si="539"/>
        <v>Cochin</v>
      </c>
    </row>
    <row r="2838" spans="1:38">
      <c r="A2838" s="13" t="s">
        <v>5988</v>
      </c>
      <c r="B2838" s="54">
        <v>44701.456328090302</v>
      </c>
      <c r="C2838" s="13" t="s">
        <v>153</v>
      </c>
      <c r="D2838" s="13">
        <v>381</v>
      </c>
      <c r="E2838" s="13" t="s">
        <v>5989</v>
      </c>
      <c r="F2838" s="13" t="s">
        <v>33</v>
      </c>
      <c r="G2838" s="14">
        <v>1653033606328</v>
      </c>
      <c r="H2838" s="55">
        <v>0.45900462962963001</v>
      </c>
      <c r="I2838" s="33">
        <v>44887.4590046296</v>
      </c>
      <c r="J2838" s="58">
        <v>44887</v>
      </c>
      <c r="K2838" s="13" t="s">
        <v>397</v>
      </c>
      <c r="L2838" s="13" t="s">
        <v>50</v>
      </c>
      <c r="M2838" s="13" t="s">
        <v>153</v>
      </c>
      <c r="N2838" s="13" t="s">
        <v>206</v>
      </c>
      <c r="O2838" s="33" t="s">
        <v>38</v>
      </c>
      <c r="P2838" s="58" t="s">
        <v>38</v>
      </c>
      <c r="Q2838" s="33" t="s">
        <v>207</v>
      </c>
      <c r="R2838" s="14" t="s">
        <v>38</v>
      </c>
      <c r="S2838" s="13" t="s">
        <v>216</v>
      </c>
      <c r="T2838" s="13" t="s">
        <v>217</v>
      </c>
      <c r="U2838" s="33">
        <f t="shared" ca="1" si="528"/>
        <v>45744.56914039352</v>
      </c>
      <c r="V2838" s="13" t="str">
        <f t="shared" si="529"/>
        <v>Cochin</v>
      </c>
      <c r="W2838" s="13" t="str">
        <f t="shared" si="530"/>
        <v>RI</v>
      </c>
      <c r="X2838" s="13">
        <f t="shared" si="531"/>
        <v>11</v>
      </c>
      <c r="Y2838" s="13" t="str">
        <f>IFERROR(VLOOKUP(C2838,ReceivingTeam[],2,FALSE),"HelpDesk")</f>
        <v>Branch office</v>
      </c>
      <c r="Z2838" s="67">
        <f t="shared" si="532"/>
        <v>44888.604837962928</v>
      </c>
      <c r="AA2838" s="68">
        <f t="shared" si="533"/>
        <v>44887</v>
      </c>
      <c r="AB2838" s="69" t="b">
        <f t="shared" si="534"/>
        <v>1</v>
      </c>
      <c r="AC2838" s="70">
        <f t="shared" si="535"/>
        <v>0.5</v>
      </c>
      <c r="AD2838" s="67">
        <f t="shared" si="536"/>
        <v>44888.604837962928</v>
      </c>
      <c r="AE2838" s="67">
        <f>VLOOKUP(V2838,'Branch Wise Work Timelines'!C:G,3,FALSE)+AA2838</f>
        <v>44887.416666666664</v>
      </c>
      <c r="AF2838" s="67">
        <f>IF(V2838="Bangalore",VLOOKUP(V2838,'Branch Wise Work Timelines'!C:G,4,FALSE)+AA2838+1,IF(V2838="Mumbai",VLOOKUP(V2838,'Branch Wise Work Timelines'!C:G,4,FALSE)+AA2838+1,VLOOKUP(V2838,'Branch Wise Work Timelines'!C:G,4,FALSE)+AA2838))</f>
        <v>44887.770833333336</v>
      </c>
      <c r="AG2838" s="67">
        <f>WORKDAY.INTL(AA2838,1,11)+VLOOKUP(V2838,'Branch Wise Work Timelines'!C:G,3,FALSE)</f>
        <v>44888.416666666664</v>
      </c>
      <c r="AH2838" s="69" t="str">
        <f t="shared" ca="1" si="537"/>
        <v>Out of TAT</v>
      </c>
      <c r="AI2838" s="69">
        <f t="shared" ca="1" si="538"/>
        <v>20544</v>
      </c>
      <c r="AJ2838" s="69" t="str">
        <f ca="1">IF(AI2838&lt;0,"0-12",IFERROR(VLOOKUP(AI2838,Breakup[],2,FALSE),"&gt;24"))</f>
        <v>&gt;24</v>
      </c>
      <c r="AK2838" s="69" t="str">
        <f>VLOOKUP(V2838,Master!B:D,3,FALSE)</f>
        <v>South</v>
      </c>
      <c r="AL2838" s="69" t="str">
        <f t="shared" si="539"/>
        <v>Cochin</v>
      </c>
    </row>
    <row r="2839" spans="1:38">
      <c r="A2839" s="13" t="s">
        <v>5990</v>
      </c>
      <c r="B2839" s="54">
        <v>44701.606978588003</v>
      </c>
      <c r="C2839" s="13" t="s">
        <v>299</v>
      </c>
      <c r="D2839" s="13">
        <v>1386</v>
      </c>
      <c r="E2839" s="13" t="s">
        <v>5991</v>
      </c>
      <c r="F2839" s="13" t="s">
        <v>15</v>
      </c>
      <c r="G2839" s="14">
        <v>1653042448483</v>
      </c>
      <c r="H2839" s="55">
        <v>0.30452546296296301</v>
      </c>
      <c r="I2839" s="33">
        <v>44889.304525462998</v>
      </c>
      <c r="J2839" s="58">
        <v>44889</v>
      </c>
      <c r="K2839" s="13" t="s">
        <v>213</v>
      </c>
      <c r="L2839" s="13" t="s">
        <v>30</v>
      </c>
      <c r="M2839" s="13" t="s">
        <v>75</v>
      </c>
      <c r="N2839" s="13" t="s">
        <v>1185</v>
      </c>
      <c r="O2839" s="33" t="s">
        <v>38</v>
      </c>
      <c r="P2839" s="58" t="s">
        <v>38</v>
      </c>
      <c r="Q2839" s="33" t="s">
        <v>207</v>
      </c>
      <c r="R2839" s="14" t="s">
        <v>38</v>
      </c>
      <c r="S2839" s="13" t="s">
        <v>208</v>
      </c>
      <c r="T2839" s="13" t="s">
        <v>209</v>
      </c>
      <c r="U2839" s="33">
        <f t="shared" ca="1" si="528"/>
        <v>45744.56914039352</v>
      </c>
      <c r="V2839" s="13" t="str">
        <f t="shared" si="529"/>
        <v>Bangalore</v>
      </c>
      <c r="W2839" s="13" t="str">
        <f t="shared" si="530"/>
        <v>CLS</v>
      </c>
      <c r="X2839" s="13">
        <f t="shared" si="531"/>
        <v>7</v>
      </c>
      <c r="Y2839" s="13" t="str">
        <f>IFERROR(VLOOKUP(C2839,ReceivingTeam[],2,FALSE),"HelpDesk")</f>
        <v>HelpDesk</v>
      </c>
      <c r="Z2839" s="67">
        <f t="shared" si="532"/>
        <v>44889.916666666664</v>
      </c>
      <c r="AA2839" s="68">
        <f t="shared" si="533"/>
        <v>44889</v>
      </c>
      <c r="AB2839" s="69" t="b">
        <f t="shared" si="534"/>
        <v>1</v>
      </c>
      <c r="AC2839" s="70">
        <f t="shared" si="535"/>
        <v>0.5</v>
      </c>
      <c r="AD2839" s="67">
        <f t="shared" si="536"/>
        <v>44889.916666666664</v>
      </c>
      <c r="AE2839" s="67">
        <f>VLOOKUP(V2839,'Branch Wise Work Timelines'!C:G,3,FALSE)+AA2839</f>
        <v>44889.416666666664</v>
      </c>
      <c r="AF2839" s="67">
        <f>IF(V2839="Bangalore",VLOOKUP(V2839,'Branch Wise Work Timelines'!C:G,4,FALSE)+AA2839+1,IF(V2839="Mumbai",VLOOKUP(V2839,'Branch Wise Work Timelines'!C:G,4,FALSE)+AA2839+1,VLOOKUP(V2839,'Branch Wise Work Timelines'!C:G,4,FALSE)+AA2839))</f>
        <v>44890.104166666664</v>
      </c>
      <c r="AG2839" s="67">
        <f>WORKDAY.INTL(AA2839,1,11)+VLOOKUP(V2839,'Branch Wise Work Timelines'!C:G,3,FALSE)</f>
        <v>44890.416666666664</v>
      </c>
      <c r="AH2839" s="69" t="str">
        <f t="shared" ca="1" si="537"/>
        <v>Out of TAT</v>
      </c>
      <c r="AI2839" s="69">
        <f t="shared" ca="1" si="538"/>
        <v>20512</v>
      </c>
      <c r="AJ2839" s="69" t="str">
        <f ca="1">IF(AI2839&lt;0,"0-12",IFERROR(VLOOKUP(AI2839,Breakup[],2,FALSE),"&gt;24"))</f>
        <v>&gt;24</v>
      </c>
      <c r="AK2839" s="69" t="str">
        <f>VLOOKUP(V2839,Master!B:D,3,FALSE)</f>
        <v>South</v>
      </c>
      <c r="AL2839" s="69" t="str">
        <f t="shared" si="539"/>
        <v>Bangalore-CLS</v>
      </c>
    </row>
    <row r="2840" spans="1:38">
      <c r="A2840" s="13" t="s">
        <v>5992</v>
      </c>
      <c r="B2840" s="54">
        <v>44701.639131331001</v>
      </c>
      <c r="C2840" s="13" t="s">
        <v>113</v>
      </c>
      <c r="D2840" s="13">
        <v>866</v>
      </c>
      <c r="E2840" s="13" t="s">
        <v>5993</v>
      </c>
      <c r="F2840" s="13" t="s">
        <v>33</v>
      </c>
      <c r="G2840" s="14">
        <v>1653041377165</v>
      </c>
      <c r="H2840" s="55">
        <v>0.71894675925925899</v>
      </c>
      <c r="I2840" s="33">
        <v>44886.718946759298</v>
      </c>
      <c r="J2840" s="58">
        <v>44886</v>
      </c>
      <c r="K2840" s="13" t="s">
        <v>263</v>
      </c>
      <c r="L2840" s="13" t="s">
        <v>69</v>
      </c>
      <c r="M2840" s="13" t="s">
        <v>101</v>
      </c>
      <c r="N2840" s="13" t="s">
        <v>206</v>
      </c>
      <c r="O2840" s="33" t="s">
        <v>38</v>
      </c>
      <c r="P2840" s="58" t="s">
        <v>38</v>
      </c>
      <c r="Q2840" s="33" t="s">
        <v>207</v>
      </c>
      <c r="R2840" s="14" t="s">
        <v>38</v>
      </c>
      <c r="S2840" s="13" t="s">
        <v>208</v>
      </c>
      <c r="T2840" s="13" t="s">
        <v>209</v>
      </c>
      <c r="U2840" s="33">
        <f t="shared" ca="1" si="528"/>
        <v>45744.56914039352</v>
      </c>
      <c r="V2840" s="13" t="str">
        <f t="shared" si="529"/>
        <v>Mumbai</v>
      </c>
      <c r="W2840" s="13" t="str">
        <f t="shared" si="530"/>
        <v>RI</v>
      </c>
      <c r="X2840" s="13">
        <f t="shared" si="531"/>
        <v>17</v>
      </c>
      <c r="Y2840" s="13" t="str">
        <f>IFERROR(VLOOKUP(C2840,ReceivingTeam[],2,FALSE),"HelpDesk")</f>
        <v>Branch office</v>
      </c>
      <c r="Z2840" s="67">
        <f t="shared" si="532"/>
        <v>44887.218946759298</v>
      </c>
      <c r="AA2840" s="68">
        <f t="shared" si="533"/>
        <v>44886</v>
      </c>
      <c r="AB2840" s="69" t="b">
        <f t="shared" si="534"/>
        <v>1</v>
      </c>
      <c r="AC2840" s="70">
        <f t="shared" si="535"/>
        <v>0.5</v>
      </c>
      <c r="AD2840" s="67">
        <f t="shared" si="536"/>
        <v>44887.218946759298</v>
      </c>
      <c r="AE2840" s="67">
        <f>VLOOKUP(V2840,'Branch Wise Work Timelines'!C:G,3,FALSE)+AA2840</f>
        <v>44886.416666666664</v>
      </c>
      <c r="AF2840" s="67">
        <f>IF(V2840="Bangalore",VLOOKUP(V2840,'Branch Wise Work Timelines'!C:G,4,FALSE)+AA2840+1,IF(V2840="Mumbai",VLOOKUP(V2840,'Branch Wise Work Timelines'!C:G,4,FALSE)+AA2840+1,VLOOKUP(V2840,'Branch Wise Work Timelines'!C:G,4,FALSE)+AA2840))</f>
        <v>44887.25</v>
      </c>
      <c r="AG2840" s="67">
        <f>WORKDAY.INTL(AA2840,1,11)+VLOOKUP(V2840,'Branch Wise Work Timelines'!C:G,3,FALSE)</f>
        <v>44887.416666666664</v>
      </c>
      <c r="AH2840" s="69" t="str">
        <f t="shared" ca="1" si="537"/>
        <v>Out of TAT</v>
      </c>
      <c r="AI2840" s="69">
        <f t="shared" ca="1" si="538"/>
        <v>20577</v>
      </c>
      <c r="AJ2840" s="69" t="str">
        <f ca="1">IF(AI2840&lt;0,"0-12",IFERROR(VLOOKUP(AI2840,Breakup[],2,FALSE),"&gt;24"))</f>
        <v>&gt;24</v>
      </c>
      <c r="AK2840" s="69" t="str">
        <f>VLOOKUP(V2840,Master!B:D,3,FALSE)</f>
        <v>East</v>
      </c>
      <c r="AL2840" s="69" t="str">
        <f t="shared" si="539"/>
        <v>Mumbai</v>
      </c>
    </row>
    <row r="2841" spans="1:38">
      <c r="A2841" s="13" t="s">
        <v>5994</v>
      </c>
      <c r="B2841" s="54">
        <v>44701.640236805601</v>
      </c>
      <c r="C2841" s="13" t="s">
        <v>3924</v>
      </c>
      <c r="D2841" s="13">
        <v>798</v>
      </c>
      <c r="E2841" s="13" t="s">
        <v>5995</v>
      </c>
      <c r="F2841" s="13" t="s">
        <v>33</v>
      </c>
      <c r="G2841" s="14">
        <v>1653040438910</v>
      </c>
      <c r="H2841" s="55">
        <v>0.70692129629629596</v>
      </c>
      <c r="I2841" s="33">
        <v>44889.706921296303</v>
      </c>
      <c r="J2841" s="58">
        <v>44889</v>
      </c>
      <c r="K2841" s="13" t="s">
        <v>41</v>
      </c>
      <c r="L2841" s="13" t="s">
        <v>40</v>
      </c>
      <c r="M2841" s="13" t="s">
        <v>3924</v>
      </c>
      <c r="N2841" s="13" t="s">
        <v>215</v>
      </c>
      <c r="O2841" s="33" t="s">
        <v>38</v>
      </c>
      <c r="P2841" s="58" t="s">
        <v>38</v>
      </c>
      <c r="Q2841" s="33" t="s">
        <v>207</v>
      </c>
      <c r="R2841" s="14" t="s">
        <v>38</v>
      </c>
      <c r="S2841" s="13" t="s">
        <v>216</v>
      </c>
      <c r="T2841" s="13" t="s">
        <v>217</v>
      </c>
      <c r="U2841" s="33">
        <f t="shared" ca="1" si="528"/>
        <v>45744.56914039352</v>
      </c>
      <c r="V2841" s="13" t="str">
        <f t="shared" si="529"/>
        <v>Chennai - RSI</v>
      </c>
      <c r="W2841" s="13" t="str">
        <f t="shared" si="530"/>
        <v>RI</v>
      </c>
      <c r="X2841" s="13">
        <f t="shared" si="531"/>
        <v>16</v>
      </c>
      <c r="Y2841" s="13" t="str">
        <f>IFERROR(VLOOKUP(C2841,ReceivingTeam[],2,FALSE),"HelpDesk")</f>
        <v>HelpDesk</v>
      </c>
      <c r="Z2841" s="67">
        <f t="shared" si="532"/>
        <v>44890.831921296303</v>
      </c>
      <c r="AA2841" s="68">
        <f t="shared" si="533"/>
        <v>44889</v>
      </c>
      <c r="AB2841" s="69" t="b">
        <f t="shared" si="534"/>
        <v>1</v>
      </c>
      <c r="AC2841" s="70">
        <f t="shared" si="535"/>
        <v>0.5</v>
      </c>
      <c r="AD2841" s="67">
        <f t="shared" si="536"/>
        <v>44890.831921296303</v>
      </c>
      <c r="AE2841" s="67">
        <f>VLOOKUP(V2841,'Branch Wise Work Timelines'!C:G,3,FALSE)+AA2841</f>
        <v>44889.416666666664</v>
      </c>
      <c r="AF2841" s="67">
        <f>IF(V2841="Bangalore",VLOOKUP(V2841,'Branch Wise Work Timelines'!C:G,4,FALSE)+AA2841+1,IF(V2841="Mumbai",VLOOKUP(V2841,'Branch Wise Work Timelines'!C:G,4,FALSE)+AA2841+1,VLOOKUP(V2841,'Branch Wise Work Timelines'!C:G,4,FALSE)+AA2841))</f>
        <v>44889.791666666664</v>
      </c>
      <c r="AG2841" s="67">
        <f>WORKDAY.INTL(AA2841,1,11)+VLOOKUP(V2841,'Branch Wise Work Timelines'!C:G,3,FALSE)</f>
        <v>44890.416666666664</v>
      </c>
      <c r="AH2841" s="69" t="str">
        <f t="shared" ca="1" si="537"/>
        <v>Out of TAT</v>
      </c>
      <c r="AI2841" s="69">
        <f t="shared" ca="1" si="538"/>
        <v>20490</v>
      </c>
      <c r="AJ2841" s="69" t="str">
        <f ca="1">IF(AI2841&lt;0,"0-12",IFERROR(VLOOKUP(AI2841,Breakup[],2,FALSE),"&gt;24"))</f>
        <v>&gt;24</v>
      </c>
      <c r="AK2841" s="69" t="str">
        <f>VLOOKUP(V2841,Master!B:D,3,FALSE)</f>
        <v>South</v>
      </c>
      <c r="AL2841" s="69" t="str">
        <f t="shared" si="539"/>
        <v>Chennai - RSI</v>
      </c>
    </row>
    <row r="2842" spans="1:38">
      <c r="A2842" s="13" t="s">
        <v>5996</v>
      </c>
      <c r="B2842" s="54">
        <v>44701.545171956001</v>
      </c>
      <c r="C2842" s="13" t="s">
        <v>222</v>
      </c>
      <c r="D2842" s="13">
        <v>776</v>
      </c>
      <c r="E2842" s="13" t="s">
        <v>5997</v>
      </c>
      <c r="F2842" s="13" t="s">
        <v>33</v>
      </c>
      <c r="G2842" s="14">
        <v>1653034732628</v>
      </c>
      <c r="H2842" s="55">
        <v>0.15046296296296299</v>
      </c>
      <c r="I2842" s="33">
        <v>44884.150462963</v>
      </c>
      <c r="J2842" s="58">
        <v>44884</v>
      </c>
      <c r="K2842" s="13" t="s">
        <v>224</v>
      </c>
      <c r="L2842" s="13" t="s">
        <v>64</v>
      </c>
      <c r="M2842" s="13" t="s">
        <v>225</v>
      </c>
      <c r="N2842" s="13" t="s">
        <v>206</v>
      </c>
      <c r="O2842" s="33" t="s">
        <v>38</v>
      </c>
      <c r="P2842" s="58" t="s">
        <v>38</v>
      </c>
      <c r="Q2842" s="33" t="s">
        <v>207</v>
      </c>
      <c r="R2842" s="14" t="s">
        <v>38</v>
      </c>
      <c r="S2842" s="13" t="s">
        <v>208</v>
      </c>
      <c r="T2842" s="13" t="s">
        <v>209</v>
      </c>
      <c r="U2842" s="33">
        <f t="shared" ca="1" si="528"/>
        <v>45744.56914039352</v>
      </c>
      <c r="V2842" s="13" t="str">
        <f t="shared" si="529"/>
        <v>Kolkata</v>
      </c>
      <c r="W2842" s="13" t="str">
        <f t="shared" si="530"/>
        <v>RI</v>
      </c>
      <c r="X2842" s="13">
        <f t="shared" si="531"/>
        <v>3</v>
      </c>
      <c r="Y2842" s="13" t="str">
        <f>IFERROR(VLOOKUP(C2842,ReceivingTeam[],2,FALSE),"HelpDesk")</f>
        <v>Branch office</v>
      </c>
      <c r="Z2842" s="67">
        <f t="shared" si="532"/>
        <v>44886.562499999993</v>
      </c>
      <c r="AA2842" s="68">
        <f t="shared" si="533"/>
        <v>44884</v>
      </c>
      <c r="AB2842" s="69" t="b">
        <f t="shared" si="534"/>
        <v>1</v>
      </c>
      <c r="AC2842" s="70">
        <f t="shared" si="535"/>
        <v>0.5</v>
      </c>
      <c r="AD2842" s="67">
        <f t="shared" si="536"/>
        <v>44886.562499999993</v>
      </c>
      <c r="AE2842" s="67">
        <f>VLOOKUP(V2842,'Branch Wise Work Timelines'!C:G,3,FALSE)+AA2842</f>
        <v>44884.416666666664</v>
      </c>
      <c r="AF2842" s="67">
        <f>IF(V2842="Bangalore",VLOOKUP(V2842,'Branch Wise Work Timelines'!C:G,4,FALSE)+AA2842+1,IF(V2842="Mumbai",VLOOKUP(V2842,'Branch Wise Work Timelines'!C:G,4,FALSE)+AA2842+1,VLOOKUP(V2842,'Branch Wise Work Timelines'!C:G,4,FALSE)+AA2842))</f>
        <v>44884.770833333336</v>
      </c>
      <c r="AG2842" s="67">
        <f>WORKDAY.INTL(AA2842,1,11)+VLOOKUP(V2842,'Branch Wise Work Timelines'!C:G,3,FALSE)</f>
        <v>44886.416666666664</v>
      </c>
      <c r="AH2842" s="69" t="str">
        <f t="shared" ca="1" si="537"/>
        <v>Out of TAT</v>
      </c>
      <c r="AI2842" s="69">
        <f t="shared" ca="1" si="538"/>
        <v>20593</v>
      </c>
      <c r="AJ2842" s="69" t="str">
        <f ca="1">IF(AI2842&lt;0,"0-12",IFERROR(VLOOKUP(AI2842,Breakup[],2,FALSE),"&gt;24"))</f>
        <v>&gt;24</v>
      </c>
      <c r="AK2842" s="69" t="str">
        <f>VLOOKUP(V2842,Master!B:D,3,FALSE)</f>
        <v>East</v>
      </c>
      <c r="AL2842" s="69" t="str">
        <f t="shared" si="539"/>
        <v>Kolkata</v>
      </c>
    </row>
    <row r="2843" spans="1:38">
      <c r="A2843" s="13" t="s">
        <v>5998</v>
      </c>
      <c r="B2843" s="54">
        <v>44701.615062881901</v>
      </c>
      <c r="C2843" s="13" t="s">
        <v>153</v>
      </c>
      <c r="D2843" s="13">
        <v>457</v>
      </c>
      <c r="E2843" s="13" t="s">
        <v>5999</v>
      </c>
      <c r="F2843" s="13" t="s">
        <v>33</v>
      </c>
      <c r="G2843" s="14">
        <v>1653042931892</v>
      </c>
      <c r="H2843" s="55">
        <v>0.495231481481481</v>
      </c>
      <c r="I2843" s="33">
        <v>44882.495231481502</v>
      </c>
      <c r="J2843" s="58">
        <v>44882</v>
      </c>
      <c r="K2843" s="13" t="s">
        <v>397</v>
      </c>
      <c r="L2843" s="13" t="s">
        <v>50</v>
      </c>
      <c r="M2843" s="13" t="s">
        <v>153</v>
      </c>
      <c r="N2843" s="13" t="s">
        <v>206</v>
      </c>
      <c r="O2843" s="33" t="s">
        <v>38</v>
      </c>
      <c r="P2843" s="58" t="s">
        <v>38</v>
      </c>
      <c r="Q2843" s="33" t="s">
        <v>207</v>
      </c>
      <c r="R2843" s="14" t="s">
        <v>38</v>
      </c>
      <c r="S2843" s="13" t="s">
        <v>216</v>
      </c>
      <c r="T2843" s="13" t="s">
        <v>217</v>
      </c>
      <c r="U2843" s="33">
        <f t="shared" ca="1" si="528"/>
        <v>45744.56914039352</v>
      </c>
      <c r="V2843" s="13" t="str">
        <f t="shared" si="529"/>
        <v>Cochin</v>
      </c>
      <c r="W2843" s="13" t="str">
        <f t="shared" si="530"/>
        <v>RI</v>
      </c>
      <c r="X2843" s="13">
        <f t="shared" si="531"/>
        <v>11</v>
      </c>
      <c r="Y2843" s="13" t="str">
        <f>IFERROR(VLOOKUP(C2843,ReceivingTeam[],2,FALSE),"HelpDesk")</f>
        <v>Branch office</v>
      </c>
      <c r="Z2843" s="67">
        <f t="shared" si="532"/>
        <v>44883.64106481483</v>
      </c>
      <c r="AA2843" s="68">
        <f t="shared" si="533"/>
        <v>44882</v>
      </c>
      <c r="AB2843" s="69" t="b">
        <f t="shared" si="534"/>
        <v>1</v>
      </c>
      <c r="AC2843" s="70">
        <f t="shared" si="535"/>
        <v>0.5</v>
      </c>
      <c r="AD2843" s="67">
        <f t="shared" si="536"/>
        <v>44883.64106481483</v>
      </c>
      <c r="AE2843" s="67">
        <f>VLOOKUP(V2843,'Branch Wise Work Timelines'!C:G,3,FALSE)+AA2843</f>
        <v>44882.416666666664</v>
      </c>
      <c r="AF2843" s="67">
        <f>IF(V2843="Bangalore",VLOOKUP(V2843,'Branch Wise Work Timelines'!C:G,4,FALSE)+AA2843+1,IF(V2843="Mumbai",VLOOKUP(V2843,'Branch Wise Work Timelines'!C:G,4,FALSE)+AA2843+1,VLOOKUP(V2843,'Branch Wise Work Timelines'!C:G,4,FALSE)+AA2843))</f>
        <v>44882.770833333336</v>
      </c>
      <c r="AG2843" s="67">
        <f>WORKDAY.INTL(AA2843,1,11)+VLOOKUP(V2843,'Branch Wise Work Timelines'!C:G,3,FALSE)</f>
        <v>44883.416666666664</v>
      </c>
      <c r="AH2843" s="69" t="str">
        <f t="shared" ca="1" si="537"/>
        <v>Out of TAT</v>
      </c>
      <c r="AI2843" s="69">
        <f t="shared" ca="1" si="538"/>
        <v>20663</v>
      </c>
      <c r="AJ2843" s="69" t="str">
        <f ca="1">IF(AI2843&lt;0,"0-12",IFERROR(VLOOKUP(AI2843,Breakup[],2,FALSE),"&gt;24"))</f>
        <v>&gt;24</v>
      </c>
      <c r="AK2843" s="69" t="str">
        <f>VLOOKUP(V2843,Master!B:D,3,FALSE)</f>
        <v>South</v>
      </c>
      <c r="AL2843" s="69" t="str">
        <f t="shared" si="539"/>
        <v>Cochin</v>
      </c>
    </row>
    <row r="2844" spans="1:38">
      <c r="A2844" s="13" t="s">
        <v>6000</v>
      </c>
      <c r="B2844" s="54">
        <v>44701.530321064798</v>
      </c>
      <c r="C2844" s="13" t="s">
        <v>162</v>
      </c>
      <c r="D2844" s="13">
        <v>808</v>
      </c>
      <c r="E2844" s="13" t="s">
        <v>6001</v>
      </c>
      <c r="F2844" s="13" t="s">
        <v>15</v>
      </c>
      <c r="G2844" s="14">
        <v>1653036841901</v>
      </c>
      <c r="H2844" s="55">
        <v>0.67630787037036999</v>
      </c>
      <c r="I2844" s="33">
        <v>44885.676307870403</v>
      </c>
      <c r="J2844" s="58">
        <v>44885</v>
      </c>
      <c r="K2844" s="13" t="s">
        <v>249</v>
      </c>
      <c r="L2844" s="13" t="s">
        <v>44</v>
      </c>
      <c r="M2844" s="13" t="s">
        <v>250</v>
      </c>
      <c r="N2844" s="13" t="s">
        <v>206</v>
      </c>
      <c r="O2844" s="33" t="s">
        <v>38</v>
      </c>
      <c r="P2844" s="58" t="s">
        <v>38</v>
      </c>
      <c r="Q2844" s="33" t="s">
        <v>207</v>
      </c>
      <c r="R2844" s="14" t="s">
        <v>38</v>
      </c>
      <c r="S2844" s="13" t="s">
        <v>216</v>
      </c>
      <c r="T2844" s="13" t="s">
        <v>217</v>
      </c>
      <c r="U2844" s="33">
        <f t="shared" ca="1" si="528"/>
        <v>45744.56914039352</v>
      </c>
      <c r="V2844" s="13" t="str">
        <f t="shared" si="529"/>
        <v>Coimbatore</v>
      </c>
      <c r="W2844" s="13" t="str">
        <f t="shared" si="530"/>
        <v>CLS</v>
      </c>
      <c r="X2844" s="13">
        <f t="shared" si="531"/>
        <v>16</v>
      </c>
      <c r="Y2844" s="13" t="str">
        <f>IFERROR(VLOOKUP(C2844,ReceivingTeam[],2,FALSE),"HelpDesk")</f>
        <v>Branch office</v>
      </c>
      <c r="Z2844" s="67">
        <f t="shared" si="532"/>
        <v>44885.916666666664</v>
      </c>
      <c r="AA2844" s="68">
        <f t="shared" si="533"/>
        <v>44885</v>
      </c>
      <c r="AB2844" s="69" t="b">
        <f t="shared" si="534"/>
        <v>0</v>
      </c>
      <c r="AC2844" s="70">
        <f t="shared" si="535"/>
        <v>0.5</v>
      </c>
      <c r="AD2844" s="67">
        <f t="shared" si="536"/>
        <v>44885.916666666664</v>
      </c>
      <c r="AE2844" s="67">
        <f>VLOOKUP(V2844,'Branch Wise Work Timelines'!C:G,3,FALSE)+AA2844</f>
        <v>44885.416666666664</v>
      </c>
      <c r="AF2844" s="67">
        <f>IF(V2844="Bangalore",VLOOKUP(V2844,'Branch Wise Work Timelines'!C:G,4,FALSE)+AA2844+1,IF(V2844="Mumbai",VLOOKUP(V2844,'Branch Wise Work Timelines'!C:G,4,FALSE)+AA2844+1,VLOOKUP(V2844,'Branch Wise Work Timelines'!C:G,4,FALSE)+AA2844))</f>
        <v>44885.770833333336</v>
      </c>
      <c r="AG2844" s="67">
        <f>WORKDAY.INTL(AA2844,1,11)+VLOOKUP(V2844,'Branch Wise Work Timelines'!C:G,3,FALSE)</f>
        <v>44886.416666666664</v>
      </c>
      <c r="AH2844" s="69" t="str">
        <f t="shared" ca="1" si="537"/>
        <v>Out of TAT</v>
      </c>
      <c r="AI2844" s="69">
        <f t="shared" ca="1" si="538"/>
        <v>20608</v>
      </c>
      <c r="AJ2844" s="69" t="str">
        <f ca="1">IF(AI2844&lt;0,"0-12",IFERROR(VLOOKUP(AI2844,Breakup[],2,FALSE),"&gt;24"))</f>
        <v>&gt;24</v>
      </c>
      <c r="AK2844" s="69" t="str">
        <f>VLOOKUP(V2844,Master!B:D,3,FALSE)</f>
        <v>South</v>
      </c>
      <c r="AL2844" s="69" t="str">
        <f t="shared" si="539"/>
        <v>Coimbatore</v>
      </c>
    </row>
    <row r="2845" spans="1:38">
      <c r="A2845" s="13" t="s">
        <v>6002</v>
      </c>
      <c r="B2845" s="54">
        <v>44701.635784988401</v>
      </c>
      <c r="C2845" s="13" t="s">
        <v>255</v>
      </c>
      <c r="D2845" s="13">
        <v>1046</v>
      </c>
      <c r="E2845" s="13" t="s">
        <v>6003</v>
      </c>
      <c r="F2845" s="13" t="s">
        <v>33</v>
      </c>
      <c r="G2845" s="14">
        <v>1653040545709</v>
      </c>
      <c r="H2845" s="55">
        <v>0.91122685185185204</v>
      </c>
      <c r="I2845" s="33">
        <v>44887.911226851902</v>
      </c>
      <c r="J2845" s="58">
        <v>44887</v>
      </c>
      <c r="K2845" s="13" t="s">
        <v>257</v>
      </c>
      <c r="L2845" s="13" t="s">
        <v>72</v>
      </c>
      <c r="M2845" s="13" t="s">
        <v>255</v>
      </c>
      <c r="N2845" s="13" t="s">
        <v>1185</v>
      </c>
      <c r="O2845" s="33" t="s">
        <v>38</v>
      </c>
      <c r="P2845" s="58" t="s">
        <v>38</v>
      </c>
      <c r="Q2845" s="33" t="s">
        <v>207</v>
      </c>
      <c r="R2845" s="14" t="s">
        <v>38</v>
      </c>
      <c r="S2845" s="13" t="s">
        <v>216</v>
      </c>
      <c r="T2845" s="13" t="s">
        <v>217</v>
      </c>
      <c r="U2845" s="33">
        <f t="shared" ca="1" si="528"/>
        <v>45744.56914039352</v>
      </c>
      <c r="V2845" s="13" t="str">
        <f t="shared" si="529"/>
        <v>Pune</v>
      </c>
      <c r="W2845" s="13" t="str">
        <f t="shared" si="530"/>
        <v>RI</v>
      </c>
      <c r="X2845" s="13">
        <f t="shared" si="531"/>
        <v>21</v>
      </c>
      <c r="Y2845" s="13" t="str">
        <f>IFERROR(VLOOKUP(C2845,ReceivingTeam[],2,FALSE),"HelpDesk")</f>
        <v>HelpDesk</v>
      </c>
      <c r="Z2845" s="67">
        <f t="shared" si="532"/>
        <v>44889.036226851902</v>
      </c>
      <c r="AA2845" s="68">
        <f t="shared" si="533"/>
        <v>44887</v>
      </c>
      <c r="AB2845" s="69" t="b">
        <f t="shared" si="534"/>
        <v>1</v>
      </c>
      <c r="AC2845" s="70">
        <f t="shared" si="535"/>
        <v>0.5</v>
      </c>
      <c r="AD2845" s="67">
        <f t="shared" si="536"/>
        <v>44889.036226851902</v>
      </c>
      <c r="AE2845" s="67">
        <f>VLOOKUP(V2845,'Branch Wise Work Timelines'!C:G,3,FALSE)+AA2845</f>
        <v>44887.395833333336</v>
      </c>
      <c r="AF2845" s="67">
        <f>IF(V2845="Bangalore",VLOOKUP(V2845,'Branch Wise Work Timelines'!C:G,4,FALSE)+AA2845+1,IF(V2845="Mumbai",VLOOKUP(V2845,'Branch Wise Work Timelines'!C:G,4,FALSE)+AA2845+1,VLOOKUP(V2845,'Branch Wise Work Timelines'!C:G,4,FALSE)+AA2845))</f>
        <v>44887.770833333336</v>
      </c>
      <c r="AG2845" s="67">
        <f>WORKDAY.INTL(AA2845,1,11)+VLOOKUP(V2845,'Branch Wise Work Timelines'!C:G,3,FALSE)</f>
        <v>44888.395833333336</v>
      </c>
      <c r="AH2845" s="69" t="str">
        <f t="shared" ca="1" si="537"/>
        <v>Out of TAT</v>
      </c>
      <c r="AI2845" s="69">
        <f t="shared" ca="1" si="538"/>
        <v>20533</v>
      </c>
      <c r="AJ2845" s="69" t="str">
        <f ca="1">IF(AI2845&lt;0,"0-12",IFERROR(VLOOKUP(AI2845,Breakup[],2,FALSE),"&gt;24"))</f>
        <v>&gt;24</v>
      </c>
      <c r="AK2845" s="69" t="str">
        <f>VLOOKUP(V2845,Master!B:D,3,FALSE)</f>
        <v>West</v>
      </c>
      <c r="AL2845" s="69" t="str">
        <f t="shared" si="539"/>
        <v>Pune</v>
      </c>
    </row>
    <row r="2846" spans="1:38">
      <c r="A2846" s="13" t="s">
        <v>6004</v>
      </c>
      <c r="B2846" s="54">
        <v>44701.658948032396</v>
      </c>
      <c r="C2846" s="13" t="s">
        <v>316</v>
      </c>
      <c r="D2846" s="13">
        <v>1711</v>
      </c>
      <c r="E2846" s="13" t="s">
        <v>6005</v>
      </c>
      <c r="F2846" s="13" t="s">
        <v>33</v>
      </c>
      <c r="G2846" s="14">
        <v>1653044260842</v>
      </c>
      <c r="H2846" s="55">
        <v>6.3553240740740702E-2</v>
      </c>
      <c r="I2846" s="33">
        <v>44886.063553240703</v>
      </c>
      <c r="J2846" s="58">
        <v>44886</v>
      </c>
      <c r="K2846" s="13" t="s">
        <v>213</v>
      </c>
      <c r="L2846" s="13" t="s">
        <v>30</v>
      </c>
      <c r="M2846" s="13" t="s">
        <v>282</v>
      </c>
      <c r="N2846" s="13" t="s">
        <v>206</v>
      </c>
      <c r="O2846" s="33" t="s">
        <v>38</v>
      </c>
      <c r="P2846" s="58" t="s">
        <v>38</v>
      </c>
      <c r="Q2846" s="33" t="s">
        <v>207</v>
      </c>
      <c r="R2846" s="14" t="s">
        <v>38</v>
      </c>
      <c r="S2846" s="13" t="s">
        <v>216</v>
      </c>
      <c r="T2846" s="13" t="s">
        <v>217</v>
      </c>
      <c r="U2846" s="33">
        <f t="shared" ca="1" si="528"/>
        <v>45744.56914039352</v>
      </c>
      <c r="V2846" s="13" t="str">
        <f t="shared" si="529"/>
        <v>Bangalore</v>
      </c>
      <c r="W2846" s="13" t="str">
        <f t="shared" si="530"/>
        <v>RI</v>
      </c>
      <c r="X2846" s="13">
        <f t="shared" si="531"/>
        <v>1</v>
      </c>
      <c r="Y2846" s="13" t="str">
        <f>IFERROR(VLOOKUP(C2846,ReceivingTeam[],2,FALSE),"HelpDesk")</f>
        <v>HelpDesk</v>
      </c>
      <c r="Z2846" s="67">
        <f t="shared" si="532"/>
        <v>44886.916666666664</v>
      </c>
      <c r="AA2846" s="68">
        <f t="shared" si="533"/>
        <v>44886</v>
      </c>
      <c r="AB2846" s="69" t="b">
        <f t="shared" si="534"/>
        <v>1</v>
      </c>
      <c r="AC2846" s="70">
        <f t="shared" si="535"/>
        <v>0.5</v>
      </c>
      <c r="AD2846" s="67">
        <f t="shared" si="536"/>
        <v>44886.916666666664</v>
      </c>
      <c r="AE2846" s="67">
        <f>VLOOKUP(V2846,'Branch Wise Work Timelines'!C:G,3,FALSE)+AA2846</f>
        <v>44886.416666666664</v>
      </c>
      <c r="AF2846" s="67">
        <f>IF(V2846="Bangalore",VLOOKUP(V2846,'Branch Wise Work Timelines'!C:G,4,FALSE)+AA2846+1,IF(V2846="Mumbai",VLOOKUP(V2846,'Branch Wise Work Timelines'!C:G,4,FALSE)+AA2846+1,VLOOKUP(V2846,'Branch Wise Work Timelines'!C:G,4,FALSE)+AA2846))</f>
        <v>44887.104166666664</v>
      </c>
      <c r="AG2846" s="67">
        <f>WORKDAY.INTL(AA2846,1,11)+VLOOKUP(V2846,'Branch Wise Work Timelines'!C:G,3,FALSE)</f>
        <v>44887.416666666664</v>
      </c>
      <c r="AH2846" s="69" t="str">
        <f t="shared" ca="1" si="537"/>
        <v>Out of TAT</v>
      </c>
      <c r="AI2846" s="69">
        <f t="shared" ca="1" si="538"/>
        <v>20584</v>
      </c>
      <c r="AJ2846" s="69" t="str">
        <f ca="1">IF(AI2846&lt;0,"0-12",IFERROR(VLOOKUP(AI2846,Breakup[],2,FALSE),"&gt;24"))</f>
        <v>&gt;24</v>
      </c>
      <c r="AK2846" s="69" t="str">
        <f>VLOOKUP(V2846,Master!B:D,3,FALSE)</f>
        <v>South</v>
      </c>
      <c r="AL2846" s="69" t="str">
        <f t="shared" si="539"/>
        <v>Bangalore</v>
      </c>
    </row>
    <row r="2847" spans="1:38">
      <c r="A2847" s="13" t="s">
        <v>6006</v>
      </c>
      <c r="B2847" s="54">
        <v>44701.595896724502</v>
      </c>
      <c r="C2847" s="13" t="s">
        <v>91</v>
      </c>
      <c r="D2847" s="13">
        <v>1531</v>
      </c>
      <c r="E2847" s="13" t="s">
        <v>6007</v>
      </c>
      <c r="F2847" s="13" t="s">
        <v>33</v>
      </c>
      <c r="G2847" s="14">
        <v>1653037600168</v>
      </c>
      <c r="H2847" s="55">
        <v>0.90774305555555601</v>
      </c>
      <c r="I2847" s="33">
        <v>44888.907743055599</v>
      </c>
      <c r="J2847" s="58">
        <v>44888</v>
      </c>
      <c r="K2847" s="13" t="s">
        <v>213</v>
      </c>
      <c r="L2847" s="13" t="s">
        <v>30</v>
      </c>
      <c r="M2847" s="13" t="s">
        <v>282</v>
      </c>
      <c r="N2847" s="13" t="s">
        <v>206</v>
      </c>
      <c r="O2847" s="33" t="s">
        <v>38</v>
      </c>
      <c r="P2847" s="58" t="s">
        <v>38</v>
      </c>
      <c r="Q2847" s="33" t="s">
        <v>207</v>
      </c>
      <c r="R2847" s="14" t="s">
        <v>38</v>
      </c>
      <c r="S2847" s="13" t="s">
        <v>208</v>
      </c>
      <c r="T2847" s="13" t="s">
        <v>209</v>
      </c>
      <c r="U2847" s="33">
        <f t="shared" ca="1" si="528"/>
        <v>45744.56914039352</v>
      </c>
      <c r="V2847" s="13" t="str">
        <f t="shared" si="529"/>
        <v>Bangalore</v>
      </c>
      <c r="W2847" s="13" t="str">
        <f t="shared" si="530"/>
        <v>RI</v>
      </c>
      <c r="X2847" s="13">
        <f t="shared" si="531"/>
        <v>21</v>
      </c>
      <c r="Y2847" s="13" t="str">
        <f>IFERROR(VLOOKUP(C2847,ReceivingTeam[],2,FALSE),"HelpDesk")</f>
        <v>Branch office</v>
      </c>
      <c r="Z2847" s="67">
        <f t="shared" si="532"/>
        <v>44889.720243055599</v>
      </c>
      <c r="AA2847" s="68">
        <f t="shared" si="533"/>
        <v>44888</v>
      </c>
      <c r="AB2847" s="69" t="b">
        <f t="shared" si="534"/>
        <v>1</v>
      </c>
      <c r="AC2847" s="70">
        <f t="shared" si="535"/>
        <v>0.5</v>
      </c>
      <c r="AD2847" s="67">
        <f t="shared" si="536"/>
        <v>44889.720243055599</v>
      </c>
      <c r="AE2847" s="67">
        <f>VLOOKUP(V2847,'Branch Wise Work Timelines'!C:G,3,FALSE)+AA2847</f>
        <v>44888.416666666664</v>
      </c>
      <c r="AF2847" s="67">
        <f>IF(V2847="Bangalore",VLOOKUP(V2847,'Branch Wise Work Timelines'!C:G,4,FALSE)+AA2847+1,IF(V2847="Mumbai",VLOOKUP(V2847,'Branch Wise Work Timelines'!C:G,4,FALSE)+AA2847+1,VLOOKUP(V2847,'Branch Wise Work Timelines'!C:G,4,FALSE)+AA2847))</f>
        <v>44889.104166666664</v>
      </c>
      <c r="AG2847" s="67">
        <f>WORKDAY.INTL(AA2847,1,11)+VLOOKUP(V2847,'Branch Wise Work Timelines'!C:G,3,FALSE)</f>
        <v>44889.416666666664</v>
      </c>
      <c r="AH2847" s="69" t="str">
        <f t="shared" ca="1" si="537"/>
        <v>Out of TAT</v>
      </c>
      <c r="AI2847" s="69">
        <f t="shared" ca="1" si="538"/>
        <v>20517</v>
      </c>
      <c r="AJ2847" s="69" t="str">
        <f ca="1">IF(AI2847&lt;0,"0-12",IFERROR(VLOOKUP(AI2847,Breakup[],2,FALSE),"&gt;24"))</f>
        <v>&gt;24</v>
      </c>
      <c r="AK2847" s="69" t="str">
        <f>VLOOKUP(V2847,Master!B:D,3,FALSE)</f>
        <v>South</v>
      </c>
      <c r="AL2847" s="69" t="str">
        <f t="shared" si="539"/>
        <v>Bangalore</v>
      </c>
    </row>
    <row r="2848" spans="1:38">
      <c r="A2848" s="13" t="s">
        <v>6008</v>
      </c>
      <c r="B2848" s="54">
        <v>44701.606809062498</v>
      </c>
      <c r="C2848" s="13" t="s">
        <v>3924</v>
      </c>
      <c r="D2848" s="13">
        <v>646</v>
      </c>
      <c r="E2848" s="13" t="s">
        <v>6009</v>
      </c>
      <c r="F2848" s="13" t="s">
        <v>33</v>
      </c>
      <c r="G2848" s="14">
        <v>1653038426661</v>
      </c>
      <c r="H2848" s="55">
        <v>0.56092592592592605</v>
      </c>
      <c r="I2848" s="33">
        <v>44888.5609259259</v>
      </c>
      <c r="J2848" s="58">
        <v>44888</v>
      </c>
      <c r="K2848" s="13" t="s">
        <v>41</v>
      </c>
      <c r="L2848" s="13" t="s">
        <v>40</v>
      </c>
      <c r="M2848" s="13" t="s">
        <v>3924</v>
      </c>
      <c r="N2848" s="13" t="s">
        <v>215</v>
      </c>
      <c r="O2848" s="33" t="s">
        <v>38</v>
      </c>
      <c r="P2848" s="58" t="s">
        <v>38</v>
      </c>
      <c r="Q2848" s="33" t="s">
        <v>207</v>
      </c>
      <c r="R2848" s="14" t="s">
        <v>38</v>
      </c>
      <c r="S2848" s="13" t="s">
        <v>216</v>
      </c>
      <c r="T2848" s="13" t="s">
        <v>217</v>
      </c>
      <c r="U2848" s="33">
        <f t="shared" ca="1" si="528"/>
        <v>45744.56914039352</v>
      </c>
      <c r="V2848" s="13" t="str">
        <f t="shared" si="529"/>
        <v>Chennai - RSI</v>
      </c>
      <c r="W2848" s="13" t="str">
        <f t="shared" si="530"/>
        <v>RI</v>
      </c>
      <c r="X2848" s="13">
        <f t="shared" si="531"/>
        <v>13</v>
      </c>
      <c r="Y2848" s="13" t="str">
        <f>IFERROR(VLOOKUP(C2848,ReceivingTeam[],2,FALSE),"HelpDesk")</f>
        <v>HelpDesk</v>
      </c>
      <c r="Z2848" s="67">
        <f t="shared" si="532"/>
        <v>44889.6859259259</v>
      </c>
      <c r="AA2848" s="68">
        <f t="shared" si="533"/>
        <v>44888</v>
      </c>
      <c r="AB2848" s="69" t="b">
        <f t="shared" si="534"/>
        <v>1</v>
      </c>
      <c r="AC2848" s="70">
        <f t="shared" si="535"/>
        <v>0.5</v>
      </c>
      <c r="AD2848" s="67">
        <f t="shared" si="536"/>
        <v>44889.6859259259</v>
      </c>
      <c r="AE2848" s="67">
        <f>VLOOKUP(V2848,'Branch Wise Work Timelines'!C:G,3,FALSE)+AA2848</f>
        <v>44888.416666666664</v>
      </c>
      <c r="AF2848" s="67">
        <f>IF(V2848="Bangalore",VLOOKUP(V2848,'Branch Wise Work Timelines'!C:G,4,FALSE)+AA2848+1,IF(V2848="Mumbai",VLOOKUP(V2848,'Branch Wise Work Timelines'!C:G,4,FALSE)+AA2848+1,VLOOKUP(V2848,'Branch Wise Work Timelines'!C:G,4,FALSE)+AA2848))</f>
        <v>44888.791666666664</v>
      </c>
      <c r="AG2848" s="67">
        <f>WORKDAY.INTL(AA2848,1,11)+VLOOKUP(V2848,'Branch Wise Work Timelines'!C:G,3,FALSE)</f>
        <v>44889.416666666664</v>
      </c>
      <c r="AH2848" s="69" t="str">
        <f t="shared" ca="1" si="537"/>
        <v>Out of TAT</v>
      </c>
      <c r="AI2848" s="69">
        <f t="shared" ca="1" si="538"/>
        <v>20518</v>
      </c>
      <c r="AJ2848" s="69" t="str">
        <f ca="1">IF(AI2848&lt;0,"0-12",IFERROR(VLOOKUP(AI2848,Breakup[],2,FALSE),"&gt;24"))</f>
        <v>&gt;24</v>
      </c>
      <c r="AK2848" s="69" t="str">
        <f>VLOOKUP(V2848,Master!B:D,3,FALSE)</f>
        <v>South</v>
      </c>
      <c r="AL2848" s="69" t="str">
        <f t="shared" si="539"/>
        <v>Chennai - RSI</v>
      </c>
    </row>
    <row r="2849" spans="1:38">
      <c r="A2849" s="13" t="s">
        <v>6010</v>
      </c>
      <c r="B2849" s="54">
        <v>44701.671829710598</v>
      </c>
      <c r="C2849" s="13" t="s">
        <v>989</v>
      </c>
      <c r="D2849" s="13">
        <v>1753</v>
      </c>
      <c r="E2849" s="13" t="s">
        <v>6011</v>
      </c>
      <c r="F2849" s="13" t="s">
        <v>33</v>
      </c>
      <c r="G2849" s="14">
        <v>1653043298777</v>
      </c>
      <c r="H2849" s="55">
        <v>5.8310185185185201E-2</v>
      </c>
      <c r="I2849" s="33">
        <v>44890.058310185203</v>
      </c>
      <c r="J2849" s="58">
        <v>44890</v>
      </c>
      <c r="K2849" s="13" t="s">
        <v>213</v>
      </c>
      <c r="L2849" s="13" t="s">
        <v>30</v>
      </c>
      <c r="M2849" s="13" t="s">
        <v>282</v>
      </c>
      <c r="N2849" s="13" t="s">
        <v>206</v>
      </c>
      <c r="O2849" s="33" t="s">
        <v>38</v>
      </c>
      <c r="P2849" s="58" t="s">
        <v>38</v>
      </c>
      <c r="Q2849" s="33" t="s">
        <v>207</v>
      </c>
      <c r="R2849" s="14" t="s">
        <v>38</v>
      </c>
      <c r="S2849" s="13" t="s">
        <v>216</v>
      </c>
      <c r="T2849" s="13" t="s">
        <v>278</v>
      </c>
      <c r="U2849" s="33">
        <f t="shared" ca="1" si="528"/>
        <v>45744.56914039352</v>
      </c>
      <c r="V2849" s="13" t="str">
        <f t="shared" si="529"/>
        <v>Bangalore</v>
      </c>
      <c r="W2849" s="13" t="str">
        <f t="shared" si="530"/>
        <v>RI</v>
      </c>
      <c r="X2849" s="13">
        <f t="shared" si="531"/>
        <v>1</v>
      </c>
      <c r="Y2849" s="13" t="str">
        <f>IFERROR(VLOOKUP(C2849,ReceivingTeam[],2,FALSE),"HelpDesk")</f>
        <v>HelpDesk</v>
      </c>
      <c r="Z2849" s="67">
        <f t="shared" si="532"/>
        <v>44893.729166666664</v>
      </c>
      <c r="AA2849" s="68">
        <f t="shared" si="533"/>
        <v>44890</v>
      </c>
      <c r="AB2849" s="69" t="b">
        <f t="shared" si="534"/>
        <v>1</v>
      </c>
      <c r="AC2849" s="70">
        <f t="shared" si="535"/>
        <v>3</v>
      </c>
      <c r="AD2849" s="67">
        <f t="shared" si="536"/>
        <v>44893.729166666664</v>
      </c>
      <c r="AE2849" s="67">
        <f>VLOOKUP(V2849,'Branch Wise Work Timelines'!C:G,3,FALSE)+AA2849</f>
        <v>44890.416666666664</v>
      </c>
      <c r="AF2849" s="67">
        <f>IF(V2849="Bangalore",VLOOKUP(V2849,'Branch Wise Work Timelines'!C:G,4,FALSE)+AA2849+1,IF(V2849="Mumbai",VLOOKUP(V2849,'Branch Wise Work Timelines'!C:G,4,FALSE)+AA2849+1,VLOOKUP(V2849,'Branch Wise Work Timelines'!C:G,4,FALSE)+AA2849))</f>
        <v>44891.104166666664</v>
      </c>
      <c r="AG2849" s="67">
        <f>WORKDAY.INTL(AA2849,1,11)+VLOOKUP(V2849,'Branch Wise Work Timelines'!C:G,3,FALSE)</f>
        <v>44891.416666666664</v>
      </c>
      <c r="AH2849" s="69" t="str">
        <f t="shared" ca="1" si="537"/>
        <v>Out of TAT</v>
      </c>
      <c r="AI2849" s="69">
        <f t="shared" ca="1" si="538"/>
        <v>20421</v>
      </c>
      <c r="AJ2849" s="69" t="str">
        <f ca="1">IF(AI2849&lt;0,"0-12",IFERROR(VLOOKUP(AI2849,Breakup[],2,FALSE),"&gt;24"))</f>
        <v>&gt;24</v>
      </c>
      <c r="AK2849" s="69" t="str">
        <f>VLOOKUP(V2849,Master!B:D,3,FALSE)</f>
        <v>South</v>
      </c>
      <c r="AL2849" s="69" t="str">
        <f t="shared" si="539"/>
        <v>Bangalore</v>
      </c>
    </row>
    <row r="2850" spans="1:38">
      <c r="A2850" s="13" t="s">
        <v>6012</v>
      </c>
      <c r="B2850" s="54">
        <v>44701.444133830999</v>
      </c>
      <c r="C2850" s="13" t="s">
        <v>261</v>
      </c>
      <c r="D2850" s="13">
        <v>1354</v>
      </c>
      <c r="E2850" s="13" t="s">
        <v>6013</v>
      </c>
      <c r="F2850" s="13" t="s">
        <v>33</v>
      </c>
      <c r="G2850" s="14">
        <v>1653025138774</v>
      </c>
      <c r="H2850" s="55">
        <v>0.27880787037037003</v>
      </c>
      <c r="I2850" s="33">
        <v>44883.278807870403</v>
      </c>
      <c r="J2850" s="58">
        <v>44883</v>
      </c>
      <c r="K2850" s="13" t="s">
        <v>263</v>
      </c>
      <c r="L2850" s="13" t="s">
        <v>69</v>
      </c>
      <c r="M2850" s="13" t="s">
        <v>103</v>
      </c>
      <c r="N2850" s="13" t="s">
        <v>215</v>
      </c>
      <c r="O2850" s="33" t="s">
        <v>38</v>
      </c>
      <c r="P2850" s="58" t="s">
        <v>38</v>
      </c>
      <c r="Q2850" s="33" t="s">
        <v>207</v>
      </c>
      <c r="R2850" s="14" t="s">
        <v>38</v>
      </c>
      <c r="S2850" s="13" t="s">
        <v>208</v>
      </c>
      <c r="T2850" s="13" t="s">
        <v>209</v>
      </c>
      <c r="U2850" s="33">
        <f t="shared" ca="1" si="528"/>
        <v>45744.56914039352</v>
      </c>
      <c r="V2850" s="13" t="str">
        <f t="shared" si="529"/>
        <v>Mumbai</v>
      </c>
      <c r="W2850" s="13" t="str">
        <f t="shared" si="530"/>
        <v>RI</v>
      </c>
      <c r="X2850" s="13">
        <f t="shared" si="531"/>
        <v>6</v>
      </c>
      <c r="Y2850" s="13" t="str">
        <f>IFERROR(VLOOKUP(C2850,ReceivingTeam[],2,FALSE),"HelpDesk")</f>
        <v>HelpDesk</v>
      </c>
      <c r="Z2850" s="67">
        <f t="shared" si="532"/>
        <v>44883.916666666664</v>
      </c>
      <c r="AA2850" s="68">
        <f t="shared" si="533"/>
        <v>44883</v>
      </c>
      <c r="AB2850" s="69" t="b">
        <f t="shared" si="534"/>
        <v>1</v>
      </c>
      <c r="AC2850" s="70">
        <f t="shared" si="535"/>
        <v>0.5</v>
      </c>
      <c r="AD2850" s="67">
        <f t="shared" si="536"/>
        <v>44883.916666666664</v>
      </c>
      <c r="AE2850" s="67">
        <f>VLOOKUP(V2850,'Branch Wise Work Timelines'!C:G,3,FALSE)+AA2850</f>
        <v>44883.416666666664</v>
      </c>
      <c r="AF2850" s="67">
        <f>IF(V2850="Bangalore",VLOOKUP(V2850,'Branch Wise Work Timelines'!C:G,4,FALSE)+AA2850+1,IF(V2850="Mumbai",VLOOKUP(V2850,'Branch Wise Work Timelines'!C:G,4,FALSE)+AA2850+1,VLOOKUP(V2850,'Branch Wise Work Timelines'!C:G,4,FALSE)+AA2850))</f>
        <v>44884.25</v>
      </c>
      <c r="AG2850" s="67">
        <f>WORKDAY.INTL(AA2850,1,11)+VLOOKUP(V2850,'Branch Wise Work Timelines'!C:G,3,FALSE)</f>
        <v>44884.416666666664</v>
      </c>
      <c r="AH2850" s="69" t="str">
        <f t="shared" ca="1" si="537"/>
        <v>Out of TAT</v>
      </c>
      <c r="AI2850" s="69">
        <f t="shared" ca="1" si="538"/>
        <v>20656</v>
      </c>
      <c r="AJ2850" s="69" t="str">
        <f ca="1">IF(AI2850&lt;0,"0-12",IFERROR(VLOOKUP(AI2850,Breakup[],2,FALSE),"&gt;24"))</f>
        <v>&gt;24</v>
      </c>
      <c r="AK2850" s="69" t="str">
        <f>VLOOKUP(V2850,Master!B:D,3,FALSE)</f>
        <v>East</v>
      </c>
      <c r="AL2850" s="69" t="str">
        <f t="shared" si="539"/>
        <v>Mumbai</v>
      </c>
    </row>
    <row r="2851" spans="1:38">
      <c r="A2851" s="13" t="s">
        <v>6014</v>
      </c>
      <c r="B2851" s="54">
        <v>44700.770457372702</v>
      </c>
      <c r="C2851" s="13" t="s">
        <v>98</v>
      </c>
      <c r="D2851" s="13">
        <v>587</v>
      </c>
      <c r="E2851" s="13" t="s">
        <v>6015</v>
      </c>
      <c r="F2851" s="13" t="s">
        <v>33</v>
      </c>
      <c r="G2851" s="14">
        <v>1653021970577</v>
      </c>
      <c r="H2851" s="55">
        <v>0.350833333333333</v>
      </c>
      <c r="I2851" s="33">
        <v>44888.350833333301</v>
      </c>
      <c r="J2851" s="58">
        <v>44888</v>
      </c>
      <c r="K2851" s="13" t="s">
        <v>224</v>
      </c>
      <c r="L2851" s="13" t="s">
        <v>64</v>
      </c>
      <c r="M2851" s="13" t="s">
        <v>225</v>
      </c>
      <c r="N2851" s="13" t="s">
        <v>215</v>
      </c>
      <c r="O2851" s="33" t="s">
        <v>38</v>
      </c>
      <c r="P2851" s="58" t="s">
        <v>38</v>
      </c>
      <c r="Q2851" s="33" t="s">
        <v>207</v>
      </c>
      <c r="R2851" s="14" t="s">
        <v>38</v>
      </c>
      <c r="S2851" s="13" t="s">
        <v>208</v>
      </c>
      <c r="T2851" s="13" t="s">
        <v>209</v>
      </c>
      <c r="U2851" s="33">
        <f t="shared" ca="1" si="528"/>
        <v>45744.56914039352</v>
      </c>
      <c r="V2851" s="13" t="str">
        <f t="shared" si="529"/>
        <v>Kolkata</v>
      </c>
      <c r="W2851" s="13" t="str">
        <f t="shared" si="530"/>
        <v>RI</v>
      </c>
      <c r="X2851" s="13">
        <f t="shared" si="531"/>
        <v>8</v>
      </c>
      <c r="Y2851" s="13" t="str">
        <f>IFERROR(VLOOKUP(C2851,ReceivingTeam[],2,FALSE),"HelpDesk")</f>
        <v>Branch office</v>
      </c>
      <c r="Z2851" s="67">
        <f t="shared" si="532"/>
        <v>44889.562499999993</v>
      </c>
      <c r="AA2851" s="68">
        <f t="shared" si="533"/>
        <v>44888</v>
      </c>
      <c r="AB2851" s="69" t="b">
        <f t="shared" si="534"/>
        <v>1</v>
      </c>
      <c r="AC2851" s="70">
        <f t="shared" si="535"/>
        <v>0.5</v>
      </c>
      <c r="AD2851" s="67">
        <f t="shared" si="536"/>
        <v>44889.562499999993</v>
      </c>
      <c r="AE2851" s="67">
        <f>VLOOKUP(V2851,'Branch Wise Work Timelines'!C:G,3,FALSE)+AA2851</f>
        <v>44888.416666666664</v>
      </c>
      <c r="AF2851" s="67">
        <f>IF(V2851="Bangalore",VLOOKUP(V2851,'Branch Wise Work Timelines'!C:G,4,FALSE)+AA2851+1,IF(V2851="Mumbai",VLOOKUP(V2851,'Branch Wise Work Timelines'!C:G,4,FALSE)+AA2851+1,VLOOKUP(V2851,'Branch Wise Work Timelines'!C:G,4,FALSE)+AA2851))</f>
        <v>44888.770833333336</v>
      </c>
      <c r="AG2851" s="67">
        <f>WORKDAY.INTL(AA2851,1,11)+VLOOKUP(V2851,'Branch Wise Work Timelines'!C:G,3,FALSE)</f>
        <v>44889.416666666664</v>
      </c>
      <c r="AH2851" s="69" t="str">
        <f t="shared" ca="1" si="537"/>
        <v>Out of TAT</v>
      </c>
      <c r="AI2851" s="69">
        <f t="shared" ca="1" si="538"/>
        <v>20521</v>
      </c>
      <c r="AJ2851" s="69" t="str">
        <f ca="1">IF(AI2851&lt;0,"0-12",IFERROR(VLOOKUP(AI2851,Breakup[],2,FALSE),"&gt;24"))</f>
        <v>&gt;24</v>
      </c>
      <c r="AK2851" s="69" t="str">
        <f>VLOOKUP(V2851,Master!B:D,3,FALSE)</f>
        <v>East</v>
      </c>
      <c r="AL2851" s="69" t="str">
        <f t="shared" si="539"/>
        <v>Kolkata</v>
      </c>
    </row>
    <row r="2852" spans="1:38">
      <c r="A2852" s="13" t="s">
        <v>6016</v>
      </c>
      <c r="B2852" s="54">
        <v>44701.650325578703</v>
      </c>
      <c r="C2852" s="13" t="s">
        <v>467</v>
      </c>
      <c r="D2852" s="13">
        <v>501</v>
      </c>
      <c r="E2852" s="13" t="s">
        <v>6017</v>
      </c>
      <c r="F2852" s="13" t="s">
        <v>15</v>
      </c>
      <c r="G2852" s="14">
        <v>1653044855569</v>
      </c>
      <c r="H2852" s="55">
        <v>0.83503472222222197</v>
      </c>
      <c r="I2852" s="33">
        <v>44887.8350347222</v>
      </c>
      <c r="J2852" s="58">
        <v>44887</v>
      </c>
      <c r="K2852" s="13" t="s">
        <v>213</v>
      </c>
      <c r="L2852" s="13" t="s">
        <v>30</v>
      </c>
      <c r="M2852" s="13" t="s">
        <v>75</v>
      </c>
      <c r="N2852" s="13" t="s">
        <v>206</v>
      </c>
      <c r="O2852" s="33" t="s">
        <v>38</v>
      </c>
      <c r="P2852" s="58" t="s">
        <v>38</v>
      </c>
      <c r="Q2852" s="33" t="s">
        <v>207</v>
      </c>
      <c r="R2852" s="14" t="s">
        <v>38</v>
      </c>
      <c r="S2852" s="13" t="s">
        <v>208</v>
      </c>
      <c r="T2852" s="13" t="s">
        <v>209</v>
      </c>
      <c r="U2852" s="33">
        <f t="shared" ca="1" si="528"/>
        <v>45744.56914039352</v>
      </c>
      <c r="V2852" s="13" t="str">
        <f t="shared" si="529"/>
        <v>Bangalore</v>
      </c>
      <c r="W2852" s="13" t="str">
        <f t="shared" si="530"/>
        <v>CLS</v>
      </c>
      <c r="X2852" s="13">
        <f t="shared" si="531"/>
        <v>20</v>
      </c>
      <c r="Y2852" s="13" t="str">
        <f>IFERROR(VLOOKUP(C2852,ReceivingTeam[],2,FALSE),"HelpDesk")</f>
        <v>HelpDesk</v>
      </c>
      <c r="Z2852" s="67">
        <f t="shared" si="532"/>
        <v>44888.6475347222</v>
      </c>
      <c r="AA2852" s="68">
        <f t="shared" si="533"/>
        <v>44887</v>
      </c>
      <c r="AB2852" s="69" t="b">
        <f t="shared" si="534"/>
        <v>1</v>
      </c>
      <c r="AC2852" s="70">
        <f t="shared" si="535"/>
        <v>0.5</v>
      </c>
      <c r="AD2852" s="67">
        <f t="shared" si="536"/>
        <v>44888.6475347222</v>
      </c>
      <c r="AE2852" s="67">
        <f>VLOOKUP(V2852,'Branch Wise Work Timelines'!C:G,3,FALSE)+AA2852</f>
        <v>44887.416666666664</v>
      </c>
      <c r="AF2852" s="67">
        <f>IF(V2852="Bangalore",VLOOKUP(V2852,'Branch Wise Work Timelines'!C:G,4,FALSE)+AA2852+1,IF(V2852="Mumbai",VLOOKUP(V2852,'Branch Wise Work Timelines'!C:G,4,FALSE)+AA2852+1,VLOOKUP(V2852,'Branch Wise Work Timelines'!C:G,4,FALSE)+AA2852))</f>
        <v>44888.104166666664</v>
      </c>
      <c r="AG2852" s="67">
        <f>WORKDAY.INTL(AA2852,1,11)+VLOOKUP(V2852,'Branch Wise Work Timelines'!C:G,3,FALSE)</f>
        <v>44888.416666666664</v>
      </c>
      <c r="AH2852" s="69" t="str">
        <f t="shared" ca="1" si="537"/>
        <v>Out of TAT</v>
      </c>
      <c r="AI2852" s="69">
        <f t="shared" ca="1" si="538"/>
        <v>20543</v>
      </c>
      <c r="AJ2852" s="69" t="str">
        <f ca="1">IF(AI2852&lt;0,"0-12",IFERROR(VLOOKUP(AI2852,Breakup[],2,FALSE),"&gt;24"))</f>
        <v>&gt;24</v>
      </c>
      <c r="AK2852" s="69" t="str">
        <f>VLOOKUP(V2852,Master!B:D,3,FALSE)</f>
        <v>South</v>
      </c>
      <c r="AL2852" s="69" t="str">
        <f t="shared" si="539"/>
        <v>Bangalore-CLS</v>
      </c>
    </row>
    <row r="2853" spans="1:38">
      <c r="A2853" s="13" t="s">
        <v>6018</v>
      </c>
      <c r="B2853" s="54">
        <v>44701.531676817103</v>
      </c>
      <c r="C2853" s="13" t="s">
        <v>497</v>
      </c>
      <c r="D2853" s="13">
        <v>338</v>
      </c>
      <c r="E2853" s="13" t="s">
        <v>6019</v>
      </c>
      <c r="F2853" s="13" t="s">
        <v>33</v>
      </c>
      <c r="G2853" s="14">
        <v>1653033870061</v>
      </c>
      <c r="H2853" s="55">
        <v>0.63791666666666702</v>
      </c>
      <c r="I2853" s="33">
        <v>44885.637916666703</v>
      </c>
      <c r="J2853" s="58">
        <v>44885</v>
      </c>
      <c r="K2853" s="13" t="s">
        <v>452</v>
      </c>
      <c r="L2853" s="13" t="s">
        <v>36</v>
      </c>
      <c r="M2853" s="13" t="s">
        <v>497</v>
      </c>
      <c r="N2853" s="13" t="s">
        <v>206</v>
      </c>
      <c r="O2853" s="33" t="s">
        <v>38</v>
      </c>
      <c r="P2853" s="58" t="s">
        <v>38</v>
      </c>
      <c r="Q2853" s="33" t="s">
        <v>207</v>
      </c>
      <c r="R2853" s="14" t="s">
        <v>38</v>
      </c>
      <c r="S2853" s="13" t="s">
        <v>216</v>
      </c>
      <c r="T2853" s="13" t="s">
        <v>278</v>
      </c>
      <c r="U2853" s="33">
        <f t="shared" ca="1" si="528"/>
        <v>45744.56914039352</v>
      </c>
      <c r="V2853" s="13" t="str">
        <f t="shared" si="529"/>
        <v>Chennai</v>
      </c>
      <c r="W2853" s="13" t="str">
        <f t="shared" si="530"/>
        <v>RI</v>
      </c>
      <c r="X2853" s="13">
        <f t="shared" si="531"/>
        <v>15</v>
      </c>
      <c r="Y2853" s="13" t="str">
        <f>IFERROR(VLOOKUP(C2853,ReceivingTeam[],2,FALSE),"HelpDesk")</f>
        <v>HelpDesk</v>
      </c>
      <c r="Z2853" s="67">
        <f t="shared" si="532"/>
        <v>44888.416666666664</v>
      </c>
      <c r="AA2853" s="68">
        <f t="shared" si="533"/>
        <v>44885</v>
      </c>
      <c r="AB2853" s="69" t="b">
        <f t="shared" si="534"/>
        <v>0</v>
      </c>
      <c r="AC2853" s="70">
        <f t="shared" si="535"/>
        <v>3</v>
      </c>
      <c r="AD2853" s="67">
        <f t="shared" si="536"/>
        <v>44888.416666666664</v>
      </c>
      <c r="AE2853" s="67">
        <f>VLOOKUP(V2853,'Branch Wise Work Timelines'!C:G,3,FALSE)+AA2853</f>
        <v>44885.416666666664</v>
      </c>
      <c r="AF2853" s="67">
        <f>IF(V2853="Bangalore",VLOOKUP(V2853,'Branch Wise Work Timelines'!C:G,4,FALSE)+AA2853+1,IF(V2853="Mumbai",VLOOKUP(V2853,'Branch Wise Work Timelines'!C:G,4,FALSE)+AA2853+1,VLOOKUP(V2853,'Branch Wise Work Timelines'!C:G,4,FALSE)+AA2853))</f>
        <v>44885.770833333336</v>
      </c>
      <c r="AG2853" s="67">
        <f>WORKDAY.INTL(AA2853,1,11)+VLOOKUP(V2853,'Branch Wise Work Timelines'!C:G,3,FALSE)</f>
        <v>44886.416666666664</v>
      </c>
      <c r="AH2853" s="69" t="str">
        <f t="shared" ca="1" si="537"/>
        <v>Out of TAT</v>
      </c>
      <c r="AI2853" s="69">
        <f t="shared" ca="1" si="538"/>
        <v>20548</v>
      </c>
      <c r="AJ2853" s="69" t="str">
        <f ca="1">IF(AI2853&lt;0,"0-12",IFERROR(VLOOKUP(AI2853,Breakup[],2,FALSE),"&gt;24"))</f>
        <v>&gt;24</v>
      </c>
      <c r="AK2853" s="69" t="str">
        <f>VLOOKUP(V2853,Master!B:D,3,FALSE)</f>
        <v>South</v>
      </c>
      <c r="AL2853" s="69" t="str">
        <f t="shared" si="539"/>
        <v>Chennai</v>
      </c>
    </row>
    <row r="2854" spans="1:38">
      <c r="A2854" s="13" t="s">
        <v>6020</v>
      </c>
      <c r="B2854" s="54">
        <v>44701.532069131899</v>
      </c>
      <c r="C2854" s="13" t="s">
        <v>497</v>
      </c>
      <c r="D2854" s="13">
        <v>554</v>
      </c>
      <c r="E2854" s="13" t="s">
        <v>6021</v>
      </c>
      <c r="F2854" s="13" t="s">
        <v>33</v>
      </c>
      <c r="G2854" s="14">
        <v>1653033678028</v>
      </c>
      <c r="H2854" s="55">
        <v>0.89877314814814802</v>
      </c>
      <c r="I2854" s="33">
        <v>44891.898773148103</v>
      </c>
      <c r="J2854" s="58">
        <v>44891</v>
      </c>
      <c r="K2854" s="13" t="s">
        <v>452</v>
      </c>
      <c r="L2854" s="13" t="s">
        <v>36</v>
      </c>
      <c r="M2854" s="13" t="s">
        <v>497</v>
      </c>
      <c r="N2854" s="13" t="s">
        <v>206</v>
      </c>
      <c r="O2854" s="33">
        <v>44891.041990740698</v>
      </c>
      <c r="P2854" s="58">
        <v>44891</v>
      </c>
      <c r="Q2854" s="33" t="s">
        <v>237</v>
      </c>
      <c r="R2854" s="14">
        <v>901</v>
      </c>
      <c r="S2854" s="13" t="s">
        <v>216</v>
      </c>
      <c r="T2854" s="13" t="s">
        <v>217</v>
      </c>
      <c r="U2854" s="33">
        <f t="shared" ca="1" si="528"/>
        <v>45744.56914039352</v>
      </c>
      <c r="V2854" s="13" t="str">
        <f t="shared" si="529"/>
        <v>Chennai</v>
      </c>
      <c r="W2854" s="13" t="str">
        <f t="shared" si="530"/>
        <v>RI</v>
      </c>
      <c r="X2854" s="13">
        <f t="shared" si="531"/>
        <v>21</v>
      </c>
      <c r="Y2854" s="13" t="str">
        <f>IFERROR(VLOOKUP(C2854,ReceivingTeam[],2,FALSE),"HelpDesk")</f>
        <v>HelpDesk</v>
      </c>
      <c r="Z2854" s="67">
        <f t="shared" si="532"/>
        <v>44894.044606481431</v>
      </c>
      <c r="AA2854" s="68">
        <f t="shared" si="533"/>
        <v>44891</v>
      </c>
      <c r="AB2854" s="69" t="b">
        <f t="shared" si="534"/>
        <v>1</v>
      </c>
      <c r="AC2854" s="70">
        <f t="shared" si="535"/>
        <v>0.5</v>
      </c>
      <c r="AD2854" s="67">
        <f t="shared" si="536"/>
        <v>44894.044606481431</v>
      </c>
      <c r="AE2854" s="67">
        <f>VLOOKUP(V2854,'Branch Wise Work Timelines'!C:G,3,FALSE)+AA2854</f>
        <v>44891.416666666664</v>
      </c>
      <c r="AF2854" s="67">
        <f>IF(V2854="Bangalore",VLOOKUP(V2854,'Branch Wise Work Timelines'!C:G,4,FALSE)+AA2854+1,IF(V2854="Mumbai",VLOOKUP(V2854,'Branch Wise Work Timelines'!C:G,4,FALSE)+AA2854+1,VLOOKUP(V2854,'Branch Wise Work Timelines'!C:G,4,FALSE)+AA2854))</f>
        <v>44891.770833333336</v>
      </c>
      <c r="AG2854" s="67">
        <f>WORKDAY.INTL(AA2854,1,11)+VLOOKUP(V2854,'Branch Wise Work Timelines'!C:G,3,FALSE)</f>
        <v>44893.416666666664</v>
      </c>
      <c r="AH2854" s="69" t="str">
        <f t="shared" si="537"/>
        <v>Met</v>
      </c>
      <c r="AI2854" s="69">
        <f t="shared" ca="1" si="538"/>
        <v>20413</v>
      </c>
      <c r="AJ2854" s="69" t="str">
        <f ca="1">IF(AI2854&lt;0,"0-12",IFERROR(VLOOKUP(AI2854,Breakup[],2,FALSE),"&gt;24"))</f>
        <v>&gt;24</v>
      </c>
      <c r="AK2854" s="69" t="str">
        <f>VLOOKUP(V2854,Master!B:D,3,FALSE)</f>
        <v>South</v>
      </c>
      <c r="AL2854" s="69" t="str">
        <f t="shared" si="539"/>
        <v>Chennai</v>
      </c>
    </row>
    <row r="2855" spans="1:38">
      <c r="A2855" s="13" t="s">
        <v>6022</v>
      </c>
      <c r="B2855" s="54">
        <v>44701.532492094899</v>
      </c>
      <c r="C2855" s="13" t="s">
        <v>497</v>
      </c>
      <c r="D2855" s="13">
        <v>1651</v>
      </c>
      <c r="E2855" s="13" t="s">
        <v>6023</v>
      </c>
      <c r="F2855" s="13" t="s">
        <v>33</v>
      </c>
      <c r="G2855" s="14">
        <v>1653033678028</v>
      </c>
      <c r="H2855" s="55">
        <v>0.24130787037036999</v>
      </c>
      <c r="I2855" s="33">
        <v>44884.241307870398</v>
      </c>
      <c r="J2855" s="58">
        <v>44884</v>
      </c>
      <c r="K2855" s="13" t="s">
        <v>452</v>
      </c>
      <c r="L2855" s="13" t="s">
        <v>36</v>
      </c>
      <c r="M2855" s="13" t="s">
        <v>497</v>
      </c>
      <c r="N2855" s="13" t="s">
        <v>206</v>
      </c>
      <c r="O2855" s="33" t="s">
        <v>38</v>
      </c>
      <c r="P2855" s="58" t="s">
        <v>38</v>
      </c>
      <c r="Q2855" s="33" t="s">
        <v>207</v>
      </c>
      <c r="R2855" s="14" t="s">
        <v>38</v>
      </c>
      <c r="S2855" s="13" t="s">
        <v>216</v>
      </c>
      <c r="T2855" s="13" t="s">
        <v>217</v>
      </c>
      <c r="U2855" s="33">
        <f t="shared" ca="1" si="528"/>
        <v>45744.56914039352</v>
      </c>
      <c r="V2855" s="13" t="str">
        <f t="shared" si="529"/>
        <v>Chennai</v>
      </c>
      <c r="W2855" s="13" t="str">
        <f t="shared" si="530"/>
        <v>RI</v>
      </c>
      <c r="X2855" s="13">
        <f t="shared" si="531"/>
        <v>5</v>
      </c>
      <c r="Y2855" s="13" t="str">
        <f>IFERROR(VLOOKUP(C2855,ReceivingTeam[],2,FALSE),"HelpDesk")</f>
        <v>HelpDesk</v>
      </c>
      <c r="Z2855" s="67">
        <f t="shared" si="532"/>
        <v>44886.562499999993</v>
      </c>
      <c r="AA2855" s="68">
        <f t="shared" si="533"/>
        <v>44884</v>
      </c>
      <c r="AB2855" s="69" t="b">
        <f t="shared" si="534"/>
        <v>1</v>
      </c>
      <c r="AC2855" s="70">
        <f t="shared" si="535"/>
        <v>0.5</v>
      </c>
      <c r="AD2855" s="67">
        <f t="shared" si="536"/>
        <v>44886.562499999993</v>
      </c>
      <c r="AE2855" s="67">
        <f>VLOOKUP(V2855,'Branch Wise Work Timelines'!C:G,3,FALSE)+AA2855</f>
        <v>44884.416666666664</v>
      </c>
      <c r="AF2855" s="67">
        <f>IF(V2855="Bangalore",VLOOKUP(V2855,'Branch Wise Work Timelines'!C:G,4,FALSE)+AA2855+1,IF(V2855="Mumbai",VLOOKUP(V2855,'Branch Wise Work Timelines'!C:G,4,FALSE)+AA2855+1,VLOOKUP(V2855,'Branch Wise Work Timelines'!C:G,4,FALSE)+AA2855))</f>
        <v>44884.770833333336</v>
      </c>
      <c r="AG2855" s="67">
        <f>WORKDAY.INTL(AA2855,1,11)+VLOOKUP(V2855,'Branch Wise Work Timelines'!C:G,3,FALSE)</f>
        <v>44886.416666666664</v>
      </c>
      <c r="AH2855" s="69" t="str">
        <f t="shared" ca="1" si="537"/>
        <v>Out of TAT</v>
      </c>
      <c r="AI2855" s="69">
        <f t="shared" ca="1" si="538"/>
        <v>20593</v>
      </c>
      <c r="AJ2855" s="69" t="str">
        <f ca="1">IF(AI2855&lt;0,"0-12",IFERROR(VLOOKUP(AI2855,Breakup[],2,FALSE),"&gt;24"))</f>
        <v>&gt;24</v>
      </c>
      <c r="AK2855" s="69" t="str">
        <f>VLOOKUP(V2855,Master!B:D,3,FALSE)</f>
        <v>South</v>
      </c>
      <c r="AL2855" s="69" t="str">
        <f t="shared" si="539"/>
        <v>Chennai</v>
      </c>
    </row>
    <row r="2856" spans="1:38">
      <c r="A2856" s="13" t="s">
        <v>6024</v>
      </c>
      <c r="B2856" s="54">
        <v>44701.532843402798</v>
      </c>
      <c r="C2856" s="13" t="s">
        <v>497</v>
      </c>
      <c r="D2856" s="13">
        <v>1628</v>
      </c>
      <c r="E2856" s="13" t="s">
        <v>6025</v>
      </c>
      <c r="F2856" s="13" t="s">
        <v>33</v>
      </c>
      <c r="G2856" s="14">
        <v>1653033678028</v>
      </c>
      <c r="H2856" s="55">
        <v>0.39868055555555598</v>
      </c>
      <c r="I2856" s="33">
        <v>44887.398680555598</v>
      </c>
      <c r="J2856" s="58">
        <v>44887</v>
      </c>
      <c r="K2856" s="13" t="s">
        <v>452</v>
      </c>
      <c r="L2856" s="13" t="s">
        <v>36</v>
      </c>
      <c r="M2856" s="13" t="s">
        <v>497</v>
      </c>
      <c r="N2856" s="13" t="s">
        <v>206</v>
      </c>
      <c r="O2856" s="33" t="s">
        <v>38</v>
      </c>
      <c r="P2856" s="58" t="s">
        <v>38</v>
      </c>
      <c r="Q2856" s="33" t="s">
        <v>207</v>
      </c>
      <c r="R2856" s="14" t="s">
        <v>38</v>
      </c>
      <c r="S2856" s="13" t="s">
        <v>216</v>
      </c>
      <c r="T2856" s="13" t="s">
        <v>217</v>
      </c>
      <c r="U2856" s="33">
        <f t="shared" ca="1" si="528"/>
        <v>45744.56914039352</v>
      </c>
      <c r="V2856" s="13" t="str">
        <f t="shared" si="529"/>
        <v>Chennai</v>
      </c>
      <c r="W2856" s="13" t="str">
        <f t="shared" si="530"/>
        <v>RI</v>
      </c>
      <c r="X2856" s="13">
        <f t="shared" si="531"/>
        <v>9</v>
      </c>
      <c r="Y2856" s="13" t="str">
        <f>IFERROR(VLOOKUP(C2856,ReceivingTeam[],2,FALSE),"HelpDesk")</f>
        <v>HelpDesk</v>
      </c>
      <c r="Z2856" s="67">
        <f t="shared" si="532"/>
        <v>44888.562499999993</v>
      </c>
      <c r="AA2856" s="68">
        <f t="shared" si="533"/>
        <v>44887</v>
      </c>
      <c r="AB2856" s="69" t="b">
        <f t="shared" si="534"/>
        <v>1</v>
      </c>
      <c r="AC2856" s="70">
        <f t="shared" si="535"/>
        <v>0.5</v>
      </c>
      <c r="AD2856" s="67">
        <f t="shared" si="536"/>
        <v>44888.562499999993</v>
      </c>
      <c r="AE2856" s="67">
        <f>VLOOKUP(V2856,'Branch Wise Work Timelines'!C:G,3,FALSE)+AA2856</f>
        <v>44887.416666666664</v>
      </c>
      <c r="AF2856" s="67">
        <f>IF(V2856="Bangalore",VLOOKUP(V2856,'Branch Wise Work Timelines'!C:G,4,FALSE)+AA2856+1,IF(V2856="Mumbai",VLOOKUP(V2856,'Branch Wise Work Timelines'!C:G,4,FALSE)+AA2856+1,VLOOKUP(V2856,'Branch Wise Work Timelines'!C:G,4,FALSE)+AA2856))</f>
        <v>44887.770833333336</v>
      </c>
      <c r="AG2856" s="67">
        <f>WORKDAY.INTL(AA2856,1,11)+VLOOKUP(V2856,'Branch Wise Work Timelines'!C:G,3,FALSE)</f>
        <v>44888.416666666664</v>
      </c>
      <c r="AH2856" s="69" t="str">
        <f t="shared" ca="1" si="537"/>
        <v>Out of TAT</v>
      </c>
      <c r="AI2856" s="69">
        <f t="shared" ca="1" si="538"/>
        <v>20545</v>
      </c>
      <c r="AJ2856" s="69" t="str">
        <f ca="1">IF(AI2856&lt;0,"0-12",IFERROR(VLOOKUP(AI2856,Breakup[],2,FALSE),"&gt;24"))</f>
        <v>&gt;24</v>
      </c>
      <c r="AK2856" s="69" t="str">
        <f>VLOOKUP(V2856,Master!B:D,3,FALSE)</f>
        <v>South</v>
      </c>
      <c r="AL2856" s="69" t="str">
        <f t="shared" si="539"/>
        <v>Chennai</v>
      </c>
    </row>
    <row r="2857" spans="1:38">
      <c r="A2857" s="13" t="s">
        <v>6026</v>
      </c>
      <c r="B2857" s="54">
        <v>44701.533669479199</v>
      </c>
      <c r="C2857" s="13" t="s">
        <v>497</v>
      </c>
      <c r="D2857" s="13">
        <v>293</v>
      </c>
      <c r="E2857" s="13" t="s">
        <v>6027</v>
      </c>
      <c r="F2857" s="13" t="s">
        <v>33</v>
      </c>
      <c r="G2857" s="14">
        <v>1653033870061</v>
      </c>
      <c r="H2857" s="55">
        <v>0.82332175925925899</v>
      </c>
      <c r="I2857" s="33">
        <v>44885.823321759301</v>
      </c>
      <c r="J2857" s="58">
        <v>44885</v>
      </c>
      <c r="K2857" s="13" t="s">
        <v>452</v>
      </c>
      <c r="L2857" s="13" t="s">
        <v>36</v>
      </c>
      <c r="M2857" s="13" t="s">
        <v>497</v>
      </c>
      <c r="N2857" s="13" t="s">
        <v>206</v>
      </c>
      <c r="O2857" s="33" t="s">
        <v>38</v>
      </c>
      <c r="P2857" s="58" t="s">
        <v>38</v>
      </c>
      <c r="Q2857" s="33" t="s">
        <v>207</v>
      </c>
      <c r="R2857" s="14" t="s">
        <v>38</v>
      </c>
      <c r="S2857" s="13" t="s">
        <v>216</v>
      </c>
      <c r="T2857" s="13" t="s">
        <v>278</v>
      </c>
      <c r="U2857" s="33">
        <f t="shared" ca="1" si="528"/>
        <v>45744.56914039352</v>
      </c>
      <c r="V2857" s="13" t="str">
        <f t="shared" si="529"/>
        <v>Chennai</v>
      </c>
      <c r="W2857" s="13" t="str">
        <f t="shared" si="530"/>
        <v>RI</v>
      </c>
      <c r="X2857" s="13">
        <f t="shared" si="531"/>
        <v>19</v>
      </c>
      <c r="Y2857" s="13" t="str">
        <f>IFERROR(VLOOKUP(C2857,ReceivingTeam[],2,FALSE),"HelpDesk")</f>
        <v>HelpDesk</v>
      </c>
      <c r="Z2857" s="67">
        <f t="shared" si="532"/>
        <v>44888.416666666664</v>
      </c>
      <c r="AA2857" s="68">
        <f t="shared" si="533"/>
        <v>44885</v>
      </c>
      <c r="AB2857" s="69" t="b">
        <f t="shared" si="534"/>
        <v>0</v>
      </c>
      <c r="AC2857" s="70">
        <f t="shared" si="535"/>
        <v>3</v>
      </c>
      <c r="AD2857" s="67">
        <f t="shared" si="536"/>
        <v>44888.416666666664</v>
      </c>
      <c r="AE2857" s="67">
        <f>VLOOKUP(V2857,'Branch Wise Work Timelines'!C:G,3,FALSE)+AA2857</f>
        <v>44885.416666666664</v>
      </c>
      <c r="AF2857" s="67">
        <f>IF(V2857="Bangalore",VLOOKUP(V2857,'Branch Wise Work Timelines'!C:G,4,FALSE)+AA2857+1,IF(V2857="Mumbai",VLOOKUP(V2857,'Branch Wise Work Timelines'!C:G,4,FALSE)+AA2857+1,VLOOKUP(V2857,'Branch Wise Work Timelines'!C:G,4,FALSE)+AA2857))</f>
        <v>44885.770833333336</v>
      </c>
      <c r="AG2857" s="67">
        <f>WORKDAY.INTL(AA2857,1,11)+VLOOKUP(V2857,'Branch Wise Work Timelines'!C:G,3,FALSE)</f>
        <v>44886.416666666664</v>
      </c>
      <c r="AH2857" s="69" t="str">
        <f t="shared" ca="1" si="537"/>
        <v>Out of TAT</v>
      </c>
      <c r="AI2857" s="69">
        <f t="shared" ca="1" si="538"/>
        <v>20548</v>
      </c>
      <c r="AJ2857" s="69" t="str">
        <f ca="1">IF(AI2857&lt;0,"0-12",IFERROR(VLOOKUP(AI2857,Breakup[],2,FALSE),"&gt;24"))</f>
        <v>&gt;24</v>
      </c>
      <c r="AK2857" s="69" t="str">
        <f>VLOOKUP(V2857,Master!B:D,3,FALSE)</f>
        <v>South</v>
      </c>
      <c r="AL2857" s="69" t="str">
        <f t="shared" si="539"/>
        <v>Chennai</v>
      </c>
    </row>
    <row r="2858" spans="1:38">
      <c r="A2858" s="13" t="s">
        <v>6028</v>
      </c>
      <c r="B2858" s="54">
        <v>44701.534106099498</v>
      </c>
      <c r="C2858" s="13" t="s">
        <v>497</v>
      </c>
      <c r="D2858" s="13">
        <v>1561</v>
      </c>
      <c r="E2858" s="13" t="s">
        <v>6029</v>
      </c>
      <c r="F2858" s="13" t="s">
        <v>33</v>
      </c>
      <c r="G2858" s="14">
        <v>1653033870061</v>
      </c>
      <c r="H2858" s="55">
        <v>0.99364583333333301</v>
      </c>
      <c r="I2858" s="33">
        <v>44887.993645833303</v>
      </c>
      <c r="J2858" s="58">
        <v>44887</v>
      </c>
      <c r="K2858" s="13" t="s">
        <v>452</v>
      </c>
      <c r="L2858" s="13" t="s">
        <v>36</v>
      </c>
      <c r="M2858" s="13" t="s">
        <v>497</v>
      </c>
      <c r="N2858" s="13" t="s">
        <v>206</v>
      </c>
      <c r="O2858" s="33" t="s">
        <v>38</v>
      </c>
      <c r="P2858" s="58" t="s">
        <v>38</v>
      </c>
      <c r="Q2858" s="33" t="s">
        <v>207</v>
      </c>
      <c r="R2858" s="14" t="s">
        <v>38</v>
      </c>
      <c r="S2858" s="13" t="s">
        <v>216</v>
      </c>
      <c r="T2858" s="13" t="s">
        <v>278</v>
      </c>
      <c r="U2858" s="33">
        <f t="shared" ca="1" si="528"/>
        <v>45744.56914039352</v>
      </c>
      <c r="V2858" s="13" t="str">
        <f t="shared" si="529"/>
        <v>Chennai</v>
      </c>
      <c r="W2858" s="13" t="str">
        <f t="shared" si="530"/>
        <v>RI</v>
      </c>
      <c r="X2858" s="13">
        <f t="shared" si="531"/>
        <v>23</v>
      </c>
      <c r="Y2858" s="13" t="str">
        <f>IFERROR(VLOOKUP(C2858,ReceivingTeam[],2,FALSE),"HelpDesk")</f>
        <v>HelpDesk</v>
      </c>
      <c r="Z2858" s="67">
        <f t="shared" si="532"/>
        <v>44891.639479166632</v>
      </c>
      <c r="AA2858" s="68">
        <f t="shared" si="533"/>
        <v>44887</v>
      </c>
      <c r="AB2858" s="69" t="b">
        <f t="shared" si="534"/>
        <v>1</v>
      </c>
      <c r="AC2858" s="70">
        <f t="shared" si="535"/>
        <v>3</v>
      </c>
      <c r="AD2858" s="67">
        <f t="shared" si="536"/>
        <v>44891.639479166632</v>
      </c>
      <c r="AE2858" s="67">
        <f>VLOOKUP(V2858,'Branch Wise Work Timelines'!C:G,3,FALSE)+AA2858</f>
        <v>44887.416666666664</v>
      </c>
      <c r="AF2858" s="67">
        <f>IF(V2858="Bangalore",VLOOKUP(V2858,'Branch Wise Work Timelines'!C:G,4,FALSE)+AA2858+1,IF(V2858="Mumbai",VLOOKUP(V2858,'Branch Wise Work Timelines'!C:G,4,FALSE)+AA2858+1,VLOOKUP(V2858,'Branch Wise Work Timelines'!C:G,4,FALSE)+AA2858))</f>
        <v>44887.770833333336</v>
      </c>
      <c r="AG2858" s="67">
        <f>WORKDAY.INTL(AA2858,1,11)+VLOOKUP(V2858,'Branch Wise Work Timelines'!C:G,3,FALSE)</f>
        <v>44888.416666666664</v>
      </c>
      <c r="AH2858" s="69" t="str">
        <f t="shared" ca="1" si="537"/>
        <v>Out of TAT</v>
      </c>
      <c r="AI2858" s="69">
        <f t="shared" ca="1" si="538"/>
        <v>20471</v>
      </c>
      <c r="AJ2858" s="69" t="str">
        <f ca="1">IF(AI2858&lt;0,"0-12",IFERROR(VLOOKUP(AI2858,Breakup[],2,FALSE),"&gt;24"))</f>
        <v>&gt;24</v>
      </c>
      <c r="AK2858" s="69" t="str">
        <f>VLOOKUP(V2858,Master!B:D,3,FALSE)</f>
        <v>South</v>
      </c>
      <c r="AL2858" s="69" t="str">
        <f t="shared" si="539"/>
        <v>Chennai</v>
      </c>
    </row>
    <row r="2859" spans="1:38">
      <c r="A2859" s="13" t="s">
        <v>6030</v>
      </c>
      <c r="B2859" s="54">
        <v>44701.5345964468</v>
      </c>
      <c r="C2859" s="13" t="s">
        <v>497</v>
      </c>
      <c r="D2859" s="13">
        <v>776</v>
      </c>
      <c r="E2859" s="13" t="s">
        <v>6031</v>
      </c>
      <c r="F2859" s="13" t="s">
        <v>33</v>
      </c>
      <c r="G2859" s="14">
        <v>1653033678028</v>
      </c>
      <c r="H2859" s="55">
        <v>0.248668981481482</v>
      </c>
      <c r="I2859" s="33">
        <v>44882.248668981498</v>
      </c>
      <c r="J2859" s="58">
        <v>44882</v>
      </c>
      <c r="K2859" s="13" t="s">
        <v>452</v>
      </c>
      <c r="L2859" s="13" t="s">
        <v>36</v>
      </c>
      <c r="M2859" s="13" t="s">
        <v>497</v>
      </c>
      <c r="N2859" s="13" t="s">
        <v>206</v>
      </c>
      <c r="O2859" s="33" t="s">
        <v>38</v>
      </c>
      <c r="P2859" s="58" t="s">
        <v>38</v>
      </c>
      <c r="Q2859" s="33" t="s">
        <v>207</v>
      </c>
      <c r="R2859" s="14" t="s">
        <v>38</v>
      </c>
      <c r="S2859" s="13" t="s">
        <v>216</v>
      </c>
      <c r="T2859" s="13" t="s">
        <v>217</v>
      </c>
      <c r="U2859" s="33">
        <f t="shared" ca="1" si="528"/>
        <v>45744.56914039352</v>
      </c>
      <c r="V2859" s="13" t="str">
        <f t="shared" si="529"/>
        <v>Chennai</v>
      </c>
      <c r="W2859" s="13" t="str">
        <f t="shared" si="530"/>
        <v>RI</v>
      </c>
      <c r="X2859" s="13">
        <f t="shared" si="531"/>
        <v>5</v>
      </c>
      <c r="Y2859" s="13" t="str">
        <f>IFERROR(VLOOKUP(C2859,ReceivingTeam[],2,FALSE),"HelpDesk")</f>
        <v>HelpDesk</v>
      </c>
      <c r="Z2859" s="67">
        <f t="shared" si="532"/>
        <v>44883.562499999993</v>
      </c>
      <c r="AA2859" s="68">
        <f t="shared" si="533"/>
        <v>44882</v>
      </c>
      <c r="AB2859" s="69" t="b">
        <f t="shared" si="534"/>
        <v>1</v>
      </c>
      <c r="AC2859" s="70">
        <f t="shared" si="535"/>
        <v>0.5</v>
      </c>
      <c r="AD2859" s="67">
        <f t="shared" si="536"/>
        <v>44883.562499999993</v>
      </c>
      <c r="AE2859" s="67">
        <f>VLOOKUP(V2859,'Branch Wise Work Timelines'!C:G,3,FALSE)+AA2859</f>
        <v>44882.416666666664</v>
      </c>
      <c r="AF2859" s="67">
        <f>IF(V2859="Bangalore",VLOOKUP(V2859,'Branch Wise Work Timelines'!C:G,4,FALSE)+AA2859+1,IF(V2859="Mumbai",VLOOKUP(V2859,'Branch Wise Work Timelines'!C:G,4,FALSE)+AA2859+1,VLOOKUP(V2859,'Branch Wise Work Timelines'!C:G,4,FALSE)+AA2859))</f>
        <v>44882.770833333336</v>
      </c>
      <c r="AG2859" s="67">
        <f>WORKDAY.INTL(AA2859,1,11)+VLOOKUP(V2859,'Branch Wise Work Timelines'!C:G,3,FALSE)</f>
        <v>44883.416666666664</v>
      </c>
      <c r="AH2859" s="69" t="str">
        <f t="shared" ca="1" si="537"/>
        <v>Out of TAT</v>
      </c>
      <c r="AI2859" s="69">
        <f t="shared" ca="1" si="538"/>
        <v>20665</v>
      </c>
      <c r="AJ2859" s="69" t="str">
        <f ca="1">IF(AI2859&lt;0,"0-12",IFERROR(VLOOKUP(AI2859,Breakup[],2,FALSE),"&gt;24"))</f>
        <v>&gt;24</v>
      </c>
      <c r="AK2859" s="69" t="str">
        <f>VLOOKUP(V2859,Master!B:D,3,FALSE)</f>
        <v>South</v>
      </c>
      <c r="AL2859" s="69" t="str">
        <f t="shared" si="539"/>
        <v>Chennai</v>
      </c>
    </row>
    <row r="2860" spans="1:38">
      <c r="A2860" s="13" t="s">
        <v>6032</v>
      </c>
      <c r="B2860" s="54">
        <v>44701.543195520797</v>
      </c>
      <c r="C2860" s="13" t="s">
        <v>110</v>
      </c>
      <c r="D2860" s="13">
        <v>877</v>
      </c>
      <c r="E2860" s="13" t="s">
        <v>6033</v>
      </c>
      <c r="F2860" s="13" t="s">
        <v>33</v>
      </c>
      <c r="G2860" s="14">
        <v>1653032135049</v>
      </c>
      <c r="H2860" s="55">
        <v>0.89787037037036999</v>
      </c>
      <c r="I2860" s="33">
        <v>44883.897870370398</v>
      </c>
      <c r="J2860" s="58">
        <v>44883</v>
      </c>
      <c r="K2860" s="13" t="s">
        <v>263</v>
      </c>
      <c r="L2860" s="13" t="s">
        <v>69</v>
      </c>
      <c r="M2860" s="13" t="s">
        <v>103</v>
      </c>
      <c r="N2860" s="13" t="s">
        <v>206</v>
      </c>
      <c r="O2860" s="33" t="s">
        <v>38</v>
      </c>
      <c r="P2860" s="58" t="s">
        <v>38</v>
      </c>
      <c r="Q2860" s="33" t="s">
        <v>207</v>
      </c>
      <c r="R2860" s="14" t="s">
        <v>38</v>
      </c>
      <c r="S2860" s="13" t="s">
        <v>208</v>
      </c>
      <c r="T2860" s="13" t="s">
        <v>209</v>
      </c>
      <c r="U2860" s="33">
        <f t="shared" ca="1" si="528"/>
        <v>45744.56914039352</v>
      </c>
      <c r="V2860" s="13" t="str">
        <f t="shared" si="529"/>
        <v>Mumbai</v>
      </c>
      <c r="W2860" s="13" t="str">
        <f t="shared" si="530"/>
        <v>RI</v>
      </c>
      <c r="X2860" s="13">
        <f t="shared" si="531"/>
        <v>21</v>
      </c>
      <c r="Y2860" s="13" t="str">
        <f>IFERROR(VLOOKUP(C2860,ReceivingTeam[],2,FALSE),"HelpDesk")</f>
        <v>Branch office</v>
      </c>
      <c r="Z2860" s="67">
        <f t="shared" si="532"/>
        <v>44884.564537037062</v>
      </c>
      <c r="AA2860" s="68">
        <f t="shared" si="533"/>
        <v>44883</v>
      </c>
      <c r="AB2860" s="69" t="b">
        <f t="shared" si="534"/>
        <v>1</v>
      </c>
      <c r="AC2860" s="70">
        <f t="shared" si="535"/>
        <v>0.5</v>
      </c>
      <c r="AD2860" s="67">
        <f t="shared" si="536"/>
        <v>44884.564537037062</v>
      </c>
      <c r="AE2860" s="67">
        <f>VLOOKUP(V2860,'Branch Wise Work Timelines'!C:G,3,FALSE)+AA2860</f>
        <v>44883.416666666664</v>
      </c>
      <c r="AF2860" s="67">
        <f>IF(V2860="Bangalore",VLOOKUP(V2860,'Branch Wise Work Timelines'!C:G,4,FALSE)+AA2860+1,IF(V2860="Mumbai",VLOOKUP(V2860,'Branch Wise Work Timelines'!C:G,4,FALSE)+AA2860+1,VLOOKUP(V2860,'Branch Wise Work Timelines'!C:G,4,FALSE)+AA2860))</f>
        <v>44884.25</v>
      </c>
      <c r="AG2860" s="67">
        <f>WORKDAY.INTL(AA2860,1,11)+VLOOKUP(V2860,'Branch Wise Work Timelines'!C:G,3,FALSE)</f>
        <v>44884.416666666664</v>
      </c>
      <c r="AH2860" s="69" t="str">
        <f t="shared" ca="1" si="537"/>
        <v>Out of TAT</v>
      </c>
      <c r="AI2860" s="69">
        <f t="shared" ca="1" si="538"/>
        <v>20641</v>
      </c>
      <c r="AJ2860" s="69" t="str">
        <f ca="1">IF(AI2860&lt;0,"0-12",IFERROR(VLOOKUP(AI2860,Breakup[],2,FALSE),"&gt;24"))</f>
        <v>&gt;24</v>
      </c>
      <c r="AK2860" s="69" t="str">
        <f>VLOOKUP(V2860,Master!B:D,3,FALSE)</f>
        <v>East</v>
      </c>
      <c r="AL2860" s="69" t="str">
        <f t="shared" si="539"/>
        <v>Mumbai</v>
      </c>
    </row>
    <row r="2861" spans="1:38">
      <c r="A2861" s="13" t="s">
        <v>6034</v>
      </c>
      <c r="B2861" s="54">
        <v>44701.646535497697</v>
      </c>
      <c r="C2861" s="13" t="s">
        <v>90</v>
      </c>
      <c r="D2861" s="13">
        <v>122</v>
      </c>
      <c r="E2861" s="13" t="s">
        <v>6035</v>
      </c>
      <c r="F2861" s="13" t="s">
        <v>33</v>
      </c>
      <c r="G2861" s="14">
        <v>1653042739800</v>
      </c>
      <c r="H2861" s="55">
        <v>0.29931712962962997</v>
      </c>
      <c r="I2861" s="33">
        <v>44891.299317129597</v>
      </c>
      <c r="J2861" s="58">
        <v>44891</v>
      </c>
      <c r="K2861" s="13" t="s">
        <v>425</v>
      </c>
      <c r="L2861" s="13" t="s">
        <v>30</v>
      </c>
      <c r="M2861" s="13" t="s">
        <v>90</v>
      </c>
      <c r="N2861" s="13" t="s">
        <v>206</v>
      </c>
      <c r="O2861" s="33">
        <v>44891.822627314803</v>
      </c>
      <c r="P2861" s="58">
        <v>44891</v>
      </c>
      <c r="Q2861" s="33" t="s">
        <v>237</v>
      </c>
      <c r="R2861" s="14">
        <v>470</v>
      </c>
      <c r="S2861" s="13" t="s">
        <v>216</v>
      </c>
      <c r="T2861" s="13" t="s">
        <v>278</v>
      </c>
      <c r="U2861" s="33">
        <f t="shared" ca="1" si="528"/>
        <v>45744.56914039352</v>
      </c>
      <c r="V2861" s="13" t="str">
        <f t="shared" si="529"/>
        <v>Bangalore</v>
      </c>
      <c r="W2861" s="13" t="str">
        <f t="shared" si="530"/>
        <v>RI</v>
      </c>
      <c r="X2861" s="13">
        <f t="shared" si="531"/>
        <v>7</v>
      </c>
      <c r="Y2861" s="13" t="str">
        <f>IFERROR(VLOOKUP(C2861,ReceivingTeam[],2,FALSE),"HelpDesk")</f>
        <v>Branch office</v>
      </c>
      <c r="Z2861" s="67">
        <f t="shared" si="532"/>
        <v>44895.729166666664</v>
      </c>
      <c r="AA2861" s="68">
        <f t="shared" si="533"/>
        <v>44891</v>
      </c>
      <c r="AB2861" s="69" t="b">
        <f t="shared" si="534"/>
        <v>1</v>
      </c>
      <c r="AC2861" s="70">
        <f t="shared" si="535"/>
        <v>3</v>
      </c>
      <c r="AD2861" s="67">
        <f t="shared" si="536"/>
        <v>44895.729166666664</v>
      </c>
      <c r="AE2861" s="67">
        <f>VLOOKUP(V2861,'Branch Wise Work Timelines'!C:G,3,FALSE)+AA2861</f>
        <v>44891.416666666664</v>
      </c>
      <c r="AF2861" s="67">
        <f>IF(V2861="Bangalore",VLOOKUP(V2861,'Branch Wise Work Timelines'!C:G,4,FALSE)+AA2861+1,IF(V2861="Mumbai",VLOOKUP(V2861,'Branch Wise Work Timelines'!C:G,4,FALSE)+AA2861+1,VLOOKUP(V2861,'Branch Wise Work Timelines'!C:G,4,FALSE)+AA2861))</f>
        <v>44892.104166666664</v>
      </c>
      <c r="AG2861" s="67">
        <f>WORKDAY.INTL(AA2861,1,11)+VLOOKUP(V2861,'Branch Wise Work Timelines'!C:G,3,FALSE)</f>
        <v>44893.416666666664</v>
      </c>
      <c r="AH2861" s="69" t="str">
        <f t="shared" si="537"/>
        <v>Met</v>
      </c>
      <c r="AI2861" s="69">
        <f t="shared" ca="1" si="538"/>
        <v>20373</v>
      </c>
      <c r="AJ2861" s="69" t="str">
        <f ca="1">IF(AI2861&lt;0,"0-12",IFERROR(VLOOKUP(AI2861,Breakup[],2,FALSE),"&gt;24"))</f>
        <v>&gt;24</v>
      </c>
      <c r="AK2861" s="69" t="str">
        <f>VLOOKUP(V2861,Master!B:D,3,FALSE)</f>
        <v>South</v>
      </c>
      <c r="AL2861" s="69" t="str">
        <f t="shared" si="539"/>
        <v>Bangalore</v>
      </c>
    </row>
    <row r="2862" spans="1:38">
      <c r="A2862" s="13" t="s">
        <v>6036</v>
      </c>
      <c r="B2862" s="54">
        <v>44701.549674456001</v>
      </c>
      <c r="C2862" s="13" t="s">
        <v>311</v>
      </c>
      <c r="D2862" s="13">
        <v>556</v>
      </c>
      <c r="E2862" s="13" t="s">
        <v>6037</v>
      </c>
      <c r="F2862" s="13" t="s">
        <v>33</v>
      </c>
      <c r="G2862" s="14">
        <v>1653034421250</v>
      </c>
      <c r="H2862" s="55">
        <v>0.76644675925925898</v>
      </c>
      <c r="I2862" s="33">
        <v>44887.766446759299</v>
      </c>
      <c r="J2862" s="58">
        <v>44887</v>
      </c>
      <c r="K2862" s="13" t="s">
        <v>313</v>
      </c>
      <c r="L2862" s="13" t="s">
        <v>60</v>
      </c>
      <c r="M2862" s="13" t="s">
        <v>314</v>
      </c>
      <c r="N2862" s="13" t="s">
        <v>206</v>
      </c>
      <c r="O2862" s="33" t="s">
        <v>38</v>
      </c>
      <c r="P2862" s="58" t="s">
        <v>38</v>
      </c>
      <c r="Q2862" s="33" t="s">
        <v>207</v>
      </c>
      <c r="R2862" s="14" t="s">
        <v>38</v>
      </c>
      <c r="S2862" s="13" t="s">
        <v>208</v>
      </c>
      <c r="T2862" s="13" t="s">
        <v>209</v>
      </c>
      <c r="U2862" s="33">
        <f t="shared" ca="1" si="528"/>
        <v>45744.56914039352</v>
      </c>
      <c r="V2862" s="13" t="str">
        <f t="shared" si="529"/>
        <v>Hyderabad</v>
      </c>
      <c r="W2862" s="13" t="str">
        <f t="shared" si="530"/>
        <v>RI</v>
      </c>
      <c r="X2862" s="13">
        <f t="shared" si="531"/>
        <v>18</v>
      </c>
      <c r="Y2862" s="13" t="str">
        <f>IFERROR(VLOOKUP(C2862,ReceivingTeam[],2,FALSE),"HelpDesk")</f>
        <v>HelpDesk</v>
      </c>
      <c r="Z2862" s="67">
        <f t="shared" si="532"/>
        <v>44888.912280092627</v>
      </c>
      <c r="AA2862" s="68">
        <f t="shared" si="533"/>
        <v>44887</v>
      </c>
      <c r="AB2862" s="69" t="b">
        <f t="shared" si="534"/>
        <v>1</v>
      </c>
      <c r="AC2862" s="70">
        <f t="shared" si="535"/>
        <v>0.5</v>
      </c>
      <c r="AD2862" s="67">
        <f t="shared" si="536"/>
        <v>44888.912280092627</v>
      </c>
      <c r="AE2862" s="67">
        <f>VLOOKUP(V2862,'Branch Wise Work Timelines'!C:G,3,FALSE)+AA2862</f>
        <v>44887.416666666664</v>
      </c>
      <c r="AF2862" s="67">
        <f>IF(V2862="Bangalore",VLOOKUP(V2862,'Branch Wise Work Timelines'!C:G,4,FALSE)+AA2862+1,IF(V2862="Mumbai",VLOOKUP(V2862,'Branch Wise Work Timelines'!C:G,4,FALSE)+AA2862+1,VLOOKUP(V2862,'Branch Wise Work Timelines'!C:G,4,FALSE)+AA2862))</f>
        <v>44887.770833333336</v>
      </c>
      <c r="AG2862" s="67">
        <f>WORKDAY.INTL(AA2862,1,11)+VLOOKUP(V2862,'Branch Wise Work Timelines'!C:G,3,FALSE)</f>
        <v>44888.416666666664</v>
      </c>
      <c r="AH2862" s="69" t="str">
        <f t="shared" ca="1" si="537"/>
        <v>Out of TAT</v>
      </c>
      <c r="AI2862" s="69">
        <f t="shared" ca="1" si="538"/>
        <v>20536</v>
      </c>
      <c r="AJ2862" s="69" t="str">
        <f ca="1">IF(AI2862&lt;0,"0-12",IFERROR(VLOOKUP(AI2862,Breakup[],2,FALSE),"&gt;24"))</f>
        <v>&gt;24</v>
      </c>
      <c r="AK2862" s="69" t="str">
        <f>VLOOKUP(V2862,Master!B:D,3,FALSE)</f>
        <v>South</v>
      </c>
      <c r="AL2862" s="69" t="str">
        <f t="shared" si="539"/>
        <v>Hyderabad</v>
      </c>
    </row>
    <row r="2863" spans="1:38">
      <c r="A2863" s="13" t="s">
        <v>6038</v>
      </c>
      <c r="B2863" s="54">
        <v>44701.618069710603</v>
      </c>
      <c r="C2863" s="13" t="s">
        <v>901</v>
      </c>
      <c r="D2863" s="13">
        <v>1932</v>
      </c>
      <c r="E2863" s="13" t="s">
        <v>6039</v>
      </c>
      <c r="F2863" s="13" t="s">
        <v>33</v>
      </c>
      <c r="G2863" s="14">
        <v>1653041209928</v>
      </c>
      <c r="H2863" s="55">
        <v>0.74641203703703696</v>
      </c>
      <c r="I2863" s="33">
        <v>44891.746412036999</v>
      </c>
      <c r="J2863" s="58">
        <v>44891</v>
      </c>
      <c r="K2863" s="13" t="s">
        <v>213</v>
      </c>
      <c r="L2863" s="13" t="s">
        <v>30</v>
      </c>
      <c r="M2863" s="13" t="s">
        <v>147</v>
      </c>
      <c r="N2863" s="13" t="s">
        <v>206</v>
      </c>
      <c r="O2863" s="33">
        <v>44891.636898148201</v>
      </c>
      <c r="P2863" s="58">
        <v>44891</v>
      </c>
      <c r="Q2863" s="33" t="s">
        <v>237</v>
      </c>
      <c r="R2863" s="14">
        <v>937</v>
      </c>
      <c r="S2863" s="13" t="s">
        <v>216</v>
      </c>
      <c r="T2863" s="13" t="s">
        <v>217</v>
      </c>
      <c r="U2863" s="33">
        <f t="shared" ca="1" si="528"/>
        <v>45744.56914039352</v>
      </c>
      <c r="V2863" s="13" t="str">
        <f t="shared" si="529"/>
        <v>Bangalore</v>
      </c>
      <c r="W2863" s="13" t="str">
        <f t="shared" si="530"/>
        <v>RI</v>
      </c>
      <c r="X2863" s="13">
        <f t="shared" si="531"/>
        <v>17</v>
      </c>
      <c r="Y2863" s="13" t="str">
        <f>IFERROR(VLOOKUP(C2863,ReceivingTeam[],2,FALSE),"HelpDesk")</f>
        <v>HelpDesk</v>
      </c>
      <c r="Z2863" s="67">
        <f t="shared" si="532"/>
        <v>44893.558912036999</v>
      </c>
      <c r="AA2863" s="68">
        <f t="shared" si="533"/>
        <v>44891</v>
      </c>
      <c r="AB2863" s="69" t="b">
        <f t="shared" si="534"/>
        <v>1</v>
      </c>
      <c r="AC2863" s="70">
        <f t="shared" si="535"/>
        <v>0.5</v>
      </c>
      <c r="AD2863" s="67">
        <f t="shared" si="536"/>
        <v>44893.558912036999</v>
      </c>
      <c r="AE2863" s="67">
        <f>VLOOKUP(V2863,'Branch Wise Work Timelines'!C:G,3,FALSE)+AA2863</f>
        <v>44891.416666666664</v>
      </c>
      <c r="AF2863" s="67">
        <f>IF(V2863="Bangalore",VLOOKUP(V2863,'Branch Wise Work Timelines'!C:G,4,FALSE)+AA2863+1,IF(V2863="Mumbai",VLOOKUP(V2863,'Branch Wise Work Timelines'!C:G,4,FALSE)+AA2863+1,VLOOKUP(V2863,'Branch Wise Work Timelines'!C:G,4,FALSE)+AA2863))</f>
        <v>44892.104166666664</v>
      </c>
      <c r="AG2863" s="67">
        <f>WORKDAY.INTL(AA2863,1,11)+VLOOKUP(V2863,'Branch Wise Work Timelines'!C:G,3,FALSE)</f>
        <v>44893.416666666664</v>
      </c>
      <c r="AH2863" s="69" t="str">
        <f t="shared" si="537"/>
        <v>Met</v>
      </c>
      <c r="AI2863" s="69">
        <f t="shared" ca="1" si="538"/>
        <v>20425</v>
      </c>
      <c r="AJ2863" s="69" t="str">
        <f ca="1">IF(AI2863&lt;0,"0-12",IFERROR(VLOOKUP(AI2863,Breakup[],2,FALSE),"&gt;24"))</f>
        <v>&gt;24</v>
      </c>
      <c r="AK2863" s="69" t="str">
        <f>VLOOKUP(V2863,Master!B:D,3,FALSE)</f>
        <v>South</v>
      </c>
      <c r="AL2863" s="69" t="str">
        <f t="shared" si="539"/>
        <v>Bangalore</v>
      </c>
    </row>
    <row r="2864" spans="1:38">
      <c r="A2864" s="13" t="s">
        <v>6040</v>
      </c>
      <c r="B2864" s="54">
        <v>44701.638130439802</v>
      </c>
      <c r="C2864" s="13" t="s">
        <v>227</v>
      </c>
      <c r="D2864" s="13">
        <v>1644</v>
      </c>
      <c r="E2864" s="13" t="s">
        <v>6041</v>
      </c>
      <c r="F2864" s="13" t="s">
        <v>15</v>
      </c>
      <c r="G2864" s="14">
        <v>1653042280155</v>
      </c>
      <c r="H2864" s="55">
        <v>0.18612268518518499</v>
      </c>
      <c r="I2864" s="33">
        <v>44886.186122685198</v>
      </c>
      <c r="J2864" s="58">
        <v>44886</v>
      </c>
      <c r="K2864" s="13" t="s">
        <v>213</v>
      </c>
      <c r="L2864" s="13" t="s">
        <v>30</v>
      </c>
      <c r="M2864" s="13" t="s">
        <v>214</v>
      </c>
      <c r="N2864" s="13" t="s">
        <v>206</v>
      </c>
      <c r="O2864" s="33" t="s">
        <v>38</v>
      </c>
      <c r="P2864" s="58" t="s">
        <v>38</v>
      </c>
      <c r="Q2864" s="33" t="s">
        <v>207</v>
      </c>
      <c r="R2864" s="14" t="s">
        <v>38</v>
      </c>
      <c r="S2864" s="13" t="s">
        <v>216</v>
      </c>
      <c r="T2864" s="13" t="s">
        <v>217</v>
      </c>
      <c r="U2864" s="33">
        <f t="shared" ca="1" si="528"/>
        <v>45744.56914039352</v>
      </c>
      <c r="V2864" s="13" t="str">
        <f t="shared" si="529"/>
        <v>Bangalore</v>
      </c>
      <c r="W2864" s="13" t="str">
        <f t="shared" si="530"/>
        <v>CLS</v>
      </c>
      <c r="X2864" s="13">
        <f t="shared" si="531"/>
        <v>4</v>
      </c>
      <c r="Y2864" s="13" t="str">
        <f>IFERROR(VLOOKUP(C2864,ReceivingTeam[],2,FALSE),"HelpDesk")</f>
        <v>HelpDesk</v>
      </c>
      <c r="Z2864" s="67">
        <f t="shared" si="532"/>
        <v>44886.916666666664</v>
      </c>
      <c r="AA2864" s="68">
        <f t="shared" si="533"/>
        <v>44886</v>
      </c>
      <c r="AB2864" s="69" t="b">
        <f t="shared" si="534"/>
        <v>1</v>
      </c>
      <c r="AC2864" s="70">
        <f t="shared" si="535"/>
        <v>0.5</v>
      </c>
      <c r="AD2864" s="67">
        <f t="shared" si="536"/>
        <v>44886.916666666664</v>
      </c>
      <c r="AE2864" s="67">
        <f>VLOOKUP(V2864,'Branch Wise Work Timelines'!C:G,3,FALSE)+AA2864</f>
        <v>44886.416666666664</v>
      </c>
      <c r="AF2864" s="67">
        <f>IF(V2864="Bangalore",VLOOKUP(V2864,'Branch Wise Work Timelines'!C:G,4,FALSE)+AA2864+1,IF(V2864="Mumbai",VLOOKUP(V2864,'Branch Wise Work Timelines'!C:G,4,FALSE)+AA2864+1,VLOOKUP(V2864,'Branch Wise Work Timelines'!C:G,4,FALSE)+AA2864))</f>
        <v>44887.104166666664</v>
      </c>
      <c r="AG2864" s="67">
        <f>WORKDAY.INTL(AA2864,1,11)+VLOOKUP(V2864,'Branch Wise Work Timelines'!C:G,3,FALSE)</f>
        <v>44887.416666666664</v>
      </c>
      <c r="AH2864" s="69" t="str">
        <f t="shared" ca="1" si="537"/>
        <v>Out of TAT</v>
      </c>
      <c r="AI2864" s="69">
        <f t="shared" ca="1" si="538"/>
        <v>20584</v>
      </c>
      <c r="AJ2864" s="69" t="str">
        <f ca="1">IF(AI2864&lt;0,"0-12",IFERROR(VLOOKUP(AI2864,Breakup[],2,FALSE),"&gt;24"))</f>
        <v>&gt;24</v>
      </c>
      <c r="AK2864" s="69" t="str">
        <f>VLOOKUP(V2864,Master!B:D,3,FALSE)</f>
        <v>South</v>
      </c>
      <c r="AL2864" s="69" t="str">
        <f t="shared" si="539"/>
        <v>Bangalore-CLS</v>
      </c>
    </row>
    <row r="2865" spans="1:38">
      <c r="A2865" s="13" t="s">
        <v>6042</v>
      </c>
      <c r="B2865" s="54">
        <v>44701.640072025497</v>
      </c>
      <c r="C2865" s="13" t="s">
        <v>211</v>
      </c>
      <c r="D2865" s="13">
        <v>247</v>
      </c>
      <c r="E2865" s="13" t="s">
        <v>6043</v>
      </c>
      <c r="F2865" s="13" t="s">
        <v>15</v>
      </c>
      <c r="G2865" s="14">
        <v>1653041711052</v>
      </c>
      <c r="H2865" s="55">
        <v>0.548032407407407</v>
      </c>
      <c r="I2865" s="33">
        <v>44886.548032407401</v>
      </c>
      <c r="J2865" s="58">
        <v>44886</v>
      </c>
      <c r="K2865" s="13" t="s">
        <v>213</v>
      </c>
      <c r="L2865" s="13" t="s">
        <v>30</v>
      </c>
      <c r="M2865" s="13" t="s">
        <v>214</v>
      </c>
      <c r="N2865" s="13" t="s">
        <v>206</v>
      </c>
      <c r="O2865" s="33" t="s">
        <v>38</v>
      </c>
      <c r="P2865" s="58" t="s">
        <v>38</v>
      </c>
      <c r="Q2865" s="33" t="s">
        <v>207</v>
      </c>
      <c r="R2865" s="14" t="s">
        <v>38</v>
      </c>
      <c r="S2865" s="13" t="s">
        <v>216</v>
      </c>
      <c r="T2865" s="13" t="s">
        <v>217</v>
      </c>
      <c r="U2865" s="33">
        <f t="shared" ca="1" si="528"/>
        <v>45744.56914039352</v>
      </c>
      <c r="V2865" s="13" t="str">
        <f t="shared" si="529"/>
        <v>Bangalore</v>
      </c>
      <c r="W2865" s="13" t="str">
        <f t="shared" si="530"/>
        <v>CLS</v>
      </c>
      <c r="X2865" s="13">
        <f t="shared" si="531"/>
        <v>13</v>
      </c>
      <c r="Y2865" s="13" t="str">
        <f>IFERROR(VLOOKUP(C2865,ReceivingTeam[],2,FALSE),"HelpDesk")</f>
        <v>HelpDesk</v>
      </c>
      <c r="Z2865" s="67">
        <f t="shared" si="532"/>
        <v>44887.048032407401</v>
      </c>
      <c r="AA2865" s="68">
        <f t="shared" si="533"/>
        <v>44886</v>
      </c>
      <c r="AB2865" s="69" t="b">
        <f t="shared" si="534"/>
        <v>1</v>
      </c>
      <c r="AC2865" s="70">
        <f t="shared" si="535"/>
        <v>0.5</v>
      </c>
      <c r="AD2865" s="67">
        <f t="shared" si="536"/>
        <v>44887.048032407401</v>
      </c>
      <c r="AE2865" s="67">
        <f>VLOOKUP(V2865,'Branch Wise Work Timelines'!C:G,3,FALSE)+AA2865</f>
        <v>44886.416666666664</v>
      </c>
      <c r="AF2865" s="67">
        <f>IF(V2865="Bangalore",VLOOKUP(V2865,'Branch Wise Work Timelines'!C:G,4,FALSE)+AA2865+1,IF(V2865="Mumbai",VLOOKUP(V2865,'Branch Wise Work Timelines'!C:G,4,FALSE)+AA2865+1,VLOOKUP(V2865,'Branch Wise Work Timelines'!C:G,4,FALSE)+AA2865))</f>
        <v>44887.104166666664</v>
      </c>
      <c r="AG2865" s="67">
        <f>WORKDAY.INTL(AA2865,1,11)+VLOOKUP(V2865,'Branch Wise Work Timelines'!C:G,3,FALSE)</f>
        <v>44887.416666666664</v>
      </c>
      <c r="AH2865" s="69" t="str">
        <f t="shared" ca="1" si="537"/>
        <v>Out of TAT</v>
      </c>
      <c r="AI2865" s="69">
        <f t="shared" ca="1" si="538"/>
        <v>20581</v>
      </c>
      <c r="AJ2865" s="69" t="str">
        <f ca="1">IF(AI2865&lt;0,"0-12",IFERROR(VLOOKUP(AI2865,Breakup[],2,FALSE),"&gt;24"))</f>
        <v>&gt;24</v>
      </c>
      <c r="AK2865" s="69" t="str">
        <f>VLOOKUP(V2865,Master!B:D,3,FALSE)</f>
        <v>South</v>
      </c>
      <c r="AL2865" s="69" t="str">
        <f t="shared" si="539"/>
        <v>Bangalore-CLS</v>
      </c>
    </row>
    <row r="2866" spans="1:38">
      <c r="A2866" s="13" t="s">
        <v>6044</v>
      </c>
      <c r="B2866" s="54">
        <v>44701.676476006898</v>
      </c>
      <c r="C2866" s="13" t="s">
        <v>87</v>
      </c>
      <c r="D2866" s="13">
        <v>145</v>
      </c>
      <c r="E2866" s="13" t="s">
        <v>6045</v>
      </c>
      <c r="F2866" s="13" t="s">
        <v>33</v>
      </c>
      <c r="G2866" s="14">
        <v>1653044260842</v>
      </c>
      <c r="H2866" s="55">
        <v>0.64282407407407405</v>
      </c>
      <c r="I2866" s="33">
        <v>44890.642824074101</v>
      </c>
      <c r="J2866" s="58">
        <v>44890</v>
      </c>
      <c r="K2866" s="13" t="s">
        <v>213</v>
      </c>
      <c r="L2866" s="13" t="s">
        <v>30</v>
      </c>
      <c r="M2866" s="13" t="s">
        <v>282</v>
      </c>
      <c r="N2866" s="13" t="s">
        <v>206</v>
      </c>
      <c r="O2866" s="33" t="s">
        <v>38</v>
      </c>
      <c r="P2866" s="58" t="s">
        <v>38</v>
      </c>
      <c r="Q2866" s="33" t="s">
        <v>207</v>
      </c>
      <c r="R2866" s="14" t="s">
        <v>38</v>
      </c>
      <c r="S2866" s="13" t="s">
        <v>216</v>
      </c>
      <c r="T2866" s="13" t="s">
        <v>217</v>
      </c>
      <c r="U2866" s="33">
        <f t="shared" ca="1" si="528"/>
        <v>45744.56914039352</v>
      </c>
      <c r="V2866" s="13" t="str">
        <f t="shared" si="529"/>
        <v>Bangalore</v>
      </c>
      <c r="W2866" s="13" t="str">
        <f t="shared" si="530"/>
        <v>RI</v>
      </c>
      <c r="X2866" s="13">
        <f t="shared" si="531"/>
        <v>15</v>
      </c>
      <c r="Y2866" s="13" t="str">
        <f>IFERROR(VLOOKUP(C2866,ReceivingTeam[],2,FALSE),"HelpDesk")</f>
        <v>Branch office</v>
      </c>
      <c r="Z2866" s="67">
        <f t="shared" si="532"/>
        <v>44891.455324074101</v>
      </c>
      <c r="AA2866" s="68">
        <f t="shared" si="533"/>
        <v>44890</v>
      </c>
      <c r="AB2866" s="69" t="b">
        <f t="shared" si="534"/>
        <v>1</v>
      </c>
      <c r="AC2866" s="70">
        <f t="shared" si="535"/>
        <v>0.5</v>
      </c>
      <c r="AD2866" s="67">
        <f t="shared" si="536"/>
        <v>44891.455324074101</v>
      </c>
      <c r="AE2866" s="67">
        <f>VLOOKUP(V2866,'Branch Wise Work Timelines'!C:G,3,FALSE)+AA2866</f>
        <v>44890.416666666664</v>
      </c>
      <c r="AF2866" s="67">
        <f>IF(V2866="Bangalore",VLOOKUP(V2866,'Branch Wise Work Timelines'!C:G,4,FALSE)+AA2866+1,IF(V2866="Mumbai",VLOOKUP(V2866,'Branch Wise Work Timelines'!C:G,4,FALSE)+AA2866+1,VLOOKUP(V2866,'Branch Wise Work Timelines'!C:G,4,FALSE)+AA2866))</f>
        <v>44891.104166666664</v>
      </c>
      <c r="AG2866" s="67">
        <f>WORKDAY.INTL(AA2866,1,11)+VLOOKUP(V2866,'Branch Wise Work Timelines'!C:G,3,FALSE)</f>
        <v>44891.416666666664</v>
      </c>
      <c r="AH2866" s="69" t="str">
        <f t="shared" ca="1" si="537"/>
        <v>Out of TAT</v>
      </c>
      <c r="AI2866" s="69">
        <f t="shared" ca="1" si="538"/>
        <v>20475</v>
      </c>
      <c r="AJ2866" s="69" t="str">
        <f ca="1">IF(AI2866&lt;0,"0-12",IFERROR(VLOOKUP(AI2866,Breakup[],2,FALSE),"&gt;24"))</f>
        <v>&gt;24</v>
      </c>
      <c r="AK2866" s="69" t="str">
        <f>VLOOKUP(V2866,Master!B:D,3,FALSE)</f>
        <v>South</v>
      </c>
      <c r="AL2866" s="69" t="str">
        <f t="shared" si="539"/>
        <v>Bangalore</v>
      </c>
    </row>
    <row r="2867" spans="1:38">
      <c r="A2867" s="13" t="s">
        <v>6046</v>
      </c>
      <c r="B2867" s="54">
        <v>44701.657021990701</v>
      </c>
      <c r="C2867" s="13" t="s">
        <v>268</v>
      </c>
      <c r="D2867" s="13">
        <v>1685</v>
      </c>
      <c r="E2867" s="13" t="s">
        <v>6047</v>
      </c>
      <c r="F2867" s="13" t="s">
        <v>15</v>
      </c>
      <c r="G2867" s="14">
        <v>1653043921714</v>
      </c>
      <c r="H2867" s="55">
        <v>0.65881944444444496</v>
      </c>
      <c r="I2867" s="33">
        <v>44887.658819444398</v>
      </c>
      <c r="J2867" s="58">
        <v>44887</v>
      </c>
      <c r="K2867" s="13" t="s">
        <v>213</v>
      </c>
      <c r="L2867" s="13" t="s">
        <v>30</v>
      </c>
      <c r="M2867" s="13" t="s">
        <v>214</v>
      </c>
      <c r="N2867" s="13" t="s">
        <v>215</v>
      </c>
      <c r="O2867" s="33" t="s">
        <v>38</v>
      </c>
      <c r="P2867" s="58" t="s">
        <v>38</v>
      </c>
      <c r="Q2867" s="33" t="s">
        <v>207</v>
      </c>
      <c r="R2867" s="14" t="s">
        <v>38</v>
      </c>
      <c r="S2867" s="13" t="s">
        <v>216</v>
      </c>
      <c r="T2867" s="13" t="s">
        <v>217</v>
      </c>
      <c r="U2867" s="33">
        <f t="shared" ca="1" si="528"/>
        <v>45744.56914039352</v>
      </c>
      <c r="V2867" s="13" t="str">
        <f t="shared" si="529"/>
        <v>Bangalore</v>
      </c>
      <c r="W2867" s="13" t="str">
        <f t="shared" si="530"/>
        <v>CLS</v>
      </c>
      <c r="X2867" s="13">
        <f t="shared" si="531"/>
        <v>15</v>
      </c>
      <c r="Y2867" s="13" t="str">
        <f>IFERROR(VLOOKUP(C2867,ReceivingTeam[],2,FALSE),"HelpDesk")</f>
        <v>HelpDesk</v>
      </c>
      <c r="Z2867" s="67">
        <f t="shared" si="532"/>
        <v>44888.471319444398</v>
      </c>
      <c r="AA2867" s="68">
        <f t="shared" si="533"/>
        <v>44887</v>
      </c>
      <c r="AB2867" s="69" t="b">
        <f t="shared" si="534"/>
        <v>1</v>
      </c>
      <c r="AC2867" s="70">
        <f t="shared" si="535"/>
        <v>0.5</v>
      </c>
      <c r="AD2867" s="67">
        <f t="shared" si="536"/>
        <v>44888.471319444398</v>
      </c>
      <c r="AE2867" s="67">
        <f>VLOOKUP(V2867,'Branch Wise Work Timelines'!C:G,3,FALSE)+AA2867</f>
        <v>44887.416666666664</v>
      </c>
      <c r="AF2867" s="67">
        <f>IF(V2867="Bangalore",VLOOKUP(V2867,'Branch Wise Work Timelines'!C:G,4,FALSE)+AA2867+1,IF(V2867="Mumbai",VLOOKUP(V2867,'Branch Wise Work Timelines'!C:G,4,FALSE)+AA2867+1,VLOOKUP(V2867,'Branch Wise Work Timelines'!C:G,4,FALSE)+AA2867))</f>
        <v>44888.104166666664</v>
      </c>
      <c r="AG2867" s="67">
        <f>WORKDAY.INTL(AA2867,1,11)+VLOOKUP(V2867,'Branch Wise Work Timelines'!C:G,3,FALSE)</f>
        <v>44888.416666666664</v>
      </c>
      <c r="AH2867" s="69" t="str">
        <f t="shared" ca="1" si="537"/>
        <v>Out of TAT</v>
      </c>
      <c r="AI2867" s="69">
        <f t="shared" ca="1" si="538"/>
        <v>20547</v>
      </c>
      <c r="AJ2867" s="69" t="str">
        <f ca="1">IF(AI2867&lt;0,"0-12",IFERROR(VLOOKUP(AI2867,Breakup[],2,FALSE),"&gt;24"))</f>
        <v>&gt;24</v>
      </c>
      <c r="AK2867" s="69" t="str">
        <f>VLOOKUP(V2867,Master!B:D,3,FALSE)</f>
        <v>South</v>
      </c>
      <c r="AL2867" s="69" t="str">
        <f t="shared" si="539"/>
        <v>Bangalore-CLS</v>
      </c>
    </row>
    <row r="2868" spans="1:38">
      <c r="A2868" s="13" t="s">
        <v>6048</v>
      </c>
      <c r="B2868" s="54">
        <v>44701.668606168998</v>
      </c>
      <c r="C2868" s="13" t="s">
        <v>81</v>
      </c>
      <c r="D2868" s="13">
        <v>432</v>
      </c>
      <c r="E2868" s="13" t="s">
        <v>6049</v>
      </c>
      <c r="F2868" s="13" t="s">
        <v>33</v>
      </c>
      <c r="G2868" s="14">
        <v>1653043298777</v>
      </c>
      <c r="H2868" s="55">
        <v>9.0787037037036999E-2</v>
      </c>
      <c r="I2868" s="33">
        <v>44885.090787036999</v>
      </c>
      <c r="J2868" s="58">
        <v>44885</v>
      </c>
      <c r="K2868" s="13" t="s">
        <v>213</v>
      </c>
      <c r="L2868" s="13" t="s">
        <v>30</v>
      </c>
      <c r="M2868" s="13" t="s">
        <v>282</v>
      </c>
      <c r="N2868" s="13" t="s">
        <v>206</v>
      </c>
      <c r="O2868" s="33" t="s">
        <v>38</v>
      </c>
      <c r="P2868" s="58" t="s">
        <v>38</v>
      </c>
      <c r="Q2868" s="33" t="s">
        <v>207</v>
      </c>
      <c r="R2868" s="14" t="s">
        <v>38</v>
      </c>
      <c r="S2868" s="13" t="s">
        <v>216</v>
      </c>
      <c r="T2868" s="13" t="s">
        <v>278</v>
      </c>
      <c r="U2868" s="33">
        <f t="shared" ca="1" si="528"/>
        <v>45744.56914039352</v>
      </c>
      <c r="V2868" s="13" t="str">
        <f t="shared" si="529"/>
        <v>Bangalore</v>
      </c>
      <c r="W2868" s="13" t="str">
        <f t="shared" si="530"/>
        <v>RI</v>
      </c>
      <c r="X2868" s="13">
        <f t="shared" si="531"/>
        <v>2</v>
      </c>
      <c r="Y2868" s="13" t="str">
        <f>IFERROR(VLOOKUP(C2868,ReceivingTeam[],2,FALSE),"HelpDesk")</f>
        <v>Branch office</v>
      </c>
      <c r="Z2868" s="67">
        <f t="shared" si="532"/>
        <v>44888.416666666664</v>
      </c>
      <c r="AA2868" s="68">
        <f t="shared" si="533"/>
        <v>44885</v>
      </c>
      <c r="AB2868" s="69" t="b">
        <f t="shared" si="534"/>
        <v>0</v>
      </c>
      <c r="AC2868" s="70">
        <f t="shared" si="535"/>
        <v>3</v>
      </c>
      <c r="AD2868" s="67">
        <f t="shared" si="536"/>
        <v>44888.416666666664</v>
      </c>
      <c r="AE2868" s="67">
        <f>VLOOKUP(V2868,'Branch Wise Work Timelines'!C:G,3,FALSE)+AA2868</f>
        <v>44885.416666666664</v>
      </c>
      <c r="AF2868" s="67">
        <f>IF(V2868="Bangalore",VLOOKUP(V2868,'Branch Wise Work Timelines'!C:G,4,FALSE)+AA2868+1,IF(V2868="Mumbai",VLOOKUP(V2868,'Branch Wise Work Timelines'!C:G,4,FALSE)+AA2868+1,VLOOKUP(V2868,'Branch Wise Work Timelines'!C:G,4,FALSE)+AA2868))</f>
        <v>44886.104166666664</v>
      </c>
      <c r="AG2868" s="67">
        <f>WORKDAY.INTL(AA2868,1,11)+VLOOKUP(V2868,'Branch Wise Work Timelines'!C:G,3,FALSE)</f>
        <v>44886.416666666664</v>
      </c>
      <c r="AH2868" s="69" t="str">
        <f t="shared" ca="1" si="537"/>
        <v>Out of TAT</v>
      </c>
      <c r="AI2868" s="69">
        <f t="shared" ca="1" si="538"/>
        <v>20548</v>
      </c>
      <c r="AJ2868" s="69" t="str">
        <f ca="1">IF(AI2868&lt;0,"0-12",IFERROR(VLOOKUP(AI2868,Breakup[],2,FALSE),"&gt;24"))</f>
        <v>&gt;24</v>
      </c>
      <c r="AK2868" s="69" t="str">
        <f>VLOOKUP(V2868,Master!B:D,3,FALSE)</f>
        <v>South</v>
      </c>
      <c r="AL2868" s="69" t="str">
        <f t="shared" si="539"/>
        <v>Bangalore</v>
      </c>
    </row>
    <row r="2869" spans="1:38">
      <c r="A2869" s="13" t="s">
        <v>6050</v>
      </c>
      <c r="B2869" s="54">
        <v>44701.541910567103</v>
      </c>
      <c r="C2869" s="13" t="s">
        <v>506</v>
      </c>
      <c r="D2869" s="13">
        <v>551</v>
      </c>
      <c r="E2869" s="13" t="s">
        <v>6051</v>
      </c>
      <c r="F2869" s="13" t="s">
        <v>15</v>
      </c>
      <c r="G2869" s="14">
        <v>1653032881003</v>
      </c>
      <c r="H2869" s="55">
        <v>0.49627314814814799</v>
      </c>
      <c r="I2869" s="33">
        <v>44882.496273148201</v>
      </c>
      <c r="J2869" s="58">
        <v>44882</v>
      </c>
      <c r="K2869" s="13" t="s">
        <v>213</v>
      </c>
      <c r="L2869" s="13" t="s">
        <v>30</v>
      </c>
      <c r="M2869" s="13" t="s">
        <v>75</v>
      </c>
      <c r="N2869" s="13" t="s">
        <v>1185</v>
      </c>
      <c r="O2869" s="33" t="s">
        <v>38</v>
      </c>
      <c r="P2869" s="58" t="s">
        <v>38</v>
      </c>
      <c r="Q2869" s="33" t="s">
        <v>207</v>
      </c>
      <c r="R2869" s="14" t="s">
        <v>38</v>
      </c>
      <c r="S2869" s="13" t="s">
        <v>216</v>
      </c>
      <c r="T2869" s="13" t="s">
        <v>217</v>
      </c>
      <c r="U2869" s="33">
        <f t="shared" ca="1" si="528"/>
        <v>45744.56914039352</v>
      </c>
      <c r="V2869" s="13" t="str">
        <f t="shared" si="529"/>
        <v>Bangalore</v>
      </c>
      <c r="W2869" s="13" t="str">
        <f t="shared" si="530"/>
        <v>CLS</v>
      </c>
      <c r="X2869" s="13">
        <f t="shared" si="531"/>
        <v>11</v>
      </c>
      <c r="Y2869" s="13" t="str">
        <f>IFERROR(VLOOKUP(C2869,ReceivingTeam[],2,FALSE),"HelpDesk")</f>
        <v>HelpDesk</v>
      </c>
      <c r="Z2869" s="67">
        <f t="shared" si="532"/>
        <v>44882.996273148201</v>
      </c>
      <c r="AA2869" s="68">
        <f t="shared" si="533"/>
        <v>44882</v>
      </c>
      <c r="AB2869" s="69" t="b">
        <f t="shared" si="534"/>
        <v>1</v>
      </c>
      <c r="AC2869" s="70">
        <f t="shared" si="535"/>
        <v>0.5</v>
      </c>
      <c r="AD2869" s="67">
        <f t="shared" si="536"/>
        <v>44882.996273148201</v>
      </c>
      <c r="AE2869" s="67">
        <f>VLOOKUP(V2869,'Branch Wise Work Timelines'!C:G,3,FALSE)+AA2869</f>
        <v>44882.416666666664</v>
      </c>
      <c r="AF2869" s="67">
        <f>IF(V2869="Bangalore",VLOOKUP(V2869,'Branch Wise Work Timelines'!C:G,4,FALSE)+AA2869+1,IF(V2869="Mumbai",VLOOKUP(V2869,'Branch Wise Work Timelines'!C:G,4,FALSE)+AA2869+1,VLOOKUP(V2869,'Branch Wise Work Timelines'!C:G,4,FALSE)+AA2869))</f>
        <v>44883.104166666664</v>
      </c>
      <c r="AG2869" s="67">
        <f>WORKDAY.INTL(AA2869,1,11)+VLOOKUP(V2869,'Branch Wise Work Timelines'!C:G,3,FALSE)</f>
        <v>44883.416666666664</v>
      </c>
      <c r="AH2869" s="69" t="str">
        <f t="shared" ca="1" si="537"/>
        <v>Out of TAT</v>
      </c>
      <c r="AI2869" s="69">
        <f t="shared" ca="1" si="538"/>
        <v>20678</v>
      </c>
      <c r="AJ2869" s="69" t="str">
        <f ca="1">IF(AI2869&lt;0,"0-12",IFERROR(VLOOKUP(AI2869,Breakup[],2,FALSE),"&gt;24"))</f>
        <v>&gt;24</v>
      </c>
      <c r="AK2869" s="69" t="str">
        <f>VLOOKUP(V2869,Master!B:D,3,FALSE)</f>
        <v>South</v>
      </c>
      <c r="AL2869" s="69" t="str">
        <f t="shared" si="539"/>
        <v>Bangalore-CLS</v>
      </c>
    </row>
    <row r="2870" spans="1:38">
      <c r="A2870" s="13" t="s">
        <v>6052</v>
      </c>
      <c r="B2870" s="54">
        <v>44701.661929976799</v>
      </c>
      <c r="C2870" s="13" t="s">
        <v>377</v>
      </c>
      <c r="D2870" s="13">
        <v>1781</v>
      </c>
      <c r="E2870" s="13" t="s">
        <v>6053</v>
      </c>
      <c r="F2870" s="13" t="s">
        <v>15</v>
      </c>
      <c r="G2870" s="14">
        <v>1653043498252</v>
      </c>
      <c r="H2870" s="55">
        <v>0.176608796296296</v>
      </c>
      <c r="I2870" s="33">
        <v>44887.176608796297</v>
      </c>
      <c r="J2870" s="58">
        <v>44887</v>
      </c>
      <c r="K2870" s="13" t="s">
        <v>213</v>
      </c>
      <c r="L2870" s="13" t="s">
        <v>30</v>
      </c>
      <c r="M2870" s="13" t="s">
        <v>214</v>
      </c>
      <c r="N2870" s="13" t="s">
        <v>206</v>
      </c>
      <c r="O2870" s="33" t="s">
        <v>38</v>
      </c>
      <c r="P2870" s="58" t="s">
        <v>38</v>
      </c>
      <c r="Q2870" s="33" t="s">
        <v>207</v>
      </c>
      <c r="R2870" s="14" t="s">
        <v>38</v>
      </c>
      <c r="S2870" s="13" t="s">
        <v>216</v>
      </c>
      <c r="T2870" s="13" t="s">
        <v>217</v>
      </c>
      <c r="U2870" s="33">
        <f t="shared" ca="1" si="528"/>
        <v>45744.56914039352</v>
      </c>
      <c r="V2870" s="13" t="str">
        <f t="shared" si="529"/>
        <v>Bangalore</v>
      </c>
      <c r="W2870" s="13" t="str">
        <f t="shared" si="530"/>
        <v>CLS</v>
      </c>
      <c r="X2870" s="13">
        <f t="shared" si="531"/>
        <v>4</v>
      </c>
      <c r="Y2870" s="13" t="str">
        <f>IFERROR(VLOOKUP(C2870,ReceivingTeam[],2,FALSE),"HelpDesk")</f>
        <v>HelpDesk</v>
      </c>
      <c r="Z2870" s="67">
        <f t="shared" si="532"/>
        <v>44887.916666666664</v>
      </c>
      <c r="AA2870" s="68">
        <f t="shared" si="533"/>
        <v>44887</v>
      </c>
      <c r="AB2870" s="69" t="b">
        <f t="shared" si="534"/>
        <v>1</v>
      </c>
      <c r="AC2870" s="70">
        <f t="shared" si="535"/>
        <v>0.5</v>
      </c>
      <c r="AD2870" s="67">
        <f t="shared" si="536"/>
        <v>44887.916666666664</v>
      </c>
      <c r="AE2870" s="67">
        <f>VLOOKUP(V2870,'Branch Wise Work Timelines'!C:G,3,FALSE)+AA2870</f>
        <v>44887.416666666664</v>
      </c>
      <c r="AF2870" s="67">
        <f>IF(V2870="Bangalore",VLOOKUP(V2870,'Branch Wise Work Timelines'!C:G,4,FALSE)+AA2870+1,IF(V2870="Mumbai",VLOOKUP(V2870,'Branch Wise Work Timelines'!C:G,4,FALSE)+AA2870+1,VLOOKUP(V2870,'Branch Wise Work Timelines'!C:G,4,FALSE)+AA2870))</f>
        <v>44888.104166666664</v>
      </c>
      <c r="AG2870" s="67">
        <f>WORKDAY.INTL(AA2870,1,11)+VLOOKUP(V2870,'Branch Wise Work Timelines'!C:G,3,FALSE)</f>
        <v>44888.416666666664</v>
      </c>
      <c r="AH2870" s="69" t="str">
        <f t="shared" ca="1" si="537"/>
        <v>Out of TAT</v>
      </c>
      <c r="AI2870" s="69">
        <f t="shared" ca="1" si="538"/>
        <v>20560</v>
      </c>
      <c r="AJ2870" s="69" t="str">
        <f ca="1">IF(AI2870&lt;0,"0-12",IFERROR(VLOOKUP(AI2870,Breakup[],2,FALSE),"&gt;24"))</f>
        <v>&gt;24</v>
      </c>
      <c r="AK2870" s="69" t="str">
        <f>VLOOKUP(V2870,Master!B:D,3,FALSE)</f>
        <v>South</v>
      </c>
      <c r="AL2870" s="69" t="str">
        <f t="shared" si="539"/>
        <v>Bangalore-CLS</v>
      </c>
    </row>
    <row r="2871" spans="1:38">
      <c r="A2871" s="13" t="s">
        <v>6054</v>
      </c>
      <c r="B2871" s="54">
        <v>44701.625252118101</v>
      </c>
      <c r="C2871" s="13" t="s">
        <v>1345</v>
      </c>
      <c r="D2871" s="13">
        <v>1777</v>
      </c>
      <c r="E2871" s="13" t="s">
        <v>6055</v>
      </c>
      <c r="F2871" s="13" t="s">
        <v>15</v>
      </c>
      <c r="G2871" s="14">
        <v>1653043921714</v>
      </c>
      <c r="H2871" s="55">
        <v>0.49548611111111102</v>
      </c>
      <c r="I2871" s="33">
        <v>44881.495486111096</v>
      </c>
      <c r="J2871" s="58">
        <v>44881</v>
      </c>
      <c r="K2871" s="13" t="s">
        <v>213</v>
      </c>
      <c r="L2871" s="13" t="s">
        <v>30</v>
      </c>
      <c r="M2871" s="13" t="s">
        <v>214</v>
      </c>
      <c r="N2871" s="13" t="s">
        <v>215</v>
      </c>
      <c r="O2871" s="33" t="s">
        <v>38</v>
      </c>
      <c r="P2871" s="58" t="s">
        <v>38</v>
      </c>
      <c r="Q2871" s="33" t="s">
        <v>207</v>
      </c>
      <c r="R2871" s="14" t="s">
        <v>38</v>
      </c>
      <c r="S2871" s="13" t="s">
        <v>216</v>
      </c>
      <c r="T2871" s="13" t="s">
        <v>217</v>
      </c>
      <c r="U2871" s="33">
        <f t="shared" ca="1" si="528"/>
        <v>45744.56914039352</v>
      </c>
      <c r="V2871" s="13" t="str">
        <f t="shared" si="529"/>
        <v>Bangalore</v>
      </c>
      <c r="W2871" s="13" t="str">
        <f t="shared" si="530"/>
        <v>CLS</v>
      </c>
      <c r="X2871" s="13">
        <f t="shared" si="531"/>
        <v>11</v>
      </c>
      <c r="Y2871" s="13" t="str">
        <f>IFERROR(VLOOKUP(C2871,ReceivingTeam[],2,FALSE),"HelpDesk")</f>
        <v>HelpDesk</v>
      </c>
      <c r="Z2871" s="67">
        <f t="shared" si="532"/>
        <v>44881.995486111096</v>
      </c>
      <c r="AA2871" s="68">
        <f t="shared" si="533"/>
        <v>44881</v>
      </c>
      <c r="AB2871" s="69" t="b">
        <f t="shared" si="534"/>
        <v>1</v>
      </c>
      <c r="AC2871" s="70">
        <f t="shared" si="535"/>
        <v>0.5</v>
      </c>
      <c r="AD2871" s="67">
        <f t="shared" si="536"/>
        <v>44881.995486111096</v>
      </c>
      <c r="AE2871" s="67">
        <f>VLOOKUP(V2871,'Branch Wise Work Timelines'!C:G,3,FALSE)+AA2871</f>
        <v>44881.416666666664</v>
      </c>
      <c r="AF2871" s="67">
        <f>IF(V2871="Bangalore",VLOOKUP(V2871,'Branch Wise Work Timelines'!C:G,4,FALSE)+AA2871+1,IF(V2871="Mumbai",VLOOKUP(V2871,'Branch Wise Work Timelines'!C:G,4,FALSE)+AA2871+1,VLOOKUP(V2871,'Branch Wise Work Timelines'!C:G,4,FALSE)+AA2871))</f>
        <v>44882.104166666664</v>
      </c>
      <c r="AG2871" s="67">
        <f>WORKDAY.INTL(AA2871,1,11)+VLOOKUP(V2871,'Branch Wise Work Timelines'!C:G,3,FALSE)</f>
        <v>44882.416666666664</v>
      </c>
      <c r="AH2871" s="69" t="str">
        <f t="shared" ca="1" si="537"/>
        <v>Out of TAT</v>
      </c>
      <c r="AI2871" s="69">
        <f t="shared" ca="1" si="538"/>
        <v>20702</v>
      </c>
      <c r="AJ2871" s="69" t="str">
        <f ca="1">IF(AI2871&lt;0,"0-12",IFERROR(VLOOKUP(AI2871,Breakup[],2,FALSE),"&gt;24"))</f>
        <v>&gt;24</v>
      </c>
      <c r="AK2871" s="69" t="str">
        <f>VLOOKUP(V2871,Master!B:D,3,FALSE)</f>
        <v>South</v>
      </c>
      <c r="AL2871" s="69" t="str">
        <f t="shared" si="539"/>
        <v>Bangalore-CLS</v>
      </c>
    </row>
    <row r="2872" spans="1:38">
      <c r="A2872" s="13" t="s">
        <v>6056</v>
      </c>
      <c r="B2872" s="54">
        <v>44701.681416863401</v>
      </c>
      <c r="C2872" s="13" t="s">
        <v>421</v>
      </c>
      <c r="D2872" s="13">
        <v>1549</v>
      </c>
      <c r="E2872" s="13" t="s">
        <v>6057</v>
      </c>
      <c r="F2872" s="13" t="s">
        <v>33</v>
      </c>
      <c r="G2872" s="14">
        <v>1653044260842</v>
      </c>
      <c r="H2872" s="55">
        <v>0.62328703703703703</v>
      </c>
      <c r="I2872" s="33">
        <v>44888.623287037</v>
      </c>
      <c r="J2872" s="58">
        <v>44888</v>
      </c>
      <c r="K2872" s="13" t="s">
        <v>213</v>
      </c>
      <c r="L2872" s="13" t="s">
        <v>30</v>
      </c>
      <c r="M2872" s="13" t="s">
        <v>282</v>
      </c>
      <c r="N2872" s="13" t="s">
        <v>215</v>
      </c>
      <c r="O2872" s="33" t="s">
        <v>38</v>
      </c>
      <c r="P2872" s="58" t="s">
        <v>38</v>
      </c>
      <c r="Q2872" s="33" t="s">
        <v>207</v>
      </c>
      <c r="R2872" s="14" t="s">
        <v>38</v>
      </c>
      <c r="S2872" s="13" t="s">
        <v>216</v>
      </c>
      <c r="T2872" s="13" t="s">
        <v>217</v>
      </c>
      <c r="U2872" s="33">
        <f t="shared" ca="1" si="528"/>
        <v>45744.56914039352</v>
      </c>
      <c r="V2872" s="13" t="str">
        <f t="shared" si="529"/>
        <v>Bangalore</v>
      </c>
      <c r="W2872" s="13" t="str">
        <f t="shared" si="530"/>
        <v>RI</v>
      </c>
      <c r="X2872" s="13">
        <f t="shared" si="531"/>
        <v>14</v>
      </c>
      <c r="Y2872" s="13" t="str">
        <f>IFERROR(VLOOKUP(C2872,ReceivingTeam[],2,FALSE),"HelpDesk")</f>
        <v>HelpDesk</v>
      </c>
      <c r="Z2872" s="67">
        <f t="shared" si="532"/>
        <v>44889.435787037</v>
      </c>
      <c r="AA2872" s="68">
        <f t="shared" si="533"/>
        <v>44888</v>
      </c>
      <c r="AB2872" s="69" t="b">
        <f t="shared" si="534"/>
        <v>1</v>
      </c>
      <c r="AC2872" s="70">
        <f t="shared" si="535"/>
        <v>0.5</v>
      </c>
      <c r="AD2872" s="67">
        <f t="shared" si="536"/>
        <v>44889.435787037</v>
      </c>
      <c r="AE2872" s="67">
        <f>VLOOKUP(V2872,'Branch Wise Work Timelines'!C:G,3,FALSE)+AA2872</f>
        <v>44888.416666666664</v>
      </c>
      <c r="AF2872" s="67">
        <f>IF(V2872="Bangalore",VLOOKUP(V2872,'Branch Wise Work Timelines'!C:G,4,FALSE)+AA2872+1,IF(V2872="Mumbai",VLOOKUP(V2872,'Branch Wise Work Timelines'!C:G,4,FALSE)+AA2872+1,VLOOKUP(V2872,'Branch Wise Work Timelines'!C:G,4,FALSE)+AA2872))</f>
        <v>44889.104166666664</v>
      </c>
      <c r="AG2872" s="67">
        <f>WORKDAY.INTL(AA2872,1,11)+VLOOKUP(V2872,'Branch Wise Work Timelines'!C:G,3,FALSE)</f>
        <v>44889.416666666664</v>
      </c>
      <c r="AH2872" s="69" t="str">
        <f t="shared" ca="1" si="537"/>
        <v>Out of TAT</v>
      </c>
      <c r="AI2872" s="69">
        <f t="shared" ca="1" si="538"/>
        <v>20524</v>
      </c>
      <c r="AJ2872" s="69" t="str">
        <f ca="1">IF(AI2872&lt;0,"0-12",IFERROR(VLOOKUP(AI2872,Breakup[],2,FALSE),"&gt;24"))</f>
        <v>&gt;24</v>
      </c>
      <c r="AK2872" s="69" t="str">
        <f>VLOOKUP(V2872,Master!B:D,3,FALSE)</f>
        <v>South</v>
      </c>
      <c r="AL2872" s="69" t="str">
        <f t="shared" si="539"/>
        <v>Bangalore</v>
      </c>
    </row>
    <row r="2873" spans="1:38">
      <c r="A2873" s="13" t="s">
        <v>6058</v>
      </c>
      <c r="B2873" s="54">
        <v>44700.663577662002</v>
      </c>
      <c r="C2873" s="13" t="s">
        <v>162</v>
      </c>
      <c r="D2873" s="13">
        <v>1421</v>
      </c>
      <c r="E2873" s="13" t="s">
        <v>6059</v>
      </c>
      <c r="F2873" s="13" t="s">
        <v>15</v>
      </c>
      <c r="G2873" s="14">
        <v>1653027538413</v>
      </c>
      <c r="H2873" s="55">
        <v>0.58711805555555596</v>
      </c>
      <c r="I2873" s="33">
        <v>44886.587118055599</v>
      </c>
      <c r="J2873" s="58">
        <v>44886</v>
      </c>
      <c r="K2873" s="13" t="s">
        <v>249</v>
      </c>
      <c r="L2873" s="13" t="s">
        <v>44</v>
      </c>
      <c r="M2873" s="13" t="s">
        <v>250</v>
      </c>
      <c r="N2873" s="13" t="s">
        <v>215</v>
      </c>
      <c r="O2873" s="33" t="s">
        <v>38</v>
      </c>
      <c r="P2873" s="58" t="s">
        <v>38</v>
      </c>
      <c r="Q2873" s="33" t="s">
        <v>207</v>
      </c>
      <c r="R2873" s="14" t="s">
        <v>38</v>
      </c>
      <c r="S2873" s="13" t="s">
        <v>216</v>
      </c>
      <c r="T2873" s="13" t="s">
        <v>217</v>
      </c>
      <c r="U2873" s="33">
        <f t="shared" ca="1" si="528"/>
        <v>45744.56914039352</v>
      </c>
      <c r="V2873" s="13" t="str">
        <f t="shared" si="529"/>
        <v>Coimbatore</v>
      </c>
      <c r="W2873" s="13" t="str">
        <f t="shared" si="530"/>
        <v>CLS</v>
      </c>
      <c r="X2873" s="13">
        <f t="shared" si="531"/>
        <v>14</v>
      </c>
      <c r="Y2873" s="13" t="str">
        <f>IFERROR(VLOOKUP(C2873,ReceivingTeam[],2,FALSE),"HelpDesk")</f>
        <v>Branch office</v>
      </c>
      <c r="Z2873" s="67">
        <f t="shared" si="532"/>
        <v>44887.732951388927</v>
      </c>
      <c r="AA2873" s="68">
        <f t="shared" si="533"/>
        <v>44886</v>
      </c>
      <c r="AB2873" s="69" t="b">
        <f t="shared" si="534"/>
        <v>1</v>
      </c>
      <c r="AC2873" s="70">
        <f t="shared" si="535"/>
        <v>0.5</v>
      </c>
      <c r="AD2873" s="67">
        <f t="shared" si="536"/>
        <v>44887.732951388927</v>
      </c>
      <c r="AE2873" s="67">
        <f>VLOOKUP(V2873,'Branch Wise Work Timelines'!C:G,3,FALSE)+AA2873</f>
        <v>44886.416666666664</v>
      </c>
      <c r="AF2873" s="67">
        <f>IF(V2873="Bangalore",VLOOKUP(V2873,'Branch Wise Work Timelines'!C:G,4,FALSE)+AA2873+1,IF(V2873="Mumbai",VLOOKUP(V2873,'Branch Wise Work Timelines'!C:G,4,FALSE)+AA2873+1,VLOOKUP(V2873,'Branch Wise Work Timelines'!C:G,4,FALSE)+AA2873))</f>
        <v>44886.770833333336</v>
      </c>
      <c r="AG2873" s="67">
        <f>WORKDAY.INTL(AA2873,1,11)+VLOOKUP(V2873,'Branch Wise Work Timelines'!C:G,3,FALSE)</f>
        <v>44887.416666666664</v>
      </c>
      <c r="AH2873" s="69" t="str">
        <f t="shared" ca="1" si="537"/>
        <v>Out of TAT</v>
      </c>
      <c r="AI2873" s="69">
        <f t="shared" ca="1" si="538"/>
        <v>20565</v>
      </c>
      <c r="AJ2873" s="69" t="str">
        <f ca="1">IF(AI2873&lt;0,"0-12",IFERROR(VLOOKUP(AI2873,Breakup[],2,FALSE),"&gt;24"))</f>
        <v>&gt;24</v>
      </c>
      <c r="AK2873" s="69" t="str">
        <f>VLOOKUP(V2873,Master!B:D,3,FALSE)</f>
        <v>South</v>
      </c>
      <c r="AL2873" s="69" t="str">
        <f t="shared" si="539"/>
        <v>Coimbatore</v>
      </c>
    </row>
    <row r="2874" spans="1:38">
      <c r="A2874" s="13" t="s">
        <v>6060</v>
      </c>
      <c r="B2874" s="54">
        <v>44701.6233770486</v>
      </c>
      <c r="C2874" s="13" t="s">
        <v>2252</v>
      </c>
      <c r="D2874" s="13">
        <v>643</v>
      </c>
      <c r="E2874" s="13" t="s">
        <v>6061</v>
      </c>
      <c r="F2874" s="13" t="s">
        <v>15</v>
      </c>
      <c r="G2874" s="14">
        <v>1653044855569</v>
      </c>
      <c r="H2874" s="55">
        <v>0.76841435185185203</v>
      </c>
      <c r="I2874" s="33">
        <v>44890.768414351798</v>
      </c>
      <c r="J2874" s="58">
        <v>44890</v>
      </c>
      <c r="K2874" s="13" t="s">
        <v>213</v>
      </c>
      <c r="L2874" s="13" t="s">
        <v>30</v>
      </c>
      <c r="M2874" s="13" t="s">
        <v>75</v>
      </c>
      <c r="N2874" s="13" t="s">
        <v>206</v>
      </c>
      <c r="O2874" s="33" t="s">
        <v>38</v>
      </c>
      <c r="P2874" s="58" t="s">
        <v>38</v>
      </c>
      <c r="Q2874" s="33" t="s">
        <v>207</v>
      </c>
      <c r="R2874" s="14" t="s">
        <v>38</v>
      </c>
      <c r="S2874" s="13" t="s">
        <v>208</v>
      </c>
      <c r="T2874" s="13" t="s">
        <v>209</v>
      </c>
      <c r="U2874" s="33">
        <f t="shared" ca="1" si="528"/>
        <v>45744.56914039352</v>
      </c>
      <c r="V2874" s="13" t="str">
        <f t="shared" si="529"/>
        <v>Bangalore</v>
      </c>
      <c r="W2874" s="13" t="str">
        <f t="shared" si="530"/>
        <v>CLS</v>
      </c>
      <c r="X2874" s="13">
        <f t="shared" si="531"/>
        <v>18</v>
      </c>
      <c r="Y2874" s="13" t="str">
        <f>IFERROR(VLOOKUP(C2874,ReceivingTeam[],2,FALSE),"HelpDesk")</f>
        <v>HelpDesk</v>
      </c>
      <c r="Z2874" s="67">
        <f t="shared" si="532"/>
        <v>44891.580914351798</v>
      </c>
      <c r="AA2874" s="68">
        <f t="shared" si="533"/>
        <v>44890</v>
      </c>
      <c r="AB2874" s="69" t="b">
        <f t="shared" si="534"/>
        <v>1</v>
      </c>
      <c r="AC2874" s="70">
        <f t="shared" si="535"/>
        <v>0.5</v>
      </c>
      <c r="AD2874" s="67">
        <f t="shared" si="536"/>
        <v>44891.580914351798</v>
      </c>
      <c r="AE2874" s="67">
        <f>VLOOKUP(V2874,'Branch Wise Work Timelines'!C:G,3,FALSE)+AA2874</f>
        <v>44890.416666666664</v>
      </c>
      <c r="AF2874" s="67">
        <f>IF(V2874="Bangalore",VLOOKUP(V2874,'Branch Wise Work Timelines'!C:G,4,FALSE)+AA2874+1,IF(V2874="Mumbai",VLOOKUP(V2874,'Branch Wise Work Timelines'!C:G,4,FALSE)+AA2874+1,VLOOKUP(V2874,'Branch Wise Work Timelines'!C:G,4,FALSE)+AA2874))</f>
        <v>44891.104166666664</v>
      </c>
      <c r="AG2874" s="67">
        <f>WORKDAY.INTL(AA2874,1,11)+VLOOKUP(V2874,'Branch Wise Work Timelines'!C:G,3,FALSE)</f>
        <v>44891.416666666664</v>
      </c>
      <c r="AH2874" s="69" t="str">
        <f t="shared" ca="1" si="537"/>
        <v>Out of TAT</v>
      </c>
      <c r="AI2874" s="69">
        <f t="shared" ca="1" si="538"/>
        <v>20472</v>
      </c>
      <c r="AJ2874" s="69" t="str">
        <f ca="1">IF(AI2874&lt;0,"0-12",IFERROR(VLOOKUP(AI2874,Breakup[],2,FALSE),"&gt;24"))</f>
        <v>&gt;24</v>
      </c>
      <c r="AK2874" s="69" t="str">
        <f>VLOOKUP(V2874,Master!B:D,3,FALSE)</f>
        <v>South</v>
      </c>
      <c r="AL2874" s="69" t="str">
        <f t="shared" si="539"/>
        <v>Bangalore-CLS</v>
      </c>
    </row>
    <row r="2875" spans="1:38">
      <c r="A2875" s="13" t="s">
        <v>6062</v>
      </c>
      <c r="B2875" s="54">
        <v>44701.373303506902</v>
      </c>
      <c r="C2875" s="13" t="s">
        <v>149</v>
      </c>
      <c r="D2875" s="13">
        <v>676</v>
      </c>
      <c r="E2875" s="13" t="s">
        <v>6063</v>
      </c>
      <c r="F2875" s="13" t="s">
        <v>33</v>
      </c>
      <c r="G2875" s="14">
        <v>1653035779322</v>
      </c>
      <c r="H2875" s="55">
        <v>0.63776620370370396</v>
      </c>
      <c r="I2875" s="33">
        <v>44889.637766203698</v>
      </c>
      <c r="J2875" s="58">
        <v>44889</v>
      </c>
      <c r="K2875" s="13" t="s">
        <v>313</v>
      </c>
      <c r="L2875" s="13" t="s">
        <v>60</v>
      </c>
      <c r="M2875" s="13" t="s">
        <v>314</v>
      </c>
      <c r="N2875" s="13" t="s">
        <v>206</v>
      </c>
      <c r="O2875" s="33" t="s">
        <v>38</v>
      </c>
      <c r="P2875" s="58" t="s">
        <v>38</v>
      </c>
      <c r="Q2875" s="33" t="s">
        <v>207</v>
      </c>
      <c r="R2875" s="14" t="s">
        <v>38</v>
      </c>
      <c r="S2875" s="13" t="s">
        <v>208</v>
      </c>
      <c r="T2875" s="13" t="s">
        <v>1059</v>
      </c>
      <c r="U2875" s="33">
        <f t="shared" ca="1" si="528"/>
        <v>45744.56914039352</v>
      </c>
      <c r="V2875" s="13" t="str">
        <f t="shared" si="529"/>
        <v>Hyderabad</v>
      </c>
      <c r="W2875" s="13" t="str">
        <f t="shared" si="530"/>
        <v>RI</v>
      </c>
      <c r="X2875" s="13">
        <f t="shared" si="531"/>
        <v>15</v>
      </c>
      <c r="Y2875" s="13" t="str">
        <f>IFERROR(VLOOKUP(C2875,ReceivingTeam[],2,FALSE),"HelpDesk")</f>
        <v>Branch office</v>
      </c>
      <c r="Z2875" s="67">
        <f t="shared" si="532"/>
        <v>44893.283599537026</v>
      </c>
      <c r="AA2875" s="68">
        <f t="shared" si="533"/>
        <v>44889</v>
      </c>
      <c r="AB2875" s="69" t="b">
        <f t="shared" si="534"/>
        <v>1</v>
      </c>
      <c r="AC2875" s="70">
        <f t="shared" si="535"/>
        <v>3</v>
      </c>
      <c r="AD2875" s="67">
        <f t="shared" si="536"/>
        <v>44893.283599537026</v>
      </c>
      <c r="AE2875" s="67">
        <f>VLOOKUP(V2875,'Branch Wise Work Timelines'!C:G,3,FALSE)+AA2875</f>
        <v>44889.416666666664</v>
      </c>
      <c r="AF2875" s="67">
        <f>IF(V2875="Bangalore",VLOOKUP(V2875,'Branch Wise Work Timelines'!C:G,4,FALSE)+AA2875+1,IF(V2875="Mumbai",VLOOKUP(V2875,'Branch Wise Work Timelines'!C:G,4,FALSE)+AA2875+1,VLOOKUP(V2875,'Branch Wise Work Timelines'!C:G,4,FALSE)+AA2875))</f>
        <v>44889.770833333336</v>
      </c>
      <c r="AG2875" s="67">
        <f>WORKDAY.INTL(AA2875,1,11)+VLOOKUP(V2875,'Branch Wise Work Timelines'!C:G,3,FALSE)</f>
        <v>44890.416666666664</v>
      </c>
      <c r="AH2875" s="69" t="str">
        <f t="shared" ca="1" si="537"/>
        <v>Out of TAT</v>
      </c>
      <c r="AI2875" s="69">
        <f t="shared" ca="1" si="538"/>
        <v>20431</v>
      </c>
      <c r="AJ2875" s="69" t="str">
        <f ca="1">IF(AI2875&lt;0,"0-12",IFERROR(VLOOKUP(AI2875,Breakup[],2,FALSE),"&gt;24"))</f>
        <v>&gt;24</v>
      </c>
      <c r="AK2875" s="69" t="str">
        <f>VLOOKUP(V2875,Master!B:D,3,FALSE)</f>
        <v>South</v>
      </c>
      <c r="AL2875" s="69" t="str">
        <f t="shared" si="539"/>
        <v>Hyderabad</v>
      </c>
    </row>
    <row r="2876" spans="1:38">
      <c r="A2876" s="13" t="s">
        <v>6064</v>
      </c>
      <c r="B2876" s="54">
        <v>44701.657173993102</v>
      </c>
      <c r="C2876" s="13" t="s">
        <v>255</v>
      </c>
      <c r="D2876" s="13">
        <v>379</v>
      </c>
      <c r="E2876" s="13" t="s">
        <v>6065</v>
      </c>
      <c r="F2876" s="13" t="s">
        <v>33</v>
      </c>
      <c r="G2876" s="14">
        <v>1653044413419</v>
      </c>
      <c r="H2876" s="55">
        <v>8.5416666666666696E-3</v>
      </c>
      <c r="I2876" s="33">
        <v>44881.008541666699</v>
      </c>
      <c r="J2876" s="58">
        <v>44881</v>
      </c>
      <c r="K2876" s="13" t="s">
        <v>257</v>
      </c>
      <c r="L2876" s="13" t="s">
        <v>72</v>
      </c>
      <c r="M2876" s="13" t="s">
        <v>255</v>
      </c>
      <c r="N2876" s="13" t="s">
        <v>215</v>
      </c>
      <c r="O2876" s="33" t="s">
        <v>38</v>
      </c>
      <c r="P2876" s="58" t="s">
        <v>38</v>
      </c>
      <c r="Q2876" s="33" t="s">
        <v>207</v>
      </c>
      <c r="R2876" s="14" t="s">
        <v>38</v>
      </c>
      <c r="S2876" s="13" t="s">
        <v>216</v>
      </c>
      <c r="T2876" s="13" t="s">
        <v>278</v>
      </c>
      <c r="U2876" s="33">
        <f t="shared" ca="1" si="528"/>
        <v>45744.56914039352</v>
      </c>
      <c r="V2876" s="13" t="str">
        <f t="shared" si="529"/>
        <v>Pune</v>
      </c>
      <c r="W2876" s="13" t="str">
        <f t="shared" si="530"/>
        <v>RI</v>
      </c>
      <c r="X2876" s="13">
        <f t="shared" si="531"/>
        <v>0</v>
      </c>
      <c r="Y2876" s="13" t="str">
        <f>IFERROR(VLOOKUP(C2876,ReceivingTeam[],2,FALSE),"HelpDesk")</f>
        <v>HelpDesk</v>
      </c>
      <c r="Z2876" s="67">
        <f t="shared" si="532"/>
        <v>44885.020833333336</v>
      </c>
      <c r="AA2876" s="68">
        <f t="shared" si="533"/>
        <v>44881</v>
      </c>
      <c r="AB2876" s="69" t="b">
        <f t="shared" si="534"/>
        <v>1</v>
      </c>
      <c r="AC2876" s="70">
        <f t="shared" si="535"/>
        <v>3</v>
      </c>
      <c r="AD2876" s="67">
        <f t="shared" si="536"/>
        <v>44885.020833333336</v>
      </c>
      <c r="AE2876" s="67">
        <f>VLOOKUP(V2876,'Branch Wise Work Timelines'!C:G,3,FALSE)+AA2876</f>
        <v>44881.395833333336</v>
      </c>
      <c r="AF2876" s="67">
        <f>IF(V2876="Bangalore",VLOOKUP(V2876,'Branch Wise Work Timelines'!C:G,4,FALSE)+AA2876+1,IF(V2876="Mumbai",VLOOKUP(V2876,'Branch Wise Work Timelines'!C:G,4,FALSE)+AA2876+1,VLOOKUP(V2876,'Branch Wise Work Timelines'!C:G,4,FALSE)+AA2876))</f>
        <v>44881.770833333336</v>
      </c>
      <c r="AG2876" s="67">
        <f>WORKDAY.INTL(AA2876,1,11)+VLOOKUP(V2876,'Branch Wise Work Timelines'!C:G,3,FALSE)</f>
        <v>44882.395833333336</v>
      </c>
      <c r="AH2876" s="69" t="str">
        <f t="shared" ca="1" si="537"/>
        <v>Out of TAT</v>
      </c>
      <c r="AI2876" s="69">
        <f t="shared" ca="1" si="538"/>
        <v>20630</v>
      </c>
      <c r="AJ2876" s="69" t="str">
        <f ca="1">IF(AI2876&lt;0,"0-12",IFERROR(VLOOKUP(AI2876,Breakup[],2,FALSE),"&gt;24"))</f>
        <v>&gt;24</v>
      </c>
      <c r="AK2876" s="69" t="str">
        <f>VLOOKUP(V2876,Master!B:D,3,FALSE)</f>
        <v>West</v>
      </c>
      <c r="AL2876" s="69" t="str">
        <f t="shared" si="539"/>
        <v>Pune</v>
      </c>
    </row>
    <row r="2877" spans="1:38">
      <c r="A2877" s="13" t="s">
        <v>6066</v>
      </c>
      <c r="B2877" s="54">
        <v>44701.625726770799</v>
      </c>
      <c r="C2877" s="13" t="s">
        <v>586</v>
      </c>
      <c r="D2877" s="13">
        <v>698</v>
      </c>
      <c r="E2877" s="13" t="s">
        <v>6067</v>
      </c>
      <c r="F2877" s="13" t="s">
        <v>15</v>
      </c>
      <c r="G2877" s="14">
        <v>1653039610057</v>
      </c>
      <c r="H2877" s="55">
        <v>0.19822916666666701</v>
      </c>
      <c r="I2877" s="33">
        <v>44891.198229166701</v>
      </c>
      <c r="J2877" s="58">
        <v>44891</v>
      </c>
      <c r="K2877" s="13" t="s">
        <v>213</v>
      </c>
      <c r="L2877" s="13" t="s">
        <v>30</v>
      </c>
      <c r="M2877" s="13" t="s">
        <v>214</v>
      </c>
      <c r="N2877" s="13" t="s">
        <v>206</v>
      </c>
      <c r="O2877" s="33">
        <v>44891.617870370399</v>
      </c>
      <c r="P2877" s="58">
        <v>44891</v>
      </c>
      <c r="Q2877" s="33" t="s">
        <v>237</v>
      </c>
      <c r="R2877" s="14">
        <v>772</v>
      </c>
      <c r="S2877" s="13" t="s">
        <v>216</v>
      </c>
      <c r="T2877" s="13" t="s">
        <v>278</v>
      </c>
      <c r="U2877" s="33">
        <f t="shared" ca="1" si="528"/>
        <v>45744.56914039352</v>
      </c>
      <c r="V2877" s="13" t="str">
        <f t="shared" si="529"/>
        <v>Bangalore</v>
      </c>
      <c r="W2877" s="13" t="str">
        <f t="shared" si="530"/>
        <v>CLS</v>
      </c>
      <c r="X2877" s="13">
        <f t="shared" si="531"/>
        <v>4</v>
      </c>
      <c r="Y2877" s="13" t="str">
        <f>IFERROR(VLOOKUP(C2877,ReceivingTeam[],2,FALSE),"HelpDesk")</f>
        <v>HelpDesk</v>
      </c>
      <c r="Z2877" s="67">
        <f t="shared" si="532"/>
        <v>44895.729166666664</v>
      </c>
      <c r="AA2877" s="68">
        <f t="shared" si="533"/>
        <v>44891</v>
      </c>
      <c r="AB2877" s="69" t="b">
        <f t="shared" si="534"/>
        <v>1</v>
      </c>
      <c r="AC2877" s="70">
        <f t="shared" si="535"/>
        <v>3</v>
      </c>
      <c r="AD2877" s="67">
        <f t="shared" si="536"/>
        <v>44895.729166666664</v>
      </c>
      <c r="AE2877" s="67">
        <f>VLOOKUP(V2877,'Branch Wise Work Timelines'!C:G,3,FALSE)+AA2877</f>
        <v>44891.416666666664</v>
      </c>
      <c r="AF2877" s="67">
        <f>IF(V2877="Bangalore",VLOOKUP(V2877,'Branch Wise Work Timelines'!C:G,4,FALSE)+AA2877+1,IF(V2877="Mumbai",VLOOKUP(V2877,'Branch Wise Work Timelines'!C:G,4,FALSE)+AA2877+1,VLOOKUP(V2877,'Branch Wise Work Timelines'!C:G,4,FALSE)+AA2877))</f>
        <v>44892.104166666664</v>
      </c>
      <c r="AG2877" s="67">
        <f>WORKDAY.INTL(AA2877,1,11)+VLOOKUP(V2877,'Branch Wise Work Timelines'!C:G,3,FALSE)</f>
        <v>44893.416666666664</v>
      </c>
      <c r="AH2877" s="69" t="str">
        <f t="shared" si="537"/>
        <v>Met</v>
      </c>
      <c r="AI2877" s="69">
        <f t="shared" ca="1" si="538"/>
        <v>20373</v>
      </c>
      <c r="AJ2877" s="69" t="str">
        <f ca="1">IF(AI2877&lt;0,"0-12",IFERROR(VLOOKUP(AI2877,Breakup[],2,FALSE),"&gt;24"))</f>
        <v>&gt;24</v>
      </c>
      <c r="AK2877" s="69" t="str">
        <f>VLOOKUP(V2877,Master!B:D,3,FALSE)</f>
        <v>South</v>
      </c>
      <c r="AL2877" s="69" t="str">
        <f t="shared" si="539"/>
        <v>Bangalore-CLS</v>
      </c>
    </row>
    <row r="2878" spans="1:38">
      <c r="A2878" s="13" t="s">
        <v>6068</v>
      </c>
      <c r="B2878" s="54">
        <v>44701.678591284697</v>
      </c>
      <c r="C2878" s="13" t="s">
        <v>467</v>
      </c>
      <c r="D2878" s="13">
        <v>1437</v>
      </c>
      <c r="E2878" s="13" t="s">
        <v>6069</v>
      </c>
      <c r="F2878" s="13" t="s">
        <v>15</v>
      </c>
      <c r="G2878" s="14">
        <v>1653044855569</v>
      </c>
      <c r="H2878" s="55">
        <v>9.1030092592592607E-2</v>
      </c>
      <c r="I2878" s="33">
        <v>44886.091030092597</v>
      </c>
      <c r="J2878" s="58">
        <v>44886</v>
      </c>
      <c r="K2878" s="13" t="s">
        <v>213</v>
      </c>
      <c r="L2878" s="13" t="s">
        <v>30</v>
      </c>
      <c r="M2878" s="13" t="s">
        <v>75</v>
      </c>
      <c r="N2878" s="13" t="s">
        <v>206</v>
      </c>
      <c r="O2878" s="33" t="s">
        <v>38</v>
      </c>
      <c r="P2878" s="58" t="s">
        <v>38</v>
      </c>
      <c r="Q2878" s="33" t="s">
        <v>207</v>
      </c>
      <c r="R2878" s="14" t="s">
        <v>38</v>
      </c>
      <c r="S2878" s="13" t="s">
        <v>208</v>
      </c>
      <c r="T2878" s="13" t="s">
        <v>209</v>
      </c>
      <c r="U2878" s="33">
        <f t="shared" ca="1" si="528"/>
        <v>45744.56914039352</v>
      </c>
      <c r="V2878" s="13" t="str">
        <f t="shared" si="529"/>
        <v>Bangalore</v>
      </c>
      <c r="W2878" s="13" t="str">
        <f t="shared" si="530"/>
        <v>CLS</v>
      </c>
      <c r="X2878" s="13">
        <f t="shared" si="531"/>
        <v>2</v>
      </c>
      <c r="Y2878" s="13" t="str">
        <f>IFERROR(VLOOKUP(C2878,ReceivingTeam[],2,FALSE),"HelpDesk")</f>
        <v>HelpDesk</v>
      </c>
      <c r="Z2878" s="67">
        <f t="shared" si="532"/>
        <v>44886.916666666664</v>
      </c>
      <c r="AA2878" s="68">
        <f t="shared" si="533"/>
        <v>44886</v>
      </c>
      <c r="AB2878" s="69" t="b">
        <f t="shared" si="534"/>
        <v>1</v>
      </c>
      <c r="AC2878" s="70">
        <f t="shared" si="535"/>
        <v>0.5</v>
      </c>
      <c r="AD2878" s="67">
        <f t="shared" si="536"/>
        <v>44886.916666666664</v>
      </c>
      <c r="AE2878" s="67">
        <f>VLOOKUP(V2878,'Branch Wise Work Timelines'!C:G,3,FALSE)+AA2878</f>
        <v>44886.416666666664</v>
      </c>
      <c r="AF2878" s="67">
        <f>IF(V2878="Bangalore",VLOOKUP(V2878,'Branch Wise Work Timelines'!C:G,4,FALSE)+AA2878+1,IF(V2878="Mumbai",VLOOKUP(V2878,'Branch Wise Work Timelines'!C:G,4,FALSE)+AA2878+1,VLOOKUP(V2878,'Branch Wise Work Timelines'!C:G,4,FALSE)+AA2878))</f>
        <v>44887.104166666664</v>
      </c>
      <c r="AG2878" s="67">
        <f>WORKDAY.INTL(AA2878,1,11)+VLOOKUP(V2878,'Branch Wise Work Timelines'!C:G,3,FALSE)</f>
        <v>44887.416666666664</v>
      </c>
      <c r="AH2878" s="69" t="str">
        <f t="shared" ca="1" si="537"/>
        <v>Out of TAT</v>
      </c>
      <c r="AI2878" s="69">
        <f t="shared" ca="1" si="538"/>
        <v>20584</v>
      </c>
      <c r="AJ2878" s="69" t="str">
        <f ca="1">IF(AI2878&lt;0,"0-12",IFERROR(VLOOKUP(AI2878,Breakup[],2,FALSE),"&gt;24"))</f>
        <v>&gt;24</v>
      </c>
      <c r="AK2878" s="69" t="str">
        <f>VLOOKUP(V2878,Master!B:D,3,FALSE)</f>
        <v>South</v>
      </c>
      <c r="AL2878" s="69" t="str">
        <f t="shared" si="539"/>
        <v>Bangalore-CLS</v>
      </c>
    </row>
    <row r="2879" spans="1:38">
      <c r="A2879" s="13" t="s">
        <v>6070</v>
      </c>
      <c r="B2879" s="54">
        <v>44701.613394016204</v>
      </c>
      <c r="C2879" s="13" t="s">
        <v>87</v>
      </c>
      <c r="D2879" s="13">
        <v>516</v>
      </c>
      <c r="E2879" s="13" t="s">
        <v>6071</v>
      </c>
      <c r="F2879" s="13" t="s">
        <v>33</v>
      </c>
      <c r="G2879" s="14">
        <v>1653044260842</v>
      </c>
      <c r="H2879" s="55">
        <v>0.55597222222222198</v>
      </c>
      <c r="I2879" s="33">
        <v>44887.555972222202</v>
      </c>
      <c r="J2879" s="58">
        <v>44887</v>
      </c>
      <c r="K2879" s="13" t="s">
        <v>213</v>
      </c>
      <c r="L2879" s="13" t="s">
        <v>30</v>
      </c>
      <c r="M2879" s="13" t="s">
        <v>282</v>
      </c>
      <c r="N2879" s="13" t="s">
        <v>206</v>
      </c>
      <c r="O2879" s="33" t="s">
        <v>38</v>
      </c>
      <c r="P2879" s="58" t="s">
        <v>38</v>
      </c>
      <c r="Q2879" s="33" t="s">
        <v>207</v>
      </c>
      <c r="R2879" s="14" t="s">
        <v>38</v>
      </c>
      <c r="S2879" s="13" t="s">
        <v>216</v>
      </c>
      <c r="T2879" s="13" t="s">
        <v>217</v>
      </c>
      <c r="U2879" s="33">
        <f t="shared" ca="1" si="528"/>
        <v>45744.56914039352</v>
      </c>
      <c r="V2879" s="13" t="str">
        <f t="shared" si="529"/>
        <v>Bangalore</v>
      </c>
      <c r="W2879" s="13" t="str">
        <f t="shared" si="530"/>
        <v>RI</v>
      </c>
      <c r="X2879" s="13">
        <f t="shared" si="531"/>
        <v>13</v>
      </c>
      <c r="Y2879" s="13" t="str">
        <f>IFERROR(VLOOKUP(C2879,ReceivingTeam[],2,FALSE),"HelpDesk")</f>
        <v>Branch office</v>
      </c>
      <c r="Z2879" s="67">
        <f t="shared" si="532"/>
        <v>44888.055972222202</v>
      </c>
      <c r="AA2879" s="68">
        <f t="shared" si="533"/>
        <v>44887</v>
      </c>
      <c r="AB2879" s="69" t="b">
        <f t="shared" si="534"/>
        <v>1</v>
      </c>
      <c r="AC2879" s="70">
        <f t="shared" si="535"/>
        <v>0.5</v>
      </c>
      <c r="AD2879" s="67">
        <f t="shared" si="536"/>
        <v>44888.055972222202</v>
      </c>
      <c r="AE2879" s="67">
        <f>VLOOKUP(V2879,'Branch Wise Work Timelines'!C:G,3,FALSE)+AA2879</f>
        <v>44887.416666666664</v>
      </c>
      <c r="AF2879" s="67">
        <f>IF(V2879="Bangalore",VLOOKUP(V2879,'Branch Wise Work Timelines'!C:G,4,FALSE)+AA2879+1,IF(V2879="Mumbai",VLOOKUP(V2879,'Branch Wise Work Timelines'!C:G,4,FALSE)+AA2879+1,VLOOKUP(V2879,'Branch Wise Work Timelines'!C:G,4,FALSE)+AA2879))</f>
        <v>44888.104166666664</v>
      </c>
      <c r="AG2879" s="67">
        <f>WORKDAY.INTL(AA2879,1,11)+VLOOKUP(V2879,'Branch Wise Work Timelines'!C:G,3,FALSE)</f>
        <v>44888.416666666664</v>
      </c>
      <c r="AH2879" s="69" t="str">
        <f t="shared" ca="1" si="537"/>
        <v>Out of TAT</v>
      </c>
      <c r="AI2879" s="69">
        <f t="shared" ca="1" si="538"/>
        <v>20557</v>
      </c>
      <c r="AJ2879" s="69" t="str">
        <f ca="1">IF(AI2879&lt;0,"0-12",IFERROR(VLOOKUP(AI2879,Breakup[],2,FALSE),"&gt;24"))</f>
        <v>&gt;24</v>
      </c>
      <c r="AK2879" s="69" t="str">
        <f>VLOOKUP(V2879,Master!B:D,3,FALSE)</f>
        <v>South</v>
      </c>
      <c r="AL2879" s="69" t="str">
        <f t="shared" si="539"/>
        <v>Bangalore</v>
      </c>
    </row>
    <row r="2880" spans="1:38">
      <c r="A2880" s="13" t="s">
        <v>6072</v>
      </c>
      <c r="B2880" s="54">
        <v>44701.623505705997</v>
      </c>
      <c r="C2880" s="13" t="s">
        <v>1079</v>
      </c>
      <c r="D2880" s="13">
        <v>1940</v>
      </c>
      <c r="E2880" s="13" t="s">
        <v>6073</v>
      </c>
      <c r="F2880" s="13" t="s">
        <v>15</v>
      </c>
      <c r="G2880" s="14">
        <v>1653042448483</v>
      </c>
      <c r="H2880" s="55">
        <v>0.11903935185185199</v>
      </c>
      <c r="I2880" s="33">
        <v>44891.119039351899</v>
      </c>
      <c r="J2880" s="58">
        <v>44891</v>
      </c>
      <c r="K2880" s="13" t="s">
        <v>213</v>
      </c>
      <c r="L2880" s="13" t="s">
        <v>30</v>
      </c>
      <c r="M2880" s="13" t="s">
        <v>75</v>
      </c>
      <c r="N2880" s="13" t="s">
        <v>215</v>
      </c>
      <c r="O2880" s="33">
        <v>44891.495995370402</v>
      </c>
      <c r="P2880" s="58">
        <v>44891</v>
      </c>
      <c r="Q2880" s="33" t="s">
        <v>237</v>
      </c>
      <c r="R2880" s="14">
        <v>549</v>
      </c>
      <c r="S2880" s="13" t="s">
        <v>208</v>
      </c>
      <c r="T2880" s="13" t="s">
        <v>209</v>
      </c>
      <c r="U2880" s="33">
        <f t="shared" ca="1" si="528"/>
        <v>45744.56914039352</v>
      </c>
      <c r="V2880" s="13" t="str">
        <f t="shared" si="529"/>
        <v>Bangalore</v>
      </c>
      <c r="W2880" s="13" t="str">
        <f t="shared" si="530"/>
        <v>CLS</v>
      </c>
      <c r="X2880" s="13">
        <f t="shared" si="531"/>
        <v>2</v>
      </c>
      <c r="Y2880" s="13" t="str">
        <f>IFERROR(VLOOKUP(C2880,ReceivingTeam[],2,FALSE),"HelpDesk")</f>
        <v>HelpDesk</v>
      </c>
      <c r="Z2880" s="67">
        <f t="shared" si="532"/>
        <v>44891.916666666664</v>
      </c>
      <c r="AA2880" s="68">
        <f t="shared" si="533"/>
        <v>44891</v>
      </c>
      <c r="AB2880" s="69" t="b">
        <f t="shared" si="534"/>
        <v>1</v>
      </c>
      <c r="AC2880" s="70">
        <f t="shared" si="535"/>
        <v>0.5</v>
      </c>
      <c r="AD2880" s="67">
        <f t="shared" si="536"/>
        <v>44891.916666666664</v>
      </c>
      <c r="AE2880" s="67">
        <f>VLOOKUP(V2880,'Branch Wise Work Timelines'!C:G,3,FALSE)+AA2880</f>
        <v>44891.416666666664</v>
      </c>
      <c r="AF2880" s="67">
        <f>IF(V2880="Bangalore",VLOOKUP(V2880,'Branch Wise Work Timelines'!C:G,4,FALSE)+AA2880+1,IF(V2880="Mumbai",VLOOKUP(V2880,'Branch Wise Work Timelines'!C:G,4,FALSE)+AA2880+1,VLOOKUP(V2880,'Branch Wise Work Timelines'!C:G,4,FALSE)+AA2880))</f>
        <v>44892.104166666664</v>
      </c>
      <c r="AG2880" s="67">
        <f>WORKDAY.INTL(AA2880,1,11)+VLOOKUP(V2880,'Branch Wise Work Timelines'!C:G,3,FALSE)</f>
        <v>44893.416666666664</v>
      </c>
      <c r="AH2880" s="69" t="str">
        <f t="shared" si="537"/>
        <v>Met</v>
      </c>
      <c r="AI2880" s="69">
        <f t="shared" ca="1" si="538"/>
        <v>20464</v>
      </c>
      <c r="AJ2880" s="69" t="str">
        <f ca="1">IF(AI2880&lt;0,"0-12",IFERROR(VLOOKUP(AI2880,Breakup[],2,FALSE),"&gt;24"))</f>
        <v>&gt;24</v>
      </c>
      <c r="AK2880" s="69" t="str">
        <f>VLOOKUP(V2880,Master!B:D,3,FALSE)</f>
        <v>South</v>
      </c>
      <c r="AL2880" s="69" t="str">
        <f t="shared" si="539"/>
        <v>Bangalore-CLS</v>
      </c>
    </row>
    <row r="2881" spans="1:38">
      <c r="A2881" s="13" t="s">
        <v>6074</v>
      </c>
      <c r="B2881" s="54">
        <v>44701.620253356501</v>
      </c>
      <c r="C2881" s="13" t="s">
        <v>323</v>
      </c>
      <c r="D2881" s="13">
        <v>457</v>
      </c>
      <c r="E2881" s="13" t="s">
        <v>6075</v>
      </c>
      <c r="F2881" s="13" t="s">
        <v>33</v>
      </c>
      <c r="G2881" s="14">
        <v>1653040452632</v>
      </c>
      <c r="H2881" s="55">
        <v>9.7430555555555604E-2</v>
      </c>
      <c r="I2881" s="33">
        <v>44889.097430555601</v>
      </c>
      <c r="J2881" s="58">
        <v>44889</v>
      </c>
      <c r="K2881" s="13" t="s">
        <v>325</v>
      </c>
      <c r="L2881" s="13" t="s">
        <v>55</v>
      </c>
      <c r="M2881" s="13" t="s">
        <v>323</v>
      </c>
      <c r="N2881" s="13" t="s">
        <v>206</v>
      </c>
      <c r="O2881" s="33" t="s">
        <v>38</v>
      </c>
      <c r="P2881" s="58" t="s">
        <v>38</v>
      </c>
      <c r="Q2881" s="33" t="s">
        <v>207</v>
      </c>
      <c r="R2881" s="14" t="s">
        <v>38</v>
      </c>
      <c r="S2881" s="13" t="s">
        <v>208</v>
      </c>
      <c r="T2881" s="13" t="s">
        <v>209</v>
      </c>
      <c r="U2881" s="33">
        <f t="shared" ca="1" si="528"/>
        <v>45744.56914039352</v>
      </c>
      <c r="V2881" s="13" t="str">
        <f t="shared" si="529"/>
        <v>Delhi</v>
      </c>
      <c r="W2881" s="13" t="str">
        <f t="shared" si="530"/>
        <v>RI</v>
      </c>
      <c r="X2881" s="13">
        <f t="shared" si="531"/>
        <v>2</v>
      </c>
      <c r="Y2881" s="13" t="str">
        <f>IFERROR(VLOOKUP(C2881,ReceivingTeam[],2,FALSE),"HelpDesk")</f>
        <v>HelpDesk</v>
      </c>
      <c r="Z2881" s="67">
        <f t="shared" si="532"/>
        <v>44890.562499999993</v>
      </c>
      <c r="AA2881" s="68">
        <f t="shared" si="533"/>
        <v>44889</v>
      </c>
      <c r="AB2881" s="69" t="b">
        <f t="shared" si="534"/>
        <v>1</v>
      </c>
      <c r="AC2881" s="70">
        <f t="shared" si="535"/>
        <v>0.5</v>
      </c>
      <c r="AD2881" s="67">
        <f t="shared" si="536"/>
        <v>44890.562499999993</v>
      </c>
      <c r="AE2881" s="67">
        <f>VLOOKUP(V2881,'Branch Wise Work Timelines'!C:G,3,FALSE)+AA2881</f>
        <v>44889.416666666664</v>
      </c>
      <c r="AF2881" s="67">
        <f>IF(V2881="Bangalore",VLOOKUP(V2881,'Branch Wise Work Timelines'!C:G,4,FALSE)+AA2881+1,IF(V2881="Mumbai",VLOOKUP(V2881,'Branch Wise Work Timelines'!C:G,4,FALSE)+AA2881+1,VLOOKUP(V2881,'Branch Wise Work Timelines'!C:G,4,FALSE)+AA2881))</f>
        <v>44889.770833333336</v>
      </c>
      <c r="AG2881" s="67">
        <f>WORKDAY.INTL(AA2881,1,11)+VLOOKUP(V2881,'Branch Wise Work Timelines'!C:G,3,FALSE)</f>
        <v>44890.416666666664</v>
      </c>
      <c r="AH2881" s="69" t="str">
        <f t="shared" ca="1" si="537"/>
        <v>Out of TAT</v>
      </c>
      <c r="AI2881" s="69">
        <f t="shared" ca="1" si="538"/>
        <v>20497</v>
      </c>
      <c r="AJ2881" s="69" t="str">
        <f ca="1">IF(AI2881&lt;0,"0-12",IFERROR(VLOOKUP(AI2881,Breakup[],2,FALSE),"&gt;24"))</f>
        <v>&gt;24</v>
      </c>
      <c r="AK2881" s="69" t="str">
        <f>VLOOKUP(V2881,Master!B:D,3,FALSE)</f>
        <v>North</v>
      </c>
      <c r="AL2881" s="69" t="str">
        <f t="shared" si="539"/>
        <v>Delhi</v>
      </c>
    </row>
    <row r="2882" spans="1:38">
      <c r="A2882" s="13" t="s">
        <v>6076</v>
      </c>
      <c r="B2882" s="54">
        <v>44701.645187187503</v>
      </c>
      <c r="C2882" s="13" t="s">
        <v>467</v>
      </c>
      <c r="D2882" s="13">
        <v>1127</v>
      </c>
      <c r="E2882" s="13" t="s">
        <v>6077</v>
      </c>
      <c r="F2882" s="13" t="s">
        <v>15</v>
      </c>
      <c r="G2882" s="14">
        <v>1653043498252</v>
      </c>
      <c r="H2882" s="55">
        <v>0.23827546296296301</v>
      </c>
      <c r="I2882" s="33">
        <v>44888.238275463002</v>
      </c>
      <c r="J2882" s="58">
        <v>44888</v>
      </c>
      <c r="K2882" s="13" t="s">
        <v>213</v>
      </c>
      <c r="L2882" s="13" t="s">
        <v>30</v>
      </c>
      <c r="M2882" s="13" t="s">
        <v>214</v>
      </c>
      <c r="N2882" s="13" t="s">
        <v>206</v>
      </c>
      <c r="O2882" s="33" t="s">
        <v>38</v>
      </c>
      <c r="P2882" s="58" t="s">
        <v>38</v>
      </c>
      <c r="Q2882" s="33" t="s">
        <v>207</v>
      </c>
      <c r="R2882" s="14" t="s">
        <v>38</v>
      </c>
      <c r="S2882" s="13" t="s">
        <v>216</v>
      </c>
      <c r="T2882" s="13" t="s">
        <v>217</v>
      </c>
      <c r="U2882" s="33">
        <f t="shared" ref="U2882:U2945" ca="1" si="540">NOW()</f>
        <v>45744.56914039352</v>
      </c>
      <c r="V2882" s="13" t="str">
        <f t="shared" ref="V2882:V2945" si="541">VLOOKUP(L2882,Location,2,0)</f>
        <v>Bangalore</v>
      </c>
      <c r="W2882" s="13" t="str">
        <f t="shared" ref="W2882:W2945" si="542">VLOOKUP(F2882,FCT,2,FALSE)</f>
        <v>CLS</v>
      </c>
      <c r="X2882" s="13">
        <f t="shared" ref="X2882:X2945" si="543">HOUR(I2882)</f>
        <v>5</v>
      </c>
      <c r="Y2882" s="13" t="str">
        <f>IFERROR(VLOOKUP(C2882,ReceivingTeam[],2,FALSE),"HelpDesk")</f>
        <v>HelpDesk</v>
      </c>
      <c r="Z2882" s="67">
        <f t="shared" ref="Z2882:Z2945" si="544">IF(AB2882=FALSE,AE2882+AC2882,IF(I2882&gt;AE2882,IF(((I2882+AC2882)&gt;AF2882),(AC2882-(AF2882-I2882)+AG2882),I2882+AC2882),IF(((AE2882+AC2882)&gt;AF2882),(AC2882-(AF2882-AE2882)+AG2882),AE2882+AC2882)))</f>
        <v>44888.916666666664</v>
      </c>
      <c r="AA2882" s="68">
        <f t="shared" ref="AA2882:AA2945" si="545">INT(J2882)</f>
        <v>44888</v>
      </c>
      <c r="AB2882" s="69" t="b">
        <f t="shared" ref="AB2882:AB2945" si="546">WORKDAY.INTL(AA2882-1,1,11)=AA2882</f>
        <v>1</v>
      </c>
      <c r="AC2882" s="70">
        <f t="shared" ref="AC2882:AC2945" si="547">IF(T2882="High",12/24,72/24)</f>
        <v>0.5</v>
      </c>
      <c r="AD2882" s="67">
        <f t="shared" ref="AD2882:AD2945" si="548">IF(AB2882=FALSE,AE2882+AC2882,IF(I2882&gt;AE2882,IF(((I2882+AC2882)&gt;AF2882),(AC2882-(AF2882-I2882)+AG2882),I2882+AC2882),IF(((AE2882+AC2882)&gt;AF2882),(AC2882-(AF2882-AE2882)+AG2882),AE2882+AC2882)))</f>
        <v>44888.916666666664</v>
      </c>
      <c r="AE2882" s="67">
        <f>VLOOKUP(V2882,'Branch Wise Work Timelines'!C:G,3,FALSE)+AA2882</f>
        <v>44888.416666666664</v>
      </c>
      <c r="AF2882" s="67">
        <f>IF(V2882="Bangalore",VLOOKUP(V2882,'Branch Wise Work Timelines'!C:G,4,FALSE)+AA2882+1,IF(V2882="Mumbai",VLOOKUP(V2882,'Branch Wise Work Timelines'!C:G,4,FALSE)+AA2882+1,VLOOKUP(V2882,'Branch Wise Work Timelines'!C:G,4,FALSE)+AA2882))</f>
        <v>44889.104166666664</v>
      </c>
      <c r="AG2882" s="67">
        <f>WORKDAY.INTL(AA2882,1,11)+VLOOKUP(V2882,'Branch Wise Work Timelines'!C:G,3,FALSE)</f>
        <v>44889.416666666664</v>
      </c>
      <c r="AH2882" s="69" t="str">
        <f t="shared" ref="AH2882:AH2945" ca="1" si="549">IF(Q2882&lt;&gt;"Success",IF(U2882&gt;Z2882,"Out of TAT","In TAT"),IF(O2882&gt;AD2882,"Not Met","Met"))</f>
        <v>Out of TAT</v>
      </c>
      <c r="AI2882" s="69">
        <f t="shared" ref="AI2882:AI2945" ca="1" si="550">ROUNDUP((U2882-AD2882)*24,0)</f>
        <v>20536</v>
      </c>
      <c r="AJ2882" s="69" t="str">
        <f ca="1">IF(AI2882&lt;0,"0-12",IFERROR(VLOOKUP(AI2882,Breakup[],2,FALSE),"&gt;24"))</f>
        <v>&gt;24</v>
      </c>
      <c r="AK2882" s="69" t="str">
        <f>VLOOKUP(V2882,Master!B:D,3,FALSE)</f>
        <v>South</v>
      </c>
      <c r="AL2882" s="69" t="str">
        <f t="shared" ref="AL2882:AL2945" si="551">IF(V2882="Bangalore",IF(W2882="CLS",V2882&amp;"-"&amp;"CLS",V2882),(V2882))</f>
        <v>Bangalore-CLS</v>
      </c>
    </row>
    <row r="2883" spans="1:38">
      <c r="A2883" s="13" t="s">
        <v>6078</v>
      </c>
      <c r="B2883" s="54">
        <v>44701.641932835599</v>
      </c>
      <c r="C2883" s="13" t="s">
        <v>211</v>
      </c>
      <c r="D2883" s="13">
        <v>1614</v>
      </c>
      <c r="E2883" s="13" t="s">
        <v>6079</v>
      </c>
      <c r="F2883" s="13" t="s">
        <v>15</v>
      </c>
      <c r="G2883" s="14">
        <v>1653041711052</v>
      </c>
      <c r="H2883" s="55">
        <v>0.30877314814814799</v>
      </c>
      <c r="I2883" s="33">
        <v>44881.308773148201</v>
      </c>
      <c r="J2883" s="58">
        <v>44881</v>
      </c>
      <c r="K2883" s="13" t="s">
        <v>213</v>
      </c>
      <c r="L2883" s="13" t="s">
        <v>30</v>
      </c>
      <c r="M2883" s="13" t="s">
        <v>214</v>
      </c>
      <c r="N2883" s="13" t="s">
        <v>206</v>
      </c>
      <c r="O2883" s="33" t="s">
        <v>38</v>
      </c>
      <c r="P2883" s="58" t="s">
        <v>38</v>
      </c>
      <c r="Q2883" s="33" t="s">
        <v>207</v>
      </c>
      <c r="R2883" s="14" t="s">
        <v>38</v>
      </c>
      <c r="S2883" s="13" t="s">
        <v>216</v>
      </c>
      <c r="T2883" s="13" t="s">
        <v>217</v>
      </c>
      <c r="U2883" s="33">
        <f t="shared" ca="1" si="540"/>
        <v>45744.56914039352</v>
      </c>
      <c r="V2883" s="13" t="str">
        <f t="shared" si="541"/>
        <v>Bangalore</v>
      </c>
      <c r="W2883" s="13" t="str">
        <f t="shared" si="542"/>
        <v>CLS</v>
      </c>
      <c r="X2883" s="13">
        <f t="shared" si="543"/>
        <v>7</v>
      </c>
      <c r="Y2883" s="13" t="str">
        <f>IFERROR(VLOOKUP(C2883,ReceivingTeam[],2,FALSE),"HelpDesk")</f>
        <v>HelpDesk</v>
      </c>
      <c r="Z2883" s="67">
        <f t="shared" si="544"/>
        <v>44881.916666666664</v>
      </c>
      <c r="AA2883" s="68">
        <f t="shared" si="545"/>
        <v>44881</v>
      </c>
      <c r="AB2883" s="69" t="b">
        <f t="shared" si="546"/>
        <v>1</v>
      </c>
      <c r="AC2883" s="70">
        <f t="shared" si="547"/>
        <v>0.5</v>
      </c>
      <c r="AD2883" s="67">
        <f t="shared" si="548"/>
        <v>44881.916666666664</v>
      </c>
      <c r="AE2883" s="67">
        <f>VLOOKUP(V2883,'Branch Wise Work Timelines'!C:G,3,FALSE)+AA2883</f>
        <v>44881.416666666664</v>
      </c>
      <c r="AF2883" s="67">
        <f>IF(V2883="Bangalore",VLOOKUP(V2883,'Branch Wise Work Timelines'!C:G,4,FALSE)+AA2883+1,IF(V2883="Mumbai",VLOOKUP(V2883,'Branch Wise Work Timelines'!C:G,4,FALSE)+AA2883+1,VLOOKUP(V2883,'Branch Wise Work Timelines'!C:G,4,FALSE)+AA2883))</f>
        <v>44882.104166666664</v>
      </c>
      <c r="AG2883" s="67">
        <f>WORKDAY.INTL(AA2883,1,11)+VLOOKUP(V2883,'Branch Wise Work Timelines'!C:G,3,FALSE)</f>
        <v>44882.416666666664</v>
      </c>
      <c r="AH2883" s="69" t="str">
        <f t="shared" ca="1" si="549"/>
        <v>Out of TAT</v>
      </c>
      <c r="AI2883" s="69">
        <f t="shared" ca="1" si="550"/>
        <v>20704</v>
      </c>
      <c r="AJ2883" s="69" t="str">
        <f ca="1">IF(AI2883&lt;0,"0-12",IFERROR(VLOOKUP(AI2883,Breakup[],2,FALSE),"&gt;24"))</f>
        <v>&gt;24</v>
      </c>
      <c r="AK2883" s="69" t="str">
        <f>VLOOKUP(V2883,Master!B:D,3,FALSE)</f>
        <v>South</v>
      </c>
      <c r="AL2883" s="69" t="str">
        <f t="shared" si="551"/>
        <v>Bangalore-CLS</v>
      </c>
    </row>
    <row r="2884" spans="1:38">
      <c r="A2884" s="13" t="s">
        <v>6080</v>
      </c>
      <c r="B2884" s="54">
        <v>44701.6258769329</v>
      </c>
      <c r="C2884" s="13" t="s">
        <v>2252</v>
      </c>
      <c r="D2884" s="13">
        <v>808</v>
      </c>
      <c r="E2884" s="13" t="s">
        <v>6081</v>
      </c>
      <c r="F2884" s="13" t="s">
        <v>15</v>
      </c>
      <c r="G2884" s="14">
        <v>1653044855569</v>
      </c>
      <c r="H2884" s="55">
        <v>0.72006944444444398</v>
      </c>
      <c r="I2884" s="33">
        <v>44885.720069444404</v>
      </c>
      <c r="J2884" s="58">
        <v>44885</v>
      </c>
      <c r="K2884" s="13" t="s">
        <v>213</v>
      </c>
      <c r="L2884" s="13" t="s">
        <v>30</v>
      </c>
      <c r="M2884" s="13" t="s">
        <v>75</v>
      </c>
      <c r="N2884" s="13" t="s">
        <v>206</v>
      </c>
      <c r="O2884" s="33" t="s">
        <v>38</v>
      </c>
      <c r="P2884" s="58" t="s">
        <v>38</v>
      </c>
      <c r="Q2884" s="33" t="s">
        <v>207</v>
      </c>
      <c r="R2884" s="14" t="s">
        <v>38</v>
      </c>
      <c r="S2884" s="13" t="s">
        <v>208</v>
      </c>
      <c r="T2884" s="13" t="s">
        <v>209</v>
      </c>
      <c r="U2884" s="33">
        <f t="shared" ca="1" si="540"/>
        <v>45744.56914039352</v>
      </c>
      <c r="V2884" s="13" t="str">
        <f t="shared" si="541"/>
        <v>Bangalore</v>
      </c>
      <c r="W2884" s="13" t="str">
        <f t="shared" si="542"/>
        <v>CLS</v>
      </c>
      <c r="X2884" s="13">
        <f t="shared" si="543"/>
        <v>17</v>
      </c>
      <c r="Y2884" s="13" t="str">
        <f>IFERROR(VLOOKUP(C2884,ReceivingTeam[],2,FALSE),"HelpDesk")</f>
        <v>HelpDesk</v>
      </c>
      <c r="Z2884" s="67">
        <f t="shared" si="544"/>
        <v>44885.916666666664</v>
      </c>
      <c r="AA2884" s="68">
        <f t="shared" si="545"/>
        <v>44885</v>
      </c>
      <c r="AB2884" s="69" t="b">
        <f t="shared" si="546"/>
        <v>0</v>
      </c>
      <c r="AC2884" s="70">
        <f t="shared" si="547"/>
        <v>0.5</v>
      </c>
      <c r="AD2884" s="67">
        <f t="shared" si="548"/>
        <v>44885.916666666664</v>
      </c>
      <c r="AE2884" s="67">
        <f>VLOOKUP(V2884,'Branch Wise Work Timelines'!C:G,3,FALSE)+AA2884</f>
        <v>44885.416666666664</v>
      </c>
      <c r="AF2884" s="67">
        <f>IF(V2884="Bangalore",VLOOKUP(V2884,'Branch Wise Work Timelines'!C:G,4,FALSE)+AA2884+1,IF(V2884="Mumbai",VLOOKUP(V2884,'Branch Wise Work Timelines'!C:G,4,FALSE)+AA2884+1,VLOOKUP(V2884,'Branch Wise Work Timelines'!C:G,4,FALSE)+AA2884))</f>
        <v>44886.104166666664</v>
      </c>
      <c r="AG2884" s="67">
        <f>WORKDAY.INTL(AA2884,1,11)+VLOOKUP(V2884,'Branch Wise Work Timelines'!C:G,3,FALSE)</f>
        <v>44886.416666666664</v>
      </c>
      <c r="AH2884" s="69" t="str">
        <f t="shared" ca="1" si="549"/>
        <v>Out of TAT</v>
      </c>
      <c r="AI2884" s="69">
        <f t="shared" ca="1" si="550"/>
        <v>20608</v>
      </c>
      <c r="AJ2884" s="69" t="str">
        <f ca="1">IF(AI2884&lt;0,"0-12",IFERROR(VLOOKUP(AI2884,Breakup[],2,FALSE),"&gt;24"))</f>
        <v>&gt;24</v>
      </c>
      <c r="AK2884" s="69" t="str">
        <f>VLOOKUP(V2884,Master!B:D,3,FALSE)</f>
        <v>South</v>
      </c>
      <c r="AL2884" s="69" t="str">
        <f t="shared" si="551"/>
        <v>Bangalore-CLS</v>
      </c>
    </row>
    <row r="2885" spans="1:38">
      <c r="A2885" s="13" t="s">
        <v>6082</v>
      </c>
      <c r="B2885" s="54">
        <v>44701.542072453703</v>
      </c>
      <c r="C2885" s="13" t="s">
        <v>162</v>
      </c>
      <c r="D2885" s="13">
        <v>436</v>
      </c>
      <c r="E2885" s="13" t="s">
        <v>6083</v>
      </c>
      <c r="F2885" s="13" t="s">
        <v>15</v>
      </c>
      <c r="G2885" s="14">
        <v>1653036841901</v>
      </c>
      <c r="H2885" s="55">
        <v>0.80548611111111101</v>
      </c>
      <c r="I2885" s="33">
        <v>44886.805486111101</v>
      </c>
      <c r="J2885" s="58">
        <v>44886</v>
      </c>
      <c r="K2885" s="13" t="s">
        <v>249</v>
      </c>
      <c r="L2885" s="13" t="s">
        <v>44</v>
      </c>
      <c r="M2885" s="13" t="s">
        <v>250</v>
      </c>
      <c r="N2885" s="13" t="s">
        <v>206</v>
      </c>
      <c r="O2885" s="33" t="s">
        <v>38</v>
      </c>
      <c r="P2885" s="58" t="s">
        <v>38</v>
      </c>
      <c r="Q2885" s="33" t="s">
        <v>207</v>
      </c>
      <c r="R2885" s="14" t="s">
        <v>38</v>
      </c>
      <c r="S2885" s="13" t="s">
        <v>216</v>
      </c>
      <c r="T2885" s="13" t="s">
        <v>217</v>
      </c>
      <c r="U2885" s="33">
        <f t="shared" ca="1" si="540"/>
        <v>45744.56914039352</v>
      </c>
      <c r="V2885" s="13" t="str">
        <f t="shared" si="541"/>
        <v>Coimbatore</v>
      </c>
      <c r="W2885" s="13" t="str">
        <f t="shared" si="542"/>
        <v>CLS</v>
      </c>
      <c r="X2885" s="13">
        <f t="shared" si="543"/>
        <v>19</v>
      </c>
      <c r="Y2885" s="13" t="str">
        <f>IFERROR(VLOOKUP(C2885,ReceivingTeam[],2,FALSE),"HelpDesk")</f>
        <v>Branch office</v>
      </c>
      <c r="Z2885" s="67">
        <f t="shared" si="544"/>
        <v>44887.95131944443</v>
      </c>
      <c r="AA2885" s="68">
        <f t="shared" si="545"/>
        <v>44886</v>
      </c>
      <c r="AB2885" s="69" t="b">
        <f t="shared" si="546"/>
        <v>1</v>
      </c>
      <c r="AC2885" s="70">
        <f t="shared" si="547"/>
        <v>0.5</v>
      </c>
      <c r="AD2885" s="67">
        <f t="shared" si="548"/>
        <v>44887.95131944443</v>
      </c>
      <c r="AE2885" s="67">
        <f>VLOOKUP(V2885,'Branch Wise Work Timelines'!C:G,3,FALSE)+AA2885</f>
        <v>44886.416666666664</v>
      </c>
      <c r="AF2885" s="67">
        <f>IF(V2885="Bangalore",VLOOKUP(V2885,'Branch Wise Work Timelines'!C:G,4,FALSE)+AA2885+1,IF(V2885="Mumbai",VLOOKUP(V2885,'Branch Wise Work Timelines'!C:G,4,FALSE)+AA2885+1,VLOOKUP(V2885,'Branch Wise Work Timelines'!C:G,4,FALSE)+AA2885))</f>
        <v>44886.770833333336</v>
      </c>
      <c r="AG2885" s="67">
        <f>WORKDAY.INTL(AA2885,1,11)+VLOOKUP(V2885,'Branch Wise Work Timelines'!C:G,3,FALSE)</f>
        <v>44887.416666666664</v>
      </c>
      <c r="AH2885" s="69" t="str">
        <f t="shared" ca="1" si="549"/>
        <v>Out of TAT</v>
      </c>
      <c r="AI2885" s="69">
        <f t="shared" ca="1" si="550"/>
        <v>20559</v>
      </c>
      <c r="AJ2885" s="69" t="str">
        <f ca="1">IF(AI2885&lt;0,"0-12",IFERROR(VLOOKUP(AI2885,Breakup[],2,FALSE),"&gt;24"))</f>
        <v>&gt;24</v>
      </c>
      <c r="AK2885" s="69" t="str">
        <f>VLOOKUP(V2885,Master!B:D,3,FALSE)</f>
        <v>South</v>
      </c>
      <c r="AL2885" s="69" t="str">
        <f t="shared" si="551"/>
        <v>Coimbatore</v>
      </c>
    </row>
    <row r="2886" spans="1:38">
      <c r="A2886" s="13" t="s">
        <v>6084</v>
      </c>
      <c r="B2886" s="54">
        <v>44701.644243252304</v>
      </c>
      <c r="C2886" s="13" t="s">
        <v>211</v>
      </c>
      <c r="D2886" s="13">
        <v>1576</v>
      </c>
      <c r="E2886" s="13" t="s">
        <v>6085</v>
      </c>
      <c r="F2886" s="13" t="s">
        <v>15</v>
      </c>
      <c r="G2886" s="14">
        <v>1653041711052</v>
      </c>
      <c r="H2886" s="55">
        <v>0.33771990740740698</v>
      </c>
      <c r="I2886" s="33">
        <v>44883.337719907402</v>
      </c>
      <c r="J2886" s="58">
        <v>44883</v>
      </c>
      <c r="K2886" s="13" t="s">
        <v>213</v>
      </c>
      <c r="L2886" s="13" t="s">
        <v>30</v>
      </c>
      <c r="M2886" s="13" t="s">
        <v>214</v>
      </c>
      <c r="N2886" s="13" t="s">
        <v>206</v>
      </c>
      <c r="O2886" s="33" t="s">
        <v>38</v>
      </c>
      <c r="P2886" s="58" t="s">
        <v>38</v>
      </c>
      <c r="Q2886" s="33" t="s">
        <v>207</v>
      </c>
      <c r="R2886" s="14" t="s">
        <v>38</v>
      </c>
      <c r="S2886" s="13" t="s">
        <v>216</v>
      </c>
      <c r="T2886" s="13" t="s">
        <v>217</v>
      </c>
      <c r="U2886" s="33">
        <f t="shared" ca="1" si="540"/>
        <v>45744.56914039352</v>
      </c>
      <c r="V2886" s="13" t="str">
        <f t="shared" si="541"/>
        <v>Bangalore</v>
      </c>
      <c r="W2886" s="13" t="str">
        <f t="shared" si="542"/>
        <v>CLS</v>
      </c>
      <c r="X2886" s="13">
        <f t="shared" si="543"/>
        <v>8</v>
      </c>
      <c r="Y2886" s="13" t="str">
        <f>IFERROR(VLOOKUP(C2886,ReceivingTeam[],2,FALSE),"HelpDesk")</f>
        <v>HelpDesk</v>
      </c>
      <c r="Z2886" s="67">
        <f t="shared" si="544"/>
        <v>44883.916666666664</v>
      </c>
      <c r="AA2886" s="68">
        <f t="shared" si="545"/>
        <v>44883</v>
      </c>
      <c r="AB2886" s="69" t="b">
        <f t="shared" si="546"/>
        <v>1</v>
      </c>
      <c r="AC2886" s="70">
        <f t="shared" si="547"/>
        <v>0.5</v>
      </c>
      <c r="AD2886" s="67">
        <f t="shared" si="548"/>
        <v>44883.916666666664</v>
      </c>
      <c r="AE2886" s="67">
        <f>VLOOKUP(V2886,'Branch Wise Work Timelines'!C:G,3,FALSE)+AA2886</f>
        <v>44883.416666666664</v>
      </c>
      <c r="AF2886" s="67">
        <f>IF(V2886="Bangalore",VLOOKUP(V2886,'Branch Wise Work Timelines'!C:G,4,FALSE)+AA2886+1,IF(V2886="Mumbai",VLOOKUP(V2886,'Branch Wise Work Timelines'!C:G,4,FALSE)+AA2886+1,VLOOKUP(V2886,'Branch Wise Work Timelines'!C:G,4,FALSE)+AA2886))</f>
        <v>44884.104166666664</v>
      </c>
      <c r="AG2886" s="67">
        <f>WORKDAY.INTL(AA2886,1,11)+VLOOKUP(V2886,'Branch Wise Work Timelines'!C:G,3,FALSE)</f>
        <v>44884.416666666664</v>
      </c>
      <c r="AH2886" s="69" t="str">
        <f t="shared" ca="1" si="549"/>
        <v>Out of TAT</v>
      </c>
      <c r="AI2886" s="69">
        <f t="shared" ca="1" si="550"/>
        <v>20656</v>
      </c>
      <c r="AJ2886" s="69" t="str">
        <f ca="1">IF(AI2886&lt;0,"0-12",IFERROR(VLOOKUP(AI2886,Breakup[],2,FALSE),"&gt;24"))</f>
        <v>&gt;24</v>
      </c>
      <c r="AK2886" s="69" t="str">
        <f>VLOOKUP(V2886,Master!B:D,3,FALSE)</f>
        <v>South</v>
      </c>
      <c r="AL2886" s="69" t="str">
        <f t="shared" si="551"/>
        <v>Bangalore-CLS</v>
      </c>
    </row>
    <row r="2887" spans="1:38">
      <c r="A2887" s="13" t="s">
        <v>6086</v>
      </c>
      <c r="B2887" s="54">
        <v>44701.630363657401</v>
      </c>
      <c r="C2887" s="13" t="s">
        <v>89</v>
      </c>
      <c r="D2887" s="13">
        <v>1089</v>
      </c>
      <c r="E2887" s="13" t="s">
        <v>6087</v>
      </c>
      <c r="F2887" s="13" t="s">
        <v>15</v>
      </c>
      <c r="G2887" s="14">
        <v>1653042448483</v>
      </c>
      <c r="H2887" s="55">
        <v>0.28408564814814802</v>
      </c>
      <c r="I2887" s="33">
        <v>44887.284085648098</v>
      </c>
      <c r="J2887" s="58">
        <v>44887</v>
      </c>
      <c r="K2887" s="13" t="s">
        <v>213</v>
      </c>
      <c r="L2887" s="13" t="s">
        <v>30</v>
      </c>
      <c r="M2887" s="13" t="s">
        <v>75</v>
      </c>
      <c r="N2887" s="13" t="s">
        <v>215</v>
      </c>
      <c r="O2887" s="33" t="s">
        <v>38</v>
      </c>
      <c r="P2887" s="58" t="s">
        <v>38</v>
      </c>
      <c r="Q2887" s="33" t="s">
        <v>207</v>
      </c>
      <c r="R2887" s="14" t="s">
        <v>38</v>
      </c>
      <c r="S2887" s="13" t="s">
        <v>208</v>
      </c>
      <c r="T2887" s="13" t="s">
        <v>209</v>
      </c>
      <c r="U2887" s="33">
        <f t="shared" ca="1" si="540"/>
        <v>45744.56914039352</v>
      </c>
      <c r="V2887" s="13" t="str">
        <f t="shared" si="541"/>
        <v>Bangalore</v>
      </c>
      <c r="W2887" s="13" t="str">
        <f t="shared" si="542"/>
        <v>CLS</v>
      </c>
      <c r="X2887" s="13">
        <f t="shared" si="543"/>
        <v>6</v>
      </c>
      <c r="Y2887" s="13" t="str">
        <f>IFERROR(VLOOKUP(C2887,ReceivingTeam[],2,FALSE),"HelpDesk")</f>
        <v>Branch office</v>
      </c>
      <c r="Z2887" s="67">
        <f t="shared" si="544"/>
        <v>44887.916666666664</v>
      </c>
      <c r="AA2887" s="68">
        <f t="shared" si="545"/>
        <v>44887</v>
      </c>
      <c r="AB2887" s="69" t="b">
        <f t="shared" si="546"/>
        <v>1</v>
      </c>
      <c r="AC2887" s="70">
        <f t="shared" si="547"/>
        <v>0.5</v>
      </c>
      <c r="AD2887" s="67">
        <f t="shared" si="548"/>
        <v>44887.916666666664</v>
      </c>
      <c r="AE2887" s="67">
        <f>VLOOKUP(V2887,'Branch Wise Work Timelines'!C:G,3,FALSE)+AA2887</f>
        <v>44887.416666666664</v>
      </c>
      <c r="AF2887" s="67">
        <f>IF(V2887="Bangalore",VLOOKUP(V2887,'Branch Wise Work Timelines'!C:G,4,FALSE)+AA2887+1,IF(V2887="Mumbai",VLOOKUP(V2887,'Branch Wise Work Timelines'!C:G,4,FALSE)+AA2887+1,VLOOKUP(V2887,'Branch Wise Work Timelines'!C:G,4,FALSE)+AA2887))</f>
        <v>44888.104166666664</v>
      </c>
      <c r="AG2887" s="67">
        <f>WORKDAY.INTL(AA2887,1,11)+VLOOKUP(V2887,'Branch Wise Work Timelines'!C:G,3,FALSE)</f>
        <v>44888.416666666664</v>
      </c>
      <c r="AH2887" s="69" t="str">
        <f t="shared" ca="1" si="549"/>
        <v>Out of TAT</v>
      </c>
      <c r="AI2887" s="69">
        <f t="shared" ca="1" si="550"/>
        <v>20560</v>
      </c>
      <c r="AJ2887" s="69" t="str">
        <f ca="1">IF(AI2887&lt;0,"0-12",IFERROR(VLOOKUP(AI2887,Breakup[],2,FALSE),"&gt;24"))</f>
        <v>&gt;24</v>
      </c>
      <c r="AK2887" s="69" t="str">
        <f>VLOOKUP(V2887,Master!B:D,3,FALSE)</f>
        <v>South</v>
      </c>
      <c r="AL2887" s="69" t="str">
        <f t="shared" si="551"/>
        <v>Bangalore-CLS</v>
      </c>
    </row>
    <row r="2888" spans="1:38">
      <c r="A2888" s="13" t="s">
        <v>6088</v>
      </c>
      <c r="B2888" s="54">
        <v>44701.582629085598</v>
      </c>
      <c r="C2888" s="13" t="s">
        <v>323</v>
      </c>
      <c r="D2888" s="13">
        <v>557</v>
      </c>
      <c r="E2888" s="13" t="s">
        <v>6089</v>
      </c>
      <c r="F2888" s="13" t="s">
        <v>33</v>
      </c>
      <c r="G2888" s="14">
        <v>1653040214578</v>
      </c>
      <c r="H2888" s="55">
        <v>0.73068287037037005</v>
      </c>
      <c r="I2888" s="33">
        <v>44884.730682870402</v>
      </c>
      <c r="J2888" s="58">
        <v>44884</v>
      </c>
      <c r="K2888" s="13" t="s">
        <v>325</v>
      </c>
      <c r="L2888" s="13" t="s">
        <v>55</v>
      </c>
      <c r="M2888" s="13" t="s">
        <v>323</v>
      </c>
      <c r="N2888" s="13" t="s">
        <v>206</v>
      </c>
      <c r="O2888" s="33" t="s">
        <v>38</v>
      </c>
      <c r="P2888" s="58" t="s">
        <v>38</v>
      </c>
      <c r="Q2888" s="33" t="s">
        <v>207</v>
      </c>
      <c r="R2888" s="14" t="s">
        <v>38</v>
      </c>
      <c r="S2888" s="13" t="s">
        <v>208</v>
      </c>
      <c r="T2888" s="13" t="s">
        <v>209</v>
      </c>
      <c r="U2888" s="33">
        <f t="shared" ca="1" si="540"/>
        <v>45744.56914039352</v>
      </c>
      <c r="V2888" s="13" t="str">
        <f t="shared" si="541"/>
        <v>Delhi</v>
      </c>
      <c r="W2888" s="13" t="str">
        <f t="shared" si="542"/>
        <v>RI</v>
      </c>
      <c r="X2888" s="13">
        <f t="shared" si="543"/>
        <v>17</v>
      </c>
      <c r="Y2888" s="13" t="str">
        <f>IFERROR(VLOOKUP(C2888,ReceivingTeam[],2,FALSE),"HelpDesk")</f>
        <v>HelpDesk</v>
      </c>
      <c r="Z2888" s="67">
        <f t="shared" si="544"/>
        <v>44886.876516203731</v>
      </c>
      <c r="AA2888" s="68">
        <f t="shared" si="545"/>
        <v>44884</v>
      </c>
      <c r="AB2888" s="69" t="b">
        <f t="shared" si="546"/>
        <v>1</v>
      </c>
      <c r="AC2888" s="70">
        <f t="shared" si="547"/>
        <v>0.5</v>
      </c>
      <c r="AD2888" s="67">
        <f t="shared" si="548"/>
        <v>44886.876516203731</v>
      </c>
      <c r="AE2888" s="67">
        <f>VLOOKUP(V2888,'Branch Wise Work Timelines'!C:G,3,FALSE)+AA2888</f>
        <v>44884.416666666664</v>
      </c>
      <c r="AF2888" s="67">
        <f>IF(V2888="Bangalore",VLOOKUP(V2888,'Branch Wise Work Timelines'!C:G,4,FALSE)+AA2888+1,IF(V2888="Mumbai",VLOOKUP(V2888,'Branch Wise Work Timelines'!C:G,4,FALSE)+AA2888+1,VLOOKUP(V2888,'Branch Wise Work Timelines'!C:G,4,FALSE)+AA2888))</f>
        <v>44884.770833333336</v>
      </c>
      <c r="AG2888" s="67">
        <f>WORKDAY.INTL(AA2888,1,11)+VLOOKUP(V2888,'Branch Wise Work Timelines'!C:G,3,FALSE)</f>
        <v>44886.416666666664</v>
      </c>
      <c r="AH2888" s="69" t="str">
        <f t="shared" ca="1" si="549"/>
        <v>Out of TAT</v>
      </c>
      <c r="AI2888" s="69">
        <f t="shared" ca="1" si="550"/>
        <v>20585</v>
      </c>
      <c r="AJ2888" s="69" t="str">
        <f ca="1">IF(AI2888&lt;0,"0-12",IFERROR(VLOOKUP(AI2888,Breakup[],2,FALSE),"&gt;24"))</f>
        <v>&gt;24</v>
      </c>
      <c r="AK2888" s="69" t="str">
        <f>VLOOKUP(V2888,Master!B:D,3,FALSE)</f>
        <v>North</v>
      </c>
      <c r="AL2888" s="69" t="str">
        <f t="shared" si="551"/>
        <v>Delhi</v>
      </c>
    </row>
    <row r="2889" spans="1:38">
      <c r="A2889" s="13" t="s">
        <v>6090</v>
      </c>
      <c r="B2889" s="54">
        <v>44701.6393361921</v>
      </c>
      <c r="C2889" s="13" t="s">
        <v>722</v>
      </c>
      <c r="D2889" s="13">
        <v>635</v>
      </c>
      <c r="E2889" s="13" t="s">
        <v>6091</v>
      </c>
      <c r="F2889" s="13" t="s">
        <v>15</v>
      </c>
      <c r="G2889" s="14">
        <v>1653043921714</v>
      </c>
      <c r="H2889" s="55">
        <v>0.27540509259259299</v>
      </c>
      <c r="I2889" s="33">
        <v>44887.275405092601</v>
      </c>
      <c r="J2889" s="58">
        <v>44887</v>
      </c>
      <c r="K2889" s="13" t="s">
        <v>213</v>
      </c>
      <c r="L2889" s="13" t="s">
        <v>30</v>
      </c>
      <c r="M2889" s="13" t="s">
        <v>214</v>
      </c>
      <c r="N2889" s="13" t="s">
        <v>215</v>
      </c>
      <c r="O2889" s="33" t="s">
        <v>38</v>
      </c>
      <c r="P2889" s="58" t="s">
        <v>38</v>
      </c>
      <c r="Q2889" s="33" t="s">
        <v>207</v>
      </c>
      <c r="R2889" s="14" t="s">
        <v>38</v>
      </c>
      <c r="S2889" s="13" t="s">
        <v>216</v>
      </c>
      <c r="T2889" s="13" t="s">
        <v>217</v>
      </c>
      <c r="U2889" s="33">
        <f t="shared" ca="1" si="540"/>
        <v>45744.56914039352</v>
      </c>
      <c r="V2889" s="13" t="str">
        <f t="shared" si="541"/>
        <v>Bangalore</v>
      </c>
      <c r="W2889" s="13" t="str">
        <f t="shared" si="542"/>
        <v>CLS</v>
      </c>
      <c r="X2889" s="13">
        <f t="shared" si="543"/>
        <v>6</v>
      </c>
      <c r="Y2889" s="13" t="str">
        <f>IFERROR(VLOOKUP(C2889,ReceivingTeam[],2,FALSE),"HelpDesk")</f>
        <v>HelpDesk</v>
      </c>
      <c r="Z2889" s="67">
        <f t="shared" si="544"/>
        <v>44887.916666666664</v>
      </c>
      <c r="AA2889" s="68">
        <f t="shared" si="545"/>
        <v>44887</v>
      </c>
      <c r="AB2889" s="69" t="b">
        <f t="shared" si="546"/>
        <v>1</v>
      </c>
      <c r="AC2889" s="70">
        <f t="shared" si="547"/>
        <v>0.5</v>
      </c>
      <c r="AD2889" s="67">
        <f t="shared" si="548"/>
        <v>44887.916666666664</v>
      </c>
      <c r="AE2889" s="67">
        <f>VLOOKUP(V2889,'Branch Wise Work Timelines'!C:G,3,FALSE)+AA2889</f>
        <v>44887.416666666664</v>
      </c>
      <c r="AF2889" s="67">
        <f>IF(V2889="Bangalore",VLOOKUP(V2889,'Branch Wise Work Timelines'!C:G,4,FALSE)+AA2889+1,IF(V2889="Mumbai",VLOOKUP(V2889,'Branch Wise Work Timelines'!C:G,4,FALSE)+AA2889+1,VLOOKUP(V2889,'Branch Wise Work Timelines'!C:G,4,FALSE)+AA2889))</f>
        <v>44888.104166666664</v>
      </c>
      <c r="AG2889" s="67">
        <f>WORKDAY.INTL(AA2889,1,11)+VLOOKUP(V2889,'Branch Wise Work Timelines'!C:G,3,FALSE)</f>
        <v>44888.416666666664</v>
      </c>
      <c r="AH2889" s="69" t="str">
        <f t="shared" ca="1" si="549"/>
        <v>Out of TAT</v>
      </c>
      <c r="AI2889" s="69">
        <f t="shared" ca="1" si="550"/>
        <v>20560</v>
      </c>
      <c r="AJ2889" s="69" t="str">
        <f ca="1">IF(AI2889&lt;0,"0-12",IFERROR(VLOOKUP(AI2889,Breakup[],2,FALSE),"&gt;24"))</f>
        <v>&gt;24</v>
      </c>
      <c r="AK2889" s="69" t="str">
        <f>VLOOKUP(V2889,Master!B:D,3,FALSE)</f>
        <v>South</v>
      </c>
      <c r="AL2889" s="69" t="str">
        <f t="shared" si="551"/>
        <v>Bangalore-CLS</v>
      </c>
    </row>
    <row r="2890" spans="1:38">
      <c r="A2890" s="13" t="s">
        <v>6092</v>
      </c>
      <c r="B2890" s="54">
        <v>44701.542071840297</v>
      </c>
      <c r="C2890" s="13" t="s">
        <v>211</v>
      </c>
      <c r="D2890" s="13">
        <v>888</v>
      </c>
      <c r="E2890" s="13" t="s">
        <v>6093</v>
      </c>
      <c r="F2890" s="13" t="s">
        <v>15</v>
      </c>
      <c r="G2890" s="14">
        <v>1653032881003</v>
      </c>
      <c r="H2890" s="55">
        <v>0.78414351851851805</v>
      </c>
      <c r="I2890" s="33">
        <v>44882.784143518496</v>
      </c>
      <c r="J2890" s="58">
        <v>44882</v>
      </c>
      <c r="K2890" s="13" t="s">
        <v>213</v>
      </c>
      <c r="L2890" s="13" t="s">
        <v>30</v>
      </c>
      <c r="M2890" s="13" t="s">
        <v>75</v>
      </c>
      <c r="N2890" s="13" t="s">
        <v>215</v>
      </c>
      <c r="O2890" s="33" t="s">
        <v>38</v>
      </c>
      <c r="P2890" s="58" t="s">
        <v>38</v>
      </c>
      <c r="Q2890" s="33" t="s">
        <v>207</v>
      </c>
      <c r="R2890" s="14" t="s">
        <v>38</v>
      </c>
      <c r="S2890" s="13" t="s">
        <v>216</v>
      </c>
      <c r="T2890" s="13" t="s">
        <v>217</v>
      </c>
      <c r="U2890" s="33">
        <f t="shared" ca="1" si="540"/>
        <v>45744.56914039352</v>
      </c>
      <c r="V2890" s="13" t="str">
        <f t="shared" si="541"/>
        <v>Bangalore</v>
      </c>
      <c r="W2890" s="13" t="str">
        <f t="shared" si="542"/>
        <v>CLS</v>
      </c>
      <c r="X2890" s="13">
        <f t="shared" si="543"/>
        <v>18</v>
      </c>
      <c r="Y2890" s="13" t="str">
        <f>IFERROR(VLOOKUP(C2890,ReceivingTeam[],2,FALSE),"HelpDesk")</f>
        <v>HelpDesk</v>
      </c>
      <c r="Z2890" s="67">
        <f t="shared" si="544"/>
        <v>44883.596643518496</v>
      </c>
      <c r="AA2890" s="68">
        <f t="shared" si="545"/>
        <v>44882</v>
      </c>
      <c r="AB2890" s="69" t="b">
        <f t="shared" si="546"/>
        <v>1</v>
      </c>
      <c r="AC2890" s="70">
        <f t="shared" si="547"/>
        <v>0.5</v>
      </c>
      <c r="AD2890" s="67">
        <f t="shared" si="548"/>
        <v>44883.596643518496</v>
      </c>
      <c r="AE2890" s="67">
        <f>VLOOKUP(V2890,'Branch Wise Work Timelines'!C:G,3,FALSE)+AA2890</f>
        <v>44882.416666666664</v>
      </c>
      <c r="AF2890" s="67">
        <f>IF(V2890="Bangalore",VLOOKUP(V2890,'Branch Wise Work Timelines'!C:G,4,FALSE)+AA2890+1,IF(V2890="Mumbai",VLOOKUP(V2890,'Branch Wise Work Timelines'!C:G,4,FALSE)+AA2890+1,VLOOKUP(V2890,'Branch Wise Work Timelines'!C:G,4,FALSE)+AA2890))</f>
        <v>44883.104166666664</v>
      </c>
      <c r="AG2890" s="67">
        <f>WORKDAY.INTL(AA2890,1,11)+VLOOKUP(V2890,'Branch Wise Work Timelines'!C:G,3,FALSE)</f>
        <v>44883.416666666664</v>
      </c>
      <c r="AH2890" s="69" t="str">
        <f t="shared" ca="1" si="549"/>
        <v>Out of TAT</v>
      </c>
      <c r="AI2890" s="69">
        <f t="shared" ca="1" si="550"/>
        <v>20664</v>
      </c>
      <c r="AJ2890" s="69" t="str">
        <f ca="1">IF(AI2890&lt;0,"0-12",IFERROR(VLOOKUP(AI2890,Breakup[],2,FALSE),"&gt;24"))</f>
        <v>&gt;24</v>
      </c>
      <c r="AK2890" s="69" t="str">
        <f>VLOOKUP(V2890,Master!B:D,3,FALSE)</f>
        <v>South</v>
      </c>
      <c r="AL2890" s="69" t="str">
        <f t="shared" si="551"/>
        <v>Bangalore-CLS</v>
      </c>
    </row>
    <row r="2891" spans="1:38">
      <c r="A2891" s="13" t="s">
        <v>6094</v>
      </c>
      <c r="B2891" s="54">
        <v>44701.670583136598</v>
      </c>
      <c r="C2891" s="13" t="s">
        <v>372</v>
      </c>
      <c r="D2891" s="13">
        <v>1531</v>
      </c>
      <c r="E2891" s="13" t="s">
        <v>6095</v>
      </c>
      <c r="F2891" s="13" t="s">
        <v>15</v>
      </c>
      <c r="G2891" s="14">
        <v>1653044855569</v>
      </c>
      <c r="H2891" s="55">
        <v>0.36920138888888898</v>
      </c>
      <c r="I2891" s="33">
        <v>44887.369201388901</v>
      </c>
      <c r="J2891" s="58">
        <v>44887</v>
      </c>
      <c r="K2891" s="13" t="s">
        <v>213</v>
      </c>
      <c r="L2891" s="13" t="s">
        <v>30</v>
      </c>
      <c r="M2891" s="13" t="s">
        <v>75</v>
      </c>
      <c r="N2891" s="13" t="s">
        <v>206</v>
      </c>
      <c r="O2891" s="33" t="s">
        <v>38</v>
      </c>
      <c r="P2891" s="58" t="s">
        <v>38</v>
      </c>
      <c r="Q2891" s="33" t="s">
        <v>207</v>
      </c>
      <c r="R2891" s="14" t="s">
        <v>38</v>
      </c>
      <c r="S2891" s="13" t="s">
        <v>208</v>
      </c>
      <c r="T2891" s="13" t="s">
        <v>209</v>
      </c>
      <c r="U2891" s="33">
        <f t="shared" ca="1" si="540"/>
        <v>45744.56914039352</v>
      </c>
      <c r="V2891" s="13" t="str">
        <f t="shared" si="541"/>
        <v>Bangalore</v>
      </c>
      <c r="W2891" s="13" t="str">
        <f t="shared" si="542"/>
        <v>CLS</v>
      </c>
      <c r="X2891" s="13">
        <f t="shared" si="543"/>
        <v>8</v>
      </c>
      <c r="Y2891" s="13" t="str">
        <f>IFERROR(VLOOKUP(C2891,ReceivingTeam[],2,FALSE),"HelpDesk")</f>
        <v>HelpDesk</v>
      </c>
      <c r="Z2891" s="67">
        <f t="shared" si="544"/>
        <v>44887.916666666664</v>
      </c>
      <c r="AA2891" s="68">
        <f t="shared" si="545"/>
        <v>44887</v>
      </c>
      <c r="AB2891" s="69" t="b">
        <f t="shared" si="546"/>
        <v>1</v>
      </c>
      <c r="AC2891" s="70">
        <f t="shared" si="547"/>
        <v>0.5</v>
      </c>
      <c r="AD2891" s="67">
        <f t="shared" si="548"/>
        <v>44887.916666666664</v>
      </c>
      <c r="AE2891" s="67">
        <f>VLOOKUP(V2891,'Branch Wise Work Timelines'!C:G,3,FALSE)+AA2891</f>
        <v>44887.416666666664</v>
      </c>
      <c r="AF2891" s="67">
        <f>IF(V2891="Bangalore",VLOOKUP(V2891,'Branch Wise Work Timelines'!C:G,4,FALSE)+AA2891+1,IF(V2891="Mumbai",VLOOKUP(V2891,'Branch Wise Work Timelines'!C:G,4,FALSE)+AA2891+1,VLOOKUP(V2891,'Branch Wise Work Timelines'!C:G,4,FALSE)+AA2891))</f>
        <v>44888.104166666664</v>
      </c>
      <c r="AG2891" s="67">
        <f>WORKDAY.INTL(AA2891,1,11)+VLOOKUP(V2891,'Branch Wise Work Timelines'!C:G,3,FALSE)</f>
        <v>44888.416666666664</v>
      </c>
      <c r="AH2891" s="69" t="str">
        <f t="shared" ca="1" si="549"/>
        <v>Out of TAT</v>
      </c>
      <c r="AI2891" s="69">
        <f t="shared" ca="1" si="550"/>
        <v>20560</v>
      </c>
      <c r="AJ2891" s="69" t="str">
        <f ca="1">IF(AI2891&lt;0,"0-12",IFERROR(VLOOKUP(AI2891,Breakup[],2,FALSE),"&gt;24"))</f>
        <v>&gt;24</v>
      </c>
      <c r="AK2891" s="69" t="str">
        <f>VLOOKUP(V2891,Master!B:D,3,FALSE)</f>
        <v>South</v>
      </c>
      <c r="AL2891" s="69" t="str">
        <f t="shared" si="551"/>
        <v>Bangalore-CLS</v>
      </c>
    </row>
    <row r="2892" spans="1:38">
      <c r="A2892" s="13" t="s">
        <v>6096</v>
      </c>
      <c r="B2892" s="54">
        <v>44701.671631747697</v>
      </c>
      <c r="C2892" s="13" t="s">
        <v>372</v>
      </c>
      <c r="D2892" s="13">
        <v>1921</v>
      </c>
      <c r="E2892" s="13" t="s">
        <v>6097</v>
      </c>
      <c r="F2892" s="13" t="s">
        <v>15</v>
      </c>
      <c r="G2892" s="14">
        <v>1653044855569</v>
      </c>
      <c r="H2892" s="55">
        <v>0.23790509259259299</v>
      </c>
      <c r="I2892" s="33">
        <v>44891.237905092603</v>
      </c>
      <c r="J2892" s="58">
        <v>44891</v>
      </c>
      <c r="K2892" s="13" t="s">
        <v>213</v>
      </c>
      <c r="L2892" s="13" t="s">
        <v>30</v>
      </c>
      <c r="M2892" s="13" t="s">
        <v>75</v>
      </c>
      <c r="N2892" s="13" t="s">
        <v>206</v>
      </c>
      <c r="O2892" s="33">
        <v>44891.354074074101</v>
      </c>
      <c r="P2892" s="58">
        <v>44891</v>
      </c>
      <c r="Q2892" s="33" t="s">
        <v>237</v>
      </c>
      <c r="R2892" s="14">
        <v>572</v>
      </c>
      <c r="S2892" s="13" t="s">
        <v>208</v>
      </c>
      <c r="T2892" s="13" t="s">
        <v>209</v>
      </c>
      <c r="U2892" s="33">
        <f t="shared" ca="1" si="540"/>
        <v>45744.56914039352</v>
      </c>
      <c r="V2892" s="13" t="str">
        <f t="shared" si="541"/>
        <v>Bangalore</v>
      </c>
      <c r="W2892" s="13" t="str">
        <f t="shared" si="542"/>
        <v>CLS</v>
      </c>
      <c r="X2892" s="13">
        <f t="shared" si="543"/>
        <v>5</v>
      </c>
      <c r="Y2892" s="13" t="str">
        <f>IFERROR(VLOOKUP(C2892,ReceivingTeam[],2,FALSE),"HelpDesk")</f>
        <v>HelpDesk</v>
      </c>
      <c r="Z2892" s="67">
        <f t="shared" si="544"/>
        <v>44891.916666666664</v>
      </c>
      <c r="AA2892" s="68">
        <f t="shared" si="545"/>
        <v>44891</v>
      </c>
      <c r="AB2892" s="69" t="b">
        <f t="shared" si="546"/>
        <v>1</v>
      </c>
      <c r="AC2892" s="70">
        <f t="shared" si="547"/>
        <v>0.5</v>
      </c>
      <c r="AD2892" s="67">
        <f t="shared" si="548"/>
        <v>44891.916666666664</v>
      </c>
      <c r="AE2892" s="67">
        <f>VLOOKUP(V2892,'Branch Wise Work Timelines'!C:G,3,FALSE)+AA2892</f>
        <v>44891.416666666664</v>
      </c>
      <c r="AF2892" s="67">
        <f>IF(V2892="Bangalore",VLOOKUP(V2892,'Branch Wise Work Timelines'!C:G,4,FALSE)+AA2892+1,IF(V2892="Mumbai",VLOOKUP(V2892,'Branch Wise Work Timelines'!C:G,4,FALSE)+AA2892+1,VLOOKUP(V2892,'Branch Wise Work Timelines'!C:G,4,FALSE)+AA2892))</f>
        <v>44892.104166666664</v>
      </c>
      <c r="AG2892" s="67">
        <f>WORKDAY.INTL(AA2892,1,11)+VLOOKUP(V2892,'Branch Wise Work Timelines'!C:G,3,FALSE)</f>
        <v>44893.416666666664</v>
      </c>
      <c r="AH2892" s="69" t="str">
        <f t="shared" si="549"/>
        <v>Met</v>
      </c>
      <c r="AI2892" s="69">
        <f t="shared" ca="1" si="550"/>
        <v>20464</v>
      </c>
      <c r="AJ2892" s="69" t="str">
        <f ca="1">IF(AI2892&lt;0,"0-12",IFERROR(VLOOKUP(AI2892,Breakup[],2,FALSE),"&gt;24"))</f>
        <v>&gt;24</v>
      </c>
      <c r="AK2892" s="69" t="str">
        <f>VLOOKUP(V2892,Master!B:D,3,FALSE)</f>
        <v>South</v>
      </c>
      <c r="AL2892" s="69" t="str">
        <f t="shared" si="551"/>
        <v>Bangalore-CLS</v>
      </c>
    </row>
    <row r="2893" spans="1:38">
      <c r="A2893" s="13" t="s">
        <v>6098</v>
      </c>
      <c r="B2893" s="54">
        <v>44701.563754861098</v>
      </c>
      <c r="C2893" s="13" t="s">
        <v>558</v>
      </c>
      <c r="D2893" s="13">
        <v>775</v>
      </c>
      <c r="E2893" s="13" t="s">
        <v>6099</v>
      </c>
      <c r="F2893" s="13" t="s">
        <v>33</v>
      </c>
      <c r="G2893" s="14">
        <v>1653037600168</v>
      </c>
      <c r="H2893" s="55">
        <v>0.38603009259259302</v>
      </c>
      <c r="I2893" s="33">
        <v>44886.386030092603</v>
      </c>
      <c r="J2893" s="58">
        <v>44886</v>
      </c>
      <c r="K2893" s="13" t="s">
        <v>213</v>
      </c>
      <c r="L2893" s="13" t="s">
        <v>30</v>
      </c>
      <c r="M2893" s="13" t="s">
        <v>282</v>
      </c>
      <c r="N2893" s="13" t="s">
        <v>206</v>
      </c>
      <c r="O2893" s="33" t="s">
        <v>38</v>
      </c>
      <c r="P2893" s="58" t="s">
        <v>38</v>
      </c>
      <c r="Q2893" s="33" t="s">
        <v>207</v>
      </c>
      <c r="R2893" s="14" t="s">
        <v>38</v>
      </c>
      <c r="S2893" s="13" t="s">
        <v>208</v>
      </c>
      <c r="T2893" s="13" t="s">
        <v>209</v>
      </c>
      <c r="U2893" s="33">
        <f t="shared" ca="1" si="540"/>
        <v>45744.56914039352</v>
      </c>
      <c r="V2893" s="13" t="str">
        <f t="shared" si="541"/>
        <v>Bangalore</v>
      </c>
      <c r="W2893" s="13" t="str">
        <f t="shared" si="542"/>
        <v>RI</v>
      </c>
      <c r="X2893" s="13">
        <f t="shared" si="543"/>
        <v>9</v>
      </c>
      <c r="Y2893" s="13" t="str">
        <f>IFERROR(VLOOKUP(C2893,ReceivingTeam[],2,FALSE),"HelpDesk")</f>
        <v>HelpDesk</v>
      </c>
      <c r="Z2893" s="67">
        <f t="shared" si="544"/>
        <v>44886.916666666664</v>
      </c>
      <c r="AA2893" s="68">
        <f t="shared" si="545"/>
        <v>44886</v>
      </c>
      <c r="AB2893" s="69" t="b">
        <f t="shared" si="546"/>
        <v>1</v>
      </c>
      <c r="AC2893" s="70">
        <f t="shared" si="547"/>
        <v>0.5</v>
      </c>
      <c r="AD2893" s="67">
        <f t="shared" si="548"/>
        <v>44886.916666666664</v>
      </c>
      <c r="AE2893" s="67">
        <f>VLOOKUP(V2893,'Branch Wise Work Timelines'!C:G,3,FALSE)+AA2893</f>
        <v>44886.416666666664</v>
      </c>
      <c r="AF2893" s="67">
        <f>IF(V2893="Bangalore",VLOOKUP(V2893,'Branch Wise Work Timelines'!C:G,4,FALSE)+AA2893+1,IF(V2893="Mumbai",VLOOKUP(V2893,'Branch Wise Work Timelines'!C:G,4,FALSE)+AA2893+1,VLOOKUP(V2893,'Branch Wise Work Timelines'!C:G,4,FALSE)+AA2893))</f>
        <v>44887.104166666664</v>
      </c>
      <c r="AG2893" s="67">
        <f>WORKDAY.INTL(AA2893,1,11)+VLOOKUP(V2893,'Branch Wise Work Timelines'!C:G,3,FALSE)</f>
        <v>44887.416666666664</v>
      </c>
      <c r="AH2893" s="69" t="str">
        <f t="shared" ca="1" si="549"/>
        <v>Out of TAT</v>
      </c>
      <c r="AI2893" s="69">
        <f t="shared" ca="1" si="550"/>
        <v>20584</v>
      </c>
      <c r="AJ2893" s="69" t="str">
        <f ca="1">IF(AI2893&lt;0,"0-12",IFERROR(VLOOKUP(AI2893,Breakup[],2,FALSE),"&gt;24"))</f>
        <v>&gt;24</v>
      </c>
      <c r="AK2893" s="69" t="str">
        <f>VLOOKUP(V2893,Master!B:D,3,FALSE)</f>
        <v>South</v>
      </c>
      <c r="AL2893" s="69" t="str">
        <f t="shared" si="551"/>
        <v>Bangalore</v>
      </c>
    </row>
    <row r="2894" spans="1:38">
      <c r="A2894" s="13" t="s">
        <v>6100</v>
      </c>
      <c r="B2894" s="54">
        <v>44701.541834456002</v>
      </c>
      <c r="C2894" s="13" t="s">
        <v>219</v>
      </c>
      <c r="D2894" s="13">
        <v>1707</v>
      </c>
      <c r="E2894" s="13" t="s">
        <v>6101</v>
      </c>
      <c r="F2894" s="13" t="s">
        <v>15</v>
      </c>
      <c r="G2894" s="14">
        <v>1653031432017</v>
      </c>
      <c r="H2894" s="55">
        <v>7.8923611111111097E-2</v>
      </c>
      <c r="I2894" s="33">
        <v>44883.078923611101</v>
      </c>
      <c r="J2894" s="58">
        <v>44883</v>
      </c>
      <c r="K2894" s="13" t="s">
        <v>213</v>
      </c>
      <c r="L2894" s="13" t="s">
        <v>30</v>
      </c>
      <c r="M2894" s="13" t="s">
        <v>75</v>
      </c>
      <c r="N2894" s="13" t="s">
        <v>206</v>
      </c>
      <c r="O2894" s="33" t="s">
        <v>38</v>
      </c>
      <c r="P2894" s="58" t="s">
        <v>38</v>
      </c>
      <c r="Q2894" s="33" t="s">
        <v>207</v>
      </c>
      <c r="R2894" s="14" t="s">
        <v>38</v>
      </c>
      <c r="S2894" s="13" t="s">
        <v>216</v>
      </c>
      <c r="T2894" s="13" t="s">
        <v>217</v>
      </c>
      <c r="U2894" s="33">
        <f t="shared" ca="1" si="540"/>
        <v>45744.56914039352</v>
      </c>
      <c r="V2894" s="13" t="str">
        <f t="shared" si="541"/>
        <v>Bangalore</v>
      </c>
      <c r="W2894" s="13" t="str">
        <f t="shared" si="542"/>
        <v>CLS</v>
      </c>
      <c r="X2894" s="13">
        <f t="shared" si="543"/>
        <v>1</v>
      </c>
      <c r="Y2894" s="13" t="str">
        <f>IFERROR(VLOOKUP(C2894,ReceivingTeam[],2,FALSE),"HelpDesk")</f>
        <v>HelpDesk</v>
      </c>
      <c r="Z2894" s="67">
        <f t="shared" si="544"/>
        <v>44883.916666666664</v>
      </c>
      <c r="AA2894" s="68">
        <f t="shared" si="545"/>
        <v>44883</v>
      </c>
      <c r="AB2894" s="69" t="b">
        <f t="shared" si="546"/>
        <v>1</v>
      </c>
      <c r="AC2894" s="70">
        <f t="shared" si="547"/>
        <v>0.5</v>
      </c>
      <c r="AD2894" s="67">
        <f t="shared" si="548"/>
        <v>44883.916666666664</v>
      </c>
      <c r="AE2894" s="67">
        <f>VLOOKUP(V2894,'Branch Wise Work Timelines'!C:G,3,FALSE)+AA2894</f>
        <v>44883.416666666664</v>
      </c>
      <c r="AF2894" s="67">
        <f>IF(V2894="Bangalore",VLOOKUP(V2894,'Branch Wise Work Timelines'!C:G,4,FALSE)+AA2894+1,IF(V2894="Mumbai",VLOOKUP(V2894,'Branch Wise Work Timelines'!C:G,4,FALSE)+AA2894+1,VLOOKUP(V2894,'Branch Wise Work Timelines'!C:G,4,FALSE)+AA2894))</f>
        <v>44884.104166666664</v>
      </c>
      <c r="AG2894" s="67">
        <f>WORKDAY.INTL(AA2894,1,11)+VLOOKUP(V2894,'Branch Wise Work Timelines'!C:G,3,FALSE)</f>
        <v>44884.416666666664</v>
      </c>
      <c r="AH2894" s="69" t="str">
        <f t="shared" ca="1" si="549"/>
        <v>Out of TAT</v>
      </c>
      <c r="AI2894" s="69">
        <f t="shared" ca="1" si="550"/>
        <v>20656</v>
      </c>
      <c r="AJ2894" s="69" t="str">
        <f ca="1">IF(AI2894&lt;0,"0-12",IFERROR(VLOOKUP(AI2894,Breakup[],2,FALSE),"&gt;24"))</f>
        <v>&gt;24</v>
      </c>
      <c r="AK2894" s="69" t="str">
        <f>VLOOKUP(V2894,Master!B:D,3,FALSE)</f>
        <v>South</v>
      </c>
      <c r="AL2894" s="69" t="str">
        <f t="shared" si="551"/>
        <v>Bangalore-CLS</v>
      </c>
    </row>
    <row r="2895" spans="1:38">
      <c r="A2895" s="13" t="s">
        <v>6102</v>
      </c>
      <c r="B2895" s="54">
        <v>44701.666409224497</v>
      </c>
      <c r="C2895" s="13" t="s">
        <v>989</v>
      </c>
      <c r="D2895" s="13">
        <v>1002</v>
      </c>
      <c r="E2895" s="13" t="s">
        <v>6103</v>
      </c>
      <c r="F2895" s="13" t="s">
        <v>33</v>
      </c>
      <c r="G2895" s="14">
        <v>1653042753296</v>
      </c>
      <c r="H2895" s="55">
        <v>0.33672453703703698</v>
      </c>
      <c r="I2895" s="33">
        <v>44882.336724537003</v>
      </c>
      <c r="J2895" s="58">
        <v>44882</v>
      </c>
      <c r="K2895" s="13" t="s">
        <v>213</v>
      </c>
      <c r="L2895" s="13" t="s">
        <v>30</v>
      </c>
      <c r="M2895" s="13" t="s">
        <v>282</v>
      </c>
      <c r="N2895" s="13" t="s">
        <v>206</v>
      </c>
      <c r="O2895" s="33" t="s">
        <v>38</v>
      </c>
      <c r="P2895" s="58" t="s">
        <v>38</v>
      </c>
      <c r="Q2895" s="33" t="s">
        <v>207</v>
      </c>
      <c r="R2895" s="14" t="s">
        <v>38</v>
      </c>
      <c r="S2895" s="13" t="s">
        <v>216</v>
      </c>
      <c r="T2895" s="13" t="s">
        <v>217</v>
      </c>
      <c r="U2895" s="33">
        <f t="shared" ca="1" si="540"/>
        <v>45744.56914039352</v>
      </c>
      <c r="V2895" s="13" t="str">
        <f t="shared" si="541"/>
        <v>Bangalore</v>
      </c>
      <c r="W2895" s="13" t="str">
        <f t="shared" si="542"/>
        <v>RI</v>
      </c>
      <c r="X2895" s="13">
        <f t="shared" si="543"/>
        <v>8</v>
      </c>
      <c r="Y2895" s="13" t="str">
        <f>IFERROR(VLOOKUP(C2895,ReceivingTeam[],2,FALSE),"HelpDesk")</f>
        <v>HelpDesk</v>
      </c>
      <c r="Z2895" s="67">
        <f t="shared" si="544"/>
        <v>44882.916666666664</v>
      </c>
      <c r="AA2895" s="68">
        <f t="shared" si="545"/>
        <v>44882</v>
      </c>
      <c r="AB2895" s="69" t="b">
        <f t="shared" si="546"/>
        <v>1</v>
      </c>
      <c r="AC2895" s="70">
        <f t="shared" si="547"/>
        <v>0.5</v>
      </c>
      <c r="AD2895" s="67">
        <f t="shared" si="548"/>
        <v>44882.916666666664</v>
      </c>
      <c r="AE2895" s="67">
        <f>VLOOKUP(V2895,'Branch Wise Work Timelines'!C:G,3,FALSE)+AA2895</f>
        <v>44882.416666666664</v>
      </c>
      <c r="AF2895" s="67">
        <f>IF(V2895="Bangalore",VLOOKUP(V2895,'Branch Wise Work Timelines'!C:G,4,FALSE)+AA2895+1,IF(V2895="Mumbai",VLOOKUP(V2895,'Branch Wise Work Timelines'!C:G,4,FALSE)+AA2895+1,VLOOKUP(V2895,'Branch Wise Work Timelines'!C:G,4,FALSE)+AA2895))</f>
        <v>44883.104166666664</v>
      </c>
      <c r="AG2895" s="67">
        <f>WORKDAY.INTL(AA2895,1,11)+VLOOKUP(V2895,'Branch Wise Work Timelines'!C:G,3,FALSE)</f>
        <v>44883.416666666664</v>
      </c>
      <c r="AH2895" s="69" t="str">
        <f t="shared" ca="1" si="549"/>
        <v>Out of TAT</v>
      </c>
      <c r="AI2895" s="69">
        <f t="shared" ca="1" si="550"/>
        <v>20680</v>
      </c>
      <c r="AJ2895" s="69" t="str">
        <f ca="1">IF(AI2895&lt;0,"0-12",IFERROR(VLOOKUP(AI2895,Breakup[],2,FALSE),"&gt;24"))</f>
        <v>&gt;24</v>
      </c>
      <c r="AK2895" s="69" t="str">
        <f>VLOOKUP(V2895,Master!B:D,3,FALSE)</f>
        <v>South</v>
      </c>
      <c r="AL2895" s="69" t="str">
        <f t="shared" si="551"/>
        <v>Bangalore</v>
      </c>
    </row>
    <row r="2896" spans="1:38">
      <c r="A2896" s="13" t="s">
        <v>6104</v>
      </c>
      <c r="B2896" s="54">
        <v>44701.652131713003</v>
      </c>
      <c r="C2896" s="13" t="s">
        <v>211</v>
      </c>
      <c r="D2896" s="13">
        <v>1937</v>
      </c>
      <c r="E2896" s="13" t="s">
        <v>6105</v>
      </c>
      <c r="F2896" s="13" t="s">
        <v>15</v>
      </c>
      <c r="G2896" s="14">
        <v>1653041711052</v>
      </c>
      <c r="H2896" s="55">
        <v>0.56584490740740701</v>
      </c>
      <c r="I2896" s="33">
        <v>44882.565844907404</v>
      </c>
      <c r="J2896" s="58">
        <v>44882</v>
      </c>
      <c r="K2896" s="13" t="s">
        <v>213</v>
      </c>
      <c r="L2896" s="13" t="s">
        <v>30</v>
      </c>
      <c r="M2896" s="13" t="s">
        <v>214</v>
      </c>
      <c r="N2896" s="13" t="s">
        <v>206</v>
      </c>
      <c r="O2896" s="33" t="s">
        <v>38</v>
      </c>
      <c r="P2896" s="58" t="s">
        <v>38</v>
      </c>
      <c r="Q2896" s="33" t="s">
        <v>207</v>
      </c>
      <c r="R2896" s="14" t="s">
        <v>38</v>
      </c>
      <c r="S2896" s="13" t="s">
        <v>216</v>
      </c>
      <c r="T2896" s="13" t="s">
        <v>217</v>
      </c>
      <c r="U2896" s="33">
        <f t="shared" ca="1" si="540"/>
        <v>45744.56914039352</v>
      </c>
      <c r="V2896" s="13" t="str">
        <f t="shared" si="541"/>
        <v>Bangalore</v>
      </c>
      <c r="W2896" s="13" t="str">
        <f t="shared" si="542"/>
        <v>CLS</v>
      </c>
      <c r="X2896" s="13">
        <f t="shared" si="543"/>
        <v>13</v>
      </c>
      <c r="Y2896" s="13" t="str">
        <f>IFERROR(VLOOKUP(C2896,ReceivingTeam[],2,FALSE),"HelpDesk")</f>
        <v>HelpDesk</v>
      </c>
      <c r="Z2896" s="67">
        <f t="shared" si="544"/>
        <v>44883.065844907404</v>
      </c>
      <c r="AA2896" s="68">
        <f t="shared" si="545"/>
        <v>44882</v>
      </c>
      <c r="AB2896" s="69" t="b">
        <f t="shared" si="546"/>
        <v>1</v>
      </c>
      <c r="AC2896" s="70">
        <f t="shared" si="547"/>
        <v>0.5</v>
      </c>
      <c r="AD2896" s="67">
        <f t="shared" si="548"/>
        <v>44883.065844907404</v>
      </c>
      <c r="AE2896" s="67">
        <f>VLOOKUP(V2896,'Branch Wise Work Timelines'!C:G,3,FALSE)+AA2896</f>
        <v>44882.416666666664</v>
      </c>
      <c r="AF2896" s="67">
        <f>IF(V2896="Bangalore",VLOOKUP(V2896,'Branch Wise Work Timelines'!C:G,4,FALSE)+AA2896+1,IF(V2896="Mumbai",VLOOKUP(V2896,'Branch Wise Work Timelines'!C:G,4,FALSE)+AA2896+1,VLOOKUP(V2896,'Branch Wise Work Timelines'!C:G,4,FALSE)+AA2896))</f>
        <v>44883.104166666664</v>
      </c>
      <c r="AG2896" s="67">
        <f>WORKDAY.INTL(AA2896,1,11)+VLOOKUP(V2896,'Branch Wise Work Timelines'!C:G,3,FALSE)</f>
        <v>44883.416666666664</v>
      </c>
      <c r="AH2896" s="69" t="str">
        <f t="shared" ca="1" si="549"/>
        <v>Out of TAT</v>
      </c>
      <c r="AI2896" s="69">
        <f t="shared" ca="1" si="550"/>
        <v>20677</v>
      </c>
      <c r="AJ2896" s="69" t="str">
        <f ca="1">IF(AI2896&lt;0,"0-12",IFERROR(VLOOKUP(AI2896,Breakup[],2,FALSE),"&gt;24"))</f>
        <v>&gt;24</v>
      </c>
      <c r="AK2896" s="69" t="str">
        <f>VLOOKUP(V2896,Master!B:D,3,FALSE)</f>
        <v>South</v>
      </c>
      <c r="AL2896" s="69" t="str">
        <f t="shared" si="551"/>
        <v>Bangalore-CLS</v>
      </c>
    </row>
    <row r="2897" spans="1:38">
      <c r="A2897" s="13" t="s">
        <v>6106</v>
      </c>
      <c r="B2897" s="54">
        <v>44701.569152349497</v>
      </c>
      <c r="C2897" s="13" t="s">
        <v>113</v>
      </c>
      <c r="D2897" s="13">
        <v>1971</v>
      </c>
      <c r="E2897" s="13" t="s">
        <v>6107</v>
      </c>
      <c r="F2897" s="13" t="s">
        <v>33</v>
      </c>
      <c r="G2897" s="14">
        <v>1653036381719</v>
      </c>
      <c r="H2897" s="55">
        <v>0.51849537037036997</v>
      </c>
      <c r="I2897" s="33">
        <v>44889.518495370401</v>
      </c>
      <c r="J2897" s="58">
        <v>44889</v>
      </c>
      <c r="K2897" s="13" t="s">
        <v>263</v>
      </c>
      <c r="L2897" s="13" t="s">
        <v>69</v>
      </c>
      <c r="M2897" s="13" t="s">
        <v>101</v>
      </c>
      <c r="N2897" s="13" t="s">
        <v>206</v>
      </c>
      <c r="O2897" s="33" t="s">
        <v>38</v>
      </c>
      <c r="P2897" s="58" t="s">
        <v>38</v>
      </c>
      <c r="Q2897" s="33" t="s">
        <v>207</v>
      </c>
      <c r="R2897" s="14" t="s">
        <v>38</v>
      </c>
      <c r="S2897" s="13" t="s">
        <v>208</v>
      </c>
      <c r="T2897" s="13" t="s">
        <v>209</v>
      </c>
      <c r="U2897" s="33">
        <f t="shared" ca="1" si="540"/>
        <v>45744.56914039352</v>
      </c>
      <c r="V2897" s="13" t="str">
        <f t="shared" si="541"/>
        <v>Mumbai</v>
      </c>
      <c r="W2897" s="13" t="str">
        <f t="shared" si="542"/>
        <v>RI</v>
      </c>
      <c r="X2897" s="13">
        <f t="shared" si="543"/>
        <v>12</v>
      </c>
      <c r="Y2897" s="13" t="str">
        <f>IFERROR(VLOOKUP(C2897,ReceivingTeam[],2,FALSE),"HelpDesk")</f>
        <v>Branch office</v>
      </c>
      <c r="Z2897" s="67">
        <f t="shared" si="544"/>
        <v>44890.018495370401</v>
      </c>
      <c r="AA2897" s="68">
        <f t="shared" si="545"/>
        <v>44889</v>
      </c>
      <c r="AB2897" s="69" t="b">
        <f t="shared" si="546"/>
        <v>1</v>
      </c>
      <c r="AC2897" s="70">
        <f t="shared" si="547"/>
        <v>0.5</v>
      </c>
      <c r="AD2897" s="67">
        <f t="shared" si="548"/>
        <v>44890.018495370401</v>
      </c>
      <c r="AE2897" s="67">
        <f>VLOOKUP(V2897,'Branch Wise Work Timelines'!C:G,3,FALSE)+AA2897</f>
        <v>44889.416666666664</v>
      </c>
      <c r="AF2897" s="67">
        <f>IF(V2897="Bangalore",VLOOKUP(V2897,'Branch Wise Work Timelines'!C:G,4,FALSE)+AA2897+1,IF(V2897="Mumbai",VLOOKUP(V2897,'Branch Wise Work Timelines'!C:G,4,FALSE)+AA2897+1,VLOOKUP(V2897,'Branch Wise Work Timelines'!C:G,4,FALSE)+AA2897))</f>
        <v>44890.25</v>
      </c>
      <c r="AG2897" s="67">
        <f>WORKDAY.INTL(AA2897,1,11)+VLOOKUP(V2897,'Branch Wise Work Timelines'!C:G,3,FALSE)</f>
        <v>44890.416666666664</v>
      </c>
      <c r="AH2897" s="69" t="str">
        <f t="shared" ca="1" si="549"/>
        <v>Out of TAT</v>
      </c>
      <c r="AI2897" s="69">
        <f t="shared" ca="1" si="550"/>
        <v>20510</v>
      </c>
      <c r="AJ2897" s="69" t="str">
        <f ca="1">IF(AI2897&lt;0,"0-12",IFERROR(VLOOKUP(AI2897,Breakup[],2,FALSE),"&gt;24"))</f>
        <v>&gt;24</v>
      </c>
      <c r="AK2897" s="69" t="str">
        <f>VLOOKUP(V2897,Master!B:D,3,FALSE)</f>
        <v>East</v>
      </c>
      <c r="AL2897" s="69" t="str">
        <f t="shared" si="551"/>
        <v>Mumbai</v>
      </c>
    </row>
    <row r="2898" spans="1:38">
      <c r="A2898" s="13" t="s">
        <v>6108</v>
      </c>
      <c r="B2898" s="54">
        <v>44701.569797106502</v>
      </c>
      <c r="C2898" s="13" t="s">
        <v>113</v>
      </c>
      <c r="D2898" s="13">
        <v>856</v>
      </c>
      <c r="E2898" s="13" t="s">
        <v>6109</v>
      </c>
      <c r="F2898" s="13" t="s">
        <v>33</v>
      </c>
      <c r="G2898" s="14">
        <v>1653036381719</v>
      </c>
      <c r="H2898" s="55">
        <v>0.82134259259259301</v>
      </c>
      <c r="I2898" s="33">
        <v>44881.821342592601</v>
      </c>
      <c r="J2898" s="58">
        <v>44881</v>
      </c>
      <c r="K2898" s="13" t="s">
        <v>263</v>
      </c>
      <c r="L2898" s="13" t="s">
        <v>69</v>
      </c>
      <c r="M2898" s="13" t="s">
        <v>101</v>
      </c>
      <c r="N2898" s="13" t="s">
        <v>206</v>
      </c>
      <c r="O2898" s="33" t="s">
        <v>38</v>
      </c>
      <c r="P2898" s="58" t="s">
        <v>38</v>
      </c>
      <c r="Q2898" s="33" t="s">
        <v>207</v>
      </c>
      <c r="R2898" s="14" t="s">
        <v>38</v>
      </c>
      <c r="S2898" s="13" t="s">
        <v>208</v>
      </c>
      <c r="T2898" s="13" t="s">
        <v>209</v>
      </c>
      <c r="U2898" s="33">
        <f t="shared" ca="1" si="540"/>
        <v>45744.56914039352</v>
      </c>
      <c r="V2898" s="13" t="str">
        <f t="shared" si="541"/>
        <v>Mumbai</v>
      </c>
      <c r="W2898" s="13" t="str">
        <f t="shared" si="542"/>
        <v>RI</v>
      </c>
      <c r="X2898" s="13">
        <f t="shared" si="543"/>
        <v>19</v>
      </c>
      <c r="Y2898" s="13" t="str">
        <f>IFERROR(VLOOKUP(C2898,ReceivingTeam[],2,FALSE),"HelpDesk")</f>
        <v>Branch office</v>
      </c>
      <c r="Z2898" s="67">
        <f t="shared" si="544"/>
        <v>44882.488009259265</v>
      </c>
      <c r="AA2898" s="68">
        <f t="shared" si="545"/>
        <v>44881</v>
      </c>
      <c r="AB2898" s="69" t="b">
        <f t="shared" si="546"/>
        <v>1</v>
      </c>
      <c r="AC2898" s="70">
        <f t="shared" si="547"/>
        <v>0.5</v>
      </c>
      <c r="AD2898" s="67">
        <f t="shared" si="548"/>
        <v>44882.488009259265</v>
      </c>
      <c r="AE2898" s="67">
        <f>VLOOKUP(V2898,'Branch Wise Work Timelines'!C:G,3,FALSE)+AA2898</f>
        <v>44881.416666666664</v>
      </c>
      <c r="AF2898" s="67">
        <f>IF(V2898="Bangalore",VLOOKUP(V2898,'Branch Wise Work Timelines'!C:G,4,FALSE)+AA2898+1,IF(V2898="Mumbai",VLOOKUP(V2898,'Branch Wise Work Timelines'!C:G,4,FALSE)+AA2898+1,VLOOKUP(V2898,'Branch Wise Work Timelines'!C:G,4,FALSE)+AA2898))</f>
        <v>44882.25</v>
      </c>
      <c r="AG2898" s="67">
        <f>WORKDAY.INTL(AA2898,1,11)+VLOOKUP(V2898,'Branch Wise Work Timelines'!C:G,3,FALSE)</f>
        <v>44882.416666666664</v>
      </c>
      <c r="AH2898" s="69" t="str">
        <f t="shared" ca="1" si="549"/>
        <v>Out of TAT</v>
      </c>
      <c r="AI2898" s="69">
        <f t="shared" ca="1" si="550"/>
        <v>20690</v>
      </c>
      <c r="AJ2898" s="69" t="str">
        <f ca="1">IF(AI2898&lt;0,"0-12",IFERROR(VLOOKUP(AI2898,Breakup[],2,FALSE),"&gt;24"))</f>
        <v>&gt;24</v>
      </c>
      <c r="AK2898" s="69" t="str">
        <f>VLOOKUP(V2898,Master!B:D,3,FALSE)</f>
        <v>East</v>
      </c>
      <c r="AL2898" s="69" t="str">
        <f t="shared" si="551"/>
        <v>Mumbai</v>
      </c>
    </row>
    <row r="2899" spans="1:38">
      <c r="A2899" s="13" t="s">
        <v>6110</v>
      </c>
      <c r="B2899" s="54">
        <v>44701.644175578702</v>
      </c>
      <c r="C2899" s="13" t="s">
        <v>599</v>
      </c>
      <c r="D2899" s="13">
        <v>681</v>
      </c>
      <c r="E2899" s="13" t="s">
        <v>6111</v>
      </c>
      <c r="F2899" s="13" t="s">
        <v>33</v>
      </c>
      <c r="G2899" s="14">
        <v>1653044260842</v>
      </c>
      <c r="H2899" s="55">
        <v>7.1041666666666697E-2</v>
      </c>
      <c r="I2899" s="33">
        <v>44882.071041666699</v>
      </c>
      <c r="J2899" s="58">
        <v>44882</v>
      </c>
      <c r="K2899" s="13" t="s">
        <v>213</v>
      </c>
      <c r="L2899" s="13" t="s">
        <v>30</v>
      </c>
      <c r="M2899" s="13" t="s">
        <v>282</v>
      </c>
      <c r="N2899" s="13" t="s">
        <v>215</v>
      </c>
      <c r="O2899" s="33" t="s">
        <v>38</v>
      </c>
      <c r="P2899" s="58" t="s">
        <v>38</v>
      </c>
      <c r="Q2899" s="33" t="s">
        <v>207</v>
      </c>
      <c r="R2899" s="14" t="s">
        <v>38</v>
      </c>
      <c r="S2899" s="13" t="s">
        <v>216</v>
      </c>
      <c r="T2899" s="13" t="s">
        <v>217</v>
      </c>
      <c r="U2899" s="33">
        <f t="shared" ca="1" si="540"/>
        <v>45744.56914039352</v>
      </c>
      <c r="V2899" s="13" t="str">
        <f t="shared" si="541"/>
        <v>Bangalore</v>
      </c>
      <c r="W2899" s="13" t="str">
        <f t="shared" si="542"/>
        <v>RI</v>
      </c>
      <c r="X2899" s="13">
        <f t="shared" si="543"/>
        <v>1</v>
      </c>
      <c r="Y2899" s="13" t="str">
        <f>IFERROR(VLOOKUP(C2899,ReceivingTeam[],2,FALSE),"HelpDesk")</f>
        <v>HelpDesk</v>
      </c>
      <c r="Z2899" s="67">
        <f t="shared" si="544"/>
        <v>44882.916666666664</v>
      </c>
      <c r="AA2899" s="68">
        <f t="shared" si="545"/>
        <v>44882</v>
      </c>
      <c r="AB2899" s="69" t="b">
        <f t="shared" si="546"/>
        <v>1</v>
      </c>
      <c r="AC2899" s="70">
        <f t="shared" si="547"/>
        <v>0.5</v>
      </c>
      <c r="AD2899" s="67">
        <f t="shared" si="548"/>
        <v>44882.916666666664</v>
      </c>
      <c r="AE2899" s="67">
        <f>VLOOKUP(V2899,'Branch Wise Work Timelines'!C:G,3,FALSE)+AA2899</f>
        <v>44882.416666666664</v>
      </c>
      <c r="AF2899" s="67">
        <f>IF(V2899="Bangalore",VLOOKUP(V2899,'Branch Wise Work Timelines'!C:G,4,FALSE)+AA2899+1,IF(V2899="Mumbai",VLOOKUP(V2899,'Branch Wise Work Timelines'!C:G,4,FALSE)+AA2899+1,VLOOKUP(V2899,'Branch Wise Work Timelines'!C:G,4,FALSE)+AA2899))</f>
        <v>44883.104166666664</v>
      </c>
      <c r="AG2899" s="67">
        <f>WORKDAY.INTL(AA2899,1,11)+VLOOKUP(V2899,'Branch Wise Work Timelines'!C:G,3,FALSE)</f>
        <v>44883.416666666664</v>
      </c>
      <c r="AH2899" s="69" t="str">
        <f t="shared" ca="1" si="549"/>
        <v>Out of TAT</v>
      </c>
      <c r="AI2899" s="69">
        <f t="shared" ca="1" si="550"/>
        <v>20680</v>
      </c>
      <c r="AJ2899" s="69" t="str">
        <f ca="1">IF(AI2899&lt;0,"0-12",IFERROR(VLOOKUP(AI2899,Breakup[],2,FALSE),"&gt;24"))</f>
        <v>&gt;24</v>
      </c>
      <c r="AK2899" s="69" t="str">
        <f>VLOOKUP(V2899,Master!B:D,3,FALSE)</f>
        <v>South</v>
      </c>
      <c r="AL2899" s="69" t="str">
        <f t="shared" si="551"/>
        <v>Bangalore</v>
      </c>
    </row>
    <row r="2900" spans="1:38">
      <c r="A2900" s="13" t="s">
        <v>6112</v>
      </c>
      <c r="B2900" s="54">
        <v>44701.648883020804</v>
      </c>
      <c r="C2900" s="13" t="s">
        <v>261</v>
      </c>
      <c r="D2900" s="13">
        <v>1028</v>
      </c>
      <c r="E2900" s="13" t="s">
        <v>6113</v>
      </c>
      <c r="F2900" s="13" t="s">
        <v>33</v>
      </c>
      <c r="G2900" s="14">
        <v>1653041377165</v>
      </c>
      <c r="H2900" s="55">
        <v>0.84119212962962997</v>
      </c>
      <c r="I2900" s="33">
        <v>44885.841192129599</v>
      </c>
      <c r="J2900" s="58">
        <v>44885</v>
      </c>
      <c r="K2900" s="13" t="s">
        <v>263</v>
      </c>
      <c r="L2900" s="13" t="s">
        <v>69</v>
      </c>
      <c r="M2900" s="13" t="s">
        <v>101</v>
      </c>
      <c r="N2900" s="13" t="s">
        <v>206</v>
      </c>
      <c r="O2900" s="33" t="s">
        <v>38</v>
      </c>
      <c r="P2900" s="58" t="s">
        <v>38</v>
      </c>
      <c r="Q2900" s="33" t="s">
        <v>207</v>
      </c>
      <c r="R2900" s="14" t="s">
        <v>38</v>
      </c>
      <c r="S2900" s="13" t="s">
        <v>208</v>
      </c>
      <c r="T2900" s="13" t="s">
        <v>209</v>
      </c>
      <c r="U2900" s="33">
        <f t="shared" ca="1" si="540"/>
        <v>45744.56914039352</v>
      </c>
      <c r="V2900" s="13" t="str">
        <f t="shared" si="541"/>
        <v>Mumbai</v>
      </c>
      <c r="W2900" s="13" t="str">
        <f t="shared" si="542"/>
        <v>RI</v>
      </c>
      <c r="X2900" s="13">
        <f t="shared" si="543"/>
        <v>20</v>
      </c>
      <c r="Y2900" s="13" t="str">
        <f>IFERROR(VLOOKUP(C2900,ReceivingTeam[],2,FALSE),"HelpDesk")</f>
        <v>HelpDesk</v>
      </c>
      <c r="Z2900" s="67">
        <f t="shared" si="544"/>
        <v>44885.916666666664</v>
      </c>
      <c r="AA2900" s="68">
        <f t="shared" si="545"/>
        <v>44885</v>
      </c>
      <c r="AB2900" s="69" t="b">
        <f t="shared" si="546"/>
        <v>0</v>
      </c>
      <c r="AC2900" s="70">
        <f t="shared" si="547"/>
        <v>0.5</v>
      </c>
      <c r="AD2900" s="67">
        <f t="shared" si="548"/>
        <v>44885.916666666664</v>
      </c>
      <c r="AE2900" s="67">
        <f>VLOOKUP(V2900,'Branch Wise Work Timelines'!C:G,3,FALSE)+AA2900</f>
        <v>44885.416666666664</v>
      </c>
      <c r="AF2900" s="67">
        <f>IF(V2900="Bangalore",VLOOKUP(V2900,'Branch Wise Work Timelines'!C:G,4,FALSE)+AA2900+1,IF(V2900="Mumbai",VLOOKUP(V2900,'Branch Wise Work Timelines'!C:G,4,FALSE)+AA2900+1,VLOOKUP(V2900,'Branch Wise Work Timelines'!C:G,4,FALSE)+AA2900))</f>
        <v>44886.25</v>
      </c>
      <c r="AG2900" s="67">
        <f>WORKDAY.INTL(AA2900,1,11)+VLOOKUP(V2900,'Branch Wise Work Timelines'!C:G,3,FALSE)</f>
        <v>44886.416666666664</v>
      </c>
      <c r="AH2900" s="69" t="str">
        <f t="shared" ca="1" si="549"/>
        <v>Out of TAT</v>
      </c>
      <c r="AI2900" s="69">
        <f t="shared" ca="1" si="550"/>
        <v>20608</v>
      </c>
      <c r="AJ2900" s="69" t="str">
        <f ca="1">IF(AI2900&lt;0,"0-12",IFERROR(VLOOKUP(AI2900,Breakup[],2,FALSE),"&gt;24"))</f>
        <v>&gt;24</v>
      </c>
      <c r="AK2900" s="69" t="str">
        <f>VLOOKUP(V2900,Master!B:D,3,FALSE)</f>
        <v>East</v>
      </c>
      <c r="AL2900" s="69" t="str">
        <f t="shared" si="551"/>
        <v>Mumbai</v>
      </c>
    </row>
    <row r="2901" spans="1:38">
      <c r="A2901" s="13" t="s">
        <v>6114</v>
      </c>
      <c r="B2901" s="54">
        <v>44701.632831481496</v>
      </c>
      <c r="C2901" s="13" t="s">
        <v>252</v>
      </c>
      <c r="D2901" s="13">
        <v>588</v>
      </c>
      <c r="E2901" s="13" t="s">
        <v>6115</v>
      </c>
      <c r="F2901" s="13" t="s">
        <v>15</v>
      </c>
      <c r="G2901" s="14">
        <v>1653043498252</v>
      </c>
      <c r="H2901" s="55">
        <v>0.46376157407407398</v>
      </c>
      <c r="I2901" s="33">
        <v>44881.463761574101</v>
      </c>
      <c r="J2901" s="58">
        <v>44881</v>
      </c>
      <c r="K2901" s="13" t="s">
        <v>213</v>
      </c>
      <c r="L2901" s="13" t="s">
        <v>30</v>
      </c>
      <c r="M2901" s="13" t="s">
        <v>214</v>
      </c>
      <c r="N2901" s="13" t="s">
        <v>206</v>
      </c>
      <c r="O2901" s="33" t="s">
        <v>38</v>
      </c>
      <c r="P2901" s="58" t="s">
        <v>38</v>
      </c>
      <c r="Q2901" s="33" t="s">
        <v>207</v>
      </c>
      <c r="R2901" s="14" t="s">
        <v>38</v>
      </c>
      <c r="S2901" s="13" t="s">
        <v>216</v>
      </c>
      <c r="T2901" s="13" t="s">
        <v>217</v>
      </c>
      <c r="U2901" s="33">
        <f t="shared" ca="1" si="540"/>
        <v>45744.56914039352</v>
      </c>
      <c r="V2901" s="13" t="str">
        <f t="shared" si="541"/>
        <v>Bangalore</v>
      </c>
      <c r="W2901" s="13" t="str">
        <f t="shared" si="542"/>
        <v>CLS</v>
      </c>
      <c r="X2901" s="13">
        <f t="shared" si="543"/>
        <v>11</v>
      </c>
      <c r="Y2901" s="13" t="str">
        <f>IFERROR(VLOOKUP(C2901,ReceivingTeam[],2,FALSE),"HelpDesk")</f>
        <v>HelpDesk</v>
      </c>
      <c r="Z2901" s="67">
        <f t="shared" si="544"/>
        <v>44881.963761574101</v>
      </c>
      <c r="AA2901" s="68">
        <f t="shared" si="545"/>
        <v>44881</v>
      </c>
      <c r="AB2901" s="69" t="b">
        <f t="shared" si="546"/>
        <v>1</v>
      </c>
      <c r="AC2901" s="70">
        <f t="shared" si="547"/>
        <v>0.5</v>
      </c>
      <c r="AD2901" s="67">
        <f t="shared" si="548"/>
        <v>44881.963761574101</v>
      </c>
      <c r="AE2901" s="67">
        <f>VLOOKUP(V2901,'Branch Wise Work Timelines'!C:G,3,FALSE)+AA2901</f>
        <v>44881.416666666664</v>
      </c>
      <c r="AF2901" s="67">
        <f>IF(V2901="Bangalore",VLOOKUP(V2901,'Branch Wise Work Timelines'!C:G,4,FALSE)+AA2901+1,IF(V2901="Mumbai",VLOOKUP(V2901,'Branch Wise Work Timelines'!C:G,4,FALSE)+AA2901+1,VLOOKUP(V2901,'Branch Wise Work Timelines'!C:G,4,FALSE)+AA2901))</f>
        <v>44882.104166666664</v>
      </c>
      <c r="AG2901" s="67">
        <f>WORKDAY.INTL(AA2901,1,11)+VLOOKUP(V2901,'Branch Wise Work Timelines'!C:G,3,FALSE)</f>
        <v>44882.416666666664</v>
      </c>
      <c r="AH2901" s="69" t="str">
        <f t="shared" ca="1" si="549"/>
        <v>Out of TAT</v>
      </c>
      <c r="AI2901" s="69">
        <f t="shared" ca="1" si="550"/>
        <v>20703</v>
      </c>
      <c r="AJ2901" s="69" t="str">
        <f ca="1">IF(AI2901&lt;0,"0-12",IFERROR(VLOOKUP(AI2901,Breakup[],2,FALSE),"&gt;24"))</f>
        <v>&gt;24</v>
      </c>
      <c r="AK2901" s="69" t="str">
        <f>VLOOKUP(V2901,Master!B:D,3,FALSE)</f>
        <v>South</v>
      </c>
      <c r="AL2901" s="69" t="str">
        <f t="shared" si="551"/>
        <v>Bangalore-CLS</v>
      </c>
    </row>
    <row r="2902" spans="1:38">
      <c r="A2902" s="13" t="s">
        <v>6116</v>
      </c>
      <c r="B2902" s="54">
        <v>44701.611007210602</v>
      </c>
      <c r="C2902" s="13" t="s">
        <v>268</v>
      </c>
      <c r="D2902" s="13">
        <v>1553</v>
      </c>
      <c r="E2902" s="13" t="s">
        <v>6117</v>
      </c>
      <c r="F2902" s="13" t="s">
        <v>15</v>
      </c>
      <c r="G2902" s="14">
        <v>1653039610057</v>
      </c>
      <c r="H2902" s="55">
        <v>6.3807870370370404E-2</v>
      </c>
      <c r="I2902" s="33">
        <v>44890.0638078704</v>
      </c>
      <c r="J2902" s="58">
        <v>44890</v>
      </c>
      <c r="K2902" s="13" t="s">
        <v>213</v>
      </c>
      <c r="L2902" s="13" t="s">
        <v>30</v>
      </c>
      <c r="M2902" s="13" t="s">
        <v>214</v>
      </c>
      <c r="N2902" s="13" t="s">
        <v>206</v>
      </c>
      <c r="O2902" s="33" t="s">
        <v>38</v>
      </c>
      <c r="P2902" s="58" t="s">
        <v>38</v>
      </c>
      <c r="Q2902" s="33" t="s">
        <v>207</v>
      </c>
      <c r="R2902" s="14" t="s">
        <v>38</v>
      </c>
      <c r="S2902" s="13" t="s">
        <v>216</v>
      </c>
      <c r="T2902" s="13" t="s">
        <v>278</v>
      </c>
      <c r="U2902" s="33">
        <f t="shared" ca="1" si="540"/>
        <v>45744.56914039352</v>
      </c>
      <c r="V2902" s="13" t="str">
        <f t="shared" si="541"/>
        <v>Bangalore</v>
      </c>
      <c r="W2902" s="13" t="str">
        <f t="shared" si="542"/>
        <v>CLS</v>
      </c>
      <c r="X2902" s="13">
        <f t="shared" si="543"/>
        <v>1</v>
      </c>
      <c r="Y2902" s="13" t="str">
        <f>IFERROR(VLOOKUP(C2902,ReceivingTeam[],2,FALSE),"HelpDesk")</f>
        <v>HelpDesk</v>
      </c>
      <c r="Z2902" s="67">
        <f t="shared" si="544"/>
        <v>44893.729166666664</v>
      </c>
      <c r="AA2902" s="68">
        <f t="shared" si="545"/>
        <v>44890</v>
      </c>
      <c r="AB2902" s="69" t="b">
        <f t="shared" si="546"/>
        <v>1</v>
      </c>
      <c r="AC2902" s="70">
        <f t="shared" si="547"/>
        <v>3</v>
      </c>
      <c r="AD2902" s="67">
        <f t="shared" si="548"/>
        <v>44893.729166666664</v>
      </c>
      <c r="AE2902" s="67">
        <f>VLOOKUP(V2902,'Branch Wise Work Timelines'!C:G,3,FALSE)+AA2902</f>
        <v>44890.416666666664</v>
      </c>
      <c r="AF2902" s="67">
        <f>IF(V2902="Bangalore",VLOOKUP(V2902,'Branch Wise Work Timelines'!C:G,4,FALSE)+AA2902+1,IF(V2902="Mumbai",VLOOKUP(V2902,'Branch Wise Work Timelines'!C:G,4,FALSE)+AA2902+1,VLOOKUP(V2902,'Branch Wise Work Timelines'!C:G,4,FALSE)+AA2902))</f>
        <v>44891.104166666664</v>
      </c>
      <c r="AG2902" s="67">
        <f>WORKDAY.INTL(AA2902,1,11)+VLOOKUP(V2902,'Branch Wise Work Timelines'!C:G,3,FALSE)</f>
        <v>44891.416666666664</v>
      </c>
      <c r="AH2902" s="69" t="str">
        <f t="shared" ca="1" si="549"/>
        <v>Out of TAT</v>
      </c>
      <c r="AI2902" s="69">
        <f t="shared" ca="1" si="550"/>
        <v>20421</v>
      </c>
      <c r="AJ2902" s="69" t="str">
        <f ca="1">IF(AI2902&lt;0,"0-12",IFERROR(VLOOKUP(AI2902,Breakup[],2,FALSE),"&gt;24"))</f>
        <v>&gt;24</v>
      </c>
      <c r="AK2902" s="69" t="str">
        <f>VLOOKUP(V2902,Master!B:D,3,FALSE)</f>
        <v>South</v>
      </c>
      <c r="AL2902" s="69" t="str">
        <f t="shared" si="551"/>
        <v>Bangalore-CLS</v>
      </c>
    </row>
    <row r="2903" spans="1:38">
      <c r="A2903" s="13" t="s">
        <v>6118</v>
      </c>
      <c r="B2903" s="54">
        <v>44701.5854420139</v>
      </c>
      <c r="C2903" s="13" t="s">
        <v>344</v>
      </c>
      <c r="D2903" s="13">
        <v>1361</v>
      </c>
      <c r="E2903" s="13" t="s">
        <v>6119</v>
      </c>
      <c r="F2903" s="13" t="s">
        <v>33</v>
      </c>
      <c r="G2903" s="14">
        <v>1653036381719</v>
      </c>
      <c r="H2903" s="55">
        <v>0.431724537037037</v>
      </c>
      <c r="I2903" s="33">
        <v>44890.431724536997</v>
      </c>
      <c r="J2903" s="58">
        <v>44890</v>
      </c>
      <c r="K2903" s="13" t="s">
        <v>263</v>
      </c>
      <c r="L2903" s="13" t="s">
        <v>69</v>
      </c>
      <c r="M2903" s="13" t="s">
        <v>101</v>
      </c>
      <c r="N2903" s="13" t="s">
        <v>206</v>
      </c>
      <c r="O2903" s="33" t="s">
        <v>38</v>
      </c>
      <c r="P2903" s="58" t="s">
        <v>38</v>
      </c>
      <c r="Q2903" s="33" t="s">
        <v>207</v>
      </c>
      <c r="R2903" s="14" t="s">
        <v>38</v>
      </c>
      <c r="S2903" s="13" t="s">
        <v>208</v>
      </c>
      <c r="T2903" s="13" t="s">
        <v>209</v>
      </c>
      <c r="U2903" s="33">
        <f t="shared" ca="1" si="540"/>
        <v>45744.56914039352</v>
      </c>
      <c r="V2903" s="13" t="str">
        <f t="shared" si="541"/>
        <v>Mumbai</v>
      </c>
      <c r="W2903" s="13" t="str">
        <f t="shared" si="542"/>
        <v>RI</v>
      </c>
      <c r="X2903" s="13">
        <f t="shared" si="543"/>
        <v>10</v>
      </c>
      <c r="Y2903" s="13" t="str">
        <f>IFERROR(VLOOKUP(C2903,ReceivingTeam[],2,FALSE),"HelpDesk")</f>
        <v>HelpDesk</v>
      </c>
      <c r="Z2903" s="67">
        <f t="shared" si="544"/>
        <v>44890.931724536997</v>
      </c>
      <c r="AA2903" s="68">
        <f t="shared" si="545"/>
        <v>44890</v>
      </c>
      <c r="AB2903" s="69" t="b">
        <f t="shared" si="546"/>
        <v>1</v>
      </c>
      <c r="AC2903" s="70">
        <f t="shared" si="547"/>
        <v>0.5</v>
      </c>
      <c r="AD2903" s="67">
        <f t="shared" si="548"/>
        <v>44890.931724536997</v>
      </c>
      <c r="AE2903" s="67">
        <f>VLOOKUP(V2903,'Branch Wise Work Timelines'!C:G,3,FALSE)+AA2903</f>
        <v>44890.416666666664</v>
      </c>
      <c r="AF2903" s="67">
        <f>IF(V2903="Bangalore",VLOOKUP(V2903,'Branch Wise Work Timelines'!C:G,4,FALSE)+AA2903+1,IF(V2903="Mumbai",VLOOKUP(V2903,'Branch Wise Work Timelines'!C:G,4,FALSE)+AA2903+1,VLOOKUP(V2903,'Branch Wise Work Timelines'!C:G,4,FALSE)+AA2903))</f>
        <v>44891.25</v>
      </c>
      <c r="AG2903" s="67">
        <f>WORKDAY.INTL(AA2903,1,11)+VLOOKUP(V2903,'Branch Wise Work Timelines'!C:G,3,FALSE)</f>
        <v>44891.416666666664</v>
      </c>
      <c r="AH2903" s="69" t="str">
        <f t="shared" ca="1" si="549"/>
        <v>Out of TAT</v>
      </c>
      <c r="AI2903" s="69">
        <f t="shared" ca="1" si="550"/>
        <v>20488</v>
      </c>
      <c r="AJ2903" s="69" t="str">
        <f ca="1">IF(AI2903&lt;0,"0-12",IFERROR(VLOOKUP(AI2903,Breakup[],2,FALSE),"&gt;24"))</f>
        <v>&gt;24</v>
      </c>
      <c r="AK2903" s="69" t="str">
        <f>VLOOKUP(V2903,Master!B:D,3,FALSE)</f>
        <v>East</v>
      </c>
      <c r="AL2903" s="69" t="str">
        <f t="shared" si="551"/>
        <v>Mumbai</v>
      </c>
    </row>
    <row r="2904" spans="1:38">
      <c r="A2904" s="13" t="s">
        <v>6120</v>
      </c>
      <c r="B2904" s="54">
        <v>44701.541326967599</v>
      </c>
      <c r="C2904" s="13" t="s">
        <v>89</v>
      </c>
      <c r="D2904" s="13">
        <v>1067</v>
      </c>
      <c r="E2904" s="13" t="s">
        <v>6121</v>
      </c>
      <c r="F2904" s="13" t="s">
        <v>15</v>
      </c>
      <c r="G2904" s="14">
        <v>1653032881003</v>
      </c>
      <c r="H2904" s="55">
        <v>5.5277777777777801E-2</v>
      </c>
      <c r="I2904" s="33">
        <v>44888.055277777799</v>
      </c>
      <c r="J2904" s="58">
        <v>44888</v>
      </c>
      <c r="K2904" s="13" t="s">
        <v>213</v>
      </c>
      <c r="L2904" s="13" t="s">
        <v>30</v>
      </c>
      <c r="M2904" s="13" t="s">
        <v>75</v>
      </c>
      <c r="N2904" s="13" t="s">
        <v>215</v>
      </c>
      <c r="O2904" s="33" t="s">
        <v>38</v>
      </c>
      <c r="P2904" s="58" t="s">
        <v>38</v>
      </c>
      <c r="Q2904" s="33" t="s">
        <v>207</v>
      </c>
      <c r="R2904" s="14" t="s">
        <v>38</v>
      </c>
      <c r="S2904" s="13" t="s">
        <v>216</v>
      </c>
      <c r="T2904" s="13" t="s">
        <v>217</v>
      </c>
      <c r="U2904" s="33">
        <f t="shared" ca="1" si="540"/>
        <v>45744.56914039352</v>
      </c>
      <c r="V2904" s="13" t="str">
        <f t="shared" si="541"/>
        <v>Bangalore</v>
      </c>
      <c r="W2904" s="13" t="str">
        <f t="shared" si="542"/>
        <v>CLS</v>
      </c>
      <c r="X2904" s="13">
        <f t="shared" si="543"/>
        <v>1</v>
      </c>
      <c r="Y2904" s="13" t="str">
        <f>IFERROR(VLOOKUP(C2904,ReceivingTeam[],2,FALSE),"HelpDesk")</f>
        <v>Branch office</v>
      </c>
      <c r="Z2904" s="67">
        <f t="shared" si="544"/>
        <v>44888.916666666664</v>
      </c>
      <c r="AA2904" s="68">
        <f t="shared" si="545"/>
        <v>44888</v>
      </c>
      <c r="AB2904" s="69" t="b">
        <f t="shared" si="546"/>
        <v>1</v>
      </c>
      <c r="AC2904" s="70">
        <f t="shared" si="547"/>
        <v>0.5</v>
      </c>
      <c r="AD2904" s="67">
        <f t="shared" si="548"/>
        <v>44888.916666666664</v>
      </c>
      <c r="AE2904" s="67">
        <f>VLOOKUP(V2904,'Branch Wise Work Timelines'!C:G,3,FALSE)+AA2904</f>
        <v>44888.416666666664</v>
      </c>
      <c r="AF2904" s="67">
        <f>IF(V2904="Bangalore",VLOOKUP(V2904,'Branch Wise Work Timelines'!C:G,4,FALSE)+AA2904+1,IF(V2904="Mumbai",VLOOKUP(V2904,'Branch Wise Work Timelines'!C:G,4,FALSE)+AA2904+1,VLOOKUP(V2904,'Branch Wise Work Timelines'!C:G,4,FALSE)+AA2904))</f>
        <v>44889.104166666664</v>
      </c>
      <c r="AG2904" s="67">
        <f>WORKDAY.INTL(AA2904,1,11)+VLOOKUP(V2904,'Branch Wise Work Timelines'!C:G,3,FALSE)</f>
        <v>44889.416666666664</v>
      </c>
      <c r="AH2904" s="69" t="str">
        <f t="shared" ca="1" si="549"/>
        <v>Out of TAT</v>
      </c>
      <c r="AI2904" s="69">
        <f t="shared" ca="1" si="550"/>
        <v>20536</v>
      </c>
      <c r="AJ2904" s="69" t="str">
        <f ca="1">IF(AI2904&lt;0,"0-12",IFERROR(VLOOKUP(AI2904,Breakup[],2,FALSE),"&gt;24"))</f>
        <v>&gt;24</v>
      </c>
      <c r="AK2904" s="69" t="str">
        <f>VLOOKUP(V2904,Master!B:D,3,FALSE)</f>
        <v>South</v>
      </c>
      <c r="AL2904" s="69" t="str">
        <f t="shared" si="551"/>
        <v>Bangalore-CLS</v>
      </c>
    </row>
    <row r="2905" spans="1:38">
      <c r="A2905" s="13" t="s">
        <v>6122</v>
      </c>
      <c r="B2905" s="54">
        <v>44701.503119988403</v>
      </c>
      <c r="C2905" s="13" t="s">
        <v>219</v>
      </c>
      <c r="D2905" s="13">
        <v>386</v>
      </c>
      <c r="E2905" s="13" t="s">
        <v>6123</v>
      </c>
      <c r="F2905" s="13" t="s">
        <v>15</v>
      </c>
      <c r="G2905" s="14">
        <v>1653032881003</v>
      </c>
      <c r="H2905" s="55">
        <v>0.54728009259259303</v>
      </c>
      <c r="I2905" s="33">
        <v>44889.5472800926</v>
      </c>
      <c r="J2905" s="58">
        <v>44889</v>
      </c>
      <c r="K2905" s="13" t="s">
        <v>213</v>
      </c>
      <c r="L2905" s="13" t="s">
        <v>30</v>
      </c>
      <c r="M2905" s="13" t="s">
        <v>75</v>
      </c>
      <c r="N2905" s="13" t="s">
        <v>215</v>
      </c>
      <c r="O2905" s="33" t="s">
        <v>38</v>
      </c>
      <c r="P2905" s="58" t="s">
        <v>38</v>
      </c>
      <c r="Q2905" s="33" t="s">
        <v>207</v>
      </c>
      <c r="R2905" s="14" t="s">
        <v>38</v>
      </c>
      <c r="S2905" s="13" t="s">
        <v>216</v>
      </c>
      <c r="T2905" s="13" t="s">
        <v>217</v>
      </c>
      <c r="U2905" s="33">
        <f t="shared" ca="1" si="540"/>
        <v>45744.56914039352</v>
      </c>
      <c r="V2905" s="13" t="str">
        <f t="shared" si="541"/>
        <v>Bangalore</v>
      </c>
      <c r="W2905" s="13" t="str">
        <f t="shared" si="542"/>
        <v>CLS</v>
      </c>
      <c r="X2905" s="13">
        <f t="shared" si="543"/>
        <v>13</v>
      </c>
      <c r="Y2905" s="13" t="str">
        <f>IFERROR(VLOOKUP(C2905,ReceivingTeam[],2,FALSE),"HelpDesk")</f>
        <v>HelpDesk</v>
      </c>
      <c r="Z2905" s="67">
        <f t="shared" si="544"/>
        <v>44890.0472800926</v>
      </c>
      <c r="AA2905" s="68">
        <f t="shared" si="545"/>
        <v>44889</v>
      </c>
      <c r="AB2905" s="69" t="b">
        <f t="shared" si="546"/>
        <v>1</v>
      </c>
      <c r="AC2905" s="70">
        <f t="shared" si="547"/>
        <v>0.5</v>
      </c>
      <c r="AD2905" s="67">
        <f t="shared" si="548"/>
        <v>44890.0472800926</v>
      </c>
      <c r="AE2905" s="67">
        <f>VLOOKUP(V2905,'Branch Wise Work Timelines'!C:G,3,FALSE)+AA2905</f>
        <v>44889.416666666664</v>
      </c>
      <c r="AF2905" s="67">
        <f>IF(V2905="Bangalore",VLOOKUP(V2905,'Branch Wise Work Timelines'!C:G,4,FALSE)+AA2905+1,IF(V2905="Mumbai",VLOOKUP(V2905,'Branch Wise Work Timelines'!C:G,4,FALSE)+AA2905+1,VLOOKUP(V2905,'Branch Wise Work Timelines'!C:G,4,FALSE)+AA2905))</f>
        <v>44890.104166666664</v>
      </c>
      <c r="AG2905" s="67">
        <f>WORKDAY.INTL(AA2905,1,11)+VLOOKUP(V2905,'Branch Wise Work Timelines'!C:G,3,FALSE)</f>
        <v>44890.416666666664</v>
      </c>
      <c r="AH2905" s="69" t="str">
        <f t="shared" ca="1" si="549"/>
        <v>Out of TAT</v>
      </c>
      <c r="AI2905" s="69">
        <f t="shared" ca="1" si="550"/>
        <v>20509</v>
      </c>
      <c r="AJ2905" s="69" t="str">
        <f ca="1">IF(AI2905&lt;0,"0-12",IFERROR(VLOOKUP(AI2905,Breakup[],2,FALSE),"&gt;24"))</f>
        <v>&gt;24</v>
      </c>
      <c r="AK2905" s="69" t="str">
        <f>VLOOKUP(V2905,Master!B:D,3,FALSE)</f>
        <v>South</v>
      </c>
      <c r="AL2905" s="69" t="str">
        <f t="shared" si="551"/>
        <v>Bangalore-CLS</v>
      </c>
    </row>
    <row r="2906" spans="1:38">
      <c r="A2906" s="13" t="s">
        <v>6124</v>
      </c>
      <c r="B2906" s="54">
        <v>44701.646316284699</v>
      </c>
      <c r="C2906" s="13" t="s">
        <v>460</v>
      </c>
      <c r="D2906" s="13">
        <v>1159</v>
      </c>
      <c r="E2906" s="13" t="s">
        <v>6125</v>
      </c>
      <c r="F2906" s="13" t="s">
        <v>33</v>
      </c>
      <c r="G2906" s="14">
        <v>1653042062217</v>
      </c>
      <c r="H2906" s="55">
        <v>0.22106481481481499</v>
      </c>
      <c r="I2906" s="33">
        <v>44888.221064814803</v>
      </c>
      <c r="J2906" s="58">
        <v>44888</v>
      </c>
      <c r="K2906" s="13" t="s">
        <v>213</v>
      </c>
      <c r="L2906" s="13" t="s">
        <v>30</v>
      </c>
      <c r="M2906" s="13" t="s">
        <v>282</v>
      </c>
      <c r="N2906" s="13" t="s">
        <v>206</v>
      </c>
      <c r="O2906" s="33" t="s">
        <v>38</v>
      </c>
      <c r="P2906" s="58" t="s">
        <v>38</v>
      </c>
      <c r="Q2906" s="33" t="s">
        <v>207</v>
      </c>
      <c r="R2906" s="14" t="s">
        <v>38</v>
      </c>
      <c r="S2906" s="13" t="s">
        <v>208</v>
      </c>
      <c r="T2906" s="13" t="s">
        <v>209</v>
      </c>
      <c r="U2906" s="33">
        <f t="shared" ca="1" si="540"/>
        <v>45744.56914039352</v>
      </c>
      <c r="V2906" s="13" t="str">
        <f t="shared" si="541"/>
        <v>Bangalore</v>
      </c>
      <c r="W2906" s="13" t="str">
        <f t="shared" si="542"/>
        <v>RI</v>
      </c>
      <c r="X2906" s="13">
        <f t="shared" si="543"/>
        <v>5</v>
      </c>
      <c r="Y2906" s="13" t="str">
        <f>IFERROR(VLOOKUP(C2906,ReceivingTeam[],2,FALSE),"HelpDesk")</f>
        <v>HelpDesk</v>
      </c>
      <c r="Z2906" s="67">
        <f t="shared" si="544"/>
        <v>44888.916666666664</v>
      </c>
      <c r="AA2906" s="68">
        <f t="shared" si="545"/>
        <v>44888</v>
      </c>
      <c r="AB2906" s="69" t="b">
        <f t="shared" si="546"/>
        <v>1</v>
      </c>
      <c r="AC2906" s="70">
        <f t="shared" si="547"/>
        <v>0.5</v>
      </c>
      <c r="AD2906" s="67">
        <f t="shared" si="548"/>
        <v>44888.916666666664</v>
      </c>
      <c r="AE2906" s="67">
        <f>VLOOKUP(V2906,'Branch Wise Work Timelines'!C:G,3,FALSE)+AA2906</f>
        <v>44888.416666666664</v>
      </c>
      <c r="AF2906" s="67">
        <f>IF(V2906="Bangalore",VLOOKUP(V2906,'Branch Wise Work Timelines'!C:G,4,FALSE)+AA2906+1,IF(V2906="Mumbai",VLOOKUP(V2906,'Branch Wise Work Timelines'!C:G,4,FALSE)+AA2906+1,VLOOKUP(V2906,'Branch Wise Work Timelines'!C:G,4,FALSE)+AA2906))</f>
        <v>44889.104166666664</v>
      </c>
      <c r="AG2906" s="67">
        <f>WORKDAY.INTL(AA2906,1,11)+VLOOKUP(V2906,'Branch Wise Work Timelines'!C:G,3,FALSE)</f>
        <v>44889.416666666664</v>
      </c>
      <c r="AH2906" s="69" t="str">
        <f t="shared" ca="1" si="549"/>
        <v>Out of TAT</v>
      </c>
      <c r="AI2906" s="69">
        <f t="shared" ca="1" si="550"/>
        <v>20536</v>
      </c>
      <c r="AJ2906" s="69" t="str">
        <f ca="1">IF(AI2906&lt;0,"0-12",IFERROR(VLOOKUP(AI2906,Breakup[],2,FALSE),"&gt;24"))</f>
        <v>&gt;24</v>
      </c>
      <c r="AK2906" s="69" t="str">
        <f>VLOOKUP(V2906,Master!B:D,3,FALSE)</f>
        <v>South</v>
      </c>
      <c r="AL2906" s="69" t="str">
        <f t="shared" si="551"/>
        <v>Bangalore</v>
      </c>
    </row>
    <row r="2907" spans="1:38">
      <c r="A2907" s="13" t="s">
        <v>6126</v>
      </c>
      <c r="B2907" s="54">
        <v>44701.616028622702</v>
      </c>
      <c r="C2907" s="13" t="s">
        <v>3924</v>
      </c>
      <c r="D2907" s="13">
        <v>1284</v>
      </c>
      <c r="E2907" s="13" t="s">
        <v>6127</v>
      </c>
      <c r="F2907" s="13" t="s">
        <v>33</v>
      </c>
      <c r="G2907" s="14">
        <v>1653038426661</v>
      </c>
      <c r="H2907" s="55">
        <v>0.46737268518518499</v>
      </c>
      <c r="I2907" s="33">
        <v>44883.467372685198</v>
      </c>
      <c r="J2907" s="58">
        <v>44883</v>
      </c>
      <c r="K2907" s="13" t="s">
        <v>41</v>
      </c>
      <c r="L2907" s="13" t="s">
        <v>40</v>
      </c>
      <c r="M2907" s="13" t="s">
        <v>3924</v>
      </c>
      <c r="N2907" s="13" t="s">
        <v>215</v>
      </c>
      <c r="O2907" s="33" t="s">
        <v>38</v>
      </c>
      <c r="P2907" s="58" t="s">
        <v>38</v>
      </c>
      <c r="Q2907" s="33" t="s">
        <v>207</v>
      </c>
      <c r="R2907" s="14" t="s">
        <v>38</v>
      </c>
      <c r="S2907" s="13" t="s">
        <v>216</v>
      </c>
      <c r="T2907" s="13" t="s">
        <v>217</v>
      </c>
      <c r="U2907" s="33">
        <f t="shared" ca="1" si="540"/>
        <v>45744.56914039352</v>
      </c>
      <c r="V2907" s="13" t="str">
        <f t="shared" si="541"/>
        <v>Chennai - RSI</v>
      </c>
      <c r="W2907" s="13" t="str">
        <f t="shared" si="542"/>
        <v>RI</v>
      </c>
      <c r="X2907" s="13">
        <f t="shared" si="543"/>
        <v>11</v>
      </c>
      <c r="Y2907" s="13" t="str">
        <f>IFERROR(VLOOKUP(C2907,ReceivingTeam[],2,FALSE),"HelpDesk")</f>
        <v>HelpDesk</v>
      </c>
      <c r="Z2907" s="67">
        <f t="shared" si="544"/>
        <v>44884.592372685198</v>
      </c>
      <c r="AA2907" s="68">
        <f t="shared" si="545"/>
        <v>44883</v>
      </c>
      <c r="AB2907" s="69" t="b">
        <f t="shared" si="546"/>
        <v>1</v>
      </c>
      <c r="AC2907" s="70">
        <f t="shared" si="547"/>
        <v>0.5</v>
      </c>
      <c r="AD2907" s="67">
        <f t="shared" si="548"/>
        <v>44884.592372685198</v>
      </c>
      <c r="AE2907" s="67">
        <f>VLOOKUP(V2907,'Branch Wise Work Timelines'!C:G,3,FALSE)+AA2907</f>
        <v>44883.416666666664</v>
      </c>
      <c r="AF2907" s="67">
        <f>IF(V2907="Bangalore",VLOOKUP(V2907,'Branch Wise Work Timelines'!C:G,4,FALSE)+AA2907+1,IF(V2907="Mumbai",VLOOKUP(V2907,'Branch Wise Work Timelines'!C:G,4,FALSE)+AA2907+1,VLOOKUP(V2907,'Branch Wise Work Timelines'!C:G,4,FALSE)+AA2907))</f>
        <v>44883.791666666664</v>
      </c>
      <c r="AG2907" s="67">
        <f>WORKDAY.INTL(AA2907,1,11)+VLOOKUP(V2907,'Branch Wise Work Timelines'!C:G,3,FALSE)</f>
        <v>44884.416666666664</v>
      </c>
      <c r="AH2907" s="69" t="str">
        <f t="shared" ca="1" si="549"/>
        <v>Out of TAT</v>
      </c>
      <c r="AI2907" s="69">
        <f t="shared" ca="1" si="550"/>
        <v>20640</v>
      </c>
      <c r="AJ2907" s="69" t="str">
        <f ca="1">IF(AI2907&lt;0,"0-12",IFERROR(VLOOKUP(AI2907,Breakup[],2,FALSE),"&gt;24"))</f>
        <v>&gt;24</v>
      </c>
      <c r="AK2907" s="69" t="str">
        <f>VLOOKUP(V2907,Master!B:D,3,FALSE)</f>
        <v>South</v>
      </c>
      <c r="AL2907" s="69" t="str">
        <f t="shared" si="551"/>
        <v>Chennai - RSI</v>
      </c>
    </row>
    <row r="2908" spans="1:38">
      <c r="A2908" s="13" t="s">
        <v>6128</v>
      </c>
      <c r="B2908" s="54">
        <v>44701.655718981499</v>
      </c>
      <c r="C2908" s="13" t="s">
        <v>252</v>
      </c>
      <c r="D2908" s="13">
        <v>1945</v>
      </c>
      <c r="E2908" s="13" t="s">
        <v>6129</v>
      </c>
      <c r="F2908" s="13" t="s">
        <v>15</v>
      </c>
      <c r="G2908" s="14">
        <v>1653042448483</v>
      </c>
      <c r="H2908" s="55">
        <v>0.84511574074074103</v>
      </c>
      <c r="I2908" s="33">
        <v>44886.845115740703</v>
      </c>
      <c r="J2908" s="58">
        <v>44886</v>
      </c>
      <c r="K2908" s="13" t="s">
        <v>213</v>
      </c>
      <c r="L2908" s="13" t="s">
        <v>30</v>
      </c>
      <c r="M2908" s="13" t="s">
        <v>75</v>
      </c>
      <c r="N2908" s="13" t="s">
        <v>206</v>
      </c>
      <c r="O2908" s="33" t="s">
        <v>38</v>
      </c>
      <c r="P2908" s="58" t="s">
        <v>38</v>
      </c>
      <c r="Q2908" s="33" t="s">
        <v>207</v>
      </c>
      <c r="R2908" s="14" t="s">
        <v>38</v>
      </c>
      <c r="S2908" s="13" t="s">
        <v>208</v>
      </c>
      <c r="T2908" s="13" t="s">
        <v>209</v>
      </c>
      <c r="U2908" s="33">
        <f t="shared" ca="1" si="540"/>
        <v>45744.56914039352</v>
      </c>
      <c r="V2908" s="13" t="str">
        <f t="shared" si="541"/>
        <v>Bangalore</v>
      </c>
      <c r="W2908" s="13" t="str">
        <f t="shared" si="542"/>
        <v>CLS</v>
      </c>
      <c r="X2908" s="13">
        <f t="shared" si="543"/>
        <v>20</v>
      </c>
      <c r="Y2908" s="13" t="str">
        <f>IFERROR(VLOOKUP(C2908,ReceivingTeam[],2,FALSE),"HelpDesk")</f>
        <v>HelpDesk</v>
      </c>
      <c r="Z2908" s="67">
        <f t="shared" si="544"/>
        <v>44887.657615740703</v>
      </c>
      <c r="AA2908" s="68">
        <f t="shared" si="545"/>
        <v>44886</v>
      </c>
      <c r="AB2908" s="69" t="b">
        <f t="shared" si="546"/>
        <v>1</v>
      </c>
      <c r="AC2908" s="70">
        <f t="shared" si="547"/>
        <v>0.5</v>
      </c>
      <c r="AD2908" s="67">
        <f t="shared" si="548"/>
        <v>44887.657615740703</v>
      </c>
      <c r="AE2908" s="67">
        <f>VLOOKUP(V2908,'Branch Wise Work Timelines'!C:G,3,FALSE)+AA2908</f>
        <v>44886.416666666664</v>
      </c>
      <c r="AF2908" s="67">
        <f>IF(V2908="Bangalore",VLOOKUP(V2908,'Branch Wise Work Timelines'!C:G,4,FALSE)+AA2908+1,IF(V2908="Mumbai",VLOOKUP(V2908,'Branch Wise Work Timelines'!C:G,4,FALSE)+AA2908+1,VLOOKUP(V2908,'Branch Wise Work Timelines'!C:G,4,FALSE)+AA2908))</f>
        <v>44887.104166666664</v>
      </c>
      <c r="AG2908" s="67">
        <f>WORKDAY.INTL(AA2908,1,11)+VLOOKUP(V2908,'Branch Wise Work Timelines'!C:G,3,FALSE)</f>
        <v>44887.416666666664</v>
      </c>
      <c r="AH2908" s="69" t="str">
        <f t="shared" ca="1" si="549"/>
        <v>Out of TAT</v>
      </c>
      <c r="AI2908" s="69">
        <f t="shared" ca="1" si="550"/>
        <v>20566</v>
      </c>
      <c r="AJ2908" s="69" t="str">
        <f ca="1">IF(AI2908&lt;0,"0-12",IFERROR(VLOOKUP(AI2908,Breakup[],2,FALSE),"&gt;24"))</f>
        <v>&gt;24</v>
      </c>
      <c r="AK2908" s="69" t="str">
        <f>VLOOKUP(V2908,Master!B:D,3,FALSE)</f>
        <v>South</v>
      </c>
      <c r="AL2908" s="69" t="str">
        <f t="shared" si="551"/>
        <v>Bangalore-CLS</v>
      </c>
    </row>
    <row r="2909" spans="1:38">
      <c r="A2909" s="13" t="s">
        <v>6130</v>
      </c>
      <c r="B2909" s="54">
        <v>44701.693894131902</v>
      </c>
      <c r="C2909" s="13" t="s">
        <v>261</v>
      </c>
      <c r="D2909" s="13">
        <v>161</v>
      </c>
      <c r="E2909" s="13" t="s">
        <v>6131</v>
      </c>
      <c r="F2909" s="13" t="s">
        <v>33</v>
      </c>
      <c r="G2909" s="14">
        <v>1653045231812</v>
      </c>
      <c r="H2909" s="55">
        <v>0.16559027777777799</v>
      </c>
      <c r="I2909" s="33">
        <v>44886.1655902778</v>
      </c>
      <c r="J2909" s="58">
        <v>44886</v>
      </c>
      <c r="K2909" s="13" t="s">
        <v>263</v>
      </c>
      <c r="L2909" s="13" t="s">
        <v>69</v>
      </c>
      <c r="M2909" s="13" t="s">
        <v>101</v>
      </c>
      <c r="N2909" s="13" t="s">
        <v>206</v>
      </c>
      <c r="O2909" s="33" t="s">
        <v>38</v>
      </c>
      <c r="P2909" s="58" t="s">
        <v>38</v>
      </c>
      <c r="Q2909" s="33" t="s">
        <v>207</v>
      </c>
      <c r="R2909" s="14" t="s">
        <v>38</v>
      </c>
      <c r="S2909" s="13" t="s">
        <v>208</v>
      </c>
      <c r="T2909" s="13" t="s">
        <v>209</v>
      </c>
      <c r="U2909" s="33">
        <f t="shared" ca="1" si="540"/>
        <v>45744.56914039352</v>
      </c>
      <c r="V2909" s="13" t="str">
        <f t="shared" si="541"/>
        <v>Mumbai</v>
      </c>
      <c r="W2909" s="13" t="str">
        <f t="shared" si="542"/>
        <v>RI</v>
      </c>
      <c r="X2909" s="13">
        <f t="shared" si="543"/>
        <v>3</v>
      </c>
      <c r="Y2909" s="13" t="str">
        <f>IFERROR(VLOOKUP(C2909,ReceivingTeam[],2,FALSE),"HelpDesk")</f>
        <v>HelpDesk</v>
      </c>
      <c r="Z2909" s="67">
        <f t="shared" si="544"/>
        <v>44886.916666666664</v>
      </c>
      <c r="AA2909" s="68">
        <f t="shared" si="545"/>
        <v>44886</v>
      </c>
      <c r="AB2909" s="69" t="b">
        <f t="shared" si="546"/>
        <v>1</v>
      </c>
      <c r="AC2909" s="70">
        <f t="shared" si="547"/>
        <v>0.5</v>
      </c>
      <c r="AD2909" s="67">
        <f t="shared" si="548"/>
        <v>44886.916666666664</v>
      </c>
      <c r="AE2909" s="67">
        <f>VLOOKUP(V2909,'Branch Wise Work Timelines'!C:G,3,FALSE)+AA2909</f>
        <v>44886.416666666664</v>
      </c>
      <c r="AF2909" s="67">
        <f>IF(V2909="Bangalore",VLOOKUP(V2909,'Branch Wise Work Timelines'!C:G,4,FALSE)+AA2909+1,IF(V2909="Mumbai",VLOOKUP(V2909,'Branch Wise Work Timelines'!C:G,4,FALSE)+AA2909+1,VLOOKUP(V2909,'Branch Wise Work Timelines'!C:G,4,FALSE)+AA2909))</f>
        <v>44887.25</v>
      </c>
      <c r="AG2909" s="67">
        <f>WORKDAY.INTL(AA2909,1,11)+VLOOKUP(V2909,'Branch Wise Work Timelines'!C:G,3,FALSE)</f>
        <v>44887.416666666664</v>
      </c>
      <c r="AH2909" s="69" t="str">
        <f t="shared" ca="1" si="549"/>
        <v>Out of TAT</v>
      </c>
      <c r="AI2909" s="69">
        <f t="shared" ca="1" si="550"/>
        <v>20584</v>
      </c>
      <c r="AJ2909" s="69" t="str">
        <f ca="1">IF(AI2909&lt;0,"0-12",IFERROR(VLOOKUP(AI2909,Breakup[],2,FALSE),"&gt;24"))</f>
        <v>&gt;24</v>
      </c>
      <c r="AK2909" s="69" t="str">
        <f>VLOOKUP(V2909,Master!B:D,3,FALSE)</f>
        <v>East</v>
      </c>
      <c r="AL2909" s="69" t="str">
        <f t="shared" si="551"/>
        <v>Mumbai</v>
      </c>
    </row>
    <row r="2910" spans="1:38">
      <c r="A2910" s="13" t="s">
        <v>6132</v>
      </c>
      <c r="B2910" s="54">
        <v>44701.461838506897</v>
      </c>
      <c r="C2910" s="13" t="s">
        <v>610</v>
      </c>
      <c r="D2910" s="13">
        <v>1423</v>
      </c>
      <c r="E2910" s="13" t="s">
        <v>6133</v>
      </c>
      <c r="F2910" s="13" t="s">
        <v>33</v>
      </c>
      <c r="G2910" s="14">
        <v>1653025396528</v>
      </c>
      <c r="H2910" s="55">
        <v>0.99009259259259297</v>
      </c>
      <c r="I2910" s="33">
        <v>44885.990092592598</v>
      </c>
      <c r="J2910" s="58">
        <v>44885</v>
      </c>
      <c r="K2910" s="13" t="s">
        <v>325</v>
      </c>
      <c r="L2910" s="13" t="s">
        <v>55</v>
      </c>
      <c r="M2910" s="13" t="s">
        <v>323</v>
      </c>
      <c r="N2910" s="13" t="s">
        <v>206</v>
      </c>
      <c r="O2910" s="33" t="s">
        <v>38</v>
      </c>
      <c r="P2910" s="58" t="s">
        <v>38</v>
      </c>
      <c r="Q2910" s="33" t="s">
        <v>207</v>
      </c>
      <c r="R2910" s="14" t="s">
        <v>38</v>
      </c>
      <c r="S2910" s="13" t="s">
        <v>208</v>
      </c>
      <c r="T2910" s="13" t="s">
        <v>209</v>
      </c>
      <c r="U2910" s="33">
        <f t="shared" ca="1" si="540"/>
        <v>45744.56914039352</v>
      </c>
      <c r="V2910" s="13" t="str">
        <f t="shared" si="541"/>
        <v>Delhi</v>
      </c>
      <c r="W2910" s="13" t="str">
        <f t="shared" si="542"/>
        <v>RI</v>
      </c>
      <c r="X2910" s="13">
        <f t="shared" si="543"/>
        <v>23</v>
      </c>
      <c r="Y2910" s="13" t="str">
        <f>IFERROR(VLOOKUP(C2910,ReceivingTeam[],2,FALSE),"HelpDesk")</f>
        <v>HelpDesk</v>
      </c>
      <c r="Z2910" s="67">
        <f t="shared" si="544"/>
        <v>44885.916666666664</v>
      </c>
      <c r="AA2910" s="68">
        <f t="shared" si="545"/>
        <v>44885</v>
      </c>
      <c r="AB2910" s="69" t="b">
        <f t="shared" si="546"/>
        <v>0</v>
      </c>
      <c r="AC2910" s="70">
        <f t="shared" si="547"/>
        <v>0.5</v>
      </c>
      <c r="AD2910" s="67">
        <f t="shared" si="548"/>
        <v>44885.916666666664</v>
      </c>
      <c r="AE2910" s="67">
        <f>VLOOKUP(V2910,'Branch Wise Work Timelines'!C:G,3,FALSE)+AA2910</f>
        <v>44885.416666666664</v>
      </c>
      <c r="AF2910" s="67">
        <f>IF(V2910="Bangalore",VLOOKUP(V2910,'Branch Wise Work Timelines'!C:G,4,FALSE)+AA2910+1,IF(V2910="Mumbai",VLOOKUP(V2910,'Branch Wise Work Timelines'!C:G,4,FALSE)+AA2910+1,VLOOKUP(V2910,'Branch Wise Work Timelines'!C:G,4,FALSE)+AA2910))</f>
        <v>44885.770833333336</v>
      </c>
      <c r="AG2910" s="67">
        <f>WORKDAY.INTL(AA2910,1,11)+VLOOKUP(V2910,'Branch Wise Work Timelines'!C:G,3,FALSE)</f>
        <v>44886.416666666664</v>
      </c>
      <c r="AH2910" s="69" t="str">
        <f t="shared" ca="1" si="549"/>
        <v>Out of TAT</v>
      </c>
      <c r="AI2910" s="69">
        <f t="shared" ca="1" si="550"/>
        <v>20608</v>
      </c>
      <c r="AJ2910" s="69" t="str">
        <f ca="1">IF(AI2910&lt;0,"0-12",IFERROR(VLOOKUP(AI2910,Breakup[],2,FALSE),"&gt;24"))</f>
        <v>&gt;24</v>
      </c>
      <c r="AK2910" s="69" t="str">
        <f>VLOOKUP(V2910,Master!B:D,3,FALSE)</f>
        <v>North</v>
      </c>
      <c r="AL2910" s="69" t="str">
        <f t="shared" si="551"/>
        <v>Delhi</v>
      </c>
    </row>
    <row r="2911" spans="1:38">
      <c r="A2911" s="13" t="s">
        <v>6134</v>
      </c>
      <c r="B2911" s="54">
        <v>44701.606917511599</v>
      </c>
      <c r="C2911" s="13" t="s">
        <v>558</v>
      </c>
      <c r="D2911" s="13">
        <v>1840</v>
      </c>
      <c r="E2911" s="13" t="s">
        <v>6135</v>
      </c>
      <c r="F2911" s="13" t="s">
        <v>33</v>
      </c>
      <c r="G2911" s="14">
        <v>1653037600168</v>
      </c>
      <c r="H2911" s="55">
        <v>0.43368055555555601</v>
      </c>
      <c r="I2911" s="33">
        <v>44882.433680555601</v>
      </c>
      <c r="J2911" s="58">
        <v>44882</v>
      </c>
      <c r="K2911" s="13" t="s">
        <v>213</v>
      </c>
      <c r="L2911" s="13" t="s">
        <v>30</v>
      </c>
      <c r="M2911" s="13" t="s">
        <v>282</v>
      </c>
      <c r="N2911" s="13" t="s">
        <v>206</v>
      </c>
      <c r="O2911" s="33" t="s">
        <v>38</v>
      </c>
      <c r="P2911" s="58" t="s">
        <v>38</v>
      </c>
      <c r="Q2911" s="33" t="s">
        <v>207</v>
      </c>
      <c r="R2911" s="14" t="s">
        <v>38</v>
      </c>
      <c r="S2911" s="13" t="s">
        <v>208</v>
      </c>
      <c r="T2911" s="13" t="s">
        <v>209</v>
      </c>
      <c r="U2911" s="33">
        <f t="shared" ca="1" si="540"/>
        <v>45744.56914039352</v>
      </c>
      <c r="V2911" s="13" t="str">
        <f t="shared" si="541"/>
        <v>Bangalore</v>
      </c>
      <c r="W2911" s="13" t="str">
        <f t="shared" si="542"/>
        <v>RI</v>
      </c>
      <c r="X2911" s="13">
        <f t="shared" si="543"/>
        <v>10</v>
      </c>
      <c r="Y2911" s="13" t="str">
        <f>IFERROR(VLOOKUP(C2911,ReceivingTeam[],2,FALSE),"HelpDesk")</f>
        <v>HelpDesk</v>
      </c>
      <c r="Z2911" s="67">
        <f t="shared" si="544"/>
        <v>44882.933680555601</v>
      </c>
      <c r="AA2911" s="68">
        <f t="shared" si="545"/>
        <v>44882</v>
      </c>
      <c r="AB2911" s="69" t="b">
        <f t="shared" si="546"/>
        <v>1</v>
      </c>
      <c r="AC2911" s="70">
        <f t="shared" si="547"/>
        <v>0.5</v>
      </c>
      <c r="AD2911" s="67">
        <f t="shared" si="548"/>
        <v>44882.933680555601</v>
      </c>
      <c r="AE2911" s="67">
        <f>VLOOKUP(V2911,'Branch Wise Work Timelines'!C:G,3,FALSE)+AA2911</f>
        <v>44882.416666666664</v>
      </c>
      <c r="AF2911" s="67">
        <f>IF(V2911="Bangalore",VLOOKUP(V2911,'Branch Wise Work Timelines'!C:G,4,FALSE)+AA2911+1,IF(V2911="Mumbai",VLOOKUP(V2911,'Branch Wise Work Timelines'!C:G,4,FALSE)+AA2911+1,VLOOKUP(V2911,'Branch Wise Work Timelines'!C:G,4,FALSE)+AA2911))</f>
        <v>44883.104166666664</v>
      </c>
      <c r="AG2911" s="67">
        <f>WORKDAY.INTL(AA2911,1,11)+VLOOKUP(V2911,'Branch Wise Work Timelines'!C:G,3,FALSE)</f>
        <v>44883.416666666664</v>
      </c>
      <c r="AH2911" s="69" t="str">
        <f t="shared" ca="1" si="549"/>
        <v>Out of TAT</v>
      </c>
      <c r="AI2911" s="69">
        <f t="shared" ca="1" si="550"/>
        <v>20680</v>
      </c>
      <c r="AJ2911" s="69" t="str">
        <f ca="1">IF(AI2911&lt;0,"0-12",IFERROR(VLOOKUP(AI2911,Breakup[],2,FALSE),"&gt;24"))</f>
        <v>&gt;24</v>
      </c>
      <c r="AK2911" s="69" t="str">
        <f>VLOOKUP(V2911,Master!B:D,3,FALSE)</f>
        <v>South</v>
      </c>
      <c r="AL2911" s="69" t="str">
        <f t="shared" si="551"/>
        <v>Bangalore</v>
      </c>
    </row>
    <row r="2912" spans="1:38">
      <c r="A2912" s="13" t="s">
        <v>6136</v>
      </c>
      <c r="B2912" s="54">
        <v>44701.563857673602</v>
      </c>
      <c r="C2912" s="13" t="s">
        <v>558</v>
      </c>
      <c r="D2912" s="13">
        <v>1577</v>
      </c>
      <c r="E2912" s="13" t="s">
        <v>6137</v>
      </c>
      <c r="F2912" s="13" t="s">
        <v>33</v>
      </c>
      <c r="G2912" s="14">
        <v>1653037600168</v>
      </c>
      <c r="H2912" s="55">
        <v>0.21774305555555601</v>
      </c>
      <c r="I2912" s="33">
        <v>44881.217743055597</v>
      </c>
      <c r="J2912" s="58">
        <v>44881</v>
      </c>
      <c r="K2912" s="13" t="s">
        <v>213</v>
      </c>
      <c r="L2912" s="13" t="s">
        <v>30</v>
      </c>
      <c r="M2912" s="13" t="s">
        <v>282</v>
      </c>
      <c r="N2912" s="13" t="s">
        <v>206</v>
      </c>
      <c r="O2912" s="33" t="s">
        <v>38</v>
      </c>
      <c r="P2912" s="58" t="s">
        <v>38</v>
      </c>
      <c r="Q2912" s="33" t="s">
        <v>207</v>
      </c>
      <c r="R2912" s="14" t="s">
        <v>38</v>
      </c>
      <c r="S2912" s="13" t="s">
        <v>208</v>
      </c>
      <c r="T2912" s="13" t="s">
        <v>209</v>
      </c>
      <c r="U2912" s="33">
        <f t="shared" ca="1" si="540"/>
        <v>45744.56914039352</v>
      </c>
      <c r="V2912" s="13" t="str">
        <f t="shared" si="541"/>
        <v>Bangalore</v>
      </c>
      <c r="W2912" s="13" t="str">
        <f t="shared" si="542"/>
        <v>RI</v>
      </c>
      <c r="X2912" s="13">
        <f t="shared" si="543"/>
        <v>5</v>
      </c>
      <c r="Y2912" s="13" t="str">
        <f>IFERROR(VLOOKUP(C2912,ReceivingTeam[],2,FALSE),"HelpDesk")</f>
        <v>HelpDesk</v>
      </c>
      <c r="Z2912" s="67">
        <f t="shared" si="544"/>
        <v>44881.916666666664</v>
      </c>
      <c r="AA2912" s="68">
        <f t="shared" si="545"/>
        <v>44881</v>
      </c>
      <c r="AB2912" s="69" t="b">
        <f t="shared" si="546"/>
        <v>1</v>
      </c>
      <c r="AC2912" s="70">
        <f t="shared" si="547"/>
        <v>0.5</v>
      </c>
      <c r="AD2912" s="67">
        <f t="shared" si="548"/>
        <v>44881.916666666664</v>
      </c>
      <c r="AE2912" s="67">
        <f>VLOOKUP(V2912,'Branch Wise Work Timelines'!C:G,3,FALSE)+AA2912</f>
        <v>44881.416666666664</v>
      </c>
      <c r="AF2912" s="67">
        <f>IF(V2912="Bangalore",VLOOKUP(V2912,'Branch Wise Work Timelines'!C:G,4,FALSE)+AA2912+1,IF(V2912="Mumbai",VLOOKUP(V2912,'Branch Wise Work Timelines'!C:G,4,FALSE)+AA2912+1,VLOOKUP(V2912,'Branch Wise Work Timelines'!C:G,4,FALSE)+AA2912))</f>
        <v>44882.104166666664</v>
      </c>
      <c r="AG2912" s="67">
        <f>WORKDAY.INTL(AA2912,1,11)+VLOOKUP(V2912,'Branch Wise Work Timelines'!C:G,3,FALSE)</f>
        <v>44882.416666666664</v>
      </c>
      <c r="AH2912" s="69" t="str">
        <f t="shared" ca="1" si="549"/>
        <v>Out of TAT</v>
      </c>
      <c r="AI2912" s="69">
        <f t="shared" ca="1" si="550"/>
        <v>20704</v>
      </c>
      <c r="AJ2912" s="69" t="str">
        <f ca="1">IF(AI2912&lt;0,"0-12",IFERROR(VLOOKUP(AI2912,Breakup[],2,FALSE),"&gt;24"))</f>
        <v>&gt;24</v>
      </c>
      <c r="AK2912" s="69" t="str">
        <f>VLOOKUP(V2912,Master!B:D,3,FALSE)</f>
        <v>South</v>
      </c>
      <c r="AL2912" s="69" t="str">
        <f t="shared" si="551"/>
        <v>Bangalore</v>
      </c>
    </row>
    <row r="2913" spans="1:38">
      <c r="A2913" s="13" t="s">
        <v>6138</v>
      </c>
      <c r="B2913" s="54">
        <v>44701.531022800897</v>
      </c>
      <c r="C2913" s="13" t="s">
        <v>421</v>
      </c>
      <c r="D2913" s="13">
        <v>953</v>
      </c>
      <c r="E2913" s="13" t="s">
        <v>6139</v>
      </c>
      <c r="F2913" s="13" t="s">
        <v>33</v>
      </c>
      <c r="G2913" s="14">
        <v>1653041209928</v>
      </c>
      <c r="H2913" s="55">
        <v>0.94851851851851798</v>
      </c>
      <c r="I2913" s="33">
        <v>44884.948518518497</v>
      </c>
      <c r="J2913" s="58">
        <v>44884</v>
      </c>
      <c r="K2913" s="13" t="s">
        <v>213</v>
      </c>
      <c r="L2913" s="13" t="s">
        <v>30</v>
      </c>
      <c r="M2913" s="13" t="s">
        <v>147</v>
      </c>
      <c r="N2913" s="13" t="s">
        <v>206</v>
      </c>
      <c r="O2913" s="33" t="s">
        <v>38</v>
      </c>
      <c r="P2913" s="58" t="s">
        <v>38</v>
      </c>
      <c r="Q2913" s="33" t="s">
        <v>207</v>
      </c>
      <c r="R2913" s="14" t="s">
        <v>38</v>
      </c>
      <c r="S2913" s="13" t="s">
        <v>216</v>
      </c>
      <c r="T2913" s="13" t="s">
        <v>217</v>
      </c>
      <c r="U2913" s="33">
        <f t="shared" ca="1" si="540"/>
        <v>45744.56914039352</v>
      </c>
      <c r="V2913" s="13" t="str">
        <f t="shared" si="541"/>
        <v>Bangalore</v>
      </c>
      <c r="W2913" s="13" t="str">
        <f t="shared" si="542"/>
        <v>RI</v>
      </c>
      <c r="X2913" s="13">
        <f t="shared" si="543"/>
        <v>22</v>
      </c>
      <c r="Y2913" s="13" t="str">
        <f>IFERROR(VLOOKUP(C2913,ReceivingTeam[],2,FALSE),"HelpDesk")</f>
        <v>HelpDesk</v>
      </c>
      <c r="Z2913" s="67">
        <f t="shared" si="544"/>
        <v>44886.761018518497</v>
      </c>
      <c r="AA2913" s="68">
        <f t="shared" si="545"/>
        <v>44884</v>
      </c>
      <c r="AB2913" s="69" t="b">
        <f t="shared" si="546"/>
        <v>1</v>
      </c>
      <c r="AC2913" s="70">
        <f t="shared" si="547"/>
        <v>0.5</v>
      </c>
      <c r="AD2913" s="67">
        <f t="shared" si="548"/>
        <v>44886.761018518497</v>
      </c>
      <c r="AE2913" s="67">
        <f>VLOOKUP(V2913,'Branch Wise Work Timelines'!C:G,3,FALSE)+AA2913</f>
        <v>44884.416666666664</v>
      </c>
      <c r="AF2913" s="67">
        <f>IF(V2913="Bangalore",VLOOKUP(V2913,'Branch Wise Work Timelines'!C:G,4,FALSE)+AA2913+1,IF(V2913="Mumbai",VLOOKUP(V2913,'Branch Wise Work Timelines'!C:G,4,FALSE)+AA2913+1,VLOOKUP(V2913,'Branch Wise Work Timelines'!C:G,4,FALSE)+AA2913))</f>
        <v>44885.104166666664</v>
      </c>
      <c r="AG2913" s="67">
        <f>WORKDAY.INTL(AA2913,1,11)+VLOOKUP(V2913,'Branch Wise Work Timelines'!C:G,3,FALSE)</f>
        <v>44886.416666666664</v>
      </c>
      <c r="AH2913" s="69" t="str">
        <f t="shared" ca="1" si="549"/>
        <v>Out of TAT</v>
      </c>
      <c r="AI2913" s="69">
        <f t="shared" ca="1" si="550"/>
        <v>20588</v>
      </c>
      <c r="AJ2913" s="69" t="str">
        <f ca="1">IF(AI2913&lt;0,"0-12",IFERROR(VLOOKUP(AI2913,Breakup[],2,FALSE),"&gt;24"))</f>
        <v>&gt;24</v>
      </c>
      <c r="AK2913" s="69" t="str">
        <f>VLOOKUP(V2913,Master!B:D,3,FALSE)</f>
        <v>South</v>
      </c>
      <c r="AL2913" s="69" t="str">
        <f t="shared" si="551"/>
        <v>Bangalore</v>
      </c>
    </row>
    <row r="2914" spans="1:38">
      <c r="A2914" s="13" t="s">
        <v>6140</v>
      </c>
      <c r="B2914" s="54">
        <v>44701.634539930601</v>
      </c>
      <c r="C2914" s="13" t="s">
        <v>323</v>
      </c>
      <c r="D2914" s="13">
        <v>527</v>
      </c>
      <c r="E2914" s="13" t="s">
        <v>6141</v>
      </c>
      <c r="F2914" s="13" t="s">
        <v>33</v>
      </c>
      <c r="G2914" s="14">
        <v>1653040452632</v>
      </c>
      <c r="H2914" s="55">
        <v>0.42589120370370398</v>
      </c>
      <c r="I2914" s="33">
        <v>44890.425891203697</v>
      </c>
      <c r="J2914" s="58">
        <v>44890</v>
      </c>
      <c r="K2914" s="13" t="s">
        <v>325</v>
      </c>
      <c r="L2914" s="13" t="s">
        <v>55</v>
      </c>
      <c r="M2914" s="13" t="s">
        <v>323</v>
      </c>
      <c r="N2914" s="13" t="s">
        <v>206</v>
      </c>
      <c r="O2914" s="33" t="s">
        <v>38</v>
      </c>
      <c r="P2914" s="58" t="s">
        <v>38</v>
      </c>
      <c r="Q2914" s="33" t="s">
        <v>207</v>
      </c>
      <c r="R2914" s="14" t="s">
        <v>38</v>
      </c>
      <c r="S2914" s="13" t="s">
        <v>208</v>
      </c>
      <c r="T2914" s="13" t="s">
        <v>209</v>
      </c>
      <c r="U2914" s="33">
        <f t="shared" ca="1" si="540"/>
        <v>45744.56914039352</v>
      </c>
      <c r="V2914" s="13" t="str">
        <f t="shared" si="541"/>
        <v>Delhi</v>
      </c>
      <c r="W2914" s="13" t="str">
        <f t="shared" si="542"/>
        <v>RI</v>
      </c>
      <c r="X2914" s="13">
        <f t="shared" si="543"/>
        <v>10</v>
      </c>
      <c r="Y2914" s="13" t="str">
        <f>IFERROR(VLOOKUP(C2914,ReceivingTeam[],2,FALSE),"HelpDesk")</f>
        <v>HelpDesk</v>
      </c>
      <c r="Z2914" s="67">
        <f t="shared" si="544"/>
        <v>44891.571724537025</v>
      </c>
      <c r="AA2914" s="68">
        <f t="shared" si="545"/>
        <v>44890</v>
      </c>
      <c r="AB2914" s="69" t="b">
        <f t="shared" si="546"/>
        <v>1</v>
      </c>
      <c r="AC2914" s="70">
        <f t="shared" si="547"/>
        <v>0.5</v>
      </c>
      <c r="AD2914" s="67">
        <f t="shared" si="548"/>
        <v>44891.571724537025</v>
      </c>
      <c r="AE2914" s="67">
        <f>VLOOKUP(V2914,'Branch Wise Work Timelines'!C:G,3,FALSE)+AA2914</f>
        <v>44890.416666666664</v>
      </c>
      <c r="AF2914" s="67">
        <f>IF(V2914="Bangalore",VLOOKUP(V2914,'Branch Wise Work Timelines'!C:G,4,FALSE)+AA2914+1,IF(V2914="Mumbai",VLOOKUP(V2914,'Branch Wise Work Timelines'!C:G,4,FALSE)+AA2914+1,VLOOKUP(V2914,'Branch Wise Work Timelines'!C:G,4,FALSE)+AA2914))</f>
        <v>44890.770833333336</v>
      </c>
      <c r="AG2914" s="67">
        <f>WORKDAY.INTL(AA2914,1,11)+VLOOKUP(V2914,'Branch Wise Work Timelines'!C:G,3,FALSE)</f>
        <v>44891.416666666664</v>
      </c>
      <c r="AH2914" s="69" t="str">
        <f t="shared" ca="1" si="549"/>
        <v>Out of TAT</v>
      </c>
      <c r="AI2914" s="69">
        <f t="shared" ca="1" si="550"/>
        <v>20472</v>
      </c>
      <c r="AJ2914" s="69" t="str">
        <f ca="1">IF(AI2914&lt;0,"0-12",IFERROR(VLOOKUP(AI2914,Breakup[],2,FALSE),"&gt;24"))</f>
        <v>&gt;24</v>
      </c>
      <c r="AK2914" s="69" t="str">
        <f>VLOOKUP(V2914,Master!B:D,3,FALSE)</f>
        <v>North</v>
      </c>
      <c r="AL2914" s="69" t="str">
        <f t="shared" si="551"/>
        <v>Delhi</v>
      </c>
    </row>
    <row r="2915" spans="1:38">
      <c r="A2915" s="13" t="s">
        <v>6142</v>
      </c>
      <c r="B2915" s="54">
        <v>44701.6384728009</v>
      </c>
      <c r="C2915" s="13" t="s">
        <v>1335</v>
      </c>
      <c r="D2915" s="13">
        <v>559</v>
      </c>
      <c r="E2915" s="13" t="s">
        <v>6143</v>
      </c>
      <c r="F2915" s="13" t="s">
        <v>33</v>
      </c>
      <c r="G2915" s="14">
        <v>1653041209928</v>
      </c>
      <c r="H2915" s="55">
        <v>0.94383101851851903</v>
      </c>
      <c r="I2915" s="33">
        <v>44886.9438310185</v>
      </c>
      <c r="J2915" s="58">
        <v>44886</v>
      </c>
      <c r="K2915" s="13" t="s">
        <v>213</v>
      </c>
      <c r="L2915" s="13" t="s">
        <v>30</v>
      </c>
      <c r="M2915" s="13" t="s">
        <v>147</v>
      </c>
      <c r="N2915" s="13" t="s">
        <v>206</v>
      </c>
      <c r="O2915" s="33" t="s">
        <v>38</v>
      </c>
      <c r="P2915" s="58" t="s">
        <v>38</v>
      </c>
      <c r="Q2915" s="33" t="s">
        <v>207</v>
      </c>
      <c r="R2915" s="14" t="s">
        <v>38</v>
      </c>
      <c r="S2915" s="13" t="s">
        <v>216</v>
      </c>
      <c r="T2915" s="13" t="s">
        <v>217</v>
      </c>
      <c r="U2915" s="33">
        <f t="shared" ca="1" si="540"/>
        <v>45744.56914039352</v>
      </c>
      <c r="V2915" s="13" t="str">
        <f t="shared" si="541"/>
        <v>Bangalore</v>
      </c>
      <c r="W2915" s="13" t="str">
        <f t="shared" si="542"/>
        <v>RI</v>
      </c>
      <c r="X2915" s="13">
        <f t="shared" si="543"/>
        <v>22</v>
      </c>
      <c r="Y2915" s="13" t="str">
        <f>IFERROR(VLOOKUP(C2915,ReceivingTeam[],2,FALSE),"HelpDesk")</f>
        <v>HelpDesk</v>
      </c>
      <c r="Z2915" s="67">
        <f t="shared" si="544"/>
        <v>44887.7563310185</v>
      </c>
      <c r="AA2915" s="68">
        <f t="shared" si="545"/>
        <v>44886</v>
      </c>
      <c r="AB2915" s="69" t="b">
        <f t="shared" si="546"/>
        <v>1</v>
      </c>
      <c r="AC2915" s="70">
        <f t="shared" si="547"/>
        <v>0.5</v>
      </c>
      <c r="AD2915" s="67">
        <f t="shared" si="548"/>
        <v>44887.7563310185</v>
      </c>
      <c r="AE2915" s="67">
        <f>VLOOKUP(V2915,'Branch Wise Work Timelines'!C:G,3,FALSE)+AA2915</f>
        <v>44886.416666666664</v>
      </c>
      <c r="AF2915" s="67">
        <f>IF(V2915="Bangalore",VLOOKUP(V2915,'Branch Wise Work Timelines'!C:G,4,FALSE)+AA2915+1,IF(V2915="Mumbai",VLOOKUP(V2915,'Branch Wise Work Timelines'!C:G,4,FALSE)+AA2915+1,VLOOKUP(V2915,'Branch Wise Work Timelines'!C:G,4,FALSE)+AA2915))</f>
        <v>44887.104166666664</v>
      </c>
      <c r="AG2915" s="67">
        <f>WORKDAY.INTL(AA2915,1,11)+VLOOKUP(V2915,'Branch Wise Work Timelines'!C:G,3,FALSE)</f>
        <v>44887.416666666664</v>
      </c>
      <c r="AH2915" s="69" t="str">
        <f t="shared" ca="1" si="549"/>
        <v>Out of TAT</v>
      </c>
      <c r="AI2915" s="69">
        <f t="shared" ca="1" si="550"/>
        <v>20564</v>
      </c>
      <c r="AJ2915" s="69" t="str">
        <f ca="1">IF(AI2915&lt;0,"0-12",IFERROR(VLOOKUP(AI2915,Breakup[],2,FALSE),"&gt;24"))</f>
        <v>&gt;24</v>
      </c>
      <c r="AK2915" s="69" t="str">
        <f>VLOOKUP(V2915,Master!B:D,3,FALSE)</f>
        <v>South</v>
      </c>
      <c r="AL2915" s="69" t="str">
        <f t="shared" si="551"/>
        <v>Bangalore</v>
      </c>
    </row>
    <row r="2916" spans="1:38">
      <c r="A2916" s="13" t="s">
        <v>6144</v>
      </c>
      <c r="B2916" s="54">
        <v>44701.643153044002</v>
      </c>
      <c r="C2916" s="13" t="s">
        <v>421</v>
      </c>
      <c r="D2916" s="13">
        <v>647</v>
      </c>
      <c r="E2916" s="13" t="s">
        <v>6145</v>
      </c>
      <c r="F2916" s="13" t="s">
        <v>33</v>
      </c>
      <c r="G2916" s="14">
        <v>1653042753296</v>
      </c>
      <c r="H2916" s="55">
        <v>0.84087962962963003</v>
      </c>
      <c r="I2916" s="33">
        <v>44887.840879629599</v>
      </c>
      <c r="J2916" s="58">
        <v>44887</v>
      </c>
      <c r="K2916" s="13" t="s">
        <v>213</v>
      </c>
      <c r="L2916" s="13" t="s">
        <v>30</v>
      </c>
      <c r="M2916" s="13" t="s">
        <v>282</v>
      </c>
      <c r="N2916" s="13" t="s">
        <v>206</v>
      </c>
      <c r="O2916" s="33" t="s">
        <v>38</v>
      </c>
      <c r="P2916" s="58" t="s">
        <v>38</v>
      </c>
      <c r="Q2916" s="33" t="s">
        <v>207</v>
      </c>
      <c r="R2916" s="14" t="s">
        <v>38</v>
      </c>
      <c r="S2916" s="13" t="s">
        <v>216</v>
      </c>
      <c r="T2916" s="13" t="s">
        <v>217</v>
      </c>
      <c r="U2916" s="33">
        <f t="shared" ca="1" si="540"/>
        <v>45744.56914039352</v>
      </c>
      <c r="V2916" s="13" t="str">
        <f t="shared" si="541"/>
        <v>Bangalore</v>
      </c>
      <c r="W2916" s="13" t="str">
        <f t="shared" si="542"/>
        <v>RI</v>
      </c>
      <c r="X2916" s="13">
        <f t="shared" si="543"/>
        <v>20</v>
      </c>
      <c r="Y2916" s="13" t="str">
        <f>IFERROR(VLOOKUP(C2916,ReceivingTeam[],2,FALSE),"HelpDesk")</f>
        <v>HelpDesk</v>
      </c>
      <c r="Z2916" s="67">
        <f t="shared" si="544"/>
        <v>44888.653379629599</v>
      </c>
      <c r="AA2916" s="68">
        <f t="shared" si="545"/>
        <v>44887</v>
      </c>
      <c r="AB2916" s="69" t="b">
        <f t="shared" si="546"/>
        <v>1</v>
      </c>
      <c r="AC2916" s="70">
        <f t="shared" si="547"/>
        <v>0.5</v>
      </c>
      <c r="AD2916" s="67">
        <f t="shared" si="548"/>
        <v>44888.653379629599</v>
      </c>
      <c r="AE2916" s="67">
        <f>VLOOKUP(V2916,'Branch Wise Work Timelines'!C:G,3,FALSE)+AA2916</f>
        <v>44887.416666666664</v>
      </c>
      <c r="AF2916" s="67">
        <f>IF(V2916="Bangalore",VLOOKUP(V2916,'Branch Wise Work Timelines'!C:G,4,FALSE)+AA2916+1,IF(V2916="Mumbai",VLOOKUP(V2916,'Branch Wise Work Timelines'!C:G,4,FALSE)+AA2916+1,VLOOKUP(V2916,'Branch Wise Work Timelines'!C:G,4,FALSE)+AA2916))</f>
        <v>44888.104166666664</v>
      </c>
      <c r="AG2916" s="67">
        <f>WORKDAY.INTL(AA2916,1,11)+VLOOKUP(V2916,'Branch Wise Work Timelines'!C:G,3,FALSE)</f>
        <v>44888.416666666664</v>
      </c>
      <c r="AH2916" s="69" t="str">
        <f t="shared" ca="1" si="549"/>
        <v>Out of TAT</v>
      </c>
      <c r="AI2916" s="69">
        <f t="shared" ca="1" si="550"/>
        <v>20542</v>
      </c>
      <c r="AJ2916" s="69" t="str">
        <f ca="1">IF(AI2916&lt;0,"0-12",IFERROR(VLOOKUP(AI2916,Breakup[],2,FALSE),"&gt;24"))</f>
        <v>&gt;24</v>
      </c>
      <c r="AK2916" s="69" t="str">
        <f>VLOOKUP(V2916,Master!B:D,3,FALSE)</f>
        <v>South</v>
      </c>
      <c r="AL2916" s="69" t="str">
        <f t="shared" si="551"/>
        <v>Bangalore</v>
      </c>
    </row>
    <row r="2917" spans="1:38">
      <c r="A2917" s="13" t="s">
        <v>6146</v>
      </c>
      <c r="B2917" s="54">
        <v>44701.677064814801</v>
      </c>
      <c r="C2917" s="13" t="s">
        <v>255</v>
      </c>
      <c r="D2917" s="13">
        <v>1120</v>
      </c>
      <c r="E2917" s="13" t="s">
        <v>6147</v>
      </c>
      <c r="F2917" s="13" t="s">
        <v>33</v>
      </c>
      <c r="G2917" s="14">
        <v>1653044413419</v>
      </c>
      <c r="H2917" s="55">
        <v>0.82622685185185196</v>
      </c>
      <c r="I2917" s="33">
        <v>44881.826226851903</v>
      </c>
      <c r="J2917" s="58">
        <v>44881</v>
      </c>
      <c r="K2917" s="13" t="s">
        <v>257</v>
      </c>
      <c r="L2917" s="13" t="s">
        <v>72</v>
      </c>
      <c r="M2917" s="13" t="s">
        <v>255</v>
      </c>
      <c r="N2917" s="13" t="s">
        <v>215</v>
      </c>
      <c r="O2917" s="33" t="s">
        <v>38</v>
      </c>
      <c r="P2917" s="58" t="s">
        <v>38</v>
      </c>
      <c r="Q2917" s="33" t="s">
        <v>207</v>
      </c>
      <c r="R2917" s="14" t="s">
        <v>38</v>
      </c>
      <c r="S2917" s="13" t="s">
        <v>216</v>
      </c>
      <c r="T2917" s="13" t="s">
        <v>278</v>
      </c>
      <c r="U2917" s="33">
        <f t="shared" ca="1" si="540"/>
        <v>45744.56914039352</v>
      </c>
      <c r="V2917" s="13" t="str">
        <f t="shared" si="541"/>
        <v>Pune</v>
      </c>
      <c r="W2917" s="13" t="str">
        <f t="shared" si="542"/>
        <v>RI</v>
      </c>
      <c r="X2917" s="13">
        <f t="shared" si="543"/>
        <v>19</v>
      </c>
      <c r="Y2917" s="13" t="str">
        <f>IFERROR(VLOOKUP(C2917,ReceivingTeam[],2,FALSE),"HelpDesk")</f>
        <v>HelpDesk</v>
      </c>
      <c r="Z2917" s="67">
        <f t="shared" si="544"/>
        <v>44885.451226851903</v>
      </c>
      <c r="AA2917" s="68">
        <f t="shared" si="545"/>
        <v>44881</v>
      </c>
      <c r="AB2917" s="69" t="b">
        <f t="shared" si="546"/>
        <v>1</v>
      </c>
      <c r="AC2917" s="70">
        <f t="shared" si="547"/>
        <v>3</v>
      </c>
      <c r="AD2917" s="67">
        <f t="shared" si="548"/>
        <v>44885.451226851903</v>
      </c>
      <c r="AE2917" s="67">
        <f>VLOOKUP(V2917,'Branch Wise Work Timelines'!C:G,3,FALSE)+AA2917</f>
        <v>44881.395833333336</v>
      </c>
      <c r="AF2917" s="67">
        <f>IF(V2917="Bangalore",VLOOKUP(V2917,'Branch Wise Work Timelines'!C:G,4,FALSE)+AA2917+1,IF(V2917="Mumbai",VLOOKUP(V2917,'Branch Wise Work Timelines'!C:G,4,FALSE)+AA2917+1,VLOOKUP(V2917,'Branch Wise Work Timelines'!C:G,4,FALSE)+AA2917))</f>
        <v>44881.770833333336</v>
      </c>
      <c r="AG2917" s="67">
        <f>WORKDAY.INTL(AA2917,1,11)+VLOOKUP(V2917,'Branch Wise Work Timelines'!C:G,3,FALSE)</f>
        <v>44882.395833333336</v>
      </c>
      <c r="AH2917" s="69" t="str">
        <f t="shared" ca="1" si="549"/>
        <v>Out of TAT</v>
      </c>
      <c r="AI2917" s="69">
        <f t="shared" ca="1" si="550"/>
        <v>20619</v>
      </c>
      <c r="AJ2917" s="69" t="str">
        <f ca="1">IF(AI2917&lt;0,"0-12",IFERROR(VLOOKUP(AI2917,Breakup[],2,FALSE),"&gt;24"))</f>
        <v>&gt;24</v>
      </c>
      <c r="AK2917" s="69" t="str">
        <f>VLOOKUP(V2917,Master!B:D,3,FALSE)</f>
        <v>West</v>
      </c>
      <c r="AL2917" s="69" t="str">
        <f t="shared" si="551"/>
        <v>Pune</v>
      </c>
    </row>
    <row r="2918" spans="1:38">
      <c r="A2918" s="13" t="s">
        <v>6148</v>
      </c>
      <c r="B2918" s="54">
        <v>44701.6803903935</v>
      </c>
      <c r="C2918" s="13" t="s">
        <v>255</v>
      </c>
      <c r="D2918" s="13">
        <v>673</v>
      </c>
      <c r="E2918" s="13" t="s">
        <v>6149</v>
      </c>
      <c r="F2918" s="13" t="s">
        <v>33</v>
      </c>
      <c r="G2918" s="14">
        <v>1653044413419</v>
      </c>
      <c r="H2918" s="55">
        <v>0.211435185185185</v>
      </c>
      <c r="I2918" s="33">
        <v>44881.2114351852</v>
      </c>
      <c r="J2918" s="58">
        <v>44881</v>
      </c>
      <c r="K2918" s="13" t="s">
        <v>257</v>
      </c>
      <c r="L2918" s="13" t="s">
        <v>72</v>
      </c>
      <c r="M2918" s="13" t="s">
        <v>255</v>
      </c>
      <c r="N2918" s="13" t="s">
        <v>215</v>
      </c>
      <c r="O2918" s="33" t="s">
        <v>38</v>
      </c>
      <c r="P2918" s="58" t="s">
        <v>38</v>
      </c>
      <c r="Q2918" s="33" t="s">
        <v>207</v>
      </c>
      <c r="R2918" s="14" t="s">
        <v>38</v>
      </c>
      <c r="S2918" s="13" t="s">
        <v>216</v>
      </c>
      <c r="T2918" s="13" t="s">
        <v>278</v>
      </c>
      <c r="U2918" s="33">
        <f t="shared" ca="1" si="540"/>
        <v>45744.56914039352</v>
      </c>
      <c r="V2918" s="13" t="str">
        <f t="shared" si="541"/>
        <v>Pune</v>
      </c>
      <c r="W2918" s="13" t="str">
        <f t="shared" si="542"/>
        <v>RI</v>
      </c>
      <c r="X2918" s="13">
        <f t="shared" si="543"/>
        <v>5</v>
      </c>
      <c r="Y2918" s="13" t="str">
        <f>IFERROR(VLOOKUP(C2918,ReceivingTeam[],2,FALSE),"HelpDesk")</f>
        <v>HelpDesk</v>
      </c>
      <c r="Z2918" s="67">
        <f t="shared" si="544"/>
        <v>44885.020833333336</v>
      </c>
      <c r="AA2918" s="68">
        <f t="shared" si="545"/>
        <v>44881</v>
      </c>
      <c r="AB2918" s="69" t="b">
        <f t="shared" si="546"/>
        <v>1</v>
      </c>
      <c r="AC2918" s="70">
        <f t="shared" si="547"/>
        <v>3</v>
      </c>
      <c r="AD2918" s="67">
        <f t="shared" si="548"/>
        <v>44885.020833333336</v>
      </c>
      <c r="AE2918" s="67">
        <f>VLOOKUP(V2918,'Branch Wise Work Timelines'!C:G,3,FALSE)+AA2918</f>
        <v>44881.395833333336</v>
      </c>
      <c r="AF2918" s="67">
        <f>IF(V2918="Bangalore",VLOOKUP(V2918,'Branch Wise Work Timelines'!C:G,4,FALSE)+AA2918+1,IF(V2918="Mumbai",VLOOKUP(V2918,'Branch Wise Work Timelines'!C:G,4,FALSE)+AA2918+1,VLOOKUP(V2918,'Branch Wise Work Timelines'!C:G,4,FALSE)+AA2918))</f>
        <v>44881.770833333336</v>
      </c>
      <c r="AG2918" s="67">
        <f>WORKDAY.INTL(AA2918,1,11)+VLOOKUP(V2918,'Branch Wise Work Timelines'!C:G,3,FALSE)</f>
        <v>44882.395833333336</v>
      </c>
      <c r="AH2918" s="69" t="str">
        <f t="shared" ca="1" si="549"/>
        <v>Out of TAT</v>
      </c>
      <c r="AI2918" s="69">
        <f t="shared" ca="1" si="550"/>
        <v>20630</v>
      </c>
      <c r="AJ2918" s="69" t="str">
        <f ca="1">IF(AI2918&lt;0,"0-12",IFERROR(VLOOKUP(AI2918,Breakup[],2,FALSE),"&gt;24"))</f>
        <v>&gt;24</v>
      </c>
      <c r="AK2918" s="69" t="str">
        <f>VLOOKUP(V2918,Master!B:D,3,FALSE)</f>
        <v>West</v>
      </c>
      <c r="AL2918" s="69" t="str">
        <f t="shared" si="551"/>
        <v>Pune</v>
      </c>
    </row>
    <row r="2919" spans="1:38">
      <c r="A2919" s="13" t="s">
        <v>6150</v>
      </c>
      <c r="B2919" s="54">
        <v>44701.613089930601</v>
      </c>
      <c r="C2919" s="13" t="s">
        <v>421</v>
      </c>
      <c r="D2919" s="13">
        <v>1259</v>
      </c>
      <c r="E2919" s="13" t="s">
        <v>6151</v>
      </c>
      <c r="F2919" s="13" t="s">
        <v>33</v>
      </c>
      <c r="G2919" s="14">
        <v>1653043298777</v>
      </c>
      <c r="H2919" s="55">
        <v>0.60105324074074096</v>
      </c>
      <c r="I2919" s="33">
        <v>44882.601053240702</v>
      </c>
      <c r="J2919" s="58">
        <v>44882</v>
      </c>
      <c r="K2919" s="13" t="s">
        <v>213</v>
      </c>
      <c r="L2919" s="13" t="s">
        <v>30</v>
      </c>
      <c r="M2919" s="13" t="s">
        <v>282</v>
      </c>
      <c r="N2919" s="13" t="s">
        <v>206</v>
      </c>
      <c r="O2919" s="33" t="s">
        <v>38</v>
      </c>
      <c r="P2919" s="58" t="s">
        <v>38</v>
      </c>
      <c r="Q2919" s="33" t="s">
        <v>207</v>
      </c>
      <c r="R2919" s="14" t="s">
        <v>38</v>
      </c>
      <c r="S2919" s="13" t="s">
        <v>216</v>
      </c>
      <c r="T2919" s="13" t="s">
        <v>278</v>
      </c>
      <c r="U2919" s="33">
        <f t="shared" ca="1" si="540"/>
        <v>45744.56914039352</v>
      </c>
      <c r="V2919" s="13" t="str">
        <f t="shared" si="541"/>
        <v>Bangalore</v>
      </c>
      <c r="W2919" s="13" t="str">
        <f t="shared" si="542"/>
        <v>RI</v>
      </c>
      <c r="X2919" s="13">
        <f t="shared" si="543"/>
        <v>14</v>
      </c>
      <c r="Y2919" s="13" t="str">
        <f>IFERROR(VLOOKUP(C2919,ReceivingTeam[],2,FALSE),"HelpDesk")</f>
        <v>HelpDesk</v>
      </c>
      <c r="Z2919" s="67">
        <f t="shared" si="544"/>
        <v>44885.913553240702</v>
      </c>
      <c r="AA2919" s="68">
        <f t="shared" si="545"/>
        <v>44882</v>
      </c>
      <c r="AB2919" s="69" t="b">
        <f t="shared" si="546"/>
        <v>1</v>
      </c>
      <c r="AC2919" s="70">
        <f t="shared" si="547"/>
        <v>3</v>
      </c>
      <c r="AD2919" s="67">
        <f t="shared" si="548"/>
        <v>44885.913553240702</v>
      </c>
      <c r="AE2919" s="67">
        <f>VLOOKUP(V2919,'Branch Wise Work Timelines'!C:G,3,FALSE)+AA2919</f>
        <v>44882.416666666664</v>
      </c>
      <c r="AF2919" s="67">
        <f>IF(V2919="Bangalore",VLOOKUP(V2919,'Branch Wise Work Timelines'!C:G,4,FALSE)+AA2919+1,IF(V2919="Mumbai",VLOOKUP(V2919,'Branch Wise Work Timelines'!C:G,4,FALSE)+AA2919+1,VLOOKUP(V2919,'Branch Wise Work Timelines'!C:G,4,FALSE)+AA2919))</f>
        <v>44883.104166666664</v>
      </c>
      <c r="AG2919" s="67">
        <f>WORKDAY.INTL(AA2919,1,11)+VLOOKUP(V2919,'Branch Wise Work Timelines'!C:G,3,FALSE)</f>
        <v>44883.416666666664</v>
      </c>
      <c r="AH2919" s="69" t="str">
        <f t="shared" ca="1" si="549"/>
        <v>Out of TAT</v>
      </c>
      <c r="AI2919" s="69">
        <f t="shared" ca="1" si="550"/>
        <v>20608</v>
      </c>
      <c r="AJ2919" s="69" t="str">
        <f ca="1">IF(AI2919&lt;0,"0-12",IFERROR(VLOOKUP(AI2919,Breakup[],2,FALSE),"&gt;24"))</f>
        <v>&gt;24</v>
      </c>
      <c r="AK2919" s="69" t="str">
        <f>VLOOKUP(V2919,Master!B:D,3,FALSE)</f>
        <v>South</v>
      </c>
      <c r="AL2919" s="69" t="str">
        <f t="shared" si="551"/>
        <v>Bangalore</v>
      </c>
    </row>
    <row r="2920" spans="1:38">
      <c r="A2920" s="13" t="s">
        <v>6152</v>
      </c>
      <c r="B2920" s="54">
        <v>44701.546639780099</v>
      </c>
      <c r="C2920" s="13" t="s">
        <v>414</v>
      </c>
      <c r="D2920" s="13">
        <v>243</v>
      </c>
      <c r="E2920" s="13" t="s">
        <v>6153</v>
      </c>
      <c r="F2920" s="13" t="s">
        <v>33</v>
      </c>
      <c r="G2920" s="14">
        <v>1653036111643</v>
      </c>
      <c r="H2920" s="55">
        <v>0.39506944444444397</v>
      </c>
      <c r="I2920" s="33">
        <v>44883.395069444399</v>
      </c>
      <c r="J2920" s="58">
        <v>44883</v>
      </c>
      <c r="K2920" s="13" t="s">
        <v>397</v>
      </c>
      <c r="L2920" s="13" t="s">
        <v>50</v>
      </c>
      <c r="M2920" s="13" t="s">
        <v>153</v>
      </c>
      <c r="N2920" s="13" t="s">
        <v>206</v>
      </c>
      <c r="O2920" s="33" t="s">
        <v>38</v>
      </c>
      <c r="P2920" s="58" t="s">
        <v>38</v>
      </c>
      <c r="Q2920" s="33" t="s">
        <v>207</v>
      </c>
      <c r="R2920" s="14" t="s">
        <v>38</v>
      </c>
      <c r="S2920" s="13" t="s">
        <v>216</v>
      </c>
      <c r="T2920" s="13" t="s">
        <v>217</v>
      </c>
      <c r="U2920" s="33">
        <f t="shared" ca="1" si="540"/>
        <v>45744.56914039352</v>
      </c>
      <c r="V2920" s="13" t="str">
        <f t="shared" si="541"/>
        <v>Cochin</v>
      </c>
      <c r="W2920" s="13" t="str">
        <f t="shared" si="542"/>
        <v>RI</v>
      </c>
      <c r="X2920" s="13">
        <f t="shared" si="543"/>
        <v>9</v>
      </c>
      <c r="Y2920" s="13" t="str">
        <f>IFERROR(VLOOKUP(C2920,ReceivingTeam[],2,FALSE),"HelpDesk")</f>
        <v>HelpDesk</v>
      </c>
      <c r="Z2920" s="67">
        <f t="shared" si="544"/>
        <v>44884.562499999993</v>
      </c>
      <c r="AA2920" s="68">
        <f t="shared" si="545"/>
        <v>44883</v>
      </c>
      <c r="AB2920" s="69" t="b">
        <f t="shared" si="546"/>
        <v>1</v>
      </c>
      <c r="AC2920" s="70">
        <f t="shared" si="547"/>
        <v>0.5</v>
      </c>
      <c r="AD2920" s="67">
        <f t="shared" si="548"/>
        <v>44884.562499999993</v>
      </c>
      <c r="AE2920" s="67">
        <f>VLOOKUP(V2920,'Branch Wise Work Timelines'!C:G,3,FALSE)+AA2920</f>
        <v>44883.416666666664</v>
      </c>
      <c r="AF2920" s="67">
        <f>IF(V2920="Bangalore",VLOOKUP(V2920,'Branch Wise Work Timelines'!C:G,4,FALSE)+AA2920+1,IF(V2920="Mumbai",VLOOKUP(V2920,'Branch Wise Work Timelines'!C:G,4,FALSE)+AA2920+1,VLOOKUP(V2920,'Branch Wise Work Timelines'!C:G,4,FALSE)+AA2920))</f>
        <v>44883.770833333336</v>
      </c>
      <c r="AG2920" s="67">
        <f>WORKDAY.INTL(AA2920,1,11)+VLOOKUP(V2920,'Branch Wise Work Timelines'!C:G,3,FALSE)</f>
        <v>44884.416666666664</v>
      </c>
      <c r="AH2920" s="69" t="str">
        <f t="shared" ca="1" si="549"/>
        <v>Out of TAT</v>
      </c>
      <c r="AI2920" s="69">
        <f t="shared" ca="1" si="550"/>
        <v>20641</v>
      </c>
      <c r="AJ2920" s="69" t="str">
        <f ca="1">IF(AI2920&lt;0,"0-12",IFERROR(VLOOKUP(AI2920,Breakup[],2,FALSE),"&gt;24"))</f>
        <v>&gt;24</v>
      </c>
      <c r="AK2920" s="69" t="str">
        <f>VLOOKUP(V2920,Master!B:D,3,FALSE)</f>
        <v>South</v>
      </c>
      <c r="AL2920" s="69" t="str">
        <f t="shared" si="551"/>
        <v>Cochin</v>
      </c>
    </row>
    <row r="2921" spans="1:38">
      <c r="A2921" s="13" t="s">
        <v>6154</v>
      </c>
      <c r="B2921" s="54">
        <v>44701.526543136599</v>
      </c>
      <c r="C2921" s="13" t="s">
        <v>344</v>
      </c>
      <c r="D2921" s="13">
        <v>1386</v>
      </c>
      <c r="E2921" s="13" t="s">
        <v>6155</v>
      </c>
      <c r="F2921" s="13" t="s">
        <v>33</v>
      </c>
      <c r="G2921" s="14">
        <v>1653031594201</v>
      </c>
      <c r="H2921" s="55">
        <v>0.68523148148148105</v>
      </c>
      <c r="I2921" s="33">
        <v>44890.685231481497</v>
      </c>
      <c r="J2921" s="58">
        <v>44890</v>
      </c>
      <c r="K2921" s="13" t="s">
        <v>263</v>
      </c>
      <c r="L2921" s="13" t="s">
        <v>69</v>
      </c>
      <c r="M2921" s="13" t="s">
        <v>101</v>
      </c>
      <c r="N2921" s="13" t="s">
        <v>1185</v>
      </c>
      <c r="O2921" s="33" t="s">
        <v>38</v>
      </c>
      <c r="P2921" s="58" t="s">
        <v>38</v>
      </c>
      <c r="Q2921" s="33" t="s">
        <v>207</v>
      </c>
      <c r="R2921" s="14" t="s">
        <v>38</v>
      </c>
      <c r="S2921" s="13" t="s">
        <v>208</v>
      </c>
      <c r="T2921" s="13" t="s">
        <v>209</v>
      </c>
      <c r="U2921" s="33">
        <f t="shared" ca="1" si="540"/>
        <v>45744.56914039352</v>
      </c>
      <c r="V2921" s="13" t="str">
        <f t="shared" si="541"/>
        <v>Mumbai</v>
      </c>
      <c r="W2921" s="13" t="str">
        <f t="shared" si="542"/>
        <v>RI</v>
      </c>
      <c r="X2921" s="13">
        <f t="shared" si="543"/>
        <v>16</v>
      </c>
      <c r="Y2921" s="13" t="str">
        <f>IFERROR(VLOOKUP(C2921,ReceivingTeam[],2,FALSE),"HelpDesk")</f>
        <v>HelpDesk</v>
      </c>
      <c r="Z2921" s="67">
        <f t="shared" si="544"/>
        <v>44891.185231481497</v>
      </c>
      <c r="AA2921" s="68">
        <f t="shared" si="545"/>
        <v>44890</v>
      </c>
      <c r="AB2921" s="69" t="b">
        <f t="shared" si="546"/>
        <v>1</v>
      </c>
      <c r="AC2921" s="70">
        <f t="shared" si="547"/>
        <v>0.5</v>
      </c>
      <c r="AD2921" s="67">
        <f t="shared" si="548"/>
        <v>44891.185231481497</v>
      </c>
      <c r="AE2921" s="67">
        <f>VLOOKUP(V2921,'Branch Wise Work Timelines'!C:G,3,FALSE)+AA2921</f>
        <v>44890.416666666664</v>
      </c>
      <c r="AF2921" s="67">
        <f>IF(V2921="Bangalore",VLOOKUP(V2921,'Branch Wise Work Timelines'!C:G,4,FALSE)+AA2921+1,IF(V2921="Mumbai",VLOOKUP(V2921,'Branch Wise Work Timelines'!C:G,4,FALSE)+AA2921+1,VLOOKUP(V2921,'Branch Wise Work Timelines'!C:G,4,FALSE)+AA2921))</f>
        <v>44891.25</v>
      </c>
      <c r="AG2921" s="67">
        <f>WORKDAY.INTL(AA2921,1,11)+VLOOKUP(V2921,'Branch Wise Work Timelines'!C:G,3,FALSE)</f>
        <v>44891.416666666664</v>
      </c>
      <c r="AH2921" s="69" t="str">
        <f t="shared" ca="1" si="549"/>
        <v>Out of TAT</v>
      </c>
      <c r="AI2921" s="69">
        <f t="shared" ca="1" si="550"/>
        <v>20482</v>
      </c>
      <c r="AJ2921" s="69" t="str">
        <f ca="1">IF(AI2921&lt;0,"0-12",IFERROR(VLOOKUP(AI2921,Breakup[],2,FALSE),"&gt;24"))</f>
        <v>&gt;24</v>
      </c>
      <c r="AK2921" s="69" t="str">
        <f>VLOOKUP(V2921,Master!B:D,3,FALSE)</f>
        <v>East</v>
      </c>
      <c r="AL2921" s="69" t="str">
        <f t="shared" si="551"/>
        <v>Mumbai</v>
      </c>
    </row>
    <row r="2922" spans="1:38">
      <c r="A2922" s="13" t="s">
        <v>6156</v>
      </c>
      <c r="B2922" s="54">
        <v>44701.625493831001</v>
      </c>
      <c r="C2922" s="13" t="s">
        <v>230</v>
      </c>
      <c r="D2922" s="13">
        <v>1053</v>
      </c>
      <c r="E2922" s="13" t="s">
        <v>6157</v>
      </c>
      <c r="F2922" s="13" t="s">
        <v>15</v>
      </c>
      <c r="G2922" s="14">
        <v>1653041711052</v>
      </c>
      <c r="H2922" s="55">
        <v>0.83569444444444496</v>
      </c>
      <c r="I2922" s="33">
        <v>44890.835694444402</v>
      </c>
      <c r="J2922" s="58">
        <v>44890</v>
      </c>
      <c r="K2922" s="13" t="s">
        <v>213</v>
      </c>
      <c r="L2922" s="13" t="s">
        <v>30</v>
      </c>
      <c r="M2922" s="13" t="s">
        <v>214</v>
      </c>
      <c r="N2922" s="13" t="s">
        <v>206</v>
      </c>
      <c r="O2922" s="33" t="s">
        <v>38</v>
      </c>
      <c r="P2922" s="58" t="s">
        <v>38</v>
      </c>
      <c r="Q2922" s="33" t="s">
        <v>207</v>
      </c>
      <c r="R2922" s="14" t="s">
        <v>38</v>
      </c>
      <c r="S2922" s="13" t="s">
        <v>216</v>
      </c>
      <c r="T2922" s="13" t="s">
        <v>217</v>
      </c>
      <c r="U2922" s="33">
        <f t="shared" ca="1" si="540"/>
        <v>45744.56914039352</v>
      </c>
      <c r="V2922" s="13" t="str">
        <f t="shared" si="541"/>
        <v>Bangalore</v>
      </c>
      <c r="W2922" s="13" t="str">
        <f t="shared" si="542"/>
        <v>CLS</v>
      </c>
      <c r="X2922" s="13">
        <f t="shared" si="543"/>
        <v>20</v>
      </c>
      <c r="Y2922" s="13" t="str">
        <f>IFERROR(VLOOKUP(C2922,ReceivingTeam[],2,FALSE),"HelpDesk")</f>
        <v>HelpDesk</v>
      </c>
      <c r="Z2922" s="67">
        <f t="shared" si="544"/>
        <v>44891.648194444402</v>
      </c>
      <c r="AA2922" s="68">
        <f t="shared" si="545"/>
        <v>44890</v>
      </c>
      <c r="AB2922" s="69" t="b">
        <f t="shared" si="546"/>
        <v>1</v>
      </c>
      <c r="AC2922" s="70">
        <f t="shared" si="547"/>
        <v>0.5</v>
      </c>
      <c r="AD2922" s="67">
        <f t="shared" si="548"/>
        <v>44891.648194444402</v>
      </c>
      <c r="AE2922" s="67">
        <f>VLOOKUP(V2922,'Branch Wise Work Timelines'!C:G,3,FALSE)+AA2922</f>
        <v>44890.416666666664</v>
      </c>
      <c r="AF2922" s="67">
        <f>IF(V2922="Bangalore",VLOOKUP(V2922,'Branch Wise Work Timelines'!C:G,4,FALSE)+AA2922+1,IF(V2922="Mumbai",VLOOKUP(V2922,'Branch Wise Work Timelines'!C:G,4,FALSE)+AA2922+1,VLOOKUP(V2922,'Branch Wise Work Timelines'!C:G,4,FALSE)+AA2922))</f>
        <v>44891.104166666664</v>
      </c>
      <c r="AG2922" s="67">
        <f>WORKDAY.INTL(AA2922,1,11)+VLOOKUP(V2922,'Branch Wise Work Timelines'!C:G,3,FALSE)</f>
        <v>44891.416666666664</v>
      </c>
      <c r="AH2922" s="69" t="str">
        <f t="shared" ca="1" si="549"/>
        <v>Out of TAT</v>
      </c>
      <c r="AI2922" s="69">
        <f t="shared" ca="1" si="550"/>
        <v>20471</v>
      </c>
      <c r="AJ2922" s="69" t="str">
        <f ca="1">IF(AI2922&lt;0,"0-12",IFERROR(VLOOKUP(AI2922,Breakup[],2,FALSE),"&gt;24"))</f>
        <v>&gt;24</v>
      </c>
      <c r="AK2922" s="69" t="str">
        <f>VLOOKUP(V2922,Master!B:D,3,FALSE)</f>
        <v>South</v>
      </c>
      <c r="AL2922" s="69" t="str">
        <f t="shared" si="551"/>
        <v>Bangalore-CLS</v>
      </c>
    </row>
    <row r="2923" spans="1:38">
      <c r="A2923" s="13" t="s">
        <v>6158</v>
      </c>
      <c r="B2923" s="54">
        <v>44701.634456678199</v>
      </c>
      <c r="C2923" s="13" t="s">
        <v>586</v>
      </c>
      <c r="D2923" s="13">
        <v>520</v>
      </c>
      <c r="E2923" s="13" t="s">
        <v>6159</v>
      </c>
      <c r="F2923" s="13" t="s">
        <v>15</v>
      </c>
      <c r="G2923" s="14">
        <v>1653043347189</v>
      </c>
      <c r="H2923" s="55">
        <v>0.43302083333333302</v>
      </c>
      <c r="I2923" s="33">
        <v>44887.433020833298</v>
      </c>
      <c r="J2923" s="58">
        <v>44887</v>
      </c>
      <c r="K2923" s="13" t="s">
        <v>213</v>
      </c>
      <c r="L2923" s="13" t="s">
        <v>30</v>
      </c>
      <c r="M2923" s="13" t="s">
        <v>75</v>
      </c>
      <c r="N2923" s="13" t="s">
        <v>206</v>
      </c>
      <c r="O2923" s="33" t="s">
        <v>38</v>
      </c>
      <c r="P2923" s="58" t="s">
        <v>38</v>
      </c>
      <c r="Q2923" s="33" t="s">
        <v>207</v>
      </c>
      <c r="R2923" s="14" t="s">
        <v>38</v>
      </c>
      <c r="S2923" s="13" t="s">
        <v>208</v>
      </c>
      <c r="T2923" s="13" t="s">
        <v>209</v>
      </c>
      <c r="U2923" s="33">
        <f t="shared" ca="1" si="540"/>
        <v>45744.56914039352</v>
      </c>
      <c r="V2923" s="13" t="str">
        <f t="shared" si="541"/>
        <v>Bangalore</v>
      </c>
      <c r="W2923" s="13" t="str">
        <f t="shared" si="542"/>
        <v>CLS</v>
      </c>
      <c r="X2923" s="13">
        <f t="shared" si="543"/>
        <v>10</v>
      </c>
      <c r="Y2923" s="13" t="str">
        <f>IFERROR(VLOOKUP(C2923,ReceivingTeam[],2,FALSE),"HelpDesk")</f>
        <v>HelpDesk</v>
      </c>
      <c r="Z2923" s="67">
        <f t="shared" si="544"/>
        <v>44887.933020833298</v>
      </c>
      <c r="AA2923" s="68">
        <f t="shared" si="545"/>
        <v>44887</v>
      </c>
      <c r="AB2923" s="69" t="b">
        <f t="shared" si="546"/>
        <v>1</v>
      </c>
      <c r="AC2923" s="70">
        <f t="shared" si="547"/>
        <v>0.5</v>
      </c>
      <c r="AD2923" s="67">
        <f t="shared" si="548"/>
        <v>44887.933020833298</v>
      </c>
      <c r="AE2923" s="67">
        <f>VLOOKUP(V2923,'Branch Wise Work Timelines'!C:G,3,FALSE)+AA2923</f>
        <v>44887.416666666664</v>
      </c>
      <c r="AF2923" s="67">
        <f>IF(V2923="Bangalore",VLOOKUP(V2923,'Branch Wise Work Timelines'!C:G,4,FALSE)+AA2923+1,IF(V2923="Mumbai",VLOOKUP(V2923,'Branch Wise Work Timelines'!C:G,4,FALSE)+AA2923+1,VLOOKUP(V2923,'Branch Wise Work Timelines'!C:G,4,FALSE)+AA2923))</f>
        <v>44888.104166666664</v>
      </c>
      <c r="AG2923" s="67">
        <f>WORKDAY.INTL(AA2923,1,11)+VLOOKUP(V2923,'Branch Wise Work Timelines'!C:G,3,FALSE)</f>
        <v>44888.416666666664</v>
      </c>
      <c r="AH2923" s="69" t="str">
        <f t="shared" ca="1" si="549"/>
        <v>Out of TAT</v>
      </c>
      <c r="AI2923" s="69">
        <f t="shared" ca="1" si="550"/>
        <v>20560</v>
      </c>
      <c r="AJ2923" s="69" t="str">
        <f ca="1">IF(AI2923&lt;0,"0-12",IFERROR(VLOOKUP(AI2923,Breakup[],2,FALSE),"&gt;24"))</f>
        <v>&gt;24</v>
      </c>
      <c r="AK2923" s="69" t="str">
        <f>VLOOKUP(V2923,Master!B:D,3,FALSE)</f>
        <v>South</v>
      </c>
      <c r="AL2923" s="69" t="str">
        <f t="shared" si="551"/>
        <v>Bangalore-CLS</v>
      </c>
    </row>
    <row r="2924" spans="1:38">
      <c r="A2924" s="13" t="s">
        <v>6160</v>
      </c>
      <c r="B2924" s="54">
        <v>44698.682563044</v>
      </c>
      <c r="C2924" s="13" t="s">
        <v>528</v>
      </c>
      <c r="D2924" s="13">
        <v>1331</v>
      </c>
      <c r="E2924" s="13" t="s">
        <v>6161</v>
      </c>
      <c r="F2924" s="13" t="s">
        <v>33</v>
      </c>
      <c r="G2924" s="14">
        <v>1653030411662</v>
      </c>
      <c r="H2924" s="55">
        <v>7.4016203703703695E-2</v>
      </c>
      <c r="I2924" s="33">
        <v>44891.074016203696</v>
      </c>
      <c r="J2924" s="58">
        <v>44891</v>
      </c>
      <c r="K2924" s="13" t="s">
        <v>397</v>
      </c>
      <c r="L2924" s="13" t="s">
        <v>50</v>
      </c>
      <c r="M2924" s="13" t="s">
        <v>153</v>
      </c>
      <c r="N2924" s="13" t="s">
        <v>206</v>
      </c>
      <c r="O2924" s="33">
        <v>44891.860659722202</v>
      </c>
      <c r="P2924" s="58">
        <v>44891</v>
      </c>
      <c r="Q2924" s="33" t="s">
        <v>237</v>
      </c>
      <c r="R2924" s="14">
        <v>991</v>
      </c>
      <c r="S2924" s="13" t="s">
        <v>216</v>
      </c>
      <c r="T2924" s="13" t="s">
        <v>217</v>
      </c>
      <c r="U2924" s="33">
        <f t="shared" ca="1" si="540"/>
        <v>45744.56914039352</v>
      </c>
      <c r="V2924" s="13" t="str">
        <f t="shared" si="541"/>
        <v>Cochin</v>
      </c>
      <c r="W2924" s="13" t="str">
        <f t="shared" si="542"/>
        <v>RI</v>
      </c>
      <c r="X2924" s="13">
        <f t="shared" si="543"/>
        <v>1</v>
      </c>
      <c r="Y2924" s="13" t="str">
        <f>IFERROR(VLOOKUP(C2924,ReceivingTeam[],2,FALSE),"HelpDesk")</f>
        <v>HelpDesk</v>
      </c>
      <c r="Z2924" s="67">
        <f t="shared" si="544"/>
        <v>44893.562499999993</v>
      </c>
      <c r="AA2924" s="68">
        <f t="shared" si="545"/>
        <v>44891</v>
      </c>
      <c r="AB2924" s="69" t="b">
        <f t="shared" si="546"/>
        <v>1</v>
      </c>
      <c r="AC2924" s="70">
        <f t="shared" si="547"/>
        <v>0.5</v>
      </c>
      <c r="AD2924" s="67">
        <f t="shared" si="548"/>
        <v>44893.562499999993</v>
      </c>
      <c r="AE2924" s="67">
        <f>VLOOKUP(V2924,'Branch Wise Work Timelines'!C:G,3,FALSE)+AA2924</f>
        <v>44891.416666666664</v>
      </c>
      <c r="AF2924" s="67">
        <f>IF(V2924="Bangalore",VLOOKUP(V2924,'Branch Wise Work Timelines'!C:G,4,FALSE)+AA2924+1,IF(V2924="Mumbai",VLOOKUP(V2924,'Branch Wise Work Timelines'!C:G,4,FALSE)+AA2924+1,VLOOKUP(V2924,'Branch Wise Work Timelines'!C:G,4,FALSE)+AA2924))</f>
        <v>44891.770833333336</v>
      </c>
      <c r="AG2924" s="67">
        <f>WORKDAY.INTL(AA2924,1,11)+VLOOKUP(V2924,'Branch Wise Work Timelines'!C:G,3,FALSE)</f>
        <v>44893.416666666664</v>
      </c>
      <c r="AH2924" s="69" t="str">
        <f t="shared" si="549"/>
        <v>Met</v>
      </c>
      <c r="AI2924" s="69">
        <f t="shared" ca="1" si="550"/>
        <v>20425</v>
      </c>
      <c r="AJ2924" s="69" t="str">
        <f ca="1">IF(AI2924&lt;0,"0-12",IFERROR(VLOOKUP(AI2924,Breakup[],2,FALSE),"&gt;24"))</f>
        <v>&gt;24</v>
      </c>
      <c r="AK2924" s="69" t="str">
        <f>VLOOKUP(V2924,Master!B:D,3,FALSE)</f>
        <v>South</v>
      </c>
      <c r="AL2924" s="69" t="str">
        <f t="shared" si="551"/>
        <v>Cochin</v>
      </c>
    </row>
    <row r="2925" spans="1:38">
      <c r="A2925" s="13" t="s">
        <v>6162</v>
      </c>
      <c r="B2925" s="54">
        <v>44701.656704479203</v>
      </c>
      <c r="C2925" s="13" t="s">
        <v>323</v>
      </c>
      <c r="D2925" s="13">
        <v>1763</v>
      </c>
      <c r="E2925" s="13" t="s">
        <v>6163</v>
      </c>
      <c r="F2925" s="13" t="s">
        <v>33</v>
      </c>
      <c r="G2925" s="14">
        <v>1653043912595</v>
      </c>
      <c r="H2925" s="55">
        <v>0.43989583333333299</v>
      </c>
      <c r="I2925" s="33">
        <v>44889.439895833297</v>
      </c>
      <c r="J2925" s="58">
        <v>44889</v>
      </c>
      <c r="K2925" s="13" t="s">
        <v>325</v>
      </c>
      <c r="L2925" s="13" t="s">
        <v>55</v>
      </c>
      <c r="M2925" s="13" t="s">
        <v>323</v>
      </c>
      <c r="N2925" s="13" t="s">
        <v>206</v>
      </c>
      <c r="O2925" s="33" t="s">
        <v>38</v>
      </c>
      <c r="P2925" s="58" t="s">
        <v>38</v>
      </c>
      <c r="Q2925" s="33" t="s">
        <v>207</v>
      </c>
      <c r="R2925" s="14" t="s">
        <v>38</v>
      </c>
      <c r="S2925" s="13" t="s">
        <v>208</v>
      </c>
      <c r="T2925" s="13" t="s">
        <v>209</v>
      </c>
      <c r="U2925" s="33">
        <f t="shared" ca="1" si="540"/>
        <v>45744.56914039352</v>
      </c>
      <c r="V2925" s="13" t="str">
        <f t="shared" si="541"/>
        <v>Delhi</v>
      </c>
      <c r="W2925" s="13" t="str">
        <f t="shared" si="542"/>
        <v>RI</v>
      </c>
      <c r="X2925" s="13">
        <f t="shared" si="543"/>
        <v>10</v>
      </c>
      <c r="Y2925" s="13" t="str">
        <f>IFERROR(VLOOKUP(C2925,ReceivingTeam[],2,FALSE),"HelpDesk")</f>
        <v>HelpDesk</v>
      </c>
      <c r="Z2925" s="67">
        <f t="shared" si="544"/>
        <v>44890.585729166625</v>
      </c>
      <c r="AA2925" s="68">
        <f t="shared" si="545"/>
        <v>44889</v>
      </c>
      <c r="AB2925" s="69" t="b">
        <f t="shared" si="546"/>
        <v>1</v>
      </c>
      <c r="AC2925" s="70">
        <f t="shared" si="547"/>
        <v>0.5</v>
      </c>
      <c r="AD2925" s="67">
        <f t="shared" si="548"/>
        <v>44890.585729166625</v>
      </c>
      <c r="AE2925" s="67">
        <f>VLOOKUP(V2925,'Branch Wise Work Timelines'!C:G,3,FALSE)+AA2925</f>
        <v>44889.416666666664</v>
      </c>
      <c r="AF2925" s="67">
        <f>IF(V2925="Bangalore",VLOOKUP(V2925,'Branch Wise Work Timelines'!C:G,4,FALSE)+AA2925+1,IF(V2925="Mumbai",VLOOKUP(V2925,'Branch Wise Work Timelines'!C:G,4,FALSE)+AA2925+1,VLOOKUP(V2925,'Branch Wise Work Timelines'!C:G,4,FALSE)+AA2925))</f>
        <v>44889.770833333336</v>
      </c>
      <c r="AG2925" s="67">
        <f>WORKDAY.INTL(AA2925,1,11)+VLOOKUP(V2925,'Branch Wise Work Timelines'!C:G,3,FALSE)</f>
        <v>44890.416666666664</v>
      </c>
      <c r="AH2925" s="69" t="str">
        <f t="shared" ca="1" si="549"/>
        <v>Out of TAT</v>
      </c>
      <c r="AI2925" s="69">
        <f t="shared" ca="1" si="550"/>
        <v>20496</v>
      </c>
      <c r="AJ2925" s="69" t="str">
        <f ca="1">IF(AI2925&lt;0,"0-12",IFERROR(VLOOKUP(AI2925,Breakup[],2,FALSE),"&gt;24"))</f>
        <v>&gt;24</v>
      </c>
      <c r="AK2925" s="69" t="str">
        <f>VLOOKUP(V2925,Master!B:D,3,FALSE)</f>
        <v>North</v>
      </c>
      <c r="AL2925" s="69" t="str">
        <f t="shared" si="551"/>
        <v>Delhi</v>
      </c>
    </row>
    <row r="2926" spans="1:38">
      <c r="A2926" s="13" t="s">
        <v>6164</v>
      </c>
      <c r="B2926" s="54">
        <v>44701.544529479201</v>
      </c>
      <c r="C2926" s="13" t="s">
        <v>158</v>
      </c>
      <c r="D2926" s="13">
        <v>973</v>
      </c>
      <c r="E2926" s="13" t="s">
        <v>6165</v>
      </c>
      <c r="F2926" s="13" t="s">
        <v>33</v>
      </c>
      <c r="G2926" s="14">
        <v>1653032383696</v>
      </c>
      <c r="H2926" s="55">
        <v>0.52563657407407405</v>
      </c>
      <c r="I2926" s="33">
        <v>44881.525636574101</v>
      </c>
      <c r="J2926" s="58">
        <v>44881</v>
      </c>
      <c r="K2926" s="13" t="s">
        <v>452</v>
      </c>
      <c r="L2926" s="13" t="s">
        <v>36</v>
      </c>
      <c r="M2926" s="13" t="s">
        <v>158</v>
      </c>
      <c r="N2926" s="13" t="s">
        <v>206</v>
      </c>
      <c r="O2926" s="33" t="s">
        <v>38</v>
      </c>
      <c r="P2926" s="58" t="s">
        <v>38</v>
      </c>
      <c r="Q2926" s="33" t="s">
        <v>207</v>
      </c>
      <c r="R2926" s="14" t="s">
        <v>38</v>
      </c>
      <c r="S2926" s="13" t="s">
        <v>216</v>
      </c>
      <c r="T2926" s="13" t="s">
        <v>278</v>
      </c>
      <c r="U2926" s="33">
        <f t="shared" ca="1" si="540"/>
        <v>45744.56914039352</v>
      </c>
      <c r="V2926" s="13" t="str">
        <f t="shared" si="541"/>
        <v>Chennai</v>
      </c>
      <c r="W2926" s="13" t="str">
        <f t="shared" si="542"/>
        <v>RI</v>
      </c>
      <c r="X2926" s="13">
        <f t="shared" si="543"/>
        <v>12</v>
      </c>
      <c r="Y2926" s="13" t="str">
        <f>IFERROR(VLOOKUP(C2926,ReceivingTeam[],2,FALSE),"HelpDesk")</f>
        <v>Branch office</v>
      </c>
      <c r="Z2926" s="67">
        <f t="shared" si="544"/>
        <v>44885.171469907429</v>
      </c>
      <c r="AA2926" s="68">
        <f t="shared" si="545"/>
        <v>44881</v>
      </c>
      <c r="AB2926" s="69" t="b">
        <f t="shared" si="546"/>
        <v>1</v>
      </c>
      <c r="AC2926" s="70">
        <f t="shared" si="547"/>
        <v>3</v>
      </c>
      <c r="AD2926" s="67">
        <f t="shared" si="548"/>
        <v>44885.171469907429</v>
      </c>
      <c r="AE2926" s="67">
        <f>VLOOKUP(V2926,'Branch Wise Work Timelines'!C:G,3,FALSE)+AA2926</f>
        <v>44881.416666666664</v>
      </c>
      <c r="AF2926" s="67">
        <f>IF(V2926="Bangalore",VLOOKUP(V2926,'Branch Wise Work Timelines'!C:G,4,FALSE)+AA2926+1,IF(V2926="Mumbai",VLOOKUP(V2926,'Branch Wise Work Timelines'!C:G,4,FALSE)+AA2926+1,VLOOKUP(V2926,'Branch Wise Work Timelines'!C:G,4,FALSE)+AA2926))</f>
        <v>44881.770833333336</v>
      </c>
      <c r="AG2926" s="67">
        <f>WORKDAY.INTL(AA2926,1,11)+VLOOKUP(V2926,'Branch Wise Work Timelines'!C:G,3,FALSE)</f>
        <v>44882.416666666664</v>
      </c>
      <c r="AH2926" s="69" t="str">
        <f t="shared" ca="1" si="549"/>
        <v>Out of TAT</v>
      </c>
      <c r="AI2926" s="69">
        <f t="shared" ca="1" si="550"/>
        <v>20626</v>
      </c>
      <c r="AJ2926" s="69" t="str">
        <f ca="1">IF(AI2926&lt;0,"0-12",IFERROR(VLOOKUP(AI2926,Breakup[],2,FALSE),"&gt;24"))</f>
        <v>&gt;24</v>
      </c>
      <c r="AK2926" s="69" t="str">
        <f>VLOOKUP(V2926,Master!B:D,3,FALSE)</f>
        <v>South</v>
      </c>
      <c r="AL2926" s="69" t="str">
        <f t="shared" si="551"/>
        <v>Chennai</v>
      </c>
    </row>
    <row r="2927" spans="1:38">
      <c r="A2927" s="13" t="s">
        <v>6166</v>
      </c>
      <c r="B2927" s="54">
        <v>44701.529346099502</v>
      </c>
      <c r="C2927" s="13" t="s">
        <v>78</v>
      </c>
      <c r="D2927" s="13">
        <v>1617</v>
      </c>
      <c r="E2927" s="13" t="s">
        <v>6167</v>
      </c>
      <c r="F2927" s="13" t="s">
        <v>33</v>
      </c>
      <c r="G2927" s="14">
        <v>1653036349868</v>
      </c>
      <c r="H2927" s="55">
        <v>0.90146990740740696</v>
      </c>
      <c r="I2927" s="33">
        <v>44887.901469907403</v>
      </c>
      <c r="J2927" s="58">
        <v>44887</v>
      </c>
      <c r="K2927" s="13" t="s">
        <v>425</v>
      </c>
      <c r="L2927" s="13" t="s">
        <v>30</v>
      </c>
      <c r="M2927" s="13" t="s">
        <v>90</v>
      </c>
      <c r="N2927" s="13" t="s">
        <v>206</v>
      </c>
      <c r="O2927" s="33" t="s">
        <v>38</v>
      </c>
      <c r="P2927" s="58" t="s">
        <v>38</v>
      </c>
      <c r="Q2927" s="33" t="s">
        <v>207</v>
      </c>
      <c r="R2927" s="14" t="s">
        <v>38</v>
      </c>
      <c r="S2927" s="13" t="s">
        <v>216</v>
      </c>
      <c r="T2927" s="13" t="s">
        <v>217</v>
      </c>
      <c r="U2927" s="33">
        <f t="shared" ca="1" si="540"/>
        <v>45744.56914039352</v>
      </c>
      <c r="V2927" s="13" t="str">
        <f t="shared" si="541"/>
        <v>Bangalore</v>
      </c>
      <c r="W2927" s="13" t="str">
        <f t="shared" si="542"/>
        <v>RI</v>
      </c>
      <c r="X2927" s="13">
        <f t="shared" si="543"/>
        <v>21</v>
      </c>
      <c r="Y2927" s="13" t="str">
        <f>IFERROR(VLOOKUP(C2927,ReceivingTeam[],2,FALSE),"HelpDesk")</f>
        <v>Branch office</v>
      </c>
      <c r="Z2927" s="67">
        <f t="shared" si="544"/>
        <v>44888.713969907403</v>
      </c>
      <c r="AA2927" s="68">
        <f t="shared" si="545"/>
        <v>44887</v>
      </c>
      <c r="AB2927" s="69" t="b">
        <f t="shared" si="546"/>
        <v>1</v>
      </c>
      <c r="AC2927" s="70">
        <f t="shared" si="547"/>
        <v>0.5</v>
      </c>
      <c r="AD2927" s="67">
        <f t="shared" si="548"/>
        <v>44888.713969907403</v>
      </c>
      <c r="AE2927" s="67">
        <f>VLOOKUP(V2927,'Branch Wise Work Timelines'!C:G,3,FALSE)+AA2927</f>
        <v>44887.416666666664</v>
      </c>
      <c r="AF2927" s="67">
        <f>IF(V2927="Bangalore",VLOOKUP(V2927,'Branch Wise Work Timelines'!C:G,4,FALSE)+AA2927+1,IF(V2927="Mumbai",VLOOKUP(V2927,'Branch Wise Work Timelines'!C:G,4,FALSE)+AA2927+1,VLOOKUP(V2927,'Branch Wise Work Timelines'!C:G,4,FALSE)+AA2927))</f>
        <v>44888.104166666664</v>
      </c>
      <c r="AG2927" s="67">
        <f>WORKDAY.INTL(AA2927,1,11)+VLOOKUP(V2927,'Branch Wise Work Timelines'!C:G,3,FALSE)</f>
        <v>44888.416666666664</v>
      </c>
      <c r="AH2927" s="69" t="str">
        <f t="shared" ca="1" si="549"/>
        <v>Out of TAT</v>
      </c>
      <c r="AI2927" s="69">
        <f t="shared" ca="1" si="550"/>
        <v>20541</v>
      </c>
      <c r="AJ2927" s="69" t="str">
        <f ca="1">IF(AI2927&lt;0,"0-12",IFERROR(VLOOKUP(AI2927,Breakup[],2,FALSE),"&gt;24"))</f>
        <v>&gt;24</v>
      </c>
      <c r="AK2927" s="69" t="str">
        <f>VLOOKUP(V2927,Master!B:D,3,FALSE)</f>
        <v>South</v>
      </c>
      <c r="AL2927" s="69" t="str">
        <f t="shared" si="551"/>
        <v>Bangalore</v>
      </c>
    </row>
    <row r="2928" spans="1:38">
      <c r="A2928" s="13" t="s">
        <v>6168</v>
      </c>
      <c r="B2928" s="54">
        <v>44701.662766932903</v>
      </c>
      <c r="C2928" s="13" t="s">
        <v>87</v>
      </c>
      <c r="D2928" s="13">
        <v>1957</v>
      </c>
      <c r="E2928" s="13" t="s">
        <v>6169</v>
      </c>
      <c r="F2928" s="13" t="s">
        <v>33</v>
      </c>
      <c r="G2928" s="14">
        <v>1653042753296</v>
      </c>
      <c r="H2928" s="55">
        <v>0.89180555555555596</v>
      </c>
      <c r="I2928" s="33">
        <v>44884.891805555599</v>
      </c>
      <c r="J2928" s="58">
        <v>44884</v>
      </c>
      <c r="K2928" s="13" t="s">
        <v>213</v>
      </c>
      <c r="L2928" s="13" t="s">
        <v>30</v>
      </c>
      <c r="M2928" s="13" t="s">
        <v>282</v>
      </c>
      <c r="N2928" s="13" t="s">
        <v>206</v>
      </c>
      <c r="O2928" s="33" t="s">
        <v>38</v>
      </c>
      <c r="P2928" s="58" t="s">
        <v>38</v>
      </c>
      <c r="Q2928" s="33" t="s">
        <v>207</v>
      </c>
      <c r="R2928" s="14" t="s">
        <v>38</v>
      </c>
      <c r="S2928" s="13" t="s">
        <v>216</v>
      </c>
      <c r="T2928" s="13" t="s">
        <v>217</v>
      </c>
      <c r="U2928" s="33">
        <f t="shared" ca="1" si="540"/>
        <v>45744.56914039352</v>
      </c>
      <c r="V2928" s="13" t="str">
        <f t="shared" si="541"/>
        <v>Bangalore</v>
      </c>
      <c r="W2928" s="13" t="str">
        <f t="shared" si="542"/>
        <v>RI</v>
      </c>
      <c r="X2928" s="13">
        <f t="shared" si="543"/>
        <v>21</v>
      </c>
      <c r="Y2928" s="13" t="str">
        <f>IFERROR(VLOOKUP(C2928,ReceivingTeam[],2,FALSE),"HelpDesk")</f>
        <v>Branch office</v>
      </c>
      <c r="Z2928" s="67">
        <f t="shared" si="544"/>
        <v>44886.704305555599</v>
      </c>
      <c r="AA2928" s="68">
        <f t="shared" si="545"/>
        <v>44884</v>
      </c>
      <c r="AB2928" s="69" t="b">
        <f t="shared" si="546"/>
        <v>1</v>
      </c>
      <c r="AC2928" s="70">
        <f t="shared" si="547"/>
        <v>0.5</v>
      </c>
      <c r="AD2928" s="67">
        <f t="shared" si="548"/>
        <v>44886.704305555599</v>
      </c>
      <c r="AE2928" s="67">
        <f>VLOOKUP(V2928,'Branch Wise Work Timelines'!C:G,3,FALSE)+AA2928</f>
        <v>44884.416666666664</v>
      </c>
      <c r="AF2928" s="67">
        <f>IF(V2928="Bangalore",VLOOKUP(V2928,'Branch Wise Work Timelines'!C:G,4,FALSE)+AA2928+1,IF(V2928="Mumbai",VLOOKUP(V2928,'Branch Wise Work Timelines'!C:G,4,FALSE)+AA2928+1,VLOOKUP(V2928,'Branch Wise Work Timelines'!C:G,4,FALSE)+AA2928))</f>
        <v>44885.104166666664</v>
      </c>
      <c r="AG2928" s="67">
        <f>WORKDAY.INTL(AA2928,1,11)+VLOOKUP(V2928,'Branch Wise Work Timelines'!C:G,3,FALSE)</f>
        <v>44886.416666666664</v>
      </c>
      <c r="AH2928" s="69" t="str">
        <f t="shared" ca="1" si="549"/>
        <v>Out of TAT</v>
      </c>
      <c r="AI2928" s="69">
        <f t="shared" ca="1" si="550"/>
        <v>20589</v>
      </c>
      <c r="AJ2928" s="69" t="str">
        <f ca="1">IF(AI2928&lt;0,"0-12",IFERROR(VLOOKUP(AI2928,Breakup[],2,FALSE),"&gt;24"))</f>
        <v>&gt;24</v>
      </c>
      <c r="AK2928" s="69" t="str">
        <f>VLOOKUP(V2928,Master!B:D,3,FALSE)</f>
        <v>South</v>
      </c>
      <c r="AL2928" s="69" t="str">
        <f t="shared" si="551"/>
        <v>Bangalore</v>
      </c>
    </row>
    <row r="2929" spans="1:38">
      <c r="A2929" s="13" t="s">
        <v>6170</v>
      </c>
      <c r="B2929" s="54">
        <v>44701.665664004599</v>
      </c>
      <c r="C2929" s="13" t="s">
        <v>227</v>
      </c>
      <c r="D2929" s="13">
        <v>1108</v>
      </c>
      <c r="E2929" s="13" t="s">
        <v>6171</v>
      </c>
      <c r="F2929" s="13" t="s">
        <v>15</v>
      </c>
      <c r="G2929" s="14">
        <v>1653043097971</v>
      </c>
      <c r="H2929" s="55">
        <v>0.89799768518518497</v>
      </c>
      <c r="I2929" s="33">
        <v>44888.897997685199</v>
      </c>
      <c r="J2929" s="58">
        <v>44888</v>
      </c>
      <c r="K2929" s="13" t="s">
        <v>213</v>
      </c>
      <c r="L2929" s="13" t="s">
        <v>30</v>
      </c>
      <c r="M2929" s="13" t="s">
        <v>214</v>
      </c>
      <c r="N2929" s="13" t="s">
        <v>206</v>
      </c>
      <c r="O2929" s="33" t="s">
        <v>38</v>
      </c>
      <c r="P2929" s="58" t="s">
        <v>38</v>
      </c>
      <c r="Q2929" s="33" t="s">
        <v>207</v>
      </c>
      <c r="R2929" s="14" t="s">
        <v>38</v>
      </c>
      <c r="S2929" s="13" t="s">
        <v>216</v>
      </c>
      <c r="T2929" s="13" t="s">
        <v>217</v>
      </c>
      <c r="U2929" s="33">
        <f t="shared" ca="1" si="540"/>
        <v>45744.56914039352</v>
      </c>
      <c r="V2929" s="13" t="str">
        <f t="shared" si="541"/>
        <v>Bangalore</v>
      </c>
      <c r="W2929" s="13" t="str">
        <f t="shared" si="542"/>
        <v>CLS</v>
      </c>
      <c r="X2929" s="13">
        <f t="shared" si="543"/>
        <v>21</v>
      </c>
      <c r="Y2929" s="13" t="str">
        <f>IFERROR(VLOOKUP(C2929,ReceivingTeam[],2,FALSE),"HelpDesk")</f>
        <v>HelpDesk</v>
      </c>
      <c r="Z2929" s="67">
        <f t="shared" si="544"/>
        <v>44889.710497685199</v>
      </c>
      <c r="AA2929" s="68">
        <f t="shared" si="545"/>
        <v>44888</v>
      </c>
      <c r="AB2929" s="69" t="b">
        <f t="shared" si="546"/>
        <v>1</v>
      </c>
      <c r="AC2929" s="70">
        <f t="shared" si="547"/>
        <v>0.5</v>
      </c>
      <c r="AD2929" s="67">
        <f t="shared" si="548"/>
        <v>44889.710497685199</v>
      </c>
      <c r="AE2929" s="67">
        <f>VLOOKUP(V2929,'Branch Wise Work Timelines'!C:G,3,FALSE)+AA2929</f>
        <v>44888.416666666664</v>
      </c>
      <c r="AF2929" s="67">
        <f>IF(V2929="Bangalore",VLOOKUP(V2929,'Branch Wise Work Timelines'!C:G,4,FALSE)+AA2929+1,IF(V2929="Mumbai",VLOOKUP(V2929,'Branch Wise Work Timelines'!C:G,4,FALSE)+AA2929+1,VLOOKUP(V2929,'Branch Wise Work Timelines'!C:G,4,FALSE)+AA2929))</f>
        <v>44889.104166666664</v>
      </c>
      <c r="AG2929" s="67">
        <f>WORKDAY.INTL(AA2929,1,11)+VLOOKUP(V2929,'Branch Wise Work Timelines'!C:G,3,FALSE)</f>
        <v>44889.416666666664</v>
      </c>
      <c r="AH2929" s="69" t="str">
        <f t="shared" ca="1" si="549"/>
        <v>Out of TAT</v>
      </c>
      <c r="AI2929" s="69">
        <f t="shared" ca="1" si="550"/>
        <v>20517</v>
      </c>
      <c r="AJ2929" s="69" t="str">
        <f ca="1">IF(AI2929&lt;0,"0-12",IFERROR(VLOOKUP(AI2929,Breakup[],2,FALSE),"&gt;24"))</f>
        <v>&gt;24</v>
      </c>
      <c r="AK2929" s="69" t="str">
        <f>VLOOKUP(V2929,Master!B:D,3,FALSE)</f>
        <v>South</v>
      </c>
      <c r="AL2929" s="69" t="str">
        <f t="shared" si="551"/>
        <v>Bangalore-CLS</v>
      </c>
    </row>
    <row r="2930" spans="1:38">
      <c r="A2930" s="13" t="s">
        <v>6172</v>
      </c>
      <c r="B2930" s="54">
        <v>44701.486730324097</v>
      </c>
      <c r="C2930" s="13" t="s">
        <v>314</v>
      </c>
      <c r="D2930" s="13">
        <v>353</v>
      </c>
      <c r="E2930" s="13" t="s">
        <v>6173</v>
      </c>
      <c r="F2930" s="13" t="s">
        <v>33</v>
      </c>
      <c r="G2930" s="14">
        <v>1653026331486</v>
      </c>
      <c r="H2930" s="55">
        <v>0.32172453703703702</v>
      </c>
      <c r="I2930" s="33">
        <v>44881.321724537003</v>
      </c>
      <c r="J2930" s="58">
        <v>44881</v>
      </c>
      <c r="K2930" s="13" t="s">
        <v>313</v>
      </c>
      <c r="L2930" s="13" t="s">
        <v>60</v>
      </c>
      <c r="M2930" s="13" t="s">
        <v>314</v>
      </c>
      <c r="N2930" s="13" t="s">
        <v>206</v>
      </c>
      <c r="O2930" s="33" t="s">
        <v>38</v>
      </c>
      <c r="P2930" s="58" t="s">
        <v>38</v>
      </c>
      <c r="Q2930" s="33" t="s">
        <v>207</v>
      </c>
      <c r="R2930" s="14" t="s">
        <v>38</v>
      </c>
      <c r="S2930" s="13" t="s">
        <v>208</v>
      </c>
      <c r="T2930" s="13" t="s">
        <v>209</v>
      </c>
      <c r="U2930" s="33">
        <f t="shared" ca="1" si="540"/>
        <v>45744.56914039352</v>
      </c>
      <c r="V2930" s="13" t="str">
        <f t="shared" si="541"/>
        <v>Hyderabad</v>
      </c>
      <c r="W2930" s="13" t="str">
        <f t="shared" si="542"/>
        <v>RI</v>
      </c>
      <c r="X2930" s="13">
        <f t="shared" si="543"/>
        <v>7</v>
      </c>
      <c r="Y2930" s="13" t="str">
        <f>IFERROR(VLOOKUP(C2930,ReceivingTeam[],2,FALSE),"HelpDesk")</f>
        <v>HelpDesk</v>
      </c>
      <c r="Z2930" s="67">
        <f t="shared" si="544"/>
        <v>44882.562499999993</v>
      </c>
      <c r="AA2930" s="68">
        <f t="shared" si="545"/>
        <v>44881</v>
      </c>
      <c r="AB2930" s="69" t="b">
        <f t="shared" si="546"/>
        <v>1</v>
      </c>
      <c r="AC2930" s="70">
        <f t="shared" si="547"/>
        <v>0.5</v>
      </c>
      <c r="AD2930" s="67">
        <f t="shared" si="548"/>
        <v>44882.562499999993</v>
      </c>
      <c r="AE2930" s="67">
        <f>VLOOKUP(V2930,'Branch Wise Work Timelines'!C:G,3,FALSE)+AA2930</f>
        <v>44881.416666666664</v>
      </c>
      <c r="AF2930" s="67">
        <f>IF(V2930="Bangalore",VLOOKUP(V2930,'Branch Wise Work Timelines'!C:G,4,FALSE)+AA2930+1,IF(V2930="Mumbai",VLOOKUP(V2930,'Branch Wise Work Timelines'!C:G,4,FALSE)+AA2930+1,VLOOKUP(V2930,'Branch Wise Work Timelines'!C:G,4,FALSE)+AA2930))</f>
        <v>44881.770833333336</v>
      </c>
      <c r="AG2930" s="67">
        <f>WORKDAY.INTL(AA2930,1,11)+VLOOKUP(V2930,'Branch Wise Work Timelines'!C:G,3,FALSE)</f>
        <v>44882.416666666664</v>
      </c>
      <c r="AH2930" s="69" t="str">
        <f t="shared" ca="1" si="549"/>
        <v>Out of TAT</v>
      </c>
      <c r="AI2930" s="69">
        <f t="shared" ca="1" si="550"/>
        <v>20689</v>
      </c>
      <c r="AJ2930" s="69" t="str">
        <f ca="1">IF(AI2930&lt;0,"0-12",IFERROR(VLOOKUP(AI2930,Breakup[],2,FALSE),"&gt;24"))</f>
        <v>&gt;24</v>
      </c>
      <c r="AK2930" s="69" t="str">
        <f>VLOOKUP(V2930,Master!B:D,3,FALSE)</f>
        <v>South</v>
      </c>
      <c r="AL2930" s="69" t="str">
        <f t="shared" si="551"/>
        <v>Hyderabad</v>
      </c>
    </row>
    <row r="2931" spans="1:38">
      <c r="A2931" s="13" t="s">
        <v>6174</v>
      </c>
      <c r="B2931" s="54">
        <v>44701.540548611098</v>
      </c>
      <c r="C2931" s="13" t="s">
        <v>149</v>
      </c>
      <c r="D2931" s="13">
        <v>1442</v>
      </c>
      <c r="E2931" s="13" t="s">
        <v>6175</v>
      </c>
      <c r="F2931" s="13" t="s">
        <v>33</v>
      </c>
      <c r="G2931" s="14">
        <v>1653034421250</v>
      </c>
      <c r="H2931" s="55">
        <v>0.34226851851851903</v>
      </c>
      <c r="I2931" s="33">
        <v>44891.3422685185</v>
      </c>
      <c r="J2931" s="58">
        <v>44891</v>
      </c>
      <c r="K2931" s="13" t="s">
        <v>313</v>
      </c>
      <c r="L2931" s="13" t="s">
        <v>60</v>
      </c>
      <c r="M2931" s="13" t="s">
        <v>314</v>
      </c>
      <c r="N2931" s="13" t="s">
        <v>206</v>
      </c>
      <c r="O2931" s="33">
        <v>44891.0390625</v>
      </c>
      <c r="P2931" s="58">
        <v>44891</v>
      </c>
      <c r="Q2931" s="33" t="s">
        <v>237</v>
      </c>
      <c r="R2931" s="14">
        <v>573</v>
      </c>
      <c r="S2931" s="13" t="s">
        <v>208</v>
      </c>
      <c r="T2931" s="13" t="s">
        <v>209</v>
      </c>
      <c r="U2931" s="33">
        <f t="shared" ca="1" si="540"/>
        <v>45744.56914039352</v>
      </c>
      <c r="V2931" s="13" t="str">
        <f t="shared" si="541"/>
        <v>Hyderabad</v>
      </c>
      <c r="W2931" s="13" t="str">
        <f t="shared" si="542"/>
        <v>RI</v>
      </c>
      <c r="X2931" s="13">
        <f t="shared" si="543"/>
        <v>8</v>
      </c>
      <c r="Y2931" s="13" t="str">
        <f>IFERROR(VLOOKUP(C2931,ReceivingTeam[],2,FALSE),"HelpDesk")</f>
        <v>Branch office</v>
      </c>
      <c r="Z2931" s="67">
        <f t="shared" si="544"/>
        <v>44893.562499999993</v>
      </c>
      <c r="AA2931" s="68">
        <f t="shared" si="545"/>
        <v>44891</v>
      </c>
      <c r="AB2931" s="69" t="b">
        <f t="shared" si="546"/>
        <v>1</v>
      </c>
      <c r="AC2931" s="70">
        <f t="shared" si="547"/>
        <v>0.5</v>
      </c>
      <c r="AD2931" s="67">
        <f t="shared" si="548"/>
        <v>44893.562499999993</v>
      </c>
      <c r="AE2931" s="67">
        <f>VLOOKUP(V2931,'Branch Wise Work Timelines'!C:G,3,FALSE)+AA2931</f>
        <v>44891.416666666664</v>
      </c>
      <c r="AF2931" s="67">
        <f>IF(V2931="Bangalore",VLOOKUP(V2931,'Branch Wise Work Timelines'!C:G,4,FALSE)+AA2931+1,IF(V2931="Mumbai",VLOOKUP(V2931,'Branch Wise Work Timelines'!C:G,4,FALSE)+AA2931+1,VLOOKUP(V2931,'Branch Wise Work Timelines'!C:G,4,FALSE)+AA2931))</f>
        <v>44891.770833333336</v>
      </c>
      <c r="AG2931" s="67">
        <f>WORKDAY.INTL(AA2931,1,11)+VLOOKUP(V2931,'Branch Wise Work Timelines'!C:G,3,FALSE)</f>
        <v>44893.416666666664</v>
      </c>
      <c r="AH2931" s="69" t="str">
        <f t="shared" si="549"/>
        <v>Met</v>
      </c>
      <c r="AI2931" s="69">
        <f t="shared" ca="1" si="550"/>
        <v>20425</v>
      </c>
      <c r="AJ2931" s="69" t="str">
        <f ca="1">IF(AI2931&lt;0,"0-12",IFERROR(VLOOKUP(AI2931,Breakup[],2,FALSE),"&gt;24"))</f>
        <v>&gt;24</v>
      </c>
      <c r="AK2931" s="69" t="str">
        <f>VLOOKUP(V2931,Master!B:D,3,FALSE)</f>
        <v>South</v>
      </c>
      <c r="AL2931" s="69" t="str">
        <f t="shared" si="551"/>
        <v>Hyderabad</v>
      </c>
    </row>
    <row r="2932" spans="1:38">
      <c r="A2932" s="13" t="s">
        <v>6176</v>
      </c>
      <c r="B2932" s="54">
        <v>44685.720496724498</v>
      </c>
      <c r="C2932" s="13" t="s">
        <v>472</v>
      </c>
      <c r="D2932" s="13">
        <v>1679</v>
      </c>
      <c r="E2932" s="13" t="s">
        <v>6177</v>
      </c>
      <c r="F2932" s="13" t="s">
        <v>33</v>
      </c>
      <c r="G2932" s="14">
        <v>1653032972722</v>
      </c>
      <c r="H2932" s="55">
        <v>0.64847222222222201</v>
      </c>
      <c r="I2932" s="33">
        <v>44891.648472222201</v>
      </c>
      <c r="J2932" s="58">
        <v>44891</v>
      </c>
      <c r="K2932" s="13" t="s">
        <v>224</v>
      </c>
      <c r="L2932" s="13" t="s">
        <v>64</v>
      </c>
      <c r="M2932" s="13" t="s">
        <v>225</v>
      </c>
      <c r="N2932" s="13" t="s">
        <v>215</v>
      </c>
      <c r="O2932" s="33">
        <v>44891.265092592599</v>
      </c>
      <c r="P2932" s="58">
        <v>44891</v>
      </c>
      <c r="Q2932" s="33" t="s">
        <v>237</v>
      </c>
      <c r="R2932" s="14">
        <v>1018</v>
      </c>
      <c r="S2932" s="13" t="s">
        <v>208</v>
      </c>
      <c r="T2932" s="13" t="s">
        <v>209</v>
      </c>
      <c r="U2932" s="33">
        <f t="shared" ca="1" si="540"/>
        <v>45744.56914039352</v>
      </c>
      <c r="V2932" s="13" t="str">
        <f t="shared" si="541"/>
        <v>Kolkata</v>
      </c>
      <c r="W2932" s="13" t="str">
        <f t="shared" si="542"/>
        <v>RI</v>
      </c>
      <c r="X2932" s="13">
        <f t="shared" si="543"/>
        <v>15</v>
      </c>
      <c r="Y2932" s="13" t="str">
        <f>IFERROR(VLOOKUP(C2932,ReceivingTeam[],2,FALSE),"HelpDesk")</f>
        <v>HelpDesk</v>
      </c>
      <c r="Z2932" s="67">
        <f t="shared" si="544"/>
        <v>44893.79430555553</v>
      </c>
      <c r="AA2932" s="68">
        <f t="shared" si="545"/>
        <v>44891</v>
      </c>
      <c r="AB2932" s="69" t="b">
        <f t="shared" si="546"/>
        <v>1</v>
      </c>
      <c r="AC2932" s="70">
        <f t="shared" si="547"/>
        <v>0.5</v>
      </c>
      <c r="AD2932" s="67">
        <f t="shared" si="548"/>
        <v>44893.79430555553</v>
      </c>
      <c r="AE2932" s="67">
        <f>VLOOKUP(V2932,'Branch Wise Work Timelines'!C:G,3,FALSE)+AA2932</f>
        <v>44891.416666666664</v>
      </c>
      <c r="AF2932" s="67">
        <f>IF(V2932="Bangalore",VLOOKUP(V2932,'Branch Wise Work Timelines'!C:G,4,FALSE)+AA2932+1,IF(V2932="Mumbai",VLOOKUP(V2932,'Branch Wise Work Timelines'!C:G,4,FALSE)+AA2932+1,VLOOKUP(V2932,'Branch Wise Work Timelines'!C:G,4,FALSE)+AA2932))</f>
        <v>44891.770833333336</v>
      </c>
      <c r="AG2932" s="67">
        <f>WORKDAY.INTL(AA2932,1,11)+VLOOKUP(V2932,'Branch Wise Work Timelines'!C:G,3,FALSE)</f>
        <v>44893.416666666664</v>
      </c>
      <c r="AH2932" s="69" t="str">
        <f t="shared" si="549"/>
        <v>Met</v>
      </c>
      <c r="AI2932" s="69">
        <f t="shared" ca="1" si="550"/>
        <v>20419</v>
      </c>
      <c r="AJ2932" s="69" t="str">
        <f ca="1">IF(AI2932&lt;0,"0-12",IFERROR(VLOOKUP(AI2932,Breakup[],2,FALSE),"&gt;24"))</f>
        <v>&gt;24</v>
      </c>
      <c r="AK2932" s="69" t="str">
        <f>VLOOKUP(V2932,Master!B:D,3,FALSE)</f>
        <v>East</v>
      </c>
      <c r="AL2932" s="69" t="str">
        <f t="shared" si="551"/>
        <v>Kolkata</v>
      </c>
    </row>
    <row r="2933" spans="1:38">
      <c r="A2933" s="13" t="s">
        <v>6178</v>
      </c>
      <c r="B2933" s="54">
        <v>44701.564479710702</v>
      </c>
      <c r="C2933" s="13" t="s">
        <v>323</v>
      </c>
      <c r="D2933" s="13">
        <v>1756</v>
      </c>
      <c r="E2933" s="13" t="s">
        <v>6179</v>
      </c>
      <c r="F2933" s="13" t="s">
        <v>33</v>
      </c>
      <c r="G2933" s="14">
        <v>1653040214578</v>
      </c>
      <c r="H2933" s="55">
        <v>0.85260416666666705</v>
      </c>
      <c r="I2933" s="33">
        <v>44889.852604166699</v>
      </c>
      <c r="J2933" s="58">
        <v>44889</v>
      </c>
      <c r="K2933" s="13" t="s">
        <v>325</v>
      </c>
      <c r="L2933" s="13" t="s">
        <v>55</v>
      </c>
      <c r="M2933" s="13" t="s">
        <v>323</v>
      </c>
      <c r="N2933" s="13" t="s">
        <v>206</v>
      </c>
      <c r="O2933" s="33" t="s">
        <v>38</v>
      </c>
      <c r="P2933" s="58" t="s">
        <v>38</v>
      </c>
      <c r="Q2933" s="33" t="s">
        <v>207</v>
      </c>
      <c r="R2933" s="14" t="s">
        <v>38</v>
      </c>
      <c r="S2933" s="13" t="s">
        <v>208</v>
      </c>
      <c r="T2933" s="13" t="s">
        <v>209</v>
      </c>
      <c r="U2933" s="33">
        <f t="shared" ca="1" si="540"/>
        <v>45744.56914039352</v>
      </c>
      <c r="V2933" s="13" t="str">
        <f t="shared" si="541"/>
        <v>Delhi</v>
      </c>
      <c r="W2933" s="13" t="str">
        <f t="shared" si="542"/>
        <v>RI</v>
      </c>
      <c r="X2933" s="13">
        <f t="shared" si="543"/>
        <v>20</v>
      </c>
      <c r="Y2933" s="13" t="str">
        <f>IFERROR(VLOOKUP(C2933,ReceivingTeam[],2,FALSE),"HelpDesk")</f>
        <v>HelpDesk</v>
      </c>
      <c r="Z2933" s="67">
        <f t="shared" si="544"/>
        <v>44890.998437500028</v>
      </c>
      <c r="AA2933" s="68">
        <f t="shared" si="545"/>
        <v>44889</v>
      </c>
      <c r="AB2933" s="69" t="b">
        <f t="shared" si="546"/>
        <v>1</v>
      </c>
      <c r="AC2933" s="70">
        <f t="shared" si="547"/>
        <v>0.5</v>
      </c>
      <c r="AD2933" s="67">
        <f t="shared" si="548"/>
        <v>44890.998437500028</v>
      </c>
      <c r="AE2933" s="67">
        <f>VLOOKUP(V2933,'Branch Wise Work Timelines'!C:G,3,FALSE)+AA2933</f>
        <v>44889.416666666664</v>
      </c>
      <c r="AF2933" s="67">
        <f>IF(V2933="Bangalore",VLOOKUP(V2933,'Branch Wise Work Timelines'!C:G,4,FALSE)+AA2933+1,IF(V2933="Mumbai",VLOOKUP(V2933,'Branch Wise Work Timelines'!C:G,4,FALSE)+AA2933+1,VLOOKUP(V2933,'Branch Wise Work Timelines'!C:G,4,FALSE)+AA2933))</f>
        <v>44889.770833333336</v>
      </c>
      <c r="AG2933" s="67">
        <f>WORKDAY.INTL(AA2933,1,11)+VLOOKUP(V2933,'Branch Wise Work Timelines'!C:G,3,FALSE)</f>
        <v>44890.416666666664</v>
      </c>
      <c r="AH2933" s="69" t="str">
        <f t="shared" ca="1" si="549"/>
        <v>Out of TAT</v>
      </c>
      <c r="AI2933" s="69">
        <f t="shared" ca="1" si="550"/>
        <v>20486</v>
      </c>
      <c r="AJ2933" s="69" t="str">
        <f ca="1">IF(AI2933&lt;0,"0-12",IFERROR(VLOOKUP(AI2933,Breakup[],2,FALSE),"&gt;24"))</f>
        <v>&gt;24</v>
      </c>
      <c r="AK2933" s="69" t="str">
        <f>VLOOKUP(V2933,Master!B:D,3,FALSE)</f>
        <v>North</v>
      </c>
      <c r="AL2933" s="69" t="str">
        <f t="shared" si="551"/>
        <v>Delhi</v>
      </c>
    </row>
    <row r="2934" spans="1:38">
      <c r="A2934" s="13" t="s">
        <v>6180</v>
      </c>
      <c r="B2934" s="54">
        <v>44701.675950231504</v>
      </c>
      <c r="C2934" s="13" t="s">
        <v>467</v>
      </c>
      <c r="D2934" s="13">
        <v>1693</v>
      </c>
      <c r="E2934" s="13" t="s">
        <v>6181</v>
      </c>
      <c r="F2934" s="13" t="s">
        <v>15</v>
      </c>
      <c r="G2934" s="14">
        <v>1653044855569</v>
      </c>
      <c r="H2934" s="55">
        <v>0.754039351851852</v>
      </c>
      <c r="I2934" s="33">
        <v>44881.754039351901</v>
      </c>
      <c r="J2934" s="58">
        <v>44881</v>
      </c>
      <c r="K2934" s="13" t="s">
        <v>213</v>
      </c>
      <c r="L2934" s="13" t="s">
        <v>30</v>
      </c>
      <c r="M2934" s="13" t="s">
        <v>75</v>
      </c>
      <c r="N2934" s="13" t="s">
        <v>206</v>
      </c>
      <c r="O2934" s="33" t="s">
        <v>38</v>
      </c>
      <c r="P2934" s="58" t="s">
        <v>38</v>
      </c>
      <c r="Q2934" s="33" t="s">
        <v>207</v>
      </c>
      <c r="R2934" s="14" t="s">
        <v>38</v>
      </c>
      <c r="S2934" s="13" t="s">
        <v>208</v>
      </c>
      <c r="T2934" s="13" t="s">
        <v>209</v>
      </c>
      <c r="U2934" s="33">
        <f t="shared" ca="1" si="540"/>
        <v>45744.56914039352</v>
      </c>
      <c r="V2934" s="13" t="str">
        <f t="shared" si="541"/>
        <v>Bangalore</v>
      </c>
      <c r="W2934" s="13" t="str">
        <f t="shared" si="542"/>
        <v>CLS</v>
      </c>
      <c r="X2934" s="13">
        <f t="shared" si="543"/>
        <v>18</v>
      </c>
      <c r="Y2934" s="13" t="str">
        <f>IFERROR(VLOOKUP(C2934,ReceivingTeam[],2,FALSE),"HelpDesk")</f>
        <v>HelpDesk</v>
      </c>
      <c r="Z2934" s="67">
        <f t="shared" si="544"/>
        <v>44882.566539351901</v>
      </c>
      <c r="AA2934" s="68">
        <f t="shared" si="545"/>
        <v>44881</v>
      </c>
      <c r="AB2934" s="69" t="b">
        <f t="shared" si="546"/>
        <v>1</v>
      </c>
      <c r="AC2934" s="70">
        <f t="shared" si="547"/>
        <v>0.5</v>
      </c>
      <c r="AD2934" s="67">
        <f t="shared" si="548"/>
        <v>44882.566539351901</v>
      </c>
      <c r="AE2934" s="67">
        <f>VLOOKUP(V2934,'Branch Wise Work Timelines'!C:G,3,FALSE)+AA2934</f>
        <v>44881.416666666664</v>
      </c>
      <c r="AF2934" s="67">
        <f>IF(V2934="Bangalore",VLOOKUP(V2934,'Branch Wise Work Timelines'!C:G,4,FALSE)+AA2934+1,IF(V2934="Mumbai",VLOOKUP(V2934,'Branch Wise Work Timelines'!C:G,4,FALSE)+AA2934+1,VLOOKUP(V2934,'Branch Wise Work Timelines'!C:G,4,FALSE)+AA2934))</f>
        <v>44882.104166666664</v>
      </c>
      <c r="AG2934" s="67">
        <f>WORKDAY.INTL(AA2934,1,11)+VLOOKUP(V2934,'Branch Wise Work Timelines'!C:G,3,FALSE)</f>
        <v>44882.416666666664</v>
      </c>
      <c r="AH2934" s="69" t="str">
        <f t="shared" ca="1" si="549"/>
        <v>Out of TAT</v>
      </c>
      <c r="AI2934" s="69">
        <f t="shared" ca="1" si="550"/>
        <v>20689</v>
      </c>
      <c r="AJ2934" s="69" t="str">
        <f ca="1">IF(AI2934&lt;0,"0-12",IFERROR(VLOOKUP(AI2934,Breakup[],2,FALSE),"&gt;24"))</f>
        <v>&gt;24</v>
      </c>
      <c r="AK2934" s="69" t="str">
        <f>VLOOKUP(V2934,Master!B:D,3,FALSE)</f>
        <v>South</v>
      </c>
      <c r="AL2934" s="69" t="str">
        <f t="shared" si="551"/>
        <v>Bangalore-CLS</v>
      </c>
    </row>
    <row r="2935" spans="1:38">
      <c r="A2935" s="13" t="s">
        <v>6182</v>
      </c>
      <c r="B2935" s="54">
        <v>44701.645872372697</v>
      </c>
      <c r="C2935" s="13" t="s">
        <v>404</v>
      </c>
      <c r="D2935" s="13">
        <v>304</v>
      </c>
      <c r="E2935" s="13" t="s">
        <v>6183</v>
      </c>
      <c r="F2935" s="13" t="s">
        <v>15</v>
      </c>
      <c r="G2935" s="14">
        <v>1653043921714</v>
      </c>
      <c r="H2935" s="55">
        <v>0.63763888888888898</v>
      </c>
      <c r="I2935" s="33">
        <v>44885.637638888897</v>
      </c>
      <c r="J2935" s="58">
        <v>44885</v>
      </c>
      <c r="K2935" s="13" t="s">
        <v>213</v>
      </c>
      <c r="L2935" s="13" t="s">
        <v>30</v>
      </c>
      <c r="M2935" s="13" t="s">
        <v>214</v>
      </c>
      <c r="N2935" s="13" t="s">
        <v>215</v>
      </c>
      <c r="O2935" s="33" t="s">
        <v>38</v>
      </c>
      <c r="P2935" s="58" t="s">
        <v>38</v>
      </c>
      <c r="Q2935" s="33" t="s">
        <v>207</v>
      </c>
      <c r="R2935" s="14" t="s">
        <v>38</v>
      </c>
      <c r="S2935" s="13" t="s">
        <v>216</v>
      </c>
      <c r="T2935" s="13" t="s">
        <v>217</v>
      </c>
      <c r="U2935" s="33">
        <f t="shared" ca="1" si="540"/>
        <v>45744.56914039352</v>
      </c>
      <c r="V2935" s="13" t="str">
        <f t="shared" si="541"/>
        <v>Bangalore</v>
      </c>
      <c r="W2935" s="13" t="str">
        <f t="shared" si="542"/>
        <v>CLS</v>
      </c>
      <c r="X2935" s="13">
        <f t="shared" si="543"/>
        <v>15</v>
      </c>
      <c r="Y2935" s="13" t="str">
        <f>IFERROR(VLOOKUP(C2935,ReceivingTeam[],2,FALSE),"HelpDesk")</f>
        <v>HelpDesk</v>
      </c>
      <c r="Z2935" s="67">
        <f t="shared" si="544"/>
        <v>44885.916666666664</v>
      </c>
      <c r="AA2935" s="68">
        <f t="shared" si="545"/>
        <v>44885</v>
      </c>
      <c r="AB2935" s="69" t="b">
        <f t="shared" si="546"/>
        <v>0</v>
      </c>
      <c r="AC2935" s="70">
        <f t="shared" si="547"/>
        <v>0.5</v>
      </c>
      <c r="AD2935" s="67">
        <f t="shared" si="548"/>
        <v>44885.916666666664</v>
      </c>
      <c r="AE2935" s="67">
        <f>VLOOKUP(V2935,'Branch Wise Work Timelines'!C:G,3,FALSE)+AA2935</f>
        <v>44885.416666666664</v>
      </c>
      <c r="AF2935" s="67">
        <f>IF(V2935="Bangalore",VLOOKUP(V2935,'Branch Wise Work Timelines'!C:G,4,FALSE)+AA2935+1,IF(V2935="Mumbai",VLOOKUP(V2935,'Branch Wise Work Timelines'!C:G,4,FALSE)+AA2935+1,VLOOKUP(V2935,'Branch Wise Work Timelines'!C:G,4,FALSE)+AA2935))</f>
        <v>44886.104166666664</v>
      </c>
      <c r="AG2935" s="67">
        <f>WORKDAY.INTL(AA2935,1,11)+VLOOKUP(V2935,'Branch Wise Work Timelines'!C:G,3,FALSE)</f>
        <v>44886.416666666664</v>
      </c>
      <c r="AH2935" s="69" t="str">
        <f t="shared" ca="1" si="549"/>
        <v>Out of TAT</v>
      </c>
      <c r="AI2935" s="69">
        <f t="shared" ca="1" si="550"/>
        <v>20608</v>
      </c>
      <c r="AJ2935" s="69" t="str">
        <f ca="1">IF(AI2935&lt;0,"0-12",IFERROR(VLOOKUP(AI2935,Breakup[],2,FALSE),"&gt;24"))</f>
        <v>&gt;24</v>
      </c>
      <c r="AK2935" s="69" t="str">
        <f>VLOOKUP(V2935,Master!B:D,3,FALSE)</f>
        <v>South</v>
      </c>
      <c r="AL2935" s="69" t="str">
        <f t="shared" si="551"/>
        <v>Bangalore-CLS</v>
      </c>
    </row>
    <row r="2936" spans="1:38">
      <c r="A2936" s="13" t="s">
        <v>6184</v>
      </c>
      <c r="B2936" s="54">
        <v>44701.624291203698</v>
      </c>
      <c r="C2936" s="13" t="s">
        <v>219</v>
      </c>
      <c r="D2936" s="13">
        <v>1087</v>
      </c>
      <c r="E2936" s="13" t="s">
        <v>6185</v>
      </c>
      <c r="F2936" s="13" t="s">
        <v>15</v>
      </c>
      <c r="G2936" s="14">
        <v>1653043097971</v>
      </c>
      <c r="H2936" s="55">
        <v>0.30844907407407401</v>
      </c>
      <c r="I2936" s="33">
        <v>44888.308449074102</v>
      </c>
      <c r="J2936" s="58">
        <v>44888</v>
      </c>
      <c r="K2936" s="13" t="s">
        <v>213</v>
      </c>
      <c r="L2936" s="13" t="s">
        <v>30</v>
      </c>
      <c r="M2936" s="13" t="s">
        <v>214</v>
      </c>
      <c r="N2936" s="13" t="s">
        <v>206</v>
      </c>
      <c r="O2936" s="33" t="s">
        <v>38</v>
      </c>
      <c r="P2936" s="58" t="s">
        <v>38</v>
      </c>
      <c r="Q2936" s="33" t="s">
        <v>207</v>
      </c>
      <c r="R2936" s="14" t="s">
        <v>38</v>
      </c>
      <c r="S2936" s="13" t="s">
        <v>216</v>
      </c>
      <c r="T2936" s="13" t="s">
        <v>217</v>
      </c>
      <c r="U2936" s="33">
        <f t="shared" ca="1" si="540"/>
        <v>45744.56914039352</v>
      </c>
      <c r="V2936" s="13" t="str">
        <f t="shared" si="541"/>
        <v>Bangalore</v>
      </c>
      <c r="W2936" s="13" t="str">
        <f t="shared" si="542"/>
        <v>CLS</v>
      </c>
      <c r="X2936" s="13">
        <f t="shared" si="543"/>
        <v>7</v>
      </c>
      <c r="Y2936" s="13" t="str">
        <f>IFERROR(VLOOKUP(C2936,ReceivingTeam[],2,FALSE),"HelpDesk")</f>
        <v>HelpDesk</v>
      </c>
      <c r="Z2936" s="67">
        <f t="shared" si="544"/>
        <v>44888.916666666664</v>
      </c>
      <c r="AA2936" s="68">
        <f t="shared" si="545"/>
        <v>44888</v>
      </c>
      <c r="AB2936" s="69" t="b">
        <f t="shared" si="546"/>
        <v>1</v>
      </c>
      <c r="AC2936" s="70">
        <f t="shared" si="547"/>
        <v>0.5</v>
      </c>
      <c r="AD2936" s="67">
        <f t="shared" si="548"/>
        <v>44888.916666666664</v>
      </c>
      <c r="AE2936" s="67">
        <f>VLOOKUP(V2936,'Branch Wise Work Timelines'!C:G,3,FALSE)+AA2936</f>
        <v>44888.416666666664</v>
      </c>
      <c r="AF2936" s="67">
        <f>IF(V2936="Bangalore",VLOOKUP(V2936,'Branch Wise Work Timelines'!C:G,4,FALSE)+AA2936+1,IF(V2936="Mumbai",VLOOKUP(V2936,'Branch Wise Work Timelines'!C:G,4,FALSE)+AA2936+1,VLOOKUP(V2936,'Branch Wise Work Timelines'!C:G,4,FALSE)+AA2936))</f>
        <v>44889.104166666664</v>
      </c>
      <c r="AG2936" s="67">
        <f>WORKDAY.INTL(AA2936,1,11)+VLOOKUP(V2936,'Branch Wise Work Timelines'!C:G,3,FALSE)</f>
        <v>44889.416666666664</v>
      </c>
      <c r="AH2936" s="69" t="str">
        <f t="shared" ca="1" si="549"/>
        <v>Out of TAT</v>
      </c>
      <c r="AI2936" s="69">
        <f t="shared" ca="1" si="550"/>
        <v>20536</v>
      </c>
      <c r="AJ2936" s="69" t="str">
        <f ca="1">IF(AI2936&lt;0,"0-12",IFERROR(VLOOKUP(AI2936,Breakup[],2,FALSE),"&gt;24"))</f>
        <v>&gt;24</v>
      </c>
      <c r="AK2936" s="69" t="str">
        <f>VLOOKUP(V2936,Master!B:D,3,FALSE)</f>
        <v>South</v>
      </c>
      <c r="AL2936" s="69" t="str">
        <f t="shared" si="551"/>
        <v>Bangalore-CLS</v>
      </c>
    </row>
    <row r="2937" spans="1:38">
      <c r="A2937" s="13" t="s">
        <v>6186</v>
      </c>
      <c r="B2937" s="54">
        <v>44701.476915081003</v>
      </c>
      <c r="C2937" s="13" t="s">
        <v>268</v>
      </c>
      <c r="D2937" s="13">
        <v>1383</v>
      </c>
      <c r="E2937" s="13" t="s">
        <v>6187</v>
      </c>
      <c r="F2937" s="13" t="s">
        <v>15</v>
      </c>
      <c r="G2937" s="14">
        <v>1653031432017</v>
      </c>
      <c r="H2937" s="55">
        <v>0.82469907407407395</v>
      </c>
      <c r="I2937" s="33">
        <v>44891.824699074103</v>
      </c>
      <c r="J2937" s="58">
        <v>44891</v>
      </c>
      <c r="K2937" s="13" t="s">
        <v>213</v>
      </c>
      <c r="L2937" s="13" t="s">
        <v>30</v>
      </c>
      <c r="M2937" s="13" t="s">
        <v>75</v>
      </c>
      <c r="N2937" s="13" t="s">
        <v>206</v>
      </c>
      <c r="O2937" s="33">
        <v>44891.270891203698</v>
      </c>
      <c r="P2937" s="58">
        <v>44891</v>
      </c>
      <c r="Q2937" s="33" t="s">
        <v>237</v>
      </c>
      <c r="R2937" s="14">
        <v>101</v>
      </c>
      <c r="S2937" s="13" t="s">
        <v>216</v>
      </c>
      <c r="T2937" s="13" t="s">
        <v>217</v>
      </c>
      <c r="U2937" s="33">
        <f t="shared" ca="1" si="540"/>
        <v>45744.56914039352</v>
      </c>
      <c r="V2937" s="13" t="str">
        <f t="shared" si="541"/>
        <v>Bangalore</v>
      </c>
      <c r="W2937" s="13" t="str">
        <f t="shared" si="542"/>
        <v>CLS</v>
      </c>
      <c r="X2937" s="13">
        <f t="shared" si="543"/>
        <v>19</v>
      </c>
      <c r="Y2937" s="13" t="str">
        <f>IFERROR(VLOOKUP(C2937,ReceivingTeam[],2,FALSE),"HelpDesk")</f>
        <v>HelpDesk</v>
      </c>
      <c r="Z2937" s="67">
        <f t="shared" si="544"/>
        <v>44893.637199074103</v>
      </c>
      <c r="AA2937" s="68">
        <f t="shared" si="545"/>
        <v>44891</v>
      </c>
      <c r="AB2937" s="69" t="b">
        <f t="shared" si="546"/>
        <v>1</v>
      </c>
      <c r="AC2937" s="70">
        <f t="shared" si="547"/>
        <v>0.5</v>
      </c>
      <c r="AD2937" s="67">
        <f t="shared" si="548"/>
        <v>44893.637199074103</v>
      </c>
      <c r="AE2937" s="67">
        <f>VLOOKUP(V2937,'Branch Wise Work Timelines'!C:G,3,FALSE)+AA2937</f>
        <v>44891.416666666664</v>
      </c>
      <c r="AF2937" s="67">
        <f>IF(V2937="Bangalore",VLOOKUP(V2937,'Branch Wise Work Timelines'!C:G,4,FALSE)+AA2937+1,IF(V2937="Mumbai",VLOOKUP(V2937,'Branch Wise Work Timelines'!C:G,4,FALSE)+AA2937+1,VLOOKUP(V2937,'Branch Wise Work Timelines'!C:G,4,FALSE)+AA2937))</f>
        <v>44892.104166666664</v>
      </c>
      <c r="AG2937" s="67">
        <f>WORKDAY.INTL(AA2937,1,11)+VLOOKUP(V2937,'Branch Wise Work Timelines'!C:G,3,FALSE)</f>
        <v>44893.416666666664</v>
      </c>
      <c r="AH2937" s="69" t="str">
        <f t="shared" si="549"/>
        <v>Met</v>
      </c>
      <c r="AI2937" s="69">
        <f t="shared" ca="1" si="550"/>
        <v>20423</v>
      </c>
      <c r="AJ2937" s="69" t="str">
        <f ca="1">IF(AI2937&lt;0,"0-12",IFERROR(VLOOKUP(AI2937,Breakup[],2,FALSE),"&gt;24"))</f>
        <v>&gt;24</v>
      </c>
      <c r="AK2937" s="69" t="str">
        <f>VLOOKUP(V2937,Master!B:D,3,FALSE)</f>
        <v>South</v>
      </c>
      <c r="AL2937" s="69" t="str">
        <f t="shared" si="551"/>
        <v>Bangalore-CLS</v>
      </c>
    </row>
    <row r="2938" spans="1:38">
      <c r="A2938" s="13" t="s">
        <v>6188</v>
      </c>
      <c r="B2938" s="54">
        <v>44701.522721180598</v>
      </c>
      <c r="C2938" s="13" t="s">
        <v>344</v>
      </c>
      <c r="D2938" s="13">
        <v>1550</v>
      </c>
      <c r="E2938" s="13" t="s">
        <v>6189</v>
      </c>
      <c r="F2938" s="13" t="s">
        <v>33</v>
      </c>
      <c r="G2938" s="14">
        <v>1653031333276</v>
      </c>
      <c r="H2938" s="55">
        <v>0.755891203703704</v>
      </c>
      <c r="I2938" s="33">
        <v>44887.755891203698</v>
      </c>
      <c r="J2938" s="58">
        <v>44887</v>
      </c>
      <c r="K2938" s="13" t="s">
        <v>263</v>
      </c>
      <c r="L2938" s="13" t="s">
        <v>69</v>
      </c>
      <c r="M2938" s="13" t="s">
        <v>101</v>
      </c>
      <c r="N2938" s="13" t="s">
        <v>206</v>
      </c>
      <c r="O2938" s="33" t="s">
        <v>38</v>
      </c>
      <c r="P2938" s="58" t="s">
        <v>38</v>
      </c>
      <c r="Q2938" s="33" t="s">
        <v>207</v>
      </c>
      <c r="R2938" s="14" t="s">
        <v>38</v>
      </c>
      <c r="S2938" s="13" t="s">
        <v>208</v>
      </c>
      <c r="T2938" s="13" t="s">
        <v>209</v>
      </c>
      <c r="U2938" s="33">
        <f t="shared" ca="1" si="540"/>
        <v>45744.56914039352</v>
      </c>
      <c r="V2938" s="13" t="str">
        <f t="shared" si="541"/>
        <v>Mumbai</v>
      </c>
      <c r="W2938" s="13" t="str">
        <f t="shared" si="542"/>
        <v>RI</v>
      </c>
      <c r="X2938" s="13">
        <f t="shared" si="543"/>
        <v>18</v>
      </c>
      <c r="Y2938" s="13" t="str">
        <f>IFERROR(VLOOKUP(C2938,ReceivingTeam[],2,FALSE),"HelpDesk")</f>
        <v>HelpDesk</v>
      </c>
      <c r="Z2938" s="67">
        <f t="shared" si="544"/>
        <v>44888.422557870363</v>
      </c>
      <c r="AA2938" s="68">
        <f t="shared" si="545"/>
        <v>44887</v>
      </c>
      <c r="AB2938" s="69" t="b">
        <f t="shared" si="546"/>
        <v>1</v>
      </c>
      <c r="AC2938" s="70">
        <f t="shared" si="547"/>
        <v>0.5</v>
      </c>
      <c r="AD2938" s="67">
        <f t="shared" si="548"/>
        <v>44888.422557870363</v>
      </c>
      <c r="AE2938" s="67">
        <f>VLOOKUP(V2938,'Branch Wise Work Timelines'!C:G,3,FALSE)+AA2938</f>
        <v>44887.416666666664</v>
      </c>
      <c r="AF2938" s="67">
        <f>IF(V2938="Bangalore",VLOOKUP(V2938,'Branch Wise Work Timelines'!C:G,4,FALSE)+AA2938+1,IF(V2938="Mumbai",VLOOKUP(V2938,'Branch Wise Work Timelines'!C:G,4,FALSE)+AA2938+1,VLOOKUP(V2938,'Branch Wise Work Timelines'!C:G,4,FALSE)+AA2938))</f>
        <v>44888.25</v>
      </c>
      <c r="AG2938" s="67">
        <f>WORKDAY.INTL(AA2938,1,11)+VLOOKUP(V2938,'Branch Wise Work Timelines'!C:G,3,FALSE)</f>
        <v>44888.416666666664</v>
      </c>
      <c r="AH2938" s="69" t="str">
        <f t="shared" ca="1" si="549"/>
        <v>Out of TAT</v>
      </c>
      <c r="AI2938" s="69">
        <f t="shared" ca="1" si="550"/>
        <v>20548</v>
      </c>
      <c r="AJ2938" s="69" t="str">
        <f ca="1">IF(AI2938&lt;0,"0-12",IFERROR(VLOOKUP(AI2938,Breakup[],2,FALSE),"&gt;24"))</f>
        <v>&gt;24</v>
      </c>
      <c r="AK2938" s="69" t="str">
        <f>VLOOKUP(V2938,Master!B:D,3,FALSE)</f>
        <v>East</v>
      </c>
      <c r="AL2938" s="69" t="str">
        <f t="shared" si="551"/>
        <v>Mumbai</v>
      </c>
    </row>
    <row r="2939" spans="1:38">
      <c r="A2939" s="13" t="s">
        <v>6190</v>
      </c>
      <c r="B2939" s="54">
        <v>44701.523937071797</v>
      </c>
      <c r="C2939" s="13" t="s">
        <v>344</v>
      </c>
      <c r="D2939" s="13">
        <v>172</v>
      </c>
      <c r="E2939" s="13" t="s">
        <v>6191</v>
      </c>
      <c r="F2939" s="13" t="s">
        <v>33</v>
      </c>
      <c r="G2939" s="14">
        <v>1653031594201</v>
      </c>
      <c r="H2939" s="55">
        <v>0.14671296296296299</v>
      </c>
      <c r="I2939" s="33">
        <v>44885.146712962996</v>
      </c>
      <c r="J2939" s="58">
        <v>44885</v>
      </c>
      <c r="K2939" s="13" t="s">
        <v>263</v>
      </c>
      <c r="L2939" s="13" t="s">
        <v>69</v>
      </c>
      <c r="M2939" s="13" t="s">
        <v>101</v>
      </c>
      <c r="N2939" s="13" t="s">
        <v>206</v>
      </c>
      <c r="O2939" s="33" t="s">
        <v>38</v>
      </c>
      <c r="P2939" s="58" t="s">
        <v>38</v>
      </c>
      <c r="Q2939" s="33" t="s">
        <v>207</v>
      </c>
      <c r="R2939" s="14" t="s">
        <v>38</v>
      </c>
      <c r="S2939" s="13" t="s">
        <v>208</v>
      </c>
      <c r="T2939" s="13" t="s">
        <v>209</v>
      </c>
      <c r="U2939" s="33">
        <f t="shared" ca="1" si="540"/>
        <v>45744.56914039352</v>
      </c>
      <c r="V2939" s="13" t="str">
        <f t="shared" si="541"/>
        <v>Mumbai</v>
      </c>
      <c r="W2939" s="13" t="str">
        <f t="shared" si="542"/>
        <v>RI</v>
      </c>
      <c r="X2939" s="13">
        <f t="shared" si="543"/>
        <v>3</v>
      </c>
      <c r="Y2939" s="13" t="str">
        <f>IFERROR(VLOOKUP(C2939,ReceivingTeam[],2,FALSE),"HelpDesk")</f>
        <v>HelpDesk</v>
      </c>
      <c r="Z2939" s="67">
        <f t="shared" si="544"/>
        <v>44885.916666666664</v>
      </c>
      <c r="AA2939" s="68">
        <f t="shared" si="545"/>
        <v>44885</v>
      </c>
      <c r="AB2939" s="69" t="b">
        <f t="shared" si="546"/>
        <v>0</v>
      </c>
      <c r="AC2939" s="70">
        <f t="shared" si="547"/>
        <v>0.5</v>
      </c>
      <c r="AD2939" s="67">
        <f t="shared" si="548"/>
        <v>44885.916666666664</v>
      </c>
      <c r="AE2939" s="67">
        <f>VLOOKUP(V2939,'Branch Wise Work Timelines'!C:G,3,FALSE)+AA2939</f>
        <v>44885.416666666664</v>
      </c>
      <c r="AF2939" s="67">
        <f>IF(V2939="Bangalore",VLOOKUP(V2939,'Branch Wise Work Timelines'!C:G,4,FALSE)+AA2939+1,IF(V2939="Mumbai",VLOOKUP(V2939,'Branch Wise Work Timelines'!C:G,4,FALSE)+AA2939+1,VLOOKUP(V2939,'Branch Wise Work Timelines'!C:G,4,FALSE)+AA2939))</f>
        <v>44886.25</v>
      </c>
      <c r="AG2939" s="67">
        <f>WORKDAY.INTL(AA2939,1,11)+VLOOKUP(V2939,'Branch Wise Work Timelines'!C:G,3,FALSE)</f>
        <v>44886.416666666664</v>
      </c>
      <c r="AH2939" s="69" t="str">
        <f t="shared" ca="1" si="549"/>
        <v>Out of TAT</v>
      </c>
      <c r="AI2939" s="69">
        <f t="shared" ca="1" si="550"/>
        <v>20608</v>
      </c>
      <c r="AJ2939" s="69" t="str">
        <f ca="1">IF(AI2939&lt;0,"0-12",IFERROR(VLOOKUP(AI2939,Breakup[],2,FALSE),"&gt;24"))</f>
        <v>&gt;24</v>
      </c>
      <c r="AK2939" s="69" t="str">
        <f>VLOOKUP(V2939,Master!B:D,3,FALSE)</f>
        <v>East</v>
      </c>
      <c r="AL2939" s="69" t="str">
        <f t="shared" si="551"/>
        <v>Mumbai</v>
      </c>
    </row>
    <row r="2940" spans="1:38">
      <c r="A2940" s="13" t="s">
        <v>6192</v>
      </c>
      <c r="B2940" s="54">
        <v>44700.706718205998</v>
      </c>
      <c r="C2940" s="13" t="s">
        <v>153</v>
      </c>
      <c r="D2940" s="13">
        <v>584</v>
      </c>
      <c r="E2940" s="13" t="s">
        <v>6193</v>
      </c>
      <c r="F2940" s="13" t="s">
        <v>33</v>
      </c>
      <c r="G2940" s="14">
        <v>1653020325382</v>
      </c>
      <c r="H2940" s="55">
        <v>0.43563657407407402</v>
      </c>
      <c r="I2940" s="33">
        <v>44881.435636574097</v>
      </c>
      <c r="J2940" s="58">
        <v>44881</v>
      </c>
      <c r="K2940" s="13" t="s">
        <v>397</v>
      </c>
      <c r="L2940" s="13" t="s">
        <v>50</v>
      </c>
      <c r="M2940" s="13" t="s">
        <v>153</v>
      </c>
      <c r="N2940" s="13" t="s">
        <v>206</v>
      </c>
      <c r="O2940" s="33" t="s">
        <v>38</v>
      </c>
      <c r="P2940" s="58" t="s">
        <v>38</v>
      </c>
      <c r="Q2940" s="33" t="s">
        <v>207</v>
      </c>
      <c r="R2940" s="14" t="s">
        <v>38</v>
      </c>
      <c r="S2940" s="13" t="s">
        <v>216</v>
      </c>
      <c r="T2940" s="13" t="s">
        <v>217</v>
      </c>
      <c r="U2940" s="33">
        <f t="shared" ca="1" si="540"/>
        <v>45744.56914039352</v>
      </c>
      <c r="V2940" s="13" t="str">
        <f t="shared" si="541"/>
        <v>Cochin</v>
      </c>
      <c r="W2940" s="13" t="str">
        <f t="shared" si="542"/>
        <v>RI</v>
      </c>
      <c r="X2940" s="13">
        <f t="shared" si="543"/>
        <v>10</v>
      </c>
      <c r="Y2940" s="13" t="str">
        <f>IFERROR(VLOOKUP(C2940,ReceivingTeam[],2,FALSE),"HelpDesk")</f>
        <v>Branch office</v>
      </c>
      <c r="Z2940" s="67">
        <f t="shared" si="544"/>
        <v>44882.581469907425</v>
      </c>
      <c r="AA2940" s="68">
        <f t="shared" si="545"/>
        <v>44881</v>
      </c>
      <c r="AB2940" s="69" t="b">
        <f t="shared" si="546"/>
        <v>1</v>
      </c>
      <c r="AC2940" s="70">
        <f t="shared" si="547"/>
        <v>0.5</v>
      </c>
      <c r="AD2940" s="67">
        <f t="shared" si="548"/>
        <v>44882.581469907425</v>
      </c>
      <c r="AE2940" s="67">
        <f>VLOOKUP(V2940,'Branch Wise Work Timelines'!C:G,3,FALSE)+AA2940</f>
        <v>44881.416666666664</v>
      </c>
      <c r="AF2940" s="67">
        <f>IF(V2940="Bangalore",VLOOKUP(V2940,'Branch Wise Work Timelines'!C:G,4,FALSE)+AA2940+1,IF(V2940="Mumbai",VLOOKUP(V2940,'Branch Wise Work Timelines'!C:G,4,FALSE)+AA2940+1,VLOOKUP(V2940,'Branch Wise Work Timelines'!C:G,4,FALSE)+AA2940))</f>
        <v>44881.770833333336</v>
      </c>
      <c r="AG2940" s="67">
        <f>WORKDAY.INTL(AA2940,1,11)+VLOOKUP(V2940,'Branch Wise Work Timelines'!C:G,3,FALSE)</f>
        <v>44882.416666666664</v>
      </c>
      <c r="AH2940" s="69" t="str">
        <f t="shared" ca="1" si="549"/>
        <v>Out of TAT</v>
      </c>
      <c r="AI2940" s="69">
        <f t="shared" ca="1" si="550"/>
        <v>20688</v>
      </c>
      <c r="AJ2940" s="69" t="str">
        <f ca="1">IF(AI2940&lt;0,"0-12",IFERROR(VLOOKUP(AI2940,Breakup[],2,FALSE),"&gt;24"))</f>
        <v>&gt;24</v>
      </c>
      <c r="AK2940" s="69" t="str">
        <f>VLOOKUP(V2940,Master!B:D,3,FALSE)</f>
        <v>South</v>
      </c>
      <c r="AL2940" s="69" t="str">
        <f t="shared" si="551"/>
        <v>Cochin</v>
      </c>
    </row>
    <row r="2941" spans="1:38">
      <c r="A2941" s="13" t="s">
        <v>6194</v>
      </c>
      <c r="B2941" s="54">
        <v>44701.6364878819</v>
      </c>
      <c r="C2941" s="13" t="s">
        <v>352</v>
      </c>
      <c r="D2941" s="13">
        <v>1106</v>
      </c>
      <c r="E2941" s="13" t="s">
        <v>6195</v>
      </c>
      <c r="F2941" s="13" t="s">
        <v>33</v>
      </c>
      <c r="G2941" s="14">
        <v>1653041377165</v>
      </c>
      <c r="H2941" s="55">
        <v>0.558958333333333</v>
      </c>
      <c r="I2941" s="33">
        <v>44889.558958333299</v>
      </c>
      <c r="J2941" s="58">
        <v>44889</v>
      </c>
      <c r="K2941" s="13" t="s">
        <v>263</v>
      </c>
      <c r="L2941" s="13" t="s">
        <v>69</v>
      </c>
      <c r="M2941" s="13" t="s">
        <v>101</v>
      </c>
      <c r="N2941" s="13" t="s">
        <v>206</v>
      </c>
      <c r="O2941" s="33" t="s">
        <v>38</v>
      </c>
      <c r="P2941" s="58" t="s">
        <v>38</v>
      </c>
      <c r="Q2941" s="33" t="s">
        <v>207</v>
      </c>
      <c r="R2941" s="14" t="s">
        <v>38</v>
      </c>
      <c r="S2941" s="13" t="s">
        <v>208</v>
      </c>
      <c r="T2941" s="13" t="s">
        <v>209</v>
      </c>
      <c r="U2941" s="33">
        <f t="shared" ca="1" si="540"/>
        <v>45744.56914039352</v>
      </c>
      <c r="V2941" s="13" t="str">
        <f t="shared" si="541"/>
        <v>Mumbai</v>
      </c>
      <c r="W2941" s="13" t="str">
        <f t="shared" si="542"/>
        <v>RI</v>
      </c>
      <c r="X2941" s="13">
        <f t="shared" si="543"/>
        <v>13</v>
      </c>
      <c r="Y2941" s="13" t="str">
        <f>IFERROR(VLOOKUP(C2941,ReceivingTeam[],2,FALSE),"HelpDesk")</f>
        <v>HelpDesk</v>
      </c>
      <c r="Z2941" s="67">
        <f t="shared" si="544"/>
        <v>44890.058958333299</v>
      </c>
      <c r="AA2941" s="68">
        <f t="shared" si="545"/>
        <v>44889</v>
      </c>
      <c r="AB2941" s="69" t="b">
        <f t="shared" si="546"/>
        <v>1</v>
      </c>
      <c r="AC2941" s="70">
        <f t="shared" si="547"/>
        <v>0.5</v>
      </c>
      <c r="AD2941" s="67">
        <f t="shared" si="548"/>
        <v>44890.058958333299</v>
      </c>
      <c r="AE2941" s="67">
        <f>VLOOKUP(V2941,'Branch Wise Work Timelines'!C:G,3,FALSE)+AA2941</f>
        <v>44889.416666666664</v>
      </c>
      <c r="AF2941" s="67">
        <f>IF(V2941="Bangalore",VLOOKUP(V2941,'Branch Wise Work Timelines'!C:G,4,FALSE)+AA2941+1,IF(V2941="Mumbai",VLOOKUP(V2941,'Branch Wise Work Timelines'!C:G,4,FALSE)+AA2941+1,VLOOKUP(V2941,'Branch Wise Work Timelines'!C:G,4,FALSE)+AA2941))</f>
        <v>44890.25</v>
      </c>
      <c r="AG2941" s="67">
        <f>WORKDAY.INTL(AA2941,1,11)+VLOOKUP(V2941,'Branch Wise Work Timelines'!C:G,3,FALSE)</f>
        <v>44890.416666666664</v>
      </c>
      <c r="AH2941" s="69" t="str">
        <f t="shared" ca="1" si="549"/>
        <v>Out of TAT</v>
      </c>
      <c r="AI2941" s="69">
        <f t="shared" ca="1" si="550"/>
        <v>20509</v>
      </c>
      <c r="AJ2941" s="69" t="str">
        <f ca="1">IF(AI2941&lt;0,"0-12",IFERROR(VLOOKUP(AI2941,Breakup[],2,FALSE),"&gt;24"))</f>
        <v>&gt;24</v>
      </c>
      <c r="AK2941" s="69" t="str">
        <f>VLOOKUP(V2941,Master!B:D,3,FALSE)</f>
        <v>East</v>
      </c>
      <c r="AL2941" s="69" t="str">
        <f t="shared" si="551"/>
        <v>Mumbai</v>
      </c>
    </row>
    <row r="2942" spans="1:38">
      <c r="A2942" s="13" t="s">
        <v>6196</v>
      </c>
      <c r="B2942" s="54">
        <v>44701.695939780097</v>
      </c>
      <c r="C2942" s="13" t="s">
        <v>352</v>
      </c>
      <c r="D2942" s="13">
        <v>434</v>
      </c>
      <c r="E2942" s="13" t="s">
        <v>6197</v>
      </c>
      <c r="F2942" s="13" t="s">
        <v>33</v>
      </c>
      <c r="G2942" s="14">
        <v>1653045231812</v>
      </c>
      <c r="H2942" s="55">
        <v>0.35906250000000001</v>
      </c>
      <c r="I2942" s="33">
        <v>44886.3590625</v>
      </c>
      <c r="J2942" s="58">
        <v>44886</v>
      </c>
      <c r="K2942" s="13" t="s">
        <v>263</v>
      </c>
      <c r="L2942" s="13" t="s">
        <v>69</v>
      </c>
      <c r="M2942" s="13" t="s">
        <v>101</v>
      </c>
      <c r="N2942" s="13" t="s">
        <v>206</v>
      </c>
      <c r="O2942" s="33" t="s">
        <v>38</v>
      </c>
      <c r="P2942" s="58" t="s">
        <v>38</v>
      </c>
      <c r="Q2942" s="33" t="s">
        <v>207</v>
      </c>
      <c r="R2942" s="14" t="s">
        <v>38</v>
      </c>
      <c r="S2942" s="13" t="s">
        <v>208</v>
      </c>
      <c r="T2942" s="13" t="s">
        <v>209</v>
      </c>
      <c r="U2942" s="33">
        <f t="shared" ca="1" si="540"/>
        <v>45744.56914039352</v>
      </c>
      <c r="V2942" s="13" t="str">
        <f t="shared" si="541"/>
        <v>Mumbai</v>
      </c>
      <c r="W2942" s="13" t="str">
        <f t="shared" si="542"/>
        <v>RI</v>
      </c>
      <c r="X2942" s="13">
        <f t="shared" si="543"/>
        <v>8</v>
      </c>
      <c r="Y2942" s="13" t="str">
        <f>IFERROR(VLOOKUP(C2942,ReceivingTeam[],2,FALSE),"HelpDesk")</f>
        <v>HelpDesk</v>
      </c>
      <c r="Z2942" s="67">
        <f t="shared" si="544"/>
        <v>44886.916666666664</v>
      </c>
      <c r="AA2942" s="68">
        <f t="shared" si="545"/>
        <v>44886</v>
      </c>
      <c r="AB2942" s="69" t="b">
        <f t="shared" si="546"/>
        <v>1</v>
      </c>
      <c r="AC2942" s="70">
        <f t="shared" si="547"/>
        <v>0.5</v>
      </c>
      <c r="AD2942" s="67">
        <f t="shared" si="548"/>
        <v>44886.916666666664</v>
      </c>
      <c r="AE2942" s="67">
        <f>VLOOKUP(V2942,'Branch Wise Work Timelines'!C:G,3,FALSE)+AA2942</f>
        <v>44886.416666666664</v>
      </c>
      <c r="AF2942" s="67">
        <f>IF(V2942="Bangalore",VLOOKUP(V2942,'Branch Wise Work Timelines'!C:G,4,FALSE)+AA2942+1,IF(V2942="Mumbai",VLOOKUP(V2942,'Branch Wise Work Timelines'!C:G,4,FALSE)+AA2942+1,VLOOKUP(V2942,'Branch Wise Work Timelines'!C:G,4,FALSE)+AA2942))</f>
        <v>44887.25</v>
      </c>
      <c r="AG2942" s="67">
        <f>WORKDAY.INTL(AA2942,1,11)+VLOOKUP(V2942,'Branch Wise Work Timelines'!C:G,3,FALSE)</f>
        <v>44887.416666666664</v>
      </c>
      <c r="AH2942" s="69" t="str">
        <f t="shared" ca="1" si="549"/>
        <v>Out of TAT</v>
      </c>
      <c r="AI2942" s="69">
        <f t="shared" ca="1" si="550"/>
        <v>20584</v>
      </c>
      <c r="AJ2942" s="69" t="str">
        <f ca="1">IF(AI2942&lt;0,"0-12",IFERROR(VLOOKUP(AI2942,Breakup[],2,FALSE),"&gt;24"))</f>
        <v>&gt;24</v>
      </c>
      <c r="AK2942" s="69" t="str">
        <f>VLOOKUP(V2942,Master!B:D,3,FALSE)</f>
        <v>East</v>
      </c>
      <c r="AL2942" s="69" t="str">
        <f t="shared" si="551"/>
        <v>Mumbai</v>
      </c>
    </row>
    <row r="2943" spans="1:38">
      <c r="A2943" s="13" t="s">
        <v>6198</v>
      </c>
      <c r="B2943" s="54">
        <v>44701.440599768503</v>
      </c>
      <c r="C2943" s="13" t="s">
        <v>110</v>
      </c>
      <c r="D2943" s="13">
        <v>254</v>
      </c>
      <c r="E2943" s="13" t="s">
        <v>6199</v>
      </c>
      <c r="F2943" s="13" t="s">
        <v>33</v>
      </c>
      <c r="G2943" s="14">
        <v>1653025138774</v>
      </c>
      <c r="H2943" s="55">
        <v>0.105277777777778</v>
      </c>
      <c r="I2943" s="33">
        <v>44891.105277777802</v>
      </c>
      <c r="J2943" s="58">
        <v>44891</v>
      </c>
      <c r="K2943" s="13" t="s">
        <v>263</v>
      </c>
      <c r="L2943" s="13" t="s">
        <v>69</v>
      </c>
      <c r="M2943" s="13" t="s">
        <v>103</v>
      </c>
      <c r="N2943" s="13" t="s">
        <v>206</v>
      </c>
      <c r="O2943" s="33">
        <v>44891.9364236111</v>
      </c>
      <c r="P2943" s="58">
        <v>44891</v>
      </c>
      <c r="Q2943" s="33" t="s">
        <v>237</v>
      </c>
      <c r="R2943" s="14">
        <v>444</v>
      </c>
      <c r="S2943" s="13" t="s">
        <v>208</v>
      </c>
      <c r="T2943" s="13" t="s">
        <v>209</v>
      </c>
      <c r="U2943" s="33">
        <f t="shared" ca="1" si="540"/>
        <v>45744.56914039352</v>
      </c>
      <c r="V2943" s="13" t="str">
        <f t="shared" si="541"/>
        <v>Mumbai</v>
      </c>
      <c r="W2943" s="13" t="str">
        <f t="shared" si="542"/>
        <v>RI</v>
      </c>
      <c r="X2943" s="13">
        <f t="shared" si="543"/>
        <v>2</v>
      </c>
      <c r="Y2943" s="13" t="str">
        <f>IFERROR(VLOOKUP(C2943,ReceivingTeam[],2,FALSE),"HelpDesk")</f>
        <v>Branch office</v>
      </c>
      <c r="Z2943" s="67">
        <f t="shared" si="544"/>
        <v>44891.916666666664</v>
      </c>
      <c r="AA2943" s="68">
        <f t="shared" si="545"/>
        <v>44891</v>
      </c>
      <c r="AB2943" s="69" t="b">
        <f t="shared" si="546"/>
        <v>1</v>
      </c>
      <c r="AC2943" s="70">
        <f t="shared" si="547"/>
        <v>0.5</v>
      </c>
      <c r="AD2943" s="67">
        <f t="shared" si="548"/>
        <v>44891.916666666664</v>
      </c>
      <c r="AE2943" s="67">
        <f>VLOOKUP(V2943,'Branch Wise Work Timelines'!C:G,3,FALSE)+AA2943</f>
        <v>44891.416666666664</v>
      </c>
      <c r="AF2943" s="67">
        <f>IF(V2943="Bangalore",VLOOKUP(V2943,'Branch Wise Work Timelines'!C:G,4,FALSE)+AA2943+1,IF(V2943="Mumbai",VLOOKUP(V2943,'Branch Wise Work Timelines'!C:G,4,FALSE)+AA2943+1,VLOOKUP(V2943,'Branch Wise Work Timelines'!C:G,4,FALSE)+AA2943))</f>
        <v>44892.25</v>
      </c>
      <c r="AG2943" s="67">
        <f>WORKDAY.INTL(AA2943,1,11)+VLOOKUP(V2943,'Branch Wise Work Timelines'!C:G,3,FALSE)</f>
        <v>44893.416666666664</v>
      </c>
      <c r="AH2943" s="69" t="str">
        <f t="shared" si="549"/>
        <v>Not Met</v>
      </c>
      <c r="AI2943" s="69">
        <f t="shared" ca="1" si="550"/>
        <v>20464</v>
      </c>
      <c r="AJ2943" s="69" t="str">
        <f ca="1">IF(AI2943&lt;0,"0-12",IFERROR(VLOOKUP(AI2943,Breakup[],2,FALSE),"&gt;24"))</f>
        <v>&gt;24</v>
      </c>
      <c r="AK2943" s="69" t="str">
        <f>VLOOKUP(V2943,Master!B:D,3,FALSE)</f>
        <v>East</v>
      </c>
      <c r="AL2943" s="69" t="str">
        <f t="shared" si="551"/>
        <v>Mumbai</v>
      </c>
    </row>
    <row r="2944" spans="1:38">
      <c r="A2944" s="13" t="s">
        <v>6200</v>
      </c>
      <c r="B2944" s="54">
        <v>44701.760370567099</v>
      </c>
      <c r="C2944" s="13" t="s">
        <v>2252</v>
      </c>
      <c r="D2944" s="13">
        <v>584</v>
      </c>
      <c r="E2944" s="13" t="s">
        <v>6201</v>
      </c>
      <c r="F2944" s="13" t="s">
        <v>15</v>
      </c>
      <c r="G2944" s="14">
        <v>1653051039986</v>
      </c>
      <c r="H2944" s="55">
        <v>0.45758101851851901</v>
      </c>
      <c r="I2944" s="33">
        <v>44885.457581018498</v>
      </c>
      <c r="J2944" s="58">
        <v>44885</v>
      </c>
      <c r="K2944" s="13" t="s">
        <v>213</v>
      </c>
      <c r="L2944" s="13" t="s">
        <v>30</v>
      </c>
      <c r="M2944" s="13" t="s">
        <v>214</v>
      </c>
      <c r="N2944" s="13" t="s">
        <v>215</v>
      </c>
      <c r="O2944" s="33" t="s">
        <v>38</v>
      </c>
      <c r="P2944" s="58" t="s">
        <v>38</v>
      </c>
      <c r="Q2944" s="33" t="s">
        <v>207</v>
      </c>
      <c r="R2944" s="14" t="s">
        <v>38</v>
      </c>
      <c r="S2944" s="13" t="s">
        <v>216</v>
      </c>
      <c r="T2944" s="13" t="s">
        <v>217</v>
      </c>
      <c r="U2944" s="33">
        <f t="shared" ca="1" si="540"/>
        <v>45744.56914039352</v>
      </c>
      <c r="V2944" s="13" t="str">
        <f t="shared" si="541"/>
        <v>Bangalore</v>
      </c>
      <c r="W2944" s="13" t="str">
        <f t="shared" si="542"/>
        <v>CLS</v>
      </c>
      <c r="X2944" s="13">
        <f t="shared" si="543"/>
        <v>10</v>
      </c>
      <c r="Y2944" s="13" t="str">
        <f>IFERROR(VLOOKUP(C2944,ReceivingTeam[],2,FALSE),"HelpDesk")</f>
        <v>HelpDesk</v>
      </c>
      <c r="Z2944" s="67">
        <f t="shared" si="544"/>
        <v>44885.916666666664</v>
      </c>
      <c r="AA2944" s="68">
        <f t="shared" si="545"/>
        <v>44885</v>
      </c>
      <c r="AB2944" s="69" t="b">
        <f t="shared" si="546"/>
        <v>0</v>
      </c>
      <c r="AC2944" s="70">
        <f t="shared" si="547"/>
        <v>0.5</v>
      </c>
      <c r="AD2944" s="67">
        <f t="shared" si="548"/>
        <v>44885.916666666664</v>
      </c>
      <c r="AE2944" s="67">
        <f>VLOOKUP(V2944,'Branch Wise Work Timelines'!C:G,3,FALSE)+AA2944</f>
        <v>44885.416666666664</v>
      </c>
      <c r="AF2944" s="67">
        <f>IF(V2944="Bangalore",VLOOKUP(V2944,'Branch Wise Work Timelines'!C:G,4,FALSE)+AA2944+1,IF(V2944="Mumbai",VLOOKUP(V2944,'Branch Wise Work Timelines'!C:G,4,FALSE)+AA2944+1,VLOOKUP(V2944,'Branch Wise Work Timelines'!C:G,4,FALSE)+AA2944))</f>
        <v>44886.104166666664</v>
      </c>
      <c r="AG2944" s="67">
        <f>WORKDAY.INTL(AA2944,1,11)+VLOOKUP(V2944,'Branch Wise Work Timelines'!C:G,3,FALSE)</f>
        <v>44886.416666666664</v>
      </c>
      <c r="AH2944" s="69" t="str">
        <f t="shared" ca="1" si="549"/>
        <v>Out of TAT</v>
      </c>
      <c r="AI2944" s="69">
        <f t="shared" ca="1" si="550"/>
        <v>20608</v>
      </c>
      <c r="AJ2944" s="69" t="str">
        <f ca="1">IF(AI2944&lt;0,"0-12",IFERROR(VLOOKUP(AI2944,Breakup[],2,FALSE),"&gt;24"))</f>
        <v>&gt;24</v>
      </c>
      <c r="AK2944" s="69" t="str">
        <f>VLOOKUP(V2944,Master!B:D,3,FALSE)</f>
        <v>South</v>
      </c>
      <c r="AL2944" s="69" t="str">
        <f t="shared" si="551"/>
        <v>Bangalore-CLS</v>
      </c>
    </row>
    <row r="2945" spans="1:38">
      <c r="A2945" s="13" t="s">
        <v>6202</v>
      </c>
      <c r="B2945" s="54">
        <v>44701.738070914398</v>
      </c>
      <c r="C2945" s="13" t="s">
        <v>265</v>
      </c>
      <c r="D2945" s="13">
        <v>1419</v>
      </c>
      <c r="E2945" s="13" t="s">
        <v>6203</v>
      </c>
      <c r="F2945" s="13" t="s">
        <v>15</v>
      </c>
      <c r="G2945" s="14">
        <v>1653050878117</v>
      </c>
      <c r="H2945" s="55">
        <v>6.4814814814814797E-2</v>
      </c>
      <c r="I2945" s="33">
        <v>44888.064814814803</v>
      </c>
      <c r="J2945" s="58">
        <v>44888</v>
      </c>
      <c r="K2945" s="13" t="s">
        <v>213</v>
      </c>
      <c r="L2945" s="13" t="s">
        <v>30</v>
      </c>
      <c r="M2945" s="13" t="s">
        <v>75</v>
      </c>
      <c r="N2945" s="13" t="s">
        <v>206</v>
      </c>
      <c r="O2945" s="33" t="s">
        <v>38</v>
      </c>
      <c r="P2945" s="58" t="s">
        <v>38</v>
      </c>
      <c r="Q2945" s="33" t="s">
        <v>207</v>
      </c>
      <c r="R2945" s="14" t="s">
        <v>38</v>
      </c>
      <c r="S2945" s="13" t="s">
        <v>208</v>
      </c>
      <c r="T2945" s="13" t="s">
        <v>209</v>
      </c>
      <c r="U2945" s="33">
        <f t="shared" ca="1" si="540"/>
        <v>45744.56914039352</v>
      </c>
      <c r="V2945" s="13" t="str">
        <f t="shared" si="541"/>
        <v>Bangalore</v>
      </c>
      <c r="W2945" s="13" t="str">
        <f t="shared" si="542"/>
        <v>CLS</v>
      </c>
      <c r="X2945" s="13">
        <f t="shared" si="543"/>
        <v>1</v>
      </c>
      <c r="Y2945" s="13" t="str">
        <f>IFERROR(VLOOKUP(C2945,ReceivingTeam[],2,FALSE),"HelpDesk")</f>
        <v>HelpDesk</v>
      </c>
      <c r="Z2945" s="67">
        <f t="shared" si="544"/>
        <v>44888.916666666664</v>
      </c>
      <c r="AA2945" s="68">
        <f t="shared" si="545"/>
        <v>44888</v>
      </c>
      <c r="AB2945" s="69" t="b">
        <f t="shared" si="546"/>
        <v>1</v>
      </c>
      <c r="AC2945" s="70">
        <f t="shared" si="547"/>
        <v>0.5</v>
      </c>
      <c r="AD2945" s="67">
        <f t="shared" si="548"/>
        <v>44888.916666666664</v>
      </c>
      <c r="AE2945" s="67">
        <f>VLOOKUP(V2945,'Branch Wise Work Timelines'!C:G,3,FALSE)+AA2945</f>
        <v>44888.416666666664</v>
      </c>
      <c r="AF2945" s="67">
        <f>IF(V2945="Bangalore",VLOOKUP(V2945,'Branch Wise Work Timelines'!C:G,4,FALSE)+AA2945+1,IF(V2945="Mumbai",VLOOKUP(V2945,'Branch Wise Work Timelines'!C:G,4,FALSE)+AA2945+1,VLOOKUP(V2945,'Branch Wise Work Timelines'!C:G,4,FALSE)+AA2945))</f>
        <v>44889.104166666664</v>
      </c>
      <c r="AG2945" s="67">
        <f>WORKDAY.INTL(AA2945,1,11)+VLOOKUP(V2945,'Branch Wise Work Timelines'!C:G,3,FALSE)</f>
        <v>44889.416666666664</v>
      </c>
      <c r="AH2945" s="69" t="str">
        <f t="shared" ca="1" si="549"/>
        <v>Out of TAT</v>
      </c>
      <c r="AI2945" s="69">
        <f t="shared" ca="1" si="550"/>
        <v>20536</v>
      </c>
      <c r="AJ2945" s="69" t="str">
        <f ca="1">IF(AI2945&lt;0,"0-12",IFERROR(VLOOKUP(AI2945,Breakup[],2,FALSE),"&gt;24"))</f>
        <v>&gt;24</v>
      </c>
      <c r="AK2945" s="69" t="str">
        <f>VLOOKUP(V2945,Master!B:D,3,FALSE)</f>
        <v>South</v>
      </c>
      <c r="AL2945" s="69" t="str">
        <f t="shared" si="551"/>
        <v>Bangalore-CLS</v>
      </c>
    </row>
    <row r="2946" spans="1:38">
      <c r="A2946" s="13" t="s">
        <v>6204</v>
      </c>
      <c r="B2946" s="54">
        <v>44701.731573379599</v>
      </c>
      <c r="C2946" s="13" t="s">
        <v>6205</v>
      </c>
      <c r="D2946" s="13">
        <v>1057</v>
      </c>
      <c r="E2946" s="13" t="s">
        <v>6206</v>
      </c>
      <c r="F2946" s="13" t="s">
        <v>33</v>
      </c>
      <c r="G2946" s="14">
        <v>1653048393194</v>
      </c>
      <c r="H2946" s="55">
        <v>0.39796296296296302</v>
      </c>
      <c r="I2946" s="33">
        <v>44888.397962962998</v>
      </c>
      <c r="J2946" s="58">
        <v>44888</v>
      </c>
      <c r="K2946" s="13" t="s">
        <v>6207</v>
      </c>
      <c r="L2946" s="13" t="s">
        <v>44</v>
      </c>
      <c r="M2946" s="13" t="s">
        <v>6205</v>
      </c>
      <c r="N2946" s="13" t="s">
        <v>206</v>
      </c>
      <c r="O2946" s="33" t="s">
        <v>38</v>
      </c>
      <c r="P2946" s="58" t="s">
        <v>38</v>
      </c>
      <c r="Q2946" s="33" t="s">
        <v>207</v>
      </c>
      <c r="R2946" s="14" t="s">
        <v>38</v>
      </c>
      <c r="S2946" s="13" t="s">
        <v>216</v>
      </c>
      <c r="T2946" s="13" t="s">
        <v>217</v>
      </c>
      <c r="U2946" s="33">
        <f t="shared" ref="U2946:U3009" ca="1" si="552">NOW()</f>
        <v>45744.56914039352</v>
      </c>
      <c r="V2946" s="13" t="str">
        <f t="shared" ref="V2946:V3009" si="553">VLOOKUP(L2946,Location,2,0)</f>
        <v>Coimbatore</v>
      </c>
      <c r="W2946" s="13" t="str">
        <f t="shared" ref="W2946:W3009" si="554">VLOOKUP(F2946,FCT,2,FALSE)</f>
        <v>RI</v>
      </c>
      <c r="X2946" s="13">
        <f t="shared" ref="X2946:X3009" si="555">HOUR(I2946)</f>
        <v>9</v>
      </c>
      <c r="Y2946" s="13" t="str">
        <f>IFERROR(VLOOKUP(C2946,ReceivingTeam[],2,FALSE),"HelpDesk")</f>
        <v>HelpDesk</v>
      </c>
      <c r="Z2946" s="67">
        <f t="shared" ref="Z2946:Z3009" si="556">IF(AB2946=FALSE,AE2946+AC2946,IF(I2946&gt;AE2946,IF(((I2946+AC2946)&gt;AF2946),(AC2946-(AF2946-I2946)+AG2946),I2946+AC2946),IF(((AE2946+AC2946)&gt;AF2946),(AC2946-(AF2946-AE2946)+AG2946),AE2946+AC2946)))</f>
        <v>44889.562499999993</v>
      </c>
      <c r="AA2946" s="68">
        <f t="shared" ref="AA2946:AA3009" si="557">INT(J2946)</f>
        <v>44888</v>
      </c>
      <c r="AB2946" s="69" t="b">
        <f t="shared" ref="AB2946:AB3009" si="558">WORKDAY.INTL(AA2946-1,1,11)=AA2946</f>
        <v>1</v>
      </c>
      <c r="AC2946" s="70">
        <f t="shared" ref="AC2946:AC3009" si="559">IF(T2946="High",12/24,72/24)</f>
        <v>0.5</v>
      </c>
      <c r="AD2946" s="67">
        <f t="shared" ref="AD2946:AD3009" si="560">IF(AB2946=FALSE,AE2946+AC2946,IF(I2946&gt;AE2946,IF(((I2946+AC2946)&gt;AF2946),(AC2946-(AF2946-I2946)+AG2946),I2946+AC2946),IF(((AE2946+AC2946)&gt;AF2946),(AC2946-(AF2946-AE2946)+AG2946),AE2946+AC2946)))</f>
        <v>44889.562499999993</v>
      </c>
      <c r="AE2946" s="67">
        <f>VLOOKUP(V2946,'Branch Wise Work Timelines'!C:G,3,FALSE)+AA2946</f>
        <v>44888.416666666664</v>
      </c>
      <c r="AF2946" s="67">
        <f>IF(V2946="Bangalore",VLOOKUP(V2946,'Branch Wise Work Timelines'!C:G,4,FALSE)+AA2946+1,IF(V2946="Mumbai",VLOOKUP(V2946,'Branch Wise Work Timelines'!C:G,4,FALSE)+AA2946+1,VLOOKUP(V2946,'Branch Wise Work Timelines'!C:G,4,FALSE)+AA2946))</f>
        <v>44888.770833333336</v>
      </c>
      <c r="AG2946" s="67">
        <f>WORKDAY.INTL(AA2946,1,11)+VLOOKUP(V2946,'Branch Wise Work Timelines'!C:G,3,FALSE)</f>
        <v>44889.416666666664</v>
      </c>
      <c r="AH2946" s="69" t="str">
        <f t="shared" ref="AH2946:AH3009" ca="1" si="561">IF(Q2946&lt;&gt;"Success",IF(U2946&gt;Z2946,"Out of TAT","In TAT"),IF(O2946&gt;AD2946,"Not Met","Met"))</f>
        <v>Out of TAT</v>
      </c>
      <c r="AI2946" s="69">
        <f t="shared" ref="AI2946:AI3009" ca="1" si="562">ROUNDUP((U2946-AD2946)*24,0)</f>
        <v>20521</v>
      </c>
      <c r="AJ2946" s="69" t="str">
        <f ca="1">IF(AI2946&lt;0,"0-12",IFERROR(VLOOKUP(AI2946,Breakup[],2,FALSE),"&gt;24"))</f>
        <v>&gt;24</v>
      </c>
      <c r="AK2946" s="69" t="str">
        <f>VLOOKUP(V2946,Master!B:D,3,FALSE)</f>
        <v>South</v>
      </c>
      <c r="AL2946" s="69" t="str">
        <f t="shared" ref="AL2946:AL3009" si="563">IF(V2946="Bangalore",IF(W2946="CLS",V2946&amp;"-"&amp;"CLS",V2946),(V2946))</f>
        <v>Coimbatore</v>
      </c>
    </row>
    <row r="2947" spans="1:38">
      <c r="A2947" s="13" t="s">
        <v>6208</v>
      </c>
      <c r="B2947" s="54">
        <v>44701.734936307897</v>
      </c>
      <c r="C2947" s="13" t="s">
        <v>450</v>
      </c>
      <c r="D2947" s="13">
        <v>674</v>
      </c>
      <c r="E2947" s="13" t="s">
        <v>6209</v>
      </c>
      <c r="F2947" s="13" t="s">
        <v>52</v>
      </c>
      <c r="G2947" s="14">
        <v>1653054191776</v>
      </c>
      <c r="H2947" s="55">
        <v>0.76365740740740795</v>
      </c>
      <c r="I2947" s="33">
        <v>44883.763657407399</v>
      </c>
      <c r="J2947" s="58">
        <v>44883</v>
      </c>
      <c r="K2947" s="13" t="s">
        <v>452</v>
      </c>
      <c r="L2947" s="13" t="s">
        <v>36</v>
      </c>
      <c r="M2947" s="13" t="s">
        <v>450</v>
      </c>
      <c r="N2947" s="13" t="s">
        <v>206</v>
      </c>
      <c r="O2947" s="33" t="s">
        <v>38</v>
      </c>
      <c r="P2947" s="58" t="s">
        <v>38</v>
      </c>
      <c r="Q2947" s="33" t="s">
        <v>207</v>
      </c>
      <c r="R2947" s="14" t="s">
        <v>38</v>
      </c>
      <c r="S2947" s="13" t="s">
        <v>216</v>
      </c>
      <c r="T2947" s="13" t="s">
        <v>217</v>
      </c>
      <c r="U2947" s="33">
        <f t="shared" ca="1" si="552"/>
        <v>45744.56914039352</v>
      </c>
      <c r="V2947" s="13" t="str">
        <f t="shared" si="553"/>
        <v>Chennai</v>
      </c>
      <c r="W2947" s="13" t="str">
        <f t="shared" si="554"/>
        <v>RI</v>
      </c>
      <c r="X2947" s="13">
        <f t="shared" si="555"/>
        <v>18</v>
      </c>
      <c r="Y2947" s="13" t="str">
        <f>IFERROR(VLOOKUP(C2947,ReceivingTeam[],2,FALSE),"HelpDesk")</f>
        <v>HelpDesk</v>
      </c>
      <c r="Z2947" s="67">
        <f t="shared" si="556"/>
        <v>44884.909490740727</v>
      </c>
      <c r="AA2947" s="68">
        <f t="shared" si="557"/>
        <v>44883</v>
      </c>
      <c r="AB2947" s="69" t="b">
        <f t="shared" si="558"/>
        <v>1</v>
      </c>
      <c r="AC2947" s="70">
        <f t="shared" si="559"/>
        <v>0.5</v>
      </c>
      <c r="AD2947" s="67">
        <f t="shared" si="560"/>
        <v>44884.909490740727</v>
      </c>
      <c r="AE2947" s="67">
        <f>VLOOKUP(V2947,'Branch Wise Work Timelines'!C:G,3,FALSE)+AA2947</f>
        <v>44883.416666666664</v>
      </c>
      <c r="AF2947" s="67">
        <f>IF(V2947="Bangalore",VLOOKUP(V2947,'Branch Wise Work Timelines'!C:G,4,FALSE)+AA2947+1,IF(V2947="Mumbai",VLOOKUP(V2947,'Branch Wise Work Timelines'!C:G,4,FALSE)+AA2947+1,VLOOKUP(V2947,'Branch Wise Work Timelines'!C:G,4,FALSE)+AA2947))</f>
        <v>44883.770833333336</v>
      </c>
      <c r="AG2947" s="67">
        <f>WORKDAY.INTL(AA2947,1,11)+VLOOKUP(V2947,'Branch Wise Work Timelines'!C:G,3,FALSE)</f>
        <v>44884.416666666664</v>
      </c>
      <c r="AH2947" s="69" t="str">
        <f t="shared" ca="1" si="561"/>
        <v>Out of TAT</v>
      </c>
      <c r="AI2947" s="69">
        <f t="shared" ca="1" si="562"/>
        <v>20632</v>
      </c>
      <c r="AJ2947" s="69" t="str">
        <f ca="1">IF(AI2947&lt;0,"0-12",IFERROR(VLOOKUP(AI2947,Breakup[],2,FALSE),"&gt;24"))</f>
        <v>&gt;24</v>
      </c>
      <c r="AK2947" s="69" t="str">
        <f>VLOOKUP(V2947,Master!B:D,3,FALSE)</f>
        <v>South</v>
      </c>
      <c r="AL2947" s="69" t="str">
        <f t="shared" si="563"/>
        <v>Chennai</v>
      </c>
    </row>
    <row r="2948" spans="1:38">
      <c r="A2948" s="13" t="s">
        <v>6210</v>
      </c>
      <c r="B2948" s="54">
        <v>44701.748123263897</v>
      </c>
      <c r="C2948" s="13" t="s">
        <v>352</v>
      </c>
      <c r="D2948" s="13">
        <v>1491</v>
      </c>
      <c r="E2948" s="13" t="s">
        <v>6211</v>
      </c>
      <c r="F2948" s="13" t="s">
        <v>33</v>
      </c>
      <c r="G2948" s="14">
        <v>1653050817746</v>
      </c>
      <c r="H2948" s="55">
        <v>0.57370370370370405</v>
      </c>
      <c r="I2948" s="33">
        <v>44883.573703703703</v>
      </c>
      <c r="J2948" s="58">
        <v>44883</v>
      </c>
      <c r="K2948" s="13" t="s">
        <v>263</v>
      </c>
      <c r="L2948" s="13" t="s">
        <v>69</v>
      </c>
      <c r="M2948" s="13" t="s">
        <v>101</v>
      </c>
      <c r="N2948" s="13" t="s">
        <v>206</v>
      </c>
      <c r="O2948" s="33" t="s">
        <v>38</v>
      </c>
      <c r="P2948" s="58" t="s">
        <v>38</v>
      </c>
      <c r="Q2948" s="33" t="s">
        <v>207</v>
      </c>
      <c r="R2948" s="14" t="s">
        <v>38</v>
      </c>
      <c r="S2948" s="13" t="s">
        <v>208</v>
      </c>
      <c r="T2948" s="13" t="s">
        <v>209</v>
      </c>
      <c r="U2948" s="33">
        <f t="shared" ca="1" si="552"/>
        <v>45744.56914039352</v>
      </c>
      <c r="V2948" s="13" t="str">
        <f t="shared" si="553"/>
        <v>Mumbai</v>
      </c>
      <c r="W2948" s="13" t="str">
        <f t="shared" si="554"/>
        <v>RI</v>
      </c>
      <c r="X2948" s="13">
        <f t="shared" si="555"/>
        <v>13</v>
      </c>
      <c r="Y2948" s="13" t="str">
        <f>IFERROR(VLOOKUP(C2948,ReceivingTeam[],2,FALSE),"HelpDesk")</f>
        <v>HelpDesk</v>
      </c>
      <c r="Z2948" s="67">
        <f t="shared" si="556"/>
        <v>44884.073703703703</v>
      </c>
      <c r="AA2948" s="68">
        <f t="shared" si="557"/>
        <v>44883</v>
      </c>
      <c r="AB2948" s="69" t="b">
        <f t="shared" si="558"/>
        <v>1</v>
      </c>
      <c r="AC2948" s="70">
        <f t="shared" si="559"/>
        <v>0.5</v>
      </c>
      <c r="AD2948" s="67">
        <f t="shared" si="560"/>
        <v>44884.073703703703</v>
      </c>
      <c r="AE2948" s="67">
        <f>VLOOKUP(V2948,'Branch Wise Work Timelines'!C:G,3,FALSE)+AA2948</f>
        <v>44883.416666666664</v>
      </c>
      <c r="AF2948" s="67">
        <f>IF(V2948="Bangalore",VLOOKUP(V2948,'Branch Wise Work Timelines'!C:G,4,FALSE)+AA2948+1,IF(V2948="Mumbai",VLOOKUP(V2948,'Branch Wise Work Timelines'!C:G,4,FALSE)+AA2948+1,VLOOKUP(V2948,'Branch Wise Work Timelines'!C:G,4,FALSE)+AA2948))</f>
        <v>44884.25</v>
      </c>
      <c r="AG2948" s="67">
        <f>WORKDAY.INTL(AA2948,1,11)+VLOOKUP(V2948,'Branch Wise Work Timelines'!C:G,3,FALSE)</f>
        <v>44884.416666666664</v>
      </c>
      <c r="AH2948" s="69" t="str">
        <f t="shared" ca="1" si="561"/>
        <v>Out of TAT</v>
      </c>
      <c r="AI2948" s="69">
        <f t="shared" ca="1" si="562"/>
        <v>20652</v>
      </c>
      <c r="AJ2948" s="69" t="str">
        <f ca="1">IF(AI2948&lt;0,"0-12",IFERROR(VLOOKUP(AI2948,Breakup[],2,FALSE),"&gt;24"))</f>
        <v>&gt;24</v>
      </c>
      <c r="AK2948" s="69" t="str">
        <f>VLOOKUP(V2948,Master!B:D,3,FALSE)</f>
        <v>East</v>
      </c>
      <c r="AL2948" s="69" t="str">
        <f t="shared" si="563"/>
        <v>Mumbai</v>
      </c>
    </row>
    <row r="2949" spans="1:38">
      <c r="A2949" s="13" t="s">
        <v>6212</v>
      </c>
      <c r="B2949" s="54">
        <v>44701.714163078701</v>
      </c>
      <c r="C2949" s="13" t="s">
        <v>235</v>
      </c>
      <c r="D2949" s="13">
        <v>1963</v>
      </c>
      <c r="E2949" s="13" t="s">
        <v>6213</v>
      </c>
      <c r="F2949" s="13" t="s">
        <v>15</v>
      </c>
      <c r="G2949" s="14">
        <v>1653053249969</v>
      </c>
      <c r="H2949" s="55">
        <v>0.84667824074074105</v>
      </c>
      <c r="I2949" s="33">
        <v>44884.846678240698</v>
      </c>
      <c r="J2949" s="58">
        <v>44884</v>
      </c>
      <c r="K2949" s="13" t="s">
        <v>213</v>
      </c>
      <c r="L2949" s="13" t="s">
        <v>30</v>
      </c>
      <c r="M2949" s="13" t="s">
        <v>214</v>
      </c>
      <c r="N2949" s="13" t="s">
        <v>215</v>
      </c>
      <c r="O2949" s="33" t="s">
        <v>38</v>
      </c>
      <c r="P2949" s="58" t="s">
        <v>38</v>
      </c>
      <c r="Q2949" s="33" t="s">
        <v>207</v>
      </c>
      <c r="R2949" s="14" t="s">
        <v>38</v>
      </c>
      <c r="S2949" s="13" t="s">
        <v>216</v>
      </c>
      <c r="T2949" s="13" t="s">
        <v>217</v>
      </c>
      <c r="U2949" s="33">
        <f t="shared" ca="1" si="552"/>
        <v>45744.56914039352</v>
      </c>
      <c r="V2949" s="13" t="str">
        <f t="shared" si="553"/>
        <v>Bangalore</v>
      </c>
      <c r="W2949" s="13" t="str">
        <f t="shared" si="554"/>
        <v>CLS</v>
      </c>
      <c r="X2949" s="13">
        <f t="shared" si="555"/>
        <v>20</v>
      </c>
      <c r="Y2949" s="13" t="str">
        <f>IFERROR(VLOOKUP(C2949,ReceivingTeam[],2,FALSE),"HelpDesk")</f>
        <v>HelpDesk</v>
      </c>
      <c r="Z2949" s="67">
        <f t="shared" si="556"/>
        <v>44886.659178240698</v>
      </c>
      <c r="AA2949" s="68">
        <f t="shared" si="557"/>
        <v>44884</v>
      </c>
      <c r="AB2949" s="69" t="b">
        <f t="shared" si="558"/>
        <v>1</v>
      </c>
      <c r="AC2949" s="70">
        <f t="shared" si="559"/>
        <v>0.5</v>
      </c>
      <c r="AD2949" s="67">
        <f t="shared" si="560"/>
        <v>44886.659178240698</v>
      </c>
      <c r="AE2949" s="67">
        <f>VLOOKUP(V2949,'Branch Wise Work Timelines'!C:G,3,FALSE)+AA2949</f>
        <v>44884.416666666664</v>
      </c>
      <c r="AF2949" s="67">
        <f>IF(V2949="Bangalore",VLOOKUP(V2949,'Branch Wise Work Timelines'!C:G,4,FALSE)+AA2949+1,IF(V2949="Mumbai",VLOOKUP(V2949,'Branch Wise Work Timelines'!C:G,4,FALSE)+AA2949+1,VLOOKUP(V2949,'Branch Wise Work Timelines'!C:G,4,FALSE)+AA2949))</f>
        <v>44885.104166666664</v>
      </c>
      <c r="AG2949" s="67">
        <f>WORKDAY.INTL(AA2949,1,11)+VLOOKUP(V2949,'Branch Wise Work Timelines'!C:G,3,FALSE)</f>
        <v>44886.416666666664</v>
      </c>
      <c r="AH2949" s="69" t="str">
        <f t="shared" ca="1" si="561"/>
        <v>Out of TAT</v>
      </c>
      <c r="AI2949" s="69">
        <f t="shared" ca="1" si="562"/>
        <v>20590</v>
      </c>
      <c r="AJ2949" s="69" t="str">
        <f ca="1">IF(AI2949&lt;0,"0-12",IFERROR(VLOOKUP(AI2949,Breakup[],2,FALSE),"&gt;24"))</f>
        <v>&gt;24</v>
      </c>
      <c r="AK2949" s="69" t="str">
        <f>VLOOKUP(V2949,Master!B:D,3,FALSE)</f>
        <v>South</v>
      </c>
      <c r="AL2949" s="69" t="str">
        <f t="shared" si="563"/>
        <v>Bangalore-CLS</v>
      </c>
    </row>
    <row r="2950" spans="1:38">
      <c r="A2950" s="13" t="s">
        <v>6214</v>
      </c>
      <c r="B2950" s="54">
        <v>44701.692684456</v>
      </c>
      <c r="C2950" s="13" t="s">
        <v>377</v>
      </c>
      <c r="D2950" s="13">
        <v>1274</v>
      </c>
      <c r="E2950" s="13" t="s">
        <v>6215</v>
      </c>
      <c r="F2950" s="13" t="s">
        <v>15</v>
      </c>
      <c r="G2950" s="14">
        <v>1653056550003</v>
      </c>
      <c r="H2950" s="55">
        <v>0.82201388888888904</v>
      </c>
      <c r="I2950" s="33">
        <v>44883.822013888901</v>
      </c>
      <c r="J2950" s="58">
        <v>44883</v>
      </c>
      <c r="K2950" s="13" t="s">
        <v>213</v>
      </c>
      <c r="L2950" s="13" t="s">
        <v>30</v>
      </c>
      <c r="M2950" s="13" t="s">
        <v>75</v>
      </c>
      <c r="N2950" s="13" t="s">
        <v>215</v>
      </c>
      <c r="O2950" s="33" t="s">
        <v>38</v>
      </c>
      <c r="P2950" s="58" t="s">
        <v>38</v>
      </c>
      <c r="Q2950" s="33" t="s">
        <v>207</v>
      </c>
      <c r="R2950" s="14" t="s">
        <v>38</v>
      </c>
      <c r="S2950" s="13" t="s">
        <v>216</v>
      </c>
      <c r="T2950" s="13" t="s">
        <v>217</v>
      </c>
      <c r="U2950" s="33">
        <f t="shared" ca="1" si="552"/>
        <v>45744.56914039352</v>
      </c>
      <c r="V2950" s="13" t="str">
        <f t="shared" si="553"/>
        <v>Bangalore</v>
      </c>
      <c r="W2950" s="13" t="str">
        <f t="shared" si="554"/>
        <v>CLS</v>
      </c>
      <c r="X2950" s="13">
        <f t="shared" si="555"/>
        <v>19</v>
      </c>
      <c r="Y2950" s="13" t="str">
        <f>IFERROR(VLOOKUP(C2950,ReceivingTeam[],2,FALSE),"HelpDesk")</f>
        <v>HelpDesk</v>
      </c>
      <c r="Z2950" s="67">
        <f t="shared" si="556"/>
        <v>44884.634513888901</v>
      </c>
      <c r="AA2950" s="68">
        <f t="shared" si="557"/>
        <v>44883</v>
      </c>
      <c r="AB2950" s="69" t="b">
        <f t="shared" si="558"/>
        <v>1</v>
      </c>
      <c r="AC2950" s="70">
        <f t="shared" si="559"/>
        <v>0.5</v>
      </c>
      <c r="AD2950" s="67">
        <f t="shared" si="560"/>
        <v>44884.634513888901</v>
      </c>
      <c r="AE2950" s="67">
        <f>VLOOKUP(V2950,'Branch Wise Work Timelines'!C:G,3,FALSE)+AA2950</f>
        <v>44883.416666666664</v>
      </c>
      <c r="AF2950" s="67">
        <f>IF(V2950="Bangalore",VLOOKUP(V2950,'Branch Wise Work Timelines'!C:G,4,FALSE)+AA2950+1,IF(V2950="Mumbai",VLOOKUP(V2950,'Branch Wise Work Timelines'!C:G,4,FALSE)+AA2950+1,VLOOKUP(V2950,'Branch Wise Work Timelines'!C:G,4,FALSE)+AA2950))</f>
        <v>44884.104166666664</v>
      </c>
      <c r="AG2950" s="67">
        <f>WORKDAY.INTL(AA2950,1,11)+VLOOKUP(V2950,'Branch Wise Work Timelines'!C:G,3,FALSE)</f>
        <v>44884.416666666664</v>
      </c>
      <c r="AH2950" s="69" t="str">
        <f t="shared" ca="1" si="561"/>
        <v>Out of TAT</v>
      </c>
      <c r="AI2950" s="69">
        <f t="shared" ca="1" si="562"/>
        <v>20639</v>
      </c>
      <c r="AJ2950" s="69" t="str">
        <f ca="1">IF(AI2950&lt;0,"0-12",IFERROR(VLOOKUP(AI2950,Breakup[],2,FALSE),"&gt;24"))</f>
        <v>&gt;24</v>
      </c>
      <c r="AK2950" s="69" t="str">
        <f>VLOOKUP(V2950,Master!B:D,3,FALSE)</f>
        <v>South</v>
      </c>
      <c r="AL2950" s="69" t="str">
        <f t="shared" si="563"/>
        <v>Bangalore-CLS</v>
      </c>
    </row>
    <row r="2951" spans="1:38">
      <c r="A2951" s="13" t="s">
        <v>6216</v>
      </c>
      <c r="B2951" s="54">
        <v>44701.6895139236</v>
      </c>
      <c r="C2951" s="13" t="s">
        <v>377</v>
      </c>
      <c r="D2951" s="13">
        <v>833</v>
      </c>
      <c r="E2951" s="13" t="s">
        <v>6217</v>
      </c>
      <c r="F2951" s="13" t="s">
        <v>15</v>
      </c>
      <c r="G2951" s="14">
        <v>1653049223395</v>
      </c>
      <c r="H2951" s="55">
        <v>0.19123842592592599</v>
      </c>
      <c r="I2951" s="33">
        <v>44881.191238425898</v>
      </c>
      <c r="J2951" s="58">
        <v>44881</v>
      </c>
      <c r="K2951" s="13" t="s">
        <v>213</v>
      </c>
      <c r="L2951" s="13" t="s">
        <v>30</v>
      </c>
      <c r="M2951" s="13" t="s">
        <v>214</v>
      </c>
      <c r="N2951" s="13" t="s">
        <v>215</v>
      </c>
      <c r="O2951" s="33" t="s">
        <v>38</v>
      </c>
      <c r="P2951" s="58" t="s">
        <v>38</v>
      </c>
      <c r="Q2951" s="33" t="s">
        <v>207</v>
      </c>
      <c r="R2951" s="14" t="s">
        <v>38</v>
      </c>
      <c r="S2951" s="13" t="s">
        <v>216</v>
      </c>
      <c r="T2951" s="13" t="s">
        <v>217</v>
      </c>
      <c r="U2951" s="33">
        <f t="shared" ca="1" si="552"/>
        <v>45744.56914039352</v>
      </c>
      <c r="V2951" s="13" t="str">
        <f t="shared" si="553"/>
        <v>Bangalore</v>
      </c>
      <c r="W2951" s="13" t="str">
        <f t="shared" si="554"/>
        <v>CLS</v>
      </c>
      <c r="X2951" s="13">
        <f t="shared" si="555"/>
        <v>4</v>
      </c>
      <c r="Y2951" s="13" t="str">
        <f>IFERROR(VLOOKUP(C2951,ReceivingTeam[],2,FALSE),"HelpDesk")</f>
        <v>HelpDesk</v>
      </c>
      <c r="Z2951" s="67">
        <f t="shared" si="556"/>
        <v>44881.916666666664</v>
      </c>
      <c r="AA2951" s="68">
        <f t="shared" si="557"/>
        <v>44881</v>
      </c>
      <c r="AB2951" s="69" t="b">
        <f t="shared" si="558"/>
        <v>1</v>
      </c>
      <c r="AC2951" s="70">
        <f t="shared" si="559"/>
        <v>0.5</v>
      </c>
      <c r="AD2951" s="67">
        <f t="shared" si="560"/>
        <v>44881.916666666664</v>
      </c>
      <c r="AE2951" s="67">
        <f>VLOOKUP(V2951,'Branch Wise Work Timelines'!C:G,3,FALSE)+AA2951</f>
        <v>44881.416666666664</v>
      </c>
      <c r="AF2951" s="67">
        <f>IF(V2951="Bangalore",VLOOKUP(V2951,'Branch Wise Work Timelines'!C:G,4,FALSE)+AA2951+1,IF(V2951="Mumbai",VLOOKUP(V2951,'Branch Wise Work Timelines'!C:G,4,FALSE)+AA2951+1,VLOOKUP(V2951,'Branch Wise Work Timelines'!C:G,4,FALSE)+AA2951))</f>
        <v>44882.104166666664</v>
      </c>
      <c r="AG2951" s="67">
        <f>WORKDAY.INTL(AA2951,1,11)+VLOOKUP(V2951,'Branch Wise Work Timelines'!C:G,3,FALSE)</f>
        <v>44882.416666666664</v>
      </c>
      <c r="AH2951" s="69" t="str">
        <f t="shared" ca="1" si="561"/>
        <v>Out of TAT</v>
      </c>
      <c r="AI2951" s="69">
        <f t="shared" ca="1" si="562"/>
        <v>20704</v>
      </c>
      <c r="AJ2951" s="69" t="str">
        <f ca="1">IF(AI2951&lt;0,"0-12",IFERROR(VLOOKUP(AI2951,Breakup[],2,FALSE),"&gt;24"))</f>
        <v>&gt;24</v>
      </c>
      <c r="AK2951" s="69" t="str">
        <f>VLOOKUP(V2951,Master!B:D,3,FALSE)</f>
        <v>South</v>
      </c>
      <c r="AL2951" s="69" t="str">
        <f t="shared" si="563"/>
        <v>Bangalore-CLS</v>
      </c>
    </row>
    <row r="2952" spans="1:38">
      <c r="A2952" s="13" t="s">
        <v>6218</v>
      </c>
      <c r="B2952" s="54">
        <v>44701.827191087999</v>
      </c>
      <c r="C2952" s="13" t="s">
        <v>352</v>
      </c>
      <c r="D2952" s="13">
        <v>984</v>
      </c>
      <c r="E2952" s="13" t="s">
        <v>6219</v>
      </c>
      <c r="F2952" s="13" t="s">
        <v>33</v>
      </c>
      <c r="G2952" s="14">
        <v>1653059936208</v>
      </c>
      <c r="H2952" s="55">
        <v>0.350833333333333</v>
      </c>
      <c r="I2952" s="33">
        <v>44888.350833333301</v>
      </c>
      <c r="J2952" s="58">
        <v>44888</v>
      </c>
      <c r="K2952" s="13" t="s">
        <v>263</v>
      </c>
      <c r="L2952" s="13" t="s">
        <v>69</v>
      </c>
      <c r="M2952" s="13" t="s">
        <v>101</v>
      </c>
      <c r="N2952" s="13" t="s">
        <v>215</v>
      </c>
      <c r="O2952" s="33" t="s">
        <v>38</v>
      </c>
      <c r="P2952" s="58" t="s">
        <v>38</v>
      </c>
      <c r="Q2952" s="33" t="s">
        <v>207</v>
      </c>
      <c r="R2952" s="14" t="s">
        <v>38</v>
      </c>
      <c r="S2952" s="13" t="s">
        <v>208</v>
      </c>
      <c r="T2952" s="13" t="s">
        <v>209</v>
      </c>
      <c r="U2952" s="33">
        <f t="shared" ca="1" si="552"/>
        <v>45744.56914039352</v>
      </c>
      <c r="V2952" s="13" t="str">
        <f t="shared" si="553"/>
        <v>Mumbai</v>
      </c>
      <c r="W2952" s="13" t="str">
        <f t="shared" si="554"/>
        <v>RI</v>
      </c>
      <c r="X2952" s="13">
        <f t="shared" si="555"/>
        <v>8</v>
      </c>
      <c r="Y2952" s="13" t="str">
        <f>IFERROR(VLOOKUP(C2952,ReceivingTeam[],2,FALSE),"HelpDesk")</f>
        <v>HelpDesk</v>
      </c>
      <c r="Z2952" s="67">
        <f t="shared" si="556"/>
        <v>44888.916666666664</v>
      </c>
      <c r="AA2952" s="68">
        <f t="shared" si="557"/>
        <v>44888</v>
      </c>
      <c r="AB2952" s="69" t="b">
        <f t="shared" si="558"/>
        <v>1</v>
      </c>
      <c r="AC2952" s="70">
        <f t="shared" si="559"/>
        <v>0.5</v>
      </c>
      <c r="AD2952" s="67">
        <f t="shared" si="560"/>
        <v>44888.916666666664</v>
      </c>
      <c r="AE2952" s="67">
        <f>VLOOKUP(V2952,'Branch Wise Work Timelines'!C:G,3,FALSE)+AA2952</f>
        <v>44888.416666666664</v>
      </c>
      <c r="AF2952" s="67">
        <f>IF(V2952="Bangalore",VLOOKUP(V2952,'Branch Wise Work Timelines'!C:G,4,FALSE)+AA2952+1,IF(V2952="Mumbai",VLOOKUP(V2952,'Branch Wise Work Timelines'!C:G,4,FALSE)+AA2952+1,VLOOKUP(V2952,'Branch Wise Work Timelines'!C:G,4,FALSE)+AA2952))</f>
        <v>44889.25</v>
      </c>
      <c r="AG2952" s="67">
        <f>WORKDAY.INTL(AA2952,1,11)+VLOOKUP(V2952,'Branch Wise Work Timelines'!C:G,3,FALSE)</f>
        <v>44889.416666666664</v>
      </c>
      <c r="AH2952" s="69" t="str">
        <f t="shared" ca="1" si="561"/>
        <v>Out of TAT</v>
      </c>
      <c r="AI2952" s="69">
        <f t="shared" ca="1" si="562"/>
        <v>20536</v>
      </c>
      <c r="AJ2952" s="69" t="str">
        <f ca="1">IF(AI2952&lt;0,"0-12",IFERROR(VLOOKUP(AI2952,Breakup[],2,FALSE),"&gt;24"))</f>
        <v>&gt;24</v>
      </c>
      <c r="AK2952" s="69" t="str">
        <f>VLOOKUP(V2952,Master!B:D,3,FALSE)</f>
        <v>East</v>
      </c>
      <c r="AL2952" s="69" t="str">
        <f t="shared" si="563"/>
        <v>Mumbai</v>
      </c>
    </row>
    <row r="2953" spans="1:38">
      <c r="A2953" s="13" t="s">
        <v>6220</v>
      </c>
      <c r="B2953" s="54">
        <v>44701.691307905101</v>
      </c>
      <c r="C2953" s="13" t="s">
        <v>418</v>
      </c>
      <c r="D2953" s="13">
        <v>1710</v>
      </c>
      <c r="E2953" s="13" t="s">
        <v>6221</v>
      </c>
      <c r="F2953" s="13" t="s">
        <v>15</v>
      </c>
      <c r="G2953" s="14">
        <v>1653046758228</v>
      </c>
      <c r="H2953" s="55">
        <v>0.17633101851851901</v>
      </c>
      <c r="I2953" s="33">
        <v>44890.176331018498</v>
      </c>
      <c r="J2953" s="58">
        <v>44890</v>
      </c>
      <c r="K2953" s="13" t="s">
        <v>213</v>
      </c>
      <c r="L2953" s="13" t="s">
        <v>30</v>
      </c>
      <c r="M2953" s="13" t="s">
        <v>214</v>
      </c>
      <c r="N2953" s="13" t="s">
        <v>215</v>
      </c>
      <c r="O2953" s="33" t="s">
        <v>38</v>
      </c>
      <c r="P2953" s="58" t="s">
        <v>38</v>
      </c>
      <c r="Q2953" s="33" t="s">
        <v>207</v>
      </c>
      <c r="R2953" s="14" t="s">
        <v>38</v>
      </c>
      <c r="S2953" s="13" t="s">
        <v>216</v>
      </c>
      <c r="T2953" s="13" t="s">
        <v>217</v>
      </c>
      <c r="U2953" s="33">
        <f t="shared" ca="1" si="552"/>
        <v>45744.56914039352</v>
      </c>
      <c r="V2953" s="13" t="str">
        <f t="shared" si="553"/>
        <v>Bangalore</v>
      </c>
      <c r="W2953" s="13" t="str">
        <f t="shared" si="554"/>
        <v>CLS</v>
      </c>
      <c r="X2953" s="13">
        <f t="shared" si="555"/>
        <v>4</v>
      </c>
      <c r="Y2953" s="13" t="str">
        <f>IFERROR(VLOOKUP(C2953,ReceivingTeam[],2,FALSE),"HelpDesk")</f>
        <v>HelpDesk</v>
      </c>
      <c r="Z2953" s="67">
        <f t="shared" si="556"/>
        <v>44890.916666666664</v>
      </c>
      <c r="AA2953" s="68">
        <f t="shared" si="557"/>
        <v>44890</v>
      </c>
      <c r="AB2953" s="69" t="b">
        <f t="shared" si="558"/>
        <v>1</v>
      </c>
      <c r="AC2953" s="70">
        <f t="shared" si="559"/>
        <v>0.5</v>
      </c>
      <c r="AD2953" s="67">
        <f t="shared" si="560"/>
        <v>44890.916666666664</v>
      </c>
      <c r="AE2953" s="67">
        <f>VLOOKUP(V2953,'Branch Wise Work Timelines'!C:G,3,FALSE)+AA2953</f>
        <v>44890.416666666664</v>
      </c>
      <c r="AF2953" s="67">
        <f>IF(V2953="Bangalore",VLOOKUP(V2953,'Branch Wise Work Timelines'!C:G,4,FALSE)+AA2953+1,IF(V2953="Mumbai",VLOOKUP(V2953,'Branch Wise Work Timelines'!C:G,4,FALSE)+AA2953+1,VLOOKUP(V2953,'Branch Wise Work Timelines'!C:G,4,FALSE)+AA2953))</f>
        <v>44891.104166666664</v>
      </c>
      <c r="AG2953" s="67">
        <f>WORKDAY.INTL(AA2953,1,11)+VLOOKUP(V2953,'Branch Wise Work Timelines'!C:G,3,FALSE)</f>
        <v>44891.416666666664</v>
      </c>
      <c r="AH2953" s="69" t="str">
        <f t="shared" ca="1" si="561"/>
        <v>Out of TAT</v>
      </c>
      <c r="AI2953" s="69">
        <f t="shared" ca="1" si="562"/>
        <v>20488</v>
      </c>
      <c r="AJ2953" s="69" t="str">
        <f ca="1">IF(AI2953&lt;0,"0-12",IFERROR(VLOOKUP(AI2953,Breakup[],2,FALSE),"&gt;24"))</f>
        <v>&gt;24</v>
      </c>
      <c r="AK2953" s="69" t="str">
        <f>VLOOKUP(V2953,Master!B:D,3,FALSE)</f>
        <v>South</v>
      </c>
      <c r="AL2953" s="69" t="str">
        <f t="shared" si="563"/>
        <v>Bangalore-CLS</v>
      </c>
    </row>
    <row r="2954" spans="1:38">
      <c r="A2954" s="13" t="s">
        <v>6222</v>
      </c>
      <c r="B2954" s="54">
        <v>44701.765145833298</v>
      </c>
      <c r="C2954" s="13" t="s">
        <v>211</v>
      </c>
      <c r="D2954" s="13">
        <v>804</v>
      </c>
      <c r="E2954" s="13" t="s">
        <v>6223</v>
      </c>
      <c r="F2954" s="13" t="s">
        <v>15</v>
      </c>
      <c r="G2954" s="14">
        <v>1653053249969</v>
      </c>
      <c r="H2954" s="55">
        <v>0.48515046296296299</v>
      </c>
      <c r="I2954" s="33">
        <v>44886.485150462999</v>
      </c>
      <c r="J2954" s="58">
        <v>44886</v>
      </c>
      <c r="K2954" s="13" t="s">
        <v>213</v>
      </c>
      <c r="L2954" s="13" t="s">
        <v>30</v>
      </c>
      <c r="M2954" s="13" t="s">
        <v>214</v>
      </c>
      <c r="N2954" s="13" t="s">
        <v>215</v>
      </c>
      <c r="O2954" s="33" t="s">
        <v>38</v>
      </c>
      <c r="P2954" s="58" t="s">
        <v>38</v>
      </c>
      <c r="Q2954" s="33" t="s">
        <v>207</v>
      </c>
      <c r="R2954" s="14" t="s">
        <v>38</v>
      </c>
      <c r="S2954" s="13" t="s">
        <v>216</v>
      </c>
      <c r="T2954" s="13" t="s">
        <v>217</v>
      </c>
      <c r="U2954" s="33">
        <f t="shared" ca="1" si="552"/>
        <v>45744.56914039352</v>
      </c>
      <c r="V2954" s="13" t="str">
        <f t="shared" si="553"/>
        <v>Bangalore</v>
      </c>
      <c r="W2954" s="13" t="str">
        <f t="shared" si="554"/>
        <v>CLS</v>
      </c>
      <c r="X2954" s="13">
        <f t="shared" si="555"/>
        <v>11</v>
      </c>
      <c r="Y2954" s="13" t="str">
        <f>IFERROR(VLOOKUP(C2954,ReceivingTeam[],2,FALSE),"HelpDesk")</f>
        <v>HelpDesk</v>
      </c>
      <c r="Z2954" s="67">
        <f t="shared" si="556"/>
        <v>44886.985150462999</v>
      </c>
      <c r="AA2954" s="68">
        <f t="shared" si="557"/>
        <v>44886</v>
      </c>
      <c r="AB2954" s="69" t="b">
        <f t="shared" si="558"/>
        <v>1</v>
      </c>
      <c r="AC2954" s="70">
        <f t="shared" si="559"/>
        <v>0.5</v>
      </c>
      <c r="AD2954" s="67">
        <f t="shared" si="560"/>
        <v>44886.985150462999</v>
      </c>
      <c r="AE2954" s="67">
        <f>VLOOKUP(V2954,'Branch Wise Work Timelines'!C:G,3,FALSE)+AA2954</f>
        <v>44886.416666666664</v>
      </c>
      <c r="AF2954" s="67">
        <f>IF(V2954="Bangalore",VLOOKUP(V2954,'Branch Wise Work Timelines'!C:G,4,FALSE)+AA2954+1,IF(V2954="Mumbai",VLOOKUP(V2954,'Branch Wise Work Timelines'!C:G,4,FALSE)+AA2954+1,VLOOKUP(V2954,'Branch Wise Work Timelines'!C:G,4,FALSE)+AA2954))</f>
        <v>44887.104166666664</v>
      </c>
      <c r="AG2954" s="67">
        <f>WORKDAY.INTL(AA2954,1,11)+VLOOKUP(V2954,'Branch Wise Work Timelines'!C:G,3,FALSE)</f>
        <v>44887.416666666664</v>
      </c>
      <c r="AH2954" s="69" t="str">
        <f t="shared" ca="1" si="561"/>
        <v>Out of TAT</v>
      </c>
      <c r="AI2954" s="69">
        <f t="shared" ca="1" si="562"/>
        <v>20583</v>
      </c>
      <c r="AJ2954" s="69" t="str">
        <f ca="1">IF(AI2954&lt;0,"0-12",IFERROR(VLOOKUP(AI2954,Breakup[],2,FALSE),"&gt;24"))</f>
        <v>&gt;24</v>
      </c>
      <c r="AK2954" s="69" t="str">
        <f>VLOOKUP(V2954,Master!B:D,3,FALSE)</f>
        <v>South</v>
      </c>
      <c r="AL2954" s="69" t="str">
        <f t="shared" si="563"/>
        <v>Bangalore-CLS</v>
      </c>
    </row>
    <row r="2955" spans="1:38">
      <c r="A2955" s="13" t="s">
        <v>6224</v>
      </c>
      <c r="B2955" s="54">
        <v>44701.739584687501</v>
      </c>
      <c r="C2955" s="13" t="s">
        <v>243</v>
      </c>
      <c r="D2955" s="13">
        <v>507</v>
      </c>
      <c r="E2955" s="13" t="s">
        <v>6225</v>
      </c>
      <c r="F2955" s="13" t="s">
        <v>15</v>
      </c>
      <c r="G2955" s="14">
        <v>1653051039986</v>
      </c>
      <c r="H2955" s="55">
        <v>0.52415509259259296</v>
      </c>
      <c r="I2955" s="33">
        <v>44881.5241550926</v>
      </c>
      <c r="J2955" s="58">
        <v>44881</v>
      </c>
      <c r="K2955" s="13" t="s">
        <v>213</v>
      </c>
      <c r="L2955" s="13" t="s">
        <v>30</v>
      </c>
      <c r="M2955" s="13" t="s">
        <v>214</v>
      </c>
      <c r="N2955" s="13" t="s">
        <v>215</v>
      </c>
      <c r="O2955" s="33" t="s">
        <v>38</v>
      </c>
      <c r="P2955" s="58" t="s">
        <v>38</v>
      </c>
      <c r="Q2955" s="33" t="s">
        <v>207</v>
      </c>
      <c r="R2955" s="14" t="s">
        <v>38</v>
      </c>
      <c r="S2955" s="13" t="s">
        <v>216</v>
      </c>
      <c r="T2955" s="13" t="s">
        <v>217</v>
      </c>
      <c r="U2955" s="33">
        <f t="shared" ca="1" si="552"/>
        <v>45744.56914039352</v>
      </c>
      <c r="V2955" s="13" t="str">
        <f t="shared" si="553"/>
        <v>Bangalore</v>
      </c>
      <c r="W2955" s="13" t="str">
        <f t="shared" si="554"/>
        <v>CLS</v>
      </c>
      <c r="X2955" s="13">
        <f t="shared" si="555"/>
        <v>12</v>
      </c>
      <c r="Y2955" s="13" t="str">
        <f>IFERROR(VLOOKUP(C2955,ReceivingTeam[],2,FALSE),"HelpDesk")</f>
        <v>HelpDesk</v>
      </c>
      <c r="Z2955" s="67">
        <f t="shared" si="556"/>
        <v>44882.0241550926</v>
      </c>
      <c r="AA2955" s="68">
        <f t="shared" si="557"/>
        <v>44881</v>
      </c>
      <c r="AB2955" s="69" t="b">
        <f t="shared" si="558"/>
        <v>1</v>
      </c>
      <c r="AC2955" s="70">
        <f t="shared" si="559"/>
        <v>0.5</v>
      </c>
      <c r="AD2955" s="67">
        <f t="shared" si="560"/>
        <v>44882.0241550926</v>
      </c>
      <c r="AE2955" s="67">
        <f>VLOOKUP(V2955,'Branch Wise Work Timelines'!C:G,3,FALSE)+AA2955</f>
        <v>44881.416666666664</v>
      </c>
      <c r="AF2955" s="67">
        <f>IF(V2955="Bangalore",VLOOKUP(V2955,'Branch Wise Work Timelines'!C:G,4,FALSE)+AA2955+1,IF(V2955="Mumbai",VLOOKUP(V2955,'Branch Wise Work Timelines'!C:G,4,FALSE)+AA2955+1,VLOOKUP(V2955,'Branch Wise Work Timelines'!C:G,4,FALSE)+AA2955))</f>
        <v>44882.104166666664</v>
      </c>
      <c r="AG2955" s="67">
        <f>WORKDAY.INTL(AA2955,1,11)+VLOOKUP(V2955,'Branch Wise Work Timelines'!C:G,3,FALSE)</f>
        <v>44882.416666666664</v>
      </c>
      <c r="AH2955" s="69" t="str">
        <f t="shared" ca="1" si="561"/>
        <v>Out of TAT</v>
      </c>
      <c r="AI2955" s="69">
        <f t="shared" ca="1" si="562"/>
        <v>20702</v>
      </c>
      <c r="AJ2955" s="69" t="str">
        <f ca="1">IF(AI2955&lt;0,"0-12",IFERROR(VLOOKUP(AI2955,Breakup[],2,FALSE),"&gt;24"))</f>
        <v>&gt;24</v>
      </c>
      <c r="AK2955" s="69" t="str">
        <f>VLOOKUP(V2955,Master!B:D,3,FALSE)</f>
        <v>South</v>
      </c>
      <c r="AL2955" s="69" t="str">
        <f t="shared" si="563"/>
        <v>Bangalore-CLS</v>
      </c>
    </row>
    <row r="2956" spans="1:38">
      <c r="A2956" s="13" t="s">
        <v>6226</v>
      </c>
      <c r="B2956" s="54">
        <v>44701.769802233801</v>
      </c>
      <c r="C2956" s="13" t="s">
        <v>372</v>
      </c>
      <c r="D2956" s="13">
        <v>1388</v>
      </c>
      <c r="E2956" s="13" t="s">
        <v>6227</v>
      </c>
      <c r="F2956" s="13" t="s">
        <v>15</v>
      </c>
      <c r="G2956" s="14">
        <v>1653055472729</v>
      </c>
      <c r="H2956" s="55">
        <v>0.141643518518519</v>
      </c>
      <c r="I2956" s="33">
        <v>44883.141643518502</v>
      </c>
      <c r="J2956" s="58">
        <v>44883</v>
      </c>
      <c r="K2956" s="13" t="s">
        <v>213</v>
      </c>
      <c r="L2956" s="13" t="s">
        <v>30</v>
      </c>
      <c r="M2956" s="13" t="s">
        <v>214</v>
      </c>
      <c r="N2956" s="13" t="s">
        <v>215</v>
      </c>
      <c r="O2956" s="33" t="s">
        <v>38</v>
      </c>
      <c r="P2956" s="58" t="s">
        <v>38</v>
      </c>
      <c r="Q2956" s="33" t="s">
        <v>207</v>
      </c>
      <c r="R2956" s="14" t="s">
        <v>38</v>
      </c>
      <c r="S2956" s="13" t="s">
        <v>216</v>
      </c>
      <c r="T2956" s="13" t="s">
        <v>217</v>
      </c>
      <c r="U2956" s="33">
        <f t="shared" ca="1" si="552"/>
        <v>45744.56914039352</v>
      </c>
      <c r="V2956" s="13" t="str">
        <f t="shared" si="553"/>
        <v>Bangalore</v>
      </c>
      <c r="W2956" s="13" t="str">
        <f t="shared" si="554"/>
        <v>CLS</v>
      </c>
      <c r="X2956" s="13">
        <f t="shared" si="555"/>
        <v>3</v>
      </c>
      <c r="Y2956" s="13" t="str">
        <f>IFERROR(VLOOKUP(C2956,ReceivingTeam[],2,FALSE),"HelpDesk")</f>
        <v>HelpDesk</v>
      </c>
      <c r="Z2956" s="67">
        <f t="shared" si="556"/>
        <v>44883.916666666664</v>
      </c>
      <c r="AA2956" s="68">
        <f t="shared" si="557"/>
        <v>44883</v>
      </c>
      <c r="AB2956" s="69" t="b">
        <f t="shared" si="558"/>
        <v>1</v>
      </c>
      <c r="AC2956" s="70">
        <f t="shared" si="559"/>
        <v>0.5</v>
      </c>
      <c r="AD2956" s="67">
        <f t="shared" si="560"/>
        <v>44883.916666666664</v>
      </c>
      <c r="AE2956" s="67">
        <f>VLOOKUP(V2956,'Branch Wise Work Timelines'!C:G,3,FALSE)+AA2956</f>
        <v>44883.416666666664</v>
      </c>
      <c r="AF2956" s="67">
        <f>IF(V2956="Bangalore",VLOOKUP(V2956,'Branch Wise Work Timelines'!C:G,4,FALSE)+AA2956+1,IF(V2956="Mumbai",VLOOKUP(V2956,'Branch Wise Work Timelines'!C:G,4,FALSE)+AA2956+1,VLOOKUP(V2956,'Branch Wise Work Timelines'!C:G,4,FALSE)+AA2956))</f>
        <v>44884.104166666664</v>
      </c>
      <c r="AG2956" s="67">
        <f>WORKDAY.INTL(AA2956,1,11)+VLOOKUP(V2956,'Branch Wise Work Timelines'!C:G,3,FALSE)</f>
        <v>44884.416666666664</v>
      </c>
      <c r="AH2956" s="69" t="str">
        <f t="shared" ca="1" si="561"/>
        <v>Out of TAT</v>
      </c>
      <c r="AI2956" s="69">
        <f t="shared" ca="1" si="562"/>
        <v>20656</v>
      </c>
      <c r="AJ2956" s="69" t="str">
        <f ca="1">IF(AI2956&lt;0,"0-12",IFERROR(VLOOKUP(AI2956,Breakup[],2,FALSE),"&gt;24"))</f>
        <v>&gt;24</v>
      </c>
      <c r="AK2956" s="69" t="str">
        <f>VLOOKUP(V2956,Master!B:D,3,FALSE)</f>
        <v>South</v>
      </c>
      <c r="AL2956" s="69" t="str">
        <f t="shared" si="563"/>
        <v>Bangalore-CLS</v>
      </c>
    </row>
    <row r="2957" spans="1:38">
      <c r="A2957" s="13" t="s">
        <v>6228</v>
      </c>
      <c r="B2957" s="54">
        <v>44701.818794907398</v>
      </c>
      <c r="C2957" s="13" t="s">
        <v>506</v>
      </c>
      <c r="D2957" s="13">
        <v>1110</v>
      </c>
      <c r="E2957" s="13" t="s">
        <v>6229</v>
      </c>
      <c r="F2957" s="13" t="s">
        <v>15</v>
      </c>
      <c r="G2957" s="14">
        <v>1653055472729</v>
      </c>
      <c r="H2957" s="55">
        <v>0.52064814814814797</v>
      </c>
      <c r="I2957" s="33">
        <v>44889.520648148202</v>
      </c>
      <c r="J2957" s="58">
        <v>44889</v>
      </c>
      <c r="K2957" s="13" t="s">
        <v>213</v>
      </c>
      <c r="L2957" s="13" t="s">
        <v>30</v>
      </c>
      <c r="M2957" s="13" t="s">
        <v>214</v>
      </c>
      <c r="N2957" s="13" t="s">
        <v>215</v>
      </c>
      <c r="O2957" s="33" t="s">
        <v>38</v>
      </c>
      <c r="P2957" s="58" t="s">
        <v>38</v>
      </c>
      <c r="Q2957" s="33" t="s">
        <v>207</v>
      </c>
      <c r="R2957" s="14" t="s">
        <v>38</v>
      </c>
      <c r="S2957" s="13" t="s">
        <v>216</v>
      </c>
      <c r="T2957" s="13" t="s">
        <v>217</v>
      </c>
      <c r="U2957" s="33">
        <f t="shared" ca="1" si="552"/>
        <v>45744.56914039352</v>
      </c>
      <c r="V2957" s="13" t="str">
        <f t="shared" si="553"/>
        <v>Bangalore</v>
      </c>
      <c r="W2957" s="13" t="str">
        <f t="shared" si="554"/>
        <v>CLS</v>
      </c>
      <c r="X2957" s="13">
        <f t="shared" si="555"/>
        <v>12</v>
      </c>
      <c r="Y2957" s="13" t="str">
        <f>IFERROR(VLOOKUP(C2957,ReceivingTeam[],2,FALSE),"HelpDesk")</f>
        <v>HelpDesk</v>
      </c>
      <c r="Z2957" s="67">
        <f t="shared" si="556"/>
        <v>44890.020648148202</v>
      </c>
      <c r="AA2957" s="68">
        <f t="shared" si="557"/>
        <v>44889</v>
      </c>
      <c r="AB2957" s="69" t="b">
        <f t="shared" si="558"/>
        <v>1</v>
      </c>
      <c r="AC2957" s="70">
        <f t="shared" si="559"/>
        <v>0.5</v>
      </c>
      <c r="AD2957" s="67">
        <f t="shared" si="560"/>
        <v>44890.020648148202</v>
      </c>
      <c r="AE2957" s="67">
        <f>VLOOKUP(V2957,'Branch Wise Work Timelines'!C:G,3,FALSE)+AA2957</f>
        <v>44889.416666666664</v>
      </c>
      <c r="AF2957" s="67">
        <f>IF(V2957="Bangalore",VLOOKUP(V2957,'Branch Wise Work Timelines'!C:G,4,FALSE)+AA2957+1,IF(V2957="Mumbai",VLOOKUP(V2957,'Branch Wise Work Timelines'!C:G,4,FALSE)+AA2957+1,VLOOKUP(V2957,'Branch Wise Work Timelines'!C:G,4,FALSE)+AA2957))</f>
        <v>44890.104166666664</v>
      </c>
      <c r="AG2957" s="67">
        <f>WORKDAY.INTL(AA2957,1,11)+VLOOKUP(V2957,'Branch Wise Work Timelines'!C:G,3,FALSE)</f>
        <v>44890.416666666664</v>
      </c>
      <c r="AH2957" s="69" t="str">
        <f t="shared" ca="1" si="561"/>
        <v>Out of TAT</v>
      </c>
      <c r="AI2957" s="69">
        <f t="shared" ca="1" si="562"/>
        <v>20510</v>
      </c>
      <c r="AJ2957" s="69" t="str">
        <f ca="1">IF(AI2957&lt;0,"0-12",IFERROR(VLOOKUP(AI2957,Breakup[],2,FALSE),"&gt;24"))</f>
        <v>&gt;24</v>
      </c>
      <c r="AK2957" s="69" t="str">
        <f>VLOOKUP(V2957,Master!B:D,3,FALSE)</f>
        <v>South</v>
      </c>
      <c r="AL2957" s="69" t="str">
        <f t="shared" si="563"/>
        <v>Bangalore-CLS</v>
      </c>
    </row>
    <row r="2958" spans="1:38">
      <c r="A2958" s="13" t="s">
        <v>6230</v>
      </c>
      <c r="B2958" s="54">
        <v>44701.663488888902</v>
      </c>
      <c r="C2958" s="13" t="s">
        <v>467</v>
      </c>
      <c r="D2958" s="13">
        <v>1365</v>
      </c>
      <c r="E2958" s="13" t="s">
        <v>6231</v>
      </c>
      <c r="F2958" s="13" t="s">
        <v>15</v>
      </c>
      <c r="G2958" s="14">
        <v>1653046758228</v>
      </c>
      <c r="H2958" s="55">
        <v>0.482488425925926</v>
      </c>
      <c r="I2958" s="33">
        <v>44883.4824884259</v>
      </c>
      <c r="J2958" s="58">
        <v>44883</v>
      </c>
      <c r="K2958" s="13" t="s">
        <v>213</v>
      </c>
      <c r="L2958" s="13" t="s">
        <v>30</v>
      </c>
      <c r="M2958" s="13" t="s">
        <v>214</v>
      </c>
      <c r="N2958" s="13" t="s">
        <v>215</v>
      </c>
      <c r="O2958" s="33" t="s">
        <v>38</v>
      </c>
      <c r="P2958" s="58" t="s">
        <v>38</v>
      </c>
      <c r="Q2958" s="33" t="s">
        <v>207</v>
      </c>
      <c r="R2958" s="14" t="s">
        <v>38</v>
      </c>
      <c r="S2958" s="13" t="s">
        <v>216</v>
      </c>
      <c r="T2958" s="13" t="s">
        <v>217</v>
      </c>
      <c r="U2958" s="33">
        <f t="shared" ca="1" si="552"/>
        <v>45744.56914039352</v>
      </c>
      <c r="V2958" s="13" t="str">
        <f t="shared" si="553"/>
        <v>Bangalore</v>
      </c>
      <c r="W2958" s="13" t="str">
        <f t="shared" si="554"/>
        <v>CLS</v>
      </c>
      <c r="X2958" s="13">
        <f t="shared" si="555"/>
        <v>11</v>
      </c>
      <c r="Y2958" s="13" t="str">
        <f>IFERROR(VLOOKUP(C2958,ReceivingTeam[],2,FALSE),"HelpDesk")</f>
        <v>HelpDesk</v>
      </c>
      <c r="Z2958" s="67">
        <f t="shared" si="556"/>
        <v>44883.9824884259</v>
      </c>
      <c r="AA2958" s="68">
        <f t="shared" si="557"/>
        <v>44883</v>
      </c>
      <c r="AB2958" s="69" t="b">
        <f t="shared" si="558"/>
        <v>1</v>
      </c>
      <c r="AC2958" s="70">
        <f t="shared" si="559"/>
        <v>0.5</v>
      </c>
      <c r="AD2958" s="67">
        <f t="shared" si="560"/>
        <v>44883.9824884259</v>
      </c>
      <c r="AE2958" s="67">
        <f>VLOOKUP(V2958,'Branch Wise Work Timelines'!C:G,3,FALSE)+AA2958</f>
        <v>44883.416666666664</v>
      </c>
      <c r="AF2958" s="67">
        <f>IF(V2958="Bangalore",VLOOKUP(V2958,'Branch Wise Work Timelines'!C:G,4,FALSE)+AA2958+1,IF(V2958="Mumbai",VLOOKUP(V2958,'Branch Wise Work Timelines'!C:G,4,FALSE)+AA2958+1,VLOOKUP(V2958,'Branch Wise Work Timelines'!C:G,4,FALSE)+AA2958))</f>
        <v>44884.104166666664</v>
      </c>
      <c r="AG2958" s="67">
        <f>WORKDAY.INTL(AA2958,1,11)+VLOOKUP(V2958,'Branch Wise Work Timelines'!C:G,3,FALSE)</f>
        <v>44884.416666666664</v>
      </c>
      <c r="AH2958" s="69" t="str">
        <f t="shared" ca="1" si="561"/>
        <v>Out of TAT</v>
      </c>
      <c r="AI2958" s="69">
        <f t="shared" ca="1" si="562"/>
        <v>20655</v>
      </c>
      <c r="AJ2958" s="69" t="str">
        <f ca="1">IF(AI2958&lt;0,"0-12",IFERROR(VLOOKUP(AI2958,Breakup[],2,FALSE),"&gt;24"))</f>
        <v>&gt;24</v>
      </c>
      <c r="AK2958" s="69" t="str">
        <f>VLOOKUP(V2958,Master!B:D,3,FALSE)</f>
        <v>South</v>
      </c>
      <c r="AL2958" s="69" t="str">
        <f t="shared" si="563"/>
        <v>Bangalore-CLS</v>
      </c>
    </row>
    <row r="2959" spans="1:38">
      <c r="A2959" s="13" t="s">
        <v>6232</v>
      </c>
      <c r="B2959" s="54">
        <v>44701.6637829514</v>
      </c>
      <c r="C2959" s="13" t="s">
        <v>2252</v>
      </c>
      <c r="D2959" s="13">
        <v>1629</v>
      </c>
      <c r="E2959" s="13" t="s">
        <v>6233</v>
      </c>
      <c r="F2959" s="13" t="s">
        <v>15</v>
      </c>
      <c r="G2959" s="14">
        <v>1653049223395</v>
      </c>
      <c r="H2959" s="55">
        <v>0.79620370370370397</v>
      </c>
      <c r="I2959" s="33">
        <v>44885.7962037037</v>
      </c>
      <c r="J2959" s="58">
        <v>44885</v>
      </c>
      <c r="K2959" s="13" t="s">
        <v>213</v>
      </c>
      <c r="L2959" s="13" t="s">
        <v>30</v>
      </c>
      <c r="M2959" s="13" t="s">
        <v>214</v>
      </c>
      <c r="N2959" s="13" t="s">
        <v>215</v>
      </c>
      <c r="O2959" s="33" t="s">
        <v>38</v>
      </c>
      <c r="P2959" s="58" t="s">
        <v>38</v>
      </c>
      <c r="Q2959" s="33" t="s">
        <v>207</v>
      </c>
      <c r="R2959" s="14" t="s">
        <v>38</v>
      </c>
      <c r="S2959" s="13" t="s">
        <v>216</v>
      </c>
      <c r="T2959" s="13" t="s">
        <v>217</v>
      </c>
      <c r="U2959" s="33">
        <f t="shared" ca="1" si="552"/>
        <v>45744.56914039352</v>
      </c>
      <c r="V2959" s="13" t="str">
        <f t="shared" si="553"/>
        <v>Bangalore</v>
      </c>
      <c r="W2959" s="13" t="str">
        <f t="shared" si="554"/>
        <v>CLS</v>
      </c>
      <c r="X2959" s="13">
        <f t="shared" si="555"/>
        <v>19</v>
      </c>
      <c r="Y2959" s="13" t="str">
        <f>IFERROR(VLOOKUP(C2959,ReceivingTeam[],2,FALSE),"HelpDesk")</f>
        <v>HelpDesk</v>
      </c>
      <c r="Z2959" s="67">
        <f t="shared" si="556"/>
        <v>44885.916666666664</v>
      </c>
      <c r="AA2959" s="68">
        <f t="shared" si="557"/>
        <v>44885</v>
      </c>
      <c r="AB2959" s="69" t="b">
        <f t="shared" si="558"/>
        <v>0</v>
      </c>
      <c r="AC2959" s="70">
        <f t="shared" si="559"/>
        <v>0.5</v>
      </c>
      <c r="AD2959" s="67">
        <f t="shared" si="560"/>
        <v>44885.916666666664</v>
      </c>
      <c r="AE2959" s="67">
        <f>VLOOKUP(V2959,'Branch Wise Work Timelines'!C:G,3,FALSE)+AA2959</f>
        <v>44885.416666666664</v>
      </c>
      <c r="AF2959" s="67">
        <f>IF(V2959="Bangalore",VLOOKUP(V2959,'Branch Wise Work Timelines'!C:G,4,FALSE)+AA2959+1,IF(V2959="Mumbai",VLOOKUP(V2959,'Branch Wise Work Timelines'!C:G,4,FALSE)+AA2959+1,VLOOKUP(V2959,'Branch Wise Work Timelines'!C:G,4,FALSE)+AA2959))</f>
        <v>44886.104166666664</v>
      </c>
      <c r="AG2959" s="67">
        <f>WORKDAY.INTL(AA2959,1,11)+VLOOKUP(V2959,'Branch Wise Work Timelines'!C:G,3,FALSE)</f>
        <v>44886.416666666664</v>
      </c>
      <c r="AH2959" s="69" t="str">
        <f t="shared" ca="1" si="561"/>
        <v>Out of TAT</v>
      </c>
      <c r="AI2959" s="69">
        <f t="shared" ca="1" si="562"/>
        <v>20608</v>
      </c>
      <c r="AJ2959" s="69" t="str">
        <f ca="1">IF(AI2959&lt;0,"0-12",IFERROR(VLOOKUP(AI2959,Breakup[],2,FALSE),"&gt;24"))</f>
        <v>&gt;24</v>
      </c>
      <c r="AK2959" s="69" t="str">
        <f>VLOOKUP(V2959,Master!B:D,3,FALSE)</f>
        <v>South</v>
      </c>
      <c r="AL2959" s="69" t="str">
        <f t="shared" si="563"/>
        <v>Bangalore-CLS</v>
      </c>
    </row>
    <row r="2960" spans="1:38">
      <c r="A2960" s="13" t="s">
        <v>6234</v>
      </c>
      <c r="B2960" s="54">
        <v>44701.671646331</v>
      </c>
      <c r="C2960" s="13" t="s">
        <v>467</v>
      </c>
      <c r="D2960" s="13">
        <v>1201</v>
      </c>
      <c r="E2960" s="13" t="s">
        <v>6235</v>
      </c>
      <c r="F2960" s="13" t="s">
        <v>15</v>
      </c>
      <c r="G2960" s="14">
        <v>1653046758228</v>
      </c>
      <c r="H2960" s="55">
        <v>0.55197916666666702</v>
      </c>
      <c r="I2960" s="33">
        <v>44882.551979166703</v>
      </c>
      <c r="J2960" s="58">
        <v>44882</v>
      </c>
      <c r="K2960" s="13" t="s">
        <v>213</v>
      </c>
      <c r="L2960" s="13" t="s">
        <v>30</v>
      </c>
      <c r="M2960" s="13" t="s">
        <v>214</v>
      </c>
      <c r="N2960" s="13" t="s">
        <v>215</v>
      </c>
      <c r="O2960" s="33" t="s">
        <v>38</v>
      </c>
      <c r="P2960" s="58" t="s">
        <v>38</v>
      </c>
      <c r="Q2960" s="33" t="s">
        <v>207</v>
      </c>
      <c r="R2960" s="14" t="s">
        <v>38</v>
      </c>
      <c r="S2960" s="13" t="s">
        <v>216</v>
      </c>
      <c r="T2960" s="13" t="s">
        <v>217</v>
      </c>
      <c r="U2960" s="33">
        <f t="shared" ca="1" si="552"/>
        <v>45744.56914039352</v>
      </c>
      <c r="V2960" s="13" t="str">
        <f t="shared" si="553"/>
        <v>Bangalore</v>
      </c>
      <c r="W2960" s="13" t="str">
        <f t="shared" si="554"/>
        <v>CLS</v>
      </c>
      <c r="X2960" s="13">
        <f t="shared" si="555"/>
        <v>13</v>
      </c>
      <c r="Y2960" s="13" t="str">
        <f>IFERROR(VLOOKUP(C2960,ReceivingTeam[],2,FALSE),"HelpDesk")</f>
        <v>HelpDesk</v>
      </c>
      <c r="Z2960" s="67">
        <f t="shared" si="556"/>
        <v>44883.051979166703</v>
      </c>
      <c r="AA2960" s="68">
        <f t="shared" si="557"/>
        <v>44882</v>
      </c>
      <c r="AB2960" s="69" t="b">
        <f t="shared" si="558"/>
        <v>1</v>
      </c>
      <c r="AC2960" s="70">
        <f t="shared" si="559"/>
        <v>0.5</v>
      </c>
      <c r="AD2960" s="67">
        <f t="shared" si="560"/>
        <v>44883.051979166703</v>
      </c>
      <c r="AE2960" s="67">
        <f>VLOOKUP(V2960,'Branch Wise Work Timelines'!C:G,3,FALSE)+AA2960</f>
        <v>44882.416666666664</v>
      </c>
      <c r="AF2960" s="67">
        <f>IF(V2960="Bangalore",VLOOKUP(V2960,'Branch Wise Work Timelines'!C:G,4,FALSE)+AA2960+1,IF(V2960="Mumbai",VLOOKUP(V2960,'Branch Wise Work Timelines'!C:G,4,FALSE)+AA2960+1,VLOOKUP(V2960,'Branch Wise Work Timelines'!C:G,4,FALSE)+AA2960))</f>
        <v>44883.104166666664</v>
      </c>
      <c r="AG2960" s="67">
        <f>WORKDAY.INTL(AA2960,1,11)+VLOOKUP(V2960,'Branch Wise Work Timelines'!C:G,3,FALSE)</f>
        <v>44883.416666666664</v>
      </c>
      <c r="AH2960" s="69" t="str">
        <f t="shared" ca="1" si="561"/>
        <v>Out of TAT</v>
      </c>
      <c r="AI2960" s="69">
        <f t="shared" ca="1" si="562"/>
        <v>20677</v>
      </c>
      <c r="AJ2960" s="69" t="str">
        <f ca="1">IF(AI2960&lt;0,"0-12",IFERROR(VLOOKUP(AI2960,Breakup[],2,FALSE),"&gt;24"))</f>
        <v>&gt;24</v>
      </c>
      <c r="AK2960" s="69" t="str">
        <f>VLOOKUP(V2960,Master!B:D,3,FALSE)</f>
        <v>South</v>
      </c>
      <c r="AL2960" s="69" t="str">
        <f t="shared" si="563"/>
        <v>Bangalore-CLS</v>
      </c>
    </row>
    <row r="2961" spans="1:38">
      <c r="A2961" s="13" t="s">
        <v>6236</v>
      </c>
      <c r="B2961" s="54">
        <v>44701.745635185202</v>
      </c>
      <c r="C2961" s="13" t="s">
        <v>4172</v>
      </c>
      <c r="D2961" s="13">
        <v>1849</v>
      </c>
      <c r="E2961" s="13" t="s">
        <v>6237</v>
      </c>
      <c r="F2961" s="13" t="s">
        <v>33</v>
      </c>
      <c r="G2961" s="14">
        <v>1653049855960</v>
      </c>
      <c r="H2961" s="55">
        <v>0.64032407407407399</v>
      </c>
      <c r="I2961" s="33">
        <v>44884.640324074098</v>
      </c>
      <c r="J2961" s="58">
        <v>44884</v>
      </c>
      <c r="K2961" s="13" t="s">
        <v>213</v>
      </c>
      <c r="L2961" s="13" t="s">
        <v>30</v>
      </c>
      <c r="M2961" s="13" t="s">
        <v>282</v>
      </c>
      <c r="N2961" s="13" t="s">
        <v>215</v>
      </c>
      <c r="O2961" s="33" t="s">
        <v>38</v>
      </c>
      <c r="P2961" s="58" t="s">
        <v>38</v>
      </c>
      <c r="Q2961" s="33" t="s">
        <v>207</v>
      </c>
      <c r="R2961" s="14" t="s">
        <v>38</v>
      </c>
      <c r="S2961" s="13" t="s">
        <v>216</v>
      </c>
      <c r="T2961" s="13" t="s">
        <v>217</v>
      </c>
      <c r="U2961" s="33">
        <f t="shared" ca="1" si="552"/>
        <v>45744.56914039352</v>
      </c>
      <c r="V2961" s="13" t="str">
        <f t="shared" si="553"/>
        <v>Bangalore</v>
      </c>
      <c r="W2961" s="13" t="str">
        <f t="shared" si="554"/>
        <v>RI</v>
      </c>
      <c r="X2961" s="13">
        <f t="shared" si="555"/>
        <v>15</v>
      </c>
      <c r="Y2961" s="13" t="str">
        <f>IFERROR(VLOOKUP(C2961,ReceivingTeam[],2,FALSE),"HelpDesk")</f>
        <v>HelpDesk</v>
      </c>
      <c r="Z2961" s="67">
        <f t="shared" si="556"/>
        <v>44886.452824074098</v>
      </c>
      <c r="AA2961" s="68">
        <f t="shared" si="557"/>
        <v>44884</v>
      </c>
      <c r="AB2961" s="69" t="b">
        <f t="shared" si="558"/>
        <v>1</v>
      </c>
      <c r="AC2961" s="70">
        <f t="shared" si="559"/>
        <v>0.5</v>
      </c>
      <c r="AD2961" s="67">
        <f t="shared" si="560"/>
        <v>44886.452824074098</v>
      </c>
      <c r="AE2961" s="67">
        <f>VLOOKUP(V2961,'Branch Wise Work Timelines'!C:G,3,FALSE)+AA2961</f>
        <v>44884.416666666664</v>
      </c>
      <c r="AF2961" s="67">
        <f>IF(V2961="Bangalore",VLOOKUP(V2961,'Branch Wise Work Timelines'!C:G,4,FALSE)+AA2961+1,IF(V2961="Mumbai",VLOOKUP(V2961,'Branch Wise Work Timelines'!C:G,4,FALSE)+AA2961+1,VLOOKUP(V2961,'Branch Wise Work Timelines'!C:G,4,FALSE)+AA2961))</f>
        <v>44885.104166666664</v>
      </c>
      <c r="AG2961" s="67">
        <f>WORKDAY.INTL(AA2961,1,11)+VLOOKUP(V2961,'Branch Wise Work Timelines'!C:G,3,FALSE)</f>
        <v>44886.416666666664</v>
      </c>
      <c r="AH2961" s="69" t="str">
        <f t="shared" ca="1" si="561"/>
        <v>Out of TAT</v>
      </c>
      <c r="AI2961" s="69">
        <f t="shared" ca="1" si="562"/>
        <v>20595</v>
      </c>
      <c r="AJ2961" s="69" t="str">
        <f ca="1">IF(AI2961&lt;0,"0-12",IFERROR(VLOOKUP(AI2961,Breakup[],2,FALSE),"&gt;24"))</f>
        <v>&gt;24</v>
      </c>
      <c r="AK2961" s="69" t="str">
        <f>VLOOKUP(V2961,Master!B:D,3,FALSE)</f>
        <v>South</v>
      </c>
      <c r="AL2961" s="69" t="str">
        <f t="shared" si="563"/>
        <v>Bangalore</v>
      </c>
    </row>
    <row r="2962" spans="1:38">
      <c r="A2962" s="13" t="s">
        <v>6238</v>
      </c>
      <c r="B2962" s="54">
        <v>44701.740610381901</v>
      </c>
      <c r="C2962" s="13" t="s">
        <v>2252</v>
      </c>
      <c r="D2962" s="13">
        <v>1216</v>
      </c>
      <c r="E2962" s="13" t="s">
        <v>6239</v>
      </c>
      <c r="F2962" s="13" t="s">
        <v>15</v>
      </c>
      <c r="G2962" s="14">
        <v>1653051039986</v>
      </c>
      <c r="H2962" s="55">
        <v>0.62356481481481496</v>
      </c>
      <c r="I2962" s="33">
        <v>44887.623564814799</v>
      </c>
      <c r="J2962" s="58">
        <v>44887</v>
      </c>
      <c r="K2962" s="13" t="s">
        <v>213</v>
      </c>
      <c r="L2962" s="13" t="s">
        <v>30</v>
      </c>
      <c r="M2962" s="13" t="s">
        <v>214</v>
      </c>
      <c r="N2962" s="13" t="s">
        <v>215</v>
      </c>
      <c r="O2962" s="33" t="s">
        <v>38</v>
      </c>
      <c r="P2962" s="58" t="s">
        <v>38</v>
      </c>
      <c r="Q2962" s="33" t="s">
        <v>207</v>
      </c>
      <c r="R2962" s="14" t="s">
        <v>38</v>
      </c>
      <c r="S2962" s="13" t="s">
        <v>216</v>
      </c>
      <c r="T2962" s="13" t="s">
        <v>217</v>
      </c>
      <c r="U2962" s="33">
        <f t="shared" ca="1" si="552"/>
        <v>45744.56914039352</v>
      </c>
      <c r="V2962" s="13" t="str">
        <f t="shared" si="553"/>
        <v>Bangalore</v>
      </c>
      <c r="W2962" s="13" t="str">
        <f t="shared" si="554"/>
        <v>CLS</v>
      </c>
      <c r="X2962" s="13">
        <f t="shared" si="555"/>
        <v>14</v>
      </c>
      <c r="Y2962" s="13" t="str">
        <f>IFERROR(VLOOKUP(C2962,ReceivingTeam[],2,FALSE),"HelpDesk")</f>
        <v>HelpDesk</v>
      </c>
      <c r="Z2962" s="67">
        <f t="shared" si="556"/>
        <v>44888.436064814799</v>
      </c>
      <c r="AA2962" s="68">
        <f t="shared" si="557"/>
        <v>44887</v>
      </c>
      <c r="AB2962" s="69" t="b">
        <f t="shared" si="558"/>
        <v>1</v>
      </c>
      <c r="AC2962" s="70">
        <f t="shared" si="559"/>
        <v>0.5</v>
      </c>
      <c r="AD2962" s="67">
        <f t="shared" si="560"/>
        <v>44888.436064814799</v>
      </c>
      <c r="AE2962" s="67">
        <f>VLOOKUP(V2962,'Branch Wise Work Timelines'!C:G,3,FALSE)+AA2962</f>
        <v>44887.416666666664</v>
      </c>
      <c r="AF2962" s="67">
        <f>IF(V2962="Bangalore",VLOOKUP(V2962,'Branch Wise Work Timelines'!C:G,4,FALSE)+AA2962+1,IF(V2962="Mumbai",VLOOKUP(V2962,'Branch Wise Work Timelines'!C:G,4,FALSE)+AA2962+1,VLOOKUP(V2962,'Branch Wise Work Timelines'!C:G,4,FALSE)+AA2962))</f>
        <v>44888.104166666664</v>
      </c>
      <c r="AG2962" s="67">
        <f>WORKDAY.INTL(AA2962,1,11)+VLOOKUP(V2962,'Branch Wise Work Timelines'!C:G,3,FALSE)</f>
        <v>44888.416666666664</v>
      </c>
      <c r="AH2962" s="69" t="str">
        <f t="shared" ca="1" si="561"/>
        <v>Out of TAT</v>
      </c>
      <c r="AI2962" s="69">
        <f t="shared" ca="1" si="562"/>
        <v>20548</v>
      </c>
      <c r="AJ2962" s="69" t="str">
        <f ca="1">IF(AI2962&lt;0,"0-12",IFERROR(VLOOKUP(AI2962,Breakup[],2,FALSE),"&gt;24"))</f>
        <v>&gt;24</v>
      </c>
      <c r="AK2962" s="69" t="str">
        <f>VLOOKUP(V2962,Master!B:D,3,FALSE)</f>
        <v>South</v>
      </c>
      <c r="AL2962" s="69" t="str">
        <f t="shared" si="563"/>
        <v>Bangalore-CLS</v>
      </c>
    </row>
    <row r="2963" spans="1:38">
      <c r="A2963" s="13" t="s">
        <v>6240</v>
      </c>
      <c r="B2963" s="54">
        <v>44701.5813962963</v>
      </c>
      <c r="C2963" s="13" t="s">
        <v>149</v>
      </c>
      <c r="D2963" s="13">
        <v>1107</v>
      </c>
      <c r="E2963" s="13" t="s">
        <v>6241</v>
      </c>
      <c r="F2963" s="13" t="s">
        <v>15</v>
      </c>
      <c r="G2963" s="14">
        <v>1653051712314</v>
      </c>
      <c r="H2963" s="55">
        <v>0.235358796296296</v>
      </c>
      <c r="I2963" s="33">
        <v>44889.235358796301</v>
      </c>
      <c r="J2963" s="58">
        <v>44889</v>
      </c>
      <c r="K2963" s="13" t="s">
        <v>313</v>
      </c>
      <c r="L2963" s="13" t="s">
        <v>60</v>
      </c>
      <c r="M2963" s="13" t="s">
        <v>314</v>
      </c>
      <c r="N2963" s="13" t="s">
        <v>215</v>
      </c>
      <c r="O2963" s="33" t="s">
        <v>38</v>
      </c>
      <c r="P2963" s="58" t="s">
        <v>38</v>
      </c>
      <c r="Q2963" s="33" t="s">
        <v>207</v>
      </c>
      <c r="R2963" s="14" t="s">
        <v>38</v>
      </c>
      <c r="S2963" s="13" t="s">
        <v>208</v>
      </c>
      <c r="T2963" s="13" t="s">
        <v>1059</v>
      </c>
      <c r="U2963" s="33">
        <f t="shared" ca="1" si="552"/>
        <v>45744.56914039352</v>
      </c>
      <c r="V2963" s="13" t="str">
        <f t="shared" si="553"/>
        <v>Hyderabad</v>
      </c>
      <c r="W2963" s="13" t="str">
        <f t="shared" si="554"/>
        <v>CLS</v>
      </c>
      <c r="X2963" s="13">
        <f t="shared" si="555"/>
        <v>5</v>
      </c>
      <c r="Y2963" s="13" t="str">
        <f>IFERROR(VLOOKUP(C2963,ReceivingTeam[],2,FALSE),"HelpDesk")</f>
        <v>Branch office</v>
      </c>
      <c r="Z2963" s="67">
        <f t="shared" si="556"/>
        <v>44893.062499999993</v>
      </c>
      <c r="AA2963" s="68">
        <f t="shared" si="557"/>
        <v>44889</v>
      </c>
      <c r="AB2963" s="69" t="b">
        <f t="shared" si="558"/>
        <v>1</v>
      </c>
      <c r="AC2963" s="70">
        <f t="shared" si="559"/>
        <v>3</v>
      </c>
      <c r="AD2963" s="67">
        <f t="shared" si="560"/>
        <v>44893.062499999993</v>
      </c>
      <c r="AE2963" s="67">
        <f>VLOOKUP(V2963,'Branch Wise Work Timelines'!C:G,3,FALSE)+AA2963</f>
        <v>44889.416666666664</v>
      </c>
      <c r="AF2963" s="67">
        <f>IF(V2963="Bangalore",VLOOKUP(V2963,'Branch Wise Work Timelines'!C:G,4,FALSE)+AA2963+1,IF(V2963="Mumbai",VLOOKUP(V2963,'Branch Wise Work Timelines'!C:G,4,FALSE)+AA2963+1,VLOOKUP(V2963,'Branch Wise Work Timelines'!C:G,4,FALSE)+AA2963))</f>
        <v>44889.770833333336</v>
      </c>
      <c r="AG2963" s="67">
        <f>WORKDAY.INTL(AA2963,1,11)+VLOOKUP(V2963,'Branch Wise Work Timelines'!C:G,3,FALSE)</f>
        <v>44890.416666666664</v>
      </c>
      <c r="AH2963" s="69" t="str">
        <f t="shared" ca="1" si="561"/>
        <v>Out of TAT</v>
      </c>
      <c r="AI2963" s="69">
        <f t="shared" ca="1" si="562"/>
        <v>20437</v>
      </c>
      <c r="AJ2963" s="69" t="str">
        <f ca="1">IF(AI2963&lt;0,"0-12",IFERROR(VLOOKUP(AI2963,Breakup[],2,FALSE),"&gt;24"))</f>
        <v>&gt;24</v>
      </c>
      <c r="AK2963" s="69" t="str">
        <f>VLOOKUP(V2963,Master!B:D,3,FALSE)</f>
        <v>South</v>
      </c>
      <c r="AL2963" s="69" t="str">
        <f t="shared" si="563"/>
        <v>Hyderabad</v>
      </c>
    </row>
    <row r="2964" spans="1:38">
      <c r="A2964" s="13" t="s">
        <v>6242</v>
      </c>
      <c r="B2964" s="54">
        <v>44701.697755636596</v>
      </c>
      <c r="C2964" s="13" t="s">
        <v>1342</v>
      </c>
      <c r="D2964" s="13">
        <v>822</v>
      </c>
      <c r="E2964" s="13" t="s">
        <v>6243</v>
      </c>
      <c r="F2964" s="13" t="s">
        <v>15</v>
      </c>
      <c r="G2964" s="14">
        <v>1653049223395</v>
      </c>
      <c r="H2964" s="55">
        <v>5.9756944444444397E-2</v>
      </c>
      <c r="I2964" s="33">
        <v>44888.0597569444</v>
      </c>
      <c r="J2964" s="58">
        <v>44888</v>
      </c>
      <c r="K2964" s="13" t="s">
        <v>213</v>
      </c>
      <c r="L2964" s="13" t="s">
        <v>30</v>
      </c>
      <c r="M2964" s="13" t="s">
        <v>214</v>
      </c>
      <c r="N2964" s="13" t="s">
        <v>215</v>
      </c>
      <c r="O2964" s="33" t="s">
        <v>38</v>
      </c>
      <c r="P2964" s="58" t="s">
        <v>38</v>
      </c>
      <c r="Q2964" s="33" t="s">
        <v>207</v>
      </c>
      <c r="R2964" s="14" t="s">
        <v>38</v>
      </c>
      <c r="S2964" s="13" t="s">
        <v>216</v>
      </c>
      <c r="T2964" s="13" t="s">
        <v>217</v>
      </c>
      <c r="U2964" s="33">
        <f t="shared" ca="1" si="552"/>
        <v>45744.56914039352</v>
      </c>
      <c r="V2964" s="13" t="str">
        <f t="shared" si="553"/>
        <v>Bangalore</v>
      </c>
      <c r="W2964" s="13" t="str">
        <f t="shared" si="554"/>
        <v>CLS</v>
      </c>
      <c r="X2964" s="13">
        <f t="shared" si="555"/>
        <v>1</v>
      </c>
      <c r="Y2964" s="13" t="str">
        <f>IFERROR(VLOOKUP(C2964,ReceivingTeam[],2,FALSE),"HelpDesk")</f>
        <v>HelpDesk</v>
      </c>
      <c r="Z2964" s="67">
        <f t="shared" si="556"/>
        <v>44888.916666666664</v>
      </c>
      <c r="AA2964" s="68">
        <f t="shared" si="557"/>
        <v>44888</v>
      </c>
      <c r="AB2964" s="69" t="b">
        <f t="shared" si="558"/>
        <v>1</v>
      </c>
      <c r="AC2964" s="70">
        <f t="shared" si="559"/>
        <v>0.5</v>
      </c>
      <c r="AD2964" s="67">
        <f t="shared" si="560"/>
        <v>44888.916666666664</v>
      </c>
      <c r="AE2964" s="67">
        <f>VLOOKUP(V2964,'Branch Wise Work Timelines'!C:G,3,FALSE)+AA2964</f>
        <v>44888.416666666664</v>
      </c>
      <c r="AF2964" s="67">
        <f>IF(V2964="Bangalore",VLOOKUP(V2964,'Branch Wise Work Timelines'!C:G,4,FALSE)+AA2964+1,IF(V2964="Mumbai",VLOOKUP(V2964,'Branch Wise Work Timelines'!C:G,4,FALSE)+AA2964+1,VLOOKUP(V2964,'Branch Wise Work Timelines'!C:G,4,FALSE)+AA2964))</f>
        <v>44889.104166666664</v>
      </c>
      <c r="AG2964" s="67">
        <f>WORKDAY.INTL(AA2964,1,11)+VLOOKUP(V2964,'Branch Wise Work Timelines'!C:G,3,FALSE)</f>
        <v>44889.416666666664</v>
      </c>
      <c r="AH2964" s="69" t="str">
        <f t="shared" ca="1" si="561"/>
        <v>Out of TAT</v>
      </c>
      <c r="AI2964" s="69">
        <f t="shared" ca="1" si="562"/>
        <v>20536</v>
      </c>
      <c r="AJ2964" s="69" t="str">
        <f ca="1">IF(AI2964&lt;0,"0-12",IFERROR(VLOOKUP(AI2964,Breakup[],2,FALSE),"&gt;24"))</f>
        <v>&gt;24</v>
      </c>
      <c r="AK2964" s="69" t="str">
        <f>VLOOKUP(V2964,Master!B:D,3,FALSE)</f>
        <v>South</v>
      </c>
      <c r="AL2964" s="69" t="str">
        <f t="shared" si="563"/>
        <v>Bangalore-CLS</v>
      </c>
    </row>
    <row r="2965" spans="1:38">
      <c r="A2965" s="13" t="s">
        <v>6244</v>
      </c>
      <c r="B2965" s="54">
        <v>44701.780549155097</v>
      </c>
      <c r="C2965" s="13" t="s">
        <v>372</v>
      </c>
      <c r="D2965" s="13">
        <v>1056</v>
      </c>
      <c r="E2965" s="13" t="s">
        <v>6245</v>
      </c>
      <c r="F2965" s="13" t="s">
        <v>15</v>
      </c>
      <c r="G2965" s="14">
        <v>1653055472729</v>
      </c>
      <c r="H2965" s="55">
        <v>0.23563657407407401</v>
      </c>
      <c r="I2965" s="33">
        <v>44882.2356365741</v>
      </c>
      <c r="J2965" s="58">
        <v>44882</v>
      </c>
      <c r="K2965" s="13" t="s">
        <v>213</v>
      </c>
      <c r="L2965" s="13" t="s">
        <v>30</v>
      </c>
      <c r="M2965" s="13" t="s">
        <v>214</v>
      </c>
      <c r="N2965" s="13" t="s">
        <v>215</v>
      </c>
      <c r="O2965" s="33" t="s">
        <v>38</v>
      </c>
      <c r="P2965" s="58" t="s">
        <v>38</v>
      </c>
      <c r="Q2965" s="33" t="s">
        <v>207</v>
      </c>
      <c r="R2965" s="14" t="s">
        <v>38</v>
      </c>
      <c r="S2965" s="13" t="s">
        <v>216</v>
      </c>
      <c r="T2965" s="13" t="s">
        <v>217</v>
      </c>
      <c r="U2965" s="33">
        <f t="shared" ca="1" si="552"/>
        <v>45744.56914039352</v>
      </c>
      <c r="V2965" s="13" t="str">
        <f t="shared" si="553"/>
        <v>Bangalore</v>
      </c>
      <c r="W2965" s="13" t="str">
        <f t="shared" si="554"/>
        <v>CLS</v>
      </c>
      <c r="X2965" s="13">
        <f t="shared" si="555"/>
        <v>5</v>
      </c>
      <c r="Y2965" s="13" t="str">
        <f>IFERROR(VLOOKUP(C2965,ReceivingTeam[],2,FALSE),"HelpDesk")</f>
        <v>HelpDesk</v>
      </c>
      <c r="Z2965" s="67">
        <f t="shared" si="556"/>
        <v>44882.916666666664</v>
      </c>
      <c r="AA2965" s="68">
        <f t="shared" si="557"/>
        <v>44882</v>
      </c>
      <c r="AB2965" s="69" t="b">
        <f t="shared" si="558"/>
        <v>1</v>
      </c>
      <c r="AC2965" s="70">
        <f t="shared" si="559"/>
        <v>0.5</v>
      </c>
      <c r="AD2965" s="67">
        <f t="shared" si="560"/>
        <v>44882.916666666664</v>
      </c>
      <c r="AE2965" s="67">
        <f>VLOOKUP(V2965,'Branch Wise Work Timelines'!C:G,3,FALSE)+AA2965</f>
        <v>44882.416666666664</v>
      </c>
      <c r="AF2965" s="67">
        <f>IF(V2965="Bangalore",VLOOKUP(V2965,'Branch Wise Work Timelines'!C:G,4,FALSE)+AA2965+1,IF(V2965="Mumbai",VLOOKUP(V2965,'Branch Wise Work Timelines'!C:G,4,FALSE)+AA2965+1,VLOOKUP(V2965,'Branch Wise Work Timelines'!C:G,4,FALSE)+AA2965))</f>
        <v>44883.104166666664</v>
      </c>
      <c r="AG2965" s="67">
        <f>WORKDAY.INTL(AA2965,1,11)+VLOOKUP(V2965,'Branch Wise Work Timelines'!C:G,3,FALSE)</f>
        <v>44883.416666666664</v>
      </c>
      <c r="AH2965" s="69" t="str">
        <f t="shared" ca="1" si="561"/>
        <v>Out of TAT</v>
      </c>
      <c r="AI2965" s="69">
        <f t="shared" ca="1" si="562"/>
        <v>20680</v>
      </c>
      <c r="AJ2965" s="69" t="str">
        <f ca="1">IF(AI2965&lt;0,"0-12",IFERROR(VLOOKUP(AI2965,Breakup[],2,FALSE),"&gt;24"))</f>
        <v>&gt;24</v>
      </c>
      <c r="AK2965" s="69" t="str">
        <f>VLOOKUP(V2965,Master!B:D,3,FALSE)</f>
        <v>South</v>
      </c>
      <c r="AL2965" s="69" t="str">
        <f t="shared" si="563"/>
        <v>Bangalore-CLS</v>
      </c>
    </row>
    <row r="2966" spans="1:38">
      <c r="A2966" s="13" t="s">
        <v>6246</v>
      </c>
      <c r="B2966" s="54">
        <v>44701.787746724498</v>
      </c>
      <c r="C2966" s="13" t="s">
        <v>583</v>
      </c>
      <c r="D2966" s="13">
        <v>1312</v>
      </c>
      <c r="E2966" s="13" t="s">
        <v>6247</v>
      </c>
      <c r="F2966" s="13" t="s">
        <v>15</v>
      </c>
      <c r="G2966" s="14">
        <v>1653056550003</v>
      </c>
      <c r="H2966" s="55">
        <v>0.82348379629629598</v>
      </c>
      <c r="I2966" s="33">
        <v>44887.823483796303</v>
      </c>
      <c r="J2966" s="58">
        <v>44887</v>
      </c>
      <c r="K2966" s="13" t="s">
        <v>213</v>
      </c>
      <c r="L2966" s="13" t="s">
        <v>30</v>
      </c>
      <c r="M2966" s="13" t="s">
        <v>75</v>
      </c>
      <c r="N2966" s="13" t="s">
        <v>215</v>
      </c>
      <c r="O2966" s="33" t="s">
        <v>38</v>
      </c>
      <c r="P2966" s="58" t="s">
        <v>38</v>
      </c>
      <c r="Q2966" s="33" t="s">
        <v>207</v>
      </c>
      <c r="R2966" s="14" t="s">
        <v>38</v>
      </c>
      <c r="S2966" s="13" t="s">
        <v>216</v>
      </c>
      <c r="T2966" s="13" t="s">
        <v>217</v>
      </c>
      <c r="U2966" s="33">
        <f t="shared" ca="1" si="552"/>
        <v>45744.56914039352</v>
      </c>
      <c r="V2966" s="13" t="str">
        <f t="shared" si="553"/>
        <v>Bangalore</v>
      </c>
      <c r="W2966" s="13" t="str">
        <f t="shared" si="554"/>
        <v>CLS</v>
      </c>
      <c r="X2966" s="13">
        <f t="shared" si="555"/>
        <v>19</v>
      </c>
      <c r="Y2966" s="13" t="str">
        <f>IFERROR(VLOOKUP(C2966,ReceivingTeam[],2,FALSE),"HelpDesk")</f>
        <v>HelpDesk</v>
      </c>
      <c r="Z2966" s="67">
        <f t="shared" si="556"/>
        <v>44888.635983796303</v>
      </c>
      <c r="AA2966" s="68">
        <f t="shared" si="557"/>
        <v>44887</v>
      </c>
      <c r="AB2966" s="69" t="b">
        <f t="shared" si="558"/>
        <v>1</v>
      </c>
      <c r="AC2966" s="70">
        <f t="shared" si="559"/>
        <v>0.5</v>
      </c>
      <c r="AD2966" s="67">
        <f t="shared" si="560"/>
        <v>44888.635983796303</v>
      </c>
      <c r="AE2966" s="67">
        <f>VLOOKUP(V2966,'Branch Wise Work Timelines'!C:G,3,FALSE)+AA2966</f>
        <v>44887.416666666664</v>
      </c>
      <c r="AF2966" s="67">
        <f>IF(V2966="Bangalore",VLOOKUP(V2966,'Branch Wise Work Timelines'!C:G,4,FALSE)+AA2966+1,IF(V2966="Mumbai",VLOOKUP(V2966,'Branch Wise Work Timelines'!C:G,4,FALSE)+AA2966+1,VLOOKUP(V2966,'Branch Wise Work Timelines'!C:G,4,FALSE)+AA2966))</f>
        <v>44888.104166666664</v>
      </c>
      <c r="AG2966" s="67">
        <f>WORKDAY.INTL(AA2966,1,11)+VLOOKUP(V2966,'Branch Wise Work Timelines'!C:G,3,FALSE)</f>
        <v>44888.416666666664</v>
      </c>
      <c r="AH2966" s="69" t="str">
        <f t="shared" ca="1" si="561"/>
        <v>Out of TAT</v>
      </c>
      <c r="AI2966" s="69">
        <f t="shared" ca="1" si="562"/>
        <v>20543</v>
      </c>
      <c r="AJ2966" s="69" t="str">
        <f ca="1">IF(AI2966&lt;0,"0-12",IFERROR(VLOOKUP(AI2966,Breakup[],2,FALSE),"&gt;24"))</f>
        <v>&gt;24</v>
      </c>
      <c r="AK2966" s="69" t="str">
        <f>VLOOKUP(V2966,Master!B:D,3,FALSE)</f>
        <v>South</v>
      </c>
      <c r="AL2966" s="69" t="str">
        <f t="shared" si="563"/>
        <v>Bangalore-CLS</v>
      </c>
    </row>
    <row r="2967" spans="1:38">
      <c r="A2967" s="13" t="s">
        <v>6248</v>
      </c>
      <c r="B2967" s="54">
        <v>44701.812042905098</v>
      </c>
      <c r="C2967" s="13" t="s">
        <v>227</v>
      </c>
      <c r="D2967" s="13">
        <v>387</v>
      </c>
      <c r="E2967" s="13" t="s">
        <v>6249</v>
      </c>
      <c r="F2967" s="13" t="s">
        <v>15</v>
      </c>
      <c r="G2967" s="14">
        <v>1653055472729</v>
      </c>
      <c r="H2967" s="55">
        <v>7.1076388888888897E-2</v>
      </c>
      <c r="I2967" s="33">
        <v>44891.0710763889</v>
      </c>
      <c r="J2967" s="58">
        <v>44891</v>
      </c>
      <c r="K2967" s="13" t="s">
        <v>213</v>
      </c>
      <c r="L2967" s="13" t="s">
        <v>30</v>
      </c>
      <c r="M2967" s="13" t="s">
        <v>214</v>
      </c>
      <c r="N2967" s="13" t="s">
        <v>215</v>
      </c>
      <c r="O2967" s="33">
        <v>44891.460208333301</v>
      </c>
      <c r="P2967" s="58">
        <v>44891</v>
      </c>
      <c r="Q2967" s="33" t="s">
        <v>237</v>
      </c>
      <c r="R2967" s="14">
        <v>307</v>
      </c>
      <c r="S2967" s="13" t="s">
        <v>216</v>
      </c>
      <c r="T2967" s="13" t="s">
        <v>217</v>
      </c>
      <c r="U2967" s="33">
        <f t="shared" ca="1" si="552"/>
        <v>45744.56914039352</v>
      </c>
      <c r="V2967" s="13" t="str">
        <f t="shared" si="553"/>
        <v>Bangalore</v>
      </c>
      <c r="W2967" s="13" t="str">
        <f t="shared" si="554"/>
        <v>CLS</v>
      </c>
      <c r="X2967" s="13">
        <f t="shared" si="555"/>
        <v>1</v>
      </c>
      <c r="Y2967" s="13" t="str">
        <f>IFERROR(VLOOKUP(C2967,ReceivingTeam[],2,FALSE),"HelpDesk")</f>
        <v>HelpDesk</v>
      </c>
      <c r="Z2967" s="67">
        <f t="shared" si="556"/>
        <v>44891.916666666664</v>
      </c>
      <c r="AA2967" s="68">
        <f t="shared" si="557"/>
        <v>44891</v>
      </c>
      <c r="AB2967" s="69" t="b">
        <f t="shared" si="558"/>
        <v>1</v>
      </c>
      <c r="AC2967" s="70">
        <f t="shared" si="559"/>
        <v>0.5</v>
      </c>
      <c r="AD2967" s="67">
        <f t="shared" si="560"/>
        <v>44891.916666666664</v>
      </c>
      <c r="AE2967" s="67">
        <f>VLOOKUP(V2967,'Branch Wise Work Timelines'!C:G,3,FALSE)+AA2967</f>
        <v>44891.416666666664</v>
      </c>
      <c r="AF2967" s="67">
        <f>IF(V2967="Bangalore",VLOOKUP(V2967,'Branch Wise Work Timelines'!C:G,4,FALSE)+AA2967+1,IF(V2967="Mumbai",VLOOKUP(V2967,'Branch Wise Work Timelines'!C:G,4,FALSE)+AA2967+1,VLOOKUP(V2967,'Branch Wise Work Timelines'!C:G,4,FALSE)+AA2967))</f>
        <v>44892.104166666664</v>
      </c>
      <c r="AG2967" s="67">
        <f>WORKDAY.INTL(AA2967,1,11)+VLOOKUP(V2967,'Branch Wise Work Timelines'!C:G,3,FALSE)</f>
        <v>44893.416666666664</v>
      </c>
      <c r="AH2967" s="69" t="str">
        <f t="shared" si="561"/>
        <v>Met</v>
      </c>
      <c r="AI2967" s="69">
        <f t="shared" ca="1" si="562"/>
        <v>20464</v>
      </c>
      <c r="AJ2967" s="69" t="str">
        <f ca="1">IF(AI2967&lt;0,"0-12",IFERROR(VLOOKUP(AI2967,Breakup[],2,FALSE),"&gt;24"))</f>
        <v>&gt;24</v>
      </c>
      <c r="AK2967" s="69" t="str">
        <f>VLOOKUP(V2967,Master!B:D,3,FALSE)</f>
        <v>South</v>
      </c>
      <c r="AL2967" s="69" t="str">
        <f t="shared" si="563"/>
        <v>Bangalore-CLS</v>
      </c>
    </row>
    <row r="2968" spans="1:38">
      <c r="A2968" s="13" t="s">
        <v>6250</v>
      </c>
      <c r="B2968" s="54">
        <v>44701.644093321796</v>
      </c>
      <c r="C2968" s="13" t="s">
        <v>722</v>
      </c>
      <c r="D2968" s="13">
        <v>1693</v>
      </c>
      <c r="E2968" s="13" t="s">
        <v>6251</v>
      </c>
      <c r="F2968" s="13" t="s">
        <v>15</v>
      </c>
      <c r="G2968" s="14">
        <v>1653046758228</v>
      </c>
      <c r="H2968" s="55">
        <v>0.19918981481481501</v>
      </c>
      <c r="I2968" s="33">
        <v>44888.199189814797</v>
      </c>
      <c r="J2968" s="58">
        <v>44888</v>
      </c>
      <c r="K2968" s="13" t="s">
        <v>213</v>
      </c>
      <c r="L2968" s="13" t="s">
        <v>30</v>
      </c>
      <c r="M2968" s="13" t="s">
        <v>214</v>
      </c>
      <c r="N2968" s="13" t="s">
        <v>215</v>
      </c>
      <c r="O2968" s="33" t="s">
        <v>38</v>
      </c>
      <c r="P2968" s="58" t="s">
        <v>38</v>
      </c>
      <c r="Q2968" s="33" t="s">
        <v>207</v>
      </c>
      <c r="R2968" s="14" t="s">
        <v>38</v>
      </c>
      <c r="S2968" s="13" t="s">
        <v>216</v>
      </c>
      <c r="T2968" s="13" t="s">
        <v>217</v>
      </c>
      <c r="U2968" s="33">
        <f t="shared" ca="1" si="552"/>
        <v>45744.56914039352</v>
      </c>
      <c r="V2968" s="13" t="str">
        <f t="shared" si="553"/>
        <v>Bangalore</v>
      </c>
      <c r="W2968" s="13" t="str">
        <f t="shared" si="554"/>
        <v>CLS</v>
      </c>
      <c r="X2968" s="13">
        <f t="shared" si="555"/>
        <v>4</v>
      </c>
      <c r="Y2968" s="13" t="str">
        <f>IFERROR(VLOOKUP(C2968,ReceivingTeam[],2,FALSE),"HelpDesk")</f>
        <v>HelpDesk</v>
      </c>
      <c r="Z2968" s="67">
        <f t="shared" si="556"/>
        <v>44888.916666666664</v>
      </c>
      <c r="AA2968" s="68">
        <f t="shared" si="557"/>
        <v>44888</v>
      </c>
      <c r="AB2968" s="69" t="b">
        <f t="shared" si="558"/>
        <v>1</v>
      </c>
      <c r="AC2968" s="70">
        <f t="shared" si="559"/>
        <v>0.5</v>
      </c>
      <c r="AD2968" s="67">
        <f t="shared" si="560"/>
        <v>44888.916666666664</v>
      </c>
      <c r="AE2968" s="67">
        <f>VLOOKUP(V2968,'Branch Wise Work Timelines'!C:G,3,FALSE)+AA2968</f>
        <v>44888.416666666664</v>
      </c>
      <c r="AF2968" s="67">
        <f>IF(V2968="Bangalore",VLOOKUP(V2968,'Branch Wise Work Timelines'!C:G,4,FALSE)+AA2968+1,IF(V2968="Mumbai",VLOOKUP(V2968,'Branch Wise Work Timelines'!C:G,4,FALSE)+AA2968+1,VLOOKUP(V2968,'Branch Wise Work Timelines'!C:G,4,FALSE)+AA2968))</f>
        <v>44889.104166666664</v>
      </c>
      <c r="AG2968" s="67">
        <f>WORKDAY.INTL(AA2968,1,11)+VLOOKUP(V2968,'Branch Wise Work Timelines'!C:G,3,FALSE)</f>
        <v>44889.416666666664</v>
      </c>
      <c r="AH2968" s="69" t="str">
        <f t="shared" ca="1" si="561"/>
        <v>Out of TAT</v>
      </c>
      <c r="AI2968" s="69">
        <f t="shared" ca="1" si="562"/>
        <v>20536</v>
      </c>
      <c r="AJ2968" s="69" t="str">
        <f ca="1">IF(AI2968&lt;0,"0-12",IFERROR(VLOOKUP(AI2968,Breakup[],2,FALSE),"&gt;24"))</f>
        <v>&gt;24</v>
      </c>
      <c r="AK2968" s="69" t="str">
        <f>VLOOKUP(V2968,Master!B:D,3,FALSE)</f>
        <v>South</v>
      </c>
      <c r="AL2968" s="69" t="str">
        <f t="shared" si="563"/>
        <v>Bangalore-CLS</v>
      </c>
    </row>
    <row r="2969" spans="1:38">
      <c r="A2969" s="13" t="s">
        <v>6252</v>
      </c>
      <c r="B2969" s="54">
        <v>44700.468280324101</v>
      </c>
      <c r="C2969" s="13" t="s">
        <v>6253</v>
      </c>
      <c r="D2969" s="13">
        <v>1581</v>
      </c>
      <c r="E2969" s="13" t="s">
        <v>6254</v>
      </c>
      <c r="F2969" s="13" t="s">
        <v>24</v>
      </c>
      <c r="G2969" s="14">
        <v>1653056788057</v>
      </c>
      <c r="H2969" s="55">
        <v>0.93620370370370398</v>
      </c>
      <c r="I2969" s="33">
        <v>44884.936203703699</v>
      </c>
      <c r="J2969" s="58">
        <v>44884</v>
      </c>
      <c r="K2969" s="13" t="s">
        <v>263</v>
      </c>
      <c r="L2969" s="13" t="s">
        <v>69</v>
      </c>
      <c r="M2969" s="13" t="s">
        <v>101</v>
      </c>
      <c r="N2969" s="13" t="s">
        <v>206</v>
      </c>
      <c r="O2969" s="33" t="s">
        <v>38</v>
      </c>
      <c r="P2969" s="58" t="s">
        <v>38</v>
      </c>
      <c r="Q2969" s="33" t="s">
        <v>207</v>
      </c>
      <c r="R2969" s="14" t="s">
        <v>38</v>
      </c>
      <c r="S2969" s="13" t="s">
        <v>208</v>
      </c>
      <c r="T2969" s="13" t="s">
        <v>209</v>
      </c>
      <c r="U2969" s="33">
        <f t="shared" ca="1" si="552"/>
        <v>45744.56914039352</v>
      </c>
      <c r="V2969" s="13" t="str">
        <f t="shared" si="553"/>
        <v>Mumbai</v>
      </c>
      <c r="W2969" s="13" t="str">
        <f t="shared" si="554"/>
        <v>DOMI</v>
      </c>
      <c r="X2969" s="13">
        <f t="shared" si="555"/>
        <v>22</v>
      </c>
      <c r="Y2969" s="13" t="str">
        <f>IFERROR(VLOOKUP(C2969,ReceivingTeam[],2,FALSE),"HelpDesk")</f>
        <v>HelpDesk</v>
      </c>
      <c r="Z2969" s="67">
        <f t="shared" si="556"/>
        <v>44886.602870370363</v>
      </c>
      <c r="AA2969" s="68">
        <f t="shared" si="557"/>
        <v>44884</v>
      </c>
      <c r="AB2969" s="69" t="b">
        <f t="shared" si="558"/>
        <v>1</v>
      </c>
      <c r="AC2969" s="70">
        <f t="shared" si="559"/>
        <v>0.5</v>
      </c>
      <c r="AD2969" s="67">
        <f t="shared" si="560"/>
        <v>44886.602870370363</v>
      </c>
      <c r="AE2969" s="67">
        <f>VLOOKUP(V2969,'Branch Wise Work Timelines'!C:G,3,FALSE)+AA2969</f>
        <v>44884.416666666664</v>
      </c>
      <c r="AF2969" s="67">
        <f>IF(V2969="Bangalore",VLOOKUP(V2969,'Branch Wise Work Timelines'!C:G,4,FALSE)+AA2969+1,IF(V2969="Mumbai",VLOOKUP(V2969,'Branch Wise Work Timelines'!C:G,4,FALSE)+AA2969+1,VLOOKUP(V2969,'Branch Wise Work Timelines'!C:G,4,FALSE)+AA2969))</f>
        <v>44885.25</v>
      </c>
      <c r="AG2969" s="67">
        <f>WORKDAY.INTL(AA2969,1,11)+VLOOKUP(V2969,'Branch Wise Work Timelines'!C:G,3,FALSE)</f>
        <v>44886.416666666664</v>
      </c>
      <c r="AH2969" s="69" t="str">
        <f t="shared" ca="1" si="561"/>
        <v>Out of TAT</v>
      </c>
      <c r="AI2969" s="69">
        <f t="shared" ca="1" si="562"/>
        <v>20592</v>
      </c>
      <c r="AJ2969" s="69" t="str">
        <f ca="1">IF(AI2969&lt;0,"0-12",IFERROR(VLOOKUP(AI2969,Breakup[],2,FALSE),"&gt;24"))</f>
        <v>&gt;24</v>
      </c>
      <c r="AK2969" s="69" t="str">
        <f>VLOOKUP(V2969,Master!B:D,3,FALSE)</f>
        <v>East</v>
      </c>
      <c r="AL2969" s="69" t="str">
        <f t="shared" si="563"/>
        <v>Mumbai</v>
      </c>
    </row>
    <row r="2970" spans="1:38">
      <c r="A2970" s="13" t="s">
        <v>6255</v>
      </c>
      <c r="B2970" s="54">
        <v>44700.472012963</v>
      </c>
      <c r="C2970" s="13" t="s">
        <v>6253</v>
      </c>
      <c r="D2970" s="13">
        <v>359</v>
      </c>
      <c r="E2970" s="13" t="s">
        <v>6256</v>
      </c>
      <c r="F2970" s="13" t="s">
        <v>24</v>
      </c>
      <c r="G2970" s="14">
        <v>1653056788057</v>
      </c>
      <c r="H2970" s="55">
        <v>0.300300925925926</v>
      </c>
      <c r="I2970" s="33">
        <v>44881.300300925897</v>
      </c>
      <c r="J2970" s="58">
        <v>44881</v>
      </c>
      <c r="K2970" s="13" t="s">
        <v>263</v>
      </c>
      <c r="L2970" s="13" t="s">
        <v>69</v>
      </c>
      <c r="M2970" s="13" t="s">
        <v>101</v>
      </c>
      <c r="N2970" s="13" t="s">
        <v>206</v>
      </c>
      <c r="O2970" s="33" t="s">
        <v>38</v>
      </c>
      <c r="P2970" s="58" t="s">
        <v>38</v>
      </c>
      <c r="Q2970" s="33" t="s">
        <v>207</v>
      </c>
      <c r="R2970" s="14" t="s">
        <v>38</v>
      </c>
      <c r="S2970" s="13" t="s">
        <v>208</v>
      </c>
      <c r="T2970" s="13" t="s">
        <v>209</v>
      </c>
      <c r="U2970" s="33">
        <f t="shared" ca="1" si="552"/>
        <v>45744.56914039352</v>
      </c>
      <c r="V2970" s="13" t="str">
        <f t="shared" si="553"/>
        <v>Mumbai</v>
      </c>
      <c r="W2970" s="13" t="str">
        <f t="shared" si="554"/>
        <v>DOMI</v>
      </c>
      <c r="X2970" s="13">
        <f t="shared" si="555"/>
        <v>7</v>
      </c>
      <c r="Y2970" s="13" t="str">
        <f>IFERROR(VLOOKUP(C2970,ReceivingTeam[],2,FALSE),"HelpDesk")</f>
        <v>HelpDesk</v>
      </c>
      <c r="Z2970" s="67">
        <f t="shared" si="556"/>
        <v>44881.916666666664</v>
      </c>
      <c r="AA2970" s="68">
        <f t="shared" si="557"/>
        <v>44881</v>
      </c>
      <c r="AB2970" s="69" t="b">
        <f t="shared" si="558"/>
        <v>1</v>
      </c>
      <c r="AC2970" s="70">
        <f t="shared" si="559"/>
        <v>0.5</v>
      </c>
      <c r="AD2970" s="67">
        <f t="shared" si="560"/>
        <v>44881.916666666664</v>
      </c>
      <c r="AE2970" s="67">
        <f>VLOOKUP(V2970,'Branch Wise Work Timelines'!C:G,3,FALSE)+AA2970</f>
        <v>44881.416666666664</v>
      </c>
      <c r="AF2970" s="67">
        <f>IF(V2970="Bangalore",VLOOKUP(V2970,'Branch Wise Work Timelines'!C:G,4,FALSE)+AA2970+1,IF(V2970="Mumbai",VLOOKUP(V2970,'Branch Wise Work Timelines'!C:G,4,FALSE)+AA2970+1,VLOOKUP(V2970,'Branch Wise Work Timelines'!C:G,4,FALSE)+AA2970))</f>
        <v>44882.25</v>
      </c>
      <c r="AG2970" s="67">
        <f>WORKDAY.INTL(AA2970,1,11)+VLOOKUP(V2970,'Branch Wise Work Timelines'!C:G,3,FALSE)</f>
        <v>44882.416666666664</v>
      </c>
      <c r="AH2970" s="69" t="str">
        <f t="shared" ca="1" si="561"/>
        <v>Out of TAT</v>
      </c>
      <c r="AI2970" s="69">
        <f t="shared" ca="1" si="562"/>
        <v>20704</v>
      </c>
      <c r="AJ2970" s="69" t="str">
        <f ca="1">IF(AI2970&lt;0,"0-12",IFERROR(VLOOKUP(AI2970,Breakup[],2,FALSE),"&gt;24"))</f>
        <v>&gt;24</v>
      </c>
      <c r="AK2970" s="69" t="str">
        <f>VLOOKUP(V2970,Master!B:D,3,FALSE)</f>
        <v>East</v>
      </c>
      <c r="AL2970" s="69" t="str">
        <f t="shared" si="563"/>
        <v>Mumbai</v>
      </c>
    </row>
    <row r="2971" spans="1:38">
      <c r="A2971" s="13" t="s">
        <v>6257</v>
      </c>
      <c r="B2971" s="54">
        <v>44700.481316169004</v>
      </c>
      <c r="C2971" s="13" t="s">
        <v>6253</v>
      </c>
      <c r="D2971" s="13">
        <v>1731</v>
      </c>
      <c r="E2971" s="13" t="s">
        <v>6258</v>
      </c>
      <c r="F2971" s="13" t="s">
        <v>24</v>
      </c>
      <c r="G2971" s="14">
        <v>1653056788057</v>
      </c>
      <c r="H2971" s="55">
        <v>0.26255787037036998</v>
      </c>
      <c r="I2971" s="33">
        <v>44890.262557870403</v>
      </c>
      <c r="J2971" s="58">
        <v>44890</v>
      </c>
      <c r="K2971" s="13" t="s">
        <v>263</v>
      </c>
      <c r="L2971" s="13" t="s">
        <v>69</v>
      </c>
      <c r="M2971" s="13" t="s">
        <v>101</v>
      </c>
      <c r="N2971" s="13" t="s">
        <v>206</v>
      </c>
      <c r="O2971" s="33" t="s">
        <v>38</v>
      </c>
      <c r="P2971" s="58" t="s">
        <v>38</v>
      </c>
      <c r="Q2971" s="33" t="s">
        <v>207</v>
      </c>
      <c r="R2971" s="14" t="s">
        <v>38</v>
      </c>
      <c r="S2971" s="13" t="s">
        <v>208</v>
      </c>
      <c r="T2971" s="13" t="s">
        <v>209</v>
      </c>
      <c r="U2971" s="33">
        <f t="shared" ca="1" si="552"/>
        <v>45744.56914039352</v>
      </c>
      <c r="V2971" s="13" t="str">
        <f t="shared" si="553"/>
        <v>Mumbai</v>
      </c>
      <c r="W2971" s="13" t="str">
        <f t="shared" si="554"/>
        <v>DOMI</v>
      </c>
      <c r="X2971" s="13">
        <f t="shared" si="555"/>
        <v>6</v>
      </c>
      <c r="Y2971" s="13" t="str">
        <f>IFERROR(VLOOKUP(C2971,ReceivingTeam[],2,FALSE),"HelpDesk")</f>
        <v>HelpDesk</v>
      </c>
      <c r="Z2971" s="67">
        <f t="shared" si="556"/>
        <v>44890.916666666664</v>
      </c>
      <c r="AA2971" s="68">
        <f t="shared" si="557"/>
        <v>44890</v>
      </c>
      <c r="AB2971" s="69" t="b">
        <f t="shared" si="558"/>
        <v>1</v>
      </c>
      <c r="AC2971" s="70">
        <f t="shared" si="559"/>
        <v>0.5</v>
      </c>
      <c r="AD2971" s="67">
        <f t="shared" si="560"/>
        <v>44890.916666666664</v>
      </c>
      <c r="AE2971" s="67">
        <f>VLOOKUP(V2971,'Branch Wise Work Timelines'!C:G,3,FALSE)+AA2971</f>
        <v>44890.416666666664</v>
      </c>
      <c r="AF2971" s="67">
        <f>IF(V2971="Bangalore",VLOOKUP(V2971,'Branch Wise Work Timelines'!C:G,4,FALSE)+AA2971+1,IF(V2971="Mumbai",VLOOKUP(V2971,'Branch Wise Work Timelines'!C:G,4,FALSE)+AA2971+1,VLOOKUP(V2971,'Branch Wise Work Timelines'!C:G,4,FALSE)+AA2971))</f>
        <v>44891.25</v>
      </c>
      <c r="AG2971" s="67">
        <f>WORKDAY.INTL(AA2971,1,11)+VLOOKUP(V2971,'Branch Wise Work Timelines'!C:G,3,FALSE)</f>
        <v>44891.416666666664</v>
      </c>
      <c r="AH2971" s="69" t="str">
        <f t="shared" ca="1" si="561"/>
        <v>Out of TAT</v>
      </c>
      <c r="AI2971" s="69">
        <f t="shared" ca="1" si="562"/>
        <v>20488</v>
      </c>
      <c r="AJ2971" s="69" t="str">
        <f ca="1">IF(AI2971&lt;0,"0-12",IFERROR(VLOOKUP(AI2971,Breakup[],2,FALSE),"&gt;24"))</f>
        <v>&gt;24</v>
      </c>
      <c r="AK2971" s="69" t="str">
        <f>VLOOKUP(V2971,Master!B:D,3,FALSE)</f>
        <v>East</v>
      </c>
      <c r="AL2971" s="69" t="str">
        <f t="shared" si="563"/>
        <v>Mumbai</v>
      </c>
    </row>
    <row r="2972" spans="1:38">
      <c r="A2972" s="13" t="s">
        <v>6259</v>
      </c>
      <c r="B2972" s="54">
        <v>44700.483438622701</v>
      </c>
      <c r="C2972" s="13" t="s">
        <v>6253</v>
      </c>
      <c r="D2972" s="13">
        <v>1965</v>
      </c>
      <c r="E2972" s="13" t="s">
        <v>6260</v>
      </c>
      <c r="F2972" s="13" t="s">
        <v>24</v>
      </c>
      <c r="G2972" s="14">
        <v>1653056788057</v>
      </c>
      <c r="H2972" s="55">
        <v>0.35372685185185199</v>
      </c>
      <c r="I2972" s="33">
        <v>44886.353726851798</v>
      </c>
      <c r="J2972" s="58">
        <v>44886</v>
      </c>
      <c r="K2972" s="13" t="s">
        <v>263</v>
      </c>
      <c r="L2972" s="13" t="s">
        <v>69</v>
      </c>
      <c r="M2972" s="13" t="s">
        <v>101</v>
      </c>
      <c r="N2972" s="13" t="s">
        <v>206</v>
      </c>
      <c r="O2972" s="33" t="s">
        <v>38</v>
      </c>
      <c r="P2972" s="58" t="s">
        <v>38</v>
      </c>
      <c r="Q2972" s="33" t="s">
        <v>207</v>
      </c>
      <c r="R2972" s="14" t="s">
        <v>38</v>
      </c>
      <c r="S2972" s="13" t="s">
        <v>208</v>
      </c>
      <c r="T2972" s="13" t="s">
        <v>209</v>
      </c>
      <c r="U2972" s="33">
        <f t="shared" ca="1" si="552"/>
        <v>45744.56914039352</v>
      </c>
      <c r="V2972" s="13" t="str">
        <f t="shared" si="553"/>
        <v>Mumbai</v>
      </c>
      <c r="W2972" s="13" t="str">
        <f t="shared" si="554"/>
        <v>DOMI</v>
      </c>
      <c r="X2972" s="13">
        <f t="shared" si="555"/>
        <v>8</v>
      </c>
      <c r="Y2972" s="13" t="str">
        <f>IFERROR(VLOOKUP(C2972,ReceivingTeam[],2,FALSE),"HelpDesk")</f>
        <v>HelpDesk</v>
      </c>
      <c r="Z2972" s="67">
        <f t="shared" si="556"/>
        <v>44886.916666666664</v>
      </c>
      <c r="AA2972" s="68">
        <f t="shared" si="557"/>
        <v>44886</v>
      </c>
      <c r="AB2972" s="69" t="b">
        <f t="shared" si="558"/>
        <v>1</v>
      </c>
      <c r="AC2972" s="70">
        <f t="shared" si="559"/>
        <v>0.5</v>
      </c>
      <c r="AD2972" s="67">
        <f t="shared" si="560"/>
        <v>44886.916666666664</v>
      </c>
      <c r="AE2972" s="67">
        <f>VLOOKUP(V2972,'Branch Wise Work Timelines'!C:G,3,FALSE)+AA2972</f>
        <v>44886.416666666664</v>
      </c>
      <c r="AF2972" s="67">
        <f>IF(V2972="Bangalore",VLOOKUP(V2972,'Branch Wise Work Timelines'!C:G,4,FALSE)+AA2972+1,IF(V2972="Mumbai",VLOOKUP(V2972,'Branch Wise Work Timelines'!C:G,4,FALSE)+AA2972+1,VLOOKUP(V2972,'Branch Wise Work Timelines'!C:G,4,FALSE)+AA2972))</f>
        <v>44887.25</v>
      </c>
      <c r="AG2972" s="67">
        <f>WORKDAY.INTL(AA2972,1,11)+VLOOKUP(V2972,'Branch Wise Work Timelines'!C:G,3,FALSE)</f>
        <v>44887.416666666664</v>
      </c>
      <c r="AH2972" s="69" t="str">
        <f t="shared" ca="1" si="561"/>
        <v>Out of TAT</v>
      </c>
      <c r="AI2972" s="69">
        <f t="shared" ca="1" si="562"/>
        <v>20584</v>
      </c>
      <c r="AJ2972" s="69" t="str">
        <f ca="1">IF(AI2972&lt;0,"0-12",IFERROR(VLOOKUP(AI2972,Breakup[],2,FALSE),"&gt;24"))</f>
        <v>&gt;24</v>
      </c>
      <c r="AK2972" s="69" t="str">
        <f>VLOOKUP(V2972,Master!B:D,3,FALSE)</f>
        <v>East</v>
      </c>
      <c r="AL2972" s="69" t="str">
        <f t="shared" si="563"/>
        <v>Mumbai</v>
      </c>
    </row>
    <row r="2973" spans="1:38">
      <c r="A2973" s="13" t="s">
        <v>6261</v>
      </c>
      <c r="B2973" s="54">
        <v>44701.782470370403</v>
      </c>
      <c r="C2973" s="13" t="s">
        <v>1345</v>
      </c>
      <c r="D2973" s="13">
        <v>1798</v>
      </c>
      <c r="E2973" s="13" t="s">
        <v>6262</v>
      </c>
      <c r="F2973" s="13" t="s">
        <v>15</v>
      </c>
      <c r="G2973" s="14">
        <v>1653053249969</v>
      </c>
      <c r="H2973" s="55">
        <v>0.45733796296296297</v>
      </c>
      <c r="I2973" s="33">
        <v>44885.457337963002</v>
      </c>
      <c r="J2973" s="58">
        <v>44885</v>
      </c>
      <c r="K2973" s="13" t="s">
        <v>213</v>
      </c>
      <c r="L2973" s="13" t="s">
        <v>30</v>
      </c>
      <c r="M2973" s="13" t="s">
        <v>214</v>
      </c>
      <c r="N2973" s="13" t="s">
        <v>215</v>
      </c>
      <c r="O2973" s="33" t="s">
        <v>38</v>
      </c>
      <c r="P2973" s="58" t="s">
        <v>38</v>
      </c>
      <c r="Q2973" s="33" t="s">
        <v>207</v>
      </c>
      <c r="R2973" s="14" t="s">
        <v>38</v>
      </c>
      <c r="S2973" s="13" t="s">
        <v>216</v>
      </c>
      <c r="T2973" s="13" t="s">
        <v>217</v>
      </c>
      <c r="U2973" s="33">
        <f t="shared" ca="1" si="552"/>
        <v>45744.56914039352</v>
      </c>
      <c r="V2973" s="13" t="str">
        <f t="shared" si="553"/>
        <v>Bangalore</v>
      </c>
      <c r="W2973" s="13" t="str">
        <f t="shared" si="554"/>
        <v>CLS</v>
      </c>
      <c r="X2973" s="13">
        <f t="shared" si="555"/>
        <v>10</v>
      </c>
      <c r="Y2973" s="13" t="str">
        <f>IFERROR(VLOOKUP(C2973,ReceivingTeam[],2,FALSE),"HelpDesk")</f>
        <v>HelpDesk</v>
      </c>
      <c r="Z2973" s="67">
        <f t="shared" si="556"/>
        <v>44885.916666666664</v>
      </c>
      <c r="AA2973" s="68">
        <f t="shared" si="557"/>
        <v>44885</v>
      </c>
      <c r="AB2973" s="69" t="b">
        <f t="shared" si="558"/>
        <v>0</v>
      </c>
      <c r="AC2973" s="70">
        <f t="shared" si="559"/>
        <v>0.5</v>
      </c>
      <c r="AD2973" s="67">
        <f t="shared" si="560"/>
        <v>44885.916666666664</v>
      </c>
      <c r="AE2973" s="67">
        <f>VLOOKUP(V2973,'Branch Wise Work Timelines'!C:G,3,FALSE)+AA2973</f>
        <v>44885.416666666664</v>
      </c>
      <c r="AF2973" s="67">
        <f>IF(V2973="Bangalore",VLOOKUP(V2973,'Branch Wise Work Timelines'!C:G,4,FALSE)+AA2973+1,IF(V2973="Mumbai",VLOOKUP(V2973,'Branch Wise Work Timelines'!C:G,4,FALSE)+AA2973+1,VLOOKUP(V2973,'Branch Wise Work Timelines'!C:G,4,FALSE)+AA2973))</f>
        <v>44886.104166666664</v>
      </c>
      <c r="AG2973" s="67">
        <f>WORKDAY.INTL(AA2973,1,11)+VLOOKUP(V2973,'Branch Wise Work Timelines'!C:G,3,FALSE)</f>
        <v>44886.416666666664</v>
      </c>
      <c r="AH2973" s="69" t="str">
        <f t="shared" ca="1" si="561"/>
        <v>Out of TAT</v>
      </c>
      <c r="AI2973" s="69">
        <f t="shared" ca="1" si="562"/>
        <v>20608</v>
      </c>
      <c r="AJ2973" s="69" t="str">
        <f ca="1">IF(AI2973&lt;0,"0-12",IFERROR(VLOOKUP(AI2973,Breakup[],2,FALSE),"&gt;24"))</f>
        <v>&gt;24</v>
      </c>
      <c r="AK2973" s="69" t="str">
        <f>VLOOKUP(V2973,Master!B:D,3,FALSE)</f>
        <v>South</v>
      </c>
      <c r="AL2973" s="69" t="str">
        <f t="shared" si="563"/>
        <v>Bangalore-CLS</v>
      </c>
    </row>
    <row r="2974" spans="1:38">
      <c r="A2974" s="13" t="s">
        <v>6263</v>
      </c>
      <c r="B2974" s="54">
        <v>44701.823211921299</v>
      </c>
      <c r="C2974" s="13" t="s">
        <v>1232</v>
      </c>
      <c r="D2974" s="13">
        <v>1980</v>
      </c>
      <c r="E2974" s="13" t="s">
        <v>6264</v>
      </c>
      <c r="F2974" s="13" t="s">
        <v>33</v>
      </c>
      <c r="G2974" s="14">
        <v>1653058832830</v>
      </c>
      <c r="H2974" s="55">
        <v>0.8565625</v>
      </c>
      <c r="I2974" s="33">
        <v>44888.856562499997</v>
      </c>
      <c r="J2974" s="58">
        <v>44888</v>
      </c>
      <c r="K2974" s="13" t="s">
        <v>213</v>
      </c>
      <c r="L2974" s="13" t="s">
        <v>30</v>
      </c>
      <c r="M2974" s="13" t="s">
        <v>282</v>
      </c>
      <c r="N2974" s="13" t="s">
        <v>215</v>
      </c>
      <c r="O2974" s="33" t="s">
        <v>38</v>
      </c>
      <c r="P2974" s="58" t="s">
        <v>38</v>
      </c>
      <c r="Q2974" s="33" t="s">
        <v>207</v>
      </c>
      <c r="R2974" s="14" t="s">
        <v>38</v>
      </c>
      <c r="S2974" s="13" t="s">
        <v>216</v>
      </c>
      <c r="T2974" s="13" t="s">
        <v>278</v>
      </c>
      <c r="U2974" s="33">
        <f t="shared" ca="1" si="552"/>
        <v>45744.56914039352</v>
      </c>
      <c r="V2974" s="13" t="str">
        <f t="shared" si="553"/>
        <v>Bangalore</v>
      </c>
      <c r="W2974" s="13" t="str">
        <f t="shared" si="554"/>
        <v>RI</v>
      </c>
      <c r="X2974" s="13">
        <f t="shared" si="555"/>
        <v>20</v>
      </c>
      <c r="Y2974" s="13" t="str">
        <f>IFERROR(VLOOKUP(C2974,ReceivingTeam[],2,FALSE),"HelpDesk")</f>
        <v>HelpDesk</v>
      </c>
      <c r="Z2974" s="67">
        <f t="shared" si="556"/>
        <v>44892.169062499997</v>
      </c>
      <c r="AA2974" s="68">
        <f t="shared" si="557"/>
        <v>44888</v>
      </c>
      <c r="AB2974" s="69" t="b">
        <f t="shared" si="558"/>
        <v>1</v>
      </c>
      <c r="AC2974" s="70">
        <f t="shared" si="559"/>
        <v>3</v>
      </c>
      <c r="AD2974" s="67">
        <f t="shared" si="560"/>
        <v>44892.169062499997</v>
      </c>
      <c r="AE2974" s="67">
        <f>VLOOKUP(V2974,'Branch Wise Work Timelines'!C:G,3,FALSE)+AA2974</f>
        <v>44888.416666666664</v>
      </c>
      <c r="AF2974" s="67">
        <f>IF(V2974="Bangalore",VLOOKUP(V2974,'Branch Wise Work Timelines'!C:G,4,FALSE)+AA2974+1,IF(V2974="Mumbai",VLOOKUP(V2974,'Branch Wise Work Timelines'!C:G,4,FALSE)+AA2974+1,VLOOKUP(V2974,'Branch Wise Work Timelines'!C:G,4,FALSE)+AA2974))</f>
        <v>44889.104166666664</v>
      </c>
      <c r="AG2974" s="67">
        <f>WORKDAY.INTL(AA2974,1,11)+VLOOKUP(V2974,'Branch Wise Work Timelines'!C:G,3,FALSE)</f>
        <v>44889.416666666664</v>
      </c>
      <c r="AH2974" s="69" t="str">
        <f t="shared" ca="1" si="561"/>
        <v>Out of TAT</v>
      </c>
      <c r="AI2974" s="69">
        <f t="shared" ca="1" si="562"/>
        <v>20458</v>
      </c>
      <c r="AJ2974" s="69" t="str">
        <f ca="1">IF(AI2974&lt;0,"0-12",IFERROR(VLOOKUP(AI2974,Breakup[],2,FALSE),"&gt;24"))</f>
        <v>&gt;24</v>
      </c>
      <c r="AK2974" s="69" t="str">
        <f>VLOOKUP(V2974,Master!B:D,3,FALSE)</f>
        <v>South</v>
      </c>
      <c r="AL2974" s="69" t="str">
        <f t="shared" si="563"/>
        <v>Bangalore</v>
      </c>
    </row>
    <row r="2975" spans="1:38">
      <c r="A2975" s="13" t="s">
        <v>6265</v>
      </c>
      <c r="B2975" s="54">
        <v>44701.725918321798</v>
      </c>
      <c r="C2975" s="13" t="s">
        <v>89</v>
      </c>
      <c r="D2975" s="13">
        <v>1963</v>
      </c>
      <c r="E2975" s="13" t="s">
        <v>6266</v>
      </c>
      <c r="F2975" s="13" t="s">
        <v>15</v>
      </c>
      <c r="G2975" s="14">
        <v>1653051039986</v>
      </c>
      <c r="H2975" s="55">
        <v>0.55712962962962997</v>
      </c>
      <c r="I2975" s="33">
        <v>44881.557129629597</v>
      </c>
      <c r="J2975" s="58">
        <v>44881</v>
      </c>
      <c r="K2975" s="13" t="s">
        <v>213</v>
      </c>
      <c r="L2975" s="13" t="s">
        <v>30</v>
      </c>
      <c r="M2975" s="13" t="s">
        <v>214</v>
      </c>
      <c r="N2975" s="13" t="s">
        <v>215</v>
      </c>
      <c r="O2975" s="33" t="s">
        <v>38</v>
      </c>
      <c r="P2975" s="58" t="s">
        <v>38</v>
      </c>
      <c r="Q2975" s="33" t="s">
        <v>207</v>
      </c>
      <c r="R2975" s="14" t="s">
        <v>38</v>
      </c>
      <c r="S2975" s="13" t="s">
        <v>216</v>
      </c>
      <c r="T2975" s="13" t="s">
        <v>217</v>
      </c>
      <c r="U2975" s="33">
        <f t="shared" ca="1" si="552"/>
        <v>45744.56914039352</v>
      </c>
      <c r="V2975" s="13" t="str">
        <f t="shared" si="553"/>
        <v>Bangalore</v>
      </c>
      <c r="W2975" s="13" t="str">
        <f t="shared" si="554"/>
        <v>CLS</v>
      </c>
      <c r="X2975" s="13">
        <f t="shared" si="555"/>
        <v>13</v>
      </c>
      <c r="Y2975" s="13" t="str">
        <f>IFERROR(VLOOKUP(C2975,ReceivingTeam[],2,FALSE),"HelpDesk")</f>
        <v>Branch office</v>
      </c>
      <c r="Z2975" s="67">
        <f t="shared" si="556"/>
        <v>44882.057129629597</v>
      </c>
      <c r="AA2975" s="68">
        <f t="shared" si="557"/>
        <v>44881</v>
      </c>
      <c r="AB2975" s="69" t="b">
        <f t="shared" si="558"/>
        <v>1</v>
      </c>
      <c r="AC2975" s="70">
        <f t="shared" si="559"/>
        <v>0.5</v>
      </c>
      <c r="AD2975" s="67">
        <f t="shared" si="560"/>
        <v>44882.057129629597</v>
      </c>
      <c r="AE2975" s="67">
        <f>VLOOKUP(V2975,'Branch Wise Work Timelines'!C:G,3,FALSE)+AA2975</f>
        <v>44881.416666666664</v>
      </c>
      <c r="AF2975" s="67">
        <f>IF(V2975="Bangalore",VLOOKUP(V2975,'Branch Wise Work Timelines'!C:G,4,FALSE)+AA2975+1,IF(V2975="Mumbai",VLOOKUP(V2975,'Branch Wise Work Timelines'!C:G,4,FALSE)+AA2975+1,VLOOKUP(V2975,'Branch Wise Work Timelines'!C:G,4,FALSE)+AA2975))</f>
        <v>44882.104166666664</v>
      </c>
      <c r="AG2975" s="67">
        <f>WORKDAY.INTL(AA2975,1,11)+VLOOKUP(V2975,'Branch Wise Work Timelines'!C:G,3,FALSE)</f>
        <v>44882.416666666664</v>
      </c>
      <c r="AH2975" s="69" t="str">
        <f t="shared" ca="1" si="561"/>
        <v>Out of TAT</v>
      </c>
      <c r="AI2975" s="69">
        <f t="shared" ca="1" si="562"/>
        <v>20701</v>
      </c>
      <c r="AJ2975" s="69" t="str">
        <f ca="1">IF(AI2975&lt;0,"0-12",IFERROR(VLOOKUP(AI2975,Breakup[],2,FALSE),"&gt;24"))</f>
        <v>&gt;24</v>
      </c>
      <c r="AK2975" s="69" t="str">
        <f>VLOOKUP(V2975,Master!B:D,3,FALSE)</f>
        <v>South</v>
      </c>
      <c r="AL2975" s="69" t="str">
        <f t="shared" si="563"/>
        <v>Bangalore-CLS</v>
      </c>
    </row>
    <row r="2976" spans="1:38">
      <c r="A2976" s="13" t="s">
        <v>6267</v>
      </c>
      <c r="B2976" s="54">
        <v>44701.726052696802</v>
      </c>
      <c r="C2976" s="13" t="s">
        <v>235</v>
      </c>
      <c r="D2976" s="13">
        <v>1659</v>
      </c>
      <c r="E2976" s="13" t="s">
        <v>6268</v>
      </c>
      <c r="F2976" s="13" t="s">
        <v>15</v>
      </c>
      <c r="G2976" s="14">
        <v>1653053249969</v>
      </c>
      <c r="H2976" s="55">
        <v>0.79813657407407401</v>
      </c>
      <c r="I2976" s="33">
        <v>44886.7981365741</v>
      </c>
      <c r="J2976" s="58">
        <v>44886</v>
      </c>
      <c r="K2976" s="13" t="s">
        <v>213</v>
      </c>
      <c r="L2976" s="13" t="s">
        <v>30</v>
      </c>
      <c r="M2976" s="13" t="s">
        <v>214</v>
      </c>
      <c r="N2976" s="13" t="s">
        <v>215</v>
      </c>
      <c r="O2976" s="33" t="s">
        <v>38</v>
      </c>
      <c r="P2976" s="58" t="s">
        <v>38</v>
      </c>
      <c r="Q2976" s="33" t="s">
        <v>207</v>
      </c>
      <c r="R2976" s="14" t="s">
        <v>38</v>
      </c>
      <c r="S2976" s="13" t="s">
        <v>216</v>
      </c>
      <c r="T2976" s="13" t="s">
        <v>217</v>
      </c>
      <c r="U2976" s="33">
        <f t="shared" ca="1" si="552"/>
        <v>45744.56914039352</v>
      </c>
      <c r="V2976" s="13" t="str">
        <f t="shared" si="553"/>
        <v>Bangalore</v>
      </c>
      <c r="W2976" s="13" t="str">
        <f t="shared" si="554"/>
        <v>CLS</v>
      </c>
      <c r="X2976" s="13">
        <f t="shared" si="555"/>
        <v>19</v>
      </c>
      <c r="Y2976" s="13" t="str">
        <f>IFERROR(VLOOKUP(C2976,ReceivingTeam[],2,FALSE),"HelpDesk")</f>
        <v>HelpDesk</v>
      </c>
      <c r="Z2976" s="67">
        <f t="shared" si="556"/>
        <v>44887.6106365741</v>
      </c>
      <c r="AA2976" s="68">
        <f t="shared" si="557"/>
        <v>44886</v>
      </c>
      <c r="AB2976" s="69" t="b">
        <f t="shared" si="558"/>
        <v>1</v>
      </c>
      <c r="AC2976" s="70">
        <f t="shared" si="559"/>
        <v>0.5</v>
      </c>
      <c r="AD2976" s="67">
        <f t="shared" si="560"/>
        <v>44887.6106365741</v>
      </c>
      <c r="AE2976" s="67">
        <f>VLOOKUP(V2976,'Branch Wise Work Timelines'!C:G,3,FALSE)+AA2976</f>
        <v>44886.416666666664</v>
      </c>
      <c r="AF2976" s="67">
        <f>IF(V2976="Bangalore",VLOOKUP(V2976,'Branch Wise Work Timelines'!C:G,4,FALSE)+AA2976+1,IF(V2976="Mumbai",VLOOKUP(V2976,'Branch Wise Work Timelines'!C:G,4,FALSE)+AA2976+1,VLOOKUP(V2976,'Branch Wise Work Timelines'!C:G,4,FALSE)+AA2976))</f>
        <v>44887.104166666664</v>
      </c>
      <c r="AG2976" s="67">
        <f>WORKDAY.INTL(AA2976,1,11)+VLOOKUP(V2976,'Branch Wise Work Timelines'!C:G,3,FALSE)</f>
        <v>44887.416666666664</v>
      </c>
      <c r="AH2976" s="69" t="str">
        <f t="shared" ca="1" si="561"/>
        <v>Out of TAT</v>
      </c>
      <c r="AI2976" s="69">
        <f t="shared" ca="1" si="562"/>
        <v>20568</v>
      </c>
      <c r="AJ2976" s="69" t="str">
        <f ca="1">IF(AI2976&lt;0,"0-12",IFERROR(VLOOKUP(AI2976,Breakup[],2,FALSE),"&gt;24"))</f>
        <v>&gt;24</v>
      </c>
      <c r="AK2976" s="69" t="str">
        <f>VLOOKUP(V2976,Master!B:D,3,FALSE)</f>
        <v>South</v>
      </c>
      <c r="AL2976" s="69" t="str">
        <f t="shared" si="563"/>
        <v>Bangalore-CLS</v>
      </c>
    </row>
    <row r="2977" spans="1:38">
      <c r="A2977" s="13" t="s">
        <v>6269</v>
      </c>
      <c r="B2977" s="54">
        <v>44701.726394756901</v>
      </c>
      <c r="C2977" s="13" t="s">
        <v>133</v>
      </c>
      <c r="D2977" s="13">
        <v>1833</v>
      </c>
      <c r="E2977" s="13" t="s">
        <v>6270</v>
      </c>
      <c r="F2977" s="13" t="s">
        <v>33</v>
      </c>
      <c r="G2977" s="14">
        <v>1653048537212</v>
      </c>
      <c r="H2977" s="55">
        <v>0.85601851851851896</v>
      </c>
      <c r="I2977" s="33">
        <v>44881.856018518498</v>
      </c>
      <c r="J2977" s="58">
        <v>44881</v>
      </c>
      <c r="K2977" s="13" t="s">
        <v>257</v>
      </c>
      <c r="L2977" s="13" t="s">
        <v>72</v>
      </c>
      <c r="M2977" s="13" t="s">
        <v>286</v>
      </c>
      <c r="N2977" s="13" t="s">
        <v>215</v>
      </c>
      <c r="O2977" s="33" t="s">
        <v>38</v>
      </c>
      <c r="P2977" s="58" t="s">
        <v>38</v>
      </c>
      <c r="Q2977" s="33" t="s">
        <v>207</v>
      </c>
      <c r="R2977" s="14" t="s">
        <v>38</v>
      </c>
      <c r="S2977" s="13" t="s">
        <v>208</v>
      </c>
      <c r="T2977" s="13" t="s">
        <v>209</v>
      </c>
      <c r="U2977" s="33">
        <f t="shared" ca="1" si="552"/>
        <v>45744.56914039352</v>
      </c>
      <c r="V2977" s="13" t="str">
        <f t="shared" si="553"/>
        <v>Pune</v>
      </c>
      <c r="W2977" s="13" t="str">
        <f t="shared" si="554"/>
        <v>RI</v>
      </c>
      <c r="X2977" s="13">
        <f t="shared" si="555"/>
        <v>20</v>
      </c>
      <c r="Y2977" s="13" t="str">
        <f>IFERROR(VLOOKUP(C2977,ReceivingTeam[],2,FALSE),"HelpDesk")</f>
        <v>Branch office</v>
      </c>
      <c r="Z2977" s="67">
        <f t="shared" si="556"/>
        <v>44882.981018518498</v>
      </c>
      <c r="AA2977" s="68">
        <f t="shared" si="557"/>
        <v>44881</v>
      </c>
      <c r="AB2977" s="69" t="b">
        <f t="shared" si="558"/>
        <v>1</v>
      </c>
      <c r="AC2977" s="70">
        <f t="shared" si="559"/>
        <v>0.5</v>
      </c>
      <c r="AD2977" s="67">
        <f t="shared" si="560"/>
        <v>44882.981018518498</v>
      </c>
      <c r="AE2977" s="67">
        <f>VLOOKUP(V2977,'Branch Wise Work Timelines'!C:G,3,FALSE)+AA2977</f>
        <v>44881.395833333336</v>
      </c>
      <c r="AF2977" s="67">
        <f>IF(V2977="Bangalore",VLOOKUP(V2977,'Branch Wise Work Timelines'!C:G,4,FALSE)+AA2977+1,IF(V2977="Mumbai",VLOOKUP(V2977,'Branch Wise Work Timelines'!C:G,4,FALSE)+AA2977+1,VLOOKUP(V2977,'Branch Wise Work Timelines'!C:G,4,FALSE)+AA2977))</f>
        <v>44881.770833333336</v>
      </c>
      <c r="AG2977" s="67">
        <f>WORKDAY.INTL(AA2977,1,11)+VLOOKUP(V2977,'Branch Wise Work Timelines'!C:G,3,FALSE)</f>
        <v>44882.395833333336</v>
      </c>
      <c r="AH2977" s="69" t="str">
        <f t="shared" ca="1" si="561"/>
        <v>Out of TAT</v>
      </c>
      <c r="AI2977" s="69">
        <f t="shared" ca="1" si="562"/>
        <v>20679</v>
      </c>
      <c r="AJ2977" s="69" t="str">
        <f ca="1">IF(AI2977&lt;0,"0-12",IFERROR(VLOOKUP(AI2977,Breakup[],2,FALSE),"&gt;24"))</f>
        <v>&gt;24</v>
      </c>
      <c r="AK2977" s="69" t="str">
        <f>VLOOKUP(V2977,Master!B:D,3,FALSE)</f>
        <v>West</v>
      </c>
      <c r="AL2977" s="69" t="str">
        <f t="shared" si="563"/>
        <v>Pune</v>
      </c>
    </row>
    <row r="2978" spans="1:38">
      <c r="A2978" s="13" t="s">
        <v>6271</v>
      </c>
      <c r="B2978" s="54">
        <v>44701.750433564797</v>
      </c>
      <c r="C2978" s="13" t="s">
        <v>211</v>
      </c>
      <c r="D2978" s="13">
        <v>1854</v>
      </c>
      <c r="E2978" s="13" t="s">
        <v>6272</v>
      </c>
      <c r="F2978" s="13" t="s">
        <v>15</v>
      </c>
      <c r="G2978" s="14">
        <v>1653053249969</v>
      </c>
      <c r="H2978" s="55">
        <v>0.614143518518519</v>
      </c>
      <c r="I2978" s="33">
        <v>44889.614143518498</v>
      </c>
      <c r="J2978" s="58">
        <v>44889</v>
      </c>
      <c r="K2978" s="13" t="s">
        <v>213</v>
      </c>
      <c r="L2978" s="13" t="s">
        <v>30</v>
      </c>
      <c r="M2978" s="13" t="s">
        <v>214</v>
      </c>
      <c r="N2978" s="13" t="s">
        <v>215</v>
      </c>
      <c r="O2978" s="33" t="s">
        <v>38</v>
      </c>
      <c r="P2978" s="58" t="s">
        <v>38</v>
      </c>
      <c r="Q2978" s="33" t="s">
        <v>207</v>
      </c>
      <c r="R2978" s="14" t="s">
        <v>38</v>
      </c>
      <c r="S2978" s="13" t="s">
        <v>216</v>
      </c>
      <c r="T2978" s="13" t="s">
        <v>217</v>
      </c>
      <c r="U2978" s="33">
        <f t="shared" ca="1" si="552"/>
        <v>45744.56914039352</v>
      </c>
      <c r="V2978" s="13" t="str">
        <f t="shared" si="553"/>
        <v>Bangalore</v>
      </c>
      <c r="W2978" s="13" t="str">
        <f t="shared" si="554"/>
        <v>CLS</v>
      </c>
      <c r="X2978" s="13">
        <f t="shared" si="555"/>
        <v>14</v>
      </c>
      <c r="Y2978" s="13" t="str">
        <f>IFERROR(VLOOKUP(C2978,ReceivingTeam[],2,FALSE),"HelpDesk")</f>
        <v>HelpDesk</v>
      </c>
      <c r="Z2978" s="67">
        <f t="shared" si="556"/>
        <v>44890.426643518498</v>
      </c>
      <c r="AA2978" s="68">
        <f t="shared" si="557"/>
        <v>44889</v>
      </c>
      <c r="AB2978" s="69" t="b">
        <f t="shared" si="558"/>
        <v>1</v>
      </c>
      <c r="AC2978" s="70">
        <f t="shared" si="559"/>
        <v>0.5</v>
      </c>
      <c r="AD2978" s="67">
        <f t="shared" si="560"/>
        <v>44890.426643518498</v>
      </c>
      <c r="AE2978" s="67">
        <f>VLOOKUP(V2978,'Branch Wise Work Timelines'!C:G,3,FALSE)+AA2978</f>
        <v>44889.416666666664</v>
      </c>
      <c r="AF2978" s="67">
        <f>IF(V2978="Bangalore",VLOOKUP(V2978,'Branch Wise Work Timelines'!C:G,4,FALSE)+AA2978+1,IF(V2978="Mumbai",VLOOKUP(V2978,'Branch Wise Work Timelines'!C:G,4,FALSE)+AA2978+1,VLOOKUP(V2978,'Branch Wise Work Timelines'!C:G,4,FALSE)+AA2978))</f>
        <v>44890.104166666664</v>
      </c>
      <c r="AG2978" s="67">
        <f>WORKDAY.INTL(AA2978,1,11)+VLOOKUP(V2978,'Branch Wise Work Timelines'!C:G,3,FALSE)</f>
        <v>44890.416666666664</v>
      </c>
      <c r="AH2978" s="69" t="str">
        <f t="shared" ca="1" si="561"/>
        <v>Out of TAT</v>
      </c>
      <c r="AI2978" s="69">
        <f t="shared" ca="1" si="562"/>
        <v>20500</v>
      </c>
      <c r="AJ2978" s="69" t="str">
        <f ca="1">IF(AI2978&lt;0,"0-12",IFERROR(VLOOKUP(AI2978,Breakup[],2,FALSE),"&gt;24"))</f>
        <v>&gt;24</v>
      </c>
      <c r="AK2978" s="69" t="str">
        <f>VLOOKUP(V2978,Master!B:D,3,FALSE)</f>
        <v>South</v>
      </c>
      <c r="AL2978" s="69" t="str">
        <f t="shared" si="563"/>
        <v>Bangalore-CLS</v>
      </c>
    </row>
    <row r="2979" spans="1:38">
      <c r="A2979" s="13" t="s">
        <v>6273</v>
      </c>
      <c r="B2979" s="54">
        <v>44701.665879363398</v>
      </c>
      <c r="C2979" s="13" t="s">
        <v>1342</v>
      </c>
      <c r="D2979" s="13">
        <v>1670</v>
      </c>
      <c r="E2979" s="13" t="s">
        <v>6274</v>
      </c>
      <c r="F2979" s="13" t="s">
        <v>15</v>
      </c>
      <c r="G2979" s="14">
        <v>1653049223395</v>
      </c>
      <c r="H2979" s="55">
        <v>8.7939814814814804E-2</v>
      </c>
      <c r="I2979" s="33">
        <v>44890.087939814803</v>
      </c>
      <c r="J2979" s="58">
        <v>44890</v>
      </c>
      <c r="K2979" s="13" t="s">
        <v>213</v>
      </c>
      <c r="L2979" s="13" t="s">
        <v>30</v>
      </c>
      <c r="M2979" s="13" t="s">
        <v>214</v>
      </c>
      <c r="N2979" s="13" t="s">
        <v>215</v>
      </c>
      <c r="O2979" s="33" t="s">
        <v>38</v>
      </c>
      <c r="P2979" s="58" t="s">
        <v>38</v>
      </c>
      <c r="Q2979" s="33" t="s">
        <v>207</v>
      </c>
      <c r="R2979" s="14" t="s">
        <v>38</v>
      </c>
      <c r="S2979" s="13" t="s">
        <v>216</v>
      </c>
      <c r="T2979" s="13" t="s">
        <v>217</v>
      </c>
      <c r="U2979" s="33">
        <f t="shared" ca="1" si="552"/>
        <v>45744.56914039352</v>
      </c>
      <c r="V2979" s="13" t="str">
        <f t="shared" si="553"/>
        <v>Bangalore</v>
      </c>
      <c r="W2979" s="13" t="str">
        <f t="shared" si="554"/>
        <v>CLS</v>
      </c>
      <c r="X2979" s="13">
        <f t="shared" si="555"/>
        <v>2</v>
      </c>
      <c r="Y2979" s="13" t="str">
        <f>IFERROR(VLOOKUP(C2979,ReceivingTeam[],2,FALSE),"HelpDesk")</f>
        <v>HelpDesk</v>
      </c>
      <c r="Z2979" s="67">
        <f t="shared" si="556"/>
        <v>44890.916666666664</v>
      </c>
      <c r="AA2979" s="68">
        <f t="shared" si="557"/>
        <v>44890</v>
      </c>
      <c r="AB2979" s="69" t="b">
        <f t="shared" si="558"/>
        <v>1</v>
      </c>
      <c r="AC2979" s="70">
        <f t="shared" si="559"/>
        <v>0.5</v>
      </c>
      <c r="AD2979" s="67">
        <f t="shared" si="560"/>
        <v>44890.916666666664</v>
      </c>
      <c r="AE2979" s="67">
        <f>VLOOKUP(V2979,'Branch Wise Work Timelines'!C:G,3,FALSE)+AA2979</f>
        <v>44890.416666666664</v>
      </c>
      <c r="AF2979" s="67">
        <f>IF(V2979="Bangalore",VLOOKUP(V2979,'Branch Wise Work Timelines'!C:G,4,FALSE)+AA2979+1,IF(V2979="Mumbai",VLOOKUP(V2979,'Branch Wise Work Timelines'!C:G,4,FALSE)+AA2979+1,VLOOKUP(V2979,'Branch Wise Work Timelines'!C:G,4,FALSE)+AA2979))</f>
        <v>44891.104166666664</v>
      </c>
      <c r="AG2979" s="67">
        <f>WORKDAY.INTL(AA2979,1,11)+VLOOKUP(V2979,'Branch Wise Work Timelines'!C:G,3,FALSE)</f>
        <v>44891.416666666664</v>
      </c>
      <c r="AH2979" s="69" t="str">
        <f t="shared" ca="1" si="561"/>
        <v>Out of TAT</v>
      </c>
      <c r="AI2979" s="69">
        <f t="shared" ca="1" si="562"/>
        <v>20488</v>
      </c>
      <c r="AJ2979" s="69" t="str">
        <f ca="1">IF(AI2979&lt;0,"0-12",IFERROR(VLOOKUP(AI2979,Breakup[],2,FALSE),"&gt;24"))</f>
        <v>&gt;24</v>
      </c>
      <c r="AK2979" s="69" t="str">
        <f>VLOOKUP(V2979,Master!B:D,3,FALSE)</f>
        <v>South</v>
      </c>
      <c r="AL2979" s="69" t="str">
        <f t="shared" si="563"/>
        <v>Bangalore-CLS</v>
      </c>
    </row>
    <row r="2980" spans="1:38">
      <c r="A2980" s="13" t="s">
        <v>6275</v>
      </c>
      <c r="B2980" s="54">
        <v>44701.670697604197</v>
      </c>
      <c r="C2980" s="13" t="s">
        <v>227</v>
      </c>
      <c r="D2980" s="13">
        <v>1545</v>
      </c>
      <c r="E2980" s="13" t="s">
        <v>6276</v>
      </c>
      <c r="F2980" s="13" t="s">
        <v>15</v>
      </c>
      <c r="G2980" s="14">
        <v>1653049223395</v>
      </c>
      <c r="H2980" s="55">
        <v>8.7893518518518496E-2</v>
      </c>
      <c r="I2980" s="33">
        <v>44890.087893518503</v>
      </c>
      <c r="J2980" s="58">
        <v>44890</v>
      </c>
      <c r="K2980" s="13" t="s">
        <v>213</v>
      </c>
      <c r="L2980" s="13" t="s">
        <v>30</v>
      </c>
      <c r="M2980" s="13" t="s">
        <v>214</v>
      </c>
      <c r="N2980" s="13" t="s">
        <v>215</v>
      </c>
      <c r="O2980" s="33" t="s">
        <v>38</v>
      </c>
      <c r="P2980" s="58" t="s">
        <v>38</v>
      </c>
      <c r="Q2980" s="33" t="s">
        <v>207</v>
      </c>
      <c r="R2980" s="14" t="s">
        <v>38</v>
      </c>
      <c r="S2980" s="13" t="s">
        <v>216</v>
      </c>
      <c r="T2980" s="13" t="s">
        <v>217</v>
      </c>
      <c r="U2980" s="33">
        <f t="shared" ca="1" si="552"/>
        <v>45744.56914039352</v>
      </c>
      <c r="V2980" s="13" t="str">
        <f t="shared" si="553"/>
        <v>Bangalore</v>
      </c>
      <c r="W2980" s="13" t="str">
        <f t="shared" si="554"/>
        <v>CLS</v>
      </c>
      <c r="X2980" s="13">
        <f t="shared" si="555"/>
        <v>2</v>
      </c>
      <c r="Y2980" s="13" t="str">
        <f>IFERROR(VLOOKUP(C2980,ReceivingTeam[],2,FALSE),"HelpDesk")</f>
        <v>HelpDesk</v>
      </c>
      <c r="Z2980" s="67">
        <f t="shared" si="556"/>
        <v>44890.916666666664</v>
      </c>
      <c r="AA2980" s="68">
        <f t="shared" si="557"/>
        <v>44890</v>
      </c>
      <c r="AB2980" s="69" t="b">
        <f t="shared" si="558"/>
        <v>1</v>
      </c>
      <c r="AC2980" s="70">
        <f t="shared" si="559"/>
        <v>0.5</v>
      </c>
      <c r="AD2980" s="67">
        <f t="shared" si="560"/>
        <v>44890.916666666664</v>
      </c>
      <c r="AE2980" s="67">
        <f>VLOOKUP(V2980,'Branch Wise Work Timelines'!C:G,3,FALSE)+AA2980</f>
        <v>44890.416666666664</v>
      </c>
      <c r="AF2980" s="67">
        <f>IF(V2980="Bangalore",VLOOKUP(V2980,'Branch Wise Work Timelines'!C:G,4,FALSE)+AA2980+1,IF(V2980="Mumbai",VLOOKUP(V2980,'Branch Wise Work Timelines'!C:G,4,FALSE)+AA2980+1,VLOOKUP(V2980,'Branch Wise Work Timelines'!C:G,4,FALSE)+AA2980))</f>
        <v>44891.104166666664</v>
      </c>
      <c r="AG2980" s="67">
        <f>WORKDAY.INTL(AA2980,1,11)+VLOOKUP(V2980,'Branch Wise Work Timelines'!C:G,3,FALSE)</f>
        <v>44891.416666666664</v>
      </c>
      <c r="AH2980" s="69" t="str">
        <f t="shared" ca="1" si="561"/>
        <v>Out of TAT</v>
      </c>
      <c r="AI2980" s="69">
        <f t="shared" ca="1" si="562"/>
        <v>20488</v>
      </c>
      <c r="AJ2980" s="69" t="str">
        <f ca="1">IF(AI2980&lt;0,"0-12",IFERROR(VLOOKUP(AI2980,Breakup[],2,FALSE),"&gt;24"))</f>
        <v>&gt;24</v>
      </c>
      <c r="AK2980" s="69" t="str">
        <f>VLOOKUP(V2980,Master!B:D,3,FALSE)</f>
        <v>South</v>
      </c>
      <c r="AL2980" s="69" t="str">
        <f t="shared" si="563"/>
        <v>Bangalore-CLS</v>
      </c>
    </row>
    <row r="2981" spans="1:38">
      <c r="A2981" s="13" t="s">
        <v>6277</v>
      </c>
      <c r="B2981" s="54">
        <v>44701.701270833299</v>
      </c>
      <c r="C2981" s="13" t="s">
        <v>583</v>
      </c>
      <c r="D2981" s="13">
        <v>955</v>
      </c>
      <c r="E2981" s="13" t="s">
        <v>6278</v>
      </c>
      <c r="F2981" s="13" t="s">
        <v>15</v>
      </c>
      <c r="G2981" s="14">
        <v>1653049223395</v>
      </c>
      <c r="H2981" s="55">
        <v>0.93976851851851895</v>
      </c>
      <c r="I2981" s="33">
        <v>44889.939768518503</v>
      </c>
      <c r="J2981" s="58">
        <v>44889</v>
      </c>
      <c r="K2981" s="13" t="s">
        <v>213</v>
      </c>
      <c r="L2981" s="13" t="s">
        <v>30</v>
      </c>
      <c r="M2981" s="13" t="s">
        <v>214</v>
      </c>
      <c r="N2981" s="13" t="s">
        <v>215</v>
      </c>
      <c r="O2981" s="33" t="s">
        <v>38</v>
      </c>
      <c r="P2981" s="58" t="s">
        <v>38</v>
      </c>
      <c r="Q2981" s="33" t="s">
        <v>207</v>
      </c>
      <c r="R2981" s="14" t="s">
        <v>38</v>
      </c>
      <c r="S2981" s="13" t="s">
        <v>216</v>
      </c>
      <c r="T2981" s="13" t="s">
        <v>217</v>
      </c>
      <c r="U2981" s="33">
        <f t="shared" ca="1" si="552"/>
        <v>45744.56914039352</v>
      </c>
      <c r="V2981" s="13" t="str">
        <f t="shared" si="553"/>
        <v>Bangalore</v>
      </c>
      <c r="W2981" s="13" t="str">
        <f t="shared" si="554"/>
        <v>CLS</v>
      </c>
      <c r="X2981" s="13">
        <f t="shared" si="555"/>
        <v>22</v>
      </c>
      <c r="Y2981" s="13" t="str">
        <f>IFERROR(VLOOKUP(C2981,ReceivingTeam[],2,FALSE),"HelpDesk")</f>
        <v>HelpDesk</v>
      </c>
      <c r="Z2981" s="67">
        <f t="shared" si="556"/>
        <v>44890.752268518503</v>
      </c>
      <c r="AA2981" s="68">
        <f t="shared" si="557"/>
        <v>44889</v>
      </c>
      <c r="AB2981" s="69" t="b">
        <f t="shared" si="558"/>
        <v>1</v>
      </c>
      <c r="AC2981" s="70">
        <f t="shared" si="559"/>
        <v>0.5</v>
      </c>
      <c r="AD2981" s="67">
        <f t="shared" si="560"/>
        <v>44890.752268518503</v>
      </c>
      <c r="AE2981" s="67">
        <f>VLOOKUP(V2981,'Branch Wise Work Timelines'!C:G,3,FALSE)+AA2981</f>
        <v>44889.416666666664</v>
      </c>
      <c r="AF2981" s="67">
        <f>IF(V2981="Bangalore",VLOOKUP(V2981,'Branch Wise Work Timelines'!C:G,4,FALSE)+AA2981+1,IF(V2981="Mumbai",VLOOKUP(V2981,'Branch Wise Work Timelines'!C:G,4,FALSE)+AA2981+1,VLOOKUP(V2981,'Branch Wise Work Timelines'!C:G,4,FALSE)+AA2981))</f>
        <v>44890.104166666664</v>
      </c>
      <c r="AG2981" s="67">
        <f>WORKDAY.INTL(AA2981,1,11)+VLOOKUP(V2981,'Branch Wise Work Timelines'!C:G,3,FALSE)</f>
        <v>44890.416666666664</v>
      </c>
      <c r="AH2981" s="69" t="str">
        <f t="shared" ca="1" si="561"/>
        <v>Out of TAT</v>
      </c>
      <c r="AI2981" s="69">
        <f t="shared" ca="1" si="562"/>
        <v>20492</v>
      </c>
      <c r="AJ2981" s="69" t="str">
        <f ca="1">IF(AI2981&lt;0,"0-12",IFERROR(VLOOKUP(AI2981,Breakup[],2,FALSE),"&gt;24"))</f>
        <v>&gt;24</v>
      </c>
      <c r="AK2981" s="69" t="str">
        <f>VLOOKUP(V2981,Master!B:D,3,FALSE)</f>
        <v>South</v>
      </c>
      <c r="AL2981" s="69" t="str">
        <f t="shared" si="563"/>
        <v>Bangalore-CLS</v>
      </c>
    </row>
    <row r="2982" spans="1:38">
      <c r="A2982" s="13" t="s">
        <v>6279</v>
      </c>
      <c r="B2982" s="54">
        <v>44701.838563044003</v>
      </c>
      <c r="C2982" s="13" t="s">
        <v>1232</v>
      </c>
      <c r="D2982" s="13">
        <v>1921</v>
      </c>
      <c r="E2982" s="13" t="s">
        <v>6280</v>
      </c>
      <c r="F2982" s="13" t="s">
        <v>33</v>
      </c>
      <c r="G2982" s="14">
        <v>1653058269490</v>
      </c>
      <c r="H2982" s="55">
        <v>0.76790509259259299</v>
      </c>
      <c r="I2982" s="33">
        <v>44890.767905092602</v>
      </c>
      <c r="J2982" s="58">
        <v>44890</v>
      </c>
      <c r="K2982" s="13" t="s">
        <v>213</v>
      </c>
      <c r="L2982" s="13" t="s">
        <v>30</v>
      </c>
      <c r="M2982" s="13" t="s">
        <v>282</v>
      </c>
      <c r="N2982" s="13" t="s">
        <v>215</v>
      </c>
      <c r="O2982" s="33" t="s">
        <v>38</v>
      </c>
      <c r="P2982" s="58" t="s">
        <v>38</v>
      </c>
      <c r="Q2982" s="33" t="s">
        <v>207</v>
      </c>
      <c r="R2982" s="14" t="s">
        <v>38</v>
      </c>
      <c r="S2982" s="13" t="s">
        <v>216</v>
      </c>
      <c r="T2982" s="13" t="s">
        <v>217</v>
      </c>
      <c r="U2982" s="33">
        <f t="shared" ca="1" si="552"/>
        <v>45744.56914039352</v>
      </c>
      <c r="V2982" s="13" t="str">
        <f t="shared" si="553"/>
        <v>Bangalore</v>
      </c>
      <c r="W2982" s="13" t="str">
        <f t="shared" si="554"/>
        <v>RI</v>
      </c>
      <c r="X2982" s="13">
        <f t="shared" si="555"/>
        <v>18</v>
      </c>
      <c r="Y2982" s="13" t="str">
        <f>IFERROR(VLOOKUP(C2982,ReceivingTeam[],2,FALSE),"HelpDesk")</f>
        <v>HelpDesk</v>
      </c>
      <c r="Z2982" s="67">
        <f t="shared" si="556"/>
        <v>44891.580405092602</v>
      </c>
      <c r="AA2982" s="68">
        <f t="shared" si="557"/>
        <v>44890</v>
      </c>
      <c r="AB2982" s="69" t="b">
        <f t="shared" si="558"/>
        <v>1</v>
      </c>
      <c r="AC2982" s="70">
        <f t="shared" si="559"/>
        <v>0.5</v>
      </c>
      <c r="AD2982" s="67">
        <f t="shared" si="560"/>
        <v>44891.580405092602</v>
      </c>
      <c r="AE2982" s="67">
        <f>VLOOKUP(V2982,'Branch Wise Work Timelines'!C:G,3,FALSE)+AA2982</f>
        <v>44890.416666666664</v>
      </c>
      <c r="AF2982" s="67">
        <f>IF(V2982="Bangalore",VLOOKUP(V2982,'Branch Wise Work Timelines'!C:G,4,FALSE)+AA2982+1,IF(V2982="Mumbai",VLOOKUP(V2982,'Branch Wise Work Timelines'!C:G,4,FALSE)+AA2982+1,VLOOKUP(V2982,'Branch Wise Work Timelines'!C:G,4,FALSE)+AA2982))</f>
        <v>44891.104166666664</v>
      </c>
      <c r="AG2982" s="67">
        <f>WORKDAY.INTL(AA2982,1,11)+VLOOKUP(V2982,'Branch Wise Work Timelines'!C:G,3,FALSE)</f>
        <v>44891.416666666664</v>
      </c>
      <c r="AH2982" s="69" t="str">
        <f t="shared" ca="1" si="561"/>
        <v>Out of TAT</v>
      </c>
      <c r="AI2982" s="69">
        <f t="shared" ca="1" si="562"/>
        <v>20472</v>
      </c>
      <c r="AJ2982" s="69" t="str">
        <f ca="1">IF(AI2982&lt;0,"0-12",IFERROR(VLOOKUP(AI2982,Breakup[],2,FALSE),"&gt;24"))</f>
        <v>&gt;24</v>
      </c>
      <c r="AK2982" s="69" t="str">
        <f>VLOOKUP(V2982,Master!B:D,3,FALSE)</f>
        <v>South</v>
      </c>
      <c r="AL2982" s="69" t="str">
        <f t="shared" si="563"/>
        <v>Bangalore</v>
      </c>
    </row>
    <row r="2983" spans="1:38">
      <c r="A2983" s="13" t="s">
        <v>6281</v>
      </c>
      <c r="B2983" s="54">
        <v>44701.710823958303</v>
      </c>
      <c r="C2983" s="13" t="s">
        <v>243</v>
      </c>
      <c r="D2983" s="13">
        <v>1278</v>
      </c>
      <c r="E2983" s="13" t="s">
        <v>6282</v>
      </c>
      <c r="F2983" s="13" t="s">
        <v>15</v>
      </c>
      <c r="G2983" s="14">
        <v>1653053249969</v>
      </c>
      <c r="H2983" s="55">
        <v>0.82409722222222204</v>
      </c>
      <c r="I2983" s="33">
        <v>44891.824097222197</v>
      </c>
      <c r="J2983" s="58">
        <v>44891</v>
      </c>
      <c r="K2983" s="13" t="s">
        <v>213</v>
      </c>
      <c r="L2983" s="13" t="s">
        <v>30</v>
      </c>
      <c r="M2983" s="13" t="s">
        <v>214</v>
      </c>
      <c r="N2983" s="13" t="s">
        <v>215</v>
      </c>
      <c r="O2983" s="33">
        <v>44891.205474536997</v>
      </c>
      <c r="P2983" s="58">
        <v>44891</v>
      </c>
      <c r="Q2983" s="33" t="s">
        <v>237</v>
      </c>
      <c r="R2983" s="14">
        <v>176</v>
      </c>
      <c r="S2983" s="13" t="s">
        <v>216</v>
      </c>
      <c r="T2983" s="13" t="s">
        <v>217</v>
      </c>
      <c r="U2983" s="33">
        <f t="shared" ca="1" si="552"/>
        <v>45744.56914039352</v>
      </c>
      <c r="V2983" s="13" t="str">
        <f t="shared" si="553"/>
        <v>Bangalore</v>
      </c>
      <c r="W2983" s="13" t="str">
        <f t="shared" si="554"/>
        <v>CLS</v>
      </c>
      <c r="X2983" s="13">
        <f t="shared" si="555"/>
        <v>19</v>
      </c>
      <c r="Y2983" s="13" t="str">
        <f>IFERROR(VLOOKUP(C2983,ReceivingTeam[],2,FALSE),"HelpDesk")</f>
        <v>HelpDesk</v>
      </c>
      <c r="Z2983" s="67">
        <f t="shared" si="556"/>
        <v>44893.636597222197</v>
      </c>
      <c r="AA2983" s="68">
        <f t="shared" si="557"/>
        <v>44891</v>
      </c>
      <c r="AB2983" s="69" t="b">
        <f t="shared" si="558"/>
        <v>1</v>
      </c>
      <c r="AC2983" s="70">
        <f t="shared" si="559"/>
        <v>0.5</v>
      </c>
      <c r="AD2983" s="67">
        <f t="shared" si="560"/>
        <v>44893.636597222197</v>
      </c>
      <c r="AE2983" s="67">
        <f>VLOOKUP(V2983,'Branch Wise Work Timelines'!C:G,3,FALSE)+AA2983</f>
        <v>44891.416666666664</v>
      </c>
      <c r="AF2983" s="67">
        <f>IF(V2983="Bangalore",VLOOKUP(V2983,'Branch Wise Work Timelines'!C:G,4,FALSE)+AA2983+1,IF(V2983="Mumbai",VLOOKUP(V2983,'Branch Wise Work Timelines'!C:G,4,FALSE)+AA2983+1,VLOOKUP(V2983,'Branch Wise Work Timelines'!C:G,4,FALSE)+AA2983))</f>
        <v>44892.104166666664</v>
      </c>
      <c r="AG2983" s="67">
        <f>WORKDAY.INTL(AA2983,1,11)+VLOOKUP(V2983,'Branch Wise Work Timelines'!C:G,3,FALSE)</f>
        <v>44893.416666666664</v>
      </c>
      <c r="AH2983" s="69" t="str">
        <f t="shared" si="561"/>
        <v>Met</v>
      </c>
      <c r="AI2983" s="69">
        <f t="shared" ca="1" si="562"/>
        <v>20423</v>
      </c>
      <c r="AJ2983" s="69" t="str">
        <f ca="1">IF(AI2983&lt;0,"0-12",IFERROR(VLOOKUP(AI2983,Breakup[],2,FALSE),"&gt;24"))</f>
        <v>&gt;24</v>
      </c>
      <c r="AK2983" s="69" t="str">
        <f>VLOOKUP(V2983,Master!B:D,3,FALSE)</f>
        <v>South</v>
      </c>
      <c r="AL2983" s="69" t="str">
        <f t="shared" si="563"/>
        <v>Bangalore-CLS</v>
      </c>
    </row>
    <row r="2984" spans="1:38">
      <c r="A2984" s="13" t="s">
        <v>6283</v>
      </c>
      <c r="B2984" s="54">
        <v>44701.966111423601</v>
      </c>
      <c r="C2984" s="13" t="s">
        <v>6284</v>
      </c>
      <c r="D2984" s="13">
        <v>1103</v>
      </c>
      <c r="E2984" s="13" t="s">
        <v>6285</v>
      </c>
      <c r="F2984" s="13" t="s">
        <v>33</v>
      </c>
      <c r="G2984" s="14">
        <v>1653069266688</v>
      </c>
      <c r="H2984" s="55">
        <v>3.11458333333333E-2</v>
      </c>
      <c r="I2984" s="33">
        <v>44883.031145833302</v>
      </c>
      <c r="J2984" s="58">
        <v>44883</v>
      </c>
      <c r="K2984" s="13" t="s">
        <v>213</v>
      </c>
      <c r="L2984" s="13" t="s">
        <v>30</v>
      </c>
      <c r="M2984" s="13" t="s">
        <v>147</v>
      </c>
      <c r="N2984" s="13" t="s">
        <v>215</v>
      </c>
      <c r="O2984" s="33" t="s">
        <v>38</v>
      </c>
      <c r="P2984" s="58" t="s">
        <v>38</v>
      </c>
      <c r="Q2984" s="33" t="s">
        <v>207</v>
      </c>
      <c r="R2984" s="14" t="s">
        <v>38</v>
      </c>
      <c r="S2984" s="13" t="s">
        <v>208</v>
      </c>
      <c r="T2984" s="13" t="s">
        <v>209</v>
      </c>
      <c r="U2984" s="33">
        <f t="shared" ca="1" si="552"/>
        <v>45744.56914039352</v>
      </c>
      <c r="V2984" s="13" t="str">
        <f t="shared" si="553"/>
        <v>Bangalore</v>
      </c>
      <c r="W2984" s="13" t="str">
        <f t="shared" si="554"/>
        <v>RI</v>
      </c>
      <c r="X2984" s="13">
        <f t="shared" si="555"/>
        <v>0</v>
      </c>
      <c r="Y2984" s="13" t="str">
        <f>IFERROR(VLOOKUP(C2984,ReceivingTeam[],2,FALSE),"HelpDesk")</f>
        <v>HelpDesk</v>
      </c>
      <c r="Z2984" s="67">
        <f t="shared" si="556"/>
        <v>44883.916666666664</v>
      </c>
      <c r="AA2984" s="68">
        <f t="shared" si="557"/>
        <v>44883</v>
      </c>
      <c r="AB2984" s="69" t="b">
        <f t="shared" si="558"/>
        <v>1</v>
      </c>
      <c r="AC2984" s="70">
        <f t="shared" si="559"/>
        <v>0.5</v>
      </c>
      <c r="AD2984" s="67">
        <f t="shared" si="560"/>
        <v>44883.916666666664</v>
      </c>
      <c r="AE2984" s="67">
        <f>VLOOKUP(V2984,'Branch Wise Work Timelines'!C:G,3,FALSE)+AA2984</f>
        <v>44883.416666666664</v>
      </c>
      <c r="AF2984" s="67">
        <f>IF(V2984="Bangalore",VLOOKUP(V2984,'Branch Wise Work Timelines'!C:G,4,FALSE)+AA2984+1,IF(V2984="Mumbai",VLOOKUP(V2984,'Branch Wise Work Timelines'!C:G,4,FALSE)+AA2984+1,VLOOKUP(V2984,'Branch Wise Work Timelines'!C:G,4,FALSE)+AA2984))</f>
        <v>44884.104166666664</v>
      </c>
      <c r="AG2984" s="67">
        <f>WORKDAY.INTL(AA2984,1,11)+VLOOKUP(V2984,'Branch Wise Work Timelines'!C:G,3,FALSE)</f>
        <v>44884.416666666664</v>
      </c>
      <c r="AH2984" s="69" t="str">
        <f t="shared" ca="1" si="561"/>
        <v>Out of TAT</v>
      </c>
      <c r="AI2984" s="69">
        <f t="shared" ca="1" si="562"/>
        <v>20656</v>
      </c>
      <c r="AJ2984" s="69" t="str">
        <f ca="1">IF(AI2984&lt;0,"0-12",IFERROR(VLOOKUP(AI2984,Breakup[],2,FALSE),"&gt;24"))</f>
        <v>&gt;24</v>
      </c>
      <c r="AK2984" s="69" t="str">
        <f>VLOOKUP(V2984,Master!B:D,3,FALSE)</f>
        <v>South</v>
      </c>
      <c r="AL2984" s="69" t="str">
        <f t="shared" si="563"/>
        <v>Bangalore</v>
      </c>
    </row>
    <row r="2985" spans="1:38">
      <c r="A2985" s="13" t="s">
        <v>6286</v>
      </c>
      <c r="B2985" s="54">
        <v>44701.751848414402</v>
      </c>
      <c r="C2985" s="13" t="s">
        <v>404</v>
      </c>
      <c r="D2985" s="13">
        <v>453</v>
      </c>
      <c r="E2985" s="13" t="s">
        <v>6287</v>
      </c>
      <c r="F2985" s="13" t="s">
        <v>15</v>
      </c>
      <c r="G2985" s="14">
        <v>1653051039986</v>
      </c>
      <c r="H2985" s="55">
        <v>0.88032407407407398</v>
      </c>
      <c r="I2985" s="33">
        <v>44886.880324074104</v>
      </c>
      <c r="J2985" s="58">
        <v>44886</v>
      </c>
      <c r="K2985" s="13" t="s">
        <v>213</v>
      </c>
      <c r="L2985" s="13" t="s">
        <v>30</v>
      </c>
      <c r="M2985" s="13" t="s">
        <v>214</v>
      </c>
      <c r="N2985" s="13" t="s">
        <v>215</v>
      </c>
      <c r="O2985" s="33" t="s">
        <v>38</v>
      </c>
      <c r="P2985" s="58" t="s">
        <v>38</v>
      </c>
      <c r="Q2985" s="33" t="s">
        <v>207</v>
      </c>
      <c r="R2985" s="14" t="s">
        <v>38</v>
      </c>
      <c r="S2985" s="13" t="s">
        <v>216</v>
      </c>
      <c r="T2985" s="13" t="s">
        <v>217</v>
      </c>
      <c r="U2985" s="33">
        <f t="shared" ca="1" si="552"/>
        <v>45744.56914039352</v>
      </c>
      <c r="V2985" s="13" t="str">
        <f t="shared" si="553"/>
        <v>Bangalore</v>
      </c>
      <c r="W2985" s="13" t="str">
        <f t="shared" si="554"/>
        <v>CLS</v>
      </c>
      <c r="X2985" s="13">
        <f t="shared" si="555"/>
        <v>21</v>
      </c>
      <c r="Y2985" s="13" t="str">
        <f>IFERROR(VLOOKUP(C2985,ReceivingTeam[],2,FALSE),"HelpDesk")</f>
        <v>HelpDesk</v>
      </c>
      <c r="Z2985" s="67">
        <f t="shared" si="556"/>
        <v>44887.692824074104</v>
      </c>
      <c r="AA2985" s="68">
        <f t="shared" si="557"/>
        <v>44886</v>
      </c>
      <c r="AB2985" s="69" t="b">
        <f t="shared" si="558"/>
        <v>1</v>
      </c>
      <c r="AC2985" s="70">
        <f t="shared" si="559"/>
        <v>0.5</v>
      </c>
      <c r="AD2985" s="67">
        <f t="shared" si="560"/>
        <v>44887.692824074104</v>
      </c>
      <c r="AE2985" s="67">
        <f>VLOOKUP(V2985,'Branch Wise Work Timelines'!C:G,3,FALSE)+AA2985</f>
        <v>44886.416666666664</v>
      </c>
      <c r="AF2985" s="67">
        <f>IF(V2985="Bangalore",VLOOKUP(V2985,'Branch Wise Work Timelines'!C:G,4,FALSE)+AA2985+1,IF(V2985="Mumbai",VLOOKUP(V2985,'Branch Wise Work Timelines'!C:G,4,FALSE)+AA2985+1,VLOOKUP(V2985,'Branch Wise Work Timelines'!C:G,4,FALSE)+AA2985))</f>
        <v>44887.104166666664</v>
      </c>
      <c r="AG2985" s="67">
        <f>WORKDAY.INTL(AA2985,1,11)+VLOOKUP(V2985,'Branch Wise Work Timelines'!C:G,3,FALSE)</f>
        <v>44887.416666666664</v>
      </c>
      <c r="AH2985" s="69" t="str">
        <f t="shared" ca="1" si="561"/>
        <v>Out of TAT</v>
      </c>
      <c r="AI2985" s="69">
        <f t="shared" ca="1" si="562"/>
        <v>20566</v>
      </c>
      <c r="AJ2985" s="69" t="str">
        <f ca="1">IF(AI2985&lt;0,"0-12",IFERROR(VLOOKUP(AI2985,Breakup[],2,FALSE),"&gt;24"))</f>
        <v>&gt;24</v>
      </c>
      <c r="AK2985" s="69" t="str">
        <f>VLOOKUP(V2985,Master!B:D,3,FALSE)</f>
        <v>South</v>
      </c>
      <c r="AL2985" s="69" t="str">
        <f t="shared" si="563"/>
        <v>Bangalore-CLS</v>
      </c>
    </row>
    <row r="2986" spans="1:38">
      <c r="A2986" s="13" t="s">
        <v>6288</v>
      </c>
      <c r="B2986" s="54">
        <v>44701.702576736097</v>
      </c>
      <c r="C2986" s="13" t="s">
        <v>6289</v>
      </c>
      <c r="D2986" s="13">
        <v>1709</v>
      </c>
      <c r="E2986" s="13" t="s">
        <v>6290</v>
      </c>
      <c r="F2986" s="13" t="s">
        <v>33</v>
      </c>
      <c r="G2986" s="14">
        <v>1653046829290</v>
      </c>
      <c r="H2986" s="55">
        <v>0.40016203703703701</v>
      </c>
      <c r="I2986" s="33">
        <v>44889.400162037004</v>
      </c>
      <c r="J2986" s="58">
        <v>44889</v>
      </c>
      <c r="K2986" s="13" t="s">
        <v>257</v>
      </c>
      <c r="L2986" s="13" t="s">
        <v>72</v>
      </c>
      <c r="M2986" s="13" t="s">
        <v>255</v>
      </c>
      <c r="N2986" s="13" t="s">
        <v>206</v>
      </c>
      <c r="O2986" s="33" t="s">
        <v>38</v>
      </c>
      <c r="P2986" s="58" t="s">
        <v>38</v>
      </c>
      <c r="Q2986" s="33" t="s">
        <v>207</v>
      </c>
      <c r="R2986" s="14" t="s">
        <v>38</v>
      </c>
      <c r="S2986" s="13" t="s">
        <v>216</v>
      </c>
      <c r="T2986" s="13" t="s">
        <v>217</v>
      </c>
      <c r="U2986" s="33">
        <f t="shared" ca="1" si="552"/>
        <v>45744.56914039352</v>
      </c>
      <c r="V2986" s="13" t="str">
        <f t="shared" si="553"/>
        <v>Pune</v>
      </c>
      <c r="W2986" s="13" t="str">
        <f t="shared" si="554"/>
        <v>RI</v>
      </c>
      <c r="X2986" s="13">
        <f t="shared" si="555"/>
        <v>9</v>
      </c>
      <c r="Y2986" s="13" t="str">
        <f>IFERROR(VLOOKUP(C2986,ReceivingTeam[],2,FALSE),"HelpDesk")</f>
        <v>HelpDesk</v>
      </c>
      <c r="Z2986" s="67">
        <f t="shared" si="556"/>
        <v>44890.525162037004</v>
      </c>
      <c r="AA2986" s="68">
        <f t="shared" si="557"/>
        <v>44889</v>
      </c>
      <c r="AB2986" s="69" t="b">
        <f t="shared" si="558"/>
        <v>1</v>
      </c>
      <c r="AC2986" s="70">
        <f t="shared" si="559"/>
        <v>0.5</v>
      </c>
      <c r="AD2986" s="67">
        <f t="shared" si="560"/>
        <v>44890.525162037004</v>
      </c>
      <c r="AE2986" s="67">
        <f>VLOOKUP(V2986,'Branch Wise Work Timelines'!C:G,3,FALSE)+AA2986</f>
        <v>44889.395833333336</v>
      </c>
      <c r="AF2986" s="67">
        <f>IF(V2986="Bangalore",VLOOKUP(V2986,'Branch Wise Work Timelines'!C:G,4,FALSE)+AA2986+1,IF(V2986="Mumbai",VLOOKUP(V2986,'Branch Wise Work Timelines'!C:G,4,FALSE)+AA2986+1,VLOOKUP(V2986,'Branch Wise Work Timelines'!C:G,4,FALSE)+AA2986))</f>
        <v>44889.770833333336</v>
      </c>
      <c r="AG2986" s="67">
        <f>WORKDAY.INTL(AA2986,1,11)+VLOOKUP(V2986,'Branch Wise Work Timelines'!C:G,3,FALSE)</f>
        <v>44890.395833333336</v>
      </c>
      <c r="AH2986" s="69" t="str">
        <f t="shared" ca="1" si="561"/>
        <v>Out of TAT</v>
      </c>
      <c r="AI2986" s="69">
        <f t="shared" ca="1" si="562"/>
        <v>20498</v>
      </c>
      <c r="AJ2986" s="69" t="str">
        <f ca="1">IF(AI2986&lt;0,"0-12",IFERROR(VLOOKUP(AI2986,Breakup[],2,FALSE),"&gt;24"))</f>
        <v>&gt;24</v>
      </c>
      <c r="AK2986" s="69" t="str">
        <f>VLOOKUP(V2986,Master!B:D,3,FALSE)</f>
        <v>West</v>
      </c>
      <c r="AL2986" s="69" t="str">
        <f t="shared" si="563"/>
        <v>Pune</v>
      </c>
    </row>
    <row r="2987" spans="1:38">
      <c r="A2987" s="13" t="s">
        <v>6291</v>
      </c>
      <c r="B2987" s="54">
        <v>44701.703998495403</v>
      </c>
      <c r="C2987" s="13" t="s">
        <v>6289</v>
      </c>
      <c r="D2987" s="13">
        <v>1943</v>
      </c>
      <c r="E2987" s="13" t="s">
        <v>6292</v>
      </c>
      <c r="F2987" s="13" t="s">
        <v>33</v>
      </c>
      <c r="G2987" s="14">
        <v>1653046829290</v>
      </c>
      <c r="H2987" s="55">
        <v>0.71741898148148098</v>
      </c>
      <c r="I2987" s="33">
        <v>44890.717418981498</v>
      </c>
      <c r="J2987" s="58">
        <v>44890</v>
      </c>
      <c r="K2987" s="13" t="s">
        <v>257</v>
      </c>
      <c r="L2987" s="13" t="s">
        <v>72</v>
      </c>
      <c r="M2987" s="13" t="s">
        <v>255</v>
      </c>
      <c r="N2987" s="13" t="s">
        <v>206</v>
      </c>
      <c r="O2987" s="33" t="s">
        <v>38</v>
      </c>
      <c r="P2987" s="58" t="s">
        <v>38</v>
      </c>
      <c r="Q2987" s="33" t="s">
        <v>207</v>
      </c>
      <c r="R2987" s="14" t="s">
        <v>38</v>
      </c>
      <c r="S2987" s="13" t="s">
        <v>216</v>
      </c>
      <c r="T2987" s="13" t="s">
        <v>217</v>
      </c>
      <c r="U2987" s="33">
        <f t="shared" ca="1" si="552"/>
        <v>45744.56914039352</v>
      </c>
      <c r="V2987" s="13" t="str">
        <f t="shared" si="553"/>
        <v>Pune</v>
      </c>
      <c r="W2987" s="13" t="str">
        <f t="shared" si="554"/>
        <v>RI</v>
      </c>
      <c r="X2987" s="13">
        <f t="shared" si="555"/>
        <v>17</v>
      </c>
      <c r="Y2987" s="13" t="str">
        <f>IFERROR(VLOOKUP(C2987,ReceivingTeam[],2,FALSE),"HelpDesk")</f>
        <v>HelpDesk</v>
      </c>
      <c r="Z2987" s="67">
        <f t="shared" si="556"/>
        <v>44891.842418981498</v>
      </c>
      <c r="AA2987" s="68">
        <f t="shared" si="557"/>
        <v>44890</v>
      </c>
      <c r="AB2987" s="69" t="b">
        <f t="shared" si="558"/>
        <v>1</v>
      </c>
      <c r="AC2987" s="70">
        <f t="shared" si="559"/>
        <v>0.5</v>
      </c>
      <c r="AD2987" s="67">
        <f t="shared" si="560"/>
        <v>44891.842418981498</v>
      </c>
      <c r="AE2987" s="67">
        <f>VLOOKUP(V2987,'Branch Wise Work Timelines'!C:G,3,FALSE)+AA2987</f>
        <v>44890.395833333336</v>
      </c>
      <c r="AF2987" s="67">
        <f>IF(V2987="Bangalore",VLOOKUP(V2987,'Branch Wise Work Timelines'!C:G,4,FALSE)+AA2987+1,IF(V2987="Mumbai",VLOOKUP(V2987,'Branch Wise Work Timelines'!C:G,4,FALSE)+AA2987+1,VLOOKUP(V2987,'Branch Wise Work Timelines'!C:G,4,FALSE)+AA2987))</f>
        <v>44890.770833333336</v>
      </c>
      <c r="AG2987" s="67">
        <f>WORKDAY.INTL(AA2987,1,11)+VLOOKUP(V2987,'Branch Wise Work Timelines'!C:G,3,FALSE)</f>
        <v>44891.395833333336</v>
      </c>
      <c r="AH2987" s="69" t="str">
        <f t="shared" ca="1" si="561"/>
        <v>Out of TAT</v>
      </c>
      <c r="AI2987" s="69">
        <f t="shared" ca="1" si="562"/>
        <v>20466</v>
      </c>
      <c r="AJ2987" s="69" t="str">
        <f ca="1">IF(AI2987&lt;0,"0-12",IFERROR(VLOOKUP(AI2987,Breakup[],2,FALSE),"&gt;24"))</f>
        <v>&gt;24</v>
      </c>
      <c r="AK2987" s="69" t="str">
        <f>VLOOKUP(V2987,Master!B:D,3,FALSE)</f>
        <v>West</v>
      </c>
      <c r="AL2987" s="69" t="str">
        <f t="shared" si="563"/>
        <v>Pune</v>
      </c>
    </row>
    <row r="2988" spans="1:38">
      <c r="A2988" s="13" t="s">
        <v>6293</v>
      </c>
      <c r="B2988" s="54">
        <v>44701.704944675897</v>
      </c>
      <c r="C2988" s="13" t="s">
        <v>255</v>
      </c>
      <c r="D2988" s="13">
        <v>1419</v>
      </c>
      <c r="E2988" s="13" t="s">
        <v>6294</v>
      </c>
      <c r="F2988" s="13" t="s">
        <v>33</v>
      </c>
      <c r="G2988" s="14">
        <v>1653046829290</v>
      </c>
      <c r="H2988" s="55">
        <v>3.77314814814815E-3</v>
      </c>
      <c r="I2988" s="33">
        <v>44886.003773148099</v>
      </c>
      <c r="J2988" s="58">
        <v>44886</v>
      </c>
      <c r="K2988" s="13" t="s">
        <v>257</v>
      </c>
      <c r="L2988" s="13" t="s">
        <v>72</v>
      </c>
      <c r="M2988" s="13" t="s">
        <v>255</v>
      </c>
      <c r="N2988" s="13" t="s">
        <v>206</v>
      </c>
      <c r="O2988" s="33" t="s">
        <v>38</v>
      </c>
      <c r="P2988" s="58" t="s">
        <v>38</v>
      </c>
      <c r="Q2988" s="33" t="s">
        <v>207</v>
      </c>
      <c r="R2988" s="14" t="s">
        <v>38</v>
      </c>
      <c r="S2988" s="13" t="s">
        <v>216</v>
      </c>
      <c r="T2988" s="13" t="s">
        <v>217</v>
      </c>
      <c r="U2988" s="33">
        <f t="shared" ca="1" si="552"/>
        <v>45744.56914039352</v>
      </c>
      <c r="V2988" s="13" t="str">
        <f t="shared" si="553"/>
        <v>Pune</v>
      </c>
      <c r="W2988" s="13" t="str">
        <f t="shared" si="554"/>
        <v>RI</v>
      </c>
      <c r="X2988" s="13">
        <f t="shared" si="555"/>
        <v>0</v>
      </c>
      <c r="Y2988" s="13" t="str">
        <f>IFERROR(VLOOKUP(C2988,ReceivingTeam[],2,FALSE),"HelpDesk")</f>
        <v>HelpDesk</v>
      </c>
      <c r="Z2988" s="67">
        <f t="shared" si="556"/>
        <v>44887.520833333336</v>
      </c>
      <c r="AA2988" s="68">
        <f t="shared" si="557"/>
        <v>44886</v>
      </c>
      <c r="AB2988" s="69" t="b">
        <f t="shared" si="558"/>
        <v>1</v>
      </c>
      <c r="AC2988" s="70">
        <f t="shared" si="559"/>
        <v>0.5</v>
      </c>
      <c r="AD2988" s="67">
        <f t="shared" si="560"/>
        <v>44887.520833333336</v>
      </c>
      <c r="AE2988" s="67">
        <f>VLOOKUP(V2988,'Branch Wise Work Timelines'!C:G,3,FALSE)+AA2988</f>
        <v>44886.395833333336</v>
      </c>
      <c r="AF2988" s="67">
        <f>IF(V2988="Bangalore",VLOOKUP(V2988,'Branch Wise Work Timelines'!C:G,4,FALSE)+AA2988+1,IF(V2988="Mumbai",VLOOKUP(V2988,'Branch Wise Work Timelines'!C:G,4,FALSE)+AA2988+1,VLOOKUP(V2988,'Branch Wise Work Timelines'!C:G,4,FALSE)+AA2988))</f>
        <v>44886.770833333336</v>
      </c>
      <c r="AG2988" s="67">
        <f>WORKDAY.INTL(AA2988,1,11)+VLOOKUP(V2988,'Branch Wise Work Timelines'!C:G,3,FALSE)</f>
        <v>44887.395833333336</v>
      </c>
      <c r="AH2988" s="69" t="str">
        <f t="shared" ca="1" si="561"/>
        <v>Out of TAT</v>
      </c>
      <c r="AI2988" s="69">
        <f t="shared" ca="1" si="562"/>
        <v>20570</v>
      </c>
      <c r="AJ2988" s="69" t="str">
        <f ca="1">IF(AI2988&lt;0,"0-12",IFERROR(VLOOKUP(AI2988,Breakup[],2,FALSE),"&gt;24"))</f>
        <v>&gt;24</v>
      </c>
      <c r="AK2988" s="69" t="str">
        <f>VLOOKUP(V2988,Master!B:D,3,FALSE)</f>
        <v>West</v>
      </c>
      <c r="AL2988" s="69" t="str">
        <f t="shared" si="563"/>
        <v>Pune</v>
      </c>
    </row>
    <row r="2989" spans="1:38">
      <c r="A2989" s="13" t="s">
        <v>6295</v>
      </c>
      <c r="B2989" s="54">
        <v>44701.726058877299</v>
      </c>
      <c r="C2989" s="13" t="s">
        <v>265</v>
      </c>
      <c r="D2989" s="13">
        <v>1463</v>
      </c>
      <c r="E2989" s="13" t="s">
        <v>6296</v>
      </c>
      <c r="F2989" s="13" t="s">
        <v>15</v>
      </c>
      <c r="G2989" s="14">
        <v>1653050878117</v>
      </c>
      <c r="H2989" s="55">
        <v>0.97813657407407395</v>
      </c>
      <c r="I2989" s="33">
        <v>44881.9781365741</v>
      </c>
      <c r="J2989" s="58">
        <v>44881</v>
      </c>
      <c r="K2989" s="13" t="s">
        <v>213</v>
      </c>
      <c r="L2989" s="13" t="s">
        <v>30</v>
      </c>
      <c r="M2989" s="13" t="s">
        <v>75</v>
      </c>
      <c r="N2989" s="13" t="s">
        <v>206</v>
      </c>
      <c r="O2989" s="33" t="s">
        <v>38</v>
      </c>
      <c r="P2989" s="58" t="s">
        <v>38</v>
      </c>
      <c r="Q2989" s="33" t="s">
        <v>207</v>
      </c>
      <c r="R2989" s="14" t="s">
        <v>38</v>
      </c>
      <c r="S2989" s="13" t="s">
        <v>208</v>
      </c>
      <c r="T2989" s="13" t="s">
        <v>209</v>
      </c>
      <c r="U2989" s="33">
        <f t="shared" ca="1" si="552"/>
        <v>45744.56914039352</v>
      </c>
      <c r="V2989" s="13" t="str">
        <f t="shared" si="553"/>
        <v>Bangalore</v>
      </c>
      <c r="W2989" s="13" t="str">
        <f t="shared" si="554"/>
        <v>CLS</v>
      </c>
      <c r="X2989" s="13">
        <f t="shared" si="555"/>
        <v>23</v>
      </c>
      <c r="Y2989" s="13" t="str">
        <f>IFERROR(VLOOKUP(C2989,ReceivingTeam[],2,FALSE),"HelpDesk")</f>
        <v>HelpDesk</v>
      </c>
      <c r="Z2989" s="67">
        <f t="shared" si="556"/>
        <v>44882.7906365741</v>
      </c>
      <c r="AA2989" s="68">
        <f t="shared" si="557"/>
        <v>44881</v>
      </c>
      <c r="AB2989" s="69" t="b">
        <f t="shared" si="558"/>
        <v>1</v>
      </c>
      <c r="AC2989" s="70">
        <f t="shared" si="559"/>
        <v>0.5</v>
      </c>
      <c r="AD2989" s="67">
        <f t="shared" si="560"/>
        <v>44882.7906365741</v>
      </c>
      <c r="AE2989" s="67">
        <f>VLOOKUP(V2989,'Branch Wise Work Timelines'!C:G,3,FALSE)+AA2989</f>
        <v>44881.416666666664</v>
      </c>
      <c r="AF2989" s="67">
        <f>IF(V2989="Bangalore",VLOOKUP(V2989,'Branch Wise Work Timelines'!C:G,4,FALSE)+AA2989+1,IF(V2989="Mumbai",VLOOKUP(V2989,'Branch Wise Work Timelines'!C:G,4,FALSE)+AA2989+1,VLOOKUP(V2989,'Branch Wise Work Timelines'!C:G,4,FALSE)+AA2989))</f>
        <v>44882.104166666664</v>
      </c>
      <c r="AG2989" s="67">
        <f>WORKDAY.INTL(AA2989,1,11)+VLOOKUP(V2989,'Branch Wise Work Timelines'!C:G,3,FALSE)</f>
        <v>44882.416666666664</v>
      </c>
      <c r="AH2989" s="69" t="str">
        <f t="shared" ca="1" si="561"/>
        <v>Out of TAT</v>
      </c>
      <c r="AI2989" s="69">
        <f t="shared" ca="1" si="562"/>
        <v>20683</v>
      </c>
      <c r="AJ2989" s="69" t="str">
        <f ca="1">IF(AI2989&lt;0,"0-12",IFERROR(VLOOKUP(AI2989,Breakup[],2,FALSE),"&gt;24"))</f>
        <v>&gt;24</v>
      </c>
      <c r="AK2989" s="69" t="str">
        <f>VLOOKUP(V2989,Master!B:D,3,FALSE)</f>
        <v>South</v>
      </c>
      <c r="AL2989" s="69" t="str">
        <f t="shared" si="563"/>
        <v>Bangalore-CLS</v>
      </c>
    </row>
    <row r="2990" spans="1:38">
      <c r="A2990" s="13" t="s">
        <v>6297</v>
      </c>
      <c r="B2990" s="54">
        <v>44701.728034838001</v>
      </c>
      <c r="C2990" s="13" t="s">
        <v>219</v>
      </c>
      <c r="D2990" s="13">
        <v>104</v>
      </c>
      <c r="E2990" s="13" t="s">
        <v>6298</v>
      </c>
      <c r="F2990" s="13" t="s">
        <v>15</v>
      </c>
      <c r="G2990" s="14">
        <v>1653050621596</v>
      </c>
      <c r="H2990" s="55">
        <v>0.80577546296296299</v>
      </c>
      <c r="I2990" s="33">
        <v>44888.805775462999</v>
      </c>
      <c r="J2990" s="58">
        <v>44888</v>
      </c>
      <c r="K2990" s="13" t="s">
        <v>213</v>
      </c>
      <c r="L2990" s="13" t="s">
        <v>30</v>
      </c>
      <c r="M2990" s="13" t="s">
        <v>214</v>
      </c>
      <c r="N2990" s="13" t="s">
        <v>206</v>
      </c>
      <c r="O2990" s="33" t="s">
        <v>38</v>
      </c>
      <c r="P2990" s="58" t="s">
        <v>38</v>
      </c>
      <c r="Q2990" s="33" t="s">
        <v>207</v>
      </c>
      <c r="R2990" s="14" t="s">
        <v>38</v>
      </c>
      <c r="S2990" s="13" t="s">
        <v>216</v>
      </c>
      <c r="T2990" s="13" t="s">
        <v>217</v>
      </c>
      <c r="U2990" s="33">
        <f t="shared" ca="1" si="552"/>
        <v>45744.56914039352</v>
      </c>
      <c r="V2990" s="13" t="str">
        <f t="shared" si="553"/>
        <v>Bangalore</v>
      </c>
      <c r="W2990" s="13" t="str">
        <f t="shared" si="554"/>
        <v>CLS</v>
      </c>
      <c r="X2990" s="13">
        <f t="shared" si="555"/>
        <v>19</v>
      </c>
      <c r="Y2990" s="13" t="str">
        <f>IFERROR(VLOOKUP(C2990,ReceivingTeam[],2,FALSE),"HelpDesk")</f>
        <v>HelpDesk</v>
      </c>
      <c r="Z2990" s="67">
        <f t="shared" si="556"/>
        <v>44889.618275462999</v>
      </c>
      <c r="AA2990" s="68">
        <f t="shared" si="557"/>
        <v>44888</v>
      </c>
      <c r="AB2990" s="69" t="b">
        <f t="shared" si="558"/>
        <v>1</v>
      </c>
      <c r="AC2990" s="70">
        <f t="shared" si="559"/>
        <v>0.5</v>
      </c>
      <c r="AD2990" s="67">
        <f t="shared" si="560"/>
        <v>44889.618275462999</v>
      </c>
      <c r="AE2990" s="67">
        <f>VLOOKUP(V2990,'Branch Wise Work Timelines'!C:G,3,FALSE)+AA2990</f>
        <v>44888.416666666664</v>
      </c>
      <c r="AF2990" s="67">
        <f>IF(V2990="Bangalore",VLOOKUP(V2990,'Branch Wise Work Timelines'!C:G,4,FALSE)+AA2990+1,IF(V2990="Mumbai",VLOOKUP(V2990,'Branch Wise Work Timelines'!C:G,4,FALSE)+AA2990+1,VLOOKUP(V2990,'Branch Wise Work Timelines'!C:G,4,FALSE)+AA2990))</f>
        <v>44889.104166666664</v>
      </c>
      <c r="AG2990" s="67">
        <f>WORKDAY.INTL(AA2990,1,11)+VLOOKUP(V2990,'Branch Wise Work Timelines'!C:G,3,FALSE)</f>
        <v>44889.416666666664</v>
      </c>
      <c r="AH2990" s="69" t="str">
        <f t="shared" ca="1" si="561"/>
        <v>Out of TAT</v>
      </c>
      <c r="AI2990" s="69">
        <f t="shared" ca="1" si="562"/>
        <v>20519</v>
      </c>
      <c r="AJ2990" s="69" t="str">
        <f ca="1">IF(AI2990&lt;0,"0-12",IFERROR(VLOOKUP(AI2990,Breakup[],2,FALSE),"&gt;24"))</f>
        <v>&gt;24</v>
      </c>
      <c r="AK2990" s="69" t="str">
        <f>VLOOKUP(V2990,Master!B:D,3,FALSE)</f>
        <v>South</v>
      </c>
      <c r="AL2990" s="69" t="str">
        <f t="shared" si="563"/>
        <v>Bangalore-CLS</v>
      </c>
    </row>
    <row r="2991" spans="1:38">
      <c r="A2991" s="13" t="s">
        <v>6299</v>
      </c>
      <c r="B2991" s="54">
        <v>44701.729776041699</v>
      </c>
      <c r="C2991" s="13" t="s">
        <v>133</v>
      </c>
      <c r="D2991" s="13">
        <v>1940</v>
      </c>
      <c r="E2991" s="13" t="s">
        <v>6300</v>
      </c>
      <c r="F2991" s="13" t="s">
        <v>33</v>
      </c>
      <c r="G2991" s="14">
        <v>1653050488283</v>
      </c>
      <c r="H2991" s="55">
        <v>0.361643518518519</v>
      </c>
      <c r="I2991" s="33">
        <v>44889.361643518503</v>
      </c>
      <c r="J2991" s="58">
        <v>44889</v>
      </c>
      <c r="K2991" s="13" t="s">
        <v>257</v>
      </c>
      <c r="L2991" s="13" t="s">
        <v>72</v>
      </c>
      <c r="M2991" s="13" t="s">
        <v>286</v>
      </c>
      <c r="N2991" s="13" t="s">
        <v>206</v>
      </c>
      <c r="O2991" s="33" t="s">
        <v>38</v>
      </c>
      <c r="P2991" s="58" t="s">
        <v>38</v>
      </c>
      <c r="Q2991" s="33" t="s">
        <v>207</v>
      </c>
      <c r="R2991" s="14" t="s">
        <v>38</v>
      </c>
      <c r="S2991" s="13" t="s">
        <v>216</v>
      </c>
      <c r="T2991" s="13" t="s">
        <v>217</v>
      </c>
      <c r="U2991" s="33">
        <f t="shared" ca="1" si="552"/>
        <v>45744.56914039352</v>
      </c>
      <c r="V2991" s="13" t="str">
        <f t="shared" si="553"/>
        <v>Pune</v>
      </c>
      <c r="W2991" s="13" t="str">
        <f t="shared" si="554"/>
        <v>RI</v>
      </c>
      <c r="X2991" s="13">
        <f t="shared" si="555"/>
        <v>8</v>
      </c>
      <c r="Y2991" s="13" t="str">
        <f>IFERROR(VLOOKUP(C2991,ReceivingTeam[],2,FALSE),"HelpDesk")</f>
        <v>Branch office</v>
      </c>
      <c r="Z2991" s="67">
        <f t="shared" si="556"/>
        <v>44890.520833333336</v>
      </c>
      <c r="AA2991" s="68">
        <f t="shared" si="557"/>
        <v>44889</v>
      </c>
      <c r="AB2991" s="69" t="b">
        <f t="shared" si="558"/>
        <v>1</v>
      </c>
      <c r="AC2991" s="70">
        <f t="shared" si="559"/>
        <v>0.5</v>
      </c>
      <c r="AD2991" s="67">
        <f t="shared" si="560"/>
        <v>44890.520833333336</v>
      </c>
      <c r="AE2991" s="67">
        <f>VLOOKUP(V2991,'Branch Wise Work Timelines'!C:G,3,FALSE)+AA2991</f>
        <v>44889.395833333336</v>
      </c>
      <c r="AF2991" s="67">
        <f>IF(V2991="Bangalore",VLOOKUP(V2991,'Branch Wise Work Timelines'!C:G,4,FALSE)+AA2991+1,IF(V2991="Mumbai",VLOOKUP(V2991,'Branch Wise Work Timelines'!C:G,4,FALSE)+AA2991+1,VLOOKUP(V2991,'Branch Wise Work Timelines'!C:G,4,FALSE)+AA2991))</f>
        <v>44889.770833333336</v>
      </c>
      <c r="AG2991" s="67">
        <f>WORKDAY.INTL(AA2991,1,11)+VLOOKUP(V2991,'Branch Wise Work Timelines'!C:G,3,FALSE)</f>
        <v>44890.395833333336</v>
      </c>
      <c r="AH2991" s="69" t="str">
        <f t="shared" ca="1" si="561"/>
        <v>Out of TAT</v>
      </c>
      <c r="AI2991" s="69">
        <f t="shared" ca="1" si="562"/>
        <v>20498</v>
      </c>
      <c r="AJ2991" s="69" t="str">
        <f ca="1">IF(AI2991&lt;0,"0-12",IFERROR(VLOOKUP(AI2991,Breakup[],2,FALSE),"&gt;24"))</f>
        <v>&gt;24</v>
      </c>
      <c r="AK2991" s="69" t="str">
        <f>VLOOKUP(V2991,Master!B:D,3,FALSE)</f>
        <v>West</v>
      </c>
      <c r="AL2991" s="69" t="str">
        <f t="shared" si="563"/>
        <v>Pune</v>
      </c>
    </row>
    <row r="2992" spans="1:38">
      <c r="A2992" s="13" t="s">
        <v>6301</v>
      </c>
      <c r="B2992" s="54">
        <v>44701.716092129602</v>
      </c>
      <c r="C2992" s="13" t="s">
        <v>265</v>
      </c>
      <c r="D2992" s="13">
        <v>1284</v>
      </c>
      <c r="E2992" s="13" t="s">
        <v>6302</v>
      </c>
      <c r="F2992" s="13" t="s">
        <v>15</v>
      </c>
      <c r="G2992" s="14">
        <v>1653050878117</v>
      </c>
      <c r="H2992" s="55">
        <v>0.85832175925925902</v>
      </c>
      <c r="I2992" s="33">
        <v>44881.858321759297</v>
      </c>
      <c r="J2992" s="58">
        <v>44881</v>
      </c>
      <c r="K2992" s="13" t="s">
        <v>213</v>
      </c>
      <c r="L2992" s="13" t="s">
        <v>30</v>
      </c>
      <c r="M2992" s="13" t="s">
        <v>75</v>
      </c>
      <c r="N2992" s="13" t="s">
        <v>206</v>
      </c>
      <c r="O2992" s="33" t="s">
        <v>38</v>
      </c>
      <c r="P2992" s="58" t="s">
        <v>38</v>
      </c>
      <c r="Q2992" s="33" t="s">
        <v>207</v>
      </c>
      <c r="R2992" s="14" t="s">
        <v>38</v>
      </c>
      <c r="S2992" s="13" t="s">
        <v>208</v>
      </c>
      <c r="T2992" s="13" t="s">
        <v>209</v>
      </c>
      <c r="U2992" s="33">
        <f t="shared" ca="1" si="552"/>
        <v>45744.56914039352</v>
      </c>
      <c r="V2992" s="13" t="str">
        <f t="shared" si="553"/>
        <v>Bangalore</v>
      </c>
      <c r="W2992" s="13" t="str">
        <f t="shared" si="554"/>
        <v>CLS</v>
      </c>
      <c r="X2992" s="13">
        <f t="shared" si="555"/>
        <v>20</v>
      </c>
      <c r="Y2992" s="13" t="str">
        <f>IFERROR(VLOOKUP(C2992,ReceivingTeam[],2,FALSE),"HelpDesk")</f>
        <v>HelpDesk</v>
      </c>
      <c r="Z2992" s="67">
        <f t="shared" si="556"/>
        <v>44882.670821759297</v>
      </c>
      <c r="AA2992" s="68">
        <f t="shared" si="557"/>
        <v>44881</v>
      </c>
      <c r="AB2992" s="69" t="b">
        <f t="shared" si="558"/>
        <v>1</v>
      </c>
      <c r="AC2992" s="70">
        <f t="shared" si="559"/>
        <v>0.5</v>
      </c>
      <c r="AD2992" s="67">
        <f t="shared" si="560"/>
        <v>44882.670821759297</v>
      </c>
      <c r="AE2992" s="67">
        <f>VLOOKUP(V2992,'Branch Wise Work Timelines'!C:G,3,FALSE)+AA2992</f>
        <v>44881.416666666664</v>
      </c>
      <c r="AF2992" s="67">
        <f>IF(V2992="Bangalore",VLOOKUP(V2992,'Branch Wise Work Timelines'!C:G,4,FALSE)+AA2992+1,IF(V2992="Mumbai",VLOOKUP(V2992,'Branch Wise Work Timelines'!C:G,4,FALSE)+AA2992+1,VLOOKUP(V2992,'Branch Wise Work Timelines'!C:G,4,FALSE)+AA2992))</f>
        <v>44882.104166666664</v>
      </c>
      <c r="AG2992" s="67">
        <f>WORKDAY.INTL(AA2992,1,11)+VLOOKUP(V2992,'Branch Wise Work Timelines'!C:G,3,FALSE)</f>
        <v>44882.416666666664</v>
      </c>
      <c r="AH2992" s="69" t="str">
        <f t="shared" ca="1" si="561"/>
        <v>Out of TAT</v>
      </c>
      <c r="AI2992" s="69">
        <f t="shared" ca="1" si="562"/>
        <v>20686</v>
      </c>
      <c r="AJ2992" s="69" t="str">
        <f ca="1">IF(AI2992&lt;0,"0-12",IFERROR(VLOOKUP(AI2992,Breakup[],2,FALSE),"&gt;24"))</f>
        <v>&gt;24</v>
      </c>
      <c r="AK2992" s="69" t="str">
        <f>VLOOKUP(V2992,Master!B:D,3,FALSE)</f>
        <v>South</v>
      </c>
      <c r="AL2992" s="69" t="str">
        <f t="shared" si="563"/>
        <v>Bangalore-CLS</v>
      </c>
    </row>
    <row r="2993" spans="1:38">
      <c r="A2993" s="13" t="s">
        <v>6303</v>
      </c>
      <c r="B2993" s="54">
        <v>44701.736478090301</v>
      </c>
      <c r="C2993" s="13" t="s">
        <v>268</v>
      </c>
      <c r="D2993" s="13">
        <v>970</v>
      </c>
      <c r="E2993" s="13" t="s">
        <v>6304</v>
      </c>
      <c r="F2993" s="13" t="s">
        <v>15</v>
      </c>
      <c r="G2993" s="14">
        <v>1653051574035</v>
      </c>
      <c r="H2993" s="55">
        <v>0.92716435185185198</v>
      </c>
      <c r="I2993" s="33">
        <v>44891.927164351902</v>
      </c>
      <c r="J2993" s="58">
        <v>44891</v>
      </c>
      <c r="K2993" s="13" t="s">
        <v>213</v>
      </c>
      <c r="L2993" s="13" t="s">
        <v>30</v>
      </c>
      <c r="M2993" s="13" t="s">
        <v>75</v>
      </c>
      <c r="N2993" s="13" t="s">
        <v>206</v>
      </c>
      <c r="O2993" s="33">
        <v>44891.8128125</v>
      </c>
      <c r="P2993" s="58">
        <v>44891</v>
      </c>
      <c r="Q2993" s="33" t="s">
        <v>237</v>
      </c>
      <c r="R2993" s="14">
        <v>111</v>
      </c>
      <c r="S2993" s="13" t="s">
        <v>208</v>
      </c>
      <c r="T2993" s="13" t="s">
        <v>209</v>
      </c>
      <c r="U2993" s="33">
        <f t="shared" ca="1" si="552"/>
        <v>45744.56914039352</v>
      </c>
      <c r="V2993" s="13" t="str">
        <f t="shared" si="553"/>
        <v>Bangalore</v>
      </c>
      <c r="W2993" s="13" t="str">
        <f t="shared" si="554"/>
        <v>CLS</v>
      </c>
      <c r="X2993" s="13">
        <f t="shared" si="555"/>
        <v>22</v>
      </c>
      <c r="Y2993" s="13" t="str">
        <f>IFERROR(VLOOKUP(C2993,ReceivingTeam[],2,FALSE),"HelpDesk")</f>
        <v>HelpDesk</v>
      </c>
      <c r="Z2993" s="67">
        <f t="shared" si="556"/>
        <v>44893.739664351902</v>
      </c>
      <c r="AA2993" s="68">
        <f t="shared" si="557"/>
        <v>44891</v>
      </c>
      <c r="AB2993" s="69" t="b">
        <f t="shared" si="558"/>
        <v>1</v>
      </c>
      <c r="AC2993" s="70">
        <f t="shared" si="559"/>
        <v>0.5</v>
      </c>
      <c r="AD2993" s="67">
        <f t="shared" si="560"/>
        <v>44893.739664351902</v>
      </c>
      <c r="AE2993" s="67">
        <f>VLOOKUP(V2993,'Branch Wise Work Timelines'!C:G,3,FALSE)+AA2993</f>
        <v>44891.416666666664</v>
      </c>
      <c r="AF2993" s="67">
        <f>IF(V2993="Bangalore",VLOOKUP(V2993,'Branch Wise Work Timelines'!C:G,4,FALSE)+AA2993+1,IF(V2993="Mumbai",VLOOKUP(V2993,'Branch Wise Work Timelines'!C:G,4,FALSE)+AA2993+1,VLOOKUP(V2993,'Branch Wise Work Timelines'!C:G,4,FALSE)+AA2993))</f>
        <v>44892.104166666664</v>
      </c>
      <c r="AG2993" s="67">
        <f>WORKDAY.INTL(AA2993,1,11)+VLOOKUP(V2993,'Branch Wise Work Timelines'!C:G,3,FALSE)</f>
        <v>44893.416666666664</v>
      </c>
      <c r="AH2993" s="69" t="str">
        <f t="shared" si="561"/>
        <v>Met</v>
      </c>
      <c r="AI2993" s="69">
        <f t="shared" ca="1" si="562"/>
        <v>20420</v>
      </c>
      <c r="AJ2993" s="69" t="str">
        <f ca="1">IF(AI2993&lt;0,"0-12",IFERROR(VLOOKUP(AI2993,Breakup[],2,FALSE),"&gt;24"))</f>
        <v>&gt;24</v>
      </c>
      <c r="AK2993" s="69" t="str">
        <f>VLOOKUP(V2993,Master!B:D,3,FALSE)</f>
        <v>South</v>
      </c>
      <c r="AL2993" s="69" t="str">
        <f t="shared" si="563"/>
        <v>Bangalore-CLS</v>
      </c>
    </row>
    <row r="2994" spans="1:38">
      <c r="A2994" s="13" t="s">
        <v>6305</v>
      </c>
      <c r="B2994" s="54">
        <v>44701.778887465298</v>
      </c>
      <c r="C2994" s="13" t="s">
        <v>211</v>
      </c>
      <c r="D2994" s="13">
        <v>1387</v>
      </c>
      <c r="E2994" s="13" t="s">
        <v>6306</v>
      </c>
      <c r="F2994" s="13" t="s">
        <v>15</v>
      </c>
      <c r="G2994" s="14">
        <v>1653053327236</v>
      </c>
      <c r="H2994" s="55">
        <v>0.92871527777777796</v>
      </c>
      <c r="I2994" s="33">
        <v>44882.928715277798</v>
      </c>
      <c r="J2994" s="58">
        <v>44882</v>
      </c>
      <c r="K2994" s="13" t="s">
        <v>213</v>
      </c>
      <c r="L2994" s="13" t="s">
        <v>30</v>
      </c>
      <c r="M2994" s="13" t="s">
        <v>75</v>
      </c>
      <c r="N2994" s="13" t="s">
        <v>206</v>
      </c>
      <c r="O2994" s="33" t="s">
        <v>38</v>
      </c>
      <c r="P2994" s="58" t="s">
        <v>38</v>
      </c>
      <c r="Q2994" s="33" t="s">
        <v>207</v>
      </c>
      <c r="R2994" s="14" t="s">
        <v>38</v>
      </c>
      <c r="S2994" s="13" t="s">
        <v>216</v>
      </c>
      <c r="T2994" s="13" t="s">
        <v>217</v>
      </c>
      <c r="U2994" s="33">
        <f t="shared" ca="1" si="552"/>
        <v>45744.56914039352</v>
      </c>
      <c r="V2994" s="13" t="str">
        <f t="shared" si="553"/>
        <v>Bangalore</v>
      </c>
      <c r="W2994" s="13" t="str">
        <f t="shared" si="554"/>
        <v>CLS</v>
      </c>
      <c r="X2994" s="13">
        <f t="shared" si="555"/>
        <v>22</v>
      </c>
      <c r="Y2994" s="13" t="str">
        <f>IFERROR(VLOOKUP(C2994,ReceivingTeam[],2,FALSE),"HelpDesk")</f>
        <v>HelpDesk</v>
      </c>
      <c r="Z2994" s="67">
        <f t="shared" si="556"/>
        <v>44883.741215277798</v>
      </c>
      <c r="AA2994" s="68">
        <f t="shared" si="557"/>
        <v>44882</v>
      </c>
      <c r="AB2994" s="69" t="b">
        <f t="shared" si="558"/>
        <v>1</v>
      </c>
      <c r="AC2994" s="70">
        <f t="shared" si="559"/>
        <v>0.5</v>
      </c>
      <c r="AD2994" s="67">
        <f t="shared" si="560"/>
        <v>44883.741215277798</v>
      </c>
      <c r="AE2994" s="67">
        <f>VLOOKUP(V2994,'Branch Wise Work Timelines'!C:G,3,FALSE)+AA2994</f>
        <v>44882.416666666664</v>
      </c>
      <c r="AF2994" s="67">
        <f>IF(V2994="Bangalore",VLOOKUP(V2994,'Branch Wise Work Timelines'!C:G,4,FALSE)+AA2994+1,IF(V2994="Mumbai",VLOOKUP(V2994,'Branch Wise Work Timelines'!C:G,4,FALSE)+AA2994+1,VLOOKUP(V2994,'Branch Wise Work Timelines'!C:G,4,FALSE)+AA2994))</f>
        <v>44883.104166666664</v>
      </c>
      <c r="AG2994" s="67">
        <f>WORKDAY.INTL(AA2994,1,11)+VLOOKUP(V2994,'Branch Wise Work Timelines'!C:G,3,FALSE)</f>
        <v>44883.416666666664</v>
      </c>
      <c r="AH2994" s="69" t="str">
        <f t="shared" ca="1" si="561"/>
        <v>Out of TAT</v>
      </c>
      <c r="AI2994" s="69">
        <f t="shared" ca="1" si="562"/>
        <v>20660</v>
      </c>
      <c r="AJ2994" s="69" t="str">
        <f ca="1">IF(AI2994&lt;0,"0-12",IFERROR(VLOOKUP(AI2994,Breakup[],2,FALSE),"&gt;24"))</f>
        <v>&gt;24</v>
      </c>
      <c r="AK2994" s="69" t="str">
        <f>VLOOKUP(V2994,Master!B:D,3,FALSE)</f>
        <v>South</v>
      </c>
      <c r="AL2994" s="69" t="str">
        <f t="shared" si="563"/>
        <v>Bangalore-CLS</v>
      </c>
    </row>
    <row r="2995" spans="1:38">
      <c r="A2995" s="13" t="s">
        <v>6307</v>
      </c>
      <c r="B2995" s="54">
        <v>44701.779611539401</v>
      </c>
      <c r="C2995" s="13" t="s">
        <v>211</v>
      </c>
      <c r="D2995" s="13">
        <v>114</v>
      </c>
      <c r="E2995" s="13" t="s">
        <v>6308</v>
      </c>
      <c r="F2995" s="13" t="s">
        <v>15</v>
      </c>
      <c r="G2995" s="14">
        <v>1653053327236</v>
      </c>
      <c r="H2995" s="55">
        <v>0.83392361111111102</v>
      </c>
      <c r="I2995" s="33">
        <v>44889.833923611099</v>
      </c>
      <c r="J2995" s="58">
        <v>44889</v>
      </c>
      <c r="K2995" s="13" t="s">
        <v>213</v>
      </c>
      <c r="L2995" s="13" t="s">
        <v>30</v>
      </c>
      <c r="M2995" s="13" t="s">
        <v>75</v>
      </c>
      <c r="N2995" s="13" t="s">
        <v>206</v>
      </c>
      <c r="O2995" s="33" t="s">
        <v>38</v>
      </c>
      <c r="P2995" s="58" t="s">
        <v>38</v>
      </c>
      <c r="Q2995" s="33" t="s">
        <v>207</v>
      </c>
      <c r="R2995" s="14" t="s">
        <v>38</v>
      </c>
      <c r="S2995" s="13" t="s">
        <v>216</v>
      </c>
      <c r="T2995" s="13" t="s">
        <v>217</v>
      </c>
      <c r="U2995" s="33">
        <f t="shared" ca="1" si="552"/>
        <v>45744.56914039352</v>
      </c>
      <c r="V2995" s="13" t="str">
        <f t="shared" si="553"/>
        <v>Bangalore</v>
      </c>
      <c r="W2995" s="13" t="str">
        <f t="shared" si="554"/>
        <v>CLS</v>
      </c>
      <c r="X2995" s="13">
        <f t="shared" si="555"/>
        <v>20</v>
      </c>
      <c r="Y2995" s="13" t="str">
        <f>IFERROR(VLOOKUP(C2995,ReceivingTeam[],2,FALSE),"HelpDesk")</f>
        <v>HelpDesk</v>
      </c>
      <c r="Z2995" s="67">
        <f t="shared" si="556"/>
        <v>44890.646423611099</v>
      </c>
      <c r="AA2995" s="68">
        <f t="shared" si="557"/>
        <v>44889</v>
      </c>
      <c r="AB2995" s="69" t="b">
        <f t="shared" si="558"/>
        <v>1</v>
      </c>
      <c r="AC2995" s="70">
        <f t="shared" si="559"/>
        <v>0.5</v>
      </c>
      <c r="AD2995" s="67">
        <f t="shared" si="560"/>
        <v>44890.646423611099</v>
      </c>
      <c r="AE2995" s="67">
        <f>VLOOKUP(V2995,'Branch Wise Work Timelines'!C:G,3,FALSE)+AA2995</f>
        <v>44889.416666666664</v>
      </c>
      <c r="AF2995" s="67">
        <f>IF(V2995="Bangalore",VLOOKUP(V2995,'Branch Wise Work Timelines'!C:G,4,FALSE)+AA2995+1,IF(V2995="Mumbai",VLOOKUP(V2995,'Branch Wise Work Timelines'!C:G,4,FALSE)+AA2995+1,VLOOKUP(V2995,'Branch Wise Work Timelines'!C:G,4,FALSE)+AA2995))</f>
        <v>44890.104166666664</v>
      </c>
      <c r="AG2995" s="67">
        <f>WORKDAY.INTL(AA2995,1,11)+VLOOKUP(V2995,'Branch Wise Work Timelines'!C:G,3,FALSE)</f>
        <v>44890.416666666664</v>
      </c>
      <c r="AH2995" s="69" t="str">
        <f t="shared" ca="1" si="561"/>
        <v>Out of TAT</v>
      </c>
      <c r="AI2995" s="69">
        <f t="shared" ca="1" si="562"/>
        <v>20495</v>
      </c>
      <c r="AJ2995" s="69" t="str">
        <f ca="1">IF(AI2995&lt;0,"0-12",IFERROR(VLOOKUP(AI2995,Breakup[],2,FALSE),"&gt;24"))</f>
        <v>&gt;24</v>
      </c>
      <c r="AK2995" s="69" t="str">
        <f>VLOOKUP(V2995,Master!B:D,3,FALSE)</f>
        <v>South</v>
      </c>
      <c r="AL2995" s="69" t="str">
        <f t="shared" si="563"/>
        <v>Bangalore-CLS</v>
      </c>
    </row>
    <row r="2996" spans="1:38">
      <c r="A2996" s="13" t="s">
        <v>6309</v>
      </c>
      <c r="B2996" s="54">
        <v>44701.780555555597</v>
      </c>
      <c r="C2996" s="13" t="s">
        <v>211</v>
      </c>
      <c r="D2996" s="13">
        <v>1085</v>
      </c>
      <c r="E2996" s="13" t="s">
        <v>6310</v>
      </c>
      <c r="F2996" s="13" t="s">
        <v>15</v>
      </c>
      <c r="G2996" s="14">
        <v>1653053327236</v>
      </c>
      <c r="H2996" s="55">
        <v>0.29938657407407399</v>
      </c>
      <c r="I2996" s="33">
        <v>44888.299386574101</v>
      </c>
      <c r="J2996" s="58">
        <v>44888</v>
      </c>
      <c r="K2996" s="13" t="s">
        <v>213</v>
      </c>
      <c r="L2996" s="13" t="s">
        <v>30</v>
      </c>
      <c r="M2996" s="13" t="s">
        <v>75</v>
      </c>
      <c r="N2996" s="13" t="s">
        <v>206</v>
      </c>
      <c r="O2996" s="33" t="s">
        <v>38</v>
      </c>
      <c r="P2996" s="58" t="s">
        <v>38</v>
      </c>
      <c r="Q2996" s="33" t="s">
        <v>207</v>
      </c>
      <c r="R2996" s="14" t="s">
        <v>38</v>
      </c>
      <c r="S2996" s="13" t="s">
        <v>216</v>
      </c>
      <c r="T2996" s="13" t="s">
        <v>217</v>
      </c>
      <c r="U2996" s="33">
        <f t="shared" ca="1" si="552"/>
        <v>45744.56914039352</v>
      </c>
      <c r="V2996" s="13" t="str">
        <f t="shared" si="553"/>
        <v>Bangalore</v>
      </c>
      <c r="W2996" s="13" t="str">
        <f t="shared" si="554"/>
        <v>CLS</v>
      </c>
      <c r="X2996" s="13">
        <f t="shared" si="555"/>
        <v>7</v>
      </c>
      <c r="Y2996" s="13" t="str">
        <f>IFERROR(VLOOKUP(C2996,ReceivingTeam[],2,FALSE),"HelpDesk")</f>
        <v>HelpDesk</v>
      </c>
      <c r="Z2996" s="67">
        <f t="shared" si="556"/>
        <v>44888.916666666664</v>
      </c>
      <c r="AA2996" s="68">
        <f t="shared" si="557"/>
        <v>44888</v>
      </c>
      <c r="AB2996" s="69" t="b">
        <f t="shared" si="558"/>
        <v>1</v>
      </c>
      <c r="AC2996" s="70">
        <f t="shared" si="559"/>
        <v>0.5</v>
      </c>
      <c r="AD2996" s="67">
        <f t="shared" si="560"/>
        <v>44888.916666666664</v>
      </c>
      <c r="AE2996" s="67">
        <f>VLOOKUP(V2996,'Branch Wise Work Timelines'!C:G,3,FALSE)+AA2996</f>
        <v>44888.416666666664</v>
      </c>
      <c r="AF2996" s="67">
        <f>IF(V2996="Bangalore",VLOOKUP(V2996,'Branch Wise Work Timelines'!C:G,4,FALSE)+AA2996+1,IF(V2996="Mumbai",VLOOKUP(V2996,'Branch Wise Work Timelines'!C:G,4,FALSE)+AA2996+1,VLOOKUP(V2996,'Branch Wise Work Timelines'!C:G,4,FALSE)+AA2996))</f>
        <v>44889.104166666664</v>
      </c>
      <c r="AG2996" s="67">
        <f>WORKDAY.INTL(AA2996,1,11)+VLOOKUP(V2996,'Branch Wise Work Timelines'!C:G,3,FALSE)</f>
        <v>44889.416666666664</v>
      </c>
      <c r="AH2996" s="69" t="str">
        <f t="shared" ca="1" si="561"/>
        <v>Out of TAT</v>
      </c>
      <c r="AI2996" s="69">
        <f t="shared" ca="1" si="562"/>
        <v>20536</v>
      </c>
      <c r="AJ2996" s="69" t="str">
        <f ca="1">IF(AI2996&lt;0,"0-12",IFERROR(VLOOKUP(AI2996,Breakup[],2,FALSE),"&gt;24"))</f>
        <v>&gt;24</v>
      </c>
      <c r="AK2996" s="69" t="str">
        <f>VLOOKUP(V2996,Master!B:D,3,FALSE)</f>
        <v>South</v>
      </c>
      <c r="AL2996" s="69" t="str">
        <f t="shared" si="563"/>
        <v>Bangalore-CLS</v>
      </c>
    </row>
    <row r="2997" spans="1:38">
      <c r="A2997" s="13" t="s">
        <v>6311</v>
      </c>
      <c r="B2997" s="54">
        <v>44701.658121493099</v>
      </c>
      <c r="C2997" s="13" t="s">
        <v>134</v>
      </c>
      <c r="D2997" s="13">
        <v>740</v>
      </c>
      <c r="E2997" s="13" t="s">
        <v>6312</v>
      </c>
      <c r="F2997" s="13" t="s">
        <v>33</v>
      </c>
      <c r="G2997" s="14">
        <v>1653047132597</v>
      </c>
      <c r="H2997" s="55">
        <v>4.0023148148148099E-2</v>
      </c>
      <c r="I2997" s="33">
        <v>44882.040023148104</v>
      </c>
      <c r="J2997" s="58">
        <v>44882</v>
      </c>
      <c r="K2997" s="13" t="s">
        <v>257</v>
      </c>
      <c r="L2997" s="13" t="s">
        <v>72</v>
      </c>
      <c r="M2997" s="13" t="s">
        <v>255</v>
      </c>
      <c r="N2997" s="13" t="s">
        <v>206</v>
      </c>
      <c r="O2997" s="33" t="s">
        <v>38</v>
      </c>
      <c r="P2997" s="58" t="s">
        <v>38</v>
      </c>
      <c r="Q2997" s="33" t="s">
        <v>207</v>
      </c>
      <c r="R2997" s="14" t="s">
        <v>38</v>
      </c>
      <c r="S2997" s="13" t="s">
        <v>216</v>
      </c>
      <c r="T2997" s="13" t="s">
        <v>278</v>
      </c>
      <c r="U2997" s="33">
        <f t="shared" ca="1" si="552"/>
        <v>45744.56914039352</v>
      </c>
      <c r="V2997" s="13" t="str">
        <f t="shared" si="553"/>
        <v>Pune</v>
      </c>
      <c r="W2997" s="13" t="str">
        <f t="shared" si="554"/>
        <v>RI</v>
      </c>
      <c r="X2997" s="13">
        <f t="shared" si="555"/>
        <v>0</v>
      </c>
      <c r="Y2997" s="13" t="str">
        <f>IFERROR(VLOOKUP(C2997,ReceivingTeam[],2,FALSE),"HelpDesk")</f>
        <v>Branch office</v>
      </c>
      <c r="Z2997" s="67">
        <f t="shared" si="556"/>
        <v>44886.020833333336</v>
      </c>
      <c r="AA2997" s="68">
        <f t="shared" si="557"/>
        <v>44882</v>
      </c>
      <c r="AB2997" s="69" t="b">
        <f t="shared" si="558"/>
        <v>1</v>
      </c>
      <c r="AC2997" s="70">
        <f t="shared" si="559"/>
        <v>3</v>
      </c>
      <c r="AD2997" s="67">
        <f t="shared" si="560"/>
        <v>44886.020833333336</v>
      </c>
      <c r="AE2997" s="67">
        <f>VLOOKUP(V2997,'Branch Wise Work Timelines'!C:G,3,FALSE)+AA2997</f>
        <v>44882.395833333336</v>
      </c>
      <c r="AF2997" s="67">
        <f>IF(V2997="Bangalore",VLOOKUP(V2997,'Branch Wise Work Timelines'!C:G,4,FALSE)+AA2997+1,IF(V2997="Mumbai",VLOOKUP(V2997,'Branch Wise Work Timelines'!C:G,4,FALSE)+AA2997+1,VLOOKUP(V2997,'Branch Wise Work Timelines'!C:G,4,FALSE)+AA2997))</f>
        <v>44882.770833333336</v>
      </c>
      <c r="AG2997" s="67">
        <f>WORKDAY.INTL(AA2997,1,11)+VLOOKUP(V2997,'Branch Wise Work Timelines'!C:G,3,FALSE)</f>
        <v>44883.395833333336</v>
      </c>
      <c r="AH2997" s="69" t="str">
        <f t="shared" ca="1" si="561"/>
        <v>Out of TAT</v>
      </c>
      <c r="AI2997" s="69">
        <f t="shared" ca="1" si="562"/>
        <v>20606</v>
      </c>
      <c r="AJ2997" s="69" t="str">
        <f ca="1">IF(AI2997&lt;0,"0-12",IFERROR(VLOOKUP(AI2997,Breakup[],2,FALSE),"&gt;24"))</f>
        <v>&gt;24</v>
      </c>
      <c r="AK2997" s="69" t="str">
        <f>VLOOKUP(V2997,Master!B:D,3,FALSE)</f>
        <v>West</v>
      </c>
      <c r="AL2997" s="69" t="str">
        <f t="shared" si="563"/>
        <v>Pune</v>
      </c>
    </row>
    <row r="2998" spans="1:38">
      <c r="A2998" s="13" t="s">
        <v>6313</v>
      </c>
      <c r="B2998" s="54">
        <v>44701.695612071802</v>
      </c>
      <c r="C2998" s="13" t="s">
        <v>255</v>
      </c>
      <c r="D2998" s="13">
        <v>131</v>
      </c>
      <c r="E2998" s="13" t="s">
        <v>6314</v>
      </c>
      <c r="F2998" s="13" t="s">
        <v>33</v>
      </c>
      <c r="G2998" s="14">
        <v>1653046829290</v>
      </c>
      <c r="H2998" s="55">
        <v>0.77445601851851897</v>
      </c>
      <c r="I2998" s="33">
        <v>44889.774456018502</v>
      </c>
      <c r="J2998" s="58">
        <v>44889</v>
      </c>
      <c r="K2998" s="13" t="s">
        <v>257</v>
      </c>
      <c r="L2998" s="13" t="s">
        <v>72</v>
      </c>
      <c r="M2998" s="13" t="s">
        <v>255</v>
      </c>
      <c r="N2998" s="13" t="s">
        <v>206</v>
      </c>
      <c r="O2998" s="33" t="s">
        <v>38</v>
      </c>
      <c r="P2998" s="58" t="s">
        <v>38</v>
      </c>
      <c r="Q2998" s="33" t="s">
        <v>207</v>
      </c>
      <c r="R2998" s="14" t="s">
        <v>38</v>
      </c>
      <c r="S2998" s="13" t="s">
        <v>216</v>
      </c>
      <c r="T2998" s="13" t="s">
        <v>217</v>
      </c>
      <c r="U2998" s="33">
        <f t="shared" ca="1" si="552"/>
        <v>45744.56914039352</v>
      </c>
      <c r="V2998" s="13" t="str">
        <f t="shared" si="553"/>
        <v>Pune</v>
      </c>
      <c r="W2998" s="13" t="str">
        <f t="shared" si="554"/>
        <v>RI</v>
      </c>
      <c r="X2998" s="13">
        <f t="shared" si="555"/>
        <v>18</v>
      </c>
      <c r="Y2998" s="13" t="str">
        <f>IFERROR(VLOOKUP(C2998,ReceivingTeam[],2,FALSE),"HelpDesk")</f>
        <v>HelpDesk</v>
      </c>
      <c r="Z2998" s="67">
        <f t="shared" si="556"/>
        <v>44890.899456018502</v>
      </c>
      <c r="AA2998" s="68">
        <f t="shared" si="557"/>
        <v>44889</v>
      </c>
      <c r="AB2998" s="69" t="b">
        <f t="shared" si="558"/>
        <v>1</v>
      </c>
      <c r="AC2998" s="70">
        <f t="shared" si="559"/>
        <v>0.5</v>
      </c>
      <c r="AD2998" s="67">
        <f t="shared" si="560"/>
        <v>44890.899456018502</v>
      </c>
      <c r="AE2998" s="67">
        <f>VLOOKUP(V2998,'Branch Wise Work Timelines'!C:G,3,FALSE)+AA2998</f>
        <v>44889.395833333336</v>
      </c>
      <c r="AF2998" s="67">
        <f>IF(V2998="Bangalore",VLOOKUP(V2998,'Branch Wise Work Timelines'!C:G,4,FALSE)+AA2998+1,IF(V2998="Mumbai",VLOOKUP(V2998,'Branch Wise Work Timelines'!C:G,4,FALSE)+AA2998+1,VLOOKUP(V2998,'Branch Wise Work Timelines'!C:G,4,FALSE)+AA2998))</f>
        <v>44889.770833333336</v>
      </c>
      <c r="AG2998" s="67">
        <f>WORKDAY.INTL(AA2998,1,11)+VLOOKUP(V2998,'Branch Wise Work Timelines'!C:G,3,FALSE)</f>
        <v>44890.395833333336</v>
      </c>
      <c r="AH2998" s="69" t="str">
        <f t="shared" ca="1" si="561"/>
        <v>Out of TAT</v>
      </c>
      <c r="AI2998" s="69">
        <f t="shared" ca="1" si="562"/>
        <v>20489</v>
      </c>
      <c r="AJ2998" s="69" t="str">
        <f ca="1">IF(AI2998&lt;0,"0-12",IFERROR(VLOOKUP(AI2998,Breakup[],2,FALSE),"&gt;24"))</f>
        <v>&gt;24</v>
      </c>
      <c r="AK2998" s="69" t="str">
        <f>VLOOKUP(V2998,Master!B:D,3,FALSE)</f>
        <v>West</v>
      </c>
      <c r="AL2998" s="69" t="str">
        <f t="shared" si="563"/>
        <v>Pune</v>
      </c>
    </row>
    <row r="2999" spans="1:38">
      <c r="A2999" s="13" t="s">
        <v>6315</v>
      </c>
      <c r="B2999" s="54">
        <v>44701.695755786997</v>
      </c>
      <c r="C2999" s="13" t="s">
        <v>286</v>
      </c>
      <c r="D2999" s="13">
        <v>1686</v>
      </c>
      <c r="E2999" s="13" t="s">
        <v>6316</v>
      </c>
      <c r="F2999" s="13" t="s">
        <v>33</v>
      </c>
      <c r="G2999" s="14">
        <v>1653047132597</v>
      </c>
      <c r="H2999" s="55">
        <v>1.34375E-2</v>
      </c>
      <c r="I2999" s="33">
        <v>44891.013437499998</v>
      </c>
      <c r="J2999" s="58">
        <v>44891</v>
      </c>
      <c r="K2999" s="13" t="s">
        <v>257</v>
      </c>
      <c r="L2999" s="13" t="s">
        <v>72</v>
      </c>
      <c r="M2999" s="13" t="s">
        <v>255</v>
      </c>
      <c r="N2999" s="13" t="s">
        <v>206</v>
      </c>
      <c r="O2999" s="33">
        <v>44891.863414351901</v>
      </c>
      <c r="P2999" s="58">
        <v>44891</v>
      </c>
      <c r="Q2999" s="33" t="s">
        <v>237</v>
      </c>
      <c r="R2999" s="14">
        <v>471</v>
      </c>
      <c r="S2999" s="13" t="s">
        <v>216</v>
      </c>
      <c r="T2999" s="13" t="s">
        <v>278</v>
      </c>
      <c r="U2999" s="33">
        <f t="shared" ca="1" si="552"/>
        <v>45744.56914039352</v>
      </c>
      <c r="V2999" s="13" t="str">
        <f t="shared" si="553"/>
        <v>Pune</v>
      </c>
      <c r="W2999" s="13" t="str">
        <f t="shared" si="554"/>
        <v>RI</v>
      </c>
      <c r="X2999" s="13">
        <f t="shared" si="555"/>
        <v>0</v>
      </c>
      <c r="Y2999" s="13" t="str">
        <f>IFERROR(VLOOKUP(C2999,ReceivingTeam[],2,FALSE),"HelpDesk")</f>
        <v>HelpDesk</v>
      </c>
      <c r="Z2999" s="67">
        <f t="shared" si="556"/>
        <v>44896.020833333336</v>
      </c>
      <c r="AA2999" s="68">
        <f t="shared" si="557"/>
        <v>44891</v>
      </c>
      <c r="AB2999" s="69" t="b">
        <f t="shared" si="558"/>
        <v>1</v>
      </c>
      <c r="AC2999" s="70">
        <f t="shared" si="559"/>
        <v>3</v>
      </c>
      <c r="AD2999" s="67">
        <f t="shared" si="560"/>
        <v>44896.020833333336</v>
      </c>
      <c r="AE2999" s="67">
        <f>VLOOKUP(V2999,'Branch Wise Work Timelines'!C:G,3,FALSE)+AA2999</f>
        <v>44891.395833333336</v>
      </c>
      <c r="AF2999" s="67">
        <f>IF(V2999="Bangalore",VLOOKUP(V2999,'Branch Wise Work Timelines'!C:G,4,FALSE)+AA2999+1,IF(V2999="Mumbai",VLOOKUP(V2999,'Branch Wise Work Timelines'!C:G,4,FALSE)+AA2999+1,VLOOKUP(V2999,'Branch Wise Work Timelines'!C:G,4,FALSE)+AA2999))</f>
        <v>44891.770833333336</v>
      </c>
      <c r="AG2999" s="67">
        <f>WORKDAY.INTL(AA2999,1,11)+VLOOKUP(V2999,'Branch Wise Work Timelines'!C:G,3,FALSE)</f>
        <v>44893.395833333336</v>
      </c>
      <c r="AH2999" s="69" t="str">
        <f t="shared" si="561"/>
        <v>Met</v>
      </c>
      <c r="AI2999" s="69">
        <f t="shared" ca="1" si="562"/>
        <v>20366</v>
      </c>
      <c r="AJ2999" s="69" t="str">
        <f ca="1">IF(AI2999&lt;0,"0-12",IFERROR(VLOOKUP(AI2999,Breakup[],2,FALSE),"&gt;24"))</f>
        <v>&gt;24</v>
      </c>
      <c r="AK2999" s="69" t="str">
        <f>VLOOKUP(V2999,Master!B:D,3,FALSE)</f>
        <v>West</v>
      </c>
      <c r="AL2999" s="69" t="str">
        <f t="shared" si="563"/>
        <v>Pune</v>
      </c>
    </row>
    <row r="3000" spans="1:38">
      <c r="A3000" s="13" t="s">
        <v>6317</v>
      </c>
      <c r="B3000" s="54">
        <v>44701.714028391201</v>
      </c>
      <c r="C3000" s="13" t="s">
        <v>286</v>
      </c>
      <c r="D3000" s="13">
        <v>1760</v>
      </c>
      <c r="E3000" s="13" t="s">
        <v>6318</v>
      </c>
      <c r="F3000" s="13" t="s">
        <v>33</v>
      </c>
      <c r="G3000" s="14">
        <v>1653047132597</v>
      </c>
      <c r="H3000" s="55">
        <v>0.83082175925925905</v>
      </c>
      <c r="I3000" s="33">
        <v>44885.8308217593</v>
      </c>
      <c r="J3000" s="58">
        <v>44885</v>
      </c>
      <c r="K3000" s="13" t="s">
        <v>257</v>
      </c>
      <c r="L3000" s="13" t="s">
        <v>72</v>
      </c>
      <c r="M3000" s="13" t="s">
        <v>255</v>
      </c>
      <c r="N3000" s="13" t="s">
        <v>206</v>
      </c>
      <c r="O3000" s="33" t="s">
        <v>38</v>
      </c>
      <c r="P3000" s="58" t="s">
        <v>38</v>
      </c>
      <c r="Q3000" s="33" t="s">
        <v>207</v>
      </c>
      <c r="R3000" s="14" t="s">
        <v>38</v>
      </c>
      <c r="S3000" s="13" t="s">
        <v>216</v>
      </c>
      <c r="T3000" s="13" t="s">
        <v>278</v>
      </c>
      <c r="U3000" s="33">
        <f t="shared" ca="1" si="552"/>
        <v>45744.56914039352</v>
      </c>
      <c r="V3000" s="13" t="str">
        <f t="shared" si="553"/>
        <v>Pune</v>
      </c>
      <c r="W3000" s="13" t="str">
        <f t="shared" si="554"/>
        <v>RI</v>
      </c>
      <c r="X3000" s="13">
        <f t="shared" si="555"/>
        <v>19</v>
      </c>
      <c r="Y3000" s="13" t="str">
        <f>IFERROR(VLOOKUP(C3000,ReceivingTeam[],2,FALSE),"HelpDesk")</f>
        <v>HelpDesk</v>
      </c>
      <c r="Z3000" s="67">
        <f t="shared" si="556"/>
        <v>44888.395833333336</v>
      </c>
      <c r="AA3000" s="68">
        <f t="shared" si="557"/>
        <v>44885</v>
      </c>
      <c r="AB3000" s="69" t="b">
        <f t="shared" si="558"/>
        <v>0</v>
      </c>
      <c r="AC3000" s="70">
        <f t="shared" si="559"/>
        <v>3</v>
      </c>
      <c r="AD3000" s="67">
        <f t="shared" si="560"/>
        <v>44888.395833333336</v>
      </c>
      <c r="AE3000" s="67">
        <f>VLOOKUP(V3000,'Branch Wise Work Timelines'!C:G,3,FALSE)+AA3000</f>
        <v>44885.395833333336</v>
      </c>
      <c r="AF3000" s="67">
        <f>IF(V3000="Bangalore",VLOOKUP(V3000,'Branch Wise Work Timelines'!C:G,4,FALSE)+AA3000+1,IF(V3000="Mumbai",VLOOKUP(V3000,'Branch Wise Work Timelines'!C:G,4,FALSE)+AA3000+1,VLOOKUP(V3000,'Branch Wise Work Timelines'!C:G,4,FALSE)+AA3000))</f>
        <v>44885.770833333336</v>
      </c>
      <c r="AG3000" s="67">
        <f>WORKDAY.INTL(AA3000,1,11)+VLOOKUP(V3000,'Branch Wise Work Timelines'!C:G,3,FALSE)</f>
        <v>44886.395833333336</v>
      </c>
      <c r="AH3000" s="69" t="str">
        <f t="shared" ca="1" si="561"/>
        <v>Out of TAT</v>
      </c>
      <c r="AI3000" s="69">
        <f t="shared" ca="1" si="562"/>
        <v>20549</v>
      </c>
      <c r="AJ3000" s="69" t="str">
        <f ca="1">IF(AI3000&lt;0,"0-12",IFERROR(VLOOKUP(AI3000,Breakup[],2,FALSE),"&gt;24"))</f>
        <v>&gt;24</v>
      </c>
      <c r="AK3000" s="69" t="str">
        <f>VLOOKUP(V3000,Master!B:D,3,FALSE)</f>
        <v>West</v>
      </c>
      <c r="AL3000" s="69" t="str">
        <f t="shared" si="563"/>
        <v>Pune</v>
      </c>
    </row>
    <row r="3001" spans="1:38">
      <c r="A3001" s="13" t="s">
        <v>6319</v>
      </c>
      <c r="B3001" s="54">
        <v>44701.7396113426</v>
      </c>
      <c r="C3001" s="13" t="s">
        <v>133</v>
      </c>
      <c r="D3001" s="13">
        <v>1134</v>
      </c>
      <c r="E3001" s="13" t="s">
        <v>6320</v>
      </c>
      <c r="F3001" s="13" t="s">
        <v>33</v>
      </c>
      <c r="G3001" s="14">
        <v>1653050198995</v>
      </c>
      <c r="H3001" s="55">
        <v>0.568159722222222</v>
      </c>
      <c r="I3001" s="33">
        <v>44890.568159722199</v>
      </c>
      <c r="J3001" s="58">
        <v>44890</v>
      </c>
      <c r="K3001" s="13" t="s">
        <v>257</v>
      </c>
      <c r="L3001" s="13" t="s">
        <v>72</v>
      </c>
      <c r="M3001" s="13" t="s">
        <v>286</v>
      </c>
      <c r="N3001" s="13" t="s">
        <v>206</v>
      </c>
      <c r="O3001" s="33" t="s">
        <v>38</v>
      </c>
      <c r="P3001" s="58" t="s">
        <v>38</v>
      </c>
      <c r="Q3001" s="33" t="s">
        <v>207</v>
      </c>
      <c r="R3001" s="14" t="s">
        <v>38</v>
      </c>
      <c r="S3001" s="13" t="s">
        <v>216</v>
      </c>
      <c r="T3001" s="13" t="s">
        <v>217</v>
      </c>
      <c r="U3001" s="33">
        <f t="shared" ca="1" si="552"/>
        <v>45744.56914039352</v>
      </c>
      <c r="V3001" s="13" t="str">
        <f t="shared" si="553"/>
        <v>Pune</v>
      </c>
      <c r="W3001" s="13" t="str">
        <f t="shared" si="554"/>
        <v>RI</v>
      </c>
      <c r="X3001" s="13">
        <f t="shared" si="555"/>
        <v>13</v>
      </c>
      <c r="Y3001" s="13" t="str">
        <f>IFERROR(VLOOKUP(C3001,ReceivingTeam[],2,FALSE),"HelpDesk")</f>
        <v>Branch office</v>
      </c>
      <c r="Z3001" s="67">
        <f t="shared" si="556"/>
        <v>44891.693159722199</v>
      </c>
      <c r="AA3001" s="68">
        <f t="shared" si="557"/>
        <v>44890</v>
      </c>
      <c r="AB3001" s="69" t="b">
        <f t="shared" si="558"/>
        <v>1</v>
      </c>
      <c r="AC3001" s="70">
        <f t="shared" si="559"/>
        <v>0.5</v>
      </c>
      <c r="AD3001" s="67">
        <f t="shared" si="560"/>
        <v>44891.693159722199</v>
      </c>
      <c r="AE3001" s="67">
        <f>VLOOKUP(V3001,'Branch Wise Work Timelines'!C:G,3,FALSE)+AA3001</f>
        <v>44890.395833333336</v>
      </c>
      <c r="AF3001" s="67">
        <f>IF(V3001="Bangalore",VLOOKUP(V3001,'Branch Wise Work Timelines'!C:G,4,FALSE)+AA3001+1,IF(V3001="Mumbai",VLOOKUP(V3001,'Branch Wise Work Timelines'!C:G,4,FALSE)+AA3001+1,VLOOKUP(V3001,'Branch Wise Work Timelines'!C:G,4,FALSE)+AA3001))</f>
        <v>44890.770833333336</v>
      </c>
      <c r="AG3001" s="67">
        <f>WORKDAY.INTL(AA3001,1,11)+VLOOKUP(V3001,'Branch Wise Work Timelines'!C:G,3,FALSE)</f>
        <v>44891.395833333336</v>
      </c>
      <c r="AH3001" s="69" t="str">
        <f t="shared" ca="1" si="561"/>
        <v>Out of TAT</v>
      </c>
      <c r="AI3001" s="69">
        <f t="shared" ca="1" si="562"/>
        <v>20470</v>
      </c>
      <c r="AJ3001" s="69" t="str">
        <f ca="1">IF(AI3001&lt;0,"0-12",IFERROR(VLOOKUP(AI3001,Breakup[],2,FALSE),"&gt;24"))</f>
        <v>&gt;24</v>
      </c>
      <c r="AK3001" s="69" t="str">
        <f>VLOOKUP(V3001,Master!B:D,3,FALSE)</f>
        <v>West</v>
      </c>
      <c r="AL3001" s="69" t="str">
        <f t="shared" si="563"/>
        <v>Pune</v>
      </c>
    </row>
    <row r="3002" spans="1:38">
      <c r="A3002" s="13" t="s">
        <v>6321</v>
      </c>
      <c r="B3002" s="54">
        <v>44701.697810844897</v>
      </c>
      <c r="C3002" s="13" t="s">
        <v>255</v>
      </c>
      <c r="D3002" s="13">
        <v>303</v>
      </c>
      <c r="E3002" s="13" t="s">
        <v>6322</v>
      </c>
      <c r="F3002" s="13" t="s">
        <v>33</v>
      </c>
      <c r="G3002" s="14">
        <v>1653046829290</v>
      </c>
      <c r="H3002" s="55">
        <v>0.21234953703703699</v>
      </c>
      <c r="I3002" s="33">
        <v>44891.212349537003</v>
      </c>
      <c r="J3002" s="58">
        <v>44891</v>
      </c>
      <c r="K3002" s="13" t="s">
        <v>257</v>
      </c>
      <c r="L3002" s="13" t="s">
        <v>72</v>
      </c>
      <c r="M3002" s="13" t="s">
        <v>255</v>
      </c>
      <c r="N3002" s="13" t="s">
        <v>206</v>
      </c>
      <c r="O3002" s="33">
        <v>44891.902268518497</v>
      </c>
      <c r="P3002" s="58">
        <v>44891</v>
      </c>
      <c r="Q3002" s="33" t="s">
        <v>237</v>
      </c>
      <c r="R3002" s="14">
        <v>705</v>
      </c>
      <c r="S3002" s="13" t="s">
        <v>216</v>
      </c>
      <c r="T3002" s="13" t="s">
        <v>217</v>
      </c>
      <c r="U3002" s="33">
        <f t="shared" ca="1" si="552"/>
        <v>45744.56914039352</v>
      </c>
      <c r="V3002" s="13" t="str">
        <f t="shared" si="553"/>
        <v>Pune</v>
      </c>
      <c r="W3002" s="13" t="str">
        <f t="shared" si="554"/>
        <v>RI</v>
      </c>
      <c r="X3002" s="13">
        <f t="shared" si="555"/>
        <v>5</v>
      </c>
      <c r="Y3002" s="13" t="str">
        <f>IFERROR(VLOOKUP(C3002,ReceivingTeam[],2,FALSE),"HelpDesk")</f>
        <v>HelpDesk</v>
      </c>
      <c r="Z3002" s="67">
        <f t="shared" si="556"/>
        <v>44893.520833333336</v>
      </c>
      <c r="AA3002" s="68">
        <f t="shared" si="557"/>
        <v>44891</v>
      </c>
      <c r="AB3002" s="69" t="b">
        <f t="shared" si="558"/>
        <v>1</v>
      </c>
      <c r="AC3002" s="70">
        <f t="shared" si="559"/>
        <v>0.5</v>
      </c>
      <c r="AD3002" s="67">
        <f t="shared" si="560"/>
        <v>44893.520833333336</v>
      </c>
      <c r="AE3002" s="67">
        <f>VLOOKUP(V3002,'Branch Wise Work Timelines'!C:G,3,FALSE)+AA3002</f>
        <v>44891.395833333336</v>
      </c>
      <c r="AF3002" s="67">
        <f>IF(V3002="Bangalore",VLOOKUP(V3002,'Branch Wise Work Timelines'!C:G,4,FALSE)+AA3002+1,IF(V3002="Mumbai",VLOOKUP(V3002,'Branch Wise Work Timelines'!C:G,4,FALSE)+AA3002+1,VLOOKUP(V3002,'Branch Wise Work Timelines'!C:G,4,FALSE)+AA3002))</f>
        <v>44891.770833333336</v>
      </c>
      <c r="AG3002" s="67">
        <f>WORKDAY.INTL(AA3002,1,11)+VLOOKUP(V3002,'Branch Wise Work Timelines'!C:G,3,FALSE)</f>
        <v>44893.395833333336</v>
      </c>
      <c r="AH3002" s="69" t="str">
        <f t="shared" si="561"/>
        <v>Met</v>
      </c>
      <c r="AI3002" s="69">
        <f t="shared" ca="1" si="562"/>
        <v>20426</v>
      </c>
      <c r="AJ3002" s="69" t="str">
        <f ca="1">IF(AI3002&lt;0,"0-12",IFERROR(VLOOKUP(AI3002,Breakup[],2,FALSE),"&gt;24"))</f>
        <v>&gt;24</v>
      </c>
      <c r="AK3002" s="69" t="str">
        <f>VLOOKUP(V3002,Master!B:D,3,FALSE)</f>
        <v>West</v>
      </c>
      <c r="AL3002" s="69" t="str">
        <f t="shared" si="563"/>
        <v>Pune</v>
      </c>
    </row>
    <row r="3003" spans="1:38">
      <c r="A3003" s="13" t="s">
        <v>6323</v>
      </c>
      <c r="B3003" s="54">
        <v>44701.738159178203</v>
      </c>
      <c r="C3003" s="13" t="s">
        <v>133</v>
      </c>
      <c r="D3003" s="13">
        <v>540</v>
      </c>
      <c r="E3003" s="13" t="s">
        <v>6324</v>
      </c>
      <c r="F3003" s="13" t="s">
        <v>33</v>
      </c>
      <c r="G3003" s="14">
        <v>1653050198995</v>
      </c>
      <c r="H3003" s="55">
        <v>0.51884259259259302</v>
      </c>
      <c r="I3003" s="33">
        <v>44891.518842592603</v>
      </c>
      <c r="J3003" s="58">
        <v>44891</v>
      </c>
      <c r="K3003" s="13" t="s">
        <v>257</v>
      </c>
      <c r="L3003" s="13" t="s">
        <v>72</v>
      </c>
      <c r="M3003" s="13" t="s">
        <v>286</v>
      </c>
      <c r="N3003" s="13" t="s">
        <v>206</v>
      </c>
      <c r="O3003" s="33">
        <v>44891.801585648202</v>
      </c>
      <c r="P3003" s="58">
        <v>44891</v>
      </c>
      <c r="Q3003" s="33" t="s">
        <v>237</v>
      </c>
      <c r="R3003" s="14">
        <v>1090</v>
      </c>
      <c r="S3003" s="13" t="s">
        <v>216</v>
      </c>
      <c r="T3003" s="13" t="s">
        <v>217</v>
      </c>
      <c r="U3003" s="33">
        <f t="shared" ca="1" si="552"/>
        <v>45744.56914039352</v>
      </c>
      <c r="V3003" s="13" t="str">
        <f t="shared" si="553"/>
        <v>Pune</v>
      </c>
      <c r="W3003" s="13" t="str">
        <f t="shared" si="554"/>
        <v>RI</v>
      </c>
      <c r="X3003" s="13">
        <f t="shared" si="555"/>
        <v>12</v>
      </c>
      <c r="Y3003" s="13" t="str">
        <f>IFERROR(VLOOKUP(C3003,ReceivingTeam[],2,FALSE),"HelpDesk")</f>
        <v>Branch office</v>
      </c>
      <c r="Z3003" s="67">
        <f t="shared" si="556"/>
        <v>44893.643842592603</v>
      </c>
      <c r="AA3003" s="68">
        <f t="shared" si="557"/>
        <v>44891</v>
      </c>
      <c r="AB3003" s="69" t="b">
        <f t="shared" si="558"/>
        <v>1</v>
      </c>
      <c r="AC3003" s="70">
        <f t="shared" si="559"/>
        <v>0.5</v>
      </c>
      <c r="AD3003" s="67">
        <f t="shared" si="560"/>
        <v>44893.643842592603</v>
      </c>
      <c r="AE3003" s="67">
        <f>VLOOKUP(V3003,'Branch Wise Work Timelines'!C:G,3,FALSE)+AA3003</f>
        <v>44891.395833333336</v>
      </c>
      <c r="AF3003" s="67">
        <f>IF(V3003="Bangalore",VLOOKUP(V3003,'Branch Wise Work Timelines'!C:G,4,FALSE)+AA3003+1,IF(V3003="Mumbai",VLOOKUP(V3003,'Branch Wise Work Timelines'!C:G,4,FALSE)+AA3003+1,VLOOKUP(V3003,'Branch Wise Work Timelines'!C:G,4,FALSE)+AA3003))</f>
        <v>44891.770833333336</v>
      </c>
      <c r="AG3003" s="67">
        <f>WORKDAY.INTL(AA3003,1,11)+VLOOKUP(V3003,'Branch Wise Work Timelines'!C:G,3,FALSE)</f>
        <v>44893.395833333336</v>
      </c>
      <c r="AH3003" s="69" t="str">
        <f t="shared" si="561"/>
        <v>Met</v>
      </c>
      <c r="AI3003" s="69">
        <f t="shared" ca="1" si="562"/>
        <v>20423</v>
      </c>
      <c r="AJ3003" s="69" t="str">
        <f ca="1">IF(AI3003&lt;0,"0-12",IFERROR(VLOOKUP(AI3003,Breakup[],2,FALSE),"&gt;24"))</f>
        <v>&gt;24</v>
      </c>
      <c r="AK3003" s="69" t="str">
        <f>VLOOKUP(V3003,Master!B:D,3,FALSE)</f>
        <v>West</v>
      </c>
      <c r="AL3003" s="69" t="str">
        <f t="shared" si="563"/>
        <v>Pune</v>
      </c>
    </row>
    <row r="3004" spans="1:38">
      <c r="A3004" s="13" t="s">
        <v>6325</v>
      </c>
      <c r="B3004" s="54">
        <v>44701.811194479204</v>
      </c>
      <c r="C3004" s="13" t="s">
        <v>372</v>
      </c>
      <c r="D3004" s="13">
        <v>826</v>
      </c>
      <c r="E3004" s="13" t="s">
        <v>6326</v>
      </c>
      <c r="F3004" s="13" t="s">
        <v>15</v>
      </c>
      <c r="G3004" s="14">
        <v>1653056396900</v>
      </c>
      <c r="H3004" s="55">
        <v>0.55429398148148101</v>
      </c>
      <c r="I3004" s="33">
        <v>44887.554293981499</v>
      </c>
      <c r="J3004" s="58">
        <v>44887</v>
      </c>
      <c r="K3004" s="13" t="s">
        <v>213</v>
      </c>
      <c r="L3004" s="13" t="s">
        <v>30</v>
      </c>
      <c r="M3004" s="13" t="s">
        <v>75</v>
      </c>
      <c r="N3004" s="13" t="s">
        <v>206</v>
      </c>
      <c r="O3004" s="33" t="s">
        <v>38</v>
      </c>
      <c r="P3004" s="58" t="s">
        <v>38</v>
      </c>
      <c r="Q3004" s="33" t="s">
        <v>207</v>
      </c>
      <c r="R3004" s="14" t="s">
        <v>38</v>
      </c>
      <c r="S3004" s="13" t="s">
        <v>216</v>
      </c>
      <c r="T3004" s="13" t="s">
        <v>217</v>
      </c>
      <c r="U3004" s="33">
        <f t="shared" ca="1" si="552"/>
        <v>45744.56914039352</v>
      </c>
      <c r="V3004" s="13" t="str">
        <f t="shared" si="553"/>
        <v>Bangalore</v>
      </c>
      <c r="W3004" s="13" t="str">
        <f t="shared" si="554"/>
        <v>CLS</v>
      </c>
      <c r="X3004" s="13">
        <f t="shared" si="555"/>
        <v>13</v>
      </c>
      <c r="Y3004" s="13" t="str">
        <f>IFERROR(VLOOKUP(C3004,ReceivingTeam[],2,FALSE),"HelpDesk")</f>
        <v>HelpDesk</v>
      </c>
      <c r="Z3004" s="67">
        <f t="shared" si="556"/>
        <v>44888.054293981499</v>
      </c>
      <c r="AA3004" s="68">
        <f t="shared" si="557"/>
        <v>44887</v>
      </c>
      <c r="AB3004" s="69" t="b">
        <f t="shared" si="558"/>
        <v>1</v>
      </c>
      <c r="AC3004" s="70">
        <f t="shared" si="559"/>
        <v>0.5</v>
      </c>
      <c r="AD3004" s="67">
        <f t="shared" si="560"/>
        <v>44888.054293981499</v>
      </c>
      <c r="AE3004" s="67">
        <f>VLOOKUP(V3004,'Branch Wise Work Timelines'!C:G,3,FALSE)+AA3004</f>
        <v>44887.416666666664</v>
      </c>
      <c r="AF3004" s="67">
        <f>IF(V3004="Bangalore",VLOOKUP(V3004,'Branch Wise Work Timelines'!C:G,4,FALSE)+AA3004+1,IF(V3004="Mumbai",VLOOKUP(V3004,'Branch Wise Work Timelines'!C:G,4,FALSE)+AA3004+1,VLOOKUP(V3004,'Branch Wise Work Timelines'!C:G,4,FALSE)+AA3004))</f>
        <v>44888.104166666664</v>
      </c>
      <c r="AG3004" s="67">
        <f>WORKDAY.INTL(AA3004,1,11)+VLOOKUP(V3004,'Branch Wise Work Timelines'!C:G,3,FALSE)</f>
        <v>44888.416666666664</v>
      </c>
      <c r="AH3004" s="69" t="str">
        <f t="shared" ca="1" si="561"/>
        <v>Out of TAT</v>
      </c>
      <c r="AI3004" s="69">
        <f t="shared" ca="1" si="562"/>
        <v>20557</v>
      </c>
      <c r="AJ3004" s="69" t="str">
        <f ca="1">IF(AI3004&lt;0,"0-12",IFERROR(VLOOKUP(AI3004,Breakup[],2,FALSE),"&gt;24"))</f>
        <v>&gt;24</v>
      </c>
      <c r="AK3004" s="69" t="str">
        <f>VLOOKUP(V3004,Master!B:D,3,FALSE)</f>
        <v>South</v>
      </c>
      <c r="AL3004" s="69" t="str">
        <f t="shared" si="563"/>
        <v>Bangalore-CLS</v>
      </c>
    </row>
    <row r="3005" spans="1:38">
      <c r="A3005" s="13" t="s">
        <v>6327</v>
      </c>
      <c r="B3005" s="54">
        <v>44701.656401886597</v>
      </c>
      <c r="C3005" s="13" t="s">
        <v>255</v>
      </c>
      <c r="D3005" s="13">
        <v>1171</v>
      </c>
      <c r="E3005" s="13" t="s">
        <v>6328</v>
      </c>
      <c r="F3005" s="13" t="s">
        <v>33</v>
      </c>
      <c r="G3005" s="14">
        <v>1653047132597</v>
      </c>
      <c r="H3005" s="55">
        <v>0.56310185185185202</v>
      </c>
      <c r="I3005" s="33">
        <v>44882.563101851898</v>
      </c>
      <c r="J3005" s="58">
        <v>44882</v>
      </c>
      <c r="K3005" s="13" t="s">
        <v>257</v>
      </c>
      <c r="L3005" s="13" t="s">
        <v>72</v>
      </c>
      <c r="M3005" s="13" t="s">
        <v>255</v>
      </c>
      <c r="N3005" s="13" t="s">
        <v>206</v>
      </c>
      <c r="O3005" s="33" t="s">
        <v>38</v>
      </c>
      <c r="P3005" s="58" t="s">
        <v>38</v>
      </c>
      <c r="Q3005" s="33" t="s">
        <v>207</v>
      </c>
      <c r="R3005" s="14" t="s">
        <v>38</v>
      </c>
      <c r="S3005" s="13" t="s">
        <v>216</v>
      </c>
      <c r="T3005" s="13" t="s">
        <v>278</v>
      </c>
      <c r="U3005" s="33">
        <f t="shared" ca="1" si="552"/>
        <v>45744.56914039352</v>
      </c>
      <c r="V3005" s="13" t="str">
        <f t="shared" si="553"/>
        <v>Pune</v>
      </c>
      <c r="W3005" s="13" t="str">
        <f t="shared" si="554"/>
        <v>RI</v>
      </c>
      <c r="X3005" s="13">
        <f t="shared" si="555"/>
        <v>13</v>
      </c>
      <c r="Y3005" s="13" t="str">
        <f>IFERROR(VLOOKUP(C3005,ReceivingTeam[],2,FALSE),"HelpDesk")</f>
        <v>HelpDesk</v>
      </c>
      <c r="Z3005" s="67">
        <f t="shared" si="556"/>
        <v>44886.188101851898</v>
      </c>
      <c r="AA3005" s="68">
        <f t="shared" si="557"/>
        <v>44882</v>
      </c>
      <c r="AB3005" s="69" t="b">
        <f t="shared" si="558"/>
        <v>1</v>
      </c>
      <c r="AC3005" s="70">
        <f t="shared" si="559"/>
        <v>3</v>
      </c>
      <c r="AD3005" s="67">
        <f t="shared" si="560"/>
        <v>44886.188101851898</v>
      </c>
      <c r="AE3005" s="67">
        <f>VLOOKUP(V3005,'Branch Wise Work Timelines'!C:G,3,FALSE)+AA3005</f>
        <v>44882.395833333336</v>
      </c>
      <c r="AF3005" s="67">
        <f>IF(V3005="Bangalore",VLOOKUP(V3005,'Branch Wise Work Timelines'!C:G,4,FALSE)+AA3005+1,IF(V3005="Mumbai",VLOOKUP(V3005,'Branch Wise Work Timelines'!C:G,4,FALSE)+AA3005+1,VLOOKUP(V3005,'Branch Wise Work Timelines'!C:G,4,FALSE)+AA3005))</f>
        <v>44882.770833333336</v>
      </c>
      <c r="AG3005" s="67">
        <f>WORKDAY.INTL(AA3005,1,11)+VLOOKUP(V3005,'Branch Wise Work Timelines'!C:G,3,FALSE)</f>
        <v>44883.395833333336</v>
      </c>
      <c r="AH3005" s="69" t="str">
        <f t="shared" ca="1" si="561"/>
        <v>Out of TAT</v>
      </c>
      <c r="AI3005" s="69">
        <f t="shared" ca="1" si="562"/>
        <v>20602</v>
      </c>
      <c r="AJ3005" s="69" t="str">
        <f ca="1">IF(AI3005&lt;0,"0-12",IFERROR(VLOOKUP(AI3005,Breakup[],2,FALSE),"&gt;24"))</f>
        <v>&gt;24</v>
      </c>
      <c r="AK3005" s="69" t="str">
        <f>VLOOKUP(V3005,Master!B:D,3,FALSE)</f>
        <v>West</v>
      </c>
      <c r="AL3005" s="69" t="str">
        <f t="shared" si="563"/>
        <v>Pune</v>
      </c>
    </row>
    <row r="3006" spans="1:38">
      <c r="A3006" s="13" t="s">
        <v>6329</v>
      </c>
      <c r="B3006" s="54">
        <v>44701.772265937499</v>
      </c>
      <c r="C3006" s="13" t="s">
        <v>211</v>
      </c>
      <c r="D3006" s="13">
        <v>497</v>
      </c>
      <c r="E3006" s="13" t="s">
        <v>6330</v>
      </c>
      <c r="F3006" s="13" t="s">
        <v>15</v>
      </c>
      <c r="G3006" s="14">
        <v>1653053327236</v>
      </c>
      <c r="H3006" s="55">
        <v>0.38038194444444401</v>
      </c>
      <c r="I3006" s="33">
        <v>44886.3803819444</v>
      </c>
      <c r="J3006" s="58">
        <v>44886</v>
      </c>
      <c r="K3006" s="13" t="s">
        <v>213</v>
      </c>
      <c r="L3006" s="13" t="s">
        <v>30</v>
      </c>
      <c r="M3006" s="13" t="s">
        <v>75</v>
      </c>
      <c r="N3006" s="13" t="s">
        <v>206</v>
      </c>
      <c r="O3006" s="33" t="s">
        <v>38</v>
      </c>
      <c r="P3006" s="58" t="s">
        <v>38</v>
      </c>
      <c r="Q3006" s="33" t="s">
        <v>207</v>
      </c>
      <c r="R3006" s="14" t="s">
        <v>38</v>
      </c>
      <c r="S3006" s="13" t="s">
        <v>216</v>
      </c>
      <c r="T3006" s="13" t="s">
        <v>217</v>
      </c>
      <c r="U3006" s="33">
        <f t="shared" ca="1" si="552"/>
        <v>45744.56914039352</v>
      </c>
      <c r="V3006" s="13" t="str">
        <f t="shared" si="553"/>
        <v>Bangalore</v>
      </c>
      <c r="W3006" s="13" t="str">
        <f t="shared" si="554"/>
        <v>CLS</v>
      </c>
      <c r="X3006" s="13">
        <f t="shared" si="555"/>
        <v>9</v>
      </c>
      <c r="Y3006" s="13" t="str">
        <f>IFERROR(VLOOKUP(C3006,ReceivingTeam[],2,FALSE),"HelpDesk")</f>
        <v>HelpDesk</v>
      </c>
      <c r="Z3006" s="67">
        <f t="shared" si="556"/>
        <v>44886.916666666664</v>
      </c>
      <c r="AA3006" s="68">
        <f t="shared" si="557"/>
        <v>44886</v>
      </c>
      <c r="AB3006" s="69" t="b">
        <f t="shared" si="558"/>
        <v>1</v>
      </c>
      <c r="AC3006" s="70">
        <f t="shared" si="559"/>
        <v>0.5</v>
      </c>
      <c r="AD3006" s="67">
        <f t="shared" si="560"/>
        <v>44886.916666666664</v>
      </c>
      <c r="AE3006" s="67">
        <f>VLOOKUP(V3006,'Branch Wise Work Timelines'!C:G,3,FALSE)+AA3006</f>
        <v>44886.416666666664</v>
      </c>
      <c r="AF3006" s="67">
        <f>IF(V3006="Bangalore",VLOOKUP(V3006,'Branch Wise Work Timelines'!C:G,4,FALSE)+AA3006+1,IF(V3006="Mumbai",VLOOKUP(V3006,'Branch Wise Work Timelines'!C:G,4,FALSE)+AA3006+1,VLOOKUP(V3006,'Branch Wise Work Timelines'!C:G,4,FALSE)+AA3006))</f>
        <v>44887.104166666664</v>
      </c>
      <c r="AG3006" s="67">
        <f>WORKDAY.INTL(AA3006,1,11)+VLOOKUP(V3006,'Branch Wise Work Timelines'!C:G,3,FALSE)</f>
        <v>44887.416666666664</v>
      </c>
      <c r="AH3006" s="69" t="str">
        <f t="shared" ca="1" si="561"/>
        <v>Out of TAT</v>
      </c>
      <c r="AI3006" s="69">
        <f t="shared" ca="1" si="562"/>
        <v>20584</v>
      </c>
      <c r="AJ3006" s="69" t="str">
        <f ca="1">IF(AI3006&lt;0,"0-12",IFERROR(VLOOKUP(AI3006,Breakup[],2,FALSE),"&gt;24"))</f>
        <v>&gt;24</v>
      </c>
      <c r="AK3006" s="69" t="str">
        <f>VLOOKUP(V3006,Master!B:D,3,FALSE)</f>
        <v>South</v>
      </c>
      <c r="AL3006" s="69" t="str">
        <f t="shared" si="563"/>
        <v>Bangalore-CLS</v>
      </c>
    </row>
    <row r="3007" spans="1:38">
      <c r="A3007" s="13" t="s">
        <v>6331</v>
      </c>
      <c r="B3007" s="54">
        <v>44701.667044479203</v>
      </c>
      <c r="C3007" s="13" t="s">
        <v>211</v>
      </c>
      <c r="D3007" s="13">
        <v>964</v>
      </c>
      <c r="E3007" s="13" t="s">
        <v>6332</v>
      </c>
      <c r="F3007" s="13" t="s">
        <v>15</v>
      </c>
      <c r="G3007" s="14">
        <v>1653050074123</v>
      </c>
      <c r="H3007" s="55">
        <v>4.0173611111111097E-2</v>
      </c>
      <c r="I3007" s="33">
        <v>44881.040173611102</v>
      </c>
      <c r="J3007" s="58">
        <v>44881</v>
      </c>
      <c r="K3007" s="13" t="s">
        <v>213</v>
      </c>
      <c r="L3007" s="13" t="s">
        <v>30</v>
      </c>
      <c r="M3007" s="13" t="s">
        <v>75</v>
      </c>
      <c r="N3007" s="13" t="s">
        <v>206</v>
      </c>
      <c r="O3007" s="33" t="s">
        <v>38</v>
      </c>
      <c r="P3007" s="58" t="s">
        <v>38</v>
      </c>
      <c r="Q3007" s="33" t="s">
        <v>207</v>
      </c>
      <c r="R3007" s="14" t="s">
        <v>38</v>
      </c>
      <c r="S3007" s="13" t="s">
        <v>216</v>
      </c>
      <c r="T3007" s="13" t="s">
        <v>217</v>
      </c>
      <c r="U3007" s="33">
        <f t="shared" ca="1" si="552"/>
        <v>45744.56914039352</v>
      </c>
      <c r="V3007" s="13" t="str">
        <f t="shared" si="553"/>
        <v>Bangalore</v>
      </c>
      <c r="W3007" s="13" t="str">
        <f t="shared" si="554"/>
        <v>CLS</v>
      </c>
      <c r="X3007" s="13">
        <f t="shared" si="555"/>
        <v>0</v>
      </c>
      <c r="Y3007" s="13" t="str">
        <f>IFERROR(VLOOKUP(C3007,ReceivingTeam[],2,FALSE),"HelpDesk")</f>
        <v>HelpDesk</v>
      </c>
      <c r="Z3007" s="67">
        <f t="shared" si="556"/>
        <v>44881.916666666664</v>
      </c>
      <c r="AA3007" s="68">
        <f t="shared" si="557"/>
        <v>44881</v>
      </c>
      <c r="AB3007" s="69" t="b">
        <f t="shared" si="558"/>
        <v>1</v>
      </c>
      <c r="AC3007" s="70">
        <f t="shared" si="559"/>
        <v>0.5</v>
      </c>
      <c r="AD3007" s="67">
        <f t="shared" si="560"/>
        <v>44881.916666666664</v>
      </c>
      <c r="AE3007" s="67">
        <f>VLOOKUP(V3007,'Branch Wise Work Timelines'!C:G,3,FALSE)+AA3007</f>
        <v>44881.416666666664</v>
      </c>
      <c r="AF3007" s="67">
        <f>IF(V3007="Bangalore",VLOOKUP(V3007,'Branch Wise Work Timelines'!C:G,4,FALSE)+AA3007+1,IF(V3007="Mumbai",VLOOKUP(V3007,'Branch Wise Work Timelines'!C:G,4,FALSE)+AA3007+1,VLOOKUP(V3007,'Branch Wise Work Timelines'!C:G,4,FALSE)+AA3007))</f>
        <v>44882.104166666664</v>
      </c>
      <c r="AG3007" s="67">
        <f>WORKDAY.INTL(AA3007,1,11)+VLOOKUP(V3007,'Branch Wise Work Timelines'!C:G,3,FALSE)</f>
        <v>44882.416666666664</v>
      </c>
      <c r="AH3007" s="69" t="str">
        <f t="shared" ca="1" si="561"/>
        <v>Out of TAT</v>
      </c>
      <c r="AI3007" s="69">
        <f t="shared" ca="1" si="562"/>
        <v>20704</v>
      </c>
      <c r="AJ3007" s="69" t="str">
        <f ca="1">IF(AI3007&lt;0,"0-12",IFERROR(VLOOKUP(AI3007,Breakup[],2,FALSE),"&gt;24"))</f>
        <v>&gt;24</v>
      </c>
      <c r="AK3007" s="69" t="str">
        <f>VLOOKUP(V3007,Master!B:D,3,FALSE)</f>
        <v>South</v>
      </c>
      <c r="AL3007" s="69" t="str">
        <f t="shared" si="563"/>
        <v>Bangalore-CLS</v>
      </c>
    </row>
    <row r="3008" spans="1:38">
      <c r="A3008" s="13" t="s">
        <v>6333</v>
      </c>
      <c r="B3008" s="54">
        <v>44701.6965982986</v>
      </c>
      <c r="C3008" s="13" t="s">
        <v>286</v>
      </c>
      <c r="D3008" s="13">
        <v>1614</v>
      </c>
      <c r="E3008" s="13" t="s">
        <v>6334</v>
      </c>
      <c r="F3008" s="13" t="s">
        <v>33</v>
      </c>
      <c r="G3008" s="14">
        <v>1653047132597</v>
      </c>
      <c r="H3008" s="55">
        <v>0.56025462962963002</v>
      </c>
      <c r="I3008" s="33">
        <v>44883.5602546296</v>
      </c>
      <c r="J3008" s="58">
        <v>44883</v>
      </c>
      <c r="K3008" s="13" t="s">
        <v>257</v>
      </c>
      <c r="L3008" s="13" t="s">
        <v>72</v>
      </c>
      <c r="M3008" s="13" t="s">
        <v>255</v>
      </c>
      <c r="N3008" s="13" t="s">
        <v>206</v>
      </c>
      <c r="O3008" s="33" t="s">
        <v>38</v>
      </c>
      <c r="P3008" s="58" t="s">
        <v>38</v>
      </c>
      <c r="Q3008" s="33" t="s">
        <v>207</v>
      </c>
      <c r="R3008" s="14" t="s">
        <v>38</v>
      </c>
      <c r="S3008" s="13" t="s">
        <v>216</v>
      </c>
      <c r="T3008" s="13" t="s">
        <v>278</v>
      </c>
      <c r="U3008" s="33">
        <f t="shared" ca="1" si="552"/>
        <v>45744.56914039352</v>
      </c>
      <c r="V3008" s="13" t="str">
        <f t="shared" si="553"/>
        <v>Pune</v>
      </c>
      <c r="W3008" s="13" t="str">
        <f t="shared" si="554"/>
        <v>RI</v>
      </c>
      <c r="X3008" s="13">
        <f t="shared" si="555"/>
        <v>13</v>
      </c>
      <c r="Y3008" s="13" t="str">
        <f>IFERROR(VLOOKUP(C3008,ReceivingTeam[],2,FALSE),"HelpDesk")</f>
        <v>HelpDesk</v>
      </c>
      <c r="Z3008" s="67">
        <f t="shared" si="556"/>
        <v>44887.1852546296</v>
      </c>
      <c r="AA3008" s="68">
        <f t="shared" si="557"/>
        <v>44883</v>
      </c>
      <c r="AB3008" s="69" t="b">
        <f t="shared" si="558"/>
        <v>1</v>
      </c>
      <c r="AC3008" s="70">
        <f t="shared" si="559"/>
        <v>3</v>
      </c>
      <c r="AD3008" s="67">
        <f t="shared" si="560"/>
        <v>44887.1852546296</v>
      </c>
      <c r="AE3008" s="67">
        <f>VLOOKUP(V3008,'Branch Wise Work Timelines'!C:G,3,FALSE)+AA3008</f>
        <v>44883.395833333336</v>
      </c>
      <c r="AF3008" s="67">
        <f>IF(V3008="Bangalore",VLOOKUP(V3008,'Branch Wise Work Timelines'!C:G,4,FALSE)+AA3008+1,IF(V3008="Mumbai",VLOOKUP(V3008,'Branch Wise Work Timelines'!C:G,4,FALSE)+AA3008+1,VLOOKUP(V3008,'Branch Wise Work Timelines'!C:G,4,FALSE)+AA3008))</f>
        <v>44883.770833333336</v>
      </c>
      <c r="AG3008" s="67">
        <f>WORKDAY.INTL(AA3008,1,11)+VLOOKUP(V3008,'Branch Wise Work Timelines'!C:G,3,FALSE)</f>
        <v>44884.395833333336</v>
      </c>
      <c r="AH3008" s="69" t="str">
        <f t="shared" ca="1" si="561"/>
        <v>Out of TAT</v>
      </c>
      <c r="AI3008" s="69">
        <f t="shared" ca="1" si="562"/>
        <v>20578</v>
      </c>
      <c r="AJ3008" s="69" t="str">
        <f ca="1">IF(AI3008&lt;0,"0-12",IFERROR(VLOOKUP(AI3008,Breakup[],2,FALSE),"&gt;24"))</f>
        <v>&gt;24</v>
      </c>
      <c r="AK3008" s="69" t="str">
        <f>VLOOKUP(V3008,Master!B:D,3,FALSE)</f>
        <v>West</v>
      </c>
      <c r="AL3008" s="69" t="str">
        <f t="shared" si="563"/>
        <v>Pune</v>
      </c>
    </row>
    <row r="3009" spans="1:38">
      <c r="A3009" s="13" t="s">
        <v>6335</v>
      </c>
      <c r="B3009" s="54">
        <v>44701.717430173601</v>
      </c>
      <c r="C3009" s="13" t="s">
        <v>133</v>
      </c>
      <c r="D3009" s="13">
        <v>1102</v>
      </c>
      <c r="E3009" s="13" t="s">
        <v>6336</v>
      </c>
      <c r="F3009" s="13" t="s">
        <v>33</v>
      </c>
      <c r="G3009" s="14">
        <v>1653048537212</v>
      </c>
      <c r="H3009" s="55">
        <v>0.35159722222222201</v>
      </c>
      <c r="I3009" s="33">
        <v>44888.351597222201</v>
      </c>
      <c r="J3009" s="58">
        <v>44888</v>
      </c>
      <c r="K3009" s="13" t="s">
        <v>257</v>
      </c>
      <c r="L3009" s="13" t="s">
        <v>72</v>
      </c>
      <c r="M3009" s="13" t="s">
        <v>286</v>
      </c>
      <c r="N3009" s="13" t="s">
        <v>206</v>
      </c>
      <c r="O3009" s="33" t="s">
        <v>38</v>
      </c>
      <c r="P3009" s="58" t="s">
        <v>38</v>
      </c>
      <c r="Q3009" s="33" t="s">
        <v>207</v>
      </c>
      <c r="R3009" s="14" t="s">
        <v>38</v>
      </c>
      <c r="S3009" s="13" t="s">
        <v>208</v>
      </c>
      <c r="T3009" s="13" t="s">
        <v>209</v>
      </c>
      <c r="U3009" s="33">
        <f t="shared" ca="1" si="552"/>
        <v>45744.56914039352</v>
      </c>
      <c r="V3009" s="13" t="str">
        <f t="shared" si="553"/>
        <v>Pune</v>
      </c>
      <c r="W3009" s="13" t="str">
        <f t="shared" si="554"/>
        <v>RI</v>
      </c>
      <c r="X3009" s="13">
        <f t="shared" si="555"/>
        <v>8</v>
      </c>
      <c r="Y3009" s="13" t="str">
        <f>IFERROR(VLOOKUP(C3009,ReceivingTeam[],2,FALSE),"HelpDesk")</f>
        <v>Branch office</v>
      </c>
      <c r="Z3009" s="67">
        <f t="shared" si="556"/>
        <v>44889.520833333336</v>
      </c>
      <c r="AA3009" s="68">
        <f t="shared" si="557"/>
        <v>44888</v>
      </c>
      <c r="AB3009" s="69" t="b">
        <f t="shared" si="558"/>
        <v>1</v>
      </c>
      <c r="AC3009" s="70">
        <f t="shared" si="559"/>
        <v>0.5</v>
      </c>
      <c r="AD3009" s="67">
        <f t="shared" si="560"/>
        <v>44889.520833333336</v>
      </c>
      <c r="AE3009" s="67">
        <f>VLOOKUP(V3009,'Branch Wise Work Timelines'!C:G,3,FALSE)+AA3009</f>
        <v>44888.395833333336</v>
      </c>
      <c r="AF3009" s="67">
        <f>IF(V3009="Bangalore",VLOOKUP(V3009,'Branch Wise Work Timelines'!C:G,4,FALSE)+AA3009+1,IF(V3009="Mumbai",VLOOKUP(V3009,'Branch Wise Work Timelines'!C:G,4,FALSE)+AA3009+1,VLOOKUP(V3009,'Branch Wise Work Timelines'!C:G,4,FALSE)+AA3009))</f>
        <v>44888.770833333336</v>
      </c>
      <c r="AG3009" s="67">
        <f>WORKDAY.INTL(AA3009,1,11)+VLOOKUP(V3009,'Branch Wise Work Timelines'!C:G,3,FALSE)</f>
        <v>44889.395833333336</v>
      </c>
      <c r="AH3009" s="69" t="str">
        <f t="shared" ca="1" si="561"/>
        <v>Out of TAT</v>
      </c>
      <c r="AI3009" s="69">
        <f t="shared" ca="1" si="562"/>
        <v>20522</v>
      </c>
      <c r="AJ3009" s="69" t="str">
        <f ca="1">IF(AI3009&lt;0,"0-12",IFERROR(VLOOKUP(AI3009,Breakup[],2,FALSE),"&gt;24"))</f>
        <v>&gt;24</v>
      </c>
      <c r="AK3009" s="69" t="str">
        <f>VLOOKUP(V3009,Master!B:D,3,FALSE)</f>
        <v>West</v>
      </c>
      <c r="AL3009" s="69" t="str">
        <f t="shared" si="563"/>
        <v>Pune</v>
      </c>
    </row>
    <row r="3010" spans="1:38">
      <c r="A3010" s="13" t="s">
        <v>6337</v>
      </c>
      <c r="B3010" s="54">
        <v>44701.717487002301</v>
      </c>
      <c r="C3010" s="13" t="s">
        <v>286</v>
      </c>
      <c r="D3010" s="13">
        <v>1745</v>
      </c>
      <c r="E3010" s="13" t="s">
        <v>6338</v>
      </c>
      <c r="F3010" s="13" t="s">
        <v>33</v>
      </c>
      <c r="G3010" s="14">
        <v>1653050198995</v>
      </c>
      <c r="H3010" s="55">
        <v>0.73964120370370401</v>
      </c>
      <c r="I3010" s="33">
        <v>44881.739641203698</v>
      </c>
      <c r="J3010" s="58">
        <v>44881</v>
      </c>
      <c r="K3010" s="13" t="s">
        <v>257</v>
      </c>
      <c r="L3010" s="13" t="s">
        <v>72</v>
      </c>
      <c r="M3010" s="13" t="s">
        <v>286</v>
      </c>
      <c r="N3010" s="13" t="s">
        <v>206</v>
      </c>
      <c r="O3010" s="33" t="s">
        <v>38</v>
      </c>
      <c r="P3010" s="58" t="s">
        <v>38</v>
      </c>
      <c r="Q3010" s="33" t="s">
        <v>207</v>
      </c>
      <c r="R3010" s="14" t="s">
        <v>38</v>
      </c>
      <c r="S3010" s="13" t="s">
        <v>216</v>
      </c>
      <c r="T3010" s="13" t="s">
        <v>217</v>
      </c>
      <c r="U3010" s="33">
        <f t="shared" ref="U3010:U3073" ca="1" si="564">NOW()</f>
        <v>45744.56914039352</v>
      </c>
      <c r="V3010" s="13" t="str">
        <f t="shared" ref="V3010:V3073" si="565">VLOOKUP(L3010,Location,2,0)</f>
        <v>Pune</v>
      </c>
      <c r="W3010" s="13" t="str">
        <f t="shared" ref="W3010:W3073" si="566">VLOOKUP(F3010,FCT,2,FALSE)</f>
        <v>RI</v>
      </c>
      <c r="X3010" s="13">
        <f t="shared" ref="X3010:X3073" si="567">HOUR(I3010)</f>
        <v>17</v>
      </c>
      <c r="Y3010" s="13" t="str">
        <f>IFERROR(VLOOKUP(C3010,ReceivingTeam[],2,FALSE),"HelpDesk")</f>
        <v>HelpDesk</v>
      </c>
      <c r="Z3010" s="67">
        <f t="shared" ref="Z3010:Z3073" si="568">IF(AB3010=FALSE,AE3010+AC3010,IF(I3010&gt;AE3010,IF(((I3010+AC3010)&gt;AF3010),(AC3010-(AF3010-I3010)+AG3010),I3010+AC3010),IF(((AE3010+AC3010)&gt;AF3010),(AC3010-(AF3010-AE3010)+AG3010),AE3010+AC3010)))</f>
        <v>44882.864641203698</v>
      </c>
      <c r="AA3010" s="68">
        <f t="shared" ref="AA3010:AA3073" si="569">INT(J3010)</f>
        <v>44881</v>
      </c>
      <c r="AB3010" s="69" t="b">
        <f t="shared" ref="AB3010:AB3073" si="570">WORKDAY.INTL(AA3010-1,1,11)=AA3010</f>
        <v>1</v>
      </c>
      <c r="AC3010" s="70">
        <f t="shared" ref="AC3010:AC3073" si="571">IF(T3010="High",12/24,72/24)</f>
        <v>0.5</v>
      </c>
      <c r="AD3010" s="67">
        <f t="shared" ref="AD3010:AD3073" si="572">IF(AB3010=FALSE,AE3010+AC3010,IF(I3010&gt;AE3010,IF(((I3010+AC3010)&gt;AF3010),(AC3010-(AF3010-I3010)+AG3010),I3010+AC3010),IF(((AE3010+AC3010)&gt;AF3010),(AC3010-(AF3010-AE3010)+AG3010),AE3010+AC3010)))</f>
        <v>44882.864641203698</v>
      </c>
      <c r="AE3010" s="67">
        <f>VLOOKUP(V3010,'Branch Wise Work Timelines'!C:G,3,FALSE)+AA3010</f>
        <v>44881.395833333336</v>
      </c>
      <c r="AF3010" s="67">
        <f>IF(V3010="Bangalore",VLOOKUP(V3010,'Branch Wise Work Timelines'!C:G,4,FALSE)+AA3010+1,IF(V3010="Mumbai",VLOOKUP(V3010,'Branch Wise Work Timelines'!C:G,4,FALSE)+AA3010+1,VLOOKUP(V3010,'Branch Wise Work Timelines'!C:G,4,FALSE)+AA3010))</f>
        <v>44881.770833333336</v>
      </c>
      <c r="AG3010" s="67">
        <f>WORKDAY.INTL(AA3010,1,11)+VLOOKUP(V3010,'Branch Wise Work Timelines'!C:G,3,FALSE)</f>
        <v>44882.395833333336</v>
      </c>
      <c r="AH3010" s="69" t="str">
        <f t="shared" ref="AH3010:AH3073" ca="1" si="573">IF(Q3010&lt;&gt;"Success",IF(U3010&gt;Z3010,"Out of TAT","In TAT"),IF(O3010&gt;AD3010,"Not Met","Met"))</f>
        <v>Out of TAT</v>
      </c>
      <c r="AI3010" s="69">
        <f t="shared" ref="AI3010:AI3073" ca="1" si="574">ROUNDUP((U3010-AD3010)*24,0)</f>
        <v>20681</v>
      </c>
      <c r="AJ3010" s="69" t="str">
        <f ca="1">IF(AI3010&lt;0,"0-12",IFERROR(VLOOKUP(AI3010,Breakup[],2,FALSE),"&gt;24"))</f>
        <v>&gt;24</v>
      </c>
      <c r="AK3010" s="69" t="str">
        <f>VLOOKUP(V3010,Master!B:D,3,FALSE)</f>
        <v>West</v>
      </c>
      <c r="AL3010" s="69" t="str">
        <f t="shared" ref="AL3010:AL3073" si="575">IF(V3010="Bangalore",IF(W3010="CLS",V3010&amp;"-"&amp;"CLS",V3010),(V3010))</f>
        <v>Pune</v>
      </c>
    </row>
    <row r="3011" spans="1:38">
      <c r="A3011" s="13" t="s">
        <v>6339</v>
      </c>
      <c r="B3011" s="54">
        <v>44701.683508912</v>
      </c>
      <c r="C3011" s="13" t="s">
        <v>243</v>
      </c>
      <c r="D3011" s="13">
        <v>1398</v>
      </c>
      <c r="E3011" s="13" t="s">
        <v>6340</v>
      </c>
      <c r="F3011" s="13" t="s">
        <v>15</v>
      </c>
      <c r="G3011" s="14">
        <v>1653048302745</v>
      </c>
      <c r="H3011" s="55">
        <v>0.20800925925925901</v>
      </c>
      <c r="I3011" s="33">
        <v>44890.208009259302</v>
      </c>
      <c r="J3011" s="58">
        <v>44890</v>
      </c>
      <c r="K3011" s="13" t="s">
        <v>213</v>
      </c>
      <c r="L3011" s="13" t="s">
        <v>30</v>
      </c>
      <c r="M3011" s="13" t="s">
        <v>75</v>
      </c>
      <c r="N3011" s="13" t="s">
        <v>206</v>
      </c>
      <c r="O3011" s="33" t="s">
        <v>38</v>
      </c>
      <c r="P3011" s="58" t="s">
        <v>38</v>
      </c>
      <c r="Q3011" s="33" t="s">
        <v>207</v>
      </c>
      <c r="R3011" s="14" t="s">
        <v>38</v>
      </c>
      <c r="S3011" s="13" t="s">
        <v>216</v>
      </c>
      <c r="T3011" s="13" t="s">
        <v>217</v>
      </c>
      <c r="U3011" s="33">
        <f t="shared" ca="1" si="564"/>
        <v>45744.56914039352</v>
      </c>
      <c r="V3011" s="13" t="str">
        <f t="shared" si="565"/>
        <v>Bangalore</v>
      </c>
      <c r="W3011" s="13" t="str">
        <f t="shared" si="566"/>
        <v>CLS</v>
      </c>
      <c r="X3011" s="13">
        <f t="shared" si="567"/>
        <v>4</v>
      </c>
      <c r="Y3011" s="13" t="str">
        <f>IFERROR(VLOOKUP(C3011,ReceivingTeam[],2,FALSE),"HelpDesk")</f>
        <v>HelpDesk</v>
      </c>
      <c r="Z3011" s="67">
        <f t="shared" si="568"/>
        <v>44890.916666666664</v>
      </c>
      <c r="AA3011" s="68">
        <f t="shared" si="569"/>
        <v>44890</v>
      </c>
      <c r="AB3011" s="69" t="b">
        <f t="shared" si="570"/>
        <v>1</v>
      </c>
      <c r="AC3011" s="70">
        <f t="shared" si="571"/>
        <v>0.5</v>
      </c>
      <c r="AD3011" s="67">
        <f t="shared" si="572"/>
        <v>44890.916666666664</v>
      </c>
      <c r="AE3011" s="67">
        <f>VLOOKUP(V3011,'Branch Wise Work Timelines'!C:G,3,FALSE)+AA3011</f>
        <v>44890.416666666664</v>
      </c>
      <c r="AF3011" s="67">
        <f>IF(V3011="Bangalore",VLOOKUP(V3011,'Branch Wise Work Timelines'!C:G,4,FALSE)+AA3011+1,IF(V3011="Mumbai",VLOOKUP(V3011,'Branch Wise Work Timelines'!C:G,4,FALSE)+AA3011+1,VLOOKUP(V3011,'Branch Wise Work Timelines'!C:G,4,FALSE)+AA3011))</f>
        <v>44891.104166666664</v>
      </c>
      <c r="AG3011" s="67">
        <f>WORKDAY.INTL(AA3011,1,11)+VLOOKUP(V3011,'Branch Wise Work Timelines'!C:G,3,FALSE)</f>
        <v>44891.416666666664</v>
      </c>
      <c r="AH3011" s="69" t="str">
        <f t="shared" ca="1" si="573"/>
        <v>Out of TAT</v>
      </c>
      <c r="AI3011" s="69">
        <f t="shared" ca="1" si="574"/>
        <v>20488</v>
      </c>
      <c r="AJ3011" s="69" t="str">
        <f ca="1">IF(AI3011&lt;0,"0-12",IFERROR(VLOOKUP(AI3011,Breakup[],2,FALSE),"&gt;24"))</f>
        <v>&gt;24</v>
      </c>
      <c r="AK3011" s="69" t="str">
        <f>VLOOKUP(V3011,Master!B:D,3,FALSE)</f>
        <v>South</v>
      </c>
      <c r="AL3011" s="69" t="str">
        <f t="shared" si="575"/>
        <v>Bangalore-CLS</v>
      </c>
    </row>
    <row r="3012" spans="1:38">
      <c r="A3012" s="13" t="s">
        <v>6341</v>
      </c>
      <c r="B3012" s="54">
        <v>44701.718753205998</v>
      </c>
      <c r="C3012" s="13" t="s">
        <v>286</v>
      </c>
      <c r="D3012" s="13">
        <v>541</v>
      </c>
      <c r="E3012" s="13" t="s">
        <v>6342</v>
      </c>
      <c r="F3012" s="13" t="s">
        <v>33</v>
      </c>
      <c r="G3012" s="14">
        <v>1653048537212</v>
      </c>
      <c r="H3012" s="55">
        <v>0.349409722222222</v>
      </c>
      <c r="I3012" s="33">
        <v>44883.349409722199</v>
      </c>
      <c r="J3012" s="58">
        <v>44883</v>
      </c>
      <c r="K3012" s="13" t="s">
        <v>257</v>
      </c>
      <c r="L3012" s="13" t="s">
        <v>72</v>
      </c>
      <c r="M3012" s="13" t="s">
        <v>286</v>
      </c>
      <c r="N3012" s="13" t="s">
        <v>206</v>
      </c>
      <c r="O3012" s="33" t="s">
        <v>38</v>
      </c>
      <c r="P3012" s="58" t="s">
        <v>38</v>
      </c>
      <c r="Q3012" s="33" t="s">
        <v>207</v>
      </c>
      <c r="R3012" s="14" t="s">
        <v>38</v>
      </c>
      <c r="S3012" s="13" t="s">
        <v>208</v>
      </c>
      <c r="T3012" s="13" t="s">
        <v>209</v>
      </c>
      <c r="U3012" s="33">
        <f t="shared" ca="1" si="564"/>
        <v>45744.56914039352</v>
      </c>
      <c r="V3012" s="13" t="str">
        <f t="shared" si="565"/>
        <v>Pune</v>
      </c>
      <c r="W3012" s="13" t="str">
        <f t="shared" si="566"/>
        <v>RI</v>
      </c>
      <c r="X3012" s="13">
        <f t="shared" si="567"/>
        <v>8</v>
      </c>
      <c r="Y3012" s="13" t="str">
        <f>IFERROR(VLOOKUP(C3012,ReceivingTeam[],2,FALSE),"HelpDesk")</f>
        <v>HelpDesk</v>
      </c>
      <c r="Z3012" s="67">
        <f t="shared" si="568"/>
        <v>44884.520833333336</v>
      </c>
      <c r="AA3012" s="68">
        <f t="shared" si="569"/>
        <v>44883</v>
      </c>
      <c r="AB3012" s="69" t="b">
        <f t="shared" si="570"/>
        <v>1</v>
      </c>
      <c r="AC3012" s="70">
        <f t="shared" si="571"/>
        <v>0.5</v>
      </c>
      <c r="AD3012" s="67">
        <f t="shared" si="572"/>
        <v>44884.520833333336</v>
      </c>
      <c r="AE3012" s="67">
        <f>VLOOKUP(V3012,'Branch Wise Work Timelines'!C:G,3,FALSE)+AA3012</f>
        <v>44883.395833333336</v>
      </c>
      <c r="AF3012" s="67">
        <f>IF(V3012="Bangalore",VLOOKUP(V3012,'Branch Wise Work Timelines'!C:G,4,FALSE)+AA3012+1,IF(V3012="Mumbai",VLOOKUP(V3012,'Branch Wise Work Timelines'!C:G,4,FALSE)+AA3012+1,VLOOKUP(V3012,'Branch Wise Work Timelines'!C:G,4,FALSE)+AA3012))</f>
        <v>44883.770833333336</v>
      </c>
      <c r="AG3012" s="67">
        <f>WORKDAY.INTL(AA3012,1,11)+VLOOKUP(V3012,'Branch Wise Work Timelines'!C:G,3,FALSE)</f>
        <v>44884.395833333336</v>
      </c>
      <c r="AH3012" s="69" t="str">
        <f t="shared" ca="1" si="573"/>
        <v>Out of TAT</v>
      </c>
      <c r="AI3012" s="69">
        <f t="shared" ca="1" si="574"/>
        <v>20642</v>
      </c>
      <c r="AJ3012" s="69" t="str">
        <f ca="1">IF(AI3012&lt;0,"0-12",IFERROR(VLOOKUP(AI3012,Breakup[],2,FALSE),"&gt;24"))</f>
        <v>&gt;24</v>
      </c>
      <c r="AK3012" s="69" t="str">
        <f>VLOOKUP(V3012,Master!B:D,3,FALSE)</f>
        <v>West</v>
      </c>
      <c r="AL3012" s="69" t="str">
        <f t="shared" si="575"/>
        <v>Pune</v>
      </c>
    </row>
    <row r="3013" spans="1:38">
      <c r="A3013" s="13" t="s">
        <v>6343</v>
      </c>
      <c r="B3013" s="54">
        <v>44701.721803205997</v>
      </c>
      <c r="C3013" s="13" t="s">
        <v>133</v>
      </c>
      <c r="D3013" s="13">
        <v>1599</v>
      </c>
      <c r="E3013" s="13" t="s">
        <v>6344</v>
      </c>
      <c r="F3013" s="13" t="s">
        <v>33</v>
      </c>
      <c r="G3013" s="14">
        <v>1653048537212</v>
      </c>
      <c r="H3013" s="55">
        <v>0.79623842592592597</v>
      </c>
      <c r="I3013" s="33">
        <v>44891.796238425901</v>
      </c>
      <c r="J3013" s="58">
        <v>44891</v>
      </c>
      <c r="K3013" s="13" t="s">
        <v>257</v>
      </c>
      <c r="L3013" s="13" t="s">
        <v>72</v>
      </c>
      <c r="M3013" s="13" t="s">
        <v>286</v>
      </c>
      <c r="N3013" s="13" t="s">
        <v>206</v>
      </c>
      <c r="O3013" s="33">
        <v>44891.255046296297</v>
      </c>
      <c r="P3013" s="58">
        <v>44891</v>
      </c>
      <c r="Q3013" s="33" t="s">
        <v>237</v>
      </c>
      <c r="R3013" s="14">
        <v>566</v>
      </c>
      <c r="S3013" s="13" t="s">
        <v>208</v>
      </c>
      <c r="T3013" s="13" t="s">
        <v>209</v>
      </c>
      <c r="U3013" s="33">
        <f t="shared" ca="1" si="564"/>
        <v>45744.56914039352</v>
      </c>
      <c r="V3013" s="13" t="str">
        <f t="shared" si="565"/>
        <v>Pune</v>
      </c>
      <c r="W3013" s="13" t="str">
        <f t="shared" si="566"/>
        <v>RI</v>
      </c>
      <c r="X3013" s="13">
        <f t="shared" si="567"/>
        <v>19</v>
      </c>
      <c r="Y3013" s="13" t="str">
        <f>IFERROR(VLOOKUP(C3013,ReceivingTeam[],2,FALSE),"HelpDesk")</f>
        <v>Branch office</v>
      </c>
      <c r="Z3013" s="67">
        <f t="shared" si="568"/>
        <v>44893.921238425901</v>
      </c>
      <c r="AA3013" s="68">
        <f t="shared" si="569"/>
        <v>44891</v>
      </c>
      <c r="AB3013" s="69" t="b">
        <f t="shared" si="570"/>
        <v>1</v>
      </c>
      <c r="AC3013" s="70">
        <f t="shared" si="571"/>
        <v>0.5</v>
      </c>
      <c r="AD3013" s="67">
        <f t="shared" si="572"/>
        <v>44893.921238425901</v>
      </c>
      <c r="AE3013" s="67">
        <f>VLOOKUP(V3013,'Branch Wise Work Timelines'!C:G,3,FALSE)+AA3013</f>
        <v>44891.395833333336</v>
      </c>
      <c r="AF3013" s="67">
        <f>IF(V3013="Bangalore",VLOOKUP(V3013,'Branch Wise Work Timelines'!C:G,4,FALSE)+AA3013+1,IF(V3013="Mumbai",VLOOKUP(V3013,'Branch Wise Work Timelines'!C:G,4,FALSE)+AA3013+1,VLOOKUP(V3013,'Branch Wise Work Timelines'!C:G,4,FALSE)+AA3013))</f>
        <v>44891.770833333336</v>
      </c>
      <c r="AG3013" s="67">
        <f>WORKDAY.INTL(AA3013,1,11)+VLOOKUP(V3013,'Branch Wise Work Timelines'!C:G,3,FALSE)</f>
        <v>44893.395833333336</v>
      </c>
      <c r="AH3013" s="69" t="str">
        <f t="shared" si="573"/>
        <v>Met</v>
      </c>
      <c r="AI3013" s="69">
        <f t="shared" ca="1" si="574"/>
        <v>20416</v>
      </c>
      <c r="AJ3013" s="69" t="str">
        <f ca="1">IF(AI3013&lt;0,"0-12",IFERROR(VLOOKUP(AI3013,Breakup[],2,FALSE),"&gt;24"))</f>
        <v>&gt;24</v>
      </c>
      <c r="AK3013" s="69" t="str">
        <f>VLOOKUP(V3013,Master!B:D,3,FALSE)</f>
        <v>West</v>
      </c>
      <c r="AL3013" s="69" t="str">
        <f t="shared" si="575"/>
        <v>Pune</v>
      </c>
    </row>
    <row r="3014" spans="1:38">
      <c r="A3014" s="13" t="s">
        <v>6345</v>
      </c>
      <c r="B3014" s="54">
        <v>44701.772202858803</v>
      </c>
      <c r="C3014" s="13" t="s">
        <v>252</v>
      </c>
      <c r="D3014" s="13">
        <v>1440</v>
      </c>
      <c r="E3014" s="13" t="s">
        <v>6346</v>
      </c>
      <c r="F3014" s="13" t="s">
        <v>15</v>
      </c>
      <c r="G3014" s="14">
        <v>1653055518035</v>
      </c>
      <c r="H3014" s="55">
        <v>0.597986111111111</v>
      </c>
      <c r="I3014" s="33">
        <v>44882.597986111097</v>
      </c>
      <c r="J3014" s="58">
        <v>44882</v>
      </c>
      <c r="K3014" s="13" t="s">
        <v>213</v>
      </c>
      <c r="L3014" s="13" t="s">
        <v>30</v>
      </c>
      <c r="M3014" s="13" t="s">
        <v>75</v>
      </c>
      <c r="N3014" s="13" t="s">
        <v>206</v>
      </c>
      <c r="O3014" s="33" t="s">
        <v>38</v>
      </c>
      <c r="P3014" s="58" t="s">
        <v>38</v>
      </c>
      <c r="Q3014" s="33" t="s">
        <v>207</v>
      </c>
      <c r="R3014" s="14" t="s">
        <v>38</v>
      </c>
      <c r="S3014" s="13" t="s">
        <v>216</v>
      </c>
      <c r="T3014" s="13" t="s">
        <v>217</v>
      </c>
      <c r="U3014" s="33">
        <f t="shared" ca="1" si="564"/>
        <v>45744.56914039352</v>
      </c>
      <c r="V3014" s="13" t="str">
        <f t="shared" si="565"/>
        <v>Bangalore</v>
      </c>
      <c r="W3014" s="13" t="str">
        <f t="shared" si="566"/>
        <v>CLS</v>
      </c>
      <c r="X3014" s="13">
        <f t="shared" si="567"/>
        <v>14</v>
      </c>
      <c r="Y3014" s="13" t="str">
        <f>IFERROR(VLOOKUP(C3014,ReceivingTeam[],2,FALSE),"HelpDesk")</f>
        <v>HelpDesk</v>
      </c>
      <c r="Z3014" s="67">
        <f t="shared" si="568"/>
        <v>44883.097986111097</v>
      </c>
      <c r="AA3014" s="68">
        <f t="shared" si="569"/>
        <v>44882</v>
      </c>
      <c r="AB3014" s="69" t="b">
        <f t="shared" si="570"/>
        <v>1</v>
      </c>
      <c r="AC3014" s="70">
        <f t="shared" si="571"/>
        <v>0.5</v>
      </c>
      <c r="AD3014" s="67">
        <f t="shared" si="572"/>
        <v>44883.097986111097</v>
      </c>
      <c r="AE3014" s="67">
        <f>VLOOKUP(V3014,'Branch Wise Work Timelines'!C:G,3,FALSE)+AA3014</f>
        <v>44882.416666666664</v>
      </c>
      <c r="AF3014" s="67">
        <f>IF(V3014="Bangalore",VLOOKUP(V3014,'Branch Wise Work Timelines'!C:G,4,FALSE)+AA3014+1,IF(V3014="Mumbai",VLOOKUP(V3014,'Branch Wise Work Timelines'!C:G,4,FALSE)+AA3014+1,VLOOKUP(V3014,'Branch Wise Work Timelines'!C:G,4,FALSE)+AA3014))</f>
        <v>44883.104166666664</v>
      </c>
      <c r="AG3014" s="67">
        <f>WORKDAY.INTL(AA3014,1,11)+VLOOKUP(V3014,'Branch Wise Work Timelines'!C:G,3,FALSE)</f>
        <v>44883.416666666664</v>
      </c>
      <c r="AH3014" s="69" t="str">
        <f t="shared" ca="1" si="573"/>
        <v>Out of TAT</v>
      </c>
      <c r="AI3014" s="69">
        <f t="shared" ca="1" si="574"/>
        <v>20676</v>
      </c>
      <c r="AJ3014" s="69" t="str">
        <f ca="1">IF(AI3014&lt;0,"0-12",IFERROR(VLOOKUP(AI3014,Breakup[],2,FALSE),"&gt;24"))</f>
        <v>&gt;24</v>
      </c>
      <c r="AK3014" s="69" t="str">
        <f>VLOOKUP(V3014,Master!B:D,3,FALSE)</f>
        <v>South</v>
      </c>
      <c r="AL3014" s="69" t="str">
        <f t="shared" si="575"/>
        <v>Bangalore-CLS</v>
      </c>
    </row>
    <row r="3015" spans="1:38">
      <c r="A3015" s="13" t="s">
        <v>6347</v>
      </c>
      <c r="B3015" s="54">
        <v>44701.754588460703</v>
      </c>
      <c r="C3015" s="13" t="s">
        <v>136</v>
      </c>
      <c r="D3015" s="13">
        <v>679</v>
      </c>
      <c r="E3015" s="13" t="s">
        <v>6348</v>
      </c>
      <c r="F3015" s="13" t="s">
        <v>33</v>
      </c>
      <c r="G3015" s="14">
        <v>1653050794968</v>
      </c>
      <c r="H3015" s="55">
        <v>0.92763888888888901</v>
      </c>
      <c r="I3015" s="33">
        <v>44891.927638888897</v>
      </c>
      <c r="J3015" s="58">
        <v>44891</v>
      </c>
      <c r="K3015" s="13" t="s">
        <v>257</v>
      </c>
      <c r="L3015" s="13" t="s">
        <v>72</v>
      </c>
      <c r="M3015" s="13" t="s">
        <v>286</v>
      </c>
      <c r="N3015" s="13" t="s">
        <v>206</v>
      </c>
      <c r="O3015" s="33">
        <v>44891.697025463</v>
      </c>
      <c r="P3015" s="58">
        <v>44891</v>
      </c>
      <c r="Q3015" s="33" t="s">
        <v>237</v>
      </c>
      <c r="R3015" s="14">
        <v>383</v>
      </c>
      <c r="S3015" s="13" t="s">
        <v>216</v>
      </c>
      <c r="T3015" s="13" t="s">
        <v>217</v>
      </c>
      <c r="U3015" s="33">
        <f t="shared" ca="1" si="564"/>
        <v>45744.56914039352</v>
      </c>
      <c r="V3015" s="13" t="str">
        <f t="shared" si="565"/>
        <v>Pune</v>
      </c>
      <c r="W3015" s="13" t="str">
        <f t="shared" si="566"/>
        <v>RI</v>
      </c>
      <c r="X3015" s="13">
        <f t="shared" si="567"/>
        <v>22</v>
      </c>
      <c r="Y3015" s="13" t="str">
        <f>IFERROR(VLOOKUP(C3015,ReceivingTeam[],2,FALSE),"HelpDesk")</f>
        <v>Branch office</v>
      </c>
      <c r="Z3015" s="67">
        <f t="shared" si="568"/>
        <v>44894.052638888897</v>
      </c>
      <c r="AA3015" s="68">
        <f t="shared" si="569"/>
        <v>44891</v>
      </c>
      <c r="AB3015" s="69" t="b">
        <f t="shared" si="570"/>
        <v>1</v>
      </c>
      <c r="AC3015" s="70">
        <f t="shared" si="571"/>
        <v>0.5</v>
      </c>
      <c r="AD3015" s="67">
        <f t="shared" si="572"/>
        <v>44894.052638888897</v>
      </c>
      <c r="AE3015" s="67">
        <f>VLOOKUP(V3015,'Branch Wise Work Timelines'!C:G,3,FALSE)+AA3015</f>
        <v>44891.395833333336</v>
      </c>
      <c r="AF3015" s="67">
        <f>IF(V3015="Bangalore",VLOOKUP(V3015,'Branch Wise Work Timelines'!C:G,4,FALSE)+AA3015+1,IF(V3015="Mumbai",VLOOKUP(V3015,'Branch Wise Work Timelines'!C:G,4,FALSE)+AA3015+1,VLOOKUP(V3015,'Branch Wise Work Timelines'!C:G,4,FALSE)+AA3015))</f>
        <v>44891.770833333336</v>
      </c>
      <c r="AG3015" s="67">
        <f>WORKDAY.INTL(AA3015,1,11)+VLOOKUP(V3015,'Branch Wise Work Timelines'!C:G,3,FALSE)</f>
        <v>44893.395833333336</v>
      </c>
      <c r="AH3015" s="69" t="str">
        <f t="shared" si="573"/>
        <v>Met</v>
      </c>
      <c r="AI3015" s="69">
        <f t="shared" ca="1" si="574"/>
        <v>20413</v>
      </c>
      <c r="AJ3015" s="69" t="str">
        <f ca="1">IF(AI3015&lt;0,"0-12",IFERROR(VLOOKUP(AI3015,Breakup[],2,FALSE),"&gt;24"))</f>
        <v>&gt;24</v>
      </c>
      <c r="AK3015" s="69" t="str">
        <f>VLOOKUP(V3015,Master!B:D,3,FALSE)</f>
        <v>West</v>
      </c>
      <c r="AL3015" s="69" t="str">
        <f t="shared" si="575"/>
        <v>Pune</v>
      </c>
    </row>
    <row r="3016" spans="1:38">
      <c r="A3016" s="13" t="s">
        <v>6349</v>
      </c>
      <c r="B3016" s="54">
        <v>44701.7551431713</v>
      </c>
      <c r="C3016" s="13" t="s">
        <v>586</v>
      </c>
      <c r="D3016" s="13">
        <v>1840</v>
      </c>
      <c r="E3016" s="13" t="s">
        <v>6350</v>
      </c>
      <c r="F3016" s="13" t="s">
        <v>15</v>
      </c>
      <c r="G3016" s="14">
        <v>1653050621596</v>
      </c>
      <c r="H3016" s="55">
        <v>0.51706018518518504</v>
      </c>
      <c r="I3016" s="33">
        <v>44884.517060185201</v>
      </c>
      <c r="J3016" s="58">
        <v>44884</v>
      </c>
      <c r="K3016" s="13" t="s">
        <v>213</v>
      </c>
      <c r="L3016" s="13" t="s">
        <v>30</v>
      </c>
      <c r="M3016" s="13" t="s">
        <v>214</v>
      </c>
      <c r="N3016" s="13" t="s">
        <v>206</v>
      </c>
      <c r="O3016" s="33" t="s">
        <v>38</v>
      </c>
      <c r="P3016" s="58" t="s">
        <v>38</v>
      </c>
      <c r="Q3016" s="33" t="s">
        <v>207</v>
      </c>
      <c r="R3016" s="14" t="s">
        <v>38</v>
      </c>
      <c r="S3016" s="13" t="s">
        <v>216</v>
      </c>
      <c r="T3016" s="13" t="s">
        <v>217</v>
      </c>
      <c r="U3016" s="33">
        <f t="shared" ca="1" si="564"/>
        <v>45744.56914039352</v>
      </c>
      <c r="V3016" s="13" t="str">
        <f t="shared" si="565"/>
        <v>Bangalore</v>
      </c>
      <c r="W3016" s="13" t="str">
        <f t="shared" si="566"/>
        <v>CLS</v>
      </c>
      <c r="X3016" s="13">
        <f t="shared" si="567"/>
        <v>12</v>
      </c>
      <c r="Y3016" s="13" t="str">
        <f>IFERROR(VLOOKUP(C3016,ReceivingTeam[],2,FALSE),"HelpDesk")</f>
        <v>HelpDesk</v>
      </c>
      <c r="Z3016" s="67">
        <f t="shared" si="568"/>
        <v>44885.017060185201</v>
      </c>
      <c r="AA3016" s="68">
        <f t="shared" si="569"/>
        <v>44884</v>
      </c>
      <c r="AB3016" s="69" t="b">
        <f t="shared" si="570"/>
        <v>1</v>
      </c>
      <c r="AC3016" s="70">
        <f t="shared" si="571"/>
        <v>0.5</v>
      </c>
      <c r="AD3016" s="67">
        <f t="shared" si="572"/>
        <v>44885.017060185201</v>
      </c>
      <c r="AE3016" s="67">
        <f>VLOOKUP(V3016,'Branch Wise Work Timelines'!C:G,3,FALSE)+AA3016</f>
        <v>44884.416666666664</v>
      </c>
      <c r="AF3016" s="67">
        <f>IF(V3016="Bangalore",VLOOKUP(V3016,'Branch Wise Work Timelines'!C:G,4,FALSE)+AA3016+1,IF(V3016="Mumbai",VLOOKUP(V3016,'Branch Wise Work Timelines'!C:G,4,FALSE)+AA3016+1,VLOOKUP(V3016,'Branch Wise Work Timelines'!C:G,4,FALSE)+AA3016))</f>
        <v>44885.104166666664</v>
      </c>
      <c r="AG3016" s="67">
        <f>WORKDAY.INTL(AA3016,1,11)+VLOOKUP(V3016,'Branch Wise Work Timelines'!C:G,3,FALSE)</f>
        <v>44886.416666666664</v>
      </c>
      <c r="AH3016" s="69" t="str">
        <f t="shared" ca="1" si="573"/>
        <v>Out of TAT</v>
      </c>
      <c r="AI3016" s="69">
        <f t="shared" ca="1" si="574"/>
        <v>20630</v>
      </c>
      <c r="AJ3016" s="69" t="str">
        <f ca="1">IF(AI3016&lt;0,"0-12",IFERROR(VLOOKUP(AI3016,Breakup[],2,FALSE),"&gt;24"))</f>
        <v>&gt;24</v>
      </c>
      <c r="AK3016" s="69" t="str">
        <f>VLOOKUP(V3016,Master!B:D,3,FALSE)</f>
        <v>South</v>
      </c>
      <c r="AL3016" s="69" t="str">
        <f t="shared" si="575"/>
        <v>Bangalore-CLS</v>
      </c>
    </row>
    <row r="3017" spans="1:38">
      <c r="A3017" s="13" t="s">
        <v>6351</v>
      </c>
      <c r="B3017" s="54">
        <v>44701.756482951401</v>
      </c>
      <c r="C3017" s="13" t="s">
        <v>136</v>
      </c>
      <c r="D3017" s="13">
        <v>895</v>
      </c>
      <c r="E3017" s="13" t="s">
        <v>6352</v>
      </c>
      <c r="F3017" s="13" t="s">
        <v>33</v>
      </c>
      <c r="G3017" s="14">
        <v>1653050794968</v>
      </c>
      <c r="H3017" s="55">
        <v>0.46677083333333302</v>
      </c>
      <c r="I3017" s="33">
        <v>44882.4667708333</v>
      </c>
      <c r="J3017" s="58">
        <v>44882</v>
      </c>
      <c r="K3017" s="13" t="s">
        <v>257</v>
      </c>
      <c r="L3017" s="13" t="s">
        <v>72</v>
      </c>
      <c r="M3017" s="13" t="s">
        <v>286</v>
      </c>
      <c r="N3017" s="13" t="s">
        <v>206</v>
      </c>
      <c r="O3017" s="33" t="s">
        <v>38</v>
      </c>
      <c r="P3017" s="58" t="s">
        <v>38</v>
      </c>
      <c r="Q3017" s="33" t="s">
        <v>207</v>
      </c>
      <c r="R3017" s="14" t="s">
        <v>38</v>
      </c>
      <c r="S3017" s="13" t="s">
        <v>216</v>
      </c>
      <c r="T3017" s="13" t="s">
        <v>217</v>
      </c>
      <c r="U3017" s="33">
        <f t="shared" ca="1" si="564"/>
        <v>45744.56914039352</v>
      </c>
      <c r="V3017" s="13" t="str">
        <f t="shared" si="565"/>
        <v>Pune</v>
      </c>
      <c r="W3017" s="13" t="str">
        <f t="shared" si="566"/>
        <v>RI</v>
      </c>
      <c r="X3017" s="13">
        <f t="shared" si="567"/>
        <v>11</v>
      </c>
      <c r="Y3017" s="13" t="str">
        <f>IFERROR(VLOOKUP(C3017,ReceivingTeam[],2,FALSE),"HelpDesk")</f>
        <v>Branch office</v>
      </c>
      <c r="Z3017" s="67">
        <f t="shared" si="568"/>
        <v>44883.5917708333</v>
      </c>
      <c r="AA3017" s="68">
        <f t="shared" si="569"/>
        <v>44882</v>
      </c>
      <c r="AB3017" s="69" t="b">
        <f t="shared" si="570"/>
        <v>1</v>
      </c>
      <c r="AC3017" s="70">
        <f t="shared" si="571"/>
        <v>0.5</v>
      </c>
      <c r="AD3017" s="67">
        <f t="shared" si="572"/>
        <v>44883.5917708333</v>
      </c>
      <c r="AE3017" s="67">
        <f>VLOOKUP(V3017,'Branch Wise Work Timelines'!C:G,3,FALSE)+AA3017</f>
        <v>44882.395833333336</v>
      </c>
      <c r="AF3017" s="67">
        <f>IF(V3017="Bangalore",VLOOKUP(V3017,'Branch Wise Work Timelines'!C:G,4,FALSE)+AA3017+1,IF(V3017="Mumbai",VLOOKUP(V3017,'Branch Wise Work Timelines'!C:G,4,FALSE)+AA3017+1,VLOOKUP(V3017,'Branch Wise Work Timelines'!C:G,4,FALSE)+AA3017))</f>
        <v>44882.770833333336</v>
      </c>
      <c r="AG3017" s="67">
        <f>WORKDAY.INTL(AA3017,1,11)+VLOOKUP(V3017,'Branch Wise Work Timelines'!C:G,3,FALSE)</f>
        <v>44883.395833333336</v>
      </c>
      <c r="AH3017" s="69" t="str">
        <f t="shared" ca="1" si="573"/>
        <v>Out of TAT</v>
      </c>
      <c r="AI3017" s="69">
        <f t="shared" ca="1" si="574"/>
        <v>20664</v>
      </c>
      <c r="AJ3017" s="69" t="str">
        <f ca="1">IF(AI3017&lt;0,"0-12",IFERROR(VLOOKUP(AI3017,Breakup[],2,FALSE),"&gt;24"))</f>
        <v>&gt;24</v>
      </c>
      <c r="AK3017" s="69" t="str">
        <f>VLOOKUP(V3017,Master!B:D,3,FALSE)</f>
        <v>West</v>
      </c>
      <c r="AL3017" s="69" t="str">
        <f t="shared" si="575"/>
        <v>Pune</v>
      </c>
    </row>
    <row r="3018" spans="1:38">
      <c r="A3018" s="13" t="s">
        <v>6353</v>
      </c>
      <c r="B3018" s="54">
        <v>44701.669764351798</v>
      </c>
      <c r="C3018" s="13" t="s">
        <v>211</v>
      </c>
      <c r="D3018" s="13">
        <v>1801</v>
      </c>
      <c r="E3018" s="13" t="s">
        <v>6354</v>
      </c>
      <c r="F3018" s="13" t="s">
        <v>15</v>
      </c>
      <c r="G3018" s="14">
        <v>1653050878117</v>
      </c>
      <c r="H3018" s="55">
        <v>0.61225694444444401</v>
      </c>
      <c r="I3018" s="33">
        <v>44882.612256944398</v>
      </c>
      <c r="J3018" s="58">
        <v>44882</v>
      </c>
      <c r="K3018" s="13" t="s">
        <v>213</v>
      </c>
      <c r="L3018" s="13" t="s">
        <v>30</v>
      </c>
      <c r="M3018" s="13" t="s">
        <v>75</v>
      </c>
      <c r="N3018" s="13" t="s">
        <v>206</v>
      </c>
      <c r="O3018" s="33" t="s">
        <v>38</v>
      </c>
      <c r="P3018" s="58" t="s">
        <v>38</v>
      </c>
      <c r="Q3018" s="33" t="s">
        <v>207</v>
      </c>
      <c r="R3018" s="14" t="s">
        <v>38</v>
      </c>
      <c r="S3018" s="13" t="s">
        <v>208</v>
      </c>
      <c r="T3018" s="13" t="s">
        <v>209</v>
      </c>
      <c r="U3018" s="33">
        <f t="shared" ca="1" si="564"/>
        <v>45744.56914039352</v>
      </c>
      <c r="V3018" s="13" t="str">
        <f t="shared" si="565"/>
        <v>Bangalore</v>
      </c>
      <c r="W3018" s="13" t="str">
        <f t="shared" si="566"/>
        <v>CLS</v>
      </c>
      <c r="X3018" s="13">
        <f t="shared" si="567"/>
        <v>14</v>
      </c>
      <c r="Y3018" s="13" t="str">
        <f>IFERROR(VLOOKUP(C3018,ReceivingTeam[],2,FALSE),"HelpDesk")</f>
        <v>HelpDesk</v>
      </c>
      <c r="Z3018" s="67">
        <f t="shared" si="568"/>
        <v>44883.424756944398</v>
      </c>
      <c r="AA3018" s="68">
        <f t="shared" si="569"/>
        <v>44882</v>
      </c>
      <c r="AB3018" s="69" t="b">
        <f t="shared" si="570"/>
        <v>1</v>
      </c>
      <c r="AC3018" s="70">
        <f t="shared" si="571"/>
        <v>0.5</v>
      </c>
      <c r="AD3018" s="67">
        <f t="shared" si="572"/>
        <v>44883.424756944398</v>
      </c>
      <c r="AE3018" s="67">
        <f>VLOOKUP(V3018,'Branch Wise Work Timelines'!C:G,3,FALSE)+AA3018</f>
        <v>44882.416666666664</v>
      </c>
      <c r="AF3018" s="67">
        <f>IF(V3018="Bangalore",VLOOKUP(V3018,'Branch Wise Work Timelines'!C:G,4,FALSE)+AA3018+1,IF(V3018="Mumbai",VLOOKUP(V3018,'Branch Wise Work Timelines'!C:G,4,FALSE)+AA3018+1,VLOOKUP(V3018,'Branch Wise Work Timelines'!C:G,4,FALSE)+AA3018))</f>
        <v>44883.104166666664</v>
      </c>
      <c r="AG3018" s="67">
        <f>WORKDAY.INTL(AA3018,1,11)+VLOOKUP(V3018,'Branch Wise Work Timelines'!C:G,3,FALSE)</f>
        <v>44883.416666666664</v>
      </c>
      <c r="AH3018" s="69" t="str">
        <f t="shared" ca="1" si="573"/>
        <v>Out of TAT</v>
      </c>
      <c r="AI3018" s="69">
        <f t="shared" ca="1" si="574"/>
        <v>20668</v>
      </c>
      <c r="AJ3018" s="69" t="str">
        <f ca="1">IF(AI3018&lt;0,"0-12",IFERROR(VLOOKUP(AI3018,Breakup[],2,FALSE),"&gt;24"))</f>
        <v>&gt;24</v>
      </c>
      <c r="AK3018" s="69" t="str">
        <f>VLOOKUP(V3018,Master!B:D,3,FALSE)</f>
        <v>South</v>
      </c>
      <c r="AL3018" s="69" t="str">
        <f t="shared" si="575"/>
        <v>Bangalore-CLS</v>
      </c>
    </row>
    <row r="3019" spans="1:38">
      <c r="A3019" s="13" t="s">
        <v>6355</v>
      </c>
      <c r="B3019" s="54">
        <v>44701.7242766204</v>
      </c>
      <c r="C3019" s="13" t="s">
        <v>133</v>
      </c>
      <c r="D3019" s="13">
        <v>1147</v>
      </c>
      <c r="E3019" s="13" t="s">
        <v>6356</v>
      </c>
      <c r="F3019" s="13" t="s">
        <v>33</v>
      </c>
      <c r="G3019" s="14">
        <v>1653048537212</v>
      </c>
      <c r="H3019" s="55">
        <v>0.57120370370370399</v>
      </c>
      <c r="I3019" s="33">
        <v>44889.571203703701</v>
      </c>
      <c r="J3019" s="58">
        <v>44889</v>
      </c>
      <c r="K3019" s="13" t="s">
        <v>257</v>
      </c>
      <c r="L3019" s="13" t="s">
        <v>72</v>
      </c>
      <c r="M3019" s="13" t="s">
        <v>286</v>
      </c>
      <c r="N3019" s="13" t="s">
        <v>206</v>
      </c>
      <c r="O3019" s="33" t="s">
        <v>38</v>
      </c>
      <c r="P3019" s="58" t="s">
        <v>38</v>
      </c>
      <c r="Q3019" s="33" t="s">
        <v>207</v>
      </c>
      <c r="R3019" s="14" t="s">
        <v>38</v>
      </c>
      <c r="S3019" s="13" t="s">
        <v>208</v>
      </c>
      <c r="T3019" s="13" t="s">
        <v>209</v>
      </c>
      <c r="U3019" s="33">
        <f t="shared" ca="1" si="564"/>
        <v>45744.56914039352</v>
      </c>
      <c r="V3019" s="13" t="str">
        <f t="shared" si="565"/>
        <v>Pune</v>
      </c>
      <c r="W3019" s="13" t="str">
        <f t="shared" si="566"/>
        <v>RI</v>
      </c>
      <c r="X3019" s="13">
        <f t="shared" si="567"/>
        <v>13</v>
      </c>
      <c r="Y3019" s="13" t="str">
        <f>IFERROR(VLOOKUP(C3019,ReceivingTeam[],2,FALSE),"HelpDesk")</f>
        <v>Branch office</v>
      </c>
      <c r="Z3019" s="67">
        <f t="shared" si="568"/>
        <v>44890.696203703701</v>
      </c>
      <c r="AA3019" s="68">
        <f t="shared" si="569"/>
        <v>44889</v>
      </c>
      <c r="AB3019" s="69" t="b">
        <f t="shared" si="570"/>
        <v>1</v>
      </c>
      <c r="AC3019" s="70">
        <f t="shared" si="571"/>
        <v>0.5</v>
      </c>
      <c r="AD3019" s="67">
        <f t="shared" si="572"/>
        <v>44890.696203703701</v>
      </c>
      <c r="AE3019" s="67">
        <f>VLOOKUP(V3019,'Branch Wise Work Timelines'!C:G,3,FALSE)+AA3019</f>
        <v>44889.395833333336</v>
      </c>
      <c r="AF3019" s="67">
        <f>IF(V3019="Bangalore",VLOOKUP(V3019,'Branch Wise Work Timelines'!C:G,4,FALSE)+AA3019+1,IF(V3019="Mumbai",VLOOKUP(V3019,'Branch Wise Work Timelines'!C:G,4,FALSE)+AA3019+1,VLOOKUP(V3019,'Branch Wise Work Timelines'!C:G,4,FALSE)+AA3019))</f>
        <v>44889.770833333336</v>
      </c>
      <c r="AG3019" s="67">
        <f>WORKDAY.INTL(AA3019,1,11)+VLOOKUP(V3019,'Branch Wise Work Timelines'!C:G,3,FALSE)</f>
        <v>44890.395833333336</v>
      </c>
      <c r="AH3019" s="69" t="str">
        <f t="shared" ca="1" si="573"/>
        <v>Out of TAT</v>
      </c>
      <c r="AI3019" s="69">
        <f t="shared" ca="1" si="574"/>
        <v>20493</v>
      </c>
      <c r="AJ3019" s="69" t="str">
        <f ca="1">IF(AI3019&lt;0,"0-12",IFERROR(VLOOKUP(AI3019,Breakup[],2,FALSE),"&gt;24"))</f>
        <v>&gt;24</v>
      </c>
      <c r="AK3019" s="69" t="str">
        <f>VLOOKUP(V3019,Master!B:D,3,FALSE)</f>
        <v>West</v>
      </c>
      <c r="AL3019" s="69" t="str">
        <f t="shared" si="575"/>
        <v>Pune</v>
      </c>
    </row>
    <row r="3020" spans="1:38">
      <c r="A3020" s="13" t="s">
        <v>6357</v>
      </c>
      <c r="B3020" s="54">
        <v>44701.776675960602</v>
      </c>
      <c r="C3020" s="13" t="s">
        <v>211</v>
      </c>
      <c r="D3020" s="13">
        <v>1875</v>
      </c>
      <c r="E3020" s="13" t="s">
        <v>6358</v>
      </c>
      <c r="F3020" s="13" t="s">
        <v>15</v>
      </c>
      <c r="G3020" s="14">
        <v>1653053327236</v>
      </c>
      <c r="H3020" s="55">
        <v>0.373923611111111</v>
      </c>
      <c r="I3020" s="33">
        <v>44881.3739236111</v>
      </c>
      <c r="J3020" s="58">
        <v>44881</v>
      </c>
      <c r="K3020" s="13" t="s">
        <v>213</v>
      </c>
      <c r="L3020" s="13" t="s">
        <v>30</v>
      </c>
      <c r="M3020" s="13" t="s">
        <v>75</v>
      </c>
      <c r="N3020" s="13" t="s">
        <v>206</v>
      </c>
      <c r="O3020" s="33" t="s">
        <v>38</v>
      </c>
      <c r="P3020" s="58" t="s">
        <v>38</v>
      </c>
      <c r="Q3020" s="33" t="s">
        <v>207</v>
      </c>
      <c r="R3020" s="14" t="s">
        <v>38</v>
      </c>
      <c r="S3020" s="13" t="s">
        <v>216</v>
      </c>
      <c r="T3020" s="13" t="s">
        <v>217</v>
      </c>
      <c r="U3020" s="33">
        <f t="shared" ca="1" si="564"/>
        <v>45744.56914039352</v>
      </c>
      <c r="V3020" s="13" t="str">
        <f t="shared" si="565"/>
        <v>Bangalore</v>
      </c>
      <c r="W3020" s="13" t="str">
        <f t="shared" si="566"/>
        <v>CLS</v>
      </c>
      <c r="X3020" s="13">
        <f t="shared" si="567"/>
        <v>8</v>
      </c>
      <c r="Y3020" s="13" t="str">
        <f>IFERROR(VLOOKUP(C3020,ReceivingTeam[],2,FALSE),"HelpDesk")</f>
        <v>HelpDesk</v>
      </c>
      <c r="Z3020" s="67">
        <f t="shared" si="568"/>
        <v>44881.916666666664</v>
      </c>
      <c r="AA3020" s="68">
        <f t="shared" si="569"/>
        <v>44881</v>
      </c>
      <c r="AB3020" s="69" t="b">
        <f t="shared" si="570"/>
        <v>1</v>
      </c>
      <c r="AC3020" s="70">
        <f t="shared" si="571"/>
        <v>0.5</v>
      </c>
      <c r="AD3020" s="67">
        <f t="shared" si="572"/>
        <v>44881.916666666664</v>
      </c>
      <c r="AE3020" s="67">
        <f>VLOOKUP(V3020,'Branch Wise Work Timelines'!C:G,3,FALSE)+AA3020</f>
        <v>44881.416666666664</v>
      </c>
      <c r="AF3020" s="67">
        <f>IF(V3020="Bangalore",VLOOKUP(V3020,'Branch Wise Work Timelines'!C:G,4,FALSE)+AA3020+1,IF(V3020="Mumbai",VLOOKUP(V3020,'Branch Wise Work Timelines'!C:G,4,FALSE)+AA3020+1,VLOOKUP(V3020,'Branch Wise Work Timelines'!C:G,4,FALSE)+AA3020))</f>
        <v>44882.104166666664</v>
      </c>
      <c r="AG3020" s="67">
        <f>WORKDAY.INTL(AA3020,1,11)+VLOOKUP(V3020,'Branch Wise Work Timelines'!C:G,3,FALSE)</f>
        <v>44882.416666666664</v>
      </c>
      <c r="AH3020" s="69" t="str">
        <f t="shared" ca="1" si="573"/>
        <v>Out of TAT</v>
      </c>
      <c r="AI3020" s="69">
        <f t="shared" ca="1" si="574"/>
        <v>20704</v>
      </c>
      <c r="AJ3020" s="69" t="str">
        <f ca="1">IF(AI3020&lt;0,"0-12",IFERROR(VLOOKUP(AI3020,Breakup[],2,FALSE),"&gt;24"))</f>
        <v>&gt;24</v>
      </c>
      <c r="AK3020" s="69" t="str">
        <f>VLOOKUP(V3020,Master!B:D,3,FALSE)</f>
        <v>South</v>
      </c>
      <c r="AL3020" s="69" t="str">
        <f t="shared" si="575"/>
        <v>Bangalore-CLS</v>
      </c>
    </row>
    <row r="3021" spans="1:38">
      <c r="A3021" s="13" t="s">
        <v>6359</v>
      </c>
      <c r="B3021" s="54">
        <v>44701.785582326404</v>
      </c>
      <c r="C3021" s="13" t="s">
        <v>265</v>
      </c>
      <c r="D3021" s="13">
        <v>242</v>
      </c>
      <c r="E3021" s="13" t="s">
        <v>6360</v>
      </c>
      <c r="F3021" s="13" t="s">
        <v>15</v>
      </c>
      <c r="G3021" s="14">
        <v>1653054766382</v>
      </c>
      <c r="H3021" s="55">
        <v>0.119652777777778</v>
      </c>
      <c r="I3021" s="33">
        <v>44885.119652777801</v>
      </c>
      <c r="J3021" s="58">
        <v>44885</v>
      </c>
      <c r="K3021" s="13" t="s">
        <v>213</v>
      </c>
      <c r="L3021" s="13" t="s">
        <v>30</v>
      </c>
      <c r="M3021" s="13" t="s">
        <v>75</v>
      </c>
      <c r="N3021" s="13" t="s">
        <v>206</v>
      </c>
      <c r="O3021" s="33" t="s">
        <v>38</v>
      </c>
      <c r="P3021" s="58" t="s">
        <v>38</v>
      </c>
      <c r="Q3021" s="33" t="s">
        <v>207</v>
      </c>
      <c r="R3021" s="14" t="s">
        <v>38</v>
      </c>
      <c r="S3021" s="13" t="s">
        <v>216</v>
      </c>
      <c r="T3021" s="13" t="s">
        <v>217</v>
      </c>
      <c r="U3021" s="33">
        <f t="shared" ca="1" si="564"/>
        <v>45744.56914039352</v>
      </c>
      <c r="V3021" s="13" t="str">
        <f t="shared" si="565"/>
        <v>Bangalore</v>
      </c>
      <c r="W3021" s="13" t="str">
        <f t="shared" si="566"/>
        <v>CLS</v>
      </c>
      <c r="X3021" s="13">
        <f t="shared" si="567"/>
        <v>2</v>
      </c>
      <c r="Y3021" s="13" t="str">
        <f>IFERROR(VLOOKUP(C3021,ReceivingTeam[],2,FALSE),"HelpDesk")</f>
        <v>HelpDesk</v>
      </c>
      <c r="Z3021" s="67">
        <f t="shared" si="568"/>
        <v>44885.916666666664</v>
      </c>
      <c r="AA3021" s="68">
        <f t="shared" si="569"/>
        <v>44885</v>
      </c>
      <c r="AB3021" s="69" t="b">
        <f t="shared" si="570"/>
        <v>0</v>
      </c>
      <c r="AC3021" s="70">
        <f t="shared" si="571"/>
        <v>0.5</v>
      </c>
      <c r="AD3021" s="67">
        <f t="shared" si="572"/>
        <v>44885.916666666664</v>
      </c>
      <c r="AE3021" s="67">
        <f>VLOOKUP(V3021,'Branch Wise Work Timelines'!C:G,3,FALSE)+AA3021</f>
        <v>44885.416666666664</v>
      </c>
      <c r="AF3021" s="67">
        <f>IF(V3021="Bangalore",VLOOKUP(V3021,'Branch Wise Work Timelines'!C:G,4,FALSE)+AA3021+1,IF(V3021="Mumbai",VLOOKUP(V3021,'Branch Wise Work Timelines'!C:G,4,FALSE)+AA3021+1,VLOOKUP(V3021,'Branch Wise Work Timelines'!C:G,4,FALSE)+AA3021))</f>
        <v>44886.104166666664</v>
      </c>
      <c r="AG3021" s="67">
        <f>WORKDAY.INTL(AA3021,1,11)+VLOOKUP(V3021,'Branch Wise Work Timelines'!C:G,3,FALSE)</f>
        <v>44886.416666666664</v>
      </c>
      <c r="AH3021" s="69" t="str">
        <f t="shared" ca="1" si="573"/>
        <v>Out of TAT</v>
      </c>
      <c r="AI3021" s="69">
        <f t="shared" ca="1" si="574"/>
        <v>20608</v>
      </c>
      <c r="AJ3021" s="69" t="str">
        <f ca="1">IF(AI3021&lt;0,"0-12",IFERROR(VLOOKUP(AI3021,Breakup[],2,FALSE),"&gt;24"))</f>
        <v>&gt;24</v>
      </c>
      <c r="AK3021" s="69" t="str">
        <f>VLOOKUP(V3021,Master!B:D,3,FALSE)</f>
        <v>South</v>
      </c>
      <c r="AL3021" s="69" t="str">
        <f t="shared" si="575"/>
        <v>Bangalore-CLS</v>
      </c>
    </row>
    <row r="3022" spans="1:38">
      <c r="A3022" s="13" t="s">
        <v>6361</v>
      </c>
      <c r="B3022" s="54">
        <v>44701.710019097198</v>
      </c>
      <c r="C3022" s="13" t="s">
        <v>255</v>
      </c>
      <c r="D3022" s="13">
        <v>678</v>
      </c>
      <c r="E3022" s="13" t="s">
        <v>6362</v>
      </c>
      <c r="F3022" s="13" t="s">
        <v>33</v>
      </c>
      <c r="G3022" s="14">
        <v>1653046829290</v>
      </c>
      <c r="H3022" s="55">
        <v>0.23318287037037</v>
      </c>
      <c r="I3022" s="33">
        <v>44889.233182870397</v>
      </c>
      <c r="J3022" s="58">
        <v>44889</v>
      </c>
      <c r="K3022" s="13" t="s">
        <v>257</v>
      </c>
      <c r="L3022" s="13" t="s">
        <v>72</v>
      </c>
      <c r="M3022" s="13" t="s">
        <v>255</v>
      </c>
      <c r="N3022" s="13" t="s">
        <v>206</v>
      </c>
      <c r="O3022" s="33" t="s">
        <v>38</v>
      </c>
      <c r="P3022" s="58" t="s">
        <v>38</v>
      </c>
      <c r="Q3022" s="33" t="s">
        <v>207</v>
      </c>
      <c r="R3022" s="14" t="s">
        <v>38</v>
      </c>
      <c r="S3022" s="13" t="s">
        <v>216</v>
      </c>
      <c r="T3022" s="13" t="s">
        <v>217</v>
      </c>
      <c r="U3022" s="33">
        <f t="shared" ca="1" si="564"/>
        <v>45744.56914039352</v>
      </c>
      <c r="V3022" s="13" t="str">
        <f t="shared" si="565"/>
        <v>Pune</v>
      </c>
      <c r="W3022" s="13" t="str">
        <f t="shared" si="566"/>
        <v>RI</v>
      </c>
      <c r="X3022" s="13">
        <f t="shared" si="567"/>
        <v>5</v>
      </c>
      <c r="Y3022" s="13" t="str">
        <f>IFERROR(VLOOKUP(C3022,ReceivingTeam[],2,FALSE),"HelpDesk")</f>
        <v>HelpDesk</v>
      </c>
      <c r="Z3022" s="67">
        <f t="shared" si="568"/>
        <v>44890.520833333336</v>
      </c>
      <c r="AA3022" s="68">
        <f t="shared" si="569"/>
        <v>44889</v>
      </c>
      <c r="AB3022" s="69" t="b">
        <f t="shared" si="570"/>
        <v>1</v>
      </c>
      <c r="AC3022" s="70">
        <f t="shared" si="571"/>
        <v>0.5</v>
      </c>
      <c r="AD3022" s="67">
        <f t="shared" si="572"/>
        <v>44890.520833333336</v>
      </c>
      <c r="AE3022" s="67">
        <f>VLOOKUP(V3022,'Branch Wise Work Timelines'!C:G,3,FALSE)+AA3022</f>
        <v>44889.395833333336</v>
      </c>
      <c r="AF3022" s="67">
        <f>IF(V3022="Bangalore",VLOOKUP(V3022,'Branch Wise Work Timelines'!C:G,4,FALSE)+AA3022+1,IF(V3022="Mumbai",VLOOKUP(V3022,'Branch Wise Work Timelines'!C:G,4,FALSE)+AA3022+1,VLOOKUP(V3022,'Branch Wise Work Timelines'!C:G,4,FALSE)+AA3022))</f>
        <v>44889.770833333336</v>
      </c>
      <c r="AG3022" s="67">
        <f>WORKDAY.INTL(AA3022,1,11)+VLOOKUP(V3022,'Branch Wise Work Timelines'!C:G,3,FALSE)</f>
        <v>44890.395833333336</v>
      </c>
      <c r="AH3022" s="69" t="str">
        <f t="shared" ca="1" si="573"/>
        <v>Out of TAT</v>
      </c>
      <c r="AI3022" s="69">
        <f t="shared" ca="1" si="574"/>
        <v>20498</v>
      </c>
      <c r="AJ3022" s="69" t="str">
        <f ca="1">IF(AI3022&lt;0,"0-12",IFERROR(VLOOKUP(AI3022,Breakup[],2,FALSE),"&gt;24"))</f>
        <v>&gt;24</v>
      </c>
      <c r="AK3022" s="69" t="str">
        <f>VLOOKUP(V3022,Master!B:D,3,FALSE)</f>
        <v>West</v>
      </c>
      <c r="AL3022" s="69" t="str">
        <f t="shared" si="575"/>
        <v>Pune</v>
      </c>
    </row>
    <row r="3023" spans="1:38">
      <c r="A3023" s="13" t="s">
        <v>6363</v>
      </c>
      <c r="B3023" s="54">
        <v>44701.710635567099</v>
      </c>
      <c r="C3023" s="13" t="s">
        <v>255</v>
      </c>
      <c r="D3023" s="13">
        <v>1737</v>
      </c>
      <c r="E3023" s="13" t="s">
        <v>6364</v>
      </c>
      <c r="F3023" s="13" t="s">
        <v>33</v>
      </c>
      <c r="G3023" s="14">
        <v>1653046829290</v>
      </c>
      <c r="H3023" s="55">
        <v>0.33677083333333302</v>
      </c>
      <c r="I3023" s="33">
        <v>44881.336770833303</v>
      </c>
      <c r="J3023" s="58">
        <v>44881</v>
      </c>
      <c r="K3023" s="13" t="s">
        <v>257</v>
      </c>
      <c r="L3023" s="13" t="s">
        <v>72</v>
      </c>
      <c r="M3023" s="13" t="s">
        <v>255</v>
      </c>
      <c r="N3023" s="13" t="s">
        <v>206</v>
      </c>
      <c r="O3023" s="33" t="s">
        <v>38</v>
      </c>
      <c r="P3023" s="58" t="s">
        <v>38</v>
      </c>
      <c r="Q3023" s="33" t="s">
        <v>207</v>
      </c>
      <c r="R3023" s="14" t="s">
        <v>38</v>
      </c>
      <c r="S3023" s="13" t="s">
        <v>216</v>
      </c>
      <c r="T3023" s="13" t="s">
        <v>217</v>
      </c>
      <c r="U3023" s="33">
        <f t="shared" ca="1" si="564"/>
        <v>45744.56914039352</v>
      </c>
      <c r="V3023" s="13" t="str">
        <f t="shared" si="565"/>
        <v>Pune</v>
      </c>
      <c r="W3023" s="13" t="str">
        <f t="shared" si="566"/>
        <v>RI</v>
      </c>
      <c r="X3023" s="13">
        <f t="shared" si="567"/>
        <v>8</v>
      </c>
      <c r="Y3023" s="13" t="str">
        <f>IFERROR(VLOOKUP(C3023,ReceivingTeam[],2,FALSE),"HelpDesk")</f>
        <v>HelpDesk</v>
      </c>
      <c r="Z3023" s="67">
        <f t="shared" si="568"/>
        <v>44882.520833333336</v>
      </c>
      <c r="AA3023" s="68">
        <f t="shared" si="569"/>
        <v>44881</v>
      </c>
      <c r="AB3023" s="69" t="b">
        <f t="shared" si="570"/>
        <v>1</v>
      </c>
      <c r="AC3023" s="70">
        <f t="shared" si="571"/>
        <v>0.5</v>
      </c>
      <c r="AD3023" s="67">
        <f t="shared" si="572"/>
        <v>44882.520833333336</v>
      </c>
      <c r="AE3023" s="67">
        <f>VLOOKUP(V3023,'Branch Wise Work Timelines'!C:G,3,FALSE)+AA3023</f>
        <v>44881.395833333336</v>
      </c>
      <c r="AF3023" s="67">
        <f>IF(V3023="Bangalore",VLOOKUP(V3023,'Branch Wise Work Timelines'!C:G,4,FALSE)+AA3023+1,IF(V3023="Mumbai",VLOOKUP(V3023,'Branch Wise Work Timelines'!C:G,4,FALSE)+AA3023+1,VLOOKUP(V3023,'Branch Wise Work Timelines'!C:G,4,FALSE)+AA3023))</f>
        <v>44881.770833333336</v>
      </c>
      <c r="AG3023" s="67">
        <f>WORKDAY.INTL(AA3023,1,11)+VLOOKUP(V3023,'Branch Wise Work Timelines'!C:G,3,FALSE)</f>
        <v>44882.395833333336</v>
      </c>
      <c r="AH3023" s="69" t="str">
        <f t="shared" ca="1" si="573"/>
        <v>Out of TAT</v>
      </c>
      <c r="AI3023" s="69">
        <f t="shared" ca="1" si="574"/>
        <v>20690</v>
      </c>
      <c r="AJ3023" s="69" t="str">
        <f ca="1">IF(AI3023&lt;0,"0-12",IFERROR(VLOOKUP(AI3023,Breakup[],2,FALSE),"&gt;24"))</f>
        <v>&gt;24</v>
      </c>
      <c r="AK3023" s="69" t="str">
        <f>VLOOKUP(V3023,Master!B:D,3,FALSE)</f>
        <v>West</v>
      </c>
      <c r="AL3023" s="69" t="str">
        <f t="shared" si="575"/>
        <v>Pune</v>
      </c>
    </row>
    <row r="3024" spans="1:38">
      <c r="A3024" s="13" t="s">
        <v>6365</v>
      </c>
      <c r="B3024" s="54">
        <v>44701.711040509297</v>
      </c>
      <c r="C3024" s="13" t="s">
        <v>255</v>
      </c>
      <c r="D3024" s="13">
        <v>123</v>
      </c>
      <c r="E3024" s="13" t="s">
        <v>6366</v>
      </c>
      <c r="F3024" s="13" t="s">
        <v>33</v>
      </c>
      <c r="G3024" s="14">
        <v>1653046829290</v>
      </c>
      <c r="H3024" s="55">
        <v>0.21533564814814801</v>
      </c>
      <c r="I3024" s="33">
        <v>44884.215335648201</v>
      </c>
      <c r="J3024" s="58">
        <v>44884</v>
      </c>
      <c r="K3024" s="13" t="s">
        <v>257</v>
      </c>
      <c r="L3024" s="13" t="s">
        <v>72</v>
      </c>
      <c r="M3024" s="13" t="s">
        <v>255</v>
      </c>
      <c r="N3024" s="13" t="s">
        <v>206</v>
      </c>
      <c r="O3024" s="33" t="s">
        <v>38</v>
      </c>
      <c r="P3024" s="58" t="s">
        <v>38</v>
      </c>
      <c r="Q3024" s="33" t="s">
        <v>207</v>
      </c>
      <c r="R3024" s="14" t="s">
        <v>38</v>
      </c>
      <c r="S3024" s="13" t="s">
        <v>216</v>
      </c>
      <c r="T3024" s="13" t="s">
        <v>217</v>
      </c>
      <c r="U3024" s="33">
        <f t="shared" ca="1" si="564"/>
        <v>45744.56914039352</v>
      </c>
      <c r="V3024" s="13" t="str">
        <f t="shared" si="565"/>
        <v>Pune</v>
      </c>
      <c r="W3024" s="13" t="str">
        <f t="shared" si="566"/>
        <v>RI</v>
      </c>
      <c r="X3024" s="13">
        <f t="shared" si="567"/>
        <v>5</v>
      </c>
      <c r="Y3024" s="13" t="str">
        <f>IFERROR(VLOOKUP(C3024,ReceivingTeam[],2,FALSE),"HelpDesk")</f>
        <v>HelpDesk</v>
      </c>
      <c r="Z3024" s="67">
        <f t="shared" si="568"/>
        <v>44886.520833333336</v>
      </c>
      <c r="AA3024" s="68">
        <f t="shared" si="569"/>
        <v>44884</v>
      </c>
      <c r="AB3024" s="69" t="b">
        <f t="shared" si="570"/>
        <v>1</v>
      </c>
      <c r="AC3024" s="70">
        <f t="shared" si="571"/>
        <v>0.5</v>
      </c>
      <c r="AD3024" s="67">
        <f t="shared" si="572"/>
        <v>44886.520833333336</v>
      </c>
      <c r="AE3024" s="67">
        <f>VLOOKUP(V3024,'Branch Wise Work Timelines'!C:G,3,FALSE)+AA3024</f>
        <v>44884.395833333336</v>
      </c>
      <c r="AF3024" s="67">
        <f>IF(V3024="Bangalore",VLOOKUP(V3024,'Branch Wise Work Timelines'!C:G,4,FALSE)+AA3024+1,IF(V3024="Mumbai",VLOOKUP(V3024,'Branch Wise Work Timelines'!C:G,4,FALSE)+AA3024+1,VLOOKUP(V3024,'Branch Wise Work Timelines'!C:G,4,FALSE)+AA3024))</f>
        <v>44884.770833333336</v>
      </c>
      <c r="AG3024" s="67">
        <f>WORKDAY.INTL(AA3024,1,11)+VLOOKUP(V3024,'Branch Wise Work Timelines'!C:G,3,FALSE)</f>
        <v>44886.395833333336</v>
      </c>
      <c r="AH3024" s="69" t="str">
        <f t="shared" ca="1" si="573"/>
        <v>Out of TAT</v>
      </c>
      <c r="AI3024" s="69">
        <f t="shared" ca="1" si="574"/>
        <v>20594</v>
      </c>
      <c r="AJ3024" s="69" t="str">
        <f ca="1">IF(AI3024&lt;0,"0-12",IFERROR(VLOOKUP(AI3024,Breakup[],2,FALSE),"&gt;24"))</f>
        <v>&gt;24</v>
      </c>
      <c r="AK3024" s="69" t="str">
        <f>VLOOKUP(V3024,Master!B:D,3,FALSE)</f>
        <v>West</v>
      </c>
      <c r="AL3024" s="69" t="str">
        <f t="shared" si="575"/>
        <v>Pune</v>
      </c>
    </row>
    <row r="3025" spans="1:38">
      <c r="A3025" s="13" t="s">
        <v>6367</v>
      </c>
      <c r="B3025" s="54">
        <v>44701.734514155098</v>
      </c>
      <c r="C3025" s="13" t="s">
        <v>133</v>
      </c>
      <c r="D3025" s="13">
        <v>1494</v>
      </c>
      <c r="E3025" s="13" t="s">
        <v>6368</v>
      </c>
      <c r="F3025" s="13" t="s">
        <v>33</v>
      </c>
      <c r="G3025" s="14">
        <v>1653050488283</v>
      </c>
      <c r="H3025" s="55">
        <v>0.639930555555556</v>
      </c>
      <c r="I3025" s="33">
        <v>44882.639930555597</v>
      </c>
      <c r="J3025" s="58">
        <v>44882</v>
      </c>
      <c r="K3025" s="13" t="s">
        <v>257</v>
      </c>
      <c r="L3025" s="13" t="s">
        <v>72</v>
      </c>
      <c r="M3025" s="13" t="s">
        <v>286</v>
      </c>
      <c r="N3025" s="13" t="s">
        <v>206</v>
      </c>
      <c r="O3025" s="33" t="s">
        <v>38</v>
      </c>
      <c r="P3025" s="58" t="s">
        <v>38</v>
      </c>
      <c r="Q3025" s="33" t="s">
        <v>207</v>
      </c>
      <c r="R3025" s="14" t="s">
        <v>38</v>
      </c>
      <c r="S3025" s="13" t="s">
        <v>216</v>
      </c>
      <c r="T3025" s="13" t="s">
        <v>217</v>
      </c>
      <c r="U3025" s="33">
        <f t="shared" ca="1" si="564"/>
        <v>45744.56914039352</v>
      </c>
      <c r="V3025" s="13" t="str">
        <f t="shared" si="565"/>
        <v>Pune</v>
      </c>
      <c r="W3025" s="13" t="str">
        <f t="shared" si="566"/>
        <v>RI</v>
      </c>
      <c r="X3025" s="13">
        <f t="shared" si="567"/>
        <v>15</v>
      </c>
      <c r="Y3025" s="13" t="str">
        <f>IFERROR(VLOOKUP(C3025,ReceivingTeam[],2,FALSE),"HelpDesk")</f>
        <v>Branch office</v>
      </c>
      <c r="Z3025" s="67">
        <f t="shared" si="568"/>
        <v>44883.764930555597</v>
      </c>
      <c r="AA3025" s="68">
        <f t="shared" si="569"/>
        <v>44882</v>
      </c>
      <c r="AB3025" s="69" t="b">
        <f t="shared" si="570"/>
        <v>1</v>
      </c>
      <c r="AC3025" s="70">
        <f t="shared" si="571"/>
        <v>0.5</v>
      </c>
      <c r="AD3025" s="67">
        <f t="shared" si="572"/>
        <v>44883.764930555597</v>
      </c>
      <c r="AE3025" s="67">
        <f>VLOOKUP(V3025,'Branch Wise Work Timelines'!C:G,3,FALSE)+AA3025</f>
        <v>44882.395833333336</v>
      </c>
      <c r="AF3025" s="67">
        <f>IF(V3025="Bangalore",VLOOKUP(V3025,'Branch Wise Work Timelines'!C:G,4,FALSE)+AA3025+1,IF(V3025="Mumbai",VLOOKUP(V3025,'Branch Wise Work Timelines'!C:G,4,FALSE)+AA3025+1,VLOOKUP(V3025,'Branch Wise Work Timelines'!C:G,4,FALSE)+AA3025))</f>
        <v>44882.770833333336</v>
      </c>
      <c r="AG3025" s="67">
        <f>WORKDAY.INTL(AA3025,1,11)+VLOOKUP(V3025,'Branch Wise Work Timelines'!C:G,3,FALSE)</f>
        <v>44883.395833333336</v>
      </c>
      <c r="AH3025" s="69" t="str">
        <f t="shared" ca="1" si="573"/>
        <v>Out of TAT</v>
      </c>
      <c r="AI3025" s="69">
        <f t="shared" ca="1" si="574"/>
        <v>20660</v>
      </c>
      <c r="AJ3025" s="69" t="str">
        <f ca="1">IF(AI3025&lt;0,"0-12",IFERROR(VLOOKUP(AI3025,Breakup[],2,FALSE),"&gt;24"))</f>
        <v>&gt;24</v>
      </c>
      <c r="AK3025" s="69" t="str">
        <f>VLOOKUP(V3025,Master!B:D,3,FALSE)</f>
        <v>West</v>
      </c>
      <c r="AL3025" s="69" t="str">
        <f t="shared" si="575"/>
        <v>Pune</v>
      </c>
    </row>
    <row r="3026" spans="1:38">
      <c r="A3026" s="13" t="s">
        <v>6369</v>
      </c>
      <c r="B3026" s="54">
        <v>44701.758682175903</v>
      </c>
      <c r="C3026" s="13" t="s">
        <v>134</v>
      </c>
      <c r="D3026" s="13">
        <v>1989</v>
      </c>
      <c r="E3026" s="13" t="s">
        <v>6370</v>
      </c>
      <c r="F3026" s="13" t="s">
        <v>33</v>
      </c>
      <c r="G3026" s="14">
        <v>1653050794968</v>
      </c>
      <c r="H3026" s="55">
        <v>0.60612268518518497</v>
      </c>
      <c r="I3026" s="33">
        <v>44884.606122685203</v>
      </c>
      <c r="J3026" s="58">
        <v>44884</v>
      </c>
      <c r="K3026" s="13" t="s">
        <v>257</v>
      </c>
      <c r="L3026" s="13" t="s">
        <v>72</v>
      </c>
      <c r="M3026" s="13" t="s">
        <v>286</v>
      </c>
      <c r="N3026" s="13" t="s">
        <v>206</v>
      </c>
      <c r="O3026" s="33" t="s">
        <v>38</v>
      </c>
      <c r="P3026" s="58" t="s">
        <v>38</v>
      </c>
      <c r="Q3026" s="33" t="s">
        <v>207</v>
      </c>
      <c r="R3026" s="14" t="s">
        <v>38</v>
      </c>
      <c r="S3026" s="13" t="s">
        <v>216</v>
      </c>
      <c r="T3026" s="13" t="s">
        <v>217</v>
      </c>
      <c r="U3026" s="33">
        <f t="shared" ca="1" si="564"/>
        <v>45744.56914039352</v>
      </c>
      <c r="V3026" s="13" t="str">
        <f t="shared" si="565"/>
        <v>Pune</v>
      </c>
      <c r="W3026" s="13" t="str">
        <f t="shared" si="566"/>
        <v>RI</v>
      </c>
      <c r="X3026" s="13">
        <f t="shared" si="567"/>
        <v>14</v>
      </c>
      <c r="Y3026" s="13" t="str">
        <f>IFERROR(VLOOKUP(C3026,ReceivingTeam[],2,FALSE),"HelpDesk")</f>
        <v>Branch office</v>
      </c>
      <c r="Z3026" s="67">
        <f t="shared" si="568"/>
        <v>44886.731122685203</v>
      </c>
      <c r="AA3026" s="68">
        <f t="shared" si="569"/>
        <v>44884</v>
      </c>
      <c r="AB3026" s="69" t="b">
        <f t="shared" si="570"/>
        <v>1</v>
      </c>
      <c r="AC3026" s="70">
        <f t="shared" si="571"/>
        <v>0.5</v>
      </c>
      <c r="AD3026" s="67">
        <f t="shared" si="572"/>
        <v>44886.731122685203</v>
      </c>
      <c r="AE3026" s="67">
        <f>VLOOKUP(V3026,'Branch Wise Work Timelines'!C:G,3,FALSE)+AA3026</f>
        <v>44884.395833333336</v>
      </c>
      <c r="AF3026" s="67">
        <f>IF(V3026="Bangalore",VLOOKUP(V3026,'Branch Wise Work Timelines'!C:G,4,FALSE)+AA3026+1,IF(V3026="Mumbai",VLOOKUP(V3026,'Branch Wise Work Timelines'!C:G,4,FALSE)+AA3026+1,VLOOKUP(V3026,'Branch Wise Work Timelines'!C:G,4,FALSE)+AA3026))</f>
        <v>44884.770833333336</v>
      </c>
      <c r="AG3026" s="67">
        <f>WORKDAY.INTL(AA3026,1,11)+VLOOKUP(V3026,'Branch Wise Work Timelines'!C:G,3,FALSE)</f>
        <v>44886.395833333336</v>
      </c>
      <c r="AH3026" s="69" t="str">
        <f t="shared" ca="1" si="573"/>
        <v>Out of TAT</v>
      </c>
      <c r="AI3026" s="69">
        <f t="shared" ca="1" si="574"/>
        <v>20589</v>
      </c>
      <c r="AJ3026" s="69" t="str">
        <f ca="1">IF(AI3026&lt;0,"0-12",IFERROR(VLOOKUP(AI3026,Breakup[],2,FALSE),"&gt;24"))</f>
        <v>&gt;24</v>
      </c>
      <c r="AK3026" s="69" t="str">
        <f>VLOOKUP(V3026,Master!B:D,3,FALSE)</f>
        <v>West</v>
      </c>
      <c r="AL3026" s="69" t="str">
        <f t="shared" si="575"/>
        <v>Pune</v>
      </c>
    </row>
    <row r="3027" spans="1:38">
      <c r="A3027" s="13" t="s">
        <v>6371</v>
      </c>
      <c r="B3027" s="54">
        <v>44701.764158946797</v>
      </c>
      <c r="C3027" s="13" t="s">
        <v>136</v>
      </c>
      <c r="D3027" s="13">
        <v>1282</v>
      </c>
      <c r="E3027" s="13" t="s">
        <v>6372</v>
      </c>
      <c r="F3027" s="13" t="s">
        <v>33</v>
      </c>
      <c r="G3027" s="14">
        <v>1653051029764</v>
      </c>
      <c r="H3027" s="55">
        <v>0.929953703703704</v>
      </c>
      <c r="I3027" s="33">
        <v>44881.9299537037</v>
      </c>
      <c r="J3027" s="58">
        <v>44881</v>
      </c>
      <c r="K3027" s="13" t="s">
        <v>257</v>
      </c>
      <c r="L3027" s="13" t="s">
        <v>72</v>
      </c>
      <c r="M3027" s="13" t="s">
        <v>136</v>
      </c>
      <c r="N3027" s="13" t="s">
        <v>206</v>
      </c>
      <c r="O3027" s="33" t="s">
        <v>38</v>
      </c>
      <c r="P3027" s="58" t="s">
        <v>38</v>
      </c>
      <c r="Q3027" s="33" t="s">
        <v>207</v>
      </c>
      <c r="R3027" s="14" t="s">
        <v>38</v>
      </c>
      <c r="S3027" s="13" t="s">
        <v>216</v>
      </c>
      <c r="T3027" s="13" t="s">
        <v>278</v>
      </c>
      <c r="U3027" s="33">
        <f t="shared" ca="1" si="564"/>
        <v>45744.56914039352</v>
      </c>
      <c r="V3027" s="13" t="str">
        <f t="shared" si="565"/>
        <v>Pune</v>
      </c>
      <c r="W3027" s="13" t="str">
        <f t="shared" si="566"/>
        <v>RI</v>
      </c>
      <c r="X3027" s="13">
        <f t="shared" si="567"/>
        <v>22</v>
      </c>
      <c r="Y3027" s="13" t="str">
        <f>IFERROR(VLOOKUP(C3027,ReceivingTeam[],2,FALSE),"HelpDesk")</f>
        <v>Branch office</v>
      </c>
      <c r="Z3027" s="67">
        <f t="shared" si="568"/>
        <v>44885.5549537037</v>
      </c>
      <c r="AA3027" s="68">
        <f t="shared" si="569"/>
        <v>44881</v>
      </c>
      <c r="AB3027" s="69" t="b">
        <f t="shared" si="570"/>
        <v>1</v>
      </c>
      <c r="AC3027" s="70">
        <f t="shared" si="571"/>
        <v>3</v>
      </c>
      <c r="AD3027" s="67">
        <f t="shared" si="572"/>
        <v>44885.5549537037</v>
      </c>
      <c r="AE3027" s="67">
        <f>VLOOKUP(V3027,'Branch Wise Work Timelines'!C:G,3,FALSE)+AA3027</f>
        <v>44881.395833333336</v>
      </c>
      <c r="AF3027" s="67">
        <f>IF(V3027="Bangalore",VLOOKUP(V3027,'Branch Wise Work Timelines'!C:G,4,FALSE)+AA3027+1,IF(V3027="Mumbai",VLOOKUP(V3027,'Branch Wise Work Timelines'!C:G,4,FALSE)+AA3027+1,VLOOKUP(V3027,'Branch Wise Work Timelines'!C:G,4,FALSE)+AA3027))</f>
        <v>44881.770833333336</v>
      </c>
      <c r="AG3027" s="67">
        <f>WORKDAY.INTL(AA3027,1,11)+VLOOKUP(V3027,'Branch Wise Work Timelines'!C:G,3,FALSE)</f>
        <v>44882.395833333336</v>
      </c>
      <c r="AH3027" s="69" t="str">
        <f t="shared" ca="1" si="573"/>
        <v>Out of TAT</v>
      </c>
      <c r="AI3027" s="69">
        <f t="shared" ca="1" si="574"/>
        <v>20617</v>
      </c>
      <c r="AJ3027" s="69" t="str">
        <f ca="1">IF(AI3027&lt;0,"0-12",IFERROR(VLOOKUP(AI3027,Breakup[],2,FALSE),"&gt;24"))</f>
        <v>&gt;24</v>
      </c>
      <c r="AK3027" s="69" t="str">
        <f>VLOOKUP(V3027,Master!B:D,3,FALSE)</f>
        <v>West</v>
      </c>
      <c r="AL3027" s="69" t="str">
        <f t="shared" si="575"/>
        <v>Pune</v>
      </c>
    </row>
    <row r="3028" spans="1:38">
      <c r="A3028" s="13" t="s">
        <v>6373</v>
      </c>
      <c r="B3028" s="54">
        <v>44701.756947071801</v>
      </c>
      <c r="C3028" s="13" t="s">
        <v>136</v>
      </c>
      <c r="D3028" s="13">
        <v>1664</v>
      </c>
      <c r="E3028" s="13" t="s">
        <v>6374</v>
      </c>
      <c r="F3028" s="13" t="s">
        <v>33</v>
      </c>
      <c r="G3028" s="14">
        <v>1653050794968</v>
      </c>
      <c r="H3028" s="55">
        <v>0.321585648148148</v>
      </c>
      <c r="I3028" s="33">
        <v>44886.321585648097</v>
      </c>
      <c r="J3028" s="58">
        <v>44886</v>
      </c>
      <c r="K3028" s="13" t="s">
        <v>257</v>
      </c>
      <c r="L3028" s="13" t="s">
        <v>72</v>
      </c>
      <c r="M3028" s="13" t="s">
        <v>286</v>
      </c>
      <c r="N3028" s="13" t="s">
        <v>206</v>
      </c>
      <c r="O3028" s="33" t="s">
        <v>38</v>
      </c>
      <c r="P3028" s="58" t="s">
        <v>38</v>
      </c>
      <c r="Q3028" s="33" t="s">
        <v>207</v>
      </c>
      <c r="R3028" s="14" t="s">
        <v>38</v>
      </c>
      <c r="S3028" s="13" t="s">
        <v>216</v>
      </c>
      <c r="T3028" s="13" t="s">
        <v>217</v>
      </c>
      <c r="U3028" s="33">
        <f t="shared" ca="1" si="564"/>
        <v>45744.56914039352</v>
      </c>
      <c r="V3028" s="13" t="str">
        <f t="shared" si="565"/>
        <v>Pune</v>
      </c>
      <c r="W3028" s="13" t="str">
        <f t="shared" si="566"/>
        <v>RI</v>
      </c>
      <c r="X3028" s="13">
        <f t="shared" si="567"/>
        <v>7</v>
      </c>
      <c r="Y3028" s="13" t="str">
        <f>IFERROR(VLOOKUP(C3028,ReceivingTeam[],2,FALSE),"HelpDesk")</f>
        <v>Branch office</v>
      </c>
      <c r="Z3028" s="67">
        <f t="shared" si="568"/>
        <v>44887.520833333336</v>
      </c>
      <c r="AA3028" s="68">
        <f t="shared" si="569"/>
        <v>44886</v>
      </c>
      <c r="AB3028" s="69" t="b">
        <f t="shared" si="570"/>
        <v>1</v>
      </c>
      <c r="AC3028" s="70">
        <f t="shared" si="571"/>
        <v>0.5</v>
      </c>
      <c r="AD3028" s="67">
        <f t="shared" si="572"/>
        <v>44887.520833333336</v>
      </c>
      <c r="AE3028" s="67">
        <f>VLOOKUP(V3028,'Branch Wise Work Timelines'!C:G,3,FALSE)+AA3028</f>
        <v>44886.395833333336</v>
      </c>
      <c r="AF3028" s="67">
        <f>IF(V3028="Bangalore",VLOOKUP(V3028,'Branch Wise Work Timelines'!C:G,4,FALSE)+AA3028+1,IF(V3028="Mumbai",VLOOKUP(V3028,'Branch Wise Work Timelines'!C:G,4,FALSE)+AA3028+1,VLOOKUP(V3028,'Branch Wise Work Timelines'!C:G,4,FALSE)+AA3028))</f>
        <v>44886.770833333336</v>
      </c>
      <c r="AG3028" s="67">
        <f>WORKDAY.INTL(AA3028,1,11)+VLOOKUP(V3028,'Branch Wise Work Timelines'!C:G,3,FALSE)</f>
        <v>44887.395833333336</v>
      </c>
      <c r="AH3028" s="69" t="str">
        <f t="shared" ca="1" si="573"/>
        <v>Out of TAT</v>
      </c>
      <c r="AI3028" s="69">
        <f t="shared" ca="1" si="574"/>
        <v>20570</v>
      </c>
      <c r="AJ3028" s="69" t="str">
        <f ca="1">IF(AI3028&lt;0,"0-12",IFERROR(VLOOKUP(AI3028,Breakup[],2,FALSE),"&gt;24"))</f>
        <v>&gt;24</v>
      </c>
      <c r="AK3028" s="69" t="str">
        <f>VLOOKUP(V3028,Master!B:D,3,FALSE)</f>
        <v>West</v>
      </c>
      <c r="AL3028" s="69" t="str">
        <f t="shared" si="575"/>
        <v>Pune</v>
      </c>
    </row>
    <row r="3029" spans="1:38">
      <c r="A3029" s="13" t="s">
        <v>6375</v>
      </c>
      <c r="B3029" s="54">
        <v>44701.757500729203</v>
      </c>
      <c r="C3029" s="13" t="s">
        <v>136</v>
      </c>
      <c r="D3029" s="13">
        <v>891</v>
      </c>
      <c r="E3029" s="13" t="s">
        <v>6376</v>
      </c>
      <c r="F3029" s="13" t="s">
        <v>33</v>
      </c>
      <c r="G3029" s="14">
        <v>1653050794968</v>
      </c>
      <c r="H3029" s="55">
        <v>0.72712962962963001</v>
      </c>
      <c r="I3029" s="33">
        <v>44884.727129629602</v>
      </c>
      <c r="J3029" s="58">
        <v>44884</v>
      </c>
      <c r="K3029" s="13" t="s">
        <v>257</v>
      </c>
      <c r="L3029" s="13" t="s">
        <v>72</v>
      </c>
      <c r="M3029" s="13" t="s">
        <v>286</v>
      </c>
      <c r="N3029" s="13" t="s">
        <v>206</v>
      </c>
      <c r="O3029" s="33" t="s">
        <v>38</v>
      </c>
      <c r="P3029" s="58" t="s">
        <v>38</v>
      </c>
      <c r="Q3029" s="33" t="s">
        <v>207</v>
      </c>
      <c r="R3029" s="14" t="s">
        <v>38</v>
      </c>
      <c r="S3029" s="13" t="s">
        <v>216</v>
      </c>
      <c r="T3029" s="13" t="s">
        <v>217</v>
      </c>
      <c r="U3029" s="33">
        <f t="shared" ca="1" si="564"/>
        <v>45744.56914039352</v>
      </c>
      <c r="V3029" s="13" t="str">
        <f t="shared" si="565"/>
        <v>Pune</v>
      </c>
      <c r="W3029" s="13" t="str">
        <f t="shared" si="566"/>
        <v>RI</v>
      </c>
      <c r="X3029" s="13">
        <f t="shared" si="567"/>
        <v>17</v>
      </c>
      <c r="Y3029" s="13" t="str">
        <f>IFERROR(VLOOKUP(C3029,ReceivingTeam[],2,FALSE),"HelpDesk")</f>
        <v>Branch office</v>
      </c>
      <c r="Z3029" s="67">
        <f t="shared" si="568"/>
        <v>44886.852129629602</v>
      </c>
      <c r="AA3029" s="68">
        <f t="shared" si="569"/>
        <v>44884</v>
      </c>
      <c r="AB3029" s="69" t="b">
        <f t="shared" si="570"/>
        <v>1</v>
      </c>
      <c r="AC3029" s="70">
        <f t="shared" si="571"/>
        <v>0.5</v>
      </c>
      <c r="AD3029" s="67">
        <f t="shared" si="572"/>
        <v>44886.852129629602</v>
      </c>
      <c r="AE3029" s="67">
        <f>VLOOKUP(V3029,'Branch Wise Work Timelines'!C:G,3,FALSE)+AA3029</f>
        <v>44884.395833333336</v>
      </c>
      <c r="AF3029" s="67">
        <f>IF(V3029="Bangalore",VLOOKUP(V3029,'Branch Wise Work Timelines'!C:G,4,FALSE)+AA3029+1,IF(V3029="Mumbai",VLOOKUP(V3029,'Branch Wise Work Timelines'!C:G,4,FALSE)+AA3029+1,VLOOKUP(V3029,'Branch Wise Work Timelines'!C:G,4,FALSE)+AA3029))</f>
        <v>44884.770833333336</v>
      </c>
      <c r="AG3029" s="67">
        <f>WORKDAY.INTL(AA3029,1,11)+VLOOKUP(V3029,'Branch Wise Work Timelines'!C:G,3,FALSE)</f>
        <v>44886.395833333336</v>
      </c>
      <c r="AH3029" s="69" t="str">
        <f t="shared" ca="1" si="573"/>
        <v>Out of TAT</v>
      </c>
      <c r="AI3029" s="69">
        <f t="shared" ca="1" si="574"/>
        <v>20586</v>
      </c>
      <c r="AJ3029" s="69" t="str">
        <f ca="1">IF(AI3029&lt;0,"0-12",IFERROR(VLOOKUP(AI3029,Breakup[],2,FALSE),"&gt;24"))</f>
        <v>&gt;24</v>
      </c>
      <c r="AK3029" s="69" t="str">
        <f>VLOOKUP(V3029,Master!B:D,3,FALSE)</f>
        <v>West</v>
      </c>
      <c r="AL3029" s="69" t="str">
        <f t="shared" si="575"/>
        <v>Pune</v>
      </c>
    </row>
    <row r="3030" spans="1:38">
      <c r="A3030" s="13" t="s">
        <v>6377</v>
      </c>
      <c r="B3030" s="54">
        <v>44701.758099502302</v>
      </c>
      <c r="C3030" s="13" t="s">
        <v>134</v>
      </c>
      <c r="D3030" s="13">
        <v>1027</v>
      </c>
      <c r="E3030" s="13" t="s">
        <v>6378</v>
      </c>
      <c r="F3030" s="13" t="s">
        <v>33</v>
      </c>
      <c r="G3030" s="14">
        <v>1653050794968</v>
      </c>
      <c r="H3030" s="55">
        <v>0.52321759259259304</v>
      </c>
      <c r="I3030" s="33">
        <v>44889.523217592599</v>
      </c>
      <c r="J3030" s="58">
        <v>44889</v>
      </c>
      <c r="K3030" s="13" t="s">
        <v>257</v>
      </c>
      <c r="L3030" s="13" t="s">
        <v>72</v>
      </c>
      <c r="M3030" s="13" t="s">
        <v>286</v>
      </c>
      <c r="N3030" s="13" t="s">
        <v>206</v>
      </c>
      <c r="O3030" s="33" t="s">
        <v>38</v>
      </c>
      <c r="P3030" s="58" t="s">
        <v>38</v>
      </c>
      <c r="Q3030" s="33" t="s">
        <v>207</v>
      </c>
      <c r="R3030" s="14" t="s">
        <v>38</v>
      </c>
      <c r="S3030" s="13" t="s">
        <v>216</v>
      </c>
      <c r="T3030" s="13" t="s">
        <v>217</v>
      </c>
      <c r="U3030" s="33">
        <f t="shared" ca="1" si="564"/>
        <v>45744.56914039352</v>
      </c>
      <c r="V3030" s="13" t="str">
        <f t="shared" si="565"/>
        <v>Pune</v>
      </c>
      <c r="W3030" s="13" t="str">
        <f t="shared" si="566"/>
        <v>RI</v>
      </c>
      <c r="X3030" s="13">
        <f t="shared" si="567"/>
        <v>12</v>
      </c>
      <c r="Y3030" s="13" t="str">
        <f>IFERROR(VLOOKUP(C3030,ReceivingTeam[],2,FALSE),"HelpDesk")</f>
        <v>Branch office</v>
      </c>
      <c r="Z3030" s="67">
        <f t="shared" si="568"/>
        <v>44890.648217592599</v>
      </c>
      <c r="AA3030" s="68">
        <f t="shared" si="569"/>
        <v>44889</v>
      </c>
      <c r="AB3030" s="69" t="b">
        <f t="shared" si="570"/>
        <v>1</v>
      </c>
      <c r="AC3030" s="70">
        <f t="shared" si="571"/>
        <v>0.5</v>
      </c>
      <c r="AD3030" s="67">
        <f t="shared" si="572"/>
        <v>44890.648217592599</v>
      </c>
      <c r="AE3030" s="67">
        <f>VLOOKUP(V3030,'Branch Wise Work Timelines'!C:G,3,FALSE)+AA3030</f>
        <v>44889.395833333336</v>
      </c>
      <c r="AF3030" s="67">
        <f>IF(V3030="Bangalore",VLOOKUP(V3030,'Branch Wise Work Timelines'!C:G,4,FALSE)+AA3030+1,IF(V3030="Mumbai",VLOOKUP(V3030,'Branch Wise Work Timelines'!C:G,4,FALSE)+AA3030+1,VLOOKUP(V3030,'Branch Wise Work Timelines'!C:G,4,FALSE)+AA3030))</f>
        <v>44889.770833333336</v>
      </c>
      <c r="AG3030" s="67">
        <f>WORKDAY.INTL(AA3030,1,11)+VLOOKUP(V3030,'Branch Wise Work Timelines'!C:G,3,FALSE)</f>
        <v>44890.395833333336</v>
      </c>
      <c r="AH3030" s="69" t="str">
        <f t="shared" ca="1" si="573"/>
        <v>Out of TAT</v>
      </c>
      <c r="AI3030" s="69">
        <f t="shared" ca="1" si="574"/>
        <v>20495</v>
      </c>
      <c r="AJ3030" s="69" t="str">
        <f ca="1">IF(AI3030&lt;0,"0-12",IFERROR(VLOOKUP(AI3030,Breakup[],2,FALSE),"&gt;24"))</f>
        <v>&gt;24</v>
      </c>
      <c r="AK3030" s="69" t="str">
        <f>VLOOKUP(V3030,Master!B:D,3,FALSE)</f>
        <v>West</v>
      </c>
      <c r="AL3030" s="69" t="str">
        <f t="shared" si="575"/>
        <v>Pune</v>
      </c>
    </row>
    <row r="3031" spans="1:38">
      <c r="A3031" s="13" t="s">
        <v>6379</v>
      </c>
      <c r="B3031" s="54">
        <v>44701.7496094097</v>
      </c>
      <c r="C3031" s="13" t="s">
        <v>586</v>
      </c>
      <c r="D3031" s="13">
        <v>936</v>
      </c>
      <c r="E3031" s="13" t="s">
        <v>6380</v>
      </c>
      <c r="F3031" s="13" t="s">
        <v>15</v>
      </c>
      <c r="G3031" s="14">
        <v>1653050621596</v>
      </c>
      <c r="H3031" s="55">
        <v>0.23380787037037001</v>
      </c>
      <c r="I3031" s="33">
        <v>44887.233807870398</v>
      </c>
      <c r="J3031" s="58">
        <v>44887</v>
      </c>
      <c r="K3031" s="13" t="s">
        <v>213</v>
      </c>
      <c r="L3031" s="13" t="s">
        <v>30</v>
      </c>
      <c r="M3031" s="13" t="s">
        <v>214</v>
      </c>
      <c r="N3031" s="13" t="s">
        <v>206</v>
      </c>
      <c r="O3031" s="33" t="s">
        <v>38</v>
      </c>
      <c r="P3031" s="58" t="s">
        <v>38</v>
      </c>
      <c r="Q3031" s="33" t="s">
        <v>207</v>
      </c>
      <c r="R3031" s="14" t="s">
        <v>38</v>
      </c>
      <c r="S3031" s="13" t="s">
        <v>216</v>
      </c>
      <c r="T3031" s="13" t="s">
        <v>217</v>
      </c>
      <c r="U3031" s="33">
        <f t="shared" ca="1" si="564"/>
        <v>45744.56914039352</v>
      </c>
      <c r="V3031" s="13" t="str">
        <f t="shared" si="565"/>
        <v>Bangalore</v>
      </c>
      <c r="W3031" s="13" t="str">
        <f t="shared" si="566"/>
        <v>CLS</v>
      </c>
      <c r="X3031" s="13">
        <f t="shared" si="567"/>
        <v>5</v>
      </c>
      <c r="Y3031" s="13" t="str">
        <f>IFERROR(VLOOKUP(C3031,ReceivingTeam[],2,FALSE),"HelpDesk")</f>
        <v>HelpDesk</v>
      </c>
      <c r="Z3031" s="67">
        <f t="shared" si="568"/>
        <v>44887.916666666664</v>
      </c>
      <c r="AA3031" s="68">
        <f t="shared" si="569"/>
        <v>44887</v>
      </c>
      <c r="AB3031" s="69" t="b">
        <f t="shared" si="570"/>
        <v>1</v>
      </c>
      <c r="AC3031" s="70">
        <f t="shared" si="571"/>
        <v>0.5</v>
      </c>
      <c r="AD3031" s="67">
        <f t="shared" si="572"/>
        <v>44887.916666666664</v>
      </c>
      <c r="AE3031" s="67">
        <f>VLOOKUP(V3031,'Branch Wise Work Timelines'!C:G,3,FALSE)+AA3031</f>
        <v>44887.416666666664</v>
      </c>
      <c r="AF3031" s="67">
        <f>IF(V3031="Bangalore",VLOOKUP(V3031,'Branch Wise Work Timelines'!C:G,4,FALSE)+AA3031+1,IF(V3031="Mumbai",VLOOKUP(V3031,'Branch Wise Work Timelines'!C:G,4,FALSE)+AA3031+1,VLOOKUP(V3031,'Branch Wise Work Timelines'!C:G,4,FALSE)+AA3031))</f>
        <v>44888.104166666664</v>
      </c>
      <c r="AG3031" s="67">
        <f>WORKDAY.INTL(AA3031,1,11)+VLOOKUP(V3031,'Branch Wise Work Timelines'!C:G,3,FALSE)</f>
        <v>44888.416666666664</v>
      </c>
      <c r="AH3031" s="69" t="str">
        <f t="shared" ca="1" si="573"/>
        <v>Out of TAT</v>
      </c>
      <c r="AI3031" s="69">
        <f t="shared" ca="1" si="574"/>
        <v>20560</v>
      </c>
      <c r="AJ3031" s="69" t="str">
        <f ca="1">IF(AI3031&lt;0,"0-12",IFERROR(VLOOKUP(AI3031,Breakup[],2,FALSE),"&gt;24"))</f>
        <v>&gt;24</v>
      </c>
      <c r="AK3031" s="69" t="str">
        <f>VLOOKUP(V3031,Master!B:D,3,FALSE)</f>
        <v>South</v>
      </c>
      <c r="AL3031" s="69" t="str">
        <f t="shared" si="575"/>
        <v>Bangalore-CLS</v>
      </c>
    </row>
    <row r="3032" spans="1:38">
      <c r="A3032" s="13" t="s">
        <v>6381</v>
      </c>
      <c r="B3032" s="54">
        <v>44701.7813988079</v>
      </c>
      <c r="C3032" s="13" t="s">
        <v>211</v>
      </c>
      <c r="D3032" s="13">
        <v>635</v>
      </c>
      <c r="E3032" s="13" t="s">
        <v>6382</v>
      </c>
      <c r="F3032" s="13" t="s">
        <v>15</v>
      </c>
      <c r="G3032" s="14">
        <v>1653053327236</v>
      </c>
      <c r="H3032" s="55">
        <v>0.42215277777777799</v>
      </c>
      <c r="I3032" s="33">
        <v>44887.422152777799</v>
      </c>
      <c r="J3032" s="58">
        <v>44887</v>
      </c>
      <c r="K3032" s="13" t="s">
        <v>213</v>
      </c>
      <c r="L3032" s="13" t="s">
        <v>30</v>
      </c>
      <c r="M3032" s="13" t="s">
        <v>75</v>
      </c>
      <c r="N3032" s="13" t="s">
        <v>206</v>
      </c>
      <c r="O3032" s="33" t="s">
        <v>38</v>
      </c>
      <c r="P3032" s="58" t="s">
        <v>38</v>
      </c>
      <c r="Q3032" s="33" t="s">
        <v>207</v>
      </c>
      <c r="R3032" s="14" t="s">
        <v>38</v>
      </c>
      <c r="S3032" s="13" t="s">
        <v>216</v>
      </c>
      <c r="T3032" s="13" t="s">
        <v>217</v>
      </c>
      <c r="U3032" s="33">
        <f t="shared" ca="1" si="564"/>
        <v>45744.56914039352</v>
      </c>
      <c r="V3032" s="13" t="str">
        <f t="shared" si="565"/>
        <v>Bangalore</v>
      </c>
      <c r="W3032" s="13" t="str">
        <f t="shared" si="566"/>
        <v>CLS</v>
      </c>
      <c r="X3032" s="13">
        <f t="shared" si="567"/>
        <v>10</v>
      </c>
      <c r="Y3032" s="13" t="str">
        <f>IFERROR(VLOOKUP(C3032,ReceivingTeam[],2,FALSE),"HelpDesk")</f>
        <v>HelpDesk</v>
      </c>
      <c r="Z3032" s="67">
        <f t="shared" si="568"/>
        <v>44887.922152777799</v>
      </c>
      <c r="AA3032" s="68">
        <f t="shared" si="569"/>
        <v>44887</v>
      </c>
      <c r="AB3032" s="69" t="b">
        <f t="shared" si="570"/>
        <v>1</v>
      </c>
      <c r="AC3032" s="70">
        <f t="shared" si="571"/>
        <v>0.5</v>
      </c>
      <c r="AD3032" s="67">
        <f t="shared" si="572"/>
        <v>44887.922152777799</v>
      </c>
      <c r="AE3032" s="67">
        <f>VLOOKUP(V3032,'Branch Wise Work Timelines'!C:G,3,FALSE)+AA3032</f>
        <v>44887.416666666664</v>
      </c>
      <c r="AF3032" s="67">
        <f>IF(V3032="Bangalore",VLOOKUP(V3032,'Branch Wise Work Timelines'!C:G,4,FALSE)+AA3032+1,IF(V3032="Mumbai",VLOOKUP(V3032,'Branch Wise Work Timelines'!C:G,4,FALSE)+AA3032+1,VLOOKUP(V3032,'Branch Wise Work Timelines'!C:G,4,FALSE)+AA3032))</f>
        <v>44888.104166666664</v>
      </c>
      <c r="AG3032" s="67">
        <f>WORKDAY.INTL(AA3032,1,11)+VLOOKUP(V3032,'Branch Wise Work Timelines'!C:G,3,FALSE)</f>
        <v>44888.416666666664</v>
      </c>
      <c r="AH3032" s="69" t="str">
        <f t="shared" ca="1" si="573"/>
        <v>Out of TAT</v>
      </c>
      <c r="AI3032" s="69">
        <f t="shared" ca="1" si="574"/>
        <v>20560</v>
      </c>
      <c r="AJ3032" s="69" t="str">
        <f ca="1">IF(AI3032&lt;0,"0-12",IFERROR(VLOOKUP(AI3032,Breakup[],2,FALSE),"&gt;24"))</f>
        <v>&gt;24</v>
      </c>
      <c r="AK3032" s="69" t="str">
        <f>VLOOKUP(V3032,Master!B:D,3,FALSE)</f>
        <v>South</v>
      </c>
      <c r="AL3032" s="69" t="str">
        <f t="shared" si="575"/>
        <v>Bangalore-CLS</v>
      </c>
    </row>
    <row r="3033" spans="1:38">
      <c r="A3033" s="13" t="s">
        <v>6383</v>
      </c>
      <c r="B3033" s="54">
        <v>44701.7819598727</v>
      </c>
      <c r="C3033" s="13" t="s">
        <v>506</v>
      </c>
      <c r="D3033" s="13">
        <v>1437</v>
      </c>
      <c r="E3033" s="13" t="s">
        <v>6384</v>
      </c>
      <c r="F3033" s="13" t="s">
        <v>15</v>
      </c>
      <c r="G3033" s="14">
        <v>1653054189256</v>
      </c>
      <c r="H3033" s="55">
        <v>0.89545138888888898</v>
      </c>
      <c r="I3033" s="33">
        <v>44886.895451388897</v>
      </c>
      <c r="J3033" s="58">
        <v>44886</v>
      </c>
      <c r="K3033" s="13" t="s">
        <v>213</v>
      </c>
      <c r="L3033" s="13" t="s">
        <v>30</v>
      </c>
      <c r="M3033" s="13" t="s">
        <v>214</v>
      </c>
      <c r="N3033" s="13" t="s">
        <v>206</v>
      </c>
      <c r="O3033" s="33" t="s">
        <v>38</v>
      </c>
      <c r="P3033" s="58" t="s">
        <v>38</v>
      </c>
      <c r="Q3033" s="33" t="s">
        <v>207</v>
      </c>
      <c r="R3033" s="14" t="s">
        <v>38</v>
      </c>
      <c r="S3033" s="13" t="s">
        <v>216</v>
      </c>
      <c r="T3033" s="13" t="s">
        <v>217</v>
      </c>
      <c r="U3033" s="33">
        <f t="shared" ca="1" si="564"/>
        <v>45744.56914039352</v>
      </c>
      <c r="V3033" s="13" t="str">
        <f t="shared" si="565"/>
        <v>Bangalore</v>
      </c>
      <c r="W3033" s="13" t="str">
        <f t="shared" si="566"/>
        <v>CLS</v>
      </c>
      <c r="X3033" s="13">
        <f t="shared" si="567"/>
        <v>21</v>
      </c>
      <c r="Y3033" s="13" t="str">
        <f>IFERROR(VLOOKUP(C3033,ReceivingTeam[],2,FALSE),"HelpDesk")</f>
        <v>HelpDesk</v>
      </c>
      <c r="Z3033" s="67">
        <f t="shared" si="568"/>
        <v>44887.707951388897</v>
      </c>
      <c r="AA3033" s="68">
        <f t="shared" si="569"/>
        <v>44886</v>
      </c>
      <c r="AB3033" s="69" t="b">
        <f t="shared" si="570"/>
        <v>1</v>
      </c>
      <c r="AC3033" s="70">
        <f t="shared" si="571"/>
        <v>0.5</v>
      </c>
      <c r="AD3033" s="67">
        <f t="shared" si="572"/>
        <v>44887.707951388897</v>
      </c>
      <c r="AE3033" s="67">
        <f>VLOOKUP(V3033,'Branch Wise Work Timelines'!C:G,3,FALSE)+AA3033</f>
        <v>44886.416666666664</v>
      </c>
      <c r="AF3033" s="67">
        <f>IF(V3033="Bangalore",VLOOKUP(V3033,'Branch Wise Work Timelines'!C:G,4,FALSE)+AA3033+1,IF(V3033="Mumbai",VLOOKUP(V3033,'Branch Wise Work Timelines'!C:G,4,FALSE)+AA3033+1,VLOOKUP(V3033,'Branch Wise Work Timelines'!C:G,4,FALSE)+AA3033))</f>
        <v>44887.104166666664</v>
      </c>
      <c r="AG3033" s="67">
        <f>WORKDAY.INTL(AA3033,1,11)+VLOOKUP(V3033,'Branch Wise Work Timelines'!C:G,3,FALSE)</f>
        <v>44887.416666666664</v>
      </c>
      <c r="AH3033" s="69" t="str">
        <f t="shared" ca="1" si="573"/>
        <v>Out of TAT</v>
      </c>
      <c r="AI3033" s="69">
        <f t="shared" ca="1" si="574"/>
        <v>20565</v>
      </c>
      <c r="AJ3033" s="69" t="str">
        <f ca="1">IF(AI3033&lt;0,"0-12",IFERROR(VLOOKUP(AI3033,Breakup[],2,FALSE),"&gt;24"))</f>
        <v>&gt;24</v>
      </c>
      <c r="AK3033" s="69" t="str">
        <f>VLOOKUP(V3033,Master!B:D,3,FALSE)</f>
        <v>South</v>
      </c>
      <c r="AL3033" s="69" t="str">
        <f t="shared" si="575"/>
        <v>Bangalore-CLS</v>
      </c>
    </row>
    <row r="3034" spans="1:38">
      <c r="A3034" s="13" t="s">
        <v>6385</v>
      </c>
      <c r="B3034" s="54">
        <v>44701.688374618097</v>
      </c>
      <c r="C3034" s="13" t="s">
        <v>243</v>
      </c>
      <c r="D3034" s="13">
        <v>1326</v>
      </c>
      <c r="E3034" s="13" t="s">
        <v>6386</v>
      </c>
      <c r="F3034" s="13" t="s">
        <v>15</v>
      </c>
      <c r="G3034" s="14">
        <v>1653048302745</v>
      </c>
      <c r="H3034" s="55">
        <v>0.85100694444444402</v>
      </c>
      <c r="I3034" s="33">
        <v>44883.851006944402</v>
      </c>
      <c r="J3034" s="58">
        <v>44883</v>
      </c>
      <c r="K3034" s="13" t="s">
        <v>213</v>
      </c>
      <c r="L3034" s="13" t="s">
        <v>30</v>
      </c>
      <c r="M3034" s="13" t="s">
        <v>75</v>
      </c>
      <c r="N3034" s="13" t="s">
        <v>206</v>
      </c>
      <c r="O3034" s="33" t="s">
        <v>38</v>
      </c>
      <c r="P3034" s="58" t="s">
        <v>38</v>
      </c>
      <c r="Q3034" s="33" t="s">
        <v>207</v>
      </c>
      <c r="R3034" s="14" t="s">
        <v>38</v>
      </c>
      <c r="S3034" s="13" t="s">
        <v>216</v>
      </c>
      <c r="T3034" s="13" t="s">
        <v>217</v>
      </c>
      <c r="U3034" s="33">
        <f t="shared" ca="1" si="564"/>
        <v>45744.56914039352</v>
      </c>
      <c r="V3034" s="13" t="str">
        <f t="shared" si="565"/>
        <v>Bangalore</v>
      </c>
      <c r="W3034" s="13" t="str">
        <f t="shared" si="566"/>
        <v>CLS</v>
      </c>
      <c r="X3034" s="13">
        <f t="shared" si="567"/>
        <v>20</v>
      </c>
      <c r="Y3034" s="13" t="str">
        <f>IFERROR(VLOOKUP(C3034,ReceivingTeam[],2,FALSE),"HelpDesk")</f>
        <v>HelpDesk</v>
      </c>
      <c r="Z3034" s="67">
        <f t="shared" si="568"/>
        <v>44884.663506944402</v>
      </c>
      <c r="AA3034" s="68">
        <f t="shared" si="569"/>
        <v>44883</v>
      </c>
      <c r="AB3034" s="69" t="b">
        <f t="shared" si="570"/>
        <v>1</v>
      </c>
      <c r="AC3034" s="70">
        <f t="shared" si="571"/>
        <v>0.5</v>
      </c>
      <c r="AD3034" s="67">
        <f t="shared" si="572"/>
        <v>44884.663506944402</v>
      </c>
      <c r="AE3034" s="67">
        <f>VLOOKUP(V3034,'Branch Wise Work Timelines'!C:G,3,FALSE)+AA3034</f>
        <v>44883.416666666664</v>
      </c>
      <c r="AF3034" s="67">
        <f>IF(V3034="Bangalore",VLOOKUP(V3034,'Branch Wise Work Timelines'!C:G,4,FALSE)+AA3034+1,IF(V3034="Mumbai",VLOOKUP(V3034,'Branch Wise Work Timelines'!C:G,4,FALSE)+AA3034+1,VLOOKUP(V3034,'Branch Wise Work Timelines'!C:G,4,FALSE)+AA3034))</f>
        <v>44884.104166666664</v>
      </c>
      <c r="AG3034" s="67">
        <f>WORKDAY.INTL(AA3034,1,11)+VLOOKUP(V3034,'Branch Wise Work Timelines'!C:G,3,FALSE)</f>
        <v>44884.416666666664</v>
      </c>
      <c r="AH3034" s="69" t="str">
        <f t="shared" ca="1" si="573"/>
        <v>Out of TAT</v>
      </c>
      <c r="AI3034" s="69">
        <f t="shared" ca="1" si="574"/>
        <v>20638</v>
      </c>
      <c r="AJ3034" s="69" t="str">
        <f ca="1">IF(AI3034&lt;0,"0-12",IFERROR(VLOOKUP(AI3034,Breakup[],2,FALSE),"&gt;24"))</f>
        <v>&gt;24</v>
      </c>
      <c r="AK3034" s="69" t="str">
        <f>VLOOKUP(V3034,Master!B:D,3,FALSE)</f>
        <v>South</v>
      </c>
      <c r="AL3034" s="69" t="str">
        <f t="shared" si="575"/>
        <v>Bangalore-CLS</v>
      </c>
    </row>
    <row r="3035" spans="1:38">
      <c r="A3035" s="13" t="s">
        <v>6387</v>
      </c>
      <c r="B3035" s="54">
        <v>44701.711400925902</v>
      </c>
      <c r="C3035" s="13" t="s">
        <v>467</v>
      </c>
      <c r="D3035" s="13">
        <v>1662</v>
      </c>
      <c r="E3035" s="13" t="s">
        <v>6388</v>
      </c>
      <c r="F3035" s="13" t="s">
        <v>15</v>
      </c>
      <c r="G3035" s="14">
        <v>1653051574035</v>
      </c>
      <c r="H3035" s="55">
        <v>0.36843749999999997</v>
      </c>
      <c r="I3035" s="33">
        <v>44890.368437500001</v>
      </c>
      <c r="J3035" s="58">
        <v>44890</v>
      </c>
      <c r="K3035" s="13" t="s">
        <v>213</v>
      </c>
      <c r="L3035" s="13" t="s">
        <v>30</v>
      </c>
      <c r="M3035" s="13" t="s">
        <v>75</v>
      </c>
      <c r="N3035" s="13" t="s">
        <v>206</v>
      </c>
      <c r="O3035" s="33" t="s">
        <v>38</v>
      </c>
      <c r="P3035" s="58" t="s">
        <v>38</v>
      </c>
      <c r="Q3035" s="33" t="s">
        <v>207</v>
      </c>
      <c r="R3035" s="14" t="s">
        <v>38</v>
      </c>
      <c r="S3035" s="13" t="s">
        <v>208</v>
      </c>
      <c r="T3035" s="13" t="s">
        <v>209</v>
      </c>
      <c r="U3035" s="33">
        <f t="shared" ca="1" si="564"/>
        <v>45744.56914039352</v>
      </c>
      <c r="V3035" s="13" t="str">
        <f t="shared" si="565"/>
        <v>Bangalore</v>
      </c>
      <c r="W3035" s="13" t="str">
        <f t="shared" si="566"/>
        <v>CLS</v>
      </c>
      <c r="X3035" s="13">
        <f t="shared" si="567"/>
        <v>8</v>
      </c>
      <c r="Y3035" s="13" t="str">
        <f>IFERROR(VLOOKUP(C3035,ReceivingTeam[],2,FALSE),"HelpDesk")</f>
        <v>HelpDesk</v>
      </c>
      <c r="Z3035" s="67">
        <f t="shared" si="568"/>
        <v>44890.916666666664</v>
      </c>
      <c r="AA3035" s="68">
        <f t="shared" si="569"/>
        <v>44890</v>
      </c>
      <c r="AB3035" s="69" t="b">
        <f t="shared" si="570"/>
        <v>1</v>
      </c>
      <c r="AC3035" s="70">
        <f t="shared" si="571"/>
        <v>0.5</v>
      </c>
      <c r="AD3035" s="67">
        <f t="shared" si="572"/>
        <v>44890.916666666664</v>
      </c>
      <c r="AE3035" s="67">
        <f>VLOOKUP(V3035,'Branch Wise Work Timelines'!C:G,3,FALSE)+AA3035</f>
        <v>44890.416666666664</v>
      </c>
      <c r="AF3035" s="67">
        <f>IF(V3035="Bangalore",VLOOKUP(V3035,'Branch Wise Work Timelines'!C:G,4,FALSE)+AA3035+1,IF(V3035="Mumbai",VLOOKUP(V3035,'Branch Wise Work Timelines'!C:G,4,FALSE)+AA3035+1,VLOOKUP(V3035,'Branch Wise Work Timelines'!C:G,4,FALSE)+AA3035))</f>
        <v>44891.104166666664</v>
      </c>
      <c r="AG3035" s="67">
        <f>WORKDAY.INTL(AA3035,1,11)+VLOOKUP(V3035,'Branch Wise Work Timelines'!C:G,3,FALSE)</f>
        <v>44891.416666666664</v>
      </c>
      <c r="AH3035" s="69" t="str">
        <f t="shared" ca="1" si="573"/>
        <v>Out of TAT</v>
      </c>
      <c r="AI3035" s="69">
        <f t="shared" ca="1" si="574"/>
        <v>20488</v>
      </c>
      <c r="AJ3035" s="69" t="str">
        <f ca="1">IF(AI3035&lt;0,"0-12",IFERROR(VLOOKUP(AI3035,Breakup[],2,FALSE),"&gt;24"))</f>
        <v>&gt;24</v>
      </c>
      <c r="AK3035" s="69" t="str">
        <f>VLOOKUP(V3035,Master!B:D,3,FALSE)</f>
        <v>South</v>
      </c>
      <c r="AL3035" s="69" t="str">
        <f t="shared" si="575"/>
        <v>Bangalore-CLS</v>
      </c>
    </row>
    <row r="3036" spans="1:38">
      <c r="A3036" s="13" t="s">
        <v>6389</v>
      </c>
      <c r="B3036" s="54">
        <v>44701.712256250001</v>
      </c>
      <c r="C3036" s="13" t="s">
        <v>372</v>
      </c>
      <c r="D3036" s="13">
        <v>1495</v>
      </c>
      <c r="E3036" s="13" t="s">
        <v>6390</v>
      </c>
      <c r="F3036" s="13" t="s">
        <v>15</v>
      </c>
      <c r="G3036" s="14">
        <v>1653051626097</v>
      </c>
      <c r="H3036" s="55">
        <v>1.0277777777777801E-2</v>
      </c>
      <c r="I3036" s="33">
        <v>44885.010277777801</v>
      </c>
      <c r="J3036" s="58">
        <v>44885</v>
      </c>
      <c r="K3036" s="13" t="s">
        <v>213</v>
      </c>
      <c r="L3036" s="13" t="s">
        <v>30</v>
      </c>
      <c r="M3036" s="13" t="s">
        <v>214</v>
      </c>
      <c r="N3036" s="13" t="s">
        <v>206</v>
      </c>
      <c r="O3036" s="33" t="s">
        <v>38</v>
      </c>
      <c r="P3036" s="58" t="s">
        <v>38</v>
      </c>
      <c r="Q3036" s="33" t="s">
        <v>207</v>
      </c>
      <c r="R3036" s="14" t="s">
        <v>38</v>
      </c>
      <c r="S3036" s="13" t="s">
        <v>216</v>
      </c>
      <c r="T3036" s="13" t="s">
        <v>217</v>
      </c>
      <c r="U3036" s="33">
        <f t="shared" ca="1" si="564"/>
        <v>45744.56914039352</v>
      </c>
      <c r="V3036" s="13" t="str">
        <f t="shared" si="565"/>
        <v>Bangalore</v>
      </c>
      <c r="W3036" s="13" t="str">
        <f t="shared" si="566"/>
        <v>CLS</v>
      </c>
      <c r="X3036" s="13">
        <f t="shared" si="567"/>
        <v>0</v>
      </c>
      <c r="Y3036" s="13" t="str">
        <f>IFERROR(VLOOKUP(C3036,ReceivingTeam[],2,FALSE),"HelpDesk")</f>
        <v>HelpDesk</v>
      </c>
      <c r="Z3036" s="67">
        <f t="shared" si="568"/>
        <v>44885.916666666664</v>
      </c>
      <c r="AA3036" s="68">
        <f t="shared" si="569"/>
        <v>44885</v>
      </c>
      <c r="AB3036" s="69" t="b">
        <f t="shared" si="570"/>
        <v>0</v>
      </c>
      <c r="AC3036" s="70">
        <f t="shared" si="571"/>
        <v>0.5</v>
      </c>
      <c r="AD3036" s="67">
        <f t="shared" si="572"/>
        <v>44885.916666666664</v>
      </c>
      <c r="AE3036" s="67">
        <f>VLOOKUP(V3036,'Branch Wise Work Timelines'!C:G,3,FALSE)+AA3036</f>
        <v>44885.416666666664</v>
      </c>
      <c r="AF3036" s="67">
        <f>IF(V3036="Bangalore",VLOOKUP(V3036,'Branch Wise Work Timelines'!C:G,4,FALSE)+AA3036+1,IF(V3036="Mumbai",VLOOKUP(V3036,'Branch Wise Work Timelines'!C:G,4,FALSE)+AA3036+1,VLOOKUP(V3036,'Branch Wise Work Timelines'!C:G,4,FALSE)+AA3036))</f>
        <v>44886.104166666664</v>
      </c>
      <c r="AG3036" s="67">
        <f>WORKDAY.INTL(AA3036,1,11)+VLOOKUP(V3036,'Branch Wise Work Timelines'!C:G,3,FALSE)</f>
        <v>44886.416666666664</v>
      </c>
      <c r="AH3036" s="69" t="str">
        <f t="shared" ca="1" si="573"/>
        <v>Out of TAT</v>
      </c>
      <c r="AI3036" s="69">
        <f t="shared" ca="1" si="574"/>
        <v>20608</v>
      </c>
      <c r="AJ3036" s="69" t="str">
        <f ca="1">IF(AI3036&lt;0,"0-12",IFERROR(VLOOKUP(AI3036,Breakup[],2,FALSE),"&gt;24"))</f>
        <v>&gt;24</v>
      </c>
      <c r="AK3036" s="69" t="str">
        <f>VLOOKUP(V3036,Master!B:D,3,FALSE)</f>
        <v>South</v>
      </c>
      <c r="AL3036" s="69" t="str">
        <f t="shared" si="575"/>
        <v>Bangalore-CLS</v>
      </c>
    </row>
    <row r="3037" spans="1:38">
      <c r="A3037" s="13" t="s">
        <v>6391</v>
      </c>
      <c r="B3037" s="54">
        <v>44701.781283796299</v>
      </c>
      <c r="C3037" s="13" t="s">
        <v>121</v>
      </c>
      <c r="D3037" s="13">
        <v>657</v>
      </c>
      <c r="E3037" s="13" t="s">
        <v>6392</v>
      </c>
      <c r="F3037" s="13" t="s">
        <v>33</v>
      </c>
      <c r="G3037" s="14">
        <v>1653054611210</v>
      </c>
      <c r="H3037" s="55">
        <v>0.34973379629629597</v>
      </c>
      <c r="I3037" s="33">
        <v>44885.349733796298</v>
      </c>
      <c r="J3037" s="58">
        <v>44885</v>
      </c>
      <c r="K3037" s="13" t="s">
        <v>263</v>
      </c>
      <c r="L3037" s="13" t="s">
        <v>69</v>
      </c>
      <c r="M3037" s="13" t="s">
        <v>101</v>
      </c>
      <c r="N3037" s="13" t="s">
        <v>215</v>
      </c>
      <c r="O3037" s="33" t="s">
        <v>38</v>
      </c>
      <c r="P3037" s="58" t="s">
        <v>38</v>
      </c>
      <c r="Q3037" s="33" t="s">
        <v>207</v>
      </c>
      <c r="R3037" s="14" t="s">
        <v>38</v>
      </c>
      <c r="S3037" s="13" t="s">
        <v>208</v>
      </c>
      <c r="T3037" s="13" t="s">
        <v>209</v>
      </c>
      <c r="U3037" s="33">
        <f t="shared" ca="1" si="564"/>
        <v>45744.56914039352</v>
      </c>
      <c r="V3037" s="13" t="str">
        <f t="shared" si="565"/>
        <v>Mumbai</v>
      </c>
      <c r="W3037" s="13" t="str">
        <f t="shared" si="566"/>
        <v>RI</v>
      </c>
      <c r="X3037" s="13">
        <f t="shared" si="567"/>
        <v>8</v>
      </c>
      <c r="Y3037" s="13" t="str">
        <f>IFERROR(VLOOKUP(C3037,ReceivingTeam[],2,FALSE),"HelpDesk")</f>
        <v>Branch office</v>
      </c>
      <c r="Z3037" s="67">
        <f t="shared" si="568"/>
        <v>44885.916666666664</v>
      </c>
      <c r="AA3037" s="68">
        <f t="shared" si="569"/>
        <v>44885</v>
      </c>
      <c r="AB3037" s="69" t="b">
        <f t="shared" si="570"/>
        <v>0</v>
      </c>
      <c r="AC3037" s="70">
        <f t="shared" si="571"/>
        <v>0.5</v>
      </c>
      <c r="AD3037" s="67">
        <f t="shared" si="572"/>
        <v>44885.916666666664</v>
      </c>
      <c r="AE3037" s="67">
        <f>VLOOKUP(V3037,'Branch Wise Work Timelines'!C:G,3,FALSE)+AA3037</f>
        <v>44885.416666666664</v>
      </c>
      <c r="AF3037" s="67">
        <f>IF(V3037="Bangalore",VLOOKUP(V3037,'Branch Wise Work Timelines'!C:G,4,FALSE)+AA3037+1,IF(V3037="Mumbai",VLOOKUP(V3037,'Branch Wise Work Timelines'!C:G,4,FALSE)+AA3037+1,VLOOKUP(V3037,'Branch Wise Work Timelines'!C:G,4,FALSE)+AA3037))</f>
        <v>44886.25</v>
      </c>
      <c r="AG3037" s="67">
        <f>WORKDAY.INTL(AA3037,1,11)+VLOOKUP(V3037,'Branch Wise Work Timelines'!C:G,3,FALSE)</f>
        <v>44886.416666666664</v>
      </c>
      <c r="AH3037" s="69" t="str">
        <f t="shared" ca="1" si="573"/>
        <v>Out of TAT</v>
      </c>
      <c r="AI3037" s="69">
        <f t="shared" ca="1" si="574"/>
        <v>20608</v>
      </c>
      <c r="AJ3037" s="69" t="str">
        <f ca="1">IF(AI3037&lt;0,"0-12",IFERROR(VLOOKUP(AI3037,Breakup[],2,FALSE),"&gt;24"))</f>
        <v>&gt;24</v>
      </c>
      <c r="AK3037" s="69" t="str">
        <f>VLOOKUP(V3037,Master!B:D,3,FALSE)</f>
        <v>East</v>
      </c>
      <c r="AL3037" s="69" t="str">
        <f t="shared" si="575"/>
        <v>Mumbai</v>
      </c>
    </row>
    <row r="3038" spans="1:38">
      <c r="A3038" s="13" t="s">
        <v>6393</v>
      </c>
      <c r="B3038" s="54">
        <v>44701.782529548604</v>
      </c>
      <c r="C3038" s="13" t="s">
        <v>121</v>
      </c>
      <c r="D3038" s="13">
        <v>1852</v>
      </c>
      <c r="E3038" s="13" t="s">
        <v>6394</v>
      </c>
      <c r="F3038" s="13" t="s">
        <v>33</v>
      </c>
      <c r="G3038" s="14">
        <v>1653054611210</v>
      </c>
      <c r="H3038" s="55">
        <v>0.21673611111111099</v>
      </c>
      <c r="I3038" s="33">
        <v>44891.216736111099</v>
      </c>
      <c r="J3038" s="58">
        <v>44891</v>
      </c>
      <c r="K3038" s="13" t="s">
        <v>263</v>
      </c>
      <c r="L3038" s="13" t="s">
        <v>69</v>
      </c>
      <c r="M3038" s="13" t="s">
        <v>101</v>
      </c>
      <c r="N3038" s="13" t="s">
        <v>215</v>
      </c>
      <c r="O3038" s="33">
        <v>44891.929212962998</v>
      </c>
      <c r="P3038" s="58">
        <v>44891</v>
      </c>
      <c r="Q3038" s="33" t="s">
        <v>237</v>
      </c>
      <c r="R3038" s="14">
        <v>697</v>
      </c>
      <c r="S3038" s="13" t="s">
        <v>208</v>
      </c>
      <c r="T3038" s="13" t="s">
        <v>209</v>
      </c>
      <c r="U3038" s="33">
        <f t="shared" ca="1" si="564"/>
        <v>45744.56914039352</v>
      </c>
      <c r="V3038" s="13" t="str">
        <f t="shared" si="565"/>
        <v>Mumbai</v>
      </c>
      <c r="W3038" s="13" t="str">
        <f t="shared" si="566"/>
        <v>RI</v>
      </c>
      <c r="X3038" s="13">
        <f t="shared" si="567"/>
        <v>5</v>
      </c>
      <c r="Y3038" s="13" t="str">
        <f>IFERROR(VLOOKUP(C3038,ReceivingTeam[],2,FALSE),"HelpDesk")</f>
        <v>Branch office</v>
      </c>
      <c r="Z3038" s="67">
        <f t="shared" si="568"/>
        <v>44891.916666666664</v>
      </c>
      <c r="AA3038" s="68">
        <f t="shared" si="569"/>
        <v>44891</v>
      </c>
      <c r="AB3038" s="69" t="b">
        <f t="shared" si="570"/>
        <v>1</v>
      </c>
      <c r="AC3038" s="70">
        <f t="shared" si="571"/>
        <v>0.5</v>
      </c>
      <c r="AD3038" s="67">
        <f t="shared" si="572"/>
        <v>44891.916666666664</v>
      </c>
      <c r="AE3038" s="67">
        <f>VLOOKUP(V3038,'Branch Wise Work Timelines'!C:G,3,FALSE)+AA3038</f>
        <v>44891.416666666664</v>
      </c>
      <c r="AF3038" s="67">
        <f>IF(V3038="Bangalore",VLOOKUP(V3038,'Branch Wise Work Timelines'!C:G,4,FALSE)+AA3038+1,IF(V3038="Mumbai",VLOOKUP(V3038,'Branch Wise Work Timelines'!C:G,4,FALSE)+AA3038+1,VLOOKUP(V3038,'Branch Wise Work Timelines'!C:G,4,FALSE)+AA3038))</f>
        <v>44892.25</v>
      </c>
      <c r="AG3038" s="67">
        <f>WORKDAY.INTL(AA3038,1,11)+VLOOKUP(V3038,'Branch Wise Work Timelines'!C:G,3,FALSE)</f>
        <v>44893.416666666664</v>
      </c>
      <c r="AH3038" s="69" t="str">
        <f t="shared" si="573"/>
        <v>Not Met</v>
      </c>
      <c r="AI3038" s="69">
        <f t="shared" ca="1" si="574"/>
        <v>20464</v>
      </c>
      <c r="AJ3038" s="69" t="str">
        <f ca="1">IF(AI3038&lt;0,"0-12",IFERROR(VLOOKUP(AI3038,Breakup[],2,FALSE),"&gt;24"))</f>
        <v>&gt;24</v>
      </c>
      <c r="AK3038" s="69" t="str">
        <f>VLOOKUP(V3038,Master!B:D,3,FALSE)</f>
        <v>East</v>
      </c>
      <c r="AL3038" s="69" t="str">
        <f t="shared" si="575"/>
        <v>Mumbai</v>
      </c>
    </row>
    <row r="3039" spans="1:38">
      <c r="A3039" s="13" t="s">
        <v>6395</v>
      </c>
      <c r="B3039" s="54">
        <v>44700.576964895801</v>
      </c>
      <c r="C3039" s="13" t="s">
        <v>6396</v>
      </c>
      <c r="D3039" s="13">
        <v>617</v>
      </c>
      <c r="E3039" s="13" t="s">
        <v>6397</v>
      </c>
      <c r="F3039" s="13" t="s">
        <v>33</v>
      </c>
      <c r="G3039" s="14">
        <v>1653056662937</v>
      </c>
      <c r="H3039" s="55">
        <v>0.85042824074074097</v>
      </c>
      <c r="I3039" s="33">
        <v>44886.850428240701</v>
      </c>
      <c r="J3039" s="58">
        <v>44886</v>
      </c>
      <c r="K3039" s="13" t="s">
        <v>263</v>
      </c>
      <c r="L3039" s="13" t="s">
        <v>69</v>
      </c>
      <c r="M3039" s="13" t="s">
        <v>101</v>
      </c>
      <c r="N3039" s="13" t="s">
        <v>206</v>
      </c>
      <c r="O3039" s="33" t="s">
        <v>38</v>
      </c>
      <c r="P3039" s="58" t="s">
        <v>38</v>
      </c>
      <c r="Q3039" s="33" t="s">
        <v>207</v>
      </c>
      <c r="R3039" s="14" t="s">
        <v>38</v>
      </c>
      <c r="S3039" s="13" t="s">
        <v>208</v>
      </c>
      <c r="T3039" s="13" t="s">
        <v>209</v>
      </c>
      <c r="U3039" s="33">
        <f t="shared" ca="1" si="564"/>
        <v>45744.56914039352</v>
      </c>
      <c r="V3039" s="13" t="str">
        <f t="shared" si="565"/>
        <v>Mumbai</v>
      </c>
      <c r="W3039" s="13" t="str">
        <f t="shared" si="566"/>
        <v>RI</v>
      </c>
      <c r="X3039" s="13">
        <f t="shared" si="567"/>
        <v>20</v>
      </c>
      <c r="Y3039" s="13" t="str">
        <f>IFERROR(VLOOKUP(C3039,ReceivingTeam[],2,FALSE),"HelpDesk")</f>
        <v>HelpDesk</v>
      </c>
      <c r="Z3039" s="67">
        <f t="shared" si="568"/>
        <v>44887.517094907365</v>
      </c>
      <c r="AA3039" s="68">
        <f t="shared" si="569"/>
        <v>44886</v>
      </c>
      <c r="AB3039" s="69" t="b">
        <f t="shared" si="570"/>
        <v>1</v>
      </c>
      <c r="AC3039" s="70">
        <f t="shared" si="571"/>
        <v>0.5</v>
      </c>
      <c r="AD3039" s="67">
        <f t="shared" si="572"/>
        <v>44887.517094907365</v>
      </c>
      <c r="AE3039" s="67">
        <f>VLOOKUP(V3039,'Branch Wise Work Timelines'!C:G,3,FALSE)+AA3039</f>
        <v>44886.416666666664</v>
      </c>
      <c r="AF3039" s="67">
        <f>IF(V3039="Bangalore",VLOOKUP(V3039,'Branch Wise Work Timelines'!C:G,4,FALSE)+AA3039+1,IF(V3039="Mumbai",VLOOKUP(V3039,'Branch Wise Work Timelines'!C:G,4,FALSE)+AA3039+1,VLOOKUP(V3039,'Branch Wise Work Timelines'!C:G,4,FALSE)+AA3039))</f>
        <v>44887.25</v>
      </c>
      <c r="AG3039" s="67">
        <f>WORKDAY.INTL(AA3039,1,11)+VLOOKUP(V3039,'Branch Wise Work Timelines'!C:G,3,FALSE)</f>
        <v>44887.416666666664</v>
      </c>
      <c r="AH3039" s="69" t="str">
        <f t="shared" ca="1" si="573"/>
        <v>Out of TAT</v>
      </c>
      <c r="AI3039" s="69">
        <f t="shared" ca="1" si="574"/>
        <v>20570</v>
      </c>
      <c r="AJ3039" s="69" t="str">
        <f ca="1">IF(AI3039&lt;0,"0-12",IFERROR(VLOOKUP(AI3039,Breakup[],2,FALSE),"&gt;24"))</f>
        <v>&gt;24</v>
      </c>
      <c r="AK3039" s="69" t="str">
        <f>VLOOKUP(V3039,Master!B:D,3,FALSE)</f>
        <v>East</v>
      </c>
      <c r="AL3039" s="69" t="str">
        <f t="shared" si="575"/>
        <v>Mumbai</v>
      </c>
    </row>
    <row r="3040" spans="1:38">
      <c r="A3040" s="13" t="s">
        <v>6398</v>
      </c>
      <c r="B3040" s="54">
        <v>44700.575419212997</v>
      </c>
      <c r="C3040" s="13" t="s">
        <v>6253</v>
      </c>
      <c r="D3040" s="13">
        <v>137</v>
      </c>
      <c r="E3040" s="13" t="s">
        <v>6399</v>
      </c>
      <c r="F3040" s="13" t="s">
        <v>33</v>
      </c>
      <c r="G3040" s="14">
        <v>1653056788057</v>
      </c>
      <c r="H3040" s="55">
        <v>3.2094907407407398E-2</v>
      </c>
      <c r="I3040" s="33">
        <v>44886.032094907401</v>
      </c>
      <c r="J3040" s="58">
        <v>44886</v>
      </c>
      <c r="K3040" s="13" t="s">
        <v>263</v>
      </c>
      <c r="L3040" s="13" t="s">
        <v>69</v>
      </c>
      <c r="M3040" s="13" t="s">
        <v>101</v>
      </c>
      <c r="N3040" s="13" t="s">
        <v>206</v>
      </c>
      <c r="O3040" s="33" t="s">
        <v>38</v>
      </c>
      <c r="P3040" s="58" t="s">
        <v>38</v>
      </c>
      <c r="Q3040" s="33" t="s">
        <v>207</v>
      </c>
      <c r="R3040" s="14" t="s">
        <v>38</v>
      </c>
      <c r="S3040" s="13" t="s">
        <v>208</v>
      </c>
      <c r="T3040" s="13" t="s">
        <v>209</v>
      </c>
      <c r="U3040" s="33">
        <f t="shared" ca="1" si="564"/>
        <v>45744.56914039352</v>
      </c>
      <c r="V3040" s="13" t="str">
        <f t="shared" si="565"/>
        <v>Mumbai</v>
      </c>
      <c r="W3040" s="13" t="str">
        <f t="shared" si="566"/>
        <v>RI</v>
      </c>
      <c r="X3040" s="13">
        <f t="shared" si="567"/>
        <v>0</v>
      </c>
      <c r="Y3040" s="13" t="str">
        <f>IFERROR(VLOOKUP(C3040,ReceivingTeam[],2,FALSE),"HelpDesk")</f>
        <v>HelpDesk</v>
      </c>
      <c r="Z3040" s="67">
        <f t="shared" si="568"/>
        <v>44886.916666666664</v>
      </c>
      <c r="AA3040" s="68">
        <f t="shared" si="569"/>
        <v>44886</v>
      </c>
      <c r="AB3040" s="69" t="b">
        <f t="shared" si="570"/>
        <v>1</v>
      </c>
      <c r="AC3040" s="70">
        <f t="shared" si="571"/>
        <v>0.5</v>
      </c>
      <c r="AD3040" s="67">
        <f t="shared" si="572"/>
        <v>44886.916666666664</v>
      </c>
      <c r="AE3040" s="67">
        <f>VLOOKUP(V3040,'Branch Wise Work Timelines'!C:G,3,FALSE)+AA3040</f>
        <v>44886.416666666664</v>
      </c>
      <c r="AF3040" s="67">
        <f>IF(V3040="Bangalore",VLOOKUP(V3040,'Branch Wise Work Timelines'!C:G,4,FALSE)+AA3040+1,IF(V3040="Mumbai",VLOOKUP(V3040,'Branch Wise Work Timelines'!C:G,4,FALSE)+AA3040+1,VLOOKUP(V3040,'Branch Wise Work Timelines'!C:G,4,FALSE)+AA3040))</f>
        <v>44887.25</v>
      </c>
      <c r="AG3040" s="67">
        <f>WORKDAY.INTL(AA3040,1,11)+VLOOKUP(V3040,'Branch Wise Work Timelines'!C:G,3,FALSE)</f>
        <v>44887.416666666664</v>
      </c>
      <c r="AH3040" s="69" t="str">
        <f t="shared" ca="1" si="573"/>
        <v>Out of TAT</v>
      </c>
      <c r="AI3040" s="69">
        <f t="shared" ca="1" si="574"/>
        <v>20584</v>
      </c>
      <c r="AJ3040" s="69" t="str">
        <f ca="1">IF(AI3040&lt;0,"0-12",IFERROR(VLOOKUP(AI3040,Breakup[],2,FALSE),"&gt;24"))</f>
        <v>&gt;24</v>
      </c>
      <c r="AK3040" s="69" t="str">
        <f>VLOOKUP(V3040,Master!B:D,3,FALSE)</f>
        <v>East</v>
      </c>
      <c r="AL3040" s="69" t="str">
        <f t="shared" si="575"/>
        <v>Mumbai</v>
      </c>
    </row>
    <row r="3041" spans="1:38">
      <c r="A3041" s="13" t="s">
        <v>6400</v>
      </c>
      <c r="B3041" s="54">
        <v>44701.737087731497</v>
      </c>
      <c r="C3041" s="13" t="s">
        <v>89</v>
      </c>
      <c r="D3041" s="13">
        <v>299</v>
      </c>
      <c r="E3041" s="13" t="s">
        <v>6401</v>
      </c>
      <c r="F3041" s="13" t="s">
        <v>15</v>
      </c>
      <c r="G3041" s="14">
        <v>1653051039986</v>
      </c>
      <c r="H3041" s="55">
        <v>0.76406249999999998</v>
      </c>
      <c r="I3041" s="33">
        <v>44884.764062499999</v>
      </c>
      <c r="J3041" s="58">
        <v>44884</v>
      </c>
      <c r="K3041" s="13" t="s">
        <v>213</v>
      </c>
      <c r="L3041" s="13" t="s">
        <v>30</v>
      </c>
      <c r="M3041" s="13" t="s">
        <v>214</v>
      </c>
      <c r="N3041" s="13" t="s">
        <v>215</v>
      </c>
      <c r="O3041" s="33" t="s">
        <v>38</v>
      </c>
      <c r="P3041" s="58" t="s">
        <v>38</v>
      </c>
      <c r="Q3041" s="33" t="s">
        <v>207</v>
      </c>
      <c r="R3041" s="14" t="s">
        <v>38</v>
      </c>
      <c r="S3041" s="13" t="s">
        <v>216</v>
      </c>
      <c r="T3041" s="13" t="s">
        <v>217</v>
      </c>
      <c r="U3041" s="33">
        <f t="shared" ca="1" si="564"/>
        <v>45744.56914039352</v>
      </c>
      <c r="V3041" s="13" t="str">
        <f t="shared" si="565"/>
        <v>Bangalore</v>
      </c>
      <c r="W3041" s="13" t="str">
        <f t="shared" si="566"/>
        <v>CLS</v>
      </c>
      <c r="X3041" s="13">
        <f t="shared" si="567"/>
        <v>18</v>
      </c>
      <c r="Y3041" s="13" t="str">
        <f>IFERROR(VLOOKUP(C3041,ReceivingTeam[],2,FALSE),"HelpDesk")</f>
        <v>Branch office</v>
      </c>
      <c r="Z3041" s="67">
        <f t="shared" si="568"/>
        <v>44886.576562499999</v>
      </c>
      <c r="AA3041" s="68">
        <f t="shared" si="569"/>
        <v>44884</v>
      </c>
      <c r="AB3041" s="69" t="b">
        <f t="shared" si="570"/>
        <v>1</v>
      </c>
      <c r="AC3041" s="70">
        <f t="shared" si="571"/>
        <v>0.5</v>
      </c>
      <c r="AD3041" s="67">
        <f t="shared" si="572"/>
        <v>44886.576562499999</v>
      </c>
      <c r="AE3041" s="67">
        <f>VLOOKUP(V3041,'Branch Wise Work Timelines'!C:G,3,FALSE)+AA3041</f>
        <v>44884.416666666664</v>
      </c>
      <c r="AF3041" s="67">
        <f>IF(V3041="Bangalore",VLOOKUP(V3041,'Branch Wise Work Timelines'!C:G,4,FALSE)+AA3041+1,IF(V3041="Mumbai",VLOOKUP(V3041,'Branch Wise Work Timelines'!C:G,4,FALSE)+AA3041+1,VLOOKUP(V3041,'Branch Wise Work Timelines'!C:G,4,FALSE)+AA3041))</f>
        <v>44885.104166666664</v>
      </c>
      <c r="AG3041" s="67">
        <f>WORKDAY.INTL(AA3041,1,11)+VLOOKUP(V3041,'Branch Wise Work Timelines'!C:G,3,FALSE)</f>
        <v>44886.416666666664</v>
      </c>
      <c r="AH3041" s="69" t="str">
        <f t="shared" ca="1" si="573"/>
        <v>Out of TAT</v>
      </c>
      <c r="AI3041" s="69">
        <f t="shared" ca="1" si="574"/>
        <v>20592</v>
      </c>
      <c r="AJ3041" s="69" t="str">
        <f ca="1">IF(AI3041&lt;0,"0-12",IFERROR(VLOOKUP(AI3041,Breakup[],2,FALSE),"&gt;24"))</f>
        <v>&gt;24</v>
      </c>
      <c r="AK3041" s="69" t="str">
        <f>VLOOKUP(V3041,Master!B:D,3,FALSE)</f>
        <v>South</v>
      </c>
      <c r="AL3041" s="69" t="str">
        <f t="shared" si="575"/>
        <v>Bangalore-CLS</v>
      </c>
    </row>
    <row r="3042" spans="1:38">
      <c r="A3042" s="13" t="s">
        <v>6402</v>
      </c>
      <c r="B3042" s="54">
        <v>44701.735128472203</v>
      </c>
      <c r="C3042" s="13" t="s">
        <v>243</v>
      </c>
      <c r="D3042" s="13">
        <v>978</v>
      </c>
      <c r="E3042" s="13" t="s">
        <v>6403</v>
      </c>
      <c r="F3042" s="13" t="s">
        <v>15</v>
      </c>
      <c r="G3042" s="14">
        <v>1653051039986</v>
      </c>
      <c r="H3042" s="55">
        <v>3.3715277777777802E-2</v>
      </c>
      <c r="I3042" s="33">
        <v>44886.033715277801</v>
      </c>
      <c r="J3042" s="58">
        <v>44886</v>
      </c>
      <c r="K3042" s="13" t="s">
        <v>213</v>
      </c>
      <c r="L3042" s="13" t="s">
        <v>30</v>
      </c>
      <c r="M3042" s="13" t="s">
        <v>214</v>
      </c>
      <c r="N3042" s="13" t="s">
        <v>215</v>
      </c>
      <c r="O3042" s="33" t="s">
        <v>38</v>
      </c>
      <c r="P3042" s="58" t="s">
        <v>38</v>
      </c>
      <c r="Q3042" s="33" t="s">
        <v>207</v>
      </c>
      <c r="R3042" s="14" t="s">
        <v>38</v>
      </c>
      <c r="S3042" s="13" t="s">
        <v>216</v>
      </c>
      <c r="T3042" s="13" t="s">
        <v>217</v>
      </c>
      <c r="U3042" s="33">
        <f t="shared" ca="1" si="564"/>
        <v>45744.56914039352</v>
      </c>
      <c r="V3042" s="13" t="str">
        <f t="shared" si="565"/>
        <v>Bangalore</v>
      </c>
      <c r="W3042" s="13" t="str">
        <f t="shared" si="566"/>
        <v>CLS</v>
      </c>
      <c r="X3042" s="13">
        <f t="shared" si="567"/>
        <v>0</v>
      </c>
      <c r="Y3042" s="13" t="str">
        <f>IFERROR(VLOOKUP(C3042,ReceivingTeam[],2,FALSE),"HelpDesk")</f>
        <v>HelpDesk</v>
      </c>
      <c r="Z3042" s="67">
        <f t="shared" si="568"/>
        <v>44886.916666666664</v>
      </c>
      <c r="AA3042" s="68">
        <f t="shared" si="569"/>
        <v>44886</v>
      </c>
      <c r="AB3042" s="69" t="b">
        <f t="shared" si="570"/>
        <v>1</v>
      </c>
      <c r="AC3042" s="70">
        <f t="shared" si="571"/>
        <v>0.5</v>
      </c>
      <c r="AD3042" s="67">
        <f t="shared" si="572"/>
        <v>44886.916666666664</v>
      </c>
      <c r="AE3042" s="67">
        <f>VLOOKUP(V3042,'Branch Wise Work Timelines'!C:G,3,FALSE)+AA3042</f>
        <v>44886.416666666664</v>
      </c>
      <c r="AF3042" s="67">
        <f>IF(V3042="Bangalore",VLOOKUP(V3042,'Branch Wise Work Timelines'!C:G,4,FALSE)+AA3042+1,IF(V3042="Mumbai",VLOOKUP(V3042,'Branch Wise Work Timelines'!C:G,4,FALSE)+AA3042+1,VLOOKUP(V3042,'Branch Wise Work Timelines'!C:G,4,FALSE)+AA3042))</f>
        <v>44887.104166666664</v>
      </c>
      <c r="AG3042" s="67">
        <f>WORKDAY.INTL(AA3042,1,11)+VLOOKUP(V3042,'Branch Wise Work Timelines'!C:G,3,FALSE)</f>
        <v>44887.416666666664</v>
      </c>
      <c r="AH3042" s="69" t="str">
        <f t="shared" ca="1" si="573"/>
        <v>Out of TAT</v>
      </c>
      <c r="AI3042" s="69">
        <f t="shared" ca="1" si="574"/>
        <v>20584</v>
      </c>
      <c r="AJ3042" s="69" t="str">
        <f ca="1">IF(AI3042&lt;0,"0-12",IFERROR(VLOOKUP(AI3042,Breakup[],2,FALSE),"&gt;24"))</f>
        <v>&gt;24</v>
      </c>
      <c r="AK3042" s="69" t="str">
        <f>VLOOKUP(V3042,Master!B:D,3,FALSE)</f>
        <v>South</v>
      </c>
      <c r="AL3042" s="69" t="str">
        <f t="shared" si="575"/>
        <v>Bangalore-CLS</v>
      </c>
    </row>
    <row r="3043" spans="1:38">
      <c r="A3043" s="13" t="s">
        <v>6404</v>
      </c>
      <c r="B3043" s="54">
        <v>44701.7357378819</v>
      </c>
      <c r="C3043" s="13" t="s">
        <v>243</v>
      </c>
      <c r="D3043" s="13">
        <v>1052</v>
      </c>
      <c r="E3043" s="13" t="s">
        <v>6405</v>
      </c>
      <c r="F3043" s="13" t="s">
        <v>15</v>
      </c>
      <c r="G3043" s="14">
        <v>1653051039986</v>
      </c>
      <c r="H3043" s="55">
        <v>0.97303240740740704</v>
      </c>
      <c r="I3043" s="33">
        <v>44889.973032407397</v>
      </c>
      <c r="J3043" s="58">
        <v>44889</v>
      </c>
      <c r="K3043" s="13" t="s">
        <v>213</v>
      </c>
      <c r="L3043" s="13" t="s">
        <v>30</v>
      </c>
      <c r="M3043" s="13" t="s">
        <v>214</v>
      </c>
      <c r="N3043" s="13" t="s">
        <v>215</v>
      </c>
      <c r="O3043" s="33" t="s">
        <v>38</v>
      </c>
      <c r="P3043" s="58" t="s">
        <v>38</v>
      </c>
      <c r="Q3043" s="33" t="s">
        <v>207</v>
      </c>
      <c r="R3043" s="14" t="s">
        <v>38</v>
      </c>
      <c r="S3043" s="13" t="s">
        <v>216</v>
      </c>
      <c r="T3043" s="13" t="s">
        <v>217</v>
      </c>
      <c r="U3043" s="33">
        <f t="shared" ca="1" si="564"/>
        <v>45744.56914039352</v>
      </c>
      <c r="V3043" s="13" t="str">
        <f t="shared" si="565"/>
        <v>Bangalore</v>
      </c>
      <c r="W3043" s="13" t="str">
        <f t="shared" si="566"/>
        <v>CLS</v>
      </c>
      <c r="X3043" s="13">
        <f t="shared" si="567"/>
        <v>23</v>
      </c>
      <c r="Y3043" s="13" t="str">
        <f>IFERROR(VLOOKUP(C3043,ReceivingTeam[],2,FALSE),"HelpDesk")</f>
        <v>HelpDesk</v>
      </c>
      <c r="Z3043" s="67">
        <f t="shared" si="568"/>
        <v>44890.785532407397</v>
      </c>
      <c r="AA3043" s="68">
        <f t="shared" si="569"/>
        <v>44889</v>
      </c>
      <c r="AB3043" s="69" t="b">
        <f t="shared" si="570"/>
        <v>1</v>
      </c>
      <c r="AC3043" s="70">
        <f t="shared" si="571"/>
        <v>0.5</v>
      </c>
      <c r="AD3043" s="67">
        <f t="shared" si="572"/>
        <v>44890.785532407397</v>
      </c>
      <c r="AE3043" s="67">
        <f>VLOOKUP(V3043,'Branch Wise Work Timelines'!C:G,3,FALSE)+AA3043</f>
        <v>44889.416666666664</v>
      </c>
      <c r="AF3043" s="67">
        <f>IF(V3043="Bangalore",VLOOKUP(V3043,'Branch Wise Work Timelines'!C:G,4,FALSE)+AA3043+1,IF(V3043="Mumbai",VLOOKUP(V3043,'Branch Wise Work Timelines'!C:G,4,FALSE)+AA3043+1,VLOOKUP(V3043,'Branch Wise Work Timelines'!C:G,4,FALSE)+AA3043))</f>
        <v>44890.104166666664</v>
      </c>
      <c r="AG3043" s="67">
        <f>WORKDAY.INTL(AA3043,1,11)+VLOOKUP(V3043,'Branch Wise Work Timelines'!C:G,3,FALSE)</f>
        <v>44890.416666666664</v>
      </c>
      <c r="AH3043" s="69" t="str">
        <f t="shared" ca="1" si="573"/>
        <v>Out of TAT</v>
      </c>
      <c r="AI3043" s="69">
        <f t="shared" ca="1" si="574"/>
        <v>20491</v>
      </c>
      <c r="AJ3043" s="69" t="str">
        <f ca="1">IF(AI3043&lt;0,"0-12",IFERROR(VLOOKUP(AI3043,Breakup[],2,FALSE),"&gt;24"))</f>
        <v>&gt;24</v>
      </c>
      <c r="AK3043" s="69" t="str">
        <f>VLOOKUP(V3043,Master!B:D,3,FALSE)</f>
        <v>South</v>
      </c>
      <c r="AL3043" s="69" t="str">
        <f t="shared" si="575"/>
        <v>Bangalore-CLS</v>
      </c>
    </row>
    <row r="3044" spans="1:38">
      <c r="A3044" s="13" t="s">
        <v>6406</v>
      </c>
      <c r="B3044" s="54">
        <v>44701.712490277801</v>
      </c>
      <c r="C3044" s="13" t="s">
        <v>121</v>
      </c>
      <c r="D3044" s="13">
        <v>1845</v>
      </c>
      <c r="E3044" s="13" t="s">
        <v>6407</v>
      </c>
      <c r="F3044" s="13" t="s">
        <v>33</v>
      </c>
      <c r="G3044" s="14">
        <v>1653048057614</v>
      </c>
      <c r="H3044" s="55">
        <v>0.349328703703704</v>
      </c>
      <c r="I3044" s="33">
        <v>44883.349328703698</v>
      </c>
      <c r="J3044" s="58">
        <v>44883</v>
      </c>
      <c r="K3044" s="13" t="s">
        <v>263</v>
      </c>
      <c r="L3044" s="13" t="s">
        <v>69</v>
      </c>
      <c r="M3044" s="13" t="s">
        <v>101</v>
      </c>
      <c r="N3044" s="13" t="s">
        <v>215</v>
      </c>
      <c r="O3044" s="33" t="s">
        <v>38</v>
      </c>
      <c r="P3044" s="58" t="s">
        <v>38</v>
      </c>
      <c r="Q3044" s="33" t="s">
        <v>207</v>
      </c>
      <c r="R3044" s="14" t="s">
        <v>38</v>
      </c>
      <c r="S3044" s="13" t="s">
        <v>208</v>
      </c>
      <c r="T3044" s="13" t="s">
        <v>209</v>
      </c>
      <c r="U3044" s="33">
        <f t="shared" ca="1" si="564"/>
        <v>45744.56914039352</v>
      </c>
      <c r="V3044" s="13" t="str">
        <f t="shared" si="565"/>
        <v>Mumbai</v>
      </c>
      <c r="W3044" s="13" t="str">
        <f t="shared" si="566"/>
        <v>RI</v>
      </c>
      <c r="X3044" s="13">
        <f t="shared" si="567"/>
        <v>8</v>
      </c>
      <c r="Y3044" s="13" t="str">
        <f>IFERROR(VLOOKUP(C3044,ReceivingTeam[],2,FALSE),"HelpDesk")</f>
        <v>Branch office</v>
      </c>
      <c r="Z3044" s="67">
        <f t="shared" si="568"/>
        <v>44883.916666666664</v>
      </c>
      <c r="AA3044" s="68">
        <f t="shared" si="569"/>
        <v>44883</v>
      </c>
      <c r="AB3044" s="69" t="b">
        <f t="shared" si="570"/>
        <v>1</v>
      </c>
      <c r="AC3044" s="70">
        <f t="shared" si="571"/>
        <v>0.5</v>
      </c>
      <c r="AD3044" s="67">
        <f t="shared" si="572"/>
        <v>44883.916666666664</v>
      </c>
      <c r="AE3044" s="67">
        <f>VLOOKUP(V3044,'Branch Wise Work Timelines'!C:G,3,FALSE)+AA3044</f>
        <v>44883.416666666664</v>
      </c>
      <c r="AF3044" s="67">
        <f>IF(V3044="Bangalore",VLOOKUP(V3044,'Branch Wise Work Timelines'!C:G,4,FALSE)+AA3044+1,IF(V3044="Mumbai",VLOOKUP(V3044,'Branch Wise Work Timelines'!C:G,4,FALSE)+AA3044+1,VLOOKUP(V3044,'Branch Wise Work Timelines'!C:G,4,FALSE)+AA3044))</f>
        <v>44884.25</v>
      </c>
      <c r="AG3044" s="67">
        <f>WORKDAY.INTL(AA3044,1,11)+VLOOKUP(V3044,'Branch Wise Work Timelines'!C:G,3,FALSE)</f>
        <v>44884.416666666664</v>
      </c>
      <c r="AH3044" s="69" t="str">
        <f t="shared" ca="1" si="573"/>
        <v>Out of TAT</v>
      </c>
      <c r="AI3044" s="69">
        <f t="shared" ca="1" si="574"/>
        <v>20656</v>
      </c>
      <c r="AJ3044" s="69" t="str">
        <f ca="1">IF(AI3044&lt;0,"0-12",IFERROR(VLOOKUP(AI3044,Breakup[],2,FALSE),"&gt;24"))</f>
        <v>&gt;24</v>
      </c>
      <c r="AK3044" s="69" t="str">
        <f>VLOOKUP(V3044,Master!B:D,3,FALSE)</f>
        <v>East</v>
      </c>
      <c r="AL3044" s="69" t="str">
        <f t="shared" si="575"/>
        <v>Mumbai</v>
      </c>
    </row>
    <row r="3045" spans="1:38">
      <c r="A3045" s="13" t="s">
        <v>6408</v>
      </c>
      <c r="B3045" s="54">
        <v>44701.701023958303</v>
      </c>
      <c r="C3045" s="13" t="s">
        <v>122</v>
      </c>
      <c r="D3045" s="13">
        <v>1030</v>
      </c>
      <c r="E3045" s="13" t="s">
        <v>6409</v>
      </c>
      <c r="F3045" s="13" t="s">
        <v>33</v>
      </c>
      <c r="G3045" s="14">
        <v>1653048057614</v>
      </c>
      <c r="H3045" s="55">
        <v>0.57034722222222201</v>
      </c>
      <c r="I3045" s="33">
        <v>44884.570347222201</v>
      </c>
      <c r="J3045" s="58">
        <v>44884</v>
      </c>
      <c r="K3045" s="13" t="s">
        <v>263</v>
      </c>
      <c r="L3045" s="13" t="s">
        <v>69</v>
      </c>
      <c r="M3045" s="13" t="s">
        <v>101</v>
      </c>
      <c r="N3045" s="13" t="s">
        <v>215</v>
      </c>
      <c r="O3045" s="33" t="s">
        <v>38</v>
      </c>
      <c r="P3045" s="58" t="s">
        <v>38</v>
      </c>
      <c r="Q3045" s="33" t="s">
        <v>207</v>
      </c>
      <c r="R3045" s="14" t="s">
        <v>38</v>
      </c>
      <c r="S3045" s="13" t="s">
        <v>208</v>
      </c>
      <c r="T3045" s="13" t="s">
        <v>209</v>
      </c>
      <c r="U3045" s="33">
        <f t="shared" ca="1" si="564"/>
        <v>45744.56914039352</v>
      </c>
      <c r="V3045" s="13" t="str">
        <f t="shared" si="565"/>
        <v>Mumbai</v>
      </c>
      <c r="W3045" s="13" t="str">
        <f t="shared" si="566"/>
        <v>RI</v>
      </c>
      <c r="X3045" s="13">
        <f t="shared" si="567"/>
        <v>13</v>
      </c>
      <c r="Y3045" s="13" t="str">
        <f>IFERROR(VLOOKUP(C3045,ReceivingTeam[],2,FALSE),"HelpDesk")</f>
        <v>Branch office</v>
      </c>
      <c r="Z3045" s="67">
        <f t="shared" si="568"/>
        <v>44885.070347222201</v>
      </c>
      <c r="AA3045" s="68">
        <f t="shared" si="569"/>
        <v>44884</v>
      </c>
      <c r="AB3045" s="69" t="b">
        <f t="shared" si="570"/>
        <v>1</v>
      </c>
      <c r="AC3045" s="70">
        <f t="shared" si="571"/>
        <v>0.5</v>
      </c>
      <c r="AD3045" s="67">
        <f t="shared" si="572"/>
        <v>44885.070347222201</v>
      </c>
      <c r="AE3045" s="67">
        <f>VLOOKUP(V3045,'Branch Wise Work Timelines'!C:G,3,FALSE)+AA3045</f>
        <v>44884.416666666664</v>
      </c>
      <c r="AF3045" s="67">
        <f>IF(V3045="Bangalore",VLOOKUP(V3045,'Branch Wise Work Timelines'!C:G,4,FALSE)+AA3045+1,IF(V3045="Mumbai",VLOOKUP(V3045,'Branch Wise Work Timelines'!C:G,4,FALSE)+AA3045+1,VLOOKUP(V3045,'Branch Wise Work Timelines'!C:G,4,FALSE)+AA3045))</f>
        <v>44885.25</v>
      </c>
      <c r="AG3045" s="67">
        <f>WORKDAY.INTL(AA3045,1,11)+VLOOKUP(V3045,'Branch Wise Work Timelines'!C:G,3,FALSE)</f>
        <v>44886.416666666664</v>
      </c>
      <c r="AH3045" s="69" t="str">
        <f t="shared" ca="1" si="573"/>
        <v>Out of TAT</v>
      </c>
      <c r="AI3045" s="69">
        <f t="shared" ca="1" si="574"/>
        <v>20628</v>
      </c>
      <c r="AJ3045" s="69" t="str">
        <f ca="1">IF(AI3045&lt;0,"0-12",IFERROR(VLOOKUP(AI3045,Breakup[],2,FALSE),"&gt;24"))</f>
        <v>&gt;24</v>
      </c>
      <c r="AK3045" s="69" t="str">
        <f>VLOOKUP(V3045,Master!B:D,3,FALSE)</f>
        <v>East</v>
      </c>
      <c r="AL3045" s="69" t="str">
        <f t="shared" si="575"/>
        <v>Mumbai</v>
      </c>
    </row>
    <row r="3046" spans="1:38">
      <c r="A3046" s="13" t="s">
        <v>6410</v>
      </c>
      <c r="B3046" s="54">
        <v>44701.714085567102</v>
      </c>
      <c r="C3046" s="13" t="s">
        <v>113</v>
      </c>
      <c r="D3046" s="13">
        <v>715</v>
      </c>
      <c r="E3046" s="13" t="s">
        <v>6411</v>
      </c>
      <c r="F3046" s="13" t="s">
        <v>33</v>
      </c>
      <c r="G3046" s="14">
        <v>1653054611210</v>
      </c>
      <c r="H3046" s="55">
        <v>0.52917824074074105</v>
      </c>
      <c r="I3046" s="33">
        <v>44889.5291782407</v>
      </c>
      <c r="J3046" s="58">
        <v>44889</v>
      </c>
      <c r="K3046" s="13" t="s">
        <v>263</v>
      </c>
      <c r="L3046" s="13" t="s">
        <v>69</v>
      </c>
      <c r="M3046" s="13" t="s">
        <v>101</v>
      </c>
      <c r="N3046" s="13" t="s">
        <v>215</v>
      </c>
      <c r="O3046" s="33" t="s">
        <v>38</v>
      </c>
      <c r="P3046" s="58" t="s">
        <v>38</v>
      </c>
      <c r="Q3046" s="33" t="s">
        <v>207</v>
      </c>
      <c r="R3046" s="14" t="s">
        <v>38</v>
      </c>
      <c r="S3046" s="13" t="s">
        <v>208</v>
      </c>
      <c r="T3046" s="13" t="s">
        <v>209</v>
      </c>
      <c r="U3046" s="33">
        <f t="shared" ca="1" si="564"/>
        <v>45744.56914039352</v>
      </c>
      <c r="V3046" s="13" t="str">
        <f t="shared" si="565"/>
        <v>Mumbai</v>
      </c>
      <c r="W3046" s="13" t="str">
        <f t="shared" si="566"/>
        <v>RI</v>
      </c>
      <c r="X3046" s="13">
        <f t="shared" si="567"/>
        <v>12</v>
      </c>
      <c r="Y3046" s="13" t="str">
        <f>IFERROR(VLOOKUP(C3046,ReceivingTeam[],2,FALSE),"HelpDesk")</f>
        <v>Branch office</v>
      </c>
      <c r="Z3046" s="67">
        <f t="shared" si="568"/>
        <v>44890.0291782407</v>
      </c>
      <c r="AA3046" s="68">
        <f t="shared" si="569"/>
        <v>44889</v>
      </c>
      <c r="AB3046" s="69" t="b">
        <f t="shared" si="570"/>
        <v>1</v>
      </c>
      <c r="AC3046" s="70">
        <f t="shared" si="571"/>
        <v>0.5</v>
      </c>
      <c r="AD3046" s="67">
        <f t="shared" si="572"/>
        <v>44890.0291782407</v>
      </c>
      <c r="AE3046" s="67">
        <f>VLOOKUP(V3046,'Branch Wise Work Timelines'!C:G,3,FALSE)+AA3046</f>
        <v>44889.416666666664</v>
      </c>
      <c r="AF3046" s="67">
        <f>IF(V3046="Bangalore",VLOOKUP(V3046,'Branch Wise Work Timelines'!C:G,4,FALSE)+AA3046+1,IF(V3046="Mumbai",VLOOKUP(V3046,'Branch Wise Work Timelines'!C:G,4,FALSE)+AA3046+1,VLOOKUP(V3046,'Branch Wise Work Timelines'!C:G,4,FALSE)+AA3046))</f>
        <v>44890.25</v>
      </c>
      <c r="AG3046" s="67">
        <f>WORKDAY.INTL(AA3046,1,11)+VLOOKUP(V3046,'Branch Wise Work Timelines'!C:G,3,FALSE)</f>
        <v>44890.416666666664</v>
      </c>
      <c r="AH3046" s="69" t="str">
        <f t="shared" ca="1" si="573"/>
        <v>Out of TAT</v>
      </c>
      <c r="AI3046" s="69">
        <f t="shared" ca="1" si="574"/>
        <v>20509</v>
      </c>
      <c r="AJ3046" s="69" t="str">
        <f ca="1">IF(AI3046&lt;0,"0-12",IFERROR(VLOOKUP(AI3046,Breakup[],2,FALSE),"&gt;24"))</f>
        <v>&gt;24</v>
      </c>
      <c r="AK3046" s="69" t="str">
        <f>VLOOKUP(V3046,Master!B:D,3,FALSE)</f>
        <v>East</v>
      </c>
      <c r="AL3046" s="69" t="str">
        <f t="shared" si="575"/>
        <v>Mumbai</v>
      </c>
    </row>
    <row r="3047" spans="1:38">
      <c r="A3047" s="13" t="s">
        <v>6412</v>
      </c>
      <c r="B3047" s="54">
        <v>44701.715159108797</v>
      </c>
      <c r="C3047" s="13" t="s">
        <v>113</v>
      </c>
      <c r="D3047" s="13">
        <v>1582</v>
      </c>
      <c r="E3047" s="13" t="s">
        <v>6413</v>
      </c>
      <c r="F3047" s="13" t="s">
        <v>33</v>
      </c>
      <c r="G3047" s="14">
        <v>1653048497717</v>
      </c>
      <c r="H3047" s="55">
        <v>0.914988425925926</v>
      </c>
      <c r="I3047" s="33">
        <v>44888.914988425902</v>
      </c>
      <c r="J3047" s="58">
        <v>44888</v>
      </c>
      <c r="K3047" s="13" t="s">
        <v>263</v>
      </c>
      <c r="L3047" s="13" t="s">
        <v>69</v>
      </c>
      <c r="M3047" s="13" t="s">
        <v>101</v>
      </c>
      <c r="N3047" s="13" t="s">
        <v>215</v>
      </c>
      <c r="O3047" s="33" t="s">
        <v>38</v>
      </c>
      <c r="P3047" s="58" t="s">
        <v>38</v>
      </c>
      <c r="Q3047" s="33" t="s">
        <v>207</v>
      </c>
      <c r="R3047" s="14" t="s">
        <v>38</v>
      </c>
      <c r="S3047" s="13" t="s">
        <v>208</v>
      </c>
      <c r="T3047" s="13" t="s">
        <v>209</v>
      </c>
      <c r="U3047" s="33">
        <f t="shared" ca="1" si="564"/>
        <v>45744.56914039352</v>
      </c>
      <c r="V3047" s="13" t="str">
        <f t="shared" si="565"/>
        <v>Mumbai</v>
      </c>
      <c r="W3047" s="13" t="str">
        <f t="shared" si="566"/>
        <v>RI</v>
      </c>
      <c r="X3047" s="13">
        <f t="shared" si="567"/>
        <v>21</v>
      </c>
      <c r="Y3047" s="13" t="str">
        <f>IFERROR(VLOOKUP(C3047,ReceivingTeam[],2,FALSE),"HelpDesk")</f>
        <v>Branch office</v>
      </c>
      <c r="Z3047" s="67">
        <f t="shared" si="568"/>
        <v>44889.581655092567</v>
      </c>
      <c r="AA3047" s="68">
        <f t="shared" si="569"/>
        <v>44888</v>
      </c>
      <c r="AB3047" s="69" t="b">
        <f t="shared" si="570"/>
        <v>1</v>
      </c>
      <c r="AC3047" s="70">
        <f t="shared" si="571"/>
        <v>0.5</v>
      </c>
      <c r="AD3047" s="67">
        <f t="shared" si="572"/>
        <v>44889.581655092567</v>
      </c>
      <c r="AE3047" s="67">
        <f>VLOOKUP(V3047,'Branch Wise Work Timelines'!C:G,3,FALSE)+AA3047</f>
        <v>44888.416666666664</v>
      </c>
      <c r="AF3047" s="67">
        <f>IF(V3047="Bangalore",VLOOKUP(V3047,'Branch Wise Work Timelines'!C:G,4,FALSE)+AA3047+1,IF(V3047="Mumbai",VLOOKUP(V3047,'Branch Wise Work Timelines'!C:G,4,FALSE)+AA3047+1,VLOOKUP(V3047,'Branch Wise Work Timelines'!C:G,4,FALSE)+AA3047))</f>
        <v>44889.25</v>
      </c>
      <c r="AG3047" s="67">
        <f>WORKDAY.INTL(AA3047,1,11)+VLOOKUP(V3047,'Branch Wise Work Timelines'!C:G,3,FALSE)</f>
        <v>44889.416666666664</v>
      </c>
      <c r="AH3047" s="69" t="str">
        <f t="shared" ca="1" si="573"/>
        <v>Out of TAT</v>
      </c>
      <c r="AI3047" s="69">
        <f t="shared" ca="1" si="574"/>
        <v>20520</v>
      </c>
      <c r="AJ3047" s="69" t="str">
        <f ca="1">IF(AI3047&lt;0,"0-12",IFERROR(VLOOKUP(AI3047,Breakup[],2,FALSE),"&gt;24"))</f>
        <v>&gt;24</v>
      </c>
      <c r="AK3047" s="69" t="str">
        <f>VLOOKUP(V3047,Master!B:D,3,FALSE)</f>
        <v>East</v>
      </c>
      <c r="AL3047" s="69" t="str">
        <f t="shared" si="575"/>
        <v>Mumbai</v>
      </c>
    </row>
    <row r="3048" spans="1:38">
      <c r="A3048" s="13" t="s">
        <v>6414</v>
      </c>
      <c r="B3048" s="54">
        <v>44701.676400034703</v>
      </c>
      <c r="C3048" s="13" t="s">
        <v>219</v>
      </c>
      <c r="D3048" s="13">
        <v>1507</v>
      </c>
      <c r="E3048" s="13" t="s">
        <v>6415</v>
      </c>
      <c r="F3048" s="13" t="s">
        <v>15</v>
      </c>
      <c r="G3048" s="14">
        <v>1653046758228</v>
      </c>
      <c r="H3048" s="55">
        <v>0.39145833333333302</v>
      </c>
      <c r="I3048" s="33">
        <v>44881.391458333303</v>
      </c>
      <c r="J3048" s="58">
        <v>44881</v>
      </c>
      <c r="K3048" s="13" t="s">
        <v>213</v>
      </c>
      <c r="L3048" s="13" t="s">
        <v>30</v>
      </c>
      <c r="M3048" s="13" t="s">
        <v>214</v>
      </c>
      <c r="N3048" s="13" t="s">
        <v>215</v>
      </c>
      <c r="O3048" s="33" t="s">
        <v>38</v>
      </c>
      <c r="P3048" s="58" t="s">
        <v>38</v>
      </c>
      <c r="Q3048" s="33" t="s">
        <v>207</v>
      </c>
      <c r="R3048" s="14" t="s">
        <v>38</v>
      </c>
      <c r="S3048" s="13" t="s">
        <v>216</v>
      </c>
      <c r="T3048" s="13" t="s">
        <v>217</v>
      </c>
      <c r="U3048" s="33">
        <f t="shared" ca="1" si="564"/>
        <v>45744.56914039352</v>
      </c>
      <c r="V3048" s="13" t="str">
        <f t="shared" si="565"/>
        <v>Bangalore</v>
      </c>
      <c r="W3048" s="13" t="str">
        <f t="shared" si="566"/>
        <v>CLS</v>
      </c>
      <c r="X3048" s="13">
        <f t="shared" si="567"/>
        <v>9</v>
      </c>
      <c r="Y3048" s="13" t="str">
        <f>IFERROR(VLOOKUP(C3048,ReceivingTeam[],2,FALSE),"HelpDesk")</f>
        <v>HelpDesk</v>
      </c>
      <c r="Z3048" s="67">
        <f t="shared" si="568"/>
        <v>44881.916666666664</v>
      </c>
      <c r="AA3048" s="68">
        <f t="shared" si="569"/>
        <v>44881</v>
      </c>
      <c r="AB3048" s="69" t="b">
        <f t="shared" si="570"/>
        <v>1</v>
      </c>
      <c r="AC3048" s="70">
        <f t="shared" si="571"/>
        <v>0.5</v>
      </c>
      <c r="AD3048" s="67">
        <f t="shared" si="572"/>
        <v>44881.916666666664</v>
      </c>
      <c r="AE3048" s="67">
        <f>VLOOKUP(V3048,'Branch Wise Work Timelines'!C:G,3,FALSE)+AA3048</f>
        <v>44881.416666666664</v>
      </c>
      <c r="AF3048" s="67">
        <f>IF(V3048="Bangalore",VLOOKUP(V3048,'Branch Wise Work Timelines'!C:G,4,FALSE)+AA3048+1,IF(V3048="Mumbai",VLOOKUP(V3048,'Branch Wise Work Timelines'!C:G,4,FALSE)+AA3048+1,VLOOKUP(V3048,'Branch Wise Work Timelines'!C:G,4,FALSE)+AA3048))</f>
        <v>44882.104166666664</v>
      </c>
      <c r="AG3048" s="67">
        <f>WORKDAY.INTL(AA3048,1,11)+VLOOKUP(V3048,'Branch Wise Work Timelines'!C:G,3,FALSE)</f>
        <v>44882.416666666664</v>
      </c>
      <c r="AH3048" s="69" t="str">
        <f t="shared" ca="1" si="573"/>
        <v>Out of TAT</v>
      </c>
      <c r="AI3048" s="69">
        <f t="shared" ca="1" si="574"/>
        <v>20704</v>
      </c>
      <c r="AJ3048" s="69" t="str">
        <f ca="1">IF(AI3048&lt;0,"0-12",IFERROR(VLOOKUP(AI3048,Breakup[],2,FALSE),"&gt;24"))</f>
        <v>&gt;24</v>
      </c>
      <c r="AK3048" s="69" t="str">
        <f>VLOOKUP(V3048,Master!B:D,3,FALSE)</f>
        <v>South</v>
      </c>
      <c r="AL3048" s="69" t="str">
        <f t="shared" si="575"/>
        <v>Bangalore-CLS</v>
      </c>
    </row>
    <row r="3049" spans="1:38">
      <c r="A3049" s="13" t="s">
        <v>6416</v>
      </c>
      <c r="B3049" s="54">
        <v>44701.681948692101</v>
      </c>
      <c r="C3049" s="13" t="s">
        <v>583</v>
      </c>
      <c r="D3049" s="13">
        <v>1411</v>
      </c>
      <c r="E3049" s="13" t="s">
        <v>6417</v>
      </c>
      <c r="F3049" s="13" t="s">
        <v>15</v>
      </c>
      <c r="G3049" s="14">
        <v>1653049223395</v>
      </c>
      <c r="H3049" s="55">
        <v>0.687233796296296</v>
      </c>
      <c r="I3049" s="33">
        <v>44881.6872337963</v>
      </c>
      <c r="J3049" s="58">
        <v>44881</v>
      </c>
      <c r="K3049" s="13" t="s">
        <v>213</v>
      </c>
      <c r="L3049" s="13" t="s">
        <v>30</v>
      </c>
      <c r="M3049" s="13" t="s">
        <v>214</v>
      </c>
      <c r="N3049" s="13" t="s">
        <v>215</v>
      </c>
      <c r="O3049" s="33" t="s">
        <v>38</v>
      </c>
      <c r="P3049" s="58" t="s">
        <v>38</v>
      </c>
      <c r="Q3049" s="33" t="s">
        <v>207</v>
      </c>
      <c r="R3049" s="14" t="s">
        <v>38</v>
      </c>
      <c r="S3049" s="13" t="s">
        <v>216</v>
      </c>
      <c r="T3049" s="13" t="s">
        <v>217</v>
      </c>
      <c r="U3049" s="33">
        <f t="shared" ca="1" si="564"/>
        <v>45744.56914039352</v>
      </c>
      <c r="V3049" s="13" t="str">
        <f t="shared" si="565"/>
        <v>Bangalore</v>
      </c>
      <c r="W3049" s="13" t="str">
        <f t="shared" si="566"/>
        <v>CLS</v>
      </c>
      <c r="X3049" s="13">
        <f t="shared" si="567"/>
        <v>16</v>
      </c>
      <c r="Y3049" s="13" t="str">
        <f>IFERROR(VLOOKUP(C3049,ReceivingTeam[],2,FALSE),"HelpDesk")</f>
        <v>HelpDesk</v>
      </c>
      <c r="Z3049" s="67">
        <f t="shared" si="568"/>
        <v>44882.4997337963</v>
      </c>
      <c r="AA3049" s="68">
        <f t="shared" si="569"/>
        <v>44881</v>
      </c>
      <c r="AB3049" s="69" t="b">
        <f t="shared" si="570"/>
        <v>1</v>
      </c>
      <c r="AC3049" s="70">
        <f t="shared" si="571"/>
        <v>0.5</v>
      </c>
      <c r="AD3049" s="67">
        <f t="shared" si="572"/>
        <v>44882.4997337963</v>
      </c>
      <c r="AE3049" s="67">
        <f>VLOOKUP(V3049,'Branch Wise Work Timelines'!C:G,3,FALSE)+AA3049</f>
        <v>44881.416666666664</v>
      </c>
      <c r="AF3049" s="67">
        <f>IF(V3049="Bangalore",VLOOKUP(V3049,'Branch Wise Work Timelines'!C:G,4,FALSE)+AA3049+1,IF(V3049="Mumbai",VLOOKUP(V3049,'Branch Wise Work Timelines'!C:G,4,FALSE)+AA3049+1,VLOOKUP(V3049,'Branch Wise Work Timelines'!C:G,4,FALSE)+AA3049))</f>
        <v>44882.104166666664</v>
      </c>
      <c r="AG3049" s="67">
        <f>WORKDAY.INTL(AA3049,1,11)+VLOOKUP(V3049,'Branch Wise Work Timelines'!C:G,3,FALSE)</f>
        <v>44882.416666666664</v>
      </c>
      <c r="AH3049" s="69" t="str">
        <f t="shared" ca="1" si="573"/>
        <v>Out of TAT</v>
      </c>
      <c r="AI3049" s="69">
        <f t="shared" ca="1" si="574"/>
        <v>20690</v>
      </c>
      <c r="AJ3049" s="69" t="str">
        <f ca="1">IF(AI3049&lt;0,"0-12",IFERROR(VLOOKUP(AI3049,Breakup[],2,FALSE),"&gt;24"))</f>
        <v>&gt;24</v>
      </c>
      <c r="AK3049" s="69" t="str">
        <f>VLOOKUP(V3049,Master!B:D,3,FALSE)</f>
        <v>South</v>
      </c>
      <c r="AL3049" s="69" t="str">
        <f t="shared" si="575"/>
        <v>Bangalore-CLS</v>
      </c>
    </row>
    <row r="3050" spans="1:38">
      <c r="A3050" s="13" t="s">
        <v>6418</v>
      </c>
      <c r="B3050" s="54">
        <v>44701.657926932901</v>
      </c>
      <c r="C3050" s="13" t="s">
        <v>1345</v>
      </c>
      <c r="D3050" s="13">
        <v>1790</v>
      </c>
      <c r="E3050" s="13" t="s">
        <v>6419</v>
      </c>
      <c r="F3050" s="13" t="s">
        <v>15</v>
      </c>
      <c r="G3050" s="14">
        <v>1653053249969</v>
      </c>
      <c r="H3050" s="55">
        <v>0.50443287037036999</v>
      </c>
      <c r="I3050" s="33">
        <v>44885.504432870403</v>
      </c>
      <c r="J3050" s="58">
        <v>44885</v>
      </c>
      <c r="K3050" s="13" t="s">
        <v>213</v>
      </c>
      <c r="L3050" s="13" t="s">
        <v>30</v>
      </c>
      <c r="M3050" s="13" t="s">
        <v>214</v>
      </c>
      <c r="N3050" s="13" t="s">
        <v>215</v>
      </c>
      <c r="O3050" s="33" t="s">
        <v>38</v>
      </c>
      <c r="P3050" s="58" t="s">
        <v>38</v>
      </c>
      <c r="Q3050" s="33" t="s">
        <v>207</v>
      </c>
      <c r="R3050" s="14" t="s">
        <v>38</v>
      </c>
      <c r="S3050" s="13" t="s">
        <v>216</v>
      </c>
      <c r="T3050" s="13" t="s">
        <v>217</v>
      </c>
      <c r="U3050" s="33">
        <f t="shared" ca="1" si="564"/>
        <v>45744.56914039352</v>
      </c>
      <c r="V3050" s="13" t="str">
        <f t="shared" si="565"/>
        <v>Bangalore</v>
      </c>
      <c r="W3050" s="13" t="str">
        <f t="shared" si="566"/>
        <v>CLS</v>
      </c>
      <c r="X3050" s="13">
        <f t="shared" si="567"/>
        <v>12</v>
      </c>
      <c r="Y3050" s="13" t="str">
        <f>IFERROR(VLOOKUP(C3050,ReceivingTeam[],2,FALSE),"HelpDesk")</f>
        <v>HelpDesk</v>
      </c>
      <c r="Z3050" s="67">
        <f t="shared" si="568"/>
        <v>44885.916666666664</v>
      </c>
      <c r="AA3050" s="68">
        <f t="shared" si="569"/>
        <v>44885</v>
      </c>
      <c r="AB3050" s="69" t="b">
        <f t="shared" si="570"/>
        <v>0</v>
      </c>
      <c r="AC3050" s="70">
        <f t="shared" si="571"/>
        <v>0.5</v>
      </c>
      <c r="AD3050" s="67">
        <f t="shared" si="572"/>
        <v>44885.916666666664</v>
      </c>
      <c r="AE3050" s="67">
        <f>VLOOKUP(V3050,'Branch Wise Work Timelines'!C:G,3,FALSE)+AA3050</f>
        <v>44885.416666666664</v>
      </c>
      <c r="AF3050" s="67">
        <f>IF(V3050="Bangalore",VLOOKUP(V3050,'Branch Wise Work Timelines'!C:G,4,FALSE)+AA3050+1,IF(V3050="Mumbai",VLOOKUP(V3050,'Branch Wise Work Timelines'!C:G,4,FALSE)+AA3050+1,VLOOKUP(V3050,'Branch Wise Work Timelines'!C:G,4,FALSE)+AA3050))</f>
        <v>44886.104166666664</v>
      </c>
      <c r="AG3050" s="67">
        <f>WORKDAY.INTL(AA3050,1,11)+VLOOKUP(V3050,'Branch Wise Work Timelines'!C:G,3,FALSE)</f>
        <v>44886.416666666664</v>
      </c>
      <c r="AH3050" s="69" t="str">
        <f t="shared" ca="1" si="573"/>
        <v>Out of TAT</v>
      </c>
      <c r="AI3050" s="69">
        <f t="shared" ca="1" si="574"/>
        <v>20608</v>
      </c>
      <c r="AJ3050" s="69" t="str">
        <f ca="1">IF(AI3050&lt;0,"0-12",IFERROR(VLOOKUP(AI3050,Breakup[],2,FALSE),"&gt;24"))</f>
        <v>&gt;24</v>
      </c>
      <c r="AK3050" s="69" t="str">
        <f>VLOOKUP(V3050,Master!B:D,3,FALSE)</f>
        <v>South</v>
      </c>
      <c r="AL3050" s="69" t="str">
        <f t="shared" si="575"/>
        <v>Bangalore-CLS</v>
      </c>
    </row>
    <row r="3051" spans="1:38">
      <c r="A3051" s="13" t="s">
        <v>6420</v>
      </c>
      <c r="B3051" s="54">
        <v>44701.785880011601</v>
      </c>
      <c r="C3051" s="13" t="s">
        <v>4172</v>
      </c>
      <c r="D3051" s="13">
        <v>1780</v>
      </c>
      <c r="E3051" s="13" t="s">
        <v>6421</v>
      </c>
      <c r="F3051" s="13" t="s">
        <v>33</v>
      </c>
      <c r="G3051" s="14">
        <v>1653053109035</v>
      </c>
      <c r="H3051" s="55">
        <v>0.27478009259259301</v>
      </c>
      <c r="I3051" s="33">
        <v>44883.274780092601</v>
      </c>
      <c r="J3051" s="58">
        <v>44883</v>
      </c>
      <c r="K3051" s="13" t="s">
        <v>213</v>
      </c>
      <c r="L3051" s="13" t="s">
        <v>30</v>
      </c>
      <c r="M3051" s="13" t="s">
        <v>282</v>
      </c>
      <c r="N3051" s="13" t="s">
        <v>215</v>
      </c>
      <c r="O3051" s="33" t="s">
        <v>38</v>
      </c>
      <c r="P3051" s="58" t="s">
        <v>38</v>
      </c>
      <c r="Q3051" s="33" t="s">
        <v>207</v>
      </c>
      <c r="R3051" s="14" t="s">
        <v>38</v>
      </c>
      <c r="S3051" s="13" t="s">
        <v>216</v>
      </c>
      <c r="T3051" s="13" t="s">
        <v>217</v>
      </c>
      <c r="U3051" s="33">
        <f t="shared" ca="1" si="564"/>
        <v>45744.56914039352</v>
      </c>
      <c r="V3051" s="13" t="str">
        <f t="shared" si="565"/>
        <v>Bangalore</v>
      </c>
      <c r="W3051" s="13" t="str">
        <f t="shared" si="566"/>
        <v>RI</v>
      </c>
      <c r="X3051" s="13">
        <f t="shared" si="567"/>
        <v>6</v>
      </c>
      <c r="Y3051" s="13" t="str">
        <f>IFERROR(VLOOKUP(C3051,ReceivingTeam[],2,FALSE),"HelpDesk")</f>
        <v>HelpDesk</v>
      </c>
      <c r="Z3051" s="67">
        <f t="shared" si="568"/>
        <v>44883.916666666664</v>
      </c>
      <c r="AA3051" s="68">
        <f t="shared" si="569"/>
        <v>44883</v>
      </c>
      <c r="AB3051" s="69" t="b">
        <f t="shared" si="570"/>
        <v>1</v>
      </c>
      <c r="AC3051" s="70">
        <f t="shared" si="571"/>
        <v>0.5</v>
      </c>
      <c r="AD3051" s="67">
        <f t="shared" si="572"/>
        <v>44883.916666666664</v>
      </c>
      <c r="AE3051" s="67">
        <f>VLOOKUP(V3051,'Branch Wise Work Timelines'!C:G,3,FALSE)+AA3051</f>
        <v>44883.416666666664</v>
      </c>
      <c r="AF3051" s="67">
        <f>IF(V3051="Bangalore",VLOOKUP(V3051,'Branch Wise Work Timelines'!C:G,4,FALSE)+AA3051+1,IF(V3051="Mumbai",VLOOKUP(V3051,'Branch Wise Work Timelines'!C:G,4,FALSE)+AA3051+1,VLOOKUP(V3051,'Branch Wise Work Timelines'!C:G,4,FALSE)+AA3051))</f>
        <v>44884.104166666664</v>
      </c>
      <c r="AG3051" s="67">
        <f>WORKDAY.INTL(AA3051,1,11)+VLOOKUP(V3051,'Branch Wise Work Timelines'!C:G,3,FALSE)</f>
        <v>44884.416666666664</v>
      </c>
      <c r="AH3051" s="69" t="str">
        <f t="shared" ca="1" si="573"/>
        <v>Out of TAT</v>
      </c>
      <c r="AI3051" s="69">
        <f t="shared" ca="1" si="574"/>
        <v>20656</v>
      </c>
      <c r="AJ3051" s="69" t="str">
        <f ca="1">IF(AI3051&lt;0,"0-12",IFERROR(VLOOKUP(AI3051,Breakup[],2,FALSE),"&gt;24"))</f>
        <v>&gt;24</v>
      </c>
      <c r="AK3051" s="69" t="str">
        <f>VLOOKUP(V3051,Master!B:D,3,FALSE)</f>
        <v>South</v>
      </c>
      <c r="AL3051" s="69" t="str">
        <f t="shared" si="575"/>
        <v>Bangalore</v>
      </c>
    </row>
    <row r="3052" spans="1:38">
      <c r="A3052" s="13" t="s">
        <v>6422</v>
      </c>
      <c r="B3052" s="54">
        <v>44701.689040243102</v>
      </c>
      <c r="C3052" s="13" t="s">
        <v>1342</v>
      </c>
      <c r="D3052" s="13">
        <v>813</v>
      </c>
      <c r="E3052" s="13" t="s">
        <v>6423</v>
      </c>
      <c r="F3052" s="13" t="s">
        <v>15</v>
      </c>
      <c r="G3052" s="14">
        <v>1653049223395</v>
      </c>
      <c r="H3052" s="55">
        <v>0.30333333333333301</v>
      </c>
      <c r="I3052" s="33">
        <v>44883.303333333301</v>
      </c>
      <c r="J3052" s="58">
        <v>44883</v>
      </c>
      <c r="K3052" s="13" t="s">
        <v>213</v>
      </c>
      <c r="L3052" s="13" t="s">
        <v>30</v>
      </c>
      <c r="M3052" s="13" t="s">
        <v>214</v>
      </c>
      <c r="N3052" s="13" t="s">
        <v>215</v>
      </c>
      <c r="O3052" s="33" t="s">
        <v>38</v>
      </c>
      <c r="P3052" s="58" t="s">
        <v>38</v>
      </c>
      <c r="Q3052" s="33" t="s">
        <v>207</v>
      </c>
      <c r="R3052" s="14" t="s">
        <v>38</v>
      </c>
      <c r="S3052" s="13" t="s">
        <v>216</v>
      </c>
      <c r="T3052" s="13" t="s">
        <v>217</v>
      </c>
      <c r="U3052" s="33">
        <f t="shared" ca="1" si="564"/>
        <v>45744.56914039352</v>
      </c>
      <c r="V3052" s="13" t="str">
        <f t="shared" si="565"/>
        <v>Bangalore</v>
      </c>
      <c r="W3052" s="13" t="str">
        <f t="shared" si="566"/>
        <v>CLS</v>
      </c>
      <c r="X3052" s="13">
        <f t="shared" si="567"/>
        <v>7</v>
      </c>
      <c r="Y3052" s="13" t="str">
        <f>IFERROR(VLOOKUP(C3052,ReceivingTeam[],2,FALSE),"HelpDesk")</f>
        <v>HelpDesk</v>
      </c>
      <c r="Z3052" s="67">
        <f t="shared" si="568"/>
        <v>44883.916666666664</v>
      </c>
      <c r="AA3052" s="68">
        <f t="shared" si="569"/>
        <v>44883</v>
      </c>
      <c r="AB3052" s="69" t="b">
        <f t="shared" si="570"/>
        <v>1</v>
      </c>
      <c r="AC3052" s="70">
        <f t="shared" si="571"/>
        <v>0.5</v>
      </c>
      <c r="AD3052" s="67">
        <f t="shared" si="572"/>
        <v>44883.916666666664</v>
      </c>
      <c r="AE3052" s="67">
        <f>VLOOKUP(V3052,'Branch Wise Work Timelines'!C:G,3,FALSE)+AA3052</f>
        <v>44883.416666666664</v>
      </c>
      <c r="AF3052" s="67">
        <f>IF(V3052="Bangalore",VLOOKUP(V3052,'Branch Wise Work Timelines'!C:G,4,FALSE)+AA3052+1,IF(V3052="Mumbai",VLOOKUP(V3052,'Branch Wise Work Timelines'!C:G,4,FALSE)+AA3052+1,VLOOKUP(V3052,'Branch Wise Work Timelines'!C:G,4,FALSE)+AA3052))</f>
        <v>44884.104166666664</v>
      </c>
      <c r="AG3052" s="67">
        <f>WORKDAY.INTL(AA3052,1,11)+VLOOKUP(V3052,'Branch Wise Work Timelines'!C:G,3,FALSE)</f>
        <v>44884.416666666664</v>
      </c>
      <c r="AH3052" s="69" t="str">
        <f t="shared" ca="1" si="573"/>
        <v>Out of TAT</v>
      </c>
      <c r="AI3052" s="69">
        <f t="shared" ca="1" si="574"/>
        <v>20656</v>
      </c>
      <c r="AJ3052" s="69" t="str">
        <f ca="1">IF(AI3052&lt;0,"0-12",IFERROR(VLOOKUP(AI3052,Breakup[],2,FALSE),"&gt;24"))</f>
        <v>&gt;24</v>
      </c>
      <c r="AK3052" s="69" t="str">
        <f>VLOOKUP(V3052,Master!B:D,3,FALSE)</f>
        <v>South</v>
      </c>
      <c r="AL3052" s="69" t="str">
        <f t="shared" si="575"/>
        <v>Bangalore-CLS</v>
      </c>
    </row>
    <row r="3053" spans="1:38">
      <c r="A3053" s="13" t="s">
        <v>6424</v>
      </c>
      <c r="B3053" s="54">
        <v>44701.6937537384</v>
      </c>
      <c r="C3053" s="13" t="s">
        <v>114</v>
      </c>
      <c r="D3053" s="13">
        <v>1718</v>
      </c>
      <c r="E3053" s="13" t="s">
        <v>6425</v>
      </c>
      <c r="F3053" s="13" t="s">
        <v>33</v>
      </c>
      <c r="G3053" s="14">
        <v>1653054611210</v>
      </c>
      <c r="H3053" s="55">
        <v>0.66817129629629601</v>
      </c>
      <c r="I3053" s="33">
        <v>44882.668171296304</v>
      </c>
      <c r="J3053" s="58">
        <v>44882</v>
      </c>
      <c r="K3053" s="13" t="s">
        <v>263</v>
      </c>
      <c r="L3053" s="13" t="s">
        <v>69</v>
      </c>
      <c r="M3053" s="13" t="s">
        <v>101</v>
      </c>
      <c r="N3053" s="13" t="s">
        <v>215</v>
      </c>
      <c r="O3053" s="33" t="s">
        <v>38</v>
      </c>
      <c r="P3053" s="58" t="s">
        <v>38</v>
      </c>
      <c r="Q3053" s="33" t="s">
        <v>207</v>
      </c>
      <c r="R3053" s="14" t="s">
        <v>38</v>
      </c>
      <c r="S3053" s="13" t="s">
        <v>208</v>
      </c>
      <c r="T3053" s="13" t="s">
        <v>209</v>
      </c>
      <c r="U3053" s="33">
        <f t="shared" ca="1" si="564"/>
        <v>45744.56914039352</v>
      </c>
      <c r="V3053" s="13" t="str">
        <f t="shared" si="565"/>
        <v>Mumbai</v>
      </c>
      <c r="W3053" s="13" t="str">
        <f t="shared" si="566"/>
        <v>RI</v>
      </c>
      <c r="X3053" s="13">
        <f t="shared" si="567"/>
        <v>16</v>
      </c>
      <c r="Y3053" s="13" t="str">
        <f>IFERROR(VLOOKUP(C3053,ReceivingTeam[],2,FALSE),"HelpDesk")</f>
        <v>Branch office</v>
      </c>
      <c r="Z3053" s="67">
        <f t="shared" si="568"/>
        <v>44883.168171296304</v>
      </c>
      <c r="AA3053" s="68">
        <f t="shared" si="569"/>
        <v>44882</v>
      </c>
      <c r="AB3053" s="69" t="b">
        <f t="shared" si="570"/>
        <v>1</v>
      </c>
      <c r="AC3053" s="70">
        <f t="shared" si="571"/>
        <v>0.5</v>
      </c>
      <c r="AD3053" s="67">
        <f t="shared" si="572"/>
        <v>44883.168171296304</v>
      </c>
      <c r="AE3053" s="67">
        <f>VLOOKUP(V3053,'Branch Wise Work Timelines'!C:G,3,FALSE)+AA3053</f>
        <v>44882.416666666664</v>
      </c>
      <c r="AF3053" s="67">
        <f>IF(V3053="Bangalore",VLOOKUP(V3053,'Branch Wise Work Timelines'!C:G,4,FALSE)+AA3053+1,IF(V3053="Mumbai",VLOOKUP(V3053,'Branch Wise Work Timelines'!C:G,4,FALSE)+AA3053+1,VLOOKUP(V3053,'Branch Wise Work Timelines'!C:G,4,FALSE)+AA3053))</f>
        <v>44883.25</v>
      </c>
      <c r="AG3053" s="67">
        <f>WORKDAY.INTL(AA3053,1,11)+VLOOKUP(V3053,'Branch Wise Work Timelines'!C:G,3,FALSE)</f>
        <v>44883.416666666664</v>
      </c>
      <c r="AH3053" s="69" t="str">
        <f t="shared" ca="1" si="573"/>
        <v>Out of TAT</v>
      </c>
      <c r="AI3053" s="69">
        <f t="shared" ca="1" si="574"/>
        <v>20674</v>
      </c>
      <c r="AJ3053" s="69" t="str">
        <f ca="1">IF(AI3053&lt;0,"0-12",IFERROR(VLOOKUP(AI3053,Breakup[],2,FALSE),"&gt;24"))</f>
        <v>&gt;24</v>
      </c>
      <c r="AK3053" s="69" t="str">
        <f>VLOOKUP(V3053,Master!B:D,3,FALSE)</f>
        <v>East</v>
      </c>
      <c r="AL3053" s="69" t="str">
        <f t="shared" si="575"/>
        <v>Mumbai</v>
      </c>
    </row>
    <row r="3054" spans="1:38">
      <c r="A3054" s="13" t="s">
        <v>6426</v>
      </c>
      <c r="B3054" s="54">
        <v>44701.735286192103</v>
      </c>
      <c r="C3054" s="13" t="s">
        <v>114</v>
      </c>
      <c r="D3054" s="13">
        <v>94</v>
      </c>
      <c r="E3054" s="13" t="s">
        <v>6427</v>
      </c>
      <c r="F3054" s="13" t="s">
        <v>24</v>
      </c>
      <c r="G3054" s="14">
        <v>1653049856324</v>
      </c>
      <c r="H3054" s="55">
        <v>0.37712962962962998</v>
      </c>
      <c r="I3054" s="33">
        <v>44882.377129629604</v>
      </c>
      <c r="J3054" s="58">
        <v>44882</v>
      </c>
      <c r="K3054" s="13" t="s">
        <v>263</v>
      </c>
      <c r="L3054" s="13" t="s">
        <v>69</v>
      </c>
      <c r="M3054" s="13" t="s">
        <v>101</v>
      </c>
      <c r="N3054" s="13" t="s">
        <v>215</v>
      </c>
      <c r="O3054" s="33" t="s">
        <v>38</v>
      </c>
      <c r="P3054" s="58" t="s">
        <v>38</v>
      </c>
      <c r="Q3054" s="33" t="s">
        <v>207</v>
      </c>
      <c r="R3054" s="14" t="s">
        <v>38</v>
      </c>
      <c r="S3054" s="13" t="s">
        <v>208</v>
      </c>
      <c r="T3054" s="13" t="s">
        <v>209</v>
      </c>
      <c r="U3054" s="33">
        <f t="shared" ca="1" si="564"/>
        <v>45744.56914039352</v>
      </c>
      <c r="V3054" s="13" t="str">
        <f t="shared" si="565"/>
        <v>Mumbai</v>
      </c>
      <c r="W3054" s="13" t="str">
        <f t="shared" si="566"/>
        <v>DOMI</v>
      </c>
      <c r="X3054" s="13">
        <f t="shared" si="567"/>
        <v>9</v>
      </c>
      <c r="Y3054" s="13" t="str">
        <f>IFERROR(VLOOKUP(C3054,ReceivingTeam[],2,FALSE),"HelpDesk")</f>
        <v>Branch office</v>
      </c>
      <c r="Z3054" s="67">
        <f t="shared" si="568"/>
        <v>44882.916666666664</v>
      </c>
      <c r="AA3054" s="68">
        <f t="shared" si="569"/>
        <v>44882</v>
      </c>
      <c r="AB3054" s="69" t="b">
        <f t="shared" si="570"/>
        <v>1</v>
      </c>
      <c r="AC3054" s="70">
        <f t="shared" si="571"/>
        <v>0.5</v>
      </c>
      <c r="AD3054" s="67">
        <f t="shared" si="572"/>
        <v>44882.916666666664</v>
      </c>
      <c r="AE3054" s="67">
        <f>VLOOKUP(V3054,'Branch Wise Work Timelines'!C:G,3,FALSE)+AA3054</f>
        <v>44882.416666666664</v>
      </c>
      <c r="AF3054" s="67">
        <f>IF(V3054="Bangalore",VLOOKUP(V3054,'Branch Wise Work Timelines'!C:G,4,FALSE)+AA3054+1,IF(V3054="Mumbai",VLOOKUP(V3054,'Branch Wise Work Timelines'!C:G,4,FALSE)+AA3054+1,VLOOKUP(V3054,'Branch Wise Work Timelines'!C:G,4,FALSE)+AA3054))</f>
        <v>44883.25</v>
      </c>
      <c r="AG3054" s="67">
        <f>WORKDAY.INTL(AA3054,1,11)+VLOOKUP(V3054,'Branch Wise Work Timelines'!C:G,3,FALSE)</f>
        <v>44883.416666666664</v>
      </c>
      <c r="AH3054" s="69" t="str">
        <f t="shared" ca="1" si="573"/>
        <v>Out of TAT</v>
      </c>
      <c r="AI3054" s="69">
        <f t="shared" ca="1" si="574"/>
        <v>20680</v>
      </c>
      <c r="AJ3054" s="69" t="str">
        <f ca="1">IF(AI3054&lt;0,"0-12",IFERROR(VLOOKUP(AI3054,Breakup[],2,FALSE),"&gt;24"))</f>
        <v>&gt;24</v>
      </c>
      <c r="AK3054" s="69" t="str">
        <f>VLOOKUP(V3054,Master!B:D,3,FALSE)</f>
        <v>East</v>
      </c>
      <c r="AL3054" s="69" t="str">
        <f t="shared" si="575"/>
        <v>Mumbai</v>
      </c>
    </row>
    <row r="3055" spans="1:38">
      <c r="A3055" s="13" t="s">
        <v>6428</v>
      </c>
      <c r="B3055" s="54">
        <v>44701.791044791702</v>
      </c>
      <c r="C3055" s="13" t="s">
        <v>4172</v>
      </c>
      <c r="D3055" s="13">
        <v>1410</v>
      </c>
      <c r="E3055" s="13" t="s">
        <v>6429</v>
      </c>
      <c r="F3055" s="13" t="s">
        <v>33</v>
      </c>
      <c r="G3055" s="14">
        <v>1653054985137</v>
      </c>
      <c r="H3055" s="55">
        <v>0.73620370370370403</v>
      </c>
      <c r="I3055" s="33">
        <v>44887.736203703702</v>
      </c>
      <c r="J3055" s="58">
        <v>44887</v>
      </c>
      <c r="K3055" s="13" t="s">
        <v>213</v>
      </c>
      <c r="L3055" s="13" t="s">
        <v>30</v>
      </c>
      <c r="M3055" s="13" t="s">
        <v>282</v>
      </c>
      <c r="N3055" s="13" t="s">
        <v>215</v>
      </c>
      <c r="O3055" s="33" t="s">
        <v>38</v>
      </c>
      <c r="P3055" s="58" t="s">
        <v>38</v>
      </c>
      <c r="Q3055" s="33" t="s">
        <v>207</v>
      </c>
      <c r="R3055" s="14" t="s">
        <v>38</v>
      </c>
      <c r="S3055" s="13" t="s">
        <v>216</v>
      </c>
      <c r="T3055" s="13" t="s">
        <v>217</v>
      </c>
      <c r="U3055" s="33">
        <f t="shared" ca="1" si="564"/>
        <v>45744.56914039352</v>
      </c>
      <c r="V3055" s="13" t="str">
        <f t="shared" si="565"/>
        <v>Bangalore</v>
      </c>
      <c r="W3055" s="13" t="str">
        <f t="shared" si="566"/>
        <v>RI</v>
      </c>
      <c r="X3055" s="13">
        <f t="shared" si="567"/>
        <v>17</v>
      </c>
      <c r="Y3055" s="13" t="str">
        <f>IFERROR(VLOOKUP(C3055,ReceivingTeam[],2,FALSE),"HelpDesk")</f>
        <v>HelpDesk</v>
      </c>
      <c r="Z3055" s="67">
        <f t="shared" si="568"/>
        <v>44888.548703703702</v>
      </c>
      <c r="AA3055" s="68">
        <f t="shared" si="569"/>
        <v>44887</v>
      </c>
      <c r="AB3055" s="69" t="b">
        <f t="shared" si="570"/>
        <v>1</v>
      </c>
      <c r="AC3055" s="70">
        <f t="shared" si="571"/>
        <v>0.5</v>
      </c>
      <c r="AD3055" s="67">
        <f t="shared" si="572"/>
        <v>44888.548703703702</v>
      </c>
      <c r="AE3055" s="67">
        <f>VLOOKUP(V3055,'Branch Wise Work Timelines'!C:G,3,FALSE)+AA3055</f>
        <v>44887.416666666664</v>
      </c>
      <c r="AF3055" s="67">
        <f>IF(V3055="Bangalore",VLOOKUP(V3055,'Branch Wise Work Timelines'!C:G,4,FALSE)+AA3055+1,IF(V3055="Mumbai",VLOOKUP(V3055,'Branch Wise Work Timelines'!C:G,4,FALSE)+AA3055+1,VLOOKUP(V3055,'Branch Wise Work Timelines'!C:G,4,FALSE)+AA3055))</f>
        <v>44888.104166666664</v>
      </c>
      <c r="AG3055" s="67">
        <f>WORKDAY.INTL(AA3055,1,11)+VLOOKUP(V3055,'Branch Wise Work Timelines'!C:G,3,FALSE)</f>
        <v>44888.416666666664</v>
      </c>
      <c r="AH3055" s="69" t="str">
        <f t="shared" ca="1" si="573"/>
        <v>Out of TAT</v>
      </c>
      <c r="AI3055" s="69">
        <f t="shared" ca="1" si="574"/>
        <v>20545</v>
      </c>
      <c r="AJ3055" s="69" t="str">
        <f ca="1">IF(AI3055&lt;0,"0-12",IFERROR(VLOOKUP(AI3055,Breakup[],2,FALSE),"&gt;24"))</f>
        <v>&gt;24</v>
      </c>
      <c r="AK3055" s="69" t="str">
        <f>VLOOKUP(V3055,Master!B:D,3,FALSE)</f>
        <v>South</v>
      </c>
      <c r="AL3055" s="69" t="str">
        <f t="shared" si="575"/>
        <v>Bangalore</v>
      </c>
    </row>
    <row r="3056" spans="1:38">
      <c r="A3056" s="13" t="s">
        <v>6430</v>
      </c>
      <c r="B3056" s="54">
        <v>44701.7538951389</v>
      </c>
      <c r="C3056" s="13" t="s">
        <v>299</v>
      </c>
      <c r="D3056" s="13">
        <v>950</v>
      </c>
      <c r="E3056" s="13" t="s">
        <v>6431</v>
      </c>
      <c r="F3056" s="13" t="s">
        <v>15</v>
      </c>
      <c r="G3056" s="14">
        <v>1653051039986</v>
      </c>
      <c r="H3056" s="55">
        <v>0.71527777777777801</v>
      </c>
      <c r="I3056" s="33">
        <v>44890.715277777803</v>
      </c>
      <c r="J3056" s="58">
        <v>44890</v>
      </c>
      <c r="K3056" s="13" t="s">
        <v>213</v>
      </c>
      <c r="L3056" s="13" t="s">
        <v>30</v>
      </c>
      <c r="M3056" s="13" t="s">
        <v>214</v>
      </c>
      <c r="N3056" s="13" t="s">
        <v>215</v>
      </c>
      <c r="O3056" s="33" t="s">
        <v>38</v>
      </c>
      <c r="P3056" s="58" t="s">
        <v>38</v>
      </c>
      <c r="Q3056" s="33" t="s">
        <v>207</v>
      </c>
      <c r="R3056" s="14" t="s">
        <v>38</v>
      </c>
      <c r="S3056" s="13" t="s">
        <v>216</v>
      </c>
      <c r="T3056" s="13" t="s">
        <v>217</v>
      </c>
      <c r="U3056" s="33">
        <f t="shared" ca="1" si="564"/>
        <v>45744.56914039352</v>
      </c>
      <c r="V3056" s="13" t="str">
        <f t="shared" si="565"/>
        <v>Bangalore</v>
      </c>
      <c r="W3056" s="13" t="str">
        <f t="shared" si="566"/>
        <v>CLS</v>
      </c>
      <c r="X3056" s="13">
        <f t="shared" si="567"/>
        <v>17</v>
      </c>
      <c r="Y3056" s="13" t="str">
        <f>IFERROR(VLOOKUP(C3056,ReceivingTeam[],2,FALSE),"HelpDesk")</f>
        <v>HelpDesk</v>
      </c>
      <c r="Z3056" s="67">
        <f t="shared" si="568"/>
        <v>44891.527777777803</v>
      </c>
      <c r="AA3056" s="68">
        <f t="shared" si="569"/>
        <v>44890</v>
      </c>
      <c r="AB3056" s="69" t="b">
        <f t="shared" si="570"/>
        <v>1</v>
      </c>
      <c r="AC3056" s="70">
        <f t="shared" si="571"/>
        <v>0.5</v>
      </c>
      <c r="AD3056" s="67">
        <f t="shared" si="572"/>
        <v>44891.527777777803</v>
      </c>
      <c r="AE3056" s="67">
        <f>VLOOKUP(V3056,'Branch Wise Work Timelines'!C:G,3,FALSE)+AA3056</f>
        <v>44890.416666666664</v>
      </c>
      <c r="AF3056" s="67">
        <f>IF(V3056="Bangalore",VLOOKUP(V3056,'Branch Wise Work Timelines'!C:G,4,FALSE)+AA3056+1,IF(V3056="Mumbai",VLOOKUP(V3056,'Branch Wise Work Timelines'!C:G,4,FALSE)+AA3056+1,VLOOKUP(V3056,'Branch Wise Work Timelines'!C:G,4,FALSE)+AA3056))</f>
        <v>44891.104166666664</v>
      </c>
      <c r="AG3056" s="67">
        <f>WORKDAY.INTL(AA3056,1,11)+VLOOKUP(V3056,'Branch Wise Work Timelines'!C:G,3,FALSE)</f>
        <v>44891.416666666664</v>
      </c>
      <c r="AH3056" s="69" t="str">
        <f t="shared" ca="1" si="573"/>
        <v>Out of TAT</v>
      </c>
      <c r="AI3056" s="69">
        <f t="shared" ca="1" si="574"/>
        <v>20473</v>
      </c>
      <c r="AJ3056" s="69" t="str">
        <f ca="1">IF(AI3056&lt;0,"0-12",IFERROR(VLOOKUP(AI3056,Breakup[],2,FALSE),"&gt;24"))</f>
        <v>&gt;24</v>
      </c>
      <c r="AK3056" s="69" t="str">
        <f>VLOOKUP(V3056,Master!B:D,3,FALSE)</f>
        <v>South</v>
      </c>
      <c r="AL3056" s="69" t="str">
        <f t="shared" si="575"/>
        <v>Bangalore-CLS</v>
      </c>
    </row>
    <row r="3057" spans="1:38">
      <c r="A3057" s="13" t="s">
        <v>6432</v>
      </c>
      <c r="B3057" s="54">
        <v>44701.756911955999</v>
      </c>
      <c r="C3057" s="13" t="s">
        <v>268</v>
      </c>
      <c r="D3057" s="13">
        <v>393</v>
      </c>
      <c r="E3057" s="13" t="s">
        <v>6433</v>
      </c>
      <c r="F3057" s="13" t="s">
        <v>15</v>
      </c>
      <c r="G3057" s="14">
        <v>1653051039986</v>
      </c>
      <c r="H3057" s="55">
        <v>0.69563657407407398</v>
      </c>
      <c r="I3057" s="33">
        <v>44890.695636574099</v>
      </c>
      <c r="J3057" s="58">
        <v>44890</v>
      </c>
      <c r="K3057" s="13" t="s">
        <v>213</v>
      </c>
      <c r="L3057" s="13" t="s">
        <v>30</v>
      </c>
      <c r="M3057" s="13" t="s">
        <v>214</v>
      </c>
      <c r="N3057" s="13" t="s">
        <v>215</v>
      </c>
      <c r="O3057" s="33" t="s">
        <v>38</v>
      </c>
      <c r="P3057" s="58" t="s">
        <v>38</v>
      </c>
      <c r="Q3057" s="33" t="s">
        <v>207</v>
      </c>
      <c r="R3057" s="14" t="s">
        <v>38</v>
      </c>
      <c r="S3057" s="13" t="s">
        <v>216</v>
      </c>
      <c r="T3057" s="13" t="s">
        <v>217</v>
      </c>
      <c r="U3057" s="33">
        <f t="shared" ca="1" si="564"/>
        <v>45744.56914039352</v>
      </c>
      <c r="V3057" s="13" t="str">
        <f t="shared" si="565"/>
        <v>Bangalore</v>
      </c>
      <c r="W3057" s="13" t="str">
        <f t="shared" si="566"/>
        <v>CLS</v>
      </c>
      <c r="X3057" s="13">
        <f t="shared" si="567"/>
        <v>16</v>
      </c>
      <c r="Y3057" s="13" t="str">
        <f>IFERROR(VLOOKUP(C3057,ReceivingTeam[],2,FALSE),"HelpDesk")</f>
        <v>HelpDesk</v>
      </c>
      <c r="Z3057" s="67">
        <f t="shared" si="568"/>
        <v>44891.508136574099</v>
      </c>
      <c r="AA3057" s="68">
        <f t="shared" si="569"/>
        <v>44890</v>
      </c>
      <c r="AB3057" s="69" t="b">
        <f t="shared" si="570"/>
        <v>1</v>
      </c>
      <c r="AC3057" s="70">
        <f t="shared" si="571"/>
        <v>0.5</v>
      </c>
      <c r="AD3057" s="67">
        <f t="shared" si="572"/>
        <v>44891.508136574099</v>
      </c>
      <c r="AE3057" s="67">
        <f>VLOOKUP(V3057,'Branch Wise Work Timelines'!C:G,3,FALSE)+AA3057</f>
        <v>44890.416666666664</v>
      </c>
      <c r="AF3057" s="67">
        <f>IF(V3057="Bangalore",VLOOKUP(V3057,'Branch Wise Work Timelines'!C:G,4,FALSE)+AA3057+1,IF(V3057="Mumbai",VLOOKUP(V3057,'Branch Wise Work Timelines'!C:G,4,FALSE)+AA3057+1,VLOOKUP(V3057,'Branch Wise Work Timelines'!C:G,4,FALSE)+AA3057))</f>
        <v>44891.104166666664</v>
      </c>
      <c r="AG3057" s="67">
        <f>WORKDAY.INTL(AA3057,1,11)+VLOOKUP(V3057,'Branch Wise Work Timelines'!C:G,3,FALSE)</f>
        <v>44891.416666666664</v>
      </c>
      <c r="AH3057" s="69" t="str">
        <f t="shared" ca="1" si="573"/>
        <v>Out of TAT</v>
      </c>
      <c r="AI3057" s="69">
        <f t="shared" ca="1" si="574"/>
        <v>20474</v>
      </c>
      <c r="AJ3057" s="69" t="str">
        <f ca="1">IF(AI3057&lt;0,"0-12",IFERROR(VLOOKUP(AI3057,Breakup[],2,FALSE),"&gt;24"))</f>
        <v>&gt;24</v>
      </c>
      <c r="AK3057" s="69" t="str">
        <f>VLOOKUP(V3057,Master!B:D,3,FALSE)</f>
        <v>South</v>
      </c>
      <c r="AL3057" s="69" t="str">
        <f t="shared" si="575"/>
        <v>Bangalore-CLS</v>
      </c>
    </row>
    <row r="3058" spans="1:38">
      <c r="A3058" s="13" t="s">
        <v>6434</v>
      </c>
      <c r="B3058" s="54">
        <v>44701.700310104199</v>
      </c>
      <c r="C3058" s="13" t="s">
        <v>230</v>
      </c>
      <c r="D3058" s="13">
        <v>883</v>
      </c>
      <c r="E3058" s="13" t="s">
        <v>6435</v>
      </c>
      <c r="F3058" s="13" t="s">
        <v>15</v>
      </c>
      <c r="G3058" s="14">
        <v>1653053249969</v>
      </c>
      <c r="H3058" s="55">
        <v>0.57318287037036997</v>
      </c>
      <c r="I3058" s="33">
        <v>44884.573182870401</v>
      </c>
      <c r="J3058" s="58">
        <v>44884</v>
      </c>
      <c r="K3058" s="13" t="s">
        <v>213</v>
      </c>
      <c r="L3058" s="13" t="s">
        <v>30</v>
      </c>
      <c r="M3058" s="13" t="s">
        <v>214</v>
      </c>
      <c r="N3058" s="13" t="s">
        <v>215</v>
      </c>
      <c r="O3058" s="33" t="s">
        <v>38</v>
      </c>
      <c r="P3058" s="58" t="s">
        <v>38</v>
      </c>
      <c r="Q3058" s="33" t="s">
        <v>207</v>
      </c>
      <c r="R3058" s="14" t="s">
        <v>38</v>
      </c>
      <c r="S3058" s="13" t="s">
        <v>216</v>
      </c>
      <c r="T3058" s="13" t="s">
        <v>217</v>
      </c>
      <c r="U3058" s="33">
        <f t="shared" ca="1" si="564"/>
        <v>45744.56914039352</v>
      </c>
      <c r="V3058" s="13" t="str">
        <f t="shared" si="565"/>
        <v>Bangalore</v>
      </c>
      <c r="W3058" s="13" t="str">
        <f t="shared" si="566"/>
        <v>CLS</v>
      </c>
      <c r="X3058" s="13">
        <f t="shared" si="567"/>
        <v>13</v>
      </c>
      <c r="Y3058" s="13" t="str">
        <f>IFERROR(VLOOKUP(C3058,ReceivingTeam[],2,FALSE),"HelpDesk")</f>
        <v>HelpDesk</v>
      </c>
      <c r="Z3058" s="67">
        <f t="shared" si="568"/>
        <v>44885.073182870401</v>
      </c>
      <c r="AA3058" s="68">
        <f t="shared" si="569"/>
        <v>44884</v>
      </c>
      <c r="AB3058" s="69" t="b">
        <f t="shared" si="570"/>
        <v>1</v>
      </c>
      <c r="AC3058" s="70">
        <f t="shared" si="571"/>
        <v>0.5</v>
      </c>
      <c r="AD3058" s="67">
        <f t="shared" si="572"/>
        <v>44885.073182870401</v>
      </c>
      <c r="AE3058" s="67">
        <f>VLOOKUP(V3058,'Branch Wise Work Timelines'!C:G,3,FALSE)+AA3058</f>
        <v>44884.416666666664</v>
      </c>
      <c r="AF3058" s="67">
        <f>IF(V3058="Bangalore",VLOOKUP(V3058,'Branch Wise Work Timelines'!C:G,4,FALSE)+AA3058+1,IF(V3058="Mumbai",VLOOKUP(V3058,'Branch Wise Work Timelines'!C:G,4,FALSE)+AA3058+1,VLOOKUP(V3058,'Branch Wise Work Timelines'!C:G,4,FALSE)+AA3058))</f>
        <v>44885.104166666664</v>
      </c>
      <c r="AG3058" s="67">
        <f>WORKDAY.INTL(AA3058,1,11)+VLOOKUP(V3058,'Branch Wise Work Timelines'!C:G,3,FALSE)</f>
        <v>44886.416666666664</v>
      </c>
      <c r="AH3058" s="69" t="str">
        <f t="shared" ca="1" si="573"/>
        <v>Out of TAT</v>
      </c>
      <c r="AI3058" s="69">
        <f t="shared" ca="1" si="574"/>
        <v>20628</v>
      </c>
      <c r="AJ3058" s="69" t="str">
        <f ca="1">IF(AI3058&lt;0,"0-12",IFERROR(VLOOKUP(AI3058,Breakup[],2,FALSE),"&gt;24"))</f>
        <v>&gt;24</v>
      </c>
      <c r="AK3058" s="69" t="str">
        <f>VLOOKUP(V3058,Master!B:D,3,FALSE)</f>
        <v>South</v>
      </c>
      <c r="AL3058" s="69" t="str">
        <f t="shared" si="575"/>
        <v>Bangalore-CLS</v>
      </c>
    </row>
    <row r="3059" spans="1:38">
      <c r="A3059" s="13" t="s">
        <v>6436</v>
      </c>
      <c r="B3059" s="54">
        <v>44701.707338425898</v>
      </c>
      <c r="C3059" s="13" t="s">
        <v>2252</v>
      </c>
      <c r="D3059" s="13">
        <v>1503</v>
      </c>
      <c r="E3059" s="13" t="s">
        <v>6437</v>
      </c>
      <c r="F3059" s="13" t="s">
        <v>15</v>
      </c>
      <c r="G3059" s="14">
        <v>1653049223395</v>
      </c>
      <c r="H3059" s="55">
        <v>0.47151620370370401</v>
      </c>
      <c r="I3059" s="33">
        <v>44881.471516203703</v>
      </c>
      <c r="J3059" s="58">
        <v>44881</v>
      </c>
      <c r="K3059" s="13" t="s">
        <v>213</v>
      </c>
      <c r="L3059" s="13" t="s">
        <v>30</v>
      </c>
      <c r="M3059" s="13" t="s">
        <v>214</v>
      </c>
      <c r="N3059" s="13" t="s">
        <v>215</v>
      </c>
      <c r="O3059" s="33" t="s">
        <v>38</v>
      </c>
      <c r="P3059" s="58" t="s">
        <v>38</v>
      </c>
      <c r="Q3059" s="33" t="s">
        <v>207</v>
      </c>
      <c r="R3059" s="14" t="s">
        <v>38</v>
      </c>
      <c r="S3059" s="13" t="s">
        <v>216</v>
      </c>
      <c r="T3059" s="13" t="s">
        <v>217</v>
      </c>
      <c r="U3059" s="33">
        <f t="shared" ca="1" si="564"/>
        <v>45744.56914039352</v>
      </c>
      <c r="V3059" s="13" t="str">
        <f t="shared" si="565"/>
        <v>Bangalore</v>
      </c>
      <c r="W3059" s="13" t="str">
        <f t="shared" si="566"/>
        <v>CLS</v>
      </c>
      <c r="X3059" s="13">
        <f t="shared" si="567"/>
        <v>11</v>
      </c>
      <c r="Y3059" s="13" t="str">
        <f>IFERROR(VLOOKUP(C3059,ReceivingTeam[],2,FALSE),"HelpDesk")</f>
        <v>HelpDesk</v>
      </c>
      <c r="Z3059" s="67">
        <f t="shared" si="568"/>
        <v>44881.971516203703</v>
      </c>
      <c r="AA3059" s="68">
        <f t="shared" si="569"/>
        <v>44881</v>
      </c>
      <c r="AB3059" s="69" t="b">
        <f t="shared" si="570"/>
        <v>1</v>
      </c>
      <c r="AC3059" s="70">
        <f t="shared" si="571"/>
        <v>0.5</v>
      </c>
      <c r="AD3059" s="67">
        <f t="shared" si="572"/>
        <v>44881.971516203703</v>
      </c>
      <c r="AE3059" s="67">
        <f>VLOOKUP(V3059,'Branch Wise Work Timelines'!C:G,3,FALSE)+AA3059</f>
        <v>44881.416666666664</v>
      </c>
      <c r="AF3059" s="67">
        <f>IF(V3059="Bangalore",VLOOKUP(V3059,'Branch Wise Work Timelines'!C:G,4,FALSE)+AA3059+1,IF(V3059="Mumbai",VLOOKUP(V3059,'Branch Wise Work Timelines'!C:G,4,FALSE)+AA3059+1,VLOOKUP(V3059,'Branch Wise Work Timelines'!C:G,4,FALSE)+AA3059))</f>
        <v>44882.104166666664</v>
      </c>
      <c r="AG3059" s="67">
        <f>WORKDAY.INTL(AA3059,1,11)+VLOOKUP(V3059,'Branch Wise Work Timelines'!C:G,3,FALSE)</f>
        <v>44882.416666666664</v>
      </c>
      <c r="AH3059" s="69" t="str">
        <f t="shared" ca="1" si="573"/>
        <v>Out of TAT</v>
      </c>
      <c r="AI3059" s="69">
        <f t="shared" ca="1" si="574"/>
        <v>20703</v>
      </c>
      <c r="AJ3059" s="69" t="str">
        <f ca="1">IF(AI3059&lt;0,"0-12",IFERROR(VLOOKUP(AI3059,Breakup[],2,FALSE),"&gt;24"))</f>
        <v>&gt;24</v>
      </c>
      <c r="AK3059" s="69" t="str">
        <f>VLOOKUP(V3059,Master!B:D,3,FALSE)</f>
        <v>South</v>
      </c>
      <c r="AL3059" s="69" t="str">
        <f t="shared" si="575"/>
        <v>Bangalore-CLS</v>
      </c>
    </row>
    <row r="3060" spans="1:38">
      <c r="A3060" s="13" t="s">
        <v>6438</v>
      </c>
      <c r="B3060" s="54">
        <v>44701.703789085601</v>
      </c>
      <c r="C3060" s="13" t="s">
        <v>506</v>
      </c>
      <c r="D3060" s="13">
        <v>1221</v>
      </c>
      <c r="E3060" s="13" t="s">
        <v>6439</v>
      </c>
      <c r="F3060" s="13" t="s">
        <v>15</v>
      </c>
      <c r="G3060" s="14">
        <v>1653048896111</v>
      </c>
      <c r="H3060" s="55">
        <v>0.34400462962963002</v>
      </c>
      <c r="I3060" s="33">
        <v>44881.344004629602</v>
      </c>
      <c r="J3060" s="58">
        <v>44881</v>
      </c>
      <c r="K3060" s="13" t="s">
        <v>213</v>
      </c>
      <c r="L3060" s="13" t="s">
        <v>30</v>
      </c>
      <c r="M3060" s="13" t="s">
        <v>75</v>
      </c>
      <c r="N3060" s="13" t="s">
        <v>206</v>
      </c>
      <c r="O3060" s="33" t="s">
        <v>38</v>
      </c>
      <c r="P3060" s="58" t="s">
        <v>38</v>
      </c>
      <c r="Q3060" s="33" t="s">
        <v>207</v>
      </c>
      <c r="R3060" s="14" t="s">
        <v>38</v>
      </c>
      <c r="S3060" s="13" t="s">
        <v>216</v>
      </c>
      <c r="T3060" s="13" t="s">
        <v>217</v>
      </c>
      <c r="U3060" s="33">
        <f t="shared" ca="1" si="564"/>
        <v>45744.56914039352</v>
      </c>
      <c r="V3060" s="13" t="str">
        <f t="shared" si="565"/>
        <v>Bangalore</v>
      </c>
      <c r="W3060" s="13" t="str">
        <f t="shared" si="566"/>
        <v>CLS</v>
      </c>
      <c r="X3060" s="13">
        <f t="shared" si="567"/>
        <v>8</v>
      </c>
      <c r="Y3060" s="13" t="str">
        <f>IFERROR(VLOOKUP(C3060,ReceivingTeam[],2,FALSE),"HelpDesk")</f>
        <v>HelpDesk</v>
      </c>
      <c r="Z3060" s="67">
        <f t="shared" si="568"/>
        <v>44881.916666666664</v>
      </c>
      <c r="AA3060" s="68">
        <f t="shared" si="569"/>
        <v>44881</v>
      </c>
      <c r="AB3060" s="69" t="b">
        <f t="shared" si="570"/>
        <v>1</v>
      </c>
      <c r="AC3060" s="70">
        <f t="shared" si="571"/>
        <v>0.5</v>
      </c>
      <c r="AD3060" s="67">
        <f t="shared" si="572"/>
        <v>44881.916666666664</v>
      </c>
      <c r="AE3060" s="67">
        <f>VLOOKUP(V3060,'Branch Wise Work Timelines'!C:G,3,FALSE)+AA3060</f>
        <v>44881.416666666664</v>
      </c>
      <c r="AF3060" s="67">
        <f>IF(V3060="Bangalore",VLOOKUP(V3060,'Branch Wise Work Timelines'!C:G,4,FALSE)+AA3060+1,IF(V3060="Mumbai",VLOOKUP(V3060,'Branch Wise Work Timelines'!C:G,4,FALSE)+AA3060+1,VLOOKUP(V3060,'Branch Wise Work Timelines'!C:G,4,FALSE)+AA3060))</f>
        <v>44882.104166666664</v>
      </c>
      <c r="AG3060" s="67">
        <f>WORKDAY.INTL(AA3060,1,11)+VLOOKUP(V3060,'Branch Wise Work Timelines'!C:G,3,FALSE)</f>
        <v>44882.416666666664</v>
      </c>
      <c r="AH3060" s="69" t="str">
        <f t="shared" ca="1" si="573"/>
        <v>Out of TAT</v>
      </c>
      <c r="AI3060" s="69">
        <f t="shared" ca="1" si="574"/>
        <v>20704</v>
      </c>
      <c r="AJ3060" s="69" t="str">
        <f ca="1">IF(AI3060&lt;0,"0-12",IFERROR(VLOOKUP(AI3060,Breakup[],2,FALSE),"&gt;24"))</f>
        <v>&gt;24</v>
      </c>
      <c r="AK3060" s="69" t="str">
        <f>VLOOKUP(V3060,Master!B:D,3,FALSE)</f>
        <v>South</v>
      </c>
      <c r="AL3060" s="69" t="str">
        <f t="shared" si="575"/>
        <v>Bangalore-CLS</v>
      </c>
    </row>
    <row r="3061" spans="1:38">
      <c r="A3061" s="13" t="s">
        <v>6440</v>
      </c>
      <c r="B3061" s="54">
        <v>44701.775989849499</v>
      </c>
      <c r="C3061" s="13" t="s">
        <v>418</v>
      </c>
      <c r="D3061" s="13">
        <v>351</v>
      </c>
      <c r="E3061" s="13" t="s">
        <v>6441</v>
      </c>
      <c r="F3061" s="13" t="s">
        <v>15</v>
      </c>
      <c r="G3061" s="14">
        <v>1653055518035</v>
      </c>
      <c r="H3061" s="55">
        <v>9.53703703703704E-3</v>
      </c>
      <c r="I3061" s="33">
        <v>44888.009537037004</v>
      </c>
      <c r="J3061" s="58">
        <v>44888</v>
      </c>
      <c r="K3061" s="13" t="s">
        <v>213</v>
      </c>
      <c r="L3061" s="13" t="s">
        <v>30</v>
      </c>
      <c r="M3061" s="13" t="s">
        <v>75</v>
      </c>
      <c r="N3061" s="13" t="s">
        <v>206</v>
      </c>
      <c r="O3061" s="33" t="s">
        <v>38</v>
      </c>
      <c r="P3061" s="58" t="s">
        <v>38</v>
      </c>
      <c r="Q3061" s="33" t="s">
        <v>207</v>
      </c>
      <c r="R3061" s="14" t="s">
        <v>38</v>
      </c>
      <c r="S3061" s="13" t="s">
        <v>216</v>
      </c>
      <c r="T3061" s="13" t="s">
        <v>217</v>
      </c>
      <c r="U3061" s="33">
        <f t="shared" ca="1" si="564"/>
        <v>45744.56914039352</v>
      </c>
      <c r="V3061" s="13" t="str">
        <f t="shared" si="565"/>
        <v>Bangalore</v>
      </c>
      <c r="W3061" s="13" t="str">
        <f t="shared" si="566"/>
        <v>CLS</v>
      </c>
      <c r="X3061" s="13">
        <f t="shared" si="567"/>
        <v>0</v>
      </c>
      <c r="Y3061" s="13" t="str">
        <f>IFERROR(VLOOKUP(C3061,ReceivingTeam[],2,FALSE),"HelpDesk")</f>
        <v>HelpDesk</v>
      </c>
      <c r="Z3061" s="67">
        <f t="shared" si="568"/>
        <v>44888.916666666664</v>
      </c>
      <c r="AA3061" s="68">
        <f t="shared" si="569"/>
        <v>44888</v>
      </c>
      <c r="AB3061" s="69" t="b">
        <f t="shared" si="570"/>
        <v>1</v>
      </c>
      <c r="AC3061" s="70">
        <f t="shared" si="571"/>
        <v>0.5</v>
      </c>
      <c r="AD3061" s="67">
        <f t="shared" si="572"/>
        <v>44888.916666666664</v>
      </c>
      <c r="AE3061" s="67">
        <f>VLOOKUP(V3061,'Branch Wise Work Timelines'!C:G,3,FALSE)+AA3061</f>
        <v>44888.416666666664</v>
      </c>
      <c r="AF3061" s="67">
        <f>IF(V3061="Bangalore",VLOOKUP(V3061,'Branch Wise Work Timelines'!C:G,4,FALSE)+AA3061+1,IF(V3061="Mumbai",VLOOKUP(V3061,'Branch Wise Work Timelines'!C:G,4,FALSE)+AA3061+1,VLOOKUP(V3061,'Branch Wise Work Timelines'!C:G,4,FALSE)+AA3061))</f>
        <v>44889.104166666664</v>
      </c>
      <c r="AG3061" s="67">
        <f>WORKDAY.INTL(AA3061,1,11)+VLOOKUP(V3061,'Branch Wise Work Timelines'!C:G,3,FALSE)</f>
        <v>44889.416666666664</v>
      </c>
      <c r="AH3061" s="69" t="str">
        <f t="shared" ca="1" si="573"/>
        <v>Out of TAT</v>
      </c>
      <c r="AI3061" s="69">
        <f t="shared" ca="1" si="574"/>
        <v>20536</v>
      </c>
      <c r="AJ3061" s="69" t="str">
        <f ca="1">IF(AI3061&lt;0,"0-12",IFERROR(VLOOKUP(AI3061,Breakup[],2,FALSE),"&gt;24"))</f>
        <v>&gt;24</v>
      </c>
      <c r="AK3061" s="69" t="str">
        <f>VLOOKUP(V3061,Master!B:D,3,FALSE)</f>
        <v>South</v>
      </c>
      <c r="AL3061" s="69" t="str">
        <f t="shared" si="575"/>
        <v>Bangalore-CLS</v>
      </c>
    </row>
    <row r="3062" spans="1:38">
      <c r="A3062" s="13" t="s">
        <v>6442</v>
      </c>
      <c r="B3062" s="54">
        <v>44701.785174803197</v>
      </c>
      <c r="C3062" s="13" t="s">
        <v>81</v>
      </c>
      <c r="D3062" s="13">
        <v>1694</v>
      </c>
      <c r="E3062" s="13" t="s">
        <v>6443</v>
      </c>
      <c r="F3062" s="13" t="s">
        <v>33</v>
      </c>
      <c r="G3062" s="14">
        <v>1653053476399</v>
      </c>
      <c r="H3062" s="55">
        <v>0.29811342592592599</v>
      </c>
      <c r="I3062" s="33">
        <v>44884.298113425903</v>
      </c>
      <c r="J3062" s="58">
        <v>44884</v>
      </c>
      <c r="K3062" s="13" t="s">
        <v>213</v>
      </c>
      <c r="L3062" s="13" t="s">
        <v>30</v>
      </c>
      <c r="M3062" s="13" t="s">
        <v>282</v>
      </c>
      <c r="N3062" s="13" t="s">
        <v>215</v>
      </c>
      <c r="O3062" s="33" t="s">
        <v>38</v>
      </c>
      <c r="P3062" s="58" t="s">
        <v>38</v>
      </c>
      <c r="Q3062" s="33" t="s">
        <v>207</v>
      </c>
      <c r="R3062" s="14" t="s">
        <v>38</v>
      </c>
      <c r="S3062" s="13" t="s">
        <v>216</v>
      </c>
      <c r="T3062" s="13" t="s">
        <v>278</v>
      </c>
      <c r="U3062" s="33">
        <f t="shared" ca="1" si="564"/>
        <v>45744.56914039352</v>
      </c>
      <c r="V3062" s="13" t="str">
        <f t="shared" si="565"/>
        <v>Bangalore</v>
      </c>
      <c r="W3062" s="13" t="str">
        <f t="shared" si="566"/>
        <v>RI</v>
      </c>
      <c r="X3062" s="13">
        <f t="shared" si="567"/>
        <v>7</v>
      </c>
      <c r="Y3062" s="13" t="str">
        <f>IFERROR(VLOOKUP(C3062,ReceivingTeam[],2,FALSE),"HelpDesk")</f>
        <v>Branch office</v>
      </c>
      <c r="Z3062" s="67">
        <f t="shared" si="568"/>
        <v>44888.729166666664</v>
      </c>
      <c r="AA3062" s="68">
        <f t="shared" si="569"/>
        <v>44884</v>
      </c>
      <c r="AB3062" s="69" t="b">
        <f t="shared" si="570"/>
        <v>1</v>
      </c>
      <c r="AC3062" s="70">
        <f t="shared" si="571"/>
        <v>3</v>
      </c>
      <c r="AD3062" s="67">
        <f t="shared" si="572"/>
        <v>44888.729166666664</v>
      </c>
      <c r="AE3062" s="67">
        <f>VLOOKUP(V3062,'Branch Wise Work Timelines'!C:G,3,FALSE)+AA3062</f>
        <v>44884.416666666664</v>
      </c>
      <c r="AF3062" s="67">
        <f>IF(V3062="Bangalore",VLOOKUP(V3062,'Branch Wise Work Timelines'!C:G,4,FALSE)+AA3062+1,IF(V3062="Mumbai",VLOOKUP(V3062,'Branch Wise Work Timelines'!C:G,4,FALSE)+AA3062+1,VLOOKUP(V3062,'Branch Wise Work Timelines'!C:G,4,FALSE)+AA3062))</f>
        <v>44885.104166666664</v>
      </c>
      <c r="AG3062" s="67">
        <f>WORKDAY.INTL(AA3062,1,11)+VLOOKUP(V3062,'Branch Wise Work Timelines'!C:G,3,FALSE)</f>
        <v>44886.416666666664</v>
      </c>
      <c r="AH3062" s="69" t="str">
        <f t="shared" ca="1" si="573"/>
        <v>Out of TAT</v>
      </c>
      <c r="AI3062" s="69">
        <f t="shared" ca="1" si="574"/>
        <v>20541</v>
      </c>
      <c r="AJ3062" s="69" t="str">
        <f ca="1">IF(AI3062&lt;0,"0-12",IFERROR(VLOOKUP(AI3062,Breakup[],2,FALSE),"&gt;24"))</f>
        <v>&gt;24</v>
      </c>
      <c r="AK3062" s="69" t="str">
        <f>VLOOKUP(V3062,Master!B:D,3,FALSE)</f>
        <v>South</v>
      </c>
      <c r="AL3062" s="69" t="str">
        <f t="shared" si="575"/>
        <v>Bangalore</v>
      </c>
    </row>
    <row r="3063" spans="1:38">
      <c r="A3063" s="13" t="s">
        <v>6444</v>
      </c>
      <c r="B3063" s="54">
        <v>44701.763083796301</v>
      </c>
      <c r="C3063" s="13" t="s">
        <v>435</v>
      </c>
      <c r="D3063" s="13">
        <v>1795</v>
      </c>
      <c r="E3063" s="13" t="s">
        <v>6445</v>
      </c>
      <c r="F3063" s="13" t="s">
        <v>33</v>
      </c>
      <c r="G3063" s="14">
        <v>1653051957578</v>
      </c>
      <c r="H3063" s="55">
        <v>0.198356481481481</v>
      </c>
      <c r="I3063" s="33">
        <v>44884.198356481502</v>
      </c>
      <c r="J3063" s="58">
        <v>44884</v>
      </c>
      <c r="K3063" s="13" t="s">
        <v>437</v>
      </c>
      <c r="L3063" s="13" t="s">
        <v>12</v>
      </c>
      <c r="M3063" s="13" t="s">
        <v>435</v>
      </c>
      <c r="N3063" s="13" t="s">
        <v>206</v>
      </c>
      <c r="O3063" s="33" t="s">
        <v>38</v>
      </c>
      <c r="P3063" s="58" t="s">
        <v>38</v>
      </c>
      <c r="Q3063" s="33" t="s">
        <v>207</v>
      </c>
      <c r="R3063" s="14" t="s">
        <v>38</v>
      </c>
      <c r="S3063" s="13" t="s">
        <v>208</v>
      </c>
      <c r="T3063" s="13" t="s">
        <v>209</v>
      </c>
      <c r="U3063" s="33">
        <f t="shared" ca="1" si="564"/>
        <v>45744.56914039352</v>
      </c>
      <c r="V3063" s="13" t="str">
        <f t="shared" si="565"/>
        <v>Ahmedabad</v>
      </c>
      <c r="W3063" s="13" t="str">
        <f t="shared" si="566"/>
        <v>RI</v>
      </c>
      <c r="X3063" s="13">
        <f t="shared" si="567"/>
        <v>4</v>
      </c>
      <c r="Y3063" s="13" t="str">
        <f>IFERROR(VLOOKUP(C3063,ReceivingTeam[],2,FALSE),"HelpDesk")</f>
        <v>HelpDesk</v>
      </c>
      <c r="Z3063" s="67">
        <f t="shared" si="568"/>
        <v>44886.562499999993</v>
      </c>
      <c r="AA3063" s="68">
        <f t="shared" si="569"/>
        <v>44884</v>
      </c>
      <c r="AB3063" s="69" t="b">
        <f t="shared" si="570"/>
        <v>1</v>
      </c>
      <c r="AC3063" s="70">
        <f t="shared" si="571"/>
        <v>0.5</v>
      </c>
      <c r="AD3063" s="67">
        <f t="shared" si="572"/>
        <v>44886.562499999993</v>
      </c>
      <c r="AE3063" s="67">
        <f>VLOOKUP(V3063,'Branch Wise Work Timelines'!C:G,3,FALSE)+AA3063</f>
        <v>44884.416666666664</v>
      </c>
      <c r="AF3063" s="67">
        <f>IF(V3063="Bangalore",VLOOKUP(V3063,'Branch Wise Work Timelines'!C:G,4,FALSE)+AA3063+1,IF(V3063="Mumbai",VLOOKUP(V3063,'Branch Wise Work Timelines'!C:G,4,FALSE)+AA3063+1,VLOOKUP(V3063,'Branch Wise Work Timelines'!C:G,4,FALSE)+AA3063))</f>
        <v>44884.770833333336</v>
      </c>
      <c r="AG3063" s="67">
        <f>WORKDAY.INTL(AA3063,1,11)+VLOOKUP(V3063,'Branch Wise Work Timelines'!C:G,3,FALSE)</f>
        <v>44886.416666666664</v>
      </c>
      <c r="AH3063" s="69" t="str">
        <f t="shared" ca="1" si="573"/>
        <v>Out of TAT</v>
      </c>
      <c r="AI3063" s="69">
        <f t="shared" ca="1" si="574"/>
        <v>20593</v>
      </c>
      <c r="AJ3063" s="69" t="str">
        <f ca="1">IF(AI3063&lt;0,"0-12",IFERROR(VLOOKUP(AI3063,Breakup[],2,FALSE),"&gt;24"))</f>
        <v>&gt;24</v>
      </c>
      <c r="AK3063" s="69" t="str">
        <f>VLOOKUP(V3063,Master!B:D,3,FALSE)</f>
        <v>North</v>
      </c>
      <c r="AL3063" s="69" t="str">
        <f t="shared" si="575"/>
        <v>Ahmedabad</v>
      </c>
    </row>
    <row r="3064" spans="1:38">
      <c r="A3064" s="13" t="s">
        <v>6446</v>
      </c>
      <c r="B3064" s="54">
        <v>44700.646497881899</v>
      </c>
      <c r="C3064" s="13" t="s">
        <v>6447</v>
      </c>
      <c r="D3064" s="13">
        <v>910</v>
      </c>
      <c r="E3064" s="13" t="s">
        <v>6448</v>
      </c>
      <c r="F3064" s="13" t="s">
        <v>24</v>
      </c>
      <c r="G3064" s="14">
        <v>1653048876901</v>
      </c>
      <c r="H3064" s="55">
        <v>0.59820601851851896</v>
      </c>
      <c r="I3064" s="33">
        <v>44883.598206018498</v>
      </c>
      <c r="J3064" s="58">
        <v>44883</v>
      </c>
      <c r="K3064" s="13" t="s">
        <v>452</v>
      </c>
      <c r="L3064" s="13" t="s">
        <v>36</v>
      </c>
      <c r="M3064" s="13" t="s">
        <v>6447</v>
      </c>
      <c r="N3064" s="13" t="s">
        <v>206</v>
      </c>
      <c r="O3064" s="33" t="s">
        <v>38</v>
      </c>
      <c r="P3064" s="58" t="s">
        <v>38</v>
      </c>
      <c r="Q3064" s="33" t="s">
        <v>207</v>
      </c>
      <c r="R3064" s="14" t="s">
        <v>38</v>
      </c>
      <c r="S3064" s="13" t="s">
        <v>216</v>
      </c>
      <c r="T3064" s="13" t="s">
        <v>217</v>
      </c>
      <c r="U3064" s="33">
        <f t="shared" ca="1" si="564"/>
        <v>45744.56914039352</v>
      </c>
      <c r="V3064" s="13" t="str">
        <f t="shared" si="565"/>
        <v>Chennai</v>
      </c>
      <c r="W3064" s="13" t="str">
        <f t="shared" si="566"/>
        <v>DOMI</v>
      </c>
      <c r="X3064" s="13">
        <f t="shared" si="567"/>
        <v>14</v>
      </c>
      <c r="Y3064" s="13" t="str">
        <f>IFERROR(VLOOKUP(C3064,ReceivingTeam[],2,FALSE),"HelpDesk")</f>
        <v>HelpDesk</v>
      </c>
      <c r="Z3064" s="67">
        <f t="shared" si="568"/>
        <v>44884.744039351826</v>
      </c>
      <c r="AA3064" s="68">
        <f t="shared" si="569"/>
        <v>44883</v>
      </c>
      <c r="AB3064" s="69" t="b">
        <f t="shared" si="570"/>
        <v>1</v>
      </c>
      <c r="AC3064" s="70">
        <f t="shared" si="571"/>
        <v>0.5</v>
      </c>
      <c r="AD3064" s="67">
        <f t="shared" si="572"/>
        <v>44884.744039351826</v>
      </c>
      <c r="AE3064" s="67">
        <f>VLOOKUP(V3064,'Branch Wise Work Timelines'!C:G,3,FALSE)+AA3064</f>
        <v>44883.416666666664</v>
      </c>
      <c r="AF3064" s="67">
        <f>IF(V3064="Bangalore",VLOOKUP(V3064,'Branch Wise Work Timelines'!C:G,4,FALSE)+AA3064+1,IF(V3064="Mumbai",VLOOKUP(V3064,'Branch Wise Work Timelines'!C:G,4,FALSE)+AA3064+1,VLOOKUP(V3064,'Branch Wise Work Timelines'!C:G,4,FALSE)+AA3064))</f>
        <v>44883.770833333336</v>
      </c>
      <c r="AG3064" s="67">
        <f>WORKDAY.INTL(AA3064,1,11)+VLOOKUP(V3064,'Branch Wise Work Timelines'!C:G,3,FALSE)</f>
        <v>44884.416666666664</v>
      </c>
      <c r="AH3064" s="69" t="str">
        <f t="shared" ca="1" si="573"/>
        <v>Out of TAT</v>
      </c>
      <c r="AI3064" s="69">
        <f t="shared" ca="1" si="574"/>
        <v>20636</v>
      </c>
      <c r="AJ3064" s="69" t="str">
        <f ca="1">IF(AI3064&lt;0,"0-12",IFERROR(VLOOKUP(AI3064,Breakup[],2,FALSE),"&gt;24"))</f>
        <v>&gt;24</v>
      </c>
      <c r="AK3064" s="69" t="str">
        <f>VLOOKUP(V3064,Master!B:D,3,FALSE)</f>
        <v>South</v>
      </c>
      <c r="AL3064" s="69" t="str">
        <f t="shared" si="575"/>
        <v>Chennai</v>
      </c>
    </row>
    <row r="3065" spans="1:38">
      <c r="A3065" s="13" t="s">
        <v>6449</v>
      </c>
      <c r="B3065" s="54">
        <v>44700.651661689801</v>
      </c>
      <c r="C3065" s="13" t="s">
        <v>6447</v>
      </c>
      <c r="D3065" s="13">
        <v>1638</v>
      </c>
      <c r="E3065" s="13" t="s">
        <v>6450</v>
      </c>
      <c r="F3065" s="13" t="s">
        <v>24</v>
      </c>
      <c r="G3065" s="14">
        <v>1653048876901</v>
      </c>
      <c r="H3065" s="55">
        <v>0.55120370370370397</v>
      </c>
      <c r="I3065" s="33">
        <v>44884.551203703697</v>
      </c>
      <c r="J3065" s="58">
        <v>44884</v>
      </c>
      <c r="K3065" s="13" t="s">
        <v>452</v>
      </c>
      <c r="L3065" s="13" t="s">
        <v>36</v>
      </c>
      <c r="M3065" s="13" t="s">
        <v>6447</v>
      </c>
      <c r="N3065" s="13" t="s">
        <v>206</v>
      </c>
      <c r="O3065" s="33" t="s">
        <v>38</v>
      </c>
      <c r="P3065" s="58" t="s">
        <v>38</v>
      </c>
      <c r="Q3065" s="33" t="s">
        <v>207</v>
      </c>
      <c r="R3065" s="14" t="s">
        <v>38</v>
      </c>
      <c r="S3065" s="13" t="s">
        <v>216</v>
      </c>
      <c r="T3065" s="13" t="s">
        <v>217</v>
      </c>
      <c r="U3065" s="33">
        <f t="shared" ca="1" si="564"/>
        <v>45744.56914039352</v>
      </c>
      <c r="V3065" s="13" t="str">
        <f t="shared" si="565"/>
        <v>Chennai</v>
      </c>
      <c r="W3065" s="13" t="str">
        <f t="shared" si="566"/>
        <v>DOMI</v>
      </c>
      <c r="X3065" s="13">
        <f t="shared" si="567"/>
        <v>13</v>
      </c>
      <c r="Y3065" s="13" t="str">
        <f>IFERROR(VLOOKUP(C3065,ReceivingTeam[],2,FALSE),"HelpDesk")</f>
        <v>HelpDesk</v>
      </c>
      <c r="Z3065" s="67">
        <f t="shared" si="568"/>
        <v>44886.697037037025</v>
      </c>
      <c r="AA3065" s="68">
        <f t="shared" si="569"/>
        <v>44884</v>
      </c>
      <c r="AB3065" s="69" t="b">
        <f t="shared" si="570"/>
        <v>1</v>
      </c>
      <c r="AC3065" s="70">
        <f t="shared" si="571"/>
        <v>0.5</v>
      </c>
      <c r="AD3065" s="67">
        <f t="shared" si="572"/>
        <v>44886.697037037025</v>
      </c>
      <c r="AE3065" s="67">
        <f>VLOOKUP(V3065,'Branch Wise Work Timelines'!C:G,3,FALSE)+AA3065</f>
        <v>44884.416666666664</v>
      </c>
      <c r="AF3065" s="67">
        <f>IF(V3065="Bangalore",VLOOKUP(V3065,'Branch Wise Work Timelines'!C:G,4,FALSE)+AA3065+1,IF(V3065="Mumbai",VLOOKUP(V3065,'Branch Wise Work Timelines'!C:G,4,FALSE)+AA3065+1,VLOOKUP(V3065,'Branch Wise Work Timelines'!C:G,4,FALSE)+AA3065))</f>
        <v>44884.770833333336</v>
      </c>
      <c r="AG3065" s="67">
        <f>WORKDAY.INTL(AA3065,1,11)+VLOOKUP(V3065,'Branch Wise Work Timelines'!C:G,3,FALSE)</f>
        <v>44886.416666666664</v>
      </c>
      <c r="AH3065" s="69" t="str">
        <f t="shared" ca="1" si="573"/>
        <v>Out of TAT</v>
      </c>
      <c r="AI3065" s="69">
        <f t="shared" ca="1" si="574"/>
        <v>20589</v>
      </c>
      <c r="AJ3065" s="69" t="str">
        <f ca="1">IF(AI3065&lt;0,"0-12",IFERROR(VLOOKUP(AI3065,Breakup[],2,FALSE),"&gt;24"))</f>
        <v>&gt;24</v>
      </c>
      <c r="AK3065" s="69" t="str">
        <f>VLOOKUP(V3065,Master!B:D,3,FALSE)</f>
        <v>South</v>
      </c>
      <c r="AL3065" s="69" t="str">
        <f t="shared" si="575"/>
        <v>Chennai</v>
      </c>
    </row>
    <row r="3066" spans="1:38">
      <c r="A3066" s="13" t="s">
        <v>6451</v>
      </c>
      <c r="B3066" s="54">
        <v>44701.818768715297</v>
      </c>
      <c r="C3066" s="13" t="s">
        <v>6452</v>
      </c>
      <c r="D3066" s="13">
        <v>137</v>
      </c>
      <c r="E3066" s="13" t="s">
        <v>6453</v>
      </c>
      <c r="F3066" s="13" t="s">
        <v>33</v>
      </c>
      <c r="G3066" s="14">
        <v>1653057891591</v>
      </c>
      <c r="H3066" s="55">
        <v>0.93298611111111096</v>
      </c>
      <c r="I3066" s="33">
        <v>44887.932986111096</v>
      </c>
      <c r="J3066" s="58">
        <v>44887</v>
      </c>
      <c r="K3066" s="13" t="s">
        <v>213</v>
      </c>
      <c r="L3066" s="13" t="s">
        <v>30</v>
      </c>
      <c r="M3066" s="13" t="s">
        <v>282</v>
      </c>
      <c r="N3066" s="13" t="s">
        <v>206</v>
      </c>
      <c r="O3066" s="33" t="s">
        <v>38</v>
      </c>
      <c r="P3066" s="58" t="s">
        <v>38</v>
      </c>
      <c r="Q3066" s="33" t="s">
        <v>207</v>
      </c>
      <c r="R3066" s="14" t="s">
        <v>38</v>
      </c>
      <c r="S3066" s="13" t="s">
        <v>216</v>
      </c>
      <c r="T3066" s="13" t="s">
        <v>278</v>
      </c>
      <c r="U3066" s="33">
        <f t="shared" ca="1" si="564"/>
        <v>45744.56914039352</v>
      </c>
      <c r="V3066" s="13" t="str">
        <f t="shared" si="565"/>
        <v>Bangalore</v>
      </c>
      <c r="W3066" s="13" t="str">
        <f t="shared" si="566"/>
        <v>RI</v>
      </c>
      <c r="X3066" s="13">
        <f t="shared" si="567"/>
        <v>22</v>
      </c>
      <c r="Y3066" s="13" t="str">
        <f>IFERROR(VLOOKUP(C3066,ReceivingTeam[],2,FALSE),"HelpDesk")</f>
        <v>HelpDesk</v>
      </c>
      <c r="Z3066" s="67">
        <f t="shared" si="568"/>
        <v>44891.245486111096</v>
      </c>
      <c r="AA3066" s="68">
        <f t="shared" si="569"/>
        <v>44887</v>
      </c>
      <c r="AB3066" s="69" t="b">
        <f t="shared" si="570"/>
        <v>1</v>
      </c>
      <c r="AC3066" s="70">
        <f t="shared" si="571"/>
        <v>3</v>
      </c>
      <c r="AD3066" s="67">
        <f t="shared" si="572"/>
        <v>44891.245486111096</v>
      </c>
      <c r="AE3066" s="67">
        <f>VLOOKUP(V3066,'Branch Wise Work Timelines'!C:G,3,FALSE)+AA3066</f>
        <v>44887.416666666664</v>
      </c>
      <c r="AF3066" s="67">
        <f>IF(V3066="Bangalore",VLOOKUP(V3066,'Branch Wise Work Timelines'!C:G,4,FALSE)+AA3066+1,IF(V3066="Mumbai",VLOOKUP(V3066,'Branch Wise Work Timelines'!C:G,4,FALSE)+AA3066+1,VLOOKUP(V3066,'Branch Wise Work Timelines'!C:G,4,FALSE)+AA3066))</f>
        <v>44888.104166666664</v>
      </c>
      <c r="AG3066" s="67">
        <f>WORKDAY.INTL(AA3066,1,11)+VLOOKUP(V3066,'Branch Wise Work Timelines'!C:G,3,FALSE)</f>
        <v>44888.416666666664</v>
      </c>
      <c r="AH3066" s="69" t="str">
        <f t="shared" ca="1" si="573"/>
        <v>Out of TAT</v>
      </c>
      <c r="AI3066" s="69">
        <f t="shared" ca="1" si="574"/>
        <v>20480</v>
      </c>
      <c r="AJ3066" s="69" t="str">
        <f ca="1">IF(AI3066&lt;0,"0-12",IFERROR(VLOOKUP(AI3066,Breakup[],2,FALSE),"&gt;24"))</f>
        <v>&gt;24</v>
      </c>
      <c r="AK3066" s="69" t="str">
        <f>VLOOKUP(V3066,Master!B:D,3,FALSE)</f>
        <v>South</v>
      </c>
      <c r="AL3066" s="69" t="str">
        <f t="shared" si="575"/>
        <v>Bangalore</v>
      </c>
    </row>
    <row r="3067" spans="1:38">
      <c r="A3067" s="13" t="s">
        <v>6454</v>
      </c>
      <c r="B3067" s="54">
        <v>44701.944024386597</v>
      </c>
      <c r="C3067" s="13" t="s">
        <v>147</v>
      </c>
      <c r="D3067" s="13">
        <v>674</v>
      </c>
      <c r="E3067" s="13" t="s">
        <v>6455</v>
      </c>
      <c r="F3067" s="13" t="s">
        <v>33</v>
      </c>
      <c r="G3067" s="14">
        <v>1653067592196</v>
      </c>
      <c r="H3067" s="55">
        <v>0.56489583333333304</v>
      </c>
      <c r="I3067" s="33">
        <v>44888.564895833297</v>
      </c>
      <c r="J3067" s="58">
        <v>44888</v>
      </c>
      <c r="K3067" s="13" t="s">
        <v>213</v>
      </c>
      <c r="L3067" s="13" t="s">
        <v>30</v>
      </c>
      <c r="M3067" s="13" t="s">
        <v>147</v>
      </c>
      <c r="N3067" s="13" t="s">
        <v>206</v>
      </c>
      <c r="O3067" s="33" t="s">
        <v>38</v>
      </c>
      <c r="P3067" s="58" t="s">
        <v>38</v>
      </c>
      <c r="Q3067" s="33" t="s">
        <v>207</v>
      </c>
      <c r="R3067" s="14" t="s">
        <v>38</v>
      </c>
      <c r="S3067" s="13" t="s">
        <v>208</v>
      </c>
      <c r="T3067" s="13" t="s">
        <v>209</v>
      </c>
      <c r="U3067" s="33">
        <f t="shared" ca="1" si="564"/>
        <v>45744.56914039352</v>
      </c>
      <c r="V3067" s="13" t="str">
        <f t="shared" si="565"/>
        <v>Bangalore</v>
      </c>
      <c r="W3067" s="13" t="str">
        <f t="shared" si="566"/>
        <v>RI</v>
      </c>
      <c r="X3067" s="13">
        <f t="shared" si="567"/>
        <v>13</v>
      </c>
      <c r="Y3067" s="13" t="str">
        <f>IFERROR(VLOOKUP(C3067,ReceivingTeam[],2,FALSE),"HelpDesk")</f>
        <v>Branch office</v>
      </c>
      <c r="Z3067" s="67">
        <f t="shared" si="568"/>
        <v>44889.064895833297</v>
      </c>
      <c r="AA3067" s="68">
        <f t="shared" si="569"/>
        <v>44888</v>
      </c>
      <c r="AB3067" s="69" t="b">
        <f t="shared" si="570"/>
        <v>1</v>
      </c>
      <c r="AC3067" s="70">
        <f t="shared" si="571"/>
        <v>0.5</v>
      </c>
      <c r="AD3067" s="67">
        <f t="shared" si="572"/>
        <v>44889.064895833297</v>
      </c>
      <c r="AE3067" s="67">
        <f>VLOOKUP(V3067,'Branch Wise Work Timelines'!C:G,3,FALSE)+AA3067</f>
        <v>44888.416666666664</v>
      </c>
      <c r="AF3067" s="67">
        <f>IF(V3067="Bangalore",VLOOKUP(V3067,'Branch Wise Work Timelines'!C:G,4,FALSE)+AA3067+1,IF(V3067="Mumbai",VLOOKUP(V3067,'Branch Wise Work Timelines'!C:G,4,FALSE)+AA3067+1,VLOOKUP(V3067,'Branch Wise Work Timelines'!C:G,4,FALSE)+AA3067))</f>
        <v>44889.104166666664</v>
      </c>
      <c r="AG3067" s="67">
        <f>WORKDAY.INTL(AA3067,1,11)+VLOOKUP(V3067,'Branch Wise Work Timelines'!C:G,3,FALSE)</f>
        <v>44889.416666666664</v>
      </c>
      <c r="AH3067" s="69" t="str">
        <f t="shared" ca="1" si="573"/>
        <v>Out of TAT</v>
      </c>
      <c r="AI3067" s="69">
        <f t="shared" ca="1" si="574"/>
        <v>20533</v>
      </c>
      <c r="AJ3067" s="69" t="str">
        <f ca="1">IF(AI3067&lt;0,"0-12",IFERROR(VLOOKUP(AI3067,Breakup[],2,FALSE),"&gt;24"))</f>
        <v>&gt;24</v>
      </c>
      <c r="AK3067" s="69" t="str">
        <f>VLOOKUP(V3067,Master!B:D,3,FALSE)</f>
        <v>South</v>
      </c>
      <c r="AL3067" s="69" t="str">
        <f t="shared" si="575"/>
        <v>Bangalore</v>
      </c>
    </row>
    <row r="3068" spans="1:38">
      <c r="A3068" s="13" t="s">
        <v>6456</v>
      </c>
      <c r="B3068" s="54">
        <v>44701.753435995401</v>
      </c>
      <c r="C3068" s="13" t="s">
        <v>78</v>
      </c>
      <c r="D3068" s="13">
        <v>941</v>
      </c>
      <c r="E3068" s="13" t="s">
        <v>6457</v>
      </c>
      <c r="F3068" s="13" t="s">
        <v>33</v>
      </c>
      <c r="G3068" s="14">
        <v>1653051071129</v>
      </c>
      <c r="H3068" s="55">
        <v>0.45295138888888897</v>
      </c>
      <c r="I3068" s="33">
        <v>44881.452951388899</v>
      </c>
      <c r="J3068" s="58">
        <v>44881</v>
      </c>
      <c r="K3068" s="13" t="s">
        <v>213</v>
      </c>
      <c r="L3068" s="13" t="s">
        <v>30</v>
      </c>
      <c r="M3068" s="13" t="s">
        <v>282</v>
      </c>
      <c r="N3068" s="13" t="s">
        <v>206</v>
      </c>
      <c r="O3068" s="33" t="s">
        <v>38</v>
      </c>
      <c r="P3068" s="58" t="s">
        <v>38</v>
      </c>
      <c r="Q3068" s="33" t="s">
        <v>207</v>
      </c>
      <c r="R3068" s="14" t="s">
        <v>38</v>
      </c>
      <c r="S3068" s="13" t="s">
        <v>216</v>
      </c>
      <c r="T3068" s="13" t="s">
        <v>278</v>
      </c>
      <c r="U3068" s="33">
        <f t="shared" ca="1" si="564"/>
        <v>45744.56914039352</v>
      </c>
      <c r="V3068" s="13" t="str">
        <f t="shared" si="565"/>
        <v>Bangalore</v>
      </c>
      <c r="W3068" s="13" t="str">
        <f t="shared" si="566"/>
        <v>RI</v>
      </c>
      <c r="X3068" s="13">
        <f t="shared" si="567"/>
        <v>10</v>
      </c>
      <c r="Y3068" s="13" t="str">
        <f>IFERROR(VLOOKUP(C3068,ReceivingTeam[],2,FALSE),"HelpDesk")</f>
        <v>Branch office</v>
      </c>
      <c r="Z3068" s="67">
        <f t="shared" si="568"/>
        <v>44884.765451388899</v>
      </c>
      <c r="AA3068" s="68">
        <f t="shared" si="569"/>
        <v>44881</v>
      </c>
      <c r="AB3068" s="69" t="b">
        <f t="shared" si="570"/>
        <v>1</v>
      </c>
      <c r="AC3068" s="70">
        <f t="shared" si="571"/>
        <v>3</v>
      </c>
      <c r="AD3068" s="67">
        <f t="shared" si="572"/>
        <v>44884.765451388899</v>
      </c>
      <c r="AE3068" s="67">
        <f>VLOOKUP(V3068,'Branch Wise Work Timelines'!C:G,3,FALSE)+AA3068</f>
        <v>44881.416666666664</v>
      </c>
      <c r="AF3068" s="67">
        <f>IF(V3068="Bangalore",VLOOKUP(V3068,'Branch Wise Work Timelines'!C:G,4,FALSE)+AA3068+1,IF(V3068="Mumbai",VLOOKUP(V3068,'Branch Wise Work Timelines'!C:G,4,FALSE)+AA3068+1,VLOOKUP(V3068,'Branch Wise Work Timelines'!C:G,4,FALSE)+AA3068))</f>
        <v>44882.104166666664</v>
      </c>
      <c r="AG3068" s="67">
        <f>WORKDAY.INTL(AA3068,1,11)+VLOOKUP(V3068,'Branch Wise Work Timelines'!C:G,3,FALSE)</f>
        <v>44882.416666666664</v>
      </c>
      <c r="AH3068" s="69" t="str">
        <f t="shared" ca="1" si="573"/>
        <v>Out of TAT</v>
      </c>
      <c r="AI3068" s="69">
        <f t="shared" ca="1" si="574"/>
        <v>20636</v>
      </c>
      <c r="AJ3068" s="69" t="str">
        <f ca="1">IF(AI3068&lt;0,"0-12",IFERROR(VLOOKUP(AI3068,Breakup[],2,FALSE),"&gt;24"))</f>
        <v>&gt;24</v>
      </c>
      <c r="AK3068" s="69" t="str">
        <f>VLOOKUP(V3068,Master!B:D,3,FALSE)</f>
        <v>South</v>
      </c>
      <c r="AL3068" s="69" t="str">
        <f t="shared" si="575"/>
        <v>Bangalore</v>
      </c>
    </row>
    <row r="3069" spans="1:38">
      <c r="A3069" s="13" t="s">
        <v>6458</v>
      </c>
      <c r="B3069" s="54">
        <v>44701.738605289298</v>
      </c>
      <c r="C3069" s="13" t="s">
        <v>235</v>
      </c>
      <c r="D3069" s="13">
        <v>869</v>
      </c>
      <c r="E3069" s="13" t="s">
        <v>6459</v>
      </c>
      <c r="F3069" s="13" t="s">
        <v>15</v>
      </c>
      <c r="G3069" s="14">
        <v>1653050089671</v>
      </c>
      <c r="H3069" s="55">
        <v>0.58655092592592595</v>
      </c>
      <c r="I3069" s="33">
        <v>44881.586550925902</v>
      </c>
      <c r="J3069" s="58">
        <v>44881</v>
      </c>
      <c r="K3069" s="13" t="s">
        <v>213</v>
      </c>
      <c r="L3069" s="13" t="s">
        <v>30</v>
      </c>
      <c r="M3069" s="13" t="s">
        <v>214</v>
      </c>
      <c r="N3069" s="13" t="s">
        <v>206</v>
      </c>
      <c r="O3069" s="33" t="s">
        <v>38</v>
      </c>
      <c r="P3069" s="58" t="s">
        <v>38</v>
      </c>
      <c r="Q3069" s="33" t="s">
        <v>207</v>
      </c>
      <c r="R3069" s="14" t="s">
        <v>38</v>
      </c>
      <c r="S3069" s="13" t="s">
        <v>216</v>
      </c>
      <c r="T3069" s="13" t="s">
        <v>217</v>
      </c>
      <c r="U3069" s="33">
        <f t="shared" ca="1" si="564"/>
        <v>45744.56914039352</v>
      </c>
      <c r="V3069" s="13" t="str">
        <f t="shared" si="565"/>
        <v>Bangalore</v>
      </c>
      <c r="W3069" s="13" t="str">
        <f t="shared" si="566"/>
        <v>CLS</v>
      </c>
      <c r="X3069" s="13">
        <f t="shared" si="567"/>
        <v>14</v>
      </c>
      <c r="Y3069" s="13" t="str">
        <f>IFERROR(VLOOKUP(C3069,ReceivingTeam[],2,FALSE),"HelpDesk")</f>
        <v>HelpDesk</v>
      </c>
      <c r="Z3069" s="67">
        <f t="shared" si="568"/>
        <v>44882.086550925902</v>
      </c>
      <c r="AA3069" s="68">
        <f t="shared" si="569"/>
        <v>44881</v>
      </c>
      <c r="AB3069" s="69" t="b">
        <f t="shared" si="570"/>
        <v>1</v>
      </c>
      <c r="AC3069" s="70">
        <f t="shared" si="571"/>
        <v>0.5</v>
      </c>
      <c r="AD3069" s="67">
        <f t="shared" si="572"/>
        <v>44882.086550925902</v>
      </c>
      <c r="AE3069" s="67">
        <f>VLOOKUP(V3069,'Branch Wise Work Timelines'!C:G,3,FALSE)+AA3069</f>
        <v>44881.416666666664</v>
      </c>
      <c r="AF3069" s="67">
        <f>IF(V3069="Bangalore",VLOOKUP(V3069,'Branch Wise Work Timelines'!C:G,4,FALSE)+AA3069+1,IF(V3069="Mumbai",VLOOKUP(V3069,'Branch Wise Work Timelines'!C:G,4,FALSE)+AA3069+1,VLOOKUP(V3069,'Branch Wise Work Timelines'!C:G,4,FALSE)+AA3069))</f>
        <v>44882.104166666664</v>
      </c>
      <c r="AG3069" s="67">
        <f>WORKDAY.INTL(AA3069,1,11)+VLOOKUP(V3069,'Branch Wise Work Timelines'!C:G,3,FALSE)</f>
        <v>44882.416666666664</v>
      </c>
      <c r="AH3069" s="69" t="str">
        <f t="shared" ca="1" si="573"/>
        <v>Out of TAT</v>
      </c>
      <c r="AI3069" s="69">
        <f t="shared" ca="1" si="574"/>
        <v>20700</v>
      </c>
      <c r="AJ3069" s="69" t="str">
        <f ca="1">IF(AI3069&lt;0,"0-12",IFERROR(VLOOKUP(AI3069,Breakup[],2,FALSE),"&gt;24"))</f>
        <v>&gt;24</v>
      </c>
      <c r="AK3069" s="69" t="str">
        <f>VLOOKUP(V3069,Master!B:D,3,FALSE)</f>
        <v>South</v>
      </c>
      <c r="AL3069" s="69" t="str">
        <f t="shared" si="575"/>
        <v>Bangalore-CLS</v>
      </c>
    </row>
    <row r="3070" spans="1:38">
      <c r="A3070" s="13" t="s">
        <v>6460</v>
      </c>
      <c r="B3070" s="54">
        <v>44701.657377858799</v>
      </c>
      <c r="C3070" s="13" t="s">
        <v>986</v>
      </c>
      <c r="D3070" s="13">
        <v>1719</v>
      </c>
      <c r="E3070" s="13" t="s">
        <v>6461</v>
      </c>
      <c r="F3070" s="13" t="s">
        <v>33</v>
      </c>
      <c r="G3070" s="14">
        <v>1653046113053</v>
      </c>
      <c r="H3070" s="55">
        <v>0.93187500000000001</v>
      </c>
      <c r="I3070" s="33">
        <v>44885.931875000002</v>
      </c>
      <c r="J3070" s="58">
        <v>44885</v>
      </c>
      <c r="K3070" s="13" t="s">
        <v>213</v>
      </c>
      <c r="L3070" s="13" t="s">
        <v>30</v>
      </c>
      <c r="M3070" s="13" t="s">
        <v>282</v>
      </c>
      <c r="N3070" s="13" t="s">
        <v>206</v>
      </c>
      <c r="O3070" s="33" t="s">
        <v>38</v>
      </c>
      <c r="P3070" s="58" t="s">
        <v>38</v>
      </c>
      <c r="Q3070" s="33" t="s">
        <v>207</v>
      </c>
      <c r="R3070" s="14" t="s">
        <v>38</v>
      </c>
      <c r="S3070" s="13" t="s">
        <v>216</v>
      </c>
      <c r="T3070" s="13" t="s">
        <v>278</v>
      </c>
      <c r="U3070" s="33">
        <f t="shared" ca="1" si="564"/>
        <v>45744.56914039352</v>
      </c>
      <c r="V3070" s="13" t="str">
        <f t="shared" si="565"/>
        <v>Bangalore</v>
      </c>
      <c r="W3070" s="13" t="str">
        <f t="shared" si="566"/>
        <v>RI</v>
      </c>
      <c r="X3070" s="13">
        <f t="shared" si="567"/>
        <v>22</v>
      </c>
      <c r="Y3070" s="13" t="str">
        <f>IFERROR(VLOOKUP(C3070,ReceivingTeam[],2,FALSE),"HelpDesk")</f>
        <v>HelpDesk</v>
      </c>
      <c r="Z3070" s="67">
        <f t="shared" si="568"/>
        <v>44888.416666666664</v>
      </c>
      <c r="AA3070" s="68">
        <f t="shared" si="569"/>
        <v>44885</v>
      </c>
      <c r="AB3070" s="69" t="b">
        <f t="shared" si="570"/>
        <v>0</v>
      </c>
      <c r="AC3070" s="70">
        <f t="shared" si="571"/>
        <v>3</v>
      </c>
      <c r="AD3070" s="67">
        <f t="shared" si="572"/>
        <v>44888.416666666664</v>
      </c>
      <c r="AE3070" s="67">
        <f>VLOOKUP(V3070,'Branch Wise Work Timelines'!C:G,3,FALSE)+AA3070</f>
        <v>44885.416666666664</v>
      </c>
      <c r="AF3070" s="67">
        <f>IF(V3070="Bangalore",VLOOKUP(V3070,'Branch Wise Work Timelines'!C:G,4,FALSE)+AA3070+1,IF(V3070="Mumbai",VLOOKUP(V3070,'Branch Wise Work Timelines'!C:G,4,FALSE)+AA3070+1,VLOOKUP(V3070,'Branch Wise Work Timelines'!C:G,4,FALSE)+AA3070))</f>
        <v>44886.104166666664</v>
      </c>
      <c r="AG3070" s="67">
        <f>WORKDAY.INTL(AA3070,1,11)+VLOOKUP(V3070,'Branch Wise Work Timelines'!C:G,3,FALSE)</f>
        <v>44886.416666666664</v>
      </c>
      <c r="AH3070" s="69" t="str">
        <f t="shared" ca="1" si="573"/>
        <v>Out of TAT</v>
      </c>
      <c r="AI3070" s="69">
        <f t="shared" ca="1" si="574"/>
        <v>20548</v>
      </c>
      <c r="AJ3070" s="69" t="str">
        <f ca="1">IF(AI3070&lt;0,"0-12",IFERROR(VLOOKUP(AI3070,Breakup[],2,FALSE),"&gt;24"))</f>
        <v>&gt;24</v>
      </c>
      <c r="AK3070" s="69" t="str">
        <f>VLOOKUP(V3070,Master!B:D,3,FALSE)</f>
        <v>South</v>
      </c>
      <c r="AL3070" s="69" t="str">
        <f t="shared" si="575"/>
        <v>Bangalore</v>
      </c>
    </row>
    <row r="3071" spans="1:38">
      <c r="A3071" s="13" t="s">
        <v>6462</v>
      </c>
      <c r="B3071" s="54">
        <v>44701.760874502303</v>
      </c>
      <c r="C3071" s="13" t="s">
        <v>89</v>
      </c>
      <c r="D3071" s="13">
        <v>276</v>
      </c>
      <c r="E3071" s="13" t="s">
        <v>6463</v>
      </c>
      <c r="F3071" s="13" t="s">
        <v>15</v>
      </c>
      <c r="G3071" s="14">
        <v>1653053327236</v>
      </c>
      <c r="H3071" s="55">
        <v>0.823854166666667</v>
      </c>
      <c r="I3071" s="33">
        <v>44890.823854166701</v>
      </c>
      <c r="J3071" s="58">
        <v>44890</v>
      </c>
      <c r="K3071" s="13" t="s">
        <v>213</v>
      </c>
      <c r="L3071" s="13" t="s">
        <v>30</v>
      </c>
      <c r="M3071" s="13" t="s">
        <v>75</v>
      </c>
      <c r="N3071" s="13" t="s">
        <v>206</v>
      </c>
      <c r="O3071" s="33" t="s">
        <v>38</v>
      </c>
      <c r="P3071" s="58" t="s">
        <v>38</v>
      </c>
      <c r="Q3071" s="33" t="s">
        <v>207</v>
      </c>
      <c r="R3071" s="14" t="s">
        <v>38</v>
      </c>
      <c r="S3071" s="13" t="s">
        <v>216</v>
      </c>
      <c r="T3071" s="13" t="s">
        <v>217</v>
      </c>
      <c r="U3071" s="33">
        <f t="shared" ca="1" si="564"/>
        <v>45744.56914039352</v>
      </c>
      <c r="V3071" s="13" t="str">
        <f t="shared" si="565"/>
        <v>Bangalore</v>
      </c>
      <c r="W3071" s="13" t="str">
        <f t="shared" si="566"/>
        <v>CLS</v>
      </c>
      <c r="X3071" s="13">
        <f t="shared" si="567"/>
        <v>19</v>
      </c>
      <c r="Y3071" s="13" t="str">
        <f>IFERROR(VLOOKUP(C3071,ReceivingTeam[],2,FALSE),"HelpDesk")</f>
        <v>Branch office</v>
      </c>
      <c r="Z3071" s="67">
        <f t="shared" si="568"/>
        <v>44891.636354166701</v>
      </c>
      <c r="AA3071" s="68">
        <f t="shared" si="569"/>
        <v>44890</v>
      </c>
      <c r="AB3071" s="69" t="b">
        <f t="shared" si="570"/>
        <v>1</v>
      </c>
      <c r="AC3071" s="70">
        <f t="shared" si="571"/>
        <v>0.5</v>
      </c>
      <c r="AD3071" s="67">
        <f t="shared" si="572"/>
        <v>44891.636354166701</v>
      </c>
      <c r="AE3071" s="67">
        <f>VLOOKUP(V3071,'Branch Wise Work Timelines'!C:G,3,FALSE)+AA3071</f>
        <v>44890.416666666664</v>
      </c>
      <c r="AF3071" s="67">
        <f>IF(V3071="Bangalore",VLOOKUP(V3071,'Branch Wise Work Timelines'!C:G,4,FALSE)+AA3071+1,IF(V3071="Mumbai",VLOOKUP(V3071,'Branch Wise Work Timelines'!C:G,4,FALSE)+AA3071+1,VLOOKUP(V3071,'Branch Wise Work Timelines'!C:G,4,FALSE)+AA3071))</f>
        <v>44891.104166666664</v>
      </c>
      <c r="AG3071" s="67">
        <f>WORKDAY.INTL(AA3071,1,11)+VLOOKUP(V3071,'Branch Wise Work Timelines'!C:G,3,FALSE)</f>
        <v>44891.416666666664</v>
      </c>
      <c r="AH3071" s="69" t="str">
        <f t="shared" ca="1" si="573"/>
        <v>Out of TAT</v>
      </c>
      <c r="AI3071" s="69">
        <f t="shared" ca="1" si="574"/>
        <v>20471</v>
      </c>
      <c r="AJ3071" s="69" t="str">
        <f ca="1">IF(AI3071&lt;0,"0-12",IFERROR(VLOOKUP(AI3071,Breakup[],2,FALSE),"&gt;24"))</f>
        <v>&gt;24</v>
      </c>
      <c r="AK3071" s="69" t="str">
        <f>VLOOKUP(V3071,Master!B:D,3,FALSE)</f>
        <v>South</v>
      </c>
      <c r="AL3071" s="69" t="str">
        <f t="shared" si="575"/>
        <v>Bangalore-CLS</v>
      </c>
    </row>
    <row r="3072" spans="1:38">
      <c r="A3072" s="13" t="s">
        <v>6464</v>
      </c>
      <c r="B3072" s="54">
        <v>44701.707300231501</v>
      </c>
      <c r="C3072" s="13" t="s">
        <v>230</v>
      </c>
      <c r="D3072" s="13">
        <v>252</v>
      </c>
      <c r="E3072" s="13" t="s">
        <v>6465</v>
      </c>
      <c r="F3072" s="13" t="s">
        <v>15</v>
      </c>
      <c r="G3072" s="14">
        <v>1653046672988</v>
      </c>
      <c r="H3072" s="55">
        <v>0.14328703703703699</v>
      </c>
      <c r="I3072" s="33">
        <v>44889.143287036997</v>
      </c>
      <c r="J3072" s="58">
        <v>44889</v>
      </c>
      <c r="K3072" s="13" t="s">
        <v>213</v>
      </c>
      <c r="L3072" s="13" t="s">
        <v>30</v>
      </c>
      <c r="M3072" s="13" t="s">
        <v>75</v>
      </c>
      <c r="N3072" s="13" t="s">
        <v>206</v>
      </c>
      <c r="O3072" s="33" t="s">
        <v>38</v>
      </c>
      <c r="P3072" s="58" t="s">
        <v>38</v>
      </c>
      <c r="Q3072" s="33" t="s">
        <v>207</v>
      </c>
      <c r="R3072" s="14" t="s">
        <v>38</v>
      </c>
      <c r="S3072" s="13" t="s">
        <v>208</v>
      </c>
      <c r="T3072" s="13" t="s">
        <v>209</v>
      </c>
      <c r="U3072" s="33">
        <f t="shared" ca="1" si="564"/>
        <v>45744.56914039352</v>
      </c>
      <c r="V3072" s="13" t="str">
        <f t="shared" si="565"/>
        <v>Bangalore</v>
      </c>
      <c r="W3072" s="13" t="str">
        <f t="shared" si="566"/>
        <v>CLS</v>
      </c>
      <c r="X3072" s="13">
        <f t="shared" si="567"/>
        <v>3</v>
      </c>
      <c r="Y3072" s="13" t="str">
        <f>IFERROR(VLOOKUP(C3072,ReceivingTeam[],2,FALSE),"HelpDesk")</f>
        <v>HelpDesk</v>
      </c>
      <c r="Z3072" s="67">
        <f t="shared" si="568"/>
        <v>44889.916666666664</v>
      </c>
      <c r="AA3072" s="68">
        <f t="shared" si="569"/>
        <v>44889</v>
      </c>
      <c r="AB3072" s="69" t="b">
        <f t="shared" si="570"/>
        <v>1</v>
      </c>
      <c r="AC3072" s="70">
        <f t="shared" si="571"/>
        <v>0.5</v>
      </c>
      <c r="AD3072" s="67">
        <f t="shared" si="572"/>
        <v>44889.916666666664</v>
      </c>
      <c r="AE3072" s="67">
        <f>VLOOKUP(V3072,'Branch Wise Work Timelines'!C:G,3,FALSE)+AA3072</f>
        <v>44889.416666666664</v>
      </c>
      <c r="AF3072" s="67">
        <f>IF(V3072="Bangalore",VLOOKUP(V3072,'Branch Wise Work Timelines'!C:G,4,FALSE)+AA3072+1,IF(V3072="Mumbai",VLOOKUP(V3072,'Branch Wise Work Timelines'!C:G,4,FALSE)+AA3072+1,VLOOKUP(V3072,'Branch Wise Work Timelines'!C:G,4,FALSE)+AA3072))</f>
        <v>44890.104166666664</v>
      </c>
      <c r="AG3072" s="67">
        <f>WORKDAY.INTL(AA3072,1,11)+VLOOKUP(V3072,'Branch Wise Work Timelines'!C:G,3,FALSE)</f>
        <v>44890.416666666664</v>
      </c>
      <c r="AH3072" s="69" t="str">
        <f t="shared" ca="1" si="573"/>
        <v>Out of TAT</v>
      </c>
      <c r="AI3072" s="69">
        <f t="shared" ca="1" si="574"/>
        <v>20512</v>
      </c>
      <c r="AJ3072" s="69" t="str">
        <f ca="1">IF(AI3072&lt;0,"0-12",IFERROR(VLOOKUP(AI3072,Breakup[],2,FALSE),"&gt;24"))</f>
        <v>&gt;24</v>
      </c>
      <c r="AK3072" s="69" t="str">
        <f>VLOOKUP(V3072,Master!B:D,3,FALSE)</f>
        <v>South</v>
      </c>
      <c r="AL3072" s="69" t="str">
        <f t="shared" si="575"/>
        <v>Bangalore-CLS</v>
      </c>
    </row>
    <row r="3073" spans="1:38">
      <c r="A3073" s="13" t="s">
        <v>6466</v>
      </c>
      <c r="B3073" s="54">
        <v>44701.663252002298</v>
      </c>
      <c r="C3073" s="13" t="s">
        <v>329</v>
      </c>
      <c r="D3073" s="13">
        <v>91</v>
      </c>
      <c r="E3073" s="13" t="s">
        <v>6467</v>
      </c>
      <c r="F3073" s="13" t="s">
        <v>15</v>
      </c>
      <c r="G3073" s="14">
        <v>1653050089671</v>
      </c>
      <c r="H3073" s="55">
        <v>0.33427083333333302</v>
      </c>
      <c r="I3073" s="33">
        <v>44885.3342708333</v>
      </c>
      <c r="J3073" s="58">
        <v>44885</v>
      </c>
      <c r="K3073" s="13" t="s">
        <v>213</v>
      </c>
      <c r="L3073" s="13" t="s">
        <v>30</v>
      </c>
      <c r="M3073" s="13" t="s">
        <v>214</v>
      </c>
      <c r="N3073" s="13" t="s">
        <v>206</v>
      </c>
      <c r="O3073" s="33" t="s">
        <v>38</v>
      </c>
      <c r="P3073" s="58" t="s">
        <v>38</v>
      </c>
      <c r="Q3073" s="33" t="s">
        <v>207</v>
      </c>
      <c r="R3073" s="14" t="s">
        <v>38</v>
      </c>
      <c r="S3073" s="13" t="s">
        <v>216</v>
      </c>
      <c r="T3073" s="13" t="s">
        <v>217</v>
      </c>
      <c r="U3073" s="33">
        <f t="shared" ca="1" si="564"/>
        <v>45744.56914039352</v>
      </c>
      <c r="V3073" s="13" t="str">
        <f t="shared" si="565"/>
        <v>Bangalore</v>
      </c>
      <c r="W3073" s="13" t="str">
        <f t="shared" si="566"/>
        <v>CLS</v>
      </c>
      <c r="X3073" s="13">
        <f t="shared" si="567"/>
        <v>8</v>
      </c>
      <c r="Y3073" s="13" t="str">
        <f>IFERROR(VLOOKUP(C3073,ReceivingTeam[],2,FALSE),"HelpDesk")</f>
        <v>HelpDesk</v>
      </c>
      <c r="Z3073" s="67">
        <f t="shared" si="568"/>
        <v>44885.916666666664</v>
      </c>
      <c r="AA3073" s="68">
        <f t="shared" si="569"/>
        <v>44885</v>
      </c>
      <c r="AB3073" s="69" t="b">
        <f t="shared" si="570"/>
        <v>0</v>
      </c>
      <c r="AC3073" s="70">
        <f t="shared" si="571"/>
        <v>0.5</v>
      </c>
      <c r="AD3073" s="67">
        <f t="shared" si="572"/>
        <v>44885.916666666664</v>
      </c>
      <c r="AE3073" s="67">
        <f>VLOOKUP(V3073,'Branch Wise Work Timelines'!C:G,3,FALSE)+AA3073</f>
        <v>44885.416666666664</v>
      </c>
      <c r="AF3073" s="67">
        <f>IF(V3073="Bangalore",VLOOKUP(V3073,'Branch Wise Work Timelines'!C:G,4,FALSE)+AA3073+1,IF(V3073="Mumbai",VLOOKUP(V3073,'Branch Wise Work Timelines'!C:G,4,FALSE)+AA3073+1,VLOOKUP(V3073,'Branch Wise Work Timelines'!C:G,4,FALSE)+AA3073))</f>
        <v>44886.104166666664</v>
      </c>
      <c r="AG3073" s="67">
        <f>WORKDAY.INTL(AA3073,1,11)+VLOOKUP(V3073,'Branch Wise Work Timelines'!C:G,3,FALSE)</f>
        <v>44886.416666666664</v>
      </c>
      <c r="AH3073" s="69" t="str">
        <f t="shared" ca="1" si="573"/>
        <v>Out of TAT</v>
      </c>
      <c r="AI3073" s="69">
        <f t="shared" ca="1" si="574"/>
        <v>20608</v>
      </c>
      <c r="AJ3073" s="69" t="str">
        <f ca="1">IF(AI3073&lt;0,"0-12",IFERROR(VLOOKUP(AI3073,Breakup[],2,FALSE),"&gt;24"))</f>
        <v>&gt;24</v>
      </c>
      <c r="AK3073" s="69" t="str">
        <f>VLOOKUP(V3073,Master!B:D,3,FALSE)</f>
        <v>South</v>
      </c>
      <c r="AL3073" s="69" t="str">
        <f t="shared" si="575"/>
        <v>Bangalore-CLS</v>
      </c>
    </row>
    <row r="3074" spans="1:38">
      <c r="A3074" s="13" t="s">
        <v>6468</v>
      </c>
      <c r="B3074" s="54">
        <v>44701.761827048598</v>
      </c>
      <c r="C3074" s="13" t="s">
        <v>6284</v>
      </c>
      <c r="D3074" s="13">
        <v>1197</v>
      </c>
      <c r="E3074" s="13" t="s">
        <v>6469</v>
      </c>
      <c r="F3074" s="13" t="s">
        <v>33</v>
      </c>
      <c r="G3074" s="14">
        <v>1653053476399</v>
      </c>
      <c r="H3074" s="55">
        <v>0.80591435185185201</v>
      </c>
      <c r="I3074" s="33">
        <v>44885.805914351899</v>
      </c>
      <c r="J3074" s="58">
        <v>44885</v>
      </c>
      <c r="K3074" s="13" t="s">
        <v>213</v>
      </c>
      <c r="L3074" s="13" t="s">
        <v>30</v>
      </c>
      <c r="M3074" s="13" t="s">
        <v>282</v>
      </c>
      <c r="N3074" s="13" t="s">
        <v>206</v>
      </c>
      <c r="O3074" s="33" t="s">
        <v>38</v>
      </c>
      <c r="P3074" s="58" t="s">
        <v>38</v>
      </c>
      <c r="Q3074" s="33" t="s">
        <v>207</v>
      </c>
      <c r="R3074" s="14" t="s">
        <v>38</v>
      </c>
      <c r="S3074" s="13" t="s">
        <v>216</v>
      </c>
      <c r="T3074" s="13" t="s">
        <v>278</v>
      </c>
      <c r="U3074" s="33">
        <f t="shared" ref="U3074:U3137" ca="1" si="576">NOW()</f>
        <v>45744.56914039352</v>
      </c>
      <c r="V3074" s="13" t="str">
        <f t="shared" ref="V3074:V3137" si="577">VLOOKUP(L3074,Location,2,0)</f>
        <v>Bangalore</v>
      </c>
      <c r="W3074" s="13" t="str">
        <f t="shared" ref="W3074:W3137" si="578">VLOOKUP(F3074,FCT,2,FALSE)</f>
        <v>RI</v>
      </c>
      <c r="X3074" s="13">
        <f t="shared" ref="X3074:X3137" si="579">HOUR(I3074)</f>
        <v>19</v>
      </c>
      <c r="Y3074" s="13" t="str">
        <f>IFERROR(VLOOKUP(C3074,ReceivingTeam[],2,FALSE),"HelpDesk")</f>
        <v>HelpDesk</v>
      </c>
      <c r="Z3074" s="67">
        <f t="shared" ref="Z3074:Z3137" si="580">IF(AB3074=FALSE,AE3074+AC3074,IF(I3074&gt;AE3074,IF(((I3074+AC3074)&gt;AF3074),(AC3074-(AF3074-I3074)+AG3074),I3074+AC3074),IF(((AE3074+AC3074)&gt;AF3074),(AC3074-(AF3074-AE3074)+AG3074),AE3074+AC3074)))</f>
        <v>44888.416666666664</v>
      </c>
      <c r="AA3074" s="68">
        <f t="shared" ref="AA3074:AA3137" si="581">INT(J3074)</f>
        <v>44885</v>
      </c>
      <c r="AB3074" s="69" t="b">
        <f t="shared" ref="AB3074:AB3137" si="582">WORKDAY.INTL(AA3074-1,1,11)=AA3074</f>
        <v>0</v>
      </c>
      <c r="AC3074" s="70">
        <f t="shared" ref="AC3074:AC3137" si="583">IF(T3074="High",12/24,72/24)</f>
        <v>3</v>
      </c>
      <c r="AD3074" s="67">
        <f t="shared" ref="AD3074:AD3137" si="584">IF(AB3074=FALSE,AE3074+AC3074,IF(I3074&gt;AE3074,IF(((I3074+AC3074)&gt;AF3074),(AC3074-(AF3074-I3074)+AG3074),I3074+AC3074),IF(((AE3074+AC3074)&gt;AF3074),(AC3074-(AF3074-AE3074)+AG3074),AE3074+AC3074)))</f>
        <v>44888.416666666664</v>
      </c>
      <c r="AE3074" s="67">
        <f>VLOOKUP(V3074,'Branch Wise Work Timelines'!C:G,3,FALSE)+AA3074</f>
        <v>44885.416666666664</v>
      </c>
      <c r="AF3074" s="67">
        <f>IF(V3074="Bangalore",VLOOKUP(V3074,'Branch Wise Work Timelines'!C:G,4,FALSE)+AA3074+1,IF(V3074="Mumbai",VLOOKUP(V3074,'Branch Wise Work Timelines'!C:G,4,FALSE)+AA3074+1,VLOOKUP(V3074,'Branch Wise Work Timelines'!C:G,4,FALSE)+AA3074))</f>
        <v>44886.104166666664</v>
      </c>
      <c r="AG3074" s="67">
        <f>WORKDAY.INTL(AA3074,1,11)+VLOOKUP(V3074,'Branch Wise Work Timelines'!C:G,3,FALSE)</f>
        <v>44886.416666666664</v>
      </c>
      <c r="AH3074" s="69" t="str">
        <f t="shared" ref="AH3074:AH3137" ca="1" si="585">IF(Q3074&lt;&gt;"Success",IF(U3074&gt;Z3074,"Out of TAT","In TAT"),IF(O3074&gt;AD3074,"Not Met","Met"))</f>
        <v>Out of TAT</v>
      </c>
      <c r="AI3074" s="69">
        <f t="shared" ref="AI3074:AI3137" ca="1" si="586">ROUNDUP((U3074-AD3074)*24,0)</f>
        <v>20548</v>
      </c>
      <c r="AJ3074" s="69" t="str">
        <f ca="1">IF(AI3074&lt;0,"0-12",IFERROR(VLOOKUP(AI3074,Breakup[],2,FALSE),"&gt;24"))</f>
        <v>&gt;24</v>
      </c>
      <c r="AK3074" s="69" t="str">
        <f>VLOOKUP(V3074,Master!B:D,3,FALSE)</f>
        <v>South</v>
      </c>
      <c r="AL3074" s="69" t="str">
        <f t="shared" ref="AL3074:AL3137" si="587">IF(V3074="Bangalore",IF(W3074="CLS",V3074&amp;"-"&amp;"CLS",V3074),(V3074))</f>
        <v>Bangalore</v>
      </c>
    </row>
    <row r="3075" spans="1:38">
      <c r="A3075" s="13" t="s">
        <v>6470</v>
      </c>
      <c r="B3075" s="54">
        <v>44700.680875266196</v>
      </c>
      <c r="C3075" s="13" t="s">
        <v>6471</v>
      </c>
      <c r="D3075" s="13">
        <v>1159</v>
      </c>
      <c r="E3075" s="13" t="s">
        <v>6472</v>
      </c>
      <c r="F3075" s="13" t="s">
        <v>33</v>
      </c>
      <c r="G3075" s="14">
        <v>1653056662937</v>
      </c>
      <c r="H3075" s="55">
        <v>0.800648148148148</v>
      </c>
      <c r="I3075" s="33">
        <v>44883.800648148099</v>
      </c>
      <c r="J3075" s="58">
        <v>44883</v>
      </c>
      <c r="K3075" s="13" t="s">
        <v>263</v>
      </c>
      <c r="L3075" s="13" t="s">
        <v>69</v>
      </c>
      <c r="M3075" s="13" t="s">
        <v>101</v>
      </c>
      <c r="N3075" s="13" t="s">
        <v>206</v>
      </c>
      <c r="O3075" s="33" t="s">
        <v>38</v>
      </c>
      <c r="P3075" s="58" t="s">
        <v>38</v>
      </c>
      <c r="Q3075" s="33" t="s">
        <v>207</v>
      </c>
      <c r="R3075" s="14" t="s">
        <v>38</v>
      </c>
      <c r="S3075" s="13" t="s">
        <v>208</v>
      </c>
      <c r="T3075" s="13" t="s">
        <v>209</v>
      </c>
      <c r="U3075" s="33">
        <f t="shared" ca="1" si="576"/>
        <v>45744.56914039352</v>
      </c>
      <c r="V3075" s="13" t="str">
        <f t="shared" si="577"/>
        <v>Mumbai</v>
      </c>
      <c r="W3075" s="13" t="str">
        <f t="shared" si="578"/>
        <v>RI</v>
      </c>
      <c r="X3075" s="13">
        <f t="shared" si="579"/>
        <v>19</v>
      </c>
      <c r="Y3075" s="13" t="str">
        <f>IFERROR(VLOOKUP(C3075,ReceivingTeam[],2,FALSE),"HelpDesk")</f>
        <v>HelpDesk</v>
      </c>
      <c r="Z3075" s="67">
        <f t="shared" si="580"/>
        <v>44884.467314814763</v>
      </c>
      <c r="AA3075" s="68">
        <f t="shared" si="581"/>
        <v>44883</v>
      </c>
      <c r="AB3075" s="69" t="b">
        <f t="shared" si="582"/>
        <v>1</v>
      </c>
      <c r="AC3075" s="70">
        <f t="shared" si="583"/>
        <v>0.5</v>
      </c>
      <c r="AD3075" s="67">
        <f t="shared" si="584"/>
        <v>44884.467314814763</v>
      </c>
      <c r="AE3075" s="67">
        <f>VLOOKUP(V3075,'Branch Wise Work Timelines'!C:G,3,FALSE)+AA3075</f>
        <v>44883.416666666664</v>
      </c>
      <c r="AF3075" s="67">
        <f>IF(V3075="Bangalore",VLOOKUP(V3075,'Branch Wise Work Timelines'!C:G,4,FALSE)+AA3075+1,IF(V3075="Mumbai",VLOOKUP(V3075,'Branch Wise Work Timelines'!C:G,4,FALSE)+AA3075+1,VLOOKUP(V3075,'Branch Wise Work Timelines'!C:G,4,FALSE)+AA3075))</f>
        <v>44884.25</v>
      </c>
      <c r="AG3075" s="67">
        <f>WORKDAY.INTL(AA3075,1,11)+VLOOKUP(V3075,'Branch Wise Work Timelines'!C:G,3,FALSE)</f>
        <v>44884.416666666664</v>
      </c>
      <c r="AH3075" s="69" t="str">
        <f t="shared" ca="1" si="585"/>
        <v>Out of TAT</v>
      </c>
      <c r="AI3075" s="69">
        <f t="shared" ca="1" si="586"/>
        <v>20643</v>
      </c>
      <c r="AJ3075" s="69" t="str">
        <f ca="1">IF(AI3075&lt;0,"0-12",IFERROR(VLOOKUP(AI3075,Breakup[],2,FALSE),"&gt;24"))</f>
        <v>&gt;24</v>
      </c>
      <c r="AK3075" s="69" t="str">
        <f>VLOOKUP(V3075,Master!B:D,3,FALSE)</f>
        <v>East</v>
      </c>
      <c r="AL3075" s="69" t="str">
        <f t="shared" si="587"/>
        <v>Mumbai</v>
      </c>
    </row>
    <row r="3076" spans="1:38">
      <c r="A3076" s="13" t="s">
        <v>6473</v>
      </c>
      <c r="B3076" s="54">
        <v>44701.703399108803</v>
      </c>
      <c r="C3076" s="13" t="s">
        <v>404</v>
      </c>
      <c r="D3076" s="13">
        <v>106</v>
      </c>
      <c r="E3076" s="13" t="s">
        <v>6474</v>
      </c>
      <c r="F3076" s="13" t="s">
        <v>15</v>
      </c>
      <c r="G3076" s="14">
        <v>1653048896111</v>
      </c>
      <c r="H3076" s="55">
        <v>0.57128472222222204</v>
      </c>
      <c r="I3076" s="33">
        <v>44884.571284722202</v>
      </c>
      <c r="J3076" s="58">
        <v>44884</v>
      </c>
      <c r="K3076" s="13" t="s">
        <v>213</v>
      </c>
      <c r="L3076" s="13" t="s">
        <v>30</v>
      </c>
      <c r="M3076" s="13" t="s">
        <v>75</v>
      </c>
      <c r="N3076" s="13" t="s">
        <v>206</v>
      </c>
      <c r="O3076" s="33" t="s">
        <v>38</v>
      </c>
      <c r="P3076" s="58" t="s">
        <v>38</v>
      </c>
      <c r="Q3076" s="33" t="s">
        <v>207</v>
      </c>
      <c r="R3076" s="14" t="s">
        <v>38</v>
      </c>
      <c r="S3076" s="13" t="s">
        <v>216</v>
      </c>
      <c r="T3076" s="13" t="s">
        <v>217</v>
      </c>
      <c r="U3076" s="33">
        <f t="shared" ca="1" si="576"/>
        <v>45744.56914039352</v>
      </c>
      <c r="V3076" s="13" t="str">
        <f t="shared" si="577"/>
        <v>Bangalore</v>
      </c>
      <c r="W3076" s="13" t="str">
        <f t="shared" si="578"/>
        <v>CLS</v>
      </c>
      <c r="X3076" s="13">
        <f t="shared" si="579"/>
        <v>13</v>
      </c>
      <c r="Y3076" s="13" t="str">
        <f>IFERROR(VLOOKUP(C3076,ReceivingTeam[],2,FALSE),"HelpDesk")</f>
        <v>HelpDesk</v>
      </c>
      <c r="Z3076" s="67">
        <f t="shared" si="580"/>
        <v>44885.071284722202</v>
      </c>
      <c r="AA3076" s="68">
        <f t="shared" si="581"/>
        <v>44884</v>
      </c>
      <c r="AB3076" s="69" t="b">
        <f t="shared" si="582"/>
        <v>1</v>
      </c>
      <c r="AC3076" s="70">
        <f t="shared" si="583"/>
        <v>0.5</v>
      </c>
      <c r="AD3076" s="67">
        <f t="shared" si="584"/>
        <v>44885.071284722202</v>
      </c>
      <c r="AE3076" s="67">
        <f>VLOOKUP(V3076,'Branch Wise Work Timelines'!C:G,3,FALSE)+AA3076</f>
        <v>44884.416666666664</v>
      </c>
      <c r="AF3076" s="67">
        <f>IF(V3076="Bangalore",VLOOKUP(V3076,'Branch Wise Work Timelines'!C:G,4,FALSE)+AA3076+1,IF(V3076="Mumbai",VLOOKUP(V3076,'Branch Wise Work Timelines'!C:G,4,FALSE)+AA3076+1,VLOOKUP(V3076,'Branch Wise Work Timelines'!C:G,4,FALSE)+AA3076))</f>
        <v>44885.104166666664</v>
      </c>
      <c r="AG3076" s="67">
        <f>WORKDAY.INTL(AA3076,1,11)+VLOOKUP(V3076,'Branch Wise Work Timelines'!C:G,3,FALSE)</f>
        <v>44886.416666666664</v>
      </c>
      <c r="AH3076" s="69" t="str">
        <f t="shared" ca="1" si="585"/>
        <v>Out of TAT</v>
      </c>
      <c r="AI3076" s="69">
        <f t="shared" ca="1" si="586"/>
        <v>20628</v>
      </c>
      <c r="AJ3076" s="69" t="str">
        <f ca="1">IF(AI3076&lt;0,"0-12",IFERROR(VLOOKUP(AI3076,Breakup[],2,FALSE),"&gt;24"))</f>
        <v>&gt;24</v>
      </c>
      <c r="AK3076" s="69" t="str">
        <f>VLOOKUP(V3076,Master!B:D,3,FALSE)</f>
        <v>South</v>
      </c>
      <c r="AL3076" s="69" t="str">
        <f t="shared" si="587"/>
        <v>Bangalore-CLS</v>
      </c>
    </row>
    <row r="3077" spans="1:38">
      <c r="A3077" s="13" t="s">
        <v>6475</v>
      </c>
      <c r="B3077" s="54">
        <v>44700.587703124998</v>
      </c>
      <c r="C3077" s="13" t="s">
        <v>6253</v>
      </c>
      <c r="D3077" s="13">
        <v>589</v>
      </c>
      <c r="E3077" s="13" t="s">
        <v>6476</v>
      </c>
      <c r="F3077" s="13" t="s">
        <v>33</v>
      </c>
      <c r="G3077" s="14">
        <v>1653056788057</v>
      </c>
      <c r="H3077" s="55">
        <v>0.48468749999999999</v>
      </c>
      <c r="I3077" s="33">
        <v>44889.4846875</v>
      </c>
      <c r="J3077" s="58">
        <v>44889</v>
      </c>
      <c r="K3077" s="13" t="s">
        <v>263</v>
      </c>
      <c r="L3077" s="13" t="s">
        <v>69</v>
      </c>
      <c r="M3077" s="13" t="s">
        <v>101</v>
      </c>
      <c r="N3077" s="13" t="s">
        <v>206</v>
      </c>
      <c r="O3077" s="33" t="s">
        <v>38</v>
      </c>
      <c r="P3077" s="58" t="s">
        <v>38</v>
      </c>
      <c r="Q3077" s="33" t="s">
        <v>207</v>
      </c>
      <c r="R3077" s="14" t="s">
        <v>38</v>
      </c>
      <c r="S3077" s="13" t="s">
        <v>208</v>
      </c>
      <c r="T3077" s="13" t="s">
        <v>209</v>
      </c>
      <c r="U3077" s="33">
        <f t="shared" ca="1" si="576"/>
        <v>45744.56914039352</v>
      </c>
      <c r="V3077" s="13" t="str">
        <f t="shared" si="577"/>
        <v>Mumbai</v>
      </c>
      <c r="W3077" s="13" t="str">
        <f t="shared" si="578"/>
        <v>RI</v>
      </c>
      <c r="X3077" s="13">
        <f t="shared" si="579"/>
        <v>11</v>
      </c>
      <c r="Y3077" s="13" t="str">
        <f>IFERROR(VLOOKUP(C3077,ReceivingTeam[],2,FALSE),"HelpDesk")</f>
        <v>HelpDesk</v>
      </c>
      <c r="Z3077" s="67">
        <f t="shared" si="580"/>
        <v>44889.9846875</v>
      </c>
      <c r="AA3077" s="68">
        <f t="shared" si="581"/>
        <v>44889</v>
      </c>
      <c r="AB3077" s="69" t="b">
        <f t="shared" si="582"/>
        <v>1</v>
      </c>
      <c r="AC3077" s="70">
        <f t="shared" si="583"/>
        <v>0.5</v>
      </c>
      <c r="AD3077" s="67">
        <f t="shared" si="584"/>
        <v>44889.9846875</v>
      </c>
      <c r="AE3077" s="67">
        <f>VLOOKUP(V3077,'Branch Wise Work Timelines'!C:G,3,FALSE)+AA3077</f>
        <v>44889.416666666664</v>
      </c>
      <c r="AF3077" s="67">
        <f>IF(V3077="Bangalore",VLOOKUP(V3077,'Branch Wise Work Timelines'!C:G,4,FALSE)+AA3077+1,IF(V3077="Mumbai",VLOOKUP(V3077,'Branch Wise Work Timelines'!C:G,4,FALSE)+AA3077+1,VLOOKUP(V3077,'Branch Wise Work Timelines'!C:G,4,FALSE)+AA3077))</f>
        <v>44890.25</v>
      </c>
      <c r="AG3077" s="67">
        <f>WORKDAY.INTL(AA3077,1,11)+VLOOKUP(V3077,'Branch Wise Work Timelines'!C:G,3,FALSE)</f>
        <v>44890.416666666664</v>
      </c>
      <c r="AH3077" s="69" t="str">
        <f t="shared" ca="1" si="585"/>
        <v>Out of TAT</v>
      </c>
      <c r="AI3077" s="69">
        <f t="shared" ca="1" si="586"/>
        <v>20511</v>
      </c>
      <c r="AJ3077" s="69" t="str">
        <f ca="1">IF(AI3077&lt;0,"0-12",IFERROR(VLOOKUP(AI3077,Breakup[],2,FALSE),"&gt;24"))</f>
        <v>&gt;24</v>
      </c>
      <c r="AK3077" s="69" t="str">
        <f>VLOOKUP(V3077,Master!B:D,3,FALSE)</f>
        <v>East</v>
      </c>
      <c r="AL3077" s="69" t="str">
        <f t="shared" si="587"/>
        <v>Mumbai</v>
      </c>
    </row>
    <row r="3078" spans="1:38">
      <c r="A3078" s="13" t="s">
        <v>6477</v>
      </c>
      <c r="B3078" s="54">
        <v>44701.752804780102</v>
      </c>
      <c r="C3078" s="13" t="s">
        <v>243</v>
      </c>
      <c r="D3078" s="13">
        <v>1847</v>
      </c>
      <c r="E3078" s="13" t="s">
        <v>6478</v>
      </c>
      <c r="F3078" s="13" t="s">
        <v>15</v>
      </c>
      <c r="G3078" s="14">
        <v>1653053249969</v>
      </c>
      <c r="H3078" s="55">
        <v>0.418333333333333</v>
      </c>
      <c r="I3078" s="33">
        <v>44890.418333333299</v>
      </c>
      <c r="J3078" s="58">
        <v>44890</v>
      </c>
      <c r="K3078" s="13" t="s">
        <v>213</v>
      </c>
      <c r="L3078" s="13" t="s">
        <v>30</v>
      </c>
      <c r="M3078" s="13" t="s">
        <v>214</v>
      </c>
      <c r="N3078" s="13" t="s">
        <v>215</v>
      </c>
      <c r="O3078" s="33" t="s">
        <v>38</v>
      </c>
      <c r="P3078" s="58" t="s">
        <v>38</v>
      </c>
      <c r="Q3078" s="33" t="s">
        <v>207</v>
      </c>
      <c r="R3078" s="14" t="s">
        <v>38</v>
      </c>
      <c r="S3078" s="13" t="s">
        <v>216</v>
      </c>
      <c r="T3078" s="13" t="s">
        <v>217</v>
      </c>
      <c r="U3078" s="33">
        <f t="shared" ca="1" si="576"/>
        <v>45744.56914039352</v>
      </c>
      <c r="V3078" s="13" t="str">
        <f t="shared" si="577"/>
        <v>Bangalore</v>
      </c>
      <c r="W3078" s="13" t="str">
        <f t="shared" si="578"/>
        <v>CLS</v>
      </c>
      <c r="X3078" s="13">
        <f t="shared" si="579"/>
        <v>10</v>
      </c>
      <c r="Y3078" s="13" t="str">
        <f>IFERROR(VLOOKUP(C3078,ReceivingTeam[],2,FALSE),"HelpDesk")</f>
        <v>HelpDesk</v>
      </c>
      <c r="Z3078" s="67">
        <f t="shared" si="580"/>
        <v>44890.918333333299</v>
      </c>
      <c r="AA3078" s="68">
        <f t="shared" si="581"/>
        <v>44890</v>
      </c>
      <c r="AB3078" s="69" t="b">
        <f t="shared" si="582"/>
        <v>1</v>
      </c>
      <c r="AC3078" s="70">
        <f t="shared" si="583"/>
        <v>0.5</v>
      </c>
      <c r="AD3078" s="67">
        <f t="shared" si="584"/>
        <v>44890.918333333299</v>
      </c>
      <c r="AE3078" s="67">
        <f>VLOOKUP(V3078,'Branch Wise Work Timelines'!C:G,3,FALSE)+AA3078</f>
        <v>44890.416666666664</v>
      </c>
      <c r="AF3078" s="67">
        <f>IF(V3078="Bangalore",VLOOKUP(V3078,'Branch Wise Work Timelines'!C:G,4,FALSE)+AA3078+1,IF(V3078="Mumbai",VLOOKUP(V3078,'Branch Wise Work Timelines'!C:G,4,FALSE)+AA3078+1,VLOOKUP(V3078,'Branch Wise Work Timelines'!C:G,4,FALSE)+AA3078))</f>
        <v>44891.104166666664</v>
      </c>
      <c r="AG3078" s="67">
        <f>WORKDAY.INTL(AA3078,1,11)+VLOOKUP(V3078,'Branch Wise Work Timelines'!C:G,3,FALSE)</f>
        <v>44891.416666666664</v>
      </c>
      <c r="AH3078" s="69" t="str">
        <f t="shared" ca="1" si="585"/>
        <v>Out of TAT</v>
      </c>
      <c r="AI3078" s="69">
        <f t="shared" ca="1" si="586"/>
        <v>20488</v>
      </c>
      <c r="AJ3078" s="69" t="str">
        <f ca="1">IF(AI3078&lt;0,"0-12",IFERROR(VLOOKUP(AI3078,Breakup[],2,FALSE),"&gt;24"))</f>
        <v>&gt;24</v>
      </c>
      <c r="AK3078" s="69" t="str">
        <f>VLOOKUP(V3078,Master!B:D,3,FALSE)</f>
        <v>South</v>
      </c>
      <c r="AL3078" s="69" t="str">
        <f t="shared" si="587"/>
        <v>Bangalore-CLS</v>
      </c>
    </row>
    <row r="3079" spans="1:38">
      <c r="A3079" s="13" t="s">
        <v>6479</v>
      </c>
      <c r="B3079" s="54">
        <v>44701.685192326397</v>
      </c>
      <c r="C3079" s="13" t="s">
        <v>418</v>
      </c>
      <c r="D3079" s="13">
        <v>1745</v>
      </c>
      <c r="E3079" s="13" t="s">
        <v>6480</v>
      </c>
      <c r="F3079" s="13" t="s">
        <v>15</v>
      </c>
      <c r="G3079" s="14">
        <v>1653046672988</v>
      </c>
      <c r="H3079" s="55">
        <v>0.92721064814814802</v>
      </c>
      <c r="I3079" s="33">
        <v>44884.927210648202</v>
      </c>
      <c r="J3079" s="58">
        <v>44884</v>
      </c>
      <c r="K3079" s="13" t="s">
        <v>213</v>
      </c>
      <c r="L3079" s="13" t="s">
        <v>30</v>
      </c>
      <c r="M3079" s="13" t="s">
        <v>75</v>
      </c>
      <c r="N3079" s="13" t="s">
        <v>206</v>
      </c>
      <c r="O3079" s="33" t="s">
        <v>38</v>
      </c>
      <c r="P3079" s="58" t="s">
        <v>38</v>
      </c>
      <c r="Q3079" s="33" t="s">
        <v>207</v>
      </c>
      <c r="R3079" s="14" t="s">
        <v>38</v>
      </c>
      <c r="S3079" s="13" t="s">
        <v>208</v>
      </c>
      <c r="T3079" s="13" t="s">
        <v>209</v>
      </c>
      <c r="U3079" s="33">
        <f t="shared" ca="1" si="576"/>
        <v>45744.56914039352</v>
      </c>
      <c r="V3079" s="13" t="str">
        <f t="shared" si="577"/>
        <v>Bangalore</v>
      </c>
      <c r="W3079" s="13" t="str">
        <f t="shared" si="578"/>
        <v>CLS</v>
      </c>
      <c r="X3079" s="13">
        <f t="shared" si="579"/>
        <v>22</v>
      </c>
      <c r="Y3079" s="13" t="str">
        <f>IFERROR(VLOOKUP(C3079,ReceivingTeam[],2,FALSE),"HelpDesk")</f>
        <v>HelpDesk</v>
      </c>
      <c r="Z3079" s="67">
        <f t="shared" si="580"/>
        <v>44886.739710648202</v>
      </c>
      <c r="AA3079" s="68">
        <f t="shared" si="581"/>
        <v>44884</v>
      </c>
      <c r="AB3079" s="69" t="b">
        <f t="shared" si="582"/>
        <v>1</v>
      </c>
      <c r="AC3079" s="70">
        <f t="shared" si="583"/>
        <v>0.5</v>
      </c>
      <c r="AD3079" s="67">
        <f t="shared" si="584"/>
        <v>44886.739710648202</v>
      </c>
      <c r="AE3079" s="67">
        <f>VLOOKUP(V3079,'Branch Wise Work Timelines'!C:G,3,FALSE)+AA3079</f>
        <v>44884.416666666664</v>
      </c>
      <c r="AF3079" s="67">
        <f>IF(V3079="Bangalore",VLOOKUP(V3079,'Branch Wise Work Timelines'!C:G,4,FALSE)+AA3079+1,IF(V3079="Mumbai",VLOOKUP(V3079,'Branch Wise Work Timelines'!C:G,4,FALSE)+AA3079+1,VLOOKUP(V3079,'Branch Wise Work Timelines'!C:G,4,FALSE)+AA3079))</f>
        <v>44885.104166666664</v>
      </c>
      <c r="AG3079" s="67">
        <f>WORKDAY.INTL(AA3079,1,11)+VLOOKUP(V3079,'Branch Wise Work Timelines'!C:G,3,FALSE)</f>
        <v>44886.416666666664</v>
      </c>
      <c r="AH3079" s="69" t="str">
        <f t="shared" ca="1" si="585"/>
        <v>Out of TAT</v>
      </c>
      <c r="AI3079" s="69">
        <f t="shared" ca="1" si="586"/>
        <v>20588</v>
      </c>
      <c r="AJ3079" s="69" t="str">
        <f ca="1">IF(AI3079&lt;0,"0-12",IFERROR(VLOOKUP(AI3079,Breakup[],2,FALSE),"&gt;24"))</f>
        <v>&gt;24</v>
      </c>
      <c r="AK3079" s="69" t="str">
        <f>VLOOKUP(V3079,Master!B:D,3,FALSE)</f>
        <v>South</v>
      </c>
      <c r="AL3079" s="69" t="str">
        <f t="shared" si="587"/>
        <v>Bangalore-CLS</v>
      </c>
    </row>
    <row r="3080" spans="1:38">
      <c r="A3080" s="13" t="s">
        <v>6481</v>
      </c>
      <c r="B3080" s="54">
        <v>44701.962065856504</v>
      </c>
      <c r="C3080" s="13" t="s">
        <v>4172</v>
      </c>
      <c r="D3080" s="13">
        <v>1681</v>
      </c>
      <c r="E3080" s="13" t="s">
        <v>6482</v>
      </c>
      <c r="F3080" s="13" t="s">
        <v>33</v>
      </c>
      <c r="G3080" s="14">
        <v>1653069266688</v>
      </c>
      <c r="H3080" s="55">
        <v>0.90666666666666695</v>
      </c>
      <c r="I3080" s="33">
        <v>44889.906666666699</v>
      </c>
      <c r="J3080" s="58">
        <v>44889</v>
      </c>
      <c r="K3080" s="13" t="s">
        <v>213</v>
      </c>
      <c r="L3080" s="13" t="s">
        <v>30</v>
      </c>
      <c r="M3080" s="13" t="s">
        <v>147</v>
      </c>
      <c r="N3080" s="13" t="s">
        <v>206</v>
      </c>
      <c r="O3080" s="33" t="s">
        <v>38</v>
      </c>
      <c r="P3080" s="58" t="s">
        <v>38</v>
      </c>
      <c r="Q3080" s="33" t="s">
        <v>207</v>
      </c>
      <c r="R3080" s="14" t="s">
        <v>38</v>
      </c>
      <c r="S3080" s="13" t="s">
        <v>208</v>
      </c>
      <c r="T3080" s="13" t="s">
        <v>209</v>
      </c>
      <c r="U3080" s="33">
        <f t="shared" ca="1" si="576"/>
        <v>45744.56914039352</v>
      </c>
      <c r="V3080" s="13" t="str">
        <f t="shared" si="577"/>
        <v>Bangalore</v>
      </c>
      <c r="W3080" s="13" t="str">
        <f t="shared" si="578"/>
        <v>RI</v>
      </c>
      <c r="X3080" s="13">
        <f t="shared" si="579"/>
        <v>21</v>
      </c>
      <c r="Y3080" s="13" t="str">
        <f>IFERROR(VLOOKUP(C3080,ReceivingTeam[],2,FALSE),"HelpDesk")</f>
        <v>HelpDesk</v>
      </c>
      <c r="Z3080" s="67">
        <f t="shared" si="580"/>
        <v>44890.719166666699</v>
      </c>
      <c r="AA3080" s="68">
        <f t="shared" si="581"/>
        <v>44889</v>
      </c>
      <c r="AB3080" s="69" t="b">
        <f t="shared" si="582"/>
        <v>1</v>
      </c>
      <c r="AC3080" s="70">
        <f t="shared" si="583"/>
        <v>0.5</v>
      </c>
      <c r="AD3080" s="67">
        <f t="shared" si="584"/>
        <v>44890.719166666699</v>
      </c>
      <c r="AE3080" s="67">
        <f>VLOOKUP(V3080,'Branch Wise Work Timelines'!C:G,3,FALSE)+AA3080</f>
        <v>44889.416666666664</v>
      </c>
      <c r="AF3080" s="67">
        <f>IF(V3080="Bangalore",VLOOKUP(V3080,'Branch Wise Work Timelines'!C:G,4,FALSE)+AA3080+1,IF(V3080="Mumbai",VLOOKUP(V3080,'Branch Wise Work Timelines'!C:G,4,FALSE)+AA3080+1,VLOOKUP(V3080,'Branch Wise Work Timelines'!C:G,4,FALSE)+AA3080))</f>
        <v>44890.104166666664</v>
      </c>
      <c r="AG3080" s="67">
        <f>WORKDAY.INTL(AA3080,1,11)+VLOOKUP(V3080,'Branch Wise Work Timelines'!C:G,3,FALSE)</f>
        <v>44890.416666666664</v>
      </c>
      <c r="AH3080" s="69" t="str">
        <f t="shared" ca="1" si="585"/>
        <v>Out of TAT</v>
      </c>
      <c r="AI3080" s="69">
        <f t="shared" ca="1" si="586"/>
        <v>20493</v>
      </c>
      <c r="AJ3080" s="69" t="str">
        <f ca="1">IF(AI3080&lt;0,"0-12",IFERROR(VLOOKUP(AI3080,Breakup[],2,FALSE),"&gt;24"))</f>
        <v>&gt;24</v>
      </c>
      <c r="AK3080" s="69" t="str">
        <f>VLOOKUP(V3080,Master!B:D,3,FALSE)</f>
        <v>South</v>
      </c>
      <c r="AL3080" s="69" t="str">
        <f t="shared" si="587"/>
        <v>Bangalore</v>
      </c>
    </row>
    <row r="3081" spans="1:38">
      <c r="A3081" s="13" t="s">
        <v>6483</v>
      </c>
      <c r="B3081" s="54">
        <v>44701.823322766199</v>
      </c>
      <c r="C3081" s="13" t="s">
        <v>154</v>
      </c>
      <c r="D3081" s="13">
        <v>455</v>
      </c>
      <c r="E3081" s="13" t="s">
        <v>6484</v>
      </c>
      <c r="F3081" s="13" t="s">
        <v>33</v>
      </c>
      <c r="G3081" s="14">
        <v>1653060101777</v>
      </c>
      <c r="H3081" s="55">
        <v>0.56752314814814797</v>
      </c>
      <c r="I3081" s="33">
        <v>44890.567523148202</v>
      </c>
      <c r="J3081" s="58">
        <v>44890</v>
      </c>
      <c r="K3081" s="13" t="s">
        <v>452</v>
      </c>
      <c r="L3081" s="13" t="s">
        <v>36</v>
      </c>
      <c r="M3081" s="13" t="s">
        <v>154</v>
      </c>
      <c r="N3081" s="13" t="s">
        <v>206</v>
      </c>
      <c r="O3081" s="33" t="s">
        <v>38</v>
      </c>
      <c r="P3081" s="58" t="s">
        <v>38</v>
      </c>
      <c r="Q3081" s="33" t="s">
        <v>207</v>
      </c>
      <c r="R3081" s="14" t="s">
        <v>38</v>
      </c>
      <c r="S3081" s="13" t="s">
        <v>216</v>
      </c>
      <c r="T3081" s="13" t="s">
        <v>278</v>
      </c>
      <c r="U3081" s="33">
        <f t="shared" ca="1" si="576"/>
        <v>45744.56914039352</v>
      </c>
      <c r="V3081" s="13" t="str">
        <f t="shared" si="577"/>
        <v>Chennai</v>
      </c>
      <c r="W3081" s="13" t="str">
        <f t="shared" si="578"/>
        <v>RI</v>
      </c>
      <c r="X3081" s="13">
        <f t="shared" si="579"/>
        <v>13</v>
      </c>
      <c r="Y3081" s="13" t="str">
        <f>IFERROR(VLOOKUP(C3081,ReceivingTeam[],2,FALSE),"HelpDesk")</f>
        <v>Branch office</v>
      </c>
      <c r="Z3081" s="67">
        <f t="shared" si="580"/>
        <v>44894.21335648153</v>
      </c>
      <c r="AA3081" s="68">
        <f t="shared" si="581"/>
        <v>44890</v>
      </c>
      <c r="AB3081" s="69" t="b">
        <f t="shared" si="582"/>
        <v>1</v>
      </c>
      <c r="AC3081" s="70">
        <f t="shared" si="583"/>
        <v>3</v>
      </c>
      <c r="AD3081" s="67">
        <f t="shared" si="584"/>
        <v>44894.21335648153</v>
      </c>
      <c r="AE3081" s="67">
        <f>VLOOKUP(V3081,'Branch Wise Work Timelines'!C:G,3,FALSE)+AA3081</f>
        <v>44890.416666666664</v>
      </c>
      <c r="AF3081" s="67">
        <f>IF(V3081="Bangalore",VLOOKUP(V3081,'Branch Wise Work Timelines'!C:G,4,FALSE)+AA3081+1,IF(V3081="Mumbai",VLOOKUP(V3081,'Branch Wise Work Timelines'!C:G,4,FALSE)+AA3081+1,VLOOKUP(V3081,'Branch Wise Work Timelines'!C:G,4,FALSE)+AA3081))</f>
        <v>44890.770833333336</v>
      </c>
      <c r="AG3081" s="67">
        <f>WORKDAY.INTL(AA3081,1,11)+VLOOKUP(V3081,'Branch Wise Work Timelines'!C:G,3,FALSE)</f>
        <v>44891.416666666664</v>
      </c>
      <c r="AH3081" s="69" t="str">
        <f t="shared" ca="1" si="585"/>
        <v>Out of TAT</v>
      </c>
      <c r="AI3081" s="69">
        <f t="shared" ca="1" si="586"/>
        <v>20409</v>
      </c>
      <c r="AJ3081" s="69" t="str">
        <f ca="1">IF(AI3081&lt;0,"0-12",IFERROR(VLOOKUP(AI3081,Breakup[],2,FALSE),"&gt;24"))</f>
        <v>&gt;24</v>
      </c>
      <c r="AK3081" s="69" t="str">
        <f>VLOOKUP(V3081,Master!B:D,3,FALSE)</f>
        <v>South</v>
      </c>
      <c r="AL3081" s="69" t="str">
        <f t="shared" si="587"/>
        <v>Chennai</v>
      </c>
    </row>
    <row r="3082" spans="1:38">
      <c r="A3082" s="13" t="s">
        <v>6485</v>
      </c>
      <c r="B3082" s="54">
        <v>44701.760110567098</v>
      </c>
      <c r="C3082" s="13" t="s">
        <v>435</v>
      </c>
      <c r="D3082" s="13">
        <v>1821</v>
      </c>
      <c r="E3082" s="13" t="s">
        <v>6486</v>
      </c>
      <c r="F3082" s="13" t="s">
        <v>33</v>
      </c>
      <c r="G3082" s="14">
        <v>1653051957578</v>
      </c>
      <c r="H3082" s="55">
        <v>2.6574074074074101E-2</v>
      </c>
      <c r="I3082" s="33">
        <v>44886.026574074102</v>
      </c>
      <c r="J3082" s="58">
        <v>44886</v>
      </c>
      <c r="K3082" s="13" t="s">
        <v>437</v>
      </c>
      <c r="L3082" s="13" t="s">
        <v>12</v>
      </c>
      <c r="M3082" s="13" t="s">
        <v>435</v>
      </c>
      <c r="N3082" s="13" t="s">
        <v>206</v>
      </c>
      <c r="O3082" s="33" t="s">
        <v>38</v>
      </c>
      <c r="P3082" s="58" t="s">
        <v>38</v>
      </c>
      <c r="Q3082" s="33" t="s">
        <v>207</v>
      </c>
      <c r="R3082" s="14" t="s">
        <v>38</v>
      </c>
      <c r="S3082" s="13" t="s">
        <v>208</v>
      </c>
      <c r="T3082" s="13" t="s">
        <v>209</v>
      </c>
      <c r="U3082" s="33">
        <f t="shared" ca="1" si="576"/>
        <v>45744.56914039352</v>
      </c>
      <c r="V3082" s="13" t="str">
        <f t="shared" si="577"/>
        <v>Ahmedabad</v>
      </c>
      <c r="W3082" s="13" t="str">
        <f t="shared" si="578"/>
        <v>RI</v>
      </c>
      <c r="X3082" s="13">
        <f t="shared" si="579"/>
        <v>0</v>
      </c>
      <c r="Y3082" s="13" t="str">
        <f>IFERROR(VLOOKUP(C3082,ReceivingTeam[],2,FALSE),"HelpDesk")</f>
        <v>HelpDesk</v>
      </c>
      <c r="Z3082" s="67">
        <f t="shared" si="580"/>
        <v>44887.562499999993</v>
      </c>
      <c r="AA3082" s="68">
        <f t="shared" si="581"/>
        <v>44886</v>
      </c>
      <c r="AB3082" s="69" t="b">
        <f t="shared" si="582"/>
        <v>1</v>
      </c>
      <c r="AC3082" s="70">
        <f t="shared" si="583"/>
        <v>0.5</v>
      </c>
      <c r="AD3082" s="67">
        <f t="shared" si="584"/>
        <v>44887.562499999993</v>
      </c>
      <c r="AE3082" s="67">
        <f>VLOOKUP(V3082,'Branch Wise Work Timelines'!C:G,3,FALSE)+AA3082</f>
        <v>44886.416666666664</v>
      </c>
      <c r="AF3082" s="67">
        <f>IF(V3082="Bangalore",VLOOKUP(V3082,'Branch Wise Work Timelines'!C:G,4,FALSE)+AA3082+1,IF(V3082="Mumbai",VLOOKUP(V3082,'Branch Wise Work Timelines'!C:G,4,FALSE)+AA3082+1,VLOOKUP(V3082,'Branch Wise Work Timelines'!C:G,4,FALSE)+AA3082))</f>
        <v>44886.770833333336</v>
      </c>
      <c r="AG3082" s="67">
        <f>WORKDAY.INTL(AA3082,1,11)+VLOOKUP(V3082,'Branch Wise Work Timelines'!C:G,3,FALSE)</f>
        <v>44887.416666666664</v>
      </c>
      <c r="AH3082" s="69" t="str">
        <f t="shared" ca="1" si="585"/>
        <v>Out of TAT</v>
      </c>
      <c r="AI3082" s="69">
        <f t="shared" ca="1" si="586"/>
        <v>20569</v>
      </c>
      <c r="AJ3082" s="69" t="str">
        <f ca="1">IF(AI3082&lt;0,"0-12",IFERROR(VLOOKUP(AI3082,Breakup[],2,FALSE),"&gt;24"))</f>
        <v>&gt;24</v>
      </c>
      <c r="AK3082" s="69" t="str">
        <f>VLOOKUP(V3082,Master!B:D,3,FALSE)</f>
        <v>North</v>
      </c>
      <c r="AL3082" s="69" t="str">
        <f t="shared" si="587"/>
        <v>Ahmedabad</v>
      </c>
    </row>
    <row r="3083" spans="1:38">
      <c r="A3083" s="13" t="s">
        <v>6487</v>
      </c>
      <c r="B3083" s="54">
        <v>44701.761836840298</v>
      </c>
      <c r="C3083" s="13" t="s">
        <v>435</v>
      </c>
      <c r="D3083" s="13">
        <v>1012</v>
      </c>
      <c r="E3083" s="13" t="s">
        <v>6488</v>
      </c>
      <c r="F3083" s="13" t="s">
        <v>33</v>
      </c>
      <c r="G3083" s="14">
        <v>1653051957578</v>
      </c>
      <c r="H3083" s="55">
        <v>0.58716435185185201</v>
      </c>
      <c r="I3083" s="33">
        <v>44891.587164351899</v>
      </c>
      <c r="J3083" s="58">
        <v>44891</v>
      </c>
      <c r="K3083" s="13" t="s">
        <v>437</v>
      </c>
      <c r="L3083" s="13" t="s">
        <v>12</v>
      </c>
      <c r="M3083" s="13" t="s">
        <v>435</v>
      </c>
      <c r="N3083" s="13" t="s">
        <v>206</v>
      </c>
      <c r="O3083" s="33">
        <v>44891.703009259298</v>
      </c>
      <c r="P3083" s="58">
        <v>44891</v>
      </c>
      <c r="Q3083" s="33" t="s">
        <v>237</v>
      </c>
      <c r="R3083" s="14">
        <v>1048</v>
      </c>
      <c r="S3083" s="13" t="s">
        <v>208</v>
      </c>
      <c r="T3083" s="13" t="s">
        <v>209</v>
      </c>
      <c r="U3083" s="33">
        <f t="shared" ca="1" si="576"/>
        <v>45744.56914039352</v>
      </c>
      <c r="V3083" s="13" t="str">
        <f t="shared" si="577"/>
        <v>Ahmedabad</v>
      </c>
      <c r="W3083" s="13" t="str">
        <f t="shared" si="578"/>
        <v>RI</v>
      </c>
      <c r="X3083" s="13">
        <f t="shared" si="579"/>
        <v>14</v>
      </c>
      <c r="Y3083" s="13" t="str">
        <f>IFERROR(VLOOKUP(C3083,ReceivingTeam[],2,FALSE),"HelpDesk")</f>
        <v>HelpDesk</v>
      </c>
      <c r="Z3083" s="67">
        <f t="shared" si="580"/>
        <v>44893.732997685227</v>
      </c>
      <c r="AA3083" s="68">
        <f t="shared" si="581"/>
        <v>44891</v>
      </c>
      <c r="AB3083" s="69" t="b">
        <f t="shared" si="582"/>
        <v>1</v>
      </c>
      <c r="AC3083" s="70">
        <f t="shared" si="583"/>
        <v>0.5</v>
      </c>
      <c r="AD3083" s="67">
        <f t="shared" si="584"/>
        <v>44893.732997685227</v>
      </c>
      <c r="AE3083" s="67">
        <f>VLOOKUP(V3083,'Branch Wise Work Timelines'!C:G,3,FALSE)+AA3083</f>
        <v>44891.416666666664</v>
      </c>
      <c r="AF3083" s="67">
        <f>IF(V3083="Bangalore",VLOOKUP(V3083,'Branch Wise Work Timelines'!C:G,4,FALSE)+AA3083+1,IF(V3083="Mumbai",VLOOKUP(V3083,'Branch Wise Work Timelines'!C:G,4,FALSE)+AA3083+1,VLOOKUP(V3083,'Branch Wise Work Timelines'!C:G,4,FALSE)+AA3083))</f>
        <v>44891.770833333336</v>
      </c>
      <c r="AG3083" s="67">
        <f>WORKDAY.INTL(AA3083,1,11)+VLOOKUP(V3083,'Branch Wise Work Timelines'!C:G,3,FALSE)</f>
        <v>44893.416666666664</v>
      </c>
      <c r="AH3083" s="69" t="str">
        <f t="shared" si="585"/>
        <v>Met</v>
      </c>
      <c r="AI3083" s="69">
        <f t="shared" ca="1" si="586"/>
        <v>20421</v>
      </c>
      <c r="AJ3083" s="69" t="str">
        <f ca="1">IF(AI3083&lt;0,"0-12",IFERROR(VLOOKUP(AI3083,Breakup[],2,FALSE),"&gt;24"))</f>
        <v>&gt;24</v>
      </c>
      <c r="AK3083" s="69" t="str">
        <f>VLOOKUP(V3083,Master!B:D,3,FALSE)</f>
        <v>North</v>
      </c>
      <c r="AL3083" s="69" t="str">
        <f t="shared" si="587"/>
        <v>Ahmedabad</v>
      </c>
    </row>
    <row r="3084" spans="1:38">
      <c r="A3084" s="13" t="s">
        <v>6489</v>
      </c>
      <c r="B3084" s="54">
        <v>44701.726888078701</v>
      </c>
      <c r="C3084" s="13" t="s">
        <v>133</v>
      </c>
      <c r="D3084" s="13">
        <v>1550</v>
      </c>
      <c r="E3084" s="13" t="s">
        <v>6490</v>
      </c>
      <c r="F3084" s="13" t="s">
        <v>33</v>
      </c>
      <c r="G3084" s="14">
        <v>1653048537212</v>
      </c>
      <c r="H3084" s="55">
        <v>0.54017361111111095</v>
      </c>
      <c r="I3084" s="33">
        <v>44885.540173611102</v>
      </c>
      <c r="J3084" s="58">
        <v>44885</v>
      </c>
      <c r="K3084" s="13" t="s">
        <v>257</v>
      </c>
      <c r="L3084" s="13" t="s">
        <v>72</v>
      </c>
      <c r="M3084" s="13" t="s">
        <v>286</v>
      </c>
      <c r="N3084" s="13" t="s">
        <v>206</v>
      </c>
      <c r="O3084" s="33" t="s">
        <v>38</v>
      </c>
      <c r="P3084" s="58" t="s">
        <v>38</v>
      </c>
      <c r="Q3084" s="33" t="s">
        <v>207</v>
      </c>
      <c r="R3084" s="14" t="s">
        <v>38</v>
      </c>
      <c r="S3084" s="13" t="s">
        <v>208</v>
      </c>
      <c r="T3084" s="13" t="s">
        <v>209</v>
      </c>
      <c r="U3084" s="33">
        <f t="shared" ca="1" si="576"/>
        <v>45744.56914039352</v>
      </c>
      <c r="V3084" s="13" t="str">
        <f t="shared" si="577"/>
        <v>Pune</v>
      </c>
      <c r="W3084" s="13" t="str">
        <f t="shared" si="578"/>
        <v>RI</v>
      </c>
      <c r="X3084" s="13">
        <f t="shared" si="579"/>
        <v>12</v>
      </c>
      <c r="Y3084" s="13" t="str">
        <f>IFERROR(VLOOKUP(C3084,ReceivingTeam[],2,FALSE),"HelpDesk")</f>
        <v>Branch office</v>
      </c>
      <c r="Z3084" s="67">
        <f t="shared" si="580"/>
        <v>44885.895833333336</v>
      </c>
      <c r="AA3084" s="68">
        <f t="shared" si="581"/>
        <v>44885</v>
      </c>
      <c r="AB3084" s="69" t="b">
        <f t="shared" si="582"/>
        <v>0</v>
      </c>
      <c r="AC3084" s="70">
        <f t="shared" si="583"/>
        <v>0.5</v>
      </c>
      <c r="AD3084" s="67">
        <f t="shared" si="584"/>
        <v>44885.895833333336</v>
      </c>
      <c r="AE3084" s="67">
        <f>VLOOKUP(V3084,'Branch Wise Work Timelines'!C:G,3,FALSE)+AA3084</f>
        <v>44885.395833333336</v>
      </c>
      <c r="AF3084" s="67">
        <f>IF(V3084="Bangalore",VLOOKUP(V3084,'Branch Wise Work Timelines'!C:G,4,FALSE)+AA3084+1,IF(V3084="Mumbai",VLOOKUP(V3084,'Branch Wise Work Timelines'!C:G,4,FALSE)+AA3084+1,VLOOKUP(V3084,'Branch Wise Work Timelines'!C:G,4,FALSE)+AA3084))</f>
        <v>44885.770833333336</v>
      </c>
      <c r="AG3084" s="67">
        <f>WORKDAY.INTL(AA3084,1,11)+VLOOKUP(V3084,'Branch Wise Work Timelines'!C:G,3,FALSE)</f>
        <v>44886.395833333336</v>
      </c>
      <c r="AH3084" s="69" t="str">
        <f t="shared" ca="1" si="585"/>
        <v>Out of TAT</v>
      </c>
      <c r="AI3084" s="69">
        <f t="shared" ca="1" si="586"/>
        <v>20609</v>
      </c>
      <c r="AJ3084" s="69" t="str">
        <f ca="1">IF(AI3084&lt;0,"0-12",IFERROR(VLOOKUP(AI3084,Breakup[],2,FALSE),"&gt;24"))</f>
        <v>&gt;24</v>
      </c>
      <c r="AK3084" s="69" t="str">
        <f>VLOOKUP(V3084,Master!B:D,3,FALSE)</f>
        <v>West</v>
      </c>
      <c r="AL3084" s="69" t="str">
        <f t="shared" si="587"/>
        <v>Pune</v>
      </c>
    </row>
    <row r="3085" spans="1:38">
      <c r="A3085" s="13" t="s">
        <v>6491</v>
      </c>
      <c r="B3085" s="54">
        <v>44700.492517013903</v>
      </c>
      <c r="C3085" s="13" t="s">
        <v>6492</v>
      </c>
      <c r="D3085" s="13">
        <v>504</v>
      </c>
      <c r="E3085" s="13" t="s">
        <v>6493</v>
      </c>
      <c r="F3085" s="13" t="s">
        <v>33</v>
      </c>
      <c r="G3085" s="14">
        <v>1653056662937</v>
      </c>
      <c r="H3085" s="55">
        <v>0.85188657407407398</v>
      </c>
      <c r="I3085" s="33">
        <v>44885.851886574099</v>
      </c>
      <c r="J3085" s="58">
        <v>44885</v>
      </c>
      <c r="K3085" s="13" t="s">
        <v>263</v>
      </c>
      <c r="L3085" s="13" t="s">
        <v>69</v>
      </c>
      <c r="M3085" s="13" t="s">
        <v>101</v>
      </c>
      <c r="N3085" s="13" t="s">
        <v>206</v>
      </c>
      <c r="O3085" s="33" t="s">
        <v>38</v>
      </c>
      <c r="P3085" s="58" t="s">
        <v>38</v>
      </c>
      <c r="Q3085" s="33" t="s">
        <v>207</v>
      </c>
      <c r="R3085" s="14" t="s">
        <v>38</v>
      </c>
      <c r="S3085" s="13" t="s">
        <v>208</v>
      </c>
      <c r="T3085" s="13" t="s">
        <v>209</v>
      </c>
      <c r="U3085" s="33">
        <f t="shared" ca="1" si="576"/>
        <v>45744.56914039352</v>
      </c>
      <c r="V3085" s="13" t="str">
        <f t="shared" si="577"/>
        <v>Mumbai</v>
      </c>
      <c r="W3085" s="13" t="str">
        <f t="shared" si="578"/>
        <v>RI</v>
      </c>
      <c r="X3085" s="13">
        <f t="shared" si="579"/>
        <v>20</v>
      </c>
      <c r="Y3085" s="13" t="str">
        <f>IFERROR(VLOOKUP(C3085,ReceivingTeam[],2,FALSE),"HelpDesk")</f>
        <v>HelpDesk</v>
      </c>
      <c r="Z3085" s="67">
        <f t="shared" si="580"/>
        <v>44885.916666666664</v>
      </c>
      <c r="AA3085" s="68">
        <f t="shared" si="581"/>
        <v>44885</v>
      </c>
      <c r="AB3085" s="69" t="b">
        <f t="shared" si="582"/>
        <v>0</v>
      </c>
      <c r="AC3085" s="70">
        <f t="shared" si="583"/>
        <v>0.5</v>
      </c>
      <c r="AD3085" s="67">
        <f t="shared" si="584"/>
        <v>44885.916666666664</v>
      </c>
      <c r="AE3085" s="67">
        <f>VLOOKUP(V3085,'Branch Wise Work Timelines'!C:G,3,FALSE)+AA3085</f>
        <v>44885.416666666664</v>
      </c>
      <c r="AF3085" s="67">
        <f>IF(V3085="Bangalore",VLOOKUP(V3085,'Branch Wise Work Timelines'!C:G,4,FALSE)+AA3085+1,IF(V3085="Mumbai",VLOOKUP(V3085,'Branch Wise Work Timelines'!C:G,4,FALSE)+AA3085+1,VLOOKUP(V3085,'Branch Wise Work Timelines'!C:G,4,FALSE)+AA3085))</f>
        <v>44886.25</v>
      </c>
      <c r="AG3085" s="67">
        <f>WORKDAY.INTL(AA3085,1,11)+VLOOKUP(V3085,'Branch Wise Work Timelines'!C:G,3,FALSE)</f>
        <v>44886.416666666664</v>
      </c>
      <c r="AH3085" s="69" t="str">
        <f t="shared" ca="1" si="585"/>
        <v>Out of TAT</v>
      </c>
      <c r="AI3085" s="69">
        <f t="shared" ca="1" si="586"/>
        <v>20608</v>
      </c>
      <c r="AJ3085" s="69" t="str">
        <f ca="1">IF(AI3085&lt;0,"0-12",IFERROR(VLOOKUP(AI3085,Breakup[],2,FALSE),"&gt;24"))</f>
        <v>&gt;24</v>
      </c>
      <c r="AK3085" s="69" t="str">
        <f>VLOOKUP(V3085,Master!B:D,3,FALSE)</f>
        <v>East</v>
      </c>
      <c r="AL3085" s="69" t="str">
        <f t="shared" si="587"/>
        <v>Mumbai</v>
      </c>
    </row>
    <row r="3086" spans="1:38">
      <c r="A3086" s="13" t="s">
        <v>6494</v>
      </c>
      <c r="B3086" s="54">
        <v>44701.814795451399</v>
      </c>
      <c r="C3086" s="13" t="s">
        <v>113</v>
      </c>
      <c r="D3086" s="13">
        <v>1984</v>
      </c>
      <c r="E3086" s="13" t="s">
        <v>6495</v>
      </c>
      <c r="F3086" s="13" t="s">
        <v>33</v>
      </c>
      <c r="G3086" s="14">
        <v>1653057688131</v>
      </c>
      <c r="H3086" s="55">
        <v>0.12674768518518501</v>
      </c>
      <c r="I3086" s="33">
        <v>44881.126747685201</v>
      </c>
      <c r="J3086" s="58">
        <v>44881</v>
      </c>
      <c r="K3086" s="13" t="s">
        <v>263</v>
      </c>
      <c r="L3086" s="13" t="s">
        <v>69</v>
      </c>
      <c r="M3086" s="13" t="s">
        <v>101</v>
      </c>
      <c r="N3086" s="13" t="s">
        <v>206</v>
      </c>
      <c r="O3086" s="33" t="s">
        <v>38</v>
      </c>
      <c r="P3086" s="58" t="s">
        <v>38</v>
      </c>
      <c r="Q3086" s="33" t="s">
        <v>207</v>
      </c>
      <c r="R3086" s="14" t="s">
        <v>38</v>
      </c>
      <c r="S3086" s="13" t="s">
        <v>208</v>
      </c>
      <c r="T3086" s="13" t="s">
        <v>209</v>
      </c>
      <c r="U3086" s="33">
        <f t="shared" ca="1" si="576"/>
        <v>45744.56914039352</v>
      </c>
      <c r="V3086" s="13" t="str">
        <f t="shared" si="577"/>
        <v>Mumbai</v>
      </c>
      <c r="W3086" s="13" t="str">
        <f t="shared" si="578"/>
        <v>RI</v>
      </c>
      <c r="X3086" s="13">
        <f t="shared" si="579"/>
        <v>3</v>
      </c>
      <c r="Y3086" s="13" t="str">
        <f>IFERROR(VLOOKUP(C3086,ReceivingTeam[],2,FALSE),"HelpDesk")</f>
        <v>Branch office</v>
      </c>
      <c r="Z3086" s="67">
        <f t="shared" si="580"/>
        <v>44881.916666666664</v>
      </c>
      <c r="AA3086" s="68">
        <f t="shared" si="581"/>
        <v>44881</v>
      </c>
      <c r="AB3086" s="69" t="b">
        <f t="shared" si="582"/>
        <v>1</v>
      </c>
      <c r="AC3086" s="70">
        <f t="shared" si="583"/>
        <v>0.5</v>
      </c>
      <c r="AD3086" s="67">
        <f t="shared" si="584"/>
        <v>44881.916666666664</v>
      </c>
      <c r="AE3086" s="67">
        <f>VLOOKUP(V3086,'Branch Wise Work Timelines'!C:G,3,FALSE)+AA3086</f>
        <v>44881.416666666664</v>
      </c>
      <c r="AF3086" s="67">
        <f>IF(V3086="Bangalore",VLOOKUP(V3086,'Branch Wise Work Timelines'!C:G,4,FALSE)+AA3086+1,IF(V3086="Mumbai",VLOOKUP(V3086,'Branch Wise Work Timelines'!C:G,4,FALSE)+AA3086+1,VLOOKUP(V3086,'Branch Wise Work Timelines'!C:G,4,FALSE)+AA3086))</f>
        <v>44882.25</v>
      </c>
      <c r="AG3086" s="67">
        <f>WORKDAY.INTL(AA3086,1,11)+VLOOKUP(V3086,'Branch Wise Work Timelines'!C:G,3,FALSE)</f>
        <v>44882.416666666664</v>
      </c>
      <c r="AH3086" s="69" t="str">
        <f t="shared" ca="1" si="585"/>
        <v>Out of TAT</v>
      </c>
      <c r="AI3086" s="69">
        <f t="shared" ca="1" si="586"/>
        <v>20704</v>
      </c>
      <c r="AJ3086" s="69" t="str">
        <f ca="1">IF(AI3086&lt;0,"0-12",IFERROR(VLOOKUP(AI3086,Breakup[],2,FALSE),"&gt;24"))</f>
        <v>&gt;24</v>
      </c>
      <c r="AK3086" s="69" t="str">
        <f>VLOOKUP(V3086,Master!B:D,3,FALSE)</f>
        <v>East</v>
      </c>
      <c r="AL3086" s="69" t="str">
        <f t="shared" si="587"/>
        <v>Mumbai</v>
      </c>
    </row>
    <row r="3087" spans="1:38">
      <c r="A3087" s="13" t="s">
        <v>6496</v>
      </c>
      <c r="B3087" s="54">
        <v>44701.460656249998</v>
      </c>
      <c r="C3087" s="13" t="s">
        <v>6447</v>
      </c>
      <c r="D3087" s="13">
        <v>1770</v>
      </c>
      <c r="E3087" s="13" t="s">
        <v>6497</v>
      </c>
      <c r="F3087" s="13" t="s">
        <v>33</v>
      </c>
      <c r="G3087" s="14">
        <v>1653057767259</v>
      </c>
      <c r="H3087" s="55">
        <v>0.59332175925925901</v>
      </c>
      <c r="I3087" s="33">
        <v>44881.593321759297</v>
      </c>
      <c r="J3087" s="58">
        <v>44881</v>
      </c>
      <c r="K3087" s="13" t="s">
        <v>452</v>
      </c>
      <c r="L3087" s="13" t="s">
        <v>36</v>
      </c>
      <c r="M3087" s="13" t="s">
        <v>6447</v>
      </c>
      <c r="N3087" s="13" t="s">
        <v>206</v>
      </c>
      <c r="O3087" s="33" t="s">
        <v>38</v>
      </c>
      <c r="P3087" s="58" t="s">
        <v>38</v>
      </c>
      <c r="Q3087" s="33" t="s">
        <v>207</v>
      </c>
      <c r="R3087" s="14" t="s">
        <v>38</v>
      </c>
      <c r="S3087" s="13" t="s">
        <v>216</v>
      </c>
      <c r="T3087" s="13" t="s">
        <v>278</v>
      </c>
      <c r="U3087" s="33">
        <f t="shared" ca="1" si="576"/>
        <v>45744.56914039352</v>
      </c>
      <c r="V3087" s="13" t="str">
        <f t="shared" si="577"/>
        <v>Chennai</v>
      </c>
      <c r="W3087" s="13" t="str">
        <f t="shared" si="578"/>
        <v>RI</v>
      </c>
      <c r="X3087" s="13">
        <f t="shared" si="579"/>
        <v>14</v>
      </c>
      <c r="Y3087" s="13" t="str">
        <f>IFERROR(VLOOKUP(C3087,ReceivingTeam[],2,FALSE),"HelpDesk")</f>
        <v>HelpDesk</v>
      </c>
      <c r="Z3087" s="67">
        <f t="shared" si="580"/>
        <v>44885.239155092626</v>
      </c>
      <c r="AA3087" s="68">
        <f t="shared" si="581"/>
        <v>44881</v>
      </c>
      <c r="AB3087" s="69" t="b">
        <f t="shared" si="582"/>
        <v>1</v>
      </c>
      <c r="AC3087" s="70">
        <f t="shared" si="583"/>
        <v>3</v>
      </c>
      <c r="AD3087" s="67">
        <f t="shared" si="584"/>
        <v>44885.239155092626</v>
      </c>
      <c r="AE3087" s="67">
        <f>VLOOKUP(V3087,'Branch Wise Work Timelines'!C:G,3,FALSE)+AA3087</f>
        <v>44881.416666666664</v>
      </c>
      <c r="AF3087" s="67">
        <f>IF(V3087="Bangalore",VLOOKUP(V3087,'Branch Wise Work Timelines'!C:G,4,FALSE)+AA3087+1,IF(V3087="Mumbai",VLOOKUP(V3087,'Branch Wise Work Timelines'!C:G,4,FALSE)+AA3087+1,VLOOKUP(V3087,'Branch Wise Work Timelines'!C:G,4,FALSE)+AA3087))</f>
        <v>44881.770833333336</v>
      </c>
      <c r="AG3087" s="67">
        <f>WORKDAY.INTL(AA3087,1,11)+VLOOKUP(V3087,'Branch Wise Work Timelines'!C:G,3,FALSE)</f>
        <v>44882.416666666664</v>
      </c>
      <c r="AH3087" s="69" t="str">
        <f t="shared" ca="1" si="585"/>
        <v>Out of TAT</v>
      </c>
      <c r="AI3087" s="69">
        <f t="shared" ca="1" si="586"/>
        <v>20624</v>
      </c>
      <c r="AJ3087" s="69" t="str">
        <f ca="1">IF(AI3087&lt;0,"0-12",IFERROR(VLOOKUP(AI3087,Breakup[],2,FALSE),"&gt;24"))</f>
        <v>&gt;24</v>
      </c>
      <c r="AK3087" s="69" t="str">
        <f>VLOOKUP(V3087,Master!B:D,3,FALSE)</f>
        <v>South</v>
      </c>
      <c r="AL3087" s="69" t="str">
        <f t="shared" si="587"/>
        <v>Chennai</v>
      </c>
    </row>
    <row r="3088" spans="1:38">
      <c r="A3088" s="13" t="s">
        <v>6498</v>
      </c>
      <c r="B3088" s="54">
        <v>44701.737411423601</v>
      </c>
      <c r="C3088" s="13" t="s">
        <v>450</v>
      </c>
      <c r="D3088" s="13">
        <v>599</v>
      </c>
      <c r="E3088" s="13" t="s">
        <v>6499</v>
      </c>
      <c r="F3088" s="13" t="s">
        <v>33</v>
      </c>
      <c r="G3088" s="14">
        <v>1653054191776</v>
      </c>
      <c r="H3088" s="55">
        <v>0.76524305555555605</v>
      </c>
      <c r="I3088" s="33">
        <v>44888.765243055597</v>
      </c>
      <c r="J3088" s="58">
        <v>44888</v>
      </c>
      <c r="K3088" s="13" t="s">
        <v>452</v>
      </c>
      <c r="L3088" s="13" t="s">
        <v>36</v>
      </c>
      <c r="M3088" s="13" t="s">
        <v>450</v>
      </c>
      <c r="N3088" s="13" t="s">
        <v>206</v>
      </c>
      <c r="O3088" s="33" t="s">
        <v>38</v>
      </c>
      <c r="P3088" s="58" t="s">
        <v>38</v>
      </c>
      <c r="Q3088" s="33" t="s">
        <v>207</v>
      </c>
      <c r="R3088" s="14" t="s">
        <v>38</v>
      </c>
      <c r="S3088" s="13" t="s">
        <v>216</v>
      </c>
      <c r="T3088" s="13" t="s">
        <v>217</v>
      </c>
      <c r="U3088" s="33">
        <f t="shared" ca="1" si="576"/>
        <v>45744.56914039352</v>
      </c>
      <c r="V3088" s="13" t="str">
        <f t="shared" si="577"/>
        <v>Chennai</v>
      </c>
      <c r="W3088" s="13" t="str">
        <f t="shared" si="578"/>
        <v>RI</v>
      </c>
      <c r="X3088" s="13">
        <f t="shared" si="579"/>
        <v>18</v>
      </c>
      <c r="Y3088" s="13" t="str">
        <f>IFERROR(VLOOKUP(C3088,ReceivingTeam[],2,FALSE),"HelpDesk")</f>
        <v>HelpDesk</v>
      </c>
      <c r="Z3088" s="67">
        <f t="shared" si="580"/>
        <v>44889.911076388926</v>
      </c>
      <c r="AA3088" s="68">
        <f t="shared" si="581"/>
        <v>44888</v>
      </c>
      <c r="AB3088" s="69" t="b">
        <f t="shared" si="582"/>
        <v>1</v>
      </c>
      <c r="AC3088" s="70">
        <f t="shared" si="583"/>
        <v>0.5</v>
      </c>
      <c r="AD3088" s="67">
        <f t="shared" si="584"/>
        <v>44889.911076388926</v>
      </c>
      <c r="AE3088" s="67">
        <f>VLOOKUP(V3088,'Branch Wise Work Timelines'!C:G,3,FALSE)+AA3088</f>
        <v>44888.416666666664</v>
      </c>
      <c r="AF3088" s="67">
        <f>IF(V3088="Bangalore",VLOOKUP(V3088,'Branch Wise Work Timelines'!C:G,4,FALSE)+AA3088+1,IF(V3088="Mumbai",VLOOKUP(V3088,'Branch Wise Work Timelines'!C:G,4,FALSE)+AA3088+1,VLOOKUP(V3088,'Branch Wise Work Timelines'!C:G,4,FALSE)+AA3088))</f>
        <v>44888.770833333336</v>
      </c>
      <c r="AG3088" s="67">
        <f>WORKDAY.INTL(AA3088,1,11)+VLOOKUP(V3088,'Branch Wise Work Timelines'!C:G,3,FALSE)</f>
        <v>44889.416666666664</v>
      </c>
      <c r="AH3088" s="69" t="str">
        <f t="shared" ca="1" si="585"/>
        <v>Out of TAT</v>
      </c>
      <c r="AI3088" s="69">
        <f t="shared" ca="1" si="586"/>
        <v>20512</v>
      </c>
      <c r="AJ3088" s="69" t="str">
        <f ca="1">IF(AI3088&lt;0,"0-12",IFERROR(VLOOKUP(AI3088,Breakup[],2,FALSE),"&gt;24"))</f>
        <v>&gt;24</v>
      </c>
      <c r="AK3088" s="69" t="str">
        <f>VLOOKUP(V3088,Master!B:D,3,FALSE)</f>
        <v>South</v>
      </c>
      <c r="AL3088" s="69" t="str">
        <f t="shared" si="587"/>
        <v>Chennai</v>
      </c>
    </row>
    <row r="3089" spans="1:38">
      <c r="A3089" s="13" t="s">
        <v>6500</v>
      </c>
      <c r="B3089" s="54">
        <v>44701.654810729196</v>
      </c>
      <c r="C3089" s="13" t="s">
        <v>497</v>
      </c>
      <c r="D3089" s="13">
        <v>1060</v>
      </c>
      <c r="E3089" s="13" t="s">
        <v>6501</v>
      </c>
      <c r="F3089" s="13" t="s">
        <v>33</v>
      </c>
      <c r="G3089" s="14">
        <v>1653047067096</v>
      </c>
      <c r="H3089" s="55">
        <v>0.66668981481481504</v>
      </c>
      <c r="I3089" s="33">
        <v>44888.666689814803</v>
      </c>
      <c r="J3089" s="58">
        <v>44888</v>
      </c>
      <c r="K3089" s="13" t="s">
        <v>452</v>
      </c>
      <c r="L3089" s="13" t="s">
        <v>36</v>
      </c>
      <c r="M3089" s="13" t="s">
        <v>497</v>
      </c>
      <c r="N3089" s="13" t="s">
        <v>206</v>
      </c>
      <c r="O3089" s="33" t="s">
        <v>38</v>
      </c>
      <c r="P3089" s="58" t="s">
        <v>38</v>
      </c>
      <c r="Q3089" s="33" t="s">
        <v>207</v>
      </c>
      <c r="R3089" s="14" t="s">
        <v>38</v>
      </c>
      <c r="S3089" s="13" t="s">
        <v>216</v>
      </c>
      <c r="T3089" s="13" t="s">
        <v>278</v>
      </c>
      <c r="U3089" s="33">
        <f t="shared" ca="1" si="576"/>
        <v>45744.56914039352</v>
      </c>
      <c r="V3089" s="13" t="str">
        <f t="shared" si="577"/>
        <v>Chennai</v>
      </c>
      <c r="W3089" s="13" t="str">
        <f t="shared" si="578"/>
        <v>RI</v>
      </c>
      <c r="X3089" s="13">
        <f t="shared" si="579"/>
        <v>16</v>
      </c>
      <c r="Y3089" s="13" t="str">
        <f>IFERROR(VLOOKUP(C3089,ReceivingTeam[],2,FALSE),"HelpDesk")</f>
        <v>HelpDesk</v>
      </c>
      <c r="Z3089" s="67">
        <f t="shared" si="580"/>
        <v>44892.312523148132</v>
      </c>
      <c r="AA3089" s="68">
        <f t="shared" si="581"/>
        <v>44888</v>
      </c>
      <c r="AB3089" s="69" t="b">
        <f t="shared" si="582"/>
        <v>1</v>
      </c>
      <c r="AC3089" s="70">
        <f t="shared" si="583"/>
        <v>3</v>
      </c>
      <c r="AD3089" s="67">
        <f t="shared" si="584"/>
        <v>44892.312523148132</v>
      </c>
      <c r="AE3089" s="67">
        <f>VLOOKUP(V3089,'Branch Wise Work Timelines'!C:G,3,FALSE)+AA3089</f>
        <v>44888.416666666664</v>
      </c>
      <c r="AF3089" s="67">
        <f>IF(V3089="Bangalore",VLOOKUP(V3089,'Branch Wise Work Timelines'!C:G,4,FALSE)+AA3089+1,IF(V3089="Mumbai",VLOOKUP(V3089,'Branch Wise Work Timelines'!C:G,4,FALSE)+AA3089+1,VLOOKUP(V3089,'Branch Wise Work Timelines'!C:G,4,FALSE)+AA3089))</f>
        <v>44888.770833333336</v>
      </c>
      <c r="AG3089" s="67">
        <f>WORKDAY.INTL(AA3089,1,11)+VLOOKUP(V3089,'Branch Wise Work Timelines'!C:G,3,FALSE)</f>
        <v>44889.416666666664</v>
      </c>
      <c r="AH3089" s="69" t="str">
        <f t="shared" ca="1" si="585"/>
        <v>Out of TAT</v>
      </c>
      <c r="AI3089" s="69">
        <f t="shared" ca="1" si="586"/>
        <v>20455</v>
      </c>
      <c r="AJ3089" s="69" t="str">
        <f ca="1">IF(AI3089&lt;0,"0-12",IFERROR(VLOOKUP(AI3089,Breakup[],2,FALSE),"&gt;24"))</f>
        <v>&gt;24</v>
      </c>
      <c r="AK3089" s="69" t="str">
        <f>VLOOKUP(V3089,Master!B:D,3,FALSE)</f>
        <v>South</v>
      </c>
      <c r="AL3089" s="69" t="str">
        <f t="shared" si="587"/>
        <v>Chennai</v>
      </c>
    </row>
    <row r="3090" spans="1:38">
      <c r="A3090" s="13" t="s">
        <v>6502</v>
      </c>
      <c r="B3090" s="54">
        <v>44701.724459027799</v>
      </c>
      <c r="C3090" s="13" t="s">
        <v>154</v>
      </c>
      <c r="D3090" s="13">
        <v>1979</v>
      </c>
      <c r="E3090" s="13" t="s">
        <v>6503</v>
      </c>
      <c r="F3090" s="13" t="s">
        <v>33</v>
      </c>
      <c r="G3090" s="14">
        <v>1653053396871</v>
      </c>
      <c r="H3090" s="55">
        <v>0.180532407407407</v>
      </c>
      <c r="I3090" s="33">
        <v>44890.180532407401</v>
      </c>
      <c r="J3090" s="58">
        <v>44890</v>
      </c>
      <c r="K3090" s="13" t="s">
        <v>452</v>
      </c>
      <c r="L3090" s="13" t="s">
        <v>36</v>
      </c>
      <c r="M3090" s="13" t="s">
        <v>154</v>
      </c>
      <c r="N3090" s="13" t="s">
        <v>206</v>
      </c>
      <c r="O3090" s="33" t="s">
        <v>38</v>
      </c>
      <c r="P3090" s="58" t="s">
        <v>38</v>
      </c>
      <c r="Q3090" s="33" t="s">
        <v>207</v>
      </c>
      <c r="R3090" s="14" t="s">
        <v>38</v>
      </c>
      <c r="S3090" s="13" t="s">
        <v>216</v>
      </c>
      <c r="T3090" s="13" t="s">
        <v>278</v>
      </c>
      <c r="U3090" s="33">
        <f t="shared" ca="1" si="576"/>
        <v>45744.56914039352</v>
      </c>
      <c r="V3090" s="13" t="str">
        <f t="shared" si="577"/>
        <v>Chennai</v>
      </c>
      <c r="W3090" s="13" t="str">
        <f t="shared" si="578"/>
        <v>RI</v>
      </c>
      <c r="X3090" s="13">
        <f t="shared" si="579"/>
        <v>4</v>
      </c>
      <c r="Y3090" s="13" t="str">
        <f>IFERROR(VLOOKUP(C3090,ReceivingTeam[],2,FALSE),"HelpDesk")</f>
        <v>Branch office</v>
      </c>
      <c r="Z3090" s="67">
        <f t="shared" si="580"/>
        <v>44894.062499999993</v>
      </c>
      <c r="AA3090" s="68">
        <f t="shared" si="581"/>
        <v>44890</v>
      </c>
      <c r="AB3090" s="69" t="b">
        <f t="shared" si="582"/>
        <v>1</v>
      </c>
      <c r="AC3090" s="70">
        <f t="shared" si="583"/>
        <v>3</v>
      </c>
      <c r="AD3090" s="67">
        <f t="shared" si="584"/>
        <v>44894.062499999993</v>
      </c>
      <c r="AE3090" s="67">
        <f>VLOOKUP(V3090,'Branch Wise Work Timelines'!C:G,3,FALSE)+AA3090</f>
        <v>44890.416666666664</v>
      </c>
      <c r="AF3090" s="67">
        <f>IF(V3090="Bangalore",VLOOKUP(V3090,'Branch Wise Work Timelines'!C:G,4,FALSE)+AA3090+1,IF(V3090="Mumbai",VLOOKUP(V3090,'Branch Wise Work Timelines'!C:G,4,FALSE)+AA3090+1,VLOOKUP(V3090,'Branch Wise Work Timelines'!C:G,4,FALSE)+AA3090))</f>
        <v>44890.770833333336</v>
      </c>
      <c r="AG3090" s="67">
        <f>WORKDAY.INTL(AA3090,1,11)+VLOOKUP(V3090,'Branch Wise Work Timelines'!C:G,3,FALSE)</f>
        <v>44891.416666666664</v>
      </c>
      <c r="AH3090" s="69" t="str">
        <f t="shared" ca="1" si="585"/>
        <v>Out of TAT</v>
      </c>
      <c r="AI3090" s="69">
        <f t="shared" ca="1" si="586"/>
        <v>20413</v>
      </c>
      <c r="AJ3090" s="69" t="str">
        <f ca="1">IF(AI3090&lt;0,"0-12",IFERROR(VLOOKUP(AI3090,Breakup[],2,FALSE),"&gt;24"))</f>
        <v>&gt;24</v>
      </c>
      <c r="AK3090" s="69" t="str">
        <f>VLOOKUP(V3090,Master!B:D,3,FALSE)</f>
        <v>South</v>
      </c>
      <c r="AL3090" s="69" t="str">
        <f t="shared" si="587"/>
        <v>Chennai</v>
      </c>
    </row>
    <row r="3091" spans="1:38">
      <c r="A3091" s="13" t="s">
        <v>6504</v>
      </c>
      <c r="B3091" s="54">
        <v>44701.745921840302</v>
      </c>
      <c r="C3091" s="13" t="s">
        <v>497</v>
      </c>
      <c r="D3091" s="13">
        <v>1546</v>
      </c>
      <c r="E3091" s="13" t="s">
        <v>6505</v>
      </c>
      <c r="F3091" s="13" t="s">
        <v>33</v>
      </c>
      <c r="G3091" s="14">
        <v>1653049643334</v>
      </c>
      <c r="H3091" s="55">
        <v>0.48305555555555602</v>
      </c>
      <c r="I3091" s="33">
        <v>44884.483055555596</v>
      </c>
      <c r="J3091" s="58">
        <v>44884</v>
      </c>
      <c r="K3091" s="13" t="s">
        <v>452</v>
      </c>
      <c r="L3091" s="13" t="s">
        <v>36</v>
      </c>
      <c r="M3091" s="13" t="s">
        <v>497</v>
      </c>
      <c r="N3091" s="13" t="s">
        <v>206</v>
      </c>
      <c r="O3091" s="33" t="s">
        <v>38</v>
      </c>
      <c r="P3091" s="58" t="s">
        <v>38</v>
      </c>
      <c r="Q3091" s="33" t="s">
        <v>207</v>
      </c>
      <c r="R3091" s="14" t="s">
        <v>38</v>
      </c>
      <c r="S3091" s="13" t="s">
        <v>216</v>
      </c>
      <c r="T3091" s="13" t="s">
        <v>278</v>
      </c>
      <c r="U3091" s="33">
        <f t="shared" ca="1" si="576"/>
        <v>45744.56914039352</v>
      </c>
      <c r="V3091" s="13" t="str">
        <f t="shared" si="577"/>
        <v>Chennai</v>
      </c>
      <c r="W3091" s="13" t="str">
        <f t="shared" si="578"/>
        <v>RI</v>
      </c>
      <c r="X3091" s="13">
        <f t="shared" si="579"/>
        <v>11</v>
      </c>
      <c r="Y3091" s="13" t="str">
        <f>IFERROR(VLOOKUP(C3091,ReceivingTeam[],2,FALSE),"HelpDesk")</f>
        <v>HelpDesk</v>
      </c>
      <c r="Z3091" s="67">
        <f t="shared" si="580"/>
        <v>44889.128888888925</v>
      </c>
      <c r="AA3091" s="68">
        <f t="shared" si="581"/>
        <v>44884</v>
      </c>
      <c r="AB3091" s="69" t="b">
        <f t="shared" si="582"/>
        <v>1</v>
      </c>
      <c r="AC3091" s="70">
        <f t="shared" si="583"/>
        <v>3</v>
      </c>
      <c r="AD3091" s="67">
        <f t="shared" si="584"/>
        <v>44889.128888888925</v>
      </c>
      <c r="AE3091" s="67">
        <f>VLOOKUP(V3091,'Branch Wise Work Timelines'!C:G,3,FALSE)+AA3091</f>
        <v>44884.416666666664</v>
      </c>
      <c r="AF3091" s="67">
        <f>IF(V3091="Bangalore",VLOOKUP(V3091,'Branch Wise Work Timelines'!C:G,4,FALSE)+AA3091+1,IF(V3091="Mumbai",VLOOKUP(V3091,'Branch Wise Work Timelines'!C:G,4,FALSE)+AA3091+1,VLOOKUP(V3091,'Branch Wise Work Timelines'!C:G,4,FALSE)+AA3091))</f>
        <v>44884.770833333336</v>
      </c>
      <c r="AG3091" s="67">
        <f>WORKDAY.INTL(AA3091,1,11)+VLOOKUP(V3091,'Branch Wise Work Timelines'!C:G,3,FALSE)</f>
        <v>44886.416666666664</v>
      </c>
      <c r="AH3091" s="69" t="str">
        <f t="shared" ca="1" si="585"/>
        <v>Out of TAT</v>
      </c>
      <c r="AI3091" s="69">
        <f t="shared" ca="1" si="586"/>
        <v>20531</v>
      </c>
      <c r="AJ3091" s="69" t="str">
        <f ca="1">IF(AI3091&lt;0,"0-12",IFERROR(VLOOKUP(AI3091,Breakup[],2,FALSE),"&gt;24"))</f>
        <v>&gt;24</v>
      </c>
      <c r="AK3091" s="69" t="str">
        <f>VLOOKUP(V3091,Master!B:D,3,FALSE)</f>
        <v>South</v>
      </c>
      <c r="AL3091" s="69" t="str">
        <f t="shared" si="587"/>
        <v>Chennai</v>
      </c>
    </row>
    <row r="3092" spans="1:38">
      <c r="A3092" s="13" t="s">
        <v>6506</v>
      </c>
      <c r="B3092" s="54">
        <v>44701.756002465299</v>
      </c>
      <c r="C3092" s="13" t="s">
        <v>6447</v>
      </c>
      <c r="D3092" s="13">
        <v>609</v>
      </c>
      <c r="E3092" s="13" t="s">
        <v>6507</v>
      </c>
      <c r="F3092" s="13" t="s">
        <v>33</v>
      </c>
      <c r="G3092" s="14">
        <v>1653057767259</v>
      </c>
      <c r="H3092" s="55">
        <v>0.29401620370370402</v>
      </c>
      <c r="I3092" s="33">
        <v>44884.294016203698</v>
      </c>
      <c r="J3092" s="58">
        <v>44884</v>
      </c>
      <c r="K3092" s="13" t="s">
        <v>452</v>
      </c>
      <c r="L3092" s="13" t="s">
        <v>36</v>
      </c>
      <c r="M3092" s="13" t="s">
        <v>6447</v>
      </c>
      <c r="N3092" s="13" t="s">
        <v>206</v>
      </c>
      <c r="O3092" s="33" t="s">
        <v>38</v>
      </c>
      <c r="P3092" s="58" t="s">
        <v>38</v>
      </c>
      <c r="Q3092" s="33" t="s">
        <v>207</v>
      </c>
      <c r="R3092" s="14" t="s">
        <v>38</v>
      </c>
      <c r="S3092" s="13" t="s">
        <v>216</v>
      </c>
      <c r="T3092" s="13" t="s">
        <v>278</v>
      </c>
      <c r="U3092" s="33">
        <f t="shared" ca="1" si="576"/>
        <v>45744.56914039352</v>
      </c>
      <c r="V3092" s="13" t="str">
        <f t="shared" si="577"/>
        <v>Chennai</v>
      </c>
      <c r="W3092" s="13" t="str">
        <f t="shared" si="578"/>
        <v>RI</v>
      </c>
      <c r="X3092" s="13">
        <f t="shared" si="579"/>
        <v>7</v>
      </c>
      <c r="Y3092" s="13" t="str">
        <f>IFERROR(VLOOKUP(C3092,ReceivingTeam[],2,FALSE),"HelpDesk")</f>
        <v>HelpDesk</v>
      </c>
      <c r="Z3092" s="67">
        <f t="shared" si="580"/>
        <v>44889.062499999993</v>
      </c>
      <c r="AA3092" s="68">
        <f t="shared" si="581"/>
        <v>44884</v>
      </c>
      <c r="AB3092" s="69" t="b">
        <f t="shared" si="582"/>
        <v>1</v>
      </c>
      <c r="AC3092" s="70">
        <f t="shared" si="583"/>
        <v>3</v>
      </c>
      <c r="AD3092" s="67">
        <f t="shared" si="584"/>
        <v>44889.062499999993</v>
      </c>
      <c r="AE3092" s="67">
        <f>VLOOKUP(V3092,'Branch Wise Work Timelines'!C:G,3,FALSE)+AA3092</f>
        <v>44884.416666666664</v>
      </c>
      <c r="AF3092" s="67">
        <f>IF(V3092="Bangalore",VLOOKUP(V3092,'Branch Wise Work Timelines'!C:G,4,FALSE)+AA3092+1,IF(V3092="Mumbai",VLOOKUP(V3092,'Branch Wise Work Timelines'!C:G,4,FALSE)+AA3092+1,VLOOKUP(V3092,'Branch Wise Work Timelines'!C:G,4,FALSE)+AA3092))</f>
        <v>44884.770833333336</v>
      </c>
      <c r="AG3092" s="67">
        <f>WORKDAY.INTL(AA3092,1,11)+VLOOKUP(V3092,'Branch Wise Work Timelines'!C:G,3,FALSE)</f>
        <v>44886.416666666664</v>
      </c>
      <c r="AH3092" s="69" t="str">
        <f t="shared" ca="1" si="585"/>
        <v>Out of TAT</v>
      </c>
      <c r="AI3092" s="69">
        <f t="shared" ca="1" si="586"/>
        <v>20533</v>
      </c>
      <c r="AJ3092" s="69" t="str">
        <f ca="1">IF(AI3092&lt;0,"0-12",IFERROR(VLOOKUP(AI3092,Breakup[],2,FALSE),"&gt;24"))</f>
        <v>&gt;24</v>
      </c>
      <c r="AK3092" s="69" t="str">
        <f>VLOOKUP(V3092,Master!B:D,3,FALSE)</f>
        <v>South</v>
      </c>
      <c r="AL3092" s="69" t="str">
        <f t="shared" si="587"/>
        <v>Chennai</v>
      </c>
    </row>
    <row r="3093" spans="1:38">
      <c r="A3093" s="13" t="s">
        <v>6508</v>
      </c>
      <c r="B3093" s="54">
        <v>44701.758050231503</v>
      </c>
      <c r="C3093" s="13" t="s">
        <v>6447</v>
      </c>
      <c r="D3093" s="13">
        <v>236</v>
      </c>
      <c r="E3093" s="13" t="s">
        <v>6509</v>
      </c>
      <c r="F3093" s="13" t="s">
        <v>33</v>
      </c>
      <c r="G3093" s="14">
        <v>1653057767259</v>
      </c>
      <c r="H3093" s="55">
        <v>0.39650462962963001</v>
      </c>
      <c r="I3093" s="33">
        <v>44885.3965046296</v>
      </c>
      <c r="J3093" s="58">
        <v>44885</v>
      </c>
      <c r="K3093" s="13" t="s">
        <v>452</v>
      </c>
      <c r="L3093" s="13" t="s">
        <v>36</v>
      </c>
      <c r="M3093" s="13" t="s">
        <v>6447</v>
      </c>
      <c r="N3093" s="13" t="s">
        <v>206</v>
      </c>
      <c r="O3093" s="33" t="s">
        <v>38</v>
      </c>
      <c r="P3093" s="58" t="s">
        <v>38</v>
      </c>
      <c r="Q3093" s="33" t="s">
        <v>207</v>
      </c>
      <c r="R3093" s="14" t="s">
        <v>38</v>
      </c>
      <c r="S3093" s="13" t="s">
        <v>216</v>
      </c>
      <c r="T3093" s="13" t="s">
        <v>278</v>
      </c>
      <c r="U3093" s="33">
        <f t="shared" ca="1" si="576"/>
        <v>45744.56914039352</v>
      </c>
      <c r="V3093" s="13" t="str">
        <f t="shared" si="577"/>
        <v>Chennai</v>
      </c>
      <c r="W3093" s="13" t="str">
        <f t="shared" si="578"/>
        <v>RI</v>
      </c>
      <c r="X3093" s="13">
        <f t="shared" si="579"/>
        <v>9</v>
      </c>
      <c r="Y3093" s="13" t="str">
        <f>IFERROR(VLOOKUP(C3093,ReceivingTeam[],2,FALSE),"HelpDesk")</f>
        <v>HelpDesk</v>
      </c>
      <c r="Z3093" s="67">
        <f t="shared" si="580"/>
        <v>44888.416666666664</v>
      </c>
      <c r="AA3093" s="68">
        <f t="shared" si="581"/>
        <v>44885</v>
      </c>
      <c r="AB3093" s="69" t="b">
        <f t="shared" si="582"/>
        <v>0</v>
      </c>
      <c r="AC3093" s="70">
        <f t="shared" si="583"/>
        <v>3</v>
      </c>
      <c r="AD3093" s="67">
        <f t="shared" si="584"/>
        <v>44888.416666666664</v>
      </c>
      <c r="AE3093" s="67">
        <f>VLOOKUP(V3093,'Branch Wise Work Timelines'!C:G,3,FALSE)+AA3093</f>
        <v>44885.416666666664</v>
      </c>
      <c r="AF3093" s="67">
        <f>IF(V3093="Bangalore",VLOOKUP(V3093,'Branch Wise Work Timelines'!C:G,4,FALSE)+AA3093+1,IF(V3093="Mumbai",VLOOKUP(V3093,'Branch Wise Work Timelines'!C:G,4,FALSE)+AA3093+1,VLOOKUP(V3093,'Branch Wise Work Timelines'!C:G,4,FALSE)+AA3093))</f>
        <v>44885.770833333336</v>
      </c>
      <c r="AG3093" s="67">
        <f>WORKDAY.INTL(AA3093,1,11)+VLOOKUP(V3093,'Branch Wise Work Timelines'!C:G,3,FALSE)</f>
        <v>44886.416666666664</v>
      </c>
      <c r="AH3093" s="69" t="str">
        <f t="shared" ca="1" si="585"/>
        <v>Out of TAT</v>
      </c>
      <c r="AI3093" s="69">
        <f t="shared" ca="1" si="586"/>
        <v>20548</v>
      </c>
      <c r="AJ3093" s="69" t="str">
        <f ca="1">IF(AI3093&lt;0,"0-12",IFERROR(VLOOKUP(AI3093,Breakup[],2,FALSE),"&gt;24"))</f>
        <v>&gt;24</v>
      </c>
      <c r="AK3093" s="69" t="str">
        <f>VLOOKUP(V3093,Master!B:D,3,FALSE)</f>
        <v>South</v>
      </c>
      <c r="AL3093" s="69" t="str">
        <f t="shared" si="587"/>
        <v>Chennai</v>
      </c>
    </row>
    <row r="3094" spans="1:38">
      <c r="A3094" s="13" t="s">
        <v>6510</v>
      </c>
      <c r="B3094" s="54">
        <v>44701.780925694402</v>
      </c>
      <c r="C3094" s="13" t="s">
        <v>450</v>
      </c>
      <c r="D3094" s="13">
        <v>1721</v>
      </c>
      <c r="E3094" s="13" t="s">
        <v>6511</v>
      </c>
      <c r="F3094" s="13" t="s">
        <v>33</v>
      </c>
      <c r="G3094" s="14">
        <v>1653054191776</v>
      </c>
      <c r="H3094" s="55">
        <v>0.225138888888889</v>
      </c>
      <c r="I3094" s="33">
        <v>44887.225138888898</v>
      </c>
      <c r="J3094" s="58">
        <v>44887</v>
      </c>
      <c r="K3094" s="13" t="s">
        <v>452</v>
      </c>
      <c r="L3094" s="13" t="s">
        <v>36</v>
      </c>
      <c r="M3094" s="13" t="s">
        <v>450</v>
      </c>
      <c r="N3094" s="13" t="s">
        <v>206</v>
      </c>
      <c r="O3094" s="33" t="s">
        <v>38</v>
      </c>
      <c r="P3094" s="58" t="s">
        <v>38</v>
      </c>
      <c r="Q3094" s="33" t="s">
        <v>207</v>
      </c>
      <c r="R3094" s="14" t="s">
        <v>38</v>
      </c>
      <c r="S3094" s="13" t="s">
        <v>216</v>
      </c>
      <c r="T3094" s="13" t="s">
        <v>217</v>
      </c>
      <c r="U3094" s="33">
        <f t="shared" ca="1" si="576"/>
        <v>45744.56914039352</v>
      </c>
      <c r="V3094" s="13" t="str">
        <f t="shared" si="577"/>
        <v>Chennai</v>
      </c>
      <c r="W3094" s="13" t="str">
        <f t="shared" si="578"/>
        <v>RI</v>
      </c>
      <c r="X3094" s="13">
        <f t="shared" si="579"/>
        <v>5</v>
      </c>
      <c r="Y3094" s="13" t="str">
        <f>IFERROR(VLOOKUP(C3094,ReceivingTeam[],2,FALSE),"HelpDesk")</f>
        <v>HelpDesk</v>
      </c>
      <c r="Z3094" s="67">
        <f t="shared" si="580"/>
        <v>44888.562499999993</v>
      </c>
      <c r="AA3094" s="68">
        <f t="shared" si="581"/>
        <v>44887</v>
      </c>
      <c r="AB3094" s="69" t="b">
        <f t="shared" si="582"/>
        <v>1</v>
      </c>
      <c r="AC3094" s="70">
        <f t="shared" si="583"/>
        <v>0.5</v>
      </c>
      <c r="AD3094" s="67">
        <f t="shared" si="584"/>
        <v>44888.562499999993</v>
      </c>
      <c r="AE3094" s="67">
        <f>VLOOKUP(V3094,'Branch Wise Work Timelines'!C:G,3,FALSE)+AA3094</f>
        <v>44887.416666666664</v>
      </c>
      <c r="AF3094" s="67">
        <f>IF(V3094="Bangalore",VLOOKUP(V3094,'Branch Wise Work Timelines'!C:G,4,FALSE)+AA3094+1,IF(V3094="Mumbai",VLOOKUP(V3094,'Branch Wise Work Timelines'!C:G,4,FALSE)+AA3094+1,VLOOKUP(V3094,'Branch Wise Work Timelines'!C:G,4,FALSE)+AA3094))</f>
        <v>44887.770833333336</v>
      </c>
      <c r="AG3094" s="67">
        <f>WORKDAY.INTL(AA3094,1,11)+VLOOKUP(V3094,'Branch Wise Work Timelines'!C:G,3,FALSE)</f>
        <v>44888.416666666664</v>
      </c>
      <c r="AH3094" s="69" t="str">
        <f t="shared" ca="1" si="585"/>
        <v>Out of TAT</v>
      </c>
      <c r="AI3094" s="69">
        <f t="shared" ca="1" si="586"/>
        <v>20545</v>
      </c>
      <c r="AJ3094" s="69" t="str">
        <f ca="1">IF(AI3094&lt;0,"0-12",IFERROR(VLOOKUP(AI3094,Breakup[],2,FALSE),"&gt;24"))</f>
        <v>&gt;24</v>
      </c>
      <c r="AK3094" s="69" t="str">
        <f>VLOOKUP(V3094,Master!B:D,3,FALSE)</f>
        <v>South</v>
      </c>
      <c r="AL3094" s="69" t="str">
        <f t="shared" si="587"/>
        <v>Chennai</v>
      </c>
    </row>
    <row r="3095" spans="1:38">
      <c r="A3095" s="13" t="s">
        <v>6512</v>
      </c>
      <c r="B3095" s="54">
        <v>44701.747234722199</v>
      </c>
      <c r="C3095" s="13" t="s">
        <v>450</v>
      </c>
      <c r="D3095" s="13">
        <v>1348</v>
      </c>
      <c r="E3095" s="13" t="s">
        <v>6513</v>
      </c>
      <c r="F3095" s="13" t="s">
        <v>33</v>
      </c>
      <c r="G3095" s="14">
        <v>1653054191776</v>
      </c>
      <c r="H3095" s="55">
        <v>0.75912037037036995</v>
      </c>
      <c r="I3095" s="33">
        <v>44884.7591203704</v>
      </c>
      <c r="J3095" s="58">
        <v>44884</v>
      </c>
      <c r="K3095" s="13" t="s">
        <v>452</v>
      </c>
      <c r="L3095" s="13" t="s">
        <v>36</v>
      </c>
      <c r="M3095" s="13" t="s">
        <v>450</v>
      </c>
      <c r="N3095" s="13" t="s">
        <v>206</v>
      </c>
      <c r="O3095" s="33" t="s">
        <v>38</v>
      </c>
      <c r="P3095" s="58" t="s">
        <v>38</v>
      </c>
      <c r="Q3095" s="33" t="s">
        <v>207</v>
      </c>
      <c r="R3095" s="14" t="s">
        <v>38</v>
      </c>
      <c r="S3095" s="13" t="s">
        <v>216</v>
      </c>
      <c r="T3095" s="13" t="s">
        <v>217</v>
      </c>
      <c r="U3095" s="33">
        <f t="shared" ca="1" si="576"/>
        <v>45744.56914039352</v>
      </c>
      <c r="V3095" s="13" t="str">
        <f t="shared" si="577"/>
        <v>Chennai</v>
      </c>
      <c r="W3095" s="13" t="str">
        <f t="shared" si="578"/>
        <v>RI</v>
      </c>
      <c r="X3095" s="13">
        <f t="shared" si="579"/>
        <v>18</v>
      </c>
      <c r="Y3095" s="13" t="str">
        <f>IFERROR(VLOOKUP(C3095,ReceivingTeam[],2,FALSE),"HelpDesk")</f>
        <v>HelpDesk</v>
      </c>
      <c r="Z3095" s="67">
        <f t="shared" si="580"/>
        <v>44886.904953703728</v>
      </c>
      <c r="AA3095" s="68">
        <f t="shared" si="581"/>
        <v>44884</v>
      </c>
      <c r="AB3095" s="69" t="b">
        <f t="shared" si="582"/>
        <v>1</v>
      </c>
      <c r="AC3095" s="70">
        <f t="shared" si="583"/>
        <v>0.5</v>
      </c>
      <c r="AD3095" s="67">
        <f t="shared" si="584"/>
        <v>44886.904953703728</v>
      </c>
      <c r="AE3095" s="67">
        <f>VLOOKUP(V3095,'Branch Wise Work Timelines'!C:G,3,FALSE)+AA3095</f>
        <v>44884.416666666664</v>
      </c>
      <c r="AF3095" s="67">
        <f>IF(V3095="Bangalore",VLOOKUP(V3095,'Branch Wise Work Timelines'!C:G,4,FALSE)+AA3095+1,IF(V3095="Mumbai",VLOOKUP(V3095,'Branch Wise Work Timelines'!C:G,4,FALSE)+AA3095+1,VLOOKUP(V3095,'Branch Wise Work Timelines'!C:G,4,FALSE)+AA3095))</f>
        <v>44884.770833333336</v>
      </c>
      <c r="AG3095" s="67">
        <f>WORKDAY.INTL(AA3095,1,11)+VLOOKUP(V3095,'Branch Wise Work Timelines'!C:G,3,FALSE)</f>
        <v>44886.416666666664</v>
      </c>
      <c r="AH3095" s="69" t="str">
        <f t="shared" ca="1" si="585"/>
        <v>Out of TAT</v>
      </c>
      <c r="AI3095" s="69">
        <f t="shared" ca="1" si="586"/>
        <v>20584</v>
      </c>
      <c r="AJ3095" s="69" t="str">
        <f ca="1">IF(AI3095&lt;0,"0-12",IFERROR(VLOOKUP(AI3095,Breakup[],2,FALSE),"&gt;24"))</f>
        <v>&gt;24</v>
      </c>
      <c r="AK3095" s="69" t="str">
        <f>VLOOKUP(V3095,Master!B:D,3,FALSE)</f>
        <v>South</v>
      </c>
      <c r="AL3095" s="69" t="str">
        <f t="shared" si="587"/>
        <v>Chennai</v>
      </c>
    </row>
    <row r="3096" spans="1:38">
      <c r="A3096" s="13" t="s">
        <v>6514</v>
      </c>
      <c r="B3096" s="54">
        <v>44701.700197997699</v>
      </c>
      <c r="C3096" s="13" t="s">
        <v>497</v>
      </c>
      <c r="D3096" s="13">
        <v>913</v>
      </c>
      <c r="E3096" s="13" t="s">
        <v>6515</v>
      </c>
      <c r="F3096" s="13" t="s">
        <v>33</v>
      </c>
      <c r="G3096" s="14">
        <v>1653047067096</v>
      </c>
      <c r="H3096" s="55">
        <v>0.39152777777777797</v>
      </c>
      <c r="I3096" s="33">
        <v>44887.3915277778</v>
      </c>
      <c r="J3096" s="58">
        <v>44887</v>
      </c>
      <c r="K3096" s="13" t="s">
        <v>452</v>
      </c>
      <c r="L3096" s="13" t="s">
        <v>36</v>
      </c>
      <c r="M3096" s="13" t="s">
        <v>497</v>
      </c>
      <c r="N3096" s="13" t="s">
        <v>206</v>
      </c>
      <c r="O3096" s="33" t="s">
        <v>38</v>
      </c>
      <c r="P3096" s="58" t="s">
        <v>38</v>
      </c>
      <c r="Q3096" s="33" t="s">
        <v>207</v>
      </c>
      <c r="R3096" s="14" t="s">
        <v>38</v>
      </c>
      <c r="S3096" s="13" t="s">
        <v>216</v>
      </c>
      <c r="T3096" s="13" t="s">
        <v>278</v>
      </c>
      <c r="U3096" s="33">
        <f t="shared" ca="1" si="576"/>
        <v>45744.56914039352</v>
      </c>
      <c r="V3096" s="13" t="str">
        <f t="shared" si="577"/>
        <v>Chennai</v>
      </c>
      <c r="W3096" s="13" t="str">
        <f t="shared" si="578"/>
        <v>RI</v>
      </c>
      <c r="X3096" s="13">
        <f t="shared" si="579"/>
        <v>9</v>
      </c>
      <c r="Y3096" s="13" t="str">
        <f>IFERROR(VLOOKUP(C3096,ReceivingTeam[],2,FALSE),"HelpDesk")</f>
        <v>HelpDesk</v>
      </c>
      <c r="Z3096" s="67">
        <f t="shared" si="580"/>
        <v>44891.062499999993</v>
      </c>
      <c r="AA3096" s="68">
        <f t="shared" si="581"/>
        <v>44887</v>
      </c>
      <c r="AB3096" s="69" t="b">
        <f t="shared" si="582"/>
        <v>1</v>
      </c>
      <c r="AC3096" s="70">
        <f t="shared" si="583"/>
        <v>3</v>
      </c>
      <c r="AD3096" s="67">
        <f t="shared" si="584"/>
        <v>44891.062499999993</v>
      </c>
      <c r="AE3096" s="67">
        <f>VLOOKUP(V3096,'Branch Wise Work Timelines'!C:G,3,FALSE)+AA3096</f>
        <v>44887.416666666664</v>
      </c>
      <c r="AF3096" s="67">
        <f>IF(V3096="Bangalore",VLOOKUP(V3096,'Branch Wise Work Timelines'!C:G,4,FALSE)+AA3096+1,IF(V3096="Mumbai",VLOOKUP(V3096,'Branch Wise Work Timelines'!C:G,4,FALSE)+AA3096+1,VLOOKUP(V3096,'Branch Wise Work Timelines'!C:G,4,FALSE)+AA3096))</f>
        <v>44887.770833333336</v>
      </c>
      <c r="AG3096" s="67">
        <f>WORKDAY.INTL(AA3096,1,11)+VLOOKUP(V3096,'Branch Wise Work Timelines'!C:G,3,FALSE)</f>
        <v>44888.416666666664</v>
      </c>
      <c r="AH3096" s="69" t="str">
        <f t="shared" ca="1" si="585"/>
        <v>Out of TAT</v>
      </c>
      <c r="AI3096" s="69">
        <f t="shared" ca="1" si="586"/>
        <v>20485</v>
      </c>
      <c r="AJ3096" s="69" t="str">
        <f ca="1">IF(AI3096&lt;0,"0-12",IFERROR(VLOOKUP(AI3096,Breakup[],2,FALSE),"&gt;24"))</f>
        <v>&gt;24</v>
      </c>
      <c r="AK3096" s="69" t="str">
        <f>VLOOKUP(V3096,Master!B:D,3,FALSE)</f>
        <v>South</v>
      </c>
      <c r="AL3096" s="69" t="str">
        <f t="shared" si="587"/>
        <v>Chennai</v>
      </c>
    </row>
    <row r="3097" spans="1:38">
      <c r="A3097" s="13" t="s">
        <v>6516</v>
      </c>
      <c r="B3097" s="54">
        <v>44701.706363391197</v>
      </c>
      <c r="C3097" s="13" t="s">
        <v>497</v>
      </c>
      <c r="D3097" s="13">
        <v>899</v>
      </c>
      <c r="E3097" s="13" t="s">
        <v>6517</v>
      </c>
      <c r="F3097" s="13" t="s">
        <v>33</v>
      </c>
      <c r="G3097" s="14">
        <v>1653046813858</v>
      </c>
      <c r="H3097" s="55">
        <v>0.204722222222222</v>
      </c>
      <c r="I3097" s="33">
        <v>44882.204722222203</v>
      </c>
      <c r="J3097" s="58">
        <v>44882</v>
      </c>
      <c r="K3097" s="13" t="s">
        <v>452</v>
      </c>
      <c r="L3097" s="13" t="s">
        <v>36</v>
      </c>
      <c r="M3097" s="13" t="s">
        <v>497</v>
      </c>
      <c r="N3097" s="13" t="s">
        <v>206</v>
      </c>
      <c r="O3097" s="33" t="s">
        <v>38</v>
      </c>
      <c r="P3097" s="58" t="s">
        <v>38</v>
      </c>
      <c r="Q3097" s="33" t="s">
        <v>207</v>
      </c>
      <c r="R3097" s="14" t="s">
        <v>38</v>
      </c>
      <c r="S3097" s="13" t="s">
        <v>216</v>
      </c>
      <c r="T3097" s="13" t="s">
        <v>217</v>
      </c>
      <c r="U3097" s="33">
        <f t="shared" ca="1" si="576"/>
        <v>45744.56914039352</v>
      </c>
      <c r="V3097" s="13" t="str">
        <f t="shared" si="577"/>
        <v>Chennai</v>
      </c>
      <c r="W3097" s="13" t="str">
        <f t="shared" si="578"/>
        <v>RI</v>
      </c>
      <c r="X3097" s="13">
        <f t="shared" si="579"/>
        <v>4</v>
      </c>
      <c r="Y3097" s="13" t="str">
        <f>IFERROR(VLOOKUP(C3097,ReceivingTeam[],2,FALSE),"HelpDesk")</f>
        <v>HelpDesk</v>
      </c>
      <c r="Z3097" s="67">
        <f t="shared" si="580"/>
        <v>44883.562499999993</v>
      </c>
      <c r="AA3097" s="68">
        <f t="shared" si="581"/>
        <v>44882</v>
      </c>
      <c r="AB3097" s="69" t="b">
        <f t="shared" si="582"/>
        <v>1</v>
      </c>
      <c r="AC3097" s="70">
        <f t="shared" si="583"/>
        <v>0.5</v>
      </c>
      <c r="AD3097" s="67">
        <f t="shared" si="584"/>
        <v>44883.562499999993</v>
      </c>
      <c r="AE3097" s="67">
        <f>VLOOKUP(V3097,'Branch Wise Work Timelines'!C:G,3,FALSE)+AA3097</f>
        <v>44882.416666666664</v>
      </c>
      <c r="AF3097" s="67">
        <f>IF(V3097="Bangalore",VLOOKUP(V3097,'Branch Wise Work Timelines'!C:G,4,FALSE)+AA3097+1,IF(V3097="Mumbai",VLOOKUP(V3097,'Branch Wise Work Timelines'!C:G,4,FALSE)+AA3097+1,VLOOKUP(V3097,'Branch Wise Work Timelines'!C:G,4,FALSE)+AA3097))</f>
        <v>44882.770833333336</v>
      </c>
      <c r="AG3097" s="67">
        <f>WORKDAY.INTL(AA3097,1,11)+VLOOKUP(V3097,'Branch Wise Work Timelines'!C:G,3,FALSE)</f>
        <v>44883.416666666664</v>
      </c>
      <c r="AH3097" s="69" t="str">
        <f t="shared" ca="1" si="585"/>
        <v>Out of TAT</v>
      </c>
      <c r="AI3097" s="69">
        <f t="shared" ca="1" si="586"/>
        <v>20665</v>
      </c>
      <c r="AJ3097" s="69" t="str">
        <f ca="1">IF(AI3097&lt;0,"0-12",IFERROR(VLOOKUP(AI3097,Breakup[],2,FALSE),"&gt;24"))</f>
        <v>&gt;24</v>
      </c>
      <c r="AK3097" s="69" t="str">
        <f>VLOOKUP(V3097,Master!B:D,3,FALSE)</f>
        <v>South</v>
      </c>
      <c r="AL3097" s="69" t="str">
        <f t="shared" si="587"/>
        <v>Chennai</v>
      </c>
    </row>
    <row r="3098" spans="1:38">
      <c r="A3098" s="13" t="s">
        <v>6518</v>
      </c>
      <c r="B3098" s="54">
        <v>44701.676886840301</v>
      </c>
      <c r="C3098" s="13" t="s">
        <v>1345</v>
      </c>
      <c r="D3098" s="13">
        <v>144</v>
      </c>
      <c r="E3098" s="13" t="s">
        <v>6519</v>
      </c>
      <c r="F3098" s="13" t="s">
        <v>15</v>
      </c>
      <c r="G3098" s="14">
        <v>1653051574035</v>
      </c>
      <c r="H3098" s="55">
        <v>0.44570601851851799</v>
      </c>
      <c r="I3098" s="33">
        <v>44884.445706018501</v>
      </c>
      <c r="J3098" s="58">
        <v>44884</v>
      </c>
      <c r="K3098" s="13" t="s">
        <v>213</v>
      </c>
      <c r="L3098" s="13" t="s">
        <v>30</v>
      </c>
      <c r="M3098" s="13" t="s">
        <v>75</v>
      </c>
      <c r="N3098" s="13" t="s">
        <v>206</v>
      </c>
      <c r="O3098" s="33" t="s">
        <v>38</v>
      </c>
      <c r="P3098" s="58" t="s">
        <v>38</v>
      </c>
      <c r="Q3098" s="33" t="s">
        <v>207</v>
      </c>
      <c r="R3098" s="14" t="s">
        <v>38</v>
      </c>
      <c r="S3098" s="13" t="s">
        <v>208</v>
      </c>
      <c r="T3098" s="13" t="s">
        <v>209</v>
      </c>
      <c r="U3098" s="33">
        <f t="shared" ca="1" si="576"/>
        <v>45744.56914039352</v>
      </c>
      <c r="V3098" s="13" t="str">
        <f t="shared" si="577"/>
        <v>Bangalore</v>
      </c>
      <c r="W3098" s="13" t="str">
        <f t="shared" si="578"/>
        <v>CLS</v>
      </c>
      <c r="X3098" s="13">
        <f t="shared" si="579"/>
        <v>10</v>
      </c>
      <c r="Y3098" s="13" t="str">
        <f>IFERROR(VLOOKUP(C3098,ReceivingTeam[],2,FALSE),"HelpDesk")</f>
        <v>HelpDesk</v>
      </c>
      <c r="Z3098" s="67">
        <f t="shared" si="580"/>
        <v>44884.945706018501</v>
      </c>
      <c r="AA3098" s="68">
        <f t="shared" si="581"/>
        <v>44884</v>
      </c>
      <c r="AB3098" s="69" t="b">
        <f t="shared" si="582"/>
        <v>1</v>
      </c>
      <c r="AC3098" s="70">
        <f t="shared" si="583"/>
        <v>0.5</v>
      </c>
      <c r="AD3098" s="67">
        <f t="shared" si="584"/>
        <v>44884.945706018501</v>
      </c>
      <c r="AE3098" s="67">
        <f>VLOOKUP(V3098,'Branch Wise Work Timelines'!C:G,3,FALSE)+AA3098</f>
        <v>44884.416666666664</v>
      </c>
      <c r="AF3098" s="67">
        <f>IF(V3098="Bangalore",VLOOKUP(V3098,'Branch Wise Work Timelines'!C:G,4,FALSE)+AA3098+1,IF(V3098="Mumbai",VLOOKUP(V3098,'Branch Wise Work Timelines'!C:G,4,FALSE)+AA3098+1,VLOOKUP(V3098,'Branch Wise Work Timelines'!C:G,4,FALSE)+AA3098))</f>
        <v>44885.104166666664</v>
      </c>
      <c r="AG3098" s="67">
        <f>WORKDAY.INTL(AA3098,1,11)+VLOOKUP(V3098,'Branch Wise Work Timelines'!C:G,3,FALSE)</f>
        <v>44886.416666666664</v>
      </c>
      <c r="AH3098" s="69" t="str">
        <f t="shared" ca="1" si="585"/>
        <v>Out of TAT</v>
      </c>
      <c r="AI3098" s="69">
        <f t="shared" ca="1" si="586"/>
        <v>20631</v>
      </c>
      <c r="AJ3098" s="69" t="str">
        <f ca="1">IF(AI3098&lt;0,"0-12",IFERROR(VLOOKUP(AI3098,Breakup[],2,FALSE),"&gt;24"))</f>
        <v>&gt;24</v>
      </c>
      <c r="AK3098" s="69" t="str">
        <f>VLOOKUP(V3098,Master!B:D,3,FALSE)</f>
        <v>South</v>
      </c>
      <c r="AL3098" s="69" t="str">
        <f t="shared" si="587"/>
        <v>Bangalore-CLS</v>
      </c>
    </row>
    <row r="3099" spans="1:38">
      <c r="A3099" s="13" t="s">
        <v>6520</v>
      </c>
      <c r="B3099" s="54">
        <v>44701.733688310203</v>
      </c>
      <c r="C3099" s="13" t="s">
        <v>2252</v>
      </c>
      <c r="D3099" s="13">
        <v>824</v>
      </c>
      <c r="E3099" s="13" t="s">
        <v>6521</v>
      </c>
      <c r="F3099" s="13" t="s">
        <v>15</v>
      </c>
      <c r="G3099" s="14">
        <v>1653051574035</v>
      </c>
      <c r="H3099" s="55">
        <v>0.74037037037037001</v>
      </c>
      <c r="I3099" s="33">
        <v>44881.740370370397</v>
      </c>
      <c r="J3099" s="58">
        <v>44881</v>
      </c>
      <c r="K3099" s="13" t="s">
        <v>213</v>
      </c>
      <c r="L3099" s="13" t="s">
        <v>30</v>
      </c>
      <c r="M3099" s="13" t="s">
        <v>75</v>
      </c>
      <c r="N3099" s="13" t="s">
        <v>206</v>
      </c>
      <c r="O3099" s="33" t="s">
        <v>38</v>
      </c>
      <c r="P3099" s="58" t="s">
        <v>38</v>
      </c>
      <c r="Q3099" s="33" t="s">
        <v>207</v>
      </c>
      <c r="R3099" s="14" t="s">
        <v>38</v>
      </c>
      <c r="S3099" s="13" t="s">
        <v>208</v>
      </c>
      <c r="T3099" s="13" t="s">
        <v>209</v>
      </c>
      <c r="U3099" s="33">
        <f t="shared" ca="1" si="576"/>
        <v>45744.56914039352</v>
      </c>
      <c r="V3099" s="13" t="str">
        <f t="shared" si="577"/>
        <v>Bangalore</v>
      </c>
      <c r="W3099" s="13" t="str">
        <f t="shared" si="578"/>
        <v>CLS</v>
      </c>
      <c r="X3099" s="13">
        <f t="shared" si="579"/>
        <v>17</v>
      </c>
      <c r="Y3099" s="13" t="str">
        <f>IFERROR(VLOOKUP(C3099,ReceivingTeam[],2,FALSE),"HelpDesk")</f>
        <v>HelpDesk</v>
      </c>
      <c r="Z3099" s="67">
        <f t="shared" si="580"/>
        <v>44882.552870370397</v>
      </c>
      <c r="AA3099" s="68">
        <f t="shared" si="581"/>
        <v>44881</v>
      </c>
      <c r="AB3099" s="69" t="b">
        <f t="shared" si="582"/>
        <v>1</v>
      </c>
      <c r="AC3099" s="70">
        <f t="shared" si="583"/>
        <v>0.5</v>
      </c>
      <c r="AD3099" s="67">
        <f t="shared" si="584"/>
        <v>44882.552870370397</v>
      </c>
      <c r="AE3099" s="67">
        <f>VLOOKUP(V3099,'Branch Wise Work Timelines'!C:G,3,FALSE)+AA3099</f>
        <v>44881.416666666664</v>
      </c>
      <c r="AF3099" s="67">
        <f>IF(V3099="Bangalore",VLOOKUP(V3099,'Branch Wise Work Timelines'!C:G,4,FALSE)+AA3099+1,IF(V3099="Mumbai",VLOOKUP(V3099,'Branch Wise Work Timelines'!C:G,4,FALSE)+AA3099+1,VLOOKUP(V3099,'Branch Wise Work Timelines'!C:G,4,FALSE)+AA3099))</f>
        <v>44882.104166666664</v>
      </c>
      <c r="AG3099" s="67">
        <f>WORKDAY.INTL(AA3099,1,11)+VLOOKUP(V3099,'Branch Wise Work Timelines'!C:G,3,FALSE)</f>
        <v>44882.416666666664</v>
      </c>
      <c r="AH3099" s="69" t="str">
        <f t="shared" ca="1" si="585"/>
        <v>Out of TAT</v>
      </c>
      <c r="AI3099" s="69">
        <f t="shared" ca="1" si="586"/>
        <v>20689</v>
      </c>
      <c r="AJ3099" s="69" t="str">
        <f ca="1">IF(AI3099&lt;0,"0-12",IFERROR(VLOOKUP(AI3099,Breakup[],2,FALSE),"&gt;24"))</f>
        <v>&gt;24</v>
      </c>
      <c r="AK3099" s="69" t="str">
        <f>VLOOKUP(V3099,Master!B:D,3,FALSE)</f>
        <v>South</v>
      </c>
      <c r="AL3099" s="69" t="str">
        <f t="shared" si="587"/>
        <v>Bangalore-CLS</v>
      </c>
    </row>
    <row r="3100" spans="1:38">
      <c r="A3100" s="13" t="s">
        <v>6522</v>
      </c>
      <c r="B3100" s="54">
        <v>44701.681100463</v>
      </c>
      <c r="C3100" s="13" t="s">
        <v>230</v>
      </c>
      <c r="D3100" s="13">
        <v>610</v>
      </c>
      <c r="E3100" s="13" t="s">
        <v>6523</v>
      </c>
      <c r="F3100" s="13" t="s">
        <v>15</v>
      </c>
      <c r="G3100" s="14">
        <v>1653047338901</v>
      </c>
      <c r="H3100" s="55">
        <v>0.41894675925925901</v>
      </c>
      <c r="I3100" s="33">
        <v>44888.418946759302</v>
      </c>
      <c r="J3100" s="58">
        <v>44888</v>
      </c>
      <c r="K3100" s="13" t="s">
        <v>213</v>
      </c>
      <c r="L3100" s="13" t="s">
        <v>30</v>
      </c>
      <c r="M3100" s="13" t="s">
        <v>75</v>
      </c>
      <c r="N3100" s="13" t="s">
        <v>206</v>
      </c>
      <c r="O3100" s="33" t="s">
        <v>38</v>
      </c>
      <c r="P3100" s="58" t="s">
        <v>38</v>
      </c>
      <c r="Q3100" s="33" t="s">
        <v>207</v>
      </c>
      <c r="R3100" s="14" t="s">
        <v>38</v>
      </c>
      <c r="S3100" s="13" t="s">
        <v>208</v>
      </c>
      <c r="T3100" s="13" t="s">
        <v>209</v>
      </c>
      <c r="U3100" s="33">
        <f t="shared" ca="1" si="576"/>
        <v>45744.56914039352</v>
      </c>
      <c r="V3100" s="13" t="str">
        <f t="shared" si="577"/>
        <v>Bangalore</v>
      </c>
      <c r="W3100" s="13" t="str">
        <f t="shared" si="578"/>
        <v>CLS</v>
      </c>
      <c r="X3100" s="13">
        <f t="shared" si="579"/>
        <v>10</v>
      </c>
      <c r="Y3100" s="13" t="str">
        <f>IFERROR(VLOOKUP(C3100,ReceivingTeam[],2,FALSE),"HelpDesk")</f>
        <v>HelpDesk</v>
      </c>
      <c r="Z3100" s="67">
        <f t="shared" si="580"/>
        <v>44888.918946759302</v>
      </c>
      <c r="AA3100" s="68">
        <f t="shared" si="581"/>
        <v>44888</v>
      </c>
      <c r="AB3100" s="69" t="b">
        <f t="shared" si="582"/>
        <v>1</v>
      </c>
      <c r="AC3100" s="70">
        <f t="shared" si="583"/>
        <v>0.5</v>
      </c>
      <c r="AD3100" s="67">
        <f t="shared" si="584"/>
        <v>44888.918946759302</v>
      </c>
      <c r="AE3100" s="67">
        <f>VLOOKUP(V3100,'Branch Wise Work Timelines'!C:G,3,FALSE)+AA3100</f>
        <v>44888.416666666664</v>
      </c>
      <c r="AF3100" s="67">
        <f>IF(V3100="Bangalore",VLOOKUP(V3100,'Branch Wise Work Timelines'!C:G,4,FALSE)+AA3100+1,IF(V3100="Mumbai",VLOOKUP(V3100,'Branch Wise Work Timelines'!C:G,4,FALSE)+AA3100+1,VLOOKUP(V3100,'Branch Wise Work Timelines'!C:G,4,FALSE)+AA3100))</f>
        <v>44889.104166666664</v>
      </c>
      <c r="AG3100" s="67">
        <f>WORKDAY.INTL(AA3100,1,11)+VLOOKUP(V3100,'Branch Wise Work Timelines'!C:G,3,FALSE)</f>
        <v>44889.416666666664</v>
      </c>
      <c r="AH3100" s="69" t="str">
        <f t="shared" ca="1" si="585"/>
        <v>Out of TAT</v>
      </c>
      <c r="AI3100" s="69">
        <f t="shared" ca="1" si="586"/>
        <v>20536</v>
      </c>
      <c r="AJ3100" s="69" t="str">
        <f ca="1">IF(AI3100&lt;0,"0-12",IFERROR(VLOOKUP(AI3100,Breakup[],2,FALSE),"&gt;24"))</f>
        <v>&gt;24</v>
      </c>
      <c r="AK3100" s="69" t="str">
        <f>VLOOKUP(V3100,Master!B:D,3,FALSE)</f>
        <v>South</v>
      </c>
      <c r="AL3100" s="69" t="str">
        <f t="shared" si="587"/>
        <v>Bangalore-CLS</v>
      </c>
    </row>
    <row r="3101" spans="1:38">
      <c r="A3101" s="13" t="s">
        <v>6524</v>
      </c>
      <c r="B3101" s="54">
        <v>44700.6658270486</v>
      </c>
      <c r="C3101" s="13" t="s">
        <v>158</v>
      </c>
      <c r="D3101" s="13">
        <v>405</v>
      </c>
      <c r="E3101" s="13" t="s">
        <v>6525</v>
      </c>
      <c r="F3101" s="13" t="s">
        <v>33</v>
      </c>
      <c r="G3101" s="14">
        <v>1653048876901</v>
      </c>
      <c r="H3101" s="55">
        <v>0.98479166666666695</v>
      </c>
      <c r="I3101" s="33">
        <v>44890.984791666699</v>
      </c>
      <c r="J3101" s="58">
        <v>44890</v>
      </c>
      <c r="K3101" s="13" t="s">
        <v>452</v>
      </c>
      <c r="L3101" s="13" t="s">
        <v>36</v>
      </c>
      <c r="M3101" s="13" t="s">
        <v>6447</v>
      </c>
      <c r="N3101" s="13" t="s">
        <v>215</v>
      </c>
      <c r="O3101" s="33" t="s">
        <v>38</v>
      </c>
      <c r="P3101" s="58" t="s">
        <v>38</v>
      </c>
      <c r="Q3101" s="33" t="s">
        <v>207</v>
      </c>
      <c r="R3101" s="14" t="s">
        <v>38</v>
      </c>
      <c r="S3101" s="13" t="s">
        <v>216</v>
      </c>
      <c r="T3101" s="13" t="s">
        <v>217</v>
      </c>
      <c r="U3101" s="33">
        <f t="shared" ca="1" si="576"/>
        <v>45744.56914039352</v>
      </c>
      <c r="V3101" s="13" t="str">
        <f t="shared" si="577"/>
        <v>Chennai</v>
      </c>
      <c r="W3101" s="13" t="str">
        <f t="shared" si="578"/>
        <v>RI</v>
      </c>
      <c r="X3101" s="13">
        <f t="shared" si="579"/>
        <v>23</v>
      </c>
      <c r="Y3101" s="13" t="str">
        <f>IFERROR(VLOOKUP(C3101,ReceivingTeam[],2,FALSE),"HelpDesk")</f>
        <v>Branch office</v>
      </c>
      <c r="Z3101" s="67">
        <f t="shared" si="580"/>
        <v>44892.130625000027</v>
      </c>
      <c r="AA3101" s="68">
        <f t="shared" si="581"/>
        <v>44890</v>
      </c>
      <c r="AB3101" s="69" t="b">
        <f t="shared" si="582"/>
        <v>1</v>
      </c>
      <c r="AC3101" s="70">
        <f t="shared" si="583"/>
        <v>0.5</v>
      </c>
      <c r="AD3101" s="67">
        <f t="shared" si="584"/>
        <v>44892.130625000027</v>
      </c>
      <c r="AE3101" s="67">
        <f>VLOOKUP(V3101,'Branch Wise Work Timelines'!C:G,3,FALSE)+AA3101</f>
        <v>44890.416666666664</v>
      </c>
      <c r="AF3101" s="67">
        <f>IF(V3101="Bangalore",VLOOKUP(V3101,'Branch Wise Work Timelines'!C:G,4,FALSE)+AA3101+1,IF(V3101="Mumbai",VLOOKUP(V3101,'Branch Wise Work Timelines'!C:G,4,FALSE)+AA3101+1,VLOOKUP(V3101,'Branch Wise Work Timelines'!C:G,4,FALSE)+AA3101))</f>
        <v>44890.770833333336</v>
      </c>
      <c r="AG3101" s="67">
        <f>WORKDAY.INTL(AA3101,1,11)+VLOOKUP(V3101,'Branch Wise Work Timelines'!C:G,3,FALSE)</f>
        <v>44891.416666666664</v>
      </c>
      <c r="AH3101" s="69" t="str">
        <f t="shared" ca="1" si="585"/>
        <v>Out of TAT</v>
      </c>
      <c r="AI3101" s="69">
        <f t="shared" ca="1" si="586"/>
        <v>20459</v>
      </c>
      <c r="AJ3101" s="69" t="str">
        <f ca="1">IF(AI3101&lt;0,"0-12",IFERROR(VLOOKUP(AI3101,Breakup[],2,FALSE),"&gt;24"))</f>
        <v>&gt;24</v>
      </c>
      <c r="AK3101" s="69" t="str">
        <f>VLOOKUP(V3101,Master!B:D,3,FALSE)</f>
        <v>South</v>
      </c>
      <c r="AL3101" s="69" t="str">
        <f t="shared" si="587"/>
        <v>Chennai</v>
      </c>
    </row>
    <row r="3102" spans="1:38">
      <c r="A3102" s="13" t="s">
        <v>6526</v>
      </c>
      <c r="B3102" s="54">
        <v>44698.636855821802</v>
      </c>
      <c r="C3102" s="13" t="s">
        <v>6527</v>
      </c>
      <c r="D3102" s="13">
        <v>901</v>
      </c>
      <c r="E3102" s="13" t="s">
        <v>6528</v>
      </c>
      <c r="F3102" s="13" t="s">
        <v>24</v>
      </c>
      <c r="G3102" s="14">
        <v>1653056788057</v>
      </c>
      <c r="H3102" s="55">
        <v>0.93208333333333304</v>
      </c>
      <c r="I3102" s="33">
        <v>44885.932083333297</v>
      </c>
      <c r="J3102" s="58">
        <v>44885</v>
      </c>
      <c r="K3102" s="13" t="s">
        <v>263</v>
      </c>
      <c r="L3102" s="13" t="s">
        <v>69</v>
      </c>
      <c r="M3102" s="13" t="s">
        <v>101</v>
      </c>
      <c r="N3102" s="13" t="s">
        <v>206</v>
      </c>
      <c r="O3102" s="33" t="s">
        <v>38</v>
      </c>
      <c r="P3102" s="58" t="s">
        <v>38</v>
      </c>
      <c r="Q3102" s="33" t="s">
        <v>207</v>
      </c>
      <c r="R3102" s="14" t="s">
        <v>38</v>
      </c>
      <c r="S3102" s="13" t="s">
        <v>208</v>
      </c>
      <c r="T3102" s="13" t="s">
        <v>209</v>
      </c>
      <c r="U3102" s="33">
        <f t="shared" ca="1" si="576"/>
        <v>45744.56914039352</v>
      </c>
      <c r="V3102" s="13" t="str">
        <f t="shared" si="577"/>
        <v>Mumbai</v>
      </c>
      <c r="W3102" s="13" t="str">
        <f t="shared" si="578"/>
        <v>DOMI</v>
      </c>
      <c r="X3102" s="13">
        <f t="shared" si="579"/>
        <v>22</v>
      </c>
      <c r="Y3102" s="13" t="str">
        <f>IFERROR(VLOOKUP(C3102,ReceivingTeam[],2,FALSE),"HelpDesk")</f>
        <v>HelpDesk</v>
      </c>
      <c r="Z3102" s="67">
        <f t="shared" si="580"/>
        <v>44885.916666666664</v>
      </c>
      <c r="AA3102" s="68">
        <f t="shared" si="581"/>
        <v>44885</v>
      </c>
      <c r="AB3102" s="69" t="b">
        <f t="shared" si="582"/>
        <v>0</v>
      </c>
      <c r="AC3102" s="70">
        <f t="shared" si="583"/>
        <v>0.5</v>
      </c>
      <c r="AD3102" s="67">
        <f t="shared" si="584"/>
        <v>44885.916666666664</v>
      </c>
      <c r="AE3102" s="67">
        <f>VLOOKUP(V3102,'Branch Wise Work Timelines'!C:G,3,FALSE)+AA3102</f>
        <v>44885.416666666664</v>
      </c>
      <c r="AF3102" s="67">
        <f>IF(V3102="Bangalore",VLOOKUP(V3102,'Branch Wise Work Timelines'!C:G,4,FALSE)+AA3102+1,IF(V3102="Mumbai",VLOOKUP(V3102,'Branch Wise Work Timelines'!C:G,4,FALSE)+AA3102+1,VLOOKUP(V3102,'Branch Wise Work Timelines'!C:G,4,FALSE)+AA3102))</f>
        <v>44886.25</v>
      </c>
      <c r="AG3102" s="67">
        <f>WORKDAY.INTL(AA3102,1,11)+VLOOKUP(V3102,'Branch Wise Work Timelines'!C:G,3,FALSE)</f>
        <v>44886.416666666664</v>
      </c>
      <c r="AH3102" s="69" t="str">
        <f t="shared" ca="1" si="585"/>
        <v>Out of TAT</v>
      </c>
      <c r="AI3102" s="69">
        <f t="shared" ca="1" si="586"/>
        <v>20608</v>
      </c>
      <c r="AJ3102" s="69" t="str">
        <f ca="1">IF(AI3102&lt;0,"0-12",IFERROR(VLOOKUP(AI3102,Breakup[],2,FALSE),"&gt;24"))</f>
        <v>&gt;24</v>
      </c>
      <c r="AK3102" s="69" t="str">
        <f>VLOOKUP(V3102,Master!B:D,3,FALSE)</f>
        <v>East</v>
      </c>
      <c r="AL3102" s="69" t="str">
        <f t="shared" si="587"/>
        <v>Mumbai</v>
      </c>
    </row>
    <row r="3103" spans="1:38">
      <c r="A3103" s="13" t="s">
        <v>6529</v>
      </c>
      <c r="B3103" s="54">
        <v>44701.735043368099</v>
      </c>
      <c r="C3103" s="13" t="s">
        <v>286</v>
      </c>
      <c r="D3103" s="13">
        <v>1179</v>
      </c>
      <c r="E3103" s="13" t="s">
        <v>6530</v>
      </c>
      <c r="F3103" s="13" t="s">
        <v>33</v>
      </c>
      <c r="G3103" s="14">
        <v>1653048537212</v>
      </c>
      <c r="H3103" s="55">
        <v>0.24194444444444399</v>
      </c>
      <c r="I3103" s="33">
        <v>44887.241944444402</v>
      </c>
      <c r="J3103" s="58">
        <v>44887</v>
      </c>
      <c r="K3103" s="13" t="s">
        <v>257</v>
      </c>
      <c r="L3103" s="13" t="s">
        <v>72</v>
      </c>
      <c r="M3103" s="13" t="s">
        <v>286</v>
      </c>
      <c r="N3103" s="13" t="s">
        <v>206</v>
      </c>
      <c r="O3103" s="33" t="s">
        <v>38</v>
      </c>
      <c r="P3103" s="58" t="s">
        <v>38</v>
      </c>
      <c r="Q3103" s="33" t="s">
        <v>207</v>
      </c>
      <c r="R3103" s="14" t="s">
        <v>38</v>
      </c>
      <c r="S3103" s="13" t="s">
        <v>208</v>
      </c>
      <c r="T3103" s="13" t="s">
        <v>209</v>
      </c>
      <c r="U3103" s="33">
        <f t="shared" ca="1" si="576"/>
        <v>45744.56914039352</v>
      </c>
      <c r="V3103" s="13" t="str">
        <f t="shared" si="577"/>
        <v>Pune</v>
      </c>
      <c r="W3103" s="13" t="str">
        <f t="shared" si="578"/>
        <v>RI</v>
      </c>
      <c r="X3103" s="13">
        <f t="shared" si="579"/>
        <v>5</v>
      </c>
      <c r="Y3103" s="13" t="str">
        <f>IFERROR(VLOOKUP(C3103,ReceivingTeam[],2,FALSE),"HelpDesk")</f>
        <v>HelpDesk</v>
      </c>
      <c r="Z3103" s="67">
        <f t="shared" si="580"/>
        <v>44888.520833333336</v>
      </c>
      <c r="AA3103" s="68">
        <f t="shared" si="581"/>
        <v>44887</v>
      </c>
      <c r="AB3103" s="69" t="b">
        <f t="shared" si="582"/>
        <v>1</v>
      </c>
      <c r="AC3103" s="70">
        <f t="shared" si="583"/>
        <v>0.5</v>
      </c>
      <c r="AD3103" s="67">
        <f t="shared" si="584"/>
        <v>44888.520833333336</v>
      </c>
      <c r="AE3103" s="67">
        <f>VLOOKUP(V3103,'Branch Wise Work Timelines'!C:G,3,FALSE)+AA3103</f>
        <v>44887.395833333336</v>
      </c>
      <c r="AF3103" s="67">
        <f>IF(V3103="Bangalore",VLOOKUP(V3103,'Branch Wise Work Timelines'!C:G,4,FALSE)+AA3103+1,IF(V3103="Mumbai",VLOOKUP(V3103,'Branch Wise Work Timelines'!C:G,4,FALSE)+AA3103+1,VLOOKUP(V3103,'Branch Wise Work Timelines'!C:G,4,FALSE)+AA3103))</f>
        <v>44887.770833333336</v>
      </c>
      <c r="AG3103" s="67">
        <f>WORKDAY.INTL(AA3103,1,11)+VLOOKUP(V3103,'Branch Wise Work Timelines'!C:G,3,FALSE)</f>
        <v>44888.395833333336</v>
      </c>
      <c r="AH3103" s="69" t="str">
        <f t="shared" ca="1" si="585"/>
        <v>Out of TAT</v>
      </c>
      <c r="AI3103" s="69">
        <f t="shared" ca="1" si="586"/>
        <v>20546</v>
      </c>
      <c r="AJ3103" s="69" t="str">
        <f ca="1">IF(AI3103&lt;0,"0-12",IFERROR(VLOOKUP(AI3103,Breakup[],2,FALSE),"&gt;24"))</f>
        <v>&gt;24</v>
      </c>
      <c r="AK3103" s="69" t="str">
        <f>VLOOKUP(V3103,Master!B:D,3,FALSE)</f>
        <v>West</v>
      </c>
      <c r="AL3103" s="69" t="str">
        <f t="shared" si="587"/>
        <v>Pune</v>
      </c>
    </row>
    <row r="3104" spans="1:38">
      <c r="A3104" s="13" t="s">
        <v>6531</v>
      </c>
      <c r="B3104" s="54">
        <v>44701.737993865703</v>
      </c>
      <c r="C3104" s="13" t="s">
        <v>121</v>
      </c>
      <c r="D3104" s="13">
        <v>721</v>
      </c>
      <c r="E3104" s="13" t="s">
        <v>6532</v>
      </c>
      <c r="F3104" s="13" t="s">
        <v>33</v>
      </c>
      <c r="G3104" s="14">
        <v>1653049856324</v>
      </c>
      <c r="H3104" s="55">
        <v>0.93109953703703696</v>
      </c>
      <c r="I3104" s="33">
        <v>44888.931099537003</v>
      </c>
      <c r="J3104" s="58">
        <v>44888</v>
      </c>
      <c r="K3104" s="13" t="s">
        <v>263</v>
      </c>
      <c r="L3104" s="13" t="s">
        <v>69</v>
      </c>
      <c r="M3104" s="13" t="s">
        <v>101</v>
      </c>
      <c r="N3104" s="13" t="s">
        <v>206</v>
      </c>
      <c r="O3104" s="33" t="s">
        <v>38</v>
      </c>
      <c r="P3104" s="58" t="s">
        <v>38</v>
      </c>
      <c r="Q3104" s="33" t="s">
        <v>207</v>
      </c>
      <c r="R3104" s="14" t="s">
        <v>38</v>
      </c>
      <c r="S3104" s="13" t="s">
        <v>208</v>
      </c>
      <c r="T3104" s="13" t="s">
        <v>209</v>
      </c>
      <c r="U3104" s="33">
        <f t="shared" ca="1" si="576"/>
        <v>45744.56914039352</v>
      </c>
      <c r="V3104" s="13" t="str">
        <f t="shared" si="577"/>
        <v>Mumbai</v>
      </c>
      <c r="W3104" s="13" t="str">
        <f t="shared" si="578"/>
        <v>RI</v>
      </c>
      <c r="X3104" s="13">
        <f t="shared" si="579"/>
        <v>22</v>
      </c>
      <c r="Y3104" s="13" t="str">
        <f>IFERROR(VLOOKUP(C3104,ReceivingTeam[],2,FALSE),"HelpDesk")</f>
        <v>Branch office</v>
      </c>
      <c r="Z3104" s="67">
        <f t="shared" si="580"/>
        <v>44889.597766203668</v>
      </c>
      <c r="AA3104" s="68">
        <f t="shared" si="581"/>
        <v>44888</v>
      </c>
      <c r="AB3104" s="69" t="b">
        <f t="shared" si="582"/>
        <v>1</v>
      </c>
      <c r="AC3104" s="70">
        <f t="shared" si="583"/>
        <v>0.5</v>
      </c>
      <c r="AD3104" s="67">
        <f t="shared" si="584"/>
        <v>44889.597766203668</v>
      </c>
      <c r="AE3104" s="67">
        <f>VLOOKUP(V3104,'Branch Wise Work Timelines'!C:G,3,FALSE)+AA3104</f>
        <v>44888.416666666664</v>
      </c>
      <c r="AF3104" s="67">
        <f>IF(V3104="Bangalore",VLOOKUP(V3104,'Branch Wise Work Timelines'!C:G,4,FALSE)+AA3104+1,IF(V3104="Mumbai",VLOOKUP(V3104,'Branch Wise Work Timelines'!C:G,4,FALSE)+AA3104+1,VLOOKUP(V3104,'Branch Wise Work Timelines'!C:G,4,FALSE)+AA3104))</f>
        <v>44889.25</v>
      </c>
      <c r="AG3104" s="67">
        <f>WORKDAY.INTL(AA3104,1,11)+VLOOKUP(V3104,'Branch Wise Work Timelines'!C:G,3,FALSE)</f>
        <v>44889.416666666664</v>
      </c>
      <c r="AH3104" s="69" t="str">
        <f t="shared" ca="1" si="585"/>
        <v>Out of TAT</v>
      </c>
      <c r="AI3104" s="69">
        <f t="shared" ca="1" si="586"/>
        <v>20520</v>
      </c>
      <c r="AJ3104" s="69" t="str">
        <f ca="1">IF(AI3104&lt;0,"0-12",IFERROR(VLOOKUP(AI3104,Breakup[],2,FALSE),"&gt;24"))</f>
        <v>&gt;24</v>
      </c>
      <c r="AK3104" s="69" t="str">
        <f>VLOOKUP(V3104,Master!B:D,3,FALSE)</f>
        <v>East</v>
      </c>
      <c r="AL3104" s="69" t="str">
        <f t="shared" si="587"/>
        <v>Mumbai</v>
      </c>
    </row>
    <row r="3105" spans="1:38">
      <c r="A3105" s="13" t="s">
        <v>6533</v>
      </c>
      <c r="B3105" s="54">
        <v>44701.735218287002</v>
      </c>
      <c r="C3105" s="13" t="s">
        <v>347</v>
      </c>
      <c r="D3105" s="13">
        <v>1506</v>
      </c>
      <c r="E3105" s="13" t="s">
        <v>6534</v>
      </c>
      <c r="F3105" s="13" t="s">
        <v>33</v>
      </c>
      <c r="G3105" s="14">
        <v>1653049054803</v>
      </c>
      <c r="H3105" s="55">
        <v>0.481412037037037</v>
      </c>
      <c r="I3105" s="33">
        <v>44883.481412036999</v>
      </c>
      <c r="J3105" s="58">
        <v>44883</v>
      </c>
      <c r="K3105" s="13" t="s">
        <v>325</v>
      </c>
      <c r="L3105" s="13" t="s">
        <v>55</v>
      </c>
      <c r="M3105" s="13" t="s">
        <v>347</v>
      </c>
      <c r="N3105" s="13" t="s">
        <v>206</v>
      </c>
      <c r="O3105" s="33" t="s">
        <v>38</v>
      </c>
      <c r="P3105" s="58" t="s">
        <v>38</v>
      </c>
      <c r="Q3105" s="33" t="s">
        <v>207</v>
      </c>
      <c r="R3105" s="14" t="s">
        <v>38</v>
      </c>
      <c r="S3105" s="13" t="s">
        <v>208</v>
      </c>
      <c r="T3105" s="13" t="s">
        <v>209</v>
      </c>
      <c r="U3105" s="33">
        <f t="shared" ca="1" si="576"/>
        <v>45744.56914039352</v>
      </c>
      <c r="V3105" s="13" t="str">
        <f t="shared" si="577"/>
        <v>Delhi</v>
      </c>
      <c r="W3105" s="13" t="str">
        <f t="shared" si="578"/>
        <v>RI</v>
      </c>
      <c r="X3105" s="13">
        <f t="shared" si="579"/>
        <v>11</v>
      </c>
      <c r="Y3105" s="13" t="str">
        <f>IFERROR(VLOOKUP(C3105,ReceivingTeam[],2,FALSE),"HelpDesk")</f>
        <v>HelpDesk</v>
      </c>
      <c r="Z3105" s="67">
        <f t="shared" si="580"/>
        <v>44884.627245370328</v>
      </c>
      <c r="AA3105" s="68">
        <f t="shared" si="581"/>
        <v>44883</v>
      </c>
      <c r="AB3105" s="69" t="b">
        <f t="shared" si="582"/>
        <v>1</v>
      </c>
      <c r="AC3105" s="70">
        <f t="shared" si="583"/>
        <v>0.5</v>
      </c>
      <c r="AD3105" s="67">
        <f t="shared" si="584"/>
        <v>44884.627245370328</v>
      </c>
      <c r="AE3105" s="67">
        <f>VLOOKUP(V3105,'Branch Wise Work Timelines'!C:G,3,FALSE)+AA3105</f>
        <v>44883.416666666664</v>
      </c>
      <c r="AF3105" s="67">
        <f>IF(V3105="Bangalore",VLOOKUP(V3105,'Branch Wise Work Timelines'!C:G,4,FALSE)+AA3105+1,IF(V3105="Mumbai",VLOOKUP(V3105,'Branch Wise Work Timelines'!C:G,4,FALSE)+AA3105+1,VLOOKUP(V3105,'Branch Wise Work Timelines'!C:G,4,FALSE)+AA3105))</f>
        <v>44883.770833333336</v>
      </c>
      <c r="AG3105" s="67">
        <f>WORKDAY.INTL(AA3105,1,11)+VLOOKUP(V3105,'Branch Wise Work Timelines'!C:G,3,FALSE)</f>
        <v>44884.416666666664</v>
      </c>
      <c r="AH3105" s="69" t="str">
        <f t="shared" ca="1" si="585"/>
        <v>Out of TAT</v>
      </c>
      <c r="AI3105" s="69">
        <f t="shared" ca="1" si="586"/>
        <v>20639</v>
      </c>
      <c r="AJ3105" s="69" t="str">
        <f ca="1">IF(AI3105&lt;0,"0-12",IFERROR(VLOOKUP(AI3105,Breakup[],2,FALSE),"&gt;24"))</f>
        <v>&gt;24</v>
      </c>
      <c r="AK3105" s="69" t="str">
        <f>VLOOKUP(V3105,Master!B:D,3,FALSE)</f>
        <v>North</v>
      </c>
      <c r="AL3105" s="69" t="str">
        <f t="shared" si="587"/>
        <v>Delhi</v>
      </c>
    </row>
    <row r="3106" spans="1:38">
      <c r="A3106" s="13" t="s">
        <v>6535</v>
      </c>
      <c r="B3106" s="54">
        <v>44701.725642048601</v>
      </c>
      <c r="C3106" s="13" t="s">
        <v>114</v>
      </c>
      <c r="D3106" s="13">
        <v>430</v>
      </c>
      <c r="E3106" s="13" t="s">
        <v>6536</v>
      </c>
      <c r="F3106" s="13" t="s">
        <v>33</v>
      </c>
      <c r="G3106" s="14">
        <v>1653048497717</v>
      </c>
      <c r="H3106" s="55">
        <v>0.29116898148148102</v>
      </c>
      <c r="I3106" s="33">
        <v>44885.291168981501</v>
      </c>
      <c r="J3106" s="58">
        <v>44885</v>
      </c>
      <c r="K3106" s="13" t="s">
        <v>263</v>
      </c>
      <c r="L3106" s="13" t="s">
        <v>69</v>
      </c>
      <c r="M3106" s="13" t="s">
        <v>101</v>
      </c>
      <c r="N3106" s="13" t="s">
        <v>206</v>
      </c>
      <c r="O3106" s="33" t="s">
        <v>38</v>
      </c>
      <c r="P3106" s="58" t="s">
        <v>38</v>
      </c>
      <c r="Q3106" s="33" t="s">
        <v>207</v>
      </c>
      <c r="R3106" s="14" t="s">
        <v>38</v>
      </c>
      <c r="S3106" s="13" t="s">
        <v>208</v>
      </c>
      <c r="T3106" s="13" t="s">
        <v>209</v>
      </c>
      <c r="U3106" s="33">
        <f t="shared" ca="1" si="576"/>
        <v>45744.56914039352</v>
      </c>
      <c r="V3106" s="13" t="str">
        <f t="shared" si="577"/>
        <v>Mumbai</v>
      </c>
      <c r="W3106" s="13" t="str">
        <f t="shared" si="578"/>
        <v>RI</v>
      </c>
      <c r="X3106" s="13">
        <f t="shared" si="579"/>
        <v>6</v>
      </c>
      <c r="Y3106" s="13" t="str">
        <f>IFERROR(VLOOKUP(C3106,ReceivingTeam[],2,FALSE),"HelpDesk")</f>
        <v>Branch office</v>
      </c>
      <c r="Z3106" s="67">
        <f t="shared" si="580"/>
        <v>44885.916666666664</v>
      </c>
      <c r="AA3106" s="68">
        <f t="shared" si="581"/>
        <v>44885</v>
      </c>
      <c r="AB3106" s="69" t="b">
        <f t="shared" si="582"/>
        <v>0</v>
      </c>
      <c r="AC3106" s="70">
        <f t="shared" si="583"/>
        <v>0.5</v>
      </c>
      <c r="AD3106" s="67">
        <f t="shared" si="584"/>
        <v>44885.916666666664</v>
      </c>
      <c r="AE3106" s="67">
        <f>VLOOKUP(V3106,'Branch Wise Work Timelines'!C:G,3,FALSE)+AA3106</f>
        <v>44885.416666666664</v>
      </c>
      <c r="AF3106" s="67">
        <f>IF(V3106="Bangalore",VLOOKUP(V3106,'Branch Wise Work Timelines'!C:G,4,FALSE)+AA3106+1,IF(V3106="Mumbai",VLOOKUP(V3106,'Branch Wise Work Timelines'!C:G,4,FALSE)+AA3106+1,VLOOKUP(V3106,'Branch Wise Work Timelines'!C:G,4,FALSE)+AA3106))</f>
        <v>44886.25</v>
      </c>
      <c r="AG3106" s="67">
        <f>WORKDAY.INTL(AA3106,1,11)+VLOOKUP(V3106,'Branch Wise Work Timelines'!C:G,3,FALSE)</f>
        <v>44886.416666666664</v>
      </c>
      <c r="AH3106" s="69" t="str">
        <f t="shared" ca="1" si="585"/>
        <v>Out of TAT</v>
      </c>
      <c r="AI3106" s="69">
        <f t="shared" ca="1" si="586"/>
        <v>20608</v>
      </c>
      <c r="AJ3106" s="69" t="str">
        <f ca="1">IF(AI3106&lt;0,"0-12",IFERROR(VLOOKUP(AI3106,Breakup[],2,FALSE),"&gt;24"))</f>
        <v>&gt;24</v>
      </c>
      <c r="AK3106" s="69" t="str">
        <f>VLOOKUP(V3106,Master!B:D,3,FALSE)</f>
        <v>East</v>
      </c>
      <c r="AL3106" s="69" t="str">
        <f t="shared" si="587"/>
        <v>Mumbai</v>
      </c>
    </row>
    <row r="3107" spans="1:38">
      <c r="A3107" s="13" t="s">
        <v>6537</v>
      </c>
      <c r="B3107" s="54">
        <v>44701.730224849503</v>
      </c>
      <c r="C3107" s="13" t="s">
        <v>243</v>
      </c>
      <c r="D3107" s="13">
        <v>253</v>
      </c>
      <c r="E3107" s="13" t="s">
        <v>6538</v>
      </c>
      <c r="F3107" s="13" t="s">
        <v>15</v>
      </c>
      <c r="G3107" s="14">
        <v>1653049644596</v>
      </c>
      <c r="H3107" s="55">
        <v>0.82070601851851899</v>
      </c>
      <c r="I3107" s="33">
        <v>44882.820706018501</v>
      </c>
      <c r="J3107" s="58">
        <v>44882</v>
      </c>
      <c r="K3107" s="13" t="s">
        <v>213</v>
      </c>
      <c r="L3107" s="13" t="s">
        <v>30</v>
      </c>
      <c r="M3107" s="13" t="s">
        <v>214</v>
      </c>
      <c r="N3107" s="13" t="s">
        <v>206</v>
      </c>
      <c r="O3107" s="33" t="s">
        <v>38</v>
      </c>
      <c r="P3107" s="58" t="s">
        <v>38</v>
      </c>
      <c r="Q3107" s="33" t="s">
        <v>207</v>
      </c>
      <c r="R3107" s="14" t="s">
        <v>38</v>
      </c>
      <c r="S3107" s="13" t="s">
        <v>216</v>
      </c>
      <c r="T3107" s="13" t="s">
        <v>217</v>
      </c>
      <c r="U3107" s="33">
        <f t="shared" ca="1" si="576"/>
        <v>45744.56914039352</v>
      </c>
      <c r="V3107" s="13" t="str">
        <f t="shared" si="577"/>
        <v>Bangalore</v>
      </c>
      <c r="W3107" s="13" t="str">
        <f t="shared" si="578"/>
        <v>CLS</v>
      </c>
      <c r="X3107" s="13">
        <f t="shared" si="579"/>
        <v>19</v>
      </c>
      <c r="Y3107" s="13" t="str">
        <f>IFERROR(VLOOKUP(C3107,ReceivingTeam[],2,FALSE),"HelpDesk")</f>
        <v>HelpDesk</v>
      </c>
      <c r="Z3107" s="67">
        <f t="shared" si="580"/>
        <v>44883.633206018501</v>
      </c>
      <c r="AA3107" s="68">
        <f t="shared" si="581"/>
        <v>44882</v>
      </c>
      <c r="AB3107" s="69" t="b">
        <f t="shared" si="582"/>
        <v>1</v>
      </c>
      <c r="AC3107" s="70">
        <f t="shared" si="583"/>
        <v>0.5</v>
      </c>
      <c r="AD3107" s="67">
        <f t="shared" si="584"/>
        <v>44883.633206018501</v>
      </c>
      <c r="AE3107" s="67">
        <f>VLOOKUP(V3107,'Branch Wise Work Timelines'!C:G,3,FALSE)+AA3107</f>
        <v>44882.416666666664</v>
      </c>
      <c r="AF3107" s="67">
        <f>IF(V3107="Bangalore",VLOOKUP(V3107,'Branch Wise Work Timelines'!C:G,4,FALSE)+AA3107+1,IF(V3107="Mumbai",VLOOKUP(V3107,'Branch Wise Work Timelines'!C:G,4,FALSE)+AA3107+1,VLOOKUP(V3107,'Branch Wise Work Timelines'!C:G,4,FALSE)+AA3107))</f>
        <v>44883.104166666664</v>
      </c>
      <c r="AG3107" s="67">
        <f>WORKDAY.INTL(AA3107,1,11)+VLOOKUP(V3107,'Branch Wise Work Timelines'!C:G,3,FALSE)</f>
        <v>44883.416666666664</v>
      </c>
      <c r="AH3107" s="69" t="str">
        <f t="shared" ca="1" si="585"/>
        <v>Out of TAT</v>
      </c>
      <c r="AI3107" s="69">
        <f t="shared" ca="1" si="586"/>
        <v>20663</v>
      </c>
      <c r="AJ3107" s="69" t="str">
        <f ca="1">IF(AI3107&lt;0,"0-12",IFERROR(VLOOKUP(AI3107,Breakup[],2,FALSE),"&gt;24"))</f>
        <v>&gt;24</v>
      </c>
      <c r="AK3107" s="69" t="str">
        <f>VLOOKUP(V3107,Master!B:D,3,FALSE)</f>
        <v>South</v>
      </c>
      <c r="AL3107" s="69" t="str">
        <f t="shared" si="587"/>
        <v>Bangalore-CLS</v>
      </c>
    </row>
    <row r="3108" spans="1:38">
      <c r="A3108" s="13" t="s">
        <v>6539</v>
      </c>
      <c r="B3108" s="54">
        <v>44701.770341666699</v>
      </c>
      <c r="C3108" s="13" t="s">
        <v>89</v>
      </c>
      <c r="D3108" s="13">
        <v>389</v>
      </c>
      <c r="E3108" s="13" t="s">
        <v>6540</v>
      </c>
      <c r="F3108" s="13" t="s">
        <v>15</v>
      </c>
      <c r="G3108" s="14">
        <v>1653053327236</v>
      </c>
      <c r="H3108" s="55">
        <v>0.31140046296296298</v>
      </c>
      <c r="I3108" s="33">
        <v>44883.311400462997</v>
      </c>
      <c r="J3108" s="58">
        <v>44883</v>
      </c>
      <c r="K3108" s="13" t="s">
        <v>213</v>
      </c>
      <c r="L3108" s="13" t="s">
        <v>30</v>
      </c>
      <c r="M3108" s="13" t="s">
        <v>75</v>
      </c>
      <c r="N3108" s="13" t="s">
        <v>206</v>
      </c>
      <c r="O3108" s="33" t="s">
        <v>38</v>
      </c>
      <c r="P3108" s="58" t="s">
        <v>38</v>
      </c>
      <c r="Q3108" s="33" t="s">
        <v>207</v>
      </c>
      <c r="R3108" s="14" t="s">
        <v>38</v>
      </c>
      <c r="S3108" s="13" t="s">
        <v>216</v>
      </c>
      <c r="T3108" s="13" t="s">
        <v>217</v>
      </c>
      <c r="U3108" s="33">
        <f t="shared" ca="1" si="576"/>
        <v>45744.56914039352</v>
      </c>
      <c r="V3108" s="13" t="str">
        <f t="shared" si="577"/>
        <v>Bangalore</v>
      </c>
      <c r="W3108" s="13" t="str">
        <f t="shared" si="578"/>
        <v>CLS</v>
      </c>
      <c r="X3108" s="13">
        <f t="shared" si="579"/>
        <v>7</v>
      </c>
      <c r="Y3108" s="13" t="str">
        <f>IFERROR(VLOOKUP(C3108,ReceivingTeam[],2,FALSE),"HelpDesk")</f>
        <v>Branch office</v>
      </c>
      <c r="Z3108" s="67">
        <f t="shared" si="580"/>
        <v>44883.916666666664</v>
      </c>
      <c r="AA3108" s="68">
        <f t="shared" si="581"/>
        <v>44883</v>
      </c>
      <c r="AB3108" s="69" t="b">
        <f t="shared" si="582"/>
        <v>1</v>
      </c>
      <c r="AC3108" s="70">
        <f t="shared" si="583"/>
        <v>0.5</v>
      </c>
      <c r="AD3108" s="67">
        <f t="shared" si="584"/>
        <v>44883.916666666664</v>
      </c>
      <c r="AE3108" s="67">
        <f>VLOOKUP(V3108,'Branch Wise Work Timelines'!C:G,3,FALSE)+AA3108</f>
        <v>44883.416666666664</v>
      </c>
      <c r="AF3108" s="67">
        <f>IF(V3108="Bangalore",VLOOKUP(V3108,'Branch Wise Work Timelines'!C:G,4,FALSE)+AA3108+1,IF(V3108="Mumbai",VLOOKUP(V3108,'Branch Wise Work Timelines'!C:G,4,FALSE)+AA3108+1,VLOOKUP(V3108,'Branch Wise Work Timelines'!C:G,4,FALSE)+AA3108))</f>
        <v>44884.104166666664</v>
      </c>
      <c r="AG3108" s="67">
        <f>WORKDAY.INTL(AA3108,1,11)+VLOOKUP(V3108,'Branch Wise Work Timelines'!C:G,3,FALSE)</f>
        <v>44884.416666666664</v>
      </c>
      <c r="AH3108" s="69" t="str">
        <f t="shared" ca="1" si="585"/>
        <v>Out of TAT</v>
      </c>
      <c r="AI3108" s="69">
        <f t="shared" ca="1" si="586"/>
        <v>20656</v>
      </c>
      <c r="AJ3108" s="69" t="str">
        <f ca="1">IF(AI3108&lt;0,"0-12",IFERROR(VLOOKUP(AI3108,Breakup[],2,FALSE),"&gt;24"))</f>
        <v>&gt;24</v>
      </c>
      <c r="AK3108" s="69" t="str">
        <f>VLOOKUP(V3108,Master!B:D,3,FALSE)</f>
        <v>South</v>
      </c>
      <c r="AL3108" s="69" t="str">
        <f t="shared" si="587"/>
        <v>Bangalore-CLS</v>
      </c>
    </row>
    <row r="3109" spans="1:38">
      <c r="A3109" s="13" t="s">
        <v>6541</v>
      </c>
      <c r="B3109" s="54">
        <v>44701.730841203702</v>
      </c>
      <c r="C3109" s="13" t="s">
        <v>243</v>
      </c>
      <c r="D3109" s="13">
        <v>781</v>
      </c>
      <c r="E3109" s="13" t="s">
        <v>6542</v>
      </c>
      <c r="F3109" s="13" t="s">
        <v>15</v>
      </c>
      <c r="G3109" s="14">
        <v>1653049644596</v>
      </c>
      <c r="H3109" s="55">
        <v>0.640358796296296</v>
      </c>
      <c r="I3109" s="33">
        <v>44881.6403587963</v>
      </c>
      <c r="J3109" s="58">
        <v>44881</v>
      </c>
      <c r="K3109" s="13" t="s">
        <v>213</v>
      </c>
      <c r="L3109" s="13" t="s">
        <v>30</v>
      </c>
      <c r="M3109" s="13" t="s">
        <v>214</v>
      </c>
      <c r="N3109" s="13" t="s">
        <v>206</v>
      </c>
      <c r="O3109" s="33" t="s">
        <v>38</v>
      </c>
      <c r="P3109" s="58" t="s">
        <v>38</v>
      </c>
      <c r="Q3109" s="33" t="s">
        <v>207</v>
      </c>
      <c r="R3109" s="14" t="s">
        <v>38</v>
      </c>
      <c r="S3109" s="13" t="s">
        <v>216</v>
      </c>
      <c r="T3109" s="13" t="s">
        <v>217</v>
      </c>
      <c r="U3109" s="33">
        <f t="shared" ca="1" si="576"/>
        <v>45744.56914039352</v>
      </c>
      <c r="V3109" s="13" t="str">
        <f t="shared" si="577"/>
        <v>Bangalore</v>
      </c>
      <c r="W3109" s="13" t="str">
        <f t="shared" si="578"/>
        <v>CLS</v>
      </c>
      <c r="X3109" s="13">
        <f t="shared" si="579"/>
        <v>15</v>
      </c>
      <c r="Y3109" s="13" t="str">
        <f>IFERROR(VLOOKUP(C3109,ReceivingTeam[],2,FALSE),"HelpDesk")</f>
        <v>HelpDesk</v>
      </c>
      <c r="Z3109" s="67">
        <f t="shared" si="580"/>
        <v>44882.4528587963</v>
      </c>
      <c r="AA3109" s="68">
        <f t="shared" si="581"/>
        <v>44881</v>
      </c>
      <c r="AB3109" s="69" t="b">
        <f t="shared" si="582"/>
        <v>1</v>
      </c>
      <c r="AC3109" s="70">
        <f t="shared" si="583"/>
        <v>0.5</v>
      </c>
      <c r="AD3109" s="67">
        <f t="shared" si="584"/>
        <v>44882.4528587963</v>
      </c>
      <c r="AE3109" s="67">
        <f>VLOOKUP(V3109,'Branch Wise Work Timelines'!C:G,3,FALSE)+AA3109</f>
        <v>44881.416666666664</v>
      </c>
      <c r="AF3109" s="67">
        <f>IF(V3109="Bangalore",VLOOKUP(V3109,'Branch Wise Work Timelines'!C:G,4,FALSE)+AA3109+1,IF(V3109="Mumbai",VLOOKUP(V3109,'Branch Wise Work Timelines'!C:G,4,FALSE)+AA3109+1,VLOOKUP(V3109,'Branch Wise Work Timelines'!C:G,4,FALSE)+AA3109))</f>
        <v>44882.104166666664</v>
      </c>
      <c r="AG3109" s="67">
        <f>WORKDAY.INTL(AA3109,1,11)+VLOOKUP(V3109,'Branch Wise Work Timelines'!C:G,3,FALSE)</f>
        <v>44882.416666666664</v>
      </c>
      <c r="AH3109" s="69" t="str">
        <f t="shared" ca="1" si="585"/>
        <v>Out of TAT</v>
      </c>
      <c r="AI3109" s="69">
        <f t="shared" ca="1" si="586"/>
        <v>20691</v>
      </c>
      <c r="AJ3109" s="69" t="str">
        <f ca="1">IF(AI3109&lt;0,"0-12",IFERROR(VLOOKUP(AI3109,Breakup[],2,FALSE),"&gt;24"))</f>
        <v>&gt;24</v>
      </c>
      <c r="AK3109" s="69" t="str">
        <f>VLOOKUP(V3109,Master!B:D,3,FALSE)</f>
        <v>South</v>
      </c>
      <c r="AL3109" s="69" t="str">
        <f t="shared" si="587"/>
        <v>Bangalore-CLS</v>
      </c>
    </row>
    <row r="3110" spans="1:38">
      <c r="A3110" s="13" t="s">
        <v>6543</v>
      </c>
      <c r="B3110" s="54">
        <v>44701.7927059375</v>
      </c>
      <c r="C3110" s="13" t="s">
        <v>372</v>
      </c>
      <c r="D3110" s="13">
        <v>1959</v>
      </c>
      <c r="E3110" s="13" t="s">
        <v>6544</v>
      </c>
      <c r="F3110" s="13" t="s">
        <v>15</v>
      </c>
      <c r="G3110" s="14">
        <v>1653054189256</v>
      </c>
      <c r="H3110" s="55">
        <v>0.99545138888888896</v>
      </c>
      <c r="I3110" s="33">
        <v>44887.995451388902</v>
      </c>
      <c r="J3110" s="58">
        <v>44887</v>
      </c>
      <c r="K3110" s="13" t="s">
        <v>213</v>
      </c>
      <c r="L3110" s="13" t="s">
        <v>30</v>
      </c>
      <c r="M3110" s="13" t="s">
        <v>214</v>
      </c>
      <c r="N3110" s="13" t="s">
        <v>206</v>
      </c>
      <c r="O3110" s="33" t="s">
        <v>38</v>
      </c>
      <c r="P3110" s="58" t="s">
        <v>38</v>
      </c>
      <c r="Q3110" s="33" t="s">
        <v>207</v>
      </c>
      <c r="R3110" s="14" t="s">
        <v>38</v>
      </c>
      <c r="S3110" s="13" t="s">
        <v>216</v>
      </c>
      <c r="T3110" s="13" t="s">
        <v>217</v>
      </c>
      <c r="U3110" s="33">
        <f t="shared" ca="1" si="576"/>
        <v>45744.56914039352</v>
      </c>
      <c r="V3110" s="13" t="str">
        <f t="shared" si="577"/>
        <v>Bangalore</v>
      </c>
      <c r="W3110" s="13" t="str">
        <f t="shared" si="578"/>
        <v>CLS</v>
      </c>
      <c r="X3110" s="13">
        <f t="shared" si="579"/>
        <v>23</v>
      </c>
      <c r="Y3110" s="13" t="str">
        <f>IFERROR(VLOOKUP(C3110,ReceivingTeam[],2,FALSE),"HelpDesk")</f>
        <v>HelpDesk</v>
      </c>
      <c r="Z3110" s="67">
        <f t="shared" si="580"/>
        <v>44888.807951388902</v>
      </c>
      <c r="AA3110" s="68">
        <f t="shared" si="581"/>
        <v>44887</v>
      </c>
      <c r="AB3110" s="69" t="b">
        <f t="shared" si="582"/>
        <v>1</v>
      </c>
      <c r="AC3110" s="70">
        <f t="shared" si="583"/>
        <v>0.5</v>
      </c>
      <c r="AD3110" s="67">
        <f t="shared" si="584"/>
        <v>44888.807951388902</v>
      </c>
      <c r="AE3110" s="67">
        <f>VLOOKUP(V3110,'Branch Wise Work Timelines'!C:G,3,FALSE)+AA3110</f>
        <v>44887.416666666664</v>
      </c>
      <c r="AF3110" s="67">
        <f>IF(V3110="Bangalore",VLOOKUP(V3110,'Branch Wise Work Timelines'!C:G,4,FALSE)+AA3110+1,IF(V3110="Mumbai",VLOOKUP(V3110,'Branch Wise Work Timelines'!C:G,4,FALSE)+AA3110+1,VLOOKUP(V3110,'Branch Wise Work Timelines'!C:G,4,FALSE)+AA3110))</f>
        <v>44888.104166666664</v>
      </c>
      <c r="AG3110" s="67">
        <f>WORKDAY.INTL(AA3110,1,11)+VLOOKUP(V3110,'Branch Wise Work Timelines'!C:G,3,FALSE)</f>
        <v>44888.416666666664</v>
      </c>
      <c r="AH3110" s="69" t="str">
        <f t="shared" ca="1" si="585"/>
        <v>Out of TAT</v>
      </c>
      <c r="AI3110" s="69">
        <f t="shared" ca="1" si="586"/>
        <v>20539</v>
      </c>
      <c r="AJ3110" s="69" t="str">
        <f ca="1">IF(AI3110&lt;0,"0-12",IFERROR(VLOOKUP(AI3110,Breakup[],2,FALSE),"&gt;24"))</f>
        <v>&gt;24</v>
      </c>
      <c r="AK3110" s="69" t="str">
        <f>VLOOKUP(V3110,Master!B:D,3,FALSE)</f>
        <v>South</v>
      </c>
      <c r="AL3110" s="69" t="str">
        <f t="shared" si="587"/>
        <v>Bangalore-CLS</v>
      </c>
    </row>
    <row r="3111" spans="1:38">
      <c r="A3111" s="13" t="s">
        <v>6545</v>
      </c>
      <c r="B3111" s="54">
        <v>44701.718358831</v>
      </c>
      <c r="C3111" s="13" t="s">
        <v>265</v>
      </c>
      <c r="D3111" s="13">
        <v>273</v>
      </c>
      <c r="E3111" s="13" t="s">
        <v>6546</v>
      </c>
      <c r="F3111" s="13" t="s">
        <v>15</v>
      </c>
      <c r="G3111" s="14">
        <v>1653051039986</v>
      </c>
      <c r="H3111" s="55">
        <v>0.41266203703703702</v>
      </c>
      <c r="I3111" s="33">
        <v>44885.412662037001</v>
      </c>
      <c r="J3111" s="58">
        <v>44885</v>
      </c>
      <c r="K3111" s="13" t="s">
        <v>213</v>
      </c>
      <c r="L3111" s="13" t="s">
        <v>30</v>
      </c>
      <c r="M3111" s="13" t="s">
        <v>214</v>
      </c>
      <c r="N3111" s="13" t="s">
        <v>215</v>
      </c>
      <c r="O3111" s="33" t="s">
        <v>38</v>
      </c>
      <c r="P3111" s="58" t="s">
        <v>38</v>
      </c>
      <c r="Q3111" s="33" t="s">
        <v>207</v>
      </c>
      <c r="R3111" s="14" t="s">
        <v>38</v>
      </c>
      <c r="S3111" s="13" t="s">
        <v>216</v>
      </c>
      <c r="T3111" s="13" t="s">
        <v>217</v>
      </c>
      <c r="U3111" s="33">
        <f t="shared" ca="1" si="576"/>
        <v>45744.56914039352</v>
      </c>
      <c r="V3111" s="13" t="str">
        <f t="shared" si="577"/>
        <v>Bangalore</v>
      </c>
      <c r="W3111" s="13" t="str">
        <f t="shared" si="578"/>
        <v>CLS</v>
      </c>
      <c r="X3111" s="13">
        <f t="shared" si="579"/>
        <v>9</v>
      </c>
      <c r="Y3111" s="13" t="str">
        <f>IFERROR(VLOOKUP(C3111,ReceivingTeam[],2,FALSE),"HelpDesk")</f>
        <v>HelpDesk</v>
      </c>
      <c r="Z3111" s="67">
        <f t="shared" si="580"/>
        <v>44885.916666666664</v>
      </c>
      <c r="AA3111" s="68">
        <f t="shared" si="581"/>
        <v>44885</v>
      </c>
      <c r="AB3111" s="69" t="b">
        <f t="shared" si="582"/>
        <v>0</v>
      </c>
      <c r="AC3111" s="70">
        <f t="shared" si="583"/>
        <v>0.5</v>
      </c>
      <c r="AD3111" s="67">
        <f t="shared" si="584"/>
        <v>44885.916666666664</v>
      </c>
      <c r="AE3111" s="67">
        <f>VLOOKUP(V3111,'Branch Wise Work Timelines'!C:G,3,FALSE)+AA3111</f>
        <v>44885.416666666664</v>
      </c>
      <c r="AF3111" s="67">
        <f>IF(V3111="Bangalore",VLOOKUP(V3111,'Branch Wise Work Timelines'!C:G,4,FALSE)+AA3111+1,IF(V3111="Mumbai",VLOOKUP(V3111,'Branch Wise Work Timelines'!C:G,4,FALSE)+AA3111+1,VLOOKUP(V3111,'Branch Wise Work Timelines'!C:G,4,FALSE)+AA3111))</f>
        <v>44886.104166666664</v>
      </c>
      <c r="AG3111" s="67">
        <f>WORKDAY.INTL(AA3111,1,11)+VLOOKUP(V3111,'Branch Wise Work Timelines'!C:G,3,FALSE)</f>
        <v>44886.416666666664</v>
      </c>
      <c r="AH3111" s="69" t="str">
        <f t="shared" ca="1" si="585"/>
        <v>Out of TAT</v>
      </c>
      <c r="AI3111" s="69">
        <f t="shared" ca="1" si="586"/>
        <v>20608</v>
      </c>
      <c r="AJ3111" s="69" t="str">
        <f ca="1">IF(AI3111&lt;0,"0-12",IFERROR(VLOOKUP(AI3111,Breakup[],2,FALSE),"&gt;24"))</f>
        <v>&gt;24</v>
      </c>
      <c r="AK3111" s="69" t="str">
        <f>VLOOKUP(V3111,Master!B:D,3,FALSE)</f>
        <v>South</v>
      </c>
      <c r="AL3111" s="69" t="str">
        <f t="shared" si="587"/>
        <v>Bangalore-CLS</v>
      </c>
    </row>
    <row r="3112" spans="1:38">
      <c r="A3112" s="13" t="s">
        <v>6547</v>
      </c>
      <c r="B3112" s="54">
        <v>44701.731576817103</v>
      </c>
      <c r="C3112" s="13" t="s">
        <v>144</v>
      </c>
      <c r="D3112" s="13">
        <v>1279</v>
      </c>
      <c r="E3112" s="13" t="s">
        <v>6548</v>
      </c>
      <c r="F3112" s="13" t="s">
        <v>33</v>
      </c>
      <c r="G3112" s="14">
        <v>1653049054803</v>
      </c>
      <c r="H3112" s="55">
        <v>0.851099537037037</v>
      </c>
      <c r="I3112" s="33">
        <v>44889.851099537002</v>
      </c>
      <c r="J3112" s="58">
        <v>44889</v>
      </c>
      <c r="K3112" s="13" t="s">
        <v>325</v>
      </c>
      <c r="L3112" s="13" t="s">
        <v>55</v>
      </c>
      <c r="M3112" s="13" t="s">
        <v>347</v>
      </c>
      <c r="N3112" s="13" t="s">
        <v>206</v>
      </c>
      <c r="O3112" s="33" t="s">
        <v>38</v>
      </c>
      <c r="P3112" s="58" t="s">
        <v>38</v>
      </c>
      <c r="Q3112" s="33" t="s">
        <v>207</v>
      </c>
      <c r="R3112" s="14" t="s">
        <v>38</v>
      </c>
      <c r="S3112" s="13" t="s">
        <v>208</v>
      </c>
      <c r="T3112" s="13" t="s">
        <v>209</v>
      </c>
      <c r="U3112" s="33">
        <f t="shared" ca="1" si="576"/>
        <v>45744.56914039352</v>
      </c>
      <c r="V3112" s="13" t="str">
        <f t="shared" si="577"/>
        <v>Delhi</v>
      </c>
      <c r="W3112" s="13" t="str">
        <f t="shared" si="578"/>
        <v>RI</v>
      </c>
      <c r="X3112" s="13">
        <f t="shared" si="579"/>
        <v>20</v>
      </c>
      <c r="Y3112" s="13" t="str">
        <f>IFERROR(VLOOKUP(C3112,ReceivingTeam[],2,FALSE),"HelpDesk")</f>
        <v>Branch office</v>
      </c>
      <c r="Z3112" s="67">
        <f t="shared" si="580"/>
        <v>44890.99693287033</v>
      </c>
      <c r="AA3112" s="68">
        <f t="shared" si="581"/>
        <v>44889</v>
      </c>
      <c r="AB3112" s="69" t="b">
        <f t="shared" si="582"/>
        <v>1</v>
      </c>
      <c r="AC3112" s="70">
        <f t="shared" si="583"/>
        <v>0.5</v>
      </c>
      <c r="AD3112" s="67">
        <f t="shared" si="584"/>
        <v>44890.99693287033</v>
      </c>
      <c r="AE3112" s="67">
        <f>VLOOKUP(V3112,'Branch Wise Work Timelines'!C:G,3,FALSE)+AA3112</f>
        <v>44889.416666666664</v>
      </c>
      <c r="AF3112" s="67">
        <f>IF(V3112="Bangalore",VLOOKUP(V3112,'Branch Wise Work Timelines'!C:G,4,FALSE)+AA3112+1,IF(V3112="Mumbai",VLOOKUP(V3112,'Branch Wise Work Timelines'!C:G,4,FALSE)+AA3112+1,VLOOKUP(V3112,'Branch Wise Work Timelines'!C:G,4,FALSE)+AA3112))</f>
        <v>44889.770833333336</v>
      </c>
      <c r="AG3112" s="67">
        <f>WORKDAY.INTL(AA3112,1,11)+VLOOKUP(V3112,'Branch Wise Work Timelines'!C:G,3,FALSE)</f>
        <v>44890.416666666664</v>
      </c>
      <c r="AH3112" s="69" t="str">
        <f t="shared" ca="1" si="585"/>
        <v>Out of TAT</v>
      </c>
      <c r="AI3112" s="69">
        <f t="shared" ca="1" si="586"/>
        <v>20486</v>
      </c>
      <c r="AJ3112" s="69" t="str">
        <f ca="1">IF(AI3112&lt;0,"0-12",IFERROR(VLOOKUP(AI3112,Breakup[],2,FALSE),"&gt;24"))</f>
        <v>&gt;24</v>
      </c>
      <c r="AK3112" s="69" t="str">
        <f>VLOOKUP(V3112,Master!B:D,3,FALSE)</f>
        <v>North</v>
      </c>
      <c r="AL3112" s="69" t="str">
        <f t="shared" si="587"/>
        <v>Delhi</v>
      </c>
    </row>
    <row r="3113" spans="1:38">
      <c r="A3113" s="13" t="s">
        <v>6549</v>
      </c>
      <c r="B3113" s="54">
        <v>44701.773945254601</v>
      </c>
      <c r="C3113" s="13" t="s">
        <v>6447</v>
      </c>
      <c r="D3113" s="13">
        <v>912</v>
      </c>
      <c r="E3113" s="13" t="s">
        <v>6550</v>
      </c>
      <c r="F3113" s="13" t="s">
        <v>33</v>
      </c>
      <c r="G3113" s="14">
        <v>1653057361401</v>
      </c>
      <c r="H3113" s="55">
        <v>0.71039351851851895</v>
      </c>
      <c r="I3113" s="33">
        <v>44891.7103935185</v>
      </c>
      <c r="J3113" s="58">
        <v>44891</v>
      </c>
      <c r="K3113" s="13" t="s">
        <v>452</v>
      </c>
      <c r="L3113" s="13" t="s">
        <v>36</v>
      </c>
      <c r="M3113" s="13" t="s">
        <v>6447</v>
      </c>
      <c r="N3113" s="13" t="s">
        <v>206</v>
      </c>
      <c r="O3113" s="33">
        <v>44891.756342592598</v>
      </c>
      <c r="P3113" s="58">
        <v>44891</v>
      </c>
      <c r="Q3113" s="33" t="s">
        <v>237</v>
      </c>
      <c r="R3113" s="14">
        <v>167</v>
      </c>
      <c r="S3113" s="13" t="s">
        <v>216</v>
      </c>
      <c r="T3113" s="13" t="s">
        <v>217</v>
      </c>
      <c r="U3113" s="33">
        <f t="shared" ca="1" si="576"/>
        <v>45744.56914039352</v>
      </c>
      <c r="V3113" s="13" t="str">
        <f t="shared" si="577"/>
        <v>Chennai</v>
      </c>
      <c r="W3113" s="13" t="str">
        <f t="shared" si="578"/>
        <v>RI</v>
      </c>
      <c r="X3113" s="13">
        <f t="shared" si="579"/>
        <v>17</v>
      </c>
      <c r="Y3113" s="13" t="str">
        <f>IFERROR(VLOOKUP(C3113,ReceivingTeam[],2,FALSE),"HelpDesk")</f>
        <v>HelpDesk</v>
      </c>
      <c r="Z3113" s="67">
        <f t="shared" si="580"/>
        <v>44893.856226851829</v>
      </c>
      <c r="AA3113" s="68">
        <f t="shared" si="581"/>
        <v>44891</v>
      </c>
      <c r="AB3113" s="69" t="b">
        <f t="shared" si="582"/>
        <v>1</v>
      </c>
      <c r="AC3113" s="70">
        <f t="shared" si="583"/>
        <v>0.5</v>
      </c>
      <c r="AD3113" s="67">
        <f t="shared" si="584"/>
        <v>44893.856226851829</v>
      </c>
      <c r="AE3113" s="67">
        <f>VLOOKUP(V3113,'Branch Wise Work Timelines'!C:G,3,FALSE)+AA3113</f>
        <v>44891.416666666664</v>
      </c>
      <c r="AF3113" s="67">
        <f>IF(V3113="Bangalore",VLOOKUP(V3113,'Branch Wise Work Timelines'!C:G,4,FALSE)+AA3113+1,IF(V3113="Mumbai",VLOOKUP(V3113,'Branch Wise Work Timelines'!C:G,4,FALSE)+AA3113+1,VLOOKUP(V3113,'Branch Wise Work Timelines'!C:G,4,FALSE)+AA3113))</f>
        <v>44891.770833333336</v>
      </c>
      <c r="AG3113" s="67">
        <f>WORKDAY.INTL(AA3113,1,11)+VLOOKUP(V3113,'Branch Wise Work Timelines'!C:G,3,FALSE)</f>
        <v>44893.416666666664</v>
      </c>
      <c r="AH3113" s="69" t="str">
        <f t="shared" si="585"/>
        <v>Met</v>
      </c>
      <c r="AI3113" s="69">
        <f t="shared" ca="1" si="586"/>
        <v>20418</v>
      </c>
      <c r="AJ3113" s="69" t="str">
        <f ca="1">IF(AI3113&lt;0,"0-12",IFERROR(VLOOKUP(AI3113,Breakup[],2,FALSE),"&gt;24"))</f>
        <v>&gt;24</v>
      </c>
      <c r="AK3113" s="69" t="str">
        <f>VLOOKUP(V3113,Master!B:D,3,FALSE)</f>
        <v>South</v>
      </c>
      <c r="AL3113" s="69" t="str">
        <f t="shared" si="587"/>
        <v>Chennai</v>
      </c>
    </row>
    <row r="3114" spans="1:38">
      <c r="A3114" s="13" t="s">
        <v>6551</v>
      </c>
      <c r="B3114" s="54">
        <v>44701.729083680599</v>
      </c>
      <c r="C3114" s="13" t="s">
        <v>133</v>
      </c>
      <c r="D3114" s="13">
        <v>1047</v>
      </c>
      <c r="E3114" s="13" t="s">
        <v>6552</v>
      </c>
      <c r="F3114" s="13" t="s">
        <v>33</v>
      </c>
      <c r="G3114" s="14">
        <v>1653050488283</v>
      </c>
      <c r="H3114" s="55">
        <v>0.53344907407407405</v>
      </c>
      <c r="I3114" s="33">
        <v>44891.533449074101</v>
      </c>
      <c r="J3114" s="58">
        <v>44891</v>
      </c>
      <c r="K3114" s="13" t="s">
        <v>257</v>
      </c>
      <c r="L3114" s="13" t="s">
        <v>72</v>
      </c>
      <c r="M3114" s="13" t="s">
        <v>286</v>
      </c>
      <c r="N3114" s="13" t="s">
        <v>206</v>
      </c>
      <c r="O3114" s="33">
        <v>44891.497175925899</v>
      </c>
      <c r="P3114" s="58">
        <v>44891</v>
      </c>
      <c r="Q3114" s="33" t="s">
        <v>237</v>
      </c>
      <c r="R3114" s="14">
        <v>449</v>
      </c>
      <c r="S3114" s="13" t="s">
        <v>216</v>
      </c>
      <c r="T3114" s="13" t="s">
        <v>217</v>
      </c>
      <c r="U3114" s="33">
        <f t="shared" ca="1" si="576"/>
        <v>45744.56914039352</v>
      </c>
      <c r="V3114" s="13" t="str">
        <f t="shared" si="577"/>
        <v>Pune</v>
      </c>
      <c r="W3114" s="13" t="str">
        <f t="shared" si="578"/>
        <v>RI</v>
      </c>
      <c r="X3114" s="13">
        <f t="shared" si="579"/>
        <v>12</v>
      </c>
      <c r="Y3114" s="13" t="str">
        <f>IFERROR(VLOOKUP(C3114,ReceivingTeam[],2,FALSE),"HelpDesk")</f>
        <v>Branch office</v>
      </c>
      <c r="Z3114" s="67">
        <f t="shared" si="580"/>
        <v>44893.658449074101</v>
      </c>
      <c r="AA3114" s="68">
        <f t="shared" si="581"/>
        <v>44891</v>
      </c>
      <c r="AB3114" s="69" t="b">
        <f t="shared" si="582"/>
        <v>1</v>
      </c>
      <c r="AC3114" s="70">
        <f t="shared" si="583"/>
        <v>0.5</v>
      </c>
      <c r="AD3114" s="67">
        <f t="shared" si="584"/>
        <v>44893.658449074101</v>
      </c>
      <c r="AE3114" s="67">
        <f>VLOOKUP(V3114,'Branch Wise Work Timelines'!C:G,3,FALSE)+AA3114</f>
        <v>44891.395833333336</v>
      </c>
      <c r="AF3114" s="67">
        <f>IF(V3114="Bangalore",VLOOKUP(V3114,'Branch Wise Work Timelines'!C:G,4,FALSE)+AA3114+1,IF(V3114="Mumbai",VLOOKUP(V3114,'Branch Wise Work Timelines'!C:G,4,FALSE)+AA3114+1,VLOOKUP(V3114,'Branch Wise Work Timelines'!C:G,4,FALSE)+AA3114))</f>
        <v>44891.770833333336</v>
      </c>
      <c r="AG3114" s="67">
        <f>WORKDAY.INTL(AA3114,1,11)+VLOOKUP(V3114,'Branch Wise Work Timelines'!C:G,3,FALSE)</f>
        <v>44893.395833333336</v>
      </c>
      <c r="AH3114" s="69" t="str">
        <f t="shared" si="585"/>
        <v>Met</v>
      </c>
      <c r="AI3114" s="69">
        <f t="shared" ca="1" si="586"/>
        <v>20422</v>
      </c>
      <c r="AJ3114" s="69" t="str">
        <f ca="1">IF(AI3114&lt;0,"0-12",IFERROR(VLOOKUP(AI3114,Breakup[],2,FALSE),"&gt;24"))</f>
        <v>&gt;24</v>
      </c>
      <c r="AK3114" s="69" t="str">
        <f>VLOOKUP(V3114,Master!B:D,3,FALSE)</f>
        <v>West</v>
      </c>
      <c r="AL3114" s="69" t="str">
        <f t="shared" si="587"/>
        <v>Pune</v>
      </c>
    </row>
    <row r="3115" spans="1:38">
      <c r="A3115" s="13" t="s">
        <v>6553</v>
      </c>
      <c r="B3115" s="54">
        <v>44701.788448229199</v>
      </c>
      <c r="C3115" s="13" t="s">
        <v>586</v>
      </c>
      <c r="D3115" s="13">
        <v>517</v>
      </c>
      <c r="E3115" s="13" t="s">
        <v>6554</v>
      </c>
      <c r="F3115" s="13" t="s">
        <v>15</v>
      </c>
      <c r="G3115" s="14">
        <v>1653054766382</v>
      </c>
      <c r="H3115" s="55">
        <v>0.599178240740741</v>
      </c>
      <c r="I3115" s="33">
        <v>44882.5991782407</v>
      </c>
      <c r="J3115" s="58">
        <v>44882</v>
      </c>
      <c r="K3115" s="13" t="s">
        <v>213</v>
      </c>
      <c r="L3115" s="13" t="s">
        <v>30</v>
      </c>
      <c r="M3115" s="13" t="s">
        <v>75</v>
      </c>
      <c r="N3115" s="13" t="s">
        <v>206</v>
      </c>
      <c r="O3115" s="33" t="s">
        <v>38</v>
      </c>
      <c r="P3115" s="58" t="s">
        <v>38</v>
      </c>
      <c r="Q3115" s="33" t="s">
        <v>207</v>
      </c>
      <c r="R3115" s="14" t="s">
        <v>38</v>
      </c>
      <c r="S3115" s="13" t="s">
        <v>216</v>
      </c>
      <c r="T3115" s="13" t="s">
        <v>217</v>
      </c>
      <c r="U3115" s="33">
        <f t="shared" ca="1" si="576"/>
        <v>45744.56914039352</v>
      </c>
      <c r="V3115" s="13" t="str">
        <f t="shared" si="577"/>
        <v>Bangalore</v>
      </c>
      <c r="W3115" s="13" t="str">
        <f t="shared" si="578"/>
        <v>CLS</v>
      </c>
      <c r="X3115" s="13">
        <f t="shared" si="579"/>
        <v>14</v>
      </c>
      <c r="Y3115" s="13" t="str">
        <f>IFERROR(VLOOKUP(C3115,ReceivingTeam[],2,FALSE),"HelpDesk")</f>
        <v>HelpDesk</v>
      </c>
      <c r="Z3115" s="67">
        <f t="shared" si="580"/>
        <v>44883.0991782407</v>
      </c>
      <c r="AA3115" s="68">
        <f t="shared" si="581"/>
        <v>44882</v>
      </c>
      <c r="AB3115" s="69" t="b">
        <f t="shared" si="582"/>
        <v>1</v>
      </c>
      <c r="AC3115" s="70">
        <f t="shared" si="583"/>
        <v>0.5</v>
      </c>
      <c r="AD3115" s="67">
        <f t="shared" si="584"/>
        <v>44883.0991782407</v>
      </c>
      <c r="AE3115" s="67">
        <f>VLOOKUP(V3115,'Branch Wise Work Timelines'!C:G,3,FALSE)+AA3115</f>
        <v>44882.416666666664</v>
      </c>
      <c r="AF3115" s="67">
        <f>IF(V3115="Bangalore",VLOOKUP(V3115,'Branch Wise Work Timelines'!C:G,4,FALSE)+AA3115+1,IF(V3115="Mumbai",VLOOKUP(V3115,'Branch Wise Work Timelines'!C:G,4,FALSE)+AA3115+1,VLOOKUP(V3115,'Branch Wise Work Timelines'!C:G,4,FALSE)+AA3115))</f>
        <v>44883.104166666664</v>
      </c>
      <c r="AG3115" s="67">
        <f>WORKDAY.INTL(AA3115,1,11)+VLOOKUP(V3115,'Branch Wise Work Timelines'!C:G,3,FALSE)</f>
        <v>44883.416666666664</v>
      </c>
      <c r="AH3115" s="69" t="str">
        <f t="shared" ca="1" si="585"/>
        <v>Out of TAT</v>
      </c>
      <c r="AI3115" s="69">
        <f t="shared" ca="1" si="586"/>
        <v>20676</v>
      </c>
      <c r="AJ3115" s="69" t="str">
        <f ca="1">IF(AI3115&lt;0,"0-12",IFERROR(VLOOKUP(AI3115,Breakup[],2,FALSE),"&gt;24"))</f>
        <v>&gt;24</v>
      </c>
      <c r="AK3115" s="69" t="str">
        <f>VLOOKUP(V3115,Master!B:D,3,FALSE)</f>
        <v>South</v>
      </c>
      <c r="AL3115" s="69" t="str">
        <f t="shared" si="587"/>
        <v>Bangalore-CLS</v>
      </c>
    </row>
    <row r="3116" spans="1:38">
      <c r="A3116" s="13" t="s">
        <v>6555</v>
      </c>
      <c r="B3116" s="54">
        <v>44701.682163460602</v>
      </c>
      <c r="C3116" s="13" t="s">
        <v>467</v>
      </c>
      <c r="D3116" s="13">
        <v>1358</v>
      </c>
      <c r="E3116" s="13" t="s">
        <v>6556</v>
      </c>
      <c r="F3116" s="13" t="s">
        <v>15</v>
      </c>
      <c r="G3116" s="14">
        <v>1653046758228</v>
      </c>
      <c r="H3116" s="55">
        <v>0.25954861111111099</v>
      </c>
      <c r="I3116" s="33">
        <v>44884.259548611102</v>
      </c>
      <c r="J3116" s="58">
        <v>44884</v>
      </c>
      <c r="K3116" s="13" t="s">
        <v>213</v>
      </c>
      <c r="L3116" s="13" t="s">
        <v>30</v>
      </c>
      <c r="M3116" s="13" t="s">
        <v>214</v>
      </c>
      <c r="N3116" s="13" t="s">
        <v>215</v>
      </c>
      <c r="O3116" s="33" t="s">
        <v>38</v>
      </c>
      <c r="P3116" s="58" t="s">
        <v>38</v>
      </c>
      <c r="Q3116" s="33" t="s">
        <v>207</v>
      </c>
      <c r="R3116" s="14" t="s">
        <v>38</v>
      </c>
      <c r="S3116" s="13" t="s">
        <v>216</v>
      </c>
      <c r="T3116" s="13" t="s">
        <v>217</v>
      </c>
      <c r="U3116" s="33">
        <f t="shared" ca="1" si="576"/>
        <v>45744.56914039352</v>
      </c>
      <c r="V3116" s="13" t="str">
        <f t="shared" si="577"/>
        <v>Bangalore</v>
      </c>
      <c r="W3116" s="13" t="str">
        <f t="shared" si="578"/>
        <v>CLS</v>
      </c>
      <c r="X3116" s="13">
        <f t="shared" si="579"/>
        <v>6</v>
      </c>
      <c r="Y3116" s="13" t="str">
        <f>IFERROR(VLOOKUP(C3116,ReceivingTeam[],2,FALSE),"HelpDesk")</f>
        <v>HelpDesk</v>
      </c>
      <c r="Z3116" s="67">
        <f t="shared" si="580"/>
        <v>44884.916666666664</v>
      </c>
      <c r="AA3116" s="68">
        <f t="shared" si="581"/>
        <v>44884</v>
      </c>
      <c r="AB3116" s="69" t="b">
        <f t="shared" si="582"/>
        <v>1</v>
      </c>
      <c r="AC3116" s="70">
        <f t="shared" si="583"/>
        <v>0.5</v>
      </c>
      <c r="AD3116" s="67">
        <f t="shared" si="584"/>
        <v>44884.916666666664</v>
      </c>
      <c r="AE3116" s="67">
        <f>VLOOKUP(V3116,'Branch Wise Work Timelines'!C:G,3,FALSE)+AA3116</f>
        <v>44884.416666666664</v>
      </c>
      <c r="AF3116" s="67">
        <f>IF(V3116="Bangalore",VLOOKUP(V3116,'Branch Wise Work Timelines'!C:G,4,FALSE)+AA3116+1,IF(V3116="Mumbai",VLOOKUP(V3116,'Branch Wise Work Timelines'!C:G,4,FALSE)+AA3116+1,VLOOKUP(V3116,'Branch Wise Work Timelines'!C:G,4,FALSE)+AA3116))</f>
        <v>44885.104166666664</v>
      </c>
      <c r="AG3116" s="67">
        <f>WORKDAY.INTL(AA3116,1,11)+VLOOKUP(V3116,'Branch Wise Work Timelines'!C:G,3,FALSE)</f>
        <v>44886.416666666664</v>
      </c>
      <c r="AH3116" s="69" t="str">
        <f t="shared" ca="1" si="585"/>
        <v>Out of TAT</v>
      </c>
      <c r="AI3116" s="69">
        <f t="shared" ca="1" si="586"/>
        <v>20632</v>
      </c>
      <c r="AJ3116" s="69" t="str">
        <f ca="1">IF(AI3116&lt;0,"0-12",IFERROR(VLOOKUP(AI3116,Breakup[],2,FALSE),"&gt;24"))</f>
        <v>&gt;24</v>
      </c>
      <c r="AK3116" s="69" t="str">
        <f>VLOOKUP(V3116,Master!B:D,3,FALSE)</f>
        <v>South</v>
      </c>
      <c r="AL3116" s="69" t="str">
        <f t="shared" si="587"/>
        <v>Bangalore-CLS</v>
      </c>
    </row>
    <row r="3117" spans="1:38">
      <c r="A3117" s="13" t="s">
        <v>6557</v>
      </c>
      <c r="B3117" s="54">
        <v>44701.727956053197</v>
      </c>
      <c r="C3117" s="13" t="s">
        <v>122</v>
      </c>
      <c r="D3117" s="13">
        <v>1848</v>
      </c>
      <c r="E3117" s="13" t="s">
        <v>6558</v>
      </c>
      <c r="F3117" s="13" t="s">
        <v>33</v>
      </c>
      <c r="G3117" s="14">
        <v>1653048497717</v>
      </c>
      <c r="H3117" s="55">
        <v>0.37181712962962998</v>
      </c>
      <c r="I3117" s="33">
        <v>44888.371817129599</v>
      </c>
      <c r="J3117" s="58">
        <v>44888</v>
      </c>
      <c r="K3117" s="13" t="s">
        <v>263</v>
      </c>
      <c r="L3117" s="13" t="s">
        <v>69</v>
      </c>
      <c r="M3117" s="13" t="s">
        <v>101</v>
      </c>
      <c r="N3117" s="13" t="s">
        <v>206</v>
      </c>
      <c r="O3117" s="33" t="s">
        <v>38</v>
      </c>
      <c r="P3117" s="58" t="s">
        <v>38</v>
      </c>
      <c r="Q3117" s="33" t="s">
        <v>207</v>
      </c>
      <c r="R3117" s="14" t="s">
        <v>38</v>
      </c>
      <c r="S3117" s="13" t="s">
        <v>208</v>
      </c>
      <c r="T3117" s="13" t="s">
        <v>209</v>
      </c>
      <c r="U3117" s="33">
        <f t="shared" ca="1" si="576"/>
        <v>45744.56914039352</v>
      </c>
      <c r="V3117" s="13" t="str">
        <f t="shared" si="577"/>
        <v>Mumbai</v>
      </c>
      <c r="W3117" s="13" t="str">
        <f t="shared" si="578"/>
        <v>RI</v>
      </c>
      <c r="X3117" s="13">
        <f t="shared" si="579"/>
        <v>8</v>
      </c>
      <c r="Y3117" s="13" t="str">
        <f>IFERROR(VLOOKUP(C3117,ReceivingTeam[],2,FALSE),"HelpDesk")</f>
        <v>Branch office</v>
      </c>
      <c r="Z3117" s="67">
        <f t="shared" si="580"/>
        <v>44888.916666666664</v>
      </c>
      <c r="AA3117" s="68">
        <f t="shared" si="581"/>
        <v>44888</v>
      </c>
      <c r="AB3117" s="69" t="b">
        <f t="shared" si="582"/>
        <v>1</v>
      </c>
      <c r="AC3117" s="70">
        <f t="shared" si="583"/>
        <v>0.5</v>
      </c>
      <c r="AD3117" s="67">
        <f t="shared" si="584"/>
        <v>44888.916666666664</v>
      </c>
      <c r="AE3117" s="67">
        <f>VLOOKUP(V3117,'Branch Wise Work Timelines'!C:G,3,FALSE)+AA3117</f>
        <v>44888.416666666664</v>
      </c>
      <c r="AF3117" s="67">
        <f>IF(V3117="Bangalore",VLOOKUP(V3117,'Branch Wise Work Timelines'!C:G,4,FALSE)+AA3117+1,IF(V3117="Mumbai",VLOOKUP(V3117,'Branch Wise Work Timelines'!C:G,4,FALSE)+AA3117+1,VLOOKUP(V3117,'Branch Wise Work Timelines'!C:G,4,FALSE)+AA3117))</f>
        <v>44889.25</v>
      </c>
      <c r="AG3117" s="67">
        <f>WORKDAY.INTL(AA3117,1,11)+VLOOKUP(V3117,'Branch Wise Work Timelines'!C:G,3,FALSE)</f>
        <v>44889.416666666664</v>
      </c>
      <c r="AH3117" s="69" t="str">
        <f t="shared" ca="1" si="585"/>
        <v>Out of TAT</v>
      </c>
      <c r="AI3117" s="69">
        <f t="shared" ca="1" si="586"/>
        <v>20536</v>
      </c>
      <c r="AJ3117" s="69" t="str">
        <f ca="1">IF(AI3117&lt;0,"0-12",IFERROR(VLOOKUP(AI3117,Breakup[],2,FALSE),"&gt;24"))</f>
        <v>&gt;24</v>
      </c>
      <c r="AK3117" s="69" t="str">
        <f>VLOOKUP(V3117,Master!B:D,3,FALSE)</f>
        <v>East</v>
      </c>
      <c r="AL3117" s="69" t="str">
        <f t="shared" si="587"/>
        <v>Mumbai</v>
      </c>
    </row>
    <row r="3118" spans="1:38">
      <c r="A3118" s="13" t="s">
        <v>6559</v>
      </c>
      <c r="B3118" s="54">
        <v>44701.7301856134</v>
      </c>
      <c r="C3118" s="13" t="s">
        <v>122</v>
      </c>
      <c r="D3118" s="13">
        <v>557</v>
      </c>
      <c r="E3118" s="13" t="s">
        <v>6560</v>
      </c>
      <c r="F3118" s="13" t="s">
        <v>33</v>
      </c>
      <c r="G3118" s="14">
        <v>1653048497717</v>
      </c>
      <c r="H3118" s="55">
        <v>0.56986111111111104</v>
      </c>
      <c r="I3118" s="33">
        <v>44882.5698611111</v>
      </c>
      <c r="J3118" s="58">
        <v>44882</v>
      </c>
      <c r="K3118" s="13" t="s">
        <v>263</v>
      </c>
      <c r="L3118" s="13" t="s">
        <v>69</v>
      </c>
      <c r="M3118" s="13" t="s">
        <v>101</v>
      </c>
      <c r="N3118" s="13" t="s">
        <v>206</v>
      </c>
      <c r="O3118" s="33" t="s">
        <v>38</v>
      </c>
      <c r="P3118" s="58" t="s">
        <v>38</v>
      </c>
      <c r="Q3118" s="33" t="s">
        <v>207</v>
      </c>
      <c r="R3118" s="14" t="s">
        <v>38</v>
      </c>
      <c r="S3118" s="13" t="s">
        <v>208</v>
      </c>
      <c r="T3118" s="13" t="s">
        <v>209</v>
      </c>
      <c r="U3118" s="33">
        <f t="shared" ca="1" si="576"/>
        <v>45744.56914039352</v>
      </c>
      <c r="V3118" s="13" t="str">
        <f t="shared" si="577"/>
        <v>Mumbai</v>
      </c>
      <c r="W3118" s="13" t="str">
        <f t="shared" si="578"/>
        <v>RI</v>
      </c>
      <c r="X3118" s="13">
        <f t="shared" si="579"/>
        <v>13</v>
      </c>
      <c r="Y3118" s="13" t="str">
        <f>IFERROR(VLOOKUP(C3118,ReceivingTeam[],2,FALSE),"HelpDesk")</f>
        <v>Branch office</v>
      </c>
      <c r="Z3118" s="67">
        <f t="shared" si="580"/>
        <v>44883.0698611111</v>
      </c>
      <c r="AA3118" s="68">
        <f t="shared" si="581"/>
        <v>44882</v>
      </c>
      <c r="AB3118" s="69" t="b">
        <f t="shared" si="582"/>
        <v>1</v>
      </c>
      <c r="AC3118" s="70">
        <f t="shared" si="583"/>
        <v>0.5</v>
      </c>
      <c r="AD3118" s="67">
        <f t="shared" si="584"/>
        <v>44883.0698611111</v>
      </c>
      <c r="AE3118" s="67">
        <f>VLOOKUP(V3118,'Branch Wise Work Timelines'!C:G,3,FALSE)+AA3118</f>
        <v>44882.416666666664</v>
      </c>
      <c r="AF3118" s="67">
        <f>IF(V3118="Bangalore",VLOOKUP(V3118,'Branch Wise Work Timelines'!C:G,4,FALSE)+AA3118+1,IF(V3118="Mumbai",VLOOKUP(V3118,'Branch Wise Work Timelines'!C:G,4,FALSE)+AA3118+1,VLOOKUP(V3118,'Branch Wise Work Timelines'!C:G,4,FALSE)+AA3118))</f>
        <v>44883.25</v>
      </c>
      <c r="AG3118" s="67">
        <f>WORKDAY.INTL(AA3118,1,11)+VLOOKUP(V3118,'Branch Wise Work Timelines'!C:G,3,FALSE)</f>
        <v>44883.416666666664</v>
      </c>
      <c r="AH3118" s="69" t="str">
        <f t="shared" ca="1" si="585"/>
        <v>Out of TAT</v>
      </c>
      <c r="AI3118" s="69">
        <f t="shared" ca="1" si="586"/>
        <v>20676</v>
      </c>
      <c r="AJ3118" s="69" t="str">
        <f ca="1">IF(AI3118&lt;0,"0-12",IFERROR(VLOOKUP(AI3118,Breakup[],2,FALSE),"&gt;24"))</f>
        <v>&gt;24</v>
      </c>
      <c r="AK3118" s="69" t="str">
        <f>VLOOKUP(V3118,Master!B:D,3,FALSE)</f>
        <v>East</v>
      </c>
      <c r="AL3118" s="69" t="str">
        <f t="shared" si="587"/>
        <v>Mumbai</v>
      </c>
    </row>
    <row r="3119" spans="1:38">
      <c r="A3119" s="13" t="s">
        <v>6561</v>
      </c>
      <c r="B3119" s="54">
        <v>44701.5900160069</v>
      </c>
      <c r="C3119" s="13" t="s">
        <v>110</v>
      </c>
      <c r="D3119" s="13">
        <v>1766</v>
      </c>
      <c r="E3119" s="13" t="s">
        <v>6562</v>
      </c>
      <c r="F3119" s="13" t="s">
        <v>33</v>
      </c>
      <c r="G3119" s="14">
        <v>1653058722519</v>
      </c>
      <c r="H3119" s="55">
        <v>0.79711805555555504</v>
      </c>
      <c r="I3119" s="33">
        <v>44891.797118055598</v>
      </c>
      <c r="J3119" s="58">
        <v>44891</v>
      </c>
      <c r="K3119" s="13" t="s">
        <v>263</v>
      </c>
      <c r="L3119" s="13" t="s">
        <v>69</v>
      </c>
      <c r="M3119" s="13" t="s">
        <v>101</v>
      </c>
      <c r="N3119" s="13" t="s">
        <v>206</v>
      </c>
      <c r="O3119" s="33">
        <v>44891.495405092603</v>
      </c>
      <c r="P3119" s="58">
        <v>44891</v>
      </c>
      <c r="Q3119" s="33" t="s">
        <v>237</v>
      </c>
      <c r="R3119" s="14">
        <v>805</v>
      </c>
      <c r="S3119" s="13" t="s">
        <v>208</v>
      </c>
      <c r="T3119" s="13" t="s">
        <v>209</v>
      </c>
      <c r="U3119" s="33">
        <f t="shared" ca="1" si="576"/>
        <v>45744.56914039352</v>
      </c>
      <c r="V3119" s="13" t="str">
        <f t="shared" si="577"/>
        <v>Mumbai</v>
      </c>
      <c r="W3119" s="13" t="str">
        <f t="shared" si="578"/>
        <v>RI</v>
      </c>
      <c r="X3119" s="13">
        <f t="shared" si="579"/>
        <v>19</v>
      </c>
      <c r="Y3119" s="13" t="str">
        <f>IFERROR(VLOOKUP(C3119,ReceivingTeam[],2,FALSE),"HelpDesk")</f>
        <v>Branch office</v>
      </c>
      <c r="Z3119" s="67">
        <f t="shared" si="580"/>
        <v>44893.463784722262</v>
      </c>
      <c r="AA3119" s="68">
        <f t="shared" si="581"/>
        <v>44891</v>
      </c>
      <c r="AB3119" s="69" t="b">
        <f t="shared" si="582"/>
        <v>1</v>
      </c>
      <c r="AC3119" s="70">
        <f t="shared" si="583"/>
        <v>0.5</v>
      </c>
      <c r="AD3119" s="67">
        <f t="shared" si="584"/>
        <v>44893.463784722262</v>
      </c>
      <c r="AE3119" s="67">
        <f>VLOOKUP(V3119,'Branch Wise Work Timelines'!C:G,3,FALSE)+AA3119</f>
        <v>44891.416666666664</v>
      </c>
      <c r="AF3119" s="67">
        <f>IF(V3119="Bangalore",VLOOKUP(V3119,'Branch Wise Work Timelines'!C:G,4,FALSE)+AA3119+1,IF(V3119="Mumbai",VLOOKUP(V3119,'Branch Wise Work Timelines'!C:G,4,FALSE)+AA3119+1,VLOOKUP(V3119,'Branch Wise Work Timelines'!C:G,4,FALSE)+AA3119))</f>
        <v>44892.25</v>
      </c>
      <c r="AG3119" s="67">
        <f>WORKDAY.INTL(AA3119,1,11)+VLOOKUP(V3119,'Branch Wise Work Timelines'!C:G,3,FALSE)</f>
        <v>44893.416666666664</v>
      </c>
      <c r="AH3119" s="69" t="str">
        <f t="shared" si="585"/>
        <v>Met</v>
      </c>
      <c r="AI3119" s="69">
        <f t="shared" ca="1" si="586"/>
        <v>20427</v>
      </c>
      <c r="AJ3119" s="69" t="str">
        <f ca="1">IF(AI3119&lt;0,"0-12",IFERROR(VLOOKUP(AI3119,Breakup[],2,FALSE),"&gt;24"))</f>
        <v>&gt;24</v>
      </c>
      <c r="AK3119" s="69" t="str">
        <f>VLOOKUP(V3119,Master!B:D,3,FALSE)</f>
        <v>East</v>
      </c>
      <c r="AL3119" s="69" t="str">
        <f t="shared" si="587"/>
        <v>Mumbai</v>
      </c>
    </row>
    <row r="3120" spans="1:38">
      <c r="A3120" s="13" t="s">
        <v>6563</v>
      </c>
      <c r="B3120" s="54">
        <v>44701.791779861102</v>
      </c>
      <c r="C3120" s="13" t="s">
        <v>114</v>
      </c>
      <c r="D3120" s="13">
        <v>817</v>
      </c>
      <c r="E3120" s="13" t="s">
        <v>6564</v>
      </c>
      <c r="F3120" s="13" t="s">
        <v>33</v>
      </c>
      <c r="G3120" s="14">
        <v>1653053649172</v>
      </c>
      <c r="H3120" s="55">
        <v>0.28942129629629598</v>
      </c>
      <c r="I3120" s="33">
        <v>44889.2894212963</v>
      </c>
      <c r="J3120" s="58">
        <v>44889</v>
      </c>
      <c r="K3120" s="13" t="s">
        <v>263</v>
      </c>
      <c r="L3120" s="13" t="s">
        <v>69</v>
      </c>
      <c r="M3120" s="13" t="s">
        <v>101</v>
      </c>
      <c r="N3120" s="13" t="s">
        <v>206</v>
      </c>
      <c r="O3120" s="33" t="s">
        <v>38</v>
      </c>
      <c r="P3120" s="58" t="s">
        <v>38</v>
      </c>
      <c r="Q3120" s="33" t="s">
        <v>207</v>
      </c>
      <c r="R3120" s="14" t="s">
        <v>38</v>
      </c>
      <c r="S3120" s="13" t="s">
        <v>208</v>
      </c>
      <c r="T3120" s="13" t="s">
        <v>209</v>
      </c>
      <c r="U3120" s="33">
        <f t="shared" ca="1" si="576"/>
        <v>45744.56914039352</v>
      </c>
      <c r="V3120" s="13" t="str">
        <f t="shared" si="577"/>
        <v>Mumbai</v>
      </c>
      <c r="W3120" s="13" t="str">
        <f t="shared" si="578"/>
        <v>RI</v>
      </c>
      <c r="X3120" s="13">
        <f t="shared" si="579"/>
        <v>6</v>
      </c>
      <c r="Y3120" s="13" t="str">
        <f>IFERROR(VLOOKUP(C3120,ReceivingTeam[],2,FALSE),"HelpDesk")</f>
        <v>Branch office</v>
      </c>
      <c r="Z3120" s="67">
        <f t="shared" si="580"/>
        <v>44889.916666666664</v>
      </c>
      <c r="AA3120" s="68">
        <f t="shared" si="581"/>
        <v>44889</v>
      </c>
      <c r="AB3120" s="69" t="b">
        <f t="shared" si="582"/>
        <v>1</v>
      </c>
      <c r="AC3120" s="70">
        <f t="shared" si="583"/>
        <v>0.5</v>
      </c>
      <c r="AD3120" s="67">
        <f t="shared" si="584"/>
        <v>44889.916666666664</v>
      </c>
      <c r="AE3120" s="67">
        <f>VLOOKUP(V3120,'Branch Wise Work Timelines'!C:G,3,FALSE)+AA3120</f>
        <v>44889.416666666664</v>
      </c>
      <c r="AF3120" s="67">
        <f>IF(V3120="Bangalore",VLOOKUP(V3120,'Branch Wise Work Timelines'!C:G,4,FALSE)+AA3120+1,IF(V3120="Mumbai",VLOOKUP(V3120,'Branch Wise Work Timelines'!C:G,4,FALSE)+AA3120+1,VLOOKUP(V3120,'Branch Wise Work Timelines'!C:G,4,FALSE)+AA3120))</f>
        <v>44890.25</v>
      </c>
      <c r="AG3120" s="67">
        <f>WORKDAY.INTL(AA3120,1,11)+VLOOKUP(V3120,'Branch Wise Work Timelines'!C:G,3,FALSE)</f>
        <v>44890.416666666664</v>
      </c>
      <c r="AH3120" s="69" t="str">
        <f t="shared" ca="1" si="585"/>
        <v>Out of TAT</v>
      </c>
      <c r="AI3120" s="69">
        <f t="shared" ca="1" si="586"/>
        <v>20512</v>
      </c>
      <c r="AJ3120" s="69" t="str">
        <f ca="1">IF(AI3120&lt;0,"0-12",IFERROR(VLOOKUP(AI3120,Breakup[],2,FALSE),"&gt;24"))</f>
        <v>&gt;24</v>
      </c>
      <c r="AK3120" s="69" t="str">
        <f>VLOOKUP(V3120,Master!B:D,3,FALSE)</f>
        <v>East</v>
      </c>
      <c r="AL3120" s="69" t="str">
        <f t="shared" si="587"/>
        <v>Mumbai</v>
      </c>
    </row>
    <row r="3121" spans="1:38">
      <c r="A3121" s="13" t="s">
        <v>6565</v>
      </c>
      <c r="B3121" s="54">
        <v>44700.657584259301</v>
      </c>
      <c r="C3121" s="13" t="s">
        <v>6447</v>
      </c>
      <c r="D3121" s="13">
        <v>575</v>
      </c>
      <c r="E3121" s="13" t="s">
        <v>6566</v>
      </c>
      <c r="F3121" s="13" t="s">
        <v>24</v>
      </c>
      <c r="G3121" s="14">
        <v>1653048876901</v>
      </c>
      <c r="H3121" s="55">
        <v>0.74792824074074105</v>
      </c>
      <c r="I3121" s="33">
        <v>44885.7479282407</v>
      </c>
      <c r="J3121" s="58">
        <v>44885</v>
      </c>
      <c r="K3121" s="13" t="s">
        <v>452</v>
      </c>
      <c r="L3121" s="13" t="s">
        <v>36</v>
      </c>
      <c r="M3121" s="13" t="s">
        <v>6447</v>
      </c>
      <c r="N3121" s="13" t="s">
        <v>206</v>
      </c>
      <c r="O3121" s="33" t="s">
        <v>38</v>
      </c>
      <c r="P3121" s="58" t="s">
        <v>38</v>
      </c>
      <c r="Q3121" s="33" t="s">
        <v>207</v>
      </c>
      <c r="R3121" s="14" t="s">
        <v>38</v>
      </c>
      <c r="S3121" s="13" t="s">
        <v>216</v>
      </c>
      <c r="T3121" s="13" t="s">
        <v>217</v>
      </c>
      <c r="U3121" s="33">
        <f t="shared" ca="1" si="576"/>
        <v>45744.56914039352</v>
      </c>
      <c r="V3121" s="13" t="str">
        <f t="shared" si="577"/>
        <v>Chennai</v>
      </c>
      <c r="W3121" s="13" t="str">
        <f t="shared" si="578"/>
        <v>DOMI</v>
      </c>
      <c r="X3121" s="13">
        <f t="shared" si="579"/>
        <v>17</v>
      </c>
      <c r="Y3121" s="13" t="str">
        <f>IFERROR(VLOOKUP(C3121,ReceivingTeam[],2,FALSE),"HelpDesk")</f>
        <v>HelpDesk</v>
      </c>
      <c r="Z3121" s="67">
        <f t="shared" si="580"/>
        <v>44885.916666666664</v>
      </c>
      <c r="AA3121" s="68">
        <f t="shared" si="581"/>
        <v>44885</v>
      </c>
      <c r="AB3121" s="69" t="b">
        <f t="shared" si="582"/>
        <v>0</v>
      </c>
      <c r="AC3121" s="70">
        <f t="shared" si="583"/>
        <v>0.5</v>
      </c>
      <c r="AD3121" s="67">
        <f t="shared" si="584"/>
        <v>44885.916666666664</v>
      </c>
      <c r="AE3121" s="67">
        <f>VLOOKUP(V3121,'Branch Wise Work Timelines'!C:G,3,FALSE)+AA3121</f>
        <v>44885.416666666664</v>
      </c>
      <c r="AF3121" s="67">
        <f>IF(V3121="Bangalore",VLOOKUP(V3121,'Branch Wise Work Timelines'!C:G,4,FALSE)+AA3121+1,IF(V3121="Mumbai",VLOOKUP(V3121,'Branch Wise Work Timelines'!C:G,4,FALSE)+AA3121+1,VLOOKUP(V3121,'Branch Wise Work Timelines'!C:G,4,FALSE)+AA3121))</f>
        <v>44885.770833333336</v>
      </c>
      <c r="AG3121" s="67">
        <f>WORKDAY.INTL(AA3121,1,11)+VLOOKUP(V3121,'Branch Wise Work Timelines'!C:G,3,FALSE)</f>
        <v>44886.416666666664</v>
      </c>
      <c r="AH3121" s="69" t="str">
        <f t="shared" ca="1" si="585"/>
        <v>Out of TAT</v>
      </c>
      <c r="AI3121" s="69">
        <f t="shared" ca="1" si="586"/>
        <v>20608</v>
      </c>
      <c r="AJ3121" s="69" t="str">
        <f ca="1">IF(AI3121&lt;0,"0-12",IFERROR(VLOOKUP(AI3121,Breakup[],2,FALSE),"&gt;24"))</f>
        <v>&gt;24</v>
      </c>
      <c r="AK3121" s="69" t="str">
        <f>VLOOKUP(V3121,Master!B:D,3,FALSE)</f>
        <v>South</v>
      </c>
      <c r="AL3121" s="69" t="str">
        <f t="shared" si="587"/>
        <v>Chennai</v>
      </c>
    </row>
    <row r="3122" spans="1:38">
      <c r="A3122" s="13" t="s">
        <v>6567</v>
      </c>
      <c r="B3122" s="54">
        <v>44700.658454317097</v>
      </c>
      <c r="C3122" s="13" t="s">
        <v>158</v>
      </c>
      <c r="D3122" s="13">
        <v>1165</v>
      </c>
      <c r="E3122" s="13" t="s">
        <v>6568</v>
      </c>
      <c r="F3122" s="13" t="s">
        <v>24</v>
      </c>
      <c r="G3122" s="14">
        <v>1653048876901</v>
      </c>
      <c r="H3122" s="55">
        <v>0.89468749999999997</v>
      </c>
      <c r="I3122" s="33">
        <v>44884.894687499997</v>
      </c>
      <c r="J3122" s="58">
        <v>44884</v>
      </c>
      <c r="K3122" s="13" t="s">
        <v>452</v>
      </c>
      <c r="L3122" s="13" t="s">
        <v>36</v>
      </c>
      <c r="M3122" s="13" t="s">
        <v>6447</v>
      </c>
      <c r="N3122" s="13" t="s">
        <v>206</v>
      </c>
      <c r="O3122" s="33" t="s">
        <v>38</v>
      </c>
      <c r="P3122" s="58" t="s">
        <v>38</v>
      </c>
      <c r="Q3122" s="33" t="s">
        <v>207</v>
      </c>
      <c r="R3122" s="14" t="s">
        <v>38</v>
      </c>
      <c r="S3122" s="13" t="s">
        <v>216</v>
      </c>
      <c r="T3122" s="13" t="s">
        <v>217</v>
      </c>
      <c r="U3122" s="33">
        <f t="shared" ca="1" si="576"/>
        <v>45744.56914039352</v>
      </c>
      <c r="V3122" s="13" t="str">
        <f t="shared" si="577"/>
        <v>Chennai</v>
      </c>
      <c r="W3122" s="13" t="str">
        <f t="shared" si="578"/>
        <v>DOMI</v>
      </c>
      <c r="X3122" s="13">
        <f t="shared" si="579"/>
        <v>21</v>
      </c>
      <c r="Y3122" s="13" t="str">
        <f>IFERROR(VLOOKUP(C3122,ReceivingTeam[],2,FALSE),"HelpDesk")</f>
        <v>Branch office</v>
      </c>
      <c r="Z3122" s="67">
        <f t="shared" si="580"/>
        <v>44887.040520833325</v>
      </c>
      <c r="AA3122" s="68">
        <f t="shared" si="581"/>
        <v>44884</v>
      </c>
      <c r="AB3122" s="69" t="b">
        <f t="shared" si="582"/>
        <v>1</v>
      </c>
      <c r="AC3122" s="70">
        <f t="shared" si="583"/>
        <v>0.5</v>
      </c>
      <c r="AD3122" s="67">
        <f t="shared" si="584"/>
        <v>44887.040520833325</v>
      </c>
      <c r="AE3122" s="67">
        <f>VLOOKUP(V3122,'Branch Wise Work Timelines'!C:G,3,FALSE)+AA3122</f>
        <v>44884.416666666664</v>
      </c>
      <c r="AF3122" s="67">
        <f>IF(V3122="Bangalore",VLOOKUP(V3122,'Branch Wise Work Timelines'!C:G,4,FALSE)+AA3122+1,IF(V3122="Mumbai",VLOOKUP(V3122,'Branch Wise Work Timelines'!C:G,4,FALSE)+AA3122+1,VLOOKUP(V3122,'Branch Wise Work Timelines'!C:G,4,FALSE)+AA3122))</f>
        <v>44884.770833333336</v>
      </c>
      <c r="AG3122" s="67">
        <f>WORKDAY.INTL(AA3122,1,11)+VLOOKUP(V3122,'Branch Wise Work Timelines'!C:G,3,FALSE)</f>
        <v>44886.416666666664</v>
      </c>
      <c r="AH3122" s="69" t="str">
        <f t="shared" ca="1" si="585"/>
        <v>Out of TAT</v>
      </c>
      <c r="AI3122" s="69">
        <f t="shared" ca="1" si="586"/>
        <v>20581</v>
      </c>
      <c r="AJ3122" s="69" t="str">
        <f ca="1">IF(AI3122&lt;0,"0-12",IFERROR(VLOOKUP(AI3122,Breakup[],2,FALSE),"&gt;24"))</f>
        <v>&gt;24</v>
      </c>
      <c r="AK3122" s="69" t="str">
        <f>VLOOKUP(V3122,Master!B:D,3,FALSE)</f>
        <v>South</v>
      </c>
      <c r="AL3122" s="69" t="str">
        <f t="shared" si="587"/>
        <v>Chennai</v>
      </c>
    </row>
    <row r="3123" spans="1:38">
      <c r="A3123" s="13" t="s">
        <v>6569</v>
      </c>
      <c r="B3123" s="54">
        <v>44700.659248067102</v>
      </c>
      <c r="C3123" s="13" t="s">
        <v>158</v>
      </c>
      <c r="D3123" s="13">
        <v>889</v>
      </c>
      <c r="E3123" s="13" t="s">
        <v>6570</v>
      </c>
      <c r="F3123" s="13" t="s">
        <v>24</v>
      </c>
      <c r="G3123" s="14">
        <v>1653048876901</v>
      </c>
      <c r="H3123" s="55">
        <v>0.789988425925926</v>
      </c>
      <c r="I3123" s="33">
        <v>44884.789988425902</v>
      </c>
      <c r="J3123" s="58">
        <v>44884</v>
      </c>
      <c r="K3123" s="13" t="s">
        <v>452</v>
      </c>
      <c r="L3123" s="13" t="s">
        <v>36</v>
      </c>
      <c r="M3123" s="13" t="s">
        <v>6447</v>
      </c>
      <c r="N3123" s="13" t="s">
        <v>206</v>
      </c>
      <c r="O3123" s="33" t="s">
        <v>38</v>
      </c>
      <c r="P3123" s="58" t="s">
        <v>38</v>
      </c>
      <c r="Q3123" s="33" t="s">
        <v>207</v>
      </c>
      <c r="R3123" s="14" t="s">
        <v>38</v>
      </c>
      <c r="S3123" s="13" t="s">
        <v>216</v>
      </c>
      <c r="T3123" s="13" t="s">
        <v>217</v>
      </c>
      <c r="U3123" s="33">
        <f t="shared" ca="1" si="576"/>
        <v>45744.56914039352</v>
      </c>
      <c r="V3123" s="13" t="str">
        <f t="shared" si="577"/>
        <v>Chennai</v>
      </c>
      <c r="W3123" s="13" t="str">
        <f t="shared" si="578"/>
        <v>DOMI</v>
      </c>
      <c r="X3123" s="13">
        <f t="shared" si="579"/>
        <v>18</v>
      </c>
      <c r="Y3123" s="13" t="str">
        <f>IFERROR(VLOOKUP(C3123,ReceivingTeam[],2,FALSE),"HelpDesk")</f>
        <v>Branch office</v>
      </c>
      <c r="Z3123" s="67">
        <f t="shared" si="580"/>
        <v>44886.935821759231</v>
      </c>
      <c r="AA3123" s="68">
        <f t="shared" si="581"/>
        <v>44884</v>
      </c>
      <c r="AB3123" s="69" t="b">
        <f t="shared" si="582"/>
        <v>1</v>
      </c>
      <c r="AC3123" s="70">
        <f t="shared" si="583"/>
        <v>0.5</v>
      </c>
      <c r="AD3123" s="67">
        <f t="shared" si="584"/>
        <v>44886.935821759231</v>
      </c>
      <c r="AE3123" s="67">
        <f>VLOOKUP(V3123,'Branch Wise Work Timelines'!C:G,3,FALSE)+AA3123</f>
        <v>44884.416666666664</v>
      </c>
      <c r="AF3123" s="67">
        <f>IF(V3123="Bangalore",VLOOKUP(V3123,'Branch Wise Work Timelines'!C:G,4,FALSE)+AA3123+1,IF(V3123="Mumbai",VLOOKUP(V3123,'Branch Wise Work Timelines'!C:G,4,FALSE)+AA3123+1,VLOOKUP(V3123,'Branch Wise Work Timelines'!C:G,4,FALSE)+AA3123))</f>
        <v>44884.770833333336</v>
      </c>
      <c r="AG3123" s="67">
        <f>WORKDAY.INTL(AA3123,1,11)+VLOOKUP(V3123,'Branch Wise Work Timelines'!C:G,3,FALSE)</f>
        <v>44886.416666666664</v>
      </c>
      <c r="AH3123" s="69" t="str">
        <f t="shared" ca="1" si="585"/>
        <v>Out of TAT</v>
      </c>
      <c r="AI3123" s="69">
        <f t="shared" ca="1" si="586"/>
        <v>20584</v>
      </c>
      <c r="AJ3123" s="69" t="str">
        <f ca="1">IF(AI3123&lt;0,"0-12",IFERROR(VLOOKUP(AI3123,Breakup[],2,FALSE),"&gt;24"))</f>
        <v>&gt;24</v>
      </c>
      <c r="AK3123" s="69" t="str">
        <f>VLOOKUP(V3123,Master!B:D,3,FALSE)</f>
        <v>South</v>
      </c>
      <c r="AL3123" s="69" t="str">
        <f t="shared" si="587"/>
        <v>Chennai</v>
      </c>
    </row>
    <row r="3124" spans="1:38">
      <c r="A3124" s="13" t="s">
        <v>6571</v>
      </c>
      <c r="B3124" s="54">
        <v>44701.8655329514</v>
      </c>
      <c r="C3124" s="13" t="s">
        <v>4172</v>
      </c>
      <c r="D3124" s="13">
        <v>193</v>
      </c>
      <c r="E3124" s="13" t="s">
        <v>6572</v>
      </c>
      <c r="F3124" s="13" t="s">
        <v>24</v>
      </c>
      <c r="G3124" s="14">
        <v>1653061359271</v>
      </c>
      <c r="H3124" s="55">
        <v>0.19428240740740699</v>
      </c>
      <c r="I3124" s="33">
        <v>44881.194282407399</v>
      </c>
      <c r="J3124" s="58">
        <v>44881</v>
      </c>
      <c r="K3124" s="13" t="s">
        <v>213</v>
      </c>
      <c r="L3124" s="13" t="s">
        <v>30</v>
      </c>
      <c r="M3124" s="13" t="s">
        <v>282</v>
      </c>
      <c r="N3124" s="13" t="s">
        <v>206</v>
      </c>
      <c r="O3124" s="33" t="s">
        <v>38</v>
      </c>
      <c r="P3124" s="58" t="s">
        <v>38</v>
      </c>
      <c r="Q3124" s="33" t="s">
        <v>207</v>
      </c>
      <c r="R3124" s="14" t="s">
        <v>38</v>
      </c>
      <c r="S3124" s="13" t="s">
        <v>216</v>
      </c>
      <c r="T3124" s="13" t="s">
        <v>217</v>
      </c>
      <c r="U3124" s="33">
        <f t="shared" ca="1" si="576"/>
        <v>45744.56914039352</v>
      </c>
      <c r="V3124" s="13" t="str">
        <f t="shared" si="577"/>
        <v>Bangalore</v>
      </c>
      <c r="W3124" s="13" t="str">
        <f t="shared" si="578"/>
        <v>DOMI</v>
      </c>
      <c r="X3124" s="13">
        <f t="shared" si="579"/>
        <v>4</v>
      </c>
      <c r="Y3124" s="13" t="str">
        <f>IFERROR(VLOOKUP(C3124,ReceivingTeam[],2,FALSE),"HelpDesk")</f>
        <v>HelpDesk</v>
      </c>
      <c r="Z3124" s="67">
        <f t="shared" si="580"/>
        <v>44881.916666666664</v>
      </c>
      <c r="AA3124" s="68">
        <f t="shared" si="581"/>
        <v>44881</v>
      </c>
      <c r="AB3124" s="69" t="b">
        <f t="shared" si="582"/>
        <v>1</v>
      </c>
      <c r="AC3124" s="70">
        <f t="shared" si="583"/>
        <v>0.5</v>
      </c>
      <c r="AD3124" s="67">
        <f t="shared" si="584"/>
        <v>44881.916666666664</v>
      </c>
      <c r="AE3124" s="67">
        <f>VLOOKUP(V3124,'Branch Wise Work Timelines'!C:G,3,FALSE)+AA3124</f>
        <v>44881.416666666664</v>
      </c>
      <c r="AF3124" s="67">
        <f>IF(V3124="Bangalore",VLOOKUP(V3124,'Branch Wise Work Timelines'!C:G,4,FALSE)+AA3124+1,IF(V3124="Mumbai",VLOOKUP(V3124,'Branch Wise Work Timelines'!C:G,4,FALSE)+AA3124+1,VLOOKUP(V3124,'Branch Wise Work Timelines'!C:G,4,FALSE)+AA3124))</f>
        <v>44882.104166666664</v>
      </c>
      <c r="AG3124" s="67">
        <f>WORKDAY.INTL(AA3124,1,11)+VLOOKUP(V3124,'Branch Wise Work Timelines'!C:G,3,FALSE)</f>
        <v>44882.416666666664</v>
      </c>
      <c r="AH3124" s="69" t="str">
        <f t="shared" ca="1" si="585"/>
        <v>Out of TAT</v>
      </c>
      <c r="AI3124" s="69">
        <f t="shared" ca="1" si="586"/>
        <v>20704</v>
      </c>
      <c r="AJ3124" s="69" t="str">
        <f ca="1">IF(AI3124&lt;0,"0-12",IFERROR(VLOOKUP(AI3124,Breakup[],2,FALSE),"&gt;24"))</f>
        <v>&gt;24</v>
      </c>
      <c r="AK3124" s="69" t="str">
        <f>VLOOKUP(V3124,Master!B:D,3,FALSE)</f>
        <v>South</v>
      </c>
      <c r="AL3124" s="69" t="str">
        <f t="shared" si="587"/>
        <v>Bangalore</v>
      </c>
    </row>
    <row r="3125" spans="1:38">
      <c r="A3125" s="13" t="s">
        <v>6573</v>
      </c>
      <c r="B3125" s="54">
        <v>44701.867780821798</v>
      </c>
      <c r="C3125" s="13" t="s">
        <v>4172</v>
      </c>
      <c r="D3125" s="13">
        <v>1570</v>
      </c>
      <c r="E3125" s="13" t="s">
        <v>6574</v>
      </c>
      <c r="F3125" s="13" t="s">
        <v>66</v>
      </c>
      <c r="G3125" s="14">
        <v>1653061359271</v>
      </c>
      <c r="H3125" s="55">
        <v>0.34957175925925899</v>
      </c>
      <c r="I3125" s="33">
        <v>44891.349571759303</v>
      </c>
      <c r="J3125" s="58">
        <v>44891</v>
      </c>
      <c r="K3125" s="13" t="s">
        <v>213</v>
      </c>
      <c r="L3125" s="13" t="s">
        <v>30</v>
      </c>
      <c r="M3125" s="13" t="s">
        <v>282</v>
      </c>
      <c r="N3125" s="13" t="s">
        <v>206</v>
      </c>
      <c r="O3125" s="33">
        <v>44891.037094907399</v>
      </c>
      <c r="P3125" s="58">
        <v>44891</v>
      </c>
      <c r="Q3125" s="33" t="s">
        <v>237</v>
      </c>
      <c r="R3125" s="14">
        <v>1062</v>
      </c>
      <c r="S3125" s="13" t="s">
        <v>216</v>
      </c>
      <c r="T3125" s="13" t="s">
        <v>217</v>
      </c>
      <c r="U3125" s="33">
        <f t="shared" ca="1" si="576"/>
        <v>45744.56914039352</v>
      </c>
      <c r="V3125" s="13" t="str">
        <f t="shared" si="577"/>
        <v>Bangalore</v>
      </c>
      <c r="W3125" s="13" t="str">
        <f t="shared" si="578"/>
        <v>RI</v>
      </c>
      <c r="X3125" s="13">
        <f t="shared" si="579"/>
        <v>8</v>
      </c>
      <c r="Y3125" s="13" t="str">
        <f>IFERROR(VLOOKUP(C3125,ReceivingTeam[],2,FALSE),"HelpDesk")</f>
        <v>HelpDesk</v>
      </c>
      <c r="Z3125" s="67">
        <f t="shared" si="580"/>
        <v>44891.916666666664</v>
      </c>
      <c r="AA3125" s="68">
        <f t="shared" si="581"/>
        <v>44891</v>
      </c>
      <c r="AB3125" s="69" t="b">
        <f t="shared" si="582"/>
        <v>1</v>
      </c>
      <c r="AC3125" s="70">
        <f t="shared" si="583"/>
        <v>0.5</v>
      </c>
      <c r="AD3125" s="67">
        <f t="shared" si="584"/>
        <v>44891.916666666664</v>
      </c>
      <c r="AE3125" s="67">
        <f>VLOOKUP(V3125,'Branch Wise Work Timelines'!C:G,3,FALSE)+AA3125</f>
        <v>44891.416666666664</v>
      </c>
      <c r="AF3125" s="67">
        <f>IF(V3125="Bangalore",VLOOKUP(V3125,'Branch Wise Work Timelines'!C:G,4,FALSE)+AA3125+1,IF(V3125="Mumbai",VLOOKUP(V3125,'Branch Wise Work Timelines'!C:G,4,FALSE)+AA3125+1,VLOOKUP(V3125,'Branch Wise Work Timelines'!C:G,4,FALSE)+AA3125))</f>
        <v>44892.104166666664</v>
      </c>
      <c r="AG3125" s="67">
        <f>WORKDAY.INTL(AA3125,1,11)+VLOOKUP(V3125,'Branch Wise Work Timelines'!C:G,3,FALSE)</f>
        <v>44893.416666666664</v>
      </c>
      <c r="AH3125" s="69" t="str">
        <f t="shared" si="585"/>
        <v>Met</v>
      </c>
      <c r="AI3125" s="69">
        <f t="shared" ca="1" si="586"/>
        <v>20464</v>
      </c>
      <c r="AJ3125" s="69" t="str">
        <f ca="1">IF(AI3125&lt;0,"0-12",IFERROR(VLOOKUP(AI3125,Breakup[],2,FALSE),"&gt;24"))</f>
        <v>&gt;24</v>
      </c>
      <c r="AK3125" s="69" t="str">
        <f>VLOOKUP(V3125,Master!B:D,3,FALSE)</f>
        <v>South</v>
      </c>
      <c r="AL3125" s="69" t="str">
        <f t="shared" si="587"/>
        <v>Bangalore</v>
      </c>
    </row>
    <row r="3126" spans="1:38">
      <c r="A3126" s="13" t="s">
        <v>6575</v>
      </c>
      <c r="B3126" s="54">
        <v>44701.869354826398</v>
      </c>
      <c r="C3126" s="13" t="s">
        <v>4172</v>
      </c>
      <c r="D3126" s="13">
        <v>947</v>
      </c>
      <c r="E3126" s="13" t="s">
        <v>6576</v>
      </c>
      <c r="F3126" s="13" t="s">
        <v>24</v>
      </c>
      <c r="G3126" s="14">
        <v>1653061359271</v>
      </c>
      <c r="H3126" s="55">
        <v>9.1550925925925897E-3</v>
      </c>
      <c r="I3126" s="33">
        <v>44885.009155092601</v>
      </c>
      <c r="J3126" s="58">
        <v>44885</v>
      </c>
      <c r="K3126" s="13" t="s">
        <v>213</v>
      </c>
      <c r="L3126" s="13" t="s">
        <v>30</v>
      </c>
      <c r="M3126" s="13" t="s">
        <v>282</v>
      </c>
      <c r="N3126" s="13" t="s">
        <v>206</v>
      </c>
      <c r="O3126" s="33" t="s">
        <v>38</v>
      </c>
      <c r="P3126" s="58" t="s">
        <v>38</v>
      </c>
      <c r="Q3126" s="33" t="s">
        <v>207</v>
      </c>
      <c r="R3126" s="14" t="s">
        <v>38</v>
      </c>
      <c r="S3126" s="13" t="s">
        <v>216</v>
      </c>
      <c r="T3126" s="13" t="s">
        <v>217</v>
      </c>
      <c r="U3126" s="33">
        <f t="shared" ca="1" si="576"/>
        <v>45744.56914039352</v>
      </c>
      <c r="V3126" s="13" t="str">
        <f t="shared" si="577"/>
        <v>Bangalore</v>
      </c>
      <c r="W3126" s="13" t="str">
        <f t="shared" si="578"/>
        <v>DOMI</v>
      </c>
      <c r="X3126" s="13">
        <f t="shared" si="579"/>
        <v>0</v>
      </c>
      <c r="Y3126" s="13" t="str">
        <f>IFERROR(VLOOKUP(C3126,ReceivingTeam[],2,FALSE),"HelpDesk")</f>
        <v>HelpDesk</v>
      </c>
      <c r="Z3126" s="67">
        <f t="shared" si="580"/>
        <v>44885.916666666664</v>
      </c>
      <c r="AA3126" s="68">
        <f t="shared" si="581"/>
        <v>44885</v>
      </c>
      <c r="AB3126" s="69" t="b">
        <f t="shared" si="582"/>
        <v>0</v>
      </c>
      <c r="AC3126" s="70">
        <f t="shared" si="583"/>
        <v>0.5</v>
      </c>
      <c r="AD3126" s="67">
        <f t="shared" si="584"/>
        <v>44885.916666666664</v>
      </c>
      <c r="AE3126" s="67">
        <f>VLOOKUP(V3126,'Branch Wise Work Timelines'!C:G,3,FALSE)+AA3126</f>
        <v>44885.416666666664</v>
      </c>
      <c r="AF3126" s="67">
        <f>IF(V3126="Bangalore",VLOOKUP(V3126,'Branch Wise Work Timelines'!C:G,4,FALSE)+AA3126+1,IF(V3126="Mumbai",VLOOKUP(V3126,'Branch Wise Work Timelines'!C:G,4,FALSE)+AA3126+1,VLOOKUP(V3126,'Branch Wise Work Timelines'!C:G,4,FALSE)+AA3126))</f>
        <v>44886.104166666664</v>
      </c>
      <c r="AG3126" s="67">
        <f>WORKDAY.INTL(AA3126,1,11)+VLOOKUP(V3126,'Branch Wise Work Timelines'!C:G,3,FALSE)</f>
        <v>44886.416666666664</v>
      </c>
      <c r="AH3126" s="69" t="str">
        <f t="shared" ca="1" si="585"/>
        <v>Out of TAT</v>
      </c>
      <c r="AI3126" s="69">
        <f t="shared" ca="1" si="586"/>
        <v>20608</v>
      </c>
      <c r="AJ3126" s="69" t="str">
        <f ca="1">IF(AI3126&lt;0,"0-12",IFERROR(VLOOKUP(AI3126,Breakup[],2,FALSE),"&gt;24"))</f>
        <v>&gt;24</v>
      </c>
      <c r="AK3126" s="69" t="str">
        <f>VLOOKUP(V3126,Master!B:D,3,FALSE)</f>
        <v>South</v>
      </c>
      <c r="AL3126" s="69" t="str">
        <f t="shared" si="587"/>
        <v>Bangalore</v>
      </c>
    </row>
    <row r="3127" spans="1:38">
      <c r="A3127" s="13" t="s">
        <v>6577</v>
      </c>
      <c r="B3127" s="54">
        <v>44701.873656215299</v>
      </c>
      <c r="C3127" s="13" t="s">
        <v>4172</v>
      </c>
      <c r="D3127" s="13">
        <v>374</v>
      </c>
      <c r="E3127" s="13" t="s">
        <v>6578</v>
      </c>
      <c r="F3127" s="13" t="s">
        <v>24</v>
      </c>
      <c r="G3127" s="14">
        <v>1653061359271</v>
      </c>
      <c r="H3127" s="55">
        <v>0.66482638888888901</v>
      </c>
      <c r="I3127" s="33">
        <v>44891.6648263889</v>
      </c>
      <c r="J3127" s="58">
        <v>44891</v>
      </c>
      <c r="K3127" s="13" t="s">
        <v>213</v>
      </c>
      <c r="L3127" s="13" t="s">
        <v>30</v>
      </c>
      <c r="M3127" s="13" t="s">
        <v>282</v>
      </c>
      <c r="N3127" s="13" t="s">
        <v>206</v>
      </c>
      <c r="O3127" s="33">
        <v>44891.239618055602</v>
      </c>
      <c r="P3127" s="58">
        <v>44891</v>
      </c>
      <c r="Q3127" s="33" t="s">
        <v>237</v>
      </c>
      <c r="R3127" s="14">
        <v>275</v>
      </c>
      <c r="S3127" s="13" t="s">
        <v>216</v>
      </c>
      <c r="T3127" s="13" t="s">
        <v>217</v>
      </c>
      <c r="U3127" s="33">
        <f t="shared" ca="1" si="576"/>
        <v>45744.56914039352</v>
      </c>
      <c r="V3127" s="13" t="str">
        <f t="shared" si="577"/>
        <v>Bangalore</v>
      </c>
      <c r="W3127" s="13" t="str">
        <f t="shared" si="578"/>
        <v>DOMI</v>
      </c>
      <c r="X3127" s="13">
        <f t="shared" si="579"/>
        <v>15</v>
      </c>
      <c r="Y3127" s="13" t="str">
        <f>IFERROR(VLOOKUP(C3127,ReceivingTeam[],2,FALSE),"HelpDesk")</f>
        <v>HelpDesk</v>
      </c>
      <c r="Z3127" s="67">
        <f t="shared" si="580"/>
        <v>44893.4773263889</v>
      </c>
      <c r="AA3127" s="68">
        <f t="shared" si="581"/>
        <v>44891</v>
      </c>
      <c r="AB3127" s="69" t="b">
        <f t="shared" si="582"/>
        <v>1</v>
      </c>
      <c r="AC3127" s="70">
        <f t="shared" si="583"/>
        <v>0.5</v>
      </c>
      <c r="AD3127" s="67">
        <f t="shared" si="584"/>
        <v>44893.4773263889</v>
      </c>
      <c r="AE3127" s="67">
        <f>VLOOKUP(V3127,'Branch Wise Work Timelines'!C:G,3,FALSE)+AA3127</f>
        <v>44891.416666666664</v>
      </c>
      <c r="AF3127" s="67">
        <f>IF(V3127="Bangalore",VLOOKUP(V3127,'Branch Wise Work Timelines'!C:G,4,FALSE)+AA3127+1,IF(V3127="Mumbai",VLOOKUP(V3127,'Branch Wise Work Timelines'!C:G,4,FALSE)+AA3127+1,VLOOKUP(V3127,'Branch Wise Work Timelines'!C:G,4,FALSE)+AA3127))</f>
        <v>44892.104166666664</v>
      </c>
      <c r="AG3127" s="67">
        <f>WORKDAY.INTL(AA3127,1,11)+VLOOKUP(V3127,'Branch Wise Work Timelines'!C:G,3,FALSE)</f>
        <v>44893.416666666664</v>
      </c>
      <c r="AH3127" s="69" t="str">
        <f t="shared" si="585"/>
        <v>Met</v>
      </c>
      <c r="AI3127" s="69">
        <f t="shared" ca="1" si="586"/>
        <v>20427</v>
      </c>
      <c r="AJ3127" s="69" t="str">
        <f ca="1">IF(AI3127&lt;0,"0-12",IFERROR(VLOOKUP(AI3127,Breakup[],2,FALSE),"&gt;24"))</f>
        <v>&gt;24</v>
      </c>
      <c r="AK3127" s="69" t="str">
        <f>VLOOKUP(V3127,Master!B:D,3,FALSE)</f>
        <v>South</v>
      </c>
      <c r="AL3127" s="69" t="str">
        <f t="shared" si="587"/>
        <v>Bangalore</v>
      </c>
    </row>
    <row r="3128" spans="1:38">
      <c r="A3128" s="13" t="s">
        <v>6579</v>
      </c>
      <c r="B3128" s="54">
        <v>44701.875117476899</v>
      </c>
      <c r="C3128" s="13" t="s">
        <v>4172</v>
      </c>
      <c r="D3128" s="13">
        <v>1221</v>
      </c>
      <c r="E3128" s="13" t="s">
        <v>6580</v>
      </c>
      <c r="F3128" s="13" t="s">
        <v>24</v>
      </c>
      <c r="G3128" s="14">
        <v>1653061359271</v>
      </c>
      <c r="H3128" s="55">
        <v>0.28824074074074102</v>
      </c>
      <c r="I3128" s="33">
        <v>44886.288240740701</v>
      </c>
      <c r="J3128" s="58">
        <v>44886</v>
      </c>
      <c r="K3128" s="13" t="s">
        <v>213</v>
      </c>
      <c r="L3128" s="13" t="s">
        <v>30</v>
      </c>
      <c r="M3128" s="13" t="s">
        <v>282</v>
      </c>
      <c r="N3128" s="13" t="s">
        <v>206</v>
      </c>
      <c r="O3128" s="33" t="s">
        <v>38</v>
      </c>
      <c r="P3128" s="58" t="s">
        <v>38</v>
      </c>
      <c r="Q3128" s="33" t="s">
        <v>207</v>
      </c>
      <c r="R3128" s="14" t="s">
        <v>38</v>
      </c>
      <c r="S3128" s="13" t="s">
        <v>216</v>
      </c>
      <c r="T3128" s="13" t="s">
        <v>217</v>
      </c>
      <c r="U3128" s="33">
        <f t="shared" ca="1" si="576"/>
        <v>45744.56914039352</v>
      </c>
      <c r="V3128" s="13" t="str">
        <f t="shared" si="577"/>
        <v>Bangalore</v>
      </c>
      <c r="W3128" s="13" t="str">
        <f t="shared" si="578"/>
        <v>DOMI</v>
      </c>
      <c r="X3128" s="13">
        <f t="shared" si="579"/>
        <v>6</v>
      </c>
      <c r="Y3128" s="13" t="str">
        <f>IFERROR(VLOOKUP(C3128,ReceivingTeam[],2,FALSE),"HelpDesk")</f>
        <v>HelpDesk</v>
      </c>
      <c r="Z3128" s="67">
        <f t="shared" si="580"/>
        <v>44886.916666666664</v>
      </c>
      <c r="AA3128" s="68">
        <f t="shared" si="581"/>
        <v>44886</v>
      </c>
      <c r="AB3128" s="69" t="b">
        <f t="shared" si="582"/>
        <v>1</v>
      </c>
      <c r="AC3128" s="70">
        <f t="shared" si="583"/>
        <v>0.5</v>
      </c>
      <c r="AD3128" s="67">
        <f t="shared" si="584"/>
        <v>44886.916666666664</v>
      </c>
      <c r="AE3128" s="67">
        <f>VLOOKUP(V3128,'Branch Wise Work Timelines'!C:G,3,FALSE)+AA3128</f>
        <v>44886.416666666664</v>
      </c>
      <c r="AF3128" s="67">
        <f>IF(V3128="Bangalore",VLOOKUP(V3128,'Branch Wise Work Timelines'!C:G,4,FALSE)+AA3128+1,IF(V3128="Mumbai",VLOOKUP(V3128,'Branch Wise Work Timelines'!C:G,4,FALSE)+AA3128+1,VLOOKUP(V3128,'Branch Wise Work Timelines'!C:G,4,FALSE)+AA3128))</f>
        <v>44887.104166666664</v>
      </c>
      <c r="AG3128" s="67">
        <f>WORKDAY.INTL(AA3128,1,11)+VLOOKUP(V3128,'Branch Wise Work Timelines'!C:G,3,FALSE)</f>
        <v>44887.416666666664</v>
      </c>
      <c r="AH3128" s="69" t="str">
        <f t="shared" ca="1" si="585"/>
        <v>Out of TAT</v>
      </c>
      <c r="AI3128" s="69">
        <f t="shared" ca="1" si="586"/>
        <v>20584</v>
      </c>
      <c r="AJ3128" s="69" t="str">
        <f ca="1">IF(AI3128&lt;0,"0-12",IFERROR(VLOOKUP(AI3128,Breakup[],2,FALSE),"&gt;24"))</f>
        <v>&gt;24</v>
      </c>
      <c r="AK3128" s="69" t="str">
        <f>VLOOKUP(V3128,Master!B:D,3,FALSE)</f>
        <v>South</v>
      </c>
      <c r="AL3128" s="69" t="str">
        <f t="shared" si="587"/>
        <v>Bangalore</v>
      </c>
    </row>
    <row r="3129" spans="1:38">
      <c r="A3129" s="13" t="s">
        <v>6581</v>
      </c>
      <c r="B3129" s="54">
        <v>44701.876961493101</v>
      </c>
      <c r="C3129" s="13" t="s">
        <v>4172</v>
      </c>
      <c r="D3129" s="13">
        <v>1137</v>
      </c>
      <c r="E3129" s="13" t="s">
        <v>6582</v>
      </c>
      <c r="F3129" s="13" t="s">
        <v>24</v>
      </c>
      <c r="G3129" s="14">
        <v>1653061359271</v>
      </c>
      <c r="H3129" s="55">
        <v>0.66447916666666695</v>
      </c>
      <c r="I3129" s="33">
        <v>44883.664479166699</v>
      </c>
      <c r="J3129" s="58">
        <v>44883</v>
      </c>
      <c r="K3129" s="13" t="s">
        <v>213</v>
      </c>
      <c r="L3129" s="13" t="s">
        <v>30</v>
      </c>
      <c r="M3129" s="13" t="s">
        <v>282</v>
      </c>
      <c r="N3129" s="13" t="s">
        <v>206</v>
      </c>
      <c r="O3129" s="33" t="s">
        <v>38</v>
      </c>
      <c r="P3129" s="58" t="s">
        <v>38</v>
      </c>
      <c r="Q3129" s="33" t="s">
        <v>207</v>
      </c>
      <c r="R3129" s="14" t="s">
        <v>38</v>
      </c>
      <c r="S3129" s="13" t="s">
        <v>216</v>
      </c>
      <c r="T3129" s="13" t="s">
        <v>217</v>
      </c>
      <c r="U3129" s="33">
        <f t="shared" ca="1" si="576"/>
        <v>45744.56914039352</v>
      </c>
      <c r="V3129" s="13" t="str">
        <f t="shared" si="577"/>
        <v>Bangalore</v>
      </c>
      <c r="W3129" s="13" t="str">
        <f t="shared" si="578"/>
        <v>DOMI</v>
      </c>
      <c r="X3129" s="13">
        <f t="shared" si="579"/>
        <v>15</v>
      </c>
      <c r="Y3129" s="13" t="str">
        <f>IFERROR(VLOOKUP(C3129,ReceivingTeam[],2,FALSE),"HelpDesk")</f>
        <v>HelpDesk</v>
      </c>
      <c r="Z3129" s="67">
        <f t="shared" si="580"/>
        <v>44884.476979166699</v>
      </c>
      <c r="AA3129" s="68">
        <f t="shared" si="581"/>
        <v>44883</v>
      </c>
      <c r="AB3129" s="69" t="b">
        <f t="shared" si="582"/>
        <v>1</v>
      </c>
      <c r="AC3129" s="70">
        <f t="shared" si="583"/>
        <v>0.5</v>
      </c>
      <c r="AD3129" s="67">
        <f t="shared" si="584"/>
        <v>44884.476979166699</v>
      </c>
      <c r="AE3129" s="67">
        <f>VLOOKUP(V3129,'Branch Wise Work Timelines'!C:G,3,FALSE)+AA3129</f>
        <v>44883.416666666664</v>
      </c>
      <c r="AF3129" s="67">
        <f>IF(V3129="Bangalore",VLOOKUP(V3129,'Branch Wise Work Timelines'!C:G,4,FALSE)+AA3129+1,IF(V3129="Mumbai",VLOOKUP(V3129,'Branch Wise Work Timelines'!C:G,4,FALSE)+AA3129+1,VLOOKUP(V3129,'Branch Wise Work Timelines'!C:G,4,FALSE)+AA3129))</f>
        <v>44884.104166666664</v>
      </c>
      <c r="AG3129" s="67">
        <f>WORKDAY.INTL(AA3129,1,11)+VLOOKUP(V3129,'Branch Wise Work Timelines'!C:G,3,FALSE)</f>
        <v>44884.416666666664</v>
      </c>
      <c r="AH3129" s="69" t="str">
        <f t="shared" ca="1" si="585"/>
        <v>Out of TAT</v>
      </c>
      <c r="AI3129" s="69">
        <f t="shared" ca="1" si="586"/>
        <v>20643</v>
      </c>
      <c r="AJ3129" s="69" t="str">
        <f ca="1">IF(AI3129&lt;0,"0-12",IFERROR(VLOOKUP(AI3129,Breakup[],2,FALSE),"&gt;24"))</f>
        <v>&gt;24</v>
      </c>
      <c r="AK3129" s="69" t="str">
        <f>VLOOKUP(V3129,Master!B:D,3,FALSE)</f>
        <v>South</v>
      </c>
      <c r="AL3129" s="69" t="str">
        <f t="shared" si="587"/>
        <v>Bangalore</v>
      </c>
    </row>
    <row r="3130" spans="1:38">
      <c r="A3130" s="13" t="s">
        <v>6583</v>
      </c>
      <c r="B3130" s="54">
        <v>44701.879800463001</v>
      </c>
      <c r="C3130" s="13" t="s">
        <v>4172</v>
      </c>
      <c r="D3130" s="13">
        <v>118</v>
      </c>
      <c r="E3130" s="13" t="s">
        <v>6584</v>
      </c>
      <c r="F3130" s="13" t="s">
        <v>24</v>
      </c>
      <c r="G3130" s="14">
        <v>1653061359271</v>
      </c>
      <c r="H3130" s="55">
        <v>0.75730324074074096</v>
      </c>
      <c r="I3130" s="33">
        <v>44891.757303240702</v>
      </c>
      <c r="J3130" s="58">
        <v>44891</v>
      </c>
      <c r="K3130" s="13" t="s">
        <v>213</v>
      </c>
      <c r="L3130" s="13" t="s">
        <v>30</v>
      </c>
      <c r="M3130" s="13" t="s">
        <v>282</v>
      </c>
      <c r="N3130" s="13" t="s">
        <v>206</v>
      </c>
      <c r="O3130" s="33">
        <v>44891.286620370403</v>
      </c>
      <c r="P3130" s="58">
        <v>44891</v>
      </c>
      <c r="Q3130" s="33" t="s">
        <v>237</v>
      </c>
      <c r="R3130" s="14">
        <v>527</v>
      </c>
      <c r="S3130" s="13" t="s">
        <v>216</v>
      </c>
      <c r="T3130" s="13" t="s">
        <v>217</v>
      </c>
      <c r="U3130" s="33">
        <f t="shared" ca="1" si="576"/>
        <v>45744.56914039352</v>
      </c>
      <c r="V3130" s="13" t="str">
        <f t="shared" si="577"/>
        <v>Bangalore</v>
      </c>
      <c r="W3130" s="13" t="str">
        <f t="shared" si="578"/>
        <v>DOMI</v>
      </c>
      <c r="X3130" s="13">
        <f t="shared" si="579"/>
        <v>18</v>
      </c>
      <c r="Y3130" s="13" t="str">
        <f>IFERROR(VLOOKUP(C3130,ReceivingTeam[],2,FALSE),"HelpDesk")</f>
        <v>HelpDesk</v>
      </c>
      <c r="Z3130" s="67">
        <f t="shared" si="580"/>
        <v>44893.569803240702</v>
      </c>
      <c r="AA3130" s="68">
        <f t="shared" si="581"/>
        <v>44891</v>
      </c>
      <c r="AB3130" s="69" t="b">
        <f t="shared" si="582"/>
        <v>1</v>
      </c>
      <c r="AC3130" s="70">
        <f t="shared" si="583"/>
        <v>0.5</v>
      </c>
      <c r="AD3130" s="67">
        <f t="shared" si="584"/>
        <v>44893.569803240702</v>
      </c>
      <c r="AE3130" s="67">
        <f>VLOOKUP(V3130,'Branch Wise Work Timelines'!C:G,3,FALSE)+AA3130</f>
        <v>44891.416666666664</v>
      </c>
      <c r="AF3130" s="67">
        <f>IF(V3130="Bangalore",VLOOKUP(V3130,'Branch Wise Work Timelines'!C:G,4,FALSE)+AA3130+1,IF(V3130="Mumbai",VLOOKUP(V3130,'Branch Wise Work Timelines'!C:G,4,FALSE)+AA3130+1,VLOOKUP(V3130,'Branch Wise Work Timelines'!C:G,4,FALSE)+AA3130))</f>
        <v>44892.104166666664</v>
      </c>
      <c r="AG3130" s="67">
        <f>WORKDAY.INTL(AA3130,1,11)+VLOOKUP(V3130,'Branch Wise Work Timelines'!C:G,3,FALSE)</f>
        <v>44893.416666666664</v>
      </c>
      <c r="AH3130" s="69" t="str">
        <f t="shared" si="585"/>
        <v>Met</v>
      </c>
      <c r="AI3130" s="69">
        <f t="shared" ca="1" si="586"/>
        <v>20424</v>
      </c>
      <c r="AJ3130" s="69" t="str">
        <f ca="1">IF(AI3130&lt;0,"0-12",IFERROR(VLOOKUP(AI3130,Breakup[],2,FALSE),"&gt;24"))</f>
        <v>&gt;24</v>
      </c>
      <c r="AK3130" s="69" t="str">
        <f>VLOOKUP(V3130,Master!B:D,3,FALSE)</f>
        <v>South</v>
      </c>
      <c r="AL3130" s="69" t="str">
        <f t="shared" si="587"/>
        <v>Bangalore</v>
      </c>
    </row>
    <row r="3131" spans="1:38">
      <c r="A3131" s="13" t="s">
        <v>6585</v>
      </c>
      <c r="B3131" s="54">
        <v>44701.881339004598</v>
      </c>
      <c r="C3131" s="13" t="s">
        <v>4172</v>
      </c>
      <c r="D3131" s="13">
        <v>825</v>
      </c>
      <c r="E3131" s="13" t="s">
        <v>6586</v>
      </c>
      <c r="F3131" s="13" t="s">
        <v>24</v>
      </c>
      <c r="G3131" s="14">
        <v>1653061359271</v>
      </c>
      <c r="H3131" s="55">
        <v>0.11150462962962999</v>
      </c>
      <c r="I3131" s="33">
        <v>44883.111504629604</v>
      </c>
      <c r="J3131" s="58">
        <v>44883</v>
      </c>
      <c r="K3131" s="13" t="s">
        <v>213</v>
      </c>
      <c r="L3131" s="13" t="s">
        <v>30</v>
      </c>
      <c r="M3131" s="13" t="s">
        <v>282</v>
      </c>
      <c r="N3131" s="13" t="s">
        <v>206</v>
      </c>
      <c r="O3131" s="33" t="s">
        <v>38</v>
      </c>
      <c r="P3131" s="58" t="s">
        <v>38</v>
      </c>
      <c r="Q3131" s="33" t="s">
        <v>207</v>
      </c>
      <c r="R3131" s="14" t="s">
        <v>38</v>
      </c>
      <c r="S3131" s="13" t="s">
        <v>216</v>
      </c>
      <c r="T3131" s="13" t="s">
        <v>217</v>
      </c>
      <c r="U3131" s="33">
        <f t="shared" ca="1" si="576"/>
        <v>45744.56914039352</v>
      </c>
      <c r="V3131" s="13" t="str">
        <f t="shared" si="577"/>
        <v>Bangalore</v>
      </c>
      <c r="W3131" s="13" t="str">
        <f t="shared" si="578"/>
        <v>DOMI</v>
      </c>
      <c r="X3131" s="13">
        <f t="shared" si="579"/>
        <v>2</v>
      </c>
      <c r="Y3131" s="13" t="str">
        <f>IFERROR(VLOOKUP(C3131,ReceivingTeam[],2,FALSE),"HelpDesk")</f>
        <v>HelpDesk</v>
      </c>
      <c r="Z3131" s="67">
        <f t="shared" si="580"/>
        <v>44883.916666666664</v>
      </c>
      <c r="AA3131" s="68">
        <f t="shared" si="581"/>
        <v>44883</v>
      </c>
      <c r="AB3131" s="69" t="b">
        <f t="shared" si="582"/>
        <v>1</v>
      </c>
      <c r="AC3131" s="70">
        <f t="shared" si="583"/>
        <v>0.5</v>
      </c>
      <c r="AD3131" s="67">
        <f t="shared" si="584"/>
        <v>44883.916666666664</v>
      </c>
      <c r="AE3131" s="67">
        <f>VLOOKUP(V3131,'Branch Wise Work Timelines'!C:G,3,FALSE)+AA3131</f>
        <v>44883.416666666664</v>
      </c>
      <c r="AF3131" s="67">
        <f>IF(V3131="Bangalore",VLOOKUP(V3131,'Branch Wise Work Timelines'!C:G,4,FALSE)+AA3131+1,IF(V3131="Mumbai",VLOOKUP(V3131,'Branch Wise Work Timelines'!C:G,4,FALSE)+AA3131+1,VLOOKUP(V3131,'Branch Wise Work Timelines'!C:G,4,FALSE)+AA3131))</f>
        <v>44884.104166666664</v>
      </c>
      <c r="AG3131" s="67">
        <f>WORKDAY.INTL(AA3131,1,11)+VLOOKUP(V3131,'Branch Wise Work Timelines'!C:G,3,FALSE)</f>
        <v>44884.416666666664</v>
      </c>
      <c r="AH3131" s="69" t="str">
        <f t="shared" ca="1" si="585"/>
        <v>Out of TAT</v>
      </c>
      <c r="AI3131" s="69">
        <f t="shared" ca="1" si="586"/>
        <v>20656</v>
      </c>
      <c r="AJ3131" s="69" t="str">
        <f ca="1">IF(AI3131&lt;0,"0-12",IFERROR(VLOOKUP(AI3131,Breakup[],2,FALSE),"&gt;24"))</f>
        <v>&gt;24</v>
      </c>
      <c r="AK3131" s="69" t="str">
        <f>VLOOKUP(V3131,Master!B:D,3,FALSE)</f>
        <v>South</v>
      </c>
      <c r="AL3131" s="69" t="str">
        <f t="shared" si="587"/>
        <v>Bangalore</v>
      </c>
    </row>
    <row r="3132" spans="1:38">
      <c r="A3132" s="13" t="s">
        <v>6587</v>
      </c>
      <c r="B3132" s="54">
        <v>44701.883104513901</v>
      </c>
      <c r="C3132" s="13" t="s">
        <v>4172</v>
      </c>
      <c r="D3132" s="13">
        <v>671</v>
      </c>
      <c r="E3132" s="13" t="s">
        <v>6588</v>
      </c>
      <c r="F3132" s="13" t="s">
        <v>24</v>
      </c>
      <c r="G3132" s="14">
        <v>1653061650415</v>
      </c>
      <c r="H3132" s="55">
        <v>0.75400462962963</v>
      </c>
      <c r="I3132" s="33">
        <v>44886.754004629598</v>
      </c>
      <c r="J3132" s="58">
        <v>44886</v>
      </c>
      <c r="K3132" s="13" t="s">
        <v>213</v>
      </c>
      <c r="L3132" s="13" t="s">
        <v>30</v>
      </c>
      <c r="M3132" s="13" t="s">
        <v>282</v>
      </c>
      <c r="N3132" s="13" t="s">
        <v>206</v>
      </c>
      <c r="O3132" s="33" t="s">
        <v>38</v>
      </c>
      <c r="P3132" s="58" t="s">
        <v>38</v>
      </c>
      <c r="Q3132" s="33" t="s">
        <v>207</v>
      </c>
      <c r="R3132" s="14" t="s">
        <v>38</v>
      </c>
      <c r="S3132" s="13" t="s">
        <v>216</v>
      </c>
      <c r="T3132" s="13" t="s">
        <v>278</v>
      </c>
      <c r="U3132" s="33">
        <f t="shared" ca="1" si="576"/>
        <v>45744.56914039352</v>
      </c>
      <c r="V3132" s="13" t="str">
        <f t="shared" si="577"/>
        <v>Bangalore</v>
      </c>
      <c r="W3132" s="13" t="str">
        <f t="shared" si="578"/>
        <v>DOMI</v>
      </c>
      <c r="X3132" s="13">
        <f t="shared" si="579"/>
        <v>18</v>
      </c>
      <c r="Y3132" s="13" t="str">
        <f>IFERROR(VLOOKUP(C3132,ReceivingTeam[],2,FALSE),"HelpDesk")</f>
        <v>HelpDesk</v>
      </c>
      <c r="Z3132" s="67">
        <f t="shared" si="580"/>
        <v>44890.066504629598</v>
      </c>
      <c r="AA3132" s="68">
        <f t="shared" si="581"/>
        <v>44886</v>
      </c>
      <c r="AB3132" s="69" t="b">
        <f t="shared" si="582"/>
        <v>1</v>
      </c>
      <c r="AC3132" s="70">
        <f t="shared" si="583"/>
        <v>3</v>
      </c>
      <c r="AD3132" s="67">
        <f t="shared" si="584"/>
        <v>44890.066504629598</v>
      </c>
      <c r="AE3132" s="67">
        <f>VLOOKUP(V3132,'Branch Wise Work Timelines'!C:G,3,FALSE)+AA3132</f>
        <v>44886.416666666664</v>
      </c>
      <c r="AF3132" s="67">
        <f>IF(V3132="Bangalore",VLOOKUP(V3132,'Branch Wise Work Timelines'!C:G,4,FALSE)+AA3132+1,IF(V3132="Mumbai",VLOOKUP(V3132,'Branch Wise Work Timelines'!C:G,4,FALSE)+AA3132+1,VLOOKUP(V3132,'Branch Wise Work Timelines'!C:G,4,FALSE)+AA3132))</f>
        <v>44887.104166666664</v>
      </c>
      <c r="AG3132" s="67">
        <f>WORKDAY.INTL(AA3132,1,11)+VLOOKUP(V3132,'Branch Wise Work Timelines'!C:G,3,FALSE)</f>
        <v>44887.416666666664</v>
      </c>
      <c r="AH3132" s="69" t="str">
        <f t="shared" ca="1" si="585"/>
        <v>Out of TAT</v>
      </c>
      <c r="AI3132" s="69">
        <f t="shared" ca="1" si="586"/>
        <v>20509</v>
      </c>
      <c r="AJ3132" s="69" t="str">
        <f ca="1">IF(AI3132&lt;0,"0-12",IFERROR(VLOOKUP(AI3132,Breakup[],2,FALSE),"&gt;24"))</f>
        <v>&gt;24</v>
      </c>
      <c r="AK3132" s="69" t="str">
        <f>VLOOKUP(V3132,Master!B:D,3,FALSE)</f>
        <v>South</v>
      </c>
      <c r="AL3132" s="69" t="str">
        <f t="shared" si="587"/>
        <v>Bangalore</v>
      </c>
    </row>
    <row r="3133" spans="1:38">
      <c r="A3133" s="13" t="s">
        <v>6589</v>
      </c>
      <c r="B3133" s="54">
        <v>44701.884925428203</v>
      </c>
      <c r="C3133" s="13" t="s">
        <v>4172</v>
      </c>
      <c r="D3133" s="13">
        <v>1751</v>
      </c>
      <c r="E3133" s="13" t="s">
        <v>6590</v>
      </c>
      <c r="F3133" s="13" t="s">
        <v>24</v>
      </c>
      <c r="G3133" s="14">
        <v>1653061650415</v>
      </c>
      <c r="H3133" s="55">
        <v>8.5312499999999999E-2</v>
      </c>
      <c r="I3133" s="33">
        <v>44891.085312499999</v>
      </c>
      <c r="J3133" s="58">
        <v>44891</v>
      </c>
      <c r="K3133" s="13" t="s">
        <v>213</v>
      </c>
      <c r="L3133" s="13" t="s">
        <v>30</v>
      </c>
      <c r="M3133" s="13" t="s">
        <v>282</v>
      </c>
      <c r="N3133" s="13" t="s">
        <v>206</v>
      </c>
      <c r="O3133" s="33">
        <v>44891.017812500002</v>
      </c>
      <c r="P3133" s="58">
        <v>44891</v>
      </c>
      <c r="Q3133" s="33" t="s">
        <v>237</v>
      </c>
      <c r="R3133" s="14">
        <v>224</v>
      </c>
      <c r="S3133" s="13" t="s">
        <v>216</v>
      </c>
      <c r="T3133" s="13" t="s">
        <v>278</v>
      </c>
      <c r="U3133" s="33">
        <f t="shared" ca="1" si="576"/>
        <v>45744.56914039352</v>
      </c>
      <c r="V3133" s="13" t="str">
        <f t="shared" si="577"/>
        <v>Bangalore</v>
      </c>
      <c r="W3133" s="13" t="str">
        <f t="shared" si="578"/>
        <v>DOMI</v>
      </c>
      <c r="X3133" s="13">
        <f t="shared" si="579"/>
        <v>2</v>
      </c>
      <c r="Y3133" s="13" t="str">
        <f>IFERROR(VLOOKUP(C3133,ReceivingTeam[],2,FALSE),"HelpDesk")</f>
        <v>HelpDesk</v>
      </c>
      <c r="Z3133" s="67">
        <f t="shared" si="580"/>
        <v>44895.729166666664</v>
      </c>
      <c r="AA3133" s="68">
        <f t="shared" si="581"/>
        <v>44891</v>
      </c>
      <c r="AB3133" s="69" t="b">
        <f t="shared" si="582"/>
        <v>1</v>
      </c>
      <c r="AC3133" s="70">
        <f t="shared" si="583"/>
        <v>3</v>
      </c>
      <c r="AD3133" s="67">
        <f t="shared" si="584"/>
        <v>44895.729166666664</v>
      </c>
      <c r="AE3133" s="67">
        <f>VLOOKUP(V3133,'Branch Wise Work Timelines'!C:G,3,FALSE)+AA3133</f>
        <v>44891.416666666664</v>
      </c>
      <c r="AF3133" s="67">
        <f>IF(V3133="Bangalore",VLOOKUP(V3133,'Branch Wise Work Timelines'!C:G,4,FALSE)+AA3133+1,IF(V3133="Mumbai",VLOOKUP(V3133,'Branch Wise Work Timelines'!C:G,4,FALSE)+AA3133+1,VLOOKUP(V3133,'Branch Wise Work Timelines'!C:G,4,FALSE)+AA3133))</f>
        <v>44892.104166666664</v>
      </c>
      <c r="AG3133" s="67">
        <f>WORKDAY.INTL(AA3133,1,11)+VLOOKUP(V3133,'Branch Wise Work Timelines'!C:G,3,FALSE)</f>
        <v>44893.416666666664</v>
      </c>
      <c r="AH3133" s="69" t="str">
        <f t="shared" si="585"/>
        <v>Met</v>
      </c>
      <c r="AI3133" s="69">
        <f t="shared" ca="1" si="586"/>
        <v>20373</v>
      </c>
      <c r="AJ3133" s="69" t="str">
        <f ca="1">IF(AI3133&lt;0,"0-12",IFERROR(VLOOKUP(AI3133,Breakup[],2,FALSE),"&gt;24"))</f>
        <v>&gt;24</v>
      </c>
      <c r="AK3133" s="69" t="str">
        <f>VLOOKUP(V3133,Master!B:D,3,FALSE)</f>
        <v>South</v>
      </c>
      <c r="AL3133" s="69" t="str">
        <f t="shared" si="587"/>
        <v>Bangalore</v>
      </c>
    </row>
    <row r="3134" spans="1:38">
      <c r="A3134" s="13" t="s">
        <v>6591</v>
      </c>
      <c r="B3134" s="54">
        <v>44701.886579664402</v>
      </c>
      <c r="C3134" s="13" t="s">
        <v>4172</v>
      </c>
      <c r="D3134" s="13">
        <v>1675</v>
      </c>
      <c r="E3134" s="13" t="s">
        <v>6592</v>
      </c>
      <c r="F3134" s="13" t="s">
        <v>24</v>
      </c>
      <c r="G3134" s="14">
        <v>1653061650415</v>
      </c>
      <c r="H3134" s="55">
        <v>0.71716435185185201</v>
      </c>
      <c r="I3134" s="33">
        <v>44886.717164351903</v>
      </c>
      <c r="J3134" s="58">
        <v>44886</v>
      </c>
      <c r="K3134" s="13" t="s">
        <v>213</v>
      </c>
      <c r="L3134" s="13" t="s">
        <v>30</v>
      </c>
      <c r="M3134" s="13" t="s">
        <v>282</v>
      </c>
      <c r="N3134" s="13" t="s">
        <v>206</v>
      </c>
      <c r="O3134" s="33" t="s">
        <v>38</v>
      </c>
      <c r="P3134" s="58" t="s">
        <v>38</v>
      </c>
      <c r="Q3134" s="33" t="s">
        <v>207</v>
      </c>
      <c r="R3134" s="14" t="s">
        <v>38</v>
      </c>
      <c r="S3134" s="13" t="s">
        <v>216</v>
      </c>
      <c r="T3134" s="13" t="s">
        <v>278</v>
      </c>
      <c r="U3134" s="33">
        <f t="shared" ca="1" si="576"/>
        <v>45744.56914039352</v>
      </c>
      <c r="V3134" s="13" t="str">
        <f t="shared" si="577"/>
        <v>Bangalore</v>
      </c>
      <c r="W3134" s="13" t="str">
        <f t="shared" si="578"/>
        <v>DOMI</v>
      </c>
      <c r="X3134" s="13">
        <f t="shared" si="579"/>
        <v>17</v>
      </c>
      <c r="Y3134" s="13" t="str">
        <f>IFERROR(VLOOKUP(C3134,ReceivingTeam[],2,FALSE),"HelpDesk")</f>
        <v>HelpDesk</v>
      </c>
      <c r="Z3134" s="67">
        <f t="shared" si="580"/>
        <v>44890.029664351903</v>
      </c>
      <c r="AA3134" s="68">
        <f t="shared" si="581"/>
        <v>44886</v>
      </c>
      <c r="AB3134" s="69" t="b">
        <f t="shared" si="582"/>
        <v>1</v>
      </c>
      <c r="AC3134" s="70">
        <f t="shared" si="583"/>
        <v>3</v>
      </c>
      <c r="AD3134" s="67">
        <f t="shared" si="584"/>
        <v>44890.029664351903</v>
      </c>
      <c r="AE3134" s="67">
        <f>VLOOKUP(V3134,'Branch Wise Work Timelines'!C:G,3,FALSE)+AA3134</f>
        <v>44886.416666666664</v>
      </c>
      <c r="AF3134" s="67">
        <f>IF(V3134="Bangalore",VLOOKUP(V3134,'Branch Wise Work Timelines'!C:G,4,FALSE)+AA3134+1,IF(V3134="Mumbai",VLOOKUP(V3134,'Branch Wise Work Timelines'!C:G,4,FALSE)+AA3134+1,VLOOKUP(V3134,'Branch Wise Work Timelines'!C:G,4,FALSE)+AA3134))</f>
        <v>44887.104166666664</v>
      </c>
      <c r="AG3134" s="67">
        <f>WORKDAY.INTL(AA3134,1,11)+VLOOKUP(V3134,'Branch Wise Work Timelines'!C:G,3,FALSE)</f>
        <v>44887.416666666664</v>
      </c>
      <c r="AH3134" s="69" t="str">
        <f t="shared" ca="1" si="585"/>
        <v>Out of TAT</v>
      </c>
      <c r="AI3134" s="69">
        <f t="shared" ca="1" si="586"/>
        <v>20509</v>
      </c>
      <c r="AJ3134" s="69" t="str">
        <f ca="1">IF(AI3134&lt;0,"0-12",IFERROR(VLOOKUP(AI3134,Breakup[],2,FALSE),"&gt;24"))</f>
        <v>&gt;24</v>
      </c>
      <c r="AK3134" s="69" t="str">
        <f>VLOOKUP(V3134,Master!B:D,3,FALSE)</f>
        <v>South</v>
      </c>
      <c r="AL3134" s="69" t="str">
        <f t="shared" si="587"/>
        <v>Bangalore</v>
      </c>
    </row>
    <row r="3135" spans="1:38">
      <c r="A3135" s="13" t="s">
        <v>6593</v>
      </c>
      <c r="B3135" s="54">
        <v>44701.889689085598</v>
      </c>
      <c r="C3135" s="13" t="s">
        <v>6284</v>
      </c>
      <c r="D3135" s="13">
        <v>1524</v>
      </c>
      <c r="E3135" s="13" t="s">
        <v>6594</v>
      </c>
      <c r="F3135" s="13" t="s">
        <v>33</v>
      </c>
      <c r="G3135" s="14">
        <v>1653061650415</v>
      </c>
      <c r="H3135" s="55">
        <v>0.63085648148148199</v>
      </c>
      <c r="I3135" s="33">
        <v>44887.630856481497</v>
      </c>
      <c r="J3135" s="58">
        <v>44887</v>
      </c>
      <c r="K3135" s="13" t="s">
        <v>213</v>
      </c>
      <c r="L3135" s="13" t="s">
        <v>30</v>
      </c>
      <c r="M3135" s="13" t="s">
        <v>282</v>
      </c>
      <c r="N3135" s="13" t="s">
        <v>206</v>
      </c>
      <c r="O3135" s="33" t="s">
        <v>38</v>
      </c>
      <c r="P3135" s="58" t="s">
        <v>38</v>
      </c>
      <c r="Q3135" s="33" t="s">
        <v>207</v>
      </c>
      <c r="R3135" s="14" t="s">
        <v>38</v>
      </c>
      <c r="S3135" s="13" t="s">
        <v>216</v>
      </c>
      <c r="T3135" s="13" t="s">
        <v>278</v>
      </c>
      <c r="U3135" s="33">
        <f t="shared" ca="1" si="576"/>
        <v>45744.56914039352</v>
      </c>
      <c r="V3135" s="13" t="str">
        <f t="shared" si="577"/>
        <v>Bangalore</v>
      </c>
      <c r="W3135" s="13" t="str">
        <f t="shared" si="578"/>
        <v>RI</v>
      </c>
      <c r="X3135" s="13">
        <f t="shared" si="579"/>
        <v>15</v>
      </c>
      <c r="Y3135" s="13" t="str">
        <f>IFERROR(VLOOKUP(C3135,ReceivingTeam[],2,FALSE),"HelpDesk")</f>
        <v>HelpDesk</v>
      </c>
      <c r="Z3135" s="67">
        <f t="shared" si="580"/>
        <v>44890.943356481497</v>
      </c>
      <c r="AA3135" s="68">
        <f t="shared" si="581"/>
        <v>44887</v>
      </c>
      <c r="AB3135" s="69" t="b">
        <f t="shared" si="582"/>
        <v>1</v>
      </c>
      <c r="AC3135" s="70">
        <f t="shared" si="583"/>
        <v>3</v>
      </c>
      <c r="AD3135" s="67">
        <f t="shared" si="584"/>
        <v>44890.943356481497</v>
      </c>
      <c r="AE3135" s="67">
        <f>VLOOKUP(V3135,'Branch Wise Work Timelines'!C:G,3,FALSE)+AA3135</f>
        <v>44887.416666666664</v>
      </c>
      <c r="AF3135" s="67">
        <f>IF(V3135="Bangalore",VLOOKUP(V3135,'Branch Wise Work Timelines'!C:G,4,FALSE)+AA3135+1,IF(V3135="Mumbai",VLOOKUP(V3135,'Branch Wise Work Timelines'!C:G,4,FALSE)+AA3135+1,VLOOKUP(V3135,'Branch Wise Work Timelines'!C:G,4,FALSE)+AA3135))</f>
        <v>44888.104166666664</v>
      </c>
      <c r="AG3135" s="67">
        <f>WORKDAY.INTL(AA3135,1,11)+VLOOKUP(V3135,'Branch Wise Work Timelines'!C:G,3,FALSE)</f>
        <v>44888.416666666664</v>
      </c>
      <c r="AH3135" s="69" t="str">
        <f t="shared" ca="1" si="585"/>
        <v>Out of TAT</v>
      </c>
      <c r="AI3135" s="69">
        <f t="shared" ca="1" si="586"/>
        <v>20488</v>
      </c>
      <c r="AJ3135" s="69" t="str">
        <f ca="1">IF(AI3135&lt;0,"0-12",IFERROR(VLOOKUP(AI3135,Breakup[],2,FALSE),"&gt;24"))</f>
        <v>&gt;24</v>
      </c>
      <c r="AK3135" s="69" t="str">
        <f>VLOOKUP(V3135,Master!B:D,3,FALSE)</f>
        <v>South</v>
      </c>
      <c r="AL3135" s="69" t="str">
        <f t="shared" si="587"/>
        <v>Bangalore</v>
      </c>
    </row>
    <row r="3136" spans="1:38">
      <c r="A3136" s="13" t="s">
        <v>6595</v>
      </c>
      <c r="B3136" s="54">
        <v>44701.891935914398</v>
      </c>
      <c r="C3136" s="13" t="s">
        <v>4172</v>
      </c>
      <c r="D3136" s="13">
        <v>188</v>
      </c>
      <c r="E3136" s="13" t="s">
        <v>6596</v>
      </c>
      <c r="F3136" s="13" t="s">
        <v>24</v>
      </c>
      <c r="G3136" s="14">
        <v>1653064224878</v>
      </c>
      <c r="H3136" s="55">
        <v>0.36267361111111102</v>
      </c>
      <c r="I3136" s="33">
        <v>44885.362673611096</v>
      </c>
      <c r="J3136" s="58">
        <v>44885</v>
      </c>
      <c r="K3136" s="13" t="s">
        <v>213</v>
      </c>
      <c r="L3136" s="13" t="s">
        <v>30</v>
      </c>
      <c r="M3136" s="13" t="s">
        <v>147</v>
      </c>
      <c r="N3136" s="13" t="s">
        <v>206</v>
      </c>
      <c r="O3136" s="33" t="s">
        <v>38</v>
      </c>
      <c r="P3136" s="58" t="s">
        <v>38</v>
      </c>
      <c r="Q3136" s="33" t="s">
        <v>207</v>
      </c>
      <c r="R3136" s="14" t="s">
        <v>38</v>
      </c>
      <c r="S3136" s="13" t="s">
        <v>208</v>
      </c>
      <c r="T3136" s="13" t="s">
        <v>209</v>
      </c>
      <c r="U3136" s="33">
        <f t="shared" ca="1" si="576"/>
        <v>45744.56914039352</v>
      </c>
      <c r="V3136" s="13" t="str">
        <f t="shared" si="577"/>
        <v>Bangalore</v>
      </c>
      <c r="W3136" s="13" t="str">
        <f t="shared" si="578"/>
        <v>DOMI</v>
      </c>
      <c r="X3136" s="13">
        <f t="shared" si="579"/>
        <v>8</v>
      </c>
      <c r="Y3136" s="13" t="str">
        <f>IFERROR(VLOOKUP(C3136,ReceivingTeam[],2,FALSE),"HelpDesk")</f>
        <v>HelpDesk</v>
      </c>
      <c r="Z3136" s="67">
        <f t="shared" si="580"/>
        <v>44885.916666666664</v>
      </c>
      <c r="AA3136" s="68">
        <f t="shared" si="581"/>
        <v>44885</v>
      </c>
      <c r="AB3136" s="69" t="b">
        <f t="shared" si="582"/>
        <v>0</v>
      </c>
      <c r="AC3136" s="70">
        <f t="shared" si="583"/>
        <v>0.5</v>
      </c>
      <c r="AD3136" s="67">
        <f t="shared" si="584"/>
        <v>44885.916666666664</v>
      </c>
      <c r="AE3136" s="67">
        <f>VLOOKUP(V3136,'Branch Wise Work Timelines'!C:G,3,FALSE)+AA3136</f>
        <v>44885.416666666664</v>
      </c>
      <c r="AF3136" s="67">
        <f>IF(V3136="Bangalore",VLOOKUP(V3136,'Branch Wise Work Timelines'!C:G,4,FALSE)+AA3136+1,IF(V3136="Mumbai",VLOOKUP(V3136,'Branch Wise Work Timelines'!C:G,4,FALSE)+AA3136+1,VLOOKUP(V3136,'Branch Wise Work Timelines'!C:G,4,FALSE)+AA3136))</f>
        <v>44886.104166666664</v>
      </c>
      <c r="AG3136" s="67">
        <f>WORKDAY.INTL(AA3136,1,11)+VLOOKUP(V3136,'Branch Wise Work Timelines'!C:G,3,FALSE)</f>
        <v>44886.416666666664</v>
      </c>
      <c r="AH3136" s="69" t="str">
        <f t="shared" ca="1" si="585"/>
        <v>Out of TAT</v>
      </c>
      <c r="AI3136" s="69">
        <f t="shared" ca="1" si="586"/>
        <v>20608</v>
      </c>
      <c r="AJ3136" s="69" t="str">
        <f ca="1">IF(AI3136&lt;0,"0-12",IFERROR(VLOOKUP(AI3136,Breakup[],2,FALSE),"&gt;24"))</f>
        <v>&gt;24</v>
      </c>
      <c r="AK3136" s="69" t="str">
        <f>VLOOKUP(V3136,Master!B:D,3,FALSE)</f>
        <v>South</v>
      </c>
      <c r="AL3136" s="69" t="str">
        <f t="shared" si="587"/>
        <v>Bangalore</v>
      </c>
    </row>
    <row r="3137" spans="1:38">
      <c r="A3137" s="13" t="s">
        <v>6597</v>
      </c>
      <c r="B3137" s="54">
        <v>44701.893228009299</v>
      </c>
      <c r="C3137" s="13" t="s">
        <v>4172</v>
      </c>
      <c r="D3137" s="13">
        <v>1620</v>
      </c>
      <c r="E3137" s="13" t="s">
        <v>6598</v>
      </c>
      <c r="F3137" s="13" t="s">
        <v>24</v>
      </c>
      <c r="G3137" s="14">
        <v>1653064224878</v>
      </c>
      <c r="H3137" s="55">
        <v>0.70957175925925897</v>
      </c>
      <c r="I3137" s="33">
        <v>44891.709571759297</v>
      </c>
      <c r="J3137" s="58">
        <v>44891</v>
      </c>
      <c r="K3137" s="13" t="s">
        <v>213</v>
      </c>
      <c r="L3137" s="13" t="s">
        <v>30</v>
      </c>
      <c r="M3137" s="13" t="s">
        <v>147</v>
      </c>
      <c r="N3137" s="13" t="s">
        <v>206</v>
      </c>
      <c r="O3137" s="33">
        <v>44891.875162037002</v>
      </c>
      <c r="P3137" s="58">
        <v>44891</v>
      </c>
      <c r="Q3137" s="33" t="s">
        <v>237</v>
      </c>
      <c r="R3137" s="14">
        <v>445</v>
      </c>
      <c r="S3137" s="13" t="s">
        <v>208</v>
      </c>
      <c r="T3137" s="13" t="s">
        <v>209</v>
      </c>
      <c r="U3137" s="33">
        <f t="shared" ca="1" si="576"/>
        <v>45744.56914039352</v>
      </c>
      <c r="V3137" s="13" t="str">
        <f t="shared" si="577"/>
        <v>Bangalore</v>
      </c>
      <c r="W3137" s="13" t="str">
        <f t="shared" si="578"/>
        <v>DOMI</v>
      </c>
      <c r="X3137" s="13">
        <f t="shared" si="579"/>
        <v>17</v>
      </c>
      <c r="Y3137" s="13" t="str">
        <f>IFERROR(VLOOKUP(C3137,ReceivingTeam[],2,FALSE),"HelpDesk")</f>
        <v>HelpDesk</v>
      </c>
      <c r="Z3137" s="67">
        <f t="shared" si="580"/>
        <v>44893.522071759297</v>
      </c>
      <c r="AA3137" s="68">
        <f t="shared" si="581"/>
        <v>44891</v>
      </c>
      <c r="AB3137" s="69" t="b">
        <f t="shared" si="582"/>
        <v>1</v>
      </c>
      <c r="AC3137" s="70">
        <f t="shared" si="583"/>
        <v>0.5</v>
      </c>
      <c r="AD3137" s="67">
        <f t="shared" si="584"/>
        <v>44893.522071759297</v>
      </c>
      <c r="AE3137" s="67">
        <f>VLOOKUP(V3137,'Branch Wise Work Timelines'!C:G,3,FALSE)+AA3137</f>
        <v>44891.416666666664</v>
      </c>
      <c r="AF3137" s="67">
        <f>IF(V3137="Bangalore",VLOOKUP(V3137,'Branch Wise Work Timelines'!C:G,4,FALSE)+AA3137+1,IF(V3137="Mumbai",VLOOKUP(V3137,'Branch Wise Work Timelines'!C:G,4,FALSE)+AA3137+1,VLOOKUP(V3137,'Branch Wise Work Timelines'!C:G,4,FALSE)+AA3137))</f>
        <v>44892.104166666664</v>
      </c>
      <c r="AG3137" s="67">
        <f>WORKDAY.INTL(AA3137,1,11)+VLOOKUP(V3137,'Branch Wise Work Timelines'!C:G,3,FALSE)</f>
        <v>44893.416666666664</v>
      </c>
      <c r="AH3137" s="69" t="str">
        <f t="shared" si="585"/>
        <v>Met</v>
      </c>
      <c r="AI3137" s="69">
        <f t="shared" ca="1" si="586"/>
        <v>20426</v>
      </c>
      <c r="AJ3137" s="69" t="str">
        <f ca="1">IF(AI3137&lt;0,"0-12",IFERROR(VLOOKUP(AI3137,Breakup[],2,FALSE),"&gt;24"))</f>
        <v>&gt;24</v>
      </c>
      <c r="AK3137" s="69" t="str">
        <f>VLOOKUP(V3137,Master!B:D,3,FALSE)</f>
        <v>South</v>
      </c>
      <c r="AL3137" s="69" t="str">
        <f t="shared" si="587"/>
        <v>Bangalore</v>
      </c>
    </row>
    <row r="3138" spans="1:38">
      <c r="A3138" s="13" t="s">
        <v>6599</v>
      </c>
      <c r="B3138" s="54">
        <v>44701.895389965299</v>
      </c>
      <c r="C3138" s="13" t="s">
        <v>4172</v>
      </c>
      <c r="D3138" s="13">
        <v>676</v>
      </c>
      <c r="E3138" s="13" t="s">
        <v>6600</v>
      </c>
      <c r="F3138" s="13" t="s">
        <v>24</v>
      </c>
      <c r="G3138" s="14">
        <v>1653064224878</v>
      </c>
      <c r="H3138" s="55">
        <v>0.30716435185185198</v>
      </c>
      <c r="I3138" s="33">
        <v>44881.307164351798</v>
      </c>
      <c r="J3138" s="58">
        <v>44881</v>
      </c>
      <c r="K3138" s="13" t="s">
        <v>213</v>
      </c>
      <c r="L3138" s="13" t="s">
        <v>30</v>
      </c>
      <c r="M3138" s="13" t="s">
        <v>147</v>
      </c>
      <c r="N3138" s="13" t="s">
        <v>206</v>
      </c>
      <c r="O3138" s="33" t="s">
        <v>38</v>
      </c>
      <c r="P3138" s="58" t="s">
        <v>38</v>
      </c>
      <c r="Q3138" s="33" t="s">
        <v>207</v>
      </c>
      <c r="R3138" s="14" t="s">
        <v>38</v>
      </c>
      <c r="S3138" s="13" t="s">
        <v>208</v>
      </c>
      <c r="T3138" s="13" t="s">
        <v>209</v>
      </c>
      <c r="U3138" s="33">
        <f t="shared" ref="U3138:U3201" ca="1" si="588">NOW()</f>
        <v>45744.56914039352</v>
      </c>
      <c r="V3138" s="13" t="str">
        <f t="shared" ref="V3138:V3201" si="589">VLOOKUP(L3138,Location,2,0)</f>
        <v>Bangalore</v>
      </c>
      <c r="W3138" s="13" t="str">
        <f t="shared" ref="W3138:W3201" si="590">VLOOKUP(F3138,FCT,2,FALSE)</f>
        <v>DOMI</v>
      </c>
      <c r="X3138" s="13">
        <f t="shared" ref="X3138:X3201" si="591">HOUR(I3138)</f>
        <v>7</v>
      </c>
      <c r="Y3138" s="13" t="str">
        <f>IFERROR(VLOOKUP(C3138,ReceivingTeam[],2,FALSE),"HelpDesk")</f>
        <v>HelpDesk</v>
      </c>
      <c r="Z3138" s="67">
        <f t="shared" ref="Z3138:Z3201" si="592">IF(AB3138=FALSE,AE3138+AC3138,IF(I3138&gt;AE3138,IF(((I3138+AC3138)&gt;AF3138),(AC3138-(AF3138-I3138)+AG3138),I3138+AC3138),IF(((AE3138+AC3138)&gt;AF3138),(AC3138-(AF3138-AE3138)+AG3138),AE3138+AC3138)))</f>
        <v>44881.916666666664</v>
      </c>
      <c r="AA3138" s="68">
        <f t="shared" ref="AA3138:AA3201" si="593">INT(J3138)</f>
        <v>44881</v>
      </c>
      <c r="AB3138" s="69" t="b">
        <f t="shared" ref="AB3138:AB3201" si="594">WORKDAY.INTL(AA3138-1,1,11)=AA3138</f>
        <v>1</v>
      </c>
      <c r="AC3138" s="70">
        <f t="shared" ref="AC3138:AC3201" si="595">IF(T3138="High",12/24,72/24)</f>
        <v>0.5</v>
      </c>
      <c r="AD3138" s="67">
        <f t="shared" ref="AD3138:AD3201" si="596">IF(AB3138=FALSE,AE3138+AC3138,IF(I3138&gt;AE3138,IF(((I3138+AC3138)&gt;AF3138),(AC3138-(AF3138-I3138)+AG3138),I3138+AC3138),IF(((AE3138+AC3138)&gt;AF3138),(AC3138-(AF3138-AE3138)+AG3138),AE3138+AC3138)))</f>
        <v>44881.916666666664</v>
      </c>
      <c r="AE3138" s="67">
        <f>VLOOKUP(V3138,'Branch Wise Work Timelines'!C:G,3,FALSE)+AA3138</f>
        <v>44881.416666666664</v>
      </c>
      <c r="AF3138" s="67">
        <f>IF(V3138="Bangalore",VLOOKUP(V3138,'Branch Wise Work Timelines'!C:G,4,FALSE)+AA3138+1,IF(V3138="Mumbai",VLOOKUP(V3138,'Branch Wise Work Timelines'!C:G,4,FALSE)+AA3138+1,VLOOKUP(V3138,'Branch Wise Work Timelines'!C:G,4,FALSE)+AA3138))</f>
        <v>44882.104166666664</v>
      </c>
      <c r="AG3138" s="67">
        <f>WORKDAY.INTL(AA3138,1,11)+VLOOKUP(V3138,'Branch Wise Work Timelines'!C:G,3,FALSE)</f>
        <v>44882.416666666664</v>
      </c>
      <c r="AH3138" s="69" t="str">
        <f t="shared" ref="AH3138:AH3201" ca="1" si="597">IF(Q3138&lt;&gt;"Success",IF(U3138&gt;Z3138,"Out of TAT","In TAT"),IF(O3138&gt;AD3138,"Not Met","Met"))</f>
        <v>Out of TAT</v>
      </c>
      <c r="AI3138" s="69">
        <f t="shared" ref="AI3138:AI3201" ca="1" si="598">ROUNDUP((U3138-AD3138)*24,0)</f>
        <v>20704</v>
      </c>
      <c r="AJ3138" s="69" t="str">
        <f ca="1">IF(AI3138&lt;0,"0-12",IFERROR(VLOOKUP(AI3138,Breakup[],2,FALSE),"&gt;24"))</f>
        <v>&gt;24</v>
      </c>
      <c r="AK3138" s="69" t="str">
        <f>VLOOKUP(V3138,Master!B:D,3,FALSE)</f>
        <v>South</v>
      </c>
      <c r="AL3138" s="69" t="str">
        <f t="shared" ref="AL3138:AL3201" si="599">IF(V3138="Bangalore",IF(W3138="CLS",V3138&amp;"-"&amp;"CLS",V3138),(V3138))</f>
        <v>Bangalore</v>
      </c>
    </row>
    <row r="3139" spans="1:38">
      <c r="A3139" s="13" t="s">
        <v>6601</v>
      </c>
      <c r="B3139" s="54">
        <v>44701.898153275499</v>
      </c>
      <c r="C3139" s="13" t="s">
        <v>4172</v>
      </c>
      <c r="D3139" s="13">
        <v>1347</v>
      </c>
      <c r="E3139" s="13" t="s">
        <v>6602</v>
      </c>
      <c r="F3139" s="13" t="s">
        <v>24</v>
      </c>
      <c r="G3139" s="14">
        <v>1653064224878</v>
      </c>
      <c r="H3139" s="55">
        <v>0.77567129629629605</v>
      </c>
      <c r="I3139" s="33">
        <v>44891.775671296302</v>
      </c>
      <c r="J3139" s="58">
        <v>44891</v>
      </c>
      <c r="K3139" s="13" t="s">
        <v>213</v>
      </c>
      <c r="L3139" s="13" t="s">
        <v>30</v>
      </c>
      <c r="M3139" s="13" t="s">
        <v>147</v>
      </c>
      <c r="N3139" s="13" t="s">
        <v>206</v>
      </c>
      <c r="O3139" s="33">
        <v>44891.915069444403</v>
      </c>
      <c r="P3139" s="58">
        <v>44891</v>
      </c>
      <c r="Q3139" s="33" t="s">
        <v>237</v>
      </c>
      <c r="R3139" s="14">
        <v>186</v>
      </c>
      <c r="S3139" s="13" t="s">
        <v>208</v>
      </c>
      <c r="T3139" s="13" t="s">
        <v>209</v>
      </c>
      <c r="U3139" s="33">
        <f t="shared" ca="1" si="588"/>
        <v>45744.56914039352</v>
      </c>
      <c r="V3139" s="13" t="str">
        <f t="shared" si="589"/>
        <v>Bangalore</v>
      </c>
      <c r="W3139" s="13" t="str">
        <f t="shared" si="590"/>
        <v>DOMI</v>
      </c>
      <c r="X3139" s="13">
        <f t="shared" si="591"/>
        <v>18</v>
      </c>
      <c r="Y3139" s="13" t="str">
        <f>IFERROR(VLOOKUP(C3139,ReceivingTeam[],2,FALSE),"HelpDesk")</f>
        <v>HelpDesk</v>
      </c>
      <c r="Z3139" s="67">
        <f t="shared" si="592"/>
        <v>44893.588171296302</v>
      </c>
      <c r="AA3139" s="68">
        <f t="shared" si="593"/>
        <v>44891</v>
      </c>
      <c r="AB3139" s="69" t="b">
        <f t="shared" si="594"/>
        <v>1</v>
      </c>
      <c r="AC3139" s="70">
        <f t="shared" si="595"/>
        <v>0.5</v>
      </c>
      <c r="AD3139" s="67">
        <f t="shared" si="596"/>
        <v>44893.588171296302</v>
      </c>
      <c r="AE3139" s="67">
        <f>VLOOKUP(V3139,'Branch Wise Work Timelines'!C:G,3,FALSE)+AA3139</f>
        <v>44891.416666666664</v>
      </c>
      <c r="AF3139" s="67">
        <f>IF(V3139="Bangalore",VLOOKUP(V3139,'Branch Wise Work Timelines'!C:G,4,FALSE)+AA3139+1,IF(V3139="Mumbai",VLOOKUP(V3139,'Branch Wise Work Timelines'!C:G,4,FALSE)+AA3139+1,VLOOKUP(V3139,'Branch Wise Work Timelines'!C:G,4,FALSE)+AA3139))</f>
        <v>44892.104166666664</v>
      </c>
      <c r="AG3139" s="67">
        <f>WORKDAY.INTL(AA3139,1,11)+VLOOKUP(V3139,'Branch Wise Work Timelines'!C:G,3,FALSE)</f>
        <v>44893.416666666664</v>
      </c>
      <c r="AH3139" s="69" t="str">
        <f t="shared" si="597"/>
        <v>Met</v>
      </c>
      <c r="AI3139" s="69">
        <f t="shared" ca="1" si="598"/>
        <v>20424</v>
      </c>
      <c r="AJ3139" s="69" t="str">
        <f ca="1">IF(AI3139&lt;0,"0-12",IFERROR(VLOOKUP(AI3139,Breakup[],2,FALSE),"&gt;24"))</f>
        <v>&gt;24</v>
      </c>
      <c r="AK3139" s="69" t="str">
        <f>VLOOKUP(V3139,Master!B:D,3,FALSE)</f>
        <v>South</v>
      </c>
      <c r="AL3139" s="69" t="str">
        <f t="shared" si="599"/>
        <v>Bangalore</v>
      </c>
    </row>
    <row r="3140" spans="1:38">
      <c r="A3140" s="13" t="s">
        <v>6603</v>
      </c>
      <c r="B3140" s="54">
        <v>44701.878262650498</v>
      </c>
      <c r="C3140" s="13" t="s">
        <v>4172</v>
      </c>
      <c r="D3140" s="13">
        <v>548</v>
      </c>
      <c r="E3140" s="13" t="s">
        <v>6604</v>
      </c>
      <c r="F3140" s="13" t="s">
        <v>24</v>
      </c>
      <c r="G3140" s="14">
        <v>1653061359271</v>
      </c>
      <c r="H3140" s="55">
        <v>0.80804398148148104</v>
      </c>
      <c r="I3140" s="33">
        <v>44885.808043981502</v>
      </c>
      <c r="J3140" s="58">
        <v>44885</v>
      </c>
      <c r="K3140" s="13" t="s">
        <v>213</v>
      </c>
      <c r="L3140" s="13" t="s">
        <v>30</v>
      </c>
      <c r="M3140" s="13" t="s">
        <v>282</v>
      </c>
      <c r="N3140" s="13" t="s">
        <v>206</v>
      </c>
      <c r="O3140" s="33" t="s">
        <v>38</v>
      </c>
      <c r="P3140" s="58" t="s">
        <v>38</v>
      </c>
      <c r="Q3140" s="33" t="s">
        <v>207</v>
      </c>
      <c r="R3140" s="14" t="s">
        <v>38</v>
      </c>
      <c r="S3140" s="13" t="s">
        <v>216</v>
      </c>
      <c r="T3140" s="13" t="s">
        <v>217</v>
      </c>
      <c r="U3140" s="33">
        <f t="shared" ca="1" si="588"/>
        <v>45744.56914039352</v>
      </c>
      <c r="V3140" s="13" t="str">
        <f t="shared" si="589"/>
        <v>Bangalore</v>
      </c>
      <c r="W3140" s="13" t="str">
        <f t="shared" si="590"/>
        <v>DOMI</v>
      </c>
      <c r="X3140" s="13">
        <f t="shared" si="591"/>
        <v>19</v>
      </c>
      <c r="Y3140" s="13" t="str">
        <f>IFERROR(VLOOKUP(C3140,ReceivingTeam[],2,FALSE),"HelpDesk")</f>
        <v>HelpDesk</v>
      </c>
      <c r="Z3140" s="67">
        <f t="shared" si="592"/>
        <v>44885.916666666664</v>
      </c>
      <c r="AA3140" s="68">
        <f t="shared" si="593"/>
        <v>44885</v>
      </c>
      <c r="AB3140" s="69" t="b">
        <f t="shared" si="594"/>
        <v>0</v>
      </c>
      <c r="AC3140" s="70">
        <f t="shared" si="595"/>
        <v>0.5</v>
      </c>
      <c r="AD3140" s="67">
        <f t="shared" si="596"/>
        <v>44885.916666666664</v>
      </c>
      <c r="AE3140" s="67">
        <f>VLOOKUP(V3140,'Branch Wise Work Timelines'!C:G,3,FALSE)+AA3140</f>
        <v>44885.416666666664</v>
      </c>
      <c r="AF3140" s="67">
        <f>IF(V3140="Bangalore",VLOOKUP(V3140,'Branch Wise Work Timelines'!C:G,4,FALSE)+AA3140+1,IF(V3140="Mumbai",VLOOKUP(V3140,'Branch Wise Work Timelines'!C:G,4,FALSE)+AA3140+1,VLOOKUP(V3140,'Branch Wise Work Timelines'!C:G,4,FALSE)+AA3140))</f>
        <v>44886.104166666664</v>
      </c>
      <c r="AG3140" s="67">
        <f>WORKDAY.INTL(AA3140,1,11)+VLOOKUP(V3140,'Branch Wise Work Timelines'!C:G,3,FALSE)</f>
        <v>44886.416666666664</v>
      </c>
      <c r="AH3140" s="69" t="str">
        <f t="shared" ca="1" si="597"/>
        <v>Out of TAT</v>
      </c>
      <c r="AI3140" s="69">
        <f t="shared" ca="1" si="598"/>
        <v>20608</v>
      </c>
      <c r="AJ3140" s="69" t="str">
        <f ca="1">IF(AI3140&lt;0,"0-12",IFERROR(VLOOKUP(AI3140,Breakup[],2,FALSE),"&gt;24"))</f>
        <v>&gt;24</v>
      </c>
      <c r="AK3140" s="69" t="str">
        <f>VLOOKUP(V3140,Master!B:D,3,FALSE)</f>
        <v>South</v>
      </c>
      <c r="AL3140" s="69" t="str">
        <f t="shared" si="599"/>
        <v>Bangalore</v>
      </c>
    </row>
    <row r="3141" spans="1:38">
      <c r="A3141" s="13" t="s">
        <v>6605</v>
      </c>
      <c r="B3141" s="54">
        <v>44701.900028472199</v>
      </c>
      <c r="C3141" s="13" t="s">
        <v>4172</v>
      </c>
      <c r="D3141" s="13">
        <v>288</v>
      </c>
      <c r="E3141" s="13" t="s">
        <v>6606</v>
      </c>
      <c r="F3141" s="13" t="s">
        <v>24</v>
      </c>
      <c r="G3141" s="14">
        <v>1653064224878</v>
      </c>
      <c r="H3141" s="55">
        <v>0.65737268518518499</v>
      </c>
      <c r="I3141" s="33">
        <v>44883.6573726852</v>
      </c>
      <c r="J3141" s="58">
        <v>44883</v>
      </c>
      <c r="K3141" s="13" t="s">
        <v>213</v>
      </c>
      <c r="L3141" s="13" t="s">
        <v>30</v>
      </c>
      <c r="M3141" s="13" t="s">
        <v>147</v>
      </c>
      <c r="N3141" s="13" t="s">
        <v>206</v>
      </c>
      <c r="O3141" s="33" t="s">
        <v>38</v>
      </c>
      <c r="P3141" s="58" t="s">
        <v>38</v>
      </c>
      <c r="Q3141" s="33" t="s">
        <v>207</v>
      </c>
      <c r="R3141" s="14" t="s">
        <v>38</v>
      </c>
      <c r="S3141" s="13" t="s">
        <v>208</v>
      </c>
      <c r="T3141" s="13" t="s">
        <v>209</v>
      </c>
      <c r="U3141" s="33">
        <f t="shared" ca="1" si="588"/>
        <v>45744.56914039352</v>
      </c>
      <c r="V3141" s="13" t="str">
        <f t="shared" si="589"/>
        <v>Bangalore</v>
      </c>
      <c r="W3141" s="13" t="str">
        <f t="shared" si="590"/>
        <v>DOMI</v>
      </c>
      <c r="X3141" s="13">
        <f t="shared" si="591"/>
        <v>15</v>
      </c>
      <c r="Y3141" s="13" t="str">
        <f>IFERROR(VLOOKUP(C3141,ReceivingTeam[],2,FALSE),"HelpDesk")</f>
        <v>HelpDesk</v>
      </c>
      <c r="Z3141" s="67">
        <f t="shared" si="592"/>
        <v>44884.4698726852</v>
      </c>
      <c r="AA3141" s="68">
        <f t="shared" si="593"/>
        <v>44883</v>
      </c>
      <c r="AB3141" s="69" t="b">
        <f t="shared" si="594"/>
        <v>1</v>
      </c>
      <c r="AC3141" s="70">
        <f t="shared" si="595"/>
        <v>0.5</v>
      </c>
      <c r="AD3141" s="67">
        <f t="shared" si="596"/>
        <v>44884.4698726852</v>
      </c>
      <c r="AE3141" s="67">
        <f>VLOOKUP(V3141,'Branch Wise Work Timelines'!C:G,3,FALSE)+AA3141</f>
        <v>44883.416666666664</v>
      </c>
      <c r="AF3141" s="67">
        <f>IF(V3141="Bangalore",VLOOKUP(V3141,'Branch Wise Work Timelines'!C:G,4,FALSE)+AA3141+1,IF(V3141="Mumbai",VLOOKUP(V3141,'Branch Wise Work Timelines'!C:G,4,FALSE)+AA3141+1,VLOOKUP(V3141,'Branch Wise Work Timelines'!C:G,4,FALSE)+AA3141))</f>
        <v>44884.104166666664</v>
      </c>
      <c r="AG3141" s="67">
        <f>WORKDAY.INTL(AA3141,1,11)+VLOOKUP(V3141,'Branch Wise Work Timelines'!C:G,3,FALSE)</f>
        <v>44884.416666666664</v>
      </c>
      <c r="AH3141" s="69" t="str">
        <f t="shared" ca="1" si="597"/>
        <v>Out of TAT</v>
      </c>
      <c r="AI3141" s="69">
        <f t="shared" ca="1" si="598"/>
        <v>20643</v>
      </c>
      <c r="AJ3141" s="69" t="str">
        <f ca="1">IF(AI3141&lt;0,"0-12",IFERROR(VLOOKUP(AI3141,Breakup[],2,FALSE),"&gt;24"))</f>
        <v>&gt;24</v>
      </c>
      <c r="AK3141" s="69" t="str">
        <f>VLOOKUP(V3141,Master!B:D,3,FALSE)</f>
        <v>South</v>
      </c>
      <c r="AL3141" s="69" t="str">
        <f t="shared" si="599"/>
        <v>Bangalore</v>
      </c>
    </row>
    <row r="3142" spans="1:38">
      <c r="A3142" s="13" t="s">
        <v>6607</v>
      </c>
      <c r="B3142" s="54">
        <v>44701.902864699099</v>
      </c>
      <c r="C3142" s="13" t="s">
        <v>4172</v>
      </c>
      <c r="D3142" s="13">
        <v>1620</v>
      </c>
      <c r="E3142" s="13" t="s">
        <v>6608</v>
      </c>
      <c r="F3142" s="13" t="s">
        <v>24</v>
      </c>
      <c r="G3142" s="14">
        <v>1653064224878</v>
      </c>
      <c r="H3142" s="55">
        <v>0.64662037037037001</v>
      </c>
      <c r="I3142" s="33">
        <v>44891.646620370397</v>
      </c>
      <c r="J3142" s="58">
        <v>44891</v>
      </c>
      <c r="K3142" s="13" t="s">
        <v>213</v>
      </c>
      <c r="L3142" s="13" t="s">
        <v>30</v>
      </c>
      <c r="M3142" s="13" t="s">
        <v>147</v>
      </c>
      <c r="N3142" s="13" t="s">
        <v>206</v>
      </c>
      <c r="O3142" s="33">
        <v>44891.568472222199</v>
      </c>
      <c r="P3142" s="58">
        <v>44891</v>
      </c>
      <c r="Q3142" s="33" t="s">
        <v>237</v>
      </c>
      <c r="R3142" s="14">
        <v>166</v>
      </c>
      <c r="S3142" s="13" t="s">
        <v>208</v>
      </c>
      <c r="T3142" s="13" t="s">
        <v>209</v>
      </c>
      <c r="U3142" s="33">
        <f t="shared" ca="1" si="588"/>
        <v>45744.56914039352</v>
      </c>
      <c r="V3142" s="13" t="str">
        <f t="shared" si="589"/>
        <v>Bangalore</v>
      </c>
      <c r="W3142" s="13" t="str">
        <f t="shared" si="590"/>
        <v>DOMI</v>
      </c>
      <c r="X3142" s="13">
        <f t="shared" si="591"/>
        <v>15</v>
      </c>
      <c r="Y3142" s="13" t="str">
        <f>IFERROR(VLOOKUP(C3142,ReceivingTeam[],2,FALSE),"HelpDesk")</f>
        <v>HelpDesk</v>
      </c>
      <c r="Z3142" s="67">
        <f t="shared" si="592"/>
        <v>44893.459120370397</v>
      </c>
      <c r="AA3142" s="68">
        <f t="shared" si="593"/>
        <v>44891</v>
      </c>
      <c r="AB3142" s="69" t="b">
        <f t="shared" si="594"/>
        <v>1</v>
      </c>
      <c r="AC3142" s="70">
        <f t="shared" si="595"/>
        <v>0.5</v>
      </c>
      <c r="AD3142" s="67">
        <f t="shared" si="596"/>
        <v>44893.459120370397</v>
      </c>
      <c r="AE3142" s="67">
        <f>VLOOKUP(V3142,'Branch Wise Work Timelines'!C:G,3,FALSE)+AA3142</f>
        <v>44891.416666666664</v>
      </c>
      <c r="AF3142" s="67">
        <f>IF(V3142="Bangalore",VLOOKUP(V3142,'Branch Wise Work Timelines'!C:G,4,FALSE)+AA3142+1,IF(V3142="Mumbai",VLOOKUP(V3142,'Branch Wise Work Timelines'!C:G,4,FALSE)+AA3142+1,VLOOKUP(V3142,'Branch Wise Work Timelines'!C:G,4,FALSE)+AA3142))</f>
        <v>44892.104166666664</v>
      </c>
      <c r="AG3142" s="67">
        <f>WORKDAY.INTL(AA3142,1,11)+VLOOKUP(V3142,'Branch Wise Work Timelines'!C:G,3,FALSE)</f>
        <v>44893.416666666664</v>
      </c>
      <c r="AH3142" s="69" t="str">
        <f t="shared" si="597"/>
        <v>Met</v>
      </c>
      <c r="AI3142" s="69">
        <f t="shared" ca="1" si="598"/>
        <v>20427</v>
      </c>
      <c r="AJ3142" s="69" t="str">
        <f ca="1">IF(AI3142&lt;0,"0-12",IFERROR(VLOOKUP(AI3142,Breakup[],2,FALSE),"&gt;24"))</f>
        <v>&gt;24</v>
      </c>
      <c r="AK3142" s="69" t="str">
        <f>VLOOKUP(V3142,Master!B:D,3,FALSE)</f>
        <v>South</v>
      </c>
      <c r="AL3142" s="69" t="str">
        <f t="shared" si="599"/>
        <v>Bangalore</v>
      </c>
    </row>
    <row r="3143" spans="1:38">
      <c r="A3143" s="13" t="s">
        <v>6609</v>
      </c>
      <c r="B3143" s="54">
        <v>44701.904523877303</v>
      </c>
      <c r="C3143" s="13" t="s">
        <v>4172</v>
      </c>
      <c r="D3143" s="13">
        <v>1617</v>
      </c>
      <c r="E3143" s="13" t="s">
        <v>6610</v>
      </c>
      <c r="F3143" s="13" t="s">
        <v>24</v>
      </c>
      <c r="G3143" s="14">
        <v>1653064224878</v>
      </c>
      <c r="H3143" s="55">
        <v>0.76956018518518499</v>
      </c>
      <c r="I3143" s="33">
        <v>44889.769560185203</v>
      </c>
      <c r="J3143" s="58">
        <v>44889</v>
      </c>
      <c r="K3143" s="13" t="s">
        <v>213</v>
      </c>
      <c r="L3143" s="13" t="s">
        <v>30</v>
      </c>
      <c r="M3143" s="13" t="s">
        <v>147</v>
      </c>
      <c r="N3143" s="13" t="s">
        <v>206</v>
      </c>
      <c r="O3143" s="33" t="s">
        <v>38</v>
      </c>
      <c r="P3143" s="58" t="s">
        <v>38</v>
      </c>
      <c r="Q3143" s="33" t="s">
        <v>207</v>
      </c>
      <c r="R3143" s="14" t="s">
        <v>38</v>
      </c>
      <c r="S3143" s="13" t="s">
        <v>208</v>
      </c>
      <c r="T3143" s="13" t="s">
        <v>209</v>
      </c>
      <c r="U3143" s="33">
        <f t="shared" ca="1" si="588"/>
        <v>45744.56914039352</v>
      </c>
      <c r="V3143" s="13" t="str">
        <f t="shared" si="589"/>
        <v>Bangalore</v>
      </c>
      <c r="W3143" s="13" t="str">
        <f t="shared" si="590"/>
        <v>DOMI</v>
      </c>
      <c r="X3143" s="13">
        <f t="shared" si="591"/>
        <v>18</v>
      </c>
      <c r="Y3143" s="13" t="str">
        <f>IFERROR(VLOOKUP(C3143,ReceivingTeam[],2,FALSE),"HelpDesk")</f>
        <v>HelpDesk</v>
      </c>
      <c r="Z3143" s="67">
        <f t="shared" si="592"/>
        <v>44890.582060185203</v>
      </c>
      <c r="AA3143" s="68">
        <f t="shared" si="593"/>
        <v>44889</v>
      </c>
      <c r="AB3143" s="69" t="b">
        <f t="shared" si="594"/>
        <v>1</v>
      </c>
      <c r="AC3143" s="70">
        <f t="shared" si="595"/>
        <v>0.5</v>
      </c>
      <c r="AD3143" s="67">
        <f t="shared" si="596"/>
        <v>44890.582060185203</v>
      </c>
      <c r="AE3143" s="67">
        <f>VLOOKUP(V3143,'Branch Wise Work Timelines'!C:G,3,FALSE)+AA3143</f>
        <v>44889.416666666664</v>
      </c>
      <c r="AF3143" s="67">
        <f>IF(V3143="Bangalore",VLOOKUP(V3143,'Branch Wise Work Timelines'!C:G,4,FALSE)+AA3143+1,IF(V3143="Mumbai",VLOOKUP(V3143,'Branch Wise Work Timelines'!C:G,4,FALSE)+AA3143+1,VLOOKUP(V3143,'Branch Wise Work Timelines'!C:G,4,FALSE)+AA3143))</f>
        <v>44890.104166666664</v>
      </c>
      <c r="AG3143" s="67">
        <f>WORKDAY.INTL(AA3143,1,11)+VLOOKUP(V3143,'Branch Wise Work Timelines'!C:G,3,FALSE)</f>
        <v>44890.416666666664</v>
      </c>
      <c r="AH3143" s="69" t="str">
        <f t="shared" ca="1" si="597"/>
        <v>Out of TAT</v>
      </c>
      <c r="AI3143" s="69">
        <f t="shared" ca="1" si="598"/>
        <v>20496</v>
      </c>
      <c r="AJ3143" s="69" t="str">
        <f ca="1">IF(AI3143&lt;0,"0-12",IFERROR(VLOOKUP(AI3143,Breakup[],2,FALSE),"&gt;24"))</f>
        <v>&gt;24</v>
      </c>
      <c r="AK3143" s="69" t="str">
        <f>VLOOKUP(V3143,Master!B:D,3,FALSE)</f>
        <v>South</v>
      </c>
      <c r="AL3143" s="69" t="str">
        <f t="shared" si="599"/>
        <v>Bangalore</v>
      </c>
    </row>
    <row r="3144" spans="1:38">
      <c r="A3144" s="13" t="s">
        <v>6611</v>
      </c>
      <c r="B3144" s="54">
        <v>44701.906213738403</v>
      </c>
      <c r="C3144" s="13" t="s">
        <v>6612</v>
      </c>
      <c r="D3144" s="13">
        <v>1264</v>
      </c>
      <c r="E3144" s="13" t="s">
        <v>6613</v>
      </c>
      <c r="F3144" s="13" t="s">
        <v>33</v>
      </c>
      <c r="G3144" s="14">
        <v>1653064224878</v>
      </c>
      <c r="H3144" s="55">
        <v>8.9293981481481502E-2</v>
      </c>
      <c r="I3144" s="33">
        <v>44890.089293981502</v>
      </c>
      <c r="J3144" s="58">
        <v>44890</v>
      </c>
      <c r="K3144" s="13" t="s">
        <v>213</v>
      </c>
      <c r="L3144" s="13" t="s">
        <v>30</v>
      </c>
      <c r="M3144" s="13" t="s">
        <v>147</v>
      </c>
      <c r="N3144" s="13" t="s">
        <v>206</v>
      </c>
      <c r="O3144" s="33" t="s">
        <v>38</v>
      </c>
      <c r="P3144" s="58" t="s">
        <v>38</v>
      </c>
      <c r="Q3144" s="33" t="s">
        <v>207</v>
      </c>
      <c r="R3144" s="14" t="s">
        <v>38</v>
      </c>
      <c r="S3144" s="13" t="s">
        <v>208</v>
      </c>
      <c r="T3144" s="13" t="s">
        <v>209</v>
      </c>
      <c r="U3144" s="33">
        <f t="shared" ca="1" si="588"/>
        <v>45744.56914039352</v>
      </c>
      <c r="V3144" s="13" t="str">
        <f t="shared" si="589"/>
        <v>Bangalore</v>
      </c>
      <c r="W3144" s="13" t="str">
        <f t="shared" si="590"/>
        <v>RI</v>
      </c>
      <c r="X3144" s="13">
        <f t="shared" si="591"/>
        <v>2</v>
      </c>
      <c r="Y3144" s="13" t="str">
        <f>IFERROR(VLOOKUP(C3144,ReceivingTeam[],2,FALSE),"HelpDesk")</f>
        <v>HelpDesk</v>
      </c>
      <c r="Z3144" s="67">
        <f t="shared" si="592"/>
        <v>44890.916666666664</v>
      </c>
      <c r="AA3144" s="68">
        <f t="shared" si="593"/>
        <v>44890</v>
      </c>
      <c r="AB3144" s="69" t="b">
        <f t="shared" si="594"/>
        <v>1</v>
      </c>
      <c r="AC3144" s="70">
        <f t="shared" si="595"/>
        <v>0.5</v>
      </c>
      <c r="AD3144" s="67">
        <f t="shared" si="596"/>
        <v>44890.916666666664</v>
      </c>
      <c r="AE3144" s="67">
        <f>VLOOKUP(V3144,'Branch Wise Work Timelines'!C:G,3,FALSE)+AA3144</f>
        <v>44890.416666666664</v>
      </c>
      <c r="AF3144" s="67">
        <f>IF(V3144="Bangalore",VLOOKUP(V3144,'Branch Wise Work Timelines'!C:G,4,FALSE)+AA3144+1,IF(V3144="Mumbai",VLOOKUP(V3144,'Branch Wise Work Timelines'!C:G,4,FALSE)+AA3144+1,VLOOKUP(V3144,'Branch Wise Work Timelines'!C:G,4,FALSE)+AA3144))</f>
        <v>44891.104166666664</v>
      </c>
      <c r="AG3144" s="67">
        <f>WORKDAY.INTL(AA3144,1,11)+VLOOKUP(V3144,'Branch Wise Work Timelines'!C:G,3,FALSE)</f>
        <v>44891.416666666664</v>
      </c>
      <c r="AH3144" s="69" t="str">
        <f t="shared" ca="1" si="597"/>
        <v>Out of TAT</v>
      </c>
      <c r="AI3144" s="69">
        <f t="shared" ca="1" si="598"/>
        <v>20488</v>
      </c>
      <c r="AJ3144" s="69" t="str">
        <f ca="1">IF(AI3144&lt;0,"0-12",IFERROR(VLOOKUP(AI3144,Breakup[],2,FALSE),"&gt;24"))</f>
        <v>&gt;24</v>
      </c>
      <c r="AK3144" s="69" t="str">
        <f>VLOOKUP(V3144,Master!B:D,3,FALSE)</f>
        <v>South</v>
      </c>
      <c r="AL3144" s="69" t="str">
        <f t="shared" si="599"/>
        <v>Bangalore</v>
      </c>
    </row>
    <row r="3145" spans="1:38">
      <c r="A3145" s="13" t="s">
        <v>6614</v>
      </c>
      <c r="B3145" s="54">
        <v>44701.907971793997</v>
      </c>
      <c r="C3145" s="13" t="s">
        <v>4172</v>
      </c>
      <c r="D3145" s="13">
        <v>639</v>
      </c>
      <c r="E3145" s="13" t="s">
        <v>6615</v>
      </c>
      <c r="F3145" s="13" t="s">
        <v>24</v>
      </c>
      <c r="G3145" s="14">
        <v>1653064224878</v>
      </c>
      <c r="H3145" s="55">
        <v>0.43071759259259301</v>
      </c>
      <c r="I3145" s="33">
        <v>44883.430717592601</v>
      </c>
      <c r="J3145" s="58">
        <v>44883</v>
      </c>
      <c r="K3145" s="13" t="s">
        <v>213</v>
      </c>
      <c r="L3145" s="13" t="s">
        <v>30</v>
      </c>
      <c r="M3145" s="13" t="s">
        <v>147</v>
      </c>
      <c r="N3145" s="13" t="s">
        <v>206</v>
      </c>
      <c r="O3145" s="33" t="s">
        <v>38</v>
      </c>
      <c r="P3145" s="58" t="s">
        <v>38</v>
      </c>
      <c r="Q3145" s="33" t="s">
        <v>207</v>
      </c>
      <c r="R3145" s="14" t="s">
        <v>38</v>
      </c>
      <c r="S3145" s="13" t="s">
        <v>208</v>
      </c>
      <c r="T3145" s="13" t="s">
        <v>209</v>
      </c>
      <c r="U3145" s="33">
        <f t="shared" ca="1" si="588"/>
        <v>45744.56914039352</v>
      </c>
      <c r="V3145" s="13" t="str">
        <f t="shared" si="589"/>
        <v>Bangalore</v>
      </c>
      <c r="W3145" s="13" t="str">
        <f t="shared" si="590"/>
        <v>DOMI</v>
      </c>
      <c r="X3145" s="13">
        <f t="shared" si="591"/>
        <v>10</v>
      </c>
      <c r="Y3145" s="13" t="str">
        <f>IFERROR(VLOOKUP(C3145,ReceivingTeam[],2,FALSE),"HelpDesk")</f>
        <v>HelpDesk</v>
      </c>
      <c r="Z3145" s="67">
        <f t="shared" si="592"/>
        <v>44883.930717592601</v>
      </c>
      <c r="AA3145" s="68">
        <f t="shared" si="593"/>
        <v>44883</v>
      </c>
      <c r="AB3145" s="69" t="b">
        <f t="shared" si="594"/>
        <v>1</v>
      </c>
      <c r="AC3145" s="70">
        <f t="shared" si="595"/>
        <v>0.5</v>
      </c>
      <c r="AD3145" s="67">
        <f t="shared" si="596"/>
        <v>44883.930717592601</v>
      </c>
      <c r="AE3145" s="67">
        <f>VLOOKUP(V3145,'Branch Wise Work Timelines'!C:G,3,FALSE)+AA3145</f>
        <v>44883.416666666664</v>
      </c>
      <c r="AF3145" s="67">
        <f>IF(V3145="Bangalore",VLOOKUP(V3145,'Branch Wise Work Timelines'!C:G,4,FALSE)+AA3145+1,IF(V3145="Mumbai",VLOOKUP(V3145,'Branch Wise Work Timelines'!C:G,4,FALSE)+AA3145+1,VLOOKUP(V3145,'Branch Wise Work Timelines'!C:G,4,FALSE)+AA3145))</f>
        <v>44884.104166666664</v>
      </c>
      <c r="AG3145" s="67">
        <f>WORKDAY.INTL(AA3145,1,11)+VLOOKUP(V3145,'Branch Wise Work Timelines'!C:G,3,FALSE)</f>
        <v>44884.416666666664</v>
      </c>
      <c r="AH3145" s="69" t="str">
        <f t="shared" ca="1" si="597"/>
        <v>Out of TAT</v>
      </c>
      <c r="AI3145" s="69">
        <f t="shared" ca="1" si="598"/>
        <v>20656</v>
      </c>
      <c r="AJ3145" s="69" t="str">
        <f ca="1">IF(AI3145&lt;0,"0-12",IFERROR(VLOOKUP(AI3145,Breakup[],2,FALSE),"&gt;24"))</f>
        <v>&gt;24</v>
      </c>
      <c r="AK3145" s="69" t="str">
        <f>VLOOKUP(V3145,Master!B:D,3,FALSE)</f>
        <v>South</v>
      </c>
      <c r="AL3145" s="69" t="str">
        <f t="shared" si="599"/>
        <v>Bangalore</v>
      </c>
    </row>
    <row r="3146" spans="1:38">
      <c r="A3146" s="13" t="s">
        <v>6616</v>
      </c>
      <c r="B3146" s="54">
        <v>44701.887861608797</v>
      </c>
      <c r="C3146" s="13" t="s">
        <v>4172</v>
      </c>
      <c r="D3146" s="13">
        <v>1371</v>
      </c>
      <c r="E3146" s="13" t="s">
        <v>6617</v>
      </c>
      <c r="F3146" s="13" t="s">
        <v>24</v>
      </c>
      <c r="G3146" s="14">
        <v>1653061650415</v>
      </c>
      <c r="H3146" s="55">
        <v>0.50672453703703701</v>
      </c>
      <c r="I3146" s="33">
        <v>44890.506724537001</v>
      </c>
      <c r="J3146" s="58">
        <v>44890</v>
      </c>
      <c r="K3146" s="13" t="s">
        <v>213</v>
      </c>
      <c r="L3146" s="13" t="s">
        <v>30</v>
      </c>
      <c r="M3146" s="13" t="s">
        <v>282</v>
      </c>
      <c r="N3146" s="13" t="s">
        <v>206</v>
      </c>
      <c r="O3146" s="33" t="s">
        <v>38</v>
      </c>
      <c r="P3146" s="58" t="s">
        <v>38</v>
      </c>
      <c r="Q3146" s="33" t="s">
        <v>207</v>
      </c>
      <c r="R3146" s="14" t="s">
        <v>38</v>
      </c>
      <c r="S3146" s="13" t="s">
        <v>216</v>
      </c>
      <c r="T3146" s="13" t="s">
        <v>278</v>
      </c>
      <c r="U3146" s="33">
        <f t="shared" ca="1" si="588"/>
        <v>45744.56914039352</v>
      </c>
      <c r="V3146" s="13" t="str">
        <f t="shared" si="589"/>
        <v>Bangalore</v>
      </c>
      <c r="W3146" s="13" t="str">
        <f t="shared" si="590"/>
        <v>DOMI</v>
      </c>
      <c r="X3146" s="13">
        <f t="shared" si="591"/>
        <v>12</v>
      </c>
      <c r="Y3146" s="13" t="str">
        <f>IFERROR(VLOOKUP(C3146,ReceivingTeam[],2,FALSE),"HelpDesk")</f>
        <v>HelpDesk</v>
      </c>
      <c r="Z3146" s="67">
        <f t="shared" si="592"/>
        <v>44893.819224537001</v>
      </c>
      <c r="AA3146" s="68">
        <f t="shared" si="593"/>
        <v>44890</v>
      </c>
      <c r="AB3146" s="69" t="b">
        <f t="shared" si="594"/>
        <v>1</v>
      </c>
      <c r="AC3146" s="70">
        <f t="shared" si="595"/>
        <v>3</v>
      </c>
      <c r="AD3146" s="67">
        <f t="shared" si="596"/>
        <v>44893.819224537001</v>
      </c>
      <c r="AE3146" s="67">
        <f>VLOOKUP(V3146,'Branch Wise Work Timelines'!C:G,3,FALSE)+AA3146</f>
        <v>44890.416666666664</v>
      </c>
      <c r="AF3146" s="67">
        <f>IF(V3146="Bangalore",VLOOKUP(V3146,'Branch Wise Work Timelines'!C:G,4,FALSE)+AA3146+1,IF(V3146="Mumbai",VLOOKUP(V3146,'Branch Wise Work Timelines'!C:G,4,FALSE)+AA3146+1,VLOOKUP(V3146,'Branch Wise Work Timelines'!C:G,4,FALSE)+AA3146))</f>
        <v>44891.104166666664</v>
      </c>
      <c r="AG3146" s="67">
        <f>WORKDAY.INTL(AA3146,1,11)+VLOOKUP(V3146,'Branch Wise Work Timelines'!C:G,3,FALSE)</f>
        <v>44891.416666666664</v>
      </c>
      <c r="AH3146" s="69" t="str">
        <f t="shared" ca="1" si="597"/>
        <v>Out of TAT</v>
      </c>
      <c r="AI3146" s="69">
        <f t="shared" ca="1" si="598"/>
        <v>20418</v>
      </c>
      <c r="AJ3146" s="69" t="str">
        <f ca="1">IF(AI3146&lt;0,"0-12",IFERROR(VLOOKUP(AI3146,Breakup[],2,FALSE),"&gt;24"))</f>
        <v>&gt;24</v>
      </c>
      <c r="AK3146" s="69" t="str">
        <f>VLOOKUP(V3146,Master!B:D,3,FALSE)</f>
        <v>South</v>
      </c>
      <c r="AL3146" s="69" t="str">
        <f t="shared" si="599"/>
        <v>Bangalore</v>
      </c>
    </row>
    <row r="3147" spans="1:38">
      <c r="A3147" s="13" t="s">
        <v>6618</v>
      </c>
      <c r="B3147" s="54">
        <v>44701.736208564798</v>
      </c>
      <c r="C3147" s="13" t="s">
        <v>347</v>
      </c>
      <c r="D3147" s="13">
        <v>1736</v>
      </c>
      <c r="E3147" s="13" t="s">
        <v>6619</v>
      </c>
      <c r="F3147" s="13" t="s">
        <v>33</v>
      </c>
      <c r="G3147" s="14">
        <v>1653049054803</v>
      </c>
      <c r="H3147" s="55">
        <v>0.46319444444444402</v>
      </c>
      <c r="I3147" s="33">
        <v>44885.463194444397</v>
      </c>
      <c r="J3147" s="58">
        <v>44885</v>
      </c>
      <c r="K3147" s="13" t="s">
        <v>325</v>
      </c>
      <c r="L3147" s="13" t="s">
        <v>55</v>
      </c>
      <c r="M3147" s="13" t="s">
        <v>347</v>
      </c>
      <c r="N3147" s="13" t="s">
        <v>206</v>
      </c>
      <c r="O3147" s="33" t="s">
        <v>38</v>
      </c>
      <c r="P3147" s="58" t="s">
        <v>38</v>
      </c>
      <c r="Q3147" s="33" t="s">
        <v>207</v>
      </c>
      <c r="R3147" s="14" t="s">
        <v>38</v>
      </c>
      <c r="S3147" s="13" t="s">
        <v>208</v>
      </c>
      <c r="T3147" s="13" t="s">
        <v>209</v>
      </c>
      <c r="U3147" s="33">
        <f t="shared" ca="1" si="588"/>
        <v>45744.56914039352</v>
      </c>
      <c r="V3147" s="13" t="str">
        <f t="shared" si="589"/>
        <v>Delhi</v>
      </c>
      <c r="W3147" s="13" t="str">
        <f t="shared" si="590"/>
        <v>RI</v>
      </c>
      <c r="X3147" s="13">
        <f t="shared" si="591"/>
        <v>11</v>
      </c>
      <c r="Y3147" s="13" t="str">
        <f>IFERROR(VLOOKUP(C3147,ReceivingTeam[],2,FALSE),"HelpDesk")</f>
        <v>HelpDesk</v>
      </c>
      <c r="Z3147" s="67">
        <f t="shared" si="592"/>
        <v>44885.916666666664</v>
      </c>
      <c r="AA3147" s="68">
        <f t="shared" si="593"/>
        <v>44885</v>
      </c>
      <c r="AB3147" s="69" t="b">
        <f t="shared" si="594"/>
        <v>0</v>
      </c>
      <c r="AC3147" s="70">
        <f t="shared" si="595"/>
        <v>0.5</v>
      </c>
      <c r="AD3147" s="67">
        <f t="shared" si="596"/>
        <v>44885.916666666664</v>
      </c>
      <c r="AE3147" s="67">
        <f>VLOOKUP(V3147,'Branch Wise Work Timelines'!C:G,3,FALSE)+AA3147</f>
        <v>44885.416666666664</v>
      </c>
      <c r="AF3147" s="67">
        <f>IF(V3147="Bangalore",VLOOKUP(V3147,'Branch Wise Work Timelines'!C:G,4,FALSE)+AA3147+1,IF(V3147="Mumbai",VLOOKUP(V3147,'Branch Wise Work Timelines'!C:G,4,FALSE)+AA3147+1,VLOOKUP(V3147,'Branch Wise Work Timelines'!C:G,4,FALSE)+AA3147))</f>
        <v>44885.770833333336</v>
      </c>
      <c r="AG3147" s="67">
        <f>WORKDAY.INTL(AA3147,1,11)+VLOOKUP(V3147,'Branch Wise Work Timelines'!C:G,3,FALSE)</f>
        <v>44886.416666666664</v>
      </c>
      <c r="AH3147" s="69" t="str">
        <f t="shared" ca="1" si="597"/>
        <v>Out of TAT</v>
      </c>
      <c r="AI3147" s="69">
        <f t="shared" ca="1" si="598"/>
        <v>20608</v>
      </c>
      <c r="AJ3147" s="69" t="str">
        <f ca="1">IF(AI3147&lt;0,"0-12",IFERROR(VLOOKUP(AI3147,Breakup[],2,FALSE),"&gt;24"))</f>
        <v>&gt;24</v>
      </c>
      <c r="AK3147" s="69" t="str">
        <f>VLOOKUP(V3147,Master!B:D,3,FALSE)</f>
        <v>North</v>
      </c>
      <c r="AL3147" s="69" t="str">
        <f t="shared" si="599"/>
        <v>Delhi</v>
      </c>
    </row>
    <row r="3148" spans="1:38">
      <c r="A3148" s="13" t="s">
        <v>6620</v>
      </c>
      <c r="B3148" s="54">
        <v>44700.520663541698</v>
      </c>
      <c r="C3148" s="13" t="s">
        <v>6253</v>
      </c>
      <c r="D3148" s="13">
        <v>419</v>
      </c>
      <c r="E3148" s="13" t="s">
        <v>6621</v>
      </c>
      <c r="F3148" s="13" t="s">
        <v>24</v>
      </c>
      <c r="G3148" s="14">
        <v>1653056788057</v>
      </c>
      <c r="H3148" s="55">
        <v>3.1516203703703699E-2</v>
      </c>
      <c r="I3148" s="33">
        <v>44888.0315162037</v>
      </c>
      <c r="J3148" s="58">
        <v>44888</v>
      </c>
      <c r="K3148" s="13" t="s">
        <v>263</v>
      </c>
      <c r="L3148" s="13" t="s">
        <v>69</v>
      </c>
      <c r="M3148" s="13" t="s">
        <v>101</v>
      </c>
      <c r="N3148" s="13" t="s">
        <v>206</v>
      </c>
      <c r="O3148" s="33" t="s">
        <v>38</v>
      </c>
      <c r="P3148" s="58" t="s">
        <v>38</v>
      </c>
      <c r="Q3148" s="33" t="s">
        <v>207</v>
      </c>
      <c r="R3148" s="14" t="s">
        <v>38</v>
      </c>
      <c r="S3148" s="13" t="s">
        <v>208</v>
      </c>
      <c r="T3148" s="13" t="s">
        <v>209</v>
      </c>
      <c r="U3148" s="33">
        <f t="shared" ca="1" si="588"/>
        <v>45744.56914039352</v>
      </c>
      <c r="V3148" s="13" t="str">
        <f t="shared" si="589"/>
        <v>Mumbai</v>
      </c>
      <c r="W3148" s="13" t="str">
        <f t="shared" si="590"/>
        <v>DOMI</v>
      </c>
      <c r="X3148" s="13">
        <f t="shared" si="591"/>
        <v>0</v>
      </c>
      <c r="Y3148" s="13" t="str">
        <f>IFERROR(VLOOKUP(C3148,ReceivingTeam[],2,FALSE),"HelpDesk")</f>
        <v>HelpDesk</v>
      </c>
      <c r="Z3148" s="67">
        <f t="shared" si="592"/>
        <v>44888.916666666664</v>
      </c>
      <c r="AA3148" s="68">
        <f t="shared" si="593"/>
        <v>44888</v>
      </c>
      <c r="AB3148" s="69" t="b">
        <f t="shared" si="594"/>
        <v>1</v>
      </c>
      <c r="AC3148" s="70">
        <f t="shared" si="595"/>
        <v>0.5</v>
      </c>
      <c r="AD3148" s="67">
        <f t="shared" si="596"/>
        <v>44888.916666666664</v>
      </c>
      <c r="AE3148" s="67">
        <f>VLOOKUP(V3148,'Branch Wise Work Timelines'!C:G,3,FALSE)+AA3148</f>
        <v>44888.416666666664</v>
      </c>
      <c r="AF3148" s="67">
        <f>IF(V3148="Bangalore",VLOOKUP(V3148,'Branch Wise Work Timelines'!C:G,4,FALSE)+AA3148+1,IF(V3148="Mumbai",VLOOKUP(V3148,'Branch Wise Work Timelines'!C:G,4,FALSE)+AA3148+1,VLOOKUP(V3148,'Branch Wise Work Timelines'!C:G,4,FALSE)+AA3148))</f>
        <v>44889.25</v>
      </c>
      <c r="AG3148" s="67">
        <f>WORKDAY.INTL(AA3148,1,11)+VLOOKUP(V3148,'Branch Wise Work Timelines'!C:G,3,FALSE)</f>
        <v>44889.416666666664</v>
      </c>
      <c r="AH3148" s="69" t="str">
        <f t="shared" ca="1" si="597"/>
        <v>Out of TAT</v>
      </c>
      <c r="AI3148" s="69">
        <f t="shared" ca="1" si="598"/>
        <v>20536</v>
      </c>
      <c r="AJ3148" s="69" t="str">
        <f ca="1">IF(AI3148&lt;0,"0-12",IFERROR(VLOOKUP(AI3148,Breakup[],2,FALSE),"&gt;24"))</f>
        <v>&gt;24</v>
      </c>
      <c r="AK3148" s="69" t="str">
        <f>VLOOKUP(V3148,Master!B:D,3,FALSE)</f>
        <v>East</v>
      </c>
      <c r="AL3148" s="69" t="str">
        <f t="shared" si="599"/>
        <v>Mumbai</v>
      </c>
    </row>
    <row r="3149" spans="1:38">
      <c r="A3149" s="13" t="s">
        <v>6622</v>
      </c>
      <c r="B3149" s="54">
        <v>44701.763739085603</v>
      </c>
      <c r="C3149" s="13" t="s">
        <v>435</v>
      </c>
      <c r="D3149" s="13">
        <v>988</v>
      </c>
      <c r="E3149" s="13" t="s">
        <v>6623</v>
      </c>
      <c r="F3149" s="13" t="s">
        <v>33</v>
      </c>
      <c r="G3149" s="14">
        <v>1653051957578</v>
      </c>
      <c r="H3149" s="55">
        <v>0.361875</v>
      </c>
      <c r="I3149" s="33">
        <v>44890.361875000002</v>
      </c>
      <c r="J3149" s="58">
        <v>44890</v>
      </c>
      <c r="K3149" s="13" t="s">
        <v>437</v>
      </c>
      <c r="L3149" s="13" t="s">
        <v>12</v>
      </c>
      <c r="M3149" s="13" t="s">
        <v>435</v>
      </c>
      <c r="N3149" s="13" t="s">
        <v>206</v>
      </c>
      <c r="O3149" s="33" t="s">
        <v>38</v>
      </c>
      <c r="P3149" s="58" t="s">
        <v>38</v>
      </c>
      <c r="Q3149" s="33" t="s">
        <v>207</v>
      </c>
      <c r="R3149" s="14" t="s">
        <v>38</v>
      </c>
      <c r="S3149" s="13" t="s">
        <v>208</v>
      </c>
      <c r="T3149" s="13" t="s">
        <v>209</v>
      </c>
      <c r="U3149" s="33">
        <f t="shared" ca="1" si="588"/>
        <v>45744.56914039352</v>
      </c>
      <c r="V3149" s="13" t="str">
        <f t="shared" si="589"/>
        <v>Ahmedabad</v>
      </c>
      <c r="W3149" s="13" t="str">
        <f t="shared" si="590"/>
        <v>RI</v>
      </c>
      <c r="X3149" s="13">
        <f t="shared" si="591"/>
        <v>8</v>
      </c>
      <c r="Y3149" s="13" t="str">
        <f>IFERROR(VLOOKUP(C3149,ReceivingTeam[],2,FALSE),"HelpDesk")</f>
        <v>HelpDesk</v>
      </c>
      <c r="Z3149" s="67">
        <f t="shared" si="592"/>
        <v>44891.562499999993</v>
      </c>
      <c r="AA3149" s="68">
        <f t="shared" si="593"/>
        <v>44890</v>
      </c>
      <c r="AB3149" s="69" t="b">
        <f t="shared" si="594"/>
        <v>1</v>
      </c>
      <c r="AC3149" s="70">
        <f t="shared" si="595"/>
        <v>0.5</v>
      </c>
      <c r="AD3149" s="67">
        <f t="shared" si="596"/>
        <v>44891.562499999993</v>
      </c>
      <c r="AE3149" s="67">
        <f>VLOOKUP(V3149,'Branch Wise Work Timelines'!C:G,3,FALSE)+AA3149</f>
        <v>44890.416666666664</v>
      </c>
      <c r="AF3149" s="67">
        <f>IF(V3149="Bangalore",VLOOKUP(V3149,'Branch Wise Work Timelines'!C:G,4,FALSE)+AA3149+1,IF(V3149="Mumbai",VLOOKUP(V3149,'Branch Wise Work Timelines'!C:G,4,FALSE)+AA3149+1,VLOOKUP(V3149,'Branch Wise Work Timelines'!C:G,4,FALSE)+AA3149))</f>
        <v>44890.770833333336</v>
      </c>
      <c r="AG3149" s="67">
        <f>WORKDAY.INTL(AA3149,1,11)+VLOOKUP(V3149,'Branch Wise Work Timelines'!C:G,3,FALSE)</f>
        <v>44891.416666666664</v>
      </c>
      <c r="AH3149" s="69" t="str">
        <f t="shared" ca="1" si="597"/>
        <v>Out of TAT</v>
      </c>
      <c r="AI3149" s="69">
        <f t="shared" ca="1" si="598"/>
        <v>20473</v>
      </c>
      <c r="AJ3149" s="69" t="str">
        <f ca="1">IF(AI3149&lt;0,"0-12",IFERROR(VLOOKUP(AI3149,Breakup[],2,FALSE),"&gt;24"))</f>
        <v>&gt;24</v>
      </c>
      <c r="AK3149" s="69" t="str">
        <f>VLOOKUP(V3149,Master!B:D,3,FALSE)</f>
        <v>North</v>
      </c>
      <c r="AL3149" s="69" t="str">
        <f t="shared" si="599"/>
        <v>Ahmedabad</v>
      </c>
    </row>
    <row r="3150" spans="1:38">
      <c r="A3150" s="13" t="s">
        <v>6624</v>
      </c>
      <c r="B3150" s="54">
        <v>44701.7348080671</v>
      </c>
      <c r="C3150" s="13" t="s">
        <v>299</v>
      </c>
      <c r="D3150" s="13">
        <v>1218</v>
      </c>
      <c r="E3150" s="13" t="s">
        <v>6625</v>
      </c>
      <c r="F3150" s="13" t="s">
        <v>15</v>
      </c>
      <c r="G3150" s="14">
        <v>1653051039986</v>
      </c>
      <c r="H3150" s="55">
        <v>3.8506944444444399E-2</v>
      </c>
      <c r="I3150" s="33">
        <v>44881.038506944402</v>
      </c>
      <c r="J3150" s="58">
        <v>44881</v>
      </c>
      <c r="K3150" s="13" t="s">
        <v>213</v>
      </c>
      <c r="L3150" s="13" t="s">
        <v>30</v>
      </c>
      <c r="M3150" s="13" t="s">
        <v>214</v>
      </c>
      <c r="N3150" s="13" t="s">
        <v>215</v>
      </c>
      <c r="O3150" s="33" t="s">
        <v>38</v>
      </c>
      <c r="P3150" s="58" t="s">
        <v>38</v>
      </c>
      <c r="Q3150" s="33" t="s">
        <v>207</v>
      </c>
      <c r="R3150" s="14" t="s">
        <v>38</v>
      </c>
      <c r="S3150" s="13" t="s">
        <v>216</v>
      </c>
      <c r="T3150" s="13" t="s">
        <v>217</v>
      </c>
      <c r="U3150" s="33">
        <f t="shared" ca="1" si="588"/>
        <v>45744.56914039352</v>
      </c>
      <c r="V3150" s="13" t="str">
        <f t="shared" si="589"/>
        <v>Bangalore</v>
      </c>
      <c r="W3150" s="13" t="str">
        <f t="shared" si="590"/>
        <v>CLS</v>
      </c>
      <c r="X3150" s="13">
        <f t="shared" si="591"/>
        <v>0</v>
      </c>
      <c r="Y3150" s="13" t="str">
        <f>IFERROR(VLOOKUP(C3150,ReceivingTeam[],2,FALSE),"HelpDesk")</f>
        <v>HelpDesk</v>
      </c>
      <c r="Z3150" s="67">
        <f t="shared" si="592"/>
        <v>44881.916666666664</v>
      </c>
      <c r="AA3150" s="68">
        <f t="shared" si="593"/>
        <v>44881</v>
      </c>
      <c r="AB3150" s="69" t="b">
        <f t="shared" si="594"/>
        <v>1</v>
      </c>
      <c r="AC3150" s="70">
        <f t="shared" si="595"/>
        <v>0.5</v>
      </c>
      <c r="AD3150" s="67">
        <f t="shared" si="596"/>
        <v>44881.916666666664</v>
      </c>
      <c r="AE3150" s="67">
        <f>VLOOKUP(V3150,'Branch Wise Work Timelines'!C:G,3,FALSE)+AA3150</f>
        <v>44881.416666666664</v>
      </c>
      <c r="AF3150" s="67">
        <f>IF(V3150="Bangalore",VLOOKUP(V3150,'Branch Wise Work Timelines'!C:G,4,FALSE)+AA3150+1,IF(V3150="Mumbai",VLOOKUP(V3150,'Branch Wise Work Timelines'!C:G,4,FALSE)+AA3150+1,VLOOKUP(V3150,'Branch Wise Work Timelines'!C:G,4,FALSE)+AA3150))</f>
        <v>44882.104166666664</v>
      </c>
      <c r="AG3150" s="67">
        <f>WORKDAY.INTL(AA3150,1,11)+VLOOKUP(V3150,'Branch Wise Work Timelines'!C:G,3,FALSE)</f>
        <v>44882.416666666664</v>
      </c>
      <c r="AH3150" s="69" t="str">
        <f t="shared" ca="1" si="597"/>
        <v>Out of TAT</v>
      </c>
      <c r="AI3150" s="69">
        <f t="shared" ca="1" si="598"/>
        <v>20704</v>
      </c>
      <c r="AJ3150" s="69" t="str">
        <f ca="1">IF(AI3150&lt;0,"0-12",IFERROR(VLOOKUP(AI3150,Breakup[],2,FALSE),"&gt;24"))</f>
        <v>&gt;24</v>
      </c>
      <c r="AK3150" s="69" t="str">
        <f>VLOOKUP(V3150,Master!B:D,3,FALSE)</f>
        <v>South</v>
      </c>
      <c r="AL3150" s="69" t="str">
        <f t="shared" si="599"/>
        <v>Bangalore-CLS</v>
      </c>
    </row>
    <row r="3151" spans="1:38">
      <c r="A3151" s="13" t="s">
        <v>6626</v>
      </c>
      <c r="B3151" s="54">
        <v>44701.714253784703</v>
      </c>
      <c r="C3151" s="13" t="s">
        <v>344</v>
      </c>
      <c r="D3151" s="13">
        <v>1353</v>
      </c>
      <c r="E3151" s="13" t="s">
        <v>6627</v>
      </c>
      <c r="F3151" s="13" t="s">
        <v>33</v>
      </c>
      <c r="G3151" s="14">
        <v>1653048057614</v>
      </c>
      <c r="H3151" s="55">
        <v>0.44609953703703698</v>
      </c>
      <c r="I3151" s="33">
        <v>44888.446099537003</v>
      </c>
      <c r="J3151" s="58">
        <v>44888</v>
      </c>
      <c r="K3151" s="13" t="s">
        <v>263</v>
      </c>
      <c r="L3151" s="13" t="s">
        <v>69</v>
      </c>
      <c r="M3151" s="13" t="s">
        <v>101</v>
      </c>
      <c r="N3151" s="13" t="s">
        <v>206</v>
      </c>
      <c r="O3151" s="33" t="s">
        <v>38</v>
      </c>
      <c r="P3151" s="58" t="s">
        <v>38</v>
      </c>
      <c r="Q3151" s="33" t="s">
        <v>207</v>
      </c>
      <c r="R3151" s="14" t="s">
        <v>38</v>
      </c>
      <c r="S3151" s="13" t="s">
        <v>208</v>
      </c>
      <c r="T3151" s="13" t="s">
        <v>209</v>
      </c>
      <c r="U3151" s="33">
        <f t="shared" ca="1" si="588"/>
        <v>45744.56914039352</v>
      </c>
      <c r="V3151" s="13" t="str">
        <f t="shared" si="589"/>
        <v>Mumbai</v>
      </c>
      <c r="W3151" s="13" t="str">
        <f t="shared" si="590"/>
        <v>RI</v>
      </c>
      <c r="X3151" s="13">
        <f t="shared" si="591"/>
        <v>10</v>
      </c>
      <c r="Y3151" s="13" t="str">
        <f>IFERROR(VLOOKUP(C3151,ReceivingTeam[],2,FALSE),"HelpDesk")</f>
        <v>HelpDesk</v>
      </c>
      <c r="Z3151" s="67">
        <f t="shared" si="592"/>
        <v>44888.946099537003</v>
      </c>
      <c r="AA3151" s="68">
        <f t="shared" si="593"/>
        <v>44888</v>
      </c>
      <c r="AB3151" s="69" t="b">
        <f t="shared" si="594"/>
        <v>1</v>
      </c>
      <c r="AC3151" s="70">
        <f t="shared" si="595"/>
        <v>0.5</v>
      </c>
      <c r="AD3151" s="67">
        <f t="shared" si="596"/>
        <v>44888.946099537003</v>
      </c>
      <c r="AE3151" s="67">
        <f>VLOOKUP(V3151,'Branch Wise Work Timelines'!C:G,3,FALSE)+AA3151</f>
        <v>44888.416666666664</v>
      </c>
      <c r="AF3151" s="67">
        <f>IF(V3151="Bangalore",VLOOKUP(V3151,'Branch Wise Work Timelines'!C:G,4,FALSE)+AA3151+1,IF(V3151="Mumbai",VLOOKUP(V3151,'Branch Wise Work Timelines'!C:G,4,FALSE)+AA3151+1,VLOOKUP(V3151,'Branch Wise Work Timelines'!C:G,4,FALSE)+AA3151))</f>
        <v>44889.25</v>
      </c>
      <c r="AG3151" s="67">
        <f>WORKDAY.INTL(AA3151,1,11)+VLOOKUP(V3151,'Branch Wise Work Timelines'!C:G,3,FALSE)</f>
        <v>44889.416666666664</v>
      </c>
      <c r="AH3151" s="69" t="str">
        <f t="shared" ca="1" si="597"/>
        <v>Out of TAT</v>
      </c>
      <c r="AI3151" s="69">
        <f t="shared" ca="1" si="598"/>
        <v>20535</v>
      </c>
      <c r="AJ3151" s="69" t="str">
        <f ca="1">IF(AI3151&lt;0,"0-12",IFERROR(VLOOKUP(AI3151,Breakup[],2,FALSE),"&gt;24"))</f>
        <v>&gt;24</v>
      </c>
      <c r="AK3151" s="69" t="str">
        <f>VLOOKUP(V3151,Master!B:D,3,FALSE)</f>
        <v>East</v>
      </c>
      <c r="AL3151" s="69" t="str">
        <f t="shared" si="599"/>
        <v>Mumbai</v>
      </c>
    </row>
    <row r="3152" spans="1:38">
      <c r="A3152" s="13" t="s">
        <v>6628</v>
      </c>
      <c r="B3152" s="54">
        <v>44701.809454664399</v>
      </c>
      <c r="C3152" s="13" t="s">
        <v>418</v>
      </c>
      <c r="D3152" s="13">
        <v>236</v>
      </c>
      <c r="E3152" s="13" t="s">
        <v>6629</v>
      </c>
      <c r="F3152" s="13" t="s">
        <v>15</v>
      </c>
      <c r="G3152" s="14">
        <v>1653055518035</v>
      </c>
      <c r="H3152" s="55">
        <v>0.41311342592592598</v>
      </c>
      <c r="I3152" s="33">
        <v>44886.413113425901</v>
      </c>
      <c r="J3152" s="58">
        <v>44886</v>
      </c>
      <c r="K3152" s="13" t="s">
        <v>213</v>
      </c>
      <c r="L3152" s="13" t="s">
        <v>30</v>
      </c>
      <c r="M3152" s="13" t="s">
        <v>75</v>
      </c>
      <c r="N3152" s="13" t="s">
        <v>206</v>
      </c>
      <c r="O3152" s="33" t="s">
        <v>38</v>
      </c>
      <c r="P3152" s="58" t="s">
        <v>38</v>
      </c>
      <c r="Q3152" s="33" t="s">
        <v>207</v>
      </c>
      <c r="R3152" s="14" t="s">
        <v>38</v>
      </c>
      <c r="S3152" s="13" t="s">
        <v>216</v>
      </c>
      <c r="T3152" s="13" t="s">
        <v>217</v>
      </c>
      <c r="U3152" s="33">
        <f t="shared" ca="1" si="588"/>
        <v>45744.56914039352</v>
      </c>
      <c r="V3152" s="13" t="str">
        <f t="shared" si="589"/>
        <v>Bangalore</v>
      </c>
      <c r="W3152" s="13" t="str">
        <f t="shared" si="590"/>
        <v>CLS</v>
      </c>
      <c r="X3152" s="13">
        <f t="shared" si="591"/>
        <v>9</v>
      </c>
      <c r="Y3152" s="13" t="str">
        <f>IFERROR(VLOOKUP(C3152,ReceivingTeam[],2,FALSE),"HelpDesk")</f>
        <v>HelpDesk</v>
      </c>
      <c r="Z3152" s="67">
        <f t="shared" si="592"/>
        <v>44886.916666666664</v>
      </c>
      <c r="AA3152" s="68">
        <f t="shared" si="593"/>
        <v>44886</v>
      </c>
      <c r="AB3152" s="69" t="b">
        <f t="shared" si="594"/>
        <v>1</v>
      </c>
      <c r="AC3152" s="70">
        <f t="shared" si="595"/>
        <v>0.5</v>
      </c>
      <c r="AD3152" s="67">
        <f t="shared" si="596"/>
        <v>44886.916666666664</v>
      </c>
      <c r="AE3152" s="67">
        <f>VLOOKUP(V3152,'Branch Wise Work Timelines'!C:G,3,FALSE)+AA3152</f>
        <v>44886.416666666664</v>
      </c>
      <c r="AF3152" s="67">
        <f>IF(V3152="Bangalore",VLOOKUP(V3152,'Branch Wise Work Timelines'!C:G,4,FALSE)+AA3152+1,IF(V3152="Mumbai",VLOOKUP(V3152,'Branch Wise Work Timelines'!C:G,4,FALSE)+AA3152+1,VLOOKUP(V3152,'Branch Wise Work Timelines'!C:G,4,FALSE)+AA3152))</f>
        <v>44887.104166666664</v>
      </c>
      <c r="AG3152" s="67">
        <f>WORKDAY.INTL(AA3152,1,11)+VLOOKUP(V3152,'Branch Wise Work Timelines'!C:G,3,FALSE)</f>
        <v>44887.416666666664</v>
      </c>
      <c r="AH3152" s="69" t="str">
        <f t="shared" ca="1" si="597"/>
        <v>Out of TAT</v>
      </c>
      <c r="AI3152" s="69">
        <f t="shared" ca="1" si="598"/>
        <v>20584</v>
      </c>
      <c r="AJ3152" s="69" t="str">
        <f ca="1">IF(AI3152&lt;0,"0-12",IFERROR(VLOOKUP(AI3152,Breakup[],2,FALSE),"&gt;24"))</f>
        <v>&gt;24</v>
      </c>
      <c r="AK3152" s="69" t="str">
        <f>VLOOKUP(V3152,Master!B:D,3,FALSE)</f>
        <v>South</v>
      </c>
      <c r="AL3152" s="69" t="str">
        <f t="shared" si="599"/>
        <v>Bangalore-CLS</v>
      </c>
    </row>
    <row r="3153" spans="1:38">
      <c r="A3153" s="13" t="s">
        <v>6630</v>
      </c>
      <c r="B3153" s="54">
        <v>44701.772684456002</v>
      </c>
      <c r="C3153" s="13" t="s">
        <v>722</v>
      </c>
      <c r="D3153" s="13">
        <v>1881</v>
      </c>
      <c r="E3153" s="13" t="s">
        <v>6631</v>
      </c>
      <c r="F3153" s="13" t="s">
        <v>15</v>
      </c>
      <c r="G3153" s="14">
        <v>1653053327236</v>
      </c>
      <c r="H3153" s="55">
        <v>0.96503472222222197</v>
      </c>
      <c r="I3153" s="33">
        <v>44887.965034722198</v>
      </c>
      <c r="J3153" s="58">
        <v>44887</v>
      </c>
      <c r="K3153" s="13" t="s">
        <v>213</v>
      </c>
      <c r="L3153" s="13" t="s">
        <v>30</v>
      </c>
      <c r="M3153" s="13" t="s">
        <v>75</v>
      </c>
      <c r="N3153" s="13" t="s">
        <v>206</v>
      </c>
      <c r="O3153" s="33" t="s">
        <v>38</v>
      </c>
      <c r="P3153" s="58" t="s">
        <v>38</v>
      </c>
      <c r="Q3153" s="33" t="s">
        <v>207</v>
      </c>
      <c r="R3153" s="14" t="s">
        <v>38</v>
      </c>
      <c r="S3153" s="13" t="s">
        <v>216</v>
      </c>
      <c r="T3153" s="13" t="s">
        <v>217</v>
      </c>
      <c r="U3153" s="33">
        <f t="shared" ca="1" si="588"/>
        <v>45744.56914039352</v>
      </c>
      <c r="V3153" s="13" t="str">
        <f t="shared" si="589"/>
        <v>Bangalore</v>
      </c>
      <c r="W3153" s="13" t="str">
        <f t="shared" si="590"/>
        <v>CLS</v>
      </c>
      <c r="X3153" s="13">
        <f t="shared" si="591"/>
        <v>23</v>
      </c>
      <c r="Y3153" s="13" t="str">
        <f>IFERROR(VLOOKUP(C3153,ReceivingTeam[],2,FALSE),"HelpDesk")</f>
        <v>HelpDesk</v>
      </c>
      <c r="Z3153" s="67">
        <f t="shared" si="592"/>
        <v>44888.777534722198</v>
      </c>
      <c r="AA3153" s="68">
        <f t="shared" si="593"/>
        <v>44887</v>
      </c>
      <c r="AB3153" s="69" t="b">
        <f t="shared" si="594"/>
        <v>1</v>
      </c>
      <c r="AC3153" s="70">
        <f t="shared" si="595"/>
        <v>0.5</v>
      </c>
      <c r="AD3153" s="67">
        <f t="shared" si="596"/>
        <v>44888.777534722198</v>
      </c>
      <c r="AE3153" s="67">
        <f>VLOOKUP(V3153,'Branch Wise Work Timelines'!C:G,3,FALSE)+AA3153</f>
        <v>44887.416666666664</v>
      </c>
      <c r="AF3153" s="67">
        <f>IF(V3153="Bangalore",VLOOKUP(V3153,'Branch Wise Work Timelines'!C:G,4,FALSE)+AA3153+1,IF(V3153="Mumbai",VLOOKUP(V3153,'Branch Wise Work Timelines'!C:G,4,FALSE)+AA3153+1,VLOOKUP(V3153,'Branch Wise Work Timelines'!C:G,4,FALSE)+AA3153))</f>
        <v>44888.104166666664</v>
      </c>
      <c r="AG3153" s="67">
        <f>WORKDAY.INTL(AA3153,1,11)+VLOOKUP(V3153,'Branch Wise Work Timelines'!C:G,3,FALSE)</f>
        <v>44888.416666666664</v>
      </c>
      <c r="AH3153" s="69" t="str">
        <f t="shared" ca="1" si="597"/>
        <v>Out of TAT</v>
      </c>
      <c r="AI3153" s="69">
        <f t="shared" ca="1" si="598"/>
        <v>20539</v>
      </c>
      <c r="AJ3153" s="69" t="str">
        <f ca="1">IF(AI3153&lt;0,"0-12",IFERROR(VLOOKUP(AI3153,Breakup[],2,FALSE),"&gt;24"))</f>
        <v>&gt;24</v>
      </c>
      <c r="AK3153" s="69" t="str">
        <f>VLOOKUP(V3153,Master!B:D,3,FALSE)</f>
        <v>South</v>
      </c>
      <c r="AL3153" s="69" t="str">
        <f t="shared" si="599"/>
        <v>Bangalore-CLS</v>
      </c>
    </row>
    <row r="3154" spans="1:38">
      <c r="A3154" s="13" t="s">
        <v>6632</v>
      </c>
      <c r="B3154" s="54">
        <v>44700.518504629603</v>
      </c>
      <c r="C3154" s="13" t="s">
        <v>6447</v>
      </c>
      <c r="D3154" s="13">
        <v>1034</v>
      </c>
      <c r="E3154" s="13" t="s">
        <v>6633</v>
      </c>
      <c r="F3154" s="13" t="s">
        <v>24</v>
      </c>
      <c r="G3154" s="14">
        <v>1653048876901</v>
      </c>
      <c r="H3154" s="55">
        <v>0.44902777777777803</v>
      </c>
      <c r="I3154" s="33">
        <v>44891.449027777802</v>
      </c>
      <c r="J3154" s="58">
        <v>44891</v>
      </c>
      <c r="K3154" s="13" t="s">
        <v>452</v>
      </c>
      <c r="L3154" s="13" t="s">
        <v>36</v>
      </c>
      <c r="M3154" s="13" t="s">
        <v>6447</v>
      </c>
      <c r="N3154" s="13" t="s">
        <v>206</v>
      </c>
      <c r="O3154" s="33">
        <v>44891.047476851898</v>
      </c>
      <c r="P3154" s="58">
        <v>44891</v>
      </c>
      <c r="Q3154" s="33" t="s">
        <v>237</v>
      </c>
      <c r="R3154" s="14">
        <v>1109</v>
      </c>
      <c r="S3154" s="13" t="s">
        <v>216</v>
      </c>
      <c r="T3154" s="13" t="s">
        <v>217</v>
      </c>
      <c r="U3154" s="33">
        <f t="shared" ca="1" si="588"/>
        <v>45744.56914039352</v>
      </c>
      <c r="V3154" s="13" t="str">
        <f t="shared" si="589"/>
        <v>Chennai</v>
      </c>
      <c r="W3154" s="13" t="str">
        <f t="shared" si="590"/>
        <v>DOMI</v>
      </c>
      <c r="X3154" s="13">
        <f t="shared" si="591"/>
        <v>10</v>
      </c>
      <c r="Y3154" s="13" t="str">
        <f>IFERROR(VLOOKUP(C3154,ReceivingTeam[],2,FALSE),"HelpDesk")</f>
        <v>HelpDesk</v>
      </c>
      <c r="Z3154" s="67">
        <f t="shared" si="592"/>
        <v>44893.594861111131</v>
      </c>
      <c r="AA3154" s="68">
        <f t="shared" si="593"/>
        <v>44891</v>
      </c>
      <c r="AB3154" s="69" t="b">
        <f t="shared" si="594"/>
        <v>1</v>
      </c>
      <c r="AC3154" s="70">
        <f t="shared" si="595"/>
        <v>0.5</v>
      </c>
      <c r="AD3154" s="67">
        <f t="shared" si="596"/>
        <v>44893.594861111131</v>
      </c>
      <c r="AE3154" s="67">
        <f>VLOOKUP(V3154,'Branch Wise Work Timelines'!C:G,3,FALSE)+AA3154</f>
        <v>44891.416666666664</v>
      </c>
      <c r="AF3154" s="67">
        <f>IF(V3154="Bangalore",VLOOKUP(V3154,'Branch Wise Work Timelines'!C:G,4,FALSE)+AA3154+1,IF(V3154="Mumbai",VLOOKUP(V3154,'Branch Wise Work Timelines'!C:G,4,FALSE)+AA3154+1,VLOOKUP(V3154,'Branch Wise Work Timelines'!C:G,4,FALSE)+AA3154))</f>
        <v>44891.770833333336</v>
      </c>
      <c r="AG3154" s="67">
        <f>WORKDAY.INTL(AA3154,1,11)+VLOOKUP(V3154,'Branch Wise Work Timelines'!C:G,3,FALSE)</f>
        <v>44893.416666666664</v>
      </c>
      <c r="AH3154" s="69" t="str">
        <f t="shared" si="597"/>
        <v>Met</v>
      </c>
      <c r="AI3154" s="69">
        <f t="shared" ca="1" si="598"/>
        <v>20424</v>
      </c>
      <c r="AJ3154" s="69" t="str">
        <f ca="1">IF(AI3154&lt;0,"0-12",IFERROR(VLOOKUP(AI3154,Breakup[],2,FALSE),"&gt;24"))</f>
        <v>&gt;24</v>
      </c>
      <c r="AK3154" s="69" t="str">
        <f>VLOOKUP(V3154,Master!B:D,3,FALSE)</f>
        <v>South</v>
      </c>
      <c r="AL3154" s="69" t="str">
        <f t="shared" si="599"/>
        <v>Chennai</v>
      </c>
    </row>
    <row r="3155" spans="1:38">
      <c r="A3155" s="13" t="s">
        <v>6634</v>
      </c>
      <c r="B3155" s="54">
        <v>44700.5196693287</v>
      </c>
      <c r="C3155" s="13" t="s">
        <v>6447</v>
      </c>
      <c r="D3155" s="13">
        <v>449</v>
      </c>
      <c r="E3155" s="13" t="s">
        <v>6635</v>
      </c>
      <c r="F3155" s="13" t="s">
        <v>24</v>
      </c>
      <c r="G3155" s="14">
        <v>1653048876901</v>
      </c>
      <c r="H3155" s="55">
        <v>8.58680555555556E-2</v>
      </c>
      <c r="I3155" s="33">
        <v>44884.085868055598</v>
      </c>
      <c r="J3155" s="58">
        <v>44884</v>
      </c>
      <c r="K3155" s="13" t="s">
        <v>452</v>
      </c>
      <c r="L3155" s="13" t="s">
        <v>36</v>
      </c>
      <c r="M3155" s="13" t="s">
        <v>6447</v>
      </c>
      <c r="N3155" s="13" t="s">
        <v>206</v>
      </c>
      <c r="O3155" s="33" t="s">
        <v>38</v>
      </c>
      <c r="P3155" s="58" t="s">
        <v>38</v>
      </c>
      <c r="Q3155" s="33" t="s">
        <v>207</v>
      </c>
      <c r="R3155" s="14" t="s">
        <v>38</v>
      </c>
      <c r="S3155" s="13" t="s">
        <v>216</v>
      </c>
      <c r="T3155" s="13" t="s">
        <v>217</v>
      </c>
      <c r="U3155" s="33">
        <f t="shared" ca="1" si="588"/>
        <v>45744.56914039352</v>
      </c>
      <c r="V3155" s="13" t="str">
        <f t="shared" si="589"/>
        <v>Chennai</v>
      </c>
      <c r="W3155" s="13" t="str">
        <f t="shared" si="590"/>
        <v>DOMI</v>
      </c>
      <c r="X3155" s="13">
        <f t="shared" si="591"/>
        <v>2</v>
      </c>
      <c r="Y3155" s="13" t="str">
        <f>IFERROR(VLOOKUP(C3155,ReceivingTeam[],2,FALSE),"HelpDesk")</f>
        <v>HelpDesk</v>
      </c>
      <c r="Z3155" s="67">
        <f t="shared" si="592"/>
        <v>44886.562499999993</v>
      </c>
      <c r="AA3155" s="68">
        <f t="shared" si="593"/>
        <v>44884</v>
      </c>
      <c r="AB3155" s="69" t="b">
        <f t="shared" si="594"/>
        <v>1</v>
      </c>
      <c r="AC3155" s="70">
        <f t="shared" si="595"/>
        <v>0.5</v>
      </c>
      <c r="AD3155" s="67">
        <f t="shared" si="596"/>
        <v>44886.562499999993</v>
      </c>
      <c r="AE3155" s="67">
        <f>VLOOKUP(V3155,'Branch Wise Work Timelines'!C:G,3,FALSE)+AA3155</f>
        <v>44884.416666666664</v>
      </c>
      <c r="AF3155" s="67">
        <f>IF(V3155="Bangalore",VLOOKUP(V3155,'Branch Wise Work Timelines'!C:G,4,FALSE)+AA3155+1,IF(V3155="Mumbai",VLOOKUP(V3155,'Branch Wise Work Timelines'!C:G,4,FALSE)+AA3155+1,VLOOKUP(V3155,'Branch Wise Work Timelines'!C:G,4,FALSE)+AA3155))</f>
        <v>44884.770833333336</v>
      </c>
      <c r="AG3155" s="67">
        <f>WORKDAY.INTL(AA3155,1,11)+VLOOKUP(V3155,'Branch Wise Work Timelines'!C:G,3,FALSE)</f>
        <v>44886.416666666664</v>
      </c>
      <c r="AH3155" s="69" t="str">
        <f t="shared" ca="1" si="597"/>
        <v>Out of TAT</v>
      </c>
      <c r="AI3155" s="69">
        <f t="shared" ca="1" si="598"/>
        <v>20593</v>
      </c>
      <c r="AJ3155" s="69" t="str">
        <f ca="1">IF(AI3155&lt;0,"0-12",IFERROR(VLOOKUP(AI3155,Breakup[],2,FALSE),"&gt;24"))</f>
        <v>&gt;24</v>
      </c>
      <c r="AK3155" s="69" t="str">
        <f>VLOOKUP(V3155,Master!B:D,3,FALSE)</f>
        <v>South</v>
      </c>
      <c r="AL3155" s="69" t="str">
        <f t="shared" si="599"/>
        <v>Chennai</v>
      </c>
    </row>
    <row r="3156" spans="1:38">
      <c r="A3156" s="13" t="s">
        <v>6636</v>
      </c>
      <c r="B3156" s="54">
        <v>44700.520654895801</v>
      </c>
      <c r="C3156" s="13" t="s">
        <v>6447</v>
      </c>
      <c r="D3156" s="13">
        <v>1297</v>
      </c>
      <c r="E3156" s="13" t="s">
        <v>6637</v>
      </c>
      <c r="F3156" s="13" t="s">
        <v>24</v>
      </c>
      <c r="G3156" s="14">
        <v>1653048876901</v>
      </c>
      <c r="H3156" s="55">
        <v>0.74613425925925903</v>
      </c>
      <c r="I3156" s="33">
        <v>44881.746134259301</v>
      </c>
      <c r="J3156" s="58">
        <v>44881</v>
      </c>
      <c r="K3156" s="13" t="s">
        <v>452</v>
      </c>
      <c r="L3156" s="13" t="s">
        <v>36</v>
      </c>
      <c r="M3156" s="13" t="s">
        <v>6447</v>
      </c>
      <c r="N3156" s="13" t="s">
        <v>206</v>
      </c>
      <c r="O3156" s="33" t="s">
        <v>38</v>
      </c>
      <c r="P3156" s="58" t="s">
        <v>38</v>
      </c>
      <c r="Q3156" s="33" t="s">
        <v>207</v>
      </c>
      <c r="R3156" s="14" t="s">
        <v>38</v>
      </c>
      <c r="S3156" s="13" t="s">
        <v>216</v>
      </c>
      <c r="T3156" s="13" t="s">
        <v>217</v>
      </c>
      <c r="U3156" s="33">
        <f t="shared" ca="1" si="588"/>
        <v>45744.56914039352</v>
      </c>
      <c r="V3156" s="13" t="str">
        <f t="shared" si="589"/>
        <v>Chennai</v>
      </c>
      <c r="W3156" s="13" t="str">
        <f t="shared" si="590"/>
        <v>DOMI</v>
      </c>
      <c r="X3156" s="13">
        <f t="shared" si="591"/>
        <v>17</v>
      </c>
      <c r="Y3156" s="13" t="str">
        <f>IFERROR(VLOOKUP(C3156,ReceivingTeam[],2,FALSE),"HelpDesk")</f>
        <v>HelpDesk</v>
      </c>
      <c r="Z3156" s="67">
        <f t="shared" si="592"/>
        <v>44882.89196759263</v>
      </c>
      <c r="AA3156" s="68">
        <f t="shared" si="593"/>
        <v>44881</v>
      </c>
      <c r="AB3156" s="69" t="b">
        <f t="shared" si="594"/>
        <v>1</v>
      </c>
      <c r="AC3156" s="70">
        <f t="shared" si="595"/>
        <v>0.5</v>
      </c>
      <c r="AD3156" s="67">
        <f t="shared" si="596"/>
        <v>44882.89196759263</v>
      </c>
      <c r="AE3156" s="67">
        <f>VLOOKUP(V3156,'Branch Wise Work Timelines'!C:G,3,FALSE)+AA3156</f>
        <v>44881.416666666664</v>
      </c>
      <c r="AF3156" s="67">
        <f>IF(V3156="Bangalore",VLOOKUP(V3156,'Branch Wise Work Timelines'!C:G,4,FALSE)+AA3156+1,IF(V3156="Mumbai",VLOOKUP(V3156,'Branch Wise Work Timelines'!C:G,4,FALSE)+AA3156+1,VLOOKUP(V3156,'Branch Wise Work Timelines'!C:G,4,FALSE)+AA3156))</f>
        <v>44881.770833333336</v>
      </c>
      <c r="AG3156" s="67">
        <f>WORKDAY.INTL(AA3156,1,11)+VLOOKUP(V3156,'Branch Wise Work Timelines'!C:G,3,FALSE)</f>
        <v>44882.416666666664</v>
      </c>
      <c r="AH3156" s="69" t="str">
        <f t="shared" ca="1" si="597"/>
        <v>Out of TAT</v>
      </c>
      <c r="AI3156" s="69">
        <f t="shared" ca="1" si="598"/>
        <v>20681</v>
      </c>
      <c r="AJ3156" s="69" t="str">
        <f ca="1">IF(AI3156&lt;0,"0-12",IFERROR(VLOOKUP(AI3156,Breakup[],2,FALSE),"&gt;24"))</f>
        <v>&gt;24</v>
      </c>
      <c r="AK3156" s="69" t="str">
        <f>VLOOKUP(V3156,Master!B:D,3,FALSE)</f>
        <v>South</v>
      </c>
      <c r="AL3156" s="69" t="str">
        <f t="shared" si="599"/>
        <v>Chennai</v>
      </c>
    </row>
    <row r="3157" spans="1:38">
      <c r="A3157" s="13" t="s">
        <v>6638</v>
      </c>
      <c r="B3157" s="54">
        <v>44701.750551886602</v>
      </c>
      <c r="C3157" s="13" t="s">
        <v>372</v>
      </c>
      <c r="D3157" s="13">
        <v>743</v>
      </c>
      <c r="E3157" s="13" t="s">
        <v>6639</v>
      </c>
      <c r="F3157" s="13" t="s">
        <v>15</v>
      </c>
      <c r="G3157" s="14">
        <v>1653050878117</v>
      </c>
      <c r="H3157" s="55">
        <v>0.13910879629629599</v>
      </c>
      <c r="I3157" s="33">
        <v>44890.139108796298</v>
      </c>
      <c r="J3157" s="58">
        <v>44890</v>
      </c>
      <c r="K3157" s="13" t="s">
        <v>213</v>
      </c>
      <c r="L3157" s="13" t="s">
        <v>30</v>
      </c>
      <c r="M3157" s="13" t="s">
        <v>75</v>
      </c>
      <c r="N3157" s="13" t="s">
        <v>206</v>
      </c>
      <c r="O3157" s="33" t="s">
        <v>38</v>
      </c>
      <c r="P3157" s="58" t="s">
        <v>38</v>
      </c>
      <c r="Q3157" s="33" t="s">
        <v>207</v>
      </c>
      <c r="R3157" s="14" t="s">
        <v>38</v>
      </c>
      <c r="S3157" s="13" t="s">
        <v>208</v>
      </c>
      <c r="T3157" s="13" t="s">
        <v>209</v>
      </c>
      <c r="U3157" s="33">
        <f t="shared" ca="1" si="588"/>
        <v>45744.56914039352</v>
      </c>
      <c r="V3157" s="13" t="str">
        <f t="shared" si="589"/>
        <v>Bangalore</v>
      </c>
      <c r="W3157" s="13" t="str">
        <f t="shared" si="590"/>
        <v>CLS</v>
      </c>
      <c r="X3157" s="13">
        <f t="shared" si="591"/>
        <v>3</v>
      </c>
      <c r="Y3157" s="13" t="str">
        <f>IFERROR(VLOOKUP(C3157,ReceivingTeam[],2,FALSE),"HelpDesk")</f>
        <v>HelpDesk</v>
      </c>
      <c r="Z3157" s="67">
        <f t="shared" si="592"/>
        <v>44890.916666666664</v>
      </c>
      <c r="AA3157" s="68">
        <f t="shared" si="593"/>
        <v>44890</v>
      </c>
      <c r="AB3157" s="69" t="b">
        <f t="shared" si="594"/>
        <v>1</v>
      </c>
      <c r="AC3157" s="70">
        <f t="shared" si="595"/>
        <v>0.5</v>
      </c>
      <c r="AD3157" s="67">
        <f t="shared" si="596"/>
        <v>44890.916666666664</v>
      </c>
      <c r="AE3157" s="67">
        <f>VLOOKUP(V3157,'Branch Wise Work Timelines'!C:G,3,FALSE)+AA3157</f>
        <v>44890.416666666664</v>
      </c>
      <c r="AF3157" s="67">
        <f>IF(V3157="Bangalore",VLOOKUP(V3157,'Branch Wise Work Timelines'!C:G,4,FALSE)+AA3157+1,IF(V3157="Mumbai",VLOOKUP(V3157,'Branch Wise Work Timelines'!C:G,4,FALSE)+AA3157+1,VLOOKUP(V3157,'Branch Wise Work Timelines'!C:G,4,FALSE)+AA3157))</f>
        <v>44891.104166666664</v>
      </c>
      <c r="AG3157" s="67">
        <f>WORKDAY.INTL(AA3157,1,11)+VLOOKUP(V3157,'Branch Wise Work Timelines'!C:G,3,FALSE)</f>
        <v>44891.416666666664</v>
      </c>
      <c r="AH3157" s="69" t="str">
        <f t="shared" ca="1" si="597"/>
        <v>Out of TAT</v>
      </c>
      <c r="AI3157" s="69">
        <f t="shared" ca="1" si="598"/>
        <v>20488</v>
      </c>
      <c r="AJ3157" s="69" t="str">
        <f ca="1">IF(AI3157&lt;0,"0-12",IFERROR(VLOOKUP(AI3157,Breakup[],2,FALSE),"&gt;24"))</f>
        <v>&gt;24</v>
      </c>
      <c r="AK3157" s="69" t="str">
        <f>VLOOKUP(V3157,Master!B:D,3,FALSE)</f>
        <v>South</v>
      </c>
      <c r="AL3157" s="69" t="str">
        <f t="shared" si="599"/>
        <v>Bangalore-CLS</v>
      </c>
    </row>
    <row r="3158" spans="1:38">
      <c r="A3158" s="13" t="s">
        <v>6640</v>
      </c>
      <c r="B3158" s="54">
        <v>44701.828263310199</v>
      </c>
      <c r="C3158" s="13" t="s">
        <v>154</v>
      </c>
      <c r="D3158" s="13">
        <v>908</v>
      </c>
      <c r="E3158" s="13" t="s">
        <v>6641</v>
      </c>
      <c r="F3158" s="13" t="s">
        <v>33</v>
      </c>
      <c r="G3158" s="14">
        <v>1653060101777</v>
      </c>
      <c r="H3158" s="55">
        <v>0.53083333333333305</v>
      </c>
      <c r="I3158" s="33">
        <v>44882.530833333301</v>
      </c>
      <c r="J3158" s="58">
        <v>44882</v>
      </c>
      <c r="K3158" s="13" t="s">
        <v>452</v>
      </c>
      <c r="L3158" s="13" t="s">
        <v>36</v>
      </c>
      <c r="M3158" s="13" t="s">
        <v>154</v>
      </c>
      <c r="N3158" s="13" t="s">
        <v>206</v>
      </c>
      <c r="O3158" s="33" t="s">
        <v>38</v>
      </c>
      <c r="P3158" s="58" t="s">
        <v>38</v>
      </c>
      <c r="Q3158" s="33" t="s">
        <v>207</v>
      </c>
      <c r="R3158" s="14" t="s">
        <v>38</v>
      </c>
      <c r="S3158" s="13" t="s">
        <v>216</v>
      </c>
      <c r="T3158" s="13" t="s">
        <v>278</v>
      </c>
      <c r="U3158" s="33">
        <f t="shared" ca="1" si="588"/>
        <v>45744.56914039352</v>
      </c>
      <c r="V3158" s="13" t="str">
        <f t="shared" si="589"/>
        <v>Chennai</v>
      </c>
      <c r="W3158" s="13" t="str">
        <f t="shared" si="590"/>
        <v>RI</v>
      </c>
      <c r="X3158" s="13">
        <f t="shared" si="591"/>
        <v>12</v>
      </c>
      <c r="Y3158" s="13" t="str">
        <f>IFERROR(VLOOKUP(C3158,ReceivingTeam[],2,FALSE),"HelpDesk")</f>
        <v>Branch office</v>
      </c>
      <c r="Z3158" s="67">
        <f t="shared" si="592"/>
        <v>44886.17666666663</v>
      </c>
      <c r="AA3158" s="68">
        <f t="shared" si="593"/>
        <v>44882</v>
      </c>
      <c r="AB3158" s="69" t="b">
        <f t="shared" si="594"/>
        <v>1</v>
      </c>
      <c r="AC3158" s="70">
        <f t="shared" si="595"/>
        <v>3</v>
      </c>
      <c r="AD3158" s="67">
        <f t="shared" si="596"/>
        <v>44886.17666666663</v>
      </c>
      <c r="AE3158" s="67">
        <f>VLOOKUP(V3158,'Branch Wise Work Timelines'!C:G,3,FALSE)+AA3158</f>
        <v>44882.416666666664</v>
      </c>
      <c r="AF3158" s="67">
        <f>IF(V3158="Bangalore",VLOOKUP(V3158,'Branch Wise Work Timelines'!C:G,4,FALSE)+AA3158+1,IF(V3158="Mumbai",VLOOKUP(V3158,'Branch Wise Work Timelines'!C:G,4,FALSE)+AA3158+1,VLOOKUP(V3158,'Branch Wise Work Timelines'!C:G,4,FALSE)+AA3158))</f>
        <v>44882.770833333336</v>
      </c>
      <c r="AG3158" s="67">
        <f>WORKDAY.INTL(AA3158,1,11)+VLOOKUP(V3158,'Branch Wise Work Timelines'!C:G,3,FALSE)</f>
        <v>44883.416666666664</v>
      </c>
      <c r="AH3158" s="69" t="str">
        <f t="shared" ca="1" si="597"/>
        <v>Out of TAT</v>
      </c>
      <c r="AI3158" s="69">
        <f t="shared" ca="1" si="598"/>
        <v>20602</v>
      </c>
      <c r="AJ3158" s="69" t="str">
        <f ca="1">IF(AI3158&lt;0,"0-12",IFERROR(VLOOKUP(AI3158,Breakup[],2,FALSE),"&gt;24"))</f>
        <v>&gt;24</v>
      </c>
      <c r="AK3158" s="69" t="str">
        <f>VLOOKUP(V3158,Master!B:D,3,FALSE)</f>
        <v>South</v>
      </c>
      <c r="AL3158" s="69" t="str">
        <f t="shared" si="599"/>
        <v>Chennai</v>
      </c>
    </row>
    <row r="3159" spans="1:38">
      <c r="A3159" s="13" t="s">
        <v>6642</v>
      </c>
      <c r="B3159" s="54">
        <v>44701.765268715302</v>
      </c>
      <c r="C3159" s="13" t="s">
        <v>252</v>
      </c>
      <c r="D3159" s="13">
        <v>1900</v>
      </c>
      <c r="E3159" s="13" t="s">
        <v>6643</v>
      </c>
      <c r="F3159" s="13" t="s">
        <v>15</v>
      </c>
      <c r="G3159" s="14">
        <v>1653053327236</v>
      </c>
      <c r="H3159" s="55">
        <v>0.408946759259259</v>
      </c>
      <c r="I3159" s="33">
        <v>44885.4089467593</v>
      </c>
      <c r="J3159" s="58">
        <v>44885</v>
      </c>
      <c r="K3159" s="13" t="s">
        <v>213</v>
      </c>
      <c r="L3159" s="13" t="s">
        <v>30</v>
      </c>
      <c r="M3159" s="13" t="s">
        <v>75</v>
      </c>
      <c r="N3159" s="13" t="s">
        <v>206</v>
      </c>
      <c r="O3159" s="33" t="s">
        <v>38</v>
      </c>
      <c r="P3159" s="58" t="s">
        <v>38</v>
      </c>
      <c r="Q3159" s="33" t="s">
        <v>207</v>
      </c>
      <c r="R3159" s="14" t="s">
        <v>38</v>
      </c>
      <c r="S3159" s="13" t="s">
        <v>216</v>
      </c>
      <c r="T3159" s="13" t="s">
        <v>217</v>
      </c>
      <c r="U3159" s="33">
        <f t="shared" ca="1" si="588"/>
        <v>45744.56914039352</v>
      </c>
      <c r="V3159" s="13" t="str">
        <f t="shared" si="589"/>
        <v>Bangalore</v>
      </c>
      <c r="W3159" s="13" t="str">
        <f t="shared" si="590"/>
        <v>CLS</v>
      </c>
      <c r="X3159" s="13">
        <f t="shared" si="591"/>
        <v>9</v>
      </c>
      <c r="Y3159" s="13" t="str">
        <f>IFERROR(VLOOKUP(C3159,ReceivingTeam[],2,FALSE),"HelpDesk")</f>
        <v>HelpDesk</v>
      </c>
      <c r="Z3159" s="67">
        <f t="shared" si="592"/>
        <v>44885.916666666664</v>
      </c>
      <c r="AA3159" s="68">
        <f t="shared" si="593"/>
        <v>44885</v>
      </c>
      <c r="AB3159" s="69" t="b">
        <f t="shared" si="594"/>
        <v>0</v>
      </c>
      <c r="AC3159" s="70">
        <f t="shared" si="595"/>
        <v>0.5</v>
      </c>
      <c r="AD3159" s="67">
        <f t="shared" si="596"/>
        <v>44885.916666666664</v>
      </c>
      <c r="AE3159" s="67">
        <f>VLOOKUP(V3159,'Branch Wise Work Timelines'!C:G,3,FALSE)+AA3159</f>
        <v>44885.416666666664</v>
      </c>
      <c r="AF3159" s="67">
        <f>IF(V3159="Bangalore",VLOOKUP(V3159,'Branch Wise Work Timelines'!C:G,4,FALSE)+AA3159+1,IF(V3159="Mumbai",VLOOKUP(V3159,'Branch Wise Work Timelines'!C:G,4,FALSE)+AA3159+1,VLOOKUP(V3159,'Branch Wise Work Timelines'!C:G,4,FALSE)+AA3159))</f>
        <v>44886.104166666664</v>
      </c>
      <c r="AG3159" s="67">
        <f>WORKDAY.INTL(AA3159,1,11)+VLOOKUP(V3159,'Branch Wise Work Timelines'!C:G,3,FALSE)</f>
        <v>44886.416666666664</v>
      </c>
      <c r="AH3159" s="69" t="str">
        <f t="shared" ca="1" si="597"/>
        <v>Out of TAT</v>
      </c>
      <c r="AI3159" s="69">
        <f t="shared" ca="1" si="598"/>
        <v>20608</v>
      </c>
      <c r="AJ3159" s="69" t="str">
        <f ca="1">IF(AI3159&lt;0,"0-12",IFERROR(VLOOKUP(AI3159,Breakup[],2,FALSE),"&gt;24"))</f>
        <v>&gt;24</v>
      </c>
      <c r="AK3159" s="69" t="str">
        <f>VLOOKUP(V3159,Master!B:D,3,FALSE)</f>
        <v>South</v>
      </c>
      <c r="AL3159" s="69" t="str">
        <f t="shared" si="599"/>
        <v>Bangalore-CLS</v>
      </c>
    </row>
    <row r="3160" spans="1:38">
      <c r="A3160" s="13" t="s">
        <v>6644</v>
      </c>
      <c r="B3160" s="54">
        <v>44701.772203090302</v>
      </c>
      <c r="C3160" s="13" t="s">
        <v>299</v>
      </c>
      <c r="D3160" s="13">
        <v>1685</v>
      </c>
      <c r="E3160" s="13" t="s">
        <v>6645</v>
      </c>
      <c r="F3160" s="13" t="s">
        <v>15</v>
      </c>
      <c r="G3160" s="14">
        <v>1653055518035</v>
      </c>
      <c r="H3160" s="55">
        <v>0.86240740740740696</v>
      </c>
      <c r="I3160" s="33">
        <v>44887.862407407403</v>
      </c>
      <c r="J3160" s="58">
        <v>44887</v>
      </c>
      <c r="K3160" s="13" t="s">
        <v>213</v>
      </c>
      <c r="L3160" s="13" t="s">
        <v>30</v>
      </c>
      <c r="M3160" s="13" t="s">
        <v>75</v>
      </c>
      <c r="N3160" s="13" t="s">
        <v>206</v>
      </c>
      <c r="O3160" s="33" t="s">
        <v>38</v>
      </c>
      <c r="P3160" s="58" t="s">
        <v>38</v>
      </c>
      <c r="Q3160" s="33" t="s">
        <v>207</v>
      </c>
      <c r="R3160" s="14" t="s">
        <v>38</v>
      </c>
      <c r="S3160" s="13" t="s">
        <v>216</v>
      </c>
      <c r="T3160" s="13" t="s">
        <v>217</v>
      </c>
      <c r="U3160" s="33">
        <f t="shared" ca="1" si="588"/>
        <v>45744.56914039352</v>
      </c>
      <c r="V3160" s="13" t="str">
        <f t="shared" si="589"/>
        <v>Bangalore</v>
      </c>
      <c r="W3160" s="13" t="str">
        <f t="shared" si="590"/>
        <v>CLS</v>
      </c>
      <c r="X3160" s="13">
        <f t="shared" si="591"/>
        <v>20</v>
      </c>
      <c r="Y3160" s="13" t="str">
        <f>IFERROR(VLOOKUP(C3160,ReceivingTeam[],2,FALSE),"HelpDesk")</f>
        <v>HelpDesk</v>
      </c>
      <c r="Z3160" s="67">
        <f t="shared" si="592"/>
        <v>44888.674907407403</v>
      </c>
      <c r="AA3160" s="68">
        <f t="shared" si="593"/>
        <v>44887</v>
      </c>
      <c r="AB3160" s="69" t="b">
        <f t="shared" si="594"/>
        <v>1</v>
      </c>
      <c r="AC3160" s="70">
        <f t="shared" si="595"/>
        <v>0.5</v>
      </c>
      <c r="AD3160" s="67">
        <f t="shared" si="596"/>
        <v>44888.674907407403</v>
      </c>
      <c r="AE3160" s="67">
        <f>VLOOKUP(V3160,'Branch Wise Work Timelines'!C:G,3,FALSE)+AA3160</f>
        <v>44887.416666666664</v>
      </c>
      <c r="AF3160" s="67">
        <f>IF(V3160="Bangalore",VLOOKUP(V3160,'Branch Wise Work Timelines'!C:G,4,FALSE)+AA3160+1,IF(V3160="Mumbai",VLOOKUP(V3160,'Branch Wise Work Timelines'!C:G,4,FALSE)+AA3160+1,VLOOKUP(V3160,'Branch Wise Work Timelines'!C:G,4,FALSE)+AA3160))</f>
        <v>44888.104166666664</v>
      </c>
      <c r="AG3160" s="67">
        <f>WORKDAY.INTL(AA3160,1,11)+VLOOKUP(V3160,'Branch Wise Work Timelines'!C:G,3,FALSE)</f>
        <v>44888.416666666664</v>
      </c>
      <c r="AH3160" s="69" t="str">
        <f t="shared" ca="1" si="597"/>
        <v>Out of TAT</v>
      </c>
      <c r="AI3160" s="69">
        <f t="shared" ca="1" si="598"/>
        <v>20542</v>
      </c>
      <c r="AJ3160" s="69" t="str">
        <f ca="1">IF(AI3160&lt;0,"0-12",IFERROR(VLOOKUP(AI3160,Breakup[],2,FALSE),"&gt;24"))</f>
        <v>&gt;24</v>
      </c>
      <c r="AK3160" s="69" t="str">
        <f>VLOOKUP(V3160,Master!B:D,3,FALSE)</f>
        <v>South</v>
      </c>
      <c r="AL3160" s="69" t="str">
        <f t="shared" si="599"/>
        <v>Bangalore-CLS</v>
      </c>
    </row>
    <row r="3161" spans="1:38">
      <c r="A3161" s="13" t="s">
        <v>6646</v>
      </c>
      <c r="B3161" s="54">
        <v>44701.7118919329</v>
      </c>
      <c r="C3161" s="13" t="s">
        <v>144</v>
      </c>
      <c r="D3161" s="13">
        <v>1837</v>
      </c>
      <c r="E3161" s="13" t="s">
        <v>6647</v>
      </c>
      <c r="F3161" s="13" t="s">
        <v>33</v>
      </c>
      <c r="G3161" s="14">
        <v>1653047246133</v>
      </c>
      <c r="H3161" s="55">
        <v>0.64723379629629596</v>
      </c>
      <c r="I3161" s="33">
        <v>44884.647233796299</v>
      </c>
      <c r="J3161" s="58">
        <v>44884</v>
      </c>
      <c r="K3161" s="13" t="s">
        <v>325</v>
      </c>
      <c r="L3161" s="13" t="s">
        <v>55</v>
      </c>
      <c r="M3161" s="13" t="s">
        <v>347</v>
      </c>
      <c r="N3161" s="13" t="s">
        <v>206</v>
      </c>
      <c r="O3161" s="33" t="s">
        <v>38</v>
      </c>
      <c r="P3161" s="58" t="s">
        <v>38</v>
      </c>
      <c r="Q3161" s="33" t="s">
        <v>207</v>
      </c>
      <c r="R3161" s="14" t="s">
        <v>38</v>
      </c>
      <c r="S3161" s="13" t="s">
        <v>208</v>
      </c>
      <c r="T3161" s="13" t="s">
        <v>209</v>
      </c>
      <c r="U3161" s="33">
        <f t="shared" ca="1" si="588"/>
        <v>45744.56914039352</v>
      </c>
      <c r="V3161" s="13" t="str">
        <f t="shared" si="589"/>
        <v>Delhi</v>
      </c>
      <c r="W3161" s="13" t="str">
        <f t="shared" si="590"/>
        <v>RI</v>
      </c>
      <c r="X3161" s="13">
        <f t="shared" si="591"/>
        <v>15</v>
      </c>
      <c r="Y3161" s="13" t="str">
        <f>IFERROR(VLOOKUP(C3161,ReceivingTeam[],2,FALSE),"HelpDesk")</f>
        <v>Branch office</v>
      </c>
      <c r="Z3161" s="67">
        <f t="shared" si="592"/>
        <v>44886.793067129627</v>
      </c>
      <c r="AA3161" s="68">
        <f t="shared" si="593"/>
        <v>44884</v>
      </c>
      <c r="AB3161" s="69" t="b">
        <f t="shared" si="594"/>
        <v>1</v>
      </c>
      <c r="AC3161" s="70">
        <f t="shared" si="595"/>
        <v>0.5</v>
      </c>
      <c r="AD3161" s="67">
        <f t="shared" si="596"/>
        <v>44886.793067129627</v>
      </c>
      <c r="AE3161" s="67">
        <f>VLOOKUP(V3161,'Branch Wise Work Timelines'!C:G,3,FALSE)+AA3161</f>
        <v>44884.416666666664</v>
      </c>
      <c r="AF3161" s="67">
        <f>IF(V3161="Bangalore",VLOOKUP(V3161,'Branch Wise Work Timelines'!C:G,4,FALSE)+AA3161+1,IF(V3161="Mumbai",VLOOKUP(V3161,'Branch Wise Work Timelines'!C:G,4,FALSE)+AA3161+1,VLOOKUP(V3161,'Branch Wise Work Timelines'!C:G,4,FALSE)+AA3161))</f>
        <v>44884.770833333336</v>
      </c>
      <c r="AG3161" s="67">
        <f>WORKDAY.INTL(AA3161,1,11)+VLOOKUP(V3161,'Branch Wise Work Timelines'!C:G,3,FALSE)</f>
        <v>44886.416666666664</v>
      </c>
      <c r="AH3161" s="69" t="str">
        <f t="shared" ca="1" si="597"/>
        <v>Out of TAT</v>
      </c>
      <c r="AI3161" s="69">
        <f t="shared" ca="1" si="598"/>
        <v>20587</v>
      </c>
      <c r="AJ3161" s="69" t="str">
        <f ca="1">IF(AI3161&lt;0,"0-12",IFERROR(VLOOKUP(AI3161,Breakup[],2,FALSE),"&gt;24"))</f>
        <v>&gt;24</v>
      </c>
      <c r="AK3161" s="69" t="str">
        <f>VLOOKUP(V3161,Master!B:D,3,FALSE)</f>
        <v>North</v>
      </c>
      <c r="AL3161" s="69" t="str">
        <f t="shared" si="599"/>
        <v>Delhi</v>
      </c>
    </row>
    <row r="3162" spans="1:38">
      <c r="A3162" s="13" t="s">
        <v>6648</v>
      </c>
      <c r="B3162" s="54">
        <v>44701.742019131903</v>
      </c>
      <c r="C3162" s="13" t="s">
        <v>133</v>
      </c>
      <c r="D3162" s="13">
        <v>1460</v>
      </c>
      <c r="E3162" s="13" t="s">
        <v>6649</v>
      </c>
      <c r="F3162" s="13" t="s">
        <v>33</v>
      </c>
      <c r="G3162" s="14">
        <v>1653050198995</v>
      </c>
      <c r="H3162" s="55">
        <v>0.35074074074074102</v>
      </c>
      <c r="I3162" s="33">
        <v>44885.350740740701</v>
      </c>
      <c r="J3162" s="58">
        <v>44885</v>
      </c>
      <c r="K3162" s="13" t="s">
        <v>257</v>
      </c>
      <c r="L3162" s="13" t="s">
        <v>72</v>
      </c>
      <c r="M3162" s="13" t="s">
        <v>286</v>
      </c>
      <c r="N3162" s="13" t="s">
        <v>206</v>
      </c>
      <c r="O3162" s="33" t="s">
        <v>38</v>
      </c>
      <c r="P3162" s="58" t="s">
        <v>38</v>
      </c>
      <c r="Q3162" s="33" t="s">
        <v>207</v>
      </c>
      <c r="R3162" s="14" t="s">
        <v>38</v>
      </c>
      <c r="S3162" s="13" t="s">
        <v>216</v>
      </c>
      <c r="T3162" s="13" t="s">
        <v>217</v>
      </c>
      <c r="U3162" s="33">
        <f t="shared" ca="1" si="588"/>
        <v>45744.56914039352</v>
      </c>
      <c r="V3162" s="13" t="str">
        <f t="shared" si="589"/>
        <v>Pune</v>
      </c>
      <c r="W3162" s="13" t="str">
        <f t="shared" si="590"/>
        <v>RI</v>
      </c>
      <c r="X3162" s="13">
        <f t="shared" si="591"/>
        <v>8</v>
      </c>
      <c r="Y3162" s="13" t="str">
        <f>IFERROR(VLOOKUP(C3162,ReceivingTeam[],2,FALSE),"HelpDesk")</f>
        <v>Branch office</v>
      </c>
      <c r="Z3162" s="67">
        <f t="shared" si="592"/>
        <v>44885.895833333336</v>
      </c>
      <c r="AA3162" s="68">
        <f t="shared" si="593"/>
        <v>44885</v>
      </c>
      <c r="AB3162" s="69" t="b">
        <f t="shared" si="594"/>
        <v>0</v>
      </c>
      <c r="AC3162" s="70">
        <f t="shared" si="595"/>
        <v>0.5</v>
      </c>
      <c r="AD3162" s="67">
        <f t="shared" si="596"/>
        <v>44885.895833333336</v>
      </c>
      <c r="AE3162" s="67">
        <f>VLOOKUP(V3162,'Branch Wise Work Timelines'!C:G,3,FALSE)+AA3162</f>
        <v>44885.395833333336</v>
      </c>
      <c r="AF3162" s="67">
        <f>IF(V3162="Bangalore",VLOOKUP(V3162,'Branch Wise Work Timelines'!C:G,4,FALSE)+AA3162+1,IF(V3162="Mumbai",VLOOKUP(V3162,'Branch Wise Work Timelines'!C:G,4,FALSE)+AA3162+1,VLOOKUP(V3162,'Branch Wise Work Timelines'!C:G,4,FALSE)+AA3162))</f>
        <v>44885.770833333336</v>
      </c>
      <c r="AG3162" s="67">
        <f>WORKDAY.INTL(AA3162,1,11)+VLOOKUP(V3162,'Branch Wise Work Timelines'!C:G,3,FALSE)</f>
        <v>44886.395833333336</v>
      </c>
      <c r="AH3162" s="69" t="str">
        <f t="shared" ca="1" si="597"/>
        <v>Out of TAT</v>
      </c>
      <c r="AI3162" s="69">
        <f t="shared" ca="1" si="598"/>
        <v>20609</v>
      </c>
      <c r="AJ3162" s="69" t="str">
        <f ca="1">IF(AI3162&lt;0,"0-12",IFERROR(VLOOKUP(AI3162,Breakup[],2,FALSE),"&gt;24"))</f>
        <v>&gt;24</v>
      </c>
      <c r="AK3162" s="69" t="str">
        <f>VLOOKUP(V3162,Master!B:D,3,FALSE)</f>
        <v>West</v>
      </c>
      <c r="AL3162" s="69" t="str">
        <f t="shared" si="599"/>
        <v>Pune</v>
      </c>
    </row>
    <row r="3163" spans="1:38">
      <c r="A3163" s="13" t="s">
        <v>6650</v>
      </c>
      <c r="B3163" s="54">
        <v>44701.8628094097</v>
      </c>
      <c r="C3163" s="13" t="s">
        <v>352</v>
      </c>
      <c r="D3163" s="13">
        <v>1472</v>
      </c>
      <c r="E3163" s="13" t="s">
        <v>6651</v>
      </c>
      <c r="F3163" s="13" t="s">
        <v>33</v>
      </c>
      <c r="G3163" s="14">
        <v>1653059936208</v>
      </c>
      <c r="H3163" s="55">
        <v>0.32049768518518501</v>
      </c>
      <c r="I3163" s="33">
        <v>44888.320497685199</v>
      </c>
      <c r="J3163" s="58">
        <v>44888</v>
      </c>
      <c r="K3163" s="13" t="s">
        <v>263</v>
      </c>
      <c r="L3163" s="13" t="s">
        <v>69</v>
      </c>
      <c r="M3163" s="13" t="s">
        <v>101</v>
      </c>
      <c r="N3163" s="13" t="s">
        <v>206</v>
      </c>
      <c r="O3163" s="33" t="s">
        <v>38</v>
      </c>
      <c r="P3163" s="58" t="s">
        <v>38</v>
      </c>
      <c r="Q3163" s="33" t="s">
        <v>207</v>
      </c>
      <c r="R3163" s="14" t="s">
        <v>38</v>
      </c>
      <c r="S3163" s="13" t="s">
        <v>208</v>
      </c>
      <c r="T3163" s="13" t="s">
        <v>209</v>
      </c>
      <c r="U3163" s="33">
        <f t="shared" ca="1" si="588"/>
        <v>45744.56914039352</v>
      </c>
      <c r="V3163" s="13" t="str">
        <f t="shared" si="589"/>
        <v>Mumbai</v>
      </c>
      <c r="W3163" s="13" t="str">
        <f t="shared" si="590"/>
        <v>RI</v>
      </c>
      <c r="X3163" s="13">
        <f t="shared" si="591"/>
        <v>7</v>
      </c>
      <c r="Y3163" s="13" t="str">
        <f>IFERROR(VLOOKUP(C3163,ReceivingTeam[],2,FALSE),"HelpDesk")</f>
        <v>HelpDesk</v>
      </c>
      <c r="Z3163" s="67">
        <f t="shared" si="592"/>
        <v>44888.916666666664</v>
      </c>
      <c r="AA3163" s="68">
        <f t="shared" si="593"/>
        <v>44888</v>
      </c>
      <c r="AB3163" s="69" t="b">
        <f t="shared" si="594"/>
        <v>1</v>
      </c>
      <c r="AC3163" s="70">
        <f t="shared" si="595"/>
        <v>0.5</v>
      </c>
      <c r="AD3163" s="67">
        <f t="shared" si="596"/>
        <v>44888.916666666664</v>
      </c>
      <c r="AE3163" s="67">
        <f>VLOOKUP(V3163,'Branch Wise Work Timelines'!C:G,3,FALSE)+AA3163</f>
        <v>44888.416666666664</v>
      </c>
      <c r="AF3163" s="67">
        <f>IF(V3163="Bangalore",VLOOKUP(V3163,'Branch Wise Work Timelines'!C:G,4,FALSE)+AA3163+1,IF(V3163="Mumbai",VLOOKUP(V3163,'Branch Wise Work Timelines'!C:G,4,FALSE)+AA3163+1,VLOOKUP(V3163,'Branch Wise Work Timelines'!C:G,4,FALSE)+AA3163))</f>
        <v>44889.25</v>
      </c>
      <c r="AG3163" s="67">
        <f>WORKDAY.INTL(AA3163,1,11)+VLOOKUP(V3163,'Branch Wise Work Timelines'!C:G,3,FALSE)</f>
        <v>44889.416666666664</v>
      </c>
      <c r="AH3163" s="69" t="str">
        <f t="shared" ca="1" si="597"/>
        <v>Out of TAT</v>
      </c>
      <c r="AI3163" s="69">
        <f t="shared" ca="1" si="598"/>
        <v>20536</v>
      </c>
      <c r="AJ3163" s="69" t="str">
        <f ca="1">IF(AI3163&lt;0,"0-12",IFERROR(VLOOKUP(AI3163,Breakup[],2,FALSE),"&gt;24"))</f>
        <v>&gt;24</v>
      </c>
      <c r="AK3163" s="69" t="str">
        <f>VLOOKUP(V3163,Master!B:D,3,FALSE)</f>
        <v>East</v>
      </c>
      <c r="AL3163" s="69" t="str">
        <f t="shared" si="599"/>
        <v>Mumbai</v>
      </c>
    </row>
    <row r="3164" spans="1:38">
      <c r="A3164" s="13" t="s">
        <v>6652</v>
      </c>
      <c r="B3164" s="54">
        <v>44701.773172256901</v>
      </c>
      <c r="C3164" s="13" t="s">
        <v>122</v>
      </c>
      <c r="D3164" s="13">
        <v>872</v>
      </c>
      <c r="E3164" s="13" t="s">
        <v>6653</v>
      </c>
      <c r="F3164" s="13" t="s">
        <v>33</v>
      </c>
      <c r="G3164" s="14">
        <v>1653052695813</v>
      </c>
      <c r="H3164" s="55">
        <v>0.77748842592592604</v>
      </c>
      <c r="I3164" s="33">
        <v>44889.777488425898</v>
      </c>
      <c r="J3164" s="58">
        <v>44889</v>
      </c>
      <c r="K3164" s="13" t="s">
        <v>263</v>
      </c>
      <c r="L3164" s="13" t="s">
        <v>69</v>
      </c>
      <c r="M3164" s="13" t="s">
        <v>101</v>
      </c>
      <c r="N3164" s="13" t="s">
        <v>206</v>
      </c>
      <c r="O3164" s="33" t="s">
        <v>38</v>
      </c>
      <c r="P3164" s="58" t="s">
        <v>38</v>
      </c>
      <c r="Q3164" s="33" t="s">
        <v>207</v>
      </c>
      <c r="R3164" s="14" t="s">
        <v>38</v>
      </c>
      <c r="S3164" s="13" t="s">
        <v>208</v>
      </c>
      <c r="T3164" s="13" t="s">
        <v>209</v>
      </c>
      <c r="U3164" s="33">
        <f t="shared" ca="1" si="588"/>
        <v>45744.56914039352</v>
      </c>
      <c r="V3164" s="13" t="str">
        <f t="shared" si="589"/>
        <v>Mumbai</v>
      </c>
      <c r="W3164" s="13" t="str">
        <f t="shared" si="590"/>
        <v>RI</v>
      </c>
      <c r="X3164" s="13">
        <f t="shared" si="591"/>
        <v>18</v>
      </c>
      <c r="Y3164" s="13" t="str">
        <f>IFERROR(VLOOKUP(C3164,ReceivingTeam[],2,FALSE),"HelpDesk")</f>
        <v>Branch office</v>
      </c>
      <c r="Z3164" s="67">
        <f t="shared" si="592"/>
        <v>44890.444155092562</v>
      </c>
      <c r="AA3164" s="68">
        <f t="shared" si="593"/>
        <v>44889</v>
      </c>
      <c r="AB3164" s="69" t="b">
        <f t="shared" si="594"/>
        <v>1</v>
      </c>
      <c r="AC3164" s="70">
        <f t="shared" si="595"/>
        <v>0.5</v>
      </c>
      <c r="AD3164" s="67">
        <f t="shared" si="596"/>
        <v>44890.444155092562</v>
      </c>
      <c r="AE3164" s="67">
        <f>VLOOKUP(V3164,'Branch Wise Work Timelines'!C:G,3,FALSE)+AA3164</f>
        <v>44889.416666666664</v>
      </c>
      <c r="AF3164" s="67">
        <f>IF(V3164="Bangalore",VLOOKUP(V3164,'Branch Wise Work Timelines'!C:G,4,FALSE)+AA3164+1,IF(V3164="Mumbai",VLOOKUP(V3164,'Branch Wise Work Timelines'!C:G,4,FALSE)+AA3164+1,VLOOKUP(V3164,'Branch Wise Work Timelines'!C:G,4,FALSE)+AA3164))</f>
        <v>44890.25</v>
      </c>
      <c r="AG3164" s="67">
        <f>WORKDAY.INTL(AA3164,1,11)+VLOOKUP(V3164,'Branch Wise Work Timelines'!C:G,3,FALSE)</f>
        <v>44890.416666666664</v>
      </c>
      <c r="AH3164" s="69" t="str">
        <f t="shared" ca="1" si="597"/>
        <v>Out of TAT</v>
      </c>
      <c r="AI3164" s="69">
        <f t="shared" ca="1" si="598"/>
        <v>20499</v>
      </c>
      <c r="AJ3164" s="69" t="str">
        <f ca="1">IF(AI3164&lt;0,"0-12",IFERROR(VLOOKUP(AI3164,Breakup[],2,FALSE),"&gt;24"))</f>
        <v>&gt;24</v>
      </c>
      <c r="AK3164" s="69" t="str">
        <f>VLOOKUP(V3164,Master!B:D,3,FALSE)</f>
        <v>East</v>
      </c>
      <c r="AL3164" s="69" t="str">
        <f t="shared" si="599"/>
        <v>Mumbai</v>
      </c>
    </row>
    <row r="3165" spans="1:38">
      <c r="A3165" s="13" t="s">
        <v>6654</v>
      </c>
      <c r="B3165" s="54">
        <v>44699.644470219901</v>
      </c>
      <c r="C3165" s="13" t="s">
        <v>6655</v>
      </c>
      <c r="D3165" s="13">
        <v>1127</v>
      </c>
      <c r="E3165" s="13" t="s">
        <v>6656</v>
      </c>
      <c r="F3165" s="13" t="s">
        <v>33</v>
      </c>
      <c r="G3165" s="14">
        <v>1653056662937</v>
      </c>
      <c r="H3165" s="55">
        <v>0.14128472222222199</v>
      </c>
      <c r="I3165" s="33">
        <v>44882.141284722202</v>
      </c>
      <c r="J3165" s="58">
        <v>44882</v>
      </c>
      <c r="K3165" s="13" t="s">
        <v>263</v>
      </c>
      <c r="L3165" s="13" t="s">
        <v>69</v>
      </c>
      <c r="M3165" s="13" t="s">
        <v>101</v>
      </c>
      <c r="N3165" s="13" t="s">
        <v>206</v>
      </c>
      <c r="O3165" s="33" t="s">
        <v>38</v>
      </c>
      <c r="P3165" s="58" t="s">
        <v>38</v>
      </c>
      <c r="Q3165" s="33" t="s">
        <v>207</v>
      </c>
      <c r="R3165" s="14" t="s">
        <v>38</v>
      </c>
      <c r="S3165" s="13" t="s">
        <v>208</v>
      </c>
      <c r="T3165" s="13" t="s">
        <v>209</v>
      </c>
      <c r="U3165" s="33">
        <f t="shared" ca="1" si="588"/>
        <v>45744.56914039352</v>
      </c>
      <c r="V3165" s="13" t="str">
        <f t="shared" si="589"/>
        <v>Mumbai</v>
      </c>
      <c r="W3165" s="13" t="str">
        <f t="shared" si="590"/>
        <v>RI</v>
      </c>
      <c r="X3165" s="13">
        <f t="shared" si="591"/>
        <v>3</v>
      </c>
      <c r="Y3165" s="13" t="str">
        <f>IFERROR(VLOOKUP(C3165,ReceivingTeam[],2,FALSE),"HelpDesk")</f>
        <v>HelpDesk</v>
      </c>
      <c r="Z3165" s="67">
        <f t="shared" si="592"/>
        <v>44882.916666666664</v>
      </c>
      <c r="AA3165" s="68">
        <f t="shared" si="593"/>
        <v>44882</v>
      </c>
      <c r="AB3165" s="69" t="b">
        <f t="shared" si="594"/>
        <v>1</v>
      </c>
      <c r="AC3165" s="70">
        <f t="shared" si="595"/>
        <v>0.5</v>
      </c>
      <c r="AD3165" s="67">
        <f t="shared" si="596"/>
        <v>44882.916666666664</v>
      </c>
      <c r="AE3165" s="67">
        <f>VLOOKUP(V3165,'Branch Wise Work Timelines'!C:G,3,FALSE)+AA3165</f>
        <v>44882.416666666664</v>
      </c>
      <c r="AF3165" s="67">
        <f>IF(V3165="Bangalore",VLOOKUP(V3165,'Branch Wise Work Timelines'!C:G,4,FALSE)+AA3165+1,IF(V3165="Mumbai",VLOOKUP(V3165,'Branch Wise Work Timelines'!C:G,4,FALSE)+AA3165+1,VLOOKUP(V3165,'Branch Wise Work Timelines'!C:G,4,FALSE)+AA3165))</f>
        <v>44883.25</v>
      </c>
      <c r="AG3165" s="67">
        <f>WORKDAY.INTL(AA3165,1,11)+VLOOKUP(V3165,'Branch Wise Work Timelines'!C:G,3,FALSE)</f>
        <v>44883.416666666664</v>
      </c>
      <c r="AH3165" s="69" t="str">
        <f t="shared" ca="1" si="597"/>
        <v>Out of TAT</v>
      </c>
      <c r="AI3165" s="69">
        <f t="shared" ca="1" si="598"/>
        <v>20680</v>
      </c>
      <c r="AJ3165" s="69" t="str">
        <f ca="1">IF(AI3165&lt;0,"0-12",IFERROR(VLOOKUP(AI3165,Breakup[],2,FALSE),"&gt;24"))</f>
        <v>&gt;24</v>
      </c>
      <c r="AK3165" s="69" t="str">
        <f>VLOOKUP(V3165,Master!B:D,3,FALSE)</f>
        <v>East</v>
      </c>
      <c r="AL3165" s="69" t="str">
        <f t="shared" si="599"/>
        <v>Mumbai</v>
      </c>
    </row>
    <row r="3166" spans="1:38">
      <c r="A3166" s="13" t="s">
        <v>6657</v>
      </c>
      <c r="B3166" s="54">
        <v>44701.750217361099</v>
      </c>
      <c r="C3166" s="13" t="s">
        <v>450</v>
      </c>
      <c r="D3166" s="13">
        <v>1790</v>
      </c>
      <c r="E3166" s="13" t="s">
        <v>6658</v>
      </c>
      <c r="F3166" s="13" t="s">
        <v>33</v>
      </c>
      <c r="G3166" s="14">
        <v>1653054191776</v>
      </c>
      <c r="H3166" s="55">
        <v>6.5902777777777796E-2</v>
      </c>
      <c r="I3166" s="33">
        <v>44883.065902777802</v>
      </c>
      <c r="J3166" s="58">
        <v>44883</v>
      </c>
      <c r="K3166" s="13" t="s">
        <v>452</v>
      </c>
      <c r="L3166" s="13" t="s">
        <v>36</v>
      </c>
      <c r="M3166" s="13" t="s">
        <v>450</v>
      </c>
      <c r="N3166" s="13" t="s">
        <v>206</v>
      </c>
      <c r="O3166" s="33" t="s">
        <v>38</v>
      </c>
      <c r="P3166" s="58" t="s">
        <v>38</v>
      </c>
      <c r="Q3166" s="33" t="s">
        <v>207</v>
      </c>
      <c r="R3166" s="14" t="s">
        <v>38</v>
      </c>
      <c r="S3166" s="13" t="s">
        <v>216</v>
      </c>
      <c r="T3166" s="13" t="s">
        <v>217</v>
      </c>
      <c r="U3166" s="33">
        <f t="shared" ca="1" si="588"/>
        <v>45744.56914039352</v>
      </c>
      <c r="V3166" s="13" t="str">
        <f t="shared" si="589"/>
        <v>Chennai</v>
      </c>
      <c r="W3166" s="13" t="str">
        <f t="shared" si="590"/>
        <v>RI</v>
      </c>
      <c r="X3166" s="13">
        <f t="shared" si="591"/>
        <v>1</v>
      </c>
      <c r="Y3166" s="13" t="str">
        <f>IFERROR(VLOOKUP(C3166,ReceivingTeam[],2,FALSE),"HelpDesk")</f>
        <v>HelpDesk</v>
      </c>
      <c r="Z3166" s="67">
        <f t="shared" si="592"/>
        <v>44884.562499999993</v>
      </c>
      <c r="AA3166" s="68">
        <f t="shared" si="593"/>
        <v>44883</v>
      </c>
      <c r="AB3166" s="69" t="b">
        <f t="shared" si="594"/>
        <v>1</v>
      </c>
      <c r="AC3166" s="70">
        <f t="shared" si="595"/>
        <v>0.5</v>
      </c>
      <c r="AD3166" s="67">
        <f t="shared" si="596"/>
        <v>44884.562499999993</v>
      </c>
      <c r="AE3166" s="67">
        <f>VLOOKUP(V3166,'Branch Wise Work Timelines'!C:G,3,FALSE)+AA3166</f>
        <v>44883.416666666664</v>
      </c>
      <c r="AF3166" s="67">
        <f>IF(V3166="Bangalore",VLOOKUP(V3166,'Branch Wise Work Timelines'!C:G,4,FALSE)+AA3166+1,IF(V3166="Mumbai",VLOOKUP(V3166,'Branch Wise Work Timelines'!C:G,4,FALSE)+AA3166+1,VLOOKUP(V3166,'Branch Wise Work Timelines'!C:G,4,FALSE)+AA3166))</f>
        <v>44883.770833333336</v>
      </c>
      <c r="AG3166" s="67">
        <f>WORKDAY.INTL(AA3166,1,11)+VLOOKUP(V3166,'Branch Wise Work Timelines'!C:G,3,FALSE)</f>
        <v>44884.416666666664</v>
      </c>
      <c r="AH3166" s="69" t="str">
        <f t="shared" ca="1" si="597"/>
        <v>Out of TAT</v>
      </c>
      <c r="AI3166" s="69">
        <f t="shared" ca="1" si="598"/>
        <v>20641</v>
      </c>
      <c r="AJ3166" s="69" t="str">
        <f ca="1">IF(AI3166&lt;0,"0-12",IFERROR(VLOOKUP(AI3166,Breakup[],2,FALSE),"&gt;24"))</f>
        <v>&gt;24</v>
      </c>
      <c r="AK3166" s="69" t="str">
        <f>VLOOKUP(V3166,Master!B:D,3,FALSE)</f>
        <v>South</v>
      </c>
      <c r="AL3166" s="69" t="str">
        <f t="shared" si="599"/>
        <v>Chennai</v>
      </c>
    </row>
    <row r="3167" spans="1:38">
      <c r="A3167" s="13" t="s">
        <v>6659</v>
      </c>
      <c r="B3167" s="54">
        <v>44701.696435567101</v>
      </c>
      <c r="C3167" s="13" t="s">
        <v>2360</v>
      </c>
      <c r="D3167" s="13">
        <v>954</v>
      </c>
      <c r="E3167" s="13" t="s">
        <v>6660</v>
      </c>
      <c r="F3167" s="13" t="s">
        <v>33</v>
      </c>
      <c r="G3167" s="14">
        <v>1653046113053</v>
      </c>
      <c r="H3167" s="55">
        <v>0.31844907407407402</v>
      </c>
      <c r="I3167" s="33">
        <v>44886.318449074097</v>
      </c>
      <c r="J3167" s="58">
        <v>44886</v>
      </c>
      <c r="K3167" s="13" t="s">
        <v>213</v>
      </c>
      <c r="L3167" s="13" t="s">
        <v>30</v>
      </c>
      <c r="M3167" s="13" t="s">
        <v>282</v>
      </c>
      <c r="N3167" s="13" t="s">
        <v>206</v>
      </c>
      <c r="O3167" s="33" t="s">
        <v>38</v>
      </c>
      <c r="P3167" s="58" t="s">
        <v>38</v>
      </c>
      <c r="Q3167" s="33" t="s">
        <v>207</v>
      </c>
      <c r="R3167" s="14" t="s">
        <v>38</v>
      </c>
      <c r="S3167" s="13" t="s">
        <v>216</v>
      </c>
      <c r="T3167" s="13" t="s">
        <v>278</v>
      </c>
      <c r="U3167" s="33">
        <f t="shared" ca="1" si="588"/>
        <v>45744.56914039352</v>
      </c>
      <c r="V3167" s="13" t="str">
        <f t="shared" si="589"/>
        <v>Bangalore</v>
      </c>
      <c r="W3167" s="13" t="str">
        <f t="shared" si="590"/>
        <v>RI</v>
      </c>
      <c r="X3167" s="13">
        <f t="shared" si="591"/>
        <v>7</v>
      </c>
      <c r="Y3167" s="13" t="str">
        <f>IFERROR(VLOOKUP(C3167,ReceivingTeam[],2,FALSE),"HelpDesk")</f>
        <v>HelpDesk</v>
      </c>
      <c r="Z3167" s="67">
        <f t="shared" si="592"/>
        <v>44889.729166666664</v>
      </c>
      <c r="AA3167" s="68">
        <f t="shared" si="593"/>
        <v>44886</v>
      </c>
      <c r="AB3167" s="69" t="b">
        <f t="shared" si="594"/>
        <v>1</v>
      </c>
      <c r="AC3167" s="70">
        <f t="shared" si="595"/>
        <v>3</v>
      </c>
      <c r="AD3167" s="67">
        <f t="shared" si="596"/>
        <v>44889.729166666664</v>
      </c>
      <c r="AE3167" s="67">
        <f>VLOOKUP(V3167,'Branch Wise Work Timelines'!C:G,3,FALSE)+AA3167</f>
        <v>44886.416666666664</v>
      </c>
      <c r="AF3167" s="67">
        <f>IF(V3167="Bangalore",VLOOKUP(V3167,'Branch Wise Work Timelines'!C:G,4,FALSE)+AA3167+1,IF(V3167="Mumbai",VLOOKUP(V3167,'Branch Wise Work Timelines'!C:G,4,FALSE)+AA3167+1,VLOOKUP(V3167,'Branch Wise Work Timelines'!C:G,4,FALSE)+AA3167))</f>
        <v>44887.104166666664</v>
      </c>
      <c r="AG3167" s="67">
        <f>WORKDAY.INTL(AA3167,1,11)+VLOOKUP(V3167,'Branch Wise Work Timelines'!C:G,3,FALSE)</f>
        <v>44887.416666666664</v>
      </c>
      <c r="AH3167" s="69" t="str">
        <f t="shared" ca="1" si="597"/>
        <v>Out of TAT</v>
      </c>
      <c r="AI3167" s="69">
        <f t="shared" ca="1" si="598"/>
        <v>20517</v>
      </c>
      <c r="AJ3167" s="69" t="str">
        <f ca="1">IF(AI3167&lt;0,"0-12",IFERROR(VLOOKUP(AI3167,Breakup[],2,FALSE),"&gt;24"))</f>
        <v>&gt;24</v>
      </c>
      <c r="AK3167" s="69" t="str">
        <f>VLOOKUP(V3167,Master!B:D,3,FALSE)</f>
        <v>South</v>
      </c>
      <c r="AL3167" s="69" t="str">
        <f t="shared" si="599"/>
        <v>Bangalore</v>
      </c>
    </row>
    <row r="3168" spans="1:38">
      <c r="A3168" s="13" t="s">
        <v>6661</v>
      </c>
      <c r="B3168" s="54">
        <v>44701.7253520023</v>
      </c>
      <c r="C3168" s="13" t="s">
        <v>1079</v>
      </c>
      <c r="D3168" s="13">
        <v>1480</v>
      </c>
      <c r="E3168" s="13" t="s">
        <v>6662</v>
      </c>
      <c r="F3168" s="13" t="s">
        <v>15</v>
      </c>
      <c r="G3168" s="14">
        <v>1653049223395</v>
      </c>
      <c r="H3168" s="55">
        <v>5.28240740740741E-2</v>
      </c>
      <c r="I3168" s="33">
        <v>44883.052824074097</v>
      </c>
      <c r="J3168" s="58">
        <v>44883</v>
      </c>
      <c r="K3168" s="13" t="s">
        <v>213</v>
      </c>
      <c r="L3168" s="13" t="s">
        <v>30</v>
      </c>
      <c r="M3168" s="13" t="s">
        <v>214</v>
      </c>
      <c r="N3168" s="13" t="s">
        <v>215</v>
      </c>
      <c r="O3168" s="33" t="s">
        <v>38</v>
      </c>
      <c r="P3168" s="58" t="s">
        <v>38</v>
      </c>
      <c r="Q3168" s="33" t="s">
        <v>207</v>
      </c>
      <c r="R3168" s="14" t="s">
        <v>38</v>
      </c>
      <c r="S3168" s="13" t="s">
        <v>216</v>
      </c>
      <c r="T3168" s="13" t="s">
        <v>217</v>
      </c>
      <c r="U3168" s="33">
        <f t="shared" ca="1" si="588"/>
        <v>45744.56914039352</v>
      </c>
      <c r="V3168" s="13" t="str">
        <f t="shared" si="589"/>
        <v>Bangalore</v>
      </c>
      <c r="W3168" s="13" t="str">
        <f t="shared" si="590"/>
        <v>CLS</v>
      </c>
      <c r="X3168" s="13">
        <f t="shared" si="591"/>
        <v>1</v>
      </c>
      <c r="Y3168" s="13" t="str">
        <f>IFERROR(VLOOKUP(C3168,ReceivingTeam[],2,FALSE),"HelpDesk")</f>
        <v>HelpDesk</v>
      </c>
      <c r="Z3168" s="67">
        <f t="shared" si="592"/>
        <v>44883.916666666664</v>
      </c>
      <c r="AA3168" s="68">
        <f t="shared" si="593"/>
        <v>44883</v>
      </c>
      <c r="AB3168" s="69" t="b">
        <f t="shared" si="594"/>
        <v>1</v>
      </c>
      <c r="AC3168" s="70">
        <f t="shared" si="595"/>
        <v>0.5</v>
      </c>
      <c r="AD3168" s="67">
        <f t="shared" si="596"/>
        <v>44883.916666666664</v>
      </c>
      <c r="AE3168" s="67">
        <f>VLOOKUP(V3168,'Branch Wise Work Timelines'!C:G,3,FALSE)+AA3168</f>
        <v>44883.416666666664</v>
      </c>
      <c r="AF3168" s="67">
        <f>IF(V3168="Bangalore",VLOOKUP(V3168,'Branch Wise Work Timelines'!C:G,4,FALSE)+AA3168+1,IF(V3168="Mumbai",VLOOKUP(V3168,'Branch Wise Work Timelines'!C:G,4,FALSE)+AA3168+1,VLOOKUP(V3168,'Branch Wise Work Timelines'!C:G,4,FALSE)+AA3168))</f>
        <v>44884.104166666664</v>
      </c>
      <c r="AG3168" s="67">
        <f>WORKDAY.INTL(AA3168,1,11)+VLOOKUP(V3168,'Branch Wise Work Timelines'!C:G,3,FALSE)</f>
        <v>44884.416666666664</v>
      </c>
      <c r="AH3168" s="69" t="str">
        <f t="shared" ca="1" si="597"/>
        <v>Out of TAT</v>
      </c>
      <c r="AI3168" s="69">
        <f t="shared" ca="1" si="598"/>
        <v>20656</v>
      </c>
      <c r="AJ3168" s="69" t="str">
        <f ca="1">IF(AI3168&lt;0,"0-12",IFERROR(VLOOKUP(AI3168,Breakup[],2,FALSE),"&gt;24"))</f>
        <v>&gt;24</v>
      </c>
      <c r="AK3168" s="69" t="str">
        <f>VLOOKUP(V3168,Master!B:D,3,FALSE)</f>
        <v>South</v>
      </c>
      <c r="AL3168" s="69" t="str">
        <f t="shared" si="599"/>
        <v>Bangalore-CLS</v>
      </c>
    </row>
    <row r="3169" spans="1:38">
      <c r="A3169" s="13" t="s">
        <v>6663</v>
      </c>
      <c r="B3169" s="54">
        <v>44701.747161539402</v>
      </c>
      <c r="C3169" s="13" t="s">
        <v>435</v>
      </c>
      <c r="D3169" s="13">
        <v>245</v>
      </c>
      <c r="E3169" s="13" t="s">
        <v>6664</v>
      </c>
      <c r="F3169" s="13" t="s">
        <v>33</v>
      </c>
      <c r="G3169" s="14">
        <v>1653051957578</v>
      </c>
      <c r="H3169" s="55">
        <v>0.79652777777777795</v>
      </c>
      <c r="I3169" s="33">
        <v>44881.796527777798</v>
      </c>
      <c r="J3169" s="58">
        <v>44881</v>
      </c>
      <c r="K3169" s="13" t="s">
        <v>437</v>
      </c>
      <c r="L3169" s="13" t="s">
        <v>12</v>
      </c>
      <c r="M3169" s="13" t="s">
        <v>435</v>
      </c>
      <c r="N3169" s="13" t="s">
        <v>206</v>
      </c>
      <c r="O3169" s="33" t="s">
        <v>38</v>
      </c>
      <c r="P3169" s="58" t="s">
        <v>38</v>
      </c>
      <c r="Q3169" s="33" t="s">
        <v>207</v>
      </c>
      <c r="R3169" s="14" t="s">
        <v>38</v>
      </c>
      <c r="S3169" s="13" t="s">
        <v>208</v>
      </c>
      <c r="T3169" s="13" t="s">
        <v>209</v>
      </c>
      <c r="U3169" s="33">
        <f t="shared" ca="1" si="588"/>
        <v>45744.56914039352</v>
      </c>
      <c r="V3169" s="13" t="str">
        <f t="shared" si="589"/>
        <v>Ahmedabad</v>
      </c>
      <c r="W3169" s="13" t="str">
        <f t="shared" si="590"/>
        <v>RI</v>
      </c>
      <c r="X3169" s="13">
        <f t="shared" si="591"/>
        <v>19</v>
      </c>
      <c r="Y3169" s="13" t="str">
        <f>IFERROR(VLOOKUP(C3169,ReceivingTeam[],2,FALSE),"HelpDesk")</f>
        <v>HelpDesk</v>
      </c>
      <c r="Z3169" s="67">
        <f t="shared" si="592"/>
        <v>44882.942361111127</v>
      </c>
      <c r="AA3169" s="68">
        <f t="shared" si="593"/>
        <v>44881</v>
      </c>
      <c r="AB3169" s="69" t="b">
        <f t="shared" si="594"/>
        <v>1</v>
      </c>
      <c r="AC3169" s="70">
        <f t="shared" si="595"/>
        <v>0.5</v>
      </c>
      <c r="AD3169" s="67">
        <f t="shared" si="596"/>
        <v>44882.942361111127</v>
      </c>
      <c r="AE3169" s="67">
        <f>VLOOKUP(V3169,'Branch Wise Work Timelines'!C:G,3,FALSE)+AA3169</f>
        <v>44881.416666666664</v>
      </c>
      <c r="AF3169" s="67">
        <f>IF(V3169="Bangalore",VLOOKUP(V3169,'Branch Wise Work Timelines'!C:G,4,FALSE)+AA3169+1,IF(V3169="Mumbai",VLOOKUP(V3169,'Branch Wise Work Timelines'!C:G,4,FALSE)+AA3169+1,VLOOKUP(V3169,'Branch Wise Work Timelines'!C:G,4,FALSE)+AA3169))</f>
        <v>44881.770833333336</v>
      </c>
      <c r="AG3169" s="67">
        <f>WORKDAY.INTL(AA3169,1,11)+VLOOKUP(V3169,'Branch Wise Work Timelines'!C:G,3,FALSE)</f>
        <v>44882.416666666664</v>
      </c>
      <c r="AH3169" s="69" t="str">
        <f t="shared" ca="1" si="597"/>
        <v>Out of TAT</v>
      </c>
      <c r="AI3169" s="69">
        <f t="shared" ca="1" si="598"/>
        <v>20680</v>
      </c>
      <c r="AJ3169" s="69" t="str">
        <f ca="1">IF(AI3169&lt;0,"0-12",IFERROR(VLOOKUP(AI3169,Breakup[],2,FALSE),"&gt;24"))</f>
        <v>&gt;24</v>
      </c>
      <c r="AK3169" s="69" t="str">
        <f>VLOOKUP(V3169,Master!B:D,3,FALSE)</f>
        <v>North</v>
      </c>
      <c r="AL3169" s="69" t="str">
        <f t="shared" si="599"/>
        <v>Ahmedabad</v>
      </c>
    </row>
    <row r="3170" spans="1:38">
      <c r="A3170" s="13" t="s">
        <v>6665</v>
      </c>
      <c r="B3170" s="54">
        <v>44701.808200925901</v>
      </c>
      <c r="C3170" s="13" t="s">
        <v>211</v>
      </c>
      <c r="D3170" s="13">
        <v>1423</v>
      </c>
      <c r="E3170" s="13" t="s">
        <v>6666</v>
      </c>
      <c r="F3170" s="13" t="s">
        <v>15</v>
      </c>
      <c r="G3170" s="14">
        <v>1653055518035</v>
      </c>
      <c r="H3170" s="55">
        <v>9.4733796296296302E-2</v>
      </c>
      <c r="I3170" s="33">
        <v>44885.094733796301</v>
      </c>
      <c r="J3170" s="58">
        <v>44885</v>
      </c>
      <c r="K3170" s="13" t="s">
        <v>213</v>
      </c>
      <c r="L3170" s="13" t="s">
        <v>30</v>
      </c>
      <c r="M3170" s="13" t="s">
        <v>75</v>
      </c>
      <c r="N3170" s="13" t="s">
        <v>206</v>
      </c>
      <c r="O3170" s="33" t="s">
        <v>38</v>
      </c>
      <c r="P3170" s="58" t="s">
        <v>38</v>
      </c>
      <c r="Q3170" s="33" t="s">
        <v>207</v>
      </c>
      <c r="R3170" s="14" t="s">
        <v>38</v>
      </c>
      <c r="S3170" s="13" t="s">
        <v>216</v>
      </c>
      <c r="T3170" s="13" t="s">
        <v>217</v>
      </c>
      <c r="U3170" s="33">
        <f t="shared" ca="1" si="588"/>
        <v>45744.56914039352</v>
      </c>
      <c r="V3170" s="13" t="str">
        <f t="shared" si="589"/>
        <v>Bangalore</v>
      </c>
      <c r="W3170" s="13" t="str">
        <f t="shared" si="590"/>
        <v>CLS</v>
      </c>
      <c r="X3170" s="13">
        <f t="shared" si="591"/>
        <v>2</v>
      </c>
      <c r="Y3170" s="13" t="str">
        <f>IFERROR(VLOOKUP(C3170,ReceivingTeam[],2,FALSE),"HelpDesk")</f>
        <v>HelpDesk</v>
      </c>
      <c r="Z3170" s="67">
        <f t="shared" si="592"/>
        <v>44885.916666666664</v>
      </c>
      <c r="AA3170" s="68">
        <f t="shared" si="593"/>
        <v>44885</v>
      </c>
      <c r="AB3170" s="69" t="b">
        <f t="shared" si="594"/>
        <v>0</v>
      </c>
      <c r="AC3170" s="70">
        <f t="shared" si="595"/>
        <v>0.5</v>
      </c>
      <c r="AD3170" s="67">
        <f t="shared" si="596"/>
        <v>44885.916666666664</v>
      </c>
      <c r="AE3170" s="67">
        <f>VLOOKUP(V3170,'Branch Wise Work Timelines'!C:G,3,FALSE)+AA3170</f>
        <v>44885.416666666664</v>
      </c>
      <c r="AF3170" s="67">
        <f>IF(V3170="Bangalore",VLOOKUP(V3170,'Branch Wise Work Timelines'!C:G,4,FALSE)+AA3170+1,IF(V3170="Mumbai",VLOOKUP(V3170,'Branch Wise Work Timelines'!C:G,4,FALSE)+AA3170+1,VLOOKUP(V3170,'Branch Wise Work Timelines'!C:G,4,FALSE)+AA3170))</f>
        <v>44886.104166666664</v>
      </c>
      <c r="AG3170" s="67">
        <f>WORKDAY.INTL(AA3170,1,11)+VLOOKUP(V3170,'Branch Wise Work Timelines'!C:G,3,FALSE)</f>
        <v>44886.416666666664</v>
      </c>
      <c r="AH3170" s="69" t="str">
        <f t="shared" ca="1" si="597"/>
        <v>Out of TAT</v>
      </c>
      <c r="AI3170" s="69">
        <f t="shared" ca="1" si="598"/>
        <v>20608</v>
      </c>
      <c r="AJ3170" s="69" t="str">
        <f ca="1">IF(AI3170&lt;0,"0-12",IFERROR(VLOOKUP(AI3170,Breakup[],2,FALSE),"&gt;24"))</f>
        <v>&gt;24</v>
      </c>
      <c r="AK3170" s="69" t="str">
        <f>VLOOKUP(V3170,Master!B:D,3,FALSE)</f>
        <v>South</v>
      </c>
      <c r="AL3170" s="69" t="str">
        <f t="shared" si="599"/>
        <v>Bangalore-CLS</v>
      </c>
    </row>
    <row r="3171" spans="1:38">
      <c r="A3171" s="13" t="s">
        <v>6667</v>
      </c>
      <c r="B3171" s="54">
        <v>44701.709274918998</v>
      </c>
      <c r="C3171" s="13" t="s">
        <v>323</v>
      </c>
      <c r="D3171" s="13">
        <v>496</v>
      </c>
      <c r="E3171" s="13" t="s">
        <v>6668</v>
      </c>
      <c r="F3171" s="13" t="s">
        <v>33</v>
      </c>
      <c r="G3171" s="14">
        <v>1653047864057</v>
      </c>
      <c r="H3171" s="55">
        <v>0.21342592592592599</v>
      </c>
      <c r="I3171" s="33">
        <v>44883.213425925896</v>
      </c>
      <c r="J3171" s="58">
        <v>44883</v>
      </c>
      <c r="K3171" s="13" t="s">
        <v>325</v>
      </c>
      <c r="L3171" s="13" t="s">
        <v>55</v>
      </c>
      <c r="M3171" s="13" t="s">
        <v>323</v>
      </c>
      <c r="N3171" s="13" t="s">
        <v>206</v>
      </c>
      <c r="O3171" s="33" t="s">
        <v>38</v>
      </c>
      <c r="P3171" s="58" t="s">
        <v>38</v>
      </c>
      <c r="Q3171" s="33" t="s">
        <v>207</v>
      </c>
      <c r="R3171" s="14" t="s">
        <v>38</v>
      </c>
      <c r="S3171" s="13" t="s">
        <v>208</v>
      </c>
      <c r="T3171" s="13" t="s">
        <v>209</v>
      </c>
      <c r="U3171" s="33">
        <f t="shared" ca="1" si="588"/>
        <v>45744.56914039352</v>
      </c>
      <c r="V3171" s="13" t="str">
        <f t="shared" si="589"/>
        <v>Delhi</v>
      </c>
      <c r="W3171" s="13" t="str">
        <f t="shared" si="590"/>
        <v>RI</v>
      </c>
      <c r="X3171" s="13">
        <f t="shared" si="591"/>
        <v>5</v>
      </c>
      <c r="Y3171" s="13" t="str">
        <f>IFERROR(VLOOKUP(C3171,ReceivingTeam[],2,FALSE),"HelpDesk")</f>
        <v>HelpDesk</v>
      </c>
      <c r="Z3171" s="67">
        <f t="shared" si="592"/>
        <v>44884.562499999993</v>
      </c>
      <c r="AA3171" s="68">
        <f t="shared" si="593"/>
        <v>44883</v>
      </c>
      <c r="AB3171" s="69" t="b">
        <f t="shared" si="594"/>
        <v>1</v>
      </c>
      <c r="AC3171" s="70">
        <f t="shared" si="595"/>
        <v>0.5</v>
      </c>
      <c r="AD3171" s="67">
        <f t="shared" si="596"/>
        <v>44884.562499999993</v>
      </c>
      <c r="AE3171" s="67">
        <f>VLOOKUP(V3171,'Branch Wise Work Timelines'!C:G,3,FALSE)+AA3171</f>
        <v>44883.416666666664</v>
      </c>
      <c r="AF3171" s="67">
        <f>IF(V3171="Bangalore",VLOOKUP(V3171,'Branch Wise Work Timelines'!C:G,4,FALSE)+AA3171+1,IF(V3171="Mumbai",VLOOKUP(V3171,'Branch Wise Work Timelines'!C:G,4,FALSE)+AA3171+1,VLOOKUP(V3171,'Branch Wise Work Timelines'!C:G,4,FALSE)+AA3171))</f>
        <v>44883.770833333336</v>
      </c>
      <c r="AG3171" s="67">
        <f>WORKDAY.INTL(AA3171,1,11)+VLOOKUP(V3171,'Branch Wise Work Timelines'!C:G,3,FALSE)</f>
        <v>44884.416666666664</v>
      </c>
      <c r="AH3171" s="69" t="str">
        <f t="shared" ca="1" si="597"/>
        <v>Out of TAT</v>
      </c>
      <c r="AI3171" s="69">
        <f t="shared" ca="1" si="598"/>
        <v>20641</v>
      </c>
      <c r="AJ3171" s="69" t="str">
        <f ca="1">IF(AI3171&lt;0,"0-12",IFERROR(VLOOKUP(AI3171,Breakup[],2,FALSE),"&gt;24"))</f>
        <v>&gt;24</v>
      </c>
      <c r="AK3171" s="69" t="str">
        <f>VLOOKUP(V3171,Master!B:D,3,FALSE)</f>
        <v>North</v>
      </c>
      <c r="AL3171" s="69" t="str">
        <f t="shared" si="599"/>
        <v>Delhi</v>
      </c>
    </row>
    <row r="3172" spans="1:38">
      <c r="A3172" s="13" t="s">
        <v>6669</v>
      </c>
      <c r="B3172" s="54">
        <v>44701.902868252299</v>
      </c>
      <c r="C3172" s="13" t="s">
        <v>1335</v>
      </c>
      <c r="D3172" s="13">
        <v>425</v>
      </c>
      <c r="E3172" s="13" t="s">
        <v>6670</v>
      </c>
      <c r="F3172" s="13" t="s">
        <v>33</v>
      </c>
      <c r="G3172" s="14">
        <v>1653064224878</v>
      </c>
      <c r="H3172" s="55">
        <v>0.51990740740740704</v>
      </c>
      <c r="I3172" s="33">
        <v>44890.519907407397</v>
      </c>
      <c r="J3172" s="58">
        <v>44890</v>
      </c>
      <c r="K3172" s="13" t="s">
        <v>213</v>
      </c>
      <c r="L3172" s="13" t="s">
        <v>30</v>
      </c>
      <c r="M3172" s="13" t="s">
        <v>147</v>
      </c>
      <c r="N3172" s="13" t="s">
        <v>206</v>
      </c>
      <c r="O3172" s="33" t="s">
        <v>38</v>
      </c>
      <c r="P3172" s="58" t="s">
        <v>38</v>
      </c>
      <c r="Q3172" s="33" t="s">
        <v>207</v>
      </c>
      <c r="R3172" s="14" t="s">
        <v>38</v>
      </c>
      <c r="S3172" s="13" t="s">
        <v>208</v>
      </c>
      <c r="T3172" s="13" t="s">
        <v>209</v>
      </c>
      <c r="U3172" s="33">
        <f t="shared" ca="1" si="588"/>
        <v>45744.56914039352</v>
      </c>
      <c r="V3172" s="13" t="str">
        <f t="shared" si="589"/>
        <v>Bangalore</v>
      </c>
      <c r="W3172" s="13" t="str">
        <f t="shared" si="590"/>
        <v>RI</v>
      </c>
      <c r="X3172" s="13">
        <f t="shared" si="591"/>
        <v>12</v>
      </c>
      <c r="Y3172" s="13" t="str">
        <f>IFERROR(VLOOKUP(C3172,ReceivingTeam[],2,FALSE),"HelpDesk")</f>
        <v>HelpDesk</v>
      </c>
      <c r="Z3172" s="67">
        <f t="shared" si="592"/>
        <v>44891.019907407397</v>
      </c>
      <c r="AA3172" s="68">
        <f t="shared" si="593"/>
        <v>44890</v>
      </c>
      <c r="AB3172" s="69" t="b">
        <f t="shared" si="594"/>
        <v>1</v>
      </c>
      <c r="AC3172" s="70">
        <f t="shared" si="595"/>
        <v>0.5</v>
      </c>
      <c r="AD3172" s="67">
        <f t="shared" si="596"/>
        <v>44891.019907407397</v>
      </c>
      <c r="AE3172" s="67">
        <f>VLOOKUP(V3172,'Branch Wise Work Timelines'!C:G,3,FALSE)+AA3172</f>
        <v>44890.416666666664</v>
      </c>
      <c r="AF3172" s="67">
        <f>IF(V3172="Bangalore",VLOOKUP(V3172,'Branch Wise Work Timelines'!C:G,4,FALSE)+AA3172+1,IF(V3172="Mumbai",VLOOKUP(V3172,'Branch Wise Work Timelines'!C:G,4,FALSE)+AA3172+1,VLOOKUP(V3172,'Branch Wise Work Timelines'!C:G,4,FALSE)+AA3172))</f>
        <v>44891.104166666664</v>
      </c>
      <c r="AG3172" s="67">
        <f>WORKDAY.INTL(AA3172,1,11)+VLOOKUP(V3172,'Branch Wise Work Timelines'!C:G,3,FALSE)</f>
        <v>44891.416666666664</v>
      </c>
      <c r="AH3172" s="69" t="str">
        <f t="shared" ca="1" si="597"/>
        <v>Out of TAT</v>
      </c>
      <c r="AI3172" s="69">
        <f t="shared" ca="1" si="598"/>
        <v>20486</v>
      </c>
      <c r="AJ3172" s="69" t="str">
        <f ca="1">IF(AI3172&lt;0,"0-12",IFERROR(VLOOKUP(AI3172,Breakup[],2,FALSE),"&gt;24"))</f>
        <v>&gt;24</v>
      </c>
      <c r="AK3172" s="69" t="str">
        <f>VLOOKUP(V3172,Master!B:D,3,FALSE)</f>
        <v>South</v>
      </c>
      <c r="AL3172" s="69" t="str">
        <f t="shared" si="599"/>
        <v>Bangalore</v>
      </c>
    </row>
    <row r="3173" spans="1:38">
      <c r="A3173" s="13" t="s">
        <v>6671</v>
      </c>
      <c r="B3173" s="54">
        <v>44701.676320023202</v>
      </c>
      <c r="C3173" s="13" t="s">
        <v>265</v>
      </c>
      <c r="D3173" s="13">
        <v>126</v>
      </c>
      <c r="E3173" s="13" t="s">
        <v>6672</v>
      </c>
      <c r="F3173" s="13" t="s">
        <v>15</v>
      </c>
      <c r="G3173" s="14">
        <v>1653050074123</v>
      </c>
      <c r="H3173" s="55">
        <v>0.54134259259259299</v>
      </c>
      <c r="I3173" s="33">
        <v>44889.541342592602</v>
      </c>
      <c r="J3173" s="58">
        <v>44889</v>
      </c>
      <c r="K3173" s="13" t="s">
        <v>213</v>
      </c>
      <c r="L3173" s="13" t="s">
        <v>30</v>
      </c>
      <c r="M3173" s="13" t="s">
        <v>75</v>
      </c>
      <c r="N3173" s="13" t="s">
        <v>206</v>
      </c>
      <c r="O3173" s="33" t="s">
        <v>38</v>
      </c>
      <c r="P3173" s="58" t="s">
        <v>38</v>
      </c>
      <c r="Q3173" s="33" t="s">
        <v>207</v>
      </c>
      <c r="R3173" s="14" t="s">
        <v>38</v>
      </c>
      <c r="S3173" s="13" t="s">
        <v>216</v>
      </c>
      <c r="T3173" s="13" t="s">
        <v>217</v>
      </c>
      <c r="U3173" s="33">
        <f t="shared" ca="1" si="588"/>
        <v>45744.56914039352</v>
      </c>
      <c r="V3173" s="13" t="str">
        <f t="shared" si="589"/>
        <v>Bangalore</v>
      </c>
      <c r="W3173" s="13" t="str">
        <f t="shared" si="590"/>
        <v>CLS</v>
      </c>
      <c r="X3173" s="13">
        <f t="shared" si="591"/>
        <v>12</v>
      </c>
      <c r="Y3173" s="13" t="str">
        <f>IFERROR(VLOOKUP(C3173,ReceivingTeam[],2,FALSE),"HelpDesk")</f>
        <v>HelpDesk</v>
      </c>
      <c r="Z3173" s="67">
        <f t="shared" si="592"/>
        <v>44890.041342592602</v>
      </c>
      <c r="AA3173" s="68">
        <f t="shared" si="593"/>
        <v>44889</v>
      </c>
      <c r="AB3173" s="69" t="b">
        <f t="shared" si="594"/>
        <v>1</v>
      </c>
      <c r="AC3173" s="70">
        <f t="shared" si="595"/>
        <v>0.5</v>
      </c>
      <c r="AD3173" s="67">
        <f t="shared" si="596"/>
        <v>44890.041342592602</v>
      </c>
      <c r="AE3173" s="67">
        <f>VLOOKUP(V3173,'Branch Wise Work Timelines'!C:G,3,FALSE)+AA3173</f>
        <v>44889.416666666664</v>
      </c>
      <c r="AF3173" s="67">
        <f>IF(V3173="Bangalore",VLOOKUP(V3173,'Branch Wise Work Timelines'!C:G,4,FALSE)+AA3173+1,IF(V3173="Mumbai",VLOOKUP(V3173,'Branch Wise Work Timelines'!C:G,4,FALSE)+AA3173+1,VLOOKUP(V3173,'Branch Wise Work Timelines'!C:G,4,FALSE)+AA3173))</f>
        <v>44890.104166666664</v>
      </c>
      <c r="AG3173" s="67">
        <f>WORKDAY.INTL(AA3173,1,11)+VLOOKUP(V3173,'Branch Wise Work Timelines'!C:G,3,FALSE)</f>
        <v>44890.416666666664</v>
      </c>
      <c r="AH3173" s="69" t="str">
        <f t="shared" ca="1" si="597"/>
        <v>Out of TAT</v>
      </c>
      <c r="AI3173" s="69">
        <f t="shared" ca="1" si="598"/>
        <v>20509</v>
      </c>
      <c r="AJ3173" s="69" t="str">
        <f ca="1">IF(AI3173&lt;0,"0-12",IFERROR(VLOOKUP(AI3173,Breakup[],2,FALSE),"&gt;24"))</f>
        <v>&gt;24</v>
      </c>
      <c r="AK3173" s="69" t="str">
        <f>VLOOKUP(V3173,Master!B:D,3,FALSE)</f>
        <v>South</v>
      </c>
      <c r="AL3173" s="69" t="str">
        <f t="shared" si="599"/>
        <v>Bangalore-CLS</v>
      </c>
    </row>
    <row r="3174" spans="1:38">
      <c r="A3174" s="13" t="s">
        <v>6673</v>
      </c>
      <c r="B3174" s="54">
        <v>44701.739219444396</v>
      </c>
      <c r="C3174" s="13" t="s">
        <v>418</v>
      </c>
      <c r="D3174" s="13">
        <v>1134</v>
      </c>
      <c r="E3174" s="13" t="s">
        <v>6674</v>
      </c>
      <c r="F3174" s="13" t="s">
        <v>15</v>
      </c>
      <c r="G3174" s="14">
        <v>1653050074123</v>
      </c>
      <c r="H3174" s="55">
        <v>0.65442129629629597</v>
      </c>
      <c r="I3174" s="33">
        <v>44883.654421296298</v>
      </c>
      <c r="J3174" s="58">
        <v>44883</v>
      </c>
      <c r="K3174" s="13" t="s">
        <v>213</v>
      </c>
      <c r="L3174" s="13" t="s">
        <v>30</v>
      </c>
      <c r="M3174" s="13" t="s">
        <v>75</v>
      </c>
      <c r="N3174" s="13" t="s">
        <v>206</v>
      </c>
      <c r="O3174" s="33" t="s">
        <v>38</v>
      </c>
      <c r="P3174" s="58" t="s">
        <v>38</v>
      </c>
      <c r="Q3174" s="33" t="s">
        <v>207</v>
      </c>
      <c r="R3174" s="14" t="s">
        <v>38</v>
      </c>
      <c r="S3174" s="13" t="s">
        <v>216</v>
      </c>
      <c r="T3174" s="13" t="s">
        <v>217</v>
      </c>
      <c r="U3174" s="33">
        <f t="shared" ca="1" si="588"/>
        <v>45744.56914039352</v>
      </c>
      <c r="V3174" s="13" t="str">
        <f t="shared" si="589"/>
        <v>Bangalore</v>
      </c>
      <c r="W3174" s="13" t="str">
        <f t="shared" si="590"/>
        <v>CLS</v>
      </c>
      <c r="X3174" s="13">
        <f t="shared" si="591"/>
        <v>15</v>
      </c>
      <c r="Y3174" s="13" t="str">
        <f>IFERROR(VLOOKUP(C3174,ReceivingTeam[],2,FALSE),"HelpDesk")</f>
        <v>HelpDesk</v>
      </c>
      <c r="Z3174" s="67">
        <f t="shared" si="592"/>
        <v>44884.466921296298</v>
      </c>
      <c r="AA3174" s="68">
        <f t="shared" si="593"/>
        <v>44883</v>
      </c>
      <c r="AB3174" s="69" t="b">
        <f t="shared" si="594"/>
        <v>1</v>
      </c>
      <c r="AC3174" s="70">
        <f t="shared" si="595"/>
        <v>0.5</v>
      </c>
      <c r="AD3174" s="67">
        <f t="shared" si="596"/>
        <v>44884.466921296298</v>
      </c>
      <c r="AE3174" s="67">
        <f>VLOOKUP(V3174,'Branch Wise Work Timelines'!C:G,3,FALSE)+AA3174</f>
        <v>44883.416666666664</v>
      </c>
      <c r="AF3174" s="67">
        <f>IF(V3174="Bangalore",VLOOKUP(V3174,'Branch Wise Work Timelines'!C:G,4,FALSE)+AA3174+1,IF(V3174="Mumbai",VLOOKUP(V3174,'Branch Wise Work Timelines'!C:G,4,FALSE)+AA3174+1,VLOOKUP(V3174,'Branch Wise Work Timelines'!C:G,4,FALSE)+AA3174))</f>
        <v>44884.104166666664</v>
      </c>
      <c r="AG3174" s="67">
        <f>WORKDAY.INTL(AA3174,1,11)+VLOOKUP(V3174,'Branch Wise Work Timelines'!C:G,3,FALSE)</f>
        <v>44884.416666666664</v>
      </c>
      <c r="AH3174" s="69" t="str">
        <f t="shared" ca="1" si="597"/>
        <v>Out of TAT</v>
      </c>
      <c r="AI3174" s="69">
        <f t="shared" ca="1" si="598"/>
        <v>20643</v>
      </c>
      <c r="AJ3174" s="69" t="str">
        <f ca="1">IF(AI3174&lt;0,"0-12",IFERROR(VLOOKUP(AI3174,Breakup[],2,FALSE),"&gt;24"))</f>
        <v>&gt;24</v>
      </c>
      <c r="AK3174" s="69" t="str">
        <f>VLOOKUP(V3174,Master!B:D,3,FALSE)</f>
        <v>South</v>
      </c>
      <c r="AL3174" s="69" t="str">
        <f t="shared" si="599"/>
        <v>Bangalore-CLS</v>
      </c>
    </row>
    <row r="3175" spans="1:38">
      <c r="A3175" s="13" t="s">
        <v>6675</v>
      </c>
      <c r="B3175" s="54">
        <v>44701.467045335601</v>
      </c>
      <c r="C3175" s="13" t="s">
        <v>6447</v>
      </c>
      <c r="D3175" s="13">
        <v>1566</v>
      </c>
      <c r="E3175" s="13" t="s">
        <v>6676</v>
      </c>
      <c r="F3175" s="13" t="s">
        <v>33</v>
      </c>
      <c r="G3175" s="14">
        <v>1653057361401</v>
      </c>
      <c r="H3175" s="55">
        <v>0.206608796296296</v>
      </c>
      <c r="I3175" s="33">
        <v>44881.206608796303</v>
      </c>
      <c r="J3175" s="58">
        <v>44881</v>
      </c>
      <c r="K3175" s="13" t="s">
        <v>452</v>
      </c>
      <c r="L3175" s="13" t="s">
        <v>36</v>
      </c>
      <c r="M3175" s="13" t="s">
        <v>6447</v>
      </c>
      <c r="N3175" s="13" t="s">
        <v>206</v>
      </c>
      <c r="O3175" s="33" t="s">
        <v>38</v>
      </c>
      <c r="P3175" s="58" t="s">
        <v>38</v>
      </c>
      <c r="Q3175" s="33" t="s">
        <v>207</v>
      </c>
      <c r="R3175" s="14" t="s">
        <v>38</v>
      </c>
      <c r="S3175" s="13" t="s">
        <v>216</v>
      </c>
      <c r="T3175" s="13" t="s">
        <v>217</v>
      </c>
      <c r="U3175" s="33">
        <f t="shared" ca="1" si="588"/>
        <v>45744.56914039352</v>
      </c>
      <c r="V3175" s="13" t="str">
        <f t="shared" si="589"/>
        <v>Chennai</v>
      </c>
      <c r="W3175" s="13" t="str">
        <f t="shared" si="590"/>
        <v>RI</v>
      </c>
      <c r="X3175" s="13">
        <f t="shared" si="591"/>
        <v>4</v>
      </c>
      <c r="Y3175" s="13" t="str">
        <f>IFERROR(VLOOKUP(C3175,ReceivingTeam[],2,FALSE),"HelpDesk")</f>
        <v>HelpDesk</v>
      </c>
      <c r="Z3175" s="67">
        <f t="shared" si="592"/>
        <v>44882.562499999993</v>
      </c>
      <c r="AA3175" s="68">
        <f t="shared" si="593"/>
        <v>44881</v>
      </c>
      <c r="AB3175" s="69" t="b">
        <f t="shared" si="594"/>
        <v>1</v>
      </c>
      <c r="AC3175" s="70">
        <f t="shared" si="595"/>
        <v>0.5</v>
      </c>
      <c r="AD3175" s="67">
        <f t="shared" si="596"/>
        <v>44882.562499999993</v>
      </c>
      <c r="AE3175" s="67">
        <f>VLOOKUP(V3175,'Branch Wise Work Timelines'!C:G,3,FALSE)+AA3175</f>
        <v>44881.416666666664</v>
      </c>
      <c r="AF3175" s="67">
        <f>IF(V3175="Bangalore",VLOOKUP(V3175,'Branch Wise Work Timelines'!C:G,4,FALSE)+AA3175+1,IF(V3175="Mumbai",VLOOKUP(V3175,'Branch Wise Work Timelines'!C:G,4,FALSE)+AA3175+1,VLOOKUP(V3175,'Branch Wise Work Timelines'!C:G,4,FALSE)+AA3175))</f>
        <v>44881.770833333336</v>
      </c>
      <c r="AG3175" s="67">
        <f>WORKDAY.INTL(AA3175,1,11)+VLOOKUP(V3175,'Branch Wise Work Timelines'!C:G,3,FALSE)</f>
        <v>44882.416666666664</v>
      </c>
      <c r="AH3175" s="69" t="str">
        <f t="shared" ca="1" si="597"/>
        <v>Out of TAT</v>
      </c>
      <c r="AI3175" s="69">
        <f t="shared" ca="1" si="598"/>
        <v>20689</v>
      </c>
      <c r="AJ3175" s="69" t="str">
        <f ca="1">IF(AI3175&lt;0,"0-12",IFERROR(VLOOKUP(AI3175,Breakup[],2,FALSE),"&gt;24"))</f>
        <v>&gt;24</v>
      </c>
      <c r="AK3175" s="69" t="str">
        <f>VLOOKUP(V3175,Master!B:D,3,FALSE)</f>
        <v>South</v>
      </c>
      <c r="AL3175" s="69" t="str">
        <f t="shared" si="599"/>
        <v>Chennai</v>
      </c>
    </row>
    <row r="3176" spans="1:38">
      <c r="A3176" s="13" t="s">
        <v>6677</v>
      </c>
      <c r="B3176" s="54">
        <v>44701.752413738403</v>
      </c>
      <c r="C3176" s="13" t="s">
        <v>722</v>
      </c>
      <c r="D3176" s="13">
        <v>158</v>
      </c>
      <c r="E3176" s="13" t="s">
        <v>6678</v>
      </c>
      <c r="F3176" s="13" t="s">
        <v>15</v>
      </c>
      <c r="G3176" s="14">
        <v>1653053327236</v>
      </c>
      <c r="H3176" s="55">
        <v>9.53009259259259E-2</v>
      </c>
      <c r="I3176" s="33">
        <v>44888.095300925903</v>
      </c>
      <c r="J3176" s="58">
        <v>44888</v>
      </c>
      <c r="K3176" s="13" t="s">
        <v>213</v>
      </c>
      <c r="L3176" s="13" t="s">
        <v>30</v>
      </c>
      <c r="M3176" s="13" t="s">
        <v>75</v>
      </c>
      <c r="N3176" s="13" t="s">
        <v>206</v>
      </c>
      <c r="O3176" s="33" t="s">
        <v>38</v>
      </c>
      <c r="P3176" s="58" t="s">
        <v>38</v>
      </c>
      <c r="Q3176" s="33" t="s">
        <v>207</v>
      </c>
      <c r="R3176" s="14" t="s">
        <v>38</v>
      </c>
      <c r="S3176" s="13" t="s">
        <v>216</v>
      </c>
      <c r="T3176" s="13" t="s">
        <v>217</v>
      </c>
      <c r="U3176" s="33">
        <f t="shared" ca="1" si="588"/>
        <v>45744.56914039352</v>
      </c>
      <c r="V3176" s="13" t="str">
        <f t="shared" si="589"/>
        <v>Bangalore</v>
      </c>
      <c r="W3176" s="13" t="str">
        <f t="shared" si="590"/>
        <v>CLS</v>
      </c>
      <c r="X3176" s="13">
        <f t="shared" si="591"/>
        <v>2</v>
      </c>
      <c r="Y3176" s="13" t="str">
        <f>IFERROR(VLOOKUP(C3176,ReceivingTeam[],2,FALSE),"HelpDesk")</f>
        <v>HelpDesk</v>
      </c>
      <c r="Z3176" s="67">
        <f t="shared" si="592"/>
        <v>44888.916666666664</v>
      </c>
      <c r="AA3176" s="68">
        <f t="shared" si="593"/>
        <v>44888</v>
      </c>
      <c r="AB3176" s="69" t="b">
        <f t="shared" si="594"/>
        <v>1</v>
      </c>
      <c r="AC3176" s="70">
        <f t="shared" si="595"/>
        <v>0.5</v>
      </c>
      <c r="AD3176" s="67">
        <f t="shared" si="596"/>
        <v>44888.916666666664</v>
      </c>
      <c r="AE3176" s="67">
        <f>VLOOKUP(V3176,'Branch Wise Work Timelines'!C:G,3,FALSE)+AA3176</f>
        <v>44888.416666666664</v>
      </c>
      <c r="AF3176" s="67">
        <f>IF(V3176="Bangalore",VLOOKUP(V3176,'Branch Wise Work Timelines'!C:G,4,FALSE)+AA3176+1,IF(V3176="Mumbai",VLOOKUP(V3176,'Branch Wise Work Timelines'!C:G,4,FALSE)+AA3176+1,VLOOKUP(V3176,'Branch Wise Work Timelines'!C:G,4,FALSE)+AA3176))</f>
        <v>44889.104166666664</v>
      </c>
      <c r="AG3176" s="67">
        <f>WORKDAY.INTL(AA3176,1,11)+VLOOKUP(V3176,'Branch Wise Work Timelines'!C:G,3,FALSE)</f>
        <v>44889.416666666664</v>
      </c>
      <c r="AH3176" s="69" t="str">
        <f t="shared" ca="1" si="597"/>
        <v>Out of TAT</v>
      </c>
      <c r="AI3176" s="69">
        <f t="shared" ca="1" si="598"/>
        <v>20536</v>
      </c>
      <c r="AJ3176" s="69" t="str">
        <f ca="1">IF(AI3176&lt;0,"0-12",IFERROR(VLOOKUP(AI3176,Breakup[],2,FALSE),"&gt;24"))</f>
        <v>&gt;24</v>
      </c>
      <c r="AK3176" s="69" t="str">
        <f>VLOOKUP(V3176,Master!B:D,3,FALSE)</f>
        <v>South</v>
      </c>
      <c r="AL3176" s="69" t="str">
        <f t="shared" si="599"/>
        <v>Bangalore-CLS</v>
      </c>
    </row>
    <row r="3177" spans="1:38">
      <c r="A3177" s="13" t="s">
        <v>6679</v>
      </c>
      <c r="B3177" s="54">
        <v>44701.714506481498</v>
      </c>
      <c r="C3177" s="13" t="s">
        <v>121</v>
      </c>
      <c r="D3177" s="13">
        <v>539</v>
      </c>
      <c r="E3177" s="13" t="s">
        <v>6680</v>
      </c>
      <c r="F3177" s="13" t="s">
        <v>33</v>
      </c>
      <c r="G3177" s="14">
        <v>1653047769407</v>
      </c>
      <c r="H3177" s="55">
        <v>3.0092592592592601E-2</v>
      </c>
      <c r="I3177" s="33">
        <v>44889.030092592599</v>
      </c>
      <c r="J3177" s="58">
        <v>44889</v>
      </c>
      <c r="K3177" s="13" t="s">
        <v>263</v>
      </c>
      <c r="L3177" s="13" t="s">
        <v>69</v>
      </c>
      <c r="M3177" s="13" t="s">
        <v>101</v>
      </c>
      <c r="N3177" s="13" t="s">
        <v>206</v>
      </c>
      <c r="O3177" s="33" t="s">
        <v>38</v>
      </c>
      <c r="P3177" s="58" t="s">
        <v>38</v>
      </c>
      <c r="Q3177" s="33" t="s">
        <v>207</v>
      </c>
      <c r="R3177" s="14" t="s">
        <v>38</v>
      </c>
      <c r="S3177" s="13" t="s">
        <v>208</v>
      </c>
      <c r="T3177" s="13" t="s">
        <v>209</v>
      </c>
      <c r="U3177" s="33">
        <f t="shared" ca="1" si="588"/>
        <v>45744.56914039352</v>
      </c>
      <c r="V3177" s="13" t="str">
        <f t="shared" si="589"/>
        <v>Mumbai</v>
      </c>
      <c r="W3177" s="13" t="str">
        <f t="shared" si="590"/>
        <v>RI</v>
      </c>
      <c r="X3177" s="13">
        <f t="shared" si="591"/>
        <v>0</v>
      </c>
      <c r="Y3177" s="13" t="str">
        <f>IFERROR(VLOOKUP(C3177,ReceivingTeam[],2,FALSE),"HelpDesk")</f>
        <v>Branch office</v>
      </c>
      <c r="Z3177" s="67">
        <f t="shared" si="592"/>
        <v>44889.916666666664</v>
      </c>
      <c r="AA3177" s="68">
        <f t="shared" si="593"/>
        <v>44889</v>
      </c>
      <c r="AB3177" s="69" t="b">
        <f t="shared" si="594"/>
        <v>1</v>
      </c>
      <c r="AC3177" s="70">
        <f t="shared" si="595"/>
        <v>0.5</v>
      </c>
      <c r="AD3177" s="67">
        <f t="shared" si="596"/>
        <v>44889.916666666664</v>
      </c>
      <c r="AE3177" s="67">
        <f>VLOOKUP(V3177,'Branch Wise Work Timelines'!C:G,3,FALSE)+AA3177</f>
        <v>44889.416666666664</v>
      </c>
      <c r="AF3177" s="67">
        <f>IF(V3177="Bangalore",VLOOKUP(V3177,'Branch Wise Work Timelines'!C:G,4,FALSE)+AA3177+1,IF(V3177="Mumbai",VLOOKUP(V3177,'Branch Wise Work Timelines'!C:G,4,FALSE)+AA3177+1,VLOOKUP(V3177,'Branch Wise Work Timelines'!C:G,4,FALSE)+AA3177))</f>
        <v>44890.25</v>
      </c>
      <c r="AG3177" s="67">
        <f>WORKDAY.INTL(AA3177,1,11)+VLOOKUP(V3177,'Branch Wise Work Timelines'!C:G,3,FALSE)</f>
        <v>44890.416666666664</v>
      </c>
      <c r="AH3177" s="69" t="str">
        <f t="shared" ca="1" si="597"/>
        <v>Out of TAT</v>
      </c>
      <c r="AI3177" s="69">
        <f t="shared" ca="1" si="598"/>
        <v>20512</v>
      </c>
      <c r="AJ3177" s="69" t="str">
        <f ca="1">IF(AI3177&lt;0,"0-12",IFERROR(VLOOKUP(AI3177,Breakup[],2,FALSE),"&gt;24"))</f>
        <v>&gt;24</v>
      </c>
      <c r="AK3177" s="69" t="str">
        <f>VLOOKUP(V3177,Master!B:D,3,FALSE)</f>
        <v>East</v>
      </c>
      <c r="AL3177" s="69" t="str">
        <f t="shared" si="599"/>
        <v>Mumbai</v>
      </c>
    </row>
    <row r="3178" spans="1:38">
      <c r="A3178" s="13" t="s">
        <v>6681</v>
      </c>
      <c r="B3178" s="54">
        <v>44701.715174305602</v>
      </c>
      <c r="C3178" s="13" t="s">
        <v>372</v>
      </c>
      <c r="D3178" s="13">
        <v>1589</v>
      </c>
      <c r="E3178" s="13" t="s">
        <v>6682</v>
      </c>
      <c r="F3178" s="13" t="s">
        <v>15</v>
      </c>
      <c r="G3178" s="14">
        <v>1653051574035</v>
      </c>
      <c r="H3178" s="55">
        <v>0.95098379629629604</v>
      </c>
      <c r="I3178" s="33">
        <v>44888.950983796298</v>
      </c>
      <c r="J3178" s="58">
        <v>44888</v>
      </c>
      <c r="K3178" s="13" t="s">
        <v>213</v>
      </c>
      <c r="L3178" s="13" t="s">
        <v>30</v>
      </c>
      <c r="M3178" s="13" t="s">
        <v>75</v>
      </c>
      <c r="N3178" s="13" t="s">
        <v>206</v>
      </c>
      <c r="O3178" s="33" t="s">
        <v>38</v>
      </c>
      <c r="P3178" s="58" t="s">
        <v>38</v>
      </c>
      <c r="Q3178" s="33" t="s">
        <v>207</v>
      </c>
      <c r="R3178" s="14" t="s">
        <v>38</v>
      </c>
      <c r="S3178" s="13" t="s">
        <v>208</v>
      </c>
      <c r="T3178" s="13" t="s">
        <v>209</v>
      </c>
      <c r="U3178" s="33">
        <f t="shared" ca="1" si="588"/>
        <v>45744.56914039352</v>
      </c>
      <c r="V3178" s="13" t="str">
        <f t="shared" si="589"/>
        <v>Bangalore</v>
      </c>
      <c r="W3178" s="13" t="str">
        <f t="shared" si="590"/>
        <v>CLS</v>
      </c>
      <c r="X3178" s="13">
        <f t="shared" si="591"/>
        <v>22</v>
      </c>
      <c r="Y3178" s="13" t="str">
        <f>IFERROR(VLOOKUP(C3178,ReceivingTeam[],2,FALSE),"HelpDesk")</f>
        <v>HelpDesk</v>
      </c>
      <c r="Z3178" s="67">
        <f t="shared" si="592"/>
        <v>44889.763483796298</v>
      </c>
      <c r="AA3178" s="68">
        <f t="shared" si="593"/>
        <v>44888</v>
      </c>
      <c r="AB3178" s="69" t="b">
        <f t="shared" si="594"/>
        <v>1</v>
      </c>
      <c r="AC3178" s="70">
        <f t="shared" si="595"/>
        <v>0.5</v>
      </c>
      <c r="AD3178" s="67">
        <f t="shared" si="596"/>
        <v>44889.763483796298</v>
      </c>
      <c r="AE3178" s="67">
        <f>VLOOKUP(V3178,'Branch Wise Work Timelines'!C:G,3,FALSE)+AA3178</f>
        <v>44888.416666666664</v>
      </c>
      <c r="AF3178" s="67">
        <f>IF(V3178="Bangalore",VLOOKUP(V3178,'Branch Wise Work Timelines'!C:G,4,FALSE)+AA3178+1,IF(V3178="Mumbai",VLOOKUP(V3178,'Branch Wise Work Timelines'!C:G,4,FALSE)+AA3178+1,VLOOKUP(V3178,'Branch Wise Work Timelines'!C:G,4,FALSE)+AA3178))</f>
        <v>44889.104166666664</v>
      </c>
      <c r="AG3178" s="67">
        <f>WORKDAY.INTL(AA3178,1,11)+VLOOKUP(V3178,'Branch Wise Work Timelines'!C:G,3,FALSE)</f>
        <v>44889.416666666664</v>
      </c>
      <c r="AH3178" s="69" t="str">
        <f t="shared" ca="1" si="597"/>
        <v>Out of TAT</v>
      </c>
      <c r="AI3178" s="69">
        <f t="shared" ca="1" si="598"/>
        <v>20516</v>
      </c>
      <c r="AJ3178" s="69" t="str">
        <f ca="1">IF(AI3178&lt;0,"0-12",IFERROR(VLOOKUP(AI3178,Breakup[],2,FALSE),"&gt;24"))</f>
        <v>&gt;24</v>
      </c>
      <c r="AK3178" s="69" t="str">
        <f>VLOOKUP(V3178,Master!B:D,3,FALSE)</f>
        <v>South</v>
      </c>
      <c r="AL3178" s="69" t="str">
        <f t="shared" si="599"/>
        <v>Bangalore-CLS</v>
      </c>
    </row>
    <row r="3179" spans="1:38">
      <c r="A3179" s="13" t="s">
        <v>6683</v>
      </c>
      <c r="B3179" s="54">
        <v>44701.7732103819</v>
      </c>
      <c r="C3179" s="13" t="s">
        <v>506</v>
      </c>
      <c r="D3179" s="13">
        <v>1813</v>
      </c>
      <c r="E3179" s="13" t="s">
        <v>6684</v>
      </c>
      <c r="F3179" s="13" t="s">
        <v>15</v>
      </c>
      <c r="G3179" s="14">
        <v>1653054189256</v>
      </c>
      <c r="H3179" s="55">
        <v>0.41157407407407398</v>
      </c>
      <c r="I3179" s="33">
        <v>44891.411574074104</v>
      </c>
      <c r="J3179" s="58">
        <v>44891</v>
      </c>
      <c r="K3179" s="13" t="s">
        <v>213</v>
      </c>
      <c r="L3179" s="13" t="s">
        <v>30</v>
      </c>
      <c r="M3179" s="13" t="s">
        <v>214</v>
      </c>
      <c r="N3179" s="13" t="s">
        <v>206</v>
      </c>
      <c r="O3179" s="33">
        <v>44891.843726851897</v>
      </c>
      <c r="P3179" s="58">
        <v>44891</v>
      </c>
      <c r="Q3179" s="33" t="s">
        <v>237</v>
      </c>
      <c r="R3179" s="14">
        <v>986</v>
      </c>
      <c r="S3179" s="13" t="s">
        <v>216</v>
      </c>
      <c r="T3179" s="13" t="s">
        <v>217</v>
      </c>
      <c r="U3179" s="33">
        <f t="shared" ca="1" si="588"/>
        <v>45744.56914039352</v>
      </c>
      <c r="V3179" s="13" t="str">
        <f t="shared" si="589"/>
        <v>Bangalore</v>
      </c>
      <c r="W3179" s="13" t="str">
        <f t="shared" si="590"/>
        <v>CLS</v>
      </c>
      <c r="X3179" s="13">
        <f t="shared" si="591"/>
        <v>9</v>
      </c>
      <c r="Y3179" s="13" t="str">
        <f>IFERROR(VLOOKUP(C3179,ReceivingTeam[],2,FALSE),"HelpDesk")</f>
        <v>HelpDesk</v>
      </c>
      <c r="Z3179" s="67">
        <f t="shared" si="592"/>
        <v>44891.916666666664</v>
      </c>
      <c r="AA3179" s="68">
        <f t="shared" si="593"/>
        <v>44891</v>
      </c>
      <c r="AB3179" s="69" t="b">
        <f t="shared" si="594"/>
        <v>1</v>
      </c>
      <c r="AC3179" s="70">
        <f t="shared" si="595"/>
        <v>0.5</v>
      </c>
      <c r="AD3179" s="67">
        <f t="shared" si="596"/>
        <v>44891.916666666664</v>
      </c>
      <c r="AE3179" s="67">
        <f>VLOOKUP(V3179,'Branch Wise Work Timelines'!C:G,3,FALSE)+AA3179</f>
        <v>44891.416666666664</v>
      </c>
      <c r="AF3179" s="67">
        <f>IF(V3179="Bangalore",VLOOKUP(V3179,'Branch Wise Work Timelines'!C:G,4,FALSE)+AA3179+1,IF(V3179="Mumbai",VLOOKUP(V3179,'Branch Wise Work Timelines'!C:G,4,FALSE)+AA3179+1,VLOOKUP(V3179,'Branch Wise Work Timelines'!C:G,4,FALSE)+AA3179))</f>
        <v>44892.104166666664</v>
      </c>
      <c r="AG3179" s="67">
        <f>WORKDAY.INTL(AA3179,1,11)+VLOOKUP(V3179,'Branch Wise Work Timelines'!C:G,3,FALSE)</f>
        <v>44893.416666666664</v>
      </c>
      <c r="AH3179" s="69" t="str">
        <f t="shared" si="597"/>
        <v>Met</v>
      </c>
      <c r="AI3179" s="69">
        <f t="shared" ca="1" si="598"/>
        <v>20464</v>
      </c>
      <c r="AJ3179" s="69" t="str">
        <f ca="1">IF(AI3179&lt;0,"0-12",IFERROR(VLOOKUP(AI3179,Breakup[],2,FALSE),"&gt;24"))</f>
        <v>&gt;24</v>
      </c>
      <c r="AK3179" s="69" t="str">
        <f>VLOOKUP(V3179,Master!B:D,3,FALSE)</f>
        <v>South</v>
      </c>
      <c r="AL3179" s="69" t="str">
        <f t="shared" si="599"/>
        <v>Bangalore-CLS</v>
      </c>
    </row>
    <row r="3180" spans="1:38">
      <c r="A3180" s="13" t="s">
        <v>6685</v>
      </c>
      <c r="B3180" s="54">
        <v>44701.713521759302</v>
      </c>
      <c r="C3180" s="13" t="s">
        <v>121</v>
      </c>
      <c r="D3180" s="13">
        <v>491</v>
      </c>
      <c r="E3180" s="13" t="s">
        <v>6686</v>
      </c>
      <c r="F3180" s="13" t="s">
        <v>33</v>
      </c>
      <c r="G3180" s="14">
        <v>1653050817746</v>
      </c>
      <c r="H3180" s="55">
        <v>0.35929398148148201</v>
      </c>
      <c r="I3180" s="33">
        <v>44890.359293981499</v>
      </c>
      <c r="J3180" s="58">
        <v>44890</v>
      </c>
      <c r="K3180" s="13" t="s">
        <v>263</v>
      </c>
      <c r="L3180" s="13" t="s">
        <v>69</v>
      </c>
      <c r="M3180" s="13" t="s">
        <v>101</v>
      </c>
      <c r="N3180" s="13" t="s">
        <v>206</v>
      </c>
      <c r="O3180" s="33" t="s">
        <v>38</v>
      </c>
      <c r="P3180" s="58" t="s">
        <v>38</v>
      </c>
      <c r="Q3180" s="33" t="s">
        <v>207</v>
      </c>
      <c r="R3180" s="14" t="s">
        <v>38</v>
      </c>
      <c r="S3180" s="13" t="s">
        <v>208</v>
      </c>
      <c r="T3180" s="13" t="s">
        <v>209</v>
      </c>
      <c r="U3180" s="33">
        <f t="shared" ca="1" si="588"/>
        <v>45744.56914039352</v>
      </c>
      <c r="V3180" s="13" t="str">
        <f t="shared" si="589"/>
        <v>Mumbai</v>
      </c>
      <c r="W3180" s="13" t="str">
        <f t="shared" si="590"/>
        <v>RI</v>
      </c>
      <c r="X3180" s="13">
        <f t="shared" si="591"/>
        <v>8</v>
      </c>
      <c r="Y3180" s="13" t="str">
        <f>IFERROR(VLOOKUP(C3180,ReceivingTeam[],2,FALSE),"HelpDesk")</f>
        <v>Branch office</v>
      </c>
      <c r="Z3180" s="67">
        <f t="shared" si="592"/>
        <v>44890.916666666664</v>
      </c>
      <c r="AA3180" s="68">
        <f t="shared" si="593"/>
        <v>44890</v>
      </c>
      <c r="AB3180" s="69" t="b">
        <f t="shared" si="594"/>
        <v>1</v>
      </c>
      <c r="AC3180" s="70">
        <f t="shared" si="595"/>
        <v>0.5</v>
      </c>
      <c r="AD3180" s="67">
        <f t="shared" si="596"/>
        <v>44890.916666666664</v>
      </c>
      <c r="AE3180" s="67">
        <f>VLOOKUP(V3180,'Branch Wise Work Timelines'!C:G,3,FALSE)+AA3180</f>
        <v>44890.416666666664</v>
      </c>
      <c r="AF3180" s="67">
        <f>IF(V3180="Bangalore",VLOOKUP(V3180,'Branch Wise Work Timelines'!C:G,4,FALSE)+AA3180+1,IF(V3180="Mumbai",VLOOKUP(V3180,'Branch Wise Work Timelines'!C:G,4,FALSE)+AA3180+1,VLOOKUP(V3180,'Branch Wise Work Timelines'!C:G,4,FALSE)+AA3180))</f>
        <v>44891.25</v>
      </c>
      <c r="AG3180" s="67">
        <f>WORKDAY.INTL(AA3180,1,11)+VLOOKUP(V3180,'Branch Wise Work Timelines'!C:G,3,FALSE)</f>
        <v>44891.416666666664</v>
      </c>
      <c r="AH3180" s="69" t="str">
        <f t="shared" ca="1" si="597"/>
        <v>Out of TAT</v>
      </c>
      <c r="AI3180" s="69">
        <f t="shared" ca="1" si="598"/>
        <v>20488</v>
      </c>
      <c r="AJ3180" s="69" t="str">
        <f ca="1">IF(AI3180&lt;0,"0-12",IFERROR(VLOOKUP(AI3180,Breakup[],2,FALSE),"&gt;24"))</f>
        <v>&gt;24</v>
      </c>
      <c r="AK3180" s="69" t="str">
        <f>VLOOKUP(V3180,Master!B:D,3,FALSE)</f>
        <v>East</v>
      </c>
      <c r="AL3180" s="69" t="str">
        <f t="shared" si="599"/>
        <v>Mumbai</v>
      </c>
    </row>
    <row r="3181" spans="1:38">
      <c r="A3181" s="13" t="s">
        <v>6687</v>
      </c>
      <c r="B3181" s="54">
        <v>44701.706670682899</v>
      </c>
      <c r="C3181" s="13" t="s">
        <v>344</v>
      </c>
      <c r="D3181" s="13">
        <v>1939</v>
      </c>
      <c r="E3181" s="13" t="s">
        <v>6688</v>
      </c>
      <c r="F3181" s="13" t="s">
        <v>33</v>
      </c>
      <c r="G3181" s="14">
        <v>1653048057614</v>
      </c>
      <c r="H3181" s="55">
        <v>0.104583333333333</v>
      </c>
      <c r="I3181" s="33">
        <v>44886.104583333297</v>
      </c>
      <c r="J3181" s="58">
        <v>44886</v>
      </c>
      <c r="K3181" s="13" t="s">
        <v>263</v>
      </c>
      <c r="L3181" s="13" t="s">
        <v>69</v>
      </c>
      <c r="M3181" s="13" t="s">
        <v>101</v>
      </c>
      <c r="N3181" s="13" t="s">
        <v>206</v>
      </c>
      <c r="O3181" s="33" t="s">
        <v>38</v>
      </c>
      <c r="P3181" s="58" t="s">
        <v>38</v>
      </c>
      <c r="Q3181" s="33" t="s">
        <v>207</v>
      </c>
      <c r="R3181" s="14" t="s">
        <v>38</v>
      </c>
      <c r="S3181" s="13" t="s">
        <v>208</v>
      </c>
      <c r="T3181" s="13" t="s">
        <v>209</v>
      </c>
      <c r="U3181" s="33">
        <f t="shared" ca="1" si="588"/>
        <v>45744.56914039352</v>
      </c>
      <c r="V3181" s="13" t="str">
        <f t="shared" si="589"/>
        <v>Mumbai</v>
      </c>
      <c r="W3181" s="13" t="str">
        <f t="shared" si="590"/>
        <v>RI</v>
      </c>
      <c r="X3181" s="13">
        <f t="shared" si="591"/>
        <v>2</v>
      </c>
      <c r="Y3181" s="13" t="str">
        <f>IFERROR(VLOOKUP(C3181,ReceivingTeam[],2,FALSE),"HelpDesk")</f>
        <v>HelpDesk</v>
      </c>
      <c r="Z3181" s="67">
        <f t="shared" si="592"/>
        <v>44886.916666666664</v>
      </c>
      <c r="AA3181" s="68">
        <f t="shared" si="593"/>
        <v>44886</v>
      </c>
      <c r="AB3181" s="69" t="b">
        <f t="shared" si="594"/>
        <v>1</v>
      </c>
      <c r="AC3181" s="70">
        <f t="shared" si="595"/>
        <v>0.5</v>
      </c>
      <c r="AD3181" s="67">
        <f t="shared" si="596"/>
        <v>44886.916666666664</v>
      </c>
      <c r="AE3181" s="67">
        <f>VLOOKUP(V3181,'Branch Wise Work Timelines'!C:G,3,FALSE)+AA3181</f>
        <v>44886.416666666664</v>
      </c>
      <c r="AF3181" s="67">
        <f>IF(V3181="Bangalore",VLOOKUP(V3181,'Branch Wise Work Timelines'!C:G,4,FALSE)+AA3181+1,IF(V3181="Mumbai",VLOOKUP(V3181,'Branch Wise Work Timelines'!C:G,4,FALSE)+AA3181+1,VLOOKUP(V3181,'Branch Wise Work Timelines'!C:G,4,FALSE)+AA3181))</f>
        <v>44887.25</v>
      </c>
      <c r="AG3181" s="67">
        <f>WORKDAY.INTL(AA3181,1,11)+VLOOKUP(V3181,'Branch Wise Work Timelines'!C:G,3,FALSE)</f>
        <v>44887.416666666664</v>
      </c>
      <c r="AH3181" s="69" t="str">
        <f t="shared" ca="1" si="597"/>
        <v>Out of TAT</v>
      </c>
      <c r="AI3181" s="69">
        <f t="shared" ca="1" si="598"/>
        <v>20584</v>
      </c>
      <c r="AJ3181" s="69" t="str">
        <f ca="1">IF(AI3181&lt;0,"0-12",IFERROR(VLOOKUP(AI3181,Breakup[],2,FALSE),"&gt;24"))</f>
        <v>&gt;24</v>
      </c>
      <c r="AK3181" s="69" t="str">
        <f>VLOOKUP(V3181,Master!B:D,3,FALSE)</f>
        <v>East</v>
      </c>
      <c r="AL3181" s="69" t="str">
        <f t="shared" si="599"/>
        <v>Mumbai</v>
      </c>
    </row>
    <row r="3182" spans="1:38">
      <c r="A3182" s="13" t="s">
        <v>6689</v>
      </c>
      <c r="B3182" s="54">
        <v>44701.813294479201</v>
      </c>
      <c r="C3182" s="13" t="s">
        <v>113</v>
      </c>
      <c r="D3182" s="13">
        <v>748</v>
      </c>
      <c r="E3182" s="13" t="s">
        <v>6690</v>
      </c>
      <c r="F3182" s="13" t="s">
        <v>33</v>
      </c>
      <c r="G3182" s="14">
        <v>1653057688131</v>
      </c>
      <c r="H3182" s="55">
        <v>0.95957175925925897</v>
      </c>
      <c r="I3182" s="33">
        <v>44883.959571759297</v>
      </c>
      <c r="J3182" s="58">
        <v>44883</v>
      </c>
      <c r="K3182" s="13" t="s">
        <v>263</v>
      </c>
      <c r="L3182" s="13" t="s">
        <v>69</v>
      </c>
      <c r="M3182" s="13" t="s">
        <v>101</v>
      </c>
      <c r="N3182" s="13" t="s">
        <v>206</v>
      </c>
      <c r="O3182" s="33" t="s">
        <v>38</v>
      </c>
      <c r="P3182" s="58" t="s">
        <v>38</v>
      </c>
      <c r="Q3182" s="33" t="s">
        <v>207</v>
      </c>
      <c r="R3182" s="14" t="s">
        <v>38</v>
      </c>
      <c r="S3182" s="13" t="s">
        <v>208</v>
      </c>
      <c r="T3182" s="13" t="s">
        <v>209</v>
      </c>
      <c r="U3182" s="33">
        <f t="shared" ca="1" si="588"/>
        <v>45744.56914039352</v>
      </c>
      <c r="V3182" s="13" t="str">
        <f t="shared" si="589"/>
        <v>Mumbai</v>
      </c>
      <c r="W3182" s="13" t="str">
        <f t="shared" si="590"/>
        <v>RI</v>
      </c>
      <c r="X3182" s="13">
        <f t="shared" si="591"/>
        <v>23</v>
      </c>
      <c r="Y3182" s="13" t="str">
        <f>IFERROR(VLOOKUP(C3182,ReceivingTeam[],2,FALSE),"HelpDesk")</f>
        <v>Branch office</v>
      </c>
      <c r="Z3182" s="67">
        <f t="shared" si="592"/>
        <v>44884.626238425961</v>
      </c>
      <c r="AA3182" s="68">
        <f t="shared" si="593"/>
        <v>44883</v>
      </c>
      <c r="AB3182" s="69" t="b">
        <f t="shared" si="594"/>
        <v>1</v>
      </c>
      <c r="AC3182" s="70">
        <f t="shared" si="595"/>
        <v>0.5</v>
      </c>
      <c r="AD3182" s="67">
        <f t="shared" si="596"/>
        <v>44884.626238425961</v>
      </c>
      <c r="AE3182" s="67">
        <f>VLOOKUP(V3182,'Branch Wise Work Timelines'!C:G,3,FALSE)+AA3182</f>
        <v>44883.416666666664</v>
      </c>
      <c r="AF3182" s="67">
        <f>IF(V3182="Bangalore",VLOOKUP(V3182,'Branch Wise Work Timelines'!C:G,4,FALSE)+AA3182+1,IF(V3182="Mumbai",VLOOKUP(V3182,'Branch Wise Work Timelines'!C:G,4,FALSE)+AA3182+1,VLOOKUP(V3182,'Branch Wise Work Timelines'!C:G,4,FALSE)+AA3182))</f>
        <v>44884.25</v>
      </c>
      <c r="AG3182" s="67">
        <f>WORKDAY.INTL(AA3182,1,11)+VLOOKUP(V3182,'Branch Wise Work Timelines'!C:G,3,FALSE)</f>
        <v>44884.416666666664</v>
      </c>
      <c r="AH3182" s="69" t="str">
        <f t="shared" ca="1" si="597"/>
        <v>Out of TAT</v>
      </c>
      <c r="AI3182" s="69">
        <f t="shared" ca="1" si="598"/>
        <v>20639</v>
      </c>
      <c r="AJ3182" s="69" t="str">
        <f ca="1">IF(AI3182&lt;0,"0-12",IFERROR(VLOOKUP(AI3182,Breakup[],2,FALSE),"&gt;24"))</f>
        <v>&gt;24</v>
      </c>
      <c r="AK3182" s="69" t="str">
        <f>VLOOKUP(V3182,Master!B:D,3,FALSE)</f>
        <v>East</v>
      </c>
      <c r="AL3182" s="69" t="str">
        <f t="shared" si="599"/>
        <v>Mumbai</v>
      </c>
    </row>
    <row r="3183" spans="1:38">
      <c r="A3183" s="13" t="s">
        <v>6691</v>
      </c>
      <c r="B3183" s="54">
        <v>44701.679347685204</v>
      </c>
      <c r="C3183" s="13" t="s">
        <v>6284</v>
      </c>
      <c r="D3183" s="13">
        <v>405</v>
      </c>
      <c r="E3183" s="13" t="s">
        <v>6692</v>
      </c>
      <c r="F3183" s="13" t="s">
        <v>33</v>
      </c>
      <c r="G3183" s="14">
        <v>1653047501288</v>
      </c>
      <c r="H3183" s="55">
        <v>0.372881944444444</v>
      </c>
      <c r="I3183" s="33">
        <v>44887.3728819444</v>
      </c>
      <c r="J3183" s="58">
        <v>44887</v>
      </c>
      <c r="K3183" s="13" t="s">
        <v>213</v>
      </c>
      <c r="L3183" s="13" t="s">
        <v>30</v>
      </c>
      <c r="M3183" s="13" t="s">
        <v>282</v>
      </c>
      <c r="N3183" s="13" t="s">
        <v>206</v>
      </c>
      <c r="O3183" s="33" t="s">
        <v>38</v>
      </c>
      <c r="P3183" s="58" t="s">
        <v>38</v>
      </c>
      <c r="Q3183" s="33" t="s">
        <v>207</v>
      </c>
      <c r="R3183" s="14" t="s">
        <v>38</v>
      </c>
      <c r="S3183" s="13" t="s">
        <v>216</v>
      </c>
      <c r="T3183" s="13" t="s">
        <v>217</v>
      </c>
      <c r="U3183" s="33">
        <f t="shared" ca="1" si="588"/>
        <v>45744.56914039352</v>
      </c>
      <c r="V3183" s="13" t="str">
        <f t="shared" si="589"/>
        <v>Bangalore</v>
      </c>
      <c r="W3183" s="13" t="str">
        <f t="shared" si="590"/>
        <v>RI</v>
      </c>
      <c r="X3183" s="13">
        <f t="shared" si="591"/>
        <v>8</v>
      </c>
      <c r="Y3183" s="13" t="str">
        <f>IFERROR(VLOOKUP(C3183,ReceivingTeam[],2,FALSE),"HelpDesk")</f>
        <v>HelpDesk</v>
      </c>
      <c r="Z3183" s="67">
        <f t="shared" si="592"/>
        <v>44887.916666666664</v>
      </c>
      <c r="AA3183" s="68">
        <f t="shared" si="593"/>
        <v>44887</v>
      </c>
      <c r="AB3183" s="69" t="b">
        <f t="shared" si="594"/>
        <v>1</v>
      </c>
      <c r="AC3183" s="70">
        <f t="shared" si="595"/>
        <v>0.5</v>
      </c>
      <c r="AD3183" s="67">
        <f t="shared" si="596"/>
        <v>44887.916666666664</v>
      </c>
      <c r="AE3183" s="67">
        <f>VLOOKUP(V3183,'Branch Wise Work Timelines'!C:G,3,FALSE)+AA3183</f>
        <v>44887.416666666664</v>
      </c>
      <c r="AF3183" s="67">
        <f>IF(V3183="Bangalore",VLOOKUP(V3183,'Branch Wise Work Timelines'!C:G,4,FALSE)+AA3183+1,IF(V3183="Mumbai",VLOOKUP(V3183,'Branch Wise Work Timelines'!C:G,4,FALSE)+AA3183+1,VLOOKUP(V3183,'Branch Wise Work Timelines'!C:G,4,FALSE)+AA3183))</f>
        <v>44888.104166666664</v>
      </c>
      <c r="AG3183" s="67">
        <f>WORKDAY.INTL(AA3183,1,11)+VLOOKUP(V3183,'Branch Wise Work Timelines'!C:G,3,FALSE)</f>
        <v>44888.416666666664</v>
      </c>
      <c r="AH3183" s="69" t="str">
        <f t="shared" ca="1" si="597"/>
        <v>Out of TAT</v>
      </c>
      <c r="AI3183" s="69">
        <f t="shared" ca="1" si="598"/>
        <v>20560</v>
      </c>
      <c r="AJ3183" s="69" t="str">
        <f ca="1">IF(AI3183&lt;0,"0-12",IFERROR(VLOOKUP(AI3183,Breakup[],2,FALSE),"&gt;24"))</f>
        <v>&gt;24</v>
      </c>
      <c r="AK3183" s="69" t="str">
        <f>VLOOKUP(V3183,Master!B:D,3,FALSE)</f>
        <v>South</v>
      </c>
      <c r="AL3183" s="69" t="str">
        <f t="shared" si="599"/>
        <v>Bangalore</v>
      </c>
    </row>
    <row r="3184" spans="1:38">
      <c r="A3184" s="13" t="s">
        <v>6693</v>
      </c>
      <c r="B3184" s="54">
        <v>44700.635201851903</v>
      </c>
      <c r="C3184" s="13" t="s">
        <v>6655</v>
      </c>
      <c r="D3184" s="13">
        <v>1417</v>
      </c>
      <c r="E3184" s="13" t="s">
        <v>6694</v>
      </c>
      <c r="F3184" s="13" t="s">
        <v>24</v>
      </c>
      <c r="G3184" s="14">
        <v>1653056788057</v>
      </c>
      <c r="H3184" s="55">
        <v>0.942731481481481</v>
      </c>
      <c r="I3184" s="33">
        <v>44881.942731481497</v>
      </c>
      <c r="J3184" s="58">
        <v>44881</v>
      </c>
      <c r="K3184" s="13" t="s">
        <v>263</v>
      </c>
      <c r="L3184" s="13" t="s">
        <v>69</v>
      </c>
      <c r="M3184" s="13" t="s">
        <v>101</v>
      </c>
      <c r="N3184" s="13" t="s">
        <v>206</v>
      </c>
      <c r="O3184" s="33" t="s">
        <v>38</v>
      </c>
      <c r="P3184" s="58" t="s">
        <v>38</v>
      </c>
      <c r="Q3184" s="33" t="s">
        <v>207</v>
      </c>
      <c r="R3184" s="14" t="s">
        <v>38</v>
      </c>
      <c r="S3184" s="13" t="s">
        <v>208</v>
      </c>
      <c r="T3184" s="13" t="s">
        <v>209</v>
      </c>
      <c r="U3184" s="33">
        <f t="shared" ca="1" si="588"/>
        <v>45744.56914039352</v>
      </c>
      <c r="V3184" s="13" t="str">
        <f t="shared" si="589"/>
        <v>Mumbai</v>
      </c>
      <c r="W3184" s="13" t="str">
        <f t="shared" si="590"/>
        <v>DOMI</v>
      </c>
      <c r="X3184" s="13">
        <f t="shared" si="591"/>
        <v>22</v>
      </c>
      <c r="Y3184" s="13" t="str">
        <f>IFERROR(VLOOKUP(C3184,ReceivingTeam[],2,FALSE),"HelpDesk")</f>
        <v>HelpDesk</v>
      </c>
      <c r="Z3184" s="67">
        <f t="shared" si="592"/>
        <v>44882.609398148161</v>
      </c>
      <c r="AA3184" s="68">
        <f t="shared" si="593"/>
        <v>44881</v>
      </c>
      <c r="AB3184" s="69" t="b">
        <f t="shared" si="594"/>
        <v>1</v>
      </c>
      <c r="AC3184" s="70">
        <f t="shared" si="595"/>
        <v>0.5</v>
      </c>
      <c r="AD3184" s="67">
        <f t="shared" si="596"/>
        <v>44882.609398148161</v>
      </c>
      <c r="AE3184" s="67">
        <f>VLOOKUP(V3184,'Branch Wise Work Timelines'!C:G,3,FALSE)+AA3184</f>
        <v>44881.416666666664</v>
      </c>
      <c r="AF3184" s="67">
        <f>IF(V3184="Bangalore",VLOOKUP(V3184,'Branch Wise Work Timelines'!C:G,4,FALSE)+AA3184+1,IF(V3184="Mumbai",VLOOKUP(V3184,'Branch Wise Work Timelines'!C:G,4,FALSE)+AA3184+1,VLOOKUP(V3184,'Branch Wise Work Timelines'!C:G,4,FALSE)+AA3184))</f>
        <v>44882.25</v>
      </c>
      <c r="AG3184" s="67">
        <f>WORKDAY.INTL(AA3184,1,11)+VLOOKUP(V3184,'Branch Wise Work Timelines'!C:G,3,FALSE)</f>
        <v>44882.416666666664</v>
      </c>
      <c r="AH3184" s="69" t="str">
        <f t="shared" ca="1" si="597"/>
        <v>Out of TAT</v>
      </c>
      <c r="AI3184" s="69">
        <f t="shared" ca="1" si="598"/>
        <v>20688</v>
      </c>
      <c r="AJ3184" s="69" t="str">
        <f ca="1">IF(AI3184&lt;0,"0-12",IFERROR(VLOOKUP(AI3184,Breakup[],2,FALSE),"&gt;24"))</f>
        <v>&gt;24</v>
      </c>
      <c r="AK3184" s="69" t="str">
        <f>VLOOKUP(V3184,Master!B:D,3,FALSE)</f>
        <v>East</v>
      </c>
      <c r="AL3184" s="69" t="str">
        <f t="shared" si="599"/>
        <v>Mumbai</v>
      </c>
    </row>
    <row r="3185" spans="1:38">
      <c r="A3185" s="13" t="s">
        <v>6695</v>
      </c>
      <c r="B3185" s="54">
        <v>44700.636840624997</v>
      </c>
      <c r="C3185" s="13" t="s">
        <v>6655</v>
      </c>
      <c r="D3185" s="13">
        <v>416</v>
      </c>
      <c r="E3185" s="13" t="s">
        <v>6696</v>
      </c>
      <c r="F3185" s="13" t="s">
        <v>24</v>
      </c>
      <c r="G3185" s="14">
        <v>1653056788057</v>
      </c>
      <c r="H3185" s="55">
        <v>0.69622685185185196</v>
      </c>
      <c r="I3185" s="33">
        <v>44889.696226851898</v>
      </c>
      <c r="J3185" s="58">
        <v>44889</v>
      </c>
      <c r="K3185" s="13" t="s">
        <v>263</v>
      </c>
      <c r="L3185" s="13" t="s">
        <v>69</v>
      </c>
      <c r="M3185" s="13" t="s">
        <v>101</v>
      </c>
      <c r="N3185" s="13" t="s">
        <v>206</v>
      </c>
      <c r="O3185" s="33" t="s">
        <v>38</v>
      </c>
      <c r="P3185" s="58" t="s">
        <v>38</v>
      </c>
      <c r="Q3185" s="33" t="s">
        <v>207</v>
      </c>
      <c r="R3185" s="14" t="s">
        <v>38</v>
      </c>
      <c r="S3185" s="13" t="s">
        <v>208</v>
      </c>
      <c r="T3185" s="13" t="s">
        <v>209</v>
      </c>
      <c r="U3185" s="33">
        <f t="shared" ca="1" si="588"/>
        <v>45744.56914039352</v>
      </c>
      <c r="V3185" s="13" t="str">
        <f t="shared" si="589"/>
        <v>Mumbai</v>
      </c>
      <c r="W3185" s="13" t="str">
        <f t="shared" si="590"/>
        <v>DOMI</v>
      </c>
      <c r="X3185" s="13">
        <f t="shared" si="591"/>
        <v>16</v>
      </c>
      <c r="Y3185" s="13" t="str">
        <f>IFERROR(VLOOKUP(C3185,ReceivingTeam[],2,FALSE),"HelpDesk")</f>
        <v>HelpDesk</v>
      </c>
      <c r="Z3185" s="67">
        <f t="shared" si="592"/>
        <v>44890.196226851898</v>
      </c>
      <c r="AA3185" s="68">
        <f t="shared" si="593"/>
        <v>44889</v>
      </c>
      <c r="AB3185" s="69" t="b">
        <f t="shared" si="594"/>
        <v>1</v>
      </c>
      <c r="AC3185" s="70">
        <f t="shared" si="595"/>
        <v>0.5</v>
      </c>
      <c r="AD3185" s="67">
        <f t="shared" si="596"/>
        <v>44890.196226851898</v>
      </c>
      <c r="AE3185" s="67">
        <f>VLOOKUP(V3185,'Branch Wise Work Timelines'!C:G,3,FALSE)+AA3185</f>
        <v>44889.416666666664</v>
      </c>
      <c r="AF3185" s="67">
        <f>IF(V3185="Bangalore",VLOOKUP(V3185,'Branch Wise Work Timelines'!C:G,4,FALSE)+AA3185+1,IF(V3185="Mumbai",VLOOKUP(V3185,'Branch Wise Work Timelines'!C:G,4,FALSE)+AA3185+1,VLOOKUP(V3185,'Branch Wise Work Timelines'!C:G,4,FALSE)+AA3185))</f>
        <v>44890.25</v>
      </c>
      <c r="AG3185" s="67">
        <f>WORKDAY.INTL(AA3185,1,11)+VLOOKUP(V3185,'Branch Wise Work Timelines'!C:G,3,FALSE)</f>
        <v>44890.416666666664</v>
      </c>
      <c r="AH3185" s="69" t="str">
        <f t="shared" ca="1" si="597"/>
        <v>Out of TAT</v>
      </c>
      <c r="AI3185" s="69">
        <f t="shared" ca="1" si="598"/>
        <v>20505</v>
      </c>
      <c r="AJ3185" s="69" t="str">
        <f ca="1">IF(AI3185&lt;0,"0-12",IFERROR(VLOOKUP(AI3185,Breakup[],2,FALSE),"&gt;24"))</f>
        <v>&gt;24</v>
      </c>
      <c r="AK3185" s="69" t="str">
        <f>VLOOKUP(V3185,Master!B:D,3,FALSE)</f>
        <v>East</v>
      </c>
      <c r="AL3185" s="69" t="str">
        <f t="shared" si="599"/>
        <v>Mumbai</v>
      </c>
    </row>
    <row r="3186" spans="1:38">
      <c r="A3186" s="13" t="s">
        <v>6697</v>
      </c>
      <c r="B3186" s="54">
        <v>44700.638364236103</v>
      </c>
      <c r="C3186" s="13" t="s">
        <v>6655</v>
      </c>
      <c r="D3186" s="13">
        <v>1690</v>
      </c>
      <c r="E3186" s="13" t="s">
        <v>6698</v>
      </c>
      <c r="F3186" s="13" t="s">
        <v>24</v>
      </c>
      <c r="G3186" s="14">
        <v>1653056788057</v>
      </c>
      <c r="H3186" s="55">
        <v>0.42267361111111101</v>
      </c>
      <c r="I3186" s="33">
        <v>44881.422673611101</v>
      </c>
      <c r="J3186" s="58">
        <v>44881</v>
      </c>
      <c r="K3186" s="13" t="s">
        <v>263</v>
      </c>
      <c r="L3186" s="13" t="s">
        <v>69</v>
      </c>
      <c r="M3186" s="13" t="s">
        <v>101</v>
      </c>
      <c r="N3186" s="13" t="s">
        <v>206</v>
      </c>
      <c r="O3186" s="33" t="s">
        <v>38</v>
      </c>
      <c r="P3186" s="58" t="s">
        <v>38</v>
      </c>
      <c r="Q3186" s="33" t="s">
        <v>207</v>
      </c>
      <c r="R3186" s="14" t="s">
        <v>38</v>
      </c>
      <c r="S3186" s="13" t="s">
        <v>208</v>
      </c>
      <c r="T3186" s="13" t="s">
        <v>209</v>
      </c>
      <c r="U3186" s="33">
        <f t="shared" ca="1" si="588"/>
        <v>45744.56914039352</v>
      </c>
      <c r="V3186" s="13" t="str">
        <f t="shared" si="589"/>
        <v>Mumbai</v>
      </c>
      <c r="W3186" s="13" t="str">
        <f t="shared" si="590"/>
        <v>DOMI</v>
      </c>
      <c r="X3186" s="13">
        <f t="shared" si="591"/>
        <v>10</v>
      </c>
      <c r="Y3186" s="13" t="str">
        <f>IFERROR(VLOOKUP(C3186,ReceivingTeam[],2,FALSE),"HelpDesk")</f>
        <v>HelpDesk</v>
      </c>
      <c r="Z3186" s="67">
        <f t="shared" si="592"/>
        <v>44881.922673611101</v>
      </c>
      <c r="AA3186" s="68">
        <f t="shared" si="593"/>
        <v>44881</v>
      </c>
      <c r="AB3186" s="69" t="b">
        <f t="shared" si="594"/>
        <v>1</v>
      </c>
      <c r="AC3186" s="70">
        <f t="shared" si="595"/>
        <v>0.5</v>
      </c>
      <c r="AD3186" s="67">
        <f t="shared" si="596"/>
        <v>44881.922673611101</v>
      </c>
      <c r="AE3186" s="67">
        <f>VLOOKUP(V3186,'Branch Wise Work Timelines'!C:G,3,FALSE)+AA3186</f>
        <v>44881.416666666664</v>
      </c>
      <c r="AF3186" s="67">
        <f>IF(V3186="Bangalore",VLOOKUP(V3186,'Branch Wise Work Timelines'!C:G,4,FALSE)+AA3186+1,IF(V3186="Mumbai",VLOOKUP(V3186,'Branch Wise Work Timelines'!C:G,4,FALSE)+AA3186+1,VLOOKUP(V3186,'Branch Wise Work Timelines'!C:G,4,FALSE)+AA3186))</f>
        <v>44882.25</v>
      </c>
      <c r="AG3186" s="67">
        <f>WORKDAY.INTL(AA3186,1,11)+VLOOKUP(V3186,'Branch Wise Work Timelines'!C:G,3,FALSE)</f>
        <v>44882.416666666664</v>
      </c>
      <c r="AH3186" s="69" t="str">
        <f t="shared" ca="1" si="597"/>
        <v>Out of TAT</v>
      </c>
      <c r="AI3186" s="69">
        <f t="shared" ca="1" si="598"/>
        <v>20704</v>
      </c>
      <c r="AJ3186" s="69" t="str">
        <f ca="1">IF(AI3186&lt;0,"0-12",IFERROR(VLOOKUP(AI3186,Breakup[],2,FALSE),"&gt;24"))</f>
        <v>&gt;24</v>
      </c>
      <c r="AK3186" s="69" t="str">
        <f>VLOOKUP(V3186,Master!B:D,3,FALSE)</f>
        <v>East</v>
      </c>
      <c r="AL3186" s="69" t="str">
        <f t="shared" si="599"/>
        <v>Mumbai</v>
      </c>
    </row>
    <row r="3187" spans="1:38">
      <c r="A3187" s="13" t="s">
        <v>6699</v>
      </c>
      <c r="B3187" s="54">
        <v>44701.701904664398</v>
      </c>
      <c r="C3187" s="13" t="s">
        <v>1345</v>
      </c>
      <c r="D3187" s="13">
        <v>1539</v>
      </c>
      <c r="E3187" s="13" t="s">
        <v>6700</v>
      </c>
      <c r="F3187" s="13" t="s">
        <v>15</v>
      </c>
      <c r="G3187" s="14">
        <v>1653048302745</v>
      </c>
      <c r="H3187" s="55">
        <v>0.69833333333333303</v>
      </c>
      <c r="I3187" s="33">
        <v>44881.698333333297</v>
      </c>
      <c r="J3187" s="58">
        <v>44881</v>
      </c>
      <c r="K3187" s="13" t="s">
        <v>213</v>
      </c>
      <c r="L3187" s="13" t="s">
        <v>30</v>
      </c>
      <c r="M3187" s="13" t="s">
        <v>75</v>
      </c>
      <c r="N3187" s="13" t="s">
        <v>206</v>
      </c>
      <c r="O3187" s="33" t="s">
        <v>38</v>
      </c>
      <c r="P3187" s="58" t="s">
        <v>38</v>
      </c>
      <c r="Q3187" s="33" t="s">
        <v>207</v>
      </c>
      <c r="R3187" s="14" t="s">
        <v>38</v>
      </c>
      <c r="S3187" s="13" t="s">
        <v>216</v>
      </c>
      <c r="T3187" s="13" t="s">
        <v>217</v>
      </c>
      <c r="U3187" s="33">
        <f t="shared" ca="1" si="588"/>
        <v>45744.56914039352</v>
      </c>
      <c r="V3187" s="13" t="str">
        <f t="shared" si="589"/>
        <v>Bangalore</v>
      </c>
      <c r="W3187" s="13" t="str">
        <f t="shared" si="590"/>
        <v>CLS</v>
      </c>
      <c r="X3187" s="13">
        <f t="shared" si="591"/>
        <v>16</v>
      </c>
      <c r="Y3187" s="13" t="str">
        <f>IFERROR(VLOOKUP(C3187,ReceivingTeam[],2,FALSE),"HelpDesk")</f>
        <v>HelpDesk</v>
      </c>
      <c r="Z3187" s="67">
        <f t="shared" si="592"/>
        <v>44882.510833333297</v>
      </c>
      <c r="AA3187" s="68">
        <f t="shared" si="593"/>
        <v>44881</v>
      </c>
      <c r="AB3187" s="69" t="b">
        <f t="shared" si="594"/>
        <v>1</v>
      </c>
      <c r="AC3187" s="70">
        <f t="shared" si="595"/>
        <v>0.5</v>
      </c>
      <c r="AD3187" s="67">
        <f t="shared" si="596"/>
        <v>44882.510833333297</v>
      </c>
      <c r="AE3187" s="67">
        <f>VLOOKUP(V3187,'Branch Wise Work Timelines'!C:G,3,FALSE)+AA3187</f>
        <v>44881.416666666664</v>
      </c>
      <c r="AF3187" s="67">
        <f>IF(V3187="Bangalore",VLOOKUP(V3187,'Branch Wise Work Timelines'!C:G,4,FALSE)+AA3187+1,IF(V3187="Mumbai",VLOOKUP(V3187,'Branch Wise Work Timelines'!C:G,4,FALSE)+AA3187+1,VLOOKUP(V3187,'Branch Wise Work Timelines'!C:G,4,FALSE)+AA3187))</f>
        <v>44882.104166666664</v>
      </c>
      <c r="AG3187" s="67">
        <f>WORKDAY.INTL(AA3187,1,11)+VLOOKUP(V3187,'Branch Wise Work Timelines'!C:G,3,FALSE)</f>
        <v>44882.416666666664</v>
      </c>
      <c r="AH3187" s="69" t="str">
        <f t="shared" ca="1" si="597"/>
        <v>Out of TAT</v>
      </c>
      <c r="AI3187" s="69">
        <f t="shared" ca="1" si="598"/>
        <v>20690</v>
      </c>
      <c r="AJ3187" s="69" t="str">
        <f ca="1">IF(AI3187&lt;0,"0-12",IFERROR(VLOOKUP(AI3187,Breakup[],2,FALSE),"&gt;24"))</f>
        <v>&gt;24</v>
      </c>
      <c r="AK3187" s="69" t="str">
        <f>VLOOKUP(V3187,Master!B:D,3,FALSE)</f>
        <v>South</v>
      </c>
      <c r="AL3187" s="69" t="str">
        <f t="shared" si="599"/>
        <v>Bangalore-CLS</v>
      </c>
    </row>
    <row r="3188" spans="1:38">
      <c r="A3188" s="13" t="s">
        <v>6701</v>
      </c>
      <c r="B3188" s="54">
        <v>44701.743709918999</v>
      </c>
      <c r="C3188" s="13" t="s">
        <v>211</v>
      </c>
      <c r="D3188" s="13">
        <v>623</v>
      </c>
      <c r="E3188" s="13" t="s">
        <v>6702</v>
      </c>
      <c r="F3188" s="13" t="s">
        <v>15</v>
      </c>
      <c r="G3188" s="14">
        <v>1653050089671</v>
      </c>
      <c r="H3188" s="55">
        <v>0.25339120370370399</v>
      </c>
      <c r="I3188" s="33">
        <v>44888.253391203703</v>
      </c>
      <c r="J3188" s="58">
        <v>44888</v>
      </c>
      <c r="K3188" s="13" t="s">
        <v>213</v>
      </c>
      <c r="L3188" s="13" t="s">
        <v>30</v>
      </c>
      <c r="M3188" s="13" t="s">
        <v>214</v>
      </c>
      <c r="N3188" s="13" t="s">
        <v>206</v>
      </c>
      <c r="O3188" s="33" t="s">
        <v>38</v>
      </c>
      <c r="P3188" s="58" t="s">
        <v>38</v>
      </c>
      <c r="Q3188" s="33" t="s">
        <v>207</v>
      </c>
      <c r="R3188" s="14" t="s">
        <v>38</v>
      </c>
      <c r="S3188" s="13" t="s">
        <v>216</v>
      </c>
      <c r="T3188" s="13" t="s">
        <v>217</v>
      </c>
      <c r="U3188" s="33">
        <f t="shared" ca="1" si="588"/>
        <v>45744.56914039352</v>
      </c>
      <c r="V3188" s="13" t="str">
        <f t="shared" si="589"/>
        <v>Bangalore</v>
      </c>
      <c r="W3188" s="13" t="str">
        <f t="shared" si="590"/>
        <v>CLS</v>
      </c>
      <c r="X3188" s="13">
        <f t="shared" si="591"/>
        <v>6</v>
      </c>
      <c r="Y3188" s="13" t="str">
        <f>IFERROR(VLOOKUP(C3188,ReceivingTeam[],2,FALSE),"HelpDesk")</f>
        <v>HelpDesk</v>
      </c>
      <c r="Z3188" s="67">
        <f t="shared" si="592"/>
        <v>44888.916666666664</v>
      </c>
      <c r="AA3188" s="68">
        <f t="shared" si="593"/>
        <v>44888</v>
      </c>
      <c r="AB3188" s="69" t="b">
        <f t="shared" si="594"/>
        <v>1</v>
      </c>
      <c r="AC3188" s="70">
        <f t="shared" si="595"/>
        <v>0.5</v>
      </c>
      <c r="AD3188" s="67">
        <f t="shared" si="596"/>
        <v>44888.916666666664</v>
      </c>
      <c r="AE3188" s="67">
        <f>VLOOKUP(V3188,'Branch Wise Work Timelines'!C:G,3,FALSE)+AA3188</f>
        <v>44888.416666666664</v>
      </c>
      <c r="AF3188" s="67">
        <f>IF(V3188="Bangalore",VLOOKUP(V3188,'Branch Wise Work Timelines'!C:G,4,FALSE)+AA3188+1,IF(V3188="Mumbai",VLOOKUP(V3188,'Branch Wise Work Timelines'!C:G,4,FALSE)+AA3188+1,VLOOKUP(V3188,'Branch Wise Work Timelines'!C:G,4,FALSE)+AA3188))</f>
        <v>44889.104166666664</v>
      </c>
      <c r="AG3188" s="67">
        <f>WORKDAY.INTL(AA3188,1,11)+VLOOKUP(V3188,'Branch Wise Work Timelines'!C:G,3,FALSE)</f>
        <v>44889.416666666664</v>
      </c>
      <c r="AH3188" s="69" t="str">
        <f t="shared" ca="1" si="597"/>
        <v>Out of TAT</v>
      </c>
      <c r="AI3188" s="69">
        <f t="shared" ca="1" si="598"/>
        <v>20536</v>
      </c>
      <c r="AJ3188" s="69" t="str">
        <f ca="1">IF(AI3188&lt;0,"0-12",IFERROR(VLOOKUP(AI3188,Breakup[],2,FALSE),"&gt;24"))</f>
        <v>&gt;24</v>
      </c>
      <c r="AK3188" s="69" t="str">
        <f>VLOOKUP(V3188,Master!B:D,3,FALSE)</f>
        <v>South</v>
      </c>
      <c r="AL3188" s="69" t="str">
        <f t="shared" si="599"/>
        <v>Bangalore-CLS</v>
      </c>
    </row>
    <row r="3189" spans="1:38">
      <c r="A3189" s="13" t="s">
        <v>6703</v>
      </c>
      <c r="B3189" s="54">
        <v>44701.707519641197</v>
      </c>
      <c r="C3189" s="13" t="s">
        <v>1342</v>
      </c>
      <c r="D3189" s="13">
        <v>970</v>
      </c>
      <c r="E3189" s="13" t="s">
        <v>6704</v>
      </c>
      <c r="F3189" s="13" t="s">
        <v>15</v>
      </c>
      <c r="G3189" s="14">
        <v>1653051626097</v>
      </c>
      <c r="H3189" s="55">
        <v>0.81927083333333295</v>
      </c>
      <c r="I3189" s="33">
        <v>44884.819270833301</v>
      </c>
      <c r="J3189" s="58">
        <v>44884</v>
      </c>
      <c r="K3189" s="13" t="s">
        <v>213</v>
      </c>
      <c r="L3189" s="13" t="s">
        <v>30</v>
      </c>
      <c r="M3189" s="13" t="s">
        <v>214</v>
      </c>
      <c r="N3189" s="13" t="s">
        <v>206</v>
      </c>
      <c r="O3189" s="33" t="s">
        <v>38</v>
      </c>
      <c r="P3189" s="58" t="s">
        <v>38</v>
      </c>
      <c r="Q3189" s="33" t="s">
        <v>207</v>
      </c>
      <c r="R3189" s="14" t="s">
        <v>38</v>
      </c>
      <c r="S3189" s="13" t="s">
        <v>216</v>
      </c>
      <c r="T3189" s="13" t="s">
        <v>217</v>
      </c>
      <c r="U3189" s="33">
        <f t="shared" ca="1" si="588"/>
        <v>45744.56914039352</v>
      </c>
      <c r="V3189" s="13" t="str">
        <f t="shared" si="589"/>
        <v>Bangalore</v>
      </c>
      <c r="W3189" s="13" t="str">
        <f t="shared" si="590"/>
        <v>CLS</v>
      </c>
      <c r="X3189" s="13">
        <f t="shared" si="591"/>
        <v>19</v>
      </c>
      <c r="Y3189" s="13" t="str">
        <f>IFERROR(VLOOKUP(C3189,ReceivingTeam[],2,FALSE),"HelpDesk")</f>
        <v>HelpDesk</v>
      </c>
      <c r="Z3189" s="67">
        <f t="shared" si="592"/>
        <v>44886.631770833301</v>
      </c>
      <c r="AA3189" s="68">
        <f t="shared" si="593"/>
        <v>44884</v>
      </c>
      <c r="AB3189" s="69" t="b">
        <f t="shared" si="594"/>
        <v>1</v>
      </c>
      <c r="AC3189" s="70">
        <f t="shared" si="595"/>
        <v>0.5</v>
      </c>
      <c r="AD3189" s="67">
        <f t="shared" si="596"/>
        <v>44886.631770833301</v>
      </c>
      <c r="AE3189" s="67">
        <f>VLOOKUP(V3189,'Branch Wise Work Timelines'!C:G,3,FALSE)+AA3189</f>
        <v>44884.416666666664</v>
      </c>
      <c r="AF3189" s="67">
        <f>IF(V3189="Bangalore",VLOOKUP(V3189,'Branch Wise Work Timelines'!C:G,4,FALSE)+AA3189+1,IF(V3189="Mumbai",VLOOKUP(V3189,'Branch Wise Work Timelines'!C:G,4,FALSE)+AA3189+1,VLOOKUP(V3189,'Branch Wise Work Timelines'!C:G,4,FALSE)+AA3189))</f>
        <v>44885.104166666664</v>
      </c>
      <c r="AG3189" s="67">
        <f>WORKDAY.INTL(AA3189,1,11)+VLOOKUP(V3189,'Branch Wise Work Timelines'!C:G,3,FALSE)</f>
        <v>44886.416666666664</v>
      </c>
      <c r="AH3189" s="69" t="str">
        <f t="shared" ca="1" si="597"/>
        <v>Out of TAT</v>
      </c>
      <c r="AI3189" s="69">
        <f t="shared" ca="1" si="598"/>
        <v>20591</v>
      </c>
      <c r="AJ3189" s="69" t="str">
        <f ca="1">IF(AI3189&lt;0,"0-12",IFERROR(VLOOKUP(AI3189,Breakup[],2,FALSE),"&gt;24"))</f>
        <v>&gt;24</v>
      </c>
      <c r="AK3189" s="69" t="str">
        <f>VLOOKUP(V3189,Master!B:D,3,FALSE)</f>
        <v>South</v>
      </c>
      <c r="AL3189" s="69" t="str">
        <f t="shared" si="599"/>
        <v>Bangalore-CLS</v>
      </c>
    </row>
    <row r="3190" spans="1:38">
      <c r="A3190" s="13" t="s">
        <v>6705</v>
      </c>
      <c r="B3190" s="54">
        <v>44701.847889733799</v>
      </c>
      <c r="C3190" s="13" t="s">
        <v>1335</v>
      </c>
      <c r="D3190" s="13">
        <v>944</v>
      </c>
      <c r="E3190" s="13" t="s">
        <v>6706</v>
      </c>
      <c r="F3190" s="13" t="s">
        <v>33</v>
      </c>
      <c r="G3190" s="14">
        <v>1653058269490</v>
      </c>
      <c r="H3190" s="55">
        <v>0.353599537037037</v>
      </c>
      <c r="I3190" s="33">
        <v>44888.353599536997</v>
      </c>
      <c r="J3190" s="58">
        <v>44888</v>
      </c>
      <c r="K3190" s="13" t="s">
        <v>213</v>
      </c>
      <c r="L3190" s="13" t="s">
        <v>30</v>
      </c>
      <c r="M3190" s="13" t="s">
        <v>282</v>
      </c>
      <c r="N3190" s="13" t="s">
        <v>206</v>
      </c>
      <c r="O3190" s="33" t="s">
        <v>38</v>
      </c>
      <c r="P3190" s="58" t="s">
        <v>38</v>
      </c>
      <c r="Q3190" s="33" t="s">
        <v>207</v>
      </c>
      <c r="R3190" s="14" t="s">
        <v>38</v>
      </c>
      <c r="S3190" s="13" t="s">
        <v>216</v>
      </c>
      <c r="T3190" s="13" t="s">
        <v>217</v>
      </c>
      <c r="U3190" s="33">
        <f t="shared" ca="1" si="588"/>
        <v>45744.56914039352</v>
      </c>
      <c r="V3190" s="13" t="str">
        <f t="shared" si="589"/>
        <v>Bangalore</v>
      </c>
      <c r="W3190" s="13" t="str">
        <f t="shared" si="590"/>
        <v>RI</v>
      </c>
      <c r="X3190" s="13">
        <f t="shared" si="591"/>
        <v>8</v>
      </c>
      <c r="Y3190" s="13" t="str">
        <f>IFERROR(VLOOKUP(C3190,ReceivingTeam[],2,FALSE),"HelpDesk")</f>
        <v>HelpDesk</v>
      </c>
      <c r="Z3190" s="67">
        <f t="shared" si="592"/>
        <v>44888.916666666664</v>
      </c>
      <c r="AA3190" s="68">
        <f t="shared" si="593"/>
        <v>44888</v>
      </c>
      <c r="AB3190" s="69" t="b">
        <f t="shared" si="594"/>
        <v>1</v>
      </c>
      <c r="AC3190" s="70">
        <f t="shared" si="595"/>
        <v>0.5</v>
      </c>
      <c r="AD3190" s="67">
        <f t="shared" si="596"/>
        <v>44888.916666666664</v>
      </c>
      <c r="AE3190" s="67">
        <f>VLOOKUP(V3190,'Branch Wise Work Timelines'!C:G,3,FALSE)+AA3190</f>
        <v>44888.416666666664</v>
      </c>
      <c r="AF3190" s="67">
        <f>IF(V3190="Bangalore",VLOOKUP(V3190,'Branch Wise Work Timelines'!C:G,4,FALSE)+AA3190+1,IF(V3190="Mumbai",VLOOKUP(V3190,'Branch Wise Work Timelines'!C:G,4,FALSE)+AA3190+1,VLOOKUP(V3190,'Branch Wise Work Timelines'!C:G,4,FALSE)+AA3190))</f>
        <v>44889.104166666664</v>
      </c>
      <c r="AG3190" s="67">
        <f>WORKDAY.INTL(AA3190,1,11)+VLOOKUP(V3190,'Branch Wise Work Timelines'!C:G,3,FALSE)</f>
        <v>44889.416666666664</v>
      </c>
      <c r="AH3190" s="69" t="str">
        <f t="shared" ca="1" si="597"/>
        <v>Out of TAT</v>
      </c>
      <c r="AI3190" s="69">
        <f t="shared" ca="1" si="598"/>
        <v>20536</v>
      </c>
      <c r="AJ3190" s="69" t="str">
        <f ca="1">IF(AI3190&lt;0,"0-12",IFERROR(VLOOKUP(AI3190,Breakup[],2,FALSE),"&gt;24"))</f>
        <v>&gt;24</v>
      </c>
      <c r="AK3190" s="69" t="str">
        <f>VLOOKUP(V3190,Master!B:D,3,FALSE)</f>
        <v>South</v>
      </c>
      <c r="AL3190" s="69" t="str">
        <f t="shared" si="599"/>
        <v>Bangalore</v>
      </c>
    </row>
    <row r="3191" spans="1:38">
      <c r="A3191" s="13" t="s">
        <v>6707</v>
      </c>
      <c r="B3191" s="54">
        <v>44701.710240659697</v>
      </c>
      <c r="C3191" s="13" t="s">
        <v>243</v>
      </c>
      <c r="D3191" s="13">
        <v>1531</v>
      </c>
      <c r="E3191" s="13" t="s">
        <v>6708</v>
      </c>
      <c r="F3191" s="13" t="s">
        <v>15</v>
      </c>
      <c r="G3191" s="14">
        <v>1653048302745</v>
      </c>
      <c r="H3191" s="55">
        <v>0.14670138888888901</v>
      </c>
      <c r="I3191" s="33">
        <v>44885.146701388898</v>
      </c>
      <c r="J3191" s="58">
        <v>44885</v>
      </c>
      <c r="K3191" s="13" t="s">
        <v>213</v>
      </c>
      <c r="L3191" s="13" t="s">
        <v>30</v>
      </c>
      <c r="M3191" s="13" t="s">
        <v>75</v>
      </c>
      <c r="N3191" s="13" t="s">
        <v>206</v>
      </c>
      <c r="O3191" s="33" t="s">
        <v>38</v>
      </c>
      <c r="P3191" s="58" t="s">
        <v>38</v>
      </c>
      <c r="Q3191" s="33" t="s">
        <v>207</v>
      </c>
      <c r="R3191" s="14" t="s">
        <v>38</v>
      </c>
      <c r="S3191" s="13" t="s">
        <v>216</v>
      </c>
      <c r="T3191" s="13" t="s">
        <v>217</v>
      </c>
      <c r="U3191" s="33">
        <f t="shared" ca="1" si="588"/>
        <v>45744.56914039352</v>
      </c>
      <c r="V3191" s="13" t="str">
        <f t="shared" si="589"/>
        <v>Bangalore</v>
      </c>
      <c r="W3191" s="13" t="str">
        <f t="shared" si="590"/>
        <v>CLS</v>
      </c>
      <c r="X3191" s="13">
        <f t="shared" si="591"/>
        <v>3</v>
      </c>
      <c r="Y3191" s="13" t="str">
        <f>IFERROR(VLOOKUP(C3191,ReceivingTeam[],2,FALSE),"HelpDesk")</f>
        <v>HelpDesk</v>
      </c>
      <c r="Z3191" s="67">
        <f t="shared" si="592"/>
        <v>44885.916666666664</v>
      </c>
      <c r="AA3191" s="68">
        <f t="shared" si="593"/>
        <v>44885</v>
      </c>
      <c r="AB3191" s="69" t="b">
        <f t="shared" si="594"/>
        <v>0</v>
      </c>
      <c r="AC3191" s="70">
        <f t="shared" si="595"/>
        <v>0.5</v>
      </c>
      <c r="AD3191" s="67">
        <f t="shared" si="596"/>
        <v>44885.916666666664</v>
      </c>
      <c r="AE3191" s="67">
        <f>VLOOKUP(V3191,'Branch Wise Work Timelines'!C:G,3,FALSE)+AA3191</f>
        <v>44885.416666666664</v>
      </c>
      <c r="AF3191" s="67">
        <f>IF(V3191="Bangalore",VLOOKUP(V3191,'Branch Wise Work Timelines'!C:G,4,FALSE)+AA3191+1,IF(V3191="Mumbai",VLOOKUP(V3191,'Branch Wise Work Timelines'!C:G,4,FALSE)+AA3191+1,VLOOKUP(V3191,'Branch Wise Work Timelines'!C:G,4,FALSE)+AA3191))</f>
        <v>44886.104166666664</v>
      </c>
      <c r="AG3191" s="67">
        <f>WORKDAY.INTL(AA3191,1,11)+VLOOKUP(V3191,'Branch Wise Work Timelines'!C:G,3,FALSE)</f>
        <v>44886.416666666664</v>
      </c>
      <c r="AH3191" s="69" t="str">
        <f t="shared" ca="1" si="597"/>
        <v>Out of TAT</v>
      </c>
      <c r="AI3191" s="69">
        <f t="shared" ca="1" si="598"/>
        <v>20608</v>
      </c>
      <c r="AJ3191" s="69" t="str">
        <f ca="1">IF(AI3191&lt;0,"0-12",IFERROR(VLOOKUP(AI3191,Breakup[],2,FALSE),"&gt;24"))</f>
        <v>&gt;24</v>
      </c>
      <c r="AK3191" s="69" t="str">
        <f>VLOOKUP(V3191,Master!B:D,3,FALSE)</f>
        <v>South</v>
      </c>
      <c r="AL3191" s="69" t="str">
        <f t="shared" si="599"/>
        <v>Bangalore-CLS</v>
      </c>
    </row>
    <row r="3192" spans="1:38">
      <c r="A3192" s="13" t="s">
        <v>6709</v>
      </c>
      <c r="B3192" s="54">
        <v>44701.735533101899</v>
      </c>
      <c r="C3192" s="13" t="s">
        <v>78</v>
      </c>
      <c r="D3192" s="13">
        <v>940</v>
      </c>
      <c r="E3192" s="13" t="s">
        <v>6710</v>
      </c>
      <c r="F3192" s="13" t="s">
        <v>33</v>
      </c>
      <c r="G3192" s="14">
        <v>1653049855960</v>
      </c>
      <c r="H3192" s="55">
        <v>0.65628472222222201</v>
      </c>
      <c r="I3192" s="33">
        <v>44887.656284722201</v>
      </c>
      <c r="J3192" s="58">
        <v>44887</v>
      </c>
      <c r="K3192" s="13" t="s">
        <v>213</v>
      </c>
      <c r="L3192" s="13" t="s">
        <v>30</v>
      </c>
      <c r="M3192" s="13" t="s">
        <v>282</v>
      </c>
      <c r="N3192" s="13" t="s">
        <v>206</v>
      </c>
      <c r="O3192" s="33" t="s">
        <v>38</v>
      </c>
      <c r="P3192" s="58" t="s">
        <v>38</v>
      </c>
      <c r="Q3192" s="33" t="s">
        <v>207</v>
      </c>
      <c r="R3192" s="14" t="s">
        <v>38</v>
      </c>
      <c r="S3192" s="13" t="s">
        <v>216</v>
      </c>
      <c r="T3192" s="13" t="s">
        <v>217</v>
      </c>
      <c r="U3192" s="33">
        <f t="shared" ca="1" si="588"/>
        <v>45744.56914039352</v>
      </c>
      <c r="V3192" s="13" t="str">
        <f t="shared" si="589"/>
        <v>Bangalore</v>
      </c>
      <c r="W3192" s="13" t="str">
        <f t="shared" si="590"/>
        <v>RI</v>
      </c>
      <c r="X3192" s="13">
        <f t="shared" si="591"/>
        <v>15</v>
      </c>
      <c r="Y3192" s="13" t="str">
        <f>IFERROR(VLOOKUP(C3192,ReceivingTeam[],2,FALSE),"HelpDesk")</f>
        <v>Branch office</v>
      </c>
      <c r="Z3192" s="67">
        <f t="shared" si="592"/>
        <v>44888.468784722201</v>
      </c>
      <c r="AA3192" s="68">
        <f t="shared" si="593"/>
        <v>44887</v>
      </c>
      <c r="AB3192" s="69" t="b">
        <f t="shared" si="594"/>
        <v>1</v>
      </c>
      <c r="AC3192" s="70">
        <f t="shared" si="595"/>
        <v>0.5</v>
      </c>
      <c r="AD3192" s="67">
        <f t="shared" si="596"/>
        <v>44888.468784722201</v>
      </c>
      <c r="AE3192" s="67">
        <f>VLOOKUP(V3192,'Branch Wise Work Timelines'!C:G,3,FALSE)+AA3192</f>
        <v>44887.416666666664</v>
      </c>
      <c r="AF3192" s="67">
        <f>IF(V3192="Bangalore",VLOOKUP(V3192,'Branch Wise Work Timelines'!C:G,4,FALSE)+AA3192+1,IF(V3192="Mumbai",VLOOKUP(V3192,'Branch Wise Work Timelines'!C:G,4,FALSE)+AA3192+1,VLOOKUP(V3192,'Branch Wise Work Timelines'!C:G,4,FALSE)+AA3192))</f>
        <v>44888.104166666664</v>
      </c>
      <c r="AG3192" s="67">
        <f>WORKDAY.INTL(AA3192,1,11)+VLOOKUP(V3192,'Branch Wise Work Timelines'!C:G,3,FALSE)</f>
        <v>44888.416666666664</v>
      </c>
      <c r="AH3192" s="69" t="str">
        <f t="shared" ca="1" si="597"/>
        <v>Out of TAT</v>
      </c>
      <c r="AI3192" s="69">
        <f t="shared" ca="1" si="598"/>
        <v>20547</v>
      </c>
      <c r="AJ3192" s="69" t="str">
        <f ca="1">IF(AI3192&lt;0,"0-12",IFERROR(VLOOKUP(AI3192,Breakup[],2,FALSE),"&gt;24"))</f>
        <v>&gt;24</v>
      </c>
      <c r="AK3192" s="69" t="str">
        <f>VLOOKUP(V3192,Master!B:D,3,FALSE)</f>
        <v>South</v>
      </c>
      <c r="AL3192" s="69" t="str">
        <f t="shared" si="599"/>
        <v>Bangalore</v>
      </c>
    </row>
    <row r="3193" spans="1:38">
      <c r="A3193" s="13" t="s">
        <v>6711</v>
      </c>
      <c r="B3193" s="54">
        <v>44701.724988657399</v>
      </c>
      <c r="C3193" s="13" t="s">
        <v>418</v>
      </c>
      <c r="D3193" s="13">
        <v>754</v>
      </c>
      <c r="E3193" s="13" t="s">
        <v>6712</v>
      </c>
      <c r="F3193" s="13" t="s">
        <v>15</v>
      </c>
      <c r="G3193" s="14">
        <v>1653048896111</v>
      </c>
      <c r="H3193" s="55">
        <v>0.60599537037036999</v>
      </c>
      <c r="I3193" s="33">
        <v>44888.605995370403</v>
      </c>
      <c r="J3193" s="58">
        <v>44888</v>
      </c>
      <c r="K3193" s="13" t="s">
        <v>213</v>
      </c>
      <c r="L3193" s="13" t="s">
        <v>30</v>
      </c>
      <c r="M3193" s="13" t="s">
        <v>75</v>
      </c>
      <c r="N3193" s="13" t="s">
        <v>206</v>
      </c>
      <c r="O3193" s="33" t="s">
        <v>38</v>
      </c>
      <c r="P3193" s="58" t="s">
        <v>38</v>
      </c>
      <c r="Q3193" s="33" t="s">
        <v>207</v>
      </c>
      <c r="R3193" s="14" t="s">
        <v>38</v>
      </c>
      <c r="S3193" s="13" t="s">
        <v>216</v>
      </c>
      <c r="T3193" s="13" t="s">
        <v>217</v>
      </c>
      <c r="U3193" s="33">
        <f t="shared" ca="1" si="588"/>
        <v>45744.56914039352</v>
      </c>
      <c r="V3193" s="13" t="str">
        <f t="shared" si="589"/>
        <v>Bangalore</v>
      </c>
      <c r="W3193" s="13" t="str">
        <f t="shared" si="590"/>
        <v>CLS</v>
      </c>
      <c r="X3193" s="13">
        <f t="shared" si="591"/>
        <v>14</v>
      </c>
      <c r="Y3193" s="13" t="str">
        <f>IFERROR(VLOOKUP(C3193,ReceivingTeam[],2,FALSE),"HelpDesk")</f>
        <v>HelpDesk</v>
      </c>
      <c r="Z3193" s="67">
        <f t="shared" si="592"/>
        <v>44889.418495370403</v>
      </c>
      <c r="AA3193" s="68">
        <f t="shared" si="593"/>
        <v>44888</v>
      </c>
      <c r="AB3193" s="69" t="b">
        <f t="shared" si="594"/>
        <v>1</v>
      </c>
      <c r="AC3193" s="70">
        <f t="shared" si="595"/>
        <v>0.5</v>
      </c>
      <c r="AD3193" s="67">
        <f t="shared" si="596"/>
        <v>44889.418495370403</v>
      </c>
      <c r="AE3193" s="67">
        <f>VLOOKUP(V3193,'Branch Wise Work Timelines'!C:G,3,FALSE)+AA3193</f>
        <v>44888.416666666664</v>
      </c>
      <c r="AF3193" s="67">
        <f>IF(V3193="Bangalore",VLOOKUP(V3193,'Branch Wise Work Timelines'!C:G,4,FALSE)+AA3193+1,IF(V3193="Mumbai",VLOOKUP(V3193,'Branch Wise Work Timelines'!C:G,4,FALSE)+AA3193+1,VLOOKUP(V3193,'Branch Wise Work Timelines'!C:G,4,FALSE)+AA3193))</f>
        <v>44889.104166666664</v>
      </c>
      <c r="AG3193" s="67">
        <f>WORKDAY.INTL(AA3193,1,11)+VLOOKUP(V3193,'Branch Wise Work Timelines'!C:G,3,FALSE)</f>
        <v>44889.416666666664</v>
      </c>
      <c r="AH3193" s="69" t="str">
        <f t="shared" ca="1" si="597"/>
        <v>Out of TAT</v>
      </c>
      <c r="AI3193" s="69">
        <f t="shared" ca="1" si="598"/>
        <v>20524</v>
      </c>
      <c r="AJ3193" s="69" t="str">
        <f ca="1">IF(AI3193&lt;0,"0-12",IFERROR(VLOOKUP(AI3193,Breakup[],2,FALSE),"&gt;24"))</f>
        <v>&gt;24</v>
      </c>
      <c r="AK3193" s="69" t="str">
        <f>VLOOKUP(V3193,Master!B:D,3,FALSE)</f>
        <v>South</v>
      </c>
      <c r="AL3193" s="69" t="str">
        <f t="shared" si="599"/>
        <v>Bangalore-CLS</v>
      </c>
    </row>
    <row r="3194" spans="1:38">
      <c r="A3194" s="13" t="s">
        <v>6713</v>
      </c>
      <c r="B3194" s="54">
        <v>44701.738270567097</v>
      </c>
      <c r="C3194" s="13" t="s">
        <v>418</v>
      </c>
      <c r="D3194" s="13">
        <v>1898</v>
      </c>
      <c r="E3194" s="13" t="s">
        <v>6714</v>
      </c>
      <c r="F3194" s="13" t="s">
        <v>15</v>
      </c>
      <c r="G3194" s="14">
        <v>1653048896111</v>
      </c>
      <c r="H3194" s="55">
        <v>9.7511574074074098E-2</v>
      </c>
      <c r="I3194" s="33">
        <v>44883.097511574102</v>
      </c>
      <c r="J3194" s="58">
        <v>44883</v>
      </c>
      <c r="K3194" s="13" t="s">
        <v>213</v>
      </c>
      <c r="L3194" s="13" t="s">
        <v>30</v>
      </c>
      <c r="M3194" s="13" t="s">
        <v>75</v>
      </c>
      <c r="N3194" s="13" t="s">
        <v>206</v>
      </c>
      <c r="O3194" s="33" t="s">
        <v>38</v>
      </c>
      <c r="P3194" s="58" t="s">
        <v>38</v>
      </c>
      <c r="Q3194" s="33" t="s">
        <v>207</v>
      </c>
      <c r="R3194" s="14" t="s">
        <v>38</v>
      </c>
      <c r="S3194" s="13" t="s">
        <v>216</v>
      </c>
      <c r="T3194" s="13" t="s">
        <v>217</v>
      </c>
      <c r="U3194" s="33">
        <f t="shared" ca="1" si="588"/>
        <v>45744.56914039352</v>
      </c>
      <c r="V3194" s="13" t="str">
        <f t="shared" si="589"/>
        <v>Bangalore</v>
      </c>
      <c r="W3194" s="13" t="str">
        <f t="shared" si="590"/>
        <v>CLS</v>
      </c>
      <c r="X3194" s="13">
        <f t="shared" si="591"/>
        <v>2</v>
      </c>
      <c r="Y3194" s="13" t="str">
        <f>IFERROR(VLOOKUP(C3194,ReceivingTeam[],2,FALSE),"HelpDesk")</f>
        <v>HelpDesk</v>
      </c>
      <c r="Z3194" s="67">
        <f t="shared" si="592"/>
        <v>44883.916666666664</v>
      </c>
      <c r="AA3194" s="68">
        <f t="shared" si="593"/>
        <v>44883</v>
      </c>
      <c r="AB3194" s="69" t="b">
        <f t="shared" si="594"/>
        <v>1</v>
      </c>
      <c r="AC3194" s="70">
        <f t="shared" si="595"/>
        <v>0.5</v>
      </c>
      <c r="AD3194" s="67">
        <f t="shared" si="596"/>
        <v>44883.916666666664</v>
      </c>
      <c r="AE3194" s="67">
        <f>VLOOKUP(V3194,'Branch Wise Work Timelines'!C:G,3,FALSE)+AA3194</f>
        <v>44883.416666666664</v>
      </c>
      <c r="AF3194" s="67">
        <f>IF(V3194="Bangalore",VLOOKUP(V3194,'Branch Wise Work Timelines'!C:G,4,FALSE)+AA3194+1,IF(V3194="Mumbai",VLOOKUP(V3194,'Branch Wise Work Timelines'!C:G,4,FALSE)+AA3194+1,VLOOKUP(V3194,'Branch Wise Work Timelines'!C:G,4,FALSE)+AA3194))</f>
        <v>44884.104166666664</v>
      </c>
      <c r="AG3194" s="67">
        <f>WORKDAY.INTL(AA3194,1,11)+VLOOKUP(V3194,'Branch Wise Work Timelines'!C:G,3,FALSE)</f>
        <v>44884.416666666664</v>
      </c>
      <c r="AH3194" s="69" t="str">
        <f t="shared" ca="1" si="597"/>
        <v>Out of TAT</v>
      </c>
      <c r="AI3194" s="69">
        <f t="shared" ca="1" si="598"/>
        <v>20656</v>
      </c>
      <c r="AJ3194" s="69" t="str">
        <f ca="1">IF(AI3194&lt;0,"0-12",IFERROR(VLOOKUP(AI3194,Breakup[],2,FALSE),"&gt;24"))</f>
        <v>&gt;24</v>
      </c>
      <c r="AK3194" s="69" t="str">
        <f>VLOOKUP(V3194,Master!B:D,3,FALSE)</f>
        <v>South</v>
      </c>
      <c r="AL3194" s="69" t="str">
        <f t="shared" si="599"/>
        <v>Bangalore-CLS</v>
      </c>
    </row>
    <row r="3195" spans="1:38">
      <c r="A3195" s="13" t="s">
        <v>6715</v>
      </c>
      <c r="B3195" s="54">
        <v>44701.686437418997</v>
      </c>
      <c r="C3195" s="13" t="s">
        <v>227</v>
      </c>
      <c r="D3195" s="13">
        <v>1840</v>
      </c>
      <c r="E3195" s="13" t="s">
        <v>6716</v>
      </c>
      <c r="F3195" s="13" t="s">
        <v>15</v>
      </c>
      <c r="G3195" s="14">
        <v>1653047338901</v>
      </c>
      <c r="H3195" s="55">
        <v>0.430381944444444</v>
      </c>
      <c r="I3195" s="33">
        <v>44882.430381944403</v>
      </c>
      <c r="J3195" s="58">
        <v>44882</v>
      </c>
      <c r="K3195" s="13" t="s">
        <v>213</v>
      </c>
      <c r="L3195" s="13" t="s">
        <v>30</v>
      </c>
      <c r="M3195" s="13" t="s">
        <v>75</v>
      </c>
      <c r="N3195" s="13" t="s">
        <v>206</v>
      </c>
      <c r="O3195" s="33" t="s">
        <v>38</v>
      </c>
      <c r="P3195" s="58" t="s">
        <v>38</v>
      </c>
      <c r="Q3195" s="33" t="s">
        <v>207</v>
      </c>
      <c r="R3195" s="14" t="s">
        <v>38</v>
      </c>
      <c r="S3195" s="13" t="s">
        <v>208</v>
      </c>
      <c r="T3195" s="13" t="s">
        <v>209</v>
      </c>
      <c r="U3195" s="33">
        <f t="shared" ca="1" si="588"/>
        <v>45744.56914039352</v>
      </c>
      <c r="V3195" s="13" t="str">
        <f t="shared" si="589"/>
        <v>Bangalore</v>
      </c>
      <c r="W3195" s="13" t="str">
        <f t="shared" si="590"/>
        <v>CLS</v>
      </c>
      <c r="X3195" s="13">
        <f t="shared" si="591"/>
        <v>10</v>
      </c>
      <c r="Y3195" s="13" t="str">
        <f>IFERROR(VLOOKUP(C3195,ReceivingTeam[],2,FALSE),"HelpDesk")</f>
        <v>HelpDesk</v>
      </c>
      <c r="Z3195" s="67">
        <f t="shared" si="592"/>
        <v>44882.930381944403</v>
      </c>
      <c r="AA3195" s="68">
        <f t="shared" si="593"/>
        <v>44882</v>
      </c>
      <c r="AB3195" s="69" t="b">
        <f t="shared" si="594"/>
        <v>1</v>
      </c>
      <c r="AC3195" s="70">
        <f t="shared" si="595"/>
        <v>0.5</v>
      </c>
      <c r="AD3195" s="67">
        <f t="shared" si="596"/>
        <v>44882.930381944403</v>
      </c>
      <c r="AE3195" s="67">
        <f>VLOOKUP(V3195,'Branch Wise Work Timelines'!C:G,3,FALSE)+AA3195</f>
        <v>44882.416666666664</v>
      </c>
      <c r="AF3195" s="67">
        <f>IF(V3195="Bangalore",VLOOKUP(V3195,'Branch Wise Work Timelines'!C:G,4,FALSE)+AA3195+1,IF(V3195="Mumbai",VLOOKUP(V3195,'Branch Wise Work Timelines'!C:G,4,FALSE)+AA3195+1,VLOOKUP(V3195,'Branch Wise Work Timelines'!C:G,4,FALSE)+AA3195))</f>
        <v>44883.104166666664</v>
      </c>
      <c r="AG3195" s="67">
        <f>WORKDAY.INTL(AA3195,1,11)+VLOOKUP(V3195,'Branch Wise Work Timelines'!C:G,3,FALSE)</f>
        <v>44883.416666666664</v>
      </c>
      <c r="AH3195" s="69" t="str">
        <f t="shared" ca="1" si="597"/>
        <v>Out of TAT</v>
      </c>
      <c r="AI3195" s="69">
        <f t="shared" ca="1" si="598"/>
        <v>20680</v>
      </c>
      <c r="AJ3195" s="69" t="str">
        <f ca="1">IF(AI3195&lt;0,"0-12",IFERROR(VLOOKUP(AI3195,Breakup[],2,FALSE),"&gt;24"))</f>
        <v>&gt;24</v>
      </c>
      <c r="AK3195" s="69" t="str">
        <f>VLOOKUP(V3195,Master!B:D,3,FALSE)</f>
        <v>South</v>
      </c>
      <c r="AL3195" s="69" t="str">
        <f t="shared" si="599"/>
        <v>Bangalore-CLS</v>
      </c>
    </row>
    <row r="3196" spans="1:38">
      <c r="A3196" s="13" t="s">
        <v>6717</v>
      </c>
      <c r="B3196" s="54">
        <v>44701.742723113399</v>
      </c>
      <c r="C3196" s="13" t="s">
        <v>435</v>
      </c>
      <c r="D3196" s="13">
        <v>1889</v>
      </c>
      <c r="E3196" s="13" t="s">
        <v>6718</v>
      </c>
      <c r="F3196" s="13" t="s">
        <v>33</v>
      </c>
      <c r="G3196" s="14">
        <v>1653051957578</v>
      </c>
      <c r="H3196" s="55">
        <v>0.69439814814814804</v>
      </c>
      <c r="I3196" s="33">
        <v>44883.694398148102</v>
      </c>
      <c r="J3196" s="58">
        <v>44883</v>
      </c>
      <c r="K3196" s="13" t="s">
        <v>437</v>
      </c>
      <c r="L3196" s="13" t="s">
        <v>12</v>
      </c>
      <c r="M3196" s="13" t="s">
        <v>435</v>
      </c>
      <c r="N3196" s="13" t="s">
        <v>206</v>
      </c>
      <c r="O3196" s="33" t="s">
        <v>38</v>
      </c>
      <c r="P3196" s="58" t="s">
        <v>38</v>
      </c>
      <c r="Q3196" s="33" t="s">
        <v>207</v>
      </c>
      <c r="R3196" s="14" t="s">
        <v>38</v>
      </c>
      <c r="S3196" s="13" t="s">
        <v>208</v>
      </c>
      <c r="T3196" s="13" t="s">
        <v>209</v>
      </c>
      <c r="U3196" s="33">
        <f t="shared" ca="1" si="588"/>
        <v>45744.56914039352</v>
      </c>
      <c r="V3196" s="13" t="str">
        <f t="shared" si="589"/>
        <v>Ahmedabad</v>
      </c>
      <c r="W3196" s="13" t="str">
        <f t="shared" si="590"/>
        <v>RI</v>
      </c>
      <c r="X3196" s="13">
        <f t="shared" si="591"/>
        <v>16</v>
      </c>
      <c r="Y3196" s="13" t="str">
        <f>IFERROR(VLOOKUP(C3196,ReceivingTeam[],2,FALSE),"HelpDesk")</f>
        <v>HelpDesk</v>
      </c>
      <c r="Z3196" s="67">
        <f t="shared" si="592"/>
        <v>44884.84023148143</v>
      </c>
      <c r="AA3196" s="68">
        <f t="shared" si="593"/>
        <v>44883</v>
      </c>
      <c r="AB3196" s="69" t="b">
        <f t="shared" si="594"/>
        <v>1</v>
      </c>
      <c r="AC3196" s="70">
        <f t="shared" si="595"/>
        <v>0.5</v>
      </c>
      <c r="AD3196" s="67">
        <f t="shared" si="596"/>
        <v>44884.84023148143</v>
      </c>
      <c r="AE3196" s="67">
        <f>VLOOKUP(V3196,'Branch Wise Work Timelines'!C:G,3,FALSE)+AA3196</f>
        <v>44883.416666666664</v>
      </c>
      <c r="AF3196" s="67">
        <f>IF(V3196="Bangalore",VLOOKUP(V3196,'Branch Wise Work Timelines'!C:G,4,FALSE)+AA3196+1,IF(V3196="Mumbai",VLOOKUP(V3196,'Branch Wise Work Timelines'!C:G,4,FALSE)+AA3196+1,VLOOKUP(V3196,'Branch Wise Work Timelines'!C:G,4,FALSE)+AA3196))</f>
        <v>44883.770833333336</v>
      </c>
      <c r="AG3196" s="67">
        <f>WORKDAY.INTL(AA3196,1,11)+VLOOKUP(V3196,'Branch Wise Work Timelines'!C:G,3,FALSE)</f>
        <v>44884.416666666664</v>
      </c>
      <c r="AH3196" s="69" t="str">
        <f t="shared" ca="1" si="597"/>
        <v>Out of TAT</v>
      </c>
      <c r="AI3196" s="69">
        <f t="shared" ca="1" si="598"/>
        <v>20634</v>
      </c>
      <c r="AJ3196" s="69" t="str">
        <f ca="1">IF(AI3196&lt;0,"0-12",IFERROR(VLOOKUP(AI3196,Breakup[],2,FALSE),"&gt;24"))</f>
        <v>&gt;24</v>
      </c>
      <c r="AK3196" s="69" t="str">
        <f>VLOOKUP(V3196,Master!B:D,3,FALSE)</f>
        <v>North</v>
      </c>
      <c r="AL3196" s="69" t="str">
        <f t="shared" si="599"/>
        <v>Ahmedabad</v>
      </c>
    </row>
    <row r="3197" spans="1:38">
      <c r="A3197" s="13" t="s">
        <v>6719</v>
      </c>
      <c r="B3197" s="54">
        <v>44701.743270601903</v>
      </c>
      <c r="C3197" s="13" t="s">
        <v>435</v>
      </c>
      <c r="D3197" s="13">
        <v>154</v>
      </c>
      <c r="E3197" s="13" t="s">
        <v>6720</v>
      </c>
      <c r="F3197" s="13" t="s">
        <v>33</v>
      </c>
      <c r="G3197" s="14">
        <v>1653051957578</v>
      </c>
      <c r="H3197" s="55">
        <v>0.96609953703703699</v>
      </c>
      <c r="I3197" s="33">
        <v>44889.966099537</v>
      </c>
      <c r="J3197" s="58">
        <v>44889</v>
      </c>
      <c r="K3197" s="13" t="s">
        <v>437</v>
      </c>
      <c r="L3197" s="13" t="s">
        <v>12</v>
      </c>
      <c r="M3197" s="13" t="s">
        <v>435</v>
      </c>
      <c r="N3197" s="13" t="s">
        <v>206</v>
      </c>
      <c r="O3197" s="33" t="s">
        <v>38</v>
      </c>
      <c r="P3197" s="58" t="s">
        <v>38</v>
      </c>
      <c r="Q3197" s="33" t="s">
        <v>207</v>
      </c>
      <c r="R3197" s="14" t="s">
        <v>38</v>
      </c>
      <c r="S3197" s="13" t="s">
        <v>208</v>
      </c>
      <c r="T3197" s="13" t="s">
        <v>209</v>
      </c>
      <c r="U3197" s="33">
        <f t="shared" ca="1" si="588"/>
        <v>45744.56914039352</v>
      </c>
      <c r="V3197" s="13" t="str">
        <f t="shared" si="589"/>
        <v>Ahmedabad</v>
      </c>
      <c r="W3197" s="13" t="str">
        <f t="shared" si="590"/>
        <v>RI</v>
      </c>
      <c r="X3197" s="13">
        <f t="shared" si="591"/>
        <v>23</v>
      </c>
      <c r="Y3197" s="13" t="str">
        <f>IFERROR(VLOOKUP(C3197,ReceivingTeam[],2,FALSE),"HelpDesk")</f>
        <v>HelpDesk</v>
      </c>
      <c r="Z3197" s="67">
        <f t="shared" si="592"/>
        <v>44891.111932870328</v>
      </c>
      <c r="AA3197" s="68">
        <f t="shared" si="593"/>
        <v>44889</v>
      </c>
      <c r="AB3197" s="69" t="b">
        <f t="shared" si="594"/>
        <v>1</v>
      </c>
      <c r="AC3197" s="70">
        <f t="shared" si="595"/>
        <v>0.5</v>
      </c>
      <c r="AD3197" s="67">
        <f t="shared" si="596"/>
        <v>44891.111932870328</v>
      </c>
      <c r="AE3197" s="67">
        <f>VLOOKUP(V3197,'Branch Wise Work Timelines'!C:G,3,FALSE)+AA3197</f>
        <v>44889.416666666664</v>
      </c>
      <c r="AF3197" s="67">
        <f>IF(V3197="Bangalore",VLOOKUP(V3197,'Branch Wise Work Timelines'!C:G,4,FALSE)+AA3197+1,IF(V3197="Mumbai",VLOOKUP(V3197,'Branch Wise Work Timelines'!C:G,4,FALSE)+AA3197+1,VLOOKUP(V3197,'Branch Wise Work Timelines'!C:G,4,FALSE)+AA3197))</f>
        <v>44889.770833333336</v>
      </c>
      <c r="AG3197" s="67">
        <f>WORKDAY.INTL(AA3197,1,11)+VLOOKUP(V3197,'Branch Wise Work Timelines'!C:G,3,FALSE)</f>
        <v>44890.416666666664</v>
      </c>
      <c r="AH3197" s="69" t="str">
        <f t="shared" ca="1" si="597"/>
        <v>Out of TAT</v>
      </c>
      <c r="AI3197" s="69">
        <f t="shared" ca="1" si="598"/>
        <v>20483</v>
      </c>
      <c r="AJ3197" s="69" t="str">
        <f ca="1">IF(AI3197&lt;0,"0-12",IFERROR(VLOOKUP(AI3197,Breakup[],2,FALSE),"&gt;24"))</f>
        <v>&gt;24</v>
      </c>
      <c r="AK3197" s="69" t="str">
        <f>VLOOKUP(V3197,Master!B:D,3,FALSE)</f>
        <v>North</v>
      </c>
      <c r="AL3197" s="69" t="str">
        <f t="shared" si="599"/>
        <v>Ahmedabad</v>
      </c>
    </row>
    <row r="3198" spans="1:38">
      <c r="A3198" s="13" t="s">
        <v>6721</v>
      </c>
      <c r="B3198" s="54">
        <v>44701.770547569402</v>
      </c>
      <c r="C3198" s="13" t="s">
        <v>122</v>
      </c>
      <c r="D3198" s="13">
        <v>1600</v>
      </c>
      <c r="E3198" s="13" t="s">
        <v>6722</v>
      </c>
      <c r="F3198" s="13" t="s">
        <v>33</v>
      </c>
      <c r="G3198" s="14">
        <v>1653052695813</v>
      </c>
      <c r="H3198" s="55">
        <v>0.47789351851851902</v>
      </c>
      <c r="I3198" s="33">
        <v>44888.477893518502</v>
      </c>
      <c r="J3198" s="58">
        <v>44888</v>
      </c>
      <c r="K3198" s="13" t="s">
        <v>263</v>
      </c>
      <c r="L3198" s="13" t="s">
        <v>69</v>
      </c>
      <c r="M3198" s="13" t="s">
        <v>101</v>
      </c>
      <c r="N3198" s="13" t="s">
        <v>206</v>
      </c>
      <c r="O3198" s="33" t="s">
        <v>38</v>
      </c>
      <c r="P3198" s="58" t="s">
        <v>38</v>
      </c>
      <c r="Q3198" s="33" t="s">
        <v>207</v>
      </c>
      <c r="R3198" s="14" t="s">
        <v>38</v>
      </c>
      <c r="S3198" s="13" t="s">
        <v>208</v>
      </c>
      <c r="T3198" s="13" t="s">
        <v>209</v>
      </c>
      <c r="U3198" s="33">
        <f t="shared" ca="1" si="588"/>
        <v>45744.56914039352</v>
      </c>
      <c r="V3198" s="13" t="str">
        <f t="shared" si="589"/>
        <v>Mumbai</v>
      </c>
      <c r="W3198" s="13" t="str">
        <f t="shared" si="590"/>
        <v>RI</v>
      </c>
      <c r="X3198" s="13">
        <f t="shared" si="591"/>
        <v>11</v>
      </c>
      <c r="Y3198" s="13" t="str">
        <f>IFERROR(VLOOKUP(C3198,ReceivingTeam[],2,FALSE),"HelpDesk")</f>
        <v>Branch office</v>
      </c>
      <c r="Z3198" s="67">
        <f t="shared" si="592"/>
        <v>44888.977893518502</v>
      </c>
      <c r="AA3198" s="68">
        <f t="shared" si="593"/>
        <v>44888</v>
      </c>
      <c r="AB3198" s="69" t="b">
        <f t="shared" si="594"/>
        <v>1</v>
      </c>
      <c r="AC3198" s="70">
        <f t="shared" si="595"/>
        <v>0.5</v>
      </c>
      <c r="AD3198" s="67">
        <f t="shared" si="596"/>
        <v>44888.977893518502</v>
      </c>
      <c r="AE3198" s="67">
        <f>VLOOKUP(V3198,'Branch Wise Work Timelines'!C:G,3,FALSE)+AA3198</f>
        <v>44888.416666666664</v>
      </c>
      <c r="AF3198" s="67">
        <f>IF(V3198="Bangalore",VLOOKUP(V3198,'Branch Wise Work Timelines'!C:G,4,FALSE)+AA3198+1,IF(V3198="Mumbai",VLOOKUP(V3198,'Branch Wise Work Timelines'!C:G,4,FALSE)+AA3198+1,VLOOKUP(V3198,'Branch Wise Work Timelines'!C:G,4,FALSE)+AA3198))</f>
        <v>44889.25</v>
      </c>
      <c r="AG3198" s="67">
        <f>WORKDAY.INTL(AA3198,1,11)+VLOOKUP(V3198,'Branch Wise Work Timelines'!C:G,3,FALSE)</f>
        <v>44889.416666666664</v>
      </c>
      <c r="AH3198" s="69" t="str">
        <f t="shared" ca="1" si="597"/>
        <v>Out of TAT</v>
      </c>
      <c r="AI3198" s="69">
        <f t="shared" ca="1" si="598"/>
        <v>20535</v>
      </c>
      <c r="AJ3198" s="69" t="str">
        <f ca="1">IF(AI3198&lt;0,"0-12",IFERROR(VLOOKUP(AI3198,Breakup[],2,FALSE),"&gt;24"))</f>
        <v>&gt;24</v>
      </c>
      <c r="AK3198" s="69" t="str">
        <f>VLOOKUP(V3198,Master!B:D,3,FALSE)</f>
        <v>East</v>
      </c>
      <c r="AL3198" s="69" t="str">
        <f t="shared" si="599"/>
        <v>Mumbai</v>
      </c>
    </row>
    <row r="3199" spans="1:38">
      <c r="A3199" s="13" t="s">
        <v>6723</v>
      </c>
      <c r="B3199" s="54">
        <v>44701.697431909699</v>
      </c>
      <c r="C3199" s="13" t="s">
        <v>227</v>
      </c>
      <c r="D3199" s="13">
        <v>1184</v>
      </c>
      <c r="E3199" s="13" t="s">
        <v>6724</v>
      </c>
      <c r="F3199" s="13" t="s">
        <v>15</v>
      </c>
      <c r="G3199" s="14">
        <v>1653047338901</v>
      </c>
      <c r="H3199" s="55">
        <v>0.98034722222222204</v>
      </c>
      <c r="I3199" s="33">
        <v>44885.980347222197</v>
      </c>
      <c r="J3199" s="58">
        <v>44885</v>
      </c>
      <c r="K3199" s="13" t="s">
        <v>213</v>
      </c>
      <c r="L3199" s="13" t="s">
        <v>30</v>
      </c>
      <c r="M3199" s="13" t="s">
        <v>75</v>
      </c>
      <c r="N3199" s="13" t="s">
        <v>206</v>
      </c>
      <c r="O3199" s="33" t="s">
        <v>38</v>
      </c>
      <c r="P3199" s="58" t="s">
        <v>38</v>
      </c>
      <c r="Q3199" s="33" t="s">
        <v>207</v>
      </c>
      <c r="R3199" s="14" t="s">
        <v>38</v>
      </c>
      <c r="S3199" s="13" t="s">
        <v>208</v>
      </c>
      <c r="T3199" s="13" t="s">
        <v>209</v>
      </c>
      <c r="U3199" s="33">
        <f t="shared" ca="1" si="588"/>
        <v>45744.56914039352</v>
      </c>
      <c r="V3199" s="13" t="str">
        <f t="shared" si="589"/>
        <v>Bangalore</v>
      </c>
      <c r="W3199" s="13" t="str">
        <f t="shared" si="590"/>
        <v>CLS</v>
      </c>
      <c r="X3199" s="13">
        <f t="shared" si="591"/>
        <v>23</v>
      </c>
      <c r="Y3199" s="13" t="str">
        <f>IFERROR(VLOOKUP(C3199,ReceivingTeam[],2,FALSE),"HelpDesk")</f>
        <v>HelpDesk</v>
      </c>
      <c r="Z3199" s="67">
        <f t="shared" si="592"/>
        <v>44885.916666666664</v>
      </c>
      <c r="AA3199" s="68">
        <f t="shared" si="593"/>
        <v>44885</v>
      </c>
      <c r="AB3199" s="69" t="b">
        <f t="shared" si="594"/>
        <v>0</v>
      </c>
      <c r="AC3199" s="70">
        <f t="shared" si="595"/>
        <v>0.5</v>
      </c>
      <c r="AD3199" s="67">
        <f t="shared" si="596"/>
        <v>44885.916666666664</v>
      </c>
      <c r="AE3199" s="67">
        <f>VLOOKUP(V3199,'Branch Wise Work Timelines'!C:G,3,FALSE)+AA3199</f>
        <v>44885.416666666664</v>
      </c>
      <c r="AF3199" s="67">
        <f>IF(V3199="Bangalore",VLOOKUP(V3199,'Branch Wise Work Timelines'!C:G,4,FALSE)+AA3199+1,IF(V3199="Mumbai",VLOOKUP(V3199,'Branch Wise Work Timelines'!C:G,4,FALSE)+AA3199+1,VLOOKUP(V3199,'Branch Wise Work Timelines'!C:G,4,FALSE)+AA3199))</f>
        <v>44886.104166666664</v>
      </c>
      <c r="AG3199" s="67">
        <f>WORKDAY.INTL(AA3199,1,11)+VLOOKUP(V3199,'Branch Wise Work Timelines'!C:G,3,FALSE)</f>
        <v>44886.416666666664</v>
      </c>
      <c r="AH3199" s="69" t="str">
        <f t="shared" ca="1" si="597"/>
        <v>Out of TAT</v>
      </c>
      <c r="AI3199" s="69">
        <f t="shared" ca="1" si="598"/>
        <v>20608</v>
      </c>
      <c r="AJ3199" s="69" t="str">
        <f ca="1">IF(AI3199&lt;0,"0-12",IFERROR(VLOOKUP(AI3199,Breakup[],2,FALSE),"&gt;24"))</f>
        <v>&gt;24</v>
      </c>
      <c r="AK3199" s="69" t="str">
        <f>VLOOKUP(V3199,Master!B:D,3,FALSE)</f>
        <v>South</v>
      </c>
      <c r="AL3199" s="69" t="str">
        <f t="shared" si="599"/>
        <v>Bangalore-CLS</v>
      </c>
    </row>
    <row r="3200" spans="1:38">
      <c r="A3200" s="13" t="s">
        <v>6725</v>
      </c>
      <c r="B3200" s="54">
        <v>44701.671691701398</v>
      </c>
      <c r="C3200" s="13" t="s">
        <v>377</v>
      </c>
      <c r="D3200" s="13">
        <v>1759</v>
      </c>
      <c r="E3200" s="13" t="s">
        <v>6726</v>
      </c>
      <c r="F3200" s="13" t="s">
        <v>15</v>
      </c>
      <c r="G3200" s="14">
        <v>1653048896111</v>
      </c>
      <c r="H3200" s="55">
        <v>0.77915509259259297</v>
      </c>
      <c r="I3200" s="33">
        <v>44884.779155092598</v>
      </c>
      <c r="J3200" s="58">
        <v>44884</v>
      </c>
      <c r="K3200" s="13" t="s">
        <v>213</v>
      </c>
      <c r="L3200" s="13" t="s">
        <v>30</v>
      </c>
      <c r="M3200" s="13" t="s">
        <v>75</v>
      </c>
      <c r="N3200" s="13" t="s">
        <v>206</v>
      </c>
      <c r="O3200" s="33" t="s">
        <v>38</v>
      </c>
      <c r="P3200" s="58" t="s">
        <v>38</v>
      </c>
      <c r="Q3200" s="33" t="s">
        <v>207</v>
      </c>
      <c r="R3200" s="14" t="s">
        <v>38</v>
      </c>
      <c r="S3200" s="13" t="s">
        <v>216</v>
      </c>
      <c r="T3200" s="13" t="s">
        <v>217</v>
      </c>
      <c r="U3200" s="33">
        <f t="shared" ca="1" si="588"/>
        <v>45744.56914039352</v>
      </c>
      <c r="V3200" s="13" t="str">
        <f t="shared" si="589"/>
        <v>Bangalore</v>
      </c>
      <c r="W3200" s="13" t="str">
        <f t="shared" si="590"/>
        <v>CLS</v>
      </c>
      <c r="X3200" s="13">
        <f t="shared" si="591"/>
        <v>18</v>
      </c>
      <c r="Y3200" s="13" t="str">
        <f>IFERROR(VLOOKUP(C3200,ReceivingTeam[],2,FALSE),"HelpDesk")</f>
        <v>HelpDesk</v>
      </c>
      <c r="Z3200" s="67">
        <f t="shared" si="592"/>
        <v>44886.591655092598</v>
      </c>
      <c r="AA3200" s="68">
        <f t="shared" si="593"/>
        <v>44884</v>
      </c>
      <c r="AB3200" s="69" t="b">
        <f t="shared" si="594"/>
        <v>1</v>
      </c>
      <c r="AC3200" s="70">
        <f t="shared" si="595"/>
        <v>0.5</v>
      </c>
      <c r="AD3200" s="67">
        <f t="shared" si="596"/>
        <v>44886.591655092598</v>
      </c>
      <c r="AE3200" s="67">
        <f>VLOOKUP(V3200,'Branch Wise Work Timelines'!C:G,3,FALSE)+AA3200</f>
        <v>44884.416666666664</v>
      </c>
      <c r="AF3200" s="67">
        <f>IF(V3200="Bangalore",VLOOKUP(V3200,'Branch Wise Work Timelines'!C:G,4,FALSE)+AA3200+1,IF(V3200="Mumbai",VLOOKUP(V3200,'Branch Wise Work Timelines'!C:G,4,FALSE)+AA3200+1,VLOOKUP(V3200,'Branch Wise Work Timelines'!C:G,4,FALSE)+AA3200))</f>
        <v>44885.104166666664</v>
      </c>
      <c r="AG3200" s="67">
        <f>WORKDAY.INTL(AA3200,1,11)+VLOOKUP(V3200,'Branch Wise Work Timelines'!C:G,3,FALSE)</f>
        <v>44886.416666666664</v>
      </c>
      <c r="AH3200" s="69" t="str">
        <f t="shared" ca="1" si="597"/>
        <v>Out of TAT</v>
      </c>
      <c r="AI3200" s="69">
        <f t="shared" ca="1" si="598"/>
        <v>20592</v>
      </c>
      <c r="AJ3200" s="69" t="str">
        <f ca="1">IF(AI3200&lt;0,"0-12",IFERROR(VLOOKUP(AI3200,Breakup[],2,FALSE),"&gt;24"))</f>
        <v>&gt;24</v>
      </c>
      <c r="AK3200" s="69" t="str">
        <f>VLOOKUP(V3200,Master!B:D,3,FALSE)</f>
        <v>South</v>
      </c>
      <c r="AL3200" s="69" t="str">
        <f t="shared" si="599"/>
        <v>Bangalore-CLS</v>
      </c>
    </row>
    <row r="3201" spans="1:38">
      <c r="A3201" s="13" t="s">
        <v>6727</v>
      </c>
      <c r="B3201" s="54">
        <v>44701.767213310202</v>
      </c>
      <c r="C3201" s="13" t="s">
        <v>435</v>
      </c>
      <c r="D3201" s="13">
        <v>110</v>
      </c>
      <c r="E3201" s="13" t="s">
        <v>6728</v>
      </c>
      <c r="F3201" s="13" t="s">
        <v>33</v>
      </c>
      <c r="G3201" s="14">
        <v>1653051957578</v>
      </c>
      <c r="H3201" s="55">
        <v>0.91278935185185195</v>
      </c>
      <c r="I3201" s="33">
        <v>44882.912789351903</v>
      </c>
      <c r="J3201" s="58">
        <v>44882</v>
      </c>
      <c r="K3201" s="13" t="s">
        <v>437</v>
      </c>
      <c r="L3201" s="13" t="s">
        <v>12</v>
      </c>
      <c r="M3201" s="13" t="s">
        <v>435</v>
      </c>
      <c r="N3201" s="13" t="s">
        <v>206</v>
      </c>
      <c r="O3201" s="33" t="s">
        <v>38</v>
      </c>
      <c r="P3201" s="58" t="s">
        <v>38</v>
      </c>
      <c r="Q3201" s="33" t="s">
        <v>207</v>
      </c>
      <c r="R3201" s="14" t="s">
        <v>38</v>
      </c>
      <c r="S3201" s="13" t="s">
        <v>208</v>
      </c>
      <c r="T3201" s="13" t="s">
        <v>209</v>
      </c>
      <c r="U3201" s="33">
        <f t="shared" ca="1" si="588"/>
        <v>45744.56914039352</v>
      </c>
      <c r="V3201" s="13" t="str">
        <f t="shared" si="589"/>
        <v>Ahmedabad</v>
      </c>
      <c r="W3201" s="13" t="str">
        <f t="shared" si="590"/>
        <v>RI</v>
      </c>
      <c r="X3201" s="13">
        <f t="shared" si="591"/>
        <v>21</v>
      </c>
      <c r="Y3201" s="13" t="str">
        <f>IFERROR(VLOOKUP(C3201,ReceivingTeam[],2,FALSE),"HelpDesk")</f>
        <v>HelpDesk</v>
      </c>
      <c r="Z3201" s="67">
        <f t="shared" si="592"/>
        <v>44884.058622685232</v>
      </c>
      <c r="AA3201" s="68">
        <f t="shared" si="593"/>
        <v>44882</v>
      </c>
      <c r="AB3201" s="69" t="b">
        <f t="shared" si="594"/>
        <v>1</v>
      </c>
      <c r="AC3201" s="70">
        <f t="shared" si="595"/>
        <v>0.5</v>
      </c>
      <c r="AD3201" s="67">
        <f t="shared" si="596"/>
        <v>44884.058622685232</v>
      </c>
      <c r="AE3201" s="67">
        <f>VLOOKUP(V3201,'Branch Wise Work Timelines'!C:G,3,FALSE)+AA3201</f>
        <v>44882.416666666664</v>
      </c>
      <c r="AF3201" s="67">
        <f>IF(V3201="Bangalore",VLOOKUP(V3201,'Branch Wise Work Timelines'!C:G,4,FALSE)+AA3201+1,IF(V3201="Mumbai",VLOOKUP(V3201,'Branch Wise Work Timelines'!C:G,4,FALSE)+AA3201+1,VLOOKUP(V3201,'Branch Wise Work Timelines'!C:G,4,FALSE)+AA3201))</f>
        <v>44882.770833333336</v>
      </c>
      <c r="AG3201" s="67">
        <f>WORKDAY.INTL(AA3201,1,11)+VLOOKUP(V3201,'Branch Wise Work Timelines'!C:G,3,FALSE)</f>
        <v>44883.416666666664</v>
      </c>
      <c r="AH3201" s="69" t="str">
        <f t="shared" ca="1" si="597"/>
        <v>Out of TAT</v>
      </c>
      <c r="AI3201" s="69">
        <f t="shared" ca="1" si="598"/>
        <v>20653</v>
      </c>
      <c r="AJ3201" s="69" t="str">
        <f ca="1">IF(AI3201&lt;0,"0-12",IFERROR(VLOOKUP(AI3201,Breakup[],2,FALSE),"&gt;24"))</f>
        <v>&gt;24</v>
      </c>
      <c r="AK3201" s="69" t="str">
        <f>VLOOKUP(V3201,Master!B:D,3,FALSE)</f>
        <v>North</v>
      </c>
      <c r="AL3201" s="69" t="str">
        <f t="shared" si="599"/>
        <v>Ahmedabad</v>
      </c>
    </row>
    <row r="3202" spans="1:38">
      <c r="A3202" s="13" t="s">
        <v>6729</v>
      </c>
      <c r="B3202" s="54">
        <v>44701.830093946803</v>
      </c>
      <c r="C3202" s="13" t="s">
        <v>6284</v>
      </c>
      <c r="D3202" s="13">
        <v>1552</v>
      </c>
      <c r="E3202" s="13" t="s">
        <v>6730</v>
      </c>
      <c r="F3202" s="13" t="s">
        <v>33</v>
      </c>
      <c r="G3202" s="14">
        <v>1653057891591</v>
      </c>
      <c r="H3202" s="55">
        <v>0.85449074074074105</v>
      </c>
      <c r="I3202" s="33">
        <v>44884.854490740698</v>
      </c>
      <c r="J3202" s="58">
        <v>44884</v>
      </c>
      <c r="K3202" s="13" t="s">
        <v>213</v>
      </c>
      <c r="L3202" s="13" t="s">
        <v>30</v>
      </c>
      <c r="M3202" s="13" t="s">
        <v>282</v>
      </c>
      <c r="N3202" s="13" t="s">
        <v>206</v>
      </c>
      <c r="O3202" s="33" t="s">
        <v>38</v>
      </c>
      <c r="P3202" s="58" t="s">
        <v>38</v>
      </c>
      <c r="Q3202" s="33" t="s">
        <v>207</v>
      </c>
      <c r="R3202" s="14" t="s">
        <v>38</v>
      </c>
      <c r="S3202" s="13" t="s">
        <v>216</v>
      </c>
      <c r="T3202" s="13" t="s">
        <v>278</v>
      </c>
      <c r="U3202" s="33">
        <f t="shared" ref="U3202:U3265" ca="1" si="600">NOW()</f>
        <v>45744.56914039352</v>
      </c>
      <c r="V3202" s="13" t="str">
        <f t="shared" ref="V3202:V3265" si="601">VLOOKUP(L3202,Location,2,0)</f>
        <v>Bangalore</v>
      </c>
      <c r="W3202" s="13" t="str">
        <f t="shared" ref="W3202:W3265" si="602">VLOOKUP(F3202,FCT,2,FALSE)</f>
        <v>RI</v>
      </c>
      <c r="X3202" s="13">
        <f t="shared" ref="X3202:X3265" si="603">HOUR(I3202)</f>
        <v>20</v>
      </c>
      <c r="Y3202" s="13" t="str">
        <f>IFERROR(VLOOKUP(C3202,ReceivingTeam[],2,FALSE),"HelpDesk")</f>
        <v>HelpDesk</v>
      </c>
      <c r="Z3202" s="67">
        <f t="shared" ref="Z3202:Z3265" si="604">IF(AB3202=FALSE,AE3202+AC3202,IF(I3202&gt;AE3202,IF(((I3202+AC3202)&gt;AF3202),(AC3202-(AF3202-I3202)+AG3202),I3202+AC3202),IF(((AE3202+AC3202)&gt;AF3202),(AC3202-(AF3202-AE3202)+AG3202),AE3202+AC3202)))</f>
        <v>44889.166990740698</v>
      </c>
      <c r="AA3202" s="68">
        <f t="shared" ref="AA3202:AA3265" si="605">INT(J3202)</f>
        <v>44884</v>
      </c>
      <c r="AB3202" s="69" t="b">
        <f t="shared" ref="AB3202:AB3265" si="606">WORKDAY.INTL(AA3202-1,1,11)=AA3202</f>
        <v>1</v>
      </c>
      <c r="AC3202" s="70">
        <f t="shared" ref="AC3202:AC3265" si="607">IF(T3202="High",12/24,72/24)</f>
        <v>3</v>
      </c>
      <c r="AD3202" s="67">
        <f t="shared" ref="AD3202:AD3265" si="608">IF(AB3202=FALSE,AE3202+AC3202,IF(I3202&gt;AE3202,IF(((I3202+AC3202)&gt;AF3202),(AC3202-(AF3202-I3202)+AG3202),I3202+AC3202),IF(((AE3202+AC3202)&gt;AF3202),(AC3202-(AF3202-AE3202)+AG3202),AE3202+AC3202)))</f>
        <v>44889.166990740698</v>
      </c>
      <c r="AE3202" s="67">
        <f>VLOOKUP(V3202,'Branch Wise Work Timelines'!C:G,3,FALSE)+AA3202</f>
        <v>44884.416666666664</v>
      </c>
      <c r="AF3202" s="67">
        <f>IF(V3202="Bangalore",VLOOKUP(V3202,'Branch Wise Work Timelines'!C:G,4,FALSE)+AA3202+1,IF(V3202="Mumbai",VLOOKUP(V3202,'Branch Wise Work Timelines'!C:G,4,FALSE)+AA3202+1,VLOOKUP(V3202,'Branch Wise Work Timelines'!C:G,4,FALSE)+AA3202))</f>
        <v>44885.104166666664</v>
      </c>
      <c r="AG3202" s="67">
        <f>WORKDAY.INTL(AA3202,1,11)+VLOOKUP(V3202,'Branch Wise Work Timelines'!C:G,3,FALSE)</f>
        <v>44886.416666666664</v>
      </c>
      <c r="AH3202" s="69" t="str">
        <f t="shared" ref="AH3202:AH3265" ca="1" si="609">IF(Q3202&lt;&gt;"Success",IF(U3202&gt;Z3202,"Out of TAT","In TAT"),IF(O3202&gt;AD3202,"Not Met","Met"))</f>
        <v>Out of TAT</v>
      </c>
      <c r="AI3202" s="69">
        <f t="shared" ref="AI3202:AI3265" ca="1" si="610">ROUNDUP((U3202-AD3202)*24,0)</f>
        <v>20530</v>
      </c>
      <c r="AJ3202" s="69" t="str">
        <f ca="1">IF(AI3202&lt;0,"0-12",IFERROR(VLOOKUP(AI3202,Breakup[],2,FALSE),"&gt;24"))</f>
        <v>&gt;24</v>
      </c>
      <c r="AK3202" s="69" t="str">
        <f>VLOOKUP(V3202,Master!B:D,3,FALSE)</f>
        <v>South</v>
      </c>
      <c r="AL3202" s="69" t="str">
        <f t="shared" ref="AL3202:AL3265" si="611">IF(V3202="Bangalore",IF(W3202="CLS",V3202&amp;"-"&amp;"CLS",V3202),(V3202))</f>
        <v>Bangalore</v>
      </c>
    </row>
    <row r="3203" spans="1:38">
      <c r="A3203" s="13" t="s">
        <v>6731</v>
      </c>
      <c r="B3203" s="54">
        <v>44701.717020254597</v>
      </c>
      <c r="C3203" s="13" t="s">
        <v>114</v>
      </c>
      <c r="D3203" s="13">
        <v>619</v>
      </c>
      <c r="E3203" s="13" t="s">
        <v>6732</v>
      </c>
      <c r="F3203" s="13" t="s">
        <v>33</v>
      </c>
      <c r="G3203" s="14">
        <v>1653047769407</v>
      </c>
      <c r="H3203" s="55">
        <v>0.50482638888888898</v>
      </c>
      <c r="I3203" s="33">
        <v>44884.504826388897</v>
      </c>
      <c r="J3203" s="58">
        <v>44884</v>
      </c>
      <c r="K3203" s="13" t="s">
        <v>263</v>
      </c>
      <c r="L3203" s="13" t="s">
        <v>69</v>
      </c>
      <c r="M3203" s="13" t="s">
        <v>101</v>
      </c>
      <c r="N3203" s="13" t="s">
        <v>206</v>
      </c>
      <c r="O3203" s="33" t="s">
        <v>38</v>
      </c>
      <c r="P3203" s="58" t="s">
        <v>38</v>
      </c>
      <c r="Q3203" s="33" t="s">
        <v>207</v>
      </c>
      <c r="R3203" s="14" t="s">
        <v>38</v>
      </c>
      <c r="S3203" s="13" t="s">
        <v>208</v>
      </c>
      <c r="T3203" s="13" t="s">
        <v>209</v>
      </c>
      <c r="U3203" s="33">
        <f t="shared" ca="1" si="600"/>
        <v>45744.56914039352</v>
      </c>
      <c r="V3203" s="13" t="str">
        <f t="shared" si="601"/>
        <v>Mumbai</v>
      </c>
      <c r="W3203" s="13" t="str">
        <f t="shared" si="602"/>
        <v>RI</v>
      </c>
      <c r="X3203" s="13">
        <f t="shared" si="603"/>
        <v>12</v>
      </c>
      <c r="Y3203" s="13" t="str">
        <f>IFERROR(VLOOKUP(C3203,ReceivingTeam[],2,FALSE),"HelpDesk")</f>
        <v>Branch office</v>
      </c>
      <c r="Z3203" s="67">
        <f t="shared" si="604"/>
        <v>44885.004826388897</v>
      </c>
      <c r="AA3203" s="68">
        <f t="shared" si="605"/>
        <v>44884</v>
      </c>
      <c r="AB3203" s="69" t="b">
        <f t="shared" si="606"/>
        <v>1</v>
      </c>
      <c r="AC3203" s="70">
        <f t="shared" si="607"/>
        <v>0.5</v>
      </c>
      <c r="AD3203" s="67">
        <f t="shared" si="608"/>
        <v>44885.004826388897</v>
      </c>
      <c r="AE3203" s="67">
        <f>VLOOKUP(V3203,'Branch Wise Work Timelines'!C:G,3,FALSE)+AA3203</f>
        <v>44884.416666666664</v>
      </c>
      <c r="AF3203" s="67">
        <f>IF(V3203="Bangalore",VLOOKUP(V3203,'Branch Wise Work Timelines'!C:G,4,FALSE)+AA3203+1,IF(V3203="Mumbai",VLOOKUP(V3203,'Branch Wise Work Timelines'!C:G,4,FALSE)+AA3203+1,VLOOKUP(V3203,'Branch Wise Work Timelines'!C:G,4,FALSE)+AA3203))</f>
        <v>44885.25</v>
      </c>
      <c r="AG3203" s="67">
        <f>WORKDAY.INTL(AA3203,1,11)+VLOOKUP(V3203,'Branch Wise Work Timelines'!C:G,3,FALSE)</f>
        <v>44886.416666666664</v>
      </c>
      <c r="AH3203" s="69" t="str">
        <f t="shared" ca="1" si="609"/>
        <v>Out of TAT</v>
      </c>
      <c r="AI3203" s="69">
        <f t="shared" ca="1" si="610"/>
        <v>20630</v>
      </c>
      <c r="AJ3203" s="69" t="str">
        <f ca="1">IF(AI3203&lt;0,"0-12",IFERROR(VLOOKUP(AI3203,Breakup[],2,FALSE),"&gt;24"))</f>
        <v>&gt;24</v>
      </c>
      <c r="AK3203" s="69" t="str">
        <f>VLOOKUP(V3203,Master!B:D,3,FALSE)</f>
        <v>East</v>
      </c>
      <c r="AL3203" s="69" t="str">
        <f t="shared" si="611"/>
        <v>Mumbai</v>
      </c>
    </row>
    <row r="3204" spans="1:38">
      <c r="A3204" s="13" t="s">
        <v>6733</v>
      </c>
      <c r="B3204" s="54">
        <v>44701.937293553201</v>
      </c>
      <c r="C3204" s="13" t="s">
        <v>6452</v>
      </c>
      <c r="D3204" s="13">
        <v>372</v>
      </c>
      <c r="E3204" s="13" t="s">
        <v>6734</v>
      </c>
      <c r="F3204" s="13" t="s">
        <v>33</v>
      </c>
      <c r="G3204" s="14">
        <v>1653067592196</v>
      </c>
      <c r="H3204" s="55">
        <v>0.51839120370370395</v>
      </c>
      <c r="I3204" s="33">
        <v>44888.518391203703</v>
      </c>
      <c r="J3204" s="58">
        <v>44888</v>
      </c>
      <c r="K3204" s="13" t="s">
        <v>213</v>
      </c>
      <c r="L3204" s="13" t="s">
        <v>30</v>
      </c>
      <c r="M3204" s="13" t="s">
        <v>147</v>
      </c>
      <c r="N3204" s="13" t="s">
        <v>206</v>
      </c>
      <c r="O3204" s="33" t="s">
        <v>38</v>
      </c>
      <c r="P3204" s="58" t="s">
        <v>38</v>
      </c>
      <c r="Q3204" s="33" t="s">
        <v>207</v>
      </c>
      <c r="R3204" s="14" t="s">
        <v>38</v>
      </c>
      <c r="S3204" s="13" t="s">
        <v>208</v>
      </c>
      <c r="T3204" s="13" t="s">
        <v>209</v>
      </c>
      <c r="U3204" s="33">
        <f t="shared" ca="1" si="600"/>
        <v>45744.56914039352</v>
      </c>
      <c r="V3204" s="13" t="str">
        <f t="shared" si="601"/>
        <v>Bangalore</v>
      </c>
      <c r="W3204" s="13" t="str">
        <f t="shared" si="602"/>
        <v>RI</v>
      </c>
      <c r="X3204" s="13">
        <f t="shared" si="603"/>
        <v>12</v>
      </c>
      <c r="Y3204" s="13" t="str">
        <f>IFERROR(VLOOKUP(C3204,ReceivingTeam[],2,FALSE),"HelpDesk")</f>
        <v>HelpDesk</v>
      </c>
      <c r="Z3204" s="67">
        <f t="shared" si="604"/>
        <v>44889.018391203703</v>
      </c>
      <c r="AA3204" s="68">
        <f t="shared" si="605"/>
        <v>44888</v>
      </c>
      <c r="AB3204" s="69" t="b">
        <f t="shared" si="606"/>
        <v>1</v>
      </c>
      <c r="AC3204" s="70">
        <f t="shared" si="607"/>
        <v>0.5</v>
      </c>
      <c r="AD3204" s="67">
        <f t="shared" si="608"/>
        <v>44889.018391203703</v>
      </c>
      <c r="AE3204" s="67">
        <f>VLOOKUP(V3204,'Branch Wise Work Timelines'!C:G,3,FALSE)+AA3204</f>
        <v>44888.416666666664</v>
      </c>
      <c r="AF3204" s="67">
        <f>IF(V3204="Bangalore",VLOOKUP(V3204,'Branch Wise Work Timelines'!C:G,4,FALSE)+AA3204+1,IF(V3204="Mumbai",VLOOKUP(V3204,'Branch Wise Work Timelines'!C:G,4,FALSE)+AA3204+1,VLOOKUP(V3204,'Branch Wise Work Timelines'!C:G,4,FALSE)+AA3204))</f>
        <v>44889.104166666664</v>
      </c>
      <c r="AG3204" s="67">
        <f>WORKDAY.INTL(AA3204,1,11)+VLOOKUP(V3204,'Branch Wise Work Timelines'!C:G,3,FALSE)</f>
        <v>44889.416666666664</v>
      </c>
      <c r="AH3204" s="69" t="str">
        <f t="shared" ca="1" si="609"/>
        <v>Out of TAT</v>
      </c>
      <c r="AI3204" s="69">
        <f t="shared" ca="1" si="610"/>
        <v>20534</v>
      </c>
      <c r="AJ3204" s="69" t="str">
        <f ca="1">IF(AI3204&lt;0,"0-12",IFERROR(VLOOKUP(AI3204,Breakup[],2,FALSE),"&gt;24"))</f>
        <v>&gt;24</v>
      </c>
      <c r="AK3204" s="69" t="str">
        <f>VLOOKUP(V3204,Master!B:D,3,FALSE)</f>
        <v>South</v>
      </c>
      <c r="AL3204" s="69" t="str">
        <f t="shared" si="611"/>
        <v>Bangalore</v>
      </c>
    </row>
    <row r="3205" spans="1:38">
      <c r="A3205" s="13" t="s">
        <v>6735</v>
      </c>
      <c r="B3205" s="54">
        <v>44701.9674753125</v>
      </c>
      <c r="C3205" s="13" t="s">
        <v>6284</v>
      </c>
      <c r="D3205" s="13">
        <v>1591</v>
      </c>
      <c r="E3205" s="13" t="s">
        <v>6736</v>
      </c>
      <c r="F3205" s="13" t="s">
        <v>33</v>
      </c>
      <c r="G3205" s="14">
        <v>1653069266688</v>
      </c>
      <c r="H3205" s="55">
        <v>0.60751157407407397</v>
      </c>
      <c r="I3205" s="33">
        <v>44890.607511574097</v>
      </c>
      <c r="J3205" s="58">
        <v>44890</v>
      </c>
      <c r="K3205" s="13" t="s">
        <v>213</v>
      </c>
      <c r="L3205" s="13" t="s">
        <v>30</v>
      </c>
      <c r="M3205" s="13" t="s">
        <v>147</v>
      </c>
      <c r="N3205" s="13" t="s">
        <v>206</v>
      </c>
      <c r="O3205" s="33" t="s">
        <v>38</v>
      </c>
      <c r="P3205" s="58" t="s">
        <v>38</v>
      </c>
      <c r="Q3205" s="33" t="s">
        <v>207</v>
      </c>
      <c r="R3205" s="14" t="s">
        <v>38</v>
      </c>
      <c r="S3205" s="13" t="s">
        <v>208</v>
      </c>
      <c r="T3205" s="13" t="s">
        <v>209</v>
      </c>
      <c r="U3205" s="33">
        <f t="shared" ca="1" si="600"/>
        <v>45744.56914039352</v>
      </c>
      <c r="V3205" s="13" t="str">
        <f t="shared" si="601"/>
        <v>Bangalore</v>
      </c>
      <c r="W3205" s="13" t="str">
        <f t="shared" si="602"/>
        <v>RI</v>
      </c>
      <c r="X3205" s="13">
        <f t="shared" si="603"/>
        <v>14</v>
      </c>
      <c r="Y3205" s="13" t="str">
        <f>IFERROR(VLOOKUP(C3205,ReceivingTeam[],2,FALSE),"HelpDesk")</f>
        <v>HelpDesk</v>
      </c>
      <c r="Z3205" s="67">
        <f t="shared" si="604"/>
        <v>44891.420011574097</v>
      </c>
      <c r="AA3205" s="68">
        <f t="shared" si="605"/>
        <v>44890</v>
      </c>
      <c r="AB3205" s="69" t="b">
        <f t="shared" si="606"/>
        <v>1</v>
      </c>
      <c r="AC3205" s="70">
        <f t="shared" si="607"/>
        <v>0.5</v>
      </c>
      <c r="AD3205" s="67">
        <f t="shared" si="608"/>
        <v>44891.420011574097</v>
      </c>
      <c r="AE3205" s="67">
        <f>VLOOKUP(V3205,'Branch Wise Work Timelines'!C:G,3,FALSE)+AA3205</f>
        <v>44890.416666666664</v>
      </c>
      <c r="AF3205" s="67">
        <f>IF(V3205="Bangalore",VLOOKUP(V3205,'Branch Wise Work Timelines'!C:G,4,FALSE)+AA3205+1,IF(V3205="Mumbai",VLOOKUP(V3205,'Branch Wise Work Timelines'!C:G,4,FALSE)+AA3205+1,VLOOKUP(V3205,'Branch Wise Work Timelines'!C:G,4,FALSE)+AA3205))</f>
        <v>44891.104166666664</v>
      </c>
      <c r="AG3205" s="67">
        <f>WORKDAY.INTL(AA3205,1,11)+VLOOKUP(V3205,'Branch Wise Work Timelines'!C:G,3,FALSE)</f>
        <v>44891.416666666664</v>
      </c>
      <c r="AH3205" s="69" t="str">
        <f t="shared" ca="1" si="609"/>
        <v>Out of TAT</v>
      </c>
      <c r="AI3205" s="69">
        <f t="shared" ca="1" si="610"/>
        <v>20476</v>
      </c>
      <c r="AJ3205" s="69" t="str">
        <f ca="1">IF(AI3205&lt;0,"0-12",IFERROR(VLOOKUP(AI3205,Breakup[],2,FALSE),"&gt;24"))</f>
        <v>&gt;24</v>
      </c>
      <c r="AK3205" s="69" t="str">
        <f>VLOOKUP(V3205,Master!B:D,3,FALSE)</f>
        <v>South</v>
      </c>
      <c r="AL3205" s="69" t="str">
        <f t="shared" si="611"/>
        <v>Bangalore</v>
      </c>
    </row>
    <row r="3206" spans="1:38">
      <c r="A3206" s="13" t="s">
        <v>6737</v>
      </c>
      <c r="B3206" s="54">
        <v>44701.767481446797</v>
      </c>
      <c r="C3206" s="13" t="s">
        <v>986</v>
      </c>
      <c r="D3206" s="13">
        <v>352</v>
      </c>
      <c r="E3206" s="13" t="s">
        <v>6738</v>
      </c>
      <c r="F3206" s="13" t="s">
        <v>33</v>
      </c>
      <c r="G3206" s="14">
        <v>1653051071129</v>
      </c>
      <c r="H3206" s="55">
        <v>6.5914351851851793E-2</v>
      </c>
      <c r="I3206" s="33">
        <v>44881.065914351799</v>
      </c>
      <c r="J3206" s="58">
        <v>44881</v>
      </c>
      <c r="K3206" s="13" t="s">
        <v>213</v>
      </c>
      <c r="L3206" s="13" t="s">
        <v>30</v>
      </c>
      <c r="M3206" s="13" t="s">
        <v>282</v>
      </c>
      <c r="N3206" s="13" t="s">
        <v>206</v>
      </c>
      <c r="O3206" s="33" t="s">
        <v>38</v>
      </c>
      <c r="P3206" s="58" t="s">
        <v>38</v>
      </c>
      <c r="Q3206" s="33" t="s">
        <v>207</v>
      </c>
      <c r="R3206" s="14" t="s">
        <v>38</v>
      </c>
      <c r="S3206" s="13" t="s">
        <v>216</v>
      </c>
      <c r="T3206" s="13" t="s">
        <v>278</v>
      </c>
      <c r="U3206" s="33">
        <f t="shared" ca="1" si="600"/>
        <v>45744.56914039352</v>
      </c>
      <c r="V3206" s="13" t="str">
        <f t="shared" si="601"/>
        <v>Bangalore</v>
      </c>
      <c r="W3206" s="13" t="str">
        <f t="shared" si="602"/>
        <v>RI</v>
      </c>
      <c r="X3206" s="13">
        <f t="shared" si="603"/>
        <v>1</v>
      </c>
      <c r="Y3206" s="13" t="str">
        <f>IFERROR(VLOOKUP(C3206,ReceivingTeam[],2,FALSE),"HelpDesk")</f>
        <v>HelpDesk</v>
      </c>
      <c r="Z3206" s="67">
        <f t="shared" si="604"/>
        <v>44884.729166666664</v>
      </c>
      <c r="AA3206" s="68">
        <f t="shared" si="605"/>
        <v>44881</v>
      </c>
      <c r="AB3206" s="69" t="b">
        <f t="shared" si="606"/>
        <v>1</v>
      </c>
      <c r="AC3206" s="70">
        <f t="shared" si="607"/>
        <v>3</v>
      </c>
      <c r="AD3206" s="67">
        <f t="shared" si="608"/>
        <v>44884.729166666664</v>
      </c>
      <c r="AE3206" s="67">
        <f>VLOOKUP(V3206,'Branch Wise Work Timelines'!C:G,3,FALSE)+AA3206</f>
        <v>44881.416666666664</v>
      </c>
      <c r="AF3206" s="67">
        <f>IF(V3206="Bangalore",VLOOKUP(V3206,'Branch Wise Work Timelines'!C:G,4,FALSE)+AA3206+1,IF(V3206="Mumbai",VLOOKUP(V3206,'Branch Wise Work Timelines'!C:G,4,FALSE)+AA3206+1,VLOOKUP(V3206,'Branch Wise Work Timelines'!C:G,4,FALSE)+AA3206))</f>
        <v>44882.104166666664</v>
      </c>
      <c r="AG3206" s="67">
        <f>WORKDAY.INTL(AA3206,1,11)+VLOOKUP(V3206,'Branch Wise Work Timelines'!C:G,3,FALSE)</f>
        <v>44882.416666666664</v>
      </c>
      <c r="AH3206" s="69" t="str">
        <f t="shared" ca="1" si="609"/>
        <v>Out of TAT</v>
      </c>
      <c r="AI3206" s="69">
        <f t="shared" ca="1" si="610"/>
        <v>20637</v>
      </c>
      <c r="AJ3206" s="69" t="str">
        <f ca="1">IF(AI3206&lt;0,"0-12",IFERROR(VLOOKUP(AI3206,Breakup[],2,FALSE),"&gt;24"))</f>
        <v>&gt;24</v>
      </c>
      <c r="AK3206" s="69" t="str">
        <f>VLOOKUP(V3206,Master!B:D,3,FALSE)</f>
        <v>South</v>
      </c>
      <c r="AL3206" s="69" t="str">
        <f t="shared" si="611"/>
        <v>Bangalore</v>
      </c>
    </row>
    <row r="3207" spans="1:38">
      <c r="A3207" s="13" t="s">
        <v>6739</v>
      </c>
      <c r="B3207" s="54">
        <v>44701.771661261599</v>
      </c>
      <c r="C3207" s="13" t="s">
        <v>435</v>
      </c>
      <c r="D3207" s="13">
        <v>279</v>
      </c>
      <c r="E3207" s="13" t="s">
        <v>6740</v>
      </c>
      <c r="F3207" s="13" t="s">
        <v>33</v>
      </c>
      <c r="G3207" s="14">
        <v>1653051957578</v>
      </c>
      <c r="H3207" s="55">
        <v>0.851064814814815</v>
      </c>
      <c r="I3207" s="33">
        <v>44883.8510648148</v>
      </c>
      <c r="J3207" s="58">
        <v>44883</v>
      </c>
      <c r="K3207" s="13" t="s">
        <v>437</v>
      </c>
      <c r="L3207" s="13" t="s">
        <v>12</v>
      </c>
      <c r="M3207" s="13" t="s">
        <v>435</v>
      </c>
      <c r="N3207" s="13" t="s">
        <v>206</v>
      </c>
      <c r="O3207" s="33" t="s">
        <v>38</v>
      </c>
      <c r="P3207" s="58" t="s">
        <v>38</v>
      </c>
      <c r="Q3207" s="33" t="s">
        <v>207</v>
      </c>
      <c r="R3207" s="14" t="s">
        <v>38</v>
      </c>
      <c r="S3207" s="13" t="s">
        <v>208</v>
      </c>
      <c r="T3207" s="13" t="s">
        <v>209</v>
      </c>
      <c r="U3207" s="33">
        <f t="shared" ca="1" si="600"/>
        <v>45744.56914039352</v>
      </c>
      <c r="V3207" s="13" t="str">
        <f t="shared" si="601"/>
        <v>Ahmedabad</v>
      </c>
      <c r="W3207" s="13" t="str">
        <f t="shared" si="602"/>
        <v>RI</v>
      </c>
      <c r="X3207" s="13">
        <f t="shared" si="603"/>
        <v>20</v>
      </c>
      <c r="Y3207" s="13" t="str">
        <f>IFERROR(VLOOKUP(C3207,ReceivingTeam[],2,FALSE),"HelpDesk")</f>
        <v>HelpDesk</v>
      </c>
      <c r="Z3207" s="67">
        <f t="shared" si="604"/>
        <v>44884.996898148129</v>
      </c>
      <c r="AA3207" s="68">
        <f t="shared" si="605"/>
        <v>44883</v>
      </c>
      <c r="AB3207" s="69" t="b">
        <f t="shared" si="606"/>
        <v>1</v>
      </c>
      <c r="AC3207" s="70">
        <f t="shared" si="607"/>
        <v>0.5</v>
      </c>
      <c r="AD3207" s="67">
        <f t="shared" si="608"/>
        <v>44884.996898148129</v>
      </c>
      <c r="AE3207" s="67">
        <f>VLOOKUP(V3207,'Branch Wise Work Timelines'!C:G,3,FALSE)+AA3207</f>
        <v>44883.416666666664</v>
      </c>
      <c r="AF3207" s="67">
        <f>IF(V3207="Bangalore",VLOOKUP(V3207,'Branch Wise Work Timelines'!C:G,4,FALSE)+AA3207+1,IF(V3207="Mumbai",VLOOKUP(V3207,'Branch Wise Work Timelines'!C:G,4,FALSE)+AA3207+1,VLOOKUP(V3207,'Branch Wise Work Timelines'!C:G,4,FALSE)+AA3207))</f>
        <v>44883.770833333336</v>
      </c>
      <c r="AG3207" s="67">
        <f>WORKDAY.INTL(AA3207,1,11)+VLOOKUP(V3207,'Branch Wise Work Timelines'!C:G,3,FALSE)</f>
        <v>44884.416666666664</v>
      </c>
      <c r="AH3207" s="69" t="str">
        <f t="shared" ca="1" si="609"/>
        <v>Out of TAT</v>
      </c>
      <c r="AI3207" s="69">
        <f t="shared" ca="1" si="610"/>
        <v>20630</v>
      </c>
      <c r="AJ3207" s="69" t="str">
        <f ca="1">IF(AI3207&lt;0,"0-12",IFERROR(VLOOKUP(AI3207,Breakup[],2,FALSE),"&gt;24"))</f>
        <v>&gt;24</v>
      </c>
      <c r="AK3207" s="69" t="str">
        <f>VLOOKUP(V3207,Master!B:D,3,FALSE)</f>
        <v>North</v>
      </c>
      <c r="AL3207" s="69" t="str">
        <f t="shared" si="611"/>
        <v>Ahmedabad</v>
      </c>
    </row>
    <row r="3208" spans="1:38">
      <c r="A3208" s="13" t="s">
        <v>6741</v>
      </c>
      <c r="B3208" s="54">
        <v>44701.780816979197</v>
      </c>
      <c r="C3208" s="13" t="s">
        <v>89</v>
      </c>
      <c r="D3208" s="13">
        <v>441</v>
      </c>
      <c r="E3208" s="13" t="s">
        <v>6742</v>
      </c>
      <c r="F3208" s="13" t="s">
        <v>15</v>
      </c>
      <c r="G3208" s="14">
        <v>1653055518035</v>
      </c>
      <c r="H3208" s="55">
        <v>0.554189814814815</v>
      </c>
      <c r="I3208" s="33">
        <v>44891.5541898148</v>
      </c>
      <c r="J3208" s="58">
        <v>44891</v>
      </c>
      <c r="K3208" s="13" t="s">
        <v>213</v>
      </c>
      <c r="L3208" s="13" t="s">
        <v>30</v>
      </c>
      <c r="M3208" s="13" t="s">
        <v>75</v>
      </c>
      <c r="N3208" s="13" t="s">
        <v>206</v>
      </c>
      <c r="O3208" s="33">
        <v>44891.434108796297</v>
      </c>
      <c r="P3208" s="58">
        <v>44891</v>
      </c>
      <c r="Q3208" s="33" t="s">
        <v>237</v>
      </c>
      <c r="R3208" s="14">
        <v>294</v>
      </c>
      <c r="S3208" s="13" t="s">
        <v>216</v>
      </c>
      <c r="T3208" s="13" t="s">
        <v>217</v>
      </c>
      <c r="U3208" s="33">
        <f t="shared" ca="1" si="600"/>
        <v>45744.56914039352</v>
      </c>
      <c r="V3208" s="13" t="str">
        <f t="shared" si="601"/>
        <v>Bangalore</v>
      </c>
      <c r="W3208" s="13" t="str">
        <f t="shared" si="602"/>
        <v>CLS</v>
      </c>
      <c r="X3208" s="13">
        <f t="shared" si="603"/>
        <v>13</v>
      </c>
      <c r="Y3208" s="13" t="str">
        <f>IFERROR(VLOOKUP(C3208,ReceivingTeam[],2,FALSE),"HelpDesk")</f>
        <v>Branch office</v>
      </c>
      <c r="Z3208" s="67">
        <f t="shared" si="604"/>
        <v>44892.0541898148</v>
      </c>
      <c r="AA3208" s="68">
        <f t="shared" si="605"/>
        <v>44891</v>
      </c>
      <c r="AB3208" s="69" t="b">
        <f t="shared" si="606"/>
        <v>1</v>
      </c>
      <c r="AC3208" s="70">
        <f t="shared" si="607"/>
        <v>0.5</v>
      </c>
      <c r="AD3208" s="67">
        <f t="shared" si="608"/>
        <v>44892.0541898148</v>
      </c>
      <c r="AE3208" s="67">
        <f>VLOOKUP(V3208,'Branch Wise Work Timelines'!C:G,3,FALSE)+AA3208</f>
        <v>44891.416666666664</v>
      </c>
      <c r="AF3208" s="67">
        <f>IF(V3208="Bangalore",VLOOKUP(V3208,'Branch Wise Work Timelines'!C:G,4,FALSE)+AA3208+1,IF(V3208="Mumbai",VLOOKUP(V3208,'Branch Wise Work Timelines'!C:G,4,FALSE)+AA3208+1,VLOOKUP(V3208,'Branch Wise Work Timelines'!C:G,4,FALSE)+AA3208))</f>
        <v>44892.104166666664</v>
      </c>
      <c r="AG3208" s="67">
        <f>WORKDAY.INTL(AA3208,1,11)+VLOOKUP(V3208,'Branch Wise Work Timelines'!C:G,3,FALSE)</f>
        <v>44893.416666666664</v>
      </c>
      <c r="AH3208" s="69" t="str">
        <f t="shared" si="609"/>
        <v>Met</v>
      </c>
      <c r="AI3208" s="69">
        <f t="shared" ca="1" si="610"/>
        <v>20461</v>
      </c>
      <c r="AJ3208" s="69" t="str">
        <f ca="1">IF(AI3208&lt;0,"0-12",IFERROR(VLOOKUP(AI3208,Breakup[],2,FALSE),"&gt;24"))</f>
        <v>&gt;24</v>
      </c>
      <c r="AK3208" s="69" t="str">
        <f>VLOOKUP(V3208,Master!B:D,3,FALSE)</f>
        <v>South</v>
      </c>
      <c r="AL3208" s="69" t="str">
        <f t="shared" si="611"/>
        <v>Bangalore-CLS</v>
      </c>
    </row>
    <row r="3209" spans="1:38">
      <c r="A3209" s="13" t="s">
        <v>6743</v>
      </c>
      <c r="B3209" s="54">
        <v>44701.6684902778</v>
      </c>
      <c r="C3209" s="13" t="s">
        <v>377</v>
      </c>
      <c r="D3209" s="13">
        <v>1053</v>
      </c>
      <c r="E3209" s="13" t="s">
        <v>6744</v>
      </c>
      <c r="F3209" s="13" t="s">
        <v>15</v>
      </c>
      <c r="G3209" s="14">
        <v>1653048896111</v>
      </c>
      <c r="H3209" s="55">
        <v>0.76557870370370396</v>
      </c>
      <c r="I3209" s="33">
        <v>44891.7655787037</v>
      </c>
      <c r="J3209" s="58">
        <v>44891</v>
      </c>
      <c r="K3209" s="13" t="s">
        <v>213</v>
      </c>
      <c r="L3209" s="13" t="s">
        <v>30</v>
      </c>
      <c r="M3209" s="13" t="s">
        <v>75</v>
      </c>
      <c r="N3209" s="13" t="s">
        <v>206</v>
      </c>
      <c r="O3209" s="33">
        <v>44891.983240740701</v>
      </c>
      <c r="P3209" s="58">
        <v>44891</v>
      </c>
      <c r="Q3209" s="33" t="s">
        <v>237</v>
      </c>
      <c r="R3209" s="14">
        <v>226</v>
      </c>
      <c r="S3209" s="13" t="s">
        <v>216</v>
      </c>
      <c r="T3209" s="13" t="s">
        <v>217</v>
      </c>
      <c r="U3209" s="33">
        <f t="shared" ca="1" si="600"/>
        <v>45744.56914039352</v>
      </c>
      <c r="V3209" s="13" t="str">
        <f t="shared" si="601"/>
        <v>Bangalore</v>
      </c>
      <c r="W3209" s="13" t="str">
        <f t="shared" si="602"/>
        <v>CLS</v>
      </c>
      <c r="X3209" s="13">
        <f t="shared" si="603"/>
        <v>18</v>
      </c>
      <c r="Y3209" s="13" t="str">
        <f>IFERROR(VLOOKUP(C3209,ReceivingTeam[],2,FALSE),"HelpDesk")</f>
        <v>HelpDesk</v>
      </c>
      <c r="Z3209" s="67">
        <f t="shared" si="604"/>
        <v>44893.5780787037</v>
      </c>
      <c r="AA3209" s="68">
        <f t="shared" si="605"/>
        <v>44891</v>
      </c>
      <c r="AB3209" s="69" t="b">
        <f t="shared" si="606"/>
        <v>1</v>
      </c>
      <c r="AC3209" s="70">
        <f t="shared" si="607"/>
        <v>0.5</v>
      </c>
      <c r="AD3209" s="67">
        <f t="shared" si="608"/>
        <v>44893.5780787037</v>
      </c>
      <c r="AE3209" s="67">
        <f>VLOOKUP(V3209,'Branch Wise Work Timelines'!C:G,3,FALSE)+AA3209</f>
        <v>44891.416666666664</v>
      </c>
      <c r="AF3209" s="67">
        <f>IF(V3209="Bangalore",VLOOKUP(V3209,'Branch Wise Work Timelines'!C:G,4,FALSE)+AA3209+1,IF(V3209="Mumbai",VLOOKUP(V3209,'Branch Wise Work Timelines'!C:G,4,FALSE)+AA3209+1,VLOOKUP(V3209,'Branch Wise Work Timelines'!C:G,4,FALSE)+AA3209))</f>
        <v>44892.104166666664</v>
      </c>
      <c r="AG3209" s="67">
        <f>WORKDAY.INTL(AA3209,1,11)+VLOOKUP(V3209,'Branch Wise Work Timelines'!C:G,3,FALSE)</f>
        <v>44893.416666666664</v>
      </c>
      <c r="AH3209" s="69" t="str">
        <f t="shared" si="609"/>
        <v>Met</v>
      </c>
      <c r="AI3209" s="69">
        <f t="shared" ca="1" si="610"/>
        <v>20424</v>
      </c>
      <c r="AJ3209" s="69" t="str">
        <f ca="1">IF(AI3209&lt;0,"0-12",IFERROR(VLOOKUP(AI3209,Breakup[],2,FALSE),"&gt;24"))</f>
        <v>&gt;24</v>
      </c>
      <c r="AK3209" s="69" t="str">
        <f>VLOOKUP(V3209,Master!B:D,3,FALSE)</f>
        <v>South</v>
      </c>
      <c r="AL3209" s="69" t="str">
        <f t="shared" si="611"/>
        <v>Bangalore-CLS</v>
      </c>
    </row>
    <row r="3210" spans="1:38">
      <c r="A3210" s="13" t="s">
        <v>6745</v>
      </c>
      <c r="B3210" s="54">
        <v>44701.698989432902</v>
      </c>
      <c r="C3210" s="13" t="s">
        <v>1079</v>
      </c>
      <c r="D3210" s="13">
        <v>1992</v>
      </c>
      <c r="E3210" s="13" t="s">
        <v>6746</v>
      </c>
      <c r="F3210" s="13" t="s">
        <v>15</v>
      </c>
      <c r="G3210" s="14">
        <v>1653049644596</v>
      </c>
      <c r="H3210" s="55">
        <v>0.38204861111111099</v>
      </c>
      <c r="I3210" s="33">
        <v>44884.3820486111</v>
      </c>
      <c r="J3210" s="58">
        <v>44884</v>
      </c>
      <c r="K3210" s="13" t="s">
        <v>213</v>
      </c>
      <c r="L3210" s="13" t="s">
        <v>30</v>
      </c>
      <c r="M3210" s="13" t="s">
        <v>214</v>
      </c>
      <c r="N3210" s="13" t="s">
        <v>206</v>
      </c>
      <c r="O3210" s="33" t="s">
        <v>38</v>
      </c>
      <c r="P3210" s="58" t="s">
        <v>38</v>
      </c>
      <c r="Q3210" s="33" t="s">
        <v>207</v>
      </c>
      <c r="R3210" s="14" t="s">
        <v>38</v>
      </c>
      <c r="S3210" s="13" t="s">
        <v>216</v>
      </c>
      <c r="T3210" s="13" t="s">
        <v>217</v>
      </c>
      <c r="U3210" s="33">
        <f t="shared" ca="1" si="600"/>
        <v>45744.56914039352</v>
      </c>
      <c r="V3210" s="13" t="str">
        <f t="shared" si="601"/>
        <v>Bangalore</v>
      </c>
      <c r="W3210" s="13" t="str">
        <f t="shared" si="602"/>
        <v>CLS</v>
      </c>
      <c r="X3210" s="13">
        <f t="shared" si="603"/>
        <v>9</v>
      </c>
      <c r="Y3210" s="13" t="str">
        <f>IFERROR(VLOOKUP(C3210,ReceivingTeam[],2,FALSE),"HelpDesk")</f>
        <v>HelpDesk</v>
      </c>
      <c r="Z3210" s="67">
        <f t="shared" si="604"/>
        <v>44884.916666666664</v>
      </c>
      <c r="AA3210" s="68">
        <f t="shared" si="605"/>
        <v>44884</v>
      </c>
      <c r="AB3210" s="69" t="b">
        <f t="shared" si="606"/>
        <v>1</v>
      </c>
      <c r="AC3210" s="70">
        <f t="shared" si="607"/>
        <v>0.5</v>
      </c>
      <c r="AD3210" s="67">
        <f t="shared" si="608"/>
        <v>44884.916666666664</v>
      </c>
      <c r="AE3210" s="67">
        <f>VLOOKUP(V3210,'Branch Wise Work Timelines'!C:G,3,FALSE)+AA3210</f>
        <v>44884.416666666664</v>
      </c>
      <c r="AF3210" s="67">
        <f>IF(V3210="Bangalore",VLOOKUP(V3210,'Branch Wise Work Timelines'!C:G,4,FALSE)+AA3210+1,IF(V3210="Mumbai",VLOOKUP(V3210,'Branch Wise Work Timelines'!C:G,4,FALSE)+AA3210+1,VLOOKUP(V3210,'Branch Wise Work Timelines'!C:G,4,FALSE)+AA3210))</f>
        <v>44885.104166666664</v>
      </c>
      <c r="AG3210" s="67">
        <f>WORKDAY.INTL(AA3210,1,11)+VLOOKUP(V3210,'Branch Wise Work Timelines'!C:G,3,FALSE)</f>
        <v>44886.416666666664</v>
      </c>
      <c r="AH3210" s="69" t="str">
        <f t="shared" ca="1" si="609"/>
        <v>Out of TAT</v>
      </c>
      <c r="AI3210" s="69">
        <f t="shared" ca="1" si="610"/>
        <v>20632</v>
      </c>
      <c r="AJ3210" s="69" t="str">
        <f ca="1">IF(AI3210&lt;0,"0-12",IFERROR(VLOOKUP(AI3210,Breakup[],2,FALSE),"&gt;24"))</f>
        <v>&gt;24</v>
      </c>
      <c r="AK3210" s="69" t="str">
        <f>VLOOKUP(V3210,Master!B:D,3,FALSE)</f>
        <v>South</v>
      </c>
      <c r="AL3210" s="69" t="str">
        <f t="shared" si="611"/>
        <v>Bangalore-CLS</v>
      </c>
    </row>
    <row r="3211" spans="1:38">
      <c r="A3211" s="13" t="s">
        <v>6747</v>
      </c>
      <c r="B3211" s="54">
        <v>44701.784811956</v>
      </c>
      <c r="C3211" s="13" t="s">
        <v>506</v>
      </c>
      <c r="D3211" s="13">
        <v>114</v>
      </c>
      <c r="E3211" s="13" t="s">
        <v>6748</v>
      </c>
      <c r="F3211" s="13" t="s">
        <v>15</v>
      </c>
      <c r="G3211" s="14">
        <v>1653055472729</v>
      </c>
      <c r="H3211" s="55">
        <v>0.97015046296296303</v>
      </c>
      <c r="I3211" s="33">
        <v>44886.970150462999</v>
      </c>
      <c r="J3211" s="58">
        <v>44886</v>
      </c>
      <c r="K3211" s="13" t="s">
        <v>213</v>
      </c>
      <c r="L3211" s="13" t="s">
        <v>30</v>
      </c>
      <c r="M3211" s="13" t="s">
        <v>214</v>
      </c>
      <c r="N3211" s="13" t="s">
        <v>215</v>
      </c>
      <c r="O3211" s="33" t="s">
        <v>38</v>
      </c>
      <c r="P3211" s="58" t="s">
        <v>38</v>
      </c>
      <c r="Q3211" s="33" t="s">
        <v>207</v>
      </c>
      <c r="R3211" s="14" t="s">
        <v>38</v>
      </c>
      <c r="S3211" s="13" t="s">
        <v>216</v>
      </c>
      <c r="T3211" s="13" t="s">
        <v>217</v>
      </c>
      <c r="U3211" s="33">
        <f t="shared" ca="1" si="600"/>
        <v>45744.56914039352</v>
      </c>
      <c r="V3211" s="13" t="str">
        <f t="shared" si="601"/>
        <v>Bangalore</v>
      </c>
      <c r="W3211" s="13" t="str">
        <f t="shared" si="602"/>
        <v>CLS</v>
      </c>
      <c r="X3211" s="13">
        <f t="shared" si="603"/>
        <v>23</v>
      </c>
      <c r="Y3211" s="13" t="str">
        <f>IFERROR(VLOOKUP(C3211,ReceivingTeam[],2,FALSE),"HelpDesk")</f>
        <v>HelpDesk</v>
      </c>
      <c r="Z3211" s="67">
        <f t="shared" si="604"/>
        <v>44887.782650462999</v>
      </c>
      <c r="AA3211" s="68">
        <f t="shared" si="605"/>
        <v>44886</v>
      </c>
      <c r="AB3211" s="69" t="b">
        <f t="shared" si="606"/>
        <v>1</v>
      </c>
      <c r="AC3211" s="70">
        <f t="shared" si="607"/>
        <v>0.5</v>
      </c>
      <c r="AD3211" s="67">
        <f t="shared" si="608"/>
        <v>44887.782650462999</v>
      </c>
      <c r="AE3211" s="67">
        <f>VLOOKUP(V3211,'Branch Wise Work Timelines'!C:G,3,FALSE)+AA3211</f>
        <v>44886.416666666664</v>
      </c>
      <c r="AF3211" s="67">
        <f>IF(V3211="Bangalore",VLOOKUP(V3211,'Branch Wise Work Timelines'!C:G,4,FALSE)+AA3211+1,IF(V3211="Mumbai",VLOOKUP(V3211,'Branch Wise Work Timelines'!C:G,4,FALSE)+AA3211+1,VLOOKUP(V3211,'Branch Wise Work Timelines'!C:G,4,FALSE)+AA3211))</f>
        <v>44887.104166666664</v>
      </c>
      <c r="AG3211" s="67">
        <f>WORKDAY.INTL(AA3211,1,11)+VLOOKUP(V3211,'Branch Wise Work Timelines'!C:G,3,FALSE)</f>
        <v>44887.416666666664</v>
      </c>
      <c r="AH3211" s="69" t="str">
        <f t="shared" ca="1" si="609"/>
        <v>Out of TAT</v>
      </c>
      <c r="AI3211" s="69">
        <f t="shared" ca="1" si="610"/>
        <v>20563</v>
      </c>
      <c r="AJ3211" s="69" t="str">
        <f ca="1">IF(AI3211&lt;0,"0-12",IFERROR(VLOOKUP(AI3211,Breakup[],2,FALSE),"&gt;24"))</f>
        <v>&gt;24</v>
      </c>
      <c r="AK3211" s="69" t="str">
        <f>VLOOKUP(V3211,Master!B:D,3,FALSE)</f>
        <v>South</v>
      </c>
      <c r="AL3211" s="69" t="str">
        <f t="shared" si="611"/>
        <v>Bangalore-CLS</v>
      </c>
    </row>
    <row r="3212" spans="1:38">
      <c r="A3212" s="13" t="s">
        <v>6749</v>
      </c>
      <c r="B3212" s="54">
        <v>44701.786132905101</v>
      </c>
      <c r="C3212" s="13" t="s">
        <v>506</v>
      </c>
      <c r="D3212" s="13">
        <v>667</v>
      </c>
      <c r="E3212" s="13" t="s">
        <v>6750</v>
      </c>
      <c r="F3212" s="13" t="s">
        <v>15</v>
      </c>
      <c r="G3212" s="14">
        <v>1653055472729</v>
      </c>
      <c r="H3212" s="55">
        <v>0.65428240740740695</v>
      </c>
      <c r="I3212" s="33">
        <v>44885.654282407399</v>
      </c>
      <c r="J3212" s="58">
        <v>44885</v>
      </c>
      <c r="K3212" s="13" t="s">
        <v>213</v>
      </c>
      <c r="L3212" s="13" t="s">
        <v>30</v>
      </c>
      <c r="M3212" s="13" t="s">
        <v>214</v>
      </c>
      <c r="N3212" s="13" t="s">
        <v>215</v>
      </c>
      <c r="O3212" s="33" t="s">
        <v>38</v>
      </c>
      <c r="P3212" s="58" t="s">
        <v>38</v>
      </c>
      <c r="Q3212" s="33" t="s">
        <v>207</v>
      </c>
      <c r="R3212" s="14" t="s">
        <v>38</v>
      </c>
      <c r="S3212" s="13" t="s">
        <v>216</v>
      </c>
      <c r="T3212" s="13" t="s">
        <v>217</v>
      </c>
      <c r="U3212" s="33">
        <f t="shared" ca="1" si="600"/>
        <v>45744.56914039352</v>
      </c>
      <c r="V3212" s="13" t="str">
        <f t="shared" si="601"/>
        <v>Bangalore</v>
      </c>
      <c r="W3212" s="13" t="str">
        <f t="shared" si="602"/>
        <v>CLS</v>
      </c>
      <c r="X3212" s="13">
        <f t="shared" si="603"/>
        <v>15</v>
      </c>
      <c r="Y3212" s="13" t="str">
        <f>IFERROR(VLOOKUP(C3212,ReceivingTeam[],2,FALSE),"HelpDesk")</f>
        <v>HelpDesk</v>
      </c>
      <c r="Z3212" s="67">
        <f t="shared" si="604"/>
        <v>44885.916666666664</v>
      </c>
      <c r="AA3212" s="68">
        <f t="shared" si="605"/>
        <v>44885</v>
      </c>
      <c r="AB3212" s="69" t="b">
        <f t="shared" si="606"/>
        <v>0</v>
      </c>
      <c r="AC3212" s="70">
        <f t="shared" si="607"/>
        <v>0.5</v>
      </c>
      <c r="AD3212" s="67">
        <f t="shared" si="608"/>
        <v>44885.916666666664</v>
      </c>
      <c r="AE3212" s="67">
        <f>VLOOKUP(V3212,'Branch Wise Work Timelines'!C:G,3,FALSE)+AA3212</f>
        <v>44885.416666666664</v>
      </c>
      <c r="AF3212" s="67">
        <f>IF(V3212="Bangalore",VLOOKUP(V3212,'Branch Wise Work Timelines'!C:G,4,FALSE)+AA3212+1,IF(V3212="Mumbai",VLOOKUP(V3212,'Branch Wise Work Timelines'!C:G,4,FALSE)+AA3212+1,VLOOKUP(V3212,'Branch Wise Work Timelines'!C:G,4,FALSE)+AA3212))</f>
        <v>44886.104166666664</v>
      </c>
      <c r="AG3212" s="67">
        <f>WORKDAY.INTL(AA3212,1,11)+VLOOKUP(V3212,'Branch Wise Work Timelines'!C:G,3,FALSE)</f>
        <v>44886.416666666664</v>
      </c>
      <c r="AH3212" s="69" t="str">
        <f t="shared" ca="1" si="609"/>
        <v>Out of TAT</v>
      </c>
      <c r="AI3212" s="69">
        <f t="shared" ca="1" si="610"/>
        <v>20608</v>
      </c>
      <c r="AJ3212" s="69" t="str">
        <f ca="1">IF(AI3212&lt;0,"0-12",IFERROR(VLOOKUP(AI3212,Breakup[],2,FALSE),"&gt;24"))</f>
        <v>&gt;24</v>
      </c>
      <c r="AK3212" s="69" t="str">
        <f>VLOOKUP(V3212,Master!B:D,3,FALSE)</f>
        <v>South</v>
      </c>
      <c r="AL3212" s="69" t="str">
        <f t="shared" si="611"/>
        <v>Bangalore-CLS</v>
      </c>
    </row>
    <row r="3213" spans="1:38">
      <c r="A3213" s="13" t="s">
        <v>6751</v>
      </c>
      <c r="B3213" s="54">
        <v>44701.835045104199</v>
      </c>
      <c r="C3213" s="13" t="s">
        <v>113</v>
      </c>
      <c r="D3213" s="13">
        <v>811</v>
      </c>
      <c r="E3213" s="13" t="s">
        <v>6752</v>
      </c>
      <c r="F3213" s="13" t="s">
        <v>33</v>
      </c>
      <c r="G3213" s="14">
        <v>1653057395341</v>
      </c>
      <c r="H3213" s="55">
        <v>0.63181712962962999</v>
      </c>
      <c r="I3213" s="33">
        <v>44882.631817129601</v>
      </c>
      <c r="J3213" s="58">
        <v>44882</v>
      </c>
      <c r="K3213" s="13" t="s">
        <v>263</v>
      </c>
      <c r="L3213" s="13" t="s">
        <v>69</v>
      </c>
      <c r="M3213" s="13" t="s">
        <v>101</v>
      </c>
      <c r="N3213" s="13" t="s">
        <v>215</v>
      </c>
      <c r="O3213" s="33" t="s">
        <v>38</v>
      </c>
      <c r="P3213" s="58" t="s">
        <v>38</v>
      </c>
      <c r="Q3213" s="33" t="s">
        <v>207</v>
      </c>
      <c r="R3213" s="14" t="s">
        <v>38</v>
      </c>
      <c r="S3213" s="13" t="s">
        <v>208</v>
      </c>
      <c r="T3213" s="13" t="s">
        <v>209</v>
      </c>
      <c r="U3213" s="33">
        <f t="shared" ca="1" si="600"/>
        <v>45744.56914039352</v>
      </c>
      <c r="V3213" s="13" t="str">
        <f t="shared" si="601"/>
        <v>Mumbai</v>
      </c>
      <c r="W3213" s="13" t="str">
        <f t="shared" si="602"/>
        <v>RI</v>
      </c>
      <c r="X3213" s="13">
        <f t="shared" si="603"/>
        <v>15</v>
      </c>
      <c r="Y3213" s="13" t="str">
        <f>IFERROR(VLOOKUP(C3213,ReceivingTeam[],2,FALSE),"HelpDesk")</f>
        <v>Branch office</v>
      </c>
      <c r="Z3213" s="67">
        <f t="shared" si="604"/>
        <v>44883.131817129601</v>
      </c>
      <c r="AA3213" s="68">
        <f t="shared" si="605"/>
        <v>44882</v>
      </c>
      <c r="AB3213" s="69" t="b">
        <f t="shared" si="606"/>
        <v>1</v>
      </c>
      <c r="AC3213" s="70">
        <f t="shared" si="607"/>
        <v>0.5</v>
      </c>
      <c r="AD3213" s="67">
        <f t="shared" si="608"/>
        <v>44883.131817129601</v>
      </c>
      <c r="AE3213" s="67">
        <f>VLOOKUP(V3213,'Branch Wise Work Timelines'!C:G,3,FALSE)+AA3213</f>
        <v>44882.416666666664</v>
      </c>
      <c r="AF3213" s="67">
        <f>IF(V3213="Bangalore",VLOOKUP(V3213,'Branch Wise Work Timelines'!C:G,4,FALSE)+AA3213+1,IF(V3213="Mumbai",VLOOKUP(V3213,'Branch Wise Work Timelines'!C:G,4,FALSE)+AA3213+1,VLOOKUP(V3213,'Branch Wise Work Timelines'!C:G,4,FALSE)+AA3213))</f>
        <v>44883.25</v>
      </c>
      <c r="AG3213" s="67">
        <f>WORKDAY.INTL(AA3213,1,11)+VLOOKUP(V3213,'Branch Wise Work Timelines'!C:G,3,FALSE)</f>
        <v>44883.416666666664</v>
      </c>
      <c r="AH3213" s="69" t="str">
        <f t="shared" ca="1" si="609"/>
        <v>Out of TAT</v>
      </c>
      <c r="AI3213" s="69">
        <f t="shared" ca="1" si="610"/>
        <v>20675</v>
      </c>
      <c r="AJ3213" s="69" t="str">
        <f ca="1">IF(AI3213&lt;0,"0-12",IFERROR(VLOOKUP(AI3213,Breakup[],2,FALSE),"&gt;24"))</f>
        <v>&gt;24</v>
      </c>
      <c r="AK3213" s="69" t="str">
        <f>VLOOKUP(V3213,Master!B:D,3,FALSE)</f>
        <v>East</v>
      </c>
      <c r="AL3213" s="69" t="str">
        <f t="shared" si="611"/>
        <v>Mumbai</v>
      </c>
    </row>
    <row r="3214" spans="1:38">
      <c r="A3214" s="13" t="s">
        <v>6753</v>
      </c>
      <c r="B3214" s="54">
        <v>44701.8363062153</v>
      </c>
      <c r="C3214" s="13" t="s">
        <v>113</v>
      </c>
      <c r="D3214" s="13">
        <v>819</v>
      </c>
      <c r="E3214" s="13" t="s">
        <v>6754</v>
      </c>
      <c r="F3214" s="13" t="s">
        <v>33</v>
      </c>
      <c r="G3214" s="14">
        <v>1653057395341</v>
      </c>
      <c r="H3214" s="55">
        <v>0.178877314814815</v>
      </c>
      <c r="I3214" s="33">
        <v>44890.1788773148</v>
      </c>
      <c r="J3214" s="58">
        <v>44890</v>
      </c>
      <c r="K3214" s="13" t="s">
        <v>263</v>
      </c>
      <c r="L3214" s="13" t="s">
        <v>69</v>
      </c>
      <c r="M3214" s="13" t="s">
        <v>101</v>
      </c>
      <c r="N3214" s="13" t="s">
        <v>215</v>
      </c>
      <c r="O3214" s="33" t="s">
        <v>38</v>
      </c>
      <c r="P3214" s="58" t="s">
        <v>38</v>
      </c>
      <c r="Q3214" s="33" t="s">
        <v>207</v>
      </c>
      <c r="R3214" s="14" t="s">
        <v>38</v>
      </c>
      <c r="S3214" s="13" t="s">
        <v>208</v>
      </c>
      <c r="T3214" s="13" t="s">
        <v>209</v>
      </c>
      <c r="U3214" s="33">
        <f t="shared" ca="1" si="600"/>
        <v>45744.56914039352</v>
      </c>
      <c r="V3214" s="13" t="str">
        <f t="shared" si="601"/>
        <v>Mumbai</v>
      </c>
      <c r="W3214" s="13" t="str">
        <f t="shared" si="602"/>
        <v>RI</v>
      </c>
      <c r="X3214" s="13">
        <f t="shared" si="603"/>
        <v>4</v>
      </c>
      <c r="Y3214" s="13" t="str">
        <f>IFERROR(VLOOKUP(C3214,ReceivingTeam[],2,FALSE),"HelpDesk")</f>
        <v>Branch office</v>
      </c>
      <c r="Z3214" s="67">
        <f t="shared" si="604"/>
        <v>44890.916666666664</v>
      </c>
      <c r="AA3214" s="68">
        <f t="shared" si="605"/>
        <v>44890</v>
      </c>
      <c r="AB3214" s="69" t="b">
        <f t="shared" si="606"/>
        <v>1</v>
      </c>
      <c r="AC3214" s="70">
        <f t="shared" si="607"/>
        <v>0.5</v>
      </c>
      <c r="AD3214" s="67">
        <f t="shared" si="608"/>
        <v>44890.916666666664</v>
      </c>
      <c r="AE3214" s="67">
        <f>VLOOKUP(V3214,'Branch Wise Work Timelines'!C:G,3,FALSE)+AA3214</f>
        <v>44890.416666666664</v>
      </c>
      <c r="AF3214" s="67">
        <f>IF(V3214="Bangalore",VLOOKUP(V3214,'Branch Wise Work Timelines'!C:G,4,FALSE)+AA3214+1,IF(V3214="Mumbai",VLOOKUP(V3214,'Branch Wise Work Timelines'!C:G,4,FALSE)+AA3214+1,VLOOKUP(V3214,'Branch Wise Work Timelines'!C:G,4,FALSE)+AA3214))</f>
        <v>44891.25</v>
      </c>
      <c r="AG3214" s="67">
        <f>WORKDAY.INTL(AA3214,1,11)+VLOOKUP(V3214,'Branch Wise Work Timelines'!C:G,3,FALSE)</f>
        <v>44891.416666666664</v>
      </c>
      <c r="AH3214" s="69" t="str">
        <f t="shared" ca="1" si="609"/>
        <v>Out of TAT</v>
      </c>
      <c r="AI3214" s="69">
        <f t="shared" ca="1" si="610"/>
        <v>20488</v>
      </c>
      <c r="AJ3214" s="69" t="str">
        <f ca="1">IF(AI3214&lt;0,"0-12",IFERROR(VLOOKUP(AI3214,Breakup[],2,FALSE),"&gt;24"))</f>
        <v>&gt;24</v>
      </c>
      <c r="AK3214" s="69" t="str">
        <f>VLOOKUP(V3214,Master!B:D,3,FALSE)</f>
        <v>East</v>
      </c>
      <c r="AL3214" s="69" t="str">
        <f t="shared" si="611"/>
        <v>Mumbai</v>
      </c>
    </row>
    <row r="3215" spans="1:38">
      <c r="A3215" s="13" t="s">
        <v>6755</v>
      </c>
      <c r="B3215" s="54">
        <v>44701.837926273103</v>
      </c>
      <c r="C3215" s="13" t="s">
        <v>113</v>
      </c>
      <c r="D3215" s="13">
        <v>237</v>
      </c>
      <c r="E3215" s="13" t="s">
        <v>6756</v>
      </c>
      <c r="F3215" s="13" t="s">
        <v>33</v>
      </c>
      <c r="G3215" s="14">
        <v>1653057688131</v>
      </c>
      <c r="H3215" s="55">
        <v>0.61163194444444402</v>
      </c>
      <c r="I3215" s="33">
        <v>44889.611631944397</v>
      </c>
      <c r="J3215" s="58">
        <v>44889</v>
      </c>
      <c r="K3215" s="13" t="s">
        <v>263</v>
      </c>
      <c r="L3215" s="13" t="s">
        <v>69</v>
      </c>
      <c r="M3215" s="13" t="s">
        <v>101</v>
      </c>
      <c r="N3215" s="13" t="s">
        <v>215</v>
      </c>
      <c r="O3215" s="33" t="s">
        <v>38</v>
      </c>
      <c r="P3215" s="58" t="s">
        <v>38</v>
      </c>
      <c r="Q3215" s="33" t="s">
        <v>207</v>
      </c>
      <c r="R3215" s="14" t="s">
        <v>38</v>
      </c>
      <c r="S3215" s="13" t="s">
        <v>208</v>
      </c>
      <c r="T3215" s="13" t="s">
        <v>209</v>
      </c>
      <c r="U3215" s="33">
        <f t="shared" ca="1" si="600"/>
        <v>45744.56914039352</v>
      </c>
      <c r="V3215" s="13" t="str">
        <f t="shared" si="601"/>
        <v>Mumbai</v>
      </c>
      <c r="W3215" s="13" t="str">
        <f t="shared" si="602"/>
        <v>RI</v>
      </c>
      <c r="X3215" s="13">
        <f t="shared" si="603"/>
        <v>14</v>
      </c>
      <c r="Y3215" s="13" t="str">
        <f>IFERROR(VLOOKUP(C3215,ReceivingTeam[],2,FALSE),"HelpDesk")</f>
        <v>Branch office</v>
      </c>
      <c r="Z3215" s="67">
        <f t="shared" si="604"/>
        <v>44890.111631944397</v>
      </c>
      <c r="AA3215" s="68">
        <f t="shared" si="605"/>
        <v>44889</v>
      </c>
      <c r="AB3215" s="69" t="b">
        <f t="shared" si="606"/>
        <v>1</v>
      </c>
      <c r="AC3215" s="70">
        <f t="shared" si="607"/>
        <v>0.5</v>
      </c>
      <c r="AD3215" s="67">
        <f t="shared" si="608"/>
        <v>44890.111631944397</v>
      </c>
      <c r="AE3215" s="67">
        <f>VLOOKUP(V3215,'Branch Wise Work Timelines'!C:G,3,FALSE)+AA3215</f>
        <v>44889.416666666664</v>
      </c>
      <c r="AF3215" s="67">
        <f>IF(V3215="Bangalore",VLOOKUP(V3215,'Branch Wise Work Timelines'!C:G,4,FALSE)+AA3215+1,IF(V3215="Mumbai",VLOOKUP(V3215,'Branch Wise Work Timelines'!C:G,4,FALSE)+AA3215+1,VLOOKUP(V3215,'Branch Wise Work Timelines'!C:G,4,FALSE)+AA3215))</f>
        <v>44890.25</v>
      </c>
      <c r="AG3215" s="67">
        <f>WORKDAY.INTL(AA3215,1,11)+VLOOKUP(V3215,'Branch Wise Work Timelines'!C:G,3,FALSE)</f>
        <v>44890.416666666664</v>
      </c>
      <c r="AH3215" s="69" t="str">
        <f t="shared" ca="1" si="609"/>
        <v>Out of TAT</v>
      </c>
      <c r="AI3215" s="69">
        <f t="shared" ca="1" si="610"/>
        <v>20507</v>
      </c>
      <c r="AJ3215" s="69" t="str">
        <f ca="1">IF(AI3215&lt;0,"0-12",IFERROR(VLOOKUP(AI3215,Breakup[],2,FALSE),"&gt;24"))</f>
        <v>&gt;24</v>
      </c>
      <c r="AK3215" s="69" t="str">
        <f>VLOOKUP(V3215,Master!B:D,3,FALSE)</f>
        <v>East</v>
      </c>
      <c r="AL3215" s="69" t="str">
        <f t="shared" si="611"/>
        <v>Mumbai</v>
      </c>
    </row>
    <row r="3216" spans="1:38">
      <c r="A3216" s="13" t="s">
        <v>6757</v>
      </c>
      <c r="B3216" s="54">
        <v>44701.831112303204</v>
      </c>
      <c r="C3216" s="13" t="s">
        <v>113</v>
      </c>
      <c r="D3216" s="13">
        <v>501</v>
      </c>
      <c r="E3216" s="13" t="s">
        <v>6758</v>
      </c>
      <c r="F3216" s="13" t="s">
        <v>33</v>
      </c>
      <c r="G3216" s="14">
        <v>1653057395341</v>
      </c>
      <c r="H3216" s="55">
        <v>0.82059027777777804</v>
      </c>
      <c r="I3216" s="33">
        <v>44886.820590277799</v>
      </c>
      <c r="J3216" s="58">
        <v>44886</v>
      </c>
      <c r="K3216" s="13" t="s">
        <v>263</v>
      </c>
      <c r="L3216" s="13" t="s">
        <v>69</v>
      </c>
      <c r="M3216" s="13" t="s">
        <v>101</v>
      </c>
      <c r="N3216" s="13" t="s">
        <v>215</v>
      </c>
      <c r="O3216" s="33" t="s">
        <v>38</v>
      </c>
      <c r="P3216" s="58" t="s">
        <v>38</v>
      </c>
      <c r="Q3216" s="33" t="s">
        <v>207</v>
      </c>
      <c r="R3216" s="14" t="s">
        <v>38</v>
      </c>
      <c r="S3216" s="13" t="s">
        <v>208</v>
      </c>
      <c r="T3216" s="13" t="s">
        <v>209</v>
      </c>
      <c r="U3216" s="33">
        <f t="shared" ca="1" si="600"/>
        <v>45744.56914039352</v>
      </c>
      <c r="V3216" s="13" t="str">
        <f t="shared" si="601"/>
        <v>Mumbai</v>
      </c>
      <c r="W3216" s="13" t="str">
        <f t="shared" si="602"/>
        <v>RI</v>
      </c>
      <c r="X3216" s="13">
        <f t="shared" si="603"/>
        <v>19</v>
      </c>
      <c r="Y3216" s="13" t="str">
        <f>IFERROR(VLOOKUP(C3216,ReceivingTeam[],2,FALSE),"HelpDesk")</f>
        <v>Branch office</v>
      </c>
      <c r="Z3216" s="67">
        <f t="shared" si="604"/>
        <v>44887.487256944463</v>
      </c>
      <c r="AA3216" s="68">
        <f t="shared" si="605"/>
        <v>44886</v>
      </c>
      <c r="AB3216" s="69" t="b">
        <f t="shared" si="606"/>
        <v>1</v>
      </c>
      <c r="AC3216" s="70">
        <f t="shared" si="607"/>
        <v>0.5</v>
      </c>
      <c r="AD3216" s="67">
        <f t="shared" si="608"/>
        <v>44887.487256944463</v>
      </c>
      <c r="AE3216" s="67">
        <f>VLOOKUP(V3216,'Branch Wise Work Timelines'!C:G,3,FALSE)+AA3216</f>
        <v>44886.416666666664</v>
      </c>
      <c r="AF3216" s="67">
        <f>IF(V3216="Bangalore",VLOOKUP(V3216,'Branch Wise Work Timelines'!C:G,4,FALSE)+AA3216+1,IF(V3216="Mumbai",VLOOKUP(V3216,'Branch Wise Work Timelines'!C:G,4,FALSE)+AA3216+1,VLOOKUP(V3216,'Branch Wise Work Timelines'!C:G,4,FALSE)+AA3216))</f>
        <v>44887.25</v>
      </c>
      <c r="AG3216" s="67">
        <f>WORKDAY.INTL(AA3216,1,11)+VLOOKUP(V3216,'Branch Wise Work Timelines'!C:G,3,FALSE)</f>
        <v>44887.416666666664</v>
      </c>
      <c r="AH3216" s="69" t="str">
        <f t="shared" ca="1" si="609"/>
        <v>Out of TAT</v>
      </c>
      <c r="AI3216" s="69">
        <f t="shared" ca="1" si="610"/>
        <v>20570</v>
      </c>
      <c r="AJ3216" s="69" t="str">
        <f ca="1">IF(AI3216&lt;0,"0-12",IFERROR(VLOOKUP(AI3216,Breakup[],2,FALSE),"&gt;24"))</f>
        <v>&gt;24</v>
      </c>
      <c r="AK3216" s="69" t="str">
        <f>VLOOKUP(V3216,Master!B:D,3,FALSE)</f>
        <v>East</v>
      </c>
      <c r="AL3216" s="69" t="str">
        <f t="shared" si="611"/>
        <v>Mumbai</v>
      </c>
    </row>
    <row r="3217" spans="1:38">
      <c r="A3217" s="13" t="s">
        <v>6759</v>
      </c>
      <c r="B3217" s="54">
        <v>44701.8326970255</v>
      </c>
      <c r="C3217" s="13" t="s">
        <v>113</v>
      </c>
      <c r="D3217" s="13">
        <v>1103</v>
      </c>
      <c r="E3217" s="13" t="s">
        <v>6760</v>
      </c>
      <c r="F3217" s="13" t="s">
        <v>33</v>
      </c>
      <c r="G3217" s="14">
        <v>1653057395341</v>
      </c>
      <c r="H3217" s="55">
        <v>0.672372685185185</v>
      </c>
      <c r="I3217" s="33">
        <v>44890.6723726852</v>
      </c>
      <c r="J3217" s="58">
        <v>44890</v>
      </c>
      <c r="K3217" s="13" t="s">
        <v>263</v>
      </c>
      <c r="L3217" s="13" t="s">
        <v>69</v>
      </c>
      <c r="M3217" s="13" t="s">
        <v>101</v>
      </c>
      <c r="N3217" s="13" t="s">
        <v>215</v>
      </c>
      <c r="O3217" s="33" t="s">
        <v>38</v>
      </c>
      <c r="P3217" s="58" t="s">
        <v>38</v>
      </c>
      <c r="Q3217" s="33" t="s">
        <v>207</v>
      </c>
      <c r="R3217" s="14" t="s">
        <v>38</v>
      </c>
      <c r="S3217" s="13" t="s">
        <v>208</v>
      </c>
      <c r="T3217" s="13" t="s">
        <v>209</v>
      </c>
      <c r="U3217" s="33">
        <f t="shared" ca="1" si="600"/>
        <v>45744.56914039352</v>
      </c>
      <c r="V3217" s="13" t="str">
        <f t="shared" si="601"/>
        <v>Mumbai</v>
      </c>
      <c r="W3217" s="13" t="str">
        <f t="shared" si="602"/>
        <v>RI</v>
      </c>
      <c r="X3217" s="13">
        <f t="shared" si="603"/>
        <v>16</v>
      </c>
      <c r="Y3217" s="13" t="str">
        <f>IFERROR(VLOOKUP(C3217,ReceivingTeam[],2,FALSE),"HelpDesk")</f>
        <v>Branch office</v>
      </c>
      <c r="Z3217" s="67">
        <f t="shared" si="604"/>
        <v>44891.1723726852</v>
      </c>
      <c r="AA3217" s="68">
        <f t="shared" si="605"/>
        <v>44890</v>
      </c>
      <c r="AB3217" s="69" t="b">
        <f t="shared" si="606"/>
        <v>1</v>
      </c>
      <c r="AC3217" s="70">
        <f t="shared" si="607"/>
        <v>0.5</v>
      </c>
      <c r="AD3217" s="67">
        <f t="shared" si="608"/>
        <v>44891.1723726852</v>
      </c>
      <c r="AE3217" s="67">
        <f>VLOOKUP(V3217,'Branch Wise Work Timelines'!C:G,3,FALSE)+AA3217</f>
        <v>44890.416666666664</v>
      </c>
      <c r="AF3217" s="67">
        <f>IF(V3217="Bangalore",VLOOKUP(V3217,'Branch Wise Work Timelines'!C:G,4,FALSE)+AA3217+1,IF(V3217="Mumbai",VLOOKUP(V3217,'Branch Wise Work Timelines'!C:G,4,FALSE)+AA3217+1,VLOOKUP(V3217,'Branch Wise Work Timelines'!C:G,4,FALSE)+AA3217))</f>
        <v>44891.25</v>
      </c>
      <c r="AG3217" s="67">
        <f>WORKDAY.INTL(AA3217,1,11)+VLOOKUP(V3217,'Branch Wise Work Timelines'!C:G,3,FALSE)</f>
        <v>44891.416666666664</v>
      </c>
      <c r="AH3217" s="69" t="str">
        <f t="shared" ca="1" si="609"/>
        <v>Out of TAT</v>
      </c>
      <c r="AI3217" s="69">
        <f t="shared" ca="1" si="610"/>
        <v>20482</v>
      </c>
      <c r="AJ3217" s="69" t="str">
        <f ca="1">IF(AI3217&lt;0,"0-12",IFERROR(VLOOKUP(AI3217,Breakup[],2,FALSE),"&gt;24"))</f>
        <v>&gt;24</v>
      </c>
      <c r="AK3217" s="69" t="str">
        <f>VLOOKUP(V3217,Master!B:D,3,FALSE)</f>
        <v>East</v>
      </c>
      <c r="AL3217" s="69" t="str">
        <f t="shared" si="611"/>
        <v>Mumbai</v>
      </c>
    </row>
    <row r="3218" spans="1:38">
      <c r="A3218" s="13" t="s">
        <v>6761</v>
      </c>
      <c r="B3218" s="54">
        <v>44701.833842476903</v>
      </c>
      <c r="C3218" s="13" t="s">
        <v>113</v>
      </c>
      <c r="D3218" s="13">
        <v>1372</v>
      </c>
      <c r="E3218" s="13" t="s">
        <v>6762</v>
      </c>
      <c r="F3218" s="13" t="s">
        <v>33</v>
      </c>
      <c r="G3218" s="14">
        <v>1653057395341</v>
      </c>
      <c r="H3218" s="55">
        <v>0.69450231481481495</v>
      </c>
      <c r="I3218" s="33">
        <v>44881.6945023148</v>
      </c>
      <c r="J3218" s="58">
        <v>44881</v>
      </c>
      <c r="K3218" s="13" t="s">
        <v>263</v>
      </c>
      <c r="L3218" s="13" t="s">
        <v>69</v>
      </c>
      <c r="M3218" s="13" t="s">
        <v>101</v>
      </c>
      <c r="N3218" s="13" t="s">
        <v>215</v>
      </c>
      <c r="O3218" s="33" t="s">
        <v>38</v>
      </c>
      <c r="P3218" s="58" t="s">
        <v>38</v>
      </c>
      <c r="Q3218" s="33" t="s">
        <v>207</v>
      </c>
      <c r="R3218" s="14" t="s">
        <v>38</v>
      </c>
      <c r="S3218" s="13" t="s">
        <v>208</v>
      </c>
      <c r="T3218" s="13" t="s">
        <v>209</v>
      </c>
      <c r="U3218" s="33">
        <f t="shared" ca="1" si="600"/>
        <v>45744.56914039352</v>
      </c>
      <c r="V3218" s="13" t="str">
        <f t="shared" si="601"/>
        <v>Mumbai</v>
      </c>
      <c r="W3218" s="13" t="str">
        <f t="shared" si="602"/>
        <v>RI</v>
      </c>
      <c r="X3218" s="13">
        <f t="shared" si="603"/>
        <v>16</v>
      </c>
      <c r="Y3218" s="13" t="str">
        <f>IFERROR(VLOOKUP(C3218,ReceivingTeam[],2,FALSE),"HelpDesk")</f>
        <v>Branch office</v>
      </c>
      <c r="Z3218" s="67">
        <f t="shared" si="604"/>
        <v>44882.1945023148</v>
      </c>
      <c r="AA3218" s="68">
        <f t="shared" si="605"/>
        <v>44881</v>
      </c>
      <c r="AB3218" s="69" t="b">
        <f t="shared" si="606"/>
        <v>1</v>
      </c>
      <c r="AC3218" s="70">
        <f t="shared" si="607"/>
        <v>0.5</v>
      </c>
      <c r="AD3218" s="67">
        <f t="shared" si="608"/>
        <v>44882.1945023148</v>
      </c>
      <c r="AE3218" s="67">
        <f>VLOOKUP(V3218,'Branch Wise Work Timelines'!C:G,3,FALSE)+AA3218</f>
        <v>44881.416666666664</v>
      </c>
      <c r="AF3218" s="67">
        <f>IF(V3218="Bangalore",VLOOKUP(V3218,'Branch Wise Work Timelines'!C:G,4,FALSE)+AA3218+1,IF(V3218="Mumbai",VLOOKUP(V3218,'Branch Wise Work Timelines'!C:G,4,FALSE)+AA3218+1,VLOOKUP(V3218,'Branch Wise Work Timelines'!C:G,4,FALSE)+AA3218))</f>
        <v>44882.25</v>
      </c>
      <c r="AG3218" s="67">
        <f>WORKDAY.INTL(AA3218,1,11)+VLOOKUP(V3218,'Branch Wise Work Timelines'!C:G,3,FALSE)</f>
        <v>44882.416666666664</v>
      </c>
      <c r="AH3218" s="69" t="str">
        <f t="shared" ca="1" si="609"/>
        <v>Out of TAT</v>
      </c>
      <c r="AI3218" s="69">
        <f t="shared" ca="1" si="610"/>
        <v>20697</v>
      </c>
      <c r="AJ3218" s="69" t="str">
        <f ca="1">IF(AI3218&lt;0,"0-12",IFERROR(VLOOKUP(AI3218,Breakup[],2,FALSE),"&gt;24"))</f>
        <v>&gt;24</v>
      </c>
      <c r="AK3218" s="69" t="str">
        <f>VLOOKUP(V3218,Master!B:D,3,FALSE)</f>
        <v>East</v>
      </c>
      <c r="AL3218" s="69" t="str">
        <f t="shared" si="611"/>
        <v>Mumbai</v>
      </c>
    </row>
    <row r="3219" spans="1:38">
      <c r="A3219" s="13" t="s">
        <v>6763</v>
      </c>
      <c r="B3219" s="54">
        <v>44701.839421446799</v>
      </c>
      <c r="C3219" s="13" t="s">
        <v>113</v>
      </c>
      <c r="D3219" s="13">
        <v>1812</v>
      </c>
      <c r="E3219" s="13" t="s">
        <v>6764</v>
      </c>
      <c r="F3219" s="13" t="s">
        <v>33</v>
      </c>
      <c r="G3219" s="14">
        <v>1653057688131</v>
      </c>
      <c r="H3219" s="55">
        <v>0.33953703703703703</v>
      </c>
      <c r="I3219" s="33">
        <v>44891.339537036998</v>
      </c>
      <c r="J3219" s="58">
        <v>44891</v>
      </c>
      <c r="K3219" s="13" t="s">
        <v>263</v>
      </c>
      <c r="L3219" s="13" t="s">
        <v>69</v>
      </c>
      <c r="M3219" s="13" t="s">
        <v>101</v>
      </c>
      <c r="N3219" s="13" t="s">
        <v>215</v>
      </c>
      <c r="O3219" s="33">
        <v>44891.922442129602</v>
      </c>
      <c r="P3219" s="58">
        <v>44891</v>
      </c>
      <c r="Q3219" s="33" t="s">
        <v>237</v>
      </c>
      <c r="R3219" s="14">
        <v>472</v>
      </c>
      <c r="S3219" s="13" t="s">
        <v>208</v>
      </c>
      <c r="T3219" s="13" t="s">
        <v>209</v>
      </c>
      <c r="U3219" s="33">
        <f t="shared" ca="1" si="600"/>
        <v>45744.56914039352</v>
      </c>
      <c r="V3219" s="13" t="str">
        <f t="shared" si="601"/>
        <v>Mumbai</v>
      </c>
      <c r="W3219" s="13" t="str">
        <f t="shared" si="602"/>
        <v>RI</v>
      </c>
      <c r="X3219" s="13">
        <f t="shared" si="603"/>
        <v>8</v>
      </c>
      <c r="Y3219" s="13" t="str">
        <f>IFERROR(VLOOKUP(C3219,ReceivingTeam[],2,FALSE),"HelpDesk")</f>
        <v>Branch office</v>
      </c>
      <c r="Z3219" s="67">
        <f t="shared" si="604"/>
        <v>44891.916666666664</v>
      </c>
      <c r="AA3219" s="68">
        <f t="shared" si="605"/>
        <v>44891</v>
      </c>
      <c r="AB3219" s="69" t="b">
        <f t="shared" si="606"/>
        <v>1</v>
      </c>
      <c r="AC3219" s="70">
        <f t="shared" si="607"/>
        <v>0.5</v>
      </c>
      <c r="AD3219" s="67">
        <f t="shared" si="608"/>
        <v>44891.916666666664</v>
      </c>
      <c r="AE3219" s="67">
        <f>VLOOKUP(V3219,'Branch Wise Work Timelines'!C:G,3,FALSE)+AA3219</f>
        <v>44891.416666666664</v>
      </c>
      <c r="AF3219" s="67">
        <f>IF(V3219="Bangalore",VLOOKUP(V3219,'Branch Wise Work Timelines'!C:G,4,FALSE)+AA3219+1,IF(V3219="Mumbai",VLOOKUP(V3219,'Branch Wise Work Timelines'!C:G,4,FALSE)+AA3219+1,VLOOKUP(V3219,'Branch Wise Work Timelines'!C:G,4,FALSE)+AA3219))</f>
        <v>44892.25</v>
      </c>
      <c r="AG3219" s="67">
        <f>WORKDAY.INTL(AA3219,1,11)+VLOOKUP(V3219,'Branch Wise Work Timelines'!C:G,3,FALSE)</f>
        <v>44893.416666666664</v>
      </c>
      <c r="AH3219" s="69" t="str">
        <f t="shared" si="609"/>
        <v>Not Met</v>
      </c>
      <c r="AI3219" s="69">
        <f t="shared" ca="1" si="610"/>
        <v>20464</v>
      </c>
      <c r="AJ3219" s="69" t="str">
        <f ca="1">IF(AI3219&lt;0,"0-12",IFERROR(VLOOKUP(AI3219,Breakup[],2,FALSE),"&gt;24"))</f>
        <v>&gt;24</v>
      </c>
      <c r="AK3219" s="69" t="str">
        <f>VLOOKUP(V3219,Master!B:D,3,FALSE)</f>
        <v>East</v>
      </c>
      <c r="AL3219" s="69" t="str">
        <f t="shared" si="611"/>
        <v>Mumbai</v>
      </c>
    </row>
    <row r="3220" spans="1:38">
      <c r="A3220" s="13" t="s">
        <v>6765</v>
      </c>
      <c r="B3220" s="54">
        <v>44701.841018286999</v>
      </c>
      <c r="C3220" s="13" t="s">
        <v>113</v>
      </c>
      <c r="D3220" s="13">
        <v>880</v>
      </c>
      <c r="E3220" s="13" t="s">
        <v>6766</v>
      </c>
      <c r="F3220" s="13" t="s">
        <v>33</v>
      </c>
      <c r="G3220" s="14">
        <v>1653057688131</v>
      </c>
      <c r="H3220" s="55">
        <v>0.533634259259259</v>
      </c>
      <c r="I3220" s="33">
        <v>44888.5336342593</v>
      </c>
      <c r="J3220" s="58">
        <v>44888</v>
      </c>
      <c r="K3220" s="13" t="s">
        <v>263</v>
      </c>
      <c r="L3220" s="13" t="s">
        <v>69</v>
      </c>
      <c r="M3220" s="13" t="s">
        <v>101</v>
      </c>
      <c r="N3220" s="13" t="s">
        <v>215</v>
      </c>
      <c r="O3220" s="33" t="s">
        <v>38</v>
      </c>
      <c r="P3220" s="58" t="s">
        <v>38</v>
      </c>
      <c r="Q3220" s="33" t="s">
        <v>207</v>
      </c>
      <c r="R3220" s="14" t="s">
        <v>38</v>
      </c>
      <c r="S3220" s="13" t="s">
        <v>208</v>
      </c>
      <c r="T3220" s="13" t="s">
        <v>209</v>
      </c>
      <c r="U3220" s="33">
        <f t="shared" ca="1" si="600"/>
        <v>45744.56914039352</v>
      </c>
      <c r="V3220" s="13" t="str">
        <f t="shared" si="601"/>
        <v>Mumbai</v>
      </c>
      <c r="W3220" s="13" t="str">
        <f t="shared" si="602"/>
        <v>RI</v>
      </c>
      <c r="X3220" s="13">
        <f t="shared" si="603"/>
        <v>12</v>
      </c>
      <c r="Y3220" s="13" t="str">
        <f>IFERROR(VLOOKUP(C3220,ReceivingTeam[],2,FALSE),"HelpDesk")</f>
        <v>Branch office</v>
      </c>
      <c r="Z3220" s="67">
        <f t="shared" si="604"/>
        <v>44889.0336342593</v>
      </c>
      <c r="AA3220" s="68">
        <f t="shared" si="605"/>
        <v>44888</v>
      </c>
      <c r="AB3220" s="69" t="b">
        <f t="shared" si="606"/>
        <v>1</v>
      </c>
      <c r="AC3220" s="70">
        <f t="shared" si="607"/>
        <v>0.5</v>
      </c>
      <c r="AD3220" s="67">
        <f t="shared" si="608"/>
        <v>44889.0336342593</v>
      </c>
      <c r="AE3220" s="67">
        <f>VLOOKUP(V3220,'Branch Wise Work Timelines'!C:G,3,FALSE)+AA3220</f>
        <v>44888.416666666664</v>
      </c>
      <c r="AF3220" s="67">
        <f>IF(V3220="Bangalore",VLOOKUP(V3220,'Branch Wise Work Timelines'!C:G,4,FALSE)+AA3220+1,IF(V3220="Mumbai",VLOOKUP(V3220,'Branch Wise Work Timelines'!C:G,4,FALSE)+AA3220+1,VLOOKUP(V3220,'Branch Wise Work Timelines'!C:G,4,FALSE)+AA3220))</f>
        <v>44889.25</v>
      </c>
      <c r="AG3220" s="67">
        <f>WORKDAY.INTL(AA3220,1,11)+VLOOKUP(V3220,'Branch Wise Work Timelines'!C:G,3,FALSE)</f>
        <v>44889.416666666664</v>
      </c>
      <c r="AH3220" s="69" t="str">
        <f t="shared" ca="1" si="609"/>
        <v>Out of TAT</v>
      </c>
      <c r="AI3220" s="69">
        <f t="shared" ca="1" si="610"/>
        <v>20533</v>
      </c>
      <c r="AJ3220" s="69" t="str">
        <f ca="1">IF(AI3220&lt;0,"0-12",IFERROR(VLOOKUP(AI3220,Breakup[],2,FALSE),"&gt;24"))</f>
        <v>&gt;24</v>
      </c>
      <c r="AK3220" s="69" t="str">
        <f>VLOOKUP(V3220,Master!B:D,3,FALSE)</f>
        <v>East</v>
      </c>
      <c r="AL3220" s="69" t="str">
        <f t="shared" si="611"/>
        <v>Mumbai</v>
      </c>
    </row>
    <row r="3221" spans="1:38">
      <c r="A3221" s="13" t="s">
        <v>6767</v>
      </c>
      <c r="B3221" s="54">
        <v>44701.712555243103</v>
      </c>
      <c r="C3221" s="13" t="s">
        <v>132</v>
      </c>
      <c r="D3221" s="13">
        <v>1976</v>
      </c>
      <c r="E3221" s="13" t="s">
        <v>6768</v>
      </c>
      <c r="F3221" s="13" t="s">
        <v>33</v>
      </c>
      <c r="G3221" s="14">
        <v>1653046829290</v>
      </c>
      <c r="H3221" s="55">
        <v>0.54738425925925904</v>
      </c>
      <c r="I3221" s="33">
        <v>44882.547384259298</v>
      </c>
      <c r="J3221" s="58">
        <v>44882</v>
      </c>
      <c r="K3221" s="13" t="s">
        <v>257</v>
      </c>
      <c r="L3221" s="13" t="s">
        <v>72</v>
      </c>
      <c r="M3221" s="13" t="s">
        <v>255</v>
      </c>
      <c r="N3221" s="13" t="s">
        <v>206</v>
      </c>
      <c r="O3221" s="33" t="s">
        <v>38</v>
      </c>
      <c r="P3221" s="58" t="s">
        <v>38</v>
      </c>
      <c r="Q3221" s="33" t="s">
        <v>207</v>
      </c>
      <c r="R3221" s="14" t="s">
        <v>38</v>
      </c>
      <c r="S3221" s="13" t="s">
        <v>216</v>
      </c>
      <c r="T3221" s="13" t="s">
        <v>217</v>
      </c>
      <c r="U3221" s="33">
        <f t="shared" ca="1" si="600"/>
        <v>45744.56914039352</v>
      </c>
      <c r="V3221" s="13" t="str">
        <f t="shared" si="601"/>
        <v>Pune</v>
      </c>
      <c r="W3221" s="13" t="str">
        <f t="shared" si="602"/>
        <v>RI</v>
      </c>
      <c r="X3221" s="13">
        <f t="shared" si="603"/>
        <v>13</v>
      </c>
      <c r="Y3221" s="13" t="str">
        <f>IFERROR(VLOOKUP(C3221,ReceivingTeam[],2,FALSE),"HelpDesk")</f>
        <v>Branch office</v>
      </c>
      <c r="Z3221" s="67">
        <f t="shared" si="604"/>
        <v>44883.672384259298</v>
      </c>
      <c r="AA3221" s="68">
        <f t="shared" si="605"/>
        <v>44882</v>
      </c>
      <c r="AB3221" s="69" t="b">
        <f t="shared" si="606"/>
        <v>1</v>
      </c>
      <c r="AC3221" s="70">
        <f t="shared" si="607"/>
        <v>0.5</v>
      </c>
      <c r="AD3221" s="67">
        <f t="shared" si="608"/>
        <v>44883.672384259298</v>
      </c>
      <c r="AE3221" s="67">
        <f>VLOOKUP(V3221,'Branch Wise Work Timelines'!C:G,3,FALSE)+AA3221</f>
        <v>44882.395833333336</v>
      </c>
      <c r="AF3221" s="67">
        <f>IF(V3221="Bangalore",VLOOKUP(V3221,'Branch Wise Work Timelines'!C:G,4,FALSE)+AA3221+1,IF(V3221="Mumbai",VLOOKUP(V3221,'Branch Wise Work Timelines'!C:G,4,FALSE)+AA3221+1,VLOOKUP(V3221,'Branch Wise Work Timelines'!C:G,4,FALSE)+AA3221))</f>
        <v>44882.770833333336</v>
      </c>
      <c r="AG3221" s="67">
        <f>WORKDAY.INTL(AA3221,1,11)+VLOOKUP(V3221,'Branch Wise Work Timelines'!C:G,3,FALSE)</f>
        <v>44883.395833333336</v>
      </c>
      <c r="AH3221" s="69" t="str">
        <f t="shared" ca="1" si="609"/>
        <v>Out of TAT</v>
      </c>
      <c r="AI3221" s="69">
        <f t="shared" ca="1" si="610"/>
        <v>20662</v>
      </c>
      <c r="AJ3221" s="69" t="str">
        <f ca="1">IF(AI3221&lt;0,"0-12",IFERROR(VLOOKUP(AI3221,Breakup[],2,FALSE),"&gt;24"))</f>
        <v>&gt;24</v>
      </c>
      <c r="AK3221" s="69" t="str">
        <f>VLOOKUP(V3221,Master!B:D,3,FALSE)</f>
        <v>West</v>
      </c>
      <c r="AL3221" s="69" t="str">
        <f t="shared" si="611"/>
        <v>Pune</v>
      </c>
    </row>
    <row r="3222" spans="1:38">
      <c r="A3222" s="13" t="s">
        <v>6769</v>
      </c>
      <c r="B3222" s="54">
        <v>44701.669605358802</v>
      </c>
      <c r="C3222" s="13" t="s">
        <v>2252</v>
      </c>
      <c r="D3222" s="13">
        <v>1786</v>
      </c>
      <c r="E3222" s="13" t="s">
        <v>6770</v>
      </c>
      <c r="F3222" s="13" t="s">
        <v>15</v>
      </c>
      <c r="G3222" s="14">
        <v>1653051626097</v>
      </c>
      <c r="H3222" s="55">
        <v>0.357951388888889</v>
      </c>
      <c r="I3222" s="33">
        <v>44890.357951388898</v>
      </c>
      <c r="J3222" s="58">
        <v>44890</v>
      </c>
      <c r="K3222" s="13" t="s">
        <v>213</v>
      </c>
      <c r="L3222" s="13" t="s">
        <v>30</v>
      </c>
      <c r="M3222" s="13" t="s">
        <v>214</v>
      </c>
      <c r="N3222" s="13" t="s">
        <v>206</v>
      </c>
      <c r="O3222" s="33" t="s">
        <v>38</v>
      </c>
      <c r="P3222" s="58" t="s">
        <v>38</v>
      </c>
      <c r="Q3222" s="33" t="s">
        <v>207</v>
      </c>
      <c r="R3222" s="14" t="s">
        <v>38</v>
      </c>
      <c r="S3222" s="13" t="s">
        <v>216</v>
      </c>
      <c r="T3222" s="13" t="s">
        <v>217</v>
      </c>
      <c r="U3222" s="33">
        <f t="shared" ca="1" si="600"/>
        <v>45744.56914039352</v>
      </c>
      <c r="V3222" s="13" t="str">
        <f t="shared" si="601"/>
        <v>Bangalore</v>
      </c>
      <c r="W3222" s="13" t="str">
        <f t="shared" si="602"/>
        <v>CLS</v>
      </c>
      <c r="X3222" s="13">
        <f t="shared" si="603"/>
        <v>8</v>
      </c>
      <c r="Y3222" s="13" t="str">
        <f>IFERROR(VLOOKUP(C3222,ReceivingTeam[],2,FALSE),"HelpDesk")</f>
        <v>HelpDesk</v>
      </c>
      <c r="Z3222" s="67">
        <f t="shared" si="604"/>
        <v>44890.916666666664</v>
      </c>
      <c r="AA3222" s="68">
        <f t="shared" si="605"/>
        <v>44890</v>
      </c>
      <c r="AB3222" s="69" t="b">
        <f t="shared" si="606"/>
        <v>1</v>
      </c>
      <c r="AC3222" s="70">
        <f t="shared" si="607"/>
        <v>0.5</v>
      </c>
      <c r="AD3222" s="67">
        <f t="shared" si="608"/>
        <v>44890.916666666664</v>
      </c>
      <c r="AE3222" s="67">
        <f>VLOOKUP(V3222,'Branch Wise Work Timelines'!C:G,3,FALSE)+AA3222</f>
        <v>44890.416666666664</v>
      </c>
      <c r="AF3222" s="67">
        <f>IF(V3222="Bangalore",VLOOKUP(V3222,'Branch Wise Work Timelines'!C:G,4,FALSE)+AA3222+1,IF(V3222="Mumbai",VLOOKUP(V3222,'Branch Wise Work Timelines'!C:G,4,FALSE)+AA3222+1,VLOOKUP(V3222,'Branch Wise Work Timelines'!C:G,4,FALSE)+AA3222))</f>
        <v>44891.104166666664</v>
      </c>
      <c r="AG3222" s="67">
        <f>WORKDAY.INTL(AA3222,1,11)+VLOOKUP(V3222,'Branch Wise Work Timelines'!C:G,3,FALSE)</f>
        <v>44891.416666666664</v>
      </c>
      <c r="AH3222" s="69" t="str">
        <f t="shared" ca="1" si="609"/>
        <v>Out of TAT</v>
      </c>
      <c r="AI3222" s="69">
        <f t="shared" ca="1" si="610"/>
        <v>20488</v>
      </c>
      <c r="AJ3222" s="69" t="str">
        <f ca="1">IF(AI3222&lt;0,"0-12",IFERROR(VLOOKUP(AI3222,Breakup[],2,FALSE),"&gt;24"))</f>
        <v>&gt;24</v>
      </c>
      <c r="AK3222" s="69" t="str">
        <f>VLOOKUP(V3222,Master!B:D,3,FALSE)</f>
        <v>South</v>
      </c>
      <c r="AL3222" s="69" t="str">
        <f t="shared" si="611"/>
        <v>Bangalore-CLS</v>
      </c>
    </row>
    <row r="3223" spans="1:38">
      <c r="A3223" s="13" t="s">
        <v>6771</v>
      </c>
      <c r="B3223" s="54">
        <v>44701.6834493403</v>
      </c>
      <c r="C3223" s="13" t="s">
        <v>311</v>
      </c>
      <c r="D3223" s="13">
        <v>1792</v>
      </c>
      <c r="E3223" s="13" t="s">
        <v>6772</v>
      </c>
      <c r="F3223" s="13" t="s">
        <v>24</v>
      </c>
      <c r="G3223" s="14">
        <v>1653047121363</v>
      </c>
      <c r="H3223" s="55">
        <v>0.14078703703703699</v>
      </c>
      <c r="I3223" s="33">
        <v>44890.140787037002</v>
      </c>
      <c r="J3223" s="58">
        <v>44890</v>
      </c>
      <c r="K3223" s="13" t="s">
        <v>313</v>
      </c>
      <c r="L3223" s="13" t="s">
        <v>60</v>
      </c>
      <c r="M3223" s="13" t="s">
        <v>314</v>
      </c>
      <c r="N3223" s="13" t="s">
        <v>206</v>
      </c>
      <c r="O3223" s="33" t="s">
        <v>38</v>
      </c>
      <c r="P3223" s="58" t="s">
        <v>38</v>
      </c>
      <c r="Q3223" s="33" t="s">
        <v>207</v>
      </c>
      <c r="R3223" s="14" t="s">
        <v>38</v>
      </c>
      <c r="S3223" s="13" t="s">
        <v>208</v>
      </c>
      <c r="T3223" s="13" t="s">
        <v>209</v>
      </c>
      <c r="U3223" s="33">
        <f t="shared" ca="1" si="600"/>
        <v>45744.56914039352</v>
      </c>
      <c r="V3223" s="13" t="str">
        <f t="shared" si="601"/>
        <v>Hyderabad</v>
      </c>
      <c r="W3223" s="13" t="str">
        <f t="shared" si="602"/>
        <v>DOMI</v>
      </c>
      <c r="X3223" s="13">
        <f t="shared" si="603"/>
        <v>3</v>
      </c>
      <c r="Y3223" s="13" t="str">
        <f>IFERROR(VLOOKUP(C3223,ReceivingTeam[],2,FALSE),"HelpDesk")</f>
        <v>HelpDesk</v>
      </c>
      <c r="Z3223" s="67">
        <f t="shared" si="604"/>
        <v>44891.562499999993</v>
      </c>
      <c r="AA3223" s="68">
        <f t="shared" si="605"/>
        <v>44890</v>
      </c>
      <c r="AB3223" s="69" t="b">
        <f t="shared" si="606"/>
        <v>1</v>
      </c>
      <c r="AC3223" s="70">
        <f t="shared" si="607"/>
        <v>0.5</v>
      </c>
      <c r="AD3223" s="67">
        <f t="shared" si="608"/>
        <v>44891.562499999993</v>
      </c>
      <c r="AE3223" s="67">
        <f>VLOOKUP(V3223,'Branch Wise Work Timelines'!C:G,3,FALSE)+AA3223</f>
        <v>44890.416666666664</v>
      </c>
      <c r="AF3223" s="67">
        <f>IF(V3223="Bangalore",VLOOKUP(V3223,'Branch Wise Work Timelines'!C:G,4,FALSE)+AA3223+1,IF(V3223="Mumbai",VLOOKUP(V3223,'Branch Wise Work Timelines'!C:G,4,FALSE)+AA3223+1,VLOOKUP(V3223,'Branch Wise Work Timelines'!C:G,4,FALSE)+AA3223))</f>
        <v>44890.770833333336</v>
      </c>
      <c r="AG3223" s="67">
        <f>WORKDAY.INTL(AA3223,1,11)+VLOOKUP(V3223,'Branch Wise Work Timelines'!C:G,3,FALSE)</f>
        <v>44891.416666666664</v>
      </c>
      <c r="AH3223" s="69" t="str">
        <f t="shared" ca="1" si="609"/>
        <v>Out of TAT</v>
      </c>
      <c r="AI3223" s="69">
        <f t="shared" ca="1" si="610"/>
        <v>20473</v>
      </c>
      <c r="AJ3223" s="69" t="str">
        <f ca="1">IF(AI3223&lt;0,"0-12",IFERROR(VLOOKUP(AI3223,Breakup[],2,FALSE),"&gt;24"))</f>
        <v>&gt;24</v>
      </c>
      <c r="AK3223" s="69" t="str">
        <f>VLOOKUP(V3223,Master!B:D,3,FALSE)</f>
        <v>South</v>
      </c>
      <c r="AL3223" s="69" t="str">
        <f t="shared" si="611"/>
        <v>Hyderabad</v>
      </c>
    </row>
    <row r="3224" spans="1:38">
      <c r="A3224" s="13" t="s">
        <v>6773</v>
      </c>
      <c r="B3224" s="54">
        <v>44701.686091400501</v>
      </c>
      <c r="C3224" s="13" t="s">
        <v>311</v>
      </c>
      <c r="D3224" s="13">
        <v>319</v>
      </c>
      <c r="E3224" s="13" t="s">
        <v>6774</v>
      </c>
      <c r="F3224" s="13" t="s">
        <v>24</v>
      </c>
      <c r="G3224" s="14">
        <v>1653047121363</v>
      </c>
      <c r="H3224" s="55">
        <v>0.99562499999999998</v>
      </c>
      <c r="I3224" s="33">
        <v>44882.995625000003</v>
      </c>
      <c r="J3224" s="58">
        <v>44882</v>
      </c>
      <c r="K3224" s="13" t="s">
        <v>313</v>
      </c>
      <c r="L3224" s="13" t="s">
        <v>60</v>
      </c>
      <c r="M3224" s="13" t="s">
        <v>314</v>
      </c>
      <c r="N3224" s="13" t="s">
        <v>206</v>
      </c>
      <c r="O3224" s="33" t="s">
        <v>38</v>
      </c>
      <c r="P3224" s="58" t="s">
        <v>38</v>
      </c>
      <c r="Q3224" s="33" t="s">
        <v>207</v>
      </c>
      <c r="R3224" s="14" t="s">
        <v>38</v>
      </c>
      <c r="S3224" s="13" t="s">
        <v>208</v>
      </c>
      <c r="T3224" s="13" t="s">
        <v>209</v>
      </c>
      <c r="U3224" s="33">
        <f t="shared" ca="1" si="600"/>
        <v>45744.56914039352</v>
      </c>
      <c r="V3224" s="13" t="str">
        <f t="shared" si="601"/>
        <v>Hyderabad</v>
      </c>
      <c r="W3224" s="13" t="str">
        <f t="shared" si="602"/>
        <v>DOMI</v>
      </c>
      <c r="X3224" s="13">
        <f t="shared" si="603"/>
        <v>23</v>
      </c>
      <c r="Y3224" s="13" t="str">
        <f>IFERROR(VLOOKUP(C3224,ReceivingTeam[],2,FALSE),"HelpDesk")</f>
        <v>HelpDesk</v>
      </c>
      <c r="Z3224" s="67">
        <f t="shared" si="604"/>
        <v>44884.141458333332</v>
      </c>
      <c r="AA3224" s="68">
        <f t="shared" si="605"/>
        <v>44882</v>
      </c>
      <c r="AB3224" s="69" t="b">
        <f t="shared" si="606"/>
        <v>1</v>
      </c>
      <c r="AC3224" s="70">
        <f t="shared" si="607"/>
        <v>0.5</v>
      </c>
      <c r="AD3224" s="67">
        <f t="shared" si="608"/>
        <v>44884.141458333332</v>
      </c>
      <c r="AE3224" s="67">
        <f>VLOOKUP(V3224,'Branch Wise Work Timelines'!C:G,3,FALSE)+AA3224</f>
        <v>44882.416666666664</v>
      </c>
      <c r="AF3224" s="67">
        <f>IF(V3224="Bangalore",VLOOKUP(V3224,'Branch Wise Work Timelines'!C:G,4,FALSE)+AA3224+1,IF(V3224="Mumbai",VLOOKUP(V3224,'Branch Wise Work Timelines'!C:G,4,FALSE)+AA3224+1,VLOOKUP(V3224,'Branch Wise Work Timelines'!C:G,4,FALSE)+AA3224))</f>
        <v>44882.770833333336</v>
      </c>
      <c r="AG3224" s="67">
        <f>WORKDAY.INTL(AA3224,1,11)+VLOOKUP(V3224,'Branch Wise Work Timelines'!C:G,3,FALSE)</f>
        <v>44883.416666666664</v>
      </c>
      <c r="AH3224" s="69" t="str">
        <f t="shared" ca="1" si="609"/>
        <v>Out of TAT</v>
      </c>
      <c r="AI3224" s="69">
        <f t="shared" ca="1" si="610"/>
        <v>20651</v>
      </c>
      <c r="AJ3224" s="69" t="str">
        <f ca="1">IF(AI3224&lt;0,"0-12",IFERROR(VLOOKUP(AI3224,Breakup[],2,FALSE),"&gt;24"))</f>
        <v>&gt;24</v>
      </c>
      <c r="AK3224" s="69" t="str">
        <f>VLOOKUP(V3224,Master!B:D,3,FALSE)</f>
        <v>South</v>
      </c>
      <c r="AL3224" s="69" t="str">
        <f t="shared" si="611"/>
        <v>Hyderabad</v>
      </c>
    </row>
    <row r="3225" spans="1:38">
      <c r="A3225" s="13" t="s">
        <v>6775</v>
      </c>
      <c r="B3225" s="54">
        <v>44701.676971261601</v>
      </c>
      <c r="C3225" s="13" t="s">
        <v>311</v>
      </c>
      <c r="D3225" s="13">
        <v>1135</v>
      </c>
      <c r="E3225" s="13" t="s">
        <v>6776</v>
      </c>
      <c r="F3225" s="13" t="s">
        <v>24</v>
      </c>
      <c r="G3225" s="14">
        <v>1653047121363</v>
      </c>
      <c r="H3225" s="55">
        <v>0.27877314814814802</v>
      </c>
      <c r="I3225" s="33">
        <v>44882.278773148202</v>
      </c>
      <c r="J3225" s="58">
        <v>44882</v>
      </c>
      <c r="K3225" s="13" t="s">
        <v>313</v>
      </c>
      <c r="L3225" s="13" t="s">
        <v>60</v>
      </c>
      <c r="M3225" s="13" t="s">
        <v>314</v>
      </c>
      <c r="N3225" s="13" t="s">
        <v>206</v>
      </c>
      <c r="O3225" s="33" t="s">
        <v>38</v>
      </c>
      <c r="P3225" s="58" t="s">
        <v>38</v>
      </c>
      <c r="Q3225" s="33" t="s">
        <v>207</v>
      </c>
      <c r="R3225" s="14" t="s">
        <v>38</v>
      </c>
      <c r="S3225" s="13" t="s">
        <v>208</v>
      </c>
      <c r="T3225" s="13" t="s">
        <v>209</v>
      </c>
      <c r="U3225" s="33">
        <f t="shared" ca="1" si="600"/>
        <v>45744.56914039352</v>
      </c>
      <c r="V3225" s="13" t="str">
        <f t="shared" si="601"/>
        <v>Hyderabad</v>
      </c>
      <c r="W3225" s="13" t="str">
        <f t="shared" si="602"/>
        <v>DOMI</v>
      </c>
      <c r="X3225" s="13">
        <f t="shared" si="603"/>
        <v>6</v>
      </c>
      <c r="Y3225" s="13" t="str">
        <f>IFERROR(VLOOKUP(C3225,ReceivingTeam[],2,FALSE),"HelpDesk")</f>
        <v>HelpDesk</v>
      </c>
      <c r="Z3225" s="67">
        <f t="shared" si="604"/>
        <v>44883.562499999993</v>
      </c>
      <c r="AA3225" s="68">
        <f t="shared" si="605"/>
        <v>44882</v>
      </c>
      <c r="AB3225" s="69" t="b">
        <f t="shared" si="606"/>
        <v>1</v>
      </c>
      <c r="AC3225" s="70">
        <f t="shared" si="607"/>
        <v>0.5</v>
      </c>
      <c r="AD3225" s="67">
        <f t="shared" si="608"/>
        <v>44883.562499999993</v>
      </c>
      <c r="AE3225" s="67">
        <f>VLOOKUP(V3225,'Branch Wise Work Timelines'!C:G,3,FALSE)+AA3225</f>
        <v>44882.416666666664</v>
      </c>
      <c r="AF3225" s="67">
        <f>IF(V3225="Bangalore",VLOOKUP(V3225,'Branch Wise Work Timelines'!C:G,4,FALSE)+AA3225+1,IF(V3225="Mumbai",VLOOKUP(V3225,'Branch Wise Work Timelines'!C:G,4,FALSE)+AA3225+1,VLOOKUP(V3225,'Branch Wise Work Timelines'!C:G,4,FALSE)+AA3225))</f>
        <v>44882.770833333336</v>
      </c>
      <c r="AG3225" s="67">
        <f>WORKDAY.INTL(AA3225,1,11)+VLOOKUP(V3225,'Branch Wise Work Timelines'!C:G,3,FALSE)</f>
        <v>44883.416666666664</v>
      </c>
      <c r="AH3225" s="69" t="str">
        <f t="shared" ca="1" si="609"/>
        <v>Out of TAT</v>
      </c>
      <c r="AI3225" s="69">
        <f t="shared" ca="1" si="610"/>
        <v>20665</v>
      </c>
      <c r="AJ3225" s="69" t="str">
        <f ca="1">IF(AI3225&lt;0,"0-12",IFERROR(VLOOKUP(AI3225,Breakup[],2,FALSE),"&gt;24"))</f>
        <v>&gt;24</v>
      </c>
      <c r="AK3225" s="69" t="str">
        <f>VLOOKUP(V3225,Master!B:D,3,FALSE)</f>
        <v>South</v>
      </c>
      <c r="AL3225" s="69" t="str">
        <f t="shared" si="611"/>
        <v>Hyderabad</v>
      </c>
    </row>
    <row r="3226" spans="1:38">
      <c r="A3226" s="13" t="s">
        <v>6777</v>
      </c>
      <c r="B3226" s="54">
        <v>44701.714500463</v>
      </c>
      <c r="C3226" s="13" t="s">
        <v>149</v>
      </c>
      <c r="D3226" s="13">
        <v>90</v>
      </c>
      <c r="E3226" s="13" t="s">
        <v>6778</v>
      </c>
      <c r="F3226" s="13" t="s">
        <v>24</v>
      </c>
      <c r="G3226" s="14">
        <v>1653047121363</v>
      </c>
      <c r="H3226" s="55">
        <v>0.17122685185185199</v>
      </c>
      <c r="I3226" s="33">
        <v>44888.171226851897</v>
      </c>
      <c r="J3226" s="58">
        <v>44888</v>
      </c>
      <c r="K3226" s="13" t="s">
        <v>313</v>
      </c>
      <c r="L3226" s="13" t="s">
        <v>60</v>
      </c>
      <c r="M3226" s="13" t="s">
        <v>314</v>
      </c>
      <c r="N3226" s="13" t="s">
        <v>206</v>
      </c>
      <c r="O3226" s="33" t="s">
        <v>38</v>
      </c>
      <c r="P3226" s="58" t="s">
        <v>38</v>
      </c>
      <c r="Q3226" s="33" t="s">
        <v>207</v>
      </c>
      <c r="R3226" s="14" t="s">
        <v>38</v>
      </c>
      <c r="S3226" s="13" t="s">
        <v>208</v>
      </c>
      <c r="T3226" s="13" t="s">
        <v>209</v>
      </c>
      <c r="U3226" s="33">
        <f t="shared" ca="1" si="600"/>
        <v>45744.56914039352</v>
      </c>
      <c r="V3226" s="13" t="str">
        <f t="shared" si="601"/>
        <v>Hyderabad</v>
      </c>
      <c r="W3226" s="13" t="str">
        <f t="shared" si="602"/>
        <v>DOMI</v>
      </c>
      <c r="X3226" s="13">
        <f t="shared" si="603"/>
        <v>4</v>
      </c>
      <c r="Y3226" s="13" t="str">
        <f>IFERROR(VLOOKUP(C3226,ReceivingTeam[],2,FALSE),"HelpDesk")</f>
        <v>Branch office</v>
      </c>
      <c r="Z3226" s="67">
        <f t="shared" si="604"/>
        <v>44889.562499999993</v>
      </c>
      <c r="AA3226" s="68">
        <f t="shared" si="605"/>
        <v>44888</v>
      </c>
      <c r="AB3226" s="69" t="b">
        <f t="shared" si="606"/>
        <v>1</v>
      </c>
      <c r="AC3226" s="70">
        <f t="shared" si="607"/>
        <v>0.5</v>
      </c>
      <c r="AD3226" s="67">
        <f t="shared" si="608"/>
        <v>44889.562499999993</v>
      </c>
      <c r="AE3226" s="67">
        <f>VLOOKUP(V3226,'Branch Wise Work Timelines'!C:G,3,FALSE)+AA3226</f>
        <v>44888.416666666664</v>
      </c>
      <c r="AF3226" s="67">
        <f>IF(V3226="Bangalore",VLOOKUP(V3226,'Branch Wise Work Timelines'!C:G,4,FALSE)+AA3226+1,IF(V3226="Mumbai",VLOOKUP(V3226,'Branch Wise Work Timelines'!C:G,4,FALSE)+AA3226+1,VLOOKUP(V3226,'Branch Wise Work Timelines'!C:G,4,FALSE)+AA3226))</f>
        <v>44888.770833333336</v>
      </c>
      <c r="AG3226" s="67">
        <f>WORKDAY.INTL(AA3226,1,11)+VLOOKUP(V3226,'Branch Wise Work Timelines'!C:G,3,FALSE)</f>
        <v>44889.416666666664</v>
      </c>
      <c r="AH3226" s="69" t="str">
        <f t="shared" ca="1" si="609"/>
        <v>Out of TAT</v>
      </c>
      <c r="AI3226" s="69">
        <f t="shared" ca="1" si="610"/>
        <v>20521</v>
      </c>
      <c r="AJ3226" s="69" t="str">
        <f ca="1">IF(AI3226&lt;0,"0-12",IFERROR(VLOOKUP(AI3226,Breakup[],2,FALSE),"&gt;24"))</f>
        <v>&gt;24</v>
      </c>
      <c r="AK3226" s="69" t="str">
        <f>VLOOKUP(V3226,Master!B:D,3,FALSE)</f>
        <v>South</v>
      </c>
      <c r="AL3226" s="69" t="str">
        <f t="shared" si="611"/>
        <v>Hyderabad</v>
      </c>
    </row>
    <row r="3227" spans="1:38">
      <c r="A3227" s="13" t="s">
        <v>6779</v>
      </c>
      <c r="B3227" s="54">
        <v>44701.692123692097</v>
      </c>
      <c r="C3227" s="13" t="s">
        <v>363</v>
      </c>
      <c r="D3227" s="13">
        <v>1866</v>
      </c>
      <c r="E3227" s="13" t="s">
        <v>6780</v>
      </c>
      <c r="F3227" s="13" t="s">
        <v>33</v>
      </c>
      <c r="G3227" s="14">
        <v>1653046113053</v>
      </c>
      <c r="H3227" s="55">
        <v>0.145127314814815</v>
      </c>
      <c r="I3227" s="33">
        <v>44882.145127314798</v>
      </c>
      <c r="J3227" s="58">
        <v>44882</v>
      </c>
      <c r="K3227" s="13" t="s">
        <v>213</v>
      </c>
      <c r="L3227" s="13" t="s">
        <v>30</v>
      </c>
      <c r="M3227" s="13" t="s">
        <v>282</v>
      </c>
      <c r="N3227" s="13" t="s">
        <v>206</v>
      </c>
      <c r="O3227" s="33" t="s">
        <v>38</v>
      </c>
      <c r="P3227" s="58" t="s">
        <v>38</v>
      </c>
      <c r="Q3227" s="33" t="s">
        <v>207</v>
      </c>
      <c r="R3227" s="14" t="s">
        <v>38</v>
      </c>
      <c r="S3227" s="13" t="s">
        <v>216</v>
      </c>
      <c r="T3227" s="13" t="s">
        <v>278</v>
      </c>
      <c r="U3227" s="33">
        <f t="shared" ca="1" si="600"/>
        <v>45744.56914039352</v>
      </c>
      <c r="V3227" s="13" t="str">
        <f t="shared" si="601"/>
        <v>Bangalore</v>
      </c>
      <c r="W3227" s="13" t="str">
        <f t="shared" si="602"/>
        <v>RI</v>
      </c>
      <c r="X3227" s="13">
        <f t="shared" si="603"/>
        <v>3</v>
      </c>
      <c r="Y3227" s="13" t="str">
        <f>IFERROR(VLOOKUP(C3227,ReceivingTeam[],2,FALSE),"HelpDesk")</f>
        <v>HelpDesk</v>
      </c>
      <c r="Z3227" s="67">
        <f t="shared" si="604"/>
        <v>44885.729166666664</v>
      </c>
      <c r="AA3227" s="68">
        <f t="shared" si="605"/>
        <v>44882</v>
      </c>
      <c r="AB3227" s="69" t="b">
        <f t="shared" si="606"/>
        <v>1</v>
      </c>
      <c r="AC3227" s="70">
        <f t="shared" si="607"/>
        <v>3</v>
      </c>
      <c r="AD3227" s="67">
        <f t="shared" si="608"/>
        <v>44885.729166666664</v>
      </c>
      <c r="AE3227" s="67">
        <f>VLOOKUP(V3227,'Branch Wise Work Timelines'!C:G,3,FALSE)+AA3227</f>
        <v>44882.416666666664</v>
      </c>
      <c r="AF3227" s="67">
        <f>IF(V3227="Bangalore",VLOOKUP(V3227,'Branch Wise Work Timelines'!C:G,4,FALSE)+AA3227+1,IF(V3227="Mumbai",VLOOKUP(V3227,'Branch Wise Work Timelines'!C:G,4,FALSE)+AA3227+1,VLOOKUP(V3227,'Branch Wise Work Timelines'!C:G,4,FALSE)+AA3227))</f>
        <v>44883.104166666664</v>
      </c>
      <c r="AG3227" s="67">
        <f>WORKDAY.INTL(AA3227,1,11)+VLOOKUP(V3227,'Branch Wise Work Timelines'!C:G,3,FALSE)</f>
        <v>44883.416666666664</v>
      </c>
      <c r="AH3227" s="69" t="str">
        <f t="shared" ca="1" si="609"/>
        <v>Out of TAT</v>
      </c>
      <c r="AI3227" s="69">
        <f t="shared" ca="1" si="610"/>
        <v>20613</v>
      </c>
      <c r="AJ3227" s="69" t="str">
        <f ca="1">IF(AI3227&lt;0,"0-12",IFERROR(VLOOKUP(AI3227,Breakup[],2,FALSE),"&gt;24"))</f>
        <v>&gt;24</v>
      </c>
      <c r="AK3227" s="69" t="str">
        <f>VLOOKUP(V3227,Master!B:D,3,FALSE)</f>
        <v>South</v>
      </c>
      <c r="AL3227" s="69" t="str">
        <f t="shared" si="611"/>
        <v>Bangalore</v>
      </c>
    </row>
    <row r="3228" spans="1:38">
      <c r="A3228" s="13" t="s">
        <v>6781</v>
      </c>
      <c r="B3228" s="54">
        <v>44701.694559027797</v>
      </c>
      <c r="C3228" s="13" t="s">
        <v>363</v>
      </c>
      <c r="D3228" s="13">
        <v>246</v>
      </c>
      <c r="E3228" s="13" t="s">
        <v>6782</v>
      </c>
      <c r="F3228" s="13" t="s">
        <v>33</v>
      </c>
      <c r="G3228" s="14">
        <v>1653046113053</v>
      </c>
      <c r="H3228" s="55">
        <v>0.58651620370370405</v>
      </c>
      <c r="I3228" s="33">
        <v>44883.586516203701</v>
      </c>
      <c r="J3228" s="58">
        <v>44883</v>
      </c>
      <c r="K3228" s="13" t="s">
        <v>213</v>
      </c>
      <c r="L3228" s="13" t="s">
        <v>30</v>
      </c>
      <c r="M3228" s="13" t="s">
        <v>282</v>
      </c>
      <c r="N3228" s="13" t="s">
        <v>206</v>
      </c>
      <c r="O3228" s="33" t="s">
        <v>38</v>
      </c>
      <c r="P3228" s="58" t="s">
        <v>38</v>
      </c>
      <c r="Q3228" s="33" t="s">
        <v>207</v>
      </c>
      <c r="R3228" s="14" t="s">
        <v>38</v>
      </c>
      <c r="S3228" s="13" t="s">
        <v>216</v>
      </c>
      <c r="T3228" s="13" t="s">
        <v>278</v>
      </c>
      <c r="U3228" s="33">
        <f t="shared" ca="1" si="600"/>
        <v>45744.56914039352</v>
      </c>
      <c r="V3228" s="13" t="str">
        <f t="shared" si="601"/>
        <v>Bangalore</v>
      </c>
      <c r="W3228" s="13" t="str">
        <f t="shared" si="602"/>
        <v>RI</v>
      </c>
      <c r="X3228" s="13">
        <f t="shared" si="603"/>
        <v>14</v>
      </c>
      <c r="Y3228" s="13" t="str">
        <f>IFERROR(VLOOKUP(C3228,ReceivingTeam[],2,FALSE),"HelpDesk")</f>
        <v>HelpDesk</v>
      </c>
      <c r="Z3228" s="67">
        <f t="shared" si="604"/>
        <v>44886.899016203701</v>
      </c>
      <c r="AA3228" s="68">
        <f t="shared" si="605"/>
        <v>44883</v>
      </c>
      <c r="AB3228" s="69" t="b">
        <f t="shared" si="606"/>
        <v>1</v>
      </c>
      <c r="AC3228" s="70">
        <f t="shared" si="607"/>
        <v>3</v>
      </c>
      <c r="AD3228" s="67">
        <f t="shared" si="608"/>
        <v>44886.899016203701</v>
      </c>
      <c r="AE3228" s="67">
        <f>VLOOKUP(V3228,'Branch Wise Work Timelines'!C:G,3,FALSE)+AA3228</f>
        <v>44883.416666666664</v>
      </c>
      <c r="AF3228" s="67">
        <f>IF(V3228="Bangalore",VLOOKUP(V3228,'Branch Wise Work Timelines'!C:G,4,FALSE)+AA3228+1,IF(V3228="Mumbai",VLOOKUP(V3228,'Branch Wise Work Timelines'!C:G,4,FALSE)+AA3228+1,VLOOKUP(V3228,'Branch Wise Work Timelines'!C:G,4,FALSE)+AA3228))</f>
        <v>44884.104166666664</v>
      </c>
      <c r="AG3228" s="67">
        <f>WORKDAY.INTL(AA3228,1,11)+VLOOKUP(V3228,'Branch Wise Work Timelines'!C:G,3,FALSE)</f>
        <v>44884.416666666664</v>
      </c>
      <c r="AH3228" s="69" t="str">
        <f t="shared" ca="1" si="609"/>
        <v>Out of TAT</v>
      </c>
      <c r="AI3228" s="69">
        <f t="shared" ca="1" si="610"/>
        <v>20585</v>
      </c>
      <c r="AJ3228" s="69" t="str">
        <f ca="1">IF(AI3228&lt;0,"0-12",IFERROR(VLOOKUP(AI3228,Breakup[],2,FALSE),"&gt;24"))</f>
        <v>&gt;24</v>
      </c>
      <c r="AK3228" s="69" t="str">
        <f>VLOOKUP(V3228,Master!B:D,3,FALSE)</f>
        <v>South</v>
      </c>
      <c r="AL3228" s="69" t="str">
        <f t="shared" si="611"/>
        <v>Bangalore</v>
      </c>
    </row>
    <row r="3229" spans="1:38">
      <c r="A3229" s="13" t="s">
        <v>6783</v>
      </c>
      <c r="B3229" s="54">
        <v>44701.701721840298</v>
      </c>
      <c r="C3229" s="13" t="s">
        <v>986</v>
      </c>
      <c r="D3229" s="13">
        <v>915</v>
      </c>
      <c r="E3229" s="13" t="s">
        <v>6784</v>
      </c>
      <c r="F3229" s="13" t="s">
        <v>33</v>
      </c>
      <c r="G3229" s="14">
        <v>1653046113053</v>
      </c>
      <c r="H3229" s="55">
        <v>0.95731481481481495</v>
      </c>
      <c r="I3229" s="33">
        <v>44886.957314814797</v>
      </c>
      <c r="J3229" s="58">
        <v>44886</v>
      </c>
      <c r="K3229" s="13" t="s">
        <v>213</v>
      </c>
      <c r="L3229" s="13" t="s">
        <v>30</v>
      </c>
      <c r="M3229" s="13" t="s">
        <v>282</v>
      </c>
      <c r="N3229" s="13" t="s">
        <v>206</v>
      </c>
      <c r="O3229" s="33" t="s">
        <v>38</v>
      </c>
      <c r="P3229" s="58" t="s">
        <v>38</v>
      </c>
      <c r="Q3229" s="33" t="s">
        <v>207</v>
      </c>
      <c r="R3229" s="14" t="s">
        <v>38</v>
      </c>
      <c r="S3229" s="13" t="s">
        <v>216</v>
      </c>
      <c r="T3229" s="13" t="s">
        <v>278</v>
      </c>
      <c r="U3229" s="33">
        <f t="shared" ca="1" si="600"/>
        <v>45744.56914039352</v>
      </c>
      <c r="V3229" s="13" t="str">
        <f t="shared" si="601"/>
        <v>Bangalore</v>
      </c>
      <c r="W3229" s="13" t="str">
        <f t="shared" si="602"/>
        <v>RI</v>
      </c>
      <c r="X3229" s="13">
        <f t="shared" si="603"/>
        <v>22</v>
      </c>
      <c r="Y3229" s="13" t="str">
        <f>IFERROR(VLOOKUP(C3229,ReceivingTeam[],2,FALSE),"HelpDesk")</f>
        <v>HelpDesk</v>
      </c>
      <c r="Z3229" s="67">
        <f t="shared" si="604"/>
        <v>44890.269814814797</v>
      </c>
      <c r="AA3229" s="68">
        <f t="shared" si="605"/>
        <v>44886</v>
      </c>
      <c r="AB3229" s="69" t="b">
        <f t="shared" si="606"/>
        <v>1</v>
      </c>
      <c r="AC3229" s="70">
        <f t="shared" si="607"/>
        <v>3</v>
      </c>
      <c r="AD3229" s="67">
        <f t="shared" si="608"/>
        <v>44890.269814814797</v>
      </c>
      <c r="AE3229" s="67">
        <f>VLOOKUP(V3229,'Branch Wise Work Timelines'!C:G,3,FALSE)+AA3229</f>
        <v>44886.416666666664</v>
      </c>
      <c r="AF3229" s="67">
        <f>IF(V3229="Bangalore",VLOOKUP(V3229,'Branch Wise Work Timelines'!C:G,4,FALSE)+AA3229+1,IF(V3229="Mumbai",VLOOKUP(V3229,'Branch Wise Work Timelines'!C:G,4,FALSE)+AA3229+1,VLOOKUP(V3229,'Branch Wise Work Timelines'!C:G,4,FALSE)+AA3229))</f>
        <v>44887.104166666664</v>
      </c>
      <c r="AG3229" s="67">
        <f>WORKDAY.INTL(AA3229,1,11)+VLOOKUP(V3229,'Branch Wise Work Timelines'!C:G,3,FALSE)</f>
        <v>44887.416666666664</v>
      </c>
      <c r="AH3229" s="69" t="str">
        <f t="shared" ca="1" si="609"/>
        <v>Out of TAT</v>
      </c>
      <c r="AI3229" s="69">
        <f t="shared" ca="1" si="610"/>
        <v>20504</v>
      </c>
      <c r="AJ3229" s="69" t="str">
        <f ca="1">IF(AI3229&lt;0,"0-12",IFERROR(VLOOKUP(AI3229,Breakup[],2,FALSE),"&gt;24"))</f>
        <v>&gt;24</v>
      </c>
      <c r="AK3229" s="69" t="str">
        <f>VLOOKUP(V3229,Master!B:D,3,FALSE)</f>
        <v>South</v>
      </c>
      <c r="AL3229" s="69" t="str">
        <f t="shared" si="611"/>
        <v>Bangalore</v>
      </c>
    </row>
    <row r="3230" spans="1:38">
      <c r="A3230" s="13" t="s">
        <v>6785</v>
      </c>
      <c r="B3230" s="54">
        <v>44701.733234143503</v>
      </c>
      <c r="C3230" s="13" t="s">
        <v>377</v>
      </c>
      <c r="D3230" s="13">
        <v>1922</v>
      </c>
      <c r="E3230" s="13" t="s">
        <v>6786</v>
      </c>
      <c r="F3230" s="13" t="s">
        <v>15</v>
      </c>
      <c r="G3230" s="14">
        <v>1653050621596</v>
      </c>
      <c r="H3230" s="55">
        <v>0.33484953703703701</v>
      </c>
      <c r="I3230" s="33">
        <v>44890.334849537001</v>
      </c>
      <c r="J3230" s="58">
        <v>44890</v>
      </c>
      <c r="K3230" s="13" t="s">
        <v>213</v>
      </c>
      <c r="L3230" s="13" t="s">
        <v>30</v>
      </c>
      <c r="M3230" s="13" t="s">
        <v>214</v>
      </c>
      <c r="N3230" s="13" t="s">
        <v>206</v>
      </c>
      <c r="O3230" s="33" t="s">
        <v>38</v>
      </c>
      <c r="P3230" s="58" t="s">
        <v>38</v>
      </c>
      <c r="Q3230" s="33" t="s">
        <v>207</v>
      </c>
      <c r="R3230" s="14" t="s">
        <v>38</v>
      </c>
      <c r="S3230" s="13" t="s">
        <v>216</v>
      </c>
      <c r="T3230" s="13" t="s">
        <v>217</v>
      </c>
      <c r="U3230" s="33">
        <f t="shared" ca="1" si="600"/>
        <v>45744.56914039352</v>
      </c>
      <c r="V3230" s="13" t="str">
        <f t="shared" si="601"/>
        <v>Bangalore</v>
      </c>
      <c r="W3230" s="13" t="str">
        <f t="shared" si="602"/>
        <v>CLS</v>
      </c>
      <c r="X3230" s="13">
        <f t="shared" si="603"/>
        <v>8</v>
      </c>
      <c r="Y3230" s="13" t="str">
        <f>IFERROR(VLOOKUP(C3230,ReceivingTeam[],2,FALSE),"HelpDesk")</f>
        <v>HelpDesk</v>
      </c>
      <c r="Z3230" s="67">
        <f t="shared" si="604"/>
        <v>44890.916666666664</v>
      </c>
      <c r="AA3230" s="68">
        <f t="shared" si="605"/>
        <v>44890</v>
      </c>
      <c r="AB3230" s="69" t="b">
        <f t="shared" si="606"/>
        <v>1</v>
      </c>
      <c r="AC3230" s="70">
        <f t="shared" si="607"/>
        <v>0.5</v>
      </c>
      <c r="AD3230" s="67">
        <f t="shared" si="608"/>
        <v>44890.916666666664</v>
      </c>
      <c r="AE3230" s="67">
        <f>VLOOKUP(V3230,'Branch Wise Work Timelines'!C:G,3,FALSE)+AA3230</f>
        <v>44890.416666666664</v>
      </c>
      <c r="AF3230" s="67">
        <f>IF(V3230="Bangalore",VLOOKUP(V3230,'Branch Wise Work Timelines'!C:G,4,FALSE)+AA3230+1,IF(V3230="Mumbai",VLOOKUP(V3230,'Branch Wise Work Timelines'!C:G,4,FALSE)+AA3230+1,VLOOKUP(V3230,'Branch Wise Work Timelines'!C:G,4,FALSE)+AA3230))</f>
        <v>44891.104166666664</v>
      </c>
      <c r="AG3230" s="67">
        <f>WORKDAY.INTL(AA3230,1,11)+VLOOKUP(V3230,'Branch Wise Work Timelines'!C:G,3,FALSE)</f>
        <v>44891.416666666664</v>
      </c>
      <c r="AH3230" s="69" t="str">
        <f t="shared" ca="1" si="609"/>
        <v>Out of TAT</v>
      </c>
      <c r="AI3230" s="69">
        <f t="shared" ca="1" si="610"/>
        <v>20488</v>
      </c>
      <c r="AJ3230" s="69" t="str">
        <f ca="1">IF(AI3230&lt;0,"0-12",IFERROR(VLOOKUP(AI3230,Breakup[],2,FALSE),"&gt;24"))</f>
        <v>&gt;24</v>
      </c>
      <c r="AK3230" s="69" t="str">
        <f>VLOOKUP(V3230,Master!B:D,3,FALSE)</f>
        <v>South</v>
      </c>
      <c r="AL3230" s="69" t="str">
        <f t="shared" si="611"/>
        <v>Bangalore-CLS</v>
      </c>
    </row>
    <row r="3231" spans="1:38">
      <c r="A3231" s="13" t="s">
        <v>6787</v>
      </c>
      <c r="B3231" s="54">
        <v>44701.676347719898</v>
      </c>
      <c r="C3231" s="13" t="s">
        <v>252</v>
      </c>
      <c r="D3231" s="13">
        <v>802</v>
      </c>
      <c r="E3231" s="13" t="s">
        <v>6788</v>
      </c>
      <c r="F3231" s="13" t="s">
        <v>15</v>
      </c>
      <c r="G3231" s="14">
        <v>1653050074123</v>
      </c>
      <c r="H3231" s="55">
        <v>0.18644675925925899</v>
      </c>
      <c r="I3231" s="33">
        <v>44887.186446759297</v>
      </c>
      <c r="J3231" s="58">
        <v>44887</v>
      </c>
      <c r="K3231" s="13" t="s">
        <v>213</v>
      </c>
      <c r="L3231" s="13" t="s">
        <v>30</v>
      </c>
      <c r="M3231" s="13" t="s">
        <v>75</v>
      </c>
      <c r="N3231" s="13" t="s">
        <v>206</v>
      </c>
      <c r="O3231" s="33" t="s">
        <v>38</v>
      </c>
      <c r="P3231" s="58" t="s">
        <v>38</v>
      </c>
      <c r="Q3231" s="33" t="s">
        <v>207</v>
      </c>
      <c r="R3231" s="14" t="s">
        <v>38</v>
      </c>
      <c r="S3231" s="13" t="s">
        <v>216</v>
      </c>
      <c r="T3231" s="13" t="s">
        <v>217</v>
      </c>
      <c r="U3231" s="33">
        <f t="shared" ca="1" si="600"/>
        <v>45744.56914039352</v>
      </c>
      <c r="V3231" s="13" t="str">
        <f t="shared" si="601"/>
        <v>Bangalore</v>
      </c>
      <c r="W3231" s="13" t="str">
        <f t="shared" si="602"/>
        <v>CLS</v>
      </c>
      <c r="X3231" s="13">
        <f t="shared" si="603"/>
        <v>4</v>
      </c>
      <c r="Y3231" s="13" t="str">
        <f>IFERROR(VLOOKUP(C3231,ReceivingTeam[],2,FALSE),"HelpDesk")</f>
        <v>HelpDesk</v>
      </c>
      <c r="Z3231" s="67">
        <f t="shared" si="604"/>
        <v>44887.916666666664</v>
      </c>
      <c r="AA3231" s="68">
        <f t="shared" si="605"/>
        <v>44887</v>
      </c>
      <c r="AB3231" s="69" t="b">
        <f t="shared" si="606"/>
        <v>1</v>
      </c>
      <c r="AC3231" s="70">
        <f t="shared" si="607"/>
        <v>0.5</v>
      </c>
      <c r="AD3231" s="67">
        <f t="shared" si="608"/>
        <v>44887.916666666664</v>
      </c>
      <c r="AE3231" s="67">
        <f>VLOOKUP(V3231,'Branch Wise Work Timelines'!C:G,3,FALSE)+AA3231</f>
        <v>44887.416666666664</v>
      </c>
      <c r="AF3231" s="67">
        <f>IF(V3231="Bangalore",VLOOKUP(V3231,'Branch Wise Work Timelines'!C:G,4,FALSE)+AA3231+1,IF(V3231="Mumbai",VLOOKUP(V3231,'Branch Wise Work Timelines'!C:G,4,FALSE)+AA3231+1,VLOOKUP(V3231,'Branch Wise Work Timelines'!C:G,4,FALSE)+AA3231))</f>
        <v>44888.104166666664</v>
      </c>
      <c r="AG3231" s="67">
        <f>WORKDAY.INTL(AA3231,1,11)+VLOOKUP(V3231,'Branch Wise Work Timelines'!C:G,3,FALSE)</f>
        <v>44888.416666666664</v>
      </c>
      <c r="AH3231" s="69" t="str">
        <f t="shared" ca="1" si="609"/>
        <v>Out of TAT</v>
      </c>
      <c r="AI3231" s="69">
        <f t="shared" ca="1" si="610"/>
        <v>20560</v>
      </c>
      <c r="AJ3231" s="69" t="str">
        <f ca="1">IF(AI3231&lt;0,"0-12",IFERROR(VLOOKUP(AI3231,Breakup[],2,FALSE),"&gt;24"))</f>
        <v>&gt;24</v>
      </c>
      <c r="AK3231" s="69" t="str">
        <f>VLOOKUP(V3231,Master!B:D,3,FALSE)</f>
        <v>South</v>
      </c>
      <c r="AL3231" s="69" t="str">
        <f t="shared" si="611"/>
        <v>Bangalore-CLS</v>
      </c>
    </row>
    <row r="3232" spans="1:38">
      <c r="A3232" s="13" t="s">
        <v>6789</v>
      </c>
      <c r="B3232" s="54">
        <v>44701.783367476899</v>
      </c>
      <c r="C3232" s="13" t="s">
        <v>211</v>
      </c>
      <c r="D3232" s="13">
        <v>841</v>
      </c>
      <c r="E3232" s="13" t="s">
        <v>6790</v>
      </c>
      <c r="F3232" s="13" t="s">
        <v>15</v>
      </c>
      <c r="G3232" s="14">
        <v>1653056550003</v>
      </c>
      <c r="H3232" s="55">
        <v>2.4236111111111101E-2</v>
      </c>
      <c r="I3232" s="33">
        <v>44889.024236111101</v>
      </c>
      <c r="J3232" s="58">
        <v>44889</v>
      </c>
      <c r="K3232" s="13" t="s">
        <v>213</v>
      </c>
      <c r="L3232" s="13" t="s">
        <v>30</v>
      </c>
      <c r="M3232" s="13" t="s">
        <v>75</v>
      </c>
      <c r="N3232" s="13" t="s">
        <v>206</v>
      </c>
      <c r="O3232" s="33" t="s">
        <v>38</v>
      </c>
      <c r="P3232" s="58" t="s">
        <v>38</v>
      </c>
      <c r="Q3232" s="33" t="s">
        <v>207</v>
      </c>
      <c r="R3232" s="14" t="s">
        <v>38</v>
      </c>
      <c r="S3232" s="13" t="s">
        <v>216</v>
      </c>
      <c r="T3232" s="13" t="s">
        <v>217</v>
      </c>
      <c r="U3232" s="33">
        <f t="shared" ca="1" si="600"/>
        <v>45744.56914039352</v>
      </c>
      <c r="V3232" s="13" t="str">
        <f t="shared" si="601"/>
        <v>Bangalore</v>
      </c>
      <c r="W3232" s="13" t="str">
        <f t="shared" si="602"/>
        <v>CLS</v>
      </c>
      <c r="X3232" s="13">
        <f t="shared" si="603"/>
        <v>0</v>
      </c>
      <c r="Y3232" s="13" t="str">
        <f>IFERROR(VLOOKUP(C3232,ReceivingTeam[],2,FALSE),"HelpDesk")</f>
        <v>HelpDesk</v>
      </c>
      <c r="Z3232" s="67">
        <f t="shared" si="604"/>
        <v>44889.916666666664</v>
      </c>
      <c r="AA3232" s="68">
        <f t="shared" si="605"/>
        <v>44889</v>
      </c>
      <c r="AB3232" s="69" t="b">
        <f t="shared" si="606"/>
        <v>1</v>
      </c>
      <c r="AC3232" s="70">
        <f t="shared" si="607"/>
        <v>0.5</v>
      </c>
      <c r="AD3232" s="67">
        <f t="shared" si="608"/>
        <v>44889.916666666664</v>
      </c>
      <c r="AE3232" s="67">
        <f>VLOOKUP(V3232,'Branch Wise Work Timelines'!C:G,3,FALSE)+AA3232</f>
        <v>44889.416666666664</v>
      </c>
      <c r="AF3232" s="67">
        <f>IF(V3232="Bangalore",VLOOKUP(V3232,'Branch Wise Work Timelines'!C:G,4,FALSE)+AA3232+1,IF(V3232="Mumbai",VLOOKUP(V3232,'Branch Wise Work Timelines'!C:G,4,FALSE)+AA3232+1,VLOOKUP(V3232,'Branch Wise Work Timelines'!C:G,4,FALSE)+AA3232))</f>
        <v>44890.104166666664</v>
      </c>
      <c r="AG3232" s="67">
        <f>WORKDAY.INTL(AA3232,1,11)+VLOOKUP(V3232,'Branch Wise Work Timelines'!C:G,3,FALSE)</f>
        <v>44890.416666666664</v>
      </c>
      <c r="AH3232" s="69" t="str">
        <f t="shared" ca="1" si="609"/>
        <v>Out of TAT</v>
      </c>
      <c r="AI3232" s="69">
        <f t="shared" ca="1" si="610"/>
        <v>20512</v>
      </c>
      <c r="AJ3232" s="69" t="str">
        <f ca="1">IF(AI3232&lt;0,"0-12",IFERROR(VLOOKUP(AI3232,Breakup[],2,FALSE),"&gt;24"))</f>
        <v>&gt;24</v>
      </c>
      <c r="AK3232" s="69" t="str">
        <f>VLOOKUP(V3232,Master!B:D,3,FALSE)</f>
        <v>South</v>
      </c>
      <c r="AL3232" s="69" t="str">
        <f t="shared" si="611"/>
        <v>Bangalore-CLS</v>
      </c>
    </row>
    <row r="3233" spans="1:38">
      <c r="A3233" s="13" t="s">
        <v>6791</v>
      </c>
      <c r="B3233" s="54">
        <v>44701.709724074099</v>
      </c>
      <c r="C3233" s="13" t="s">
        <v>1342</v>
      </c>
      <c r="D3233" s="13">
        <v>499</v>
      </c>
      <c r="E3233" s="13" t="s">
        <v>6792</v>
      </c>
      <c r="F3233" s="13" t="s">
        <v>15</v>
      </c>
      <c r="G3233" s="14">
        <v>1653051626097</v>
      </c>
      <c r="H3233" s="55">
        <v>0.200509259259259</v>
      </c>
      <c r="I3233" s="33">
        <v>44888.200509259303</v>
      </c>
      <c r="J3233" s="58">
        <v>44888</v>
      </c>
      <c r="K3233" s="13" t="s">
        <v>213</v>
      </c>
      <c r="L3233" s="13" t="s">
        <v>30</v>
      </c>
      <c r="M3233" s="13" t="s">
        <v>214</v>
      </c>
      <c r="N3233" s="13" t="s">
        <v>206</v>
      </c>
      <c r="O3233" s="33" t="s">
        <v>38</v>
      </c>
      <c r="P3233" s="58" t="s">
        <v>38</v>
      </c>
      <c r="Q3233" s="33" t="s">
        <v>207</v>
      </c>
      <c r="R3233" s="14" t="s">
        <v>38</v>
      </c>
      <c r="S3233" s="13" t="s">
        <v>216</v>
      </c>
      <c r="T3233" s="13" t="s">
        <v>217</v>
      </c>
      <c r="U3233" s="33">
        <f t="shared" ca="1" si="600"/>
        <v>45744.56914039352</v>
      </c>
      <c r="V3233" s="13" t="str">
        <f t="shared" si="601"/>
        <v>Bangalore</v>
      </c>
      <c r="W3233" s="13" t="str">
        <f t="shared" si="602"/>
        <v>CLS</v>
      </c>
      <c r="X3233" s="13">
        <f t="shared" si="603"/>
        <v>4</v>
      </c>
      <c r="Y3233" s="13" t="str">
        <f>IFERROR(VLOOKUP(C3233,ReceivingTeam[],2,FALSE),"HelpDesk")</f>
        <v>HelpDesk</v>
      </c>
      <c r="Z3233" s="67">
        <f t="shared" si="604"/>
        <v>44888.916666666664</v>
      </c>
      <c r="AA3233" s="68">
        <f t="shared" si="605"/>
        <v>44888</v>
      </c>
      <c r="AB3233" s="69" t="b">
        <f t="shared" si="606"/>
        <v>1</v>
      </c>
      <c r="AC3233" s="70">
        <f t="shared" si="607"/>
        <v>0.5</v>
      </c>
      <c r="AD3233" s="67">
        <f t="shared" si="608"/>
        <v>44888.916666666664</v>
      </c>
      <c r="AE3233" s="67">
        <f>VLOOKUP(V3233,'Branch Wise Work Timelines'!C:G,3,FALSE)+AA3233</f>
        <v>44888.416666666664</v>
      </c>
      <c r="AF3233" s="67">
        <f>IF(V3233="Bangalore",VLOOKUP(V3233,'Branch Wise Work Timelines'!C:G,4,FALSE)+AA3233+1,IF(V3233="Mumbai",VLOOKUP(V3233,'Branch Wise Work Timelines'!C:G,4,FALSE)+AA3233+1,VLOOKUP(V3233,'Branch Wise Work Timelines'!C:G,4,FALSE)+AA3233))</f>
        <v>44889.104166666664</v>
      </c>
      <c r="AG3233" s="67">
        <f>WORKDAY.INTL(AA3233,1,11)+VLOOKUP(V3233,'Branch Wise Work Timelines'!C:G,3,FALSE)</f>
        <v>44889.416666666664</v>
      </c>
      <c r="AH3233" s="69" t="str">
        <f t="shared" ca="1" si="609"/>
        <v>Out of TAT</v>
      </c>
      <c r="AI3233" s="69">
        <f t="shared" ca="1" si="610"/>
        <v>20536</v>
      </c>
      <c r="AJ3233" s="69" t="str">
        <f ca="1">IF(AI3233&lt;0,"0-12",IFERROR(VLOOKUP(AI3233,Breakup[],2,FALSE),"&gt;24"))</f>
        <v>&gt;24</v>
      </c>
      <c r="AK3233" s="69" t="str">
        <f>VLOOKUP(V3233,Master!B:D,3,FALSE)</f>
        <v>South</v>
      </c>
      <c r="AL3233" s="69" t="str">
        <f t="shared" si="611"/>
        <v>Bangalore-CLS</v>
      </c>
    </row>
    <row r="3234" spans="1:38">
      <c r="A3234" s="13" t="s">
        <v>6793</v>
      </c>
      <c r="B3234" s="54">
        <v>44701.739583136601</v>
      </c>
      <c r="C3234" s="13" t="s">
        <v>6794</v>
      </c>
      <c r="D3234" s="13">
        <v>136</v>
      </c>
      <c r="E3234" s="13" t="s">
        <v>6795</v>
      </c>
      <c r="F3234" s="13" t="s">
        <v>33</v>
      </c>
      <c r="G3234" s="14">
        <v>1653051712314</v>
      </c>
      <c r="H3234" s="55">
        <v>0.60843749999999996</v>
      </c>
      <c r="I3234" s="33">
        <v>44885.608437499999</v>
      </c>
      <c r="J3234" s="58">
        <v>44885</v>
      </c>
      <c r="K3234" s="13" t="s">
        <v>313</v>
      </c>
      <c r="L3234" s="13" t="s">
        <v>60</v>
      </c>
      <c r="M3234" s="13" t="s">
        <v>314</v>
      </c>
      <c r="N3234" s="13" t="s">
        <v>206</v>
      </c>
      <c r="O3234" s="33" t="s">
        <v>38</v>
      </c>
      <c r="P3234" s="58" t="s">
        <v>38</v>
      </c>
      <c r="Q3234" s="33" t="s">
        <v>207</v>
      </c>
      <c r="R3234" s="14" t="s">
        <v>38</v>
      </c>
      <c r="S3234" s="13" t="s">
        <v>208</v>
      </c>
      <c r="T3234" s="13" t="s">
        <v>1059</v>
      </c>
      <c r="U3234" s="33">
        <f t="shared" ca="1" si="600"/>
        <v>45744.56914039352</v>
      </c>
      <c r="V3234" s="13" t="str">
        <f t="shared" si="601"/>
        <v>Hyderabad</v>
      </c>
      <c r="W3234" s="13" t="str">
        <f t="shared" si="602"/>
        <v>RI</v>
      </c>
      <c r="X3234" s="13">
        <f t="shared" si="603"/>
        <v>14</v>
      </c>
      <c r="Y3234" s="13" t="str">
        <f>IFERROR(VLOOKUP(C3234,ReceivingTeam[],2,FALSE),"HelpDesk")</f>
        <v>HelpDesk</v>
      </c>
      <c r="Z3234" s="67">
        <f t="shared" si="604"/>
        <v>44888.416666666664</v>
      </c>
      <c r="AA3234" s="68">
        <f t="shared" si="605"/>
        <v>44885</v>
      </c>
      <c r="AB3234" s="69" t="b">
        <f t="shared" si="606"/>
        <v>0</v>
      </c>
      <c r="AC3234" s="70">
        <f t="shared" si="607"/>
        <v>3</v>
      </c>
      <c r="AD3234" s="67">
        <f t="shared" si="608"/>
        <v>44888.416666666664</v>
      </c>
      <c r="AE3234" s="67">
        <f>VLOOKUP(V3234,'Branch Wise Work Timelines'!C:G,3,FALSE)+AA3234</f>
        <v>44885.416666666664</v>
      </c>
      <c r="AF3234" s="67">
        <f>IF(V3234="Bangalore",VLOOKUP(V3234,'Branch Wise Work Timelines'!C:G,4,FALSE)+AA3234+1,IF(V3234="Mumbai",VLOOKUP(V3234,'Branch Wise Work Timelines'!C:G,4,FALSE)+AA3234+1,VLOOKUP(V3234,'Branch Wise Work Timelines'!C:G,4,FALSE)+AA3234))</f>
        <v>44885.770833333336</v>
      </c>
      <c r="AG3234" s="67">
        <f>WORKDAY.INTL(AA3234,1,11)+VLOOKUP(V3234,'Branch Wise Work Timelines'!C:G,3,FALSE)</f>
        <v>44886.416666666664</v>
      </c>
      <c r="AH3234" s="69" t="str">
        <f t="shared" ca="1" si="609"/>
        <v>Out of TAT</v>
      </c>
      <c r="AI3234" s="69">
        <f t="shared" ca="1" si="610"/>
        <v>20548</v>
      </c>
      <c r="AJ3234" s="69" t="str">
        <f ca="1">IF(AI3234&lt;0,"0-12",IFERROR(VLOOKUP(AI3234,Breakup[],2,FALSE),"&gt;24"))</f>
        <v>&gt;24</v>
      </c>
      <c r="AK3234" s="69" t="str">
        <f>VLOOKUP(V3234,Master!B:D,3,FALSE)</f>
        <v>South</v>
      </c>
      <c r="AL3234" s="69" t="str">
        <f t="shared" si="611"/>
        <v>Hyderabad</v>
      </c>
    </row>
    <row r="3235" spans="1:38">
      <c r="A3235" s="13" t="s">
        <v>6796</v>
      </c>
      <c r="B3235" s="54">
        <v>44701.674381331002</v>
      </c>
      <c r="C3235" s="13" t="s">
        <v>148</v>
      </c>
      <c r="D3235" s="13">
        <v>1077</v>
      </c>
      <c r="E3235" s="13" t="s">
        <v>6797</v>
      </c>
      <c r="F3235" s="13" t="s">
        <v>33</v>
      </c>
      <c r="G3235" s="14">
        <v>1653051712314</v>
      </c>
      <c r="H3235" s="55">
        <v>0.53974537037036996</v>
      </c>
      <c r="I3235" s="33">
        <v>44891.539745370399</v>
      </c>
      <c r="J3235" s="58">
        <v>44891</v>
      </c>
      <c r="K3235" s="13" t="s">
        <v>313</v>
      </c>
      <c r="L3235" s="13" t="s">
        <v>60</v>
      </c>
      <c r="M3235" s="13" t="s">
        <v>314</v>
      </c>
      <c r="N3235" s="13" t="s">
        <v>206</v>
      </c>
      <c r="O3235" s="33">
        <v>44891.674965277802</v>
      </c>
      <c r="P3235" s="58">
        <v>44891</v>
      </c>
      <c r="Q3235" s="33" t="s">
        <v>237</v>
      </c>
      <c r="R3235" s="14">
        <v>858</v>
      </c>
      <c r="S3235" s="13" t="s">
        <v>208</v>
      </c>
      <c r="T3235" s="13" t="s">
        <v>1059</v>
      </c>
      <c r="U3235" s="33">
        <f t="shared" ca="1" si="600"/>
        <v>45744.56914039352</v>
      </c>
      <c r="V3235" s="13" t="str">
        <f t="shared" si="601"/>
        <v>Hyderabad</v>
      </c>
      <c r="W3235" s="13" t="str">
        <f t="shared" si="602"/>
        <v>RI</v>
      </c>
      <c r="X3235" s="13">
        <f t="shared" si="603"/>
        <v>12</v>
      </c>
      <c r="Y3235" s="13" t="str">
        <f>IFERROR(VLOOKUP(C3235,ReceivingTeam[],2,FALSE),"HelpDesk")</f>
        <v>Branch office</v>
      </c>
      <c r="Z3235" s="67">
        <f t="shared" si="604"/>
        <v>44896.185578703728</v>
      </c>
      <c r="AA3235" s="68">
        <f t="shared" si="605"/>
        <v>44891</v>
      </c>
      <c r="AB3235" s="69" t="b">
        <f t="shared" si="606"/>
        <v>1</v>
      </c>
      <c r="AC3235" s="70">
        <f t="shared" si="607"/>
        <v>3</v>
      </c>
      <c r="AD3235" s="67">
        <f t="shared" si="608"/>
        <v>44896.185578703728</v>
      </c>
      <c r="AE3235" s="67">
        <f>VLOOKUP(V3235,'Branch Wise Work Timelines'!C:G,3,FALSE)+AA3235</f>
        <v>44891.416666666664</v>
      </c>
      <c r="AF3235" s="67">
        <f>IF(V3235="Bangalore",VLOOKUP(V3235,'Branch Wise Work Timelines'!C:G,4,FALSE)+AA3235+1,IF(V3235="Mumbai",VLOOKUP(V3235,'Branch Wise Work Timelines'!C:G,4,FALSE)+AA3235+1,VLOOKUP(V3235,'Branch Wise Work Timelines'!C:G,4,FALSE)+AA3235))</f>
        <v>44891.770833333336</v>
      </c>
      <c r="AG3235" s="67">
        <f>WORKDAY.INTL(AA3235,1,11)+VLOOKUP(V3235,'Branch Wise Work Timelines'!C:G,3,FALSE)</f>
        <v>44893.416666666664</v>
      </c>
      <c r="AH3235" s="69" t="str">
        <f t="shared" si="609"/>
        <v>Met</v>
      </c>
      <c r="AI3235" s="69">
        <f t="shared" ca="1" si="610"/>
        <v>20362</v>
      </c>
      <c r="AJ3235" s="69" t="str">
        <f ca="1">IF(AI3235&lt;0,"0-12",IFERROR(VLOOKUP(AI3235,Breakup[],2,FALSE),"&gt;24"))</f>
        <v>&gt;24</v>
      </c>
      <c r="AK3235" s="69" t="str">
        <f>VLOOKUP(V3235,Master!B:D,3,FALSE)</f>
        <v>South</v>
      </c>
      <c r="AL3235" s="69" t="str">
        <f t="shared" si="611"/>
        <v>Hyderabad</v>
      </c>
    </row>
    <row r="3236" spans="1:38">
      <c r="A3236" s="13" t="s">
        <v>6798</v>
      </c>
      <c r="B3236" s="54">
        <v>44701.729371064801</v>
      </c>
      <c r="C3236" s="13" t="s">
        <v>377</v>
      </c>
      <c r="D3236" s="13">
        <v>1657</v>
      </c>
      <c r="E3236" s="13" t="s">
        <v>6799</v>
      </c>
      <c r="F3236" s="13" t="s">
        <v>15</v>
      </c>
      <c r="G3236" s="14">
        <v>1653050621596</v>
      </c>
      <c r="H3236" s="55">
        <v>0.55758101851851805</v>
      </c>
      <c r="I3236" s="33">
        <v>44890.557581018496</v>
      </c>
      <c r="J3236" s="58">
        <v>44890</v>
      </c>
      <c r="K3236" s="13" t="s">
        <v>213</v>
      </c>
      <c r="L3236" s="13" t="s">
        <v>30</v>
      </c>
      <c r="M3236" s="13" t="s">
        <v>214</v>
      </c>
      <c r="N3236" s="13" t="s">
        <v>206</v>
      </c>
      <c r="O3236" s="33" t="s">
        <v>38</v>
      </c>
      <c r="P3236" s="58" t="s">
        <v>38</v>
      </c>
      <c r="Q3236" s="33" t="s">
        <v>207</v>
      </c>
      <c r="R3236" s="14" t="s">
        <v>38</v>
      </c>
      <c r="S3236" s="13" t="s">
        <v>216</v>
      </c>
      <c r="T3236" s="13" t="s">
        <v>217</v>
      </c>
      <c r="U3236" s="33">
        <f t="shared" ca="1" si="600"/>
        <v>45744.56914039352</v>
      </c>
      <c r="V3236" s="13" t="str">
        <f t="shared" si="601"/>
        <v>Bangalore</v>
      </c>
      <c r="W3236" s="13" t="str">
        <f t="shared" si="602"/>
        <v>CLS</v>
      </c>
      <c r="X3236" s="13">
        <f t="shared" si="603"/>
        <v>13</v>
      </c>
      <c r="Y3236" s="13" t="str">
        <f>IFERROR(VLOOKUP(C3236,ReceivingTeam[],2,FALSE),"HelpDesk")</f>
        <v>HelpDesk</v>
      </c>
      <c r="Z3236" s="67">
        <f t="shared" si="604"/>
        <v>44891.057581018496</v>
      </c>
      <c r="AA3236" s="68">
        <f t="shared" si="605"/>
        <v>44890</v>
      </c>
      <c r="AB3236" s="69" t="b">
        <f t="shared" si="606"/>
        <v>1</v>
      </c>
      <c r="AC3236" s="70">
        <f t="shared" si="607"/>
        <v>0.5</v>
      </c>
      <c r="AD3236" s="67">
        <f t="shared" si="608"/>
        <v>44891.057581018496</v>
      </c>
      <c r="AE3236" s="67">
        <f>VLOOKUP(V3236,'Branch Wise Work Timelines'!C:G,3,FALSE)+AA3236</f>
        <v>44890.416666666664</v>
      </c>
      <c r="AF3236" s="67">
        <f>IF(V3236="Bangalore",VLOOKUP(V3236,'Branch Wise Work Timelines'!C:G,4,FALSE)+AA3236+1,IF(V3236="Mumbai",VLOOKUP(V3236,'Branch Wise Work Timelines'!C:G,4,FALSE)+AA3236+1,VLOOKUP(V3236,'Branch Wise Work Timelines'!C:G,4,FALSE)+AA3236))</f>
        <v>44891.104166666664</v>
      </c>
      <c r="AG3236" s="67">
        <f>WORKDAY.INTL(AA3236,1,11)+VLOOKUP(V3236,'Branch Wise Work Timelines'!C:G,3,FALSE)</f>
        <v>44891.416666666664</v>
      </c>
      <c r="AH3236" s="69" t="str">
        <f t="shared" ca="1" si="609"/>
        <v>Out of TAT</v>
      </c>
      <c r="AI3236" s="69">
        <f t="shared" ca="1" si="610"/>
        <v>20485</v>
      </c>
      <c r="AJ3236" s="69" t="str">
        <f ca="1">IF(AI3236&lt;0,"0-12",IFERROR(VLOOKUP(AI3236,Breakup[],2,FALSE),"&gt;24"))</f>
        <v>&gt;24</v>
      </c>
      <c r="AK3236" s="69" t="str">
        <f>VLOOKUP(V3236,Master!B:D,3,FALSE)</f>
        <v>South</v>
      </c>
      <c r="AL3236" s="69" t="str">
        <f t="shared" si="611"/>
        <v>Bangalore-CLS</v>
      </c>
    </row>
    <row r="3237" spans="1:38">
      <c r="A3237" s="13" t="s">
        <v>6800</v>
      </c>
      <c r="B3237" s="54">
        <v>44701.7886651273</v>
      </c>
      <c r="C3237" s="13" t="s">
        <v>265</v>
      </c>
      <c r="D3237" s="13">
        <v>396</v>
      </c>
      <c r="E3237" s="13" t="s">
        <v>6801</v>
      </c>
      <c r="F3237" s="13" t="s">
        <v>15</v>
      </c>
      <c r="G3237" s="14">
        <v>1653054766382</v>
      </c>
      <c r="H3237" s="55">
        <v>0.68305555555555597</v>
      </c>
      <c r="I3237" s="33">
        <v>44886.683055555601</v>
      </c>
      <c r="J3237" s="58">
        <v>44886</v>
      </c>
      <c r="K3237" s="13" t="s">
        <v>213</v>
      </c>
      <c r="L3237" s="13" t="s">
        <v>30</v>
      </c>
      <c r="M3237" s="13" t="s">
        <v>75</v>
      </c>
      <c r="N3237" s="13" t="s">
        <v>206</v>
      </c>
      <c r="O3237" s="33" t="s">
        <v>38</v>
      </c>
      <c r="P3237" s="58" t="s">
        <v>38</v>
      </c>
      <c r="Q3237" s="33" t="s">
        <v>207</v>
      </c>
      <c r="R3237" s="14" t="s">
        <v>38</v>
      </c>
      <c r="S3237" s="13" t="s">
        <v>216</v>
      </c>
      <c r="T3237" s="13" t="s">
        <v>217</v>
      </c>
      <c r="U3237" s="33">
        <f t="shared" ca="1" si="600"/>
        <v>45744.56914039352</v>
      </c>
      <c r="V3237" s="13" t="str">
        <f t="shared" si="601"/>
        <v>Bangalore</v>
      </c>
      <c r="W3237" s="13" t="str">
        <f t="shared" si="602"/>
        <v>CLS</v>
      </c>
      <c r="X3237" s="13">
        <f t="shared" si="603"/>
        <v>16</v>
      </c>
      <c r="Y3237" s="13" t="str">
        <f>IFERROR(VLOOKUP(C3237,ReceivingTeam[],2,FALSE),"HelpDesk")</f>
        <v>HelpDesk</v>
      </c>
      <c r="Z3237" s="67">
        <f t="shared" si="604"/>
        <v>44887.495555555601</v>
      </c>
      <c r="AA3237" s="68">
        <f t="shared" si="605"/>
        <v>44886</v>
      </c>
      <c r="AB3237" s="69" t="b">
        <f t="shared" si="606"/>
        <v>1</v>
      </c>
      <c r="AC3237" s="70">
        <f t="shared" si="607"/>
        <v>0.5</v>
      </c>
      <c r="AD3237" s="67">
        <f t="shared" si="608"/>
        <v>44887.495555555601</v>
      </c>
      <c r="AE3237" s="67">
        <f>VLOOKUP(V3237,'Branch Wise Work Timelines'!C:G,3,FALSE)+AA3237</f>
        <v>44886.416666666664</v>
      </c>
      <c r="AF3237" s="67">
        <f>IF(V3237="Bangalore",VLOOKUP(V3237,'Branch Wise Work Timelines'!C:G,4,FALSE)+AA3237+1,IF(V3237="Mumbai",VLOOKUP(V3237,'Branch Wise Work Timelines'!C:G,4,FALSE)+AA3237+1,VLOOKUP(V3237,'Branch Wise Work Timelines'!C:G,4,FALSE)+AA3237))</f>
        <v>44887.104166666664</v>
      </c>
      <c r="AG3237" s="67">
        <f>WORKDAY.INTL(AA3237,1,11)+VLOOKUP(V3237,'Branch Wise Work Timelines'!C:G,3,FALSE)</f>
        <v>44887.416666666664</v>
      </c>
      <c r="AH3237" s="69" t="str">
        <f t="shared" ca="1" si="609"/>
        <v>Out of TAT</v>
      </c>
      <c r="AI3237" s="69">
        <f t="shared" ca="1" si="610"/>
        <v>20570</v>
      </c>
      <c r="AJ3237" s="69" t="str">
        <f ca="1">IF(AI3237&lt;0,"0-12",IFERROR(VLOOKUP(AI3237,Breakup[],2,FALSE),"&gt;24"))</f>
        <v>&gt;24</v>
      </c>
      <c r="AK3237" s="69" t="str">
        <f>VLOOKUP(V3237,Master!B:D,3,FALSE)</f>
        <v>South</v>
      </c>
      <c r="AL3237" s="69" t="str">
        <f t="shared" si="611"/>
        <v>Bangalore-CLS</v>
      </c>
    </row>
    <row r="3238" spans="1:38">
      <c r="A3238" s="13" t="s">
        <v>6802</v>
      </c>
      <c r="B3238" s="54">
        <v>44700.438177928198</v>
      </c>
      <c r="C3238" s="13" t="s">
        <v>6253</v>
      </c>
      <c r="D3238" s="13">
        <v>326</v>
      </c>
      <c r="E3238" s="13" t="s">
        <v>6803</v>
      </c>
      <c r="F3238" s="13" t="s">
        <v>24</v>
      </c>
      <c r="G3238" s="14">
        <v>1653056788057</v>
      </c>
      <c r="H3238" s="55">
        <v>8.4722222222222199E-2</v>
      </c>
      <c r="I3238" s="33">
        <v>44884.0847222222</v>
      </c>
      <c r="J3238" s="58">
        <v>44884</v>
      </c>
      <c r="K3238" s="13" t="s">
        <v>263</v>
      </c>
      <c r="L3238" s="13" t="s">
        <v>69</v>
      </c>
      <c r="M3238" s="13" t="s">
        <v>101</v>
      </c>
      <c r="N3238" s="13" t="s">
        <v>206</v>
      </c>
      <c r="O3238" s="33" t="s">
        <v>38</v>
      </c>
      <c r="P3238" s="58" t="s">
        <v>38</v>
      </c>
      <c r="Q3238" s="33" t="s">
        <v>207</v>
      </c>
      <c r="R3238" s="14" t="s">
        <v>38</v>
      </c>
      <c r="S3238" s="13" t="s">
        <v>208</v>
      </c>
      <c r="T3238" s="13" t="s">
        <v>209</v>
      </c>
      <c r="U3238" s="33">
        <f t="shared" ca="1" si="600"/>
        <v>45744.56914039352</v>
      </c>
      <c r="V3238" s="13" t="str">
        <f t="shared" si="601"/>
        <v>Mumbai</v>
      </c>
      <c r="W3238" s="13" t="str">
        <f t="shared" si="602"/>
        <v>DOMI</v>
      </c>
      <c r="X3238" s="13">
        <f t="shared" si="603"/>
        <v>2</v>
      </c>
      <c r="Y3238" s="13" t="str">
        <f>IFERROR(VLOOKUP(C3238,ReceivingTeam[],2,FALSE),"HelpDesk")</f>
        <v>HelpDesk</v>
      </c>
      <c r="Z3238" s="67">
        <f t="shared" si="604"/>
        <v>44884.916666666664</v>
      </c>
      <c r="AA3238" s="68">
        <f t="shared" si="605"/>
        <v>44884</v>
      </c>
      <c r="AB3238" s="69" t="b">
        <f t="shared" si="606"/>
        <v>1</v>
      </c>
      <c r="AC3238" s="70">
        <f t="shared" si="607"/>
        <v>0.5</v>
      </c>
      <c r="AD3238" s="67">
        <f t="shared" si="608"/>
        <v>44884.916666666664</v>
      </c>
      <c r="AE3238" s="67">
        <f>VLOOKUP(V3238,'Branch Wise Work Timelines'!C:G,3,FALSE)+AA3238</f>
        <v>44884.416666666664</v>
      </c>
      <c r="AF3238" s="67">
        <f>IF(V3238="Bangalore",VLOOKUP(V3238,'Branch Wise Work Timelines'!C:G,4,FALSE)+AA3238+1,IF(V3238="Mumbai",VLOOKUP(V3238,'Branch Wise Work Timelines'!C:G,4,FALSE)+AA3238+1,VLOOKUP(V3238,'Branch Wise Work Timelines'!C:G,4,FALSE)+AA3238))</f>
        <v>44885.25</v>
      </c>
      <c r="AG3238" s="67">
        <f>WORKDAY.INTL(AA3238,1,11)+VLOOKUP(V3238,'Branch Wise Work Timelines'!C:G,3,FALSE)</f>
        <v>44886.416666666664</v>
      </c>
      <c r="AH3238" s="69" t="str">
        <f t="shared" ca="1" si="609"/>
        <v>Out of TAT</v>
      </c>
      <c r="AI3238" s="69">
        <f t="shared" ca="1" si="610"/>
        <v>20632</v>
      </c>
      <c r="AJ3238" s="69" t="str">
        <f ca="1">IF(AI3238&lt;0,"0-12",IFERROR(VLOOKUP(AI3238,Breakup[],2,FALSE),"&gt;24"))</f>
        <v>&gt;24</v>
      </c>
      <c r="AK3238" s="69" t="str">
        <f>VLOOKUP(V3238,Master!B:D,3,FALSE)</f>
        <v>East</v>
      </c>
      <c r="AL3238" s="69" t="str">
        <f t="shared" si="611"/>
        <v>Mumbai</v>
      </c>
    </row>
    <row r="3239" spans="1:38">
      <c r="A3239" s="13" t="s">
        <v>6804</v>
      </c>
      <c r="B3239" s="54">
        <v>44701.696307094899</v>
      </c>
      <c r="C3239" s="13" t="s">
        <v>137</v>
      </c>
      <c r="D3239" s="13">
        <v>794</v>
      </c>
      <c r="E3239" s="13" t="s">
        <v>6805</v>
      </c>
      <c r="F3239" s="13" t="s">
        <v>33</v>
      </c>
      <c r="G3239" s="14">
        <v>1653047864057</v>
      </c>
      <c r="H3239" s="55">
        <v>0.68035879629629603</v>
      </c>
      <c r="I3239" s="33">
        <v>44881.6803587963</v>
      </c>
      <c r="J3239" s="58">
        <v>44881</v>
      </c>
      <c r="K3239" s="13" t="s">
        <v>325</v>
      </c>
      <c r="L3239" s="13" t="s">
        <v>55</v>
      </c>
      <c r="M3239" s="13" t="s">
        <v>323</v>
      </c>
      <c r="N3239" s="13" t="s">
        <v>215</v>
      </c>
      <c r="O3239" s="33" t="s">
        <v>38</v>
      </c>
      <c r="P3239" s="58" t="s">
        <v>38</v>
      </c>
      <c r="Q3239" s="33" t="s">
        <v>207</v>
      </c>
      <c r="R3239" s="14" t="s">
        <v>38</v>
      </c>
      <c r="S3239" s="13" t="s">
        <v>208</v>
      </c>
      <c r="T3239" s="13" t="s">
        <v>209</v>
      </c>
      <c r="U3239" s="33">
        <f t="shared" ca="1" si="600"/>
        <v>45744.56914039352</v>
      </c>
      <c r="V3239" s="13" t="str">
        <f t="shared" si="601"/>
        <v>Delhi</v>
      </c>
      <c r="W3239" s="13" t="str">
        <f t="shared" si="602"/>
        <v>RI</v>
      </c>
      <c r="X3239" s="13">
        <f t="shared" si="603"/>
        <v>16</v>
      </c>
      <c r="Y3239" s="13" t="str">
        <f>IFERROR(VLOOKUP(C3239,ReceivingTeam[],2,FALSE),"HelpDesk")</f>
        <v>Branch office</v>
      </c>
      <c r="Z3239" s="67">
        <f t="shared" si="604"/>
        <v>44882.826192129629</v>
      </c>
      <c r="AA3239" s="68">
        <f t="shared" si="605"/>
        <v>44881</v>
      </c>
      <c r="AB3239" s="69" t="b">
        <f t="shared" si="606"/>
        <v>1</v>
      </c>
      <c r="AC3239" s="70">
        <f t="shared" si="607"/>
        <v>0.5</v>
      </c>
      <c r="AD3239" s="67">
        <f t="shared" si="608"/>
        <v>44882.826192129629</v>
      </c>
      <c r="AE3239" s="67">
        <f>VLOOKUP(V3239,'Branch Wise Work Timelines'!C:G,3,FALSE)+AA3239</f>
        <v>44881.416666666664</v>
      </c>
      <c r="AF3239" s="67">
        <f>IF(V3239="Bangalore",VLOOKUP(V3239,'Branch Wise Work Timelines'!C:G,4,FALSE)+AA3239+1,IF(V3239="Mumbai",VLOOKUP(V3239,'Branch Wise Work Timelines'!C:G,4,FALSE)+AA3239+1,VLOOKUP(V3239,'Branch Wise Work Timelines'!C:G,4,FALSE)+AA3239))</f>
        <v>44881.770833333336</v>
      </c>
      <c r="AG3239" s="67">
        <f>WORKDAY.INTL(AA3239,1,11)+VLOOKUP(V3239,'Branch Wise Work Timelines'!C:G,3,FALSE)</f>
        <v>44882.416666666664</v>
      </c>
      <c r="AH3239" s="69" t="str">
        <f t="shared" ca="1" si="609"/>
        <v>Out of TAT</v>
      </c>
      <c r="AI3239" s="69">
        <f t="shared" ca="1" si="610"/>
        <v>20682</v>
      </c>
      <c r="AJ3239" s="69" t="str">
        <f ca="1">IF(AI3239&lt;0,"0-12",IFERROR(VLOOKUP(AI3239,Breakup[],2,FALSE),"&gt;24"))</f>
        <v>&gt;24</v>
      </c>
      <c r="AK3239" s="69" t="str">
        <f>VLOOKUP(V3239,Master!B:D,3,FALSE)</f>
        <v>North</v>
      </c>
      <c r="AL3239" s="69" t="str">
        <f t="shared" si="611"/>
        <v>Delhi</v>
      </c>
    </row>
    <row r="3240" spans="1:38">
      <c r="A3240" s="13" t="s">
        <v>6806</v>
      </c>
      <c r="B3240" s="54">
        <v>44701.731665081003</v>
      </c>
      <c r="C3240" s="13" t="s">
        <v>121</v>
      </c>
      <c r="D3240" s="13">
        <v>82</v>
      </c>
      <c r="E3240" s="13" t="s">
        <v>6807</v>
      </c>
      <c r="F3240" s="13" t="s">
        <v>33</v>
      </c>
      <c r="G3240" s="14">
        <v>1653048497717</v>
      </c>
      <c r="H3240" s="55">
        <v>0.42804398148148098</v>
      </c>
      <c r="I3240" s="33">
        <v>44891.428043981497</v>
      </c>
      <c r="J3240" s="58">
        <v>44891</v>
      </c>
      <c r="K3240" s="13" t="s">
        <v>263</v>
      </c>
      <c r="L3240" s="13" t="s">
        <v>69</v>
      </c>
      <c r="M3240" s="13" t="s">
        <v>101</v>
      </c>
      <c r="N3240" s="13" t="s">
        <v>215</v>
      </c>
      <c r="O3240" s="33">
        <v>44891.317465277803</v>
      </c>
      <c r="P3240" s="58">
        <v>44891</v>
      </c>
      <c r="Q3240" s="33" t="s">
        <v>237</v>
      </c>
      <c r="R3240" s="14">
        <v>315</v>
      </c>
      <c r="S3240" s="13" t="s">
        <v>208</v>
      </c>
      <c r="T3240" s="13" t="s">
        <v>209</v>
      </c>
      <c r="U3240" s="33">
        <f t="shared" ca="1" si="600"/>
        <v>45744.56914039352</v>
      </c>
      <c r="V3240" s="13" t="str">
        <f t="shared" si="601"/>
        <v>Mumbai</v>
      </c>
      <c r="W3240" s="13" t="str">
        <f t="shared" si="602"/>
        <v>RI</v>
      </c>
      <c r="X3240" s="13">
        <f t="shared" si="603"/>
        <v>10</v>
      </c>
      <c r="Y3240" s="13" t="str">
        <f>IFERROR(VLOOKUP(C3240,ReceivingTeam[],2,FALSE),"HelpDesk")</f>
        <v>Branch office</v>
      </c>
      <c r="Z3240" s="67">
        <f t="shared" si="604"/>
        <v>44891.928043981497</v>
      </c>
      <c r="AA3240" s="68">
        <f t="shared" si="605"/>
        <v>44891</v>
      </c>
      <c r="AB3240" s="69" t="b">
        <f t="shared" si="606"/>
        <v>1</v>
      </c>
      <c r="AC3240" s="70">
        <f t="shared" si="607"/>
        <v>0.5</v>
      </c>
      <c r="AD3240" s="67">
        <f t="shared" si="608"/>
        <v>44891.928043981497</v>
      </c>
      <c r="AE3240" s="67">
        <f>VLOOKUP(V3240,'Branch Wise Work Timelines'!C:G,3,FALSE)+AA3240</f>
        <v>44891.416666666664</v>
      </c>
      <c r="AF3240" s="67">
        <f>IF(V3240="Bangalore",VLOOKUP(V3240,'Branch Wise Work Timelines'!C:G,4,FALSE)+AA3240+1,IF(V3240="Mumbai",VLOOKUP(V3240,'Branch Wise Work Timelines'!C:G,4,FALSE)+AA3240+1,VLOOKUP(V3240,'Branch Wise Work Timelines'!C:G,4,FALSE)+AA3240))</f>
        <v>44892.25</v>
      </c>
      <c r="AG3240" s="67">
        <f>WORKDAY.INTL(AA3240,1,11)+VLOOKUP(V3240,'Branch Wise Work Timelines'!C:G,3,FALSE)</f>
        <v>44893.416666666664</v>
      </c>
      <c r="AH3240" s="69" t="str">
        <f t="shared" si="609"/>
        <v>Met</v>
      </c>
      <c r="AI3240" s="69">
        <f t="shared" ca="1" si="610"/>
        <v>20464</v>
      </c>
      <c r="AJ3240" s="69" t="str">
        <f ca="1">IF(AI3240&lt;0,"0-12",IFERROR(VLOOKUP(AI3240,Breakup[],2,FALSE),"&gt;24"))</f>
        <v>&gt;24</v>
      </c>
      <c r="AK3240" s="69" t="str">
        <f>VLOOKUP(V3240,Master!B:D,3,FALSE)</f>
        <v>East</v>
      </c>
      <c r="AL3240" s="69" t="str">
        <f t="shared" si="611"/>
        <v>Mumbai</v>
      </c>
    </row>
    <row r="3241" spans="1:38">
      <c r="A3241" s="13" t="s">
        <v>6808</v>
      </c>
      <c r="B3241" s="54">
        <v>44701.732706747702</v>
      </c>
      <c r="C3241" s="13" t="s">
        <v>121</v>
      </c>
      <c r="D3241" s="13">
        <v>1345</v>
      </c>
      <c r="E3241" s="13" t="s">
        <v>6809</v>
      </c>
      <c r="F3241" s="13" t="s">
        <v>33</v>
      </c>
      <c r="G3241" s="14">
        <v>1653048497717</v>
      </c>
      <c r="H3241" s="55">
        <v>0.94478009259259299</v>
      </c>
      <c r="I3241" s="33">
        <v>44891.944780092599</v>
      </c>
      <c r="J3241" s="58">
        <v>44891</v>
      </c>
      <c r="K3241" s="13" t="s">
        <v>263</v>
      </c>
      <c r="L3241" s="13" t="s">
        <v>69</v>
      </c>
      <c r="M3241" s="13" t="s">
        <v>101</v>
      </c>
      <c r="N3241" s="13" t="s">
        <v>215</v>
      </c>
      <c r="O3241" s="33">
        <v>44891.825682870403</v>
      </c>
      <c r="P3241" s="58">
        <v>44891</v>
      </c>
      <c r="Q3241" s="33" t="s">
        <v>237</v>
      </c>
      <c r="R3241" s="14">
        <v>387</v>
      </c>
      <c r="S3241" s="13" t="s">
        <v>208</v>
      </c>
      <c r="T3241" s="13" t="s">
        <v>209</v>
      </c>
      <c r="U3241" s="33">
        <f t="shared" ca="1" si="600"/>
        <v>45744.56914039352</v>
      </c>
      <c r="V3241" s="13" t="str">
        <f t="shared" si="601"/>
        <v>Mumbai</v>
      </c>
      <c r="W3241" s="13" t="str">
        <f t="shared" si="602"/>
        <v>RI</v>
      </c>
      <c r="X3241" s="13">
        <f t="shared" si="603"/>
        <v>22</v>
      </c>
      <c r="Y3241" s="13" t="str">
        <f>IFERROR(VLOOKUP(C3241,ReceivingTeam[],2,FALSE),"HelpDesk")</f>
        <v>Branch office</v>
      </c>
      <c r="Z3241" s="67">
        <f t="shared" si="604"/>
        <v>44893.611446759263</v>
      </c>
      <c r="AA3241" s="68">
        <f t="shared" si="605"/>
        <v>44891</v>
      </c>
      <c r="AB3241" s="69" t="b">
        <f t="shared" si="606"/>
        <v>1</v>
      </c>
      <c r="AC3241" s="70">
        <f t="shared" si="607"/>
        <v>0.5</v>
      </c>
      <c r="AD3241" s="67">
        <f t="shared" si="608"/>
        <v>44893.611446759263</v>
      </c>
      <c r="AE3241" s="67">
        <f>VLOOKUP(V3241,'Branch Wise Work Timelines'!C:G,3,FALSE)+AA3241</f>
        <v>44891.416666666664</v>
      </c>
      <c r="AF3241" s="67">
        <f>IF(V3241="Bangalore",VLOOKUP(V3241,'Branch Wise Work Timelines'!C:G,4,FALSE)+AA3241+1,IF(V3241="Mumbai",VLOOKUP(V3241,'Branch Wise Work Timelines'!C:G,4,FALSE)+AA3241+1,VLOOKUP(V3241,'Branch Wise Work Timelines'!C:G,4,FALSE)+AA3241))</f>
        <v>44892.25</v>
      </c>
      <c r="AG3241" s="67">
        <f>WORKDAY.INTL(AA3241,1,11)+VLOOKUP(V3241,'Branch Wise Work Timelines'!C:G,3,FALSE)</f>
        <v>44893.416666666664</v>
      </c>
      <c r="AH3241" s="69" t="str">
        <f t="shared" si="609"/>
        <v>Met</v>
      </c>
      <c r="AI3241" s="69">
        <f t="shared" ca="1" si="610"/>
        <v>20423</v>
      </c>
      <c r="AJ3241" s="69" t="str">
        <f ca="1">IF(AI3241&lt;0,"0-12",IFERROR(VLOOKUP(AI3241,Breakup[],2,FALSE),"&gt;24"))</f>
        <v>&gt;24</v>
      </c>
      <c r="AK3241" s="69" t="str">
        <f>VLOOKUP(V3241,Master!B:D,3,FALSE)</f>
        <v>East</v>
      </c>
      <c r="AL3241" s="69" t="str">
        <f t="shared" si="611"/>
        <v>Mumbai</v>
      </c>
    </row>
    <row r="3242" spans="1:38">
      <c r="A3242" s="13" t="s">
        <v>6810</v>
      </c>
      <c r="B3242" s="54">
        <v>44701.738276157397</v>
      </c>
      <c r="C3242" s="13" t="s">
        <v>219</v>
      </c>
      <c r="D3242" s="13">
        <v>1325</v>
      </c>
      <c r="E3242" s="13" t="s">
        <v>6811</v>
      </c>
      <c r="F3242" s="13" t="s">
        <v>15</v>
      </c>
      <c r="G3242" s="14">
        <v>1653051039986</v>
      </c>
      <c r="H3242" s="55">
        <v>0.83765046296296297</v>
      </c>
      <c r="I3242" s="33">
        <v>44881.837650463</v>
      </c>
      <c r="J3242" s="58">
        <v>44881</v>
      </c>
      <c r="K3242" s="13" t="s">
        <v>213</v>
      </c>
      <c r="L3242" s="13" t="s">
        <v>30</v>
      </c>
      <c r="M3242" s="13" t="s">
        <v>214</v>
      </c>
      <c r="N3242" s="13" t="s">
        <v>215</v>
      </c>
      <c r="O3242" s="33" t="s">
        <v>38</v>
      </c>
      <c r="P3242" s="58" t="s">
        <v>38</v>
      </c>
      <c r="Q3242" s="33" t="s">
        <v>207</v>
      </c>
      <c r="R3242" s="14" t="s">
        <v>38</v>
      </c>
      <c r="S3242" s="13" t="s">
        <v>216</v>
      </c>
      <c r="T3242" s="13" t="s">
        <v>217</v>
      </c>
      <c r="U3242" s="33">
        <f t="shared" ca="1" si="600"/>
        <v>45744.56914039352</v>
      </c>
      <c r="V3242" s="13" t="str">
        <f t="shared" si="601"/>
        <v>Bangalore</v>
      </c>
      <c r="W3242" s="13" t="str">
        <f t="shared" si="602"/>
        <v>CLS</v>
      </c>
      <c r="X3242" s="13">
        <f t="shared" si="603"/>
        <v>20</v>
      </c>
      <c r="Y3242" s="13" t="str">
        <f>IFERROR(VLOOKUP(C3242,ReceivingTeam[],2,FALSE),"HelpDesk")</f>
        <v>HelpDesk</v>
      </c>
      <c r="Z3242" s="67">
        <f t="shared" si="604"/>
        <v>44882.650150463</v>
      </c>
      <c r="AA3242" s="68">
        <f t="shared" si="605"/>
        <v>44881</v>
      </c>
      <c r="AB3242" s="69" t="b">
        <f t="shared" si="606"/>
        <v>1</v>
      </c>
      <c r="AC3242" s="70">
        <f t="shared" si="607"/>
        <v>0.5</v>
      </c>
      <c r="AD3242" s="67">
        <f t="shared" si="608"/>
        <v>44882.650150463</v>
      </c>
      <c r="AE3242" s="67">
        <f>VLOOKUP(V3242,'Branch Wise Work Timelines'!C:G,3,FALSE)+AA3242</f>
        <v>44881.416666666664</v>
      </c>
      <c r="AF3242" s="67">
        <f>IF(V3242="Bangalore",VLOOKUP(V3242,'Branch Wise Work Timelines'!C:G,4,FALSE)+AA3242+1,IF(V3242="Mumbai",VLOOKUP(V3242,'Branch Wise Work Timelines'!C:G,4,FALSE)+AA3242+1,VLOOKUP(V3242,'Branch Wise Work Timelines'!C:G,4,FALSE)+AA3242))</f>
        <v>44882.104166666664</v>
      </c>
      <c r="AG3242" s="67">
        <f>WORKDAY.INTL(AA3242,1,11)+VLOOKUP(V3242,'Branch Wise Work Timelines'!C:G,3,FALSE)</f>
        <v>44882.416666666664</v>
      </c>
      <c r="AH3242" s="69" t="str">
        <f t="shared" ca="1" si="609"/>
        <v>Out of TAT</v>
      </c>
      <c r="AI3242" s="69">
        <f t="shared" ca="1" si="610"/>
        <v>20687</v>
      </c>
      <c r="AJ3242" s="69" t="str">
        <f ca="1">IF(AI3242&lt;0,"0-12",IFERROR(VLOOKUP(AI3242,Breakup[],2,FALSE),"&gt;24"))</f>
        <v>&gt;24</v>
      </c>
      <c r="AK3242" s="69" t="str">
        <f>VLOOKUP(V3242,Master!B:D,3,FALSE)</f>
        <v>South</v>
      </c>
      <c r="AL3242" s="69" t="str">
        <f t="shared" si="611"/>
        <v>Bangalore-CLS</v>
      </c>
    </row>
    <row r="3243" spans="1:38">
      <c r="A3243" s="13" t="s">
        <v>6812</v>
      </c>
      <c r="B3243" s="54">
        <v>44701.764414467601</v>
      </c>
      <c r="C3243" s="13" t="s">
        <v>121</v>
      </c>
      <c r="D3243" s="13">
        <v>463</v>
      </c>
      <c r="E3243" s="13" t="s">
        <v>6813</v>
      </c>
      <c r="F3243" s="13" t="s">
        <v>24</v>
      </c>
      <c r="G3243" s="14">
        <v>1653052695813</v>
      </c>
      <c r="H3243" s="55">
        <v>0.42471064814814802</v>
      </c>
      <c r="I3243" s="33">
        <v>44889.424710648098</v>
      </c>
      <c r="J3243" s="58">
        <v>44889</v>
      </c>
      <c r="K3243" s="13" t="s">
        <v>263</v>
      </c>
      <c r="L3243" s="13" t="s">
        <v>69</v>
      </c>
      <c r="M3243" s="13" t="s">
        <v>101</v>
      </c>
      <c r="N3243" s="13" t="s">
        <v>215</v>
      </c>
      <c r="O3243" s="33" t="s">
        <v>38</v>
      </c>
      <c r="P3243" s="58" t="s">
        <v>38</v>
      </c>
      <c r="Q3243" s="33" t="s">
        <v>207</v>
      </c>
      <c r="R3243" s="14" t="s">
        <v>38</v>
      </c>
      <c r="S3243" s="13" t="s">
        <v>208</v>
      </c>
      <c r="T3243" s="13" t="s">
        <v>209</v>
      </c>
      <c r="U3243" s="33">
        <f t="shared" ca="1" si="600"/>
        <v>45744.56914039352</v>
      </c>
      <c r="V3243" s="13" t="str">
        <f t="shared" si="601"/>
        <v>Mumbai</v>
      </c>
      <c r="W3243" s="13" t="str">
        <f t="shared" si="602"/>
        <v>DOMI</v>
      </c>
      <c r="X3243" s="13">
        <f t="shared" si="603"/>
        <v>10</v>
      </c>
      <c r="Y3243" s="13" t="str">
        <f>IFERROR(VLOOKUP(C3243,ReceivingTeam[],2,FALSE),"HelpDesk")</f>
        <v>Branch office</v>
      </c>
      <c r="Z3243" s="67">
        <f t="shared" si="604"/>
        <v>44889.924710648098</v>
      </c>
      <c r="AA3243" s="68">
        <f t="shared" si="605"/>
        <v>44889</v>
      </c>
      <c r="AB3243" s="69" t="b">
        <f t="shared" si="606"/>
        <v>1</v>
      </c>
      <c r="AC3243" s="70">
        <f t="shared" si="607"/>
        <v>0.5</v>
      </c>
      <c r="AD3243" s="67">
        <f t="shared" si="608"/>
        <v>44889.924710648098</v>
      </c>
      <c r="AE3243" s="67">
        <f>VLOOKUP(V3243,'Branch Wise Work Timelines'!C:G,3,FALSE)+AA3243</f>
        <v>44889.416666666664</v>
      </c>
      <c r="AF3243" s="67">
        <f>IF(V3243="Bangalore",VLOOKUP(V3243,'Branch Wise Work Timelines'!C:G,4,FALSE)+AA3243+1,IF(V3243="Mumbai",VLOOKUP(V3243,'Branch Wise Work Timelines'!C:G,4,FALSE)+AA3243+1,VLOOKUP(V3243,'Branch Wise Work Timelines'!C:G,4,FALSE)+AA3243))</f>
        <v>44890.25</v>
      </c>
      <c r="AG3243" s="67">
        <f>WORKDAY.INTL(AA3243,1,11)+VLOOKUP(V3243,'Branch Wise Work Timelines'!C:G,3,FALSE)</f>
        <v>44890.416666666664</v>
      </c>
      <c r="AH3243" s="69" t="str">
        <f t="shared" ca="1" si="609"/>
        <v>Out of TAT</v>
      </c>
      <c r="AI3243" s="69">
        <f t="shared" ca="1" si="610"/>
        <v>20512</v>
      </c>
      <c r="AJ3243" s="69" t="str">
        <f ca="1">IF(AI3243&lt;0,"0-12",IFERROR(VLOOKUP(AI3243,Breakup[],2,FALSE),"&gt;24"))</f>
        <v>&gt;24</v>
      </c>
      <c r="AK3243" s="69" t="str">
        <f>VLOOKUP(V3243,Master!B:D,3,FALSE)</f>
        <v>East</v>
      </c>
      <c r="AL3243" s="69" t="str">
        <f t="shared" si="611"/>
        <v>Mumbai</v>
      </c>
    </row>
    <row r="3244" spans="1:38">
      <c r="A3244" s="13" t="s">
        <v>6814</v>
      </c>
      <c r="B3244" s="54">
        <v>44701.754785300902</v>
      </c>
      <c r="C3244" s="13" t="s">
        <v>344</v>
      </c>
      <c r="D3244" s="13">
        <v>1410</v>
      </c>
      <c r="E3244" s="13" t="s">
        <v>6815</v>
      </c>
      <c r="F3244" s="13" t="s">
        <v>24</v>
      </c>
      <c r="G3244" s="14">
        <v>1653050817746</v>
      </c>
      <c r="H3244" s="55">
        <v>0.68104166666666699</v>
      </c>
      <c r="I3244" s="33">
        <v>44891.681041666699</v>
      </c>
      <c r="J3244" s="58">
        <v>44891</v>
      </c>
      <c r="K3244" s="13" t="s">
        <v>263</v>
      </c>
      <c r="L3244" s="13" t="s">
        <v>69</v>
      </c>
      <c r="M3244" s="13" t="s">
        <v>101</v>
      </c>
      <c r="N3244" s="13" t="s">
        <v>215</v>
      </c>
      <c r="O3244" s="33">
        <v>44891.019872685203</v>
      </c>
      <c r="P3244" s="58">
        <v>44891</v>
      </c>
      <c r="Q3244" s="33" t="s">
        <v>237</v>
      </c>
      <c r="R3244" s="14">
        <v>967</v>
      </c>
      <c r="S3244" s="13" t="s">
        <v>208</v>
      </c>
      <c r="T3244" s="13" t="s">
        <v>209</v>
      </c>
      <c r="U3244" s="33">
        <f t="shared" ca="1" si="600"/>
        <v>45744.56914039352</v>
      </c>
      <c r="V3244" s="13" t="str">
        <f t="shared" si="601"/>
        <v>Mumbai</v>
      </c>
      <c r="W3244" s="13" t="str">
        <f t="shared" si="602"/>
        <v>DOMI</v>
      </c>
      <c r="X3244" s="13">
        <f t="shared" si="603"/>
        <v>16</v>
      </c>
      <c r="Y3244" s="13" t="str">
        <f>IFERROR(VLOOKUP(C3244,ReceivingTeam[],2,FALSE),"HelpDesk")</f>
        <v>HelpDesk</v>
      </c>
      <c r="Z3244" s="67">
        <f t="shared" si="604"/>
        <v>44892.181041666699</v>
      </c>
      <c r="AA3244" s="68">
        <f t="shared" si="605"/>
        <v>44891</v>
      </c>
      <c r="AB3244" s="69" t="b">
        <f t="shared" si="606"/>
        <v>1</v>
      </c>
      <c r="AC3244" s="70">
        <f t="shared" si="607"/>
        <v>0.5</v>
      </c>
      <c r="AD3244" s="67">
        <f t="shared" si="608"/>
        <v>44892.181041666699</v>
      </c>
      <c r="AE3244" s="67">
        <f>VLOOKUP(V3244,'Branch Wise Work Timelines'!C:G,3,FALSE)+AA3244</f>
        <v>44891.416666666664</v>
      </c>
      <c r="AF3244" s="67">
        <f>IF(V3244="Bangalore",VLOOKUP(V3244,'Branch Wise Work Timelines'!C:G,4,FALSE)+AA3244+1,IF(V3244="Mumbai",VLOOKUP(V3244,'Branch Wise Work Timelines'!C:G,4,FALSE)+AA3244+1,VLOOKUP(V3244,'Branch Wise Work Timelines'!C:G,4,FALSE)+AA3244))</f>
        <v>44892.25</v>
      </c>
      <c r="AG3244" s="67">
        <f>WORKDAY.INTL(AA3244,1,11)+VLOOKUP(V3244,'Branch Wise Work Timelines'!C:G,3,FALSE)</f>
        <v>44893.416666666664</v>
      </c>
      <c r="AH3244" s="69" t="str">
        <f t="shared" si="609"/>
        <v>Met</v>
      </c>
      <c r="AI3244" s="69">
        <f t="shared" ca="1" si="610"/>
        <v>20458</v>
      </c>
      <c r="AJ3244" s="69" t="str">
        <f ca="1">IF(AI3244&lt;0,"0-12",IFERROR(VLOOKUP(AI3244,Breakup[],2,FALSE),"&gt;24"))</f>
        <v>&gt;24</v>
      </c>
      <c r="AK3244" s="69" t="str">
        <f>VLOOKUP(V3244,Master!B:D,3,FALSE)</f>
        <v>East</v>
      </c>
      <c r="AL3244" s="69" t="str">
        <f t="shared" si="611"/>
        <v>Mumbai</v>
      </c>
    </row>
    <row r="3245" spans="1:38">
      <c r="A3245" s="13" t="s">
        <v>6816</v>
      </c>
      <c r="B3245" s="54">
        <v>44701.755225891196</v>
      </c>
      <c r="C3245" s="13" t="s">
        <v>261</v>
      </c>
      <c r="D3245" s="13">
        <v>1328</v>
      </c>
      <c r="E3245" s="13" t="s">
        <v>6817</v>
      </c>
      <c r="F3245" s="13" t="s">
        <v>24</v>
      </c>
      <c r="G3245" s="14">
        <v>1653050817746</v>
      </c>
      <c r="H3245" s="55">
        <v>0.70160879629629602</v>
      </c>
      <c r="I3245" s="33">
        <v>44889.701608796298</v>
      </c>
      <c r="J3245" s="58">
        <v>44889</v>
      </c>
      <c r="K3245" s="13" t="s">
        <v>263</v>
      </c>
      <c r="L3245" s="13" t="s">
        <v>69</v>
      </c>
      <c r="M3245" s="13" t="s">
        <v>101</v>
      </c>
      <c r="N3245" s="13" t="s">
        <v>215</v>
      </c>
      <c r="O3245" s="33" t="s">
        <v>38</v>
      </c>
      <c r="P3245" s="58" t="s">
        <v>38</v>
      </c>
      <c r="Q3245" s="33" t="s">
        <v>207</v>
      </c>
      <c r="R3245" s="14" t="s">
        <v>38</v>
      </c>
      <c r="S3245" s="13" t="s">
        <v>208</v>
      </c>
      <c r="T3245" s="13" t="s">
        <v>209</v>
      </c>
      <c r="U3245" s="33">
        <f t="shared" ca="1" si="600"/>
        <v>45744.56914039352</v>
      </c>
      <c r="V3245" s="13" t="str">
        <f t="shared" si="601"/>
        <v>Mumbai</v>
      </c>
      <c r="W3245" s="13" t="str">
        <f t="shared" si="602"/>
        <v>DOMI</v>
      </c>
      <c r="X3245" s="13">
        <f t="shared" si="603"/>
        <v>16</v>
      </c>
      <c r="Y3245" s="13" t="str">
        <f>IFERROR(VLOOKUP(C3245,ReceivingTeam[],2,FALSE),"HelpDesk")</f>
        <v>HelpDesk</v>
      </c>
      <c r="Z3245" s="67">
        <f t="shared" si="604"/>
        <v>44890.201608796298</v>
      </c>
      <c r="AA3245" s="68">
        <f t="shared" si="605"/>
        <v>44889</v>
      </c>
      <c r="AB3245" s="69" t="b">
        <f t="shared" si="606"/>
        <v>1</v>
      </c>
      <c r="AC3245" s="70">
        <f t="shared" si="607"/>
        <v>0.5</v>
      </c>
      <c r="AD3245" s="67">
        <f t="shared" si="608"/>
        <v>44890.201608796298</v>
      </c>
      <c r="AE3245" s="67">
        <f>VLOOKUP(V3245,'Branch Wise Work Timelines'!C:G,3,FALSE)+AA3245</f>
        <v>44889.416666666664</v>
      </c>
      <c r="AF3245" s="67">
        <f>IF(V3245="Bangalore",VLOOKUP(V3245,'Branch Wise Work Timelines'!C:G,4,FALSE)+AA3245+1,IF(V3245="Mumbai",VLOOKUP(V3245,'Branch Wise Work Timelines'!C:G,4,FALSE)+AA3245+1,VLOOKUP(V3245,'Branch Wise Work Timelines'!C:G,4,FALSE)+AA3245))</f>
        <v>44890.25</v>
      </c>
      <c r="AG3245" s="67">
        <f>WORKDAY.INTL(AA3245,1,11)+VLOOKUP(V3245,'Branch Wise Work Timelines'!C:G,3,FALSE)</f>
        <v>44890.416666666664</v>
      </c>
      <c r="AH3245" s="69" t="str">
        <f t="shared" ca="1" si="609"/>
        <v>Out of TAT</v>
      </c>
      <c r="AI3245" s="69">
        <f t="shared" ca="1" si="610"/>
        <v>20505</v>
      </c>
      <c r="AJ3245" s="69" t="str">
        <f ca="1">IF(AI3245&lt;0,"0-12",IFERROR(VLOOKUP(AI3245,Breakup[],2,FALSE),"&gt;24"))</f>
        <v>&gt;24</v>
      </c>
      <c r="AK3245" s="69" t="str">
        <f>VLOOKUP(V3245,Master!B:D,3,FALSE)</f>
        <v>East</v>
      </c>
      <c r="AL3245" s="69" t="str">
        <f t="shared" si="611"/>
        <v>Mumbai</v>
      </c>
    </row>
    <row r="3246" spans="1:38">
      <c r="A3246" s="13" t="s">
        <v>6818</v>
      </c>
      <c r="B3246" s="54">
        <v>44701.757940937503</v>
      </c>
      <c r="C3246" s="13" t="s">
        <v>344</v>
      </c>
      <c r="D3246" s="13">
        <v>541</v>
      </c>
      <c r="E3246" s="13" t="s">
        <v>6819</v>
      </c>
      <c r="F3246" s="13" t="s">
        <v>24</v>
      </c>
      <c r="G3246" s="14">
        <v>1653052695813</v>
      </c>
      <c r="H3246" s="55">
        <v>0.122824074074074</v>
      </c>
      <c r="I3246" s="33">
        <v>44890.122824074097</v>
      </c>
      <c r="J3246" s="58">
        <v>44890</v>
      </c>
      <c r="K3246" s="13" t="s">
        <v>263</v>
      </c>
      <c r="L3246" s="13" t="s">
        <v>69</v>
      </c>
      <c r="M3246" s="13" t="s">
        <v>101</v>
      </c>
      <c r="N3246" s="13" t="s">
        <v>215</v>
      </c>
      <c r="O3246" s="33" t="s">
        <v>38</v>
      </c>
      <c r="P3246" s="58" t="s">
        <v>38</v>
      </c>
      <c r="Q3246" s="33" t="s">
        <v>207</v>
      </c>
      <c r="R3246" s="14" t="s">
        <v>38</v>
      </c>
      <c r="S3246" s="13" t="s">
        <v>208</v>
      </c>
      <c r="T3246" s="13" t="s">
        <v>209</v>
      </c>
      <c r="U3246" s="33">
        <f t="shared" ca="1" si="600"/>
        <v>45744.56914039352</v>
      </c>
      <c r="V3246" s="13" t="str">
        <f t="shared" si="601"/>
        <v>Mumbai</v>
      </c>
      <c r="W3246" s="13" t="str">
        <f t="shared" si="602"/>
        <v>DOMI</v>
      </c>
      <c r="X3246" s="13">
        <f t="shared" si="603"/>
        <v>2</v>
      </c>
      <c r="Y3246" s="13" t="str">
        <f>IFERROR(VLOOKUP(C3246,ReceivingTeam[],2,FALSE),"HelpDesk")</f>
        <v>HelpDesk</v>
      </c>
      <c r="Z3246" s="67">
        <f t="shared" si="604"/>
        <v>44890.916666666664</v>
      </c>
      <c r="AA3246" s="68">
        <f t="shared" si="605"/>
        <v>44890</v>
      </c>
      <c r="AB3246" s="69" t="b">
        <f t="shared" si="606"/>
        <v>1</v>
      </c>
      <c r="AC3246" s="70">
        <f t="shared" si="607"/>
        <v>0.5</v>
      </c>
      <c r="AD3246" s="67">
        <f t="shared" si="608"/>
        <v>44890.916666666664</v>
      </c>
      <c r="AE3246" s="67">
        <f>VLOOKUP(V3246,'Branch Wise Work Timelines'!C:G,3,FALSE)+AA3246</f>
        <v>44890.416666666664</v>
      </c>
      <c r="AF3246" s="67">
        <f>IF(V3246="Bangalore",VLOOKUP(V3246,'Branch Wise Work Timelines'!C:G,4,FALSE)+AA3246+1,IF(V3246="Mumbai",VLOOKUP(V3246,'Branch Wise Work Timelines'!C:G,4,FALSE)+AA3246+1,VLOOKUP(V3246,'Branch Wise Work Timelines'!C:G,4,FALSE)+AA3246))</f>
        <v>44891.25</v>
      </c>
      <c r="AG3246" s="67">
        <f>WORKDAY.INTL(AA3246,1,11)+VLOOKUP(V3246,'Branch Wise Work Timelines'!C:G,3,FALSE)</f>
        <v>44891.416666666664</v>
      </c>
      <c r="AH3246" s="69" t="str">
        <f t="shared" ca="1" si="609"/>
        <v>Out of TAT</v>
      </c>
      <c r="AI3246" s="69">
        <f t="shared" ca="1" si="610"/>
        <v>20488</v>
      </c>
      <c r="AJ3246" s="69" t="str">
        <f ca="1">IF(AI3246&lt;0,"0-12",IFERROR(VLOOKUP(AI3246,Breakup[],2,FALSE),"&gt;24"))</f>
        <v>&gt;24</v>
      </c>
      <c r="AK3246" s="69" t="str">
        <f>VLOOKUP(V3246,Master!B:D,3,FALSE)</f>
        <v>East</v>
      </c>
      <c r="AL3246" s="69" t="str">
        <f t="shared" si="611"/>
        <v>Mumbai</v>
      </c>
    </row>
    <row r="3247" spans="1:38">
      <c r="A3247" s="13" t="s">
        <v>6820</v>
      </c>
      <c r="B3247" s="54">
        <v>44701.7584059375</v>
      </c>
      <c r="C3247" s="13" t="s">
        <v>261</v>
      </c>
      <c r="D3247" s="13">
        <v>761</v>
      </c>
      <c r="E3247" s="13" t="s">
        <v>6821</v>
      </c>
      <c r="F3247" s="13" t="s">
        <v>33</v>
      </c>
      <c r="G3247" s="14">
        <v>1653050817746</v>
      </c>
      <c r="H3247" s="55">
        <v>0.85538194444444404</v>
      </c>
      <c r="I3247" s="33">
        <v>44884.855381944399</v>
      </c>
      <c r="J3247" s="58">
        <v>44884</v>
      </c>
      <c r="K3247" s="13" t="s">
        <v>263</v>
      </c>
      <c r="L3247" s="13" t="s">
        <v>69</v>
      </c>
      <c r="M3247" s="13" t="s">
        <v>101</v>
      </c>
      <c r="N3247" s="13" t="s">
        <v>215</v>
      </c>
      <c r="O3247" s="33" t="s">
        <v>38</v>
      </c>
      <c r="P3247" s="58" t="s">
        <v>38</v>
      </c>
      <c r="Q3247" s="33" t="s">
        <v>207</v>
      </c>
      <c r="R3247" s="14" t="s">
        <v>38</v>
      </c>
      <c r="S3247" s="13" t="s">
        <v>208</v>
      </c>
      <c r="T3247" s="13" t="s">
        <v>209</v>
      </c>
      <c r="U3247" s="33">
        <f t="shared" ca="1" si="600"/>
        <v>45744.56914039352</v>
      </c>
      <c r="V3247" s="13" t="str">
        <f t="shared" si="601"/>
        <v>Mumbai</v>
      </c>
      <c r="W3247" s="13" t="str">
        <f t="shared" si="602"/>
        <v>RI</v>
      </c>
      <c r="X3247" s="13">
        <f t="shared" si="603"/>
        <v>20</v>
      </c>
      <c r="Y3247" s="13" t="str">
        <f>IFERROR(VLOOKUP(C3247,ReceivingTeam[],2,FALSE),"HelpDesk")</f>
        <v>HelpDesk</v>
      </c>
      <c r="Z3247" s="67">
        <f t="shared" si="604"/>
        <v>44886.522048611063</v>
      </c>
      <c r="AA3247" s="68">
        <f t="shared" si="605"/>
        <v>44884</v>
      </c>
      <c r="AB3247" s="69" t="b">
        <f t="shared" si="606"/>
        <v>1</v>
      </c>
      <c r="AC3247" s="70">
        <f t="shared" si="607"/>
        <v>0.5</v>
      </c>
      <c r="AD3247" s="67">
        <f t="shared" si="608"/>
        <v>44886.522048611063</v>
      </c>
      <c r="AE3247" s="67">
        <f>VLOOKUP(V3247,'Branch Wise Work Timelines'!C:G,3,FALSE)+AA3247</f>
        <v>44884.416666666664</v>
      </c>
      <c r="AF3247" s="67">
        <f>IF(V3247="Bangalore",VLOOKUP(V3247,'Branch Wise Work Timelines'!C:G,4,FALSE)+AA3247+1,IF(V3247="Mumbai",VLOOKUP(V3247,'Branch Wise Work Timelines'!C:G,4,FALSE)+AA3247+1,VLOOKUP(V3247,'Branch Wise Work Timelines'!C:G,4,FALSE)+AA3247))</f>
        <v>44885.25</v>
      </c>
      <c r="AG3247" s="67">
        <f>WORKDAY.INTL(AA3247,1,11)+VLOOKUP(V3247,'Branch Wise Work Timelines'!C:G,3,FALSE)</f>
        <v>44886.416666666664</v>
      </c>
      <c r="AH3247" s="69" t="str">
        <f t="shared" ca="1" si="609"/>
        <v>Out of TAT</v>
      </c>
      <c r="AI3247" s="69">
        <f t="shared" ca="1" si="610"/>
        <v>20594</v>
      </c>
      <c r="AJ3247" s="69" t="str">
        <f ca="1">IF(AI3247&lt;0,"0-12",IFERROR(VLOOKUP(AI3247,Breakup[],2,FALSE),"&gt;24"))</f>
        <v>&gt;24</v>
      </c>
      <c r="AK3247" s="69" t="str">
        <f>VLOOKUP(V3247,Master!B:D,3,FALSE)</f>
        <v>East</v>
      </c>
      <c r="AL3247" s="69" t="str">
        <f t="shared" si="611"/>
        <v>Mumbai</v>
      </c>
    </row>
    <row r="3248" spans="1:38">
      <c r="A3248" s="13" t="s">
        <v>6822</v>
      </c>
      <c r="B3248" s="54">
        <v>44701.760489085602</v>
      </c>
      <c r="C3248" s="13" t="s">
        <v>121</v>
      </c>
      <c r="D3248" s="13">
        <v>801</v>
      </c>
      <c r="E3248" s="13" t="s">
        <v>6823</v>
      </c>
      <c r="F3248" s="13" t="s">
        <v>24</v>
      </c>
      <c r="G3248" s="14">
        <v>1653052695813</v>
      </c>
      <c r="H3248" s="55">
        <v>9.0624999999999994E-3</v>
      </c>
      <c r="I3248" s="33">
        <v>44891.009062500001</v>
      </c>
      <c r="J3248" s="58">
        <v>44891</v>
      </c>
      <c r="K3248" s="13" t="s">
        <v>263</v>
      </c>
      <c r="L3248" s="13" t="s">
        <v>69</v>
      </c>
      <c r="M3248" s="13" t="s">
        <v>101</v>
      </c>
      <c r="N3248" s="13" t="s">
        <v>215</v>
      </c>
      <c r="O3248" s="33">
        <v>44891.593460648102</v>
      </c>
      <c r="P3248" s="58">
        <v>44891</v>
      </c>
      <c r="Q3248" s="33" t="s">
        <v>237</v>
      </c>
      <c r="R3248" s="14">
        <v>835</v>
      </c>
      <c r="S3248" s="13" t="s">
        <v>208</v>
      </c>
      <c r="T3248" s="13" t="s">
        <v>209</v>
      </c>
      <c r="U3248" s="33">
        <f t="shared" ca="1" si="600"/>
        <v>45744.56914039352</v>
      </c>
      <c r="V3248" s="13" t="str">
        <f t="shared" si="601"/>
        <v>Mumbai</v>
      </c>
      <c r="W3248" s="13" t="str">
        <f t="shared" si="602"/>
        <v>DOMI</v>
      </c>
      <c r="X3248" s="13">
        <f t="shared" si="603"/>
        <v>0</v>
      </c>
      <c r="Y3248" s="13" t="str">
        <f>IFERROR(VLOOKUP(C3248,ReceivingTeam[],2,FALSE),"HelpDesk")</f>
        <v>Branch office</v>
      </c>
      <c r="Z3248" s="67">
        <f t="shared" si="604"/>
        <v>44891.916666666664</v>
      </c>
      <c r="AA3248" s="68">
        <f t="shared" si="605"/>
        <v>44891</v>
      </c>
      <c r="AB3248" s="69" t="b">
        <f t="shared" si="606"/>
        <v>1</v>
      </c>
      <c r="AC3248" s="70">
        <f t="shared" si="607"/>
        <v>0.5</v>
      </c>
      <c r="AD3248" s="67">
        <f t="shared" si="608"/>
        <v>44891.916666666664</v>
      </c>
      <c r="AE3248" s="67">
        <f>VLOOKUP(V3248,'Branch Wise Work Timelines'!C:G,3,FALSE)+AA3248</f>
        <v>44891.416666666664</v>
      </c>
      <c r="AF3248" s="67">
        <f>IF(V3248="Bangalore",VLOOKUP(V3248,'Branch Wise Work Timelines'!C:G,4,FALSE)+AA3248+1,IF(V3248="Mumbai",VLOOKUP(V3248,'Branch Wise Work Timelines'!C:G,4,FALSE)+AA3248+1,VLOOKUP(V3248,'Branch Wise Work Timelines'!C:G,4,FALSE)+AA3248))</f>
        <v>44892.25</v>
      </c>
      <c r="AG3248" s="67">
        <f>WORKDAY.INTL(AA3248,1,11)+VLOOKUP(V3248,'Branch Wise Work Timelines'!C:G,3,FALSE)</f>
        <v>44893.416666666664</v>
      </c>
      <c r="AH3248" s="69" t="str">
        <f t="shared" si="609"/>
        <v>Met</v>
      </c>
      <c r="AI3248" s="69">
        <f t="shared" ca="1" si="610"/>
        <v>20464</v>
      </c>
      <c r="AJ3248" s="69" t="str">
        <f ca="1">IF(AI3248&lt;0,"0-12",IFERROR(VLOOKUP(AI3248,Breakup[],2,FALSE),"&gt;24"))</f>
        <v>&gt;24</v>
      </c>
      <c r="AK3248" s="69" t="str">
        <f>VLOOKUP(V3248,Master!B:D,3,FALSE)</f>
        <v>East</v>
      </c>
      <c r="AL3248" s="69" t="str">
        <f t="shared" si="611"/>
        <v>Mumbai</v>
      </c>
    </row>
    <row r="3249" spans="1:38">
      <c r="A3249" s="13" t="s">
        <v>6824</v>
      </c>
      <c r="B3249" s="54">
        <v>44701.761790011602</v>
      </c>
      <c r="C3249" s="13" t="s">
        <v>121</v>
      </c>
      <c r="D3249" s="13">
        <v>519</v>
      </c>
      <c r="E3249" s="13" t="s">
        <v>6825</v>
      </c>
      <c r="F3249" s="13" t="s">
        <v>24</v>
      </c>
      <c r="G3249" s="14">
        <v>1653052695813</v>
      </c>
      <c r="H3249" s="55">
        <v>0.48299768518518499</v>
      </c>
      <c r="I3249" s="33">
        <v>44887.482997685198</v>
      </c>
      <c r="J3249" s="58">
        <v>44887</v>
      </c>
      <c r="K3249" s="13" t="s">
        <v>263</v>
      </c>
      <c r="L3249" s="13" t="s">
        <v>69</v>
      </c>
      <c r="M3249" s="13" t="s">
        <v>101</v>
      </c>
      <c r="N3249" s="13" t="s">
        <v>215</v>
      </c>
      <c r="O3249" s="33" t="s">
        <v>38</v>
      </c>
      <c r="P3249" s="58" t="s">
        <v>38</v>
      </c>
      <c r="Q3249" s="33" t="s">
        <v>207</v>
      </c>
      <c r="R3249" s="14" t="s">
        <v>38</v>
      </c>
      <c r="S3249" s="13" t="s">
        <v>208</v>
      </c>
      <c r="T3249" s="13" t="s">
        <v>209</v>
      </c>
      <c r="U3249" s="33">
        <f t="shared" ca="1" si="600"/>
        <v>45744.56914039352</v>
      </c>
      <c r="V3249" s="13" t="str">
        <f t="shared" si="601"/>
        <v>Mumbai</v>
      </c>
      <c r="W3249" s="13" t="str">
        <f t="shared" si="602"/>
        <v>DOMI</v>
      </c>
      <c r="X3249" s="13">
        <f t="shared" si="603"/>
        <v>11</v>
      </c>
      <c r="Y3249" s="13" t="str">
        <f>IFERROR(VLOOKUP(C3249,ReceivingTeam[],2,FALSE),"HelpDesk")</f>
        <v>Branch office</v>
      </c>
      <c r="Z3249" s="67">
        <f t="shared" si="604"/>
        <v>44887.982997685198</v>
      </c>
      <c r="AA3249" s="68">
        <f t="shared" si="605"/>
        <v>44887</v>
      </c>
      <c r="AB3249" s="69" t="b">
        <f t="shared" si="606"/>
        <v>1</v>
      </c>
      <c r="AC3249" s="70">
        <f t="shared" si="607"/>
        <v>0.5</v>
      </c>
      <c r="AD3249" s="67">
        <f t="shared" si="608"/>
        <v>44887.982997685198</v>
      </c>
      <c r="AE3249" s="67">
        <f>VLOOKUP(V3249,'Branch Wise Work Timelines'!C:G,3,FALSE)+AA3249</f>
        <v>44887.416666666664</v>
      </c>
      <c r="AF3249" s="67">
        <f>IF(V3249="Bangalore",VLOOKUP(V3249,'Branch Wise Work Timelines'!C:G,4,FALSE)+AA3249+1,IF(V3249="Mumbai",VLOOKUP(V3249,'Branch Wise Work Timelines'!C:G,4,FALSE)+AA3249+1,VLOOKUP(V3249,'Branch Wise Work Timelines'!C:G,4,FALSE)+AA3249))</f>
        <v>44888.25</v>
      </c>
      <c r="AG3249" s="67">
        <f>WORKDAY.INTL(AA3249,1,11)+VLOOKUP(V3249,'Branch Wise Work Timelines'!C:G,3,FALSE)</f>
        <v>44888.416666666664</v>
      </c>
      <c r="AH3249" s="69" t="str">
        <f t="shared" ca="1" si="609"/>
        <v>Out of TAT</v>
      </c>
      <c r="AI3249" s="69">
        <f t="shared" ca="1" si="610"/>
        <v>20559</v>
      </c>
      <c r="AJ3249" s="69" t="str">
        <f ca="1">IF(AI3249&lt;0,"0-12",IFERROR(VLOOKUP(AI3249,Breakup[],2,FALSE),"&gt;24"))</f>
        <v>&gt;24</v>
      </c>
      <c r="AK3249" s="69" t="str">
        <f>VLOOKUP(V3249,Master!B:D,3,FALSE)</f>
        <v>East</v>
      </c>
      <c r="AL3249" s="69" t="str">
        <f t="shared" si="611"/>
        <v>Mumbai</v>
      </c>
    </row>
    <row r="3250" spans="1:38">
      <c r="A3250" s="13" t="s">
        <v>6826</v>
      </c>
      <c r="B3250" s="54">
        <v>44701.7631120718</v>
      </c>
      <c r="C3250" s="13" t="s">
        <v>344</v>
      </c>
      <c r="D3250" s="13">
        <v>1887</v>
      </c>
      <c r="E3250" s="13" t="s">
        <v>6827</v>
      </c>
      <c r="F3250" s="13" t="s">
        <v>24</v>
      </c>
      <c r="G3250" s="14">
        <v>1653052695813</v>
      </c>
      <c r="H3250" s="55">
        <v>0.66837962962963005</v>
      </c>
      <c r="I3250" s="33">
        <v>44891.668379629598</v>
      </c>
      <c r="J3250" s="58">
        <v>44891</v>
      </c>
      <c r="K3250" s="13" t="s">
        <v>263</v>
      </c>
      <c r="L3250" s="13" t="s">
        <v>69</v>
      </c>
      <c r="M3250" s="13" t="s">
        <v>101</v>
      </c>
      <c r="N3250" s="13" t="s">
        <v>215</v>
      </c>
      <c r="O3250" s="33">
        <v>44891.1144907407</v>
      </c>
      <c r="P3250" s="58">
        <v>44891</v>
      </c>
      <c r="Q3250" s="33" t="s">
        <v>237</v>
      </c>
      <c r="R3250" s="14">
        <v>1168</v>
      </c>
      <c r="S3250" s="13" t="s">
        <v>208</v>
      </c>
      <c r="T3250" s="13" t="s">
        <v>209</v>
      </c>
      <c r="U3250" s="33">
        <f t="shared" ca="1" si="600"/>
        <v>45744.56914039352</v>
      </c>
      <c r="V3250" s="13" t="str">
        <f t="shared" si="601"/>
        <v>Mumbai</v>
      </c>
      <c r="W3250" s="13" t="str">
        <f t="shared" si="602"/>
        <v>DOMI</v>
      </c>
      <c r="X3250" s="13">
        <f t="shared" si="603"/>
        <v>16</v>
      </c>
      <c r="Y3250" s="13" t="str">
        <f>IFERROR(VLOOKUP(C3250,ReceivingTeam[],2,FALSE),"HelpDesk")</f>
        <v>HelpDesk</v>
      </c>
      <c r="Z3250" s="67">
        <f t="shared" si="604"/>
        <v>44892.168379629598</v>
      </c>
      <c r="AA3250" s="68">
        <f t="shared" si="605"/>
        <v>44891</v>
      </c>
      <c r="AB3250" s="69" t="b">
        <f t="shared" si="606"/>
        <v>1</v>
      </c>
      <c r="AC3250" s="70">
        <f t="shared" si="607"/>
        <v>0.5</v>
      </c>
      <c r="AD3250" s="67">
        <f t="shared" si="608"/>
        <v>44892.168379629598</v>
      </c>
      <c r="AE3250" s="67">
        <f>VLOOKUP(V3250,'Branch Wise Work Timelines'!C:G,3,FALSE)+AA3250</f>
        <v>44891.416666666664</v>
      </c>
      <c r="AF3250" s="67">
        <f>IF(V3250="Bangalore",VLOOKUP(V3250,'Branch Wise Work Timelines'!C:G,4,FALSE)+AA3250+1,IF(V3250="Mumbai",VLOOKUP(V3250,'Branch Wise Work Timelines'!C:G,4,FALSE)+AA3250+1,VLOOKUP(V3250,'Branch Wise Work Timelines'!C:G,4,FALSE)+AA3250))</f>
        <v>44892.25</v>
      </c>
      <c r="AG3250" s="67">
        <f>WORKDAY.INTL(AA3250,1,11)+VLOOKUP(V3250,'Branch Wise Work Timelines'!C:G,3,FALSE)</f>
        <v>44893.416666666664</v>
      </c>
      <c r="AH3250" s="69" t="str">
        <f t="shared" si="609"/>
        <v>Met</v>
      </c>
      <c r="AI3250" s="69">
        <f t="shared" ca="1" si="610"/>
        <v>20458</v>
      </c>
      <c r="AJ3250" s="69" t="str">
        <f ca="1">IF(AI3250&lt;0,"0-12",IFERROR(VLOOKUP(AI3250,Breakup[],2,FALSE),"&gt;24"))</f>
        <v>&gt;24</v>
      </c>
      <c r="AK3250" s="69" t="str">
        <f>VLOOKUP(V3250,Master!B:D,3,FALSE)</f>
        <v>East</v>
      </c>
      <c r="AL3250" s="69" t="str">
        <f t="shared" si="611"/>
        <v>Mumbai</v>
      </c>
    </row>
    <row r="3251" spans="1:38">
      <c r="A3251" s="13" t="s">
        <v>6828</v>
      </c>
      <c r="B3251" s="54">
        <v>44701.7631436343</v>
      </c>
      <c r="C3251" s="13" t="s">
        <v>121</v>
      </c>
      <c r="D3251" s="13">
        <v>1286</v>
      </c>
      <c r="E3251" s="13" t="s">
        <v>6829</v>
      </c>
      <c r="F3251" s="13" t="s">
        <v>24</v>
      </c>
      <c r="G3251" s="14">
        <v>1653052695813</v>
      </c>
      <c r="H3251" s="55">
        <v>0.91665509259259303</v>
      </c>
      <c r="I3251" s="33">
        <v>44891.916655092602</v>
      </c>
      <c r="J3251" s="58">
        <v>44891</v>
      </c>
      <c r="K3251" s="13" t="s">
        <v>263</v>
      </c>
      <c r="L3251" s="13" t="s">
        <v>69</v>
      </c>
      <c r="M3251" s="13" t="s">
        <v>101</v>
      </c>
      <c r="N3251" s="13" t="s">
        <v>215</v>
      </c>
      <c r="O3251" s="33">
        <v>44891.9894907407</v>
      </c>
      <c r="P3251" s="58">
        <v>44891</v>
      </c>
      <c r="Q3251" s="33" t="s">
        <v>237</v>
      </c>
      <c r="R3251" s="14">
        <v>774</v>
      </c>
      <c r="S3251" s="13" t="s">
        <v>208</v>
      </c>
      <c r="T3251" s="13" t="s">
        <v>209</v>
      </c>
      <c r="U3251" s="33">
        <f t="shared" ca="1" si="600"/>
        <v>45744.56914039352</v>
      </c>
      <c r="V3251" s="13" t="str">
        <f t="shared" si="601"/>
        <v>Mumbai</v>
      </c>
      <c r="W3251" s="13" t="str">
        <f t="shared" si="602"/>
        <v>DOMI</v>
      </c>
      <c r="X3251" s="13">
        <f t="shared" si="603"/>
        <v>21</v>
      </c>
      <c r="Y3251" s="13" t="str">
        <f>IFERROR(VLOOKUP(C3251,ReceivingTeam[],2,FALSE),"HelpDesk")</f>
        <v>Branch office</v>
      </c>
      <c r="Z3251" s="67">
        <f t="shared" si="604"/>
        <v>44893.583321759266</v>
      </c>
      <c r="AA3251" s="68">
        <f t="shared" si="605"/>
        <v>44891</v>
      </c>
      <c r="AB3251" s="69" t="b">
        <f t="shared" si="606"/>
        <v>1</v>
      </c>
      <c r="AC3251" s="70">
        <f t="shared" si="607"/>
        <v>0.5</v>
      </c>
      <c r="AD3251" s="67">
        <f t="shared" si="608"/>
        <v>44893.583321759266</v>
      </c>
      <c r="AE3251" s="67">
        <f>VLOOKUP(V3251,'Branch Wise Work Timelines'!C:G,3,FALSE)+AA3251</f>
        <v>44891.416666666664</v>
      </c>
      <c r="AF3251" s="67">
        <f>IF(V3251="Bangalore",VLOOKUP(V3251,'Branch Wise Work Timelines'!C:G,4,FALSE)+AA3251+1,IF(V3251="Mumbai",VLOOKUP(V3251,'Branch Wise Work Timelines'!C:G,4,FALSE)+AA3251+1,VLOOKUP(V3251,'Branch Wise Work Timelines'!C:G,4,FALSE)+AA3251))</f>
        <v>44892.25</v>
      </c>
      <c r="AG3251" s="67">
        <f>WORKDAY.INTL(AA3251,1,11)+VLOOKUP(V3251,'Branch Wise Work Timelines'!C:G,3,FALSE)</f>
        <v>44893.416666666664</v>
      </c>
      <c r="AH3251" s="69" t="str">
        <f t="shared" si="609"/>
        <v>Met</v>
      </c>
      <c r="AI3251" s="69">
        <f t="shared" ca="1" si="610"/>
        <v>20424</v>
      </c>
      <c r="AJ3251" s="69" t="str">
        <f ca="1">IF(AI3251&lt;0,"0-12",IFERROR(VLOOKUP(AI3251,Breakup[],2,FALSE),"&gt;24"))</f>
        <v>&gt;24</v>
      </c>
      <c r="AK3251" s="69" t="str">
        <f>VLOOKUP(V3251,Master!B:D,3,FALSE)</f>
        <v>East</v>
      </c>
      <c r="AL3251" s="69" t="str">
        <f t="shared" si="611"/>
        <v>Mumbai</v>
      </c>
    </row>
    <row r="3252" spans="1:38">
      <c r="A3252" s="13" t="s">
        <v>6830</v>
      </c>
      <c r="B3252" s="54">
        <v>44701.723431944403</v>
      </c>
      <c r="C3252" s="13" t="s">
        <v>418</v>
      </c>
      <c r="D3252" s="13">
        <v>1531</v>
      </c>
      <c r="E3252" s="13" t="s">
        <v>6831</v>
      </c>
      <c r="F3252" s="13" t="s">
        <v>15</v>
      </c>
      <c r="G3252" s="14">
        <v>1653051039986</v>
      </c>
      <c r="H3252" s="55">
        <v>0.39144675925925898</v>
      </c>
      <c r="I3252" s="33">
        <v>44890.391446759299</v>
      </c>
      <c r="J3252" s="58">
        <v>44890</v>
      </c>
      <c r="K3252" s="13" t="s">
        <v>213</v>
      </c>
      <c r="L3252" s="13" t="s">
        <v>30</v>
      </c>
      <c r="M3252" s="13" t="s">
        <v>214</v>
      </c>
      <c r="N3252" s="13" t="s">
        <v>215</v>
      </c>
      <c r="O3252" s="33" t="s">
        <v>38</v>
      </c>
      <c r="P3252" s="58" t="s">
        <v>38</v>
      </c>
      <c r="Q3252" s="33" t="s">
        <v>207</v>
      </c>
      <c r="R3252" s="14" t="s">
        <v>38</v>
      </c>
      <c r="S3252" s="13" t="s">
        <v>216</v>
      </c>
      <c r="T3252" s="13" t="s">
        <v>217</v>
      </c>
      <c r="U3252" s="33">
        <f t="shared" ca="1" si="600"/>
        <v>45744.56914039352</v>
      </c>
      <c r="V3252" s="13" t="str">
        <f t="shared" si="601"/>
        <v>Bangalore</v>
      </c>
      <c r="W3252" s="13" t="str">
        <f t="shared" si="602"/>
        <v>CLS</v>
      </c>
      <c r="X3252" s="13">
        <f t="shared" si="603"/>
        <v>9</v>
      </c>
      <c r="Y3252" s="13" t="str">
        <f>IFERROR(VLOOKUP(C3252,ReceivingTeam[],2,FALSE),"HelpDesk")</f>
        <v>HelpDesk</v>
      </c>
      <c r="Z3252" s="67">
        <f t="shared" si="604"/>
        <v>44890.916666666664</v>
      </c>
      <c r="AA3252" s="68">
        <f t="shared" si="605"/>
        <v>44890</v>
      </c>
      <c r="AB3252" s="69" t="b">
        <f t="shared" si="606"/>
        <v>1</v>
      </c>
      <c r="AC3252" s="70">
        <f t="shared" si="607"/>
        <v>0.5</v>
      </c>
      <c r="AD3252" s="67">
        <f t="shared" si="608"/>
        <v>44890.916666666664</v>
      </c>
      <c r="AE3252" s="67">
        <f>VLOOKUP(V3252,'Branch Wise Work Timelines'!C:G,3,FALSE)+AA3252</f>
        <v>44890.416666666664</v>
      </c>
      <c r="AF3252" s="67">
        <f>IF(V3252="Bangalore",VLOOKUP(V3252,'Branch Wise Work Timelines'!C:G,4,FALSE)+AA3252+1,IF(V3252="Mumbai",VLOOKUP(V3252,'Branch Wise Work Timelines'!C:G,4,FALSE)+AA3252+1,VLOOKUP(V3252,'Branch Wise Work Timelines'!C:G,4,FALSE)+AA3252))</f>
        <v>44891.104166666664</v>
      </c>
      <c r="AG3252" s="67">
        <f>WORKDAY.INTL(AA3252,1,11)+VLOOKUP(V3252,'Branch Wise Work Timelines'!C:G,3,FALSE)</f>
        <v>44891.416666666664</v>
      </c>
      <c r="AH3252" s="69" t="str">
        <f t="shared" ca="1" si="609"/>
        <v>Out of TAT</v>
      </c>
      <c r="AI3252" s="69">
        <f t="shared" ca="1" si="610"/>
        <v>20488</v>
      </c>
      <c r="AJ3252" s="69" t="str">
        <f ca="1">IF(AI3252&lt;0,"0-12",IFERROR(VLOOKUP(AI3252,Breakup[],2,FALSE),"&gt;24"))</f>
        <v>&gt;24</v>
      </c>
      <c r="AK3252" s="69" t="str">
        <f>VLOOKUP(V3252,Master!B:D,3,FALSE)</f>
        <v>South</v>
      </c>
      <c r="AL3252" s="69" t="str">
        <f t="shared" si="611"/>
        <v>Bangalore-CLS</v>
      </c>
    </row>
    <row r="3253" spans="1:38">
      <c r="A3253" s="13" t="s">
        <v>6832</v>
      </c>
      <c r="B3253" s="54">
        <v>44701.758402314801</v>
      </c>
      <c r="C3253" s="13" t="s">
        <v>2252</v>
      </c>
      <c r="D3253" s="13">
        <v>887</v>
      </c>
      <c r="E3253" s="13" t="s">
        <v>6833</v>
      </c>
      <c r="F3253" s="13" t="s">
        <v>15</v>
      </c>
      <c r="G3253" s="14">
        <v>1653051039986</v>
      </c>
      <c r="H3253" s="55">
        <v>0.27096064814814802</v>
      </c>
      <c r="I3253" s="33">
        <v>44884.270960648202</v>
      </c>
      <c r="J3253" s="58">
        <v>44884</v>
      </c>
      <c r="K3253" s="13" t="s">
        <v>213</v>
      </c>
      <c r="L3253" s="13" t="s">
        <v>30</v>
      </c>
      <c r="M3253" s="13" t="s">
        <v>214</v>
      </c>
      <c r="N3253" s="13" t="s">
        <v>215</v>
      </c>
      <c r="O3253" s="33" t="s">
        <v>38</v>
      </c>
      <c r="P3253" s="58" t="s">
        <v>38</v>
      </c>
      <c r="Q3253" s="33" t="s">
        <v>207</v>
      </c>
      <c r="R3253" s="14" t="s">
        <v>38</v>
      </c>
      <c r="S3253" s="13" t="s">
        <v>216</v>
      </c>
      <c r="T3253" s="13" t="s">
        <v>217</v>
      </c>
      <c r="U3253" s="33">
        <f t="shared" ca="1" si="600"/>
        <v>45744.56914039352</v>
      </c>
      <c r="V3253" s="13" t="str">
        <f t="shared" si="601"/>
        <v>Bangalore</v>
      </c>
      <c r="W3253" s="13" t="str">
        <f t="shared" si="602"/>
        <v>CLS</v>
      </c>
      <c r="X3253" s="13">
        <f t="shared" si="603"/>
        <v>6</v>
      </c>
      <c r="Y3253" s="13" t="str">
        <f>IFERROR(VLOOKUP(C3253,ReceivingTeam[],2,FALSE),"HelpDesk")</f>
        <v>HelpDesk</v>
      </c>
      <c r="Z3253" s="67">
        <f t="shared" si="604"/>
        <v>44884.916666666664</v>
      </c>
      <c r="AA3253" s="68">
        <f t="shared" si="605"/>
        <v>44884</v>
      </c>
      <c r="AB3253" s="69" t="b">
        <f t="shared" si="606"/>
        <v>1</v>
      </c>
      <c r="AC3253" s="70">
        <f t="shared" si="607"/>
        <v>0.5</v>
      </c>
      <c r="AD3253" s="67">
        <f t="shared" si="608"/>
        <v>44884.916666666664</v>
      </c>
      <c r="AE3253" s="67">
        <f>VLOOKUP(V3253,'Branch Wise Work Timelines'!C:G,3,FALSE)+AA3253</f>
        <v>44884.416666666664</v>
      </c>
      <c r="AF3253" s="67">
        <f>IF(V3253="Bangalore",VLOOKUP(V3253,'Branch Wise Work Timelines'!C:G,4,FALSE)+AA3253+1,IF(V3253="Mumbai",VLOOKUP(V3253,'Branch Wise Work Timelines'!C:G,4,FALSE)+AA3253+1,VLOOKUP(V3253,'Branch Wise Work Timelines'!C:G,4,FALSE)+AA3253))</f>
        <v>44885.104166666664</v>
      </c>
      <c r="AG3253" s="67">
        <f>WORKDAY.INTL(AA3253,1,11)+VLOOKUP(V3253,'Branch Wise Work Timelines'!C:G,3,FALSE)</f>
        <v>44886.416666666664</v>
      </c>
      <c r="AH3253" s="69" t="str">
        <f t="shared" ca="1" si="609"/>
        <v>Out of TAT</v>
      </c>
      <c r="AI3253" s="69">
        <f t="shared" ca="1" si="610"/>
        <v>20632</v>
      </c>
      <c r="AJ3253" s="69" t="str">
        <f ca="1">IF(AI3253&lt;0,"0-12",IFERROR(VLOOKUP(AI3253,Breakup[],2,FALSE),"&gt;24"))</f>
        <v>&gt;24</v>
      </c>
      <c r="AK3253" s="69" t="str">
        <f>VLOOKUP(V3253,Master!B:D,3,FALSE)</f>
        <v>South</v>
      </c>
      <c r="AL3253" s="69" t="str">
        <f t="shared" si="611"/>
        <v>Bangalore-CLS</v>
      </c>
    </row>
    <row r="3254" spans="1:38">
      <c r="A3254" s="13" t="s">
        <v>6834</v>
      </c>
      <c r="B3254" s="54">
        <v>44701.7724964468</v>
      </c>
      <c r="C3254" s="13" t="s">
        <v>404</v>
      </c>
      <c r="D3254" s="13">
        <v>1615</v>
      </c>
      <c r="E3254" s="13" t="s">
        <v>6835</v>
      </c>
      <c r="F3254" s="13" t="s">
        <v>15</v>
      </c>
      <c r="G3254" s="14">
        <v>1653053249969</v>
      </c>
      <c r="H3254" s="55">
        <v>0.59981481481481502</v>
      </c>
      <c r="I3254" s="33">
        <v>44889.599814814799</v>
      </c>
      <c r="J3254" s="58">
        <v>44889</v>
      </c>
      <c r="K3254" s="13" t="s">
        <v>213</v>
      </c>
      <c r="L3254" s="13" t="s">
        <v>30</v>
      </c>
      <c r="M3254" s="13" t="s">
        <v>214</v>
      </c>
      <c r="N3254" s="13" t="s">
        <v>215</v>
      </c>
      <c r="O3254" s="33" t="s">
        <v>38</v>
      </c>
      <c r="P3254" s="58" t="s">
        <v>38</v>
      </c>
      <c r="Q3254" s="33" t="s">
        <v>207</v>
      </c>
      <c r="R3254" s="14" t="s">
        <v>38</v>
      </c>
      <c r="S3254" s="13" t="s">
        <v>216</v>
      </c>
      <c r="T3254" s="13" t="s">
        <v>217</v>
      </c>
      <c r="U3254" s="33">
        <f t="shared" ca="1" si="600"/>
        <v>45744.56914039352</v>
      </c>
      <c r="V3254" s="13" t="str">
        <f t="shared" si="601"/>
        <v>Bangalore</v>
      </c>
      <c r="W3254" s="13" t="str">
        <f t="shared" si="602"/>
        <v>CLS</v>
      </c>
      <c r="X3254" s="13">
        <f t="shared" si="603"/>
        <v>14</v>
      </c>
      <c r="Y3254" s="13" t="str">
        <f>IFERROR(VLOOKUP(C3254,ReceivingTeam[],2,FALSE),"HelpDesk")</f>
        <v>HelpDesk</v>
      </c>
      <c r="Z3254" s="67">
        <f t="shared" si="604"/>
        <v>44890.099814814799</v>
      </c>
      <c r="AA3254" s="68">
        <f t="shared" si="605"/>
        <v>44889</v>
      </c>
      <c r="AB3254" s="69" t="b">
        <f t="shared" si="606"/>
        <v>1</v>
      </c>
      <c r="AC3254" s="70">
        <f t="shared" si="607"/>
        <v>0.5</v>
      </c>
      <c r="AD3254" s="67">
        <f t="shared" si="608"/>
        <v>44890.099814814799</v>
      </c>
      <c r="AE3254" s="67">
        <f>VLOOKUP(V3254,'Branch Wise Work Timelines'!C:G,3,FALSE)+AA3254</f>
        <v>44889.416666666664</v>
      </c>
      <c r="AF3254" s="67">
        <f>IF(V3254="Bangalore",VLOOKUP(V3254,'Branch Wise Work Timelines'!C:G,4,FALSE)+AA3254+1,IF(V3254="Mumbai",VLOOKUP(V3254,'Branch Wise Work Timelines'!C:G,4,FALSE)+AA3254+1,VLOOKUP(V3254,'Branch Wise Work Timelines'!C:G,4,FALSE)+AA3254))</f>
        <v>44890.104166666664</v>
      </c>
      <c r="AG3254" s="67">
        <f>WORKDAY.INTL(AA3254,1,11)+VLOOKUP(V3254,'Branch Wise Work Timelines'!C:G,3,FALSE)</f>
        <v>44890.416666666664</v>
      </c>
      <c r="AH3254" s="69" t="str">
        <f t="shared" ca="1" si="609"/>
        <v>Out of TAT</v>
      </c>
      <c r="AI3254" s="69">
        <f t="shared" ca="1" si="610"/>
        <v>20508</v>
      </c>
      <c r="AJ3254" s="69" t="str">
        <f ca="1">IF(AI3254&lt;0,"0-12",IFERROR(VLOOKUP(AI3254,Breakup[],2,FALSE),"&gt;24"))</f>
        <v>&gt;24</v>
      </c>
      <c r="AK3254" s="69" t="str">
        <f>VLOOKUP(V3254,Master!B:D,3,FALSE)</f>
        <v>South</v>
      </c>
      <c r="AL3254" s="69" t="str">
        <f t="shared" si="611"/>
        <v>Bangalore-CLS</v>
      </c>
    </row>
    <row r="3255" spans="1:38">
      <c r="A3255" s="13" t="s">
        <v>6836</v>
      </c>
      <c r="B3255" s="54">
        <v>44701.709234988397</v>
      </c>
      <c r="C3255" s="13" t="s">
        <v>261</v>
      </c>
      <c r="D3255" s="13">
        <v>308</v>
      </c>
      <c r="E3255" s="13" t="s">
        <v>6837</v>
      </c>
      <c r="F3255" s="13" t="s">
        <v>33</v>
      </c>
      <c r="G3255" s="14">
        <v>1653054611210</v>
      </c>
      <c r="H3255" s="55">
        <v>0.95439814814814805</v>
      </c>
      <c r="I3255" s="33">
        <v>44881.954398148097</v>
      </c>
      <c r="J3255" s="58">
        <v>44881</v>
      </c>
      <c r="K3255" s="13" t="s">
        <v>263</v>
      </c>
      <c r="L3255" s="13" t="s">
        <v>69</v>
      </c>
      <c r="M3255" s="13" t="s">
        <v>101</v>
      </c>
      <c r="N3255" s="13" t="s">
        <v>215</v>
      </c>
      <c r="O3255" s="33" t="s">
        <v>38</v>
      </c>
      <c r="P3255" s="58" t="s">
        <v>38</v>
      </c>
      <c r="Q3255" s="33" t="s">
        <v>207</v>
      </c>
      <c r="R3255" s="14" t="s">
        <v>38</v>
      </c>
      <c r="S3255" s="13" t="s">
        <v>208</v>
      </c>
      <c r="T3255" s="13" t="s">
        <v>209</v>
      </c>
      <c r="U3255" s="33">
        <f t="shared" ca="1" si="600"/>
        <v>45744.56914039352</v>
      </c>
      <c r="V3255" s="13" t="str">
        <f t="shared" si="601"/>
        <v>Mumbai</v>
      </c>
      <c r="W3255" s="13" t="str">
        <f t="shared" si="602"/>
        <v>RI</v>
      </c>
      <c r="X3255" s="13">
        <f t="shared" si="603"/>
        <v>22</v>
      </c>
      <c r="Y3255" s="13" t="str">
        <f>IFERROR(VLOOKUP(C3255,ReceivingTeam[],2,FALSE),"HelpDesk")</f>
        <v>HelpDesk</v>
      </c>
      <c r="Z3255" s="67">
        <f t="shared" si="604"/>
        <v>44882.621064814761</v>
      </c>
      <c r="AA3255" s="68">
        <f t="shared" si="605"/>
        <v>44881</v>
      </c>
      <c r="AB3255" s="69" t="b">
        <f t="shared" si="606"/>
        <v>1</v>
      </c>
      <c r="AC3255" s="70">
        <f t="shared" si="607"/>
        <v>0.5</v>
      </c>
      <c r="AD3255" s="67">
        <f t="shared" si="608"/>
        <v>44882.621064814761</v>
      </c>
      <c r="AE3255" s="67">
        <f>VLOOKUP(V3255,'Branch Wise Work Timelines'!C:G,3,FALSE)+AA3255</f>
        <v>44881.416666666664</v>
      </c>
      <c r="AF3255" s="67">
        <f>IF(V3255="Bangalore",VLOOKUP(V3255,'Branch Wise Work Timelines'!C:G,4,FALSE)+AA3255+1,IF(V3255="Mumbai",VLOOKUP(V3255,'Branch Wise Work Timelines'!C:G,4,FALSE)+AA3255+1,VLOOKUP(V3255,'Branch Wise Work Timelines'!C:G,4,FALSE)+AA3255))</f>
        <v>44882.25</v>
      </c>
      <c r="AG3255" s="67">
        <f>WORKDAY.INTL(AA3255,1,11)+VLOOKUP(V3255,'Branch Wise Work Timelines'!C:G,3,FALSE)</f>
        <v>44882.416666666664</v>
      </c>
      <c r="AH3255" s="69" t="str">
        <f t="shared" ca="1" si="609"/>
        <v>Out of TAT</v>
      </c>
      <c r="AI3255" s="69">
        <f t="shared" ca="1" si="610"/>
        <v>20687</v>
      </c>
      <c r="AJ3255" s="69" t="str">
        <f ca="1">IF(AI3255&lt;0,"0-12",IFERROR(VLOOKUP(AI3255,Breakup[],2,FALSE),"&gt;24"))</f>
        <v>&gt;24</v>
      </c>
      <c r="AK3255" s="69" t="str">
        <f>VLOOKUP(V3255,Master!B:D,3,FALSE)</f>
        <v>East</v>
      </c>
      <c r="AL3255" s="69" t="str">
        <f t="shared" si="611"/>
        <v>Mumbai</v>
      </c>
    </row>
    <row r="3256" spans="1:38">
      <c r="A3256" s="13" t="s">
        <v>6838</v>
      </c>
      <c r="B3256" s="54">
        <v>44701.697687071799</v>
      </c>
      <c r="C3256" s="13" t="s">
        <v>137</v>
      </c>
      <c r="D3256" s="13">
        <v>119</v>
      </c>
      <c r="E3256" s="13" t="s">
        <v>6839</v>
      </c>
      <c r="F3256" s="13" t="s">
        <v>46</v>
      </c>
      <c r="G3256" s="14">
        <v>1653047864057</v>
      </c>
      <c r="H3256" s="55">
        <v>0.74799768518518495</v>
      </c>
      <c r="I3256" s="33">
        <v>44882.747997685197</v>
      </c>
      <c r="J3256" s="58">
        <v>44882</v>
      </c>
      <c r="K3256" s="13" t="s">
        <v>325</v>
      </c>
      <c r="L3256" s="13" t="s">
        <v>55</v>
      </c>
      <c r="M3256" s="13" t="s">
        <v>323</v>
      </c>
      <c r="N3256" s="13" t="s">
        <v>215</v>
      </c>
      <c r="O3256" s="33" t="s">
        <v>38</v>
      </c>
      <c r="P3256" s="58" t="s">
        <v>38</v>
      </c>
      <c r="Q3256" s="33" t="s">
        <v>207</v>
      </c>
      <c r="R3256" s="14" t="s">
        <v>38</v>
      </c>
      <c r="S3256" s="13" t="s">
        <v>208</v>
      </c>
      <c r="T3256" s="13" t="s">
        <v>209</v>
      </c>
      <c r="U3256" s="33">
        <f t="shared" ca="1" si="600"/>
        <v>45744.56914039352</v>
      </c>
      <c r="V3256" s="13" t="str">
        <f t="shared" si="601"/>
        <v>Delhi</v>
      </c>
      <c r="W3256" s="13" t="str">
        <f t="shared" si="602"/>
        <v>RI</v>
      </c>
      <c r="X3256" s="13">
        <f t="shared" si="603"/>
        <v>17</v>
      </c>
      <c r="Y3256" s="13" t="str">
        <f>IFERROR(VLOOKUP(C3256,ReceivingTeam[],2,FALSE),"HelpDesk")</f>
        <v>Branch office</v>
      </c>
      <c r="Z3256" s="67">
        <f t="shared" si="604"/>
        <v>44883.893831018526</v>
      </c>
      <c r="AA3256" s="68">
        <f t="shared" si="605"/>
        <v>44882</v>
      </c>
      <c r="AB3256" s="69" t="b">
        <f t="shared" si="606"/>
        <v>1</v>
      </c>
      <c r="AC3256" s="70">
        <f t="shared" si="607"/>
        <v>0.5</v>
      </c>
      <c r="AD3256" s="67">
        <f t="shared" si="608"/>
        <v>44883.893831018526</v>
      </c>
      <c r="AE3256" s="67">
        <f>VLOOKUP(V3256,'Branch Wise Work Timelines'!C:G,3,FALSE)+AA3256</f>
        <v>44882.416666666664</v>
      </c>
      <c r="AF3256" s="67">
        <f>IF(V3256="Bangalore",VLOOKUP(V3256,'Branch Wise Work Timelines'!C:G,4,FALSE)+AA3256+1,IF(V3256="Mumbai",VLOOKUP(V3256,'Branch Wise Work Timelines'!C:G,4,FALSE)+AA3256+1,VLOOKUP(V3256,'Branch Wise Work Timelines'!C:G,4,FALSE)+AA3256))</f>
        <v>44882.770833333336</v>
      </c>
      <c r="AG3256" s="67">
        <f>WORKDAY.INTL(AA3256,1,11)+VLOOKUP(V3256,'Branch Wise Work Timelines'!C:G,3,FALSE)</f>
        <v>44883.416666666664</v>
      </c>
      <c r="AH3256" s="69" t="str">
        <f t="shared" ca="1" si="609"/>
        <v>Out of TAT</v>
      </c>
      <c r="AI3256" s="69">
        <f t="shared" ca="1" si="610"/>
        <v>20657</v>
      </c>
      <c r="AJ3256" s="69" t="str">
        <f ca="1">IF(AI3256&lt;0,"0-12",IFERROR(VLOOKUP(AI3256,Breakup[],2,FALSE),"&gt;24"))</f>
        <v>&gt;24</v>
      </c>
      <c r="AK3256" s="69" t="str">
        <f>VLOOKUP(V3256,Master!B:D,3,FALSE)</f>
        <v>North</v>
      </c>
      <c r="AL3256" s="69" t="str">
        <f t="shared" si="611"/>
        <v>Delhi</v>
      </c>
    </row>
    <row r="3257" spans="1:38">
      <c r="A3257" s="13" t="s">
        <v>6840</v>
      </c>
      <c r="B3257" s="54">
        <v>44701.775708298599</v>
      </c>
      <c r="C3257" s="13" t="s">
        <v>211</v>
      </c>
      <c r="D3257" s="13">
        <v>1062</v>
      </c>
      <c r="E3257" s="13" t="s">
        <v>6841</v>
      </c>
      <c r="F3257" s="13" t="s">
        <v>15</v>
      </c>
      <c r="G3257" s="14">
        <v>1653053249969</v>
      </c>
      <c r="H3257" s="55">
        <v>0.58576388888888897</v>
      </c>
      <c r="I3257" s="33">
        <v>44881.585763888899</v>
      </c>
      <c r="J3257" s="58">
        <v>44881</v>
      </c>
      <c r="K3257" s="13" t="s">
        <v>213</v>
      </c>
      <c r="L3257" s="13" t="s">
        <v>30</v>
      </c>
      <c r="M3257" s="13" t="s">
        <v>214</v>
      </c>
      <c r="N3257" s="13" t="s">
        <v>215</v>
      </c>
      <c r="O3257" s="33" t="s">
        <v>38</v>
      </c>
      <c r="P3257" s="58" t="s">
        <v>38</v>
      </c>
      <c r="Q3257" s="33" t="s">
        <v>207</v>
      </c>
      <c r="R3257" s="14" t="s">
        <v>38</v>
      </c>
      <c r="S3257" s="13" t="s">
        <v>216</v>
      </c>
      <c r="T3257" s="13" t="s">
        <v>217</v>
      </c>
      <c r="U3257" s="33">
        <f t="shared" ca="1" si="600"/>
        <v>45744.56914039352</v>
      </c>
      <c r="V3257" s="13" t="str">
        <f t="shared" si="601"/>
        <v>Bangalore</v>
      </c>
      <c r="W3257" s="13" t="str">
        <f t="shared" si="602"/>
        <v>CLS</v>
      </c>
      <c r="X3257" s="13">
        <f t="shared" si="603"/>
        <v>14</v>
      </c>
      <c r="Y3257" s="13" t="str">
        <f>IFERROR(VLOOKUP(C3257,ReceivingTeam[],2,FALSE),"HelpDesk")</f>
        <v>HelpDesk</v>
      </c>
      <c r="Z3257" s="67">
        <f t="shared" si="604"/>
        <v>44882.085763888899</v>
      </c>
      <c r="AA3257" s="68">
        <f t="shared" si="605"/>
        <v>44881</v>
      </c>
      <c r="AB3257" s="69" t="b">
        <f t="shared" si="606"/>
        <v>1</v>
      </c>
      <c r="AC3257" s="70">
        <f t="shared" si="607"/>
        <v>0.5</v>
      </c>
      <c r="AD3257" s="67">
        <f t="shared" si="608"/>
        <v>44882.085763888899</v>
      </c>
      <c r="AE3257" s="67">
        <f>VLOOKUP(V3257,'Branch Wise Work Timelines'!C:G,3,FALSE)+AA3257</f>
        <v>44881.416666666664</v>
      </c>
      <c r="AF3257" s="67">
        <f>IF(V3257="Bangalore",VLOOKUP(V3257,'Branch Wise Work Timelines'!C:G,4,FALSE)+AA3257+1,IF(V3257="Mumbai",VLOOKUP(V3257,'Branch Wise Work Timelines'!C:G,4,FALSE)+AA3257+1,VLOOKUP(V3257,'Branch Wise Work Timelines'!C:G,4,FALSE)+AA3257))</f>
        <v>44882.104166666664</v>
      </c>
      <c r="AG3257" s="67">
        <f>WORKDAY.INTL(AA3257,1,11)+VLOOKUP(V3257,'Branch Wise Work Timelines'!C:G,3,FALSE)</f>
        <v>44882.416666666664</v>
      </c>
      <c r="AH3257" s="69" t="str">
        <f t="shared" ca="1" si="609"/>
        <v>Out of TAT</v>
      </c>
      <c r="AI3257" s="69">
        <f t="shared" ca="1" si="610"/>
        <v>20700</v>
      </c>
      <c r="AJ3257" s="69" t="str">
        <f ca="1">IF(AI3257&lt;0,"0-12",IFERROR(VLOOKUP(AI3257,Breakup[],2,FALSE),"&gt;24"))</f>
        <v>&gt;24</v>
      </c>
      <c r="AK3257" s="69" t="str">
        <f>VLOOKUP(V3257,Master!B:D,3,FALSE)</f>
        <v>South</v>
      </c>
      <c r="AL3257" s="69" t="str">
        <f t="shared" si="611"/>
        <v>Bangalore-CLS</v>
      </c>
    </row>
    <row r="3258" spans="1:38">
      <c r="A3258" s="13" t="s">
        <v>6842</v>
      </c>
      <c r="B3258" s="54">
        <v>44701.724866932898</v>
      </c>
      <c r="C3258" s="13" t="s">
        <v>113</v>
      </c>
      <c r="D3258" s="13">
        <v>456</v>
      </c>
      <c r="E3258" s="13" t="s">
        <v>6843</v>
      </c>
      <c r="F3258" s="13" t="s">
        <v>33</v>
      </c>
      <c r="G3258" s="14">
        <v>1653048497717</v>
      </c>
      <c r="H3258" s="55">
        <v>0.75420138888888899</v>
      </c>
      <c r="I3258" s="33">
        <v>44888.754201388903</v>
      </c>
      <c r="J3258" s="58">
        <v>44888</v>
      </c>
      <c r="K3258" s="13" t="s">
        <v>263</v>
      </c>
      <c r="L3258" s="13" t="s">
        <v>69</v>
      </c>
      <c r="M3258" s="13" t="s">
        <v>101</v>
      </c>
      <c r="N3258" s="13" t="s">
        <v>215</v>
      </c>
      <c r="O3258" s="33" t="s">
        <v>38</v>
      </c>
      <c r="P3258" s="58" t="s">
        <v>38</v>
      </c>
      <c r="Q3258" s="33" t="s">
        <v>207</v>
      </c>
      <c r="R3258" s="14" t="s">
        <v>38</v>
      </c>
      <c r="S3258" s="13" t="s">
        <v>208</v>
      </c>
      <c r="T3258" s="13" t="s">
        <v>209</v>
      </c>
      <c r="U3258" s="33">
        <f t="shared" ca="1" si="600"/>
        <v>45744.56914039352</v>
      </c>
      <c r="V3258" s="13" t="str">
        <f t="shared" si="601"/>
        <v>Mumbai</v>
      </c>
      <c r="W3258" s="13" t="str">
        <f t="shared" si="602"/>
        <v>RI</v>
      </c>
      <c r="X3258" s="13">
        <f t="shared" si="603"/>
        <v>18</v>
      </c>
      <c r="Y3258" s="13" t="str">
        <f>IFERROR(VLOOKUP(C3258,ReceivingTeam[],2,FALSE),"HelpDesk")</f>
        <v>Branch office</v>
      </c>
      <c r="Z3258" s="67">
        <f t="shared" si="604"/>
        <v>44889.420868055568</v>
      </c>
      <c r="AA3258" s="68">
        <f t="shared" si="605"/>
        <v>44888</v>
      </c>
      <c r="AB3258" s="69" t="b">
        <f t="shared" si="606"/>
        <v>1</v>
      </c>
      <c r="AC3258" s="70">
        <f t="shared" si="607"/>
        <v>0.5</v>
      </c>
      <c r="AD3258" s="67">
        <f t="shared" si="608"/>
        <v>44889.420868055568</v>
      </c>
      <c r="AE3258" s="67">
        <f>VLOOKUP(V3258,'Branch Wise Work Timelines'!C:G,3,FALSE)+AA3258</f>
        <v>44888.416666666664</v>
      </c>
      <c r="AF3258" s="67">
        <f>IF(V3258="Bangalore",VLOOKUP(V3258,'Branch Wise Work Timelines'!C:G,4,FALSE)+AA3258+1,IF(V3258="Mumbai",VLOOKUP(V3258,'Branch Wise Work Timelines'!C:G,4,FALSE)+AA3258+1,VLOOKUP(V3258,'Branch Wise Work Timelines'!C:G,4,FALSE)+AA3258))</f>
        <v>44889.25</v>
      </c>
      <c r="AG3258" s="67">
        <f>WORKDAY.INTL(AA3258,1,11)+VLOOKUP(V3258,'Branch Wise Work Timelines'!C:G,3,FALSE)</f>
        <v>44889.416666666664</v>
      </c>
      <c r="AH3258" s="69" t="str">
        <f t="shared" ca="1" si="609"/>
        <v>Out of TAT</v>
      </c>
      <c r="AI3258" s="69">
        <f t="shared" ca="1" si="610"/>
        <v>20524</v>
      </c>
      <c r="AJ3258" s="69" t="str">
        <f ca="1">IF(AI3258&lt;0,"0-12",IFERROR(VLOOKUP(AI3258,Breakup[],2,FALSE),"&gt;24"))</f>
        <v>&gt;24</v>
      </c>
      <c r="AK3258" s="69" t="str">
        <f>VLOOKUP(V3258,Master!B:D,3,FALSE)</f>
        <v>East</v>
      </c>
      <c r="AL3258" s="69" t="str">
        <f t="shared" si="611"/>
        <v>Mumbai</v>
      </c>
    </row>
    <row r="3259" spans="1:38">
      <c r="A3259" s="13" t="s">
        <v>6844</v>
      </c>
      <c r="B3259" s="54">
        <v>44701.706019942103</v>
      </c>
      <c r="C3259" s="13" t="s">
        <v>467</v>
      </c>
      <c r="D3259" s="13">
        <v>1760</v>
      </c>
      <c r="E3259" s="13" t="s">
        <v>6845</v>
      </c>
      <c r="F3259" s="13" t="s">
        <v>15</v>
      </c>
      <c r="G3259" s="14">
        <v>1653049223395</v>
      </c>
      <c r="H3259" s="55">
        <v>0.105509259259259</v>
      </c>
      <c r="I3259" s="33">
        <v>44885.105509259301</v>
      </c>
      <c r="J3259" s="58">
        <v>44885</v>
      </c>
      <c r="K3259" s="13" t="s">
        <v>213</v>
      </c>
      <c r="L3259" s="13" t="s">
        <v>30</v>
      </c>
      <c r="M3259" s="13" t="s">
        <v>214</v>
      </c>
      <c r="N3259" s="13" t="s">
        <v>215</v>
      </c>
      <c r="O3259" s="33" t="s">
        <v>38</v>
      </c>
      <c r="P3259" s="58" t="s">
        <v>38</v>
      </c>
      <c r="Q3259" s="33" t="s">
        <v>207</v>
      </c>
      <c r="R3259" s="14" t="s">
        <v>38</v>
      </c>
      <c r="S3259" s="13" t="s">
        <v>216</v>
      </c>
      <c r="T3259" s="13" t="s">
        <v>217</v>
      </c>
      <c r="U3259" s="33">
        <f t="shared" ca="1" si="600"/>
        <v>45744.56914039352</v>
      </c>
      <c r="V3259" s="13" t="str">
        <f t="shared" si="601"/>
        <v>Bangalore</v>
      </c>
      <c r="W3259" s="13" t="str">
        <f t="shared" si="602"/>
        <v>CLS</v>
      </c>
      <c r="X3259" s="13">
        <f t="shared" si="603"/>
        <v>2</v>
      </c>
      <c r="Y3259" s="13" t="str">
        <f>IFERROR(VLOOKUP(C3259,ReceivingTeam[],2,FALSE),"HelpDesk")</f>
        <v>HelpDesk</v>
      </c>
      <c r="Z3259" s="67">
        <f t="shared" si="604"/>
        <v>44885.916666666664</v>
      </c>
      <c r="AA3259" s="68">
        <f t="shared" si="605"/>
        <v>44885</v>
      </c>
      <c r="AB3259" s="69" t="b">
        <f t="shared" si="606"/>
        <v>0</v>
      </c>
      <c r="AC3259" s="70">
        <f t="shared" si="607"/>
        <v>0.5</v>
      </c>
      <c r="AD3259" s="67">
        <f t="shared" si="608"/>
        <v>44885.916666666664</v>
      </c>
      <c r="AE3259" s="67">
        <f>VLOOKUP(V3259,'Branch Wise Work Timelines'!C:G,3,FALSE)+AA3259</f>
        <v>44885.416666666664</v>
      </c>
      <c r="AF3259" s="67">
        <f>IF(V3259="Bangalore",VLOOKUP(V3259,'Branch Wise Work Timelines'!C:G,4,FALSE)+AA3259+1,IF(V3259="Mumbai",VLOOKUP(V3259,'Branch Wise Work Timelines'!C:G,4,FALSE)+AA3259+1,VLOOKUP(V3259,'Branch Wise Work Timelines'!C:G,4,FALSE)+AA3259))</f>
        <v>44886.104166666664</v>
      </c>
      <c r="AG3259" s="67">
        <f>WORKDAY.INTL(AA3259,1,11)+VLOOKUP(V3259,'Branch Wise Work Timelines'!C:G,3,FALSE)</f>
        <v>44886.416666666664</v>
      </c>
      <c r="AH3259" s="69" t="str">
        <f t="shared" ca="1" si="609"/>
        <v>Out of TAT</v>
      </c>
      <c r="AI3259" s="69">
        <f t="shared" ca="1" si="610"/>
        <v>20608</v>
      </c>
      <c r="AJ3259" s="69" t="str">
        <f ca="1">IF(AI3259&lt;0,"0-12",IFERROR(VLOOKUP(AI3259,Breakup[],2,FALSE),"&gt;24"))</f>
        <v>&gt;24</v>
      </c>
      <c r="AK3259" s="69" t="str">
        <f>VLOOKUP(V3259,Master!B:D,3,FALSE)</f>
        <v>South</v>
      </c>
      <c r="AL3259" s="69" t="str">
        <f t="shared" si="611"/>
        <v>Bangalore-CLS</v>
      </c>
    </row>
    <row r="3260" spans="1:38">
      <c r="A3260" s="13" t="s">
        <v>6846</v>
      </c>
      <c r="B3260" s="54">
        <v>44701.727651122703</v>
      </c>
      <c r="C3260" s="13" t="s">
        <v>113</v>
      </c>
      <c r="D3260" s="13">
        <v>566</v>
      </c>
      <c r="E3260" s="13" t="s">
        <v>6847</v>
      </c>
      <c r="F3260" s="13" t="s">
        <v>33</v>
      </c>
      <c r="G3260" s="14">
        <v>1653048497717</v>
      </c>
      <c r="H3260" s="55">
        <v>0.67649305555555606</v>
      </c>
      <c r="I3260" s="33">
        <v>44884.676493055602</v>
      </c>
      <c r="J3260" s="58">
        <v>44884</v>
      </c>
      <c r="K3260" s="13" t="s">
        <v>263</v>
      </c>
      <c r="L3260" s="13" t="s">
        <v>69</v>
      </c>
      <c r="M3260" s="13" t="s">
        <v>101</v>
      </c>
      <c r="N3260" s="13" t="s">
        <v>215</v>
      </c>
      <c r="O3260" s="33" t="s">
        <v>38</v>
      </c>
      <c r="P3260" s="58" t="s">
        <v>38</v>
      </c>
      <c r="Q3260" s="33" t="s">
        <v>207</v>
      </c>
      <c r="R3260" s="14" t="s">
        <v>38</v>
      </c>
      <c r="S3260" s="13" t="s">
        <v>208</v>
      </c>
      <c r="T3260" s="13" t="s">
        <v>209</v>
      </c>
      <c r="U3260" s="33">
        <f t="shared" ca="1" si="600"/>
        <v>45744.56914039352</v>
      </c>
      <c r="V3260" s="13" t="str">
        <f t="shared" si="601"/>
        <v>Mumbai</v>
      </c>
      <c r="W3260" s="13" t="str">
        <f t="shared" si="602"/>
        <v>RI</v>
      </c>
      <c r="X3260" s="13">
        <f t="shared" si="603"/>
        <v>16</v>
      </c>
      <c r="Y3260" s="13" t="str">
        <f>IFERROR(VLOOKUP(C3260,ReceivingTeam[],2,FALSE),"HelpDesk")</f>
        <v>Branch office</v>
      </c>
      <c r="Z3260" s="67">
        <f t="shared" si="604"/>
        <v>44885.176493055602</v>
      </c>
      <c r="AA3260" s="68">
        <f t="shared" si="605"/>
        <v>44884</v>
      </c>
      <c r="AB3260" s="69" t="b">
        <f t="shared" si="606"/>
        <v>1</v>
      </c>
      <c r="AC3260" s="70">
        <f t="shared" si="607"/>
        <v>0.5</v>
      </c>
      <c r="AD3260" s="67">
        <f t="shared" si="608"/>
        <v>44885.176493055602</v>
      </c>
      <c r="AE3260" s="67">
        <f>VLOOKUP(V3260,'Branch Wise Work Timelines'!C:G,3,FALSE)+AA3260</f>
        <v>44884.416666666664</v>
      </c>
      <c r="AF3260" s="67">
        <f>IF(V3260="Bangalore",VLOOKUP(V3260,'Branch Wise Work Timelines'!C:G,4,FALSE)+AA3260+1,IF(V3260="Mumbai",VLOOKUP(V3260,'Branch Wise Work Timelines'!C:G,4,FALSE)+AA3260+1,VLOOKUP(V3260,'Branch Wise Work Timelines'!C:G,4,FALSE)+AA3260))</f>
        <v>44885.25</v>
      </c>
      <c r="AG3260" s="67">
        <f>WORKDAY.INTL(AA3260,1,11)+VLOOKUP(V3260,'Branch Wise Work Timelines'!C:G,3,FALSE)</f>
        <v>44886.416666666664</v>
      </c>
      <c r="AH3260" s="69" t="str">
        <f t="shared" ca="1" si="609"/>
        <v>Out of TAT</v>
      </c>
      <c r="AI3260" s="69">
        <f t="shared" ca="1" si="610"/>
        <v>20626</v>
      </c>
      <c r="AJ3260" s="69" t="str">
        <f ca="1">IF(AI3260&lt;0,"0-12",IFERROR(VLOOKUP(AI3260,Breakup[],2,FALSE),"&gt;24"))</f>
        <v>&gt;24</v>
      </c>
      <c r="AK3260" s="69" t="str">
        <f>VLOOKUP(V3260,Master!B:D,3,FALSE)</f>
        <v>East</v>
      </c>
      <c r="AL3260" s="69" t="str">
        <f t="shared" si="611"/>
        <v>Mumbai</v>
      </c>
    </row>
    <row r="3261" spans="1:38">
      <c r="A3261" s="13" t="s">
        <v>6848</v>
      </c>
      <c r="B3261" s="54">
        <v>44701.717746759299</v>
      </c>
      <c r="C3261" s="13" t="s">
        <v>352</v>
      </c>
      <c r="D3261" s="13">
        <v>448</v>
      </c>
      <c r="E3261" s="13" t="s">
        <v>6849</v>
      </c>
      <c r="F3261" s="13" t="s">
        <v>33</v>
      </c>
      <c r="G3261" s="14">
        <v>1653054611210</v>
      </c>
      <c r="H3261" s="55">
        <v>0.20693287037037</v>
      </c>
      <c r="I3261" s="33">
        <v>44886.206932870402</v>
      </c>
      <c r="J3261" s="58">
        <v>44886</v>
      </c>
      <c r="K3261" s="13" t="s">
        <v>263</v>
      </c>
      <c r="L3261" s="13" t="s">
        <v>69</v>
      </c>
      <c r="M3261" s="13" t="s">
        <v>101</v>
      </c>
      <c r="N3261" s="13" t="s">
        <v>215</v>
      </c>
      <c r="O3261" s="33" t="s">
        <v>38</v>
      </c>
      <c r="P3261" s="58" t="s">
        <v>38</v>
      </c>
      <c r="Q3261" s="33" t="s">
        <v>207</v>
      </c>
      <c r="R3261" s="14" t="s">
        <v>38</v>
      </c>
      <c r="S3261" s="13" t="s">
        <v>208</v>
      </c>
      <c r="T3261" s="13" t="s">
        <v>209</v>
      </c>
      <c r="U3261" s="33">
        <f t="shared" ca="1" si="600"/>
        <v>45744.56914039352</v>
      </c>
      <c r="V3261" s="13" t="str">
        <f t="shared" si="601"/>
        <v>Mumbai</v>
      </c>
      <c r="W3261" s="13" t="str">
        <f t="shared" si="602"/>
        <v>RI</v>
      </c>
      <c r="X3261" s="13">
        <f t="shared" si="603"/>
        <v>4</v>
      </c>
      <c r="Y3261" s="13" t="str">
        <f>IFERROR(VLOOKUP(C3261,ReceivingTeam[],2,FALSE),"HelpDesk")</f>
        <v>HelpDesk</v>
      </c>
      <c r="Z3261" s="67">
        <f t="shared" si="604"/>
        <v>44886.916666666664</v>
      </c>
      <c r="AA3261" s="68">
        <f t="shared" si="605"/>
        <v>44886</v>
      </c>
      <c r="AB3261" s="69" t="b">
        <f t="shared" si="606"/>
        <v>1</v>
      </c>
      <c r="AC3261" s="70">
        <f t="shared" si="607"/>
        <v>0.5</v>
      </c>
      <c r="AD3261" s="67">
        <f t="shared" si="608"/>
        <v>44886.916666666664</v>
      </c>
      <c r="AE3261" s="67">
        <f>VLOOKUP(V3261,'Branch Wise Work Timelines'!C:G,3,FALSE)+AA3261</f>
        <v>44886.416666666664</v>
      </c>
      <c r="AF3261" s="67">
        <f>IF(V3261="Bangalore",VLOOKUP(V3261,'Branch Wise Work Timelines'!C:G,4,FALSE)+AA3261+1,IF(V3261="Mumbai",VLOOKUP(V3261,'Branch Wise Work Timelines'!C:G,4,FALSE)+AA3261+1,VLOOKUP(V3261,'Branch Wise Work Timelines'!C:G,4,FALSE)+AA3261))</f>
        <v>44887.25</v>
      </c>
      <c r="AG3261" s="67">
        <f>WORKDAY.INTL(AA3261,1,11)+VLOOKUP(V3261,'Branch Wise Work Timelines'!C:G,3,FALSE)</f>
        <v>44887.416666666664</v>
      </c>
      <c r="AH3261" s="69" t="str">
        <f t="shared" ca="1" si="609"/>
        <v>Out of TAT</v>
      </c>
      <c r="AI3261" s="69">
        <f t="shared" ca="1" si="610"/>
        <v>20584</v>
      </c>
      <c r="AJ3261" s="69" t="str">
        <f ca="1">IF(AI3261&lt;0,"0-12",IFERROR(VLOOKUP(AI3261,Breakup[],2,FALSE),"&gt;24"))</f>
        <v>&gt;24</v>
      </c>
      <c r="AK3261" s="69" t="str">
        <f>VLOOKUP(V3261,Master!B:D,3,FALSE)</f>
        <v>East</v>
      </c>
      <c r="AL3261" s="69" t="str">
        <f t="shared" si="611"/>
        <v>Mumbai</v>
      </c>
    </row>
    <row r="3262" spans="1:38">
      <c r="A3262" s="13" t="s">
        <v>6850</v>
      </c>
      <c r="B3262" s="54">
        <v>44701.740458368098</v>
      </c>
      <c r="C3262" s="13" t="s">
        <v>265</v>
      </c>
      <c r="D3262" s="13">
        <v>1591</v>
      </c>
      <c r="E3262" s="13" t="s">
        <v>6851</v>
      </c>
      <c r="F3262" s="13" t="s">
        <v>15</v>
      </c>
      <c r="G3262" s="14">
        <v>1653051039986</v>
      </c>
      <c r="H3262" s="55">
        <v>0.58973379629629596</v>
      </c>
      <c r="I3262" s="33">
        <v>44881.589733796303</v>
      </c>
      <c r="J3262" s="58">
        <v>44881</v>
      </c>
      <c r="K3262" s="13" t="s">
        <v>213</v>
      </c>
      <c r="L3262" s="13" t="s">
        <v>30</v>
      </c>
      <c r="M3262" s="13" t="s">
        <v>214</v>
      </c>
      <c r="N3262" s="13" t="s">
        <v>215</v>
      </c>
      <c r="O3262" s="33" t="s">
        <v>38</v>
      </c>
      <c r="P3262" s="58" t="s">
        <v>38</v>
      </c>
      <c r="Q3262" s="33" t="s">
        <v>207</v>
      </c>
      <c r="R3262" s="14" t="s">
        <v>38</v>
      </c>
      <c r="S3262" s="13" t="s">
        <v>216</v>
      </c>
      <c r="T3262" s="13" t="s">
        <v>217</v>
      </c>
      <c r="U3262" s="33">
        <f t="shared" ca="1" si="600"/>
        <v>45744.56914039352</v>
      </c>
      <c r="V3262" s="13" t="str">
        <f t="shared" si="601"/>
        <v>Bangalore</v>
      </c>
      <c r="W3262" s="13" t="str">
        <f t="shared" si="602"/>
        <v>CLS</v>
      </c>
      <c r="X3262" s="13">
        <f t="shared" si="603"/>
        <v>14</v>
      </c>
      <c r="Y3262" s="13" t="str">
        <f>IFERROR(VLOOKUP(C3262,ReceivingTeam[],2,FALSE),"HelpDesk")</f>
        <v>HelpDesk</v>
      </c>
      <c r="Z3262" s="67">
        <f t="shared" si="604"/>
        <v>44882.089733796303</v>
      </c>
      <c r="AA3262" s="68">
        <f t="shared" si="605"/>
        <v>44881</v>
      </c>
      <c r="AB3262" s="69" t="b">
        <f t="shared" si="606"/>
        <v>1</v>
      </c>
      <c r="AC3262" s="70">
        <f t="shared" si="607"/>
        <v>0.5</v>
      </c>
      <c r="AD3262" s="67">
        <f t="shared" si="608"/>
        <v>44882.089733796303</v>
      </c>
      <c r="AE3262" s="67">
        <f>VLOOKUP(V3262,'Branch Wise Work Timelines'!C:G,3,FALSE)+AA3262</f>
        <v>44881.416666666664</v>
      </c>
      <c r="AF3262" s="67">
        <f>IF(V3262="Bangalore",VLOOKUP(V3262,'Branch Wise Work Timelines'!C:G,4,FALSE)+AA3262+1,IF(V3262="Mumbai",VLOOKUP(V3262,'Branch Wise Work Timelines'!C:G,4,FALSE)+AA3262+1,VLOOKUP(V3262,'Branch Wise Work Timelines'!C:G,4,FALSE)+AA3262))</f>
        <v>44882.104166666664</v>
      </c>
      <c r="AG3262" s="67">
        <f>WORKDAY.INTL(AA3262,1,11)+VLOOKUP(V3262,'Branch Wise Work Timelines'!C:G,3,FALSE)</f>
        <v>44882.416666666664</v>
      </c>
      <c r="AH3262" s="69" t="str">
        <f t="shared" ca="1" si="609"/>
        <v>Out of TAT</v>
      </c>
      <c r="AI3262" s="69">
        <f t="shared" ca="1" si="610"/>
        <v>20700</v>
      </c>
      <c r="AJ3262" s="69" t="str">
        <f ca="1">IF(AI3262&lt;0,"0-12",IFERROR(VLOOKUP(AI3262,Breakup[],2,FALSE),"&gt;24"))</f>
        <v>&gt;24</v>
      </c>
      <c r="AK3262" s="69" t="str">
        <f>VLOOKUP(V3262,Master!B:D,3,FALSE)</f>
        <v>South</v>
      </c>
      <c r="AL3262" s="69" t="str">
        <f t="shared" si="611"/>
        <v>Bangalore-CLS</v>
      </c>
    </row>
    <row r="3263" spans="1:38">
      <c r="A3263" s="13" t="s">
        <v>6852</v>
      </c>
      <c r="B3263" s="54">
        <v>44701.754428009299</v>
      </c>
      <c r="C3263" s="13" t="s">
        <v>265</v>
      </c>
      <c r="D3263" s="13">
        <v>515</v>
      </c>
      <c r="E3263" s="13" t="s">
        <v>6853</v>
      </c>
      <c r="F3263" s="13" t="s">
        <v>15</v>
      </c>
      <c r="G3263" s="14">
        <v>1653051039986</v>
      </c>
      <c r="H3263" s="55">
        <v>0.56230324074074101</v>
      </c>
      <c r="I3263" s="33">
        <v>44889.562303240702</v>
      </c>
      <c r="J3263" s="58">
        <v>44889</v>
      </c>
      <c r="K3263" s="13" t="s">
        <v>213</v>
      </c>
      <c r="L3263" s="13" t="s">
        <v>30</v>
      </c>
      <c r="M3263" s="13" t="s">
        <v>214</v>
      </c>
      <c r="N3263" s="13" t="s">
        <v>215</v>
      </c>
      <c r="O3263" s="33" t="s">
        <v>38</v>
      </c>
      <c r="P3263" s="58" t="s">
        <v>38</v>
      </c>
      <c r="Q3263" s="33" t="s">
        <v>207</v>
      </c>
      <c r="R3263" s="14" t="s">
        <v>38</v>
      </c>
      <c r="S3263" s="13" t="s">
        <v>216</v>
      </c>
      <c r="T3263" s="13" t="s">
        <v>217</v>
      </c>
      <c r="U3263" s="33">
        <f t="shared" ca="1" si="600"/>
        <v>45744.56914039352</v>
      </c>
      <c r="V3263" s="13" t="str">
        <f t="shared" si="601"/>
        <v>Bangalore</v>
      </c>
      <c r="W3263" s="13" t="str">
        <f t="shared" si="602"/>
        <v>CLS</v>
      </c>
      <c r="X3263" s="13">
        <f t="shared" si="603"/>
        <v>13</v>
      </c>
      <c r="Y3263" s="13" t="str">
        <f>IFERROR(VLOOKUP(C3263,ReceivingTeam[],2,FALSE),"HelpDesk")</f>
        <v>HelpDesk</v>
      </c>
      <c r="Z3263" s="67">
        <f t="shared" si="604"/>
        <v>44890.062303240702</v>
      </c>
      <c r="AA3263" s="68">
        <f t="shared" si="605"/>
        <v>44889</v>
      </c>
      <c r="AB3263" s="69" t="b">
        <f t="shared" si="606"/>
        <v>1</v>
      </c>
      <c r="AC3263" s="70">
        <f t="shared" si="607"/>
        <v>0.5</v>
      </c>
      <c r="AD3263" s="67">
        <f t="shared" si="608"/>
        <v>44890.062303240702</v>
      </c>
      <c r="AE3263" s="67">
        <f>VLOOKUP(V3263,'Branch Wise Work Timelines'!C:G,3,FALSE)+AA3263</f>
        <v>44889.416666666664</v>
      </c>
      <c r="AF3263" s="67">
        <f>IF(V3263="Bangalore",VLOOKUP(V3263,'Branch Wise Work Timelines'!C:G,4,FALSE)+AA3263+1,IF(V3263="Mumbai",VLOOKUP(V3263,'Branch Wise Work Timelines'!C:G,4,FALSE)+AA3263+1,VLOOKUP(V3263,'Branch Wise Work Timelines'!C:G,4,FALSE)+AA3263))</f>
        <v>44890.104166666664</v>
      </c>
      <c r="AG3263" s="67">
        <f>WORKDAY.INTL(AA3263,1,11)+VLOOKUP(V3263,'Branch Wise Work Timelines'!C:G,3,FALSE)</f>
        <v>44890.416666666664</v>
      </c>
      <c r="AH3263" s="69" t="str">
        <f t="shared" ca="1" si="609"/>
        <v>Out of TAT</v>
      </c>
      <c r="AI3263" s="69">
        <f t="shared" ca="1" si="610"/>
        <v>20509</v>
      </c>
      <c r="AJ3263" s="69" t="str">
        <f ca="1">IF(AI3263&lt;0,"0-12",IFERROR(VLOOKUP(AI3263,Breakup[],2,FALSE),"&gt;24"))</f>
        <v>&gt;24</v>
      </c>
      <c r="AK3263" s="69" t="str">
        <f>VLOOKUP(V3263,Master!B:D,3,FALSE)</f>
        <v>South</v>
      </c>
      <c r="AL3263" s="69" t="str">
        <f t="shared" si="611"/>
        <v>Bangalore-CLS</v>
      </c>
    </row>
    <row r="3264" spans="1:38">
      <c r="A3264" s="13" t="s">
        <v>6854</v>
      </c>
      <c r="B3264" s="54">
        <v>44701.715556481497</v>
      </c>
      <c r="C3264" s="13" t="s">
        <v>352</v>
      </c>
      <c r="D3264" s="13">
        <v>805</v>
      </c>
      <c r="E3264" s="13" t="s">
        <v>6855</v>
      </c>
      <c r="F3264" s="13" t="s">
        <v>33</v>
      </c>
      <c r="G3264" s="14">
        <v>1653047769407</v>
      </c>
      <c r="H3264" s="55">
        <v>0.78489583333333302</v>
      </c>
      <c r="I3264" s="33">
        <v>44890.784895833298</v>
      </c>
      <c r="J3264" s="58">
        <v>44890</v>
      </c>
      <c r="K3264" s="13" t="s">
        <v>263</v>
      </c>
      <c r="L3264" s="13" t="s">
        <v>69</v>
      </c>
      <c r="M3264" s="13" t="s">
        <v>101</v>
      </c>
      <c r="N3264" s="13" t="s">
        <v>215</v>
      </c>
      <c r="O3264" s="33" t="s">
        <v>38</v>
      </c>
      <c r="P3264" s="58" t="s">
        <v>38</v>
      </c>
      <c r="Q3264" s="33" t="s">
        <v>207</v>
      </c>
      <c r="R3264" s="14" t="s">
        <v>38</v>
      </c>
      <c r="S3264" s="13" t="s">
        <v>208</v>
      </c>
      <c r="T3264" s="13" t="s">
        <v>209</v>
      </c>
      <c r="U3264" s="33">
        <f t="shared" ca="1" si="600"/>
        <v>45744.56914039352</v>
      </c>
      <c r="V3264" s="13" t="str">
        <f t="shared" si="601"/>
        <v>Mumbai</v>
      </c>
      <c r="W3264" s="13" t="str">
        <f t="shared" si="602"/>
        <v>RI</v>
      </c>
      <c r="X3264" s="13">
        <f t="shared" si="603"/>
        <v>18</v>
      </c>
      <c r="Y3264" s="13" t="str">
        <f>IFERROR(VLOOKUP(C3264,ReceivingTeam[],2,FALSE),"HelpDesk")</f>
        <v>HelpDesk</v>
      </c>
      <c r="Z3264" s="67">
        <f t="shared" si="604"/>
        <v>44891.451562499962</v>
      </c>
      <c r="AA3264" s="68">
        <f t="shared" si="605"/>
        <v>44890</v>
      </c>
      <c r="AB3264" s="69" t="b">
        <f t="shared" si="606"/>
        <v>1</v>
      </c>
      <c r="AC3264" s="70">
        <f t="shared" si="607"/>
        <v>0.5</v>
      </c>
      <c r="AD3264" s="67">
        <f t="shared" si="608"/>
        <v>44891.451562499962</v>
      </c>
      <c r="AE3264" s="67">
        <f>VLOOKUP(V3264,'Branch Wise Work Timelines'!C:G,3,FALSE)+AA3264</f>
        <v>44890.416666666664</v>
      </c>
      <c r="AF3264" s="67">
        <f>IF(V3264="Bangalore",VLOOKUP(V3264,'Branch Wise Work Timelines'!C:G,4,FALSE)+AA3264+1,IF(V3264="Mumbai",VLOOKUP(V3264,'Branch Wise Work Timelines'!C:G,4,FALSE)+AA3264+1,VLOOKUP(V3264,'Branch Wise Work Timelines'!C:G,4,FALSE)+AA3264))</f>
        <v>44891.25</v>
      </c>
      <c r="AG3264" s="67">
        <f>WORKDAY.INTL(AA3264,1,11)+VLOOKUP(V3264,'Branch Wise Work Timelines'!C:G,3,FALSE)</f>
        <v>44891.416666666664</v>
      </c>
      <c r="AH3264" s="69" t="str">
        <f t="shared" ca="1" si="609"/>
        <v>Out of TAT</v>
      </c>
      <c r="AI3264" s="69">
        <f t="shared" ca="1" si="610"/>
        <v>20475</v>
      </c>
      <c r="AJ3264" s="69" t="str">
        <f ca="1">IF(AI3264&lt;0,"0-12",IFERROR(VLOOKUP(AI3264,Breakup[],2,FALSE),"&gt;24"))</f>
        <v>&gt;24</v>
      </c>
      <c r="AK3264" s="69" t="str">
        <f>VLOOKUP(V3264,Master!B:D,3,FALSE)</f>
        <v>East</v>
      </c>
      <c r="AL3264" s="69" t="str">
        <f t="shared" si="611"/>
        <v>Mumbai</v>
      </c>
    </row>
    <row r="3265" spans="1:38">
      <c r="A3265" s="13" t="s">
        <v>6856</v>
      </c>
      <c r="B3265" s="54">
        <v>44701.7645779745</v>
      </c>
      <c r="C3265" s="13" t="s">
        <v>344</v>
      </c>
      <c r="D3265" s="13">
        <v>274</v>
      </c>
      <c r="E3265" s="13" t="s">
        <v>6857</v>
      </c>
      <c r="F3265" s="13" t="s">
        <v>33</v>
      </c>
      <c r="G3265" s="14">
        <v>1653052695813</v>
      </c>
      <c r="H3265" s="55">
        <v>0.234837962962963</v>
      </c>
      <c r="I3265" s="33">
        <v>44882.234837962998</v>
      </c>
      <c r="J3265" s="58">
        <v>44882</v>
      </c>
      <c r="K3265" s="13" t="s">
        <v>263</v>
      </c>
      <c r="L3265" s="13" t="s">
        <v>69</v>
      </c>
      <c r="M3265" s="13" t="s">
        <v>101</v>
      </c>
      <c r="N3265" s="13" t="s">
        <v>215</v>
      </c>
      <c r="O3265" s="33" t="s">
        <v>38</v>
      </c>
      <c r="P3265" s="58" t="s">
        <v>38</v>
      </c>
      <c r="Q3265" s="33" t="s">
        <v>207</v>
      </c>
      <c r="R3265" s="14" t="s">
        <v>38</v>
      </c>
      <c r="S3265" s="13" t="s">
        <v>208</v>
      </c>
      <c r="T3265" s="13" t="s">
        <v>209</v>
      </c>
      <c r="U3265" s="33">
        <f t="shared" ca="1" si="600"/>
        <v>45744.56914039352</v>
      </c>
      <c r="V3265" s="13" t="str">
        <f t="shared" si="601"/>
        <v>Mumbai</v>
      </c>
      <c r="W3265" s="13" t="str">
        <f t="shared" si="602"/>
        <v>RI</v>
      </c>
      <c r="X3265" s="13">
        <f t="shared" si="603"/>
        <v>5</v>
      </c>
      <c r="Y3265" s="13" t="str">
        <f>IFERROR(VLOOKUP(C3265,ReceivingTeam[],2,FALSE),"HelpDesk")</f>
        <v>HelpDesk</v>
      </c>
      <c r="Z3265" s="67">
        <f t="shared" si="604"/>
        <v>44882.916666666664</v>
      </c>
      <c r="AA3265" s="68">
        <f t="shared" si="605"/>
        <v>44882</v>
      </c>
      <c r="AB3265" s="69" t="b">
        <f t="shared" si="606"/>
        <v>1</v>
      </c>
      <c r="AC3265" s="70">
        <f t="shared" si="607"/>
        <v>0.5</v>
      </c>
      <c r="AD3265" s="67">
        <f t="shared" si="608"/>
        <v>44882.916666666664</v>
      </c>
      <c r="AE3265" s="67">
        <f>VLOOKUP(V3265,'Branch Wise Work Timelines'!C:G,3,FALSE)+AA3265</f>
        <v>44882.416666666664</v>
      </c>
      <c r="AF3265" s="67">
        <f>IF(V3265="Bangalore",VLOOKUP(V3265,'Branch Wise Work Timelines'!C:G,4,FALSE)+AA3265+1,IF(V3265="Mumbai",VLOOKUP(V3265,'Branch Wise Work Timelines'!C:G,4,FALSE)+AA3265+1,VLOOKUP(V3265,'Branch Wise Work Timelines'!C:G,4,FALSE)+AA3265))</f>
        <v>44883.25</v>
      </c>
      <c r="AG3265" s="67">
        <f>WORKDAY.INTL(AA3265,1,11)+VLOOKUP(V3265,'Branch Wise Work Timelines'!C:G,3,FALSE)</f>
        <v>44883.416666666664</v>
      </c>
      <c r="AH3265" s="69" t="str">
        <f t="shared" ca="1" si="609"/>
        <v>Out of TAT</v>
      </c>
      <c r="AI3265" s="69">
        <f t="shared" ca="1" si="610"/>
        <v>20680</v>
      </c>
      <c r="AJ3265" s="69" t="str">
        <f ca="1">IF(AI3265&lt;0,"0-12",IFERROR(VLOOKUP(AI3265,Breakup[],2,FALSE),"&gt;24"))</f>
        <v>&gt;24</v>
      </c>
      <c r="AK3265" s="69" t="str">
        <f>VLOOKUP(V3265,Master!B:D,3,FALSE)</f>
        <v>East</v>
      </c>
      <c r="AL3265" s="69" t="str">
        <f t="shared" si="611"/>
        <v>Mumbai</v>
      </c>
    </row>
    <row r="3266" spans="1:38">
      <c r="A3266" s="13" t="s">
        <v>6858</v>
      </c>
      <c r="B3266" s="54">
        <v>44701.7166540162</v>
      </c>
      <c r="C3266" s="13" t="s">
        <v>352</v>
      </c>
      <c r="D3266" s="13">
        <v>1823</v>
      </c>
      <c r="E3266" s="13" t="s">
        <v>6859</v>
      </c>
      <c r="F3266" s="13" t="s">
        <v>33</v>
      </c>
      <c r="G3266" s="14">
        <v>1653047769407</v>
      </c>
      <c r="H3266" s="55">
        <v>0.17181712962963</v>
      </c>
      <c r="I3266" s="33">
        <v>44889.171817129602</v>
      </c>
      <c r="J3266" s="58">
        <v>44889</v>
      </c>
      <c r="K3266" s="13" t="s">
        <v>263</v>
      </c>
      <c r="L3266" s="13" t="s">
        <v>69</v>
      </c>
      <c r="M3266" s="13" t="s">
        <v>101</v>
      </c>
      <c r="N3266" s="13" t="s">
        <v>215</v>
      </c>
      <c r="O3266" s="33" t="s">
        <v>38</v>
      </c>
      <c r="P3266" s="58" t="s">
        <v>38</v>
      </c>
      <c r="Q3266" s="33" t="s">
        <v>207</v>
      </c>
      <c r="R3266" s="14" t="s">
        <v>38</v>
      </c>
      <c r="S3266" s="13" t="s">
        <v>208</v>
      </c>
      <c r="T3266" s="13" t="s">
        <v>209</v>
      </c>
      <c r="U3266" s="33">
        <f t="shared" ref="U3266:U3329" ca="1" si="612">NOW()</f>
        <v>45744.56914039352</v>
      </c>
      <c r="V3266" s="13" t="str">
        <f t="shared" ref="V3266:V3329" si="613">VLOOKUP(L3266,Location,2,0)</f>
        <v>Mumbai</v>
      </c>
      <c r="W3266" s="13" t="str">
        <f t="shared" ref="W3266:W3329" si="614">VLOOKUP(F3266,FCT,2,FALSE)</f>
        <v>RI</v>
      </c>
      <c r="X3266" s="13">
        <f t="shared" ref="X3266:X3329" si="615">HOUR(I3266)</f>
        <v>4</v>
      </c>
      <c r="Y3266" s="13" t="str">
        <f>IFERROR(VLOOKUP(C3266,ReceivingTeam[],2,FALSE),"HelpDesk")</f>
        <v>HelpDesk</v>
      </c>
      <c r="Z3266" s="67">
        <f t="shared" ref="Z3266:Z3329" si="616">IF(AB3266=FALSE,AE3266+AC3266,IF(I3266&gt;AE3266,IF(((I3266+AC3266)&gt;AF3266),(AC3266-(AF3266-I3266)+AG3266),I3266+AC3266),IF(((AE3266+AC3266)&gt;AF3266),(AC3266-(AF3266-AE3266)+AG3266),AE3266+AC3266)))</f>
        <v>44889.916666666664</v>
      </c>
      <c r="AA3266" s="68">
        <f t="shared" ref="AA3266:AA3329" si="617">INT(J3266)</f>
        <v>44889</v>
      </c>
      <c r="AB3266" s="69" t="b">
        <f t="shared" ref="AB3266:AB3329" si="618">WORKDAY.INTL(AA3266-1,1,11)=AA3266</f>
        <v>1</v>
      </c>
      <c r="AC3266" s="70">
        <f t="shared" ref="AC3266:AC3329" si="619">IF(T3266="High",12/24,72/24)</f>
        <v>0.5</v>
      </c>
      <c r="AD3266" s="67">
        <f t="shared" ref="AD3266:AD3329" si="620">IF(AB3266=FALSE,AE3266+AC3266,IF(I3266&gt;AE3266,IF(((I3266+AC3266)&gt;AF3266),(AC3266-(AF3266-I3266)+AG3266),I3266+AC3266),IF(((AE3266+AC3266)&gt;AF3266),(AC3266-(AF3266-AE3266)+AG3266),AE3266+AC3266)))</f>
        <v>44889.916666666664</v>
      </c>
      <c r="AE3266" s="67">
        <f>VLOOKUP(V3266,'Branch Wise Work Timelines'!C:G,3,FALSE)+AA3266</f>
        <v>44889.416666666664</v>
      </c>
      <c r="AF3266" s="67">
        <f>IF(V3266="Bangalore",VLOOKUP(V3266,'Branch Wise Work Timelines'!C:G,4,FALSE)+AA3266+1,IF(V3266="Mumbai",VLOOKUP(V3266,'Branch Wise Work Timelines'!C:G,4,FALSE)+AA3266+1,VLOOKUP(V3266,'Branch Wise Work Timelines'!C:G,4,FALSE)+AA3266))</f>
        <v>44890.25</v>
      </c>
      <c r="AG3266" s="67">
        <f>WORKDAY.INTL(AA3266,1,11)+VLOOKUP(V3266,'Branch Wise Work Timelines'!C:G,3,FALSE)</f>
        <v>44890.416666666664</v>
      </c>
      <c r="AH3266" s="69" t="str">
        <f t="shared" ref="AH3266:AH3329" ca="1" si="621">IF(Q3266&lt;&gt;"Success",IF(U3266&gt;Z3266,"Out of TAT","In TAT"),IF(O3266&gt;AD3266,"Not Met","Met"))</f>
        <v>Out of TAT</v>
      </c>
      <c r="AI3266" s="69">
        <f t="shared" ref="AI3266:AI3329" ca="1" si="622">ROUNDUP((U3266-AD3266)*24,0)</f>
        <v>20512</v>
      </c>
      <c r="AJ3266" s="69" t="str">
        <f ca="1">IF(AI3266&lt;0,"0-12",IFERROR(VLOOKUP(AI3266,Breakup[],2,FALSE),"&gt;24"))</f>
        <v>&gt;24</v>
      </c>
      <c r="AK3266" s="69" t="str">
        <f>VLOOKUP(V3266,Master!B:D,3,FALSE)</f>
        <v>East</v>
      </c>
      <c r="AL3266" s="69" t="str">
        <f t="shared" ref="AL3266:AL3329" si="623">IF(V3266="Bangalore",IF(W3266="CLS",V3266&amp;"-"&amp;"CLS",V3266),(V3266))</f>
        <v>Mumbai</v>
      </c>
    </row>
    <row r="3267" spans="1:38">
      <c r="A3267" s="13" t="s">
        <v>6860</v>
      </c>
      <c r="B3267" s="54">
        <v>44701.712253587997</v>
      </c>
      <c r="C3267" s="13" t="s">
        <v>352</v>
      </c>
      <c r="D3267" s="13">
        <v>658</v>
      </c>
      <c r="E3267" s="13" t="s">
        <v>6861</v>
      </c>
      <c r="F3267" s="13" t="s">
        <v>33</v>
      </c>
      <c r="G3267" s="14">
        <v>1653054611210</v>
      </c>
      <c r="H3267" s="55">
        <v>0.200138888888889</v>
      </c>
      <c r="I3267" s="33">
        <v>44888.200138888897</v>
      </c>
      <c r="J3267" s="58">
        <v>44888</v>
      </c>
      <c r="K3267" s="13" t="s">
        <v>263</v>
      </c>
      <c r="L3267" s="13" t="s">
        <v>69</v>
      </c>
      <c r="M3267" s="13" t="s">
        <v>101</v>
      </c>
      <c r="N3267" s="13" t="s">
        <v>215</v>
      </c>
      <c r="O3267" s="33" t="s">
        <v>38</v>
      </c>
      <c r="P3267" s="58" t="s">
        <v>38</v>
      </c>
      <c r="Q3267" s="33" t="s">
        <v>207</v>
      </c>
      <c r="R3267" s="14" t="s">
        <v>38</v>
      </c>
      <c r="S3267" s="13" t="s">
        <v>208</v>
      </c>
      <c r="T3267" s="13" t="s">
        <v>209</v>
      </c>
      <c r="U3267" s="33">
        <f t="shared" ca="1" si="612"/>
        <v>45744.56914039352</v>
      </c>
      <c r="V3267" s="13" t="str">
        <f t="shared" si="613"/>
        <v>Mumbai</v>
      </c>
      <c r="W3267" s="13" t="str">
        <f t="shared" si="614"/>
        <v>RI</v>
      </c>
      <c r="X3267" s="13">
        <f t="shared" si="615"/>
        <v>4</v>
      </c>
      <c r="Y3267" s="13" t="str">
        <f>IFERROR(VLOOKUP(C3267,ReceivingTeam[],2,FALSE),"HelpDesk")</f>
        <v>HelpDesk</v>
      </c>
      <c r="Z3267" s="67">
        <f t="shared" si="616"/>
        <v>44888.916666666664</v>
      </c>
      <c r="AA3267" s="68">
        <f t="shared" si="617"/>
        <v>44888</v>
      </c>
      <c r="AB3267" s="69" t="b">
        <f t="shared" si="618"/>
        <v>1</v>
      </c>
      <c r="AC3267" s="70">
        <f t="shared" si="619"/>
        <v>0.5</v>
      </c>
      <c r="AD3267" s="67">
        <f t="shared" si="620"/>
        <v>44888.916666666664</v>
      </c>
      <c r="AE3267" s="67">
        <f>VLOOKUP(V3267,'Branch Wise Work Timelines'!C:G,3,FALSE)+AA3267</f>
        <v>44888.416666666664</v>
      </c>
      <c r="AF3267" s="67">
        <f>IF(V3267="Bangalore",VLOOKUP(V3267,'Branch Wise Work Timelines'!C:G,4,FALSE)+AA3267+1,IF(V3267="Mumbai",VLOOKUP(V3267,'Branch Wise Work Timelines'!C:G,4,FALSE)+AA3267+1,VLOOKUP(V3267,'Branch Wise Work Timelines'!C:G,4,FALSE)+AA3267))</f>
        <v>44889.25</v>
      </c>
      <c r="AG3267" s="67">
        <f>WORKDAY.INTL(AA3267,1,11)+VLOOKUP(V3267,'Branch Wise Work Timelines'!C:G,3,FALSE)</f>
        <v>44889.416666666664</v>
      </c>
      <c r="AH3267" s="69" t="str">
        <f t="shared" ca="1" si="621"/>
        <v>Out of TAT</v>
      </c>
      <c r="AI3267" s="69">
        <f t="shared" ca="1" si="622"/>
        <v>20536</v>
      </c>
      <c r="AJ3267" s="69" t="str">
        <f ca="1">IF(AI3267&lt;0,"0-12",IFERROR(VLOOKUP(AI3267,Breakup[],2,FALSE),"&gt;24"))</f>
        <v>&gt;24</v>
      </c>
      <c r="AK3267" s="69" t="str">
        <f>VLOOKUP(V3267,Master!B:D,3,FALSE)</f>
        <v>East</v>
      </c>
      <c r="AL3267" s="69" t="str">
        <f t="shared" si="623"/>
        <v>Mumbai</v>
      </c>
    </row>
    <row r="3268" spans="1:38">
      <c r="A3268" s="13" t="s">
        <v>6862</v>
      </c>
      <c r="B3268" s="54">
        <v>44701.713520486097</v>
      </c>
      <c r="C3268" s="13" t="s">
        <v>352</v>
      </c>
      <c r="D3268" s="13">
        <v>1604</v>
      </c>
      <c r="E3268" s="13" t="s">
        <v>6863</v>
      </c>
      <c r="F3268" s="13" t="s">
        <v>33</v>
      </c>
      <c r="G3268" s="14">
        <v>1653048497717</v>
      </c>
      <c r="H3268" s="55">
        <v>0.74681712962962998</v>
      </c>
      <c r="I3268" s="33">
        <v>44891.746817129599</v>
      </c>
      <c r="J3268" s="58">
        <v>44891</v>
      </c>
      <c r="K3268" s="13" t="s">
        <v>263</v>
      </c>
      <c r="L3268" s="13" t="s">
        <v>69</v>
      </c>
      <c r="M3268" s="13" t="s">
        <v>101</v>
      </c>
      <c r="N3268" s="13" t="s">
        <v>215</v>
      </c>
      <c r="O3268" s="33">
        <v>44891.162604166697</v>
      </c>
      <c r="P3268" s="58">
        <v>44891</v>
      </c>
      <c r="Q3268" s="33" t="s">
        <v>237</v>
      </c>
      <c r="R3268" s="14">
        <v>459</v>
      </c>
      <c r="S3268" s="13" t="s">
        <v>208</v>
      </c>
      <c r="T3268" s="13" t="s">
        <v>209</v>
      </c>
      <c r="U3268" s="33">
        <f t="shared" ca="1" si="612"/>
        <v>45744.56914039352</v>
      </c>
      <c r="V3268" s="13" t="str">
        <f t="shared" si="613"/>
        <v>Mumbai</v>
      </c>
      <c r="W3268" s="13" t="str">
        <f t="shared" si="614"/>
        <v>RI</v>
      </c>
      <c r="X3268" s="13">
        <f t="shared" si="615"/>
        <v>17</v>
      </c>
      <c r="Y3268" s="13" t="str">
        <f>IFERROR(VLOOKUP(C3268,ReceivingTeam[],2,FALSE),"HelpDesk")</f>
        <v>HelpDesk</v>
      </c>
      <c r="Z3268" s="67">
        <f t="shared" si="616"/>
        <v>44892.246817129599</v>
      </c>
      <c r="AA3268" s="68">
        <f t="shared" si="617"/>
        <v>44891</v>
      </c>
      <c r="AB3268" s="69" t="b">
        <f t="shared" si="618"/>
        <v>1</v>
      </c>
      <c r="AC3268" s="70">
        <f t="shared" si="619"/>
        <v>0.5</v>
      </c>
      <c r="AD3268" s="67">
        <f t="shared" si="620"/>
        <v>44892.246817129599</v>
      </c>
      <c r="AE3268" s="67">
        <f>VLOOKUP(V3268,'Branch Wise Work Timelines'!C:G,3,FALSE)+AA3268</f>
        <v>44891.416666666664</v>
      </c>
      <c r="AF3268" s="67">
        <f>IF(V3268="Bangalore",VLOOKUP(V3268,'Branch Wise Work Timelines'!C:G,4,FALSE)+AA3268+1,IF(V3268="Mumbai",VLOOKUP(V3268,'Branch Wise Work Timelines'!C:G,4,FALSE)+AA3268+1,VLOOKUP(V3268,'Branch Wise Work Timelines'!C:G,4,FALSE)+AA3268))</f>
        <v>44892.25</v>
      </c>
      <c r="AG3268" s="67">
        <f>WORKDAY.INTL(AA3268,1,11)+VLOOKUP(V3268,'Branch Wise Work Timelines'!C:G,3,FALSE)</f>
        <v>44893.416666666664</v>
      </c>
      <c r="AH3268" s="69" t="str">
        <f t="shared" si="621"/>
        <v>Met</v>
      </c>
      <c r="AI3268" s="69">
        <f t="shared" ca="1" si="622"/>
        <v>20456</v>
      </c>
      <c r="AJ3268" s="69" t="str">
        <f ca="1">IF(AI3268&lt;0,"0-12",IFERROR(VLOOKUP(AI3268,Breakup[],2,FALSE),"&gt;24"))</f>
        <v>&gt;24</v>
      </c>
      <c r="AK3268" s="69" t="str">
        <f>VLOOKUP(V3268,Master!B:D,3,FALSE)</f>
        <v>East</v>
      </c>
      <c r="AL3268" s="69" t="str">
        <f t="shared" si="623"/>
        <v>Mumbai</v>
      </c>
    </row>
    <row r="3269" spans="1:38">
      <c r="A3269" s="13" t="s">
        <v>6864</v>
      </c>
      <c r="B3269" s="54">
        <v>44701.719713078703</v>
      </c>
      <c r="C3269" s="13" t="s">
        <v>113</v>
      </c>
      <c r="D3269" s="13">
        <v>1736</v>
      </c>
      <c r="E3269" s="13" t="s">
        <v>6865</v>
      </c>
      <c r="F3269" s="13" t="s">
        <v>33</v>
      </c>
      <c r="G3269" s="14">
        <v>1653048497717</v>
      </c>
      <c r="H3269" s="55">
        <v>0.59314814814814798</v>
      </c>
      <c r="I3269" s="33">
        <v>44885.593148148102</v>
      </c>
      <c r="J3269" s="58">
        <v>44885</v>
      </c>
      <c r="K3269" s="13" t="s">
        <v>263</v>
      </c>
      <c r="L3269" s="13" t="s">
        <v>69</v>
      </c>
      <c r="M3269" s="13" t="s">
        <v>101</v>
      </c>
      <c r="N3269" s="13" t="s">
        <v>215</v>
      </c>
      <c r="O3269" s="33" t="s">
        <v>38</v>
      </c>
      <c r="P3269" s="58" t="s">
        <v>38</v>
      </c>
      <c r="Q3269" s="33" t="s">
        <v>207</v>
      </c>
      <c r="R3269" s="14" t="s">
        <v>38</v>
      </c>
      <c r="S3269" s="13" t="s">
        <v>208</v>
      </c>
      <c r="T3269" s="13" t="s">
        <v>209</v>
      </c>
      <c r="U3269" s="33">
        <f t="shared" ca="1" si="612"/>
        <v>45744.56914039352</v>
      </c>
      <c r="V3269" s="13" t="str">
        <f t="shared" si="613"/>
        <v>Mumbai</v>
      </c>
      <c r="W3269" s="13" t="str">
        <f t="shared" si="614"/>
        <v>RI</v>
      </c>
      <c r="X3269" s="13">
        <f t="shared" si="615"/>
        <v>14</v>
      </c>
      <c r="Y3269" s="13" t="str">
        <f>IFERROR(VLOOKUP(C3269,ReceivingTeam[],2,FALSE),"HelpDesk")</f>
        <v>Branch office</v>
      </c>
      <c r="Z3269" s="67">
        <f t="shared" si="616"/>
        <v>44885.916666666664</v>
      </c>
      <c r="AA3269" s="68">
        <f t="shared" si="617"/>
        <v>44885</v>
      </c>
      <c r="AB3269" s="69" t="b">
        <f t="shared" si="618"/>
        <v>0</v>
      </c>
      <c r="AC3269" s="70">
        <f t="shared" si="619"/>
        <v>0.5</v>
      </c>
      <c r="AD3269" s="67">
        <f t="shared" si="620"/>
        <v>44885.916666666664</v>
      </c>
      <c r="AE3269" s="67">
        <f>VLOOKUP(V3269,'Branch Wise Work Timelines'!C:G,3,FALSE)+AA3269</f>
        <v>44885.416666666664</v>
      </c>
      <c r="AF3269" s="67">
        <f>IF(V3269="Bangalore",VLOOKUP(V3269,'Branch Wise Work Timelines'!C:G,4,FALSE)+AA3269+1,IF(V3269="Mumbai",VLOOKUP(V3269,'Branch Wise Work Timelines'!C:G,4,FALSE)+AA3269+1,VLOOKUP(V3269,'Branch Wise Work Timelines'!C:G,4,FALSE)+AA3269))</f>
        <v>44886.25</v>
      </c>
      <c r="AG3269" s="67">
        <f>WORKDAY.INTL(AA3269,1,11)+VLOOKUP(V3269,'Branch Wise Work Timelines'!C:G,3,FALSE)</f>
        <v>44886.416666666664</v>
      </c>
      <c r="AH3269" s="69" t="str">
        <f t="shared" ca="1" si="621"/>
        <v>Out of TAT</v>
      </c>
      <c r="AI3269" s="69">
        <f t="shared" ca="1" si="622"/>
        <v>20608</v>
      </c>
      <c r="AJ3269" s="69" t="str">
        <f ca="1">IF(AI3269&lt;0,"0-12",IFERROR(VLOOKUP(AI3269,Breakup[],2,FALSE),"&gt;24"))</f>
        <v>&gt;24</v>
      </c>
      <c r="AK3269" s="69" t="str">
        <f>VLOOKUP(V3269,Master!B:D,3,FALSE)</f>
        <v>East</v>
      </c>
      <c r="AL3269" s="69" t="str">
        <f t="shared" si="623"/>
        <v>Mumbai</v>
      </c>
    </row>
    <row r="3270" spans="1:38">
      <c r="A3270" s="13" t="s">
        <v>6866</v>
      </c>
      <c r="B3270" s="54">
        <v>44701.720805405101</v>
      </c>
      <c r="C3270" s="13" t="s">
        <v>113</v>
      </c>
      <c r="D3270" s="13">
        <v>1578</v>
      </c>
      <c r="E3270" s="13" t="s">
        <v>6867</v>
      </c>
      <c r="F3270" s="13" t="s">
        <v>33</v>
      </c>
      <c r="G3270" s="14">
        <v>1653048497717</v>
      </c>
      <c r="H3270" s="55">
        <v>0.54775462962962995</v>
      </c>
      <c r="I3270" s="33">
        <v>44884.547754629602</v>
      </c>
      <c r="J3270" s="58">
        <v>44884</v>
      </c>
      <c r="K3270" s="13" t="s">
        <v>263</v>
      </c>
      <c r="L3270" s="13" t="s">
        <v>69</v>
      </c>
      <c r="M3270" s="13" t="s">
        <v>101</v>
      </c>
      <c r="N3270" s="13" t="s">
        <v>215</v>
      </c>
      <c r="O3270" s="33" t="s">
        <v>38</v>
      </c>
      <c r="P3270" s="58" t="s">
        <v>38</v>
      </c>
      <c r="Q3270" s="33" t="s">
        <v>207</v>
      </c>
      <c r="R3270" s="14" t="s">
        <v>38</v>
      </c>
      <c r="S3270" s="13" t="s">
        <v>208</v>
      </c>
      <c r="T3270" s="13" t="s">
        <v>209</v>
      </c>
      <c r="U3270" s="33">
        <f t="shared" ca="1" si="612"/>
        <v>45744.56914039352</v>
      </c>
      <c r="V3270" s="13" t="str">
        <f t="shared" si="613"/>
        <v>Mumbai</v>
      </c>
      <c r="W3270" s="13" t="str">
        <f t="shared" si="614"/>
        <v>RI</v>
      </c>
      <c r="X3270" s="13">
        <f t="shared" si="615"/>
        <v>13</v>
      </c>
      <c r="Y3270" s="13" t="str">
        <f>IFERROR(VLOOKUP(C3270,ReceivingTeam[],2,FALSE),"HelpDesk")</f>
        <v>Branch office</v>
      </c>
      <c r="Z3270" s="67">
        <f t="shared" si="616"/>
        <v>44885.047754629602</v>
      </c>
      <c r="AA3270" s="68">
        <f t="shared" si="617"/>
        <v>44884</v>
      </c>
      <c r="AB3270" s="69" t="b">
        <f t="shared" si="618"/>
        <v>1</v>
      </c>
      <c r="AC3270" s="70">
        <f t="shared" si="619"/>
        <v>0.5</v>
      </c>
      <c r="AD3270" s="67">
        <f t="shared" si="620"/>
        <v>44885.047754629602</v>
      </c>
      <c r="AE3270" s="67">
        <f>VLOOKUP(V3270,'Branch Wise Work Timelines'!C:G,3,FALSE)+AA3270</f>
        <v>44884.416666666664</v>
      </c>
      <c r="AF3270" s="67">
        <f>IF(V3270="Bangalore",VLOOKUP(V3270,'Branch Wise Work Timelines'!C:G,4,FALSE)+AA3270+1,IF(V3270="Mumbai",VLOOKUP(V3270,'Branch Wise Work Timelines'!C:G,4,FALSE)+AA3270+1,VLOOKUP(V3270,'Branch Wise Work Timelines'!C:G,4,FALSE)+AA3270))</f>
        <v>44885.25</v>
      </c>
      <c r="AG3270" s="67">
        <f>WORKDAY.INTL(AA3270,1,11)+VLOOKUP(V3270,'Branch Wise Work Timelines'!C:G,3,FALSE)</f>
        <v>44886.416666666664</v>
      </c>
      <c r="AH3270" s="69" t="str">
        <f t="shared" ca="1" si="621"/>
        <v>Out of TAT</v>
      </c>
      <c r="AI3270" s="69">
        <f t="shared" ca="1" si="622"/>
        <v>20629</v>
      </c>
      <c r="AJ3270" s="69" t="str">
        <f ca="1">IF(AI3270&lt;0,"0-12",IFERROR(VLOOKUP(AI3270,Breakup[],2,FALSE),"&gt;24"))</f>
        <v>&gt;24</v>
      </c>
      <c r="AK3270" s="69" t="str">
        <f>VLOOKUP(V3270,Master!B:D,3,FALSE)</f>
        <v>East</v>
      </c>
      <c r="AL3270" s="69" t="str">
        <f t="shared" si="623"/>
        <v>Mumbai</v>
      </c>
    </row>
    <row r="3271" spans="1:38">
      <c r="A3271" s="13" t="s">
        <v>6868</v>
      </c>
      <c r="B3271" s="54">
        <v>44701.7224433218</v>
      </c>
      <c r="C3271" s="13" t="s">
        <v>113</v>
      </c>
      <c r="D3271" s="13">
        <v>1751</v>
      </c>
      <c r="E3271" s="13" t="s">
        <v>6869</v>
      </c>
      <c r="F3271" s="13" t="s">
        <v>33</v>
      </c>
      <c r="G3271" s="14">
        <v>1653047769407</v>
      </c>
      <c r="H3271" s="55">
        <v>0.50004629629629604</v>
      </c>
      <c r="I3271" s="33">
        <v>44887.5000462963</v>
      </c>
      <c r="J3271" s="58">
        <v>44887</v>
      </c>
      <c r="K3271" s="13" t="s">
        <v>263</v>
      </c>
      <c r="L3271" s="13" t="s">
        <v>69</v>
      </c>
      <c r="M3271" s="13" t="s">
        <v>101</v>
      </c>
      <c r="N3271" s="13" t="s">
        <v>215</v>
      </c>
      <c r="O3271" s="33" t="s">
        <v>38</v>
      </c>
      <c r="P3271" s="58" t="s">
        <v>38</v>
      </c>
      <c r="Q3271" s="33" t="s">
        <v>207</v>
      </c>
      <c r="R3271" s="14" t="s">
        <v>38</v>
      </c>
      <c r="S3271" s="13" t="s">
        <v>208</v>
      </c>
      <c r="T3271" s="13" t="s">
        <v>209</v>
      </c>
      <c r="U3271" s="33">
        <f t="shared" ca="1" si="612"/>
        <v>45744.56914039352</v>
      </c>
      <c r="V3271" s="13" t="str">
        <f t="shared" si="613"/>
        <v>Mumbai</v>
      </c>
      <c r="W3271" s="13" t="str">
        <f t="shared" si="614"/>
        <v>RI</v>
      </c>
      <c r="X3271" s="13">
        <f t="shared" si="615"/>
        <v>12</v>
      </c>
      <c r="Y3271" s="13" t="str">
        <f>IFERROR(VLOOKUP(C3271,ReceivingTeam[],2,FALSE),"HelpDesk")</f>
        <v>Branch office</v>
      </c>
      <c r="Z3271" s="67">
        <f t="shared" si="616"/>
        <v>44888.0000462963</v>
      </c>
      <c r="AA3271" s="68">
        <f t="shared" si="617"/>
        <v>44887</v>
      </c>
      <c r="AB3271" s="69" t="b">
        <f t="shared" si="618"/>
        <v>1</v>
      </c>
      <c r="AC3271" s="70">
        <f t="shared" si="619"/>
        <v>0.5</v>
      </c>
      <c r="AD3271" s="67">
        <f t="shared" si="620"/>
        <v>44888.0000462963</v>
      </c>
      <c r="AE3271" s="67">
        <f>VLOOKUP(V3271,'Branch Wise Work Timelines'!C:G,3,FALSE)+AA3271</f>
        <v>44887.416666666664</v>
      </c>
      <c r="AF3271" s="67">
        <f>IF(V3271="Bangalore",VLOOKUP(V3271,'Branch Wise Work Timelines'!C:G,4,FALSE)+AA3271+1,IF(V3271="Mumbai",VLOOKUP(V3271,'Branch Wise Work Timelines'!C:G,4,FALSE)+AA3271+1,VLOOKUP(V3271,'Branch Wise Work Timelines'!C:G,4,FALSE)+AA3271))</f>
        <v>44888.25</v>
      </c>
      <c r="AG3271" s="67">
        <f>WORKDAY.INTL(AA3271,1,11)+VLOOKUP(V3271,'Branch Wise Work Timelines'!C:G,3,FALSE)</f>
        <v>44888.416666666664</v>
      </c>
      <c r="AH3271" s="69" t="str">
        <f t="shared" ca="1" si="621"/>
        <v>Out of TAT</v>
      </c>
      <c r="AI3271" s="69">
        <f t="shared" ca="1" si="622"/>
        <v>20558</v>
      </c>
      <c r="AJ3271" s="69" t="str">
        <f ca="1">IF(AI3271&lt;0,"0-12",IFERROR(VLOOKUP(AI3271,Breakup[],2,FALSE),"&gt;24"))</f>
        <v>&gt;24</v>
      </c>
      <c r="AK3271" s="69" t="str">
        <f>VLOOKUP(V3271,Master!B:D,3,FALSE)</f>
        <v>East</v>
      </c>
      <c r="AL3271" s="69" t="str">
        <f t="shared" si="623"/>
        <v>Mumbai</v>
      </c>
    </row>
    <row r="3272" spans="1:38">
      <c r="A3272" s="13" t="s">
        <v>6870</v>
      </c>
      <c r="B3272" s="54">
        <v>44701.743692326403</v>
      </c>
      <c r="C3272" s="13" t="s">
        <v>506</v>
      </c>
      <c r="D3272" s="13">
        <v>433</v>
      </c>
      <c r="E3272" s="13" t="s">
        <v>6871</v>
      </c>
      <c r="F3272" s="13" t="s">
        <v>15</v>
      </c>
      <c r="G3272" s="14">
        <v>1653051039986</v>
      </c>
      <c r="H3272" s="55">
        <v>0.55206018518518496</v>
      </c>
      <c r="I3272" s="33">
        <v>44884.552060185197</v>
      </c>
      <c r="J3272" s="58">
        <v>44884</v>
      </c>
      <c r="K3272" s="13" t="s">
        <v>213</v>
      </c>
      <c r="L3272" s="13" t="s">
        <v>30</v>
      </c>
      <c r="M3272" s="13" t="s">
        <v>214</v>
      </c>
      <c r="N3272" s="13" t="s">
        <v>215</v>
      </c>
      <c r="O3272" s="33" t="s">
        <v>38</v>
      </c>
      <c r="P3272" s="58" t="s">
        <v>38</v>
      </c>
      <c r="Q3272" s="33" t="s">
        <v>207</v>
      </c>
      <c r="R3272" s="14" t="s">
        <v>38</v>
      </c>
      <c r="S3272" s="13" t="s">
        <v>216</v>
      </c>
      <c r="T3272" s="13" t="s">
        <v>217</v>
      </c>
      <c r="U3272" s="33">
        <f t="shared" ca="1" si="612"/>
        <v>45744.56914039352</v>
      </c>
      <c r="V3272" s="13" t="str">
        <f t="shared" si="613"/>
        <v>Bangalore</v>
      </c>
      <c r="W3272" s="13" t="str">
        <f t="shared" si="614"/>
        <v>CLS</v>
      </c>
      <c r="X3272" s="13">
        <f t="shared" si="615"/>
        <v>13</v>
      </c>
      <c r="Y3272" s="13" t="str">
        <f>IFERROR(VLOOKUP(C3272,ReceivingTeam[],2,FALSE),"HelpDesk")</f>
        <v>HelpDesk</v>
      </c>
      <c r="Z3272" s="67">
        <f t="shared" si="616"/>
        <v>44885.052060185197</v>
      </c>
      <c r="AA3272" s="68">
        <f t="shared" si="617"/>
        <v>44884</v>
      </c>
      <c r="AB3272" s="69" t="b">
        <f t="shared" si="618"/>
        <v>1</v>
      </c>
      <c r="AC3272" s="70">
        <f t="shared" si="619"/>
        <v>0.5</v>
      </c>
      <c r="AD3272" s="67">
        <f t="shared" si="620"/>
        <v>44885.052060185197</v>
      </c>
      <c r="AE3272" s="67">
        <f>VLOOKUP(V3272,'Branch Wise Work Timelines'!C:G,3,FALSE)+AA3272</f>
        <v>44884.416666666664</v>
      </c>
      <c r="AF3272" s="67">
        <f>IF(V3272="Bangalore",VLOOKUP(V3272,'Branch Wise Work Timelines'!C:G,4,FALSE)+AA3272+1,IF(V3272="Mumbai",VLOOKUP(V3272,'Branch Wise Work Timelines'!C:G,4,FALSE)+AA3272+1,VLOOKUP(V3272,'Branch Wise Work Timelines'!C:G,4,FALSE)+AA3272))</f>
        <v>44885.104166666664</v>
      </c>
      <c r="AG3272" s="67">
        <f>WORKDAY.INTL(AA3272,1,11)+VLOOKUP(V3272,'Branch Wise Work Timelines'!C:G,3,FALSE)</f>
        <v>44886.416666666664</v>
      </c>
      <c r="AH3272" s="69" t="str">
        <f t="shared" ca="1" si="621"/>
        <v>Out of TAT</v>
      </c>
      <c r="AI3272" s="69">
        <f t="shared" ca="1" si="622"/>
        <v>20629</v>
      </c>
      <c r="AJ3272" s="69" t="str">
        <f ca="1">IF(AI3272&lt;0,"0-12",IFERROR(VLOOKUP(AI3272,Breakup[],2,FALSE),"&gt;24"))</f>
        <v>&gt;24</v>
      </c>
      <c r="AK3272" s="69" t="str">
        <f>VLOOKUP(V3272,Master!B:D,3,FALSE)</f>
        <v>South</v>
      </c>
      <c r="AL3272" s="69" t="str">
        <f t="shared" si="623"/>
        <v>Bangalore-CLS</v>
      </c>
    </row>
    <row r="3273" spans="1:38">
      <c r="A3273" s="13" t="s">
        <v>6872</v>
      </c>
      <c r="B3273" s="54">
        <v>44701.759141435199</v>
      </c>
      <c r="C3273" s="13" t="s">
        <v>121</v>
      </c>
      <c r="D3273" s="13">
        <v>1905</v>
      </c>
      <c r="E3273" s="13" t="s">
        <v>6873</v>
      </c>
      <c r="F3273" s="13" t="s">
        <v>33</v>
      </c>
      <c r="G3273" s="14">
        <v>1653052695813</v>
      </c>
      <c r="H3273" s="55">
        <v>0.78361111111111104</v>
      </c>
      <c r="I3273" s="33">
        <v>44888.783611111103</v>
      </c>
      <c r="J3273" s="58">
        <v>44888</v>
      </c>
      <c r="K3273" s="13" t="s">
        <v>263</v>
      </c>
      <c r="L3273" s="13" t="s">
        <v>69</v>
      </c>
      <c r="M3273" s="13" t="s">
        <v>101</v>
      </c>
      <c r="N3273" s="13" t="s">
        <v>215</v>
      </c>
      <c r="O3273" s="33" t="s">
        <v>38</v>
      </c>
      <c r="P3273" s="58" t="s">
        <v>38</v>
      </c>
      <c r="Q3273" s="33" t="s">
        <v>207</v>
      </c>
      <c r="R3273" s="14" t="s">
        <v>38</v>
      </c>
      <c r="S3273" s="13" t="s">
        <v>208</v>
      </c>
      <c r="T3273" s="13" t="s">
        <v>209</v>
      </c>
      <c r="U3273" s="33">
        <f t="shared" ca="1" si="612"/>
        <v>45744.56914039352</v>
      </c>
      <c r="V3273" s="13" t="str">
        <f t="shared" si="613"/>
        <v>Mumbai</v>
      </c>
      <c r="W3273" s="13" t="str">
        <f t="shared" si="614"/>
        <v>RI</v>
      </c>
      <c r="X3273" s="13">
        <f t="shared" si="615"/>
        <v>18</v>
      </c>
      <c r="Y3273" s="13" t="str">
        <f>IFERROR(VLOOKUP(C3273,ReceivingTeam[],2,FALSE),"HelpDesk")</f>
        <v>Branch office</v>
      </c>
      <c r="Z3273" s="67">
        <f t="shared" si="616"/>
        <v>44889.450277777767</v>
      </c>
      <c r="AA3273" s="68">
        <f t="shared" si="617"/>
        <v>44888</v>
      </c>
      <c r="AB3273" s="69" t="b">
        <f t="shared" si="618"/>
        <v>1</v>
      </c>
      <c r="AC3273" s="70">
        <f t="shared" si="619"/>
        <v>0.5</v>
      </c>
      <c r="AD3273" s="67">
        <f t="shared" si="620"/>
        <v>44889.450277777767</v>
      </c>
      <c r="AE3273" s="67">
        <f>VLOOKUP(V3273,'Branch Wise Work Timelines'!C:G,3,FALSE)+AA3273</f>
        <v>44888.416666666664</v>
      </c>
      <c r="AF3273" s="67">
        <f>IF(V3273="Bangalore",VLOOKUP(V3273,'Branch Wise Work Timelines'!C:G,4,FALSE)+AA3273+1,IF(V3273="Mumbai",VLOOKUP(V3273,'Branch Wise Work Timelines'!C:G,4,FALSE)+AA3273+1,VLOOKUP(V3273,'Branch Wise Work Timelines'!C:G,4,FALSE)+AA3273))</f>
        <v>44889.25</v>
      </c>
      <c r="AG3273" s="67">
        <f>WORKDAY.INTL(AA3273,1,11)+VLOOKUP(V3273,'Branch Wise Work Timelines'!C:G,3,FALSE)</f>
        <v>44889.416666666664</v>
      </c>
      <c r="AH3273" s="69" t="str">
        <f t="shared" ca="1" si="621"/>
        <v>Out of TAT</v>
      </c>
      <c r="AI3273" s="69">
        <f t="shared" ca="1" si="622"/>
        <v>20523</v>
      </c>
      <c r="AJ3273" s="69" t="str">
        <f ca="1">IF(AI3273&lt;0,"0-12",IFERROR(VLOOKUP(AI3273,Breakup[],2,FALSE),"&gt;24"))</f>
        <v>&gt;24</v>
      </c>
      <c r="AK3273" s="69" t="str">
        <f>VLOOKUP(V3273,Master!B:D,3,FALSE)</f>
        <v>East</v>
      </c>
      <c r="AL3273" s="69" t="str">
        <f t="shared" si="623"/>
        <v>Mumbai</v>
      </c>
    </row>
    <row r="3274" spans="1:38">
      <c r="A3274" s="13" t="s">
        <v>6874</v>
      </c>
      <c r="B3274" s="54">
        <v>44701.753369213002</v>
      </c>
      <c r="C3274" s="13" t="s">
        <v>261</v>
      </c>
      <c r="D3274" s="13">
        <v>1192</v>
      </c>
      <c r="E3274" s="13" t="s">
        <v>6875</v>
      </c>
      <c r="F3274" s="13" t="s">
        <v>33</v>
      </c>
      <c r="G3274" s="14">
        <v>1653050817746</v>
      </c>
      <c r="H3274" s="55">
        <v>0.70476851851851896</v>
      </c>
      <c r="I3274" s="33">
        <v>44882.704768518503</v>
      </c>
      <c r="J3274" s="58">
        <v>44882</v>
      </c>
      <c r="K3274" s="13" t="s">
        <v>263</v>
      </c>
      <c r="L3274" s="13" t="s">
        <v>69</v>
      </c>
      <c r="M3274" s="13" t="s">
        <v>101</v>
      </c>
      <c r="N3274" s="13" t="s">
        <v>215</v>
      </c>
      <c r="O3274" s="33" t="s">
        <v>38</v>
      </c>
      <c r="P3274" s="58" t="s">
        <v>38</v>
      </c>
      <c r="Q3274" s="33" t="s">
        <v>207</v>
      </c>
      <c r="R3274" s="14" t="s">
        <v>38</v>
      </c>
      <c r="S3274" s="13" t="s">
        <v>208</v>
      </c>
      <c r="T3274" s="13" t="s">
        <v>209</v>
      </c>
      <c r="U3274" s="33">
        <f t="shared" ca="1" si="612"/>
        <v>45744.56914039352</v>
      </c>
      <c r="V3274" s="13" t="str">
        <f t="shared" si="613"/>
        <v>Mumbai</v>
      </c>
      <c r="W3274" s="13" t="str">
        <f t="shared" si="614"/>
        <v>RI</v>
      </c>
      <c r="X3274" s="13">
        <f t="shared" si="615"/>
        <v>16</v>
      </c>
      <c r="Y3274" s="13" t="str">
        <f>IFERROR(VLOOKUP(C3274,ReceivingTeam[],2,FALSE),"HelpDesk")</f>
        <v>HelpDesk</v>
      </c>
      <c r="Z3274" s="67">
        <f t="shared" si="616"/>
        <v>44883.204768518503</v>
      </c>
      <c r="AA3274" s="68">
        <f t="shared" si="617"/>
        <v>44882</v>
      </c>
      <c r="AB3274" s="69" t="b">
        <f t="shared" si="618"/>
        <v>1</v>
      </c>
      <c r="AC3274" s="70">
        <f t="shared" si="619"/>
        <v>0.5</v>
      </c>
      <c r="AD3274" s="67">
        <f t="shared" si="620"/>
        <v>44883.204768518503</v>
      </c>
      <c r="AE3274" s="67">
        <f>VLOOKUP(V3274,'Branch Wise Work Timelines'!C:G,3,FALSE)+AA3274</f>
        <v>44882.416666666664</v>
      </c>
      <c r="AF3274" s="67">
        <f>IF(V3274="Bangalore",VLOOKUP(V3274,'Branch Wise Work Timelines'!C:G,4,FALSE)+AA3274+1,IF(V3274="Mumbai",VLOOKUP(V3274,'Branch Wise Work Timelines'!C:G,4,FALSE)+AA3274+1,VLOOKUP(V3274,'Branch Wise Work Timelines'!C:G,4,FALSE)+AA3274))</f>
        <v>44883.25</v>
      </c>
      <c r="AG3274" s="67">
        <f>WORKDAY.INTL(AA3274,1,11)+VLOOKUP(V3274,'Branch Wise Work Timelines'!C:G,3,FALSE)</f>
        <v>44883.416666666664</v>
      </c>
      <c r="AH3274" s="69" t="str">
        <f t="shared" ca="1" si="621"/>
        <v>Out of TAT</v>
      </c>
      <c r="AI3274" s="69">
        <f t="shared" ca="1" si="622"/>
        <v>20673</v>
      </c>
      <c r="AJ3274" s="69" t="str">
        <f ca="1">IF(AI3274&lt;0,"0-12",IFERROR(VLOOKUP(AI3274,Breakup[],2,FALSE),"&gt;24"))</f>
        <v>&gt;24</v>
      </c>
      <c r="AK3274" s="69" t="str">
        <f>VLOOKUP(V3274,Master!B:D,3,FALSE)</f>
        <v>East</v>
      </c>
      <c r="AL3274" s="69" t="str">
        <f t="shared" si="623"/>
        <v>Mumbai</v>
      </c>
    </row>
    <row r="3275" spans="1:38">
      <c r="A3275" s="13" t="s">
        <v>6876</v>
      </c>
      <c r="B3275" s="54">
        <v>44701.756370567098</v>
      </c>
      <c r="C3275" s="13" t="s">
        <v>344</v>
      </c>
      <c r="D3275" s="13">
        <v>82</v>
      </c>
      <c r="E3275" s="13" t="s">
        <v>6877</v>
      </c>
      <c r="F3275" s="13" t="s">
        <v>33</v>
      </c>
      <c r="G3275" s="14">
        <v>1653050817746</v>
      </c>
      <c r="H3275" s="55">
        <v>0.50765046296296301</v>
      </c>
      <c r="I3275" s="33">
        <v>44890.507650462998</v>
      </c>
      <c r="J3275" s="58">
        <v>44890</v>
      </c>
      <c r="K3275" s="13" t="s">
        <v>263</v>
      </c>
      <c r="L3275" s="13" t="s">
        <v>69</v>
      </c>
      <c r="M3275" s="13" t="s">
        <v>101</v>
      </c>
      <c r="N3275" s="13" t="s">
        <v>215</v>
      </c>
      <c r="O3275" s="33" t="s">
        <v>38</v>
      </c>
      <c r="P3275" s="58" t="s">
        <v>38</v>
      </c>
      <c r="Q3275" s="33" t="s">
        <v>207</v>
      </c>
      <c r="R3275" s="14" t="s">
        <v>38</v>
      </c>
      <c r="S3275" s="13" t="s">
        <v>208</v>
      </c>
      <c r="T3275" s="13" t="s">
        <v>209</v>
      </c>
      <c r="U3275" s="33">
        <f t="shared" ca="1" si="612"/>
        <v>45744.56914039352</v>
      </c>
      <c r="V3275" s="13" t="str">
        <f t="shared" si="613"/>
        <v>Mumbai</v>
      </c>
      <c r="W3275" s="13" t="str">
        <f t="shared" si="614"/>
        <v>RI</v>
      </c>
      <c r="X3275" s="13">
        <f t="shared" si="615"/>
        <v>12</v>
      </c>
      <c r="Y3275" s="13" t="str">
        <f>IFERROR(VLOOKUP(C3275,ReceivingTeam[],2,FALSE),"HelpDesk")</f>
        <v>HelpDesk</v>
      </c>
      <c r="Z3275" s="67">
        <f t="shared" si="616"/>
        <v>44891.007650462998</v>
      </c>
      <c r="AA3275" s="68">
        <f t="shared" si="617"/>
        <v>44890</v>
      </c>
      <c r="AB3275" s="69" t="b">
        <f t="shared" si="618"/>
        <v>1</v>
      </c>
      <c r="AC3275" s="70">
        <f t="shared" si="619"/>
        <v>0.5</v>
      </c>
      <c r="AD3275" s="67">
        <f t="shared" si="620"/>
        <v>44891.007650462998</v>
      </c>
      <c r="AE3275" s="67">
        <f>VLOOKUP(V3275,'Branch Wise Work Timelines'!C:G,3,FALSE)+AA3275</f>
        <v>44890.416666666664</v>
      </c>
      <c r="AF3275" s="67">
        <f>IF(V3275="Bangalore",VLOOKUP(V3275,'Branch Wise Work Timelines'!C:G,4,FALSE)+AA3275+1,IF(V3275="Mumbai",VLOOKUP(V3275,'Branch Wise Work Timelines'!C:G,4,FALSE)+AA3275+1,VLOOKUP(V3275,'Branch Wise Work Timelines'!C:G,4,FALSE)+AA3275))</f>
        <v>44891.25</v>
      </c>
      <c r="AG3275" s="67">
        <f>WORKDAY.INTL(AA3275,1,11)+VLOOKUP(V3275,'Branch Wise Work Timelines'!C:G,3,FALSE)</f>
        <v>44891.416666666664</v>
      </c>
      <c r="AH3275" s="69" t="str">
        <f t="shared" ca="1" si="621"/>
        <v>Out of TAT</v>
      </c>
      <c r="AI3275" s="69">
        <f t="shared" ca="1" si="622"/>
        <v>20486</v>
      </c>
      <c r="AJ3275" s="69" t="str">
        <f ca="1">IF(AI3275&lt;0,"0-12",IFERROR(VLOOKUP(AI3275,Breakup[],2,FALSE),"&gt;24"))</f>
        <v>&gt;24</v>
      </c>
      <c r="AK3275" s="69" t="str">
        <f>VLOOKUP(V3275,Master!B:D,3,FALSE)</f>
        <v>East</v>
      </c>
      <c r="AL3275" s="69" t="str">
        <f t="shared" si="623"/>
        <v>Mumbai</v>
      </c>
    </row>
    <row r="3276" spans="1:38">
      <c r="A3276" s="13" t="s">
        <v>6878</v>
      </c>
      <c r="B3276" s="54">
        <v>44701.756423726903</v>
      </c>
      <c r="C3276" s="13" t="s">
        <v>261</v>
      </c>
      <c r="D3276" s="13">
        <v>1079</v>
      </c>
      <c r="E3276" s="13" t="s">
        <v>6879</v>
      </c>
      <c r="F3276" s="13" t="s">
        <v>33</v>
      </c>
      <c r="G3276" s="14">
        <v>1653050817746</v>
      </c>
      <c r="H3276" s="55">
        <v>0.72380787037036998</v>
      </c>
      <c r="I3276" s="33">
        <v>44891.723807870403</v>
      </c>
      <c r="J3276" s="58">
        <v>44891</v>
      </c>
      <c r="K3276" s="13" t="s">
        <v>263</v>
      </c>
      <c r="L3276" s="13" t="s">
        <v>69</v>
      </c>
      <c r="M3276" s="13" t="s">
        <v>101</v>
      </c>
      <c r="N3276" s="13" t="s">
        <v>215</v>
      </c>
      <c r="O3276" s="33">
        <v>44891.881793981498</v>
      </c>
      <c r="P3276" s="58">
        <v>44891</v>
      </c>
      <c r="Q3276" s="33" t="s">
        <v>237</v>
      </c>
      <c r="R3276" s="14">
        <v>887</v>
      </c>
      <c r="S3276" s="13" t="s">
        <v>208</v>
      </c>
      <c r="T3276" s="13" t="s">
        <v>209</v>
      </c>
      <c r="U3276" s="33">
        <f t="shared" ca="1" si="612"/>
        <v>45744.56914039352</v>
      </c>
      <c r="V3276" s="13" t="str">
        <f t="shared" si="613"/>
        <v>Mumbai</v>
      </c>
      <c r="W3276" s="13" t="str">
        <f t="shared" si="614"/>
        <v>RI</v>
      </c>
      <c r="X3276" s="13">
        <f t="shared" si="615"/>
        <v>17</v>
      </c>
      <c r="Y3276" s="13" t="str">
        <f>IFERROR(VLOOKUP(C3276,ReceivingTeam[],2,FALSE),"HelpDesk")</f>
        <v>HelpDesk</v>
      </c>
      <c r="Z3276" s="67">
        <f t="shared" si="616"/>
        <v>44892.223807870403</v>
      </c>
      <c r="AA3276" s="68">
        <f t="shared" si="617"/>
        <v>44891</v>
      </c>
      <c r="AB3276" s="69" t="b">
        <f t="shared" si="618"/>
        <v>1</v>
      </c>
      <c r="AC3276" s="70">
        <f t="shared" si="619"/>
        <v>0.5</v>
      </c>
      <c r="AD3276" s="67">
        <f t="shared" si="620"/>
        <v>44892.223807870403</v>
      </c>
      <c r="AE3276" s="67">
        <f>VLOOKUP(V3276,'Branch Wise Work Timelines'!C:G,3,FALSE)+AA3276</f>
        <v>44891.416666666664</v>
      </c>
      <c r="AF3276" s="67">
        <f>IF(V3276="Bangalore",VLOOKUP(V3276,'Branch Wise Work Timelines'!C:G,4,FALSE)+AA3276+1,IF(V3276="Mumbai",VLOOKUP(V3276,'Branch Wise Work Timelines'!C:G,4,FALSE)+AA3276+1,VLOOKUP(V3276,'Branch Wise Work Timelines'!C:G,4,FALSE)+AA3276))</f>
        <v>44892.25</v>
      </c>
      <c r="AG3276" s="67">
        <f>WORKDAY.INTL(AA3276,1,11)+VLOOKUP(V3276,'Branch Wise Work Timelines'!C:G,3,FALSE)</f>
        <v>44893.416666666664</v>
      </c>
      <c r="AH3276" s="69" t="str">
        <f t="shared" si="621"/>
        <v>Met</v>
      </c>
      <c r="AI3276" s="69">
        <f t="shared" ca="1" si="622"/>
        <v>20457</v>
      </c>
      <c r="AJ3276" s="69" t="str">
        <f ca="1">IF(AI3276&lt;0,"0-12",IFERROR(VLOOKUP(AI3276,Breakup[],2,FALSE),"&gt;24"))</f>
        <v>&gt;24</v>
      </c>
      <c r="AK3276" s="69" t="str">
        <f>VLOOKUP(V3276,Master!B:D,3,FALSE)</f>
        <v>East</v>
      </c>
      <c r="AL3276" s="69" t="str">
        <f t="shared" si="623"/>
        <v>Mumbai</v>
      </c>
    </row>
    <row r="3277" spans="1:38">
      <c r="A3277" s="13" t="s">
        <v>6880</v>
      </c>
      <c r="B3277" s="54">
        <v>44701.757905902799</v>
      </c>
      <c r="C3277" s="13" t="s">
        <v>121</v>
      </c>
      <c r="D3277" s="13">
        <v>575</v>
      </c>
      <c r="E3277" s="13" t="s">
        <v>6881</v>
      </c>
      <c r="F3277" s="13" t="s">
        <v>33</v>
      </c>
      <c r="G3277" s="14">
        <v>1653052695813</v>
      </c>
      <c r="H3277" s="55">
        <v>0.54151620370370401</v>
      </c>
      <c r="I3277" s="33">
        <v>44886.541516203702</v>
      </c>
      <c r="J3277" s="58">
        <v>44886</v>
      </c>
      <c r="K3277" s="13" t="s">
        <v>263</v>
      </c>
      <c r="L3277" s="13" t="s">
        <v>69</v>
      </c>
      <c r="M3277" s="13" t="s">
        <v>101</v>
      </c>
      <c r="N3277" s="13" t="s">
        <v>215</v>
      </c>
      <c r="O3277" s="33" t="s">
        <v>38</v>
      </c>
      <c r="P3277" s="58" t="s">
        <v>38</v>
      </c>
      <c r="Q3277" s="33" t="s">
        <v>207</v>
      </c>
      <c r="R3277" s="14" t="s">
        <v>38</v>
      </c>
      <c r="S3277" s="13" t="s">
        <v>208</v>
      </c>
      <c r="T3277" s="13" t="s">
        <v>209</v>
      </c>
      <c r="U3277" s="33">
        <f t="shared" ca="1" si="612"/>
        <v>45744.56914039352</v>
      </c>
      <c r="V3277" s="13" t="str">
        <f t="shared" si="613"/>
        <v>Mumbai</v>
      </c>
      <c r="W3277" s="13" t="str">
        <f t="shared" si="614"/>
        <v>RI</v>
      </c>
      <c r="X3277" s="13">
        <f t="shared" si="615"/>
        <v>12</v>
      </c>
      <c r="Y3277" s="13" t="str">
        <f>IFERROR(VLOOKUP(C3277,ReceivingTeam[],2,FALSE),"HelpDesk")</f>
        <v>Branch office</v>
      </c>
      <c r="Z3277" s="67">
        <f t="shared" si="616"/>
        <v>44887.041516203702</v>
      </c>
      <c r="AA3277" s="68">
        <f t="shared" si="617"/>
        <v>44886</v>
      </c>
      <c r="AB3277" s="69" t="b">
        <f t="shared" si="618"/>
        <v>1</v>
      </c>
      <c r="AC3277" s="70">
        <f t="shared" si="619"/>
        <v>0.5</v>
      </c>
      <c r="AD3277" s="67">
        <f t="shared" si="620"/>
        <v>44887.041516203702</v>
      </c>
      <c r="AE3277" s="67">
        <f>VLOOKUP(V3277,'Branch Wise Work Timelines'!C:G,3,FALSE)+AA3277</f>
        <v>44886.416666666664</v>
      </c>
      <c r="AF3277" s="67">
        <f>IF(V3277="Bangalore",VLOOKUP(V3277,'Branch Wise Work Timelines'!C:G,4,FALSE)+AA3277+1,IF(V3277="Mumbai",VLOOKUP(V3277,'Branch Wise Work Timelines'!C:G,4,FALSE)+AA3277+1,VLOOKUP(V3277,'Branch Wise Work Timelines'!C:G,4,FALSE)+AA3277))</f>
        <v>44887.25</v>
      </c>
      <c r="AG3277" s="67">
        <f>WORKDAY.INTL(AA3277,1,11)+VLOOKUP(V3277,'Branch Wise Work Timelines'!C:G,3,FALSE)</f>
        <v>44887.416666666664</v>
      </c>
      <c r="AH3277" s="69" t="str">
        <f t="shared" ca="1" si="621"/>
        <v>Out of TAT</v>
      </c>
      <c r="AI3277" s="69">
        <f t="shared" ca="1" si="622"/>
        <v>20581</v>
      </c>
      <c r="AJ3277" s="69" t="str">
        <f ca="1">IF(AI3277&lt;0,"0-12",IFERROR(VLOOKUP(AI3277,Breakup[],2,FALSE),"&gt;24"))</f>
        <v>&gt;24</v>
      </c>
      <c r="AK3277" s="69" t="str">
        <f>VLOOKUP(V3277,Master!B:D,3,FALSE)</f>
        <v>East</v>
      </c>
      <c r="AL3277" s="69" t="str">
        <f t="shared" si="623"/>
        <v>Mumbai</v>
      </c>
    </row>
    <row r="3278" spans="1:38">
      <c r="A3278" s="13" t="s">
        <v>6882</v>
      </c>
      <c r="B3278" s="54">
        <v>44701.693475312502</v>
      </c>
      <c r="C3278" s="13" t="s">
        <v>377</v>
      </c>
      <c r="D3278" s="13">
        <v>1456</v>
      </c>
      <c r="E3278" s="13" t="s">
        <v>6883</v>
      </c>
      <c r="F3278" s="13" t="s">
        <v>15</v>
      </c>
      <c r="G3278" s="14">
        <v>1653049223395</v>
      </c>
      <c r="H3278" s="55">
        <v>0.46940972222222199</v>
      </c>
      <c r="I3278" s="33">
        <v>44888.469409722202</v>
      </c>
      <c r="J3278" s="58">
        <v>44888</v>
      </c>
      <c r="K3278" s="13" t="s">
        <v>213</v>
      </c>
      <c r="L3278" s="13" t="s">
        <v>30</v>
      </c>
      <c r="M3278" s="13" t="s">
        <v>214</v>
      </c>
      <c r="N3278" s="13" t="s">
        <v>215</v>
      </c>
      <c r="O3278" s="33" t="s">
        <v>38</v>
      </c>
      <c r="P3278" s="58" t="s">
        <v>38</v>
      </c>
      <c r="Q3278" s="33" t="s">
        <v>207</v>
      </c>
      <c r="R3278" s="14" t="s">
        <v>38</v>
      </c>
      <c r="S3278" s="13" t="s">
        <v>216</v>
      </c>
      <c r="T3278" s="13" t="s">
        <v>217</v>
      </c>
      <c r="U3278" s="33">
        <f t="shared" ca="1" si="612"/>
        <v>45744.56914039352</v>
      </c>
      <c r="V3278" s="13" t="str">
        <f t="shared" si="613"/>
        <v>Bangalore</v>
      </c>
      <c r="W3278" s="13" t="str">
        <f t="shared" si="614"/>
        <v>CLS</v>
      </c>
      <c r="X3278" s="13">
        <f t="shared" si="615"/>
        <v>11</v>
      </c>
      <c r="Y3278" s="13" t="str">
        <f>IFERROR(VLOOKUP(C3278,ReceivingTeam[],2,FALSE),"HelpDesk")</f>
        <v>HelpDesk</v>
      </c>
      <c r="Z3278" s="67">
        <f t="shared" si="616"/>
        <v>44888.969409722202</v>
      </c>
      <c r="AA3278" s="68">
        <f t="shared" si="617"/>
        <v>44888</v>
      </c>
      <c r="AB3278" s="69" t="b">
        <f t="shared" si="618"/>
        <v>1</v>
      </c>
      <c r="AC3278" s="70">
        <f t="shared" si="619"/>
        <v>0.5</v>
      </c>
      <c r="AD3278" s="67">
        <f t="shared" si="620"/>
        <v>44888.969409722202</v>
      </c>
      <c r="AE3278" s="67">
        <f>VLOOKUP(V3278,'Branch Wise Work Timelines'!C:G,3,FALSE)+AA3278</f>
        <v>44888.416666666664</v>
      </c>
      <c r="AF3278" s="67">
        <f>IF(V3278="Bangalore",VLOOKUP(V3278,'Branch Wise Work Timelines'!C:G,4,FALSE)+AA3278+1,IF(V3278="Mumbai",VLOOKUP(V3278,'Branch Wise Work Timelines'!C:G,4,FALSE)+AA3278+1,VLOOKUP(V3278,'Branch Wise Work Timelines'!C:G,4,FALSE)+AA3278))</f>
        <v>44889.104166666664</v>
      </c>
      <c r="AG3278" s="67">
        <f>WORKDAY.INTL(AA3278,1,11)+VLOOKUP(V3278,'Branch Wise Work Timelines'!C:G,3,FALSE)</f>
        <v>44889.416666666664</v>
      </c>
      <c r="AH3278" s="69" t="str">
        <f t="shared" ca="1" si="621"/>
        <v>Out of TAT</v>
      </c>
      <c r="AI3278" s="69">
        <f t="shared" ca="1" si="622"/>
        <v>20535</v>
      </c>
      <c r="AJ3278" s="69" t="str">
        <f ca="1">IF(AI3278&lt;0,"0-12",IFERROR(VLOOKUP(AI3278,Breakup[],2,FALSE),"&gt;24"))</f>
        <v>&gt;24</v>
      </c>
      <c r="AK3278" s="69" t="str">
        <f>VLOOKUP(V3278,Master!B:D,3,FALSE)</f>
        <v>South</v>
      </c>
      <c r="AL3278" s="69" t="str">
        <f t="shared" si="623"/>
        <v>Bangalore-CLS</v>
      </c>
    </row>
    <row r="3279" spans="1:38">
      <c r="A3279" s="13" t="s">
        <v>6884</v>
      </c>
      <c r="B3279" s="54">
        <v>44701.693078124998</v>
      </c>
      <c r="C3279" s="13" t="s">
        <v>404</v>
      </c>
      <c r="D3279" s="13">
        <v>1133</v>
      </c>
      <c r="E3279" s="13" t="s">
        <v>6885</v>
      </c>
      <c r="F3279" s="13" t="s">
        <v>15</v>
      </c>
      <c r="G3279" s="14">
        <v>1653047338901</v>
      </c>
      <c r="H3279" s="55">
        <v>0.78995370370370399</v>
      </c>
      <c r="I3279" s="33">
        <v>44888.789953703701</v>
      </c>
      <c r="J3279" s="58">
        <v>44888</v>
      </c>
      <c r="K3279" s="13" t="s">
        <v>213</v>
      </c>
      <c r="L3279" s="13" t="s">
        <v>30</v>
      </c>
      <c r="M3279" s="13" t="s">
        <v>75</v>
      </c>
      <c r="N3279" s="13" t="s">
        <v>206</v>
      </c>
      <c r="O3279" s="33" t="s">
        <v>38</v>
      </c>
      <c r="P3279" s="58" t="s">
        <v>38</v>
      </c>
      <c r="Q3279" s="33" t="s">
        <v>207</v>
      </c>
      <c r="R3279" s="14" t="s">
        <v>38</v>
      </c>
      <c r="S3279" s="13" t="s">
        <v>208</v>
      </c>
      <c r="T3279" s="13" t="s">
        <v>209</v>
      </c>
      <c r="U3279" s="33">
        <f t="shared" ca="1" si="612"/>
        <v>45744.56914039352</v>
      </c>
      <c r="V3279" s="13" t="str">
        <f t="shared" si="613"/>
        <v>Bangalore</v>
      </c>
      <c r="W3279" s="13" t="str">
        <f t="shared" si="614"/>
        <v>CLS</v>
      </c>
      <c r="X3279" s="13">
        <f t="shared" si="615"/>
        <v>18</v>
      </c>
      <c r="Y3279" s="13" t="str">
        <f>IFERROR(VLOOKUP(C3279,ReceivingTeam[],2,FALSE),"HelpDesk")</f>
        <v>HelpDesk</v>
      </c>
      <c r="Z3279" s="67">
        <f t="shared" si="616"/>
        <v>44889.602453703701</v>
      </c>
      <c r="AA3279" s="68">
        <f t="shared" si="617"/>
        <v>44888</v>
      </c>
      <c r="AB3279" s="69" t="b">
        <f t="shared" si="618"/>
        <v>1</v>
      </c>
      <c r="AC3279" s="70">
        <f t="shared" si="619"/>
        <v>0.5</v>
      </c>
      <c r="AD3279" s="67">
        <f t="shared" si="620"/>
        <v>44889.602453703701</v>
      </c>
      <c r="AE3279" s="67">
        <f>VLOOKUP(V3279,'Branch Wise Work Timelines'!C:G,3,FALSE)+AA3279</f>
        <v>44888.416666666664</v>
      </c>
      <c r="AF3279" s="67">
        <f>IF(V3279="Bangalore",VLOOKUP(V3279,'Branch Wise Work Timelines'!C:G,4,FALSE)+AA3279+1,IF(V3279="Mumbai",VLOOKUP(V3279,'Branch Wise Work Timelines'!C:G,4,FALSE)+AA3279+1,VLOOKUP(V3279,'Branch Wise Work Timelines'!C:G,4,FALSE)+AA3279))</f>
        <v>44889.104166666664</v>
      </c>
      <c r="AG3279" s="67">
        <f>WORKDAY.INTL(AA3279,1,11)+VLOOKUP(V3279,'Branch Wise Work Timelines'!C:G,3,FALSE)</f>
        <v>44889.416666666664</v>
      </c>
      <c r="AH3279" s="69" t="str">
        <f t="shared" ca="1" si="621"/>
        <v>Out of TAT</v>
      </c>
      <c r="AI3279" s="69">
        <f t="shared" ca="1" si="622"/>
        <v>20520</v>
      </c>
      <c r="AJ3279" s="69" t="str">
        <f ca="1">IF(AI3279&lt;0,"0-12",IFERROR(VLOOKUP(AI3279,Breakup[],2,FALSE),"&gt;24"))</f>
        <v>&gt;24</v>
      </c>
      <c r="AK3279" s="69" t="str">
        <f>VLOOKUP(V3279,Master!B:D,3,FALSE)</f>
        <v>South</v>
      </c>
      <c r="AL3279" s="69" t="str">
        <f t="shared" si="623"/>
        <v>Bangalore-CLS</v>
      </c>
    </row>
    <row r="3280" spans="1:38">
      <c r="A3280" s="13" t="s">
        <v>6886</v>
      </c>
      <c r="B3280" s="54">
        <v>44701.774383020798</v>
      </c>
      <c r="C3280" s="13" t="s">
        <v>435</v>
      </c>
      <c r="D3280" s="13">
        <v>1285</v>
      </c>
      <c r="E3280" s="13" t="s">
        <v>6887</v>
      </c>
      <c r="F3280" s="13" t="s">
        <v>33</v>
      </c>
      <c r="G3280" s="14">
        <v>1653051957578</v>
      </c>
      <c r="H3280" s="55">
        <v>0.75568287037036996</v>
      </c>
      <c r="I3280" s="33">
        <v>44889.755682870396</v>
      </c>
      <c r="J3280" s="58">
        <v>44889</v>
      </c>
      <c r="K3280" s="13" t="s">
        <v>437</v>
      </c>
      <c r="L3280" s="13" t="s">
        <v>12</v>
      </c>
      <c r="M3280" s="13" t="s">
        <v>435</v>
      </c>
      <c r="N3280" s="13" t="s">
        <v>206</v>
      </c>
      <c r="O3280" s="33" t="s">
        <v>38</v>
      </c>
      <c r="P3280" s="58" t="s">
        <v>38</v>
      </c>
      <c r="Q3280" s="33" t="s">
        <v>207</v>
      </c>
      <c r="R3280" s="14" t="s">
        <v>38</v>
      </c>
      <c r="S3280" s="13" t="s">
        <v>208</v>
      </c>
      <c r="T3280" s="13" t="s">
        <v>209</v>
      </c>
      <c r="U3280" s="33">
        <f t="shared" ca="1" si="612"/>
        <v>45744.56914039352</v>
      </c>
      <c r="V3280" s="13" t="str">
        <f t="shared" si="613"/>
        <v>Ahmedabad</v>
      </c>
      <c r="W3280" s="13" t="str">
        <f t="shared" si="614"/>
        <v>RI</v>
      </c>
      <c r="X3280" s="13">
        <f t="shared" si="615"/>
        <v>18</v>
      </c>
      <c r="Y3280" s="13" t="str">
        <f>IFERROR(VLOOKUP(C3280,ReceivingTeam[],2,FALSE),"HelpDesk")</f>
        <v>HelpDesk</v>
      </c>
      <c r="Z3280" s="67">
        <f t="shared" si="616"/>
        <v>44890.901516203725</v>
      </c>
      <c r="AA3280" s="68">
        <f t="shared" si="617"/>
        <v>44889</v>
      </c>
      <c r="AB3280" s="69" t="b">
        <f t="shared" si="618"/>
        <v>1</v>
      </c>
      <c r="AC3280" s="70">
        <f t="shared" si="619"/>
        <v>0.5</v>
      </c>
      <c r="AD3280" s="67">
        <f t="shared" si="620"/>
        <v>44890.901516203725</v>
      </c>
      <c r="AE3280" s="67">
        <f>VLOOKUP(V3280,'Branch Wise Work Timelines'!C:G,3,FALSE)+AA3280</f>
        <v>44889.416666666664</v>
      </c>
      <c r="AF3280" s="67">
        <f>IF(V3280="Bangalore",VLOOKUP(V3280,'Branch Wise Work Timelines'!C:G,4,FALSE)+AA3280+1,IF(V3280="Mumbai",VLOOKUP(V3280,'Branch Wise Work Timelines'!C:G,4,FALSE)+AA3280+1,VLOOKUP(V3280,'Branch Wise Work Timelines'!C:G,4,FALSE)+AA3280))</f>
        <v>44889.770833333336</v>
      </c>
      <c r="AG3280" s="67">
        <f>WORKDAY.INTL(AA3280,1,11)+VLOOKUP(V3280,'Branch Wise Work Timelines'!C:G,3,FALSE)</f>
        <v>44890.416666666664</v>
      </c>
      <c r="AH3280" s="69" t="str">
        <f t="shared" ca="1" si="621"/>
        <v>Out of TAT</v>
      </c>
      <c r="AI3280" s="69">
        <f t="shared" ca="1" si="622"/>
        <v>20489</v>
      </c>
      <c r="AJ3280" s="69" t="str">
        <f ca="1">IF(AI3280&lt;0,"0-12",IFERROR(VLOOKUP(AI3280,Breakup[],2,FALSE),"&gt;24"))</f>
        <v>&gt;24</v>
      </c>
      <c r="AK3280" s="69" t="str">
        <f>VLOOKUP(V3280,Master!B:D,3,FALSE)</f>
        <v>North</v>
      </c>
      <c r="AL3280" s="69" t="str">
        <f t="shared" si="623"/>
        <v>Ahmedabad</v>
      </c>
    </row>
    <row r="3281" spans="1:38">
      <c r="A3281" s="13" t="s">
        <v>6888</v>
      </c>
      <c r="B3281" s="54">
        <v>44701.679315046298</v>
      </c>
      <c r="C3281" s="13" t="s">
        <v>227</v>
      </c>
      <c r="D3281" s="13">
        <v>784</v>
      </c>
      <c r="E3281" s="13" t="s">
        <v>6889</v>
      </c>
      <c r="F3281" s="13" t="s">
        <v>15</v>
      </c>
      <c r="G3281" s="14">
        <v>1653047338901</v>
      </c>
      <c r="H3281" s="55">
        <v>0.74660879629629595</v>
      </c>
      <c r="I3281" s="33">
        <v>44884.746608796297</v>
      </c>
      <c r="J3281" s="58">
        <v>44884</v>
      </c>
      <c r="K3281" s="13" t="s">
        <v>213</v>
      </c>
      <c r="L3281" s="13" t="s">
        <v>30</v>
      </c>
      <c r="M3281" s="13" t="s">
        <v>75</v>
      </c>
      <c r="N3281" s="13" t="s">
        <v>206</v>
      </c>
      <c r="O3281" s="33" t="s">
        <v>38</v>
      </c>
      <c r="P3281" s="58" t="s">
        <v>38</v>
      </c>
      <c r="Q3281" s="33" t="s">
        <v>207</v>
      </c>
      <c r="R3281" s="14" t="s">
        <v>38</v>
      </c>
      <c r="S3281" s="13" t="s">
        <v>208</v>
      </c>
      <c r="T3281" s="13" t="s">
        <v>209</v>
      </c>
      <c r="U3281" s="33">
        <f t="shared" ca="1" si="612"/>
        <v>45744.56914039352</v>
      </c>
      <c r="V3281" s="13" t="str">
        <f t="shared" si="613"/>
        <v>Bangalore</v>
      </c>
      <c r="W3281" s="13" t="str">
        <f t="shared" si="614"/>
        <v>CLS</v>
      </c>
      <c r="X3281" s="13">
        <f t="shared" si="615"/>
        <v>17</v>
      </c>
      <c r="Y3281" s="13" t="str">
        <f>IFERROR(VLOOKUP(C3281,ReceivingTeam[],2,FALSE),"HelpDesk")</f>
        <v>HelpDesk</v>
      </c>
      <c r="Z3281" s="67">
        <f t="shared" si="616"/>
        <v>44886.559108796297</v>
      </c>
      <c r="AA3281" s="68">
        <f t="shared" si="617"/>
        <v>44884</v>
      </c>
      <c r="AB3281" s="69" t="b">
        <f t="shared" si="618"/>
        <v>1</v>
      </c>
      <c r="AC3281" s="70">
        <f t="shared" si="619"/>
        <v>0.5</v>
      </c>
      <c r="AD3281" s="67">
        <f t="shared" si="620"/>
        <v>44886.559108796297</v>
      </c>
      <c r="AE3281" s="67">
        <f>VLOOKUP(V3281,'Branch Wise Work Timelines'!C:G,3,FALSE)+AA3281</f>
        <v>44884.416666666664</v>
      </c>
      <c r="AF3281" s="67">
        <f>IF(V3281="Bangalore",VLOOKUP(V3281,'Branch Wise Work Timelines'!C:G,4,FALSE)+AA3281+1,IF(V3281="Mumbai",VLOOKUP(V3281,'Branch Wise Work Timelines'!C:G,4,FALSE)+AA3281+1,VLOOKUP(V3281,'Branch Wise Work Timelines'!C:G,4,FALSE)+AA3281))</f>
        <v>44885.104166666664</v>
      </c>
      <c r="AG3281" s="67">
        <f>WORKDAY.INTL(AA3281,1,11)+VLOOKUP(V3281,'Branch Wise Work Timelines'!C:G,3,FALSE)</f>
        <v>44886.416666666664</v>
      </c>
      <c r="AH3281" s="69" t="str">
        <f t="shared" ca="1" si="621"/>
        <v>Out of TAT</v>
      </c>
      <c r="AI3281" s="69">
        <f t="shared" ca="1" si="622"/>
        <v>20593</v>
      </c>
      <c r="AJ3281" s="69" t="str">
        <f ca="1">IF(AI3281&lt;0,"0-12",IFERROR(VLOOKUP(AI3281,Breakup[],2,FALSE),"&gt;24"))</f>
        <v>&gt;24</v>
      </c>
      <c r="AK3281" s="69" t="str">
        <f>VLOOKUP(V3281,Master!B:D,3,FALSE)</f>
        <v>South</v>
      </c>
      <c r="AL3281" s="69" t="str">
        <f t="shared" si="623"/>
        <v>Bangalore-CLS</v>
      </c>
    </row>
    <row r="3282" spans="1:38">
      <c r="A3282" s="13" t="s">
        <v>6890</v>
      </c>
      <c r="B3282" s="54">
        <v>44701.719216053199</v>
      </c>
      <c r="C3282" s="13" t="s">
        <v>311</v>
      </c>
      <c r="D3282" s="13">
        <v>1750</v>
      </c>
      <c r="E3282" s="13" t="s">
        <v>6891</v>
      </c>
      <c r="F3282" s="13" t="s">
        <v>33</v>
      </c>
      <c r="G3282" s="14">
        <v>1653047121363</v>
      </c>
      <c r="H3282" s="55">
        <v>5.6527777777777802E-2</v>
      </c>
      <c r="I3282" s="33">
        <v>44889.056527777801</v>
      </c>
      <c r="J3282" s="58">
        <v>44889</v>
      </c>
      <c r="K3282" s="13" t="s">
        <v>313</v>
      </c>
      <c r="L3282" s="13" t="s">
        <v>60</v>
      </c>
      <c r="M3282" s="13" t="s">
        <v>314</v>
      </c>
      <c r="N3282" s="13" t="s">
        <v>215</v>
      </c>
      <c r="O3282" s="33" t="s">
        <v>38</v>
      </c>
      <c r="P3282" s="58" t="s">
        <v>38</v>
      </c>
      <c r="Q3282" s="33" t="s">
        <v>207</v>
      </c>
      <c r="R3282" s="14" t="s">
        <v>38</v>
      </c>
      <c r="S3282" s="13" t="s">
        <v>208</v>
      </c>
      <c r="T3282" s="13" t="s">
        <v>209</v>
      </c>
      <c r="U3282" s="33">
        <f t="shared" ca="1" si="612"/>
        <v>45744.56914039352</v>
      </c>
      <c r="V3282" s="13" t="str">
        <f t="shared" si="613"/>
        <v>Hyderabad</v>
      </c>
      <c r="W3282" s="13" t="str">
        <f t="shared" si="614"/>
        <v>RI</v>
      </c>
      <c r="X3282" s="13">
        <f t="shared" si="615"/>
        <v>1</v>
      </c>
      <c r="Y3282" s="13" t="str">
        <f>IFERROR(VLOOKUP(C3282,ReceivingTeam[],2,FALSE),"HelpDesk")</f>
        <v>HelpDesk</v>
      </c>
      <c r="Z3282" s="67">
        <f t="shared" si="616"/>
        <v>44890.562499999993</v>
      </c>
      <c r="AA3282" s="68">
        <f t="shared" si="617"/>
        <v>44889</v>
      </c>
      <c r="AB3282" s="69" t="b">
        <f t="shared" si="618"/>
        <v>1</v>
      </c>
      <c r="AC3282" s="70">
        <f t="shared" si="619"/>
        <v>0.5</v>
      </c>
      <c r="AD3282" s="67">
        <f t="shared" si="620"/>
        <v>44890.562499999993</v>
      </c>
      <c r="AE3282" s="67">
        <f>VLOOKUP(V3282,'Branch Wise Work Timelines'!C:G,3,FALSE)+AA3282</f>
        <v>44889.416666666664</v>
      </c>
      <c r="AF3282" s="67">
        <f>IF(V3282="Bangalore",VLOOKUP(V3282,'Branch Wise Work Timelines'!C:G,4,FALSE)+AA3282+1,IF(V3282="Mumbai",VLOOKUP(V3282,'Branch Wise Work Timelines'!C:G,4,FALSE)+AA3282+1,VLOOKUP(V3282,'Branch Wise Work Timelines'!C:G,4,FALSE)+AA3282))</f>
        <v>44889.770833333336</v>
      </c>
      <c r="AG3282" s="67">
        <f>WORKDAY.INTL(AA3282,1,11)+VLOOKUP(V3282,'Branch Wise Work Timelines'!C:G,3,FALSE)</f>
        <v>44890.416666666664</v>
      </c>
      <c r="AH3282" s="69" t="str">
        <f t="shared" ca="1" si="621"/>
        <v>Out of TAT</v>
      </c>
      <c r="AI3282" s="69">
        <f t="shared" ca="1" si="622"/>
        <v>20497</v>
      </c>
      <c r="AJ3282" s="69" t="str">
        <f ca="1">IF(AI3282&lt;0,"0-12",IFERROR(VLOOKUP(AI3282,Breakup[],2,FALSE),"&gt;24"))</f>
        <v>&gt;24</v>
      </c>
      <c r="AK3282" s="69" t="str">
        <f>VLOOKUP(V3282,Master!B:D,3,FALSE)</f>
        <v>South</v>
      </c>
      <c r="AL3282" s="69" t="str">
        <f t="shared" si="623"/>
        <v>Hyderabad</v>
      </c>
    </row>
    <row r="3283" spans="1:38">
      <c r="A3283" s="13" t="s">
        <v>6892</v>
      </c>
      <c r="B3283" s="54">
        <v>44701.7673629282</v>
      </c>
      <c r="C3283" s="13" t="s">
        <v>599</v>
      </c>
      <c r="D3283" s="13">
        <v>1895</v>
      </c>
      <c r="E3283" s="13" t="s">
        <v>6893</v>
      </c>
      <c r="F3283" s="13" t="s">
        <v>33</v>
      </c>
      <c r="G3283" s="14">
        <v>1653054985137</v>
      </c>
      <c r="H3283" s="55">
        <v>0.10313657407407401</v>
      </c>
      <c r="I3283" s="33">
        <v>44891.1031365741</v>
      </c>
      <c r="J3283" s="58">
        <v>44891</v>
      </c>
      <c r="K3283" s="13" t="s">
        <v>213</v>
      </c>
      <c r="L3283" s="13" t="s">
        <v>30</v>
      </c>
      <c r="M3283" s="13" t="s">
        <v>282</v>
      </c>
      <c r="N3283" s="13" t="s">
        <v>206</v>
      </c>
      <c r="O3283" s="33">
        <v>44891.380856481497</v>
      </c>
      <c r="P3283" s="58">
        <v>44891</v>
      </c>
      <c r="Q3283" s="33" t="s">
        <v>237</v>
      </c>
      <c r="R3283" s="14">
        <v>482</v>
      </c>
      <c r="S3283" s="13" t="s">
        <v>216</v>
      </c>
      <c r="T3283" s="13" t="s">
        <v>217</v>
      </c>
      <c r="U3283" s="33">
        <f t="shared" ca="1" si="612"/>
        <v>45744.56914039352</v>
      </c>
      <c r="V3283" s="13" t="str">
        <f t="shared" si="613"/>
        <v>Bangalore</v>
      </c>
      <c r="W3283" s="13" t="str">
        <f t="shared" si="614"/>
        <v>RI</v>
      </c>
      <c r="X3283" s="13">
        <f t="shared" si="615"/>
        <v>2</v>
      </c>
      <c r="Y3283" s="13" t="str">
        <f>IFERROR(VLOOKUP(C3283,ReceivingTeam[],2,FALSE),"HelpDesk")</f>
        <v>HelpDesk</v>
      </c>
      <c r="Z3283" s="67">
        <f t="shared" si="616"/>
        <v>44891.916666666664</v>
      </c>
      <c r="AA3283" s="68">
        <f t="shared" si="617"/>
        <v>44891</v>
      </c>
      <c r="AB3283" s="69" t="b">
        <f t="shared" si="618"/>
        <v>1</v>
      </c>
      <c r="AC3283" s="70">
        <f t="shared" si="619"/>
        <v>0.5</v>
      </c>
      <c r="AD3283" s="67">
        <f t="shared" si="620"/>
        <v>44891.916666666664</v>
      </c>
      <c r="AE3283" s="67">
        <f>VLOOKUP(V3283,'Branch Wise Work Timelines'!C:G,3,FALSE)+AA3283</f>
        <v>44891.416666666664</v>
      </c>
      <c r="AF3283" s="67">
        <f>IF(V3283="Bangalore",VLOOKUP(V3283,'Branch Wise Work Timelines'!C:G,4,FALSE)+AA3283+1,IF(V3283="Mumbai",VLOOKUP(V3283,'Branch Wise Work Timelines'!C:G,4,FALSE)+AA3283+1,VLOOKUP(V3283,'Branch Wise Work Timelines'!C:G,4,FALSE)+AA3283))</f>
        <v>44892.104166666664</v>
      </c>
      <c r="AG3283" s="67">
        <f>WORKDAY.INTL(AA3283,1,11)+VLOOKUP(V3283,'Branch Wise Work Timelines'!C:G,3,FALSE)</f>
        <v>44893.416666666664</v>
      </c>
      <c r="AH3283" s="69" t="str">
        <f t="shared" si="621"/>
        <v>Met</v>
      </c>
      <c r="AI3283" s="69">
        <f t="shared" ca="1" si="622"/>
        <v>20464</v>
      </c>
      <c r="AJ3283" s="69" t="str">
        <f ca="1">IF(AI3283&lt;0,"0-12",IFERROR(VLOOKUP(AI3283,Breakup[],2,FALSE),"&gt;24"))</f>
        <v>&gt;24</v>
      </c>
      <c r="AK3283" s="69" t="str">
        <f>VLOOKUP(V3283,Master!B:D,3,FALSE)</f>
        <v>South</v>
      </c>
      <c r="AL3283" s="69" t="str">
        <f t="shared" si="623"/>
        <v>Bangalore</v>
      </c>
    </row>
    <row r="3284" spans="1:38">
      <c r="A3284" s="13" t="s">
        <v>6894</v>
      </c>
      <c r="B3284" s="54">
        <v>44701.974380555599</v>
      </c>
      <c r="C3284" s="13" t="s">
        <v>1335</v>
      </c>
      <c r="D3284" s="13">
        <v>1844</v>
      </c>
      <c r="E3284" s="13" t="s">
        <v>6895</v>
      </c>
      <c r="F3284" s="13" t="s">
        <v>33</v>
      </c>
      <c r="G3284" s="14">
        <v>1653069266688</v>
      </c>
      <c r="H3284" s="55">
        <v>0.63246527777777795</v>
      </c>
      <c r="I3284" s="33">
        <v>44884.632465277798</v>
      </c>
      <c r="J3284" s="58">
        <v>44884</v>
      </c>
      <c r="K3284" s="13" t="s">
        <v>213</v>
      </c>
      <c r="L3284" s="13" t="s">
        <v>30</v>
      </c>
      <c r="M3284" s="13" t="s">
        <v>147</v>
      </c>
      <c r="N3284" s="13" t="s">
        <v>206</v>
      </c>
      <c r="O3284" s="33" t="s">
        <v>38</v>
      </c>
      <c r="P3284" s="58" t="s">
        <v>38</v>
      </c>
      <c r="Q3284" s="33" t="s">
        <v>207</v>
      </c>
      <c r="R3284" s="14" t="s">
        <v>38</v>
      </c>
      <c r="S3284" s="13" t="s">
        <v>208</v>
      </c>
      <c r="T3284" s="13" t="s">
        <v>209</v>
      </c>
      <c r="U3284" s="33">
        <f t="shared" ca="1" si="612"/>
        <v>45744.56914039352</v>
      </c>
      <c r="V3284" s="13" t="str">
        <f t="shared" si="613"/>
        <v>Bangalore</v>
      </c>
      <c r="W3284" s="13" t="str">
        <f t="shared" si="614"/>
        <v>RI</v>
      </c>
      <c r="X3284" s="13">
        <f t="shared" si="615"/>
        <v>15</v>
      </c>
      <c r="Y3284" s="13" t="str">
        <f>IFERROR(VLOOKUP(C3284,ReceivingTeam[],2,FALSE),"HelpDesk")</f>
        <v>HelpDesk</v>
      </c>
      <c r="Z3284" s="67">
        <f t="shared" si="616"/>
        <v>44886.444965277798</v>
      </c>
      <c r="AA3284" s="68">
        <f t="shared" si="617"/>
        <v>44884</v>
      </c>
      <c r="AB3284" s="69" t="b">
        <f t="shared" si="618"/>
        <v>1</v>
      </c>
      <c r="AC3284" s="70">
        <f t="shared" si="619"/>
        <v>0.5</v>
      </c>
      <c r="AD3284" s="67">
        <f t="shared" si="620"/>
        <v>44886.444965277798</v>
      </c>
      <c r="AE3284" s="67">
        <f>VLOOKUP(V3284,'Branch Wise Work Timelines'!C:G,3,FALSE)+AA3284</f>
        <v>44884.416666666664</v>
      </c>
      <c r="AF3284" s="67">
        <f>IF(V3284="Bangalore",VLOOKUP(V3284,'Branch Wise Work Timelines'!C:G,4,FALSE)+AA3284+1,IF(V3284="Mumbai",VLOOKUP(V3284,'Branch Wise Work Timelines'!C:G,4,FALSE)+AA3284+1,VLOOKUP(V3284,'Branch Wise Work Timelines'!C:G,4,FALSE)+AA3284))</f>
        <v>44885.104166666664</v>
      </c>
      <c r="AG3284" s="67">
        <f>WORKDAY.INTL(AA3284,1,11)+VLOOKUP(V3284,'Branch Wise Work Timelines'!C:G,3,FALSE)</f>
        <v>44886.416666666664</v>
      </c>
      <c r="AH3284" s="69" t="str">
        <f t="shared" ca="1" si="621"/>
        <v>Out of TAT</v>
      </c>
      <c r="AI3284" s="69">
        <f t="shared" ca="1" si="622"/>
        <v>20595</v>
      </c>
      <c r="AJ3284" s="69" t="str">
        <f ca="1">IF(AI3284&lt;0,"0-12",IFERROR(VLOOKUP(AI3284,Breakup[],2,FALSE),"&gt;24"))</f>
        <v>&gt;24</v>
      </c>
      <c r="AK3284" s="69" t="str">
        <f>VLOOKUP(V3284,Master!B:D,3,FALSE)</f>
        <v>South</v>
      </c>
      <c r="AL3284" s="69" t="str">
        <f t="shared" si="623"/>
        <v>Bangalore</v>
      </c>
    </row>
    <row r="3285" spans="1:38">
      <c r="A3285" s="13" t="s">
        <v>6896</v>
      </c>
      <c r="B3285" s="54">
        <v>44701.698696678199</v>
      </c>
      <c r="C3285" s="13" t="s">
        <v>685</v>
      </c>
      <c r="D3285" s="13">
        <v>722</v>
      </c>
      <c r="E3285" s="13" t="s">
        <v>6897</v>
      </c>
      <c r="F3285" s="13" t="s">
        <v>33</v>
      </c>
      <c r="G3285" s="14">
        <v>1653046829290</v>
      </c>
      <c r="H3285" s="55">
        <v>0.42516203703703698</v>
      </c>
      <c r="I3285" s="33">
        <v>44884.425162036998</v>
      </c>
      <c r="J3285" s="58">
        <v>44884</v>
      </c>
      <c r="K3285" s="13" t="s">
        <v>257</v>
      </c>
      <c r="L3285" s="13" t="s">
        <v>72</v>
      </c>
      <c r="M3285" s="13" t="s">
        <v>255</v>
      </c>
      <c r="N3285" s="13" t="s">
        <v>206</v>
      </c>
      <c r="O3285" s="33" t="s">
        <v>38</v>
      </c>
      <c r="P3285" s="58" t="s">
        <v>38</v>
      </c>
      <c r="Q3285" s="33" t="s">
        <v>207</v>
      </c>
      <c r="R3285" s="14" t="s">
        <v>38</v>
      </c>
      <c r="S3285" s="13" t="s">
        <v>216</v>
      </c>
      <c r="T3285" s="13" t="s">
        <v>217</v>
      </c>
      <c r="U3285" s="33">
        <f t="shared" ca="1" si="612"/>
        <v>45744.56914039352</v>
      </c>
      <c r="V3285" s="13" t="str">
        <f t="shared" si="613"/>
        <v>Pune</v>
      </c>
      <c r="W3285" s="13" t="str">
        <f t="shared" si="614"/>
        <v>RI</v>
      </c>
      <c r="X3285" s="13">
        <f t="shared" si="615"/>
        <v>10</v>
      </c>
      <c r="Y3285" s="13" t="str">
        <f>IFERROR(VLOOKUP(C3285,ReceivingTeam[],2,FALSE),"HelpDesk")</f>
        <v>HelpDesk</v>
      </c>
      <c r="Z3285" s="67">
        <f t="shared" si="616"/>
        <v>44886.550162036998</v>
      </c>
      <c r="AA3285" s="68">
        <f t="shared" si="617"/>
        <v>44884</v>
      </c>
      <c r="AB3285" s="69" t="b">
        <f t="shared" si="618"/>
        <v>1</v>
      </c>
      <c r="AC3285" s="70">
        <f t="shared" si="619"/>
        <v>0.5</v>
      </c>
      <c r="AD3285" s="67">
        <f t="shared" si="620"/>
        <v>44886.550162036998</v>
      </c>
      <c r="AE3285" s="67">
        <f>VLOOKUP(V3285,'Branch Wise Work Timelines'!C:G,3,FALSE)+AA3285</f>
        <v>44884.395833333336</v>
      </c>
      <c r="AF3285" s="67">
        <f>IF(V3285="Bangalore",VLOOKUP(V3285,'Branch Wise Work Timelines'!C:G,4,FALSE)+AA3285+1,IF(V3285="Mumbai",VLOOKUP(V3285,'Branch Wise Work Timelines'!C:G,4,FALSE)+AA3285+1,VLOOKUP(V3285,'Branch Wise Work Timelines'!C:G,4,FALSE)+AA3285))</f>
        <v>44884.770833333336</v>
      </c>
      <c r="AG3285" s="67">
        <f>WORKDAY.INTL(AA3285,1,11)+VLOOKUP(V3285,'Branch Wise Work Timelines'!C:G,3,FALSE)</f>
        <v>44886.395833333336</v>
      </c>
      <c r="AH3285" s="69" t="str">
        <f t="shared" ca="1" si="621"/>
        <v>Out of TAT</v>
      </c>
      <c r="AI3285" s="69">
        <f t="shared" ca="1" si="622"/>
        <v>20593</v>
      </c>
      <c r="AJ3285" s="69" t="str">
        <f ca="1">IF(AI3285&lt;0,"0-12",IFERROR(VLOOKUP(AI3285,Breakup[],2,FALSE),"&gt;24"))</f>
        <v>&gt;24</v>
      </c>
      <c r="AK3285" s="69" t="str">
        <f>VLOOKUP(V3285,Master!B:D,3,FALSE)</f>
        <v>West</v>
      </c>
      <c r="AL3285" s="69" t="str">
        <f t="shared" si="623"/>
        <v>Pune</v>
      </c>
    </row>
    <row r="3286" spans="1:38">
      <c r="A3286" s="13" t="s">
        <v>6898</v>
      </c>
      <c r="B3286" s="54">
        <v>44701.788967395798</v>
      </c>
      <c r="C3286" s="13" t="s">
        <v>252</v>
      </c>
      <c r="D3286" s="13">
        <v>1603</v>
      </c>
      <c r="E3286" s="13" t="s">
        <v>6899</v>
      </c>
      <c r="F3286" s="13" t="s">
        <v>15</v>
      </c>
      <c r="G3286" s="14">
        <v>1653054189256</v>
      </c>
      <c r="H3286" s="55">
        <v>0.68792824074074099</v>
      </c>
      <c r="I3286" s="33">
        <v>44884.687928240703</v>
      </c>
      <c r="J3286" s="58">
        <v>44884</v>
      </c>
      <c r="K3286" s="13" t="s">
        <v>213</v>
      </c>
      <c r="L3286" s="13" t="s">
        <v>30</v>
      </c>
      <c r="M3286" s="13" t="s">
        <v>214</v>
      </c>
      <c r="N3286" s="13" t="s">
        <v>206</v>
      </c>
      <c r="O3286" s="33" t="s">
        <v>38</v>
      </c>
      <c r="P3286" s="58" t="s">
        <v>38</v>
      </c>
      <c r="Q3286" s="33" t="s">
        <v>207</v>
      </c>
      <c r="R3286" s="14" t="s">
        <v>38</v>
      </c>
      <c r="S3286" s="13" t="s">
        <v>216</v>
      </c>
      <c r="T3286" s="13" t="s">
        <v>217</v>
      </c>
      <c r="U3286" s="33">
        <f t="shared" ca="1" si="612"/>
        <v>45744.56914039352</v>
      </c>
      <c r="V3286" s="13" t="str">
        <f t="shared" si="613"/>
        <v>Bangalore</v>
      </c>
      <c r="W3286" s="13" t="str">
        <f t="shared" si="614"/>
        <v>CLS</v>
      </c>
      <c r="X3286" s="13">
        <f t="shared" si="615"/>
        <v>16</v>
      </c>
      <c r="Y3286" s="13" t="str">
        <f>IFERROR(VLOOKUP(C3286,ReceivingTeam[],2,FALSE),"HelpDesk")</f>
        <v>HelpDesk</v>
      </c>
      <c r="Z3286" s="67">
        <f t="shared" si="616"/>
        <v>44886.500428240703</v>
      </c>
      <c r="AA3286" s="68">
        <f t="shared" si="617"/>
        <v>44884</v>
      </c>
      <c r="AB3286" s="69" t="b">
        <f t="shared" si="618"/>
        <v>1</v>
      </c>
      <c r="AC3286" s="70">
        <f t="shared" si="619"/>
        <v>0.5</v>
      </c>
      <c r="AD3286" s="67">
        <f t="shared" si="620"/>
        <v>44886.500428240703</v>
      </c>
      <c r="AE3286" s="67">
        <f>VLOOKUP(V3286,'Branch Wise Work Timelines'!C:G,3,FALSE)+AA3286</f>
        <v>44884.416666666664</v>
      </c>
      <c r="AF3286" s="67">
        <f>IF(V3286="Bangalore",VLOOKUP(V3286,'Branch Wise Work Timelines'!C:G,4,FALSE)+AA3286+1,IF(V3286="Mumbai",VLOOKUP(V3286,'Branch Wise Work Timelines'!C:G,4,FALSE)+AA3286+1,VLOOKUP(V3286,'Branch Wise Work Timelines'!C:G,4,FALSE)+AA3286))</f>
        <v>44885.104166666664</v>
      </c>
      <c r="AG3286" s="67">
        <f>WORKDAY.INTL(AA3286,1,11)+VLOOKUP(V3286,'Branch Wise Work Timelines'!C:G,3,FALSE)</f>
        <v>44886.416666666664</v>
      </c>
      <c r="AH3286" s="69" t="str">
        <f t="shared" ca="1" si="621"/>
        <v>Out of TAT</v>
      </c>
      <c r="AI3286" s="69">
        <f t="shared" ca="1" si="622"/>
        <v>20594</v>
      </c>
      <c r="AJ3286" s="69" t="str">
        <f ca="1">IF(AI3286&lt;0,"0-12",IFERROR(VLOOKUP(AI3286,Breakup[],2,FALSE),"&gt;24"))</f>
        <v>&gt;24</v>
      </c>
      <c r="AK3286" s="69" t="str">
        <f>VLOOKUP(V3286,Master!B:D,3,FALSE)</f>
        <v>South</v>
      </c>
      <c r="AL3286" s="69" t="str">
        <f t="shared" si="623"/>
        <v>Bangalore-CLS</v>
      </c>
    </row>
    <row r="3287" spans="1:38">
      <c r="A3287" s="13" t="s">
        <v>6900</v>
      </c>
      <c r="B3287" s="54">
        <v>44701.677351307902</v>
      </c>
      <c r="C3287" s="13" t="s">
        <v>265</v>
      </c>
      <c r="D3287" s="13">
        <v>297</v>
      </c>
      <c r="E3287" s="13" t="s">
        <v>6901</v>
      </c>
      <c r="F3287" s="13" t="s">
        <v>15</v>
      </c>
      <c r="G3287" s="14">
        <v>1653050074123</v>
      </c>
      <c r="H3287" s="55">
        <v>0.46976851851851897</v>
      </c>
      <c r="I3287" s="33">
        <v>44886.469768518502</v>
      </c>
      <c r="J3287" s="58">
        <v>44886</v>
      </c>
      <c r="K3287" s="13" t="s">
        <v>213</v>
      </c>
      <c r="L3287" s="13" t="s">
        <v>30</v>
      </c>
      <c r="M3287" s="13" t="s">
        <v>75</v>
      </c>
      <c r="N3287" s="13" t="s">
        <v>206</v>
      </c>
      <c r="O3287" s="33" t="s">
        <v>38</v>
      </c>
      <c r="P3287" s="58" t="s">
        <v>38</v>
      </c>
      <c r="Q3287" s="33" t="s">
        <v>207</v>
      </c>
      <c r="R3287" s="14" t="s">
        <v>38</v>
      </c>
      <c r="S3287" s="13" t="s">
        <v>216</v>
      </c>
      <c r="T3287" s="13" t="s">
        <v>217</v>
      </c>
      <c r="U3287" s="33">
        <f t="shared" ca="1" si="612"/>
        <v>45744.56914039352</v>
      </c>
      <c r="V3287" s="13" t="str">
        <f t="shared" si="613"/>
        <v>Bangalore</v>
      </c>
      <c r="W3287" s="13" t="str">
        <f t="shared" si="614"/>
        <v>CLS</v>
      </c>
      <c r="X3287" s="13">
        <f t="shared" si="615"/>
        <v>11</v>
      </c>
      <c r="Y3287" s="13" t="str">
        <f>IFERROR(VLOOKUP(C3287,ReceivingTeam[],2,FALSE),"HelpDesk")</f>
        <v>HelpDesk</v>
      </c>
      <c r="Z3287" s="67">
        <f t="shared" si="616"/>
        <v>44886.969768518502</v>
      </c>
      <c r="AA3287" s="68">
        <f t="shared" si="617"/>
        <v>44886</v>
      </c>
      <c r="AB3287" s="69" t="b">
        <f t="shared" si="618"/>
        <v>1</v>
      </c>
      <c r="AC3287" s="70">
        <f t="shared" si="619"/>
        <v>0.5</v>
      </c>
      <c r="AD3287" s="67">
        <f t="shared" si="620"/>
        <v>44886.969768518502</v>
      </c>
      <c r="AE3287" s="67">
        <f>VLOOKUP(V3287,'Branch Wise Work Timelines'!C:G,3,FALSE)+AA3287</f>
        <v>44886.416666666664</v>
      </c>
      <c r="AF3287" s="67">
        <f>IF(V3287="Bangalore",VLOOKUP(V3287,'Branch Wise Work Timelines'!C:G,4,FALSE)+AA3287+1,IF(V3287="Mumbai",VLOOKUP(V3287,'Branch Wise Work Timelines'!C:G,4,FALSE)+AA3287+1,VLOOKUP(V3287,'Branch Wise Work Timelines'!C:G,4,FALSE)+AA3287))</f>
        <v>44887.104166666664</v>
      </c>
      <c r="AG3287" s="67">
        <f>WORKDAY.INTL(AA3287,1,11)+VLOOKUP(V3287,'Branch Wise Work Timelines'!C:G,3,FALSE)</f>
        <v>44887.416666666664</v>
      </c>
      <c r="AH3287" s="69" t="str">
        <f t="shared" ca="1" si="621"/>
        <v>Out of TAT</v>
      </c>
      <c r="AI3287" s="69">
        <f t="shared" ca="1" si="622"/>
        <v>20583</v>
      </c>
      <c r="AJ3287" s="69" t="str">
        <f ca="1">IF(AI3287&lt;0,"0-12",IFERROR(VLOOKUP(AI3287,Breakup[],2,FALSE),"&gt;24"))</f>
        <v>&gt;24</v>
      </c>
      <c r="AK3287" s="69" t="str">
        <f>VLOOKUP(V3287,Master!B:D,3,FALSE)</f>
        <v>South</v>
      </c>
      <c r="AL3287" s="69" t="str">
        <f t="shared" si="623"/>
        <v>Bangalore-CLS</v>
      </c>
    </row>
    <row r="3288" spans="1:38">
      <c r="A3288" s="13" t="s">
        <v>6902</v>
      </c>
      <c r="B3288" s="54">
        <v>44701.816837152801</v>
      </c>
      <c r="C3288" s="13" t="s">
        <v>113</v>
      </c>
      <c r="D3288" s="13">
        <v>1649</v>
      </c>
      <c r="E3288" s="13" t="s">
        <v>6903</v>
      </c>
      <c r="F3288" s="13" t="s">
        <v>33</v>
      </c>
      <c r="G3288" s="14">
        <v>1653057688131</v>
      </c>
      <c r="H3288" s="55">
        <v>0.16559027777777799</v>
      </c>
      <c r="I3288" s="33">
        <v>44889.1655902778</v>
      </c>
      <c r="J3288" s="58">
        <v>44889</v>
      </c>
      <c r="K3288" s="13" t="s">
        <v>263</v>
      </c>
      <c r="L3288" s="13" t="s">
        <v>69</v>
      </c>
      <c r="M3288" s="13" t="s">
        <v>101</v>
      </c>
      <c r="N3288" s="13" t="s">
        <v>206</v>
      </c>
      <c r="O3288" s="33" t="s">
        <v>38</v>
      </c>
      <c r="P3288" s="58" t="s">
        <v>38</v>
      </c>
      <c r="Q3288" s="33" t="s">
        <v>207</v>
      </c>
      <c r="R3288" s="14" t="s">
        <v>38</v>
      </c>
      <c r="S3288" s="13" t="s">
        <v>208</v>
      </c>
      <c r="T3288" s="13" t="s">
        <v>209</v>
      </c>
      <c r="U3288" s="33">
        <f t="shared" ca="1" si="612"/>
        <v>45744.56914039352</v>
      </c>
      <c r="V3288" s="13" t="str">
        <f t="shared" si="613"/>
        <v>Mumbai</v>
      </c>
      <c r="W3288" s="13" t="str">
        <f t="shared" si="614"/>
        <v>RI</v>
      </c>
      <c r="X3288" s="13">
        <f t="shared" si="615"/>
        <v>3</v>
      </c>
      <c r="Y3288" s="13" t="str">
        <f>IFERROR(VLOOKUP(C3288,ReceivingTeam[],2,FALSE),"HelpDesk")</f>
        <v>Branch office</v>
      </c>
      <c r="Z3288" s="67">
        <f t="shared" si="616"/>
        <v>44889.916666666664</v>
      </c>
      <c r="AA3288" s="68">
        <f t="shared" si="617"/>
        <v>44889</v>
      </c>
      <c r="AB3288" s="69" t="b">
        <f t="shared" si="618"/>
        <v>1</v>
      </c>
      <c r="AC3288" s="70">
        <f t="shared" si="619"/>
        <v>0.5</v>
      </c>
      <c r="AD3288" s="67">
        <f t="shared" si="620"/>
        <v>44889.916666666664</v>
      </c>
      <c r="AE3288" s="67">
        <f>VLOOKUP(V3288,'Branch Wise Work Timelines'!C:G,3,FALSE)+AA3288</f>
        <v>44889.416666666664</v>
      </c>
      <c r="AF3288" s="67">
        <f>IF(V3288="Bangalore",VLOOKUP(V3288,'Branch Wise Work Timelines'!C:G,4,FALSE)+AA3288+1,IF(V3288="Mumbai",VLOOKUP(V3288,'Branch Wise Work Timelines'!C:G,4,FALSE)+AA3288+1,VLOOKUP(V3288,'Branch Wise Work Timelines'!C:G,4,FALSE)+AA3288))</f>
        <v>44890.25</v>
      </c>
      <c r="AG3288" s="67">
        <f>WORKDAY.INTL(AA3288,1,11)+VLOOKUP(V3288,'Branch Wise Work Timelines'!C:G,3,FALSE)</f>
        <v>44890.416666666664</v>
      </c>
      <c r="AH3288" s="69" t="str">
        <f t="shared" ca="1" si="621"/>
        <v>Out of TAT</v>
      </c>
      <c r="AI3288" s="69">
        <f t="shared" ca="1" si="622"/>
        <v>20512</v>
      </c>
      <c r="AJ3288" s="69" t="str">
        <f ca="1">IF(AI3288&lt;0,"0-12",IFERROR(VLOOKUP(AI3288,Breakup[],2,FALSE),"&gt;24"))</f>
        <v>&gt;24</v>
      </c>
      <c r="AK3288" s="69" t="str">
        <f>VLOOKUP(V3288,Master!B:D,3,FALSE)</f>
        <v>East</v>
      </c>
      <c r="AL3288" s="69" t="str">
        <f t="shared" si="623"/>
        <v>Mumbai</v>
      </c>
    </row>
    <row r="3289" spans="1:38">
      <c r="A3289" s="13" t="s">
        <v>6904</v>
      </c>
      <c r="B3289" s="54">
        <v>44701.753969363403</v>
      </c>
      <c r="C3289" s="13" t="s">
        <v>268</v>
      </c>
      <c r="D3289" s="13">
        <v>1036</v>
      </c>
      <c r="E3289" s="13" t="s">
        <v>6905</v>
      </c>
      <c r="F3289" s="13" t="s">
        <v>15</v>
      </c>
      <c r="G3289" s="14">
        <v>1653052565128</v>
      </c>
      <c r="H3289" s="55">
        <v>0.70452546296296303</v>
      </c>
      <c r="I3289" s="33">
        <v>44887.704525462999</v>
      </c>
      <c r="J3289" s="58">
        <v>44887</v>
      </c>
      <c r="K3289" s="13" t="s">
        <v>213</v>
      </c>
      <c r="L3289" s="13" t="s">
        <v>30</v>
      </c>
      <c r="M3289" s="13" t="s">
        <v>75</v>
      </c>
      <c r="N3289" s="13" t="s">
        <v>206</v>
      </c>
      <c r="O3289" s="33" t="s">
        <v>38</v>
      </c>
      <c r="P3289" s="58" t="s">
        <v>38</v>
      </c>
      <c r="Q3289" s="33" t="s">
        <v>207</v>
      </c>
      <c r="R3289" s="14" t="s">
        <v>38</v>
      </c>
      <c r="S3289" s="13" t="s">
        <v>216</v>
      </c>
      <c r="T3289" s="13" t="s">
        <v>217</v>
      </c>
      <c r="U3289" s="33">
        <f t="shared" ca="1" si="612"/>
        <v>45744.56914039352</v>
      </c>
      <c r="V3289" s="13" t="str">
        <f t="shared" si="613"/>
        <v>Bangalore</v>
      </c>
      <c r="W3289" s="13" t="str">
        <f t="shared" si="614"/>
        <v>CLS</v>
      </c>
      <c r="X3289" s="13">
        <f t="shared" si="615"/>
        <v>16</v>
      </c>
      <c r="Y3289" s="13" t="str">
        <f>IFERROR(VLOOKUP(C3289,ReceivingTeam[],2,FALSE),"HelpDesk")</f>
        <v>HelpDesk</v>
      </c>
      <c r="Z3289" s="67">
        <f t="shared" si="616"/>
        <v>44888.517025462999</v>
      </c>
      <c r="AA3289" s="68">
        <f t="shared" si="617"/>
        <v>44887</v>
      </c>
      <c r="AB3289" s="69" t="b">
        <f t="shared" si="618"/>
        <v>1</v>
      </c>
      <c r="AC3289" s="70">
        <f t="shared" si="619"/>
        <v>0.5</v>
      </c>
      <c r="AD3289" s="67">
        <f t="shared" si="620"/>
        <v>44888.517025462999</v>
      </c>
      <c r="AE3289" s="67">
        <f>VLOOKUP(V3289,'Branch Wise Work Timelines'!C:G,3,FALSE)+AA3289</f>
        <v>44887.416666666664</v>
      </c>
      <c r="AF3289" s="67">
        <f>IF(V3289="Bangalore",VLOOKUP(V3289,'Branch Wise Work Timelines'!C:G,4,FALSE)+AA3289+1,IF(V3289="Mumbai",VLOOKUP(V3289,'Branch Wise Work Timelines'!C:G,4,FALSE)+AA3289+1,VLOOKUP(V3289,'Branch Wise Work Timelines'!C:G,4,FALSE)+AA3289))</f>
        <v>44888.104166666664</v>
      </c>
      <c r="AG3289" s="67">
        <f>WORKDAY.INTL(AA3289,1,11)+VLOOKUP(V3289,'Branch Wise Work Timelines'!C:G,3,FALSE)</f>
        <v>44888.416666666664</v>
      </c>
      <c r="AH3289" s="69" t="str">
        <f t="shared" ca="1" si="621"/>
        <v>Out of TAT</v>
      </c>
      <c r="AI3289" s="69">
        <f t="shared" ca="1" si="622"/>
        <v>20546</v>
      </c>
      <c r="AJ3289" s="69" t="str">
        <f ca="1">IF(AI3289&lt;0,"0-12",IFERROR(VLOOKUP(AI3289,Breakup[],2,FALSE),"&gt;24"))</f>
        <v>&gt;24</v>
      </c>
      <c r="AK3289" s="69" t="str">
        <f>VLOOKUP(V3289,Master!B:D,3,FALSE)</f>
        <v>South</v>
      </c>
      <c r="AL3289" s="69" t="str">
        <f t="shared" si="623"/>
        <v>Bangalore-CLS</v>
      </c>
    </row>
    <row r="3290" spans="1:38">
      <c r="A3290" s="13" t="s">
        <v>6906</v>
      </c>
      <c r="B3290" s="54">
        <v>44701.633992326402</v>
      </c>
      <c r="C3290" s="13" t="s">
        <v>121</v>
      </c>
      <c r="D3290" s="13">
        <v>957</v>
      </c>
      <c r="E3290" s="13" t="s">
        <v>6907</v>
      </c>
      <c r="F3290" s="13" t="s">
        <v>33</v>
      </c>
      <c r="G3290" s="14">
        <v>1653057395341</v>
      </c>
      <c r="H3290" s="55">
        <v>0.90664351851851899</v>
      </c>
      <c r="I3290" s="33">
        <v>44890.906643518501</v>
      </c>
      <c r="J3290" s="58">
        <v>44890</v>
      </c>
      <c r="K3290" s="13" t="s">
        <v>263</v>
      </c>
      <c r="L3290" s="13" t="s">
        <v>69</v>
      </c>
      <c r="M3290" s="13" t="s">
        <v>101</v>
      </c>
      <c r="N3290" s="13" t="s">
        <v>206</v>
      </c>
      <c r="O3290" s="33" t="s">
        <v>38</v>
      </c>
      <c r="P3290" s="58" t="s">
        <v>38</v>
      </c>
      <c r="Q3290" s="33" t="s">
        <v>207</v>
      </c>
      <c r="R3290" s="14" t="s">
        <v>38</v>
      </c>
      <c r="S3290" s="13" t="s">
        <v>208</v>
      </c>
      <c r="T3290" s="13" t="s">
        <v>209</v>
      </c>
      <c r="U3290" s="33">
        <f t="shared" ca="1" si="612"/>
        <v>45744.56914039352</v>
      </c>
      <c r="V3290" s="13" t="str">
        <f t="shared" si="613"/>
        <v>Mumbai</v>
      </c>
      <c r="W3290" s="13" t="str">
        <f t="shared" si="614"/>
        <v>RI</v>
      </c>
      <c r="X3290" s="13">
        <f t="shared" si="615"/>
        <v>21</v>
      </c>
      <c r="Y3290" s="13" t="str">
        <f>IFERROR(VLOOKUP(C3290,ReceivingTeam[],2,FALSE),"HelpDesk")</f>
        <v>Branch office</v>
      </c>
      <c r="Z3290" s="67">
        <f t="shared" si="616"/>
        <v>44891.573310185166</v>
      </c>
      <c r="AA3290" s="68">
        <f t="shared" si="617"/>
        <v>44890</v>
      </c>
      <c r="AB3290" s="69" t="b">
        <f t="shared" si="618"/>
        <v>1</v>
      </c>
      <c r="AC3290" s="70">
        <f t="shared" si="619"/>
        <v>0.5</v>
      </c>
      <c r="AD3290" s="67">
        <f t="shared" si="620"/>
        <v>44891.573310185166</v>
      </c>
      <c r="AE3290" s="67">
        <f>VLOOKUP(V3290,'Branch Wise Work Timelines'!C:G,3,FALSE)+AA3290</f>
        <v>44890.416666666664</v>
      </c>
      <c r="AF3290" s="67">
        <f>IF(V3290="Bangalore",VLOOKUP(V3290,'Branch Wise Work Timelines'!C:G,4,FALSE)+AA3290+1,IF(V3290="Mumbai",VLOOKUP(V3290,'Branch Wise Work Timelines'!C:G,4,FALSE)+AA3290+1,VLOOKUP(V3290,'Branch Wise Work Timelines'!C:G,4,FALSE)+AA3290))</f>
        <v>44891.25</v>
      </c>
      <c r="AG3290" s="67">
        <f>WORKDAY.INTL(AA3290,1,11)+VLOOKUP(V3290,'Branch Wise Work Timelines'!C:G,3,FALSE)</f>
        <v>44891.416666666664</v>
      </c>
      <c r="AH3290" s="69" t="str">
        <f t="shared" ca="1" si="621"/>
        <v>Out of TAT</v>
      </c>
      <c r="AI3290" s="69">
        <f t="shared" ca="1" si="622"/>
        <v>20472</v>
      </c>
      <c r="AJ3290" s="69" t="str">
        <f ca="1">IF(AI3290&lt;0,"0-12",IFERROR(VLOOKUP(AI3290,Breakup[],2,FALSE),"&gt;24"))</f>
        <v>&gt;24</v>
      </c>
      <c r="AK3290" s="69" t="str">
        <f>VLOOKUP(V3290,Master!B:D,3,FALSE)</f>
        <v>East</v>
      </c>
      <c r="AL3290" s="69" t="str">
        <f t="shared" si="623"/>
        <v>Mumbai</v>
      </c>
    </row>
    <row r="3291" spans="1:38">
      <c r="A3291" s="13" t="s">
        <v>6908</v>
      </c>
      <c r="B3291" s="54">
        <v>44701.637051585603</v>
      </c>
      <c r="C3291" s="13" t="s">
        <v>121</v>
      </c>
      <c r="D3291" s="13">
        <v>125</v>
      </c>
      <c r="E3291" s="13" t="s">
        <v>6909</v>
      </c>
      <c r="F3291" s="13" t="s">
        <v>33</v>
      </c>
      <c r="G3291" s="14">
        <v>1653057395341</v>
      </c>
      <c r="H3291" s="55">
        <v>0.13568287037037</v>
      </c>
      <c r="I3291" s="33">
        <v>44885.135682870401</v>
      </c>
      <c r="J3291" s="58">
        <v>44885</v>
      </c>
      <c r="K3291" s="13" t="s">
        <v>263</v>
      </c>
      <c r="L3291" s="13" t="s">
        <v>69</v>
      </c>
      <c r="M3291" s="13" t="s">
        <v>101</v>
      </c>
      <c r="N3291" s="13" t="s">
        <v>206</v>
      </c>
      <c r="O3291" s="33" t="s">
        <v>38</v>
      </c>
      <c r="P3291" s="58" t="s">
        <v>38</v>
      </c>
      <c r="Q3291" s="33" t="s">
        <v>207</v>
      </c>
      <c r="R3291" s="14" t="s">
        <v>38</v>
      </c>
      <c r="S3291" s="13" t="s">
        <v>208</v>
      </c>
      <c r="T3291" s="13" t="s">
        <v>209</v>
      </c>
      <c r="U3291" s="33">
        <f t="shared" ca="1" si="612"/>
        <v>45744.56914039352</v>
      </c>
      <c r="V3291" s="13" t="str">
        <f t="shared" si="613"/>
        <v>Mumbai</v>
      </c>
      <c r="W3291" s="13" t="str">
        <f t="shared" si="614"/>
        <v>RI</v>
      </c>
      <c r="X3291" s="13">
        <f t="shared" si="615"/>
        <v>3</v>
      </c>
      <c r="Y3291" s="13" t="str">
        <f>IFERROR(VLOOKUP(C3291,ReceivingTeam[],2,FALSE),"HelpDesk")</f>
        <v>Branch office</v>
      </c>
      <c r="Z3291" s="67">
        <f t="shared" si="616"/>
        <v>44885.916666666664</v>
      </c>
      <c r="AA3291" s="68">
        <f t="shared" si="617"/>
        <v>44885</v>
      </c>
      <c r="AB3291" s="69" t="b">
        <f t="shared" si="618"/>
        <v>0</v>
      </c>
      <c r="AC3291" s="70">
        <f t="shared" si="619"/>
        <v>0.5</v>
      </c>
      <c r="AD3291" s="67">
        <f t="shared" si="620"/>
        <v>44885.916666666664</v>
      </c>
      <c r="AE3291" s="67">
        <f>VLOOKUP(V3291,'Branch Wise Work Timelines'!C:G,3,FALSE)+AA3291</f>
        <v>44885.416666666664</v>
      </c>
      <c r="AF3291" s="67">
        <f>IF(V3291="Bangalore",VLOOKUP(V3291,'Branch Wise Work Timelines'!C:G,4,FALSE)+AA3291+1,IF(V3291="Mumbai",VLOOKUP(V3291,'Branch Wise Work Timelines'!C:G,4,FALSE)+AA3291+1,VLOOKUP(V3291,'Branch Wise Work Timelines'!C:G,4,FALSE)+AA3291))</f>
        <v>44886.25</v>
      </c>
      <c r="AG3291" s="67">
        <f>WORKDAY.INTL(AA3291,1,11)+VLOOKUP(V3291,'Branch Wise Work Timelines'!C:G,3,FALSE)</f>
        <v>44886.416666666664</v>
      </c>
      <c r="AH3291" s="69" t="str">
        <f t="shared" ca="1" si="621"/>
        <v>Out of TAT</v>
      </c>
      <c r="AI3291" s="69">
        <f t="shared" ca="1" si="622"/>
        <v>20608</v>
      </c>
      <c r="AJ3291" s="69" t="str">
        <f ca="1">IF(AI3291&lt;0,"0-12",IFERROR(VLOOKUP(AI3291,Breakup[],2,FALSE),"&gt;24"))</f>
        <v>&gt;24</v>
      </c>
      <c r="AK3291" s="69" t="str">
        <f>VLOOKUP(V3291,Master!B:D,3,FALSE)</f>
        <v>East</v>
      </c>
      <c r="AL3291" s="69" t="str">
        <f t="shared" si="623"/>
        <v>Mumbai</v>
      </c>
    </row>
    <row r="3292" spans="1:38">
      <c r="A3292" s="13" t="s">
        <v>6910</v>
      </c>
      <c r="B3292" s="54">
        <v>44701.6382024306</v>
      </c>
      <c r="C3292" s="13" t="s">
        <v>121</v>
      </c>
      <c r="D3292" s="13">
        <v>104</v>
      </c>
      <c r="E3292" s="13" t="s">
        <v>6911</v>
      </c>
      <c r="F3292" s="13" t="s">
        <v>33</v>
      </c>
      <c r="G3292" s="14">
        <v>1653057395341</v>
      </c>
      <c r="H3292" s="55">
        <v>0.84995370370370404</v>
      </c>
      <c r="I3292" s="33">
        <v>44882.849953703699</v>
      </c>
      <c r="J3292" s="58">
        <v>44882</v>
      </c>
      <c r="K3292" s="13" t="s">
        <v>263</v>
      </c>
      <c r="L3292" s="13" t="s">
        <v>69</v>
      </c>
      <c r="M3292" s="13" t="s">
        <v>101</v>
      </c>
      <c r="N3292" s="13" t="s">
        <v>206</v>
      </c>
      <c r="O3292" s="33" t="s">
        <v>38</v>
      </c>
      <c r="P3292" s="58" t="s">
        <v>38</v>
      </c>
      <c r="Q3292" s="33" t="s">
        <v>207</v>
      </c>
      <c r="R3292" s="14" t="s">
        <v>38</v>
      </c>
      <c r="S3292" s="13" t="s">
        <v>208</v>
      </c>
      <c r="T3292" s="13" t="s">
        <v>209</v>
      </c>
      <c r="U3292" s="33">
        <f t="shared" ca="1" si="612"/>
        <v>45744.56914039352</v>
      </c>
      <c r="V3292" s="13" t="str">
        <f t="shared" si="613"/>
        <v>Mumbai</v>
      </c>
      <c r="W3292" s="13" t="str">
        <f t="shared" si="614"/>
        <v>RI</v>
      </c>
      <c r="X3292" s="13">
        <f t="shared" si="615"/>
        <v>20</v>
      </c>
      <c r="Y3292" s="13" t="str">
        <f>IFERROR(VLOOKUP(C3292,ReceivingTeam[],2,FALSE),"HelpDesk")</f>
        <v>Branch office</v>
      </c>
      <c r="Z3292" s="67">
        <f t="shared" si="616"/>
        <v>44883.516620370363</v>
      </c>
      <c r="AA3292" s="68">
        <f t="shared" si="617"/>
        <v>44882</v>
      </c>
      <c r="AB3292" s="69" t="b">
        <f t="shared" si="618"/>
        <v>1</v>
      </c>
      <c r="AC3292" s="70">
        <f t="shared" si="619"/>
        <v>0.5</v>
      </c>
      <c r="AD3292" s="67">
        <f t="shared" si="620"/>
        <v>44883.516620370363</v>
      </c>
      <c r="AE3292" s="67">
        <f>VLOOKUP(V3292,'Branch Wise Work Timelines'!C:G,3,FALSE)+AA3292</f>
        <v>44882.416666666664</v>
      </c>
      <c r="AF3292" s="67">
        <f>IF(V3292="Bangalore",VLOOKUP(V3292,'Branch Wise Work Timelines'!C:G,4,FALSE)+AA3292+1,IF(V3292="Mumbai",VLOOKUP(V3292,'Branch Wise Work Timelines'!C:G,4,FALSE)+AA3292+1,VLOOKUP(V3292,'Branch Wise Work Timelines'!C:G,4,FALSE)+AA3292))</f>
        <v>44883.25</v>
      </c>
      <c r="AG3292" s="67">
        <f>WORKDAY.INTL(AA3292,1,11)+VLOOKUP(V3292,'Branch Wise Work Timelines'!C:G,3,FALSE)</f>
        <v>44883.416666666664</v>
      </c>
      <c r="AH3292" s="69" t="str">
        <f t="shared" ca="1" si="621"/>
        <v>Out of TAT</v>
      </c>
      <c r="AI3292" s="69">
        <f t="shared" ca="1" si="622"/>
        <v>20666</v>
      </c>
      <c r="AJ3292" s="69" t="str">
        <f ca="1">IF(AI3292&lt;0,"0-12",IFERROR(VLOOKUP(AI3292,Breakup[],2,FALSE),"&gt;24"))</f>
        <v>&gt;24</v>
      </c>
      <c r="AK3292" s="69" t="str">
        <f>VLOOKUP(V3292,Master!B:D,3,FALSE)</f>
        <v>East</v>
      </c>
      <c r="AL3292" s="69" t="str">
        <f t="shared" si="623"/>
        <v>Mumbai</v>
      </c>
    </row>
    <row r="3293" spans="1:38">
      <c r="A3293" s="13" t="s">
        <v>6912</v>
      </c>
      <c r="B3293" s="54">
        <v>44701.640526504598</v>
      </c>
      <c r="C3293" s="13" t="s">
        <v>121</v>
      </c>
      <c r="D3293" s="13">
        <v>1743</v>
      </c>
      <c r="E3293" s="13" t="s">
        <v>6913</v>
      </c>
      <c r="F3293" s="13" t="s">
        <v>33</v>
      </c>
      <c r="G3293" s="14">
        <v>1653057395341</v>
      </c>
      <c r="H3293" s="55">
        <v>0.775787037037037</v>
      </c>
      <c r="I3293" s="33">
        <v>44891.775787036997</v>
      </c>
      <c r="J3293" s="58">
        <v>44891</v>
      </c>
      <c r="K3293" s="13" t="s">
        <v>263</v>
      </c>
      <c r="L3293" s="13" t="s">
        <v>69</v>
      </c>
      <c r="M3293" s="13" t="s">
        <v>101</v>
      </c>
      <c r="N3293" s="13" t="s">
        <v>206</v>
      </c>
      <c r="O3293" s="33">
        <v>44891.135138888902</v>
      </c>
      <c r="P3293" s="58">
        <v>44891</v>
      </c>
      <c r="Q3293" s="33" t="s">
        <v>237</v>
      </c>
      <c r="R3293" s="14">
        <v>1053</v>
      </c>
      <c r="S3293" s="13" t="s">
        <v>208</v>
      </c>
      <c r="T3293" s="13" t="s">
        <v>209</v>
      </c>
      <c r="U3293" s="33">
        <f t="shared" ca="1" si="612"/>
        <v>45744.56914039352</v>
      </c>
      <c r="V3293" s="13" t="str">
        <f t="shared" si="613"/>
        <v>Mumbai</v>
      </c>
      <c r="W3293" s="13" t="str">
        <f t="shared" si="614"/>
        <v>RI</v>
      </c>
      <c r="X3293" s="13">
        <f t="shared" si="615"/>
        <v>18</v>
      </c>
      <c r="Y3293" s="13" t="str">
        <f>IFERROR(VLOOKUP(C3293,ReceivingTeam[],2,FALSE),"HelpDesk")</f>
        <v>Branch office</v>
      </c>
      <c r="Z3293" s="67">
        <f t="shared" si="616"/>
        <v>44893.442453703661</v>
      </c>
      <c r="AA3293" s="68">
        <f t="shared" si="617"/>
        <v>44891</v>
      </c>
      <c r="AB3293" s="69" t="b">
        <f t="shared" si="618"/>
        <v>1</v>
      </c>
      <c r="AC3293" s="70">
        <f t="shared" si="619"/>
        <v>0.5</v>
      </c>
      <c r="AD3293" s="67">
        <f t="shared" si="620"/>
        <v>44893.442453703661</v>
      </c>
      <c r="AE3293" s="67">
        <f>VLOOKUP(V3293,'Branch Wise Work Timelines'!C:G,3,FALSE)+AA3293</f>
        <v>44891.416666666664</v>
      </c>
      <c r="AF3293" s="67">
        <f>IF(V3293="Bangalore",VLOOKUP(V3293,'Branch Wise Work Timelines'!C:G,4,FALSE)+AA3293+1,IF(V3293="Mumbai",VLOOKUP(V3293,'Branch Wise Work Timelines'!C:G,4,FALSE)+AA3293+1,VLOOKUP(V3293,'Branch Wise Work Timelines'!C:G,4,FALSE)+AA3293))</f>
        <v>44892.25</v>
      </c>
      <c r="AG3293" s="67">
        <f>WORKDAY.INTL(AA3293,1,11)+VLOOKUP(V3293,'Branch Wise Work Timelines'!C:G,3,FALSE)</f>
        <v>44893.416666666664</v>
      </c>
      <c r="AH3293" s="69" t="str">
        <f t="shared" si="621"/>
        <v>Met</v>
      </c>
      <c r="AI3293" s="69">
        <f t="shared" ca="1" si="622"/>
        <v>20428</v>
      </c>
      <c r="AJ3293" s="69" t="str">
        <f ca="1">IF(AI3293&lt;0,"0-12",IFERROR(VLOOKUP(AI3293,Breakup[],2,FALSE),"&gt;24"))</f>
        <v>&gt;24</v>
      </c>
      <c r="AK3293" s="69" t="str">
        <f>VLOOKUP(V3293,Master!B:D,3,FALSE)</f>
        <v>East</v>
      </c>
      <c r="AL3293" s="69" t="str">
        <f t="shared" si="623"/>
        <v>Mumbai</v>
      </c>
    </row>
    <row r="3294" spans="1:38">
      <c r="A3294" s="13" t="s">
        <v>6914</v>
      </c>
      <c r="B3294" s="54">
        <v>44701.826994016199</v>
      </c>
      <c r="C3294" s="13" t="s">
        <v>114</v>
      </c>
      <c r="D3294" s="13">
        <v>656</v>
      </c>
      <c r="E3294" s="13" t="s">
        <v>6915</v>
      </c>
      <c r="F3294" s="13" t="s">
        <v>33</v>
      </c>
      <c r="G3294" s="14">
        <v>1653057395341</v>
      </c>
      <c r="H3294" s="55">
        <v>3.7719907407407403E-2</v>
      </c>
      <c r="I3294" s="33">
        <v>44889.037719907399</v>
      </c>
      <c r="J3294" s="58">
        <v>44889</v>
      </c>
      <c r="K3294" s="13" t="s">
        <v>263</v>
      </c>
      <c r="L3294" s="13" t="s">
        <v>69</v>
      </c>
      <c r="M3294" s="13" t="s">
        <v>101</v>
      </c>
      <c r="N3294" s="13" t="s">
        <v>206</v>
      </c>
      <c r="O3294" s="33" t="s">
        <v>38</v>
      </c>
      <c r="P3294" s="58" t="s">
        <v>38</v>
      </c>
      <c r="Q3294" s="33" t="s">
        <v>207</v>
      </c>
      <c r="R3294" s="14" t="s">
        <v>38</v>
      </c>
      <c r="S3294" s="13" t="s">
        <v>208</v>
      </c>
      <c r="T3294" s="13" t="s">
        <v>209</v>
      </c>
      <c r="U3294" s="33">
        <f t="shared" ca="1" si="612"/>
        <v>45744.56914039352</v>
      </c>
      <c r="V3294" s="13" t="str">
        <f t="shared" si="613"/>
        <v>Mumbai</v>
      </c>
      <c r="W3294" s="13" t="str">
        <f t="shared" si="614"/>
        <v>RI</v>
      </c>
      <c r="X3294" s="13">
        <f t="shared" si="615"/>
        <v>0</v>
      </c>
      <c r="Y3294" s="13" t="str">
        <f>IFERROR(VLOOKUP(C3294,ReceivingTeam[],2,FALSE),"HelpDesk")</f>
        <v>Branch office</v>
      </c>
      <c r="Z3294" s="67">
        <f t="shared" si="616"/>
        <v>44889.916666666664</v>
      </c>
      <c r="AA3294" s="68">
        <f t="shared" si="617"/>
        <v>44889</v>
      </c>
      <c r="AB3294" s="69" t="b">
        <f t="shared" si="618"/>
        <v>1</v>
      </c>
      <c r="AC3294" s="70">
        <f t="shared" si="619"/>
        <v>0.5</v>
      </c>
      <c r="AD3294" s="67">
        <f t="shared" si="620"/>
        <v>44889.916666666664</v>
      </c>
      <c r="AE3294" s="67">
        <f>VLOOKUP(V3294,'Branch Wise Work Timelines'!C:G,3,FALSE)+AA3294</f>
        <v>44889.416666666664</v>
      </c>
      <c r="AF3294" s="67">
        <f>IF(V3294="Bangalore",VLOOKUP(V3294,'Branch Wise Work Timelines'!C:G,4,FALSE)+AA3294+1,IF(V3294="Mumbai",VLOOKUP(V3294,'Branch Wise Work Timelines'!C:G,4,FALSE)+AA3294+1,VLOOKUP(V3294,'Branch Wise Work Timelines'!C:G,4,FALSE)+AA3294))</f>
        <v>44890.25</v>
      </c>
      <c r="AG3294" s="67">
        <f>WORKDAY.INTL(AA3294,1,11)+VLOOKUP(V3294,'Branch Wise Work Timelines'!C:G,3,FALSE)</f>
        <v>44890.416666666664</v>
      </c>
      <c r="AH3294" s="69" t="str">
        <f t="shared" ca="1" si="621"/>
        <v>Out of TAT</v>
      </c>
      <c r="AI3294" s="69">
        <f t="shared" ca="1" si="622"/>
        <v>20512</v>
      </c>
      <c r="AJ3294" s="69" t="str">
        <f ca="1">IF(AI3294&lt;0,"0-12",IFERROR(VLOOKUP(AI3294,Breakup[],2,FALSE),"&gt;24"))</f>
        <v>&gt;24</v>
      </c>
      <c r="AK3294" s="69" t="str">
        <f>VLOOKUP(V3294,Master!B:D,3,FALSE)</f>
        <v>East</v>
      </c>
      <c r="AL3294" s="69" t="str">
        <f t="shared" si="623"/>
        <v>Mumbai</v>
      </c>
    </row>
    <row r="3295" spans="1:38">
      <c r="A3295" s="13" t="s">
        <v>6916</v>
      </c>
      <c r="B3295" s="54">
        <v>44701.828500775497</v>
      </c>
      <c r="C3295" s="13" t="s">
        <v>114</v>
      </c>
      <c r="D3295" s="13">
        <v>881</v>
      </c>
      <c r="E3295" s="13" t="s">
        <v>6917</v>
      </c>
      <c r="F3295" s="13" t="s">
        <v>33</v>
      </c>
      <c r="G3295" s="14">
        <v>1653057395341</v>
      </c>
      <c r="H3295" s="55">
        <v>0.17284722222222201</v>
      </c>
      <c r="I3295" s="33">
        <v>44891.172847222202</v>
      </c>
      <c r="J3295" s="58">
        <v>44891</v>
      </c>
      <c r="K3295" s="13" t="s">
        <v>263</v>
      </c>
      <c r="L3295" s="13" t="s">
        <v>69</v>
      </c>
      <c r="M3295" s="13" t="s">
        <v>101</v>
      </c>
      <c r="N3295" s="13" t="s">
        <v>206</v>
      </c>
      <c r="O3295" s="33">
        <v>44891.5297685185</v>
      </c>
      <c r="P3295" s="58">
        <v>44891</v>
      </c>
      <c r="Q3295" s="33" t="s">
        <v>237</v>
      </c>
      <c r="R3295" s="14">
        <v>513</v>
      </c>
      <c r="S3295" s="13" t="s">
        <v>208</v>
      </c>
      <c r="T3295" s="13" t="s">
        <v>209</v>
      </c>
      <c r="U3295" s="33">
        <f t="shared" ca="1" si="612"/>
        <v>45744.56914039352</v>
      </c>
      <c r="V3295" s="13" t="str">
        <f t="shared" si="613"/>
        <v>Mumbai</v>
      </c>
      <c r="W3295" s="13" t="str">
        <f t="shared" si="614"/>
        <v>RI</v>
      </c>
      <c r="X3295" s="13">
        <f t="shared" si="615"/>
        <v>4</v>
      </c>
      <c r="Y3295" s="13" t="str">
        <f>IFERROR(VLOOKUP(C3295,ReceivingTeam[],2,FALSE),"HelpDesk")</f>
        <v>Branch office</v>
      </c>
      <c r="Z3295" s="67">
        <f t="shared" si="616"/>
        <v>44891.916666666664</v>
      </c>
      <c r="AA3295" s="68">
        <f t="shared" si="617"/>
        <v>44891</v>
      </c>
      <c r="AB3295" s="69" t="b">
        <f t="shared" si="618"/>
        <v>1</v>
      </c>
      <c r="AC3295" s="70">
        <f t="shared" si="619"/>
        <v>0.5</v>
      </c>
      <c r="AD3295" s="67">
        <f t="shared" si="620"/>
        <v>44891.916666666664</v>
      </c>
      <c r="AE3295" s="67">
        <f>VLOOKUP(V3295,'Branch Wise Work Timelines'!C:G,3,FALSE)+AA3295</f>
        <v>44891.416666666664</v>
      </c>
      <c r="AF3295" s="67">
        <f>IF(V3295="Bangalore",VLOOKUP(V3295,'Branch Wise Work Timelines'!C:G,4,FALSE)+AA3295+1,IF(V3295="Mumbai",VLOOKUP(V3295,'Branch Wise Work Timelines'!C:G,4,FALSE)+AA3295+1,VLOOKUP(V3295,'Branch Wise Work Timelines'!C:G,4,FALSE)+AA3295))</f>
        <v>44892.25</v>
      </c>
      <c r="AG3295" s="67">
        <f>WORKDAY.INTL(AA3295,1,11)+VLOOKUP(V3295,'Branch Wise Work Timelines'!C:G,3,FALSE)</f>
        <v>44893.416666666664</v>
      </c>
      <c r="AH3295" s="69" t="str">
        <f t="shared" si="621"/>
        <v>Met</v>
      </c>
      <c r="AI3295" s="69">
        <f t="shared" ca="1" si="622"/>
        <v>20464</v>
      </c>
      <c r="AJ3295" s="69" t="str">
        <f ca="1">IF(AI3295&lt;0,"0-12",IFERROR(VLOOKUP(AI3295,Breakup[],2,FALSE),"&gt;24"))</f>
        <v>&gt;24</v>
      </c>
      <c r="AK3295" s="69" t="str">
        <f>VLOOKUP(V3295,Master!B:D,3,FALSE)</f>
        <v>East</v>
      </c>
      <c r="AL3295" s="69" t="str">
        <f t="shared" si="623"/>
        <v>Mumbai</v>
      </c>
    </row>
    <row r="3296" spans="1:38">
      <c r="A3296" s="13" t="s">
        <v>6918</v>
      </c>
      <c r="B3296" s="54">
        <v>44701.830269872698</v>
      </c>
      <c r="C3296" s="13" t="s">
        <v>114</v>
      </c>
      <c r="D3296" s="13">
        <v>1340</v>
      </c>
      <c r="E3296" s="13" t="s">
        <v>6919</v>
      </c>
      <c r="F3296" s="13" t="s">
        <v>33</v>
      </c>
      <c r="G3296" s="14">
        <v>1653057395341</v>
      </c>
      <c r="H3296" s="55">
        <v>0.41390046296296301</v>
      </c>
      <c r="I3296" s="33">
        <v>44890.413900462998</v>
      </c>
      <c r="J3296" s="58">
        <v>44890</v>
      </c>
      <c r="K3296" s="13" t="s">
        <v>263</v>
      </c>
      <c r="L3296" s="13" t="s">
        <v>69</v>
      </c>
      <c r="M3296" s="13" t="s">
        <v>101</v>
      </c>
      <c r="N3296" s="13" t="s">
        <v>206</v>
      </c>
      <c r="O3296" s="33" t="s">
        <v>38</v>
      </c>
      <c r="P3296" s="58" t="s">
        <v>38</v>
      </c>
      <c r="Q3296" s="33" t="s">
        <v>207</v>
      </c>
      <c r="R3296" s="14" t="s">
        <v>38</v>
      </c>
      <c r="S3296" s="13" t="s">
        <v>208</v>
      </c>
      <c r="T3296" s="13" t="s">
        <v>209</v>
      </c>
      <c r="U3296" s="33">
        <f t="shared" ca="1" si="612"/>
        <v>45744.56914039352</v>
      </c>
      <c r="V3296" s="13" t="str">
        <f t="shared" si="613"/>
        <v>Mumbai</v>
      </c>
      <c r="W3296" s="13" t="str">
        <f t="shared" si="614"/>
        <v>RI</v>
      </c>
      <c r="X3296" s="13">
        <f t="shared" si="615"/>
        <v>9</v>
      </c>
      <c r="Y3296" s="13" t="str">
        <f>IFERROR(VLOOKUP(C3296,ReceivingTeam[],2,FALSE),"HelpDesk")</f>
        <v>Branch office</v>
      </c>
      <c r="Z3296" s="67">
        <f t="shared" si="616"/>
        <v>44890.916666666664</v>
      </c>
      <c r="AA3296" s="68">
        <f t="shared" si="617"/>
        <v>44890</v>
      </c>
      <c r="AB3296" s="69" t="b">
        <f t="shared" si="618"/>
        <v>1</v>
      </c>
      <c r="AC3296" s="70">
        <f t="shared" si="619"/>
        <v>0.5</v>
      </c>
      <c r="AD3296" s="67">
        <f t="shared" si="620"/>
        <v>44890.916666666664</v>
      </c>
      <c r="AE3296" s="67">
        <f>VLOOKUP(V3296,'Branch Wise Work Timelines'!C:G,3,FALSE)+AA3296</f>
        <v>44890.416666666664</v>
      </c>
      <c r="AF3296" s="67">
        <f>IF(V3296="Bangalore",VLOOKUP(V3296,'Branch Wise Work Timelines'!C:G,4,FALSE)+AA3296+1,IF(V3296="Mumbai",VLOOKUP(V3296,'Branch Wise Work Timelines'!C:G,4,FALSE)+AA3296+1,VLOOKUP(V3296,'Branch Wise Work Timelines'!C:G,4,FALSE)+AA3296))</f>
        <v>44891.25</v>
      </c>
      <c r="AG3296" s="67">
        <f>WORKDAY.INTL(AA3296,1,11)+VLOOKUP(V3296,'Branch Wise Work Timelines'!C:G,3,FALSE)</f>
        <v>44891.416666666664</v>
      </c>
      <c r="AH3296" s="69" t="str">
        <f t="shared" ca="1" si="621"/>
        <v>Out of TAT</v>
      </c>
      <c r="AI3296" s="69">
        <f t="shared" ca="1" si="622"/>
        <v>20488</v>
      </c>
      <c r="AJ3296" s="69" t="str">
        <f ca="1">IF(AI3296&lt;0,"0-12",IFERROR(VLOOKUP(AI3296,Breakup[],2,FALSE),"&gt;24"))</f>
        <v>&gt;24</v>
      </c>
      <c r="AK3296" s="69" t="str">
        <f>VLOOKUP(V3296,Master!B:D,3,FALSE)</f>
        <v>East</v>
      </c>
      <c r="AL3296" s="69" t="str">
        <f t="shared" si="623"/>
        <v>Mumbai</v>
      </c>
    </row>
    <row r="3297" spans="1:38">
      <c r="A3297" s="13" t="s">
        <v>6920</v>
      </c>
      <c r="B3297" s="54">
        <v>44701.831817824102</v>
      </c>
      <c r="C3297" s="13" t="s">
        <v>114</v>
      </c>
      <c r="D3297" s="13">
        <v>364</v>
      </c>
      <c r="E3297" s="13" t="s">
        <v>6921</v>
      </c>
      <c r="F3297" s="13" t="s">
        <v>33</v>
      </c>
      <c r="G3297" s="14">
        <v>1653057395341</v>
      </c>
      <c r="H3297" s="55">
        <v>0.305185185185185</v>
      </c>
      <c r="I3297" s="33">
        <v>44888.3051851852</v>
      </c>
      <c r="J3297" s="58">
        <v>44888</v>
      </c>
      <c r="K3297" s="13" t="s">
        <v>263</v>
      </c>
      <c r="L3297" s="13" t="s">
        <v>69</v>
      </c>
      <c r="M3297" s="13" t="s">
        <v>101</v>
      </c>
      <c r="N3297" s="13" t="s">
        <v>206</v>
      </c>
      <c r="O3297" s="33" t="s">
        <v>38</v>
      </c>
      <c r="P3297" s="58" t="s">
        <v>38</v>
      </c>
      <c r="Q3297" s="33" t="s">
        <v>207</v>
      </c>
      <c r="R3297" s="14" t="s">
        <v>38</v>
      </c>
      <c r="S3297" s="13" t="s">
        <v>208</v>
      </c>
      <c r="T3297" s="13" t="s">
        <v>209</v>
      </c>
      <c r="U3297" s="33">
        <f t="shared" ca="1" si="612"/>
        <v>45744.56914039352</v>
      </c>
      <c r="V3297" s="13" t="str">
        <f t="shared" si="613"/>
        <v>Mumbai</v>
      </c>
      <c r="W3297" s="13" t="str">
        <f t="shared" si="614"/>
        <v>RI</v>
      </c>
      <c r="X3297" s="13">
        <f t="shared" si="615"/>
        <v>7</v>
      </c>
      <c r="Y3297" s="13" t="str">
        <f>IFERROR(VLOOKUP(C3297,ReceivingTeam[],2,FALSE),"HelpDesk")</f>
        <v>Branch office</v>
      </c>
      <c r="Z3297" s="67">
        <f t="shared" si="616"/>
        <v>44888.916666666664</v>
      </c>
      <c r="AA3297" s="68">
        <f t="shared" si="617"/>
        <v>44888</v>
      </c>
      <c r="AB3297" s="69" t="b">
        <f t="shared" si="618"/>
        <v>1</v>
      </c>
      <c r="AC3297" s="70">
        <f t="shared" si="619"/>
        <v>0.5</v>
      </c>
      <c r="AD3297" s="67">
        <f t="shared" si="620"/>
        <v>44888.916666666664</v>
      </c>
      <c r="AE3297" s="67">
        <f>VLOOKUP(V3297,'Branch Wise Work Timelines'!C:G,3,FALSE)+AA3297</f>
        <v>44888.416666666664</v>
      </c>
      <c r="AF3297" s="67">
        <f>IF(V3297="Bangalore",VLOOKUP(V3297,'Branch Wise Work Timelines'!C:G,4,FALSE)+AA3297+1,IF(V3297="Mumbai",VLOOKUP(V3297,'Branch Wise Work Timelines'!C:G,4,FALSE)+AA3297+1,VLOOKUP(V3297,'Branch Wise Work Timelines'!C:G,4,FALSE)+AA3297))</f>
        <v>44889.25</v>
      </c>
      <c r="AG3297" s="67">
        <f>WORKDAY.INTL(AA3297,1,11)+VLOOKUP(V3297,'Branch Wise Work Timelines'!C:G,3,FALSE)</f>
        <v>44889.416666666664</v>
      </c>
      <c r="AH3297" s="69" t="str">
        <f t="shared" ca="1" si="621"/>
        <v>Out of TAT</v>
      </c>
      <c r="AI3297" s="69">
        <f t="shared" ca="1" si="622"/>
        <v>20536</v>
      </c>
      <c r="AJ3297" s="69" t="str">
        <f ca="1">IF(AI3297&lt;0,"0-12",IFERROR(VLOOKUP(AI3297,Breakup[],2,FALSE),"&gt;24"))</f>
        <v>&gt;24</v>
      </c>
      <c r="AK3297" s="69" t="str">
        <f>VLOOKUP(V3297,Master!B:D,3,FALSE)</f>
        <v>East</v>
      </c>
      <c r="AL3297" s="69" t="str">
        <f t="shared" si="623"/>
        <v>Mumbai</v>
      </c>
    </row>
    <row r="3298" spans="1:38">
      <c r="A3298" s="13" t="s">
        <v>6922</v>
      </c>
      <c r="B3298" s="54">
        <v>44701.833053391201</v>
      </c>
      <c r="C3298" s="13" t="s">
        <v>114</v>
      </c>
      <c r="D3298" s="13">
        <v>1302</v>
      </c>
      <c r="E3298" s="13" t="s">
        <v>6923</v>
      </c>
      <c r="F3298" s="13" t="s">
        <v>33</v>
      </c>
      <c r="G3298" s="14">
        <v>1653057395341</v>
      </c>
      <c r="H3298" s="55">
        <v>0.23640046296296299</v>
      </c>
      <c r="I3298" s="33">
        <v>44889.236400463</v>
      </c>
      <c r="J3298" s="58">
        <v>44889</v>
      </c>
      <c r="K3298" s="13" t="s">
        <v>263</v>
      </c>
      <c r="L3298" s="13" t="s">
        <v>69</v>
      </c>
      <c r="M3298" s="13" t="s">
        <v>101</v>
      </c>
      <c r="N3298" s="13" t="s">
        <v>206</v>
      </c>
      <c r="O3298" s="33" t="s">
        <v>38</v>
      </c>
      <c r="P3298" s="58" t="s">
        <v>38</v>
      </c>
      <c r="Q3298" s="33" t="s">
        <v>207</v>
      </c>
      <c r="R3298" s="14" t="s">
        <v>38</v>
      </c>
      <c r="S3298" s="13" t="s">
        <v>208</v>
      </c>
      <c r="T3298" s="13" t="s">
        <v>209</v>
      </c>
      <c r="U3298" s="33">
        <f t="shared" ca="1" si="612"/>
        <v>45744.56914039352</v>
      </c>
      <c r="V3298" s="13" t="str">
        <f t="shared" si="613"/>
        <v>Mumbai</v>
      </c>
      <c r="W3298" s="13" t="str">
        <f t="shared" si="614"/>
        <v>RI</v>
      </c>
      <c r="X3298" s="13">
        <f t="shared" si="615"/>
        <v>5</v>
      </c>
      <c r="Y3298" s="13" t="str">
        <f>IFERROR(VLOOKUP(C3298,ReceivingTeam[],2,FALSE),"HelpDesk")</f>
        <v>Branch office</v>
      </c>
      <c r="Z3298" s="67">
        <f t="shared" si="616"/>
        <v>44889.916666666664</v>
      </c>
      <c r="AA3298" s="68">
        <f t="shared" si="617"/>
        <v>44889</v>
      </c>
      <c r="AB3298" s="69" t="b">
        <f t="shared" si="618"/>
        <v>1</v>
      </c>
      <c r="AC3298" s="70">
        <f t="shared" si="619"/>
        <v>0.5</v>
      </c>
      <c r="AD3298" s="67">
        <f t="shared" si="620"/>
        <v>44889.916666666664</v>
      </c>
      <c r="AE3298" s="67">
        <f>VLOOKUP(V3298,'Branch Wise Work Timelines'!C:G,3,FALSE)+AA3298</f>
        <v>44889.416666666664</v>
      </c>
      <c r="AF3298" s="67">
        <f>IF(V3298="Bangalore",VLOOKUP(V3298,'Branch Wise Work Timelines'!C:G,4,FALSE)+AA3298+1,IF(V3298="Mumbai",VLOOKUP(V3298,'Branch Wise Work Timelines'!C:G,4,FALSE)+AA3298+1,VLOOKUP(V3298,'Branch Wise Work Timelines'!C:G,4,FALSE)+AA3298))</f>
        <v>44890.25</v>
      </c>
      <c r="AG3298" s="67">
        <f>WORKDAY.INTL(AA3298,1,11)+VLOOKUP(V3298,'Branch Wise Work Timelines'!C:G,3,FALSE)</f>
        <v>44890.416666666664</v>
      </c>
      <c r="AH3298" s="69" t="str">
        <f t="shared" ca="1" si="621"/>
        <v>Out of TAT</v>
      </c>
      <c r="AI3298" s="69">
        <f t="shared" ca="1" si="622"/>
        <v>20512</v>
      </c>
      <c r="AJ3298" s="69" t="str">
        <f ca="1">IF(AI3298&lt;0,"0-12",IFERROR(VLOOKUP(AI3298,Breakup[],2,FALSE),"&gt;24"))</f>
        <v>&gt;24</v>
      </c>
      <c r="AK3298" s="69" t="str">
        <f>VLOOKUP(V3298,Master!B:D,3,FALSE)</f>
        <v>East</v>
      </c>
      <c r="AL3298" s="69" t="str">
        <f t="shared" si="623"/>
        <v>Mumbai</v>
      </c>
    </row>
    <row r="3299" spans="1:38">
      <c r="A3299" s="13" t="s">
        <v>6924</v>
      </c>
      <c r="B3299" s="54">
        <v>44701.843900347201</v>
      </c>
      <c r="C3299" s="13" t="s">
        <v>113</v>
      </c>
      <c r="D3299" s="13">
        <v>143</v>
      </c>
      <c r="E3299" s="13" t="s">
        <v>6925</v>
      </c>
      <c r="F3299" s="13" t="s">
        <v>33</v>
      </c>
      <c r="G3299" s="14">
        <v>1653059936208</v>
      </c>
      <c r="H3299" s="55">
        <v>0.81326388888888901</v>
      </c>
      <c r="I3299" s="33">
        <v>44890.8132638889</v>
      </c>
      <c r="J3299" s="58">
        <v>44890</v>
      </c>
      <c r="K3299" s="13" t="s">
        <v>263</v>
      </c>
      <c r="L3299" s="13" t="s">
        <v>69</v>
      </c>
      <c r="M3299" s="13" t="s">
        <v>101</v>
      </c>
      <c r="N3299" s="13" t="s">
        <v>206</v>
      </c>
      <c r="O3299" s="33" t="s">
        <v>38</v>
      </c>
      <c r="P3299" s="58" t="s">
        <v>38</v>
      </c>
      <c r="Q3299" s="33" t="s">
        <v>207</v>
      </c>
      <c r="R3299" s="14" t="s">
        <v>38</v>
      </c>
      <c r="S3299" s="13" t="s">
        <v>208</v>
      </c>
      <c r="T3299" s="13" t="s">
        <v>209</v>
      </c>
      <c r="U3299" s="33">
        <f t="shared" ca="1" si="612"/>
        <v>45744.56914039352</v>
      </c>
      <c r="V3299" s="13" t="str">
        <f t="shared" si="613"/>
        <v>Mumbai</v>
      </c>
      <c r="W3299" s="13" t="str">
        <f t="shared" si="614"/>
        <v>RI</v>
      </c>
      <c r="X3299" s="13">
        <f t="shared" si="615"/>
        <v>19</v>
      </c>
      <c r="Y3299" s="13" t="str">
        <f>IFERROR(VLOOKUP(C3299,ReceivingTeam[],2,FALSE),"HelpDesk")</f>
        <v>Branch office</v>
      </c>
      <c r="Z3299" s="67">
        <f t="shared" si="616"/>
        <v>44891.479930555564</v>
      </c>
      <c r="AA3299" s="68">
        <f t="shared" si="617"/>
        <v>44890</v>
      </c>
      <c r="AB3299" s="69" t="b">
        <f t="shared" si="618"/>
        <v>1</v>
      </c>
      <c r="AC3299" s="70">
        <f t="shared" si="619"/>
        <v>0.5</v>
      </c>
      <c r="AD3299" s="67">
        <f t="shared" si="620"/>
        <v>44891.479930555564</v>
      </c>
      <c r="AE3299" s="67">
        <f>VLOOKUP(V3299,'Branch Wise Work Timelines'!C:G,3,FALSE)+AA3299</f>
        <v>44890.416666666664</v>
      </c>
      <c r="AF3299" s="67">
        <f>IF(V3299="Bangalore",VLOOKUP(V3299,'Branch Wise Work Timelines'!C:G,4,FALSE)+AA3299+1,IF(V3299="Mumbai",VLOOKUP(V3299,'Branch Wise Work Timelines'!C:G,4,FALSE)+AA3299+1,VLOOKUP(V3299,'Branch Wise Work Timelines'!C:G,4,FALSE)+AA3299))</f>
        <v>44891.25</v>
      </c>
      <c r="AG3299" s="67">
        <f>WORKDAY.INTL(AA3299,1,11)+VLOOKUP(V3299,'Branch Wise Work Timelines'!C:G,3,FALSE)</f>
        <v>44891.416666666664</v>
      </c>
      <c r="AH3299" s="69" t="str">
        <f t="shared" ca="1" si="621"/>
        <v>Out of TAT</v>
      </c>
      <c r="AI3299" s="69">
        <f t="shared" ca="1" si="622"/>
        <v>20475</v>
      </c>
      <c r="AJ3299" s="69" t="str">
        <f ca="1">IF(AI3299&lt;0,"0-12",IFERROR(VLOOKUP(AI3299,Breakup[],2,FALSE),"&gt;24"))</f>
        <v>&gt;24</v>
      </c>
      <c r="AK3299" s="69" t="str">
        <f>VLOOKUP(V3299,Master!B:D,3,FALSE)</f>
        <v>East</v>
      </c>
      <c r="AL3299" s="69" t="str">
        <f t="shared" si="623"/>
        <v>Mumbai</v>
      </c>
    </row>
    <row r="3300" spans="1:38">
      <c r="A3300" s="13" t="s">
        <v>6926</v>
      </c>
      <c r="B3300" s="54">
        <v>44701.764615011598</v>
      </c>
      <c r="C3300" s="13" t="s">
        <v>122</v>
      </c>
      <c r="D3300" s="13">
        <v>900</v>
      </c>
      <c r="E3300" s="13" t="s">
        <v>6927</v>
      </c>
      <c r="F3300" s="13" t="s">
        <v>33</v>
      </c>
      <c r="G3300" s="14">
        <v>1653058722519</v>
      </c>
      <c r="H3300" s="55">
        <v>0.97637731481481504</v>
      </c>
      <c r="I3300" s="33">
        <v>44884.976377314801</v>
      </c>
      <c r="J3300" s="58">
        <v>44884</v>
      </c>
      <c r="K3300" s="13" t="s">
        <v>263</v>
      </c>
      <c r="L3300" s="13" t="s">
        <v>69</v>
      </c>
      <c r="M3300" s="13" t="s">
        <v>101</v>
      </c>
      <c r="N3300" s="13" t="s">
        <v>206</v>
      </c>
      <c r="O3300" s="33" t="s">
        <v>38</v>
      </c>
      <c r="P3300" s="58" t="s">
        <v>38</v>
      </c>
      <c r="Q3300" s="33" t="s">
        <v>207</v>
      </c>
      <c r="R3300" s="14" t="s">
        <v>38</v>
      </c>
      <c r="S3300" s="13" t="s">
        <v>208</v>
      </c>
      <c r="T3300" s="13" t="s">
        <v>209</v>
      </c>
      <c r="U3300" s="33">
        <f t="shared" ca="1" si="612"/>
        <v>45744.56914039352</v>
      </c>
      <c r="V3300" s="13" t="str">
        <f t="shared" si="613"/>
        <v>Mumbai</v>
      </c>
      <c r="W3300" s="13" t="str">
        <f t="shared" si="614"/>
        <v>RI</v>
      </c>
      <c r="X3300" s="13">
        <f t="shared" si="615"/>
        <v>23</v>
      </c>
      <c r="Y3300" s="13" t="str">
        <f>IFERROR(VLOOKUP(C3300,ReceivingTeam[],2,FALSE),"HelpDesk")</f>
        <v>Branch office</v>
      </c>
      <c r="Z3300" s="67">
        <f t="shared" si="616"/>
        <v>44886.643043981465</v>
      </c>
      <c r="AA3300" s="68">
        <f t="shared" si="617"/>
        <v>44884</v>
      </c>
      <c r="AB3300" s="69" t="b">
        <f t="shared" si="618"/>
        <v>1</v>
      </c>
      <c r="AC3300" s="70">
        <f t="shared" si="619"/>
        <v>0.5</v>
      </c>
      <c r="AD3300" s="67">
        <f t="shared" si="620"/>
        <v>44886.643043981465</v>
      </c>
      <c r="AE3300" s="67">
        <f>VLOOKUP(V3300,'Branch Wise Work Timelines'!C:G,3,FALSE)+AA3300</f>
        <v>44884.416666666664</v>
      </c>
      <c r="AF3300" s="67">
        <f>IF(V3300="Bangalore",VLOOKUP(V3300,'Branch Wise Work Timelines'!C:G,4,FALSE)+AA3300+1,IF(V3300="Mumbai",VLOOKUP(V3300,'Branch Wise Work Timelines'!C:G,4,FALSE)+AA3300+1,VLOOKUP(V3300,'Branch Wise Work Timelines'!C:G,4,FALSE)+AA3300))</f>
        <v>44885.25</v>
      </c>
      <c r="AG3300" s="67">
        <f>WORKDAY.INTL(AA3300,1,11)+VLOOKUP(V3300,'Branch Wise Work Timelines'!C:G,3,FALSE)</f>
        <v>44886.416666666664</v>
      </c>
      <c r="AH3300" s="69" t="str">
        <f t="shared" ca="1" si="621"/>
        <v>Out of TAT</v>
      </c>
      <c r="AI3300" s="69">
        <f t="shared" ca="1" si="622"/>
        <v>20591</v>
      </c>
      <c r="AJ3300" s="69" t="str">
        <f ca="1">IF(AI3300&lt;0,"0-12",IFERROR(VLOOKUP(AI3300,Breakup[],2,FALSE),"&gt;24"))</f>
        <v>&gt;24</v>
      </c>
      <c r="AK3300" s="69" t="str">
        <f>VLOOKUP(V3300,Master!B:D,3,FALSE)</f>
        <v>East</v>
      </c>
      <c r="AL3300" s="69" t="str">
        <f t="shared" si="623"/>
        <v>Mumbai</v>
      </c>
    </row>
    <row r="3301" spans="1:38">
      <c r="A3301" s="13" t="s">
        <v>6928</v>
      </c>
      <c r="B3301" s="54">
        <v>44701.672295289398</v>
      </c>
      <c r="C3301" s="13" t="s">
        <v>89</v>
      </c>
      <c r="D3301" s="13">
        <v>1099</v>
      </c>
      <c r="E3301" s="13" t="s">
        <v>6929</v>
      </c>
      <c r="F3301" s="13" t="s">
        <v>15</v>
      </c>
      <c r="G3301" s="14">
        <v>1653050878117</v>
      </c>
      <c r="H3301" s="55">
        <v>0.98714120370370395</v>
      </c>
      <c r="I3301" s="33">
        <v>44891.987141203703</v>
      </c>
      <c r="J3301" s="58">
        <v>44891</v>
      </c>
      <c r="K3301" s="13" t="s">
        <v>213</v>
      </c>
      <c r="L3301" s="13" t="s">
        <v>30</v>
      </c>
      <c r="M3301" s="13" t="s">
        <v>75</v>
      </c>
      <c r="N3301" s="13" t="s">
        <v>206</v>
      </c>
      <c r="O3301" s="33">
        <v>44891.407268518502</v>
      </c>
      <c r="P3301" s="58">
        <v>44891</v>
      </c>
      <c r="Q3301" s="33" t="s">
        <v>237</v>
      </c>
      <c r="R3301" s="14">
        <v>1073</v>
      </c>
      <c r="S3301" s="13" t="s">
        <v>208</v>
      </c>
      <c r="T3301" s="13" t="s">
        <v>209</v>
      </c>
      <c r="U3301" s="33">
        <f t="shared" ca="1" si="612"/>
        <v>45744.56914039352</v>
      </c>
      <c r="V3301" s="13" t="str">
        <f t="shared" si="613"/>
        <v>Bangalore</v>
      </c>
      <c r="W3301" s="13" t="str">
        <f t="shared" si="614"/>
        <v>CLS</v>
      </c>
      <c r="X3301" s="13">
        <f t="shared" si="615"/>
        <v>23</v>
      </c>
      <c r="Y3301" s="13" t="str">
        <f>IFERROR(VLOOKUP(C3301,ReceivingTeam[],2,FALSE),"HelpDesk")</f>
        <v>Branch office</v>
      </c>
      <c r="Z3301" s="67">
        <f t="shared" si="616"/>
        <v>44893.799641203703</v>
      </c>
      <c r="AA3301" s="68">
        <f t="shared" si="617"/>
        <v>44891</v>
      </c>
      <c r="AB3301" s="69" t="b">
        <f t="shared" si="618"/>
        <v>1</v>
      </c>
      <c r="AC3301" s="70">
        <f t="shared" si="619"/>
        <v>0.5</v>
      </c>
      <c r="AD3301" s="67">
        <f t="shared" si="620"/>
        <v>44893.799641203703</v>
      </c>
      <c r="AE3301" s="67">
        <f>VLOOKUP(V3301,'Branch Wise Work Timelines'!C:G,3,FALSE)+AA3301</f>
        <v>44891.416666666664</v>
      </c>
      <c r="AF3301" s="67">
        <f>IF(V3301="Bangalore",VLOOKUP(V3301,'Branch Wise Work Timelines'!C:G,4,FALSE)+AA3301+1,IF(V3301="Mumbai",VLOOKUP(V3301,'Branch Wise Work Timelines'!C:G,4,FALSE)+AA3301+1,VLOOKUP(V3301,'Branch Wise Work Timelines'!C:G,4,FALSE)+AA3301))</f>
        <v>44892.104166666664</v>
      </c>
      <c r="AG3301" s="67">
        <f>WORKDAY.INTL(AA3301,1,11)+VLOOKUP(V3301,'Branch Wise Work Timelines'!C:G,3,FALSE)</f>
        <v>44893.416666666664</v>
      </c>
      <c r="AH3301" s="69" t="str">
        <f t="shared" si="621"/>
        <v>Met</v>
      </c>
      <c r="AI3301" s="69">
        <f t="shared" ca="1" si="622"/>
        <v>20419</v>
      </c>
      <c r="AJ3301" s="69" t="str">
        <f ca="1">IF(AI3301&lt;0,"0-12",IFERROR(VLOOKUP(AI3301,Breakup[],2,FALSE),"&gt;24"))</f>
        <v>&gt;24</v>
      </c>
      <c r="AK3301" s="69" t="str">
        <f>VLOOKUP(V3301,Master!B:D,3,FALSE)</f>
        <v>South</v>
      </c>
      <c r="AL3301" s="69" t="str">
        <f t="shared" si="623"/>
        <v>Bangalore-CLS</v>
      </c>
    </row>
    <row r="3302" spans="1:38">
      <c r="A3302" s="13" t="s">
        <v>6930</v>
      </c>
      <c r="B3302" s="54">
        <v>44701.683681169001</v>
      </c>
      <c r="C3302" s="13" t="s">
        <v>1342</v>
      </c>
      <c r="D3302" s="13">
        <v>1028</v>
      </c>
      <c r="E3302" s="13" t="s">
        <v>6931</v>
      </c>
      <c r="F3302" s="13" t="s">
        <v>15</v>
      </c>
      <c r="G3302" s="14">
        <v>1653051626097</v>
      </c>
      <c r="H3302" s="55">
        <v>0.14221064814814799</v>
      </c>
      <c r="I3302" s="33">
        <v>44887.142210648097</v>
      </c>
      <c r="J3302" s="58">
        <v>44887</v>
      </c>
      <c r="K3302" s="13" t="s">
        <v>213</v>
      </c>
      <c r="L3302" s="13" t="s">
        <v>30</v>
      </c>
      <c r="M3302" s="13" t="s">
        <v>214</v>
      </c>
      <c r="N3302" s="13" t="s">
        <v>206</v>
      </c>
      <c r="O3302" s="33" t="s">
        <v>38</v>
      </c>
      <c r="P3302" s="58" t="s">
        <v>38</v>
      </c>
      <c r="Q3302" s="33" t="s">
        <v>207</v>
      </c>
      <c r="R3302" s="14" t="s">
        <v>38</v>
      </c>
      <c r="S3302" s="13" t="s">
        <v>216</v>
      </c>
      <c r="T3302" s="13" t="s">
        <v>217</v>
      </c>
      <c r="U3302" s="33">
        <f t="shared" ca="1" si="612"/>
        <v>45744.56914039352</v>
      </c>
      <c r="V3302" s="13" t="str">
        <f t="shared" si="613"/>
        <v>Bangalore</v>
      </c>
      <c r="W3302" s="13" t="str">
        <f t="shared" si="614"/>
        <v>CLS</v>
      </c>
      <c r="X3302" s="13">
        <f t="shared" si="615"/>
        <v>3</v>
      </c>
      <c r="Y3302" s="13" t="str">
        <f>IFERROR(VLOOKUP(C3302,ReceivingTeam[],2,FALSE),"HelpDesk")</f>
        <v>HelpDesk</v>
      </c>
      <c r="Z3302" s="67">
        <f t="shared" si="616"/>
        <v>44887.916666666664</v>
      </c>
      <c r="AA3302" s="68">
        <f t="shared" si="617"/>
        <v>44887</v>
      </c>
      <c r="AB3302" s="69" t="b">
        <f t="shared" si="618"/>
        <v>1</v>
      </c>
      <c r="AC3302" s="70">
        <f t="shared" si="619"/>
        <v>0.5</v>
      </c>
      <c r="AD3302" s="67">
        <f t="shared" si="620"/>
        <v>44887.916666666664</v>
      </c>
      <c r="AE3302" s="67">
        <f>VLOOKUP(V3302,'Branch Wise Work Timelines'!C:G,3,FALSE)+AA3302</f>
        <v>44887.416666666664</v>
      </c>
      <c r="AF3302" s="67">
        <f>IF(V3302="Bangalore",VLOOKUP(V3302,'Branch Wise Work Timelines'!C:G,4,FALSE)+AA3302+1,IF(V3302="Mumbai",VLOOKUP(V3302,'Branch Wise Work Timelines'!C:G,4,FALSE)+AA3302+1,VLOOKUP(V3302,'Branch Wise Work Timelines'!C:G,4,FALSE)+AA3302))</f>
        <v>44888.104166666664</v>
      </c>
      <c r="AG3302" s="67">
        <f>WORKDAY.INTL(AA3302,1,11)+VLOOKUP(V3302,'Branch Wise Work Timelines'!C:G,3,FALSE)</f>
        <v>44888.416666666664</v>
      </c>
      <c r="AH3302" s="69" t="str">
        <f t="shared" ca="1" si="621"/>
        <v>Out of TAT</v>
      </c>
      <c r="AI3302" s="69">
        <f t="shared" ca="1" si="622"/>
        <v>20560</v>
      </c>
      <c r="AJ3302" s="69" t="str">
        <f ca="1">IF(AI3302&lt;0,"0-12",IFERROR(VLOOKUP(AI3302,Breakup[],2,FALSE),"&gt;24"))</f>
        <v>&gt;24</v>
      </c>
      <c r="AK3302" s="69" t="str">
        <f>VLOOKUP(V3302,Master!B:D,3,FALSE)</f>
        <v>South</v>
      </c>
      <c r="AL3302" s="69" t="str">
        <f t="shared" si="623"/>
        <v>Bangalore-CLS</v>
      </c>
    </row>
    <row r="3303" spans="1:38">
      <c r="A3303" s="13" t="s">
        <v>6932</v>
      </c>
      <c r="B3303" s="54">
        <v>44701.821040277799</v>
      </c>
      <c r="C3303" s="13" t="s">
        <v>81</v>
      </c>
      <c r="D3303" s="13">
        <v>791</v>
      </c>
      <c r="E3303" s="13" t="s">
        <v>6933</v>
      </c>
      <c r="F3303" s="13" t="s">
        <v>33</v>
      </c>
      <c r="G3303" s="14">
        <v>1653058269490</v>
      </c>
      <c r="H3303" s="55">
        <v>0.85734953703703698</v>
      </c>
      <c r="I3303" s="33">
        <v>44886.857349537</v>
      </c>
      <c r="J3303" s="58">
        <v>44886</v>
      </c>
      <c r="K3303" s="13" t="s">
        <v>213</v>
      </c>
      <c r="L3303" s="13" t="s">
        <v>30</v>
      </c>
      <c r="M3303" s="13" t="s">
        <v>282</v>
      </c>
      <c r="N3303" s="13" t="s">
        <v>206</v>
      </c>
      <c r="O3303" s="33" t="s">
        <v>38</v>
      </c>
      <c r="P3303" s="58" t="s">
        <v>38</v>
      </c>
      <c r="Q3303" s="33" t="s">
        <v>207</v>
      </c>
      <c r="R3303" s="14" t="s">
        <v>38</v>
      </c>
      <c r="S3303" s="13" t="s">
        <v>216</v>
      </c>
      <c r="T3303" s="13" t="s">
        <v>217</v>
      </c>
      <c r="U3303" s="33">
        <f t="shared" ca="1" si="612"/>
        <v>45744.56914039352</v>
      </c>
      <c r="V3303" s="13" t="str">
        <f t="shared" si="613"/>
        <v>Bangalore</v>
      </c>
      <c r="W3303" s="13" t="str">
        <f t="shared" si="614"/>
        <v>RI</v>
      </c>
      <c r="X3303" s="13">
        <f t="shared" si="615"/>
        <v>20</v>
      </c>
      <c r="Y3303" s="13" t="str">
        <f>IFERROR(VLOOKUP(C3303,ReceivingTeam[],2,FALSE),"HelpDesk")</f>
        <v>Branch office</v>
      </c>
      <c r="Z3303" s="67">
        <f t="shared" si="616"/>
        <v>44887.669849537</v>
      </c>
      <c r="AA3303" s="68">
        <f t="shared" si="617"/>
        <v>44886</v>
      </c>
      <c r="AB3303" s="69" t="b">
        <f t="shared" si="618"/>
        <v>1</v>
      </c>
      <c r="AC3303" s="70">
        <f t="shared" si="619"/>
        <v>0.5</v>
      </c>
      <c r="AD3303" s="67">
        <f t="shared" si="620"/>
        <v>44887.669849537</v>
      </c>
      <c r="AE3303" s="67">
        <f>VLOOKUP(V3303,'Branch Wise Work Timelines'!C:G,3,FALSE)+AA3303</f>
        <v>44886.416666666664</v>
      </c>
      <c r="AF3303" s="67">
        <f>IF(V3303="Bangalore",VLOOKUP(V3303,'Branch Wise Work Timelines'!C:G,4,FALSE)+AA3303+1,IF(V3303="Mumbai",VLOOKUP(V3303,'Branch Wise Work Timelines'!C:G,4,FALSE)+AA3303+1,VLOOKUP(V3303,'Branch Wise Work Timelines'!C:G,4,FALSE)+AA3303))</f>
        <v>44887.104166666664</v>
      </c>
      <c r="AG3303" s="67">
        <f>WORKDAY.INTL(AA3303,1,11)+VLOOKUP(V3303,'Branch Wise Work Timelines'!C:G,3,FALSE)</f>
        <v>44887.416666666664</v>
      </c>
      <c r="AH3303" s="69" t="str">
        <f t="shared" ca="1" si="621"/>
        <v>Out of TAT</v>
      </c>
      <c r="AI3303" s="69">
        <f t="shared" ca="1" si="622"/>
        <v>20566</v>
      </c>
      <c r="AJ3303" s="69" t="str">
        <f ca="1">IF(AI3303&lt;0,"0-12",IFERROR(VLOOKUP(AI3303,Breakup[],2,FALSE),"&gt;24"))</f>
        <v>&gt;24</v>
      </c>
      <c r="AK3303" s="69" t="str">
        <f>VLOOKUP(V3303,Master!B:D,3,FALSE)</f>
        <v>South</v>
      </c>
      <c r="AL3303" s="69" t="str">
        <f t="shared" si="623"/>
        <v>Bangalore</v>
      </c>
    </row>
    <row r="3304" spans="1:38">
      <c r="A3304" s="13" t="s">
        <v>6934</v>
      </c>
      <c r="B3304" s="54">
        <v>44701.779716203702</v>
      </c>
      <c r="C3304" s="13" t="s">
        <v>986</v>
      </c>
      <c r="D3304" s="13">
        <v>548</v>
      </c>
      <c r="E3304" s="13" t="s">
        <v>6935</v>
      </c>
      <c r="F3304" s="13" t="s">
        <v>33</v>
      </c>
      <c r="G3304" s="14">
        <v>1653053109035</v>
      </c>
      <c r="H3304" s="55">
        <v>0.77288194444444402</v>
      </c>
      <c r="I3304" s="33">
        <v>44890.772881944402</v>
      </c>
      <c r="J3304" s="58">
        <v>44890</v>
      </c>
      <c r="K3304" s="13" t="s">
        <v>213</v>
      </c>
      <c r="L3304" s="13" t="s">
        <v>30</v>
      </c>
      <c r="M3304" s="13" t="s">
        <v>282</v>
      </c>
      <c r="N3304" s="13" t="s">
        <v>206</v>
      </c>
      <c r="O3304" s="33" t="s">
        <v>38</v>
      </c>
      <c r="P3304" s="58" t="s">
        <v>38</v>
      </c>
      <c r="Q3304" s="33" t="s">
        <v>207</v>
      </c>
      <c r="R3304" s="14" t="s">
        <v>38</v>
      </c>
      <c r="S3304" s="13" t="s">
        <v>216</v>
      </c>
      <c r="T3304" s="13" t="s">
        <v>217</v>
      </c>
      <c r="U3304" s="33">
        <f t="shared" ca="1" si="612"/>
        <v>45744.56914039352</v>
      </c>
      <c r="V3304" s="13" t="str">
        <f t="shared" si="613"/>
        <v>Bangalore</v>
      </c>
      <c r="W3304" s="13" t="str">
        <f t="shared" si="614"/>
        <v>RI</v>
      </c>
      <c r="X3304" s="13">
        <f t="shared" si="615"/>
        <v>18</v>
      </c>
      <c r="Y3304" s="13" t="str">
        <f>IFERROR(VLOOKUP(C3304,ReceivingTeam[],2,FALSE),"HelpDesk")</f>
        <v>HelpDesk</v>
      </c>
      <c r="Z3304" s="67">
        <f t="shared" si="616"/>
        <v>44891.585381944402</v>
      </c>
      <c r="AA3304" s="68">
        <f t="shared" si="617"/>
        <v>44890</v>
      </c>
      <c r="AB3304" s="69" t="b">
        <f t="shared" si="618"/>
        <v>1</v>
      </c>
      <c r="AC3304" s="70">
        <f t="shared" si="619"/>
        <v>0.5</v>
      </c>
      <c r="AD3304" s="67">
        <f t="shared" si="620"/>
        <v>44891.585381944402</v>
      </c>
      <c r="AE3304" s="67">
        <f>VLOOKUP(V3304,'Branch Wise Work Timelines'!C:G,3,FALSE)+AA3304</f>
        <v>44890.416666666664</v>
      </c>
      <c r="AF3304" s="67">
        <f>IF(V3304="Bangalore",VLOOKUP(V3304,'Branch Wise Work Timelines'!C:G,4,FALSE)+AA3304+1,IF(V3304="Mumbai",VLOOKUP(V3304,'Branch Wise Work Timelines'!C:G,4,FALSE)+AA3304+1,VLOOKUP(V3304,'Branch Wise Work Timelines'!C:G,4,FALSE)+AA3304))</f>
        <v>44891.104166666664</v>
      </c>
      <c r="AG3304" s="67">
        <f>WORKDAY.INTL(AA3304,1,11)+VLOOKUP(V3304,'Branch Wise Work Timelines'!C:G,3,FALSE)</f>
        <v>44891.416666666664</v>
      </c>
      <c r="AH3304" s="69" t="str">
        <f t="shared" ca="1" si="621"/>
        <v>Out of TAT</v>
      </c>
      <c r="AI3304" s="69">
        <f t="shared" ca="1" si="622"/>
        <v>20472</v>
      </c>
      <c r="AJ3304" s="69" t="str">
        <f ca="1">IF(AI3304&lt;0,"0-12",IFERROR(VLOOKUP(AI3304,Breakup[],2,FALSE),"&gt;24"))</f>
        <v>&gt;24</v>
      </c>
      <c r="AK3304" s="69" t="str">
        <f>VLOOKUP(V3304,Master!B:D,3,FALSE)</f>
        <v>South</v>
      </c>
      <c r="AL3304" s="69" t="str">
        <f t="shared" si="623"/>
        <v>Bangalore</v>
      </c>
    </row>
    <row r="3305" spans="1:38">
      <c r="A3305" s="13" t="s">
        <v>6936</v>
      </c>
      <c r="B3305" s="54">
        <v>44701.765890312498</v>
      </c>
      <c r="C3305" s="13" t="s">
        <v>506</v>
      </c>
      <c r="D3305" s="13">
        <v>1845</v>
      </c>
      <c r="E3305" s="13" t="s">
        <v>6937</v>
      </c>
      <c r="F3305" s="13" t="s">
        <v>15</v>
      </c>
      <c r="G3305" s="14">
        <v>1653054189256</v>
      </c>
      <c r="H3305" s="55">
        <v>0.91342592592592597</v>
      </c>
      <c r="I3305" s="33">
        <v>44891.913425925901</v>
      </c>
      <c r="J3305" s="58">
        <v>44891</v>
      </c>
      <c r="K3305" s="13" t="s">
        <v>213</v>
      </c>
      <c r="L3305" s="13" t="s">
        <v>30</v>
      </c>
      <c r="M3305" s="13" t="s">
        <v>214</v>
      </c>
      <c r="N3305" s="13" t="s">
        <v>206</v>
      </c>
      <c r="O3305" s="33">
        <v>44891.212233796301</v>
      </c>
      <c r="P3305" s="58">
        <v>44891</v>
      </c>
      <c r="Q3305" s="33" t="s">
        <v>237</v>
      </c>
      <c r="R3305" s="14">
        <v>1024</v>
      </c>
      <c r="S3305" s="13" t="s">
        <v>216</v>
      </c>
      <c r="T3305" s="13" t="s">
        <v>217</v>
      </c>
      <c r="U3305" s="33">
        <f t="shared" ca="1" si="612"/>
        <v>45744.56914039352</v>
      </c>
      <c r="V3305" s="13" t="str">
        <f t="shared" si="613"/>
        <v>Bangalore</v>
      </c>
      <c r="W3305" s="13" t="str">
        <f t="shared" si="614"/>
        <v>CLS</v>
      </c>
      <c r="X3305" s="13">
        <f t="shared" si="615"/>
        <v>21</v>
      </c>
      <c r="Y3305" s="13" t="str">
        <f>IFERROR(VLOOKUP(C3305,ReceivingTeam[],2,FALSE),"HelpDesk")</f>
        <v>HelpDesk</v>
      </c>
      <c r="Z3305" s="67">
        <f t="shared" si="616"/>
        <v>44893.725925925901</v>
      </c>
      <c r="AA3305" s="68">
        <f t="shared" si="617"/>
        <v>44891</v>
      </c>
      <c r="AB3305" s="69" t="b">
        <f t="shared" si="618"/>
        <v>1</v>
      </c>
      <c r="AC3305" s="70">
        <f t="shared" si="619"/>
        <v>0.5</v>
      </c>
      <c r="AD3305" s="67">
        <f t="shared" si="620"/>
        <v>44893.725925925901</v>
      </c>
      <c r="AE3305" s="67">
        <f>VLOOKUP(V3305,'Branch Wise Work Timelines'!C:G,3,FALSE)+AA3305</f>
        <v>44891.416666666664</v>
      </c>
      <c r="AF3305" s="67">
        <f>IF(V3305="Bangalore",VLOOKUP(V3305,'Branch Wise Work Timelines'!C:G,4,FALSE)+AA3305+1,IF(V3305="Mumbai",VLOOKUP(V3305,'Branch Wise Work Timelines'!C:G,4,FALSE)+AA3305+1,VLOOKUP(V3305,'Branch Wise Work Timelines'!C:G,4,FALSE)+AA3305))</f>
        <v>44892.104166666664</v>
      </c>
      <c r="AG3305" s="67">
        <f>WORKDAY.INTL(AA3305,1,11)+VLOOKUP(V3305,'Branch Wise Work Timelines'!C:G,3,FALSE)</f>
        <v>44893.416666666664</v>
      </c>
      <c r="AH3305" s="69" t="str">
        <f t="shared" si="621"/>
        <v>Met</v>
      </c>
      <c r="AI3305" s="69">
        <f t="shared" ca="1" si="622"/>
        <v>20421</v>
      </c>
      <c r="AJ3305" s="69" t="str">
        <f ca="1">IF(AI3305&lt;0,"0-12",IFERROR(VLOOKUP(AI3305,Breakup[],2,FALSE),"&gt;24"))</f>
        <v>&gt;24</v>
      </c>
      <c r="AK3305" s="69" t="str">
        <f>VLOOKUP(V3305,Master!B:D,3,FALSE)</f>
        <v>South</v>
      </c>
      <c r="AL3305" s="69" t="str">
        <f t="shared" si="623"/>
        <v>Bangalore-CLS</v>
      </c>
    </row>
    <row r="3306" spans="1:38">
      <c r="A3306" s="13" t="s">
        <v>6938</v>
      </c>
      <c r="B3306" s="54">
        <v>44701.793369560197</v>
      </c>
      <c r="C3306" s="13" t="s">
        <v>89</v>
      </c>
      <c r="D3306" s="13">
        <v>657</v>
      </c>
      <c r="E3306" s="13" t="s">
        <v>6939</v>
      </c>
      <c r="F3306" s="13" t="s">
        <v>15</v>
      </c>
      <c r="G3306" s="14">
        <v>1653056396900</v>
      </c>
      <c r="H3306" s="55">
        <v>0.318622685185185</v>
      </c>
      <c r="I3306" s="33">
        <v>44882.318622685198</v>
      </c>
      <c r="J3306" s="58">
        <v>44882</v>
      </c>
      <c r="K3306" s="13" t="s">
        <v>213</v>
      </c>
      <c r="L3306" s="13" t="s">
        <v>30</v>
      </c>
      <c r="M3306" s="13" t="s">
        <v>75</v>
      </c>
      <c r="N3306" s="13" t="s">
        <v>206</v>
      </c>
      <c r="O3306" s="33" t="s">
        <v>38</v>
      </c>
      <c r="P3306" s="58" t="s">
        <v>38</v>
      </c>
      <c r="Q3306" s="33" t="s">
        <v>207</v>
      </c>
      <c r="R3306" s="14" t="s">
        <v>38</v>
      </c>
      <c r="S3306" s="13" t="s">
        <v>216</v>
      </c>
      <c r="T3306" s="13" t="s">
        <v>217</v>
      </c>
      <c r="U3306" s="33">
        <f t="shared" ca="1" si="612"/>
        <v>45744.56914039352</v>
      </c>
      <c r="V3306" s="13" t="str">
        <f t="shared" si="613"/>
        <v>Bangalore</v>
      </c>
      <c r="W3306" s="13" t="str">
        <f t="shared" si="614"/>
        <v>CLS</v>
      </c>
      <c r="X3306" s="13">
        <f t="shared" si="615"/>
        <v>7</v>
      </c>
      <c r="Y3306" s="13" t="str">
        <f>IFERROR(VLOOKUP(C3306,ReceivingTeam[],2,FALSE),"HelpDesk")</f>
        <v>Branch office</v>
      </c>
      <c r="Z3306" s="67">
        <f t="shared" si="616"/>
        <v>44882.916666666664</v>
      </c>
      <c r="AA3306" s="68">
        <f t="shared" si="617"/>
        <v>44882</v>
      </c>
      <c r="AB3306" s="69" t="b">
        <f t="shared" si="618"/>
        <v>1</v>
      </c>
      <c r="AC3306" s="70">
        <f t="shared" si="619"/>
        <v>0.5</v>
      </c>
      <c r="AD3306" s="67">
        <f t="shared" si="620"/>
        <v>44882.916666666664</v>
      </c>
      <c r="AE3306" s="67">
        <f>VLOOKUP(V3306,'Branch Wise Work Timelines'!C:G,3,FALSE)+AA3306</f>
        <v>44882.416666666664</v>
      </c>
      <c r="AF3306" s="67">
        <f>IF(V3306="Bangalore",VLOOKUP(V3306,'Branch Wise Work Timelines'!C:G,4,FALSE)+AA3306+1,IF(V3306="Mumbai",VLOOKUP(V3306,'Branch Wise Work Timelines'!C:G,4,FALSE)+AA3306+1,VLOOKUP(V3306,'Branch Wise Work Timelines'!C:G,4,FALSE)+AA3306))</f>
        <v>44883.104166666664</v>
      </c>
      <c r="AG3306" s="67">
        <f>WORKDAY.INTL(AA3306,1,11)+VLOOKUP(V3306,'Branch Wise Work Timelines'!C:G,3,FALSE)</f>
        <v>44883.416666666664</v>
      </c>
      <c r="AH3306" s="69" t="str">
        <f t="shared" ca="1" si="621"/>
        <v>Out of TAT</v>
      </c>
      <c r="AI3306" s="69">
        <f t="shared" ca="1" si="622"/>
        <v>20680</v>
      </c>
      <c r="AJ3306" s="69" t="str">
        <f ca="1">IF(AI3306&lt;0,"0-12",IFERROR(VLOOKUP(AI3306,Breakup[],2,FALSE),"&gt;24"))</f>
        <v>&gt;24</v>
      </c>
      <c r="AK3306" s="69" t="str">
        <f>VLOOKUP(V3306,Master!B:D,3,FALSE)</f>
        <v>South</v>
      </c>
      <c r="AL3306" s="69" t="str">
        <f t="shared" si="623"/>
        <v>Bangalore-CLS</v>
      </c>
    </row>
    <row r="3307" spans="1:38">
      <c r="A3307" s="13" t="s">
        <v>6940</v>
      </c>
      <c r="B3307" s="54">
        <v>44674.6471912384</v>
      </c>
      <c r="C3307" s="13" t="s">
        <v>986</v>
      </c>
      <c r="D3307" s="13">
        <v>368</v>
      </c>
      <c r="E3307" s="13" t="s">
        <v>6941</v>
      </c>
      <c r="F3307" s="13" t="s">
        <v>33</v>
      </c>
      <c r="G3307" s="14">
        <v>1653051071129</v>
      </c>
      <c r="H3307" s="55">
        <v>0.316539351851852</v>
      </c>
      <c r="I3307" s="33">
        <v>44887.316539351901</v>
      </c>
      <c r="J3307" s="58">
        <v>44887</v>
      </c>
      <c r="K3307" s="13" t="s">
        <v>213</v>
      </c>
      <c r="L3307" s="13" t="s">
        <v>30</v>
      </c>
      <c r="M3307" s="13" t="s">
        <v>282</v>
      </c>
      <c r="N3307" s="13" t="s">
        <v>206</v>
      </c>
      <c r="O3307" s="33" t="s">
        <v>38</v>
      </c>
      <c r="P3307" s="58" t="s">
        <v>38</v>
      </c>
      <c r="Q3307" s="33" t="s">
        <v>207</v>
      </c>
      <c r="R3307" s="14" t="s">
        <v>38</v>
      </c>
      <c r="S3307" s="13" t="s">
        <v>216</v>
      </c>
      <c r="T3307" s="13" t="s">
        <v>278</v>
      </c>
      <c r="U3307" s="33">
        <f t="shared" ca="1" si="612"/>
        <v>45744.56914039352</v>
      </c>
      <c r="V3307" s="13" t="str">
        <f t="shared" si="613"/>
        <v>Bangalore</v>
      </c>
      <c r="W3307" s="13" t="str">
        <f t="shared" si="614"/>
        <v>RI</v>
      </c>
      <c r="X3307" s="13">
        <f t="shared" si="615"/>
        <v>7</v>
      </c>
      <c r="Y3307" s="13" t="str">
        <f>IFERROR(VLOOKUP(C3307,ReceivingTeam[],2,FALSE),"HelpDesk")</f>
        <v>HelpDesk</v>
      </c>
      <c r="Z3307" s="67">
        <f t="shared" si="616"/>
        <v>44890.729166666664</v>
      </c>
      <c r="AA3307" s="68">
        <f t="shared" si="617"/>
        <v>44887</v>
      </c>
      <c r="AB3307" s="69" t="b">
        <f t="shared" si="618"/>
        <v>1</v>
      </c>
      <c r="AC3307" s="70">
        <f t="shared" si="619"/>
        <v>3</v>
      </c>
      <c r="AD3307" s="67">
        <f t="shared" si="620"/>
        <v>44890.729166666664</v>
      </c>
      <c r="AE3307" s="67">
        <f>VLOOKUP(V3307,'Branch Wise Work Timelines'!C:G,3,FALSE)+AA3307</f>
        <v>44887.416666666664</v>
      </c>
      <c r="AF3307" s="67">
        <f>IF(V3307="Bangalore",VLOOKUP(V3307,'Branch Wise Work Timelines'!C:G,4,FALSE)+AA3307+1,IF(V3307="Mumbai",VLOOKUP(V3307,'Branch Wise Work Timelines'!C:G,4,FALSE)+AA3307+1,VLOOKUP(V3307,'Branch Wise Work Timelines'!C:G,4,FALSE)+AA3307))</f>
        <v>44888.104166666664</v>
      </c>
      <c r="AG3307" s="67">
        <f>WORKDAY.INTL(AA3307,1,11)+VLOOKUP(V3307,'Branch Wise Work Timelines'!C:G,3,FALSE)</f>
        <v>44888.416666666664</v>
      </c>
      <c r="AH3307" s="69" t="str">
        <f t="shared" ca="1" si="621"/>
        <v>Out of TAT</v>
      </c>
      <c r="AI3307" s="69">
        <f t="shared" ca="1" si="622"/>
        <v>20493</v>
      </c>
      <c r="AJ3307" s="69" t="str">
        <f ca="1">IF(AI3307&lt;0,"0-12",IFERROR(VLOOKUP(AI3307,Breakup[],2,FALSE),"&gt;24"))</f>
        <v>&gt;24</v>
      </c>
      <c r="AK3307" s="69" t="str">
        <f>VLOOKUP(V3307,Master!B:D,3,FALSE)</f>
        <v>South</v>
      </c>
      <c r="AL3307" s="69" t="str">
        <f t="shared" si="623"/>
        <v>Bangalore</v>
      </c>
    </row>
    <row r="3308" spans="1:38">
      <c r="A3308" s="13" t="s">
        <v>6942</v>
      </c>
      <c r="B3308" s="54">
        <v>44701.760107442104</v>
      </c>
      <c r="C3308" s="13" t="s">
        <v>377</v>
      </c>
      <c r="D3308" s="13">
        <v>133</v>
      </c>
      <c r="E3308" s="13" t="s">
        <v>6943</v>
      </c>
      <c r="F3308" s="13" t="s">
        <v>15</v>
      </c>
      <c r="G3308" s="14">
        <v>1653054766382</v>
      </c>
      <c r="H3308" s="55">
        <v>0.86961805555555605</v>
      </c>
      <c r="I3308" s="33">
        <v>44888.8696180556</v>
      </c>
      <c r="J3308" s="58">
        <v>44888</v>
      </c>
      <c r="K3308" s="13" t="s">
        <v>213</v>
      </c>
      <c r="L3308" s="13" t="s">
        <v>30</v>
      </c>
      <c r="M3308" s="13" t="s">
        <v>75</v>
      </c>
      <c r="N3308" s="13" t="s">
        <v>206</v>
      </c>
      <c r="O3308" s="33" t="s">
        <v>38</v>
      </c>
      <c r="P3308" s="58" t="s">
        <v>38</v>
      </c>
      <c r="Q3308" s="33" t="s">
        <v>207</v>
      </c>
      <c r="R3308" s="14" t="s">
        <v>38</v>
      </c>
      <c r="S3308" s="13" t="s">
        <v>216</v>
      </c>
      <c r="T3308" s="13" t="s">
        <v>217</v>
      </c>
      <c r="U3308" s="33">
        <f t="shared" ca="1" si="612"/>
        <v>45744.56914039352</v>
      </c>
      <c r="V3308" s="13" t="str">
        <f t="shared" si="613"/>
        <v>Bangalore</v>
      </c>
      <c r="W3308" s="13" t="str">
        <f t="shared" si="614"/>
        <v>CLS</v>
      </c>
      <c r="X3308" s="13">
        <f t="shared" si="615"/>
        <v>20</v>
      </c>
      <c r="Y3308" s="13" t="str">
        <f>IFERROR(VLOOKUP(C3308,ReceivingTeam[],2,FALSE),"HelpDesk")</f>
        <v>HelpDesk</v>
      </c>
      <c r="Z3308" s="67">
        <f t="shared" si="616"/>
        <v>44889.6821180556</v>
      </c>
      <c r="AA3308" s="68">
        <f t="shared" si="617"/>
        <v>44888</v>
      </c>
      <c r="AB3308" s="69" t="b">
        <f t="shared" si="618"/>
        <v>1</v>
      </c>
      <c r="AC3308" s="70">
        <f t="shared" si="619"/>
        <v>0.5</v>
      </c>
      <c r="AD3308" s="67">
        <f t="shared" si="620"/>
        <v>44889.6821180556</v>
      </c>
      <c r="AE3308" s="67">
        <f>VLOOKUP(V3308,'Branch Wise Work Timelines'!C:G,3,FALSE)+AA3308</f>
        <v>44888.416666666664</v>
      </c>
      <c r="AF3308" s="67">
        <f>IF(V3308="Bangalore",VLOOKUP(V3308,'Branch Wise Work Timelines'!C:G,4,FALSE)+AA3308+1,IF(V3308="Mumbai",VLOOKUP(V3308,'Branch Wise Work Timelines'!C:G,4,FALSE)+AA3308+1,VLOOKUP(V3308,'Branch Wise Work Timelines'!C:G,4,FALSE)+AA3308))</f>
        <v>44889.104166666664</v>
      </c>
      <c r="AG3308" s="67">
        <f>WORKDAY.INTL(AA3308,1,11)+VLOOKUP(V3308,'Branch Wise Work Timelines'!C:G,3,FALSE)</f>
        <v>44889.416666666664</v>
      </c>
      <c r="AH3308" s="69" t="str">
        <f t="shared" ca="1" si="621"/>
        <v>Out of TAT</v>
      </c>
      <c r="AI3308" s="69">
        <f t="shared" ca="1" si="622"/>
        <v>20518</v>
      </c>
      <c r="AJ3308" s="69" t="str">
        <f ca="1">IF(AI3308&lt;0,"0-12",IFERROR(VLOOKUP(AI3308,Breakup[],2,FALSE),"&gt;24"))</f>
        <v>&gt;24</v>
      </c>
      <c r="AK3308" s="69" t="str">
        <f>VLOOKUP(V3308,Master!B:D,3,FALSE)</f>
        <v>South</v>
      </c>
      <c r="AL3308" s="69" t="str">
        <f t="shared" si="623"/>
        <v>Bangalore-CLS</v>
      </c>
    </row>
    <row r="3309" spans="1:38">
      <c r="A3309" s="13" t="s">
        <v>6944</v>
      </c>
      <c r="B3309" s="54">
        <v>44701.731985844897</v>
      </c>
      <c r="C3309" s="13" t="s">
        <v>133</v>
      </c>
      <c r="D3309" s="13">
        <v>1818</v>
      </c>
      <c r="E3309" s="13" t="s">
        <v>6945</v>
      </c>
      <c r="F3309" s="13" t="s">
        <v>33</v>
      </c>
      <c r="G3309" s="14">
        <v>1653050488283</v>
      </c>
      <c r="H3309" s="55">
        <v>0.98068287037037005</v>
      </c>
      <c r="I3309" s="33">
        <v>44890.980682870402</v>
      </c>
      <c r="J3309" s="58">
        <v>44890</v>
      </c>
      <c r="K3309" s="13" t="s">
        <v>257</v>
      </c>
      <c r="L3309" s="13" t="s">
        <v>72</v>
      </c>
      <c r="M3309" s="13" t="s">
        <v>286</v>
      </c>
      <c r="N3309" s="13" t="s">
        <v>206</v>
      </c>
      <c r="O3309" s="33" t="s">
        <v>38</v>
      </c>
      <c r="P3309" s="58" t="s">
        <v>38</v>
      </c>
      <c r="Q3309" s="33" t="s">
        <v>207</v>
      </c>
      <c r="R3309" s="14" t="s">
        <v>38</v>
      </c>
      <c r="S3309" s="13" t="s">
        <v>216</v>
      </c>
      <c r="T3309" s="13" t="s">
        <v>217</v>
      </c>
      <c r="U3309" s="33">
        <f t="shared" ca="1" si="612"/>
        <v>45744.56914039352</v>
      </c>
      <c r="V3309" s="13" t="str">
        <f t="shared" si="613"/>
        <v>Pune</v>
      </c>
      <c r="W3309" s="13" t="str">
        <f t="shared" si="614"/>
        <v>RI</v>
      </c>
      <c r="X3309" s="13">
        <f t="shared" si="615"/>
        <v>23</v>
      </c>
      <c r="Y3309" s="13" t="str">
        <f>IFERROR(VLOOKUP(C3309,ReceivingTeam[],2,FALSE),"HelpDesk")</f>
        <v>Branch office</v>
      </c>
      <c r="Z3309" s="67">
        <f t="shared" si="616"/>
        <v>44892.105682870402</v>
      </c>
      <c r="AA3309" s="68">
        <f t="shared" si="617"/>
        <v>44890</v>
      </c>
      <c r="AB3309" s="69" t="b">
        <f t="shared" si="618"/>
        <v>1</v>
      </c>
      <c r="AC3309" s="70">
        <f t="shared" si="619"/>
        <v>0.5</v>
      </c>
      <c r="AD3309" s="67">
        <f t="shared" si="620"/>
        <v>44892.105682870402</v>
      </c>
      <c r="AE3309" s="67">
        <f>VLOOKUP(V3309,'Branch Wise Work Timelines'!C:G,3,FALSE)+AA3309</f>
        <v>44890.395833333336</v>
      </c>
      <c r="AF3309" s="67">
        <f>IF(V3309="Bangalore",VLOOKUP(V3309,'Branch Wise Work Timelines'!C:G,4,FALSE)+AA3309+1,IF(V3309="Mumbai",VLOOKUP(V3309,'Branch Wise Work Timelines'!C:G,4,FALSE)+AA3309+1,VLOOKUP(V3309,'Branch Wise Work Timelines'!C:G,4,FALSE)+AA3309))</f>
        <v>44890.770833333336</v>
      </c>
      <c r="AG3309" s="67">
        <f>WORKDAY.INTL(AA3309,1,11)+VLOOKUP(V3309,'Branch Wise Work Timelines'!C:G,3,FALSE)</f>
        <v>44891.395833333336</v>
      </c>
      <c r="AH3309" s="69" t="str">
        <f t="shared" ca="1" si="621"/>
        <v>Out of TAT</v>
      </c>
      <c r="AI3309" s="69">
        <f t="shared" ca="1" si="622"/>
        <v>20460</v>
      </c>
      <c r="AJ3309" s="69" t="str">
        <f ca="1">IF(AI3309&lt;0,"0-12",IFERROR(VLOOKUP(AI3309,Breakup[],2,FALSE),"&gt;24"))</f>
        <v>&gt;24</v>
      </c>
      <c r="AK3309" s="69" t="str">
        <f>VLOOKUP(V3309,Master!B:D,3,FALSE)</f>
        <v>West</v>
      </c>
      <c r="AL3309" s="69" t="str">
        <f t="shared" si="623"/>
        <v>Pune</v>
      </c>
    </row>
    <row r="3310" spans="1:38">
      <c r="A3310" s="13" t="s">
        <v>6946</v>
      </c>
      <c r="B3310" s="54">
        <v>44701.693995567097</v>
      </c>
      <c r="C3310" s="13" t="s">
        <v>113</v>
      </c>
      <c r="D3310" s="13">
        <v>586</v>
      </c>
      <c r="E3310" s="13" t="s">
        <v>6947</v>
      </c>
      <c r="F3310" s="13" t="s">
        <v>33</v>
      </c>
      <c r="G3310" s="14">
        <v>1653057395341</v>
      </c>
      <c r="H3310" s="55">
        <v>0.748078703703704</v>
      </c>
      <c r="I3310" s="33">
        <v>44884.748078703698</v>
      </c>
      <c r="J3310" s="58">
        <v>44884</v>
      </c>
      <c r="K3310" s="13" t="s">
        <v>263</v>
      </c>
      <c r="L3310" s="13" t="s">
        <v>69</v>
      </c>
      <c r="M3310" s="13" t="s">
        <v>101</v>
      </c>
      <c r="N3310" s="13" t="s">
        <v>206</v>
      </c>
      <c r="O3310" s="33" t="s">
        <v>38</v>
      </c>
      <c r="P3310" s="58" t="s">
        <v>38</v>
      </c>
      <c r="Q3310" s="33" t="s">
        <v>207</v>
      </c>
      <c r="R3310" s="14" t="s">
        <v>38</v>
      </c>
      <c r="S3310" s="13" t="s">
        <v>208</v>
      </c>
      <c r="T3310" s="13" t="s">
        <v>209</v>
      </c>
      <c r="U3310" s="33">
        <f t="shared" ca="1" si="612"/>
        <v>45744.56914039352</v>
      </c>
      <c r="V3310" s="13" t="str">
        <f t="shared" si="613"/>
        <v>Mumbai</v>
      </c>
      <c r="W3310" s="13" t="str">
        <f t="shared" si="614"/>
        <v>RI</v>
      </c>
      <c r="X3310" s="13">
        <f t="shared" si="615"/>
        <v>17</v>
      </c>
      <c r="Y3310" s="13" t="str">
        <f>IFERROR(VLOOKUP(C3310,ReceivingTeam[],2,FALSE),"HelpDesk")</f>
        <v>Branch office</v>
      </c>
      <c r="Z3310" s="67">
        <f t="shared" si="616"/>
        <v>44885.248078703698</v>
      </c>
      <c r="AA3310" s="68">
        <f t="shared" si="617"/>
        <v>44884</v>
      </c>
      <c r="AB3310" s="69" t="b">
        <f t="shared" si="618"/>
        <v>1</v>
      </c>
      <c r="AC3310" s="70">
        <f t="shared" si="619"/>
        <v>0.5</v>
      </c>
      <c r="AD3310" s="67">
        <f t="shared" si="620"/>
        <v>44885.248078703698</v>
      </c>
      <c r="AE3310" s="67">
        <f>VLOOKUP(V3310,'Branch Wise Work Timelines'!C:G,3,FALSE)+AA3310</f>
        <v>44884.416666666664</v>
      </c>
      <c r="AF3310" s="67">
        <f>IF(V3310="Bangalore",VLOOKUP(V3310,'Branch Wise Work Timelines'!C:G,4,FALSE)+AA3310+1,IF(V3310="Mumbai",VLOOKUP(V3310,'Branch Wise Work Timelines'!C:G,4,FALSE)+AA3310+1,VLOOKUP(V3310,'Branch Wise Work Timelines'!C:G,4,FALSE)+AA3310))</f>
        <v>44885.25</v>
      </c>
      <c r="AG3310" s="67">
        <f>WORKDAY.INTL(AA3310,1,11)+VLOOKUP(V3310,'Branch Wise Work Timelines'!C:G,3,FALSE)</f>
        <v>44886.416666666664</v>
      </c>
      <c r="AH3310" s="69" t="str">
        <f t="shared" ca="1" si="621"/>
        <v>Out of TAT</v>
      </c>
      <c r="AI3310" s="69">
        <f t="shared" ca="1" si="622"/>
        <v>20624</v>
      </c>
      <c r="AJ3310" s="69" t="str">
        <f ca="1">IF(AI3310&lt;0,"0-12",IFERROR(VLOOKUP(AI3310,Breakup[],2,FALSE),"&gt;24"))</f>
        <v>&gt;24</v>
      </c>
      <c r="AK3310" s="69" t="str">
        <f>VLOOKUP(V3310,Master!B:D,3,FALSE)</f>
        <v>East</v>
      </c>
      <c r="AL3310" s="69" t="str">
        <f t="shared" si="623"/>
        <v>Mumbai</v>
      </c>
    </row>
    <row r="3311" spans="1:38">
      <c r="A3311" s="13" t="s">
        <v>6948</v>
      </c>
      <c r="B3311" s="54">
        <v>44701.671961655098</v>
      </c>
      <c r="C3311" s="13" t="s">
        <v>265</v>
      </c>
      <c r="D3311" s="13">
        <v>1828</v>
      </c>
      <c r="E3311" s="13" t="s">
        <v>6949</v>
      </c>
      <c r="F3311" s="13" t="s">
        <v>15</v>
      </c>
      <c r="G3311" s="14">
        <v>1653048896111</v>
      </c>
      <c r="H3311" s="55">
        <v>0.61754629629629598</v>
      </c>
      <c r="I3311" s="33">
        <v>44883.6175462963</v>
      </c>
      <c r="J3311" s="58">
        <v>44883</v>
      </c>
      <c r="K3311" s="13" t="s">
        <v>213</v>
      </c>
      <c r="L3311" s="13" t="s">
        <v>30</v>
      </c>
      <c r="M3311" s="13" t="s">
        <v>75</v>
      </c>
      <c r="N3311" s="13" t="s">
        <v>206</v>
      </c>
      <c r="O3311" s="33" t="s">
        <v>38</v>
      </c>
      <c r="P3311" s="58" t="s">
        <v>38</v>
      </c>
      <c r="Q3311" s="33" t="s">
        <v>207</v>
      </c>
      <c r="R3311" s="14" t="s">
        <v>38</v>
      </c>
      <c r="S3311" s="13" t="s">
        <v>216</v>
      </c>
      <c r="T3311" s="13" t="s">
        <v>217</v>
      </c>
      <c r="U3311" s="33">
        <f t="shared" ca="1" si="612"/>
        <v>45744.56914039352</v>
      </c>
      <c r="V3311" s="13" t="str">
        <f t="shared" si="613"/>
        <v>Bangalore</v>
      </c>
      <c r="W3311" s="13" t="str">
        <f t="shared" si="614"/>
        <v>CLS</v>
      </c>
      <c r="X3311" s="13">
        <f t="shared" si="615"/>
        <v>14</v>
      </c>
      <c r="Y3311" s="13" t="str">
        <f>IFERROR(VLOOKUP(C3311,ReceivingTeam[],2,FALSE),"HelpDesk")</f>
        <v>HelpDesk</v>
      </c>
      <c r="Z3311" s="67">
        <f t="shared" si="616"/>
        <v>44884.4300462963</v>
      </c>
      <c r="AA3311" s="68">
        <f t="shared" si="617"/>
        <v>44883</v>
      </c>
      <c r="AB3311" s="69" t="b">
        <f t="shared" si="618"/>
        <v>1</v>
      </c>
      <c r="AC3311" s="70">
        <f t="shared" si="619"/>
        <v>0.5</v>
      </c>
      <c r="AD3311" s="67">
        <f t="shared" si="620"/>
        <v>44884.4300462963</v>
      </c>
      <c r="AE3311" s="67">
        <f>VLOOKUP(V3311,'Branch Wise Work Timelines'!C:G,3,FALSE)+AA3311</f>
        <v>44883.416666666664</v>
      </c>
      <c r="AF3311" s="67">
        <f>IF(V3311="Bangalore",VLOOKUP(V3311,'Branch Wise Work Timelines'!C:G,4,FALSE)+AA3311+1,IF(V3311="Mumbai",VLOOKUP(V3311,'Branch Wise Work Timelines'!C:G,4,FALSE)+AA3311+1,VLOOKUP(V3311,'Branch Wise Work Timelines'!C:G,4,FALSE)+AA3311))</f>
        <v>44884.104166666664</v>
      </c>
      <c r="AG3311" s="67">
        <f>WORKDAY.INTL(AA3311,1,11)+VLOOKUP(V3311,'Branch Wise Work Timelines'!C:G,3,FALSE)</f>
        <v>44884.416666666664</v>
      </c>
      <c r="AH3311" s="69" t="str">
        <f t="shared" ca="1" si="621"/>
        <v>Out of TAT</v>
      </c>
      <c r="AI3311" s="69">
        <f t="shared" ca="1" si="622"/>
        <v>20644</v>
      </c>
      <c r="AJ3311" s="69" t="str">
        <f ca="1">IF(AI3311&lt;0,"0-12",IFERROR(VLOOKUP(AI3311,Breakup[],2,FALSE),"&gt;24"))</f>
        <v>&gt;24</v>
      </c>
      <c r="AK3311" s="69" t="str">
        <f>VLOOKUP(V3311,Master!B:D,3,FALSE)</f>
        <v>South</v>
      </c>
      <c r="AL3311" s="69" t="str">
        <f t="shared" si="623"/>
        <v>Bangalore-CLS</v>
      </c>
    </row>
    <row r="3312" spans="1:38">
      <c r="A3312" s="13" t="s">
        <v>6950</v>
      </c>
      <c r="B3312" s="54">
        <v>44701.781319363399</v>
      </c>
      <c r="C3312" s="13" t="s">
        <v>467</v>
      </c>
      <c r="D3312" s="13">
        <v>125</v>
      </c>
      <c r="E3312" s="13" t="s">
        <v>6951</v>
      </c>
      <c r="F3312" s="13" t="s">
        <v>15</v>
      </c>
      <c r="G3312" s="14">
        <v>1653054189256</v>
      </c>
      <c r="H3312" s="55">
        <v>0.60116898148148101</v>
      </c>
      <c r="I3312" s="33">
        <v>44881.601168981499</v>
      </c>
      <c r="J3312" s="58">
        <v>44881</v>
      </c>
      <c r="K3312" s="13" t="s">
        <v>213</v>
      </c>
      <c r="L3312" s="13" t="s">
        <v>30</v>
      </c>
      <c r="M3312" s="13" t="s">
        <v>214</v>
      </c>
      <c r="N3312" s="13" t="s">
        <v>206</v>
      </c>
      <c r="O3312" s="33" t="s">
        <v>38</v>
      </c>
      <c r="P3312" s="58" t="s">
        <v>38</v>
      </c>
      <c r="Q3312" s="33" t="s">
        <v>207</v>
      </c>
      <c r="R3312" s="14" t="s">
        <v>38</v>
      </c>
      <c r="S3312" s="13" t="s">
        <v>216</v>
      </c>
      <c r="T3312" s="13" t="s">
        <v>217</v>
      </c>
      <c r="U3312" s="33">
        <f t="shared" ca="1" si="612"/>
        <v>45744.56914039352</v>
      </c>
      <c r="V3312" s="13" t="str">
        <f t="shared" si="613"/>
        <v>Bangalore</v>
      </c>
      <c r="W3312" s="13" t="str">
        <f t="shared" si="614"/>
        <v>CLS</v>
      </c>
      <c r="X3312" s="13">
        <f t="shared" si="615"/>
        <v>14</v>
      </c>
      <c r="Y3312" s="13" t="str">
        <f>IFERROR(VLOOKUP(C3312,ReceivingTeam[],2,FALSE),"HelpDesk")</f>
        <v>HelpDesk</v>
      </c>
      <c r="Z3312" s="67">
        <f t="shared" si="616"/>
        <v>44882.101168981499</v>
      </c>
      <c r="AA3312" s="68">
        <f t="shared" si="617"/>
        <v>44881</v>
      </c>
      <c r="AB3312" s="69" t="b">
        <f t="shared" si="618"/>
        <v>1</v>
      </c>
      <c r="AC3312" s="70">
        <f t="shared" si="619"/>
        <v>0.5</v>
      </c>
      <c r="AD3312" s="67">
        <f t="shared" si="620"/>
        <v>44882.101168981499</v>
      </c>
      <c r="AE3312" s="67">
        <f>VLOOKUP(V3312,'Branch Wise Work Timelines'!C:G,3,FALSE)+AA3312</f>
        <v>44881.416666666664</v>
      </c>
      <c r="AF3312" s="67">
        <f>IF(V3312="Bangalore",VLOOKUP(V3312,'Branch Wise Work Timelines'!C:G,4,FALSE)+AA3312+1,IF(V3312="Mumbai",VLOOKUP(V3312,'Branch Wise Work Timelines'!C:G,4,FALSE)+AA3312+1,VLOOKUP(V3312,'Branch Wise Work Timelines'!C:G,4,FALSE)+AA3312))</f>
        <v>44882.104166666664</v>
      </c>
      <c r="AG3312" s="67">
        <f>WORKDAY.INTL(AA3312,1,11)+VLOOKUP(V3312,'Branch Wise Work Timelines'!C:G,3,FALSE)</f>
        <v>44882.416666666664</v>
      </c>
      <c r="AH3312" s="69" t="str">
        <f t="shared" ca="1" si="621"/>
        <v>Out of TAT</v>
      </c>
      <c r="AI3312" s="69">
        <f t="shared" ca="1" si="622"/>
        <v>20700</v>
      </c>
      <c r="AJ3312" s="69" t="str">
        <f ca="1">IF(AI3312&lt;0,"0-12",IFERROR(VLOOKUP(AI3312,Breakup[],2,FALSE),"&gt;24"))</f>
        <v>&gt;24</v>
      </c>
      <c r="AK3312" s="69" t="str">
        <f>VLOOKUP(V3312,Master!B:D,3,FALSE)</f>
        <v>South</v>
      </c>
      <c r="AL3312" s="69" t="str">
        <f t="shared" si="623"/>
        <v>Bangalore-CLS</v>
      </c>
    </row>
    <row r="3313" spans="1:38">
      <c r="A3313" s="13" t="s">
        <v>6952</v>
      </c>
      <c r="B3313" s="54">
        <v>44701.768784375003</v>
      </c>
      <c r="C3313" s="13" t="s">
        <v>1335</v>
      </c>
      <c r="D3313" s="13">
        <v>827</v>
      </c>
      <c r="E3313" s="13" t="s">
        <v>6953</v>
      </c>
      <c r="F3313" s="13" t="s">
        <v>24</v>
      </c>
      <c r="G3313" s="14">
        <v>1653053476399</v>
      </c>
      <c r="H3313" s="55">
        <v>0.25239583333333299</v>
      </c>
      <c r="I3313" s="33">
        <v>44890.252395833297</v>
      </c>
      <c r="J3313" s="58">
        <v>44890</v>
      </c>
      <c r="K3313" s="13" t="s">
        <v>213</v>
      </c>
      <c r="L3313" s="13" t="s">
        <v>30</v>
      </c>
      <c r="M3313" s="13" t="s">
        <v>282</v>
      </c>
      <c r="N3313" s="13" t="s">
        <v>206</v>
      </c>
      <c r="O3313" s="33" t="s">
        <v>38</v>
      </c>
      <c r="P3313" s="58" t="s">
        <v>38</v>
      </c>
      <c r="Q3313" s="33" t="s">
        <v>207</v>
      </c>
      <c r="R3313" s="14" t="s">
        <v>38</v>
      </c>
      <c r="S3313" s="13" t="s">
        <v>216</v>
      </c>
      <c r="T3313" s="13" t="s">
        <v>278</v>
      </c>
      <c r="U3313" s="33">
        <f t="shared" ca="1" si="612"/>
        <v>45744.56914039352</v>
      </c>
      <c r="V3313" s="13" t="str">
        <f t="shared" si="613"/>
        <v>Bangalore</v>
      </c>
      <c r="W3313" s="13" t="str">
        <f t="shared" si="614"/>
        <v>DOMI</v>
      </c>
      <c r="X3313" s="13">
        <f t="shared" si="615"/>
        <v>6</v>
      </c>
      <c r="Y3313" s="13" t="str">
        <f>IFERROR(VLOOKUP(C3313,ReceivingTeam[],2,FALSE),"HelpDesk")</f>
        <v>HelpDesk</v>
      </c>
      <c r="Z3313" s="67">
        <f t="shared" si="616"/>
        <v>44893.729166666664</v>
      </c>
      <c r="AA3313" s="68">
        <f t="shared" si="617"/>
        <v>44890</v>
      </c>
      <c r="AB3313" s="69" t="b">
        <f t="shared" si="618"/>
        <v>1</v>
      </c>
      <c r="AC3313" s="70">
        <f t="shared" si="619"/>
        <v>3</v>
      </c>
      <c r="AD3313" s="67">
        <f t="shared" si="620"/>
        <v>44893.729166666664</v>
      </c>
      <c r="AE3313" s="67">
        <f>VLOOKUP(V3313,'Branch Wise Work Timelines'!C:G,3,FALSE)+AA3313</f>
        <v>44890.416666666664</v>
      </c>
      <c r="AF3313" s="67">
        <f>IF(V3313="Bangalore",VLOOKUP(V3313,'Branch Wise Work Timelines'!C:G,4,FALSE)+AA3313+1,IF(V3313="Mumbai",VLOOKUP(V3313,'Branch Wise Work Timelines'!C:G,4,FALSE)+AA3313+1,VLOOKUP(V3313,'Branch Wise Work Timelines'!C:G,4,FALSE)+AA3313))</f>
        <v>44891.104166666664</v>
      </c>
      <c r="AG3313" s="67">
        <f>WORKDAY.INTL(AA3313,1,11)+VLOOKUP(V3313,'Branch Wise Work Timelines'!C:G,3,FALSE)</f>
        <v>44891.416666666664</v>
      </c>
      <c r="AH3313" s="69" t="str">
        <f t="shared" ca="1" si="621"/>
        <v>Out of TAT</v>
      </c>
      <c r="AI3313" s="69">
        <f t="shared" ca="1" si="622"/>
        <v>20421</v>
      </c>
      <c r="AJ3313" s="69" t="str">
        <f ca="1">IF(AI3313&lt;0,"0-12",IFERROR(VLOOKUP(AI3313,Breakup[],2,FALSE),"&gt;24"))</f>
        <v>&gt;24</v>
      </c>
      <c r="AK3313" s="69" t="str">
        <f>VLOOKUP(V3313,Master!B:D,3,FALSE)</f>
        <v>South</v>
      </c>
      <c r="AL3313" s="69" t="str">
        <f t="shared" si="623"/>
        <v>Bangalore</v>
      </c>
    </row>
    <row r="3314" spans="1:38">
      <c r="A3314" s="13" t="s">
        <v>6954</v>
      </c>
      <c r="B3314" s="54">
        <v>44701.770433946796</v>
      </c>
      <c r="C3314" s="13" t="s">
        <v>1335</v>
      </c>
      <c r="D3314" s="13">
        <v>595</v>
      </c>
      <c r="E3314" s="13" t="s">
        <v>6955</v>
      </c>
      <c r="F3314" s="13" t="s">
        <v>24</v>
      </c>
      <c r="G3314" s="14">
        <v>1653053476399</v>
      </c>
      <c r="H3314" s="55">
        <v>0.44478009259259299</v>
      </c>
      <c r="I3314" s="33">
        <v>44890.444780092599</v>
      </c>
      <c r="J3314" s="58">
        <v>44890</v>
      </c>
      <c r="K3314" s="13" t="s">
        <v>213</v>
      </c>
      <c r="L3314" s="13" t="s">
        <v>30</v>
      </c>
      <c r="M3314" s="13" t="s">
        <v>282</v>
      </c>
      <c r="N3314" s="13" t="s">
        <v>206</v>
      </c>
      <c r="O3314" s="33" t="s">
        <v>38</v>
      </c>
      <c r="P3314" s="58" t="s">
        <v>38</v>
      </c>
      <c r="Q3314" s="33" t="s">
        <v>207</v>
      </c>
      <c r="R3314" s="14" t="s">
        <v>38</v>
      </c>
      <c r="S3314" s="13" t="s">
        <v>216</v>
      </c>
      <c r="T3314" s="13" t="s">
        <v>278</v>
      </c>
      <c r="U3314" s="33">
        <f t="shared" ca="1" si="612"/>
        <v>45744.56914039352</v>
      </c>
      <c r="V3314" s="13" t="str">
        <f t="shared" si="613"/>
        <v>Bangalore</v>
      </c>
      <c r="W3314" s="13" t="str">
        <f t="shared" si="614"/>
        <v>DOMI</v>
      </c>
      <c r="X3314" s="13">
        <f t="shared" si="615"/>
        <v>10</v>
      </c>
      <c r="Y3314" s="13" t="str">
        <f>IFERROR(VLOOKUP(C3314,ReceivingTeam[],2,FALSE),"HelpDesk")</f>
        <v>HelpDesk</v>
      </c>
      <c r="Z3314" s="67">
        <f t="shared" si="616"/>
        <v>44893.757280092599</v>
      </c>
      <c r="AA3314" s="68">
        <f t="shared" si="617"/>
        <v>44890</v>
      </c>
      <c r="AB3314" s="69" t="b">
        <f t="shared" si="618"/>
        <v>1</v>
      </c>
      <c r="AC3314" s="70">
        <f t="shared" si="619"/>
        <v>3</v>
      </c>
      <c r="AD3314" s="67">
        <f t="shared" si="620"/>
        <v>44893.757280092599</v>
      </c>
      <c r="AE3314" s="67">
        <f>VLOOKUP(V3314,'Branch Wise Work Timelines'!C:G,3,FALSE)+AA3314</f>
        <v>44890.416666666664</v>
      </c>
      <c r="AF3314" s="67">
        <f>IF(V3314="Bangalore",VLOOKUP(V3314,'Branch Wise Work Timelines'!C:G,4,FALSE)+AA3314+1,IF(V3314="Mumbai",VLOOKUP(V3314,'Branch Wise Work Timelines'!C:G,4,FALSE)+AA3314+1,VLOOKUP(V3314,'Branch Wise Work Timelines'!C:G,4,FALSE)+AA3314))</f>
        <v>44891.104166666664</v>
      </c>
      <c r="AG3314" s="67">
        <f>WORKDAY.INTL(AA3314,1,11)+VLOOKUP(V3314,'Branch Wise Work Timelines'!C:G,3,FALSE)</f>
        <v>44891.416666666664</v>
      </c>
      <c r="AH3314" s="69" t="str">
        <f t="shared" ca="1" si="621"/>
        <v>Out of TAT</v>
      </c>
      <c r="AI3314" s="69">
        <f t="shared" ca="1" si="622"/>
        <v>20420</v>
      </c>
      <c r="AJ3314" s="69" t="str">
        <f ca="1">IF(AI3314&lt;0,"0-12",IFERROR(VLOOKUP(AI3314,Breakup[],2,FALSE),"&gt;24"))</f>
        <v>&gt;24</v>
      </c>
      <c r="AK3314" s="69" t="str">
        <f>VLOOKUP(V3314,Master!B:D,3,FALSE)</f>
        <v>South</v>
      </c>
      <c r="AL3314" s="69" t="str">
        <f t="shared" si="623"/>
        <v>Bangalore</v>
      </c>
    </row>
    <row r="3315" spans="1:38">
      <c r="A3315" s="13" t="s">
        <v>6956</v>
      </c>
      <c r="B3315" s="54">
        <v>44701.771836608801</v>
      </c>
      <c r="C3315" s="13" t="s">
        <v>1335</v>
      </c>
      <c r="D3315" s="13">
        <v>71</v>
      </c>
      <c r="E3315" s="13" t="s">
        <v>6957</v>
      </c>
      <c r="F3315" s="13" t="s">
        <v>24</v>
      </c>
      <c r="G3315" s="14">
        <v>1653053476399</v>
      </c>
      <c r="H3315" s="55">
        <v>9.8553240740740705E-2</v>
      </c>
      <c r="I3315" s="33">
        <v>44885.098553240699</v>
      </c>
      <c r="J3315" s="58">
        <v>44885</v>
      </c>
      <c r="K3315" s="13" t="s">
        <v>213</v>
      </c>
      <c r="L3315" s="13" t="s">
        <v>30</v>
      </c>
      <c r="M3315" s="13" t="s">
        <v>282</v>
      </c>
      <c r="N3315" s="13" t="s">
        <v>206</v>
      </c>
      <c r="O3315" s="33" t="s">
        <v>38</v>
      </c>
      <c r="P3315" s="58" t="s">
        <v>38</v>
      </c>
      <c r="Q3315" s="33" t="s">
        <v>207</v>
      </c>
      <c r="R3315" s="14" t="s">
        <v>38</v>
      </c>
      <c r="S3315" s="13" t="s">
        <v>216</v>
      </c>
      <c r="T3315" s="13" t="s">
        <v>278</v>
      </c>
      <c r="U3315" s="33">
        <f t="shared" ca="1" si="612"/>
        <v>45744.56914039352</v>
      </c>
      <c r="V3315" s="13" t="str">
        <f t="shared" si="613"/>
        <v>Bangalore</v>
      </c>
      <c r="W3315" s="13" t="str">
        <f t="shared" si="614"/>
        <v>DOMI</v>
      </c>
      <c r="X3315" s="13">
        <f t="shared" si="615"/>
        <v>2</v>
      </c>
      <c r="Y3315" s="13" t="str">
        <f>IFERROR(VLOOKUP(C3315,ReceivingTeam[],2,FALSE),"HelpDesk")</f>
        <v>HelpDesk</v>
      </c>
      <c r="Z3315" s="67">
        <f t="shared" si="616"/>
        <v>44888.416666666664</v>
      </c>
      <c r="AA3315" s="68">
        <f t="shared" si="617"/>
        <v>44885</v>
      </c>
      <c r="AB3315" s="69" t="b">
        <f t="shared" si="618"/>
        <v>0</v>
      </c>
      <c r="AC3315" s="70">
        <f t="shared" si="619"/>
        <v>3</v>
      </c>
      <c r="AD3315" s="67">
        <f t="shared" si="620"/>
        <v>44888.416666666664</v>
      </c>
      <c r="AE3315" s="67">
        <f>VLOOKUP(V3315,'Branch Wise Work Timelines'!C:G,3,FALSE)+AA3315</f>
        <v>44885.416666666664</v>
      </c>
      <c r="AF3315" s="67">
        <f>IF(V3315="Bangalore",VLOOKUP(V3315,'Branch Wise Work Timelines'!C:G,4,FALSE)+AA3315+1,IF(V3315="Mumbai",VLOOKUP(V3315,'Branch Wise Work Timelines'!C:G,4,FALSE)+AA3315+1,VLOOKUP(V3315,'Branch Wise Work Timelines'!C:G,4,FALSE)+AA3315))</f>
        <v>44886.104166666664</v>
      </c>
      <c r="AG3315" s="67">
        <f>WORKDAY.INTL(AA3315,1,11)+VLOOKUP(V3315,'Branch Wise Work Timelines'!C:G,3,FALSE)</f>
        <v>44886.416666666664</v>
      </c>
      <c r="AH3315" s="69" t="str">
        <f t="shared" ca="1" si="621"/>
        <v>Out of TAT</v>
      </c>
      <c r="AI3315" s="69">
        <f t="shared" ca="1" si="622"/>
        <v>20548</v>
      </c>
      <c r="AJ3315" s="69" t="str">
        <f ca="1">IF(AI3315&lt;0,"0-12",IFERROR(VLOOKUP(AI3315,Breakup[],2,FALSE),"&gt;24"))</f>
        <v>&gt;24</v>
      </c>
      <c r="AK3315" s="69" t="str">
        <f>VLOOKUP(V3315,Master!B:D,3,FALSE)</f>
        <v>South</v>
      </c>
      <c r="AL3315" s="69" t="str">
        <f t="shared" si="623"/>
        <v>Bangalore</v>
      </c>
    </row>
    <row r="3316" spans="1:38">
      <c r="A3316" s="13" t="s">
        <v>6958</v>
      </c>
      <c r="B3316" s="54">
        <v>44701.849018252302</v>
      </c>
      <c r="C3316" s="13" t="s">
        <v>81</v>
      </c>
      <c r="D3316" s="13">
        <v>563</v>
      </c>
      <c r="E3316" s="13" t="s">
        <v>6959</v>
      </c>
      <c r="F3316" s="13" t="s">
        <v>33</v>
      </c>
      <c r="G3316" s="14">
        <v>1653058832830</v>
      </c>
      <c r="H3316" s="55">
        <v>7.4398148148148102E-2</v>
      </c>
      <c r="I3316" s="33">
        <v>44891.074398148201</v>
      </c>
      <c r="J3316" s="58">
        <v>44891</v>
      </c>
      <c r="K3316" s="13" t="s">
        <v>213</v>
      </c>
      <c r="L3316" s="13" t="s">
        <v>30</v>
      </c>
      <c r="M3316" s="13" t="s">
        <v>282</v>
      </c>
      <c r="N3316" s="13" t="s">
        <v>206</v>
      </c>
      <c r="O3316" s="33">
        <v>44891.700983796298</v>
      </c>
      <c r="P3316" s="58">
        <v>44891</v>
      </c>
      <c r="Q3316" s="33" t="s">
        <v>237</v>
      </c>
      <c r="R3316" s="14">
        <v>795</v>
      </c>
      <c r="S3316" s="13" t="s">
        <v>216</v>
      </c>
      <c r="T3316" s="13" t="s">
        <v>278</v>
      </c>
      <c r="U3316" s="33">
        <f t="shared" ca="1" si="612"/>
        <v>45744.56914039352</v>
      </c>
      <c r="V3316" s="13" t="str">
        <f t="shared" si="613"/>
        <v>Bangalore</v>
      </c>
      <c r="W3316" s="13" t="str">
        <f t="shared" si="614"/>
        <v>RI</v>
      </c>
      <c r="X3316" s="13">
        <f t="shared" si="615"/>
        <v>1</v>
      </c>
      <c r="Y3316" s="13" t="str">
        <f>IFERROR(VLOOKUP(C3316,ReceivingTeam[],2,FALSE),"HelpDesk")</f>
        <v>Branch office</v>
      </c>
      <c r="Z3316" s="67">
        <f t="shared" si="616"/>
        <v>44895.729166666664</v>
      </c>
      <c r="AA3316" s="68">
        <f t="shared" si="617"/>
        <v>44891</v>
      </c>
      <c r="AB3316" s="69" t="b">
        <f t="shared" si="618"/>
        <v>1</v>
      </c>
      <c r="AC3316" s="70">
        <f t="shared" si="619"/>
        <v>3</v>
      </c>
      <c r="AD3316" s="67">
        <f t="shared" si="620"/>
        <v>44895.729166666664</v>
      </c>
      <c r="AE3316" s="67">
        <f>VLOOKUP(V3316,'Branch Wise Work Timelines'!C:G,3,FALSE)+AA3316</f>
        <v>44891.416666666664</v>
      </c>
      <c r="AF3316" s="67">
        <f>IF(V3316="Bangalore",VLOOKUP(V3316,'Branch Wise Work Timelines'!C:G,4,FALSE)+AA3316+1,IF(V3316="Mumbai",VLOOKUP(V3316,'Branch Wise Work Timelines'!C:G,4,FALSE)+AA3316+1,VLOOKUP(V3316,'Branch Wise Work Timelines'!C:G,4,FALSE)+AA3316))</f>
        <v>44892.104166666664</v>
      </c>
      <c r="AG3316" s="67">
        <f>WORKDAY.INTL(AA3316,1,11)+VLOOKUP(V3316,'Branch Wise Work Timelines'!C:G,3,FALSE)</f>
        <v>44893.416666666664</v>
      </c>
      <c r="AH3316" s="69" t="str">
        <f t="shared" si="621"/>
        <v>Met</v>
      </c>
      <c r="AI3316" s="69">
        <f t="shared" ca="1" si="622"/>
        <v>20373</v>
      </c>
      <c r="AJ3316" s="69" t="str">
        <f ca="1">IF(AI3316&lt;0,"0-12",IFERROR(VLOOKUP(AI3316,Breakup[],2,FALSE),"&gt;24"))</f>
        <v>&gt;24</v>
      </c>
      <c r="AK3316" s="69" t="str">
        <f>VLOOKUP(V3316,Master!B:D,3,FALSE)</f>
        <v>South</v>
      </c>
      <c r="AL3316" s="69" t="str">
        <f t="shared" si="623"/>
        <v>Bangalore</v>
      </c>
    </row>
    <row r="3317" spans="1:38">
      <c r="A3317" s="13" t="s">
        <v>6960</v>
      </c>
      <c r="B3317" s="54">
        <v>44701.913256713</v>
      </c>
      <c r="C3317" s="13" t="s">
        <v>599</v>
      </c>
      <c r="D3317" s="13">
        <v>1260</v>
      </c>
      <c r="E3317" s="13" t="s">
        <v>6961</v>
      </c>
      <c r="F3317" s="13" t="s">
        <v>24</v>
      </c>
      <c r="G3317" s="14">
        <v>1653069266688</v>
      </c>
      <c r="H3317" s="55">
        <v>0.49193287037036998</v>
      </c>
      <c r="I3317" s="33">
        <v>44888.491932870398</v>
      </c>
      <c r="J3317" s="58">
        <v>44888</v>
      </c>
      <c r="K3317" s="13" t="s">
        <v>213</v>
      </c>
      <c r="L3317" s="13" t="s">
        <v>30</v>
      </c>
      <c r="M3317" s="13" t="s">
        <v>147</v>
      </c>
      <c r="N3317" s="13" t="s">
        <v>206</v>
      </c>
      <c r="O3317" s="33" t="s">
        <v>38</v>
      </c>
      <c r="P3317" s="58" t="s">
        <v>38</v>
      </c>
      <c r="Q3317" s="33" t="s">
        <v>207</v>
      </c>
      <c r="R3317" s="14" t="s">
        <v>38</v>
      </c>
      <c r="S3317" s="13" t="s">
        <v>208</v>
      </c>
      <c r="T3317" s="13" t="s">
        <v>209</v>
      </c>
      <c r="U3317" s="33">
        <f t="shared" ca="1" si="612"/>
        <v>45744.56914039352</v>
      </c>
      <c r="V3317" s="13" t="str">
        <f t="shared" si="613"/>
        <v>Bangalore</v>
      </c>
      <c r="W3317" s="13" t="str">
        <f t="shared" si="614"/>
        <v>DOMI</v>
      </c>
      <c r="X3317" s="13">
        <f t="shared" si="615"/>
        <v>11</v>
      </c>
      <c r="Y3317" s="13" t="str">
        <f>IFERROR(VLOOKUP(C3317,ReceivingTeam[],2,FALSE),"HelpDesk")</f>
        <v>HelpDesk</v>
      </c>
      <c r="Z3317" s="67">
        <f t="shared" si="616"/>
        <v>44888.991932870398</v>
      </c>
      <c r="AA3317" s="68">
        <f t="shared" si="617"/>
        <v>44888</v>
      </c>
      <c r="AB3317" s="69" t="b">
        <f t="shared" si="618"/>
        <v>1</v>
      </c>
      <c r="AC3317" s="70">
        <f t="shared" si="619"/>
        <v>0.5</v>
      </c>
      <c r="AD3317" s="67">
        <f t="shared" si="620"/>
        <v>44888.991932870398</v>
      </c>
      <c r="AE3317" s="67">
        <f>VLOOKUP(V3317,'Branch Wise Work Timelines'!C:G,3,FALSE)+AA3317</f>
        <v>44888.416666666664</v>
      </c>
      <c r="AF3317" s="67">
        <f>IF(V3317="Bangalore",VLOOKUP(V3317,'Branch Wise Work Timelines'!C:G,4,FALSE)+AA3317+1,IF(V3317="Mumbai",VLOOKUP(V3317,'Branch Wise Work Timelines'!C:G,4,FALSE)+AA3317+1,VLOOKUP(V3317,'Branch Wise Work Timelines'!C:G,4,FALSE)+AA3317))</f>
        <v>44889.104166666664</v>
      </c>
      <c r="AG3317" s="67">
        <f>WORKDAY.INTL(AA3317,1,11)+VLOOKUP(V3317,'Branch Wise Work Timelines'!C:G,3,FALSE)</f>
        <v>44889.416666666664</v>
      </c>
      <c r="AH3317" s="69" t="str">
        <f t="shared" ca="1" si="621"/>
        <v>Out of TAT</v>
      </c>
      <c r="AI3317" s="69">
        <f t="shared" ca="1" si="622"/>
        <v>20534</v>
      </c>
      <c r="AJ3317" s="69" t="str">
        <f ca="1">IF(AI3317&lt;0,"0-12",IFERROR(VLOOKUP(AI3317,Breakup[],2,FALSE),"&gt;24"))</f>
        <v>&gt;24</v>
      </c>
      <c r="AK3317" s="69" t="str">
        <f>VLOOKUP(V3317,Master!B:D,3,FALSE)</f>
        <v>South</v>
      </c>
      <c r="AL3317" s="69" t="str">
        <f t="shared" si="623"/>
        <v>Bangalore</v>
      </c>
    </row>
    <row r="3318" spans="1:38">
      <c r="A3318" s="13" t="s">
        <v>6962</v>
      </c>
      <c r="B3318" s="54">
        <v>44701.913885798604</v>
      </c>
      <c r="C3318" s="13" t="s">
        <v>599</v>
      </c>
      <c r="D3318" s="13">
        <v>590</v>
      </c>
      <c r="E3318" s="13" t="s">
        <v>6963</v>
      </c>
      <c r="F3318" s="13" t="s">
        <v>24</v>
      </c>
      <c r="G3318" s="14">
        <v>1653069266688</v>
      </c>
      <c r="H3318" s="55">
        <v>0.75309027777777804</v>
      </c>
      <c r="I3318" s="33">
        <v>44882.753090277802</v>
      </c>
      <c r="J3318" s="58">
        <v>44882</v>
      </c>
      <c r="K3318" s="13" t="s">
        <v>213</v>
      </c>
      <c r="L3318" s="13" t="s">
        <v>30</v>
      </c>
      <c r="M3318" s="13" t="s">
        <v>147</v>
      </c>
      <c r="N3318" s="13" t="s">
        <v>206</v>
      </c>
      <c r="O3318" s="33" t="s">
        <v>38</v>
      </c>
      <c r="P3318" s="58" t="s">
        <v>38</v>
      </c>
      <c r="Q3318" s="33" t="s">
        <v>207</v>
      </c>
      <c r="R3318" s="14" t="s">
        <v>38</v>
      </c>
      <c r="S3318" s="13" t="s">
        <v>208</v>
      </c>
      <c r="T3318" s="13" t="s">
        <v>209</v>
      </c>
      <c r="U3318" s="33">
        <f t="shared" ca="1" si="612"/>
        <v>45744.56914039352</v>
      </c>
      <c r="V3318" s="13" t="str">
        <f t="shared" si="613"/>
        <v>Bangalore</v>
      </c>
      <c r="W3318" s="13" t="str">
        <f t="shared" si="614"/>
        <v>DOMI</v>
      </c>
      <c r="X3318" s="13">
        <f t="shared" si="615"/>
        <v>18</v>
      </c>
      <c r="Y3318" s="13" t="str">
        <f>IFERROR(VLOOKUP(C3318,ReceivingTeam[],2,FALSE),"HelpDesk")</f>
        <v>HelpDesk</v>
      </c>
      <c r="Z3318" s="67">
        <f t="shared" si="616"/>
        <v>44883.565590277802</v>
      </c>
      <c r="AA3318" s="68">
        <f t="shared" si="617"/>
        <v>44882</v>
      </c>
      <c r="AB3318" s="69" t="b">
        <f t="shared" si="618"/>
        <v>1</v>
      </c>
      <c r="AC3318" s="70">
        <f t="shared" si="619"/>
        <v>0.5</v>
      </c>
      <c r="AD3318" s="67">
        <f t="shared" si="620"/>
        <v>44883.565590277802</v>
      </c>
      <c r="AE3318" s="67">
        <f>VLOOKUP(V3318,'Branch Wise Work Timelines'!C:G,3,FALSE)+AA3318</f>
        <v>44882.416666666664</v>
      </c>
      <c r="AF3318" s="67">
        <f>IF(V3318="Bangalore",VLOOKUP(V3318,'Branch Wise Work Timelines'!C:G,4,FALSE)+AA3318+1,IF(V3318="Mumbai",VLOOKUP(V3318,'Branch Wise Work Timelines'!C:G,4,FALSE)+AA3318+1,VLOOKUP(V3318,'Branch Wise Work Timelines'!C:G,4,FALSE)+AA3318))</f>
        <v>44883.104166666664</v>
      </c>
      <c r="AG3318" s="67">
        <f>WORKDAY.INTL(AA3318,1,11)+VLOOKUP(V3318,'Branch Wise Work Timelines'!C:G,3,FALSE)</f>
        <v>44883.416666666664</v>
      </c>
      <c r="AH3318" s="69" t="str">
        <f t="shared" ca="1" si="621"/>
        <v>Out of TAT</v>
      </c>
      <c r="AI3318" s="69">
        <f t="shared" ca="1" si="622"/>
        <v>20665</v>
      </c>
      <c r="AJ3318" s="69" t="str">
        <f ca="1">IF(AI3318&lt;0,"0-12",IFERROR(VLOOKUP(AI3318,Breakup[],2,FALSE),"&gt;24"))</f>
        <v>&gt;24</v>
      </c>
      <c r="AK3318" s="69" t="str">
        <f>VLOOKUP(V3318,Master!B:D,3,FALSE)</f>
        <v>South</v>
      </c>
      <c r="AL3318" s="69" t="str">
        <f t="shared" si="623"/>
        <v>Bangalore</v>
      </c>
    </row>
    <row r="3319" spans="1:38">
      <c r="A3319" s="13" t="s">
        <v>6964</v>
      </c>
      <c r="B3319" s="54">
        <v>44701.907626851898</v>
      </c>
      <c r="C3319" s="13" t="s">
        <v>599</v>
      </c>
      <c r="D3319" s="13">
        <v>1029</v>
      </c>
      <c r="E3319" s="13" t="s">
        <v>6965</v>
      </c>
      <c r="F3319" s="13" t="s">
        <v>24</v>
      </c>
      <c r="G3319" s="14">
        <v>1653069266688</v>
      </c>
      <c r="H3319" s="55">
        <v>0.439421296296296</v>
      </c>
      <c r="I3319" s="33">
        <v>44889.439421296302</v>
      </c>
      <c r="J3319" s="58">
        <v>44889</v>
      </c>
      <c r="K3319" s="13" t="s">
        <v>213</v>
      </c>
      <c r="L3319" s="13" t="s">
        <v>30</v>
      </c>
      <c r="M3319" s="13" t="s">
        <v>147</v>
      </c>
      <c r="N3319" s="13" t="s">
        <v>206</v>
      </c>
      <c r="O3319" s="33" t="s">
        <v>38</v>
      </c>
      <c r="P3319" s="58" t="s">
        <v>38</v>
      </c>
      <c r="Q3319" s="33" t="s">
        <v>207</v>
      </c>
      <c r="R3319" s="14" t="s">
        <v>38</v>
      </c>
      <c r="S3319" s="13" t="s">
        <v>208</v>
      </c>
      <c r="T3319" s="13" t="s">
        <v>209</v>
      </c>
      <c r="U3319" s="33">
        <f t="shared" ca="1" si="612"/>
        <v>45744.56914039352</v>
      </c>
      <c r="V3319" s="13" t="str">
        <f t="shared" si="613"/>
        <v>Bangalore</v>
      </c>
      <c r="W3319" s="13" t="str">
        <f t="shared" si="614"/>
        <v>DOMI</v>
      </c>
      <c r="X3319" s="13">
        <f t="shared" si="615"/>
        <v>10</v>
      </c>
      <c r="Y3319" s="13" t="str">
        <f>IFERROR(VLOOKUP(C3319,ReceivingTeam[],2,FALSE),"HelpDesk")</f>
        <v>HelpDesk</v>
      </c>
      <c r="Z3319" s="67">
        <f t="shared" si="616"/>
        <v>44889.939421296302</v>
      </c>
      <c r="AA3319" s="68">
        <f t="shared" si="617"/>
        <v>44889</v>
      </c>
      <c r="AB3319" s="69" t="b">
        <f t="shared" si="618"/>
        <v>1</v>
      </c>
      <c r="AC3319" s="70">
        <f t="shared" si="619"/>
        <v>0.5</v>
      </c>
      <c r="AD3319" s="67">
        <f t="shared" si="620"/>
        <v>44889.939421296302</v>
      </c>
      <c r="AE3319" s="67">
        <f>VLOOKUP(V3319,'Branch Wise Work Timelines'!C:G,3,FALSE)+AA3319</f>
        <v>44889.416666666664</v>
      </c>
      <c r="AF3319" s="67">
        <f>IF(V3319="Bangalore",VLOOKUP(V3319,'Branch Wise Work Timelines'!C:G,4,FALSE)+AA3319+1,IF(V3319="Mumbai",VLOOKUP(V3319,'Branch Wise Work Timelines'!C:G,4,FALSE)+AA3319+1,VLOOKUP(V3319,'Branch Wise Work Timelines'!C:G,4,FALSE)+AA3319))</f>
        <v>44890.104166666664</v>
      </c>
      <c r="AG3319" s="67">
        <f>WORKDAY.INTL(AA3319,1,11)+VLOOKUP(V3319,'Branch Wise Work Timelines'!C:G,3,FALSE)</f>
        <v>44890.416666666664</v>
      </c>
      <c r="AH3319" s="69" t="str">
        <f t="shared" ca="1" si="621"/>
        <v>Out of TAT</v>
      </c>
      <c r="AI3319" s="69">
        <f t="shared" ca="1" si="622"/>
        <v>20512</v>
      </c>
      <c r="AJ3319" s="69" t="str">
        <f ca="1">IF(AI3319&lt;0,"0-12",IFERROR(VLOOKUP(AI3319,Breakup[],2,FALSE),"&gt;24"))</f>
        <v>&gt;24</v>
      </c>
      <c r="AK3319" s="69" t="str">
        <f>VLOOKUP(V3319,Master!B:D,3,FALSE)</f>
        <v>South</v>
      </c>
      <c r="AL3319" s="69" t="str">
        <f t="shared" si="623"/>
        <v>Bangalore</v>
      </c>
    </row>
    <row r="3320" spans="1:38">
      <c r="A3320" s="13" t="s">
        <v>6966</v>
      </c>
      <c r="B3320" s="54">
        <v>44701.9084717593</v>
      </c>
      <c r="C3320" s="13" t="s">
        <v>599</v>
      </c>
      <c r="D3320" s="13">
        <v>1664</v>
      </c>
      <c r="E3320" s="13" t="s">
        <v>6967</v>
      </c>
      <c r="F3320" s="13" t="s">
        <v>24</v>
      </c>
      <c r="G3320" s="14">
        <v>1653069266688</v>
      </c>
      <c r="H3320" s="55">
        <v>0.90481481481481496</v>
      </c>
      <c r="I3320" s="33">
        <v>44891.904814814799</v>
      </c>
      <c r="J3320" s="58">
        <v>44891</v>
      </c>
      <c r="K3320" s="13" t="s">
        <v>213</v>
      </c>
      <c r="L3320" s="13" t="s">
        <v>30</v>
      </c>
      <c r="M3320" s="13" t="s">
        <v>147</v>
      </c>
      <c r="N3320" s="13" t="s">
        <v>206</v>
      </c>
      <c r="O3320" s="33">
        <v>44891.536851851903</v>
      </c>
      <c r="P3320" s="58">
        <v>44891</v>
      </c>
      <c r="Q3320" s="33" t="s">
        <v>237</v>
      </c>
      <c r="R3320" s="14">
        <v>519</v>
      </c>
      <c r="S3320" s="13" t="s">
        <v>208</v>
      </c>
      <c r="T3320" s="13" t="s">
        <v>209</v>
      </c>
      <c r="U3320" s="33">
        <f t="shared" ca="1" si="612"/>
        <v>45744.56914039352</v>
      </c>
      <c r="V3320" s="13" t="str">
        <f t="shared" si="613"/>
        <v>Bangalore</v>
      </c>
      <c r="W3320" s="13" t="str">
        <f t="shared" si="614"/>
        <v>DOMI</v>
      </c>
      <c r="X3320" s="13">
        <f t="shared" si="615"/>
        <v>21</v>
      </c>
      <c r="Y3320" s="13" t="str">
        <f>IFERROR(VLOOKUP(C3320,ReceivingTeam[],2,FALSE),"HelpDesk")</f>
        <v>HelpDesk</v>
      </c>
      <c r="Z3320" s="67">
        <f t="shared" si="616"/>
        <v>44893.717314814799</v>
      </c>
      <c r="AA3320" s="68">
        <f t="shared" si="617"/>
        <v>44891</v>
      </c>
      <c r="AB3320" s="69" t="b">
        <f t="shared" si="618"/>
        <v>1</v>
      </c>
      <c r="AC3320" s="70">
        <f t="shared" si="619"/>
        <v>0.5</v>
      </c>
      <c r="AD3320" s="67">
        <f t="shared" si="620"/>
        <v>44893.717314814799</v>
      </c>
      <c r="AE3320" s="67">
        <f>VLOOKUP(V3320,'Branch Wise Work Timelines'!C:G,3,FALSE)+AA3320</f>
        <v>44891.416666666664</v>
      </c>
      <c r="AF3320" s="67">
        <f>IF(V3320="Bangalore",VLOOKUP(V3320,'Branch Wise Work Timelines'!C:G,4,FALSE)+AA3320+1,IF(V3320="Mumbai",VLOOKUP(V3320,'Branch Wise Work Timelines'!C:G,4,FALSE)+AA3320+1,VLOOKUP(V3320,'Branch Wise Work Timelines'!C:G,4,FALSE)+AA3320))</f>
        <v>44892.104166666664</v>
      </c>
      <c r="AG3320" s="67">
        <f>WORKDAY.INTL(AA3320,1,11)+VLOOKUP(V3320,'Branch Wise Work Timelines'!C:G,3,FALSE)</f>
        <v>44893.416666666664</v>
      </c>
      <c r="AH3320" s="69" t="str">
        <f t="shared" si="621"/>
        <v>Met</v>
      </c>
      <c r="AI3320" s="69">
        <f t="shared" ca="1" si="622"/>
        <v>20421</v>
      </c>
      <c r="AJ3320" s="69" t="str">
        <f ca="1">IF(AI3320&lt;0,"0-12",IFERROR(VLOOKUP(AI3320,Breakup[],2,FALSE),"&gt;24"))</f>
        <v>&gt;24</v>
      </c>
      <c r="AK3320" s="69" t="str">
        <f>VLOOKUP(V3320,Master!B:D,3,FALSE)</f>
        <v>South</v>
      </c>
      <c r="AL3320" s="69" t="str">
        <f t="shared" si="623"/>
        <v>Bangalore</v>
      </c>
    </row>
    <row r="3321" spans="1:38">
      <c r="A3321" s="13" t="s">
        <v>6968</v>
      </c>
      <c r="B3321" s="54">
        <v>44701.909143286997</v>
      </c>
      <c r="C3321" s="13" t="s">
        <v>599</v>
      </c>
      <c r="D3321" s="13">
        <v>1181</v>
      </c>
      <c r="E3321" s="13" t="s">
        <v>6969</v>
      </c>
      <c r="F3321" s="13" t="s">
        <v>24</v>
      </c>
      <c r="G3321" s="14">
        <v>1653069266688</v>
      </c>
      <c r="H3321" s="55">
        <v>0.87365740740740705</v>
      </c>
      <c r="I3321" s="33">
        <v>44889.873657407399</v>
      </c>
      <c r="J3321" s="58">
        <v>44889</v>
      </c>
      <c r="K3321" s="13" t="s">
        <v>213</v>
      </c>
      <c r="L3321" s="13" t="s">
        <v>30</v>
      </c>
      <c r="M3321" s="13" t="s">
        <v>147</v>
      </c>
      <c r="N3321" s="13" t="s">
        <v>206</v>
      </c>
      <c r="O3321" s="33" t="s">
        <v>38</v>
      </c>
      <c r="P3321" s="58" t="s">
        <v>38</v>
      </c>
      <c r="Q3321" s="33" t="s">
        <v>207</v>
      </c>
      <c r="R3321" s="14" t="s">
        <v>38</v>
      </c>
      <c r="S3321" s="13" t="s">
        <v>208</v>
      </c>
      <c r="T3321" s="13" t="s">
        <v>209</v>
      </c>
      <c r="U3321" s="33">
        <f t="shared" ca="1" si="612"/>
        <v>45744.56914039352</v>
      </c>
      <c r="V3321" s="13" t="str">
        <f t="shared" si="613"/>
        <v>Bangalore</v>
      </c>
      <c r="W3321" s="13" t="str">
        <f t="shared" si="614"/>
        <v>DOMI</v>
      </c>
      <c r="X3321" s="13">
        <f t="shared" si="615"/>
        <v>20</v>
      </c>
      <c r="Y3321" s="13" t="str">
        <f>IFERROR(VLOOKUP(C3321,ReceivingTeam[],2,FALSE),"HelpDesk")</f>
        <v>HelpDesk</v>
      </c>
      <c r="Z3321" s="67">
        <f t="shared" si="616"/>
        <v>44890.686157407399</v>
      </c>
      <c r="AA3321" s="68">
        <f t="shared" si="617"/>
        <v>44889</v>
      </c>
      <c r="AB3321" s="69" t="b">
        <f t="shared" si="618"/>
        <v>1</v>
      </c>
      <c r="AC3321" s="70">
        <f t="shared" si="619"/>
        <v>0.5</v>
      </c>
      <c r="AD3321" s="67">
        <f t="shared" si="620"/>
        <v>44890.686157407399</v>
      </c>
      <c r="AE3321" s="67">
        <f>VLOOKUP(V3321,'Branch Wise Work Timelines'!C:G,3,FALSE)+AA3321</f>
        <v>44889.416666666664</v>
      </c>
      <c r="AF3321" s="67">
        <f>IF(V3321="Bangalore",VLOOKUP(V3321,'Branch Wise Work Timelines'!C:G,4,FALSE)+AA3321+1,IF(V3321="Mumbai",VLOOKUP(V3321,'Branch Wise Work Timelines'!C:G,4,FALSE)+AA3321+1,VLOOKUP(V3321,'Branch Wise Work Timelines'!C:G,4,FALSE)+AA3321))</f>
        <v>44890.104166666664</v>
      </c>
      <c r="AG3321" s="67">
        <f>WORKDAY.INTL(AA3321,1,11)+VLOOKUP(V3321,'Branch Wise Work Timelines'!C:G,3,FALSE)</f>
        <v>44890.416666666664</v>
      </c>
      <c r="AH3321" s="69" t="str">
        <f t="shared" ca="1" si="621"/>
        <v>Out of TAT</v>
      </c>
      <c r="AI3321" s="69">
        <f t="shared" ca="1" si="622"/>
        <v>20494</v>
      </c>
      <c r="AJ3321" s="69" t="str">
        <f ca="1">IF(AI3321&lt;0,"0-12",IFERROR(VLOOKUP(AI3321,Breakup[],2,FALSE),"&gt;24"))</f>
        <v>&gt;24</v>
      </c>
      <c r="AK3321" s="69" t="str">
        <f>VLOOKUP(V3321,Master!B:D,3,FALSE)</f>
        <v>South</v>
      </c>
      <c r="AL3321" s="69" t="str">
        <f t="shared" si="623"/>
        <v>Bangalore</v>
      </c>
    </row>
    <row r="3322" spans="1:38">
      <c r="A3322" s="13" t="s">
        <v>6970</v>
      </c>
      <c r="B3322" s="54">
        <v>44701.911686423598</v>
      </c>
      <c r="C3322" s="13" t="s">
        <v>599</v>
      </c>
      <c r="D3322" s="13">
        <v>243</v>
      </c>
      <c r="E3322" s="13" t="s">
        <v>6971</v>
      </c>
      <c r="F3322" s="13" t="s">
        <v>24</v>
      </c>
      <c r="G3322" s="14">
        <v>1653069266688</v>
      </c>
      <c r="H3322" s="55">
        <v>0.97842592592592603</v>
      </c>
      <c r="I3322" s="33">
        <v>44885.978425925903</v>
      </c>
      <c r="J3322" s="58">
        <v>44885</v>
      </c>
      <c r="K3322" s="13" t="s">
        <v>213</v>
      </c>
      <c r="L3322" s="13" t="s">
        <v>30</v>
      </c>
      <c r="M3322" s="13" t="s">
        <v>147</v>
      </c>
      <c r="N3322" s="13" t="s">
        <v>206</v>
      </c>
      <c r="O3322" s="33" t="s">
        <v>38</v>
      </c>
      <c r="P3322" s="58" t="s">
        <v>38</v>
      </c>
      <c r="Q3322" s="33" t="s">
        <v>207</v>
      </c>
      <c r="R3322" s="14" t="s">
        <v>38</v>
      </c>
      <c r="S3322" s="13" t="s">
        <v>208</v>
      </c>
      <c r="T3322" s="13" t="s">
        <v>209</v>
      </c>
      <c r="U3322" s="33">
        <f t="shared" ca="1" si="612"/>
        <v>45744.56914039352</v>
      </c>
      <c r="V3322" s="13" t="str">
        <f t="shared" si="613"/>
        <v>Bangalore</v>
      </c>
      <c r="W3322" s="13" t="str">
        <f t="shared" si="614"/>
        <v>DOMI</v>
      </c>
      <c r="X3322" s="13">
        <f t="shared" si="615"/>
        <v>23</v>
      </c>
      <c r="Y3322" s="13" t="str">
        <f>IFERROR(VLOOKUP(C3322,ReceivingTeam[],2,FALSE),"HelpDesk")</f>
        <v>HelpDesk</v>
      </c>
      <c r="Z3322" s="67">
        <f t="shared" si="616"/>
        <v>44885.916666666664</v>
      </c>
      <c r="AA3322" s="68">
        <f t="shared" si="617"/>
        <v>44885</v>
      </c>
      <c r="AB3322" s="69" t="b">
        <f t="shared" si="618"/>
        <v>0</v>
      </c>
      <c r="AC3322" s="70">
        <f t="shared" si="619"/>
        <v>0.5</v>
      </c>
      <c r="AD3322" s="67">
        <f t="shared" si="620"/>
        <v>44885.916666666664</v>
      </c>
      <c r="AE3322" s="67">
        <f>VLOOKUP(V3322,'Branch Wise Work Timelines'!C:G,3,FALSE)+AA3322</f>
        <v>44885.416666666664</v>
      </c>
      <c r="AF3322" s="67">
        <f>IF(V3322="Bangalore",VLOOKUP(V3322,'Branch Wise Work Timelines'!C:G,4,FALSE)+AA3322+1,IF(V3322="Mumbai",VLOOKUP(V3322,'Branch Wise Work Timelines'!C:G,4,FALSE)+AA3322+1,VLOOKUP(V3322,'Branch Wise Work Timelines'!C:G,4,FALSE)+AA3322))</f>
        <v>44886.104166666664</v>
      </c>
      <c r="AG3322" s="67">
        <f>WORKDAY.INTL(AA3322,1,11)+VLOOKUP(V3322,'Branch Wise Work Timelines'!C:G,3,FALSE)</f>
        <v>44886.416666666664</v>
      </c>
      <c r="AH3322" s="69" t="str">
        <f t="shared" ca="1" si="621"/>
        <v>Out of TAT</v>
      </c>
      <c r="AI3322" s="69">
        <f t="shared" ca="1" si="622"/>
        <v>20608</v>
      </c>
      <c r="AJ3322" s="69" t="str">
        <f ca="1">IF(AI3322&lt;0,"0-12",IFERROR(VLOOKUP(AI3322,Breakup[],2,FALSE),"&gt;24"))</f>
        <v>&gt;24</v>
      </c>
      <c r="AK3322" s="69" t="str">
        <f>VLOOKUP(V3322,Master!B:D,3,FALSE)</f>
        <v>South</v>
      </c>
      <c r="AL3322" s="69" t="str">
        <f t="shared" si="623"/>
        <v>Bangalore</v>
      </c>
    </row>
    <row r="3323" spans="1:38">
      <c r="A3323" s="13" t="s">
        <v>6972</v>
      </c>
      <c r="B3323" s="54">
        <v>44701.912445023103</v>
      </c>
      <c r="C3323" s="13" t="s">
        <v>599</v>
      </c>
      <c r="D3323" s="13">
        <v>1674</v>
      </c>
      <c r="E3323" s="13" t="s">
        <v>6973</v>
      </c>
      <c r="F3323" s="13" t="s">
        <v>24</v>
      </c>
      <c r="G3323" s="14">
        <v>1653069266688</v>
      </c>
      <c r="H3323" s="55">
        <v>0.31925925925925902</v>
      </c>
      <c r="I3323" s="33">
        <v>44891.319259259297</v>
      </c>
      <c r="J3323" s="58">
        <v>44891</v>
      </c>
      <c r="K3323" s="13" t="s">
        <v>213</v>
      </c>
      <c r="L3323" s="13" t="s">
        <v>30</v>
      </c>
      <c r="M3323" s="13" t="s">
        <v>147</v>
      </c>
      <c r="N3323" s="13" t="s">
        <v>206</v>
      </c>
      <c r="O3323" s="33">
        <v>44891.557314814803</v>
      </c>
      <c r="P3323" s="58">
        <v>44891</v>
      </c>
      <c r="Q3323" s="33" t="s">
        <v>237</v>
      </c>
      <c r="R3323" s="14">
        <v>251</v>
      </c>
      <c r="S3323" s="13" t="s">
        <v>208</v>
      </c>
      <c r="T3323" s="13" t="s">
        <v>209</v>
      </c>
      <c r="U3323" s="33">
        <f t="shared" ca="1" si="612"/>
        <v>45744.56914039352</v>
      </c>
      <c r="V3323" s="13" t="str">
        <f t="shared" si="613"/>
        <v>Bangalore</v>
      </c>
      <c r="W3323" s="13" t="str">
        <f t="shared" si="614"/>
        <v>DOMI</v>
      </c>
      <c r="X3323" s="13">
        <f t="shared" si="615"/>
        <v>7</v>
      </c>
      <c r="Y3323" s="13" t="str">
        <f>IFERROR(VLOOKUP(C3323,ReceivingTeam[],2,FALSE),"HelpDesk")</f>
        <v>HelpDesk</v>
      </c>
      <c r="Z3323" s="67">
        <f t="shared" si="616"/>
        <v>44891.916666666664</v>
      </c>
      <c r="AA3323" s="68">
        <f t="shared" si="617"/>
        <v>44891</v>
      </c>
      <c r="AB3323" s="69" t="b">
        <f t="shared" si="618"/>
        <v>1</v>
      </c>
      <c r="AC3323" s="70">
        <f t="shared" si="619"/>
        <v>0.5</v>
      </c>
      <c r="AD3323" s="67">
        <f t="shared" si="620"/>
        <v>44891.916666666664</v>
      </c>
      <c r="AE3323" s="67">
        <f>VLOOKUP(V3323,'Branch Wise Work Timelines'!C:G,3,FALSE)+AA3323</f>
        <v>44891.416666666664</v>
      </c>
      <c r="AF3323" s="67">
        <f>IF(V3323="Bangalore",VLOOKUP(V3323,'Branch Wise Work Timelines'!C:G,4,FALSE)+AA3323+1,IF(V3323="Mumbai",VLOOKUP(V3323,'Branch Wise Work Timelines'!C:G,4,FALSE)+AA3323+1,VLOOKUP(V3323,'Branch Wise Work Timelines'!C:G,4,FALSE)+AA3323))</f>
        <v>44892.104166666664</v>
      </c>
      <c r="AG3323" s="67">
        <f>WORKDAY.INTL(AA3323,1,11)+VLOOKUP(V3323,'Branch Wise Work Timelines'!C:G,3,FALSE)</f>
        <v>44893.416666666664</v>
      </c>
      <c r="AH3323" s="69" t="str">
        <f t="shared" si="621"/>
        <v>Met</v>
      </c>
      <c r="AI3323" s="69">
        <f t="shared" ca="1" si="622"/>
        <v>20464</v>
      </c>
      <c r="AJ3323" s="69" t="str">
        <f ca="1">IF(AI3323&lt;0,"0-12",IFERROR(VLOOKUP(AI3323,Breakup[],2,FALSE),"&gt;24"))</f>
        <v>&gt;24</v>
      </c>
      <c r="AK3323" s="69" t="str">
        <f>VLOOKUP(V3323,Master!B:D,3,FALSE)</f>
        <v>South</v>
      </c>
      <c r="AL3323" s="69" t="str">
        <f t="shared" si="623"/>
        <v>Bangalore</v>
      </c>
    </row>
    <row r="3324" spans="1:38">
      <c r="A3324" s="13" t="s">
        <v>6974</v>
      </c>
      <c r="B3324" s="54">
        <v>44701.708499652799</v>
      </c>
      <c r="C3324" s="13" t="s">
        <v>235</v>
      </c>
      <c r="D3324" s="13">
        <v>1323</v>
      </c>
      <c r="E3324" s="13" t="s">
        <v>6975</v>
      </c>
      <c r="F3324" s="13" t="s">
        <v>15</v>
      </c>
      <c r="G3324" s="14">
        <v>1653052565128</v>
      </c>
      <c r="H3324" s="55">
        <v>0.71192129629629597</v>
      </c>
      <c r="I3324" s="33">
        <v>44882.711921296301</v>
      </c>
      <c r="J3324" s="58">
        <v>44882</v>
      </c>
      <c r="K3324" s="13" t="s">
        <v>213</v>
      </c>
      <c r="L3324" s="13" t="s">
        <v>30</v>
      </c>
      <c r="M3324" s="13" t="s">
        <v>75</v>
      </c>
      <c r="N3324" s="13" t="s">
        <v>206</v>
      </c>
      <c r="O3324" s="33" t="s">
        <v>38</v>
      </c>
      <c r="P3324" s="58" t="s">
        <v>38</v>
      </c>
      <c r="Q3324" s="33" t="s">
        <v>207</v>
      </c>
      <c r="R3324" s="14" t="s">
        <v>38</v>
      </c>
      <c r="S3324" s="13" t="s">
        <v>216</v>
      </c>
      <c r="T3324" s="13" t="s">
        <v>217</v>
      </c>
      <c r="U3324" s="33">
        <f t="shared" ca="1" si="612"/>
        <v>45744.56914039352</v>
      </c>
      <c r="V3324" s="13" t="str">
        <f t="shared" si="613"/>
        <v>Bangalore</v>
      </c>
      <c r="W3324" s="13" t="str">
        <f t="shared" si="614"/>
        <v>CLS</v>
      </c>
      <c r="X3324" s="13">
        <f t="shared" si="615"/>
        <v>17</v>
      </c>
      <c r="Y3324" s="13" t="str">
        <f>IFERROR(VLOOKUP(C3324,ReceivingTeam[],2,FALSE),"HelpDesk")</f>
        <v>HelpDesk</v>
      </c>
      <c r="Z3324" s="67">
        <f t="shared" si="616"/>
        <v>44883.524421296301</v>
      </c>
      <c r="AA3324" s="68">
        <f t="shared" si="617"/>
        <v>44882</v>
      </c>
      <c r="AB3324" s="69" t="b">
        <f t="shared" si="618"/>
        <v>1</v>
      </c>
      <c r="AC3324" s="70">
        <f t="shared" si="619"/>
        <v>0.5</v>
      </c>
      <c r="AD3324" s="67">
        <f t="shared" si="620"/>
        <v>44883.524421296301</v>
      </c>
      <c r="AE3324" s="67">
        <f>VLOOKUP(V3324,'Branch Wise Work Timelines'!C:G,3,FALSE)+AA3324</f>
        <v>44882.416666666664</v>
      </c>
      <c r="AF3324" s="67">
        <f>IF(V3324="Bangalore",VLOOKUP(V3324,'Branch Wise Work Timelines'!C:G,4,FALSE)+AA3324+1,IF(V3324="Mumbai",VLOOKUP(V3324,'Branch Wise Work Timelines'!C:G,4,FALSE)+AA3324+1,VLOOKUP(V3324,'Branch Wise Work Timelines'!C:G,4,FALSE)+AA3324))</f>
        <v>44883.104166666664</v>
      </c>
      <c r="AG3324" s="67">
        <f>WORKDAY.INTL(AA3324,1,11)+VLOOKUP(V3324,'Branch Wise Work Timelines'!C:G,3,FALSE)</f>
        <v>44883.416666666664</v>
      </c>
      <c r="AH3324" s="69" t="str">
        <f t="shared" ca="1" si="621"/>
        <v>Out of TAT</v>
      </c>
      <c r="AI3324" s="69">
        <f t="shared" ca="1" si="622"/>
        <v>20666</v>
      </c>
      <c r="AJ3324" s="69" t="str">
        <f ca="1">IF(AI3324&lt;0,"0-12",IFERROR(VLOOKUP(AI3324,Breakup[],2,FALSE),"&gt;24"))</f>
        <v>&gt;24</v>
      </c>
      <c r="AK3324" s="69" t="str">
        <f>VLOOKUP(V3324,Master!B:D,3,FALSE)</f>
        <v>South</v>
      </c>
      <c r="AL3324" s="69" t="str">
        <f t="shared" si="623"/>
        <v>Bangalore-CLS</v>
      </c>
    </row>
    <row r="3325" spans="1:38">
      <c r="A3325" s="13" t="s">
        <v>6976</v>
      </c>
      <c r="B3325" s="54">
        <v>44701.739950266201</v>
      </c>
      <c r="C3325" s="13" t="s">
        <v>121</v>
      </c>
      <c r="D3325" s="13">
        <v>315</v>
      </c>
      <c r="E3325" s="13" t="s">
        <v>6977</v>
      </c>
      <c r="F3325" s="13" t="s">
        <v>33</v>
      </c>
      <c r="G3325" s="14">
        <v>1653049856324</v>
      </c>
      <c r="H3325" s="55">
        <v>0.54012731481481502</v>
      </c>
      <c r="I3325" s="33">
        <v>44887.540127314802</v>
      </c>
      <c r="J3325" s="58">
        <v>44887</v>
      </c>
      <c r="K3325" s="13" t="s">
        <v>263</v>
      </c>
      <c r="L3325" s="13" t="s">
        <v>69</v>
      </c>
      <c r="M3325" s="13" t="s">
        <v>101</v>
      </c>
      <c r="N3325" s="13" t="s">
        <v>206</v>
      </c>
      <c r="O3325" s="33" t="s">
        <v>38</v>
      </c>
      <c r="P3325" s="58" t="s">
        <v>38</v>
      </c>
      <c r="Q3325" s="33" t="s">
        <v>207</v>
      </c>
      <c r="R3325" s="14" t="s">
        <v>38</v>
      </c>
      <c r="S3325" s="13" t="s">
        <v>208</v>
      </c>
      <c r="T3325" s="13" t="s">
        <v>209</v>
      </c>
      <c r="U3325" s="33">
        <f t="shared" ca="1" si="612"/>
        <v>45744.56914039352</v>
      </c>
      <c r="V3325" s="13" t="str">
        <f t="shared" si="613"/>
        <v>Mumbai</v>
      </c>
      <c r="W3325" s="13" t="str">
        <f t="shared" si="614"/>
        <v>RI</v>
      </c>
      <c r="X3325" s="13">
        <f t="shared" si="615"/>
        <v>12</v>
      </c>
      <c r="Y3325" s="13" t="str">
        <f>IFERROR(VLOOKUP(C3325,ReceivingTeam[],2,FALSE),"HelpDesk")</f>
        <v>Branch office</v>
      </c>
      <c r="Z3325" s="67">
        <f t="shared" si="616"/>
        <v>44888.040127314802</v>
      </c>
      <c r="AA3325" s="68">
        <f t="shared" si="617"/>
        <v>44887</v>
      </c>
      <c r="AB3325" s="69" t="b">
        <f t="shared" si="618"/>
        <v>1</v>
      </c>
      <c r="AC3325" s="70">
        <f t="shared" si="619"/>
        <v>0.5</v>
      </c>
      <c r="AD3325" s="67">
        <f t="shared" si="620"/>
        <v>44888.040127314802</v>
      </c>
      <c r="AE3325" s="67">
        <f>VLOOKUP(V3325,'Branch Wise Work Timelines'!C:G,3,FALSE)+AA3325</f>
        <v>44887.416666666664</v>
      </c>
      <c r="AF3325" s="67">
        <f>IF(V3325="Bangalore",VLOOKUP(V3325,'Branch Wise Work Timelines'!C:G,4,FALSE)+AA3325+1,IF(V3325="Mumbai",VLOOKUP(V3325,'Branch Wise Work Timelines'!C:G,4,FALSE)+AA3325+1,VLOOKUP(V3325,'Branch Wise Work Timelines'!C:G,4,FALSE)+AA3325))</f>
        <v>44888.25</v>
      </c>
      <c r="AG3325" s="67">
        <f>WORKDAY.INTL(AA3325,1,11)+VLOOKUP(V3325,'Branch Wise Work Timelines'!C:G,3,FALSE)</f>
        <v>44888.416666666664</v>
      </c>
      <c r="AH3325" s="69" t="str">
        <f t="shared" ca="1" si="621"/>
        <v>Out of TAT</v>
      </c>
      <c r="AI3325" s="69">
        <f t="shared" ca="1" si="622"/>
        <v>20557</v>
      </c>
      <c r="AJ3325" s="69" t="str">
        <f ca="1">IF(AI3325&lt;0,"0-12",IFERROR(VLOOKUP(AI3325,Breakup[],2,FALSE),"&gt;24"))</f>
        <v>&gt;24</v>
      </c>
      <c r="AK3325" s="69" t="str">
        <f>VLOOKUP(V3325,Master!B:D,3,FALSE)</f>
        <v>East</v>
      </c>
      <c r="AL3325" s="69" t="str">
        <f t="shared" si="623"/>
        <v>Mumbai</v>
      </c>
    </row>
    <row r="3326" spans="1:38">
      <c r="A3326" s="13" t="s">
        <v>6978</v>
      </c>
      <c r="B3326" s="54">
        <v>44701.740912499998</v>
      </c>
      <c r="C3326" s="13" t="s">
        <v>121</v>
      </c>
      <c r="D3326" s="13">
        <v>117</v>
      </c>
      <c r="E3326" s="13" t="s">
        <v>6979</v>
      </c>
      <c r="F3326" s="13" t="s">
        <v>33</v>
      </c>
      <c r="G3326" s="14">
        <v>1653049856324</v>
      </c>
      <c r="H3326" s="55">
        <v>0.658368055555556</v>
      </c>
      <c r="I3326" s="33">
        <v>44888.6583680556</v>
      </c>
      <c r="J3326" s="58">
        <v>44888</v>
      </c>
      <c r="K3326" s="13" t="s">
        <v>263</v>
      </c>
      <c r="L3326" s="13" t="s">
        <v>69</v>
      </c>
      <c r="M3326" s="13" t="s">
        <v>101</v>
      </c>
      <c r="N3326" s="13" t="s">
        <v>206</v>
      </c>
      <c r="O3326" s="33" t="s">
        <v>38</v>
      </c>
      <c r="P3326" s="58" t="s">
        <v>38</v>
      </c>
      <c r="Q3326" s="33" t="s">
        <v>207</v>
      </c>
      <c r="R3326" s="14" t="s">
        <v>38</v>
      </c>
      <c r="S3326" s="13" t="s">
        <v>208</v>
      </c>
      <c r="T3326" s="13" t="s">
        <v>209</v>
      </c>
      <c r="U3326" s="33">
        <f t="shared" ca="1" si="612"/>
        <v>45744.56914039352</v>
      </c>
      <c r="V3326" s="13" t="str">
        <f t="shared" si="613"/>
        <v>Mumbai</v>
      </c>
      <c r="W3326" s="13" t="str">
        <f t="shared" si="614"/>
        <v>RI</v>
      </c>
      <c r="X3326" s="13">
        <f t="shared" si="615"/>
        <v>15</v>
      </c>
      <c r="Y3326" s="13" t="str">
        <f>IFERROR(VLOOKUP(C3326,ReceivingTeam[],2,FALSE),"HelpDesk")</f>
        <v>Branch office</v>
      </c>
      <c r="Z3326" s="67">
        <f t="shared" si="616"/>
        <v>44889.1583680556</v>
      </c>
      <c r="AA3326" s="68">
        <f t="shared" si="617"/>
        <v>44888</v>
      </c>
      <c r="AB3326" s="69" t="b">
        <f t="shared" si="618"/>
        <v>1</v>
      </c>
      <c r="AC3326" s="70">
        <f t="shared" si="619"/>
        <v>0.5</v>
      </c>
      <c r="AD3326" s="67">
        <f t="shared" si="620"/>
        <v>44889.1583680556</v>
      </c>
      <c r="AE3326" s="67">
        <f>VLOOKUP(V3326,'Branch Wise Work Timelines'!C:G,3,FALSE)+AA3326</f>
        <v>44888.416666666664</v>
      </c>
      <c r="AF3326" s="67">
        <f>IF(V3326="Bangalore",VLOOKUP(V3326,'Branch Wise Work Timelines'!C:G,4,FALSE)+AA3326+1,IF(V3326="Mumbai",VLOOKUP(V3326,'Branch Wise Work Timelines'!C:G,4,FALSE)+AA3326+1,VLOOKUP(V3326,'Branch Wise Work Timelines'!C:G,4,FALSE)+AA3326))</f>
        <v>44889.25</v>
      </c>
      <c r="AG3326" s="67">
        <f>WORKDAY.INTL(AA3326,1,11)+VLOOKUP(V3326,'Branch Wise Work Timelines'!C:G,3,FALSE)</f>
        <v>44889.416666666664</v>
      </c>
      <c r="AH3326" s="69" t="str">
        <f t="shared" ca="1" si="621"/>
        <v>Out of TAT</v>
      </c>
      <c r="AI3326" s="69">
        <f t="shared" ca="1" si="622"/>
        <v>20530</v>
      </c>
      <c r="AJ3326" s="69" t="str">
        <f ca="1">IF(AI3326&lt;0,"0-12",IFERROR(VLOOKUP(AI3326,Breakup[],2,FALSE),"&gt;24"))</f>
        <v>&gt;24</v>
      </c>
      <c r="AK3326" s="69" t="str">
        <f>VLOOKUP(V3326,Master!B:D,3,FALSE)</f>
        <v>East</v>
      </c>
      <c r="AL3326" s="69" t="str">
        <f t="shared" si="623"/>
        <v>Mumbai</v>
      </c>
    </row>
    <row r="3327" spans="1:38">
      <c r="A3327" s="13" t="s">
        <v>6980</v>
      </c>
      <c r="B3327" s="54">
        <v>44701.763021527797</v>
      </c>
      <c r="C3327" s="13" t="s">
        <v>316</v>
      </c>
      <c r="D3327" s="13">
        <v>1847</v>
      </c>
      <c r="E3327" s="13" t="s">
        <v>6981</v>
      </c>
      <c r="F3327" s="13" t="s">
        <v>33</v>
      </c>
      <c r="G3327" s="14">
        <v>1653051071129</v>
      </c>
      <c r="H3327" s="55">
        <v>0.80412037037036999</v>
      </c>
      <c r="I3327" s="33">
        <v>44881.804120370398</v>
      </c>
      <c r="J3327" s="58">
        <v>44881</v>
      </c>
      <c r="K3327" s="13" t="s">
        <v>213</v>
      </c>
      <c r="L3327" s="13" t="s">
        <v>30</v>
      </c>
      <c r="M3327" s="13" t="s">
        <v>282</v>
      </c>
      <c r="N3327" s="13" t="s">
        <v>206</v>
      </c>
      <c r="O3327" s="33" t="s">
        <v>38</v>
      </c>
      <c r="P3327" s="58" t="s">
        <v>38</v>
      </c>
      <c r="Q3327" s="33" t="s">
        <v>207</v>
      </c>
      <c r="R3327" s="14" t="s">
        <v>38</v>
      </c>
      <c r="S3327" s="13" t="s">
        <v>216</v>
      </c>
      <c r="T3327" s="13" t="s">
        <v>278</v>
      </c>
      <c r="U3327" s="33">
        <f t="shared" ca="1" si="612"/>
        <v>45744.56914039352</v>
      </c>
      <c r="V3327" s="13" t="str">
        <f t="shared" si="613"/>
        <v>Bangalore</v>
      </c>
      <c r="W3327" s="13" t="str">
        <f t="shared" si="614"/>
        <v>RI</v>
      </c>
      <c r="X3327" s="13">
        <f t="shared" si="615"/>
        <v>19</v>
      </c>
      <c r="Y3327" s="13" t="str">
        <f>IFERROR(VLOOKUP(C3327,ReceivingTeam[],2,FALSE),"HelpDesk")</f>
        <v>HelpDesk</v>
      </c>
      <c r="Z3327" s="67">
        <f t="shared" si="616"/>
        <v>44885.116620370398</v>
      </c>
      <c r="AA3327" s="68">
        <f t="shared" si="617"/>
        <v>44881</v>
      </c>
      <c r="AB3327" s="69" t="b">
        <f t="shared" si="618"/>
        <v>1</v>
      </c>
      <c r="AC3327" s="70">
        <f t="shared" si="619"/>
        <v>3</v>
      </c>
      <c r="AD3327" s="67">
        <f t="shared" si="620"/>
        <v>44885.116620370398</v>
      </c>
      <c r="AE3327" s="67">
        <f>VLOOKUP(V3327,'Branch Wise Work Timelines'!C:G,3,FALSE)+AA3327</f>
        <v>44881.416666666664</v>
      </c>
      <c r="AF3327" s="67">
        <f>IF(V3327="Bangalore",VLOOKUP(V3327,'Branch Wise Work Timelines'!C:G,4,FALSE)+AA3327+1,IF(V3327="Mumbai",VLOOKUP(V3327,'Branch Wise Work Timelines'!C:G,4,FALSE)+AA3327+1,VLOOKUP(V3327,'Branch Wise Work Timelines'!C:G,4,FALSE)+AA3327))</f>
        <v>44882.104166666664</v>
      </c>
      <c r="AG3327" s="67">
        <f>WORKDAY.INTL(AA3327,1,11)+VLOOKUP(V3327,'Branch Wise Work Timelines'!C:G,3,FALSE)</f>
        <v>44882.416666666664</v>
      </c>
      <c r="AH3327" s="69" t="str">
        <f t="shared" ca="1" si="621"/>
        <v>Out of TAT</v>
      </c>
      <c r="AI3327" s="69">
        <f t="shared" ca="1" si="622"/>
        <v>20627</v>
      </c>
      <c r="AJ3327" s="69" t="str">
        <f ca="1">IF(AI3327&lt;0,"0-12",IFERROR(VLOOKUP(AI3327,Breakup[],2,FALSE),"&gt;24"))</f>
        <v>&gt;24</v>
      </c>
      <c r="AK3327" s="69" t="str">
        <f>VLOOKUP(V3327,Master!B:D,3,FALSE)</f>
        <v>South</v>
      </c>
      <c r="AL3327" s="69" t="str">
        <f t="shared" si="623"/>
        <v>Bangalore</v>
      </c>
    </row>
    <row r="3328" spans="1:38">
      <c r="A3328" s="13" t="s">
        <v>6982</v>
      </c>
      <c r="B3328" s="54">
        <v>44701.765064895801</v>
      </c>
      <c r="C3328" s="13" t="s">
        <v>435</v>
      </c>
      <c r="D3328" s="13">
        <v>1528</v>
      </c>
      <c r="E3328" s="13" t="s">
        <v>6983</v>
      </c>
      <c r="F3328" s="13" t="s">
        <v>33</v>
      </c>
      <c r="G3328" s="14">
        <v>1653051957578</v>
      </c>
      <c r="H3328" s="55">
        <v>7.5462962962963001E-3</v>
      </c>
      <c r="I3328" s="33">
        <v>44885.0075462963</v>
      </c>
      <c r="J3328" s="58">
        <v>44885</v>
      </c>
      <c r="K3328" s="13" t="s">
        <v>437</v>
      </c>
      <c r="L3328" s="13" t="s">
        <v>12</v>
      </c>
      <c r="M3328" s="13" t="s">
        <v>435</v>
      </c>
      <c r="N3328" s="13" t="s">
        <v>206</v>
      </c>
      <c r="O3328" s="33" t="s">
        <v>38</v>
      </c>
      <c r="P3328" s="58" t="s">
        <v>38</v>
      </c>
      <c r="Q3328" s="33" t="s">
        <v>207</v>
      </c>
      <c r="R3328" s="14" t="s">
        <v>38</v>
      </c>
      <c r="S3328" s="13" t="s">
        <v>208</v>
      </c>
      <c r="T3328" s="13" t="s">
        <v>209</v>
      </c>
      <c r="U3328" s="33">
        <f t="shared" ca="1" si="612"/>
        <v>45744.56914039352</v>
      </c>
      <c r="V3328" s="13" t="str">
        <f t="shared" si="613"/>
        <v>Ahmedabad</v>
      </c>
      <c r="W3328" s="13" t="str">
        <f t="shared" si="614"/>
        <v>RI</v>
      </c>
      <c r="X3328" s="13">
        <f t="shared" si="615"/>
        <v>0</v>
      </c>
      <c r="Y3328" s="13" t="str">
        <f>IFERROR(VLOOKUP(C3328,ReceivingTeam[],2,FALSE),"HelpDesk")</f>
        <v>HelpDesk</v>
      </c>
      <c r="Z3328" s="67">
        <f t="shared" si="616"/>
        <v>44885.916666666664</v>
      </c>
      <c r="AA3328" s="68">
        <f t="shared" si="617"/>
        <v>44885</v>
      </c>
      <c r="AB3328" s="69" t="b">
        <f t="shared" si="618"/>
        <v>0</v>
      </c>
      <c r="AC3328" s="70">
        <f t="shared" si="619"/>
        <v>0.5</v>
      </c>
      <c r="AD3328" s="67">
        <f t="shared" si="620"/>
        <v>44885.916666666664</v>
      </c>
      <c r="AE3328" s="67">
        <f>VLOOKUP(V3328,'Branch Wise Work Timelines'!C:G,3,FALSE)+AA3328</f>
        <v>44885.416666666664</v>
      </c>
      <c r="AF3328" s="67">
        <f>IF(V3328="Bangalore",VLOOKUP(V3328,'Branch Wise Work Timelines'!C:G,4,FALSE)+AA3328+1,IF(V3328="Mumbai",VLOOKUP(V3328,'Branch Wise Work Timelines'!C:G,4,FALSE)+AA3328+1,VLOOKUP(V3328,'Branch Wise Work Timelines'!C:G,4,FALSE)+AA3328))</f>
        <v>44885.770833333336</v>
      </c>
      <c r="AG3328" s="67">
        <f>WORKDAY.INTL(AA3328,1,11)+VLOOKUP(V3328,'Branch Wise Work Timelines'!C:G,3,FALSE)</f>
        <v>44886.416666666664</v>
      </c>
      <c r="AH3328" s="69" t="str">
        <f t="shared" ca="1" si="621"/>
        <v>Out of TAT</v>
      </c>
      <c r="AI3328" s="69">
        <f t="shared" ca="1" si="622"/>
        <v>20608</v>
      </c>
      <c r="AJ3328" s="69" t="str">
        <f ca="1">IF(AI3328&lt;0,"0-12",IFERROR(VLOOKUP(AI3328,Breakup[],2,FALSE),"&gt;24"))</f>
        <v>&gt;24</v>
      </c>
      <c r="AK3328" s="69" t="str">
        <f>VLOOKUP(V3328,Master!B:D,3,FALSE)</f>
        <v>North</v>
      </c>
      <c r="AL3328" s="69" t="str">
        <f t="shared" si="623"/>
        <v>Ahmedabad</v>
      </c>
    </row>
    <row r="3329" spans="1:38">
      <c r="A3329" s="13" t="s">
        <v>6984</v>
      </c>
      <c r="B3329" s="54">
        <v>44701.719419756897</v>
      </c>
      <c r="C3329" s="13" t="s">
        <v>286</v>
      </c>
      <c r="D3329" s="13">
        <v>418</v>
      </c>
      <c r="E3329" s="13" t="s">
        <v>6985</v>
      </c>
      <c r="F3329" s="13" t="s">
        <v>33</v>
      </c>
      <c r="G3329" s="14">
        <v>1653050198995</v>
      </c>
      <c r="H3329" s="55">
        <v>0.78688657407407403</v>
      </c>
      <c r="I3329" s="33">
        <v>44891.786886574097</v>
      </c>
      <c r="J3329" s="58">
        <v>44891</v>
      </c>
      <c r="K3329" s="13" t="s">
        <v>257</v>
      </c>
      <c r="L3329" s="13" t="s">
        <v>72</v>
      </c>
      <c r="M3329" s="13" t="s">
        <v>286</v>
      </c>
      <c r="N3329" s="13" t="s">
        <v>206</v>
      </c>
      <c r="O3329" s="33">
        <v>44891.285995370403</v>
      </c>
      <c r="P3329" s="58">
        <v>44891</v>
      </c>
      <c r="Q3329" s="33" t="s">
        <v>237</v>
      </c>
      <c r="R3329" s="14">
        <v>173</v>
      </c>
      <c r="S3329" s="13" t="s">
        <v>216</v>
      </c>
      <c r="T3329" s="13" t="s">
        <v>217</v>
      </c>
      <c r="U3329" s="33">
        <f t="shared" ca="1" si="612"/>
        <v>45744.56914039352</v>
      </c>
      <c r="V3329" s="13" t="str">
        <f t="shared" si="613"/>
        <v>Pune</v>
      </c>
      <c r="W3329" s="13" t="str">
        <f t="shared" si="614"/>
        <v>RI</v>
      </c>
      <c r="X3329" s="13">
        <f t="shared" si="615"/>
        <v>18</v>
      </c>
      <c r="Y3329" s="13" t="str">
        <f>IFERROR(VLOOKUP(C3329,ReceivingTeam[],2,FALSE),"HelpDesk")</f>
        <v>HelpDesk</v>
      </c>
      <c r="Z3329" s="67">
        <f t="shared" si="616"/>
        <v>44893.911886574097</v>
      </c>
      <c r="AA3329" s="68">
        <f t="shared" si="617"/>
        <v>44891</v>
      </c>
      <c r="AB3329" s="69" t="b">
        <f t="shared" si="618"/>
        <v>1</v>
      </c>
      <c r="AC3329" s="70">
        <f t="shared" si="619"/>
        <v>0.5</v>
      </c>
      <c r="AD3329" s="67">
        <f t="shared" si="620"/>
        <v>44893.911886574097</v>
      </c>
      <c r="AE3329" s="67">
        <f>VLOOKUP(V3329,'Branch Wise Work Timelines'!C:G,3,FALSE)+AA3329</f>
        <v>44891.395833333336</v>
      </c>
      <c r="AF3329" s="67">
        <f>IF(V3329="Bangalore",VLOOKUP(V3329,'Branch Wise Work Timelines'!C:G,4,FALSE)+AA3329+1,IF(V3329="Mumbai",VLOOKUP(V3329,'Branch Wise Work Timelines'!C:G,4,FALSE)+AA3329+1,VLOOKUP(V3329,'Branch Wise Work Timelines'!C:G,4,FALSE)+AA3329))</f>
        <v>44891.770833333336</v>
      </c>
      <c r="AG3329" s="67">
        <f>WORKDAY.INTL(AA3329,1,11)+VLOOKUP(V3329,'Branch Wise Work Timelines'!C:G,3,FALSE)</f>
        <v>44893.395833333336</v>
      </c>
      <c r="AH3329" s="69" t="str">
        <f t="shared" si="621"/>
        <v>Met</v>
      </c>
      <c r="AI3329" s="69">
        <f t="shared" ca="1" si="622"/>
        <v>20416</v>
      </c>
      <c r="AJ3329" s="69" t="str">
        <f ca="1">IF(AI3329&lt;0,"0-12",IFERROR(VLOOKUP(AI3329,Breakup[],2,FALSE),"&gt;24"))</f>
        <v>&gt;24</v>
      </c>
      <c r="AK3329" s="69" t="str">
        <f>VLOOKUP(V3329,Master!B:D,3,FALSE)</f>
        <v>West</v>
      </c>
      <c r="AL3329" s="69" t="str">
        <f t="shared" si="623"/>
        <v>Pune</v>
      </c>
    </row>
    <row r="3330" spans="1:38">
      <c r="A3330" s="13" t="s">
        <v>6986</v>
      </c>
      <c r="B3330" s="54">
        <v>44701.709386307899</v>
      </c>
      <c r="C3330" s="13" t="s">
        <v>268</v>
      </c>
      <c r="D3330" s="13">
        <v>314</v>
      </c>
      <c r="E3330" s="13" t="s">
        <v>6987</v>
      </c>
      <c r="F3330" s="13" t="s">
        <v>15</v>
      </c>
      <c r="G3330" s="14">
        <v>1653052565128</v>
      </c>
      <c r="H3330" s="55">
        <v>0.67854166666666704</v>
      </c>
      <c r="I3330" s="33">
        <v>44887.678541666697</v>
      </c>
      <c r="J3330" s="58">
        <v>44887</v>
      </c>
      <c r="K3330" s="13" t="s">
        <v>213</v>
      </c>
      <c r="L3330" s="13" t="s">
        <v>30</v>
      </c>
      <c r="M3330" s="13" t="s">
        <v>75</v>
      </c>
      <c r="N3330" s="13" t="s">
        <v>206</v>
      </c>
      <c r="O3330" s="33" t="s">
        <v>38</v>
      </c>
      <c r="P3330" s="58" t="s">
        <v>38</v>
      </c>
      <c r="Q3330" s="33" t="s">
        <v>207</v>
      </c>
      <c r="R3330" s="14" t="s">
        <v>38</v>
      </c>
      <c r="S3330" s="13" t="s">
        <v>216</v>
      </c>
      <c r="T3330" s="13" t="s">
        <v>217</v>
      </c>
      <c r="U3330" s="33">
        <f t="shared" ref="U3330:U3393" ca="1" si="624">NOW()</f>
        <v>45744.56914039352</v>
      </c>
      <c r="V3330" s="13" t="str">
        <f t="shared" ref="V3330:V3393" si="625">VLOOKUP(L3330,Location,2,0)</f>
        <v>Bangalore</v>
      </c>
      <c r="W3330" s="13" t="str">
        <f t="shared" ref="W3330:W3393" si="626">VLOOKUP(F3330,FCT,2,FALSE)</f>
        <v>CLS</v>
      </c>
      <c r="X3330" s="13">
        <f t="shared" ref="X3330:X3393" si="627">HOUR(I3330)</f>
        <v>16</v>
      </c>
      <c r="Y3330" s="13" t="str">
        <f>IFERROR(VLOOKUP(C3330,ReceivingTeam[],2,FALSE),"HelpDesk")</f>
        <v>HelpDesk</v>
      </c>
      <c r="Z3330" s="67">
        <f t="shared" ref="Z3330:Z3393" si="628">IF(AB3330=FALSE,AE3330+AC3330,IF(I3330&gt;AE3330,IF(((I3330+AC3330)&gt;AF3330),(AC3330-(AF3330-I3330)+AG3330),I3330+AC3330),IF(((AE3330+AC3330)&gt;AF3330),(AC3330-(AF3330-AE3330)+AG3330),AE3330+AC3330)))</f>
        <v>44888.491041666697</v>
      </c>
      <c r="AA3330" s="68">
        <f t="shared" ref="AA3330:AA3393" si="629">INT(J3330)</f>
        <v>44887</v>
      </c>
      <c r="AB3330" s="69" t="b">
        <f t="shared" ref="AB3330:AB3393" si="630">WORKDAY.INTL(AA3330-1,1,11)=AA3330</f>
        <v>1</v>
      </c>
      <c r="AC3330" s="70">
        <f t="shared" ref="AC3330:AC3393" si="631">IF(T3330="High",12/24,72/24)</f>
        <v>0.5</v>
      </c>
      <c r="AD3330" s="67">
        <f t="shared" ref="AD3330:AD3393" si="632">IF(AB3330=FALSE,AE3330+AC3330,IF(I3330&gt;AE3330,IF(((I3330+AC3330)&gt;AF3330),(AC3330-(AF3330-I3330)+AG3330),I3330+AC3330),IF(((AE3330+AC3330)&gt;AF3330),(AC3330-(AF3330-AE3330)+AG3330),AE3330+AC3330)))</f>
        <v>44888.491041666697</v>
      </c>
      <c r="AE3330" s="67">
        <f>VLOOKUP(V3330,'Branch Wise Work Timelines'!C:G,3,FALSE)+AA3330</f>
        <v>44887.416666666664</v>
      </c>
      <c r="AF3330" s="67">
        <f>IF(V3330="Bangalore",VLOOKUP(V3330,'Branch Wise Work Timelines'!C:G,4,FALSE)+AA3330+1,IF(V3330="Mumbai",VLOOKUP(V3330,'Branch Wise Work Timelines'!C:G,4,FALSE)+AA3330+1,VLOOKUP(V3330,'Branch Wise Work Timelines'!C:G,4,FALSE)+AA3330))</f>
        <v>44888.104166666664</v>
      </c>
      <c r="AG3330" s="67">
        <f>WORKDAY.INTL(AA3330,1,11)+VLOOKUP(V3330,'Branch Wise Work Timelines'!C:G,3,FALSE)</f>
        <v>44888.416666666664</v>
      </c>
      <c r="AH3330" s="69" t="str">
        <f t="shared" ref="AH3330:AH3393" ca="1" si="633">IF(Q3330&lt;&gt;"Success",IF(U3330&gt;Z3330,"Out of TAT","In TAT"),IF(O3330&gt;AD3330,"Not Met","Met"))</f>
        <v>Out of TAT</v>
      </c>
      <c r="AI3330" s="69">
        <f t="shared" ref="AI3330:AI3393" ca="1" si="634">ROUNDUP((U3330-AD3330)*24,0)</f>
        <v>20546</v>
      </c>
      <c r="AJ3330" s="69" t="str">
        <f ca="1">IF(AI3330&lt;0,"0-12",IFERROR(VLOOKUP(AI3330,Breakup[],2,FALSE),"&gt;24"))</f>
        <v>&gt;24</v>
      </c>
      <c r="AK3330" s="69" t="str">
        <f>VLOOKUP(V3330,Master!B:D,3,FALSE)</f>
        <v>South</v>
      </c>
      <c r="AL3330" s="69" t="str">
        <f t="shared" ref="AL3330:AL3393" si="635">IF(V3330="Bangalore",IF(W3330="CLS",V3330&amp;"-"&amp;"CLS",V3330),(V3330))</f>
        <v>Bangalore-CLS</v>
      </c>
    </row>
    <row r="3331" spans="1:38">
      <c r="A3331" s="13" t="s">
        <v>6988</v>
      </c>
      <c r="B3331" s="54">
        <v>44701.679537349497</v>
      </c>
      <c r="C3331" s="13" t="s">
        <v>2252</v>
      </c>
      <c r="D3331" s="13">
        <v>127</v>
      </c>
      <c r="E3331" s="13" t="s">
        <v>6989</v>
      </c>
      <c r="F3331" s="13" t="s">
        <v>15</v>
      </c>
      <c r="G3331" s="14">
        <v>1653050089671</v>
      </c>
      <c r="H3331" s="55">
        <v>0.75868055555555503</v>
      </c>
      <c r="I3331" s="33">
        <v>44882.758680555598</v>
      </c>
      <c r="J3331" s="58">
        <v>44882</v>
      </c>
      <c r="K3331" s="13" t="s">
        <v>213</v>
      </c>
      <c r="L3331" s="13" t="s">
        <v>30</v>
      </c>
      <c r="M3331" s="13" t="s">
        <v>214</v>
      </c>
      <c r="N3331" s="13" t="s">
        <v>206</v>
      </c>
      <c r="O3331" s="33" t="s">
        <v>38</v>
      </c>
      <c r="P3331" s="58" t="s">
        <v>38</v>
      </c>
      <c r="Q3331" s="33" t="s">
        <v>207</v>
      </c>
      <c r="R3331" s="14" t="s">
        <v>38</v>
      </c>
      <c r="S3331" s="13" t="s">
        <v>216</v>
      </c>
      <c r="T3331" s="13" t="s">
        <v>217</v>
      </c>
      <c r="U3331" s="33">
        <f t="shared" ca="1" si="624"/>
        <v>45744.56914039352</v>
      </c>
      <c r="V3331" s="13" t="str">
        <f t="shared" si="625"/>
        <v>Bangalore</v>
      </c>
      <c r="W3331" s="13" t="str">
        <f t="shared" si="626"/>
        <v>CLS</v>
      </c>
      <c r="X3331" s="13">
        <f t="shared" si="627"/>
        <v>18</v>
      </c>
      <c r="Y3331" s="13" t="str">
        <f>IFERROR(VLOOKUP(C3331,ReceivingTeam[],2,FALSE),"HelpDesk")</f>
        <v>HelpDesk</v>
      </c>
      <c r="Z3331" s="67">
        <f t="shared" si="628"/>
        <v>44883.571180555598</v>
      </c>
      <c r="AA3331" s="68">
        <f t="shared" si="629"/>
        <v>44882</v>
      </c>
      <c r="AB3331" s="69" t="b">
        <f t="shared" si="630"/>
        <v>1</v>
      </c>
      <c r="AC3331" s="70">
        <f t="shared" si="631"/>
        <v>0.5</v>
      </c>
      <c r="AD3331" s="67">
        <f t="shared" si="632"/>
        <v>44883.571180555598</v>
      </c>
      <c r="AE3331" s="67">
        <f>VLOOKUP(V3331,'Branch Wise Work Timelines'!C:G,3,FALSE)+AA3331</f>
        <v>44882.416666666664</v>
      </c>
      <c r="AF3331" s="67">
        <f>IF(V3331="Bangalore",VLOOKUP(V3331,'Branch Wise Work Timelines'!C:G,4,FALSE)+AA3331+1,IF(V3331="Mumbai",VLOOKUP(V3331,'Branch Wise Work Timelines'!C:G,4,FALSE)+AA3331+1,VLOOKUP(V3331,'Branch Wise Work Timelines'!C:G,4,FALSE)+AA3331))</f>
        <v>44883.104166666664</v>
      </c>
      <c r="AG3331" s="67">
        <f>WORKDAY.INTL(AA3331,1,11)+VLOOKUP(V3331,'Branch Wise Work Timelines'!C:G,3,FALSE)</f>
        <v>44883.416666666664</v>
      </c>
      <c r="AH3331" s="69" t="str">
        <f t="shared" ca="1" si="633"/>
        <v>Out of TAT</v>
      </c>
      <c r="AI3331" s="69">
        <f t="shared" ca="1" si="634"/>
        <v>20664</v>
      </c>
      <c r="AJ3331" s="69" t="str">
        <f ca="1">IF(AI3331&lt;0,"0-12",IFERROR(VLOOKUP(AI3331,Breakup[],2,FALSE),"&gt;24"))</f>
        <v>&gt;24</v>
      </c>
      <c r="AK3331" s="69" t="str">
        <f>VLOOKUP(V3331,Master!B:D,3,FALSE)</f>
        <v>South</v>
      </c>
      <c r="AL3331" s="69" t="str">
        <f t="shared" si="635"/>
        <v>Bangalore-CLS</v>
      </c>
    </row>
    <row r="3332" spans="1:38">
      <c r="A3332" s="13" t="s">
        <v>6990</v>
      </c>
      <c r="B3332" s="54">
        <v>44701.717463738401</v>
      </c>
      <c r="C3332" s="13" t="s">
        <v>219</v>
      </c>
      <c r="D3332" s="13">
        <v>1976</v>
      </c>
      <c r="E3332" s="13" t="s">
        <v>6991</v>
      </c>
      <c r="F3332" s="13" t="s">
        <v>15</v>
      </c>
      <c r="G3332" s="14">
        <v>1653051039986</v>
      </c>
      <c r="H3332" s="55">
        <v>0.109849537037037</v>
      </c>
      <c r="I3332" s="33">
        <v>44890.109849537002</v>
      </c>
      <c r="J3332" s="58">
        <v>44890</v>
      </c>
      <c r="K3332" s="13" t="s">
        <v>213</v>
      </c>
      <c r="L3332" s="13" t="s">
        <v>30</v>
      </c>
      <c r="M3332" s="13" t="s">
        <v>214</v>
      </c>
      <c r="N3332" s="13" t="s">
        <v>215</v>
      </c>
      <c r="O3332" s="33" t="s">
        <v>38</v>
      </c>
      <c r="P3332" s="58" t="s">
        <v>38</v>
      </c>
      <c r="Q3332" s="33" t="s">
        <v>207</v>
      </c>
      <c r="R3332" s="14" t="s">
        <v>38</v>
      </c>
      <c r="S3332" s="13" t="s">
        <v>216</v>
      </c>
      <c r="T3332" s="13" t="s">
        <v>217</v>
      </c>
      <c r="U3332" s="33">
        <f t="shared" ca="1" si="624"/>
        <v>45744.56914039352</v>
      </c>
      <c r="V3332" s="13" t="str">
        <f t="shared" si="625"/>
        <v>Bangalore</v>
      </c>
      <c r="W3332" s="13" t="str">
        <f t="shared" si="626"/>
        <v>CLS</v>
      </c>
      <c r="X3332" s="13">
        <f t="shared" si="627"/>
        <v>2</v>
      </c>
      <c r="Y3332" s="13" t="str">
        <f>IFERROR(VLOOKUP(C3332,ReceivingTeam[],2,FALSE),"HelpDesk")</f>
        <v>HelpDesk</v>
      </c>
      <c r="Z3332" s="67">
        <f t="shared" si="628"/>
        <v>44890.916666666664</v>
      </c>
      <c r="AA3332" s="68">
        <f t="shared" si="629"/>
        <v>44890</v>
      </c>
      <c r="AB3332" s="69" t="b">
        <f t="shared" si="630"/>
        <v>1</v>
      </c>
      <c r="AC3332" s="70">
        <f t="shared" si="631"/>
        <v>0.5</v>
      </c>
      <c r="AD3332" s="67">
        <f t="shared" si="632"/>
        <v>44890.916666666664</v>
      </c>
      <c r="AE3332" s="67">
        <f>VLOOKUP(V3332,'Branch Wise Work Timelines'!C:G,3,FALSE)+AA3332</f>
        <v>44890.416666666664</v>
      </c>
      <c r="AF3332" s="67">
        <f>IF(V3332="Bangalore",VLOOKUP(V3332,'Branch Wise Work Timelines'!C:G,4,FALSE)+AA3332+1,IF(V3332="Mumbai",VLOOKUP(V3332,'Branch Wise Work Timelines'!C:G,4,FALSE)+AA3332+1,VLOOKUP(V3332,'Branch Wise Work Timelines'!C:G,4,FALSE)+AA3332))</f>
        <v>44891.104166666664</v>
      </c>
      <c r="AG3332" s="67">
        <f>WORKDAY.INTL(AA3332,1,11)+VLOOKUP(V3332,'Branch Wise Work Timelines'!C:G,3,FALSE)</f>
        <v>44891.416666666664</v>
      </c>
      <c r="AH3332" s="69" t="str">
        <f t="shared" ca="1" si="633"/>
        <v>Out of TAT</v>
      </c>
      <c r="AI3332" s="69">
        <f t="shared" ca="1" si="634"/>
        <v>20488</v>
      </c>
      <c r="AJ3332" s="69" t="str">
        <f ca="1">IF(AI3332&lt;0,"0-12",IFERROR(VLOOKUP(AI3332,Breakup[],2,FALSE),"&gt;24"))</f>
        <v>&gt;24</v>
      </c>
      <c r="AK3332" s="69" t="str">
        <f>VLOOKUP(V3332,Master!B:D,3,FALSE)</f>
        <v>South</v>
      </c>
      <c r="AL3332" s="69" t="str">
        <f t="shared" si="635"/>
        <v>Bangalore-CLS</v>
      </c>
    </row>
    <row r="3333" spans="1:38">
      <c r="A3333" s="13" t="s">
        <v>6992</v>
      </c>
      <c r="B3333" s="54">
        <v>44701.734472881901</v>
      </c>
      <c r="C3333" s="13" t="s">
        <v>265</v>
      </c>
      <c r="D3333" s="13">
        <v>1464</v>
      </c>
      <c r="E3333" s="13" t="s">
        <v>6993</v>
      </c>
      <c r="F3333" s="13" t="s">
        <v>15</v>
      </c>
      <c r="G3333" s="14">
        <v>1653050878117</v>
      </c>
      <c r="H3333" s="55">
        <v>0.39648148148148099</v>
      </c>
      <c r="I3333" s="33">
        <v>44881.396481481497</v>
      </c>
      <c r="J3333" s="58">
        <v>44881</v>
      </c>
      <c r="K3333" s="13" t="s">
        <v>213</v>
      </c>
      <c r="L3333" s="13" t="s">
        <v>30</v>
      </c>
      <c r="M3333" s="13" t="s">
        <v>75</v>
      </c>
      <c r="N3333" s="13" t="s">
        <v>206</v>
      </c>
      <c r="O3333" s="33" t="s">
        <v>38</v>
      </c>
      <c r="P3333" s="58" t="s">
        <v>38</v>
      </c>
      <c r="Q3333" s="33" t="s">
        <v>207</v>
      </c>
      <c r="R3333" s="14" t="s">
        <v>38</v>
      </c>
      <c r="S3333" s="13" t="s">
        <v>208</v>
      </c>
      <c r="T3333" s="13" t="s">
        <v>209</v>
      </c>
      <c r="U3333" s="33">
        <f t="shared" ca="1" si="624"/>
        <v>45744.56914039352</v>
      </c>
      <c r="V3333" s="13" t="str">
        <f t="shared" si="625"/>
        <v>Bangalore</v>
      </c>
      <c r="W3333" s="13" t="str">
        <f t="shared" si="626"/>
        <v>CLS</v>
      </c>
      <c r="X3333" s="13">
        <f t="shared" si="627"/>
        <v>9</v>
      </c>
      <c r="Y3333" s="13" t="str">
        <f>IFERROR(VLOOKUP(C3333,ReceivingTeam[],2,FALSE),"HelpDesk")</f>
        <v>HelpDesk</v>
      </c>
      <c r="Z3333" s="67">
        <f t="shared" si="628"/>
        <v>44881.916666666664</v>
      </c>
      <c r="AA3333" s="68">
        <f t="shared" si="629"/>
        <v>44881</v>
      </c>
      <c r="AB3333" s="69" t="b">
        <f t="shared" si="630"/>
        <v>1</v>
      </c>
      <c r="AC3333" s="70">
        <f t="shared" si="631"/>
        <v>0.5</v>
      </c>
      <c r="AD3333" s="67">
        <f t="shared" si="632"/>
        <v>44881.916666666664</v>
      </c>
      <c r="AE3333" s="67">
        <f>VLOOKUP(V3333,'Branch Wise Work Timelines'!C:G,3,FALSE)+AA3333</f>
        <v>44881.416666666664</v>
      </c>
      <c r="AF3333" s="67">
        <f>IF(V3333="Bangalore",VLOOKUP(V3333,'Branch Wise Work Timelines'!C:G,4,FALSE)+AA3333+1,IF(V3333="Mumbai",VLOOKUP(V3333,'Branch Wise Work Timelines'!C:G,4,FALSE)+AA3333+1,VLOOKUP(V3333,'Branch Wise Work Timelines'!C:G,4,FALSE)+AA3333))</f>
        <v>44882.104166666664</v>
      </c>
      <c r="AG3333" s="67">
        <f>WORKDAY.INTL(AA3333,1,11)+VLOOKUP(V3333,'Branch Wise Work Timelines'!C:G,3,FALSE)</f>
        <v>44882.416666666664</v>
      </c>
      <c r="AH3333" s="69" t="str">
        <f t="shared" ca="1" si="633"/>
        <v>Out of TAT</v>
      </c>
      <c r="AI3333" s="69">
        <f t="shared" ca="1" si="634"/>
        <v>20704</v>
      </c>
      <c r="AJ3333" s="69" t="str">
        <f ca="1">IF(AI3333&lt;0,"0-12",IFERROR(VLOOKUP(AI3333,Breakup[],2,FALSE),"&gt;24"))</f>
        <v>&gt;24</v>
      </c>
      <c r="AK3333" s="69" t="str">
        <f>VLOOKUP(V3333,Master!B:D,3,FALSE)</f>
        <v>South</v>
      </c>
      <c r="AL3333" s="69" t="str">
        <f t="shared" si="635"/>
        <v>Bangalore-CLS</v>
      </c>
    </row>
    <row r="3334" spans="1:38">
      <c r="A3334" s="13" t="s">
        <v>6994</v>
      </c>
      <c r="B3334" s="54">
        <v>44701.689360219898</v>
      </c>
      <c r="C3334" s="13" t="s">
        <v>78</v>
      </c>
      <c r="D3334" s="13">
        <v>706</v>
      </c>
      <c r="E3334" s="13" t="s">
        <v>6995</v>
      </c>
      <c r="F3334" s="13" t="s">
        <v>33</v>
      </c>
      <c r="G3334" s="14">
        <v>1653047501288</v>
      </c>
      <c r="H3334" s="55">
        <v>0.64626157407407403</v>
      </c>
      <c r="I3334" s="33">
        <v>44882.646261574097</v>
      </c>
      <c r="J3334" s="58">
        <v>44882</v>
      </c>
      <c r="K3334" s="13" t="s">
        <v>213</v>
      </c>
      <c r="L3334" s="13" t="s">
        <v>30</v>
      </c>
      <c r="M3334" s="13" t="s">
        <v>282</v>
      </c>
      <c r="N3334" s="13" t="s">
        <v>215</v>
      </c>
      <c r="O3334" s="33" t="s">
        <v>38</v>
      </c>
      <c r="P3334" s="58" t="s">
        <v>38</v>
      </c>
      <c r="Q3334" s="33" t="s">
        <v>207</v>
      </c>
      <c r="R3334" s="14" t="s">
        <v>38</v>
      </c>
      <c r="S3334" s="13" t="s">
        <v>216</v>
      </c>
      <c r="T3334" s="13" t="s">
        <v>217</v>
      </c>
      <c r="U3334" s="33">
        <f t="shared" ca="1" si="624"/>
        <v>45744.56914039352</v>
      </c>
      <c r="V3334" s="13" t="str">
        <f t="shared" si="625"/>
        <v>Bangalore</v>
      </c>
      <c r="W3334" s="13" t="str">
        <f t="shared" si="626"/>
        <v>RI</v>
      </c>
      <c r="X3334" s="13">
        <f t="shared" si="627"/>
        <v>15</v>
      </c>
      <c r="Y3334" s="13" t="str">
        <f>IFERROR(VLOOKUP(C3334,ReceivingTeam[],2,FALSE),"HelpDesk")</f>
        <v>Branch office</v>
      </c>
      <c r="Z3334" s="67">
        <f t="shared" si="628"/>
        <v>44883.458761574097</v>
      </c>
      <c r="AA3334" s="68">
        <f t="shared" si="629"/>
        <v>44882</v>
      </c>
      <c r="AB3334" s="69" t="b">
        <f t="shared" si="630"/>
        <v>1</v>
      </c>
      <c r="AC3334" s="70">
        <f t="shared" si="631"/>
        <v>0.5</v>
      </c>
      <c r="AD3334" s="67">
        <f t="shared" si="632"/>
        <v>44883.458761574097</v>
      </c>
      <c r="AE3334" s="67">
        <f>VLOOKUP(V3334,'Branch Wise Work Timelines'!C:G,3,FALSE)+AA3334</f>
        <v>44882.416666666664</v>
      </c>
      <c r="AF3334" s="67">
        <f>IF(V3334="Bangalore",VLOOKUP(V3334,'Branch Wise Work Timelines'!C:G,4,FALSE)+AA3334+1,IF(V3334="Mumbai",VLOOKUP(V3334,'Branch Wise Work Timelines'!C:G,4,FALSE)+AA3334+1,VLOOKUP(V3334,'Branch Wise Work Timelines'!C:G,4,FALSE)+AA3334))</f>
        <v>44883.104166666664</v>
      </c>
      <c r="AG3334" s="67">
        <f>WORKDAY.INTL(AA3334,1,11)+VLOOKUP(V3334,'Branch Wise Work Timelines'!C:G,3,FALSE)</f>
        <v>44883.416666666664</v>
      </c>
      <c r="AH3334" s="69" t="str">
        <f t="shared" ca="1" si="633"/>
        <v>Out of TAT</v>
      </c>
      <c r="AI3334" s="69">
        <f t="shared" ca="1" si="634"/>
        <v>20667</v>
      </c>
      <c r="AJ3334" s="69" t="str">
        <f ca="1">IF(AI3334&lt;0,"0-12",IFERROR(VLOOKUP(AI3334,Breakup[],2,FALSE),"&gt;24"))</f>
        <v>&gt;24</v>
      </c>
      <c r="AK3334" s="69" t="str">
        <f>VLOOKUP(V3334,Master!B:D,3,FALSE)</f>
        <v>South</v>
      </c>
      <c r="AL3334" s="69" t="str">
        <f t="shared" si="635"/>
        <v>Bangalore</v>
      </c>
    </row>
    <row r="3335" spans="1:38">
      <c r="A3335" s="13" t="s">
        <v>6996</v>
      </c>
      <c r="B3335" s="54">
        <v>44701.677348842597</v>
      </c>
      <c r="C3335" s="13" t="s">
        <v>268</v>
      </c>
      <c r="D3335" s="13">
        <v>1148</v>
      </c>
      <c r="E3335" s="13" t="s">
        <v>6997</v>
      </c>
      <c r="F3335" s="13" t="s">
        <v>15</v>
      </c>
      <c r="G3335" s="14">
        <v>1653046758228</v>
      </c>
      <c r="H3335" s="55">
        <v>0.34284722222222203</v>
      </c>
      <c r="I3335" s="33">
        <v>44889.3428472222</v>
      </c>
      <c r="J3335" s="58">
        <v>44889</v>
      </c>
      <c r="K3335" s="13" t="s">
        <v>213</v>
      </c>
      <c r="L3335" s="13" t="s">
        <v>30</v>
      </c>
      <c r="M3335" s="13" t="s">
        <v>214</v>
      </c>
      <c r="N3335" s="13" t="s">
        <v>215</v>
      </c>
      <c r="O3335" s="33" t="s">
        <v>38</v>
      </c>
      <c r="P3335" s="58" t="s">
        <v>38</v>
      </c>
      <c r="Q3335" s="33" t="s">
        <v>207</v>
      </c>
      <c r="R3335" s="14" t="s">
        <v>38</v>
      </c>
      <c r="S3335" s="13" t="s">
        <v>216</v>
      </c>
      <c r="T3335" s="13" t="s">
        <v>217</v>
      </c>
      <c r="U3335" s="33">
        <f t="shared" ca="1" si="624"/>
        <v>45744.56914039352</v>
      </c>
      <c r="V3335" s="13" t="str">
        <f t="shared" si="625"/>
        <v>Bangalore</v>
      </c>
      <c r="W3335" s="13" t="str">
        <f t="shared" si="626"/>
        <v>CLS</v>
      </c>
      <c r="X3335" s="13">
        <f t="shared" si="627"/>
        <v>8</v>
      </c>
      <c r="Y3335" s="13" t="str">
        <f>IFERROR(VLOOKUP(C3335,ReceivingTeam[],2,FALSE),"HelpDesk")</f>
        <v>HelpDesk</v>
      </c>
      <c r="Z3335" s="67">
        <f t="shared" si="628"/>
        <v>44889.916666666664</v>
      </c>
      <c r="AA3335" s="68">
        <f t="shared" si="629"/>
        <v>44889</v>
      </c>
      <c r="AB3335" s="69" t="b">
        <f t="shared" si="630"/>
        <v>1</v>
      </c>
      <c r="AC3335" s="70">
        <f t="shared" si="631"/>
        <v>0.5</v>
      </c>
      <c r="AD3335" s="67">
        <f t="shared" si="632"/>
        <v>44889.916666666664</v>
      </c>
      <c r="AE3335" s="67">
        <f>VLOOKUP(V3335,'Branch Wise Work Timelines'!C:G,3,FALSE)+AA3335</f>
        <v>44889.416666666664</v>
      </c>
      <c r="AF3335" s="67">
        <f>IF(V3335="Bangalore",VLOOKUP(V3335,'Branch Wise Work Timelines'!C:G,4,FALSE)+AA3335+1,IF(V3335="Mumbai",VLOOKUP(V3335,'Branch Wise Work Timelines'!C:G,4,FALSE)+AA3335+1,VLOOKUP(V3335,'Branch Wise Work Timelines'!C:G,4,FALSE)+AA3335))</f>
        <v>44890.104166666664</v>
      </c>
      <c r="AG3335" s="67">
        <f>WORKDAY.INTL(AA3335,1,11)+VLOOKUP(V3335,'Branch Wise Work Timelines'!C:G,3,FALSE)</f>
        <v>44890.416666666664</v>
      </c>
      <c r="AH3335" s="69" t="str">
        <f t="shared" ca="1" si="633"/>
        <v>Out of TAT</v>
      </c>
      <c r="AI3335" s="69">
        <f t="shared" ca="1" si="634"/>
        <v>20512</v>
      </c>
      <c r="AJ3335" s="69" t="str">
        <f ca="1">IF(AI3335&lt;0,"0-12",IFERROR(VLOOKUP(AI3335,Breakup[],2,FALSE),"&gt;24"))</f>
        <v>&gt;24</v>
      </c>
      <c r="AK3335" s="69" t="str">
        <f>VLOOKUP(V3335,Master!B:D,3,FALSE)</f>
        <v>South</v>
      </c>
      <c r="AL3335" s="69" t="str">
        <f t="shared" si="635"/>
        <v>Bangalore-CLS</v>
      </c>
    </row>
    <row r="3336" spans="1:38">
      <c r="A3336" s="13" t="s">
        <v>6998</v>
      </c>
      <c r="B3336" s="54">
        <v>44701.777789780099</v>
      </c>
      <c r="C3336" s="13" t="s">
        <v>78</v>
      </c>
      <c r="D3336" s="13">
        <v>1171</v>
      </c>
      <c r="E3336" s="13" t="s">
        <v>6999</v>
      </c>
      <c r="F3336" s="13" t="s">
        <v>33</v>
      </c>
      <c r="G3336" s="14">
        <v>1653053476399</v>
      </c>
      <c r="H3336" s="55">
        <v>0.79160879629629599</v>
      </c>
      <c r="I3336" s="33">
        <v>44886.791608796302</v>
      </c>
      <c r="J3336" s="58">
        <v>44886</v>
      </c>
      <c r="K3336" s="13" t="s">
        <v>213</v>
      </c>
      <c r="L3336" s="13" t="s">
        <v>30</v>
      </c>
      <c r="M3336" s="13" t="s">
        <v>282</v>
      </c>
      <c r="N3336" s="13" t="s">
        <v>206</v>
      </c>
      <c r="O3336" s="33" t="s">
        <v>38</v>
      </c>
      <c r="P3336" s="58" t="s">
        <v>38</v>
      </c>
      <c r="Q3336" s="33" t="s">
        <v>207</v>
      </c>
      <c r="R3336" s="14" t="s">
        <v>38</v>
      </c>
      <c r="S3336" s="13" t="s">
        <v>216</v>
      </c>
      <c r="T3336" s="13" t="s">
        <v>278</v>
      </c>
      <c r="U3336" s="33">
        <f t="shared" ca="1" si="624"/>
        <v>45744.56914039352</v>
      </c>
      <c r="V3336" s="13" t="str">
        <f t="shared" si="625"/>
        <v>Bangalore</v>
      </c>
      <c r="W3336" s="13" t="str">
        <f t="shared" si="626"/>
        <v>RI</v>
      </c>
      <c r="X3336" s="13">
        <f t="shared" si="627"/>
        <v>18</v>
      </c>
      <c r="Y3336" s="13" t="str">
        <f>IFERROR(VLOOKUP(C3336,ReceivingTeam[],2,FALSE),"HelpDesk")</f>
        <v>Branch office</v>
      </c>
      <c r="Z3336" s="67">
        <f t="shared" si="628"/>
        <v>44890.104108796302</v>
      </c>
      <c r="AA3336" s="68">
        <f t="shared" si="629"/>
        <v>44886</v>
      </c>
      <c r="AB3336" s="69" t="b">
        <f t="shared" si="630"/>
        <v>1</v>
      </c>
      <c r="AC3336" s="70">
        <f t="shared" si="631"/>
        <v>3</v>
      </c>
      <c r="AD3336" s="67">
        <f t="shared" si="632"/>
        <v>44890.104108796302</v>
      </c>
      <c r="AE3336" s="67">
        <f>VLOOKUP(V3336,'Branch Wise Work Timelines'!C:G,3,FALSE)+AA3336</f>
        <v>44886.416666666664</v>
      </c>
      <c r="AF3336" s="67">
        <f>IF(V3336="Bangalore",VLOOKUP(V3336,'Branch Wise Work Timelines'!C:G,4,FALSE)+AA3336+1,IF(V3336="Mumbai",VLOOKUP(V3336,'Branch Wise Work Timelines'!C:G,4,FALSE)+AA3336+1,VLOOKUP(V3336,'Branch Wise Work Timelines'!C:G,4,FALSE)+AA3336))</f>
        <v>44887.104166666664</v>
      </c>
      <c r="AG3336" s="67">
        <f>WORKDAY.INTL(AA3336,1,11)+VLOOKUP(V3336,'Branch Wise Work Timelines'!C:G,3,FALSE)</f>
        <v>44887.416666666664</v>
      </c>
      <c r="AH3336" s="69" t="str">
        <f t="shared" ca="1" si="633"/>
        <v>Out of TAT</v>
      </c>
      <c r="AI3336" s="69">
        <f t="shared" ca="1" si="634"/>
        <v>20508</v>
      </c>
      <c r="AJ3336" s="69" t="str">
        <f ca="1">IF(AI3336&lt;0,"0-12",IFERROR(VLOOKUP(AI3336,Breakup[],2,FALSE),"&gt;24"))</f>
        <v>&gt;24</v>
      </c>
      <c r="AK3336" s="69" t="str">
        <f>VLOOKUP(V3336,Master!B:D,3,FALSE)</f>
        <v>South</v>
      </c>
      <c r="AL3336" s="69" t="str">
        <f t="shared" si="635"/>
        <v>Bangalore</v>
      </c>
    </row>
    <row r="3337" spans="1:38">
      <c r="A3337" s="13" t="s">
        <v>7000</v>
      </c>
      <c r="B3337" s="54">
        <v>44701.966889930598</v>
      </c>
      <c r="C3337" s="13" t="s">
        <v>6452</v>
      </c>
      <c r="D3337" s="13">
        <v>660</v>
      </c>
      <c r="E3337" s="13" t="s">
        <v>7001</v>
      </c>
      <c r="F3337" s="13" t="s">
        <v>33</v>
      </c>
      <c r="G3337" s="14">
        <v>1653069266688</v>
      </c>
      <c r="H3337" s="55">
        <v>0.30638888888888899</v>
      </c>
      <c r="I3337" s="33">
        <v>44888.306388888901</v>
      </c>
      <c r="J3337" s="58">
        <v>44888</v>
      </c>
      <c r="K3337" s="13" t="s">
        <v>213</v>
      </c>
      <c r="L3337" s="13" t="s">
        <v>30</v>
      </c>
      <c r="M3337" s="13" t="s">
        <v>147</v>
      </c>
      <c r="N3337" s="13" t="s">
        <v>206</v>
      </c>
      <c r="O3337" s="33" t="s">
        <v>38</v>
      </c>
      <c r="P3337" s="58" t="s">
        <v>38</v>
      </c>
      <c r="Q3337" s="33" t="s">
        <v>207</v>
      </c>
      <c r="R3337" s="14" t="s">
        <v>38</v>
      </c>
      <c r="S3337" s="13" t="s">
        <v>208</v>
      </c>
      <c r="T3337" s="13" t="s">
        <v>209</v>
      </c>
      <c r="U3337" s="33">
        <f t="shared" ca="1" si="624"/>
        <v>45744.56914039352</v>
      </c>
      <c r="V3337" s="13" t="str">
        <f t="shared" si="625"/>
        <v>Bangalore</v>
      </c>
      <c r="W3337" s="13" t="str">
        <f t="shared" si="626"/>
        <v>RI</v>
      </c>
      <c r="X3337" s="13">
        <f t="shared" si="627"/>
        <v>7</v>
      </c>
      <c r="Y3337" s="13" t="str">
        <f>IFERROR(VLOOKUP(C3337,ReceivingTeam[],2,FALSE),"HelpDesk")</f>
        <v>HelpDesk</v>
      </c>
      <c r="Z3337" s="67">
        <f t="shared" si="628"/>
        <v>44888.916666666664</v>
      </c>
      <c r="AA3337" s="68">
        <f t="shared" si="629"/>
        <v>44888</v>
      </c>
      <c r="AB3337" s="69" t="b">
        <f t="shared" si="630"/>
        <v>1</v>
      </c>
      <c r="AC3337" s="70">
        <f t="shared" si="631"/>
        <v>0.5</v>
      </c>
      <c r="AD3337" s="67">
        <f t="shared" si="632"/>
        <v>44888.916666666664</v>
      </c>
      <c r="AE3337" s="67">
        <f>VLOOKUP(V3337,'Branch Wise Work Timelines'!C:G,3,FALSE)+AA3337</f>
        <v>44888.416666666664</v>
      </c>
      <c r="AF3337" s="67">
        <f>IF(V3337="Bangalore",VLOOKUP(V3337,'Branch Wise Work Timelines'!C:G,4,FALSE)+AA3337+1,IF(V3337="Mumbai",VLOOKUP(V3337,'Branch Wise Work Timelines'!C:G,4,FALSE)+AA3337+1,VLOOKUP(V3337,'Branch Wise Work Timelines'!C:G,4,FALSE)+AA3337))</f>
        <v>44889.104166666664</v>
      </c>
      <c r="AG3337" s="67">
        <f>WORKDAY.INTL(AA3337,1,11)+VLOOKUP(V3337,'Branch Wise Work Timelines'!C:G,3,FALSE)</f>
        <v>44889.416666666664</v>
      </c>
      <c r="AH3337" s="69" t="str">
        <f t="shared" ca="1" si="633"/>
        <v>Out of TAT</v>
      </c>
      <c r="AI3337" s="69">
        <f t="shared" ca="1" si="634"/>
        <v>20536</v>
      </c>
      <c r="AJ3337" s="69" t="str">
        <f ca="1">IF(AI3337&lt;0,"0-12",IFERROR(VLOOKUP(AI3337,Breakup[],2,FALSE),"&gt;24"))</f>
        <v>&gt;24</v>
      </c>
      <c r="AK3337" s="69" t="str">
        <f>VLOOKUP(V3337,Master!B:D,3,FALSE)</f>
        <v>South</v>
      </c>
      <c r="AL3337" s="69" t="str">
        <f t="shared" si="635"/>
        <v>Bangalore</v>
      </c>
    </row>
    <row r="3338" spans="1:38">
      <c r="A3338" s="13" t="s">
        <v>7002</v>
      </c>
      <c r="B3338" s="54">
        <v>44701.791034722199</v>
      </c>
      <c r="C3338" s="13" t="s">
        <v>265</v>
      </c>
      <c r="D3338" s="13">
        <v>1175</v>
      </c>
      <c r="E3338" s="13" t="s">
        <v>7003</v>
      </c>
      <c r="F3338" s="13" t="s">
        <v>15</v>
      </c>
      <c r="G3338" s="14">
        <v>1653055472729</v>
      </c>
      <c r="H3338" s="55">
        <v>0.90748842592592605</v>
      </c>
      <c r="I3338" s="33">
        <v>44889.907488425903</v>
      </c>
      <c r="J3338" s="58">
        <v>44889</v>
      </c>
      <c r="K3338" s="13" t="s">
        <v>213</v>
      </c>
      <c r="L3338" s="13" t="s">
        <v>30</v>
      </c>
      <c r="M3338" s="13" t="s">
        <v>214</v>
      </c>
      <c r="N3338" s="13" t="s">
        <v>215</v>
      </c>
      <c r="O3338" s="33" t="s">
        <v>38</v>
      </c>
      <c r="P3338" s="58" t="s">
        <v>38</v>
      </c>
      <c r="Q3338" s="33" t="s">
        <v>207</v>
      </c>
      <c r="R3338" s="14" t="s">
        <v>38</v>
      </c>
      <c r="S3338" s="13" t="s">
        <v>216</v>
      </c>
      <c r="T3338" s="13" t="s">
        <v>217</v>
      </c>
      <c r="U3338" s="33">
        <f t="shared" ca="1" si="624"/>
        <v>45744.56914039352</v>
      </c>
      <c r="V3338" s="13" t="str">
        <f t="shared" si="625"/>
        <v>Bangalore</v>
      </c>
      <c r="W3338" s="13" t="str">
        <f t="shared" si="626"/>
        <v>CLS</v>
      </c>
      <c r="X3338" s="13">
        <f t="shared" si="627"/>
        <v>21</v>
      </c>
      <c r="Y3338" s="13" t="str">
        <f>IFERROR(VLOOKUP(C3338,ReceivingTeam[],2,FALSE),"HelpDesk")</f>
        <v>HelpDesk</v>
      </c>
      <c r="Z3338" s="67">
        <f t="shared" si="628"/>
        <v>44890.719988425903</v>
      </c>
      <c r="AA3338" s="68">
        <f t="shared" si="629"/>
        <v>44889</v>
      </c>
      <c r="AB3338" s="69" t="b">
        <f t="shared" si="630"/>
        <v>1</v>
      </c>
      <c r="AC3338" s="70">
        <f t="shared" si="631"/>
        <v>0.5</v>
      </c>
      <c r="AD3338" s="67">
        <f t="shared" si="632"/>
        <v>44890.719988425903</v>
      </c>
      <c r="AE3338" s="67">
        <f>VLOOKUP(V3338,'Branch Wise Work Timelines'!C:G,3,FALSE)+AA3338</f>
        <v>44889.416666666664</v>
      </c>
      <c r="AF3338" s="67">
        <f>IF(V3338="Bangalore",VLOOKUP(V3338,'Branch Wise Work Timelines'!C:G,4,FALSE)+AA3338+1,IF(V3338="Mumbai",VLOOKUP(V3338,'Branch Wise Work Timelines'!C:G,4,FALSE)+AA3338+1,VLOOKUP(V3338,'Branch Wise Work Timelines'!C:G,4,FALSE)+AA3338))</f>
        <v>44890.104166666664</v>
      </c>
      <c r="AG3338" s="67">
        <f>WORKDAY.INTL(AA3338,1,11)+VLOOKUP(V3338,'Branch Wise Work Timelines'!C:G,3,FALSE)</f>
        <v>44890.416666666664</v>
      </c>
      <c r="AH3338" s="69" t="str">
        <f t="shared" ca="1" si="633"/>
        <v>Out of TAT</v>
      </c>
      <c r="AI3338" s="69">
        <f t="shared" ca="1" si="634"/>
        <v>20493</v>
      </c>
      <c r="AJ3338" s="69" t="str">
        <f ca="1">IF(AI3338&lt;0,"0-12",IFERROR(VLOOKUP(AI3338,Breakup[],2,FALSE),"&gt;24"))</f>
        <v>&gt;24</v>
      </c>
      <c r="AK3338" s="69" t="str">
        <f>VLOOKUP(V3338,Master!B:D,3,FALSE)</f>
        <v>South</v>
      </c>
      <c r="AL3338" s="69" t="str">
        <f t="shared" si="635"/>
        <v>Bangalore-CLS</v>
      </c>
    </row>
    <row r="3339" spans="1:38">
      <c r="A3339" s="13" t="s">
        <v>7004</v>
      </c>
      <c r="B3339" s="54">
        <v>44701.828649884301</v>
      </c>
      <c r="C3339" s="13" t="s">
        <v>81</v>
      </c>
      <c r="D3339" s="13">
        <v>1754</v>
      </c>
      <c r="E3339" s="13" t="s">
        <v>7005</v>
      </c>
      <c r="F3339" s="13" t="s">
        <v>33</v>
      </c>
      <c r="G3339" s="14">
        <v>1653058269490</v>
      </c>
      <c r="H3339" s="55">
        <v>0.22271990740740699</v>
      </c>
      <c r="I3339" s="33">
        <v>44889.222719907397</v>
      </c>
      <c r="J3339" s="58">
        <v>44889</v>
      </c>
      <c r="K3339" s="13" t="s">
        <v>213</v>
      </c>
      <c r="L3339" s="13" t="s">
        <v>30</v>
      </c>
      <c r="M3339" s="13" t="s">
        <v>282</v>
      </c>
      <c r="N3339" s="13" t="s">
        <v>206</v>
      </c>
      <c r="O3339" s="33" t="s">
        <v>38</v>
      </c>
      <c r="P3339" s="58" t="s">
        <v>38</v>
      </c>
      <c r="Q3339" s="33" t="s">
        <v>207</v>
      </c>
      <c r="R3339" s="14" t="s">
        <v>38</v>
      </c>
      <c r="S3339" s="13" t="s">
        <v>216</v>
      </c>
      <c r="T3339" s="13" t="s">
        <v>217</v>
      </c>
      <c r="U3339" s="33">
        <f t="shared" ca="1" si="624"/>
        <v>45744.56914039352</v>
      </c>
      <c r="V3339" s="13" t="str">
        <f t="shared" si="625"/>
        <v>Bangalore</v>
      </c>
      <c r="W3339" s="13" t="str">
        <f t="shared" si="626"/>
        <v>RI</v>
      </c>
      <c r="X3339" s="13">
        <f t="shared" si="627"/>
        <v>5</v>
      </c>
      <c r="Y3339" s="13" t="str">
        <f>IFERROR(VLOOKUP(C3339,ReceivingTeam[],2,FALSE),"HelpDesk")</f>
        <v>Branch office</v>
      </c>
      <c r="Z3339" s="67">
        <f t="shared" si="628"/>
        <v>44889.916666666664</v>
      </c>
      <c r="AA3339" s="68">
        <f t="shared" si="629"/>
        <v>44889</v>
      </c>
      <c r="AB3339" s="69" t="b">
        <f t="shared" si="630"/>
        <v>1</v>
      </c>
      <c r="AC3339" s="70">
        <f t="shared" si="631"/>
        <v>0.5</v>
      </c>
      <c r="AD3339" s="67">
        <f t="shared" si="632"/>
        <v>44889.916666666664</v>
      </c>
      <c r="AE3339" s="67">
        <f>VLOOKUP(V3339,'Branch Wise Work Timelines'!C:G,3,FALSE)+AA3339</f>
        <v>44889.416666666664</v>
      </c>
      <c r="AF3339" s="67">
        <f>IF(V3339="Bangalore",VLOOKUP(V3339,'Branch Wise Work Timelines'!C:G,4,FALSE)+AA3339+1,IF(V3339="Mumbai",VLOOKUP(V3339,'Branch Wise Work Timelines'!C:G,4,FALSE)+AA3339+1,VLOOKUP(V3339,'Branch Wise Work Timelines'!C:G,4,FALSE)+AA3339))</f>
        <v>44890.104166666664</v>
      </c>
      <c r="AG3339" s="67">
        <f>WORKDAY.INTL(AA3339,1,11)+VLOOKUP(V3339,'Branch Wise Work Timelines'!C:G,3,FALSE)</f>
        <v>44890.416666666664</v>
      </c>
      <c r="AH3339" s="69" t="str">
        <f t="shared" ca="1" si="633"/>
        <v>Out of TAT</v>
      </c>
      <c r="AI3339" s="69">
        <f t="shared" ca="1" si="634"/>
        <v>20512</v>
      </c>
      <c r="AJ3339" s="69" t="str">
        <f ca="1">IF(AI3339&lt;0,"0-12",IFERROR(VLOOKUP(AI3339,Breakup[],2,FALSE),"&gt;24"))</f>
        <v>&gt;24</v>
      </c>
      <c r="AK3339" s="69" t="str">
        <f>VLOOKUP(V3339,Master!B:D,3,FALSE)</f>
        <v>South</v>
      </c>
      <c r="AL3339" s="69" t="str">
        <f t="shared" si="635"/>
        <v>Bangalore</v>
      </c>
    </row>
    <row r="3340" spans="1:38">
      <c r="A3340" s="13" t="s">
        <v>7006</v>
      </c>
      <c r="B3340" s="54">
        <v>44701.830885613403</v>
      </c>
      <c r="C3340" s="13" t="s">
        <v>81</v>
      </c>
      <c r="D3340" s="13">
        <v>1174</v>
      </c>
      <c r="E3340" s="13" t="s">
        <v>7007</v>
      </c>
      <c r="F3340" s="13" t="s">
        <v>33</v>
      </c>
      <c r="G3340" s="14">
        <v>1653058269490</v>
      </c>
      <c r="H3340" s="55">
        <v>0.82037037037036997</v>
      </c>
      <c r="I3340" s="33">
        <v>44888.820370370398</v>
      </c>
      <c r="J3340" s="58">
        <v>44888</v>
      </c>
      <c r="K3340" s="13" t="s">
        <v>213</v>
      </c>
      <c r="L3340" s="13" t="s">
        <v>30</v>
      </c>
      <c r="M3340" s="13" t="s">
        <v>282</v>
      </c>
      <c r="N3340" s="13" t="s">
        <v>206</v>
      </c>
      <c r="O3340" s="33" t="s">
        <v>38</v>
      </c>
      <c r="P3340" s="58" t="s">
        <v>38</v>
      </c>
      <c r="Q3340" s="33" t="s">
        <v>207</v>
      </c>
      <c r="R3340" s="14" t="s">
        <v>38</v>
      </c>
      <c r="S3340" s="13" t="s">
        <v>216</v>
      </c>
      <c r="T3340" s="13" t="s">
        <v>217</v>
      </c>
      <c r="U3340" s="33">
        <f t="shared" ca="1" si="624"/>
        <v>45744.56914039352</v>
      </c>
      <c r="V3340" s="13" t="str">
        <f t="shared" si="625"/>
        <v>Bangalore</v>
      </c>
      <c r="W3340" s="13" t="str">
        <f t="shared" si="626"/>
        <v>RI</v>
      </c>
      <c r="X3340" s="13">
        <f t="shared" si="627"/>
        <v>19</v>
      </c>
      <c r="Y3340" s="13" t="str">
        <f>IFERROR(VLOOKUP(C3340,ReceivingTeam[],2,FALSE),"HelpDesk")</f>
        <v>Branch office</v>
      </c>
      <c r="Z3340" s="67">
        <f t="shared" si="628"/>
        <v>44889.632870370398</v>
      </c>
      <c r="AA3340" s="68">
        <f t="shared" si="629"/>
        <v>44888</v>
      </c>
      <c r="AB3340" s="69" t="b">
        <f t="shared" si="630"/>
        <v>1</v>
      </c>
      <c r="AC3340" s="70">
        <f t="shared" si="631"/>
        <v>0.5</v>
      </c>
      <c r="AD3340" s="67">
        <f t="shared" si="632"/>
        <v>44889.632870370398</v>
      </c>
      <c r="AE3340" s="67">
        <f>VLOOKUP(V3340,'Branch Wise Work Timelines'!C:G,3,FALSE)+AA3340</f>
        <v>44888.416666666664</v>
      </c>
      <c r="AF3340" s="67">
        <f>IF(V3340="Bangalore",VLOOKUP(V3340,'Branch Wise Work Timelines'!C:G,4,FALSE)+AA3340+1,IF(V3340="Mumbai",VLOOKUP(V3340,'Branch Wise Work Timelines'!C:G,4,FALSE)+AA3340+1,VLOOKUP(V3340,'Branch Wise Work Timelines'!C:G,4,FALSE)+AA3340))</f>
        <v>44889.104166666664</v>
      </c>
      <c r="AG3340" s="67">
        <f>WORKDAY.INTL(AA3340,1,11)+VLOOKUP(V3340,'Branch Wise Work Timelines'!C:G,3,FALSE)</f>
        <v>44889.416666666664</v>
      </c>
      <c r="AH3340" s="69" t="str">
        <f t="shared" ca="1" si="633"/>
        <v>Out of TAT</v>
      </c>
      <c r="AI3340" s="69">
        <f t="shared" ca="1" si="634"/>
        <v>20519</v>
      </c>
      <c r="AJ3340" s="69" t="str">
        <f ca="1">IF(AI3340&lt;0,"0-12",IFERROR(VLOOKUP(AI3340,Breakup[],2,FALSE),"&gt;24"))</f>
        <v>&gt;24</v>
      </c>
      <c r="AK3340" s="69" t="str">
        <f>VLOOKUP(V3340,Master!B:D,3,FALSE)</f>
        <v>South</v>
      </c>
      <c r="AL3340" s="69" t="str">
        <f t="shared" si="635"/>
        <v>Bangalore</v>
      </c>
    </row>
    <row r="3341" spans="1:38">
      <c r="A3341" s="13" t="s">
        <v>7008</v>
      </c>
      <c r="B3341" s="54">
        <v>44701.7440343403</v>
      </c>
      <c r="C3341" s="13" t="s">
        <v>230</v>
      </c>
      <c r="D3341" s="13">
        <v>1236</v>
      </c>
      <c r="E3341" s="13" t="s">
        <v>7009</v>
      </c>
      <c r="F3341" s="13" t="s">
        <v>15</v>
      </c>
      <c r="G3341" s="14">
        <v>1653050089671</v>
      </c>
      <c r="H3341" s="55">
        <v>9.67824074074074E-2</v>
      </c>
      <c r="I3341" s="33">
        <v>44881.096782407403</v>
      </c>
      <c r="J3341" s="58">
        <v>44881</v>
      </c>
      <c r="K3341" s="13" t="s">
        <v>213</v>
      </c>
      <c r="L3341" s="13" t="s">
        <v>30</v>
      </c>
      <c r="M3341" s="13" t="s">
        <v>214</v>
      </c>
      <c r="N3341" s="13" t="s">
        <v>206</v>
      </c>
      <c r="O3341" s="33" t="s">
        <v>38</v>
      </c>
      <c r="P3341" s="58" t="s">
        <v>38</v>
      </c>
      <c r="Q3341" s="33" t="s">
        <v>207</v>
      </c>
      <c r="R3341" s="14" t="s">
        <v>38</v>
      </c>
      <c r="S3341" s="13" t="s">
        <v>216</v>
      </c>
      <c r="T3341" s="13" t="s">
        <v>217</v>
      </c>
      <c r="U3341" s="33">
        <f t="shared" ca="1" si="624"/>
        <v>45744.56914039352</v>
      </c>
      <c r="V3341" s="13" t="str">
        <f t="shared" si="625"/>
        <v>Bangalore</v>
      </c>
      <c r="W3341" s="13" t="str">
        <f t="shared" si="626"/>
        <v>CLS</v>
      </c>
      <c r="X3341" s="13">
        <f t="shared" si="627"/>
        <v>2</v>
      </c>
      <c r="Y3341" s="13" t="str">
        <f>IFERROR(VLOOKUP(C3341,ReceivingTeam[],2,FALSE),"HelpDesk")</f>
        <v>HelpDesk</v>
      </c>
      <c r="Z3341" s="67">
        <f t="shared" si="628"/>
        <v>44881.916666666664</v>
      </c>
      <c r="AA3341" s="68">
        <f t="shared" si="629"/>
        <v>44881</v>
      </c>
      <c r="AB3341" s="69" t="b">
        <f t="shared" si="630"/>
        <v>1</v>
      </c>
      <c r="AC3341" s="70">
        <f t="shared" si="631"/>
        <v>0.5</v>
      </c>
      <c r="AD3341" s="67">
        <f t="shared" si="632"/>
        <v>44881.916666666664</v>
      </c>
      <c r="AE3341" s="67">
        <f>VLOOKUP(V3341,'Branch Wise Work Timelines'!C:G,3,FALSE)+AA3341</f>
        <v>44881.416666666664</v>
      </c>
      <c r="AF3341" s="67">
        <f>IF(V3341="Bangalore",VLOOKUP(V3341,'Branch Wise Work Timelines'!C:G,4,FALSE)+AA3341+1,IF(V3341="Mumbai",VLOOKUP(V3341,'Branch Wise Work Timelines'!C:G,4,FALSE)+AA3341+1,VLOOKUP(V3341,'Branch Wise Work Timelines'!C:G,4,FALSE)+AA3341))</f>
        <v>44882.104166666664</v>
      </c>
      <c r="AG3341" s="67">
        <f>WORKDAY.INTL(AA3341,1,11)+VLOOKUP(V3341,'Branch Wise Work Timelines'!C:G,3,FALSE)</f>
        <v>44882.416666666664</v>
      </c>
      <c r="AH3341" s="69" t="str">
        <f t="shared" ca="1" si="633"/>
        <v>Out of TAT</v>
      </c>
      <c r="AI3341" s="69">
        <f t="shared" ca="1" si="634"/>
        <v>20704</v>
      </c>
      <c r="AJ3341" s="69" t="str">
        <f ca="1">IF(AI3341&lt;0,"0-12",IFERROR(VLOOKUP(AI3341,Breakup[],2,FALSE),"&gt;24"))</f>
        <v>&gt;24</v>
      </c>
      <c r="AK3341" s="69" t="str">
        <f>VLOOKUP(V3341,Master!B:D,3,FALSE)</f>
        <v>South</v>
      </c>
      <c r="AL3341" s="69" t="str">
        <f t="shared" si="635"/>
        <v>Bangalore-CLS</v>
      </c>
    </row>
    <row r="3342" spans="1:38">
      <c r="A3342" s="13" t="s">
        <v>7010</v>
      </c>
      <c r="B3342" s="54">
        <v>44701.749252858797</v>
      </c>
      <c r="C3342" s="13" t="s">
        <v>460</v>
      </c>
      <c r="D3342" s="13">
        <v>565</v>
      </c>
      <c r="E3342" s="13" t="s">
        <v>7011</v>
      </c>
      <c r="F3342" s="13" t="s">
        <v>33</v>
      </c>
      <c r="G3342" s="14">
        <v>1653049855960</v>
      </c>
      <c r="H3342" s="55">
        <v>0.16837962962962999</v>
      </c>
      <c r="I3342" s="33">
        <v>44887.168379629598</v>
      </c>
      <c r="J3342" s="58">
        <v>44887</v>
      </c>
      <c r="K3342" s="13" t="s">
        <v>213</v>
      </c>
      <c r="L3342" s="13" t="s">
        <v>30</v>
      </c>
      <c r="M3342" s="13" t="s">
        <v>282</v>
      </c>
      <c r="N3342" s="13" t="s">
        <v>206</v>
      </c>
      <c r="O3342" s="33" t="s">
        <v>38</v>
      </c>
      <c r="P3342" s="58" t="s">
        <v>38</v>
      </c>
      <c r="Q3342" s="33" t="s">
        <v>207</v>
      </c>
      <c r="R3342" s="14" t="s">
        <v>38</v>
      </c>
      <c r="S3342" s="13" t="s">
        <v>216</v>
      </c>
      <c r="T3342" s="13" t="s">
        <v>217</v>
      </c>
      <c r="U3342" s="33">
        <f t="shared" ca="1" si="624"/>
        <v>45744.56914039352</v>
      </c>
      <c r="V3342" s="13" t="str">
        <f t="shared" si="625"/>
        <v>Bangalore</v>
      </c>
      <c r="W3342" s="13" t="str">
        <f t="shared" si="626"/>
        <v>RI</v>
      </c>
      <c r="X3342" s="13">
        <f t="shared" si="627"/>
        <v>4</v>
      </c>
      <c r="Y3342" s="13" t="str">
        <f>IFERROR(VLOOKUP(C3342,ReceivingTeam[],2,FALSE),"HelpDesk")</f>
        <v>HelpDesk</v>
      </c>
      <c r="Z3342" s="67">
        <f t="shared" si="628"/>
        <v>44887.916666666664</v>
      </c>
      <c r="AA3342" s="68">
        <f t="shared" si="629"/>
        <v>44887</v>
      </c>
      <c r="AB3342" s="69" t="b">
        <f t="shared" si="630"/>
        <v>1</v>
      </c>
      <c r="AC3342" s="70">
        <f t="shared" si="631"/>
        <v>0.5</v>
      </c>
      <c r="AD3342" s="67">
        <f t="shared" si="632"/>
        <v>44887.916666666664</v>
      </c>
      <c r="AE3342" s="67">
        <f>VLOOKUP(V3342,'Branch Wise Work Timelines'!C:G,3,FALSE)+AA3342</f>
        <v>44887.416666666664</v>
      </c>
      <c r="AF3342" s="67">
        <f>IF(V3342="Bangalore",VLOOKUP(V3342,'Branch Wise Work Timelines'!C:G,4,FALSE)+AA3342+1,IF(V3342="Mumbai",VLOOKUP(V3342,'Branch Wise Work Timelines'!C:G,4,FALSE)+AA3342+1,VLOOKUP(V3342,'Branch Wise Work Timelines'!C:G,4,FALSE)+AA3342))</f>
        <v>44888.104166666664</v>
      </c>
      <c r="AG3342" s="67">
        <f>WORKDAY.INTL(AA3342,1,11)+VLOOKUP(V3342,'Branch Wise Work Timelines'!C:G,3,FALSE)</f>
        <v>44888.416666666664</v>
      </c>
      <c r="AH3342" s="69" t="str">
        <f t="shared" ca="1" si="633"/>
        <v>Out of TAT</v>
      </c>
      <c r="AI3342" s="69">
        <f t="shared" ca="1" si="634"/>
        <v>20560</v>
      </c>
      <c r="AJ3342" s="69" t="str">
        <f ca="1">IF(AI3342&lt;0,"0-12",IFERROR(VLOOKUP(AI3342,Breakup[],2,FALSE),"&gt;24"))</f>
        <v>&gt;24</v>
      </c>
      <c r="AK3342" s="69" t="str">
        <f>VLOOKUP(V3342,Master!B:D,3,FALSE)</f>
        <v>South</v>
      </c>
      <c r="AL3342" s="69" t="str">
        <f t="shared" si="635"/>
        <v>Bangalore</v>
      </c>
    </row>
    <row r="3343" spans="1:38">
      <c r="A3343" s="13" t="s">
        <v>7012</v>
      </c>
      <c r="B3343" s="54">
        <v>44701.815286608798</v>
      </c>
      <c r="C3343" s="13" t="s">
        <v>506</v>
      </c>
      <c r="D3343" s="13">
        <v>1912</v>
      </c>
      <c r="E3343" s="13" t="s">
        <v>7013</v>
      </c>
      <c r="F3343" s="13" t="s">
        <v>15</v>
      </c>
      <c r="G3343" s="14">
        <v>1653055518035</v>
      </c>
      <c r="H3343" s="55">
        <v>0.63086805555555603</v>
      </c>
      <c r="I3343" s="33">
        <v>44884.630868055603</v>
      </c>
      <c r="J3343" s="58">
        <v>44884</v>
      </c>
      <c r="K3343" s="13" t="s">
        <v>213</v>
      </c>
      <c r="L3343" s="13" t="s">
        <v>30</v>
      </c>
      <c r="M3343" s="13" t="s">
        <v>75</v>
      </c>
      <c r="N3343" s="13" t="s">
        <v>206</v>
      </c>
      <c r="O3343" s="33" t="s">
        <v>38</v>
      </c>
      <c r="P3343" s="58" t="s">
        <v>38</v>
      </c>
      <c r="Q3343" s="33" t="s">
        <v>207</v>
      </c>
      <c r="R3343" s="14" t="s">
        <v>38</v>
      </c>
      <c r="S3343" s="13" t="s">
        <v>216</v>
      </c>
      <c r="T3343" s="13" t="s">
        <v>217</v>
      </c>
      <c r="U3343" s="33">
        <f t="shared" ca="1" si="624"/>
        <v>45744.56914039352</v>
      </c>
      <c r="V3343" s="13" t="str">
        <f t="shared" si="625"/>
        <v>Bangalore</v>
      </c>
      <c r="W3343" s="13" t="str">
        <f t="shared" si="626"/>
        <v>CLS</v>
      </c>
      <c r="X3343" s="13">
        <f t="shared" si="627"/>
        <v>15</v>
      </c>
      <c r="Y3343" s="13" t="str">
        <f>IFERROR(VLOOKUP(C3343,ReceivingTeam[],2,FALSE),"HelpDesk")</f>
        <v>HelpDesk</v>
      </c>
      <c r="Z3343" s="67">
        <f t="shared" si="628"/>
        <v>44886.443368055603</v>
      </c>
      <c r="AA3343" s="68">
        <f t="shared" si="629"/>
        <v>44884</v>
      </c>
      <c r="AB3343" s="69" t="b">
        <f t="shared" si="630"/>
        <v>1</v>
      </c>
      <c r="AC3343" s="70">
        <f t="shared" si="631"/>
        <v>0.5</v>
      </c>
      <c r="AD3343" s="67">
        <f t="shared" si="632"/>
        <v>44886.443368055603</v>
      </c>
      <c r="AE3343" s="67">
        <f>VLOOKUP(V3343,'Branch Wise Work Timelines'!C:G,3,FALSE)+AA3343</f>
        <v>44884.416666666664</v>
      </c>
      <c r="AF3343" s="67">
        <f>IF(V3343="Bangalore",VLOOKUP(V3343,'Branch Wise Work Timelines'!C:G,4,FALSE)+AA3343+1,IF(V3343="Mumbai",VLOOKUP(V3343,'Branch Wise Work Timelines'!C:G,4,FALSE)+AA3343+1,VLOOKUP(V3343,'Branch Wise Work Timelines'!C:G,4,FALSE)+AA3343))</f>
        <v>44885.104166666664</v>
      </c>
      <c r="AG3343" s="67">
        <f>WORKDAY.INTL(AA3343,1,11)+VLOOKUP(V3343,'Branch Wise Work Timelines'!C:G,3,FALSE)</f>
        <v>44886.416666666664</v>
      </c>
      <c r="AH3343" s="69" t="str">
        <f t="shared" ca="1" si="633"/>
        <v>Out of TAT</v>
      </c>
      <c r="AI3343" s="69">
        <f t="shared" ca="1" si="634"/>
        <v>20596</v>
      </c>
      <c r="AJ3343" s="69" t="str">
        <f ca="1">IF(AI3343&lt;0,"0-12",IFERROR(VLOOKUP(AI3343,Breakup[],2,FALSE),"&gt;24"))</f>
        <v>&gt;24</v>
      </c>
      <c r="AK3343" s="69" t="str">
        <f>VLOOKUP(V3343,Master!B:D,3,FALSE)</f>
        <v>South</v>
      </c>
      <c r="AL3343" s="69" t="str">
        <f t="shared" si="635"/>
        <v>Bangalore-CLS</v>
      </c>
    </row>
    <row r="3344" spans="1:38">
      <c r="A3344" s="13" t="s">
        <v>7014</v>
      </c>
      <c r="B3344" s="54">
        <v>44701.776624768499</v>
      </c>
      <c r="C3344" s="13" t="s">
        <v>986</v>
      </c>
      <c r="D3344" s="13">
        <v>867</v>
      </c>
      <c r="E3344" s="13" t="s">
        <v>7015</v>
      </c>
      <c r="F3344" s="13" t="s">
        <v>33</v>
      </c>
      <c r="G3344" s="14">
        <v>1653053476399</v>
      </c>
      <c r="H3344" s="55">
        <v>0.76355324074074105</v>
      </c>
      <c r="I3344" s="33">
        <v>44882.7635532407</v>
      </c>
      <c r="J3344" s="58">
        <v>44882</v>
      </c>
      <c r="K3344" s="13" t="s">
        <v>213</v>
      </c>
      <c r="L3344" s="13" t="s">
        <v>30</v>
      </c>
      <c r="M3344" s="13" t="s">
        <v>282</v>
      </c>
      <c r="N3344" s="13" t="s">
        <v>206</v>
      </c>
      <c r="O3344" s="33" t="s">
        <v>38</v>
      </c>
      <c r="P3344" s="58" t="s">
        <v>38</v>
      </c>
      <c r="Q3344" s="33" t="s">
        <v>207</v>
      </c>
      <c r="R3344" s="14" t="s">
        <v>38</v>
      </c>
      <c r="S3344" s="13" t="s">
        <v>216</v>
      </c>
      <c r="T3344" s="13" t="s">
        <v>278</v>
      </c>
      <c r="U3344" s="33">
        <f t="shared" ca="1" si="624"/>
        <v>45744.56914039352</v>
      </c>
      <c r="V3344" s="13" t="str">
        <f t="shared" si="625"/>
        <v>Bangalore</v>
      </c>
      <c r="W3344" s="13" t="str">
        <f t="shared" si="626"/>
        <v>RI</v>
      </c>
      <c r="X3344" s="13">
        <f t="shared" si="627"/>
        <v>18</v>
      </c>
      <c r="Y3344" s="13" t="str">
        <f>IFERROR(VLOOKUP(C3344,ReceivingTeam[],2,FALSE),"HelpDesk")</f>
        <v>HelpDesk</v>
      </c>
      <c r="Z3344" s="67">
        <f t="shared" si="628"/>
        <v>44886.0760532407</v>
      </c>
      <c r="AA3344" s="68">
        <f t="shared" si="629"/>
        <v>44882</v>
      </c>
      <c r="AB3344" s="69" t="b">
        <f t="shared" si="630"/>
        <v>1</v>
      </c>
      <c r="AC3344" s="70">
        <f t="shared" si="631"/>
        <v>3</v>
      </c>
      <c r="AD3344" s="67">
        <f t="shared" si="632"/>
        <v>44886.0760532407</v>
      </c>
      <c r="AE3344" s="67">
        <f>VLOOKUP(V3344,'Branch Wise Work Timelines'!C:G,3,FALSE)+AA3344</f>
        <v>44882.416666666664</v>
      </c>
      <c r="AF3344" s="67">
        <f>IF(V3344="Bangalore",VLOOKUP(V3344,'Branch Wise Work Timelines'!C:G,4,FALSE)+AA3344+1,IF(V3344="Mumbai",VLOOKUP(V3344,'Branch Wise Work Timelines'!C:G,4,FALSE)+AA3344+1,VLOOKUP(V3344,'Branch Wise Work Timelines'!C:G,4,FALSE)+AA3344))</f>
        <v>44883.104166666664</v>
      </c>
      <c r="AG3344" s="67">
        <f>WORKDAY.INTL(AA3344,1,11)+VLOOKUP(V3344,'Branch Wise Work Timelines'!C:G,3,FALSE)</f>
        <v>44883.416666666664</v>
      </c>
      <c r="AH3344" s="69" t="str">
        <f t="shared" ca="1" si="633"/>
        <v>Out of TAT</v>
      </c>
      <c r="AI3344" s="69">
        <f t="shared" ca="1" si="634"/>
        <v>20604</v>
      </c>
      <c r="AJ3344" s="69" t="str">
        <f ca="1">IF(AI3344&lt;0,"0-12",IFERROR(VLOOKUP(AI3344,Breakup[],2,FALSE),"&gt;24"))</f>
        <v>&gt;24</v>
      </c>
      <c r="AK3344" s="69" t="str">
        <f>VLOOKUP(V3344,Master!B:D,3,FALSE)</f>
        <v>South</v>
      </c>
      <c r="AL3344" s="69" t="str">
        <f t="shared" si="635"/>
        <v>Bangalore</v>
      </c>
    </row>
    <row r="3345" spans="1:38">
      <c r="A3345" s="13" t="s">
        <v>7016</v>
      </c>
      <c r="B3345" s="54">
        <v>44701.756469213004</v>
      </c>
      <c r="C3345" s="13" t="s">
        <v>89</v>
      </c>
      <c r="D3345" s="13">
        <v>1526</v>
      </c>
      <c r="E3345" s="13" t="s">
        <v>7017</v>
      </c>
      <c r="F3345" s="13" t="s">
        <v>15</v>
      </c>
      <c r="G3345" s="14">
        <v>1653050089671</v>
      </c>
      <c r="H3345" s="55">
        <v>0.94521990740740702</v>
      </c>
      <c r="I3345" s="33">
        <v>44891.9452199074</v>
      </c>
      <c r="J3345" s="58">
        <v>44891</v>
      </c>
      <c r="K3345" s="13" t="s">
        <v>213</v>
      </c>
      <c r="L3345" s="13" t="s">
        <v>30</v>
      </c>
      <c r="M3345" s="13" t="s">
        <v>214</v>
      </c>
      <c r="N3345" s="13" t="s">
        <v>206</v>
      </c>
      <c r="O3345" s="33">
        <v>44891.080729166701</v>
      </c>
      <c r="P3345" s="58">
        <v>44891</v>
      </c>
      <c r="Q3345" s="33" t="s">
        <v>237</v>
      </c>
      <c r="R3345" s="14">
        <v>209</v>
      </c>
      <c r="S3345" s="13" t="s">
        <v>216</v>
      </c>
      <c r="T3345" s="13" t="s">
        <v>217</v>
      </c>
      <c r="U3345" s="33">
        <f t="shared" ca="1" si="624"/>
        <v>45744.56914039352</v>
      </c>
      <c r="V3345" s="13" t="str">
        <f t="shared" si="625"/>
        <v>Bangalore</v>
      </c>
      <c r="W3345" s="13" t="str">
        <f t="shared" si="626"/>
        <v>CLS</v>
      </c>
      <c r="X3345" s="13">
        <f t="shared" si="627"/>
        <v>22</v>
      </c>
      <c r="Y3345" s="13" t="str">
        <f>IFERROR(VLOOKUP(C3345,ReceivingTeam[],2,FALSE),"HelpDesk")</f>
        <v>Branch office</v>
      </c>
      <c r="Z3345" s="67">
        <f t="shared" si="628"/>
        <v>44893.7577199074</v>
      </c>
      <c r="AA3345" s="68">
        <f t="shared" si="629"/>
        <v>44891</v>
      </c>
      <c r="AB3345" s="69" t="b">
        <f t="shared" si="630"/>
        <v>1</v>
      </c>
      <c r="AC3345" s="70">
        <f t="shared" si="631"/>
        <v>0.5</v>
      </c>
      <c r="AD3345" s="67">
        <f t="shared" si="632"/>
        <v>44893.7577199074</v>
      </c>
      <c r="AE3345" s="67">
        <f>VLOOKUP(V3345,'Branch Wise Work Timelines'!C:G,3,FALSE)+AA3345</f>
        <v>44891.416666666664</v>
      </c>
      <c r="AF3345" s="67">
        <f>IF(V3345="Bangalore",VLOOKUP(V3345,'Branch Wise Work Timelines'!C:G,4,FALSE)+AA3345+1,IF(V3345="Mumbai",VLOOKUP(V3345,'Branch Wise Work Timelines'!C:G,4,FALSE)+AA3345+1,VLOOKUP(V3345,'Branch Wise Work Timelines'!C:G,4,FALSE)+AA3345))</f>
        <v>44892.104166666664</v>
      </c>
      <c r="AG3345" s="67">
        <f>WORKDAY.INTL(AA3345,1,11)+VLOOKUP(V3345,'Branch Wise Work Timelines'!C:G,3,FALSE)</f>
        <v>44893.416666666664</v>
      </c>
      <c r="AH3345" s="69" t="str">
        <f t="shared" si="633"/>
        <v>Met</v>
      </c>
      <c r="AI3345" s="69">
        <f t="shared" ca="1" si="634"/>
        <v>20420</v>
      </c>
      <c r="AJ3345" s="69" t="str">
        <f ca="1">IF(AI3345&lt;0,"0-12",IFERROR(VLOOKUP(AI3345,Breakup[],2,FALSE),"&gt;24"))</f>
        <v>&gt;24</v>
      </c>
      <c r="AK3345" s="69" t="str">
        <f>VLOOKUP(V3345,Master!B:D,3,FALSE)</f>
        <v>South</v>
      </c>
      <c r="AL3345" s="69" t="str">
        <f t="shared" si="635"/>
        <v>Bangalore-CLS</v>
      </c>
    </row>
    <row r="3346" spans="1:38">
      <c r="A3346" s="13" t="s">
        <v>7018</v>
      </c>
      <c r="B3346" s="54">
        <v>44701.927457523103</v>
      </c>
      <c r="C3346" s="13" t="s">
        <v>460</v>
      </c>
      <c r="D3346" s="13">
        <v>614</v>
      </c>
      <c r="E3346" s="13" t="s">
        <v>7019</v>
      </c>
      <c r="F3346" s="13" t="s">
        <v>33</v>
      </c>
      <c r="G3346" s="14">
        <v>1653067592196</v>
      </c>
      <c r="H3346" s="55">
        <v>0.98565972222222198</v>
      </c>
      <c r="I3346" s="33">
        <v>44886.985659722202</v>
      </c>
      <c r="J3346" s="58">
        <v>44886</v>
      </c>
      <c r="K3346" s="13" t="s">
        <v>213</v>
      </c>
      <c r="L3346" s="13" t="s">
        <v>30</v>
      </c>
      <c r="M3346" s="13" t="s">
        <v>147</v>
      </c>
      <c r="N3346" s="13" t="s">
        <v>206</v>
      </c>
      <c r="O3346" s="33" t="s">
        <v>38</v>
      </c>
      <c r="P3346" s="58" t="s">
        <v>38</v>
      </c>
      <c r="Q3346" s="33" t="s">
        <v>207</v>
      </c>
      <c r="R3346" s="14" t="s">
        <v>38</v>
      </c>
      <c r="S3346" s="13" t="s">
        <v>208</v>
      </c>
      <c r="T3346" s="13" t="s">
        <v>209</v>
      </c>
      <c r="U3346" s="33">
        <f t="shared" ca="1" si="624"/>
        <v>45744.56914039352</v>
      </c>
      <c r="V3346" s="13" t="str">
        <f t="shared" si="625"/>
        <v>Bangalore</v>
      </c>
      <c r="W3346" s="13" t="str">
        <f t="shared" si="626"/>
        <v>RI</v>
      </c>
      <c r="X3346" s="13">
        <f t="shared" si="627"/>
        <v>23</v>
      </c>
      <c r="Y3346" s="13" t="str">
        <f>IFERROR(VLOOKUP(C3346,ReceivingTeam[],2,FALSE),"HelpDesk")</f>
        <v>HelpDesk</v>
      </c>
      <c r="Z3346" s="67">
        <f t="shared" si="628"/>
        <v>44887.798159722202</v>
      </c>
      <c r="AA3346" s="68">
        <f t="shared" si="629"/>
        <v>44886</v>
      </c>
      <c r="AB3346" s="69" t="b">
        <f t="shared" si="630"/>
        <v>1</v>
      </c>
      <c r="AC3346" s="70">
        <f t="shared" si="631"/>
        <v>0.5</v>
      </c>
      <c r="AD3346" s="67">
        <f t="shared" si="632"/>
        <v>44887.798159722202</v>
      </c>
      <c r="AE3346" s="67">
        <f>VLOOKUP(V3346,'Branch Wise Work Timelines'!C:G,3,FALSE)+AA3346</f>
        <v>44886.416666666664</v>
      </c>
      <c r="AF3346" s="67">
        <f>IF(V3346="Bangalore",VLOOKUP(V3346,'Branch Wise Work Timelines'!C:G,4,FALSE)+AA3346+1,IF(V3346="Mumbai",VLOOKUP(V3346,'Branch Wise Work Timelines'!C:G,4,FALSE)+AA3346+1,VLOOKUP(V3346,'Branch Wise Work Timelines'!C:G,4,FALSE)+AA3346))</f>
        <v>44887.104166666664</v>
      </c>
      <c r="AG3346" s="67">
        <f>WORKDAY.INTL(AA3346,1,11)+VLOOKUP(V3346,'Branch Wise Work Timelines'!C:G,3,FALSE)</f>
        <v>44887.416666666664</v>
      </c>
      <c r="AH3346" s="69" t="str">
        <f t="shared" ca="1" si="633"/>
        <v>Out of TAT</v>
      </c>
      <c r="AI3346" s="69">
        <f t="shared" ca="1" si="634"/>
        <v>20563</v>
      </c>
      <c r="AJ3346" s="69" t="str">
        <f ca="1">IF(AI3346&lt;0,"0-12",IFERROR(VLOOKUP(AI3346,Breakup[],2,FALSE),"&gt;24"))</f>
        <v>&gt;24</v>
      </c>
      <c r="AK3346" s="69" t="str">
        <f>VLOOKUP(V3346,Master!B:D,3,FALSE)</f>
        <v>South</v>
      </c>
      <c r="AL3346" s="69" t="str">
        <f t="shared" si="635"/>
        <v>Bangalore</v>
      </c>
    </row>
    <row r="3347" spans="1:38">
      <c r="A3347" s="13" t="s">
        <v>7020</v>
      </c>
      <c r="B3347" s="54">
        <v>44701.7343728009</v>
      </c>
      <c r="C3347" s="13" t="s">
        <v>1079</v>
      </c>
      <c r="D3347" s="13">
        <v>92</v>
      </c>
      <c r="E3347" s="13" t="s">
        <v>7021</v>
      </c>
      <c r="F3347" s="13" t="s">
        <v>15</v>
      </c>
      <c r="G3347" s="14">
        <v>1653049644596</v>
      </c>
      <c r="H3347" s="55">
        <v>0.865266203703704</v>
      </c>
      <c r="I3347" s="33">
        <v>44890.865266203698</v>
      </c>
      <c r="J3347" s="58">
        <v>44890</v>
      </c>
      <c r="K3347" s="13" t="s">
        <v>213</v>
      </c>
      <c r="L3347" s="13" t="s">
        <v>30</v>
      </c>
      <c r="M3347" s="13" t="s">
        <v>214</v>
      </c>
      <c r="N3347" s="13" t="s">
        <v>206</v>
      </c>
      <c r="O3347" s="33" t="s">
        <v>38</v>
      </c>
      <c r="P3347" s="58" t="s">
        <v>38</v>
      </c>
      <c r="Q3347" s="33" t="s">
        <v>207</v>
      </c>
      <c r="R3347" s="14" t="s">
        <v>38</v>
      </c>
      <c r="S3347" s="13" t="s">
        <v>216</v>
      </c>
      <c r="T3347" s="13" t="s">
        <v>217</v>
      </c>
      <c r="U3347" s="33">
        <f t="shared" ca="1" si="624"/>
        <v>45744.56914039352</v>
      </c>
      <c r="V3347" s="13" t="str">
        <f t="shared" si="625"/>
        <v>Bangalore</v>
      </c>
      <c r="W3347" s="13" t="str">
        <f t="shared" si="626"/>
        <v>CLS</v>
      </c>
      <c r="X3347" s="13">
        <f t="shared" si="627"/>
        <v>20</v>
      </c>
      <c r="Y3347" s="13" t="str">
        <f>IFERROR(VLOOKUP(C3347,ReceivingTeam[],2,FALSE),"HelpDesk")</f>
        <v>HelpDesk</v>
      </c>
      <c r="Z3347" s="67">
        <f t="shared" si="628"/>
        <v>44891.677766203698</v>
      </c>
      <c r="AA3347" s="68">
        <f t="shared" si="629"/>
        <v>44890</v>
      </c>
      <c r="AB3347" s="69" t="b">
        <f t="shared" si="630"/>
        <v>1</v>
      </c>
      <c r="AC3347" s="70">
        <f t="shared" si="631"/>
        <v>0.5</v>
      </c>
      <c r="AD3347" s="67">
        <f t="shared" si="632"/>
        <v>44891.677766203698</v>
      </c>
      <c r="AE3347" s="67">
        <f>VLOOKUP(V3347,'Branch Wise Work Timelines'!C:G,3,FALSE)+AA3347</f>
        <v>44890.416666666664</v>
      </c>
      <c r="AF3347" s="67">
        <f>IF(V3347="Bangalore",VLOOKUP(V3347,'Branch Wise Work Timelines'!C:G,4,FALSE)+AA3347+1,IF(V3347="Mumbai",VLOOKUP(V3347,'Branch Wise Work Timelines'!C:G,4,FALSE)+AA3347+1,VLOOKUP(V3347,'Branch Wise Work Timelines'!C:G,4,FALSE)+AA3347))</f>
        <v>44891.104166666664</v>
      </c>
      <c r="AG3347" s="67">
        <f>WORKDAY.INTL(AA3347,1,11)+VLOOKUP(V3347,'Branch Wise Work Timelines'!C:G,3,FALSE)</f>
        <v>44891.416666666664</v>
      </c>
      <c r="AH3347" s="69" t="str">
        <f t="shared" ca="1" si="633"/>
        <v>Out of TAT</v>
      </c>
      <c r="AI3347" s="69">
        <f t="shared" ca="1" si="634"/>
        <v>20470</v>
      </c>
      <c r="AJ3347" s="69" t="str">
        <f ca="1">IF(AI3347&lt;0,"0-12",IFERROR(VLOOKUP(AI3347,Breakup[],2,FALSE),"&gt;24"))</f>
        <v>&gt;24</v>
      </c>
      <c r="AK3347" s="69" t="str">
        <f>VLOOKUP(V3347,Master!B:D,3,FALSE)</f>
        <v>South</v>
      </c>
      <c r="AL3347" s="69" t="str">
        <f t="shared" si="635"/>
        <v>Bangalore-CLS</v>
      </c>
    </row>
    <row r="3348" spans="1:38">
      <c r="A3348" s="13" t="s">
        <v>7022</v>
      </c>
      <c r="B3348" s="54">
        <v>44701.724006712997</v>
      </c>
      <c r="C3348" s="13" t="s">
        <v>352</v>
      </c>
      <c r="D3348" s="13">
        <v>1754</v>
      </c>
      <c r="E3348" s="13" t="s">
        <v>7023</v>
      </c>
      <c r="F3348" s="13" t="s">
        <v>33</v>
      </c>
      <c r="G3348" s="14">
        <v>1653048497717</v>
      </c>
      <c r="H3348" s="55">
        <v>0.38732638888888898</v>
      </c>
      <c r="I3348" s="33">
        <v>44883.387326388904</v>
      </c>
      <c r="J3348" s="58">
        <v>44883</v>
      </c>
      <c r="K3348" s="13" t="s">
        <v>263</v>
      </c>
      <c r="L3348" s="13" t="s">
        <v>69</v>
      </c>
      <c r="M3348" s="13" t="s">
        <v>101</v>
      </c>
      <c r="N3348" s="13" t="s">
        <v>206</v>
      </c>
      <c r="O3348" s="33" t="s">
        <v>38</v>
      </c>
      <c r="P3348" s="58" t="s">
        <v>38</v>
      </c>
      <c r="Q3348" s="33" t="s">
        <v>207</v>
      </c>
      <c r="R3348" s="14" t="s">
        <v>38</v>
      </c>
      <c r="S3348" s="13" t="s">
        <v>208</v>
      </c>
      <c r="T3348" s="13" t="s">
        <v>209</v>
      </c>
      <c r="U3348" s="33">
        <f t="shared" ca="1" si="624"/>
        <v>45744.56914039352</v>
      </c>
      <c r="V3348" s="13" t="str">
        <f t="shared" si="625"/>
        <v>Mumbai</v>
      </c>
      <c r="W3348" s="13" t="str">
        <f t="shared" si="626"/>
        <v>RI</v>
      </c>
      <c r="X3348" s="13">
        <f t="shared" si="627"/>
        <v>9</v>
      </c>
      <c r="Y3348" s="13" t="str">
        <f>IFERROR(VLOOKUP(C3348,ReceivingTeam[],2,FALSE),"HelpDesk")</f>
        <v>HelpDesk</v>
      </c>
      <c r="Z3348" s="67">
        <f t="shared" si="628"/>
        <v>44883.916666666664</v>
      </c>
      <c r="AA3348" s="68">
        <f t="shared" si="629"/>
        <v>44883</v>
      </c>
      <c r="AB3348" s="69" t="b">
        <f t="shared" si="630"/>
        <v>1</v>
      </c>
      <c r="AC3348" s="70">
        <f t="shared" si="631"/>
        <v>0.5</v>
      </c>
      <c r="AD3348" s="67">
        <f t="shared" si="632"/>
        <v>44883.916666666664</v>
      </c>
      <c r="AE3348" s="67">
        <f>VLOOKUP(V3348,'Branch Wise Work Timelines'!C:G,3,FALSE)+AA3348</f>
        <v>44883.416666666664</v>
      </c>
      <c r="AF3348" s="67">
        <f>IF(V3348="Bangalore",VLOOKUP(V3348,'Branch Wise Work Timelines'!C:G,4,FALSE)+AA3348+1,IF(V3348="Mumbai",VLOOKUP(V3348,'Branch Wise Work Timelines'!C:G,4,FALSE)+AA3348+1,VLOOKUP(V3348,'Branch Wise Work Timelines'!C:G,4,FALSE)+AA3348))</f>
        <v>44884.25</v>
      </c>
      <c r="AG3348" s="67">
        <f>WORKDAY.INTL(AA3348,1,11)+VLOOKUP(V3348,'Branch Wise Work Timelines'!C:G,3,FALSE)</f>
        <v>44884.416666666664</v>
      </c>
      <c r="AH3348" s="69" t="str">
        <f t="shared" ca="1" si="633"/>
        <v>Out of TAT</v>
      </c>
      <c r="AI3348" s="69">
        <f t="shared" ca="1" si="634"/>
        <v>20656</v>
      </c>
      <c r="AJ3348" s="69" t="str">
        <f ca="1">IF(AI3348&lt;0,"0-12",IFERROR(VLOOKUP(AI3348,Breakup[],2,FALSE),"&gt;24"))</f>
        <v>&gt;24</v>
      </c>
      <c r="AK3348" s="69" t="str">
        <f>VLOOKUP(V3348,Master!B:D,3,FALSE)</f>
        <v>East</v>
      </c>
      <c r="AL3348" s="69" t="str">
        <f t="shared" si="635"/>
        <v>Mumbai</v>
      </c>
    </row>
    <row r="3349" spans="1:38">
      <c r="A3349" s="13" t="s">
        <v>7024</v>
      </c>
      <c r="B3349" s="54">
        <v>44701.675208368099</v>
      </c>
      <c r="C3349" s="13" t="s">
        <v>1232</v>
      </c>
      <c r="D3349" s="13">
        <v>1492</v>
      </c>
      <c r="E3349" s="13" t="s">
        <v>7025</v>
      </c>
      <c r="F3349" s="13" t="s">
        <v>33</v>
      </c>
      <c r="G3349" s="14">
        <v>1653047501288</v>
      </c>
      <c r="H3349" s="55">
        <v>0.21685185185185199</v>
      </c>
      <c r="I3349" s="33">
        <v>44886.216851851903</v>
      </c>
      <c r="J3349" s="58">
        <v>44886</v>
      </c>
      <c r="K3349" s="13" t="s">
        <v>213</v>
      </c>
      <c r="L3349" s="13" t="s">
        <v>30</v>
      </c>
      <c r="M3349" s="13" t="s">
        <v>282</v>
      </c>
      <c r="N3349" s="13" t="s">
        <v>206</v>
      </c>
      <c r="O3349" s="33" t="s">
        <v>38</v>
      </c>
      <c r="P3349" s="58" t="s">
        <v>38</v>
      </c>
      <c r="Q3349" s="33" t="s">
        <v>207</v>
      </c>
      <c r="R3349" s="14" t="s">
        <v>38</v>
      </c>
      <c r="S3349" s="13" t="s">
        <v>216</v>
      </c>
      <c r="T3349" s="13" t="s">
        <v>217</v>
      </c>
      <c r="U3349" s="33">
        <f t="shared" ca="1" si="624"/>
        <v>45744.56914039352</v>
      </c>
      <c r="V3349" s="13" t="str">
        <f t="shared" si="625"/>
        <v>Bangalore</v>
      </c>
      <c r="W3349" s="13" t="str">
        <f t="shared" si="626"/>
        <v>RI</v>
      </c>
      <c r="X3349" s="13">
        <f t="shared" si="627"/>
        <v>5</v>
      </c>
      <c r="Y3349" s="13" t="str">
        <f>IFERROR(VLOOKUP(C3349,ReceivingTeam[],2,FALSE),"HelpDesk")</f>
        <v>HelpDesk</v>
      </c>
      <c r="Z3349" s="67">
        <f t="shared" si="628"/>
        <v>44886.916666666664</v>
      </c>
      <c r="AA3349" s="68">
        <f t="shared" si="629"/>
        <v>44886</v>
      </c>
      <c r="AB3349" s="69" t="b">
        <f t="shared" si="630"/>
        <v>1</v>
      </c>
      <c r="AC3349" s="70">
        <f t="shared" si="631"/>
        <v>0.5</v>
      </c>
      <c r="AD3349" s="67">
        <f t="shared" si="632"/>
        <v>44886.916666666664</v>
      </c>
      <c r="AE3349" s="67">
        <f>VLOOKUP(V3349,'Branch Wise Work Timelines'!C:G,3,FALSE)+AA3349</f>
        <v>44886.416666666664</v>
      </c>
      <c r="AF3349" s="67">
        <f>IF(V3349="Bangalore",VLOOKUP(V3349,'Branch Wise Work Timelines'!C:G,4,FALSE)+AA3349+1,IF(V3349="Mumbai",VLOOKUP(V3349,'Branch Wise Work Timelines'!C:G,4,FALSE)+AA3349+1,VLOOKUP(V3349,'Branch Wise Work Timelines'!C:G,4,FALSE)+AA3349))</f>
        <v>44887.104166666664</v>
      </c>
      <c r="AG3349" s="67">
        <f>WORKDAY.INTL(AA3349,1,11)+VLOOKUP(V3349,'Branch Wise Work Timelines'!C:G,3,FALSE)</f>
        <v>44887.416666666664</v>
      </c>
      <c r="AH3349" s="69" t="str">
        <f t="shared" ca="1" si="633"/>
        <v>Out of TAT</v>
      </c>
      <c r="AI3349" s="69">
        <f t="shared" ca="1" si="634"/>
        <v>20584</v>
      </c>
      <c r="AJ3349" s="69" t="str">
        <f ca="1">IF(AI3349&lt;0,"0-12",IFERROR(VLOOKUP(AI3349,Breakup[],2,FALSE),"&gt;24"))</f>
        <v>&gt;24</v>
      </c>
      <c r="AK3349" s="69" t="str">
        <f>VLOOKUP(V3349,Master!B:D,3,FALSE)</f>
        <v>South</v>
      </c>
      <c r="AL3349" s="69" t="str">
        <f t="shared" si="635"/>
        <v>Bangalore</v>
      </c>
    </row>
    <row r="3350" spans="1:38">
      <c r="A3350" s="13" t="s">
        <v>7026</v>
      </c>
      <c r="B3350" s="54">
        <v>44701.677077465298</v>
      </c>
      <c r="C3350" s="13" t="s">
        <v>1232</v>
      </c>
      <c r="D3350" s="13">
        <v>176</v>
      </c>
      <c r="E3350" s="13" t="s">
        <v>7027</v>
      </c>
      <c r="F3350" s="13" t="s">
        <v>46</v>
      </c>
      <c r="G3350" s="14">
        <v>1653047501288</v>
      </c>
      <c r="H3350" s="55">
        <v>6.6898148148148207E-2</v>
      </c>
      <c r="I3350" s="33">
        <v>44887.066898148201</v>
      </c>
      <c r="J3350" s="58">
        <v>44887</v>
      </c>
      <c r="K3350" s="13" t="s">
        <v>213</v>
      </c>
      <c r="L3350" s="13" t="s">
        <v>30</v>
      </c>
      <c r="M3350" s="13" t="s">
        <v>282</v>
      </c>
      <c r="N3350" s="13" t="s">
        <v>206</v>
      </c>
      <c r="O3350" s="33" t="s">
        <v>38</v>
      </c>
      <c r="P3350" s="58" t="s">
        <v>38</v>
      </c>
      <c r="Q3350" s="33" t="s">
        <v>207</v>
      </c>
      <c r="R3350" s="14" t="s">
        <v>38</v>
      </c>
      <c r="S3350" s="13" t="s">
        <v>216</v>
      </c>
      <c r="T3350" s="13" t="s">
        <v>217</v>
      </c>
      <c r="U3350" s="33">
        <f t="shared" ca="1" si="624"/>
        <v>45744.56914039352</v>
      </c>
      <c r="V3350" s="13" t="str">
        <f t="shared" si="625"/>
        <v>Bangalore</v>
      </c>
      <c r="W3350" s="13" t="str">
        <f t="shared" si="626"/>
        <v>RI</v>
      </c>
      <c r="X3350" s="13">
        <f t="shared" si="627"/>
        <v>1</v>
      </c>
      <c r="Y3350" s="13" t="str">
        <f>IFERROR(VLOOKUP(C3350,ReceivingTeam[],2,FALSE),"HelpDesk")</f>
        <v>HelpDesk</v>
      </c>
      <c r="Z3350" s="67">
        <f t="shared" si="628"/>
        <v>44887.916666666664</v>
      </c>
      <c r="AA3350" s="68">
        <f t="shared" si="629"/>
        <v>44887</v>
      </c>
      <c r="AB3350" s="69" t="b">
        <f t="shared" si="630"/>
        <v>1</v>
      </c>
      <c r="AC3350" s="70">
        <f t="shared" si="631"/>
        <v>0.5</v>
      </c>
      <c r="AD3350" s="67">
        <f t="shared" si="632"/>
        <v>44887.916666666664</v>
      </c>
      <c r="AE3350" s="67">
        <f>VLOOKUP(V3350,'Branch Wise Work Timelines'!C:G,3,FALSE)+AA3350</f>
        <v>44887.416666666664</v>
      </c>
      <c r="AF3350" s="67">
        <f>IF(V3350="Bangalore",VLOOKUP(V3350,'Branch Wise Work Timelines'!C:G,4,FALSE)+AA3350+1,IF(V3350="Mumbai",VLOOKUP(V3350,'Branch Wise Work Timelines'!C:G,4,FALSE)+AA3350+1,VLOOKUP(V3350,'Branch Wise Work Timelines'!C:G,4,FALSE)+AA3350))</f>
        <v>44888.104166666664</v>
      </c>
      <c r="AG3350" s="67">
        <f>WORKDAY.INTL(AA3350,1,11)+VLOOKUP(V3350,'Branch Wise Work Timelines'!C:G,3,FALSE)</f>
        <v>44888.416666666664</v>
      </c>
      <c r="AH3350" s="69" t="str">
        <f t="shared" ca="1" si="633"/>
        <v>Out of TAT</v>
      </c>
      <c r="AI3350" s="69">
        <f t="shared" ca="1" si="634"/>
        <v>20560</v>
      </c>
      <c r="AJ3350" s="69" t="str">
        <f ca="1">IF(AI3350&lt;0,"0-12",IFERROR(VLOOKUP(AI3350,Breakup[],2,FALSE),"&gt;24"))</f>
        <v>&gt;24</v>
      </c>
      <c r="AK3350" s="69" t="str">
        <f>VLOOKUP(V3350,Master!B:D,3,FALSE)</f>
        <v>South</v>
      </c>
      <c r="AL3350" s="69" t="str">
        <f t="shared" si="635"/>
        <v>Bangalore</v>
      </c>
    </row>
    <row r="3351" spans="1:38">
      <c r="A3351" s="13" t="s">
        <v>7028</v>
      </c>
      <c r="B3351" s="54">
        <v>44701.694658993103</v>
      </c>
      <c r="C3351" s="13" t="s">
        <v>2360</v>
      </c>
      <c r="D3351" s="13">
        <v>205</v>
      </c>
      <c r="E3351" s="13" t="s">
        <v>7029</v>
      </c>
      <c r="F3351" s="13" t="s">
        <v>33</v>
      </c>
      <c r="G3351" s="14">
        <v>1653046113053</v>
      </c>
      <c r="H3351" s="55">
        <v>0.23833333333333301</v>
      </c>
      <c r="I3351" s="33">
        <v>44886.238333333298</v>
      </c>
      <c r="J3351" s="58">
        <v>44886</v>
      </c>
      <c r="K3351" s="13" t="s">
        <v>213</v>
      </c>
      <c r="L3351" s="13" t="s">
        <v>30</v>
      </c>
      <c r="M3351" s="13" t="s">
        <v>282</v>
      </c>
      <c r="N3351" s="13" t="s">
        <v>206</v>
      </c>
      <c r="O3351" s="33" t="s">
        <v>38</v>
      </c>
      <c r="P3351" s="58" t="s">
        <v>38</v>
      </c>
      <c r="Q3351" s="33" t="s">
        <v>207</v>
      </c>
      <c r="R3351" s="14" t="s">
        <v>38</v>
      </c>
      <c r="S3351" s="13" t="s">
        <v>216</v>
      </c>
      <c r="T3351" s="13" t="s">
        <v>278</v>
      </c>
      <c r="U3351" s="33">
        <f t="shared" ca="1" si="624"/>
        <v>45744.56914039352</v>
      </c>
      <c r="V3351" s="13" t="str">
        <f t="shared" si="625"/>
        <v>Bangalore</v>
      </c>
      <c r="W3351" s="13" t="str">
        <f t="shared" si="626"/>
        <v>RI</v>
      </c>
      <c r="X3351" s="13">
        <f t="shared" si="627"/>
        <v>5</v>
      </c>
      <c r="Y3351" s="13" t="str">
        <f>IFERROR(VLOOKUP(C3351,ReceivingTeam[],2,FALSE),"HelpDesk")</f>
        <v>HelpDesk</v>
      </c>
      <c r="Z3351" s="67">
        <f t="shared" si="628"/>
        <v>44889.729166666664</v>
      </c>
      <c r="AA3351" s="68">
        <f t="shared" si="629"/>
        <v>44886</v>
      </c>
      <c r="AB3351" s="69" t="b">
        <f t="shared" si="630"/>
        <v>1</v>
      </c>
      <c r="AC3351" s="70">
        <f t="shared" si="631"/>
        <v>3</v>
      </c>
      <c r="AD3351" s="67">
        <f t="shared" si="632"/>
        <v>44889.729166666664</v>
      </c>
      <c r="AE3351" s="67">
        <f>VLOOKUP(V3351,'Branch Wise Work Timelines'!C:G,3,FALSE)+AA3351</f>
        <v>44886.416666666664</v>
      </c>
      <c r="AF3351" s="67">
        <f>IF(V3351="Bangalore",VLOOKUP(V3351,'Branch Wise Work Timelines'!C:G,4,FALSE)+AA3351+1,IF(V3351="Mumbai",VLOOKUP(V3351,'Branch Wise Work Timelines'!C:G,4,FALSE)+AA3351+1,VLOOKUP(V3351,'Branch Wise Work Timelines'!C:G,4,FALSE)+AA3351))</f>
        <v>44887.104166666664</v>
      </c>
      <c r="AG3351" s="67">
        <f>WORKDAY.INTL(AA3351,1,11)+VLOOKUP(V3351,'Branch Wise Work Timelines'!C:G,3,FALSE)</f>
        <v>44887.416666666664</v>
      </c>
      <c r="AH3351" s="69" t="str">
        <f t="shared" ca="1" si="633"/>
        <v>Out of TAT</v>
      </c>
      <c r="AI3351" s="69">
        <f t="shared" ca="1" si="634"/>
        <v>20517</v>
      </c>
      <c r="AJ3351" s="69" t="str">
        <f ca="1">IF(AI3351&lt;0,"0-12",IFERROR(VLOOKUP(AI3351,Breakup[],2,FALSE),"&gt;24"))</f>
        <v>&gt;24</v>
      </c>
      <c r="AK3351" s="69" t="str">
        <f>VLOOKUP(V3351,Master!B:D,3,FALSE)</f>
        <v>South</v>
      </c>
      <c r="AL3351" s="69" t="str">
        <f t="shared" si="635"/>
        <v>Bangalore</v>
      </c>
    </row>
    <row r="3352" spans="1:38">
      <c r="A3352" s="13" t="s">
        <v>7030</v>
      </c>
      <c r="B3352" s="54">
        <v>44701.732841979203</v>
      </c>
      <c r="C3352" s="13" t="s">
        <v>78</v>
      </c>
      <c r="D3352" s="13">
        <v>441</v>
      </c>
      <c r="E3352" s="13" t="s">
        <v>7031</v>
      </c>
      <c r="F3352" s="13" t="s">
        <v>33</v>
      </c>
      <c r="G3352" s="14">
        <v>1653049855960</v>
      </c>
      <c r="H3352" s="55">
        <v>0.41196759259259302</v>
      </c>
      <c r="I3352" s="33">
        <v>44889.411967592598</v>
      </c>
      <c r="J3352" s="58">
        <v>44889</v>
      </c>
      <c r="K3352" s="13" t="s">
        <v>213</v>
      </c>
      <c r="L3352" s="13" t="s">
        <v>30</v>
      </c>
      <c r="M3352" s="13" t="s">
        <v>282</v>
      </c>
      <c r="N3352" s="13" t="s">
        <v>206</v>
      </c>
      <c r="O3352" s="33" t="s">
        <v>38</v>
      </c>
      <c r="P3352" s="58" t="s">
        <v>38</v>
      </c>
      <c r="Q3352" s="33" t="s">
        <v>207</v>
      </c>
      <c r="R3352" s="14" t="s">
        <v>38</v>
      </c>
      <c r="S3352" s="13" t="s">
        <v>216</v>
      </c>
      <c r="T3352" s="13" t="s">
        <v>217</v>
      </c>
      <c r="U3352" s="33">
        <f t="shared" ca="1" si="624"/>
        <v>45744.56914039352</v>
      </c>
      <c r="V3352" s="13" t="str">
        <f t="shared" si="625"/>
        <v>Bangalore</v>
      </c>
      <c r="W3352" s="13" t="str">
        <f t="shared" si="626"/>
        <v>RI</v>
      </c>
      <c r="X3352" s="13">
        <f t="shared" si="627"/>
        <v>9</v>
      </c>
      <c r="Y3352" s="13" t="str">
        <f>IFERROR(VLOOKUP(C3352,ReceivingTeam[],2,FALSE),"HelpDesk")</f>
        <v>Branch office</v>
      </c>
      <c r="Z3352" s="67">
        <f t="shared" si="628"/>
        <v>44889.916666666664</v>
      </c>
      <c r="AA3352" s="68">
        <f t="shared" si="629"/>
        <v>44889</v>
      </c>
      <c r="AB3352" s="69" t="b">
        <f t="shared" si="630"/>
        <v>1</v>
      </c>
      <c r="AC3352" s="70">
        <f t="shared" si="631"/>
        <v>0.5</v>
      </c>
      <c r="AD3352" s="67">
        <f t="shared" si="632"/>
        <v>44889.916666666664</v>
      </c>
      <c r="AE3352" s="67">
        <f>VLOOKUP(V3352,'Branch Wise Work Timelines'!C:G,3,FALSE)+AA3352</f>
        <v>44889.416666666664</v>
      </c>
      <c r="AF3352" s="67">
        <f>IF(V3352="Bangalore",VLOOKUP(V3352,'Branch Wise Work Timelines'!C:G,4,FALSE)+AA3352+1,IF(V3352="Mumbai",VLOOKUP(V3352,'Branch Wise Work Timelines'!C:G,4,FALSE)+AA3352+1,VLOOKUP(V3352,'Branch Wise Work Timelines'!C:G,4,FALSE)+AA3352))</f>
        <v>44890.104166666664</v>
      </c>
      <c r="AG3352" s="67">
        <f>WORKDAY.INTL(AA3352,1,11)+VLOOKUP(V3352,'Branch Wise Work Timelines'!C:G,3,FALSE)</f>
        <v>44890.416666666664</v>
      </c>
      <c r="AH3352" s="69" t="str">
        <f t="shared" ca="1" si="633"/>
        <v>Out of TAT</v>
      </c>
      <c r="AI3352" s="69">
        <f t="shared" ca="1" si="634"/>
        <v>20512</v>
      </c>
      <c r="AJ3352" s="69" t="str">
        <f ca="1">IF(AI3352&lt;0,"0-12",IFERROR(VLOOKUP(AI3352,Breakup[],2,FALSE),"&gt;24"))</f>
        <v>&gt;24</v>
      </c>
      <c r="AK3352" s="69" t="str">
        <f>VLOOKUP(V3352,Master!B:D,3,FALSE)</f>
        <v>South</v>
      </c>
      <c r="AL3352" s="69" t="str">
        <f t="shared" si="635"/>
        <v>Bangalore</v>
      </c>
    </row>
    <row r="3353" spans="1:38">
      <c r="A3353" s="13" t="s">
        <v>7032</v>
      </c>
      <c r="B3353" s="54">
        <v>44700.563782256897</v>
      </c>
      <c r="C3353" s="13" t="s">
        <v>6253</v>
      </c>
      <c r="D3353" s="13">
        <v>623</v>
      </c>
      <c r="E3353" s="13" t="s">
        <v>7033</v>
      </c>
      <c r="F3353" s="13" t="s">
        <v>33</v>
      </c>
      <c r="G3353" s="14">
        <v>1653056788057</v>
      </c>
      <c r="H3353" s="55">
        <v>0.86968749999999995</v>
      </c>
      <c r="I3353" s="33">
        <v>44881.869687500002</v>
      </c>
      <c r="J3353" s="58">
        <v>44881</v>
      </c>
      <c r="K3353" s="13" t="s">
        <v>263</v>
      </c>
      <c r="L3353" s="13" t="s">
        <v>69</v>
      </c>
      <c r="M3353" s="13" t="s">
        <v>101</v>
      </c>
      <c r="N3353" s="13" t="s">
        <v>206</v>
      </c>
      <c r="O3353" s="33" t="s">
        <v>38</v>
      </c>
      <c r="P3353" s="58" t="s">
        <v>38</v>
      </c>
      <c r="Q3353" s="33" t="s">
        <v>207</v>
      </c>
      <c r="R3353" s="14" t="s">
        <v>38</v>
      </c>
      <c r="S3353" s="13" t="s">
        <v>208</v>
      </c>
      <c r="T3353" s="13" t="s">
        <v>209</v>
      </c>
      <c r="U3353" s="33">
        <f t="shared" ca="1" si="624"/>
        <v>45744.56914039352</v>
      </c>
      <c r="V3353" s="13" t="str">
        <f t="shared" si="625"/>
        <v>Mumbai</v>
      </c>
      <c r="W3353" s="13" t="str">
        <f t="shared" si="626"/>
        <v>RI</v>
      </c>
      <c r="X3353" s="13">
        <f t="shared" si="627"/>
        <v>20</v>
      </c>
      <c r="Y3353" s="13" t="str">
        <f>IFERROR(VLOOKUP(C3353,ReceivingTeam[],2,FALSE),"HelpDesk")</f>
        <v>HelpDesk</v>
      </c>
      <c r="Z3353" s="67">
        <f t="shared" si="628"/>
        <v>44882.536354166667</v>
      </c>
      <c r="AA3353" s="68">
        <f t="shared" si="629"/>
        <v>44881</v>
      </c>
      <c r="AB3353" s="69" t="b">
        <f t="shared" si="630"/>
        <v>1</v>
      </c>
      <c r="AC3353" s="70">
        <f t="shared" si="631"/>
        <v>0.5</v>
      </c>
      <c r="AD3353" s="67">
        <f t="shared" si="632"/>
        <v>44882.536354166667</v>
      </c>
      <c r="AE3353" s="67">
        <f>VLOOKUP(V3353,'Branch Wise Work Timelines'!C:G,3,FALSE)+AA3353</f>
        <v>44881.416666666664</v>
      </c>
      <c r="AF3353" s="67">
        <f>IF(V3353="Bangalore",VLOOKUP(V3353,'Branch Wise Work Timelines'!C:G,4,FALSE)+AA3353+1,IF(V3353="Mumbai",VLOOKUP(V3353,'Branch Wise Work Timelines'!C:G,4,FALSE)+AA3353+1,VLOOKUP(V3353,'Branch Wise Work Timelines'!C:G,4,FALSE)+AA3353))</f>
        <v>44882.25</v>
      </c>
      <c r="AG3353" s="67">
        <f>WORKDAY.INTL(AA3353,1,11)+VLOOKUP(V3353,'Branch Wise Work Timelines'!C:G,3,FALSE)</f>
        <v>44882.416666666664</v>
      </c>
      <c r="AH3353" s="69" t="str">
        <f t="shared" ca="1" si="633"/>
        <v>Out of TAT</v>
      </c>
      <c r="AI3353" s="69">
        <f t="shared" ca="1" si="634"/>
        <v>20689</v>
      </c>
      <c r="AJ3353" s="69" t="str">
        <f ca="1">IF(AI3353&lt;0,"0-12",IFERROR(VLOOKUP(AI3353,Breakup[],2,FALSE),"&gt;24"))</f>
        <v>&gt;24</v>
      </c>
      <c r="AK3353" s="69" t="str">
        <f>VLOOKUP(V3353,Master!B:D,3,FALSE)</f>
        <v>East</v>
      </c>
      <c r="AL3353" s="69" t="str">
        <f t="shared" si="635"/>
        <v>Mumbai</v>
      </c>
    </row>
    <row r="3354" spans="1:38">
      <c r="A3354" s="13" t="s">
        <v>7034</v>
      </c>
      <c r="B3354" s="54">
        <v>44701.733931516203</v>
      </c>
      <c r="C3354" s="13" t="s">
        <v>121</v>
      </c>
      <c r="D3354" s="13">
        <v>185</v>
      </c>
      <c r="E3354" s="13" t="s">
        <v>7035</v>
      </c>
      <c r="F3354" s="13" t="s">
        <v>33</v>
      </c>
      <c r="G3354" s="14">
        <v>1653048497717</v>
      </c>
      <c r="H3354" s="55">
        <v>0.982685185185185</v>
      </c>
      <c r="I3354" s="33">
        <v>44882.982685185198</v>
      </c>
      <c r="J3354" s="58">
        <v>44882</v>
      </c>
      <c r="K3354" s="13" t="s">
        <v>263</v>
      </c>
      <c r="L3354" s="13" t="s">
        <v>69</v>
      </c>
      <c r="M3354" s="13" t="s">
        <v>101</v>
      </c>
      <c r="N3354" s="13" t="s">
        <v>206</v>
      </c>
      <c r="O3354" s="33" t="s">
        <v>38</v>
      </c>
      <c r="P3354" s="58" t="s">
        <v>38</v>
      </c>
      <c r="Q3354" s="33" t="s">
        <v>207</v>
      </c>
      <c r="R3354" s="14" t="s">
        <v>38</v>
      </c>
      <c r="S3354" s="13" t="s">
        <v>208</v>
      </c>
      <c r="T3354" s="13" t="s">
        <v>209</v>
      </c>
      <c r="U3354" s="33">
        <f t="shared" ca="1" si="624"/>
        <v>45744.56914039352</v>
      </c>
      <c r="V3354" s="13" t="str">
        <f t="shared" si="625"/>
        <v>Mumbai</v>
      </c>
      <c r="W3354" s="13" t="str">
        <f t="shared" si="626"/>
        <v>RI</v>
      </c>
      <c r="X3354" s="13">
        <f t="shared" si="627"/>
        <v>23</v>
      </c>
      <c r="Y3354" s="13" t="str">
        <f>IFERROR(VLOOKUP(C3354,ReceivingTeam[],2,FALSE),"HelpDesk")</f>
        <v>Branch office</v>
      </c>
      <c r="Z3354" s="67">
        <f t="shared" si="628"/>
        <v>44883.649351851862</v>
      </c>
      <c r="AA3354" s="68">
        <f t="shared" si="629"/>
        <v>44882</v>
      </c>
      <c r="AB3354" s="69" t="b">
        <f t="shared" si="630"/>
        <v>1</v>
      </c>
      <c r="AC3354" s="70">
        <f t="shared" si="631"/>
        <v>0.5</v>
      </c>
      <c r="AD3354" s="67">
        <f t="shared" si="632"/>
        <v>44883.649351851862</v>
      </c>
      <c r="AE3354" s="67">
        <f>VLOOKUP(V3354,'Branch Wise Work Timelines'!C:G,3,FALSE)+AA3354</f>
        <v>44882.416666666664</v>
      </c>
      <c r="AF3354" s="67">
        <f>IF(V3354="Bangalore",VLOOKUP(V3354,'Branch Wise Work Timelines'!C:G,4,FALSE)+AA3354+1,IF(V3354="Mumbai",VLOOKUP(V3354,'Branch Wise Work Timelines'!C:G,4,FALSE)+AA3354+1,VLOOKUP(V3354,'Branch Wise Work Timelines'!C:G,4,FALSE)+AA3354))</f>
        <v>44883.25</v>
      </c>
      <c r="AG3354" s="67">
        <f>WORKDAY.INTL(AA3354,1,11)+VLOOKUP(V3354,'Branch Wise Work Timelines'!C:G,3,FALSE)</f>
        <v>44883.416666666664</v>
      </c>
      <c r="AH3354" s="69" t="str">
        <f t="shared" ca="1" si="633"/>
        <v>Out of TAT</v>
      </c>
      <c r="AI3354" s="69">
        <f t="shared" ca="1" si="634"/>
        <v>20663</v>
      </c>
      <c r="AJ3354" s="69" t="str">
        <f ca="1">IF(AI3354&lt;0,"0-12",IFERROR(VLOOKUP(AI3354,Breakup[],2,FALSE),"&gt;24"))</f>
        <v>&gt;24</v>
      </c>
      <c r="AK3354" s="69" t="str">
        <f>VLOOKUP(V3354,Master!B:D,3,FALSE)</f>
        <v>East</v>
      </c>
      <c r="AL3354" s="69" t="str">
        <f t="shared" si="635"/>
        <v>Mumbai</v>
      </c>
    </row>
    <row r="3355" spans="1:38">
      <c r="A3355" s="13" t="s">
        <v>7036</v>
      </c>
      <c r="B3355" s="54">
        <v>44701.756571145801</v>
      </c>
      <c r="C3355" s="13" t="s">
        <v>435</v>
      </c>
      <c r="D3355" s="13">
        <v>1877</v>
      </c>
      <c r="E3355" s="13" t="s">
        <v>7037</v>
      </c>
      <c r="F3355" s="13" t="s">
        <v>66</v>
      </c>
      <c r="G3355" s="14">
        <v>1653051957578</v>
      </c>
      <c r="H3355" s="55">
        <v>0.40712962962963001</v>
      </c>
      <c r="I3355" s="33">
        <v>44883.407129629602</v>
      </c>
      <c r="J3355" s="58">
        <v>44883</v>
      </c>
      <c r="K3355" s="13" t="s">
        <v>437</v>
      </c>
      <c r="L3355" s="13" t="s">
        <v>12</v>
      </c>
      <c r="M3355" s="13" t="s">
        <v>435</v>
      </c>
      <c r="N3355" s="13" t="s">
        <v>206</v>
      </c>
      <c r="O3355" s="33" t="s">
        <v>38</v>
      </c>
      <c r="P3355" s="58" t="s">
        <v>38</v>
      </c>
      <c r="Q3355" s="33" t="s">
        <v>207</v>
      </c>
      <c r="R3355" s="14" t="s">
        <v>38</v>
      </c>
      <c r="S3355" s="13" t="s">
        <v>208</v>
      </c>
      <c r="T3355" s="13" t="s">
        <v>209</v>
      </c>
      <c r="U3355" s="33">
        <f t="shared" ca="1" si="624"/>
        <v>45744.56914039352</v>
      </c>
      <c r="V3355" s="13" t="str">
        <f t="shared" si="625"/>
        <v>Ahmedabad</v>
      </c>
      <c r="W3355" s="13" t="str">
        <f t="shared" si="626"/>
        <v>RI</v>
      </c>
      <c r="X3355" s="13">
        <f t="shared" si="627"/>
        <v>9</v>
      </c>
      <c r="Y3355" s="13" t="str">
        <f>IFERROR(VLOOKUP(C3355,ReceivingTeam[],2,FALSE),"HelpDesk")</f>
        <v>HelpDesk</v>
      </c>
      <c r="Z3355" s="67">
        <f t="shared" si="628"/>
        <v>44884.562499999993</v>
      </c>
      <c r="AA3355" s="68">
        <f t="shared" si="629"/>
        <v>44883</v>
      </c>
      <c r="AB3355" s="69" t="b">
        <f t="shared" si="630"/>
        <v>1</v>
      </c>
      <c r="AC3355" s="70">
        <f t="shared" si="631"/>
        <v>0.5</v>
      </c>
      <c r="AD3355" s="67">
        <f t="shared" si="632"/>
        <v>44884.562499999993</v>
      </c>
      <c r="AE3355" s="67">
        <f>VLOOKUP(V3355,'Branch Wise Work Timelines'!C:G,3,FALSE)+AA3355</f>
        <v>44883.416666666664</v>
      </c>
      <c r="AF3355" s="67">
        <f>IF(V3355="Bangalore",VLOOKUP(V3355,'Branch Wise Work Timelines'!C:G,4,FALSE)+AA3355+1,IF(V3355="Mumbai",VLOOKUP(V3355,'Branch Wise Work Timelines'!C:G,4,FALSE)+AA3355+1,VLOOKUP(V3355,'Branch Wise Work Timelines'!C:G,4,FALSE)+AA3355))</f>
        <v>44883.770833333336</v>
      </c>
      <c r="AG3355" s="67">
        <f>WORKDAY.INTL(AA3355,1,11)+VLOOKUP(V3355,'Branch Wise Work Timelines'!C:G,3,FALSE)</f>
        <v>44884.416666666664</v>
      </c>
      <c r="AH3355" s="69" t="str">
        <f t="shared" ca="1" si="633"/>
        <v>Out of TAT</v>
      </c>
      <c r="AI3355" s="69">
        <f t="shared" ca="1" si="634"/>
        <v>20641</v>
      </c>
      <c r="AJ3355" s="69" t="str">
        <f ca="1">IF(AI3355&lt;0,"0-12",IFERROR(VLOOKUP(AI3355,Breakup[],2,FALSE),"&gt;24"))</f>
        <v>&gt;24</v>
      </c>
      <c r="AK3355" s="69" t="str">
        <f>VLOOKUP(V3355,Master!B:D,3,FALSE)</f>
        <v>North</v>
      </c>
      <c r="AL3355" s="69" t="str">
        <f t="shared" si="635"/>
        <v>Ahmedabad</v>
      </c>
    </row>
    <row r="3356" spans="1:38">
      <c r="A3356" s="13" t="s">
        <v>7038</v>
      </c>
      <c r="B3356" s="54">
        <v>44701.702720914298</v>
      </c>
      <c r="C3356" s="13" t="s">
        <v>122</v>
      </c>
      <c r="D3356" s="13">
        <v>1372</v>
      </c>
      <c r="E3356" s="13" t="s">
        <v>7039</v>
      </c>
      <c r="F3356" s="13" t="s">
        <v>33</v>
      </c>
      <c r="G3356" s="14">
        <v>1653058722519</v>
      </c>
      <c r="H3356" s="55">
        <v>0.53050925925925896</v>
      </c>
      <c r="I3356" s="33">
        <v>44891.530509259297</v>
      </c>
      <c r="J3356" s="58">
        <v>44891</v>
      </c>
      <c r="K3356" s="13" t="s">
        <v>263</v>
      </c>
      <c r="L3356" s="13" t="s">
        <v>69</v>
      </c>
      <c r="M3356" s="13" t="s">
        <v>101</v>
      </c>
      <c r="N3356" s="13" t="s">
        <v>206</v>
      </c>
      <c r="O3356" s="33">
        <v>44891.979270833297</v>
      </c>
      <c r="P3356" s="58">
        <v>44891</v>
      </c>
      <c r="Q3356" s="33" t="s">
        <v>237</v>
      </c>
      <c r="R3356" s="14">
        <v>557</v>
      </c>
      <c r="S3356" s="13" t="s">
        <v>208</v>
      </c>
      <c r="T3356" s="13" t="s">
        <v>209</v>
      </c>
      <c r="U3356" s="33">
        <f t="shared" ca="1" si="624"/>
        <v>45744.56914039352</v>
      </c>
      <c r="V3356" s="13" t="str">
        <f t="shared" si="625"/>
        <v>Mumbai</v>
      </c>
      <c r="W3356" s="13" t="str">
        <f t="shared" si="626"/>
        <v>RI</v>
      </c>
      <c r="X3356" s="13">
        <f t="shared" si="627"/>
        <v>12</v>
      </c>
      <c r="Y3356" s="13" t="str">
        <f>IFERROR(VLOOKUP(C3356,ReceivingTeam[],2,FALSE),"HelpDesk")</f>
        <v>Branch office</v>
      </c>
      <c r="Z3356" s="67">
        <f t="shared" si="628"/>
        <v>44892.030509259297</v>
      </c>
      <c r="AA3356" s="68">
        <f t="shared" si="629"/>
        <v>44891</v>
      </c>
      <c r="AB3356" s="69" t="b">
        <f t="shared" si="630"/>
        <v>1</v>
      </c>
      <c r="AC3356" s="70">
        <f t="shared" si="631"/>
        <v>0.5</v>
      </c>
      <c r="AD3356" s="67">
        <f t="shared" si="632"/>
        <v>44892.030509259297</v>
      </c>
      <c r="AE3356" s="67">
        <f>VLOOKUP(V3356,'Branch Wise Work Timelines'!C:G,3,FALSE)+AA3356</f>
        <v>44891.416666666664</v>
      </c>
      <c r="AF3356" s="67">
        <f>IF(V3356="Bangalore",VLOOKUP(V3356,'Branch Wise Work Timelines'!C:G,4,FALSE)+AA3356+1,IF(V3356="Mumbai",VLOOKUP(V3356,'Branch Wise Work Timelines'!C:G,4,FALSE)+AA3356+1,VLOOKUP(V3356,'Branch Wise Work Timelines'!C:G,4,FALSE)+AA3356))</f>
        <v>44892.25</v>
      </c>
      <c r="AG3356" s="67">
        <f>WORKDAY.INTL(AA3356,1,11)+VLOOKUP(V3356,'Branch Wise Work Timelines'!C:G,3,FALSE)</f>
        <v>44893.416666666664</v>
      </c>
      <c r="AH3356" s="69" t="str">
        <f t="shared" si="633"/>
        <v>Met</v>
      </c>
      <c r="AI3356" s="69">
        <f t="shared" ca="1" si="634"/>
        <v>20461</v>
      </c>
      <c r="AJ3356" s="69" t="str">
        <f ca="1">IF(AI3356&lt;0,"0-12",IFERROR(VLOOKUP(AI3356,Breakup[],2,FALSE),"&gt;24"))</f>
        <v>&gt;24</v>
      </c>
      <c r="AK3356" s="69" t="str">
        <f>VLOOKUP(V3356,Master!B:D,3,FALSE)</f>
        <v>East</v>
      </c>
      <c r="AL3356" s="69" t="str">
        <f t="shared" si="635"/>
        <v>Mumbai</v>
      </c>
    </row>
    <row r="3357" spans="1:38">
      <c r="A3357" s="13" t="s">
        <v>7040</v>
      </c>
      <c r="B3357" s="54">
        <v>44701.654196643503</v>
      </c>
      <c r="C3357" s="13" t="s">
        <v>280</v>
      </c>
      <c r="D3357" s="13">
        <v>267</v>
      </c>
      <c r="E3357" s="13" t="s">
        <v>7041</v>
      </c>
      <c r="F3357" s="13" t="s">
        <v>33</v>
      </c>
      <c r="G3357" s="14">
        <v>1653057891591</v>
      </c>
      <c r="H3357" s="55">
        <v>0.25130787037037</v>
      </c>
      <c r="I3357" s="33">
        <v>44887.2513078704</v>
      </c>
      <c r="J3357" s="58">
        <v>44887</v>
      </c>
      <c r="K3357" s="13" t="s">
        <v>213</v>
      </c>
      <c r="L3357" s="13" t="s">
        <v>30</v>
      </c>
      <c r="M3357" s="13" t="s">
        <v>282</v>
      </c>
      <c r="N3357" s="13" t="s">
        <v>206</v>
      </c>
      <c r="O3357" s="33" t="s">
        <v>38</v>
      </c>
      <c r="P3357" s="58" t="s">
        <v>38</v>
      </c>
      <c r="Q3357" s="33" t="s">
        <v>207</v>
      </c>
      <c r="R3357" s="14" t="s">
        <v>38</v>
      </c>
      <c r="S3357" s="13" t="s">
        <v>216</v>
      </c>
      <c r="T3357" s="13" t="s">
        <v>278</v>
      </c>
      <c r="U3357" s="33">
        <f t="shared" ca="1" si="624"/>
        <v>45744.56914039352</v>
      </c>
      <c r="V3357" s="13" t="str">
        <f t="shared" si="625"/>
        <v>Bangalore</v>
      </c>
      <c r="W3357" s="13" t="str">
        <f t="shared" si="626"/>
        <v>RI</v>
      </c>
      <c r="X3357" s="13">
        <f t="shared" si="627"/>
        <v>6</v>
      </c>
      <c r="Y3357" s="13" t="str">
        <f>IFERROR(VLOOKUP(C3357,ReceivingTeam[],2,FALSE),"HelpDesk")</f>
        <v>HelpDesk</v>
      </c>
      <c r="Z3357" s="67">
        <f t="shared" si="628"/>
        <v>44890.729166666664</v>
      </c>
      <c r="AA3357" s="68">
        <f t="shared" si="629"/>
        <v>44887</v>
      </c>
      <c r="AB3357" s="69" t="b">
        <f t="shared" si="630"/>
        <v>1</v>
      </c>
      <c r="AC3357" s="70">
        <f t="shared" si="631"/>
        <v>3</v>
      </c>
      <c r="AD3357" s="67">
        <f t="shared" si="632"/>
        <v>44890.729166666664</v>
      </c>
      <c r="AE3357" s="67">
        <f>VLOOKUP(V3357,'Branch Wise Work Timelines'!C:G,3,FALSE)+AA3357</f>
        <v>44887.416666666664</v>
      </c>
      <c r="AF3357" s="67">
        <f>IF(V3357="Bangalore",VLOOKUP(V3357,'Branch Wise Work Timelines'!C:G,4,FALSE)+AA3357+1,IF(V3357="Mumbai",VLOOKUP(V3357,'Branch Wise Work Timelines'!C:G,4,FALSE)+AA3357+1,VLOOKUP(V3357,'Branch Wise Work Timelines'!C:G,4,FALSE)+AA3357))</f>
        <v>44888.104166666664</v>
      </c>
      <c r="AG3357" s="67">
        <f>WORKDAY.INTL(AA3357,1,11)+VLOOKUP(V3357,'Branch Wise Work Timelines'!C:G,3,FALSE)</f>
        <v>44888.416666666664</v>
      </c>
      <c r="AH3357" s="69" t="str">
        <f t="shared" ca="1" si="633"/>
        <v>Out of TAT</v>
      </c>
      <c r="AI3357" s="69">
        <f t="shared" ca="1" si="634"/>
        <v>20493</v>
      </c>
      <c r="AJ3357" s="69" t="str">
        <f ca="1">IF(AI3357&lt;0,"0-12",IFERROR(VLOOKUP(AI3357,Breakup[],2,FALSE),"&gt;24"))</f>
        <v>&gt;24</v>
      </c>
      <c r="AK3357" s="69" t="str">
        <f>VLOOKUP(V3357,Master!B:D,3,FALSE)</f>
        <v>South</v>
      </c>
      <c r="AL3357" s="69" t="str">
        <f t="shared" si="635"/>
        <v>Bangalore</v>
      </c>
    </row>
    <row r="3358" spans="1:38">
      <c r="A3358" s="13" t="s">
        <v>7042</v>
      </c>
      <c r="B3358" s="54">
        <v>44701.772475381898</v>
      </c>
      <c r="C3358" s="13" t="s">
        <v>78</v>
      </c>
      <c r="D3358" s="13">
        <v>916</v>
      </c>
      <c r="E3358" s="13" t="s">
        <v>7043</v>
      </c>
      <c r="F3358" s="13" t="s">
        <v>33</v>
      </c>
      <c r="G3358" s="14">
        <v>1653053109035</v>
      </c>
      <c r="H3358" s="55">
        <v>0.60049768518518498</v>
      </c>
      <c r="I3358" s="33">
        <v>44882.600497685198</v>
      </c>
      <c r="J3358" s="58">
        <v>44882</v>
      </c>
      <c r="K3358" s="13" t="s">
        <v>213</v>
      </c>
      <c r="L3358" s="13" t="s">
        <v>30</v>
      </c>
      <c r="M3358" s="13" t="s">
        <v>282</v>
      </c>
      <c r="N3358" s="13" t="s">
        <v>206</v>
      </c>
      <c r="O3358" s="33" t="s">
        <v>38</v>
      </c>
      <c r="P3358" s="58" t="s">
        <v>38</v>
      </c>
      <c r="Q3358" s="33" t="s">
        <v>207</v>
      </c>
      <c r="R3358" s="14" t="s">
        <v>38</v>
      </c>
      <c r="S3358" s="13" t="s">
        <v>216</v>
      </c>
      <c r="T3358" s="13" t="s">
        <v>217</v>
      </c>
      <c r="U3358" s="33">
        <f t="shared" ca="1" si="624"/>
        <v>45744.56914039352</v>
      </c>
      <c r="V3358" s="13" t="str">
        <f t="shared" si="625"/>
        <v>Bangalore</v>
      </c>
      <c r="W3358" s="13" t="str">
        <f t="shared" si="626"/>
        <v>RI</v>
      </c>
      <c r="X3358" s="13">
        <f t="shared" si="627"/>
        <v>14</v>
      </c>
      <c r="Y3358" s="13" t="str">
        <f>IFERROR(VLOOKUP(C3358,ReceivingTeam[],2,FALSE),"HelpDesk")</f>
        <v>Branch office</v>
      </c>
      <c r="Z3358" s="67">
        <f t="shared" si="628"/>
        <v>44883.100497685198</v>
      </c>
      <c r="AA3358" s="68">
        <f t="shared" si="629"/>
        <v>44882</v>
      </c>
      <c r="AB3358" s="69" t="b">
        <f t="shared" si="630"/>
        <v>1</v>
      </c>
      <c r="AC3358" s="70">
        <f t="shared" si="631"/>
        <v>0.5</v>
      </c>
      <c r="AD3358" s="67">
        <f t="shared" si="632"/>
        <v>44883.100497685198</v>
      </c>
      <c r="AE3358" s="67">
        <f>VLOOKUP(V3358,'Branch Wise Work Timelines'!C:G,3,FALSE)+AA3358</f>
        <v>44882.416666666664</v>
      </c>
      <c r="AF3358" s="67">
        <f>IF(V3358="Bangalore",VLOOKUP(V3358,'Branch Wise Work Timelines'!C:G,4,FALSE)+AA3358+1,IF(V3358="Mumbai",VLOOKUP(V3358,'Branch Wise Work Timelines'!C:G,4,FALSE)+AA3358+1,VLOOKUP(V3358,'Branch Wise Work Timelines'!C:G,4,FALSE)+AA3358))</f>
        <v>44883.104166666664</v>
      </c>
      <c r="AG3358" s="67">
        <f>WORKDAY.INTL(AA3358,1,11)+VLOOKUP(V3358,'Branch Wise Work Timelines'!C:G,3,FALSE)</f>
        <v>44883.416666666664</v>
      </c>
      <c r="AH3358" s="69" t="str">
        <f t="shared" ca="1" si="633"/>
        <v>Out of TAT</v>
      </c>
      <c r="AI3358" s="69">
        <f t="shared" ca="1" si="634"/>
        <v>20676</v>
      </c>
      <c r="AJ3358" s="69" t="str">
        <f ca="1">IF(AI3358&lt;0,"0-12",IFERROR(VLOOKUP(AI3358,Breakup[],2,FALSE),"&gt;24"))</f>
        <v>&gt;24</v>
      </c>
      <c r="AK3358" s="69" t="str">
        <f>VLOOKUP(V3358,Master!B:D,3,FALSE)</f>
        <v>South</v>
      </c>
      <c r="AL3358" s="69" t="str">
        <f t="shared" si="635"/>
        <v>Bangalore</v>
      </c>
    </row>
    <row r="3359" spans="1:38">
      <c r="A3359" s="13" t="s">
        <v>7044</v>
      </c>
      <c r="B3359" s="54">
        <v>44701.825125000003</v>
      </c>
      <c r="C3359" s="13" t="s">
        <v>1232</v>
      </c>
      <c r="D3359" s="13">
        <v>1459</v>
      </c>
      <c r="E3359" s="13" t="s">
        <v>7045</v>
      </c>
      <c r="F3359" s="13" t="s">
        <v>33</v>
      </c>
      <c r="G3359" s="14">
        <v>1653058832830</v>
      </c>
      <c r="H3359" s="55">
        <v>0.43093749999999997</v>
      </c>
      <c r="I3359" s="33">
        <v>44890.430937500001</v>
      </c>
      <c r="J3359" s="58">
        <v>44890</v>
      </c>
      <c r="K3359" s="13" t="s">
        <v>213</v>
      </c>
      <c r="L3359" s="13" t="s">
        <v>30</v>
      </c>
      <c r="M3359" s="13" t="s">
        <v>282</v>
      </c>
      <c r="N3359" s="13" t="s">
        <v>206</v>
      </c>
      <c r="O3359" s="33" t="s">
        <v>38</v>
      </c>
      <c r="P3359" s="58" t="s">
        <v>38</v>
      </c>
      <c r="Q3359" s="33" t="s">
        <v>207</v>
      </c>
      <c r="R3359" s="14" t="s">
        <v>38</v>
      </c>
      <c r="S3359" s="13" t="s">
        <v>216</v>
      </c>
      <c r="T3359" s="13" t="s">
        <v>278</v>
      </c>
      <c r="U3359" s="33">
        <f t="shared" ca="1" si="624"/>
        <v>45744.56914039352</v>
      </c>
      <c r="V3359" s="13" t="str">
        <f t="shared" si="625"/>
        <v>Bangalore</v>
      </c>
      <c r="W3359" s="13" t="str">
        <f t="shared" si="626"/>
        <v>RI</v>
      </c>
      <c r="X3359" s="13">
        <f t="shared" si="627"/>
        <v>10</v>
      </c>
      <c r="Y3359" s="13" t="str">
        <f>IFERROR(VLOOKUP(C3359,ReceivingTeam[],2,FALSE),"HelpDesk")</f>
        <v>HelpDesk</v>
      </c>
      <c r="Z3359" s="67">
        <f t="shared" si="628"/>
        <v>44893.743437500001</v>
      </c>
      <c r="AA3359" s="68">
        <f t="shared" si="629"/>
        <v>44890</v>
      </c>
      <c r="AB3359" s="69" t="b">
        <f t="shared" si="630"/>
        <v>1</v>
      </c>
      <c r="AC3359" s="70">
        <f t="shared" si="631"/>
        <v>3</v>
      </c>
      <c r="AD3359" s="67">
        <f t="shared" si="632"/>
        <v>44893.743437500001</v>
      </c>
      <c r="AE3359" s="67">
        <f>VLOOKUP(V3359,'Branch Wise Work Timelines'!C:G,3,FALSE)+AA3359</f>
        <v>44890.416666666664</v>
      </c>
      <c r="AF3359" s="67">
        <f>IF(V3359="Bangalore",VLOOKUP(V3359,'Branch Wise Work Timelines'!C:G,4,FALSE)+AA3359+1,IF(V3359="Mumbai",VLOOKUP(V3359,'Branch Wise Work Timelines'!C:G,4,FALSE)+AA3359+1,VLOOKUP(V3359,'Branch Wise Work Timelines'!C:G,4,FALSE)+AA3359))</f>
        <v>44891.104166666664</v>
      </c>
      <c r="AG3359" s="67">
        <f>WORKDAY.INTL(AA3359,1,11)+VLOOKUP(V3359,'Branch Wise Work Timelines'!C:G,3,FALSE)</f>
        <v>44891.416666666664</v>
      </c>
      <c r="AH3359" s="69" t="str">
        <f t="shared" ca="1" si="633"/>
        <v>Out of TAT</v>
      </c>
      <c r="AI3359" s="69">
        <f t="shared" ca="1" si="634"/>
        <v>20420</v>
      </c>
      <c r="AJ3359" s="69" t="str">
        <f ca="1">IF(AI3359&lt;0,"0-12",IFERROR(VLOOKUP(AI3359,Breakup[],2,FALSE),"&gt;24"))</f>
        <v>&gt;24</v>
      </c>
      <c r="AK3359" s="69" t="str">
        <f>VLOOKUP(V3359,Master!B:D,3,FALSE)</f>
        <v>South</v>
      </c>
      <c r="AL3359" s="69" t="str">
        <f t="shared" si="635"/>
        <v>Bangalore</v>
      </c>
    </row>
    <row r="3360" spans="1:38">
      <c r="A3360" s="13" t="s">
        <v>7046</v>
      </c>
      <c r="B3360" s="54">
        <v>44701.847551851897</v>
      </c>
      <c r="C3360" s="13" t="s">
        <v>1232</v>
      </c>
      <c r="D3360" s="13">
        <v>1673</v>
      </c>
      <c r="E3360" s="13" t="s">
        <v>7047</v>
      </c>
      <c r="F3360" s="13" t="s">
        <v>33</v>
      </c>
      <c r="G3360" s="14">
        <v>1653058832830</v>
      </c>
      <c r="H3360" s="55">
        <v>0.571041666666667</v>
      </c>
      <c r="I3360" s="33">
        <v>44889.571041666699</v>
      </c>
      <c r="J3360" s="58">
        <v>44889</v>
      </c>
      <c r="K3360" s="13" t="s">
        <v>213</v>
      </c>
      <c r="L3360" s="13" t="s">
        <v>30</v>
      </c>
      <c r="M3360" s="13" t="s">
        <v>282</v>
      </c>
      <c r="N3360" s="13" t="s">
        <v>206</v>
      </c>
      <c r="O3360" s="33" t="s">
        <v>38</v>
      </c>
      <c r="P3360" s="58" t="s">
        <v>38</v>
      </c>
      <c r="Q3360" s="33" t="s">
        <v>207</v>
      </c>
      <c r="R3360" s="14" t="s">
        <v>38</v>
      </c>
      <c r="S3360" s="13" t="s">
        <v>216</v>
      </c>
      <c r="T3360" s="13" t="s">
        <v>278</v>
      </c>
      <c r="U3360" s="33">
        <f t="shared" ca="1" si="624"/>
        <v>45744.56914039352</v>
      </c>
      <c r="V3360" s="13" t="str">
        <f t="shared" si="625"/>
        <v>Bangalore</v>
      </c>
      <c r="W3360" s="13" t="str">
        <f t="shared" si="626"/>
        <v>RI</v>
      </c>
      <c r="X3360" s="13">
        <f t="shared" si="627"/>
        <v>13</v>
      </c>
      <c r="Y3360" s="13" t="str">
        <f>IFERROR(VLOOKUP(C3360,ReceivingTeam[],2,FALSE),"HelpDesk")</f>
        <v>HelpDesk</v>
      </c>
      <c r="Z3360" s="67">
        <f t="shared" si="628"/>
        <v>44892.883541666699</v>
      </c>
      <c r="AA3360" s="68">
        <f t="shared" si="629"/>
        <v>44889</v>
      </c>
      <c r="AB3360" s="69" t="b">
        <f t="shared" si="630"/>
        <v>1</v>
      </c>
      <c r="AC3360" s="70">
        <f t="shared" si="631"/>
        <v>3</v>
      </c>
      <c r="AD3360" s="67">
        <f t="shared" si="632"/>
        <v>44892.883541666699</v>
      </c>
      <c r="AE3360" s="67">
        <f>VLOOKUP(V3360,'Branch Wise Work Timelines'!C:G,3,FALSE)+AA3360</f>
        <v>44889.416666666664</v>
      </c>
      <c r="AF3360" s="67">
        <f>IF(V3360="Bangalore",VLOOKUP(V3360,'Branch Wise Work Timelines'!C:G,4,FALSE)+AA3360+1,IF(V3360="Mumbai",VLOOKUP(V3360,'Branch Wise Work Timelines'!C:G,4,FALSE)+AA3360+1,VLOOKUP(V3360,'Branch Wise Work Timelines'!C:G,4,FALSE)+AA3360))</f>
        <v>44890.104166666664</v>
      </c>
      <c r="AG3360" s="67">
        <f>WORKDAY.INTL(AA3360,1,11)+VLOOKUP(V3360,'Branch Wise Work Timelines'!C:G,3,FALSE)</f>
        <v>44890.416666666664</v>
      </c>
      <c r="AH3360" s="69" t="str">
        <f t="shared" ca="1" si="633"/>
        <v>Out of TAT</v>
      </c>
      <c r="AI3360" s="69">
        <f t="shared" ca="1" si="634"/>
        <v>20441</v>
      </c>
      <c r="AJ3360" s="69" t="str">
        <f ca="1">IF(AI3360&lt;0,"0-12",IFERROR(VLOOKUP(AI3360,Breakup[],2,FALSE),"&gt;24"))</f>
        <v>&gt;24</v>
      </c>
      <c r="AK3360" s="69" t="str">
        <f>VLOOKUP(V3360,Master!B:D,3,FALSE)</f>
        <v>South</v>
      </c>
      <c r="AL3360" s="69" t="str">
        <f t="shared" si="635"/>
        <v>Bangalore</v>
      </c>
    </row>
    <row r="3361" spans="1:38">
      <c r="A3361" s="13" t="s">
        <v>7048</v>
      </c>
      <c r="B3361" s="54">
        <v>44701.688203240701</v>
      </c>
      <c r="C3361" s="13" t="s">
        <v>583</v>
      </c>
      <c r="D3361" s="13">
        <v>1019</v>
      </c>
      <c r="E3361" s="13" t="s">
        <v>7049</v>
      </c>
      <c r="F3361" s="13" t="s">
        <v>15</v>
      </c>
      <c r="G3361" s="14">
        <v>1653047338901</v>
      </c>
      <c r="H3361" s="55">
        <v>0.13361111111111099</v>
      </c>
      <c r="I3361" s="33">
        <v>44881.133611111101</v>
      </c>
      <c r="J3361" s="58">
        <v>44881</v>
      </c>
      <c r="K3361" s="13" t="s">
        <v>213</v>
      </c>
      <c r="L3361" s="13" t="s">
        <v>30</v>
      </c>
      <c r="M3361" s="13" t="s">
        <v>75</v>
      </c>
      <c r="N3361" s="13" t="s">
        <v>206</v>
      </c>
      <c r="O3361" s="33" t="s">
        <v>38</v>
      </c>
      <c r="P3361" s="58" t="s">
        <v>38</v>
      </c>
      <c r="Q3361" s="33" t="s">
        <v>207</v>
      </c>
      <c r="R3361" s="14" t="s">
        <v>38</v>
      </c>
      <c r="S3361" s="13" t="s">
        <v>208</v>
      </c>
      <c r="T3361" s="13" t="s">
        <v>209</v>
      </c>
      <c r="U3361" s="33">
        <f t="shared" ca="1" si="624"/>
        <v>45744.56914039352</v>
      </c>
      <c r="V3361" s="13" t="str">
        <f t="shared" si="625"/>
        <v>Bangalore</v>
      </c>
      <c r="W3361" s="13" t="str">
        <f t="shared" si="626"/>
        <v>CLS</v>
      </c>
      <c r="X3361" s="13">
        <f t="shared" si="627"/>
        <v>3</v>
      </c>
      <c r="Y3361" s="13" t="str">
        <f>IFERROR(VLOOKUP(C3361,ReceivingTeam[],2,FALSE),"HelpDesk")</f>
        <v>HelpDesk</v>
      </c>
      <c r="Z3361" s="67">
        <f t="shared" si="628"/>
        <v>44881.916666666664</v>
      </c>
      <c r="AA3361" s="68">
        <f t="shared" si="629"/>
        <v>44881</v>
      </c>
      <c r="AB3361" s="69" t="b">
        <f t="shared" si="630"/>
        <v>1</v>
      </c>
      <c r="AC3361" s="70">
        <f t="shared" si="631"/>
        <v>0.5</v>
      </c>
      <c r="AD3361" s="67">
        <f t="shared" si="632"/>
        <v>44881.916666666664</v>
      </c>
      <c r="AE3361" s="67">
        <f>VLOOKUP(V3361,'Branch Wise Work Timelines'!C:G,3,FALSE)+AA3361</f>
        <v>44881.416666666664</v>
      </c>
      <c r="AF3361" s="67">
        <f>IF(V3361="Bangalore",VLOOKUP(V3361,'Branch Wise Work Timelines'!C:G,4,FALSE)+AA3361+1,IF(V3361="Mumbai",VLOOKUP(V3361,'Branch Wise Work Timelines'!C:G,4,FALSE)+AA3361+1,VLOOKUP(V3361,'Branch Wise Work Timelines'!C:G,4,FALSE)+AA3361))</f>
        <v>44882.104166666664</v>
      </c>
      <c r="AG3361" s="67">
        <f>WORKDAY.INTL(AA3361,1,11)+VLOOKUP(V3361,'Branch Wise Work Timelines'!C:G,3,FALSE)</f>
        <v>44882.416666666664</v>
      </c>
      <c r="AH3361" s="69" t="str">
        <f t="shared" ca="1" si="633"/>
        <v>Out of TAT</v>
      </c>
      <c r="AI3361" s="69">
        <f t="shared" ca="1" si="634"/>
        <v>20704</v>
      </c>
      <c r="AJ3361" s="69" t="str">
        <f ca="1">IF(AI3361&lt;0,"0-12",IFERROR(VLOOKUP(AI3361,Breakup[],2,FALSE),"&gt;24"))</f>
        <v>&gt;24</v>
      </c>
      <c r="AK3361" s="69" t="str">
        <f>VLOOKUP(V3361,Master!B:D,3,FALSE)</f>
        <v>South</v>
      </c>
      <c r="AL3361" s="69" t="str">
        <f t="shared" si="635"/>
        <v>Bangalore-CLS</v>
      </c>
    </row>
    <row r="3362" spans="1:38">
      <c r="A3362" s="13" t="s">
        <v>7050</v>
      </c>
      <c r="B3362" s="54">
        <v>44701.885681365697</v>
      </c>
      <c r="C3362" s="13" t="s">
        <v>6284</v>
      </c>
      <c r="D3362" s="13">
        <v>754</v>
      </c>
      <c r="E3362" s="13" t="s">
        <v>7051</v>
      </c>
      <c r="F3362" s="13" t="s">
        <v>33</v>
      </c>
      <c r="G3362" s="14">
        <v>1653061650415</v>
      </c>
      <c r="H3362" s="55">
        <v>0.94024305555555598</v>
      </c>
      <c r="I3362" s="33">
        <v>44891.9402430556</v>
      </c>
      <c r="J3362" s="58">
        <v>44891</v>
      </c>
      <c r="K3362" s="13" t="s">
        <v>213</v>
      </c>
      <c r="L3362" s="13" t="s">
        <v>30</v>
      </c>
      <c r="M3362" s="13" t="s">
        <v>282</v>
      </c>
      <c r="N3362" s="13" t="s">
        <v>206</v>
      </c>
      <c r="O3362" s="33">
        <v>44891.4001041667</v>
      </c>
      <c r="P3362" s="58">
        <v>44891</v>
      </c>
      <c r="Q3362" s="33" t="s">
        <v>237</v>
      </c>
      <c r="R3362" s="14">
        <v>139</v>
      </c>
      <c r="S3362" s="13" t="s">
        <v>216</v>
      </c>
      <c r="T3362" s="13" t="s">
        <v>278</v>
      </c>
      <c r="U3362" s="33">
        <f t="shared" ca="1" si="624"/>
        <v>45744.56914039352</v>
      </c>
      <c r="V3362" s="13" t="str">
        <f t="shared" si="625"/>
        <v>Bangalore</v>
      </c>
      <c r="W3362" s="13" t="str">
        <f t="shared" si="626"/>
        <v>RI</v>
      </c>
      <c r="X3362" s="13">
        <f t="shared" si="627"/>
        <v>22</v>
      </c>
      <c r="Y3362" s="13" t="str">
        <f>IFERROR(VLOOKUP(C3362,ReceivingTeam[],2,FALSE),"HelpDesk")</f>
        <v>HelpDesk</v>
      </c>
      <c r="Z3362" s="67">
        <f t="shared" si="628"/>
        <v>44896.2527430556</v>
      </c>
      <c r="AA3362" s="68">
        <f t="shared" si="629"/>
        <v>44891</v>
      </c>
      <c r="AB3362" s="69" t="b">
        <f t="shared" si="630"/>
        <v>1</v>
      </c>
      <c r="AC3362" s="70">
        <f t="shared" si="631"/>
        <v>3</v>
      </c>
      <c r="AD3362" s="67">
        <f t="shared" si="632"/>
        <v>44896.2527430556</v>
      </c>
      <c r="AE3362" s="67">
        <f>VLOOKUP(V3362,'Branch Wise Work Timelines'!C:G,3,FALSE)+AA3362</f>
        <v>44891.416666666664</v>
      </c>
      <c r="AF3362" s="67">
        <f>IF(V3362="Bangalore",VLOOKUP(V3362,'Branch Wise Work Timelines'!C:G,4,FALSE)+AA3362+1,IF(V3362="Mumbai",VLOOKUP(V3362,'Branch Wise Work Timelines'!C:G,4,FALSE)+AA3362+1,VLOOKUP(V3362,'Branch Wise Work Timelines'!C:G,4,FALSE)+AA3362))</f>
        <v>44892.104166666664</v>
      </c>
      <c r="AG3362" s="67">
        <f>WORKDAY.INTL(AA3362,1,11)+VLOOKUP(V3362,'Branch Wise Work Timelines'!C:G,3,FALSE)</f>
        <v>44893.416666666664</v>
      </c>
      <c r="AH3362" s="69" t="str">
        <f t="shared" si="633"/>
        <v>Met</v>
      </c>
      <c r="AI3362" s="69">
        <f t="shared" ca="1" si="634"/>
        <v>20360</v>
      </c>
      <c r="AJ3362" s="69" t="str">
        <f ca="1">IF(AI3362&lt;0,"0-12",IFERROR(VLOOKUP(AI3362,Breakup[],2,FALSE),"&gt;24"))</f>
        <v>&gt;24</v>
      </c>
      <c r="AK3362" s="69" t="str">
        <f>VLOOKUP(V3362,Master!B:D,3,FALSE)</f>
        <v>South</v>
      </c>
      <c r="AL3362" s="69" t="str">
        <f t="shared" si="635"/>
        <v>Bangalore</v>
      </c>
    </row>
    <row r="3363" spans="1:38">
      <c r="A3363" s="13" t="s">
        <v>7052</v>
      </c>
      <c r="B3363" s="54">
        <v>44701.8871252315</v>
      </c>
      <c r="C3363" s="13" t="s">
        <v>6284</v>
      </c>
      <c r="D3363" s="13">
        <v>875</v>
      </c>
      <c r="E3363" s="13" t="s">
        <v>7053</v>
      </c>
      <c r="F3363" s="13" t="s">
        <v>33</v>
      </c>
      <c r="G3363" s="14">
        <v>1653061650415</v>
      </c>
      <c r="H3363" s="55">
        <v>0.44305555555555598</v>
      </c>
      <c r="I3363" s="33">
        <v>44890.443055555603</v>
      </c>
      <c r="J3363" s="58">
        <v>44890</v>
      </c>
      <c r="K3363" s="13" t="s">
        <v>213</v>
      </c>
      <c r="L3363" s="13" t="s">
        <v>30</v>
      </c>
      <c r="M3363" s="13" t="s">
        <v>282</v>
      </c>
      <c r="N3363" s="13" t="s">
        <v>206</v>
      </c>
      <c r="O3363" s="33" t="s">
        <v>38</v>
      </c>
      <c r="P3363" s="58" t="s">
        <v>38</v>
      </c>
      <c r="Q3363" s="33" t="s">
        <v>207</v>
      </c>
      <c r="R3363" s="14" t="s">
        <v>38</v>
      </c>
      <c r="S3363" s="13" t="s">
        <v>216</v>
      </c>
      <c r="T3363" s="13" t="s">
        <v>278</v>
      </c>
      <c r="U3363" s="33">
        <f t="shared" ca="1" si="624"/>
        <v>45744.56914039352</v>
      </c>
      <c r="V3363" s="13" t="str">
        <f t="shared" si="625"/>
        <v>Bangalore</v>
      </c>
      <c r="W3363" s="13" t="str">
        <f t="shared" si="626"/>
        <v>RI</v>
      </c>
      <c r="X3363" s="13">
        <f t="shared" si="627"/>
        <v>10</v>
      </c>
      <c r="Y3363" s="13" t="str">
        <f>IFERROR(VLOOKUP(C3363,ReceivingTeam[],2,FALSE),"HelpDesk")</f>
        <v>HelpDesk</v>
      </c>
      <c r="Z3363" s="67">
        <f t="shared" si="628"/>
        <v>44893.755555555603</v>
      </c>
      <c r="AA3363" s="68">
        <f t="shared" si="629"/>
        <v>44890</v>
      </c>
      <c r="AB3363" s="69" t="b">
        <f t="shared" si="630"/>
        <v>1</v>
      </c>
      <c r="AC3363" s="70">
        <f t="shared" si="631"/>
        <v>3</v>
      </c>
      <c r="AD3363" s="67">
        <f t="shared" si="632"/>
        <v>44893.755555555603</v>
      </c>
      <c r="AE3363" s="67">
        <f>VLOOKUP(V3363,'Branch Wise Work Timelines'!C:G,3,FALSE)+AA3363</f>
        <v>44890.416666666664</v>
      </c>
      <c r="AF3363" s="67">
        <f>IF(V3363="Bangalore",VLOOKUP(V3363,'Branch Wise Work Timelines'!C:G,4,FALSE)+AA3363+1,IF(V3363="Mumbai",VLOOKUP(V3363,'Branch Wise Work Timelines'!C:G,4,FALSE)+AA3363+1,VLOOKUP(V3363,'Branch Wise Work Timelines'!C:G,4,FALSE)+AA3363))</f>
        <v>44891.104166666664</v>
      </c>
      <c r="AG3363" s="67">
        <f>WORKDAY.INTL(AA3363,1,11)+VLOOKUP(V3363,'Branch Wise Work Timelines'!C:G,3,FALSE)</f>
        <v>44891.416666666664</v>
      </c>
      <c r="AH3363" s="69" t="str">
        <f t="shared" ca="1" si="633"/>
        <v>Out of TAT</v>
      </c>
      <c r="AI3363" s="69">
        <f t="shared" ca="1" si="634"/>
        <v>20420</v>
      </c>
      <c r="AJ3363" s="69" t="str">
        <f ca="1">IF(AI3363&lt;0,"0-12",IFERROR(VLOOKUP(AI3363,Breakup[],2,FALSE),"&gt;24"))</f>
        <v>&gt;24</v>
      </c>
      <c r="AK3363" s="69" t="str">
        <f>VLOOKUP(V3363,Master!B:D,3,FALSE)</f>
        <v>South</v>
      </c>
      <c r="AL3363" s="69" t="str">
        <f t="shared" si="635"/>
        <v>Bangalore</v>
      </c>
    </row>
    <row r="3364" spans="1:38">
      <c r="A3364" s="13" t="s">
        <v>7054</v>
      </c>
      <c r="B3364" s="54">
        <v>44701.7060178588</v>
      </c>
      <c r="C3364" s="13" t="s">
        <v>506</v>
      </c>
      <c r="D3364" s="13">
        <v>720</v>
      </c>
      <c r="E3364" s="13" t="s">
        <v>7055</v>
      </c>
      <c r="F3364" s="13" t="s">
        <v>15</v>
      </c>
      <c r="G3364" s="14">
        <v>1653048896111</v>
      </c>
      <c r="H3364" s="55">
        <v>0.47839120370370403</v>
      </c>
      <c r="I3364" s="33">
        <v>44886.478391203702</v>
      </c>
      <c r="J3364" s="58">
        <v>44886</v>
      </c>
      <c r="K3364" s="13" t="s">
        <v>213</v>
      </c>
      <c r="L3364" s="13" t="s">
        <v>30</v>
      </c>
      <c r="M3364" s="13" t="s">
        <v>75</v>
      </c>
      <c r="N3364" s="13" t="s">
        <v>206</v>
      </c>
      <c r="O3364" s="33" t="s">
        <v>38</v>
      </c>
      <c r="P3364" s="58" t="s">
        <v>38</v>
      </c>
      <c r="Q3364" s="33" t="s">
        <v>207</v>
      </c>
      <c r="R3364" s="14" t="s">
        <v>38</v>
      </c>
      <c r="S3364" s="13" t="s">
        <v>216</v>
      </c>
      <c r="T3364" s="13" t="s">
        <v>217</v>
      </c>
      <c r="U3364" s="33">
        <f t="shared" ca="1" si="624"/>
        <v>45744.56914039352</v>
      </c>
      <c r="V3364" s="13" t="str">
        <f t="shared" si="625"/>
        <v>Bangalore</v>
      </c>
      <c r="W3364" s="13" t="str">
        <f t="shared" si="626"/>
        <v>CLS</v>
      </c>
      <c r="X3364" s="13">
        <f t="shared" si="627"/>
        <v>11</v>
      </c>
      <c r="Y3364" s="13" t="str">
        <f>IFERROR(VLOOKUP(C3364,ReceivingTeam[],2,FALSE),"HelpDesk")</f>
        <v>HelpDesk</v>
      </c>
      <c r="Z3364" s="67">
        <f t="shared" si="628"/>
        <v>44886.978391203702</v>
      </c>
      <c r="AA3364" s="68">
        <f t="shared" si="629"/>
        <v>44886</v>
      </c>
      <c r="AB3364" s="69" t="b">
        <f t="shared" si="630"/>
        <v>1</v>
      </c>
      <c r="AC3364" s="70">
        <f t="shared" si="631"/>
        <v>0.5</v>
      </c>
      <c r="AD3364" s="67">
        <f t="shared" si="632"/>
        <v>44886.978391203702</v>
      </c>
      <c r="AE3364" s="67">
        <f>VLOOKUP(V3364,'Branch Wise Work Timelines'!C:G,3,FALSE)+AA3364</f>
        <v>44886.416666666664</v>
      </c>
      <c r="AF3364" s="67">
        <f>IF(V3364="Bangalore",VLOOKUP(V3364,'Branch Wise Work Timelines'!C:G,4,FALSE)+AA3364+1,IF(V3364="Mumbai",VLOOKUP(V3364,'Branch Wise Work Timelines'!C:G,4,FALSE)+AA3364+1,VLOOKUP(V3364,'Branch Wise Work Timelines'!C:G,4,FALSE)+AA3364))</f>
        <v>44887.104166666664</v>
      </c>
      <c r="AG3364" s="67">
        <f>WORKDAY.INTL(AA3364,1,11)+VLOOKUP(V3364,'Branch Wise Work Timelines'!C:G,3,FALSE)</f>
        <v>44887.416666666664</v>
      </c>
      <c r="AH3364" s="69" t="str">
        <f t="shared" ca="1" si="633"/>
        <v>Out of TAT</v>
      </c>
      <c r="AI3364" s="69">
        <f t="shared" ca="1" si="634"/>
        <v>20583</v>
      </c>
      <c r="AJ3364" s="69" t="str">
        <f ca="1">IF(AI3364&lt;0,"0-12",IFERROR(VLOOKUP(AI3364,Breakup[],2,FALSE),"&gt;24"))</f>
        <v>&gt;24</v>
      </c>
      <c r="AK3364" s="69" t="str">
        <f>VLOOKUP(V3364,Master!B:D,3,FALSE)</f>
        <v>South</v>
      </c>
      <c r="AL3364" s="69" t="str">
        <f t="shared" si="635"/>
        <v>Bangalore-CLS</v>
      </c>
    </row>
    <row r="3365" spans="1:38">
      <c r="A3365" s="13" t="s">
        <v>7056</v>
      </c>
      <c r="B3365" s="54">
        <v>44701.7175241898</v>
      </c>
      <c r="C3365" s="13" t="s">
        <v>235</v>
      </c>
      <c r="D3365" s="13">
        <v>1159</v>
      </c>
      <c r="E3365" s="13" t="s">
        <v>7057</v>
      </c>
      <c r="F3365" s="13" t="s">
        <v>15</v>
      </c>
      <c r="G3365" s="14">
        <v>1653050089671</v>
      </c>
      <c r="H3365" s="55">
        <v>0.97224537037036995</v>
      </c>
      <c r="I3365" s="33">
        <v>44890.972245370402</v>
      </c>
      <c r="J3365" s="58">
        <v>44890</v>
      </c>
      <c r="K3365" s="13" t="s">
        <v>213</v>
      </c>
      <c r="L3365" s="13" t="s">
        <v>30</v>
      </c>
      <c r="M3365" s="13" t="s">
        <v>214</v>
      </c>
      <c r="N3365" s="13" t="s">
        <v>206</v>
      </c>
      <c r="O3365" s="33" t="s">
        <v>38</v>
      </c>
      <c r="P3365" s="58" t="s">
        <v>38</v>
      </c>
      <c r="Q3365" s="33" t="s">
        <v>207</v>
      </c>
      <c r="R3365" s="14" t="s">
        <v>38</v>
      </c>
      <c r="S3365" s="13" t="s">
        <v>216</v>
      </c>
      <c r="T3365" s="13" t="s">
        <v>217</v>
      </c>
      <c r="U3365" s="33">
        <f t="shared" ca="1" si="624"/>
        <v>45744.56914039352</v>
      </c>
      <c r="V3365" s="13" t="str">
        <f t="shared" si="625"/>
        <v>Bangalore</v>
      </c>
      <c r="W3365" s="13" t="str">
        <f t="shared" si="626"/>
        <v>CLS</v>
      </c>
      <c r="X3365" s="13">
        <f t="shared" si="627"/>
        <v>23</v>
      </c>
      <c r="Y3365" s="13" t="str">
        <f>IFERROR(VLOOKUP(C3365,ReceivingTeam[],2,FALSE),"HelpDesk")</f>
        <v>HelpDesk</v>
      </c>
      <c r="Z3365" s="67">
        <f t="shared" si="628"/>
        <v>44891.784745370402</v>
      </c>
      <c r="AA3365" s="68">
        <f t="shared" si="629"/>
        <v>44890</v>
      </c>
      <c r="AB3365" s="69" t="b">
        <f t="shared" si="630"/>
        <v>1</v>
      </c>
      <c r="AC3365" s="70">
        <f t="shared" si="631"/>
        <v>0.5</v>
      </c>
      <c r="AD3365" s="67">
        <f t="shared" si="632"/>
        <v>44891.784745370402</v>
      </c>
      <c r="AE3365" s="67">
        <f>VLOOKUP(V3365,'Branch Wise Work Timelines'!C:G,3,FALSE)+AA3365</f>
        <v>44890.416666666664</v>
      </c>
      <c r="AF3365" s="67">
        <f>IF(V3365="Bangalore",VLOOKUP(V3365,'Branch Wise Work Timelines'!C:G,4,FALSE)+AA3365+1,IF(V3365="Mumbai",VLOOKUP(V3365,'Branch Wise Work Timelines'!C:G,4,FALSE)+AA3365+1,VLOOKUP(V3365,'Branch Wise Work Timelines'!C:G,4,FALSE)+AA3365))</f>
        <v>44891.104166666664</v>
      </c>
      <c r="AG3365" s="67">
        <f>WORKDAY.INTL(AA3365,1,11)+VLOOKUP(V3365,'Branch Wise Work Timelines'!C:G,3,FALSE)</f>
        <v>44891.416666666664</v>
      </c>
      <c r="AH3365" s="69" t="str">
        <f t="shared" ca="1" si="633"/>
        <v>Out of TAT</v>
      </c>
      <c r="AI3365" s="69">
        <f t="shared" ca="1" si="634"/>
        <v>20467</v>
      </c>
      <c r="AJ3365" s="69" t="str">
        <f ca="1">IF(AI3365&lt;0,"0-12",IFERROR(VLOOKUP(AI3365,Breakup[],2,FALSE),"&gt;24"))</f>
        <v>&gt;24</v>
      </c>
      <c r="AK3365" s="69" t="str">
        <f>VLOOKUP(V3365,Master!B:D,3,FALSE)</f>
        <v>South</v>
      </c>
      <c r="AL3365" s="69" t="str">
        <f t="shared" si="635"/>
        <v>Bangalore-CLS</v>
      </c>
    </row>
    <row r="3366" spans="1:38">
      <c r="A3366" s="13" t="s">
        <v>7058</v>
      </c>
      <c r="B3366" s="54">
        <v>44701.694788738401</v>
      </c>
      <c r="C3366" s="13" t="s">
        <v>255</v>
      </c>
      <c r="D3366" s="13">
        <v>1457</v>
      </c>
      <c r="E3366" s="13" t="s">
        <v>7059</v>
      </c>
      <c r="F3366" s="13" t="s">
        <v>33</v>
      </c>
      <c r="G3366" s="14">
        <v>1653047132597</v>
      </c>
      <c r="H3366" s="55">
        <v>0.43957175925925901</v>
      </c>
      <c r="I3366" s="33">
        <v>44881.4395717593</v>
      </c>
      <c r="J3366" s="58">
        <v>44881</v>
      </c>
      <c r="K3366" s="13" t="s">
        <v>257</v>
      </c>
      <c r="L3366" s="13" t="s">
        <v>72</v>
      </c>
      <c r="M3366" s="13" t="s">
        <v>255</v>
      </c>
      <c r="N3366" s="13" t="s">
        <v>206</v>
      </c>
      <c r="O3366" s="33" t="s">
        <v>38</v>
      </c>
      <c r="P3366" s="58" t="s">
        <v>38</v>
      </c>
      <c r="Q3366" s="33" t="s">
        <v>207</v>
      </c>
      <c r="R3366" s="14" t="s">
        <v>38</v>
      </c>
      <c r="S3366" s="13" t="s">
        <v>216</v>
      </c>
      <c r="T3366" s="13" t="s">
        <v>278</v>
      </c>
      <c r="U3366" s="33">
        <f t="shared" ca="1" si="624"/>
        <v>45744.56914039352</v>
      </c>
      <c r="V3366" s="13" t="str">
        <f t="shared" si="625"/>
        <v>Pune</v>
      </c>
      <c r="W3366" s="13" t="str">
        <f t="shared" si="626"/>
        <v>RI</v>
      </c>
      <c r="X3366" s="13">
        <f t="shared" si="627"/>
        <v>10</v>
      </c>
      <c r="Y3366" s="13" t="str">
        <f>IFERROR(VLOOKUP(C3366,ReceivingTeam[],2,FALSE),"HelpDesk")</f>
        <v>HelpDesk</v>
      </c>
      <c r="Z3366" s="67">
        <f t="shared" si="628"/>
        <v>44885.0645717593</v>
      </c>
      <c r="AA3366" s="68">
        <f t="shared" si="629"/>
        <v>44881</v>
      </c>
      <c r="AB3366" s="69" t="b">
        <f t="shared" si="630"/>
        <v>1</v>
      </c>
      <c r="AC3366" s="70">
        <f t="shared" si="631"/>
        <v>3</v>
      </c>
      <c r="AD3366" s="67">
        <f t="shared" si="632"/>
        <v>44885.0645717593</v>
      </c>
      <c r="AE3366" s="67">
        <f>VLOOKUP(V3366,'Branch Wise Work Timelines'!C:G,3,FALSE)+AA3366</f>
        <v>44881.395833333336</v>
      </c>
      <c r="AF3366" s="67">
        <f>IF(V3366="Bangalore",VLOOKUP(V3366,'Branch Wise Work Timelines'!C:G,4,FALSE)+AA3366+1,IF(V3366="Mumbai",VLOOKUP(V3366,'Branch Wise Work Timelines'!C:G,4,FALSE)+AA3366+1,VLOOKUP(V3366,'Branch Wise Work Timelines'!C:G,4,FALSE)+AA3366))</f>
        <v>44881.770833333336</v>
      </c>
      <c r="AG3366" s="67">
        <f>WORKDAY.INTL(AA3366,1,11)+VLOOKUP(V3366,'Branch Wise Work Timelines'!C:G,3,FALSE)</f>
        <v>44882.395833333336</v>
      </c>
      <c r="AH3366" s="69" t="str">
        <f t="shared" ca="1" si="633"/>
        <v>Out of TAT</v>
      </c>
      <c r="AI3366" s="69">
        <f t="shared" ca="1" si="634"/>
        <v>20629</v>
      </c>
      <c r="AJ3366" s="69" t="str">
        <f ca="1">IF(AI3366&lt;0,"0-12",IFERROR(VLOOKUP(AI3366,Breakup[],2,FALSE),"&gt;24"))</f>
        <v>&gt;24</v>
      </c>
      <c r="AK3366" s="69" t="str">
        <f>VLOOKUP(V3366,Master!B:D,3,FALSE)</f>
        <v>West</v>
      </c>
      <c r="AL3366" s="69" t="str">
        <f t="shared" si="635"/>
        <v>Pune</v>
      </c>
    </row>
    <row r="3367" spans="1:38">
      <c r="A3367" s="13" t="s">
        <v>7060</v>
      </c>
      <c r="B3367" s="54">
        <v>44701.581393252301</v>
      </c>
      <c r="C3367" s="13" t="s">
        <v>110</v>
      </c>
      <c r="D3367" s="13">
        <v>1003</v>
      </c>
      <c r="E3367" s="13" t="s">
        <v>7061</v>
      </c>
      <c r="F3367" s="13" t="s">
        <v>33</v>
      </c>
      <c r="G3367" s="14">
        <v>1653058722519</v>
      </c>
      <c r="H3367" s="55">
        <v>0.68096064814814805</v>
      </c>
      <c r="I3367" s="33">
        <v>44881.680960648097</v>
      </c>
      <c r="J3367" s="58">
        <v>44881</v>
      </c>
      <c r="K3367" s="13" t="s">
        <v>263</v>
      </c>
      <c r="L3367" s="13" t="s">
        <v>69</v>
      </c>
      <c r="M3367" s="13" t="s">
        <v>101</v>
      </c>
      <c r="N3367" s="13" t="s">
        <v>206</v>
      </c>
      <c r="O3367" s="33" t="s">
        <v>38</v>
      </c>
      <c r="P3367" s="58" t="s">
        <v>38</v>
      </c>
      <c r="Q3367" s="33" t="s">
        <v>207</v>
      </c>
      <c r="R3367" s="14" t="s">
        <v>38</v>
      </c>
      <c r="S3367" s="13" t="s">
        <v>208</v>
      </c>
      <c r="T3367" s="13" t="s">
        <v>209</v>
      </c>
      <c r="U3367" s="33">
        <f t="shared" ca="1" si="624"/>
        <v>45744.56914039352</v>
      </c>
      <c r="V3367" s="13" t="str">
        <f t="shared" si="625"/>
        <v>Mumbai</v>
      </c>
      <c r="W3367" s="13" t="str">
        <f t="shared" si="626"/>
        <v>RI</v>
      </c>
      <c r="X3367" s="13">
        <f t="shared" si="627"/>
        <v>16</v>
      </c>
      <c r="Y3367" s="13" t="str">
        <f>IFERROR(VLOOKUP(C3367,ReceivingTeam[],2,FALSE),"HelpDesk")</f>
        <v>Branch office</v>
      </c>
      <c r="Z3367" s="67">
        <f t="shared" si="628"/>
        <v>44882.180960648097</v>
      </c>
      <c r="AA3367" s="68">
        <f t="shared" si="629"/>
        <v>44881</v>
      </c>
      <c r="AB3367" s="69" t="b">
        <f t="shared" si="630"/>
        <v>1</v>
      </c>
      <c r="AC3367" s="70">
        <f t="shared" si="631"/>
        <v>0.5</v>
      </c>
      <c r="AD3367" s="67">
        <f t="shared" si="632"/>
        <v>44882.180960648097</v>
      </c>
      <c r="AE3367" s="67">
        <f>VLOOKUP(V3367,'Branch Wise Work Timelines'!C:G,3,FALSE)+AA3367</f>
        <v>44881.416666666664</v>
      </c>
      <c r="AF3367" s="67">
        <f>IF(V3367="Bangalore",VLOOKUP(V3367,'Branch Wise Work Timelines'!C:G,4,FALSE)+AA3367+1,IF(V3367="Mumbai",VLOOKUP(V3367,'Branch Wise Work Timelines'!C:G,4,FALSE)+AA3367+1,VLOOKUP(V3367,'Branch Wise Work Timelines'!C:G,4,FALSE)+AA3367))</f>
        <v>44882.25</v>
      </c>
      <c r="AG3367" s="67">
        <f>WORKDAY.INTL(AA3367,1,11)+VLOOKUP(V3367,'Branch Wise Work Timelines'!C:G,3,FALSE)</f>
        <v>44882.416666666664</v>
      </c>
      <c r="AH3367" s="69" t="str">
        <f t="shared" ca="1" si="633"/>
        <v>Out of TAT</v>
      </c>
      <c r="AI3367" s="69">
        <f t="shared" ca="1" si="634"/>
        <v>20698</v>
      </c>
      <c r="AJ3367" s="69" t="str">
        <f ca="1">IF(AI3367&lt;0,"0-12",IFERROR(VLOOKUP(AI3367,Breakup[],2,FALSE),"&gt;24"))</f>
        <v>&gt;24</v>
      </c>
      <c r="AK3367" s="69" t="str">
        <f>VLOOKUP(V3367,Master!B:D,3,FALSE)</f>
        <v>East</v>
      </c>
      <c r="AL3367" s="69" t="str">
        <f t="shared" si="635"/>
        <v>Mumbai</v>
      </c>
    </row>
    <row r="3368" spans="1:38">
      <c r="A3368" s="13" t="s">
        <v>7062</v>
      </c>
      <c r="B3368" s="54">
        <v>44701.760758599499</v>
      </c>
      <c r="C3368" s="13" t="s">
        <v>252</v>
      </c>
      <c r="D3368" s="13">
        <v>1352</v>
      </c>
      <c r="E3368" s="13" t="s">
        <v>7063</v>
      </c>
      <c r="F3368" s="13" t="s">
        <v>15</v>
      </c>
      <c r="G3368" s="14">
        <v>1653053327236</v>
      </c>
      <c r="H3368" s="55">
        <v>0.18707175925925901</v>
      </c>
      <c r="I3368" s="33">
        <v>44886.187071759297</v>
      </c>
      <c r="J3368" s="58">
        <v>44886</v>
      </c>
      <c r="K3368" s="13" t="s">
        <v>213</v>
      </c>
      <c r="L3368" s="13" t="s">
        <v>30</v>
      </c>
      <c r="M3368" s="13" t="s">
        <v>75</v>
      </c>
      <c r="N3368" s="13" t="s">
        <v>206</v>
      </c>
      <c r="O3368" s="33" t="s">
        <v>38</v>
      </c>
      <c r="P3368" s="58" t="s">
        <v>38</v>
      </c>
      <c r="Q3368" s="33" t="s">
        <v>207</v>
      </c>
      <c r="R3368" s="14" t="s">
        <v>38</v>
      </c>
      <c r="S3368" s="13" t="s">
        <v>216</v>
      </c>
      <c r="T3368" s="13" t="s">
        <v>217</v>
      </c>
      <c r="U3368" s="33">
        <f t="shared" ca="1" si="624"/>
        <v>45744.56914039352</v>
      </c>
      <c r="V3368" s="13" t="str">
        <f t="shared" si="625"/>
        <v>Bangalore</v>
      </c>
      <c r="W3368" s="13" t="str">
        <f t="shared" si="626"/>
        <v>CLS</v>
      </c>
      <c r="X3368" s="13">
        <f t="shared" si="627"/>
        <v>4</v>
      </c>
      <c r="Y3368" s="13" t="str">
        <f>IFERROR(VLOOKUP(C3368,ReceivingTeam[],2,FALSE),"HelpDesk")</f>
        <v>HelpDesk</v>
      </c>
      <c r="Z3368" s="67">
        <f t="shared" si="628"/>
        <v>44886.916666666664</v>
      </c>
      <c r="AA3368" s="68">
        <f t="shared" si="629"/>
        <v>44886</v>
      </c>
      <c r="AB3368" s="69" t="b">
        <f t="shared" si="630"/>
        <v>1</v>
      </c>
      <c r="AC3368" s="70">
        <f t="shared" si="631"/>
        <v>0.5</v>
      </c>
      <c r="AD3368" s="67">
        <f t="shared" si="632"/>
        <v>44886.916666666664</v>
      </c>
      <c r="AE3368" s="67">
        <f>VLOOKUP(V3368,'Branch Wise Work Timelines'!C:G,3,FALSE)+AA3368</f>
        <v>44886.416666666664</v>
      </c>
      <c r="AF3368" s="67">
        <f>IF(V3368="Bangalore",VLOOKUP(V3368,'Branch Wise Work Timelines'!C:G,4,FALSE)+AA3368+1,IF(V3368="Mumbai",VLOOKUP(V3368,'Branch Wise Work Timelines'!C:G,4,FALSE)+AA3368+1,VLOOKUP(V3368,'Branch Wise Work Timelines'!C:G,4,FALSE)+AA3368))</f>
        <v>44887.104166666664</v>
      </c>
      <c r="AG3368" s="67">
        <f>WORKDAY.INTL(AA3368,1,11)+VLOOKUP(V3368,'Branch Wise Work Timelines'!C:G,3,FALSE)</f>
        <v>44887.416666666664</v>
      </c>
      <c r="AH3368" s="69" t="str">
        <f t="shared" ca="1" si="633"/>
        <v>Out of TAT</v>
      </c>
      <c r="AI3368" s="69">
        <f t="shared" ca="1" si="634"/>
        <v>20584</v>
      </c>
      <c r="AJ3368" s="69" t="str">
        <f ca="1">IF(AI3368&lt;0,"0-12",IFERROR(VLOOKUP(AI3368,Breakup[],2,FALSE),"&gt;24"))</f>
        <v>&gt;24</v>
      </c>
      <c r="AK3368" s="69" t="str">
        <f>VLOOKUP(V3368,Master!B:D,3,FALSE)</f>
        <v>South</v>
      </c>
      <c r="AL3368" s="69" t="str">
        <f t="shared" si="635"/>
        <v>Bangalore-CLS</v>
      </c>
    </row>
    <row r="3369" spans="1:38">
      <c r="A3369" s="13" t="s">
        <v>7064</v>
      </c>
      <c r="B3369" s="54">
        <v>44701.733745219899</v>
      </c>
      <c r="C3369" s="13" t="s">
        <v>347</v>
      </c>
      <c r="D3369" s="13">
        <v>1450</v>
      </c>
      <c r="E3369" s="13" t="s">
        <v>7065</v>
      </c>
      <c r="F3369" s="13" t="s">
        <v>33</v>
      </c>
      <c r="G3369" s="14">
        <v>1653049054803</v>
      </c>
      <c r="H3369" s="55">
        <v>0.96042824074074096</v>
      </c>
      <c r="I3369" s="33">
        <v>44885.960428240702</v>
      </c>
      <c r="J3369" s="58">
        <v>44885</v>
      </c>
      <c r="K3369" s="13" t="s">
        <v>325</v>
      </c>
      <c r="L3369" s="13" t="s">
        <v>55</v>
      </c>
      <c r="M3369" s="13" t="s">
        <v>347</v>
      </c>
      <c r="N3369" s="13" t="s">
        <v>206</v>
      </c>
      <c r="O3369" s="33" t="s">
        <v>38</v>
      </c>
      <c r="P3369" s="58" t="s">
        <v>38</v>
      </c>
      <c r="Q3369" s="33" t="s">
        <v>207</v>
      </c>
      <c r="R3369" s="14" t="s">
        <v>38</v>
      </c>
      <c r="S3369" s="13" t="s">
        <v>208</v>
      </c>
      <c r="T3369" s="13" t="s">
        <v>209</v>
      </c>
      <c r="U3369" s="33">
        <f t="shared" ca="1" si="624"/>
        <v>45744.56914039352</v>
      </c>
      <c r="V3369" s="13" t="str">
        <f t="shared" si="625"/>
        <v>Delhi</v>
      </c>
      <c r="W3369" s="13" t="str">
        <f t="shared" si="626"/>
        <v>RI</v>
      </c>
      <c r="X3369" s="13">
        <f t="shared" si="627"/>
        <v>23</v>
      </c>
      <c r="Y3369" s="13" t="str">
        <f>IFERROR(VLOOKUP(C3369,ReceivingTeam[],2,FALSE),"HelpDesk")</f>
        <v>HelpDesk</v>
      </c>
      <c r="Z3369" s="67">
        <f t="shared" si="628"/>
        <v>44885.916666666664</v>
      </c>
      <c r="AA3369" s="68">
        <f t="shared" si="629"/>
        <v>44885</v>
      </c>
      <c r="AB3369" s="69" t="b">
        <f t="shared" si="630"/>
        <v>0</v>
      </c>
      <c r="AC3369" s="70">
        <f t="shared" si="631"/>
        <v>0.5</v>
      </c>
      <c r="AD3369" s="67">
        <f t="shared" si="632"/>
        <v>44885.916666666664</v>
      </c>
      <c r="AE3369" s="67">
        <f>VLOOKUP(V3369,'Branch Wise Work Timelines'!C:G,3,FALSE)+AA3369</f>
        <v>44885.416666666664</v>
      </c>
      <c r="AF3369" s="67">
        <f>IF(V3369="Bangalore",VLOOKUP(V3369,'Branch Wise Work Timelines'!C:G,4,FALSE)+AA3369+1,IF(V3369="Mumbai",VLOOKUP(V3369,'Branch Wise Work Timelines'!C:G,4,FALSE)+AA3369+1,VLOOKUP(V3369,'Branch Wise Work Timelines'!C:G,4,FALSE)+AA3369))</f>
        <v>44885.770833333336</v>
      </c>
      <c r="AG3369" s="67">
        <f>WORKDAY.INTL(AA3369,1,11)+VLOOKUP(V3369,'Branch Wise Work Timelines'!C:G,3,FALSE)</f>
        <v>44886.416666666664</v>
      </c>
      <c r="AH3369" s="69" t="str">
        <f t="shared" ca="1" si="633"/>
        <v>Out of TAT</v>
      </c>
      <c r="AI3369" s="69">
        <f t="shared" ca="1" si="634"/>
        <v>20608</v>
      </c>
      <c r="AJ3369" s="69" t="str">
        <f ca="1">IF(AI3369&lt;0,"0-12",IFERROR(VLOOKUP(AI3369,Breakup[],2,FALSE),"&gt;24"))</f>
        <v>&gt;24</v>
      </c>
      <c r="AK3369" s="69" t="str">
        <f>VLOOKUP(V3369,Master!B:D,3,FALSE)</f>
        <v>North</v>
      </c>
      <c r="AL3369" s="69" t="str">
        <f t="shared" si="635"/>
        <v>Delhi</v>
      </c>
    </row>
    <row r="3370" spans="1:38">
      <c r="A3370" s="13" t="s">
        <v>7066</v>
      </c>
      <c r="B3370" s="54">
        <v>44701.709851192099</v>
      </c>
      <c r="C3370" s="13" t="s">
        <v>117</v>
      </c>
      <c r="D3370" s="13">
        <v>487</v>
      </c>
      <c r="E3370" s="13" t="s">
        <v>7067</v>
      </c>
      <c r="F3370" s="13" t="s">
        <v>24</v>
      </c>
      <c r="G3370" s="14">
        <v>1653046813858</v>
      </c>
      <c r="H3370" s="55">
        <v>0.47753472222222199</v>
      </c>
      <c r="I3370" s="33">
        <v>44881.477534722202</v>
      </c>
      <c r="J3370" s="58">
        <v>44881</v>
      </c>
      <c r="K3370" s="13" t="s">
        <v>452</v>
      </c>
      <c r="L3370" s="13" t="s">
        <v>36</v>
      </c>
      <c r="M3370" s="13" t="s">
        <v>497</v>
      </c>
      <c r="N3370" s="13" t="s">
        <v>206</v>
      </c>
      <c r="O3370" s="33" t="s">
        <v>38</v>
      </c>
      <c r="P3370" s="58" t="s">
        <v>38</v>
      </c>
      <c r="Q3370" s="33" t="s">
        <v>207</v>
      </c>
      <c r="R3370" s="14" t="s">
        <v>38</v>
      </c>
      <c r="S3370" s="13" t="s">
        <v>216</v>
      </c>
      <c r="T3370" s="13" t="s">
        <v>217</v>
      </c>
      <c r="U3370" s="33">
        <f t="shared" ca="1" si="624"/>
        <v>45744.56914039352</v>
      </c>
      <c r="V3370" s="13" t="str">
        <f t="shared" si="625"/>
        <v>Chennai</v>
      </c>
      <c r="W3370" s="13" t="str">
        <f t="shared" si="626"/>
        <v>DOMI</v>
      </c>
      <c r="X3370" s="13">
        <f t="shared" si="627"/>
        <v>11</v>
      </c>
      <c r="Y3370" s="13" t="str">
        <f>IFERROR(VLOOKUP(C3370,ReceivingTeam[],2,FALSE),"HelpDesk")</f>
        <v>Branch office</v>
      </c>
      <c r="Z3370" s="67">
        <f t="shared" si="628"/>
        <v>44882.623368055531</v>
      </c>
      <c r="AA3370" s="68">
        <f t="shared" si="629"/>
        <v>44881</v>
      </c>
      <c r="AB3370" s="69" t="b">
        <f t="shared" si="630"/>
        <v>1</v>
      </c>
      <c r="AC3370" s="70">
        <f t="shared" si="631"/>
        <v>0.5</v>
      </c>
      <c r="AD3370" s="67">
        <f t="shared" si="632"/>
        <v>44882.623368055531</v>
      </c>
      <c r="AE3370" s="67">
        <f>VLOOKUP(V3370,'Branch Wise Work Timelines'!C:G,3,FALSE)+AA3370</f>
        <v>44881.416666666664</v>
      </c>
      <c r="AF3370" s="67">
        <f>IF(V3370="Bangalore",VLOOKUP(V3370,'Branch Wise Work Timelines'!C:G,4,FALSE)+AA3370+1,IF(V3370="Mumbai",VLOOKUP(V3370,'Branch Wise Work Timelines'!C:G,4,FALSE)+AA3370+1,VLOOKUP(V3370,'Branch Wise Work Timelines'!C:G,4,FALSE)+AA3370))</f>
        <v>44881.770833333336</v>
      </c>
      <c r="AG3370" s="67">
        <f>WORKDAY.INTL(AA3370,1,11)+VLOOKUP(V3370,'Branch Wise Work Timelines'!C:G,3,FALSE)</f>
        <v>44882.416666666664</v>
      </c>
      <c r="AH3370" s="69" t="str">
        <f t="shared" ca="1" si="633"/>
        <v>Out of TAT</v>
      </c>
      <c r="AI3370" s="69">
        <f t="shared" ca="1" si="634"/>
        <v>20687</v>
      </c>
      <c r="AJ3370" s="69" t="str">
        <f ca="1">IF(AI3370&lt;0,"0-12",IFERROR(VLOOKUP(AI3370,Breakup[],2,FALSE),"&gt;24"))</f>
        <v>&gt;24</v>
      </c>
      <c r="AK3370" s="69" t="str">
        <f>VLOOKUP(V3370,Master!B:D,3,FALSE)</f>
        <v>South</v>
      </c>
      <c r="AL3370" s="69" t="str">
        <f t="shared" si="635"/>
        <v>Chennai</v>
      </c>
    </row>
    <row r="3371" spans="1:38">
      <c r="A3371" s="13" t="s">
        <v>7068</v>
      </c>
      <c r="B3371" s="54">
        <v>44701.770448923598</v>
      </c>
      <c r="C3371" s="13" t="s">
        <v>435</v>
      </c>
      <c r="D3371" s="13">
        <v>161</v>
      </c>
      <c r="E3371" s="13" t="s">
        <v>7069</v>
      </c>
      <c r="F3371" s="13" t="s">
        <v>33</v>
      </c>
      <c r="G3371" s="14">
        <v>1653051957578</v>
      </c>
      <c r="H3371" s="55">
        <v>8.7013888888888904E-2</v>
      </c>
      <c r="I3371" s="33">
        <v>44881.0870138889</v>
      </c>
      <c r="J3371" s="58">
        <v>44881</v>
      </c>
      <c r="K3371" s="13" t="s">
        <v>437</v>
      </c>
      <c r="L3371" s="13" t="s">
        <v>12</v>
      </c>
      <c r="M3371" s="13" t="s">
        <v>435</v>
      </c>
      <c r="N3371" s="13" t="s">
        <v>206</v>
      </c>
      <c r="O3371" s="33" t="s">
        <v>38</v>
      </c>
      <c r="P3371" s="58" t="s">
        <v>38</v>
      </c>
      <c r="Q3371" s="33" t="s">
        <v>207</v>
      </c>
      <c r="R3371" s="14" t="s">
        <v>38</v>
      </c>
      <c r="S3371" s="13" t="s">
        <v>208</v>
      </c>
      <c r="T3371" s="13" t="s">
        <v>209</v>
      </c>
      <c r="U3371" s="33">
        <f t="shared" ca="1" si="624"/>
        <v>45744.56914039352</v>
      </c>
      <c r="V3371" s="13" t="str">
        <f t="shared" si="625"/>
        <v>Ahmedabad</v>
      </c>
      <c r="W3371" s="13" t="str">
        <f t="shared" si="626"/>
        <v>RI</v>
      </c>
      <c r="X3371" s="13">
        <f t="shared" si="627"/>
        <v>2</v>
      </c>
      <c r="Y3371" s="13" t="str">
        <f>IFERROR(VLOOKUP(C3371,ReceivingTeam[],2,FALSE),"HelpDesk")</f>
        <v>HelpDesk</v>
      </c>
      <c r="Z3371" s="67">
        <f t="shared" si="628"/>
        <v>44882.562499999993</v>
      </c>
      <c r="AA3371" s="68">
        <f t="shared" si="629"/>
        <v>44881</v>
      </c>
      <c r="AB3371" s="69" t="b">
        <f t="shared" si="630"/>
        <v>1</v>
      </c>
      <c r="AC3371" s="70">
        <f t="shared" si="631"/>
        <v>0.5</v>
      </c>
      <c r="AD3371" s="67">
        <f t="shared" si="632"/>
        <v>44882.562499999993</v>
      </c>
      <c r="AE3371" s="67">
        <f>VLOOKUP(V3371,'Branch Wise Work Timelines'!C:G,3,FALSE)+AA3371</f>
        <v>44881.416666666664</v>
      </c>
      <c r="AF3371" s="67">
        <f>IF(V3371="Bangalore",VLOOKUP(V3371,'Branch Wise Work Timelines'!C:G,4,FALSE)+AA3371+1,IF(V3371="Mumbai",VLOOKUP(V3371,'Branch Wise Work Timelines'!C:G,4,FALSE)+AA3371+1,VLOOKUP(V3371,'Branch Wise Work Timelines'!C:G,4,FALSE)+AA3371))</f>
        <v>44881.770833333336</v>
      </c>
      <c r="AG3371" s="67">
        <f>WORKDAY.INTL(AA3371,1,11)+VLOOKUP(V3371,'Branch Wise Work Timelines'!C:G,3,FALSE)</f>
        <v>44882.416666666664</v>
      </c>
      <c r="AH3371" s="69" t="str">
        <f t="shared" ca="1" si="633"/>
        <v>Out of TAT</v>
      </c>
      <c r="AI3371" s="69">
        <f t="shared" ca="1" si="634"/>
        <v>20689</v>
      </c>
      <c r="AJ3371" s="69" t="str">
        <f ca="1">IF(AI3371&lt;0,"0-12",IFERROR(VLOOKUP(AI3371,Breakup[],2,FALSE),"&gt;24"))</f>
        <v>&gt;24</v>
      </c>
      <c r="AK3371" s="69" t="str">
        <f>VLOOKUP(V3371,Master!B:D,3,FALSE)</f>
        <v>North</v>
      </c>
      <c r="AL3371" s="69" t="str">
        <f t="shared" si="635"/>
        <v>Ahmedabad</v>
      </c>
    </row>
    <row r="3372" spans="1:38">
      <c r="A3372" s="13" t="s">
        <v>7070</v>
      </c>
      <c r="B3372" s="54">
        <v>44701.755290393499</v>
      </c>
      <c r="C3372" s="13" t="s">
        <v>299</v>
      </c>
      <c r="D3372" s="13">
        <v>1950</v>
      </c>
      <c r="E3372" s="13" t="s">
        <v>7071</v>
      </c>
      <c r="F3372" s="13" t="s">
        <v>15</v>
      </c>
      <c r="G3372" s="14">
        <v>1653052565128</v>
      </c>
      <c r="H3372" s="55">
        <v>0.65300925925925901</v>
      </c>
      <c r="I3372" s="33">
        <v>44882.653009259302</v>
      </c>
      <c r="J3372" s="58">
        <v>44882</v>
      </c>
      <c r="K3372" s="13" t="s">
        <v>213</v>
      </c>
      <c r="L3372" s="13" t="s">
        <v>30</v>
      </c>
      <c r="M3372" s="13" t="s">
        <v>75</v>
      </c>
      <c r="N3372" s="13" t="s">
        <v>206</v>
      </c>
      <c r="O3372" s="33" t="s">
        <v>38</v>
      </c>
      <c r="P3372" s="58" t="s">
        <v>38</v>
      </c>
      <c r="Q3372" s="33" t="s">
        <v>207</v>
      </c>
      <c r="R3372" s="14" t="s">
        <v>38</v>
      </c>
      <c r="S3372" s="13" t="s">
        <v>216</v>
      </c>
      <c r="T3372" s="13" t="s">
        <v>217</v>
      </c>
      <c r="U3372" s="33">
        <f t="shared" ca="1" si="624"/>
        <v>45744.56914039352</v>
      </c>
      <c r="V3372" s="13" t="str">
        <f t="shared" si="625"/>
        <v>Bangalore</v>
      </c>
      <c r="W3372" s="13" t="str">
        <f t="shared" si="626"/>
        <v>CLS</v>
      </c>
      <c r="X3372" s="13">
        <f t="shared" si="627"/>
        <v>15</v>
      </c>
      <c r="Y3372" s="13" t="str">
        <f>IFERROR(VLOOKUP(C3372,ReceivingTeam[],2,FALSE),"HelpDesk")</f>
        <v>HelpDesk</v>
      </c>
      <c r="Z3372" s="67">
        <f t="shared" si="628"/>
        <v>44883.465509259302</v>
      </c>
      <c r="AA3372" s="68">
        <f t="shared" si="629"/>
        <v>44882</v>
      </c>
      <c r="AB3372" s="69" t="b">
        <f t="shared" si="630"/>
        <v>1</v>
      </c>
      <c r="AC3372" s="70">
        <f t="shared" si="631"/>
        <v>0.5</v>
      </c>
      <c r="AD3372" s="67">
        <f t="shared" si="632"/>
        <v>44883.465509259302</v>
      </c>
      <c r="AE3372" s="67">
        <f>VLOOKUP(V3372,'Branch Wise Work Timelines'!C:G,3,FALSE)+AA3372</f>
        <v>44882.416666666664</v>
      </c>
      <c r="AF3372" s="67">
        <f>IF(V3372="Bangalore",VLOOKUP(V3372,'Branch Wise Work Timelines'!C:G,4,FALSE)+AA3372+1,IF(V3372="Mumbai",VLOOKUP(V3372,'Branch Wise Work Timelines'!C:G,4,FALSE)+AA3372+1,VLOOKUP(V3372,'Branch Wise Work Timelines'!C:G,4,FALSE)+AA3372))</f>
        <v>44883.104166666664</v>
      </c>
      <c r="AG3372" s="67">
        <f>WORKDAY.INTL(AA3372,1,11)+VLOOKUP(V3372,'Branch Wise Work Timelines'!C:G,3,FALSE)</f>
        <v>44883.416666666664</v>
      </c>
      <c r="AH3372" s="69" t="str">
        <f t="shared" ca="1" si="633"/>
        <v>Out of TAT</v>
      </c>
      <c r="AI3372" s="69">
        <f t="shared" ca="1" si="634"/>
        <v>20667</v>
      </c>
      <c r="AJ3372" s="69" t="str">
        <f ca="1">IF(AI3372&lt;0,"0-12",IFERROR(VLOOKUP(AI3372,Breakup[],2,FALSE),"&gt;24"))</f>
        <v>&gt;24</v>
      </c>
      <c r="AK3372" s="69" t="str">
        <f>VLOOKUP(V3372,Master!B:D,3,FALSE)</f>
        <v>South</v>
      </c>
      <c r="AL3372" s="69" t="str">
        <f t="shared" si="635"/>
        <v>Bangalore-CLS</v>
      </c>
    </row>
    <row r="3373" spans="1:38">
      <c r="A3373" s="13" t="s">
        <v>7072</v>
      </c>
      <c r="B3373" s="54">
        <v>44701.761840659703</v>
      </c>
      <c r="C3373" s="13" t="s">
        <v>6284</v>
      </c>
      <c r="D3373" s="13">
        <v>286</v>
      </c>
      <c r="E3373" s="13" t="s">
        <v>7073</v>
      </c>
      <c r="F3373" s="13" t="s">
        <v>33</v>
      </c>
      <c r="G3373" s="14">
        <v>1653057891591</v>
      </c>
      <c r="H3373" s="55">
        <v>0.68618055555555602</v>
      </c>
      <c r="I3373" s="33">
        <v>44881.686180555596</v>
      </c>
      <c r="J3373" s="58">
        <v>44881</v>
      </c>
      <c r="K3373" s="13" t="s">
        <v>213</v>
      </c>
      <c r="L3373" s="13" t="s">
        <v>30</v>
      </c>
      <c r="M3373" s="13" t="s">
        <v>282</v>
      </c>
      <c r="N3373" s="13" t="s">
        <v>206</v>
      </c>
      <c r="O3373" s="33" t="s">
        <v>38</v>
      </c>
      <c r="P3373" s="58" t="s">
        <v>38</v>
      </c>
      <c r="Q3373" s="33" t="s">
        <v>207</v>
      </c>
      <c r="R3373" s="14" t="s">
        <v>38</v>
      </c>
      <c r="S3373" s="13" t="s">
        <v>216</v>
      </c>
      <c r="T3373" s="13" t="s">
        <v>278</v>
      </c>
      <c r="U3373" s="33">
        <f t="shared" ca="1" si="624"/>
        <v>45744.56914039352</v>
      </c>
      <c r="V3373" s="13" t="str">
        <f t="shared" si="625"/>
        <v>Bangalore</v>
      </c>
      <c r="W3373" s="13" t="str">
        <f t="shared" si="626"/>
        <v>RI</v>
      </c>
      <c r="X3373" s="13">
        <f t="shared" si="627"/>
        <v>16</v>
      </c>
      <c r="Y3373" s="13" t="str">
        <f>IFERROR(VLOOKUP(C3373,ReceivingTeam[],2,FALSE),"HelpDesk")</f>
        <v>HelpDesk</v>
      </c>
      <c r="Z3373" s="67">
        <f t="shared" si="628"/>
        <v>44884.998680555596</v>
      </c>
      <c r="AA3373" s="68">
        <f t="shared" si="629"/>
        <v>44881</v>
      </c>
      <c r="AB3373" s="69" t="b">
        <f t="shared" si="630"/>
        <v>1</v>
      </c>
      <c r="AC3373" s="70">
        <f t="shared" si="631"/>
        <v>3</v>
      </c>
      <c r="AD3373" s="67">
        <f t="shared" si="632"/>
        <v>44884.998680555596</v>
      </c>
      <c r="AE3373" s="67">
        <f>VLOOKUP(V3373,'Branch Wise Work Timelines'!C:G,3,FALSE)+AA3373</f>
        <v>44881.416666666664</v>
      </c>
      <c r="AF3373" s="67">
        <f>IF(V3373="Bangalore",VLOOKUP(V3373,'Branch Wise Work Timelines'!C:G,4,FALSE)+AA3373+1,IF(V3373="Mumbai",VLOOKUP(V3373,'Branch Wise Work Timelines'!C:G,4,FALSE)+AA3373+1,VLOOKUP(V3373,'Branch Wise Work Timelines'!C:G,4,FALSE)+AA3373))</f>
        <v>44882.104166666664</v>
      </c>
      <c r="AG3373" s="67">
        <f>WORKDAY.INTL(AA3373,1,11)+VLOOKUP(V3373,'Branch Wise Work Timelines'!C:G,3,FALSE)</f>
        <v>44882.416666666664</v>
      </c>
      <c r="AH3373" s="69" t="str">
        <f t="shared" ca="1" si="633"/>
        <v>Out of TAT</v>
      </c>
      <c r="AI3373" s="69">
        <f t="shared" ca="1" si="634"/>
        <v>20630</v>
      </c>
      <c r="AJ3373" s="69" t="str">
        <f ca="1">IF(AI3373&lt;0,"0-12",IFERROR(VLOOKUP(AI3373,Breakup[],2,FALSE),"&gt;24"))</f>
        <v>&gt;24</v>
      </c>
      <c r="AK3373" s="69" t="str">
        <f>VLOOKUP(V3373,Master!B:D,3,FALSE)</f>
        <v>South</v>
      </c>
      <c r="AL3373" s="69" t="str">
        <f t="shared" si="635"/>
        <v>Bangalore</v>
      </c>
    </row>
    <row r="3374" spans="1:38">
      <c r="A3374" s="13" t="s">
        <v>7074</v>
      </c>
      <c r="B3374" s="54">
        <v>44701.929588194398</v>
      </c>
      <c r="C3374" s="13" t="s">
        <v>147</v>
      </c>
      <c r="D3374" s="13">
        <v>931</v>
      </c>
      <c r="E3374" s="13" t="s">
        <v>7075</v>
      </c>
      <c r="F3374" s="13" t="s">
        <v>33</v>
      </c>
      <c r="G3374" s="14">
        <v>1653067592196</v>
      </c>
      <c r="H3374" s="55">
        <v>0.56236111111111098</v>
      </c>
      <c r="I3374" s="33">
        <v>44891.5623611111</v>
      </c>
      <c r="J3374" s="58">
        <v>44891</v>
      </c>
      <c r="K3374" s="13" t="s">
        <v>213</v>
      </c>
      <c r="L3374" s="13" t="s">
        <v>30</v>
      </c>
      <c r="M3374" s="13" t="s">
        <v>147</v>
      </c>
      <c r="N3374" s="13" t="s">
        <v>206</v>
      </c>
      <c r="O3374" s="33">
        <v>44891.509444444397</v>
      </c>
      <c r="P3374" s="58">
        <v>44891</v>
      </c>
      <c r="Q3374" s="33" t="s">
        <v>237</v>
      </c>
      <c r="R3374" s="14">
        <v>265</v>
      </c>
      <c r="S3374" s="13" t="s">
        <v>208</v>
      </c>
      <c r="T3374" s="13" t="s">
        <v>209</v>
      </c>
      <c r="U3374" s="33">
        <f t="shared" ca="1" si="624"/>
        <v>45744.56914039352</v>
      </c>
      <c r="V3374" s="13" t="str">
        <f t="shared" si="625"/>
        <v>Bangalore</v>
      </c>
      <c r="W3374" s="13" t="str">
        <f t="shared" si="626"/>
        <v>RI</v>
      </c>
      <c r="X3374" s="13">
        <f t="shared" si="627"/>
        <v>13</v>
      </c>
      <c r="Y3374" s="13" t="str">
        <f>IFERROR(VLOOKUP(C3374,ReceivingTeam[],2,FALSE),"HelpDesk")</f>
        <v>Branch office</v>
      </c>
      <c r="Z3374" s="67">
        <f t="shared" si="628"/>
        <v>44892.0623611111</v>
      </c>
      <c r="AA3374" s="68">
        <f t="shared" si="629"/>
        <v>44891</v>
      </c>
      <c r="AB3374" s="69" t="b">
        <f t="shared" si="630"/>
        <v>1</v>
      </c>
      <c r="AC3374" s="70">
        <f t="shared" si="631"/>
        <v>0.5</v>
      </c>
      <c r="AD3374" s="67">
        <f t="shared" si="632"/>
        <v>44892.0623611111</v>
      </c>
      <c r="AE3374" s="67">
        <f>VLOOKUP(V3374,'Branch Wise Work Timelines'!C:G,3,FALSE)+AA3374</f>
        <v>44891.416666666664</v>
      </c>
      <c r="AF3374" s="67">
        <f>IF(V3374="Bangalore",VLOOKUP(V3374,'Branch Wise Work Timelines'!C:G,4,FALSE)+AA3374+1,IF(V3374="Mumbai",VLOOKUP(V3374,'Branch Wise Work Timelines'!C:G,4,FALSE)+AA3374+1,VLOOKUP(V3374,'Branch Wise Work Timelines'!C:G,4,FALSE)+AA3374))</f>
        <v>44892.104166666664</v>
      </c>
      <c r="AG3374" s="67">
        <f>WORKDAY.INTL(AA3374,1,11)+VLOOKUP(V3374,'Branch Wise Work Timelines'!C:G,3,FALSE)</f>
        <v>44893.416666666664</v>
      </c>
      <c r="AH3374" s="69" t="str">
        <f t="shared" si="633"/>
        <v>Met</v>
      </c>
      <c r="AI3374" s="69">
        <f t="shared" ca="1" si="634"/>
        <v>20461</v>
      </c>
      <c r="AJ3374" s="69" t="str">
        <f ca="1">IF(AI3374&lt;0,"0-12",IFERROR(VLOOKUP(AI3374,Breakup[],2,FALSE),"&gt;24"))</f>
        <v>&gt;24</v>
      </c>
      <c r="AK3374" s="69" t="str">
        <f>VLOOKUP(V3374,Master!B:D,3,FALSE)</f>
        <v>South</v>
      </c>
      <c r="AL3374" s="69" t="str">
        <f t="shared" si="635"/>
        <v>Bangalore</v>
      </c>
    </row>
    <row r="3375" spans="1:38">
      <c r="A3375" s="13" t="s">
        <v>7076</v>
      </c>
      <c r="B3375" s="54">
        <v>44701.930627395799</v>
      </c>
      <c r="C3375" s="13" t="s">
        <v>1232</v>
      </c>
      <c r="D3375" s="13">
        <v>826</v>
      </c>
      <c r="E3375" s="13" t="s">
        <v>7077</v>
      </c>
      <c r="F3375" s="13" t="s">
        <v>33</v>
      </c>
      <c r="G3375" s="14">
        <v>1653067592196</v>
      </c>
      <c r="H3375" s="55">
        <v>0.81182870370370397</v>
      </c>
      <c r="I3375" s="33">
        <v>44889.8118287037</v>
      </c>
      <c r="J3375" s="58">
        <v>44889</v>
      </c>
      <c r="K3375" s="13" t="s">
        <v>213</v>
      </c>
      <c r="L3375" s="13" t="s">
        <v>30</v>
      </c>
      <c r="M3375" s="13" t="s">
        <v>147</v>
      </c>
      <c r="N3375" s="13" t="s">
        <v>206</v>
      </c>
      <c r="O3375" s="33" t="s">
        <v>38</v>
      </c>
      <c r="P3375" s="58" t="s">
        <v>38</v>
      </c>
      <c r="Q3375" s="33" t="s">
        <v>207</v>
      </c>
      <c r="R3375" s="14" t="s">
        <v>38</v>
      </c>
      <c r="S3375" s="13" t="s">
        <v>208</v>
      </c>
      <c r="T3375" s="13" t="s">
        <v>209</v>
      </c>
      <c r="U3375" s="33">
        <f t="shared" ca="1" si="624"/>
        <v>45744.56914039352</v>
      </c>
      <c r="V3375" s="13" t="str">
        <f t="shared" si="625"/>
        <v>Bangalore</v>
      </c>
      <c r="W3375" s="13" t="str">
        <f t="shared" si="626"/>
        <v>RI</v>
      </c>
      <c r="X3375" s="13">
        <f t="shared" si="627"/>
        <v>19</v>
      </c>
      <c r="Y3375" s="13" t="str">
        <f>IFERROR(VLOOKUP(C3375,ReceivingTeam[],2,FALSE),"HelpDesk")</f>
        <v>HelpDesk</v>
      </c>
      <c r="Z3375" s="67">
        <f t="shared" si="628"/>
        <v>44890.6243287037</v>
      </c>
      <c r="AA3375" s="68">
        <f t="shared" si="629"/>
        <v>44889</v>
      </c>
      <c r="AB3375" s="69" t="b">
        <f t="shared" si="630"/>
        <v>1</v>
      </c>
      <c r="AC3375" s="70">
        <f t="shared" si="631"/>
        <v>0.5</v>
      </c>
      <c r="AD3375" s="67">
        <f t="shared" si="632"/>
        <v>44890.6243287037</v>
      </c>
      <c r="AE3375" s="67">
        <f>VLOOKUP(V3375,'Branch Wise Work Timelines'!C:G,3,FALSE)+AA3375</f>
        <v>44889.416666666664</v>
      </c>
      <c r="AF3375" s="67">
        <f>IF(V3375="Bangalore",VLOOKUP(V3375,'Branch Wise Work Timelines'!C:G,4,FALSE)+AA3375+1,IF(V3375="Mumbai",VLOOKUP(V3375,'Branch Wise Work Timelines'!C:G,4,FALSE)+AA3375+1,VLOOKUP(V3375,'Branch Wise Work Timelines'!C:G,4,FALSE)+AA3375))</f>
        <v>44890.104166666664</v>
      </c>
      <c r="AG3375" s="67">
        <f>WORKDAY.INTL(AA3375,1,11)+VLOOKUP(V3375,'Branch Wise Work Timelines'!C:G,3,FALSE)</f>
        <v>44890.416666666664</v>
      </c>
      <c r="AH3375" s="69" t="str">
        <f t="shared" ca="1" si="633"/>
        <v>Out of TAT</v>
      </c>
      <c r="AI3375" s="69">
        <f t="shared" ca="1" si="634"/>
        <v>20495</v>
      </c>
      <c r="AJ3375" s="69" t="str">
        <f ca="1">IF(AI3375&lt;0,"0-12",IFERROR(VLOOKUP(AI3375,Breakup[],2,FALSE),"&gt;24"))</f>
        <v>&gt;24</v>
      </c>
      <c r="AK3375" s="69" t="str">
        <f>VLOOKUP(V3375,Master!B:D,3,FALSE)</f>
        <v>South</v>
      </c>
      <c r="AL3375" s="69" t="str">
        <f t="shared" si="635"/>
        <v>Bangalore</v>
      </c>
    </row>
    <row r="3376" spans="1:38">
      <c r="A3376" s="13" t="s">
        <v>7078</v>
      </c>
      <c r="B3376" s="54">
        <v>44701.935452580998</v>
      </c>
      <c r="C3376" s="13" t="s">
        <v>1232</v>
      </c>
      <c r="D3376" s="13">
        <v>1287</v>
      </c>
      <c r="E3376" s="13" t="s">
        <v>7079</v>
      </c>
      <c r="F3376" s="13" t="s">
        <v>33</v>
      </c>
      <c r="G3376" s="14">
        <v>1653067592196</v>
      </c>
      <c r="H3376" s="55">
        <v>0.46855324074074101</v>
      </c>
      <c r="I3376" s="33">
        <v>44881.468553240702</v>
      </c>
      <c r="J3376" s="58">
        <v>44881</v>
      </c>
      <c r="K3376" s="13" t="s">
        <v>213</v>
      </c>
      <c r="L3376" s="13" t="s">
        <v>30</v>
      </c>
      <c r="M3376" s="13" t="s">
        <v>147</v>
      </c>
      <c r="N3376" s="13" t="s">
        <v>206</v>
      </c>
      <c r="O3376" s="33" t="s">
        <v>38</v>
      </c>
      <c r="P3376" s="58" t="s">
        <v>38</v>
      </c>
      <c r="Q3376" s="33" t="s">
        <v>207</v>
      </c>
      <c r="R3376" s="14" t="s">
        <v>38</v>
      </c>
      <c r="S3376" s="13" t="s">
        <v>208</v>
      </c>
      <c r="T3376" s="13" t="s">
        <v>209</v>
      </c>
      <c r="U3376" s="33">
        <f t="shared" ca="1" si="624"/>
        <v>45744.56914039352</v>
      </c>
      <c r="V3376" s="13" t="str">
        <f t="shared" si="625"/>
        <v>Bangalore</v>
      </c>
      <c r="W3376" s="13" t="str">
        <f t="shared" si="626"/>
        <v>RI</v>
      </c>
      <c r="X3376" s="13">
        <f t="shared" si="627"/>
        <v>11</v>
      </c>
      <c r="Y3376" s="13" t="str">
        <f>IFERROR(VLOOKUP(C3376,ReceivingTeam[],2,FALSE),"HelpDesk")</f>
        <v>HelpDesk</v>
      </c>
      <c r="Z3376" s="67">
        <f t="shared" si="628"/>
        <v>44881.968553240702</v>
      </c>
      <c r="AA3376" s="68">
        <f t="shared" si="629"/>
        <v>44881</v>
      </c>
      <c r="AB3376" s="69" t="b">
        <f t="shared" si="630"/>
        <v>1</v>
      </c>
      <c r="AC3376" s="70">
        <f t="shared" si="631"/>
        <v>0.5</v>
      </c>
      <c r="AD3376" s="67">
        <f t="shared" si="632"/>
        <v>44881.968553240702</v>
      </c>
      <c r="AE3376" s="67">
        <f>VLOOKUP(V3376,'Branch Wise Work Timelines'!C:G,3,FALSE)+AA3376</f>
        <v>44881.416666666664</v>
      </c>
      <c r="AF3376" s="67">
        <f>IF(V3376="Bangalore",VLOOKUP(V3376,'Branch Wise Work Timelines'!C:G,4,FALSE)+AA3376+1,IF(V3376="Mumbai",VLOOKUP(V3376,'Branch Wise Work Timelines'!C:G,4,FALSE)+AA3376+1,VLOOKUP(V3376,'Branch Wise Work Timelines'!C:G,4,FALSE)+AA3376))</f>
        <v>44882.104166666664</v>
      </c>
      <c r="AG3376" s="67">
        <f>WORKDAY.INTL(AA3376,1,11)+VLOOKUP(V3376,'Branch Wise Work Timelines'!C:G,3,FALSE)</f>
        <v>44882.416666666664</v>
      </c>
      <c r="AH3376" s="69" t="str">
        <f t="shared" ca="1" si="633"/>
        <v>Out of TAT</v>
      </c>
      <c r="AI3376" s="69">
        <f t="shared" ca="1" si="634"/>
        <v>20703</v>
      </c>
      <c r="AJ3376" s="69" t="str">
        <f ca="1">IF(AI3376&lt;0,"0-12",IFERROR(VLOOKUP(AI3376,Breakup[],2,FALSE),"&gt;24"))</f>
        <v>&gt;24</v>
      </c>
      <c r="AK3376" s="69" t="str">
        <f>VLOOKUP(V3376,Master!B:D,3,FALSE)</f>
        <v>South</v>
      </c>
      <c r="AL3376" s="69" t="str">
        <f t="shared" si="635"/>
        <v>Bangalore</v>
      </c>
    </row>
    <row r="3377" spans="1:38">
      <c r="A3377" s="13" t="s">
        <v>7080</v>
      </c>
      <c r="B3377" s="54">
        <v>44701.939061192097</v>
      </c>
      <c r="C3377" s="13" t="s">
        <v>147</v>
      </c>
      <c r="D3377" s="13">
        <v>1421</v>
      </c>
      <c r="E3377" s="13" t="s">
        <v>7081</v>
      </c>
      <c r="F3377" s="13" t="s">
        <v>33</v>
      </c>
      <c r="G3377" s="14">
        <v>1653067592196</v>
      </c>
      <c r="H3377" s="55">
        <v>0.404328703703704</v>
      </c>
      <c r="I3377" s="33">
        <v>44888.404328703698</v>
      </c>
      <c r="J3377" s="58">
        <v>44888</v>
      </c>
      <c r="K3377" s="13" t="s">
        <v>213</v>
      </c>
      <c r="L3377" s="13" t="s">
        <v>30</v>
      </c>
      <c r="M3377" s="13" t="s">
        <v>147</v>
      </c>
      <c r="N3377" s="13" t="s">
        <v>206</v>
      </c>
      <c r="O3377" s="33" t="s">
        <v>38</v>
      </c>
      <c r="P3377" s="58" t="s">
        <v>38</v>
      </c>
      <c r="Q3377" s="33" t="s">
        <v>207</v>
      </c>
      <c r="R3377" s="14" t="s">
        <v>38</v>
      </c>
      <c r="S3377" s="13" t="s">
        <v>208</v>
      </c>
      <c r="T3377" s="13" t="s">
        <v>209</v>
      </c>
      <c r="U3377" s="33">
        <f t="shared" ca="1" si="624"/>
        <v>45744.56914039352</v>
      </c>
      <c r="V3377" s="13" t="str">
        <f t="shared" si="625"/>
        <v>Bangalore</v>
      </c>
      <c r="W3377" s="13" t="str">
        <f t="shared" si="626"/>
        <v>RI</v>
      </c>
      <c r="X3377" s="13">
        <f t="shared" si="627"/>
        <v>9</v>
      </c>
      <c r="Y3377" s="13" t="str">
        <f>IFERROR(VLOOKUP(C3377,ReceivingTeam[],2,FALSE),"HelpDesk")</f>
        <v>Branch office</v>
      </c>
      <c r="Z3377" s="67">
        <f t="shared" si="628"/>
        <v>44888.916666666664</v>
      </c>
      <c r="AA3377" s="68">
        <f t="shared" si="629"/>
        <v>44888</v>
      </c>
      <c r="AB3377" s="69" t="b">
        <f t="shared" si="630"/>
        <v>1</v>
      </c>
      <c r="AC3377" s="70">
        <f t="shared" si="631"/>
        <v>0.5</v>
      </c>
      <c r="AD3377" s="67">
        <f t="shared" si="632"/>
        <v>44888.916666666664</v>
      </c>
      <c r="AE3377" s="67">
        <f>VLOOKUP(V3377,'Branch Wise Work Timelines'!C:G,3,FALSE)+AA3377</f>
        <v>44888.416666666664</v>
      </c>
      <c r="AF3377" s="67">
        <f>IF(V3377="Bangalore",VLOOKUP(V3377,'Branch Wise Work Timelines'!C:G,4,FALSE)+AA3377+1,IF(V3377="Mumbai",VLOOKUP(V3377,'Branch Wise Work Timelines'!C:G,4,FALSE)+AA3377+1,VLOOKUP(V3377,'Branch Wise Work Timelines'!C:G,4,FALSE)+AA3377))</f>
        <v>44889.104166666664</v>
      </c>
      <c r="AG3377" s="67">
        <f>WORKDAY.INTL(AA3377,1,11)+VLOOKUP(V3377,'Branch Wise Work Timelines'!C:G,3,FALSE)</f>
        <v>44889.416666666664</v>
      </c>
      <c r="AH3377" s="69" t="str">
        <f t="shared" ca="1" si="633"/>
        <v>Out of TAT</v>
      </c>
      <c r="AI3377" s="69">
        <f t="shared" ca="1" si="634"/>
        <v>20536</v>
      </c>
      <c r="AJ3377" s="69" t="str">
        <f ca="1">IF(AI3377&lt;0,"0-12",IFERROR(VLOOKUP(AI3377,Breakup[],2,FALSE),"&gt;24"))</f>
        <v>&gt;24</v>
      </c>
      <c r="AK3377" s="69" t="str">
        <f>VLOOKUP(V3377,Master!B:D,3,FALSE)</f>
        <v>South</v>
      </c>
      <c r="AL3377" s="69" t="str">
        <f t="shared" si="635"/>
        <v>Bangalore</v>
      </c>
    </row>
    <row r="3378" spans="1:38">
      <c r="A3378" s="13" t="s">
        <v>7082</v>
      </c>
      <c r="B3378" s="54">
        <v>44701.673005520803</v>
      </c>
      <c r="C3378" s="13" t="s">
        <v>586</v>
      </c>
      <c r="D3378" s="13">
        <v>1330</v>
      </c>
      <c r="E3378" s="13" t="s">
        <v>7083</v>
      </c>
      <c r="F3378" s="13" t="s">
        <v>15</v>
      </c>
      <c r="G3378" s="14">
        <v>1653046672988</v>
      </c>
      <c r="H3378" s="55">
        <v>0.55306712962963001</v>
      </c>
      <c r="I3378" s="33">
        <v>44888.5530671296</v>
      </c>
      <c r="J3378" s="58">
        <v>44888</v>
      </c>
      <c r="K3378" s="13" t="s">
        <v>213</v>
      </c>
      <c r="L3378" s="13" t="s">
        <v>30</v>
      </c>
      <c r="M3378" s="13" t="s">
        <v>75</v>
      </c>
      <c r="N3378" s="13" t="s">
        <v>206</v>
      </c>
      <c r="O3378" s="33" t="s">
        <v>38</v>
      </c>
      <c r="P3378" s="58" t="s">
        <v>38</v>
      </c>
      <c r="Q3378" s="33" t="s">
        <v>207</v>
      </c>
      <c r="R3378" s="14" t="s">
        <v>38</v>
      </c>
      <c r="S3378" s="13" t="s">
        <v>208</v>
      </c>
      <c r="T3378" s="13" t="s">
        <v>209</v>
      </c>
      <c r="U3378" s="33">
        <f t="shared" ca="1" si="624"/>
        <v>45744.56914039352</v>
      </c>
      <c r="V3378" s="13" t="str">
        <f t="shared" si="625"/>
        <v>Bangalore</v>
      </c>
      <c r="W3378" s="13" t="str">
        <f t="shared" si="626"/>
        <v>CLS</v>
      </c>
      <c r="X3378" s="13">
        <f t="shared" si="627"/>
        <v>13</v>
      </c>
      <c r="Y3378" s="13" t="str">
        <f>IFERROR(VLOOKUP(C3378,ReceivingTeam[],2,FALSE),"HelpDesk")</f>
        <v>HelpDesk</v>
      </c>
      <c r="Z3378" s="67">
        <f t="shared" si="628"/>
        <v>44889.0530671296</v>
      </c>
      <c r="AA3378" s="68">
        <f t="shared" si="629"/>
        <v>44888</v>
      </c>
      <c r="AB3378" s="69" t="b">
        <f t="shared" si="630"/>
        <v>1</v>
      </c>
      <c r="AC3378" s="70">
        <f t="shared" si="631"/>
        <v>0.5</v>
      </c>
      <c r="AD3378" s="67">
        <f t="shared" si="632"/>
        <v>44889.0530671296</v>
      </c>
      <c r="AE3378" s="67">
        <f>VLOOKUP(V3378,'Branch Wise Work Timelines'!C:G,3,FALSE)+AA3378</f>
        <v>44888.416666666664</v>
      </c>
      <c r="AF3378" s="67">
        <f>IF(V3378="Bangalore",VLOOKUP(V3378,'Branch Wise Work Timelines'!C:G,4,FALSE)+AA3378+1,IF(V3378="Mumbai",VLOOKUP(V3378,'Branch Wise Work Timelines'!C:G,4,FALSE)+AA3378+1,VLOOKUP(V3378,'Branch Wise Work Timelines'!C:G,4,FALSE)+AA3378))</f>
        <v>44889.104166666664</v>
      </c>
      <c r="AG3378" s="67">
        <f>WORKDAY.INTL(AA3378,1,11)+VLOOKUP(V3378,'Branch Wise Work Timelines'!C:G,3,FALSE)</f>
        <v>44889.416666666664</v>
      </c>
      <c r="AH3378" s="69" t="str">
        <f t="shared" ca="1" si="633"/>
        <v>Out of TAT</v>
      </c>
      <c r="AI3378" s="69">
        <f t="shared" ca="1" si="634"/>
        <v>20533</v>
      </c>
      <c r="AJ3378" s="69" t="str">
        <f ca="1">IF(AI3378&lt;0,"0-12",IFERROR(VLOOKUP(AI3378,Breakup[],2,FALSE),"&gt;24"))</f>
        <v>&gt;24</v>
      </c>
      <c r="AK3378" s="69" t="str">
        <f>VLOOKUP(V3378,Master!B:D,3,FALSE)</f>
        <v>South</v>
      </c>
      <c r="AL3378" s="69" t="str">
        <f t="shared" si="635"/>
        <v>Bangalore-CLS</v>
      </c>
    </row>
    <row r="3379" spans="1:38">
      <c r="A3379" s="13" t="s">
        <v>7084</v>
      </c>
      <c r="B3379" s="54">
        <v>44701.880711192098</v>
      </c>
      <c r="C3379" s="13" t="s">
        <v>6284</v>
      </c>
      <c r="D3379" s="13">
        <v>1936</v>
      </c>
      <c r="E3379" s="13" t="s">
        <v>7085</v>
      </c>
      <c r="F3379" s="13" t="s">
        <v>33</v>
      </c>
      <c r="G3379" s="14">
        <v>1653061650415</v>
      </c>
      <c r="H3379" s="55">
        <v>0.50863425925925898</v>
      </c>
      <c r="I3379" s="33">
        <v>44888.508634259299</v>
      </c>
      <c r="J3379" s="58">
        <v>44888</v>
      </c>
      <c r="K3379" s="13" t="s">
        <v>213</v>
      </c>
      <c r="L3379" s="13" t="s">
        <v>30</v>
      </c>
      <c r="M3379" s="13" t="s">
        <v>282</v>
      </c>
      <c r="N3379" s="13" t="s">
        <v>206</v>
      </c>
      <c r="O3379" s="33" t="s">
        <v>38</v>
      </c>
      <c r="P3379" s="58" t="s">
        <v>38</v>
      </c>
      <c r="Q3379" s="33" t="s">
        <v>207</v>
      </c>
      <c r="R3379" s="14" t="s">
        <v>38</v>
      </c>
      <c r="S3379" s="13" t="s">
        <v>216</v>
      </c>
      <c r="T3379" s="13" t="s">
        <v>278</v>
      </c>
      <c r="U3379" s="33">
        <f t="shared" ca="1" si="624"/>
        <v>45744.56914039352</v>
      </c>
      <c r="V3379" s="13" t="str">
        <f t="shared" si="625"/>
        <v>Bangalore</v>
      </c>
      <c r="W3379" s="13" t="str">
        <f t="shared" si="626"/>
        <v>RI</v>
      </c>
      <c r="X3379" s="13">
        <f t="shared" si="627"/>
        <v>12</v>
      </c>
      <c r="Y3379" s="13" t="str">
        <f>IFERROR(VLOOKUP(C3379,ReceivingTeam[],2,FALSE),"HelpDesk")</f>
        <v>HelpDesk</v>
      </c>
      <c r="Z3379" s="67">
        <f t="shared" si="628"/>
        <v>44891.821134259299</v>
      </c>
      <c r="AA3379" s="68">
        <f t="shared" si="629"/>
        <v>44888</v>
      </c>
      <c r="AB3379" s="69" t="b">
        <f t="shared" si="630"/>
        <v>1</v>
      </c>
      <c r="AC3379" s="70">
        <f t="shared" si="631"/>
        <v>3</v>
      </c>
      <c r="AD3379" s="67">
        <f t="shared" si="632"/>
        <v>44891.821134259299</v>
      </c>
      <c r="AE3379" s="67">
        <f>VLOOKUP(V3379,'Branch Wise Work Timelines'!C:G,3,FALSE)+AA3379</f>
        <v>44888.416666666664</v>
      </c>
      <c r="AF3379" s="67">
        <f>IF(V3379="Bangalore",VLOOKUP(V3379,'Branch Wise Work Timelines'!C:G,4,FALSE)+AA3379+1,IF(V3379="Mumbai",VLOOKUP(V3379,'Branch Wise Work Timelines'!C:G,4,FALSE)+AA3379+1,VLOOKUP(V3379,'Branch Wise Work Timelines'!C:G,4,FALSE)+AA3379))</f>
        <v>44889.104166666664</v>
      </c>
      <c r="AG3379" s="67">
        <f>WORKDAY.INTL(AA3379,1,11)+VLOOKUP(V3379,'Branch Wise Work Timelines'!C:G,3,FALSE)</f>
        <v>44889.416666666664</v>
      </c>
      <c r="AH3379" s="69" t="str">
        <f t="shared" ca="1" si="633"/>
        <v>Out of TAT</v>
      </c>
      <c r="AI3379" s="69">
        <f t="shared" ca="1" si="634"/>
        <v>20466</v>
      </c>
      <c r="AJ3379" s="69" t="str">
        <f ca="1">IF(AI3379&lt;0,"0-12",IFERROR(VLOOKUP(AI3379,Breakup[],2,FALSE),"&gt;24"))</f>
        <v>&gt;24</v>
      </c>
      <c r="AK3379" s="69" t="str">
        <f>VLOOKUP(V3379,Master!B:D,3,FALSE)</f>
        <v>South</v>
      </c>
      <c r="AL3379" s="69" t="str">
        <f t="shared" si="635"/>
        <v>Bangalore</v>
      </c>
    </row>
    <row r="3380" spans="1:38">
      <c r="A3380" s="13" t="s">
        <v>7086</v>
      </c>
      <c r="B3380" s="54">
        <v>44701.883192511603</v>
      </c>
      <c r="C3380" s="13" t="s">
        <v>6284</v>
      </c>
      <c r="D3380" s="13">
        <v>878</v>
      </c>
      <c r="E3380" s="13" t="s">
        <v>7087</v>
      </c>
      <c r="F3380" s="13" t="s">
        <v>33</v>
      </c>
      <c r="G3380" s="14">
        <v>1653061650415</v>
      </c>
      <c r="H3380" s="55">
        <v>0.836400462962963</v>
      </c>
      <c r="I3380" s="33">
        <v>44882.836400462998</v>
      </c>
      <c r="J3380" s="58">
        <v>44882</v>
      </c>
      <c r="K3380" s="13" t="s">
        <v>213</v>
      </c>
      <c r="L3380" s="13" t="s">
        <v>30</v>
      </c>
      <c r="M3380" s="13" t="s">
        <v>282</v>
      </c>
      <c r="N3380" s="13" t="s">
        <v>206</v>
      </c>
      <c r="O3380" s="33" t="s">
        <v>38</v>
      </c>
      <c r="P3380" s="58" t="s">
        <v>38</v>
      </c>
      <c r="Q3380" s="33" t="s">
        <v>207</v>
      </c>
      <c r="R3380" s="14" t="s">
        <v>38</v>
      </c>
      <c r="S3380" s="13" t="s">
        <v>216</v>
      </c>
      <c r="T3380" s="13" t="s">
        <v>278</v>
      </c>
      <c r="U3380" s="33">
        <f t="shared" ca="1" si="624"/>
        <v>45744.56914039352</v>
      </c>
      <c r="V3380" s="13" t="str">
        <f t="shared" si="625"/>
        <v>Bangalore</v>
      </c>
      <c r="W3380" s="13" t="str">
        <f t="shared" si="626"/>
        <v>RI</v>
      </c>
      <c r="X3380" s="13">
        <f t="shared" si="627"/>
        <v>20</v>
      </c>
      <c r="Y3380" s="13" t="str">
        <f>IFERROR(VLOOKUP(C3380,ReceivingTeam[],2,FALSE),"HelpDesk")</f>
        <v>HelpDesk</v>
      </c>
      <c r="Z3380" s="67">
        <f t="shared" si="628"/>
        <v>44886.148900462998</v>
      </c>
      <c r="AA3380" s="68">
        <f t="shared" si="629"/>
        <v>44882</v>
      </c>
      <c r="AB3380" s="69" t="b">
        <f t="shared" si="630"/>
        <v>1</v>
      </c>
      <c r="AC3380" s="70">
        <f t="shared" si="631"/>
        <v>3</v>
      </c>
      <c r="AD3380" s="67">
        <f t="shared" si="632"/>
        <v>44886.148900462998</v>
      </c>
      <c r="AE3380" s="67">
        <f>VLOOKUP(V3380,'Branch Wise Work Timelines'!C:G,3,FALSE)+AA3380</f>
        <v>44882.416666666664</v>
      </c>
      <c r="AF3380" s="67">
        <f>IF(V3380="Bangalore",VLOOKUP(V3380,'Branch Wise Work Timelines'!C:G,4,FALSE)+AA3380+1,IF(V3380="Mumbai",VLOOKUP(V3380,'Branch Wise Work Timelines'!C:G,4,FALSE)+AA3380+1,VLOOKUP(V3380,'Branch Wise Work Timelines'!C:G,4,FALSE)+AA3380))</f>
        <v>44883.104166666664</v>
      </c>
      <c r="AG3380" s="67">
        <f>WORKDAY.INTL(AA3380,1,11)+VLOOKUP(V3380,'Branch Wise Work Timelines'!C:G,3,FALSE)</f>
        <v>44883.416666666664</v>
      </c>
      <c r="AH3380" s="69" t="str">
        <f t="shared" ca="1" si="633"/>
        <v>Out of TAT</v>
      </c>
      <c r="AI3380" s="69">
        <f t="shared" ca="1" si="634"/>
        <v>20603</v>
      </c>
      <c r="AJ3380" s="69" t="str">
        <f ca="1">IF(AI3380&lt;0,"0-12",IFERROR(VLOOKUP(AI3380,Breakup[],2,FALSE),"&gt;24"))</f>
        <v>&gt;24</v>
      </c>
      <c r="AK3380" s="69" t="str">
        <f>VLOOKUP(V3380,Master!B:D,3,FALSE)</f>
        <v>South</v>
      </c>
      <c r="AL3380" s="69" t="str">
        <f t="shared" si="635"/>
        <v>Bangalore</v>
      </c>
    </row>
    <row r="3381" spans="1:38">
      <c r="A3381" s="13" t="s">
        <v>7088</v>
      </c>
      <c r="B3381" s="54">
        <v>44701.702542557898</v>
      </c>
      <c r="C3381" s="13" t="s">
        <v>323</v>
      </c>
      <c r="D3381" s="13">
        <v>1614</v>
      </c>
      <c r="E3381" s="13" t="s">
        <v>7089</v>
      </c>
      <c r="F3381" s="13" t="s">
        <v>33</v>
      </c>
      <c r="G3381" s="14">
        <v>1653047864057</v>
      </c>
      <c r="H3381" s="55">
        <v>0.23200231481481501</v>
      </c>
      <c r="I3381" s="33">
        <v>44888.232002314799</v>
      </c>
      <c r="J3381" s="58">
        <v>44888</v>
      </c>
      <c r="K3381" s="13" t="s">
        <v>325</v>
      </c>
      <c r="L3381" s="13" t="s">
        <v>55</v>
      </c>
      <c r="M3381" s="13" t="s">
        <v>323</v>
      </c>
      <c r="N3381" s="13" t="s">
        <v>215</v>
      </c>
      <c r="O3381" s="33" t="s">
        <v>38</v>
      </c>
      <c r="P3381" s="58" t="s">
        <v>38</v>
      </c>
      <c r="Q3381" s="33" t="s">
        <v>207</v>
      </c>
      <c r="R3381" s="14" t="s">
        <v>38</v>
      </c>
      <c r="S3381" s="13" t="s">
        <v>208</v>
      </c>
      <c r="T3381" s="13" t="s">
        <v>209</v>
      </c>
      <c r="U3381" s="33">
        <f t="shared" ca="1" si="624"/>
        <v>45744.56914039352</v>
      </c>
      <c r="V3381" s="13" t="str">
        <f t="shared" si="625"/>
        <v>Delhi</v>
      </c>
      <c r="W3381" s="13" t="str">
        <f t="shared" si="626"/>
        <v>RI</v>
      </c>
      <c r="X3381" s="13">
        <f t="shared" si="627"/>
        <v>5</v>
      </c>
      <c r="Y3381" s="13" t="str">
        <f>IFERROR(VLOOKUP(C3381,ReceivingTeam[],2,FALSE),"HelpDesk")</f>
        <v>HelpDesk</v>
      </c>
      <c r="Z3381" s="67">
        <f t="shared" si="628"/>
        <v>44889.562499999993</v>
      </c>
      <c r="AA3381" s="68">
        <f t="shared" si="629"/>
        <v>44888</v>
      </c>
      <c r="AB3381" s="69" t="b">
        <f t="shared" si="630"/>
        <v>1</v>
      </c>
      <c r="AC3381" s="70">
        <f t="shared" si="631"/>
        <v>0.5</v>
      </c>
      <c r="AD3381" s="67">
        <f t="shared" si="632"/>
        <v>44889.562499999993</v>
      </c>
      <c r="AE3381" s="67">
        <f>VLOOKUP(V3381,'Branch Wise Work Timelines'!C:G,3,FALSE)+AA3381</f>
        <v>44888.416666666664</v>
      </c>
      <c r="AF3381" s="67">
        <f>IF(V3381="Bangalore",VLOOKUP(V3381,'Branch Wise Work Timelines'!C:G,4,FALSE)+AA3381+1,IF(V3381="Mumbai",VLOOKUP(V3381,'Branch Wise Work Timelines'!C:G,4,FALSE)+AA3381+1,VLOOKUP(V3381,'Branch Wise Work Timelines'!C:G,4,FALSE)+AA3381))</f>
        <v>44888.770833333336</v>
      </c>
      <c r="AG3381" s="67">
        <f>WORKDAY.INTL(AA3381,1,11)+VLOOKUP(V3381,'Branch Wise Work Timelines'!C:G,3,FALSE)</f>
        <v>44889.416666666664</v>
      </c>
      <c r="AH3381" s="69" t="str">
        <f t="shared" ca="1" si="633"/>
        <v>Out of TAT</v>
      </c>
      <c r="AI3381" s="69">
        <f t="shared" ca="1" si="634"/>
        <v>20521</v>
      </c>
      <c r="AJ3381" s="69" t="str">
        <f ca="1">IF(AI3381&lt;0,"0-12",IFERROR(VLOOKUP(AI3381,Breakup[],2,FALSE),"&gt;24"))</f>
        <v>&gt;24</v>
      </c>
      <c r="AK3381" s="69" t="str">
        <f>VLOOKUP(V3381,Master!B:D,3,FALSE)</f>
        <v>North</v>
      </c>
      <c r="AL3381" s="69" t="str">
        <f t="shared" si="635"/>
        <v>Delhi</v>
      </c>
    </row>
    <row r="3382" spans="1:38">
      <c r="A3382" s="13" t="s">
        <v>7090</v>
      </c>
      <c r="B3382" s="54">
        <v>44701.6998038194</v>
      </c>
      <c r="C3382" s="13" t="s">
        <v>323</v>
      </c>
      <c r="D3382" s="13">
        <v>908</v>
      </c>
      <c r="E3382" s="13" t="s">
        <v>7091</v>
      </c>
      <c r="F3382" s="13" t="s">
        <v>33</v>
      </c>
      <c r="G3382" s="14">
        <v>1653047864057</v>
      </c>
      <c r="H3382" s="55">
        <v>0.49532407407407397</v>
      </c>
      <c r="I3382" s="33">
        <v>44884.495324074102</v>
      </c>
      <c r="J3382" s="58">
        <v>44884</v>
      </c>
      <c r="K3382" s="13" t="s">
        <v>325</v>
      </c>
      <c r="L3382" s="13" t="s">
        <v>55</v>
      </c>
      <c r="M3382" s="13" t="s">
        <v>323</v>
      </c>
      <c r="N3382" s="13" t="s">
        <v>215</v>
      </c>
      <c r="O3382" s="33" t="s">
        <v>38</v>
      </c>
      <c r="P3382" s="58" t="s">
        <v>38</v>
      </c>
      <c r="Q3382" s="33" t="s">
        <v>207</v>
      </c>
      <c r="R3382" s="14" t="s">
        <v>38</v>
      </c>
      <c r="S3382" s="13" t="s">
        <v>208</v>
      </c>
      <c r="T3382" s="13" t="s">
        <v>209</v>
      </c>
      <c r="U3382" s="33">
        <f t="shared" ca="1" si="624"/>
        <v>45744.56914039352</v>
      </c>
      <c r="V3382" s="13" t="str">
        <f t="shared" si="625"/>
        <v>Delhi</v>
      </c>
      <c r="W3382" s="13" t="str">
        <f t="shared" si="626"/>
        <v>RI</v>
      </c>
      <c r="X3382" s="13">
        <f t="shared" si="627"/>
        <v>11</v>
      </c>
      <c r="Y3382" s="13" t="str">
        <f>IFERROR(VLOOKUP(C3382,ReceivingTeam[],2,FALSE),"HelpDesk")</f>
        <v>HelpDesk</v>
      </c>
      <c r="Z3382" s="67">
        <f t="shared" si="628"/>
        <v>44886.64115740743</v>
      </c>
      <c r="AA3382" s="68">
        <f t="shared" si="629"/>
        <v>44884</v>
      </c>
      <c r="AB3382" s="69" t="b">
        <f t="shared" si="630"/>
        <v>1</v>
      </c>
      <c r="AC3382" s="70">
        <f t="shared" si="631"/>
        <v>0.5</v>
      </c>
      <c r="AD3382" s="67">
        <f t="shared" si="632"/>
        <v>44886.64115740743</v>
      </c>
      <c r="AE3382" s="67">
        <f>VLOOKUP(V3382,'Branch Wise Work Timelines'!C:G,3,FALSE)+AA3382</f>
        <v>44884.416666666664</v>
      </c>
      <c r="AF3382" s="67">
        <f>IF(V3382="Bangalore",VLOOKUP(V3382,'Branch Wise Work Timelines'!C:G,4,FALSE)+AA3382+1,IF(V3382="Mumbai",VLOOKUP(V3382,'Branch Wise Work Timelines'!C:G,4,FALSE)+AA3382+1,VLOOKUP(V3382,'Branch Wise Work Timelines'!C:G,4,FALSE)+AA3382))</f>
        <v>44884.770833333336</v>
      </c>
      <c r="AG3382" s="67">
        <f>WORKDAY.INTL(AA3382,1,11)+VLOOKUP(V3382,'Branch Wise Work Timelines'!C:G,3,FALSE)</f>
        <v>44886.416666666664</v>
      </c>
      <c r="AH3382" s="69" t="str">
        <f t="shared" ca="1" si="633"/>
        <v>Out of TAT</v>
      </c>
      <c r="AI3382" s="69">
        <f t="shared" ca="1" si="634"/>
        <v>20591</v>
      </c>
      <c r="AJ3382" s="69" t="str">
        <f ca="1">IF(AI3382&lt;0,"0-12",IFERROR(VLOOKUP(AI3382,Breakup[],2,FALSE),"&gt;24"))</f>
        <v>&gt;24</v>
      </c>
      <c r="AK3382" s="69" t="str">
        <f>VLOOKUP(V3382,Master!B:D,3,FALSE)</f>
        <v>North</v>
      </c>
      <c r="AL3382" s="69" t="str">
        <f t="shared" si="635"/>
        <v>Delhi</v>
      </c>
    </row>
    <row r="3383" spans="1:38">
      <c r="A3383" s="13" t="s">
        <v>7092</v>
      </c>
      <c r="B3383" s="54">
        <v>44701.701227314799</v>
      </c>
      <c r="C3383" s="13" t="s">
        <v>323</v>
      </c>
      <c r="D3383" s="13">
        <v>682</v>
      </c>
      <c r="E3383" s="13" t="s">
        <v>7093</v>
      </c>
      <c r="F3383" s="13" t="s">
        <v>33</v>
      </c>
      <c r="G3383" s="14">
        <v>1653047864057</v>
      </c>
      <c r="H3383" s="55">
        <v>0.23778935185185199</v>
      </c>
      <c r="I3383" s="33">
        <v>44891.237789351799</v>
      </c>
      <c r="J3383" s="58">
        <v>44891</v>
      </c>
      <c r="K3383" s="13" t="s">
        <v>325</v>
      </c>
      <c r="L3383" s="13" t="s">
        <v>55</v>
      </c>
      <c r="M3383" s="13" t="s">
        <v>323</v>
      </c>
      <c r="N3383" s="13" t="s">
        <v>215</v>
      </c>
      <c r="O3383" s="33">
        <v>44891.448796296303</v>
      </c>
      <c r="P3383" s="58">
        <v>44891</v>
      </c>
      <c r="Q3383" s="33" t="s">
        <v>237</v>
      </c>
      <c r="R3383" s="14">
        <v>964</v>
      </c>
      <c r="S3383" s="13" t="s">
        <v>208</v>
      </c>
      <c r="T3383" s="13" t="s">
        <v>209</v>
      </c>
      <c r="U3383" s="33">
        <f t="shared" ca="1" si="624"/>
        <v>45744.56914039352</v>
      </c>
      <c r="V3383" s="13" t="str">
        <f t="shared" si="625"/>
        <v>Delhi</v>
      </c>
      <c r="W3383" s="13" t="str">
        <f t="shared" si="626"/>
        <v>RI</v>
      </c>
      <c r="X3383" s="13">
        <f t="shared" si="627"/>
        <v>5</v>
      </c>
      <c r="Y3383" s="13" t="str">
        <f>IFERROR(VLOOKUP(C3383,ReceivingTeam[],2,FALSE),"HelpDesk")</f>
        <v>HelpDesk</v>
      </c>
      <c r="Z3383" s="67">
        <f t="shared" si="628"/>
        <v>44893.562499999993</v>
      </c>
      <c r="AA3383" s="68">
        <f t="shared" si="629"/>
        <v>44891</v>
      </c>
      <c r="AB3383" s="69" t="b">
        <f t="shared" si="630"/>
        <v>1</v>
      </c>
      <c r="AC3383" s="70">
        <f t="shared" si="631"/>
        <v>0.5</v>
      </c>
      <c r="AD3383" s="67">
        <f t="shared" si="632"/>
        <v>44893.562499999993</v>
      </c>
      <c r="AE3383" s="67">
        <f>VLOOKUP(V3383,'Branch Wise Work Timelines'!C:G,3,FALSE)+AA3383</f>
        <v>44891.416666666664</v>
      </c>
      <c r="AF3383" s="67">
        <f>IF(V3383="Bangalore",VLOOKUP(V3383,'Branch Wise Work Timelines'!C:G,4,FALSE)+AA3383+1,IF(V3383="Mumbai",VLOOKUP(V3383,'Branch Wise Work Timelines'!C:G,4,FALSE)+AA3383+1,VLOOKUP(V3383,'Branch Wise Work Timelines'!C:G,4,FALSE)+AA3383))</f>
        <v>44891.770833333336</v>
      </c>
      <c r="AG3383" s="67">
        <f>WORKDAY.INTL(AA3383,1,11)+VLOOKUP(V3383,'Branch Wise Work Timelines'!C:G,3,FALSE)</f>
        <v>44893.416666666664</v>
      </c>
      <c r="AH3383" s="69" t="str">
        <f t="shared" si="633"/>
        <v>Met</v>
      </c>
      <c r="AI3383" s="69">
        <f t="shared" ca="1" si="634"/>
        <v>20425</v>
      </c>
      <c r="AJ3383" s="69" t="str">
        <f ca="1">IF(AI3383&lt;0,"0-12",IFERROR(VLOOKUP(AI3383,Breakup[],2,FALSE),"&gt;24"))</f>
        <v>&gt;24</v>
      </c>
      <c r="AK3383" s="69" t="str">
        <f>VLOOKUP(V3383,Master!B:D,3,FALSE)</f>
        <v>North</v>
      </c>
      <c r="AL3383" s="69" t="str">
        <f t="shared" si="635"/>
        <v>Delhi</v>
      </c>
    </row>
    <row r="3384" spans="1:38">
      <c r="A3384" s="13" t="s">
        <v>7094</v>
      </c>
      <c r="B3384" s="54">
        <v>44701.764611145802</v>
      </c>
      <c r="C3384" s="13" t="s">
        <v>435</v>
      </c>
      <c r="D3384" s="13">
        <v>1420</v>
      </c>
      <c r="E3384" s="13" t="s">
        <v>7095</v>
      </c>
      <c r="F3384" s="13" t="s">
        <v>33</v>
      </c>
      <c r="G3384" s="14">
        <v>1653051957578</v>
      </c>
      <c r="H3384" s="55">
        <v>3.2187500000000001E-2</v>
      </c>
      <c r="I3384" s="33">
        <v>44882.032187500001</v>
      </c>
      <c r="J3384" s="58">
        <v>44882</v>
      </c>
      <c r="K3384" s="13" t="s">
        <v>437</v>
      </c>
      <c r="L3384" s="13" t="s">
        <v>12</v>
      </c>
      <c r="M3384" s="13" t="s">
        <v>435</v>
      </c>
      <c r="N3384" s="13" t="s">
        <v>206</v>
      </c>
      <c r="O3384" s="33" t="s">
        <v>38</v>
      </c>
      <c r="P3384" s="58" t="s">
        <v>38</v>
      </c>
      <c r="Q3384" s="33" t="s">
        <v>207</v>
      </c>
      <c r="R3384" s="14" t="s">
        <v>38</v>
      </c>
      <c r="S3384" s="13" t="s">
        <v>208</v>
      </c>
      <c r="T3384" s="13" t="s">
        <v>209</v>
      </c>
      <c r="U3384" s="33">
        <f t="shared" ca="1" si="624"/>
        <v>45744.56914039352</v>
      </c>
      <c r="V3384" s="13" t="str">
        <f t="shared" si="625"/>
        <v>Ahmedabad</v>
      </c>
      <c r="W3384" s="13" t="str">
        <f t="shared" si="626"/>
        <v>RI</v>
      </c>
      <c r="X3384" s="13">
        <f t="shared" si="627"/>
        <v>0</v>
      </c>
      <c r="Y3384" s="13" t="str">
        <f>IFERROR(VLOOKUP(C3384,ReceivingTeam[],2,FALSE),"HelpDesk")</f>
        <v>HelpDesk</v>
      </c>
      <c r="Z3384" s="67">
        <f t="shared" si="628"/>
        <v>44883.562499999993</v>
      </c>
      <c r="AA3384" s="68">
        <f t="shared" si="629"/>
        <v>44882</v>
      </c>
      <c r="AB3384" s="69" t="b">
        <f t="shared" si="630"/>
        <v>1</v>
      </c>
      <c r="AC3384" s="70">
        <f t="shared" si="631"/>
        <v>0.5</v>
      </c>
      <c r="AD3384" s="67">
        <f t="shared" si="632"/>
        <v>44883.562499999993</v>
      </c>
      <c r="AE3384" s="67">
        <f>VLOOKUP(V3384,'Branch Wise Work Timelines'!C:G,3,FALSE)+AA3384</f>
        <v>44882.416666666664</v>
      </c>
      <c r="AF3384" s="67">
        <f>IF(V3384="Bangalore",VLOOKUP(V3384,'Branch Wise Work Timelines'!C:G,4,FALSE)+AA3384+1,IF(V3384="Mumbai",VLOOKUP(V3384,'Branch Wise Work Timelines'!C:G,4,FALSE)+AA3384+1,VLOOKUP(V3384,'Branch Wise Work Timelines'!C:G,4,FALSE)+AA3384))</f>
        <v>44882.770833333336</v>
      </c>
      <c r="AG3384" s="67">
        <f>WORKDAY.INTL(AA3384,1,11)+VLOOKUP(V3384,'Branch Wise Work Timelines'!C:G,3,FALSE)</f>
        <v>44883.416666666664</v>
      </c>
      <c r="AH3384" s="69" t="str">
        <f t="shared" ca="1" si="633"/>
        <v>Out of TAT</v>
      </c>
      <c r="AI3384" s="69">
        <f t="shared" ca="1" si="634"/>
        <v>20665</v>
      </c>
      <c r="AJ3384" s="69" t="str">
        <f ca="1">IF(AI3384&lt;0,"0-12",IFERROR(VLOOKUP(AI3384,Breakup[],2,FALSE),"&gt;24"))</f>
        <v>&gt;24</v>
      </c>
      <c r="AK3384" s="69" t="str">
        <f>VLOOKUP(V3384,Master!B:D,3,FALSE)</f>
        <v>North</v>
      </c>
      <c r="AL3384" s="69" t="str">
        <f t="shared" si="635"/>
        <v>Ahmedabad</v>
      </c>
    </row>
    <row r="3385" spans="1:38">
      <c r="A3385" s="13" t="s">
        <v>7096</v>
      </c>
      <c r="B3385" s="54">
        <v>44701.588325312499</v>
      </c>
      <c r="C3385" s="13" t="s">
        <v>110</v>
      </c>
      <c r="D3385" s="13">
        <v>599</v>
      </c>
      <c r="E3385" s="13" t="s">
        <v>7097</v>
      </c>
      <c r="F3385" s="13" t="s">
        <v>33</v>
      </c>
      <c r="G3385" s="14">
        <v>1653058722519</v>
      </c>
      <c r="H3385" s="55">
        <v>0.56525462962963002</v>
      </c>
      <c r="I3385" s="33">
        <v>44890.565254629597</v>
      </c>
      <c r="J3385" s="58">
        <v>44890</v>
      </c>
      <c r="K3385" s="13" t="s">
        <v>263</v>
      </c>
      <c r="L3385" s="13" t="s">
        <v>69</v>
      </c>
      <c r="M3385" s="13" t="s">
        <v>101</v>
      </c>
      <c r="N3385" s="13" t="s">
        <v>206</v>
      </c>
      <c r="O3385" s="33" t="s">
        <v>38</v>
      </c>
      <c r="P3385" s="58" t="s">
        <v>38</v>
      </c>
      <c r="Q3385" s="33" t="s">
        <v>207</v>
      </c>
      <c r="R3385" s="14" t="s">
        <v>38</v>
      </c>
      <c r="S3385" s="13" t="s">
        <v>208</v>
      </c>
      <c r="T3385" s="13" t="s">
        <v>209</v>
      </c>
      <c r="U3385" s="33">
        <f t="shared" ca="1" si="624"/>
        <v>45744.56914039352</v>
      </c>
      <c r="V3385" s="13" t="str">
        <f t="shared" si="625"/>
        <v>Mumbai</v>
      </c>
      <c r="W3385" s="13" t="str">
        <f t="shared" si="626"/>
        <v>RI</v>
      </c>
      <c r="X3385" s="13">
        <f t="shared" si="627"/>
        <v>13</v>
      </c>
      <c r="Y3385" s="13" t="str">
        <f>IFERROR(VLOOKUP(C3385,ReceivingTeam[],2,FALSE),"HelpDesk")</f>
        <v>Branch office</v>
      </c>
      <c r="Z3385" s="67">
        <f t="shared" si="628"/>
        <v>44891.065254629597</v>
      </c>
      <c r="AA3385" s="68">
        <f t="shared" si="629"/>
        <v>44890</v>
      </c>
      <c r="AB3385" s="69" t="b">
        <f t="shared" si="630"/>
        <v>1</v>
      </c>
      <c r="AC3385" s="70">
        <f t="shared" si="631"/>
        <v>0.5</v>
      </c>
      <c r="AD3385" s="67">
        <f t="shared" si="632"/>
        <v>44891.065254629597</v>
      </c>
      <c r="AE3385" s="67">
        <f>VLOOKUP(V3385,'Branch Wise Work Timelines'!C:G,3,FALSE)+AA3385</f>
        <v>44890.416666666664</v>
      </c>
      <c r="AF3385" s="67">
        <f>IF(V3385="Bangalore",VLOOKUP(V3385,'Branch Wise Work Timelines'!C:G,4,FALSE)+AA3385+1,IF(V3385="Mumbai",VLOOKUP(V3385,'Branch Wise Work Timelines'!C:G,4,FALSE)+AA3385+1,VLOOKUP(V3385,'Branch Wise Work Timelines'!C:G,4,FALSE)+AA3385))</f>
        <v>44891.25</v>
      </c>
      <c r="AG3385" s="67">
        <f>WORKDAY.INTL(AA3385,1,11)+VLOOKUP(V3385,'Branch Wise Work Timelines'!C:G,3,FALSE)</f>
        <v>44891.416666666664</v>
      </c>
      <c r="AH3385" s="69" t="str">
        <f t="shared" ca="1" si="633"/>
        <v>Out of TAT</v>
      </c>
      <c r="AI3385" s="69">
        <f t="shared" ca="1" si="634"/>
        <v>20485</v>
      </c>
      <c r="AJ3385" s="69" t="str">
        <f ca="1">IF(AI3385&lt;0,"0-12",IFERROR(VLOOKUP(AI3385,Breakup[],2,FALSE),"&gt;24"))</f>
        <v>&gt;24</v>
      </c>
      <c r="AK3385" s="69" t="str">
        <f>VLOOKUP(V3385,Master!B:D,3,FALSE)</f>
        <v>East</v>
      </c>
      <c r="AL3385" s="69" t="str">
        <f t="shared" si="635"/>
        <v>Mumbai</v>
      </c>
    </row>
    <row r="3386" spans="1:38">
      <c r="A3386" s="13" t="s">
        <v>7098</v>
      </c>
      <c r="B3386" s="54">
        <v>44701.715189699098</v>
      </c>
      <c r="C3386" s="13" t="s">
        <v>722</v>
      </c>
      <c r="D3386" s="13">
        <v>103</v>
      </c>
      <c r="E3386" s="13" t="s">
        <v>7099</v>
      </c>
      <c r="F3386" s="13" t="s">
        <v>15</v>
      </c>
      <c r="G3386" s="14">
        <v>1653053327236</v>
      </c>
      <c r="H3386" s="55">
        <v>0.25233796296296301</v>
      </c>
      <c r="I3386" s="33">
        <v>44881.252337963</v>
      </c>
      <c r="J3386" s="58">
        <v>44881</v>
      </c>
      <c r="K3386" s="13" t="s">
        <v>213</v>
      </c>
      <c r="L3386" s="13" t="s">
        <v>30</v>
      </c>
      <c r="M3386" s="13" t="s">
        <v>75</v>
      </c>
      <c r="N3386" s="13" t="s">
        <v>206</v>
      </c>
      <c r="O3386" s="33" t="s">
        <v>38</v>
      </c>
      <c r="P3386" s="58" t="s">
        <v>38</v>
      </c>
      <c r="Q3386" s="33" t="s">
        <v>207</v>
      </c>
      <c r="R3386" s="14" t="s">
        <v>38</v>
      </c>
      <c r="S3386" s="13" t="s">
        <v>216</v>
      </c>
      <c r="T3386" s="13" t="s">
        <v>217</v>
      </c>
      <c r="U3386" s="33">
        <f t="shared" ca="1" si="624"/>
        <v>45744.56914039352</v>
      </c>
      <c r="V3386" s="13" t="str">
        <f t="shared" si="625"/>
        <v>Bangalore</v>
      </c>
      <c r="W3386" s="13" t="str">
        <f t="shared" si="626"/>
        <v>CLS</v>
      </c>
      <c r="X3386" s="13">
        <f t="shared" si="627"/>
        <v>6</v>
      </c>
      <c r="Y3386" s="13" t="str">
        <f>IFERROR(VLOOKUP(C3386,ReceivingTeam[],2,FALSE),"HelpDesk")</f>
        <v>HelpDesk</v>
      </c>
      <c r="Z3386" s="67">
        <f t="shared" si="628"/>
        <v>44881.916666666664</v>
      </c>
      <c r="AA3386" s="68">
        <f t="shared" si="629"/>
        <v>44881</v>
      </c>
      <c r="AB3386" s="69" t="b">
        <f t="shared" si="630"/>
        <v>1</v>
      </c>
      <c r="AC3386" s="70">
        <f t="shared" si="631"/>
        <v>0.5</v>
      </c>
      <c r="AD3386" s="67">
        <f t="shared" si="632"/>
        <v>44881.916666666664</v>
      </c>
      <c r="AE3386" s="67">
        <f>VLOOKUP(V3386,'Branch Wise Work Timelines'!C:G,3,FALSE)+AA3386</f>
        <v>44881.416666666664</v>
      </c>
      <c r="AF3386" s="67">
        <f>IF(V3386="Bangalore",VLOOKUP(V3386,'Branch Wise Work Timelines'!C:G,4,FALSE)+AA3386+1,IF(V3386="Mumbai",VLOOKUP(V3386,'Branch Wise Work Timelines'!C:G,4,FALSE)+AA3386+1,VLOOKUP(V3386,'Branch Wise Work Timelines'!C:G,4,FALSE)+AA3386))</f>
        <v>44882.104166666664</v>
      </c>
      <c r="AG3386" s="67">
        <f>WORKDAY.INTL(AA3386,1,11)+VLOOKUP(V3386,'Branch Wise Work Timelines'!C:G,3,FALSE)</f>
        <v>44882.416666666664</v>
      </c>
      <c r="AH3386" s="69" t="str">
        <f t="shared" ca="1" si="633"/>
        <v>Out of TAT</v>
      </c>
      <c r="AI3386" s="69">
        <f t="shared" ca="1" si="634"/>
        <v>20704</v>
      </c>
      <c r="AJ3386" s="69" t="str">
        <f ca="1">IF(AI3386&lt;0,"0-12",IFERROR(VLOOKUP(AI3386,Breakup[],2,FALSE),"&gt;24"))</f>
        <v>&gt;24</v>
      </c>
      <c r="AK3386" s="69" t="str">
        <f>VLOOKUP(V3386,Master!B:D,3,FALSE)</f>
        <v>South</v>
      </c>
      <c r="AL3386" s="69" t="str">
        <f t="shared" si="635"/>
        <v>Bangalore-CLS</v>
      </c>
    </row>
    <row r="3387" spans="1:38">
      <c r="A3387" s="13" t="s">
        <v>7100</v>
      </c>
      <c r="B3387" s="54">
        <v>44701.733161574099</v>
      </c>
      <c r="C3387" s="13" t="s">
        <v>113</v>
      </c>
      <c r="D3387" s="13">
        <v>1006</v>
      </c>
      <c r="E3387" s="13" t="s">
        <v>7101</v>
      </c>
      <c r="F3387" s="13" t="s">
        <v>33</v>
      </c>
      <c r="G3387" s="14">
        <v>1653048497717</v>
      </c>
      <c r="H3387" s="55">
        <v>0.87231481481481499</v>
      </c>
      <c r="I3387" s="33">
        <v>44887.872314814798</v>
      </c>
      <c r="J3387" s="58">
        <v>44887</v>
      </c>
      <c r="K3387" s="13" t="s">
        <v>263</v>
      </c>
      <c r="L3387" s="13" t="s">
        <v>69</v>
      </c>
      <c r="M3387" s="13" t="s">
        <v>101</v>
      </c>
      <c r="N3387" s="13" t="s">
        <v>215</v>
      </c>
      <c r="O3387" s="33" t="s">
        <v>38</v>
      </c>
      <c r="P3387" s="58" t="s">
        <v>38</v>
      </c>
      <c r="Q3387" s="33" t="s">
        <v>207</v>
      </c>
      <c r="R3387" s="14" t="s">
        <v>38</v>
      </c>
      <c r="S3387" s="13" t="s">
        <v>208</v>
      </c>
      <c r="T3387" s="13" t="s">
        <v>209</v>
      </c>
      <c r="U3387" s="33">
        <f t="shared" ca="1" si="624"/>
        <v>45744.56914039352</v>
      </c>
      <c r="V3387" s="13" t="str">
        <f t="shared" si="625"/>
        <v>Mumbai</v>
      </c>
      <c r="W3387" s="13" t="str">
        <f t="shared" si="626"/>
        <v>RI</v>
      </c>
      <c r="X3387" s="13">
        <f t="shared" si="627"/>
        <v>20</v>
      </c>
      <c r="Y3387" s="13" t="str">
        <f>IFERROR(VLOOKUP(C3387,ReceivingTeam[],2,FALSE),"HelpDesk")</f>
        <v>Branch office</v>
      </c>
      <c r="Z3387" s="67">
        <f t="shared" si="628"/>
        <v>44888.538981481463</v>
      </c>
      <c r="AA3387" s="68">
        <f t="shared" si="629"/>
        <v>44887</v>
      </c>
      <c r="AB3387" s="69" t="b">
        <f t="shared" si="630"/>
        <v>1</v>
      </c>
      <c r="AC3387" s="70">
        <f t="shared" si="631"/>
        <v>0.5</v>
      </c>
      <c r="AD3387" s="67">
        <f t="shared" si="632"/>
        <v>44888.538981481463</v>
      </c>
      <c r="AE3387" s="67">
        <f>VLOOKUP(V3387,'Branch Wise Work Timelines'!C:G,3,FALSE)+AA3387</f>
        <v>44887.416666666664</v>
      </c>
      <c r="AF3387" s="67">
        <f>IF(V3387="Bangalore",VLOOKUP(V3387,'Branch Wise Work Timelines'!C:G,4,FALSE)+AA3387+1,IF(V3387="Mumbai",VLOOKUP(V3387,'Branch Wise Work Timelines'!C:G,4,FALSE)+AA3387+1,VLOOKUP(V3387,'Branch Wise Work Timelines'!C:G,4,FALSE)+AA3387))</f>
        <v>44888.25</v>
      </c>
      <c r="AG3387" s="67">
        <f>WORKDAY.INTL(AA3387,1,11)+VLOOKUP(V3387,'Branch Wise Work Timelines'!C:G,3,FALSE)</f>
        <v>44888.416666666664</v>
      </c>
      <c r="AH3387" s="69" t="str">
        <f t="shared" ca="1" si="633"/>
        <v>Out of TAT</v>
      </c>
      <c r="AI3387" s="69">
        <f t="shared" ca="1" si="634"/>
        <v>20545</v>
      </c>
      <c r="AJ3387" s="69" t="str">
        <f ca="1">IF(AI3387&lt;0,"0-12",IFERROR(VLOOKUP(AI3387,Breakup[],2,FALSE),"&gt;24"))</f>
        <v>&gt;24</v>
      </c>
      <c r="AK3387" s="69" t="str">
        <f>VLOOKUP(V3387,Master!B:D,3,FALSE)</f>
        <v>East</v>
      </c>
      <c r="AL3387" s="69" t="str">
        <f t="shared" si="635"/>
        <v>Mumbai</v>
      </c>
    </row>
    <row r="3388" spans="1:38">
      <c r="A3388" s="13" t="s">
        <v>7102</v>
      </c>
      <c r="B3388" s="54">
        <v>44701.707062152796</v>
      </c>
      <c r="C3388" s="13" t="s">
        <v>227</v>
      </c>
      <c r="D3388" s="13">
        <v>1974</v>
      </c>
      <c r="E3388" s="13" t="s">
        <v>7103</v>
      </c>
      <c r="F3388" s="13" t="s">
        <v>15</v>
      </c>
      <c r="G3388" s="14">
        <v>1653049223395</v>
      </c>
      <c r="H3388" s="55">
        <v>0.93103009259259295</v>
      </c>
      <c r="I3388" s="33">
        <v>44890.931030092601</v>
      </c>
      <c r="J3388" s="58">
        <v>44890</v>
      </c>
      <c r="K3388" s="13" t="s">
        <v>213</v>
      </c>
      <c r="L3388" s="13" t="s">
        <v>30</v>
      </c>
      <c r="M3388" s="13" t="s">
        <v>214</v>
      </c>
      <c r="N3388" s="13" t="s">
        <v>215</v>
      </c>
      <c r="O3388" s="33" t="s">
        <v>38</v>
      </c>
      <c r="P3388" s="58" t="s">
        <v>38</v>
      </c>
      <c r="Q3388" s="33" t="s">
        <v>207</v>
      </c>
      <c r="R3388" s="14" t="s">
        <v>38</v>
      </c>
      <c r="S3388" s="13" t="s">
        <v>216</v>
      </c>
      <c r="T3388" s="13" t="s">
        <v>217</v>
      </c>
      <c r="U3388" s="33">
        <f t="shared" ca="1" si="624"/>
        <v>45744.56914039352</v>
      </c>
      <c r="V3388" s="13" t="str">
        <f t="shared" si="625"/>
        <v>Bangalore</v>
      </c>
      <c r="W3388" s="13" t="str">
        <f t="shared" si="626"/>
        <v>CLS</v>
      </c>
      <c r="X3388" s="13">
        <f t="shared" si="627"/>
        <v>22</v>
      </c>
      <c r="Y3388" s="13" t="str">
        <f>IFERROR(VLOOKUP(C3388,ReceivingTeam[],2,FALSE),"HelpDesk")</f>
        <v>HelpDesk</v>
      </c>
      <c r="Z3388" s="67">
        <f t="shared" si="628"/>
        <v>44891.743530092601</v>
      </c>
      <c r="AA3388" s="68">
        <f t="shared" si="629"/>
        <v>44890</v>
      </c>
      <c r="AB3388" s="69" t="b">
        <f t="shared" si="630"/>
        <v>1</v>
      </c>
      <c r="AC3388" s="70">
        <f t="shared" si="631"/>
        <v>0.5</v>
      </c>
      <c r="AD3388" s="67">
        <f t="shared" si="632"/>
        <v>44891.743530092601</v>
      </c>
      <c r="AE3388" s="67">
        <f>VLOOKUP(V3388,'Branch Wise Work Timelines'!C:G,3,FALSE)+AA3388</f>
        <v>44890.416666666664</v>
      </c>
      <c r="AF3388" s="67">
        <f>IF(V3388="Bangalore",VLOOKUP(V3388,'Branch Wise Work Timelines'!C:G,4,FALSE)+AA3388+1,IF(V3388="Mumbai",VLOOKUP(V3388,'Branch Wise Work Timelines'!C:G,4,FALSE)+AA3388+1,VLOOKUP(V3388,'Branch Wise Work Timelines'!C:G,4,FALSE)+AA3388))</f>
        <v>44891.104166666664</v>
      </c>
      <c r="AG3388" s="67">
        <f>WORKDAY.INTL(AA3388,1,11)+VLOOKUP(V3388,'Branch Wise Work Timelines'!C:G,3,FALSE)</f>
        <v>44891.416666666664</v>
      </c>
      <c r="AH3388" s="69" t="str">
        <f t="shared" ca="1" si="633"/>
        <v>Out of TAT</v>
      </c>
      <c r="AI3388" s="69">
        <f t="shared" ca="1" si="634"/>
        <v>20468</v>
      </c>
      <c r="AJ3388" s="69" t="str">
        <f ca="1">IF(AI3388&lt;0,"0-12",IFERROR(VLOOKUP(AI3388,Breakup[],2,FALSE),"&gt;24"))</f>
        <v>&gt;24</v>
      </c>
      <c r="AK3388" s="69" t="str">
        <f>VLOOKUP(V3388,Master!B:D,3,FALSE)</f>
        <v>South</v>
      </c>
      <c r="AL3388" s="69" t="str">
        <f t="shared" si="635"/>
        <v>Bangalore-CLS</v>
      </c>
    </row>
    <row r="3389" spans="1:38">
      <c r="A3389" s="13" t="s">
        <v>7104</v>
      </c>
      <c r="B3389" s="54">
        <v>44701.7395147801</v>
      </c>
      <c r="C3389" s="13" t="s">
        <v>6452</v>
      </c>
      <c r="D3389" s="13">
        <v>1610</v>
      </c>
      <c r="E3389" s="13" t="s">
        <v>7105</v>
      </c>
      <c r="F3389" s="13" t="s">
        <v>33</v>
      </c>
      <c r="G3389" s="14">
        <v>1653049855960</v>
      </c>
      <c r="H3389" s="55">
        <v>0.61804398148148099</v>
      </c>
      <c r="I3389" s="33">
        <v>44886.6180439815</v>
      </c>
      <c r="J3389" s="58">
        <v>44886</v>
      </c>
      <c r="K3389" s="13" t="s">
        <v>213</v>
      </c>
      <c r="L3389" s="13" t="s">
        <v>30</v>
      </c>
      <c r="M3389" s="13" t="s">
        <v>282</v>
      </c>
      <c r="N3389" s="13" t="s">
        <v>206</v>
      </c>
      <c r="O3389" s="33" t="s">
        <v>38</v>
      </c>
      <c r="P3389" s="58" t="s">
        <v>38</v>
      </c>
      <c r="Q3389" s="33" t="s">
        <v>207</v>
      </c>
      <c r="R3389" s="14" t="s">
        <v>38</v>
      </c>
      <c r="S3389" s="13" t="s">
        <v>216</v>
      </c>
      <c r="T3389" s="13" t="s">
        <v>217</v>
      </c>
      <c r="U3389" s="33">
        <f t="shared" ca="1" si="624"/>
        <v>45744.56914039352</v>
      </c>
      <c r="V3389" s="13" t="str">
        <f t="shared" si="625"/>
        <v>Bangalore</v>
      </c>
      <c r="W3389" s="13" t="str">
        <f t="shared" si="626"/>
        <v>RI</v>
      </c>
      <c r="X3389" s="13">
        <f t="shared" si="627"/>
        <v>14</v>
      </c>
      <c r="Y3389" s="13" t="str">
        <f>IFERROR(VLOOKUP(C3389,ReceivingTeam[],2,FALSE),"HelpDesk")</f>
        <v>HelpDesk</v>
      </c>
      <c r="Z3389" s="67">
        <f t="shared" si="628"/>
        <v>44887.4305439815</v>
      </c>
      <c r="AA3389" s="68">
        <f t="shared" si="629"/>
        <v>44886</v>
      </c>
      <c r="AB3389" s="69" t="b">
        <f t="shared" si="630"/>
        <v>1</v>
      </c>
      <c r="AC3389" s="70">
        <f t="shared" si="631"/>
        <v>0.5</v>
      </c>
      <c r="AD3389" s="67">
        <f t="shared" si="632"/>
        <v>44887.4305439815</v>
      </c>
      <c r="AE3389" s="67">
        <f>VLOOKUP(V3389,'Branch Wise Work Timelines'!C:G,3,FALSE)+AA3389</f>
        <v>44886.416666666664</v>
      </c>
      <c r="AF3389" s="67">
        <f>IF(V3389="Bangalore",VLOOKUP(V3389,'Branch Wise Work Timelines'!C:G,4,FALSE)+AA3389+1,IF(V3389="Mumbai",VLOOKUP(V3389,'Branch Wise Work Timelines'!C:G,4,FALSE)+AA3389+1,VLOOKUP(V3389,'Branch Wise Work Timelines'!C:G,4,FALSE)+AA3389))</f>
        <v>44887.104166666664</v>
      </c>
      <c r="AG3389" s="67">
        <f>WORKDAY.INTL(AA3389,1,11)+VLOOKUP(V3389,'Branch Wise Work Timelines'!C:G,3,FALSE)</f>
        <v>44887.416666666664</v>
      </c>
      <c r="AH3389" s="69" t="str">
        <f t="shared" ca="1" si="633"/>
        <v>Out of TAT</v>
      </c>
      <c r="AI3389" s="69">
        <f t="shared" ca="1" si="634"/>
        <v>20572</v>
      </c>
      <c r="AJ3389" s="69" t="str">
        <f ca="1">IF(AI3389&lt;0,"0-12",IFERROR(VLOOKUP(AI3389,Breakup[],2,FALSE),"&gt;24"))</f>
        <v>&gt;24</v>
      </c>
      <c r="AK3389" s="69" t="str">
        <f>VLOOKUP(V3389,Master!B:D,3,FALSE)</f>
        <v>South</v>
      </c>
      <c r="AL3389" s="69" t="str">
        <f t="shared" si="635"/>
        <v>Bangalore</v>
      </c>
    </row>
    <row r="3390" spans="1:38">
      <c r="A3390" s="13" t="s">
        <v>7106</v>
      </c>
      <c r="B3390" s="54">
        <v>44701.740610567103</v>
      </c>
      <c r="C3390" s="13" t="s">
        <v>87</v>
      </c>
      <c r="D3390" s="13">
        <v>546</v>
      </c>
      <c r="E3390" s="13" t="s">
        <v>7107</v>
      </c>
      <c r="F3390" s="13" t="s">
        <v>33</v>
      </c>
      <c r="G3390" s="14">
        <v>1653049855960</v>
      </c>
      <c r="H3390" s="55">
        <v>0.88833333333333298</v>
      </c>
      <c r="I3390" s="33">
        <v>44882.8883333333</v>
      </c>
      <c r="J3390" s="58">
        <v>44882</v>
      </c>
      <c r="K3390" s="13" t="s">
        <v>213</v>
      </c>
      <c r="L3390" s="13" t="s">
        <v>30</v>
      </c>
      <c r="M3390" s="13" t="s">
        <v>282</v>
      </c>
      <c r="N3390" s="13" t="s">
        <v>206</v>
      </c>
      <c r="O3390" s="33" t="s">
        <v>38</v>
      </c>
      <c r="P3390" s="58" t="s">
        <v>38</v>
      </c>
      <c r="Q3390" s="33" t="s">
        <v>207</v>
      </c>
      <c r="R3390" s="14" t="s">
        <v>38</v>
      </c>
      <c r="S3390" s="13" t="s">
        <v>216</v>
      </c>
      <c r="T3390" s="13" t="s">
        <v>217</v>
      </c>
      <c r="U3390" s="33">
        <f t="shared" ca="1" si="624"/>
        <v>45744.56914039352</v>
      </c>
      <c r="V3390" s="13" t="str">
        <f t="shared" si="625"/>
        <v>Bangalore</v>
      </c>
      <c r="W3390" s="13" t="str">
        <f t="shared" si="626"/>
        <v>RI</v>
      </c>
      <c r="X3390" s="13">
        <f t="shared" si="627"/>
        <v>21</v>
      </c>
      <c r="Y3390" s="13" t="str">
        <f>IFERROR(VLOOKUP(C3390,ReceivingTeam[],2,FALSE),"HelpDesk")</f>
        <v>Branch office</v>
      </c>
      <c r="Z3390" s="67">
        <f t="shared" si="628"/>
        <v>44883.7008333333</v>
      </c>
      <c r="AA3390" s="68">
        <f t="shared" si="629"/>
        <v>44882</v>
      </c>
      <c r="AB3390" s="69" t="b">
        <f t="shared" si="630"/>
        <v>1</v>
      </c>
      <c r="AC3390" s="70">
        <f t="shared" si="631"/>
        <v>0.5</v>
      </c>
      <c r="AD3390" s="67">
        <f t="shared" si="632"/>
        <v>44883.7008333333</v>
      </c>
      <c r="AE3390" s="67">
        <f>VLOOKUP(V3390,'Branch Wise Work Timelines'!C:G,3,FALSE)+AA3390</f>
        <v>44882.416666666664</v>
      </c>
      <c r="AF3390" s="67">
        <f>IF(V3390="Bangalore",VLOOKUP(V3390,'Branch Wise Work Timelines'!C:G,4,FALSE)+AA3390+1,IF(V3390="Mumbai",VLOOKUP(V3390,'Branch Wise Work Timelines'!C:G,4,FALSE)+AA3390+1,VLOOKUP(V3390,'Branch Wise Work Timelines'!C:G,4,FALSE)+AA3390))</f>
        <v>44883.104166666664</v>
      </c>
      <c r="AG3390" s="67">
        <f>WORKDAY.INTL(AA3390,1,11)+VLOOKUP(V3390,'Branch Wise Work Timelines'!C:G,3,FALSE)</f>
        <v>44883.416666666664</v>
      </c>
      <c r="AH3390" s="69" t="str">
        <f t="shared" ca="1" si="633"/>
        <v>Out of TAT</v>
      </c>
      <c r="AI3390" s="69">
        <f t="shared" ca="1" si="634"/>
        <v>20661</v>
      </c>
      <c r="AJ3390" s="69" t="str">
        <f ca="1">IF(AI3390&lt;0,"0-12",IFERROR(VLOOKUP(AI3390,Breakup[],2,FALSE),"&gt;24"))</f>
        <v>&gt;24</v>
      </c>
      <c r="AK3390" s="69" t="str">
        <f>VLOOKUP(V3390,Master!B:D,3,FALSE)</f>
        <v>South</v>
      </c>
      <c r="AL3390" s="69" t="str">
        <f t="shared" si="635"/>
        <v>Bangalore</v>
      </c>
    </row>
    <row r="3391" spans="1:38">
      <c r="A3391" s="13" t="s">
        <v>7108</v>
      </c>
      <c r="B3391" s="54">
        <v>44701.740940705997</v>
      </c>
      <c r="C3391" s="13" t="s">
        <v>435</v>
      </c>
      <c r="D3391" s="13">
        <v>1680</v>
      </c>
      <c r="E3391" s="13" t="s">
        <v>7109</v>
      </c>
      <c r="F3391" s="13" t="s">
        <v>33</v>
      </c>
      <c r="G3391" s="14">
        <v>1653051957578</v>
      </c>
      <c r="H3391" s="55">
        <v>8.6805555555555605E-4</v>
      </c>
      <c r="I3391" s="33">
        <v>44883.000868055598</v>
      </c>
      <c r="J3391" s="58">
        <v>44883</v>
      </c>
      <c r="K3391" s="13" t="s">
        <v>437</v>
      </c>
      <c r="L3391" s="13" t="s">
        <v>12</v>
      </c>
      <c r="M3391" s="13" t="s">
        <v>435</v>
      </c>
      <c r="N3391" s="13" t="s">
        <v>206</v>
      </c>
      <c r="O3391" s="33" t="s">
        <v>38</v>
      </c>
      <c r="P3391" s="58" t="s">
        <v>38</v>
      </c>
      <c r="Q3391" s="33" t="s">
        <v>207</v>
      </c>
      <c r="R3391" s="14" t="s">
        <v>38</v>
      </c>
      <c r="S3391" s="13" t="s">
        <v>208</v>
      </c>
      <c r="T3391" s="13" t="s">
        <v>209</v>
      </c>
      <c r="U3391" s="33">
        <f t="shared" ca="1" si="624"/>
        <v>45744.56914039352</v>
      </c>
      <c r="V3391" s="13" t="str">
        <f t="shared" si="625"/>
        <v>Ahmedabad</v>
      </c>
      <c r="W3391" s="13" t="str">
        <f t="shared" si="626"/>
        <v>RI</v>
      </c>
      <c r="X3391" s="13">
        <f t="shared" si="627"/>
        <v>0</v>
      </c>
      <c r="Y3391" s="13" t="str">
        <f>IFERROR(VLOOKUP(C3391,ReceivingTeam[],2,FALSE),"HelpDesk")</f>
        <v>HelpDesk</v>
      </c>
      <c r="Z3391" s="67">
        <f t="shared" si="628"/>
        <v>44884.562499999993</v>
      </c>
      <c r="AA3391" s="68">
        <f t="shared" si="629"/>
        <v>44883</v>
      </c>
      <c r="AB3391" s="69" t="b">
        <f t="shared" si="630"/>
        <v>1</v>
      </c>
      <c r="AC3391" s="70">
        <f t="shared" si="631"/>
        <v>0.5</v>
      </c>
      <c r="AD3391" s="67">
        <f t="shared" si="632"/>
        <v>44884.562499999993</v>
      </c>
      <c r="AE3391" s="67">
        <f>VLOOKUP(V3391,'Branch Wise Work Timelines'!C:G,3,FALSE)+AA3391</f>
        <v>44883.416666666664</v>
      </c>
      <c r="AF3391" s="67">
        <f>IF(V3391="Bangalore",VLOOKUP(V3391,'Branch Wise Work Timelines'!C:G,4,FALSE)+AA3391+1,IF(V3391="Mumbai",VLOOKUP(V3391,'Branch Wise Work Timelines'!C:G,4,FALSE)+AA3391+1,VLOOKUP(V3391,'Branch Wise Work Timelines'!C:G,4,FALSE)+AA3391))</f>
        <v>44883.770833333336</v>
      </c>
      <c r="AG3391" s="67">
        <f>WORKDAY.INTL(AA3391,1,11)+VLOOKUP(V3391,'Branch Wise Work Timelines'!C:G,3,FALSE)</f>
        <v>44884.416666666664</v>
      </c>
      <c r="AH3391" s="69" t="str">
        <f t="shared" ca="1" si="633"/>
        <v>Out of TAT</v>
      </c>
      <c r="AI3391" s="69">
        <f t="shared" ca="1" si="634"/>
        <v>20641</v>
      </c>
      <c r="AJ3391" s="69" t="str">
        <f ca="1">IF(AI3391&lt;0,"0-12",IFERROR(VLOOKUP(AI3391,Breakup[],2,FALSE),"&gt;24"))</f>
        <v>&gt;24</v>
      </c>
      <c r="AK3391" s="69" t="str">
        <f>VLOOKUP(V3391,Master!B:D,3,FALSE)</f>
        <v>North</v>
      </c>
      <c r="AL3391" s="69" t="str">
        <f t="shared" si="635"/>
        <v>Ahmedabad</v>
      </c>
    </row>
    <row r="3392" spans="1:38">
      <c r="A3392" s="13" t="s">
        <v>7110</v>
      </c>
      <c r="B3392" s="54">
        <v>44701.7327639699</v>
      </c>
      <c r="C3392" s="13" t="s">
        <v>6205</v>
      </c>
      <c r="D3392" s="13">
        <v>1164</v>
      </c>
      <c r="E3392" s="13" t="s">
        <v>7111</v>
      </c>
      <c r="F3392" s="13" t="s">
        <v>33</v>
      </c>
      <c r="G3392" s="14">
        <v>1653048393194</v>
      </c>
      <c r="H3392" s="55">
        <v>0.43013888888888901</v>
      </c>
      <c r="I3392" s="33">
        <v>44887.4301388889</v>
      </c>
      <c r="J3392" s="58">
        <v>44887</v>
      </c>
      <c r="K3392" s="13" t="s">
        <v>6207</v>
      </c>
      <c r="L3392" s="13" t="s">
        <v>44</v>
      </c>
      <c r="M3392" s="13" t="s">
        <v>6205</v>
      </c>
      <c r="N3392" s="13" t="s">
        <v>206</v>
      </c>
      <c r="O3392" s="33" t="s">
        <v>38</v>
      </c>
      <c r="P3392" s="58" t="s">
        <v>38</v>
      </c>
      <c r="Q3392" s="33" t="s">
        <v>207</v>
      </c>
      <c r="R3392" s="14" t="s">
        <v>38</v>
      </c>
      <c r="S3392" s="13" t="s">
        <v>216</v>
      </c>
      <c r="T3392" s="13" t="s">
        <v>217</v>
      </c>
      <c r="U3392" s="33">
        <f t="shared" ca="1" si="624"/>
        <v>45744.56914039352</v>
      </c>
      <c r="V3392" s="13" t="str">
        <f t="shared" si="625"/>
        <v>Coimbatore</v>
      </c>
      <c r="W3392" s="13" t="str">
        <f t="shared" si="626"/>
        <v>RI</v>
      </c>
      <c r="X3392" s="13">
        <f t="shared" si="627"/>
        <v>10</v>
      </c>
      <c r="Y3392" s="13" t="str">
        <f>IFERROR(VLOOKUP(C3392,ReceivingTeam[],2,FALSE),"HelpDesk")</f>
        <v>HelpDesk</v>
      </c>
      <c r="Z3392" s="67">
        <f t="shared" si="628"/>
        <v>44888.575972222228</v>
      </c>
      <c r="AA3392" s="68">
        <f t="shared" si="629"/>
        <v>44887</v>
      </c>
      <c r="AB3392" s="69" t="b">
        <f t="shared" si="630"/>
        <v>1</v>
      </c>
      <c r="AC3392" s="70">
        <f t="shared" si="631"/>
        <v>0.5</v>
      </c>
      <c r="AD3392" s="67">
        <f t="shared" si="632"/>
        <v>44888.575972222228</v>
      </c>
      <c r="AE3392" s="67">
        <f>VLOOKUP(V3392,'Branch Wise Work Timelines'!C:G,3,FALSE)+AA3392</f>
        <v>44887.416666666664</v>
      </c>
      <c r="AF3392" s="67">
        <f>IF(V3392="Bangalore",VLOOKUP(V3392,'Branch Wise Work Timelines'!C:G,4,FALSE)+AA3392+1,IF(V3392="Mumbai",VLOOKUP(V3392,'Branch Wise Work Timelines'!C:G,4,FALSE)+AA3392+1,VLOOKUP(V3392,'Branch Wise Work Timelines'!C:G,4,FALSE)+AA3392))</f>
        <v>44887.770833333336</v>
      </c>
      <c r="AG3392" s="67">
        <f>WORKDAY.INTL(AA3392,1,11)+VLOOKUP(V3392,'Branch Wise Work Timelines'!C:G,3,FALSE)</f>
        <v>44888.416666666664</v>
      </c>
      <c r="AH3392" s="69" t="str">
        <f t="shared" ca="1" si="633"/>
        <v>Out of TAT</v>
      </c>
      <c r="AI3392" s="69">
        <f t="shared" ca="1" si="634"/>
        <v>20544</v>
      </c>
      <c r="AJ3392" s="69" t="str">
        <f ca="1">IF(AI3392&lt;0,"0-12",IFERROR(VLOOKUP(AI3392,Breakup[],2,FALSE),"&gt;24"))</f>
        <v>&gt;24</v>
      </c>
      <c r="AK3392" s="69" t="str">
        <f>VLOOKUP(V3392,Master!B:D,3,FALSE)</f>
        <v>South</v>
      </c>
      <c r="AL3392" s="69" t="str">
        <f t="shared" si="635"/>
        <v>Coimbatore</v>
      </c>
    </row>
    <row r="3393" spans="1:38">
      <c r="A3393" s="13" t="s">
        <v>7112</v>
      </c>
      <c r="B3393" s="54">
        <v>44701.7693107292</v>
      </c>
      <c r="C3393" s="13" t="s">
        <v>122</v>
      </c>
      <c r="D3393" s="13">
        <v>1197</v>
      </c>
      <c r="E3393" s="13" t="s">
        <v>7113</v>
      </c>
      <c r="F3393" s="13" t="s">
        <v>33</v>
      </c>
      <c r="G3393" s="14">
        <v>1653052695813</v>
      </c>
      <c r="H3393" s="55">
        <v>0.16739583333333299</v>
      </c>
      <c r="I3393" s="33">
        <v>44891.167395833298</v>
      </c>
      <c r="J3393" s="58">
        <v>44891</v>
      </c>
      <c r="K3393" s="13" t="s">
        <v>263</v>
      </c>
      <c r="L3393" s="13" t="s">
        <v>69</v>
      </c>
      <c r="M3393" s="13" t="s">
        <v>101</v>
      </c>
      <c r="N3393" s="13" t="s">
        <v>206</v>
      </c>
      <c r="O3393" s="33">
        <v>44891.331956018497</v>
      </c>
      <c r="P3393" s="58">
        <v>44891</v>
      </c>
      <c r="Q3393" s="33" t="s">
        <v>237</v>
      </c>
      <c r="R3393" s="14">
        <v>889</v>
      </c>
      <c r="S3393" s="13" t="s">
        <v>208</v>
      </c>
      <c r="T3393" s="13" t="s">
        <v>209</v>
      </c>
      <c r="U3393" s="33">
        <f t="shared" ca="1" si="624"/>
        <v>45744.56914039352</v>
      </c>
      <c r="V3393" s="13" t="str">
        <f t="shared" si="625"/>
        <v>Mumbai</v>
      </c>
      <c r="W3393" s="13" t="str">
        <f t="shared" si="626"/>
        <v>RI</v>
      </c>
      <c r="X3393" s="13">
        <f t="shared" si="627"/>
        <v>4</v>
      </c>
      <c r="Y3393" s="13" t="str">
        <f>IFERROR(VLOOKUP(C3393,ReceivingTeam[],2,FALSE),"HelpDesk")</f>
        <v>Branch office</v>
      </c>
      <c r="Z3393" s="67">
        <f t="shared" si="628"/>
        <v>44891.916666666664</v>
      </c>
      <c r="AA3393" s="68">
        <f t="shared" si="629"/>
        <v>44891</v>
      </c>
      <c r="AB3393" s="69" t="b">
        <f t="shared" si="630"/>
        <v>1</v>
      </c>
      <c r="AC3393" s="70">
        <f t="shared" si="631"/>
        <v>0.5</v>
      </c>
      <c r="AD3393" s="67">
        <f t="shared" si="632"/>
        <v>44891.916666666664</v>
      </c>
      <c r="AE3393" s="67">
        <f>VLOOKUP(V3393,'Branch Wise Work Timelines'!C:G,3,FALSE)+AA3393</f>
        <v>44891.416666666664</v>
      </c>
      <c r="AF3393" s="67">
        <f>IF(V3393="Bangalore",VLOOKUP(V3393,'Branch Wise Work Timelines'!C:G,4,FALSE)+AA3393+1,IF(V3393="Mumbai",VLOOKUP(V3393,'Branch Wise Work Timelines'!C:G,4,FALSE)+AA3393+1,VLOOKUP(V3393,'Branch Wise Work Timelines'!C:G,4,FALSE)+AA3393))</f>
        <v>44892.25</v>
      </c>
      <c r="AG3393" s="67">
        <f>WORKDAY.INTL(AA3393,1,11)+VLOOKUP(V3393,'Branch Wise Work Timelines'!C:G,3,FALSE)</f>
        <v>44893.416666666664</v>
      </c>
      <c r="AH3393" s="69" t="str">
        <f t="shared" si="633"/>
        <v>Met</v>
      </c>
      <c r="AI3393" s="69">
        <f t="shared" ca="1" si="634"/>
        <v>20464</v>
      </c>
      <c r="AJ3393" s="69" t="str">
        <f ca="1">IF(AI3393&lt;0,"0-12",IFERROR(VLOOKUP(AI3393,Breakup[],2,FALSE),"&gt;24"))</f>
        <v>&gt;24</v>
      </c>
      <c r="AK3393" s="69" t="str">
        <f>VLOOKUP(V3393,Master!B:D,3,FALSE)</f>
        <v>East</v>
      </c>
      <c r="AL3393" s="69" t="str">
        <f t="shared" si="635"/>
        <v>Mumbai</v>
      </c>
    </row>
    <row r="3394" spans="1:38">
      <c r="A3394" s="13" t="s">
        <v>7114</v>
      </c>
      <c r="B3394" s="54">
        <v>44701.770005057901</v>
      </c>
      <c r="C3394" s="13" t="s">
        <v>122</v>
      </c>
      <c r="D3394" s="13">
        <v>241</v>
      </c>
      <c r="E3394" s="13" t="s">
        <v>7115</v>
      </c>
      <c r="F3394" s="13" t="s">
        <v>33</v>
      </c>
      <c r="G3394" s="14">
        <v>1653052695813</v>
      </c>
      <c r="H3394" s="55">
        <v>0.64091435185185197</v>
      </c>
      <c r="I3394" s="33">
        <v>44888.640914351898</v>
      </c>
      <c r="J3394" s="58">
        <v>44888</v>
      </c>
      <c r="K3394" s="13" t="s">
        <v>263</v>
      </c>
      <c r="L3394" s="13" t="s">
        <v>69</v>
      </c>
      <c r="M3394" s="13" t="s">
        <v>101</v>
      </c>
      <c r="N3394" s="13" t="s">
        <v>206</v>
      </c>
      <c r="O3394" s="33" t="s">
        <v>38</v>
      </c>
      <c r="P3394" s="58" t="s">
        <v>38</v>
      </c>
      <c r="Q3394" s="33" t="s">
        <v>207</v>
      </c>
      <c r="R3394" s="14" t="s">
        <v>38</v>
      </c>
      <c r="S3394" s="13" t="s">
        <v>208</v>
      </c>
      <c r="T3394" s="13" t="s">
        <v>209</v>
      </c>
      <c r="U3394" s="33">
        <f t="shared" ref="U3394:U3457" ca="1" si="636">NOW()</f>
        <v>45744.56914039352</v>
      </c>
      <c r="V3394" s="13" t="str">
        <f t="shared" ref="V3394:V3457" si="637">VLOOKUP(L3394,Location,2,0)</f>
        <v>Mumbai</v>
      </c>
      <c r="W3394" s="13" t="str">
        <f t="shared" ref="W3394:W3457" si="638">VLOOKUP(F3394,FCT,2,FALSE)</f>
        <v>RI</v>
      </c>
      <c r="X3394" s="13">
        <f t="shared" ref="X3394:X3457" si="639">HOUR(I3394)</f>
        <v>15</v>
      </c>
      <c r="Y3394" s="13" t="str">
        <f>IFERROR(VLOOKUP(C3394,ReceivingTeam[],2,FALSE),"HelpDesk")</f>
        <v>Branch office</v>
      </c>
      <c r="Z3394" s="67">
        <f t="shared" ref="Z3394:Z3457" si="640">IF(AB3394=FALSE,AE3394+AC3394,IF(I3394&gt;AE3394,IF(((I3394+AC3394)&gt;AF3394),(AC3394-(AF3394-I3394)+AG3394),I3394+AC3394),IF(((AE3394+AC3394)&gt;AF3394),(AC3394-(AF3394-AE3394)+AG3394),AE3394+AC3394)))</f>
        <v>44889.140914351898</v>
      </c>
      <c r="AA3394" s="68">
        <f t="shared" ref="AA3394:AA3457" si="641">INT(J3394)</f>
        <v>44888</v>
      </c>
      <c r="AB3394" s="69" t="b">
        <f t="shared" ref="AB3394:AB3457" si="642">WORKDAY.INTL(AA3394-1,1,11)=AA3394</f>
        <v>1</v>
      </c>
      <c r="AC3394" s="70">
        <f t="shared" ref="AC3394:AC3457" si="643">IF(T3394="High",12/24,72/24)</f>
        <v>0.5</v>
      </c>
      <c r="AD3394" s="67">
        <f t="shared" ref="AD3394:AD3457" si="644">IF(AB3394=FALSE,AE3394+AC3394,IF(I3394&gt;AE3394,IF(((I3394+AC3394)&gt;AF3394),(AC3394-(AF3394-I3394)+AG3394),I3394+AC3394),IF(((AE3394+AC3394)&gt;AF3394),(AC3394-(AF3394-AE3394)+AG3394),AE3394+AC3394)))</f>
        <v>44889.140914351898</v>
      </c>
      <c r="AE3394" s="67">
        <f>VLOOKUP(V3394,'Branch Wise Work Timelines'!C:G,3,FALSE)+AA3394</f>
        <v>44888.416666666664</v>
      </c>
      <c r="AF3394" s="67">
        <f>IF(V3394="Bangalore",VLOOKUP(V3394,'Branch Wise Work Timelines'!C:G,4,FALSE)+AA3394+1,IF(V3394="Mumbai",VLOOKUP(V3394,'Branch Wise Work Timelines'!C:G,4,FALSE)+AA3394+1,VLOOKUP(V3394,'Branch Wise Work Timelines'!C:G,4,FALSE)+AA3394))</f>
        <v>44889.25</v>
      </c>
      <c r="AG3394" s="67">
        <f>WORKDAY.INTL(AA3394,1,11)+VLOOKUP(V3394,'Branch Wise Work Timelines'!C:G,3,FALSE)</f>
        <v>44889.416666666664</v>
      </c>
      <c r="AH3394" s="69" t="str">
        <f t="shared" ref="AH3394:AH3457" ca="1" si="645">IF(Q3394&lt;&gt;"Success",IF(U3394&gt;Z3394,"Out of TAT","In TAT"),IF(O3394&gt;AD3394,"Not Met","Met"))</f>
        <v>Out of TAT</v>
      </c>
      <c r="AI3394" s="69">
        <f t="shared" ref="AI3394:AI3457" ca="1" si="646">ROUNDUP((U3394-AD3394)*24,0)</f>
        <v>20531</v>
      </c>
      <c r="AJ3394" s="69" t="str">
        <f ca="1">IF(AI3394&lt;0,"0-12",IFERROR(VLOOKUP(AI3394,Breakup[],2,FALSE),"&gt;24"))</f>
        <v>&gt;24</v>
      </c>
      <c r="AK3394" s="69" t="str">
        <f>VLOOKUP(V3394,Master!B:D,3,FALSE)</f>
        <v>East</v>
      </c>
      <c r="AL3394" s="69" t="str">
        <f t="shared" ref="AL3394:AL3457" si="647">IF(V3394="Bangalore",IF(W3394="CLS",V3394&amp;"-"&amp;"CLS",V3394),(V3394))</f>
        <v>Mumbai</v>
      </c>
    </row>
    <row r="3395" spans="1:38">
      <c r="A3395" s="13" t="s">
        <v>7116</v>
      </c>
      <c r="B3395" s="54">
        <v>44701.736662812502</v>
      </c>
      <c r="C3395" s="13" t="s">
        <v>344</v>
      </c>
      <c r="D3395" s="13">
        <v>1357</v>
      </c>
      <c r="E3395" s="13" t="s">
        <v>7117</v>
      </c>
      <c r="F3395" s="13" t="s">
        <v>33</v>
      </c>
      <c r="G3395" s="14">
        <v>1653049856324</v>
      </c>
      <c r="H3395" s="55">
        <v>0.68493055555555504</v>
      </c>
      <c r="I3395" s="33">
        <v>44888.684930555602</v>
      </c>
      <c r="J3395" s="58">
        <v>44888</v>
      </c>
      <c r="K3395" s="13" t="s">
        <v>263</v>
      </c>
      <c r="L3395" s="13" t="s">
        <v>69</v>
      </c>
      <c r="M3395" s="13" t="s">
        <v>101</v>
      </c>
      <c r="N3395" s="13" t="s">
        <v>206</v>
      </c>
      <c r="O3395" s="33" t="s">
        <v>38</v>
      </c>
      <c r="P3395" s="58" t="s">
        <v>38</v>
      </c>
      <c r="Q3395" s="33" t="s">
        <v>207</v>
      </c>
      <c r="R3395" s="14" t="s">
        <v>38</v>
      </c>
      <c r="S3395" s="13" t="s">
        <v>208</v>
      </c>
      <c r="T3395" s="13" t="s">
        <v>209</v>
      </c>
      <c r="U3395" s="33">
        <f t="shared" ca="1" si="636"/>
        <v>45744.56914039352</v>
      </c>
      <c r="V3395" s="13" t="str">
        <f t="shared" si="637"/>
        <v>Mumbai</v>
      </c>
      <c r="W3395" s="13" t="str">
        <f t="shared" si="638"/>
        <v>RI</v>
      </c>
      <c r="X3395" s="13">
        <f t="shared" si="639"/>
        <v>16</v>
      </c>
      <c r="Y3395" s="13" t="str">
        <f>IFERROR(VLOOKUP(C3395,ReceivingTeam[],2,FALSE),"HelpDesk")</f>
        <v>HelpDesk</v>
      </c>
      <c r="Z3395" s="67">
        <f t="shared" si="640"/>
        <v>44889.184930555602</v>
      </c>
      <c r="AA3395" s="68">
        <f t="shared" si="641"/>
        <v>44888</v>
      </c>
      <c r="AB3395" s="69" t="b">
        <f t="shared" si="642"/>
        <v>1</v>
      </c>
      <c r="AC3395" s="70">
        <f t="shared" si="643"/>
        <v>0.5</v>
      </c>
      <c r="AD3395" s="67">
        <f t="shared" si="644"/>
        <v>44889.184930555602</v>
      </c>
      <c r="AE3395" s="67">
        <f>VLOOKUP(V3395,'Branch Wise Work Timelines'!C:G,3,FALSE)+AA3395</f>
        <v>44888.416666666664</v>
      </c>
      <c r="AF3395" s="67">
        <f>IF(V3395="Bangalore",VLOOKUP(V3395,'Branch Wise Work Timelines'!C:G,4,FALSE)+AA3395+1,IF(V3395="Mumbai",VLOOKUP(V3395,'Branch Wise Work Timelines'!C:G,4,FALSE)+AA3395+1,VLOOKUP(V3395,'Branch Wise Work Timelines'!C:G,4,FALSE)+AA3395))</f>
        <v>44889.25</v>
      </c>
      <c r="AG3395" s="67">
        <f>WORKDAY.INTL(AA3395,1,11)+VLOOKUP(V3395,'Branch Wise Work Timelines'!C:G,3,FALSE)</f>
        <v>44889.416666666664</v>
      </c>
      <c r="AH3395" s="69" t="str">
        <f t="shared" ca="1" si="645"/>
        <v>Out of TAT</v>
      </c>
      <c r="AI3395" s="69">
        <f t="shared" ca="1" si="646"/>
        <v>20530</v>
      </c>
      <c r="AJ3395" s="69" t="str">
        <f ca="1">IF(AI3395&lt;0,"0-12",IFERROR(VLOOKUP(AI3395,Breakup[],2,FALSE),"&gt;24"))</f>
        <v>&gt;24</v>
      </c>
      <c r="AK3395" s="69" t="str">
        <f>VLOOKUP(V3395,Master!B:D,3,FALSE)</f>
        <v>East</v>
      </c>
      <c r="AL3395" s="69" t="str">
        <f t="shared" si="647"/>
        <v>Mumbai</v>
      </c>
    </row>
    <row r="3396" spans="1:38">
      <c r="A3396" s="13" t="s">
        <v>7118</v>
      </c>
      <c r="B3396" s="54">
        <v>44701.749041863397</v>
      </c>
      <c r="C3396" s="13" t="s">
        <v>78</v>
      </c>
      <c r="D3396" s="13">
        <v>831</v>
      </c>
      <c r="E3396" s="13" t="s">
        <v>7119</v>
      </c>
      <c r="F3396" s="13" t="s">
        <v>33</v>
      </c>
      <c r="G3396" s="14">
        <v>1653049855960</v>
      </c>
      <c r="H3396" s="55">
        <v>0.72819444444444403</v>
      </c>
      <c r="I3396" s="33">
        <v>44885.728194444397</v>
      </c>
      <c r="J3396" s="58">
        <v>44885</v>
      </c>
      <c r="K3396" s="13" t="s">
        <v>213</v>
      </c>
      <c r="L3396" s="13" t="s">
        <v>30</v>
      </c>
      <c r="M3396" s="13" t="s">
        <v>282</v>
      </c>
      <c r="N3396" s="13" t="s">
        <v>206</v>
      </c>
      <c r="O3396" s="33" t="s">
        <v>38</v>
      </c>
      <c r="P3396" s="58" t="s">
        <v>38</v>
      </c>
      <c r="Q3396" s="33" t="s">
        <v>207</v>
      </c>
      <c r="R3396" s="14" t="s">
        <v>38</v>
      </c>
      <c r="S3396" s="13" t="s">
        <v>216</v>
      </c>
      <c r="T3396" s="13" t="s">
        <v>217</v>
      </c>
      <c r="U3396" s="33">
        <f t="shared" ca="1" si="636"/>
        <v>45744.56914039352</v>
      </c>
      <c r="V3396" s="13" t="str">
        <f t="shared" si="637"/>
        <v>Bangalore</v>
      </c>
      <c r="W3396" s="13" t="str">
        <f t="shared" si="638"/>
        <v>RI</v>
      </c>
      <c r="X3396" s="13">
        <f t="shared" si="639"/>
        <v>17</v>
      </c>
      <c r="Y3396" s="13" t="str">
        <f>IFERROR(VLOOKUP(C3396,ReceivingTeam[],2,FALSE),"HelpDesk")</f>
        <v>Branch office</v>
      </c>
      <c r="Z3396" s="67">
        <f t="shared" si="640"/>
        <v>44885.916666666664</v>
      </c>
      <c r="AA3396" s="68">
        <f t="shared" si="641"/>
        <v>44885</v>
      </c>
      <c r="AB3396" s="69" t="b">
        <f t="shared" si="642"/>
        <v>0</v>
      </c>
      <c r="AC3396" s="70">
        <f t="shared" si="643"/>
        <v>0.5</v>
      </c>
      <c r="AD3396" s="67">
        <f t="shared" si="644"/>
        <v>44885.916666666664</v>
      </c>
      <c r="AE3396" s="67">
        <f>VLOOKUP(V3396,'Branch Wise Work Timelines'!C:G,3,FALSE)+AA3396</f>
        <v>44885.416666666664</v>
      </c>
      <c r="AF3396" s="67">
        <f>IF(V3396="Bangalore",VLOOKUP(V3396,'Branch Wise Work Timelines'!C:G,4,FALSE)+AA3396+1,IF(V3396="Mumbai",VLOOKUP(V3396,'Branch Wise Work Timelines'!C:G,4,FALSE)+AA3396+1,VLOOKUP(V3396,'Branch Wise Work Timelines'!C:G,4,FALSE)+AA3396))</f>
        <v>44886.104166666664</v>
      </c>
      <c r="AG3396" s="67">
        <f>WORKDAY.INTL(AA3396,1,11)+VLOOKUP(V3396,'Branch Wise Work Timelines'!C:G,3,FALSE)</f>
        <v>44886.416666666664</v>
      </c>
      <c r="AH3396" s="69" t="str">
        <f t="shared" ca="1" si="645"/>
        <v>Out of TAT</v>
      </c>
      <c r="AI3396" s="69">
        <f t="shared" ca="1" si="646"/>
        <v>20608</v>
      </c>
      <c r="AJ3396" s="69" t="str">
        <f ca="1">IF(AI3396&lt;0,"0-12",IFERROR(VLOOKUP(AI3396,Breakup[],2,FALSE),"&gt;24"))</f>
        <v>&gt;24</v>
      </c>
      <c r="AK3396" s="69" t="str">
        <f>VLOOKUP(V3396,Master!B:D,3,FALSE)</f>
        <v>South</v>
      </c>
      <c r="AL3396" s="69" t="str">
        <f t="shared" si="647"/>
        <v>Bangalore</v>
      </c>
    </row>
    <row r="3397" spans="1:38">
      <c r="A3397" s="13" t="s">
        <v>7120</v>
      </c>
      <c r="B3397" s="54">
        <v>44701.659550081</v>
      </c>
      <c r="C3397" s="13" t="s">
        <v>986</v>
      </c>
      <c r="D3397" s="13">
        <v>1428</v>
      </c>
      <c r="E3397" s="13" t="s">
        <v>7121</v>
      </c>
      <c r="F3397" s="13" t="s">
        <v>33</v>
      </c>
      <c r="G3397" s="14">
        <v>1653046113053</v>
      </c>
      <c r="H3397" s="55">
        <v>0.23267361111111101</v>
      </c>
      <c r="I3397" s="33">
        <v>44890.232673611099</v>
      </c>
      <c r="J3397" s="58">
        <v>44890</v>
      </c>
      <c r="K3397" s="13" t="s">
        <v>213</v>
      </c>
      <c r="L3397" s="13" t="s">
        <v>30</v>
      </c>
      <c r="M3397" s="13" t="s">
        <v>282</v>
      </c>
      <c r="N3397" s="13" t="s">
        <v>206</v>
      </c>
      <c r="O3397" s="33" t="s">
        <v>38</v>
      </c>
      <c r="P3397" s="58" t="s">
        <v>38</v>
      </c>
      <c r="Q3397" s="33" t="s">
        <v>207</v>
      </c>
      <c r="R3397" s="14" t="s">
        <v>38</v>
      </c>
      <c r="S3397" s="13" t="s">
        <v>216</v>
      </c>
      <c r="T3397" s="13" t="s">
        <v>278</v>
      </c>
      <c r="U3397" s="33">
        <f t="shared" ca="1" si="636"/>
        <v>45744.56914039352</v>
      </c>
      <c r="V3397" s="13" t="str">
        <f t="shared" si="637"/>
        <v>Bangalore</v>
      </c>
      <c r="W3397" s="13" t="str">
        <f t="shared" si="638"/>
        <v>RI</v>
      </c>
      <c r="X3397" s="13">
        <f t="shared" si="639"/>
        <v>5</v>
      </c>
      <c r="Y3397" s="13" t="str">
        <f>IFERROR(VLOOKUP(C3397,ReceivingTeam[],2,FALSE),"HelpDesk")</f>
        <v>HelpDesk</v>
      </c>
      <c r="Z3397" s="67">
        <f t="shared" si="640"/>
        <v>44893.729166666664</v>
      </c>
      <c r="AA3397" s="68">
        <f t="shared" si="641"/>
        <v>44890</v>
      </c>
      <c r="AB3397" s="69" t="b">
        <f t="shared" si="642"/>
        <v>1</v>
      </c>
      <c r="AC3397" s="70">
        <f t="shared" si="643"/>
        <v>3</v>
      </c>
      <c r="AD3397" s="67">
        <f t="shared" si="644"/>
        <v>44893.729166666664</v>
      </c>
      <c r="AE3397" s="67">
        <f>VLOOKUP(V3397,'Branch Wise Work Timelines'!C:G,3,FALSE)+AA3397</f>
        <v>44890.416666666664</v>
      </c>
      <c r="AF3397" s="67">
        <f>IF(V3397="Bangalore",VLOOKUP(V3397,'Branch Wise Work Timelines'!C:G,4,FALSE)+AA3397+1,IF(V3397="Mumbai",VLOOKUP(V3397,'Branch Wise Work Timelines'!C:G,4,FALSE)+AA3397+1,VLOOKUP(V3397,'Branch Wise Work Timelines'!C:G,4,FALSE)+AA3397))</f>
        <v>44891.104166666664</v>
      </c>
      <c r="AG3397" s="67">
        <f>WORKDAY.INTL(AA3397,1,11)+VLOOKUP(V3397,'Branch Wise Work Timelines'!C:G,3,FALSE)</f>
        <v>44891.416666666664</v>
      </c>
      <c r="AH3397" s="69" t="str">
        <f t="shared" ca="1" si="645"/>
        <v>Out of TAT</v>
      </c>
      <c r="AI3397" s="69">
        <f t="shared" ca="1" si="646"/>
        <v>20421</v>
      </c>
      <c r="AJ3397" s="69" t="str">
        <f ca="1">IF(AI3397&lt;0,"0-12",IFERROR(VLOOKUP(AI3397,Breakup[],2,FALSE),"&gt;24"))</f>
        <v>&gt;24</v>
      </c>
      <c r="AK3397" s="69" t="str">
        <f>VLOOKUP(V3397,Master!B:D,3,FALSE)</f>
        <v>South</v>
      </c>
      <c r="AL3397" s="69" t="str">
        <f t="shared" si="647"/>
        <v>Bangalore</v>
      </c>
    </row>
    <row r="3398" spans="1:38">
      <c r="A3398" s="13" t="s">
        <v>7122</v>
      </c>
      <c r="B3398" s="54">
        <v>44699.647538194396</v>
      </c>
      <c r="C3398" s="13" t="s">
        <v>6655</v>
      </c>
      <c r="D3398" s="13">
        <v>1423</v>
      </c>
      <c r="E3398" s="13" t="s">
        <v>7123</v>
      </c>
      <c r="F3398" s="13" t="s">
        <v>33</v>
      </c>
      <c r="G3398" s="14">
        <v>1653056662937</v>
      </c>
      <c r="H3398" s="55">
        <v>0.957893518518519</v>
      </c>
      <c r="I3398" s="33">
        <v>44881.957893518498</v>
      </c>
      <c r="J3398" s="58">
        <v>44881</v>
      </c>
      <c r="K3398" s="13" t="s">
        <v>263</v>
      </c>
      <c r="L3398" s="13" t="s">
        <v>69</v>
      </c>
      <c r="M3398" s="13" t="s">
        <v>101</v>
      </c>
      <c r="N3398" s="13" t="s">
        <v>206</v>
      </c>
      <c r="O3398" s="33" t="s">
        <v>38</v>
      </c>
      <c r="P3398" s="58" t="s">
        <v>38</v>
      </c>
      <c r="Q3398" s="33" t="s">
        <v>207</v>
      </c>
      <c r="R3398" s="14" t="s">
        <v>38</v>
      </c>
      <c r="S3398" s="13" t="s">
        <v>208</v>
      </c>
      <c r="T3398" s="13" t="s">
        <v>209</v>
      </c>
      <c r="U3398" s="33">
        <f t="shared" ca="1" si="636"/>
        <v>45744.56914039352</v>
      </c>
      <c r="V3398" s="13" t="str">
        <f t="shared" si="637"/>
        <v>Mumbai</v>
      </c>
      <c r="W3398" s="13" t="str">
        <f t="shared" si="638"/>
        <v>RI</v>
      </c>
      <c r="X3398" s="13">
        <f t="shared" si="639"/>
        <v>22</v>
      </c>
      <c r="Y3398" s="13" t="str">
        <f>IFERROR(VLOOKUP(C3398,ReceivingTeam[],2,FALSE),"HelpDesk")</f>
        <v>HelpDesk</v>
      </c>
      <c r="Z3398" s="67">
        <f t="shared" si="640"/>
        <v>44882.624560185162</v>
      </c>
      <c r="AA3398" s="68">
        <f t="shared" si="641"/>
        <v>44881</v>
      </c>
      <c r="AB3398" s="69" t="b">
        <f t="shared" si="642"/>
        <v>1</v>
      </c>
      <c r="AC3398" s="70">
        <f t="shared" si="643"/>
        <v>0.5</v>
      </c>
      <c r="AD3398" s="67">
        <f t="shared" si="644"/>
        <v>44882.624560185162</v>
      </c>
      <c r="AE3398" s="67">
        <f>VLOOKUP(V3398,'Branch Wise Work Timelines'!C:G,3,FALSE)+AA3398</f>
        <v>44881.416666666664</v>
      </c>
      <c r="AF3398" s="67">
        <f>IF(V3398="Bangalore",VLOOKUP(V3398,'Branch Wise Work Timelines'!C:G,4,FALSE)+AA3398+1,IF(V3398="Mumbai",VLOOKUP(V3398,'Branch Wise Work Timelines'!C:G,4,FALSE)+AA3398+1,VLOOKUP(V3398,'Branch Wise Work Timelines'!C:G,4,FALSE)+AA3398))</f>
        <v>44882.25</v>
      </c>
      <c r="AG3398" s="67">
        <f>WORKDAY.INTL(AA3398,1,11)+VLOOKUP(V3398,'Branch Wise Work Timelines'!C:G,3,FALSE)</f>
        <v>44882.416666666664</v>
      </c>
      <c r="AH3398" s="69" t="str">
        <f t="shared" ca="1" si="645"/>
        <v>Out of TAT</v>
      </c>
      <c r="AI3398" s="69">
        <f t="shared" ca="1" si="646"/>
        <v>20687</v>
      </c>
      <c r="AJ3398" s="69" t="str">
        <f ca="1">IF(AI3398&lt;0,"0-12",IFERROR(VLOOKUP(AI3398,Breakup[],2,FALSE),"&gt;24"))</f>
        <v>&gt;24</v>
      </c>
      <c r="AK3398" s="69" t="str">
        <f>VLOOKUP(V3398,Master!B:D,3,FALSE)</f>
        <v>East</v>
      </c>
      <c r="AL3398" s="69" t="str">
        <f t="shared" si="647"/>
        <v>Mumbai</v>
      </c>
    </row>
    <row r="3399" spans="1:38">
      <c r="A3399" s="13" t="s">
        <v>7124</v>
      </c>
      <c r="B3399" s="54">
        <v>44700.623310914401</v>
      </c>
      <c r="C3399" s="13" t="s">
        <v>6253</v>
      </c>
      <c r="D3399" s="13">
        <v>1292</v>
      </c>
      <c r="E3399" s="13" t="s">
        <v>7125</v>
      </c>
      <c r="F3399" s="13" t="s">
        <v>33</v>
      </c>
      <c r="G3399" s="14">
        <v>1653056788057</v>
      </c>
      <c r="H3399" s="55">
        <v>0.44621527777777797</v>
      </c>
      <c r="I3399" s="33">
        <v>44889.4462152778</v>
      </c>
      <c r="J3399" s="58">
        <v>44889</v>
      </c>
      <c r="K3399" s="13" t="s">
        <v>263</v>
      </c>
      <c r="L3399" s="13" t="s">
        <v>69</v>
      </c>
      <c r="M3399" s="13" t="s">
        <v>101</v>
      </c>
      <c r="N3399" s="13" t="s">
        <v>206</v>
      </c>
      <c r="O3399" s="33" t="s">
        <v>38</v>
      </c>
      <c r="P3399" s="58" t="s">
        <v>38</v>
      </c>
      <c r="Q3399" s="33" t="s">
        <v>207</v>
      </c>
      <c r="R3399" s="14" t="s">
        <v>38</v>
      </c>
      <c r="S3399" s="13" t="s">
        <v>208</v>
      </c>
      <c r="T3399" s="13" t="s">
        <v>209</v>
      </c>
      <c r="U3399" s="33">
        <f t="shared" ca="1" si="636"/>
        <v>45744.56914039352</v>
      </c>
      <c r="V3399" s="13" t="str">
        <f t="shared" si="637"/>
        <v>Mumbai</v>
      </c>
      <c r="W3399" s="13" t="str">
        <f t="shared" si="638"/>
        <v>RI</v>
      </c>
      <c r="X3399" s="13">
        <f t="shared" si="639"/>
        <v>10</v>
      </c>
      <c r="Y3399" s="13" t="str">
        <f>IFERROR(VLOOKUP(C3399,ReceivingTeam[],2,FALSE),"HelpDesk")</f>
        <v>HelpDesk</v>
      </c>
      <c r="Z3399" s="67">
        <f t="shared" si="640"/>
        <v>44889.9462152778</v>
      </c>
      <c r="AA3399" s="68">
        <f t="shared" si="641"/>
        <v>44889</v>
      </c>
      <c r="AB3399" s="69" t="b">
        <f t="shared" si="642"/>
        <v>1</v>
      </c>
      <c r="AC3399" s="70">
        <f t="shared" si="643"/>
        <v>0.5</v>
      </c>
      <c r="AD3399" s="67">
        <f t="shared" si="644"/>
        <v>44889.9462152778</v>
      </c>
      <c r="AE3399" s="67">
        <f>VLOOKUP(V3399,'Branch Wise Work Timelines'!C:G,3,FALSE)+AA3399</f>
        <v>44889.416666666664</v>
      </c>
      <c r="AF3399" s="67">
        <f>IF(V3399="Bangalore",VLOOKUP(V3399,'Branch Wise Work Timelines'!C:G,4,FALSE)+AA3399+1,IF(V3399="Mumbai",VLOOKUP(V3399,'Branch Wise Work Timelines'!C:G,4,FALSE)+AA3399+1,VLOOKUP(V3399,'Branch Wise Work Timelines'!C:G,4,FALSE)+AA3399))</f>
        <v>44890.25</v>
      </c>
      <c r="AG3399" s="67">
        <f>WORKDAY.INTL(AA3399,1,11)+VLOOKUP(V3399,'Branch Wise Work Timelines'!C:G,3,FALSE)</f>
        <v>44890.416666666664</v>
      </c>
      <c r="AH3399" s="69" t="str">
        <f t="shared" ca="1" si="645"/>
        <v>Out of TAT</v>
      </c>
      <c r="AI3399" s="69">
        <f t="shared" ca="1" si="646"/>
        <v>20511</v>
      </c>
      <c r="AJ3399" s="69" t="str">
        <f ca="1">IF(AI3399&lt;0,"0-12",IFERROR(VLOOKUP(AI3399,Breakup[],2,FALSE),"&gt;24"))</f>
        <v>&gt;24</v>
      </c>
      <c r="AK3399" s="69" t="str">
        <f>VLOOKUP(V3399,Master!B:D,3,FALSE)</f>
        <v>East</v>
      </c>
      <c r="AL3399" s="69" t="str">
        <f t="shared" si="647"/>
        <v>Mumbai</v>
      </c>
    </row>
    <row r="3400" spans="1:38">
      <c r="A3400" s="13" t="s">
        <v>7126</v>
      </c>
      <c r="B3400" s="54">
        <v>44701.7665920949</v>
      </c>
      <c r="C3400" s="13" t="s">
        <v>211</v>
      </c>
      <c r="D3400" s="13">
        <v>632</v>
      </c>
      <c r="E3400" s="13" t="s">
        <v>7127</v>
      </c>
      <c r="F3400" s="13" t="s">
        <v>15</v>
      </c>
      <c r="G3400" s="14">
        <v>1653053327236</v>
      </c>
      <c r="H3400" s="55">
        <v>0.58368055555555598</v>
      </c>
      <c r="I3400" s="33">
        <v>44885.583680555603</v>
      </c>
      <c r="J3400" s="58">
        <v>44885</v>
      </c>
      <c r="K3400" s="13" t="s">
        <v>213</v>
      </c>
      <c r="L3400" s="13" t="s">
        <v>30</v>
      </c>
      <c r="M3400" s="13" t="s">
        <v>75</v>
      </c>
      <c r="N3400" s="13" t="s">
        <v>206</v>
      </c>
      <c r="O3400" s="33" t="s">
        <v>38</v>
      </c>
      <c r="P3400" s="58" t="s">
        <v>38</v>
      </c>
      <c r="Q3400" s="33" t="s">
        <v>207</v>
      </c>
      <c r="R3400" s="14" t="s">
        <v>38</v>
      </c>
      <c r="S3400" s="13" t="s">
        <v>216</v>
      </c>
      <c r="T3400" s="13" t="s">
        <v>217</v>
      </c>
      <c r="U3400" s="33">
        <f t="shared" ca="1" si="636"/>
        <v>45744.56914039352</v>
      </c>
      <c r="V3400" s="13" t="str">
        <f t="shared" si="637"/>
        <v>Bangalore</v>
      </c>
      <c r="W3400" s="13" t="str">
        <f t="shared" si="638"/>
        <v>CLS</v>
      </c>
      <c r="X3400" s="13">
        <f t="shared" si="639"/>
        <v>14</v>
      </c>
      <c r="Y3400" s="13" t="str">
        <f>IFERROR(VLOOKUP(C3400,ReceivingTeam[],2,FALSE),"HelpDesk")</f>
        <v>HelpDesk</v>
      </c>
      <c r="Z3400" s="67">
        <f t="shared" si="640"/>
        <v>44885.916666666664</v>
      </c>
      <c r="AA3400" s="68">
        <f t="shared" si="641"/>
        <v>44885</v>
      </c>
      <c r="AB3400" s="69" t="b">
        <f t="shared" si="642"/>
        <v>0</v>
      </c>
      <c r="AC3400" s="70">
        <f t="shared" si="643"/>
        <v>0.5</v>
      </c>
      <c r="AD3400" s="67">
        <f t="shared" si="644"/>
        <v>44885.916666666664</v>
      </c>
      <c r="AE3400" s="67">
        <f>VLOOKUP(V3400,'Branch Wise Work Timelines'!C:G,3,FALSE)+AA3400</f>
        <v>44885.416666666664</v>
      </c>
      <c r="AF3400" s="67">
        <f>IF(V3400="Bangalore",VLOOKUP(V3400,'Branch Wise Work Timelines'!C:G,4,FALSE)+AA3400+1,IF(V3400="Mumbai",VLOOKUP(V3400,'Branch Wise Work Timelines'!C:G,4,FALSE)+AA3400+1,VLOOKUP(V3400,'Branch Wise Work Timelines'!C:G,4,FALSE)+AA3400))</f>
        <v>44886.104166666664</v>
      </c>
      <c r="AG3400" s="67">
        <f>WORKDAY.INTL(AA3400,1,11)+VLOOKUP(V3400,'Branch Wise Work Timelines'!C:G,3,FALSE)</f>
        <v>44886.416666666664</v>
      </c>
      <c r="AH3400" s="69" t="str">
        <f t="shared" ca="1" si="645"/>
        <v>Out of TAT</v>
      </c>
      <c r="AI3400" s="69">
        <f t="shared" ca="1" si="646"/>
        <v>20608</v>
      </c>
      <c r="AJ3400" s="69" t="str">
        <f ca="1">IF(AI3400&lt;0,"0-12",IFERROR(VLOOKUP(AI3400,Breakup[],2,FALSE),"&gt;24"))</f>
        <v>&gt;24</v>
      </c>
      <c r="AK3400" s="69" t="str">
        <f>VLOOKUP(V3400,Master!B:D,3,FALSE)</f>
        <v>South</v>
      </c>
      <c r="AL3400" s="69" t="str">
        <f t="shared" si="647"/>
        <v>Bangalore-CLS</v>
      </c>
    </row>
    <row r="3401" spans="1:38">
      <c r="A3401" s="13" t="s">
        <v>7128</v>
      </c>
      <c r="B3401" s="54">
        <v>44701.745674502301</v>
      </c>
      <c r="C3401" s="13" t="s">
        <v>261</v>
      </c>
      <c r="D3401" s="13">
        <v>955</v>
      </c>
      <c r="E3401" s="13" t="s">
        <v>7129</v>
      </c>
      <c r="F3401" s="13" t="s">
        <v>33</v>
      </c>
      <c r="G3401" s="14">
        <v>1653049856324</v>
      </c>
      <c r="H3401" s="55">
        <v>0.436342592592593</v>
      </c>
      <c r="I3401" s="33">
        <v>44884.436342592599</v>
      </c>
      <c r="J3401" s="58">
        <v>44884</v>
      </c>
      <c r="K3401" s="13" t="s">
        <v>263</v>
      </c>
      <c r="L3401" s="13" t="s">
        <v>69</v>
      </c>
      <c r="M3401" s="13" t="s">
        <v>101</v>
      </c>
      <c r="N3401" s="13" t="s">
        <v>206</v>
      </c>
      <c r="O3401" s="33" t="s">
        <v>38</v>
      </c>
      <c r="P3401" s="58" t="s">
        <v>38</v>
      </c>
      <c r="Q3401" s="33" t="s">
        <v>207</v>
      </c>
      <c r="R3401" s="14" t="s">
        <v>38</v>
      </c>
      <c r="S3401" s="13" t="s">
        <v>208</v>
      </c>
      <c r="T3401" s="13" t="s">
        <v>209</v>
      </c>
      <c r="U3401" s="33">
        <f t="shared" ca="1" si="636"/>
        <v>45744.56914039352</v>
      </c>
      <c r="V3401" s="13" t="str">
        <f t="shared" si="637"/>
        <v>Mumbai</v>
      </c>
      <c r="W3401" s="13" t="str">
        <f t="shared" si="638"/>
        <v>RI</v>
      </c>
      <c r="X3401" s="13">
        <f t="shared" si="639"/>
        <v>10</v>
      </c>
      <c r="Y3401" s="13" t="str">
        <f>IFERROR(VLOOKUP(C3401,ReceivingTeam[],2,FALSE),"HelpDesk")</f>
        <v>HelpDesk</v>
      </c>
      <c r="Z3401" s="67">
        <f t="shared" si="640"/>
        <v>44884.936342592599</v>
      </c>
      <c r="AA3401" s="68">
        <f t="shared" si="641"/>
        <v>44884</v>
      </c>
      <c r="AB3401" s="69" t="b">
        <f t="shared" si="642"/>
        <v>1</v>
      </c>
      <c r="AC3401" s="70">
        <f t="shared" si="643"/>
        <v>0.5</v>
      </c>
      <c r="AD3401" s="67">
        <f t="shared" si="644"/>
        <v>44884.936342592599</v>
      </c>
      <c r="AE3401" s="67">
        <f>VLOOKUP(V3401,'Branch Wise Work Timelines'!C:G,3,FALSE)+AA3401</f>
        <v>44884.416666666664</v>
      </c>
      <c r="AF3401" s="67">
        <f>IF(V3401="Bangalore",VLOOKUP(V3401,'Branch Wise Work Timelines'!C:G,4,FALSE)+AA3401+1,IF(V3401="Mumbai",VLOOKUP(V3401,'Branch Wise Work Timelines'!C:G,4,FALSE)+AA3401+1,VLOOKUP(V3401,'Branch Wise Work Timelines'!C:G,4,FALSE)+AA3401))</f>
        <v>44885.25</v>
      </c>
      <c r="AG3401" s="67">
        <f>WORKDAY.INTL(AA3401,1,11)+VLOOKUP(V3401,'Branch Wise Work Timelines'!C:G,3,FALSE)</f>
        <v>44886.416666666664</v>
      </c>
      <c r="AH3401" s="69" t="str">
        <f t="shared" ca="1" si="645"/>
        <v>Out of TAT</v>
      </c>
      <c r="AI3401" s="69">
        <f t="shared" ca="1" si="646"/>
        <v>20632</v>
      </c>
      <c r="AJ3401" s="69" t="str">
        <f ca="1">IF(AI3401&lt;0,"0-12",IFERROR(VLOOKUP(AI3401,Breakup[],2,FALSE),"&gt;24"))</f>
        <v>&gt;24</v>
      </c>
      <c r="AK3401" s="69" t="str">
        <f>VLOOKUP(V3401,Master!B:D,3,FALSE)</f>
        <v>East</v>
      </c>
      <c r="AL3401" s="69" t="str">
        <f t="shared" si="647"/>
        <v>Mumbai</v>
      </c>
    </row>
    <row r="3402" spans="1:38">
      <c r="A3402" s="13" t="s">
        <v>7130</v>
      </c>
      <c r="B3402" s="54">
        <v>44701.768475497702</v>
      </c>
      <c r="C3402" s="13" t="s">
        <v>121</v>
      </c>
      <c r="D3402" s="13">
        <v>1134</v>
      </c>
      <c r="E3402" s="13" t="s">
        <v>7131</v>
      </c>
      <c r="F3402" s="13" t="s">
        <v>33</v>
      </c>
      <c r="G3402" s="14">
        <v>1653052695813</v>
      </c>
      <c r="H3402" s="55">
        <v>0.78614583333333299</v>
      </c>
      <c r="I3402" s="33">
        <v>44881.786145833299</v>
      </c>
      <c r="J3402" s="58">
        <v>44881</v>
      </c>
      <c r="K3402" s="13" t="s">
        <v>263</v>
      </c>
      <c r="L3402" s="13" t="s">
        <v>69</v>
      </c>
      <c r="M3402" s="13" t="s">
        <v>101</v>
      </c>
      <c r="N3402" s="13" t="s">
        <v>206</v>
      </c>
      <c r="O3402" s="33" t="s">
        <v>38</v>
      </c>
      <c r="P3402" s="58" t="s">
        <v>38</v>
      </c>
      <c r="Q3402" s="33" t="s">
        <v>207</v>
      </c>
      <c r="R3402" s="14" t="s">
        <v>38</v>
      </c>
      <c r="S3402" s="13" t="s">
        <v>208</v>
      </c>
      <c r="T3402" s="13" t="s">
        <v>209</v>
      </c>
      <c r="U3402" s="33">
        <f t="shared" ca="1" si="636"/>
        <v>45744.56914039352</v>
      </c>
      <c r="V3402" s="13" t="str">
        <f t="shared" si="637"/>
        <v>Mumbai</v>
      </c>
      <c r="W3402" s="13" t="str">
        <f t="shared" si="638"/>
        <v>RI</v>
      </c>
      <c r="X3402" s="13">
        <f t="shared" si="639"/>
        <v>18</v>
      </c>
      <c r="Y3402" s="13" t="str">
        <f>IFERROR(VLOOKUP(C3402,ReceivingTeam[],2,FALSE),"HelpDesk")</f>
        <v>Branch office</v>
      </c>
      <c r="Z3402" s="67">
        <f t="shared" si="640"/>
        <v>44882.452812499963</v>
      </c>
      <c r="AA3402" s="68">
        <f t="shared" si="641"/>
        <v>44881</v>
      </c>
      <c r="AB3402" s="69" t="b">
        <f t="shared" si="642"/>
        <v>1</v>
      </c>
      <c r="AC3402" s="70">
        <f t="shared" si="643"/>
        <v>0.5</v>
      </c>
      <c r="AD3402" s="67">
        <f t="shared" si="644"/>
        <v>44882.452812499963</v>
      </c>
      <c r="AE3402" s="67">
        <f>VLOOKUP(V3402,'Branch Wise Work Timelines'!C:G,3,FALSE)+AA3402</f>
        <v>44881.416666666664</v>
      </c>
      <c r="AF3402" s="67">
        <f>IF(V3402="Bangalore",VLOOKUP(V3402,'Branch Wise Work Timelines'!C:G,4,FALSE)+AA3402+1,IF(V3402="Mumbai",VLOOKUP(V3402,'Branch Wise Work Timelines'!C:G,4,FALSE)+AA3402+1,VLOOKUP(V3402,'Branch Wise Work Timelines'!C:G,4,FALSE)+AA3402))</f>
        <v>44882.25</v>
      </c>
      <c r="AG3402" s="67">
        <f>WORKDAY.INTL(AA3402,1,11)+VLOOKUP(V3402,'Branch Wise Work Timelines'!C:G,3,FALSE)</f>
        <v>44882.416666666664</v>
      </c>
      <c r="AH3402" s="69" t="str">
        <f t="shared" ca="1" si="645"/>
        <v>Out of TAT</v>
      </c>
      <c r="AI3402" s="69">
        <f t="shared" ca="1" si="646"/>
        <v>20691</v>
      </c>
      <c r="AJ3402" s="69" t="str">
        <f ca="1">IF(AI3402&lt;0,"0-12",IFERROR(VLOOKUP(AI3402,Breakup[],2,FALSE),"&gt;24"))</f>
        <v>&gt;24</v>
      </c>
      <c r="AK3402" s="69" t="str">
        <f>VLOOKUP(V3402,Master!B:D,3,FALSE)</f>
        <v>East</v>
      </c>
      <c r="AL3402" s="69" t="str">
        <f t="shared" si="647"/>
        <v>Mumbai</v>
      </c>
    </row>
    <row r="3403" spans="1:38">
      <c r="A3403" s="13" t="s">
        <v>7132</v>
      </c>
      <c r="B3403" s="54">
        <v>44701.732015856498</v>
      </c>
      <c r="C3403" s="13" t="s">
        <v>114</v>
      </c>
      <c r="D3403" s="13">
        <v>913</v>
      </c>
      <c r="E3403" s="13" t="s">
        <v>7133</v>
      </c>
      <c r="F3403" s="13" t="s">
        <v>33</v>
      </c>
      <c r="G3403" s="14">
        <v>1653048497717</v>
      </c>
      <c r="H3403" s="55">
        <v>0.122418981481481</v>
      </c>
      <c r="I3403" s="33">
        <v>44888.122418981497</v>
      </c>
      <c r="J3403" s="58">
        <v>44888</v>
      </c>
      <c r="K3403" s="13" t="s">
        <v>263</v>
      </c>
      <c r="L3403" s="13" t="s">
        <v>69</v>
      </c>
      <c r="M3403" s="13" t="s">
        <v>101</v>
      </c>
      <c r="N3403" s="13" t="s">
        <v>206</v>
      </c>
      <c r="O3403" s="33" t="s">
        <v>38</v>
      </c>
      <c r="P3403" s="58" t="s">
        <v>38</v>
      </c>
      <c r="Q3403" s="33" t="s">
        <v>207</v>
      </c>
      <c r="R3403" s="14" t="s">
        <v>38</v>
      </c>
      <c r="S3403" s="13" t="s">
        <v>208</v>
      </c>
      <c r="T3403" s="13" t="s">
        <v>209</v>
      </c>
      <c r="U3403" s="33">
        <f t="shared" ca="1" si="636"/>
        <v>45744.56914039352</v>
      </c>
      <c r="V3403" s="13" t="str">
        <f t="shared" si="637"/>
        <v>Mumbai</v>
      </c>
      <c r="W3403" s="13" t="str">
        <f t="shared" si="638"/>
        <v>RI</v>
      </c>
      <c r="X3403" s="13">
        <f t="shared" si="639"/>
        <v>2</v>
      </c>
      <c r="Y3403" s="13" t="str">
        <f>IFERROR(VLOOKUP(C3403,ReceivingTeam[],2,FALSE),"HelpDesk")</f>
        <v>Branch office</v>
      </c>
      <c r="Z3403" s="67">
        <f t="shared" si="640"/>
        <v>44888.916666666664</v>
      </c>
      <c r="AA3403" s="68">
        <f t="shared" si="641"/>
        <v>44888</v>
      </c>
      <c r="AB3403" s="69" t="b">
        <f t="shared" si="642"/>
        <v>1</v>
      </c>
      <c r="AC3403" s="70">
        <f t="shared" si="643"/>
        <v>0.5</v>
      </c>
      <c r="AD3403" s="67">
        <f t="shared" si="644"/>
        <v>44888.916666666664</v>
      </c>
      <c r="AE3403" s="67">
        <f>VLOOKUP(V3403,'Branch Wise Work Timelines'!C:G,3,FALSE)+AA3403</f>
        <v>44888.416666666664</v>
      </c>
      <c r="AF3403" s="67">
        <f>IF(V3403="Bangalore",VLOOKUP(V3403,'Branch Wise Work Timelines'!C:G,4,FALSE)+AA3403+1,IF(V3403="Mumbai",VLOOKUP(V3403,'Branch Wise Work Timelines'!C:G,4,FALSE)+AA3403+1,VLOOKUP(V3403,'Branch Wise Work Timelines'!C:G,4,FALSE)+AA3403))</f>
        <v>44889.25</v>
      </c>
      <c r="AG3403" s="67">
        <f>WORKDAY.INTL(AA3403,1,11)+VLOOKUP(V3403,'Branch Wise Work Timelines'!C:G,3,FALSE)</f>
        <v>44889.416666666664</v>
      </c>
      <c r="AH3403" s="69" t="str">
        <f t="shared" ca="1" si="645"/>
        <v>Out of TAT</v>
      </c>
      <c r="AI3403" s="69">
        <f t="shared" ca="1" si="646"/>
        <v>20536</v>
      </c>
      <c r="AJ3403" s="69" t="str">
        <f ca="1">IF(AI3403&lt;0,"0-12",IFERROR(VLOOKUP(AI3403,Breakup[],2,FALSE),"&gt;24"))</f>
        <v>&gt;24</v>
      </c>
      <c r="AK3403" s="69" t="str">
        <f>VLOOKUP(V3403,Master!B:D,3,FALSE)</f>
        <v>East</v>
      </c>
      <c r="AL3403" s="69" t="str">
        <f t="shared" si="647"/>
        <v>Mumbai</v>
      </c>
    </row>
    <row r="3404" spans="1:38">
      <c r="A3404" s="13" t="s">
        <v>7134</v>
      </c>
      <c r="B3404" s="54">
        <v>44701.768318402799</v>
      </c>
      <c r="C3404" s="13" t="s">
        <v>435</v>
      </c>
      <c r="D3404" s="13">
        <v>1043</v>
      </c>
      <c r="E3404" s="13" t="s">
        <v>7135</v>
      </c>
      <c r="F3404" s="13" t="s">
        <v>33</v>
      </c>
      <c r="G3404" s="14">
        <v>1653051957578</v>
      </c>
      <c r="H3404" s="55">
        <v>0.906516203703704</v>
      </c>
      <c r="I3404" s="33">
        <v>44891.9065162037</v>
      </c>
      <c r="J3404" s="58">
        <v>44891</v>
      </c>
      <c r="K3404" s="13" t="s">
        <v>437</v>
      </c>
      <c r="L3404" s="13" t="s">
        <v>12</v>
      </c>
      <c r="M3404" s="13" t="s">
        <v>435</v>
      </c>
      <c r="N3404" s="13" t="s">
        <v>206</v>
      </c>
      <c r="O3404" s="33">
        <v>44891.670925925901</v>
      </c>
      <c r="P3404" s="58">
        <v>44891</v>
      </c>
      <c r="Q3404" s="33" t="s">
        <v>237</v>
      </c>
      <c r="R3404" s="14">
        <v>429</v>
      </c>
      <c r="S3404" s="13" t="s">
        <v>208</v>
      </c>
      <c r="T3404" s="13" t="s">
        <v>209</v>
      </c>
      <c r="U3404" s="33">
        <f t="shared" ca="1" si="636"/>
        <v>45744.56914039352</v>
      </c>
      <c r="V3404" s="13" t="str">
        <f t="shared" si="637"/>
        <v>Ahmedabad</v>
      </c>
      <c r="W3404" s="13" t="str">
        <f t="shared" si="638"/>
        <v>RI</v>
      </c>
      <c r="X3404" s="13">
        <f t="shared" si="639"/>
        <v>21</v>
      </c>
      <c r="Y3404" s="13" t="str">
        <f>IFERROR(VLOOKUP(C3404,ReceivingTeam[],2,FALSE),"HelpDesk")</f>
        <v>HelpDesk</v>
      </c>
      <c r="Z3404" s="67">
        <f t="shared" si="640"/>
        <v>44894.052349537029</v>
      </c>
      <c r="AA3404" s="68">
        <f t="shared" si="641"/>
        <v>44891</v>
      </c>
      <c r="AB3404" s="69" t="b">
        <f t="shared" si="642"/>
        <v>1</v>
      </c>
      <c r="AC3404" s="70">
        <f t="shared" si="643"/>
        <v>0.5</v>
      </c>
      <c r="AD3404" s="67">
        <f t="shared" si="644"/>
        <v>44894.052349537029</v>
      </c>
      <c r="AE3404" s="67">
        <f>VLOOKUP(V3404,'Branch Wise Work Timelines'!C:G,3,FALSE)+AA3404</f>
        <v>44891.416666666664</v>
      </c>
      <c r="AF3404" s="67">
        <f>IF(V3404="Bangalore",VLOOKUP(V3404,'Branch Wise Work Timelines'!C:G,4,FALSE)+AA3404+1,IF(V3404="Mumbai",VLOOKUP(V3404,'Branch Wise Work Timelines'!C:G,4,FALSE)+AA3404+1,VLOOKUP(V3404,'Branch Wise Work Timelines'!C:G,4,FALSE)+AA3404))</f>
        <v>44891.770833333336</v>
      </c>
      <c r="AG3404" s="67">
        <f>WORKDAY.INTL(AA3404,1,11)+VLOOKUP(V3404,'Branch Wise Work Timelines'!C:G,3,FALSE)</f>
        <v>44893.416666666664</v>
      </c>
      <c r="AH3404" s="69" t="str">
        <f t="shared" si="645"/>
        <v>Met</v>
      </c>
      <c r="AI3404" s="69">
        <f t="shared" ca="1" si="646"/>
        <v>20413</v>
      </c>
      <c r="AJ3404" s="69" t="str">
        <f ca="1">IF(AI3404&lt;0,"0-12",IFERROR(VLOOKUP(AI3404,Breakup[],2,FALSE),"&gt;24"))</f>
        <v>&gt;24</v>
      </c>
      <c r="AK3404" s="69" t="str">
        <f>VLOOKUP(V3404,Master!B:D,3,FALSE)</f>
        <v>North</v>
      </c>
      <c r="AL3404" s="69" t="str">
        <f t="shared" si="647"/>
        <v>Ahmedabad</v>
      </c>
    </row>
    <row r="3405" spans="1:38">
      <c r="A3405" s="13" t="s">
        <v>7136</v>
      </c>
      <c r="B3405" s="54">
        <v>44701.766723414403</v>
      </c>
      <c r="C3405" s="13" t="s">
        <v>435</v>
      </c>
      <c r="D3405" s="13">
        <v>1667</v>
      </c>
      <c r="E3405" s="13" t="s">
        <v>7137</v>
      </c>
      <c r="F3405" s="13" t="s">
        <v>33</v>
      </c>
      <c r="G3405" s="14">
        <v>1653051957578</v>
      </c>
      <c r="H3405" s="55">
        <v>0.88197916666666698</v>
      </c>
      <c r="I3405" s="33">
        <v>44881.881979166697</v>
      </c>
      <c r="J3405" s="58">
        <v>44881</v>
      </c>
      <c r="K3405" s="13" t="s">
        <v>437</v>
      </c>
      <c r="L3405" s="13" t="s">
        <v>12</v>
      </c>
      <c r="M3405" s="13" t="s">
        <v>435</v>
      </c>
      <c r="N3405" s="13" t="s">
        <v>206</v>
      </c>
      <c r="O3405" s="33" t="s">
        <v>38</v>
      </c>
      <c r="P3405" s="58" t="s">
        <v>38</v>
      </c>
      <c r="Q3405" s="33" t="s">
        <v>207</v>
      </c>
      <c r="R3405" s="14" t="s">
        <v>38</v>
      </c>
      <c r="S3405" s="13" t="s">
        <v>208</v>
      </c>
      <c r="T3405" s="13" t="s">
        <v>209</v>
      </c>
      <c r="U3405" s="33">
        <f t="shared" ca="1" si="636"/>
        <v>45744.56914039352</v>
      </c>
      <c r="V3405" s="13" t="str">
        <f t="shared" si="637"/>
        <v>Ahmedabad</v>
      </c>
      <c r="W3405" s="13" t="str">
        <f t="shared" si="638"/>
        <v>RI</v>
      </c>
      <c r="X3405" s="13">
        <f t="shared" si="639"/>
        <v>21</v>
      </c>
      <c r="Y3405" s="13" t="str">
        <f>IFERROR(VLOOKUP(C3405,ReceivingTeam[],2,FALSE),"HelpDesk")</f>
        <v>HelpDesk</v>
      </c>
      <c r="Z3405" s="67">
        <f t="shared" si="640"/>
        <v>44883.027812500026</v>
      </c>
      <c r="AA3405" s="68">
        <f t="shared" si="641"/>
        <v>44881</v>
      </c>
      <c r="AB3405" s="69" t="b">
        <f t="shared" si="642"/>
        <v>1</v>
      </c>
      <c r="AC3405" s="70">
        <f t="shared" si="643"/>
        <v>0.5</v>
      </c>
      <c r="AD3405" s="67">
        <f t="shared" si="644"/>
        <v>44883.027812500026</v>
      </c>
      <c r="AE3405" s="67">
        <f>VLOOKUP(V3405,'Branch Wise Work Timelines'!C:G,3,FALSE)+AA3405</f>
        <v>44881.416666666664</v>
      </c>
      <c r="AF3405" s="67">
        <f>IF(V3405="Bangalore",VLOOKUP(V3405,'Branch Wise Work Timelines'!C:G,4,FALSE)+AA3405+1,IF(V3405="Mumbai",VLOOKUP(V3405,'Branch Wise Work Timelines'!C:G,4,FALSE)+AA3405+1,VLOOKUP(V3405,'Branch Wise Work Timelines'!C:G,4,FALSE)+AA3405))</f>
        <v>44881.770833333336</v>
      </c>
      <c r="AG3405" s="67">
        <f>WORKDAY.INTL(AA3405,1,11)+VLOOKUP(V3405,'Branch Wise Work Timelines'!C:G,3,FALSE)</f>
        <v>44882.416666666664</v>
      </c>
      <c r="AH3405" s="69" t="str">
        <f t="shared" ca="1" si="645"/>
        <v>Out of TAT</v>
      </c>
      <c r="AI3405" s="69">
        <f t="shared" ca="1" si="646"/>
        <v>20677</v>
      </c>
      <c r="AJ3405" s="69" t="str">
        <f ca="1">IF(AI3405&lt;0,"0-12",IFERROR(VLOOKUP(AI3405,Breakup[],2,FALSE),"&gt;24"))</f>
        <v>&gt;24</v>
      </c>
      <c r="AK3405" s="69" t="str">
        <f>VLOOKUP(V3405,Master!B:D,3,FALSE)</f>
        <v>North</v>
      </c>
      <c r="AL3405" s="69" t="str">
        <f t="shared" si="647"/>
        <v>Ahmedabad</v>
      </c>
    </row>
    <row r="3406" spans="1:38">
      <c r="A3406" s="13" t="s">
        <v>7138</v>
      </c>
      <c r="B3406" s="54">
        <v>44701.678299074098</v>
      </c>
      <c r="C3406" s="13" t="s">
        <v>219</v>
      </c>
      <c r="D3406" s="13">
        <v>651</v>
      </c>
      <c r="E3406" s="13" t="s">
        <v>7139</v>
      </c>
      <c r="F3406" s="13" t="s">
        <v>15</v>
      </c>
      <c r="G3406" s="14">
        <v>1653048302745</v>
      </c>
      <c r="H3406" s="55">
        <v>0.83601851851851805</v>
      </c>
      <c r="I3406" s="33">
        <v>44884.836018518501</v>
      </c>
      <c r="J3406" s="58">
        <v>44884</v>
      </c>
      <c r="K3406" s="13" t="s">
        <v>213</v>
      </c>
      <c r="L3406" s="13" t="s">
        <v>30</v>
      </c>
      <c r="M3406" s="13" t="s">
        <v>75</v>
      </c>
      <c r="N3406" s="13" t="s">
        <v>206</v>
      </c>
      <c r="O3406" s="33" t="s">
        <v>38</v>
      </c>
      <c r="P3406" s="58" t="s">
        <v>38</v>
      </c>
      <c r="Q3406" s="33" t="s">
        <v>207</v>
      </c>
      <c r="R3406" s="14" t="s">
        <v>38</v>
      </c>
      <c r="S3406" s="13" t="s">
        <v>216</v>
      </c>
      <c r="T3406" s="13" t="s">
        <v>217</v>
      </c>
      <c r="U3406" s="33">
        <f t="shared" ca="1" si="636"/>
        <v>45744.56914039352</v>
      </c>
      <c r="V3406" s="13" t="str">
        <f t="shared" si="637"/>
        <v>Bangalore</v>
      </c>
      <c r="W3406" s="13" t="str">
        <f t="shared" si="638"/>
        <v>CLS</v>
      </c>
      <c r="X3406" s="13">
        <f t="shared" si="639"/>
        <v>20</v>
      </c>
      <c r="Y3406" s="13" t="str">
        <f>IFERROR(VLOOKUP(C3406,ReceivingTeam[],2,FALSE),"HelpDesk")</f>
        <v>HelpDesk</v>
      </c>
      <c r="Z3406" s="67">
        <f t="shared" si="640"/>
        <v>44886.648518518501</v>
      </c>
      <c r="AA3406" s="68">
        <f t="shared" si="641"/>
        <v>44884</v>
      </c>
      <c r="AB3406" s="69" t="b">
        <f t="shared" si="642"/>
        <v>1</v>
      </c>
      <c r="AC3406" s="70">
        <f t="shared" si="643"/>
        <v>0.5</v>
      </c>
      <c r="AD3406" s="67">
        <f t="shared" si="644"/>
        <v>44886.648518518501</v>
      </c>
      <c r="AE3406" s="67">
        <f>VLOOKUP(V3406,'Branch Wise Work Timelines'!C:G,3,FALSE)+AA3406</f>
        <v>44884.416666666664</v>
      </c>
      <c r="AF3406" s="67">
        <f>IF(V3406="Bangalore",VLOOKUP(V3406,'Branch Wise Work Timelines'!C:G,4,FALSE)+AA3406+1,IF(V3406="Mumbai",VLOOKUP(V3406,'Branch Wise Work Timelines'!C:G,4,FALSE)+AA3406+1,VLOOKUP(V3406,'Branch Wise Work Timelines'!C:G,4,FALSE)+AA3406))</f>
        <v>44885.104166666664</v>
      </c>
      <c r="AG3406" s="67">
        <f>WORKDAY.INTL(AA3406,1,11)+VLOOKUP(V3406,'Branch Wise Work Timelines'!C:G,3,FALSE)</f>
        <v>44886.416666666664</v>
      </c>
      <c r="AH3406" s="69" t="str">
        <f t="shared" ca="1" si="645"/>
        <v>Out of TAT</v>
      </c>
      <c r="AI3406" s="69">
        <f t="shared" ca="1" si="646"/>
        <v>20591</v>
      </c>
      <c r="AJ3406" s="69" t="str">
        <f ca="1">IF(AI3406&lt;0,"0-12",IFERROR(VLOOKUP(AI3406,Breakup[],2,FALSE),"&gt;24"))</f>
        <v>&gt;24</v>
      </c>
      <c r="AK3406" s="69" t="str">
        <f>VLOOKUP(V3406,Master!B:D,3,FALSE)</f>
        <v>South</v>
      </c>
      <c r="AL3406" s="69" t="str">
        <f t="shared" si="647"/>
        <v>Bangalore-CLS</v>
      </c>
    </row>
    <row r="3407" spans="1:38">
      <c r="A3407" s="13" t="s">
        <v>7140</v>
      </c>
      <c r="B3407" s="54">
        <v>44701.705661076398</v>
      </c>
      <c r="C3407" s="13" t="s">
        <v>268</v>
      </c>
      <c r="D3407" s="13">
        <v>1942</v>
      </c>
      <c r="E3407" s="13" t="s">
        <v>7141</v>
      </c>
      <c r="F3407" s="13" t="s">
        <v>15</v>
      </c>
      <c r="G3407" s="14">
        <v>1653052565128</v>
      </c>
      <c r="H3407" s="55">
        <v>1.9780092592592599E-2</v>
      </c>
      <c r="I3407" s="33">
        <v>44882.019780092603</v>
      </c>
      <c r="J3407" s="58">
        <v>44882</v>
      </c>
      <c r="K3407" s="13" t="s">
        <v>213</v>
      </c>
      <c r="L3407" s="13" t="s">
        <v>30</v>
      </c>
      <c r="M3407" s="13" t="s">
        <v>75</v>
      </c>
      <c r="N3407" s="13" t="s">
        <v>206</v>
      </c>
      <c r="O3407" s="33" t="s">
        <v>38</v>
      </c>
      <c r="P3407" s="58" t="s">
        <v>38</v>
      </c>
      <c r="Q3407" s="33" t="s">
        <v>207</v>
      </c>
      <c r="R3407" s="14" t="s">
        <v>38</v>
      </c>
      <c r="S3407" s="13" t="s">
        <v>216</v>
      </c>
      <c r="T3407" s="13" t="s">
        <v>217</v>
      </c>
      <c r="U3407" s="33">
        <f t="shared" ca="1" si="636"/>
        <v>45744.56914039352</v>
      </c>
      <c r="V3407" s="13" t="str">
        <f t="shared" si="637"/>
        <v>Bangalore</v>
      </c>
      <c r="W3407" s="13" t="str">
        <f t="shared" si="638"/>
        <v>CLS</v>
      </c>
      <c r="X3407" s="13">
        <f t="shared" si="639"/>
        <v>0</v>
      </c>
      <c r="Y3407" s="13" t="str">
        <f>IFERROR(VLOOKUP(C3407,ReceivingTeam[],2,FALSE),"HelpDesk")</f>
        <v>HelpDesk</v>
      </c>
      <c r="Z3407" s="67">
        <f t="shared" si="640"/>
        <v>44882.916666666664</v>
      </c>
      <c r="AA3407" s="68">
        <f t="shared" si="641"/>
        <v>44882</v>
      </c>
      <c r="AB3407" s="69" t="b">
        <f t="shared" si="642"/>
        <v>1</v>
      </c>
      <c r="AC3407" s="70">
        <f t="shared" si="643"/>
        <v>0.5</v>
      </c>
      <c r="AD3407" s="67">
        <f t="shared" si="644"/>
        <v>44882.916666666664</v>
      </c>
      <c r="AE3407" s="67">
        <f>VLOOKUP(V3407,'Branch Wise Work Timelines'!C:G,3,FALSE)+AA3407</f>
        <v>44882.416666666664</v>
      </c>
      <c r="AF3407" s="67">
        <f>IF(V3407="Bangalore",VLOOKUP(V3407,'Branch Wise Work Timelines'!C:G,4,FALSE)+AA3407+1,IF(V3407="Mumbai",VLOOKUP(V3407,'Branch Wise Work Timelines'!C:G,4,FALSE)+AA3407+1,VLOOKUP(V3407,'Branch Wise Work Timelines'!C:G,4,FALSE)+AA3407))</f>
        <v>44883.104166666664</v>
      </c>
      <c r="AG3407" s="67">
        <f>WORKDAY.INTL(AA3407,1,11)+VLOOKUP(V3407,'Branch Wise Work Timelines'!C:G,3,FALSE)</f>
        <v>44883.416666666664</v>
      </c>
      <c r="AH3407" s="69" t="str">
        <f t="shared" ca="1" si="645"/>
        <v>Out of TAT</v>
      </c>
      <c r="AI3407" s="69">
        <f t="shared" ca="1" si="646"/>
        <v>20680</v>
      </c>
      <c r="AJ3407" s="69" t="str">
        <f ca="1">IF(AI3407&lt;0,"0-12",IFERROR(VLOOKUP(AI3407,Breakup[],2,FALSE),"&gt;24"))</f>
        <v>&gt;24</v>
      </c>
      <c r="AK3407" s="69" t="str">
        <f>VLOOKUP(V3407,Master!B:D,3,FALSE)</f>
        <v>South</v>
      </c>
      <c r="AL3407" s="69" t="str">
        <f t="shared" si="647"/>
        <v>Bangalore-CLS</v>
      </c>
    </row>
    <row r="3408" spans="1:38">
      <c r="A3408" s="13" t="s">
        <v>7142</v>
      </c>
      <c r="B3408" s="54">
        <v>44701.693425613397</v>
      </c>
      <c r="C3408" s="13" t="s">
        <v>252</v>
      </c>
      <c r="D3408" s="13">
        <v>213</v>
      </c>
      <c r="E3408" s="13" t="s">
        <v>7143</v>
      </c>
      <c r="F3408" s="13" t="s">
        <v>15</v>
      </c>
      <c r="G3408" s="14">
        <v>1653050074123</v>
      </c>
      <c r="H3408" s="55">
        <v>0.73184027777777805</v>
      </c>
      <c r="I3408" s="33">
        <v>44888.731840277796</v>
      </c>
      <c r="J3408" s="58">
        <v>44888</v>
      </c>
      <c r="K3408" s="13" t="s">
        <v>213</v>
      </c>
      <c r="L3408" s="13" t="s">
        <v>30</v>
      </c>
      <c r="M3408" s="13" t="s">
        <v>75</v>
      </c>
      <c r="N3408" s="13" t="s">
        <v>206</v>
      </c>
      <c r="O3408" s="33" t="s">
        <v>38</v>
      </c>
      <c r="P3408" s="58" t="s">
        <v>38</v>
      </c>
      <c r="Q3408" s="33" t="s">
        <v>207</v>
      </c>
      <c r="R3408" s="14" t="s">
        <v>38</v>
      </c>
      <c r="S3408" s="13" t="s">
        <v>216</v>
      </c>
      <c r="T3408" s="13" t="s">
        <v>217</v>
      </c>
      <c r="U3408" s="33">
        <f t="shared" ca="1" si="636"/>
        <v>45744.56914039352</v>
      </c>
      <c r="V3408" s="13" t="str">
        <f t="shared" si="637"/>
        <v>Bangalore</v>
      </c>
      <c r="W3408" s="13" t="str">
        <f t="shared" si="638"/>
        <v>CLS</v>
      </c>
      <c r="X3408" s="13">
        <f t="shared" si="639"/>
        <v>17</v>
      </c>
      <c r="Y3408" s="13" t="str">
        <f>IFERROR(VLOOKUP(C3408,ReceivingTeam[],2,FALSE),"HelpDesk")</f>
        <v>HelpDesk</v>
      </c>
      <c r="Z3408" s="67">
        <f t="shared" si="640"/>
        <v>44889.544340277796</v>
      </c>
      <c r="AA3408" s="68">
        <f t="shared" si="641"/>
        <v>44888</v>
      </c>
      <c r="AB3408" s="69" t="b">
        <f t="shared" si="642"/>
        <v>1</v>
      </c>
      <c r="AC3408" s="70">
        <f t="shared" si="643"/>
        <v>0.5</v>
      </c>
      <c r="AD3408" s="67">
        <f t="shared" si="644"/>
        <v>44889.544340277796</v>
      </c>
      <c r="AE3408" s="67">
        <f>VLOOKUP(V3408,'Branch Wise Work Timelines'!C:G,3,FALSE)+AA3408</f>
        <v>44888.416666666664</v>
      </c>
      <c r="AF3408" s="67">
        <f>IF(V3408="Bangalore",VLOOKUP(V3408,'Branch Wise Work Timelines'!C:G,4,FALSE)+AA3408+1,IF(V3408="Mumbai",VLOOKUP(V3408,'Branch Wise Work Timelines'!C:G,4,FALSE)+AA3408+1,VLOOKUP(V3408,'Branch Wise Work Timelines'!C:G,4,FALSE)+AA3408))</f>
        <v>44889.104166666664</v>
      </c>
      <c r="AG3408" s="67">
        <f>WORKDAY.INTL(AA3408,1,11)+VLOOKUP(V3408,'Branch Wise Work Timelines'!C:G,3,FALSE)</f>
        <v>44889.416666666664</v>
      </c>
      <c r="AH3408" s="69" t="str">
        <f t="shared" ca="1" si="645"/>
        <v>Out of TAT</v>
      </c>
      <c r="AI3408" s="69">
        <f t="shared" ca="1" si="646"/>
        <v>20521</v>
      </c>
      <c r="AJ3408" s="69" t="str">
        <f ca="1">IF(AI3408&lt;0,"0-12",IFERROR(VLOOKUP(AI3408,Breakup[],2,FALSE),"&gt;24"))</f>
        <v>&gt;24</v>
      </c>
      <c r="AK3408" s="69" t="str">
        <f>VLOOKUP(V3408,Master!B:D,3,FALSE)</f>
        <v>South</v>
      </c>
      <c r="AL3408" s="69" t="str">
        <f t="shared" si="647"/>
        <v>Bangalore-CLS</v>
      </c>
    </row>
    <row r="3409" spans="1:38">
      <c r="A3409" s="13" t="s">
        <v>7144</v>
      </c>
      <c r="B3409" s="54">
        <v>44701.800296562498</v>
      </c>
      <c r="C3409" s="13" t="s">
        <v>261</v>
      </c>
      <c r="D3409" s="13">
        <v>1217</v>
      </c>
      <c r="E3409" s="13" t="s">
        <v>7145</v>
      </c>
      <c r="F3409" s="13" t="s">
        <v>33</v>
      </c>
      <c r="G3409" s="14">
        <v>1653054611210</v>
      </c>
      <c r="H3409" s="55">
        <v>0.61925925925925895</v>
      </c>
      <c r="I3409" s="33">
        <v>44890.6192592593</v>
      </c>
      <c r="J3409" s="58">
        <v>44890</v>
      </c>
      <c r="K3409" s="13" t="s">
        <v>263</v>
      </c>
      <c r="L3409" s="13" t="s">
        <v>69</v>
      </c>
      <c r="M3409" s="13" t="s">
        <v>101</v>
      </c>
      <c r="N3409" s="13" t="s">
        <v>206</v>
      </c>
      <c r="O3409" s="33" t="s">
        <v>38</v>
      </c>
      <c r="P3409" s="58" t="s">
        <v>38</v>
      </c>
      <c r="Q3409" s="33" t="s">
        <v>207</v>
      </c>
      <c r="R3409" s="14" t="s">
        <v>38</v>
      </c>
      <c r="S3409" s="13" t="s">
        <v>208</v>
      </c>
      <c r="T3409" s="13" t="s">
        <v>209</v>
      </c>
      <c r="U3409" s="33">
        <f t="shared" ca="1" si="636"/>
        <v>45744.56914039352</v>
      </c>
      <c r="V3409" s="13" t="str">
        <f t="shared" si="637"/>
        <v>Mumbai</v>
      </c>
      <c r="W3409" s="13" t="str">
        <f t="shared" si="638"/>
        <v>RI</v>
      </c>
      <c r="X3409" s="13">
        <f t="shared" si="639"/>
        <v>14</v>
      </c>
      <c r="Y3409" s="13" t="str">
        <f>IFERROR(VLOOKUP(C3409,ReceivingTeam[],2,FALSE),"HelpDesk")</f>
        <v>HelpDesk</v>
      </c>
      <c r="Z3409" s="67">
        <f t="shared" si="640"/>
        <v>44891.1192592593</v>
      </c>
      <c r="AA3409" s="68">
        <f t="shared" si="641"/>
        <v>44890</v>
      </c>
      <c r="AB3409" s="69" t="b">
        <f t="shared" si="642"/>
        <v>1</v>
      </c>
      <c r="AC3409" s="70">
        <f t="shared" si="643"/>
        <v>0.5</v>
      </c>
      <c r="AD3409" s="67">
        <f t="shared" si="644"/>
        <v>44891.1192592593</v>
      </c>
      <c r="AE3409" s="67">
        <f>VLOOKUP(V3409,'Branch Wise Work Timelines'!C:G,3,FALSE)+AA3409</f>
        <v>44890.416666666664</v>
      </c>
      <c r="AF3409" s="67">
        <f>IF(V3409="Bangalore",VLOOKUP(V3409,'Branch Wise Work Timelines'!C:G,4,FALSE)+AA3409+1,IF(V3409="Mumbai",VLOOKUP(V3409,'Branch Wise Work Timelines'!C:G,4,FALSE)+AA3409+1,VLOOKUP(V3409,'Branch Wise Work Timelines'!C:G,4,FALSE)+AA3409))</f>
        <v>44891.25</v>
      </c>
      <c r="AG3409" s="67">
        <f>WORKDAY.INTL(AA3409,1,11)+VLOOKUP(V3409,'Branch Wise Work Timelines'!C:G,3,FALSE)</f>
        <v>44891.416666666664</v>
      </c>
      <c r="AH3409" s="69" t="str">
        <f t="shared" ca="1" si="645"/>
        <v>Out of TAT</v>
      </c>
      <c r="AI3409" s="69">
        <f t="shared" ca="1" si="646"/>
        <v>20483</v>
      </c>
      <c r="AJ3409" s="69" t="str">
        <f ca="1">IF(AI3409&lt;0,"0-12",IFERROR(VLOOKUP(AI3409,Breakup[],2,FALSE),"&gt;24"))</f>
        <v>&gt;24</v>
      </c>
      <c r="AK3409" s="69" t="str">
        <f>VLOOKUP(V3409,Master!B:D,3,FALSE)</f>
        <v>East</v>
      </c>
      <c r="AL3409" s="69" t="str">
        <f t="shared" si="647"/>
        <v>Mumbai</v>
      </c>
    </row>
    <row r="3410" spans="1:38">
      <c r="A3410" s="13" t="s">
        <v>7146</v>
      </c>
      <c r="B3410" s="54">
        <v>44701.785709224503</v>
      </c>
      <c r="C3410" s="13" t="s">
        <v>243</v>
      </c>
      <c r="D3410" s="13">
        <v>1179</v>
      </c>
      <c r="E3410" s="13" t="s">
        <v>7147</v>
      </c>
      <c r="F3410" s="13" t="s">
        <v>15</v>
      </c>
      <c r="G3410" s="14">
        <v>1653054766382</v>
      </c>
      <c r="H3410" s="55">
        <v>0.72152777777777799</v>
      </c>
      <c r="I3410" s="33">
        <v>44882.721527777801</v>
      </c>
      <c r="J3410" s="58">
        <v>44882</v>
      </c>
      <c r="K3410" s="13" t="s">
        <v>213</v>
      </c>
      <c r="L3410" s="13" t="s">
        <v>30</v>
      </c>
      <c r="M3410" s="13" t="s">
        <v>75</v>
      </c>
      <c r="N3410" s="13" t="s">
        <v>206</v>
      </c>
      <c r="O3410" s="33" t="s">
        <v>38</v>
      </c>
      <c r="P3410" s="58" t="s">
        <v>38</v>
      </c>
      <c r="Q3410" s="33" t="s">
        <v>207</v>
      </c>
      <c r="R3410" s="14" t="s">
        <v>38</v>
      </c>
      <c r="S3410" s="13" t="s">
        <v>216</v>
      </c>
      <c r="T3410" s="13" t="s">
        <v>217</v>
      </c>
      <c r="U3410" s="33">
        <f t="shared" ca="1" si="636"/>
        <v>45744.56914039352</v>
      </c>
      <c r="V3410" s="13" t="str">
        <f t="shared" si="637"/>
        <v>Bangalore</v>
      </c>
      <c r="W3410" s="13" t="str">
        <f t="shared" si="638"/>
        <v>CLS</v>
      </c>
      <c r="X3410" s="13">
        <f t="shared" si="639"/>
        <v>17</v>
      </c>
      <c r="Y3410" s="13" t="str">
        <f>IFERROR(VLOOKUP(C3410,ReceivingTeam[],2,FALSE),"HelpDesk")</f>
        <v>HelpDesk</v>
      </c>
      <c r="Z3410" s="67">
        <f t="shared" si="640"/>
        <v>44883.534027777801</v>
      </c>
      <c r="AA3410" s="68">
        <f t="shared" si="641"/>
        <v>44882</v>
      </c>
      <c r="AB3410" s="69" t="b">
        <f t="shared" si="642"/>
        <v>1</v>
      </c>
      <c r="AC3410" s="70">
        <f t="shared" si="643"/>
        <v>0.5</v>
      </c>
      <c r="AD3410" s="67">
        <f t="shared" si="644"/>
        <v>44883.534027777801</v>
      </c>
      <c r="AE3410" s="67">
        <f>VLOOKUP(V3410,'Branch Wise Work Timelines'!C:G,3,FALSE)+AA3410</f>
        <v>44882.416666666664</v>
      </c>
      <c r="AF3410" s="67">
        <f>IF(V3410="Bangalore",VLOOKUP(V3410,'Branch Wise Work Timelines'!C:G,4,FALSE)+AA3410+1,IF(V3410="Mumbai",VLOOKUP(V3410,'Branch Wise Work Timelines'!C:G,4,FALSE)+AA3410+1,VLOOKUP(V3410,'Branch Wise Work Timelines'!C:G,4,FALSE)+AA3410))</f>
        <v>44883.104166666664</v>
      </c>
      <c r="AG3410" s="67">
        <f>WORKDAY.INTL(AA3410,1,11)+VLOOKUP(V3410,'Branch Wise Work Timelines'!C:G,3,FALSE)</f>
        <v>44883.416666666664</v>
      </c>
      <c r="AH3410" s="69" t="str">
        <f t="shared" ca="1" si="645"/>
        <v>Out of TAT</v>
      </c>
      <c r="AI3410" s="69">
        <f t="shared" ca="1" si="646"/>
        <v>20665</v>
      </c>
      <c r="AJ3410" s="69" t="str">
        <f ca="1">IF(AI3410&lt;0,"0-12",IFERROR(VLOOKUP(AI3410,Breakup[],2,FALSE),"&gt;24"))</f>
        <v>&gt;24</v>
      </c>
      <c r="AK3410" s="69" t="str">
        <f>VLOOKUP(V3410,Master!B:D,3,FALSE)</f>
        <v>South</v>
      </c>
      <c r="AL3410" s="69" t="str">
        <f t="shared" si="647"/>
        <v>Bangalore-CLS</v>
      </c>
    </row>
    <row r="3411" spans="1:38">
      <c r="A3411" s="13" t="s">
        <v>7148</v>
      </c>
      <c r="B3411" s="54">
        <v>44701.727299919003</v>
      </c>
      <c r="C3411" s="13" t="s">
        <v>121</v>
      </c>
      <c r="D3411" s="13">
        <v>182</v>
      </c>
      <c r="E3411" s="13" t="s">
        <v>7149</v>
      </c>
      <c r="F3411" s="13" t="s">
        <v>33</v>
      </c>
      <c r="G3411" s="14">
        <v>1653048497717</v>
      </c>
      <c r="H3411" s="55">
        <v>0.36883101851851902</v>
      </c>
      <c r="I3411" s="33">
        <v>44883.368831018503</v>
      </c>
      <c r="J3411" s="58">
        <v>44883</v>
      </c>
      <c r="K3411" s="13" t="s">
        <v>263</v>
      </c>
      <c r="L3411" s="13" t="s">
        <v>69</v>
      </c>
      <c r="M3411" s="13" t="s">
        <v>101</v>
      </c>
      <c r="N3411" s="13" t="s">
        <v>206</v>
      </c>
      <c r="O3411" s="33" t="s">
        <v>38</v>
      </c>
      <c r="P3411" s="58" t="s">
        <v>38</v>
      </c>
      <c r="Q3411" s="33" t="s">
        <v>207</v>
      </c>
      <c r="R3411" s="14" t="s">
        <v>38</v>
      </c>
      <c r="S3411" s="13" t="s">
        <v>208</v>
      </c>
      <c r="T3411" s="13" t="s">
        <v>209</v>
      </c>
      <c r="U3411" s="33">
        <f t="shared" ca="1" si="636"/>
        <v>45744.56914039352</v>
      </c>
      <c r="V3411" s="13" t="str">
        <f t="shared" si="637"/>
        <v>Mumbai</v>
      </c>
      <c r="W3411" s="13" t="str">
        <f t="shared" si="638"/>
        <v>RI</v>
      </c>
      <c r="X3411" s="13">
        <f t="shared" si="639"/>
        <v>8</v>
      </c>
      <c r="Y3411" s="13" t="str">
        <f>IFERROR(VLOOKUP(C3411,ReceivingTeam[],2,FALSE),"HelpDesk")</f>
        <v>Branch office</v>
      </c>
      <c r="Z3411" s="67">
        <f t="shared" si="640"/>
        <v>44883.916666666664</v>
      </c>
      <c r="AA3411" s="68">
        <f t="shared" si="641"/>
        <v>44883</v>
      </c>
      <c r="AB3411" s="69" t="b">
        <f t="shared" si="642"/>
        <v>1</v>
      </c>
      <c r="AC3411" s="70">
        <f t="shared" si="643"/>
        <v>0.5</v>
      </c>
      <c r="AD3411" s="67">
        <f t="shared" si="644"/>
        <v>44883.916666666664</v>
      </c>
      <c r="AE3411" s="67">
        <f>VLOOKUP(V3411,'Branch Wise Work Timelines'!C:G,3,FALSE)+AA3411</f>
        <v>44883.416666666664</v>
      </c>
      <c r="AF3411" s="67">
        <f>IF(V3411="Bangalore",VLOOKUP(V3411,'Branch Wise Work Timelines'!C:G,4,FALSE)+AA3411+1,IF(V3411="Mumbai",VLOOKUP(V3411,'Branch Wise Work Timelines'!C:G,4,FALSE)+AA3411+1,VLOOKUP(V3411,'Branch Wise Work Timelines'!C:G,4,FALSE)+AA3411))</f>
        <v>44884.25</v>
      </c>
      <c r="AG3411" s="67">
        <f>WORKDAY.INTL(AA3411,1,11)+VLOOKUP(V3411,'Branch Wise Work Timelines'!C:G,3,FALSE)</f>
        <v>44884.416666666664</v>
      </c>
      <c r="AH3411" s="69" t="str">
        <f t="shared" ca="1" si="645"/>
        <v>Out of TAT</v>
      </c>
      <c r="AI3411" s="69">
        <f t="shared" ca="1" si="646"/>
        <v>20656</v>
      </c>
      <c r="AJ3411" s="69" t="str">
        <f ca="1">IF(AI3411&lt;0,"0-12",IFERROR(VLOOKUP(AI3411,Breakup[],2,FALSE),"&gt;24"))</f>
        <v>&gt;24</v>
      </c>
      <c r="AK3411" s="69" t="str">
        <f>VLOOKUP(V3411,Master!B:D,3,FALSE)</f>
        <v>East</v>
      </c>
      <c r="AL3411" s="69" t="str">
        <f t="shared" si="647"/>
        <v>Mumbai</v>
      </c>
    </row>
    <row r="3412" spans="1:38">
      <c r="A3412" s="13" t="s">
        <v>7150</v>
      </c>
      <c r="B3412" s="54">
        <v>44701.719063576398</v>
      </c>
      <c r="C3412" s="13" t="s">
        <v>133</v>
      </c>
      <c r="D3412" s="13">
        <v>1868</v>
      </c>
      <c r="E3412" s="13" t="s">
        <v>7151</v>
      </c>
      <c r="F3412" s="13" t="s">
        <v>33</v>
      </c>
      <c r="G3412" s="14">
        <v>1653047132597</v>
      </c>
      <c r="H3412" s="55">
        <v>0.486030092592593</v>
      </c>
      <c r="I3412" s="33">
        <v>44888.486030092601</v>
      </c>
      <c r="J3412" s="58">
        <v>44888</v>
      </c>
      <c r="K3412" s="13" t="s">
        <v>257</v>
      </c>
      <c r="L3412" s="13" t="s">
        <v>72</v>
      </c>
      <c r="M3412" s="13" t="s">
        <v>255</v>
      </c>
      <c r="N3412" s="13" t="s">
        <v>206</v>
      </c>
      <c r="O3412" s="33" t="s">
        <v>38</v>
      </c>
      <c r="P3412" s="58" t="s">
        <v>38</v>
      </c>
      <c r="Q3412" s="33" t="s">
        <v>207</v>
      </c>
      <c r="R3412" s="14" t="s">
        <v>38</v>
      </c>
      <c r="S3412" s="13" t="s">
        <v>216</v>
      </c>
      <c r="T3412" s="13" t="s">
        <v>278</v>
      </c>
      <c r="U3412" s="33">
        <f t="shared" ca="1" si="636"/>
        <v>45744.56914039352</v>
      </c>
      <c r="V3412" s="13" t="str">
        <f t="shared" si="637"/>
        <v>Pune</v>
      </c>
      <c r="W3412" s="13" t="str">
        <f t="shared" si="638"/>
        <v>RI</v>
      </c>
      <c r="X3412" s="13">
        <f t="shared" si="639"/>
        <v>11</v>
      </c>
      <c r="Y3412" s="13" t="str">
        <f>IFERROR(VLOOKUP(C3412,ReceivingTeam[],2,FALSE),"HelpDesk")</f>
        <v>Branch office</v>
      </c>
      <c r="Z3412" s="67">
        <f t="shared" si="640"/>
        <v>44892.111030092601</v>
      </c>
      <c r="AA3412" s="68">
        <f t="shared" si="641"/>
        <v>44888</v>
      </c>
      <c r="AB3412" s="69" t="b">
        <f t="shared" si="642"/>
        <v>1</v>
      </c>
      <c r="AC3412" s="70">
        <f t="shared" si="643"/>
        <v>3</v>
      </c>
      <c r="AD3412" s="67">
        <f t="shared" si="644"/>
        <v>44892.111030092601</v>
      </c>
      <c r="AE3412" s="67">
        <f>VLOOKUP(V3412,'Branch Wise Work Timelines'!C:G,3,FALSE)+AA3412</f>
        <v>44888.395833333336</v>
      </c>
      <c r="AF3412" s="67">
        <f>IF(V3412="Bangalore",VLOOKUP(V3412,'Branch Wise Work Timelines'!C:G,4,FALSE)+AA3412+1,IF(V3412="Mumbai",VLOOKUP(V3412,'Branch Wise Work Timelines'!C:G,4,FALSE)+AA3412+1,VLOOKUP(V3412,'Branch Wise Work Timelines'!C:G,4,FALSE)+AA3412))</f>
        <v>44888.770833333336</v>
      </c>
      <c r="AG3412" s="67">
        <f>WORKDAY.INTL(AA3412,1,11)+VLOOKUP(V3412,'Branch Wise Work Timelines'!C:G,3,FALSE)</f>
        <v>44889.395833333336</v>
      </c>
      <c r="AH3412" s="69" t="str">
        <f t="shared" ca="1" si="645"/>
        <v>Out of TAT</v>
      </c>
      <c r="AI3412" s="69">
        <f t="shared" ca="1" si="646"/>
        <v>20459</v>
      </c>
      <c r="AJ3412" s="69" t="str">
        <f ca="1">IF(AI3412&lt;0,"0-12",IFERROR(VLOOKUP(AI3412,Breakup[],2,FALSE),"&gt;24"))</f>
        <v>&gt;24</v>
      </c>
      <c r="AK3412" s="69" t="str">
        <f>VLOOKUP(V3412,Master!B:D,3,FALSE)</f>
        <v>West</v>
      </c>
      <c r="AL3412" s="69" t="str">
        <f t="shared" si="647"/>
        <v>Pune</v>
      </c>
    </row>
    <row r="3413" spans="1:38">
      <c r="A3413" s="13" t="s">
        <v>7152</v>
      </c>
      <c r="B3413" s="54">
        <v>44701.725852002302</v>
      </c>
      <c r="C3413" s="13" t="s">
        <v>347</v>
      </c>
      <c r="D3413" s="13">
        <v>1692</v>
      </c>
      <c r="E3413" s="13" t="s">
        <v>7153</v>
      </c>
      <c r="F3413" s="13" t="s">
        <v>33</v>
      </c>
      <c r="G3413" s="14">
        <v>1653049054803</v>
      </c>
      <c r="H3413" s="55">
        <v>0.55488425925925899</v>
      </c>
      <c r="I3413" s="33">
        <v>44884.554884259298</v>
      </c>
      <c r="J3413" s="58">
        <v>44884</v>
      </c>
      <c r="K3413" s="13" t="s">
        <v>325</v>
      </c>
      <c r="L3413" s="13" t="s">
        <v>55</v>
      </c>
      <c r="M3413" s="13" t="s">
        <v>347</v>
      </c>
      <c r="N3413" s="13" t="s">
        <v>206</v>
      </c>
      <c r="O3413" s="33" t="s">
        <v>38</v>
      </c>
      <c r="P3413" s="58" t="s">
        <v>38</v>
      </c>
      <c r="Q3413" s="33" t="s">
        <v>207</v>
      </c>
      <c r="R3413" s="14" t="s">
        <v>38</v>
      </c>
      <c r="S3413" s="13" t="s">
        <v>208</v>
      </c>
      <c r="T3413" s="13" t="s">
        <v>209</v>
      </c>
      <c r="U3413" s="33">
        <f t="shared" ca="1" si="636"/>
        <v>45744.56914039352</v>
      </c>
      <c r="V3413" s="13" t="str">
        <f t="shared" si="637"/>
        <v>Delhi</v>
      </c>
      <c r="W3413" s="13" t="str">
        <f t="shared" si="638"/>
        <v>RI</v>
      </c>
      <c r="X3413" s="13">
        <f t="shared" si="639"/>
        <v>13</v>
      </c>
      <c r="Y3413" s="13" t="str">
        <f>IFERROR(VLOOKUP(C3413,ReceivingTeam[],2,FALSE),"HelpDesk")</f>
        <v>HelpDesk</v>
      </c>
      <c r="Z3413" s="67">
        <f t="shared" si="640"/>
        <v>44886.700717592626</v>
      </c>
      <c r="AA3413" s="68">
        <f t="shared" si="641"/>
        <v>44884</v>
      </c>
      <c r="AB3413" s="69" t="b">
        <f t="shared" si="642"/>
        <v>1</v>
      </c>
      <c r="AC3413" s="70">
        <f t="shared" si="643"/>
        <v>0.5</v>
      </c>
      <c r="AD3413" s="67">
        <f t="shared" si="644"/>
        <v>44886.700717592626</v>
      </c>
      <c r="AE3413" s="67">
        <f>VLOOKUP(V3413,'Branch Wise Work Timelines'!C:G,3,FALSE)+AA3413</f>
        <v>44884.416666666664</v>
      </c>
      <c r="AF3413" s="67">
        <f>IF(V3413="Bangalore",VLOOKUP(V3413,'Branch Wise Work Timelines'!C:G,4,FALSE)+AA3413+1,IF(V3413="Mumbai",VLOOKUP(V3413,'Branch Wise Work Timelines'!C:G,4,FALSE)+AA3413+1,VLOOKUP(V3413,'Branch Wise Work Timelines'!C:G,4,FALSE)+AA3413))</f>
        <v>44884.770833333336</v>
      </c>
      <c r="AG3413" s="67">
        <f>WORKDAY.INTL(AA3413,1,11)+VLOOKUP(V3413,'Branch Wise Work Timelines'!C:G,3,FALSE)</f>
        <v>44886.416666666664</v>
      </c>
      <c r="AH3413" s="69" t="str">
        <f t="shared" ca="1" si="645"/>
        <v>Out of TAT</v>
      </c>
      <c r="AI3413" s="69">
        <f t="shared" ca="1" si="646"/>
        <v>20589</v>
      </c>
      <c r="AJ3413" s="69" t="str">
        <f ca="1">IF(AI3413&lt;0,"0-12",IFERROR(VLOOKUP(AI3413,Breakup[],2,FALSE),"&gt;24"))</f>
        <v>&gt;24</v>
      </c>
      <c r="AK3413" s="69" t="str">
        <f>VLOOKUP(V3413,Master!B:D,3,FALSE)</f>
        <v>North</v>
      </c>
      <c r="AL3413" s="69" t="str">
        <f t="shared" si="647"/>
        <v>Delhi</v>
      </c>
    </row>
    <row r="3414" spans="1:38">
      <c r="A3414" s="13" t="s">
        <v>7154</v>
      </c>
      <c r="B3414" s="54">
        <v>44701.857745486101</v>
      </c>
      <c r="C3414" s="13" t="s">
        <v>352</v>
      </c>
      <c r="D3414" s="13">
        <v>965</v>
      </c>
      <c r="E3414" s="13" t="s">
        <v>7155</v>
      </c>
      <c r="F3414" s="13" t="s">
        <v>33</v>
      </c>
      <c r="G3414" s="14">
        <v>1653059936208</v>
      </c>
      <c r="H3414" s="55">
        <v>0.78811342592592604</v>
      </c>
      <c r="I3414" s="33">
        <v>44887.788113425901</v>
      </c>
      <c r="J3414" s="58">
        <v>44887</v>
      </c>
      <c r="K3414" s="13" t="s">
        <v>263</v>
      </c>
      <c r="L3414" s="13" t="s">
        <v>69</v>
      </c>
      <c r="M3414" s="13" t="s">
        <v>101</v>
      </c>
      <c r="N3414" s="13" t="s">
        <v>206</v>
      </c>
      <c r="O3414" s="33" t="s">
        <v>38</v>
      </c>
      <c r="P3414" s="58" t="s">
        <v>38</v>
      </c>
      <c r="Q3414" s="33" t="s">
        <v>207</v>
      </c>
      <c r="R3414" s="14" t="s">
        <v>38</v>
      </c>
      <c r="S3414" s="13" t="s">
        <v>208</v>
      </c>
      <c r="T3414" s="13" t="s">
        <v>209</v>
      </c>
      <c r="U3414" s="33">
        <f t="shared" ca="1" si="636"/>
        <v>45744.56914039352</v>
      </c>
      <c r="V3414" s="13" t="str">
        <f t="shared" si="637"/>
        <v>Mumbai</v>
      </c>
      <c r="W3414" s="13" t="str">
        <f t="shared" si="638"/>
        <v>RI</v>
      </c>
      <c r="X3414" s="13">
        <f t="shared" si="639"/>
        <v>18</v>
      </c>
      <c r="Y3414" s="13" t="str">
        <f>IFERROR(VLOOKUP(C3414,ReceivingTeam[],2,FALSE),"HelpDesk")</f>
        <v>HelpDesk</v>
      </c>
      <c r="Z3414" s="67">
        <f t="shared" si="640"/>
        <v>44888.454780092565</v>
      </c>
      <c r="AA3414" s="68">
        <f t="shared" si="641"/>
        <v>44887</v>
      </c>
      <c r="AB3414" s="69" t="b">
        <f t="shared" si="642"/>
        <v>1</v>
      </c>
      <c r="AC3414" s="70">
        <f t="shared" si="643"/>
        <v>0.5</v>
      </c>
      <c r="AD3414" s="67">
        <f t="shared" si="644"/>
        <v>44888.454780092565</v>
      </c>
      <c r="AE3414" s="67">
        <f>VLOOKUP(V3414,'Branch Wise Work Timelines'!C:G,3,FALSE)+AA3414</f>
        <v>44887.416666666664</v>
      </c>
      <c r="AF3414" s="67">
        <f>IF(V3414="Bangalore",VLOOKUP(V3414,'Branch Wise Work Timelines'!C:G,4,FALSE)+AA3414+1,IF(V3414="Mumbai",VLOOKUP(V3414,'Branch Wise Work Timelines'!C:G,4,FALSE)+AA3414+1,VLOOKUP(V3414,'Branch Wise Work Timelines'!C:G,4,FALSE)+AA3414))</f>
        <v>44888.25</v>
      </c>
      <c r="AG3414" s="67">
        <f>WORKDAY.INTL(AA3414,1,11)+VLOOKUP(V3414,'Branch Wise Work Timelines'!C:G,3,FALSE)</f>
        <v>44888.416666666664</v>
      </c>
      <c r="AH3414" s="69" t="str">
        <f t="shared" ca="1" si="645"/>
        <v>Out of TAT</v>
      </c>
      <c r="AI3414" s="69">
        <f t="shared" ca="1" si="646"/>
        <v>20547</v>
      </c>
      <c r="AJ3414" s="69" t="str">
        <f ca="1">IF(AI3414&lt;0,"0-12",IFERROR(VLOOKUP(AI3414,Breakup[],2,FALSE),"&gt;24"))</f>
        <v>&gt;24</v>
      </c>
      <c r="AK3414" s="69" t="str">
        <f>VLOOKUP(V3414,Master!B:D,3,FALSE)</f>
        <v>East</v>
      </c>
      <c r="AL3414" s="69" t="str">
        <f t="shared" si="647"/>
        <v>Mumbai</v>
      </c>
    </row>
    <row r="3415" spans="1:38">
      <c r="A3415" s="13" t="s">
        <v>7156</v>
      </c>
      <c r="B3415" s="54">
        <v>44701.820893020798</v>
      </c>
      <c r="C3415" s="13" t="s">
        <v>6452</v>
      </c>
      <c r="D3415" s="13">
        <v>836</v>
      </c>
      <c r="E3415" s="13" t="s">
        <v>7157</v>
      </c>
      <c r="F3415" s="13" t="s">
        <v>33</v>
      </c>
      <c r="G3415" s="14">
        <v>1653057891591</v>
      </c>
      <c r="H3415" s="55">
        <v>0.44811342592592601</v>
      </c>
      <c r="I3415" s="33">
        <v>44882.448113425897</v>
      </c>
      <c r="J3415" s="58">
        <v>44882</v>
      </c>
      <c r="K3415" s="13" t="s">
        <v>213</v>
      </c>
      <c r="L3415" s="13" t="s">
        <v>30</v>
      </c>
      <c r="M3415" s="13" t="s">
        <v>282</v>
      </c>
      <c r="N3415" s="13" t="s">
        <v>206</v>
      </c>
      <c r="O3415" s="33" t="s">
        <v>38</v>
      </c>
      <c r="P3415" s="58" t="s">
        <v>38</v>
      </c>
      <c r="Q3415" s="33" t="s">
        <v>207</v>
      </c>
      <c r="R3415" s="14" t="s">
        <v>38</v>
      </c>
      <c r="S3415" s="13" t="s">
        <v>216</v>
      </c>
      <c r="T3415" s="13" t="s">
        <v>278</v>
      </c>
      <c r="U3415" s="33">
        <f t="shared" ca="1" si="636"/>
        <v>45744.56914039352</v>
      </c>
      <c r="V3415" s="13" t="str">
        <f t="shared" si="637"/>
        <v>Bangalore</v>
      </c>
      <c r="W3415" s="13" t="str">
        <f t="shared" si="638"/>
        <v>RI</v>
      </c>
      <c r="X3415" s="13">
        <f t="shared" si="639"/>
        <v>10</v>
      </c>
      <c r="Y3415" s="13" t="str">
        <f>IFERROR(VLOOKUP(C3415,ReceivingTeam[],2,FALSE),"HelpDesk")</f>
        <v>HelpDesk</v>
      </c>
      <c r="Z3415" s="67">
        <f t="shared" si="640"/>
        <v>44885.760613425897</v>
      </c>
      <c r="AA3415" s="68">
        <f t="shared" si="641"/>
        <v>44882</v>
      </c>
      <c r="AB3415" s="69" t="b">
        <f t="shared" si="642"/>
        <v>1</v>
      </c>
      <c r="AC3415" s="70">
        <f t="shared" si="643"/>
        <v>3</v>
      </c>
      <c r="AD3415" s="67">
        <f t="shared" si="644"/>
        <v>44885.760613425897</v>
      </c>
      <c r="AE3415" s="67">
        <f>VLOOKUP(V3415,'Branch Wise Work Timelines'!C:G,3,FALSE)+AA3415</f>
        <v>44882.416666666664</v>
      </c>
      <c r="AF3415" s="67">
        <f>IF(V3415="Bangalore",VLOOKUP(V3415,'Branch Wise Work Timelines'!C:G,4,FALSE)+AA3415+1,IF(V3415="Mumbai",VLOOKUP(V3415,'Branch Wise Work Timelines'!C:G,4,FALSE)+AA3415+1,VLOOKUP(V3415,'Branch Wise Work Timelines'!C:G,4,FALSE)+AA3415))</f>
        <v>44883.104166666664</v>
      </c>
      <c r="AG3415" s="67">
        <f>WORKDAY.INTL(AA3415,1,11)+VLOOKUP(V3415,'Branch Wise Work Timelines'!C:G,3,FALSE)</f>
        <v>44883.416666666664</v>
      </c>
      <c r="AH3415" s="69" t="str">
        <f t="shared" ca="1" si="645"/>
        <v>Out of TAT</v>
      </c>
      <c r="AI3415" s="69">
        <f t="shared" ca="1" si="646"/>
        <v>20612</v>
      </c>
      <c r="AJ3415" s="69" t="str">
        <f ca="1">IF(AI3415&lt;0,"0-12",IFERROR(VLOOKUP(AI3415,Breakup[],2,FALSE),"&gt;24"))</f>
        <v>&gt;24</v>
      </c>
      <c r="AK3415" s="69" t="str">
        <f>VLOOKUP(V3415,Master!B:D,3,FALSE)</f>
        <v>South</v>
      </c>
      <c r="AL3415" s="69" t="str">
        <f t="shared" si="647"/>
        <v>Bangalore</v>
      </c>
    </row>
    <row r="3416" spans="1:38">
      <c r="A3416" s="14" t="s">
        <v>7158</v>
      </c>
      <c r="B3416" s="54">
        <v>44701.773724502302</v>
      </c>
      <c r="C3416" s="13" t="s">
        <v>78</v>
      </c>
      <c r="D3416" s="13">
        <v>1856</v>
      </c>
      <c r="E3416" s="13" t="s">
        <v>7159</v>
      </c>
      <c r="F3416" s="13" t="s">
        <v>33</v>
      </c>
      <c r="G3416" s="14">
        <v>1653053476399</v>
      </c>
      <c r="H3416" s="55">
        <v>0.35888888888888898</v>
      </c>
      <c r="I3416" s="33">
        <v>44884.358888888899</v>
      </c>
      <c r="J3416" s="58">
        <v>44884</v>
      </c>
      <c r="K3416" s="13" t="s">
        <v>213</v>
      </c>
      <c r="L3416" s="13" t="s">
        <v>30</v>
      </c>
      <c r="M3416" s="13" t="s">
        <v>282</v>
      </c>
      <c r="N3416" s="13" t="s">
        <v>206</v>
      </c>
      <c r="O3416" s="33" t="s">
        <v>38</v>
      </c>
      <c r="P3416" s="58" t="s">
        <v>38</v>
      </c>
      <c r="Q3416" s="33" t="s">
        <v>207</v>
      </c>
      <c r="R3416" s="14" t="s">
        <v>38</v>
      </c>
      <c r="S3416" s="13" t="s">
        <v>216</v>
      </c>
      <c r="T3416" s="13" t="s">
        <v>278</v>
      </c>
      <c r="U3416" s="33">
        <f t="shared" ca="1" si="636"/>
        <v>45744.56914039352</v>
      </c>
      <c r="V3416" s="13" t="str">
        <f t="shared" si="637"/>
        <v>Bangalore</v>
      </c>
      <c r="W3416" s="13" t="str">
        <f t="shared" si="638"/>
        <v>RI</v>
      </c>
      <c r="X3416" s="13">
        <f t="shared" si="639"/>
        <v>8</v>
      </c>
      <c r="Y3416" s="13" t="str">
        <f>IFERROR(VLOOKUP(C3416,ReceivingTeam[],2,FALSE),"HelpDesk")</f>
        <v>Branch office</v>
      </c>
      <c r="Z3416" s="67">
        <f t="shared" si="640"/>
        <v>44888.729166666664</v>
      </c>
      <c r="AA3416" s="68">
        <f t="shared" si="641"/>
        <v>44884</v>
      </c>
      <c r="AB3416" s="69" t="b">
        <f t="shared" si="642"/>
        <v>1</v>
      </c>
      <c r="AC3416" s="70">
        <f t="shared" si="643"/>
        <v>3</v>
      </c>
      <c r="AD3416" s="67">
        <f t="shared" si="644"/>
        <v>44888.729166666664</v>
      </c>
      <c r="AE3416" s="67">
        <f>VLOOKUP(V3416,'Branch Wise Work Timelines'!C:G,3,FALSE)+AA3416</f>
        <v>44884.416666666664</v>
      </c>
      <c r="AF3416" s="67">
        <f>IF(V3416="Bangalore",VLOOKUP(V3416,'Branch Wise Work Timelines'!C:G,4,FALSE)+AA3416+1,IF(V3416="Mumbai",VLOOKUP(V3416,'Branch Wise Work Timelines'!C:G,4,FALSE)+AA3416+1,VLOOKUP(V3416,'Branch Wise Work Timelines'!C:G,4,FALSE)+AA3416))</f>
        <v>44885.104166666664</v>
      </c>
      <c r="AG3416" s="67">
        <f>WORKDAY.INTL(AA3416,1,11)+VLOOKUP(V3416,'Branch Wise Work Timelines'!C:G,3,FALSE)</f>
        <v>44886.416666666664</v>
      </c>
      <c r="AH3416" s="69" t="str">
        <f t="shared" ca="1" si="645"/>
        <v>Out of TAT</v>
      </c>
      <c r="AI3416" s="69">
        <f t="shared" ca="1" si="646"/>
        <v>20541</v>
      </c>
      <c r="AJ3416" s="69" t="str">
        <f ca="1">IF(AI3416&lt;0,"0-12",IFERROR(VLOOKUP(AI3416,Breakup[],2,FALSE),"&gt;24"))</f>
        <v>&gt;24</v>
      </c>
      <c r="AK3416" s="69" t="str">
        <f>VLOOKUP(V3416,Master!B:D,3,FALSE)</f>
        <v>South</v>
      </c>
      <c r="AL3416" s="69" t="str">
        <f t="shared" si="647"/>
        <v>Bangalore</v>
      </c>
    </row>
    <row r="3417" spans="1:38">
      <c r="A3417" s="14" t="s">
        <v>7160</v>
      </c>
      <c r="B3417" s="54">
        <v>44701.503127083299</v>
      </c>
      <c r="C3417" s="13" t="s">
        <v>7161</v>
      </c>
      <c r="D3417" s="13">
        <v>1852</v>
      </c>
      <c r="E3417" s="13" t="s">
        <v>7162</v>
      </c>
      <c r="F3417" s="13" t="s">
        <v>33</v>
      </c>
      <c r="G3417" s="14">
        <v>1653046491288</v>
      </c>
      <c r="H3417" s="55">
        <v>0.253576388888889</v>
      </c>
      <c r="I3417" s="33">
        <v>44884.253576388903</v>
      </c>
      <c r="J3417" s="58">
        <v>44884</v>
      </c>
      <c r="K3417" s="13" t="s">
        <v>313</v>
      </c>
      <c r="L3417" s="13" t="s">
        <v>60</v>
      </c>
      <c r="M3417" s="13" t="s">
        <v>314</v>
      </c>
      <c r="N3417" s="13" t="s">
        <v>206</v>
      </c>
      <c r="O3417" s="33" t="s">
        <v>38</v>
      </c>
      <c r="P3417" s="58" t="s">
        <v>38</v>
      </c>
      <c r="Q3417" s="33" t="s">
        <v>207</v>
      </c>
      <c r="R3417" s="14" t="s">
        <v>38</v>
      </c>
      <c r="S3417" s="13" t="s">
        <v>208</v>
      </c>
      <c r="T3417" s="13" t="s">
        <v>209</v>
      </c>
      <c r="U3417" s="33">
        <f t="shared" ca="1" si="636"/>
        <v>45744.56914039352</v>
      </c>
      <c r="V3417" s="13" t="str">
        <f t="shared" si="637"/>
        <v>Hyderabad</v>
      </c>
      <c r="W3417" s="13" t="str">
        <f t="shared" si="638"/>
        <v>RI</v>
      </c>
      <c r="X3417" s="13">
        <f t="shared" si="639"/>
        <v>6</v>
      </c>
      <c r="Y3417" s="13" t="str">
        <f>IFERROR(VLOOKUP(C3417,ReceivingTeam[],2,FALSE),"HelpDesk")</f>
        <v>HelpDesk</v>
      </c>
      <c r="Z3417" s="67">
        <f t="shared" si="640"/>
        <v>44886.562499999993</v>
      </c>
      <c r="AA3417" s="68">
        <f t="shared" si="641"/>
        <v>44884</v>
      </c>
      <c r="AB3417" s="69" t="b">
        <f t="shared" si="642"/>
        <v>1</v>
      </c>
      <c r="AC3417" s="70">
        <f t="shared" si="643"/>
        <v>0.5</v>
      </c>
      <c r="AD3417" s="67">
        <f t="shared" si="644"/>
        <v>44886.562499999993</v>
      </c>
      <c r="AE3417" s="67">
        <f>VLOOKUP(V3417,'Branch Wise Work Timelines'!C:G,3,FALSE)+AA3417</f>
        <v>44884.416666666664</v>
      </c>
      <c r="AF3417" s="67">
        <f>IF(V3417="Bangalore",VLOOKUP(V3417,'Branch Wise Work Timelines'!C:G,4,FALSE)+AA3417+1,IF(V3417="Mumbai",VLOOKUP(V3417,'Branch Wise Work Timelines'!C:G,4,FALSE)+AA3417+1,VLOOKUP(V3417,'Branch Wise Work Timelines'!C:G,4,FALSE)+AA3417))</f>
        <v>44884.770833333336</v>
      </c>
      <c r="AG3417" s="67">
        <f>WORKDAY.INTL(AA3417,1,11)+VLOOKUP(V3417,'Branch Wise Work Timelines'!C:G,3,FALSE)</f>
        <v>44886.416666666664</v>
      </c>
      <c r="AH3417" s="69" t="str">
        <f t="shared" ca="1" si="645"/>
        <v>Out of TAT</v>
      </c>
      <c r="AI3417" s="69">
        <f t="shared" ca="1" si="646"/>
        <v>20593</v>
      </c>
      <c r="AJ3417" s="69" t="str">
        <f ca="1">IF(AI3417&lt;0,"0-12",IFERROR(VLOOKUP(AI3417,Breakup[],2,FALSE),"&gt;24"))</f>
        <v>&gt;24</v>
      </c>
      <c r="AK3417" s="69" t="str">
        <f>VLOOKUP(V3417,Master!B:D,3,FALSE)</f>
        <v>South</v>
      </c>
      <c r="AL3417" s="69" t="str">
        <f t="shared" si="647"/>
        <v>Hyderabad</v>
      </c>
    </row>
    <row r="3418" spans="1:38">
      <c r="A3418" s="14" t="s">
        <v>7163</v>
      </c>
      <c r="B3418" s="54">
        <v>44701.707274386601</v>
      </c>
      <c r="C3418" s="13" t="s">
        <v>255</v>
      </c>
      <c r="D3418" s="13">
        <v>1183</v>
      </c>
      <c r="E3418" s="13" t="s">
        <v>7164</v>
      </c>
      <c r="F3418" s="13" t="s">
        <v>33</v>
      </c>
      <c r="G3418" s="14">
        <v>1653046829290</v>
      </c>
      <c r="H3418" s="55">
        <v>0.90586805555555605</v>
      </c>
      <c r="I3418" s="33">
        <v>44882.905868055597</v>
      </c>
      <c r="J3418" s="58">
        <v>44882</v>
      </c>
      <c r="K3418" s="13" t="s">
        <v>257</v>
      </c>
      <c r="L3418" s="13" t="s">
        <v>72</v>
      </c>
      <c r="M3418" s="13" t="s">
        <v>255</v>
      </c>
      <c r="N3418" s="13" t="s">
        <v>206</v>
      </c>
      <c r="O3418" s="33" t="s">
        <v>38</v>
      </c>
      <c r="P3418" s="58" t="s">
        <v>38</v>
      </c>
      <c r="Q3418" s="33" t="s">
        <v>207</v>
      </c>
      <c r="R3418" s="14" t="s">
        <v>38</v>
      </c>
      <c r="S3418" s="13" t="s">
        <v>216</v>
      </c>
      <c r="T3418" s="13" t="s">
        <v>217</v>
      </c>
      <c r="U3418" s="33">
        <f t="shared" ca="1" si="636"/>
        <v>45744.56914039352</v>
      </c>
      <c r="V3418" s="13" t="str">
        <f t="shared" si="637"/>
        <v>Pune</v>
      </c>
      <c r="W3418" s="13" t="str">
        <f t="shared" si="638"/>
        <v>RI</v>
      </c>
      <c r="X3418" s="13">
        <f t="shared" si="639"/>
        <v>21</v>
      </c>
      <c r="Y3418" s="13" t="str">
        <f>IFERROR(VLOOKUP(C3418,ReceivingTeam[],2,FALSE),"HelpDesk")</f>
        <v>HelpDesk</v>
      </c>
      <c r="Z3418" s="67">
        <f t="shared" si="640"/>
        <v>44884.030868055597</v>
      </c>
      <c r="AA3418" s="68">
        <f t="shared" si="641"/>
        <v>44882</v>
      </c>
      <c r="AB3418" s="69" t="b">
        <f t="shared" si="642"/>
        <v>1</v>
      </c>
      <c r="AC3418" s="70">
        <f t="shared" si="643"/>
        <v>0.5</v>
      </c>
      <c r="AD3418" s="67">
        <f t="shared" si="644"/>
        <v>44884.030868055597</v>
      </c>
      <c r="AE3418" s="67">
        <f>VLOOKUP(V3418,'Branch Wise Work Timelines'!C:G,3,FALSE)+AA3418</f>
        <v>44882.395833333336</v>
      </c>
      <c r="AF3418" s="67">
        <f>IF(V3418="Bangalore",VLOOKUP(V3418,'Branch Wise Work Timelines'!C:G,4,FALSE)+AA3418+1,IF(V3418="Mumbai",VLOOKUP(V3418,'Branch Wise Work Timelines'!C:G,4,FALSE)+AA3418+1,VLOOKUP(V3418,'Branch Wise Work Timelines'!C:G,4,FALSE)+AA3418))</f>
        <v>44882.770833333336</v>
      </c>
      <c r="AG3418" s="67">
        <f>WORKDAY.INTL(AA3418,1,11)+VLOOKUP(V3418,'Branch Wise Work Timelines'!C:G,3,FALSE)</f>
        <v>44883.395833333336</v>
      </c>
      <c r="AH3418" s="69" t="str">
        <f t="shared" ca="1" si="645"/>
        <v>Out of TAT</v>
      </c>
      <c r="AI3418" s="69">
        <f t="shared" ca="1" si="646"/>
        <v>20653</v>
      </c>
      <c r="AJ3418" s="69" t="str">
        <f ca="1">IF(AI3418&lt;0,"0-12",IFERROR(VLOOKUP(AI3418,Breakup[],2,FALSE),"&gt;24"))</f>
        <v>&gt;24</v>
      </c>
      <c r="AK3418" s="69" t="str">
        <f>VLOOKUP(V3418,Master!B:D,3,FALSE)</f>
        <v>West</v>
      </c>
      <c r="AL3418" s="69" t="str">
        <f t="shared" si="647"/>
        <v>Pune</v>
      </c>
    </row>
    <row r="3419" spans="1:38">
      <c r="A3419" s="14" t="s">
        <v>7165</v>
      </c>
      <c r="B3419" s="54">
        <v>44701.788800115697</v>
      </c>
      <c r="C3419" s="13" t="s">
        <v>78</v>
      </c>
      <c r="D3419" s="13">
        <v>1859</v>
      </c>
      <c r="E3419" s="13" t="s">
        <v>7166</v>
      </c>
      <c r="F3419" s="13" t="s">
        <v>33</v>
      </c>
      <c r="G3419" s="14">
        <v>1653054985137</v>
      </c>
      <c r="H3419" s="55">
        <v>0.44523148148148201</v>
      </c>
      <c r="I3419" s="33">
        <v>44887.445231481499</v>
      </c>
      <c r="J3419" s="58">
        <v>44887</v>
      </c>
      <c r="K3419" s="13" t="s">
        <v>213</v>
      </c>
      <c r="L3419" s="13" t="s">
        <v>30</v>
      </c>
      <c r="M3419" s="13" t="s">
        <v>282</v>
      </c>
      <c r="N3419" s="13" t="s">
        <v>206</v>
      </c>
      <c r="O3419" s="33" t="s">
        <v>38</v>
      </c>
      <c r="P3419" s="58" t="s">
        <v>38</v>
      </c>
      <c r="Q3419" s="33" t="s">
        <v>207</v>
      </c>
      <c r="R3419" s="14" t="s">
        <v>38</v>
      </c>
      <c r="S3419" s="13" t="s">
        <v>216</v>
      </c>
      <c r="T3419" s="13" t="s">
        <v>217</v>
      </c>
      <c r="U3419" s="33">
        <f t="shared" ca="1" si="636"/>
        <v>45744.56914039352</v>
      </c>
      <c r="V3419" s="13" t="str">
        <f t="shared" si="637"/>
        <v>Bangalore</v>
      </c>
      <c r="W3419" s="13" t="str">
        <f t="shared" si="638"/>
        <v>RI</v>
      </c>
      <c r="X3419" s="13">
        <f t="shared" si="639"/>
        <v>10</v>
      </c>
      <c r="Y3419" s="13" t="str">
        <f>IFERROR(VLOOKUP(C3419,ReceivingTeam[],2,FALSE),"HelpDesk")</f>
        <v>Branch office</v>
      </c>
      <c r="Z3419" s="67">
        <f t="shared" si="640"/>
        <v>44887.945231481499</v>
      </c>
      <c r="AA3419" s="68">
        <f t="shared" si="641"/>
        <v>44887</v>
      </c>
      <c r="AB3419" s="69" t="b">
        <f t="shared" si="642"/>
        <v>1</v>
      </c>
      <c r="AC3419" s="70">
        <f t="shared" si="643"/>
        <v>0.5</v>
      </c>
      <c r="AD3419" s="67">
        <f t="shared" si="644"/>
        <v>44887.945231481499</v>
      </c>
      <c r="AE3419" s="67">
        <f>VLOOKUP(V3419,'Branch Wise Work Timelines'!C:G,3,FALSE)+AA3419</f>
        <v>44887.416666666664</v>
      </c>
      <c r="AF3419" s="67">
        <f>IF(V3419="Bangalore",VLOOKUP(V3419,'Branch Wise Work Timelines'!C:G,4,FALSE)+AA3419+1,IF(V3419="Mumbai",VLOOKUP(V3419,'Branch Wise Work Timelines'!C:G,4,FALSE)+AA3419+1,VLOOKUP(V3419,'Branch Wise Work Timelines'!C:G,4,FALSE)+AA3419))</f>
        <v>44888.104166666664</v>
      </c>
      <c r="AG3419" s="67">
        <f>WORKDAY.INTL(AA3419,1,11)+VLOOKUP(V3419,'Branch Wise Work Timelines'!C:G,3,FALSE)</f>
        <v>44888.416666666664</v>
      </c>
      <c r="AH3419" s="69" t="str">
        <f t="shared" ca="1" si="645"/>
        <v>Out of TAT</v>
      </c>
      <c r="AI3419" s="69">
        <f t="shared" ca="1" si="646"/>
        <v>20559</v>
      </c>
      <c r="AJ3419" s="69" t="str">
        <f ca="1">IF(AI3419&lt;0,"0-12",IFERROR(VLOOKUP(AI3419,Breakup[],2,FALSE),"&gt;24"))</f>
        <v>&gt;24</v>
      </c>
      <c r="AK3419" s="69" t="str">
        <f>VLOOKUP(V3419,Master!B:D,3,FALSE)</f>
        <v>South</v>
      </c>
      <c r="AL3419" s="69" t="str">
        <f t="shared" si="647"/>
        <v>Bangalore</v>
      </c>
    </row>
    <row r="3420" spans="1:38">
      <c r="A3420" s="14" t="s">
        <v>7167</v>
      </c>
      <c r="B3420" s="54">
        <v>44701.747101886598</v>
      </c>
      <c r="C3420" s="13" t="s">
        <v>497</v>
      </c>
      <c r="D3420" s="13">
        <v>1800</v>
      </c>
      <c r="E3420" s="13" t="s">
        <v>7168</v>
      </c>
      <c r="F3420" s="13" t="s">
        <v>33</v>
      </c>
      <c r="G3420" s="14">
        <v>1653049643334</v>
      </c>
      <c r="H3420" s="55">
        <v>0.53532407407407401</v>
      </c>
      <c r="I3420" s="33">
        <v>44883.535324074102</v>
      </c>
      <c r="J3420" s="58">
        <v>44883</v>
      </c>
      <c r="K3420" s="13" t="s">
        <v>452</v>
      </c>
      <c r="L3420" s="13" t="s">
        <v>36</v>
      </c>
      <c r="M3420" s="13" t="s">
        <v>497</v>
      </c>
      <c r="N3420" s="13" t="s">
        <v>215</v>
      </c>
      <c r="O3420" s="33" t="s">
        <v>38</v>
      </c>
      <c r="P3420" s="58" t="s">
        <v>38</v>
      </c>
      <c r="Q3420" s="33" t="s">
        <v>207</v>
      </c>
      <c r="R3420" s="14" t="s">
        <v>38</v>
      </c>
      <c r="S3420" s="13" t="s">
        <v>216</v>
      </c>
      <c r="T3420" s="13" t="s">
        <v>278</v>
      </c>
      <c r="U3420" s="33">
        <f t="shared" ca="1" si="636"/>
        <v>45744.56914039352</v>
      </c>
      <c r="V3420" s="13" t="str">
        <f t="shared" si="637"/>
        <v>Chennai</v>
      </c>
      <c r="W3420" s="13" t="str">
        <f t="shared" si="638"/>
        <v>RI</v>
      </c>
      <c r="X3420" s="13">
        <f t="shared" si="639"/>
        <v>12</v>
      </c>
      <c r="Y3420" s="13" t="str">
        <f>IFERROR(VLOOKUP(C3420,ReceivingTeam[],2,FALSE),"HelpDesk")</f>
        <v>HelpDesk</v>
      </c>
      <c r="Z3420" s="67">
        <f t="shared" si="640"/>
        <v>44887.181157407431</v>
      </c>
      <c r="AA3420" s="68">
        <f t="shared" si="641"/>
        <v>44883</v>
      </c>
      <c r="AB3420" s="69" t="b">
        <f t="shared" si="642"/>
        <v>1</v>
      </c>
      <c r="AC3420" s="70">
        <f t="shared" si="643"/>
        <v>3</v>
      </c>
      <c r="AD3420" s="67">
        <f t="shared" si="644"/>
        <v>44887.181157407431</v>
      </c>
      <c r="AE3420" s="67">
        <f>VLOOKUP(V3420,'Branch Wise Work Timelines'!C:G,3,FALSE)+AA3420</f>
        <v>44883.416666666664</v>
      </c>
      <c r="AF3420" s="67">
        <f>IF(V3420="Bangalore",VLOOKUP(V3420,'Branch Wise Work Timelines'!C:G,4,FALSE)+AA3420+1,IF(V3420="Mumbai",VLOOKUP(V3420,'Branch Wise Work Timelines'!C:G,4,FALSE)+AA3420+1,VLOOKUP(V3420,'Branch Wise Work Timelines'!C:G,4,FALSE)+AA3420))</f>
        <v>44883.770833333336</v>
      </c>
      <c r="AG3420" s="67">
        <f>WORKDAY.INTL(AA3420,1,11)+VLOOKUP(V3420,'Branch Wise Work Timelines'!C:G,3,FALSE)</f>
        <v>44884.416666666664</v>
      </c>
      <c r="AH3420" s="69" t="str">
        <f t="shared" ca="1" si="645"/>
        <v>Out of TAT</v>
      </c>
      <c r="AI3420" s="69">
        <f t="shared" ca="1" si="646"/>
        <v>20578</v>
      </c>
      <c r="AJ3420" s="69" t="str">
        <f ca="1">IF(AI3420&lt;0,"0-12",IFERROR(VLOOKUP(AI3420,Breakup[],2,FALSE),"&gt;24"))</f>
        <v>&gt;24</v>
      </c>
      <c r="AK3420" s="69" t="str">
        <f>VLOOKUP(V3420,Master!B:D,3,FALSE)</f>
        <v>South</v>
      </c>
      <c r="AL3420" s="69" t="str">
        <f t="shared" si="647"/>
        <v>Chennai</v>
      </c>
    </row>
    <row r="3421" spans="1:38">
      <c r="A3421" s="14" t="s">
        <v>7169</v>
      </c>
      <c r="B3421" s="54">
        <v>44701.647703205999</v>
      </c>
      <c r="C3421" s="13" t="s">
        <v>497</v>
      </c>
      <c r="D3421" s="13">
        <v>173</v>
      </c>
      <c r="E3421" s="13" t="s">
        <v>7170</v>
      </c>
      <c r="F3421" s="13" t="s">
        <v>33</v>
      </c>
      <c r="G3421" s="14">
        <v>1653047067096</v>
      </c>
      <c r="H3421" s="55">
        <v>0.70174768518518504</v>
      </c>
      <c r="I3421" s="33">
        <v>44886.701747685198</v>
      </c>
      <c r="J3421" s="58">
        <v>44886</v>
      </c>
      <c r="K3421" s="13" t="s">
        <v>452</v>
      </c>
      <c r="L3421" s="13" t="s">
        <v>36</v>
      </c>
      <c r="M3421" s="13" t="s">
        <v>497</v>
      </c>
      <c r="N3421" s="13" t="s">
        <v>215</v>
      </c>
      <c r="O3421" s="33" t="s">
        <v>38</v>
      </c>
      <c r="P3421" s="58" t="s">
        <v>38</v>
      </c>
      <c r="Q3421" s="33" t="s">
        <v>207</v>
      </c>
      <c r="R3421" s="14" t="s">
        <v>38</v>
      </c>
      <c r="S3421" s="13" t="s">
        <v>216</v>
      </c>
      <c r="T3421" s="13" t="s">
        <v>278</v>
      </c>
      <c r="U3421" s="33">
        <f t="shared" ca="1" si="636"/>
        <v>45744.56914039352</v>
      </c>
      <c r="V3421" s="13" t="str">
        <f t="shared" si="637"/>
        <v>Chennai</v>
      </c>
      <c r="W3421" s="13" t="str">
        <f t="shared" si="638"/>
        <v>RI</v>
      </c>
      <c r="X3421" s="13">
        <f t="shared" si="639"/>
        <v>16</v>
      </c>
      <c r="Y3421" s="13" t="str">
        <f>IFERROR(VLOOKUP(C3421,ReceivingTeam[],2,FALSE),"HelpDesk")</f>
        <v>HelpDesk</v>
      </c>
      <c r="Z3421" s="67">
        <f t="shared" si="640"/>
        <v>44890.347581018526</v>
      </c>
      <c r="AA3421" s="68">
        <f t="shared" si="641"/>
        <v>44886</v>
      </c>
      <c r="AB3421" s="69" t="b">
        <f t="shared" si="642"/>
        <v>1</v>
      </c>
      <c r="AC3421" s="70">
        <f t="shared" si="643"/>
        <v>3</v>
      </c>
      <c r="AD3421" s="67">
        <f t="shared" si="644"/>
        <v>44890.347581018526</v>
      </c>
      <c r="AE3421" s="67">
        <f>VLOOKUP(V3421,'Branch Wise Work Timelines'!C:G,3,FALSE)+AA3421</f>
        <v>44886.416666666664</v>
      </c>
      <c r="AF3421" s="67">
        <f>IF(V3421="Bangalore",VLOOKUP(V3421,'Branch Wise Work Timelines'!C:G,4,FALSE)+AA3421+1,IF(V3421="Mumbai",VLOOKUP(V3421,'Branch Wise Work Timelines'!C:G,4,FALSE)+AA3421+1,VLOOKUP(V3421,'Branch Wise Work Timelines'!C:G,4,FALSE)+AA3421))</f>
        <v>44886.770833333336</v>
      </c>
      <c r="AG3421" s="67">
        <f>WORKDAY.INTL(AA3421,1,11)+VLOOKUP(V3421,'Branch Wise Work Timelines'!C:G,3,FALSE)</f>
        <v>44887.416666666664</v>
      </c>
      <c r="AH3421" s="69" t="str">
        <f t="shared" ca="1" si="645"/>
        <v>Out of TAT</v>
      </c>
      <c r="AI3421" s="69">
        <f t="shared" ca="1" si="646"/>
        <v>20502</v>
      </c>
      <c r="AJ3421" s="69" t="str">
        <f ca="1">IF(AI3421&lt;0,"0-12",IFERROR(VLOOKUP(AI3421,Breakup[],2,FALSE),"&gt;24"))</f>
        <v>&gt;24</v>
      </c>
      <c r="AK3421" s="69" t="str">
        <f>VLOOKUP(V3421,Master!B:D,3,FALSE)</f>
        <v>South</v>
      </c>
      <c r="AL3421" s="69" t="str">
        <f t="shared" si="647"/>
        <v>Chennai</v>
      </c>
    </row>
    <row r="3422" spans="1:38">
      <c r="A3422" s="14" t="s">
        <v>7171</v>
      </c>
      <c r="B3422" s="54">
        <v>44701.786502812502</v>
      </c>
      <c r="C3422" s="13" t="s">
        <v>243</v>
      </c>
      <c r="D3422" s="13">
        <v>1552</v>
      </c>
      <c r="E3422" s="13" t="s">
        <v>7172</v>
      </c>
      <c r="F3422" s="13" t="s">
        <v>15</v>
      </c>
      <c r="G3422" s="14">
        <v>1653054766382</v>
      </c>
      <c r="H3422" s="55">
        <v>0.15820601851851901</v>
      </c>
      <c r="I3422" s="33">
        <v>44885.158206018503</v>
      </c>
      <c r="J3422" s="58">
        <v>44885</v>
      </c>
      <c r="K3422" s="13" t="s">
        <v>213</v>
      </c>
      <c r="L3422" s="13" t="s">
        <v>30</v>
      </c>
      <c r="M3422" s="13" t="s">
        <v>75</v>
      </c>
      <c r="N3422" s="13" t="s">
        <v>206</v>
      </c>
      <c r="O3422" s="33" t="s">
        <v>38</v>
      </c>
      <c r="P3422" s="58" t="s">
        <v>38</v>
      </c>
      <c r="Q3422" s="33" t="s">
        <v>207</v>
      </c>
      <c r="R3422" s="14" t="s">
        <v>38</v>
      </c>
      <c r="S3422" s="13" t="s">
        <v>216</v>
      </c>
      <c r="T3422" s="13" t="s">
        <v>217</v>
      </c>
      <c r="U3422" s="33">
        <f t="shared" ca="1" si="636"/>
        <v>45744.56914039352</v>
      </c>
      <c r="V3422" s="13" t="str">
        <f t="shared" si="637"/>
        <v>Bangalore</v>
      </c>
      <c r="W3422" s="13" t="str">
        <f t="shared" si="638"/>
        <v>CLS</v>
      </c>
      <c r="X3422" s="13">
        <f t="shared" si="639"/>
        <v>3</v>
      </c>
      <c r="Y3422" s="13" t="str">
        <f>IFERROR(VLOOKUP(C3422,ReceivingTeam[],2,FALSE),"HelpDesk")</f>
        <v>HelpDesk</v>
      </c>
      <c r="Z3422" s="67">
        <f t="shared" si="640"/>
        <v>44885.916666666664</v>
      </c>
      <c r="AA3422" s="68">
        <f t="shared" si="641"/>
        <v>44885</v>
      </c>
      <c r="AB3422" s="69" t="b">
        <f t="shared" si="642"/>
        <v>0</v>
      </c>
      <c r="AC3422" s="70">
        <f t="shared" si="643"/>
        <v>0.5</v>
      </c>
      <c r="AD3422" s="67">
        <f t="shared" si="644"/>
        <v>44885.916666666664</v>
      </c>
      <c r="AE3422" s="67">
        <f>VLOOKUP(V3422,'Branch Wise Work Timelines'!C:G,3,FALSE)+AA3422</f>
        <v>44885.416666666664</v>
      </c>
      <c r="AF3422" s="67">
        <f>IF(V3422="Bangalore",VLOOKUP(V3422,'Branch Wise Work Timelines'!C:G,4,FALSE)+AA3422+1,IF(V3422="Mumbai",VLOOKUP(V3422,'Branch Wise Work Timelines'!C:G,4,FALSE)+AA3422+1,VLOOKUP(V3422,'Branch Wise Work Timelines'!C:G,4,FALSE)+AA3422))</f>
        <v>44886.104166666664</v>
      </c>
      <c r="AG3422" s="67">
        <f>WORKDAY.INTL(AA3422,1,11)+VLOOKUP(V3422,'Branch Wise Work Timelines'!C:G,3,FALSE)</f>
        <v>44886.416666666664</v>
      </c>
      <c r="AH3422" s="69" t="str">
        <f t="shared" ca="1" si="645"/>
        <v>Out of TAT</v>
      </c>
      <c r="AI3422" s="69">
        <f t="shared" ca="1" si="646"/>
        <v>20608</v>
      </c>
      <c r="AJ3422" s="69" t="str">
        <f ca="1">IF(AI3422&lt;0,"0-12",IFERROR(VLOOKUP(AI3422,Breakup[],2,FALSE),"&gt;24"))</f>
        <v>&gt;24</v>
      </c>
      <c r="AK3422" s="69" t="str">
        <f>VLOOKUP(V3422,Master!B:D,3,FALSE)</f>
        <v>South</v>
      </c>
      <c r="AL3422" s="69" t="str">
        <f t="shared" si="647"/>
        <v>Bangalore-CLS</v>
      </c>
    </row>
    <row r="3423" spans="1:38">
      <c r="A3423" s="14" t="s">
        <v>7173</v>
      </c>
      <c r="B3423" s="54">
        <v>44701.675176770797</v>
      </c>
      <c r="C3423" s="13" t="s">
        <v>211</v>
      </c>
      <c r="D3423" s="13">
        <v>1638</v>
      </c>
      <c r="E3423" s="13" t="s">
        <v>7174</v>
      </c>
      <c r="F3423" s="13" t="s">
        <v>15</v>
      </c>
      <c r="G3423" s="14">
        <v>1653050878117</v>
      </c>
      <c r="H3423" s="55">
        <v>0.36516203703703698</v>
      </c>
      <c r="I3423" s="33">
        <v>44883.365162037</v>
      </c>
      <c r="J3423" s="58">
        <v>44883</v>
      </c>
      <c r="K3423" s="13" t="s">
        <v>213</v>
      </c>
      <c r="L3423" s="13" t="s">
        <v>30</v>
      </c>
      <c r="M3423" s="13" t="s">
        <v>75</v>
      </c>
      <c r="N3423" s="13" t="s">
        <v>206</v>
      </c>
      <c r="O3423" s="33" t="s">
        <v>38</v>
      </c>
      <c r="P3423" s="58" t="s">
        <v>38</v>
      </c>
      <c r="Q3423" s="33" t="s">
        <v>207</v>
      </c>
      <c r="R3423" s="14" t="s">
        <v>38</v>
      </c>
      <c r="S3423" s="13" t="s">
        <v>208</v>
      </c>
      <c r="T3423" s="13" t="s">
        <v>209</v>
      </c>
      <c r="U3423" s="33">
        <f t="shared" ca="1" si="636"/>
        <v>45744.56914039352</v>
      </c>
      <c r="V3423" s="13" t="str">
        <f t="shared" si="637"/>
        <v>Bangalore</v>
      </c>
      <c r="W3423" s="13" t="str">
        <f t="shared" si="638"/>
        <v>CLS</v>
      </c>
      <c r="X3423" s="13">
        <f t="shared" si="639"/>
        <v>8</v>
      </c>
      <c r="Y3423" s="13" t="str">
        <f>IFERROR(VLOOKUP(C3423,ReceivingTeam[],2,FALSE),"HelpDesk")</f>
        <v>HelpDesk</v>
      </c>
      <c r="Z3423" s="67">
        <f t="shared" si="640"/>
        <v>44883.916666666664</v>
      </c>
      <c r="AA3423" s="68">
        <f t="shared" si="641"/>
        <v>44883</v>
      </c>
      <c r="AB3423" s="69" t="b">
        <f t="shared" si="642"/>
        <v>1</v>
      </c>
      <c r="AC3423" s="70">
        <f t="shared" si="643"/>
        <v>0.5</v>
      </c>
      <c r="AD3423" s="67">
        <f t="shared" si="644"/>
        <v>44883.916666666664</v>
      </c>
      <c r="AE3423" s="67">
        <f>VLOOKUP(V3423,'Branch Wise Work Timelines'!C:G,3,FALSE)+AA3423</f>
        <v>44883.416666666664</v>
      </c>
      <c r="AF3423" s="67">
        <f>IF(V3423="Bangalore",VLOOKUP(V3423,'Branch Wise Work Timelines'!C:G,4,FALSE)+AA3423+1,IF(V3423="Mumbai",VLOOKUP(V3423,'Branch Wise Work Timelines'!C:G,4,FALSE)+AA3423+1,VLOOKUP(V3423,'Branch Wise Work Timelines'!C:G,4,FALSE)+AA3423))</f>
        <v>44884.104166666664</v>
      </c>
      <c r="AG3423" s="67">
        <f>WORKDAY.INTL(AA3423,1,11)+VLOOKUP(V3423,'Branch Wise Work Timelines'!C:G,3,FALSE)</f>
        <v>44884.416666666664</v>
      </c>
      <c r="AH3423" s="69" t="str">
        <f t="shared" ca="1" si="645"/>
        <v>Out of TAT</v>
      </c>
      <c r="AI3423" s="69">
        <f t="shared" ca="1" si="646"/>
        <v>20656</v>
      </c>
      <c r="AJ3423" s="69" t="str">
        <f ca="1">IF(AI3423&lt;0,"0-12",IFERROR(VLOOKUP(AI3423,Breakup[],2,FALSE),"&gt;24"))</f>
        <v>&gt;24</v>
      </c>
      <c r="AK3423" s="69" t="str">
        <f>VLOOKUP(V3423,Master!B:D,3,FALSE)</f>
        <v>South</v>
      </c>
      <c r="AL3423" s="69" t="str">
        <f t="shared" si="647"/>
        <v>Bangalore-CLS</v>
      </c>
    </row>
    <row r="3424" spans="1:38">
      <c r="A3424" s="14" t="s">
        <v>7175</v>
      </c>
      <c r="B3424" s="54">
        <v>44701.725659988399</v>
      </c>
      <c r="C3424" s="13" t="s">
        <v>252</v>
      </c>
      <c r="D3424" s="13">
        <v>351</v>
      </c>
      <c r="E3424" s="13" t="s">
        <v>7176</v>
      </c>
      <c r="F3424" s="13" t="s">
        <v>15</v>
      </c>
      <c r="G3424" s="14">
        <v>1653050621596</v>
      </c>
      <c r="H3424" s="55">
        <v>0.14450231481481501</v>
      </c>
      <c r="I3424" s="33">
        <v>44881.144502314797</v>
      </c>
      <c r="J3424" s="58">
        <v>44881</v>
      </c>
      <c r="K3424" s="13" t="s">
        <v>213</v>
      </c>
      <c r="L3424" s="13" t="s">
        <v>30</v>
      </c>
      <c r="M3424" s="13" t="s">
        <v>214</v>
      </c>
      <c r="N3424" s="13" t="s">
        <v>206</v>
      </c>
      <c r="O3424" s="33" t="s">
        <v>38</v>
      </c>
      <c r="P3424" s="58" t="s">
        <v>38</v>
      </c>
      <c r="Q3424" s="33" t="s">
        <v>207</v>
      </c>
      <c r="R3424" s="14" t="s">
        <v>38</v>
      </c>
      <c r="S3424" s="13" t="s">
        <v>216</v>
      </c>
      <c r="T3424" s="13" t="s">
        <v>217</v>
      </c>
      <c r="U3424" s="33">
        <f t="shared" ca="1" si="636"/>
        <v>45744.56914039352</v>
      </c>
      <c r="V3424" s="13" t="str">
        <f t="shared" si="637"/>
        <v>Bangalore</v>
      </c>
      <c r="W3424" s="13" t="str">
        <f t="shared" si="638"/>
        <v>CLS</v>
      </c>
      <c r="X3424" s="13">
        <f t="shared" si="639"/>
        <v>3</v>
      </c>
      <c r="Y3424" s="13" t="str">
        <f>IFERROR(VLOOKUP(C3424,ReceivingTeam[],2,FALSE),"HelpDesk")</f>
        <v>HelpDesk</v>
      </c>
      <c r="Z3424" s="67">
        <f t="shared" si="640"/>
        <v>44881.916666666664</v>
      </c>
      <c r="AA3424" s="68">
        <f t="shared" si="641"/>
        <v>44881</v>
      </c>
      <c r="AB3424" s="69" t="b">
        <f t="shared" si="642"/>
        <v>1</v>
      </c>
      <c r="AC3424" s="70">
        <f t="shared" si="643"/>
        <v>0.5</v>
      </c>
      <c r="AD3424" s="67">
        <f t="shared" si="644"/>
        <v>44881.916666666664</v>
      </c>
      <c r="AE3424" s="67">
        <f>VLOOKUP(V3424,'Branch Wise Work Timelines'!C:G,3,FALSE)+AA3424</f>
        <v>44881.416666666664</v>
      </c>
      <c r="AF3424" s="67">
        <f>IF(V3424="Bangalore",VLOOKUP(V3424,'Branch Wise Work Timelines'!C:G,4,FALSE)+AA3424+1,IF(V3424="Mumbai",VLOOKUP(V3424,'Branch Wise Work Timelines'!C:G,4,FALSE)+AA3424+1,VLOOKUP(V3424,'Branch Wise Work Timelines'!C:G,4,FALSE)+AA3424))</f>
        <v>44882.104166666664</v>
      </c>
      <c r="AG3424" s="67">
        <f>WORKDAY.INTL(AA3424,1,11)+VLOOKUP(V3424,'Branch Wise Work Timelines'!C:G,3,FALSE)</f>
        <v>44882.416666666664</v>
      </c>
      <c r="AH3424" s="69" t="str">
        <f t="shared" ca="1" si="645"/>
        <v>Out of TAT</v>
      </c>
      <c r="AI3424" s="69">
        <f t="shared" ca="1" si="646"/>
        <v>20704</v>
      </c>
      <c r="AJ3424" s="69" t="str">
        <f ca="1">IF(AI3424&lt;0,"0-12",IFERROR(VLOOKUP(AI3424,Breakup[],2,FALSE),"&gt;24"))</f>
        <v>&gt;24</v>
      </c>
      <c r="AK3424" s="69" t="str">
        <f>VLOOKUP(V3424,Master!B:D,3,FALSE)</f>
        <v>South</v>
      </c>
      <c r="AL3424" s="69" t="str">
        <f t="shared" si="647"/>
        <v>Bangalore-CLS</v>
      </c>
    </row>
    <row r="3425" spans="1:38">
      <c r="A3425" s="14" t="s">
        <v>7177</v>
      </c>
      <c r="B3425" s="54">
        <v>44701.7309634259</v>
      </c>
      <c r="C3425" s="13" t="s">
        <v>2252</v>
      </c>
      <c r="D3425" s="13">
        <v>725</v>
      </c>
      <c r="E3425" s="13" t="s">
        <v>7178</v>
      </c>
      <c r="F3425" s="13" t="s">
        <v>15</v>
      </c>
      <c r="G3425" s="14">
        <v>1653051574035</v>
      </c>
      <c r="H3425" s="55">
        <v>0.93285879629629598</v>
      </c>
      <c r="I3425" s="33">
        <v>44882.932858796303</v>
      </c>
      <c r="J3425" s="58">
        <v>44882</v>
      </c>
      <c r="K3425" s="13" t="s">
        <v>213</v>
      </c>
      <c r="L3425" s="13" t="s">
        <v>30</v>
      </c>
      <c r="M3425" s="13" t="s">
        <v>75</v>
      </c>
      <c r="N3425" s="13" t="s">
        <v>206</v>
      </c>
      <c r="O3425" s="33" t="s">
        <v>38</v>
      </c>
      <c r="P3425" s="58" t="s">
        <v>38</v>
      </c>
      <c r="Q3425" s="33" t="s">
        <v>207</v>
      </c>
      <c r="R3425" s="14" t="s">
        <v>38</v>
      </c>
      <c r="S3425" s="13" t="s">
        <v>208</v>
      </c>
      <c r="T3425" s="13" t="s">
        <v>209</v>
      </c>
      <c r="U3425" s="33">
        <f t="shared" ca="1" si="636"/>
        <v>45744.56914039352</v>
      </c>
      <c r="V3425" s="13" t="str">
        <f t="shared" si="637"/>
        <v>Bangalore</v>
      </c>
      <c r="W3425" s="13" t="str">
        <f t="shared" si="638"/>
        <v>CLS</v>
      </c>
      <c r="X3425" s="13">
        <f t="shared" si="639"/>
        <v>22</v>
      </c>
      <c r="Y3425" s="13" t="str">
        <f>IFERROR(VLOOKUP(C3425,ReceivingTeam[],2,FALSE),"HelpDesk")</f>
        <v>HelpDesk</v>
      </c>
      <c r="Z3425" s="67">
        <f t="shared" si="640"/>
        <v>44883.745358796303</v>
      </c>
      <c r="AA3425" s="68">
        <f t="shared" si="641"/>
        <v>44882</v>
      </c>
      <c r="AB3425" s="69" t="b">
        <f t="shared" si="642"/>
        <v>1</v>
      </c>
      <c r="AC3425" s="70">
        <f t="shared" si="643"/>
        <v>0.5</v>
      </c>
      <c r="AD3425" s="67">
        <f t="shared" si="644"/>
        <v>44883.745358796303</v>
      </c>
      <c r="AE3425" s="67">
        <f>VLOOKUP(V3425,'Branch Wise Work Timelines'!C:G,3,FALSE)+AA3425</f>
        <v>44882.416666666664</v>
      </c>
      <c r="AF3425" s="67">
        <f>IF(V3425="Bangalore",VLOOKUP(V3425,'Branch Wise Work Timelines'!C:G,4,FALSE)+AA3425+1,IF(V3425="Mumbai",VLOOKUP(V3425,'Branch Wise Work Timelines'!C:G,4,FALSE)+AA3425+1,VLOOKUP(V3425,'Branch Wise Work Timelines'!C:G,4,FALSE)+AA3425))</f>
        <v>44883.104166666664</v>
      </c>
      <c r="AG3425" s="67">
        <f>WORKDAY.INTL(AA3425,1,11)+VLOOKUP(V3425,'Branch Wise Work Timelines'!C:G,3,FALSE)</f>
        <v>44883.416666666664</v>
      </c>
      <c r="AH3425" s="69" t="str">
        <f t="shared" ca="1" si="645"/>
        <v>Out of TAT</v>
      </c>
      <c r="AI3425" s="69">
        <f t="shared" ca="1" si="646"/>
        <v>20660</v>
      </c>
      <c r="AJ3425" s="69" t="str">
        <f ca="1">IF(AI3425&lt;0,"0-12",IFERROR(VLOOKUP(AI3425,Breakup[],2,FALSE),"&gt;24"))</f>
        <v>&gt;24</v>
      </c>
      <c r="AK3425" s="69" t="str">
        <f>VLOOKUP(V3425,Master!B:D,3,FALSE)</f>
        <v>South</v>
      </c>
      <c r="AL3425" s="69" t="str">
        <f t="shared" si="647"/>
        <v>Bangalore-CLS</v>
      </c>
    </row>
    <row r="3426" spans="1:38">
      <c r="A3426" s="14" t="s">
        <v>7179</v>
      </c>
      <c r="B3426" s="54">
        <v>44701.792997835597</v>
      </c>
      <c r="C3426" s="13" t="s">
        <v>235</v>
      </c>
      <c r="D3426" s="13">
        <v>1382</v>
      </c>
      <c r="E3426" s="13" t="s">
        <v>7180</v>
      </c>
      <c r="F3426" s="13" t="s">
        <v>15</v>
      </c>
      <c r="G3426" s="14">
        <v>1653055518035</v>
      </c>
      <c r="H3426" s="55">
        <v>0.53547453703703696</v>
      </c>
      <c r="I3426" s="33">
        <v>44881.535474536999</v>
      </c>
      <c r="J3426" s="58">
        <v>44881</v>
      </c>
      <c r="K3426" s="13" t="s">
        <v>213</v>
      </c>
      <c r="L3426" s="13" t="s">
        <v>30</v>
      </c>
      <c r="M3426" s="13" t="s">
        <v>75</v>
      </c>
      <c r="N3426" s="13" t="s">
        <v>206</v>
      </c>
      <c r="O3426" s="33" t="s">
        <v>38</v>
      </c>
      <c r="P3426" s="58" t="s">
        <v>38</v>
      </c>
      <c r="Q3426" s="33" t="s">
        <v>207</v>
      </c>
      <c r="R3426" s="14" t="s">
        <v>38</v>
      </c>
      <c r="S3426" s="13" t="s">
        <v>216</v>
      </c>
      <c r="T3426" s="13" t="s">
        <v>217</v>
      </c>
      <c r="U3426" s="33">
        <f t="shared" ca="1" si="636"/>
        <v>45744.56914039352</v>
      </c>
      <c r="V3426" s="13" t="str">
        <f t="shared" si="637"/>
        <v>Bangalore</v>
      </c>
      <c r="W3426" s="13" t="str">
        <f t="shared" si="638"/>
        <v>CLS</v>
      </c>
      <c r="X3426" s="13">
        <f t="shared" si="639"/>
        <v>12</v>
      </c>
      <c r="Y3426" s="13" t="str">
        <f>IFERROR(VLOOKUP(C3426,ReceivingTeam[],2,FALSE),"HelpDesk")</f>
        <v>HelpDesk</v>
      </c>
      <c r="Z3426" s="67">
        <f t="shared" si="640"/>
        <v>44882.035474536999</v>
      </c>
      <c r="AA3426" s="68">
        <f t="shared" si="641"/>
        <v>44881</v>
      </c>
      <c r="AB3426" s="69" t="b">
        <f t="shared" si="642"/>
        <v>1</v>
      </c>
      <c r="AC3426" s="70">
        <f t="shared" si="643"/>
        <v>0.5</v>
      </c>
      <c r="AD3426" s="67">
        <f t="shared" si="644"/>
        <v>44882.035474536999</v>
      </c>
      <c r="AE3426" s="67">
        <f>VLOOKUP(V3426,'Branch Wise Work Timelines'!C:G,3,FALSE)+AA3426</f>
        <v>44881.416666666664</v>
      </c>
      <c r="AF3426" s="67">
        <f>IF(V3426="Bangalore",VLOOKUP(V3426,'Branch Wise Work Timelines'!C:G,4,FALSE)+AA3426+1,IF(V3426="Mumbai",VLOOKUP(V3426,'Branch Wise Work Timelines'!C:G,4,FALSE)+AA3426+1,VLOOKUP(V3426,'Branch Wise Work Timelines'!C:G,4,FALSE)+AA3426))</f>
        <v>44882.104166666664</v>
      </c>
      <c r="AG3426" s="67">
        <f>WORKDAY.INTL(AA3426,1,11)+VLOOKUP(V3426,'Branch Wise Work Timelines'!C:G,3,FALSE)</f>
        <v>44882.416666666664</v>
      </c>
      <c r="AH3426" s="69" t="str">
        <f t="shared" ca="1" si="645"/>
        <v>Out of TAT</v>
      </c>
      <c r="AI3426" s="69">
        <f t="shared" ca="1" si="646"/>
        <v>20701</v>
      </c>
      <c r="AJ3426" s="69" t="str">
        <f ca="1">IF(AI3426&lt;0,"0-12",IFERROR(VLOOKUP(AI3426,Breakup[],2,FALSE),"&gt;24"))</f>
        <v>&gt;24</v>
      </c>
      <c r="AK3426" s="69" t="str">
        <f>VLOOKUP(V3426,Master!B:D,3,FALSE)</f>
        <v>South</v>
      </c>
      <c r="AL3426" s="69" t="str">
        <f t="shared" si="647"/>
        <v>Bangalore-CLS</v>
      </c>
    </row>
    <row r="3427" spans="1:38">
      <c r="A3427" s="14" t="s">
        <v>7181</v>
      </c>
      <c r="B3427" s="54">
        <v>44701.714759409697</v>
      </c>
      <c r="C3427" s="13" t="s">
        <v>435</v>
      </c>
      <c r="D3427" s="13">
        <v>1154</v>
      </c>
      <c r="E3427" s="13" t="s">
        <v>7182</v>
      </c>
      <c r="F3427" s="13" t="s">
        <v>46</v>
      </c>
      <c r="G3427" s="14">
        <v>1653047619021</v>
      </c>
      <c r="H3427" s="55">
        <v>0.286944444444444</v>
      </c>
      <c r="I3427" s="33">
        <v>44885.2869444444</v>
      </c>
      <c r="J3427" s="58">
        <v>44885</v>
      </c>
      <c r="K3427" s="13" t="s">
        <v>437</v>
      </c>
      <c r="L3427" s="13" t="s">
        <v>12</v>
      </c>
      <c r="M3427" s="13" t="s">
        <v>435</v>
      </c>
      <c r="N3427" s="13" t="s">
        <v>206</v>
      </c>
      <c r="O3427" s="33" t="s">
        <v>38</v>
      </c>
      <c r="P3427" s="58" t="s">
        <v>38</v>
      </c>
      <c r="Q3427" s="33" t="s">
        <v>207</v>
      </c>
      <c r="R3427" s="14" t="s">
        <v>38</v>
      </c>
      <c r="S3427" s="13" t="s">
        <v>208</v>
      </c>
      <c r="T3427" s="13" t="s">
        <v>209</v>
      </c>
      <c r="U3427" s="33">
        <f t="shared" ca="1" si="636"/>
        <v>45744.56914039352</v>
      </c>
      <c r="V3427" s="13" t="str">
        <f t="shared" si="637"/>
        <v>Ahmedabad</v>
      </c>
      <c r="W3427" s="13" t="str">
        <f t="shared" si="638"/>
        <v>RI</v>
      </c>
      <c r="X3427" s="13">
        <f t="shared" si="639"/>
        <v>6</v>
      </c>
      <c r="Y3427" s="13" t="str">
        <f>IFERROR(VLOOKUP(C3427,ReceivingTeam[],2,FALSE),"HelpDesk")</f>
        <v>HelpDesk</v>
      </c>
      <c r="Z3427" s="67">
        <f t="shared" si="640"/>
        <v>44885.916666666664</v>
      </c>
      <c r="AA3427" s="68">
        <f t="shared" si="641"/>
        <v>44885</v>
      </c>
      <c r="AB3427" s="69" t="b">
        <f t="shared" si="642"/>
        <v>0</v>
      </c>
      <c r="AC3427" s="70">
        <f t="shared" si="643"/>
        <v>0.5</v>
      </c>
      <c r="AD3427" s="67">
        <f t="shared" si="644"/>
        <v>44885.916666666664</v>
      </c>
      <c r="AE3427" s="67">
        <f>VLOOKUP(V3427,'Branch Wise Work Timelines'!C:G,3,FALSE)+AA3427</f>
        <v>44885.416666666664</v>
      </c>
      <c r="AF3427" s="67">
        <f>IF(V3427="Bangalore",VLOOKUP(V3427,'Branch Wise Work Timelines'!C:G,4,FALSE)+AA3427+1,IF(V3427="Mumbai",VLOOKUP(V3427,'Branch Wise Work Timelines'!C:G,4,FALSE)+AA3427+1,VLOOKUP(V3427,'Branch Wise Work Timelines'!C:G,4,FALSE)+AA3427))</f>
        <v>44885.770833333336</v>
      </c>
      <c r="AG3427" s="67">
        <f>WORKDAY.INTL(AA3427,1,11)+VLOOKUP(V3427,'Branch Wise Work Timelines'!C:G,3,FALSE)</f>
        <v>44886.416666666664</v>
      </c>
      <c r="AH3427" s="69" t="str">
        <f t="shared" ca="1" si="645"/>
        <v>Out of TAT</v>
      </c>
      <c r="AI3427" s="69">
        <f t="shared" ca="1" si="646"/>
        <v>20608</v>
      </c>
      <c r="AJ3427" s="69" t="str">
        <f ca="1">IF(AI3427&lt;0,"0-12",IFERROR(VLOOKUP(AI3427,Breakup[],2,FALSE),"&gt;24"))</f>
        <v>&gt;24</v>
      </c>
      <c r="AK3427" s="69" t="str">
        <f>VLOOKUP(V3427,Master!B:D,3,FALSE)</f>
        <v>North</v>
      </c>
      <c r="AL3427" s="69" t="str">
        <f t="shared" si="647"/>
        <v>Ahmedabad</v>
      </c>
    </row>
    <row r="3428" spans="1:38">
      <c r="A3428" s="14" t="s">
        <v>7183</v>
      </c>
      <c r="B3428" s="54">
        <v>44701.7194892361</v>
      </c>
      <c r="C3428" s="13" t="s">
        <v>435</v>
      </c>
      <c r="D3428" s="13">
        <v>817</v>
      </c>
      <c r="E3428" s="13" t="s">
        <v>7184</v>
      </c>
      <c r="F3428" s="13" t="s">
        <v>46</v>
      </c>
      <c r="G3428" s="14">
        <v>1653047619021</v>
      </c>
      <c r="H3428" s="55">
        <v>0.48453703703703699</v>
      </c>
      <c r="I3428" s="33">
        <v>44883.484537037002</v>
      </c>
      <c r="J3428" s="58">
        <v>44883</v>
      </c>
      <c r="K3428" s="13" t="s">
        <v>437</v>
      </c>
      <c r="L3428" s="13" t="s">
        <v>12</v>
      </c>
      <c r="M3428" s="13" t="s">
        <v>435</v>
      </c>
      <c r="N3428" s="13" t="s">
        <v>206</v>
      </c>
      <c r="O3428" s="33" t="s">
        <v>38</v>
      </c>
      <c r="P3428" s="58" t="s">
        <v>38</v>
      </c>
      <c r="Q3428" s="33" t="s">
        <v>207</v>
      </c>
      <c r="R3428" s="14" t="s">
        <v>38</v>
      </c>
      <c r="S3428" s="13" t="s">
        <v>208</v>
      </c>
      <c r="T3428" s="13" t="s">
        <v>209</v>
      </c>
      <c r="U3428" s="33">
        <f t="shared" ca="1" si="636"/>
        <v>45744.56914039352</v>
      </c>
      <c r="V3428" s="13" t="str">
        <f t="shared" si="637"/>
        <v>Ahmedabad</v>
      </c>
      <c r="W3428" s="13" t="str">
        <f t="shared" si="638"/>
        <v>RI</v>
      </c>
      <c r="X3428" s="13">
        <f t="shared" si="639"/>
        <v>11</v>
      </c>
      <c r="Y3428" s="13" t="str">
        <f>IFERROR(VLOOKUP(C3428,ReceivingTeam[],2,FALSE),"HelpDesk")</f>
        <v>HelpDesk</v>
      </c>
      <c r="Z3428" s="67">
        <f t="shared" si="640"/>
        <v>44884.630370370331</v>
      </c>
      <c r="AA3428" s="68">
        <f t="shared" si="641"/>
        <v>44883</v>
      </c>
      <c r="AB3428" s="69" t="b">
        <f t="shared" si="642"/>
        <v>1</v>
      </c>
      <c r="AC3428" s="70">
        <f t="shared" si="643"/>
        <v>0.5</v>
      </c>
      <c r="AD3428" s="67">
        <f t="shared" si="644"/>
        <v>44884.630370370331</v>
      </c>
      <c r="AE3428" s="67">
        <f>VLOOKUP(V3428,'Branch Wise Work Timelines'!C:G,3,FALSE)+AA3428</f>
        <v>44883.416666666664</v>
      </c>
      <c r="AF3428" s="67">
        <f>IF(V3428="Bangalore",VLOOKUP(V3428,'Branch Wise Work Timelines'!C:G,4,FALSE)+AA3428+1,IF(V3428="Mumbai",VLOOKUP(V3428,'Branch Wise Work Timelines'!C:G,4,FALSE)+AA3428+1,VLOOKUP(V3428,'Branch Wise Work Timelines'!C:G,4,FALSE)+AA3428))</f>
        <v>44883.770833333336</v>
      </c>
      <c r="AG3428" s="67">
        <f>WORKDAY.INTL(AA3428,1,11)+VLOOKUP(V3428,'Branch Wise Work Timelines'!C:G,3,FALSE)</f>
        <v>44884.416666666664</v>
      </c>
      <c r="AH3428" s="69" t="str">
        <f t="shared" ca="1" si="645"/>
        <v>Out of TAT</v>
      </c>
      <c r="AI3428" s="69">
        <f t="shared" ca="1" si="646"/>
        <v>20639</v>
      </c>
      <c r="AJ3428" s="69" t="str">
        <f ca="1">IF(AI3428&lt;0,"0-12",IFERROR(VLOOKUP(AI3428,Breakup[],2,FALSE),"&gt;24"))</f>
        <v>&gt;24</v>
      </c>
      <c r="AK3428" s="69" t="str">
        <f>VLOOKUP(V3428,Master!B:D,3,FALSE)</f>
        <v>North</v>
      </c>
      <c r="AL3428" s="69" t="str">
        <f t="shared" si="647"/>
        <v>Ahmedabad</v>
      </c>
    </row>
    <row r="3429" spans="1:38">
      <c r="A3429" s="14" t="s">
        <v>7185</v>
      </c>
      <c r="B3429" s="54">
        <v>44701.781128321803</v>
      </c>
      <c r="C3429" s="13" t="s">
        <v>989</v>
      </c>
      <c r="D3429" s="13">
        <v>1706</v>
      </c>
      <c r="E3429" s="13" t="s">
        <v>7186</v>
      </c>
      <c r="F3429" s="13" t="s">
        <v>33</v>
      </c>
      <c r="G3429" s="14">
        <v>1653053109035</v>
      </c>
      <c r="H3429" s="55">
        <v>0.34572916666666698</v>
      </c>
      <c r="I3429" s="33">
        <v>44885.3457291667</v>
      </c>
      <c r="J3429" s="58">
        <v>44885</v>
      </c>
      <c r="K3429" s="13" t="s">
        <v>213</v>
      </c>
      <c r="L3429" s="13" t="s">
        <v>30</v>
      </c>
      <c r="M3429" s="13" t="s">
        <v>282</v>
      </c>
      <c r="N3429" s="13" t="s">
        <v>206</v>
      </c>
      <c r="O3429" s="33" t="s">
        <v>38</v>
      </c>
      <c r="P3429" s="58" t="s">
        <v>38</v>
      </c>
      <c r="Q3429" s="33" t="s">
        <v>207</v>
      </c>
      <c r="R3429" s="14" t="s">
        <v>38</v>
      </c>
      <c r="S3429" s="13" t="s">
        <v>216</v>
      </c>
      <c r="T3429" s="13" t="s">
        <v>217</v>
      </c>
      <c r="U3429" s="33">
        <f t="shared" ca="1" si="636"/>
        <v>45744.56914039352</v>
      </c>
      <c r="V3429" s="13" t="str">
        <f t="shared" si="637"/>
        <v>Bangalore</v>
      </c>
      <c r="W3429" s="13" t="str">
        <f t="shared" si="638"/>
        <v>RI</v>
      </c>
      <c r="X3429" s="13">
        <f t="shared" si="639"/>
        <v>8</v>
      </c>
      <c r="Y3429" s="13" t="str">
        <f>IFERROR(VLOOKUP(C3429,ReceivingTeam[],2,FALSE),"HelpDesk")</f>
        <v>HelpDesk</v>
      </c>
      <c r="Z3429" s="67">
        <f t="shared" si="640"/>
        <v>44885.916666666664</v>
      </c>
      <c r="AA3429" s="68">
        <f t="shared" si="641"/>
        <v>44885</v>
      </c>
      <c r="AB3429" s="69" t="b">
        <f t="shared" si="642"/>
        <v>0</v>
      </c>
      <c r="AC3429" s="70">
        <f t="shared" si="643"/>
        <v>0.5</v>
      </c>
      <c r="AD3429" s="67">
        <f t="shared" si="644"/>
        <v>44885.916666666664</v>
      </c>
      <c r="AE3429" s="67">
        <f>VLOOKUP(V3429,'Branch Wise Work Timelines'!C:G,3,FALSE)+AA3429</f>
        <v>44885.416666666664</v>
      </c>
      <c r="AF3429" s="67">
        <f>IF(V3429="Bangalore",VLOOKUP(V3429,'Branch Wise Work Timelines'!C:G,4,FALSE)+AA3429+1,IF(V3429="Mumbai",VLOOKUP(V3429,'Branch Wise Work Timelines'!C:G,4,FALSE)+AA3429+1,VLOOKUP(V3429,'Branch Wise Work Timelines'!C:G,4,FALSE)+AA3429))</f>
        <v>44886.104166666664</v>
      </c>
      <c r="AG3429" s="67">
        <f>WORKDAY.INTL(AA3429,1,11)+VLOOKUP(V3429,'Branch Wise Work Timelines'!C:G,3,FALSE)</f>
        <v>44886.416666666664</v>
      </c>
      <c r="AH3429" s="69" t="str">
        <f t="shared" ca="1" si="645"/>
        <v>Out of TAT</v>
      </c>
      <c r="AI3429" s="69">
        <f t="shared" ca="1" si="646"/>
        <v>20608</v>
      </c>
      <c r="AJ3429" s="69" t="str">
        <f ca="1">IF(AI3429&lt;0,"0-12",IFERROR(VLOOKUP(AI3429,Breakup[],2,FALSE),"&gt;24"))</f>
        <v>&gt;24</v>
      </c>
      <c r="AK3429" s="69" t="str">
        <f>VLOOKUP(V3429,Master!B:D,3,FALSE)</f>
        <v>South</v>
      </c>
      <c r="AL3429" s="69" t="str">
        <f t="shared" si="647"/>
        <v>Bangalore</v>
      </c>
    </row>
    <row r="3430" spans="1:38">
      <c r="A3430" s="14" t="s">
        <v>7187</v>
      </c>
      <c r="B3430" s="54">
        <v>44701.703270983802</v>
      </c>
      <c r="C3430" s="13" t="s">
        <v>87</v>
      </c>
      <c r="D3430" s="13">
        <v>691</v>
      </c>
      <c r="E3430" s="13" t="s">
        <v>7188</v>
      </c>
      <c r="F3430" s="13" t="s">
        <v>33</v>
      </c>
      <c r="G3430" s="14">
        <v>1653046113053</v>
      </c>
      <c r="H3430" s="55">
        <v>0.84384259259259298</v>
      </c>
      <c r="I3430" s="33">
        <v>44885.8438425926</v>
      </c>
      <c r="J3430" s="58">
        <v>44885</v>
      </c>
      <c r="K3430" s="13" t="s">
        <v>213</v>
      </c>
      <c r="L3430" s="13" t="s">
        <v>30</v>
      </c>
      <c r="M3430" s="13" t="s">
        <v>282</v>
      </c>
      <c r="N3430" s="13" t="s">
        <v>206</v>
      </c>
      <c r="O3430" s="33" t="s">
        <v>38</v>
      </c>
      <c r="P3430" s="58" t="s">
        <v>38</v>
      </c>
      <c r="Q3430" s="33" t="s">
        <v>207</v>
      </c>
      <c r="R3430" s="14" t="s">
        <v>38</v>
      </c>
      <c r="S3430" s="13" t="s">
        <v>216</v>
      </c>
      <c r="T3430" s="13" t="s">
        <v>278</v>
      </c>
      <c r="U3430" s="33">
        <f t="shared" ca="1" si="636"/>
        <v>45744.56914039352</v>
      </c>
      <c r="V3430" s="13" t="str">
        <f t="shared" si="637"/>
        <v>Bangalore</v>
      </c>
      <c r="W3430" s="13" t="str">
        <f t="shared" si="638"/>
        <v>RI</v>
      </c>
      <c r="X3430" s="13">
        <f t="shared" si="639"/>
        <v>20</v>
      </c>
      <c r="Y3430" s="13" t="str">
        <f>IFERROR(VLOOKUP(C3430,ReceivingTeam[],2,FALSE),"HelpDesk")</f>
        <v>Branch office</v>
      </c>
      <c r="Z3430" s="67">
        <f t="shared" si="640"/>
        <v>44888.416666666664</v>
      </c>
      <c r="AA3430" s="68">
        <f t="shared" si="641"/>
        <v>44885</v>
      </c>
      <c r="AB3430" s="69" t="b">
        <f t="shared" si="642"/>
        <v>0</v>
      </c>
      <c r="AC3430" s="70">
        <f t="shared" si="643"/>
        <v>3</v>
      </c>
      <c r="AD3430" s="67">
        <f t="shared" si="644"/>
        <v>44888.416666666664</v>
      </c>
      <c r="AE3430" s="67">
        <f>VLOOKUP(V3430,'Branch Wise Work Timelines'!C:G,3,FALSE)+AA3430</f>
        <v>44885.416666666664</v>
      </c>
      <c r="AF3430" s="67">
        <f>IF(V3430="Bangalore",VLOOKUP(V3430,'Branch Wise Work Timelines'!C:G,4,FALSE)+AA3430+1,IF(V3430="Mumbai",VLOOKUP(V3430,'Branch Wise Work Timelines'!C:G,4,FALSE)+AA3430+1,VLOOKUP(V3430,'Branch Wise Work Timelines'!C:G,4,FALSE)+AA3430))</f>
        <v>44886.104166666664</v>
      </c>
      <c r="AG3430" s="67">
        <f>WORKDAY.INTL(AA3430,1,11)+VLOOKUP(V3430,'Branch Wise Work Timelines'!C:G,3,FALSE)</f>
        <v>44886.416666666664</v>
      </c>
      <c r="AH3430" s="69" t="str">
        <f t="shared" ca="1" si="645"/>
        <v>Out of TAT</v>
      </c>
      <c r="AI3430" s="69">
        <f t="shared" ca="1" si="646"/>
        <v>20548</v>
      </c>
      <c r="AJ3430" s="69" t="str">
        <f ca="1">IF(AI3430&lt;0,"0-12",IFERROR(VLOOKUP(AI3430,Breakup[],2,FALSE),"&gt;24"))</f>
        <v>&gt;24</v>
      </c>
      <c r="AK3430" s="69" t="str">
        <f>VLOOKUP(V3430,Master!B:D,3,FALSE)</f>
        <v>South</v>
      </c>
      <c r="AL3430" s="69" t="str">
        <f t="shared" si="647"/>
        <v>Bangalore</v>
      </c>
    </row>
    <row r="3431" spans="1:38">
      <c r="A3431" s="14" t="s">
        <v>7189</v>
      </c>
      <c r="B3431" s="54">
        <v>44701.947575960701</v>
      </c>
      <c r="C3431" s="13" t="s">
        <v>4172</v>
      </c>
      <c r="D3431" s="13">
        <v>1786</v>
      </c>
      <c r="E3431" s="13" t="s">
        <v>7190</v>
      </c>
      <c r="F3431" s="13" t="s">
        <v>33</v>
      </c>
      <c r="G3431" s="14">
        <v>1653069266688</v>
      </c>
      <c r="H3431" s="55">
        <v>0.62228009259259298</v>
      </c>
      <c r="I3431" s="33">
        <v>44883.622280092597</v>
      </c>
      <c r="J3431" s="58">
        <v>44883</v>
      </c>
      <c r="K3431" s="13" t="s">
        <v>213</v>
      </c>
      <c r="L3431" s="13" t="s">
        <v>30</v>
      </c>
      <c r="M3431" s="13" t="s">
        <v>147</v>
      </c>
      <c r="N3431" s="13" t="s">
        <v>206</v>
      </c>
      <c r="O3431" s="33" t="s">
        <v>38</v>
      </c>
      <c r="P3431" s="58" t="s">
        <v>38</v>
      </c>
      <c r="Q3431" s="33" t="s">
        <v>207</v>
      </c>
      <c r="R3431" s="14" t="s">
        <v>38</v>
      </c>
      <c r="S3431" s="13" t="s">
        <v>208</v>
      </c>
      <c r="T3431" s="13" t="s">
        <v>209</v>
      </c>
      <c r="U3431" s="33">
        <f t="shared" ca="1" si="636"/>
        <v>45744.56914039352</v>
      </c>
      <c r="V3431" s="13" t="str">
        <f t="shared" si="637"/>
        <v>Bangalore</v>
      </c>
      <c r="W3431" s="13" t="str">
        <f t="shared" si="638"/>
        <v>RI</v>
      </c>
      <c r="X3431" s="13">
        <f t="shared" si="639"/>
        <v>14</v>
      </c>
      <c r="Y3431" s="13" t="str">
        <f>IFERROR(VLOOKUP(C3431,ReceivingTeam[],2,FALSE),"HelpDesk")</f>
        <v>HelpDesk</v>
      </c>
      <c r="Z3431" s="67">
        <f t="shared" si="640"/>
        <v>44884.434780092597</v>
      </c>
      <c r="AA3431" s="68">
        <f t="shared" si="641"/>
        <v>44883</v>
      </c>
      <c r="AB3431" s="69" t="b">
        <f t="shared" si="642"/>
        <v>1</v>
      </c>
      <c r="AC3431" s="70">
        <f t="shared" si="643"/>
        <v>0.5</v>
      </c>
      <c r="AD3431" s="67">
        <f t="shared" si="644"/>
        <v>44884.434780092597</v>
      </c>
      <c r="AE3431" s="67">
        <f>VLOOKUP(V3431,'Branch Wise Work Timelines'!C:G,3,FALSE)+AA3431</f>
        <v>44883.416666666664</v>
      </c>
      <c r="AF3431" s="67">
        <f>IF(V3431="Bangalore",VLOOKUP(V3431,'Branch Wise Work Timelines'!C:G,4,FALSE)+AA3431+1,IF(V3431="Mumbai",VLOOKUP(V3431,'Branch Wise Work Timelines'!C:G,4,FALSE)+AA3431+1,VLOOKUP(V3431,'Branch Wise Work Timelines'!C:G,4,FALSE)+AA3431))</f>
        <v>44884.104166666664</v>
      </c>
      <c r="AG3431" s="67">
        <f>WORKDAY.INTL(AA3431,1,11)+VLOOKUP(V3431,'Branch Wise Work Timelines'!C:G,3,FALSE)</f>
        <v>44884.416666666664</v>
      </c>
      <c r="AH3431" s="69" t="str">
        <f t="shared" ca="1" si="645"/>
        <v>Out of TAT</v>
      </c>
      <c r="AI3431" s="69">
        <f t="shared" ca="1" si="646"/>
        <v>20644</v>
      </c>
      <c r="AJ3431" s="69" t="str">
        <f ca="1">IF(AI3431&lt;0,"0-12",IFERROR(VLOOKUP(AI3431,Breakup[],2,FALSE),"&gt;24"))</f>
        <v>&gt;24</v>
      </c>
      <c r="AK3431" s="69" t="str">
        <f>VLOOKUP(V3431,Master!B:D,3,FALSE)</f>
        <v>South</v>
      </c>
      <c r="AL3431" s="69" t="str">
        <f t="shared" si="647"/>
        <v>Bangalore</v>
      </c>
    </row>
    <row r="3432" spans="1:38">
      <c r="A3432" s="14" t="s">
        <v>7191</v>
      </c>
      <c r="B3432" s="54">
        <v>44700.504486608799</v>
      </c>
      <c r="C3432" s="13" t="s">
        <v>6492</v>
      </c>
      <c r="D3432" s="13">
        <v>1464</v>
      </c>
      <c r="E3432" s="13" t="s">
        <v>7192</v>
      </c>
      <c r="F3432" s="13" t="s">
        <v>33</v>
      </c>
      <c r="G3432" s="14">
        <v>1653056662937</v>
      </c>
      <c r="H3432" s="55">
        <v>0.57650462962963001</v>
      </c>
      <c r="I3432" s="33">
        <v>44886.5765046296</v>
      </c>
      <c r="J3432" s="58">
        <v>44886</v>
      </c>
      <c r="K3432" s="13" t="s">
        <v>263</v>
      </c>
      <c r="L3432" s="13" t="s">
        <v>69</v>
      </c>
      <c r="M3432" s="13" t="s">
        <v>101</v>
      </c>
      <c r="N3432" s="13" t="s">
        <v>206</v>
      </c>
      <c r="O3432" s="33" t="s">
        <v>38</v>
      </c>
      <c r="P3432" s="58" t="s">
        <v>38</v>
      </c>
      <c r="Q3432" s="33" t="s">
        <v>207</v>
      </c>
      <c r="R3432" s="14" t="s">
        <v>38</v>
      </c>
      <c r="S3432" s="13" t="s">
        <v>208</v>
      </c>
      <c r="T3432" s="13" t="s">
        <v>209</v>
      </c>
      <c r="U3432" s="33">
        <f t="shared" ca="1" si="636"/>
        <v>45744.56914039352</v>
      </c>
      <c r="V3432" s="13" t="str">
        <f t="shared" si="637"/>
        <v>Mumbai</v>
      </c>
      <c r="W3432" s="13" t="str">
        <f t="shared" si="638"/>
        <v>RI</v>
      </c>
      <c r="X3432" s="13">
        <f t="shared" si="639"/>
        <v>13</v>
      </c>
      <c r="Y3432" s="13" t="str">
        <f>IFERROR(VLOOKUP(C3432,ReceivingTeam[],2,FALSE),"HelpDesk")</f>
        <v>HelpDesk</v>
      </c>
      <c r="Z3432" s="67">
        <f t="shared" si="640"/>
        <v>44887.0765046296</v>
      </c>
      <c r="AA3432" s="68">
        <f t="shared" si="641"/>
        <v>44886</v>
      </c>
      <c r="AB3432" s="69" t="b">
        <f t="shared" si="642"/>
        <v>1</v>
      </c>
      <c r="AC3432" s="70">
        <f t="shared" si="643"/>
        <v>0.5</v>
      </c>
      <c r="AD3432" s="67">
        <f t="shared" si="644"/>
        <v>44887.0765046296</v>
      </c>
      <c r="AE3432" s="67">
        <f>VLOOKUP(V3432,'Branch Wise Work Timelines'!C:G,3,FALSE)+AA3432</f>
        <v>44886.416666666664</v>
      </c>
      <c r="AF3432" s="67">
        <f>IF(V3432="Bangalore",VLOOKUP(V3432,'Branch Wise Work Timelines'!C:G,4,FALSE)+AA3432+1,IF(V3432="Mumbai",VLOOKUP(V3432,'Branch Wise Work Timelines'!C:G,4,FALSE)+AA3432+1,VLOOKUP(V3432,'Branch Wise Work Timelines'!C:G,4,FALSE)+AA3432))</f>
        <v>44887.25</v>
      </c>
      <c r="AG3432" s="67">
        <f>WORKDAY.INTL(AA3432,1,11)+VLOOKUP(V3432,'Branch Wise Work Timelines'!C:G,3,FALSE)</f>
        <v>44887.416666666664</v>
      </c>
      <c r="AH3432" s="69" t="str">
        <f t="shared" ca="1" si="645"/>
        <v>Out of TAT</v>
      </c>
      <c r="AI3432" s="69">
        <f t="shared" ca="1" si="646"/>
        <v>20580</v>
      </c>
      <c r="AJ3432" s="69" t="str">
        <f ca="1">IF(AI3432&lt;0,"0-12",IFERROR(VLOOKUP(AI3432,Breakup[],2,FALSE),"&gt;24"))</f>
        <v>&gt;24</v>
      </c>
      <c r="AK3432" s="69" t="str">
        <f>VLOOKUP(V3432,Master!B:D,3,FALSE)</f>
        <v>East</v>
      </c>
      <c r="AL3432" s="69" t="str">
        <f t="shared" si="647"/>
        <v>Mumbai</v>
      </c>
    </row>
    <row r="3433" spans="1:38">
      <c r="A3433" s="14" t="s">
        <v>7193</v>
      </c>
      <c r="B3433" s="54">
        <v>44701.859369675898</v>
      </c>
      <c r="C3433" s="13" t="s">
        <v>6284</v>
      </c>
      <c r="D3433" s="13">
        <v>1545</v>
      </c>
      <c r="E3433" s="13" t="s">
        <v>7194</v>
      </c>
      <c r="F3433" s="13" t="s">
        <v>33</v>
      </c>
      <c r="G3433" s="14">
        <v>1653061650415</v>
      </c>
      <c r="H3433" s="55">
        <v>0.50745370370370402</v>
      </c>
      <c r="I3433" s="33">
        <v>44882.5074537037</v>
      </c>
      <c r="J3433" s="58">
        <v>44882</v>
      </c>
      <c r="K3433" s="13" t="s">
        <v>213</v>
      </c>
      <c r="L3433" s="13" t="s">
        <v>30</v>
      </c>
      <c r="M3433" s="13" t="s">
        <v>282</v>
      </c>
      <c r="N3433" s="13" t="s">
        <v>206</v>
      </c>
      <c r="O3433" s="33" t="s">
        <v>38</v>
      </c>
      <c r="P3433" s="58" t="s">
        <v>38</v>
      </c>
      <c r="Q3433" s="33" t="s">
        <v>207</v>
      </c>
      <c r="R3433" s="14" t="s">
        <v>38</v>
      </c>
      <c r="S3433" s="13" t="s">
        <v>216</v>
      </c>
      <c r="T3433" s="13" t="s">
        <v>278</v>
      </c>
      <c r="U3433" s="33">
        <f t="shared" ca="1" si="636"/>
        <v>45744.56914039352</v>
      </c>
      <c r="V3433" s="13" t="str">
        <f t="shared" si="637"/>
        <v>Bangalore</v>
      </c>
      <c r="W3433" s="13" t="str">
        <f t="shared" si="638"/>
        <v>RI</v>
      </c>
      <c r="X3433" s="13">
        <f t="shared" si="639"/>
        <v>12</v>
      </c>
      <c r="Y3433" s="13" t="str">
        <f>IFERROR(VLOOKUP(C3433,ReceivingTeam[],2,FALSE),"HelpDesk")</f>
        <v>HelpDesk</v>
      </c>
      <c r="Z3433" s="67">
        <f t="shared" si="640"/>
        <v>44885.8199537037</v>
      </c>
      <c r="AA3433" s="68">
        <f t="shared" si="641"/>
        <v>44882</v>
      </c>
      <c r="AB3433" s="69" t="b">
        <f t="shared" si="642"/>
        <v>1</v>
      </c>
      <c r="AC3433" s="70">
        <f t="shared" si="643"/>
        <v>3</v>
      </c>
      <c r="AD3433" s="67">
        <f t="shared" si="644"/>
        <v>44885.8199537037</v>
      </c>
      <c r="AE3433" s="67">
        <f>VLOOKUP(V3433,'Branch Wise Work Timelines'!C:G,3,FALSE)+AA3433</f>
        <v>44882.416666666664</v>
      </c>
      <c r="AF3433" s="67">
        <f>IF(V3433="Bangalore",VLOOKUP(V3433,'Branch Wise Work Timelines'!C:G,4,FALSE)+AA3433+1,IF(V3433="Mumbai",VLOOKUP(V3433,'Branch Wise Work Timelines'!C:G,4,FALSE)+AA3433+1,VLOOKUP(V3433,'Branch Wise Work Timelines'!C:G,4,FALSE)+AA3433))</f>
        <v>44883.104166666664</v>
      </c>
      <c r="AG3433" s="67">
        <f>WORKDAY.INTL(AA3433,1,11)+VLOOKUP(V3433,'Branch Wise Work Timelines'!C:G,3,FALSE)</f>
        <v>44883.416666666664</v>
      </c>
      <c r="AH3433" s="69" t="str">
        <f t="shared" ca="1" si="645"/>
        <v>Out of TAT</v>
      </c>
      <c r="AI3433" s="69">
        <f t="shared" ca="1" si="646"/>
        <v>20610</v>
      </c>
      <c r="AJ3433" s="69" t="str">
        <f ca="1">IF(AI3433&lt;0,"0-12",IFERROR(VLOOKUP(AI3433,Breakup[],2,FALSE),"&gt;24"))</f>
        <v>&gt;24</v>
      </c>
      <c r="AK3433" s="69" t="str">
        <f>VLOOKUP(V3433,Master!B:D,3,FALSE)</f>
        <v>South</v>
      </c>
      <c r="AL3433" s="69" t="str">
        <f t="shared" si="647"/>
        <v>Bangalore</v>
      </c>
    </row>
    <row r="3434" spans="1:38">
      <c r="A3434" s="14" t="s">
        <v>7195</v>
      </c>
      <c r="B3434" s="54">
        <v>44701.815934525497</v>
      </c>
      <c r="C3434" s="13" t="s">
        <v>7196</v>
      </c>
      <c r="D3434" s="13">
        <v>201</v>
      </c>
      <c r="E3434" s="13" t="s">
        <v>7197</v>
      </c>
      <c r="F3434" s="13" t="s">
        <v>33</v>
      </c>
      <c r="G3434" s="14">
        <v>1653057688131</v>
      </c>
      <c r="H3434" s="55">
        <v>0.81325231481481497</v>
      </c>
      <c r="I3434" s="33">
        <v>44888.813252314802</v>
      </c>
      <c r="J3434" s="58">
        <v>44888</v>
      </c>
      <c r="K3434" s="13" t="s">
        <v>263</v>
      </c>
      <c r="L3434" s="13" t="s">
        <v>69</v>
      </c>
      <c r="M3434" s="13" t="s">
        <v>101</v>
      </c>
      <c r="N3434" s="13" t="s">
        <v>206</v>
      </c>
      <c r="O3434" s="33" t="s">
        <v>38</v>
      </c>
      <c r="P3434" s="58" t="s">
        <v>38</v>
      </c>
      <c r="Q3434" s="33" t="s">
        <v>207</v>
      </c>
      <c r="R3434" s="14" t="s">
        <v>38</v>
      </c>
      <c r="S3434" s="13" t="s">
        <v>208</v>
      </c>
      <c r="T3434" s="13" t="s">
        <v>209</v>
      </c>
      <c r="U3434" s="33">
        <f t="shared" ca="1" si="636"/>
        <v>45744.56914039352</v>
      </c>
      <c r="V3434" s="13" t="str">
        <f t="shared" si="637"/>
        <v>Mumbai</v>
      </c>
      <c r="W3434" s="13" t="str">
        <f t="shared" si="638"/>
        <v>RI</v>
      </c>
      <c r="X3434" s="13">
        <f t="shared" si="639"/>
        <v>19</v>
      </c>
      <c r="Y3434" s="13" t="str">
        <f>IFERROR(VLOOKUP(C3434,ReceivingTeam[],2,FALSE),"HelpDesk")</f>
        <v>HelpDesk</v>
      </c>
      <c r="Z3434" s="67">
        <f t="shared" si="640"/>
        <v>44889.479918981466</v>
      </c>
      <c r="AA3434" s="68">
        <f t="shared" si="641"/>
        <v>44888</v>
      </c>
      <c r="AB3434" s="69" t="b">
        <f t="shared" si="642"/>
        <v>1</v>
      </c>
      <c r="AC3434" s="70">
        <f t="shared" si="643"/>
        <v>0.5</v>
      </c>
      <c r="AD3434" s="67">
        <f t="shared" si="644"/>
        <v>44889.479918981466</v>
      </c>
      <c r="AE3434" s="67">
        <f>VLOOKUP(V3434,'Branch Wise Work Timelines'!C:G,3,FALSE)+AA3434</f>
        <v>44888.416666666664</v>
      </c>
      <c r="AF3434" s="67">
        <f>IF(V3434="Bangalore",VLOOKUP(V3434,'Branch Wise Work Timelines'!C:G,4,FALSE)+AA3434+1,IF(V3434="Mumbai",VLOOKUP(V3434,'Branch Wise Work Timelines'!C:G,4,FALSE)+AA3434+1,VLOOKUP(V3434,'Branch Wise Work Timelines'!C:G,4,FALSE)+AA3434))</f>
        <v>44889.25</v>
      </c>
      <c r="AG3434" s="67">
        <f>WORKDAY.INTL(AA3434,1,11)+VLOOKUP(V3434,'Branch Wise Work Timelines'!C:G,3,FALSE)</f>
        <v>44889.416666666664</v>
      </c>
      <c r="AH3434" s="69" t="str">
        <f t="shared" ca="1" si="645"/>
        <v>Out of TAT</v>
      </c>
      <c r="AI3434" s="69">
        <f t="shared" ca="1" si="646"/>
        <v>20523</v>
      </c>
      <c r="AJ3434" s="69" t="str">
        <f ca="1">IF(AI3434&lt;0,"0-12",IFERROR(VLOOKUP(AI3434,Breakup[],2,FALSE),"&gt;24"))</f>
        <v>&gt;24</v>
      </c>
      <c r="AK3434" s="69" t="str">
        <f>VLOOKUP(V3434,Master!B:D,3,FALSE)</f>
        <v>East</v>
      </c>
      <c r="AL3434" s="69" t="str">
        <f t="shared" si="647"/>
        <v>Mumbai</v>
      </c>
    </row>
    <row r="3435" spans="1:38">
      <c r="A3435" s="14" t="s">
        <v>7198</v>
      </c>
      <c r="B3435" s="54">
        <v>44701.8444628125</v>
      </c>
      <c r="C3435" s="13" t="s">
        <v>460</v>
      </c>
      <c r="D3435" s="13">
        <v>956</v>
      </c>
      <c r="E3435" s="13" t="s">
        <v>7199</v>
      </c>
      <c r="F3435" s="13" t="s">
        <v>24</v>
      </c>
      <c r="G3435" s="14">
        <v>1653058832830</v>
      </c>
      <c r="H3435" s="55">
        <v>0.86774305555555598</v>
      </c>
      <c r="I3435" s="33">
        <v>44889.867743055598</v>
      </c>
      <c r="J3435" s="58">
        <v>44889</v>
      </c>
      <c r="K3435" s="13" t="s">
        <v>213</v>
      </c>
      <c r="L3435" s="13" t="s">
        <v>30</v>
      </c>
      <c r="M3435" s="13" t="s">
        <v>282</v>
      </c>
      <c r="N3435" s="13" t="s">
        <v>206</v>
      </c>
      <c r="O3435" s="33" t="s">
        <v>38</v>
      </c>
      <c r="P3435" s="58" t="s">
        <v>38</v>
      </c>
      <c r="Q3435" s="33" t="s">
        <v>207</v>
      </c>
      <c r="R3435" s="14" t="s">
        <v>38</v>
      </c>
      <c r="S3435" s="13" t="s">
        <v>216</v>
      </c>
      <c r="T3435" s="13" t="s">
        <v>278</v>
      </c>
      <c r="U3435" s="33">
        <f t="shared" ca="1" si="636"/>
        <v>45744.56914039352</v>
      </c>
      <c r="V3435" s="13" t="str">
        <f t="shared" si="637"/>
        <v>Bangalore</v>
      </c>
      <c r="W3435" s="13" t="str">
        <f t="shared" si="638"/>
        <v>DOMI</v>
      </c>
      <c r="X3435" s="13">
        <f t="shared" si="639"/>
        <v>20</v>
      </c>
      <c r="Y3435" s="13" t="str">
        <f>IFERROR(VLOOKUP(C3435,ReceivingTeam[],2,FALSE),"HelpDesk")</f>
        <v>HelpDesk</v>
      </c>
      <c r="Z3435" s="67">
        <f t="shared" si="640"/>
        <v>44893.180243055598</v>
      </c>
      <c r="AA3435" s="68">
        <f t="shared" si="641"/>
        <v>44889</v>
      </c>
      <c r="AB3435" s="69" t="b">
        <f t="shared" si="642"/>
        <v>1</v>
      </c>
      <c r="AC3435" s="70">
        <f t="shared" si="643"/>
        <v>3</v>
      </c>
      <c r="AD3435" s="67">
        <f t="shared" si="644"/>
        <v>44893.180243055598</v>
      </c>
      <c r="AE3435" s="67">
        <f>VLOOKUP(V3435,'Branch Wise Work Timelines'!C:G,3,FALSE)+AA3435</f>
        <v>44889.416666666664</v>
      </c>
      <c r="AF3435" s="67">
        <f>IF(V3435="Bangalore",VLOOKUP(V3435,'Branch Wise Work Timelines'!C:G,4,FALSE)+AA3435+1,IF(V3435="Mumbai",VLOOKUP(V3435,'Branch Wise Work Timelines'!C:G,4,FALSE)+AA3435+1,VLOOKUP(V3435,'Branch Wise Work Timelines'!C:G,4,FALSE)+AA3435))</f>
        <v>44890.104166666664</v>
      </c>
      <c r="AG3435" s="67">
        <f>WORKDAY.INTL(AA3435,1,11)+VLOOKUP(V3435,'Branch Wise Work Timelines'!C:G,3,FALSE)</f>
        <v>44890.416666666664</v>
      </c>
      <c r="AH3435" s="69" t="str">
        <f t="shared" ca="1" si="645"/>
        <v>Out of TAT</v>
      </c>
      <c r="AI3435" s="69">
        <f t="shared" ca="1" si="646"/>
        <v>20434</v>
      </c>
      <c r="AJ3435" s="69" t="str">
        <f ca="1">IF(AI3435&lt;0,"0-12",IFERROR(VLOOKUP(AI3435,Breakup[],2,FALSE),"&gt;24"))</f>
        <v>&gt;24</v>
      </c>
      <c r="AK3435" s="69" t="str">
        <f>VLOOKUP(V3435,Master!B:D,3,FALSE)</f>
        <v>South</v>
      </c>
      <c r="AL3435" s="69" t="str">
        <f t="shared" si="647"/>
        <v>Bangalore</v>
      </c>
    </row>
    <row r="3436" spans="1:38">
      <c r="A3436" s="14" t="s">
        <v>7200</v>
      </c>
      <c r="B3436" s="54">
        <v>44701.779886458302</v>
      </c>
      <c r="C3436" s="13" t="s">
        <v>1335</v>
      </c>
      <c r="D3436" s="13">
        <v>1325</v>
      </c>
      <c r="E3436" s="13" t="s">
        <v>7201</v>
      </c>
      <c r="F3436" s="13" t="s">
        <v>24</v>
      </c>
      <c r="G3436" s="14">
        <v>1653053476399</v>
      </c>
      <c r="H3436" s="55">
        <v>0.152673611111111</v>
      </c>
      <c r="I3436" s="33">
        <v>44882.152673611097</v>
      </c>
      <c r="J3436" s="58">
        <v>44882</v>
      </c>
      <c r="K3436" s="13" t="s">
        <v>213</v>
      </c>
      <c r="L3436" s="13" t="s">
        <v>30</v>
      </c>
      <c r="M3436" s="13" t="s">
        <v>282</v>
      </c>
      <c r="N3436" s="13" t="s">
        <v>206</v>
      </c>
      <c r="O3436" s="33" t="s">
        <v>38</v>
      </c>
      <c r="P3436" s="58" t="s">
        <v>38</v>
      </c>
      <c r="Q3436" s="33" t="s">
        <v>207</v>
      </c>
      <c r="R3436" s="14" t="s">
        <v>38</v>
      </c>
      <c r="S3436" s="13" t="s">
        <v>216</v>
      </c>
      <c r="T3436" s="13" t="s">
        <v>278</v>
      </c>
      <c r="U3436" s="33">
        <f t="shared" ca="1" si="636"/>
        <v>45744.56914039352</v>
      </c>
      <c r="V3436" s="13" t="str">
        <f t="shared" si="637"/>
        <v>Bangalore</v>
      </c>
      <c r="W3436" s="13" t="str">
        <f t="shared" si="638"/>
        <v>DOMI</v>
      </c>
      <c r="X3436" s="13">
        <f t="shared" si="639"/>
        <v>3</v>
      </c>
      <c r="Y3436" s="13" t="str">
        <f>IFERROR(VLOOKUP(C3436,ReceivingTeam[],2,FALSE),"HelpDesk")</f>
        <v>HelpDesk</v>
      </c>
      <c r="Z3436" s="67">
        <f t="shared" si="640"/>
        <v>44885.729166666664</v>
      </c>
      <c r="AA3436" s="68">
        <f t="shared" si="641"/>
        <v>44882</v>
      </c>
      <c r="AB3436" s="69" t="b">
        <f t="shared" si="642"/>
        <v>1</v>
      </c>
      <c r="AC3436" s="70">
        <f t="shared" si="643"/>
        <v>3</v>
      </c>
      <c r="AD3436" s="67">
        <f t="shared" si="644"/>
        <v>44885.729166666664</v>
      </c>
      <c r="AE3436" s="67">
        <f>VLOOKUP(V3436,'Branch Wise Work Timelines'!C:G,3,FALSE)+AA3436</f>
        <v>44882.416666666664</v>
      </c>
      <c r="AF3436" s="67">
        <f>IF(V3436="Bangalore",VLOOKUP(V3436,'Branch Wise Work Timelines'!C:G,4,FALSE)+AA3436+1,IF(V3436="Mumbai",VLOOKUP(V3436,'Branch Wise Work Timelines'!C:G,4,FALSE)+AA3436+1,VLOOKUP(V3436,'Branch Wise Work Timelines'!C:G,4,FALSE)+AA3436))</f>
        <v>44883.104166666664</v>
      </c>
      <c r="AG3436" s="67">
        <f>WORKDAY.INTL(AA3436,1,11)+VLOOKUP(V3436,'Branch Wise Work Timelines'!C:G,3,FALSE)</f>
        <v>44883.416666666664</v>
      </c>
      <c r="AH3436" s="69" t="str">
        <f t="shared" ca="1" si="645"/>
        <v>Out of TAT</v>
      </c>
      <c r="AI3436" s="69">
        <f t="shared" ca="1" si="646"/>
        <v>20613</v>
      </c>
      <c r="AJ3436" s="69" t="str">
        <f ca="1">IF(AI3436&lt;0,"0-12",IFERROR(VLOOKUP(AI3436,Breakup[],2,FALSE),"&gt;24"))</f>
        <v>&gt;24</v>
      </c>
      <c r="AK3436" s="69" t="str">
        <f>VLOOKUP(V3436,Master!B:D,3,FALSE)</f>
        <v>South</v>
      </c>
      <c r="AL3436" s="69" t="str">
        <f t="shared" si="647"/>
        <v>Bangalore</v>
      </c>
    </row>
    <row r="3437" spans="1:38">
      <c r="A3437" s="14" t="s">
        <v>7202</v>
      </c>
      <c r="B3437" s="54">
        <v>44701.833278553197</v>
      </c>
      <c r="C3437" s="13" t="s">
        <v>81</v>
      </c>
      <c r="D3437" s="13">
        <v>427</v>
      </c>
      <c r="E3437" s="13" t="s">
        <v>7203</v>
      </c>
      <c r="F3437" s="13" t="s">
        <v>24</v>
      </c>
      <c r="G3437" s="14">
        <v>1653057891591</v>
      </c>
      <c r="H3437" s="55">
        <v>0.61313657407407396</v>
      </c>
      <c r="I3437" s="33">
        <v>44889.613136574102</v>
      </c>
      <c r="J3437" s="58">
        <v>44889</v>
      </c>
      <c r="K3437" s="13" t="s">
        <v>213</v>
      </c>
      <c r="L3437" s="13" t="s">
        <v>30</v>
      </c>
      <c r="M3437" s="13" t="s">
        <v>282</v>
      </c>
      <c r="N3437" s="13" t="s">
        <v>206</v>
      </c>
      <c r="O3437" s="33" t="s">
        <v>38</v>
      </c>
      <c r="P3437" s="58" t="s">
        <v>38</v>
      </c>
      <c r="Q3437" s="33" t="s">
        <v>207</v>
      </c>
      <c r="R3437" s="14" t="s">
        <v>38</v>
      </c>
      <c r="S3437" s="13" t="s">
        <v>216</v>
      </c>
      <c r="T3437" s="13" t="s">
        <v>278</v>
      </c>
      <c r="U3437" s="33">
        <f t="shared" ca="1" si="636"/>
        <v>45744.56914039352</v>
      </c>
      <c r="V3437" s="13" t="str">
        <f t="shared" si="637"/>
        <v>Bangalore</v>
      </c>
      <c r="W3437" s="13" t="str">
        <f t="shared" si="638"/>
        <v>DOMI</v>
      </c>
      <c r="X3437" s="13">
        <f t="shared" si="639"/>
        <v>14</v>
      </c>
      <c r="Y3437" s="13" t="str">
        <f>IFERROR(VLOOKUP(C3437,ReceivingTeam[],2,FALSE),"HelpDesk")</f>
        <v>Branch office</v>
      </c>
      <c r="Z3437" s="67">
        <f t="shared" si="640"/>
        <v>44892.925636574102</v>
      </c>
      <c r="AA3437" s="68">
        <f t="shared" si="641"/>
        <v>44889</v>
      </c>
      <c r="AB3437" s="69" t="b">
        <f t="shared" si="642"/>
        <v>1</v>
      </c>
      <c r="AC3437" s="70">
        <f t="shared" si="643"/>
        <v>3</v>
      </c>
      <c r="AD3437" s="67">
        <f t="shared" si="644"/>
        <v>44892.925636574102</v>
      </c>
      <c r="AE3437" s="67">
        <f>VLOOKUP(V3437,'Branch Wise Work Timelines'!C:G,3,FALSE)+AA3437</f>
        <v>44889.416666666664</v>
      </c>
      <c r="AF3437" s="67">
        <f>IF(V3437="Bangalore",VLOOKUP(V3437,'Branch Wise Work Timelines'!C:G,4,FALSE)+AA3437+1,IF(V3437="Mumbai",VLOOKUP(V3437,'Branch Wise Work Timelines'!C:G,4,FALSE)+AA3437+1,VLOOKUP(V3437,'Branch Wise Work Timelines'!C:G,4,FALSE)+AA3437))</f>
        <v>44890.104166666664</v>
      </c>
      <c r="AG3437" s="67">
        <f>WORKDAY.INTL(AA3437,1,11)+VLOOKUP(V3437,'Branch Wise Work Timelines'!C:G,3,FALSE)</f>
        <v>44890.416666666664</v>
      </c>
      <c r="AH3437" s="69" t="str">
        <f t="shared" ca="1" si="645"/>
        <v>Out of TAT</v>
      </c>
      <c r="AI3437" s="69">
        <f t="shared" ca="1" si="646"/>
        <v>20440</v>
      </c>
      <c r="AJ3437" s="69" t="str">
        <f ca="1">IF(AI3437&lt;0,"0-12",IFERROR(VLOOKUP(AI3437,Breakup[],2,FALSE),"&gt;24"))</f>
        <v>&gt;24</v>
      </c>
      <c r="AK3437" s="69" t="str">
        <f>VLOOKUP(V3437,Master!B:D,3,FALSE)</f>
        <v>South</v>
      </c>
      <c r="AL3437" s="69" t="str">
        <f t="shared" si="647"/>
        <v>Bangalore</v>
      </c>
    </row>
    <row r="3438" spans="1:38">
      <c r="A3438" s="14" t="s">
        <v>7204</v>
      </c>
      <c r="B3438" s="54">
        <v>44701.835167361103</v>
      </c>
      <c r="C3438" s="13" t="s">
        <v>81</v>
      </c>
      <c r="D3438" s="13">
        <v>764</v>
      </c>
      <c r="E3438" s="13" t="s">
        <v>7205</v>
      </c>
      <c r="F3438" s="13" t="s">
        <v>24</v>
      </c>
      <c r="G3438" s="14">
        <v>1653057891591</v>
      </c>
      <c r="H3438" s="55">
        <v>0.77877314814814802</v>
      </c>
      <c r="I3438" s="33">
        <v>44882.778773148202</v>
      </c>
      <c r="J3438" s="58">
        <v>44882</v>
      </c>
      <c r="K3438" s="13" t="s">
        <v>213</v>
      </c>
      <c r="L3438" s="13" t="s">
        <v>30</v>
      </c>
      <c r="M3438" s="13" t="s">
        <v>282</v>
      </c>
      <c r="N3438" s="13" t="s">
        <v>206</v>
      </c>
      <c r="O3438" s="33" t="s">
        <v>38</v>
      </c>
      <c r="P3438" s="58" t="s">
        <v>38</v>
      </c>
      <c r="Q3438" s="33" t="s">
        <v>207</v>
      </c>
      <c r="R3438" s="14" t="s">
        <v>38</v>
      </c>
      <c r="S3438" s="13" t="s">
        <v>216</v>
      </c>
      <c r="T3438" s="13" t="s">
        <v>278</v>
      </c>
      <c r="U3438" s="33">
        <f t="shared" ca="1" si="636"/>
        <v>45744.56914039352</v>
      </c>
      <c r="V3438" s="13" t="str">
        <f t="shared" si="637"/>
        <v>Bangalore</v>
      </c>
      <c r="W3438" s="13" t="str">
        <f t="shared" si="638"/>
        <v>DOMI</v>
      </c>
      <c r="X3438" s="13">
        <f t="shared" si="639"/>
        <v>18</v>
      </c>
      <c r="Y3438" s="13" t="str">
        <f>IFERROR(VLOOKUP(C3438,ReceivingTeam[],2,FALSE),"HelpDesk")</f>
        <v>Branch office</v>
      </c>
      <c r="Z3438" s="67">
        <f t="shared" si="640"/>
        <v>44886.091273148202</v>
      </c>
      <c r="AA3438" s="68">
        <f t="shared" si="641"/>
        <v>44882</v>
      </c>
      <c r="AB3438" s="69" t="b">
        <f t="shared" si="642"/>
        <v>1</v>
      </c>
      <c r="AC3438" s="70">
        <f t="shared" si="643"/>
        <v>3</v>
      </c>
      <c r="AD3438" s="67">
        <f t="shared" si="644"/>
        <v>44886.091273148202</v>
      </c>
      <c r="AE3438" s="67">
        <f>VLOOKUP(V3438,'Branch Wise Work Timelines'!C:G,3,FALSE)+AA3438</f>
        <v>44882.416666666664</v>
      </c>
      <c r="AF3438" s="67">
        <f>IF(V3438="Bangalore",VLOOKUP(V3438,'Branch Wise Work Timelines'!C:G,4,FALSE)+AA3438+1,IF(V3438="Mumbai",VLOOKUP(V3438,'Branch Wise Work Timelines'!C:G,4,FALSE)+AA3438+1,VLOOKUP(V3438,'Branch Wise Work Timelines'!C:G,4,FALSE)+AA3438))</f>
        <v>44883.104166666664</v>
      </c>
      <c r="AG3438" s="67">
        <f>WORKDAY.INTL(AA3438,1,11)+VLOOKUP(V3438,'Branch Wise Work Timelines'!C:G,3,FALSE)</f>
        <v>44883.416666666664</v>
      </c>
      <c r="AH3438" s="69" t="str">
        <f t="shared" ca="1" si="645"/>
        <v>Out of TAT</v>
      </c>
      <c r="AI3438" s="69">
        <f t="shared" ca="1" si="646"/>
        <v>20604</v>
      </c>
      <c r="AJ3438" s="69" t="str">
        <f ca="1">IF(AI3438&lt;0,"0-12",IFERROR(VLOOKUP(AI3438,Breakup[],2,FALSE),"&gt;24"))</f>
        <v>&gt;24</v>
      </c>
      <c r="AK3438" s="69" t="str">
        <f>VLOOKUP(V3438,Master!B:D,3,FALSE)</f>
        <v>South</v>
      </c>
      <c r="AL3438" s="69" t="str">
        <f t="shared" si="647"/>
        <v>Bangalore</v>
      </c>
    </row>
    <row r="3439" spans="1:38">
      <c r="A3439" s="14" t="s">
        <v>7206</v>
      </c>
      <c r="B3439" s="54">
        <v>44701.776131330997</v>
      </c>
      <c r="C3439" s="13" t="s">
        <v>1335</v>
      </c>
      <c r="D3439" s="13">
        <v>1987</v>
      </c>
      <c r="E3439" s="13" t="s">
        <v>7207</v>
      </c>
      <c r="F3439" s="13" t="s">
        <v>24</v>
      </c>
      <c r="G3439" s="14">
        <v>1653053476399</v>
      </c>
      <c r="H3439" s="55">
        <v>4.7581018518518502E-2</v>
      </c>
      <c r="I3439" s="33">
        <v>44890.047581018502</v>
      </c>
      <c r="J3439" s="58">
        <v>44890</v>
      </c>
      <c r="K3439" s="13" t="s">
        <v>213</v>
      </c>
      <c r="L3439" s="13" t="s">
        <v>30</v>
      </c>
      <c r="M3439" s="13" t="s">
        <v>282</v>
      </c>
      <c r="N3439" s="13" t="s">
        <v>206</v>
      </c>
      <c r="O3439" s="33" t="s">
        <v>38</v>
      </c>
      <c r="P3439" s="58" t="s">
        <v>38</v>
      </c>
      <c r="Q3439" s="33" t="s">
        <v>207</v>
      </c>
      <c r="R3439" s="14" t="s">
        <v>38</v>
      </c>
      <c r="S3439" s="13" t="s">
        <v>216</v>
      </c>
      <c r="T3439" s="13" t="s">
        <v>278</v>
      </c>
      <c r="U3439" s="33">
        <f t="shared" ca="1" si="636"/>
        <v>45744.56914039352</v>
      </c>
      <c r="V3439" s="13" t="str">
        <f t="shared" si="637"/>
        <v>Bangalore</v>
      </c>
      <c r="W3439" s="13" t="str">
        <f t="shared" si="638"/>
        <v>DOMI</v>
      </c>
      <c r="X3439" s="13">
        <f t="shared" si="639"/>
        <v>1</v>
      </c>
      <c r="Y3439" s="13" t="str">
        <f>IFERROR(VLOOKUP(C3439,ReceivingTeam[],2,FALSE),"HelpDesk")</f>
        <v>HelpDesk</v>
      </c>
      <c r="Z3439" s="67">
        <f t="shared" si="640"/>
        <v>44893.729166666664</v>
      </c>
      <c r="AA3439" s="68">
        <f t="shared" si="641"/>
        <v>44890</v>
      </c>
      <c r="AB3439" s="69" t="b">
        <f t="shared" si="642"/>
        <v>1</v>
      </c>
      <c r="AC3439" s="70">
        <f t="shared" si="643"/>
        <v>3</v>
      </c>
      <c r="AD3439" s="67">
        <f t="shared" si="644"/>
        <v>44893.729166666664</v>
      </c>
      <c r="AE3439" s="67">
        <f>VLOOKUP(V3439,'Branch Wise Work Timelines'!C:G,3,FALSE)+AA3439</f>
        <v>44890.416666666664</v>
      </c>
      <c r="AF3439" s="67">
        <f>IF(V3439="Bangalore",VLOOKUP(V3439,'Branch Wise Work Timelines'!C:G,4,FALSE)+AA3439+1,IF(V3439="Mumbai",VLOOKUP(V3439,'Branch Wise Work Timelines'!C:G,4,FALSE)+AA3439+1,VLOOKUP(V3439,'Branch Wise Work Timelines'!C:G,4,FALSE)+AA3439))</f>
        <v>44891.104166666664</v>
      </c>
      <c r="AG3439" s="67">
        <f>WORKDAY.INTL(AA3439,1,11)+VLOOKUP(V3439,'Branch Wise Work Timelines'!C:G,3,FALSE)</f>
        <v>44891.416666666664</v>
      </c>
      <c r="AH3439" s="69" t="str">
        <f t="shared" ca="1" si="645"/>
        <v>Out of TAT</v>
      </c>
      <c r="AI3439" s="69">
        <f t="shared" ca="1" si="646"/>
        <v>20421</v>
      </c>
      <c r="AJ3439" s="69" t="str">
        <f ca="1">IF(AI3439&lt;0,"0-12",IFERROR(VLOOKUP(AI3439,Breakup[],2,FALSE),"&gt;24"))</f>
        <v>&gt;24</v>
      </c>
      <c r="AK3439" s="69" t="str">
        <f>VLOOKUP(V3439,Master!B:D,3,FALSE)</f>
        <v>South</v>
      </c>
      <c r="AL3439" s="69" t="str">
        <f t="shared" si="647"/>
        <v>Bangalore</v>
      </c>
    </row>
    <row r="3440" spans="1:38">
      <c r="A3440" s="14" t="s">
        <v>7208</v>
      </c>
      <c r="B3440" s="54">
        <v>44701.837001076397</v>
      </c>
      <c r="C3440" s="13" t="s">
        <v>81</v>
      </c>
      <c r="D3440" s="13">
        <v>667</v>
      </c>
      <c r="E3440" s="13" t="s">
        <v>7209</v>
      </c>
      <c r="F3440" s="13" t="s">
        <v>24</v>
      </c>
      <c r="G3440" s="14">
        <v>1653057891591</v>
      </c>
      <c r="H3440" s="55">
        <v>0.43912037037036999</v>
      </c>
      <c r="I3440" s="33">
        <v>44884.4391203704</v>
      </c>
      <c r="J3440" s="58">
        <v>44884</v>
      </c>
      <c r="K3440" s="13" t="s">
        <v>213</v>
      </c>
      <c r="L3440" s="13" t="s">
        <v>30</v>
      </c>
      <c r="M3440" s="13" t="s">
        <v>282</v>
      </c>
      <c r="N3440" s="13" t="s">
        <v>206</v>
      </c>
      <c r="O3440" s="33" t="s">
        <v>38</v>
      </c>
      <c r="P3440" s="58" t="s">
        <v>38</v>
      </c>
      <c r="Q3440" s="33" t="s">
        <v>207</v>
      </c>
      <c r="R3440" s="14" t="s">
        <v>38</v>
      </c>
      <c r="S3440" s="13" t="s">
        <v>216</v>
      </c>
      <c r="T3440" s="13" t="s">
        <v>278</v>
      </c>
      <c r="U3440" s="33">
        <f t="shared" ca="1" si="636"/>
        <v>45744.56914039352</v>
      </c>
      <c r="V3440" s="13" t="str">
        <f t="shared" si="637"/>
        <v>Bangalore</v>
      </c>
      <c r="W3440" s="13" t="str">
        <f t="shared" si="638"/>
        <v>DOMI</v>
      </c>
      <c r="X3440" s="13">
        <f t="shared" si="639"/>
        <v>10</v>
      </c>
      <c r="Y3440" s="13" t="str">
        <f>IFERROR(VLOOKUP(C3440,ReceivingTeam[],2,FALSE),"HelpDesk")</f>
        <v>Branch office</v>
      </c>
      <c r="Z3440" s="67">
        <f t="shared" si="640"/>
        <v>44888.7516203704</v>
      </c>
      <c r="AA3440" s="68">
        <f t="shared" si="641"/>
        <v>44884</v>
      </c>
      <c r="AB3440" s="69" t="b">
        <f t="shared" si="642"/>
        <v>1</v>
      </c>
      <c r="AC3440" s="70">
        <f t="shared" si="643"/>
        <v>3</v>
      </c>
      <c r="AD3440" s="67">
        <f t="shared" si="644"/>
        <v>44888.7516203704</v>
      </c>
      <c r="AE3440" s="67">
        <f>VLOOKUP(V3440,'Branch Wise Work Timelines'!C:G,3,FALSE)+AA3440</f>
        <v>44884.416666666664</v>
      </c>
      <c r="AF3440" s="67">
        <f>IF(V3440="Bangalore",VLOOKUP(V3440,'Branch Wise Work Timelines'!C:G,4,FALSE)+AA3440+1,IF(V3440="Mumbai",VLOOKUP(V3440,'Branch Wise Work Timelines'!C:G,4,FALSE)+AA3440+1,VLOOKUP(V3440,'Branch Wise Work Timelines'!C:G,4,FALSE)+AA3440))</f>
        <v>44885.104166666664</v>
      </c>
      <c r="AG3440" s="67">
        <f>WORKDAY.INTL(AA3440,1,11)+VLOOKUP(V3440,'Branch Wise Work Timelines'!C:G,3,FALSE)</f>
        <v>44886.416666666664</v>
      </c>
      <c r="AH3440" s="69" t="str">
        <f t="shared" ca="1" si="645"/>
        <v>Out of TAT</v>
      </c>
      <c r="AI3440" s="69">
        <f t="shared" ca="1" si="646"/>
        <v>20540</v>
      </c>
      <c r="AJ3440" s="69" t="str">
        <f ca="1">IF(AI3440&lt;0,"0-12",IFERROR(VLOOKUP(AI3440,Breakup[],2,FALSE),"&gt;24"))</f>
        <v>&gt;24</v>
      </c>
      <c r="AK3440" s="69" t="str">
        <f>VLOOKUP(V3440,Master!B:D,3,FALSE)</f>
        <v>South</v>
      </c>
      <c r="AL3440" s="69" t="str">
        <f t="shared" si="647"/>
        <v>Bangalore</v>
      </c>
    </row>
    <row r="3441" spans="1:38">
      <c r="A3441" s="14" t="s">
        <v>7210</v>
      </c>
      <c r="B3441" s="54">
        <v>44701.733320219901</v>
      </c>
      <c r="C3441" s="13" t="s">
        <v>81</v>
      </c>
      <c r="D3441" s="13">
        <v>1465</v>
      </c>
      <c r="E3441" s="13" t="s">
        <v>7211</v>
      </c>
      <c r="F3441" s="13" t="s">
        <v>33</v>
      </c>
      <c r="G3441" s="14">
        <v>1653048665854</v>
      </c>
      <c r="H3441" s="55">
        <v>4.8287037037037003E-2</v>
      </c>
      <c r="I3441" s="33">
        <v>44882.048287037003</v>
      </c>
      <c r="J3441" s="58">
        <v>44882</v>
      </c>
      <c r="K3441" s="13" t="s">
        <v>213</v>
      </c>
      <c r="L3441" s="13" t="s">
        <v>30</v>
      </c>
      <c r="M3441" s="13" t="s">
        <v>282</v>
      </c>
      <c r="N3441" s="13" t="s">
        <v>206</v>
      </c>
      <c r="O3441" s="33" t="s">
        <v>38</v>
      </c>
      <c r="P3441" s="58" t="s">
        <v>38</v>
      </c>
      <c r="Q3441" s="33" t="s">
        <v>207</v>
      </c>
      <c r="R3441" s="14" t="s">
        <v>38</v>
      </c>
      <c r="S3441" s="13" t="s">
        <v>216</v>
      </c>
      <c r="T3441" s="13" t="s">
        <v>278</v>
      </c>
      <c r="U3441" s="33">
        <f t="shared" ca="1" si="636"/>
        <v>45744.56914039352</v>
      </c>
      <c r="V3441" s="13" t="str">
        <f t="shared" si="637"/>
        <v>Bangalore</v>
      </c>
      <c r="W3441" s="13" t="str">
        <f t="shared" si="638"/>
        <v>RI</v>
      </c>
      <c r="X3441" s="13">
        <f t="shared" si="639"/>
        <v>1</v>
      </c>
      <c r="Y3441" s="13" t="str">
        <f>IFERROR(VLOOKUP(C3441,ReceivingTeam[],2,FALSE),"HelpDesk")</f>
        <v>Branch office</v>
      </c>
      <c r="Z3441" s="67">
        <f t="shared" si="640"/>
        <v>44885.729166666664</v>
      </c>
      <c r="AA3441" s="68">
        <f t="shared" si="641"/>
        <v>44882</v>
      </c>
      <c r="AB3441" s="69" t="b">
        <f t="shared" si="642"/>
        <v>1</v>
      </c>
      <c r="AC3441" s="70">
        <f t="shared" si="643"/>
        <v>3</v>
      </c>
      <c r="AD3441" s="67">
        <f t="shared" si="644"/>
        <v>44885.729166666664</v>
      </c>
      <c r="AE3441" s="67">
        <f>VLOOKUP(V3441,'Branch Wise Work Timelines'!C:G,3,FALSE)+AA3441</f>
        <v>44882.416666666664</v>
      </c>
      <c r="AF3441" s="67">
        <f>IF(V3441="Bangalore",VLOOKUP(V3441,'Branch Wise Work Timelines'!C:G,4,FALSE)+AA3441+1,IF(V3441="Mumbai",VLOOKUP(V3441,'Branch Wise Work Timelines'!C:G,4,FALSE)+AA3441+1,VLOOKUP(V3441,'Branch Wise Work Timelines'!C:G,4,FALSE)+AA3441))</f>
        <v>44883.104166666664</v>
      </c>
      <c r="AG3441" s="67">
        <f>WORKDAY.INTL(AA3441,1,11)+VLOOKUP(V3441,'Branch Wise Work Timelines'!C:G,3,FALSE)</f>
        <v>44883.416666666664</v>
      </c>
      <c r="AH3441" s="69" t="str">
        <f t="shared" ca="1" si="645"/>
        <v>Out of TAT</v>
      </c>
      <c r="AI3441" s="69">
        <f t="shared" ca="1" si="646"/>
        <v>20613</v>
      </c>
      <c r="AJ3441" s="69" t="str">
        <f ca="1">IF(AI3441&lt;0,"0-12",IFERROR(VLOOKUP(AI3441,Breakup[],2,FALSE),"&gt;24"))</f>
        <v>&gt;24</v>
      </c>
      <c r="AK3441" s="69" t="str">
        <f>VLOOKUP(V3441,Master!B:D,3,FALSE)</f>
        <v>South</v>
      </c>
      <c r="AL3441" s="69" t="str">
        <f t="shared" si="647"/>
        <v>Bangalore</v>
      </c>
    </row>
    <row r="3442" spans="1:38">
      <c r="A3442" s="14" t="s">
        <v>7212</v>
      </c>
      <c r="B3442" s="54">
        <v>44701.728296608802</v>
      </c>
      <c r="C3442" s="13" t="s">
        <v>6205</v>
      </c>
      <c r="D3442" s="13">
        <v>507</v>
      </c>
      <c r="E3442" s="13" t="s">
        <v>7213</v>
      </c>
      <c r="F3442" s="13" t="s">
        <v>33</v>
      </c>
      <c r="G3442" s="14">
        <v>1653048393194</v>
      </c>
      <c r="H3442" s="55">
        <v>0.24626157407407401</v>
      </c>
      <c r="I3442" s="33">
        <v>44887.246261574102</v>
      </c>
      <c r="J3442" s="58">
        <v>44887</v>
      </c>
      <c r="K3442" s="13" t="s">
        <v>6207</v>
      </c>
      <c r="L3442" s="13" t="s">
        <v>44</v>
      </c>
      <c r="M3442" s="13" t="s">
        <v>6205</v>
      </c>
      <c r="N3442" s="13" t="s">
        <v>206</v>
      </c>
      <c r="O3442" s="33" t="s">
        <v>38</v>
      </c>
      <c r="P3442" s="58" t="s">
        <v>38</v>
      </c>
      <c r="Q3442" s="33" t="s">
        <v>207</v>
      </c>
      <c r="R3442" s="14" t="s">
        <v>38</v>
      </c>
      <c r="S3442" s="13" t="s">
        <v>216</v>
      </c>
      <c r="T3442" s="13" t="s">
        <v>217</v>
      </c>
      <c r="U3442" s="33">
        <f t="shared" ca="1" si="636"/>
        <v>45744.56914039352</v>
      </c>
      <c r="V3442" s="13" t="str">
        <f t="shared" si="637"/>
        <v>Coimbatore</v>
      </c>
      <c r="W3442" s="13" t="str">
        <f t="shared" si="638"/>
        <v>RI</v>
      </c>
      <c r="X3442" s="13">
        <f t="shared" si="639"/>
        <v>5</v>
      </c>
      <c r="Y3442" s="13" t="str">
        <f>IFERROR(VLOOKUP(C3442,ReceivingTeam[],2,FALSE),"HelpDesk")</f>
        <v>HelpDesk</v>
      </c>
      <c r="Z3442" s="67">
        <f t="shared" si="640"/>
        <v>44888.562499999993</v>
      </c>
      <c r="AA3442" s="68">
        <f t="shared" si="641"/>
        <v>44887</v>
      </c>
      <c r="AB3442" s="69" t="b">
        <f t="shared" si="642"/>
        <v>1</v>
      </c>
      <c r="AC3442" s="70">
        <f t="shared" si="643"/>
        <v>0.5</v>
      </c>
      <c r="AD3442" s="67">
        <f t="shared" si="644"/>
        <v>44888.562499999993</v>
      </c>
      <c r="AE3442" s="67">
        <f>VLOOKUP(V3442,'Branch Wise Work Timelines'!C:G,3,FALSE)+AA3442</f>
        <v>44887.416666666664</v>
      </c>
      <c r="AF3442" s="67">
        <f>IF(V3442="Bangalore",VLOOKUP(V3442,'Branch Wise Work Timelines'!C:G,4,FALSE)+AA3442+1,IF(V3442="Mumbai",VLOOKUP(V3442,'Branch Wise Work Timelines'!C:G,4,FALSE)+AA3442+1,VLOOKUP(V3442,'Branch Wise Work Timelines'!C:G,4,FALSE)+AA3442))</f>
        <v>44887.770833333336</v>
      </c>
      <c r="AG3442" s="67">
        <f>WORKDAY.INTL(AA3442,1,11)+VLOOKUP(V3442,'Branch Wise Work Timelines'!C:G,3,FALSE)</f>
        <v>44888.416666666664</v>
      </c>
      <c r="AH3442" s="69" t="str">
        <f t="shared" ca="1" si="645"/>
        <v>Out of TAT</v>
      </c>
      <c r="AI3442" s="69">
        <f t="shared" ca="1" si="646"/>
        <v>20545</v>
      </c>
      <c r="AJ3442" s="69" t="str">
        <f ca="1">IF(AI3442&lt;0,"0-12",IFERROR(VLOOKUP(AI3442,Breakup[],2,FALSE),"&gt;24"))</f>
        <v>&gt;24</v>
      </c>
      <c r="AK3442" s="69" t="str">
        <f>VLOOKUP(V3442,Master!B:D,3,FALSE)</f>
        <v>South</v>
      </c>
      <c r="AL3442" s="69" t="str">
        <f t="shared" si="647"/>
        <v>Coimbatore</v>
      </c>
    </row>
    <row r="3443" spans="1:38">
      <c r="A3443" s="14" t="s">
        <v>7214</v>
      </c>
      <c r="B3443" s="54">
        <v>44701.860509988401</v>
      </c>
      <c r="C3443" s="13" t="s">
        <v>352</v>
      </c>
      <c r="D3443" s="13">
        <v>244</v>
      </c>
      <c r="E3443" s="13" t="s">
        <v>7215</v>
      </c>
      <c r="F3443" s="13" t="s">
        <v>33</v>
      </c>
      <c r="G3443" s="14">
        <v>1653059936208</v>
      </c>
      <c r="H3443" s="55">
        <v>0.110729166666667</v>
      </c>
      <c r="I3443" s="33">
        <v>44884.110729166699</v>
      </c>
      <c r="J3443" s="58">
        <v>44884</v>
      </c>
      <c r="K3443" s="13" t="s">
        <v>263</v>
      </c>
      <c r="L3443" s="13" t="s">
        <v>69</v>
      </c>
      <c r="M3443" s="13" t="s">
        <v>101</v>
      </c>
      <c r="N3443" s="13" t="s">
        <v>206</v>
      </c>
      <c r="O3443" s="33" t="s">
        <v>38</v>
      </c>
      <c r="P3443" s="58" t="s">
        <v>38</v>
      </c>
      <c r="Q3443" s="33" t="s">
        <v>207</v>
      </c>
      <c r="R3443" s="14" t="s">
        <v>38</v>
      </c>
      <c r="S3443" s="13" t="s">
        <v>208</v>
      </c>
      <c r="T3443" s="13" t="s">
        <v>209</v>
      </c>
      <c r="U3443" s="33">
        <f t="shared" ca="1" si="636"/>
        <v>45744.56914039352</v>
      </c>
      <c r="V3443" s="13" t="str">
        <f t="shared" si="637"/>
        <v>Mumbai</v>
      </c>
      <c r="W3443" s="13" t="str">
        <f t="shared" si="638"/>
        <v>RI</v>
      </c>
      <c r="X3443" s="13">
        <f t="shared" si="639"/>
        <v>2</v>
      </c>
      <c r="Y3443" s="13" t="str">
        <f>IFERROR(VLOOKUP(C3443,ReceivingTeam[],2,FALSE),"HelpDesk")</f>
        <v>HelpDesk</v>
      </c>
      <c r="Z3443" s="67">
        <f t="shared" si="640"/>
        <v>44884.916666666664</v>
      </c>
      <c r="AA3443" s="68">
        <f t="shared" si="641"/>
        <v>44884</v>
      </c>
      <c r="AB3443" s="69" t="b">
        <f t="shared" si="642"/>
        <v>1</v>
      </c>
      <c r="AC3443" s="70">
        <f t="shared" si="643"/>
        <v>0.5</v>
      </c>
      <c r="AD3443" s="67">
        <f t="shared" si="644"/>
        <v>44884.916666666664</v>
      </c>
      <c r="AE3443" s="67">
        <f>VLOOKUP(V3443,'Branch Wise Work Timelines'!C:G,3,FALSE)+AA3443</f>
        <v>44884.416666666664</v>
      </c>
      <c r="AF3443" s="67">
        <f>IF(V3443="Bangalore",VLOOKUP(V3443,'Branch Wise Work Timelines'!C:G,4,FALSE)+AA3443+1,IF(V3443="Mumbai",VLOOKUP(V3443,'Branch Wise Work Timelines'!C:G,4,FALSE)+AA3443+1,VLOOKUP(V3443,'Branch Wise Work Timelines'!C:G,4,FALSE)+AA3443))</f>
        <v>44885.25</v>
      </c>
      <c r="AG3443" s="67">
        <f>WORKDAY.INTL(AA3443,1,11)+VLOOKUP(V3443,'Branch Wise Work Timelines'!C:G,3,FALSE)</f>
        <v>44886.416666666664</v>
      </c>
      <c r="AH3443" s="69" t="str">
        <f t="shared" ca="1" si="645"/>
        <v>Out of TAT</v>
      </c>
      <c r="AI3443" s="69">
        <f t="shared" ca="1" si="646"/>
        <v>20632</v>
      </c>
      <c r="AJ3443" s="69" t="str">
        <f ca="1">IF(AI3443&lt;0,"0-12",IFERROR(VLOOKUP(AI3443,Breakup[],2,FALSE),"&gt;24"))</f>
        <v>&gt;24</v>
      </c>
      <c r="AK3443" s="69" t="str">
        <f>VLOOKUP(V3443,Master!B:D,3,FALSE)</f>
        <v>East</v>
      </c>
      <c r="AL3443" s="69" t="str">
        <f t="shared" si="647"/>
        <v>Mumbai</v>
      </c>
    </row>
    <row r="3444" spans="1:38">
      <c r="A3444" s="14" t="s">
        <v>7216</v>
      </c>
      <c r="B3444" s="54">
        <v>44700.425028437501</v>
      </c>
      <c r="C3444" s="13" t="s">
        <v>6253</v>
      </c>
      <c r="D3444" s="13">
        <v>1112</v>
      </c>
      <c r="E3444" s="13" t="s">
        <v>7217</v>
      </c>
      <c r="F3444" s="13" t="s">
        <v>24</v>
      </c>
      <c r="G3444" s="14">
        <v>1653056788057</v>
      </c>
      <c r="H3444" s="55">
        <v>0.128252314814815</v>
      </c>
      <c r="I3444" s="33">
        <v>44884.128252314797</v>
      </c>
      <c r="J3444" s="58">
        <v>44884</v>
      </c>
      <c r="K3444" s="13" t="s">
        <v>263</v>
      </c>
      <c r="L3444" s="13" t="s">
        <v>69</v>
      </c>
      <c r="M3444" s="13" t="s">
        <v>101</v>
      </c>
      <c r="N3444" s="13" t="s">
        <v>206</v>
      </c>
      <c r="O3444" s="33" t="s">
        <v>38</v>
      </c>
      <c r="P3444" s="58" t="s">
        <v>38</v>
      </c>
      <c r="Q3444" s="33" t="s">
        <v>207</v>
      </c>
      <c r="R3444" s="14" t="s">
        <v>38</v>
      </c>
      <c r="S3444" s="13" t="s">
        <v>208</v>
      </c>
      <c r="T3444" s="13" t="s">
        <v>209</v>
      </c>
      <c r="U3444" s="33">
        <f t="shared" ca="1" si="636"/>
        <v>45744.56914039352</v>
      </c>
      <c r="V3444" s="13" t="str">
        <f t="shared" si="637"/>
        <v>Mumbai</v>
      </c>
      <c r="W3444" s="13" t="str">
        <f t="shared" si="638"/>
        <v>DOMI</v>
      </c>
      <c r="X3444" s="13">
        <f t="shared" si="639"/>
        <v>3</v>
      </c>
      <c r="Y3444" s="13" t="str">
        <f>IFERROR(VLOOKUP(C3444,ReceivingTeam[],2,FALSE),"HelpDesk")</f>
        <v>HelpDesk</v>
      </c>
      <c r="Z3444" s="67">
        <f t="shared" si="640"/>
        <v>44884.916666666664</v>
      </c>
      <c r="AA3444" s="68">
        <f t="shared" si="641"/>
        <v>44884</v>
      </c>
      <c r="AB3444" s="69" t="b">
        <f t="shared" si="642"/>
        <v>1</v>
      </c>
      <c r="AC3444" s="70">
        <f t="shared" si="643"/>
        <v>0.5</v>
      </c>
      <c r="AD3444" s="67">
        <f t="shared" si="644"/>
        <v>44884.916666666664</v>
      </c>
      <c r="AE3444" s="67">
        <f>VLOOKUP(V3444,'Branch Wise Work Timelines'!C:G,3,FALSE)+AA3444</f>
        <v>44884.416666666664</v>
      </c>
      <c r="AF3444" s="67">
        <f>IF(V3444="Bangalore",VLOOKUP(V3444,'Branch Wise Work Timelines'!C:G,4,FALSE)+AA3444+1,IF(V3444="Mumbai",VLOOKUP(V3444,'Branch Wise Work Timelines'!C:G,4,FALSE)+AA3444+1,VLOOKUP(V3444,'Branch Wise Work Timelines'!C:G,4,FALSE)+AA3444))</f>
        <v>44885.25</v>
      </c>
      <c r="AG3444" s="67">
        <f>WORKDAY.INTL(AA3444,1,11)+VLOOKUP(V3444,'Branch Wise Work Timelines'!C:G,3,FALSE)</f>
        <v>44886.416666666664</v>
      </c>
      <c r="AH3444" s="69" t="str">
        <f t="shared" ca="1" si="645"/>
        <v>Out of TAT</v>
      </c>
      <c r="AI3444" s="69">
        <f t="shared" ca="1" si="646"/>
        <v>20632</v>
      </c>
      <c r="AJ3444" s="69" t="str">
        <f ca="1">IF(AI3444&lt;0,"0-12",IFERROR(VLOOKUP(AI3444,Breakup[],2,FALSE),"&gt;24"))</f>
        <v>&gt;24</v>
      </c>
      <c r="AK3444" s="69" t="str">
        <f>VLOOKUP(V3444,Master!B:D,3,FALSE)</f>
        <v>East</v>
      </c>
      <c r="AL3444" s="69" t="str">
        <f t="shared" si="647"/>
        <v>Mumbai</v>
      </c>
    </row>
    <row r="3445" spans="1:38">
      <c r="A3445" s="14" t="s">
        <v>7218</v>
      </c>
      <c r="B3445" s="54">
        <v>44700.455642245397</v>
      </c>
      <c r="C3445" s="13" t="s">
        <v>6253</v>
      </c>
      <c r="D3445" s="13">
        <v>396</v>
      </c>
      <c r="E3445" s="13" t="s">
        <v>7219</v>
      </c>
      <c r="F3445" s="13" t="s">
        <v>24</v>
      </c>
      <c r="G3445" s="14">
        <v>1653056788057</v>
      </c>
      <c r="H3445" s="55">
        <v>0.86699074074074101</v>
      </c>
      <c r="I3445" s="33">
        <v>44887.866990740702</v>
      </c>
      <c r="J3445" s="58">
        <v>44887</v>
      </c>
      <c r="K3445" s="13" t="s">
        <v>263</v>
      </c>
      <c r="L3445" s="13" t="s">
        <v>69</v>
      </c>
      <c r="M3445" s="13" t="s">
        <v>101</v>
      </c>
      <c r="N3445" s="13" t="s">
        <v>206</v>
      </c>
      <c r="O3445" s="33" t="s">
        <v>38</v>
      </c>
      <c r="P3445" s="58" t="s">
        <v>38</v>
      </c>
      <c r="Q3445" s="33" t="s">
        <v>207</v>
      </c>
      <c r="R3445" s="14" t="s">
        <v>38</v>
      </c>
      <c r="S3445" s="13" t="s">
        <v>208</v>
      </c>
      <c r="T3445" s="13" t="s">
        <v>209</v>
      </c>
      <c r="U3445" s="33">
        <f t="shared" ca="1" si="636"/>
        <v>45744.56914039352</v>
      </c>
      <c r="V3445" s="13" t="str">
        <f t="shared" si="637"/>
        <v>Mumbai</v>
      </c>
      <c r="W3445" s="13" t="str">
        <f t="shared" si="638"/>
        <v>DOMI</v>
      </c>
      <c r="X3445" s="13">
        <f t="shared" si="639"/>
        <v>20</v>
      </c>
      <c r="Y3445" s="13" t="str">
        <f>IFERROR(VLOOKUP(C3445,ReceivingTeam[],2,FALSE),"HelpDesk")</f>
        <v>HelpDesk</v>
      </c>
      <c r="Z3445" s="67">
        <f t="shared" si="640"/>
        <v>44888.533657407366</v>
      </c>
      <c r="AA3445" s="68">
        <f t="shared" si="641"/>
        <v>44887</v>
      </c>
      <c r="AB3445" s="69" t="b">
        <f t="shared" si="642"/>
        <v>1</v>
      </c>
      <c r="AC3445" s="70">
        <f t="shared" si="643"/>
        <v>0.5</v>
      </c>
      <c r="AD3445" s="67">
        <f t="shared" si="644"/>
        <v>44888.533657407366</v>
      </c>
      <c r="AE3445" s="67">
        <f>VLOOKUP(V3445,'Branch Wise Work Timelines'!C:G,3,FALSE)+AA3445</f>
        <v>44887.416666666664</v>
      </c>
      <c r="AF3445" s="67">
        <f>IF(V3445="Bangalore",VLOOKUP(V3445,'Branch Wise Work Timelines'!C:G,4,FALSE)+AA3445+1,IF(V3445="Mumbai",VLOOKUP(V3445,'Branch Wise Work Timelines'!C:G,4,FALSE)+AA3445+1,VLOOKUP(V3445,'Branch Wise Work Timelines'!C:G,4,FALSE)+AA3445))</f>
        <v>44888.25</v>
      </c>
      <c r="AG3445" s="67">
        <f>WORKDAY.INTL(AA3445,1,11)+VLOOKUP(V3445,'Branch Wise Work Timelines'!C:G,3,FALSE)</f>
        <v>44888.416666666664</v>
      </c>
      <c r="AH3445" s="69" t="str">
        <f t="shared" ca="1" si="645"/>
        <v>Out of TAT</v>
      </c>
      <c r="AI3445" s="69">
        <f t="shared" ca="1" si="646"/>
        <v>20545</v>
      </c>
      <c r="AJ3445" s="69" t="str">
        <f ca="1">IF(AI3445&lt;0,"0-12",IFERROR(VLOOKUP(AI3445,Breakup[],2,FALSE),"&gt;24"))</f>
        <v>&gt;24</v>
      </c>
      <c r="AK3445" s="69" t="str">
        <f>VLOOKUP(V3445,Master!B:D,3,FALSE)</f>
        <v>East</v>
      </c>
      <c r="AL3445" s="69" t="str">
        <f t="shared" si="647"/>
        <v>Mumbai</v>
      </c>
    </row>
    <row r="3446" spans="1:38">
      <c r="A3446" s="14" t="s">
        <v>7220</v>
      </c>
      <c r="B3446" s="54">
        <v>44700.465232175899</v>
      </c>
      <c r="C3446" s="13" t="s">
        <v>6253</v>
      </c>
      <c r="D3446" s="13">
        <v>192</v>
      </c>
      <c r="E3446" s="13" t="s">
        <v>7221</v>
      </c>
      <c r="F3446" s="13" t="s">
        <v>24</v>
      </c>
      <c r="G3446" s="14">
        <v>1653056788057</v>
      </c>
      <c r="H3446" s="55">
        <v>0.79974537037036997</v>
      </c>
      <c r="I3446" s="33">
        <v>44885.799745370401</v>
      </c>
      <c r="J3446" s="58">
        <v>44885</v>
      </c>
      <c r="K3446" s="13" t="s">
        <v>263</v>
      </c>
      <c r="L3446" s="13" t="s">
        <v>69</v>
      </c>
      <c r="M3446" s="13" t="s">
        <v>101</v>
      </c>
      <c r="N3446" s="13" t="s">
        <v>206</v>
      </c>
      <c r="O3446" s="33" t="s">
        <v>38</v>
      </c>
      <c r="P3446" s="58" t="s">
        <v>38</v>
      </c>
      <c r="Q3446" s="33" t="s">
        <v>207</v>
      </c>
      <c r="R3446" s="14" t="s">
        <v>38</v>
      </c>
      <c r="S3446" s="13" t="s">
        <v>208</v>
      </c>
      <c r="T3446" s="13" t="s">
        <v>209</v>
      </c>
      <c r="U3446" s="33">
        <f t="shared" ca="1" si="636"/>
        <v>45744.56914039352</v>
      </c>
      <c r="V3446" s="13" t="str">
        <f t="shared" si="637"/>
        <v>Mumbai</v>
      </c>
      <c r="W3446" s="13" t="str">
        <f t="shared" si="638"/>
        <v>DOMI</v>
      </c>
      <c r="X3446" s="13">
        <f t="shared" si="639"/>
        <v>19</v>
      </c>
      <c r="Y3446" s="13" t="str">
        <f>IFERROR(VLOOKUP(C3446,ReceivingTeam[],2,FALSE),"HelpDesk")</f>
        <v>HelpDesk</v>
      </c>
      <c r="Z3446" s="67">
        <f t="shared" si="640"/>
        <v>44885.916666666664</v>
      </c>
      <c r="AA3446" s="68">
        <f t="shared" si="641"/>
        <v>44885</v>
      </c>
      <c r="AB3446" s="69" t="b">
        <f t="shared" si="642"/>
        <v>0</v>
      </c>
      <c r="AC3446" s="70">
        <f t="shared" si="643"/>
        <v>0.5</v>
      </c>
      <c r="AD3446" s="67">
        <f t="shared" si="644"/>
        <v>44885.916666666664</v>
      </c>
      <c r="AE3446" s="67">
        <f>VLOOKUP(V3446,'Branch Wise Work Timelines'!C:G,3,FALSE)+AA3446</f>
        <v>44885.416666666664</v>
      </c>
      <c r="AF3446" s="67">
        <f>IF(V3446="Bangalore",VLOOKUP(V3446,'Branch Wise Work Timelines'!C:G,4,FALSE)+AA3446+1,IF(V3446="Mumbai",VLOOKUP(V3446,'Branch Wise Work Timelines'!C:G,4,FALSE)+AA3446+1,VLOOKUP(V3446,'Branch Wise Work Timelines'!C:G,4,FALSE)+AA3446))</f>
        <v>44886.25</v>
      </c>
      <c r="AG3446" s="67">
        <f>WORKDAY.INTL(AA3446,1,11)+VLOOKUP(V3446,'Branch Wise Work Timelines'!C:G,3,FALSE)</f>
        <v>44886.416666666664</v>
      </c>
      <c r="AH3446" s="69" t="str">
        <f t="shared" ca="1" si="645"/>
        <v>Out of TAT</v>
      </c>
      <c r="AI3446" s="69">
        <f t="shared" ca="1" si="646"/>
        <v>20608</v>
      </c>
      <c r="AJ3446" s="69" t="str">
        <f ca="1">IF(AI3446&lt;0,"0-12",IFERROR(VLOOKUP(AI3446,Breakup[],2,FALSE),"&gt;24"))</f>
        <v>&gt;24</v>
      </c>
      <c r="AK3446" s="69" t="str">
        <f>VLOOKUP(V3446,Master!B:D,3,FALSE)</f>
        <v>East</v>
      </c>
      <c r="AL3446" s="69" t="str">
        <f t="shared" si="647"/>
        <v>Mumbai</v>
      </c>
    </row>
    <row r="3447" spans="1:38">
      <c r="A3447" s="14" t="s">
        <v>7222</v>
      </c>
      <c r="B3447" s="54">
        <v>44701.744588460599</v>
      </c>
      <c r="C3447" s="13" t="s">
        <v>435</v>
      </c>
      <c r="D3447" s="13">
        <v>1389</v>
      </c>
      <c r="E3447" s="13" t="s">
        <v>7223</v>
      </c>
      <c r="F3447" s="13" t="s">
        <v>33</v>
      </c>
      <c r="G3447" s="14">
        <v>1653051957578</v>
      </c>
      <c r="H3447" s="55">
        <v>0.98188657407407398</v>
      </c>
      <c r="I3447" s="33">
        <v>44883.981886574104</v>
      </c>
      <c r="J3447" s="58">
        <v>44883</v>
      </c>
      <c r="K3447" s="13" t="s">
        <v>437</v>
      </c>
      <c r="L3447" s="13" t="s">
        <v>12</v>
      </c>
      <c r="M3447" s="13" t="s">
        <v>435</v>
      </c>
      <c r="N3447" s="13" t="s">
        <v>206</v>
      </c>
      <c r="O3447" s="33" t="s">
        <v>38</v>
      </c>
      <c r="P3447" s="58" t="s">
        <v>38</v>
      </c>
      <c r="Q3447" s="33" t="s">
        <v>207</v>
      </c>
      <c r="R3447" s="14" t="s">
        <v>38</v>
      </c>
      <c r="S3447" s="13" t="s">
        <v>208</v>
      </c>
      <c r="T3447" s="13" t="s">
        <v>209</v>
      </c>
      <c r="U3447" s="33">
        <f t="shared" ca="1" si="636"/>
        <v>45744.56914039352</v>
      </c>
      <c r="V3447" s="13" t="str">
        <f t="shared" si="637"/>
        <v>Ahmedabad</v>
      </c>
      <c r="W3447" s="13" t="str">
        <f t="shared" si="638"/>
        <v>RI</v>
      </c>
      <c r="X3447" s="13">
        <f t="shared" si="639"/>
        <v>23</v>
      </c>
      <c r="Y3447" s="13" t="str">
        <f>IFERROR(VLOOKUP(C3447,ReceivingTeam[],2,FALSE),"HelpDesk")</f>
        <v>HelpDesk</v>
      </c>
      <c r="Z3447" s="67">
        <f t="shared" si="640"/>
        <v>44885.127719907432</v>
      </c>
      <c r="AA3447" s="68">
        <f t="shared" si="641"/>
        <v>44883</v>
      </c>
      <c r="AB3447" s="69" t="b">
        <f t="shared" si="642"/>
        <v>1</v>
      </c>
      <c r="AC3447" s="70">
        <f t="shared" si="643"/>
        <v>0.5</v>
      </c>
      <c r="AD3447" s="67">
        <f t="shared" si="644"/>
        <v>44885.127719907432</v>
      </c>
      <c r="AE3447" s="67">
        <f>VLOOKUP(V3447,'Branch Wise Work Timelines'!C:G,3,FALSE)+AA3447</f>
        <v>44883.416666666664</v>
      </c>
      <c r="AF3447" s="67">
        <f>IF(V3447="Bangalore",VLOOKUP(V3447,'Branch Wise Work Timelines'!C:G,4,FALSE)+AA3447+1,IF(V3447="Mumbai",VLOOKUP(V3447,'Branch Wise Work Timelines'!C:G,4,FALSE)+AA3447+1,VLOOKUP(V3447,'Branch Wise Work Timelines'!C:G,4,FALSE)+AA3447))</f>
        <v>44883.770833333336</v>
      </c>
      <c r="AG3447" s="67">
        <f>WORKDAY.INTL(AA3447,1,11)+VLOOKUP(V3447,'Branch Wise Work Timelines'!C:G,3,FALSE)</f>
        <v>44884.416666666664</v>
      </c>
      <c r="AH3447" s="69" t="str">
        <f t="shared" ca="1" si="645"/>
        <v>Out of TAT</v>
      </c>
      <c r="AI3447" s="69">
        <f t="shared" ca="1" si="646"/>
        <v>20627</v>
      </c>
      <c r="AJ3447" s="69" t="str">
        <f ca="1">IF(AI3447&lt;0,"0-12",IFERROR(VLOOKUP(AI3447,Breakup[],2,FALSE),"&gt;24"))</f>
        <v>&gt;24</v>
      </c>
      <c r="AK3447" s="69" t="str">
        <f>VLOOKUP(V3447,Master!B:D,3,FALSE)</f>
        <v>North</v>
      </c>
      <c r="AL3447" s="69" t="str">
        <f t="shared" si="647"/>
        <v>Ahmedabad</v>
      </c>
    </row>
    <row r="3448" spans="1:38">
      <c r="A3448" s="14" t="s">
        <v>7224</v>
      </c>
      <c r="B3448" s="54">
        <v>44701.806116284701</v>
      </c>
      <c r="C3448" s="13" t="s">
        <v>114</v>
      </c>
      <c r="D3448" s="13">
        <v>1665</v>
      </c>
      <c r="E3448" s="13" t="s">
        <v>7225</v>
      </c>
      <c r="F3448" s="13" t="s">
        <v>33</v>
      </c>
      <c r="G3448" s="14">
        <v>1653058722519</v>
      </c>
      <c r="H3448" s="55">
        <v>0.78783564814814799</v>
      </c>
      <c r="I3448" s="33">
        <v>44881.787835648101</v>
      </c>
      <c r="J3448" s="58">
        <v>44881</v>
      </c>
      <c r="K3448" s="13" t="s">
        <v>263</v>
      </c>
      <c r="L3448" s="13" t="s">
        <v>69</v>
      </c>
      <c r="M3448" s="13" t="s">
        <v>101</v>
      </c>
      <c r="N3448" s="13" t="s">
        <v>215</v>
      </c>
      <c r="O3448" s="33" t="s">
        <v>38</v>
      </c>
      <c r="P3448" s="58" t="s">
        <v>38</v>
      </c>
      <c r="Q3448" s="33" t="s">
        <v>207</v>
      </c>
      <c r="R3448" s="14" t="s">
        <v>38</v>
      </c>
      <c r="S3448" s="13" t="s">
        <v>208</v>
      </c>
      <c r="T3448" s="13" t="s">
        <v>209</v>
      </c>
      <c r="U3448" s="33">
        <f t="shared" ca="1" si="636"/>
        <v>45744.56914039352</v>
      </c>
      <c r="V3448" s="13" t="str">
        <f t="shared" si="637"/>
        <v>Mumbai</v>
      </c>
      <c r="W3448" s="13" t="str">
        <f t="shared" si="638"/>
        <v>RI</v>
      </c>
      <c r="X3448" s="13">
        <f t="shared" si="639"/>
        <v>18</v>
      </c>
      <c r="Y3448" s="13" t="str">
        <f>IFERROR(VLOOKUP(C3448,ReceivingTeam[],2,FALSE),"HelpDesk")</f>
        <v>Branch office</v>
      </c>
      <c r="Z3448" s="67">
        <f t="shared" si="640"/>
        <v>44882.454502314766</v>
      </c>
      <c r="AA3448" s="68">
        <f t="shared" si="641"/>
        <v>44881</v>
      </c>
      <c r="AB3448" s="69" t="b">
        <f t="shared" si="642"/>
        <v>1</v>
      </c>
      <c r="AC3448" s="70">
        <f t="shared" si="643"/>
        <v>0.5</v>
      </c>
      <c r="AD3448" s="67">
        <f t="shared" si="644"/>
        <v>44882.454502314766</v>
      </c>
      <c r="AE3448" s="67">
        <f>VLOOKUP(V3448,'Branch Wise Work Timelines'!C:G,3,FALSE)+AA3448</f>
        <v>44881.416666666664</v>
      </c>
      <c r="AF3448" s="67">
        <f>IF(V3448="Bangalore",VLOOKUP(V3448,'Branch Wise Work Timelines'!C:G,4,FALSE)+AA3448+1,IF(V3448="Mumbai",VLOOKUP(V3448,'Branch Wise Work Timelines'!C:G,4,FALSE)+AA3448+1,VLOOKUP(V3448,'Branch Wise Work Timelines'!C:G,4,FALSE)+AA3448))</f>
        <v>44882.25</v>
      </c>
      <c r="AG3448" s="67">
        <f>WORKDAY.INTL(AA3448,1,11)+VLOOKUP(V3448,'Branch Wise Work Timelines'!C:G,3,FALSE)</f>
        <v>44882.416666666664</v>
      </c>
      <c r="AH3448" s="69" t="str">
        <f t="shared" ca="1" si="645"/>
        <v>Out of TAT</v>
      </c>
      <c r="AI3448" s="69">
        <f t="shared" ca="1" si="646"/>
        <v>20691</v>
      </c>
      <c r="AJ3448" s="69" t="str">
        <f ca="1">IF(AI3448&lt;0,"0-12",IFERROR(VLOOKUP(AI3448,Breakup[],2,FALSE),"&gt;24"))</f>
        <v>&gt;24</v>
      </c>
      <c r="AK3448" s="69" t="str">
        <f>VLOOKUP(V3448,Master!B:D,3,FALSE)</f>
        <v>East</v>
      </c>
      <c r="AL3448" s="69" t="str">
        <f t="shared" si="647"/>
        <v>Mumbai</v>
      </c>
    </row>
    <row r="3449" spans="1:38">
      <c r="A3449" s="14" t="s">
        <v>7226</v>
      </c>
      <c r="B3449" s="54">
        <v>44701.810051354201</v>
      </c>
      <c r="C3449" s="13" t="s">
        <v>114</v>
      </c>
      <c r="D3449" s="13">
        <v>639</v>
      </c>
      <c r="E3449" s="13" t="s">
        <v>7227</v>
      </c>
      <c r="F3449" s="13" t="s">
        <v>33</v>
      </c>
      <c r="G3449" s="14">
        <v>1653058722519</v>
      </c>
      <c r="H3449" s="55">
        <v>9.5601851851851799E-2</v>
      </c>
      <c r="I3449" s="33">
        <v>44882.095601851899</v>
      </c>
      <c r="J3449" s="58">
        <v>44882</v>
      </c>
      <c r="K3449" s="13" t="s">
        <v>263</v>
      </c>
      <c r="L3449" s="13" t="s">
        <v>69</v>
      </c>
      <c r="M3449" s="13" t="s">
        <v>101</v>
      </c>
      <c r="N3449" s="13" t="s">
        <v>215</v>
      </c>
      <c r="O3449" s="33" t="s">
        <v>38</v>
      </c>
      <c r="P3449" s="58" t="s">
        <v>38</v>
      </c>
      <c r="Q3449" s="33" t="s">
        <v>207</v>
      </c>
      <c r="R3449" s="14" t="s">
        <v>38</v>
      </c>
      <c r="S3449" s="13" t="s">
        <v>208</v>
      </c>
      <c r="T3449" s="13" t="s">
        <v>209</v>
      </c>
      <c r="U3449" s="33">
        <f t="shared" ca="1" si="636"/>
        <v>45744.56914039352</v>
      </c>
      <c r="V3449" s="13" t="str">
        <f t="shared" si="637"/>
        <v>Mumbai</v>
      </c>
      <c r="W3449" s="13" t="str">
        <f t="shared" si="638"/>
        <v>RI</v>
      </c>
      <c r="X3449" s="13">
        <f t="shared" si="639"/>
        <v>2</v>
      </c>
      <c r="Y3449" s="13" t="str">
        <f>IFERROR(VLOOKUP(C3449,ReceivingTeam[],2,FALSE),"HelpDesk")</f>
        <v>Branch office</v>
      </c>
      <c r="Z3449" s="67">
        <f t="shared" si="640"/>
        <v>44882.916666666664</v>
      </c>
      <c r="AA3449" s="68">
        <f t="shared" si="641"/>
        <v>44882</v>
      </c>
      <c r="AB3449" s="69" t="b">
        <f t="shared" si="642"/>
        <v>1</v>
      </c>
      <c r="AC3449" s="70">
        <f t="shared" si="643"/>
        <v>0.5</v>
      </c>
      <c r="AD3449" s="67">
        <f t="shared" si="644"/>
        <v>44882.916666666664</v>
      </c>
      <c r="AE3449" s="67">
        <f>VLOOKUP(V3449,'Branch Wise Work Timelines'!C:G,3,FALSE)+AA3449</f>
        <v>44882.416666666664</v>
      </c>
      <c r="AF3449" s="67">
        <f>IF(V3449="Bangalore",VLOOKUP(V3449,'Branch Wise Work Timelines'!C:G,4,FALSE)+AA3449+1,IF(V3449="Mumbai",VLOOKUP(V3449,'Branch Wise Work Timelines'!C:G,4,FALSE)+AA3449+1,VLOOKUP(V3449,'Branch Wise Work Timelines'!C:G,4,FALSE)+AA3449))</f>
        <v>44883.25</v>
      </c>
      <c r="AG3449" s="67">
        <f>WORKDAY.INTL(AA3449,1,11)+VLOOKUP(V3449,'Branch Wise Work Timelines'!C:G,3,FALSE)</f>
        <v>44883.416666666664</v>
      </c>
      <c r="AH3449" s="69" t="str">
        <f t="shared" ca="1" si="645"/>
        <v>Out of TAT</v>
      </c>
      <c r="AI3449" s="69">
        <f t="shared" ca="1" si="646"/>
        <v>20680</v>
      </c>
      <c r="AJ3449" s="69" t="str">
        <f ca="1">IF(AI3449&lt;0,"0-12",IFERROR(VLOOKUP(AI3449,Breakup[],2,FALSE),"&gt;24"))</f>
        <v>&gt;24</v>
      </c>
      <c r="AK3449" s="69" t="str">
        <f>VLOOKUP(V3449,Master!B:D,3,FALSE)</f>
        <v>East</v>
      </c>
      <c r="AL3449" s="69" t="str">
        <f t="shared" si="647"/>
        <v>Mumbai</v>
      </c>
    </row>
    <row r="3450" spans="1:38">
      <c r="A3450" s="14" t="s">
        <v>7228</v>
      </c>
      <c r="B3450" s="54">
        <v>44701.690490821798</v>
      </c>
      <c r="C3450" s="13" t="s">
        <v>467</v>
      </c>
      <c r="D3450" s="13">
        <v>1382</v>
      </c>
      <c r="E3450" s="13" t="s">
        <v>7229</v>
      </c>
      <c r="F3450" s="13" t="s">
        <v>15</v>
      </c>
      <c r="G3450" s="14">
        <v>1653046758228</v>
      </c>
      <c r="H3450" s="55">
        <v>0.91380787037037003</v>
      </c>
      <c r="I3450" s="33">
        <v>44891.913807870398</v>
      </c>
      <c r="J3450" s="58">
        <v>44891</v>
      </c>
      <c r="K3450" s="13" t="s">
        <v>213</v>
      </c>
      <c r="L3450" s="13" t="s">
        <v>30</v>
      </c>
      <c r="M3450" s="13" t="s">
        <v>214</v>
      </c>
      <c r="N3450" s="13" t="s">
        <v>215</v>
      </c>
      <c r="O3450" s="33">
        <v>44891.020555555602</v>
      </c>
      <c r="P3450" s="58">
        <v>44891</v>
      </c>
      <c r="Q3450" s="33" t="s">
        <v>237</v>
      </c>
      <c r="R3450" s="14">
        <v>252</v>
      </c>
      <c r="S3450" s="13" t="s">
        <v>216</v>
      </c>
      <c r="T3450" s="13" t="s">
        <v>217</v>
      </c>
      <c r="U3450" s="33">
        <f t="shared" ca="1" si="636"/>
        <v>45744.56914039352</v>
      </c>
      <c r="V3450" s="13" t="str">
        <f t="shared" si="637"/>
        <v>Bangalore</v>
      </c>
      <c r="W3450" s="13" t="str">
        <f t="shared" si="638"/>
        <v>CLS</v>
      </c>
      <c r="X3450" s="13">
        <f t="shared" si="639"/>
        <v>21</v>
      </c>
      <c r="Y3450" s="13" t="str">
        <f>IFERROR(VLOOKUP(C3450,ReceivingTeam[],2,FALSE),"HelpDesk")</f>
        <v>HelpDesk</v>
      </c>
      <c r="Z3450" s="67">
        <f t="shared" si="640"/>
        <v>44893.726307870398</v>
      </c>
      <c r="AA3450" s="68">
        <f t="shared" si="641"/>
        <v>44891</v>
      </c>
      <c r="AB3450" s="69" t="b">
        <f t="shared" si="642"/>
        <v>1</v>
      </c>
      <c r="AC3450" s="70">
        <f t="shared" si="643"/>
        <v>0.5</v>
      </c>
      <c r="AD3450" s="67">
        <f t="shared" si="644"/>
        <v>44893.726307870398</v>
      </c>
      <c r="AE3450" s="67">
        <f>VLOOKUP(V3450,'Branch Wise Work Timelines'!C:G,3,FALSE)+AA3450</f>
        <v>44891.416666666664</v>
      </c>
      <c r="AF3450" s="67">
        <f>IF(V3450="Bangalore",VLOOKUP(V3450,'Branch Wise Work Timelines'!C:G,4,FALSE)+AA3450+1,IF(V3450="Mumbai",VLOOKUP(V3450,'Branch Wise Work Timelines'!C:G,4,FALSE)+AA3450+1,VLOOKUP(V3450,'Branch Wise Work Timelines'!C:G,4,FALSE)+AA3450))</f>
        <v>44892.104166666664</v>
      </c>
      <c r="AG3450" s="67">
        <f>WORKDAY.INTL(AA3450,1,11)+VLOOKUP(V3450,'Branch Wise Work Timelines'!C:G,3,FALSE)</f>
        <v>44893.416666666664</v>
      </c>
      <c r="AH3450" s="69" t="str">
        <f t="shared" si="645"/>
        <v>Met</v>
      </c>
      <c r="AI3450" s="69">
        <f t="shared" ca="1" si="646"/>
        <v>20421</v>
      </c>
      <c r="AJ3450" s="69" t="str">
        <f ca="1">IF(AI3450&lt;0,"0-12",IFERROR(VLOOKUP(AI3450,Breakup[],2,FALSE),"&gt;24"))</f>
        <v>&gt;24</v>
      </c>
      <c r="AK3450" s="69" t="str">
        <f>VLOOKUP(V3450,Master!B:D,3,FALSE)</f>
        <v>South</v>
      </c>
      <c r="AL3450" s="69" t="str">
        <f t="shared" si="647"/>
        <v>Bangalore-CLS</v>
      </c>
    </row>
    <row r="3451" spans="1:38">
      <c r="A3451" s="14" t="s">
        <v>7230</v>
      </c>
      <c r="B3451" s="54">
        <v>44701.675092743099</v>
      </c>
      <c r="C3451" s="13" t="s">
        <v>586</v>
      </c>
      <c r="D3451" s="13">
        <v>1462</v>
      </c>
      <c r="E3451" s="13" t="s">
        <v>7231</v>
      </c>
      <c r="F3451" s="13" t="s">
        <v>15</v>
      </c>
      <c r="G3451" s="14">
        <v>1653046672988</v>
      </c>
      <c r="H3451" s="55">
        <v>0.25682870370370398</v>
      </c>
      <c r="I3451" s="33">
        <v>44888.256828703699</v>
      </c>
      <c r="J3451" s="58">
        <v>44888</v>
      </c>
      <c r="K3451" s="13" t="s">
        <v>213</v>
      </c>
      <c r="L3451" s="13" t="s">
        <v>30</v>
      </c>
      <c r="M3451" s="13" t="s">
        <v>75</v>
      </c>
      <c r="N3451" s="13" t="s">
        <v>206</v>
      </c>
      <c r="O3451" s="33" t="s">
        <v>38</v>
      </c>
      <c r="P3451" s="58" t="s">
        <v>38</v>
      </c>
      <c r="Q3451" s="33" t="s">
        <v>207</v>
      </c>
      <c r="R3451" s="14" t="s">
        <v>38</v>
      </c>
      <c r="S3451" s="13" t="s">
        <v>208</v>
      </c>
      <c r="T3451" s="13" t="s">
        <v>209</v>
      </c>
      <c r="U3451" s="33">
        <f t="shared" ca="1" si="636"/>
        <v>45744.56914039352</v>
      </c>
      <c r="V3451" s="13" t="str">
        <f t="shared" si="637"/>
        <v>Bangalore</v>
      </c>
      <c r="W3451" s="13" t="str">
        <f t="shared" si="638"/>
        <v>CLS</v>
      </c>
      <c r="X3451" s="13">
        <f t="shared" si="639"/>
        <v>6</v>
      </c>
      <c r="Y3451" s="13" t="str">
        <f>IFERROR(VLOOKUP(C3451,ReceivingTeam[],2,FALSE),"HelpDesk")</f>
        <v>HelpDesk</v>
      </c>
      <c r="Z3451" s="67">
        <f t="shared" si="640"/>
        <v>44888.916666666664</v>
      </c>
      <c r="AA3451" s="68">
        <f t="shared" si="641"/>
        <v>44888</v>
      </c>
      <c r="AB3451" s="69" t="b">
        <f t="shared" si="642"/>
        <v>1</v>
      </c>
      <c r="AC3451" s="70">
        <f t="shared" si="643"/>
        <v>0.5</v>
      </c>
      <c r="AD3451" s="67">
        <f t="shared" si="644"/>
        <v>44888.916666666664</v>
      </c>
      <c r="AE3451" s="67">
        <f>VLOOKUP(V3451,'Branch Wise Work Timelines'!C:G,3,FALSE)+AA3451</f>
        <v>44888.416666666664</v>
      </c>
      <c r="AF3451" s="67">
        <f>IF(V3451="Bangalore",VLOOKUP(V3451,'Branch Wise Work Timelines'!C:G,4,FALSE)+AA3451+1,IF(V3451="Mumbai",VLOOKUP(V3451,'Branch Wise Work Timelines'!C:G,4,FALSE)+AA3451+1,VLOOKUP(V3451,'Branch Wise Work Timelines'!C:G,4,FALSE)+AA3451))</f>
        <v>44889.104166666664</v>
      </c>
      <c r="AG3451" s="67">
        <f>WORKDAY.INTL(AA3451,1,11)+VLOOKUP(V3451,'Branch Wise Work Timelines'!C:G,3,FALSE)</f>
        <v>44889.416666666664</v>
      </c>
      <c r="AH3451" s="69" t="str">
        <f t="shared" ca="1" si="645"/>
        <v>Out of TAT</v>
      </c>
      <c r="AI3451" s="69">
        <f t="shared" ca="1" si="646"/>
        <v>20536</v>
      </c>
      <c r="AJ3451" s="69" t="str">
        <f ca="1">IF(AI3451&lt;0,"0-12",IFERROR(VLOOKUP(AI3451,Breakup[],2,FALSE),"&gt;24"))</f>
        <v>&gt;24</v>
      </c>
      <c r="AK3451" s="69" t="str">
        <f>VLOOKUP(V3451,Master!B:D,3,FALSE)</f>
        <v>South</v>
      </c>
      <c r="AL3451" s="69" t="str">
        <f t="shared" si="647"/>
        <v>Bangalore-CLS</v>
      </c>
    </row>
    <row r="3452" spans="1:38">
      <c r="A3452" s="14" t="s">
        <v>7232</v>
      </c>
      <c r="B3452" s="54">
        <v>44701.680400347199</v>
      </c>
      <c r="C3452" s="13" t="s">
        <v>1342</v>
      </c>
      <c r="D3452" s="13">
        <v>771</v>
      </c>
      <c r="E3452" s="13" t="s">
        <v>7233</v>
      </c>
      <c r="F3452" s="13" t="s">
        <v>15</v>
      </c>
      <c r="G3452" s="14">
        <v>1653049223395</v>
      </c>
      <c r="H3452" s="55">
        <v>0.52862268518518496</v>
      </c>
      <c r="I3452" s="33">
        <v>44881.528622685197</v>
      </c>
      <c r="J3452" s="58">
        <v>44881</v>
      </c>
      <c r="K3452" s="13" t="s">
        <v>213</v>
      </c>
      <c r="L3452" s="13" t="s">
        <v>30</v>
      </c>
      <c r="M3452" s="13" t="s">
        <v>214</v>
      </c>
      <c r="N3452" s="13" t="s">
        <v>1185</v>
      </c>
      <c r="O3452" s="33" t="s">
        <v>38</v>
      </c>
      <c r="P3452" s="58" t="s">
        <v>38</v>
      </c>
      <c r="Q3452" s="33" t="s">
        <v>207</v>
      </c>
      <c r="R3452" s="14" t="s">
        <v>38</v>
      </c>
      <c r="S3452" s="13" t="s">
        <v>216</v>
      </c>
      <c r="T3452" s="13" t="s">
        <v>217</v>
      </c>
      <c r="U3452" s="33">
        <f t="shared" ca="1" si="636"/>
        <v>45744.56914039352</v>
      </c>
      <c r="V3452" s="13" t="str">
        <f t="shared" si="637"/>
        <v>Bangalore</v>
      </c>
      <c r="W3452" s="13" t="str">
        <f t="shared" si="638"/>
        <v>CLS</v>
      </c>
      <c r="X3452" s="13">
        <f t="shared" si="639"/>
        <v>12</v>
      </c>
      <c r="Y3452" s="13" t="str">
        <f>IFERROR(VLOOKUP(C3452,ReceivingTeam[],2,FALSE),"HelpDesk")</f>
        <v>HelpDesk</v>
      </c>
      <c r="Z3452" s="67">
        <f t="shared" si="640"/>
        <v>44882.028622685197</v>
      </c>
      <c r="AA3452" s="68">
        <f t="shared" si="641"/>
        <v>44881</v>
      </c>
      <c r="AB3452" s="69" t="b">
        <f t="shared" si="642"/>
        <v>1</v>
      </c>
      <c r="AC3452" s="70">
        <f t="shared" si="643"/>
        <v>0.5</v>
      </c>
      <c r="AD3452" s="67">
        <f t="shared" si="644"/>
        <v>44882.028622685197</v>
      </c>
      <c r="AE3452" s="67">
        <f>VLOOKUP(V3452,'Branch Wise Work Timelines'!C:G,3,FALSE)+AA3452</f>
        <v>44881.416666666664</v>
      </c>
      <c r="AF3452" s="67">
        <f>IF(V3452="Bangalore",VLOOKUP(V3452,'Branch Wise Work Timelines'!C:G,4,FALSE)+AA3452+1,IF(V3452="Mumbai",VLOOKUP(V3452,'Branch Wise Work Timelines'!C:G,4,FALSE)+AA3452+1,VLOOKUP(V3452,'Branch Wise Work Timelines'!C:G,4,FALSE)+AA3452))</f>
        <v>44882.104166666664</v>
      </c>
      <c r="AG3452" s="67">
        <f>WORKDAY.INTL(AA3452,1,11)+VLOOKUP(V3452,'Branch Wise Work Timelines'!C:G,3,FALSE)</f>
        <v>44882.416666666664</v>
      </c>
      <c r="AH3452" s="69" t="str">
        <f t="shared" ca="1" si="645"/>
        <v>Out of TAT</v>
      </c>
      <c r="AI3452" s="69">
        <f t="shared" ca="1" si="646"/>
        <v>20701</v>
      </c>
      <c r="AJ3452" s="69" t="str">
        <f ca="1">IF(AI3452&lt;0,"0-12",IFERROR(VLOOKUP(AI3452,Breakup[],2,FALSE),"&gt;24"))</f>
        <v>&gt;24</v>
      </c>
      <c r="AK3452" s="69" t="str">
        <f>VLOOKUP(V3452,Master!B:D,3,FALSE)</f>
        <v>South</v>
      </c>
      <c r="AL3452" s="69" t="str">
        <f t="shared" si="647"/>
        <v>Bangalore-CLS</v>
      </c>
    </row>
    <row r="3453" spans="1:38">
      <c r="A3453" s="14" t="s">
        <v>7234</v>
      </c>
      <c r="B3453" s="54">
        <v>44701.696018900497</v>
      </c>
      <c r="C3453" s="13" t="s">
        <v>722</v>
      </c>
      <c r="D3453" s="13">
        <v>1121</v>
      </c>
      <c r="E3453" s="13" t="s">
        <v>7235</v>
      </c>
      <c r="F3453" s="13" t="s">
        <v>15</v>
      </c>
      <c r="G3453" s="14">
        <v>1653053249969</v>
      </c>
      <c r="H3453" s="55">
        <v>0.51636574074074104</v>
      </c>
      <c r="I3453" s="33">
        <v>44883.516365740703</v>
      </c>
      <c r="J3453" s="58">
        <v>44883</v>
      </c>
      <c r="K3453" s="13" t="s">
        <v>213</v>
      </c>
      <c r="L3453" s="13" t="s">
        <v>30</v>
      </c>
      <c r="M3453" s="13" t="s">
        <v>214</v>
      </c>
      <c r="N3453" s="13" t="s">
        <v>1185</v>
      </c>
      <c r="O3453" s="33" t="s">
        <v>38</v>
      </c>
      <c r="P3453" s="58" t="s">
        <v>38</v>
      </c>
      <c r="Q3453" s="33" t="s">
        <v>207</v>
      </c>
      <c r="R3453" s="14" t="s">
        <v>38</v>
      </c>
      <c r="S3453" s="13" t="s">
        <v>216</v>
      </c>
      <c r="T3453" s="13" t="s">
        <v>217</v>
      </c>
      <c r="U3453" s="33">
        <f t="shared" ca="1" si="636"/>
        <v>45744.56914039352</v>
      </c>
      <c r="V3453" s="13" t="str">
        <f t="shared" si="637"/>
        <v>Bangalore</v>
      </c>
      <c r="W3453" s="13" t="str">
        <f t="shared" si="638"/>
        <v>CLS</v>
      </c>
      <c r="X3453" s="13">
        <f t="shared" si="639"/>
        <v>12</v>
      </c>
      <c r="Y3453" s="13" t="str">
        <f>IFERROR(VLOOKUP(C3453,ReceivingTeam[],2,FALSE),"HelpDesk")</f>
        <v>HelpDesk</v>
      </c>
      <c r="Z3453" s="67">
        <f t="shared" si="640"/>
        <v>44884.016365740703</v>
      </c>
      <c r="AA3453" s="68">
        <f t="shared" si="641"/>
        <v>44883</v>
      </c>
      <c r="AB3453" s="69" t="b">
        <f t="shared" si="642"/>
        <v>1</v>
      </c>
      <c r="AC3453" s="70">
        <f t="shared" si="643"/>
        <v>0.5</v>
      </c>
      <c r="AD3453" s="67">
        <f t="shared" si="644"/>
        <v>44884.016365740703</v>
      </c>
      <c r="AE3453" s="67">
        <f>VLOOKUP(V3453,'Branch Wise Work Timelines'!C:G,3,FALSE)+AA3453</f>
        <v>44883.416666666664</v>
      </c>
      <c r="AF3453" s="67">
        <f>IF(V3453="Bangalore",VLOOKUP(V3453,'Branch Wise Work Timelines'!C:G,4,FALSE)+AA3453+1,IF(V3453="Mumbai",VLOOKUP(V3453,'Branch Wise Work Timelines'!C:G,4,FALSE)+AA3453+1,VLOOKUP(V3453,'Branch Wise Work Timelines'!C:G,4,FALSE)+AA3453))</f>
        <v>44884.104166666664</v>
      </c>
      <c r="AG3453" s="67">
        <f>WORKDAY.INTL(AA3453,1,11)+VLOOKUP(V3453,'Branch Wise Work Timelines'!C:G,3,FALSE)</f>
        <v>44884.416666666664</v>
      </c>
      <c r="AH3453" s="69" t="str">
        <f t="shared" ca="1" si="645"/>
        <v>Out of TAT</v>
      </c>
      <c r="AI3453" s="69">
        <f t="shared" ca="1" si="646"/>
        <v>20654</v>
      </c>
      <c r="AJ3453" s="69" t="str">
        <f ca="1">IF(AI3453&lt;0,"0-12",IFERROR(VLOOKUP(AI3453,Breakup[],2,FALSE),"&gt;24"))</f>
        <v>&gt;24</v>
      </c>
      <c r="AK3453" s="69" t="str">
        <f>VLOOKUP(V3453,Master!B:D,3,FALSE)</f>
        <v>South</v>
      </c>
      <c r="AL3453" s="69" t="str">
        <f t="shared" si="647"/>
        <v>Bangalore-CLS</v>
      </c>
    </row>
    <row r="3454" spans="1:38">
      <c r="A3454" s="14" t="s">
        <v>7236</v>
      </c>
      <c r="B3454" s="54">
        <v>44701.730187303197</v>
      </c>
      <c r="C3454" s="13" t="s">
        <v>989</v>
      </c>
      <c r="D3454" s="13">
        <v>306</v>
      </c>
      <c r="E3454" s="13" t="s">
        <v>7237</v>
      </c>
      <c r="F3454" s="13" t="s">
        <v>33</v>
      </c>
      <c r="G3454" s="14">
        <v>1653053476399</v>
      </c>
      <c r="H3454" s="55">
        <v>0.50355324074074104</v>
      </c>
      <c r="I3454" s="33">
        <v>44889.503553240698</v>
      </c>
      <c r="J3454" s="58">
        <v>44889</v>
      </c>
      <c r="K3454" s="13" t="s">
        <v>213</v>
      </c>
      <c r="L3454" s="13" t="s">
        <v>30</v>
      </c>
      <c r="M3454" s="13" t="s">
        <v>282</v>
      </c>
      <c r="N3454" s="13" t="s">
        <v>1185</v>
      </c>
      <c r="O3454" s="33" t="s">
        <v>38</v>
      </c>
      <c r="P3454" s="58" t="s">
        <v>38</v>
      </c>
      <c r="Q3454" s="33" t="s">
        <v>207</v>
      </c>
      <c r="R3454" s="14" t="s">
        <v>38</v>
      </c>
      <c r="S3454" s="13" t="s">
        <v>216</v>
      </c>
      <c r="T3454" s="13" t="s">
        <v>278</v>
      </c>
      <c r="U3454" s="33">
        <f t="shared" ca="1" si="636"/>
        <v>45744.56914039352</v>
      </c>
      <c r="V3454" s="13" t="str">
        <f t="shared" si="637"/>
        <v>Bangalore</v>
      </c>
      <c r="W3454" s="13" t="str">
        <f t="shared" si="638"/>
        <v>RI</v>
      </c>
      <c r="X3454" s="13">
        <f t="shared" si="639"/>
        <v>12</v>
      </c>
      <c r="Y3454" s="13" t="str">
        <f>IFERROR(VLOOKUP(C3454,ReceivingTeam[],2,FALSE),"HelpDesk")</f>
        <v>HelpDesk</v>
      </c>
      <c r="Z3454" s="67">
        <f t="shared" si="640"/>
        <v>44892.816053240698</v>
      </c>
      <c r="AA3454" s="68">
        <f t="shared" si="641"/>
        <v>44889</v>
      </c>
      <c r="AB3454" s="69" t="b">
        <f t="shared" si="642"/>
        <v>1</v>
      </c>
      <c r="AC3454" s="70">
        <f t="shared" si="643"/>
        <v>3</v>
      </c>
      <c r="AD3454" s="67">
        <f t="shared" si="644"/>
        <v>44892.816053240698</v>
      </c>
      <c r="AE3454" s="67">
        <f>VLOOKUP(V3454,'Branch Wise Work Timelines'!C:G,3,FALSE)+AA3454</f>
        <v>44889.416666666664</v>
      </c>
      <c r="AF3454" s="67">
        <f>IF(V3454="Bangalore",VLOOKUP(V3454,'Branch Wise Work Timelines'!C:G,4,FALSE)+AA3454+1,IF(V3454="Mumbai",VLOOKUP(V3454,'Branch Wise Work Timelines'!C:G,4,FALSE)+AA3454+1,VLOOKUP(V3454,'Branch Wise Work Timelines'!C:G,4,FALSE)+AA3454))</f>
        <v>44890.104166666664</v>
      </c>
      <c r="AG3454" s="67">
        <f>WORKDAY.INTL(AA3454,1,11)+VLOOKUP(V3454,'Branch Wise Work Timelines'!C:G,3,FALSE)</f>
        <v>44890.416666666664</v>
      </c>
      <c r="AH3454" s="69" t="str">
        <f t="shared" ca="1" si="645"/>
        <v>Out of TAT</v>
      </c>
      <c r="AI3454" s="69">
        <f t="shared" ca="1" si="646"/>
        <v>20443</v>
      </c>
      <c r="AJ3454" s="69" t="str">
        <f ca="1">IF(AI3454&lt;0,"0-12",IFERROR(VLOOKUP(AI3454,Breakup[],2,FALSE),"&gt;24"))</f>
        <v>&gt;24</v>
      </c>
      <c r="AK3454" s="69" t="str">
        <f>VLOOKUP(V3454,Master!B:D,3,FALSE)</f>
        <v>South</v>
      </c>
      <c r="AL3454" s="69" t="str">
        <f t="shared" si="647"/>
        <v>Bangalore</v>
      </c>
    </row>
    <row r="3455" spans="1:38">
      <c r="A3455" s="14" t="s">
        <v>7238</v>
      </c>
      <c r="B3455" s="54">
        <v>44701.771775544003</v>
      </c>
      <c r="C3455" s="13" t="s">
        <v>121</v>
      </c>
      <c r="D3455" s="13">
        <v>1887</v>
      </c>
      <c r="E3455" s="13" t="s">
        <v>7239</v>
      </c>
      <c r="F3455" s="13" t="s">
        <v>33</v>
      </c>
      <c r="G3455" s="14">
        <v>1653052695813</v>
      </c>
      <c r="H3455" s="55">
        <v>0.93175925925925895</v>
      </c>
      <c r="I3455" s="33">
        <v>44889.9317592593</v>
      </c>
      <c r="J3455" s="58">
        <v>44889</v>
      </c>
      <c r="K3455" s="13" t="s">
        <v>263</v>
      </c>
      <c r="L3455" s="13" t="s">
        <v>69</v>
      </c>
      <c r="M3455" s="13" t="s">
        <v>101</v>
      </c>
      <c r="N3455" s="13" t="s">
        <v>206</v>
      </c>
      <c r="O3455" s="33" t="s">
        <v>38</v>
      </c>
      <c r="P3455" s="58" t="s">
        <v>38</v>
      </c>
      <c r="Q3455" s="33" t="s">
        <v>207</v>
      </c>
      <c r="R3455" s="14" t="s">
        <v>38</v>
      </c>
      <c r="S3455" s="13" t="s">
        <v>208</v>
      </c>
      <c r="T3455" s="13" t="s">
        <v>209</v>
      </c>
      <c r="U3455" s="33">
        <f t="shared" ca="1" si="636"/>
        <v>45744.56914039352</v>
      </c>
      <c r="V3455" s="13" t="str">
        <f t="shared" si="637"/>
        <v>Mumbai</v>
      </c>
      <c r="W3455" s="13" t="str">
        <f t="shared" si="638"/>
        <v>RI</v>
      </c>
      <c r="X3455" s="13">
        <f t="shared" si="639"/>
        <v>22</v>
      </c>
      <c r="Y3455" s="13" t="str">
        <f>IFERROR(VLOOKUP(C3455,ReceivingTeam[],2,FALSE),"HelpDesk")</f>
        <v>Branch office</v>
      </c>
      <c r="Z3455" s="67">
        <f t="shared" si="640"/>
        <v>44890.598425925964</v>
      </c>
      <c r="AA3455" s="68">
        <f t="shared" si="641"/>
        <v>44889</v>
      </c>
      <c r="AB3455" s="69" t="b">
        <f t="shared" si="642"/>
        <v>1</v>
      </c>
      <c r="AC3455" s="70">
        <f t="shared" si="643"/>
        <v>0.5</v>
      </c>
      <c r="AD3455" s="67">
        <f t="shared" si="644"/>
        <v>44890.598425925964</v>
      </c>
      <c r="AE3455" s="67">
        <f>VLOOKUP(V3455,'Branch Wise Work Timelines'!C:G,3,FALSE)+AA3455</f>
        <v>44889.416666666664</v>
      </c>
      <c r="AF3455" s="67">
        <f>IF(V3455="Bangalore",VLOOKUP(V3455,'Branch Wise Work Timelines'!C:G,4,FALSE)+AA3455+1,IF(V3455="Mumbai",VLOOKUP(V3455,'Branch Wise Work Timelines'!C:G,4,FALSE)+AA3455+1,VLOOKUP(V3455,'Branch Wise Work Timelines'!C:G,4,FALSE)+AA3455))</f>
        <v>44890.25</v>
      </c>
      <c r="AG3455" s="67">
        <f>WORKDAY.INTL(AA3455,1,11)+VLOOKUP(V3455,'Branch Wise Work Timelines'!C:G,3,FALSE)</f>
        <v>44890.416666666664</v>
      </c>
      <c r="AH3455" s="69" t="str">
        <f t="shared" ca="1" si="645"/>
        <v>Out of TAT</v>
      </c>
      <c r="AI3455" s="69">
        <f t="shared" ca="1" si="646"/>
        <v>20496</v>
      </c>
      <c r="AJ3455" s="69" t="str">
        <f ca="1">IF(AI3455&lt;0,"0-12",IFERROR(VLOOKUP(AI3455,Breakup[],2,FALSE),"&gt;24"))</f>
        <v>&gt;24</v>
      </c>
      <c r="AK3455" s="69" t="str">
        <f>VLOOKUP(V3455,Master!B:D,3,FALSE)</f>
        <v>East</v>
      </c>
      <c r="AL3455" s="69" t="str">
        <f t="shared" si="647"/>
        <v>Mumbai</v>
      </c>
    </row>
    <row r="3456" spans="1:38">
      <c r="A3456" s="14" t="s">
        <v>7240</v>
      </c>
      <c r="B3456" s="54">
        <v>44701.767736423601</v>
      </c>
      <c r="C3456" s="13" t="s">
        <v>435</v>
      </c>
      <c r="D3456" s="13">
        <v>1792</v>
      </c>
      <c r="E3456" s="13" t="s">
        <v>7241</v>
      </c>
      <c r="F3456" s="13" t="s">
        <v>33</v>
      </c>
      <c r="G3456" s="14">
        <v>1653051957578</v>
      </c>
      <c r="H3456" s="55">
        <v>0.18478009259259301</v>
      </c>
      <c r="I3456" s="33">
        <v>44890.184780092597</v>
      </c>
      <c r="J3456" s="58">
        <v>44890</v>
      </c>
      <c r="K3456" s="13" t="s">
        <v>437</v>
      </c>
      <c r="L3456" s="13" t="s">
        <v>12</v>
      </c>
      <c r="M3456" s="13" t="s">
        <v>435</v>
      </c>
      <c r="N3456" s="13" t="s">
        <v>215</v>
      </c>
      <c r="O3456" s="33" t="s">
        <v>38</v>
      </c>
      <c r="P3456" s="58" t="s">
        <v>38</v>
      </c>
      <c r="Q3456" s="33" t="s">
        <v>207</v>
      </c>
      <c r="R3456" s="14" t="s">
        <v>38</v>
      </c>
      <c r="S3456" s="13" t="s">
        <v>208</v>
      </c>
      <c r="T3456" s="13" t="s">
        <v>209</v>
      </c>
      <c r="U3456" s="33">
        <f t="shared" ca="1" si="636"/>
        <v>45744.56914039352</v>
      </c>
      <c r="V3456" s="13" t="str">
        <f t="shared" si="637"/>
        <v>Ahmedabad</v>
      </c>
      <c r="W3456" s="13" t="str">
        <f t="shared" si="638"/>
        <v>RI</v>
      </c>
      <c r="X3456" s="13">
        <f t="shared" si="639"/>
        <v>4</v>
      </c>
      <c r="Y3456" s="13" t="str">
        <f>IFERROR(VLOOKUP(C3456,ReceivingTeam[],2,FALSE),"HelpDesk")</f>
        <v>HelpDesk</v>
      </c>
      <c r="Z3456" s="67">
        <f t="shared" si="640"/>
        <v>44891.562499999993</v>
      </c>
      <c r="AA3456" s="68">
        <f t="shared" si="641"/>
        <v>44890</v>
      </c>
      <c r="AB3456" s="69" t="b">
        <f t="shared" si="642"/>
        <v>1</v>
      </c>
      <c r="AC3456" s="70">
        <f t="shared" si="643"/>
        <v>0.5</v>
      </c>
      <c r="AD3456" s="67">
        <f t="shared" si="644"/>
        <v>44891.562499999993</v>
      </c>
      <c r="AE3456" s="67">
        <f>VLOOKUP(V3456,'Branch Wise Work Timelines'!C:G,3,FALSE)+AA3456</f>
        <v>44890.416666666664</v>
      </c>
      <c r="AF3456" s="67">
        <f>IF(V3456="Bangalore",VLOOKUP(V3456,'Branch Wise Work Timelines'!C:G,4,FALSE)+AA3456+1,IF(V3456="Mumbai",VLOOKUP(V3456,'Branch Wise Work Timelines'!C:G,4,FALSE)+AA3456+1,VLOOKUP(V3456,'Branch Wise Work Timelines'!C:G,4,FALSE)+AA3456))</f>
        <v>44890.770833333336</v>
      </c>
      <c r="AG3456" s="67">
        <f>WORKDAY.INTL(AA3456,1,11)+VLOOKUP(V3456,'Branch Wise Work Timelines'!C:G,3,FALSE)</f>
        <v>44891.416666666664</v>
      </c>
      <c r="AH3456" s="69" t="str">
        <f t="shared" ca="1" si="645"/>
        <v>Out of TAT</v>
      </c>
      <c r="AI3456" s="69">
        <f t="shared" ca="1" si="646"/>
        <v>20473</v>
      </c>
      <c r="AJ3456" s="69" t="str">
        <f ca="1">IF(AI3456&lt;0,"0-12",IFERROR(VLOOKUP(AI3456,Breakup[],2,FALSE),"&gt;24"))</f>
        <v>&gt;24</v>
      </c>
      <c r="AK3456" s="69" t="str">
        <f>VLOOKUP(V3456,Master!B:D,3,FALSE)</f>
        <v>North</v>
      </c>
      <c r="AL3456" s="69" t="str">
        <f t="shared" si="647"/>
        <v>Ahmedabad</v>
      </c>
    </row>
    <row r="3457" spans="1:38">
      <c r="A3457" s="14" t="s">
        <v>7242</v>
      </c>
      <c r="B3457" s="54">
        <v>44701.743868518497</v>
      </c>
      <c r="C3457" s="13" t="s">
        <v>435</v>
      </c>
      <c r="D3457" s="13">
        <v>118</v>
      </c>
      <c r="E3457" s="13" t="s">
        <v>7243</v>
      </c>
      <c r="F3457" s="13" t="s">
        <v>33</v>
      </c>
      <c r="G3457" s="14">
        <v>1653051957578</v>
      </c>
      <c r="H3457" s="55">
        <v>0.91358796296296296</v>
      </c>
      <c r="I3457" s="33">
        <v>44882.913587962998</v>
      </c>
      <c r="J3457" s="58">
        <v>44882</v>
      </c>
      <c r="K3457" s="13" t="s">
        <v>437</v>
      </c>
      <c r="L3457" s="13" t="s">
        <v>12</v>
      </c>
      <c r="M3457" s="13" t="s">
        <v>435</v>
      </c>
      <c r="N3457" s="13" t="s">
        <v>206</v>
      </c>
      <c r="O3457" s="33" t="s">
        <v>38</v>
      </c>
      <c r="P3457" s="58" t="s">
        <v>38</v>
      </c>
      <c r="Q3457" s="33" t="s">
        <v>207</v>
      </c>
      <c r="R3457" s="14" t="s">
        <v>38</v>
      </c>
      <c r="S3457" s="13" t="s">
        <v>208</v>
      </c>
      <c r="T3457" s="13" t="s">
        <v>209</v>
      </c>
      <c r="U3457" s="33">
        <f t="shared" ca="1" si="636"/>
        <v>45744.56914039352</v>
      </c>
      <c r="V3457" s="13" t="str">
        <f t="shared" si="637"/>
        <v>Ahmedabad</v>
      </c>
      <c r="W3457" s="13" t="str">
        <f t="shared" si="638"/>
        <v>RI</v>
      </c>
      <c r="X3457" s="13">
        <f t="shared" si="639"/>
        <v>21</v>
      </c>
      <c r="Y3457" s="13" t="str">
        <f>IFERROR(VLOOKUP(C3457,ReceivingTeam[],2,FALSE),"HelpDesk")</f>
        <v>HelpDesk</v>
      </c>
      <c r="Z3457" s="67">
        <f t="shared" si="640"/>
        <v>44884.059421296326</v>
      </c>
      <c r="AA3457" s="68">
        <f t="shared" si="641"/>
        <v>44882</v>
      </c>
      <c r="AB3457" s="69" t="b">
        <f t="shared" si="642"/>
        <v>1</v>
      </c>
      <c r="AC3457" s="70">
        <f t="shared" si="643"/>
        <v>0.5</v>
      </c>
      <c r="AD3457" s="67">
        <f t="shared" si="644"/>
        <v>44884.059421296326</v>
      </c>
      <c r="AE3457" s="67">
        <f>VLOOKUP(V3457,'Branch Wise Work Timelines'!C:G,3,FALSE)+AA3457</f>
        <v>44882.416666666664</v>
      </c>
      <c r="AF3457" s="67">
        <f>IF(V3457="Bangalore",VLOOKUP(V3457,'Branch Wise Work Timelines'!C:G,4,FALSE)+AA3457+1,IF(V3457="Mumbai",VLOOKUP(V3457,'Branch Wise Work Timelines'!C:G,4,FALSE)+AA3457+1,VLOOKUP(V3457,'Branch Wise Work Timelines'!C:G,4,FALSE)+AA3457))</f>
        <v>44882.770833333336</v>
      </c>
      <c r="AG3457" s="67">
        <f>WORKDAY.INTL(AA3457,1,11)+VLOOKUP(V3457,'Branch Wise Work Timelines'!C:G,3,FALSE)</f>
        <v>44883.416666666664</v>
      </c>
      <c r="AH3457" s="69" t="str">
        <f t="shared" ca="1" si="645"/>
        <v>Out of TAT</v>
      </c>
      <c r="AI3457" s="69">
        <f t="shared" ca="1" si="646"/>
        <v>20653</v>
      </c>
      <c r="AJ3457" s="69" t="str">
        <f ca="1">IF(AI3457&lt;0,"0-12",IFERROR(VLOOKUP(AI3457,Breakup[],2,FALSE),"&gt;24"))</f>
        <v>&gt;24</v>
      </c>
      <c r="AK3457" s="69" t="str">
        <f>VLOOKUP(V3457,Master!B:D,3,FALSE)</f>
        <v>North</v>
      </c>
      <c r="AL3457" s="69" t="str">
        <f t="shared" si="647"/>
        <v>Ahmedabad</v>
      </c>
    </row>
    <row r="3458" spans="1:38">
      <c r="A3458" s="14" t="s">
        <v>7244</v>
      </c>
      <c r="B3458" s="54">
        <v>44701.718636342601</v>
      </c>
      <c r="C3458" s="13" t="s">
        <v>133</v>
      </c>
      <c r="D3458" s="13">
        <v>1622</v>
      </c>
      <c r="E3458" s="13" t="s">
        <v>7245</v>
      </c>
      <c r="F3458" s="13" t="s">
        <v>33</v>
      </c>
      <c r="G3458" s="14">
        <v>1653047132597</v>
      </c>
      <c r="H3458" s="55">
        <v>0.59506944444444398</v>
      </c>
      <c r="I3458" s="33">
        <v>44885.595069444404</v>
      </c>
      <c r="J3458" s="58">
        <v>44885</v>
      </c>
      <c r="K3458" s="13" t="s">
        <v>257</v>
      </c>
      <c r="L3458" s="13" t="s">
        <v>72</v>
      </c>
      <c r="M3458" s="13" t="s">
        <v>255</v>
      </c>
      <c r="N3458" s="13" t="s">
        <v>206</v>
      </c>
      <c r="O3458" s="33" t="s">
        <v>38</v>
      </c>
      <c r="P3458" s="58" t="s">
        <v>38</v>
      </c>
      <c r="Q3458" s="33" t="s">
        <v>207</v>
      </c>
      <c r="R3458" s="14" t="s">
        <v>38</v>
      </c>
      <c r="S3458" s="13" t="s">
        <v>216</v>
      </c>
      <c r="T3458" s="13" t="s">
        <v>278</v>
      </c>
      <c r="U3458" s="33">
        <f t="shared" ref="U3458:U3521" ca="1" si="648">NOW()</f>
        <v>45744.56914039352</v>
      </c>
      <c r="V3458" s="13" t="str">
        <f t="shared" ref="V3458:V3521" si="649">VLOOKUP(L3458,Location,2,0)</f>
        <v>Pune</v>
      </c>
      <c r="W3458" s="13" t="str">
        <f t="shared" ref="W3458:W3521" si="650">VLOOKUP(F3458,FCT,2,FALSE)</f>
        <v>RI</v>
      </c>
      <c r="X3458" s="13">
        <f t="shared" ref="X3458:X3521" si="651">HOUR(I3458)</f>
        <v>14</v>
      </c>
      <c r="Y3458" s="13" t="str">
        <f>IFERROR(VLOOKUP(C3458,ReceivingTeam[],2,FALSE),"HelpDesk")</f>
        <v>Branch office</v>
      </c>
      <c r="Z3458" s="67">
        <f t="shared" ref="Z3458:Z3521" si="652">IF(AB3458=FALSE,AE3458+AC3458,IF(I3458&gt;AE3458,IF(((I3458+AC3458)&gt;AF3458),(AC3458-(AF3458-I3458)+AG3458),I3458+AC3458),IF(((AE3458+AC3458)&gt;AF3458),(AC3458-(AF3458-AE3458)+AG3458),AE3458+AC3458)))</f>
        <v>44888.395833333336</v>
      </c>
      <c r="AA3458" s="68">
        <f t="shared" ref="AA3458:AA3521" si="653">INT(J3458)</f>
        <v>44885</v>
      </c>
      <c r="AB3458" s="69" t="b">
        <f t="shared" ref="AB3458:AB3521" si="654">WORKDAY.INTL(AA3458-1,1,11)=AA3458</f>
        <v>0</v>
      </c>
      <c r="AC3458" s="70">
        <f t="shared" ref="AC3458:AC3521" si="655">IF(T3458="High",12/24,72/24)</f>
        <v>3</v>
      </c>
      <c r="AD3458" s="67">
        <f t="shared" ref="AD3458:AD3521" si="656">IF(AB3458=FALSE,AE3458+AC3458,IF(I3458&gt;AE3458,IF(((I3458+AC3458)&gt;AF3458),(AC3458-(AF3458-I3458)+AG3458),I3458+AC3458),IF(((AE3458+AC3458)&gt;AF3458),(AC3458-(AF3458-AE3458)+AG3458),AE3458+AC3458)))</f>
        <v>44888.395833333336</v>
      </c>
      <c r="AE3458" s="67">
        <f>VLOOKUP(V3458,'Branch Wise Work Timelines'!C:G,3,FALSE)+AA3458</f>
        <v>44885.395833333336</v>
      </c>
      <c r="AF3458" s="67">
        <f>IF(V3458="Bangalore",VLOOKUP(V3458,'Branch Wise Work Timelines'!C:G,4,FALSE)+AA3458+1,IF(V3458="Mumbai",VLOOKUP(V3458,'Branch Wise Work Timelines'!C:G,4,FALSE)+AA3458+1,VLOOKUP(V3458,'Branch Wise Work Timelines'!C:G,4,FALSE)+AA3458))</f>
        <v>44885.770833333336</v>
      </c>
      <c r="AG3458" s="67">
        <f>WORKDAY.INTL(AA3458,1,11)+VLOOKUP(V3458,'Branch Wise Work Timelines'!C:G,3,FALSE)</f>
        <v>44886.395833333336</v>
      </c>
      <c r="AH3458" s="69" t="str">
        <f t="shared" ref="AH3458:AH3521" ca="1" si="657">IF(Q3458&lt;&gt;"Success",IF(U3458&gt;Z3458,"Out of TAT","In TAT"),IF(O3458&gt;AD3458,"Not Met","Met"))</f>
        <v>Out of TAT</v>
      </c>
      <c r="AI3458" s="69">
        <f t="shared" ref="AI3458:AI3521" ca="1" si="658">ROUNDUP((U3458-AD3458)*24,0)</f>
        <v>20549</v>
      </c>
      <c r="AJ3458" s="69" t="str">
        <f ca="1">IF(AI3458&lt;0,"0-12",IFERROR(VLOOKUP(AI3458,Breakup[],2,FALSE),"&gt;24"))</f>
        <v>&gt;24</v>
      </c>
      <c r="AK3458" s="69" t="str">
        <f>VLOOKUP(V3458,Master!B:D,3,FALSE)</f>
        <v>West</v>
      </c>
      <c r="AL3458" s="69" t="str">
        <f t="shared" ref="AL3458:AL3521" si="659">IF(V3458="Bangalore",IF(W3458="CLS",V3458&amp;"-"&amp;"CLS",V3458),(V3458))</f>
        <v>Pune</v>
      </c>
    </row>
    <row r="3459" spans="1:38">
      <c r="A3459" s="14" t="s">
        <v>7246</v>
      </c>
      <c r="B3459" s="54">
        <v>44701.779653506899</v>
      </c>
      <c r="C3459" s="13" t="s">
        <v>1345</v>
      </c>
      <c r="D3459" s="13">
        <v>1186</v>
      </c>
      <c r="E3459" s="13" t="s">
        <v>7247</v>
      </c>
      <c r="F3459" s="13" t="s">
        <v>15</v>
      </c>
      <c r="G3459" s="14">
        <v>1653054766382</v>
      </c>
      <c r="H3459" s="55">
        <v>0.78013888888888905</v>
      </c>
      <c r="I3459" s="33">
        <v>44886.780138888898</v>
      </c>
      <c r="J3459" s="58">
        <v>44886</v>
      </c>
      <c r="K3459" s="13" t="s">
        <v>213</v>
      </c>
      <c r="L3459" s="13" t="s">
        <v>30</v>
      </c>
      <c r="M3459" s="13" t="s">
        <v>75</v>
      </c>
      <c r="N3459" s="13" t="s">
        <v>206</v>
      </c>
      <c r="O3459" s="33" t="s">
        <v>38</v>
      </c>
      <c r="P3459" s="58" t="s">
        <v>38</v>
      </c>
      <c r="Q3459" s="33" t="s">
        <v>207</v>
      </c>
      <c r="R3459" s="14" t="s">
        <v>38</v>
      </c>
      <c r="S3459" s="13" t="s">
        <v>216</v>
      </c>
      <c r="T3459" s="13" t="s">
        <v>217</v>
      </c>
      <c r="U3459" s="33">
        <f t="shared" ca="1" si="648"/>
        <v>45744.56914039352</v>
      </c>
      <c r="V3459" s="13" t="str">
        <f t="shared" si="649"/>
        <v>Bangalore</v>
      </c>
      <c r="W3459" s="13" t="str">
        <f t="shared" si="650"/>
        <v>CLS</v>
      </c>
      <c r="X3459" s="13">
        <f t="shared" si="651"/>
        <v>18</v>
      </c>
      <c r="Y3459" s="13" t="str">
        <f>IFERROR(VLOOKUP(C3459,ReceivingTeam[],2,FALSE),"HelpDesk")</f>
        <v>HelpDesk</v>
      </c>
      <c r="Z3459" s="67">
        <f t="shared" si="652"/>
        <v>44887.592638888898</v>
      </c>
      <c r="AA3459" s="68">
        <f t="shared" si="653"/>
        <v>44886</v>
      </c>
      <c r="AB3459" s="69" t="b">
        <f t="shared" si="654"/>
        <v>1</v>
      </c>
      <c r="AC3459" s="70">
        <f t="shared" si="655"/>
        <v>0.5</v>
      </c>
      <c r="AD3459" s="67">
        <f t="shared" si="656"/>
        <v>44887.592638888898</v>
      </c>
      <c r="AE3459" s="67">
        <f>VLOOKUP(V3459,'Branch Wise Work Timelines'!C:G,3,FALSE)+AA3459</f>
        <v>44886.416666666664</v>
      </c>
      <c r="AF3459" s="67">
        <f>IF(V3459="Bangalore",VLOOKUP(V3459,'Branch Wise Work Timelines'!C:G,4,FALSE)+AA3459+1,IF(V3459="Mumbai",VLOOKUP(V3459,'Branch Wise Work Timelines'!C:G,4,FALSE)+AA3459+1,VLOOKUP(V3459,'Branch Wise Work Timelines'!C:G,4,FALSE)+AA3459))</f>
        <v>44887.104166666664</v>
      </c>
      <c r="AG3459" s="67">
        <f>WORKDAY.INTL(AA3459,1,11)+VLOOKUP(V3459,'Branch Wise Work Timelines'!C:G,3,FALSE)</f>
        <v>44887.416666666664</v>
      </c>
      <c r="AH3459" s="69" t="str">
        <f t="shared" ca="1" si="657"/>
        <v>Out of TAT</v>
      </c>
      <c r="AI3459" s="69">
        <f t="shared" ca="1" si="658"/>
        <v>20568</v>
      </c>
      <c r="AJ3459" s="69" t="str">
        <f ca="1">IF(AI3459&lt;0,"0-12",IFERROR(VLOOKUP(AI3459,Breakup[],2,FALSE),"&gt;24"))</f>
        <v>&gt;24</v>
      </c>
      <c r="AK3459" s="69" t="str">
        <f>VLOOKUP(V3459,Master!B:D,3,FALSE)</f>
        <v>South</v>
      </c>
      <c r="AL3459" s="69" t="str">
        <f t="shared" si="659"/>
        <v>Bangalore-CLS</v>
      </c>
    </row>
    <row r="3460" spans="1:38">
      <c r="A3460" s="14" t="s">
        <v>7248</v>
      </c>
      <c r="B3460" s="54">
        <v>44701.705184143502</v>
      </c>
      <c r="C3460" s="13" t="s">
        <v>722</v>
      </c>
      <c r="D3460" s="13">
        <v>1299</v>
      </c>
      <c r="E3460" s="13" t="s">
        <v>7249</v>
      </c>
      <c r="F3460" s="13" t="s">
        <v>15</v>
      </c>
      <c r="G3460" s="14">
        <v>1653048302745</v>
      </c>
      <c r="H3460" s="55">
        <v>0.20003472222222199</v>
      </c>
      <c r="I3460" s="33">
        <v>44887.200034722198</v>
      </c>
      <c r="J3460" s="58">
        <v>44887</v>
      </c>
      <c r="K3460" s="13" t="s">
        <v>213</v>
      </c>
      <c r="L3460" s="13" t="s">
        <v>30</v>
      </c>
      <c r="M3460" s="13" t="s">
        <v>75</v>
      </c>
      <c r="N3460" s="13" t="s">
        <v>206</v>
      </c>
      <c r="O3460" s="33" t="s">
        <v>38</v>
      </c>
      <c r="P3460" s="58" t="s">
        <v>38</v>
      </c>
      <c r="Q3460" s="33" t="s">
        <v>207</v>
      </c>
      <c r="R3460" s="14" t="s">
        <v>38</v>
      </c>
      <c r="S3460" s="13" t="s">
        <v>216</v>
      </c>
      <c r="T3460" s="13" t="s">
        <v>217</v>
      </c>
      <c r="U3460" s="33">
        <f t="shared" ca="1" si="648"/>
        <v>45744.56914039352</v>
      </c>
      <c r="V3460" s="13" t="str">
        <f t="shared" si="649"/>
        <v>Bangalore</v>
      </c>
      <c r="W3460" s="13" t="str">
        <f t="shared" si="650"/>
        <v>CLS</v>
      </c>
      <c r="X3460" s="13">
        <f t="shared" si="651"/>
        <v>4</v>
      </c>
      <c r="Y3460" s="13" t="str">
        <f>IFERROR(VLOOKUP(C3460,ReceivingTeam[],2,FALSE),"HelpDesk")</f>
        <v>HelpDesk</v>
      </c>
      <c r="Z3460" s="67">
        <f t="shared" si="652"/>
        <v>44887.916666666664</v>
      </c>
      <c r="AA3460" s="68">
        <f t="shared" si="653"/>
        <v>44887</v>
      </c>
      <c r="AB3460" s="69" t="b">
        <f t="shared" si="654"/>
        <v>1</v>
      </c>
      <c r="AC3460" s="70">
        <f t="shared" si="655"/>
        <v>0.5</v>
      </c>
      <c r="AD3460" s="67">
        <f t="shared" si="656"/>
        <v>44887.916666666664</v>
      </c>
      <c r="AE3460" s="67">
        <f>VLOOKUP(V3460,'Branch Wise Work Timelines'!C:G,3,FALSE)+AA3460</f>
        <v>44887.416666666664</v>
      </c>
      <c r="AF3460" s="67">
        <f>IF(V3460="Bangalore",VLOOKUP(V3460,'Branch Wise Work Timelines'!C:G,4,FALSE)+AA3460+1,IF(V3460="Mumbai",VLOOKUP(V3460,'Branch Wise Work Timelines'!C:G,4,FALSE)+AA3460+1,VLOOKUP(V3460,'Branch Wise Work Timelines'!C:G,4,FALSE)+AA3460))</f>
        <v>44888.104166666664</v>
      </c>
      <c r="AG3460" s="67">
        <f>WORKDAY.INTL(AA3460,1,11)+VLOOKUP(V3460,'Branch Wise Work Timelines'!C:G,3,FALSE)</f>
        <v>44888.416666666664</v>
      </c>
      <c r="AH3460" s="69" t="str">
        <f t="shared" ca="1" si="657"/>
        <v>Out of TAT</v>
      </c>
      <c r="AI3460" s="69">
        <f t="shared" ca="1" si="658"/>
        <v>20560</v>
      </c>
      <c r="AJ3460" s="69" t="str">
        <f ca="1">IF(AI3460&lt;0,"0-12",IFERROR(VLOOKUP(AI3460,Breakup[],2,FALSE),"&gt;24"))</f>
        <v>&gt;24</v>
      </c>
      <c r="AK3460" s="69" t="str">
        <f>VLOOKUP(V3460,Master!B:D,3,FALSE)</f>
        <v>South</v>
      </c>
      <c r="AL3460" s="69" t="str">
        <f t="shared" si="659"/>
        <v>Bangalore-CLS</v>
      </c>
    </row>
    <row r="3461" spans="1:38">
      <c r="A3461" s="14" t="s">
        <v>7250</v>
      </c>
      <c r="B3461" s="54">
        <v>44701.694803437502</v>
      </c>
      <c r="C3461" s="13" t="s">
        <v>722</v>
      </c>
      <c r="D3461" s="13">
        <v>465</v>
      </c>
      <c r="E3461" s="13" t="s">
        <v>7251</v>
      </c>
      <c r="F3461" s="13" t="s">
        <v>15</v>
      </c>
      <c r="G3461" s="14">
        <v>1653048302745</v>
      </c>
      <c r="H3461" s="55">
        <v>0.97178240740740696</v>
      </c>
      <c r="I3461" s="33">
        <v>44881.971782407403</v>
      </c>
      <c r="J3461" s="58">
        <v>44881</v>
      </c>
      <c r="K3461" s="13" t="s">
        <v>213</v>
      </c>
      <c r="L3461" s="13" t="s">
        <v>30</v>
      </c>
      <c r="M3461" s="13" t="s">
        <v>75</v>
      </c>
      <c r="N3461" s="13" t="s">
        <v>206</v>
      </c>
      <c r="O3461" s="33" t="s">
        <v>38</v>
      </c>
      <c r="P3461" s="58" t="s">
        <v>38</v>
      </c>
      <c r="Q3461" s="33" t="s">
        <v>207</v>
      </c>
      <c r="R3461" s="14" t="s">
        <v>38</v>
      </c>
      <c r="S3461" s="13" t="s">
        <v>216</v>
      </c>
      <c r="T3461" s="13" t="s">
        <v>217</v>
      </c>
      <c r="U3461" s="33">
        <f t="shared" ca="1" si="648"/>
        <v>45744.56914039352</v>
      </c>
      <c r="V3461" s="13" t="str">
        <f t="shared" si="649"/>
        <v>Bangalore</v>
      </c>
      <c r="W3461" s="13" t="str">
        <f t="shared" si="650"/>
        <v>CLS</v>
      </c>
      <c r="X3461" s="13">
        <f t="shared" si="651"/>
        <v>23</v>
      </c>
      <c r="Y3461" s="13" t="str">
        <f>IFERROR(VLOOKUP(C3461,ReceivingTeam[],2,FALSE),"HelpDesk")</f>
        <v>HelpDesk</v>
      </c>
      <c r="Z3461" s="67">
        <f t="shared" si="652"/>
        <v>44882.784282407403</v>
      </c>
      <c r="AA3461" s="68">
        <f t="shared" si="653"/>
        <v>44881</v>
      </c>
      <c r="AB3461" s="69" t="b">
        <f t="shared" si="654"/>
        <v>1</v>
      </c>
      <c r="AC3461" s="70">
        <f t="shared" si="655"/>
        <v>0.5</v>
      </c>
      <c r="AD3461" s="67">
        <f t="shared" si="656"/>
        <v>44882.784282407403</v>
      </c>
      <c r="AE3461" s="67">
        <f>VLOOKUP(V3461,'Branch Wise Work Timelines'!C:G,3,FALSE)+AA3461</f>
        <v>44881.416666666664</v>
      </c>
      <c r="AF3461" s="67">
        <f>IF(V3461="Bangalore",VLOOKUP(V3461,'Branch Wise Work Timelines'!C:G,4,FALSE)+AA3461+1,IF(V3461="Mumbai",VLOOKUP(V3461,'Branch Wise Work Timelines'!C:G,4,FALSE)+AA3461+1,VLOOKUP(V3461,'Branch Wise Work Timelines'!C:G,4,FALSE)+AA3461))</f>
        <v>44882.104166666664</v>
      </c>
      <c r="AG3461" s="67">
        <f>WORKDAY.INTL(AA3461,1,11)+VLOOKUP(V3461,'Branch Wise Work Timelines'!C:G,3,FALSE)</f>
        <v>44882.416666666664</v>
      </c>
      <c r="AH3461" s="69" t="str">
        <f t="shared" ca="1" si="657"/>
        <v>Out of TAT</v>
      </c>
      <c r="AI3461" s="69">
        <f t="shared" ca="1" si="658"/>
        <v>20683</v>
      </c>
      <c r="AJ3461" s="69" t="str">
        <f ca="1">IF(AI3461&lt;0,"0-12",IFERROR(VLOOKUP(AI3461,Breakup[],2,FALSE),"&gt;24"))</f>
        <v>&gt;24</v>
      </c>
      <c r="AK3461" s="69" t="str">
        <f>VLOOKUP(V3461,Master!B:D,3,FALSE)</f>
        <v>South</v>
      </c>
      <c r="AL3461" s="69" t="str">
        <f t="shared" si="659"/>
        <v>Bangalore-CLS</v>
      </c>
    </row>
    <row r="3462" spans="1:38">
      <c r="A3462" s="14" t="s">
        <v>7252</v>
      </c>
      <c r="B3462" s="54">
        <v>44701.7395714468</v>
      </c>
      <c r="C3462" s="13" t="s">
        <v>506</v>
      </c>
      <c r="D3462" s="13">
        <v>444</v>
      </c>
      <c r="E3462" s="13" t="s">
        <v>7253</v>
      </c>
      <c r="F3462" s="13" t="s">
        <v>15</v>
      </c>
      <c r="G3462" s="14">
        <v>1653052565128</v>
      </c>
      <c r="H3462" s="55">
        <v>0.63803240740740697</v>
      </c>
      <c r="I3462" s="33">
        <v>44886.638032407398</v>
      </c>
      <c r="J3462" s="58">
        <v>44886</v>
      </c>
      <c r="K3462" s="13" t="s">
        <v>213</v>
      </c>
      <c r="L3462" s="13" t="s">
        <v>30</v>
      </c>
      <c r="M3462" s="13" t="s">
        <v>75</v>
      </c>
      <c r="N3462" s="13" t="s">
        <v>206</v>
      </c>
      <c r="O3462" s="33" t="s">
        <v>38</v>
      </c>
      <c r="P3462" s="58" t="s">
        <v>38</v>
      </c>
      <c r="Q3462" s="33" t="s">
        <v>207</v>
      </c>
      <c r="R3462" s="14" t="s">
        <v>38</v>
      </c>
      <c r="S3462" s="13" t="s">
        <v>216</v>
      </c>
      <c r="T3462" s="13" t="s">
        <v>217</v>
      </c>
      <c r="U3462" s="33">
        <f t="shared" ca="1" si="648"/>
        <v>45744.56914039352</v>
      </c>
      <c r="V3462" s="13" t="str">
        <f t="shared" si="649"/>
        <v>Bangalore</v>
      </c>
      <c r="W3462" s="13" t="str">
        <f t="shared" si="650"/>
        <v>CLS</v>
      </c>
      <c r="X3462" s="13">
        <f t="shared" si="651"/>
        <v>15</v>
      </c>
      <c r="Y3462" s="13" t="str">
        <f>IFERROR(VLOOKUP(C3462,ReceivingTeam[],2,FALSE),"HelpDesk")</f>
        <v>HelpDesk</v>
      </c>
      <c r="Z3462" s="67">
        <f t="shared" si="652"/>
        <v>44887.450532407398</v>
      </c>
      <c r="AA3462" s="68">
        <f t="shared" si="653"/>
        <v>44886</v>
      </c>
      <c r="AB3462" s="69" t="b">
        <f t="shared" si="654"/>
        <v>1</v>
      </c>
      <c r="AC3462" s="70">
        <f t="shared" si="655"/>
        <v>0.5</v>
      </c>
      <c r="AD3462" s="67">
        <f t="shared" si="656"/>
        <v>44887.450532407398</v>
      </c>
      <c r="AE3462" s="67">
        <f>VLOOKUP(V3462,'Branch Wise Work Timelines'!C:G,3,FALSE)+AA3462</f>
        <v>44886.416666666664</v>
      </c>
      <c r="AF3462" s="67">
        <f>IF(V3462="Bangalore",VLOOKUP(V3462,'Branch Wise Work Timelines'!C:G,4,FALSE)+AA3462+1,IF(V3462="Mumbai",VLOOKUP(V3462,'Branch Wise Work Timelines'!C:G,4,FALSE)+AA3462+1,VLOOKUP(V3462,'Branch Wise Work Timelines'!C:G,4,FALSE)+AA3462))</f>
        <v>44887.104166666664</v>
      </c>
      <c r="AG3462" s="67">
        <f>WORKDAY.INTL(AA3462,1,11)+VLOOKUP(V3462,'Branch Wise Work Timelines'!C:G,3,FALSE)</f>
        <v>44887.416666666664</v>
      </c>
      <c r="AH3462" s="69" t="str">
        <f t="shared" ca="1" si="657"/>
        <v>Out of TAT</v>
      </c>
      <c r="AI3462" s="69">
        <f t="shared" ca="1" si="658"/>
        <v>20571</v>
      </c>
      <c r="AJ3462" s="69" t="str">
        <f ca="1">IF(AI3462&lt;0,"0-12",IFERROR(VLOOKUP(AI3462,Breakup[],2,FALSE),"&gt;24"))</f>
        <v>&gt;24</v>
      </c>
      <c r="AK3462" s="69" t="str">
        <f>VLOOKUP(V3462,Master!B:D,3,FALSE)</f>
        <v>South</v>
      </c>
      <c r="AL3462" s="69" t="str">
        <f t="shared" si="659"/>
        <v>Bangalore-CLS</v>
      </c>
    </row>
    <row r="3463" spans="1:38">
      <c r="A3463" s="14" t="s">
        <v>7254</v>
      </c>
      <c r="B3463" s="54">
        <v>44701.745462812498</v>
      </c>
      <c r="C3463" s="13" t="s">
        <v>435</v>
      </c>
      <c r="D3463" s="13">
        <v>312</v>
      </c>
      <c r="E3463" s="13" t="s">
        <v>7255</v>
      </c>
      <c r="F3463" s="13" t="s">
        <v>66</v>
      </c>
      <c r="G3463" s="14">
        <v>1653051957578</v>
      </c>
      <c r="H3463" s="55">
        <v>0.14281250000000001</v>
      </c>
      <c r="I3463" s="33">
        <v>44881.142812500002</v>
      </c>
      <c r="J3463" s="58">
        <v>44881</v>
      </c>
      <c r="K3463" s="13" t="s">
        <v>437</v>
      </c>
      <c r="L3463" s="13" t="s">
        <v>12</v>
      </c>
      <c r="M3463" s="13" t="s">
        <v>435</v>
      </c>
      <c r="N3463" s="13" t="s">
        <v>206</v>
      </c>
      <c r="O3463" s="33" t="s">
        <v>38</v>
      </c>
      <c r="P3463" s="58" t="s">
        <v>38</v>
      </c>
      <c r="Q3463" s="33" t="s">
        <v>207</v>
      </c>
      <c r="R3463" s="14" t="s">
        <v>38</v>
      </c>
      <c r="S3463" s="13" t="s">
        <v>208</v>
      </c>
      <c r="T3463" s="13" t="s">
        <v>209</v>
      </c>
      <c r="U3463" s="33">
        <f t="shared" ca="1" si="648"/>
        <v>45744.56914039352</v>
      </c>
      <c r="V3463" s="13" t="str">
        <f t="shared" si="649"/>
        <v>Ahmedabad</v>
      </c>
      <c r="W3463" s="13" t="str">
        <f t="shared" si="650"/>
        <v>RI</v>
      </c>
      <c r="X3463" s="13">
        <f t="shared" si="651"/>
        <v>3</v>
      </c>
      <c r="Y3463" s="13" t="str">
        <f>IFERROR(VLOOKUP(C3463,ReceivingTeam[],2,FALSE),"HelpDesk")</f>
        <v>HelpDesk</v>
      </c>
      <c r="Z3463" s="67">
        <f t="shared" si="652"/>
        <v>44882.562499999993</v>
      </c>
      <c r="AA3463" s="68">
        <f t="shared" si="653"/>
        <v>44881</v>
      </c>
      <c r="AB3463" s="69" t="b">
        <f t="shared" si="654"/>
        <v>1</v>
      </c>
      <c r="AC3463" s="70">
        <f t="shared" si="655"/>
        <v>0.5</v>
      </c>
      <c r="AD3463" s="67">
        <f t="shared" si="656"/>
        <v>44882.562499999993</v>
      </c>
      <c r="AE3463" s="67">
        <f>VLOOKUP(V3463,'Branch Wise Work Timelines'!C:G,3,FALSE)+AA3463</f>
        <v>44881.416666666664</v>
      </c>
      <c r="AF3463" s="67">
        <f>IF(V3463="Bangalore",VLOOKUP(V3463,'Branch Wise Work Timelines'!C:G,4,FALSE)+AA3463+1,IF(V3463="Mumbai",VLOOKUP(V3463,'Branch Wise Work Timelines'!C:G,4,FALSE)+AA3463+1,VLOOKUP(V3463,'Branch Wise Work Timelines'!C:G,4,FALSE)+AA3463))</f>
        <v>44881.770833333336</v>
      </c>
      <c r="AG3463" s="67">
        <f>WORKDAY.INTL(AA3463,1,11)+VLOOKUP(V3463,'Branch Wise Work Timelines'!C:G,3,FALSE)</f>
        <v>44882.416666666664</v>
      </c>
      <c r="AH3463" s="69" t="str">
        <f t="shared" ca="1" si="657"/>
        <v>Out of TAT</v>
      </c>
      <c r="AI3463" s="69">
        <f t="shared" ca="1" si="658"/>
        <v>20689</v>
      </c>
      <c r="AJ3463" s="69" t="str">
        <f ca="1">IF(AI3463&lt;0,"0-12",IFERROR(VLOOKUP(AI3463,Breakup[],2,FALSE),"&gt;24"))</f>
        <v>&gt;24</v>
      </c>
      <c r="AK3463" s="69" t="str">
        <f>VLOOKUP(V3463,Master!B:D,3,FALSE)</f>
        <v>North</v>
      </c>
      <c r="AL3463" s="69" t="str">
        <f t="shared" si="659"/>
        <v>Ahmedabad</v>
      </c>
    </row>
    <row r="3464" spans="1:38">
      <c r="A3464" s="14" t="s">
        <v>7256</v>
      </c>
      <c r="B3464" s="54">
        <v>44701.746563310197</v>
      </c>
      <c r="C3464" s="13" t="s">
        <v>435</v>
      </c>
      <c r="D3464" s="13">
        <v>833</v>
      </c>
      <c r="E3464" s="13" t="s">
        <v>7257</v>
      </c>
      <c r="F3464" s="13" t="s">
        <v>66</v>
      </c>
      <c r="G3464" s="14">
        <v>1653051957578</v>
      </c>
      <c r="H3464" s="55">
        <v>0.82125000000000004</v>
      </c>
      <c r="I3464" s="33">
        <v>44891.821250000001</v>
      </c>
      <c r="J3464" s="58">
        <v>44891</v>
      </c>
      <c r="K3464" s="13" t="s">
        <v>437</v>
      </c>
      <c r="L3464" s="13" t="s">
        <v>12</v>
      </c>
      <c r="M3464" s="13" t="s">
        <v>435</v>
      </c>
      <c r="N3464" s="13" t="s">
        <v>206</v>
      </c>
      <c r="O3464" s="33">
        <v>44891.452118055597</v>
      </c>
      <c r="P3464" s="58">
        <v>44891</v>
      </c>
      <c r="Q3464" s="33" t="s">
        <v>237</v>
      </c>
      <c r="R3464" s="14">
        <v>1027</v>
      </c>
      <c r="S3464" s="13" t="s">
        <v>208</v>
      </c>
      <c r="T3464" s="13" t="s">
        <v>209</v>
      </c>
      <c r="U3464" s="33">
        <f t="shared" ca="1" si="648"/>
        <v>45744.56914039352</v>
      </c>
      <c r="V3464" s="13" t="str">
        <f t="shared" si="649"/>
        <v>Ahmedabad</v>
      </c>
      <c r="W3464" s="13" t="str">
        <f t="shared" si="650"/>
        <v>RI</v>
      </c>
      <c r="X3464" s="13">
        <f t="shared" si="651"/>
        <v>19</v>
      </c>
      <c r="Y3464" s="13" t="str">
        <f>IFERROR(VLOOKUP(C3464,ReceivingTeam[],2,FALSE),"HelpDesk")</f>
        <v>HelpDesk</v>
      </c>
      <c r="Z3464" s="67">
        <f t="shared" si="652"/>
        <v>44893.967083333329</v>
      </c>
      <c r="AA3464" s="68">
        <f t="shared" si="653"/>
        <v>44891</v>
      </c>
      <c r="AB3464" s="69" t="b">
        <f t="shared" si="654"/>
        <v>1</v>
      </c>
      <c r="AC3464" s="70">
        <f t="shared" si="655"/>
        <v>0.5</v>
      </c>
      <c r="AD3464" s="67">
        <f t="shared" si="656"/>
        <v>44893.967083333329</v>
      </c>
      <c r="AE3464" s="67">
        <f>VLOOKUP(V3464,'Branch Wise Work Timelines'!C:G,3,FALSE)+AA3464</f>
        <v>44891.416666666664</v>
      </c>
      <c r="AF3464" s="67">
        <f>IF(V3464="Bangalore",VLOOKUP(V3464,'Branch Wise Work Timelines'!C:G,4,FALSE)+AA3464+1,IF(V3464="Mumbai",VLOOKUP(V3464,'Branch Wise Work Timelines'!C:G,4,FALSE)+AA3464+1,VLOOKUP(V3464,'Branch Wise Work Timelines'!C:G,4,FALSE)+AA3464))</f>
        <v>44891.770833333336</v>
      </c>
      <c r="AG3464" s="67">
        <f>WORKDAY.INTL(AA3464,1,11)+VLOOKUP(V3464,'Branch Wise Work Timelines'!C:G,3,FALSE)</f>
        <v>44893.416666666664</v>
      </c>
      <c r="AH3464" s="69" t="str">
        <f t="shared" si="657"/>
        <v>Met</v>
      </c>
      <c r="AI3464" s="69">
        <f t="shared" ca="1" si="658"/>
        <v>20415</v>
      </c>
      <c r="AJ3464" s="69" t="str">
        <f ca="1">IF(AI3464&lt;0,"0-12",IFERROR(VLOOKUP(AI3464,Breakup[],2,FALSE),"&gt;24"))</f>
        <v>&gt;24</v>
      </c>
      <c r="AK3464" s="69" t="str">
        <f>VLOOKUP(V3464,Master!B:D,3,FALSE)</f>
        <v>North</v>
      </c>
      <c r="AL3464" s="69" t="str">
        <f t="shared" si="659"/>
        <v>Ahmedabad</v>
      </c>
    </row>
    <row r="3465" spans="1:38">
      <c r="A3465" s="14" t="s">
        <v>7258</v>
      </c>
      <c r="B3465" s="54">
        <v>44701.781184838001</v>
      </c>
      <c r="C3465" s="13" t="s">
        <v>435</v>
      </c>
      <c r="D3465" s="13">
        <v>1784</v>
      </c>
      <c r="E3465" s="13" t="s">
        <v>7259</v>
      </c>
      <c r="F3465" s="13" t="s">
        <v>33</v>
      </c>
      <c r="G3465" s="14">
        <v>1653052792488</v>
      </c>
      <c r="H3465" s="55">
        <v>8.3680555555555494E-2</v>
      </c>
      <c r="I3465" s="33">
        <v>44889.083680555603</v>
      </c>
      <c r="J3465" s="58">
        <v>44889</v>
      </c>
      <c r="K3465" s="13" t="s">
        <v>437</v>
      </c>
      <c r="L3465" s="13" t="s">
        <v>12</v>
      </c>
      <c r="M3465" s="13" t="s">
        <v>435</v>
      </c>
      <c r="N3465" s="13" t="s">
        <v>206</v>
      </c>
      <c r="O3465" s="33" t="s">
        <v>38</v>
      </c>
      <c r="P3465" s="58" t="s">
        <v>38</v>
      </c>
      <c r="Q3465" s="33" t="s">
        <v>207</v>
      </c>
      <c r="R3465" s="14" t="s">
        <v>38</v>
      </c>
      <c r="S3465" s="13" t="s">
        <v>208</v>
      </c>
      <c r="T3465" s="13" t="s">
        <v>209</v>
      </c>
      <c r="U3465" s="33">
        <f t="shared" ca="1" si="648"/>
        <v>45744.56914039352</v>
      </c>
      <c r="V3465" s="13" t="str">
        <f t="shared" si="649"/>
        <v>Ahmedabad</v>
      </c>
      <c r="W3465" s="13" t="str">
        <f t="shared" si="650"/>
        <v>RI</v>
      </c>
      <c r="X3465" s="13">
        <f t="shared" si="651"/>
        <v>2</v>
      </c>
      <c r="Y3465" s="13" t="str">
        <f>IFERROR(VLOOKUP(C3465,ReceivingTeam[],2,FALSE),"HelpDesk")</f>
        <v>HelpDesk</v>
      </c>
      <c r="Z3465" s="67">
        <f t="shared" si="652"/>
        <v>44890.562499999993</v>
      </c>
      <c r="AA3465" s="68">
        <f t="shared" si="653"/>
        <v>44889</v>
      </c>
      <c r="AB3465" s="69" t="b">
        <f t="shared" si="654"/>
        <v>1</v>
      </c>
      <c r="AC3465" s="70">
        <f t="shared" si="655"/>
        <v>0.5</v>
      </c>
      <c r="AD3465" s="67">
        <f t="shared" si="656"/>
        <v>44890.562499999993</v>
      </c>
      <c r="AE3465" s="67">
        <f>VLOOKUP(V3465,'Branch Wise Work Timelines'!C:G,3,FALSE)+AA3465</f>
        <v>44889.416666666664</v>
      </c>
      <c r="AF3465" s="67">
        <f>IF(V3465="Bangalore",VLOOKUP(V3465,'Branch Wise Work Timelines'!C:G,4,FALSE)+AA3465+1,IF(V3465="Mumbai",VLOOKUP(V3465,'Branch Wise Work Timelines'!C:G,4,FALSE)+AA3465+1,VLOOKUP(V3465,'Branch Wise Work Timelines'!C:G,4,FALSE)+AA3465))</f>
        <v>44889.770833333336</v>
      </c>
      <c r="AG3465" s="67">
        <f>WORKDAY.INTL(AA3465,1,11)+VLOOKUP(V3465,'Branch Wise Work Timelines'!C:G,3,FALSE)</f>
        <v>44890.416666666664</v>
      </c>
      <c r="AH3465" s="69" t="str">
        <f t="shared" ca="1" si="657"/>
        <v>Out of TAT</v>
      </c>
      <c r="AI3465" s="69">
        <f t="shared" ca="1" si="658"/>
        <v>20497</v>
      </c>
      <c r="AJ3465" s="69" t="str">
        <f ca="1">IF(AI3465&lt;0,"0-12",IFERROR(VLOOKUP(AI3465,Breakup[],2,FALSE),"&gt;24"))</f>
        <v>&gt;24</v>
      </c>
      <c r="AK3465" s="69" t="str">
        <f>VLOOKUP(V3465,Master!B:D,3,FALSE)</f>
        <v>North</v>
      </c>
      <c r="AL3465" s="69" t="str">
        <f t="shared" si="659"/>
        <v>Ahmedabad</v>
      </c>
    </row>
    <row r="3466" spans="1:38">
      <c r="A3466" s="14" t="s">
        <v>7260</v>
      </c>
      <c r="B3466" s="54">
        <v>44701.771265705996</v>
      </c>
      <c r="C3466" s="13" t="s">
        <v>4172</v>
      </c>
      <c r="D3466" s="13">
        <v>1675</v>
      </c>
      <c r="E3466" s="13" t="s">
        <v>7261</v>
      </c>
      <c r="F3466" s="13" t="s">
        <v>33</v>
      </c>
      <c r="G3466" s="14">
        <v>1653053476399</v>
      </c>
      <c r="H3466" s="55">
        <v>0.224618055555556</v>
      </c>
      <c r="I3466" s="33">
        <v>44884.224618055603</v>
      </c>
      <c r="J3466" s="58">
        <v>44884</v>
      </c>
      <c r="K3466" s="13" t="s">
        <v>213</v>
      </c>
      <c r="L3466" s="13" t="s">
        <v>30</v>
      </c>
      <c r="M3466" s="13" t="s">
        <v>282</v>
      </c>
      <c r="N3466" s="13" t="s">
        <v>206</v>
      </c>
      <c r="O3466" s="33" t="s">
        <v>38</v>
      </c>
      <c r="P3466" s="58" t="s">
        <v>38</v>
      </c>
      <c r="Q3466" s="33" t="s">
        <v>207</v>
      </c>
      <c r="R3466" s="14" t="s">
        <v>38</v>
      </c>
      <c r="S3466" s="13" t="s">
        <v>216</v>
      </c>
      <c r="T3466" s="13" t="s">
        <v>278</v>
      </c>
      <c r="U3466" s="33">
        <f t="shared" ca="1" si="648"/>
        <v>45744.56914039352</v>
      </c>
      <c r="V3466" s="13" t="str">
        <f t="shared" si="649"/>
        <v>Bangalore</v>
      </c>
      <c r="W3466" s="13" t="str">
        <f t="shared" si="650"/>
        <v>RI</v>
      </c>
      <c r="X3466" s="13">
        <f t="shared" si="651"/>
        <v>5</v>
      </c>
      <c r="Y3466" s="13" t="str">
        <f>IFERROR(VLOOKUP(C3466,ReceivingTeam[],2,FALSE),"HelpDesk")</f>
        <v>HelpDesk</v>
      </c>
      <c r="Z3466" s="67">
        <f t="shared" si="652"/>
        <v>44888.729166666664</v>
      </c>
      <c r="AA3466" s="68">
        <f t="shared" si="653"/>
        <v>44884</v>
      </c>
      <c r="AB3466" s="69" t="b">
        <f t="shared" si="654"/>
        <v>1</v>
      </c>
      <c r="AC3466" s="70">
        <f t="shared" si="655"/>
        <v>3</v>
      </c>
      <c r="AD3466" s="67">
        <f t="shared" si="656"/>
        <v>44888.729166666664</v>
      </c>
      <c r="AE3466" s="67">
        <f>VLOOKUP(V3466,'Branch Wise Work Timelines'!C:G,3,FALSE)+AA3466</f>
        <v>44884.416666666664</v>
      </c>
      <c r="AF3466" s="67">
        <f>IF(V3466="Bangalore",VLOOKUP(V3466,'Branch Wise Work Timelines'!C:G,4,FALSE)+AA3466+1,IF(V3466="Mumbai",VLOOKUP(V3466,'Branch Wise Work Timelines'!C:G,4,FALSE)+AA3466+1,VLOOKUP(V3466,'Branch Wise Work Timelines'!C:G,4,FALSE)+AA3466))</f>
        <v>44885.104166666664</v>
      </c>
      <c r="AG3466" s="67">
        <f>WORKDAY.INTL(AA3466,1,11)+VLOOKUP(V3466,'Branch Wise Work Timelines'!C:G,3,FALSE)</f>
        <v>44886.416666666664</v>
      </c>
      <c r="AH3466" s="69" t="str">
        <f t="shared" ca="1" si="657"/>
        <v>Out of TAT</v>
      </c>
      <c r="AI3466" s="69">
        <f t="shared" ca="1" si="658"/>
        <v>20541</v>
      </c>
      <c r="AJ3466" s="69" t="str">
        <f ca="1">IF(AI3466&lt;0,"0-12",IFERROR(VLOOKUP(AI3466,Breakup[],2,FALSE),"&gt;24"))</f>
        <v>&gt;24</v>
      </c>
      <c r="AK3466" s="69" t="str">
        <f>VLOOKUP(V3466,Master!B:D,3,FALSE)</f>
        <v>South</v>
      </c>
      <c r="AL3466" s="69" t="str">
        <f t="shared" si="659"/>
        <v>Bangalore</v>
      </c>
    </row>
    <row r="3467" spans="1:38">
      <c r="A3467" s="14" t="s">
        <v>7262</v>
      </c>
      <c r="B3467" s="54">
        <v>44700.669650231503</v>
      </c>
      <c r="C3467" s="13" t="s">
        <v>6492</v>
      </c>
      <c r="D3467" s="13">
        <v>837</v>
      </c>
      <c r="E3467" s="13" t="s">
        <v>7263</v>
      </c>
      <c r="F3467" s="13" t="s">
        <v>33</v>
      </c>
      <c r="G3467" s="14">
        <v>1653056662937</v>
      </c>
      <c r="H3467" s="55">
        <v>0.74531250000000004</v>
      </c>
      <c r="I3467" s="33">
        <v>44883.745312500003</v>
      </c>
      <c r="J3467" s="58">
        <v>44883</v>
      </c>
      <c r="K3467" s="13" t="s">
        <v>263</v>
      </c>
      <c r="L3467" s="13" t="s">
        <v>69</v>
      </c>
      <c r="M3467" s="13" t="s">
        <v>101</v>
      </c>
      <c r="N3467" s="13" t="s">
        <v>206</v>
      </c>
      <c r="O3467" s="33" t="s">
        <v>38</v>
      </c>
      <c r="P3467" s="58" t="s">
        <v>38</v>
      </c>
      <c r="Q3467" s="33" t="s">
        <v>207</v>
      </c>
      <c r="R3467" s="14" t="s">
        <v>38</v>
      </c>
      <c r="S3467" s="13" t="s">
        <v>208</v>
      </c>
      <c r="T3467" s="13" t="s">
        <v>209</v>
      </c>
      <c r="U3467" s="33">
        <f t="shared" ca="1" si="648"/>
        <v>45744.56914039352</v>
      </c>
      <c r="V3467" s="13" t="str">
        <f t="shared" si="649"/>
        <v>Mumbai</v>
      </c>
      <c r="W3467" s="13" t="str">
        <f t="shared" si="650"/>
        <v>RI</v>
      </c>
      <c r="X3467" s="13">
        <f t="shared" si="651"/>
        <v>17</v>
      </c>
      <c r="Y3467" s="13" t="str">
        <f>IFERROR(VLOOKUP(C3467,ReceivingTeam[],2,FALSE),"HelpDesk")</f>
        <v>HelpDesk</v>
      </c>
      <c r="Z3467" s="67">
        <f t="shared" si="652"/>
        <v>44884.245312500003</v>
      </c>
      <c r="AA3467" s="68">
        <f t="shared" si="653"/>
        <v>44883</v>
      </c>
      <c r="AB3467" s="69" t="b">
        <f t="shared" si="654"/>
        <v>1</v>
      </c>
      <c r="AC3467" s="70">
        <f t="shared" si="655"/>
        <v>0.5</v>
      </c>
      <c r="AD3467" s="67">
        <f t="shared" si="656"/>
        <v>44884.245312500003</v>
      </c>
      <c r="AE3467" s="67">
        <f>VLOOKUP(V3467,'Branch Wise Work Timelines'!C:G,3,FALSE)+AA3467</f>
        <v>44883.416666666664</v>
      </c>
      <c r="AF3467" s="67">
        <f>IF(V3467="Bangalore",VLOOKUP(V3467,'Branch Wise Work Timelines'!C:G,4,FALSE)+AA3467+1,IF(V3467="Mumbai",VLOOKUP(V3467,'Branch Wise Work Timelines'!C:G,4,FALSE)+AA3467+1,VLOOKUP(V3467,'Branch Wise Work Timelines'!C:G,4,FALSE)+AA3467))</f>
        <v>44884.25</v>
      </c>
      <c r="AG3467" s="67">
        <f>WORKDAY.INTL(AA3467,1,11)+VLOOKUP(V3467,'Branch Wise Work Timelines'!C:G,3,FALSE)</f>
        <v>44884.416666666664</v>
      </c>
      <c r="AH3467" s="69" t="str">
        <f t="shared" ca="1" si="657"/>
        <v>Out of TAT</v>
      </c>
      <c r="AI3467" s="69">
        <f t="shared" ca="1" si="658"/>
        <v>20648</v>
      </c>
      <c r="AJ3467" s="69" t="str">
        <f ca="1">IF(AI3467&lt;0,"0-12",IFERROR(VLOOKUP(AI3467,Breakup[],2,FALSE),"&gt;24"))</f>
        <v>&gt;24</v>
      </c>
      <c r="AK3467" s="69" t="str">
        <f>VLOOKUP(V3467,Master!B:D,3,FALSE)</f>
        <v>East</v>
      </c>
      <c r="AL3467" s="69" t="str">
        <f t="shared" si="659"/>
        <v>Mumbai</v>
      </c>
    </row>
    <row r="3468" spans="1:38">
      <c r="A3468" s="14" t="s">
        <v>7264</v>
      </c>
      <c r="B3468" s="54">
        <v>44700.6718034722</v>
      </c>
      <c r="C3468" s="13" t="s">
        <v>6492</v>
      </c>
      <c r="D3468" s="13">
        <v>1518</v>
      </c>
      <c r="E3468" s="13" t="s">
        <v>7265</v>
      </c>
      <c r="F3468" s="13" t="s">
        <v>33</v>
      </c>
      <c r="G3468" s="14">
        <v>1653056662937</v>
      </c>
      <c r="H3468" s="55">
        <v>0.92302083333333296</v>
      </c>
      <c r="I3468" s="33">
        <v>44881.923020833303</v>
      </c>
      <c r="J3468" s="58">
        <v>44881</v>
      </c>
      <c r="K3468" s="13" t="s">
        <v>263</v>
      </c>
      <c r="L3468" s="13" t="s">
        <v>69</v>
      </c>
      <c r="M3468" s="13" t="s">
        <v>101</v>
      </c>
      <c r="N3468" s="13" t="s">
        <v>206</v>
      </c>
      <c r="O3468" s="33" t="s">
        <v>38</v>
      </c>
      <c r="P3468" s="58" t="s">
        <v>38</v>
      </c>
      <c r="Q3468" s="33" t="s">
        <v>207</v>
      </c>
      <c r="R3468" s="14" t="s">
        <v>38</v>
      </c>
      <c r="S3468" s="13" t="s">
        <v>208</v>
      </c>
      <c r="T3468" s="13" t="s">
        <v>209</v>
      </c>
      <c r="U3468" s="33">
        <f t="shared" ca="1" si="648"/>
        <v>45744.56914039352</v>
      </c>
      <c r="V3468" s="13" t="str">
        <f t="shared" si="649"/>
        <v>Mumbai</v>
      </c>
      <c r="W3468" s="13" t="str">
        <f t="shared" si="650"/>
        <v>RI</v>
      </c>
      <c r="X3468" s="13">
        <f t="shared" si="651"/>
        <v>22</v>
      </c>
      <c r="Y3468" s="13" t="str">
        <f>IFERROR(VLOOKUP(C3468,ReceivingTeam[],2,FALSE),"HelpDesk")</f>
        <v>HelpDesk</v>
      </c>
      <c r="Z3468" s="67">
        <f t="shared" si="652"/>
        <v>44882.589687499967</v>
      </c>
      <c r="AA3468" s="68">
        <f t="shared" si="653"/>
        <v>44881</v>
      </c>
      <c r="AB3468" s="69" t="b">
        <f t="shared" si="654"/>
        <v>1</v>
      </c>
      <c r="AC3468" s="70">
        <f t="shared" si="655"/>
        <v>0.5</v>
      </c>
      <c r="AD3468" s="67">
        <f t="shared" si="656"/>
        <v>44882.589687499967</v>
      </c>
      <c r="AE3468" s="67">
        <f>VLOOKUP(V3468,'Branch Wise Work Timelines'!C:G,3,FALSE)+AA3468</f>
        <v>44881.416666666664</v>
      </c>
      <c r="AF3468" s="67">
        <f>IF(V3468="Bangalore",VLOOKUP(V3468,'Branch Wise Work Timelines'!C:G,4,FALSE)+AA3468+1,IF(V3468="Mumbai",VLOOKUP(V3468,'Branch Wise Work Timelines'!C:G,4,FALSE)+AA3468+1,VLOOKUP(V3468,'Branch Wise Work Timelines'!C:G,4,FALSE)+AA3468))</f>
        <v>44882.25</v>
      </c>
      <c r="AG3468" s="67">
        <f>WORKDAY.INTL(AA3468,1,11)+VLOOKUP(V3468,'Branch Wise Work Timelines'!C:G,3,FALSE)</f>
        <v>44882.416666666664</v>
      </c>
      <c r="AH3468" s="69" t="str">
        <f t="shared" ca="1" si="657"/>
        <v>Out of TAT</v>
      </c>
      <c r="AI3468" s="69">
        <f t="shared" ca="1" si="658"/>
        <v>20688</v>
      </c>
      <c r="AJ3468" s="69" t="str">
        <f ca="1">IF(AI3468&lt;0,"0-12",IFERROR(VLOOKUP(AI3468,Breakup[],2,FALSE),"&gt;24"))</f>
        <v>&gt;24</v>
      </c>
      <c r="AK3468" s="69" t="str">
        <f>VLOOKUP(V3468,Master!B:D,3,FALSE)</f>
        <v>East</v>
      </c>
      <c r="AL3468" s="69" t="str">
        <f t="shared" si="659"/>
        <v>Mumbai</v>
      </c>
    </row>
    <row r="3469" spans="1:38">
      <c r="A3469" s="14" t="s">
        <v>7266</v>
      </c>
      <c r="B3469" s="54">
        <v>44700.496772488397</v>
      </c>
      <c r="C3469" s="13" t="s">
        <v>6492</v>
      </c>
      <c r="D3469" s="13">
        <v>756</v>
      </c>
      <c r="E3469" s="13" t="s">
        <v>7267</v>
      </c>
      <c r="F3469" s="13" t="s">
        <v>33</v>
      </c>
      <c r="G3469" s="14">
        <v>1653056662937</v>
      </c>
      <c r="H3469" s="55">
        <v>0.22687499999999999</v>
      </c>
      <c r="I3469" s="33">
        <v>44885.226875</v>
      </c>
      <c r="J3469" s="58">
        <v>44885</v>
      </c>
      <c r="K3469" s="13" t="s">
        <v>263</v>
      </c>
      <c r="L3469" s="13" t="s">
        <v>69</v>
      </c>
      <c r="M3469" s="13" t="s">
        <v>101</v>
      </c>
      <c r="N3469" s="13" t="s">
        <v>206</v>
      </c>
      <c r="O3469" s="33" t="s">
        <v>38</v>
      </c>
      <c r="P3469" s="58" t="s">
        <v>38</v>
      </c>
      <c r="Q3469" s="33" t="s">
        <v>207</v>
      </c>
      <c r="R3469" s="14" t="s">
        <v>38</v>
      </c>
      <c r="S3469" s="13" t="s">
        <v>208</v>
      </c>
      <c r="T3469" s="13" t="s">
        <v>209</v>
      </c>
      <c r="U3469" s="33">
        <f t="shared" ca="1" si="648"/>
        <v>45744.56914039352</v>
      </c>
      <c r="V3469" s="13" t="str">
        <f t="shared" si="649"/>
        <v>Mumbai</v>
      </c>
      <c r="W3469" s="13" t="str">
        <f t="shared" si="650"/>
        <v>RI</v>
      </c>
      <c r="X3469" s="13">
        <f t="shared" si="651"/>
        <v>5</v>
      </c>
      <c r="Y3469" s="13" t="str">
        <f>IFERROR(VLOOKUP(C3469,ReceivingTeam[],2,FALSE),"HelpDesk")</f>
        <v>HelpDesk</v>
      </c>
      <c r="Z3469" s="67">
        <f t="shared" si="652"/>
        <v>44885.916666666664</v>
      </c>
      <c r="AA3469" s="68">
        <f t="shared" si="653"/>
        <v>44885</v>
      </c>
      <c r="AB3469" s="69" t="b">
        <f t="shared" si="654"/>
        <v>0</v>
      </c>
      <c r="AC3469" s="70">
        <f t="shared" si="655"/>
        <v>0.5</v>
      </c>
      <c r="AD3469" s="67">
        <f t="shared" si="656"/>
        <v>44885.916666666664</v>
      </c>
      <c r="AE3469" s="67">
        <f>VLOOKUP(V3469,'Branch Wise Work Timelines'!C:G,3,FALSE)+AA3469</f>
        <v>44885.416666666664</v>
      </c>
      <c r="AF3469" s="67">
        <f>IF(V3469="Bangalore",VLOOKUP(V3469,'Branch Wise Work Timelines'!C:G,4,FALSE)+AA3469+1,IF(V3469="Mumbai",VLOOKUP(V3469,'Branch Wise Work Timelines'!C:G,4,FALSE)+AA3469+1,VLOOKUP(V3469,'Branch Wise Work Timelines'!C:G,4,FALSE)+AA3469))</f>
        <v>44886.25</v>
      </c>
      <c r="AG3469" s="67">
        <f>WORKDAY.INTL(AA3469,1,11)+VLOOKUP(V3469,'Branch Wise Work Timelines'!C:G,3,FALSE)</f>
        <v>44886.416666666664</v>
      </c>
      <c r="AH3469" s="69" t="str">
        <f t="shared" ca="1" si="657"/>
        <v>Out of TAT</v>
      </c>
      <c r="AI3469" s="69">
        <f t="shared" ca="1" si="658"/>
        <v>20608</v>
      </c>
      <c r="AJ3469" s="69" t="str">
        <f ca="1">IF(AI3469&lt;0,"0-12",IFERROR(VLOOKUP(AI3469,Breakup[],2,FALSE),"&gt;24"))</f>
        <v>&gt;24</v>
      </c>
      <c r="AK3469" s="69" t="str">
        <f>VLOOKUP(V3469,Master!B:D,3,FALSE)</f>
        <v>East</v>
      </c>
      <c r="AL3469" s="69" t="str">
        <f t="shared" si="659"/>
        <v>Mumbai</v>
      </c>
    </row>
    <row r="3470" spans="1:38">
      <c r="A3470" s="14" t="s">
        <v>7268</v>
      </c>
      <c r="B3470" s="54">
        <v>44701.700433993101</v>
      </c>
      <c r="C3470" s="13" t="s">
        <v>685</v>
      </c>
      <c r="D3470" s="13">
        <v>1540</v>
      </c>
      <c r="E3470" s="13" t="s">
        <v>7269</v>
      </c>
      <c r="F3470" s="13" t="s">
        <v>33</v>
      </c>
      <c r="G3470" s="14">
        <v>1653050198995</v>
      </c>
      <c r="H3470" s="55">
        <v>0.22212962962963001</v>
      </c>
      <c r="I3470" s="33">
        <v>44891.222129629597</v>
      </c>
      <c r="J3470" s="58">
        <v>44891</v>
      </c>
      <c r="K3470" s="13" t="s">
        <v>257</v>
      </c>
      <c r="L3470" s="13" t="s">
        <v>72</v>
      </c>
      <c r="M3470" s="13" t="s">
        <v>286</v>
      </c>
      <c r="N3470" s="13" t="s">
        <v>206</v>
      </c>
      <c r="O3470" s="33">
        <v>44891.833773148202</v>
      </c>
      <c r="P3470" s="58">
        <v>44891</v>
      </c>
      <c r="Q3470" s="33" t="s">
        <v>237</v>
      </c>
      <c r="R3470" s="14">
        <v>541</v>
      </c>
      <c r="S3470" s="13" t="s">
        <v>216</v>
      </c>
      <c r="T3470" s="13" t="s">
        <v>217</v>
      </c>
      <c r="U3470" s="33">
        <f t="shared" ca="1" si="648"/>
        <v>45744.56914039352</v>
      </c>
      <c r="V3470" s="13" t="str">
        <f t="shared" si="649"/>
        <v>Pune</v>
      </c>
      <c r="W3470" s="13" t="str">
        <f t="shared" si="650"/>
        <v>RI</v>
      </c>
      <c r="X3470" s="13">
        <f t="shared" si="651"/>
        <v>5</v>
      </c>
      <c r="Y3470" s="13" t="str">
        <f>IFERROR(VLOOKUP(C3470,ReceivingTeam[],2,FALSE),"HelpDesk")</f>
        <v>HelpDesk</v>
      </c>
      <c r="Z3470" s="67">
        <f t="shared" si="652"/>
        <v>44893.520833333336</v>
      </c>
      <c r="AA3470" s="68">
        <f t="shared" si="653"/>
        <v>44891</v>
      </c>
      <c r="AB3470" s="69" t="b">
        <f t="shared" si="654"/>
        <v>1</v>
      </c>
      <c r="AC3470" s="70">
        <f t="shared" si="655"/>
        <v>0.5</v>
      </c>
      <c r="AD3470" s="67">
        <f t="shared" si="656"/>
        <v>44893.520833333336</v>
      </c>
      <c r="AE3470" s="67">
        <f>VLOOKUP(V3470,'Branch Wise Work Timelines'!C:G,3,FALSE)+AA3470</f>
        <v>44891.395833333336</v>
      </c>
      <c r="AF3470" s="67">
        <f>IF(V3470="Bangalore",VLOOKUP(V3470,'Branch Wise Work Timelines'!C:G,4,FALSE)+AA3470+1,IF(V3470="Mumbai",VLOOKUP(V3470,'Branch Wise Work Timelines'!C:G,4,FALSE)+AA3470+1,VLOOKUP(V3470,'Branch Wise Work Timelines'!C:G,4,FALSE)+AA3470))</f>
        <v>44891.770833333336</v>
      </c>
      <c r="AG3470" s="67">
        <f>WORKDAY.INTL(AA3470,1,11)+VLOOKUP(V3470,'Branch Wise Work Timelines'!C:G,3,FALSE)</f>
        <v>44893.395833333336</v>
      </c>
      <c r="AH3470" s="69" t="str">
        <f t="shared" si="657"/>
        <v>Met</v>
      </c>
      <c r="AI3470" s="69">
        <f t="shared" ca="1" si="658"/>
        <v>20426</v>
      </c>
      <c r="AJ3470" s="69" t="str">
        <f ca="1">IF(AI3470&lt;0,"0-12",IFERROR(VLOOKUP(AI3470,Breakup[],2,FALSE),"&gt;24"))</f>
        <v>&gt;24</v>
      </c>
      <c r="AK3470" s="69" t="str">
        <f>VLOOKUP(V3470,Master!B:D,3,FALSE)</f>
        <v>West</v>
      </c>
      <c r="AL3470" s="69" t="str">
        <f t="shared" si="659"/>
        <v>Pune</v>
      </c>
    </row>
    <row r="3471" spans="1:38">
      <c r="A3471" s="14" t="s">
        <v>7270</v>
      </c>
      <c r="B3471" s="54">
        <v>44701.723685104203</v>
      </c>
      <c r="C3471" s="13" t="s">
        <v>323</v>
      </c>
      <c r="D3471" s="13">
        <v>864</v>
      </c>
      <c r="E3471" s="13" t="s">
        <v>7271</v>
      </c>
      <c r="F3471" s="13" t="s">
        <v>24</v>
      </c>
      <c r="G3471" s="14">
        <v>1653048432274</v>
      </c>
      <c r="H3471" s="55">
        <v>0.15268518518518501</v>
      </c>
      <c r="I3471" s="33">
        <v>44885.152685185203</v>
      </c>
      <c r="J3471" s="58">
        <v>44885</v>
      </c>
      <c r="K3471" s="13" t="s">
        <v>325</v>
      </c>
      <c r="L3471" s="13" t="s">
        <v>55</v>
      </c>
      <c r="M3471" s="13" t="s">
        <v>323</v>
      </c>
      <c r="N3471" s="13" t="s">
        <v>206</v>
      </c>
      <c r="O3471" s="33" t="s">
        <v>38</v>
      </c>
      <c r="P3471" s="58" t="s">
        <v>38</v>
      </c>
      <c r="Q3471" s="33" t="s">
        <v>207</v>
      </c>
      <c r="R3471" s="14" t="s">
        <v>38</v>
      </c>
      <c r="S3471" s="13" t="s">
        <v>208</v>
      </c>
      <c r="T3471" s="13" t="s">
        <v>1059</v>
      </c>
      <c r="U3471" s="33">
        <f t="shared" ca="1" si="648"/>
        <v>45744.56914039352</v>
      </c>
      <c r="V3471" s="13" t="str">
        <f t="shared" si="649"/>
        <v>Delhi</v>
      </c>
      <c r="W3471" s="13" t="str">
        <f t="shared" si="650"/>
        <v>DOMI</v>
      </c>
      <c r="X3471" s="13">
        <f t="shared" si="651"/>
        <v>3</v>
      </c>
      <c r="Y3471" s="13" t="str">
        <f>IFERROR(VLOOKUP(C3471,ReceivingTeam[],2,FALSE),"HelpDesk")</f>
        <v>HelpDesk</v>
      </c>
      <c r="Z3471" s="67">
        <f t="shared" si="652"/>
        <v>44888.416666666664</v>
      </c>
      <c r="AA3471" s="68">
        <f t="shared" si="653"/>
        <v>44885</v>
      </c>
      <c r="AB3471" s="69" t="b">
        <f t="shared" si="654"/>
        <v>0</v>
      </c>
      <c r="AC3471" s="70">
        <f t="shared" si="655"/>
        <v>3</v>
      </c>
      <c r="AD3471" s="67">
        <f t="shared" si="656"/>
        <v>44888.416666666664</v>
      </c>
      <c r="AE3471" s="67">
        <f>VLOOKUP(V3471,'Branch Wise Work Timelines'!C:G,3,FALSE)+AA3471</f>
        <v>44885.416666666664</v>
      </c>
      <c r="AF3471" s="67">
        <f>IF(V3471="Bangalore",VLOOKUP(V3471,'Branch Wise Work Timelines'!C:G,4,FALSE)+AA3471+1,IF(V3471="Mumbai",VLOOKUP(V3471,'Branch Wise Work Timelines'!C:G,4,FALSE)+AA3471+1,VLOOKUP(V3471,'Branch Wise Work Timelines'!C:G,4,FALSE)+AA3471))</f>
        <v>44885.770833333336</v>
      </c>
      <c r="AG3471" s="67">
        <f>WORKDAY.INTL(AA3471,1,11)+VLOOKUP(V3471,'Branch Wise Work Timelines'!C:G,3,FALSE)</f>
        <v>44886.416666666664</v>
      </c>
      <c r="AH3471" s="69" t="str">
        <f t="shared" ca="1" si="657"/>
        <v>Out of TAT</v>
      </c>
      <c r="AI3471" s="69">
        <f t="shared" ca="1" si="658"/>
        <v>20548</v>
      </c>
      <c r="AJ3471" s="69" t="str">
        <f ca="1">IF(AI3471&lt;0,"0-12",IFERROR(VLOOKUP(AI3471,Breakup[],2,FALSE),"&gt;24"))</f>
        <v>&gt;24</v>
      </c>
      <c r="AK3471" s="69" t="str">
        <f>VLOOKUP(V3471,Master!B:D,3,FALSE)</f>
        <v>North</v>
      </c>
      <c r="AL3471" s="69" t="str">
        <f t="shared" si="659"/>
        <v>Delhi</v>
      </c>
    </row>
    <row r="3472" spans="1:38">
      <c r="A3472" s="14" t="s">
        <v>7272</v>
      </c>
      <c r="B3472" s="54">
        <v>44701.708861145802</v>
      </c>
      <c r="C3472" s="13" t="s">
        <v>7273</v>
      </c>
      <c r="D3472" s="13">
        <v>1870</v>
      </c>
      <c r="E3472" s="13" t="s">
        <v>7274</v>
      </c>
      <c r="F3472" s="13" t="s">
        <v>33</v>
      </c>
      <c r="G3472" s="14">
        <v>1653047864057</v>
      </c>
      <c r="H3472" s="55">
        <v>6.7465277777777805E-2</v>
      </c>
      <c r="I3472" s="33">
        <v>44888.067465277803</v>
      </c>
      <c r="J3472" s="58">
        <v>44888</v>
      </c>
      <c r="K3472" s="13" t="s">
        <v>325</v>
      </c>
      <c r="L3472" s="13" t="s">
        <v>55</v>
      </c>
      <c r="M3472" s="13" t="s">
        <v>323</v>
      </c>
      <c r="N3472" s="13" t="s">
        <v>206</v>
      </c>
      <c r="O3472" s="33" t="s">
        <v>38</v>
      </c>
      <c r="P3472" s="58" t="s">
        <v>38</v>
      </c>
      <c r="Q3472" s="33" t="s">
        <v>207</v>
      </c>
      <c r="R3472" s="14" t="s">
        <v>38</v>
      </c>
      <c r="S3472" s="13" t="s">
        <v>208</v>
      </c>
      <c r="T3472" s="13" t="s">
        <v>209</v>
      </c>
      <c r="U3472" s="33">
        <f t="shared" ca="1" si="648"/>
        <v>45744.56914039352</v>
      </c>
      <c r="V3472" s="13" t="str">
        <f t="shared" si="649"/>
        <v>Delhi</v>
      </c>
      <c r="W3472" s="13" t="str">
        <f t="shared" si="650"/>
        <v>RI</v>
      </c>
      <c r="X3472" s="13">
        <f t="shared" si="651"/>
        <v>1</v>
      </c>
      <c r="Y3472" s="13" t="str">
        <f>IFERROR(VLOOKUP(C3472,ReceivingTeam[],2,FALSE),"HelpDesk")</f>
        <v>HelpDesk</v>
      </c>
      <c r="Z3472" s="67">
        <f t="shared" si="652"/>
        <v>44889.562499999993</v>
      </c>
      <c r="AA3472" s="68">
        <f t="shared" si="653"/>
        <v>44888</v>
      </c>
      <c r="AB3472" s="69" t="b">
        <f t="shared" si="654"/>
        <v>1</v>
      </c>
      <c r="AC3472" s="70">
        <f t="shared" si="655"/>
        <v>0.5</v>
      </c>
      <c r="AD3472" s="67">
        <f t="shared" si="656"/>
        <v>44889.562499999993</v>
      </c>
      <c r="AE3472" s="67">
        <f>VLOOKUP(V3472,'Branch Wise Work Timelines'!C:G,3,FALSE)+AA3472</f>
        <v>44888.416666666664</v>
      </c>
      <c r="AF3472" s="67">
        <f>IF(V3472="Bangalore",VLOOKUP(V3472,'Branch Wise Work Timelines'!C:G,4,FALSE)+AA3472+1,IF(V3472="Mumbai",VLOOKUP(V3472,'Branch Wise Work Timelines'!C:G,4,FALSE)+AA3472+1,VLOOKUP(V3472,'Branch Wise Work Timelines'!C:G,4,FALSE)+AA3472))</f>
        <v>44888.770833333336</v>
      </c>
      <c r="AG3472" s="67">
        <f>WORKDAY.INTL(AA3472,1,11)+VLOOKUP(V3472,'Branch Wise Work Timelines'!C:G,3,FALSE)</f>
        <v>44889.416666666664</v>
      </c>
      <c r="AH3472" s="69" t="str">
        <f t="shared" ca="1" si="657"/>
        <v>Out of TAT</v>
      </c>
      <c r="AI3472" s="69">
        <f t="shared" ca="1" si="658"/>
        <v>20521</v>
      </c>
      <c r="AJ3472" s="69" t="str">
        <f ca="1">IF(AI3472&lt;0,"0-12",IFERROR(VLOOKUP(AI3472,Breakup[],2,FALSE),"&gt;24"))</f>
        <v>&gt;24</v>
      </c>
      <c r="AK3472" s="69" t="str">
        <f>VLOOKUP(V3472,Master!B:D,3,FALSE)</f>
        <v>North</v>
      </c>
      <c r="AL3472" s="69" t="str">
        <f t="shared" si="659"/>
        <v>Delhi</v>
      </c>
    </row>
    <row r="3473" spans="1:38">
      <c r="A3473" s="14" t="s">
        <v>7275</v>
      </c>
      <c r="B3473" s="54">
        <v>44700.4579298264</v>
      </c>
      <c r="C3473" s="13" t="s">
        <v>117</v>
      </c>
      <c r="D3473" s="13">
        <v>1830</v>
      </c>
      <c r="E3473" s="13" t="s">
        <v>7276</v>
      </c>
      <c r="F3473" s="13" t="s">
        <v>24</v>
      </c>
      <c r="G3473" s="14">
        <v>1653056788057</v>
      </c>
      <c r="H3473" s="55">
        <v>0.16681712962963</v>
      </c>
      <c r="I3473" s="33">
        <v>44890.166817129597</v>
      </c>
      <c r="J3473" s="58">
        <v>44890</v>
      </c>
      <c r="K3473" s="13" t="s">
        <v>263</v>
      </c>
      <c r="L3473" s="13" t="s">
        <v>69</v>
      </c>
      <c r="M3473" s="13" t="s">
        <v>101</v>
      </c>
      <c r="N3473" s="13" t="s">
        <v>206</v>
      </c>
      <c r="O3473" s="33" t="s">
        <v>38</v>
      </c>
      <c r="P3473" s="58" t="s">
        <v>38</v>
      </c>
      <c r="Q3473" s="33" t="s">
        <v>207</v>
      </c>
      <c r="R3473" s="14" t="s">
        <v>38</v>
      </c>
      <c r="S3473" s="13" t="s">
        <v>208</v>
      </c>
      <c r="T3473" s="13" t="s">
        <v>209</v>
      </c>
      <c r="U3473" s="33">
        <f t="shared" ca="1" si="648"/>
        <v>45744.56914039352</v>
      </c>
      <c r="V3473" s="13" t="str">
        <f t="shared" si="649"/>
        <v>Mumbai</v>
      </c>
      <c r="W3473" s="13" t="str">
        <f t="shared" si="650"/>
        <v>DOMI</v>
      </c>
      <c r="X3473" s="13">
        <f t="shared" si="651"/>
        <v>4</v>
      </c>
      <c r="Y3473" s="13" t="str">
        <f>IFERROR(VLOOKUP(C3473,ReceivingTeam[],2,FALSE),"HelpDesk")</f>
        <v>Branch office</v>
      </c>
      <c r="Z3473" s="67">
        <f t="shared" si="652"/>
        <v>44890.916666666664</v>
      </c>
      <c r="AA3473" s="68">
        <f t="shared" si="653"/>
        <v>44890</v>
      </c>
      <c r="AB3473" s="69" t="b">
        <f t="shared" si="654"/>
        <v>1</v>
      </c>
      <c r="AC3473" s="70">
        <f t="shared" si="655"/>
        <v>0.5</v>
      </c>
      <c r="AD3473" s="67">
        <f t="shared" si="656"/>
        <v>44890.916666666664</v>
      </c>
      <c r="AE3473" s="67">
        <f>VLOOKUP(V3473,'Branch Wise Work Timelines'!C:G,3,FALSE)+AA3473</f>
        <v>44890.416666666664</v>
      </c>
      <c r="AF3473" s="67">
        <f>IF(V3473="Bangalore",VLOOKUP(V3473,'Branch Wise Work Timelines'!C:G,4,FALSE)+AA3473+1,IF(V3473="Mumbai",VLOOKUP(V3473,'Branch Wise Work Timelines'!C:G,4,FALSE)+AA3473+1,VLOOKUP(V3473,'Branch Wise Work Timelines'!C:G,4,FALSE)+AA3473))</f>
        <v>44891.25</v>
      </c>
      <c r="AG3473" s="67">
        <f>WORKDAY.INTL(AA3473,1,11)+VLOOKUP(V3473,'Branch Wise Work Timelines'!C:G,3,FALSE)</f>
        <v>44891.416666666664</v>
      </c>
      <c r="AH3473" s="69" t="str">
        <f t="shared" ca="1" si="657"/>
        <v>Out of TAT</v>
      </c>
      <c r="AI3473" s="69">
        <f t="shared" ca="1" si="658"/>
        <v>20488</v>
      </c>
      <c r="AJ3473" s="69" t="str">
        <f ca="1">IF(AI3473&lt;0,"0-12",IFERROR(VLOOKUP(AI3473,Breakup[],2,FALSE),"&gt;24"))</f>
        <v>&gt;24</v>
      </c>
      <c r="AK3473" s="69" t="str">
        <f>VLOOKUP(V3473,Master!B:D,3,FALSE)</f>
        <v>East</v>
      </c>
      <c r="AL3473" s="69" t="str">
        <f t="shared" si="659"/>
        <v>Mumbai</v>
      </c>
    </row>
    <row r="3474" spans="1:38">
      <c r="A3474" s="14" t="s">
        <v>7277</v>
      </c>
      <c r="B3474" s="54">
        <v>44701.7674239931</v>
      </c>
      <c r="C3474" s="13" t="s">
        <v>435</v>
      </c>
      <c r="D3474" s="13">
        <v>515</v>
      </c>
      <c r="E3474" s="13" t="s">
        <v>7278</v>
      </c>
      <c r="F3474" s="13" t="s">
        <v>33</v>
      </c>
      <c r="G3474" s="14">
        <v>1653051957578</v>
      </c>
      <c r="H3474" s="55">
        <v>0.22525462962963</v>
      </c>
      <c r="I3474" s="33">
        <v>44887.2252546296</v>
      </c>
      <c r="J3474" s="58">
        <v>44887</v>
      </c>
      <c r="K3474" s="13" t="s">
        <v>437</v>
      </c>
      <c r="L3474" s="13" t="s">
        <v>12</v>
      </c>
      <c r="M3474" s="13" t="s">
        <v>435</v>
      </c>
      <c r="N3474" s="13" t="s">
        <v>206</v>
      </c>
      <c r="O3474" s="33" t="s">
        <v>38</v>
      </c>
      <c r="P3474" s="58" t="s">
        <v>38</v>
      </c>
      <c r="Q3474" s="33" t="s">
        <v>207</v>
      </c>
      <c r="R3474" s="14" t="s">
        <v>38</v>
      </c>
      <c r="S3474" s="13" t="s">
        <v>208</v>
      </c>
      <c r="T3474" s="13" t="s">
        <v>209</v>
      </c>
      <c r="U3474" s="33">
        <f t="shared" ca="1" si="648"/>
        <v>45744.56914039352</v>
      </c>
      <c r="V3474" s="13" t="str">
        <f t="shared" si="649"/>
        <v>Ahmedabad</v>
      </c>
      <c r="W3474" s="13" t="str">
        <f t="shared" si="650"/>
        <v>RI</v>
      </c>
      <c r="X3474" s="13">
        <f t="shared" si="651"/>
        <v>5</v>
      </c>
      <c r="Y3474" s="13" t="str">
        <f>IFERROR(VLOOKUP(C3474,ReceivingTeam[],2,FALSE),"HelpDesk")</f>
        <v>HelpDesk</v>
      </c>
      <c r="Z3474" s="67">
        <f t="shared" si="652"/>
        <v>44888.562499999993</v>
      </c>
      <c r="AA3474" s="68">
        <f t="shared" si="653"/>
        <v>44887</v>
      </c>
      <c r="AB3474" s="69" t="b">
        <f t="shared" si="654"/>
        <v>1</v>
      </c>
      <c r="AC3474" s="70">
        <f t="shared" si="655"/>
        <v>0.5</v>
      </c>
      <c r="AD3474" s="67">
        <f t="shared" si="656"/>
        <v>44888.562499999993</v>
      </c>
      <c r="AE3474" s="67">
        <f>VLOOKUP(V3474,'Branch Wise Work Timelines'!C:G,3,FALSE)+AA3474</f>
        <v>44887.416666666664</v>
      </c>
      <c r="AF3474" s="67">
        <f>IF(V3474="Bangalore",VLOOKUP(V3474,'Branch Wise Work Timelines'!C:G,4,FALSE)+AA3474+1,IF(V3474="Mumbai",VLOOKUP(V3474,'Branch Wise Work Timelines'!C:G,4,FALSE)+AA3474+1,VLOOKUP(V3474,'Branch Wise Work Timelines'!C:G,4,FALSE)+AA3474))</f>
        <v>44887.770833333336</v>
      </c>
      <c r="AG3474" s="67">
        <f>WORKDAY.INTL(AA3474,1,11)+VLOOKUP(V3474,'Branch Wise Work Timelines'!C:G,3,FALSE)</f>
        <v>44888.416666666664</v>
      </c>
      <c r="AH3474" s="69" t="str">
        <f t="shared" ca="1" si="657"/>
        <v>Out of TAT</v>
      </c>
      <c r="AI3474" s="69">
        <f t="shared" ca="1" si="658"/>
        <v>20545</v>
      </c>
      <c r="AJ3474" s="69" t="str">
        <f ca="1">IF(AI3474&lt;0,"0-12",IFERROR(VLOOKUP(AI3474,Breakup[],2,FALSE),"&gt;24"))</f>
        <v>&gt;24</v>
      </c>
      <c r="AK3474" s="69" t="str">
        <f>VLOOKUP(V3474,Master!B:D,3,FALSE)</f>
        <v>North</v>
      </c>
      <c r="AL3474" s="69" t="str">
        <f t="shared" si="659"/>
        <v>Ahmedabad</v>
      </c>
    </row>
    <row r="3475" spans="1:38">
      <c r="A3475" s="14" t="s">
        <v>7279</v>
      </c>
      <c r="B3475" s="54">
        <v>44701.741344710601</v>
      </c>
      <c r="C3475" s="13" t="s">
        <v>418</v>
      </c>
      <c r="D3475" s="13">
        <v>1932</v>
      </c>
      <c r="E3475" s="13" t="s">
        <v>7280</v>
      </c>
      <c r="F3475" s="13" t="s">
        <v>15</v>
      </c>
      <c r="G3475" s="14">
        <v>1653050621596</v>
      </c>
      <c r="H3475" s="55">
        <v>0.22297453703703701</v>
      </c>
      <c r="I3475" s="33">
        <v>44891.222974536999</v>
      </c>
      <c r="J3475" s="58">
        <v>44891</v>
      </c>
      <c r="K3475" s="13" t="s">
        <v>213</v>
      </c>
      <c r="L3475" s="13" t="s">
        <v>30</v>
      </c>
      <c r="M3475" s="13" t="s">
        <v>214</v>
      </c>
      <c r="N3475" s="13" t="s">
        <v>206</v>
      </c>
      <c r="O3475" s="33">
        <v>44891.317800925899</v>
      </c>
      <c r="P3475" s="58">
        <v>44891</v>
      </c>
      <c r="Q3475" s="33" t="s">
        <v>237</v>
      </c>
      <c r="R3475" s="14">
        <v>644</v>
      </c>
      <c r="S3475" s="13" t="s">
        <v>216</v>
      </c>
      <c r="T3475" s="13" t="s">
        <v>217</v>
      </c>
      <c r="U3475" s="33">
        <f t="shared" ca="1" si="648"/>
        <v>45744.56914039352</v>
      </c>
      <c r="V3475" s="13" t="str">
        <f t="shared" si="649"/>
        <v>Bangalore</v>
      </c>
      <c r="W3475" s="13" t="str">
        <f t="shared" si="650"/>
        <v>CLS</v>
      </c>
      <c r="X3475" s="13">
        <f t="shared" si="651"/>
        <v>5</v>
      </c>
      <c r="Y3475" s="13" t="str">
        <f>IFERROR(VLOOKUP(C3475,ReceivingTeam[],2,FALSE),"HelpDesk")</f>
        <v>HelpDesk</v>
      </c>
      <c r="Z3475" s="67">
        <f t="shared" si="652"/>
        <v>44891.916666666664</v>
      </c>
      <c r="AA3475" s="68">
        <f t="shared" si="653"/>
        <v>44891</v>
      </c>
      <c r="AB3475" s="69" t="b">
        <f t="shared" si="654"/>
        <v>1</v>
      </c>
      <c r="AC3475" s="70">
        <f t="shared" si="655"/>
        <v>0.5</v>
      </c>
      <c r="AD3475" s="67">
        <f t="shared" si="656"/>
        <v>44891.916666666664</v>
      </c>
      <c r="AE3475" s="67">
        <f>VLOOKUP(V3475,'Branch Wise Work Timelines'!C:G,3,FALSE)+AA3475</f>
        <v>44891.416666666664</v>
      </c>
      <c r="AF3475" s="67">
        <f>IF(V3475="Bangalore",VLOOKUP(V3475,'Branch Wise Work Timelines'!C:G,4,FALSE)+AA3475+1,IF(V3475="Mumbai",VLOOKUP(V3475,'Branch Wise Work Timelines'!C:G,4,FALSE)+AA3475+1,VLOOKUP(V3475,'Branch Wise Work Timelines'!C:G,4,FALSE)+AA3475))</f>
        <v>44892.104166666664</v>
      </c>
      <c r="AG3475" s="67">
        <f>WORKDAY.INTL(AA3475,1,11)+VLOOKUP(V3475,'Branch Wise Work Timelines'!C:G,3,FALSE)</f>
        <v>44893.416666666664</v>
      </c>
      <c r="AH3475" s="69" t="str">
        <f t="shared" si="657"/>
        <v>Met</v>
      </c>
      <c r="AI3475" s="69">
        <f t="shared" ca="1" si="658"/>
        <v>20464</v>
      </c>
      <c r="AJ3475" s="69" t="str">
        <f ca="1">IF(AI3475&lt;0,"0-12",IFERROR(VLOOKUP(AI3475,Breakup[],2,FALSE),"&gt;24"))</f>
        <v>&gt;24</v>
      </c>
      <c r="AK3475" s="69" t="str">
        <f>VLOOKUP(V3475,Master!B:D,3,FALSE)</f>
        <v>South</v>
      </c>
      <c r="AL3475" s="69" t="str">
        <f t="shared" si="659"/>
        <v>Bangalore-CLS</v>
      </c>
    </row>
    <row r="3476" spans="1:38">
      <c r="A3476" s="14" t="s">
        <v>7281</v>
      </c>
      <c r="B3476" s="54">
        <v>44701.839355358803</v>
      </c>
      <c r="C3476" s="13" t="s">
        <v>1232</v>
      </c>
      <c r="D3476" s="13">
        <v>1636</v>
      </c>
      <c r="E3476" s="13" t="s">
        <v>7282</v>
      </c>
      <c r="F3476" s="13" t="s">
        <v>33</v>
      </c>
      <c r="G3476" s="14">
        <v>1653058269490</v>
      </c>
      <c r="H3476" s="55">
        <v>0.84995370370370404</v>
      </c>
      <c r="I3476" s="33">
        <v>44882.849953703699</v>
      </c>
      <c r="J3476" s="58">
        <v>44882</v>
      </c>
      <c r="K3476" s="13" t="s">
        <v>213</v>
      </c>
      <c r="L3476" s="13" t="s">
        <v>30</v>
      </c>
      <c r="M3476" s="13" t="s">
        <v>282</v>
      </c>
      <c r="N3476" s="13" t="s">
        <v>206</v>
      </c>
      <c r="O3476" s="33" t="s">
        <v>38</v>
      </c>
      <c r="P3476" s="58" t="s">
        <v>38</v>
      </c>
      <c r="Q3476" s="33" t="s">
        <v>207</v>
      </c>
      <c r="R3476" s="14" t="s">
        <v>38</v>
      </c>
      <c r="S3476" s="13" t="s">
        <v>216</v>
      </c>
      <c r="T3476" s="13" t="s">
        <v>217</v>
      </c>
      <c r="U3476" s="33">
        <f t="shared" ca="1" si="648"/>
        <v>45744.56914039352</v>
      </c>
      <c r="V3476" s="13" t="str">
        <f t="shared" si="649"/>
        <v>Bangalore</v>
      </c>
      <c r="W3476" s="13" t="str">
        <f t="shared" si="650"/>
        <v>RI</v>
      </c>
      <c r="X3476" s="13">
        <f t="shared" si="651"/>
        <v>20</v>
      </c>
      <c r="Y3476" s="13" t="str">
        <f>IFERROR(VLOOKUP(C3476,ReceivingTeam[],2,FALSE),"HelpDesk")</f>
        <v>HelpDesk</v>
      </c>
      <c r="Z3476" s="67">
        <f t="shared" si="652"/>
        <v>44883.662453703699</v>
      </c>
      <c r="AA3476" s="68">
        <f t="shared" si="653"/>
        <v>44882</v>
      </c>
      <c r="AB3476" s="69" t="b">
        <f t="shared" si="654"/>
        <v>1</v>
      </c>
      <c r="AC3476" s="70">
        <f t="shared" si="655"/>
        <v>0.5</v>
      </c>
      <c r="AD3476" s="67">
        <f t="shared" si="656"/>
        <v>44883.662453703699</v>
      </c>
      <c r="AE3476" s="67">
        <f>VLOOKUP(V3476,'Branch Wise Work Timelines'!C:G,3,FALSE)+AA3476</f>
        <v>44882.416666666664</v>
      </c>
      <c r="AF3476" s="67">
        <f>IF(V3476="Bangalore",VLOOKUP(V3476,'Branch Wise Work Timelines'!C:G,4,FALSE)+AA3476+1,IF(V3476="Mumbai",VLOOKUP(V3476,'Branch Wise Work Timelines'!C:G,4,FALSE)+AA3476+1,VLOOKUP(V3476,'Branch Wise Work Timelines'!C:G,4,FALSE)+AA3476))</f>
        <v>44883.104166666664</v>
      </c>
      <c r="AG3476" s="67">
        <f>WORKDAY.INTL(AA3476,1,11)+VLOOKUP(V3476,'Branch Wise Work Timelines'!C:G,3,FALSE)</f>
        <v>44883.416666666664</v>
      </c>
      <c r="AH3476" s="69" t="str">
        <f t="shared" ca="1" si="657"/>
        <v>Out of TAT</v>
      </c>
      <c r="AI3476" s="69">
        <f t="shared" ca="1" si="658"/>
        <v>20662</v>
      </c>
      <c r="AJ3476" s="69" t="str">
        <f ca="1">IF(AI3476&lt;0,"0-12",IFERROR(VLOOKUP(AI3476,Breakup[],2,FALSE),"&gt;24"))</f>
        <v>&gt;24</v>
      </c>
      <c r="AK3476" s="69" t="str">
        <f>VLOOKUP(V3476,Master!B:D,3,FALSE)</f>
        <v>South</v>
      </c>
      <c r="AL3476" s="69" t="str">
        <f t="shared" si="659"/>
        <v>Bangalore</v>
      </c>
    </row>
    <row r="3477" spans="1:38">
      <c r="A3477" s="14" t="s">
        <v>7283</v>
      </c>
      <c r="B3477" s="54">
        <v>44701.923237187497</v>
      </c>
      <c r="C3477" s="13" t="s">
        <v>280</v>
      </c>
      <c r="D3477" s="13">
        <v>1706</v>
      </c>
      <c r="E3477" s="13" t="s">
        <v>7284</v>
      </c>
      <c r="F3477" s="13" t="s">
        <v>33</v>
      </c>
      <c r="G3477" s="14">
        <v>1653067592196</v>
      </c>
      <c r="H3477" s="55">
        <v>0.15229166666666699</v>
      </c>
      <c r="I3477" s="33">
        <v>44890.152291666702</v>
      </c>
      <c r="J3477" s="58">
        <v>44890</v>
      </c>
      <c r="K3477" s="13" t="s">
        <v>213</v>
      </c>
      <c r="L3477" s="13" t="s">
        <v>30</v>
      </c>
      <c r="M3477" s="13" t="s">
        <v>147</v>
      </c>
      <c r="N3477" s="13" t="s">
        <v>206</v>
      </c>
      <c r="O3477" s="33" t="s">
        <v>38</v>
      </c>
      <c r="P3477" s="58" t="s">
        <v>38</v>
      </c>
      <c r="Q3477" s="33" t="s">
        <v>207</v>
      </c>
      <c r="R3477" s="14" t="s">
        <v>38</v>
      </c>
      <c r="S3477" s="13" t="s">
        <v>208</v>
      </c>
      <c r="T3477" s="13" t="s">
        <v>209</v>
      </c>
      <c r="U3477" s="33">
        <f t="shared" ca="1" si="648"/>
        <v>45744.56914039352</v>
      </c>
      <c r="V3477" s="13" t="str">
        <f t="shared" si="649"/>
        <v>Bangalore</v>
      </c>
      <c r="W3477" s="13" t="str">
        <f t="shared" si="650"/>
        <v>RI</v>
      </c>
      <c r="X3477" s="13">
        <f t="shared" si="651"/>
        <v>3</v>
      </c>
      <c r="Y3477" s="13" t="str">
        <f>IFERROR(VLOOKUP(C3477,ReceivingTeam[],2,FALSE),"HelpDesk")</f>
        <v>HelpDesk</v>
      </c>
      <c r="Z3477" s="67">
        <f t="shared" si="652"/>
        <v>44890.916666666664</v>
      </c>
      <c r="AA3477" s="68">
        <f t="shared" si="653"/>
        <v>44890</v>
      </c>
      <c r="AB3477" s="69" t="b">
        <f t="shared" si="654"/>
        <v>1</v>
      </c>
      <c r="AC3477" s="70">
        <f t="shared" si="655"/>
        <v>0.5</v>
      </c>
      <c r="AD3477" s="67">
        <f t="shared" si="656"/>
        <v>44890.916666666664</v>
      </c>
      <c r="AE3477" s="67">
        <f>VLOOKUP(V3477,'Branch Wise Work Timelines'!C:G,3,FALSE)+AA3477</f>
        <v>44890.416666666664</v>
      </c>
      <c r="AF3477" s="67">
        <f>IF(V3477="Bangalore",VLOOKUP(V3477,'Branch Wise Work Timelines'!C:G,4,FALSE)+AA3477+1,IF(V3477="Mumbai",VLOOKUP(V3477,'Branch Wise Work Timelines'!C:G,4,FALSE)+AA3477+1,VLOOKUP(V3477,'Branch Wise Work Timelines'!C:G,4,FALSE)+AA3477))</f>
        <v>44891.104166666664</v>
      </c>
      <c r="AG3477" s="67">
        <f>WORKDAY.INTL(AA3477,1,11)+VLOOKUP(V3477,'Branch Wise Work Timelines'!C:G,3,FALSE)</f>
        <v>44891.416666666664</v>
      </c>
      <c r="AH3477" s="69" t="str">
        <f t="shared" ca="1" si="657"/>
        <v>Out of TAT</v>
      </c>
      <c r="AI3477" s="69">
        <f t="shared" ca="1" si="658"/>
        <v>20488</v>
      </c>
      <c r="AJ3477" s="69" t="str">
        <f ca="1">IF(AI3477&lt;0,"0-12",IFERROR(VLOOKUP(AI3477,Breakup[],2,FALSE),"&gt;24"))</f>
        <v>&gt;24</v>
      </c>
      <c r="AK3477" s="69" t="str">
        <f>VLOOKUP(V3477,Master!B:D,3,FALSE)</f>
        <v>South</v>
      </c>
      <c r="AL3477" s="69" t="str">
        <f t="shared" si="659"/>
        <v>Bangalore</v>
      </c>
    </row>
    <row r="3478" spans="1:38">
      <c r="A3478" s="14" t="s">
        <v>7285</v>
      </c>
      <c r="B3478" s="54">
        <v>44701.8838994213</v>
      </c>
      <c r="C3478" s="13" t="s">
        <v>6284</v>
      </c>
      <c r="D3478" s="13">
        <v>1573</v>
      </c>
      <c r="E3478" s="13" t="s">
        <v>7286</v>
      </c>
      <c r="F3478" s="13" t="s">
        <v>33</v>
      </c>
      <c r="G3478" s="14">
        <v>1653061359271</v>
      </c>
      <c r="H3478" s="55">
        <v>0.50925925925925897</v>
      </c>
      <c r="I3478" s="33">
        <v>44887.509259259299</v>
      </c>
      <c r="J3478" s="58">
        <v>44887</v>
      </c>
      <c r="K3478" s="13" t="s">
        <v>213</v>
      </c>
      <c r="L3478" s="13" t="s">
        <v>30</v>
      </c>
      <c r="M3478" s="13" t="s">
        <v>282</v>
      </c>
      <c r="N3478" s="13" t="s">
        <v>206</v>
      </c>
      <c r="O3478" s="33" t="s">
        <v>38</v>
      </c>
      <c r="P3478" s="58" t="s">
        <v>38</v>
      </c>
      <c r="Q3478" s="33" t="s">
        <v>207</v>
      </c>
      <c r="R3478" s="14" t="s">
        <v>38</v>
      </c>
      <c r="S3478" s="13" t="s">
        <v>216</v>
      </c>
      <c r="T3478" s="13" t="s">
        <v>217</v>
      </c>
      <c r="U3478" s="33">
        <f t="shared" ca="1" si="648"/>
        <v>45744.56914039352</v>
      </c>
      <c r="V3478" s="13" t="str">
        <f t="shared" si="649"/>
        <v>Bangalore</v>
      </c>
      <c r="W3478" s="13" t="str">
        <f t="shared" si="650"/>
        <v>RI</v>
      </c>
      <c r="X3478" s="13">
        <f t="shared" si="651"/>
        <v>12</v>
      </c>
      <c r="Y3478" s="13" t="str">
        <f>IFERROR(VLOOKUP(C3478,ReceivingTeam[],2,FALSE),"HelpDesk")</f>
        <v>HelpDesk</v>
      </c>
      <c r="Z3478" s="67">
        <f t="shared" si="652"/>
        <v>44888.009259259299</v>
      </c>
      <c r="AA3478" s="68">
        <f t="shared" si="653"/>
        <v>44887</v>
      </c>
      <c r="AB3478" s="69" t="b">
        <f t="shared" si="654"/>
        <v>1</v>
      </c>
      <c r="AC3478" s="70">
        <f t="shared" si="655"/>
        <v>0.5</v>
      </c>
      <c r="AD3478" s="67">
        <f t="shared" si="656"/>
        <v>44888.009259259299</v>
      </c>
      <c r="AE3478" s="67">
        <f>VLOOKUP(V3478,'Branch Wise Work Timelines'!C:G,3,FALSE)+AA3478</f>
        <v>44887.416666666664</v>
      </c>
      <c r="AF3478" s="67">
        <f>IF(V3478="Bangalore",VLOOKUP(V3478,'Branch Wise Work Timelines'!C:G,4,FALSE)+AA3478+1,IF(V3478="Mumbai",VLOOKUP(V3478,'Branch Wise Work Timelines'!C:G,4,FALSE)+AA3478+1,VLOOKUP(V3478,'Branch Wise Work Timelines'!C:G,4,FALSE)+AA3478))</f>
        <v>44888.104166666664</v>
      </c>
      <c r="AG3478" s="67">
        <f>WORKDAY.INTL(AA3478,1,11)+VLOOKUP(V3478,'Branch Wise Work Timelines'!C:G,3,FALSE)</f>
        <v>44888.416666666664</v>
      </c>
      <c r="AH3478" s="69" t="str">
        <f t="shared" ca="1" si="657"/>
        <v>Out of TAT</v>
      </c>
      <c r="AI3478" s="69">
        <f t="shared" ca="1" si="658"/>
        <v>20558</v>
      </c>
      <c r="AJ3478" s="69" t="str">
        <f ca="1">IF(AI3478&lt;0,"0-12",IFERROR(VLOOKUP(AI3478,Breakup[],2,FALSE),"&gt;24"))</f>
        <v>&gt;24</v>
      </c>
      <c r="AK3478" s="69" t="str">
        <f>VLOOKUP(V3478,Master!B:D,3,FALSE)</f>
        <v>South</v>
      </c>
      <c r="AL3478" s="69" t="str">
        <f t="shared" si="659"/>
        <v>Bangalore</v>
      </c>
    </row>
    <row r="3479" spans="1:38">
      <c r="A3479" s="14" t="s">
        <v>7287</v>
      </c>
      <c r="B3479" s="54">
        <v>44700.498147650498</v>
      </c>
      <c r="C3479" s="13" t="s">
        <v>6396</v>
      </c>
      <c r="D3479" s="13">
        <v>1031</v>
      </c>
      <c r="E3479" s="13" t="s">
        <v>7288</v>
      </c>
      <c r="F3479" s="13" t="s">
        <v>33</v>
      </c>
      <c r="G3479" s="14">
        <v>1653056662937</v>
      </c>
      <c r="H3479" s="55">
        <v>0.90706018518518505</v>
      </c>
      <c r="I3479" s="33">
        <v>44889.9070601852</v>
      </c>
      <c r="J3479" s="58">
        <v>44889</v>
      </c>
      <c r="K3479" s="13" t="s">
        <v>263</v>
      </c>
      <c r="L3479" s="13" t="s">
        <v>69</v>
      </c>
      <c r="M3479" s="13" t="s">
        <v>101</v>
      </c>
      <c r="N3479" s="13" t="s">
        <v>206</v>
      </c>
      <c r="O3479" s="33" t="s">
        <v>38</v>
      </c>
      <c r="P3479" s="58" t="s">
        <v>38</v>
      </c>
      <c r="Q3479" s="33" t="s">
        <v>207</v>
      </c>
      <c r="R3479" s="14" t="s">
        <v>38</v>
      </c>
      <c r="S3479" s="13" t="s">
        <v>208</v>
      </c>
      <c r="T3479" s="13" t="s">
        <v>209</v>
      </c>
      <c r="U3479" s="33">
        <f t="shared" ca="1" si="648"/>
        <v>45744.56914039352</v>
      </c>
      <c r="V3479" s="13" t="str">
        <f t="shared" si="649"/>
        <v>Mumbai</v>
      </c>
      <c r="W3479" s="13" t="str">
        <f t="shared" si="650"/>
        <v>RI</v>
      </c>
      <c r="X3479" s="13">
        <f t="shared" si="651"/>
        <v>21</v>
      </c>
      <c r="Y3479" s="13" t="str">
        <f>IFERROR(VLOOKUP(C3479,ReceivingTeam[],2,FALSE),"HelpDesk")</f>
        <v>HelpDesk</v>
      </c>
      <c r="Z3479" s="67">
        <f t="shared" si="652"/>
        <v>44890.573726851864</v>
      </c>
      <c r="AA3479" s="68">
        <f t="shared" si="653"/>
        <v>44889</v>
      </c>
      <c r="AB3479" s="69" t="b">
        <f t="shared" si="654"/>
        <v>1</v>
      </c>
      <c r="AC3479" s="70">
        <f t="shared" si="655"/>
        <v>0.5</v>
      </c>
      <c r="AD3479" s="67">
        <f t="shared" si="656"/>
        <v>44890.573726851864</v>
      </c>
      <c r="AE3479" s="67">
        <f>VLOOKUP(V3479,'Branch Wise Work Timelines'!C:G,3,FALSE)+AA3479</f>
        <v>44889.416666666664</v>
      </c>
      <c r="AF3479" s="67">
        <f>IF(V3479="Bangalore",VLOOKUP(V3479,'Branch Wise Work Timelines'!C:G,4,FALSE)+AA3479+1,IF(V3479="Mumbai",VLOOKUP(V3479,'Branch Wise Work Timelines'!C:G,4,FALSE)+AA3479+1,VLOOKUP(V3479,'Branch Wise Work Timelines'!C:G,4,FALSE)+AA3479))</f>
        <v>44890.25</v>
      </c>
      <c r="AG3479" s="67">
        <f>WORKDAY.INTL(AA3479,1,11)+VLOOKUP(V3479,'Branch Wise Work Timelines'!C:G,3,FALSE)</f>
        <v>44890.416666666664</v>
      </c>
      <c r="AH3479" s="69" t="str">
        <f t="shared" ca="1" si="657"/>
        <v>Out of TAT</v>
      </c>
      <c r="AI3479" s="69">
        <f t="shared" ca="1" si="658"/>
        <v>20496</v>
      </c>
      <c r="AJ3479" s="69" t="str">
        <f ca="1">IF(AI3479&lt;0,"0-12",IFERROR(VLOOKUP(AI3479,Breakup[],2,FALSE),"&gt;24"))</f>
        <v>&gt;24</v>
      </c>
      <c r="AK3479" s="69" t="str">
        <f>VLOOKUP(V3479,Master!B:D,3,FALSE)</f>
        <v>East</v>
      </c>
      <c r="AL3479" s="69" t="str">
        <f t="shared" si="659"/>
        <v>Mumbai</v>
      </c>
    </row>
    <row r="3480" spans="1:38">
      <c r="A3480" s="14" t="s">
        <v>7289</v>
      </c>
      <c r="B3480" s="54">
        <v>44701.7156209491</v>
      </c>
      <c r="C3480" s="13" t="s">
        <v>7273</v>
      </c>
      <c r="D3480" s="13">
        <v>1589</v>
      </c>
      <c r="E3480" s="13" t="s">
        <v>7290</v>
      </c>
      <c r="F3480" s="13" t="s">
        <v>33</v>
      </c>
      <c r="G3480" s="14">
        <v>1653047864057</v>
      </c>
      <c r="H3480" s="55">
        <v>0.43827546296296299</v>
      </c>
      <c r="I3480" s="33">
        <v>44890.438275462999</v>
      </c>
      <c r="J3480" s="58">
        <v>44890</v>
      </c>
      <c r="K3480" s="13" t="s">
        <v>325</v>
      </c>
      <c r="L3480" s="13" t="s">
        <v>55</v>
      </c>
      <c r="M3480" s="13" t="s">
        <v>323</v>
      </c>
      <c r="N3480" s="13" t="s">
        <v>206</v>
      </c>
      <c r="O3480" s="33" t="s">
        <v>38</v>
      </c>
      <c r="P3480" s="58" t="s">
        <v>38</v>
      </c>
      <c r="Q3480" s="33" t="s">
        <v>207</v>
      </c>
      <c r="R3480" s="14" t="s">
        <v>38</v>
      </c>
      <c r="S3480" s="13" t="s">
        <v>208</v>
      </c>
      <c r="T3480" s="13" t="s">
        <v>209</v>
      </c>
      <c r="U3480" s="33">
        <f t="shared" ca="1" si="648"/>
        <v>45744.56914039352</v>
      </c>
      <c r="V3480" s="13" t="str">
        <f t="shared" si="649"/>
        <v>Delhi</v>
      </c>
      <c r="W3480" s="13" t="str">
        <f t="shared" si="650"/>
        <v>RI</v>
      </c>
      <c r="X3480" s="13">
        <f t="shared" si="651"/>
        <v>10</v>
      </c>
      <c r="Y3480" s="13" t="str">
        <f>IFERROR(VLOOKUP(C3480,ReceivingTeam[],2,FALSE),"HelpDesk")</f>
        <v>HelpDesk</v>
      </c>
      <c r="Z3480" s="67">
        <f t="shared" si="652"/>
        <v>44891.584108796327</v>
      </c>
      <c r="AA3480" s="68">
        <f t="shared" si="653"/>
        <v>44890</v>
      </c>
      <c r="AB3480" s="69" t="b">
        <f t="shared" si="654"/>
        <v>1</v>
      </c>
      <c r="AC3480" s="70">
        <f t="shared" si="655"/>
        <v>0.5</v>
      </c>
      <c r="AD3480" s="67">
        <f t="shared" si="656"/>
        <v>44891.584108796327</v>
      </c>
      <c r="AE3480" s="67">
        <f>VLOOKUP(V3480,'Branch Wise Work Timelines'!C:G,3,FALSE)+AA3480</f>
        <v>44890.416666666664</v>
      </c>
      <c r="AF3480" s="67">
        <f>IF(V3480="Bangalore",VLOOKUP(V3480,'Branch Wise Work Timelines'!C:G,4,FALSE)+AA3480+1,IF(V3480="Mumbai",VLOOKUP(V3480,'Branch Wise Work Timelines'!C:G,4,FALSE)+AA3480+1,VLOOKUP(V3480,'Branch Wise Work Timelines'!C:G,4,FALSE)+AA3480))</f>
        <v>44890.770833333336</v>
      </c>
      <c r="AG3480" s="67">
        <f>WORKDAY.INTL(AA3480,1,11)+VLOOKUP(V3480,'Branch Wise Work Timelines'!C:G,3,FALSE)</f>
        <v>44891.416666666664</v>
      </c>
      <c r="AH3480" s="69" t="str">
        <f t="shared" ca="1" si="657"/>
        <v>Out of TAT</v>
      </c>
      <c r="AI3480" s="69">
        <f t="shared" ca="1" si="658"/>
        <v>20472</v>
      </c>
      <c r="AJ3480" s="69" t="str">
        <f ca="1">IF(AI3480&lt;0,"0-12",IFERROR(VLOOKUP(AI3480,Breakup[],2,FALSE),"&gt;24"))</f>
        <v>&gt;24</v>
      </c>
      <c r="AK3480" s="69" t="str">
        <f>VLOOKUP(V3480,Master!B:D,3,FALSE)</f>
        <v>North</v>
      </c>
      <c r="AL3480" s="69" t="str">
        <f t="shared" si="659"/>
        <v>Delhi</v>
      </c>
    </row>
    <row r="3481" spans="1:38">
      <c r="A3481" s="14" t="s">
        <v>7291</v>
      </c>
      <c r="B3481" s="54">
        <v>44701.712746261597</v>
      </c>
      <c r="C3481" s="13" t="s">
        <v>144</v>
      </c>
      <c r="D3481" s="13">
        <v>1588</v>
      </c>
      <c r="E3481" s="13" t="s">
        <v>7292</v>
      </c>
      <c r="F3481" s="13" t="s">
        <v>33</v>
      </c>
      <c r="G3481" s="14">
        <v>1653047246133</v>
      </c>
      <c r="H3481" s="55">
        <v>0.437962962962963</v>
      </c>
      <c r="I3481" s="33">
        <v>44891.437962962998</v>
      </c>
      <c r="J3481" s="58">
        <v>44891</v>
      </c>
      <c r="K3481" s="13" t="s">
        <v>325</v>
      </c>
      <c r="L3481" s="13" t="s">
        <v>55</v>
      </c>
      <c r="M3481" s="13" t="s">
        <v>347</v>
      </c>
      <c r="N3481" s="13" t="s">
        <v>206</v>
      </c>
      <c r="O3481" s="33">
        <v>44891.9448148148</v>
      </c>
      <c r="P3481" s="58">
        <v>44891</v>
      </c>
      <c r="Q3481" s="33" t="s">
        <v>237</v>
      </c>
      <c r="R3481" s="14">
        <v>376</v>
      </c>
      <c r="S3481" s="13" t="s">
        <v>208</v>
      </c>
      <c r="T3481" s="13" t="s">
        <v>209</v>
      </c>
      <c r="U3481" s="33">
        <f t="shared" ca="1" si="648"/>
        <v>45744.56914039352</v>
      </c>
      <c r="V3481" s="13" t="str">
        <f t="shared" si="649"/>
        <v>Delhi</v>
      </c>
      <c r="W3481" s="13" t="str">
        <f t="shared" si="650"/>
        <v>RI</v>
      </c>
      <c r="X3481" s="13">
        <f t="shared" si="651"/>
        <v>10</v>
      </c>
      <c r="Y3481" s="13" t="str">
        <f>IFERROR(VLOOKUP(C3481,ReceivingTeam[],2,FALSE),"HelpDesk")</f>
        <v>Branch office</v>
      </c>
      <c r="Z3481" s="67">
        <f t="shared" si="652"/>
        <v>44893.583796296327</v>
      </c>
      <c r="AA3481" s="68">
        <f t="shared" si="653"/>
        <v>44891</v>
      </c>
      <c r="AB3481" s="69" t="b">
        <f t="shared" si="654"/>
        <v>1</v>
      </c>
      <c r="AC3481" s="70">
        <f t="shared" si="655"/>
        <v>0.5</v>
      </c>
      <c r="AD3481" s="67">
        <f t="shared" si="656"/>
        <v>44893.583796296327</v>
      </c>
      <c r="AE3481" s="67">
        <f>VLOOKUP(V3481,'Branch Wise Work Timelines'!C:G,3,FALSE)+AA3481</f>
        <v>44891.416666666664</v>
      </c>
      <c r="AF3481" s="67">
        <f>IF(V3481="Bangalore",VLOOKUP(V3481,'Branch Wise Work Timelines'!C:G,4,FALSE)+AA3481+1,IF(V3481="Mumbai",VLOOKUP(V3481,'Branch Wise Work Timelines'!C:G,4,FALSE)+AA3481+1,VLOOKUP(V3481,'Branch Wise Work Timelines'!C:G,4,FALSE)+AA3481))</f>
        <v>44891.770833333336</v>
      </c>
      <c r="AG3481" s="67">
        <f>WORKDAY.INTL(AA3481,1,11)+VLOOKUP(V3481,'Branch Wise Work Timelines'!C:G,3,FALSE)</f>
        <v>44893.416666666664</v>
      </c>
      <c r="AH3481" s="69" t="str">
        <f t="shared" si="657"/>
        <v>Met</v>
      </c>
      <c r="AI3481" s="69">
        <f t="shared" ca="1" si="658"/>
        <v>20424</v>
      </c>
      <c r="AJ3481" s="69" t="str">
        <f ca="1">IF(AI3481&lt;0,"0-12",IFERROR(VLOOKUP(AI3481,Breakup[],2,FALSE),"&gt;24"))</f>
        <v>&gt;24</v>
      </c>
      <c r="AK3481" s="69" t="str">
        <f>VLOOKUP(V3481,Master!B:D,3,FALSE)</f>
        <v>North</v>
      </c>
      <c r="AL3481" s="69" t="str">
        <f t="shared" si="659"/>
        <v>Delhi</v>
      </c>
    </row>
    <row r="3482" spans="1:38">
      <c r="A3482" s="14" t="s">
        <v>7293</v>
      </c>
      <c r="B3482" s="54">
        <v>44700.6947189005</v>
      </c>
      <c r="C3482" s="13" t="s">
        <v>6471</v>
      </c>
      <c r="D3482" s="13">
        <v>918</v>
      </c>
      <c r="E3482" s="13" t="s">
        <v>7294</v>
      </c>
      <c r="F3482" s="13" t="s">
        <v>42</v>
      </c>
      <c r="G3482" s="14">
        <v>1653056662937</v>
      </c>
      <c r="H3482" s="55">
        <v>0.84364583333333298</v>
      </c>
      <c r="I3482" s="33">
        <v>44886.843645833302</v>
      </c>
      <c r="J3482" s="58">
        <v>44886</v>
      </c>
      <c r="K3482" s="13" t="s">
        <v>263</v>
      </c>
      <c r="L3482" s="13" t="s">
        <v>69</v>
      </c>
      <c r="M3482" s="13" t="s">
        <v>101</v>
      </c>
      <c r="N3482" s="13" t="s">
        <v>206</v>
      </c>
      <c r="O3482" s="33" t="s">
        <v>38</v>
      </c>
      <c r="P3482" s="58" t="s">
        <v>38</v>
      </c>
      <c r="Q3482" s="33" t="s">
        <v>207</v>
      </c>
      <c r="R3482" s="14" t="s">
        <v>38</v>
      </c>
      <c r="S3482" s="13" t="s">
        <v>208</v>
      </c>
      <c r="T3482" s="13" t="s">
        <v>209</v>
      </c>
      <c r="U3482" s="33">
        <f t="shared" ca="1" si="648"/>
        <v>45744.56914039352</v>
      </c>
      <c r="V3482" s="13" t="str">
        <f t="shared" si="649"/>
        <v>Mumbai</v>
      </c>
      <c r="W3482" s="13" t="str">
        <f t="shared" si="650"/>
        <v>DOMI</v>
      </c>
      <c r="X3482" s="13">
        <f t="shared" si="651"/>
        <v>20</v>
      </c>
      <c r="Y3482" s="13" t="str">
        <f>IFERROR(VLOOKUP(C3482,ReceivingTeam[],2,FALSE),"HelpDesk")</f>
        <v>HelpDesk</v>
      </c>
      <c r="Z3482" s="67">
        <f t="shared" si="652"/>
        <v>44887.510312499966</v>
      </c>
      <c r="AA3482" s="68">
        <f t="shared" si="653"/>
        <v>44886</v>
      </c>
      <c r="AB3482" s="69" t="b">
        <f t="shared" si="654"/>
        <v>1</v>
      </c>
      <c r="AC3482" s="70">
        <f t="shared" si="655"/>
        <v>0.5</v>
      </c>
      <c r="AD3482" s="67">
        <f t="shared" si="656"/>
        <v>44887.510312499966</v>
      </c>
      <c r="AE3482" s="67">
        <f>VLOOKUP(V3482,'Branch Wise Work Timelines'!C:G,3,FALSE)+AA3482</f>
        <v>44886.416666666664</v>
      </c>
      <c r="AF3482" s="67">
        <f>IF(V3482="Bangalore",VLOOKUP(V3482,'Branch Wise Work Timelines'!C:G,4,FALSE)+AA3482+1,IF(V3482="Mumbai",VLOOKUP(V3482,'Branch Wise Work Timelines'!C:G,4,FALSE)+AA3482+1,VLOOKUP(V3482,'Branch Wise Work Timelines'!C:G,4,FALSE)+AA3482))</f>
        <v>44887.25</v>
      </c>
      <c r="AG3482" s="67">
        <f>WORKDAY.INTL(AA3482,1,11)+VLOOKUP(V3482,'Branch Wise Work Timelines'!C:G,3,FALSE)</f>
        <v>44887.416666666664</v>
      </c>
      <c r="AH3482" s="69" t="str">
        <f t="shared" ca="1" si="657"/>
        <v>Out of TAT</v>
      </c>
      <c r="AI3482" s="69">
        <f t="shared" ca="1" si="658"/>
        <v>20570</v>
      </c>
      <c r="AJ3482" s="69" t="str">
        <f ca="1">IF(AI3482&lt;0,"0-12",IFERROR(VLOOKUP(AI3482,Breakup[],2,FALSE),"&gt;24"))</f>
        <v>&gt;24</v>
      </c>
      <c r="AK3482" s="69" t="str">
        <f>VLOOKUP(V3482,Master!B:D,3,FALSE)</f>
        <v>East</v>
      </c>
      <c r="AL3482" s="69" t="str">
        <f t="shared" si="659"/>
        <v>Mumbai</v>
      </c>
    </row>
    <row r="3483" spans="1:38">
      <c r="A3483" s="14" t="s">
        <v>7295</v>
      </c>
      <c r="B3483" s="54">
        <v>44700.693923067098</v>
      </c>
      <c r="C3483" s="13" t="s">
        <v>6471</v>
      </c>
      <c r="D3483" s="13">
        <v>1462</v>
      </c>
      <c r="E3483" s="13" t="s">
        <v>7296</v>
      </c>
      <c r="F3483" s="13" t="s">
        <v>42</v>
      </c>
      <c r="G3483" s="14">
        <v>1653056662937</v>
      </c>
      <c r="H3483" s="55">
        <v>0.80562500000000004</v>
      </c>
      <c r="I3483" s="33">
        <v>44882.805625000001</v>
      </c>
      <c r="J3483" s="58">
        <v>44882</v>
      </c>
      <c r="K3483" s="13" t="s">
        <v>263</v>
      </c>
      <c r="L3483" s="13" t="s">
        <v>69</v>
      </c>
      <c r="M3483" s="13" t="s">
        <v>101</v>
      </c>
      <c r="N3483" s="13" t="s">
        <v>206</v>
      </c>
      <c r="O3483" s="33" t="s">
        <v>38</v>
      </c>
      <c r="P3483" s="58" t="s">
        <v>38</v>
      </c>
      <c r="Q3483" s="33" t="s">
        <v>207</v>
      </c>
      <c r="R3483" s="14" t="s">
        <v>38</v>
      </c>
      <c r="S3483" s="13" t="s">
        <v>208</v>
      </c>
      <c r="T3483" s="13" t="s">
        <v>209</v>
      </c>
      <c r="U3483" s="33">
        <f t="shared" ca="1" si="648"/>
        <v>45744.56914039352</v>
      </c>
      <c r="V3483" s="13" t="str">
        <f t="shared" si="649"/>
        <v>Mumbai</v>
      </c>
      <c r="W3483" s="13" t="str">
        <f t="shared" si="650"/>
        <v>DOMI</v>
      </c>
      <c r="X3483" s="13">
        <f t="shared" si="651"/>
        <v>19</v>
      </c>
      <c r="Y3483" s="13" t="str">
        <f>IFERROR(VLOOKUP(C3483,ReceivingTeam[],2,FALSE),"HelpDesk")</f>
        <v>HelpDesk</v>
      </c>
      <c r="Z3483" s="67">
        <f t="shared" si="652"/>
        <v>44883.472291666665</v>
      </c>
      <c r="AA3483" s="68">
        <f t="shared" si="653"/>
        <v>44882</v>
      </c>
      <c r="AB3483" s="69" t="b">
        <f t="shared" si="654"/>
        <v>1</v>
      </c>
      <c r="AC3483" s="70">
        <f t="shared" si="655"/>
        <v>0.5</v>
      </c>
      <c r="AD3483" s="67">
        <f t="shared" si="656"/>
        <v>44883.472291666665</v>
      </c>
      <c r="AE3483" s="67">
        <f>VLOOKUP(V3483,'Branch Wise Work Timelines'!C:G,3,FALSE)+AA3483</f>
        <v>44882.416666666664</v>
      </c>
      <c r="AF3483" s="67">
        <f>IF(V3483="Bangalore",VLOOKUP(V3483,'Branch Wise Work Timelines'!C:G,4,FALSE)+AA3483+1,IF(V3483="Mumbai",VLOOKUP(V3483,'Branch Wise Work Timelines'!C:G,4,FALSE)+AA3483+1,VLOOKUP(V3483,'Branch Wise Work Timelines'!C:G,4,FALSE)+AA3483))</f>
        <v>44883.25</v>
      </c>
      <c r="AG3483" s="67">
        <f>WORKDAY.INTL(AA3483,1,11)+VLOOKUP(V3483,'Branch Wise Work Timelines'!C:G,3,FALSE)</f>
        <v>44883.416666666664</v>
      </c>
      <c r="AH3483" s="69" t="str">
        <f t="shared" ca="1" si="657"/>
        <v>Out of TAT</v>
      </c>
      <c r="AI3483" s="69">
        <f t="shared" ca="1" si="658"/>
        <v>20667</v>
      </c>
      <c r="AJ3483" s="69" t="str">
        <f ca="1">IF(AI3483&lt;0,"0-12",IFERROR(VLOOKUP(AI3483,Breakup[],2,FALSE),"&gt;24"))</f>
        <v>&gt;24</v>
      </c>
      <c r="AK3483" s="69" t="str">
        <f>VLOOKUP(V3483,Master!B:D,3,FALSE)</f>
        <v>East</v>
      </c>
      <c r="AL3483" s="69" t="str">
        <f t="shared" si="659"/>
        <v>Mumbai</v>
      </c>
    </row>
    <row r="3484" spans="1:38">
      <c r="A3484" s="14" t="s">
        <v>7297</v>
      </c>
      <c r="B3484" s="54">
        <v>44700.694362499999</v>
      </c>
      <c r="C3484" s="13" t="s">
        <v>6471</v>
      </c>
      <c r="D3484" s="13">
        <v>1606</v>
      </c>
      <c r="E3484" s="13" t="s">
        <v>7298</v>
      </c>
      <c r="F3484" s="13" t="s">
        <v>42</v>
      </c>
      <c r="G3484" s="14">
        <v>1653056662937</v>
      </c>
      <c r="H3484" s="55">
        <v>0.55374999999999996</v>
      </c>
      <c r="I3484" s="33">
        <v>44886.553749999999</v>
      </c>
      <c r="J3484" s="58">
        <v>44886</v>
      </c>
      <c r="K3484" s="13" t="s">
        <v>263</v>
      </c>
      <c r="L3484" s="13" t="s">
        <v>69</v>
      </c>
      <c r="M3484" s="13" t="s">
        <v>101</v>
      </c>
      <c r="N3484" s="13" t="s">
        <v>206</v>
      </c>
      <c r="O3484" s="33" t="s">
        <v>38</v>
      </c>
      <c r="P3484" s="58" t="s">
        <v>38</v>
      </c>
      <c r="Q3484" s="33" t="s">
        <v>207</v>
      </c>
      <c r="R3484" s="14" t="s">
        <v>38</v>
      </c>
      <c r="S3484" s="13" t="s">
        <v>208</v>
      </c>
      <c r="T3484" s="13" t="s">
        <v>209</v>
      </c>
      <c r="U3484" s="33">
        <f t="shared" ca="1" si="648"/>
        <v>45744.56914039352</v>
      </c>
      <c r="V3484" s="13" t="str">
        <f t="shared" si="649"/>
        <v>Mumbai</v>
      </c>
      <c r="W3484" s="13" t="str">
        <f t="shared" si="650"/>
        <v>DOMI</v>
      </c>
      <c r="X3484" s="13">
        <f t="shared" si="651"/>
        <v>13</v>
      </c>
      <c r="Y3484" s="13" t="str">
        <f>IFERROR(VLOOKUP(C3484,ReceivingTeam[],2,FALSE),"HelpDesk")</f>
        <v>HelpDesk</v>
      </c>
      <c r="Z3484" s="67">
        <f t="shared" si="652"/>
        <v>44887.053749999999</v>
      </c>
      <c r="AA3484" s="68">
        <f t="shared" si="653"/>
        <v>44886</v>
      </c>
      <c r="AB3484" s="69" t="b">
        <f t="shared" si="654"/>
        <v>1</v>
      </c>
      <c r="AC3484" s="70">
        <f t="shared" si="655"/>
        <v>0.5</v>
      </c>
      <c r="AD3484" s="67">
        <f t="shared" si="656"/>
        <v>44887.053749999999</v>
      </c>
      <c r="AE3484" s="67">
        <f>VLOOKUP(V3484,'Branch Wise Work Timelines'!C:G,3,FALSE)+AA3484</f>
        <v>44886.416666666664</v>
      </c>
      <c r="AF3484" s="67">
        <f>IF(V3484="Bangalore",VLOOKUP(V3484,'Branch Wise Work Timelines'!C:G,4,FALSE)+AA3484+1,IF(V3484="Mumbai",VLOOKUP(V3484,'Branch Wise Work Timelines'!C:G,4,FALSE)+AA3484+1,VLOOKUP(V3484,'Branch Wise Work Timelines'!C:G,4,FALSE)+AA3484))</f>
        <v>44887.25</v>
      </c>
      <c r="AG3484" s="67">
        <f>WORKDAY.INTL(AA3484,1,11)+VLOOKUP(V3484,'Branch Wise Work Timelines'!C:G,3,FALSE)</f>
        <v>44887.416666666664</v>
      </c>
      <c r="AH3484" s="69" t="str">
        <f t="shared" ca="1" si="657"/>
        <v>Out of TAT</v>
      </c>
      <c r="AI3484" s="69">
        <f t="shared" ca="1" si="658"/>
        <v>20581</v>
      </c>
      <c r="AJ3484" s="69" t="str">
        <f ca="1">IF(AI3484&lt;0,"0-12",IFERROR(VLOOKUP(AI3484,Breakup[],2,FALSE),"&gt;24"))</f>
        <v>&gt;24</v>
      </c>
      <c r="AK3484" s="69" t="str">
        <f>VLOOKUP(V3484,Master!B:D,3,FALSE)</f>
        <v>East</v>
      </c>
      <c r="AL3484" s="69" t="str">
        <f t="shared" si="659"/>
        <v>Mumbai</v>
      </c>
    </row>
    <row r="3485" spans="1:38">
      <c r="A3485" s="14" t="s">
        <v>7299</v>
      </c>
      <c r="B3485" s="54">
        <v>44701.751026006903</v>
      </c>
      <c r="C3485" s="13" t="s">
        <v>586</v>
      </c>
      <c r="D3485" s="13">
        <v>1774</v>
      </c>
      <c r="E3485" s="13" t="s">
        <v>7300</v>
      </c>
      <c r="F3485" s="13" t="s">
        <v>15</v>
      </c>
      <c r="G3485" s="14">
        <v>1653053249969</v>
      </c>
      <c r="H3485" s="55">
        <v>0.414560185185185</v>
      </c>
      <c r="I3485" s="33">
        <v>44885.4145601852</v>
      </c>
      <c r="J3485" s="58">
        <v>44885</v>
      </c>
      <c r="K3485" s="13" t="s">
        <v>213</v>
      </c>
      <c r="L3485" s="13" t="s">
        <v>30</v>
      </c>
      <c r="M3485" s="13" t="s">
        <v>214</v>
      </c>
      <c r="N3485" s="13" t="s">
        <v>215</v>
      </c>
      <c r="O3485" s="33" t="s">
        <v>38</v>
      </c>
      <c r="P3485" s="58" t="s">
        <v>38</v>
      </c>
      <c r="Q3485" s="33" t="s">
        <v>207</v>
      </c>
      <c r="R3485" s="14" t="s">
        <v>38</v>
      </c>
      <c r="S3485" s="13" t="s">
        <v>216</v>
      </c>
      <c r="T3485" s="13" t="s">
        <v>217</v>
      </c>
      <c r="U3485" s="33">
        <f t="shared" ca="1" si="648"/>
        <v>45744.56914039352</v>
      </c>
      <c r="V3485" s="13" t="str">
        <f t="shared" si="649"/>
        <v>Bangalore</v>
      </c>
      <c r="W3485" s="13" t="str">
        <f t="shared" si="650"/>
        <v>CLS</v>
      </c>
      <c r="X3485" s="13">
        <f t="shared" si="651"/>
        <v>9</v>
      </c>
      <c r="Y3485" s="13" t="str">
        <f>IFERROR(VLOOKUP(C3485,ReceivingTeam[],2,FALSE),"HelpDesk")</f>
        <v>HelpDesk</v>
      </c>
      <c r="Z3485" s="67">
        <f t="shared" si="652"/>
        <v>44885.916666666664</v>
      </c>
      <c r="AA3485" s="68">
        <f t="shared" si="653"/>
        <v>44885</v>
      </c>
      <c r="AB3485" s="69" t="b">
        <f t="shared" si="654"/>
        <v>0</v>
      </c>
      <c r="AC3485" s="70">
        <f t="shared" si="655"/>
        <v>0.5</v>
      </c>
      <c r="AD3485" s="67">
        <f t="shared" si="656"/>
        <v>44885.916666666664</v>
      </c>
      <c r="AE3485" s="67">
        <f>VLOOKUP(V3485,'Branch Wise Work Timelines'!C:G,3,FALSE)+AA3485</f>
        <v>44885.416666666664</v>
      </c>
      <c r="AF3485" s="67">
        <f>IF(V3485="Bangalore",VLOOKUP(V3485,'Branch Wise Work Timelines'!C:G,4,FALSE)+AA3485+1,IF(V3485="Mumbai",VLOOKUP(V3485,'Branch Wise Work Timelines'!C:G,4,FALSE)+AA3485+1,VLOOKUP(V3485,'Branch Wise Work Timelines'!C:G,4,FALSE)+AA3485))</f>
        <v>44886.104166666664</v>
      </c>
      <c r="AG3485" s="67">
        <f>WORKDAY.INTL(AA3485,1,11)+VLOOKUP(V3485,'Branch Wise Work Timelines'!C:G,3,FALSE)</f>
        <v>44886.416666666664</v>
      </c>
      <c r="AH3485" s="69" t="str">
        <f t="shared" ca="1" si="657"/>
        <v>Out of TAT</v>
      </c>
      <c r="AI3485" s="69">
        <f t="shared" ca="1" si="658"/>
        <v>20608</v>
      </c>
      <c r="AJ3485" s="69" t="str">
        <f ca="1">IF(AI3485&lt;0,"0-12",IFERROR(VLOOKUP(AI3485,Breakup[],2,FALSE),"&gt;24"))</f>
        <v>&gt;24</v>
      </c>
      <c r="AK3485" s="69" t="str">
        <f>VLOOKUP(V3485,Master!B:D,3,FALSE)</f>
        <v>South</v>
      </c>
      <c r="AL3485" s="69" t="str">
        <f t="shared" si="659"/>
        <v>Bangalore-CLS</v>
      </c>
    </row>
    <row r="3486" spans="1:38">
      <c r="A3486" s="14" t="s">
        <v>7301</v>
      </c>
      <c r="B3486" s="54">
        <v>44701.851609641199</v>
      </c>
      <c r="C3486" s="13" t="s">
        <v>6284</v>
      </c>
      <c r="D3486" s="13">
        <v>1573</v>
      </c>
      <c r="E3486" s="13" t="s">
        <v>7302</v>
      </c>
      <c r="F3486" s="13" t="s">
        <v>33</v>
      </c>
      <c r="G3486" s="14">
        <v>1653058832830</v>
      </c>
      <c r="H3486" s="55">
        <v>0.24623842592592601</v>
      </c>
      <c r="I3486" s="33">
        <v>44887.246238425898</v>
      </c>
      <c r="J3486" s="58">
        <v>44887</v>
      </c>
      <c r="K3486" s="13" t="s">
        <v>213</v>
      </c>
      <c r="L3486" s="13" t="s">
        <v>30</v>
      </c>
      <c r="M3486" s="13" t="s">
        <v>282</v>
      </c>
      <c r="N3486" s="13" t="s">
        <v>206</v>
      </c>
      <c r="O3486" s="33" t="s">
        <v>38</v>
      </c>
      <c r="P3486" s="58" t="s">
        <v>38</v>
      </c>
      <c r="Q3486" s="33" t="s">
        <v>207</v>
      </c>
      <c r="R3486" s="14" t="s">
        <v>38</v>
      </c>
      <c r="S3486" s="13" t="s">
        <v>216</v>
      </c>
      <c r="T3486" s="13" t="s">
        <v>278</v>
      </c>
      <c r="U3486" s="33">
        <f t="shared" ca="1" si="648"/>
        <v>45744.56914039352</v>
      </c>
      <c r="V3486" s="13" t="str">
        <f t="shared" si="649"/>
        <v>Bangalore</v>
      </c>
      <c r="W3486" s="13" t="str">
        <f t="shared" si="650"/>
        <v>RI</v>
      </c>
      <c r="X3486" s="13">
        <f t="shared" si="651"/>
        <v>5</v>
      </c>
      <c r="Y3486" s="13" t="str">
        <f>IFERROR(VLOOKUP(C3486,ReceivingTeam[],2,FALSE),"HelpDesk")</f>
        <v>HelpDesk</v>
      </c>
      <c r="Z3486" s="67">
        <f t="shared" si="652"/>
        <v>44890.729166666664</v>
      </c>
      <c r="AA3486" s="68">
        <f t="shared" si="653"/>
        <v>44887</v>
      </c>
      <c r="AB3486" s="69" t="b">
        <f t="shared" si="654"/>
        <v>1</v>
      </c>
      <c r="AC3486" s="70">
        <f t="shared" si="655"/>
        <v>3</v>
      </c>
      <c r="AD3486" s="67">
        <f t="shared" si="656"/>
        <v>44890.729166666664</v>
      </c>
      <c r="AE3486" s="67">
        <f>VLOOKUP(V3486,'Branch Wise Work Timelines'!C:G,3,FALSE)+AA3486</f>
        <v>44887.416666666664</v>
      </c>
      <c r="AF3486" s="67">
        <f>IF(V3486="Bangalore",VLOOKUP(V3486,'Branch Wise Work Timelines'!C:G,4,FALSE)+AA3486+1,IF(V3486="Mumbai",VLOOKUP(V3486,'Branch Wise Work Timelines'!C:G,4,FALSE)+AA3486+1,VLOOKUP(V3486,'Branch Wise Work Timelines'!C:G,4,FALSE)+AA3486))</f>
        <v>44888.104166666664</v>
      </c>
      <c r="AG3486" s="67">
        <f>WORKDAY.INTL(AA3486,1,11)+VLOOKUP(V3486,'Branch Wise Work Timelines'!C:G,3,FALSE)</f>
        <v>44888.416666666664</v>
      </c>
      <c r="AH3486" s="69" t="str">
        <f t="shared" ca="1" si="657"/>
        <v>Out of TAT</v>
      </c>
      <c r="AI3486" s="69">
        <f t="shared" ca="1" si="658"/>
        <v>20493</v>
      </c>
      <c r="AJ3486" s="69" t="str">
        <f ca="1">IF(AI3486&lt;0,"0-12",IFERROR(VLOOKUP(AI3486,Breakup[],2,FALSE),"&gt;24"))</f>
        <v>&gt;24</v>
      </c>
      <c r="AK3486" s="69" t="str">
        <f>VLOOKUP(V3486,Master!B:D,3,FALSE)</f>
        <v>South</v>
      </c>
      <c r="AL3486" s="69" t="str">
        <f t="shared" si="659"/>
        <v>Bangalore</v>
      </c>
    </row>
    <row r="3487" spans="1:38">
      <c r="A3487" s="14" t="s">
        <v>7303</v>
      </c>
      <c r="B3487" s="54">
        <v>44701.809254317101</v>
      </c>
      <c r="C3487" s="13" t="s">
        <v>989</v>
      </c>
      <c r="D3487" s="13">
        <v>1165</v>
      </c>
      <c r="E3487" s="13" t="s">
        <v>7304</v>
      </c>
      <c r="F3487" s="13" t="s">
        <v>33</v>
      </c>
      <c r="G3487" s="14">
        <v>1653054985137</v>
      </c>
      <c r="H3487" s="55">
        <v>0.57376157407407402</v>
      </c>
      <c r="I3487" s="33">
        <v>44888.573761574102</v>
      </c>
      <c r="J3487" s="58">
        <v>44888</v>
      </c>
      <c r="K3487" s="13" t="s">
        <v>213</v>
      </c>
      <c r="L3487" s="13" t="s">
        <v>30</v>
      </c>
      <c r="M3487" s="13" t="s">
        <v>282</v>
      </c>
      <c r="N3487" s="13" t="s">
        <v>206</v>
      </c>
      <c r="O3487" s="33" t="s">
        <v>38</v>
      </c>
      <c r="P3487" s="58" t="s">
        <v>38</v>
      </c>
      <c r="Q3487" s="33" t="s">
        <v>207</v>
      </c>
      <c r="R3487" s="14" t="s">
        <v>38</v>
      </c>
      <c r="S3487" s="13" t="s">
        <v>216</v>
      </c>
      <c r="T3487" s="13" t="s">
        <v>217</v>
      </c>
      <c r="U3487" s="33">
        <f t="shared" ca="1" si="648"/>
        <v>45744.56914039352</v>
      </c>
      <c r="V3487" s="13" t="str">
        <f t="shared" si="649"/>
        <v>Bangalore</v>
      </c>
      <c r="W3487" s="13" t="str">
        <f t="shared" si="650"/>
        <v>RI</v>
      </c>
      <c r="X3487" s="13">
        <f t="shared" si="651"/>
        <v>13</v>
      </c>
      <c r="Y3487" s="13" t="str">
        <f>IFERROR(VLOOKUP(C3487,ReceivingTeam[],2,FALSE),"HelpDesk")</f>
        <v>HelpDesk</v>
      </c>
      <c r="Z3487" s="67">
        <f t="shared" si="652"/>
        <v>44889.073761574102</v>
      </c>
      <c r="AA3487" s="68">
        <f t="shared" si="653"/>
        <v>44888</v>
      </c>
      <c r="AB3487" s="69" t="b">
        <f t="shared" si="654"/>
        <v>1</v>
      </c>
      <c r="AC3487" s="70">
        <f t="shared" si="655"/>
        <v>0.5</v>
      </c>
      <c r="AD3487" s="67">
        <f t="shared" si="656"/>
        <v>44889.073761574102</v>
      </c>
      <c r="AE3487" s="67">
        <f>VLOOKUP(V3487,'Branch Wise Work Timelines'!C:G,3,FALSE)+AA3487</f>
        <v>44888.416666666664</v>
      </c>
      <c r="AF3487" s="67">
        <f>IF(V3487="Bangalore",VLOOKUP(V3487,'Branch Wise Work Timelines'!C:G,4,FALSE)+AA3487+1,IF(V3487="Mumbai",VLOOKUP(V3487,'Branch Wise Work Timelines'!C:G,4,FALSE)+AA3487+1,VLOOKUP(V3487,'Branch Wise Work Timelines'!C:G,4,FALSE)+AA3487))</f>
        <v>44889.104166666664</v>
      </c>
      <c r="AG3487" s="67">
        <f>WORKDAY.INTL(AA3487,1,11)+VLOOKUP(V3487,'Branch Wise Work Timelines'!C:G,3,FALSE)</f>
        <v>44889.416666666664</v>
      </c>
      <c r="AH3487" s="69" t="str">
        <f t="shared" ca="1" si="657"/>
        <v>Out of TAT</v>
      </c>
      <c r="AI3487" s="69">
        <f t="shared" ca="1" si="658"/>
        <v>20532</v>
      </c>
      <c r="AJ3487" s="69" t="str">
        <f ca="1">IF(AI3487&lt;0,"0-12",IFERROR(VLOOKUP(AI3487,Breakup[],2,FALSE),"&gt;24"))</f>
        <v>&gt;24</v>
      </c>
      <c r="AK3487" s="69" t="str">
        <f>VLOOKUP(V3487,Master!B:D,3,FALSE)</f>
        <v>South</v>
      </c>
      <c r="AL3487" s="69" t="str">
        <f t="shared" si="659"/>
        <v>Bangalore</v>
      </c>
    </row>
    <row r="3488" spans="1:38">
      <c r="A3488" s="14" t="s">
        <v>7305</v>
      </c>
      <c r="B3488" s="54">
        <v>44701.696577083298</v>
      </c>
      <c r="C3488" s="13" t="s">
        <v>1342</v>
      </c>
      <c r="D3488" s="13">
        <v>870</v>
      </c>
      <c r="E3488" s="13" t="s">
        <v>7306</v>
      </c>
      <c r="F3488" s="13" t="s">
        <v>15</v>
      </c>
      <c r="G3488" s="14">
        <v>1653051626097</v>
      </c>
      <c r="H3488" s="55">
        <v>0.17894675925925899</v>
      </c>
      <c r="I3488" s="33">
        <v>44891.178946759297</v>
      </c>
      <c r="J3488" s="58">
        <v>44891</v>
      </c>
      <c r="K3488" s="13" t="s">
        <v>213</v>
      </c>
      <c r="L3488" s="13" t="s">
        <v>30</v>
      </c>
      <c r="M3488" s="13" t="s">
        <v>214</v>
      </c>
      <c r="N3488" s="13" t="s">
        <v>206</v>
      </c>
      <c r="O3488" s="33">
        <v>44891.840462963002</v>
      </c>
      <c r="P3488" s="58">
        <v>44891</v>
      </c>
      <c r="Q3488" s="33" t="s">
        <v>237</v>
      </c>
      <c r="R3488" s="14">
        <v>853</v>
      </c>
      <c r="S3488" s="13" t="s">
        <v>216</v>
      </c>
      <c r="T3488" s="13" t="s">
        <v>217</v>
      </c>
      <c r="U3488" s="33">
        <f t="shared" ca="1" si="648"/>
        <v>45744.56914039352</v>
      </c>
      <c r="V3488" s="13" t="str">
        <f t="shared" si="649"/>
        <v>Bangalore</v>
      </c>
      <c r="W3488" s="13" t="str">
        <f t="shared" si="650"/>
        <v>CLS</v>
      </c>
      <c r="X3488" s="13">
        <f t="shared" si="651"/>
        <v>4</v>
      </c>
      <c r="Y3488" s="13" t="str">
        <f>IFERROR(VLOOKUP(C3488,ReceivingTeam[],2,FALSE),"HelpDesk")</f>
        <v>HelpDesk</v>
      </c>
      <c r="Z3488" s="67">
        <f t="shared" si="652"/>
        <v>44891.916666666664</v>
      </c>
      <c r="AA3488" s="68">
        <f t="shared" si="653"/>
        <v>44891</v>
      </c>
      <c r="AB3488" s="69" t="b">
        <f t="shared" si="654"/>
        <v>1</v>
      </c>
      <c r="AC3488" s="70">
        <f t="shared" si="655"/>
        <v>0.5</v>
      </c>
      <c r="AD3488" s="67">
        <f t="shared" si="656"/>
        <v>44891.916666666664</v>
      </c>
      <c r="AE3488" s="67">
        <f>VLOOKUP(V3488,'Branch Wise Work Timelines'!C:G,3,FALSE)+AA3488</f>
        <v>44891.416666666664</v>
      </c>
      <c r="AF3488" s="67">
        <f>IF(V3488="Bangalore",VLOOKUP(V3488,'Branch Wise Work Timelines'!C:G,4,FALSE)+AA3488+1,IF(V3488="Mumbai",VLOOKUP(V3488,'Branch Wise Work Timelines'!C:G,4,FALSE)+AA3488+1,VLOOKUP(V3488,'Branch Wise Work Timelines'!C:G,4,FALSE)+AA3488))</f>
        <v>44892.104166666664</v>
      </c>
      <c r="AG3488" s="67">
        <f>WORKDAY.INTL(AA3488,1,11)+VLOOKUP(V3488,'Branch Wise Work Timelines'!C:G,3,FALSE)</f>
        <v>44893.416666666664</v>
      </c>
      <c r="AH3488" s="69" t="str">
        <f t="shared" si="657"/>
        <v>Met</v>
      </c>
      <c r="AI3488" s="69">
        <f t="shared" ca="1" si="658"/>
        <v>20464</v>
      </c>
      <c r="AJ3488" s="69" t="str">
        <f ca="1">IF(AI3488&lt;0,"0-12",IFERROR(VLOOKUP(AI3488,Breakup[],2,FALSE),"&gt;24"))</f>
        <v>&gt;24</v>
      </c>
      <c r="AK3488" s="69" t="str">
        <f>VLOOKUP(V3488,Master!B:D,3,FALSE)</f>
        <v>South</v>
      </c>
      <c r="AL3488" s="69" t="str">
        <f t="shared" si="659"/>
        <v>Bangalore-CLS</v>
      </c>
    </row>
    <row r="3489" spans="1:38">
      <c r="A3489" s="14" t="s">
        <v>7307</v>
      </c>
      <c r="B3489" s="54">
        <v>44701.702263576401</v>
      </c>
      <c r="C3489" s="13" t="s">
        <v>722</v>
      </c>
      <c r="D3489" s="13">
        <v>993</v>
      </c>
      <c r="E3489" s="13" t="s">
        <v>7308</v>
      </c>
      <c r="F3489" s="13" t="s">
        <v>15</v>
      </c>
      <c r="G3489" s="14">
        <v>1653048302745</v>
      </c>
      <c r="H3489" s="55">
        <v>0.56564814814814801</v>
      </c>
      <c r="I3489" s="33">
        <v>44882.565648148098</v>
      </c>
      <c r="J3489" s="58">
        <v>44882</v>
      </c>
      <c r="K3489" s="13" t="s">
        <v>213</v>
      </c>
      <c r="L3489" s="13" t="s">
        <v>30</v>
      </c>
      <c r="M3489" s="13" t="s">
        <v>75</v>
      </c>
      <c r="N3489" s="13" t="s">
        <v>206</v>
      </c>
      <c r="O3489" s="33" t="s">
        <v>38</v>
      </c>
      <c r="P3489" s="58" t="s">
        <v>38</v>
      </c>
      <c r="Q3489" s="33" t="s">
        <v>207</v>
      </c>
      <c r="R3489" s="14" t="s">
        <v>38</v>
      </c>
      <c r="S3489" s="13" t="s">
        <v>216</v>
      </c>
      <c r="T3489" s="13" t="s">
        <v>217</v>
      </c>
      <c r="U3489" s="33">
        <f t="shared" ca="1" si="648"/>
        <v>45744.56914039352</v>
      </c>
      <c r="V3489" s="13" t="str">
        <f t="shared" si="649"/>
        <v>Bangalore</v>
      </c>
      <c r="W3489" s="13" t="str">
        <f t="shared" si="650"/>
        <v>CLS</v>
      </c>
      <c r="X3489" s="13">
        <f t="shared" si="651"/>
        <v>13</v>
      </c>
      <c r="Y3489" s="13" t="str">
        <f>IFERROR(VLOOKUP(C3489,ReceivingTeam[],2,FALSE),"HelpDesk")</f>
        <v>HelpDesk</v>
      </c>
      <c r="Z3489" s="67">
        <f t="shared" si="652"/>
        <v>44883.065648148098</v>
      </c>
      <c r="AA3489" s="68">
        <f t="shared" si="653"/>
        <v>44882</v>
      </c>
      <c r="AB3489" s="69" t="b">
        <f t="shared" si="654"/>
        <v>1</v>
      </c>
      <c r="AC3489" s="70">
        <f t="shared" si="655"/>
        <v>0.5</v>
      </c>
      <c r="AD3489" s="67">
        <f t="shared" si="656"/>
        <v>44883.065648148098</v>
      </c>
      <c r="AE3489" s="67">
        <f>VLOOKUP(V3489,'Branch Wise Work Timelines'!C:G,3,FALSE)+AA3489</f>
        <v>44882.416666666664</v>
      </c>
      <c r="AF3489" s="67">
        <f>IF(V3489="Bangalore",VLOOKUP(V3489,'Branch Wise Work Timelines'!C:G,4,FALSE)+AA3489+1,IF(V3489="Mumbai",VLOOKUP(V3489,'Branch Wise Work Timelines'!C:G,4,FALSE)+AA3489+1,VLOOKUP(V3489,'Branch Wise Work Timelines'!C:G,4,FALSE)+AA3489))</f>
        <v>44883.104166666664</v>
      </c>
      <c r="AG3489" s="67">
        <f>WORKDAY.INTL(AA3489,1,11)+VLOOKUP(V3489,'Branch Wise Work Timelines'!C:G,3,FALSE)</f>
        <v>44883.416666666664</v>
      </c>
      <c r="AH3489" s="69" t="str">
        <f t="shared" ca="1" si="657"/>
        <v>Out of TAT</v>
      </c>
      <c r="AI3489" s="69">
        <f t="shared" ca="1" si="658"/>
        <v>20677</v>
      </c>
      <c r="AJ3489" s="69" t="str">
        <f ca="1">IF(AI3489&lt;0,"0-12",IFERROR(VLOOKUP(AI3489,Breakup[],2,FALSE),"&gt;24"))</f>
        <v>&gt;24</v>
      </c>
      <c r="AK3489" s="69" t="str">
        <f>VLOOKUP(V3489,Master!B:D,3,FALSE)</f>
        <v>South</v>
      </c>
      <c r="AL3489" s="69" t="str">
        <f t="shared" si="659"/>
        <v>Bangalore-CLS</v>
      </c>
    </row>
    <row r="3490" spans="1:38">
      <c r="A3490" s="14" t="s">
        <v>7309</v>
      </c>
      <c r="B3490" s="54">
        <v>44700.514193553201</v>
      </c>
      <c r="C3490" s="13" t="s">
        <v>6447</v>
      </c>
      <c r="D3490" s="13">
        <v>636</v>
      </c>
      <c r="E3490" s="13" t="s">
        <v>7310</v>
      </c>
      <c r="F3490" s="13" t="s">
        <v>24</v>
      </c>
      <c r="G3490" s="14">
        <v>1653048876901</v>
      </c>
      <c r="H3490" s="55">
        <v>0.71793981481481495</v>
      </c>
      <c r="I3490" s="33">
        <v>44891.7179398148</v>
      </c>
      <c r="J3490" s="58">
        <v>44891</v>
      </c>
      <c r="K3490" s="13" t="s">
        <v>452</v>
      </c>
      <c r="L3490" s="13" t="s">
        <v>36</v>
      </c>
      <c r="M3490" s="13" t="s">
        <v>6447</v>
      </c>
      <c r="N3490" s="13" t="s">
        <v>206</v>
      </c>
      <c r="O3490" s="33">
        <v>44891.297199074099</v>
      </c>
      <c r="P3490" s="58">
        <v>44891</v>
      </c>
      <c r="Q3490" s="33" t="s">
        <v>237</v>
      </c>
      <c r="R3490" s="14">
        <v>84</v>
      </c>
      <c r="S3490" s="13" t="s">
        <v>216</v>
      </c>
      <c r="T3490" s="13" t="s">
        <v>217</v>
      </c>
      <c r="U3490" s="33">
        <f t="shared" ca="1" si="648"/>
        <v>45744.56914039352</v>
      </c>
      <c r="V3490" s="13" t="str">
        <f t="shared" si="649"/>
        <v>Chennai</v>
      </c>
      <c r="W3490" s="13" t="str">
        <f t="shared" si="650"/>
        <v>DOMI</v>
      </c>
      <c r="X3490" s="13">
        <f t="shared" si="651"/>
        <v>17</v>
      </c>
      <c r="Y3490" s="13" t="str">
        <f>IFERROR(VLOOKUP(C3490,ReceivingTeam[],2,FALSE),"HelpDesk")</f>
        <v>HelpDesk</v>
      </c>
      <c r="Z3490" s="67">
        <f t="shared" si="652"/>
        <v>44893.863773148129</v>
      </c>
      <c r="AA3490" s="68">
        <f t="shared" si="653"/>
        <v>44891</v>
      </c>
      <c r="AB3490" s="69" t="b">
        <f t="shared" si="654"/>
        <v>1</v>
      </c>
      <c r="AC3490" s="70">
        <f t="shared" si="655"/>
        <v>0.5</v>
      </c>
      <c r="AD3490" s="67">
        <f t="shared" si="656"/>
        <v>44893.863773148129</v>
      </c>
      <c r="AE3490" s="67">
        <f>VLOOKUP(V3490,'Branch Wise Work Timelines'!C:G,3,FALSE)+AA3490</f>
        <v>44891.416666666664</v>
      </c>
      <c r="AF3490" s="67">
        <f>IF(V3490="Bangalore",VLOOKUP(V3490,'Branch Wise Work Timelines'!C:G,4,FALSE)+AA3490+1,IF(V3490="Mumbai",VLOOKUP(V3490,'Branch Wise Work Timelines'!C:G,4,FALSE)+AA3490+1,VLOOKUP(V3490,'Branch Wise Work Timelines'!C:G,4,FALSE)+AA3490))</f>
        <v>44891.770833333336</v>
      </c>
      <c r="AG3490" s="67">
        <f>WORKDAY.INTL(AA3490,1,11)+VLOOKUP(V3490,'Branch Wise Work Timelines'!C:G,3,FALSE)</f>
        <v>44893.416666666664</v>
      </c>
      <c r="AH3490" s="69" t="str">
        <f t="shared" si="657"/>
        <v>Met</v>
      </c>
      <c r="AI3490" s="69">
        <f t="shared" ca="1" si="658"/>
        <v>20417</v>
      </c>
      <c r="AJ3490" s="69" t="str">
        <f ca="1">IF(AI3490&lt;0,"0-12",IFERROR(VLOOKUP(AI3490,Breakup[],2,FALSE),"&gt;24"))</f>
        <v>&gt;24</v>
      </c>
      <c r="AK3490" s="69" t="str">
        <f>VLOOKUP(V3490,Master!B:D,3,FALSE)</f>
        <v>South</v>
      </c>
      <c r="AL3490" s="69" t="str">
        <f t="shared" si="659"/>
        <v>Chennai</v>
      </c>
    </row>
    <row r="3491" spans="1:38">
      <c r="A3491" s="14" t="s">
        <v>7311</v>
      </c>
      <c r="B3491" s="54">
        <v>44700.517100266203</v>
      </c>
      <c r="C3491" s="13" t="s">
        <v>6447</v>
      </c>
      <c r="D3491" s="13">
        <v>1181</v>
      </c>
      <c r="E3491" s="13" t="s">
        <v>7312</v>
      </c>
      <c r="F3491" s="13" t="s">
        <v>24</v>
      </c>
      <c r="G3491" s="14">
        <v>1653048876901</v>
      </c>
      <c r="H3491" s="55">
        <v>0.467094907407407</v>
      </c>
      <c r="I3491" s="33">
        <v>44887.467094907399</v>
      </c>
      <c r="J3491" s="58">
        <v>44887</v>
      </c>
      <c r="K3491" s="13" t="s">
        <v>452</v>
      </c>
      <c r="L3491" s="13" t="s">
        <v>36</v>
      </c>
      <c r="M3491" s="13" t="s">
        <v>6447</v>
      </c>
      <c r="N3491" s="13" t="s">
        <v>206</v>
      </c>
      <c r="O3491" s="33" t="s">
        <v>38</v>
      </c>
      <c r="P3491" s="58" t="s">
        <v>38</v>
      </c>
      <c r="Q3491" s="33" t="s">
        <v>207</v>
      </c>
      <c r="R3491" s="14" t="s">
        <v>38</v>
      </c>
      <c r="S3491" s="13" t="s">
        <v>216</v>
      </c>
      <c r="T3491" s="13" t="s">
        <v>217</v>
      </c>
      <c r="U3491" s="33">
        <f t="shared" ca="1" si="648"/>
        <v>45744.56914039352</v>
      </c>
      <c r="V3491" s="13" t="str">
        <f t="shared" si="649"/>
        <v>Chennai</v>
      </c>
      <c r="W3491" s="13" t="str">
        <f t="shared" si="650"/>
        <v>DOMI</v>
      </c>
      <c r="X3491" s="13">
        <f t="shared" si="651"/>
        <v>11</v>
      </c>
      <c r="Y3491" s="13" t="str">
        <f>IFERROR(VLOOKUP(C3491,ReceivingTeam[],2,FALSE),"HelpDesk")</f>
        <v>HelpDesk</v>
      </c>
      <c r="Z3491" s="67">
        <f t="shared" si="652"/>
        <v>44888.612928240727</v>
      </c>
      <c r="AA3491" s="68">
        <f t="shared" si="653"/>
        <v>44887</v>
      </c>
      <c r="AB3491" s="69" t="b">
        <f t="shared" si="654"/>
        <v>1</v>
      </c>
      <c r="AC3491" s="70">
        <f t="shared" si="655"/>
        <v>0.5</v>
      </c>
      <c r="AD3491" s="67">
        <f t="shared" si="656"/>
        <v>44888.612928240727</v>
      </c>
      <c r="AE3491" s="67">
        <f>VLOOKUP(V3491,'Branch Wise Work Timelines'!C:G,3,FALSE)+AA3491</f>
        <v>44887.416666666664</v>
      </c>
      <c r="AF3491" s="67">
        <f>IF(V3491="Bangalore",VLOOKUP(V3491,'Branch Wise Work Timelines'!C:G,4,FALSE)+AA3491+1,IF(V3491="Mumbai",VLOOKUP(V3491,'Branch Wise Work Timelines'!C:G,4,FALSE)+AA3491+1,VLOOKUP(V3491,'Branch Wise Work Timelines'!C:G,4,FALSE)+AA3491))</f>
        <v>44887.770833333336</v>
      </c>
      <c r="AG3491" s="67">
        <f>WORKDAY.INTL(AA3491,1,11)+VLOOKUP(V3491,'Branch Wise Work Timelines'!C:G,3,FALSE)</f>
        <v>44888.416666666664</v>
      </c>
      <c r="AH3491" s="69" t="str">
        <f t="shared" ca="1" si="657"/>
        <v>Out of TAT</v>
      </c>
      <c r="AI3491" s="69">
        <f t="shared" ca="1" si="658"/>
        <v>20543</v>
      </c>
      <c r="AJ3491" s="69" t="str">
        <f ca="1">IF(AI3491&lt;0,"0-12",IFERROR(VLOOKUP(AI3491,Breakup[],2,FALSE),"&gt;24"))</f>
        <v>&gt;24</v>
      </c>
      <c r="AK3491" s="69" t="str">
        <f>VLOOKUP(V3491,Master!B:D,3,FALSE)</f>
        <v>South</v>
      </c>
      <c r="AL3491" s="69" t="str">
        <f t="shared" si="659"/>
        <v>Chennai</v>
      </c>
    </row>
    <row r="3492" spans="1:38">
      <c r="A3492" s="14" t="s">
        <v>7313</v>
      </c>
      <c r="B3492" s="54">
        <v>44701.672562696796</v>
      </c>
      <c r="C3492" s="13" t="s">
        <v>418</v>
      </c>
      <c r="D3492" s="13">
        <v>862</v>
      </c>
      <c r="E3492" s="13" t="s">
        <v>7314</v>
      </c>
      <c r="F3492" s="13" t="s">
        <v>15</v>
      </c>
      <c r="G3492" s="14">
        <v>1653046758228</v>
      </c>
      <c r="H3492" s="55">
        <v>0.78179398148148105</v>
      </c>
      <c r="I3492" s="33">
        <v>44882.7817939815</v>
      </c>
      <c r="J3492" s="58">
        <v>44882</v>
      </c>
      <c r="K3492" s="13" t="s">
        <v>213</v>
      </c>
      <c r="L3492" s="13" t="s">
        <v>30</v>
      </c>
      <c r="M3492" s="13" t="s">
        <v>214</v>
      </c>
      <c r="N3492" s="13" t="s">
        <v>215</v>
      </c>
      <c r="O3492" s="33" t="s">
        <v>38</v>
      </c>
      <c r="P3492" s="58" t="s">
        <v>38</v>
      </c>
      <c r="Q3492" s="33" t="s">
        <v>207</v>
      </c>
      <c r="R3492" s="14" t="s">
        <v>38</v>
      </c>
      <c r="S3492" s="13" t="s">
        <v>216</v>
      </c>
      <c r="T3492" s="13" t="s">
        <v>217</v>
      </c>
      <c r="U3492" s="33">
        <f t="shared" ca="1" si="648"/>
        <v>45744.56914039352</v>
      </c>
      <c r="V3492" s="13" t="str">
        <f t="shared" si="649"/>
        <v>Bangalore</v>
      </c>
      <c r="W3492" s="13" t="str">
        <f t="shared" si="650"/>
        <v>CLS</v>
      </c>
      <c r="X3492" s="13">
        <f t="shared" si="651"/>
        <v>18</v>
      </c>
      <c r="Y3492" s="13" t="str">
        <f>IFERROR(VLOOKUP(C3492,ReceivingTeam[],2,FALSE),"HelpDesk")</f>
        <v>HelpDesk</v>
      </c>
      <c r="Z3492" s="67">
        <f t="shared" si="652"/>
        <v>44883.5942939815</v>
      </c>
      <c r="AA3492" s="68">
        <f t="shared" si="653"/>
        <v>44882</v>
      </c>
      <c r="AB3492" s="69" t="b">
        <f t="shared" si="654"/>
        <v>1</v>
      </c>
      <c r="AC3492" s="70">
        <f t="shared" si="655"/>
        <v>0.5</v>
      </c>
      <c r="AD3492" s="67">
        <f t="shared" si="656"/>
        <v>44883.5942939815</v>
      </c>
      <c r="AE3492" s="67">
        <f>VLOOKUP(V3492,'Branch Wise Work Timelines'!C:G,3,FALSE)+AA3492</f>
        <v>44882.416666666664</v>
      </c>
      <c r="AF3492" s="67">
        <f>IF(V3492="Bangalore",VLOOKUP(V3492,'Branch Wise Work Timelines'!C:G,4,FALSE)+AA3492+1,IF(V3492="Mumbai",VLOOKUP(V3492,'Branch Wise Work Timelines'!C:G,4,FALSE)+AA3492+1,VLOOKUP(V3492,'Branch Wise Work Timelines'!C:G,4,FALSE)+AA3492))</f>
        <v>44883.104166666664</v>
      </c>
      <c r="AG3492" s="67">
        <f>WORKDAY.INTL(AA3492,1,11)+VLOOKUP(V3492,'Branch Wise Work Timelines'!C:G,3,FALSE)</f>
        <v>44883.416666666664</v>
      </c>
      <c r="AH3492" s="69" t="str">
        <f t="shared" ca="1" si="657"/>
        <v>Out of TAT</v>
      </c>
      <c r="AI3492" s="69">
        <f t="shared" ca="1" si="658"/>
        <v>20664</v>
      </c>
      <c r="AJ3492" s="69" t="str">
        <f ca="1">IF(AI3492&lt;0,"0-12",IFERROR(VLOOKUP(AI3492,Breakup[],2,FALSE),"&gt;24"))</f>
        <v>&gt;24</v>
      </c>
      <c r="AK3492" s="69" t="str">
        <f>VLOOKUP(V3492,Master!B:D,3,FALSE)</f>
        <v>South</v>
      </c>
      <c r="AL3492" s="69" t="str">
        <f t="shared" si="659"/>
        <v>Bangalore-CLS</v>
      </c>
    </row>
    <row r="3493" spans="1:38">
      <c r="A3493" s="14" t="s">
        <v>7315</v>
      </c>
      <c r="B3493" s="54">
        <v>44701.706012419003</v>
      </c>
      <c r="C3493" s="13" t="s">
        <v>435</v>
      </c>
      <c r="D3493" s="13">
        <v>981</v>
      </c>
      <c r="E3493" s="13" t="s">
        <v>7316</v>
      </c>
      <c r="F3493" s="13" t="s">
        <v>33</v>
      </c>
      <c r="G3493" s="14">
        <v>1653047619021</v>
      </c>
      <c r="H3493" s="55">
        <v>0.74424768518518503</v>
      </c>
      <c r="I3493" s="33">
        <v>44890.744247685201</v>
      </c>
      <c r="J3493" s="58">
        <v>44890</v>
      </c>
      <c r="K3493" s="13" t="s">
        <v>437</v>
      </c>
      <c r="L3493" s="13" t="s">
        <v>12</v>
      </c>
      <c r="M3493" s="13" t="s">
        <v>435</v>
      </c>
      <c r="N3493" s="13" t="s">
        <v>215</v>
      </c>
      <c r="O3493" s="33" t="s">
        <v>38</v>
      </c>
      <c r="P3493" s="58" t="s">
        <v>38</v>
      </c>
      <c r="Q3493" s="33" t="s">
        <v>207</v>
      </c>
      <c r="R3493" s="14" t="s">
        <v>38</v>
      </c>
      <c r="S3493" s="13" t="s">
        <v>208</v>
      </c>
      <c r="T3493" s="13" t="s">
        <v>209</v>
      </c>
      <c r="U3493" s="33">
        <f t="shared" ca="1" si="648"/>
        <v>45744.56914039352</v>
      </c>
      <c r="V3493" s="13" t="str">
        <f t="shared" si="649"/>
        <v>Ahmedabad</v>
      </c>
      <c r="W3493" s="13" t="str">
        <f t="shared" si="650"/>
        <v>RI</v>
      </c>
      <c r="X3493" s="13">
        <f t="shared" si="651"/>
        <v>17</v>
      </c>
      <c r="Y3493" s="13" t="str">
        <f>IFERROR(VLOOKUP(C3493,ReceivingTeam[],2,FALSE),"HelpDesk")</f>
        <v>HelpDesk</v>
      </c>
      <c r="Z3493" s="67">
        <f t="shared" si="652"/>
        <v>44891.89008101853</v>
      </c>
      <c r="AA3493" s="68">
        <f t="shared" si="653"/>
        <v>44890</v>
      </c>
      <c r="AB3493" s="69" t="b">
        <f t="shared" si="654"/>
        <v>1</v>
      </c>
      <c r="AC3493" s="70">
        <f t="shared" si="655"/>
        <v>0.5</v>
      </c>
      <c r="AD3493" s="67">
        <f t="shared" si="656"/>
        <v>44891.89008101853</v>
      </c>
      <c r="AE3493" s="67">
        <f>VLOOKUP(V3493,'Branch Wise Work Timelines'!C:G,3,FALSE)+AA3493</f>
        <v>44890.416666666664</v>
      </c>
      <c r="AF3493" s="67">
        <f>IF(V3493="Bangalore",VLOOKUP(V3493,'Branch Wise Work Timelines'!C:G,4,FALSE)+AA3493+1,IF(V3493="Mumbai",VLOOKUP(V3493,'Branch Wise Work Timelines'!C:G,4,FALSE)+AA3493+1,VLOOKUP(V3493,'Branch Wise Work Timelines'!C:G,4,FALSE)+AA3493))</f>
        <v>44890.770833333336</v>
      </c>
      <c r="AG3493" s="67">
        <f>WORKDAY.INTL(AA3493,1,11)+VLOOKUP(V3493,'Branch Wise Work Timelines'!C:G,3,FALSE)</f>
        <v>44891.416666666664</v>
      </c>
      <c r="AH3493" s="69" t="str">
        <f t="shared" ca="1" si="657"/>
        <v>Out of TAT</v>
      </c>
      <c r="AI3493" s="69">
        <f t="shared" ca="1" si="658"/>
        <v>20465</v>
      </c>
      <c r="AJ3493" s="69" t="str">
        <f ca="1">IF(AI3493&lt;0,"0-12",IFERROR(VLOOKUP(AI3493,Breakup[],2,FALSE),"&gt;24"))</f>
        <v>&gt;24</v>
      </c>
      <c r="AK3493" s="69" t="str">
        <f>VLOOKUP(V3493,Master!B:D,3,FALSE)</f>
        <v>North</v>
      </c>
      <c r="AL3493" s="69" t="str">
        <f t="shared" si="659"/>
        <v>Ahmedabad</v>
      </c>
    </row>
    <row r="3494" spans="1:38">
      <c r="A3494" s="14" t="s">
        <v>7317</v>
      </c>
      <c r="B3494" s="54">
        <v>44701.708647604202</v>
      </c>
      <c r="C3494" s="13" t="s">
        <v>435</v>
      </c>
      <c r="D3494" s="13">
        <v>442</v>
      </c>
      <c r="E3494" s="13" t="s">
        <v>7318</v>
      </c>
      <c r="F3494" s="13" t="s">
        <v>33</v>
      </c>
      <c r="G3494" s="14">
        <v>1653047619021</v>
      </c>
      <c r="H3494" s="55">
        <v>0.874270833333333</v>
      </c>
      <c r="I3494" s="33">
        <v>44882.874270833301</v>
      </c>
      <c r="J3494" s="58">
        <v>44882</v>
      </c>
      <c r="K3494" s="13" t="s">
        <v>437</v>
      </c>
      <c r="L3494" s="13" t="s">
        <v>12</v>
      </c>
      <c r="M3494" s="13" t="s">
        <v>435</v>
      </c>
      <c r="N3494" s="13" t="s">
        <v>215</v>
      </c>
      <c r="O3494" s="33" t="s">
        <v>38</v>
      </c>
      <c r="P3494" s="58" t="s">
        <v>38</v>
      </c>
      <c r="Q3494" s="33" t="s">
        <v>207</v>
      </c>
      <c r="R3494" s="14" t="s">
        <v>38</v>
      </c>
      <c r="S3494" s="13" t="s">
        <v>208</v>
      </c>
      <c r="T3494" s="13" t="s">
        <v>209</v>
      </c>
      <c r="U3494" s="33">
        <f t="shared" ca="1" si="648"/>
        <v>45744.56914039352</v>
      </c>
      <c r="V3494" s="13" t="str">
        <f t="shared" si="649"/>
        <v>Ahmedabad</v>
      </c>
      <c r="W3494" s="13" t="str">
        <f t="shared" si="650"/>
        <v>RI</v>
      </c>
      <c r="X3494" s="13">
        <f t="shared" si="651"/>
        <v>20</v>
      </c>
      <c r="Y3494" s="13" t="str">
        <f>IFERROR(VLOOKUP(C3494,ReceivingTeam[],2,FALSE),"HelpDesk")</f>
        <v>HelpDesk</v>
      </c>
      <c r="Z3494" s="67">
        <f t="shared" si="652"/>
        <v>44884.02010416663</v>
      </c>
      <c r="AA3494" s="68">
        <f t="shared" si="653"/>
        <v>44882</v>
      </c>
      <c r="AB3494" s="69" t="b">
        <f t="shared" si="654"/>
        <v>1</v>
      </c>
      <c r="AC3494" s="70">
        <f t="shared" si="655"/>
        <v>0.5</v>
      </c>
      <c r="AD3494" s="67">
        <f t="shared" si="656"/>
        <v>44884.02010416663</v>
      </c>
      <c r="AE3494" s="67">
        <f>VLOOKUP(V3494,'Branch Wise Work Timelines'!C:G,3,FALSE)+AA3494</f>
        <v>44882.416666666664</v>
      </c>
      <c r="AF3494" s="67">
        <f>IF(V3494="Bangalore",VLOOKUP(V3494,'Branch Wise Work Timelines'!C:G,4,FALSE)+AA3494+1,IF(V3494="Mumbai",VLOOKUP(V3494,'Branch Wise Work Timelines'!C:G,4,FALSE)+AA3494+1,VLOOKUP(V3494,'Branch Wise Work Timelines'!C:G,4,FALSE)+AA3494))</f>
        <v>44882.770833333336</v>
      </c>
      <c r="AG3494" s="67">
        <f>WORKDAY.INTL(AA3494,1,11)+VLOOKUP(V3494,'Branch Wise Work Timelines'!C:G,3,FALSE)</f>
        <v>44883.416666666664</v>
      </c>
      <c r="AH3494" s="69" t="str">
        <f t="shared" ca="1" si="657"/>
        <v>Out of TAT</v>
      </c>
      <c r="AI3494" s="69">
        <f t="shared" ca="1" si="658"/>
        <v>20654</v>
      </c>
      <c r="AJ3494" s="69" t="str">
        <f ca="1">IF(AI3494&lt;0,"0-12",IFERROR(VLOOKUP(AI3494,Breakup[],2,FALSE),"&gt;24"))</f>
        <v>&gt;24</v>
      </c>
      <c r="AK3494" s="69" t="str">
        <f>VLOOKUP(V3494,Master!B:D,3,FALSE)</f>
        <v>North</v>
      </c>
      <c r="AL3494" s="69" t="str">
        <f t="shared" si="659"/>
        <v>Ahmedabad</v>
      </c>
    </row>
    <row r="3495" spans="1:38">
      <c r="A3495" s="14" t="s">
        <v>7319</v>
      </c>
      <c r="B3495" s="54">
        <v>44701.784001273103</v>
      </c>
      <c r="C3495" s="13" t="s">
        <v>110</v>
      </c>
      <c r="D3495" s="13">
        <v>212</v>
      </c>
      <c r="E3495" s="13" t="s">
        <v>7320</v>
      </c>
      <c r="F3495" s="13" t="s">
        <v>33</v>
      </c>
      <c r="G3495" s="14">
        <v>1653058722519</v>
      </c>
      <c r="H3495" s="55">
        <v>0.84269675925925902</v>
      </c>
      <c r="I3495" s="33">
        <v>44887.842696759297</v>
      </c>
      <c r="J3495" s="58">
        <v>44887</v>
      </c>
      <c r="K3495" s="13" t="s">
        <v>263</v>
      </c>
      <c r="L3495" s="13" t="s">
        <v>69</v>
      </c>
      <c r="M3495" s="13" t="s">
        <v>101</v>
      </c>
      <c r="N3495" s="13" t="s">
        <v>215</v>
      </c>
      <c r="O3495" s="33" t="s">
        <v>38</v>
      </c>
      <c r="P3495" s="58" t="s">
        <v>38</v>
      </c>
      <c r="Q3495" s="33" t="s">
        <v>207</v>
      </c>
      <c r="R3495" s="14" t="s">
        <v>38</v>
      </c>
      <c r="S3495" s="13" t="s">
        <v>208</v>
      </c>
      <c r="T3495" s="13" t="s">
        <v>209</v>
      </c>
      <c r="U3495" s="33">
        <f t="shared" ca="1" si="648"/>
        <v>45744.56914039352</v>
      </c>
      <c r="V3495" s="13" t="str">
        <f t="shared" si="649"/>
        <v>Mumbai</v>
      </c>
      <c r="W3495" s="13" t="str">
        <f t="shared" si="650"/>
        <v>RI</v>
      </c>
      <c r="X3495" s="13">
        <f t="shared" si="651"/>
        <v>20</v>
      </c>
      <c r="Y3495" s="13" t="str">
        <f>IFERROR(VLOOKUP(C3495,ReceivingTeam[],2,FALSE),"HelpDesk")</f>
        <v>Branch office</v>
      </c>
      <c r="Z3495" s="67">
        <f t="shared" si="652"/>
        <v>44888.509363425961</v>
      </c>
      <c r="AA3495" s="68">
        <f t="shared" si="653"/>
        <v>44887</v>
      </c>
      <c r="AB3495" s="69" t="b">
        <f t="shared" si="654"/>
        <v>1</v>
      </c>
      <c r="AC3495" s="70">
        <f t="shared" si="655"/>
        <v>0.5</v>
      </c>
      <c r="AD3495" s="67">
        <f t="shared" si="656"/>
        <v>44888.509363425961</v>
      </c>
      <c r="AE3495" s="67">
        <f>VLOOKUP(V3495,'Branch Wise Work Timelines'!C:G,3,FALSE)+AA3495</f>
        <v>44887.416666666664</v>
      </c>
      <c r="AF3495" s="67">
        <f>IF(V3495="Bangalore",VLOOKUP(V3495,'Branch Wise Work Timelines'!C:G,4,FALSE)+AA3495+1,IF(V3495="Mumbai",VLOOKUP(V3495,'Branch Wise Work Timelines'!C:G,4,FALSE)+AA3495+1,VLOOKUP(V3495,'Branch Wise Work Timelines'!C:G,4,FALSE)+AA3495))</f>
        <v>44888.25</v>
      </c>
      <c r="AG3495" s="67">
        <f>WORKDAY.INTL(AA3495,1,11)+VLOOKUP(V3495,'Branch Wise Work Timelines'!C:G,3,FALSE)</f>
        <v>44888.416666666664</v>
      </c>
      <c r="AH3495" s="69" t="str">
        <f t="shared" ca="1" si="657"/>
        <v>Out of TAT</v>
      </c>
      <c r="AI3495" s="69">
        <f t="shared" ca="1" si="658"/>
        <v>20546</v>
      </c>
      <c r="AJ3495" s="69" t="str">
        <f ca="1">IF(AI3495&lt;0,"0-12",IFERROR(VLOOKUP(AI3495,Breakup[],2,FALSE),"&gt;24"))</f>
        <v>&gt;24</v>
      </c>
      <c r="AK3495" s="69" t="str">
        <f>VLOOKUP(V3495,Master!B:D,3,FALSE)</f>
        <v>East</v>
      </c>
      <c r="AL3495" s="69" t="str">
        <f t="shared" si="659"/>
        <v>Mumbai</v>
      </c>
    </row>
    <row r="3496" spans="1:38">
      <c r="A3496" s="14" t="s">
        <v>7321</v>
      </c>
      <c r="B3496" s="54">
        <v>44701.780484259303</v>
      </c>
      <c r="C3496" s="13" t="s">
        <v>1345</v>
      </c>
      <c r="D3496" s="13">
        <v>926</v>
      </c>
      <c r="E3496" s="13" t="s">
        <v>7322</v>
      </c>
      <c r="F3496" s="13" t="s">
        <v>15</v>
      </c>
      <c r="G3496" s="14">
        <v>1653054766382</v>
      </c>
      <c r="H3496" s="55">
        <v>0.82039351851851805</v>
      </c>
      <c r="I3496" s="33">
        <v>44887.820393518501</v>
      </c>
      <c r="J3496" s="58">
        <v>44887</v>
      </c>
      <c r="K3496" s="13" t="s">
        <v>213</v>
      </c>
      <c r="L3496" s="13" t="s">
        <v>30</v>
      </c>
      <c r="M3496" s="13" t="s">
        <v>75</v>
      </c>
      <c r="N3496" s="13" t="s">
        <v>206</v>
      </c>
      <c r="O3496" s="33" t="s">
        <v>38</v>
      </c>
      <c r="P3496" s="58" t="s">
        <v>38</v>
      </c>
      <c r="Q3496" s="33" t="s">
        <v>207</v>
      </c>
      <c r="R3496" s="14" t="s">
        <v>38</v>
      </c>
      <c r="S3496" s="13" t="s">
        <v>216</v>
      </c>
      <c r="T3496" s="13" t="s">
        <v>217</v>
      </c>
      <c r="U3496" s="33">
        <f t="shared" ca="1" si="648"/>
        <v>45744.56914039352</v>
      </c>
      <c r="V3496" s="13" t="str">
        <f t="shared" si="649"/>
        <v>Bangalore</v>
      </c>
      <c r="W3496" s="13" t="str">
        <f t="shared" si="650"/>
        <v>CLS</v>
      </c>
      <c r="X3496" s="13">
        <f t="shared" si="651"/>
        <v>19</v>
      </c>
      <c r="Y3496" s="13" t="str">
        <f>IFERROR(VLOOKUP(C3496,ReceivingTeam[],2,FALSE),"HelpDesk")</f>
        <v>HelpDesk</v>
      </c>
      <c r="Z3496" s="67">
        <f t="shared" si="652"/>
        <v>44888.632893518501</v>
      </c>
      <c r="AA3496" s="68">
        <f t="shared" si="653"/>
        <v>44887</v>
      </c>
      <c r="AB3496" s="69" t="b">
        <f t="shared" si="654"/>
        <v>1</v>
      </c>
      <c r="AC3496" s="70">
        <f t="shared" si="655"/>
        <v>0.5</v>
      </c>
      <c r="AD3496" s="67">
        <f t="shared" si="656"/>
        <v>44888.632893518501</v>
      </c>
      <c r="AE3496" s="67">
        <f>VLOOKUP(V3496,'Branch Wise Work Timelines'!C:G,3,FALSE)+AA3496</f>
        <v>44887.416666666664</v>
      </c>
      <c r="AF3496" s="67">
        <f>IF(V3496="Bangalore",VLOOKUP(V3496,'Branch Wise Work Timelines'!C:G,4,FALSE)+AA3496+1,IF(V3496="Mumbai",VLOOKUP(V3496,'Branch Wise Work Timelines'!C:G,4,FALSE)+AA3496+1,VLOOKUP(V3496,'Branch Wise Work Timelines'!C:G,4,FALSE)+AA3496))</f>
        <v>44888.104166666664</v>
      </c>
      <c r="AG3496" s="67">
        <f>WORKDAY.INTL(AA3496,1,11)+VLOOKUP(V3496,'Branch Wise Work Timelines'!C:G,3,FALSE)</f>
        <v>44888.416666666664</v>
      </c>
      <c r="AH3496" s="69" t="str">
        <f t="shared" ca="1" si="657"/>
        <v>Out of TAT</v>
      </c>
      <c r="AI3496" s="69">
        <f t="shared" ca="1" si="658"/>
        <v>20543</v>
      </c>
      <c r="AJ3496" s="69" t="str">
        <f ca="1">IF(AI3496&lt;0,"0-12",IFERROR(VLOOKUP(AI3496,Breakup[],2,FALSE),"&gt;24"))</f>
        <v>&gt;24</v>
      </c>
      <c r="AK3496" s="69" t="str">
        <f>VLOOKUP(V3496,Master!B:D,3,FALSE)</f>
        <v>South</v>
      </c>
      <c r="AL3496" s="69" t="str">
        <f t="shared" si="659"/>
        <v>Bangalore-CLS</v>
      </c>
    </row>
    <row r="3497" spans="1:38">
      <c r="A3497" s="14" t="s">
        <v>7323</v>
      </c>
      <c r="B3497" s="54">
        <v>44701.740239699102</v>
      </c>
      <c r="C3497" s="13" t="s">
        <v>227</v>
      </c>
      <c r="D3497" s="13">
        <v>1775</v>
      </c>
      <c r="E3497" s="13" t="s">
        <v>7324</v>
      </c>
      <c r="F3497" s="13" t="s">
        <v>15</v>
      </c>
      <c r="G3497" s="14">
        <v>1653050089671</v>
      </c>
      <c r="H3497" s="55">
        <v>6.8287037037036997E-3</v>
      </c>
      <c r="I3497" s="33">
        <v>44882.006828703699</v>
      </c>
      <c r="J3497" s="58">
        <v>44882</v>
      </c>
      <c r="K3497" s="13" t="s">
        <v>213</v>
      </c>
      <c r="L3497" s="13" t="s">
        <v>30</v>
      </c>
      <c r="M3497" s="13" t="s">
        <v>214</v>
      </c>
      <c r="N3497" s="13" t="s">
        <v>206</v>
      </c>
      <c r="O3497" s="33" t="s">
        <v>38</v>
      </c>
      <c r="P3497" s="58" t="s">
        <v>38</v>
      </c>
      <c r="Q3497" s="33" t="s">
        <v>207</v>
      </c>
      <c r="R3497" s="14" t="s">
        <v>38</v>
      </c>
      <c r="S3497" s="13" t="s">
        <v>216</v>
      </c>
      <c r="T3497" s="13" t="s">
        <v>217</v>
      </c>
      <c r="U3497" s="33">
        <f t="shared" ca="1" si="648"/>
        <v>45744.56914039352</v>
      </c>
      <c r="V3497" s="13" t="str">
        <f t="shared" si="649"/>
        <v>Bangalore</v>
      </c>
      <c r="W3497" s="13" t="str">
        <f t="shared" si="650"/>
        <v>CLS</v>
      </c>
      <c r="X3497" s="13">
        <f t="shared" si="651"/>
        <v>0</v>
      </c>
      <c r="Y3497" s="13" t="str">
        <f>IFERROR(VLOOKUP(C3497,ReceivingTeam[],2,FALSE),"HelpDesk")</f>
        <v>HelpDesk</v>
      </c>
      <c r="Z3497" s="67">
        <f t="shared" si="652"/>
        <v>44882.916666666664</v>
      </c>
      <c r="AA3497" s="68">
        <f t="shared" si="653"/>
        <v>44882</v>
      </c>
      <c r="AB3497" s="69" t="b">
        <f t="shared" si="654"/>
        <v>1</v>
      </c>
      <c r="AC3497" s="70">
        <f t="shared" si="655"/>
        <v>0.5</v>
      </c>
      <c r="AD3497" s="67">
        <f t="shared" si="656"/>
        <v>44882.916666666664</v>
      </c>
      <c r="AE3497" s="67">
        <f>VLOOKUP(V3497,'Branch Wise Work Timelines'!C:G,3,FALSE)+AA3497</f>
        <v>44882.416666666664</v>
      </c>
      <c r="AF3497" s="67">
        <f>IF(V3497="Bangalore",VLOOKUP(V3497,'Branch Wise Work Timelines'!C:G,4,FALSE)+AA3497+1,IF(V3497="Mumbai",VLOOKUP(V3497,'Branch Wise Work Timelines'!C:G,4,FALSE)+AA3497+1,VLOOKUP(V3497,'Branch Wise Work Timelines'!C:G,4,FALSE)+AA3497))</f>
        <v>44883.104166666664</v>
      </c>
      <c r="AG3497" s="67">
        <f>WORKDAY.INTL(AA3497,1,11)+VLOOKUP(V3497,'Branch Wise Work Timelines'!C:G,3,FALSE)</f>
        <v>44883.416666666664</v>
      </c>
      <c r="AH3497" s="69" t="str">
        <f t="shared" ca="1" si="657"/>
        <v>Out of TAT</v>
      </c>
      <c r="AI3497" s="69">
        <f t="shared" ca="1" si="658"/>
        <v>20680</v>
      </c>
      <c r="AJ3497" s="69" t="str">
        <f ca="1">IF(AI3497&lt;0,"0-12",IFERROR(VLOOKUP(AI3497,Breakup[],2,FALSE),"&gt;24"))</f>
        <v>&gt;24</v>
      </c>
      <c r="AK3497" s="69" t="str">
        <f>VLOOKUP(V3497,Master!B:D,3,FALSE)</f>
        <v>South</v>
      </c>
      <c r="AL3497" s="69" t="str">
        <f t="shared" si="659"/>
        <v>Bangalore-CLS</v>
      </c>
    </row>
    <row r="3498" spans="1:38">
      <c r="A3498" s="14" t="s">
        <v>7325</v>
      </c>
      <c r="B3498" s="54">
        <v>44701.677471064802</v>
      </c>
      <c r="C3498" s="13" t="s">
        <v>418</v>
      </c>
      <c r="D3498" s="13">
        <v>848</v>
      </c>
      <c r="E3498" s="13" t="s">
        <v>7326</v>
      </c>
      <c r="F3498" s="13" t="s">
        <v>15</v>
      </c>
      <c r="G3498" s="14">
        <v>1653046672988</v>
      </c>
      <c r="H3498" s="55">
        <v>0.106655092592593</v>
      </c>
      <c r="I3498" s="33">
        <v>44882.106655092597</v>
      </c>
      <c r="J3498" s="58">
        <v>44882</v>
      </c>
      <c r="K3498" s="13" t="s">
        <v>213</v>
      </c>
      <c r="L3498" s="13" t="s">
        <v>30</v>
      </c>
      <c r="M3498" s="13" t="s">
        <v>75</v>
      </c>
      <c r="N3498" s="13" t="s">
        <v>206</v>
      </c>
      <c r="O3498" s="33" t="s">
        <v>38</v>
      </c>
      <c r="P3498" s="58" t="s">
        <v>38</v>
      </c>
      <c r="Q3498" s="33" t="s">
        <v>207</v>
      </c>
      <c r="R3498" s="14" t="s">
        <v>38</v>
      </c>
      <c r="S3498" s="13" t="s">
        <v>208</v>
      </c>
      <c r="T3498" s="13" t="s">
        <v>209</v>
      </c>
      <c r="U3498" s="33">
        <f t="shared" ca="1" si="648"/>
        <v>45744.56914039352</v>
      </c>
      <c r="V3498" s="13" t="str">
        <f t="shared" si="649"/>
        <v>Bangalore</v>
      </c>
      <c r="W3498" s="13" t="str">
        <f t="shared" si="650"/>
        <v>CLS</v>
      </c>
      <c r="X3498" s="13">
        <f t="shared" si="651"/>
        <v>2</v>
      </c>
      <c r="Y3498" s="13" t="str">
        <f>IFERROR(VLOOKUP(C3498,ReceivingTeam[],2,FALSE),"HelpDesk")</f>
        <v>HelpDesk</v>
      </c>
      <c r="Z3498" s="67">
        <f t="shared" si="652"/>
        <v>44882.916666666664</v>
      </c>
      <c r="AA3498" s="68">
        <f t="shared" si="653"/>
        <v>44882</v>
      </c>
      <c r="AB3498" s="69" t="b">
        <f t="shared" si="654"/>
        <v>1</v>
      </c>
      <c r="AC3498" s="70">
        <f t="shared" si="655"/>
        <v>0.5</v>
      </c>
      <c r="AD3498" s="67">
        <f t="shared" si="656"/>
        <v>44882.916666666664</v>
      </c>
      <c r="AE3498" s="67">
        <f>VLOOKUP(V3498,'Branch Wise Work Timelines'!C:G,3,FALSE)+AA3498</f>
        <v>44882.416666666664</v>
      </c>
      <c r="AF3498" s="67">
        <f>IF(V3498="Bangalore",VLOOKUP(V3498,'Branch Wise Work Timelines'!C:G,4,FALSE)+AA3498+1,IF(V3498="Mumbai",VLOOKUP(V3498,'Branch Wise Work Timelines'!C:G,4,FALSE)+AA3498+1,VLOOKUP(V3498,'Branch Wise Work Timelines'!C:G,4,FALSE)+AA3498))</f>
        <v>44883.104166666664</v>
      </c>
      <c r="AG3498" s="67">
        <f>WORKDAY.INTL(AA3498,1,11)+VLOOKUP(V3498,'Branch Wise Work Timelines'!C:G,3,FALSE)</f>
        <v>44883.416666666664</v>
      </c>
      <c r="AH3498" s="69" t="str">
        <f t="shared" ca="1" si="657"/>
        <v>Out of TAT</v>
      </c>
      <c r="AI3498" s="69">
        <f t="shared" ca="1" si="658"/>
        <v>20680</v>
      </c>
      <c r="AJ3498" s="69" t="str">
        <f ca="1">IF(AI3498&lt;0,"0-12",IFERROR(VLOOKUP(AI3498,Breakup[],2,FALSE),"&gt;24"))</f>
        <v>&gt;24</v>
      </c>
      <c r="AK3498" s="69" t="str">
        <f>VLOOKUP(V3498,Master!B:D,3,FALSE)</f>
        <v>South</v>
      </c>
      <c r="AL3498" s="69" t="str">
        <f t="shared" si="659"/>
        <v>Bangalore-CLS</v>
      </c>
    </row>
    <row r="3499" spans="1:38">
      <c r="A3499" s="14" t="s">
        <v>7327</v>
      </c>
      <c r="B3499" s="54">
        <v>44701.689566631903</v>
      </c>
      <c r="C3499" s="13" t="s">
        <v>986</v>
      </c>
      <c r="D3499" s="13">
        <v>1129</v>
      </c>
      <c r="E3499" s="13" t="s">
        <v>7328</v>
      </c>
      <c r="F3499" s="13" t="s">
        <v>33</v>
      </c>
      <c r="G3499" s="14">
        <v>1653047501288</v>
      </c>
      <c r="H3499" s="55">
        <v>0.183518518518519</v>
      </c>
      <c r="I3499" s="33">
        <v>44885.183518518497</v>
      </c>
      <c r="J3499" s="58">
        <v>44885</v>
      </c>
      <c r="K3499" s="13" t="s">
        <v>213</v>
      </c>
      <c r="L3499" s="13" t="s">
        <v>30</v>
      </c>
      <c r="M3499" s="13" t="s">
        <v>282</v>
      </c>
      <c r="N3499" s="13" t="s">
        <v>206</v>
      </c>
      <c r="O3499" s="33" t="s">
        <v>38</v>
      </c>
      <c r="P3499" s="58" t="s">
        <v>38</v>
      </c>
      <c r="Q3499" s="33" t="s">
        <v>207</v>
      </c>
      <c r="R3499" s="14" t="s">
        <v>38</v>
      </c>
      <c r="S3499" s="13" t="s">
        <v>216</v>
      </c>
      <c r="T3499" s="13" t="s">
        <v>217</v>
      </c>
      <c r="U3499" s="33">
        <f t="shared" ca="1" si="648"/>
        <v>45744.56914039352</v>
      </c>
      <c r="V3499" s="13" t="str">
        <f t="shared" si="649"/>
        <v>Bangalore</v>
      </c>
      <c r="W3499" s="13" t="str">
        <f t="shared" si="650"/>
        <v>RI</v>
      </c>
      <c r="X3499" s="13">
        <f t="shared" si="651"/>
        <v>4</v>
      </c>
      <c r="Y3499" s="13" t="str">
        <f>IFERROR(VLOOKUP(C3499,ReceivingTeam[],2,FALSE),"HelpDesk")</f>
        <v>HelpDesk</v>
      </c>
      <c r="Z3499" s="67">
        <f t="shared" si="652"/>
        <v>44885.916666666664</v>
      </c>
      <c r="AA3499" s="68">
        <f t="shared" si="653"/>
        <v>44885</v>
      </c>
      <c r="AB3499" s="69" t="b">
        <f t="shared" si="654"/>
        <v>0</v>
      </c>
      <c r="AC3499" s="70">
        <f t="shared" si="655"/>
        <v>0.5</v>
      </c>
      <c r="AD3499" s="67">
        <f t="shared" si="656"/>
        <v>44885.916666666664</v>
      </c>
      <c r="AE3499" s="67">
        <f>VLOOKUP(V3499,'Branch Wise Work Timelines'!C:G,3,FALSE)+AA3499</f>
        <v>44885.416666666664</v>
      </c>
      <c r="AF3499" s="67">
        <f>IF(V3499="Bangalore",VLOOKUP(V3499,'Branch Wise Work Timelines'!C:G,4,FALSE)+AA3499+1,IF(V3499="Mumbai",VLOOKUP(V3499,'Branch Wise Work Timelines'!C:G,4,FALSE)+AA3499+1,VLOOKUP(V3499,'Branch Wise Work Timelines'!C:G,4,FALSE)+AA3499))</f>
        <v>44886.104166666664</v>
      </c>
      <c r="AG3499" s="67">
        <f>WORKDAY.INTL(AA3499,1,11)+VLOOKUP(V3499,'Branch Wise Work Timelines'!C:G,3,FALSE)</f>
        <v>44886.416666666664</v>
      </c>
      <c r="AH3499" s="69" t="str">
        <f t="shared" ca="1" si="657"/>
        <v>Out of TAT</v>
      </c>
      <c r="AI3499" s="69">
        <f t="shared" ca="1" si="658"/>
        <v>20608</v>
      </c>
      <c r="AJ3499" s="69" t="str">
        <f ca="1">IF(AI3499&lt;0,"0-12",IFERROR(VLOOKUP(AI3499,Breakup[],2,FALSE),"&gt;24"))</f>
        <v>&gt;24</v>
      </c>
      <c r="AK3499" s="69" t="str">
        <f>VLOOKUP(V3499,Master!B:D,3,FALSE)</f>
        <v>South</v>
      </c>
      <c r="AL3499" s="69" t="str">
        <f t="shared" si="659"/>
        <v>Bangalore</v>
      </c>
    </row>
    <row r="3500" spans="1:38">
      <c r="A3500" s="14" t="s">
        <v>7329</v>
      </c>
      <c r="B3500" s="54">
        <v>44699.663358680598</v>
      </c>
      <c r="C3500" s="13" t="s">
        <v>6655</v>
      </c>
      <c r="D3500" s="13">
        <v>514</v>
      </c>
      <c r="E3500" s="13" t="s">
        <v>7330</v>
      </c>
      <c r="F3500" s="13" t="s">
        <v>24</v>
      </c>
      <c r="G3500" s="14">
        <v>1653056662937</v>
      </c>
      <c r="H3500" s="55">
        <v>8.9432870370370399E-2</v>
      </c>
      <c r="I3500" s="33">
        <v>44885.089432870402</v>
      </c>
      <c r="J3500" s="58">
        <v>44885</v>
      </c>
      <c r="K3500" s="13" t="s">
        <v>263</v>
      </c>
      <c r="L3500" s="13" t="s">
        <v>69</v>
      </c>
      <c r="M3500" s="13" t="s">
        <v>101</v>
      </c>
      <c r="N3500" s="13" t="s">
        <v>206</v>
      </c>
      <c r="O3500" s="33" t="s">
        <v>38</v>
      </c>
      <c r="P3500" s="58" t="s">
        <v>38</v>
      </c>
      <c r="Q3500" s="33" t="s">
        <v>207</v>
      </c>
      <c r="R3500" s="14" t="s">
        <v>38</v>
      </c>
      <c r="S3500" s="13" t="s">
        <v>208</v>
      </c>
      <c r="T3500" s="13" t="s">
        <v>209</v>
      </c>
      <c r="U3500" s="33">
        <f t="shared" ca="1" si="648"/>
        <v>45744.56914039352</v>
      </c>
      <c r="V3500" s="13" t="str">
        <f t="shared" si="649"/>
        <v>Mumbai</v>
      </c>
      <c r="W3500" s="13" t="str">
        <f t="shared" si="650"/>
        <v>DOMI</v>
      </c>
      <c r="X3500" s="13">
        <f t="shared" si="651"/>
        <v>2</v>
      </c>
      <c r="Y3500" s="13" t="str">
        <f>IFERROR(VLOOKUP(C3500,ReceivingTeam[],2,FALSE),"HelpDesk")</f>
        <v>HelpDesk</v>
      </c>
      <c r="Z3500" s="67">
        <f t="shared" si="652"/>
        <v>44885.916666666664</v>
      </c>
      <c r="AA3500" s="68">
        <f t="shared" si="653"/>
        <v>44885</v>
      </c>
      <c r="AB3500" s="69" t="b">
        <f t="shared" si="654"/>
        <v>0</v>
      </c>
      <c r="AC3500" s="70">
        <f t="shared" si="655"/>
        <v>0.5</v>
      </c>
      <c r="AD3500" s="67">
        <f t="shared" si="656"/>
        <v>44885.916666666664</v>
      </c>
      <c r="AE3500" s="67">
        <f>VLOOKUP(V3500,'Branch Wise Work Timelines'!C:G,3,FALSE)+AA3500</f>
        <v>44885.416666666664</v>
      </c>
      <c r="AF3500" s="67">
        <f>IF(V3500="Bangalore",VLOOKUP(V3500,'Branch Wise Work Timelines'!C:G,4,FALSE)+AA3500+1,IF(V3500="Mumbai",VLOOKUP(V3500,'Branch Wise Work Timelines'!C:G,4,FALSE)+AA3500+1,VLOOKUP(V3500,'Branch Wise Work Timelines'!C:G,4,FALSE)+AA3500))</f>
        <v>44886.25</v>
      </c>
      <c r="AG3500" s="67">
        <f>WORKDAY.INTL(AA3500,1,11)+VLOOKUP(V3500,'Branch Wise Work Timelines'!C:G,3,FALSE)</f>
        <v>44886.416666666664</v>
      </c>
      <c r="AH3500" s="69" t="str">
        <f t="shared" ca="1" si="657"/>
        <v>Out of TAT</v>
      </c>
      <c r="AI3500" s="69">
        <f t="shared" ca="1" si="658"/>
        <v>20608</v>
      </c>
      <c r="AJ3500" s="69" t="str">
        <f ca="1">IF(AI3500&lt;0,"0-12",IFERROR(VLOOKUP(AI3500,Breakup[],2,FALSE),"&gt;24"))</f>
        <v>&gt;24</v>
      </c>
      <c r="AK3500" s="69" t="str">
        <f>VLOOKUP(V3500,Master!B:D,3,FALSE)</f>
        <v>East</v>
      </c>
      <c r="AL3500" s="69" t="str">
        <f t="shared" si="659"/>
        <v>Mumbai</v>
      </c>
    </row>
    <row r="3501" spans="1:38">
      <c r="A3501" s="14" t="s">
        <v>7331</v>
      </c>
      <c r="B3501" s="54">
        <v>44700.656190162001</v>
      </c>
      <c r="C3501" s="13" t="s">
        <v>6655</v>
      </c>
      <c r="D3501" s="13">
        <v>189</v>
      </c>
      <c r="E3501" s="13" t="s">
        <v>7332</v>
      </c>
      <c r="F3501" s="13" t="s">
        <v>24</v>
      </c>
      <c r="G3501" s="14">
        <v>1653056788057</v>
      </c>
      <c r="H3501" s="55">
        <v>0.29254629629629603</v>
      </c>
      <c r="I3501" s="33">
        <v>44888.292546296303</v>
      </c>
      <c r="J3501" s="58">
        <v>44888</v>
      </c>
      <c r="K3501" s="13" t="s">
        <v>263</v>
      </c>
      <c r="L3501" s="13" t="s">
        <v>69</v>
      </c>
      <c r="M3501" s="13" t="s">
        <v>101</v>
      </c>
      <c r="N3501" s="13" t="s">
        <v>206</v>
      </c>
      <c r="O3501" s="33" t="s">
        <v>38</v>
      </c>
      <c r="P3501" s="58" t="s">
        <v>38</v>
      </c>
      <c r="Q3501" s="33" t="s">
        <v>207</v>
      </c>
      <c r="R3501" s="14" t="s">
        <v>38</v>
      </c>
      <c r="S3501" s="13" t="s">
        <v>208</v>
      </c>
      <c r="T3501" s="13" t="s">
        <v>209</v>
      </c>
      <c r="U3501" s="33">
        <f t="shared" ca="1" si="648"/>
        <v>45744.56914039352</v>
      </c>
      <c r="V3501" s="13" t="str">
        <f t="shared" si="649"/>
        <v>Mumbai</v>
      </c>
      <c r="W3501" s="13" t="str">
        <f t="shared" si="650"/>
        <v>DOMI</v>
      </c>
      <c r="X3501" s="13">
        <f t="shared" si="651"/>
        <v>7</v>
      </c>
      <c r="Y3501" s="13" t="str">
        <f>IFERROR(VLOOKUP(C3501,ReceivingTeam[],2,FALSE),"HelpDesk")</f>
        <v>HelpDesk</v>
      </c>
      <c r="Z3501" s="67">
        <f t="shared" si="652"/>
        <v>44888.916666666664</v>
      </c>
      <c r="AA3501" s="68">
        <f t="shared" si="653"/>
        <v>44888</v>
      </c>
      <c r="AB3501" s="69" t="b">
        <f t="shared" si="654"/>
        <v>1</v>
      </c>
      <c r="AC3501" s="70">
        <f t="shared" si="655"/>
        <v>0.5</v>
      </c>
      <c r="AD3501" s="67">
        <f t="shared" si="656"/>
        <v>44888.916666666664</v>
      </c>
      <c r="AE3501" s="67">
        <f>VLOOKUP(V3501,'Branch Wise Work Timelines'!C:G,3,FALSE)+AA3501</f>
        <v>44888.416666666664</v>
      </c>
      <c r="AF3501" s="67">
        <f>IF(V3501="Bangalore",VLOOKUP(V3501,'Branch Wise Work Timelines'!C:G,4,FALSE)+AA3501+1,IF(V3501="Mumbai",VLOOKUP(V3501,'Branch Wise Work Timelines'!C:G,4,FALSE)+AA3501+1,VLOOKUP(V3501,'Branch Wise Work Timelines'!C:G,4,FALSE)+AA3501))</f>
        <v>44889.25</v>
      </c>
      <c r="AG3501" s="67">
        <f>WORKDAY.INTL(AA3501,1,11)+VLOOKUP(V3501,'Branch Wise Work Timelines'!C:G,3,FALSE)</f>
        <v>44889.416666666664</v>
      </c>
      <c r="AH3501" s="69" t="str">
        <f t="shared" ca="1" si="657"/>
        <v>Out of TAT</v>
      </c>
      <c r="AI3501" s="69">
        <f t="shared" ca="1" si="658"/>
        <v>20536</v>
      </c>
      <c r="AJ3501" s="69" t="str">
        <f ca="1">IF(AI3501&lt;0,"0-12",IFERROR(VLOOKUP(AI3501,Breakup[],2,FALSE),"&gt;24"))</f>
        <v>&gt;24</v>
      </c>
      <c r="AK3501" s="69" t="str">
        <f>VLOOKUP(V3501,Master!B:D,3,FALSE)</f>
        <v>East</v>
      </c>
      <c r="AL3501" s="69" t="str">
        <f t="shared" si="659"/>
        <v>Mumbai</v>
      </c>
    </row>
    <row r="3502" spans="1:38">
      <c r="A3502" s="14" t="s">
        <v>7333</v>
      </c>
      <c r="B3502" s="54">
        <v>44698.538746411999</v>
      </c>
      <c r="C3502" s="13" t="s">
        <v>6527</v>
      </c>
      <c r="D3502" s="13">
        <v>1498</v>
      </c>
      <c r="E3502" s="13" t="s">
        <v>7334</v>
      </c>
      <c r="F3502" s="13" t="s">
        <v>33</v>
      </c>
      <c r="G3502" s="14">
        <v>1653056788057</v>
      </c>
      <c r="H3502" s="55">
        <v>0.36140046296296302</v>
      </c>
      <c r="I3502" s="33">
        <v>44887.361400463</v>
      </c>
      <c r="J3502" s="58">
        <v>44887</v>
      </c>
      <c r="K3502" s="13" t="s">
        <v>263</v>
      </c>
      <c r="L3502" s="13" t="s">
        <v>69</v>
      </c>
      <c r="M3502" s="13" t="s">
        <v>101</v>
      </c>
      <c r="N3502" s="13" t="s">
        <v>206</v>
      </c>
      <c r="O3502" s="33" t="s">
        <v>38</v>
      </c>
      <c r="P3502" s="58" t="s">
        <v>38</v>
      </c>
      <c r="Q3502" s="33" t="s">
        <v>207</v>
      </c>
      <c r="R3502" s="14" t="s">
        <v>38</v>
      </c>
      <c r="S3502" s="13" t="s">
        <v>208</v>
      </c>
      <c r="T3502" s="13" t="s">
        <v>209</v>
      </c>
      <c r="U3502" s="33">
        <f t="shared" ca="1" si="648"/>
        <v>45744.56914039352</v>
      </c>
      <c r="V3502" s="13" t="str">
        <f t="shared" si="649"/>
        <v>Mumbai</v>
      </c>
      <c r="W3502" s="13" t="str">
        <f t="shared" si="650"/>
        <v>RI</v>
      </c>
      <c r="X3502" s="13">
        <f t="shared" si="651"/>
        <v>8</v>
      </c>
      <c r="Y3502" s="13" t="str">
        <f>IFERROR(VLOOKUP(C3502,ReceivingTeam[],2,FALSE),"HelpDesk")</f>
        <v>HelpDesk</v>
      </c>
      <c r="Z3502" s="67">
        <f t="shared" si="652"/>
        <v>44887.916666666664</v>
      </c>
      <c r="AA3502" s="68">
        <f t="shared" si="653"/>
        <v>44887</v>
      </c>
      <c r="AB3502" s="69" t="b">
        <f t="shared" si="654"/>
        <v>1</v>
      </c>
      <c r="AC3502" s="70">
        <f t="shared" si="655"/>
        <v>0.5</v>
      </c>
      <c r="AD3502" s="67">
        <f t="shared" si="656"/>
        <v>44887.916666666664</v>
      </c>
      <c r="AE3502" s="67">
        <f>VLOOKUP(V3502,'Branch Wise Work Timelines'!C:G,3,FALSE)+AA3502</f>
        <v>44887.416666666664</v>
      </c>
      <c r="AF3502" s="67">
        <f>IF(V3502="Bangalore",VLOOKUP(V3502,'Branch Wise Work Timelines'!C:G,4,FALSE)+AA3502+1,IF(V3502="Mumbai",VLOOKUP(V3502,'Branch Wise Work Timelines'!C:G,4,FALSE)+AA3502+1,VLOOKUP(V3502,'Branch Wise Work Timelines'!C:G,4,FALSE)+AA3502))</f>
        <v>44888.25</v>
      </c>
      <c r="AG3502" s="67">
        <f>WORKDAY.INTL(AA3502,1,11)+VLOOKUP(V3502,'Branch Wise Work Timelines'!C:G,3,FALSE)</f>
        <v>44888.416666666664</v>
      </c>
      <c r="AH3502" s="69" t="str">
        <f t="shared" ca="1" si="657"/>
        <v>Out of TAT</v>
      </c>
      <c r="AI3502" s="69">
        <f t="shared" ca="1" si="658"/>
        <v>20560</v>
      </c>
      <c r="AJ3502" s="69" t="str">
        <f ca="1">IF(AI3502&lt;0,"0-12",IFERROR(VLOOKUP(AI3502,Breakup[],2,FALSE),"&gt;24"))</f>
        <v>&gt;24</v>
      </c>
      <c r="AK3502" s="69" t="str">
        <f>VLOOKUP(V3502,Master!B:D,3,FALSE)</f>
        <v>East</v>
      </c>
      <c r="AL3502" s="69" t="str">
        <f t="shared" si="659"/>
        <v>Mumbai</v>
      </c>
    </row>
    <row r="3503" spans="1:38">
      <c r="A3503" s="14" t="s">
        <v>7335</v>
      </c>
      <c r="B3503" s="54">
        <v>44701.702843286999</v>
      </c>
      <c r="C3503" s="13" t="s">
        <v>1079</v>
      </c>
      <c r="D3503" s="13">
        <v>1842</v>
      </c>
      <c r="E3503" s="13" t="s">
        <v>7336</v>
      </c>
      <c r="F3503" s="13" t="s">
        <v>15</v>
      </c>
      <c r="G3503" s="14">
        <v>1653049223395</v>
      </c>
      <c r="H3503" s="55">
        <v>0.75003472222222201</v>
      </c>
      <c r="I3503" s="33">
        <v>44889.750034722201</v>
      </c>
      <c r="J3503" s="58">
        <v>44889</v>
      </c>
      <c r="K3503" s="13" t="s">
        <v>213</v>
      </c>
      <c r="L3503" s="13" t="s">
        <v>30</v>
      </c>
      <c r="M3503" s="13" t="s">
        <v>214</v>
      </c>
      <c r="N3503" s="13" t="s">
        <v>215</v>
      </c>
      <c r="O3503" s="33" t="s">
        <v>38</v>
      </c>
      <c r="P3503" s="58" t="s">
        <v>38</v>
      </c>
      <c r="Q3503" s="33" t="s">
        <v>207</v>
      </c>
      <c r="R3503" s="14" t="s">
        <v>38</v>
      </c>
      <c r="S3503" s="13" t="s">
        <v>216</v>
      </c>
      <c r="T3503" s="13" t="s">
        <v>217</v>
      </c>
      <c r="U3503" s="33">
        <f t="shared" ca="1" si="648"/>
        <v>45744.56914039352</v>
      </c>
      <c r="V3503" s="13" t="str">
        <f t="shared" si="649"/>
        <v>Bangalore</v>
      </c>
      <c r="W3503" s="13" t="str">
        <f t="shared" si="650"/>
        <v>CLS</v>
      </c>
      <c r="X3503" s="13">
        <f t="shared" si="651"/>
        <v>18</v>
      </c>
      <c r="Y3503" s="13" t="str">
        <f>IFERROR(VLOOKUP(C3503,ReceivingTeam[],2,FALSE),"HelpDesk")</f>
        <v>HelpDesk</v>
      </c>
      <c r="Z3503" s="67">
        <f t="shared" si="652"/>
        <v>44890.562534722201</v>
      </c>
      <c r="AA3503" s="68">
        <f t="shared" si="653"/>
        <v>44889</v>
      </c>
      <c r="AB3503" s="69" t="b">
        <f t="shared" si="654"/>
        <v>1</v>
      </c>
      <c r="AC3503" s="70">
        <f t="shared" si="655"/>
        <v>0.5</v>
      </c>
      <c r="AD3503" s="67">
        <f t="shared" si="656"/>
        <v>44890.562534722201</v>
      </c>
      <c r="AE3503" s="67">
        <f>VLOOKUP(V3503,'Branch Wise Work Timelines'!C:G,3,FALSE)+AA3503</f>
        <v>44889.416666666664</v>
      </c>
      <c r="AF3503" s="67">
        <f>IF(V3503="Bangalore",VLOOKUP(V3503,'Branch Wise Work Timelines'!C:G,4,FALSE)+AA3503+1,IF(V3503="Mumbai",VLOOKUP(V3503,'Branch Wise Work Timelines'!C:G,4,FALSE)+AA3503+1,VLOOKUP(V3503,'Branch Wise Work Timelines'!C:G,4,FALSE)+AA3503))</f>
        <v>44890.104166666664</v>
      </c>
      <c r="AG3503" s="67">
        <f>WORKDAY.INTL(AA3503,1,11)+VLOOKUP(V3503,'Branch Wise Work Timelines'!C:G,3,FALSE)</f>
        <v>44890.416666666664</v>
      </c>
      <c r="AH3503" s="69" t="str">
        <f t="shared" ca="1" si="657"/>
        <v>Out of TAT</v>
      </c>
      <c r="AI3503" s="69">
        <f t="shared" ca="1" si="658"/>
        <v>20497</v>
      </c>
      <c r="AJ3503" s="69" t="str">
        <f ca="1">IF(AI3503&lt;0,"0-12",IFERROR(VLOOKUP(AI3503,Breakup[],2,FALSE),"&gt;24"))</f>
        <v>&gt;24</v>
      </c>
      <c r="AK3503" s="69" t="str">
        <f>VLOOKUP(V3503,Master!B:D,3,FALSE)</f>
        <v>South</v>
      </c>
      <c r="AL3503" s="69" t="str">
        <f t="shared" si="659"/>
        <v>Bangalore-CLS</v>
      </c>
    </row>
    <row r="3504" spans="1:38">
      <c r="A3504" s="14" t="s">
        <v>7337</v>
      </c>
      <c r="B3504" s="54">
        <v>44698.539362534699</v>
      </c>
      <c r="C3504" s="13" t="s">
        <v>6527</v>
      </c>
      <c r="D3504" s="13">
        <v>1421</v>
      </c>
      <c r="E3504" s="13" t="s">
        <v>7338</v>
      </c>
      <c r="F3504" s="13" t="s">
        <v>33</v>
      </c>
      <c r="G3504" s="14">
        <v>1653056788057</v>
      </c>
      <c r="H3504" s="55">
        <v>0.99392361111111105</v>
      </c>
      <c r="I3504" s="33">
        <v>44882.993923611102</v>
      </c>
      <c r="J3504" s="58">
        <v>44882</v>
      </c>
      <c r="K3504" s="13" t="s">
        <v>263</v>
      </c>
      <c r="L3504" s="13" t="s">
        <v>69</v>
      </c>
      <c r="M3504" s="13" t="s">
        <v>101</v>
      </c>
      <c r="N3504" s="13" t="s">
        <v>206</v>
      </c>
      <c r="O3504" s="33" t="s">
        <v>38</v>
      </c>
      <c r="P3504" s="58" t="s">
        <v>38</v>
      </c>
      <c r="Q3504" s="33" t="s">
        <v>207</v>
      </c>
      <c r="R3504" s="14" t="s">
        <v>38</v>
      </c>
      <c r="S3504" s="13" t="s">
        <v>208</v>
      </c>
      <c r="T3504" s="13" t="s">
        <v>209</v>
      </c>
      <c r="U3504" s="33">
        <f t="shared" ca="1" si="648"/>
        <v>45744.56914039352</v>
      </c>
      <c r="V3504" s="13" t="str">
        <f t="shared" si="649"/>
        <v>Mumbai</v>
      </c>
      <c r="W3504" s="13" t="str">
        <f t="shared" si="650"/>
        <v>RI</v>
      </c>
      <c r="X3504" s="13">
        <f t="shared" si="651"/>
        <v>23</v>
      </c>
      <c r="Y3504" s="13" t="str">
        <f>IFERROR(VLOOKUP(C3504,ReceivingTeam[],2,FALSE),"HelpDesk")</f>
        <v>HelpDesk</v>
      </c>
      <c r="Z3504" s="67">
        <f t="shared" si="652"/>
        <v>44883.660590277766</v>
      </c>
      <c r="AA3504" s="68">
        <f t="shared" si="653"/>
        <v>44882</v>
      </c>
      <c r="AB3504" s="69" t="b">
        <f t="shared" si="654"/>
        <v>1</v>
      </c>
      <c r="AC3504" s="70">
        <f t="shared" si="655"/>
        <v>0.5</v>
      </c>
      <c r="AD3504" s="67">
        <f t="shared" si="656"/>
        <v>44883.660590277766</v>
      </c>
      <c r="AE3504" s="67">
        <f>VLOOKUP(V3504,'Branch Wise Work Timelines'!C:G,3,FALSE)+AA3504</f>
        <v>44882.416666666664</v>
      </c>
      <c r="AF3504" s="67">
        <f>IF(V3504="Bangalore",VLOOKUP(V3504,'Branch Wise Work Timelines'!C:G,4,FALSE)+AA3504+1,IF(V3504="Mumbai",VLOOKUP(V3504,'Branch Wise Work Timelines'!C:G,4,FALSE)+AA3504+1,VLOOKUP(V3504,'Branch Wise Work Timelines'!C:G,4,FALSE)+AA3504))</f>
        <v>44883.25</v>
      </c>
      <c r="AG3504" s="67">
        <f>WORKDAY.INTL(AA3504,1,11)+VLOOKUP(V3504,'Branch Wise Work Timelines'!C:G,3,FALSE)</f>
        <v>44883.416666666664</v>
      </c>
      <c r="AH3504" s="69" t="str">
        <f t="shared" ca="1" si="657"/>
        <v>Out of TAT</v>
      </c>
      <c r="AI3504" s="69">
        <f t="shared" ca="1" si="658"/>
        <v>20662</v>
      </c>
      <c r="AJ3504" s="69" t="str">
        <f ca="1">IF(AI3504&lt;0,"0-12",IFERROR(VLOOKUP(AI3504,Breakup[],2,FALSE),"&gt;24"))</f>
        <v>&gt;24</v>
      </c>
      <c r="AK3504" s="69" t="str">
        <f>VLOOKUP(V3504,Master!B:D,3,FALSE)</f>
        <v>East</v>
      </c>
      <c r="AL3504" s="69" t="str">
        <f t="shared" si="659"/>
        <v>Mumbai</v>
      </c>
    </row>
    <row r="3505" spans="1:38">
      <c r="A3505" s="14" t="s">
        <v>7339</v>
      </c>
      <c r="B3505" s="54">
        <v>44701.696072256898</v>
      </c>
      <c r="C3505" s="13" t="s">
        <v>404</v>
      </c>
      <c r="D3505" s="13">
        <v>869</v>
      </c>
      <c r="E3505" s="13" t="s">
        <v>7340</v>
      </c>
      <c r="F3505" s="13" t="s">
        <v>15</v>
      </c>
      <c r="G3505" s="14">
        <v>1653046758228</v>
      </c>
      <c r="H3505" s="55">
        <v>0.24098379629629599</v>
      </c>
      <c r="I3505" s="33">
        <v>44887.240983796299</v>
      </c>
      <c r="J3505" s="58">
        <v>44887</v>
      </c>
      <c r="K3505" s="13" t="s">
        <v>213</v>
      </c>
      <c r="L3505" s="13" t="s">
        <v>30</v>
      </c>
      <c r="M3505" s="13" t="s">
        <v>214</v>
      </c>
      <c r="N3505" s="13" t="s">
        <v>215</v>
      </c>
      <c r="O3505" s="33" t="s">
        <v>38</v>
      </c>
      <c r="P3505" s="58" t="s">
        <v>38</v>
      </c>
      <c r="Q3505" s="33" t="s">
        <v>207</v>
      </c>
      <c r="R3505" s="14" t="s">
        <v>38</v>
      </c>
      <c r="S3505" s="13" t="s">
        <v>216</v>
      </c>
      <c r="T3505" s="13" t="s">
        <v>217</v>
      </c>
      <c r="U3505" s="33">
        <f t="shared" ca="1" si="648"/>
        <v>45744.56914039352</v>
      </c>
      <c r="V3505" s="13" t="str">
        <f t="shared" si="649"/>
        <v>Bangalore</v>
      </c>
      <c r="W3505" s="13" t="str">
        <f t="shared" si="650"/>
        <v>CLS</v>
      </c>
      <c r="X3505" s="13">
        <f t="shared" si="651"/>
        <v>5</v>
      </c>
      <c r="Y3505" s="13" t="str">
        <f>IFERROR(VLOOKUP(C3505,ReceivingTeam[],2,FALSE),"HelpDesk")</f>
        <v>HelpDesk</v>
      </c>
      <c r="Z3505" s="67">
        <f t="shared" si="652"/>
        <v>44887.916666666664</v>
      </c>
      <c r="AA3505" s="68">
        <f t="shared" si="653"/>
        <v>44887</v>
      </c>
      <c r="AB3505" s="69" t="b">
        <f t="shared" si="654"/>
        <v>1</v>
      </c>
      <c r="AC3505" s="70">
        <f t="shared" si="655"/>
        <v>0.5</v>
      </c>
      <c r="AD3505" s="67">
        <f t="shared" si="656"/>
        <v>44887.916666666664</v>
      </c>
      <c r="AE3505" s="67">
        <f>VLOOKUP(V3505,'Branch Wise Work Timelines'!C:G,3,FALSE)+AA3505</f>
        <v>44887.416666666664</v>
      </c>
      <c r="AF3505" s="67">
        <f>IF(V3505="Bangalore",VLOOKUP(V3505,'Branch Wise Work Timelines'!C:G,4,FALSE)+AA3505+1,IF(V3505="Mumbai",VLOOKUP(V3505,'Branch Wise Work Timelines'!C:G,4,FALSE)+AA3505+1,VLOOKUP(V3505,'Branch Wise Work Timelines'!C:G,4,FALSE)+AA3505))</f>
        <v>44888.104166666664</v>
      </c>
      <c r="AG3505" s="67">
        <f>WORKDAY.INTL(AA3505,1,11)+VLOOKUP(V3505,'Branch Wise Work Timelines'!C:G,3,FALSE)</f>
        <v>44888.416666666664</v>
      </c>
      <c r="AH3505" s="69" t="str">
        <f t="shared" ca="1" si="657"/>
        <v>Out of TAT</v>
      </c>
      <c r="AI3505" s="69">
        <f t="shared" ca="1" si="658"/>
        <v>20560</v>
      </c>
      <c r="AJ3505" s="69" t="str">
        <f ca="1">IF(AI3505&lt;0,"0-12",IFERROR(VLOOKUP(AI3505,Breakup[],2,FALSE),"&gt;24"))</f>
        <v>&gt;24</v>
      </c>
      <c r="AK3505" s="69" t="str">
        <f>VLOOKUP(V3505,Master!B:D,3,FALSE)</f>
        <v>South</v>
      </c>
      <c r="AL3505" s="69" t="str">
        <f t="shared" si="659"/>
        <v>Bangalore-CLS</v>
      </c>
    </row>
    <row r="3506" spans="1:38">
      <c r="A3506" s="14" t="s">
        <v>7341</v>
      </c>
      <c r="B3506" s="54">
        <v>44701.727471759303</v>
      </c>
      <c r="C3506" s="13" t="s">
        <v>377</v>
      </c>
      <c r="D3506" s="13">
        <v>157</v>
      </c>
      <c r="E3506" s="13" t="s">
        <v>7342</v>
      </c>
      <c r="F3506" s="13" t="s">
        <v>15</v>
      </c>
      <c r="G3506" s="14">
        <v>1653050621596</v>
      </c>
      <c r="H3506" s="55">
        <v>0.70479166666666704</v>
      </c>
      <c r="I3506" s="33">
        <v>44891.7047916667</v>
      </c>
      <c r="J3506" s="58">
        <v>44891</v>
      </c>
      <c r="K3506" s="13" t="s">
        <v>213</v>
      </c>
      <c r="L3506" s="13" t="s">
        <v>30</v>
      </c>
      <c r="M3506" s="13" t="s">
        <v>214</v>
      </c>
      <c r="N3506" s="13" t="s">
        <v>206</v>
      </c>
      <c r="O3506" s="33">
        <v>44891.987951388903</v>
      </c>
      <c r="P3506" s="58">
        <v>44891</v>
      </c>
      <c r="Q3506" s="33" t="s">
        <v>237</v>
      </c>
      <c r="R3506" s="14">
        <v>916</v>
      </c>
      <c r="S3506" s="13" t="s">
        <v>216</v>
      </c>
      <c r="T3506" s="13" t="s">
        <v>217</v>
      </c>
      <c r="U3506" s="33">
        <f t="shared" ca="1" si="648"/>
        <v>45744.56914039352</v>
      </c>
      <c r="V3506" s="13" t="str">
        <f t="shared" si="649"/>
        <v>Bangalore</v>
      </c>
      <c r="W3506" s="13" t="str">
        <f t="shared" si="650"/>
        <v>CLS</v>
      </c>
      <c r="X3506" s="13">
        <f t="shared" si="651"/>
        <v>16</v>
      </c>
      <c r="Y3506" s="13" t="str">
        <f>IFERROR(VLOOKUP(C3506,ReceivingTeam[],2,FALSE),"HelpDesk")</f>
        <v>HelpDesk</v>
      </c>
      <c r="Z3506" s="67">
        <f t="shared" si="652"/>
        <v>44893.5172916667</v>
      </c>
      <c r="AA3506" s="68">
        <f t="shared" si="653"/>
        <v>44891</v>
      </c>
      <c r="AB3506" s="69" t="b">
        <f t="shared" si="654"/>
        <v>1</v>
      </c>
      <c r="AC3506" s="70">
        <f t="shared" si="655"/>
        <v>0.5</v>
      </c>
      <c r="AD3506" s="67">
        <f t="shared" si="656"/>
        <v>44893.5172916667</v>
      </c>
      <c r="AE3506" s="67">
        <f>VLOOKUP(V3506,'Branch Wise Work Timelines'!C:G,3,FALSE)+AA3506</f>
        <v>44891.416666666664</v>
      </c>
      <c r="AF3506" s="67">
        <f>IF(V3506="Bangalore",VLOOKUP(V3506,'Branch Wise Work Timelines'!C:G,4,FALSE)+AA3506+1,IF(V3506="Mumbai",VLOOKUP(V3506,'Branch Wise Work Timelines'!C:G,4,FALSE)+AA3506+1,VLOOKUP(V3506,'Branch Wise Work Timelines'!C:G,4,FALSE)+AA3506))</f>
        <v>44892.104166666664</v>
      </c>
      <c r="AG3506" s="67">
        <f>WORKDAY.INTL(AA3506,1,11)+VLOOKUP(V3506,'Branch Wise Work Timelines'!C:G,3,FALSE)</f>
        <v>44893.416666666664</v>
      </c>
      <c r="AH3506" s="69" t="str">
        <f t="shared" si="657"/>
        <v>Met</v>
      </c>
      <c r="AI3506" s="69">
        <f t="shared" ca="1" si="658"/>
        <v>20426</v>
      </c>
      <c r="AJ3506" s="69" t="str">
        <f ca="1">IF(AI3506&lt;0,"0-12",IFERROR(VLOOKUP(AI3506,Breakup[],2,FALSE),"&gt;24"))</f>
        <v>&gt;24</v>
      </c>
      <c r="AK3506" s="69" t="str">
        <f>VLOOKUP(V3506,Master!B:D,3,FALSE)</f>
        <v>South</v>
      </c>
      <c r="AL3506" s="69" t="str">
        <f t="shared" si="659"/>
        <v>Bangalore-CLS</v>
      </c>
    </row>
    <row r="3507" spans="1:38">
      <c r="A3507" s="14" t="s">
        <v>7343</v>
      </c>
      <c r="B3507" s="54">
        <v>44701.713250960602</v>
      </c>
      <c r="C3507" s="13" t="s">
        <v>132</v>
      </c>
      <c r="D3507" s="13">
        <v>818</v>
      </c>
      <c r="E3507" s="13" t="s">
        <v>7344</v>
      </c>
      <c r="F3507" s="13" t="s">
        <v>46</v>
      </c>
      <c r="G3507" s="14">
        <v>1653046829290</v>
      </c>
      <c r="H3507" s="55">
        <v>0.49054398148148098</v>
      </c>
      <c r="I3507" s="33">
        <v>44884.490543981497</v>
      </c>
      <c r="J3507" s="58">
        <v>44884</v>
      </c>
      <c r="K3507" s="13" t="s">
        <v>257</v>
      </c>
      <c r="L3507" s="13" t="s">
        <v>72</v>
      </c>
      <c r="M3507" s="13" t="s">
        <v>255</v>
      </c>
      <c r="N3507" s="13" t="s">
        <v>206</v>
      </c>
      <c r="O3507" s="33" t="s">
        <v>38</v>
      </c>
      <c r="P3507" s="58" t="s">
        <v>38</v>
      </c>
      <c r="Q3507" s="33" t="s">
        <v>207</v>
      </c>
      <c r="R3507" s="14" t="s">
        <v>38</v>
      </c>
      <c r="S3507" s="13" t="s">
        <v>216</v>
      </c>
      <c r="T3507" s="13" t="s">
        <v>217</v>
      </c>
      <c r="U3507" s="33">
        <f t="shared" ca="1" si="648"/>
        <v>45744.56914039352</v>
      </c>
      <c r="V3507" s="13" t="str">
        <f t="shared" si="649"/>
        <v>Pune</v>
      </c>
      <c r="W3507" s="13" t="str">
        <f t="shared" si="650"/>
        <v>RI</v>
      </c>
      <c r="X3507" s="13">
        <f t="shared" si="651"/>
        <v>11</v>
      </c>
      <c r="Y3507" s="13" t="str">
        <f>IFERROR(VLOOKUP(C3507,ReceivingTeam[],2,FALSE),"HelpDesk")</f>
        <v>Branch office</v>
      </c>
      <c r="Z3507" s="67">
        <f t="shared" si="652"/>
        <v>44886.615543981497</v>
      </c>
      <c r="AA3507" s="68">
        <f t="shared" si="653"/>
        <v>44884</v>
      </c>
      <c r="AB3507" s="69" t="b">
        <f t="shared" si="654"/>
        <v>1</v>
      </c>
      <c r="AC3507" s="70">
        <f t="shared" si="655"/>
        <v>0.5</v>
      </c>
      <c r="AD3507" s="67">
        <f t="shared" si="656"/>
        <v>44886.615543981497</v>
      </c>
      <c r="AE3507" s="67">
        <f>VLOOKUP(V3507,'Branch Wise Work Timelines'!C:G,3,FALSE)+AA3507</f>
        <v>44884.395833333336</v>
      </c>
      <c r="AF3507" s="67">
        <f>IF(V3507="Bangalore",VLOOKUP(V3507,'Branch Wise Work Timelines'!C:G,4,FALSE)+AA3507+1,IF(V3507="Mumbai",VLOOKUP(V3507,'Branch Wise Work Timelines'!C:G,4,FALSE)+AA3507+1,VLOOKUP(V3507,'Branch Wise Work Timelines'!C:G,4,FALSE)+AA3507))</f>
        <v>44884.770833333336</v>
      </c>
      <c r="AG3507" s="67">
        <f>WORKDAY.INTL(AA3507,1,11)+VLOOKUP(V3507,'Branch Wise Work Timelines'!C:G,3,FALSE)</f>
        <v>44886.395833333336</v>
      </c>
      <c r="AH3507" s="69" t="str">
        <f t="shared" ca="1" si="657"/>
        <v>Out of TAT</v>
      </c>
      <c r="AI3507" s="69">
        <f t="shared" ca="1" si="658"/>
        <v>20591</v>
      </c>
      <c r="AJ3507" s="69" t="str">
        <f ca="1">IF(AI3507&lt;0,"0-12",IFERROR(VLOOKUP(AI3507,Breakup[],2,FALSE),"&gt;24"))</f>
        <v>&gt;24</v>
      </c>
      <c r="AK3507" s="69" t="str">
        <f>VLOOKUP(V3507,Master!B:D,3,FALSE)</f>
        <v>West</v>
      </c>
      <c r="AL3507" s="69" t="str">
        <f t="shared" si="659"/>
        <v>Pune</v>
      </c>
    </row>
    <row r="3508" spans="1:38">
      <c r="A3508" s="14" t="s">
        <v>7345</v>
      </c>
      <c r="B3508" s="54">
        <v>44701.730849502303</v>
      </c>
      <c r="C3508" s="13" t="s">
        <v>144</v>
      </c>
      <c r="D3508" s="13">
        <v>961</v>
      </c>
      <c r="E3508" s="13" t="s">
        <v>7346</v>
      </c>
      <c r="F3508" s="13" t="s">
        <v>33</v>
      </c>
      <c r="G3508" s="14">
        <v>1653049054803</v>
      </c>
      <c r="H3508" s="55">
        <v>0.72736111111111101</v>
      </c>
      <c r="I3508" s="33">
        <v>44887.727361111101</v>
      </c>
      <c r="J3508" s="58">
        <v>44887</v>
      </c>
      <c r="K3508" s="13" t="s">
        <v>325</v>
      </c>
      <c r="L3508" s="13" t="s">
        <v>55</v>
      </c>
      <c r="M3508" s="13" t="s">
        <v>347</v>
      </c>
      <c r="N3508" s="13" t="s">
        <v>206</v>
      </c>
      <c r="O3508" s="33" t="s">
        <v>38</v>
      </c>
      <c r="P3508" s="58" t="s">
        <v>38</v>
      </c>
      <c r="Q3508" s="33" t="s">
        <v>207</v>
      </c>
      <c r="R3508" s="14" t="s">
        <v>38</v>
      </c>
      <c r="S3508" s="13" t="s">
        <v>208</v>
      </c>
      <c r="T3508" s="13" t="s">
        <v>209</v>
      </c>
      <c r="U3508" s="33">
        <f t="shared" ca="1" si="648"/>
        <v>45744.56914039352</v>
      </c>
      <c r="V3508" s="13" t="str">
        <f t="shared" si="649"/>
        <v>Delhi</v>
      </c>
      <c r="W3508" s="13" t="str">
        <f t="shared" si="650"/>
        <v>RI</v>
      </c>
      <c r="X3508" s="13">
        <f t="shared" si="651"/>
        <v>17</v>
      </c>
      <c r="Y3508" s="13" t="str">
        <f>IFERROR(VLOOKUP(C3508,ReceivingTeam[],2,FALSE),"HelpDesk")</f>
        <v>Branch office</v>
      </c>
      <c r="Z3508" s="67">
        <f t="shared" si="652"/>
        <v>44888.87319444443</v>
      </c>
      <c r="AA3508" s="68">
        <f t="shared" si="653"/>
        <v>44887</v>
      </c>
      <c r="AB3508" s="69" t="b">
        <f t="shared" si="654"/>
        <v>1</v>
      </c>
      <c r="AC3508" s="70">
        <f t="shared" si="655"/>
        <v>0.5</v>
      </c>
      <c r="AD3508" s="67">
        <f t="shared" si="656"/>
        <v>44888.87319444443</v>
      </c>
      <c r="AE3508" s="67">
        <f>VLOOKUP(V3508,'Branch Wise Work Timelines'!C:G,3,FALSE)+AA3508</f>
        <v>44887.416666666664</v>
      </c>
      <c r="AF3508" s="67">
        <f>IF(V3508="Bangalore",VLOOKUP(V3508,'Branch Wise Work Timelines'!C:G,4,FALSE)+AA3508+1,IF(V3508="Mumbai",VLOOKUP(V3508,'Branch Wise Work Timelines'!C:G,4,FALSE)+AA3508+1,VLOOKUP(V3508,'Branch Wise Work Timelines'!C:G,4,FALSE)+AA3508))</f>
        <v>44887.770833333336</v>
      </c>
      <c r="AG3508" s="67">
        <f>WORKDAY.INTL(AA3508,1,11)+VLOOKUP(V3508,'Branch Wise Work Timelines'!C:G,3,FALSE)</f>
        <v>44888.416666666664</v>
      </c>
      <c r="AH3508" s="69" t="str">
        <f t="shared" ca="1" si="657"/>
        <v>Out of TAT</v>
      </c>
      <c r="AI3508" s="69">
        <f t="shared" ca="1" si="658"/>
        <v>20537</v>
      </c>
      <c r="AJ3508" s="69" t="str">
        <f ca="1">IF(AI3508&lt;0,"0-12",IFERROR(VLOOKUP(AI3508,Breakup[],2,FALSE),"&gt;24"))</f>
        <v>&gt;24</v>
      </c>
      <c r="AK3508" s="69" t="str">
        <f>VLOOKUP(V3508,Master!B:D,3,FALSE)</f>
        <v>North</v>
      </c>
      <c r="AL3508" s="69" t="str">
        <f t="shared" si="659"/>
        <v>Delhi</v>
      </c>
    </row>
    <row r="3509" spans="1:38">
      <c r="A3509" s="14" t="s">
        <v>7347</v>
      </c>
      <c r="B3509" s="54">
        <v>44701.765763044001</v>
      </c>
      <c r="C3509" s="13" t="s">
        <v>435</v>
      </c>
      <c r="D3509" s="13">
        <v>1283</v>
      </c>
      <c r="E3509" s="13" t="s">
        <v>7348</v>
      </c>
      <c r="F3509" s="13" t="s">
        <v>33</v>
      </c>
      <c r="G3509" s="14">
        <v>1653051957578</v>
      </c>
      <c r="H3509" s="55">
        <v>0.73278935185185201</v>
      </c>
      <c r="I3509" s="33">
        <v>44883.732789351903</v>
      </c>
      <c r="J3509" s="58">
        <v>44883</v>
      </c>
      <c r="K3509" s="13" t="s">
        <v>437</v>
      </c>
      <c r="L3509" s="13" t="s">
        <v>12</v>
      </c>
      <c r="M3509" s="13" t="s">
        <v>435</v>
      </c>
      <c r="N3509" s="13" t="s">
        <v>206</v>
      </c>
      <c r="O3509" s="33" t="s">
        <v>38</v>
      </c>
      <c r="P3509" s="58" t="s">
        <v>38</v>
      </c>
      <c r="Q3509" s="33" t="s">
        <v>207</v>
      </c>
      <c r="R3509" s="14" t="s">
        <v>38</v>
      </c>
      <c r="S3509" s="13" t="s">
        <v>208</v>
      </c>
      <c r="T3509" s="13" t="s">
        <v>209</v>
      </c>
      <c r="U3509" s="33">
        <f t="shared" ca="1" si="648"/>
        <v>45744.56914039352</v>
      </c>
      <c r="V3509" s="13" t="str">
        <f t="shared" si="649"/>
        <v>Ahmedabad</v>
      </c>
      <c r="W3509" s="13" t="str">
        <f t="shared" si="650"/>
        <v>RI</v>
      </c>
      <c r="X3509" s="13">
        <f t="shared" si="651"/>
        <v>17</v>
      </c>
      <c r="Y3509" s="13" t="str">
        <f>IFERROR(VLOOKUP(C3509,ReceivingTeam[],2,FALSE),"HelpDesk")</f>
        <v>HelpDesk</v>
      </c>
      <c r="Z3509" s="67">
        <f t="shared" si="652"/>
        <v>44884.878622685232</v>
      </c>
      <c r="AA3509" s="68">
        <f t="shared" si="653"/>
        <v>44883</v>
      </c>
      <c r="AB3509" s="69" t="b">
        <f t="shared" si="654"/>
        <v>1</v>
      </c>
      <c r="AC3509" s="70">
        <f t="shared" si="655"/>
        <v>0.5</v>
      </c>
      <c r="AD3509" s="67">
        <f t="shared" si="656"/>
        <v>44884.878622685232</v>
      </c>
      <c r="AE3509" s="67">
        <f>VLOOKUP(V3509,'Branch Wise Work Timelines'!C:G,3,FALSE)+AA3509</f>
        <v>44883.416666666664</v>
      </c>
      <c r="AF3509" s="67">
        <f>IF(V3509="Bangalore",VLOOKUP(V3509,'Branch Wise Work Timelines'!C:G,4,FALSE)+AA3509+1,IF(V3509="Mumbai",VLOOKUP(V3509,'Branch Wise Work Timelines'!C:G,4,FALSE)+AA3509+1,VLOOKUP(V3509,'Branch Wise Work Timelines'!C:G,4,FALSE)+AA3509))</f>
        <v>44883.770833333336</v>
      </c>
      <c r="AG3509" s="67">
        <f>WORKDAY.INTL(AA3509,1,11)+VLOOKUP(V3509,'Branch Wise Work Timelines'!C:G,3,FALSE)</f>
        <v>44884.416666666664</v>
      </c>
      <c r="AH3509" s="69" t="str">
        <f t="shared" ca="1" si="657"/>
        <v>Out of TAT</v>
      </c>
      <c r="AI3509" s="69">
        <f t="shared" ca="1" si="658"/>
        <v>20633</v>
      </c>
      <c r="AJ3509" s="69" t="str">
        <f ca="1">IF(AI3509&lt;0,"0-12",IFERROR(VLOOKUP(AI3509,Breakup[],2,FALSE),"&gt;24"))</f>
        <v>&gt;24</v>
      </c>
      <c r="AK3509" s="69" t="str">
        <f>VLOOKUP(V3509,Master!B:D,3,FALSE)</f>
        <v>North</v>
      </c>
      <c r="AL3509" s="69" t="str">
        <f t="shared" si="659"/>
        <v>Ahmedabad</v>
      </c>
    </row>
    <row r="3510" spans="1:38">
      <c r="A3510" s="14" t="s">
        <v>7349</v>
      </c>
      <c r="B3510" s="54">
        <v>44701.774594479197</v>
      </c>
      <c r="C3510" s="13" t="s">
        <v>418</v>
      </c>
      <c r="D3510" s="13">
        <v>1315</v>
      </c>
      <c r="E3510" s="13" t="s">
        <v>7350</v>
      </c>
      <c r="F3510" s="13" t="s">
        <v>15</v>
      </c>
      <c r="G3510" s="14">
        <v>1653056396900</v>
      </c>
      <c r="H3510" s="55">
        <v>0.25918981481481501</v>
      </c>
      <c r="I3510" s="33">
        <v>44889.259189814802</v>
      </c>
      <c r="J3510" s="58">
        <v>44889</v>
      </c>
      <c r="K3510" s="13" t="s">
        <v>213</v>
      </c>
      <c r="L3510" s="13" t="s">
        <v>30</v>
      </c>
      <c r="M3510" s="13" t="s">
        <v>75</v>
      </c>
      <c r="N3510" s="13" t="s">
        <v>206</v>
      </c>
      <c r="O3510" s="33" t="s">
        <v>38</v>
      </c>
      <c r="P3510" s="58" t="s">
        <v>38</v>
      </c>
      <c r="Q3510" s="33" t="s">
        <v>207</v>
      </c>
      <c r="R3510" s="14" t="s">
        <v>38</v>
      </c>
      <c r="S3510" s="13" t="s">
        <v>216</v>
      </c>
      <c r="T3510" s="13" t="s">
        <v>217</v>
      </c>
      <c r="U3510" s="33">
        <f t="shared" ca="1" si="648"/>
        <v>45744.56914039352</v>
      </c>
      <c r="V3510" s="13" t="str">
        <f t="shared" si="649"/>
        <v>Bangalore</v>
      </c>
      <c r="W3510" s="13" t="str">
        <f t="shared" si="650"/>
        <v>CLS</v>
      </c>
      <c r="X3510" s="13">
        <f t="shared" si="651"/>
        <v>6</v>
      </c>
      <c r="Y3510" s="13" t="str">
        <f>IFERROR(VLOOKUP(C3510,ReceivingTeam[],2,FALSE),"HelpDesk")</f>
        <v>HelpDesk</v>
      </c>
      <c r="Z3510" s="67">
        <f t="shared" si="652"/>
        <v>44889.916666666664</v>
      </c>
      <c r="AA3510" s="68">
        <f t="shared" si="653"/>
        <v>44889</v>
      </c>
      <c r="AB3510" s="69" t="b">
        <f t="shared" si="654"/>
        <v>1</v>
      </c>
      <c r="AC3510" s="70">
        <f t="shared" si="655"/>
        <v>0.5</v>
      </c>
      <c r="AD3510" s="67">
        <f t="shared" si="656"/>
        <v>44889.916666666664</v>
      </c>
      <c r="AE3510" s="67">
        <f>VLOOKUP(V3510,'Branch Wise Work Timelines'!C:G,3,FALSE)+AA3510</f>
        <v>44889.416666666664</v>
      </c>
      <c r="AF3510" s="67">
        <f>IF(V3510="Bangalore",VLOOKUP(V3510,'Branch Wise Work Timelines'!C:G,4,FALSE)+AA3510+1,IF(V3510="Mumbai",VLOOKUP(V3510,'Branch Wise Work Timelines'!C:G,4,FALSE)+AA3510+1,VLOOKUP(V3510,'Branch Wise Work Timelines'!C:G,4,FALSE)+AA3510))</f>
        <v>44890.104166666664</v>
      </c>
      <c r="AG3510" s="67">
        <f>WORKDAY.INTL(AA3510,1,11)+VLOOKUP(V3510,'Branch Wise Work Timelines'!C:G,3,FALSE)</f>
        <v>44890.416666666664</v>
      </c>
      <c r="AH3510" s="69" t="str">
        <f t="shared" ca="1" si="657"/>
        <v>Out of TAT</v>
      </c>
      <c r="AI3510" s="69">
        <f t="shared" ca="1" si="658"/>
        <v>20512</v>
      </c>
      <c r="AJ3510" s="69" t="str">
        <f ca="1">IF(AI3510&lt;0,"0-12",IFERROR(VLOOKUP(AI3510,Breakup[],2,FALSE),"&gt;24"))</f>
        <v>&gt;24</v>
      </c>
      <c r="AK3510" s="69" t="str">
        <f>VLOOKUP(V3510,Master!B:D,3,FALSE)</f>
        <v>South</v>
      </c>
      <c r="AL3510" s="69" t="str">
        <f t="shared" si="659"/>
        <v>Bangalore-CLS</v>
      </c>
    </row>
    <row r="3511" spans="1:38">
      <c r="A3511" s="14" t="s">
        <v>7351</v>
      </c>
      <c r="B3511" s="54">
        <v>44701.712795219901</v>
      </c>
      <c r="C3511" s="13" t="s">
        <v>122</v>
      </c>
      <c r="D3511" s="13">
        <v>694</v>
      </c>
      <c r="E3511" s="13" t="s">
        <v>7352</v>
      </c>
      <c r="F3511" s="13" t="s">
        <v>33</v>
      </c>
      <c r="G3511" s="14">
        <v>1653050817746</v>
      </c>
      <c r="H3511" s="55">
        <v>0.88796296296296295</v>
      </c>
      <c r="I3511" s="33">
        <v>44881.887962963003</v>
      </c>
      <c r="J3511" s="58">
        <v>44881</v>
      </c>
      <c r="K3511" s="13" t="s">
        <v>263</v>
      </c>
      <c r="L3511" s="13" t="s">
        <v>69</v>
      </c>
      <c r="M3511" s="13" t="s">
        <v>101</v>
      </c>
      <c r="N3511" s="13" t="s">
        <v>206</v>
      </c>
      <c r="O3511" s="33" t="s">
        <v>38</v>
      </c>
      <c r="P3511" s="58" t="s">
        <v>38</v>
      </c>
      <c r="Q3511" s="33" t="s">
        <v>207</v>
      </c>
      <c r="R3511" s="14" t="s">
        <v>38</v>
      </c>
      <c r="S3511" s="13" t="s">
        <v>208</v>
      </c>
      <c r="T3511" s="13" t="s">
        <v>209</v>
      </c>
      <c r="U3511" s="33">
        <f t="shared" ca="1" si="648"/>
        <v>45744.56914039352</v>
      </c>
      <c r="V3511" s="13" t="str">
        <f t="shared" si="649"/>
        <v>Mumbai</v>
      </c>
      <c r="W3511" s="13" t="str">
        <f t="shared" si="650"/>
        <v>RI</v>
      </c>
      <c r="X3511" s="13">
        <f t="shared" si="651"/>
        <v>21</v>
      </c>
      <c r="Y3511" s="13" t="str">
        <f>IFERROR(VLOOKUP(C3511,ReceivingTeam[],2,FALSE),"HelpDesk")</f>
        <v>Branch office</v>
      </c>
      <c r="Z3511" s="67">
        <f t="shared" si="652"/>
        <v>44882.554629629667</v>
      </c>
      <c r="AA3511" s="68">
        <f t="shared" si="653"/>
        <v>44881</v>
      </c>
      <c r="AB3511" s="69" t="b">
        <f t="shared" si="654"/>
        <v>1</v>
      </c>
      <c r="AC3511" s="70">
        <f t="shared" si="655"/>
        <v>0.5</v>
      </c>
      <c r="AD3511" s="67">
        <f t="shared" si="656"/>
        <v>44882.554629629667</v>
      </c>
      <c r="AE3511" s="67">
        <f>VLOOKUP(V3511,'Branch Wise Work Timelines'!C:G,3,FALSE)+AA3511</f>
        <v>44881.416666666664</v>
      </c>
      <c r="AF3511" s="67">
        <f>IF(V3511="Bangalore",VLOOKUP(V3511,'Branch Wise Work Timelines'!C:G,4,FALSE)+AA3511+1,IF(V3511="Mumbai",VLOOKUP(V3511,'Branch Wise Work Timelines'!C:G,4,FALSE)+AA3511+1,VLOOKUP(V3511,'Branch Wise Work Timelines'!C:G,4,FALSE)+AA3511))</f>
        <v>44882.25</v>
      </c>
      <c r="AG3511" s="67">
        <f>WORKDAY.INTL(AA3511,1,11)+VLOOKUP(V3511,'Branch Wise Work Timelines'!C:G,3,FALSE)</f>
        <v>44882.416666666664</v>
      </c>
      <c r="AH3511" s="69" t="str">
        <f t="shared" ca="1" si="657"/>
        <v>Out of TAT</v>
      </c>
      <c r="AI3511" s="69">
        <f t="shared" ca="1" si="658"/>
        <v>20689</v>
      </c>
      <c r="AJ3511" s="69" t="str">
        <f ca="1">IF(AI3511&lt;0,"0-12",IFERROR(VLOOKUP(AI3511,Breakup[],2,FALSE),"&gt;24"))</f>
        <v>&gt;24</v>
      </c>
      <c r="AK3511" s="69" t="str">
        <f>VLOOKUP(V3511,Master!B:D,3,FALSE)</f>
        <v>East</v>
      </c>
      <c r="AL3511" s="69" t="str">
        <f t="shared" si="659"/>
        <v>Mumbai</v>
      </c>
    </row>
    <row r="3512" spans="1:38">
      <c r="A3512" s="14" t="s">
        <v>7353</v>
      </c>
      <c r="B3512" s="54">
        <v>44701.765329710703</v>
      </c>
      <c r="C3512" s="13" t="s">
        <v>377</v>
      </c>
      <c r="D3512" s="13">
        <v>1898</v>
      </c>
      <c r="E3512" s="13" t="s">
        <v>7354</v>
      </c>
      <c r="F3512" s="13" t="s">
        <v>15</v>
      </c>
      <c r="G3512" s="14">
        <v>1653052565128</v>
      </c>
      <c r="H3512" s="55">
        <v>0.77562500000000001</v>
      </c>
      <c r="I3512" s="33">
        <v>44885.775625000002</v>
      </c>
      <c r="J3512" s="58">
        <v>44885</v>
      </c>
      <c r="K3512" s="13" t="s">
        <v>213</v>
      </c>
      <c r="L3512" s="13" t="s">
        <v>30</v>
      </c>
      <c r="M3512" s="13" t="s">
        <v>75</v>
      </c>
      <c r="N3512" s="13" t="s">
        <v>206</v>
      </c>
      <c r="O3512" s="33" t="s">
        <v>38</v>
      </c>
      <c r="P3512" s="58" t="s">
        <v>38</v>
      </c>
      <c r="Q3512" s="33" t="s">
        <v>207</v>
      </c>
      <c r="R3512" s="14" t="s">
        <v>38</v>
      </c>
      <c r="S3512" s="13" t="s">
        <v>216</v>
      </c>
      <c r="T3512" s="13" t="s">
        <v>217</v>
      </c>
      <c r="U3512" s="33">
        <f t="shared" ca="1" si="648"/>
        <v>45744.56914039352</v>
      </c>
      <c r="V3512" s="13" t="str">
        <f t="shared" si="649"/>
        <v>Bangalore</v>
      </c>
      <c r="W3512" s="13" t="str">
        <f t="shared" si="650"/>
        <v>CLS</v>
      </c>
      <c r="X3512" s="13">
        <f t="shared" si="651"/>
        <v>18</v>
      </c>
      <c r="Y3512" s="13" t="str">
        <f>IFERROR(VLOOKUP(C3512,ReceivingTeam[],2,FALSE),"HelpDesk")</f>
        <v>HelpDesk</v>
      </c>
      <c r="Z3512" s="67">
        <f t="shared" si="652"/>
        <v>44885.916666666664</v>
      </c>
      <c r="AA3512" s="68">
        <f t="shared" si="653"/>
        <v>44885</v>
      </c>
      <c r="AB3512" s="69" t="b">
        <f t="shared" si="654"/>
        <v>0</v>
      </c>
      <c r="AC3512" s="70">
        <f t="shared" si="655"/>
        <v>0.5</v>
      </c>
      <c r="AD3512" s="67">
        <f t="shared" si="656"/>
        <v>44885.916666666664</v>
      </c>
      <c r="AE3512" s="67">
        <f>VLOOKUP(V3512,'Branch Wise Work Timelines'!C:G,3,FALSE)+AA3512</f>
        <v>44885.416666666664</v>
      </c>
      <c r="AF3512" s="67">
        <f>IF(V3512="Bangalore",VLOOKUP(V3512,'Branch Wise Work Timelines'!C:G,4,FALSE)+AA3512+1,IF(V3512="Mumbai",VLOOKUP(V3512,'Branch Wise Work Timelines'!C:G,4,FALSE)+AA3512+1,VLOOKUP(V3512,'Branch Wise Work Timelines'!C:G,4,FALSE)+AA3512))</f>
        <v>44886.104166666664</v>
      </c>
      <c r="AG3512" s="67">
        <f>WORKDAY.INTL(AA3512,1,11)+VLOOKUP(V3512,'Branch Wise Work Timelines'!C:G,3,FALSE)</f>
        <v>44886.416666666664</v>
      </c>
      <c r="AH3512" s="69" t="str">
        <f t="shared" ca="1" si="657"/>
        <v>Out of TAT</v>
      </c>
      <c r="AI3512" s="69">
        <f t="shared" ca="1" si="658"/>
        <v>20608</v>
      </c>
      <c r="AJ3512" s="69" t="str">
        <f ca="1">IF(AI3512&lt;0,"0-12",IFERROR(VLOOKUP(AI3512,Breakup[],2,FALSE),"&gt;24"))</f>
        <v>&gt;24</v>
      </c>
      <c r="AK3512" s="69" t="str">
        <f>VLOOKUP(V3512,Master!B:D,3,FALSE)</f>
        <v>South</v>
      </c>
      <c r="AL3512" s="69" t="str">
        <f t="shared" si="659"/>
        <v>Bangalore-CLS</v>
      </c>
    </row>
    <row r="3513" spans="1:38">
      <c r="A3513" s="14" t="s">
        <v>7355</v>
      </c>
      <c r="B3513" s="54">
        <v>44701.736254479198</v>
      </c>
      <c r="C3513" s="13" t="s">
        <v>252</v>
      </c>
      <c r="D3513" s="13">
        <v>769</v>
      </c>
      <c r="E3513" s="13" t="s">
        <v>7356</v>
      </c>
      <c r="F3513" s="13" t="s">
        <v>15</v>
      </c>
      <c r="G3513" s="14">
        <v>1653049223395</v>
      </c>
      <c r="H3513" s="55">
        <v>0.35850694444444398</v>
      </c>
      <c r="I3513" s="33">
        <v>44890.358506944402</v>
      </c>
      <c r="J3513" s="58">
        <v>44890</v>
      </c>
      <c r="K3513" s="13" t="s">
        <v>213</v>
      </c>
      <c r="L3513" s="13" t="s">
        <v>30</v>
      </c>
      <c r="M3513" s="13" t="s">
        <v>214</v>
      </c>
      <c r="N3513" s="13" t="s">
        <v>215</v>
      </c>
      <c r="O3513" s="33" t="s">
        <v>38</v>
      </c>
      <c r="P3513" s="58" t="s">
        <v>38</v>
      </c>
      <c r="Q3513" s="33" t="s">
        <v>207</v>
      </c>
      <c r="R3513" s="14" t="s">
        <v>38</v>
      </c>
      <c r="S3513" s="13" t="s">
        <v>216</v>
      </c>
      <c r="T3513" s="13" t="s">
        <v>217</v>
      </c>
      <c r="U3513" s="33">
        <f t="shared" ca="1" si="648"/>
        <v>45744.56914039352</v>
      </c>
      <c r="V3513" s="13" t="str">
        <f t="shared" si="649"/>
        <v>Bangalore</v>
      </c>
      <c r="W3513" s="13" t="str">
        <f t="shared" si="650"/>
        <v>CLS</v>
      </c>
      <c r="X3513" s="13">
        <f t="shared" si="651"/>
        <v>8</v>
      </c>
      <c r="Y3513" s="13" t="str">
        <f>IFERROR(VLOOKUP(C3513,ReceivingTeam[],2,FALSE),"HelpDesk")</f>
        <v>HelpDesk</v>
      </c>
      <c r="Z3513" s="67">
        <f t="shared" si="652"/>
        <v>44890.916666666664</v>
      </c>
      <c r="AA3513" s="68">
        <f t="shared" si="653"/>
        <v>44890</v>
      </c>
      <c r="AB3513" s="69" t="b">
        <f t="shared" si="654"/>
        <v>1</v>
      </c>
      <c r="AC3513" s="70">
        <f t="shared" si="655"/>
        <v>0.5</v>
      </c>
      <c r="AD3513" s="67">
        <f t="shared" si="656"/>
        <v>44890.916666666664</v>
      </c>
      <c r="AE3513" s="67">
        <f>VLOOKUP(V3513,'Branch Wise Work Timelines'!C:G,3,FALSE)+AA3513</f>
        <v>44890.416666666664</v>
      </c>
      <c r="AF3513" s="67">
        <f>IF(V3513="Bangalore",VLOOKUP(V3513,'Branch Wise Work Timelines'!C:G,4,FALSE)+AA3513+1,IF(V3513="Mumbai",VLOOKUP(V3513,'Branch Wise Work Timelines'!C:G,4,FALSE)+AA3513+1,VLOOKUP(V3513,'Branch Wise Work Timelines'!C:G,4,FALSE)+AA3513))</f>
        <v>44891.104166666664</v>
      </c>
      <c r="AG3513" s="67">
        <f>WORKDAY.INTL(AA3513,1,11)+VLOOKUP(V3513,'Branch Wise Work Timelines'!C:G,3,FALSE)</f>
        <v>44891.416666666664</v>
      </c>
      <c r="AH3513" s="69" t="str">
        <f t="shared" ca="1" si="657"/>
        <v>Out of TAT</v>
      </c>
      <c r="AI3513" s="69">
        <f t="shared" ca="1" si="658"/>
        <v>20488</v>
      </c>
      <c r="AJ3513" s="69" t="str">
        <f ca="1">IF(AI3513&lt;0,"0-12",IFERROR(VLOOKUP(AI3513,Breakup[],2,FALSE),"&gt;24"))</f>
        <v>&gt;24</v>
      </c>
      <c r="AK3513" s="69" t="str">
        <f>VLOOKUP(V3513,Master!B:D,3,FALSE)</f>
        <v>South</v>
      </c>
      <c r="AL3513" s="69" t="str">
        <f t="shared" si="659"/>
        <v>Bangalore-CLS</v>
      </c>
    </row>
    <row r="3514" spans="1:38">
      <c r="A3514" s="14" t="s">
        <v>7357</v>
      </c>
      <c r="B3514" s="54">
        <v>44701.7354627315</v>
      </c>
      <c r="C3514" s="13" t="s">
        <v>252</v>
      </c>
      <c r="D3514" s="13">
        <v>1078</v>
      </c>
      <c r="E3514" s="13" t="s">
        <v>7358</v>
      </c>
      <c r="F3514" s="13" t="s">
        <v>15</v>
      </c>
      <c r="G3514" s="14">
        <v>1653050621596</v>
      </c>
      <c r="H3514" s="55">
        <v>0.61333333333333295</v>
      </c>
      <c r="I3514" s="33">
        <v>44882.613333333298</v>
      </c>
      <c r="J3514" s="58">
        <v>44882</v>
      </c>
      <c r="K3514" s="13" t="s">
        <v>213</v>
      </c>
      <c r="L3514" s="13" t="s">
        <v>30</v>
      </c>
      <c r="M3514" s="13" t="s">
        <v>214</v>
      </c>
      <c r="N3514" s="13" t="s">
        <v>206</v>
      </c>
      <c r="O3514" s="33" t="s">
        <v>38</v>
      </c>
      <c r="P3514" s="58" t="s">
        <v>38</v>
      </c>
      <c r="Q3514" s="33" t="s">
        <v>207</v>
      </c>
      <c r="R3514" s="14" t="s">
        <v>38</v>
      </c>
      <c r="S3514" s="13" t="s">
        <v>216</v>
      </c>
      <c r="T3514" s="13" t="s">
        <v>217</v>
      </c>
      <c r="U3514" s="33">
        <f t="shared" ca="1" si="648"/>
        <v>45744.56914039352</v>
      </c>
      <c r="V3514" s="13" t="str">
        <f t="shared" si="649"/>
        <v>Bangalore</v>
      </c>
      <c r="W3514" s="13" t="str">
        <f t="shared" si="650"/>
        <v>CLS</v>
      </c>
      <c r="X3514" s="13">
        <f t="shared" si="651"/>
        <v>14</v>
      </c>
      <c r="Y3514" s="13" t="str">
        <f>IFERROR(VLOOKUP(C3514,ReceivingTeam[],2,FALSE),"HelpDesk")</f>
        <v>HelpDesk</v>
      </c>
      <c r="Z3514" s="67">
        <f t="shared" si="652"/>
        <v>44883.425833333298</v>
      </c>
      <c r="AA3514" s="68">
        <f t="shared" si="653"/>
        <v>44882</v>
      </c>
      <c r="AB3514" s="69" t="b">
        <f t="shared" si="654"/>
        <v>1</v>
      </c>
      <c r="AC3514" s="70">
        <f t="shared" si="655"/>
        <v>0.5</v>
      </c>
      <c r="AD3514" s="67">
        <f t="shared" si="656"/>
        <v>44883.425833333298</v>
      </c>
      <c r="AE3514" s="67">
        <f>VLOOKUP(V3514,'Branch Wise Work Timelines'!C:G,3,FALSE)+AA3514</f>
        <v>44882.416666666664</v>
      </c>
      <c r="AF3514" s="67">
        <f>IF(V3514="Bangalore",VLOOKUP(V3514,'Branch Wise Work Timelines'!C:G,4,FALSE)+AA3514+1,IF(V3514="Mumbai",VLOOKUP(V3514,'Branch Wise Work Timelines'!C:G,4,FALSE)+AA3514+1,VLOOKUP(V3514,'Branch Wise Work Timelines'!C:G,4,FALSE)+AA3514))</f>
        <v>44883.104166666664</v>
      </c>
      <c r="AG3514" s="67">
        <f>WORKDAY.INTL(AA3514,1,11)+VLOOKUP(V3514,'Branch Wise Work Timelines'!C:G,3,FALSE)</f>
        <v>44883.416666666664</v>
      </c>
      <c r="AH3514" s="69" t="str">
        <f t="shared" ca="1" si="657"/>
        <v>Out of TAT</v>
      </c>
      <c r="AI3514" s="69">
        <f t="shared" ca="1" si="658"/>
        <v>20668</v>
      </c>
      <c r="AJ3514" s="69" t="str">
        <f ca="1">IF(AI3514&lt;0,"0-12",IFERROR(VLOOKUP(AI3514,Breakup[],2,FALSE),"&gt;24"))</f>
        <v>&gt;24</v>
      </c>
      <c r="AK3514" s="69" t="str">
        <f>VLOOKUP(V3514,Master!B:D,3,FALSE)</f>
        <v>South</v>
      </c>
      <c r="AL3514" s="69" t="str">
        <f t="shared" si="659"/>
        <v>Bangalore-CLS</v>
      </c>
    </row>
    <row r="3515" spans="1:38">
      <c r="A3515" s="14" t="s">
        <v>7359</v>
      </c>
      <c r="B3515" s="54">
        <v>44701.806528356501</v>
      </c>
      <c r="C3515" s="13" t="s">
        <v>268</v>
      </c>
      <c r="D3515" s="13">
        <v>1701</v>
      </c>
      <c r="E3515" s="13" t="s">
        <v>7360</v>
      </c>
      <c r="F3515" s="13" t="s">
        <v>15</v>
      </c>
      <c r="G3515" s="14">
        <v>1653055518035</v>
      </c>
      <c r="H3515" s="55">
        <v>0.37645833333333301</v>
      </c>
      <c r="I3515" s="33">
        <v>44882.376458333303</v>
      </c>
      <c r="J3515" s="58">
        <v>44882</v>
      </c>
      <c r="K3515" s="13" t="s">
        <v>213</v>
      </c>
      <c r="L3515" s="13" t="s">
        <v>30</v>
      </c>
      <c r="M3515" s="13" t="s">
        <v>75</v>
      </c>
      <c r="N3515" s="13" t="s">
        <v>206</v>
      </c>
      <c r="O3515" s="33" t="s">
        <v>38</v>
      </c>
      <c r="P3515" s="58" t="s">
        <v>38</v>
      </c>
      <c r="Q3515" s="33" t="s">
        <v>207</v>
      </c>
      <c r="R3515" s="14" t="s">
        <v>38</v>
      </c>
      <c r="S3515" s="13" t="s">
        <v>216</v>
      </c>
      <c r="T3515" s="13" t="s">
        <v>217</v>
      </c>
      <c r="U3515" s="33">
        <f t="shared" ca="1" si="648"/>
        <v>45744.56914039352</v>
      </c>
      <c r="V3515" s="13" t="str">
        <f t="shared" si="649"/>
        <v>Bangalore</v>
      </c>
      <c r="W3515" s="13" t="str">
        <f t="shared" si="650"/>
        <v>CLS</v>
      </c>
      <c r="X3515" s="13">
        <f t="shared" si="651"/>
        <v>9</v>
      </c>
      <c r="Y3515" s="13" t="str">
        <f>IFERROR(VLOOKUP(C3515,ReceivingTeam[],2,FALSE),"HelpDesk")</f>
        <v>HelpDesk</v>
      </c>
      <c r="Z3515" s="67">
        <f t="shared" si="652"/>
        <v>44882.916666666664</v>
      </c>
      <c r="AA3515" s="68">
        <f t="shared" si="653"/>
        <v>44882</v>
      </c>
      <c r="AB3515" s="69" t="b">
        <f t="shared" si="654"/>
        <v>1</v>
      </c>
      <c r="AC3515" s="70">
        <f t="shared" si="655"/>
        <v>0.5</v>
      </c>
      <c r="AD3515" s="67">
        <f t="shared" si="656"/>
        <v>44882.916666666664</v>
      </c>
      <c r="AE3515" s="67">
        <f>VLOOKUP(V3515,'Branch Wise Work Timelines'!C:G,3,FALSE)+AA3515</f>
        <v>44882.416666666664</v>
      </c>
      <c r="AF3515" s="67">
        <f>IF(V3515="Bangalore",VLOOKUP(V3515,'Branch Wise Work Timelines'!C:G,4,FALSE)+AA3515+1,IF(V3515="Mumbai",VLOOKUP(V3515,'Branch Wise Work Timelines'!C:G,4,FALSE)+AA3515+1,VLOOKUP(V3515,'Branch Wise Work Timelines'!C:G,4,FALSE)+AA3515))</f>
        <v>44883.104166666664</v>
      </c>
      <c r="AG3515" s="67">
        <f>WORKDAY.INTL(AA3515,1,11)+VLOOKUP(V3515,'Branch Wise Work Timelines'!C:G,3,FALSE)</f>
        <v>44883.416666666664</v>
      </c>
      <c r="AH3515" s="69" t="str">
        <f t="shared" ca="1" si="657"/>
        <v>Out of TAT</v>
      </c>
      <c r="AI3515" s="69">
        <f t="shared" ca="1" si="658"/>
        <v>20680</v>
      </c>
      <c r="AJ3515" s="69" t="str">
        <f ca="1">IF(AI3515&lt;0,"0-12",IFERROR(VLOOKUP(AI3515,Breakup[],2,FALSE),"&gt;24"))</f>
        <v>&gt;24</v>
      </c>
      <c r="AK3515" s="69" t="str">
        <f>VLOOKUP(V3515,Master!B:D,3,FALSE)</f>
        <v>South</v>
      </c>
      <c r="AL3515" s="69" t="str">
        <f t="shared" si="659"/>
        <v>Bangalore-CLS</v>
      </c>
    </row>
    <row r="3516" spans="1:38">
      <c r="A3516" s="14" t="s">
        <v>7361</v>
      </c>
      <c r="B3516" s="54">
        <v>44701.672257557897</v>
      </c>
      <c r="C3516" s="13" t="s">
        <v>467</v>
      </c>
      <c r="D3516" s="13">
        <v>356</v>
      </c>
      <c r="E3516" s="13" t="s">
        <v>7362</v>
      </c>
      <c r="F3516" s="13" t="s">
        <v>15</v>
      </c>
      <c r="G3516" s="14">
        <v>1653046758228</v>
      </c>
      <c r="H3516" s="55">
        <v>0.68836805555555503</v>
      </c>
      <c r="I3516" s="33">
        <v>44886.688368055598</v>
      </c>
      <c r="J3516" s="58">
        <v>44886</v>
      </c>
      <c r="K3516" s="13" t="s">
        <v>213</v>
      </c>
      <c r="L3516" s="13" t="s">
        <v>30</v>
      </c>
      <c r="M3516" s="13" t="s">
        <v>214</v>
      </c>
      <c r="N3516" s="13" t="s">
        <v>215</v>
      </c>
      <c r="O3516" s="33" t="s">
        <v>38</v>
      </c>
      <c r="P3516" s="58" t="s">
        <v>38</v>
      </c>
      <c r="Q3516" s="33" t="s">
        <v>207</v>
      </c>
      <c r="R3516" s="14" t="s">
        <v>38</v>
      </c>
      <c r="S3516" s="13" t="s">
        <v>216</v>
      </c>
      <c r="T3516" s="13" t="s">
        <v>217</v>
      </c>
      <c r="U3516" s="33">
        <f t="shared" ca="1" si="648"/>
        <v>45744.56914039352</v>
      </c>
      <c r="V3516" s="13" t="str">
        <f t="shared" si="649"/>
        <v>Bangalore</v>
      </c>
      <c r="W3516" s="13" t="str">
        <f t="shared" si="650"/>
        <v>CLS</v>
      </c>
      <c r="X3516" s="13">
        <f t="shared" si="651"/>
        <v>16</v>
      </c>
      <c r="Y3516" s="13" t="str">
        <f>IFERROR(VLOOKUP(C3516,ReceivingTeam[],2,FALSE),"HelpDesk")</f>
        <v>HelpDesk</v>
      </c>
      <c r="Z3516" s="67">
        <f t="shared" si="652"/>
        <v>44887.500868055598</v>
      </c>
      <c r="AA3516" s="68">
        <f t="shared" si="653"/>
        <v>44886</v>
      </c>
      <c r="AB3516" s="69" t="b">
        <f t="shared" si="654"/>
        <v>1</v>
      </c>
      <c r="AC3516" s="70">
        <f t="shared" si="655"/>
        <v>0.5</v>
      </c>
      <c r="AD3516" s="67">
        <f t="shared" si="656"/>
        <v>44887.500868055598</v>
      </c>
      <c r="AE3516" s="67">
        <f>VLOOKUP(V3516,'Branch Wise Work Timelines'!C:G,3,FALSE)+AA3516</f>
        <v>44886.416666666664</v>
      </c>
      <c r="AF3516" s="67">
        <f>IF(V3516="Bangalore",VLOOKUP(V3516,'Branch Wise Work Timelines'!C:G,4,FALSE)+AA3516+1,IF(V3516="Mumbai",VLOOKUP(V3516,'Branch Wise Work Timelines'!C:G,4,FALSE)+AA3516+1,VLOOKUP(V3516,'Branch Wise Work Timelines'!C:G,4,FALSE)+AA3516))</f>
        <v>44887.104166666664</v>
      </c>
      <c r="AG3516" s="67">
        <f>WORKDAY.INTL(AA3516,1,11)+VLOOKUP(V3516,'Branch Wise Work Timelines'!C:G,3,FALSE)</f>
        <v>44887.416666666664</v>
      </c>
      <c r="AH3516" s="69" t="str">
        <f t="shared" ca="1" si="657"/>
        <v>Out of TAT</v>
      </c>
      <c r="AI3516" s="69">
        <f t="shared" ca="1" si="658"/>
        <v>20570</v>
      </c>
      <c r="AJ3516" s="69" t="str">
        <f ca="1">IF(AI3516&lt;0,"0-12",IFERROR(VLOOKUP(AI3516,Breakup[],2,FALSE),"&gt;24"))</f>
        <v>&gt;24</v>
      </c>
      <c r="AK3516" s="69" t="str">
        <f>VLOOKUP(V3516,Master!B:D,3,FALSE)</f>
        <v>South</v>
      </c>
      <c r="AL3516" s="69" t="str">
        <f t="shared" si="659"/>
        <v>Bangalore-CLS</v>
      </c>
    </row>
    <row r="3517" spans="1:38">
      <c r="A3517" s="14" t="s">
        <v>7363</v>
      </c>
      <c r="B3517" s="54">
        <v>44699.6598934375</v>
      </c>
      <c r="C3517" s="13" t="s">
        <v>6655</v>
      </c>
      <c r="D3517" s="13">
        <v>1937</v>
      </c>
      <c r="E3517" s="13" t="s">
        <v>7364</v>
      </c>
      <c r="F3517" s="13" t="s">
        <v>33</v>
      </c>
      <c r="G3517" s="14">
        <v>1653056662937</v>
      </c>
      <c r="H3517" s="55">
        <v>1.84143518518519E-2</v>
      </c>
      <c r="I3517" s="33">
        <v>44881.018414351798</v>
      </c>
      <c r="J3517" s="58">
        <v>44881</v>
      </c>
      <c r="K3517" s="13" t="s">
        <v>263</v>
      </c>
      <c r="L3517" s="13" t="s">
        <v>69</v>
      </c>
      <c r="M3517" s="13" t="s">
        <v>101</v>
      </c>
      <c r="N3517" s="13" t="s">
        <v>206</v>
      </c>
      <c r="O3517" s="33" t="s">
        <v>38</v>
      </c>
      <c r="P3517" s="58" t="s">
        <v>38</v>
      </c>
      <c r="Q3517" s="33" t="s">
        <v>207</v>
      </c>
      <c r="R3517" s="14" t="s">
        <v>38</v>
      </c>
      <c r="S3517" s="13" t="s">
        <v>208</v>
      </c>
      <c r="T3517" s="13" t="s">
        <v>209</v>
      </c>
      <c r="U3517" s="33">
        <f t="shared" ca="1" si="648"/>
        <v>45744.56914039352</v>
      </c>
      <c r="V3517" s="13" t="str">
        <f t="shared" si="649"/>
        <v>Mumbai</v>
      </c>
      <c r="W3517" s="13" t="str">
        <f t="shared" si="650"/>
        <v>RI</v>
      </c>
      <c r="X3517" s="13">
        <f t="shared" si="651"/>
        <v>0</v>
      </c>
      <c r="Y3517" s="13" t="str">
        <f>IFERROR(VLOOKUP(C3517,ReceivingTeam[],2,FALSE),"HelpDesk")</f>
        <v>HelpDesk</v>
      </c>
      <c r="Z3517" s="67">
        <f t="shared" si="652"/>
        <v>44881.916666666664</v>
      </c>
      <c r="AA3517" s="68">
        <f t="shared" si="653"/>
        <v>44881</v>
      </c>
      <c r="AB3517" s="69" t="b">
        <f t="shared" si="654"/>
        <v>1</v>
      </c>
      <c r="AC3517" s="70">
        <f t="shared" si="655"/>
        <v>0.5</v>
      </c>
      <c r="AD3517" s="67">
        <f t="shared" si="656"/>
        <v>44881.916666666664</v>
      </c>
      <c r="AE3517" s="67">
        <f>VLOOKUP(V3517,'Branch Wise Work Timelines'!C:G,3,FALSE)+AA3517</f>
        <v>44881.416666666664</v>
      </c>
      <c r="AF3517" s="67">
        <f>IF(V3517="Bangalore",VLOOKUP(V3517,'Branch Wise Work Timelines'!C:G,4,FALSE)+AA3517+1,IF(V3517="Mumbai",VLOOKUP(V3517,'Branch Wise Work Timelines'!C:G,4,FALSE)+AA3517+1,VLOOKUP(V3517,'Branch Wise Work Timelines'!C:G,4,FALSE)+AA3517))</f>
        <v>44882.25</v>
      </c>
      <c r="AG3517" s="67">
        <f>WORKDAY.INTL(AA3517,1,11)+VLOOKUP(V3517,'Branch Wise Work Timelines'!C:G,3,FALSE)</f>
        <v>44882.416666666664</v>
      </c>
      <c r="AH3517" s="69" t="str">
        <f t="shared" ca="1" si="657"/>
        <v>Out of TAT</v>
      </c>
      <c r="AI3517" s="69">
        <f t="shared" ca="1" si="658"/>
        <v>20704</v>
      </c>
      <c r="AJ3517" s="69" t="str">
        <f ca="1">IF(AI3517&lt;0,"0-12",IFERROR(VLOOKUP(AI3517,Breakup[],2,FALSE),"&gt;24"))</f>
        <v>&gt;24</v>
      </c>
      <c r="AK3517" s="69" t="str">
        <f>VLOOKUP(V3517,Master!B:D,3,FALSE)</f>
        <v>East</v>
      </c>
      <c r="AL3517" s="69" t="str">
        <f t="shared" si="659"/>
        <v>Mumbai</v>
      </c>
    </row>
    <row r="3518" spans="1:38">
      <c r="A3518" s="14" t="s">
        <v>7365</v>
      </c>
      <c r="B3518" s="54">
        <v>44701.706008599504</v>
      </c>
      <c r="C3518" s="13" t="s">
        <v>227</v>
      </c>
      <c r="D3518" s="13">
        <v>1455</v>
      </c>
      <c r="E3518" s="13" t="s">
        <v>7366</v>
      </c>
      <c r="F3518" s="13" t="s">
        <v>15</v>
      </c>
      <c r="G3518" s="14">
        <v>1653050089671</v>
      </c>
      <c r="H3518" s="55">
        <v>0.28635416666666702</v>
      </c>
      <c r="I3518" s="33">
        <v>44881.286354166703</v>
      </c>
      <c r="J3518" s="58">
        <v>44881</v>
      </c>
      <c r="K3518" s="13" t="s">
        <v>213</v>
      </c>
      <c r="L3518" s="13" t="s">
        <v>30</v>
      </c>
      <c r="M3518" s="13" t="s">
        <v>214</v>
      </c>
      <c r="N3518" s="13" t="s">
        <v>206</v>
      </c>
      <c r="O3518" s="33" t="s">
        <v>38</v>
      </c>
      <c r="P3518" s="58" t="s">
        <v>38</v>
      </c>
      <c r="Q3518" s="33" t="s">
        <v>207</v>
      </c>
      <c r="R3518" s="14" t="s">
        <v>38</v>
      </c>
      <c r="S3518" s="13" t="s">
        <v>216</v>
      </c>
      <c r="T3518" s="13" t="s">
        <v>217</v>
      </c>
      <c r="U3518" s="33">
        <f t="shared" ca="1" si="648"/>
        <v>45744.56914039352</v>
      </c>
      <c r="V3518" s="13" t="str">
        <f t="shared" si="649"/>
        <v>Bangalore</v>
      </c>
      <c r="W3518" s="13" t="str">
        <f t="shared" si="650"/>
        <v>CLS</v>
      </c>
      <c r="X3518" s="13">
        <f t="shared" si="651"/>
        <v>6</v>
      </c>
      <c r="Y3518" s="13" t="str">
        <f>IFERROR(VLOOKUP(C3518,ReceivingTeam[],2,FALSE),"HelpDesk")</f>
        <v>HelpDesk</v>
      </c>
      <c r="Z3518" s="67">
        <f t="shared" si="652"/>
        <v>44881.916666666664</v>
      </c>
      <c r="AA3518" s="68">
        <f t="shared" si="653"/>
        <v>44881</v>
      </c>
      <c r="AB3518" s="69" t="b">
        <f t="shared" si="654"/>
        <v>1</v>
      </c>
      <c r="AC3518" s="70">
        <f t="shared" si="655"/>
        <v>0.5</v>
      </c>
      <c r="AD3518" s="67">
        <f t="shared" si="656"/>
        <v>44881.916666666664</v>
      </c>
      <c r="AE3518" s="67">
        <f>VLOOKUP(V3518,'Branch Wise Work Timelines'!C:G,3,FALSE)+AA3518</f>
        <v>44881.416666666664</v>
      </c>
      <c r="AF3518" s="67">
        <f>IF(V3518="Bangalore",VLOOKUP(V3518,'Branch Wise Work Timelines'!C:G,4,FALSE)+AA3518+1,IF(V3518="Mumbai",VLOOKUP(V3518,'Branch Wise Work Timelines'!C:G,4,FALSE)+AA3518+1,VLOOKUP(V3518,'Branch Wise Work Timelines'!C:G,4,FALSE)+AA3518))</f>
        <v>44882.104166666664</v>
      </c>
      <c r="AG3518" s="67">
        <f>WORKDAY.INTL(AA3518,1,11)+VLOOKUP(V3518,'Branch Wise Work Timelines'!C:G,3,FALSE)</f>
        <v>44882.416666666664</v>
      </c>
      <c r="AH3518" s="69" t="str">
        <f t="shared" ca="1" si="657"/>
        <v>Out of TAT</v>
      </c>
      <c r="AI3518" s="69">
        <f t="shared" ca="1" si="658"/>
        <v>20704</v>
      </c>
      <c r="AJ3518" s="69" t="str">
        <f ca="1">IF(AI3518&lt;0,"0-12",IFERROR(VLOOKUP(AI3518,Breakup[],2,FALSE),"&gt;24"))</f>
        <v>&gt;24</v>
      </c>
      <c r="AK3518" s="69" t="str">
        <f>VLOOKUP(V3518,Master!B:D,3,FALSE)</f>
        <v>South</v>
      </c>
      <c r="AL3518" s="69" t="str">
        <f t="shared" si="659"/>
        <v>Bangalore-CLS</v>
      </c>
    </row>
    <row r="3519" spans="1:38">
      <c r="A3519" s="14" t="s">
        <v>7367</v>
      </c>
      <c r="B3519" s="54">
        <v>44701.730718831001</v>
      </c>
      <c r="C3519" s="13" t="s">
        <v>986</v>
      </c>
      <c r="D3519" s="13">
        <v>628</v>
      </c>
      <c r="E3519" s="13" t="s">
        <v>7368</v>
      </c>
      <c r="F3519" s="13" t="s">
        <v>33</v>
      </c>
      <c r="G3519" s="14">
        <v>1653049855960</v>
      </c>
      <c r="H3519" s="55">
        <v>2.6956018518518501E-2</v>
      </c>
      <c r="I3519" s="33">
        <v>44884.026956018497</v>
      </c>
      <c r="J3519" s="58">
        <v>44884</v>
      </c>
      <c r="K3519" s="13" t="s">
        <v>213</v>
      </c>
      <c r="L3519" s="13" t="s">
        <v>30</v>
      </c>
      <c r="M3519" s="13" t="s">
        <v>282</v>
      </c>
      <c r="N3519" s="13" t="s">
        <v>206</v>
      </c>
      <c r="O3519" s="33" t="s">
        <v>38</v>
      </c>
      <c r="P3519" s="58" t="s">
        <v>38</v>
      </c>
      <c r="Q3519" s="33" t="s">
        <v>207</v>
      </c>
      <c r="R3519" s="14" t="s">
        <v>38</v>
      </c>
      <c r="S3519" s="13" t="s">
        <v>216</v>
      </c>
      <c r="T3519" s="13" t="s">
        <v>217</v>
      </c>
      <c r="U3519" s="33">
        <f t="shared" ca="1" si="648"/>
        <v>45744.56914039352</v>
      </c>
      <c r="V3519" s="13" t="str">
        <f t="shared" si="649"/>
        <v>Bangalore</v>
      </c>
      <c r="W3519" s="13" t="str">
        <f t="shared" si="650"/>
        <v>RI</v>
      </c>
      <c r="X3519" s="13">
        <f t="shared" si="651"/>
        <v>0</v>
      </c>
      <c r="Y3519" s="13" t="str">
        <f>IFERROR(VLOOKUP(C3519,ReceivingTeam[],2,FALSE),"HelpDesk")</f>
        <v>HelpDesk</v>
      </c>
      <c r="Z3519" s="67">
        <f t="shared" si="652"/>
        <v>44884.916666666664</v>
      </c>
      <c r="AA3519" s="68">
        <f t="shared" si="653"/>
        <v>44884</v>
      </c>
      <c r="AB3519" s="69" t="b">
        <f t="shared" si="654"/>
        <v>1</v>
      </c>
      <c r="AC3519" s="70">
        <f t="shared" si="655"/>
        <v>0.5</v>
      </c>
      <c r="AD3519" s="67">
        <f t="shared" si="656"/>
        <v>44884.916666666664</v>
      </c>
      <c r="AE3519" s="67">
        <f>VLOOKUP(V3519,'Branch Wise Work Timelines'!C:G,3,FALSE)+AA3519</f>
        <v>44884.416666666664</v>
      </c>
      <c r="AF3519" s="67">
        <f>IF(V3519="Bangalore",VLOOKUP(V3519,'Branch Wise Work Timelines'!C:G,4,FALSE)+AA3519+1,IF(V3519="Mumbai",VLOOKUP(V3519,'Branch Wise Work Timelines'!C:G,4,FALSE)+AA3519+1,VLOOKUP(V3519,'Branch Wise Work Timelines'!C:G,4,FALSE)+AA3519))</f>
        <v>44885.104166666664</v>
      </c>
      <c r="AG3519" s="67">
        <f>WORKDAY.INTL(AA3519,1,11)+VLOOKUP(V3519,'Branch Wise Work Timelines'!C:G,3,FALSE)</f>
        <v>44886.416666666664</v>
      </c>
      <c r="AH3519" s="69" t="str">
        <f t="shared" ca="1" si="657"/>
        <v>Out of TAT</v>
      </c>
      <c r="AI3519" s="69">
        <f t="shared" ca="1" si="658"/>
        <v>20632</v>
      </c>
      <c r="AJ3519" s="69" t="str">
        <f ca="1">IF(AI3519&lt;0,"0-12",IFERROR(VLOOKUP(AI3519,Breakup[],2,FALSE),"&gt;24"))</f>
        <v>&gt;24</v>
      </c>
      <c r="AK3519" s="69" t="str">
        <f>VLOOKUP(V3519,Master!B:D,3,FALSE)</f>
        <v>South</v>
      </c>
      <c r="AL3519" s="69" t="str">
        <f t="shared" si="659"/>
        <v>Bangalore</v>
      </c>
    </row>
    <row r="3520" spans="1:38">
      <c r="A3520" s="14" t="s">
        <v>7369</v>
      </c>
      <c r="B3520" s="54">
        <v>44699.656139930601</v>
      </c>
      <c r="C3520" s="13" t="s">
        <v>6655</v>
      </c>
      <c r="D3520" s="13">
        <v>856</v>
      </c>
      <c r="E3520" s="13" t="s">
        <v>7370</v>
      </c>
      <c r="F3520" s="13" t="s">
        <v>33</v>
      </c>
      <c r="G3520" s="14">
        <v>1653056662937</v>
      </c>
      <c r="H3520" s="55">
        <v>0.62557870370370405</v>
      </c>
      <c r="I3520" s="33">
        <v>44882.625578703701</v>
      </c>
      <c r="J3520" s="58">
        <v>44882</v>
      </c>
      <c r="K3520" s="13" t="s">
        <v>263</v>
      </c>
      <c r="L3520" s="13" t="s">
        <v>69</v>
      </c>
      <c r="M3520" s="13" t="s">
        <v>101</v>
      </c>
      <c r="N3520" s="13" t="s">
        <v>206</v>
      </c>
      <c r="O3520" s="33" t="s">
        <v>38</v>
      </c>
      <c r="P3520" s="58" t="s">
        <v>38</v>
      </c>
      <c r="Q3520" s="33" t="s">
        <v>207</v>
      </c>
      <c r="R3520" s="14" t="s">
        <v>38</v>
      </c>
      <c r="S3520" s="13" t="s">
        <v>208</v>
      </c>
      <c r="T3520" s="13" t="s">
        <v>209</v>
      </c>
      <c r="U3520" s="33">
        <f t="shared" ca="1" si="648"/>
        <v>45744.56914039352</v>
      </c>
      <c r="V3520" s="13" t="str">
        <f t="shared" si="649"/>
        <v>Mumbai</v>
      </c>
      <c r="W3520" s="13" t="str">
        <f t="shared" si="650"/>
        <v>RI</v>
      </c>
      <c r="X3520" s="13">
        <f t="shared" si="651"/>
        <v>15</v>
      </c>
      <c r="Y3520" s="13" t="str">
        <f>IFERROR(VLOOKUP(C3520,ReceivingTeam[],2,FALSE),"HelpDesk")</f>
        <v>HelpDesk</v>
      </c>
      <c r="Z3520" s="67">
        <f t="shared" si="652"/>
        <v>44883.125578703701</v>
      </c>
      <c r="AA3520" s="68">
        <f t="shared" si="653"/>
        <v>44882</v>
      </c>
      <c r="AB3520" s="69" t="b">
        <f t="shared" si="654"/>
        <v>1</v>
      </c>
      <c r="AC3520" s="70">
        <f t="shared" si="655"/>
        <v>0.5</v>
      </c>
      <c r="AD3520" s="67">
        <f t="shared" si="656"/>
        <v>44883.125578703701</v>
      </c>
      <c r="AE3520" s="67">
        <f>VLOOKUP(V3520,'Branch Wise Work Timelines'!C:G,3,FALSE)+AA3520</f>
        <v>44882.416666666664</v>
      </c>
      <c r="AF3520" s="67">
        <f>IF(V3520="Bangalore",VLOOKUP(V3520,'Branch Wise Work Timelines'!C:G,4,FALSE)+AA3520+1,IF(V3520="Mumbai",VLOOKUP(V3520,'Branch Wise Work Timelines'!C:G,4,FALSE)+AA3520+1,VLOOKUP(V3520,'Branch Wise Work Timelines'!C:G,4,FALSE)+AA3520))</f>
        <v>44883.25</v>
      </c>
      <c r="AG3520" s="67">
        <f>WORKDAY.INTL(AA3520,1,11)+VLOOKUP(V3520,'Branch Wise Work Timelines'!C:G,3,FALSE)</f>
        <v>44883.416666666664</v>
      </c>
      <c r="AH3520" s="69" t="str">
        <f t="shared" ca="1" si="657"/>
        <v>Out of TAT</v>
      </c>
      <c r="AI3520" s="69">
        <f t="shared" ca="1" si="658"/>
        <v>20675</v>
      </c>
      <c r="AJ3520" s="69" t="str">
        <f ca="1">IF(AI3520&lt;0,"0-12",IFERROR(VLOOKUP(AI3520,Breakup[],2,FALSE),"&gt;24"))</f>
        <v>&gt;24</v>
      </c>
      <c r="AK3520" s="69" t="str">
        <f>VLOOKUP(V3520,Master!B:D,3,FALSE)</f>
        <v>East</v>
      </c>
      <c r="AL3520" s="69" t="str">
        <f t="shared" si="659"/>
        <v>Mumbai</v>
      </c>
    </row>
    <row r="3521" spans="1:38">
      <c r="A3521" s="14" t="s">
        <v>7371</v>
      </c>
      <c r="B3521" s="54">
        <v>44701.720887962998</v>
      </c>
      <c r="C3521" s="13" t="s">
        <v>2252</v>
      </c>
      <c r="D3521" s="13">
        <v>1449</v>
      </c>
      <c r="E3521" s="13" t="s">
        <v>7372</v>
      </c>
      <c r="F3521" s="13" t="s">
        <v>15</v>
      </c>
      <c r="G3521" s="14">
        <v>1653051574035</v>
      </c>
      <c r="H3521" s="55">
        <v>0.90902777777777799</v>
      </c>
      <c r="I3521" s="33">
        <v>44886.909027777801</v>
      </c>
      <c r="J3521" s="58">
        <v>44886</v>
      </c>
      <c r="K3521" s="13" t="s">
        <v>213</v>
      </c>
      <c r="L3521" s="13" t="s">
        <v>30</v>
      </c>
      <c r="M3521" s="13" t="s">
        <v>75</v>
      </c>
      <c r="N3521" s="13" t="s">
        <v>206</v>
      </c>
      <c r="O3521" s="33" t="s">
        <v>38</v>
      </c>
      <c r="P3521" s="58" t="s">
        <v>38</v>
      </c>
      <c r="Q3521" s="33" t="s">
        <v>207</v>
      </c>
      <c r="R3521" s="14" t="s">
        <v>38</v>
      </c>
      <c r="S3521" s="13" t="s">
        <v>208</v>
      </c>
      <c r="T3521" s="13" t="s">
        <v>209</v>
      </c>
      <c r="U3521" s="33">
        <f t="shared" ca="1" si="648"/>
        <v>45744.56914039352</v>
      </c>
      <c r="V3521" s="13" t="str">
        <f t="shared" si="649"/>
        <v>Bangalore</v>
      </c>
      <c r="W3521" s="13" t="str">
        <f t="shared" si="650"/>
        <v>CLS</v>
      </c>
      <c r="X3521" s="13">
        <f t="shared" si="651"/>
        <v>21</v>
      </c>
      <c r="Y3521" s="13" t="str">
        <f>IFERROR(VLOOKUP(C3521,ReceivingTeam[],2,FALSE),"HelpDesk")</f>
        <v>HelpDesk</v>
      </c>
      <c r="Z3521" s="67">
        <f t="shared" si="652"/>
        <v>44887.721527777801</v>
      </c>
      <c r="AA3521" s="68">
        <f t="shared" si="653"/>
        <v>44886</v>
      </c>
      <c r="AB3521" s="69" t="b">
        <f t="shared" si="654"/>
        <v>1</v>
      </c>
      <c r="AC3521" s="70">
        <f t="shared" si="655"/>
        <v>0.5</v>
      </c>
      <c r="AD3521" s="67">
        <f t="shared" si="656"/>
        <v>44887.721527777801</v>
      </c>
      <c r="AE3521" s="67">
        <f>VLOOKUP(V3521,'Branch Wise Work Timelines'!C:G,3,FALSE)+AA3521</f>
        <v>44886.416666666664</v>
      </c>
      <c r="AF3521" s="67">
        <f>IF(V3521="Bangalore",VLOOKUP(V3521,'Branch Wise Work Timelines'!C:G,4,FALSE)+AA3521+1,IF(V3521="Mumbai",VLOOKUP(V3521,'Branch Wise Work Timelines'!C:G,4,FALSE)+AA3521+1,VLOOKUP(V3521,'Branch Wise Work Timelines'!C:G,4,FALSE)+AA3521))</f>
        <v>44887.104166666664</v>
      </c>
      <c r="AG3521" s="67">
        <f>WORKDAY.INTL(AA3521,1,11)+VLOOKUP(V3521,'Branch Wise Work Timelines'!C:G,3,FALSE)</f>
        <v>44887.416666666664</v>
      </c>
      <c r="AH3521" s="69" t="str">
        <f t="shared" ca="1" si="657"/>
        <v>Out of TAT</v>
      </c>
      <c r="AI3521" s="69">
        <f t="shared" ca="1" si="658"/>
        <v>20565</v>
      </c>
      <c r="AJ3521" s="69" t="str">
        <f ca="1">IF(AI3521&lt;0,"0-12",IFERROR(VLOOKUP(AI3521,Breakup[],2,FALSE),"&gt;24"))</f>
        <v>&gt;24</v>
      </c>
      <c r="AK3521" s="69" t="str">
        <f>VLOOKUP(V3521,Master!B:D,3,FALSE)</f>
        <v>South</v>
      </c>
      <c r="AL3521" s="69" t="str">
        <f t="shared" si="659"/>
        <v>Bangalore-CLS</v>
      </c>
    </row>
    <row r="3522" spans="1:38">
      <c r="A3522" s="14" t="s">
        <v>7373</v>
      </c>
      <c r="B3522" s="54">
        <v>44701.722903205999</v>
      </c>
      <c r="C3522" s="13" t="s">
        <v>243</v>
      </c>
      <c r="D3522" s="13">
        <v>1051</v>
      </c>
      <c r="E3522" s="13" t="s">
        <v>7374</v>
      </c>
      <c r="F3522" s="13" t="s">
        <v>15</v>
      </c>
      <c r="G3522" s="14">
        <v>1653049644596</v>
      </c>
      <c r="H3522" s="55">
        <v>0.94447916666666698</v>
      </c>
      <c r="I3522" s="33">
        <v>44885.944479166697</v>
      </c>
      <c r="J3522" s="58">
        <v>44885</v>
      </c>
      <c r="K3522" s="13" t="s">
        <v>213</v>
      </c>
      <c r="L3522" s="13" t="s">
        <v>30</v>
      </c>
      <c r="M3522" s="13" t="s">
        <v>214</v>
      </c>
      <c r="N3522" s="13" t="s">
        <v>206</v>
      </c>
      <c r="O3522" s="33" t="s">
        <v>38</v>
      </c>
      <c r="P3522" s="58" t="s">
        <v>38</v>
      </c>
      <c r="Q3522" s="33" t="s">
        <v>207</v>
      </c>
      <c r="R3522" s="14" t="s">
        <v>38</v>
      </c>
      <c r="S3522" s="13" t="s">
        <v>216</v>
      </c>
      <c r="T3522" s="13" t="s">
        <v>217</v>
      </c>
      <c r="U3522" s="33">
        <f t="shared" ref="U3522:U3585" ca="1" si="660">NOW()</f>
        <v>45744.56914039352</v>
      </c>
      <c r="V3522" s="13" t="str">
        <f t="shared" ref="V3522:V3585" si="661">VLOOKUP(L3522,Location,2,0)</f>
        <v>Bangalore</v>
      </c>
      <c r="W3522" s="13" t="str">
        <f t="shared" ref="W3522:W3585" si="662">VLOOKUP(F3522,FCT,2,FALSE)</f>
        <v>CLS</v>
      </c>
      <c r="X3522" s="13">
        <f t="shared" ref="X3522:X3585" si="663">HOUR(I3522)</f>
        <v>22</v>
      </c>
      <c r="Y3522" s="13" t="str">
        <f>IFERROR(VLOOKUP(C3522,ReceivingTeam[],2,FALSE),"HelpDesk")</f>
        <v>HelpDesk</v>
      </c>
      <c r="Z3522" s="67">
        <f t="shared" ref="Z3522:Z3585" si="664">IF(AB3522=FALSE,AE3522+AC3522,IF(I3522&gt;AE3522,IF(((I3522+AC3522)&gt;AF3522),(AC3522-(AF3522-I3522)+AG3522),I3522+AC3522),IF(((AE3522+AC3522)&gt;AF3522),(AC3522-(AF3522-AE3522)+AG3522),AE3522+AC3522)))</f>
        <v>44885.916666666664</v>
      </c>
      <c r="AA3522" s="68">
        <f t="shared" ref="AA3522:AA3585" si="665">INT(J3522)</f>
        <v>44885</v>
      </c>
      <c r="AB3522" s="69" t="b">
        <f t="shared" ref="AB3522:AB3585" si="666">WORKDAY.INTL(AA3522-1,1,11)=AA3522</f>
        <v>0</v>
      </c>
      <c r="AC3522" s="70">
        <f t="shared" ref="AC3522:AC3585" si="667">IF(T3522="High",12/24,72/24)</f>
        <v>0.5</v>
      </c>
      <c r="AD3522" s="67">
        <f t="shared" ref="AD3522:AD3585" si="668">IF(AB3522=FALSE,AE3522+AC3522,IF(I3522&gt;AE3522,IF(((I3522+AC3522)&gt;AF3522),(AC3522-(AF3522-I3522)+AG3522),I3522+AC3522),IF(((AE3522+AC3522)&gt;AF3522),(AC3522-(AF3522-AE3522)+AG3522),AE3522+AC3522)))</f>
        <v>44885.916666666664</v>
      </c>
      <c r="AE3522" s="67">
        <f>VLOOKUP(V3522,'Branch Wise Work Timelines'!C:G,3,FALSE)+AA3522</f>
        <v>44885.416666666664</v>
      </c>
      <c r="AF3522" s="67">
        <f>IF(V3522="Bangalore",VLOOKUP(V3522,'Branch Wise Work Timelines'!C:G,4,FALSE)+AA3522+1,IF(V3522="Mumbai",VLOOKUP(V3522,'Branch Wise Work Timelines'!C:G,4,FALSE)+AA3522+1,VLOOKUP(V3522,'Branch Wise Work Timelines'!C:G,4,FALSE)+AA3522))</f>
        <v>44886.104166666664</v>
      </c>
      <c r="AG3522" s="67">
        <f>WORKDAY.INTL(AA3522,1,11)+VLOOKUP(V3522,'Branch Wise Work Timelines'!C:G,3,FALSE)</f>
        <v>44886.416666666664</v>
      </c>
      <c r="AH3522" s="69" t="str">
        <f t="shared" ref="AH3522:AH3585" ca="1" si="669">IF(Q3522&lt;&gt;"Success",IF(U3522&gt;Z3522,"Out of TAT","In TAT"),IF(O3522&gt;AD3522,"Not Met","Met"))</f>
        <v>Out of TAT</v>
      </c>
      <c r="AI3522" s="69">
        <f t="shared" ref="AI3522:AI3585" ca="1" si="670">ROUNDUP((U3522-AD3522)*24,0)</f>
        <v>20608</v>
      </c>
      <c r="AJ3522" s="69" t="str">
        <f ca="1">IF(AI3522&lt;0,"0-12",IFERROR(VLOOKUP(AI3522,Breakup[],2,FALSE),"&gt;24"))</f>
        <v>&gt;24</v>
      </c>
      <c r="AK3522" s="69" t="str">
        <f>VLOOKUP(V3522,Master!B:D,3,FALSE)</f>
        <v>South</v>
      </c>
      <c r="AL3522" s="69" t="str">
        <f t="shared" ref="AL3522:AL3585" si="671">IF(V3522="Bangalore",IF(W3522="CLS",V3522&amp;"-"&amp;"CLS",V3522),(V3522))</f>
        <v>Bangalore-CLS</v>
      </c>
    </row>
    <row r="3523" spans="1:38">
      <c r="A3523" s="14" t="s">
        <v>7375</v>
      </c>
      <c r="B3523" s="54">
        <v>44701.8168147338</v>
      </c>
      <c r="C3523" s="13" t="s">
        <v>4172</v>
      </c>
      <c r="D3523" s="13">
        <v>1782</v>
      </c>
      <c r="E3523" s="13" t="s">
        <v>7376</v>
      </c>
      <c r="F3523" s="13" t="s">
        <v>33</v>
      </c>
      <c r="G3523" s="14">
        <v>1653058269490</v>
      </c>
      <c r="H3523" s="55">
        <v>0.6328125</v>
      </c>
      <c r="I3523" s="33">
        <v>44891.6328125</v>
      </c>
      <c r="J3523" s="58">
        <v>44891</v>
      </c>
      <c r="K3523" s="13" t="s">
        <v>213</v>
      </c>
      <c r="L3523" s="13" t="s">
        <v>30</v>
      </c>
      <c r="M3523" s="13" t="s">
        <v>282</v>
      </c>
      <c r="N3523" s="13" t="s">
        <v>206</v>
      </c>
      <c r="O3523" s="33">
        <v>44891.306550925903</v>
      </c>
      <c r="P3523" s="58">
        <v>44891</v>
      </c>
      <c r="Q3523" s="33" t="s">
        <v>237</v>
      </c>
      <c r="R3523" s="14">
        <v>908</v>
      </c>
      <c r="S3523" s="13" t="s">
        <v>216</v>
      </c>
      <c r="T3523" s="13" t="s">
        <v>217</v>
      </c>
      <c r="U3523" s="33">
        <f t="shared" ca="1" si="660"/>
        <v>45744.56914039352</v>
      </c>
      <c r="V3523" s="13" t="str">
        <f t="shared" si="661"/>
        <v>Bangalore</v>
      </c>
      <c r="W3523" s="13" t="str">
        <f t="shared" si="662"/>
        <v>RI</v>
      </c>
      <c r="X3523" s="13">
        <f t="shared" si="663"/>
        <v>15</v>
      </c>
      <c r="Y3523" s="13" t="str">
        <f>IFERROR(VLOOKUP(C3523,ReceivingTeam[],2,FALSE),"HelpDesk")</f>
        <v>HelpDesk</v>
      </c>
      <c r="Z3523" s="67">
        <f t="shared" si="664"/>
        <v>44893.4453125</v>
      </c>
      <c r="AA3523" s="68">
        <f t="shared" si="665"/>
        <v>44891</v>
      </c>
      <c r="AB3523" s="69" t="b">
        <f t="shared" si="666"/>
        <v>1</v>
      </c>
      <c r="AC3523" s="70">
        <f t="shared" si="667"/>
        <v>0.5</v>
      </c>
      <c r="AD3523" s="67">
        <f t="shared" si="668"/>
        <v>44893.4453125</v>
      </c>
      <c r="AE3523" s="67">
        <f>VLOOKUP(V3523,'Branch Wise Work Timelines'!C:G,3,FALSE)+AA3523</f>
        <v>44891.416666666664</v>
      </c>
      <c r="AF3523" s="67">
        <f>IF(V3523="Bangalore",VLOOKUP(V3523,'Branch Wise Work Timelines'!C:G,4,FALSE)+AA3523+1,IF(V3523="Mumbai",VLOOKUP(V3523,'Branch Wise Work Timelines'!C:G,4,FALSE)+AA3523+1,VLOOKUP(V3523,'Branch Wise Work Timelines'!C:G,4,FALSE)+AA3523))</f>
        <v>44892.104166666664</v>
      </c>
      <c r="AG3523" s="67">
        <f>WORKDAY.INTL(AA3523,1,11)+VLOOKUP(V3523,'Branch Wise Work Timelines'!C:G,3,FALSE)</f>
        <v>44893.416666666664</v>
      </c>
      <c r="AH3523" s="69" t="str">
        <f t="shared" si="669"/>
        <v>Met</v>
      </c>
      <c r="AI3523" s="69">
        <f t="shared" ca="1" si="670"/>
        <v>20427</v>
      </c>
      <c r="AJ3523" s="69" t="str">
        <f ca="1">IF(AI3523&lt;0,"0-12",IFERROR(VLOOKUP(AI3523,Breakup[],2,FALSE),"&gt;24"))</f>
        <v>&gt;24</v>
      </c>
      <c r="AK3523" s="69" t="str">
        <f>VLOOKUP(V3523,Master!B:D,3,FALSE)</f>
        <v>South</v>
      </c>
      <c r="AL3523" s="69" t="str">
        <f t="shared" si="671"/>
        <v>Bangalore</v>
      </c>
    </row>
    <row r="3524" spans="1:38">
      <c r="A3524" s="14" t="s">
        <v>7377</v>
      </c>
      <c r="B3524" s="54">
        <v>44700.503624733799</v>
      </c>
      <c r="C3524" s="13" t="s">
        <v>6396</v>
      </c>
      <c r="D3524" s="13">
        <v>716</v>
      </c>
      <c r="E3524" s="13" t="s">
        <v>7378</v>
      </c>
      <c r="F3524" s="13" t="s">
        <v>33</v>
      </c>
      <c r="G3524" s="14">
        <v>1653056662937</v>
      </c>
      <c r="H3524" s="55">
        <v>0.83752314814814799</v>
      </c>
      <c r="I3524" s="33">
        <v>44889.837523148097</v>
      </c>
      <c r="J3524" s="58">
        <v>44889</v>
      </c>
      <c r="K3524" s="13" t="s">
        <v>263</v>
      </c>
      <c r="L3524" s="13" t="s">
        <v>69</v>
      </c>
      <c r="M3524" s="13" t="s">
        <v>101</v>
      </c>
      <c r="N3524" s="13" t="s">
        <v>206</v>
      </c>
      <c r="O3524" s="33" t="s">
        <v>38</v>
      </c>
      <c r="P3524" s="58" t="s">
        <v>38</v>
      </c>
      <c r="Q3524" s="33" t="s">
        <v>207</v>
      </c>
      <c r="R3524" s="14" t="s">
        <v>38</v>
      </c>
      <c r="S3524" s="13" t="s">
        <v>208</v>
      </c>
      <c r="T3524" s="13" t="s">
        <v>209</v>
      </c>
      <c r="U3524" s="33">
        <f t="shared" ca="1" si="660"/>
        <v>45744.56914039352</v>
      </c>
      <c r="V3524" s="13" t="str">
        <f t="shared" si="661"/>
        <v>Mumbai</v>
      </c>
      <c r="W3524" s="13" t="str">
        <f t="shared" si="662"/>
        <v>RI</v>
      </c>
      <c r="X3524" s="13">
        <f t="shared" si="663"/>
        <v>20</v>
      </c>
      <c r="Y3524" s="13" t="str">
        <f>IFERROR(VLOOKUP(C3524,ReceivingTeam[],2,FALSE),"HelpDesk")</f>
        <v>HelpDesk</v>
      </c>
      <c r="Z3524" s="67">
        <f t="shared" si="664"/>
        <v>44890.504189814761</v>
      </c>
      <c r="AA3524" s="68">
        <f t="shared" si="665"/>
        <v>44889</v>
      </c>
      <c r="AB3524" s="69" t="b">
        <f t="shared" si="666"/>
        <v>1</v>
      </c>
      <c r="AC3524" s="70">
        <f t="shared" si="667"/>
        <v>0.5</v>
      </c>
      <c r="AD3524" s="67">
        <f t="shared" si="668"/>
        <v>44890.504189814761</v>
      </c>
      <c r="AE3524" s="67">
        <f>VLOOKUP(V3524,'Branch Wise Work Timelines'!C:G,3,FALSE)+AA3524</f>
        <v>44889.416666666664</v>
      </c>
      <c r="AF3524" s="67">
        <f>IF(V3524="Bangalore",VLOOKUP(V3524,'Branch Wise Work Timelines'!C:G,4,FALSE)+AA3524+1,IF(V3524="Mumbai",VLOOKUP(V3524,'Branch Wise Work Timelines'!C:G,4,FALSE)+AA3524+1,VLOOKUP(V3524,'Branch Wise Work Timelines'!C:G,4,FALSE)+AA3524))</f>
        <v>44890.25</v>
      </c>
      <c r="AG3524" s="67">
        <f>WORKDAY.INTL(AA3524,1,11)+VLOOKUP(V3524,'Branch Wise Work Timelines'!C:G,3,FALSE)</f>
        <v>44890.416666666664</v>
      </c>
      <c r="AH3524" s="69" t="str">
        <f t="shared" ca="1" si="669"/>
        <v>Out of TAT</v>
      </c>
      <c r="AI3524" s="69">
        <f t="shared" ca="1" si="670"/>
        <v>20498</v>
      </c>
      <c r="AJ3524" s="69" t="str">
        <f ca="1">IF(AI3524&lt;0,"0-12",IFERROR(VLOOKUP(AI3524,Breakup[],2,FALSE),"&gt;24"))</f>
        <v>&gt;24</v>
      </c>
      <c r="AK3524" s="69" t="str">
        <f>VLOOKUP(V3524,Master!B:D,3,FALSE)</f>
        <v>East</v>
      </c>
      <c r="AL3524" s="69" t="str">
        <f t="shared" si="671"/>
        <v>Mumbai</v>
      </c>
    </row>
    <row r="3525" spans="1:38">
      <c r="A3525" s="14" t="s">
        <v>7379</v>
      </c>
      <c r="B3525" s="54">
        <v>44701.501843252299</v>
      </c>
      <c r="C3525" s="13" t="s">
        <v>7161</v>
      </c>
      <c r="D3525" s="13">
        <v>1900</v>
      </c>
      <c r="E3525" s="13" t="s">
        <v>7380</v>
      </c>
      <c r="F3525" s="13" t="s">
        <v>33</v>
      </c>
      <c r="G3525" s="14">
        <v>1653046491288</v>
      </c>
      <c r="H3525" s="55">
        <v>4.0821759259259301E-2</v>
      </c>
      <c r="I3525" s="33">
        <v>44890.040821759299</v>
      </c>
      <c r="J3525" s="58">
        <v>44890</v>
      </c>
      <c r="K3525" s="13" t="s">
        <v>313</v>
      </c>
      <c r="L3525" s="13" t="s">
        <v>60</v>
      </c>
      <c r="M3525" s="13" t="s">
        <v>314</v>
      </c>
      <c r="N3525" s="13" t="s">
        <v>206</v>
      </c>
      <c r="O3525" s="33" t="s">
        <v>38</v>
      </c>
      <c r="P3525" s="58" t="s">
        <v>38</v>
      </c>
      <c r="Q3525" s="33" t="s">
        <v>207</v>
      </c>
      <c r="R3525" s="14" t="s">
        <v>38</v>
      </c>
      <c r="S3525" s="13" t="s">
        <v>208</v>
      </c>
      <c r="T3525" s="13" t="s">
        <v>209</v>
      </c>
      <c r="U3525" s="33">
        <f t="shared" ca="1" si="660"/>
        <v>45744.56914039352</v>
      </c>
      <c r="V3525" s="13" t="str">
        <f t="shared" si="661"/>
        <v>Hyderabad</v>
      </c>
      <c r="W3525" s="13" t="str">
        <f t="shared" si="662"/>
        <v>RI</v>
      </c>
      <c r="X3525" s="13">
        <f t="shared" si="663"/>
        <v>0</v>
      </c>
      <c r="Y3525" s="13" t="str">
        <f>IFERROR(VLOOKUP(C3525,ReceivingTeam[],2,FALSE),"HelpDesk")</f>
        <v>HelpDesk</v>
      </c>
      <c r="Z3525" s="67">
        <f t="shared" si="664"/>
        <v>44891.562499999993</v>
      </c>
      <c r="AA3525" s="68">
        <f t="shared" si="665"/>
        <v>44890</v>
      </c>
      <c r="AB3525" s="69" t="b">
        <f t="shared" si="666"/>
        <v>1</v>
      </c>
      <c r="AC3525" s="70">
        <f t="shared" si="667"/>
        <v>0.5</v>
      </c>
      <c r="AD3525" s="67">
        <f t="shared" si="668"/>
        <v>44891.562499999993</v>
      </c>
      <c r="AE3525" s="67">
        <f>VLOOKUP(V3525,'Branch Wise Work Timelines'!C:G,3,FALSE)+AA3525</f>
        <v>44890.416666666664</v>
      </c>
      <c r="AF3525" s="67">
        <f>IF(V3525="Bangalore",VLOOKUP(V3525,'Branch Wise Work Timelines'!C:G,4,FALSE)+AA3525+1,IF(V3525="Mumbai",VLOOKUP(V3525,'Branch Wise Work Timelines'!C:G,4,FALSE)+AA3525+1,VLOOKUP(V3525,'Branch Wise Work Timelines'!C:G,4,FALSE)+AA3525))</f>
        <v>44890.770833333336</v>
      </c>
      <c r="AG3525" s="67">
        <f>WORKDAY.INTL(AA3525,1,11)+VLOOKUP(V3525,'Branch Wise Work Timelines'!C:G,3,FALSE)</f>
        <v>44891.416666666664</v>
      </c>
      <c r="AH3525" s="69" t="str">
        <f t="shared" ca="1" si="669"/>
        <v>Out of TAT</v>
      </c>
      <c r="AI3525" s="69">
        <f t="shared" ca="1" si="670"/>
        <v>20473</v>
      </c>
      <c r="AJ3525" s="69" t="str">
        <f ca="1">IF(AI3525&lt;0,"0-12",IFERROR(VLOOKUP(AI3525,Breakup[],2,FALSE),"&gt;24"))</f>
        <v>&gt;24</v>
      </c>
      <c r="AK3525" s="69" t="str">
        <f>VLOOKUP(V3525,Master!B:D,3,FALSE)</f>
        <v>South</v>
      </c>
      <c r="AL3525" s="69" t="str">
        <f t="shared" si="671"/>
        <v>Hyderabad</v>
      </c>
    </row>
    <row r="3526" spans="1:38">
      <c r="A3526" s="14" t="s">
        <v>7381</v>
      </c>
      <c r="B3526" s="54">
        <v>44701.518465046298</v>
      </c>
      <c r="C3526" s="13" t="s">
        <v>7161</v>
      </c>
      <c r="D3526" s="13">
        <v>1748</v>
      </c>
      <c r="E3526" s="13" t="s">
        <v>7382</v>
      </c>
      <c r="F3526" s="13" t="s">
        <v>33</v>
      </c>
      <c r="G3526" s="14">
        <v>1653046491288</v>
      </c>
      <c r="H3526" s="55">
        <v>0.64293981481481499</v>
      </c>
      <c r="I3526" s="33">
        <v>44883.642939814803</v>
      </c>
      <c r="J3526" s="58">
        <v>44883</v>
      </c>
      <c r="K3526" s="13" t="s">
        <v>313</v>
      </c>
      <c r="L3526" s="13" t="s">
        <v>60</v>
      </c>
      <c r="M3526" s="13" t="s">
        <v>314</v>
      </c>
      <c r="N3526" s="13" t="s">
        <v>206</v>
      </c>
      <c r="O3526" s="33" t="s">
        <v>38</v>
      </c>
      <c r="P3526" s="58" t="s">
        <v>38</v>
      </c>
      <c r="Q3526" s="33" t="s">
        <v>207</v>
      </c>
      <c r="R3526" s="14" t="s">
        <v>38</v>
      </c>
      <c r="S3526" s="13" t="s">
        <v>208</v>
      </c>
      <c r="T3526" s="13" t="s">
        <v>209</v>
      </c>
      <c r="U3526" s="33">
        <f t="shared" ca="1" si="660"/>
        <v>45744.56914039352</v>
      </c>
      <c r="V3526" s="13" t="str">
        <f t="shared" si="661"/>
        <v>Hyderabad</v>
      </c>
      <c r="W3526" s="13" t="str">
        <f t="shared" si="662"/>
        <v>RI</v>
      </c>
      <c r="X3526" s="13">
        <f t="shared" si="663"/>
        <v>15</v>
      </c>
      <c r="Y3526" s="13" t="str">
        <f>IFERROR(VLOOKUP(C3526,ReceivingTeam[],2,FALSE),"HelpDesk")</f>
        <v>HelpDesk</v>
      </c>
      <c r="Z3526" s="67">
        <f t="shared" si="664"/>
        <v>44884.788773148131</v>
      </c>
      <c r="AA3526" s="68">
        <f t="shared" si="665"/>
        <v>44883</v>
      </c>
      <c r="AB3526" s="69" t="b">
        <f t="shared" si="666"/>
        <v>1</v>
      </c>
      <c r="AC3526" s="70">
        <f t="shared" si="667"/>
        <v>0.5</v>
      </c>
      <c r="AD3526" s="67">
        <f t="shared" si="668"/>
        <v>44884.788773148131</v>
      </c>
      <c r="AE3526" s="67">
        <f>VLOOKUP(V3526,'Branch Wise Work Timelines'!C:G,3,FALSE)+AA3526</f>
        <v>44883.416666666664</v>
      </c>
      <c r="AF3526" s="67">
        <f>IF(V3526="Bangalore",VLOOKUP(V3526,'Branch Wise Work Timelines'!C:G,4,FALSE)+AA3526+1,IF(V3526="Mumbai",VLOOKUP(V3526,'Branch Wise Work Timelines'!C:G,4,FALSE)+AA3526+1,VLOOKUP(V3526,'Branch Wise Work Timelines'!C:G,4,FALSE)+AA3526))</f>
        <v>44883.770833333336</v>
      </c>
      <c r="AG3526" s="67">
        <f>WORKDAY.INTL(AA3526,1,11)+VLOOKUP(V3526,'Branch Wise Work Timelines'!C:G,3,FALSE)</f>
        <v>44884.416666666664</v>
      </c>
      <c r="AH3526" s="69" t="str">
        <f t="shared" ca="1" si="669"/>
        <v>Out of TAT</v>
      </c>
      <c r="AI3526" s="69">
        <f t="shared" ca="1" si="670"/>
        <v>20635</v>
      </c>
      <c r="AJ3526" s="69" t="str">
        <f ca="1">IF(AI3526&lt;0,"0-12",IFERROR(VLOOKUP(AI3526,Breakup[],2,FALSE),"&gt;24"))</f>
        <v>&gt;24</v>
      </c>
      <c r="AK3526" s="69" t="str">
        <f>VLOOKUP(V3526,Master!B:D,3,FALSE)</f>
        <v>South</v>
      </c>
      <c r="AL3526" s="69" t="str">
        <f t="shared" si="671"/>
        <v>Hyderabad</v>
      </c>
    </row>
    <row r="3527" spans="1:38">
      <c r="A3527" s="14" t="s">
        <v>7383</v>
      </c>
      <c r="B3527" s="54">
        <v>44701.500406678198</v>
      </c>
      <c r="C3527" s="13" t="s">
        <v>7161</v>
      </c>
      <c r="D3527" s="13">
        <v>754</v>
      </c>
      <c r="E3527" s="13" t="s">
        <v>7384</v>
      </c>
      <c r="F3527" s="13" t="s">
        <v>33</v>
      </c>
      <c r="G3527" s="14">
        <v>1653046491288</v>
      </c>
      <c r="H3527" s="55">
        <v>0.27553240740740698</v>
      </c>
      <c r="I3527" s="33">
        <v>44881.275532407402</v>
      </c>
      <c r="J3527" s="58">
        <v>44881</v>
      </c>
      <c r="K3527" s="13" t="s">
        <v>313</v>
      </c>
      <c r="L3527" s="13" t="s">
        <v>60</v>
      </c>
      <c r="M3527" s="13" t="s">
        <v>314</v>
      </c>
      <c r="N3527" s="13" t="s">
        <v>206</v>
      </c>
      <c r="O3527" s="33" t="s">
        <v>38</v>
      </c>
      <c r="P3527" s="58" t="s">
        <v>38</v>
      </c>
      <c r="Q3527" s="33" t="s">
        <v>207</v>
      </c>
      <c r="R3527" s="14" t="s">
        <v>38</v>
      </c>
      <c r="S3527" s="13" t="s">
        <v>208</v>
      </c>
      <c r="T3527" s="13" t="s">
        <v>209</v>
      </c>
      <c r="U3527" s="33">
        <f t="shared" ca="1" si="660"/>
        <v>45744.56914039352</v>
      </c>
      <c r="V3527" s="13" t="str">
        <f t="shared" si="661"/>
        <v>Hyderabad</v>
      </c>
      <c r="W3527" s="13" t="str">
        <f t="shared" si="662"/>
        <v>RI</v>
      </c>
      <c r="X3527" s="13">
        <f t="shared" si="663"/>
        <v>6</v>
      </c>
      <c r="Y3527" s="13" t="str">
        <f>IFERROR(VLOOKUP(C3527,ReceivingTeam[],2,FALSE),"HelpDesk")</f>
        <v>HelpDesk</v>
      </c>
      <c r="Z3527" s="67">
        <f t="shared" si="664"/>
        <v>44882.562499999993</v>
      </c>
      <c r="AA3527" s="68">
        <f t="shared" si="665"/>
        <v>44881</v>
      </c>
      <c r="AB3527" s="69" t="b">
        <f t="shared" si="666"/>
        <v>1</v>
      </c>
      <c r="AC3527" s="70">
        <f t="shared" si="667"/>
        <v>0.5</v>
      </c>
      <c r="AD3527" s="67">
        <f t="shared" si="668"/>
        <v>44882.562499999993</v>
      </c>
      <c r="AE3527" s="67">
        <f>VLOOKUP(V3527,'Branch Wise Work Timelines'!C:G,3,FALSE)+AA3527</f>
        <v>44881.416666666664</v>
      </c>
      <c r="AF3527" s="67">
        <f>IF(V3527="Bangalore",VLOOKUP(V3527,'Branch Wise Work Timelines'!C:G,4,FALSE)+AA3527+1,IF(V3527="Mumbai",VLOOKUP(V3527,'Branch Wise Work Timelines'!C:G,4,FALSE)+AA3527+1,VLOOKUP(V3527,'Branch Wise Work Timelines'!C:G,4,FALSE)+AA3527))</f>
        <v>44881.770833333336</v>
      </c>
      <c r="AG3527" s="67">
        <f>WORKDAY.INTL(AA3527,1,11)+VLOOKUP(V3527,'Branch Wise Work Timelines'!C:G,3,FALSE)</f>
        <v>44882.416666666664</v>
      </c>
      <c r="AH3527" s="69" t="str">
        <f t="shared" ca="1" si="669"/>
        <v>Out of TAT</v>
      </c>
      <c r="AI3527" s="69">
        <f t="shared" ca="1" si="670"/>
        <v>20689</v>
      </c>
      <c r="AJ3527" s="69" t="str">
        <f ca="1">IF(AI3527&lt;0,"0-12",IFERROR(VLOOKUP(AI3527,Breakup[],2,FALSE),"&gt;24"))</f>
        <v>&gt;24</v>
      </c>
      <c r="AK3527" s="69" t="str">
        <f>VLOOKUP(V3527,Master!B:D,3,FALSE)</f>
        <v>South</v>
      </c>
      <c r="AL3527" s="69" t="str">
        <f t="shared" si="671"/>
        <v>Hyderabad</v>
      </c>
    </row>
    <row r="3528" spans="1:38">
      <c r="A3528" s="14" t="s">
        <v>7385</v>
      </c>
      <c r="B3528" s="54">
        <v>44701.693980868098</v>
      </c>
      <c r="C3528" s="13" t="s">
        <v>344</v>
      </c>
      <c r="D3528" s="13">
        <v>909</v>
      </c>
      <c r="E3528" s="13" t="s">
        <v>7386</v>
      </c>
      <c r="F3528" s="13" t="s">
        <v>33</v>
      </c>
      <c r="G3528" s="14">
        <v>1653057688131</v>
      </c>
      <c r="H3528" s="55">
        <v>0.91177083333333298</v>
      </c>
      <c r="I3528" s="33">
        <v>44890.9117708333</v>
      </c>
      <c r="J3528" s="58">
        <v>44890</v>
      </c>
      <c r="K3528" s="13" t="s">
        <v>263</v>
      </c>
      <c r="L3528" s="13" t="s">
        <v>69</v>
      </c>
      <c r="M3528" s="13" t="s">
        <v>101</v>
      </c>
      <c r="N3528" s="13" t="s">
        <v>206</v>
      </c>
      <c r="O3528" s="33" t="s">
        <v>38</v>
      </c>
      <c r="P3528" s="58" t="s">
        <v>38</v>
      </c>
      <c r="Q3528" s="33" t="s">
        <v>207</v>
      </c>
      <c r="R3528" s="14" t="s">
        <v>38</v>
      </c>
      <c r="S3528" s="13" t="s">
        <v>208</v>
      </c>
      <c r="T3528" s="13" t="s">
        <v>209</v>
      </c>
      <c r="U3528" s="33">
        <f t="shared" ca="1" si="660"/>
        <v>45744.56914039352</v>
      </c>
      <c r="V3528" s="13" t="str">
        <f t="shared" si="661"/>
        <v>Mumbai</v>
      </c>
      <c r="W3528" s="13" t="str">
        <f t="shared" si="662"/>
        <v>RI</v>
      </c>
      <c r="X3528" s="13">
        <f t="shared" si="663"/>
        <v>21</v>
      </c>
      <c r="Y3528" s="13" t="str">
        <f>IFERROR(VLOOKUP(C3528,ReceivingTeam[],2,FALSE),"HelpDesk")</f>
        <v>HelpDesk</v>
      </c>
      <c r="Z3528" s="67">
        <f t="shared" si="664"/>
        <v>44891.578437499964</v>
      </c>
      <c r="AA3528" s="68">
        <f t="shared" si="665"/>
        <v>44890</v>
      </c>
      <c r="AB3528" s="69" t="b">
        <f t="shared" si="666"/>
        <v>1</v>
      </c>
      <c r="AC3528" s="70">
        <f t="shared" si="667"/>
        <v>0.5</v>
      </c>
      <c r="AD3528" s="67">
        <f t="shared" si="668"/>
        <v>44891.578437499964</v>
      </c>
      <c r="AE3528" s="67">
        <f>VLOOKUP(V3528,'Branch Wise Work Timelines'!C:G,3,FALSE)+AA3528</f>
        <v>44890.416666666664</v>
      </c>
      <c r="AF3528" s="67">
        <f>IF(V3528="Bangalore",VLOOKUP(V3528,'Branch Wise Work Timelines'!C:G,4,FALSE)+AA3528+1,IF(V3528="Mumbai",VLOOKUP(V3528,'Branch Wise Work Timelines'!C:G,4,FALSE)+AA3528+1,VLOOKUP(V3528,'Branch Wise Work Timelines'!C:G,4,FALSE)+AA3528))</f>
        <v>44891.25</v>
      </c>
      <c r="AG3528" s="67">
        <f>WORKDAY.INTL(AA3528,1,11)+VLOOKUP(V3528,'Branch Wise Work Timelines'!C:G,3,FALSE)</f>
        <v>44891.416666666664</v>
      </c>
      <c r="AH3528" s="69" t="str">
        <f t="shared" ca="1" si="669"/>
        <v>Out of TAT</v>
      </c>
      <c r="AI3528" s="69">
        <f t="shared" ca="1" si="670"/>
        <v>20472</v>
      </c>
      <c r="AJ3528" s="69" t="str">
        <f ca="1">IF(AI3528&lt;0,"0-12",IFERROR(VLOOKUP(AI3528,Breakup[],2,FALSE),"&gt;24"))</f>
        <v>&gt;24</v>
      </c>
      <c r="AK3528" s="69" t="str">
        <f>VLOOKUP(V3528,Master!B:D,3,FALSE)</f>
        <v>East</v>
      </c>
      <c r="AL3528" s="69" t="str">
        <f t="shared" si="671"/>
        <v>Mumbai</v>
      </c>
    </row>
    <row r="3529" spans="1:38">
      <c r="A3529" s="14" t="s">
        <v>7387</v>
      </c>
      <c r="B3529" s="54">
        <v>44701.714355902797</v>
      </c>
      <c r="C3529" s="13" t="s">
        <v>144</v>
      </c>
      <c r="D3529" s="13">
        <v>162</v>
      </c>
      <c r="E3529" s="13" t="s">
        <v>7388</v>
      </c>
      <c r="F3529" s="13" t="s">
        <v>33</v>
      </c>
      <c r="G3529" s="14">
        <v>1653047246133</v>
      </c>
      <c r="H3529" s="55">
        <v>0.18806712962962999</v>
      </c>
      <c r="I3529" s="33">
        <v>44887.188067129602</v>
      </c>
      <c r="J3529" s="58">
        <v>44887</v>
      </c>
      <c r="K3529" s="13" t="s">
        <v>325</v>
      </c>
      <c r="L3529" s="13" t="s">
        <v>55</v>
      </c>
      <c r="M3529" s="13" t="s">
        <v>347</v>
      </c>
      <c r="N3529" s="13" t="s">
        <v>215</v>
      </c>
      <c r="O3529" s="33" t="s">
        <v>38</v>
      </c>
      <c r="P3529" s="58" t="s">
        <v>38</v>
      </c>
      <c r="Q3529" s="33" t="s">
        <v>207</v>
      </c>
      <c r="R3529" s="14" t="s">
        <v>38</v>
      </c>
      <c r="S3529" s="13" t="s">
        <v>208</v>
      </c>
      <c r="T3529" s="13" t="s">
        <v>209</v>
      </c>
      <c r="U3529" s="33">
        <f t="shared" ca="1" si="660"/>
        <v>45744.56914039352</v>
      </c>
      <c r="V3529" s="13" t="str">
        <f t="shared" si="661"/>
        <v>Delhi</v>
      </c>
      <c r="W3529" s="13" t="str">
        <f t="shared" si="662"/>
        <v>RI</v>
      </c>
      <c r="X3529" s="13">
        <f t="shared" si="663"/>
        <v>4</v>
      </c>
      <c r="Y3529" s="13" t="str">
        <f>IFERROR(VLOOKUP(C3529,ReceivingTeam[],2,FALSE),"HelpDesk")</f>
        <v>Branch office</v>
      </c>
      <c r="Z3529" s="67">
        <f t="shared" si="664"/>
        <v>44888.562499999993</v>
      </c>
      <c r="AA3529" s="68">
        <f t="shared" si="665"/>
        <v>44887</v>
      </c>
      <c r="AB3529" s="69" t="b">
        <f t="shared" si="666"/>
        <v>1</v>
      </c>
      <c r="AC3529" s="70">
        <f t="shared" si="667"/>
        <v>0.5</v>
      </c>
      <c r="AD3529" s="67">
        <f t="shared" si="668"/>
        <v>44888.562499999993</v>
      </c>
      <c r="AE3529" s="67">
        <f>VLOOKUP(V3529,'Branch Wise Work Timelines'!C:G,3,FALSE)+AA3529</f>
        <v>44887.416666666664</v>
      </c>
      <c r="AF3529" s="67">
        <f>IF(V3529="Bangalore",VLOOKUP(V3529,'Branch Wise Work Timelines'!C:G,4,FALSE)+AA3529+1,IF(V3529="Mumbai",VLOOKUP(V3529,'Branch Wise Work Timelines'!C:G,4,FALSE)+AA3529+1,VLOOKUP(V3529,'Branch Wise Work Timelines'!C:G,4,FALSE)+AA3529))</f>
        <v>44887.770833333336</v>
      </c>
      <c r="AG3529" s="67">
        <f>WORKDAY.INTL(AA3529,1,11)+VLOOKUP(V3529,'Branch Wise Work Timelines'!C:G,3,FALSE)</f>
        <v>44888.416666666664</v>
      </c>
      <c r="AH3529" s="69" t="str">
        <f t="shared" ca="1" si="669"/>
        <v>Out of TAT</v>
      </c>
      <c r="AI3529" s="69">
        <f t="shared" ca="1" si="670"/>
        <v>20545</v>
      </c>
      <c r="AJ3529" s="69" t="str">
        <f ca="1">IF(AI3529&lt;0,"0-12",IFERROR(VLOOKUP(AI3529,Breakup[],2,FALSE),"&gt;24"))</f>
        <v>&gt;24</v>
      </c>
      <c r="AK3529" s="69" t="str">
        <f>VLOOKUP(V3529,Master!B:D,3,FALSE)</f>
        <v>North</v>
      </c>
      <c r="AL3529" s="69" t="str">
        <f t="shared" si="671"/>
        <v>Delhi</v>
      </c>
    </row>
    <row r="3530" spans="1:38">
      <c r="A3530" s="14" t="s">
        <v>7389</v>
      </c>
      <c r="B3530" s="54">
        <v>44701.854417013899</v>
      </c>
      <c r="C3530" s="13" t="s">
        <v>6284</v>
      </c>
      <c r="D3530" s="13">
        <v>983</v>
      </c>
      <c r="E3530" s="13" t="s">
        <v>7390</v>
      </c>
      <c r="F3530" s="13" t="s">
        <v>33</v>
      </c>
      <c r="G3530" s="14">
        <v>1653061650415</v>
      </c>
      <c r="H3530" s="55">
        <v>0.24226851851851899</v>
      </c>
      <c r="I3530" s="33">
        <v>44891.242268518501</v>
      </c>
      <c r="J3530" s="58">
        <v>44891</v>
      </c>
      <c r="K3530" s="13" t="s">
        <v>213</v>
      </c>
      <c r="L3530" s="13" t="s">
        <v>30</v>
      </c>
      <c r="M3530" s="13" t="s">
        <v>282</v>
      </c>
      <c r="N3530" s="13" t="s">
        <v>206</v>
      </c>
      <c r="O3530" s="33">
        <v>44891.395497685196</v>
      </c>
      <c r="P3530" s="58">
        <v>44891</v>
      </c>
      <c r="Q3530" s="33" t="s">
        <v>237</v>
      </c>
      <c r="R3530" s="14">
        <v>1038</v>
      </c>
      <c r="S3530" s="13" t="s">
        <v>216</v>
      </c>
      <c r="T3530" s="13" t="s">
        <v>278</v>
      </c>
      <c r="U3530" s="33">
        <f t="shared" ca="1" si="660"/>
        <v>45744.56914039352</v>
      </c>
      <c r="V3530" s="13" t="str">
        <f t="shared" si="661"/>
        <v>Bangalore</v>
      </c>
      <c r="W3530" s="13" t="str">
        <f t="shared" si="662"/>
        <v>RI</v>
      </c>
      <c r="X3530" s="13">
        <f t="shared" si="663"/>
        <v>5</v>
      </c>
      <c r="Y3530" s="13" t="str">
        <f>IFERROR(VLOOKUP(C3530,ReceivingTeam[],2,FALSE),"HelpDesk")</f>
        <v>HelpDesk</v>
      </c>
      <c r="Z3530" s="67">
        <f t="shared" si="664"/>
        <v>44895.729166666664</v>
      </c>
      <c r="AA3530" s="68">
        <f t="shared" si="665"/>
        <v>44891</v>
      </c>
      <c r="AB3530" s="69" t="b">
        <f t="shared" si="666"/>
        <v>1</v>
      </c>
      <c r="AC3530" s="70">
        <f t="shared" si="667"/>
        <v>3</v>
      </c>
      <c r="AD3530" s="67">
        <f t="shared" si="668"/>
        <v>44895.729166666664</v>
      </c>
      <c r="AE3530" s="67">
        <f>VLOOKUP(V3530,'Branch Wise Work Timelines'!C:G,3,FALSE)+AA3530</f>
        <v>44891.416666666664</v>
      </c>
      <c r="AF3530" s="67">
        <f>IF(V3530="Bangalore",VLOOKUP(V3530,'Branch Wise Work Timelines'!C:G,4,FALSE)+AA3530+1,IF(V3530="Mumbai",VLOOKUP(V3530,'Branch Wise Work Timelines'!C:G,4,FALSE)+AA3530+1,VLOOKUP(V3530,'Branch Wise Work Timelines'!C:G,4,FALSE)+AA3530))</f>
        <v>44892.104166666664</v>
      </c>
      <c r="AG3530" s="67">
        <f>WORKDAY.INTL(AA3530,1,11)+VLOOKUP(V3530,'Branch Wise Work Timelines'!C:G,3,FALSE)</f>
        <v>44893.416666666664</v>
      </c>
      <c r="AH3530" s="69" t="str">
        <f t="shared" si="669"/>
        <v>Met</v>
      </c>
      <c r="AI3530" s="69">
        <f t="shared" ca="1" si="670"/>
        <v>20373</v>
      </c>
      <c r="AJ3530" s="69" t="str">
        <f ca="1">IF(AI3530&lt;0,"0-12",IFERROR(VLOOKUP(AI3530,Breakup[],2,FALSE),"&gt;24"))</f>
        <v>&gt;24</v>
      </c>
      <c r="AK3530" s="69" t="str">
        <f>VLOOKUP(V3530,Master!B:D,3,FALSE)</f>
        <v>South</v>
      </c>
      <c r="AL3530" s="69" t="str">
        <f t="shared" si="671"/>
        <v>Bangalore</v>
      </c>
    </row>
    <row r="3531" spans="1:38">
      <c r="A3531" s="14" t="s">
        <v>7391</v>
      </c>
      <c r="B3531" s="54">
        <v>44701.763773923602</v>
      </c>
      <c r="C3531" s="13" t="s">
        <v>418</v>
      </c>
      <c r="D3531" s="13">
        <v>284</v>
      </c>
      <c r="E3531" s="13" t="s">
        <v>7392</v>
      </c>
      <c r="F3531" s="13" t="s">
        <v>15</v>
      </c>
      <c r="G3531" s="14">
        <v>1653051626097</v>
      </c>
      <c r="H3531" s="55">
        <v>0.48465277777777799</v>
      </c>
      <c r="I3531" s="33">
        <v>44882.484652777799</v>
      </c>
      <c r="J3531" s="58">
        <v>44882</v>
      </c>
      <c r="K3531" s="13" t="s">
        <v>213</v>
      </c>
      <c r="L3531" s="13" t="s">
        <v>30</v>
      </c>
      <c r="M3531" s="13" t="s">
        <v>214</v>
      </c>
      <c r="N3531" s="13" t="s">
        <v>206</v>
      </c>
      <c r="O3531" s="33" t="s">
        <v>38</v>
      </c>
      <c r="P3531" s="58" t="s">
        <v>38</v>
      </c>
      <c r="Q3531" s="33" t="s">
        <v>207</v>
      </c>
      <c r="R3531" s="14" t="s">
        <v>38</v>
      </c>
      <c r="S3531" s="13" t="s">
        <v>216</v>
      </c>
      <c r="T3531" s="13" t="s">
        <v>217</v>
      </c>
      <c r="U3531" s="33">
        <f t="shared" ca="1" si="660"/>
        <v>45744.56914039352</v>
      </c>
      <c r="V3531" s="13" t="str">
        <f t="shared" si="661"/>
        <v>Bangalore</v>
      </c>
      <c r="W3531" s="13" t="str">
        <f t="shared" si="662"/>
        <v>CLS</v>
      </c>
      <c r="X3531" s="13">
        <f t="shared" si="663"/>
        <v>11</v>
      </c>
      <c r="Y3531" s="13" t="str">
        <f>IFERROR(VLOOKUP(C3531,ReceivingTeam[],2,FALSE),"HelpDesk")</f>
        <v>HelpDesk</v>
      </c>
      <c r="Z3531" s="67">
        <f t="shared" si="664"/>
        <v>44882.984652777799</v>
      </c>
      <c r="AA3531" s="68">
        <f t="shared" si="665"/>
        <v>44882</v>
      </c>
      <c r="AB3531" s="69" t="b">
        <f t="shared" si="666"/>
        <v>1</v>
      </c>
      <c r="AC3531" s="70">
        <f t="shared" si="667"/>
        <v>0.5</v>
      </c>
      <c r="AD3531" s="67">
        <f t="shared" si="668"/>
        <v>44882.984652777799</v>
      </c>
      <c r="AE3531" s="67">
        <f>VLOOKUP(V3531,'Branch Wise Work Timelines'!C:G,3,FALSE)+AA3531</f>
        <v>44882.416666666664</v>
      </c>
      <c r="AF3531" s="67">
        <f>IF(V3531="Bangalore",VLOOKUP(V3531,'Branch Wise Work Timelines'!C:G,4,FALSE)+AA3531+1,IF(V3531="Mumbai",VLOOKUP(V3531,'Branch Wise Work Timelines'!C:G,4,FALSE)+AA3531+1,VLOOKUP(V3531,'Branch Wise Work Timelines'!C:G,4,FALSE)+AA3531))</f>
        <v>44883.104166666664</v>
      </c>
      <c r="AG3531" s="67">
        <f>WORKDAY.INTL(AA3531,1,11)+VLOOKUP(V3531,'Branch Wise Work Timelines'!C:G,3,FALSE)</f>
        <v>44883.416666666664</v>
      </c>
      <c r="AH3531" s="69" t="str">
        <f t="shared" ca="1" si="669"/>
        <v>Out of TAT</v>
      </c>
      <c r="AI3531" s="69">
        <f t="shared" ca="1" si="670"/>
        <v>20679</v>
      </c>
      <c r="AJ3531" s="69" t="str">
        <f ca="1">IF(AI3531&lt;0,"0-12",IFERROR(VLOOKUP(AI3531,Breakup[],2,FALSE),"&gt;24"))</f>
        <v>&gt;24</v>
      </c>
      <c r="AK3531" s="69" t="str">
        <f>VLOOKUP(V3531,Master!B:D,3,FALSE)</f>
        <v>South</v>
      </c>
      <c r="AL3531" s="69" t="str">
        <f t="shared" si="671"/>
        <v>Bangalore-CLS</v>
      </c>
    </row>
    <row r="3532" spans="1:38">
      <c r="A3532" s="14" t="s">
        <v>7393</v>
      </c>
      <c r="B3532" s="54">
        <v>44701.7031399306</v>
      </c>
      <c r="C3532" s="13" t="s">
        <v>255</v>
      </c>
      <c r="D3532" s="13">
        <v>316</v>
      </c>
      <c r="E3532" s="13" t="s">
        <v>7394</v>
      </c>
      <c r="F3532" s="13" t="s">
        <v>33</v>
      </c>
      <c r="G3532" s="14">
        <v>1653047132597</v>
      </c>
      <c r="H3532" s="55">
        <v>0.14436342592592599</v>
      </c>
      <c r="I3532" s="33">
        <v>44888.144363425898</v>
      </c>
      <c r="J3532" s="58">
        <v>44888</v>
      </c>
      <c r="K3532" s="13" t="s">
        <v>257</v>
      </c>
      <c r="L3532" s="13" t="s">
        <v>72</v>
      </c>
      <c r="M3532" s="13" t="s">
        <v>255</v>
      </c>
      <c r="N3532" s="13" t="s">
        <v>206</v>
      </c>
      <c r="O3532" s="33" t="s">
        <v>38</v>
      </c>
      <c r="P3532" s="58" t="s">
        <v>38</v>
      </c>
      <c r="Q3532" s="33" t="s">
        <v>207</v>
      </c>
      <c r="R3532" s="14" t="s">
        <v>38</v>
      </c>
      <c r="S3532" s="13" t="s">
        <v>216</v>
      </c>
      <c r="T3532" s="13" t="s">
        <v>278</v>
      </c>
      <c r="U3532" s="33">
        <f t="shared" ca="1" si="660"/>
        <v>45744.56914039352</v>
      </c>
      <c r="V3532" s="13" t="str">
        <f t="shared" si="661"/>
        <v>Pune</v>
      </c>
      <c r="W3532" s="13" t="str">
        <f t="shared" si="662"/>
        <v>RI</v>
      </c>
      <c r="X3532" s="13">
        <f t="shared" si="663"/>
        <v>3</v>
      </c>
      <c r="Y3532" s="13" t="str">
        <f>IFERROR(VLOOKUP(C3532,ReceivingTeam[],2,FALSE),"HelpDesk")</f>
        <v>HelpDesk</v>
      </c>
      <c r="Z3532" s="67">
        <f t="shared" si="664"/>
        <v>44892.020833333336</v>
      </c>
      <c r="AA3532" s="68">
        <f t="shared" si="665"/>
        <v>44888</v>
      </c>
      <c r="AB3532" s="69" t="b">
        <f t="shared" si="666"/>
        <v>1</v>
      </c>
      <c r="AC3532" s="70">
        <f t="shared" si="667"/>
        <v>3</v>
      </c>
      <c r="AD3532" s="67">
        <f t="shared" si="668"/>
        <v>44892.020833333336</v>
      </c>
      <c r="AE3532" s="67">
        <f>VLOOKUP(V3532,'Branch Wise Work Timelines'!C:G,3,FALSE)+AA3532</f>
        <v>44888.395833333336</v>
      </c>
      <c r="AF3532" s="67">
        <f>IF(V3532="Bangalore",VLOOKUP(V3532,'Branch Wise Work Timelines'!C:G,4,FALSE)+AA3532+1,IF(V3532="Mumbai",VLOOKUP(V3532,'Branch Wise Work Timelines'!C:G,4,FALSE)+AA3532+1,VLOOKUP(V3532,'Branch Wise Work Timelines'!C:G,4,FALSE)+AA3532))</f>
        <v>44888.770833333336</v>
      </c>
      <c r="AG3532" s="67">
        <f>WORKDAY.INTL(AA3532,1,11)+VLOOKUP(V3532,'Branch Wise Work Timelines'!C:G,3,FALSE)</f>
        <v>44889.395833333336</v>
      </c>
      <c r="AH3532" s="69" t="str">
        <f t="shared" ca="1" si="669"/>
        <v>Out of TAT</v>
      </c>
      <c r="AI3532" s="69">
        <f t="shared" ca="1" si="670"/>
        <v>20462</v>
      </c>
      <c r="AJ3532" s="69" t="str">
        <f ca="1">IF(AI3532&lt;0,"0-12",IFERROR(VLOOKUP(AI3532,Breakup[],2,FALSE),"&gt;24"))</f>
        <v>&gt;24</v>
      </c>
      <c r="AK3532" s="69" t="str">
        <f>VLOOKUP(V3532,Master!B:D,3,FALSE)</f>
        <v>West</v>
      </c>
      <c r="AL3532" s="69" t="str">
        <f t="shared" si="671"/>
        <v>Pune</v>
      </c>
    </row>
    <row r="3533" spans="1:38">
      <c r="A3533" s="14" t="s">
        <v>7395</v>
      </c>
      <c r="B3533" s="54">
        <v>44701.714524074101</v>
      </c>
      <c r="C3533" s="13" t="s">
        <v>122</v>
      </c>
      <c r="D3533" s="13">
        <v>298</v>
      </c>
      <c r="E3533" s="13" t="s">
        <v>7396</v>
      </c>
      <c r="F3533" s="13" t="s">
        <v>33</v>
      </c>
      <c r="G3533" s="14">
        <v>1653047769407</v>
      </c>
      <c r="H3533" s="55">
        <v>8.5833333333333303E-2</v>
      </c>
      <c r="I3533" s="33">
        <v>44891.085833333302</v>
      </c>
      <c r="J3533" s="58">
        <v>44891</v>
      </c>
      <c r="K3533" s="13" t="s">
        <v>263</v>
      </c>
      <c r="L3533" s="13" t="s">
        <v>69</v>
      </c>
      <c r="M3533" s="13" t="s">
        <v>101</v>
      </c>
      <c r="N3533" s="13" t="s">
        <v>206</v>
      </c>
      <c r="O3533" s="33">
        <v>44891.671122685198</v>
      </c>
      <c r="P3533" s="58">
        <v>44891</v>
      </c>
      <c r="Q3533" s="33" t="s">
        <v>237</v>
      </c>
      <c r="R3533" s="14">
        <v>684</v>
      </c>
      <c r="S3533" s="13" t="s">
        <v>208</v>
      </c>
      <c r="T3533" s="13" t="s">
        <v>209</v>
      </c>
      <c r="U3533" s="33">
        <f t="shared" ca="1" si="660"/>
        <v>45744.56914039352</v>
      </c>
      <c r="V3533" s="13" t="str">
        <f t="shared" si="661"/>
        <v>Mumbai</v>
      </c>
      <c r="W3533" s="13" t="str">
        <f t="shared" si="662"/>
        <v>RI</v>
      </c>
      <c r="X3533" s="13">
        <f t="shared" si="663"/>
        <v>2</v>
      </c>
      <c r="Y3533" s="13" t="str">
        <f>IFERROR(VLOOKUP(C3533,ReceivingTeam[],2,FALSE),"HelpDesk")</f>
        <v>Branch office</v>
      </c>
      <c r="Z3533" s="67">
        <f t="shared" si="664"/>
        <v>44891.916666666664</v>
      </c>
      <c r="AA3533" s="68">
        <f t="shared" si="665"/>
        <v>44891</v>
      </c>
      <c r="AB3533" s="69" t="b">
        <f t="shared" si="666"/>
        <v>1</v>
      </c>
      <c r="AC3533" s="70">
        <f t="shared" si="667"/>
        <v>0.5</v>
      </c>
      <c r="AD3533" s="67">
        <f t="shared" si="668"/>
        <v>44891.916666666664</v>
      </c>
      <c r="AE3533" s="67">
        <f>VLOOKUP(V3533,'Branch Wise Work Timelines'!C:G,3,FALSE)+AA3533</f>
        <v>44891.416666666664</v>
      </c>
      <c r="AF3533" s="67">
        <f>IF(V3533="Bangalore",VLOOKUP(V3533,'Branch Wise Work Timelines'!C:G,4,FALSE)+AA3533+1,IF(V3533="Mumbai",VLOOKUP(V3533,'Branch Wise Work Timelines'!C:G,4,FALSE)+AA3533+1,VLOOKUP(V3533,'Branch Wise Work Timelines'!C:G,4,FALSE)+AA3533))</f>
        <v>44892.25</v>
      </c>
      <c r="AG3533" s="67">
        <f>WORKDAY.INTL(AA3533,1,11)+VLOOKUP(V3533,'Branch Wise Work Timelines'!C:G,3,FALSE)</f>
        <v>44893.416666666664</v>
      </c>
      <c r="AH3533" s="69" t="str">
        <f t="shared" si="669"/>
        <v>Met</v>
      </c>
      <c r="AI3533" s="69">
        <f t="shared" ca="1" si="670"/>
        <v>20464</v>
      </c>
      <c r="AJ3533" s="69" t="str">
        <f ca="1">IF(AI3533&lt;0,"0-12",IFERROR(VLOOKUP(AI3533,Breakup[],2,FALSE),"&gt;24"))</f>
        <v>&gt;24</v>
      </c>
      <c r="AK3533" s="69" t="str">
        <f>VLOOKUP(V3533,Master!B:D,3,FALSE)</f>
        <v>East</v>
      </c>
      <c r="AL3533" s="69" t="str">
        <f t="shared" si="671"/>
        <v>Mumbai</v>
      </c>
    </row>
    <row r="3534" spans="1:38">
      <c r="A3534" s="14" t="s">
        <v>7397</v>
      </c>
      <c r="B3534" s="54">
        <v>44701.941627430599</v>
      </c>
      <c r="C3534" s="13" t="s">
        <v>4172</v>
      </c>
      <c r="D3534" s="13">
        <v>869</v>
      </c>
      <c r="E3534" s="13" t="s">
        <v>7398</v>
      </c>
      <c r="F3534" s="13" t="s">
        <v>33</v>
      </c>
      <c r="G3534" s="14">
        <v>1653069266688</v>
      </c>
      <c r="H3534" s="55">
        <v>5.2777777777777798E-2</v>
      </c>
      <c r="I3534" s="33">
        <v>44887.052777777797</v>
      </c>
      <c r="J3534" s="58">
        <v>44887</v>
      </c>
      <c r="K3534" s="13" t="s">
        <v>213</v>
      </c>
      <c r="L3534" s="13" t="s">
        <v>30</v>
      </c>
      <c r="M3534" s="13" t="s">
        <v>147</v>
      </c>
      <c r="N3534" s="13" t="s">
        <v>206</v>
      </c>
      <c r="O3534" s="33" t="s">
        <v>38</v>
      </c>
      <c r="P3534" s="58" t="s">
        <v>38</v>
      </c>
      <c r="Q3534" s="33" t="s">
        <v>207</v>
      </c>
      <c r="R3534" s="14" t="s">
        <v>38</v>
      </c>
      <c r="S3534" s="13" t="s">
        <v>208</v>
      </c>
      <c r="T3534" s="13" t="s">
        <v>209</v>
      </c>
      <c r="U3534" s="33">
        <f t="shared" ca="1" si="660"/>
        <v>45744.56914039352</v>
      </c>
      <c r="V3534" s="13" t="str">
        <f t="shared" si="661"/>
        <v>Bangalore</v>
      </c>
      <c r="W3534" s="13" t="str">
        <f t="shared" si="662"/>
        <v>RI</v>
      </c>
      <c r="X3534" s="13">
        <f t="shared" si="663"/>
        <v>1</v>
      </c>
      <c r="Y3534" s="13" t="str">
        <f>IFERROR(VLOOKUP(C3534,ReceivingTeam[],2,FALSE),"HelpDesk")</f>
        <v>HelpDesk</v>
      </c>
      <c r="Z3534" s="67">
        <f t="shared" si="664"/>
        <v>44887.916666666664</v>
      </c>
      <c r="AA3534" s="68">
        <f t="shared" si="665"/>
        <v>44887</v>
      </c>
      <c r="AB3534" s="69" t="b">
        <f t="shared" si="666"/>
        <v>1</v>
      </c>
      <c r="AC3534" s="70">
        <f t="shared" si="667"/>
        <v>0.5</v>
      </c>
      <c r="AD3534" s="67">
        <f t="shared" si="668"/>
        <v>44887.916666666664</v>
      </c>
      <c r="AE3534" s="67">
        <f>VLOOKUP(V3534,'Branch Wise Work Timelines'!C:G,3,FALSE)+AA3534</f>
        <v>44887.416666666664</v>
      </c>
      <c r="AF3534" s="67">
        <f>IF(V3534="Bangalore",VLOOKUP(V3534,'Branch Wise Work Timelines'!C:G,4,FALSE)+AA3534+1,IF(V3534="Mumbai",VLOOKUP(V3534,'Branch Wise Work Timelines'!C:G,4,FALSE)+AA3534+1,VLOOKUP(V3534,'Branch Wise Work Timelines'!C:G,4,FALSE)+AA3534))</f>
        <v>44888.104166666664</v>
      </c>
      <c r="AG3534" s="67">
        <f>WORKDAY.INTL(AA3534,1,11)+VLOOKUP(V3534,'Branch Wise Work Timelines'!C:G,3,FALSE)</f>
        <v>44888.416666666664</v>
      </c>
      <c r="AH3534" s="69" t="str">
        <f t="shared" ca="1" si="669"/>
        <v>Out of TAT</v>
      </c>
      <c r="AI3534" s="69">
        <f t="shared" ca="1" si="670"/>
        <v>20560</v>
      </c>
      <c r="AJ3534" s="69" t="str">
        <f ca="1">IF(AI3534&lt;0,"0-12",IFERROR(VLOOKUP(AI3534,Breakup[],2,FALSE),"&gt;24"))</f>
        <v>&gt;24</v>
      </c>
      <c r="AK3534" s="69" t="str">
        <f>VLOOKUP(V3534,Master!B:D,3,FALSE)</f>
        <v>South</v>
      </c>
      <c r="AL3534" s="69" t="str">
        <f t="shared" si="671"/>
        <v>Bangalore</v>
      </c>
    </row>
    <row r="3535" spans="1:38">
      <c r="A3535" s="14" t="s">
        <v>7399</v>
      </c>
      <c r="B3535" s="54">
        <v>44701.6764128125</v>
      </c>
      <c r="C3535" s="13" t="s">
        <v>329</v>
      </c>
      <c r="D3535" s="13">
        <v>1435</v>
      </c>
      <c r="E3535" s="13" t="s">
        <v>7400</v>
      </c>
      <c r="F3535" s="13" t="s">
        <v>15</v>
      </c>
      <c r="G3535" s="14">
        <v>1653049644596</v>
      </c>
      <c r="H3535" s="55">
        <v>0.94571759259259303</v>
      </c>
      <c r="I3535" s="33">
        <v>44888.9457175926</v>
      </c>
      <c r="J3535" s="58">
        <v>44888</v>
      </c>
      <c r="K3535" s="13" t="s">
        <v>213</v>
      </c>
      <c r="L3535" s="13" t="s">
        <v>30</v>
      </c>
      <c r="M3535" s="13" t="s">
        <v>214</v>
      </c>
      <c r="N3535" s="13" t="s">
        <v>206</v>
      </c>
      <c r="O3535" s="33" t="s">
        <v>38</v>
      </c>
      <c r="P3535" s="58" t="s">
        <v>38</v>
      </c>
      <c r="Q3535" s="33" t="s">
        <v>207</v>
      </c>
      <c r="R3535" s="14" t="s">
        <v>38</v>
      </c>
      <c r="S3535" s="13" t="s">
        <v>216</v>
      </c>
      <c r="T3535" s="13" t="s">
        <v>217</v>
      </c>
      <c r="U3535" s="33">
        <f t="shared" ca="1" si="660"/>
        <v>45744.56914039352</v>
      </c>
      <c r="V3535" s="13" t="str">
        <f t="shared" si="661"/>
        <v>Bangalore</v>
      </c>
      <c r="W3535" s="13" t="str">
        <f t="shared" si="662"/>
        <v>CLS</v>
      </c>
      <c r="X3535" s="13">
        <f t="shared" si="663"/>
        <v>22</v>
      </c>
      <c r="Y3535" s="13" t="str">
        <f>IFERROR(VLOOKUP(C3535,ReceivingTeam[],2,FALSE),"HelpDesk")</f>
        <v>HelpDesk</v>
      </c>
      <c r="Z3535" s="67">
        <f t="shared" si="664"/>
        <v>44889.7582175926</v>
      </c>
      <c r="AA3535" s="68">
        <f t="shared" si="665"/>
        <v>44888</v>
      </c>
      <c r="AB3535" s="69" t="b">
        <f t="shared" si="666"/>
        <v>1</v>
      </c>
      <c r="AC3535" s="70">
        <f t="shared" si="667"/>
        <v>0.5</v>
      </c>
      <c r="AD3535" s="67">
        <f t="shared" si="668"/>
        <v>44889.7582175926</v>
      </c>
      <c r="AE3535" s="67">
        <f>VLOOKUP(V3535,'Branch Wise Work Timelines'!C:G,3,FALSE)+AA3535</f>
        <v>44888.416666666664</v>
      </c>
      <c r="AF3535" s="67">
        <f>IF(V3535="Bangalore",VLOOKUP(V3535,'Branch Wise Work Timelines'!C:G,4,FALSE)+AA3535+1,IF(V3535="Mumbai",VLOOKUP(V3535,'Branch Wise Work Timelines'!C:G,4,FALSE)+AA3535+1,VLOOKUP(V3535,'Branch Wise Work Timelines'!C:G,4,FALSE)+AA3535))</f>
        <v>44889.104166666664</v>
      </c>
      <c r="AG3535" s="67">
        <f>WORKDAY.INTL(AA3535,1,11)+VLOOKUP(V3535,'Branch Wise Work Timelines'!C:G,3,FALSE)</f>
        <v>44889.416666666664</v>
      </c>
      <c r="AH3535" s="69" t="str">
        <f t="shared" ca="1" si="669"/>
        <v>Out of TAT</v>
      </c>
      <c r="AI3535" s="69">
        <f t="shared" ca="1" si="670"/>
        <v>20516</v>
      </c>
      <c r="AJ3535" s="69" t="str">
        <f ca="1">IF(AI3535&lt;0,"0-12",IFERROR(VLOOKUP(AI3535,Breakup[],2,FALSE),"&gt;24"))</f>
        <v>&gt;24</v>
      </c>
      <c r="AK3535" s="69" t="str">
        <f>VLOOKUP(V3535,Master!B:D,3,FALSE)</f>
        <v>South</v>
      </c>
      <c r="AL3535" s="69" t="str">
        <f t="shared" si="671"/>
        <v>Bangalore-CLS</v>
      </c>
    </row>
    <row r="3536" spans="1:38">
      <c r="A3536" s="14" t="s">
        <v>7401</v>
      </c>
      <c r="B3536" s="54">
        <v>44701.691322338003</v>
      </c>
      <c r="C3536" s="13" t="s">
        <v>2360</v>
      </c>
      <c r="D3536" s="13">
        <v>1435</v>
      </c>
      <c r="E3536" s="13" t="s">
        <v>7402</v>
      </c>
      <c r="F3536" s="13" t="s">
        <v>33</v>
      </c>
      <c r="G3536" s="14">
        <v>1653046113053</v>
      </c>
      <c r="H3536" s="55">
        <v>9.4340277777777801E-2</v>
      </c>
      <c r="I3536" s="33">
        <v>44890.094340277799</v>
      </c>
      <c r="J3536" s="58">
        <v>44890</v>
      </c>
      <c r="K3536" s="13" t="s">
        <v>213</v>
      </c>
      <c r="L3536" s="13" t="s">
        <v>30</v>
      </c>
      <c r="M3536" s="13" t="s">
        <v>282</v>
      </c>
      <c r="N3536" s="13" t="s">
        <v>206</v>
      </c>
      <c r="O3536" s="33" t="s">
        <v>38</v>
      </c>
      <c r="P3536" s="58" t="s">
        <v>38</v>
      </c>
      <c r="Q3536" s="33" t="s">
        <v>207</v>
      </c>
      <c r="R3536" s="14" t="s">
        <v>38</v>
      </c>
      <c r="S3536" s="13" t="s">
        <v>216</v>
      </c>
      <c r="T3536" s="13" t="s">
        <v>278</v>
      </c>
      <c r="U3536" s="33">
        <f t="shared" ca="1" si="660"/>
        <v>45744.56914039352</v>
      </c>
      <c r="V3536" s="13" t="str">
        <f t="shared" si="661"/>
        <v>Bangalore</v>
      </c>
      <c r="W3536" s="13" t="str">
        <f t="shared" si="662"/>
        <v>RI</v>
      </c>
      <c r="X3536" s="13">
        <f t="shared" si="663"/>
        <v>2</v>
      </c>
      <c r="Y3536" s="13" t="str">
        <f>IFERROR(VLOOKUP(C3536,ReceivingTeam[],2,FALSE),"HelpDesk")</f>
        <v>HelpDesk</v>
      </c>
      <c r="Z3536" s="67">
        <f t="shared" si="664"/>
        <v>44893.729166666664</v>
      </c>
      <c r="AA3536" s="68">
        <f t="shared" si="665"/>
        <v>44890</v>
      </c>
      <c r="AB3536" s="69" t="b">
        <f t="shared" si="666"/>
        <v>1</v>
      </c>
      <c r="AC3536" s="70">
        <f t="shared" si="667"/>
        <v>3</v>
      </c>
      <c r="AD3536" s="67">
        <f t="shared" si="668"/>
        <v>44893.729166666664</v>
      </c>
      <c r="AE3536" s="67">
        <f>VLOOKUP(V3536,'Branch Wise Work Timelines'!C:G,3,FALSE)+AA3536</f>
        <v>44890.416666666664</v>
      </c>
      <c r="AF3536" s="67">
        <f>IF(V3536="Bangalore",VLOOKUP(V3536,'Branch Wise Work Timelines'!C:G,4,FALSE)+AA3536+1,IF(V3536="Mumbai",VLOOKUP(V3536,'Branch Wise Work Timelines'!C:G,4,FALSE)+AA3536+1,VLOOKUP(V3536,'Branch Wise Work Timelines'!C:G,4,FALSE)+AA3536))</f>
        <v>44891.104166666664</v>
      </c>
      <c r="AG3536" s="67">
        <f>WORKDAY.INTL(AA3536,1,11)+VLOOKUP(V3536,'Branch Wise Work Timelines'!C:G,3,FALSE)</f>
        <v>44891.416666666664</v>
      </c>
      <c r="AH3536" s="69" t="str">
        <f t="shared" ca="1" si="669"/>
        <v>Out of TAT</v>
      </c>
      <c r="AI3536" s="69">
        <f t="shared" ca="1" si="670"/>
        <v>20421</v>
      </c>
      <c r="AJ3536" s="69" t="str">
        <f ca="1">IF(AI3536&lt;0,"0-12",IFERROR(VLOOKUP(AI3536,Breakup[],2,FALSE),"&gt;24"))</f>
        <v>&gt;24</v>
      </c>
      <c r="AK3536" s="69" t="str">
        <f>VLOOKUP(V3536,Master!B:D,3,FALSE)</f>
        <v>South</v>
      </c>
      <c r="AL3536" s="69" t="str">
        <f t="shared" si="671"/>
        <v>Bangalore</v>
      </c>
    </row>
    <row r="3537" spans="1:38">
      <c r="A3537" s="14" t="s">
        <v>7403</v>
      </c>
      <c r="B3537" s="54">
        <v>44701.695228044002</v>
      </c>
      <c r="C3537" s="13" t="s">
        <v>78</v>
      </c>
      <c r="D3537" s="13">
        <v>1058</v>
      </c>
      <c r="E3537" s="13" t="s">
        <v>7404</v>
      </c>
      <c r="F3537" s="13" t="s">
        <v>33</v>
      </c>
      <c r="G3537" s="14">
        <v>1653046113053</v>
      </c>
      <c r="H3537" s="55">
        <v>0.53107638888888897</v>
      </c>
      <c r="I3537" s="33">
        <v>44889.531076388899</v>
      </c>
      <c r="J3537" s="58">
        <v>44889</v>
      </c>
      <c r="K3537" s="13" t="s">
        <v>213</v>
      </c>
      <c r="L3537" s="13" t="s">
        <v>30</v>
      </c>
      <c r="M3537" s="13" t="s">
        <v>282</v>
      </c>
      <c r="N3537" s="13" t="s">
        <v>206</v>
      </c>
      <c r="O3537" s="33" t="s">
        <v>38</v>
      </c>
      <c r="P3537" s="58" t="s">
        <v>38</v>
      </c>
      <c r="Q3537" s="33" t="s">
        <v>207</v>
      </c>
      <c r="R3537" s="14" t="s">
        <v>38</v>
      </c>
      <c r="S3537" s="13" t="s">
        <v>216</v>
      </c>
      <c r="T3537" s="13" t="s">
        <v>278</v>
      </c>
      <c r="U3537" s="33">
        <f t="shared" ca="1" si="660"/>
        <v>45744.56914039352</v>
      </c>
      <c r="V3537" s="13" t="str">
        <f t="shared" si="661"/>
        <v>Bangalore</v>
      </c>
      <c r="W3537" s="13" t="str">
        <f t="shared" si="662"/>
        <v>RI</v>
      </c>
      <c r="X3537" s="13">
        <f t="shared" si="663"/>
        <v>12</v>
      </c>
      <c r="Y3537" s="13" t="str">
        <f>IFERROR(VLOOKUP(C3537,ReceivingTeam[],2,FALSE),"HelpDesk")</f>
        <v>Branch office</v>
      </c>
      <c r="Z3537" s="67">
        <f t="shared" si="664"/>
        <v>44892.843576388899</v>
      </c>
      <c r="AA3537" s="68">
        <f t="shared" si="665"/>
        <v>44889</v>
      </c>
      <c r="AB3537" s="69" t="b">
        <f t="shared" si="666"/>
        <v>1</v>
      </c>
      <c r="AC3537" s="70">
        <f t="shared" si="667"/>
        <v>3</v>
      </c>
      <c r="AD3537" s="67">
        <f t="shared" si="668"/>
        <v>44892.843576388899</v>
      </c>
      <c r="AE3537" s="67">
        <f>VLOOKUP(V3537,'Branch Wise Work Timelines'!C:G,3,FALSE)+AA3537</f>
        <v>44889.416666666664</v>
      </c>
      <c r="AF3537" s="67">
        <f>IF(V3537="Bangalore",VLOOKUP(V3537,'Branch Wise Work Timelines'!C:G,4,FALSE)+AA3537+1,IF(V3537="Mumbai",VLOOKUP(V3537,'Branch Wise Work Timelines'!C:G,4,FALSE)+AA3537+1,VLOOKUP(V3537,'Branch Wise Work Timelines'!C:G,4,FALSE)+AA3537))</f>
        <v>44890.104166666664</v>
      </c>
      <c r="AG3537" s="67">
        <f>WORKDAY.INTL(AA3537,1,11)+VLOOKUP(V3537,'Branch Wise Work Timelines'!C:G,3,FALSE)</f>
        <v>44890.416666666664</v>
      </c>
      <c r="AH3537" s="69" t="str">
        <f t="shared" ca="1" si="669"/>
        <v>Out of TAT</v>
      </c>
      <c r="AI3537" s="69">
        <f t="shared" ca="1" si="670"/>
        <v>20442</v>
      </c>
      <c r="AJ3537" s="69" t="str">
        <f ca="1">IF(AI3537&lt;0,"0-12",IFERROR(VLOOKUP(AI3537,Breakup[],2,FALSE),"&gt;24"))</f>
        <v>&gt;24</v>
      </c>
      <c r="AK3537" s="69" t="str">
        <f>VLOOKUP(V3537,Master!B:D,3,FALSE)</f>
        <v>South</v>
      </c>
      <c r="AL3537" s="69" t="str">
        <f t="shared" si="671"/>
        <v>Bangalore</v>
      </c>
    </row>
    <row r="3538" spans="1:38">
      <c r="A3538" s="14" t="s">
        <v>7405</v>
      </c>
      <c r="B3538" s="54">
        <v>44701.732697488398</v>
      </c>
      <c r="C3538" s="13" t="s">
        <v>252</v>
      </c>
      <c r="D3538" s="13">
        <v>1446</v>
      </c>
      <c r="E3538" s="13" t="s">
        <v>7406</v>
      </c>
      <c r="F3538" s="13" t="s">
        <v>15</v>
      </c>
      <c r="G3538" s="14">
        <v>1653050621596</v>
      </c>
      <c r="H3538" s="55">
        <v>0.15165509259259299</v>
      </c>
      <c r="I3538" s="33">
        <v>44890.151655092603</v>
      </c>
      <c r="J3538" s="58">
        <v>44890</v>
      </c>
      <c r="K3538" s="13" t="s">
        <v>213</v>
      </c>
      <c r="L3538" s="13" t="s">
        <v>30</v>
      </c>
      <c r="M3538" s="13" t="s">
        <v>214</v>
      </c>
      <c r="N3538" s="13" t="s">
        <v>206</v>
      </c>
      <c r="O3538" s="33" t="s">
        <v>38</v>
      </c>
      <c r="P3538" s="58" t="s">
        <v>38</v>
      </c>
      <c r="Q3538" s="33" t="s">
        <v>207</v>
      </c>
      <c r="R3538" s="14" t="s">
        <v>38</v>
      </c>
      <c r="S3538" s="13" t="s">
        <v>216</v>
      </c>
      <c r="T3538" s="13" t="s">
        <v>217</v>
      </c>
      <c r="U3538" s="33">
        <f t="shared" ca="1" si="660"/>
        <v>45744.56914039352</v>
      </c>
      <c r="V3538" s="13" t="str">
        <f t="shared" si="661"/>
        <v>Bangalore</v>
      </c>
      <c r="W3538" s="13" t="str">
        <f t="shared" si="662"/>
        <v>CLS</v>
      </c>
      <c r="X3538" s="13">
        <f t="shared" si="663"/>
        <v>3</v>
      </c>
      <c r="Y3538" s="13" t="str">
        <f>IFERROR(VLOOKUP(C3538,ReceivingTeam[],2,FALSE),"HelpDesk")</f>
        <v>HelpDesk</v>
      </c>
      <c r="Z3538" s="67">
        <f t="shared" si="664"/>
        <v>44890.916666666664</v>
      </c>
      <c r="AA3538" s="68">
        <f t="shared" si="665"/>
        <v>44890</v>
      </c>
      <c r="AB3538" s="69" t="b">
        <f t="shared" si="666"/>
        <v>1</v>
      </c>
      <c r="AC3538" s="70">
        <f t="shared" si="667"/>
        <v>0.5</v>
      </c>
      <c r="AD3538" s="67">
        <f t="shared" si="668"/>
        <v>44890.916666666664</v>
      </c>
      <c r="AE3538" s="67">
        <f>VLOOKUP(V3538,'Branch Wise Work Timelines'!C:G,3,FALSE)+AA3538</f>
        <v>44890.416666666664</v>
      </c>
      <c r="AF3538" s="67">
        <f>IF(V3538="Bangalore",VLOOKUP(V3538,'Branch Wise Work Timelines'!C:G,4,FALSE)+AA3538+1,IF(V3538="Mumbai",VLOOKUP(V3538,'Branch Wise Work Timelines'!C:G,4,FALSE)+AA3538+1,VLOOKUP(V3538,'Branch Wise Work Timelines'!C:G,4,FALSE)+AA3538))</f>
        <v>44891.104166666664</v>
      </c>
      <c r="AG3538" s="67">
        <f>WORKDAY.INTL(AA3538,1,11)+VLOOKUP(V3538,'Branch Wise Work Timelines'!C:G,3,FALSE)</f>
        <v>44891.416666666664</v>
      </c>
      <c r="AH3538" s="69" t="str">
        <f t="shared" ca="1" si="669"/>
        <v>Out of TAT</v>
      </c>
      <c r="AI3538" s="69">
        <f t="shared" ca="1" si="670"/>
        <v>20488</v>
      </c>
      <c r="AJ3538" s="69" t="str">
        <f ca="1">IF(AI3538&lt;0,"0-12",IFERROR(VLOOKUP(AI3538,Breakup[],2,FALSE),"&gt;24"))</f>
        <v>&gt;24</v>
      </c>
      <c r="AK3538" s="69" t="str">
        <f>VLOOKUP(V3538,Master!B:D,3,FALSE)</f>
        <v>South</v>
      </c>
      <c r="AL3538" s="69" t="str">
        <f t="shared" si="671"/>
        <v>Bangalore-CLS</v>
      </c>
    </row>
    <row r="3539" spans="1:38">
      <c r="A3539" s="14" t="s">
        <v>7407</v>
      </c>
      <c r="B3539" s="54">
        <v>44701.6968514236</v>
      </c>
      <c r="C3539" s="13" t="s">
        <v>227</v>
      </c>
      <c r="D3539" s="13">
        <v>555</v>
      </c>
      <c r="E3539" s="13" t="s">
        <v>7408</v>
      </c>
      <c r="F3539" s="13" t="s">
        <v>15</v>
      </c>
      <c r="G3539" s="14">
        <v>1653047338901</v>
      </c>
      <c r="H3539" s="55">
        <v>0.363958333333333</v>
      </c>
      <c r="I3539" s="33">
        <v>44881.363958333299</v>
      </c>
      <c r="J3539" s="58">
        <v>44881</v>
      </c>
      <c r="K3539" s="13" t="s">
        <v>213</v>
      </c>
      <c r="L3539" s="13" t="s">
        <v>30</v>
      </c>
      <c r="M3539" s="13" t="s">
        <v>75</v>
      </c>
      <c r="N3539" s="13" t="s">
        <v>206</v>
      </c>
      <c r="O3539" s="33" t="s">
        <v>38</v>
      </c>
      <c r="P3539" s="58" t="s">
        <v>38</v>
      </c>
      <c r="Q3539" s="33" t="s">
        <v>207</v>
      </c>
      <c r="R3539" s="14" t="s">
        <v>38</v>
      </c>
      <c r="S3539" s="13" t="s">
        <v>208</v>
      </c>
      <c r="T3539" s="13" t="s">
        <v>209</v>
      </c>
      <c r="U3539" s="33">
        <f t="shared" ca="1" si="660"/>
        <v>45744.56914039352</v>
      </c>
      <c r="V3539" s="13" t="str">
        <f t="shared" si="661"/>
        <v>Bangalore</v>
      </c>
      <c r="W3539" s="13" t="str">
        <f t="shared" si="662"/>
        <v>CLS</v>
      </c>
      <c r="X3539" s="13">
        <f t="shared" si="663"/>
        <v>8</v>
      </c>
      <c r="Y3539" s="13" t="str">
        <f>IFERROR(VLOOKUP(C3539,ReceivingTeam[],2,FALSE),"HelpDesk")</f>
        <v>HelpDesk</v>
      </c>
      <c r="Z3539" s="67">
        <f t="shared" si="664"/>
        <v>44881.916666666664</v>
      </c>
      <c r="AA3539" s="68">
        <f t="shared" si="665"/>
        <v>44881</v>
      </c>
      <c r="AB3539" s="69" t="b">
        <f t="shared" si="666"/>
        <v>1</v>
      </c>
      <c r="AC3539" s="70">
        <f t="shared" si="667"/>
        <v>0.5</v>
      </c>
      <c r="AD3539" s="67">
        <f t="shared" si="668"/>
        <v>44881.916666666664</v>
      </c>
      <c r="AE3539" s="67">
        <f>VLOOKUP(V3539,'Branch Wise Work Timelines'!C:G,3,FALSE)+AA3539</f>
        <v>44881.416666666664</v>
      </c>
      <c r="AF3539" s="67">
        <f>IF(V3539="Bangalore",VLOOKUP(V3539,'Branch Wise Work Timelines'!C:G,4,FALSE)+AA3539+1,IF(V3539="Mumbai",VLOOKUP(V3539,'Branch Wise Work Timelines'!C:G,4,FALSE)+AA3539+1,VLOOKUP(V3539,'Branch Wise Work Timelines'!C:G,4,FALSE)+AA3539))</f>
        <v>44882.104166666664</v>
      </c>
      <c r="AG3539" s="67">
        <f>WORKDAY.INTL(AA3539,1,11)+VLOOKUP(V3539,'Branch Wise Work Timelines'!C:G,3,FALSE)</f>
        <v>44882.416666666664</v>
      </c>
      <c r="AH3539" s="69" t="str">
        <f t="shared" ca="1" si="669"/>
        <v>Out of TAT</v>
      </c>
      <c r="AI3539" s="69">
        <f t="shared" ca="1" si="670"/>
        <v>20704</v>
      </c>
      <c r="AJ3539" s="69" t="str">
        <f ca="1">IF(AI3539&lt;0,"0-12",IFERROR(VLOOKUP(AI3539,Breakup[],2,FALSE),"&gt;24"))</f>
        <v>&gt;24</v>
      </c>
      <c r="AK3539" s="69" t="str">
        <f>VLOOKUP(V3539,Master!B:D,3,FALSE)</f>
        <v>South</v>
      </c>
      <c r="AL3539" s="69" t="str">
        <f t="shared" si="671"/>
        <v>Bangalore-CLS</v>
      </c>
    </row>
    <row r="3540" spans="1:38">
      <c r="A3540" s="14" t="s">
        <v>7409</v>
      </c>
      <c r="B3540" s="54">
        <v>44701.667785960599</v>
      </c>
      <c r="C3540" s="13" t="s">
        <v>268</v>
      </c>
      <c r="D3540" s="13">
        <v>932</v>
      </c>
      <c r="E3540" s="13" t="s">
        <v>7410</v>
      </c>
      <c r="F3540" s="13" t="s">
        <v>15</v>
      </c>
      <c r="G3540" s="14">
        <v>1653048302745</v>
      </c>
      <c r="H3540" s="55">
        <v>0.86266203703703703</v>
      </c>
      <c r="I3540" s="33">
        <v>44886.862662036998</v>
      </c>
      <c r="J3540" s="58">
        <v>44886</v>
      </c>
      <c r="K3540" s="13" t="s">
        <v>213</v>
      </c>
      <c r="L3540" s="13" t="s">
        <v>30</v>
      </c>
      <c r="M3540" s="13" t="s">
        <v>75</v>
      </c>
      <c r="N3540" s="13" t="s">
        <v>206</v>
      </c>
      <c r="O3540" s="33" t="s">
        <v>38</v>
      </c>
      <c r="P3540" s="58" t="s">
        <v>38</v>
      </c>
      <c r="Q3540" s="33" t="s">
        <v>207</v>
      </c>
      <c r="R3540" s="14" t="s">
        <v>38</v>
      </c>
      <c r="S3540" s="13" t="s">
        <v>216</v>
      </c>
      <c r="T3540" s="13" t="s">
        <v>217</v>
      </c>
      <c r="U3540" s="33">
        <f t="shared" ca="1" si="660"/>
        <v>45744.56914039352</v>
      </c>
      <c r="V3540" s="13" t="str">
        <f t="shared" si="661"/>
        <v>Bangalore</v>
      </c>
      <c r="W3540" s="13" t="str">
        <f t="shared" si="662"/>
        <v>CLS</v>
      </c>
      <c r="X3540" s="13">
        <f t="shared" si="663"/>
        <v>20</v>
      </c>
      <c r="Y3540" s="13" t="str">
        <f>IFERROR(VLOOKUP(C3540,ReceivingTeam[],2,FALSE),"HelpDesk")</f>
        <v>HelpDesk</v>
      </c>
      <c r="Z3540" s="67">
        <f t="shared" si="664"/>
        <v>44887.675162036998</v>
      </c>
      <c r="AA3540" s="68">
        <f t="shared" si="665"/>
        <v>44886</v>
      </c>
      <c r="AB3540" s="69" t="b">
        <f t="shared" si="666"/>
        <v>1</v>
      </c>
      <c r="AC3540" s="70">
        <f t="shared" si="667"/>
        <v>0.5</v>
      </c>
      <c r="AD3540" s="67">
        <f t="shared" si="668"/>
        <v>44887.675162036998</v>
      </c>
      <c r="AE3540" s="67">
        <f>VLOOKUP(V3540,'Branch Wise Work Timelines'!C:G,3,FALSE)+AA3540</f>
        <v>44886.416666666664</v>
      </c>
      <c r="AF3540" s="67">
        <f>IF(V3540="Bangalore",VLOOKUP(V3540,'Branch Wise Work Timelines'!C:G,4,FALSE)+AA3540+1,IF(V3540="Mumbai",VLOOKUP(V3540,'Branch Wise Work Timelines'!C:G,4,FALSE)+AA3540+1,VLOOKUP(V3540,'Branch Wise Work Timelines'!C:G,4,FALSE)+AA3540))</f>
        <v>44887.104166666664</v>
      </c>
      <c r="AG3540" s="67">
        <f>WORKDAY.INTL(AA3540,1,11)+VLOOKUP(V3540,'Branch Wise Work Timelines'!C:G,3,FALSE)</f>
        <v>44887.416666666664</v>
      </c>
      <c r="AH3540" s="69" t="str">
        <f t="shared" ca="1" si="669"/>
        <v>Out of TAT</v>
      </c>
      <c r="AI3540" s="69">
        <f t="shared" ca="1" si="670"/>
        <v>20566</v>
      </c>
      <c r="AJ3540" s="69" t="str">
        <f ca="1">IF(AI3540&lt;0,"0-12",IFERROR(VLOOKUP(AI3540,Breakup[],2,FALSE),"&gt;24"))</f>
        <v>&gt;24</v>
      </c>
      <c r="AK3540" s="69" t="str">
        <f>VLOOKUP(V3540,Master!B:D,3,FALSE)</f>
        <v>South</v>
      </c>
      <c r="AL3540" s="69" t="str">
        <f t="shared" si="671"/>
        <v>Bangalore-CLS</v>
      </c>
    </row>
    <row r="3541" spans="1:38">
      <c r="A3541" s="14" t="s">
        <v>7411</v>
      </c>
      <c r="B3541" s="54">
        <v>44701.720495601898</v>
      </c>
      <c r="C3541" s="13" t="s">
        <v>230</v>
      </c>
      <c r="D3541" s="13">
        <v>1899</v>
      </c>
      <c r="E3541" s="13" t="s">
        <v>7412</v>
      </c>
      <c r="F3541" s="13" t="s">
        <v>15</v>
      </c>
      <c r="G3541" s="14">
        <v>1653050089671</v>
      </c>
      <c r="H3541" s="55">
        <v>0.19384259259259301</v>
      </c>
      <c r="I3541" s="33">
        <v>44887.193842592598</v>
      </c>
      <c r="J3541" s="58">
        <v>44887</v>
      </c>
      <c r="K3541" s="13" t="s">
        <v>213</v>
      </c>
      <c r="L3541" s="13" t="s">
        <v>30</v>
      </c>
      <c r="M3541" s="13" t="s">
        <v>214</v>
      </c>
      <c r="N3541" s="13" t="s">
        <v>206</v>
      </c>
      <c r="O3541" s="33" t="s">
        <v>38</v>
      </c>
      <c r="P3541" s="58" t="s">
        <v>38</v>
      </c>
      <c r="Q3541" s="33" t="s">
        <v>207</v>
      </c>
      <c r="R3541" s="14" t="s">
        <v>38</v>
      </c>
      <c r="S3541" s="13" t="s">
        <v>216</v>
      </c>
      <c r="T3541" s="13" t="s">
        <v>217</v>
      </c>
      <c r="U3541" s="33">
        <f t="shared" ca="1" si="660"/>
        <v>45744.56914039352</v>
      </c>
      <c r="V3541" s="13" t="str">
        <f t="shared" si="661"/>
        <v>Bangalore</v>
      </c>
      <c r="W3541" s="13" t="str">
        <f t="shared" si="662"/>
        <v>CLS</v>
      </c>
      <c r="X3541" s="13">
        <f t="shared" si="663"/>
        <v>4</v>
      </c>
      <c r="Y3541" s="13" t="str">
        <f>IFERROR(VLOOKUP(C3541,ReceivingTeam[],2,FALSE),"HelpDesk")</f>
        <v>HelpDesk</v>
      </c>
      <c r="Z3541" s="67">
        <f t="shared" si="664"/>
        <v>44887.916666666664</v>
      </c>
      <c r="AA3541" s="68">
        <f t="shared" si="665"/>
        <v>44887</v>
      </c>
      <c r="AB3541" s="69" t="b">
        <f t="shared" si="666"/>
        <v>1</v>
      </c>
      <c r="AC3541" s="70">
        <f t="shared" si="667"/>
        <v>0.5</v>
      </c>
      <c r="AD3541" s="67">
        <f t="shared" si="668"/>
        <v>44887.916666666664</v>
      </c>
      <c r="AE3541" s="67">
        <f>VLOOKUP(V3541,'Branch Wise Work Timelines'!C:G,3,FALSE)+AA3541</f>
        <v>44887.416666666664</v>
      </c>
      <c r="AF3541" s="67">
        <f>IF(V3541="Bangalore",VLOOKUP(V3541,'Branch Wise Work Timelines'!C:G,4,FALSE)+AA3541+1,IF(V3541="Mumbai",VLOOKUP(V3541,'Branch Wise Work Timelines'!C:G,4,FALSE)+AA3541+1,VLOOKUP(V3541,'Branch Wise Work Timelines'!C:G,4,FALSE)+AA3541))</f>
        <v>44888.104166666664</v>
      </c>
      <c r="AG3541" s="67">
        <f>WORKDAY.INTL(AA3541,1,11)+VLOOKUP(V3541,'Branch Wise Work Timelines'!C:G,3,FALSE)</f>
        <v>44888.416666666664</v>
      </c>
      <c r="AH3541" s="69" t="str">
        <f t="shared" ca="1" si="669"/>
        <v>Out of TAT</v>
      </c>
      <c r="AI3541" s="69">
        <f t="shared" ca="1" si="670"/>
        <v>20560</v>
      </c>
      <c r="AJ3541" s="69" t="str">
        <f ca="1">IF(AI3541&lt;0,"0-12",IFERROR(VLOOKUP(AI3541,Breakup[],2,FALSE),"&gt;24"))</f>
        <v>&gt;24</v>
      </c>
      <c r="AK3541" s="69" t="str">
        <f>VLOOKUP(V3541,Master!B:D,3,FALSE)</f>
        <v>South</v>
      </c>
      <c r="AL3541" s="69" t="str">
        <f t="shared" si="671"/>
        <v>Bangalore-CLS</v>
      </c>
    </row>
    <row r="3542" spans="1:38">
      <c r="A3542" s="14" t="s">
        <v>7413</v>
      </c>
      <c r="B3542" s="54">
        <v>44701.8565886574</v>
      </c>
      <c r="C3542" s="13" t="s">
        <v>460</v>
      </c>
      <c r="D3542" s="13">
        <v>212</v>
      </c>
      <c r="E3542" s="13" t="s">
        <v>7414</v>
      </c>
      <c r="F3542" s="13" t="s">
        <v>33</v>
      </c>
      <c r="G3542" s="14">
        <v>1653061650415</v>
      </c>
      <c r="H3542" s="55">
        <v>0.42621527777777801</v>
      </c>
      <c r="I3542" s="33">
        <v>44883.426215277803</v>
      </c>
      <c r="J3542" s="58">
        <v>44883</v>
      </c>
      <c r="K3542" s="13" t="s">
        <v>213</v>
      </c>
      <c r="L3542" s="13" t="s">
        <v>30</v>
      </c>
      <c r="M3542" s="13" t="s">
        <v>282</v>
      </c>
      <c r="N3542" s="13" t="s">
        <v>206</v>
      </c>
      <c r="O3542" s="33" t="s">
        <v>38</v>
      </c>
      <c r="P3542" s="58" t="s">
        <v>38</v>
      </c>
      <c r="Q3542" s="33" t="s">
        <v>207</v>
      </c>
      <c r="R3542" s="14" t="s">
        <v>38</v>
      </c>
      <c r="S3542" s="13" t="s">
        <v>216</v>
      </c>
      <c r="T3542" s="13" t="s">
        <v>278</v>
      </c>
      <c r="U3542" s="33">
        <f t="shared" ca="1" si="660"/>
        <v>45744.56914039352</v>
      </c>
      <c r="V3542" s="13" t="str">
        <f t="shared" si="661"/>
        <v>Bangalore</v>
      </c>
      <c r="W3542" s="13" t="str">
        <f t="shared" si="662"/>
        <v>RI</v>
      </c>
      <c r="X3542" s="13">
        <f t="shared" si="663"/>
        <v>10</v>
      </c>
      <c r="Y3542" s="13" t="str">
        <f>IFERROR(VLOOKUP(C3542,ReceivingTeam[],2,FALSE),"HelpDesk")</f>
        <v>HelpDesk</v>
      </c>
      <c r="Z3542" s="67">
        <f t="shared" si="664"/>
        <v>44886.738715277803</v>
      </c>
      <c r="AA3542" s="68">
        <f t="shared" si="665"/>
        <v>44883</v>
      </c>
      <c r="AB3542" s="69" t="b">
        <f t="shared" si="666"/>
        <v>1</v>
      </c>
      <c r="AC3542" s="70">
        <f t="shared" si="667"/>
        <v>3</v>
      </c>
      <c r="AD3542" s="67">
        <f t="shared" si="668"/>
        <v>44886.738715277803</v>
      </c>
      <c r="AE3542" s="67">
        <f>VLOOKUP(V3542,'Branch Wise Work Timelines'!C:G,3,FALSE)+AA3542</f>
        <v>44883.416666666664</v>
      </c>
      <c r="AF3542" s="67">
        <f>IF(V3542="Bangalore",VLOOKUP(V3542,'Branch Wise Work Timelines'!C:G,4,FALSE)+AA3542+1,IF(V3542="Mumbai",VLOOKUP(V3542,'Branch Wise Work Timelines'!C:G,4,FALSE)+AA3542+1,VLOOKUP(V3542,'Branch Wise Work Timelines'!C:G,4,FALSE)+AA3542))</f>
        <v>44884.104166666664</v>
      </c>
      <c r="AG3542" s="67">
        <f>WORKDAY.INTL(AA3542,1,11)+VLOOKUP(V3542,'Branch Wise Work Timelines'!C:G,3,FALSE)</f>
        <v>44884.416666666664</v>
      </c>
      <c r="AH3542" s="69" t="str">
        <f t="shared" ca="1" si="669"/>
        <v>Out of TAT</v>
      </c>
      <c r="AI3542" s="69">
        <f t="shared" ca="1" si="670"/>
        <v>20588</v>
      </c>
      <c r="AJ3542" s="69" t="str">
        <f ca="1">IF(AI3542&lt;0,"0-12",IFERROR(VLOOKUP(AI3542,Breakup[],2,FALSE),"&gt;24"))</f>
        <v>&gt;24</v>
      </c>
      <c r="AK3542" s="69" t="str">
        <f>VLOOKUP(V3542,Master!B:D,3,FALSE)</f>
        <v>South</v>
      </c>
      <c r="AL3542" s="69" t="str">
        <f t="shared" si="671"/>
        <v>Bangalore</v>
      </c>
    </row>
    <row r="3543" spans="1:38">
      <c r="A3543" s="14" t="s">
        <v>7415</v>
      </c>
      <c r="B3543" s="54">
        <v>44701.7285533912</v>
      </c>
      <c r="C3543" s="13" t="s">
        <v>586</v>
      </c>
      <c r="D3543" s="13">
        <v>1266</v>
      </c>
      <c r="E3543" s="13" t="s">
        <v>7416</v>
      </c>
      <c r="F3543" s="13" t="s">
        <v>15</v>
      </c>
      <c r="G3543" s="14">
        <v>1653048896111</v>
      </c>
      <c r="H3543" s="55">
        <v>0.32262731481481499</v>
      </c>
      <c r="I3543" s="33">
        <v>44891.322627314803</v>
      </c>
      <c r="J3543" s="58">
        <v>44891</v>
      </c>
      <c r="K3543" s="13" t="s">
        <v>213</v>
      </c>
      <c r="L3543" s="13" t="s">
        <v>30</v>
      </c>
      <c r="M3543" s="13" t="s">
        <v>75</v>
      </c>
      <c r="N3543" s="13" t="s">
        <v>206</v>
      </c>
      <c r="O3543" s="33">
        <v>44891.7959722222</v>
      </c>
      <c r="P3543" s="58">
        <v>44891</v>
      </c>
      <c r="Q3543" s="33" t="s">
        <v>237</v>
      </c>
      <c r="R3543" s="14">
        <v>464</v>
      </c>
      <c r="S3543" s="13" t="s">
        <v>216</v>
      </c>
      <c r="T3543" s="13" t="s">
        <v>217</v>
      </c>
      <c r="U3543" s="33">
        <f t="shared" ca="1" si="660"/>
        <v>45744.56914039352</v>
      </c>
      <c r="V3543" s="13" t="str">
        <f t="shared" si="661"/>
        <v>Bangalore</v>
      </c>
      <c r="W3543" s="13" t="str">
        <f t="shared" si="662"/>
        <v>CLS</v>
      </c>
      <c r="X3543" s="13">
        <f t="shared" si="663"/>
        <v>7</v>
      </c>
      <c r="Y3543" s="13" t="str">
        <f>IFERROR(VLOOKUP(C3543,ReceivingTeam[],2,FALSE),"HelpDesk")</f>
        <v>HelpDesk</v>
      </c>
      <c r="Z3543" s="67">
        <f t="shared" si="664"/>
        <v>44891.916666666664</v>
      </c>
      <c r="AA3543" s="68">
        <f t="shared" si="665"/>
        <v>44891</v>
      </c>
      <c r="AB3543" s="69" t="b">
        <f t="shared" si="666"/>
        <v>1</v>
      </c>
      <c r="AC3543" s="70">
        <f t="shared" si="667"/>
        <v>0.5</v>
      </c>
      <c r="AD3543" s="67">
        <f t="shared" si="668"/>
        <v>44891.916666666664</v>
      </c>
      <c r="AE3543" s="67">
        <f>VLOOKUP(V3543,'Branch Wise Work Timelines'!C:G,3,FALSE)+AA3543</f>
        <v>44891.416666666664</v>
      </c>
      <c r="AF3543" s="67">
        <f>IF(V3543="Bangalore",VLOOKUP(V3543,'Branch Wise Work Timelines'!C:G,4,FALSE)+AA3543+1,IF(V3543="Mumbai",VLOOKUP(V3543,'Branch Wise Work Timelines'!C:G,4,FALSE)+AA3543+1,VLOOKUP(V3543,'Branch Wise Work Timelines'!C:G,4,FALSE)+AA3543))</f>
        <v>44892.104166666664</v>
      </c>
      <c r="AG3543" s="67">
        <f>WORKDAY.INTL(AA3543,1,11)+VLOOKUP(V3543,'Branch Wise Work Timelines'!C:G,3,FALSE)</f>
        <v>44893.416666666664</v>
      </c>
      <c r="AH3543" s="69" t="str">
        <f t="shared" si="669"/>
        <v>Met</v>
      </c>
      <c r="AI3543" s="69">
        <f t="shared" ca="1" si="670"/>
        <v>20464</v>
      </c>
      <c r="AJ3543" s="69" t="str">
        <f ca="1">IF(AI3543&lt;0,"0-12",IFERROR(VLOOKUP(AI3543,Breakup[],2,FALSE),"&gt;24"))</f>
        <v>&gt;24</v>
      </c>
      <c r="AK3543" s="69" t="str">
        <f>VLOOKUP(V3543,Master!B:D,3,FALSE)</f>
        <v>South</v>
      </c>
      <c r="AL3543" s="69" t="str">
        <f t="shared" si="671"/>
        <v>Bangalore-CLS</v>
      </c>
    </row>
    <row r="3544" spans="1:38">
      <c r="A3544" s="14" t="s">
        <v>7417</v>
      </c>
      <c r="B3544" s="54">
        <v>44701.765303703702</v>
      </c>
      <c r="C3544" s="13" t="s">
        <v>372</v>
      </c>
      <c r="D3544" s="13">
        <v>421</v>
      </c>
      <c r="E3544" s="13" t="s">
        <v>7418</v>
      </c>
      <c r="F3544" s="13" t="s">
        <v>15</v>
      </c>
      <c r="G3544" s="14">
        <v>1653054189256</v>
      </c>
      <c r="H3544" s="55">
        <v>9.6145833333333305E-2</v>
      </c>
      <c r="I3544" s="33">
        <v>44885.096145833297</v>
      </c>
      <c r="J3544" s="58">
        <v>44885</v>
      </c>
      <c r="K3544" s="13" t="s">
        <v>213</v>
      </c>
      <c r="L3544" s="13" t="s">
        <v>30</v>
      </c>
      <c r="M3544" s="13" t="s">
        <v>214</v>
      </c>
      <c r="N3544" s="13" t="s">
        <v>206</v>
      </c>
      <c r="O3544" s="33" t="s">
        <v>38</v>
      </c>
      <c r="P3544" s="58" t="s">
        <v>38</v>
      </c>
      <c r="Q3544" s="33" t="s">
        <v>207</v>
      </c>
      <c r="R3544" s="14" t="s">
        <v>38</v>
      </c>
      <c r="S3544" s="13" t="s">
        <v>216</v>
      </c>
      <c r="T3544" s="13" t="s">
        <v>217</v>
      </c>
      <c r="U3544" s="33">
        <f t="shared" ca="1" si="660"/>
        <v>45744.56914039352</v>
      </c>
      <c r="V3544" s="13" t="str">
        <f t="shared" si="661"/>
        <v>Bangalore</v>
      </c>
      <c r="W3544" s="13" t="str">
        <f t="shared" si="662"/>
        <v>CLS</v>
      </c>
      <c r="X3544" s="13">
        <f t="shared" si="663"/>
        <v>2</v>
      </c>
      <c r="Y3544" s="13" t="str">
        <f>IFERROR(VLOOKUP(C3544,ReceivingTeam[],2,FALSE),"HelpDesk")</f>
        <v>HelpDesk</v>
      </c>
      <c r="Z3544" s="67">
        <f t="shared" si="664"/>
        <v>44885.916666666664</v>
      </c>
      <c r="AA3544" s="68">
        <f t="shared" si="665"/>
        <v>44885</v>
      </c>
      <c r="AB3544" s="69" t="b">
        <f t="shared" si="666"/>
        <v>0</v>
      </c>
      <c r="AC3544" s="70">
        <f t="shared" si="667"/>
        <v>0.5</v>
      </c>
      <c r="AD3544" s="67">
        <f t="shared" si="668"/>
        <v>44885.916666666664</v>
      </c>
      <c r="AE3544" s="67">
        <f>VLOOKUP(V3544,'Branch Wise Work Timelines'!C:G,3,FALSE)+AA3544</f>
        <v>44885.416666666664</v>
      </c>
      <c r="AF3544" s="67">
        <f>IF(V3544="Bangalore",VLOOKUP(V3544,'Branch Wise Work Timelines'!C:G,4,FALSE)+AA3544+1,IF(V3544="Mumbai",VLOOKUP(V3544,'Branch Wise Work Timelines'!C:G,4,FALSE)+AA3544+1,VLOOKUP(V3544,'Branch Wise Work Timelines'!C:G,4,FALSE)+AA3544))</f>
        <v>44886.104166666664</v>
      </c>
      <c r="AG3544" s="67">
        <f>WORKDAY.INTL(AA3544,1,11)+VLOOKUP(V3544,'Branch Wise Work Timelines'!C:G,3,FALSE)</f>
        <v>44886.416666666664</v>
      </c>
      <c r="AH3544" s="69" t="str">
        <f t="shared" ca="1" si="669"/>
        <v>Out of TAT</v>
      </c>
      <c r="AI3544" s="69">
        <f t="shared" ca="1" si="670"/>
        <v>20608</v>
      </c>
      <c r="AJ3544" s="69" t="str">
        <f ca="1">IF(AI3544&lt;0,"0-12",IFERROR(VLOOKUP(AI3544,Breakup[],2,FALSE),"&gt;24"))</f>
        <v>&gt;24</v>
      </c>
      <c r="AK3544" s="69" t="str">
        <f>VLOOKUP(V3544,Master!B:D,3,FALSE)</f>
        <v>South</v>
      </c>
      <c r="AL3544" s="69" t="str">
        <f t="shared" si="671"/>
        <v>Bangalore-CLS</v>
      </c>
    </row>
    <row r="3545" spans="1:38">
      <c r="A3545" s="14" t="s">
        <v>7419</v>
      </c>
      <c r="B3545" s="54">
        <v>44701.806047650498</v>
      </c>
      <c r="C3545" s="13" t="s">
        <v>211</v>
      </c>
      <c r="D3545" s="13">
        <v>1579</v>
      </c>
      <c r="E3545" s="13" t="s">
        <v>7420</v>
      </c>
      <c r="F3545" s="13" t="s">
        <v>15</v>
      </c>
      <c r="G3545" s="14">
        <v>1653055518035</v>
      </c>
      <c r="H3545" s="55">
        <v>0.97424768518518501</v>
      </c>
      <c r="I3545" s="33">
        <v>44884.974247685197</v>
      </c>
      <c r="J3545" s="58">
        <v>44884</v>
      </c>
      <c r="K3545" s="13" t="s">
        <v>213</v>
      </c>
      <c r="L3545" s="13" t="s">
        <v>30</v>
      </c>
      <c r="M3545" s="13" t="s">
        <v>75</v>
      </c>
      <c r="N3545" s="13" t="s">
        <v>206</v>
      </c>
      <c r="O3545" s="33" t="s">
        <v>38</v>
      </c>
      <c r="P3545" s="58" t="s">
        <v>38</v>
      </c>
      <c r="Q3545" s="33" t="s">
        <v>207</v>
      </c>
      <c r="R3545" s="14" t="s">
        <v>38</v>
      </c>
      <c r="S3545" s="13" t="s">
        <v>216</v>
      </c>
      <c r="T3545" s="13" t="s">
        <v>217</v>
      </c>
      <c r="U3545" s="33">
        <f t="shared" ca="1" si="660"/>
        <v>45744.56914039352</v>
      </c>
      <c r="V3545" s="13" t="str">
        <f t="shared" si="661"/>
        <v>Bangalore</v>
      </c>
      <c r="W3545" s="13" t="str">
        <f t="shared" si="662"/>
        <v>CLS</v>
      </c>
      <c r="X3545" s="13">
        <f t="shared" si="663"/>
        <v>23</v>
      </c>
      <c r="Y3545" s="13" t="str">
        <f>IFERROR(VLOOKUP(C3545,ReceivingTeam[],2,FALSE),"HelpDesk")</f>
        <v>HelpDesk</v>
      </c>
      <c r="Z3545" s="67">
        <f t="shared" si="664"/>
        <v>44886.786747685197</v>
      </c>
      <c r="AA3545" s="68">
        <f t="shared" si="665"/>
        <v>44884</v>
      </c>
      <c r="AB3545" s="69" t="b">
        <f t="shared" si="666"/>
        <v>1</v>
      </c>
      <c r="AC3545" s="70">
        <f t="shared" si="667"/>
        <v>0.5</v>
      </c>
      <c r="AD3545" s="67">
        <f t="shared" si="668"/>
        <v>44886.786747685197</v>
      </c>
      <c r="AE3545" s="67">
        <f>VLOOKUP(V3545,'Branch Wise Work Timelines'!C:G,3,FALSE)+AA3545</f>
        <v>44884.416666666664</v>
      </c>
      <c r="AF3545" s="67">
        <f>IF(V3545="Bangalore",VLOOKUP(V3545,'Branch Wise Work Timelines'!C:G,4,FALSE)+AA3545+1,IF(V3545="Mumbai",VLOOKUP(V3545,'Branch Wise Work Timelines'!C:G,4,FALSE)+AA3545+1,VLOOKUP(V3545,'Branch Wise Work Timelines'!C:G,4,FALSE)+AA3545))</f>
        <v>44885.104166666664</v>
      </c>
      <c r="AG3545" s="67">
        <f>WORKDAY.INTL(AA3545,1,11)+VLOOKUP(V3545,'Branch Wise Work Timelines'!C:G,3,FALSE)</f>
        <v>44886.416666666664</v>
      </c>
      <c r="AH3545" s="69" t="str">
        <f t="shared" ca="1" si="669"/>
        <v>Out of TAT</v>
      </c>
      <c r="AI3545" s="69">
        <f t="shared" ca="1" si="670"/>
        <v>20587</v>
      </c>
      <c r="AJ3545" s="69" t="str">
        <f ca="1">IF(AI3545&lt;0,"0-12",IFERROR(VLOOKUP(AI3545,Breakup[],2,FALSE),"&gt;24"))</f>
        <v>&gt;24</v>
      </c>
      <c r="AK3545" s="69" t="str">
        <f>VLOOKUP(V3545,Master!B:D,3,FALSE)</f>
        <v>South</v>
      </c>
      <c r="AL3545" s="69" t="str">
        <f t="shared" si="671"/>
        <v>Bangalore-CLS</v>
      </c>
    </row>
    <row r="3546" spans="1:38">
      <c r="A3546" s="14" t="s">
        <v>7421</v>
      </c>
      <c r="B3546" s="54">
        <v>44701.686647881899</v>
      </c>
      <c r="C3546" s="13" t="s">
        <v>235</v>
      </c>
      <c r="D3546" s="13">
        <v>1299</v>
      </c>
      <c r="E3546" s="13" t="s">
        <v>7422</v>
      </c>
      <c r="F3546" s="13" t="s">
        <v>15</v>
      </c>
      <c r="G3546" s="14">
        <v>1653051574035</v>
      </c>
      <c r="H3546" s="55">
        <v>0.899131944444444</v>
      </c>
      <c r="I3546" s="33">
        <v>44883.899131944403</v>
      </c>
      <c r="J3546" s="58">
        <v>44883</v>
      </c>
      <c r="K3546" s="13" t="s">
        <v>213</v>
      </c>
      <c r="L3546" s="13" t="s">
        <v>30</v>
      </c>
      <c r="M3546" s="13" t="s">
        <v>75</v>
      </c>
      <c r="N3546" s="13" t="s">
        <v>206</v>
      </c>
      <c r="O3546" s="33" t="s">
        <v>38</v>
      </c>
      <c r="P3546" s="58" t="s">
        <v>38</v>
      </c>
      <c r="Q3546" s="33" t="s">
        <v>207</v>
      </c>
      <c r="R3546" s="14" t="s">
        <v>38</v>
      </c>
      <c r="S3546" s="13" t="s">
        <v>208</v>
      </c>
      <c r="T3546" s="13" t="s">
        <v>209</v>
      </c>
      <c r="U3546" s="33">
        <f t="shared" ca="1" si="660"/>
        <v>45744.56914039352</v>
      </c>
      <c r="V3546" s="13" t="str">
        <f t="shared" si="661"/>
        <v>Bangalore</v>
      </c>
      <c r="W3546" s="13" t="str">
        <f t="shared" si="662"/>
        <v>CLS</v>
      </c>
      <c r="X3546" s="13">
        <f t="shared" si="663"/>
        <v>21</v>
      </c>
      <c r="Y3546" s="13" t="str">
        <f>IFERROR(VLOOKUP(C3546,ReceivingTeam[],2,FALSE),"HelpDesk")</f>
        <v>HelpDesk</v>
      </c>
      <c r="Z3546" s="67">
        <f t="shared" si="664"/>
        <v>44884.711631944403</v>
      </c>
      <c r="AA3546" s="68">
        <f t="shared" si="665"/>
        <v>44883</v>
      </c>
      <c r="AB3546" s="69" t="b">
        <f t="shared" si="666"/>
        <v>1</v>
      </c>
      <c r="AC3546" s="70">
        <f t="shared" si="667"/>
        <v>0.5</v>
      </c>
      <c r="AD3546" s="67">
        <f t="shared" si="668"/>
        <v>44884.711631944403</v>
      </c>
      <c r="AE3546" s="67">
        <f>VLOOKUP(V3546,'Branch Wise Work Timelines'!C:G,3,FALSE)+AA3546</f>
        <v>44883.416666666664</v>
      </c>
      <c r="AF3546" s="67">
        <f>IF(V3546="Bangalore",VLOOKUP(V3546,'Branch Wise Work Timelines'!C:G,4,FALSE)+AA3546+1,IF(V3546="Mumbai",VLOOKUP(V3546,'Branch Wise Work Timelines'!C:G,4,FALSE)+AA3546+1,VLOOKUP(V3546,'Branch Wise Work Timelines'!C:G,4,FALSE)+AA3546))</f>
        <v>44884.104166666664</v>
      </c>
      <c r="AG3546" s="67">
        <f>WORKDAY.INTL(AA3546,1,11)+VLOOKUP(V3546,'Branch Wise Work Timelines'!C:G,3,FALSE)</f>
        <v>44884.416666666664</v>
      </c>
      <c r="AH3546" s="69" t="str">
        <f t="shared" ca="1" si="669"/>
        <v>Out of TAT</v>
      </c>
      <c r="AI3546" s="69">
        <f t="shared" ca="1" si="670"/>
        <v>20637</v>
      </c>
      <c r="AJ3546" s="69" t="str">
        <f ca="1">IF(AI3546&lt;0,"0-12",IFERROR(VLOOKUP(AI3546,Breakup[],2,FALSE),"&gt;24"))</f>
        <v>&gt;24</v>
      </c>
      <c r="AK3546" s="69" t="str">
        <f>VLOOKUP(V3546,Master!B:D,3,FALSE)</f>
        <v>South</v>
      </c>
      <c r="AL3546" s="69" t="str">
        <f t="shared" si="671"/>
        <v>Bangalore-CLS</v>
      </c>
    </row>
    <row r="3547" spans="1:38">
      <c r="A3547" s="14" t="s">
        <v>7423</v>
      </c>
      <c r="B3547" s="54">
        <v>44701.762807523097</v>
      </c>
      <c r="C3547" s="13" t="s">
        <v>6612</v>
      </c>
      <c r="D3547" s="13">
        <v>1930</v>
      </c>
      <c r="E3547" s="13" t="s">
        <v>7424</v>
      </c>
      <c r="F3547" s="13" t="s">
        <v>33</v>
      </c>
      <c r="G3547" s="14">
        <v>1653053476399</v>
      </c>
      <c r="H3547" s="55">
        <v>0.270625</v>
      </c>
      <c r="I3547" s="33">
        <v>44884.270624999997</v>
      </c>
      <c r="J3547" s="58">
        <v>44884</v>
      </c>
      <c r="K3547" s="13" t="s">
        <v>213</v>
      </c>
      <c r="L3547" s="13" t="s">
        <v>30</v>
      </c>
      <c r="M3547" s="13" t="s">
        <v>282</v>
      </c>
      <c r="N3547" s="13" t="s">
        <v>206</v>
      </c>
      <c r="O3547" s="33" t="s">
        <v>38</v>
      </c>
      <c r="P3547" s="58" t="s">
        <v>38</v>
      </c>
      <c r="Q3547" s="33" t="s">
        <v>207</v>
      </c>
      <c r="R3547" s="14" t="s">
        <v>38</v>
      </c>
      <c r="S3547" s="13" t="s">
        <v>216</v>
      </c>
      <c r="T3547" s="13" t="s">
        <v>278</v>
      </c>
      <c r="U3547" s="33">
        <f t="shared" ca="1" si="660"/>
        <v>45744.56914039352</v>
      </c>
      <c r="V3547" s="13" t="str">
        <f t="shared" si="661"/>
        <v>Bangalore</v>
      </c>
      <c r="W3547" s="13" t="str">
        <f t="shared" si="662"/>
        <v>RI</v>
      </c>
      <c r="X3547" s="13">
        <f t="shared" si="663"/>
        <v>6</v>
      </c>
      <c r="Y3547" s="13" t="str">
        <f>IFERROR(VLOOKUP(C3547,ReceivingTeam[],2,FALSE),"HelpDesk")</f>
        <v>HelpDesk</v>
      </c>
      <c r="Z3547" s="67">
        <f t="shared" si="664"/>
        <v>44888.729166666664</v>
      </c>
      <c r="AA3547" s="68">
        <f t="shared" si="665"/>
        <v>44884</v>
      </c>
      <c r="AB3547" s="69" t="b">
        <f t="shared" si="666"/>
        <v>1</v>
      </c>
      <c r="AC3547" s="70">
        <f t="shared" si="667"/>
        <v>3</v>
      </c>
      <c r="AD3547" s="67">
        <f t="shared" si="668"/>
        <v>44888.729166666664</v>
      </c>
      <c r="AE3547" s="67">
        <f>VLOOKUP(V3547,'Branch Wise Work Timelines'!C:G,3,FALSE)+AA3547</f>
        <v>44884.416666666664</v>
      </c>
      <c r="AF3547" s="67">
        <f>IF(V3547="Bangalore",VLOOKUP(V3547,'Branch Wise Work Timelines'!C:G,4,FALSE)+AA3547+1,IF(V3547="Mumbai",VLOOKUP(V3547,'Branch Wise Work Timelines'!C:G,4,FALSE)+AA3547+1,VLOOKUP(V3547,'Branch Wise Work Timelines'!C:G,4,FALSE)+AA3547))</f>
        <v>44885.104166666664</v>
      </c>
      <c r="AG3547" s="67">
        <f>WORKDAY.INTL(AA3547,1,11)+VLOOKUP(V3547,'Branch Wise Work Timelines'!C:G,3,FALSE)</f>
        <v>44886.416666666664</v>
      </c>
      <c r="AH3547" s="69" t="str">
        <f t="shared" ca="1" si="669"/>
        <v>Out of TAT</v>
      </c>
      <c r="AI3547" s="69">
        <f t="shared" ca="1" si="670"/>
        <v>20541</v>
      </c>
      <c r="AJ3547" s="69" t="str">
        <f ca="1">IF(AI3547&lt;0,"0-12",IFERROR(VLOOKUP(AI3547,Breakup[],2,FALSE),"&gt;24"))</f>
        <v>&gt;24</v>
      </c>
      <c r="AK3547" s="69" t="str">
        <f>VLOOKUP(V3547,Master!B:D,3,FALSE)</f>
        <v>South</v>
      </c>
      <c r="AL3547" s="69" t="str">
        <f t="shared" si="671"/>
        <v>Bangalore</v>
      </c>
    </row>
    <row r="3548" spans="1:38">
      <c r="A3548" s="14" t="s">
        <v>7425</v>
      </c>
      <c r="B3548" s="54">
        <v>44701.7419312153</v>
      </c>
      <c r="C3548" s="13" t="s">
        <v>89</v>
      </c>
      <c r="D3548" s="13">
        <v>639</v>
      </c>
      <c r="E3548" s="13" t="s">
        <v>7426</v>
      </c>
      <c r="F3548" s="13" t="s">
        <v>15</v>
      </c>
      <c r="G3548" s="14">
        <v>1653051574035</v>
      </c>
      <c r="H3548" s="55">
        <v>0.59819444444444403</v>
      </c>
      <c r="I3548" s="33">
        <v>44887.598194444399</v>
      </c>
      <c r="J3548" s="58">
        <v>44887</v>
      </c>
      <c r="K3548" s="13" t="s">
        <v>213</v>
      </c>
      <c r="L3548" s="13" t="s">
        <v>30</v>
      </c>
      <c r="M3548" s="13" t="s">
        <v>75</v>
      </c>
      <c r="N3548" s="13" t="s">
        <v>206</v>
      </c>
      <c r="O3548" s="33" t="s">
        <v>38</v>
      </c>
      <c r="P3548" s="58" t="s">
        <v>38</v>
      </c>
      <c r="Q3548" s="33" t="s">
        <v>207</v>
      </c>
      <c r="R3548" s="14" t="s">
        <v>38</v>
      </c>
      <c r="S3548" s="13" t="s">
        <v>208</v>
      </c>
      <c r="T3548" s="13" t="s">
        <v>209</v>
      </c>
      <c r="U3548" s="33">
        <f t="shared" ca="1" si="660"/>
        <v>45744.56914039352</v>
      </c>
      <c r="V3548" s="13" t="str">
        <f t="shared" si="661"/>
        <v>Bangalore</v>
      </c>
      <c r="W3548" s="13" t="str">
        <f t="shared" si="662"/>
        <v>CLS</v>
      </c>
      <c r="X3548" s="13">
        <f t="shared" si="663"/>
        <v>14</v>
      </c>
      <c r="Y3548" s="13" t="str">
        <f>IFERROR(VLOOKUP(C3548,ReceivingTeam[],2,FALSE),"HelpDesk")</f>
        <v>Branch office</v>
      </c>
      <c r="Z3548" s="67">
        <f t="shared" si="664"/>
        <v>44888.098194444399</v>
      </c>
      <c r="AA3548" s="68">
        <f t="shared" si="665"/>
        <v>44887</v>
      </c>
      <c r="AB3548" s="69" t="b">
        <f t="shared" si="666"/>
        <v>1</v>
      </c>
      <c r="AC3548" s="70">
        <f t="shared" si="667"/>
        <v>0.5</v>
      </c>
      <c r="AD3548" s="67">
        <f t="shared" si="668"/>
        <v>44888.098194444399</v>
      </c>
      <c r="AE3548" s="67">
        <f>VLOOKUP(V3548,'Branch Wise Work Timelines'!C:G,3,FALSE)+AA3548</f>
        <v>44887.416666666664</v>
      </c>
      <c r="AF3548" s="67">
        <f>IF(V3548="Bangalore",VLOOKUP(V3548,'Branch Wise Work Timelines'!C:G,4,FALSE)+AA3548+1,IF(V3548="Mumbai",VLOOKUP(V3548,'Branch Wise Work Timelines'!C:G,4,FALSE)+AA3548+1,VLOOKUP(V3548,'Branch Wise Work Timelines'!C:G,4,FALSE)+AA3548))</f>
        <v>44888.104166666664</v>
      </c>
      <c r="AG3548" s="67">
        <f>WORKDAY.INTL(AA3548,1,11)+VLOOKUP(V3548,'Branch Wise Work Timelines'!C:G,3,FALSE)</f>
        <v>44888.416666666664</v>
      </c>
      <c r="AH3548" s="69" t="str">
        <f t="shared" ca="1" si="669"/>
        <v>Out of TAT</v>
      </c>
      <c r="AI3548" s="69">
        <f t="shared" ca="1" si="670"/>
        <v>20556</v>
      </c>
      <c r="AJ3548" s="69" t="str">
        <f ca="1">IF(AI3548&lt;0,"0-12",IFERROR(VLOOKUP(AI3548,Breakup[],2,FALSE),"&gt;24"))</f>
        <v>&gt;24</v>
      </c>
      <c r="AK3548" s="69" t="str">
        <f>VLOOKUP(V3548,Master!B:D,3,FALSE)</f>
        <v>South</v>
      </c>
      <c r="AL3548" s="69" t="str">
        <f t="shared" si="671"/>
        <v>Bangalore-CLS</v>
      </c>
    </row>
    <row r="3549" spans="1:38">
      <c r="A3549" s="14" t="s">
        <v>7427</v>
      </c>
      <c r="B3549" s="54">
        <v>44701.747879201401</v>
      </c>
      <c r="C3549" s="13" t="s">
        <v>227</v>
      </c>
      <c r="D3549" s="13">
        <v>1445</v>
      </c>
      <c r="E3549" s="13" t="s">
        <v>7428</v>
      </c>
      <c r="F3549" s="13" t="s">
        <v>15</v>
      </c>
      <c r="G3549" s="14">
        <v>1653050089671</v>
      </c>
      <c r="H3549" s="55">
        <v>0.434270833333333</v>
      </c>
      <c r="I3549" s="33">
        <v>44883.434270833299</v>
      </c>
      <c r="J3549" s="58">
        <v>44883</v>
      </c>
      <c r="K3549" s="13" t="s">
        <v>213</v>
      </c>
      <c r="L3549" s="13" t="s">
        <v>30</v>
      </c>
      <c r="M3549" s="13" t="s">
        <v>214</v>
      </c>
      <c r="N3549" s="13" t="s">
        <v>206</v>
      </c>
      <c r="O3549" s="33" t="s">
        <v>38</v>
      </c>
      <c r="P3549" s="58" t="s">
        <v>38</v>
      </c>
      <c r="Q3549" s="33" t="s">
        <v>207</v>
      </c>
      <c r="R3549" s="14" t="s">
        <v>38</v>
      </c>
      <c r="S3549" s="13" t="s">
        <v>216</v>
      </c>
      <c r="T3549" s="13" t="s">
        <v>217</v>
      </c>
      <c r="U3549" s="33">
        <f t="shared" ca="1" si="660"/>
        <v>45744.56914039352</v>
      </c>
      <c r="V3549" s="13" t="str">
        <f t="shared" si="661"/>
        <v>Bangalore</v>
      </c>
      <c r="W3549" s="13" t="str">
        <f t="shared" si="662"/>
        <v>CLS</v>
      </c>
      <c r="X3549" s="13">
        <f t="shared" si="663"/>
        <v>10</v>
      </c>
      <c r="Y3549" s="13" t="str">
        <f>IFERROR(VLOOKUP(C3549,ReceivingTeam[],2,FALSE),"HelpDesk")</f>
        <v>HelpDesk</v>
      </c>
      <c r="Z3549" s="67">
        <f t="shared" si="664"/>
        <v>44883.934270833299</v>
      </c>
      <c r="AA3549" s="68">
        <f t="shared" si="665"/>
        <v>44883</v>
      </c>
      <c r="AB3549" s="69" t="b">
        <f t="shared" si="666"/>
        <v>1</v>
      </c>
      <c r="AC3549" s="70">
        <f t="shared" si="667"/>
        <v>0.5</v>
      </c>
      <c r="AD3549" s="67">
        <f t="shared" si="668"/>
        <v>44883.934270833299</v>
      </c>
      <c r="AE3549" s="67">
        <f>VLOOKUP(V3549,'Branch Wise Work Timelines'!C:G,3,FALSE)+AA3549</f>
        <v>44883.416666666664</v>
      </c>
      <c r="AF3549" s="67">
        <f>IF(V3549="Bangalore",VLOOKUP(V3549,'Branch Wise Work Timelines'!C:G,4,FALSE)+AA3549+1,IF(V3549="Mumbai",VLOOKUP(V3549,'Branch Wise Work Timelines'!C:G,4,FALSE)+AA3549+1,VLOOKUP(V3549,'Branch Wise Work Timelines'!C:G,4,FALSE)+AA3549))</f>
        <v>44884.104166666664</v>
      </c>
      <c r="AG3549" s="67">
        <f>WORKDAY.INTL(AA3549,1,11)+VLOOKUP(V3549,'Branch Wise Work Timelines'!C:G,3,FALSE)</f>
        <v>44884.416666666664</v>
      </c>
      <c r="AH3549" s="69" t="str">
        <f t="shared" ca="1" si="669"/>
        <v>Out of TAT</v>
      </c>
      <c r="AI3549" s="69">
        <f t="shared" ca="1" si="670"/>
        <v>20656</v>
      </c>
      <c r="AJ3549" s="69" t="str">
        <f ca="1">IF(AI3549&lt;0,"0-12",IFERROR(VLOOKUP(AI3549,Breakup[],2,FALSE),"&gt;24"))</f>
        <v>&gt;24</v>
      </c>
      <c r="AK3549" s="69" t="str">
        <f>VLOOKUP(V3549,Master!B:D,3,FALSE)</f>
        <v>South</v>
      </c>
      <c r="AL3549" s="69" t="str">
        <f t="shared" si="671"/>
        <v>Bangalore-CLS</v>
      </c>
    </row>
    <row r="3550" spans="1:38">
      <c r="A3550" s="14" t="s">
        <v>7429</v>
      </c>
      <c r="B3550" s="54">
        <v>44701.687691319399</v>
      </c>
      <c r="C3550" s="13" t="s">
        <v>986</v>
      </c>
      <c r="D3550" s="13">
        <v>1485</v>
      </c>
      <c r="E3550" s="13" t="s">
        <v>7430</v>
      </c>
      <c r="F3550" s="13" t="s">
        <v>33</v>
      </c>
      <c r="G3550" s="14">
        <v>1653046339674</v>
      </c>
      <c r="H3550" s="55">
        <v>0.256006944444444</v>
      </c>
      <c r="I3550" s="33">
        <v>44886.256006944401</v>
      </c>
      <c r="J3550" s="58">
        <v>44886</v>
      </c>
      <c r="K3550" s="13" t="s">
        <v>425</v>
      </c>
      <c r="L3550" s="13" t="s">
        <v>30</v>
      </c>
      <c r="M3550" s="13" t="s">
        <v>745</v>
      </c>
      <c r="N3550" s="13" t="s">
        <v>206</v>
      </c>
      <c r="O3550" s="33" t="s">
        <v>38</v>
      </c>
      <c r="P3550" s="58" t="s">
        <v>38</v>
      </c>
      <c r="Q3550" s="33" t="s">
        <v>207</v>
      </c>
      <c r="R3550" s="14" t="s">
        <v>38</v>
      </c>
      <c r="S3550" s="13" t="s">
        <v>216</v>
      </c>
      <c r="T3550" s="13" t="s">
        <v>217</v>
      </c>
      <c r="U3550" s="33">
        <f t="shared" ca="1" si="660"/>
        <v>45744.56914039352</v>
      </c>
      <c r="V3550" s="13" t="str">
        <f t="shared" si="661"/>
        <v>Bangalore</v>
      </c>
      <c r="W3550" s="13" t="str">
        <f t="shared" si="662"/>
        <v>RI</v>
      </c>
      <c r="X3550" s="13">
        <f t="shared" si="663"/>
        <v>6</v>
      </c>
      <c r="Y3550" s="13" t="str">
        <f>IFERROR(VLOOKUP(C3550,ReceivingTeam[],2,FALSE),"HelpDesk")</f>
        <v>HelpDesk</v>
      </c>
      <c r="Z3550" s="67">
        <f t="shared" si="664"/>
        <v>44886.916666666664</v>
      </c>
      <c r="AA3550" s="68">
        <f t="shared" si="665"/>
        <v>44886</v>
      </c>
      <c r="AB3550" s="69" t="b">
        <f t="shared" si="666"/>
        <v>1</v>
      </c>
      <c r="AC3550" s="70">
        <f t="shared" si="667"/>
        <v>0.5</v>
      </c>
      <c r="AD3550" s="67">
        <f t="shared" si="668"/>
        <v>44886.916666666664</v>
      </c>
      <c r="AE3550" s="67">
        <f>VLOOKUP(V3550,'Branch Wise Work Timelines'!C:G,3,FALSE)+AA3550</f>
        <v>44886.416666666664</v>
      </c>
      <c r="AF3550" s="67">
        <f>IF(V3550="Bangalore",VLOOKUP(V3550,'Branch Wise Work Timelines'!C:G,4,FALSE)+AA3550+1,IF(V3550="Mumbai",VLOOKUP(V3550,'Branch Wise Work Timelines'!C:G,4,FALSE)+AA3550+1,VLOOKUP(V3550,'Branch Wise Work Timelines'!C:G,4,FALSE)+AA3550))</f>
        <v>44887.104166666664</v>
      </c>
      <c r="AG3550" s="67">
        <f>WORKDAY.INTL(AA3550,1,11)+VLOOKUP(V3550,'Branch Wise Work Timelines'!C:G,3,FALSE)</f>
        <v>44887.416666666664</v>
      </c>
      <c r="AH3550" s="69" t="str">
        <f t="shared" ca="1" si="669"/>
        <v>Out of TAT</v>
      </c>
      <c r="AI3550" s="69">
        <f t="shared" ca="1" si="670"/>
        <v>20584</v>
      </c>
      <c r="AJ3550" s="69" t="str">
        <f ca="1">IF(AI3550&lt;0,"0-12",IFERROR(VLOOKUP(AI3550,Breakup[],2,FALSE),"&gt;24"))</f>
        <v>&gt;24</v>
      </c>
      <c r="AK3550" s="69" t="str">
        <f>VLOOKUP(V3550,Master!B:D,3,FALSE)</f>
        <v>South</v>
      </c>
      <c r="AL3550" s="69" t="str">
        <f t="shared" si="671"/>
        <v>Bangalore</v>
      </c>
    </row>
    <row r="3551" spans="1:38">
      <c r="A3551" s="14" t="s">
        <v>7431</v>
      </c>
      <c r="B3551" s="54">
        <v>44701.718914317098</v>
      </c>
      <c r="C3551" s="13" t="s">
        <v>268</v>
      </c>
      <c r="D3551" s="13">
        <v>385</v>
      </c>
      <c r="E3551" s="13" t="s">
        <v>7432</v>
      </c>
      <c r="F3551" s="13" t="s">
        <v>15</v>
      </c>
      <c r="G3551" s="14">
        <v>1653052565128</v>
      </c>
      <c r="H3551" s="55">
        <v>2.5347222222222202E-2</v>
      </c>
      <c r="I3551" s="33">
        <v>44881.025347222203</v>
      </c>
      <c r="J3551" s="58">
        <v>44881</v>
      </c>
      <c r="K3551" s="13" t="s">
        <v>213</v>
      </c>
      <c r="L3551" s="13" t="s">
        <v>30</v>
      </c>
      <c r="M3551" s="13" t="s">
        <v>75</v>
      </c>
      <c r="N3551" s="13" t="s">
        <v>206</v>
      </c>
      <c r="O3551" s="33" t="s">
        <v>38</v>
      </c>
      <c r="P3551" s="58" t="s">
        <v>38</v>
      </c>
      <c r="Q3551" s="33" t="s">
        <v>207</v>
      </c>
      <c r="R3551" s="14" t="s">
        <v>38</v>
      </c>
      <c r="S3551" s="13" t="s">
        <v>216</v>
      </c>
      <c r="T3551" s="13" t="s">
        <v>217</v>
      </c>
      <c r="U3551" s="33">
        <f t="shared" ca="1" si="660"/>
        <v>45744.56914039352</v>
      </c>
      <c r="V3551" s="13" t="str">
        <f t="shared" si="661"/>
        <v>Bangalore</v>
      </c>
      <c r="W3551" s="13" t="str">
        <f t="shared" si="662"/>
        <v>CLS</v>
      </c>
      <c r="X3551" s="13">
        <f t="shared" si="663"/>
        <v>0</v>
      </c>
      <c r="Y3551" s="13" t="str">
        <f>IFERROR(VLOOKUP(C3551,ReceivingTeam[],2,FALSE),"HelpDesk")</f>
        <v>HelpDesk</v>
      </c>
      <c r="Z3551" s="67">
        <f t="shared" si="664"/>
        <v>44881.916666666664</v>
      </c>
      <c r="AA3551" s="68">
        <f t="shared" si="665"/>
        <v>44881</v>
      </c>
      <c r="AB3551" s="69" t="b">
        <f t="shared" si="666"/>
        <v>1</v>
      </c>
      <c r="AC3551" s="70">
        <f t="shared" si="667"/>
        <v>0.5</v>
      </c>
      <c r="AD3551" s="67">
        <f t="shared" si="668"/>
        <v>44881.916666666664</v>
      </c>
      <c r="AE3551" s="67">
        <f>VLOOKUP(V3551,'Branch Wise Work Timelines'!C:G,3,FALSE)+AA3551</f>
        <v>44881.416666666664</v>
      </c>
      <c r="AF3551" s="67">
        <f>IF(V3551="Bangalore",VLOOKUP(V3551,'Branch Wise Work Timelines'!C:G,4,FALSE)+AA3551+1,IF(V3551="Mumbai",VLOOKUP(V3551,'Branch Wise Work Timelines'!C:G,4,FALSE)+AA3551+1,VLOOKUP(V3551,'Branch Wise Work Timelines'!C:G,4,FALSE)+AA3551))</f>
        <v>44882.104166666664</v>
      </c>
      <c r="AG3551" s="67">
        <f>WORKDAY.INTL(AA3551,1,11)+VLOOKUP(V3551,'Branch Wise Work Timelines'!C:G,3,FALSE)</f>
        <v>44882.416666666664</v>
      </c>
      <c r="AH3551" s="69" t="str">
        <f t="shared" ca="1" si="669"/>
        <v>Out of TAT</v>
      </c>
      <c r="AI3551" s="69">
        <f t="shared" ca="1" si="670"/>
        <v>20704</v>
      </c>
      <c r="AJ3551" s="69" t="str">
        <f ca="1">IF(AI3551&lt;0,"0-12",IFERROR(VLOOKUP(AI3551,Breakup[],2,FALSE),"&gt;24"))</f>
        <v>&gt;24</v>
      </c>
      <c r="AK3551" s="69" t="str">
        <f>VLOOKUP(V3551,Master!B:D,3,FALSE)</f>
        <v>South</v>
      </c>
      <c r="AL3551" s="69" t="str">
        <f t="shared" si="671"/>
        <v>Bangalore-CLS</v>
      </c>
    </row>
    <row r="3552" spans="1:38">
      <c r="A3552" s="14" t="s">
        <v>7433</v>
      </c>
      <c r="B3552" s="54">
        <v>44701.722741469901</v>
      </c>
      <c r="C3552" s="13" t="s">
        <v>230</v>
      </c>
      <c r="D3552" s="13">
        <v>1140</v>
      </c>
      <c r="E3552" s="13" t="s">
        <v>7434</v>
      </c>
      <c r="F3552" s="13" t="s">
        <v>15</v>
      </c>
      <c r="G3552" s="14">
        <v>1653050089671</v>
      </c>
      <c r="H3552" s="55">
        <v>0.437268518518519</v>
      </c>
      <c r="I3552" s="33">
        <v>44891.437268518501</v>
      </c>
      <c r="J3552" s="58">
        <v>44891</v>
      </c>
      <c r="K3552" s="13" t="s">
        <v>213</v>
      </c>
      <c r="L3552" s="13" t="s">
        <v>30</v>
      </c>
      <c r="M3552" s="13" t="s">
        <v>214</v>
      </c>
      <c r="N3552" s="13" t="s">
        <v>206</v>
      </c>
      <c r="O3552" s="33">
        <v>44891.3144328704</v>
      </c>
      <c r="P3552" s="58">
        <v>44891</v>
      </c>
      <c r="Q3552" s="33" t="s">
        <v>237</v>
      </c>
      <c r="R3552" s="14">
        <v>963</v>
      </c>
      <c r="S3552" s="13" t="s">
        <v>216</v>
      </c>
      <c r="T3552" s="13" t="s">
        <v>217</v>
      </c>
      <c r="U3552" s="33">
        <f t="shared" ca="1" si="660"/>
        <v>45744.56914039352</v>
      </c>
      <c r="V3552" s="13" t="str">
        <f t="shared" si="661"/>
        <v>Bangalore</v>
      </c>
      <c r="W3552" s="13" t="str">
        <f t="shared" si="662"/>
        <v>CLS</v>
      </c>
      <c r="X3552" s="13">
        <f t="shared" si="663"/>
        <v>10</v>
      </c>
      <c r="Y3552" s="13" t="str">
        <f>IFERROR(VLOOKUP(C3552,ReceivingTeam[],2,FALSE),"HelpDesk")</f>
        <v>HelpDesk</v>
      </c>
      <c r="Z3552" s="67">
        <f t="shared" si="664"/>
        <v>44891.937268518501</v>
      </c>
      <c r="AA3552" s="68">
        <f t="shared" si="665"/>
        <v>44891</v>
      </c>
      <c r="AB3552" s="69" t="b">
        <f t="shared" si="666"/>
        <v>1</v>
      </c>
      <c r="AC3552" s="70">
        <f t="shared" si="667"/>
        <v>0.5</v>
      </c>
      <c r="AD3552" s="67">
        <f t="shared" si="668"/>
        <v>44891.937268518501</v>
      </c>
      <c r="AE3552" s="67">
        <f>VLOOKUP(V3552,'Branch Wise Work Timelines'!C:G,3,FALSE)+AA3552</f>
        <v>44891.416666666664</v>
      </c>
      <c r="AF3552" s="67">
        <f>IF(V3552="Bangalore",VLOOKUP(V3552,'Branch Wise Work Timelines'!C:G,4,FALSE)+AA3552+1,IF(V3552="Mumbai",VLOOKUP(V3552,'Branch Wise Work Timelines'!C:G,4,FALSE)+AA3552+1,VLOOKUP(V3552,'Branch Wise Work Timelines'!C:G,4,FALSE)+AA3552))</f>
        <v>44892.104166666664</v>
      </c>
      <c r="AG3552" s="67">
        <f>WORKDAY.INTL(AA3552,1,11)+VLOOKUP(V3552,'Branch Wise Work Timelines'!C:G,3,FALSE)</f>
        <v>44893.416666666664</v>
      </c>
      <c r="AH3552" s="69" t="str">
        <f t="shared" si="669"/>
        <v>Met</v>
      </c>
      <c r="AI3552" s="69">
        <f t="shared" ca="1" si="670"/>
        <v>20464</v>
      </c>
      <c r="AJ3552" s="69" t="str">
        <f ca="1">IF(AI3552&lt;0,"0-12",IFERROR(VLOOKUP(AI3552,Breakup[],2,FALSE),"&gt;24"))</f>
        <v>&gt;24</v>
      </c>
      <c r="AK3552" s="69" t="str">
        <f>VLOOKUP(V3552,Master!B:D,3,FALSE)</f>
        <v>South</v>
      </c>
      <c r="AL3552" s="69" t="str">
        <f t="shared" si="671"/>
        <v>Bangalore-CLS</v>
      </c>
    </row>
    <row r="3553" spans="1:38">
      <c r="A3553" s="14" t="s">
        <v>7435</v>
      </c>
      <c r="B3553" s="54">
        <v>44701.682551655103</v>
      </c>
      <c r="C3553" s="13" t="s">
        <v>722</v>
      </c>
      <c r="D3553" s="13">
        <v>1125</v>
      </c>
      <c r="E3553" s="13" t="s">
        <v>7436</v>
      </c>
      <c r="F3553" s="13" t="s">
        <v>15</v>
      </c>
      <c r="G3553" s="14">
        <v>1653048896111</v>
      </c>
      <c r="H3553" s="55">
        <v>0.58409722222222205</v>
      </c>
      <c r="I3553" s="33">
        <v>44891.584097222199</v>
      </c>
      <c r="J3553" s="58">
        <v>44891</v>
      </c>
      <c r="K3553" s="13" t="s">
        <v>213</v>
      </c>
      <c r="L3553" s="13" t="s">
        <v>30</v>
      </c>
      <c r="M3553" s="13" t="s">
        <v>75</v>
      </c>
      <c r="N3553" s="13" t="s">
        <v>206</v>
      </c>
      <c r="O3553" s="33">
        <v>44891.660798611098</v>
      </c>
      <c r="P3553" s="58">
        <v>44891</v>
      </c>
      <c r="Q3553" s="33" t="s">
        <v>237</v>
      </c>
      <c r="R3553" s="14">
        <v>821</v>
      </c>
      <c r="S3553" s="13" t="s">
        <v>216</v>
      </c>
      <c r="T3553" s="13" t="s">
        <v>217</v>
      </c>
      <c r="U3553" s="33">
        <f t="shared" ca="1" si="660"/>
        <v>45744.56914039352</v>
      </c>
      <c r="V3553" s="13" t="str">
        <f t="shared" si="661"/>
        <v>Bangalore</v>
      </c>
      <c r="W3553" s="13" t="str">
        <f t="shared" si="662"/>
        <v>CLS</v>
      </c>
      <c r="X3553" s="13">
        <f t="shared" si="663"/>
        <v>14</v>
      </c>
      <c r="Y3553" s="13" t="str">
        <f>IFERROR(VLOOKUP(C3553,ReceivingTeam[],2,FALSE),"HelpDesk")</f>
        <v>HelpDesk</v>
      </c>
      <c r="Z3553" s="67">
        <f t="shared" si="664"/>
        <v>44892.084097222199</v>
      </c>
      <c r="AA3553" s="68">
        <f t="shared" si="665"/>
        <v>44891</v>
      </c>
      <c r="AB3553" s="69" t="b">
        <f t="shared" si="666"/>
        <v>1</v>
      </c>
      <c r="AC3553" s="70">
        <f t="shared" si="667"/>
        <v>0.5</v>
      </c>
      <c r="AD3553" s="67">
        <f t="shared" si="668"/>
        <v>44892.084097222199</v>
      </c>
      <c r="AE3553" s="67">
        <f>VLOOKUP(V3553,'Branch Wise Work Timelines'!C:G,3,FALSE)+AA3553</f>
        <v>44891.416666666664</v>
      </c>
      <c r="AF3553" s="67">
        <f>IF(V3553="Bangalore",VLOOKUP(V3553,'Branch Wise Work Timelines'!C:G,4,FALSE)+AA3553+1,IF(V3553="Mumbai",VLOOKUP(V3553,'Branch Wise Work Timelines'!C:G,4,FALSE)+AA3553+1,VLOOKUP(V3553,'Branch Wise Work Timelines'!C:G,4,FALSE)+AA3553))</f>
        <v>44892.104166666664</v>
      </c>
      <c r="AG3553" s="67">
        <f>WORKDAY.INTL(AA3553,1,11)+VLOOKUP(V3553,'Branch Wise Work Timelines'!C:G,3,FALSE)</f>
        <v>44893.416666666664</v>
      </c>
      <c r="AH3553" s="69" t="str">
        <f t="shared" si="669"/>
        <v>Met</v>
      </c>
      <c r="AI3553" s="69">
        <f t="shared" ca="1" si="670"/>
        <v>20460</v>
      </c>
      <c r="AJ3553" s="69" t="str">
        <f ca="1">IF(AI3553&lt;0,"0-12",IFERROR(VLOOKUP(AI3553,Breakup[],2,FALSE),"&gt;24"))</f>
        <v>&gt;24</v>
      </c>
      <c r="AK3553" s="69" t="str">
        <f>VLOOKUP(V3553,Master!B:D,3,FALSE)</f>
        <v>South</v>
      </c>
      <c r="AL3553" s="69" t="str">
        <f t="shared" si="671"/>
        <v>Bangalore-CLS</v>
      </c>
    </row>
    <row r="3554" spans="1:38">
      <c r="A3554" s="14" t="s">
        <v>7437</v>
      </c>
      <c r="B3554" s="54">
        <v>44701.718963229199</v>
      </c>
      <c r="C3554" s="13" t="s">
        <v>377</v>
      </c>
      <c r="D3554" s="13">
        <v>590</v>
      </c>
      <c r="E3554" s="13" t="s">
        <v>7438</v>
      </c>
      <c r="F3554" s="13" t="s">
        <v>15</v>
      </c>
      <c r="G3554" s="14">
        <v>1653050621596</v>
      </c>
      <c r="H3554" s="55">
        <v>0.86388888888888904</v>
      </c>
      <c r="I3554" s="33">
        <v>44885.863888888904</v>
      </c>
      <c r="J3554" s="58">
        <v>44885</v>
      </c>
      <c r="K3554" s="13" t="s">
        <v>213</v>
      </c>
      <c r="L3554" s="13" t="s">
        <v>30</v>
      </c>
      <c r="M3554" s="13" t="s">
        <v>214</v>
      </c>
      <c r="N3554" s="13" t="s">
        <v>206</v>
      </c>
      <c r="O3554" s="33" t="s">
        <v>38</v>
      </c>
      <c r="P3554" s="58" t="s">
        <v>38</v>
      </c>
      <c r="Q3554" s="33" t="s">
        <v>207</v>
      </c>
      <c r="R3554" s="14" t="s">
        <v>38</v>
      </c>
      <c r="S3554" s="13" t="s">
        <v>216</v>
      </c>
      <c r="T3554" s="13" t="s">
        <v>217</v>
      </c>
      <c r="U3554" s="33">
        <f t="shared" ca="1" si="660"/>
        <v>45744.56914039352</v>
      </c>
      <c r="V3554" s="13" t="str">
        <f t="shared" si="661"/>
        <v>Bangalore</v>
      </c>
      <c r="W3554" s="13" t="str">
        <f t="shared" si="662"/>
        <v>CLS</v>
      </c>
      <c r="X3554" s="13">
        <f t="shared" si="663"/>
        <v>20</v>
      </c>
      <c r="Y3554" s="13" t="str">
        <f>IFERROR(VLOOKUP(C3554,ReceivingTeam[],2,FALSE),"HelpDesk")</f>
        <v>HelpDesk</v>
      </c>
      <c r="Z3554" s="67">
        <f t="shared" si="664"/>
        <v>44885.916666666664</v>
      </c>
      <c r="AA3554" s="68">
        <f t="shared" si="665"/>
        <v>44885</v>
      </c>
      <c r="AB3554" s="69" t="b">
        <f t="shared" si="666"/>
        <v>0</v>
      </c>
      <c r="AC3554" s="70">
        <f t="shared" si="667"/>
        <v>0.5</v>
      </c>
      <c r="AD3554" s="67">
        <f t="shared" si="668"/>
        <v>44885.916666666664</v>
      </c>
      <c r="AE3554" s="67">
        <f>VLOOKUP(V3554,'Branch Wise Work Timelines'!C:G,3,FALSE)+AA3554</f>
        <v>44885.416666666664</v>
      </c>
      <c r="AF3554" s="67">
        <f>IF(V3554="Bangalore",VLOOKUP(V3554,'Branch Wise Work Timelines'!C:G,4,FALSE)+AA3554+1,IF(V3554="Mumbai",VLOOKUP(V3554,'Branch Wise Work Timelines'!C:G,4,FALSE)+AA3554+1,VLOOKUP(V3554,'Branch Wise Work Timelines'!C:G,4,FALSE)+AA3554))</f>
        <v>44886.104166666664</v>
      </c>
      <c r="AG3554" s="67">
        <f>WORKDAY.INTL(AA3554,1,11)+VLOOKUP(V3554,'Branch Wise Work Timelines'!C:G,3,FALSE)</f>
        <v>44886.416666666664</v>
      </c>
      <c r="AH3554" s="69" t="str">
        <f t="shared" ca="1" si="669"/>
        <v>Out of TAT</v>
      </c>
      <c r="AI3554" s="69">
        <f t="shared" ca="1" si="670"/>
        <v>20608</v>
      </c>
      <c r="AJ3554" s="69" t="str">
        <f ca="1">IF(AI3554&lt;0,"0-12",IFERROR(VLOOKUP(AI3554,Breakup[],2,FALSE),"&gt;24"))</f>
        <v>&gt;24</v>
      </c>
      <c r="AK3554" s="69" t="str">
        <f>VLOOKUP(V3554,Master!B:D,3,FALSE)</f>
        <v>South</v>
      </c>
      <c r="AL3554" s="69" t="str">
        <f t="shared" si="671"/>
        <v>Bangalore-CLS</v>
      </c>
    </row>
    <row r="3555" spans="1:38">
      <c r="A3555" s="14" t="s">
        <v>7439</v>
      </c>
      <c r="B3555" s="54">
        <v>44701.681163576402</v>
      </c>
      <c r="C3555" s="13" t="s">
        <v>467</v>
      </c>
      <c r="D3555" s="13">
        <v>1447</v>
      </c>
      <c r="E3555" s="13" t="s">
        <v>7440</v>
      </c>
      <c r="F3555" s="13" t="s">
        <v>15</v>
      </c>
      <c r="G3555" s="14">
        <v>1653046758228</v>
      </c>
      <c r="H3555" s="55">
        <v>0.43899305555555601</v>
      </c>
      <c r="I3555" s="33">
        <v>44885.438993055599</v>
      </c>
      <c r="J3555" s="58">
        <v>44885</v>
      </c>
      <c r="K3555" s="13" t="s">
        <v>213</v>
      </c>
      <c r="L3555" s="13" t="s">
        <v>30</v>
      </c>
      <c r="M3555" s="13" t="s">
        <v>214</v>
      </c>
      <c r="N3555" s="13" t="s">
        <v>215</v>
      </c>
      <c r="O3555" s="33" t="s">
        <v>38</v>
      </c>
      <c r="P3555" s="58" t="s">
        <v>38</v>
      </c>
      <c r="Q3555" s="33" t="s">
        <v>207</v>
      </c>
      <c r="R3555" s="14" t="s">
        <v>38</v>
      </c>
      <c r="S3555" s="13" t="s">
        <v>216</v>
      </c>
      <c r="T3555" s="13" t="s">
        <v>217</v>
      </c>
      <c r="U3555" s="33">
        <f t="shared" ca="1" si="660"/>
        <v>45744.56914039352</v>
      </c>
      <c r="V3555" s="13" t="str">
        <f t="shared" si="661"/>
        <v>Bangalore</v>
      </c>
      <c r="W3555" s="13" t="str">
        <f t="shared" si="662"/>
        <v>CLS</v>
      </c>
      <c r="X3555" s="13">
        <f t="shared" si="663"/>
        <v>10</v>
      </c>
      <c r="Y3555" s="13" t="str">
        <f>IFERROR(VLOOKUP(C3555,ReceivingTeam[],2,FALSE),"HelpDesk")</f>
        <v>HelpDesk</v>
      </c>
      <c r="Z3555" s="67">
        <f t="shared" si="664"/>
        <v>44885.916666666664</v>
      </c>
      <c r="AA3555" s="68">
        <f t="shared" si="665"/>
        <v>44885</v>
      </c>
      <c r="AB3555" s="69" t="b">
        <f t="shared" si="666"/>
        <v>0</v>
      </c>
      <c r="AC3555" s="70">
        <f t="shared" si="667"/>
        <v>0.5</v>
      </c>
      <c r="AD3555" s="67">
        <f t="shared" si="668"/>
        <v>44885.916666666664</v>
      </c>
      <c r="AE3555" s="67">
        <f>VLOOKUP(V3555,'Branch Wise Work Timelines'!C:G,3,FALSE)+AA3555</f>
        <v>44885.416666666664</v>
      </c>
      <c r="AF3555" s="67">
        <f>IF(V3555="Bangalore",VLOOKUP(V3555,'Branch Wise Work Timelines'!C:G,4,FALSE)+AA3555+1,IF(V3555="Mumbai",VLOOKUP(V3555,'Branch Wise Work Timelines'!C:G,4,FALSE)+AA3555+1,VLOOKUP(V3555,'Branch Wise Work Timelines'!C:G,4,FALSE)+AA3555))</f>
        <v>44886.104166666664</v>
      </c>
      <c r="AG3555" s="67">
        <f>WORKDAY.INTL(AA3555,1,11)+VLOOKUP(V3555,'Branch Wise Work Timelines'!C:G,3,FALSE)</f>
        <v>44886.416666666664</v>
      </c>
      <c r="AH3555" s="69" t="str">
        <f t="shared" ca="1" si="669"/>
        <v>Out of TAT</v>
      </c>
      <c r="AI3555" s="69">
        <f t="shared" ca="1" si="670"/>
        <v>20608</v>
      </c>
      <c r="AJ3555" s="69" t="str">
        <f ca="1">IF(AI3555&lt;0,"0-12",IFERROR(VLOOKUP(AI3555,Breakup[],2,FALSE),"&gt;24"))</f>
        <v>&gt;24</v>
      </c>
      <c r="AK3555" s="69" t="str">
        <f>VLOOKUP(V3555,Master!B:D,3,FALSE)</f>
        <v>South</v>
      </c>
      <c r="AL3555" s="69" t="str">
        <f t="shared" si="671"/>
        <v>Bangalore-CLS</v>
      </c>
    </row>
    <row r="3556" spans="1:38">
      <c r="A3556" s="14" t="s">
        <v>7441</v>
      </c>
      <c r="B3556" s="54">
        <v>44701.735989317101</v>
      </c>
      <c r="C3556" s="13" t="s">
        <v>133</v>
      </c>
      <c r="D3556" s="13">
        <v>857</v>
      </c>
      <c r="E3556" s="13" t="s">
        <v>7442</v>
      </c>
      <c r="F3556" s="13" t="s">
        <v>33</v>
      </c>
      <c r="G3556" s="14">
        <v>1653050198995</v>
      </c>
      <c r="H3556" s="55">
        <v>0.75692129629629601</v>
      </c>
      <c r="I3556" s="33">
        <v>44888.756921296299</v>
      </c>
      <c r="J3556" s="58">
        <v>44888</v>
      </c>
      <c r="K3556" s="13" t="s">
        <v>257</v>
      </c>
      <c r="L3556" s="13" t="s">
        <v>72</v>
      </c>
      <c r="M3556" s="13" t="s">
        <v>286</v>
      </c>
      <c r="N3556" s="13" t="s">
        <v>206</v>
      </c>
      <c r="O3556" s="33" t="s">
        <v>38</v>
      </c>
      <c r="P3556" s="58" t="s">
        <v>38</v>
      </c>
      <c r="Q3556" s="33" t="s">
        <v>207</v>
      </c>
      <c r="R3556" s="14" t="s">
        <v>38</v>
      </c>
      <c r="S3556" s="13" t="s">
        <v>216</v>
      </c>
      <c r="T3556" s="13" t="s">
        <v>217</v>
      </c>
      <c r="U3556" s="33">
        <f t="shared" ca="1" si="660"/>
        <v>45744.56914039352</v>
      </c>
      <c r="V3556" s="13" t="str">
        <f t="shared" si="661"/>
        <v>Pune</v>
      </c>
      <c r="W3556" s="13" t="str">
        <f t="shared" si="662"/>
        <v>RI</v>
      </c>
      <c r="X3556" s="13">
        <f t="shared" si="663"/>
        <v>18</v>
      </c>
      <c r="Y3556" s="13" t="str">
        <f>IFERROR(VLOOKUP(C3556,ReceivingTeam[],2,FALSE),"HelpDesk")</f>
        <v>Branch office</v>
      </c>
      <c r="Z3556" s="67">
        <f t="shared" si="664"/>
        <v>44889.881921296299</v>
      </c>
      <c r="AA3556" s="68">
        <f t="shared" si="665"/>
        <v>44888</v>
      </c>
      <c r="AB3556" s="69" t="b">
        <f t="shared" si="666"/>
        <v>1</v>
      </c>
      <c r="AC3556" s="70">
        <f t="shared" si="667"/>
        <v>0.5</v>
      </c>
      <c r="AD3556" s="67">
        <f t="shared" si="668"/>
        <v>44889.881921296299</v>
      </c>
      <c r="AE3556" s="67">
        <f>VLOOKUP(V3556,'Branch Wise Work Timelines'!C:G,3,FALSE)+AA3556</f>
        <v>44888.395833333336</v>
      </c>
      <c r="AF3556" s="67">
        <f>IF(V3556="Bangalore",VLOOKUP(V3556,'Branch Wise Work Timelines'!C:G,4,FALSE)+AA3556+1,IF(V3556="Mumbai",VLOOKUP(V3556,'Branch Wise Work Timelines'!C:G,4,FALSE)+AA3556+1,VLOOKUP(V3556,'Branch Wise Work Timelines'!C:G,4,FALSE)+AA3556))</f>
        <v>44888.770833333336</v>
      </c>
      <c r="AG3556" s="67">
        <f>WORKDAY.INTL(AA3556,1,11)+VLOOKUP(V3556,'Branch Wise Work Timelines'!C:G,3,FALSE)</f>
        <v>44889.395833333336</v>
      </c>
      <c r="AH3556" s="69" t="str">
        <f t="shared" ca="1" si="669"/>
        <v>Out of TAT</v>
      </c>
      <c r="AI3556" s="69">
        <f t="shared" ca="1" si="670"/>
        <v>20513</v>
      </c>
      <c r="AJ3556" s="69" t="str">
        <f ca="1">IF(AI3556&lt;0,"0-12",IFERROR(VLOOKUP(AI3556,Breakup[],2,FALSE),"&gt;24"))</f>
        <v>&gt;24</v>
      </c>
      <c r="AK3556" s="69" t="str">
        <f>VLOOKUP(V3556,Master!B:D,3,FALSE)</f>
        <v>West</v>
      </c>
      <c r="AL3556" s="69" t="str">
        <f t="shared" si="671"/>
        <v>Pune</v>
      </c>
    </row>
    <row r="3557" spans="1:38">
      <c r="A3557" s="14" t="s">
        <v>7443</v>
      </c>
      <c r="B3557" s="54">
        <v>44701.7434810185</v>
      </c>
      <c r="C3557" s="13" t="s">
        <v>2252</v>
      </c>
      <c r="D3557" s="13">
        <v>1497</v>
      </c>
      <c r="E3557" s="13" t="s">
        <v>7444</v>
      </c>
      <c r="F3557" s="13" t="s">
        <v>15</v>
      </c>
      <c r="G3557" s="14">
        <v>1653050878117</v>
      </c>
      <c r="H3557" s="55">
        <v>0.401400462962963</v>
      </c>
      <c r="I3557" s="33">
        <v>44883.401400463001</v>
      </c>
      <c r="J3557" s="58">
        <v>44883</v>
      </c>
      <c r="K3557" s="13" t="s">
        <v>213</v>
      </c>
      <c r="L3557" s="13" t="s">
        <v>30</v>
      </c>
      <c r="M3557" s="13" t="s">
        <v>75</v>
      </c>
      <c r="N3557" s="13" t="s">
        <v>206</v>
      </c>
      <c r="O3557" s="33" t="s">
        <v>38</v>
      </c>
      <c r="P3557" s="58" t="s">
        <v>38</v>
      </c>
      <c r="Q3557" s="33" t="s">
        <v>207</v>
      </c>
      <c r="R3557" s="14" t="s">
        <v>38</v>
      </c>
      <c r="S3557" s="13" t="s">
        <v>208</v>
      </c>
      <c r="T3557" s="13" t="s">
        <v>209</v>
      </c>
      <c r="U3557" s="33">
        <f t="shared" ca="1" si="660"/>
        <v>45744.56914039352</v>
      </c>
      <c r="V3557" s="13" t="str">
        <f t="shared" si="661"/>
        <v>Bangalore</v>
      </c>
      <c r="W3557" s="13" t="str">
        <f t="shared" si="662"/>
        <v>CLS</v>
      </c>
      <c r="X3557" s="13">
        <f t="shared" si="663"/>
        <v>9</v>
      </c>
      <c r="Y3557" s="13" t="str">
        <f>IFERROR(VLOOKUP(C3557,ReceivingTeam[],2,FALSE),"HelpDesk")</f>
        <v>HelpDesk</v>
      </c>
      <c r="Z3557" s="67">
        <f t="shared" si="664"/>
        <v>44883.916666666664</v>
      </c>
      <c r="AA3557" s="68">
        <f t="shared" si="665"/>
        <v>44883</v>
      </c>
      <c r="AB3557" s="69" t="b">
        <f t="shared" si="666"/>
        <v>1</v>
      </c>
      <c r="AC3557" s="70">
        <f t="shared" si="667"/>
        <v>0.5</v>
      </c>
      <c r="AD3557" s="67">
        <f t="shared" si="668"/>
        <v>44883.916666666664</v>
      </c>
      <c r="AE3557" s="67">
        <f>VLOOKUP(V3557,'Branch Wise Work Timelines'!C:G,3,FALSE)+AA3557</f>
        <v>44883.416666666664</v>
      </c>
      <c r="AF3557" s="67">
        <f>IF(V3557="Bangalore",VLOOKUP(V3557,'Branch Wise Work Timelines'!C:G,4,FALSE)+AA3557+1,IF(V3557="Mumbai",VLOOKUP(V3557,'Branch Wise Work Timelines'!C:G,4,FALSE)+AA3557+1,VLOOKUP(V3557,'Branch Wise Work Timelines'!C:G,4,FALSE)+AA3557))</f>
        <v>44884.104166666664</v>
      </c>
      <c r="AG3557" s="67">
        <f>WORKDAY.INTL(AA3557,1,11)+VLOOKUP(V3557,'Branch Wise Work Timelines'!C:G,3,FALSE)</f>
        <v>44884.416666666664</v>
      </c>
      <c r="AH3557" s="69" t="str">
        <f t="shared" ca="1" si="669"/>
        <v>Out of TAT</v>
      </c>
      <c r="AI3557" s="69">
        <f t="shared" ca="1" si="670"/>
        <v>20656</v>
      </c>
      <c r="AJ3557" s="69" t="str">
        <f ca="1">IF(AI3557&lt;0,"0-12",IFERROR(VLOOKUP(AI3557,Breakup[],2,FALSE),"&gt;24"))</f>
        <v>&gt;24</v>
      </c>
      <c r="AK3557" s="69" t="str">
        <f>VLOOKUP(V3557,Master!B:D,3,FALSE)</f>
        <v>South</v>
      </c>
      <c r="AL3557" s="69" t="str">
        <f t="shared" si="671"/>
        <v>Bangalore-CLS</v>
      </c>
    </row>
    <row r="3558" spans="1:38">
      <c r="A3558" s="14" t="s">
        <v>7445</v>
      </c>
      <c r="B3558" s="54">
        <v>44701.759188773103</v>
      </c>
      <c r="C3558" s="13" t="s">
        <v>268</v>
      </c>
      <c r="D3558" s="13">
        <v>185</v>
      </c>
      <c r="E3558" s="13" t="s">
        <v>7446</v>
      </c>
      <c r="F3558" s="13" t="s">
        <v>15</v>
      </c>
      <c r="G3558" s="14">
        <v>1653050621596</v>
      </c>
      <c r="H3558" s="55">
        <v>0.59362268518518502</v>
      </c>
      <c r="I3558" s="33">
        <v>44886.593622685199</v>
      </c>
      <c r="J3558" s="58">
        <v>44886</v>
      </c>
      <c r="K3558" s="13" t="s">
        <v>213</v>
      </c>
      <c r="L3558" s="13" t="s">
        <v>30</v>
      </c>
      <c r="M3558" s="13" t="s">
        <v>214</v>
      </c>
      <c r="N3558" s="13" t="s">
        <v>206</v>
      </c>
      <c r="O3558" s="33" t="s">
        <v>38</v>
      </c>
      <c r="P3558" s="58" t="s">
        <v>38</v>
      </c>
      <c r="Q3558" s="33" t="s">
        <v>207</v>
      </c>
      <c r="R3558" s="14" t="s">
        <v>38</v>
      </c>
      <c r="S3558" s="13" t="s">
        <v>216</v>
      </c>
      <c r="T3558" s="13" t="s">
        <v>217</v>
      </c>
      <c r="U3558" s="33">
        <f t="shared" ca="1" si="660"/>
        <v>45744.56914039352</v>
      </c>
      <c r="V3558" s="13" t="str">
        <f t="shared" si="661"/>
        <v>Bangalore</v>
      </c>
      <c r="W3558" s="13" t="str">
        <f t="shared" si="662"/>
        <v>CLS</v>
      </c>
      <c r="X3558" s="13">
        <f t="shared" si="663"/>
        <v>14</v>
      </c>
      <c r="Y3558" s="13" t="str">
        <f>IFERROR(VLOOKUP(C3558,ReceivingTeam[],2,FALSE),"HelpDesk")</f>
        <v>HelpDesk</v>
      </c>
      <c r="Z3558" s="67">
        <f t="shared" si="664"/>
        <v>44887.093622685199</v>
      </c>
      <c r="AA3558" s="68">
        <f t="shared" si="665"/>
        <v>44886</v>
      </c>
      <c r="AB3558" s="69" t="b">
        <f t="shared" si="666"/>
        <v>1</v>
      </c>
      <c r="AC3558" s="70">
        <f t="shared" si="667"/>
        <v>0.5</v>
      </c>
      <c r="AD3558" s="67">
        <f t="shared" si="668"/>
        <v>44887.093622685199</v>
      </c>
      <c r="AE3558" s="67">
        <f>VLOOKUP(V3558,'Branch Wise Work Timelines'!C:G,3,FALSE)+AA3558</f>
        <v>44886.416666666664</v>
      </c>
      <c r="AF3558" s="67">
        <f>IF(V3558="Bangalore",VLOOKUP(V3558,'Branch Wise Work Timelines'!C:G,4,FALSE)+AA3558+1,IF(V3558="Mumbai",VLOOKUP(V3558,'Branch Wise Work Timelines'!C:G,4,FALSE)+AA3558+1,VLOOKUP(V3558,'Branch Wise Work Timelines'!C:G,4,FALSE)+AA3558))</f>
        <v>44887.104166666664</v>
      </c>
      <c r="AG3558" s="67">
        <f>WORKDAY.INTL(AA3558,1,11)+VLOOKUP(V3558,'Branch Wise Work Timelines'!C:G,3,FALSE)</f>
        <v>44887.416666666664</v>
      </c>
      <c r="AH3558" s="69" t="str">
        <f t="shared" ca="1" si="669"/>
        <v>Out of TAT</v>
      </c>
      <c r="AI3558" s="69">
        <f t="shared" ca="1" si="670"/>
        <v>20580</v>
      </c>
      <c r="AJ3558" s="69" t="str">
        <f ca="1">IF(AI3558&lt;0,"0-12",IFERROR(VLOOKUP(AI3558,Breakup[],2,FALSE),"&gt;24"))</f>
        <v>&gt;24</v>
      </c>
      <c r="AK3558" s="69" t="str">
        <f>VLOOKUP(V3558,Master!B:D,3,FALSE)</f>
        <v>South</v>
      </c>
      <c r="AL3558" s="69" t="str">
        <f t="shared" si="671"/>
        <v>Bangalore-CLS</v>
      </c>
    </row>
    <row r="3559" spans="1:38">
      <c r="A3559" s="14" t="s">
        <v>7447</v>
      </c>
      <c r="B3559" s="54">
        <v>44701.703649224502</v>
      </c>
      <c r="C3559" s="13" t="s">
        <v>280</v>
      </c>
      <c r="D3559" s="13">
        <v>903</v>
      </c>
      <c r="E3559" s="13" t="s">
        <v>7448</v>
      </c>
      <c r="F3559" s="13" t="s">
        <v>33</v>
      </c>
      <c r="G3559" s="14">
        <v>1653046113053</v>
      </c>
      <c r="H3559" s="55">
        <v>0.35689814814814802</v>
      </c>
      <c r="I3559" s="33">
        <v>44884.356898148202</v>
      </c>
      <c r="J3559" s="58">
        <v>44884</v>
      </c>
      <c r="K3559" s="13" t="s">
        <v>213</v>
      </c>
      <c r="L3559" s="13" t="s">
        <v>30</v>
      </c>
      <c r="M3559" s="13" t="s">
        <v>282</v>
      </c>
      <c r="N3559" s="13" t="s">
        <v>215</v>
      </c>
      <c r="O3559" s="33" t="s">
        <v>38</v>
      </c>
      <c r="P3559" s="58" t="s">
        <v>38</v>
      </c>
      <c r="Q3559" s="33" t="s">
        <v>207</v>
      </c>
      <c r="R3559" s="14" t="s">
        <v>38</v>
      </c>
      <c r="S3559" s="13" t="s">
        <v>216</v>
      </c>
      <c r="T3559" s="13" t="s">
        <v>278</v>
      </c>
      <c r="U3559" s="33">
        <f t="shared" ca="1" si="660"/>
        <v>45744.56914039352</v>
      </c>
      <c r="V3559" s="13" t="str">
        <f t="shared" si="661"/>
        <v>Bangalore</v>
      </c>
      <c r="W3559" s="13" t="str">
        <f t="shared" si="662"/>
        <v>RI</v>
      </c>
      <c r="X3559" s="13">
        <f t="shared" si="663"/>
        <v>8</v>
      </c>
      <c r="Y3559" s="13" t="str">
        <f>IFERROR(VLOOKUP(C3559,ReceivingTeam[],2,FALSE),"HelpDesk")</f>
        <v>HelpDesk</v>
      </c>
      <c r="Z3559" s="67">
        <f t="shared" si="664"/>
        <v>44888.729166666664</v>
      </c>
      <c r="AA3559" s="68">
        <f t="shared" si="665"/>
        <v>44884</v>
      </c>
      <c r="AB3559" s="69" t="b">
        <f t="shared" si="666"/>
        <v>1</v>
      </c>
      <c r="AC3559" s="70">
        <f t="shared" si="667"/>
        <v>3</v>
      </c>
      <c r="AD3559" s="67">
        <f t="shared" si="668"/>
        <v>44888.729166666664</v>
      </c>
      <c r="AE3559" s="67">
        <f>VLOOKUP(V3559,'Branch Wise Work Timelines'!C:G,3,FALSE)+AA3559</f>
        <v>44884.416666666664</v>
      </c>
      <c r="AF3559" s="67">
        <f>IF(V3559="Bangalore",VLOOKUP(V3559,'Branch Wise Work Timelines'!C:G,4,FALSE)+AA3559+1,IF(V3559="Mumbai",VLOOKUP(V3559,'Branch Wise Work Timelines'!C:G,4,FALSE)+AA3559+1,VLOOKUP(V3559,'Branch Wise Work Timelines'!C:G,4,FALSE)+AA3559))</f>
        <v>44885.104166666664</v>
      </c>
      <c r="AG3559" s="67">
        <f>WORKDAY.INTL(AA3559,1,11)+VLOOKUP(V3559,'Branch Wise Work Timelines'!C:G,3,FALSE)</f>
        <v>44886.416666666664</v>
      </c>
      <c r="AH3559" s="69" t="str">
        <f t="shared" ca="1" si="669"/>
        <v>Out of TAT</v>
      </c>
      <c r="AI3559" s="69">
        <f t="shared" ca="1" si="670"/>
        <v>20541</v>
      </c>
      <c r="AJ3559" s="69" t="str">
        <f ca="1">IF(AI3559&lt;0,"0-12",IFERROR(VLOOKUP(AI3559,Breakup[],2,FALSE),"&gt;24"))</f>
        <v>&gt;24</v>
      </c>
      <c r="AK3559" s="69" t="str">
        <f>VLOOKUP(V3559,Master!B:D,3,FALSE)</f>
        <v>South</v>
      </c>
      <c r="AL3559" s="69" t="str">
        <f t="shared" si="671"/>
        <v>Bangalore</v>
      </c>
    </row>
    <row r="3560" spans="1:38">
      <c r="A3560" s="14" t="s">
        <v>7449</v>
      </c>
      <c r="B3560" s="54">
        <v>44701.851253703702</v>
      </c>
      <c r="C3560" s="13" t="s">
        <v>352</v>
      </c>
      <c r="D3560" s="13">
        <v>1988</v>
      </c>
      <c r="E3560" s="13" t="s">
        <v>7450</v>
      </c>
      <c r="F3560" s="13" t="s">
        <v>33</v>
      </c>
      <c r="G3560" s="14">
        <v>1653059936208</v>
      </c>
      <c r="H3560" s="55">
        <v>0.43633101851851902</v>
      </c>
      <c r="I3560" s="33">
        <v>44882.4363310185</v>
      </c>
      <c r="J3560" s="58">
        <v>44882</v>
      </c>
      <c r="K3560" s="13" t="s">
        <v>263</v>
      </c>
      <c r="L3560" s="13" t="s">
        <v>69</v>
      </c>
      <c r="M3560" s="13" t="s">
        <v>101</v>
      </c>
      <c r="N3560" s="13" t="s">
        <v>206</v>
      </c>
      <c r="O3560" s="33" t="s">
        <v>38</v>
      </c>
      <c r="P3560" s="58" t="s">
        <v>38</v>
      </c>
      <c r="Q3560" s="33" t="s">
        <v>207</v>
      </c>
      <c r="R3560" s="14" t="s">
        <v>38</v>
      </c>
      <c r="S3560" s="13" t="s">
        <v>208</v>
      </c>
      <c r="T3560" s="13" t="s">
        <v>209</v>
      </c>
      <c r="U3560" s="33">
        <f t="shared" ca="1" si="660"/>
        <v>45744.56914039352</v>
      </c>
      <c r="V3560" s="13" t="str">
        <f t="shared" si="661"/>
        <v>Mumbai</v>
      </c>
      <c r="W3560" s="13" t="str">
        <f t="shared" si="662"/>
        <v>RI</v>
      </c>
      <c r="X3560" s="13">
        <f t="shared" si="663"/>
        <v>10</v>
      </c>
      <c r="Y3560" s="13" t="str">
        <f>IFERROR(VLOOKUP(C3560,ReceivingTeam[],2,FALSE),"HelpDesk")</f>
        <v>HelpDesk</v>
      </c>
      <c r="Z3560" s="67">
        <f t="shared" si="664"/>
        <v>44882.9363310185</v>
      </c>
      <c r="AA3560" s="68">
        <f t="shared" si="665"/>
        <v>44882</v>
      </c>
      <c r="AB3560" s="69" t="b">
        <f t="shared" si="666"/>
        <v>1</v>
      </c>
      <c r="AC3560" s="70">
        <f t="shared" si="667"/>
        <v>0.5</v>
      </c>
      <c r="AD3560" s="67">
        <f t="shared" si="668"/>
        <v>44882.9363310185</v>
      </c>
      <c r="AE3560" s="67">
        <f>VLOOKUP(V3560,'Branch Wise Work Timelines'!C:G,3,FALSE)+AA3560</f>
        <v>44882.416666666664</v>
      </c>
      <c r="AF3560" s="67">
        <f>IF(V3560="Bangalore",VLOOKUP(V3560,'Branch Wise Work Timelines'!C:G,4,FALSE)+AA3560+1,IF(V3560="Mumbai",VLOOKUP(V3560,'Branch Wise Work Timelines'!C:G,4,FALSE)+AA3560+1,VLOOKUP(V3560,'Branch Wise Work Timelines'!C:G,4,FALSE)+AA3560))</f>
        <v>44883.25</v>
      </c>
      <c r="AG3560" s="67">
        <f>WORKDAY.INTL(AA3560,1,11)+VLOOKUP(V3560,'Branch Wise Work Timelines'!C:G,3,FALSE)</f>
        <v>44883.416666666664</v>
      </c>
      <c r="AH3560" s="69" t="str">
        <f t="shared" ca="1" si="669"/>
        <v>Out of TAT</v>
      </c>
      <c r="AI3560" s="69">
        <f t="shared" ca="1" si="670"/>
        <v>20680</v>
      </c>
      <c r="AJ3560" s="69" t="str">
        <f ca="1">IF(AI3560&lt;0,"0-12",IFERROR(VLOOKUP(AI3560,Breakup[],2,FALSE),"&gt;24"))</f>
        <v>&gt;24</v>
      </c>
      <c r="AK3560" s="69" t="str">
        <f>VLOOKUP(V3560,Master!B:D,3,FALSE)</f>
        <v>East</v>
      </c>
      <c r="AL3560" s="69" t="str">
        <f t="shared" si="671"/>
        <v>Mumbai</v>
      </c>
    </row>
    <row r="3561" spans="1:38">
      <c r="A3561" s="14" t="s">
        <v>7451</v>
      </c>
      <c r="B3561" s="54">
        <v>44701.679634143497</v>
      </c>
      <c r="C3561" s="13" t="s">
        <v>230</v>
      </c>
      <c r="D3561" s="13">
        <v>1083</v>
      </c>
      <c r="E3561" s="13" t="s">
        <v>7452</v>
      </c>
      <c r="F3561" s="13" t="s">
        <v>15</v>
      </c>
      <c r="G3561" s="14">
        <v>1653047338901</v>
      </c>
      <c r="H3561" s="55">
        <v>0.86052083333333296</v>
      </c>
      <c r="I3561" s="33">
        <v>44884.860520833303</v>
      </c>
      <c r="J3561" s="58">
        <v>44884</v>
      </c>
      <c r="K3561" s="13" t="s">
        <v>213</v>
      </c>
      <c r="L3561" s="13" t="s">
        <v>30</v>
      </c>
      <c r="M3561" s="13" t="s">
        <v>75</v>
      </c>
      <c r="N3561" s="13" t="s">
        <v>206</v>
      </c>
      <c r="O3561" s="33" t="s">
        <v>38</v>
      </c>
      <c r="P3561" s="58" t="s">
        <v>38</v>
      </c>
      <c r="Q3561" s="33" t="s">
        <v>207</v>
      </c>
      <c r="R3561" s="14" t="s">
        <v>38</v>
      </c>
      <c r="S3561" s="13" t="s">
        <v>208</v>
      </c>
      <c r="T3561" s="13" t="s">
        <v>209</v>
      </c>
      <c r="U3561" s="33">
        <f t="shared" ca="1" si="660"/>
        <v>45744.56914039352</v>
      </c>
      <c r="V3561" s="13" t="str">
        <f t="shared" si="661"/>
        <v>Bangalore</v>
      </c>
      <c r="W3561" s="13" t="str">
        <f t="shared" si="662"/>
        <v>CLS</v>
      </c>
      <c r="X3561" s="13">
        <f t="shared" si="663"/>
        <v>20</v>
      </c>
      <c r="Y3561" s="13" t="str">
        <f>IFERROR(VLOOKUP(C3561,ReceivingTeam[],2,FALSE),"HelpDesk")</f>
        <v>HelpDesk</v>
      </c>
      <c r="Z3561" s="67">
        <f t="shared" si="664"/>
        <v>44886.673020833303</v>
      </c>
      <c r="AA3561" s="68">
        <f t="shared" si="665"/>
        <v>44884</v>
      </c>
      <c r="AB3561" s="69" t="b">
        <f t="shared" si="666"/>
        <v>1</v>
      </c>
      <c r="AC3561" s="70">
        <f t="shared" si="667"/>
        <v>0.5</v>
      </c>
      <c r="AD3561" s="67">
        <f t="shared" si="668"/>
        <v>44886.673020833303</v>
      </c>
      <c r="AE3561" s="67">
        <f>VLOOKUP(V3561,'Branch Wise Work Timelines'!C:G,3,FALSE)+AA3561</f>
        <v>44884.416666666664</v>
      </c>
      <c r="AF3561" s="67">
        <f>IF(V3561="Bangalore",VLOOKUP(V3561,'Branch Wise Work Timelines'!C:G,4,FALSE)+AA3561+1,IF(V3561="Mumbai",VLOOKUP(V3561,'Branch Wise Work Timelines'!C:G,4,FALSE)+AA3561+1,VLOOKUP(V3561,'Branch Wise Work Timelines'!C:G,4,FALSE)+AA3561))</f>
        <v>44885.104166666664</v>
      </c>
      <c r="AG3561" s="67">
        <f>WORKDAY.INTL(AA3561,1,11)+VLOOKUP(V3561,'Branch Wise Work Timelines'!C:G,3,FALSE)</f>
        <v>44886.416666666664</v>
      </c>
      <c r="AH3561" s="69" t="str">
        <f t="shared" ca="1" si="669"/>
        <v>Out of TAT</v>
      </c>
      <c r="AI3561" s="69">
        <f t="shared" ca="1" si="670"/>
        <v>20590</v>
      </c>
      <c r="AJ3561" s="69" t="str">
        <f ca="1">IF(AI3561&lt;0,"0-12",IFERROR(VLOOKUP(AI3561,Breakup[],2,FALSE),"&gt;24"))</f>
        <v>&gt;24</v>
      </c>
      <c r="AK3561" s="69" t="str">
        <f>VLOOKUP(V3561,Master!B:D,3,FALSE)</f>
        <v>South</v>
      </c>
      <c r="AL3561" s="69" t="str">
        <f t="shared" si="671"/>
        <v>Bangalore-CLS</v>
      </c>
    </row>
    <row r="3562" spans="1:38">
      <c r="A3562" s="14" t="s">
        <v>7453</v>
      </c>
      <c r="B3562" s="54">
        <v>44701.586860104202</v>
      </c>
      <c r="C3562" s="13" t="s">
        <v>110</v>
      </c>
      <c r="D3562" s="13">
        <v>247</v>
      </c>
      <c r="E3562" s="13" t="s">
        <v>7454</v>
      </c>
      <c r="F3562" s="13" t="s">
        <v>33</v>
      </c>
      <c r="G3562" s="14">
        <v>1653058722519</v>
      </c>
      <c r="H3562" s="55">
        <v>0.52018518518518497</v>
      </c>
      <c r="I3562" s="33">
        <v>44888.520185185203</v>
      </c>
      <c r="J3562" s="58">
        <v>44888</v>
      </c>
      <c r="K3562" s="13" t="s">
        <v>263</v>
      </c>
      <c r="L3562" s="13" t="s">
        <v>69</v>
      </c>
      <c r="M3562" s="13" t="s">
        <v>101</v>
      </c>
      <c r="N3562" s="13" t="s">
        <v>206</v>
      </c>
      <c r="O3562" s="33" t="s">
        <v>38</v>
      </c>
      <c r="P3562" s="58" t="s">
        <v>38</v>
      </c>
      <c r="Q3562" s="33" t="s">
        <v>207</v>
      </c>
      <c r="R3562" s="14" t="s">
        <v>38</v>
      </c>
      <c r="S3562" s="13" t="s">
        <v>208</v>
      </c>
      <c r="T3562" s="13" t="s">
        <v>209</v>
      </c>
      <c r="U3562" s="33">
        <f t="shared" ca="1" si="660"/>
        <v>45744.56914039352</v>
      </c>
      <c r="V3562" s="13" t="str">
        <f t="shared" si="661"/>
        <v>Mumbai</v>
      </c>
      <c r="W3562" s="13" t="str">
        <f t="shared" si="662"/>
        <v>RI</v>
      </c>
      <c r="X3562" s="13">
        <f t="shared" si="663"/>
        <v>12</v>
      </c>
      <c r="Y3562" s="13" t="str">
        <f>IFERROR(VLOOKUP(C3562,ReceivingTeam[],2,FALSE),"HelpDesk")</f>
        <v>Branch office</v>
      </c>
      <c r="Z3562" s="67">
        <f t="shared" si="664"/>
        <v>44889.020185185203</v>
      </c>
      <c r="AA3562" s="68">
        <f t="shared" si="665"/>
        <v>44888</v>
      </c>
      <c r="AB3562" s="69" t="b">
        <f t="shared" si="666"/>
        <v>1</v>
      </c>
      <c r="AC3562" s="70">
        <f t="shared" si="667"/>
        <v>0.5</v>
      </c>
      <c r="AD3562" s="67">
        <f t="shared" si="668"/>
        <v>44889.020185185203</v>
      </c>
      <c r="AE3562" s="67">
        <f>VLOOKUP(V3562,'Branch Wise Work Timelines'!C:G,3,FALSE)+AA3562</f>
        <v>44888.416666666664</v>
      </c>
      <c r="AF3562" s="67">
        <f>IF(V3562="Bangalore",VLOOKUP(V3562,'Branch Wise Work Timelines'!C:G,4,FALSE)+AA3562+1,IF(V3562="Mumbai",VLOOKUP(V3562,'Branch Wise Work Timelines'!C:G,4,FALSE)+AA3562+1,VLOOKUP(V3562,'Branch Wise Work Timelines'!C:G,4,FALSE)+AA3562))</f>
        <v>44889.25</v>
      </c>
      <c r="AG3562" s="67">
        <f>WORKDAY.INTL(AA3562,1,11)+VLOOKUP(V3562,'Branch Wise Work Timelines'!C:G,3,FALSE)</f>
        <v>44889.416666666664</v>
      </c>
      <c r="AH3562" s="69" t="str">
        <f t="shared" ca="1" si="669"/>
        <v>Out of TAT</v>
      </c>
      <c r="AI3562" s="69">
        <f t="shared" ca="1" si="670"/>
        <v>20534</v>
      </c>
      <c r="AJ3562" s="69" t="str">
        <f ca="1">IF(AI3562&lt;0,"0-12",IFERROR(VLOOKUP(AI3562,Breakup[],2,FALSE),"&gt;24"))</f>
        <v>&gt;24</v>
      </c>
      <c r="AK3562" s="69" t="str">
        <f>VLOOKUP(V3562,Master!B:D,3,FALSE)</f>
        <v>East</v>
      </c>
      <c r="AL3562" s="69" t="str">
        <f t="shared" si="671"/>
        <v>Mumbai</v>
      </c>
    </row>
    <row r="3563" spans="1:38">
      <c r="A3563" s="14" t="s">
        <v>7455</v>
      </c>
      <c r="B3563" s="54">
        <v>44701.868907719901</v>
      </c>
      <c r="C3563" s="13" t="s">
        <v>154</v>
      </c>
      <c r="D3563" s="13">
        <v>1437</v>
      </c>
      <c r="E3563" s="13" t="s">
        <v>7456</v>
      </c>
      <c r="F3563" s="13" t="s">
        <v>33</v>
      </c>
      <c r="G3563" s="14">
        <v>1653060101777</v>
      </c>
      <c r="H3563" s="55">
        <v>1.5949074074074102E-2</v>
      </c>
      <c r="I3563" s="33">
        <v>44891.015949074099</v>
      </c>
      <c r="J3563" s="58">
        <v>44891</v>
      </c>
      <c r="K3563" s="13" t="s">
        <v>452</v>
      </c>
      <c r="L3563" s="13" t="s">
        <v>36</v>
      </c>
      <c r="M3563" s="13" t="s">
        <v>154</v>
      </c>
      <c r="N3563" s="13" t="s">
        <v>206</v>
      </c>
      <c r="O3563" s="33">
        <v>44891.797314814801</v>
      </c>
      <c r="P3563" s="58">
        <v>44891</v>
      </c>
      <c r="Q3563" s="33" t="s">
        <v>237</v>
      </c>
      <c r="R3563" s="14">
        <v>78</v>
      </c>
      <c r="S3563" s="13" t="s">
        <v>216</v>
      </c>
      <c r="T3563" s="13" t="s">
        <v>278</v>
      </c>
      <c r="U3563" s="33">
        <f t="shared" ca="1" si="660"/>
        <v>45744.56914039352</v>
      </c>
      <c r="V3563" s="13" t="str">
        <f t="shared" si="661"/>
        <v>Chennai</v>
      </c>
      <c r="W3563" s="13" t="str">
        <f t="shared" si="662"/>
        <v>RI</v>
      </c>
      <c r="X3563" s="13">
        <f t="shared" si="663"/>
        <v>0</v>
      </c>
      <c r="Y3563" s="13" t="str">
        <f>IFERROR(VLOOKUP(C3563,ReceivingTeam[],2,FALSE),"HelpDesk")</f>
        <v>Branch office</v>
      </c>
      <c r="Z3563" s="67">
        <f t="shared" si="664"/>
        <v>44896.062499999993</v>
      </c>
      <c r="AA3563" s="68">
        <f t="shared" si="665"/>
        <v>44891</v>
      </c>
      <c r="AB3563" s="69" t="b">
        <f t="shared" si="666"/>
        <v>1</v>
      </c>
      <c r="AC3563" s="70">
        <f t="shared" si="667"/>
        <v>3</v>
      </c>
      <c r="AD3563" s="67">
        <f t="shared" si="668"/>
        <v>44896.062499999993</v>
      </c>
      <c r="AE3563" s="67">
        <f>VLOOKUP(V3563,'Branch Wise Work Timelines'!C:G,3,FALSE)+AA3563</f>
        <v>44891.416666666664</v>
      </c>
      <c r="AF3563" s="67">
        <f>IF(V3563="Bangalore",VLOOKUP(V3563,'Branch Wise Work Timelines'!C:G,4,FALSE)+AA3563+1,IF(V3563="Mumbai",VLOOKUP(V3563,'Branch Wise Work Timelines'!C:G,4,FALSE)+AA3563+1,VLOOKUP(V3563,'Branch Wise Work Timelines'!C:G,4,FALSE)+AA3563))</f>
        <v>44891.770833333336</v>
      </c>
      <c r="AG3563" s="67">
        <f>WORKDAY.INTL(AA3563,1,11)+VLOOKUP(V3563,'Branch Wise Work Timelines'!C:G,3,FALSE)</f>
        <v>44893.416666666664</v>
      </c>
      <c r="AH3563" s="69" t="str">
        <f t="shared" si="669"/>
        <v>Met</v>
      </c>
      <c r="AI3563" s="69">
        <f t="shared" ca="1" si="670"/>
        <v>20365</v>
      </c>
      <c r="AJ3563" s="69" t="str">
        <f ca="1">IF(AI3563&lt;0,"0-12",IFERROR(VLOOKUP(AI3563,Breakup[],2,FALSE),"&gt;24"))</f>
        <v>&gt;24</v>
      </c>
      <c r="AK3563" s="69" t="str">
        <f>VLOOKUP(V3563,Master!B:D,3,FALSE)</f>
        <v>South</v>
      </c>
      <c r="AL3563" s="69" t="str">
        <f t="shared" si="671"/>
        <v>Chennai</v>
      </c>
    </row>
    <row r="3564" spans="1:38">
      <c r="A3564" s="14" t="s">
        <v>7457</v>
      </c>
      <c r="B3564" s="54">
        <v>44699.462598414299</v>
      </c>
      <c r="C3564" s="13" t="s">
        <v>6396</v>
      </c>
      <c r="D3564" s="13">
        <v>1662</v>
      </c>
      <c r="E3564" s="13" t="s">
        <v>7458</v>
      </c>
      <c r="F3564" s="13" t="s">
        <v>33</v>
      </c>
      <c r="G3564" s="14">
        <v>1653056662937</v>
      </c>
      <c r="H3564" s="55">
        <v>0.77688657407407402</v>
      </c>
      <c r="I3564" s="33">
        <v>44887.776886574102</v>
      </c>
      <c r="J3564" s="58">
        <v>44887</v>
      </c>
      <c r="K3564" s="13" t="s">
        <v>263</v>
      </c>
      <c r="L3564" s="13" t="s">
        <v>69</v>
      </c>
      <c r="M3564" s="13" t="s">
        <v>101</v>
      </c>
      <c r="N3564" s="13" t="s">
        <v>206</v>
      </c>
      <c r="O3564" s="33" t="s">
        <v>38</v>
      </c>
      <c r="P3564" s="58" t="s">
        <v>38</v>
      </c>
      <c r="Q3564" s="33" t="s">
        <v>207</v>
      </c>
      <c r="R3564" s="14" t="s">
        <v>38</v>
      </c>
      <c r="S3564" s="13" t="s">
        <v>208</v>
      </c>
      <c r="T3564" s="13" t="s">
        <v>209</v>
      </c>
      <c r="U3564" s="33">
        <f t="shared" ca="1" si="660"/>
        <v>45744.56914039352</v>
      </c>
      <c r="V3564" s="13" t="str">
        <f t="shared" si="661"/>
        <v>Mumbai</v>
      </c>
      <c r="W3564" s="13" t="str">
        <f t="shared" si="662"/>
        <v>RI</v>
      </c>
      <c r="X3564" s="13">
        <f t="shared" si="663"/>
        <v>18</v>
      </c>
      <c r="Y3564" s="13" t="str">
        <f>IFERROR(VLOOKUP(C3564,ReceivingTeam[],2,FALSE),"HelpDesk")</f>
        <v>HelpDesk</v>
      </c>
      <c r="Z3564" s="67">
        <f t="shared" si="664"/>
        <v>44888.443553240766</v>
      </c>
      <c r="AA3564" s="68">
        <f t="shared" si="665"/>
        <v>44887</v>
      </c>
      <c r="AB3564" s="69" t="b">
        <f t="shared" si="666"/>
        <v>1</v>
      </c>
      <c r="AC3564" s="70">
        <f t="shared" si="667"/>
        <v>0.5</v>
      </c>
      <c r="AD3564" s="67">
        <f t="shared" si="668"/>
        <v>44888.443553240766</v>
      </c>
      <c r="AE3564" s="67">
        <f>VLOOKUP(V3564,'Branch Wise Work Timelines'!C:G,3,FALSE)+AA3564</f>
        <v>44887.416666666664</v>
      </c>
      <c r="AF3564" s="67">
        <f>IF(V3564="Bangalore",VLOOKUP(V3564,'Branch Wise Work Timelines'!C:G,4,FALSE)+AA3564+1,IF(V3564="Mumbai",VLOOKUP(V3564,'Branch Wise Work Timelines'!C:G,4,FALSE)+AA3564+1,VLOOKUP(V3564,'Branch Wise Work Timelines'!C:G,4,FALSE)+AA3564))</f>
        <v>44888.25</v>
      </c>
      <c r="AG3564" s="67">
        <f>WORKDAY.INTL(AA3564,1,11)+VLOOKUP(V3564,'Branch Wise Work Timelines'!C:G,3,FALSE)</f>
        <v>44888.416666666664</v>
      </c>
      <c r="AH3564" s="69" t="str">
        <f t="shared" ca="1" si="669"/>
        <v>Out of TAT</v>
      </c>
      <c r="AI3564" s="69">
        <f t="shared" ca="1" si="670"/>
        <v>20548</v>
      </c>
      <c r="AJ3564" s="69" t="str">
        <f ca="1">IF(AI3564&lt;0,"0-12",IFERROR(VLOOKUP(AI3564,Breakup[],2,FALSE),"&gt;24"))</f>
        <v>&gt;24</v>
      </c>
      <c r="AK3564" s="69" t="str">
        <f>VLOOKUP(V3564,Master!B:D,3,FALSE)</f>
        <v>East</v>
      </c>
      <c r="AL3564" s="69" t="str">
        <f t="shared" si="671"/>
        <v>Mumbai</v>
      </c>
    </row>
    <row r="3565" spans="1:38">
      <c r="A3565" s="14" t="s">
        <v>7459</v>
      </c>
      <c r="B3565" s="54">
        <v>44701.7012147801</v>
      </c>
      <c r="C3565" s="13" t="s">
        <v>722</v>
      </c>
      <c r="D3565" s="13">
        <v>1300</v>
      </c>
      <c r="E3565" s="13" t="s">
        <v>7460</v>
      </c>
      <c r="F3565" s="13" t="s">
        <v>15</v>
      </c>
      <c r="G3565" s="14">
        <v>1653048302745</v>
      </c>
      <c r="H3565" s="55">
        <v>0.46054398148148201</v>
      </c>
      <c r="I3565" s="33">
        <v>44882.460543981499</v>
      </c>
      <c r="J3565" s="58">
        <v>44882</v>
      </c>
      <c r="K3565" s="13" t="s">
        <v>213</v>
      </c>
      <c r="L3565" s="13" t="s">
        <v>30</v>
      </c>
      <c r="M3565" s="13" t="s">
        <v>75</v>
      </c>
      <c r="N3565" s="13" t="s">
        <v>206</v>
      </c>
      <c r="O3565" s="33" t="s">
        <v>38</v>
      </c>
      <c r="P3565" s="58" t="s">
        <v>38</v>
      </c>
      <c r="Q3565" s="33" t="s">
        <v>207</v>
      </c>
      <c r="R3565" s="14" t="s">
        <v>38</v>
      </c>
      <c r="S3565" s="13" t="s">
        <v>216</v>
      </c>
      <c r="T3565" s="13" t="s">
        <v>217</v>
      </c>
      <c r="U3565" s="33">
        <f t="shared" ca="1" si="660"/>
        <v>45744.56914039352</v>
      </c>
      <c r="V3565" s="13" t="str">
        <f t="shared" si="661"/>
        <v>Bangalore</v>
      </c>
      <c r="W3565" s="13" t="str">
        <f t="shared" si="662"/>
        <v>CLS</v>
      </c>
      <c r="X3565" s="13">
        <f t="shared" si="663"/>
        <v>11</v>
      </c>
      <c r="Y3565" s="13" t="str">
        <f>IFERROR(VLOOKUP(C3565,ReceivingTeam[],2,FALSE),"HelpDesk")</f>
        <v>HelpDesk</v>
      </c>
      <c r="Z3565" s="67">
        <f t="shared" si="664"/>
        <v>44882.960543981499</v>
      </c>
      <c r="AA3565" s="68">
        <f t="shared" si="665"/>
        <v>44882</v>
      </c>
      <c r="AB3565" s="69" t="b">
        <f t="shared" si="666"/>
        <v>1</v>
      </c>
      <c r="AC3565" s="70">
        <f t="shared" si="667"/>
        <v>0.5</v>
      </c>
      <c r="AD3565" s="67">
        <f t="shared" si="668"/>
        <v>44882.960543981499</v>
      </c>
      <c r="AE3565" s="67">
        <f>VLOOKUP(V3565,'Branch Wise Work Timelines'!C:G,3,FALSE)+AA3565</f>
        <v>44882.416666666664</v>
      </c>
      <c r="AF3565" s="67">
        <f>IF(V3565="Bangalore",VLOOKUP(V3565,'Branch Wise Work Timelines'!C:G,4,FALSE)+AA3565+1,IF(V3565="Mumbai",VLOOKUP(V3565,'Branch Wise Work Timelines'!C:G,4,FALSE)+AA3565+1,VLOOKUP(V3565,'Branch Wise Work Timelines'!C:G,4,FALSE)+AA3565))</f>
        <v>44883.104166666664</v>
      </c>
      <c r="AG3565" s="67">
        <f>WORKDAY.INTL(AA3565,1,11)+VLOOKUP(V3565,'Branch Wise Work Timelines'!C:G,3,FALSE)</f>
        <v>44883.416666666664</v>
      </c>
      <c r="AH3565" s="69" t="str">
        <f t="shared" ca="1" si="669"/>
        <v>Out of TAT</v>
      </c>
      <c r="AI3565" s="69">
        <f t="shared" ca="1" si="670"/>
        <v>20679</v>
      </c>
      <c r="AJ3565" s="69" t="str">
        <f ca="1">IF(AI3565&lt;0,"0-12",IFERROR(VLOOKUP(AI3565,Breakup[],2,FALSE),"&gt;24"))</f>
        <v>&gt;24</v>
      </c>
      <c r="AK3565" s="69" t="str">
        <f>VLOOKUP(V3565,Master!B:D,3,FALSE)</f>
        <v>South</v>
      </c>
      <c r="AL3565" s="69" t="str">
        <f t="shared" si="671"/>
        <v>Bangalore-CLS</v>
      </c>
    </row>
    <row r="3566" spans="1:38">
      <c r="A3566" s="14" t="s">
        <v>7461</v>
      </c>
      <c r="B3566" s="54">
        <v>44701.696128391202</v>
      </c>
      <c r="C3566" s="13" t="s">
        <v>344</v>
      </c>
      <c r="D3566" s="13">
        <v>1034</v>
      </c>
      <c r="E3566" s="13" t="s">
        <v>7462</v>
      </c>
      <c r="F3566" s="13" t="s">
        <v>33</v>
      </c>
      <c r="G3566" s="14">
        <v>1653057688131</v>
      </c>
      <c r="H3566" s="55">
        <v>0.15714120370370399</v>
      </c>
      <c r="I3566" s="33">
        <v>44886.157141203701</v>
      </c>
      <c r="J3566" s="58">
        <v>44886</v>
      </c>
      <c r="K3566" s="13" t="s">
        <v>263</v>
      </c>
      <c r="L3566" s="13" t="s">
        <v>69</v>
      </c>
      <c r="M3566" s="13" t="s">
        <v>101</v>
      </c>
      <c r="N3566" s="13" t="s">
        <v>206</v>
      </c>
      <c r="O3566" s="33" t="s">
        <v>38</v>
      </c>
      <c r="P3566" s="58" t="s">
        <v>38</v>
      </c>
      <c r="Q3566" s="33" t="s">
        <v>207</v>
      </c>
      <c r="R3566" s="14" t="s">
        <v>38</v>
      </c>
      <c r="S3566" s="13" t="s">
        <v>208</v>
      </c>
      <c r="T3566" s="13" t="s">
        <v>209</v>
      </c>
      <c r="U3566" s="33">
        <f t="shared" ca="1" si="660"/>
        <v>45744.56914039352</v>
      </c>
      <c r="V3566" s="13" t="str">
        <f t="shared" si="661"/>
        <v>Mumbai</v>
      </c>
      <c r="W3566" s="13" t="str">
        <f t="shared" si="662"/>
        <v>RI</v>
      </c>
      <c r="X3566" s="13">
        <f t="shared" si="663"/>
        <v>3</v>
      </c>
      <c r="Y3566" s="13" t="str">
        <f>IFERROR(VLOOKUP(C3566,ReceivingTeam[],2,FALSE),"HelpDesk")</f>
        <v>HelpDesk</v>
      </c>
      <c r="Z3566" s="67">
        <f t="shared" si="664"/>
        <v>44886.916666666664</v>
      </c>
      <c r="AA3566" s="68">
        <f t="shared" si="665"/>
        <v>44886</v>
      </c>
      <c r="AB3566" s="69" t="b">
        <f t="shared" si="666"/>
        <v>1</v>
      </c>
      <c r="AC3566" s="70">
        <f t="shared" si="667"/>
        <v>0.5</v>
      </c>
      <c r="AD3566" s="67">
        <f t="shared" si="668"/>
        <v>44886.916666666664</v>
      </c>
      <c r="AE3566" s="67">
        <f>VLOOKUP(V3566,'Branch Wise Work Timelines'!C:G,3,FALSE)+AA3566</f>
        <v>44886.416666666664</v>
      </c>
      <c r="AF3566" s="67">
        <f>IF(V3566="Bangalore",VLOOKUP(V3566,'Branch Wise Work Timelines'!C:G,4,FALSE)+AA3566+1,IF(V3566="Mumbai",VLOOKUP(V3566,'Branch Wise Work Timelines'!C:G,4,FALSE)+AA3566+1,VLOOKUP(V3566,'Branch Wise Work Timelines'!C:G,4,FALSE)+AA3566))</f>
        <v>44887.25</v>
      </c>
      <c r="AG3566" s="67">
        <f>WORKDAY.INTL(AA3566,1,11)+VLOOKUP(V3566,'Branch Wise Work Timelines'!C:G,3,FALSE)</f>
        <v>44887.416666666664</v>
      </c>
      <c r="AH3566" s="69" t="str">
        <f t="shared" ca="1" si="669"/>
        <v>Out of TAT</v>
      </c>
      <c r="AI3566" s="69">
        <f t="shared" ca="1" si="670"/>
        <v>20584</v>
      </c>
      <c r="AJ3566" s="69" t="str">
        <f ca="1">IF(AI3566&lt;0,"0-12",IFERROR(VLOOKUP(AI3566,Breakup[],2,FALSE),"&gt;24"))</f>
        <v>&gt;24</v>
      </c>
      <c r="AK3566" s="69" t="str">
        <f>VLOOKUP(V3566,Master!B:D,3,FALSE)</f>
        <v>East</v>
      </c>
      <c r="AL3566" s="69" t="str">
        <f t="shared" si="671"/>
        <v>Mumbai</v>
      </c>
    </row>
    <row r="3567" spans="1:38">
      <c r="A3567" s="14" t="s">
        <v>7463</v>
      </c>
      <c r="B3567" s="54">
        <v>44701.771090544004</v>
      </c>
      <c r="C3567" s="13" t="s">
        <v>89</v>
      </c>
      <c r="D3567" s="13">
        <v>1702</v>
      </c>
      <c r="E3567" s="13" t="s">
        <v>7464</v>
      </c>
      <c r="F3567" s="13" t="s">
        <v>15</v>
      </c>
      <c r="G3567" s="14">
        <v>1653053327236</v>
      </c>
      <c r="H3567" s="55">
        <v>5.9791666666666701E-2</v>
      </c>
      <c r="I3567" s="33">
        <v>44891.059791666703</v>
      </c>
      <c r="J3567" s="58">
        <v>44891</v>
      </c>
      <c r="K3567" s="13" t="s">
        <v>213</v>
      </c>
      <c r="L3567" s="13" t="s">
        <v>30</v>
      </c>
      <c r="M3567" s="13" t="s">
        <v>75</v>
      </c>
      <c r="N3567" s="13" t="s">
        <v>206</v>
      </c>
      <c r="O3567" s="33">
        <v>44891.573807870402</v>
      </c>
      <c r="P3567" s="58">
        <v>44891</v>
      </c>
      <c r="Q3567" s="33" t="s">
        <v>237</v>
      </c>
      <c r="R3567" s="14">
        <v>968</v>
      </c>
      <c r="S3567" s="13" t="s">
        <v>216</v>
      </c>
      <c r="T3567" s="13" t="s">
        <v>217</v>
      </c>
      <c r="U3567" s="33">
        <f t="shared" ca="1" si="660"/>
        <v>45744.56914039352</v>
      </c>
      <c r="V3567" s="13" t="str">
        <f t="shared" si="661"/>
        <v>Bangalore</v>
      </c>
      <c r="W3567" s="13" t="str">
        <f t="shared" si="662"/>
        <v>CLS</v>
      </c>
      <c r="X3567" s="13">
        <f t="shared" si="663"/>
        <v>1</v>
      </c>
      <c r="Y3567" s="13" t="str">
        <f>IFERROR(VLOOKUP(C3567,ReceivingTeam[],2,FALSE),"HelpDesk")</f>
        <v>Branch office</v>
      </c>
      <c r="Z3567" s="67">
        <f t="shared" si="664"/>
        <v>44891.916666666664</v>
      </c>
      <c r="AA3567" s="68">
        <f t="shared" si="665"/>
        <v>44891</v>
      </c>
      <c r="AB3567" s="69" t="b">
        <f t="shared" si="666"/>
        <v>1</v>
      </c>
      <c r="AC3567" s="70">
        <f t="shared" si="667"/>
        <v>0.5</v>
      </c>
      <c r="AD3567" s="67">
        <f t="shared" si="668"/>
        <v>44891.916666666664</v>
      </c>
      <c r="AE3567" s="67">
        <f>VLOOKUP(V3567,'Branch Wise Work Timelines'!C:G,3,FALSE)+AA3567</f>
        <v>44891.416666666664</v>
      </c>
      <c r="AF3567" s="67">
        <f>IF(V3567="Bangalore",VLOOKUP(V3567,'Branch Wise Work Timelines'!C:G,4,FALSE)+AA3567+1,IF(V3567="Mumbai",VLOOKUP(V3567,'Branch Wise Work Timelines'!C:G,4,FALSE)+AA3567+1,VLOOKUP(V3567,'Branch Wise Work Timelines'!C:G,4,FALSE)+AA3567))</f>
        <v>44892.104166666664</v>
      </c>
      <c r="AG3567" s="67">
        <f>WORKDAY.INTL(AA3567,1,11)+VLOOKUP(V3567,'Branch Wise Work Timelines'!C:G,3,FALSE)</f>
        <v>44893.416666666664</v>
      </c>
      <c r="AH3567" s="69" t="str">
        <f t="shared" si="669"/>
        <v>Met</v>
      </c>
      <c r="AI3567" s="69">
        <f t="shared" ca="1" si="670"/>
        <v>20464</v>
      </c>
      <c r="AJ3567" s="69" t="str">
        <f ca="1">IF(AI3567&lt;0,"0-12",IFERROR(VLOOKUP(AI3567,Breakup[],2,FALSE),"&gt;24"))</f>
        <v>&gt;24</v>
      </c>
      <c r="AK3567" s="69" t="str">
        <f>VLOOKUP(V3567,Master!B:D,3,FALSE)</f>
        <v>South</v>
      </c>
      <c r="AL3567" s="69" t="str">
        <f t="shared" si="671"/>
        <v>Bangalore-CLS</v>
      </c>
    </row>
    <row r="3568" spans="1:38">
      <c r="A3568" s="14" t="s">
        <v>7465</v>
      </c>
      <c r="B3568" s="54">
        <v>44701.786489699101</v>
      </c>
      <c r="C3568" s="13" t="s">
        <v>583</v>
      </c>
      <c r="D3568" s="13">
        <v>917</v>
      </c>
      <c r="E3568" s="13" t="s">
        <v>7466</v>
      </c>
      <c r="F3568" s="13" t="s">
        <v>15</v>
      </c>
      <c r="G3568" s="14">
        <v>1653056550003</v>
      </c>
      <c r="H3568" s="55">
        <v>0.166064814814815</v>
      </c>
      <c r="I3568" s="33">
        <v>44881.166064814803</v>
      </c>
      <c r="J3568" s="58">
        <v>44881</v>
      </c>
      <c r="K3568" s="13" t="s">
        <v>213</v>
      </c>
      <c r="L3568" s="13" t="s">
        <v>30</v>
      </c>
      <c r="M3568" s="13" t="s">
        <v>75</v>
      </c>
      <c r="N3568" s="13" t="s">
        <v>206</v>
      </c>
      <c r="O3568" s="33" t="s">
        <v>38</v>
      </c>
      <c r="P3568" s="58" t="s">
        <v>38</v>
      </c>
      <c r="Q3568" s="33" t="s">
        <v>207</v>
      </c>
      <c r="R3568" s="14" t="s">
        <v>38</v>
      </c>
      <c r="S3568" s="13" t="s">
        <v>216</v>
      </c>
      <c r="T3568" s="13" t="s">
        <v>217</v>
      </c>
      <c r="U3568" s="33">
        <f t="shared" ca="1" si="660"/>
        <v>45744.56914039352</v>
      </c>
      <c r="V3568" s="13" t="str">
        <f t="shared" si="661"/>
        <v>Bangalore</v>
      </c>
      <c r="W3568" s="13" t="str">
        <f t="shared" si="662"/>
        <v>CLS</v>
      </c>
      <c r="X3568" s="13">
        <f t="shared" si="663"/>
        <v>3</v>
      </c>
      <c r="Y3568" s="13" t="str">
        <f>IFERROR(VLOOKUP(C3568,ReceivingTeam[],2,FALSE),"HelpDesk")</f>
        <v>HelpDesk</v>
      </c>
      <c r="Z3568" s="67">
        <f t="shared" si="664"/>
        <v>44881.916666666664</v>
      </c>
      <c r="AA3568" s="68">
        <f t="shared" si="665"/>
        <v>44881</v>
      </c>
      <c r="AB3568" s="69" t="b">
        <f t="shared" si="666"/>
        <v>1</v>
      </c>
      <c r="AC3568" s="70">
        <f t="shared" si="667"/>
        <v>0.5</v>
      </c>
      <c r="AD3568" s="67">
        <f t="shared" si="668"/>
        <v>44881.916666666664</v>
      </c>
      <c r="AE3568" s="67">
        <f>VLOOKUP(V3568,'Branch Wise Work Timelines'!C:G,3,FALSE)+AA3568</f>
        <v>44881.416666666664</v>
      </c>
      <c r="AF3568" s="67">
        <f>IF(V3568="Bangalore",VLOOKUP(V3568,'Branch Wise Work Timelines'!C:G,4,FALSE)+AA3568+1,IF(V3568="Mumbai",VLOOKUP(V3568,'Branch Wise Work Timelines'!C:G,4,FALSE)+AA3568+1,VLOOKUP(V3568,'Branch Wise Work Timelines'!C:G,4,FALSE)+AA3568))</f>
        <v>44882.104166666664</v>
      </c>
      <c r="AG3568" s="67">
        <f>WORKDAY.INTL(AA3568,1,11)+VLOOKUP(V3568,'Branch Wise Work Timelines'!C:G,3,FALSE)</f>
        <v>44882.416666666664</v>
      </c>
      <c r="AH3568" s="69" t="str">
        <f t="shared" ca="1" si="669"/>
        <v>Out of TAT</v>
      </c>
      <c r="AI3568" s="69">
        <f t="shared" ca="1" si="670"/>
        <v>20704</v>
      </c>
      <c r="AJ3568" s="69" t="str">
        <f ca="1">IF(AI3568&lt;0,"0-12",IFERROR(VLOOKUP(AI3568,Breakup[],2,FALSE),"&gt;24"))</f>
        <v>&gt;24</v>
      </c>
      <c r="AK3568" s="69" t="str">
        <f>VLOOKUP(V3568,Master!B:D,3,FALSE)</f>
        <v>South</v>
      </c>
      <c r="AL3568" s="69" t="str">
        <f t="shared" si="671"/>
        <v>Bangalore-CLS</v>
      </c>
    </row>
    <row r="3569" spans="1:38">
      <c r="A3569" s="14" t="s">
        <v>7467</v>
      </c>
      <c r="B3569" s="54">
        <v>44701.692586608799</v>
      </c>
      <c r="C3569" s="13" t="s">
        <v>344</v>
      </c>
      <c r="D3569" s="13">
        <v>787</v>
      </c>
      <c r="E3569" s="13" t="s">
        <v>7468</v>
      </c>
      <c r="F3569" s="13" t="s">
        <v>33</v>
      </c>
      <c r="G3569" s="14">
        <v>1653057688131</v>
      </c>
      <c r="H3569" s="55">
        <v>0.53460648148148104</v>
      </c>
      <c r="I3569" s="33">
        <v>44891.534606481502</v>
      </c>
      <c r="J3569" s="58">
        <v>44891</v>
      </c>
      <c r="K3569" s="13" t="s">
        <v>263</v>
      </c>
      <c r="L3569" s="13" t="s">
        <v>69</v>
      </c>
      <c r="M3569" s="13" t="s">
        <v>101</v>
      </c>
      <c r="N3569" s="13" t="s">
        <v>206</v>
      </c>
      <c r="O3569" s="33">
        <v>44891.358402777798</v>
      </c>
      <c r="P3569" s="58">
        <v>44891</v>
      </c>
      <c r="Q3569" s="33" t="s">
        <v>237</v>
      </c>
      <c r="R3569" s="14">
        <v>1119</v>
      </c>
      <c r="S3569" s="13" t="s">
        <v>208</v>
      </c>
      <c r="T3569" s="13" t="s">
        <v>209</v>
      </c>
      <c r="U3569" s="33">
        <f t="shared" ca="1" si="660"/>
        <v>45744.56914039352</v>
      </c>
      <c r="V3569" s="13" t="str">
        <f t="shared" si="661"/>
        <v>Mumbai</v>
      </c>
      <c r="W3569" s="13" t="str">
        <f t="shared" si="662"/>
        <v>RI</v>
      </c>
      <c r="X3569" s="13">
        <f t="shared" si="663"/>
        <v>12</v>
      </c>
      <c r="Y3569" s="13" t="str">
        <f>IFERROR(VLOOKUP(C3569,ReceivingTeam[],2,FALSE),"HelpDesk")</f>
        <v>HelpDesk</v>
      </c>
      <c r="Z3569" s="67">
        <f t="shared" si="664"/>
        <v>44892.034606481502</v>
      </c>
      <c r="AA3569" s="68">
        <f t="shared" si="665"/>
        <v>44891</v>
      </c>
      <c r="AB3569" s="69" t="b">
        <f t="shared" si="666"/>
        <v>1</v>
      </c>
      <c r="AC3569" s="70">
        <f t="shared" si="667"/>
        <v>0.5</v>
      </c>
      <c r="AD3569" s="67">
        <f t="shared" si="668"/>
        <v>44892.034606481502</v>
      </c>
      <c r="AE3569" s="67">
        <f>VLOOKUP(V3569,'Branch Wise Work Timelines'!C:G,3,FALSE)+AA3569</f>
        <v>44891.416666666664</v>
      </c>
      <c r="AF3569" s="67">
        <f>IF(V3569="Bangalore",VLOOKUP(V3569,'Branch Wise Work Timelines'!C:G,4,FALSE)+AA3569+1,IF(V3569="Mumbai",VLOOKUP(V3569,'Branch Wise Work Timelines'!C:G,4,FALSE)+AA3569+1,VLOOKUP(V3569,'Branch Wise Work Timelines'!C:G,4,FALSE)+AA3569))</f>
        <v>44892.25</v>
      </c>
      <c r="AG3569" s="67">
        <f>WORKDAY.INTL(AA3569,1,11)+VLOOKUP(V3569,'Branch Wise Work Timelines'!C:G,3,FALSE)</f>
        <v>44893.416666666664</v>
      </c>
      <c r="AH3569" s="69" t="str">
        <f t="shared" si="669"/>
        <v>Met</v>
      </c>
      <c r="AI3569" s="69">
        <f t="shared" ca="1" si="670"/>
        <v>20461</v>
      </c>
      <c r="AJ3569" s="69" t="str">
        <f ca="1">IF(AI3569&lt;0,"0-12",IFERROR(VLOOKUP(AI3569,Breakup[],2,FALSE),"&gt;24"))</f>
        <v>&gt;24</v>
      </c>
      <c r="AK3569" s="69" t="str">
        <f>VLOOKUP(V3569,Master!B:D,3,FALSE)</f>
        <v>East</v>
      </c>
      <c r="AL3569" s="69" t="str">
        <f t="shared" si="671"/>
        <v>Mumbai</v>
      </c>
    </row>
    <row r="3570" spans="1:38">
      <c r="A3570" s="14" t="s">
        <v>7469</v>
      </c>
      <c r="B3570" s="54">
        <v>44701.769925381901</v>
      </c>
      <c r="C3570" s="13" t="s">
        <v>121</v>
      </c>
      <c r="D3570" s="13">
        <v>1725</v>
      </c>
      <c r="E3570" s="13" t="s">
        <v>7470</v>
      </c>
      <c r="F3570" s="13" t="s">
        <v>33</v>
      </c>
      <c r="G3570" s="14">
        <v>1653052695813</v>
      </c>
      <c r="H3570" s="55">
        <v>0.36159722222222201</v>
      </c>
      <c r="I3570" s="33">
        <v>44890.361597222203</v>
      </c>
      <c r="J3570" s="58">
        <v>44890</v>
      </c>
      <c r="K3570" s="13" t="s">
        <v>263</v>
      </c>
      <c r="L3570" s="13" t="s">
        <v>69</v>
      </c>
      <c r="M3570" s="13" t="s">
        <v>101</v>
      </c>
      <c r="N3570" s="13" t="s">
        <v>206</v>
      </c>
      <c r="O3570" s="33" t="s">
        <v>38</v>
      </c>
      <c r="P3570" s="58" t="s">
        <v>38</v>
      </c>
      <c r="Q3570" s="33" t="s">
        <v>207</v>
      </c>
      <c r="R3570" s="14" t="s">
        <v>38</v>
      </c>
      <c r="S3570" s="13" t="s">
        <v>208</v>
      </c>
      <c r="T3570" s="13" t="s">
        <v>209</v>
      </c>
      <c r="U3570" s="33">
        <f t="shared" ca="1" si="660"/>
        <v>45744.56914039352</v>
      </c>
      <c r="V3570" s="13" t="str">
        <f t="shared" si="661"/>
        <v>Mumbai</v>
      </c>
      <c r="W3570" s="13" t="str">
        <f t="shared" si="662"/>
        <v>RI</v>
      </c>
      <c r="X3570" s="13">
        <f t="shared" si="663"/>
        <v>8</v>
      </c>
      <c r="Y3570" s="13" t="str">
        <f>IFERROR(VLOOKUP(C3570,ReceivingTeam[],2,FALSE),"HelpDesk")</f>
        <v>Branch office</v>
      </c>
      <c r="Z3570" s="67">
        <f t="shared" si="664"/>
        <v>44890.916666666664</v>
      </c>
      <c r="AA3570" s="68">
        <f t="shared" si="665"/>
        <v>44890</v>
      </c>
      <c r="AB3570" s="69" t="b">
        <f t="shared" si="666"/>
        <v>1</v>
      </c>
      <c r="AC3570" s="70">
        <f t="shared" si="667"/>
        <v>0.5</v>
      </c>
      <c r="AD3570" s="67">
        <f t="shared" si="668"/>
        <v>44890.916666666664</v>
      </c>
      <c r="AE3570" s="67">
        <f>VLOOKUP(V3570,'Branch Wise Work Timelines'!C:G,3,FALSE)+AA3570</f>
        <v>44890.416666666664</v>
      </c>
      <c r="AF3570" s="67">
        <f>IF(V3570="Bangalore",VLOOKUP(V3570,'Branch Wise Work Timelines'!C:G,4,FALSE)+AA3570+1,IF(V3570="Mumbai",VLOOKUP(V3570,'Branch Wise Work Timelines'!C:G,4,FALSE)+AA3570+1,VLOOKUP(V3570,'Branch Wise Work Timelines'!C:G,4,FALSE)+AA3570))</f>
        <v>44891.25</v>
      </c>
      <c r="AG3570" s="67">
        <f>WORKDAY.INTL(AA3570,1,11)+VLOOKUP(V3570,'Branch Wise Work Timelines'!C:G,3,FALSE)</f>
        <v>44891.416666666664</v>
      </c>
      <c r="AH3570" s="69" t="str">
        <f t="shared" ca="1" si="669"/>
        <v>Out of TAT</v>
      </c>
      <c r="AI3570" s="69">
        <f t="shared" ca="1" si="670"/>
        <v>20488</v>
      </c>
      <c r="AJ3570" s="69" t="str">
        <f ca="1">IF(AI3570&lt;0,"0-12",IFERROR(VLOOKUP(AI3570,Breakup[],2,FALSE),"&gt;24"))</f>
        <v>&gt;24</v>
      </c>
      <c r="AK3570" s="69" t="str">
        <f>VLOOKUP(V3570,Master!B:D,3,FALSE)</f>
        <v>East</v>
      </c>
      <c r="AL3570" s="69" t="str">
        <f t="shared" si="671"/>
        <v>Mumbai</v>
      </c>
    </row>
    <row r="3571" spans="1:38">
      <c r="A3571" s="14" t="s">
        <v>7471</v>
      </c>
      <c r="B3571" s="54">
        <v>44701.662560104203</v>
      </c>
      <c r="C3571" s="13" t="s">
        <v>329</v>
      </c>
      <c r="D3571" s="13">
        <v>1762</v>
      </c>
      <c r="E3571" s="13" t="s">
        <v>7472</v>
      </c>
      <c r="F3571" s="13" t="s">
        <v>15</v>
      </c>
      <c r="G3571" s="14">
        <v>1653051039986</v>
      </c>
      <c r="H3571" s="55">
        <v>0.11972222222222199</v>
      </c>
      <c r="I3571" s="33">
        <v>44884.119722222204</v>
      </c>
      <c r="J3571" s="58">
        <v>44884</v>
      </c>
      <c r="K3571" s="13" t="s">
        <v>213</v>
      </c>
      <c r="L3571" s="13" t="s">
        <v>30</v>
      </c>
      <c r="M3571" s="13" t="s">
        <v>214</v>
      </c>
      <c r="N3571" s="13" t="s">
        <v>215</v>
      </c>
      <c r="O3571" s="33" t="s">
        <v>38</v>
      </c>
      <c r="P3571" s="58" t="s">
        <v>38</v>
      </c>
      <c r="Q3571" s="33" t="s">
        <v>207</v>
      </c>
      <c r="R3571" s="14" t="s">
        <v>38</v>
      </c>
      <c r="S3571" s="13" t="s">
        <v>216</v>
      </c>
      <c r="T3571" s="13" t="s">
        <v>217</v>
      </c>
      <c r="U3571" s="33">
        <f t="shared" ca="1" si="660"/>
        <v>45744.56914039352</v>
      </c>
      <c r="V3571" s="13" t="str">
        <f t="shared" si="661"/>
        <v>Bangalore</v>
      </c>
      <c r="W3571" s="13" t="str">
        <f t="shared" si="662"/>
        <v>CLS</v>
      </c>
      <c r="X3571" s="13">
        <f t="shared" si="663"/>
        <v>2</v>
      </c>
      <c r="Y3571" s="13" t="str">
        <f>IFERROR(VLOOKUP(C3571,ReceivingTeam[],2,FALSE),"HelpDesk")</f>
        <v>HelpDesk</v>
      </c>
      <c r="Z3571" s="67">
        <f t="shared" si="664"/>
        <v>44884.916666666664</v>
      </c>
      <c r="AA3571" s="68">
        <f t="shared" si="665"/>
        <v>44884</v>
      </c>
      <c r="AB3571" s="69" t="b">
        <f t="shared" si="666"/>
        <v>1</v>
      </c>
      <c r="AC3571" s="70">
        <f t="shared" si="667"/>
        <v>0.5</v>
      </c>
      <c r="AD3571" s="67">
        <f t="shared" si="668"/>
        <v>44884.916666666664</v>
      </c>
      <c r="AE3571" s="67">
        <f>VLOOKUP(V3571,'Branch Wise Work Timelines'!C:G,3,FALSE)+AA3571</f>
        <v>44884.416666666664</v>
      </c>
      <c r="AF3571" s="67">
        <f>IF(V3571="Bangalore",VLOOKUP(V3571,'Branch Wise Work Timelines'!C:G,4,FALSE)+AA3571+1,IF(V3571="Mumbai",VLOOKUP(V3571,'Branch Wise Work Timelines'!C:G,4,FALSE)+AA3571+1,VLOOKUP(V3571,'Branch Wise Work Timelines'!C:G,4,FALSE)+AA3571))</f>
        <v>44885.104166666664</v>
      </c>
      <c r="AG3571" s="67">
        <f>WORKDAY.INTL(AA3571,1,11)+VLOOKUP(V3571,'Branch Wise Work Timelines'!C:G,3,FALSE)</f>
        <v>44886.416666666664</v>
      </c>
      <c r="AH3571" s="69" t="str">
        <f t="shared" ca="1" si="669"/>
        <v>Out of TAT</v>
      </c>
      <c r="AI3571" s="69">
        <f t="shared" ca="1" si="670"/>
        <v>20632</v>
      </c>
      <c r="AJ3571" s="69" t="str">
        <f ca="1">IF(AI3571&lt;0,"0-12",IFERROR(VLOOKUP(AI3571,Breakup[],2,FALSE),"&gt;24"))</f>
        <v>&gt;24</v>
      </c>
      <c r="AK3571" s="69" t="str">
        <f>VLOOKUP(V3571,Master!B:D,3,FALSE)</f>
        <v>South</v>
      </c>
      <c r="AL3571" s="69" t="str">
        <f t="shared" si="671"/>
        <v>Bangalore-CLS</v>
      </c>
    </row>
    <row r="3572" spans="1:38">
      <c r="A3572" s="14" t="s">
        <v>7473</v>
      </c>
      <c r="B3572" s="54">
        <v>44701.767105324099</v>
      </c>
      <c r="C3572" s="13" t="s">
        <v>252</v>
      </c>
      <c r="D3572" s="13">
        <v>1695</v>
      </c>
      <c r="E3572" s="13" t="s">
        <v>7474</v>
      </c>
      <c r="F3572" s="13" t="s">
        <v>15</v>
      </c>
      <c r="G3572" s="14">
        <v>1653053327236</v>
      </c>
      <c r="H3572" s="55">
        <v>0.50394675925925903</v>
      </c>
      <c r="I3572" s="33">
        <v>44887.503946759301</v>
      </c>
      <c r="J3572" s="58">
        <v>44887</v>
      </c>
      <c r="K3572" s="13" t="s">
        <v>213</v>
      </c>
      <c r="L3572" s="13" t="s">
        <v>30</v>
      </c>
      <c r="M3572" s="13" t="s">
        <v>75</v>
      </c>
      <c r="N3572" s="13" t="s">
        <v>206</v>
      </c>
      <c r="O3572" s="33" t="s">
        <v>38</v>
      </c>
      <c r="P3572" s="58" t="s">
        <v>38</v>
      </c>
      <c r="Q3572" s="33" t="s">
        <v>207</v>
      </c>
      <c r="R3572" s="14" t="s">
        <v>38</v>
      </c>
      <c r="S3572" s="13" t="s">
        <v>216</v>
      </c>
      <c r="T3572" s="13" t="s">
        <v>217</v>
      </c>
      <c r="U3572" s="33">
        <f t="shared" ca="1" si="660"/>
        <v>45744.56914039352</v>
      </c>
      <c r="V3572" s="13" t="str">
        <f t="shared" si="661"/>
        <v>Bangalore</v>
      </c>
      <c r="W3572" s="13" t="str">
        <f t="shared" si="662"/>
        <v>CLS</v>
      </c>
      <c r="X3572" s="13">
        <f t="shared" si="663"/>
        <v>12</v>
      </c>
      <c r="Y3572" s="13" t="str">
        <f>IFERROR(VLOOKUP(C3572,ReceivingTeam[],2,FALSE),"HelpDesk")</f>
        <v>HelpDesk</v>
      </c>
      <c r="Z3572" s="67">
        <f t="shared" si="664"/>
        <v>44888.003946759301</v>
      </c>
      <c r="AA3572" s="68">
        <f t="shared" si="665"/>
        <v>44887</v>
      </c>
      <c r="AB3572" s="69" t="b">
        <f t="shared" si="666"/>
        <v>1</v>
      </c>
      <c r="AC3572" s="70">
        <f t="shared" si="667"/>
        <v>0.5</v>
      </c>
      <c r="AD3572" s="67">
        <f t="shared" si="668"/>
        <v>44888.003946759301</v>
      </c>
      <c r="AE3572" s="67">
        <f>VLOOKUP(V3572,'Branch Wise Work Timelines'!C:G,3,FALSE)+AA3572</f>
        <v>44887.416666666664</v>
      </c>
      <c r="AF3572" s="67">
        <f>IF(V3572="Bangalore",VLOOKUP(V3572,'Branch Wise Work Timelines'!C:G,4,FALSE)+AA3572+1,IF(V3572="Mumbai",VLOOKUP(V3572,'Branch Wise Work Timelines'!C:G,4,FALSE)+AA3572+1,VLOOKUP(V3572,'Branch Wise Work Timelines'!C:G,4,FALSE)+AA3572))</f>
        <v>44888.104166666664</v>
      </c>
      <c r="AG3572" s="67">
        <f>WORKDAY.INTL(AA3572,1,11)+VLOOKUP(V3572,'Branch Wise Work Timelines'!C:G,3,FALSE)</f>
        <v>44888.416666666664</v>
      </c>
      <c r="AH3572" s="69" t="str">
        <f t="shared" ca="1" si="669"/>
        <v>Out of TAT</v>
      </c>
      <c r="AI3572" s="69">
        <f t="shared" ca="1" si="670"/>
        <v>20558</v>
      </c>
      <c r="AJ3572" s="69" t="str">
        <f ca="1">IF(AI3572&lt;0,"0-12",IFERROR(VLOOKUP(AI3572,Breakup[],2,FALSE),"&gt;24"))</f>
        <v>&gt;24</v>
      </c>
      <c r="AK3572" s="69" t="str">
        <f>VLOOKUP(V3572,Master!B:D,3,FALSE)</f>
        <v>South</v>
      </c>
      <c r="AL3572" s="69" t="str">
        <f t="shared" si="671"/>
        <v>Bangalore-CLS</v>
      </c>
    </row>
    <row r="3573" spans="1:38">
      <c r="A3573" s="14" t="s">
        <v>7475</v>
      </c>
      <c r="B3573" s="54">
        <v>44701.691263773202</v>
      </c>
      <c r="C3573" s="13" t="s">
        <v>344</v>
      </c>
      <c r="D3573" s="13">
        <v>1978</v>
      </c>
      <c r="E3573" s="13" t="s">
        <v>7476</v>
      </c>
      <c r="F3573" s="13" t="s">
        <v>33</v>
      </c>
      <c r="G3573" s="14">
        <v>1653057688131</v>
      </c>
      <c r="H3573" s="55">
        <v>0.168101851851852</v>
      </c>
      <c r="I3573" s="33">
        <v>44887.168101851901</v>
      </c>
      <c r="J3573" s="58">
        <v>44887</v>
      </c>
      <c r="K3573" s="13" t="s">
        <v>263</v>
      </c>
      <c r="L3573" s="13" t="s">
        <v>69</v>
      </c>
      <c r="M3573" s="13" t="s">
        <v>101</v>
      </c>
      <c r="N3573" s="13" t="s">
        <v>206</v>
      </c>
      <c r="O3573" s="33" t="s">
        <v>38</v>
      </c>
      <c r="P3573" s="58" t="s">
        <v>38</v>
      </c>
      <c r="Q3573" s="33" t="s">
        <v>207</v>
      </c>
      <c r="R3573" s="14" t="s">
        <v>38</v>
      </c>
      <c r="S3573" s="13" t="s">
        <v>208</v>
      </c>
      <c r="T3573" s="13" t="s">
        <v>209</v>
      </c>
      <c r="U3573" s="33">
        <f t="shared" ca="1" si="660"/>
        <v>45744.56914039352</v>
      </c>
      <c r="V3573" s="13" t="str">
        <f t="shared" si="661"/>
        <v>Mumbai</v>
      </c>
      <c r="W3573" s="13" t="str">
        <f t="shared" si="662"/>
        <v>RI</v>
      </c>
      <c r="X3573" s="13">
        <f t="shared" si="663"/>
        <v>4</v>
      </c>
      <c r="Y3573" s="13" t="str">
        <f>IFERROR(VLOOKUP(C3573,ReceivingTeam[],2,FALSE),"HelpDesk")</f>
        <v>HelpDesk</v>
      </c>
      <c r="Z3573" s="67">
        <f t="shared" si="664"/>
        <v>44887.916666666664</v>
      </c>
      <c r="AA3573" s="68">
        <f t="shared" si="665"/>
        <v>44887</v>
      </c>
      <c r="AB3573" s="69" t="b">
        <f t="shared" si="666"/>
        <v>1</v>
      </c>
      <c r="AC3573" s="70">
        <f t="shared" si="667"/>
        <v>0.5</v>
      </c>
      <c r="AD3573" s="67">
        <f t="shared" si="668"/>
        <v>44887.916666666664</v>
      </c>
      <c r="AE3573" s="67">
        <f>VLOOKUP(V3573,'Branch Wise Work Timelines'!C:G,3,FALSE)+AA3573</f>
        <v>44887.416666666664</v>
      </c>
      <c r="AF3573" s="67">
        <f>IF(V3573="Bangalore",VLOOKUP(V3573,'Branch Wise Work Timelines'!C:G,4,FALSE)+AA3573+1,IF(V3573="Mumbai",VLOOKUP(V3573,'Branch Wise Work Timelines'!C:G,4,FALSE)+AA3573+1,VLOOKUP(V3573,'Branch Wise Work Timelines'!C:G,4,FALSE)+AA3573))</f>
        <v>44888.25</v>
      </c>
      <c r="AG3573" s="67">
        <f>WORKDAY.INTL(AA3573,1,11)+VLOOKUP(V3573,'Branch Wise Work Timelines'!C:G,3,FALSE)</f>
        <v>44888.416666666664</v>
      </c>
      <c r="AH3573" s="69" t="str">
        <f t="shared" ca="1" si="669"/>
        <v>Out of TAT</v>
      </c>
      <c r="AI3573" s="69">
        <f t="shared" ca="1" si="670"/>
        <v>20560</v>
      </c>
      <c r="AJ3573" s="69" t="str">
        <f ca="1">IF(AI3573&lt;0,"0-12",IFERROR(VLOOKUP(AI3573,Breakup[],2,FALSE),"&gt;24"))</f>
        <v>&gt;24</v>
      </c>
      <c r="AK3573" s="69" t="str">
        <f>VLOOKUP(V3573,Master!B:D,3,FALSE)</f>
        <v>East</v>
      </c>
      <c r="AL3573" s="69" t="str">
        <f t="shared" si="671"/>
        <v>Mumbai</v>
      </c>
    </row>
    <row r="3574" spans="1:38">
      <c r="A3574" s="14" t="s">
        <v>7477</v>
      </c>
      <c r="B3574" s="54">
        <v>44701.676060567101</v>
      </c>
      <c r="C3574" s="13" t="s">
        <v>280</v>
      </c>
      <c r="D3574" s="13">
        <v>76</v>
      </c>
      <c r="E3574" s="13" t="s">
        <v>7478</v>
      </c>
      <c r="F3574" s="13" t="s">
        <v>33</v>
      </c>
      <c r="G3574" s="14">
        <v>1653047501288</v>
      </c>
      <c r="H3574" s="55">
        <v>0.48693287037036997</v>
      </c>
      <c r="I3574" s="33">
        <v>44891.486932870401</v>
      </c>
      <c r="J3574" s="58">
        <v>44891</v>
      </c>
      <c r="K3574" s="13" t="s">
        <v>213</v>
      </c>
      <c r="L3574" s="13" t="s">
        <v>30</v>
      </c>
      <c r="M3574" s="13" t="s">
        <v>282</v>
      </c>
      <c r="N3574" s="13" t="s">
        <v>206</v>
      </c>
      <c r="O3574" s="33">
        <v>44891.901597222197</v>
      </c>
      <c r="P3574" s="58">
        <v>44891</v>
      </c>
      <c r="Q3574" s="33" t="s">
        <v>237</v>
      </c>
      <c r="R3574" s="14">
        <v>1016</v>
      </c>
      <c r="S3574" s="13" t="s">
        <v>216</v>
      </c>
      <c r="T3574" s="13" t="s">
        <v>217</v>
      </c>
      <c r="U3574" s="33">
        <f t="shared" ca="1" si="660"/>
        <v>45744.56914039352</v>
      </c>
      <c r="V3574" s="13" t="str">
        <f t="shared" si="661"/>
        <v>Bangalore</v>
      </c>
      <c r="W3574" s="13" t="str">
        <f t="shared" si="662"/>
        <v>RI</v>
      </c>
      <c r="X3574" s="13">
        <f t="shared" si="663"/>
        <v>11</v>
      </c>
      <c r="Y3574" s="13" t="str">
        <f>IFERROR(VLOOKUP(C3574,ReceivingTeam[],2,FALSE),"HelpDesk")</f>
        <v>HelpDesk</v>
      </c>
      <c r="Z3574" s="67">
        <f t="shared" si="664"/>
        <v>44891.986932870401</v>
      </c>
      <c r="AA3574" s="68">
        <f t="shared" si="665"/>
        <v>44891</v>
      </c>
      <c r="AB3574" s="69" t="b">
        <f t="shared" si="666"/>
        <v>1</v>
      </c>
      <c r="AC3574" s="70">
        <f t="shared" si="667"/>
        <v>0.5</v>
      </c>
      <c r="AD3574" s="67">
        <f t="shared" si="668"/>
        <v>44891.986932870401</v>
      </c>
      <c r="AE3574" s="67">
        <f>VLOOKUP(V3574,'Branch Wise Work Timelines'!C:G,3,FALSE)+AA3574</f>
        <v>44891.416666666664</v>
      </c>
      <c r="AF3574" s="67">
        <f>IF(V3574="Bangalore",VLOOKUP(V3574,'Branch Wise Work Timelines'!C:G,4,FALSE)+AA3574+1,IF(V3574="Mumbai",VLOOKUP(V3574,'Branch Wise Work Timelines'!C:G,4,FALSE)+AA3574+1,VLOOKUP(V3574,'Branch Wise Work Timelines'!C:G,4,FALSE)+AA3574))</f>
        <v>44892.104166666664</v>
      </c>
      <c r="AG3574" s="67">
        <f>WORKDAY.INTL(AA3574,1,11)+VLOOKUP(V3574,'Branch Wise Work Timelines'!C:G,3,FALSE)</f>
        <v>44893.416666666664</v>
      </c>
      <c r="AH3574" s="69" t="str">
        <f t="shared" si="669"/>
        <v>Met</v>
      </c>
      <c r="AI3574" s="69">
        <f t="shared" ca="1" si="670"/>
        <v>20462</v>
      </c>
      <c r="AJ3574" s="69" t="str">
        <f ca="1">IF(AI3574&lt;0,"0-12",IFERROR(VLOOKUP(AI3574,Breakup[],2,FALSE),"&gt;24"))</f>
        <v>&gt;24</v>
      </c>
      <c r="AK3574" s="69" t="str">
        <f>VLOOKUP(V3574,Master!B:D,3,FALSE)</f>
        <v>South</v>
      </c>
      <c r="AL3574" s="69" t="str">
        <f t="shared" si="671"/>
        <v>Bangalore</v>
      </c>
    </row>
    <row r="3575" spans="1:38">
      <c r="A3575" s="14" t="s">
        <v>7479</v>
      </c>
      <c r="B3575" s="54">
        <v>44701.715625381898</v>
      </c>
      <c r="C3575" s="13" t="s">
        <v>122</v>
      </c>
      <c r="D3575" s="13">
        <v>901</v>
      </c>
      <c r="E3575" s="13" t="s">
        <v>7480</v>
      </c>
      <c r="F3575" s="13" t="s">
        <v>33</v>
      </c>
      <c r="G3575" s="14">
        <v>1653050817746</v>
      </c>
      <c r="H3575" s="55">
        <v>0.84891203703703699</v>
      </c>
      <c r="I3575" s="33">
        <v>44886.848912037</v>
      </c>
      <c r="J3575" s="58">
        <v>44886</v>
      </c>
      <c r="K3575" s="13" t="s">
        <v>263</v>
      </c>
      <c r="L3575" s="13" t="s">
        <v>69</v>
      </c>
      <c r="M3575" s="13" t="s">
        <v>101</v>
      </c>
      <c r="N3575" s="13" t="s">
        <v>206</v>
      </c>
      <c r="O3575" s="33" t="s">
        <v>38</v>
      </c>
      <c r="P3575" s="58" t="s">
        <v>38</v>
      </c>
      <c r="Q3575" s="33" t="s">
        <v>207</v>
      </c>
      <c r="R3575" s="14" t="s">
        <v>38</v>
      </c>
      <c r="S3575" s="13" t="s">
        <v>208</v>
      </c>
      <c r="T3575" s="13" t="s">
        <v>209</v>
      </c>
      <c r="U3575" s="33">
        <f t="shared" ca="1" si="660"/>
        <v>45744.56914039352</v>
      </c>
      <c r="V3575" s="13" t="str">
        <f t="shared" si="661"/>
        <v>Mumbai</v>
      </c>
      <c r="W3575" s="13" t="str">
        <f t="shared" si="662"/>
        <v>RI</v>
      </c>
      <c r="X3575" s="13">
        <f t="shared" si="663"/>
        <v>20</v>
      </c>
      <c r="Y3575" s="13" t="str">
        <f>IFERROR(VLOOKUP(C3575,ReceivingTeam[],2,FALSE),"HelpDesk")</f>
        <v>Branch office</v>
      </c>
      <c r="Z3575" s="67">
        <f t="shared" si="664"/>
        <v>44887.515578703664</v>
      </c>
      <c r="AA3575" s="68">
        <f t="shared" si="665"/>
        <v>44886</v>
      </c>
      <c r="AB3575" s="69" t="b">
        <f t="shared" si="666"/>
        <v>1</v>
      </c>
      <c r="AC3575" s="70">
        <f t="shared" si="667"/>
        <v>0.5</v>
      </c>
      <c r="AD3575" s="67">
        <f t="shared" si="668"/>
        <v>44887.515578703664</v>
      </c>
      <c r="AE3575" s="67">
        <f>VLOOKUP(V3575,'Branch Wise Work Timelines'!C:G,3,FALSE)+AA3575</f>
        <v>44886.416666666664</v>
      </c>
      <c r="AF3575" s="67">
        <f>IF(V3575="Bangalore",VLOOKUP(V3575,'Branch Wise Work Timelines'!C:G,4,FALSE)+AA3575+1,IF(V3575="Mumbai",VLOOKUP(V3575,'Branch Wise Work Timelines'!C:G,4,FALSE)+AA3575+1,VLOOKUP(V3575,'Branch Wise Work Timelines'!C:G,4,FALSE)+AA3575))</f>
        <v>44887.25</v>
      </c>
      <c r="AG3575" s="67">
        <f>WORKDAY.INTL(AA3575,1,11)+VLOOKUP(V3575,'Branch Wise Work Timelines'!C:G,3,FALSE)</f>
        <v>44887.416666666664</v>
      </c>
      <c r="AH3575" s="69" t="str">
        <f t="shared" ca="1" si="669"/>
        <v>Out of TAT</v>
      </c>
      <c r="AI3575" s="69">
        <f t="shared" ca="1" si="670"/>
        <v>20570</v>
      </c>
      <c r="AJ3575" s="69" t="str">
        <f ca="1">IF(AI3575&lt;0,"0-12",IFERROR(VLOOKUP(AI3575,Breakup[],2,FALSE),"&gt;24"))</f>
        <v>&gt;24</v>
      </c>
      <c r="AK3575" s="69" t="str">
        <f>VLOOKUP(V3575,Master!B:D,3,FALSE)</f>
        <v>East</v>
      </c>
      <c r="AL3575" s="69" t="str">
        <f t="shared" si="671"/>
        <v>Mumbai</v>
      </c>
    </row>
    <row r="3576" spans="1:38">
      <c r="A3576" s="14" t="s">
        <v>7481</v>
      </c>
      <c r="B3576" s="54">
        <v>44701.702165625</v>
      </c>
      <c r="C3576" s="13" t="s">
        <v>344</v>
      </c>
      <c r="D3576" s="13">
        <v>365</v>
      </c>
      <c r="E3576" s="13" t="s">
        <v>7482</v>
      </c>
      <c r="F3576" s="13" t="s">
        <v>33</v>
      </c>
      <c r="G3576" s="14">
        <v>1653048497717</v>
      </c>
      <c r="H3576" s="55">
        <v>0.46206018518518499</v>
      </c>
      <c r="I3576" s="33">
        <v>44884.4620601852</v>
      </c>
      <c r="J3576" s="58">
        <v>44884</v>
      </c>
      <c r="K3576" s="13" t="s">
        <v>263</v>
      </c>
      <c r="L3576" s="13" t="s">
        <v>69</v>
      </c>
      <c r="M3576" s="13" t="s">
        <v>101</v>
      </c>
      <c r="N3576" s="13" t="s">
        <v>206</v>
      </c>
      <c r="O3576" s="33" t="s">
        <v>38</v>
      </c>
      <c r="P3576" s="58" t="s">
        <v>38</v>
      </c>
      <c r="Q3576" s="33" t="s">
        <v>207</v>
      </c>
      <c r="R3576" s="14" t="s">
        <v>38</v>
      </c>
      <c r="S3576" s="13" t="s">
        <v>208</v>
      </c>
      <c r="T3576" s="13" t="s">
        <v>209</v>
      </c>
      <c r="U3576" s="33">
        <f t="shared" ca="1" si="660"/>
        <v>45744.56914039352</v>
      </c>
      <c r="V3576" s="13" t="str">
        <f t="shared" si="661"/>
        <v>Mumbai</v>
      </c>
      <c r="W3576" s="13" t="str">
        <f t="shared" si="662"/>
        <v>RI</v>
      </c>
      <c r="X3576" s="13">
        <f t="shared" si="663"/>
        <v>11</v>
      </c>
      <c r="Y3576" s="13" t="str">
        <f>IFERROR(VLOOKUP(C3576,ReceivingTeam[],2,FALSE),"HelpDesk")</f>
        <v>HelpDesk</v>
      </c>
      <c r="Z3576" s="67">
        <f t="shared" si="664"/>
        <v>44884.9620601852</v>
      </c>
      <c r="AA3576" s="68">
        <f t="shared" si="665"/>
        <v>44884</v>
      </c>
      <c r="AB3576" s="69" t="b">
        <f t="shared" si="666"/>
        <v>1</v>
      </c>
      <c r="AC3576" s="70">
        <f t="shared" si="667"/>
        <v>0.5</v>
      </c>
      <c r="AD3576" s="67">
        <f t="shared" si="668"/>
        <v>44884.9620601852</v>
      </c>
      <c r="AE3576" s="67">
        <f>VLOOKUP(V3576,'Branch Wise Work Timelines'!C:G,3,FALSE)+AA3576</f>
        <v>44884.416666666664</v>
      </c>
      <c r="AF3576" s="67">
        <f>IF(V3576="Bangalore",VLOOKUP(V3576,'Branch Wise Work Timelines'!C:G,4,FALSE)+AA3576+1,IF(V3576="Mumbai",VLOOKUP(V3576,'Branch Wise Work Timelines'!C:G,4,FALSE)+AA3576+1,VLOOKUP(V3576,'Branch Wise Work Timelines'!C:G,4,FALSE)+AA3576))</f>
        <v>44885.25</v>
      </c>
      <c r="AG3576" s="67">
        <f>WORKDAY.INTL(AA3576,1,11)+VLOOKUP(V3576,'Branch Wise Work Timelines'!C:G,3,FALSE)</f>
        <v>44886.416666666664</v>
      </c>
      <c r="AH3576" s="69" t="str">
        <f t="shared" ca="1" si="669"/>
        <v>Out of TAT</v>
      </c>
      <c r="AI3576" s="69">
        <f t="shared" ca="1" si="670"/>
        <v>20631</v>
      </c>
      <c r="AJ3576" s="69" t="str">
        <f ca="1">IF(AI3576&lt;0,"0-12",IFERROR(VLOOKUP(AI3576,Breakup[],2,FALSE),"&gt;24"))</f>
        <v>&gt;24</v>
      </c>
      <c r="AK3576" s="69" t="str">
        <f>VLOOKUP(V3576,Master!B:D,3,FALSE)</f>
        <v>East</v>
      </c>
      <c r="AL3576" s="69" t="str">
        <f t="shared" si="671"/>
        <v>Mumbai</v>
      </c>
    </row>
    <row r="3577" spans="1:38">
      <c r="A3577" s="14" t="s">
        <v>7483</v>
      </c>
      <c r="B3577" s="54">
        <v>44700.657959027798</v>
      </c>
      <c r="C3577" s="13" t="s">
        <v>6655</v>
      </c>
      <c r="D3577" s="13">
        <v>1038</v>
      </c>
      <c r="E3577" s="13" t="s">
        <v>7484</v>
      </c>
      <c r="F3577" s="13" t="s">
        <v>33</v>
      </c>
      <c r="G3577" s="14">
        <v>1653056788057</v>
      </c>
      <c r="H3577" s="55">
        <v>0.17185185185185201</v>
      </c>
      <c r="I3577" s="33">
        <v>44889.171851851897</v>
      </c>
      <c r="J3577" s="58">
        <v>44889</v>
      </c>
      <c r="K3577" s="13" t="s">
        <v>263</v>
      </c>
      <c r="L3577" s="13" t="s">
        <v>69</v>
      </c>
      <c r="M3577" s="13" t="s">
        <v>101</v>
      </c>
      <c r="N3577" s="13" t="s">
        <v>206</v>
      </c>
      <c r="O3577" s="33" t="s">
        <v>38</v>
      </c>
      <c r="P3577" s="58" t="s">
        <v>38</v>
      </c>
      <c r="Q3577" s="33" t="s">
        <v>207</v>
      </c>
      <c r="R3577" s="14" t="s">
        <v>38</v>
      </c>
      <c r="S3577" s="13" t="s">
        <v>208</v>
      </c>
      <c r="T3577" s="13" t="s">
        <v>209</v>
      </c>
      <c r="U3577" s="33">
        <f t="shared" ca="1" si="660"/>
        <v>45744.56914039352</v>
      </c>
      <c r="V3577" s="13" t="str">
        <f t="shared" si="661"/>
        <v>Mumbai</v>
      </c>
      <c r="W3577" s="13" t="str">
        <f t="shared" si="662"/>
        <v>RI</v>
      </c>
      <c r="X3577" s="13">
        <f t="shared" si="663"/>
        <v>4</v>
      </c>
      <c r="Y3577" s="13" t="str">
        <f>IFERROR(VLOOKUP(C3577,ReceivingTeam[],2,FALSE),"HelpDesk")</f>
        <v>HelpDesk</v>
      </c>
      <c r="Z3577" s="67">
        <f t="shared" si="664"/>
        <v>44889.916666666664</v>
      </c>
      <c r="AA3577" s="68">
        <f t="shared" si="665"/>
        <v>44889</v>
      </c>
      <c r="AB3577" s="69" t="b">
        <f t="shared" si="666"/>
        <v>1</v>
      </c>
      <c r="AC3577" s="70">
        <f t="shared" si="667"/>
        <v>0.5</v>
      </c>
      <c r="AD3577" s="67">
        <f t="shared" si="668"/>
        <v>44889.916666666664</v>
      </c>
      <c r="AE3577" s="67">
        <f>VLOOKUP(V3577,'Branch Wise Work Timelines'!C:G,3,FALSE)+AA3577</f>
        <v>44889.416666666664</v>
      </c>
      <c r="AF3577" s="67">
        <f>IF(V3577="Bangalore",VLOOKUP(V3577,'Branch Wise Work Timelines'!C:G,4,FALSE)+AA3577+1,IF(V3577="Mumbai",VLOOKUP(V3577,'Branch Wise Work Timelines'!C:G,4,FALSE)+AA3577+1,VLOOKUP(V3577,'Branch Wise Work Timelines'!C:G,4,FALSE)+AA3577))</f>
        <v>44890.25</v>
      </c>
      <c r="AG3577" s="67">
        <f>WORKDAY.INTL(AA3577,1,11)+VLOOKUP(V3577,'Branch Wise Work Timelines'!C:G,3,FALSE)</f>
        <v>44890.416666666664</v>
      </c>
      <c r="AH3577" s="69" t="str">
        <f t="shared" ca="1" si="669"/>
        <v>Out of TAT</v>
      </c>
      <c r="AI3577" s="69">
        <f t="shared" ca="1" si="670"/>
        <v>20512</v>
      </c>
      <c r="AJ3577" s="69" t="str">
        <f ca="1">IF(AI3577&lt;0,"0-12",IFERROR(VLOOKUP(AI3577,Breakup[],2,FALSE),"&gt;24"))</f>
        <v>&gt;24</v>
      </c>
      <c r="AK3577" s="69" t="str">
        <f>VLOOKUP(V3577,Master!B:D,3,FALSE)</f>
        <v>East</v>
      </c>
      <c r="AL3577" s="69" t="str">
        <f t="shared" si="671"/>
        <v>Mumbai</v>
      </c>
    </row>
    <row r="3578" spans="1:38">
      <c r="A3578" s="14" t="s">
        <v>7485</v>
      </c>
      <c r="B3578" s="54">
        <v>44701.902965312504</v>
      </c>
      <c r="C3578" s="13" t="s">
        <v>6284</v>
      </c>
      <c r="D3578" s="13">
        <v>836</v>
      </c>
      <c r="E3578" s="13" t="s">
        <v>7486</v>
      </c>
      <c r="F3578" s="13" t="s">
        <v>33</v>
      </c>
      <c r="G3578" s="14">
        <v>1653064224878</v>
      </c>
      <c r="H3578" s="55">
        <v>9.8692129629629602E-2</v>
      </c>
      <c r="I3578" s="33">
        <v>44889.098692129599</v>
      </c>
      <c r="J3578" s="58">
        <v>44889</v>
      </c>
      <c r="K3578" s="13" t="s">
        <v>213</v>
      </c>
      <c r="L3578" s="13" t="s">
        <v>30</v>
      </c>
      <c r="M3578" s="13" t="s">
        <v>147</v>
      </c>
      <c r="N3578" s="13" t="s">
        <v>215</v>
      </c>
      <c r="O3578" s="33" t="s">
        <v>38</v>
      </c>
      <c r="P3578" s="58" t="s">
        <v>38</v>
      </c>
      <c r="Q3578" s="33" t="s">
        <v>207</v>
      </c>
      <c r="R3578" s="14" t="s">
        <v>38</v>
      </c>
      <c r="S3578" s="13" t="s">
        <v>208</v>
      </c>
      <c r="T3578" s="13" t="s">
        <v>209</v>
      </c>
      <c r="U3578" s="33">
        <f t="shared" ca="1" si="660"/>
        <v>45744.56914039352</v>
      </c>
      <c r="V3578" s="13" t="str">
        <f t="shared" si="661"/>
        <v>Bangalore</v>
      </c>
      <c r="W3578" s="13" t="str">
        <f t="shared" si="662"/>
        <v>RI</v>
      </c>
      <c r="X3578" s="13">
        <f t="shared" si="663"/>
        <v>2</v>
      </c>
      <c r="Y3578" s="13" t="str">
        <f>IFERROR(VLOOKUP(C3578,ReceivingTeam[],2,FALSE),"HelpDesk")</f>
        <v>HelpDesk</v>
      </c>
      <c r="Z3578" s="67">
        <f t="shared" si="664"/>
        <v>44889.916666666664</v>
      </c>
      <c r="AA3578" s="68">
        <f t="shared" si="665"/>
        <v>44889</v>
      </c>
      <c r="AB3578" s="69" t="b">
        <f t="shared" si="666"/>
        <v>1</v>
      </c>
      <c r="AC3578" s="70">
        <f t="shared" si="667"/>
        <v>0.5</v>
      </c>
      <c r="AD3578" s="67">
        <f t="shared" si="668"/>
        <v>44889.916666666664</v>
      </c>
      <c r="AE3578" s="67">
        <f>VLOOKUP(V3578,'Branch Wise Work Timelines'!C:G,3,FALSE)+AA3578</f>
        <v>44889.416666666664</v>
      </c>
      <c r="AF3578" s="67">
        <f>IF(V3578="Bangalore",VLOOKUP(V3578,'Branch Wise Work Timelines'!C:G,4,FALSE)+AA3578+1,IF(V3578="Mumbai",VLOOKUP(V3578,'Branch Wise Work Timelines'!C:G,4,FALSE)+AA3578+1,VLOOKUP(V3578,'Branch Wise Work Timelines'!C:G,4,FALSE)+AA3578))</f>
        <v>44890.104166666664</v>
      </c>
      <c r="AG3578" s="67">
        <f>WORKDAY.INTL(AA3578,1,11)+VLOOKUP(V3578,'Branch Wise Work Timelines'!C:G,3,FALSE)</f>
        <v>44890.416666666664</v>
      </c>
      <c r="AH3578" s="69" t="str">
        <f t="shared" ca="1" si="669"/>
        <v>Out of TAT</v>
      </c>
      <c r="AI3578" s="69">
        <f t="shared" ca="1" si="670"/>
        <v>20512</v>
      </c>
      <c r="AJ3578" s="69" t="str">
        <f ca="1">IF(AI3578&lt;0,"0-12",IFERROR(VLOOKUP(AI3578,Breakup[],2,FALSE),"&gt;24"))</f>
        <v>&gt;24</v>
      </c>
      <c r="AK3578" s="69" t="str">
        <f>VLOOKUP(V3578,Master!B:D,3,FALSE)</f>
        <v>South</v>
      </c>
      <c r="AL3578" s="69" t="str">
        <f t="shared" si="671"/>
        <v>Bangalore</v>
      </c>
    </row>
    <row r="3579" spans="1:38">
      <c r="A3579" s="14" t="s">
        <v>7487</v>
      </c>
      <c r="B3579" s="54">
        <v>44701.769987233798</v>
      </c>
      <c r="C3579" s="13" t="s">
        <v>299</v>
      </c>
      <c r="D3579" s="13">
        <v>1333</v>
      </c>
      <c r="E3579" s="13" t="s">
        <v>7488</v>
      </c>
      <c r="F3579" s="13" t="s">
        <v>15</v>
      </c>
      <c r="G3579" s="14">
        <v>1653056396900</v>
      </c>
      <c r="H3579" s="55">
        <v>0.435613425925926</v>
      </c>
      <c r="I3579" s="33">
        <v>44883.4356134259</v>
      </c>
      <c r="J3579" s="58">
        <v>44883</v>
      </c>
      <c r="K3579" s="13" t="s">
        <v>213</v>
      </c>
      <c r="L3579" s="13" t="s">
        <v>30</v>
      </c>
      <c r="M3579" s="13" t="s">
        <v>75</v>
      </c>
      <c r="N3579" s="13" t="s">
        <v>206</v>
      </c>
      <c r="O3579" s="33" t="s">
        <v>38</v>
      </c>
      <c r="P3579" s="58" t="s">
        <v>38</v>
      </c>
      <c r="Q3579" s="33" t="s">
        <v>207</v>
      </c>
      <c r="R3579" s="14" t="s">
        <v>38</v>
      </c>
      <c r="S3579" s="13" t="s">
        <v>216</v>
      </c>
      <c r="T3579" s="13" t="s">
        <v>217</v>
      </c>
      <c r="U3579" s="33">
        <f t="shared" ca="1" si="660"/>
        <v>45744.56914039352</v>
      </c>
      <c r="V3579" s="13" t="str">
        <f t="shared" si="661"/>
        <v>Bangalore</v>
      </c>
      <c r="W3579" s="13" t="str">
        <f t="shared" si="662"/>
        <v>CLS</v>
      </c>
      <c r="X3579" s="13">
        <f t="shared" si="663"/>
        <v>10</v>
      </c>
      <c r="Y3579" s="13" t="str">
        <f>IFERROR(VLOOKUP(C3579,ReceivingTeam[],2,FALSE),"HelpDesk")</f>
        <v>HelpDesk</v>
      </c>
      <c r="Z3579" s="67">
        <f t="shared" si="664"/>
        <v>44883.9356134259</v>
      </c>
      <c r="AA3579" s="68">
        <f t="shared" si="665"/>
        <v>44883</v>
      </c>
      <c r="AB3579" s="69" t="b">
        <f t="shared" si="666"/>
        <v>1</v>
      </c>
      <c r="AC3579" s="70">
        <f t="shared" si="667"/>
        <v>0.5</v>
      </c>
      <c r="AD3579" s="67">
        <f t="shared" si="668"/>
        <v>44883.9356134259</v>
      </c>
      <c r="AE3579" s="67">
        <f>VLOOKUP(V3579,'Branch Wise Work Timelines'!C:G,3,FALSE)+AA3579</f>
        <v>44883.416666666664</v>
      </c>
      <c r="AF3579" s="67">
        <f>IF(V3579="Bangalore",VLOOKUP(V3579,'Branch Wise Work Timelines'!C:G,4,FALSE)+AA3579+1,IF(V3579="Mumbai",VLOOKUP(V3579,'Branch Wise Work Timelines'!C:G,4,FALSE)+AA3579+1,VLOOKUP(V3579,'Branch Wise Work Timelines'!C:G,4,FALSE)+AA3579))</f>
        <v>44884.104166666664</v>
      </c>
      <c r="AG3579" s="67">
        <f>WORKDAY.INTL(AA3579,1,11)+VLOOKUP(V3579,'Branch Wise Work Timelines'!C:G,3,FALSE)</f>
        <v>44884.416666666664</v>
      </c>
      <c r="AH3579" s="69" t="str">
        <f t="shared" ca="1" si="669"/>
        <v>Out of TAT</v>
      </c>
      <c r="AI3579" s="69">
        <f t="shared" ca="1" si="670"/>
        <v>20656</v>
      </c>
      <c r="AJ3579" s="69" t="str">
        <f ca="1">IF(AI3579&lt;0,"0-12",IFERROR(VLOOKUP(AI3579,Breakup[],2,FALSE),"&gt;24"))</f>
        <v>&gt;24</v>
      </c>
      <c r="AK3579" s="69" t="str">
        <f>VLOOKUP(V3579,Master!B:D,3,FALSE)</f>
        <v>South</v>
      </c>
      <c r="AL3579" s="69" t="str">
        <f t="shared" si="671"/>
        <v>Bangalore-CLS</v>
      </c>
    </row>
    <row r="3580" spans="1:38">
      <c r="A3580" s="14" t="s">
        <v>7489</v>
      </c>
      <c r="B3580" s="54">
        <v>44701.733688773202</v>
      </c>
      <c r="C3580" s="13" t="s">
        <v>122</v>
      </c>
      <c r="D3580" s="13">
        <v>1167</v>
      </c>
      <c r="E3580" s="13" t="s">
        <v>7490</v>
      </c>
      <c r="F3580" s="13" t="s">
        <v>33</v>
      </c>
      <c r="G3580" s="14">
        <v>1653048497717</v>
      </c>
      <c r="H3580" s="55">
        <v>0.35078703703703701</v>
      </c>
      <c r="I3580" s="33">
        <v>44890.350787037001</v>
      </c>
      <c r="J3580" s="58">
        <v>44890</v>
      </c>
      <c r="K3580" s="13" t="s">
        <v>263</v>
      </c>
      <c r="L3580" s="13" t="s">
        <v>69</v>
      </c>
      <c r="M3580" s="13" t="s">
        <v>101</v>
      </c>
      <c r="N3580" s="13" t="s">
        <v>206</v>
      </c>
      <c r="O3580" s="33" t="s">
        <v>38</v>
      </c>
      <c r="P3580" s="58" t="s">
        <v>38</v>
      </c>
      <c r="Q3580" s="33" t="s">
        <v>207</v>
      </c>
      <c r="R3580" s="14" t="s">
        <v>38</v>
      </c>
      <c r="S3580" s="13" t="s">
        <v>208</v>
      </c>
      <c r="T3580" s="13" t="s">
        <v>209</v>
      </c>
      <c r="U3580" s="33">
        <f t="shared" ca="1" si="660"/>
        <v>45744.56914039352</v>
      </c>
      <c r="V3580" s="13" t="str">
        <f t="shared" si="661"/>
        <v>Mumbai</v>
      </c>
      <c r="W3580" s="13" t="str">
        <f t="shared" si="662"/>
        <v>RI</v>
      </c>
      <c r="X3580" s="13">
        <f t="shared" si="663"/>
        <v>8</v>
      </c>
      <c r="Y3580" s="13" t="str">
        <f>IFERROR(VLOOKUP(C3580,ReceivingTeam[],2,FALSE),"HelpDesk")</f>
        <v>Branch office</v>
      </c>
      <c r="Z3580" s="67">
        <f t="shared" si="664"/>
        <v>44890.916666666664</v>
      </c>
      <c r="AA3580" s="68">
        <f t="shared" si="665"/>
        <v>44890</v>
      </c>
      <c r="AB3580" s="69" t="b">
        <f t="shared" si="666"/>
        <v>1</v>
      </c>
      <c r="AC3580" s="70">
        <f t="shared" si="667"/>
        <v>0.5</v>
      </c>
      <c r="AD3580" s="67">
        <f t="shared" si="668"/>
        <v>44890.916666666664</v>
      </c>
      <c r="AE3580" s="67">
        <f>VLOOKUP(V3580,'Branch Wise Work Timelines'!C:G,3,FALSE)+AA3580</f>
        <v>44890.416666666664</v>
      </c>
      <c r="AF3580" s="67">
        <f>IF(V3580="Bangalore",VLOOKUP(V3580,'Branch Wise Work Timelines'!C:G,4,FALSE)+AA3580+1,IF(V3580="Mumbai",VLOOKUP(V3580,'Branch Wise Work Timelines'!C:G,4,FALSE)+AA3580+1,VLOOKUP(V3580,'Branch Wise Work Timelines'!C:G,4,FALSE)+AA3580))</f>
        <v>44891.25</v>
      </c>
      <c r="AG3580" s="67">
        <f>WORKDAY.INTL(AA3580,1,11)+VLOOKUP(V3580,'Branch Wise Work Timelines'!C:G,3,FALSE)</f>
        <v>44891.416666666664</v>
      </c>
      <c r="AH3580" s="69" t="str">
        <f t="shared" ca="1" si="669"/>
        <v>Out of TAT</v>
      </c>
      <c r="AI3580" s="69">
        <f t="shared" ca="1" si="670"/>
        <v>20488</v>
      </c>
      <c r="AJ3580" s="69" t="str">
        <f ca="1">IF(AI3580&lt;0,"0-12",IFERROR(VLOOKUP(AI3580,Breakup[],2,FALSE),"&gt;24"))</f>
        <v>&gt;24</v>
      </c>
      <c r="AK3580" s="69" t="str">
        <f>VLOOKUP(V3580,Master!B:D,3,FALSE)</f>
        <v>East</v>
      </c>
      <c r="AL3580" s="69" t="str">
        <f t="shared" si="671"/>
        <v>Mumbai</v>
      </c>
    </row>
    <row r="3581" spans="1:38">
      <c r="A3581" s="14" t="s">
        <v>7491</v>
      </c>
      <c r="B3581" s="54">
        <v>44701.750656284697</v>
      </c>
      <c r="C3581" s="13" t="s">
        <v>265</v>
      </c>
      <c r="D3581" s="13">
        <v>1277</v>
      </c>
      <c r="E3581" s="13" t="s">
        <v>7492</v>
      </c>
      <c r="F3581" s="13" t="s">
        <v>15</v>
      </c>
      <c r="G3581" s="14">
        <v>1653050878117</v>
      </c>
      <c r="H3581" s="55">
        <v>0.83105324074074105</v>
      </c>
      <c r="I3581" s="33">
        <v>44889.831053240698</v>
      </c>
      <c r="J3581" s="58">
        <v>44889</v>
      </c>
      <c r="K3581" s="13" t="s">
        <v>213</v>
      </c>
      <c r="L3581" s="13" t="s">
        <v>30</v>
      </c>
      <c r="M3581" s="13" t="s">
        <v>75</v>
      </c>
      <c r="N3581" s="13" t="s">
        <v>206</v>
      </c>
      <c r="O3581" s="33" t="s">
        <v>38</v>
      </c>
      <c r="P3581" s="58" t="s">
        <v>38</v>
      </c>
      <c r="Q3581" s="33" t="s">
        <v>207</v>
      </c>
      <c r="R3581" s="14" t="s">
        <v>38</v>
      </c>
      <c r="S3581" s="13" t="s">
        <v>208</v>
      </c>
      <c r="T3581" s="13" t="s">
        <v>209</v>
      </c>
      <c r="U3581" s="33">
        <f t="shared" ca="1" si="660"/>
        <v>45744.56914039352</v>
      </c>
      <c r="V3581" s="13" t="str">
        <f t="shared" si="661"/>
        <v>Bangalore</v>
      </c>
      <c r="W3581" s="13" t="str">
        <f t="shared" si="662"/>
        <v>CLS</v>
      </c>
      <c r="X3581" s="13">
        <f t="shared" si="663"/>
        <v>19</v>
      </c>
      <c r="Y3581" s="13" t="str">
        <f>IFERROR(VLOOKUP(C3581,ReceivingTeam[],2,FALSE),"HelpDesk")</f>
        <v>HelpDesk</v>
      </c>
      <c r="Z3581" s="67">
        <f t="shared" si="664"/>
        <v>44890.643553240698</v>
      </c>
      <c r="AA3581" s="68">
        <f t="shared" si="665"/>
        <v>44889</v>
      </c>
      <c r="AB3581" s="69" t="b">
        <f t="shared" si="666"/>
        <v>1</v>
      </c>
      <c r="AC3581" s="70">
        <f t="shared" si="667"/>
        <v>0.5</v>
      </c>
      <c r="AD3581" s="67">
        <f t="shared" si="668"/>
        <v>44890.643553240698</v>
      </c>
      <c r="AE3581" s="67">
        <f>VLOOKUP(V3581,'Branch Wise Work Timelines'!C:G,3,FALSE)+AA3581</f>
        <v>44889.416666666664</v>
      </c>
      <c r="AF3581" s="67">
        <f>IF(V3581="Bangalore",VLOOKUP(V3581,'Branch Wise Work Timelines'!C:G,4,FALSE)+AA3581+1,IF(V3581="Mumbai",VLOOKUP(V3581,'Branch Wise Work Timelines'!C:G,4,FALSE)+AA3581+1,VLOOKUP(V3581,'Branch Wise Work Timelines'!C:G,4,FALSE)+AA3581))</f>
        <v>44890.104166666664</v>
      </c>
      <c r="AG3581" s="67">
        <f>WORKDAY.INTL(AA3581,1,11)+VLOOKUP(V3581,'Branch Wise Work Timelines'!C:G,3,FALSE)</f>
        <v>44890.416666666664</v>
      </c>
      <c r="AH3581" s="69" t="str">
        <f t="shared" ca="1" si="669"/>
        <v>Out of TAT</v>
      </c>
      <c r="AI3581" s="69">
        <f t="shared" ca="1" si="670"/>
        <v>20495</v>
      </c>
      <c r="AJ3581" s="69" t="str">
        <f ca="1">IF(AI3581&lt;0,"0-12",IFERROR(VLOOKUP(AI3581,Breakup[],2,FALSE),"&gt;24"))</f>
        <v>&gt;24</v>
      </c>
      <c r="AK3581" s="69" t="str">
        <f>VLOOKUP(V3581,Master!B:D,3,FALSE)</f>
        <v>South</v>
      </c>
      <c r="AL3581" s="69" t="str">
        <f t="shared" si="671"/>
        <v>Bangalore-CLS</v>
      </c>
    </row>
    <row r="3582" spans="1:38">
      <c r="A3582" s="14" t="s">
        <v>7493</v>
      </c>
      <c r="B3582" s="54">
        <v>44701.748894062497</v>
      </c>
      <c r="C3582" s="13" t="s">
        <v>722</v>
      </c>
      <c r="D3582" s="13">
        <v>1986</v>
      </c>
      <c r="E3582" s="13" t="s">
        <v>7494</v>
      </c>
      <c r="F3582" s="13" t="s">
        <v>15</v>
      </c>
      <c r="G3582" s="14">
        <v>1653054766382</v>
      </c>
      <c r="H3582" s="55">
        <v>0.13318287037036999</v>
      </c>
      <c r="I3582" s="33">
        <v>44884.133182870399</v>
      </c>
      <c r="J3582" s="58">
        <v>44884</v>
      </c>
      <c r="K3582" s="13" t="s">
        <v>213</v>
      </c>
      <c r="L3582" s="13" t="s">
        <v>30</v>
      </c>
      <c r="M3582" s="13" t="s">
        <v>75</v>
      </c>
      <c r="N3582" s="13" t="s">
        <v>206</v>
      </c>
      <c r="O3582" s="33" t="s">
        <v>38</v>
      </c>
      <c r="P3582" s="58" t="s">
        <v>38</v>
      </c>
      <c r="Q3582" s="33" t="s">
        <v>207</v>
      </c>
      <c r="R3582" s="14" t="s">
        <v>38</v>
      </c>
      <c r="S3582" s="13" t="s">
        <v>216</v>
      </c>
      <c r="T3582" s="13" t="s">
        <v>217</v>
      </c>
      <c r="U3582" s="33">
        <f t="shared" ca="1" si="660"/>
        <v>45744.56914039352</v>
      </c>
      <c r="V3582" s="13" t="str">
        <f t="shared" si="661"/>
        <v>Bangalore</v>
      </c>
      <c r="W3582" s="13" t="str">
        <f t="shared" si="662"/>
        <v>CLS</v>
      </c>
      <c r="X3582" s="13">
        <f t="shared" si="663"/>
        <v>3</v>
      </c>
      <c r="Y3582" s="13" t="str">
        <f>IFERROR(VLOOKUP(C3582,ReceivingTeam[],2,FALSE),"HelpDesk")</f>
        <v>HelpDesk</v>
      </c>
      <c r="Z3582" s="67">
        <f t="shared" si="664"/>
        <v>44884.916666666664</v>
      </c>
      <c r="AA3582" s="68">
        <f t="shared" si="665"/>
        <v>44884</v>
      </c>
      <c r="AB3582" s="69" t="b">
        <f t="shared" si="666"/>
        <v>1</v>
      </c>
      <c r="AC3582" s="70">
        <f t="shared" si="667"/>
        <v>0.5</v>
      </c>
      <c r="AD3582" s="67">
        <f t="shared" si="668"/>
        <v>44884.916666666664</v>
      </c>
      <c r="AE3582" s="67">
        <f>VLOOKUP(V3582,'Branch Wise Work Timelines'!C:G,3,FALSE)+AA3582</f>
        <v>44884.416666666664</v>
      </c>
      <c r="AF3582" s="67">
        <f>IF(V3582="Bangalore",VLOOKUP(V3582,'Branch Wise Work Timelines'!C:G,4,FALSE)+AA3582+1,IF(V3582="Mumbai",VLOOKUP(V3582,'Branch Wise Work Timelines'!C:G,4,FALSE)+AA3582+1,VLOOKUP(V3582,'Branch Wise Work Timelines'!C:G,4,FALSE)+AA3582))</f>
        <v>44885.104166666664</v>
      </c>
      <c r="AG3582" s="67">
        <f>WORKDAY.INTL(AA3582,1,11)+VLOOKUP(V3582,'Branch Wise Work Timelines'!C:G,3,FALSE)</f>
        <v>44886.416666666664</v>
      </c>
      <c r="AH3582" s="69" t="str">
        <f t="shared" ca="1" si="669"/>
        <v>Out of TAT</v>
      </c>
      <c r="AI3582" s="69">
        <f t="shared" ca="1" si="670"/>
        <v>20632</v>
      </c>
      <c r="AJ3582" s="69" t="str">
        <f ca="1">IF(AI3582&lt;0,"0-12",IFERROR(VLOOKUP(AI3582,Breakup[],2,FALSE),"&gt;24"))</f>
        <v>&gt;24</v>
      </c>
      <c r="AK3582" s="69" t="str">
        <f>VLOOKUP(V3582,Master!B:D,3,FALSE)</f>
        <v>South</v>
      </c>
      <c r="AL3582" s="69" t="str">
        <f t="shared" si="671"/>
        <v>Bangalore-CLS</v>
      </c>
    </row>
    <row r="3583" spans="1:38">
      <c r="A3583" s="14" t="s">
        <v>7495</v>
      </c>
      <c r="B3583" s="54">
        <v>44701.875945983797</v>
      </c>
      <c r="C3583" s="13" t="s">
        <v>6284</v>
      </c>
      <c r="D3583" s="13">
        <v>1753</v>
      </c>
      <c r="E3583" s="13" t="s">
        <v>7496</v>
      </c>
      <c r="F3583" s="13" t="s">
        <v>33</v>
      </c>
      <c r="G3583" s="14">
        <v>1653061359271</v>
      </c>
      <c r="H3583" s="55">
        <v>0.51628472222222199</v>
      </c>
      <c r="I3583" s="33">
        <v>44885.516284722202</v>
      </c>
      <c r="J3583" s="58">
        <v>44885</v>
      </c>
      <c r="K3583" s="13" t="s">
        <v>213</v>
      </c>
      <c r="L3583" s="13" t="s">
        <v>30</v>
      </c>
      <c r="M3583" s="13" t="s">
        <v>282</v>
      </c>
      <c r="N3583" s="13" t="s">
        <v>206</v>
      </c>
      <c r="O3583" s="33" t="s">
        <v>38</v>
      </c>
      <c r="P3583" s="58" t="s">
        <v>38</v>
      </c>
      <c r="Q3583" s="33" t="s">
        <v>207</v>
      </c>
      <c r="R3583" s="14" t="s">
        <v>38</v>
      </c>
      <c r="S3583" s="13" t="s">
        <v>216</v>
      </c>
      <c r="T3583" s="13" t="s">
        <v>217</v>
      </c>
      <c r="U3583" s="33">
        <f t="shared" ca="1" si="660"/>
        <v>45744.56914039352</v>
      </c>
      <c r="V3583" s="13" t="str">
        <f t="shared" si="661"/>
        <v>Bangalore</v>
      </c>
      <c r="W3583" s="13" t="str">
        <f t="shared" si="662"/>
        <v>RI</v>
      </c>
      <c r="X3583" s="13">
        <f t="shared" si="663"/>
        <v>12</v>
      </c>
      <c r="Y3583" s="13" t="str">
        <f>IFERROR(VLOOKUP(C3583,ReceivingTeam[],2,FALSE),"HelpDesk")</f>
        <v>HelpDesk</v>
      </c>
      <c r="Z3583" s="67">
        <f t="shared" si="664"/>
        <v>44885.916666666664</v>
      </c>
      <c r="AA3583" s="68">
        <f t="shared" si="665"/>
        <v>44885</v>
      </c>
      <c r="AB3583" s="69" t="b">
        <f t="shared" si="666"/>
        <v>0</v>
      </c>
      <c r="AC3583" s="70">
        <f t="shared" si="667"/>
        <v>0.5</v>
      </c>
      <c r="AD3583" s="67">
        <f t="shared" si="668"/>
        <v>44885.916666666664</v>
      </c>
      <c r="AE3583" s="67">
        <f>VLOOKUP(V3583,'Branch Wise Work Timelines'!C:G,3,FALSE)+AA3583</f>
        <v>44885.416666666664</v>
      </c>
      <c r="AF3583" s="67">
        <f>IF(V3583="Bangalore",VLOOKUP(V3583,'Branch Wise Work Timelines'!C:G,4,FALSE)+AA3583+1,IF(V3583="Mumbai",VLOOKUP(V3583,'Branch Wise Work Timelines'!C:G,4,FALSE)+AA3583+1,VLOOKUP(V3583,'Branch Wise Work Timelines'!C:G,4,FALSE)+AA3583))</f>
        <v>44886.104166666664</v>
      </c>
      <c r="AG3583" s="67">
        <f>WORKDAY.INTL(AA3583,1,11)+VLOOKUP(V3583,'Branch Wise Work Timelines'!C:G,3,FALSE)</f>
        <v>44886.416666666664</v>
      </c>
      <c r="AH3583" s="69" t="str">
        <f t="shared" ca="1" si="669"/>
        <v>Out of TAT</v>
      </c>
      <c r="AI3583" s="69">
        <f t="shared" ca="1" si="670"/>
        <v>20608</v>
      </c>
      <c r="AJ3583" s="69" t="str">
        <f ca="1">IF(AI3583&lt;0,"0-12",IFERROR(VLOOKUP(AI3583,Breakup[],2,FALSE),"&gt;24"))</f>
        <v>&gt;24</v>
      </c>
      <c r="AK3583" s="69" t="str">
        <f>VLOOKUP(V3583,Master!B:D,3,FALSE)</f>
        <v>South</v>
      </c>
      <c r="AL3583" s="69" t="str">
        <f t="shared" si="671"/>
        <v>Bangalore</v>
      </c>
    </row>
    <row r="3584" spans="1:38">
      <c r="A3584" s="14" t="s">
        <v>7497</v>
      </c>
      <c r="B3584" s="54">
        <v>44701.8780863426</v>
      </c>
      <c r="C3584" s="13" t="s">
        <v>1232</v>
      </c>
      <c r="D3584" s="13">
        <v>662</v>
      </c>
      <c r="E3584" s="13" t="s">
        <v>7498</v>
      </c>
      <c r="F3584" s="13" t="s">
        <v>33</v>
      </c>
      <c r="G3584" s="14">
        <v>1653061359271</v>
      </c>
      <c r="H3584" s="55">
        <v>0.22582175925925899</v>
      </c>
      <c r="I3584" s="33">
        <v>44890.225821759297</v>
      </c>
      <c r="J3584" s="58">
        <v>44890</v>
      </c>
      <c r="K3584" s="13" t="s">
        <v>213</v>
      </c>
      <c r="L3584" s="13" t="s">
        <v>30</v>
      </c>
      <c r="M3584" s="13" t="s">
        <v>282</v>
      </c>
      <c r="N3584" s="13" t="s">
        <v>206</v>
      </c>
      <c r="O3584" s="33" t="s">
        <v>38</v>
      </c>
      <c r="P3584" s="58" t="s">
        <v>38</v>
      </c>
      <c r="Q3584" s="33" t="s">
        <v>207</v>
      </c>
      <c r="R3584" s="14" t="s">
        <v>38</v>
      </c>
      <c r="S3584" s="13" t="s">
        <v>216</v>
      </c>
      <c r="T3584" s="13" t="s">
        <v>217</v>
      </c>
      <c r="U3584" s="33">
        <f t="shared" ca="1" si="660"/>
        <v>45744.56914039352</v>
      </c>
      <c r="V3584" s="13" t="str">
        <f t="shared" si="661"/>
        <v>Bangalore</v>
      </c>
      <c r="W3584" s="13" t="str">
        <f t="shared" si="662"/>
        <v>RI</v>
      </c>
      <c r="X3584" s="13">
        <f t="shared" si="663"/>
        <v>5</v>
      </c>
      <c r="Y3584" s="13" t="str">
        <f>IFERROR(VLOOKUP(C3584,ReceivingTeam[],2,FALSE),"HelpDesk")</f>
        <v>HelpDesk</v>
      </c>
      <c r="Z3584" s="67">
        <f t="shared" si="664"/>
        <v>44890.916666666664</v>
      </c>
      <c r="AA3584" s="68">
        <f t="shared" si="665"/>
        <v>44890</v>
      </c>
      <c r="AB3584" s="69" t="b">
        <f t="shared" si="666"/>
        <v>1</v>
      </c>
      <c r="AC3584" s="70">
        <f t="shared" si="667"/>
        <v>0.5</v>
      </c>
      <c r="AD3584" s="67">
        <f t="shared" si="668"/>
        <v>44890.916666666664</v>
      </c>
      <c r="AE3584" s="67">
        <f>VLOOKUP(V3584,'Branch Wise Work Timelines'!C:G,3,FALSE)+AA3584</f>
        <v>44890.416666666664</v>
      </c>
      <c r="AF3584" s="67">
        <f>IF(V3584="Bangalore",VLOOKUP(V3584,'Branch Wise Work Timelines'!C:G,4,FALSE)+AA3584+1,IF(V3584="Mumbai",VLOOKUP(V3584,'Branch Wise Work Timelines'!C:G,4,FALSE)+AA3584+1,VLOOKUP(V3584,'Branch Wise Work Timelines'!C:G,4,FALSE)+AA3584))</f>
        <v>44891.104166666664</v>
      </c>
      <c r="AG3584" s="67">
        <f>WORKDAY.INTL(AA3584,1,11)+VLOOKUP(V3584,'Branch Wise Work Timelines'!C:G,3,FALSE)</f>
        <v>44891.416666666664</v>
      </c>
      <c r="AH3584" s="69" t="str">
        <f t="shared" ca="1" si="669"/>
        <v>Out of TAT</v>
      </c>
      <c r="AI3584" s="69">
        <f t="shared" ca="1" si="670"/>
        <v>20488</v>
      </c>
      <c r="AJ3584" s="69" t="str">
        <f ca="1">IF(AI3584&lt;0,"0-12",IFERROR(VLOOKUP(AI3584,Breakup[],2,FALSE),"&gt;24"))</f>
        <v>&gt;24</v>
      </c>
      <c r="AK3584" s="69" t="str">
        <f>VLOOKUP(V3584,Master!B:D,3,FALSE)</f>
        <v>South</v>
      </c>
      <c r="AL3584" s="69" t="str">
        <f t="shared" si="671"/>
        <v>Bangalore</v>
      </c>
    </row>
    <row r="3585" spans="1:38">
      <c r="A3585" s="14" t="s">
        <v>7499</v>
      </c>
      <c r="B3585" s="54">
        <v>44701.711531516201</v>
      </c>
      <c r="C3585" s="13" t="s">
        <v>506</v>
      </c>
      <c r="D3585" s="13">
        <v>915</v>
      </c>
      <c r="E3585" s="13" t="s">
        <v>7500</v>
      </c>
      <c r="F3585" s="13" t="s">
        <v>15</v>
      </c>
      <c r="G3585" s="14">
        <v>1653048896111</v>
      </c>
      <c r="H3585" s="55">
        <v>0.95084490740740701</v>
      </c>
      <c r="I3585" s="33">
        <v>44886.950844907398</v>
      </c>
      <c r="J3585" s="58">
        <v>44886</v>
      </c>
      <c r="K3585" s="13" t="s">
        <v>213</v>
      </c>
      <c r="L3585" s="13" t="s">
        <v>30</v>
      </c>
      <c r="M3585" s="13" t="s">
        <v>75</v>
      </c>
      <c r="N3585" s="13" t="s">
        <v>206</v>
      </c>
      <c r="O3585" s="33" t="s">
        <v>38</v>
      </c>
      <c r="P3585" s="58" t="s">
        <v>38</v>
      </c>
      <c r="Q3585" s="33" t="s">
        <v>207</v>
      </c>
      <c r="R3585" s="14" t="s">
        <v>38</v>
      </c>
      <c r="S3585" s="13" t="s">
        <v>216</v>
      </c>
      <c r="T3585" s="13" t="s">
        <v>217</v>
      </c>
      <c r="U3585" s="33">
        <f t="shared" ca="1" si="660"/>
        <v>45744.56914039352</v>
      </c>
      <c r="V3585" s="13" t="str">
        <f t="shared" si="661"/>
        <v>Bangalore</v>
      </c>
      <c r="W3585" s="13" t="str">
        <f t="shared" si="662"/>
        <v>CLS</v>
      </c>
      <c r="X3585" s="13">
        <f t="shared" si="663"/>
        <v>22</v>
      </c>
      <c r="Y3585" s="13" t="str">
        <f>IFERROR(VLOOKUP(C3585,ReceivingTeam[],2,FALSE),"HelpDesk")</f>
        <v>HelpDesk</v>
      </c>
      <c r="Z3585" s="67">
        <f t="shared" si="664"/>
        <v>44887.763344907398</v>
      </c>
      <c r="AA3585" s="68">
        <f t="shared" si="665"/>
        <v>44886</v>
      </c>
      <c r="AB3585" s="69" t="b">
        <f t="shared" si="666"/>
        <v>1</v>
      </c>
      <c r="AC3585" s="70">
        <f t="shared" si="667"/>
        <v>0.5</v>
      </c>
      <c r="AD3585" s="67">
        <f t="shared" si="668"/>
        <v>44887.763344907398</v>
      </c>
      <c r="AE3585" s="67">
        <f>VLOOKUP(V3585,'Branch Wise Work Timelines'!C:G,3,FALSE)+AA3585</f>
        <v>44886.416666666664</v>
      </c>
      <c r="AF3585" s="67">
        <f>IF(V3585="Bangalore",VLOOKUP(V3585,'Branch Wise Work Timelines'!C:G,4,FALSE)+AA3585+1,IF(V3585="Mumbai",VLOOKUP(V3585,'Branch Wise Work Timelines'!C:G,4,FALSE)+AA3585+1,VLOOKUP(V3585,'Branch Wise Work Timelines'!C:G,4,FALSE)+AA3585))</f>
        <v>44887.104166666664</v>
      </c>
      <c r="AG3585" s="67">
        <f>WORKDAY.INTL(AA3585,1,11)+VLOOKUP(V3585,'Branch Wise Work Timelines'!C:G,3,FALSE)</f>
        <v>44887.416666666664</v>
      </c>
      <c r="AH3585" s="69" t="str">
        <f t="shared" ca="1" si="669"/>
        <v>Out of TAT</v>
      </c>
      <c r="AI3585" s="69">
        <f t="shared" ca="1" si="670"/>
        <v>20564</v>
      </c>
      <c r="AJ3585" s="69" t="str">
        <f ca="1">IF(AI3585&lt;0,"0-12",IFERROR(VLOOKUP(AI3585,Breakup[],2,FALSE),"&gt;24"))</f>
        <v>&gt;24</v>
      </c>
      <c r="AK3585" s="69" t="str">
        <f>VLOOKUP(V3585,Master!B:D,3,FALSE)</f>
        <v>South</v>
      </c>
      <c r="AL3585" s="69" t="str">
        <f t="shared" si="671"/>
        <v>Bangalore-CLS</v>
      </c>
    </row>
    <row r="3586" spans="1:38">
      <c r="A3586" s="14" t="s">
        <v>7501</v>
      </c>
      <c r="B3586" s="54">
        <v>44701.669714780102</v>
      </c>
      <c r="C3586" s="13" t="s">
        <v>329</v>
      </c>
      <c r="D3586" s="13">
        <v>234</v>
      </c>
      <c r="E3586" s="13" t="s">
        <v>7502</v>
      </c>
      <c r="F3586" s="13" t="s">
        <v>15</v>
      </c>
      <c r="G3586" s="14">
        <v>1653049223395</v>
      </c>
      <c r="H3586" s="55">
        <v>0.28039351851851901</v>
      </c>
      <c r="I3586" s="33">
        <v>44882.2803935185</v>
      </c>
      <c r="J3586" s="58">
        <v>44882</v>
      </c>
      <c r="K3586" s="13" t="s">
        <v>213</v>
      </c>
      <c r="L3586" s="13" t="s">
        <v>30</v>
      </c>
      <c r="M3586" s="13" t="s">
        <v>214</v>
      </c>
      <c r="N3586" s="13" t="s">
        <v>215</v>
      </c>
      <c r="O3586" s="33" t="s">
        <v>38</v>
      </c>
      <c r="P3586" s="58" t="s">
        <v>38</v>
      </c>
      <c r="Q3586" s="33" t="s">
        <v>207</v>
      </c>
      <c r="R3586" s="14" t="s">
        <v>38</v>
      </c>
      <c r="S3586" s="13" t="s">
        <v>216</v>
      </c>
      <c r="T3586" s="13" t="s">
        <v>217</v>
      </c>
      <c r="U3586" s="33">
        <f t="shared" ref="U3586:U3649" ca="1" si="672">NOW()</f>
        <v>45744.56914039352</v>
      </c>
      <c r="V3586" s="13" t="str">
        <f t="shared" ref="V3586:V3649" si="673">VLOOKUP(L3586,Location,2,0)</f>
        <v>Bangalore</v>
      </c>
      <c r="W3586" s="13" t="str">
        <f t="shared" ref="W3586:W3649" si="674">VLOOKUP(F3586,FCT,2,FALSE)</f>
        <v>CLS</v>
      </c>
      <c r="X3586" s="13">
        <f t="shared" ref="X3586:X3649" si="675">HOUR(I3586)</f>
        <v>6</v>
      </c>
      <c r="Y3586" s="13" t="str">
        <f>IFERROR(VLOOKUP(C3586,ReceivingTeam[],2,FALSE),"HelpDesk")</f>
        <v>HelpDesk</v>
      </c>
      <c r="Z3586" s="67">
        <f t="shared" ref="Z3586:Z3649" si="676">IF(AB3586=FALSE,AE3586+AC3586,IF(I3586&gt;AE3586,IF(((I3586+AC3586)&gt;AF3586),(AC3586-(AF3586-I3586)+AG3586),I3586+AC3586),IF(((AE3586+AC3586)&gt;AF3586),(AC3586-(AF3586-AE3586)+AG3586),AE3586+AC3586)))</f>
        <v>44882.916666666664</v>
      </c>
      <c r="AA3586" s="68">
        <f t="shared" ref="AA3586:AA3649" si="677">INT(J3586)</f>
        <v>44882</v>
      </c>
      <c r="AB3586" s="69" t="b">
        <f t="shared" ref="AB3586:AB3649" si="678">WORKDAY.INTL(AA3586-1,1,11)=AA3586</f>
        <v>1</v>
      </c>
      <c r="AC3586" s="70">
        <f t="shared" ref="AC3586:AC3649" si="679">IF(T3586="High",12/24,72/24)</f>
        <v>0.5</v>
      </c>
      <c r="AD3586" s="67">
        <f t="shared" ref="AD3586:AD3649" si="680">IF(AB3586=FALSE,AE3586+AC3586,IF(I3586&gt;AE3586,IF(((I3586+AC3586)&gt;AF3586),(AC3586-(AF3586-I3586)+AG3586),I3586+AC3586),IF(((AE3586+AC3586)&gt;AF3586),(AC3586-(AF3586-AE3586)+AG3586),AE3586+AC3586)))</f>
        <v>44882.916666666664</v>
      </c>
      <c r="AE3586" s="67">
        <f>VLOOKUP(V3586,'Branch Wise Work Timelines'!C:G,3,FALSE)+AA3586</f>
        <v>44882.416666666664</v>
      </c>
      <c r="AF3586" s="67">
        <f>IF(V3586="Bangalore",VLOOKUP(V3586,'Branch Wise Work Timelines'!C:G,4,FALSE)+AA3586+1,IF(V3586="Mumbai",VLOOKUP(V3586,'Branch Wise Work Timelines'!C:G,4,FALSE)+AA3586+1,VLOOKUP(V3586,'Branch Wise Work Timelines'!C:G,4,FALSE)+AA3586))</f>
        <v>44883.104166666664</v>
      </c>
      <c r="AG3586" s="67">
        <f>WORKDAY.INTL(AA3586,1,11)+VLOOKUP(V3586,'Branch Wise Work Timelines'!C:G,3,FALSE)</f>
        <v>44883.416666666664</v>
      </c>
      <c r="AH3586" s="69" t="str">
        <f t="shared" ref="AH3586:AH3649" ca="1" si="681">IF(Q3586&lt;&gt;"Success",IF(U3586&gt;Z3586,"Out of TAT","In TAT"),IF(O3586&gt;AD3586,"Not Met","Met"))</f>
        <v>Out of TAT</v>
      </c>
      <c r="AI3586" s="69">
        <f t="shared" ref="AI3586:AI3649" ca="1" si="682">ROUNDUP((U3586-AD3586)*24,0)</f>
        <v>20680</v>
      </c>
      <c r="AJ3586" s="69" t="str">
        <f ca="1">IF(AI3586&lt;0,"0-12",IFERROR(VLOOKUP(AI3586,Breakup[],2,FALSE),"&gt;24"))</f>
        <v>&gt;24</v>
      </c>
      <c r="AK3586" s="69" t="str">
        <f>VLOOKUP(V3586,Master!B:D,3,FALSE)</f>
        <v>South</v>
      </c>
      <c r="AL3586" s="69" t="str">
        <f t="shared" ref="AL3586:AL3649" si="683">IF(V3586="Bangalore",IF(W3586="CLS",V3586&amp;"-"&amp;"CLS",V3586),(V3586))</f>
        <v>Bangalore-CLS</v>
      </c>
    </row>
    <row r="3587" spans="1:38">
      <c r="A3587" s="14" t="s">
        <v>7503</v>
      </c>
      <c r="B3587" s="54">
        <v>44700.680155439797</v>
      </c>
      <c r="C3587" s="13" t="s">
        <v>6492</v>
      </c>
      <c r="D3587" s="13">
        <v>711</v>
      </c>
      <c r="E3587" s="13" t="s">
        <v>7504</v>
      </c>
      <c r="F3587" s="13" t="s">
        <v>33</v>
      </c>
      <c r="G3587" s="14">
        <v>1653056662937</v>
      </c>
      <c r="H3587" s="55">
        <v>0.80494212962962997</v>
      </c>
      <c r="I3587" s="33">
        <v>44883.804942129602</v>
      </c>
      <c r="J3587" s="58">
        <v>44883</v>
      </c>
      <c r="K3587" s="13" t="s">
        <v>263</v>
      </c>
      <c r="L3587" s="13" t="s">
        <v>69</v>
      </c>
      <c r="M3587" s="13" t="s">
        <v>101</v>
      </c>
      <c r="N3587" s="13" t="s">
        <v>206</v>
      </c>
      <c r="O3587" s="33" t="s">
        <v>38</v>
      </c>
      <c r="P3587" s="58" t="s">
        <v>38</v>
      </c>
      <c r="Q3587" s="33" t="s">
        <v>207</v>
      </c>
      <c r="R3587" s="14" t="s">
        <v>38</v>
      </c>
      <c r="S3587" s="13" t="s">
        <v>208</v>
      </c>
      <c r="T3587" s="13" t="s">
        <v>209</v>
      </c>
      <c r="U3587" s="33">
        <f t="shared" ca="1" si="672"/>
        <v>45744.56914039352</v>
      </c>
      <c r="V3587" s="13" t="str">
        <f t="shared" si="673"/>
        <v>Mumbai</v>
      </c>
      <c r="W3587" s="13" t="str">
        <f t="shared" si="674"/>
        <v>RI</v>
      </c>
      <c r="X3587" s="13">
        <f t="shared" si="675"/>
        <v>19</v>
      </c>
      <c r="Y3587" s="13" t="str">
        <f>IFERROR(VLOOKUP(C3587,ReceivingTeam[],2,FALSE),"HelpDesk")</f>
        <v>HelpDesk</v>
      </c>
      <c r="Z3587" s="67">
        <f t="shared" si="676"/>
        <v>44884.471608796266</v>
      </c>
      <c r="AA3587" s="68">
        <f t="shared" si="677"/>
        <v>44883</v>
      </c>
      <c r="AB3587" s="69" t="b">
        <f t="shared" si="678"/>
        <v>1</v>
      </c>
      <c r="AC3587" s="70">
        <f t="shared" si="679"/>
        <v>0.5</v>
      </c>
      <c r="AD3587" s="67">
        <f t="shared" si="680"/>
        <v>44884.471608796266</v>
      </c>
      <c r="AE3587" s="67">
        <f>VLOOKUP(V3587,'Branch Wise Work Timelines'!C:G,3,FALSE)+AA3587</f>
        <v>44883.416666666664</v>
      </c>
      <c r="AF3587" s="67">
        <f>IF(V3587="Bangalore",VLOOKUP(V3587,'Branch Wise Work Timelines'!C:G,4,FALSE)+AA3587+1,IF(V3587="Mumbai",VLOOKUP(V3587,'Branch Wise Work Timelines'!C:G,4,FALSE)+AA3587+1,VLOOKUP(V3587,'Branch Wise Work Timelines'!C:G,4,FALSE)+AA3587))</f>
        <v>44884.25</v>
      </c>
      <c r="AG3587" s="67">
        <f>WORKDAY.INTL(AA3587,1,11)+VLOOKUP(V3587,'Branch Wise Work Timelines'!C:G,3,FALSE)</f>
        <v>44884.416666666664</v>
      </c>
      <c r="AH3587" s="69" t="str">
        <f t="shared" ca="1" si="681"/>
        <v>Out of TAT</v>
      </c>
      <c r="AI3587" s="69">
        <f t="shared" ca="1" si="682"/>
        <v>20643</v>
      </c>
      <c r="AJ3587" s="69" t="str">
        <f ca="1">IF(AI3587&lt;0,"0-12",IFERROR(VLOOKUP(AI3587,Breakup[],2,FALSE),"&gt;24"))</f>
        <v>&gt;24</v>
      </c>
      <c r="AK3587" s="69" t="str">
        <f>VLOOKUP(V3587,Master!B:D,3,FALSE)</f>
        <v>East</v>
      </c>
      <c r="AL3587" s="69" t="str">
        <f t="shared" si="683"/>
        <v>Mumbai</v>
      </c>
    </row>
    <row r="3588" spans="1:38">
      <c r="A3588" s="14" t="s">
        <v>7505</v>
      </c>
      <c r="B3588" s="54">
        <v>44701.716381215301</v>
      </c>
      <c r="C3588" s="13" t="s">
        <v>252</v>
      </c>
      <c r="D3588" s="13">
        <v>471</v>
      </c>
      <c r="E3588" s="13" t="s">
        <v>7506</v>
      </c>
      <c r="F3588" s="13" t="s">
        <v>15</v>
      </c>
      <c r="G3588" s="14">
        <v>1653051039986</v>
      </c>
      <c r="H3588" s="55">
        <v>0.93968750000000001</v>
      </c>
      <c r="I3588" s="33">
        <v>44883.939687500002</v>
      </c>
      <c r="J3588" s="58">
        <v>44883</v>
      </c>
      <c r="K3588" s="13" t="s">
        <v>213</v>
      </c>
      <c r="L3588" s="13" t="s">
        <v>30</v>
      </c>
      <c r="M3588" s="13" t="s">
        <v>214</v>
      </c>
      <c r="N3588" s="13" t="s">
        <v>215</v>
      </c>
      <c r="O3588" s="33" t="s">
        <v>38</v>
      </c>
      <c r="P3588" s="58" t="s">
        <v>38</v>
      </c>
      <c r="Q3588" s="33" t="s">
        <v>207</v>
      </c>
      <c r="R3588" s="14" t="s">
        <v>38</v>
      </c>
      <c r="S3588" s="13" t="s">
        <v>216</v>
      </c>
      <c r="T3588" s="13" t="s">
        <v>217</v>
      </c>
      <c r="U3588" s="33">
        <f t="shared" ca="1" si="672"/>
        <v>45744.56914039352</v>
      </c>
      <c r="V3588" s="13" t="str">
        <f t="shared" si="673"/>
        <v>Bangalore</v>
      </c>
      <c r="W3588" s="13" t="str">
        <f t="shared" si="674"/>
        <v>CLS</v>
      </c>
      <c r="X3588" s="13">
        <f t="shared" si="675"/>
        <v>22</v>
      </c>
      <c r="Y3588" s="13" t="str">
        <f>IFERROR(VLOOKUP(C3588,ReceivingTeam[],2,FALSE),"HelpDesk")</f>
        <v>HelpDesk</v>
      </c>
      <c r="Z3588" s="67">
        <f t="shared" si="676"/>
        <v>44884.752187500002</v>
      </c>
      <c r="AA3588" s="68">
        <f t="shared" si="677"/>
        <v>44883</v>
      </c>
      <c r="AB3588" s="69" t="b">
        <f t="shared" si="678"/>
        <v>1</v>
      </c>
      <c r="AC3588" s="70">
        <f t="shared" si="679"/>
        <v>0.5</v>
      </c>
      <c r="AD3588" s="67">
        <f t="shared" si="680"/>
        <v>44884.752187500002</v>
      </c>
      <c r="AE3588" s="67">
        <f>VLOOKUP(V3588,'Branch Wise Work Timelines'!C:G,3,FALSE)+AA3588</f>
        <v>44883.416666666664</v>
      </c>
      <c r="AF3588" s="67">
        <f>IF(V3588="Bangalore",VLOOKUP(V3588,'Branch Wise Work Timelines'!C:G,4,FALSE)+AA3588+1,IF(V3588="Mumbai",VLOOKUP(V3588,'Branch Wise Work Timelines'!C:G,4,FALSE)+AA3588+1,VLOOKUP(V3588,'Branch Wise Work Timelines'!C:G,4,FALSE)+AA3588))</f>
        <v>44884.104166666664</v>
      </c>
      <c r="AG3588" s="67">
        <f>WORKDAY.INTL(AA3588,1,11)+VLOOKUP(V3588,'Branch Wise Work Timelines'!C:G,3,FALSE)</f>
        <v>44884.416666666664</v>
      </c>
      <c r="AH3588" s="69" t="str">
        <f t="shared" ca="1" si="681"/>
        <v>Out of TAT</v>
      </c>
      <c r="AI3588" s="69">
        <f t="shared" ca="1" si="682"/>
        <v>20636</v>
      </c>
      <c r="AJ3588" s="69" t="str">
        <f ca="1">IF(AI3588&lt;0,"0-12",IFERROR(VLOOKUP(AI3588,Breakup[],2,FALSE),"&gt;24"))</f>
        <v>&gt;24</v>
      </c>
      <c r="AK3588" s="69" t="str">
        <f>VLOOKUP(V3588,Master!B:D,3,FALSE)</f>
        <v>South</v>
      </c>
      <c r="AL3588" s="69" t="str">
        <f t="shared" si="683"/>
        <v>Bangalore-CLS</v>
      </c>
    </row>
    <row r="3589" spans="1:38">
      <c r="A3589" s="14" t="s">
        <v>7507</v>
      </c>
      <c r="B3589" s="54">
        <v>44701.6241683681</v>
      </c>
      <c r="C3589" s="13" t="s">
        <v>314</v>
      </c>
      <c r="D3589" s="13">
        <v>1366</v>
      </c>
      <c r="E3589" s="13" t="s">
        <v>7508</v>
      </c>
      <c r="F3589" s="13" t="s">
        <v>33</v>
      </c>
      <c r="G3589" s="14">
        <v>1653047121363</v>
      </c>
      <c r="H3589" s="55">
        <v>0.33209490740740699</v>
      </c>
      <c r="I3589" s="33">
        <v>44887.332094907397</v>
      </c>
      <c r="J3589" s="58">
        <v>44887</v>
      </c>
      <c r="K3589" s="13" t="s">
        <v>313</v>
      </c>
      <c r="L3589" s="13" t="s">
        <v>60</v>
      </c>
      <c r="M3589" s="13" t="s">
        <v>314</v>
      </c>
      <c r="N3589" s="13" t="s">
        <v>1185</v>
      </c>
      <c r="O3589" s="33" t="s">
        <v>38</v>
      </c>
      <c r="P3589" s="58" t="s">
        <v>38</v>
      </c>
      <c r="Q3589" s="33" t="s">
        <v>207</v>
      </c>
      <c r="R3589" s="14" t="s">
        <v>38</v>
      </c>
      <c r="S3589" s="13" t="s">
        <v>208</v>
      </c>
      <c r="T3589" s="13" t="s">
        <v>209</v>
      </c>
      <c r="U3589" s="33">
        <f t="shared" ca="1" si="672"/>
        <v>45744.56914039352</v>
      </c>
      <c r="V3589" s="13" t="str">
        <f t="shared" si="673"/>
        <v>Hyderabad</v>
      </c>
      <c r="W3589" s="13" t="str">
        <f t="shared" si="674"/>
        <v>RI</v>
      </c>
      <c r="X3589" s="13">
        <f t="shared" si="675"/>
        <v>7</v>
      </c>
      <c r="Y3589" s="13" t="str">
        <f>IFERROR(VLOOKUP(C3589,ReceivingTeam[],2,FALSE),"HelpDesk")</f>
        <v>HelpDesk</v>
      </c>
      <c r="Z3589" s="67">
        <f t="shared" si="676"/>
        <v>44888.562499999993</v>
      </c>
      <c r="AA3589" s="68">
        <f t="shared" si="677"/>
        <v>44887</v>
      </c>
      <c r="AB3589" s="69" t="b">
        <f t="shared" si="678"/>
        <v>1</v>
      </c>
      <c r="AC3589" s="70">
        <f t="shared" si="679"/>
        <v>0.5</v>
      </c>
      <c r="AD3589" s="67">
        <f t="shared" si="680"/>
        <v>44888.562499999993</v>
      </c>
      <c r="AE3589" s="67">
        <f>VLOOKUP(V3589,'Branch Wise Work Timelines'!C:G,3,FALSE)+AA3589</f>
        <v>44887.416666666664</v>
      </c>
      <c r="AF3589" s="67">
        <f>IF(V3589="Bangalore",VLOOKUP(V3589,'Branch Wise Work Timelines'!C:G,4,FALSE)+AA3589+1,IF(V3589="Mumbai",VLOOKUP(V3589,'Branch Wise Work Timelines'!C:G,4,FALSE)+AA3589+1,VLOOKUP(V3589,'Branch Wise Work Timelines'!C:G,4,FALSE)+AA3589))</f>
        <v>44887.770833333336</v>
      </c>
      <c r="AG3589" s="67">
        <f>WORKDAY.INTL(AA3589,1,11)+VLOOKUP(V3589,'Branch Wise Work Timelines'!C:G,3,FALSE)</f>
        <v>44888.416666666664</v>
      </c>
      <c r="AH3589" s="69" t="str">
        <f t="shared" ca="1" si="681"/>
        <v>Out of TAT</v>
      </c>
      <c r="AI3589" s="69">
        <f t="shared" ca="1" si="682"/>
        <v>20545</v>
      </c>
      <c r="AJ3589" s="69" t="str">
        <f ca="1">IF(AI3589&lt;0,"0-12",IFERROR(VLOOKUP(AI3589,Breakup[],2,FALSE),"&gt;24"))</f>
        <v>&gt;24</v>
      </c>
      <c r="AK3589" s="69" t="str">
        <f>VLOOKUP(V3589,Master!B:D,3,FALSE)</f>
        <v>South</v>
      </c>
      <c r="AL3589" s="69" t="str">
        <f t="shared" si="683"/>
        <v>Hyderabad</v>
      </c>
    </row>
    <row r="3590" spans="1:38">
      <c r="A3590" s="14" t="s">
        <v>7509</v>
      </c>
      <c r="B3590" s="54">
        <v>44701.700329247702</v>
      </c>
      <c r="C3590" s="13" t="s">
        <v>407</v>
      </c>
      <c r="D3590" s="13">
        <v>913</v>
      </c>
      <c r="E3590" s="13" t="s">
        <v>7510</v>
      </c>
      <c r="F3590" s="13" t="s">
        <v>33</v>
      </c>
      <c r="G3590" s="14">
        <v>1653046464687</v>
      </c>
      <c r="H3590" s="55">
        <v>0.78179398148148105</v>
      </c>
      <c r="I3590" s="33">
        <v>44891.7817939815</v>
      </c>
      <c r="J3590" s="58">
        <v>44891</v>
      </c>
      <c r="K3590" s="13" t="s">
        <v>224</v>
      </c>
      <c r="L3590" s="13" t="s">
        <v>64</v>
      </c>
      <c r="M3590" s="13" t="s">
        <v>225</v>
      </c>
      <c r="N3590" s="13" t="s">
        <v>206</v>
      </c>
      <c r="O3590" s="33">
        <v>44891.932881944398</v>
      </c>
      <c r="P3590" s="58">
        <v>44891</v>
      </c>
      <c r="Q3590" s="33" t="s">
        <v>237</v>
      </c>
      <c r="R3590" s="14">
        <v>374</v>
      </c>
      <c r="S3590" s="13" t="s">
        <v>208</v>
      </c>
      <c r="T3590" s="13" t="s">
        <v>209</v>
      </c>
      <c r="U3590" s="33">
        <f t="shared" ca="1" si="672"/>
        <v>45744.56914039352</v>
      </c>
      <c r="V3590" s="13" t="str">
        <f t="shared" si="673"/>
        <v>Kolkata</v>
      </c>
      <c r="W3590" s="13" t="str">
        <f t="shared" si="674"/>
        <v>RI</v>
      </c>
      <c r="X3590" s="13">
        <f t="shared" si="675"/>
        <v>18</v>
      </c>
      <c r="Y3590" s="13" t="str">
        <f>IFERROR(VLOOKUP(C3590,ReceivingTeam[],2,FALSE),"HelpDesk")</f>
        <v>Branch office</v>
      </c>
      <c r="Z3590" s="67">
        <f t="shared" si="676"/>
        <v>44893.927627314828</v>
      </c>
      <c r="AA3590" s="68">
        <f t="shared" si="677"/>
        <v>44891</v>
      </c>
      <c r="AB3590" s="69" t="b">
        <f t="shared" si="678"/>
        <v>1</v>
      </c>
      <c r="AC3590" s="70">
        <f t="shared" si="679"/>
        <v>0.5</v>
      </c>
      <c r="AD3590" s="67">
        <f t="shared" si="680"/>
        <v>44893.927627314828</v>
      </c>
      <c r="AE3590" s="67">
        <f>VLOOKUP(V3590,'Branch Wise Work Timelines'!C:G,3,FALSE)+AA3590</f>
        <v>44891.416666666664</v>
      </c>
      <c r="AF3590" s="67">
        <f>IF(V3590="Bangalore",VLOOKUP(V3590,'Branch Wise Work Timelines'!C:G,4,FALSE)+AA3590+1,IF(V3590="Mumbai",VLOOKUP(V3590,'Branch Wise Work Timelines'!C:G,4,FALSE)+AA3590+1,VLOOKUP(V3590,'Branch Wise Work Timelines'!C:G,4,FALSE)+AA3590))</f>
        <v>44891.770833333336</v>
      </c>
      <c r="AG3590" s="67">
        <f>WORKDAY.INTL(AA3590,1,11)+VLOOKUP(V3590,'Branch Wise Work Timelines'!C:G,3,FALSE)</f>
        <v>44893.416666666664</v>
      </c>
      <c r="AH3590" s="69" t="str">
        <f t="shared" si="681"/>
        <v>Met</v>
      </c>
      <c r="AI3590" s="69">
        <f t="shared" ca="1" si="682"/>
        <v>20416</v>
      </c>
      <c r="AJ3590" s="69" t="str">
        <f ca="1">IF(AI3590&lt;0,"0-12",IFERROR(VLOOKUP(AI3590,Breakup[],2,FALSE),"&gt;24"))</f>
        <v>&gt;24</v>
      </c>
      <c r="AK3590" s="69" t="str">
        <f>VLOOKUP(V3590,Master!B:D,3,FALSE)</f>
        <v>East</v>
      </c>
      <c r="AL3590" s="69" t="str">
        <f t="shared" si="683"/>
        <v>Kolkata</v>
      </c>
    </row>
    <row r="3591" spans="1:38">
      <c r="A3591" s="14" t="s">
        <v>7511</v>
      </c>
      <c r="B3591" s="54">
        <v>44701.7166438657</v>
      </c>
      <c r="C3591" s="13" t="s">
        <v>243</v>
      </c>
      <c r="D3591" s="13">
        <v>518</v>
      </c>
      <c r="E3591" s="13" t="s">
        <v>7512</v>
      </c>
      <c r="F3591" s="13" t="s">
        <v>15</v>
      </c>
      <c r="G3591" s="14">
        <v>1653049644596</v>
      </c>
      <c r="H3591" s="55">
        <v>0.31093749999999998</v>
      </c>
      <c r="I3591" s="33">
        <v>44885.310937499999</v>
      </c>
      <c r="J3591" s="58">
        <v>44885</v>
      </c>
      <c r="K3591" s="13" t="s">
        <v>213</v>
      </c>
      <c r="L3591" s="13" t="s">
        <v>30</v>
      </c>
      <c r="M3591" s="13" t="s">
        <v>214</v>
      </c>
      <c r="N3591" s="13" t="s">
        <v>206</v>
      </c>
      <c r="O3591" s="33" t="s">
        <v>38</v>
      </c>
      <c r="P3591" s="58" t="s">
        <v>38</v>
      </c>
      <c r="Q3591" s="33" t="s">
        <v>207</v>
      </c>
      <c r="R3591" s="14" t="s">
        <v>38</v>
      </c>
      <c r="S3591" s="13" t="s">
        <v>216</v>
      </c>
      <c r="T3591" s="13" t="s">
        <v>217</v>
      </c>
      <c r="U3591" s="33">
        <f t="shared" ca="1" si="672"/>
        <v>45744.56914039352</v>
      </c>
      <c r="V3591" s="13" t="str">
        <f t="shared" si="673"/>
        <v>Bangalore</v>
      </c>
      <c r="W3591" s="13" t="str">
        <f t="shared" si="674"/>
        <v>CLS</v>
      </c>
      <c r="X3591" s="13">
        <f t="shared" si="675"/>
        <v>7</v>
      </c>
      <c r="Y3591" s="13" t="str">
        <f>IFERROR(VLOOKUP(C3591,ReceivingTeam[],2,FALSE),"HelpDesk")</f>
        <v>HelpDesk</v>
      </c>
      <c r="Z3591" s="67">
        <f t="shared" si="676"/>
        <v>44885.916666666664</v>
      </c>
      <c r="AA3591" s="68">
        <f t="shared" si="677"/>
        <v>44885</v>
      </c>
      <c r="AB3591" s="69" t="b">
        <f t="shared" si="678"/>
        <v>0</v>
      </c>
      <c r="AC3591" s="70">
        <f t="shared" si="679"/>
        <v>0.5</v>
      </c>
      <c r="AD3591" s="67">
        <f t="shared" si="680"/>
        <v>44885.916666666664</v>
      </c>
      <c r="AE3591" s="67">
        <f>VLOOKUP(V3591,'Branch Wise Work Timelines'!C:G,3,FALSE)+AA3591</f>
        <v>44885.416666666664</v>
      </c>
      <c r="AF3591" s="67">
        <f>IF(V3591="Bangalore",VLOOKUP(V3591,'Branch Wise Work Timelines'!C:G,4,FALSE)+AA3591+1,IF(V3591="Mumbai",VLOOKUP(V3591,'Branch Wise Work Timelines'!C:G,4,FALSE)+AA3591+1,VLOOKUP(V3591,'Branch Wise Work Timelines'!C:G,4,FALSE)+AA3591))</f>
        <v>44886.104166666664</v>
      </c>
      <c r="AG3591" s="67">
        <f>WORKDAY.INTL(AA3591,1,11)+VLOOKUP(V3591,'Branch Wise Work Timelines'!C:G,3,FALSE)</f>
        <v>44886.416666666664</v>
      </c>
      <c r="AH3591" s="69" t="str">
        <f t="shared" ca="1" si="681"/>
        <v>Out of TAT</v>
      </c>
      <c r="AI3591" s="69">
        <f t="shared" ca="1" si="682"/>
        <v>20608</v>
      </c>
      <c r="AJ3591" s="69" t="str">
        <f ca="1">IF(AI3591&lt;0,"0-12",IFERROR(VLOOKUP(AI3591,Breakup[],2,FALSE),"&gt;24"))</f>
        <v>&gt;24</v>
      </c>
      <c r="AK3591" s="69" t="str">
        <f>VLOOKUP(V3591,Master!B:D,3,FALSE)</f>
        <v>South</v>
      </c>
      <c r="AL3591" s="69" t="str">
        <f t="shared" si="683"/>
        <v>Bangalore-CLS</v>
      </c>
    </row>
    <row r="3592" spans="1:38">
      <c r="A3592" s="14" t="s">
        <v>7513</v>
      </c>
      <c r="B3592" s="54">
        <v>44701.815150381903</v>
      </c>
      <c r="C3592" s="13" t="s">
        <v>460</v>
      </c>
      <c r="D3592" s="13">
        <v>1738</v>
      </c>
      <c r="E3592" s="13" t="s">
        <v>7514</v>
      </c>
      <c r="F3592" s="13" t="s">
        <v>24</v>
      </c>
      <c r="G3592" s="14">
        <v>1653057891591</v>
      </c>
      <c r="H3592" s="55">
        <v>5.9606481481481498E-3</v>
      </c>
      <c r="I3592" s="33">
        <v>44882.005960648101</v>
      </c>
      <c r="J3592" s="58">
        <v>44882</v>
      </c>
      <c r="K3592" s="13" t="s">
        <v>213</v>
      </c>
      <c r="L3592" s="13" t="s">
        <v>30</v>
      </c>
      <c r="M3592" s="13" t="s">
        <v>282</v>
      </c>
      <c r="N3592" s="13" t="s">
        <v>206</v>
      </c>
      <c r="O3592" s="33" t="s">
        <v>38</v>
      </c>
      <c r="P3592" s="58" t="s">
        <v>38</v>
      </c>
      <c r="Q3592" s="33" t="s">
        <v>207</v>
      </c>
      <c r="R3592" s="14" t="s">
        <v>38</v>
      </c>
      <c r="S3592" s="13" t="s">
        <v>216</v>
      </c>
      <c r="T3592" s="13" t="s">
        <v>278</v>
      </c>
      <c r="U3592" s="33">
        <f t="shared" ca="1" si="672"/>
        <v>45744.56914039352</v>
      </c>
      <c r="V3592" s="13" t="str">
        <f t="shared" si="673"/>
        <v>Bangalore</v>
      </c>
      <c r="W3592" s="13" t="str">
        <f t="shared" si="674"/>
        <v>DOMI</v>
      </c>
      <c r="X3592" s="13">
        <f t="shared" si="675"/>
        <v>0</v>
      </c>
      <c r="Y3592" s="13" t="str">
        <f>IFERROR(VLOOKUP(C3592,ReceivingTeam[],2,FALSE),"HelpDesk")</f>
        <v>HelpDesk</v>
      </c>
      <c r="Z3592" s="67">
        <f t="shared" si="676"/>
        <v>44885.729166666664</v>
      </c>
      <c r="AA3592" s="68">
        <f t="shared" si="677"/>
        <v>44882</v>
      </c>
      <c r="AB3592" s="69" t="b">
        <f t="shared" si="678"/>
        <v>1</v>
      </c>
      <c r="AC3592" s="70">
        <f t="shared" si="679"/>
        <v>3</v>
      </c>
      <c r="AD3592" s="67">
        <f t="shared" si="680"/>
        <v>44885.729166666664</v>
      </c>
      <c r="AE3592" s="67">
        <f>VLOOKUP(V3592,'Branch Wise Work Timelines'!C:G,3,FALSE)+AA3592</f>
        <v>44882.416666666664</v>
      </c>
      <c r="AF3592" s="67">
        <f>IF(V3592="Bangalore",VLOOKUP(V3592,'Branch Wise Work Timelines'!C:G,4,FALSE)+AA3592+1,IF(V3592="Mumbai",VLOOKUP(V3592,'Branch Wise Work Timelines'!C:G,4,FALSE)+AA3592+1,VLOOKUP(V3592,'Branch Wise Work Timelines'!C:G,4,FALSE)+AA3592))</f>
        <v>44883.104166666664</v>
      </c>
      <c r="AG3592" s="67">
        <f>WORKDAY.INTL(AA3592,1,11)+VLOOKUP(V3592,'Branch Wise Work Timelines'!C:G,3,FALSE)</f>
        <v>44883.416666666664</v>
      </c>
      <c r="AH3592" s="69" t="str">
        <f t="shared" ca="1" si="681"/>
        <v>Out of TAT</v>
      </c>
      <c r="AI3592" s="69">
        <f t="shared" ca="1" si="682"/>
        <v>20613</v>
      </c>
      <c r="AJ3592" s="69" t="str">
        <f ca="1">IF(AI3592&lt;0,"0-12",IFERROR(VLOOKUP(AI3592,Breakup[],2,FALSE),"&gt;24"))</f>
        <v>&gt;24</v>
      </c>
      <c r="AK3592" s="69" t="str">
        <f>VLOOKUP(V3592,Master!B:D,3,FALSE)</f>
        <v>South</v>
      </c>
      <c r="AL3592" s="69" t="str">
        <f t="shared" si="683"/>
        <v>Bangalore</v>
      </c>
    </row>
    <row r="3593" spans="1:38">
      <c r="A3593" s="14" t="s">
        <v>7515</v>
      </c>
      <c r="B3593" s="54">
        <v>44701.662945370401</v>
      </c>
      <c r="C3593" s="13" t="s">
        <v>599</v>
      </c>
      <c r="D3593" s="13">
        <v>584</v>
      </c>
      <c r="E3593" s="13" t="s">
        <v>7516</v>
      </c>
      <c r="F3593" s="13" t="s">
        <v>24</v>
      </c>
      <c r="G3593" s="14">
        <v>1653047501288</v>
      </c>
      <c r="H3593" s="55">
        <v>0.96010416666666698</v>
      </c>
      <c r="I3593" s="33">
        <v>44890.960104166697</v>
      </c>
      <c r="J3593" s="58">
        <v>44890</v>
      </c>
      <c r="K3593" s="13" t="s">
        <v>213</v>
      </c>
      <c r="L3593" s="13" t="s">
        <v>30</v>
      </c>
      <c r="M3593" s="13" t="s">
        <v>282</v>
      </c>
      <c r="N3593" s="13" t="s">
        <v>206</v>
      </c>
      <c r="O3593" s="33" t="s">
        <v>38</v>
      </c>
      <c r="P3593" s="58" t="s">
        <v>38</v>
      </c>
      <c r="Q3593" s="33" t="s">
        <v>207</v>
      </c>
      <c r="R3593" s="14" t="s">
        <v>38</v>
      </c>
      <c r="S3593" s="13" t="s">
        <v>216</v>
      </c>
      <c r="T3593" s="13" t="s">
        <v>217</v>
      </c>
      <c r="U3593" s="33">
        <f t="shared" ca="1" si="672"/>
        <v>45744.56914039352</v>
      </c>
      <c r="V3593" s="13" t="str">
        <f t="shared" si="673"/>
        <v>Bangalore</v>
      </c>
      <c r="W3593" s="13" t="str">
        <f t="shared" si="674"/>
        <v>DOMI</v>
      </c>
      <c r="X3593" s="13">
        <f t="shared" si="675"/>
        <v>23</v>
      </c>
      <c r="Y3593" s="13" t="str">
        <f>IFERROR(VLOOKUP(C3593,ReceivingTeam[],2,FALSE),"HelpDesk")</f>
        <v>HelpDesk</v>
      </c>
      <c r="Z3593" s="67">
        <f t="shared" si="676"/>
        <v>44891.772604166697</v>
      </c>
      <c r="AA3593" s="68">
        <f t="shared" si="677"/>
        <v>44890</v>
      </c>
      <c r="AB3593" s="69" t="b">
        <f t="shared" si="678"/>
        <v>1</v>
      </c>
      <c r="AC3593" s="70">
        <f t="shared" si="679"/>
        <v>0.5</v>
      </c>
      <c r="AD3593" s="67">
        <f t="shared" si="680"/>
        <v>44891.772604166697</v>
      </c>
      <c r="AE3593" s="67">
        <f>VLOOKUP(V3593,'Branch Wise Work Timelines'!C:G,3,FALSE)+AA3593</f>
        <v>44890.416666666664</v>
      </c>
      <c r="AF3593" s="67">
        <f>IF(V3593="Bangalore",VLOOKUP(V3593,'Branch Wise Work Timelines'!C:G,4,FALSE)+AA3593+1,IF(V3593="Mumbai",VLOOKUP(V3593,'Branch Wise Work Timelines'!C:G,4,FALSE)+AA3593+1,VLOOKUP(V3593,'Branch Wise Work Timelines'!C:G,4,FALSE)+AA3593))</f>
        <v>44891.104166666664</v>
      </c>
      <c r="AG3593" s="67">
        <f>WORKDAY.INTL(AA3593,1,11)+VLOOKUP(V3593,'Branch Wise Work Timelines'!C:G,3,FALSE)</f>
        <v>44891.416666666664</v>
      </c>
      <c r="AH3593" s="69" t="str">
        <f t="shared" ca="1" si="681"/>
        <v>Out of TAT</v>
      </c>
      <c r="AI3593" s="69">
        <f t="shared" ca="1" si="682"/>
        <v>20468</v>
      </c>
      <c r="AJ3593" s="69" t="str">
        <f ca="1">IF(AI3593&lt;0,"0-12",IFERROR(VLOOKUP(AI3593,Breakup[],2,FALSE),"&gt;24"))</f>
        <v>&gt;24</v>
      </c>
      <c r="AK3593" s="69" t="str">
        <f>VLOOKUP(V3593,Master!B:D,3,FALSE)</f>
        <v>South</v>
      </c>
      <c r="AL3593" s="69" t="str">
        <f t="shared" si="683"/>
        <v>Bangalore</v>
      </c>
    </row>
    <row r="3594" spans="1:38">
      <c r="A3594" s="14" t="s">
        <v>7517</v>
      </c>
      <c r="B3594" s="54">
        <v>44701.665365590299</v>
      </c>
      <c r="C3594" s="13" t="s">
        <v>599</v>
      </c>
      <c r="D3594" s="13">
        <v>997</v>
      </c>
      <c r="E3594" s="13" t="s">
        <v>7518</v>
      </c>
      <c r="F3594" s="13" t="s">
        <v>24</v>
      </c>
      <c r="G3594" s="14">
        <v>1653047501288</v>
      </c>
      <c r="H3594" s="55">
        <v>0.46239583333333301</v>
      </c>
      <c r="I3594" s="33">
        <v>44891.462395833303</v>
      </c>
      <c r="J3594" s="58">
        <v>44891</v>
      </c>
      <c r="K3594" s="13" t="s">
        <v>213</v>
      </c>
      <c r="L3594" s="13" t="s">
        <v>30</v>
      </c>
      <c r="M3594" s="13" t="s">
        <v>282</v>
      </c>
      <c r="N3594" s="13" t="s">
        <v>206</v>
      </c>
      <c r="O3594" s="33">
        <v>44891.5542361111</v>
      </c>
      <c r="P3594" s="58">
        <v>44891</v>
      </c>
      <c r="Q3594" s="33" t="s">
        <v>237</v>
      </c>
      <c r="R3594" s="14">
        <v>223</v>
      </c>
      <c r="S3594" s="13" t="s">
        <v>216</v>
      </c>
      <c r="T3594" s="13" t="s">
        <v>217</v>
      </c>
      <c r="U3594" s="33">
        <f t="shared" ca="1" si="672"/>
        <v>45744.56914039352</v>
      </c>
      <c r="V3594" s="13" t="str">
        <f t="shared" si="673"/>
        <v>Bangalore</v>
      </c>
      <c r="W3594" s="13" t="str">
        <f t="shared" si="674"/>
        <v>DOMI</v>
      </c>
      <c r="X3594" s="13">
        <f t="shared" si="675"/>
        <v>11</v>
      </c>
      <c r="Y3594" s="13" t="str">
        <f>IFERROR(VLOOKUP(C3594,ReceivingTeam[],2,FALSE),"HelpDesk")</f>
        <v>HelpDesk</v>
      </c>
      <c r="Z3594" s="67">
        <f t="shared" si="676"/>
        <v>44891.962395833303</v>
      </c>
      <c r="AA3594" s="68">
        <f t="shared" si="677"/>
        <v>44891</v>
      </c>
      <c r="AB3594" s="69" t="b">
        <f t="shared" si="678"/>
        <v>1</v>
      </c>
      <c r="AC3594" s="70">
        <f t="shared" si="679"/>
        <v>0.5</v>
      </c>
      <c r="AD3594" s="67">
        <f t="shared" si="680"/>
        <v>44891.962395833303</v>
      </c>
      <c r="AE3594" s="67">
        <f>VLOOKUP(V3594,'Branch Wise Work Timelines'!C:G,3,FALSE)+AA3594</f>
        <v>44891.416666666664</v>
      </c>
      <c r="AF3594" s="67">
        <f>IF(V3594="Bangalore",VLOOKUP(V3594,'Branch Wise Work Timelines'!C:G,4,FALSE)+AA3594+1,IF(V3594="Mumbai",VLOOKUP(V3594,'Branch Wise Work Timelines'!C:G,4,FALSE)+AA3594+1,VLOOKUP(V3594,'Branch Wise Work Timelines'!C:G,4,FALSE)+AA3594))</f>
        <v>44892.104166666664</v>
      </c>
      <c r="AG3594" s="67">
        <f>WORKDAY.INTL(AA3594,1,11)+VLOOKUP(V3594,'Branch Wise Work Timelines'!C:G,3,FALSE)</f>
        <v>44893.416666666664</v>
      </c>
      <c r="AH3594" s="69" t="str">
        <f t="shared" si="681"/>
        <v>Met</v>
      </c>
      <c r="AI3594" s="69">
        <f t="shared" ca="1" si="682"/>
        <v>20463</v>
      </c>
      <c r="AJ3594" s="69" t="str">
        <f ca="1">IF(AI3594&lt;0,"0-12",IFERROR(VLOOKUP(AI3594,Breakup[],2,FALSE),"&gt;24"))</f>
        <v>&gt;24</v>
      </c>
      <c r="AK3594" s="69" t="str">
        <f>VLOOKUP(V3594,Master!B:D,3,FALSE)</f>
        <v>South</v>
      </c>
      <c r="AL3594" s="69" t="str">
        <f t="shared" si="683"/>
        <v>Bangalore</v>
      </c>
    </row>
    <row r="3595" spans="1:38">
      <c r="A3595" s="14" t="s">
        <v>7519</v>
      </c>
      <c r="B3595" s="54">
        <v>44701.741633101898</v>
      </c>
      <c r="C3595" s="13" t="s">
        <v>421</v>
      </c>
      <c r="D3595" s="13">
        <v>1571</v>
      </c>
      <c r="E3595" s="13" t="s">
        <v>7520</v>
      </c>
      <c r="F3595" s="13" t="s">
        <v>24</v>
      </c>
      <c r="G3595" s="14">
        <v>1653049855960</v>
      </c>
      <c r="H3595" s="55">
        <v>0.88020833333333304</v>
      </c>
      <c r="I3595" s="33">
        <v>44890.880208333299</v>
      </c>
      <c r="J3595" s="58">
        <v>44890</v>
      </c>
      <c r="K3595" s="13" t="s">
        <v>213</v>
      </c>
      <c r="L3595" s="13" t="s">
        <v>30</v>
      </c>
      <c r="M3595" s="13" t="s">
        <v>282</v>
      </c>
      <c r="N3595" s="13" t="s">
        <v>206</v>
      </c>
      <c r="O3595" s="33" t="s">
        <v>38</v>
      </c>
      <c r="P3595" s="58" t="s">
        <v>38</v>
      </c>
      <c r="Q3595" s="33" t="s">
        <v>207</v>
      </c>
      <c r="R3595" s="14" t="s">
        <v>38</v>
      </c>
      <c r="S3595" s="13" t="s">
        <v>216</v>
      </c>
      <c r="T3595" s="13" t="s">
        <v>217</v>
      </c>
      <c r="U3595" s="33">
        <f t="shared" ca="1" si="672"/>
        <v>45744.56914039352</v>
      </c>
      <c r="V3595" s="13" t="str">
        <f t="shared" si="673"/>
        <v>Bangalore</v>
      </c>
      <c r="W3595" s="13" t="str">
        <f t="shared" si="674"/>
        <v>DOMI</v>
      </c>
      <c r="X3595" s="13">
        <f t="shared" si="675"/>
        <v>21</v>
      </c>
      <c r="Y3595" s="13" t="str">
        <f>IFERROR(VLOOKUP(C3595,ReceivingTeam[],2,FALSE),"HelpDesk")</f>
        <v>HelpDesk</v>
      </c>
      <c r="Z3595" s="67">
        <f t="shared" si="676"/>
        <v>44891.692708333299</v>
      </c>
      <c r="AA3595" s="68">
        <f t="shared" si="677"/>
        <v>44890</v>
      </c>
      <c r="AB3595" s="69" t="b">
        <f t="shared" si="678"/>
        <v>1</v>
      </c>
      <c r="AC3595" s="70">
        <f t="shared" si="679"/>
        <v>0.5</v>
      </c>
      <c r="AD3595" s="67">
        <f t="shared" si="680"/>
        <v>44891.692708333299</v>
      </c>
      <c r="AE3595" s="67">
        <f>VLOOKUP(V3595,'Branch Wise Work Timelines'!C:G,3,FALSE)+AA3595</f>
        <v>44890.416666666664</v>
      </c>
      <c r="AF3595" s="67">
        <f>IF(V3595="Bangalore",VLOOKUP(V3595,'Branch Wise Work Timelines'!C:G,4,FALSE)+AA3595+1,IF(V3595="Mumbai",VLOOKUP(V3595,'Branch Wise Work Timelines'!C:G,4,FALSE)+AA3595+1,VLOOKUP(V3595,'Branch Wise Work Timelines'!C:G,4,FALSE)+AA3595))</f>
        <v>44891.104166666664</v>
      </c>
      <c r="AG3595" s="67">
        <f>WORKDAY.INTL(AA3595,1,11)+VLOOKUP(V3595,'Branch Wise Work Timelines'!C:G,3,FALSE)</f>
        <v>44891.416666666664</v>
      </c>
      <c r="AH3595" s="69" t="str">
        <f t="shared" ca="1" si="681"/>
        <v>Out of TAT</v>
      </c>
      <c r="AI3595" s="69">
        <f t="shared" ca="1" si="682"/>
        <v>20470</v>
      </c>
      <c r="AJ3595" s="69" t="str">
        <f ca="1">IF(AI3595&lt;0,"0-12",IFERROR(VLOOKUP(AI3595,Breakup[],2,FALSE),"&gt;24"))</f>
        <v>&gt;24</v>
      </c>
      <c r="AK3595" s="69" t="str">
        <f>VLOOKUP(V3595,Master!B:D,3,FALSE)</f>
        <v>South</v>
      </c>
      <c r="AL3595" s="69" t="str">
        <f t="shared" si="683"/>
        <v>Bangalore</v>
      </c>
    </row>
    <row r="3596" spans="1:38">
      <c r="A3596" s="14" t="s">
        <v>7521</v>
      </c>
      <c r="B3596" s="54">
        <v>44701.739110381903</v>
      </c>
      <c r="C3596" s="13" t="s">
        <v>421</v>
      </c>
      <c r="D3596" s="13">
        <v>124</v>
      </c>
      <c r="E3596" s="13" t="s">
        <v>7522</v>
      </c>
      <c r="F3596" s="13" t="s">
        <v>24</v>
      </c>
      <c r="G3596" s="14">
        <v>1653049855960</v>
      </c>
      <c r="H3596" s="55">
        <v>0.83409722222222205</v>
      </c>
      <c r="I3596" s="33">
        <v>44887.834097222199</v>
      </c>
      <c r="J3596" s="58">
        <v>44887</v>
      </c>
      <c r="K3596" s="13" t="s">
        <v>213</v>
      </c>
      <c r="L3596" s="13" t="s">
        <v>30</v>
      </c>
      <c r="M3596" s="13" t="s">
        <v>282</v>
      </c>
      <c r="N3596" s="13" t="s">
        <v>206</v>
      </c>
      <c r="O3596" s="33" t="s">
        <v>38</v>
      </c>
      <c r="P3596" s="58" t="s">
        <v>38</v>
      </c>
      <c r="Q3596" s="33" t="s">
        <v>207</v>
      </c>
      <c r="R3596" s="14" t="s">
        <v>38</v>
      </c>
      <c r="S3596" s="13" t="s">
        <v>216</v>
      </c>
      <c r="T3596" s="13" t="s">
        <v>217</v>
      </c>
      <c r="U3596" s="33">
        <f t="shared" ca="1" si="672"/>
        <v>45744.56914039352</v>
      </c>
      <c r="V3596" s="13" t="str">
        <f t="shared" si="673"/>
        <v>Bangalore</v>
      </c>
      <c r="W3596" s="13" t="str">
        <f t="shared" si="674"/>
        <v>DOMI</v>
      </c>
      <c r="X3596" s="13">
        <f t="shared" si="675"/>
        <v>20</v>
      </c>
      <c r="Y3596" s="13" t="str">
        <f>IFERROR(VLOOKUP(C3596,ReceivingTeam[],2,FALSE),"HelpDesk")</f>
        <v>HelpDesk</v>
      </c>
      <c r="Z3596" s="67">
        <f t="shared" si="676"/>
        <v>44888.646597222199</v>
      </c>
      <c r="AA3596" s="68">
        <f t="shared" si="677"/>
        <v>44887</v>
      </c>
      <c r="AB3596" s="69" t="b">
        <f t="shared" si="678"/>
        <v>1</v>
      </c>
      <c r="AC3596" s="70">
        <f t="shared" si="679"/>
        <v>0.5</v>
      </c>
      <c r="AD3596" s="67">
        <f t="shared" si="680"/>
        <v>44888.646597222199</v>
      </c>
      <c r="AE3596" s="67">
        <f>VLOOKUP(V3596,'Branch Wise Work Timelines'!C:G,3,FALSE)+AA3596</f>
        <v>44887.416666666664</v>
      </c>
      <c r="AF3596" s="67">
        <f>IF(V3596="Bangalore",VLOOKUP(V3596,'Branch Wise Work Timelines'!C:G,4,FALSE)+AA3596+1,IF(V3596="Mumbai",VLOOKUP(V3596,'Branch Wise Work Timelines'!C:G,4,FALSE)+AA3596+1,VLOOKUP(V3596,'Branch Wise Work Timelines'!C:G,4,FALSE)+AA3596))</f>
        <v>44888.104166666664</v>
      </c>
      <c r="AG3596" s="67">
        <f>WORKDAY.INTL(AA3596,1,11)+VLOOKUP(V3596,'Branch Wise Work Timelines'!C:G,3,FALSE)</f>
        <v>44888.416666666664</v>
      </c>
      <c r="AH3596" s="69" t="str">
        <f t="shared" ca="1" si="681"/>
        <v>Out of TAT</v>
      </c>
      <c r="AI3596" s="69">
        <f t="shared" ca="1" si="682"/>
        <v>20543</v>
      </c>
      <c r="AJ3596" s="69" t="str">
        <f ca="1">IF(AI3596&lt;0,"0-12",IFERROR(VLOOKUP(AI3596,Breakup[],2,FALSE),"&gt;24"))</f>
        <v>&gt;24</v>
      </c>
      <c r="AK3596" s="69" t="str">
        <f>VLOOKUP(V3596,Master!B:D,3,FALSE)</f>
        <v>South</v>
      </c>
      <c r="AL3596" s="69" t="str">
        <f t="shared" si="683"/>
        <v>Bangalore</v>
      </c>
    </row>
    <row r="3597" spans="1:38">
      <c r="A3597" s="14" t="s">
        <v>7523</v>
      </c>
      <c r="B3597" s="54">
        <v>44701.943927696797</v>
      </c>
      <c r="C3597" s="13" t="s">
        <v>460</v>
      </c>
      <c r="D3597" s="13">
        <v>397</v>
      </c>
      <c r="E3597" s="13" t="s">
        <v>7524</v>
      </c>
      <c r="F3597" s="13" t="s">
        <v>24</v>
      </c>
      <c r="G3597" s="14">
        <v>1653067592196</v>
      </c>
      <c r="H3597" s="55">
        <v>0.30842592592592599</v>
      </c>
      <c r="I3597" s="33">
        <v>44884.308425925898</v>
      </c>
      <c r="J3597" s="58">
        <v>44884</v>
      </c>
      <c r="K3597" s="13" t="s">
        <v>213</v>
      </c>
      <c r="L3597" s="13" t="s">
        <v>30</v>
      </c>
      <c r="M3597" s="13" t="s">
        <v>147</v>
      </c>
      <c r="N3597" s="13" t="s">
        <v>206</v>
      </c>
      <c r="O3597" s="33" t="s">
        <v>38</v>
      </c>
      <c r="P3597" s="58" t="s">
        <v>38</v>
      </c>
      <c r="Q3597" s="33" t="s">
        <v>207</v>
      </c>
      <c r="R3597" s="14" t="s">
        <v>38</v>
      </c>
      <c r="S3597" s="13" t="s">
        <v>208</v>
      </c>
      <c r="T3597" s="13" t="s">
        <v>209</v>
      </c>
      <c r="U3597" s="33">
        <f t="shared" ca="1" si="672"/>
        <v>45744.56914039352</v>
      </c>
      <c r="V3597" s="13" t="str">
        <f t="shared" si="673"/>
        <v>Bangalore</v>
      </c>
      <c r="W3597" s="13" t="str">
        <f t="shared" si="674"/>
        <v>DOMI</v>
      </c>
      <c r="X3597" s="13">
        <f t="shared" si="675"/>
        <v>7</v>
      </c>
      <c r="Y3597" s="13" t="str">
        <f>IFERROR(VLOOKUP(C3597,ReceivingTeam[],2,FALSE),"HelpDesk")</f>
        <v>HelpDesk</v>
      </c>
      <c r="Z3597" s="67">
        <f t="shared" si="676"/>
        <v>44884.916666666664</v>
      </c>
      <c r="AA3597" s="68">
        <f t="shared" si="677"/>
        <v>44884</v>
      </c>
      <c r="AB3597" s="69" t="b">
        <f t="shared" si="678"/>
        <v>1</v>
      </c>
      <c r="AC3597" s="70">
        <f t="shared" si="679"/>
        <v>0.5</v>
      </c>
      <c r="AD3597" s="67">
        <f t="shared" si="680"/>
        <v>44884.916666666664</v>
      </c>
      <c r="AE3597" s="67">
        <f>VLOOKUP(V3597,'Branch Wise Work Timelines'!C:G,3,FALSE)+AA3597</f>
        <v>44884.416666666664</v>
      </c>
      <c r="AF3597" s="67">
        <f>IF(V3597="Bangalore",VLOOKUP(V3597,'Branch Wise Work Timelines'!C:G,4,FALSE)+AA3597+1,IF(V3597="Mumbai",VLOOKUP(V3597,'Branch Wise Work Timelines'!C:G,4,FALSE)+AA3597+1,VLOOKUP(V3597,'Branch Wise Work Timelines'!C:G,4,FALSE)+AA3597))</f>
        <v>44885.104166666664</v>
      </c>
      <c r="AG3597" s="67">
        <f>WORKDAY.INTL(AA3597,1,11)+VLOOKUP(V3597,'Branch Wise Work Timelines'!C:G,3,FALSE)</f>
        <v>44886.416666666664</v>
      </c>
      <c r="AH3597" s="69" t="str">
        <f t="shared" ca="1" si="681"/>
        <v>Out of TAT</v>
      </c>
      <c r="AI3597" s="69">
        <f t="shared" ca="1" si="682"/>
        <v>20632</v>
      </c>
      <c r="AJ3597" s="69" t="str">
        <f ca="1">IF(AI3597&lt;0,"0-12",IFERROR(VLOOKUP(AI3597,Breakup[],2,FALSE),"&gt;24"))</f>
        <v>&gt;24</v>
      </c>
      <c r="AK3597" s="69" t="str">
        <f>VLOOKUP(V3597,Master!B:D,3,FALSE)</f>
        <v>South</v>
      </c>
      <c r="AL3597" s="69" t="str">
        <f t="shared" si="683"/>
        <v>Bangalore</v>
      </c>
    </row>
    <row r="3598" spans="1:38">
      <c r="A3598" s="14" t="s">
        <v>7525</v>
      </c>
      <c r="B3598" s="54">
        <v>44701.890101851903</v>
      </c>
      <c r="C3598" s="13" t="s">
        <v>460</v>
      </c>
      <c r="D3598" s="13">
        <v>1724</v>
      </c>
      <c r="E3598" s="13" t="s">
        <v>7526</v>
      </c>
      <c r="F3598" s="13" t="s">
        <v>24</v>
      </c>
      <c r="G3598" s="14">
        <v>1653069266688</v>
      </c>
      <c r="H3598" s="55">
        <v>0.33692129629629602</v>
      </c>
      <c r="I3598" s="33">
        <v>44881.336921296301</v>
      </c>
      <c r="J3598" s="58">
        <v>44881</v>
      </c>
      <c r="K3598" s="13" t="s">
        <v>213</v>
      </c>
      <c r="L3598" s="13" t="s">
        <v>30</v>
      </c>
      <c r="M3598" s="13" t="s">
        <v>147</v>
      </c>
      <c r="N3598" s="13" t="s">
        <v>206</v>
      </c>
      <c r="O3598" s="33" t="s">
        <v>38</v>
      </c>
      <c r="P3598" s="58" t="s">
        <v>38</v>
      </c>
      <c r="Q3598" s="33" t="s">
        <v>207</v>
      </c>
      <c r="R3598" s="14" t="s">
        <v>38</v>
      </c>
      <c r="S3598" s="13" t="s">
        <v>208</v>
      </c>
      <c r="T3598" s="13" t="s">
        <v>209</v>
      </c>
      <c r="U3598" s="33">
        <f t="shared" ca="1" si="672"/>
        <v>45744.56914039352</v>
      </c>
      <c r="V3598" s="13" t="str">
        <f t="shared" si="673"/>
        <v>Bangalore</v>
      </c>
      <c r="W3598" s="13" t="str">
        <f t="shared" si="674"/>
        <v>DOMI</v>
      </c>
      <c r="X3598" s="13">
        <f t="shared" si="675"/>
        <v>8</v>
      </c>
      <c r="Y3598" s="13" t="str">
        <f>IFERROR(VLOOKUP(C3598,ReceivingTeam[],2,FALSE),"HelpDesk")</f>
        <v>HelpDesk</v>
      </c>
      <c r="Z3598" s="67">
        <f t="shared" si="676"/>
        <v>44881.916666666664</v>
      </c>
      <c r="AA3598" s="68">
        <f t="shared" si="677"/>
        <v>44881</v>
      </c>
      <c r="AB3598" s="69" t="b">
        <f t="shared" si="678"/>
        <v>1</v>
      </c>
      <c r="AC3598" s="70">
        <f t="shared" si="679"/>
        <v>0.5</v>
      </c>
      <c r="AD3598" s="67">
        <f t="shared" si="680"/>
        <v>44881.916666666664</v>
      </c>
      <c r="AE3598" s="67">
        <f>VLOOKUP(V3598,'Branch Wise Work Timelines'!C:G,3,FALSE)+AA3598</f>
        <v>44881.416666666664</v>
      </c>
      <c r="AF3598" s="67">
        <f>IF(V3598="Bangalore",VLOOKUP(V3598,'Branch Wise Work Timelines'!C:G,4,FALSE)+AA3598+1,IF(V3598="Mumbai",VLOOKUP(V3598,'Branch Wise Work Timelines'!C:G,4,FALSE)+AA3598+1,VLOOKUP(V3598,'Branch Wise Work Timelines'!C:G,4,FALSE)+AA3598))</f>
        <v>44882.104166666664</v>
      </c>
      <c r="AG3598" s="67">
        <f>WORKDAY.INTL(AA3598,1,11)+VLOOKUP(V3598,'Branch Wise Work Timelines'!C:G,3,FALSE)</f>
        <v>44882.416666666664</v>
      </c>
      <c r="AH3598" s="69" t="str">
        <f t="shared" ca="1" si="681"/>
        <v>Out of TAT</v>
      </c>
      <c r="AI3598" s="69">
        <f t="shared" ca="1" si="682"/>
        <v>20704</v>
      </c>
      <c r="AJ3598" s="69" t="str">
        <f ca="1">IF(AI3598&lt;0,"0-12",IFERROR(VLOOKUP(AI3598,Breakup[],2,FALSE),"&gt;24"))</f>
        <v>&gt;24</v>
      </c>
      <c r="AK3598" s="69" t="str">
        <f>VLOOKUP(V3598,Master!B:D,3,FALSE)</f>
        <v>South</v>
      </c>
      <c r="AL3598" s="69" t="str">
        <f t="shared" si="683"/>
        <v>Bangalore</v>
      </c>
    </row>
    <row r="3599" spans="1:38">
      <c r="A3599" s="14" t="s">
        <v>7527</v>
      </c>
      <c r="B3599" s="54">
        <v>44701.892819178203</v>
      </c>
      <c r="C3599" s="13" t="s">
        <v>6284</v>
      </c>
      <c r="D3599" s="13">
        <v>226</v>
      </c>
      <c r="E3599" s="13" t="s">
        <v>7528</v>
      </c>
      <c r="F3599" s="13" t="s">
        <v>24</v>
      </c>
      <c r="G3599" s="14">
        <v>1653069266688</v>
      </c>
      <c r="H3599" s="55">
        <v>0.49408564814814798</v>
      </c>
      <c r="I3599" s="33">
        <v>44881.494085648097</v>
      </c>
      <c r="J3599" s="58">
        <v>44881</v>
      </c>
      <c r="K3599" s="13" t="s">
        <v>213</v>
      </c>
      <c r="L3599" s="13" t="s">
        <v>30</v>
      </c>
      <c r="M3599" s="13" t="s">
        <v>147</v>
      </c>
      <c r="N3599" s="13" t="s">
        <v>206</v>
      </c>
      <c r="O3599" s="33" t="s">
        <v>38</v>
      </c>
      <c r="P3599" s="58" t="s">
        <v>38</v>
      </c>
      <c r="Q3599" s="33" t="s">
        <v>207</v>
      </c>
      <c r="R3599" s="14" t="s">
        <v>38</v>
      </c>
      <c r="S3599" s="13" t="s">
        <v>208</v>
      </c>
      <c r="T3599" s="13" t="s">
        <v>209</v>
      </c>
      <c r="U3599" s="33">
        <f t="shared" ca="1" si="672"/>
        <v>45744.56914039352</v>
      </c>
      <c r="V3599" s="13" t="str">
        <f t="shared" si="673"/>
        <v>Bangalore</v>
      </c>
      <c r="W3599" s="13" t="str">
        <f t="shared" si="674"/>
        <v>DOMI</v>
      </c>
      <c r="X3599" s="13">
        <f t="shared" si="675"/>
        <v>11</v>
      </c>
      <c r="Y3599" s="13" t="str">
        <f>IFERROR(VLOOKUP(C3599,ReceivingTeam[],2,FALSE),"HelpDesk")</f>
        <v>HelpDesk</v>
      </c>
      <c r="Z3599" s="67">
        <f t="shared" si="676"/>
        <v>44881.994085648097</v>
      </c>
      <c r="AA3599" s="68">
        <f t="shared" si="677"/>
        <v>44881</v>
      </c>
      <c r="AB3599" s="69" t="b">
        <f t="shared" si="678"/>
        <v>1</v>
      </c>
      <c r="AC3599" s="70">
        <f t="shared" si="679"/>
        <v>0.5</v>
      </c>
      <c r="AD3599" s="67">
        <f t="shared" si="680"/>
        <v>44881.994085648097</v>
      </c>
      <c r="AE3599" s="67">
        <f>VLOOKUP(V3599,'Branch Wise Work Timelines'!C:G,3,FALSE)+AA3599</f>
        <v>44881.416666666664</v>
      </c>
      <c r="AF3599" s="67">
        <f>IF(V3599="Bangalore",VLOOKUP(V3599,'Branch Wise Work Timelines'!C:G,4,FALSE)+AA3599+1,IF(V3599="Mumbai",VLOOKUP(V3599,'Branch Wise Work Timelines'!C:G,4,FALSE)+AA3599+1,VLOOKUP(V3599,'Branch Wise Work Timelines'!C:G,4,FALSE)+AA3599))</f>
        <v>44882.104166666664</v>
      </c>
      <c r="AG3599" s="67">
        <f>WORKDAY.INTL(AA3599,1,11)+VLOOKUP(V3599,'Branch Wise Work Timelines'!C:G,3,FALSE)</f>
        <v>44882.416666666664</v>
      </c>
      <c r="AH3599" s="69" t="str">
        <f t="shared" ca="1" si="681"/>
        <v>Out of TAT</v>
      </c>
      <c r="AI3599" s="69">
        <f t="shared" ca="1" si="682"/>
        <v>20702</v>
      </c>
      <c r="AJ3599" s="69" t="str">
        <f ca="1">IF(AI3599&lt;0,"0-12",IFERROR(VLOOKUP(AI3599,Breakup[],2,FALSE),"&gt;24"))</f>
        <v>&gt;24</v>
      </c>
      <c r="AK3599" s="69" t="str">
        <f>VLOOKUP(V3599,Master!B:D,3,FALSE)</f>
        <v>South</v>
      </c>
      <c r="AL3599" s="69" t="str">
        <f t="shared" si="683"/>
        <v>Bangalore</v>
      </c>
    </row>
    <row r="3600" spans="1:38">
      <c r="A3600" s="14" t="s">
        <v>7529</v>
      </c>
      <c r="B3600" s="54">
        <v>44701.896929513903</v>
      </c>
      <c r="C3600" s="13" t="s">
        <v>6284</v>
      </c>
      <c r="D3600" s="13">
        <v>484</v>
      </c>
      <c r="E3600" s="13" t="s">
        <v>7530</v>
      </c>
      <c r="F3600" s="13" t="s">
        <v>24</v>
      </c>
      <c r="G3600" s="14">
        <v>1653064224878</v>
      </c>
      <c r="H3600" s="55">
        <v>0.26923611111111101</v>
      </c>
      <c r="I3600" s="33">
        <v>44883.269236111097</v>
      </c>
      <c r="J3600" s="58">
        <v>44883</v>
      </c>
      <c r="K3600" s="13" t="s">
        <v>213</v>
      </c>
      <c r="L3600" s="13" t="s">
        <v>30</v>
      </c>
      <c r="M3600" s="13" t="s">
        <v>147</v>
      </c>
      <c r="N3600" s="13" t="s">
        <v>206</v>
      </c>
      <c r="O3600" s="33" t="s">
        <v>38</v>
      </c>
      <c r="P3600" s="58" t="s">
        <v>38</v>
      </c>
      <c r="Q3600" s="33" t="s">
        <v>207</v>
      </c>
      <c r="R3600" s="14" t="s">
        <v>38</v>
      </c>
      <c r="S3600" s="13" t="s">
        <v>208</v>
      </c>
      <c r="T3600" s="13" t="s">
        <v>209</v>
      </c>
      <c r="U3600" s="33">
        <f t="shared" ca="1" si="672"/>
        <v>45744.56914039352</v>
      </c>
      <c r="V3600" s="13" t="str">
        <f t="shared" si="673"/>
        <v>Bangalore</v>
      </c>
      <c r="W3600" s="13" t="str">
        <f t="shared" si="674"/>
        <v>DOMI</v>
      </c>
      <c r="X3600" s="13">
        <f t="shared" si="675"/>
        <v>6</v>
      </c>
      <c r="Y3600" s="13" t="str">
        <f>IFERROR(VLOOKUP(C3600,ReceivingTeam[],2,FALSE),"HelpDesk")</f>
        <v>HelpDesk</v>
      </c>
      <c r="Z3600" s="67">
        <f t="shared" si="676"/>
        <v>44883.916666666664</v>
      </c>
      <c r="AA3600" s="68">
        <f t="shared" si="677"/>
        <v>44883</v>
      </c>
      <c r="AB3600" s="69" t="b">
        <f t="shared" si="678"/>
        <v>1</v>
      </c>
      <c r="AC3600" s="70">
        <f t="shared" si="679"/>
        <v>0.5</v>
      </c>
      <c r="AD3600" s="67">
        <f t="shared" si="680"/>
        <v>44883.916666666664</v>
      </c>
      <c r="AE3600" s="67">
        <f>VLOOKUP(V3600,'Branch Wise Work Timelines'!C:G,3,FALSE)+AA3600</f>
        <v>44883.416666666664</v>
      </c>
      <c r="AF3600" s="67">
        <f>IF(V3600="Bangalore",VLOOKUP(V3600,'Branch Wise Work Timelines'!C:G,4,FALSE)+AA3600+1,IF(V3600="Mumbai",VLOOKUP(V3600,'Branch Wise Work Timelines'!C:G,4,FALSE)+AA3600+1,VLOOKUP(V3600,'Branch Wise Work Timelines'!C:G,4,FALSE)+AA3600))</f>
        <v>44884.104166666664</v>
      </c>
      <c r="AG3600" s="67">
        <f>WORKDAY.INTL(AA3600,1,11)+VLOOKUP(V3600,'Branch Wise Work Timelines'!C:G,3,FALSE)</f>
        <v>44884.416666666664</v>
      </c>
      <c r="AH3600" s="69" t="str">
        <f t="shared" ca="1" si="681"/>
        <v>Out of TAT</v>
      </c>
      <c r="AI3600" s="69">
        <f t="shared" ca="1" si="682"/>
        <v>20656</v>
      </c>
      <c r="AJ3600" s="69" t="str">
        <f ca="1">IF(AI3600&lt;0,"0-12",IFERROR(VLOOKUP(AI3600,Breakup[],2,FALSE),"&gt;24"))</f>
        <v>&gt;24</v>
      </c>
      <c r="AK3600" s="69" t="str">
        <f>VLOOKUP(V3600,Master!B:D,3,FALSE)</f>
        <v>South</v>
      </c>
      <c r="AL3600" s="69" t="str">
        <f t="shared" si="683"/>
        <v>Bangalore</v>
      </c>
    </row>
    <row r="3601" spans="1:38">
      <c r="A3601" s="14" t="s">
        <v>7531</v>
      </c>
      <c r="B3601" s="54">
        <v>44701.911188923601</v>
      </c>
      <c r="C3601" s="13" t="s">
        <v>147</v>
      </c>
      <c r="D3601" s="13">
        <v>477</v>
      </c>
      <c r="E3601" s="13" t="s">
        <v>7532</v>
      </c>
      <c r="F3601" s="13" t="s">
        <v>24</v>
      </c>
      <c r="G3601" s="14">
        <v>1653064224878</v>
      </c>
      <c r="H3601" s="55">
        <v>0.64609953703703704</v>
      </c>
      <c r="I3601" s="33">
        <v>44884.646099537</v>
      </c>
      <c r="J3601" s="58">
        <v>44884</v>
      </c>
      <c r="K3601" s="13" t="s">
        <v>213</v>
      </c>
      <c r="L3601" s="13" t="s">
        <v>30</v>
      </c>
      <c r="M3601" s="13" t="s">
        <v>147</v>
      </c>
      <c r="N3601" s="13" t="s">
        <v>206</v>
      </c>
      <c r="O3601" s="33" t="s">
        <v>38</v>
      </c>
      <c r="P3601" s="58" t="s">
        <v>38</v>
      </c>
      <c r="Q3601" s="33" t="s">
        <v>207</v>
      </c>
      <c r="R3601" s="14" t="s">
        <v>38</v>
      </c>
      <c r="S3601" s="13" t="s">
        <v>208</v>
      </c>
      <c r="T3601" s="13" t="s">
        <v>209</v>
      </c>
      <c r="U3601" s="33">
        <f t="shared" ca="1" si="672"/>
        <v>45744.56914039352</v>
      </c>
      <c r="V3601" s="13" t="str">
        <f t="shared" si="673"/>
        <v>Bangalore</v>
      </c>
      <c r="W3601" s="13" t="str">
        <f t="shared" si="674"/>
        <v>DOMI</v>
      </c>
      <c r="X3601" s="13">
        <f t="shared" si="675"/>
        <v>15</v>
      </c>
      <c r="Y3601" s="13" t="str">
        <f>IFERROR(VLOOKUP(C3601,ReceivingTeam[],2,FALSE),"HelpDesk")</f>
        <v>Branch office</v>
      </c>
      <c r="Z3601" s="67">
        <f t="shared" si="676"/>
        <v>44886.458599537</v>
      </c>
      <c r="AA3601" s="68">
        <f t="shared" si="677"/>
        <v>44884</v>
      </c>
      <c r="AB3601" s="69" t="b">
        <f t="shared" si="678"/>
        <v>1</v>
      </c>
      <c r="AC3601" s="70">
        <f t="shared" si="679"/>
        <v>0.5</v>
      </c>
      <c r="AD3601" s="67">
        <f t="shared" si="680"/>
        <v>44886.458599537</v>
      </c>
      <c r="AE3601" s="67">
        <f>VLOOKUP(V3601,'Branch Wise Work Timelines'!C:G,3,FALSE)+AA3601</f>
        <v>44884.416666666664</v>
      </c>
      <c r="AF3601" s="67">
        <f>IF(V3601="Bangalore",VLOOKUP(V3601,'Branch Wise Work Timelines'!C:G,4,FALSE)+AA3601+1,IF(V3601="Mumbai",VLOOKUP(V3601,'Branch Wise Work Timelines'!C:G,4,FALSE)+AA3601+1,VLOOKUP(V3601,'Branch Wise Work Timelines'!C:G,4,FALSE)+AA3601))</f>
        <v>44885.104166666664</v>
      </c>
      <c r="AG3601" s="67">
        <f>WORKDAY.INTL(AA3601,1,11)+VLOOKUP(V3601,'Branch Wise Work Timelines'!C:G,3,FALSE)</f>
        <v>44886.416666666664</v>
      </c>
      <c r="AH3601" s="69" t="str">
        <f t="shared" ca="1" si="681"/>
        <v>Out of TAT</v>
      </c>
      <c r="AI3601" s="69">
        <f t="shared" ca="1" si="682"/>
        <v>20595</v>
      </c>
      <c r="AJ3601" s="69" t="str">
        <f ca="1">IF(AI3601&lt;0,"0-12",IFERROR(VLOOKUP(AI3601,Breakup[],2,FALSE),"&gt;24"))</f>
        <v>&gt;24</v>
      </c>
      <c r="AK3601" s="69" t="str">
        <f>VLOOKUP(V3601,Master!B:D,3,FALSE)</f>
        <v>South</v>
      </c>
      <c r="AL3601" s="69" t="str">
        <f t="shared" si="683"/>
        <v>Bangalore</v>
      </c>
    </row>
    <row r="3602" spans="1:38">
      <c r="A3602" s="14" t="s">
        <v>7533</v>
      </c>
      <c r="B3602" s="54">
        <v>44701.832454513897</v>
      </c>
      <c r="C3602" s="13" t="s">
        <v>460</v>
      </c>
      <c r="D3602" s="13">
        <v>1640</v>
      </c>
      <c r="E3602" s="13" t="s">
        <v>7534</v>
      </c>
      <c r="F3602" s="13" t="s">
        <v>33</v>
      </c>
      <c r="G3602" s="14">
        <v>1653067592196</v>
      </c>
      <c r="H3602" s="55">
        <v>0.21937499999999999</v>
      </c>
      <c r="I3602" s="33">
        <v>44883.219375000001</v>
      </c>
      <c r="J3602" s="58">
        <v>44883</v>
      </c>
      <c r="K3602" s="13" t="s">
        <v>213</v>
      </c>
      <c r="L3602" s="13" t="s">
        <v>30</v>
      </c>
      <c r="M3602" s="13" t="s">
        <v>147</v>
      </c>
      <c r="N3602" s="13" t="s">
        <v>206</v>
      </c>
      <c r="O3602" s="33" t="s">
        <v>38</v>
      </c>
      <c r="P3602" s="58" t="s">
        <v>38</v>
      </c>
      <c r="Q3602" s="33" t="s">
        <v>207</v>
      </c>
      <c r="R3602" s="14" t="s">
        <v>38</v>
      </c>
      <c r="S3602" s="13" t="s">
        <v>208</v>
      </c>
      <c r="T3602" s="13" t="s">
        <v>209</v>
      </c>
      <c r="U3602" s="33">
        <f t="shared" ca="1" si="672"/>
        <v>45744.56914039352</v>
      </c>
      <c r="V3602" s="13" t="str">
        <f t="shared" si="673"/>
        <v>Bangalore</v>
      </c>
      <c r="W3602" s="13" t="str">
        <f t="shared" si="674"/>
        <v>RI</v>
      </c>
      <c r="X3602" s="13">
        <f t="shared" si="675"/>
        <v>5</v>
      </c>
      <c r="Y3602" s="13" t="str">
        <f>IFERROR(VLOOKUP(C3602,ReceivingTeam[],2,FALSE),"HelpDesk")</f>
        <v>HelpDesk</v>
      </c>
      <c r="Z3602" s="67">
        <f t="shared" si="676"/>
        <v>44883.916666666664</v>
      </c>
      <c r="AA3602" s="68">
        <f t="shared" si="677"/>
        <v>44883</v>
      </c>
      <c r="AB3602" s="69" t="b">
        <f t="shared" si="678"/>
        <v>1</v>
      </c>
      <c r="AC3602" s="70">
        <f t="shared" si="679"/>
        <v>0.5</v>
      </c>
      <c r="AD3602" s="67">
        <f t="shared" si="680"/>
        <v>44883.916666666664</v>
      </c>
      <c r="AE3602" s="67">
        <f>VLOOKUP(V3602,'Branch Wise Work Timelines'!C:G,3,FALSE)+AA3602</f>
        <v>44883.416666666664</v>
      </c>
      <c r="AF3602" s="67">
        <f>IF(V3602="Bangalore",VLOOKUP(V3602,'Branch Wise Work Timelines'!C:G,4,FALSE)+AA3602+1,IF(V3602="Mumbai",VLOOKUP(V3602,'Branch Wise Work Timelines'!C:G,4,FALSE)+AA3602+1,VLOOKUP(V3602,'Branch Wise Work Timelines'!C:G,4,FALSE)+AA3602))</f>
        <v>44884.104166666664</v>
      </c>
      <c r="AG3602" s="67">
        <f>WORKDAY.INTL(AA3602,1,11)+VLOOKUP(V3602,'Branch Wise Work Timelines'!C:G,3,FALSE)</f>
        <v>44884.416666666664</v>
      </c>
      <c r="AH3602" s="69" t="str">
        <f t="shared" ca="1" si="681"/>
        <v>Out of TAT</v>
      </c>
      <c r="AI3602" s="69">
        <f t="shared" ca="1" si="682"/>
        <v>20656</v>
      </c>
      <c r="AJ3602" s="69" t="str">
        <f ca="1">IF(AI3602&lt;0,"0-12",IFERROR(VLOOKUP(AI3602,Breakup[],2,FALSE),"&gt;24"))</f>
        <v>&gt;24</v>
      </c>
      <c r="AK3602" s="69" t="str">
        <f>VLOOKUP(V3602,Master!B:D,3,FALSE)</f>
        <v>South</v>
      </c>
      <c r="AL3602" s="69" t="str">
        <f t="shared" si="683"/>
        <v>Bangalore</v>
      </c>
    </row>
    <row r="3603" spans="1:38">
      <c r="A3603" s="14" t="s">
        <v>7535</v>
      </c>
      <c r="B3603" s="54">
        <v>44701.703345567097</v>
      </c>
      <c r="C3603" s="13" t="s">
        <v>265</v>
      </c>
      <c r="D3603" s="13">
        <v>629</v>
      </c>
      <c r="E3603" s="13" t="s">
        <v>7536</v>
      </c>
      <c r="F3603" s="13" t="s">
        <v>15</v>
      </c>
      <c r="G3603" s="14">
        <v>1653050074123</v>
      </c>
      <c r="H3603" s="55">
        <v>0.38537037037036997</v>
      </c>
      <c r="I3603" s="33">
        <v>44891.385370370401</v>
      </c>
      <c r="J3603" s="58">
        <v>44891</v>
      </c>
      <c r="K3603" s="13" t="s">
        <v>213</v>
      </c>
      <c r="L3603" s="13" t="s">
        <v>30</v>
      </c>
      <c r="M3603" s="13" t="s">
        <v>75</v>
      </c>
      <c r="N3603" s="13" t="s">
        <v>206</v>
      </c>
      <c r="O3603" s="33">
        <v>44891.051493055602</v>
      </c>
      <c r="P3603" s="58">
        <v>44891</v>
      </c>
      <c r="Q3603" s="33" t="s">
        <v>237</v>
      </c>
      <c r="R3603" s="14">
        <v>707</v>
      </c>
      <c r="S3603" s="13" t="s">
        <v>216</v>
      </c>
      <c r="T3603" s="13" t="s">
        <v>217</v>
      </c>
      <c r="U3603" s="33">
        <f t="shared" ca="1" si="672"/>
        <v>45744.56914039352</v>
      </c>
      <c r="V3603" s="13" t="str">
        <f t="shared" si="673"/>
        <v>Bangalore</v>
      </c>
      <c r="W3603" s="13" t="str">
        <f t="shared" si="674"/>
        <v>CLS</v>
      </c>
      <c r="X3603" s="13">
        <f t="shared" si="675"/>
        <v>9</v>
      </c>
      <c r="Y3603" s="13" t="str">
        <f>IFERROR(VLOOKUP(C3603,ReceivingTeam[],2,FALSE),"HelpDesk")</f>
        <v>HelpDesk</v>
      </c>
      <c r="Z3603" s="67">
        <f t="shared" si="676"/>
        <v>44891.916666666664</v>
      </c>
      <c r="AA3603" s="68">
        <f t="shared" si="677"/>
        <v>44891</v>
      </c>
      <c r="AB3603" s="69" t="b">
        <f t="shared" si="678"/>
        <v>1</v>
      </c>
      <c r="AC3603" s="70">
        <f t="shared" si="679"/>
        <v>0.5</v>
      </c>
      <c r="AD3603" s="67">
        <f t="shared" si="680"/>
        <v>44891.916666666664</v>
      </c>
      <c r="AE3603" s="67">
        <f>VLOOKUP(V3603,'Branch Wise Work Timelines'!C:G,3,FALSE)+AA3603</f>
        <v>44891.416666666664</v>
      </c>
      <c r="AF3603" s="67">
        <f>IF(V3603="Bangalore",VLOOKUP(V3603,'Branch Wise Work Timelines'!C:G,4,FALSE)+AA3603+1,IF(V3603="Mumbai",VLOOKUP(V3603,'Branch Wise Work Timelines'!C:G,4,FALSE)+AA3603+1,VLOOKUP(V3603,'Branch Wise Work Timelines'!C:G,4,FALSE)+AA3603))</f>
        <v>44892.104166666664</v>
      </c>
      <c r="AG3603" s="67">
        <f>WORKDAY.INTL(AA3603,1,11)+VLOOKUP(V3603,'Branch Wise Work Timelines'!C:G,3,FALSE)</f>
        <v>44893.416666666664</v>
      </c>
      <c r="AH3603" s="69" t="str">
        <f t="shared" si="681"/>
        <v>Met</v>
      </c>
      <c r="AI3603" s="69">
        <f t="shared" ca="1" si="682"/>
        <v>20464</v>
      </c>
      <c r="AJ3603" s="69" t="str">
        <f ca="1">IF(AI3603&lt;0,"0-12",IFERROR(VLOOKUP(AI3603,Breakup[],2,FALSE),"&gt;24"))</f>
        <v>&gt;24</v>
      </c>
      <c r="AK3603" s="69" t="str">
        <f>VLOOKUP(V3603,Master!B:D,3,FALSE)</f>
        <v>South</v>
      </c>
      <c r="AL3603" s="69" t="str">
        <f t="shared" si="683"/>
        <v>Bangalore-CLS</v>
      </c>
    </row>
    <row r="3604" spans="1:38">
      <c r="A3604" s="14" t="s">
        <v>7537</v>
      </c>
      <c r="B3604" s="54">
        <v>44701.639183217601</v>
      </c>
      <c r="C3604" s="13" t="s">
        <v>497</v>
      </c>
      <c r="D3604" s="13">
        <v>336</v>
      </c>
      <c r="E3604" s="13" t="s">
        <v>7538</v>
      </c>
      <c r="F3604" s="13" t="s">
        <v>33</v>
      </c>
      <c r="G3604" s="14">
        <v>1653047067096</v>
      </c>
      <c r="H3604" s="55">
        <v>0.86136574074074101</v>
      </c>
      <c r="I3604" s="33">
        <v>44883.861365740697</v>
      </c>
      <c r="J3604" s="58">
        <v>44883</v>
      </c>
      <c r="K3604" s="13" t="s">
        <v>452</v>
      </c>
      <c r="L3604" s="13" t="s">
        <v>36</v>
      </c>
      <c r="M3604" s="13" t="s">
        <v>497</v>
      </c>
      <c r="N3604" s="13" t="s">
        <v>206</v>
      </c>
      <c r="O3604" s="33" t="s">
        <v>38</v>
      </c>
      <c r="P3604" s="58" t="s">
        <v>38</v>
      </c>
      <c r="Q3604" s="33" t="s">
        <v>207</v>
      </c>
      <c r="R3604" s="14" t="s">
        <v>38</v>
      </c>
      <c r="S3604" s="13" t="s">
        <v>216</v>
      </c>
      <c r="T3604" s="13" t="s">
        <v>278</v>
      </c>
      <c r="U3604" s="33">
        <f t="shared" ca="1" si="672"/>
        <v>45744.56914039352</v>
      </c>
      <c r="V3604" s="13" t="str">
        <f t="shared" si="673"/>
        <v>Chennai</v>
      </c>
      <c r="W3604" s="13" t="str">
        <f t="shared" si="674"/>
        <v>RI</v>
      </c>
      <c r="X3604" s="13">
        <f t="shared" si="675"/>
        <v>20</v>
      </c>
      <c r="Y3604" s="13" t="str">
        <f>IFERROR(VLOOKUP(C3604,ReceivingTeam[],2,FALSE),"HelpDesk")</f>
        <v>HelpDesk</v>
      </c>
      <c r="Z3604" s="67">
        <f t="shared" si="676"/>
        <v>44887.507199074025</v>
      </c>
      <c r="AA3604" s="68">
        <f t="shared" si="677"/>
        <v>44883</v>
      </c>
      <c r="AB3604" s="69" t="b">
        <f t="shared" si="678"/>
        <v>1</v>
      </c>
      <c r="AC3604" s="70">
        <f t="shared" si="679"/>
        <v>3</v>
      </c>
      <c r="AD3604" s="67">
        <f t="shared" si="680"/>
        <v>44887.507199074025</v>
      </c>
      <c r="AE3604" s="67">
        <f>VLOOKUP(V3604,'Branch Wise Work Timelines'!C:G,3,FALSE)+AA3604</f>
        <v>44883.416666666664</v>
      </c>
      <c r="AF3604" s="67">
        <f>IF(V3604="Bangalore",VLOOKUP(V3604,'Branch Wise Work Timelines'!C:G,4,FALSE)+AA3604+1,IF(V3604="Mumbai",VLOOKUP(V3604,'Branch Wise Work Timelines'!C:G,4,FALSE)+AA3604+1,VLOOKUP(V3604,'Branch Wise Work Timelines'!C:G,4,FALSE)+AA3604))</f>
        <v>44883.770833333336</v>
      </c>
      <c r="AG3604" s="67">
        <f>WORKDAY.INTL(AA3604,1,11)+VLOOKUP(V3604,'Branch Wise Work Timelines'!C:G,3,FALSE)</f>
        <v>44884.416666666664</v>
      </c>
      <c r="AH3604" s="69" t="str">
        <f t="shared" ca="1" si="681"/>
        <v>Out of TAT</v>
      </c>
      <c r="AI3604" s="69">
        <f t="shared" ca="1" si="682"/>
        <v>20570</v>
      </c>
      <c r="AJ3604" s="69" t="str">
        <f ca="1">IF(AI3604&lt;0,"0-12",IFERROR(VLOOKUP(AI3604,Breakup[],2,FALSE),"&gt;24"))</f>
        <v>&gt;24</v>
      </c>
      <c r="AK3604" s="69" t="str">
        <f>VLOOKUP(V3604,Master!B:D,3,FALSE)</f>
        <v>South</v>
      </c>
      <c r="AL3604" s="69" t="str">
        <f t="shared" si="683"/>
        <v>Chennai</v>
      </c>
    </row>
    <row r="3605" spans="1:38">
      <c r="A3605" s="14" t="s">
        <v>7539</v>
      </c>
      <c r="B3605" s="54">
        <v>44701.640625150503</v>
      </c>
      <c r="C3605" s="13" t="s">
        <v>497</v>
      </c>
      <c r="D3605" s="13">
        <v>470</v>
      </c>
      <c r="E3605" s="13" t="s">
        <v>7540</v>
      </c>
      <c r="F3605" s="13" t="s">
        <v>33</v>
      </c>
      <c r="G3605" s="14">
        <v>1653047067096</v>
      </c>
      <c r="H3605" s="55">
        <v>0.70633101851851798</v>
      </c>
      <c r="I3605" s="33">
        <v>44883.706331018497</v>
      </c>
      <c r="J3605" s="58">
        <v>44883</v>
      </c>
      <c r="K3605" s="13" t="s">
        <v>452</v>
      </c>
      <c r="L3605" s="13" t="s">
        <v>36</v>
      </c>
      <c r="M3605" s="13" t="s">
        <v>497</v>
      </c>
      <c r="N3605" s="13" t="s">
        <v>206</v>
      </c>
      <c r="O3605" s="33" t="s">
        <v>38</v>
      </c>
      <c r="P3605" s="58" t="s">
        <v>38</v>
      </c>
      <c r="Q3605" s="33" t="s">
        <v>207</v>
      </c>
      <c r="R3605" s="14" t="s">
        <v>38</v>
      </c>
      <c r="S3605" s="13" t="s">
        <v>216</v>
      </c>
      <c r="T3605" s="13" t="s">
        <v>278</v>
      </c>
      <c r="U3605" s="33">
        <f t="shared" ca="1" si="672"/>
        <v>45744.56914039352</v>
      </c>
      <c r="V3605" s="13" t="str">
        <f t="shared" si="673"/>
        <v>Chennai</v>
      </c>
      <c r="W3605" s="13" t="str">
        <f t="shared" si="674"/>
        <v>RI</v>
      </c>
      <c r="X3605" s="13">
        <f t="shared" si="675"/>
        <v>16</v>
      </c>
      <c r="Y3605" s="13" t="str">
        <f>IFERROR(VLOOKUP(C3605,ReceivingTeam[],2,FALSE),"HelpDesk")</f>
        <v>HelpDesk</v>
      </c>
      <c r="Z3605" s="67">
        <f t="shared" si="676"/>
        <v>44887.352164351825</v>
      </c>
      <c r="AA3605" s="68">
        <f t="shared" si="677"/>
        <v>44883</v>
      </c>
      <c r="AB3605" s="69" t="b">
        <f t="shared" si="678"/>
        <v>1</v>
      </c>
      <c r="AC3605" s="70">
        <f t="shared" si="679"/>
        <v>3</v>
      </c>
      <c r="AD3605" s="67">
        <f t="shared" si="680"/>
        <v>44887.352164351825</v>
      </c>
      <c r="AE3605" s="67">
        <f>VLOOKUP(V3605,'Branch Wise Work Timelines'!C:G,3,FALSE)+AA3605</f>
        <v>44883.416666666664</v>
      </c>
      <c r="AF3605" s="67">
        <f>IF(V3605="Bangalore",VLOOKUP(V3605,'Branch Wise Work Timelines'!C:G,4,FALSE)+AA3605+1,IF(V3605="Mumbai",VLOOKUP(V3605,'Branch Wise Work Timelines'!C:G,4,FALSE)+AA3605+1,VLOOKUP(V3605,'Branch Wise Work Timelines'!C:G,4,FALSE)+AA3605))</f>
        <v>44883.770833333336</v>
      </c>
      <c r="AG3605" s="67">
        <f>WORKDAY.INTL(AA3605,1,11)+VLOOKUP(V3605,'Branch Wise Work Timelines'!C:G,3,FALSE)</f>
        <v>44884.416666666664</v>
      </c>
      <c r="AH3605" s="69" t="str">
        <f t="shared" ca="1" si="681"/>
        <v>Out of TAT</v>
      </c>
      <c r="AI3605" s="69">
        <f t="shared" ca="1" si="682"/>
        <v>20574</v>
      </c>
      <c r="AJ3605" s="69" t="str">
        <f ca="1">IF(AI3605&lt;0,"0-12",IFERROR(VLOOKUP(AI3605,Breakup[],2,FALSE),"&gt;24"))</f>
        <v>&gt;24</v>
      </c>
      <c r="AK3605" s="69" t="str">
        <f>VLOOKUP(V3605,Master!B:D,3,FALSE)</f>
        <v>South</v>
      </c>
      <c r="AL3605" s="69" t="str">
        <f t="shared" si="683"/>
        <v>Chennai</v>
      </c>
    </row>
    <row r="3606" spans="1:38">
      <c r="A3606" s="14" t="s">
        <v>7541</v>
      </c>
      <c r="B3606" s="54">
        <v>44701.641773761599</v>
      </c>
      <c r="C3606" s="13" t="s">
        <v>497</v>
      </c>
      <c r="D3606" s="13">
        <v>1468</v>
      </c>
      <c r="E3606" s="13" t="s">
        <v>7542</v>
      </c>
      <c r="F3606" s="13" t="s">
        <v>33</v>
      </c>
      <c r="G3606" s="14">
        <v>1653047067096</v>
      </c>
      <c r="H3606" s="55">
        <v>0.24906249999999999</v>
      </c>
      <c r="I3606" s="33">
        <v>44882.249062499999</v>
      </c>
      <c r="J3606" s="58">
        <v>44882</v>
      </c>
      <c r="K3606" s="13" t="s">
        <v>452</v>
      </c>
      <c r="L3606" s="13" t="s">
        <v>36</v>
      </c>
      <c r="M3606" s="13" t="s">
        <v>497</v>
      </c>
      <c r="N3606" s="13" t="s">
        <v>206</v>
      </c>
      <c r="O3606" s="33" t="s">
        <v>38</v>
      </c>
      <c r="P3606" s="58" t="s">
        <v>38</v>
      </c>
      <c r="Q3606" s="33" t="s">
        <v>207</v>
      </c>
      <c r="R3606" s="14" t="s">
        <v>38</v>
      </c>
      <c r="S3606" s="13" t="s">
        <v>216</v>
      </c>
      <c r="T3606" s="13" t="s">
        <v>278</v>
      </c>
      <c r="U3606" s="33">
        <f t="shared" ca="1" si="672"/>
        <v>45744.56914039352</v>
      </c>
      <c r="V3606" s="13" t="str">
        <f t="shared" si="673"/>
        <v>Chennai</v>
      </c>
      <c r="W3606" s="13" t="str">
        <f t="shared" si="674"/>
        <v>RI</v>
      </c>
      <c r="X3606" s="13">
        <f t="shared" si="675"/>
        <v>5</v>
      </c>
      <c r="Y3606" s="13" t="str">
        <f>IFERROR(VLOOKUP(C3606,ReceivingTeam[],2,FALSE),"HelpDesk")</f>
        <v>HelpDesk</v>
      </c>
      <c r="Z3606" s="67">
        <f t="shared" si="676"/>
        <v>44886.062499999993</v>
      </c>
      <c r="AA3606" s="68">
        <f t="shared" si="677"/>
        <v>44882</v>
      </c>
      <c r="AB3606" s="69" t="b">
        <f t="shared" si="678"/>
        <v>1</v>
      </c>
      <c r="AC3606" s="70">
        <f t="shared" si="679"/>
        <v>3</v>
      </c>
      <c r="AD3606" s="67">
        <f t="shared" si="680"/>
        <v>44886.062499999993</v>
      </c>
      <c r="AE3606" s="67">
        <f>VLOOKUP(V3606,'Branch Wise Work Timelines'!C:G,3,FALSE)+AA3606</f>
        <v>44882.416666666664</v>
      </c>
      <c r="AF3606" s="67">
        <f>IF(V3606="Bangalore",VLOOKUP(V3606,'Branch Wise Work Timelines'!C:G,4,FALSE)+AA3606+1,IF(V3606="Mumbai",VLOOKUP(V3606,'Branch Wise Work Timelines'!C:G,4,FALSE)+AA3606+1,VLOOKUP(V3606,'Branch Wise Work Timelines'!C:G,4,FALSE)+AA3606))</f>
        <v>44882.770833333336</v>
      </c>
      <c r="AG3606" s="67">
        <f>WORKDAY.INTL(AA3606,1,11)+VLOOKUP(V3606,'Branch Wise Work Timelines'!C:G,3,FALSE)</f>
        <v>44883.416666666664</v>
      </c>
      <c r="AH3606" s="69" t="str">
        <f t="shared" ca="1" si="681"/>
        <v>Out of TAT</v>
      </c>
      <c r="AI3606" s="69">
        <f t="shared" ca="1" si="682"/>
        <v>20605</v>
      </c>
      <c r="AJ3606" s="69" t="str">
        <f ca="1">IF(AI3606&lt;0,"0-12",IFERROR(VLOOKUP(AI3606,Breakup[],2,FALSE),"&gt;24"))</f>
        <v>&gt;24</v>
      </c>
      <c r="AK3606" s="69" t="str">
        <f>VLOOKUP(V3606,Master!B:D,3,FALSE)</f>
        <v>South</v>
      </c>
      <c r="AL3606" s="69" t="str">
        <f t="shared" si="683"/>
        <v>Chennai</v>
      </c>
    </row>
    <row r="3607" spans="1:38">
      <c r="A3607" s="14" t="s">
        <v>7543</v>
      </c>
      <c r="B3607" s="54">
        <v>44701.643393553197</v>
      </c>
      <c r="C3607" s="13" t="s">
        <v>497</v>
      </c>
      <c r="D3607" s="13">
        <v>1430</v>
      </c>
      <c r="E3607" s="13" t="s">
        <v>7544</v>
      </c>
      <c r="F3607" s="13" t="s">
        <v>33</v>
      </c>
      <c r="G3607" s="14">
        <v>1653047067096</v>
      </c>
      <c r="H3607" s="55">
        <v>0.122488425925926</v>
      </c>
      <c r="I3607" s="33">
        <v>44883.122488425899</v>
      </c>
      <c r="J3607" s="58">
        <v>44883</v>
      </c>
      <c r="K3607" s="13" t="s">
        <v>452</v>
      </c>
      <c r="L3607" s="13" t="s">
        <v>36</v>
      </c>
      <c r="M3607" s="13" t="s">
        <v>497</v>
      </c>
      <c r="N3607" s="13" t="s">
        <v>206</v>
      </c>
      <c r="O3607" s="33" t="s">
        <v>38</v>
      </c>
      <c r="P3607" s="58" t="s">
        <v>38</v>
      </c>
      <c r="Q3607" s="33" t="s">
        <v>207</v>
      </c>
      <c r="R3607" s="14" t="s">
        <v>38</v>
      </c>
      <c r="S3607" s="13" t="s">
        <v>216</v>
      </c>
      <c r="T3607" s="13" t="s">
        <v>278</v>
      </c>
      <c r="U3607" s="33">
        <f t="shared" ca="1" si="672"/>
        <v>45744.56914039352</v>
      </c>
      <c r="V3607" s="13" t="str">
        <f t="shared" si="673"/>
        <v>Chennai</v>
      </c>
      <c r="W3607" s="13" t="str">
        <f t="shared" si="674"/>
        <v>RI</v>
      </c>
      <c r="X3607" s="13">
        <f t="shared" si="675"/>
        <v>2</v>
      </c>
      <c r="Y3607" s="13" t="str">
        <f>IFERROR(VLOOKUP(C3607,ReceivingTeam[],2,FALSE),"HelpDesk")</f>
        <v>HelpDesk</v>
      </c>
      <c r="Z3607" s="67">
        <f t="shared" si="676"/>
        <v>44887.062499999993</v>
      </c>
      <c r="AA3607" s="68">
        <f t="shared" si="677"/>
        <v>44883</v>
      </c>
      <c r="AB3607" s="69" t="b">
        <f t="shared" si="678"/>
        <v>1</v>
      </c>
      <c r="AC3607" s="70">
        <f t="shared" si="679"/>
        <v>3</v>
      </c>
      <c r="AD3607" s="67">
        <f t="shared" si="680"/>
        <v>44887.062499999993</v>
      </c>
      <c r="AE3607" s="67">
        <f>VLOOKUP(V3607,'Branch Wise Work Timelines'!C:G,3,FALSE)+AA3607</f>
        <v>44883.416666666664</v>
      </c>
      <c r="AF3607" s="67">
        <f>IF(V3607="Bangalore",VLOOKUP(V3607,'Branch Wise Work Timelines'!C:G,4,FALSE)+AA3607+1,IF(V3607="Mumbai",VLOOKUP(V3607,'Branch Wise Work Timelines'!C:G,4,FALSE)+AA3607+1,VLOOKUP(V3607,'Branch Wise Work Timelines'!C:G,4,FALSE)+AA3607))</f>
        <v>44883.770833333336</v>
      </c>
      <c r="AG3607" s="67">
        <f>WORKDAY.INTL(AA3607,1,11)+VLOOKUP(V3607,'Branch Wise Work Timelines'!C:G,3,FALSE)</f>
        <v>44884.416666666664</v>
      </c>
      <c r="AH3607" s="69" t="str">
        <f t="shared" ca="1" si="681"/>
        <v>Out of TAT</v>
      </c>
      <c r="AI3607" s="69">
        <f t="shared" ca="1" si="682"/>
        <v>20581</v>
      </c>
      <c r="AJ3607" s="69" t="str">
        <f ca="1">IF(AI3607&lt;0,"0-12",IFERROR(VLOOKUP(AI3607,Breakup[],2,FALSE),"&gt;24"))</f>
        <v>&gt;24</v>
      </c>
      <c r="AK3607" s="69" t="str">
        <f>VLOOKUP(V3607,Master!B:D,3,FALSE)</f>
        <v>South</v>
      </c>
      <c r="AL3607" s="69" t="str">
        <f t="shared" si="683"/>
        <v>Chennai</v>
      </c>
    </row>
    <row r="3608" spans="1:38">
      <c r="A3608" s="14" t="s">
        <v>7545</v>
      </c>
      <c r="B3608" s="54">
        <v>44701.644534919003</v>
      </c>
      <c r="C3608" s="13" t="s">
        <v>497</v>
      </c>
      <c r="D3608" s="13">
        <v>1284</v>
      </c>
      <c r="E3608" s="13" t="s">
        <v>7546</v>
      </c>
      <c r="F3608" s="13" t="s">
        <v>33</v>
      </c>
      <c r="G3608" s="14">
        <v>1653047067096</v>
      </c>
      <c r="H3608" s="55">
        <v>0.73384259259259299</v>
      </c>
      <c r="I3608" s="33">
        <v>44881.733842592599</v>
      </c>
      <c r="J3608" s="58">
        <v>44881</v>
      </c>
      <c r="K3608" s="13" t="s">
        <v>452</v>
      </c>
      <c r="L3608" s="13" t="s">
        <v>36</v>
      </c>
      <c r="M3608" s="13" t="s">
        <v>497</v>
      </c>
      <c r="N3608" s="13" t="s">
        <v>206</v>
      </c>
      <c r="O3608" s="33" t="s">
        <v>38</v>
      </c>
      <c r="P3608" s="58" t="s">
        <v>38</v>
      </c>
      <c r="Q3608" s="33" t="s">
        <v>207</v>
      </c>
      <c r="R3608" s="14" t="s">
        <v>38</v>
      </c>
      <c r="S3608" s="13" t="s">
        <v>216</v>
      </c>
      <c r="T3608" s="13" t="s">
        <v>278</v>
      </c>
      <c r="U3608" s="33">
        <f t="shared" ca="1" si="672"/>
        <v>45744.56914039352</v>
      </c>
      <c r="V3608" s="13" t="str">
        <f t="shared" si="673"/>
        <v>Chennai</v>
      </c>
      <c r="W3608" s="13" t="str">
        <f t="shared" si="674"/>
        <v>RI</v>
      </c>
      <c r="X3608" s="13">
        <f t="shared" si="675"/>
        <v>17</v>
      </c>
      <c r="Y3608" s="13" t="str">
        <f>IFERROR(VLOOKUP(C3608,ReceivingTeam[],2,FALSE),"HelpDesk")</f>
        <v>HelpDesk</v>
      </c>
      <c r="Z3608" s="67">
        <f t="shared" si="676"/>
        <v>44885.379675925928</v>
      </c>
      <c r="AA3608" s="68">
        <f t="shared" si="677"/>
        <v>44881</v>
      </c>
      <c r="AB3608" s="69" t="b">
        <f t="shared" si="678"/>
        <v>1</v>
      </c>
      <c r="AC3608" s="70">
        <f t="shared" si="679"/>
        <v>3</v>
      </c>
      <c r="AD3608" s="67">
        <f t="shared" si="680"/>
        <v>44885.379675925928</v>
      </c>
      <c r="AE3608" s="67">
        <f>VLOOKUP(V3608,'Branch Wise Work Timelines'!C:G,3,FALSE)+AA3608</f>
        <v>44881.416666666664</v>
      </c>
      <c r="AF3608" s="67">
        <f>IF(V3608="Bangalore",VLOOKUP(V3608,'Branch Wise Work Timelines'!C:G,4,FALSE)+AA3608+1,IF(V3608="Mumbai",VLOOKUP(V3608,'Branch Wise Work Timelines'!C:G,4,FALSE)+AA3608+1,VLOOKUP(V3608,'Branch Wise Work Timelines'!C:G,4,FALSE)+AA3608))</f>
        <v>44881.770833333336</v>
      </c>
      <c r="AG3608" s="67">
        <f>WORKDAY.INTL(AA3608,1,11)+VLOOKUP(V3608,'Branch Wise Work Timelines'!C:G,3,FALSE)</f>
        <v>44882.416666666664</v>
      </c>
      <c r="AH3608" s="69" t="str">
        <f t="shared" ca="1" si="681"/>
        <v>Out of TAT</v>
      </c>
      <c r="AI3608" s="69">
        <f t="shared" ca="1" si="682"/>
        <v>20621</v>
      </c>
      <c r="AJ3608" s="69" t="str">
        <f ca="1">IF(AI3608&lt;0,"0-12",IFERROR(VLOOKUP(AI3608,Breakup[],2,FALSE),"&gt;24"))</f>
        <v>&gt;24</v>
      </c>
      <c r="AK3608" s="69" t="str">
        <f>VLOOKUP(V3608,Master!B:D,3,FALSE)</f>
        <v>South</v>
      </c>
      <c r="AL3608" s="69" t="str">
        <f t="shared" si="683"/>
        <v>Chennai</v>
      </c>
    </row>
    <row r="3609" spans="1:38">
      <c r="A3609" s="14" t="s">
        <v>7547</v>
      </c>
      <c r="B3609" s="54">
        <v>44701.6460387384</v>
      </c>
      <c r="C3609" s="13" t="s">
        <v>497</v>
      </c>
      <c r="D3609" s="13">
        <v>1664</v>
      </c>
      <c r="E3609" s="13" t="s">
        <v>7548</v>
      </c>
      <c r="F3609" s="13" t="s">
        <v>33</v>
      </c>
      <c r="G3609" s="14">
        <v>1653047067096</v>
      </c>
      <c r="H3609" s="55">
        <v>0.58357638888888896</v>
      </c>
      <c r="I3609" s="33">
        <v>44881.583576388897</v>
      </c>
      <c r="J3609" s="58">
        <v>44881</v>
      </c>
      <c r="K3609" s="13" t="s">
        <v>452</v>
      </c>
      <c r="L3609" s="13" t="s">
        <v>36</v>
      </c>
      <c r="M3609" s="13" t="s">
        <v>497</v>
      </c>
      <c r="N3609" s="13" t="s">
        <v>206</v>
      </c>
      <c r="O3609" s="33" t="s">
        <v>38</v>
      </c>
      <c r="P3609" s="58" t="s">
        <v>38</v>
      </c>
      <c r="Q3609" s="33" t="s">
        <v>207</v>
      </c>
      <c r="R3609" s="14" t="s">
        <v>38</v>
      </c>
      <c r="S3609" s="13" t="s">
        <v>216</v>
      </c>
      <c r="T3609" s="13" t="s">
        <v>278</v>
      </c>
      <c r="U3609" s="33">
        <f t="shared" ca="1" si="672"/>
        <v>45744.56914039352</v>
      </c>
      <c r="V3609" s="13" t="str">
        <f t="shared" si="673"/>
        <v>Chennai</v>
      </c>
      <c r="W3609" s="13" t="str">
        <f t="shared" si="674"/>
        <v>RI</v>
      </c>
      <c r="X3609" s="13">
        <f t="shared" si="675"/>
        <v>14</v>
      </c>
      <c r="Y3609" s="13" t="str">
        <f>IFERROR(VLOOKUP(C3609,ReceivingTeam[],2,FALSE),"HelpDesk")</f>
        <v>HelpDesk</v>
      </c>
      <c r="Z3609" s="67">
        <f t="shared" si="676"/>
        <v>44885.229409722226</v>
      </c>
      <c r="AA3609" s="68">
        <f t="shared" si="677"/>
        <v>44881</v>
      </c>
      <c r="AB3609" s="69" t="b">
        <f t="shared" si="678"/>
        <v>1</v>
      </c>
      <c r="AC3609" s="70">
        <f t="shared" si="679"/>
        <v>3</v>
      </c>
      <c r="AD3609" s="67">
        <f t="shared" si="680"/>
        <v>44885.229409722226</v>
      </c>
      <c r="AE3609" s="67">
        <f>VLOOKUP(V3609,'Branch Wise Work Timelines'!C:G,3,FALSE)+AA3609</f>
        <v>44881.416666666664</v>
      </c>
      <c r="AF3609" s="67">
        <f>IF(V3609="Bangalore",VLOOKUP(V3609,'Branch Wise Work Timelines'!C:G,4,FALSE)+AA3609+1,IF(V3609="Mumbai",VLOOKUP(V3609,'Branch Wise Work Timelines'!C:G,4,FALSE)+AA3609+1,VLOOKUP(V3609,'Branch Wise Work Timelines'!C:G,4,FALSE)+AA3609))</f>
        <v>44881.770833333336</v>
      </c>
      <c r="AG3609" s="67">
        <f>WORKDAY.INTL(AA3609,1,11)+VLOOKUP(V3609,'Branch Wise Work Timelines'!C:G,3,FALSE)</f>
        <v>44882.416666666664</v>
      </c>
      <c r="AH3609" s="69" t="str">
        <f t="shared" ca="1" si="681"/>
        <v>Out of TAT</v>
      </c>
      <c r="AI3609" s="69">
        <f t="shared" ca="1" si="682"/>
        <v>20625</v>
      </c>
      <c r="AJ3609" s="69" t="str">
        <f ca="1">IF(AI3609&lt;0,"0-12",IFERROR(VLOOKUP(AI3609,Breakup[],2,FALSE),"&gt;24"))</f>
        <v>&gt;24</v>
      </c>
      <c r="AK3609" s="69" t="str">
        <f>VLOOKUP(V3609,Master!B:D,3,FALSE)</f>
        <v>South</v>
      </c>
      <c r="AL3609" s="69" t="str">
        <f t="shared" si="683"/>
        <v>Chennai</v>
      </c>
    </row>
    <row r="3610" spans="1:38">
      <c r="A3610" s="14" t="s">
        <v>7549</v>
      </c>
      <c r="B3610" s="54">
        <v>44701.688266898098</v>
      </c>
      <c r="C3610" s="13" t="s">
        <v>344</v>
      </c>
      <c r="D3610" s="13">
        <v>494</v>
      </c>
      <c r="E3610" s="13" t="s">
        <v>7550</v>
      </c>
      <c r="F3610" s="13" t="s">
        <v>33</v>
      </c>
      <c r="G3610" s="14">
        <v>1653057688131</v>
      </c>
      <c r="H3610" s="55">
        <v>5.8912037037036997E-3</v>
      </c>
      <c r="I3610" s="33">
        <v>44882.005891203698</v>
      </c>
      <c r="J3610" s="58">
        <v>44882</v>
      </c>
      <c r="K3610" s="13" t="s">
        <v>263</v>
      </c>
      <c r="L3610" s="13" t="s">
        <v>69</v>
      </c>
      <c r="M3610" s="13" t="s">
        <v>101</v>
      </c>
      <c r="N3610" s="13" t="s">
        <v>206</v>
      </c>
      <c r="O3610" s="33" t="s">
        <v>38</v>
      </c>
      <c r="P3610" s="58" t="s">
        <v>38</v>
      </c>
      <c r="Q3610" s="33" t="s">
        <v>207</v>
      </c>
      <c r="R3610" s="14" t="s">
        <v>38</v>
      </c>
      <c r="S3610" s="13" t="s">
        <v>208</v>
      </c>
      <c r="T3610" s="13" t="s">
        <v>209</v>
      </c>
      <c r="U3610" s="33">
        <f t="shared" ca="1" si="672"/>
        <v>45744.56914039352</v>
      </c>
      <c r="V3610" s="13" t="str">
        <f t="shared" si="673"/>
        <v>Mumbai</v>
      </c>
      <c r="W3610" s="13" t="str">
        <f t="shared" si="674"/>
        <v>RI</v>
      </c>
      <c r="X3610" s="13">
        <f t="shared" si="675"/>
        <v>0</v>
      </c>
      <c r="Y3610" s="13" t="str">
        <f>IFERROR(VLOOKUP(C3610,ReceivingTeam[],2,FALSE),"HelpDesk")</f>
        <v>HelpDesk</v>
      </c>
      <c r="Z3610" s="67">
        <f t="shared" si="676"/>
        <v>44882.916666666664</v>
      </c>
      <c r="AA3610" s="68">
        <f t="shared" si="677"/>
        <v>44882</v>
      </c>
      <c r="AB3610" s="69" t="b">
        <f t="shared" si="678"/>
        <v>1</v>
      </c>
      <c r="AC3610" s="70">
        <f t="shared" si="679"/>
        <v>0.5</v>
      </c>
      <c r="AD3610" s="67">
        <f t="shared" si="680"/>
        <v>44882.916666666664</v>
      </c>
      <c r="AE3610" s="67">
        <f>VLOOKUP(V3610,'Branch Wise Work Timelines'!C:G,3,FALSE)+AA3610</f>
        <v>44882.416666666664</v>
      </c>
      <c r="AF3610" s="67">
        <f>IF(V3610="Bangalore",VLOOKUP(V3610,'Branch Wise Work Timelines'!C:G,4,FALSE)+AA3610+1,IF(V3610="Mumbai",VLOOKUP(V3610,'Branch Wise Work Timelines'!C:G,4,FALSE)+AA3610+1,VLOOKUP(V3610,'Branch Wise Work Timelines'!C:G,4,FALSE)+AA3610))</f>
        <v>44883.25</v>
      </c>
      <c r="AG3610" s="67">
        <f>WORKDAY.INTL(AA3610,1,11)+VLOOKUP(V3610,'Branch Wise Work Timelines'!C:G,3,FALSE)</f>
        <v>44883.416666666664</v>
      </c>
      <c r="AH3610" s="69" t="str">
        <f t="shared" ca="1" si="681"/>
        <v>Out of TAT</v>
      </c>
      <c r="AI3610" s="69">
        <f t="shared" ca="1" si="682"/>
        <v>20680</v>
      </c>
      <c r="AJ3610" s="69" t="str">
        <f ca="1">IF(AI3610&lt;0,"0-12",IFERROR(VLOOKUP(AI3610,Breakup[],2,FALSE),"&gt;24"))</f>
        <v>&gt;24</v>
      </c>
      <c r="AK3610" s="69" t="str">
        <f>VLOOKUP(V3610,Master!B:D,3,FALSE)</f>
        <v>East</v>
      </c>
      <c r="AL3610" s="69" t="str">
        <f t="shared" si="683"/>
        <v>Mumbai</v>
      </c>
    </row>
    <row r="3611" spans="1:38">
      <c r="A3611" s="14" t="s">
        <v>7551</v>
      </c>
      <c r="B3611" s="54">
        <v>44701.736776307902</v>
      </c>
      <c r="C3611" s="13" t="s">
        <v>497</v>
      </c>
      <c r="D3611" s="13">
        <v>820</v>
      </c>
      <c r="E3611" s="13" t="s">
        <v>7552</v>
      </c>
      <c r="F3611" s="13" t="s">
        <v>33</v>
      </c>
      <c r="G3611" s="14">
        <v>1653049094709</v>
      </c>
      <c r="H3611" s="55">
        <v>0.33142361111111102</v>
      </c>
      <c r="I3611" s="33">
        <v>44888.331423611096</v>
      </c>
      <c r="J3611" s="58">
        <v>44888</v>
      </c>
      <c r="K3611" s="13" t="s">
        <v>452</v>
      </c>
      <c r="L3611" s="13" t="s">
        <v>36</v>
      </c>
      <c r="M3611" s="13" t="s">
        <v>497</v>
      </c>
      <c r="N3611" s="13" t="s">
        <v>206</v>
      </c>
      <c r="O3611" s="33" t="s">
        <v>38</v>
      </c>
      <c r="P3611" s="58" t="s">
        <v>38</v>
      </c>
      <c r="Q3611" s="33" t="s">
        <v>207</v>
      </c>
      <c r="R3611" s="14" t="s">
        <v>38</v>
      </c>
      <c r="S3611" s="13" t="s">
        <v>216</v>
      </c>
      <c r="T3611" s="13" t="s">
        <v>217</v>
      </c>
      <c r="U3611" s="33">
        <f t="shared" ca="1" si="672"/>
        <v>45744.56914039352</v>
      </c>
      <c r="V3611" s="13" t="str">
        <f t="shared" si="673"/>
        <v>Chennai</v>
      </c>
      <c r="W3611" s="13" t="str">
        <f t="shared" si="674"/>
        <v>RI</v>
      </c>
      <c r="X3611" s="13">
        <f t="shared" si="675"/>
        <v>7</v>
      </c>
      <c r="Y3611" s="13" t="str">
        <f>IFERROR(VLOOKUP(C3611,ReceivingTeam[],2,FALSE),"HelpDesk")</f>
        <v>HelpDesk</v>
      </c>
      <c r="Z3611" s="67">
        <f t="shared" si="676"/>
        <v>44889.562499999993</v>
      </c>
      <c r="AA3611" s="68">
        <f t="shared" si="677"/>
        <v>44888</v>
      </c>
      <c r="AB3611" s="69" t="b">
        <f t="shared" si="678"/>
        <v>1</v>
      </c>
      <c r="AC3611" s="70">
        <f t="shared" si="679"/>
        <v>0.5</v>
      </c>
      <c r="AD3611" s="67">
        <f t="shared" si="680"/>
        <v>44889.562499999993</v>
      </c>
      <c r="AE3611" s="67">
        <f>VLOOKUP(V3611,'Branch Wise Work Timelines'!C:G,3,FALSE)+AA3611</f>
        <v>44888.416666666664</v>
      </c>
      <c r="AF3611" s="67">
        <f>IF(V3611="Bangalore",VLOOKUP(V3611,'Branch Wise Work Timelines'!C:G,4,FALSE)+AA3611+1,IF(V3611="Mumbai",VLOOKUP(V3611,'Branch Wise Work Timelines'!C:G,4,FALSE)+AA3611+1,VLOOKUP(V3611,'Branch Wise Work Timelines'!C:G,4,FALSE)+AA3611))</f>
        <v>44888.770833333336</v>
      </c>
      <c r="AG3611" s="67">
        <f>WORKDAY.INTL(AA3611,1,11)+VLOOKUP(V3611,'Branch Wise Work Timelines'!C:G,3,FALSE)</f>
        <v>44889.416666666664</v>
      </c>
      <c r="AH3611" s="69" t="str">
        <f t="shared" ca="1" si="681"/>
        <v>Out of TAT</v>
      </c>
      <c r="AI3611" s="69">
        <f t="shared" ca="1" si="682"/>
        <v>20521</v>
      </c>
      <c r="AJ3611" s="69" t="str">
        <f ca="1">IF(AI3611&lt;0,"0-12",IFERROR(VLOOKUP(AI3611,Breakup[],2,FALSE),"&gt;24"))</f>
        <v>&gt;24</v>
      </c>
      <c r="AK3611" s="69" t="str">
        <f>VLOOKUP(V3611,Master!B:D,3,FALSE)</f>
        <v>South</v>
      </c>
      <c r="AL3611" s="69" t="str">
        <f t="shared" si="683"/>
        <v>Chennai</v>
      </c>
    </row>
    <row r="3612" spans="1:38">
      <c r="A3612" s="14" t="s">
        <v>7553</v>
      </c>
      <c r="B3612" s="54">
        <v>44701.737147372703</v>
      </c>
      <c r="C3612" s="13" t="s">
        <v>497</v>
      </c>
      <c r="D3612" s="13">
        <v>1685</v>
      </c>
      <c r="E3612" s="13" t="s">
        <v>7554</v>
      </c>
      <c r="F3612" s="13" t="s">
        <v>33</v>
      </c>
      <c r="G3612" s="14">
        <v>1653049094709</v>
      </c>
      <c r="H3612" s="55">
        <v>0.64025462962962998</v>
      </c>
      <c r="I3612" s="33">
        <v>44886.640254629601</v>
      </c>
      <c r="J3612" s="58">
        <v>44886</v>
      </c>
      <c r="K3612" s="13" t="s">
        <v>452</v>
      </c>
      <c r="L3612" s="13" t="s">
        <v>36</v>
      </c>
      <c r="M3612" s="13" t="s">
        <v>497</v>
      </c>
      <c r="N3612" s="13" t="s">
        <v>206</v>
      </c>
      <c r="O3612" s="33" t="s">
        <v>38</v>
      </c>
      <c r="P3612" s="58" t="s">
        <v>38</v>
      </c>
      <c r="Q3612" s="33" t="s">
        <v>207</v>
      </c>
      <c r="R3612" s="14" t="s">
        <v>38</v>
      </c>
      <c r="S3612" s="13" t="s">
        <v>216</v>
      </c>
      <c r="T3612" s="13" t="s">
        <v>217</v>
      </c>
      <c r="U3612" s="33">
        <f t="shared" ca="1" si="672"/>
        <v>45744.56914039352</v>
      </c>
      <c r="V3612" s="13" t="str">
        <f t="shared" si="673"/>
        <v>Chennai</v>
      </c>
      <c r="W3612" s="13" t="str">
        <f t="shared" si="674"/>
        <v>RI</v>
      </c>
      <c r="X3612" s="13">
        <f t="shared" si="675"/>
        <v>15</v>
      </c>
      <c r="Y3612" s="13" t="str">
        <f>IFERROR(VLOOKUP(C3612,ReceivingTeam[],2,FALSE),"HelpDesk")</f>
        <v>HelpDesk</v>
      </c>
      <c r="Z3612" s="67">
        <f t="shared" si="676"/>
        <v>44887.78608796293</v>
      </c>
      <c r="AA3612" s="68">
        <f t="shared" si="677"/>
        <v>44886</v>
      </c>
      <c r="AB3612" s="69" t="b">
        <f t="shared" si="678"/>
        <v>1</v>
      </c>
      <c r="AC3612" s="70">
        <f t="shared" si="679"/>
        <v>0.5</v>
      </c>
      <c r="AD3612" s="67">
        <f t="shared" si="680"/>
        <v>44887.78608796293</v>
      </c>
      <c r="AE3612" s="67">
        <f>VLOOKUP(V3612,'Branch Wise Work Timelines'!C:G,3,FALSE)+AA3612</f>
        <v>44886.416666666664</v>
      </c>
      <c r="AF3612" s="67">
        <f>IF(V3612="Bangalore",VLOOKUP(V3612,'Branch Wise Work Timelines'!C:G,4,FALSE)+AA3612+1,IF(V3612="Mumbai",VLOOKUP(V3612,'Branch Wise Work Timelines'!C:G,4,FALSE)+AA3612+1,VLOOKUP(V3612,'Branch Wise Work Timelines'!C:G,4,FALSE)+AA3612))</f>
        <v>44886.770833333336</v>
      </c>
      <c r="AG3612" s="67">
        <f>WORKDAY.INTL(AA3612,1,11)+VLOOKUP(V3612,'Branch Wise Work Timelines'!C:G,3,FALSE)</f>
        <v>44887.416666666664</v>
      </c>
      <c r="AH3612" s="69" t="str">
        <f t="shared" ca="1" si="681"/>
        <v>Out of TAT</v>
      </c>
      <c r="AI3612" s="69">
        <f t="shared" ca="1" si="682"/>
        <v>20563</v>
      </c>
      <c r="AJ3612" s="69" t="str">
        <f ca="1">IF(AI3612&lt;0,"0-12",IFERROR(VLOOKUP(AI3612,Breakup[],2,FALSE),"&gt;24"))</f>
        <v>&gt;24</v>
      </c>
      <c r="AK3612" s="69" t="str">
        <f>VLOOKUP(V3612,Master!B:D,3,FALSE)</f>
        <v>South</v>
      </c>
      <c r="AL3612" s="69" t="str">
        <f t="shared" si="683"/>
        <v>Chennai</v>
      </c>
    </row>
    <row r="3613" spans="1:38">
      <c r="A3613" s="14" t="s">
        <v>7555</v>
      </c>
      <c r="B3613" s="54">
        <v>44701.737536956003</v>
      </c>
      <c r="C3613" s="13" t="s">
        <v>497</v>
      </c>
      <c r="D3613" s="13">
        <v>1361</v>
      </c>
      <c r="E3613" s="13" t="s">
        <v>7556</v>
      </c>
      <c r="F3613" s="13" t="s">
        <v>33</v>
      </c>
      <c r="G3613" s="14">
        <v>1653049094709</v>
      </c>
      <c r="H3613" s="55">
        <v>0.32451388888888899</v>
      </c>
      <c r="I3613" s="33">
        <v>44882.324513888903</v>
      </c>
      <c r="J3613" s="58">
        <v>44882</v>
      </c>
      <c r="K3613" s="13" t="s">
        <v>452</v>
      </c>
      <c r="L3613" s="13" t="s">
        <v>36</v>
      </c>
      <c r="M3613" s="13" t="s">
        <v>497</v>
      </c>
      <c r="N3613" s="13" t="s">
        <v>206</v>
      </c>
      <c r="O3613" s="33" t="s">
        <v>38</v>
      </c>
      <c r="P3613" s="58" t="s">
        <v>38</v>
      </c>
      <c r="Q3613" s="33" t="s">
        <v>207</v>
      </c>
      <c r="R3613" s="14" t="s">
        <v>38</v>
      </c>
      <c r="S3613" s="13" t="s">
        <v>216</v>
      </c>
      <c r="T3613" s="13" t="s">
        <v>217</v>
      </c>
      <c r="U3613" s="33">
        <f t="shared" ca="1" si="672"/>
        <v>45744.56914039352</v>
      </c>
      <c r="V3613" s="13" t="str">
        <f t="shared" si="673"/>
        <v>Chennai</v>
      </c>
      <c r="W3613" s="13" t="str">
        <f t="shared" si="674"/>
        <v>RI</v>
      </c>
      <c r="X3613" s="13">
        <f t="shared" si="675"/>
        <v>7</v>
      </c>
      <c r="Y3613" s="13" t="str">
        <f>IFERROR(VLOOKUP(C3613,ReceivingTeam[],2,FALSE),"HelpDesk")</f>
        <v>HelpDesk</v>
      </c>
      <c r="Z3613" s="67">
        <f t="shared" si="676"/>
        <v>44883.562499999993</v>
      </c>
      <c r="AA3613" s="68">
        <f t="shared" si="677"/>
        <v>44882</v>
      </c>
      <c r="AB3613" s="69" t="b">
        <f t="shared" si="678"/>
        <v>1</v>
      </c>
      <c r="AC3613" s="70">
        <f t="shared" si="679"/>
        <v>0.5</v>
      </c>
      <c r="AD3613" s="67">
        <f t="shared" si="680"/>
        <v>44883.562499999993</v>
      </c>
      <c r="AE3613" s="67">
        <f>VLOOKUP(V3613,'Branch Wise Work Timelines'!C:G,3,FALSE)+AA3613</f>
        <v>44882.416666666664</v>
      </c>
      <c r="AF3613" s="67">
        <f>IF(V3613="Bangalore",VLOOKUP(V3613,'Branch Wise Work Timelines'!C:G,4,FALSE)+AA3613+1,IF(V3613="Mumbai",VLOOKUP(V3613,'Branch Wise Work Timelines'!C:G,4,FALSE)+AA3613+1,VLOOKUP(V3613,'Branch Wise Work Timelines'!C:G,4,FALSE)+AA3613))</f>
        <v>44882.770833333336</v>
      </c>
      <c r="AG3613" s="67">
        <f>WORKDAY.INTL(AA3613,1,11)+VLOOKUP(V3613,'Branch Wise Work Timelines'!C:G,3,FALSE)</f>
        <v>44883.416666666664</v>
      </c>
      <c r="AH3613" s="69" t="str">
        <f t="shared" ca="1" si="681"/>
        <v>Out of TAT</v>
      </c>
      <c r="AI3613" s="69">
        <f t="shared" ca="1" si="682"/>
        <v>20665</v>
      </c>
      <c r="AJ3613" s="69" t="str">
        <f ca="1">IF(AI3613&lt;0,"0-12",IFERROR(VLOOKUP(AI3613,Breakup[],2,FALSE),"&gt;24"))</f>
        <v>&gt;24</v>
      </c>
      <c r="AK3613" s="69" t="str">
        <f>VLOOKUP(V3613,Master!B:D,3,FALSE)</f>
        <v>South</v>
      </c>
      <c r="AL3613" s="69" t="str">
        <f t="shared" si="683"/>
        <v>Chennai</v>
      </c>
    </row>
    <row r="3614" spans="1:38">
      <c r="A3614" s="14" t="s">
        <v>7557</v>
      </c>
      <c r="B3614" s="54">
        <v>44701.738826655099</v>
      </c>
      <c r="C3614" s="13" t="s">
        <v>497</v>
      </c>
      <c r="D3614" s="13">
        <v>1949</v>
      </c>
      <c r="E3614" s="13" t="s">
        <v>7558</v>
      </c>
      <c r="F3614" s="13" t="s">
        <v>33</v>
      </c>
      <c r="G3614" s="14">
        <v>1653049094709</v>
      </c>
      <c r="H3614" s="55">
        <v>2.8680555555555601E-2</v>
      </c>
      <c r="I3614" s="33">
        <v>44891.028680555602</v>
      </c>
      <c r="J3614" s="58">
        <v>44891</v>
      </c>
      <c r="K3614" s="13" t="s">
        <v>452</v>
      </c>
      <c r="L3614" s="13" t="s">
        <v>36</v>
      </c>
      <c r="M3614" s="13" t="s">
        <v>497</v>
      </c>
      <c r="N3614" s="13" t="s">
        <v>206</v>
      </c>
      <c r="O3614" s="33">
        <v>44891.387638888897</v>
      </c>
      <c r="P3614" s="58">
        <v>44891</v>
      </c>
      <c r="Q3614" s="33" t="s">
        <v>237</v>
      </c>
      <c r="R3614" s="14">
        <v>185</v>
      </c>
      <c r="S3614" s="13" t="s">
        <v>216</v>
      </c>
      <c r="T3614" s="13" t="s">
        <v>217</v>
      </c>
      <c r="U3614" s="33">
        <f t="shared" ca="1" si="672"/>
        <v>45744.56914039352</v>
      </c>
      <c r="V3614" s="13" t="str">
        <f t="shared" si="673"/>
        <v>Chennai</v>
      </c>
      <c r="W3614" s="13" t="str">
        <f t="shared" si="674"/>
        <v>RI</v>
      </c>
      <c r="X3614" s="13">
        <f t="shared" si="675"/>
        <v>0</v>
      </c>
      <c r="Y3614" s="13" t="str">
        <f>IFERROR(VLOOKUP(C3614,ReceivingTeam[],2,FALSE),"HelpDesk")</f>
        <v>HelpDesk</v>
      </c>
      <c r="Z3614" s="67">
        <f t="shared" si="676"/>
        <v>44893.562499999993</v>
      </c>
      <c r="AA3614" s="68">
        <f t="shared" si="677"/>
        <v>44891</v>
      </c>
      <c r="AB3614" s="69" t="b">
        <f t="shared" si="678"/>
        <v>1</v>
      </c>
      <c r="AC3614" s="70">
        <f t="shared" si="679"/>
        <v>0.5</v>
      </c>
      <c r="AD3614" s="67">
        <f t="shared" si="680"/>
        <v>44893.562499999993</v>
      </c>
      <c r="AE3614" s="67">
        <f>VLOOKUP(V3614,'Branch Wise Work Timelines'!C:G,3,FALSE)+AA3614</f>
        <v>44891.416666666664</v>
      </c>
      <c r="AF3614" s="67">
        <f>IF(V3614="Bangalore",VLOOKUP(V3614,'Branch Wise Work Timelines'!C:G,4,FALSE)+AA3614+1,IF(V3614="Mumbai",VLOOKUP(V3614,'Branch Wise Work Timelines'!C:G,4,FALSE)+AA3614+1,VLOOKUP(V3614,'Branch Wise Work Timelines'!C:G,4,FALSE)+AA3614))</f>
        <v>44891.770833333336</v>
      </c>
      <c r="AG3614" s="67">
        <f>WORKDAY.INTL(AA3614,1,11)+VLOOKUP(V3614,'Branch Wise Work Timelines'!C:G,3,FALSE)</f>
        <v>44893.416666666664</v>
      </c>
      <c r="AH3614" s="69" t="str">
        <f t="shared" si="681"/>
        <v>Met</v>
      </c>
      <c r="AI3614" s="69">
        <f t="shared" ca="1" si="682"/>
        <v>20425</v>
      </c>
      <c r="AJ3614" s="69" t="str">
        <f ca="1">IF(AI3614&lt;0,"0-12",IFERROR(VLOOKUP(AI3614,Breakup[],2,FALSE),"&gt;24"))</f>
        <v>&gt;24</v>
      </c>
      <c r="AK3614" s="69" t="str">
        <f>VLOOKUP(V3614,Master!B:D,3,FALSE)</f>
        <v>South</v>
      </c>
      <c r="AL3614" s="69" t="str">
        <f t="shared" si="683"/>
        <v>Chennai</v>
      </c>
    </row>
    <row r="3615" spans="1:38">
      <c r="A3615" s="14" t="s">
        <v>7559</v>
      </c>
      <c r="B3615" s="54">
        <v>44701.739412002302</v>
      </c>
      <c r="C3615" s="13" t="s">
        <v>497</v>
      </c>
      <c r="D3615" s="13">
        <v>1008</v>
      </c>
      <c r="E3615" s="13" t="s">
        <v>7560</v>
      </c>
      <c r="F3615" s="13" t="s">
        <v>33</v>
      </c>
      <c r="G3615" s="14">
        <v>1653049094709</v>
      </c>
      <c r="H3615" s="55">
        <v>3.6446759259259297E-2</v>
      </c>
      <c r="I3615" s="33">
        <v>44888.036446759303</v>
      </c>
      <c r="J3615" s="58">
        <v>44888</v>
      </c>
      <c r="K3615" s="13" t="s">
        <v>452</v>
      </c>
      <c r="L3615" s="13" t="s">
        <v>36</v>
      </c>
      <c r="M3615" s="13" t="s">
        <v>497</v>
      </c>
      <c r="N3615" s="13" t="s">
        <v>206</v>
      </c>
      <c r="O3615" s="33" t="s">
        <v>38</v>
      </c>
      <c r="P3615" s="58" t="s">
        <v>38</v>
      </c>
      <c r="Q3615" s="33" t="s">
        <v>207</v>
      </c>
      <c r="R3615" s="14" t="s">
        <v>38</v>
      </c>
      <c r="S3615" s="13" t="s">
        <v>216</v>
      </c>
      <c r="T3615" s="13" t="s">
        <v>217</v>
      </c>
      <c r="U3615" s="33">
        <f t="shared" ca="1" si="672"/>
        <v>45744.56914039352</v>
      </c>
      <c r="V3615" s="13" t="str">
        <f t="shared" si="673"/>
        <v>Chennai</v>
      </c>
      <c r="W3615" s="13" t="str">
        <f t="shared" si="674"/>
        <v>RI</v>
      </c>
      <c r="X3615" s="13">
        <f t="shared" si="675"/>
        <v>0</v>
      </c>
      <c r="Y3615" s="13" t="str">
        <f>IFERROR(VLOOKUP(C3615,ReceivingTeam[],2,FALSE),"HelpDesk")</f>
        <v>HelpDesk</v>
      </c>
      <c r="Z3615" s="67">
        <f t="shared" si="676"/>
        <v>44889.562499999993</v>
      </c>
      <c r="AA3615" s="68">
        <f t="shared" si="677"/>
        <v>44888</v>
      </c>
      <c r="AB3615" s="69" t="b">
        <f t="shared" si="678"/>
        <v>1</v>
      </c>
      <c r="AC3615" s="70">
        <f t="shared" si="679"/>
        <v>0.5</v>
      </c>
      <c r="AD3615" s="67">
        <f t="shared" si="680"/>
        <v>44889.562499999993</v>
      </c>
      <c r="AE3615" s="67">
        <f>VLOOKUP(V3615,'Branch Wise Work Timelines'!C:G,3,FALSE)+AA3615</f>
        <v>44888.416666666664</v>
      </c>
      <c r="AF3615" s="67">
        <f>IF(V3615="Bangalore",VLOOKUP(V3615,'Branch Wise Work Timelines'!C:G,4,FALSE)+AA3615+1,IF(V3615="Mumbai",VLOOKUP(V3615,'Branch Wise Work Timelines'!C:G,4,FALSE)+AA3615+1,VLOOKUP(V3615,'Branch Wise Work Timelines'!C:G,4,FALSE)+AA3615))</f>
        <v>44888.770833333336</v>
      </c>
      <c r="AG3615" s="67">
        <f>WORKDAY.INTL(AA3615,1,11)+VLOOKUP(V3615,'Branch Wise Work Timelines'!C:G,3,FALSE)</f>
        <v>44889.416666666664</v>
      </c>
      <c r="AH3615" s="69" t="str">
        <f t="shared" ca="1" si="681"/>
        <v>Out of TAT</v>
      </c>
      <c r="AI3615" s="69">
        <f t="shared" ca="1" si="682"/>
        <v>20521</v>
      </c>
      <c r="AJ3615" s="69" t="str">
        <f ca="1">IF(AI3615&lt;0,"0-12",IFERROR(VLOOKUP(AI3615,Breakup[],2,FALSE),"&gt;24"))</f>
        <v>&gt;24</v>
      </c>
      <c r="AK3615" s="69" t="str">
        <f>VLOOKUP(V3615,Master!B:D,3,FALSE)</f>
        <v>South</v>
      </c>
      <c r="AL3615" s="69" t="str">
        <f t="shared" si="683"/>
        <v>Chennai</v>
      </c>
    </row>
    <row r="3616" spans="1:38">
      <c r="A3616" s="14" t="s">
        <v>7561</v>
      </c>
      <c r="B3616" s="54">
        <v>44701.740315474497</v>
      </c>
      <c r="C3616" s="13" t="s">
        <v>497</v>
      </c>
      <c r="D3616" s="13">
        <v>1104</v>
      </c>
      <c r="E3616" s="13" t="s">
        <v>7562</v>
      </c>
      <c r="F3616" s="13" t="s">
        <v>33</v>
      </c>
      <c r="G3616" s="14">
        <v>1653049094709</v>
      </c>
      <c r="H3616" s="55">
        <v>0.659826388888889</v>
      </c>
      <c r="I3616" s="33">
        <v>44882.659826388903</v>
      </c>
      <c r="J3616" s="58">
        <v>44882</v>
      </c>
      <c r="K3616" s="13" t="s">
        <v>452</v>
      </c>
      <c r="L3616" s="13" t="s">
        <v>36</v>
      </c>
      <c r="M3616" s="13" t="s">
        <v>497</v>
      </c>
      <c r="N3616" s="13" t="s">
        <v>206</v>
      </c>
      <c r="O3616" s="33" t="s">
        <v>38</v>
      </c>
      <c r="P3616" s="58" t="s">
        <v>38</v>
      </c>
      <c r="Q3616" s="33" t="s">
        <v>207</v>
      </c>
      <c r="R3616" s="14" t="s">
        <v>38</v>
      </c>
      <c r="S3616" s="13" t="s">
        <v>216</v>
      </c>
      <c r="T3616" s="13" t="s">
        <v>217</v>
      </c>
      <c r="U3616" s="33">
        <f t="shared" ca="1" si="672"/>
        <v>45744.56914039352</v>
      </c>
      <c r="V3616" s="13" t="str">
        <f t="shared" si="673"/>
        <v>Chennai</v>
      </c>
      <c r="W3616" s="13" t="str">
        <f t="shared" si="674"/>
        <v>RI</v>
      </c>
      <c r="X3616" s="13">
        <f t="shared" si="675"/>
        <v>15</v>
      </c>
      <c r="Y3616" s="13" t="str">
        <f>IFERROR(VLOOKUP(C3616,ReceivingTeam[],2,FALSE),"HelpDesk")</f>
        <v>HelpDesk</v>
      </c>
      <c r="Z3616" s="67">
        <f t="shared" si="676"/>
        <v>44883.805659722231</v>
      </c>
      <c r="AA3616" s="68">
        <f t="shared" si="677"/>
        <v>44882</v>
      </c>
      <c r="AB3616" s="69" t="b">
        <f t="shared" si="678"/>
        <v>1</v>
      </c>
      <c r="AC3616" s="70">
        <f t="shared" si="679"/>
        <v>0.5</v>
      </c>
      <c r="AD3616" s="67">
        <f t="shared" si="680"/>
        <v>44883.805659722231</v>
      </c>
      <c r="AE3616" s="67">
        <f>VLOOKUP(V3616,'Branch Wise Work Timelines'!C:G,3,FALSE)+AA3616</f>
        <v>44882.416666666664</v>
      </c>
      <c r="AF3616" s="67">
        <f>IF(V3616="Bangalore",VLOOKUP(V3616,'Branch Wise Work Timelines'!C:G,4,FALSE)+AA3616+1,IF(V3616="Mumbai",VLOOKUP(V3616,'Branch Wise Work Timelines'!C:G,4,FALSE)+AA3616+1,VLOOKUP(V3616,'Branch Wise Work Timelines'!C:G,4,FALSE)+AA3616))</f>
        <v>44882.770833333336</v>
      </c>
      <c r="AG3616" s="67">
        <f>WORKDAY.INTL(AA3616,1,11)+VLOOKUP(V3616,'Branch Wise Work Timelines'!C:G,3,FALSE)</f>
        <v>44883.416666666664</v>
      </c>
      <c r="AH3616" s="69" t="str">
        <f t="shared" ca="1" si="681"/>
        <v>Out of TAT</v>
      </c>
      <c r="AI3616" s="69">
        <f t="shared" ca="1" si="682"/>
        <v>20659</v>
      </c>
      <c r="AJ3616" s="69" t="str">
        <f ca="1">IF(AI3616&lt;0,"0-12",IFERROR(VLOOKUP(AI3616,Breakup[],2,FALSE),"&gt;24"))</f>
        <v>&gt;24</v>
      </c>
      <c r="AK3616" s="69" t="str">
        <f>VLOOKUP(V3616,Master!B:D,3,FALSE)</f>
        <v>South</v>
      </c>
      <c r="AL3616" s="69" t="str">
        <f t="shared" si="683"/>
        <v>Chennai</v>
      </c>
    </row>
    <row r="3617" spans="1:38">
      <c r="A3617" s="14" t="s">
        <v>7563</v>
      </c>
      <c r="B3617" s="54">
        <v>44701.740713622698</v>
      </c>
      <c r="C3617" s="13" t="s">
        <v>497</v>
      </c>
      <c r="D3617" s="13">
        <v>1078</v>
      </c>
      <c r="E3617" s="13" t="s">
        <v>7564</v>
      </c>
      <c r="F3617" s="13" t="s">
        <v>33</v>
      </c>
      <c r="G3617" s="14">
        <v>1653049094709</v>
      </c>
      <c r="H3617" s="55">
        <v>0.121238425925926</v>
      </c>
      <c r="I3617" s="33">
        <v>44883.121238425898</v>
      </c>
      <c r="J3617" s="58">
        <v>44883</v>
      </c>
      <c r="K3617" s="13" t="s">
        <v>452</v>
      </c>
      <c r="L3617" s="13" t="s">
        <v>36</v>
      </c>
      <c r="M3617" s="13" t="s">
        <v>497</v>
      </c>
      <c r="N3617" s="13" t="s">
        <v>206</v>
      </c>
      <c r="O3617" s="33" t="s">
        <v>38</v>
      </c>
      <c r="P3617" s="58" t="s">
        <v>38</v>
      </c>
      <c r="Q3617" s="33" t="s">
        <v>207</v>
      </c>
      <c r="R3617" s="14" t="s">
        <v>38</v>
      </c>
      <c r="S3617" s="13" t="s">
        <v>216</v>
      </c>
      <c r="T3617" s="13" t="s">
        <v>217</v>
      </c>
      <c r="U3617" s="33">
        <f t="shared" ca="1" si="672"/>
        <v>45744.56914039352</v>
      </c>
      <c r="V3617" s="13" t="str">
        <f t="shared" si="673"/>
        <v>Chennai</v>
      </c>
      <c r="W3617" s="13" t="str">
        <f t="shared" si="674"/>
        <v>RI</v>
      </c>
      <c r="X3617" s="13">
        <f t="shared" si="675"/>
        <v>2</v>
      </c>
      <c r="Y3617" s="13" t="str">
        <f>IFERROR(VLOOKUP(C3617,ReceivingTeam[],2,FALSE),"HelpDesk")</f>
        <v>HelpDesk</v>
      </c>
      <c r="Z3617" s="67">
        <f t="shared" si="676"/>
        <v>44884.562499999993</v>
      </c>
      <c r="AA3617" s="68">
        <f t="shared" si="677"/>
        <v>44883</v>
      </c>
      <c r="AB3617" s="69" t="b">
        <f t="shared" si="678"/>
        <v>1</v>
      </c>
      <c r="AC3617" s="70">
        <f t="shared" si="679"/>
        <v>0.5</v>
      </c>
      <c r="AD3617" s="67">
        <f t="shared" si="680"/>
        <v>44884.562499999993</v>
      </c>
      <c r="AE3617" s="67">
        <f>VLOOKUP(V3617,'Branch Wise Work Timelines'!C:G,3,FALSE)+AA3617</f>
        <v>44883.416666666664</v>
      </c>
      <c r="AF3617" s="67">
        <f>IF(V3617="Bangalore",VLOOKUP(V3617,'Branch Wise Work Timelines'!C:G,4,FALSE)+AA3617+1,IF(V3617="Mumbai",VLOOKUP(V3617,'Branch Wise Work Timelines'!C:G,4,FALSE)+AA3617+1,VLOOKUP(V3617,'Branch Wise Work Timelines'!C:G,4,FALSE)+AA3617))</f>
        <v>44883.770833333336</v>
      </c>
      <c r="AG3617" s="67">
        <f>WORKDAY.INTL(AA3617,1,11)+VLOOKUP(V3617,'Branch Wise Work Timelines'!C:G,3,FALSE)</f>
        <v>44884.416666666664</v>
      </c>
      <c r="AH3617" s="69" t="str">
        <f t="shared" ca="1" si="681"/>
        <v>Out of TAT</v>
      </c>
      <c r="AI3617" s="69">
        <f t="shared" ca="1" si="682"/>
        <v>20641</v>
      </c>
      <c r="AJ3617" s="69" t="str">
        <f ca="1">IF(AI3617&lt;0,"0-12",IFERROR(VLOOKUP(AI3617,Breakup[],2,FALSE),"&gt;24"))</f>
        <v>&gt;24</v>
      </c>
      <c r="AK3617" s="69" t="str">
        <f>VLOOKUP(V3617,Master!B:D,3,FALSE)</f>
        <v>South</v>
      </c>
      <c r="AL3617" s="69" t="str">
        <f t="shared" si="683"/>
        <v>Chennai</v>
      </c>
    </row>
    <row r="3618" spans="1:38">
      <c r="A3618" s="14" t="s">
        <v>7565</v>
      </c>
      <c r="B3618" s="54">
        <v>44701.738312465299</v>
      </c>
      <c r="C3618" s="13" t="s">
        <v>497</v>
      </c>
      <c r="D3618" s="13">
        <v>643</v>
      </c>
      <c r="E3618" s="13" t="s">
        <v>7566</v>
      </c>
      <c r="F3618" s="13" t="s">
        <v>33</v>
      </c>
      <c r="G3618" s="14">
        <v>1653049094709</v>
      </c>
      <c r="H3618" s="55">
        <v>0.53817129629629601</v>
      </c>
      <c r="I3618" s="33">
        <v>44882.538171296299</v>
      </c>
      <c r="J3618" s="58">
        <v>44882</v>
      </c>
      <c r="K3618" s="13" t="s">
        <v>452</v>
      </c>
      <c r="L3618" s="13" t="s">
        <v>36</v>
      </c>
      <c r="M3618" s="13" t="s">
        <v>497</v>
      </c>
      <c r="N3618" s="13" t="s">
        <v>206</v>
      </c>
      <c r="O3618" s="33" t="s">
        <v>38</v>
      </c>
      <c r="P3618" s="58" t="s">
        <v>38</v>
      </c>
      <c r="Q3618" s="33" t="s">
        <v>207</v>
      </c>
      <c r="R3618" s="14" t="s">
        <v>38</v>
      </c>
      <c r="S3618" s="13" t="s">
        <v>216</v>
      </c>
      <c r="T3618" s="13" t="s">
        <v>217</v>
      </c>
      <c r="U3618" s="33">
        <f t="shared" ca="1" si="672"/>
        <v>45744.56914039352</v>
      </c>
      <c r="V3618" s="13" t="str">
        <f t="shared" si="673"/>
        <v>Chennai</v>
      </c>
      <c r="W3618" s="13" t="str">
        <f t="shared" si="674"/>
        <v>RI</v>
      </c>
      <c r="X3618" s="13">
        <f t="shared" si="675"/>
        <v>12</v>
      </c>
      <c r="Y3618" s="13" t="str">
        <f>IFERROR(VLOOKUP(C3618,ReceivingTeam[],2,FALSE),"HelpDesk")</f>
        <v>HelpDesk</v>
      </c>
      <c r="Z3618" s="67">
        <f t="shared" si="676"/>
        <v>44883.684004629627</v>
      </c>
      <c r="AA3618" s="68">
        <f t="shared" si="677"/>
        <v>44882</v>
      </c>
      <c r="AB3618" s="69" t="b">
        <f t="shared" si="678"/>
        <v>1</v>
      </c>
      <c r="AC3618" s="70">
        <f t="shared" si="679"/>
        <v>0.5</v>
      </c>
      <c r="AD3618" s="67">
        <f t="shared" si="680"/>
        <v>44883.684004629627</v>
      </c>
      <c r="AE3618" s="67">
        <f>VLOOKUP(V3618,'Branch Wise Work Timelines'!C:G,3,FALSE)+AA3618</f>
        <v>44882.416666666664</v>
      </c>
      <c r="AF3618" s="67">
        <f>IF(V3618="Bangalore",VLOOKUP(V3618,'Branch Wise Work Timelines'!C:G,4,FALSE)+AA3618+1,IF(V3618="Mumbai",VLOOKUP(V3618,'Branch Wise Work Timelines'!C:G,4,FALSE)+AA3618+1,VLOOKUP(V3618,'Branch Wise Work Timelines'!C:G,4,FALSE)+AA3618))</f>
        <v>44882.770833333336</v>
      </c>
      <c r="AG3618" s="67">
        <f>WORKDAY.INTL(AA3618,1,11)+VLOOKUP(V3618,'Branch Wise Work Timelines'!C:G,3,FALSE)</f>
        <v>44883.416666666664</v>
      </c>
      <c r="AH3618" s="69" t="str">
        <f t="shared" ca="1" si="681"/>
        <v>Out of TAT</v>
      </c>
      <c r="AI3618" s="69">
        <f t="shared" ca="1" si="682"/>
        <v>20662</v>
      </c>
      <c r="AJ3618" s="69" t="str">
        <f ca="1">IF(AI3618&lt;0,"0-12",IFERROR(VLOOKUP(AI3618,Breakup[],2,FALSE),"&gt;24"))</f>
        <v>&gt;24</v>
      </c>
      <c r="AK3618" s="69" t="str">
        <f>VLOOKUP(V3618,Master!B:D,3,FALSE)</f>
        <v>South</v>
      </c>
      <c r="AL3618" s="69" t="str">
        <f t="shared" si="683"/>
        <v>Chennai</v>
      </c>
    </row>
    <row r="3619" spans="1:38">
      <c r="A3619" s="14" t="s">
        <v>7567</v>
      </c>
      <c r="B3619" s="54">
        <v>44701.7411363426</v>
      </c>
      <c r="C3619" s="13" t="s">
        <v>497</v>
      </c>
      <c r="D3619" s="13">
        <v>366</v>
      </c>
      <c r="E3619" s="13" t="s">
        <v>7568</v>
      </c>
      <c r="F3619" s="13" t="s">
        <v>33</v>
      </c>
      <c r="G3619" s="14">
        <v>1653049094709</v>
      </c>
      <c r="H3619" s="55">
        <v>0.29553240740740699</v>
      </c>
      <c r="I3619" s="33">
        <v>44890.295532407399</v>
      </c>
      <c r="J3619" s="58">
        <v>44890</v>
      </c>
      <c r="K3619" s="13" t="s">
        <v>452</v>
      </c>
      <c r="L3619" s="13" t="s">
        <v>36</v>
      </c>
      <c r="M3619" s="13" t="s">
        <v>497</v>
      </c>
      <c r="N3619" s="13" t="s">
        <v>206</v>
      </c>
      <c r="O3619" s="33" t="s">
        <v>38</v>
      </c>
      <c r="P3619" s="58" t="s">
        <v>38</v>
      </c>
      <c r="Q3619" s="33" t="s">
        <v>207</v>
      </c>
      <c r="R3619" s="14" t="s">
        <v>38</v>
      </c>
      <c r="S3619" s="13" t="s">
        <v>216</v>
      </c>
      <c r="T3619" s="13" t="s">
        <v>217</v>
      </c>
      <c r="U3619" s="33">
        <f t="shared" ca="1" si="672"/>
        <v>45744.56914039352</v>
      </c>
      <c r="V3619" s="13" t="str">
        <f t="shared" si="673"/>
        <v>Chennai</v>
      </c>
      <c r="W3619" s="13" t="str">
        <f t="shared" si="674"/>
        <v>RI</v>
      </c>
      <c r="X3619" s="13">
        <f t="shared" si="675"/>
        <v>7</v>
      </c>
      <c r="Y3619" s="13" t="str">
        <f>IFERROR(VLOOKUP(C3619,ReceivingTeam[],2,FALSE),"HelpDesk")</f>
        <v>HelpDesk</v>
      </c>
      <c r="Z3619" s="67">
        <f t="shared" si="676"/>
        <v>44891.562499999993</v>
      </c>
      <c r="AA3619" s="68">
        <f t="shared" si="677"/>
        <v>44890</v>
      </c>
      <c r="AB3619" s="69" t="b">
        <f t="shared" si="678"/>
        <v>1</v>
      </c>
      <c r="AC3619" s="70">
        <f t="shared" si="679"/>
        <v>0.5</v>
      </c>
      <c r="AD3619" s="67">
        <f t="shared" si="680"/>
        <v>44891.562499999993</v>
      </c>
      <c r="AE3619" s="67">
        <f>VLOOKUP(V3619,'Branch Wise Work Timelines'!C:G,3,FALSE)+AA3619</f>
        <v>44890.416666666664</v>
      </c>
      <c r="AF3619" s="67">
        <f>IF(V3619="Bangalore",VLOOKUP(V3619,'Branch Wise Work Timelines'!C:G,4,FALSE)+AA3619+1,IF(V3619="Mumbai",VLOOKUP(V3619,'Branch Wise Work Timelines'!C:G,4,FALSE)+AA3619+1,VLOOKUP(V3619,'Branch Wise Work Timelines'!C:G,4,FALSE)+AA3619))</f>
        <v>44890.770833333336</v>
      </c>
      <c r="AG3619" s="67">
        <f>WORKDAY.INTL(AA3619,1,11)+VLOOKUP(V3619,'Branch Wise Work Timelines'!C:G,3,FALSE)</f>
        <v>44891.416666666664</v>
      </c>
      <c r="AH3619" s="69" t="str">
        <f t="shared" ca="1" si="681"/>
        <v>Out of TAT</v>
      </c>
      <c r="AI3619" s="69">
        <f t="shared" ca="1" si="682"/>
        <v>20473</v>
      </c>
      <c r="AJ3619" s="69" t="str">
        <f ca="1">IF(AI3619&lt;0,"0-12",IFERROR(VLOOKUP(AI3619,Breakup[],2,FALSE),"&gt;24"))</f>
        <v>&gt;24</v>
      </c>
      <c r="AK3619" s="69" t="str">
        <f>VLOOKUP(V3619,Master!B:D,3,FALSE)</f>
        <v>South</v>
      </c>
      <c r="AL3619" s="69" t="str">
        <f t="shared" si="683"/>
        <v>Chennai</v>
      </c>
    </row>
    <row r="3620" spans="1:38">
      <c r="A3620" s="14" t="s">
        <v>7569</v>
      </c>
      <c r="B3620" s="54">
        <v>44701.7415771991</v>
      </c>
      <c r="C3620" s="13" t="s">
        <v>497</v>
      </c>
      <c r="D3620" s="13">
        <v>1471</v>
      </c>
      <c r="E3620" s="13" t="s">
        <v>7570</v>
      </c>
      <c r="F3620" s="13" t="s">
        <v>33</v>
      </c>
      <c r="G3620" s="14">
        <v>1653049094709</v>
      </c>
      <c r="H3620" s="55">
        <v>0.90905092592592596</v>
      </c>
      <c r="I3620" s="33">
        <v>44889.909050925897</v>
      </c>
      <c r="J3620" s="58">
        <v>44889</v>
      </c>
      <c r="K3620" s="13" t="s">
        <v>452</v>
      </c>
      <c r="L3620" s="13" t="s">
        <v>36</v>
      </c>
      <c r="M3620" s="13" t="s">
        <v>497</v>
      </c>
      <c r="N3620" s="13" t="s">
        <v>206</v>
      </c>
      <c r="O3620" s="33" t="s">
        <v>38</v>
      </c>
      <c r="P3620" s="58" t="s">
        <v>38</v>
      </c>
      <c r="Q3620" s="33" t="s">
        <v>207</v>
      </c>
      <c r="R3620" s="14" t="s">
        <v>38</v>
      </c>
      <c r="S3620" s="13" t="s">
        <v>216</v>
      </c>
      <c r="T3620" s="13" t="s">
        <v>217</v>
      </c>
      <c r="U3620" s="33">
        <f t="shared" ca="1" si="672"/>
        <v>45744.56914039352</v>
      </c>
      <c r="V3620" s="13" t="str">
        <f t="shared" si="673"/>
        <v>Chennai</v>
      </c>
      <c r="W3620" s="13" t="str">
        <f t="shared" si="674"/>
        <v>RI</v>
      </c>
      <c r="X3620" s="13">
        <f t="shared" si="675"/>
        <v>21</v>
      </c>
      <c r="Y3620" s="13" t="str">
        <f>IFERROR(VLOOKUP(C3620,ReceivingTeam[],2,FALSE),"HelpDesk")</f>
        <v>HelpDesk</v>
      </c>
      <c r="Z3620" s="67">
        <f t="shared" si="676"/>
        <v>44891.054884259225</v>
      </c>
      <c r="AA3620" s="68">
        <f t="shared" si="677"/>
        <v>44889</v>
      </c>
      <c r="AB3620" s="69" t="b">
        <f t="shared" si="678"/>
        <v>1</v>
      </c>
      <c r="AC3620" s="70">
        <f t="shared" si="679"/>
        <v>0.5</v>
      </c>
      <c r="AD3620" s="67">
        <f t="shared" si="680"/>
        <v>44891.054884259225</v>
      </c>
      <c r="AE3620" s="67">
        <f>VLOOKUP(V3620,'Branch Wise Work Timelines'!C:G,3,FALSE)+AA3620</f>
        <v>44889.416666666664</v>
      </c>
      <c r="AF3620" s="67">
        <f>IF(V3620="Bangalore",VLOOKUP(V3620,'Branch Wise Work Timelines'!C:G,4,FALSE)+AA3620+1,IF(V3620="Mumbai",VLOOKUP(V3620,'Branch Wise Work Timelines'!C:G,4,FALSE)+AA3620+1,VLOOKUP(V3620,'Branch Wise Work Timelines'!C:G,4,FALSE)+AA3620))</f>
        <v>44889.770833333336</v>
      </c>
      <c r="AG3620" s="67">
        <f>WORKDAY.INTL(AA3620,1,11)+VLOOKUP(V3620,'Branch Wise Work Timelines'!C:G,3,FALSE)</f>
        <v>44890.416666666664</v>
      </c>
      <c r="AH3620" s="69" t="str">
        <f t="shared" ca="1" si="681"/>
        <v>Out of TAT</v>
      </c>
      <c r="AI3620" s="69">
        <f t="shared" ca="1" si="682"/>
        <v>20485</v>
      </c>
      <c r="AJ3620" s="69" t="str">
        <f ca="1">IF(AI3620&lt;0,"0-12",IFERROR(VLOOKUP(AI3620,Breakup[],2,FALSE),"&gt;24"))</f>
        <v>&gt;24</v>
      </c>
      <c r="AK3620" s="69" t="str">
        <f>VLOOKUP(V3620,Master!B:D,3,FALSE)</f>
        <v>South</v>
      </c>
      <c r="AL3620" s="69" t="str">
        <f t="shared" si="683"/>
        <v>Chennai</v>
      </c>
    </row>
    <row r="3621" spans="1:38">
      <c r="A3621" s="14" t="s">
        <v>7571</v>
      </c>
      <c r="B3621" s="54">
        <v>44701.739813194399</v>
      </c>
      <c r="C3621" s="13" t="s">
        <v>497</v>
      </c>
      <c r="D3621" s="13">
        <v>457</v>
      </c>
      <c r="E3621" s="13" t="s">
        <v>7572</v>
      </c>
      <c r="F3621" s="13" t="s">
        <v>33</v>
      </c>
      <c r="G3621" s="14">
        <v>1653049094709</v>
      </c>
      <c r="H3621" s="55">
        <v>0.68951388888888898</v>
      </c>
      <c r="I3621" s="33">
        <v>44887.689513888901</v>
      </c>
      <c r="J3621" s="58">
        <v>44887</v>
      </c>
      <c r="K3621" s="13" t="s">
        <v>452</v>
      </c>
      <c r="L3621" s="13" t="s">
        <v>36</v>
      </c>
      <c r="M3621" s="13" t="s">
        <v>497</v>
      </c>
      <c r="N3621" s="13" t="s">
        <v>206</v>
      </c>
      <c r="O3621" s="33" t="s">
        <v>38</v>
      </c>
      <c r="P3621" s="58" t="s">
        <v>38</v>
      </c>
      <c r="Q3621" s="33" t="s">
        <v>207</v>
      </c>
      <c r="R3621" s="14" t="s">
        <v>38</v>
      </c>
      <c r="S3621" s="13" t="s">
        <v>216</v>
      </c>
      <c r="T3621" s="13" t="s">
        <v>217</v>
      </c>
      <c r="U3621" s="33">
        <f t="shared" ca="1" si="672"/>
        <v>45744.56914039352</v>
      </c>
      <c r="V3621" s="13" t="str">
        <f t="shared" si="673"/>
        <v>Chennai</v>
      </c>
      <c r="W3621" s="13" t="str">
        <f t="shared" si="674"/>
        <v>RI</v>
      </c>
      <c r="X3621" s="13">
        <f t="shared" si="675"/>
        <v>16</v>
      </c>
      <c r="Y3621" s="13" t="str">
        <f>IFERROR(VLOOKUP(C3621,ReceivingTeam[],2,FALSE),"HelpDesk")</f>
        <v>HelpDesk</v>
      </c>
      <c r="Z3621" s="67">
        <f t="shared" si="676"/>
        <v>44888.83534722223</v>
      </c>
      <c r="AA3621" s="68">
        <f t="shared" si="677"/>
        <v>44887</v>
      </c>
      <c r="AB3621" s="69" t="b">
        <f t="shared" si="678"/>
        <v>1</v>
      </c>
      <c r="AC3621" s="70">
        <f t="shared" si="679"/>
        <v>0.5</v>
      </c>
      <c r="AD3621" s="67">
        <f t="shared" si="680"/>
        <v>44888.83534722223</v>
      </c>
      <c r="AE3621" s="67">
        <f>VLOOKUP(V3621,'Branch Wise Work Timelines'!C:G,3,FALSE)+AA3621</f>
        <v>44887.416666666664</v>
      </c>
      <c r="AF3621" s="67">
        <f>IF(V3621="Bangalore",VLOOKUP(V3621,'Branch Wise Work Timelines'!C:G,4,FALSE)+AA3621+1,IF(V3621="Mumbai",VLOOKUP(V3621,'Branch Wise Work Timelines'!C:G,4,FALSE)+AA3621+1,VLOOKUP(V3621,'Branch Wise Work Timelines'!C:G,4,FALSE)+AA3621))</f>
        <v>44887.770833333336</v>
      </c>
      <c r="AG3621" s="67">
        <f>WORKDAY.INTL(AA3621,1,11)+VLOOKUP(V3621,'Branch Wise Work Timelines'!C:G,3,FALSE)</f>
        <v>44888.416666666664</v>
      </c>
      <c r="AH3621" s="69" t="str">
        <f t="shared" ca="1" si="681"/>
        <v>Out of TAT</v>
      </c>
      <c r="AI3621" s="69">
        <f t="shared" ca="1" si="682"/>
        <v>20538</v>
      </c>
      <c r="AJ3621" s="69" t="str">
        <f ca="1">IF(AI3621&lt;0,"0-12",IFERROR(VLOOKUP(AI3621,Breakup[],2,FALSE),"&gt;24"))</f>
        <v>&gt;24</v>
      </c>
      <c r="AK3621" s="69" t="str">
        <f>VLOOKUP(V3621,Master!B:D,3,FALSE)</f>
        <v>South</v>
      </c>
      <c r="AL3621" s="69" t="str">
        <f t="shared" si="683"/>
        <v>Chennai</v>
      </c>
    </row>
    <row r="3622" spans="1:38">
      <c r="A3622" s="14" t="s">
        <v>7573</v>
      </c>
      <c r="B3622" s="54">
        <v>44701.725571840303</v>
      </c>
      <c r="C3622" s="13" t="s">
        <v>352</v>
      </c>
      <c r="D3622" s="13">
        <v>890</v>
      </c>
      <c r="E3622" s="13" t="s">
        <v>7574</v>
      </c>
      <c r="F3622" s="13" t="s">
        <v>33</v>
      </c>
      <c r="G3622" s="14">
        <v>1653048497717</v>
      </c>
      <c r="H3622" s="55">
        <v>0.19187499999999999</v>
      </c>
      <c r="I3622" s="33">
        <v>44882.191874999997</v>
      </c>
      <c r="J3622" s="58">
        <v>44882</v>
      </c>
      <c r="K3622" s="13" t="s">
        <v>263</v>
      </c>
      <c r="L3622" s="13" t="s">
        <v>69</v>
      </c>
      <c r="M3622" s="13" t="s">
        <v>101</v>
      </c>
      <c r="N3622" s="13" t="s">
        <v>206</v>
      </c>
      <c r="O3622" s="33" t="s">
        <v>38</v>
      </c>
      <c r="P3622" s="58" t="s">
        <v>38</v>
      </c>
      <c r="Q3622" s="33" t="s">
        <v>207</v>
      </c>
      <c r="R3622" s="14" t="s">
        <v>38</v>
      </c>
      <c r="S3622" s="13" t="s">
        <v>208</v>
      </c>
      <c r="T3622" s="13" t="s">
        <v>209</v>
      </c>
      <c r="U3622" s="33">
        <f t="shared" ca="1" si="672"/>
        <v>45744.56914039352</v>
      </c>
      <c r="V3622" s="13" t="str">
        <f t="shared" si="673"/>
        <v>Mumbai</v>
      </c>
      <c r="W3622" s="13" t="str">
        <f t="shared" si="674"/>
        <v>RI</v>
      </c>
      <c r="X3622" s="13">
        <f t="shared" si="675"/>
        <v>4</v>
      </c>
      <c r="Y3622" s="13" t="str">
        <f>IFERROR(VLOOKUP(C3622,ReceivingTeam[],2,FALSE),"HelpDesk")</f>
        <v>HelpDesk</v>
      </c>
      <c r="Z3622" s="67">
        <f t="shared" si="676"/>
        <v>44882.916666666664</v>
      </c>
      <c r="AA3622" s="68">
        <f t="shared" si="677"/>
        <v>44882</v>
      </c>
      <c r="AB3622" s="69" t="b">
        <f t="shared" si="678"/>
        <v>1</v>
      </c>
      <c r="AC3622" s="70">
        <f t="shared" si="679"/>
        <v>0.5</v>
      </c>
      <c r="AD3622" s="67">
        <f t="shared" si="680"/>
        <v>44882.916666666664</v>
      </c>
      <c r="AE3622" s="67">
        <f>VLOOKUP(V3622,'Branch Wise Work Timelines'!C:G,3,FALSE)+AA3622</f>
        <v>44882.416666666664</v>
      </c>
      <c r="AF3622" s="67">
        <f>IF(V3622="Bangalore",VLOOKUP(V3622,'Branch Wise Work Timelines'!C:G,4,FALSE)+AA3622+1,IF(V3622="Mumbai",VLOOKUP(V3622,'Branch Wise Work Timelines'!C:G,4,FALSE)+AA3622+1,VLOOKUP(V3622,'Branch Wise Work Timelines'!C:G,4,FALSE)+AA3622))</f>
        <v>44883.25</v>
      </c>
      <c r="AG3622" s="67">
        <f>WORKDAY.INTL(AA3622,1,11)+VLOOKUP(V3622,'Branch Wise Work Timelines'!C:G,3,FALSE)</f>
        <v>44883.416666666664</v>
      </c>
      <c r="AH3622" s="69" t="str">
        <f t="shared" ca="1" si="681"/>
        <v>Out of TAT</v>
      </c>
      <c r="AI3622" s="69">
        <f t="shared" ca="1" si="682"/>
        <v>20680</v>
      </c>
      <c r="AJ3622" s="69" t="str">
        <f ca="1">IF(AI3622&lt;0,"0-12",IFERROR(VLOOKUP(AI3622,Breakup[],2,FALSE),"&gt;24"))</f>
        <v>&gt;24</v>
      </c>
      <c r="AK3622" s="69" t="str">
        <f>VLOOKUP(V3622,Master!B:D,3,FALSE)</f>
        <v>East</v>
      </c>
      <c r="AL3622" s="69" t="str">
        <f t="shared" si="683"/>
        <v>Mumbai</v>
      </c>
    </row>
    <row r="3623" spans="1:38">
      <c r="A3623" s="14" t="s">
        <v>7575</v>
      </c>
      <c r="B3623" s="54">
        <v>44701.7786239583</v>
      </c>
      <c r="C3623" s="13" t="s">
        <v>583</v>
      </c>
      <c r="D3623" s="13">
        <v>174</v>
      </c>
      <c r="E3623" s="13" t="s">
        <v>7576</v>
      </c>
      <c r="F3623" s="13" t="s">
        <v>15</v>
      </c>
      <c r="G3623" s="14">
        <v>1653054189256</v>
      </c>
      <c r="H3623" s="55">
        <v>0.32381944444444399</v>
      </c>
      <c r="I3623" s="33">
        <v>44881.323819444398</v>
      </c>
      <c r="J3623" s="58">
        <v>44881</v>
      </c>
      <c r="K3623" s="13" t="s">
        <v>213</v>
      </c>
      <c r="L3623" s="13" t="s">
        <v>30</v>
      </c>
      <c r="M3623" s="13" t="s">
        <v>214</v>
      </c>
      <c r="N3623" s="13" t="s">
        <v>206</v>
      </c>
      <c r="O3623" s="33" t="s">
        <v>38</v>
      </c>
      <c r="P3623" s="58" t="s">
        <v>38</v>
      </c>
      <c r="Q3623" s="33" t="s">
        <v>207</v>
      </c>
      <c r="R3623" s="14" t="s">
        <v>38</v>
      </c>
      <c r="S3623" s="13" t="s">
        <v>216</v>
      </c>
      <c r="T3623" s="13" t="s">
        <v>217</v>
      </c>
      <c r="U3623" s="33">
        <f t="shared" ca="1" si="672"/>
        <v>45744.56914039352</v>
      </c>
      <c r="V3623" s="13" t="str">
        <f t="shared" si="673"/>
        <v>Bangalore</v>
      </c>
      <c r="W3623" s="13" t="str">
        <f t="shared" si="674"/>
        <v>CLS</v>
      </c>
      <c r="X3623" s="13">
        <f t="shared" si="675"/>
        <v>7</v>
      </c>
      <c r="Y3623" s="13" t="str">
        <f>IFERROR(VLOOKUP(C3623,ReceivingTeam[],2,FALSE),"HelpDesk")</f>
        <v>HelpDesk</v>
      </c>
      <c r="Z3623" s="67">
        <f t="shared" si="676"/>
        <v>44881.916666666664</v>
      </c>
      <c r="AA3623" s="68">
        <f t="shared" si="677"/>
        <v>44881</v>
      </c>
      <c r="AB3623" s="69" t="b">
        <f t="shared" si="678"/>
        <v>1</v>
      </c>
      <c r="AC3623" s="70">
        <f t="shared" si="679"/>
        <v>0.5</v>
      </c>
      <c r="AD3623" s="67">
        <f t="shared" si="680"/>
        <v>44881.916666666664</v>
      </c>
      <c r="AE3623" s="67">
        <f>VLOOKUP(V3623,'Branch Wise Work Timelines'!C:G,3,FALSE)+AA3623</f>
        <v>44881.416666666664</v>
      </c>
      <c r="AF3623" s="67">
        <f>IF(V3623="Bangalore",VLOOKUP(V3623,'Branch Wise Work Timelines'!C:G,4,FALSE)+AA3623+1,IF(V3623="Mumbai",VLOOKUP(V3623,'Branch Wise Work Timelines'!C:G,4,FALSE)+AA3623+1,VLOOKUP(V3623,'Branch Wise Work Timelines'!C:G,4,FALSE)+AA3623))</f>
        <v>44882.104166666664</v>
      </c>
      <c r="AG3623" s="67">
        <f>WORKDAY.INTL(AA3623,1,11)+VLOOKUP(V3623,'Branch Wise Work Timelines'!C:G,3,FALSE)</f>
        <v>44882.416666666664</v>
      </c>
      <c r="AH3623" s="69" t="str">
        <f t="shared" ca="1" si="681"/>
        <v>Out of TAT</v>
      </c>
      <c r="AI3623" s="69">
        <f t="shared" ca="1" si="682"/>
        <v>20704</v>
      </c>
      <c r="AJ3623" s="69" t="str">
        <f ca="1">IF(AI3623&lt;0,"0-12",IFERROR(VLOOKUP(AI3623,Breakup[],2,FALSE),"&gt;24"))</f>
        <v>&gt;24</v>
      </c>
      <c r="AK3623" s="69" t="str">
        <f>VLOOKUP(V3623,Master!B:D,3,FALSE)</f>
        <v>South</v>
      </c>
      <c r="AL3623" s="69" t="str">
        <f t="shared" si="683"/>
        <v>Bangalore-CLS</v>
      </c>
    </row>
    <row r="3624" spans="1:38">
      <c r="A3624" s="14" t="s">
        <v>7577</v>
      </c>
      <c r="B3624" s="54">
        <v>44701.871479398098</v>
      </c>
      <c r="C3624" s="13" t="s">
        <v>352</v>
      </c>
      <c r="D3624" s="13">
        <v>955</v>
      </c>
      <c r="E3624" s="13" t="s">
        <v>7578</v>
      </c>
      <c r="F3624" s="13" t="s">
        <v>33</v>
      </c>
      <c r="G3624" s="14">
        <v>1653059936208</v>
      </c>
      <c r="H3624" s="55">
        <v>0.11125</v>
      </c>
      <c r="I3624" s="33">
        <v>44883.111250000002</v>
      </c>
      <c r="J3624" s="58">
        <v>44883</v>
      </c>
      <c r="K3624" s="13" t="s">
        <v>263</v>
      </c>
      <c r="L3624" s="13" t="s">
        <v>69</v>
      </c>
      <c r="M3624" s="13" t="s">
        <v>101</v>
      </c>
      <c r="N3624" s="13" t="s">
        <v>1185</v>
      </c>
      <c r="O3624" s="33" t="s">
        <v>38</v>
      </c>
      <c r="P3624" s="58" t="s">
        <v>38</v>
      </c>
      <c r="Q3624" s="33" t="s">
        <v>207</v>
      </c>
      <c r="R3624" s="14" t="s">
        <v>38</v>
      </c>
      <c r="S3624" s="13" t="s">
        <v>208</v>
      </c>
      <c r="T3624" s="13" t="s">
        <v>209</v>
      </c>
      <c r="U3624" s="33">
        <f t="shared" ca="1" si="672"/>
        <v>45744.56914039352</v>
      </c>
      <c r="V3624" s="13" t="str">
        <f t="shared" si="673"/>
        <v>Mumbai</v>
      </c>
      <c r="W3624" s="13" t="str">
        <f t="shared" si="674"/>
        <v>RI</v>
      </c>
      <c r="X3624" s="13">
        <f t="shared" si="675"/>
        <v>2</v>
      </c>
      <c r="Y3624" s="13" t="str">
        <f>IFERROR(VLOOKUP(C3624,ReceivingTeam[],2,FALSE),"HelpDesk")</f>
        <v>HelpDesk</v>
      </c>
      <c r="Z3624" s="67">
        <f t="shared" si="676"/>
        <v>44883.916666666664</v>
      </c>
      <c r="AA3624" s="68">
        <f t="shared" si="677"/>
        <v>44883</v>
      </c>
      <c r="AB3624" s="69" t="b">
        <f t="shared" si="678"/>
        <v>1</v>
      </c>
      <c r="AC3624" s="70">
        <f t="shared" si="679"/>
        <v>0.5</v>
      </c>
      <c r="AD3624" s="67">
        <f t="shared" si="680"/>
        <v>44883.916666666664</v>
      </c>
      <c r="AE3624" s="67">
        <f>VLOOKUP(V3624,'Branch Wise Work Timelines'!C:G,3,FALSE)+AA3624</f>
        <v>44883.416666666664</v>
      </c>
      <c r="AF3624" s="67">
        <f>IF(V3624="Bangalore",VLOOKUP(V3624,'Branch Wise Work Timelines'!C:G,4,FALSE)+AA3624+1,IF(V3624="Mumbai",VLOOKUP(V3624,'Branch Wise Work Timelines'!C:G,4,FALSE)+AA3624+1,VLOOKUP(V3624,'Branch Wise Work Timelines'!C:G,4,FALSE)+AA3624))</f>
        <v>44884.25</v>
      </c>
      <c r="AG3624" s="67">
        <f>WORKDAY.INTL(AA3624,1,11)+VLOOKUP(V3624,'Branch Wise Work Timelines'!C:G,3,FALSE)</f>
        <v>44884.416666666664</v>
      </c>
      <c r="AH3624" s="69" t="str">
        <f t="shared" ca="1" si="681"/>
        <v>Out of TAT</v>
      </c>
      <c r="AI3624" s="69">
        <f t="shared" ca="1" si="682"/>
        <v>20656</v>
      </c>
      <c r="AJ3624" s="69" t="str">
        <f ca="1">IF(AI3624&lt;0,"0-12",IFERROR(VLOOKUP(AI3624,Breakup[],2,FALSE),"&gt;24"))</f>
        <v>&gt;24</v>
      </c>
      <c r="AK3624" s="69" t="str">
        <f>VLOOKUP(V3624,Master!B:D,3,FALSE)</f>
        <v>East</v>
      </c>
      <c r="AL3624" s="69" t="str">
        <f t="shared" si="683"/>
        <v>Mumbai</v>
      </c>
    </row>
    <row r="3625" spans="1:38">
      <c r="A3625" s="14" t="s">
        <v>7579</v>
      </c>
      <c r="B3625" s="54">
        <v>44701.711811076399</v>
      </c>
      <c r="C3625" s="13" t="s">
        <v>286</v>
      </c>
      <c r="D3625" s="13">
        <v>547</v>
      </c>
      <c r="E3625" s="13" t="s">
        <v>7580</v>
      </c>
      <c r="F3625" s="13" t="s">
        <v>33</v>
      </c>
      <c r="G3625" s="14">
        <v>1653047132597</v>
      </c>
      <c r="H3625" s="55">
        <v>0.273587962962963</v>
      </c>
      <c r="I3625" s="33">
        <v>44884.273587962998</v>
      </c>
      <c r="J3625" s="58">
        <v>44884</v>
      </c>
      <c r="K3625" s="13" t="s">
        <v>257</v>
      </c>
      <c r="L3625" s="13" t="s">
        <v>72</v>
      </c>
      <c r="M3625" s="13" t="s">
        <v>255</v>
      </c>
      <c r="N3625" s="13" t="s">
        <v>206</v>
      </c>
      <c r="O3625" s="33" t="s">
        <v>38</v>
      </c>
      <c r="P3625" s="58" t="s">
        <v>38</v>
      </c>
      <c r="Q3625" s="33" t="s">
        <v>207</v>
      </c>
      <c r="R3625" s="14" t="s">
        <v>38</v>
      </c>
      <c r="S3625" s="13" t="s">
        <v>216</v>
      </c>
      <c r="T3625" s="13" t="s">
        <v>278</v>
      </c>
      <c r="U3625" s="33">
        <f t="shared" ca="1" si="672"/>
        <v>45744.56914039352</v>
      </c>
      <c r="V3625" s="13" t="str">
        <f t="shared" si="673"/>
        <v>Pune</v>
      </c>
      <c r="W3625" s="13" t="str">
        <f t="shared" si="674"/>
        <v>RI</v>
      </c>
      <c r="X3625" s="13">
        <f t="shared" si="675"/>
        <v>6</v>
      </c>
      <c r="Y3625" s="13" t="str">
        <f>IFERROR(VLOOKUP(C3625,ReceivingTeam[],2,FALSE),"HelpDesk")</f>
        <v>HelpDesk</v>
      </c>
      <c r="Z3625" s="67">
        <f t="shared" si="676"/>
        <v>44889.020833333336</v>
      </c>
      <c r="AA3625" s="68">
        <f t="shared" si="677"/>
        <v>44884</v>
      </c>
      <c r="AB3625" s="69" t="b">
        <f t="shared" si="678"/>
        <v>1</v>
      </c>
      <c r="AC3625" s="70">
        <f t="shared" si="679"/>
        <v>3</v>
      </c>
      <c r="AD3625" s="67">
        <f t="shared" si="680"/>
        <v>44889.020833333336</v>
      </c>
      <c r="AE3625" s="67">
        <f>VLOOKUP(V3625,'Branch Wise Work Timelines'!C:G,3,FALSE)+AA3625</f>
        <v>44884.395833333336</v>
      </c>
      <c r="AF3625" s="67">
        <f>IF(V3625="Bangalore",VLOOKUP(V3625,'Branch Wise Work Timelines'!C:G,4,FALSE)+AA3625+1,IF(V3625="Mumbai",VLOOKUP(V3625,'Branch Wise Work Timelines'!C:G,4,FALSE)+AA3625+1,VLOOKUP(V3625,'Branch Wise Work Timelines'!C:G,4,FALSE)+AA3625))</f>
        <v>44884.770833333336</v>
      </c>
      <c r="AG3625" s="67">
        <f>WORKDAY.INTL(AA3625,1,11)+VLOOKUP(V3625,'Branch Wise Work Timelines'!C:G,3,FALSE)</f>
        <v>44886.395833333336</v>
      </c>
      <c r="AH3625" s="69" t="str">
        <f t="shared" ca="1" si="681"/>
        <v>Out of TAT</v>
      </c>
      <c r="AI3625" s="69">
        <f t="shared" ca="1" si="682"/>
        <v>20534</v>
      </c>
      <c r="AJ3625" s="69" t="str">
        <f ca="1">IF(AI3625&lt;0,"0-12",IFERROR(VLOOKUP(AI3625,Breakup[],2,FALSE),"&gt;24"))</f>
        <v>&gt;24</v>
      </c>
      <c r="AK3625" s="69" t="str">
        <f>VLOOKUP(V3625,Master!B:D,3,FALSE)</f>
        <v>West</v>
      </c>
      <c r="AL3625" s="69" t="str">
        <f t="shared" si="683"/>
        <v>Pune</v>
      </c>
    </row>
    <row r="3626" spans="1:38">
      <c r="A3626" s="14" t="s">
        <v>7581</v>
      </c>
      <c r="B3626" s="54">
        <v>44701.702447800897</v>
      </c>
      <c r="C3626" s="13" t="s">
        <v>144</v>
      </c>
      <c r="D3626" s="13">
        <v>139</v>
      </c>
      <c r="E3626" s="13" t="s">
        <v>7582</v>
      </c>
      <c r="F3626" s="13" t="s">
        <v>33</v>
      </c>
      <c r="G3626" s="14">
        <v>1653047246133</v>
      </c>
      <c r="H3626" s="55">
        <v>0.30469907407407398</v>
      </c>
      <c r="I3626" s="33">
        <v>44882.304699074099</v>
      </c>
      <c r="J3626" s="58">
        <v>44882</v>
      </c>
      <c r="K3626" s="13" t="s">
        <v>325</v>
      </c>
      <c r="L3626" s="13" t="s">
        <v>55</v>
      </c>
      <c r="M3626" s="13" t="s">
        <v>347</v>
      </c>
      <c r="N3626" s="13" t="s">
        <v>206</v>
      </c>
      <c r="O3626" s="33" t="s">
        <v>38</v>
      </c>
      <c r="P3626" s="58" t="s">
        <v>38</v>
      </c>
      <c r="Q3626" s="33" t="s">
        <v>207</v>
      </c>
      <c r="R3626" s="14" t="s">
        <v>38</v>
      </c>
      <c r="S3626" s="13" t="s">
        <v>208</v>
      </c>
      <c r="T3626" s="13" t="s">
        <v>209</v>
      </c>
      <c r="U3626" s="33">
        <f t="shared" ca="1" si="672"/>
        <v>45744.56914039352</v>
      </c>
      <c r="V3626" s="13" t="str">
        <f t="shared" si="673"/>
        <v>Delhi</v>
      </c>
      <c r="W3626" s="13" t="str">
        <f t="shared" si="674"/>
        <v>RI</v>
      </c>
      <c r="X3626" s="13">
        <f t="shared" si="675"/>
        <v>7</v>
      </c>
      <c r="Y3626" s="13" t="str">
        <f>IFERROR(VLOOKUP(C3626,ReceivingTeam[],2,FALSE),"HelpDesk")</f>
        <v>Branch office</v>
      </c>
      <c r="Z3626" s="67">
        <f t="shared" si="676"/>
        <v>44883.562499999993</v>
      </c>
      <c r="AA3626" s="68">
        <f t="shared" si="677"/>
        <v>44882</v>
      </c>
      <c r="AB3626" s="69" t="b">
        <f t="shared" si="678"/>
        <v>1</v>
      </c>
      <c r="AC3626" s="70">
        <f t="shared" si="679"/>
        <v>0.5</v>
      </c>
      <c r="AD3626" s="67">
        <f t="shared" si="680"/>
        <v>44883.562499999993</v>
      </c>
      <c r="AE3626" s="67">
        <f>VLOOKUP(V3626,'Branch Wise Work Timelines'!C:G,3,FALSE)+AA3626</f>
        <v>44882.416666666664</v>
      </c>
      <c r="AF3626" s="67">
        <f>IF(V3626="Bangalore",VLOOKUP(V3626,'Branch Wise Work Timelines'!C:G,4,FALSE)+AA3626+1,IF(V3626="Mumbai",VLOOKUP(V3626,'Branch Wise Work Timelines'!C:G,4,FALSE)+AA3626+1,VLOOKUP(V3626,'Branch Wise Work Timelines'!C:G,4,FALSE)+AA3626))</f>
        <v>44882.770833333336</v>
      </c>
      <c r="AG3626" s="67">
        <f>WORKDAY.INTL(AA3626,1,11)+VLOOKUP(V3626,'Branch Wise Work Timelines'!C:G,3,FALSE)</f>
        <v>44883.416666666664</v>
      </c>
      <c r="AH3626" s="69" t="str">
        <f t="shared" ca="1" si="681"/>
        <v>Out of TAT</v>
      </c>
      <c r="AI3626" s="69">
        <f t="shared" ca="1" si="682"/>
        <v>20665</v>
      </c>
      <c r="AJ3626" s="69" t="str">
        <f ca="1">IF(AI3626&lt;0,"0-12",IFERROR(VLOOKUP(AI3626,Breakup[],2,FALSE),"&gt;24"))</f>
        <v>&gt;24</v>
      </c>
      <c r="AK3626" s="69" t="str">
        <f>VLOOKUP(V3626,Master!B:D,3,FALSE)</f>
        <v>North</v>
      </c>
      <c r="AL3626" s="69" t="str">
        <f t="shared" si="683"/>
        <v>Delhi</v>
      </c>
    </row>
    <row r="3627" spans="1:38">
      <c r="A3627" s="14" t="s">
        <v>7583</v>
      </c>
      <c r="B3627" s="54">
        <v>44701.913045752299</v>
      </c>
      <c r="C3627" s="13" t="s">
        <v>6284</v>
      </c>
      <c r="D3627" s="13">
        <v>1667</v>
      </c>
      <c r="E3627" s="13" t="s">
        <v>7584</v>
      </c>
      <c r="F3627" s="13" t="s">
        <v>33</v>
      </c>
      <c r="G3627" s="14">
        <v>1653064224878</v>
      </c>
      <c r="H3627" s="55">
        <v>0.93484953703703699</v>
      </c>
      <c r="I3627" s="33">
        <v>44881.934849537</v>
      </c>
      <c r="J3627" s="58">
        <v>44881</v>
      </c>
      <c r="K3627" s="13" t="s">
        <v>213</v>
      </c>
      <c r="L3627" s="13" t="s">
        <v>30</v>
      </c>
      <c r="M3627" s="13" t="s">
        <v>147</v>
      </c>
      <c r="N3627" s="13" t="s">
        <v>206</v>
      </c>
      <c r="O3627" s="33" t="s">
        <v>38</v>
      </c>
      <c r="P3627" s="58" t="s">
        <v>38</v>
      </c>
      <c r="Q3627" s="33" t="s">
        <v>207</v>
      </c>
      <c r="R3627" s="14" t="s">
        <v>38</v>
      </c>
      <c r="S3627" s="13" t="s">
        <v>208</v>
      </c>
      <c r="T3627" s="13" t="s">
        <v>209</v>
      </c>
      <c r="U3627" s="33">
        <f t="shared" ca="1" si="672"/>
        <v>45744.56914039352</v>
      </c>
      <c r="V3627" s="13" t="str">
        <f t="shared" si="673"/>
        <v>Bangalore</v>
      </c>
      <c r="W3627" s="13" t="str">
        <f t="shared" si="674"/>
        <v>RI</v>
      </c>
      <c r="X3627" s="13">
        <f t="shared" si="675"/>
        <v>22</v>
      </c>
      <c r="Y3627" s="13" t="str">
        <f>IFERROR(VLOOKUP(C3627,ReceivingTeam[],2,FALSE),"HelpDesk")</f>
        <v>HelpDesk</v>
      </c>
      <c r="Z3627" s="67">
        <f t="shared" si="676"/>
        <v>44882.747349537</v>
      </c>
      <c r="AA3627" s="68">
        <f t="shared" si="677"/>
        <v>44881</v>
      </c>
      <c r="AB3627" s="69" t="b">
        <f t="shared" si="678"/>
        <v>1</v>
      </c>
      <c r="AC3627" s="70">
        <f t="shared" si="679"/>
        <v>0.5</v>
      </c>
      <c r="AD3627" s="67">
        <f t="shared" si="680"/>
        <v>44882.747349537</v>
      </c>
      <c r="AE3627" s="67">
        <f>VLOOKUP(V3627,'Branch Wise Work Timelines'!C:G,3,FALSE)+AA3627</f>
        <v>44881.416666666664</v>
      </c>
      <c r="AF3627" s="67">
        <f>IF(V3627="Bangalore",VLOOKUP(V3627,'Branch Wise Work Timelines'!C:G,4,FALSE)+AA3627+1,IF(V3627="Mumbai",VLOOKUP(V3627,'Branch Wise Work Timelines'!C:G,4,FALSE)+AA3627+1,VLOOKUP(V3627,'Branch Wise Work Timelines'!C:G,4,FALSE)+AA3627))</f>
        <v>44882.104166666664</v>
      </c>
      <c r="AG3627" s="67">
        <f>WORKDAY.INTL(AA3627,1,11)+VLOOKUP(V3627,'Branch Wise Work Timelines'!C:G,3,FALSE)</f>
        <v>44882.416666666664</v>
      </c>
      <c r="AH3627" s="69" t="str">
        <f t="shared" ca="1" si="681"/>
        <v>Out of TAT</v>
      </c>
      <c r="AI3627" s="69">
        <f t="shared" ca="1" si="682"/>
        <v>20684</v>
      </c>
      <c r="AJ3627" s="69" t="str">
        <f ca="1">IF(AI3627&lt;0,"0-12",IFERROR(VLOOKUP(AI3627,Breakup[],2,FALSE),"&gt;24"))</f>
        <v>&gt;24</v>
      </c>
      <c r="AK3627" s="69" t="str">
        <f>VLOOKUP(V3627,Master!B:D,3,FALSE)</f>
        <v>South</v>
      </c>
      <c r="AL3627" s="69" t="str">
        <f t="shared" si="683"/>
        <v>Bangalore</v>
      </c>
    </row>
    <row r="3628" spans="1:38">
      <c r="A3628" s="14" t="s">
        <v>7585</v>
      </c>
      <c r="B3628" s="54">
        <v>44701.915354942103</v>
      </c>
      <c r="C3628" s="13" t="s">
        <v>1232</v>
      </c>
      <c r="D3628" s="13">
        <v>324</v>
      </c>
      <c r="E3628" s="13" t="s">
        <v>7586</v>
      </c>
      <c r="F3628" s="13" t="s">
        <v>33</v>
      </c>
      <c r="G3628" s="14">
        <v>1653064224878</v>
      </c>
      <c r="H3628" s="55">
        <v>0.73995370370370395</v>
      </c>
      <c r="I3628" s="33">
        <v>44889.739953703698</v>
      </c>
      <c r="J3628" s="58">
        <v>44889</v>
      </c>
      <c r="K3628" s="13" t="s">
        <v>213</v>
      </c>
      <c r="L3628" s="13" t="s">
        <v>30</v>
      </c>
      <c r="M3628" s="13" t="s">
        <v>147</v>
      </c>
      <c r="N3628" s="13" t="s">
        <v>206</v>
      </c>
      <c r="O3628" s="33" t="s">
        <v>38</v>
      </c>
      <c r="P3628" s="58" t="s">
        <v>38</v>
      </c>
      <c r="Q3628" s="33" t="s">
        <v>207</v>
      </c>
      <c r="R3628" s="14" t="s">
        <v>38</v>
      </c>
      <c r="S3628" s="13" t="s">
        <v>208</v>
      </c>
      <c r="T3628" s="13" t="s">
        <v>209</v>
      </c>
      <c r="U3628" s="33">
        <f t="shared" ca="1" si="672"/>
        <v>45744.56914039352</v>
      </c>
      <c r="V3628" s="13" t="str">
        <f t="shared" si="673"/>
        <v>Bangalore</v>
      </c>
      <c r="W3628" s="13" t="str">
        <f t="shared" si="674"/>
        <v>RI</v>
      </c>
      <c r="X3628" s="13">
        <f t="shared" si="675"/>
        <v>17</v>
      </c>
      <c r="Y3628" s="13" t="str">
        <f>IFERROR(VLOOKUP(C3628,ReceivingTeam[],2,FALSE),"HelpDesk")</f>
        <v>HelpDesk</v>
      </c>
      <c r="Z3628" s="67">
        <f t="shared" si="676"/>
        <v>44890.552453703698</v>
      </c>
      <c r="AA3628" s="68">
        <f t="shared" si="677"/>
        <v>44889</v>
      </c>
      <c r="AB3628" s="69" t="b">
        <f t="shared" si="678"/>
        <v>1</v>
      </c>
      <c r="AC3628" s="70">
        <f t="shared" si="679"/>
        <v>0.5</v>
      </c>
      <c r="AD3628" s="67">
        <f t="shared" si="680"/>
        <v>44890.552453703698</v>
      </c>
      <c r="AE3628" s="67">
        <f>VLOOKUP(V3628,'Branch Wise Work Timelines'!C:G,3,FALSE)+AA3628</f>
        <v>44889.416666666664</v>
      </c>
      <c r="AF3628" s="67">
        <f>IF(V3628="Bangalore",VLOOKUP(V3628,'Branch Wise Work Timelines'!C:G,4,FALSE)+AA3628+1,IF(V3628="Mumbai",VLOOKUP(V3628,'Branch Wise Work Timelines'!C:G,4,FALSE)+AA3628+1,VLOOKUP(V3628,'Branch Wise Work Timelines'!C:G,4,FALSE)+AA3628))</f>
        <v>44890.104166666664</v>
      </c>
      <c r="AG3628" s="67">
        <f>WORKDAY.INTL(AA3628,1,11)+VLOOKUP(V3628,'Branch Wise Work Timelines'!C:G,3,FALSE)</f>
        <v>44890.416666666664</v>
      </c>
      <c r="AH3628" s="69" t="str">
        <f t="shared" ca="1" si="681"/>
        <v>Out of TAT</v>
      </c>
      <c r="AI3628" s="69">
        <f t="shared" ca="1" si="682"/>
        <v>20497</v>
      </c>
      <c r="AJ3628" s="69" t="str">
        <f ca="1">IF(AI3628&lt;0,"0-12",IFERROR(VLOOKUP(AI3628,Breakup[],2,FALSE),"&gt;24"))</f>
        <v>&gt;24</v>
      </c>
      <c r="AK3628" s="69" t="str">
        <f>VLOOKUP(V3628,Master!B:D,3,FALSE)</f>
        <v>South</v>
      </c>
      <c r="AL3628" s="69" t="str">
        <f t="shared" si="683"/>
        <v>Bangalore</v>
      </c>
    </row>
    <row r="3629" spans="1:38">
      <c r="A3629" s="14" t="s">
        <v>7587</v>
      </c>
      <c r="B3629" s="54">
        <v>44701.727532673598</v>
      </c>
      <c r="C3629" s="13" t="s">
        <v>586</v>
      </c>
      <c r="D3629" s="13">
        <v>1791</v>
      </c>
      <c r="E3629" s="13" t="s">
        <v>7588</v>
      </c>
      <c r="F3629" s="13" t="s">
        <v>15</v>
      </c>
      <c r="G3629" s="14">
        <v>1653048896111</v>
      </c>
      <c r="H3629" s="55">
        <v>0.16390046296296301</v>
      </c>
      <c r="I3629" s="33">
        <v>44881.163900462998</v>
      </c>
      <c r="J3629" s="58">
        <v>44881</v>
      </c>
      <c r="K3629" s="13" t="s">
        <v>213</v>
      </c>
      <c r="L3629" s="13" t="s">
        <v>30</v>
      </c>
      <c r="M3629" s="13" t="s">
        <v>75</v>
      </c>
      <c r="N3629" s="13" t="s">
        <v>206</v>
      </c>
      <c r="O3629" s="33" t="s">
        <v>38</v>
      </c>
      <c r="P3629" s="58" t="s">
        <v>38</v>
      </c>
      <c r="Q3629" s="33" t="s">
        <v>207</v>
      </c>
      <c r="R3629" s="14" t="s">
        <v>38</v>
      </c>
      <c r="S3629" s="13" t="s">
        <v>216</v>
      </c>
      <c r="T3629" s="13" t="s">
        <v>217</v>
      </c>
      <c r="U3629" s="33">
        <f t="shared" ca="1" si="672"/>
        <v>45744.56914039352</v>
      </c>
      <c r="V3629" s="13" t="str">
        <f t="shared" si="673"/>
        <v>Bangalore</v>
      </c>
      <c r="W3629" s="13" t="str">
        <f t="shared" si="674"/>
        <v>CLS</v>
      </c>
      <c r="X3629" s="13">
        <f t="shared" si="675"/>
        <v>3</v>
      </c>
      <c r="Y3629" s="13" t="str">
        <f>IFERROR(VLOOKUP(C3629,ReceivingTeam[],2,FALSE),"HelpDesk")</f>
        <v>HelpDesk</v>
      </c>
      <c r="Z3629" s="67">
        <f t="shared" si="676"/>
        <v>44881.916666666664</v>
      </c>
      <c r="AA3629" s="68">
        <f t="shared" si="677"/>
        <v>44881</v>
      </c>
      <c r="AB3629" s="69" t="b">
        <f t="shared" si="678"/>
        <v>1</v>
      </c>
      <c r="AC3629" s="70">
        <f t="shared" si="679"/>
        <v>0.5</v>
      </c>
      <c r="AD3629" s="67">
        <f t="shared" si="680"/>
        <v>44881.916666666664</v>
      </c>
      <c r="AE3629" s="67">
        <f>VLOOKUP(V3629,'Branch Wise Work Timelines'!C:G,3,FALSE)+AA3629</f>
        <v>44881.416666666664</v>
      </c>
      <c r="AF3629" s="67">
        <f>IF(V3629="Bangalore",VLOOKUP(V3629,'Branch Wise Work Timelines'!C:G,4,FALSE)+AA3629+1,IF(V3629="Mumbai",VLOOKUP(V3629,'Branch Wise Work Timelines'!C:G,4,FALSE)+AA3629+1,VLOOKUP(V3629,'Branch Wise Work Timelines'!C:G,4,FALSE)+AA3629))</f>
        <v>44882.104166666664</v>
      </c>
      <c r="AG3629" s="67">
        <f>WORKDAY.INTL(AA3629,1,11)+VLOOKUP(V3629,'Branch Wise Work Timelines'!C:G,3,FALSE)</f>
        <v>44882.416666666664</v>
      </c>
      <c r="AH3629" s="69" t="str">
        <f t="shared" ca="1" si="681"/>
        <v>Out of TAT</v>
      </c>
      <c r="AI3629" s="69">
        <f t="shared" ca="1" si="682"/>
        <v>20704</v>
      </c>
      <c r="AJ3629" s="69" t="str">
        <f ca="1">IF(AI3629&lt;0,"0-12",IFERROR(VLOOKUP(AI3629,Breakup[],2,FALSE),"&gt;24"))</f>
        <v>&gt;24</v>
      </c>
      <c r="AK3629" s="69" t="str">
        <f>VLOOKUP(V3629,Master!B:D,3,FALSE)</f>
        <v>South</v>
      </c>
      <c r="AL3629" s="69" t="str">
        <f t="shared" si="683"/>
        <v>Bangalore-CLS</v>
      </c>
    </row>
    <row r="3630" spans="1:38">
      <c r="A3630" s="14" t="s">
        <v>7589</v>
      </c>
      <c r="B3630" s="54">
        <v>44701.727784224502</v>
      </c>
      <c r="C3630" s="13" t="s">
        <v>372</v>
      </c>
      <c r="D3630" s="13">
        <v>484</v>
      </c>
      <c r="E3630" s="13" t="s">
        <v>7590</v>
      </c>
      <c r="F3630" s="13" t="s">
        <v>15</v>
      </c>
      <c r="G3630" s="14">
        <v>1653052565128</v>
      </c>
      <c r="H3630" s="55">
        <v>0.52923611111111102</v>
      </c>
      <c r="I3630" s="33">
        <v>44888.529236111099</v>
      </c>
      <c r="J3630" s="58">
        <v>44888</v>
      </c>
      <c r="K3630" s="13" t="s">
        <v>213</v>
      </c>
      <c r="L3630" s="13" t="s">
        <v>30</v>
      </c>
      <c r="M3630" s="13" t="s">
        <v>75</v>
      </c>
      <c r="N3630" s="13" t="s">
        <v>206</v>
      </c>
      <c r="O3630" s="33" t="s">
        <v>38</v>
      </c>
      <c r="P3630" s="58" t="s">
        <v>38</v>
      </c>
      <c r="Q3630" s="33" t="s">
        <v>207</v>
      </c>
      <c r="R3630" s="14" t="s">
        <v>38</v>
      </c>
      <c r="S3630" s="13" t="s">
        <v>216</v>
      </c>
      <c r="T3630" s="13" t="s">
        <v>217</v>
      </c>
      <c r="U3630" s="33">
        <f t="shared" ca="1" si="672"/>
        <v>45744.56914039352</v>
      </c>
      <c r="V3630" s="13" t="str">
        <f t="shared" si="673"/>
        <v>Bangalore</v>
      </c>
      <c r="W3630" s="13" t="str">
        <f t="shared" si="674"/>
        <v>CLS</v>
      </c>
      <c r="X3630" s="13">
        <f t="shared" si="675"/>
        <v>12</v>
      </c>
      <c r="Y3630" s="13" t="str">
        <f>IFERROR(VLOOKUP(C3630,ReceivingTeam[],2,FALSE),"HelpDesk")</f>
        <v>HelpDesk</v>
      </c>
      <c r="Z3630" s="67">
        <f t="shared" si="676"/>
        <v>44889.029236111099</v>
      </c>
      <c r="AA3630" s="68">
        <f t="shared" si="677"/>
        <v>44888</v>
      </c>
      <c r="AB3630" s="69" t="b">
        <f t="shared" si="678"/>
        <v>1</v>
      </c>
      <c r="AC3630" s="70">
        <f t="shared" si="679"/>
        <v>0.5</v>
      </c>
      <c r="AD3630" s="67">
        <f t="shared" si="680"/>
        <v>44889.029236111099</v>
      </c>
      <c r="AE3630" s="67">
        <f>VLOOKUP(V3630,'Branch Wise Work Timelines'!C:G,3,FALSE)+AA3630</f>
        <v>44888.416666666664</v>
      </c>
      <c r="AF3630" s="67">
        <f>IF(V3630="Bangalore",VLOOKUP(V3630,'Branch Wise Work Timelines'!C:G,4,FALSE)+AA3630+1,IF(V3630="Mumbai",VLOOKUP(V3630,'Branch Wise Work Timelines'!C:G,4,FALSE)+AA3630+1,VLOOKUP(V3630,'Branch Wise Work Timelines'!C:G,4,FALSE)+AA3630))</f>
        <v>44889.104166666664</v>
      </c>
      <c r="AG3630" s="67">
        <f>WORKDAY.INTL(AA3630,1,11)+VLOOKUP(V3630,'Branch Wise Work Timelines'!C:G,3,FALSE)</f>
        <v>44889.416666666664</v>
      </c>
      <c r="AH3630" s="69" t="str">
        <f t="shared" ca="1" si="681"/>
        <v>Out of TAT</v>
      </c>
      <c r="AI3630" s="69">
        <f t="shared" ca="1" si="682"/>
        <v>20533</v>
      </c>
      <c r="AJ3630" s="69" t="str">
        <f ca="1">IF(AI3630&lt;0,"0-12",IFERROR(VLOOKUP(AI3630,Breakup[],2,FALSE),"&gt;24"))</f>
        <v>&gt;24</v>
      </c>
      <c r="AK3630" s="69" t="str">
        <f>VLOOKUP(V3630,Master!B:D,3,FALSE)</f>
        <v>South</v>
      </c>
      <c r="AL3630" s="69" t="str">
        <f t="shared" si="683"/>
        <v>Bangalore-CLS</v>
      </c>
    </row>
    <row r="3631" spans="1:38">
      <c r="A3631" s="14" t="s">
        <v>7591</v>
      </c>
      <c r="B3631" s="54">
        <v>44701.728891238403</v>
      </c>
      <c r="C3631" s="13" t="s">
        <v>372</v>
      </c>
      <c r="D3631" s="13">
        <v>290</v>
      </c>
      <c r="E3631" s="13" t="s">
        <v>7592</v>
      </c>
      <c r="F3631" s="13" t="s">
        <v>15</v>
      </c>
      <c r="G3631" s="14">
        <v>1653052565128</v>
      </c>
      <c r="H3631" s="55">
        <v>0.97217592592592605</v>
      </c>
      <c r="I3631" s="33">
        <v>44883.972175925897</v>
      </c>
      <c r="J3631" s="58">
        <v>44883</v>
      </c>
      <c r="K3631" s="13" t="s">
        <v>213</v>
      </c>
      <c r="L3631" s="13" t="s">
        <v>30</v>
      </c>
      <c r="M3631" s="13" t="s">
        <v>75</v>
      </c>
      <c r="N3631" s="13" t="s">
        <v>206</v>
      </c>
      <c r="O3631" s="33" t="s">
        <v>38</v>
      </c>
      <c r="P3631" s="58" t="s">
        <v>38</v>
      </c>
      <c r="Q3631" s="33" t="s">
        <v>207</v>
      </c>
      <c r="R3631" s="14" t="s">
        <v>38</v>
      </c>
      <c r="S3631" s="13" t="s">
        <v>216</v>
      </c>
      <c r="T3631" s="13" t="s">
        <v>217</v>
      </c>
      <c r="U3631" s="33">
        <f t="shared" ca="1" si="672"/>
        <v>45744.56914039352</v>
      </c>
      <c r="V3631" s="13" t="str">
        <f t="shared" si="673"/>
        <v>Bangalore</v>
      </c>
      <c r="W3631" s="13" t="str">
        <f t="shared" si="674"/>
        <v>CLS</v>
      </c>
      <c r="X3631" s="13">
        <f t="shared" si="675"/>
        <v>23</v>
      </c>
      <c r="Y3631" s="13" t="str">
        <f>IFERROR(VLOOKUP(C3631,ReceivingTeam[],2,FALSE),"HelpDesk")</f>
        <v>HelpDesk</v>
      </c>
      <c r="Z3631" s="67">
        <f t="shared" si="676"/>
        <v>44884.784675925897</v>
      </c>
      <c r="AA3631" s="68">
        <f t="shared" si="677"/>
        <v>44883</v>
      </c>
      <c r="AB3631" s="69" t="b">
        <f t="shared" si="678"/>
        <v>1</v>
      </c>
      <c r="AC3631" s="70">
        <f t="shared" si="679"/>
        <v>0.5</v>
      </c>
      <c r="AD3631" s="67">
        <f t="shared" si="680"/>
        <v>44884.784675925897</v>
      </c>
      <c r="AE3631" s="67">
        <f>VLOOKUP(V3631,'Branch Wise Work Timelines'!C:G,3,FALSE)+AA3631</f>
        <v>44883.416666666664</v>
      </c>
      <c r="AF3631" s="67">
        <f>IF(V3631="Bangalore",VLOOKUP(V3631,'Branch Wise Work Timelines'!C:G,4,FALSE)+AA3631+1,IF(V3631="Mumbai",VLOOKUP(V3631,'Branch Wise Work Timelines'!C:G,4,FALSE)+AA3631+1,VLOOKUP(V3631,'Branch Wise Work Timelines'!C:G,4,FALSE)+AA3631))</f>
        <v>44884.104166666664</v>
      </c>
      <c r="AG3631" s="67">
        <f>WORKDAY.INTL(AA3631,1,11)+VLOOKUP(V3631,'Branch Wise Work Timelines'!C:G,3,FALSE)</f>
        <v>44884.416666666664</v>
      </c>
      <c r="AH3631" s="69" t="str">
        <f t="shared" ca="1" si="681"/>
        <v>Out of TAT</v>
      </c>
      <c r="AI3631" s="69">
        <f t="shared" ca="1" si="682"/>
        <v>20635</v>
      </c>
      <c r="AJ3631" s="69" t="str">
        <f ca="1">IF(AI3631&lt;0,"0-12",IFERROR(VLOOKUP(AI3631,Breakup[],2,FALSE),"&gt;24"))</f>
        <v>&gt;24</v>
      </c>
      <c r="AK3631" s="69" t="str">
        <f>VLOOKUP(V3631,Master!B:D,3,FALSE)</f>
        <v>South</v>
      </c>
      <c r="AL3631" s="69" t="str">
        <f t="shared" si="683"/>
        <v>Bangalore-CLS</v>
      </c>
    </row>
    <row r="3632" spans="1:38">
      <c r="A3632" s="14" t="s">
        <v>7593</v>
      </c>
      <c r="B3632" s="54">
        <v>44701.7693897801</v>
      </c>
      <c r="C3632" s="13" t="s">
        <v>722</v>
      </c>
      <c r="D3632" s="13">
        <v>629</v>
      </c>
      <c r="E3632" s="13" t="s">
        <v>7594</v>
      </c>
      <c r="F3632" s="13" t="s">
        <v>15</v>
      </c>
      <c r="G3632" s="14">
        <v>1653053327236</v>
      </c>
      <c r="H3632" s="55">
        <v>0.99623842592592604</v>
      </c>
      <c r="I3632" s="33">
        <v>44883.996238425898</v>
      </c>
      <c r="J3632" s="58">
        <v>44883</v>
      </c>
      <c r="K3632" s="13" t="s">
        <v>213</v>
      </c>
      <c r="L3632" s="13" t="s">
        <v>30</v>
      </c>
      <c r="M3632" s="13" t="s">
        <v>75</v>
      </c>
      <c r="N3632" s="13" t="s">
        <v>206</v>
      </c>
      <c r="O3632" s="33" t="s">
        <v>38</v>
      </c>
      <c r="P3632" s="58" t="s">
        <v>38</v>
      </c>
      <c r="Q3632" s="33" t="s">
        <v>207</v>
      </c>
      <c r="R3632" s="14" t="s">
        <v>38</v>
      </c>
      <c r="S3632" s="13" t="s">
        <v>216</v>
      </c>
      <c r="T3632" s="13" t="s">
        <v>217</v>
      </c>
      <c r="U3632" s="33">
        <f t="shared" ca="1" si="672"/>
        <v>45744.56914039352</v>
      </c>
      <c r="V3632" s="13" t="str">
        <f t="shared" si="673"/>
        <v>Bangalore</v>
      </c>
      <c r="W3632" s="13" t="str">
        <f t="shared" si="674"/>
        <v>CLS</v>
      </c>
      <c r="X3632" s="13">
        <f t="shared" si="675"/>
        <v>23</v>
      </c>
      <c r="Y3632" s="13" t="str">
        <f>IFERROR(VLOOKUP(C3632,ReceivingTeam[],2,FALSE),"HelpDesk")</f>
        <v>HelpDesk</v>
      </c>
      <c r="Z3632" s="67">
        <f t="shared" si="676"/>
        <v>44884.808738425898</v>
      </c>
      <c r="AA3632" s="68">
        <f t="shared" si="677"/>
        <v>44883</v>
      </c>
      <c r="AB3632" s="69" t="b">
        <f t="shared" si="678"/>
        <v>1</v>
      </c>
      <c r="AC3632" s="70">
        <f t="shared" si="679"/>
        <v>0.5</v>
      </c>
      <c r="AD3632" s="67">
        <f t="shared" si="680"/>
        <v>44884.808738425898</v>
      </c>
      <c r="AE3632" s="67">
        <f>VLOOKUP(V3632,'Branch Wise Work Timelines'!C:G,3,FALSE)+AA3632</f>
        <v>44883.416666666664</v>
      </c>
      <c r="AF3632" s="67">
        <f>IF(V3632="Bangalore",VLOOKUP(V3632,'Branch Wise Work Timelines'!C:G,4,FALSE)+AA3632+1,IF(V3632="Mumbai",VLOOKUP(V3632,'Branch Wise Work Timelines'!C:G,4,FALSE)+AA3632+1,VLOOKUP(V3632,'Branch Wise Work Timelines'!C:G,4,FALSE)+AA3632))</f>
        <v>44884.104166666664</v>
      </c>
      <c r="AG3632" s="67">
        <f>WORKDAY.INTL(AA3632,1,11)+VLOOKUP(V3632,'Branch Wise Work Timelines'!C:G,3,FALSE)</f>
        <v>44884.416666666664</v>
      </c>
      <c r="AH3632" s="69" t="str">
        <f t="shared" ca="1" si="681"/>
        <v>Out of TAT</v>
      </c>
      <c r="AI3632" s="69">
        <f t="shared" ca="1" si="682"/>
        <v>20635</v>
      </c>
      <c r="AJ3632" s="69" t="str">
        <f ca="1">IF(AI3632&lt;0,"0-12",IFERROR(VLOOKUP(AI3632,Breakup[],2,FALSE),"&gt;24"))</f>
        <v>&gt;24</v>
      </c>
      <c r="AK3632" s="69" t="str">
        <f>VLOOKUP(V3632,Master!B:D,3,FALSE)</f>
        <v>South</v>
      </c>
      <c r="AL3632" s="69" t="str">
        <f t="shared" si="683"/>
        <v>Bangalore-CLS</v>
      </c>
    </row>
    <row r="3633" spans="1:38">
      <c r="A3633" s="14" t="s">
        <v>7595</v>
      </c>
      <c r="B3633" s="54">
        <v>44701.770541354199</v>
      </c>
      <c r="C3633" s="13" t="s">
        <v>583</v>
      </c>
      <c r="D3633" s="13">
        <v>1157</v>
      </c>
      <c r="E3633" s="13" t="s">
        <v>7596</v>
      </c>
      <c r="F3633" s="13" t="s">
        <v>15</v>
      </c>
      <c r="G3633" s="14">
        <v>1653054189256</v>
      </c>
      <c r="H3633" s="55">
        <v>0.60820601851851896</v>
      </c>
      <c r="I3633" s="33">
        <v>44884.6082060185</v>
      </c>
      <c r="J3633" s="58">
        <v>44884</v>
      </c>
      <c r="K3633" s="13" t="s">
        <v>213</v>
      </c>
      <c r="L3633" s="13" t="s">
        <v>30</v>
      </c>
      <c r="M3633" s="13" t="s">
        <v>214</v>
      </c>
      <c r="N3633" s="13" t="s">
        <v>206</v>
      </c>
      <c r="O3633" s="33" t="s">
        <v>38</v>
      </c>
      <c r="P3633" s="58" t="s">
        <v>38</v>
      </c>
      <c r="Q3633" s="33" t="s">
        <v>207</v>
      </c>
      <c r="R3633" s="14" t="s">
        <v>38</v>
      </c>
      <c r="S3633" s="13" t="s">
        <v>216</v>
      </c>
      <c r="T3633" s="13" t="s">
        <v>217</v>
      </c>
      <c r="U3633" s="33">
        <f t="shared" ca="1" si="672"/>
        <v>45744.56914039352</v>
      </c>
      <c r="V3633" s="13" t="str">
        <f t="shared" si="673"/>
        <v>Bangalore</v>
      </c>
      <c r="W3633" s="13" t="str">
        <f t="shared" si="674"/>
        <v>CLS</v>
      </c>
      <c r="X3633" s="13">
        <f t="shared" si="675"/>
        <v>14</v>
      </c>
      <c r="Y3633" s="13" t="str">
        <f>IFERROR(VLOOKUP(C3633,ReceivingTeam[],2,FALSE),"HelpDesk")</f>
        <v>HelpDesk</v>
      </c>
      <c r="Z3633" s="67">
        <f t="shared" si="676"/>
        <v>44886.4207060185</v>
      </c>
      <c r="AA3633" s="68">
        <f t="shared" si="677"/>
        <v>44884</v>
      </c>
      <c r="AB3633" s="69" t="b">
        <f t="shared" si="678"/>
        <v>1</v>
      </c>
      <c r="AC3633" s="70">
        <f t="shared" si="679"/>
        <v>0.5</v>
      </c>
      <c r="AD3633" s="67">
        <f t="shared" si="680"/>
        <v>44886.4207060185</v>
      </c>
      <c r="AE3633" s="67">
        <f>VLOOKUP(V3633,'Branch Wise Work Timelines'!C:G,3,FALSE)+AA3633</f>
        <v>44884.416666666664</v>
      </c>
      <c r="AF3633" s="67">
        <f>IF(V3633="Bangalore",VLOOKUP(V3633,'Branch Wise Work Timelines'!C:G,4,FALSE)+AA3633+1,IF(V3633="Mumbai",VLOOKUP(V3633,'Branch Wise Work Timelines'!C:G,4,FALSE)+AA3633+1,VLOOKUP(V3633,'Branch Wise Work Timelines'!C:G,4,FALSE)+AA3633))</f>
        <v>44885.104166666664</v>
      </c>
      <c r="AG3633" s="67">
        <f>WORKDAY.INTL(AA3633,1,11)+VLOOKUP(V3633,'Branch Wise Work Timelines'!C:G,3,FALSE)</f>
        <v>44886.416666666664</v>
      </c>
      <c r="AH3633" s="69" t="str">
        <f t="shared" ca="1" si="681"/>
        <v>Out of TAT</v>
      </c>
      <c r="AI3633" s="69">
        <f t="shared" ca="1" si="682"/>
        <v>20596</v>
      </c>
      <c r="AJ3633" s="69" t="str">
        <f ca="1">IF(AI3633&lt;0,"0-12",IFERROR(VLOOKUP(AI3633,Breakup[],2,FALSE),"&gt;24"))</f>
        <v>&gt;24</v>
      </c>
      <c r="AK3633" s="69" t="str">
        <f>VLOOKUP(V3633,Master!B:D,3,FALSE)</f>
        <v>South</v>
      </c>
      <c r="AL3633" s="69" t="str">
        <f t="shared" si="683"/>
        <v>Bangalore-CLS</v>
      </c>
    </row>
    <row r="3634" spans="1:38">
      <c r="A3634" s="14" t="s">
        <v>7597</v>
      </c>
      <c r="B3634" s="54">
        <v>44701.7770668171</v>
      </c>
      <c r="C3634" s="13" t="s">
        <v>722</v>
      </c>
      <c r="D3634" s="13">
        <v>1280</v>
      </c>
      <c r="E3634" s="13" t="s">
        <v>7598</v>
      </c>
      <c r="F3634" s="13" t="s">
        <v>15</v>
      </c>
      <c r="G3634" s="14">
        <v>1653053327236</v>
      </c>
      <c r="H3634" s="55">
        <v>0.97077546296296302</v>
      </c>
      <c r="I3634" s="33">
        <v>44891.970775463</v>
      </c>
      <c r="J3634" s="58">
        <v>44891</v>
      </c>
      <c r="K3634" s="13" t="s">
        <v>213</v>
      </c>
      <c r="L3634" s="13" t="s">
        <v>30</v>
      </c>
      <c r="M3634" s="13" t="s">
        <v>75</v>
      </c>
      <c r="N3634" s="13" t="s">
        <v>206</v>
      </c>
      <c r="O3634" s="33">
        <v>44891.387337963002</v>
      </c>
      <c r="P3634" s="58">
        <v>44891</v>
      </c>
      <c r="Q3634" s="33" t="s">
        <v>237</v>
      </c>
      <c r="R3634" s="14">
        <v>271</v>
      </c>
      <c r="S3634" s="13" t="s">
        <v>216</v>
      </c>
      <c r="T3634" s="13" t="s">
        <v>217</v>
      </c>
      <c r="U3634" s="33">
        <f t="shared" ca="1" si="672"/>
        <v>45744.56914039352</v>
      </c>
      <c r="V3634" s="13" t="str">
        <f t="shared" si="673"/>
        <v>Bangalore</v>
      </c>
      <c r="W3634" s="13" t="str">
        <f t="shared" si="674"/>
        <v>CLS</v>
      </c>
      <c r="X3634" s="13">
        <f t="shared" si="675"/>
        <v>23</v>
      </c>
      <c r="Y3634" s="13" t="str">
        <f>IFERROR(VLOOKUP(C3634,ReceivingTeam[],2,FALSE),"HelpDesk")</f>
        <v>HelpDesk</v>
      </c>
      <c r="Z3634" s="67">
        <f t="shared" si="676"/>
        <v>44893.783275463</v>
      </c>
      <c r="AA3634" s="68">
        <f t="shared" si="677"/>
        <v>44891</v>
      </c>
      <c r="AB3634" s="69" t="b">
        <f t="shared" si="678"/>
        <v>1</v>
      </c>
      <c r="AC3634" s="70">
        <f t="shared" si="679"/>
        <v>0.5</v>
      </c>
      <c r="AD3634" s="67">
        <f t="shared" si="680"/>
        <v>44893.783275463</v>
      </c>
      <c r="AE3634" s="67">
        <f>VLOOKUP(V3634,'Branch Wise Work Timelines'!C:G,3,FALSE)+AA3634</f>
        <v>44891.416666666664</v>
      </c>
      <c r="AF3634" s="67">
        <f>IF(V3634="Bangalore",VLOOKUP(V3634,'Branch Wise Work Timelines'!C:G,4,FALSE)+AA3634+1,IF(V3634="Mumbai",VLOOKUP(V3634,'Branch Wise Work Timelines'!C:G,4,FALSE)+AA3634+1,VLOOKUP(V3634,'Branch Wise Work Timelines'!C:G,4,FALSE)+AA3634))</f>
        <v>44892.104166666664</v>
      </c>
      <c r="AG3634" s="67">
        <f>WORKDAY.INTL(AA3634,1,11)+VLOOKUP(V3634,'Branch Wise Work Timelines'!C:G,3,FALSE)</f>
        <v>44893.416666666664</v>
      </c>
      <c r="AH3634" s="69" t="str">
        <f t="shared" si="681"/>
        <v>Met</v>
      </c>
      <c r="AI3634" s="69">
        <f t="shared" ca="1" si="682"/>
        <v>20419</v>
      </c>
      <c r="AJ3634" s="69" t="str">
        <f ca="1">IF(AI3634&lt;0,"0-12",IFERROR(VLOOKUP(AI3634,Breakup[],2,FALSE),"&gt;24"))</f>
        <v>&gt;24</v>
      </c>
      <c r="AK3634" s="69" t="str">
        <f>VLOOKUP(V3634,Master!B:D,3,FALSE)</f>
        <v>South</v>
      </c>
      <c r="AL3634" s="69" t="str">
        <f t="shared" si="683"/>
        <v>Bangalore-CLS</v>
      </c>
    </row>
    <row r="3635" spans="1:38">
      <c r="A3635" s="14" t="s">
        <v>7599</v>
      </c>
      <c r="B3635" s="54">
        <v>44701.684698530102</v>
      </c>
      <c r="C3635" s="13" t="s">
        <v>372</v>
      </c>
      <c r="D3635" s="13">
        <v>1058</v>
      </c>
      <c r="E3635" s="13" t="s">
        <v>7600</v>
      </c>
      <c r="F3635" s="13" t="s">
        <v>15</v>
      </c>
      <c r="G3635" s="14">
        <v>1653050878117</v>
      </c>
      <c r="H3635" s="55">
        <v>0.927337962962963</v>
      </c>
      <c r="I3635" s="33">
        <v>44881.927337963003</v>
      </c>
      <c r="J3635" s="58">
        <v>44881</v>
      </c>
      <c r="K3635" s="13" t="s">
        <v>213</v>
      </c>
      <c r="L3635" s="13" t="s">
        <v>30</v>
      </c>
      <c r="M3635" s="13" t="s">
        <v>75</v>
      </c>
      <c r="N3635" s="13" t="s">
        <v>206</v>
      </c>
      <c r="O3635" s="33" t="s">
        <v>38</v>
      </c>
      <c r="P3635" s="58" t="s">
        <v>38</v>
      </c>
      <c r="Q3635" s="33" t="s">
        <v>207</v>
      </c>
      <c r="R3635" s="14" t="s">
        <v>38</v>
      </c>
      <c r="S3635" s="13" t="s">
        <v>208</v>
      </c>
      <c r="T3635" s="13" t="s">
        <v>209</v>
      </c>
      <c r="U3635" s="33">
        <f t="shared" ca="1" si="672"/>
        <v>45744.56914039352</v>
      </c>
      <c r="V3635" s="13" t="str">
        <f t="shared" si="673"/>
        <v>Bangalore</v>
      </c>
      <c r="W3635" s="13" t="str">
        <f t="shared" si="674"/>
        <v>CLS</v>
      </c>
      <c r="X3635" s="13">
        <f t="shared" si="675"/>
        <v>22</v>
      </c>
      <c r="Y3635" s="13" t="str">
        <f>IFERROR(VLOOKUP(C3635,ReceivingTeam[],2,FALSE),"HelpDesk")</f>
        <v>HelpDesk</v>
      </c>
      <c r="Z3635" s="67">
        <f t="shared" si="676"/>
        <v>44882.739837963003</v>
      </c>
      <c r="AA3635" s="68">
        <f t="shared" si="677"/>
        <v>44881</v>
      </c>
      <c r="AB3635" s="69" t="b">
        <f t="shared" si="678"/>
        <v>1</v>
      </c>
      <c r="AC3635" s="70">
        <f t="shared" si="679"/>
        <v>0.5</v>
      </c>
      <c r="AD3635" s="67">
        <f t="shared" si="680"/>
        <v>44882.739837963003</v>
      </c>
      <c r="AE3635" s="67">
        <f>VLOOKUP(V3635,'Branch Wise Work Timelines'!C:G,3,FALSE)+AA3635</f>
        <v>44881.416666666664</v>
      </c>
      <c r="AF3635" s="67">
        <f>IF(V3635="Bangalore",VLOOKUP(V3635,'Branch Wise Work Timelines'!C:G,4,FALSE)+AA3635+1,IF(V3635="Mumbai",VLOOKUP(V3635,'Branch Wise Work Timelines'!C:G,4,FALSE)+AA3635+1,VLOOKUP(V3635,'Branch Wise Work Timelines'!C:G,4,FALSE)+AA3635))</f>
        <v>44882.104166666664</v>
      </c>
      <c r="AG3635" s="67">
        <f>WORKDAY.INTL(AA3635,1,11)+VLOOKUP(V3635,'Branch Wise Work Timelines'!C:G,3,FALSE)</f>
        <v>44882.416666666664</v>
      </c>
      <c r="AH3635" s="69" t="str">
        <f t="shared" ca="1" si="681"/>
        <v>Out of TAT</v>
      </c>
      <c r="AI3635" s="69">
        <f t="shared" ca="1" si="682"/>
        <v>20684</v>
      </c>
      <c r="AJ3635" s="69" t="str">
        <f ca="1">IF(AI3635&lt;0,"0-12",IFERROR(VLOOKUP(AI3635,Breakup[],2,FALSE),"&gt;24"))</f>
        <v>&gt;24</v>
      </c>
      <c r="AK3635" s="69" t="str">
        <f>VLOOKUP(V3635,Master!B:D,3,FALSE)</f>
        <v>South</v>
      </c>
      <c r="AL3635" s="69" t="str">
        <f t="shared" si="683"/>
        <v>Bangalore-CLS</v>
      </c>
    </row>
    <row r="3636" spans="1:38">
      <c r="A3636" s="14" t="s">
        <v>7601</v>
      </c>
      <c r="B3636" s="54">
        <v>44701.754107557899</v>
      </c>
      <c r="C3636" s="13" t="s">
        <v>506</v>
      </c>
      <c r="D3636" s="13">
        <v>1233</v>
      </c>
      <c r="E3636" s="13" t="s">
        <v>7602</v>
      </c>
      <c r="F3636" s="13" t="s">
        <v>15</v>
      </c>
      <c r="G3636" s="14">
        <v>1653052565128</v>
      </c>
      <c r="H3636" s="55">
        <v>0.47327546296296302</v>
      </c>
      <c r="I3636" s="33">
        <v>44883.473275463002</v>
      </c>
      <c r="J3636" s="58">
        <v>44883</v>
      </c>
      <c r="K3636" s="13" t="s">
        <v>213</v>
      </c>
      <c r="L3636" s="13" t="s">
        <v>30</v>
      </c>
      <c r="M3636" s="13" t="s">
        <v>75</v>
      </c>
      <c r="N3636" s="13" t="s">
        <v>206</v>
      </c>
      <c r="O3636" s="33" t="s">
        <v>38</v>
      </c>
      <c r="P3636" s="58" t="s">
        <v>38</v>
      </c>
      <c r="Q3636" s="33" t="s">
        <v>207</v>
      </c>
      <c r="R3636" s="14" t="s">
        <v>38</v>
      </c>
      <c r="S3636" s="13" t="s">
        <v>216</v>
      </c>
      <c r="T3636" s="13" t="s">
        <v>217</v>
      </c>
      <c r="U3636" s="33">
        <f t="shared" ca="1" si="672"/>
        <v>45744.56914039352</v>
      </c>
      <c r="V3636" s="13" t="str">
        <f t="shared" si="673"/>
        <v>Bangalore</v>
      </c>
      <c r="W3636" s="13" t="str">
        <f t="shared" si="674"/>
        <v>CLS</v>
      </c>
      <c r="X3636" s="13">
        <f t="shared" si="675"/>
        <v>11</v>
      </c>
      <c r="Y3636" s="13" t="str">
        <f>IFERROR(VLOOKUP(C3636,ReceivingTeam[],2,FALSE),"HelpDesk")</f>
        <v>HelpDesk</v>
      </c>
      <c r="Z3636" s="67">
        <f t="shared" si="676"/>
        <v>44883.973275463002</v>
      </c>
      <c r="AA3636" s="68">
        <f t="shared" si="677"/>
        <v>44883</v>
      </c>
      <c r="AB3636" s="69" t="b">
        <f t="shared" si="678"/>
        <v>1</v>
      </c>
      <c r="AC3636" s="70">
        <f t="shared" si="679"/>
        <v>0.5</v>
      </c>
      <c r="AD3636" s="67">
        <f t="shared" si="680"/>
        <v>44883.973275463002</v>
      </c>
      <c r="AE3636" s="67">
        <f>VLOOKUP(V3636,'Branch Wise Work Timelines'!C:G,3,FALSE)+AA3636</f>
        <v>44883.416666666664</v>
      </c>
      <c r="AF3636" s="67">
        <f>IF(V3636="Bangalore",VLOOKUP(V3636,'Branch Wise Work Timelines'!C:G,4,FALSE)+AA3636+1,IF(V3636="Mumbai",VLOOKUP(V3636,'Branch Wise Work Timelines'!C:G,4,FALSE)+AA3636+1,VLOOKUP(V3636,'Branch Wise Work Timelines'!C:G,4,FALSE)+AA3636))</f>
        <v>44884.104166666664</v>
      </c>
      <c r="AG3636" s="67">
        <f>WORKDAY.INTL(AA3636,1,11)+VLOOKUP(V3636,'Branch Wise Work Timelines'!C:G,3,FALSE)</f>
        <v>44884.416666666664</v>
      </c>
      <c r="AH3636" s="69" t="str">
        <f t="shared" ca="1" si="681"/>
        <v>Out of TAT</v>
      </c>
      <c r="AI3636" s="69">
        <f t="shared" ca="1" si="682"/>
        <v>20655</v>
      </c>
      <c r="AJ3636" s="69" t="str">
        <f ca="1">IF(AI3636&lt;0,"0-12",IFERROR(VLOOKUP(AI3636,Breakup[],2,FALSE),"&gt;24"))</f>
        <v>&gt;24</v>
      </c>
      <c r="AK3636" s="69" t="str">
        <f>VLOOKUP(V3636,Master!B:D,3,FALSE)</f>
        <v>South</v>
      </c>
      <c r="AL3636" s="69" t="str">
        <f t="shared" si="683"/>
        <v>Bangalore-CLS</v>
      </c>
    </row>
    <row r="3637" spans="1:38">
      <c r="A3637" s="14" t="s">
        <v>7603</v>
      </c>
      <c r="B3637" s="54">
        <v>44701.7870517708</v>
      </c>
      <c r="C3637" s="13" t="s">
        <v>1345</v>
      </c>
      <c r="D3637" s="13">
        <v>1733</v>
      </c>
      <c r="E3637" s="13" t="s">
        <v>7604</v>
      </c>
      <c r="F3637" s="13" t="s">
        <v>15</v>
      </c>
      <c r="G3637" s="14">
        <v>1653054766382</v>
      </c>
      <c r="H3637" s="55">
        <v>0.63575231481481498</v>
      </c>
      <c r="I3637" s="33">
        <v>44884.635752314804</v>
      </c>
      <c r="J3637" s="58">
        <v>44884</v>
      </c>
      <c r="K3637" s="13" t="s">
        <v>213</v>
      </c>
      <c r="L3637" s="13" t="s">
        <v>30</v>
      </c>
      <c r="M3637" s="13" t="s">
        <v>75</v>
      </c>
      <c r="N3637" s="13" t="s">
        <v>206</v>
      </c>
      <c r="O3637" s="33" t="s">
        <v>38</v>
      </c>
      <c r="P3637" s="58" t="s">
        <v>38</v>
      </c>
      <c r="Q3637" s="33" t="s">
        <v>207</v>
      </c>
      <c r="R3637" s="14" t="s">
        <v>38</v>
      </c>
      <c r="S3637" s="13" t="s">
        <v>216</v>
      </c>
      <c r="T3637" s="13" t="s">
        <v>217</v>
      </c>
      <c r="U3637" s="33">
        <f t="shared" ca="1" si="672"/>
        <v>45744.56914039352</v>
      </c>
      <c r="V3637" s="13" t="str">
        <f t="shared" si="673"/>
        <v>Bangalore</v>
      </c>
      <c r="W3637" s="13" t="str">
        <f t="shared" si="674"/>
        <v>CLS</v>
      </c>
      <c r="X3637" s="13">
        <f t="shared" si="675"/>
        <v>15</v>
      </c>
      <c r="Y3637" s="13" t="str">
        <f>IFERROR(VLOOKUP(C3637,ReceivingTeam[],2,FALSE),"HelpDesk")</f>
        <v>HelpDesk</v>
      </c>
      <c r="Z3637" s="67">
        <f t="shared" si="676"/>
        <v>44886.448252314804</v>
      </c>
      <c r="AA3637" s="68">
        <f t="shared" si="677"/>
        <v>44884</v>
      </c>
      <c r="AB3637" s="69" t="b">
        <f t="shared" si="678"/>
        <v>1</v>
      </c>
      <c r="AC3637" s="70">
        <f t="shared" si="679"/>
        <v>0.5</v>
      </c>
      <c r="AD3637" s="67">
        <f t="shared" si="680"/>
        <v>44886.448252314804</v>
      </c>
      <c r="AE3637" s="67">
        <f>VLOOKUP(V3637,'Branch Wise Work Timelines'!C:G,3,FALSE)+AA3637</f>
        <v>44884.416666666664</v>
      </c>
      <c r="AF3637" s="67">
        <f>IF(V3637="Bangalore",VLOOKUP(V3637,'Branch Wise Work Timelines'!C:G,4,FALSE)+AA3637+1,IF(V3637="Mumbai",VLOOKUP(V3637,'Branch Wise Work Timelines'!C:G,4,FALSE)+AA3637+1,VLOOKUP(V3637,'Branch Wise Work Timelines'!C:G,4,FALSE)+AA3637))</f>
        <v>44885.104166666664</v>
      </c>
      <c r="AG3637" s="67">
        <f>WORKDAY.INTL(AA3637,1,11)+VLOOKUP(V3637,'Branch Wise Work Timelines'!C:G,3,FALSE)</f>
        <v>44886.416666666664</v>
      </c>
      <c r="AH3637" s="69" t="str">
        <f t="shared" ca="1" si="681"/>
        <v>Out of TAT</v>
      </c>
      <c r="AI3637" s="69">
        <f t="shared" ca="1" si="682"/>
        <v>20595</v>
      </c>
      <c r="AJ3637" s="69" t="str">
        <f ca="1">IF(AI3637&lt;0,"0-12",IFERROR(VLOOKUP(AI3637,Breakup[],2,FALSE),"&gt;24"))</f>
        <v>&gt;24</v>
      </c>
      <c r="AK3637" s="69" t="str">
        <f>VLOOKUP(V3637,Master!B:D,3,FALSE)</f>
        <v>South</v>
      </c>
      <c r="AL3637" s="69" t="str">
        <f t="shared" si="683"/>
        <v>Bangalore-CLS</v>
      </c>
    </row>
    <row r="3638" spans="1:38">
      <c r="A3638" s="14" t="s">
        <v>7605</v>
      </c>
      <c r="B3638" s="54">
        <v>44701.789580902798</v>
      </c>
      <c r="C3638" s="13" t="s">
        <v>722</v>
      </c>
      <c r="D3638" s="13">
        <v>78</v>
      </c>
      <c r="E3638" s="13" t="s">
        <v>7606</v>
      </c>
      <c r="F3638" s="13" t="s">
        <v>15</v>
      </c>
      <c r="G3638" s="14">
        <v>1653053327236</v>
      </c>
      <c r="H3638" s="55">
        <v>0.62005787037036997</v>
      </c>
      <c r="I3638" s="33">
        <v>44890.620057870401</v>
      </c>
      <c r="J3638" s="58">
        <v>44890</v>
      </c>
      <c r="K3638" s="13" t="s">
        <v>213</v>
      </c>
      <c r="L3638" s="13" t="s">
        <v>30</v>
      </c>
      <c r="M3638" s="13" t="s">
        <v>75</v>
      </c>
      <c r="N3638" s="13" t="s">
        <v>206</v>
      </c>
      <c r="O3638" s="33" t="s">
        <v>38</v>
      </c>
      <c r="P3638" s="58" t="s">
        <v>38</v>
      </c>
      <c r="Q3638" s="33" t="s">
        <v>207</v>
      </c>
      <c r="R3638" s="14" t="s">
        <v>38</v>
      </c>
      <c r="S3638" s="13" t="s">
        <v>216</v>
      </c>
      <c r="T3638" s="13" t="s">
        <v>217</v>
      </c>
      <c r="U3638" s="33">
        <f t="shared" ca="1" si="672"/>
        <v>45744.56914039352</v>
      </c>
      <c r="V3638" s="13" t="str">
        <f t="shared" si="673"/>
        <v>Bangalore</v>
      </c>
      <c r="W3638" s="13" t="str">
        <f t="shared" si="674"/>
        <v>CLS</v>
      </c>
      <c r="X3638" s="13">
        <f t="shared" si="675"/>
        <v>14</v>
      </c>
      <c r="Y3638" s="13" t="str">
        <f>IFERROR(VLOOKUP(C3638,ReceivingTeam[],2,FALSE),"HelpDesk")</f>
        <v>HelpDesk</v>
      </c>
      <c r="Z3638" s="67">
        <f t="shared" si="676"/>
        <v>44891.432557870401</v>
      </c>
      <c r="AA3638" s="68">
        <f t="shared" si="677"/>
        <v>44890</v>
      </c>
      <c r="AB3638" s="69" t="b">
        <f t="shared" si="678"/>
        <v>1</v>
      </c>
      <c r="AC3638" s="70">
        <f t="shared" si="679"/>
        <v>0.5</v>
      </c>
      <c r="AD3638" s="67">
        <f t="shared" si="680"/>
        <v>44891.432557870401</v>
      </c>
      <c r="AE3638" s="67">
        <f>VLOOKUP(V3638,'Branch Wise Work Timelines'!C:G,3,FALSE)+AA3638</f>
        <v>44890.416666666664</v>
      </c>
      <c r="AF3638" s="67">
        <f>IF(V3638="Bangalore",VLOOKUP(V3638,'Branch Wise Work Timelines'!C:G,4,FALSE)+AA3638+1,IF(V3638="Mumbai",VLOOKUP(V3638,'Branch Wise Work Timelines'!C:G,4,FALSE)+AA3638+1,VLOOKUP(V3638,'Branch Wise Work Timelines'!C:G,4,FALSE)+AA3638))</f>
        <v>44891.104166666664</v>
      </c>
      <c r="AG3638" s="67">
        <f>WORKDAY.INTL(AA3638,1,11)+VLOOKUP(V3638,'Branch Wise Work Timelines'!C:G,3,FALSE)</f>
        <v>44891.416666666664</v>
      </c>
      <c r="AH3638" s="69" t="str">
        <f t="shared" ca="1" si="681"/>
        <v>Out of TAT</v>
      </c>
      <c r="AI3638" s="69">
        <f t="shared" ca="1" si="682"/>
        <v>20476</v>
      </c>
      <c r="AJ3638" s="69" t="str">
        <f ca="1">IF(AI3638&lt;0,"0-12",IFERROR(VLOOKUP(AI3638,Breakup[],2,FALSE),"&gt;24"))</f>
        <v>&gt;24</v>
      </c>
      <c r="AK3638" s="69" t="str">
        <f>VLOOKUP(V3638,Master!B:D,3,FALSE)</f>
        <v>South</v>
      </c>
      <c r="AL3638" s="69" t="str">
        <f t="shared" si="683"/>
        <v>Bangalore-CLS</v>
      </c>
    </row>
    <row r="3639" spans="1:38">
      <c r="A3639" s="14" t="s">
        <v>7607</v>
      </c>
      <c r="B3639" s="54">
        <v>44701.730321955998</v>
      </c>
      <c r="C3639" s="13" t="s">
        <v>372</v>
      </c>
      <c r="D3639" s="13">
        <v>1649</v>
      </c>
      <c r="E3639" s="13" t="s">
        <v>7608</v>
      </c>
      <c r="F3639" s="13" t="s">
        <v>15</v>
      </c>
      <c r="G3639" s="14">
        <v>1653052565128</v>
      </c>
      <c r="H3639" s="55">
        <v>0.99043981481481502</v>
      </c>
      <c r="I3639" s="33">
        <v>44885.990439814799</v>
      </c>
      <c r="J3639" s="58">
        <v>44885</v>
      </c>
      <c r="K3639" s="13" t="s">
        <v>213</v>
      </c>
      <c r="L3639" s="13" t="s">
        <v>30</v>
      </c>
      <c r="M3639" s="13" t="s">
        <v>75</v>
      </c>
      <c r="N3639" s="13" t="s">
        <v>206</v>
      </c>
      <c r="O3639" s="33" t="s">
        <v>38</v>
      </c>
      <c r="P3639" s="58" t="s">
        <v>38</v>
      </c>
      <c r="Q3639" s="33" t="s">
        <v>207</v>
      </c>
      <c r="R3639" s="14" t="s">
        <v>38</v>
      </c>
      <c r="S3639" s="13" t="s">
        <v>216</v>
      </c>
      <c r="T3639" s="13" t="s">
        <v>217</v>
      </c>
      <c r="U3639" s="33">
        <f t="shared" ca="1" si="672"/>
        <v>45744.56914039352</v>
      </c>
      <c r="V3639" s="13" t="str">
        <f t="shared" si="673"/>
        <v>Bangalore</v>
      </c>
      <c r="W3639" s="13" t="str">
        <f t="shared" si="674"/>
        <v>CLS</v>
      </c>
      <c r="X3639" s="13">
        <f t="shared" si="675"/>
        <v>23</v>
      </c>
      <c r="Y3639" s="13" t="str">
        <f>IFERROR(VLOOKUP(C3639,ReceivingTeam[],2,FALSE),"HelpDesk")</f>
        <v>HelpDesk</v>
      </c>
      <c r="Z3639" s="67">
        <f t="shared" si="676"/>
        <v>44885.916666666664</v>
      </c>
      <c r="AA3639" s="68">
        <f t="shared" si="677"/>
        <v>44885</v>
      </c>
      <c r="AB3639" s="69" t="b">
        <f t="shared" si="678"/>
        <v>0</v>
      </c>
      <c r="AC3639" s="70">
        <f t="shared" si="679"/>
        <v>0.5</v>
      </c>
      <c r="AD3639" s="67">
        <f t="shared" si="680"/>
        <v>44885.916666666664</v>
      </c>
      <c r="AE3639" s="67">
        <f>VLOOKUP(V3639,'Branch Wise Work Timelines'!C:G,3,FALSE)+AA3639</f>
        <v>44885.416666666664</v>
      </c>
      <c r="AF3639" s="67">
        <f>IF(V3639="Bangalore",VLOOKUP(V3639,'Branch Wise Work Timelines'!C:G,4,FALSE)+AA3639+1,IF(V3639="Mumbai",VLOOKUP(V3639,'Branch Wise Work Timelines'!C:G,4,FALSE)+AA3639+1,VLOOKUP(V3639,'Branch Wise Work Timelines'!C:G,4,FALSE)+AA3639))</f>
        <v>44886.104166666664</v>
      </c>
      <c r="AG3639" s="67">
        <f>WORKDAY.INTL(AA3639,1,11)+VLOOKUP(V3639,'Branch Wise Work Timelines'!C:G,3,FALSE)</f>
        <v>44886.416666666664</v>
      </c>
      <c r="AH3639" s="69" t="str">
        <f t="shared" ca="1" si="681"/>
        <v>Out of TAT</v>
      </c>
      <c r="AI3639" s="69">
        <f t="shared" ca="1" si="682"/>
        <v>20608</v>
      </c>
      <c r="AJ3639" s="69" t="str">
        <f ca="1">IF(AI3639&lt;0,"0-12",IFERROR(VLOOKUP(AI3639,Breakup[],2,FALSE),"&gt;24"))</f>
        <v>&gt;24</v>
      </c>
      <c r="AK3639" s="69" t="str">
        <f>VLOOKUP(V3639,Master!B:D,3,FALSE)</f>
        <v>South</v>
      </c>
      <c r="AL3639" s="69" t="str">
        <f t="shared" si="683"/>
        <v>Bangalore-CLS</v>
      </c>
    </row>
    <row r="3640" spans="1:38">
      <c r="A3640" s="14" t="s">
        <v>7609</v>
      </c>
      <c r="B3640" s="54">
        <v>44701.689752662001</v>
      </c>
      <c r="C3640" s="13" t="s">
        <v>6794</v>
      </c>
      <c r="D3640" s="13">
        <v>718</v>
      </c>
      <c r="E3640" s="13" t="s">
        <v>7610</v>
      </c>
      <c r="F3640" s="13" t="s">
        <v>33</v>
      </c>
      <c r="G3640" s="14">
        <v>1653051036549</v>
      </c>
      <c r="H3640" s="55">
        <v>3.59606481481482E-2</v>
      </c>
      <c r="I3640" s="33">
        <v>44881.035960648202</v>
      </c>
      <c r="J3640" s="58">
        <v>44881</v>
      </c>
      <c r="K3640" s="13" t="s">
        <v>313</v>
      </c>
      <c r="L3640" s="13" t="s">
        <v>60</v>
      </c>
      <c r="M3640" s="13" t="s">
        <v>314</v>
      </c>
      <c r="N3640" s="13" t="s">
        <v>206</v>
      </c>
      <c r="O3640" s="33" t="s">
        <v>38</v>
      </c>
      <c r="P3640" s="58" t="s">
        <v>38</v>
      </c>
      <c r="Q3640" s="33" t="s">
        <v>207</v>
      </c>
      <c r="R3640" s="14" t="s">
        <v>38</v>
      </c>
      <c r="S3640" s="13" t="s">
        <v>208</v>
      </c>
      <c r="T3640" s="13" t="s">
        <v>209</v>
      </c>
      <c r="U3640" s="33">
        <f t="shared" ca="1" si="672"/>
        <v>45744.56914039352</v>
      </c>
      <c r="V3640" s="13" t="str">
        <f t="shared" si="673"/>
        <v>Hyderabad</v>
      </c>
      <c r="W3640" s="13" t="str">
        <f t="shared" si="674"/>
        <v>RI</v>
      </c>
      <c r="X3640" s="13">
        <f t="shared" si="675"/>
        <v>0</v>
      </c>
      <c r="Y3640" s="13" t="str">
        <f>IFERROR(VLOOKUP(C3640,ReceivingTeam[],2,FALSE),"HelpDesk")</f>
        <v>HelpDesk</v>
      </c>
      <c r="Z3640" s="67">
        <f t="shared" si="676"/>
        <v>44882.562499999993</v>
      </c>
      <c r="AA3640" s="68">
        <f t="shared" si="677"/>
        <v>44881</v>
      </c>
      <c r="AB3640" s="69" t="b">
        <f t="shared" si="678"/>
        <v>1</v>
      </c>
      <c r="AC3640" s="70">
        <f t="shared" si="679"/>
        <v>0.5</v>
      </c>
      <c r="AD3640" s="67">
        <f t="shared" si="680"/>
        <v>44882.562499999993</v>
      </c>
      <c r="AE3640" s="67">
        <f>VLOOKUP(V3640,'Branch Wise Work Timelines'!C:G,3,FALSE)+AA3640</f>
        <v>44881.416666666664</v>
      </c>
      <c r="AF3640" s="67">
        <f>IF(V3640="Bangalore",VLOOKUP(V3640,'Branch Wise Work Timelines'!C:G,4,FALSE)+AA3640+1,IF(V3640="Mumbai",VLOOKUP(V3640,'Branch Wise Work Timelines'!C:G,4,FALSE)+AA3640+1,VLOOKUP(V3640,'Branch Wise Work Timelines'!C:G,4,FALSE)+AA3640))</f>
        <v>44881.770833333336</v>
      </c>
      <c r="AG3640" s="67">
        <f>WORKDAY.INTL(AA3640,1,11)+VLOOKUP(V3640,'Branch Wise Work Timelines'!C:G,3,FALSE)</f>
        <v>44882.416666666664</v>
      </c>
      <c r="AH3640" s="69" t="str">
        <f t="shared" ca="1" si="681"/>
        <v>Out of TAT</v>
      </c>
      <c r="AI3640" s="69">
        <f t="shared" ca="1" si="682"/>
        <v>20689</v>
      </c>
      <c r="AJ3640" s="69" t="str">
        <f ca="1">IF(AI3640&lt;0,"0-12",IFERROR(VLOOKUP(AI3640,Breakup[],2,FALSE),"&gt;24"))</f>
        <v>&gt;24</v>
      </c>
      <c r="AK3640" s="69" t="str">
        <f>VLOOKUP(V3640,Master!B:D,3,FALSE)</f>
        <v>South</v>
      </c>
      <c r="AL3640" s="69" t="str">
        <f t="shared" si="683"/>
        <v>Hyderabad</v>
      </c>
    </row>
    <row r="3641" spans="1:38">
      <c r="A3641" s="14" t="s">
        <v>7611</v>
      </c>
      <c r="B3641" s="54">
        <v>44701.852335104202</v>
      </c>
      <c r="C3641" s="13" t="s">
        <v>6284</v>
      </c>
      <c r="D3641" s="13">
        <v>468</v>
      </c>
      <c r="E3641" s="13" t="s">
        <v>7612</v>
      </c>
      <c r="F3641" s="13" t="s">
        <v>33</v>
      </c>
      <c r="G3641" s="14">
        <v>1653058832830</v>
      </c>
      <c r="H3641" s="55">
        <v>0.51706018518518504</v>
      </c>
      <c r="I3641" s="33">
        <v>44889.517060185201</v>
      </c>
      <c r="J3641" s="58">
        <v>44889</v>
      </c>
      <c r="K3641" s="13" t="s">
        <v>213</v>
      </c>
      <c r="L3641" s="13" t="s">
        <v>30</v>
      </c>
      <c r="M3641" s="13" t="s">
        <v>282</v>
      </c>
      <c r="N3641" s="13" t="s">
        <v>215</v>
      </c>
      <c r="O3641" s="33" t="s">
        <v>38</v>
      </c>
      <c r="P3641" s="58" t="s">
        <v>38</v>
      </c>
      <c r="Q3641" s="33" t="s">
        <v>207</v>
      </c>
      <c r="R3641" s="14" t="s">
        <v>38</v>
      </c>
      <c r="S3641" s="13" t="s">
        <v>216</v>
      </c>
      <c r="T3641" s="13" t="s">
        <v>278</v>
      </c>
      <c r="U3641" s="33">
        <f t="shared" ca="1" si="672"/>
        <v>45744.56914039352</v>
      </c>
      <c r="V3641" s="13" t="str">
        <f t="shared" si="673"/>
        <v>Bangalore</v>
      </c>
      <c r="W3641" s="13" t="str">
        <f t="shared" si="674"/>
        <v>RI</v>
      </c>
      <c r="X3641" s="13">
        <f t="shared" si="675"/>
        <v>12</v>
      </c>
      <c r="Y3641" s="13" t="str">
        <f>IFERROR(VLOOKUP(C3641,ReceivingTeam[],2,FALSE),"HelpDesk")</f>
        <v>HelpDesk</v>
      </c>
      <c r="Z3641" s="67">
        <f t="shared" si="676"/>
        <v>44892.829560185201</v>
      </c>
      <c r="AA3641" s="68">
        <f t="shared" si="677"/>
        <v>44889</v>
      </c>
      <c r="AB3641" s="69" t="b">
        <f t="shared" si="678"/>
        <v>1</v>
      </c>
      <c r="AC3641" s="70">
        <f t="shared" si="679"/>
        <v>3</v>
      </c>
      <c r="AD3641" s="67">
        <f t="shared" si="680"/>
        <v>44892.829560185201</v>
      </c>
      <c r="AE3641" s="67">
        <f>VLOOKUP(V3641,'Branch Wise Work Timelines'!C:G,3,FALSE)+AA3641</f>
        <v>44889.416666666664</v>
      </c>
      <c r="AF3641" s="67">
        <f>IF(V3641="Bangalore",VLOOKUP(V3641,'Branch Wise Work Timelines'!C:G,4,FALSE)+AA3641+1,IF(V3641="Mumbai",VLOOKUP(V3641,'Branch Wise Work Timelines'!C:G,4,FALSE)+AA3641+1,VLOOKUP(V3641,'Branch Wise Work Timelines'!C:G,4,FALSE)+AA3641))</f>
        <v>44890.104166666664</v>
      </c>
      <c r="AG3641" s="67">
        <f>WORKDAY.INTL(AA3641,1,11)+VLOOKUP(V3641,'Branch Wise Work Timelines'!C:G,3,FALSE)</f>
        <v>44890.416666666664</v>
      </c>
      <c r="AH3641" s="69" t="str">
        <f t="shared" ca="1" si="681"/>
        <v>Out of TAT</v>
      </c>
      <c r="AI3641" s="69">
        <f t="shared" ca="1" si="682"/>
        <v>20442</v>
      </c>
      <c r="AJ3641" s="69" t="str">
        <f ca="1">IF(AI3641&lt;0,"0-12",IFERROR(VLOOKUP(AI3641,Breakup[],2,FALSE),"&gt;24"))</f>
        <v>&gt;24</v>
      </c>
      <c r="AK3641" s="69" t="str">
        <f>VLOOKUP(V3641,Master!B:D,3,FALSE)</f>
        <v>South</v>
      </c>
      <c r="AL3641" s="69" t="str">
        <f t="shared" si="683"/>
        <v>Bangalore</v>
      </c>
    </row>
    <row r="3642" spans="1:38">
      <c r="A3642" s="14" t="s">
        <v>7613</v>
      </c>
      <c r="B3642" s="54">
        <v>44701.6844669329</v>
      </c>
      <c r="C3642" s="13" t="s">
        <v>986</v>
      </c>
      <c r="D3642" s="13">
        <v>226</v>
      </c>
      <c r="E3642" s="13" t="s">
        <v>7614</v>
      </c>
      <c r="F3642" s="13" t="s">
        <v>33</v>
      </c>
      <c r="G3642" s="14">
        <v>1653047501288</v>
      </c>
      <c r="H3642" s="55">
        <v>0.32506944444444402</v>
      </c>
      <c r="I3642" s="33">
        <v>44889.3250694444</v>
      </c>
      <c r="J3642" s="58">
        <v>44889</v>
      </c>
      <c r="K3642" s="13" t="s">
        <v>213</v>
      </c>
      <c r="L3642" s="13" t="s">
        <v>30</v>
      </c>
      <c r="M3642" s="13" t="s">
        <v>282</v>
      </c>
      <c r="N3642" s="13" t="s">
        <v>215</v>
      </c>
      <c r="O3642" s="33" t="s">
        <v>38</v>
      </c>
      <c r="P3642" s="58" t="s">
        <v>38</v>
      </c>
      <c r="Q3642" s="33" t="s">
        <v>207</v>
      </c>
      <c r="R3642" s="14" t="s">
        <v>38</v>
      </c>
      <c r="S3642" s="13" t="s">
        <v>216</v>
      </c>
      <c r="T3642" s="13" t="s">
        <v>217</v>
      </c>
      <c r="U3642" s="33">
        <f t="shared" ca="1" si="672"/>
        <v>45744.56914039352</v>
      </c>
      <c r="V3642" s="13" t="str">
        <f t="shared" si="673"/>
        <v>Bangalore</v>
      </c>
      <c r="W3642" s="13" t="str">
        <f t="shared" si="674"/>
        <v>RI</v>
      </c>
      <c r="X3642" s="13">
        <f t="shared" si="675"/>
        <v>7</v>
      </c>
      <c r="Y3642" s="13" t="str">
        <f>IFERROR(VLOOKUP(C3642,ReceivingTeam[],2,FALSE),"HelpDesk")</f>
        <v>HelpDesk</v>
      </c>
      <c r="Z3642" s="67">
        <f t="shared" si="676"/>
        <v>44889.916666666664</v>
      </c>
      <c r="AA3642" s="68">
        <f t="shared" si="677"/>
        <v>44889</v>
      </c>
      <c r="AB3642" s="69" t="b">
        <f t="shared" si="678"/>
        <v>1</v>
      </c>
      <c r="AC3642" s="70">
        <f t="shared" si="679"/>
        <v>0.5</v>
      </c>
      <c r="AD3642" s="67">
        <f t="shared" si="680"/>
        <v>44889.916666666664</v>
      </c>
      <c r="AE3642" s="67">
        <f>VLOOKUP(V3642,'Branch Wise Work Timelines'!C:G,3,FALSE)+AA3642</f>
        <v>44889.416666666664</v>
      </c>
      <c r="AF3642" s="67">
        <f>IF(V3642="Bangalore",VLOOKUP(V3642,'Branch Wise Work Timelines'!C:G,4,FALSE)+AA3642+1,IF(V3642="Mumbai",VLOOKUP(V3642,'Branch Wise Work Timelines'!C:G,4,FALSE)+AA3642+1,VLOOKUP(V3642,'Branch Wise Work Timelines'!C:G,4,FALSE)+AA3642))</f>
        <v>44890.104166666664</v>
      </c>
      <c r="AG3642" s="67">
        <f>WORKDAY.INTL(AA3642,1,11)+VLOOKUP(V3642,'Branch Wise Work Timelines'!C:G,3,FALSE)</f>
        <v>44890.416666666664</v>
      </c>
      <c r="AH3642" s="69" t="str">
        <f t="shared" ca="1" si="681"/>
        <v>Out of TAT</v>
      </c>
      <c r="AI3642" s="69">
        <f t="shared" ca="1" si="682"/>
        <v>20512</v>
      </c>
      <c r="AJ3642" s="69" t="str">
        <f ca="1">IF(AI3642&lt;0,"0-12",IFERROR(VLOOKUP(AI3642,Breakup[],2,FALSE),"&gt;24"))</f>
        <v>&gt;24</v>
      </c>
      <c r="AK3642" s="69" t="str">
        <f>VLOOKUP(V3642,Master!B:D,3,FALSE)</f>
        <v>South</v>
      </c>
      <c r="AL3642" s="69" t="str">
        <f t="shared" si="683"/>
        <v>Bangalore</v>
      </c>
    </row>
    <row r="3643" spans="1:38">
      <c r="A3643" s="14" t="s">
        <v>7615</v>
      </c>
      <c r="B3643" s="54">
        <v>44701.941895833297</v>
      </c>
      <c r="C3643" s="13" t="s">
        <v>1335</v>
      </c>
      <c r="D3643" s="13">
        <v>1618</v>
      </c>
      <c r="E3643" s="13" t="s">
        <v>7616</v>
      </c>
      <c r="F3643" s="13" t="s">
        <v>33</v>
      </c>
      <c r="G3643" s="14">
        <v>1653067592196</v>
      </c>
      <c r="H3643" s="55">
        <v>0.31515046296296301</v>
      </c>
      <c r="I3643" s="33">
        <v>44886.315150463</v>
      </c>
      <c r="J3643" s="58">
        <v>44886</v>
      </c>
      <c r="K3643" s="13" t="s">
        <v>213</v>
      </c>
      <c r="L3643" s="13" t="s">
        <v>30</v>
      </c>
      <c r="M3643" s="13" t="s">
        <v>147</v>
      </c>
      <c r="N3643" s="13" t="s">
        <v>215</v>
      </c>
      <c r="O3643" s="33" t="s">
        <v>38</v>
      </c>
      <c r="P3643" s="58" t="s">
        <v>38</v>
      </c>
      <c r="Q3643" s="33" t="s">
        <v>207</v>
      </c>
      <c r="R3643" s="14" t="s">
        <v>38</v>
      </c>
      <c r="S3643" s="13" t="s">
        <v>208</v>
      </c>
      <c r="T3643" s="13" t="s">
        <v>209</v>
      </c>
      <c r="U3643" s="33">
        <f t="shared" ca="1" si="672"/>
        <v>45744.56914039352</v>
      </c>
      <c r="V3643" s="13" t="str">
        <f t="shared" si="673"/>
        <v>Bangalore</v>
      </c>
      <c r="W3643" s="13" t="str">
        <f t="shared" si="674"/>
        <v>RI</v>
      </c>
      <c r="X3643" s="13">
        <f t="shared" si="675"/>
        <v>7</v>
      </c>
      <c r="Y3643" s="13" t="str">
        <f>IFERROR(VLOOKUP(C3643,ReceivingTeam[],2,FALSE),"HelpDesk")</f>
        <v>HelpDesk</v>
      </c>
      <c r="Z3643" s="67">
        <f t="shared" si="676"/>
        <v>44886.916666666664</v>
      </c>
      <c r="AA3643" s="68">
        <f t="shared" si="677"/>
        <v>44886</v>
      </c>
      <c r="AB3643" s="69" t="b">
        <f t="shared" si="678"/>
        <v>1</v>
      </c>
      <c r="AC3643" s="70">
        <f t="shared" si="679"/>
        <v>0.5</v>
      </c>
      <c r="AD3643" s="67">
        <f t="shared" si="680"/>
        <v>44886.916666666664</v>
      </c>
      <c r="AE3643" s="67">
        <f>VLOOKUP(V3643,'Branch Wise Work Timelines'!C:G,3,FALSE)+AA3643</f>
        <v>44886.416666666664</v>
      </c>
      <c r="AF3643" s="67">
        <f>IF(V3643="Bangalore",VLOOKUP(V3643,'Branch Wise Work Timelines'!C:G,4,FALSE)+AA3643+1,IF(V3643="Mumbai",VLOOKUP(V3643,'Branch Wise Work Timelines'!C:G,4,FALSE)+AA3643+1,VLOOKUP(V3643,'Branch Wise Work Timelines'!C:G,4,FALSE)+AA3643))</f>
        <v>44887.104166666664</v>
      </c>
      <c r="AG3643" s="67">
        <f>WORKDAY.INTL(AA3643,1,11)+VLOOKUP(V3643,'Branch Wise Work Timelines'!C:G,3,FALSE)</f>
        <v>44887.416666666664</v>
      </c>
      <c r="AH3643" s="69" t="str">
        <f t="shared" ca="1" si="681"/>
        <v>Out of TAT</v>
      </c>
      <c r="AI3643" s="69">
        <f t="shared" ca="1" si="682"/>
        <v>20584</v>
      </c>
      <c r="AJ3643" s="69" t="str">
        <f ca="1">IF(AI3643&lt;0,"0-12",IFERROR(VLOOKUP(AI3643,Breakup[],2,FALSE),"&gt;24"))</f>
        <v>&gt;24</v>
      </c>
      <c r="AK3643" s="69" t="str">
        <f>VLOOKUP(V3643,Master!B:D,3,FALSE)</f>
        <v>South</v>
      </c>
      <c r="AL3643" s="69" t="str">
        <f t="shared" si="683"/>
        <v>Bangalore</v>
      </c>
    </row>
    <row r="3644" spans="1:38">
      <c r="A3644" s="14" t="s">
        <v>7617</v>
      </c>
      <c r="B3644" s="54">
        <v>44701.687059919001</v>
      </c>
      <c r="C3644" s="13" t="s">
        <v>316</v>
      </c>
      <c r="D3644" s="13">
        <v>1226</v>
      </c>
      <c r="E3644" s="13" t="s">
        <v>7618</v>
      </c>
      <c r="F3644" s="13" t="s">
        <v>33</v>
      </c>
      <c r="G3644" s="14">
        <v>1653047501288</v>
      </c>
      <c r="H3644" s="55">
        <v>0.85258101851851897</v>
      </c>
      <c r="I3644" s="33">
        <v>44885.852581018502</v>
      </c>
      <c r="J3644" s="58">
        <v>44885</v>
      </c>
      <c r="K3644" s="13" t="s">
        <v>213</v>
      </c>
      <c r="L3644" s="13" t="s">
        <v>30</v>
      </c>
      <c r="M3644" s="13" t="s">
        <v>282</v>
      </c>
      <c r="N3644" s="13" t="s">
        <v>215</v>
      </c>
      <c r="O3644" s="33" t="s">
        <v>38</v>
      </c>
      <c r="P3644" s="58" t="s">
        <v>38</v>
      </c>
      <c r="Q3644" s="33" t="s">
        <v>207</v>
      </c>
      <c r="R3644" s="14" t="s">
        <v>38</v>
      </c>
      <c r="S3644" s="13" t="s">
        <v>216</v>
      </c>
      <c r="T3644" s="13" t="s">
        <v>217</v>
      </c>
      <c r="U3644" s="33">
        <f t="shared" ca="1" si="672"/>
        <v>45744.56914039352</v>
      </c>
      <c r="V3644" s="13" t="str">
        <f t="shared" si="673"/>
        <v>Bangalore</v>
      </c>
      <c r="W3644" s="13" t="str">
        <f t="shared" si="674"/>
        <v>RI</v>
      </c>
      <c r="X3644" s="13">
        <f t="shared" si="675"/>
        <v>20</v>
      </c>
      <c r="Y3644" s="13" t="str">
        <f>IFERROR(VLOOKUP(C3644,ReceivingTeam[],2,FALSE),"HelpDesk")</f>
        <v>HelpDesk</v>
      </c>
      <c r="Z3644" s="67">
        <f t="shared" si="676"/>
        <v>44885.916666666664</v>
      </c>
      <c r="AA3644" s="68">
        <f t="shared" si="677"/>
        <v>44885</v>
      </c>
      <c r="AB3644" s="69" t="b">
        <f t="shared" si="678"/>
        <v>0</v>
      </c>
      <c r="AC3644" s="70">
        <f t="shared" si="679"/>
        <v>0.5</v>
      </c>
      <c r="AD3644" s="67">
        <f t="shared" si="680"/>
        <v>44885.916666666664</v>
      </c>
      <c r="AE3644" s="67">
        <f>VLOOKUP(V3644,'Branch Wise Work Timelines'!C:G,3,FALSE)+AA3644</f>
        <v>44885.416666666664</v>
      </c>
      <c r="AF3644" s="67">
        <f>IF(V3644="Bangalore",VLOOKUP(V3644,'Branch Wise Work Timelines'!C:G,4,FALSE)+AA3644+1,IF(V3644="Mumbai",VLOOKUP(V3644,'Branch Wise Work Timelines'!C:G,4,FALSE)+AA3644+1,VLOOKUP(V3644,'Branch Wise Work Timelines'!C:G,4,FALSE)+AA3644))</f>
        <v>44886.104166666664</v>
      </c>
      <c r="AG3644" s="67">
        <f>WORKDAY.INTL(AA3644,1,11)+VLOOKUP(V3644,'Branch Wise Work Timelines'!C:G,3,FALSE)</f>
        <v>44886.416666666664</v>
      </c>
      <c r="AH3644" s="69" t="str">
        <f t="shared" ca="1" si="681"/>
        <v>Out of TAT</v>
      </c>
      <c r="AI3644" s="69">
        <f t="shared" ca="1" si="682"/>
        <v>20608</v>
      </c>
      <c r="AJ3644" s="69" t="str">
        <f ca="1">IF(AI3644&lt;0,"0-12",IFERROR(VLOOKUP(AI3644,Breakup[],2,FALSE),"&gt;24"))</f>
        <v>&gt;24</v>
      </c>
      <c r="AK3644" s="69" t="str">
        <f>VLOOKUP(V3644,Master!B:D,3,FALSE)</f>
        <v>South</v>
      </c>
      <c r="AL3644" s="69" t="str">
        <f t="shared" si="683"/>
        <v>Bangalore</v>
      </c>
    </row>
    <row r="3645" spans="1:38">
      <c r="A3645" s="14" t="s">
        <v>7619</v>
      </c>
      <c r="B3645" s="54">
        <v>44701.920287881898</v>
      </c>
      <c r="C3645" s="13" t="s">
        <v>599</v>
      </c>
      <c r="D3645" s="13">
        <v>1800</v>
      </c>
      <c r="E3645" s="13" t="s">
        <v>7620</v>
      </c>
      <c r="F3645" s="13" t="s">
        <v>33</v>
      </c>
      <c r="G3645" s="14">
        <v>1653069266688</v>
      </c>
      <c r="H3645" s="55">
        <v>0.60717592592592595</v>
      </c>
      <c r="I3645" s="33">
        <v>44883.607175925899</v>
      </c>
      <c r="J3645" s="58">
        <v>44883</v>
      </c>
      <c r="K3645" s="13" t="s">
        <v>213</v>
      </c>
      <c r="L3645" s="13" t="s">
        <v>30</v>
      </c>
      <c r="M3645" s="13" t="s">
        <v>147</v>
      </c>
      <c r="N3645" s="13" t="s">
        <v>215</v>
      </c>
      <c r="O3645" s="33" t="s">
        <v>38</v>
      </c>
      <c r="P3645" s="58" t="s">
        <v>38</v>
      </c>
      <c r="Q3645" s="33" t="s">
        <v>207</v>
      </c>
      <c r="R3645" s="14" t="s">
        <v>38</v>
      </c>
      <c r="S3645" s="13" t="s">
        <v>208</v>
      </c>
      <c r="T3645" s="13" t="s">
        <v>209</v>
      </c>
      <c r="U3645" s="33">
        <f t="shared" ca="1" si="672"/>
        <v>45744.56914039352</v>
      </c>
      <c r="V3645" s="13" t="str">
        <f t="shared" si="673"/>
        <v>Bangalore</v>
      </c>
      <c r="W3645" s="13" t="str">
        <f t="shared" si="674"/>
        <v>RI</v>
      </c>
      <c r="X3645" s="13">
        <f t="shared" si="675"/>
        <v>14</v>
      </c>
      <c r="Y3645" s="13" t="str">
        <f>IFERROR(VLOOKUP(C3645,ReceivingTeam[],2,FALSE),"HelpDesk")</f>
        <v>HelpDesk</v>
      </c>
      <c r="Z3645" s="67">
        <f t="shared" si="676"/>
        <v>44884.419675925899</v>
      </c>
      <c r="AA3645" s="68">
        <f t="shared" si="677"/>
        <v>44883</v>
      </c>
      <c r="AB3645" s="69" t="b">
        <f t="shared" si="678"/>
        <v>1</v>
      </c>
      <c r="AC3645" s="70">
        <f t="shared" si="679"/>
        <v>0.5</v>
      </c>
      <c r="AD3645" s="67">
        <f t="shared" si="680"/>
        <v>44884.419675925899</v>
      </c>
      <c r="AE3645" s="67">
        <f>VLOOKUP(V3645,'Branch Wise Work Timelines'!C:G,3,FALSE)+AA3645</f>
        <v>44883.416666666664</v>
      </c>
      <c r="AF3645" s="67">
        <f>IF(V3645="Bangalore",VLOOKUP(V3645,'Branch Wise Work Timelines'!C:G,4,FALSE)+AA3645+1,IF(V3645="Mumbai",VLOOKUP(V3645,'Branch Wise Work Timelines'!C:G,4,FALSE)+AA3645+1,VLOOKUP(V3645,'Branch Wise Work Timelines'!C:G,4,FALSE)+AA3645))</f>
        <v>44884.104166666664</v>
      </c>
      <c r="AG3645" s="67">
        <f>WORKDAY.INTL(AA3645,1,11)+VLOOKUP(V3645,'Branch Wise Work Timelines'!C:G,3,FALSE)</f>
        <v>44884.416666666664</v>
      </c>
      <c r="AH3645" s="69" t="str">
        <f t="shared" ca="1" si="681"/>
        <v>Out of TAT</v>
      </c>
      <c r="AI3645" s="69">
        <f t="shared" ca="1" si="682"/>
        <v>20644</v>
      </c>
      <c r="AJ3645" s="69" t="str">
        <f ca="1">IF(AI3645&lt;0,"0-12",IFERROR(VLOOKUP(AI3645,Breakup[],2,FALSE),"&gt;24"))</f>
        <v>&gt;24</v>
      </c>
      <c r="AK3645" s="69" t="str">
        <f>VLOOKUP(V3645,Master!B:D,3,FALSE)</f>
        <v>South</v>
      </c>
      <c r="AL3645" s="69" t="str">
        <f t="shared" si="683"/>
        <v>Bangalore</v>
      </c>
    </row>
    <row r="3646" spans="1:38">
      <c r="A3646" s="14" t="s">
        <v>7621</v>
      </c>
      <c r="B3646" s="54">
        <v>44701.859888969899</v>
      </c>
      <c r="C3646" s="13" t="s">
        <v>352</v>
      </c>
      <c r="D3646" s="13">
        <v>677</v>
      </c>
      <c r="E3646" s="13" t="s">
        <v>7622</v>
      </c>
      <c r="F3646" s="13" t="s">
        <v>33</v>
      </c>
      <c r="G3646" s="14">
        <v>1653059936208</v>
      </c>
      <c r="H3646" s="55">
        <v>0.45929398148148098</v>
      </c>
      <c r="I3646" s="33">
        <v>44885.459293981497</v>
      </c>
      <c r="J3646" s="58">
        <v>44885</v>
      </c>
      <c r="K3646" s="13" t="s">
        <v>263</v>
      </c>
      <c r="L3646" s="13" t="s">
        <v>69</v>
      </c>
      <c r="M3646" s="13" t="s">
        <v>101</v>
      </c>
      <c r="N3646" s="13" t="s">
        <v>206</v>
      </c>
      <c r="O3646" s="33" t="s">
        <v>38</v>
      </c>
      <c r="P3646" s="58" t="s">
        <v>38</v>
      </c>
      <c r="Q3646" s="33" t="s">
        <v>207</v>
      </c>
      <c r="R3646" s="14" t="s">
        <v>38</v>
      </c>
      <c r="S3646" s="13" t="s">
        <v>208</v>
      </c>
      <c r="T3646" s="13" t="s">
        <v>209</v>
      </c>
      <c r="U3646" s="33">
        <f t="shared" ca="1" si="672"/>
        <v>45744.56914039352</v>
      </c>
      <c r="V3646" s="13" t="str">
        <f t="shared" si="673"/>
        <v>Mumbai</v>
      </c>
      <c r="W3646" s="13" t="str">
        <f t="shared" si="674"/>
        <v>RI</v>
      </c>
      <c r="X3646" s="13">
        <f t="shared" si="675"/>
        <v>11</v>
      </c>
      <c r="Y3646" s="13" t="str">
        <f>IFERROR(VLOOKUP(C3646,ReceivingTeam[],2,FALSE),"HelpDesk")</f>
        <v>HelpDesk</v>
      </c>
      <c r="Z3646" s="67">
        <f t="shared" si="676"/>
        <v>44885.916666666664</v>
      </c>
      <c r="AA3646" s="68">
        <f t="shared" si="677"/>
        <v>44885</v>
      </c>
      <c r="AB3646" s="69" t="b">
        <f t="shared" si="678"/>
        <v>0</v>
      </c>
      <c r="AC3646" s="70">
        <f t="shared" si="679"/>
        <v>0.5</v>
      </c>
      <c r="AD3646" s="67">
        <f t="shared" si="680"/>
        <v>44885.916666666664</v>
      </c>
      <c r="AE3646" s="67">
        <f>VLOOKUP(V3646,'Branch Wise Work Timelines'!C:G,3,FALSE)+AA3646</f>
        <v>44885.416666666664</v>
      </c>
      <c r="AF3646" s="67">
        <f>IF(V3646="Bangalore",VLOOKUP(V3646,'Branch Wise Work Timelines'!C:G,4,FALSE)+AA3646+1,IF(V3646="Mumbai",VLOOKUP(V3646,'Branch Wise Work Timelines'!C:G,4,FALSE)+AA3646+1,VLOOKUP(V3646,'Branch Wise Work Timelines'!C:G,4,FALSE)+AA3646))</f>
        <v>44886.25</v>
      </c>
      <c r="AG3646" s="67">
        <f>WORKDAY.INTL(AA3646,1,11)+VLOOKUP(V3646,'Branch Wise Work Timelines'!C:G,3,FALSE)</f>
        <v>44886.416666666664</v>
      </c>
      <c r="AH3646" s="69" t="str">
        <f t="shared" ca="1" si="681"/>
        <v>Out of TAT</v>
      </c>
      <c r="AI3646" s="69">
        <f t="shared" ca="1" si="682"/>
        <v>20608</v>
      </c>
      <c r="AJ3646" s="69" t="str">
        <f ca="1">IF(AI3646&lt;0,"0-12",IFERROR(VLOOKUP(AI3646,Breakup[],2,FALSE),"&gt;24"))</f>
        <v>&gt;24</v>
      </c>
      <c r="AK3646" s="69" t="str">
        <f>VLOOKUP(V3646,Master!B:D,3,FALSE)</f>
        <v>East</v>
      </c>
      <c r="AL3646" s="69" t="str">
        <f t="shared" si="683"/>
        <v>Mumbai</v>
      </c>
    </row>
    <row r="3647" spans="1:38">
      <c r="A3647" s="14" t="s">
        <v>7623</v>
      </c>
      <c r="B3647" s="54">
        <v>44701.762522569399</v>
      </c>
      <c r="C3647" s="13" t="s">
        <v>435</v>
      </c>
      <c r="D3647" s="13">
        <v>1858</v>
      </c>
      <c r="E3647" s="13" t="s">
        <v>7624</v>
      </c>
      <c r="F3647" s="13" t="s">
        <v>33</v>
      </c>
      <c r="G3647" s="14">
        <v>1653051957578</v>
      </c>
      <c r="H3647" s="55">
        <v>0.23378472222222199</v>
      </c>
      <c r="I3647" s="33">
        <v>44883.233784722201</v>
      </c>
      <c r="J3647" s="58">
        <v>44883</v>
      </c>
      <c r="K3647" s="13" t="s">
        <v>437</v>
      </c>
      <c r="L3647" s="13" t="s">
        <v>12</v>
      </c>
      <c r="M3647" s="13" t="s">
        <v>435</v>
      </c>
      <c r="N3647" s="13" t="s">
        <v>1185</v>
      </c>
      <c r="O3647" s="33" t="s">
        <v>38</v>
      </c>
      <c r="P3647" s="58" t="s">
        <v>38</v>
      </c>
      <c r="Q3647" s="33" t="s">
        <v>207</v>
      </c>
      <c r="R3647" s="14" t="s">
        <v>38</v>
      </c>
      <c r="S3647" s="13" t="s">
        <v>208</v>
      </c>
      <c r="T3647" s="13" t="s">
        <v>209</v>
      </c>
      <c r="U3647" s="33">
        <f t="shared" ca="1" si="672"/>
        <v>45744.56914039352</v>
      </c>
      <c r="V3647" s="13" t="str">
        <f t="shared" si="673"/>
        <v>Ahmedabad</v>
      </c>
      <c r="W3647" s="13" t="str">
        <f t="shared" si="674"/>
        <v>RI</v>
      </c>
      <c r="X3647" s="13">
        <f t="shared" si="675"/>
        <v>5</v>
      </c>
      <c r="Y3647" s="13" t="str">
        <f>IFERROR(VLOOKUP(C3647,ReceivingTeam[],2,FALSE),"HelpDesk")</f>
        <v>HelpDesk</v>
      </c>
      <c r="Z3647" s="67">
        <f t="shared" si="676"/>
        <v>44884.562499999993</v>
      </c>
      <c r="AA3647" s="68">
        <f t="shared" si="677"/>
        <v>44883</v>
      </c>
      <c r="AB3647" s="69" t="b">
        <f t="shared" si="678"/>
        <v>1</v>
      </c>
      <c r="AC3647" s="70">
        <f t="shared" si="679"/>
        <v>0.5</v>
      </c>
      <c r="AD3647" s="67">
        <f t="shared" si="680"/>
        <v>44884.562499999993</v>
      </c>
      <c r="AE3647" s="67">
        <f>VLOOKUP(V3647,'Branch Wise Work Timelines'!C:G,3,FALSE)+AA3647</f>
        <v>44883.416666666664</v>
      </c>
      <c r="AF3647" s="67">
        <f>IF(V3647="Bangalore",VLOOKUP(V3647,'Branch Wise Work Timelines'!C:G,4,FALSE)+AA3647+1,IF(V3647="Mumbai",VLOOKUP(V3647,'Branch Wise Work Timelines'!C:G,4,FALSE)+AA3647+1,VLOOKUP(V3647,'Branch Wise Work Timelines'!C:G,4,FALSE)+AA3647))</f>
        <v>44883.770833333336</v>
      </c>
      <c r="AG3647" s="67">
        <f>WORKDAY.INTL(AA3647,1,11)+VLOOKUP(V3647,'Branch Wise Work Timelines'!C:G,3,FALSE)</f>
        <v>44884.416666666664</v>
      </c>
      <c r="AH3647" s="69" t="str">
        <f t="shared" ca="1" si="681"/>
        <v>Out of TAT</v>
      </c>
      <c r="AI3647" s="69">
        <f t="shared" ca="1" si="682"/>
        <v>20641</v>
      </c>
      <c r="AJ3647" s="69" t="str">
        <f ca="1">IF(AI3647&lt;0,"0-12",IFERROR(VLOOKUP(AI3647,Breakup[],2,FALSE),"&gt;24"))</f>
        <v>&gt;24</v>
      </c>
      <c r="AK3647" s="69" t="str">
        <f>VLOOKUP(V3647,Master!B:D,3,FALSE)</f>
        <v>North</v>
      </c>
      <c r="AL3647" s="69" t="str">
        <f t="shared" si="683"/>
        <v>Ahmedabad</v>
      </c>
    </row>
    <row r="3648" spans="1:38">
      <c r="A3648" s="14" t="s">
        <v>7625</v>
      </c>
      <c r="B3648" s="54">
        <v>44701.749209224501</v>
      </c>
      <c r="C3648" s="13" t="s">
        <v>435</v>
      </c>
      <c r="D3648" s="13">
        <v>1142</v>
      </c>
      <c r="E3648" s="13" t="s">
        <v>7626</v>
      </c>
      <c r="F3648" s="13" t="s">
        <v>33</v>
      </c>
      <c r="G3648" s="14">
        <v>1653051957578</v>
      </c>
      <c r="H3648" s="55">
        <v>0.99730324074074095</v>
      </c>
      <c r="I3648" s="33">
        <v>44882.9973032407</v>
      </c>
      <c r="J3648" s="58">
        <v>44882</v>
      </c>
      <c r="K3648" s="13" t="s">
        <v>437</v>
      </c>
      <c r="L3648" s="13" t="s">
        <v>12</v>
      </c>
      <c r="M3648" s="13" t="s">
        <v>435</v>
      </c>
      <c r="N3648" s="13" t="s">
        <v>1185</v>
      </c>
      <c r="O3648" s="33" t="s">
        <v>38</v>
      </c>
      <c r="P3648" s="58" t="s">
        <v>38</v>
      </c>
      <c r="Q3648" s="33" t="s">
        <v>207</v>
      </c>
      <c r="R3648" s="14" t="s">
        <v>38</v>
      </c>
      <c r="S3648" s="13" t="s">
        <v>208</v>
      </c>
      <c r="T3648" s="13" t="s">
        <v>209</v>
      </c>
      <c r="U3648" s="33">
        <f t="shared" ca="1" si="672"/>
        <v>45744.56914039352</v>
      </c>
      <c r="V3648" s="13" t="str">
        <f t="shared" si="673"/>
        <v>Ahmedabad</v>
      </c>
      <c r="W3648" s="13" t="str">
        <f t="shared" si="674"/>
        <v>RI</v>
      </c>
      <c r="X3648" s="13">
        <f t="shared" si="675"/>
        <v>23</v>
      </c>
      <c r="Y3648" s="13" t="str">
        <f>IFERROR(VLOOKUP(C3648,ReceivingTeam[],2,FALSE),"HelpDesk")</f>
        <v>HelpDesk</v>
      </c>
      <c r="Z3648" s="67">
        <f t="shared" si="676"/>
        <v>44884.143136574028</v>
      </c>
      <c r="AA3648" s="68">
        <f t="shared" si="677"/>
        <v>44882</v>
      </c>
      <c r="AB3648" s="69" t="b">
        <f t="shared" si="678"/>
        <v>1</v>
      </c>
      <c r="AC3648" s="70">
        <f t="shared" si="679"/>
        <v>0.5</v>
      </c>
      <c r="AD3648" s="67">
        <f t="shared" si="680"/>
        <v>44884.143136574028</v>
      </c>
      <c r="AE3648" s="67">
        <f>VLOOKUP(V3648,'Branch Wise Work Timelines'!C:G,3,FALSE)+AA3648</f>
        <v>44882.416666666664</v>
      </c>
      <c r="AF3648" s="67">
        <f>IF(V3648="Bangalore",VLOOKUP(V3648,'Branch Wise Work Timelines'!C:G,4,FALSE)+AA3648+1,IF(V3648="Mumbai",VLOOKUP(V3648,'Branch Wise Work Timelines'!C:G,4,FALSE)+AA3648+1,VLOOKUP(V3648,'Branch Wise Work Timelines'!C:G,4,FALSE)+AA3648))</f>
        <v>44882.770833333336</v>
      </c>
      <c r="AG3648" s="67">
        <f>WORKDAY.INTL(AA3648,1,11)+VLOOKUP(V3648,'Branch Wise Work Timelines'!C:G,3,FALSE)</f>
        <v>44883.416666666664</v>
      </c>
      <c r="AH3648" s="69" t="str">
        <f t="shared" ca="1" si="681"/>
        <v>Out of TAT</v>
      </c>
      <c r="AI3648" s="69">
        <f t="shared" ca="1" si="682"/>
        <v>20651</v>
      </c>
      <c r="AJ3648" s="69" t="str">
        <f ca="1">IF(AI3648&lt;0,"0-12",IFERROR(VLOOKUP(AI3648,Breakup[],2,FALSE),"&gt;24"))</f>
        <v>&gt;24</v>
      </c>
      <c r="AK3648" s="69" t="str">
        <f>VLOOKUP(V3648,Master!B:D,3,FALSE)</f>
        <v>North</v>
      </c>
      <c r="AL3648" s="69" t="str">
        <f t="shared" si="683"/>
        <v>Ahmedabad</v>
      </c>
    </row>
    <row r="3649" spans="1:38">
      <c r="A3649" s="14" t="s">
        <v>7627</v>
      </c>
      <c r="B3649" s="54">
        <v>44701.750510335602</v>
      </c>
      <c r="C3649" s="13" t="s">
        <v>435</v>
      </c>
      <c r="D3649" s="13">
        <v>1530</v>
      </c>
      <c r="E3649" s="13" t="s">
        <v>7628</v>
      </c>
      <c r="F3649" s="13" t="s">
        <v>33</v>
      </c>
      <c r="G3649" s="14">
        <v>1653051957578</v>
      </c>
      <c r="H3649" s="55">
        <v>0.97591435185185205</v>
      </c>
      <c r="I3649" s="33">
        <v>44884.975914351897</v>
      </c>
      <c r="J3649" s="58">
        <v>44884</v>
      </c>
      <c r="K3649" s="13" t="s">
        <v>437</v>
      </c>
      <c r="L3649" s="13" t="s">
        <v>12</v>
      </c>
      <c r="M3649" s="13" t="s">
        <v>435</v>
      </c>
      <c r="N3649" s="13" t="s">
        <v>1185</v>
      </c>
      <c r="O3649" s="33" t="s">
        <v>38</v>
      </c>
      <c r="P3649" s="58" t="s">
        <v>38</v>
      </c>
      <c r="Q3649" s="33" t="s">
        <v>207</v>
      </c>
      <c r="R3649" s="14" t="s">
        <v>38</v>
      </c>
      <c r="S3649" s="13" t="s">
        <v>208</v>
      </c>
      <c r="T3649" s="13" t="s">
        <v>209</v>
      </c>
      <c r="U3649" s="33">
        <f t="shared" ca="1" si="672"/>
        <v>45744.56914039352</v>
      </c>
      <c r="V3649" s="13" t="str">
        <f t="shared" si="673"/>
        <v>Ahmedabad</v>
      </c>
      <c r="W3649" s="13" t="str">
        <f t="shared" si="674"/>
        <v>RI</v>
      </c>
      <c r="X3649" s="13">
        <f t="shared" si="675"/>
        <v>23</v>
      </c>
      <c r="Y3649" s="13" t="str">
        <f>IFERROR(VLOOKUP(C3649,ReceivingTeam[],2,FALSE),"HelpDesk")</f>
        <v>HelpDesk</v>
      </c>
      <c r="Z3649" s="67">
        <f t="shared" si="676"/>
        <v>44887.121747685225</v>
      </c>
      <c r="AA3649" s="68">
        <f t="shared" si="677"/>
        <v>44884</v>
      </c>
      <c r="AB3649" s="69" t="b">
        <f t="shared" si="678"/>
        <v>1</v>
      </c>
      <c r="AC3649" s="70">
        <f t="shared" si="679"/>
        <v>0.5</v>
      </c>
      <c r="AD3649" s="67">
        <f t="shared" si="680"/>
        <v>44887.121747685225</v>
      </c>
      <c r="AE3649" s="67">
        <f>VLOOKUP(V3649,'Branch Wise Work Timelines'!C:G,3,FALSE)+AA3649</f>
        <v>44884.416666666664</v>
      </c>
      <c r="AF3649" s="67">
        <f>IF(V3649="Bangalore",VLOOKUP(V3649,'Branch Wise Work Timelines'!C:G,4,FALSE)+AA3649+1,IF(V3649="Mumbai",VLOOKUP(V3649,'Branch Wise Work Timelines'!C:G,4,FALSE)+AA3649+1,VLOOKUP(V3649,'Branch Wise Work Timelines'!C:G,4,FALSE)+AA3649))</f>
        <v>44884.770833333336</v>
      </c>
      <c r="AG3649" s="67">
        <f>WORKDAY.INTL(AA3649,1,11)+VLOOKUP(V3649,'Branch Wise Work Timelines'!C:G,3,FALSE)</f>
        <v>44886.416666666664</v>
      </c>
      <c r="AH3649" s="69" t="str">
        <f t="shared" ca="1" si="681"/>
        <v>Out of TAT</v>
      </c>
      <c r="AI3649" s="69">
        <f t="shared" ca="1" si="682"/>
        <v>20579</v>
      </c>
      <c r="AJ3649" s="69" t="str">
        <f ca="1">IF(AI3649&lt;0,"0-12",IFERROR(VLOOKUP(AI3649,Breakup[],2,FALSE),"&gt;24"))</f>
        <v>&gt;24</v>
      </c>
      <c r="AK3649" s="69" t="str">
        <f>VLOOKUP(V3649,Master!B:D,3,FALSE)</f>
        <v>North</v>
      </c>
      <c r="AL3649" s="69" t="str">
        <f t="shared" si="683"/>
        <v>Ahmedabad</v>
      </c>
    </row>
    <row r="3650" spans="1:38">
      <c r="A3650" s="14" t="s">
        <v>7629</v>
      </c>
      <c r="B3650" s="54">
        <v>44701.714008483803</v>
      </c>
      <c r="C3650" s="13" t="s">
        <v>377</v>
      </c>
      <c r="D3650" s="13">
        <v>1834</v>
      </c>
      <c r="E3650" s="13" t="s">
        <v>7630</v>
      </c>
      <c r="F3650" s="13" t="s">
        <v>15</v>
      </c>
      <c r="G3650" s="14">
        <v>1653049223395</v>
      </c>
      <c r="H3650" s="55">
        <v>0.96421296296296299</v>
      </c>
      <c r="I3650" s="33">
        <v>44890.964212963001</v>
      </c>
      <c r="J3650" s="58">
        <v>44890</v>
      </c>
      <c r="K3650" s="13" t="s">
        <v>213</v>
      </c>
      <c r="L3650" s="13" t="s">
        <v>30</v>
      </c>
      <c r="M3650" s="13" t="s">
        <v>214</v>
      </c>
      <c r="N3650" s="13" t="s">
        <v>1185</v>
      </c>
      <c r="O3650" s="33" t="s">
        <v>38</v>
      </c>
      <c r="P3650" s="58" t="s">
        <v>38</v>
      </c>
      <c r="Q3650" s="33" t="s">
        <v>207</v>
      </c>
      <c r="R3650" s="14" t="s">
        <v>38</v>
      </c>
      <c r="S3650" s="13" t="s">
        <v>216</v>
      </c>
      <c r="T3650" s="13" t="s">
        <v>217</v>
      </c>
      <c r="U3650" s="33">
        <f t="shared" ref="U3650:U3713" ca="1" si="684">NOW()</f>
        <v>45744.56914039352</v>
      </c>
      <c r="V3650" s="13" t="str">
        <f t="shared" ref="V3650:V3713" si="685">VLOOKUP(L3650,Location,2,0)</f>
        <v>Bangalore</v>
      </c>
      <c r="W3650" s="13" t="str">
        <f t="shared" ref="W3650:W3713" si="686">VLOOKUP(F3650,FCT,2,FALSE)</f>
        <v>CLS</v>
      </c>
      <c r="X3650" s="13">
        <f t="shared" ref="X3650:X3713" si="687">HOUR(I3650)</f>
        <v>23</v>
      </c>
      <c r="Y3650" s="13" t="str">
        <f>IFERROR(VLOOKUP(C3650,ReceivingTeam[],2,FALSE),"HelpDesk")</f>
        <v>HelpDesk</v>
      </c>
      <c r="Z3650" s="67">
        <f t="shared" ref="Z3650:Z3713" si="688">IF(AB3650=FALSE,AE3650+AC3650,IF(I3650&gt;AE3650,IF(((I3650+AC3650)&gt;AF3650),(AC3650-(AF3650-I3650)+AG3650),I3650+AC3650),IF(((AE3650+AC3650)&gt;AF3650),(AC3650-(AF3650-AE3650)+AG3650),AE3650+AC3650)))</f>
        <v>44891.776712963001</v>
      </c>
      <c r="AA3650" s="68">
        <f t="shared" ref="AA3650:AA3713" si="689">INT(J3650)</f>
        <v>44890</v>
      </c>
      <c r="AB3650" s="69" t="b">
        <f t="shared" ref="AB3650:AB3713" si="690">WORKDAY.INTL(AA3650-1,1,11)=AA3650</f>
        <v>1</v>
      </c>
      <c r="AC3650" s="70">
        <f t="shared" ref="AC3650:AC3713" si="691">IF(T3650="High",12/24,72/24)</f>
        <v>0.5</v>
      </c>
      <c r="AD3650" s="67">
        <f t="shared" ref="AD3650:AD3713" si="692">IF(AB3650=FALSE,AE3650+AC3650,IF(I3650&gt;AE3650,IF(((I3650+AC3650)&gt;AF3650),(AC3650-(AF3650-I3650)+AG3650),I3650+AC3650),IF(((AE3650+AC3650)&gt;AF3650),(AC3650-(AF3650-AE3650)+AG3650),AE3650+AC3650)))</f>
        <v>44891.776712963001</v>
      </c>
      <c r="AE3650" s="67">
        <f>VLOOKUP(V3650,'Branch Wise Work Timelines'!C:G,3,FALSE)+AA3650</f>
        <v>44890.416666666664</v>
      </c>
      <c r="AF3650" s="67">
        <f>IF(V3650="Bangalore",VLOOKUP(V3650,'Branch Wise Work Timelines'!C:G,4,FALSE)+AA3650+1,IF(V3650="Mumbai",VLOOKUP(V3650,'Branch Wise Work Timelines'!C:G,4,FALSE)+AA3650+1,VLOOKUP(V3650,'Branch Wise Work Timelines'!C:G,4,FALSE)+AA3650))</f>
        <v>44891.104166666664</v>
      </c>
      <c r="AG3650" s="67">
        <f>WORKDAY.INTL(AA3650,1,11)+VLOOKUP(V3650,'Branch Wise Work Timelines'!C:G,3,FALSE)</f>
        <v>44891.416666666664</v>
      </c>
      <c r="AH3650" s="69" t="str">
        <f t="shared" ref="AH3650:AH3713" ca="1" si="693">IF(Q3650&lt;&gt;"Success",IF(U3650&gt;Z3650,"Out of TAT","In TAT"),IF(O3650&gt;AD3650,"Not Met","Met"))</f>
        <v>Out of TAT</v>
      </c>
      <c r="AI3650" s="69">
        <f t="shared" ref="AI3650:AI3713" ca="1" si="694">ROUNDUP((U3650-AD3650)*24,0)</f>
        <v>20468</v>
      </c>
      <c r="AJ3650" s="69" t="str">
        <f ca="1">IF(AI3650&lt;0,"0-12",IFERROR(VLOOKUP(AI3650,Breakup[],2,FALSE),"&gt;24"))</f>
        <v>&gt;24</v>
      </c>
      <c r="AK3650" s="69" t="str">
        <f>VLOOKUP(V3650,Master!B:D,3,FALSE)</f>
        <v>South</v>
      </c>
      <c r="AL3650" s="69" t="str">
        <f t="shared" ref="AL3650:AL3713" si="695">IF(V3650="Bangalore",IF(W3650="CLS",V3650&amp;"-"&amp;"CLS",V3650),(V3650))</f>
        <v>Bangalore-CLS</v>
      </c>
    </row>
    <row r="3651" spans="1:38">
      <c r="A3651" s="14" t="s">
        <v>7631</v>
      </c>
      <c r="B3651" s="54">
        <v>44701.717007523097</v>
      </c>
      <c r="C3651" s="13" t="s">
        <v>435</v>
      </c>
      <c r="D3651" s="13">
        <v>319</v>
      </c>
      <c r="E3651" s="13" t="s">
        <v>7632</v>
      </c>
      <c r="F3651" s="13" t="s">
        <v>33</v>
      </c>
      <c r="G3651" s="14">
        <v>1653047619021</v>
      </c>
      <c r="H3651" s="55">
        <v>0.460671296296296</v>
      </c>
      <c r="I3651" s="33">
        <v>44884.4606712963</v>
      </c>
      <c r="J3651" s="58">
        <v>44884</v>
      </c>
      <c r="K3651" s="13" t="s">
        <v>437</v>
      </c>
      <c r="L3651" s="13" t="s">
        <v>12</v>
      </c>
      <c r="M3651" s="13" t="s">
        <v>435</v>
      </c>
      <c r="N3651" s="13" t="s">
        <v>1185</v>
      </c>
      <c r="O3651" s="33" t="s">
        <v>38</v>
      </c>
      <c r="P3651" s="58" t="s">
        <v>38</v>
      </c>
      <c r="Q3651" s="33" t="s">
        <v>207</v>
      </c>
      <c r="R3651" s="14" t="s">
        <v>38</v>
      </c>
      <c r="S3651" s="13" t="s">
        <v>208</v>
      </c>
      <c r="T3651" s="13" t="s">
        <v>209</v>
      </c>
      <c r="U3651" s="33">
        <f t="shared" ca="1" si="684"/>
        <v>45744.56914039352</v>
      </c>
      <c r="V3651" s="13" t="str">
        <f t="shared" si="685"/>
        <v>Ahmedabad</v>
      </c>
      <c r="W3651" s="13" t="str">
        <f t="shared" si="686"/>
        <v>RI</v>
      </c>
      <c r="X3651" s="13">
        <f t="shared" si="687"/>
        <v>11</v>
      </c>
      <c r="Y3651" s="13" t="str">
        <f>IFERROR(VLOOKUP(C3651,ReceivingTeam[],2,FALSE),"HelpDesk")</f>
        <v>HelpDesk</v>
      </c>
      <c r="Z3651" s="67">
        <f t="shared" si="688"/>
        <v>44886.606504629628</v>
      </c>
      <c r="AA3651" s="68">
        <f t="shared" si="689"/>
        <v>44884</v>
      </c>
      <c r="AB3651" s="69" t="b">
        <f t="shared" si="690"/>
        <v>1</v>
      </c>
      <c r="AC3651" s="70">
        <f t="shared" si="691"/>
        <v>0.5</v>
      </c>
      <c r="AD3651" s="67">
        <f t="shared" si="692"/>
        <v>44886.606504629628</v>
      </c>
      <c r="AE3651" s="67">
        <f>VLOOKUP(V3651,'Branch Wise Work Timelines'!C:G,3,FALSE)+AA3651</f>
        <v>44884.416666666664</v>
      </c>
      <c r="AF3651" s="67">
        <f>IF(V3651="Bangalore",VLOOKUP(V3651,'Branch Wise Work Timelines'!C:G,4,FALSE)+AA3651+1,IF(V3651="Mumbai",VLOOKUP(V3651,'Branch Wise Work Timelines'!C:G,4,FALSE)+AA3651+1,VLOOKUP(V3651,'Branch Wise Work Timelines'!C:G,4,FALSE)+AA3651))</f>
        <v>44884.770833333336</v>
      </c>
      <c r="AG3651" s="67">
        <f>WORKDAY.INTL(AA3651,1,11)+VLOOKUP(V3651,'Branch Wise Work Timelines'!C:G,3,FALSE)</f>
        <v>44886.416666666664</v>
      </c>
      <c r="AH3651" s="69" t="str">
        <f t="shared" ca="1" si="693"/>
        <v>Out of TAT</v>
      </c>
      <c r="AI3651" s="69">
        <f t="shared" ca="1" si="694"/>
        <v>20592</v>
      </c>
      <c r="AJ3651" s="69" t="str">
        <f ca="1">IF(AI3651&lt;0,"0-12",IFERROR(VLOOKUP(AI3651,Breakup[],2,FALSE),"&gt;24"))</f>
        <v>&gt;24</v>
      </c>
      <c r="AK3651" s="69" t="str">
        <f>VLOOKUP(V3651,Master!B:D,3,FALSE)</f>
        <v>North</v>
      </c>
      <c r="AL3651" s="69" t="str">
        <f t="shared" si="695"/>
        <v>Ahmedabad</v>
      </c>
    </row>
    <row r="3652" spans="1:38">
      <c r="A3652" s="14" t="s">
        <v>7633</v>
      </c>
      <c r="B3652" s="54">
        <v>44701.7233993056</v>
      </c>
      <c r="C3652" s="13" t="s">
        <v>435</v>
      </c>
      <c r="D3652" s="13">
        <v>587</v>
      </c>
      <c r="E3652" s="13" t="s">
        <v>7634</v>
      </c>
      <c r="F3652" s="13" t="s">
        <v>33</v>
      </c>
      <c r="G3652" s="14">
        <v>1653047619021</v>
      </c>
      <c r="H3652" s="55">
        <v>0.65747685185185201</v>
      </c>
      <c r="I3652" s="33">
        <v>44882.657476851899</v>
      </c>
      <c r="J3652" s="58">
        <v>44882</v>
      </c>
      <c r="K3652" s="13" t="s">
        <v>437</v>
      </c>
      <c r="L3652" s="13" t="s">
        <v>12</v>
      </c>
      <c r="M3652" s="13" t="s">
        <v>435</v>
      </c>
      <c r="N3652" s="13" t="s">
        <v>1185</v>
      </c>
      <c r="O3652" s="33" t="s">
        <v>38</v>
      </c>
      <c r="P3652" s="58" t="s">
        <v>38</v>
      </c>
      <c r="Q3652" s="33" t="s">
        <v>207</v>
      </c>
      <c r="R3652" s="14" t="s">
        <v>38</v>
      </c>
      <c r="S3652" s="13" t="s">
        <v>208</v>
      </c>
      <c r="T3652" s="13" t="s">
        <v>209</v>
      </c>
      <c r="U3652" s="33">
        <f t="shared" ca="1" si="684"/>
        <v>45744.56914039352</v>
      </c>
      <c r="V3652" s="13" t="str">
        <f t="shared" si="685"/>
        <v>Ahmedabad</v>
      </c>
      <c r="W3652" s="13" t="str">
        <f t="shared" si="686"/>
        <v>RI</v>
      </c>
      <c r="X3652" s="13">
        <f t="shared" si="687"/>
        <v>15</v>
      </c>
      <c r="Y3652" s="13" t="str">
        <f>IFERROR(VLOOKUP(C3652,ReceivingTeam[],2,FALSE),"HelpDesk")</f>
        <v>HelpDesk</v>
      </c>
      <c r="Z3652" s="67">
        <f t="shared" si="688"/>
        <v>44883.803310185227</v>
      </c>
      <c r="AA3652" s="68">
        <f t="shared" si="689"/>
        <v>44882</v>
      </c>
      <c r="AB3652" s="69" t="b">
        <f t="shared" si="690"/>
        <v>1</v>
      </c>
      <c r="AC3652" s="70">
        <f t="shared" si="691"/>
        <v>0.5</v>
      </c>
      <c r="AD3652" s="67">
        <f t="shared" si="692"/>
        <v>44883.803310185227</v>
      </c>
      <c r="AE3652" s="67">
        <f>VLOOKUP(V3652,'Branch Wise Work Timelines'!C:G,3,FALSE)+AA3652</f>
        <v>44882.416666666664</v>
      </c>
      <c r="AF3652" s="67">
        <f>IF(V3652="Bangalore",VLOOKUP(V3652,'Branch Wise Work Timelines'!C:G,4,FALSE)+AA3652+1,IF(V3652="Mumbai",VLOOKUP(V3652,'Branch Wise Work Timelines'!C:G,4,FALSE)+AA3652+1,VLOOKUP(V3652,'Branch Wise Work Timelines'!C:G,4,FALSE)+AA3652))</f>
        <v>44882.770833333336</v>
      </c>
      <c r="AG3652" s="67">
        <f>WORKDAY.INTL(AA3652,1,11)+VLOOKUP(V3652,'Branch Wise Work Timelines'!C:G,3,FALSE)</f>
        <v>44883.416666666664</v>
      </c>
      <c r="AH3652" s="69" t="str">
        <f t="shared" ca="1" si="693"/>
        <v>Out of TAT</v>
      </c>
      <c r="AI3652" s="69">
        <f t="shared" ca="1" si="694"/>
        <v>20659</v>
      </c>
      <c r="AJ3652" s="69" t="str">
        <f ca="1">IF(AI3652&lt;0,"0-12",IFERROR(VLOOKUP(AI3652,Breakup[],2,FALSE),"&gt;24"))</f>
        <v>&gt;24</v>
      </c>
      <c r="AK3652" s="69" t="str">
        <f>VLOOKUP(V3652,Master!B:D,3,FALSE)</f>
        <v>North</v>
      </c>
      <c r="AL3652" s="69" t="str">
        <f t="shared" si="695"/>
        <v>Ahmedabad</v>
      </c>
    </row>
    <row r="3653" spans="1:38">
      <c r="A3653" s="14" t="s">
        <v>7635</v>
      </c>
      <c r="B3653" s="54">
        <v>44701.704595833296</v>
      </c>
      <c r="C3653" s="13" t="s">
        <v>6794</v>
      </c>
      <c r="D3653" s="13">
        <v>1011</v>
      </c>
      <c r="E3653" s="13" t="s">
        <v>7636</v>
      </c>
      <c r="F3653" s="13" t="s">
        <v>24</v>
      </c>
      <c r="G3653" s="14">
        <v>1653051036549</v>
      </c>
      <c r="H3653" s="55">
        <v>0.60890046296296296</v>
      </c>
      <c r="I3653" s="33">
        <v>44882.608900462998</v>
      </c>
      <c r="J3653" s="58">
        <v>44882</v>
      </c>
      <c r="K3653" s="13" t="s">
        <v>313</v>
      </c>
      <c r="L3653" s="13" t="s">
        <v>60</v>
      </c>
      <c r="M3653" s="13" t="s">
        <v>314</v>
      </c>
      <c r="N3653" s="13" t="s">
        <v>1185</v>
      </c>
      <c r="O3653" s="33" t="s">
        <v>38</v>
      </c>
      <c r="P3653" s="58" t="s">
        <v>38</v>
      </c>
      <c r="Q3653" s="33" t="s">
        <v>207</v>
      </c>
      <c r="R3653" s="14" t="s">
        <v>38</v>
      </c>
      <c r="S3653" s="13" t="s">
        <v>208</v>
      </c>
      <c r="T3653" s="13" t="s">
        <v>209</v>
      </c>
      <c r="U3653" s="33">
        <f t="shared" ca="1" si="684"/>
        <v>45744.56914039352</v>
      </c>
      <c r="V3653" s="13" t="str">
        <f t="shared" si="685"/>
        <v>Hyderabad</v>
      </c>
      <c r="W3653" s="13" t="str">
        <f t="shared" si="686"/>
        <v>DOMI</v>
      </c>
      <c r="X3653" s="13">
        <f t="shared" si="687"/>
        <v>14</v>
      </c>
      <c r="Y3653" s="13" t="str">
        <f>IFERROR(VLOOKUP(C3653,ReceivingTeam[],2,FALSE),"HelpDesk")</f>
        <v>HelpDesk</v>
      </c>
      <c r="Z3653" s="67">
        <f t="shared" si="688"/>
        <v>44883.754733796326</v>
      </c>
      <c r="AA3653" s="68">
        <f t="shared" si="689"/>
        <v>44882</v>
      </c>
      <c r="AB3653" s="69" t="b">
        <f t="shared" si="690"/>
        <v>1</v>
      </c>
      <c r="AC3653" s="70">
        <f t="shared" si="691"/>
        <v>0.5</v>
      </c>
      <c r="AD3653" s="67">
        <f t="shared" si="692"/>
        <v>44883.754733796326</v>
      </c>
      <c r="AE3653" s="67">
        <f>VLOOKUP(V3653,'Branch Wise Work Timelines'!C:G,3,FALSE)+AA3653</f>
        <v>44882.416666666664</v>
      </c>
      <c r="AF3653" s="67">
        <f>IF(V3653="Bangalore",VLOOKUP(V3653,'Branch Wise Work Timelines'!C:G,4,FALSE)+AA3653+1,IF(V3653="Mumbai",VLOOKUP(V3653,'Branch Wise Work Timelines'!C:G,4,FALSE)+AA3653+1,VLOOKUP(V3653,'Branch Wise Work Timelines'!C:G,4,FALSE)+AA3653))</f>
        <v>44882.770833333336</v>
      </c>
      <c r="AG3653" s="67">
        <f>WORKDAY.INTL(AA3653,1,11)+VLOOKUP(V3653,'Branch Wise Work Timelines'!C:G,3,FALSE)</f>
        <v>44883.416666666664</v>
      </c>
      <c r="AH3653" s="69" t="str">
        <f t="shared" ca="1" si="693"/>
        <v>Out of TAT</v>
      </c>
      <c r="AI3653" s="69">
        <f t="shared" ca="1" si="694"/>
        <v>20660</v>
      </c>
      <c r="AJ3653" s="69" t="str">
        <f ca="1">IF(AI3653&lt;0,"0-12",IFERROR(VLOOKUP(AI3653,Breakup[],2,FALSE),"&gt;24"))</f>
        <v>&gt;24</v>
      </c>
      <c r="AK3653" s="69" t="str">
        <f>VLOOKUP(V3653,Master!B:D,3,FALSE)</f>
        <v>South</v>
      </c>
      <c r="AL3653" s="69" t="str">
        <f t="shared" si="695"/>
        <v>Hyderabad</v>
      </c>
    </row>
    <row r="3654" spans="1:38">
      <c r="A3654" s="14" t="s">
        <v>7637</v>
      </c>
      <c r="B3654" s="54">
        <v>44701.7265505787</v>
      </c>
      <c r="C3654" s="13" t="s">
        <v>6794</v>
      </c>
      <c r="D3654" s="13">
        <v>458</v>
      </c>
      <c r="E3654" s="13" t="s">
        <v>7638</v>
      </c>
      <c r="F3654" s="13" t="s">
        <v>33</v>
      </c>
      <c r="G3654" s="14">
        <v>1653051036549</v>
      </c>
      <c r="H3654" s="55">
        <v>0.84576388888888898</v>
      </c>
      <c r="I3654" s="33">
        <v>44890.845763888901</v>
      </c>
      <c r="J3654" s="58">
        <v>44890</v>
      </c>
      <c r="K3654" s="13" t="s">
        <v>313</v>
      </c>
      <c r="L3654" s="13" t="s">
        <v>60</v>
      </c>
      <c r="M3654" s="13" t="s">
        <v>314</v>
      </c>
      <c r="N3654" s="13" t="s">
        <v>1185</v>
      </c>
      <c r="O3654" s="33" t="s">
        <v>38</v>
      </c>
      <c r="P3654" s="58" t="s">
        <v>38</v>
      </c>
      <c r="Q3654" s="33" t="s">
        <v>207</v>
      </c>
      <c r="R3654" s="14" t="s">
        <v>38</v>
      </c>
      <c r="S3654" s="13" t="s">
        <v>208</v>
      </c>
      <c r="T3654" s="13" t="s">
        <v>209</v>
      </c>
      <c r="U3654" s="33">
        <f t="shared" ca="1" si="684"/>
        <v>45744.56914039352</v>
      </c>
      <c r="V3654" s="13" t="str">
        <f t="shared" si="685"/>
        <v>Hyderabad</v>
      </c>
      <c r="W3654" s="13" t="str">
        <f t="shared" si="686"/>
        <v>RI</v>
      </c>
      <c r="X3654" s="13">
        <f t="shared" si="687"/>
        <v>20</v>
      </c>
      <c r="Y3654" s="13" t="str">
        <f>IFERROR(VLOOKUP(C3654,ReceivingTeam[],2,FALSE),"HelpDesk")</f>
        <v>HelpDesk</v>
      </c>
      <c r="Z3654" s="67">
        <f t="shared" si="688"/>
        <v>44891.99159722223</v>
      </c>
      <c r="AA3654" s="68">
        <f t="shared" si="689"/>
        <v>44890</v>
      </c>
      <c r="AB3654" s="69" t="b">
        <f t="shared" si="690"/>
        <v>1</v>
      </c>
      <c r="AC3654" s="70">
        <f t="shared" si="691"/>
        <v>0.5</v>
      </c>
      <c r="AD3654" s="67">
        <f t="shared" si="692"/>
        <v>44891.99159722223</v>
      </c>
      <c r="AE3654" s="67">
        <f>VLOOKUP(V3654,'Branch Wise Work Timelines'!C:G,3,FALSE)+AA3654</f>
        <v>44890.416666666664</v>
      </c>
      <c r="AF3654" s="67">
        <f>IF(V3654="Bangalore",VLOOKUP(V3654,'Branch Wise Work Timelines'!C:G,4,FALSE)+AA3654+1,IF(V3654="Mumbai",VLOOKUP(V3654,'Branch Wise Work Timelines'!C:G,4,FALSE)+AA3654+1,VLOOKUP(V3654,'Branch Wise Work Timelines'!C:G,4,FALSE)+AA3654))</f>
        <v>44890.770833333336</v>
      </c>
      <c r="AG3654" s="67">
        <f>WORKDAY.INTL(AA3654,1,11)+VLOOKUP(V3654,'Branch Wise Work Timelines'!C:G,3,FALSE)</f>
        <v>44891.416666666664</v>
      </c>
      <c r="AH3654" s="69" t="str">
        <f t="shared" ca="1" si="693"/>
        <v>Out of TAT</v>
      </c>
      <c r="AI3654" s="69">
        <f t="shared" ca="1" si="694"/>
        <v>20462</v>
      </c>
      <c r="AJ3654" s="69" t="str">
        <f ca="1">IF(AI3654&lt;0,"0-12",IFERROR(VLOOKUP(AI3654,Breakup[],2,FALSE),"&gt;24"))</f>
        <v>&gt;24</v>
      </c>
      <c r="AK3654" s="69" t="str">
        <f>VLOOKUP(V3654,Master!B:D,3,FALSE)</f>
        <v>South</v>
      </c>
      <c r="AL3654" s="69" t="str">
        <f t="shared" si="695"/>
        <v>Hyderabad</v>
      </c>
    </row>
    <row r="3655" spans="1:38">
      <c r="A3655" s="14" t="s">
        <v>7639</v>
      </c>
      <c r="B3655" s="54">
        <v>44701.706538044004</v>
      </c>
      <c r="C3655" s="13" t="s">
        <v>6794</v>
      </c>
      <c r="D3655" s="13">
        <v>480</v>
      </c>
      <c r="E3655" s="13" t="s">
        <v>7640</v>
      </c>
      <c r="F3655" s="13" t="s">
        <v>24</v>
      </c>
      <c r="G3655" s="14">
        <v>1653051036549</v>
      </c>
      <c r="H3655" s="55">
        <v>0.87834490740740701</v>
      </c>
      <c r="I3655" s="33">
        <v>44882.878344907404</v>
      </c>
      <c r="J3655" s="58">
        <v>44882</v>
      </c>
      <c r="K3655" s="13" t="s">
        <v>313</v>
      </c>
      <c r="L3655" s="13" t="s">
        <v>60</v>
      </c>
      <c r="M3655" s="13" t="s">
        <v>314</v>
      </c>
      <c r="N3655" s="13" t="s">
        <v>1185</v>
      </c>
      <c r="O3655" s="33" t="s">
        <v>38</v>
      </c>
      <c r="P3655" s="58" t="s">
        <v>38</v>
      </c>
      <c r="Q3655" s="33" t="s">
        <v>207</v>
      </c>
      <c r="R3655" s="14" t="s">
        <v>38</v>
      </c>
      <c r="S3655" s="13" t="s">
        <v>208</v>
      </c>
      <c r="T3655" s="13" t="s">
        <v>209</v>
      </c>
      <c r="U3655" s="33">
        <f t="shared" ca="1" si="684"/>
        <v>45744.56914039352</v>
      </c>
      <c r="V3655" s="13" t="str">
        <f t="shared" si="685"/>
        <v>Hyderabad</v>
      </c>
      <c r="W3655" s="13" t="str">
        <f t="shared" si="686"/>
        <v>DOMI</v>
      </c>
      <c r="X3655" s="13">
        <f t="shared" si="687"/>
        <v>21</v>
      </c>
      <c r="Y3655" s="13" t="str">
        <f>IFERROR(VLOOKUP(C3655,ReceivingTeam[],2,FALSE),"HelpDesk")</f>
        <v>HelpDesk</v>
      </c>
      <c r="Z3655" s="67">
        <f t="shared" si="688"/>
        <v>44884.024178240732</v>
      </c>
      <c r="AA3655" s="68">
        <f t="shared" si="689"/>
        <v>44882</v>
      </c>
      <c r="AB3655" s="69" t="b">
        <f t="shared" si="690"/>
        <v>1</v>
      </c>
      <c r="AC3655" s="70">
        <f t="shared" si="691"/>
        <v>0.5</v>
      </c>
      <c r="AD3655" s="67">
        <f t="shared" si="692"/>
        <v>44884.024178240732</v>
      </c>
      <c r="AE3655" s="67">
        <f>VLOOKUP(V3655,'Branch Wise Work Timelines'!C:G,3,FALSE)+AA3655</f>
        <v>44882.416666666664</v>
      </c>
      <c r="AF3655" s="67">
        <f>IF(V3655="Bangalore",VLOOKUP(V3655,'Branch Wise Work Timelines'!C:G,4,FALSE)+AA3655+1,IF(V3655="Mumbai",VLOOKUP(V3655,'Branch Wise Work Timelines'!C:G,4,FALSE)+AA3655+1,VLOOKUP(V3655,'Branch Wise Work Timelines'!C:G,4,FALSE)+AA3655))</f>
        <v>44882.770833333336</v>
      </c>
      <c r="AG3655" s="67">
        <f>WORKDAY.INTL(AA3655,1,11)+VLOOKUP(V3655,'Branch Wise Work Timelines'!C:G,3,FALSE)</f>
        <v>44883.416666666664</v>
      </c>
      <c r="AH3655" s="69" t="str">
        <f t="shared" ca="1" si="693"/>
        <v>Out of TAT</v>
      </c>
      <c r="AI3655" s="69">
        <f t="shared" ca="1" si="694"/>
        <v>20654</v>
      </c>
      <c r="AJ3655" s="69" t="str">
        <f ca="1">IF(AI3655&lt;0,"0-12",IFERROR(VLOOKUP(AI3655,Breakup[],2,FALSE),"&gt;24"))</f>
        <v>&gt;24</v>
      </c>
      <c r="AK3655" s="69" t="str">
        <f>VLOOKUP(V3655,Master!B:D,3,FALSE)</f>
        <v>South</v>
      </c>
      <c r="AL3655" s="69" t="str">
        <f t="shared" si="695"/>
        <v>Hyderabad</v>
      </c>
    </row>
    <row r="3656" spans="1:38">
      <c r="A3656" s="14" t="s">
        <v>7641</v>
      </c>
      <c r="B3656" s="54">
        <v>44701.715199803199</v>
      </c>
      <c r="C3656" s="13" t="s">
        <v>6794</v>
      </c>
      <c r="D3656" s="13">
        <v>828</v>
      </c>
      <c r="E3656" s="13" t="s">
        <v>7642</v>
      </c>
      <c r="F3656" s="13" t="s">
        <v>24</v>
      </c>
      <c r="G3656" s="14">
        <v>1653051036549</v>
      </c>
      <c r="H3656" s="55">
        <v>0.84665509259259297</v>
      </c>
      <c r="I3656" s="33">
        <v>44891.846655092602</v>
      </c>
      <c r="J3656" s="58">
        <v>44891</v>
      </c>
      <c r="K3656" s="13" t="s">
        <v>313</v>
      </c>
      <c r="L3656" s="13" t="s">
        <v>60</v>
      </c>
      <c r="M3656" s="13" t="s">
        <v>314</v>
      </c>
      <c r="N3656" s="13" t="s">
        <v>1185</v>
      </c>
      <c r="O3656" s="33">
        <v>44891.379085648201</v>
      </c>
      <c r="P3656" s="58">
        <v>44891</v>
      </c>
      <c r="Q3656" s="33" t="s">
        <v>237</v>
      </c>
      <c r="R3656" s="14">
        <v>220</v>
      </c>
      <c r="S3656" s="13" t="s">
        <v>208</v>
      </c>
      <c r="T3656" s="13" t="s">
        <v>209</v>
      </c>
      <c r="U3656" s="33">
        <f t="shared" ca="1" si="684"/>
        <v>45744.56914039352</v>
      </c>
      <c r="V3656" s="13" t="str">
        <f t="shared" si="685"/>
        <v>Hyderabad</v>
      </c>
      <c r="W3656" s="13" t="str">
        <f t="shared" si="686"/>
        <v>DOMI</v>
      </c>
      <c r="X3656" s="13">
        <f t="shared" si="687"/>
        <v>20</v>
      </c>
      <c r="Y3656" s="13" t="str">
        <f>IFERROR(VLOOKUP(C3656,ReceivingTeam[],2,FALSE),"HelpDesk")</f>
        <v>HelpDesk</v>
      </c>
      <c r="Z3656" s="67">
        <f t="shared" si="688"/>
        <v>44893.992488425931</v>
      </c>
      <c r="AA3656" s="68">
        <f t="shared" si="689"/>
        <v>44891</v>
      </c>
      <c r="AB3656" s="69" t="b">
        <f t="shared" si="690"/>
        <v>1</v>
      </c>
      <c r="AC3656" s="70">
        <f t="shared" si="691"/>
        <v>0.5</v>
      </c>
      <c r="AD3656" s="67">
        <f t="shared" si="692"/>
        <v>44893.992488425931</v>
      </c>
      <c r="AE3656" s="67">
        <f>VLOOKUP(V3656,'Branch Wise Work Timelines'!C:G,3,FALSE)+AA3656</f>
        <v>44891.416666666664</v>
      </c>
      <c r="AF3656" s="67">
        <f>IF(V3656="Bangalore",VLOOKUP(V3656,'Branch Wise Work Timelines'!C:G,4,FALSE)+AA3656+1,IF(V3656="Mumbai",VLOOKUP(V3656,'Branch Wise Work Timelines'!C:G,4,FALSE)+AA3656+1,VLOOKUP(V3656,'Branch Wise Work Timelines'!C:G,4,FALSE)+AA3656))</f>
        <v>44891.770833333336</v>
      </c>
      <c r="AG3656" s="67">
        <f>WORKDAY.INTL(AA3656,1,11)+VLOOKUP(V3656,'Branch Wise Work Timelines'!C:G,3,FALSE)</f>
        <v>44893.416666666664</v>
      </c>
      <c r="AH3656" s="69" t="str">
        <f t="shared" si="693"/>
        <v>Met</v>
      </c>
      <c r="AI3656" s="69">
        <f t="shared" ca="1" si="694"/>
        <v>20414</v>
      </c>
      <c r="AJ3656" s="69" t="str">
        <f ca="1">IF(AI3656&lt;0,"0-12",IFERROR(VLOOKUP(AI3656,Breakup[],2,FALSE),"&gt;24"))</f>
        <v>&gt;24</v>
      </c>
      <c r="AK3656" s="69" t="str">
        <f>VLOOKUP(V3656,Master!B:D,3,FALSE)</f>
        <v>South</v>
      </c>
      <c r="AL3656" s="69" t="str">
        <f t="shared" si="695"/>
        <v>Hyderabad</v>
      </c>
    </row>
    <row r="3657" spans="1:38">
      <c r="A3657" s="14" t="s">
        <v>7643</v>
      </c>
      <c r="B3657" s="54">
        <v>44701.717155405102</v>
      </c>
      <c r="C3657" s="13" t="s">
        <v>6794</v>
      </c>
      <c r="D3657" s="13">
        <v>1197</v>
      </c>
      <c r="E3657" s="13" t="s">
        <v>7644</v>
      </c>
      <c r="F3657" s="13" t="s">
        <v>24</v>
      </c>
      <c r="G3657" s="14">
        <v>1653051036549</v>
      </c>
      <c r="H3657" s="55">
        <v>0.36584490740740699</v>
      </c>
      <c r="I3657" s="33">
        <v>44886.365844907399</v>
      </c>
      <c r="J3657" s="58">
        <v>44886</v>
      </c>
      <c r="K3657" s="13" t="s">
        <v>313</v>
      </c>
      <c r="L3657" s="13" t="s">
        <v>60</v>
      </c>
      <c r="M3657" s="13" t="s">
        <v>314</v>
      </c>
      <c r="N3657" s="13" t="s">
        <v>1185</v>
      </c>
      <c r="O3657" s="33" t="s">
        <v>38</v>
      </c>
      <c r="P3657" s="58" t="s">
        <v>38</v>
      </c>
      <c r="Q3657" s="33" t="s">
        <v>207</v>
      </c>
      <c r="R3657" s="14" t="s">
        <v>38</v>
      </c>
      <c r="S3657" s="13" t="s">
        <v>208</v>
      </c>
      <c r="T3657" s="13" t="s">
        <v>209</v>
      </c>
      <c r="U3657" s="33">
        <f t="shared" ca="1" si="684"/>
        <v>45744.56914039352</v>
      </c>
      <c r="V3657" s="13" t="str">
        <f t="shared" si="685"/>
        <v>Hyderabad</v>
      </c>
      <c r="W3657" s="13" t="str">
        <f t="shared" si="686"/>
        <v>DOMI</v>
      </c>
      <c r="X3657" s="13">
        <f t="shared" si="687"/>
        <v>8</v>
      </c>
      <c r="Y3657" s="13" t="str">
        <f>IFERROR(VLOOKUP(C3657,ReceivingTeam[],2,FALSE),"HelpDesk")</f>
        <v>HelpDesk</v>
      </c>
      <c r="Z3657" s="67">
        <f t="shared" si="688"/>
        <v>44887.562499999993</v>
      </c>
      <c r="AA3657" s="68">
        <f t="shared" si="689"/>
        <v>44886</v>
      </c>
      <c r="AB3657" s="69" t="b">
        <f t="shared" si="690"/>
        <v>1</v>
      </c>
      <c r="AC3657" s="70">
        <f t="shared" si="691"/>
        <v>0.5</v>
      </c>
      <c r="AD3657" s="67">
        <f t="shared" si="692"/>
        <v>44887.562499999993</v>
      </c>
      <c r="AE3657" s="67">
        <f>VLOOKUP(V3657,'Branch Wise Work Timelines'!C:G,3,FALSE)+AA3657</f>
        <v>44886.416666666664</v>
      </c>
      <c r="AF3657" s="67">
        <f>IF(V3657="Bangalore",VLOOKUP(V3657,'Branch Wise Work Timelines'!C:G,4,FALSE)+AA3657+1,IF(V3657="Mumbai",VLOOKUP(V3657,'Branch Wise Work Timelines'!C:G,4,FALSE)+AA3657+1,VLOOKUP(V3657,'Branch Wise Work Timelines'!C:G,4,FALSE)+AA3657))</f>
        <v>44886.770833333336</v>
      </c>
      <c r="AG3657" s="67">
        <f>WORKDAY.INTL(AA3657,1,11)+VLOOKUP(V3657,'Branch Wise Work Timelines'!C:G,3,FALSE)</f>
        <v>44887.416666666664</v>
      </c>
      <c r="AH3657" s="69" t="str">
        <f t="shared" ca="1" si="693"/>
        <v>Out of TAT</v>
      </c>
      <c r="AI3657" s="69">
        <f t="shared" ca="1" si="694"/>
        <v>20569</v>
      </c>
      <c r="AJ3657" s="69" t="str">
        <f ca="1">IF(AI3657&lt;0,"0-12",IFERROR(VLOOKUP(AI3657,Breakup[],2,FALSE),"&gt;24"))</f>
        <v>&gt;24</v>
      </c>
      <c r="AK3657" s="69" t="str">
        <f>VLOOKUP(V3657,Master!B:D,3,FALSE)</f>
        <v>South</v>
      </c>
      <c r="AL3657" s="69" t="str">
        <f t="shared" si="695"/>
        <v>Hyderabad</v>
      </c>
    </row>
    <row r="3658" spans="1:38">
      <c r="A3658" s="14" t="s">
        <v>7645</v>
      </c>
      <c r="B3658" s="54">
        <v>44701.7187508102</v>
      </c>
      <c r="C3658" s="13" t="s">
        <v>6794</v>
      </c>
      <c r="D3658" s="13">
        <v>1247</v>
      </c>
      <c r="E3658" s="13" t="s">
        <v>7646</v>
      </c>
      <c r="F3658" s="13" t="s">
        <v>24</v>
      </c>
      <c r="G3658" s="14">
        <v>1653051036549</v>
      </c>
      <c r="H3658" s="55">
        <v>0.82942129629629602</v>
      </c>
      <c r="I3658" s="33">
        <v>44883.829421296301</v>
      </c>
      <c r="J3658" s="58">
        <v>44883</v>
      </c>
      <c r="K3658" s="13" t="s">
        <v>313</v>
      </c>
      <c r="L3658" s="13" t="s">
        <v>60</v>
      </c>
      <c r="M3658" s="13" t="s">
        <v>314</v>
      </c>
      <c r="N3658" s="13" t="s">
        <v>1185</v>
      </c>
      <c r="O3658" s="33" t="s">
        <v>38</v>
      </c>
      <c r="P3658" s="58" t="s">
        <v>38</v>
      </c>
      <c r="Q3658" s="33" t="s">
        <v>207</v>
      </c>
      <c r="R3658" s="14" t="s">
        <v>38</v>
      </c>
      <c r="S3658" s="13" t="s">
        <v>208</v>
      </c>
      <c r="T3658" s="13" t="s">
        <v>209</v>
      </c>
      <c r="U3658" s="33">
        <f t="shared" ca="1" si="684"/>
        <v>45744.56914039352</v>
      </c>
      <c r="V3658" s="13" t="str">
        <f t="shared" si="685"/>
        <v>Hyderabad</v>
      </c>
      <c r="W3658" s="13" t="str">
        <f t="shared" si="686"/>
        <v>DOMI</v>
      </c>
      <c r="X3658" s="13">
        <f t="shared" si="687"/>
        <v>19</v>
      </c>
      <c r="Y3658" s="13" t="str">
        <f>IFERROR(VLOOKUP(C3658,ReceivingTeam[],2,FALSE),"HelpDesk")</f>
        <v>HelpDesk</v>
      </c>
      <c r="Z3658" s="67">
        <f t="shared" si="688"/>
        <v>44884.975254629629</v>
      </c>
      <c r="AA3658" s="68">
        <f t="shared" si="689"/>
        <v>44883</v>
      </c>
      <c r="AB3658" s="69" t="b">
        <f t="shared" si="690"/>
        <v>1</v>
      </c>
      <c r="AC3658" s="70">
        <f t="shared" si="691"/>
        <v>0.5</v>
      </c>
      <c r="AD3658" s="67">
        <f t="shared" si="692"/>
        <v>44884.975254629629</v>
      </c>
      <c r="AE3658" s="67">
        <f>VLOOKUP(V3658,'Branch Wise Work Timelines'!C:G,3,FALSE)+AA3658</f>
        <v>44883.416666666664</v>
      </c>
      <c r="AF3658" s="67">
        <f>IF(V3658="Bangalore",VLOOKUP(V3658,'Branch Wise Work Timelines'!C:G,4,FALSE)+AA3658+1,IF(V3658="Mumbai",VLOOKUP(V3658,'Branch Wise Work Timelines'!C:G,4,FALSE)+AA3658+1,VLOOKUP(V3658,'Branch Wise Work Timelines'!C:G,4,FALSE)+AA3658))</f>
        <v>44883.770833333336</v>
      </c>
      <c r="AG3658" s="67">
        <f>WORKDAY.INTL(AA3658,1,11)+VLOOKUP(V3658,'Branch Wise Work Timelines'!C:G,3,FALSE)</f>
        <v>44884.416666666664</v>
      </c>
      <c r="AH3658" s="69" t="str">
        <f t="shared" ca="1" si="693"/>
        <v>Out of TAT</v>
      </c>
      <c r="AI3658" s="69">
        <f t="shared" ca="1" si="694"/>
        <v>20631</v>
      </c>
      <c r="AJ3658" s="69" t="str">
        <f ca="1">IF(AI3658&lt;0,"0-12",IFERROR(VLOOKUP(AI3658,Breakup[],2,FALSE),"&gt;24"))</f>
        <v>&gt;24</v>
      </c>
      <c r="AK3658" s="69" t="str">
        <f>VLOOKUP(V3658,Master!B:D,3,FALSE)</f>
        <v>South</v>
      </c>
      <c r="AL3658" s="69" t="str">
        <f t="shared" si="695"/>
        <v>Hyderabad</v>
      </c>
    </row>
    <row r="3659" spans="1:38">
      <c r="A3659" s="14" t="s">
        <v>7647</v>
      </c>
      <c r="B3659" s="54">
        <v>44701.7220207176</v>
      </c>
      <c r="C3659" s="13" t="s">
        <v>6794</v>
      </c>
      <c r="D3659" s="13">
        <v>305</v>
      </c>
      <c r="E3659" s="13" t="s">
        <v>7648</v>
      </c>
      <c r="F3659" s="13" t="s">
        <v>33</v>
      </c>
      <c r="G3659" s="14">
        <v>1653051036549</v>
      </c>
      <c r="H3659" s="55">
        <v>0.59548611111111105</v>
      </c>
      <c r="I3659" s="33">
        <v>44884.595486111102</v>
      </c>
      <c r="J3659" s="58">
        <v>44884</v>
      </c>
      <c r="K3659" s="13" t="s">
        <v>313</v>
      </c>
      <c r="L3659" s="13" t="s">
        <v>60</v>
      </c>
      <c r="M3659" s="13" t="s">
        <v>314</v>
      </c>
      <c r="N3659" s="13" t="s">
        <v>1185</v>
      </c>
      <c r="O3659" s="33" t="s">
        <v>38</v>
      </c>
      <c r="P3659" s="58" t="s">
        <v>38</v>
      </c>
      <c r="Q3659" s="33" t="s">
        <v>207</v>
      </c>
      <c r="R3659" s="14" t="s">
        <v>38</v>
      </c>
      <c r="S3659" s="13" t="s">
        <v>208</v>
      </c>
      <c r="T3659" s="13" t="s">
        <v>209</v>
      </c>
      <c r="U3659" s="33">
        <f t="shared" ca="1" si="684"/>
        <v>45744.56914039352</v>
      </c>
      <c r="V3659" s="13" t="str">
        <f t="shared" si="685"/>
        <v>Hyderabad</v>
      </c>
      <c r="W3659" s="13" t="str">
        <f t="shared" si="686"/>
        <v>RI</v>
      </c>
      <c r="X3659" s="13">
        <f t="shared" si="687"/>
        <v>14</v>
      </c>
      <c r="Y3659" s="13" t="str">
        <f>IFERROR(VLOOKUP(C3659,ReceivingTeam[],2,FALSE),"HelpDesk")</f>
        <v>HelpDesk</v>
      </c>
      <c r="Z3659" s="67">
        <f t="shared" si="688"/>
        <v>44886.741319444431</v>
      </c>
      <c r="AA3659" s="68">
        <f t="shared" si="689"/>
        <v>44884</v>
      </c>
      <c r="AB3659" s="69" t="b">
        <f t="shared" si="690"/>
        <v>1</v>
      </c>
      <c r="AC3659" s="70">
        <f t="shared" si="691"/>
        <v>0.5</v>
      </c>
      <c r="AD3659" s="67">
        <f t="shared" si="692"/>
        <v>44886.741319444431</v>
      </c>
      <c r="AE3659" s="67">
        <f>VLOOKUP(V3659,'Branch Wise Work Timelines'!C:G,3,FALSE)+AA3659</f>
        <v>44884.416666666664</v>
      </c>
      <c r="AF3659" s="67">
        <f>IF(V3659="Bangalore",VLOOKUP(V3659,'Branch Wise Work Timelines'!C:G,4,FALSE)+AA3659+1,IF(V3659="Mumbai",VLOOKUP(V3659,'Branch Wise Work Timelines'!C:G,4,FALSE)+AA3659+1,VLOOKUP(V3659,'Branch Wise Work Timelines'!C:G,4,FALSE)+AA3659))</f>
        <v>44884.770833333336</v>
      </c>
      <c r="AG3659" s="67">
        <f>WORKDAY.INTL(AA3659,1,11)+VLOOKUP(V3659,'Branch Wise Work Timelines'!C:G,3,FALSE)</f>
        <v>44886.416666666664</v>
      </c>
      <c r="AH3659" s="69" t="str">
        <f t="shared" ca="1" si="693"/>
        <v>Out of TAT</v>
      </c>
      <c r="AI3659" s="69">
        <f t="shared" ca="1" si="694"/>
        <v>20588</v>
      </c>
      <c r="AJ3659" s="69" t="str">
        <f ca="1">IF(AI3659&lt;0,"0-12",IFERROR(VLOOKUP(AI3659,Breakup[],2,FALSE),"&gt;24"))</f>
        <v>&gt;24</v>
      </c>
      <c r="AK3659" s="69" t="str">
        <f>VLOOKUP(V3659,Master!B:D,3,FALSE)</f>
        <v>South</v>
      </c>
      <c r="AL3659" s="69" t="str">
        <f t="shared" si="695"/>
        <v>Hyderabad</v>
      </c>
    </row>
    <row r="3660" spans="1:38">
      <c r="A3660" s="14" t="s">
        <v>7649</v>
      </c>
      <c r="B3660" s="54">
        <v>44701.709701041698</v>
      </c>
      <c r="C3660" s="13" t="s">
        <v>6794</v>
      </c>
      <c r="D3660" s="13">
        <v>273</v>
      </c>
      <c r="E3660" s="13" t="s">
        <v>7650</v>
      </c>
      <c r="F3660" s="13" t="s">
        <v>24</v>
      </c>
      <c r="G3660" s="14">
        <v>1653051036549</v>
      </c>
      <c r="H3660" s="55">
        <v>0.22326388888888901</v>
      </c>
      <c r="I3660" s="33">
        <v>44890.223263888904</v>
      </c>
      <c r="J3660" s="58">
        <v>44890</v>
      </c>
      <c r="K3660" s="13" t="s">
        <v>313</v>
      </c>
      <c r="L3660" s="13" t="s">
        <v>60</v>
      </c>
      <c r="M3660" s="13" t="s">
        <v>314</v>
      </c>
      <c r="N3660" s="13" t="s">
        <v>1185</v>
      </c>
      <c r="O3660" s="33" t="s">
        <v>38</v>
      </c>
      <c r="P3660" s="58" t="s">
        <v>38</v>
      </c>
      <c r="Q3660" s="33" t="s">
        <v>207</v>
      </c>
      <c r="R3660" s="14" t="s">
        <v>38</v>
      </c>
      <c r="S3660" s="13" t="s">
        <v>208</v>
      </c>
      <c r="T3660" s="13" t="s">
        <v>209</v>
      </c>
      <c r="U3660" s="33">
        <f t="shared" ca="1" si="684"/>
        <v>45744.56914039352</v>
      </c>
      <c r="V3660" s="13" t="str">
        <f t="shared" si="685"/>
        <v>Hyderabad</v>
      </c>
      <c r="W3660" s="13" t="str">
        <f t="shared" si="686"/>
        <v>DOMI</v>
      </c>
      <c r="X3660" s="13">
        <f t="shared" si="687"/>
        <v>5</v>
      </c>
      <c r="Y3660" s="13" t="str">
        <f>IFERROR(VLOOKUP(C3660,ReceivingTeam[],2,FALSE),"HelpDesk")</f>
        <v>HelpDesk</v>
      </c>
      <c r="Z3660" s="67">
        <f t="shared" si="688"/>
        <v>44891.562499999993</v>
      </c>
      <c r="AA3660" s="68">
        <f t="shared" si="689"/>
        <v>44890</v>
      </c>
      <c r="AB3660" s="69" t="b">
        <f t="shared" si="690"/>
        <v>1</v>
      </c>
      <c r="AC3660" s="70">
        <f t="shared" si="691"/>
        <v>0.5</v>
      </c>
      <c r="AD3660" s="67">
        <f t="shared" si="692"/>
        <v>44891.562499999993</v>
      </c>
      <c r="AE3660" s="67">
        <f>VLOOKUP(V3660,'Branch Wise Work Timelines'!C:G,3,FALSE)+AA3660</f>
        <v>44890.416666666664</v>
      </c>
      <c r="AF3660" s="67">
        <f>IF(V3660="Bangalore",VLOOKUP(V3660,'Branch Wise Work Timelines'!C:G,4,FALSE)+AA3660+1,IF(V3660="Mumbai",VLOOKUP(V3660,'Branch Wise Work Timelines'!C:G,4,FALSE)+AA3660+1,VLOOKUP(V3660,'Branch Wise Work Timelines'!C:G,4,FALSE)+AA3660))</f>
        <v>44890.770833333336</v>
      </c>
      <c r="AG3660" s="67">
        <f>WORKDAY.INTL(AA3660,1,11)+VLOOKUP(V3660,'Branch Wise Work Timelines'!C:G,3,FALSE)</f>
        <v>44891.416666666664</v>
      </c>
      <c r="AH3660" s="69" t="str">
        <f t="shared" ca="1" si="693"/>
        <v>Out of TAT</v>
      </c>
      <c r="AI3660" s="69">
        <f t="shared" ca="1" si="694"/>
        <v>20473</v>
      </c>
      <c r="AJ3660" s="69" t="str">
        <f ca="1">IF(AI3660&lt;0,"0-12",IFERROR(VLOOKUP(AI3660,Breakup[],2,FALSE),"&gt;24"))</f>
        <v>&gt;24</v>
      </c>
      <c r="AK3660" s="69" t="str">
        <f>VLOOKUP(V3660,Master!B:D,3,FALSE)</f>
        <v>South</v>
      </c>
      <c r="AL3660" s="69" t="str">
        <f t="shared" si="695"/>
        <v>Hyderabad</v>
      </c>
    </row>
    <row r="3661" spans="1:38">
      <c r="A3661" s="14" t="s">
        <v>7651</v>
      </c>
      <c r="B3661" s="54">
        <v>44701.713442442102</v>
      </c>
      <c r="C3661" s="13" t="s">
        <v>6794</v>
      </c>
      <c r="D3661" s="13">
        <v>762</v>
      </c>
      <c r="E3661" s="13" t="s">
        <v>7652</v>
      </c>
      <c r="F3661" s="13" t="s">
        <v>24</v>
      </c>
      <c r="G3661" s="14">
        <v>1653051036549</v>
      </c>
      <c r="H3661" s="55">
        <v>1.2280092592592599E-2</v>
      </c>
      <c r="I3661" s="33">
        <v>44887.012280092596</v>
      </c>
      <c r="J3661" s="58">
        <v>44887</v>
      </c>
      <c r="K3661" s="13" t="s">
        <v>313</v>
      </c>
      <c r="L3661" s="13" t="s">
        <v>60</v>
      </c>
      <c r="M3661" s="13" t="s">
        <v>314</v>
      </c>
      <c r="N3661" s="13" t="s">
        <v>1185</v>
      </c>
      <c r="O3661" s="33" t="s">
        <v>38</v>
      </c>
      <c r="P3661" s="58" t="s">
        <v>38</v>
      </c>
      <c r="Q3661" s="33" t="s">
        <v>207</v>
      </c>
      <c r="R3661" s="14" t="s">
        <v>38</v>
      </c>
      <c r="S3661" s="13" t="s">
        <v>208</v>
      </c>
      <c r="T3661" s="13" t="s">
        <v>209</v>
      </c>
      <c r="U3661" s="33">
        <f t="shared" ca="1" si="684"/>
        <v>45744.56914039352</v>
      </c>
      <c r="V3661" s="13" t="str">
        <f t="shared" si="685"/>
        <v>Hyderabad</v>
      </c>
      <c r="W3661" s="13" t="str">
        <f t="shared" si="686"/>
        <v>DOMI</v>
      </c>
      <c r="X3661" s="13">
        <f t="shared" si="687"/>
        <v>0</v>
      </c>
      <c r="Y3661" s="13" t="str">
        <f>IFERROR(VLOOKUP(C3661,ReceivingTeam[],2,FALSE),"HelpDesk")</f>
        <v>HelpDesk</v>
      </c>
      <c r="Z3661" s="67">
        <f t="shared" si="688"/>
        <v>44888.562499999993</v>
      </c>
      <c r="AA3661" s="68">
        <f t="shared" si="689"/>
        <v>44887</v>
      </c>
      <c r="AB3661" s="69" t="b">
        <f t="shared" si="690"/>
        <v>1</v>
      </c>
      <c r="AC3661" s="70">
        <f t="shared" si="691"/>
        <v>0.5</v>
      </c>
      <c r="AD3661" s="67">
        <f t="shared" si="692"/>
        <v>44888.562499999993</v>
      </c>
      <c r="AE3661" s="67">
        <f>VLOOKUP(V3661,'Branch Wise Work Timelines'!C:G,3,FALSE)+AA3661</f>
        <v>44887.416666666664</v>
      </c>
      <c r="AF3661" s="67">
        <f>IF(V3661="Bangalore",VLOOKUP(V3661,'Branch Wise Work Timelines'!C:G,4,FALSE)+AA3661+1,IF(V3661="Mumbai",VLOOKUP(V3661,'Branch Wise Work Timelines'!C:G,4,FALSE)+AA3661+1,VLOOKUP(V3661,'Branch Wise Work Timelines'!C:G,4,FALSE)+AA3661))</f>
        <v>44887.770833333336</v>
      </c>
      <c r="AG3661" s="67">
        <f>WORKDAY.INTL(AA3661,1,11)+VLOOKUP(V3661,'Branch Wise Work Timelines'!C:G,3,FALSE)</f>
        <v>44888.416666666664</v>
      </c>
      <c r="AH3661" s="69" t="str">
        <f t="shared" ca="1" si="693"/>
        <v>Out of TAT</v>
      </c>
      <c r="AI3661" s="69">
        <f t="shared" ca="1" si="694"/>
        <v>20545</v>
      </c>
      <c r="AJ3661" s="69" t="str">
        <f ca="1">IF(AI3661&lt;0,"0-12",IFERROR(VLOOKUP(AI3661,Breakup[],2,FALSE),"&gt;24"))</f>
        <v>&gt;24</v>
      </c>
      <c r="AK3661" s="69" t="str">
        <f>VLOOKUP(V3661,Master!B:D,3,FALSE)</f>
        <v>South</v>
      </c>
      <c r="AL3661" s="69" t="str">
        <f t="shared" si="695"/>
        <v>Hyderabad</v>
      </c>
    </row>
    <row r="3662" spans="1:38">
      <c r="A3662" s="14" t="s">
        <v>7653</v>
      </c>
      <c r="B3662" s="54">
        <v>44701.832078703701</v>
      </c>
      <c r="C3662" s="13" t="s">
        <v>154</v>
      </c>
      <c r="D3662" s="13">
        <v>665</v>
      </c>
      <c r="E3662" s="13" t="s">
        <v>7654</v>
      </c>
      <c r="F3662" s="13" t="s">
        <v>33</v>
      </c>
      <c r="G3662" s="14">
        <v>1653060101777</v>
      </c>
      <c r="H3662" s="55">
        <v>0.36252314814814801</v>
      </c>
      <c r="I3662" s="33">
        <v>44886.362523148098</v>
      </c>
      <c r="J3662" s="58">
        <v>44886</v>
      </c>
      <c r="K3662" s="13" t="s">
        <v>452</v>
      </c>
      <c r="L3662" s="13" t="s">
        <v>36</v>
      </c>
      <c r="M3662" s="13" t="s">
        <v>154</v>
      </c>
      <c r="N3662" s="13" t="s">
        <v>206</v>
      </c>
      <c r="O3662" s="33" t="s">
        <v>38</v>
      </c>
      <c r="P3662" s="58" t="s">
        <v>38</v>
      </c>
      <c r="Q3662" s="33" t="s">
        <v>207</v>
      </c>
      <c r="R3662" s="14" t="s">
        <v>38</v>
      </c>
      <c r="S3662" s="13" t="s">
        <v>216</v>
      </c>
      <c r="T3662" s="13" t="s">
        <v>278</v>
      </c>
      <c r="U3662" s="33">
        <f t="shared" ca="1" si="684"/>
        <v>45744.56914039352</v>
      </c>
      <c r="V3662" s="13" t="str">
        <f t="shared" si="685"/>
        <v>Chennai</v>
      </c>
      <c r="W3662" s="13" t="str">
        <f t="shared" si="686"/>
        <v>RI</v>
      </c>
      <c r="X3662" s="13">
        <f t="shared" si="687"/>
        <v>8</v>
      </c>
      <c r="Y3662" s="13" t="str">
        <f>IFERROR(VLOOKUP(C3662,ReceivingTeam[],2,FALSE),"HelpDesk")</f>
        <v>Branch office</v>
      </c>
      <c r="Z3662" s="67">
        <f t="shared" si="688"/>
        <v>44890.062499999993</v>
      </c>
      <c r="AA3662" s="68">
        <f t="shared" si="689"/>
        <v>44886</v>
      </c>
      <c r="AB3662" s="69" t="b">
        <f t="shared" si="690"/>
        <v>1</v>
      </c>
      <c r="AC3662" s="70">
        <f t="shared" si="691"/>
        <v>3</v>
      </c>
      <c r="AD3662" s="67">
        <f t="shared" si="692"/>
        <v>44890.062499999993</v>
      </c>
      <c r="AE3662" s="67">
        <f>VLOOKUP(V3662,'Branch Wise Work Timelines'!C:G,3,FALSE)+AA3662</f>
        <v>44886.416666666664</v>
      </c>
      <c r="AF3662" s="67">
        <f>IF(V3662="Bangalore",VLOOKUP(V3662,'Branch Wise Work Timelines'!C:G,4,FALSE)+AA3662+1,IF(V3662="Mumbai",VLOOKUP(V3662,'Branch Wise Work Timelines'!C:G,4,FALSE)+AA3662+1,VLOOKUP(V3662,'Branch Wise Work Timelines'!C:G,4,FALSE)+AA3662))</f>
        <v>44886.770833333336</v>
      </c>
      <c r="AG3662" s="67">
        <f>WORKDAY.INTL(AA3662,1,11)+VLOOKUP(V3662,'Branch Wise Work Timelines'!C:G,3,FALSE)</f>
        <v>44887.416666666664</v>
      </c>
      <c r="AH3662" s="69" t="str">
        <f t="shared" ca="1" si="693"/>
        <v>Out of TAT</v>
      </c>
      <c r="AI3662" s="69">
        <f t="shared" ca="1" si="694"/>
        <v>20509</v>
      </c>
      <c r="AJ3662" s="69" t="str">
        <f ca="1">IF(AI3662&lt;0,"0-12",IFERROR(VLOOKUP(AI3662,Breakup[],2,FALSE),"&gt;24"))</f>
        <v>&gt;24</v>
      </c>
      <c r="AK3662" s="69" t="str">
        <f>VLOOKUP(V3662,Master!B:D,3,FALSE)</f>
        <v>South</v>
      </c>
      <c r="AL3662" s="69" t="str">
        <f t="shared" si="695"/>
        <v>Chennai</v>
      </c>
    </row>
    <row r="3663" spans="1:38">
      <c r="A3663" s="14" t="s">
        <v>7655</v>
      </c>
      <c r="B3663" s="54">
        <v>44701.833728240701</v>
      </c>
      <c r="C3663" s="13" t="s">
        <v>154</v>
      </c>
      <c r="D3663" s="13">
        <v>1361</v>
      </c>
      <c r="E3663" s="13" t="s">
        <v>7656</v>
      </c>
      <c r="F3663" s="13" t="s">
        <v>33</v>
      </c>
      <c r="G3663" s="14">
        <v>1653060101777</v>
      </c>
      <c r="H3663" s="55">
        <v>0.71069444444444496</v>
      </c>
      <c r="I3663" s="33">
        <v>44883.710694444402</v>
      </c>
      <c r="J3663" s="58">
        <v>44883</v>
      </c>
      <c r="K3663" s="13" t="s">
        <v>452</v>
      </c>
      <c r="L3663" s="13" t="s">
        <v>36</v>
      </c>
      <c r="M3663" s="13" t="s">
        <v>154</v>
      </c>
      <c r="N3663" s="13" t="s">
        <v>206</v>
      </c>
      <c r="O3663" s="33" t="s">
        <v>38</v>
      </c>
      <c r="P3663" s="58" t="s">
        <v>38</v>
      </c>
      <c r="Q3663" s="33" t="s">
        <v>207</v>
      </c>
      <c r="R3663" s="14" t="s">
        <v>38</v>
      </c>
      <c r="S3663" s="13" t="s">
        <v>216</v>
      </c>
      <c r="T3663" s="13" t="s">
        <v>278</v>
      </c>
      <c r="U3663" s="33">
        <f t="shared" ca="1" si="684"/>
        <v>45744.56914039352</v>
      </c>
      <c r="V3663" s="13" t="str">
        <f t="shared" si="685"/>
        <v>Chennai</v>
      </c>
      <c r="W3663" s="13" t="str">
        <f t="shared" si="686"/>
        <v>RI</v>
      </c>
      <c r="X3663" s="13">
        <f t="shared" si="687"/>
        <v>17</v>
      </c>
      <c r="Y3663" s="13" t="str">
        <f>IFERROR(VLOOKUP(C3663,ReceivingTeam[],2,FALSE),"HelpDesk")</f>
        <v>Branch office</v>
      </c>
      <c r="Z3663" s="67">
        <f t="shared" si="688"/>
        <v>44887.356527777731</v>
      </c>
      <c r="AA3663" s="68">
        <f t="shared" si="689"/>
        <v>44883</v>
      </c>
      <c r="AB3663" s="69" t="b">
        <f t="shared" si="690"/>
        <v>1</v>
      </c>
      <c r="AC3663" s="70">
        <f t="shared" si="691"/>
        <v>3</v>
      </c>
      <c r="AD3663" s="67">
        <f t="shared" si="692"/>
        <v>44887.356527777731</v>
      </c>
      <c r="AE3663" s="67">
        <f>VLOOKUP(V3663,'Branch Wise Work Timelines'!C:G,3,FALSE)+AA3663</f>
        <v>44883.416666666664</v>
      </c>
      <c r="AF3663" s="67">
        <f>IF(V3663="Bangalore",VLOOKUP(V3663,'Branch Wise Work Timelines'!C:G,4,FALSE)+AA3663+1,IF(V3663="Mumbai",VLOOKUP(V3663,'Branch Wise Work Timelines'!C:G,4,FALSE)+AA3663+1,VLOOKUP(V3663,'Branch Wise Work Timelines'!C:G,4,FALSE)+AA3663))</f>
        <v>44883.770833333336</v>
      </c>
      <c r="AG3663" s="67">
        <f>WORKDAY.INTL(AA3663,1,11)+VLOOKUP(V3663,'Branch Wise Work Timelines'!C:G,3,FALSE)</f>
        <v>44884.416666666664</v>
      </c>
      <c r="AH3663" s="69" t="str">
        <f t="shared" ca="1" si="693"/>
        <v>Out of TAT</v>
      </c>
      <c r="AI3663" s="69">
        <f t="shared" ca="1" si="694"/>
        <v>20574</v>
      </c>
      <c r="AJ3663" s="69" t="str">
        <f ca="1">IF(AI3663&lt;0,"0-12",IFERROR(VLOOKUP(AI3663,Breakup[],2,FALSE),"&gt;24"))</f>
        <v>&gt;24</v>
      </c>
      <c r="AK3663" s="69" t="str">
        <f>VLOOKUP(V3663,Master!B:D,3,FALSE)</f>
        <v>South</v>
      </c>
      <c r="AL3663" s="69" t="str">
        <f t="shared" si="695"/>
        <v>Chennai</v>
      </c>
    </row>
    <row r="3664" spans="1:38">
      <c r="A3664" s="14" t="s">
        <v>7657</v>
      </c>
      <c r="B3664" s="54">
        <v>44701.7900359954</v>
      </c>
      <c r="C3664" s="13" t="s">
        <v>78</v>
      </c>
      <c r="D3664" s="13">
        <v>1670</v>
      </c>
      <c r="E3664" s="13" t="s">
        <v>7658</v>
      </c>
      <c r="F3664" s="13" t="s">
        <v>33</v>
      </c>
      <c r="G3664" s="14">
        <v>1653054985137</v>
      </c>
      <c r="H3664" s="55">
        <v>0.211400462962963</v>
      </c>
      <c r="I3664" s="33">
        <v>44884.211400462998</v>
      </c>
      <c r="J3664" s="58">
        <v>44884</v>
      </c>
      <c r="K3664" s="13" t="s">
        <v>213</v>
      </c>
      <c r="L3664" s="13" t="s">
        <v>30</v>
      </c>
      <c r="M3664" s="13" t="s">
        <v>282</v>
      </c>
      <c r="N3664" s="13" t="s">
        <v>206</v>
      </c>
      <c r="O3664" s="33" t="s">
        <v>38</v>
      </c>
      <c r="P3664" s="58" t="s">
        <v>38</v>
      </c>
      <c r="Q3664" s="33" t="s">
        <v>207</v>
      </c>
      <c r="R3664" s="14" t="s">
        <v>38</v>
      </c>
      <c r="S3664" s="13" t="s">
        <v>216</v>
      </c>
      <c r="T3664" s="13" t="s">
        <v>217</v>
      </c>
      <c r="U3664" s="33">
        <f t="shared" ca="1" si="684"/>
        <v>45744.56914039352</v>
      </c>
      <c r="V3664" s="13" t="str">
        <f t="shared" si="685"/>
        <v>Bangalore</v>
      </c>
      <c r="W3664" s="13" t="str">
        <f t="shared" si="686"/>
        <v>RI</v>
      </c>
      <c r="X3664" s="13">
        <f t="shared" si="687"/>
        <v>5</v>
      </c>
      <c r="Y3664" s="13" t="str">
        <f>IFERROR(VLOOKUP(C3664,ReceivingTeam[],2,FALSE),"HelpDesk")</f>
        <v>Branch office</v>
      </c>
      <c r="Z3664" s="67">
        <f t="shared" si="688"/>
        <v>44884.916666666664</v>
      </c>
      <c r="AA3664" s="68">
        <f t="shared" si="689"/>
        <v>44884</v>
      </c>
      <c r="AB3664" s="69" t="b">
        <f t="shared" si="690"/>
        <v>1</v>
      </c>
      <c r="AC3664" s="70">
        <f t="shared" si="691"/>
        <v>0.5</v>
      </c>
      <c r="AD3664" s="67">
        <f t="shared" si="692"/>
        <v>44884.916666666664</v>
      </c>
      <c r="AE3664" s="67">
        <f>VLOOKUP(V3664,'Branch Wise Work Timelines'!C:G,3,FALSE)+AA3664</f>
        <v>44884.416666666664</v>
      </c>
      <c r="AF3664" s="67">
        <f>IF(V3664="Bangalore",VLOOKUP(V3664,'Branch Wise Work Timelines'!C:G,4,FALSE)+AA3664+1,IF(V3664="Mumbai",VLOOKUP(V3664,'Branch Wise Work Timelines'!C:G,4,FALSE)+AA3664+1,VLOOKUP(V3664,'Branch Wise Work Timelines'!C:G,4,FALSE)+AA3664))</f>
        <v>44885.104166666664</v>
      </c>
      <c r="AG3664" s="67">
        <f>WORKDAY.INTL(AA3664,1,11)+VLOOKUP(V3664,'Branch Wise Work Timelines'!C:G,3,FALSE)</f>
        <v>44886.416666666664</v>
      </c>
      <c r="AH3664" s="69" t="str">
        <f t="shared" ca="1" si="693"/>
        <v>Out of TAT</v>
      </c>
      <c r="AI3664" s="69">
        <f t="shared" ca="1" si="694"/>
        <v>20632</v>
      </c>
      <c r="AJ3664" s="69" t="str">
        <f ca="1">IF(AI3664&lt;0,"0-12",IFERROR(VLOOKUP(AI3664,Breakup[],2,FALSE),"&gt;24"))</f>
        <v>&gt;24</v>
      </c>
      <c r="AK3664" s="69" t="str">
        <f>VLOOKUP(V3664,Master!B:D,3,FALSE)</f>
        <v>South</v>
      </c>
      <c r="AL3664" s="69" t="str">
        <f t="shared" si="695"/>
        <v>Bangalore</v>
      </c>
    </row>
    <row r="3665" spans="1:38">
      <c r="A3665" s="14" t="s">
        <v>7659</v>
      </c>
      <c r="B3665" s="54">
        <v>44701.693746840298</v>
      </c>
      <c r="C3665" s="13" t="s">
        <v>230</v>
      </c>
      <c r="D3665" s="13">
        <v>1196</v>
      </c>
      <c r="E3665" s="13" t="s">
        <v>7660</v>
      </c>
      <c r="F3665" s="13" t="s">
        <v>15</v>
      </c>
      <c r="G3665" s="14">
        <v>1653046672988</v>
      </c>
      <c r="H3665" s="55">
        <v>0.77440972222222204</v>
      </c>
      <c r="I3665" s="33">
        <v>44886.774409722202</v>
      </c>
      <c r="J3665" s="58">
        <v>44886</v>
      </c>
      <c r="K3665" s="13" t="s">
        <v>213</v>
      </c>
      <c r="L3665" s="13" t="s">
        <v>30</v>
      </c>
      <c r="M3665" s="13" t="s">
        <v>75</v>
      </c>
      <c r="N3665" s="13" t="s">
        <v>206</v>
      </c>
      <c r="O3665" s="33" t="s">
        <v>38</v>
      </c>
      <c r="P3665" s="58" t="s">
        <v>38</v>
      </c>
      <c r="Q3665" s="33" t="s">
        <v>207</v>
      </c>
      <c r="R3665" s="14" t="s">
        <v>38</v>
      </c>
      <c r="S3665" s="13" t="s">
        <v>208</v>
      </c>
      <c r="T3665" s="13" t="s">
        <v>209</v>
      </c>
      <c r="U3665" s="33">
        <f t="shared" ca="1" si="684"/>
        <v>45744.56914039352</v>
      </c>
      <c r="V3665" s="13" t="str">
        <f t="shared" si="685"/>
        <v>Bangalore</v>
      </c>
      <c r="W3665" s="13" t="str">
        <f t="shared" si="686"/>
        <v>CLS</v>
      </c>
      <c r="X3665" s="13">
        <f t="shared" si="687"/>
        <v>18</v>
      </c>
      <c r="Y3665" s="13" t="str">
        <f>IFERROR(VLOOKUP(C3665,ReceivingTeam[],2,FALSE),"HelpDesk")</f>
        <v>HelpDesk</v>
      </c>
      <c r="Z3665" s="67">
        <f t="shared" si="688"/>
        <v>44887.586909722202</v>
      </c>
      <c r="AA3665" s="68">
        <f t="shared" si="689"/>
        <v>44886</v>
      </c>
      <c r="AB3665" s="69" t="b">
        <f t="shared" si="690"/>
        <v>1</v>
      </c>
      <c r="AC3665" s="70">
        <f t="shared" si="691"/>
        <v>0.5</v>
      </c>
      <c r="AD3665" s="67">
        <f t="shared" si="692"/>
        <v>44887.586909722202</v>
      </c>
      <c r="AE3665" s="67">
        <f>VLOOKUP(V3665,'Branch Wise Work Timelines'!C:G,3,FALSE)+AA3665</f>
        <v>44886.416666666664</v>
      </c>
      <c r="AF3665" s="67">
        <f>IF(V3665="Bangalore",VLOOKUP(V3665,'Branch Wise Work Timelines'!C:G,4,FALSE)+AA3665+1,IF(V3665="Mumbai",VLOOKUP(V3665,'Branch Wise Work Timelines'!C:G,4,FALSE)+AA3665+1,VLOOKUP(V3665,'Branch Wise Work Timelines'!C:G,4,FALSE)+AA3665))</f>
        <v>44887.104166666664</v>
      </c>
      <c r="AG3665" s="67">
        <f>WORKDAY.INTL(AA3665,1,11)+VLOOKUP(V3665,'Branch Wise Work Timelines'!C:G,3,FALSE)</f>
        <v>44887.416666666664</v>
      </c>
      <c r="AH3665" s="69" t="str">
        <f t="shared" ca="1" si="693"/>
        <v>Out of TAT</v>
      </c>
      <c r="AI3665" s="69">
        <f t="shared" ca="1" si="694"/>
        <v>20568</v>
      </c>
      <c r="AJ3665" s="69" t="str">
        <f ca="1">IF(AI3665&lt;0,"0-12",IFERROR(VLOOKUP(AI3665,Breakup[],2,FALSE),"&gt;24"))</f>
        <v>&gt;24</v>
      </c>
      <c r="AK3665" s="69" t="str">
        <f>VLOOKUP(V3665,Master!B:D,3,FALSE)</f>
        <v>South</v>
      </c>
      <c r="AL3665" s="69" t="str">
        <f t="shared" si="695"/>
        <v>Bangalore-CLS</v>
      </c>
    </row>
    <row r="3666" spans="1:38">
      <c r="A3666" s="14" t="s">
        <v>7661</v>
      </c>
      <c r="B3666" s="54">
        <v>44701.673152546296</v>
      </c>
      <c r="C3666" s="13" t="s">
        <v>158</v>
      </c>
      <c r="D3666" s="13">
        <v>681</v>
      </c>
      <c r="E3666" s="13" t="s">
        <v>7662</v>
      </c>
      <c r="F3666" s="13" t="s">
        <v>57</v>
      </c>
      <c r="G3666" s="14">
        <v>1653054191776</v>
      </c>
      <c r="H3666" s="55">
        <v>0.14392361111111099</v>
      </c>
      <c r="I3666" s="33">
        <v>44891.143923611096</v>
      </c>
      <c r="J3666" s="58">
        <v>44891</v>
      </c>
      <c r="K3666" s="13" t="s">
        <v>452</v>
      </c>
      <c r="L3666" s="13" t="s">
        <v>36</v>
      </c>
      <c r="M3666" s="13" t="s">
        <v>450</v>
      </c>
      <c r="N3666" s="13" t="s">
        <v>206</v>
      </c>
      <c r="O3666" s="33">
        <v>44891.638541666704</v>
      </c>
      <c r="P3666" s="58">
        <v>44891</v>
      </c>
      <c r="Q3666" s="33" t="s">
        <v>237</v>
      </c>
      <c r="R3666" s="14">
        <v>784</v>
      </c>
      <c r="S3666" s="13" t="s">
        <v>216</v>
      </c>
      <c r="T3666" s="13" t="s">
        <v>217</v>
      </c>
      <c r="U3666" s="33">
        <f t="shared" ca="1" si="684"/>
        <v>45744.56914039352</v>
      </c>
      <c r="V3666" s="13" t="str">
        <f t="shared" si="685"/>
        <v>Chennai</v>
      </c>
      <c r="W3666" s="13" t="str">
        <f t="shared" si="686"/>
        <v>DOMI</v>
      </c>
      <c r="X3666" s="13">
        <f t="shared" si="687"/>
        <v>3</v>
      </c>
      <c r="Y3666" s="13" t="str">
        <f>IFERROR(VLOOKUP(C3666,ReceivingTeam[],2,FALSE),"HelpDesk")</f>
        <v>Branch office</v>
      </c>
      <c r="Z3666" s="67">
        <f t="shared" si="688"/>
        <v>44893.562499999993</v>
      </c>
      <c r="AA3666" s="68">
        <f t="shared" si="689"/>
        <v>44891</v>
      </c>
      <c r="AB3666" s="69" t="b">
        <f t="shared" si="690"/>
        <v>1</v>
      </c>
      <c r="AC3666" s="70">
        <f t="shared" si="691"/>
        <v>0.5</v>
      </c>
      <c r="AD3666" s="67">
        <f t="shared" si="692"/>
        <v>44893.562499999993</v>
      </c>
      <c r="AE3666" s="67">
        <f>VLOOKUP(V3666,'Branch Wise Work Timelines'!C:G,3,FALSE)+AA3666</f>
        <v>44891.416666666664</v>
      </c>
      <c r="AF3666" s="67">
        <f>IF(V3666="Bangalore",VLOOKUP(V3666,'Branch Wise Work Timelines'!C:G,4,FALSE)+AA3666+1,IF(V3666="Mumbai",VLOOKUP(V3666,'Branch Wise Work Timelines'!C:G,4,FALSE)+AA3666+1,VLOOKUP(V3666,'Branch Wise Work Timelines'!C:G,4,FALSE)+AA3666))</f>
        <v>44891.770833333336</v>
      </c>
      <c r="AG3666" s="67">
        <f>WORKDAY.INTL(AA3666,1,11)+VLOOKUP(V3666,'Branch Wise Work Timelines'!C:G,3,FALSE)</f>
        <v>44893.416666666664</v>
      </c>
      <c r="AH3666" s="69" t="str">
        <f t="shared" si="693"/>
        <v>Met</v>
      </c>
      <c r="AI3666" s="69">
        <f t="shared" ca="1" si="694"/>
        <v>20425</v>
      </c>
      <c r="AJ3666" s="69" t="str">
        <f ca="1">IF(AI3666&lt;0,"0-12",IFERROR(VLOOKUP(AI3666,Breakup[],2,FALSE),"&gt;24"))</f>
        <v>&gt;24</v>
      </c>
      <c r="AK3666" s="69" t="str">
        <f>VLOOKUP(V3666,Master!B:D,3,FALSE)</f>
        <v>South</v>
      </c>
      <c r="AL3666" s="69" t="str">
        <f t="shared" si="695"/>
        <v>Chennai</v>
      </c>
    </row>
    <row r="3667" spans="1:38">
      <c r="A3667" s="14" t="s">
        <v>7663</v>
      </c>
      <c r="B3667" s="54">
        <v>44700.824221099501</v>
      </c>
      <c r="C3667" s="13" t="s">
        <v>6447</v>
      </c>
      <c r="D3667" s="13">
        <v>463</v>
      </c>
      <c r="E3667" s="13" t="s">
        <v>7664</v>
      </c>
      <c r="F3667" s="13" t="s">
        <v>33</v>
      </c>
      <c r="G3667" s="14">
        <v>1653057767259</v>
      </c>
      <c r="H3667" s="55">
        <v>0.57728009259259305</v>
      </c>
      <c r="I3667" s="33">
        <v>44889.577280092599</v>
      </c>
      <c r="J3667" s="58">
        <v>44889</v>
      </c>
      <c r="K3667" s="13" t="s">
        <v>452</v>
      </c>
      <c r="L3667" s="13" t="s">
        <v>36</v>
      </c>
      <c r="M3667" s="13" t="s">
        <v>6447</v>
      </c>
      <c r="N3667" s="13" t="s">
        <v>206</v>
      </c>
      <c r="O3667" s="33" t="s">
        <v>38</v>
      </c>
      <c r="P3667" s="58" t="s">
        <v>38</v>
      </c>
      <c r="Q3667" s="33" t="s">
        <v>207</v>
      </c>
      <c r="R3667" s="14" t="s">
        <v>38</v>
      </c>
      <c r="S3667" s="13" t="s">
        <v>216</v>
      </c>
      <c r="T3667" s="13" t="s">
        <v>278</v>
      </c>
      <c r="U3667" s="33">
        <f t="shared" ca="1" si="684"/>
        <v>45744.56914039352</v>
      </c>
      <c r="V3667" s="13" t="str">
        <f t="shared" si="685"/>
        <v>Chennai</v>
      </c>
      <c r="W3667" s="13" t="str">
        <f t="shared" si="686"/>
        <v>RI</v>
      </c>
      <c r="X3667" s="13">
        <f t="shared" si="687"/>
        <v>13</v>
      </c>
      <c r="Y3667" s="13" t="str">
        <f>IFERROR(VLOOKUP(C3667,ReceivingTeam[],2,FALSE),"HelpDesk")</f>
        <v>HelpDesk</v>
      </c>
      <c r="Z3667" s="67">
        <f t="shared" si="688"/>
        <v>44893.223113425927</v>
      </c>
      <c r="AA3667" s="68">
        <f t="shared" si="689"/>
        <v>44889</v>
      </c>
      <c r="AB3667" s="69" t="b">
        <f t="shared" si="690"/>
        <v>1</v>
      </c>
      <c r="AC3667" s="70">
        <f t="shared" si="691"/>
        <v>3</v>
      </c>
      <c r="AD3667" s="67">
        <f t="shared" si="692"/>
        <v>44893.223113425927</v>
      </c>
      <c r="AE3667" s="67">
        <f>VLOOKUP(V3667,'Branch Wise Work Timelines'!C:G,3,FALSE)+AA3667</f>
        <v>44889.416666666664</v>
      </c>
      <c r="AF3667" s="67">
        <f>IF(V3667="Bangalore",VLOOKUP(V3667,'Branch Wise Work Timelines'!C:G,4,FALSE)+AA3667+1,IF(V3667="Mumbai",VLOOKUP(V3667,'Branch Wise Work Timelines'!C:G,4,FALSE)+AA3667+1,VLOOKUP(V3667,'Branch Wise Work Timelines'!C:G,4,FALSE)+AA3667))</f>
        <v>44889.770833333336</v>
      </c>
      <c r="AG3667" s="67">
        <f>WORKDAY.INTL(AA3667,1,11)+VLOOKUP(V3667,'Branch Wise Work Timelines'!C:G,3,FALSE)</f>
        <v>44890.416666666664</v>
      </c>
      <c r="AH3667" s="69" t="str">
        <f t="shared" ca="1" si="693"/>
        <v>Out of TAT</v>
      </c>
      <c r="AI3667" s="69">
        <f t="shared" ca="1" si="694"/>
        <v>20433</v>
      </c>
      <c r="AJ3667" s="69" t="str">
        <f ca="1">IF(AI3667&lt;0,"0-12",IFERROR(VLOOKUP(AI3667,Breakup[],2,FALSE),"&gt;24"))</f>
        <v>&gt;24</v>
      </c>
      <c r="AK3667" s="69" t="str">
        <f>VLOOKUP(V3667,Master!B:D,3,FALSE)</f>
        <v>South</v>
      </c>
      <c r="AL3667" s="69" t="str">
        <f t="shared" si="695"/>
        <v>Chennai</v>
      </c>
    </row>
    <row r="3668" spans="1:38">
      <c r="A3668" s="14" t="s">
        <v>7665</v>
      </c>
      <c r="B3668" s="54">
        <v>44701.796289039397</v>
      </c>
      <c r="C3668" s="13" t="s">
        <v>268</v>
      </c>
      <c r="D3668" s="13">
        <v>1596</v>
      </c>
      <c r="E3668" s="13" t="s">
        <v>7666</v>
      </c>
      <c r="F3668" s="13" t="s">
        <v>15</v>
      </c>
      <c r="G3668" s="14">
        <v>1653054189256</v>
      </c>
      <c r="H3668" s="55">
        <v>0.161018518518519</v>
      </c>
      <c r="I3668" s="33">
        <v>44881.161018518498</v>
      </c>
      <c r="J3668" s="58">
        <v>44881</v>
      </c>
      <c r="K3668" s="13" t="s">
        <v>213</v>
      </c>
      <c r="L3668" s="13" t="s">
        <v>30</v>
      </c>
      <c r="M3668" s="13" t="s">
        <v>214</v>
      </c>
      <c r="N3668" s="13" t="s">
        <v>206</v>
      </c>
      <c r="O3668" s="33" t="s">
        <v>38</v>
      </c>
      <c r="P3668" s="58" t="s">
        <v>38</v>
      </c>
      <c r="Q3668" s="33" t="s">
        <v>207</v>
      </c>
      <c r="R3668" s="14" t="s">
        <v>38</v>
      </c>
      <c r="S3668" s="13" t="s">
        <v>216</v>
      </c>
      <c r="T3668" s="13" t="s">
        <v>217</v>
      </c>
      <c r="U3668" s="33">
        <f t="shared" ca="1" si="684"/>
        <v>45744.56914039352</v>
      </c>
      <c r="V3668" s="13" t="str">
        <f t="shared" si="685"/>
        <v>Bangalore</v>
      </c>
      <c r="W3668" s="13" t="str">
        <f t="shared" si="686"/>
        <v>CLS</v>
      </c>
      <c r="X3668" s="13">
        <f t="shared" si="687"/>
        <v>3</v>
      </c>
      <c r="Y3668" s="13" t="str">
        <f>IFERROR(VLOOKUP(C3668,ReceivingTeam[],2,FALSE),"HelpDesk")</f>
        <v>HelpDesk</v>
      </c>
      <c r="Z3668" s="67">
        <f t="shared" si="688"/>
        <v>44881.916666666664</v>
      </c>
      <c r="AA3668" s="68">
        <f t="shared" si="689"/>
        <v>44881</v>
      </c>
      <c r="AB3668" s="69" t="b">
        <f t="shared" si="690"/>
        <v>1</v>
      </c>
      <c r="AC3668" s="70">
        <f t="shared" si="691"/>
        <v>0.5</v>
      </c>
      <c r="AD3668" s="67">
        <f t="shared" si="692"/>
        <v>44881.916666666664</v>
      </c>
      <c r="AE3668" s="67">
        <f>VLOOKUP(V3668,'Branch Wise Work Timelines'!C:G,3,FALSE)+AA3668</f>
        <v>44881.416666666664</v>
      </c>
      <c r="AF3668" s="67">
        <f>IF(V3668="Bangalore",VLOOKUP(V3668,'Branch Wise Work Timelines'!C:G,4,FALSE)+AA3668+1,IF(V3668="Mumbai",VLOOKUP(V3668,'Branch Wise Work Timelines'!C:G,4,FALSE)+AA3668+1,VLOOKUP(V3668,'Branch Wise Work Timelines'!C:G,4,FALSE)+AA3668))</f>
        <v>44882.104166666664</v>
      </c>
      <c r="AG3668" s="67">
        <f>WORKDAY.INTL(AA3668,1,11)+VLOOKUP(V3668,'Branch Wise Work Timelines'!C:G,3,FALSE)</f>
        <v>44882.416666666664</v>
      </c>
      <c r="AH3668" s="69" t="str">
        <f t="shared" ca="1" si="693"/>
        <v>Out of TAT</v>
      </c>
      <c r="AI3668" s="69">
        <f t="shared" ca="1" si="694"/>
        <v>20704</v>
      </c>
      <c r="AJ3668" s="69" t="str">
        <f ca="1">IF(AI3668&lt;0,"0-12",IFERROR(VLOOKUP(AI3668,Breakup[],2,FALSE),"&gt;24"))</f>
        <v>&gt;24</v>
      </c>
      <c r="AK3668" s="69" t="str">
        <f>VLOOKUP(V3668,Master!B:D,3,FALSE)</f>
        <v>South</v>
      </c>
      <c r="AL3668" s="69" t="str">
        <f t="shared" si="695"/>
        <v>Bangalore-CLS</v>
      </c>
    </row>
    <row r="3669" spans="1:38">
      <c r="A3669" s="14" t="s">
        <v>7667</v>
      </c>
      <c r="B3669" s="54">
        <v>44701.788228506899</v>
      </c>
      <c r="C3669" s="13" t="s">
        <v>89</v>
      </c>
      <c r="D3669" s="13">
        <v>1584</v>
      </c>
      <c r="E3669" s="13" t="s">
        <v>7668</v>
      </c>
      <c r="F3669" s="13" t="s">
        <v>15</v>
      </c>
      <c r="G3669" s="14">
        <v>1653056396900</v>
      </c>
      <c r="H3669" s="55">
        <v>0.801145833333333</v>
      </c>
      <c r="I3669" s="33">
        <v>44886.801145833299</v>
      </c>
      <c r="J3669" s="58">
        <v>44886</v>
      </c>
      <c r="K3669" s="13" t="s">
        <v>213</v>
      </c>
      <c r="L3669" s="13" t="s">
        <v>30</v>
      </c>
      <c r="M3669" s="13" t="s">
        <v>75</v>
      </c>
      <c r="N3669" s="13" t="s">
        <v>206</v>
      </c>
      <c r="O3669" s="33" t="s">
        <v>38</v>
      </c>
      <c r="P3669" s="58" t="s">
        <v>38</v>
      </c>
      <c r="Q3669" s="33" t="s">
        <v>207</v>
      </c>
      <c r="R3669" s="14" t="s">
        <v>38</v>
      </c>
      <c r="S3669" s="13" t="s">
        <v>216</v>
      </c>
      <c r="T3669" s="13" t="s">
        <v>217</v>
      </c>
      <c r="U3669" s="33">
        <f t="shared" ca="1" si="684"/>
        <v>45744.56914039352</v>
      </c>
      <c r="V3669" s="13" t="str">
        <f t="shared" si="685"/>
        <v>Bangalore</v>
      </c>
      <c r="W3669" s="13" t="str">
        <f t="shared" si="686"/>
        <v>CLS</v>
      </c>
      <c r="X3669" s="13">
        <f t="shared" si="687"/>
        <v>19</v>
      </c>
      <c r="Y3669" s="13" t="str">
        <f>IFERROR(VLOOKUP(C3669,ReceivingTeam[],2,FALSE),"HelpDesk")</f>
        <v>Branch office</v>
      </c>
      <c r="Z3669" s="67">
        <f t="shared" si="688"/>
        <v>44887.613645833299</v>
      </c>
      <c r="AA3669" s="68">
        <f t="shared" si="689"/>
        <v>44886</v>
      </c>
      <c r="AB3669" s="69" t="b">
        <f t="shared" si="690"/>
        <v>1</v>
      </c>
      <c r="AC3669" s="70">
        <f t="shared" si="691"/>
        <v>0.5</v>
      </c>
      <c r="AD3669" s="67">
        <f t="shared" si="692"/>
        <v>44887.613645833299</v>
      </c>
      <c r="AE3669" s="67">
        <f>VLOOKUP(V3669,'Branch Wise Work Timelines'!C:G,3,FALSE)+AA3669</f>
        <v>44886.416666666664</v>
      </c>
      <c r="AF3669" s="67">
        <f>IF(V3669="Bangalore",VLOOKUP(V3669,'Branch Wise Work Timelines'!C:G,4,FALSE)+AA3669+1,IF(V3669="Mumbai",VLOOKUP(V3669,'Branch Wise Work Timelines'!C:G,4,FALSE)+AA3669+1,VLOOKUP(V3669,'Branch Wise Work Timelines'!C:G,4,FALSE)+AA3669))</f>
        <v>44887.104166666664</v>
      </c>
      <c r="AG3669" s="67">
        <f>WORKDAY.INTL(AA3669,1,11)+VLOOKUP(V3669,'Branch Wise Work Timelines'!C:G,3,FALSE)</f>
        <v>44887.416666666664</v>
      </c>
      <c r="AH3669" s="69" t="str">
        <f t="shared" ca="1" si="693"/>
        <v>Out of TAT</v>
      </c>
      <c r="AI3669" s="69">
        <f t="shared" ca="1" si="694"/>
        <v>20567</v>
      </c>
      <c r="AJ3669" s="69" t="str">
        <f ca="1">IF(AI3669&lt;0,"0-12",IFERROR(VLOOKUP(AI3669,Breakup[],2,FALSE),"&gt;24"))</f>
        <v>&gt;24</v>
      </c>
      <c r="AK3669" s="69" t="str">
        <f>VLOOKUP(V3669,Master!B:D,3,FALSE)</f>
        <v>South</v>
      </c>
      <c r="AL3669" s="69" t="str">
        <f t="shared" si="695"/>
        <v>Bangalore-CLS</v>
      </c>
    </row>
    <row r="3670" spans="1:38">
      <c r="A3670" s="14" t="s">
        <v>7669</v>
      </c>
      <c r="B3670" s="54">
        <v>44701.666704826399</v>
      </c>
      <c r="C3670" s="13" t="s">
        <v>467</v>
      </c>
      <c r="D3670" s="13">
        <v>210</v>
      </c>
      <c r="E3670" s="13" t="s">
        <v>7670</v>
      </c>
      <c r="F3670" s="13" t="s">
        <v>15</v>
      </c>
      <c r="G3670" s="14">
        <v>1653046758228</v>
      </c>
      <c r="H3670" s="55">
        <v>0.72528935185185195</v>
      </c>
      <c r="I3670" s="33">
        <v>44882.725289351903</v>
      </c>
      <c r="J3670" s="58">
        <v>44882</v>
      </c>
      <c r="K3670" s="13" t="s">
        <v>213</v>
      </c>
      <c r="L3670" s="13" t="s">
        <v>30</v>
      </c>
      <c r="M3670" s="13" t="s">
        <v>214</v>
      </c>
      <c r="N3670" s="13" t="s">
        <v>215</v>
      </c>
      <c r="O3670" s="33" t="s">
        <v>38</v>
      </c>
      <c r="P3670" s="58" t="s">
        <v>38</v>
      </c>
      <c r="Q3670" s="33" t="s">
        <v>207</v>
      </c>
      <c r="R3670" s="14" t="s">
        <v>38</v>
      </c>
      <c r="S3670" s="13" t="s">
        <v>216</v>
      </c>
      <c r="T3670" s="13" t="s">
        <v>217</v>
      </c>
      <c r="U3670" s="33">
        <f t="shared" ca="1" si="684"/>
        <v>45744.56914039352</v>
      </c>
      <c r="V3670" s="13" t="str">
        <f t="shared" si="685"/>
        <v>Bangalore</v>
      </c>
      <c r="W3670" s="13" t="str">
        <f t="shared" si="686"/>
        <v>CLS</v>
      </c>
      <c r="X3670" s="13">
        <f t="shared" si="687"/>
        <v>17</v>
      </c>
      <c r="Y3670" s="13" t="str">
        <f>IFERROR(VLOOKUP(C3670,ReceivingTeam[],2,FALSE),"HelpDesk")</f>
        <v>HelpDesk</v>
      </c>
      <c r="Z3670" s="67">
        <f t="shared" si="688"/>
        <v>44883.537789351903</v>
      </c>
      <c r="AA3670" s="68">
        <f t="shared" si="689"/>
        <v>44882</v>
      </c>
      <c r="AB3670" s="69" t="b">
        <f t="shared" si="690"/>
        <v>1</v>
      </c>
      <c r="AC3670" s="70">
        <f t="shared" si="691"/>
        <v>0.5</v>
      </c>
      <c r="AD3670" s="67">
        <f t="shared" si="692"/>
        <v>44883.537789351903</v>
      </c>
      <c r="AE3670" s="67">
        <f>VLOOKUP(V3670,'Branch Wise Work Timelines'!C:G,3,FALSE)+AA3670</f>
        <v>44882.416666666664</v>
      </c>
      <c r="AF3670" s="67">
        <f>IF(V3670="Bangalore",VLOOKUP(V3670,'Branch Wise Work Timelines'!C:G,4,FALSE)+AA3670+1,IF(V3670="Mumbai",VLOOKUP(V3670,'Branch Wise Work Timelines'!C:G,4,FALSE)+AA3670+1,VLOOKUP(V3670,'Branch Wise Work Timelines'!C:G,4,FALSE)+AA3670))</f>
        <v>44883.104166666664</v>
      </c>
      <c r="AG3670" s="67">
        <f>WORKDAY.INTL(AA3670,1,11)+VLOOKUP(V3670,'Branch Wise Work Timelines'!C:G,3,FALSE)</f>
        <v>44883.416666666664</v>
      </c>
      <c r="AH3670" s="69" t="str">
        <f t="shared" ca="1" si="693"/>
        <v>Out of TAT</v>
      </c>
      <c r="AI3670" s="69">
        <f t="shared" ca="1" si="694"/>
        <v>20665</v>
      </c>
      <c r="AJ3670" s="69" t="str">
        <f ca="1">IF(AI3670&lt;0,"0-12",IFERROR(VLOOKUP(AI3670,Breakup[],2,FALSE),"&gt;24"))</f>
        <v>&gt;24</v>
      </c>
      <c r="AK3670" s="69" t="str">
        <f>VLOOKUP(V3670,Master!B:D,3,FALSE)</f>
        <v>South</v>
      </c>
      <c r="AL3670" s="69" t="str">
        <f t="shared" si="695"/>
        <v>Bangalore-CLS</v>
      </c>
    </row>
    <row r="3671" spans="1:38">
      <c r="A3671" s="14" t="s">
        <v>7671</v>
      </c>
      <c r="B3671" s="54">
        <v>44701.697766006902</v>
      </c>
      <c r="C3671" s="13" t="s">
        <v>122</v>
      </c>
      <c r="D3671" s="13">
        <v>1129</v>
      </c>
      <c r="E3671" s="13" t="s">
        <v>7672</v>
      </c>
      <c r="F3671" s="13" t="s">
        <v>33</v>
      </c>
      <c r="G3671" s="14">
        <v>1653047769407</v>
      </c>
      <c r="H3671" s="55">
        <v>0.32412037037037</v>
      </c>
      <c r="I3671" s="33">
        <v>44882.324120370402</v>
      </c>
      <c r="J3671" s="58">
        <v>44882</v>
      </c>
      <c r="K3671" s="13" t="s">
        <v>263</v>
      </c>
      <c r="L3671" s="13" t="s">
        <v>69</v>
      </c>
      <c r="M3671" s="13" t="s">
        <v>101</v>
      </c>
      <c r="N3671" s="13" t="s">
        <v>206</v>
      </c>
      <c r="O3671" s="33" t="s">
        <v>38</v>
      </c>
      <c r="P3671" s="58" t="s">
        <v>38</v>
      </c>
      <c r="Q3671" s="33" t="s">
        <v>207</v>
      </c>
      <c r="R3671" s="14" t="s">
        <v>38</v>
      </c>
      <c r="S3671" s="13" t="s">
        <v>208</v>
      </c>
      <c r="T3671" s="13" t="s">
        <v>209</v>
      </c>
      <c r="U3671" s="33">
        <f t="shared" ca="1" si="684"/>
        <v>45744.56914039352</v>
      </c>
      <c r="V3671" s="13" t="str">
        <f t="shared" si="685"/>
        <v>Mumbai</v>
      </c>
      <c r="W3671" s="13" t="str">
        <f t="shared" si="686"/>
        <v>RI</v>
      </c>
      <c r="X3671" s="13">
        <f t="shared" si="687"/>
        <v>7</v>
      </c>
      <c r="Y3671" s="13" t="str">
        <f>IFERROR(VLOOKUP(C3671,ReceivingTeam[],2,FALSE),"HelpDesk")</f>
        <v>Branch office</v>
      </c>
      <c r="Z3671" s="67">
        <f t="shared" si="688"/>
        <v>44882.916666666664</v>
      </c>
      <c r="AA3671" s="68">
        <f t="shared" si="689"/>
        <v>44882</v>
      </c>
      <c r="AB3671" s="69" t="b">
        <f t="shared" si="690"/>
        <v>1</v>
      </c>
      <c r="AC3671" s="70">
        <f t="shared" si="691"/>
        <v>0.5</v>
      </c>
      <c r="AD3671" s="67">
        <f t="shared" si="692"/>
        <v>44882.916666666664</v>
      </c>
      <c r="AE3671" s="67">
        <f>VLOOKUP(V3671,'Branch Wise Work Timelines'!C:G,3,FALSE)+AA3671</f>
        <v>44882.416666666664</v>
      </c>
      <c r="AF3671" s="67">
        <f>IF(V3671="Bangalore",VLOOKUP(V3671,'Branch Wise Work Timelines'!C:G,4,FALSE)+AA3671+1,IF(V3671="Mumbai",VLOOKUP(V3671,'Branch Wise Work Timelines'!C:G,4,FALSE)+AA3671+1,VLOOKUP(V3671,'Branch Wise Work Timelines'!C:G,4,FALSE)+AA3671))</f>
        <v>44883.25</v>
      </c>
      <c r="AG3671" s="67">
        <f>WORKDAY.INTL(AA3671,1,11)+VLOOKUP(V3671,'Branch Wise Work Timelines'!C:G,3,FALSE)</f>
        <v>44883.416666666664</v>
      </c>
      <c r="AH3671" s="69" t="str">
        <f t="shared" ca="1" si="693"/>
        <v>Out of TAT</v>
      </c>
      <c r="AI3671" s="69">
        <f t="shared" ca="1" si="694"/>
        <v>20680</v>
      </c>
      <c r="AJ3671" s="69" t="str">
        <f ca="1">IF(AI3671&lt;0,"0-12",IFERROR(VLOOKUP(AI3671,Breakup[],2,FALSE),"&gt;24"))</f>
        <v>&gt;24</v>
      </c>
      <c r="AK3671" s="69" t="str">
        <f>VLOOKUP(V3671,Master!B:D,3,FALSE)</f>
        <v>East</v>
      </c>
      <c r="AL3671" s="69" t="str">
        <f t="shared" si="695"/>
        <v>Mumbai</v>
      </c>
    </row>
    <row r="3672" spans="1:38">
      <c r="A3672" s="14" t="s">
        <v>7673</v>
      </c>
      <c r="B3672" s="54">
        <v>44701.682552696802</v>
      </c>
      <c r="C3672" s="13" t="s">
        <v>418</v>
      </c>
      <c r="D3672" s="13">
        <v>1298</v>
      </c>
      <c r="E3672" s="13" t="s">
        <v>7674</v>
      </c>
      <c r="F3672" s="13" t="s">
        <v>15</v>
      </c>
      <c r="G3672" s="14">
        <v>1653046758228</v>
      </c>
      <c r="H3672" s="55">
        <v>0.356990740740741</v>
      </c>
      <c r="I3672" s="33">
        <v>44885.3569907407</v>
      </c>
      <c r="J3672" s="58">
        <v>44885</v>
      </c>
      <c r="K3672" s="13" t="s">
        <v>213</v>
      </c>
      <c r="L3672" s="13" t="s">
        <v>30</v>
      </c>
      <c r="M3672" s="13" t="s">
        <v>214</v>
      </c>
      <c r="N3672" s="13" t="s">
        <v>215</v>
      </c>
      <c r="O3672" s="33" t="s">
        <v>38</v>
      </c>
      <c r="P3672" s="58" t="s">
        <v>38</v>
      </c>
      <c r="Q3672" s="33" t="s">
        <v>207</v>
      </c>
      <c r="R3672" s="14" t="s">
        <v>38</v>
      </c>
      <c r="S3672" s="13" t="s">
        <v>216</v>
      </c>
      <c r="T3672" s="13" t="s">
        <v>217</v>
      </c>
      <c r="U3672" s="33">
        <f t="shared" ca="1" si="684"/>
        <v>45744.56914039352</v>
      </c>
      <c r="V3672" s="13" t="str">
        <f t="shared" si="685"/>
        <v>Bangalore</v>
      </c>
      <c r="W3672" s="13" t="str">
        <f t="shared" si="686"/>
        <v>CLS</v>
      </c>
      <c r="X3672" s="13">
        <f t="shared" si="687"/>
        <v>8</v>
      </c>
      <c r="Y3672" s="13" t="str">
        <f>IFERROR(VLOOKUP(C3672,ReceivingTeam[],2,FALSE),"HelpDesk")</f>
        <v>HelpDesk</v>
      </c>
      <c r="Z3672" s="67">
        <f t="shared" si="688"/>
        <v>44885.916666666664</v>
      </c>
      <c r="AA3672" s="68">
        <f t="shared" si="689"/>
        <v>44885</v>
      </c>
      <c r="AB3672" s="69" t="b">
        <f t="shared" si="690"/>
        <v>0</v>
      </c>
      <c r="AC3672" s="70">
        <f t="shared" si="691"/>
        <v>0.5</v>
      </c>
      <c r="AD3672" s="67">
        <f t="shared" si="692"/>
        <v>44885.916666666664</v>
      </c>
      <c r="AE3672" s="67">
        <f>VLOOKUP(V3672,'Branch Wise Work Timelines'!C:G,3,FALSE)+AA3672</f>
        <v>44885.416666666664</v>
      </c>
      <c r="AF3672" s="67">
        <f>IF(V3672="Bangalore",VLOOKUP(V3672,'Branch Wise Work Timelines'!C:G,4,FALSE)+AA3672+1,IF(V3672="Mumbai",VLOOKUP(V3672,'Branch Wise Work Timelines'!C:G,4,FALSE)+AA3672+1,VLOOKUP(V3672,'Branch Wise Work Timelines'!C:G,4,FALSE)+AA3672))</f>
        <v>44886.104166666664</v>
      </c>
      <c r="AG3672" s="67">
        <f>WORKDAY.INTL(AA3672,1,11)+VLOOKUP(V3672,'Branch Wise Work Timelines'!C:G,3,FALSE)</f>
        <v>44886.416666666664</v>
      </c>
      <c r="AH3672" s="69" t="str">
        <f t="shared" ca="1" si="693"/>
        <v>Out of TAT</v>
      </c>
      <c r="AI3672" s="69">
        <f t="shared" ca="1" si="694"/>
        <v>20608</v>
      </c>
      <c r="AJ3672" s="69" t="str">
        <f ca="1">IF(AI3672&lt;0,"0-12",IFERROR(VLOOKUP(AI3672,Breakup[],2,FALSE),"&gt;24"))</f>
        <v>&gt;24</v>
      </c>
      <c r="AK3672" s="69" t="str">
        <f>VLOOKUP(V3672,Master!B:D,3,FALSE)</f>
        <v>South</v>
      </c>
      <c r="AL3672" s="69" t="str">
        <f t="shared" si="695"/>
        <v>Bangalore-CLS</v>
      </c>
    </row>
    <row r="3673" spans="1:38">
      <c r="A3673" s="14" t="s">
        <v>7675</v>
      </c>
      <c r="B3673" s="54">
        <v>44701.773133599498</v>
      </c>
      <c r="C3673" s="13" t="s">
        <v>227</v>
      </c>
      <c r="D3673" s="13">
        <v>1540</v>
      </c>
      <c r="E3673" s="13" t="s">
        <v>7676</v>
      </c>
      <c r="F3673" s="13" t="s">
        <v>15</v>
      </c>
      <c r="G3673" s="14">
        <v>1653055472729</v>
      </c>
      <c r="H3673" s="55">
        <v>0.67041666666666699</v>
      </c>
      <c r="I3673" s="33">
        <v>44889.670416666697</v>
      </c>
      <c r="J3673" s="58">
        <v>44889</v>
      </c>
      <c r="K3673" s="13" t="s">
        <v>213</v>
      </c>
      <c r="L3673" s="13" t="s">
        <v>30</v>
      </c>
      <c r="M3673" s="13" t="s">
        <v>214</v>
      </c>
      <c r="N3673" s="13" t="s">
        <v>215</v>
      </c>
      <c r="O3673" s="33" t="s">
        <v>38</v>
      </c>
      <c r="P3673" s="58" t="s">
        <v>38</v>
      </c>
      <c r="Q3673" s="33" t="s">
        <v>207</v>
      </c>
      <c r="R3673" s="14" t="s">
        <v>38</v>
      </c>
      <c r="S3673" s="13" t="s">
        <v>216</v>
      </c>
      <c r="T3673" s="13" t="s">
        <v>217</v>
      </c>
      <c r="U3673" s="33">
        <f t="shared" ca="1" si="684"/>
        <v>45744.56914039352</v>
      </c>
      <c r="V3673" s="13" t="str">
        <f t="shared" si="685"/>
        <v>Bangalore</v>
      </c>
      <c r="W3673" s="13" t="str">
        <f t="shared" si="686"/>
        <v>CLS</v>
      </c>
      <c r="X3673" s="13">
        <f t="shared" si="687"/>
        <v>16</v>
      </c>
      <c r="Y3673" s="13" t="str">
        <f>IFERROR(VLOOKUP(C3673,ReceivingTeam[],2,FALSE),"HelpDesk")</f>
        <v>HelpDesk</v>
      </c>
      <c r="Z3673" s="67">
        <f t="shared" si="688"/>
        <v>44890.482916666697</v>
      </c>
      <c r="AA3673" s="68">
        <f t="shared" si="689"/>
        <v>44889</v>
      </c>
      <c r="AB3673" s="69" t="b">
        <f t="shared" si="690"/>
        <v>1</v>
      </c>
      <c r="AC3673" s="70">
        <f t="shared" si="691"/>
        <v>0.5</v>
      </c>
      <c r="AD3673" s="67">
        <f t="shared" si="692"/>
        <v>44890.482916666697</v>
      </c>
      <c r="AE3673" s="67">
        <f>VLOOKUP(V3673,'Branch Wise Work Timelines'!C:G,3,FALSE)+AA3673</f>
        <v>44889.416666666664</v>
      </c>
      <c r="AF3673" s="67">
        <f>IF(V3673="Bangalore",VLOOKUP(V3673,'Branch Wise Work Timelines'!C:G,4,FALSE)+AA3673+1,IF(V3673="Mumbai",VLOOKUP(V3673,'Branch Wise Work Timelines'!C:G,4,FALSE)+AA3673+1,VLOOKUP(V3673,'Branch Wise Work Timelines'!C:G,4,FALSE)+AA3673))</f>
        <v>44890.104166666664</v>
      </c>
      <c r="AG3673" s="67">
        <f>WORKDAY.INTL(AA3673,1,11)+VLOOKUP(V3673,'Branch Wise Work Timelines'!C:G,3,FALSE)</f>
        <v>44890.416666666664</v>
      </c>
      <c r="AH3673" s="69" t="str">
        <f t="shared" ca="1" si="693"/>
        <v>Out of TAT</v>
      </c>
      <c r="AI3673" s="69">
        <f t="shared" ca="1" si="694"/>
        <v>20499</v>
      </c>
      <c r="AJ3673" s="69" t="str">
        <f ca="1">IF(AI3673&lt;0,"0-12",IFERROR(VLOOKUP(AI3673,Breakup[],2,FALSE),"&gt;24"))</f>
        <v>&gt;24</v>
      </c>
      <c r="AK3673" s="69" t="str">
        <f>VLOOKUP(V3673,Master!B:D,3,FALSE)</f>
        <v>South</v>
      </c>
      <c r="AL3673" s="69" t="str">
        <f t="shared" si="695"/>
        <v>Bangalore-CLS</v>
      </c>
    </row>
    <row r="3674" spans="1:38">
      <c r="A3674" s="14" t="s">
        <v>7677</v>
      </c>
      <c r="B3674" s="54">
        <v>44701.774234224496</v>
      </c>
      <c r="C3674" s="13" t="s">
        <v>722</v>
      </c>
      <c r="D3674" s="13">
        <v>1971</v>
      </c>
      <c r="E3674" s="13" t="s">
        <v>7678</v>
      </c>
      <c r="F3674" s="13" t="s">
        <v>15</v>
      </c>
      <c r="G3674" s="14">
        <v>1653053249969</v>
      </c>
      <c r="H3674" s="55">
        <v>0.72550925925925902</v>
      </c>
      <c r="I3674" s="33">
        <v>44885.725509259297</v>
      </c>
      <c r="J3674" s="58">
        <v>44885</v>
      </c>
      <c r="K3674" s="13" t="s">
        <v>213</v>
      </c>
      <c r="L3674" s="13" t="s">
        <v>30</v>
      </c>
      <c r="M3674" s="13" t="s">
        <v>214</v>
      </c>
      <c r="N3674" s="13" t="s">
        <v>215</v>
      </c>
      <c r="O3674" s="33" t="s">
        <v>38</v>
      </c>
      <c r="P3674" s="58" t="s">
        <v>38</v>
      </c>
      <c r="Q3674" s="33" t="s">
        <v>207</v>
      </c>
      <c r="R3674" s="14" t="s">
        <v>38</v>
      </c>
      <c r="S3674" s="13" t="s">
        <v>216</v>
      </c>
      <c r="T3674" s="13" t="s">
        <v>217</v>
      </c>
      <c r="U3674" s="33">
        <f t="shared" ca="1" si="684"/>
        <v>45744.56914039352</v>
      </c>
      <c r="V3674" s="13" t="str">
        <f t="shared" si="685"/>
        <v>Bangalore</v>
      </c>
      <c r="W3674" s="13" t="str">
        <f t="shared" si="686"/>
        <v>CLS</v>
      </c>
      <c r="X3674" s="13">
        <f t="shared" si="687"/>
        <v>17</v>
      </c>
      <c r="Y3674" s="13" t="str">
        <f>IFERROR(VLOOKUP(C3674,ReceivingTeam[],2,FALSE),"HelpDesk")</f>
        <v>HelpDesk</v>
      </c>
      <c r="Z3674" s="67">
        <f t="shared" si="688"/>
        <v>44885.916666666664</v>
      </c>
      <c r="AA3674" s="68">
        <f t="shared" si="689"/>
        <v>44885</v>
      </c>
      <c r="AB3674" s="69" t="b">
        <f t="shared" si="690"/>
        <v>0</v>
      </c>
      <c r="AC3674" s="70">
        <f t="shared" si="691"/>
        <v>0.5</v>
      </c>
      <c r="AD3674" s="67">
        <f t="shared" si="692"/>
        <v>44885.916666666664</v>
      </c>
      <c r="AE3674" s="67">
        <f>VLOOKUP(V3674,'Branch Wise Work Timelines'!C:G,3,FALSE)+AA3674</f>
        <v>44885.416666666664</v>
      </c>
      <c r="AF3674" s="67">
        <f>IF(V3674="Bangalore",VLOOKUP(V3674,'Branch Wise Work Timelines'!C:G,4,FALSE)+AA3674+1,IF(V3674="Mumbai",VLOOKUP(V3674,'Branch Wise Work Timelines'!C:G,4,FALSE)+AA3674+1,VLOOKUP(V3674,'Branch Wise Work Timelines'!C:G,4,FALSE)+AA3674))</f>
        <v>44886.104166666664</v>
      </c>
      <c r="AG3674" s="67">
        <f>WORKDAY.INTL(AA3674,1,11)+VLOOKUP(V3674,'Branch Wise Work Timelines'!C:G,3,FALSE)</f>
        <v>44886.416666666664</v>
      </c>
      <c r="AH3674" s="69" t="str">
        <f t="shared" ca="1" si="693"/>
        <v>Out of TAT</v>
      </c>
      <c r="AI3674" s="69">
        <f t="shared" ca="1" si="694"/>
        <v>20608</v>
      </c>
      <c r="AJ3674" s="69" t="str">
        <f ca="1">IF(AI3674&lt;0,"0-12",IFERROR(VLOOKUP(AI3674,Breakup[],2,FALSE),"&gt;24"))</f>
        <v>&gt;24</v>
      </c>
      <c r="AK3674" s="69" t="str">
        <f>VLOOKUP(V3674,Master!B:D,3,FALSE)</f>
        <v>South</v>
      </c>
      <c r="AL3674" s="69" t="str">
        <f t="shared" si="695"/>
        <v>Bangalore-CLS</v>
      </c>
    </row>
    <row r="3675" spans="1:38">
      <c r="A3675" s="14" t="s">
        <v>7679</v>
      </c>
      <c r="B3675" s="54">
        <v>44701.720720798599</v>
      </c>
      <c r="C3675" s="13" t="s">
        <v>133</v>
      </c>
      <c r="D3675" s="13">
        <v>1316</v>
      </c>
      <c r="E3675" s="13" t="s">
        <v>7680</v>
      </c>
      <c r="F3675" s="13" t="s">
        <v>33</v>
      </c>
      <c r="G3675" s="14">
        <v>1653048537212</v>
      </c>
      <c r="H3675" s="55">
        <v>0.204953703703704</v>
      </c>
      <c r="I3675" s="33">
        <v>44887.204953703702</v>
      </c>
      <c r="J3675" s="58">
        <v>44887</v>
      </c>
      <c r="K3675" s="13" t="s">
        <v>257</v>
      </c>
      <c r="L3675" s="13" t="s">
        <v>72</v>
      </c>
      <c r="M3675" s="13" t="s">
        <v>286</v>
      </c>
      <c r="N3675" s="13" t="s">
        <v>206</v>
      </c>
      <c r="O3675" s="33" t="s">
        <v>38</v>
      </c>
      <c r="P3675" s="58" t="s">
        <v>38</v>
      </c>
      <c r="Q3675" s="33" t="s">
        <v>207</v>
      </c>
      <c r="R3675" s="14" t="s">
        <v>38</v>
      </c>
      <c r="S3675" s="13" t="s">
        <v>208</v>
      </c>
      <c r="T3675" s="13" t="s">
        <v>209</v>
      </c>
      <c r="U3675" s="33">
        <f t="shared" ca="1" si="684"/>
        <v>45744.56914039352</v>
      </c>
      <c r="V3675" s="13" t="str">
        <f t="shared" si="685"/>
        <v>Pune</v>
      </c>
      <c r="W3675" s="13" t="str">
        <f t="shared" si="686"/>
        <v>RI</v>
      </c>
      <c r="X3675" s="13">
        <f t="shared" si="687"/>
        <v>4</v>
      </c>
      <c r="Y3675" s="13" t="str">
        <f>IFERROR(VLOOKUP(C3675,ReceivingTeam[],2,FALSE),"HelpDesk")</f>
        <v>Branch office</v>
      </c>
      <c r="Z3675" s="67">
        <f t="shared" si="688"/>
        <v>44888.520833333336</v>
      </c>
      <c r="AA3675" s="68">
        <f t="shared" si="689"/>
        <v>44887</v>
      </c>
      <c r="AB3675" s="69" t="b">
        <f t="shared" si="690"/>
        <v>1</v>
      </c>
      <c r="AC3675" s="70">
        <f t="shared" si="691"/>
        <v>0.5</v>
      </c>
      <c r="AD3675" s="67">
        <f t="shared" si="692"/>
        <v>44888.520833333336</v>
      </c>
      <c r="AE3675" s="67">
        <f>VLOOKUP(V3675,'Branch Wise Work Timelines'!C:G,3,FALSE)+AA3675</f>
        <v>44887.395833333336</v>
      </c>
      <c r="AF3675" s="67">
        <f>IF(V3675="Bangalore",VLOOKUP(V3675,'Branch Wise Work Timelines'!C:G,4,FALSE)+AA3675+1,IF(V3675="Mumbai",VLOOKUP(V3675,'Branch Wise Work Timelines'!C:G,4,FALSE)+AA3675+1,VLOOKUP(V3675,'Branch Wise Work Timelines'!C:G,4,FALSE)+AA3675))</f>
        <v>44887.770833333336</v>
      </c>
      <c r="AG3675" s="67">
        <f>WORKDAY.INTL(AA3675,1,11)+VLOOKUP(V3675,'Branch Wise Work Timelines'!C:G,3,FALSE)</f>
        <v>44888.395833333336</v>
      </c>
      <c r="AH3675" s="69" t="str">
        <f t="shared" ca="1" si="693"/>
        <v>Out of TAT</v>
      </c>
      <c r="AI3675" s="69">
        <f t="shared" ca="1" si="694"/>
        <v>20546</v>
      </c>
      <c r="AJ3675" s="69" t="str">
        <f ca="1">IF(AI3675&lt;0,"0-12",IFERROR(VLOOKUP(AI3675,Breakup[],2,FALSE),"&gt;24"))</f>
        <v>&gt;24</v>
      </c>
      <c r="AK3675" s="69" t="str">
        <f>VLOOKUP(V3675,Master!B:D,3,FALSE)</f>
        <v>West</v>
      </c>
      <c r="AL3675" s="69" t="str">
        <f t="shared" si="695"/>
        <v>Pune</v>
      </c>
    </row>
    <row r="3676" spans="1:38">
      <c r="A3676" s="14" t="s">
        <v>7681</v>
      </c>
      <c r="B3676" s="54">
        <v>44698.539957094901</v>
      </c>
      <c r="C3676" s="13" t="s">
        <v>6527</v>
      </c>
      <c r="D3676" s="13">
        <v>1774</v>
      </c>
      <c r="E3676" s="13" t="s">
        <v>7682</v>
      </c>
      <c r="F3676" s="13" t="s">
        <v>33</v>
      </c>
      <c r="G3676" s="14">
        <v>1653056788057</v>
      </c>
      <c r="H3676" s="55">
        <v>0.74061342592592605</v>
      </c>
      <c r="I3676" s="33">
        <v>44887.7406134259</v>
      </c>
      <c r="J3676" s="58">
        <v>44887</v>
      </c>
      <c r="K3676" s="13" t="s">
        <v>263</v>
      </c>
      <c r="L3676" s="13" t="s">
        <v>69</v>
      </c>
      <c r="M3676" s="13" t="s">
        <v>101</v>
      </c>
      <c r="N3676" s="13" t="s">
        <v>206</v>
      </c>
      <c r="O3676" s="33" t="s">
        <v>38</v>
      </c>
      <c r="P3676" s="58" t="s">
        <v>38</v>
      </c>
      <c r="Q3676" s="33" t="s">
        <v>207</v>
      </c>
      <c r="R3676" s="14" t="s">
        <v>38</v>
      </c>
      <c r="S3676" s="13" t="s">
        <v>208</v>
      </c>
      <c r="T3676" s="13" t="s">
        <v>209</v>
      </c>
      <c r="U3676" s="33">
        <f t="shared" ca="1" si="684"/>
        <v>45744.56914039352</v>
      </c>
      <c r="V3676" s="13" t="str">
        <f t="shared" si="685"/>
        <v>Mumbai</v>
      </c>
      <c r="W3676" s="13" t="str">
        <f t="shared" si="686"/>
        <v>RI</v>
      </c>
      <c r="X3676" s="13">
        <f t="shared" si="687"/>
        <v>17</v>
      </c>
      <c r="Y3676" s="13" t="str">
        <f>IFERROR(VLOOKUP(C3676,ReceivingTeam[],2,FALSE),"HelpDesk")</f>
        <v>HelpDesk</v>
      </c>
      <c r="Z3676" s="67">
        <f t="shared" si="688"/>
        <v>44888.2406134259</v>
      </c>
      <c r="AA3676" s="68">
        <f t="shared" si="689"/>
        <v>44887</v>
      </c>
      <c r="AB3676" s="69" t="b">
        <f t="shared" si="690"/>
        <v>1</v>
      </c>
      <c r="AC3676" s="70">
        <f t="shared" si="691"/>
        <v>0.5</v>
      </c>
      <c r="AD3676" s="67">
        <f t="shared" si="692"/>
        <v>44888.2406134259</v>
      </c>
      <c r="AE3676" s="67">
        <f>VLOOKUP(V3676,'Branch Wise Work Timelines'!C:G,3,FALSE)+AA3676</f>
        <v>44887.416666666664</v>
      </c>
      <c r="AF3676" s="67">
        <f>IF(V3676="Bangalore",VLOOKUP(V3676,'Branch Wise Work Timelines'!C:G,4,FALSE)+AA3676+1,IF(V3676="Mumbai",VLOOKUP(V3676,'Branch Wise Work Timelines'!C:G,4,FALSE)+AA3676+1,VLOOKUP(V3676,'Branch Wise Work Timelines'!C:G,4,FALSE)+AA3676))</f>
        <v>44888.25</v>
      </c>
      <c r="AG3676" s="67">
        <f>WORKDAY.INTL(AA3676,1,11)+VLOOKUP(V3676,'Branch Wise Work Timelines'!C:G,3,FALSE)</f>
        <v>44888.416666666664</v>
      </c>
      <c r="AH3676" s="69" t="str">
        <f t="shared" ca="1" si="693"/>
        <v>Out of TAT</v>
      </c>
      <c r="AI3676" s="69">
        <f t="shared" ca="1" si="694"/>
        <v>20552</v>
      </c>
      <c r="AJ3676" s="69" t="str">
        <f ca="1">IF(AI3676&lt;0,"0-12",IFERROR(VLOOKUP(AI3676,Breakup[],2,FALSE),"&gt;24"))</f>
        <v>&gt;24</v>
      </c>
      <c r="AK3676" s="69" t="str">
        <f>VLOOKUP(V3676,Master!B:D,3,FALSE)</f>
        <v>East</v>
      </c>
      <c r="AL3676" s="69" t="str">
        <f t="shared" si="695"/>
        <v>Mumbai</v>
      </c>
    </row>
    <row r="3677" spans="1:38">
      <c r="A3677" s="14" t="s">
        <v>7683</v>
      </c>
      <c r="B3677" s="54">
        <v>44701.958347534703</v>
      </c>
      <c r="C3677" s="13" t="s">
        <v>6284</v>
      </c>
      <c r="D3677" s="13">
        <v>1944</v>
      </c>
      <c r="E3677" s="13" t="s">
        <v>7684</v>
      </c>
      <c r="F3677" s="13" t="s">
        <v>33</v>
      </c>
      <c r="G3677" s="14">
        <v>1653069266688</v>
      </c>
      <c r="H3677" s="55">
        <v>0.167719907407407</v>
      </c>
      <c r="I3677" s="33">
        <v>44883.167719907397</v>
      </c>
      <c r="J3677" s="58">
        <v>44883</v>
      </c>
      <c r="K3677" s="13" t="s">
        <v>213</v>
      </c>
      <c r="L3677" s="13" t="s">
        <v>30</v>
      </c>
      <c r="M3677" s="13" t="s">
        <v>147</v>
      </c>
      <c r="N3677" s="13" t="s">
        <v>215</v>
      </c>
      <c r="O3677" s="33" t="s">
        <v>38</v>
      </c>
      <c r="P3677" s="58" t="s">
        <v>38</v>
      </c>
      <c r="Q3677" s="33" t="s">
        <v>207</v>
      </c>
      <c r="R3677" s="14" t="s">
        <v>38</v>
      </c>
      <c r="S3677" s="13" t="s">
        <v>208</v>
      </c>
      <c r="T3677" s="13" t="s">
        <v>209</v>
      </c>
      <c r="U3677" s="33">
        <f t="shared" ca="1" si="684"/>
        <v>45744.56914039352</v>
      </c>
      <c r="V3677" s="13" t="str">
        <f t="shared" si="685"/>
        <v>Bangalore</v>
      </c>
      <c r="W3677" s="13" t="str">
        <f t="shared" si="686"/>
        <v>RI</v>
      </c>
      <c r="X3677" s="13">
        <f t="shared" si="687"/>
        <v>4</v>
      </c>
      <c r="Y3677" s="13" t="str">
        <f>IFERROR(VLOOKUP(C3677,ReceivingTeam[],2,FALSE),"HelpDesk")</f>
        <v>HelpDesk</v>
      </c>
      <c r="Z3677" s="67">
        <f t="shared" si="688"/>
        <v>44883.916666666664</v>
      </c>
      <c r="AA3677" s="68">
        <f t="shared" si="689"/>
        <v>44883</v>
      </c>
      <c r="AB3677" s="69" t="b">
        <f t="shared" si="690"/>
        <v>1</v>
      </c>
      <c r="AC3677" s="70">
        <f t="shared" si="691"/>
        <v>0.5</v>
      </c>
      <c r="AD3677" s="67">
        <f t="shared" si="692"/>
        <v>44883.916666666664</v>
      </c>
      <c r="AE3677" s="67">
        <f>VLOOKUP(V3677,'Branch Wise Work Timelines'!C:G,3,FALSE)+AA3677</f>
        <v>44883.416666666664</v>
      </c>
      <c r="AF3677" s="67">
        <f>IF(V3677="Bangalore",VLOOKUP(V3677,'Branch Wise Work Timelines'!C:G,4,FALSE)+AA3677+1,IF(V3677="Mumbai",VLOOKUP(V3677,'Branch Wise Work Timelines'!C:G,4,FALSE)+AA3677+1,VLOOKUP(V3677,'Branch Wise Work Timelines'!C:G,4,FALSE)+AA3677))</f>
        <v>44884.104166666664</v>
      </c>
      <c r="AG3677" s="67">
        <f>WORKDAY.INTL(AA3677,1,11)+VLOOKUP(V3677,'Branch Wise Work Timelines'!C:G,3,FALSE)</f>
        <v>44884.416666666664</v>
      </c>
      <c r="AH3677" s="69" t="str">
        <f t="shared" ca="1" si="693"/>
        <v>Out of TAT</v>
      </c>
      <c r="AI3677" s="69">
        <f t="shared" ca="1" si="694"/>
        <v>20656</v>
      </c>
      <c r="AJ3677" s="69" t="str">
        <f ca="1">IF(AI3677&lt;0,"0-12",IFERROR(VLOOKUP(AI3677,Breakup[],2,FALSE),"&gt;24"))</f>
        <v>&gt;24</v>
      </c>
      <c r="AK3677" s="69" t="str">
        <f>VLOOKUP(V3677,Master!B:D,3,FALSE)</f>
        <v>South</v>
      </c>
      <c r="AL3677" s="69" t="str">
        <f t="shared" si="695"/>
        <v>Bangalore</v>
      </c>
    </row>
    <row r="3678" spans="1:38">
      <c r="A3678" s="14" t="s">
        <v>7685</v>
      </c>
      <c r="B3678" s="54">
        <v>44700.6766615741</v>
      </c>
      <c r="C3678" s="13" t="s">
        <v>6655</v>
      </c>
      <c r="D3678" s="13">
        <v>1944</v>
      </c>
      <c r="E3678" s="13" t="s">
        <v>7686</v>
      </c>
      <c r="F3678" s="13" t="s">
        <v>33</v>
      </c>
      <c r="G3678" s="14">
        <v>1653056788057</v>
      </c>
      <c r="H3678" s="55">
        <v>6.1863425925925898E-2</v>
      </c>
      <c r="I3678" s="33">
        <v>44885.061863425901</v>
      </c>
      <c r="J3678" s="58">
        <v>44885</v>
      </c>
      <c r="K3678" s="13" t="s">
        <v>263</v>
      </c>
      <c r="L3678" s="13" t="s">
        <v>69</v>
      </c>
      <c r="M3678" s="13" t="s">
        <v>101</v>
      </c>
      <c r="N3678" s="13" t="s">
        <v>206</v>
      </c>
      <c r="O3678" s="33" t="s">
        <v>38</v>
      </c>
      <c r="P3678" s="58" t="s">
        <v>38</v>
      </c>
      <c r="Q3678" s="33" t="s">
        <v>207</v>
      </c>
      <c r="R3678" s="14" t="s">
        <v>38</v>
      </c>
      <c r="S3678" s="13" t="s">
        <v>208</v>
      </c>
      <c r="T3678" s="13" t="s">
        <v>209</v>
      </c>
      <c r="U3678" s="33">
        <f t="shared" ca="1" si="684"/>
        <v>45744.56914039352</v>
      </c>
      <c r="V3678" s="13" t="str">
        <f t="shared" si="685"/>
        <v>Mumbai</v>
      </c>
      <c r="W3678" s="13" t="str">
        <f t="shared" si="686"/>
        <v>RI</v>
      </c>
      <c r="X3678" s="13">
        <f t="shared" si="687"/>
        <v>1</v>
      </c>
      <c r="Y3678" s="13" t="str">
        <f>IFERROR(VLOOKUP(C3678,ReceivingTeam[],2,FALSE),"HelpDesk")</f>
        <v>HelpDesk</v>
      </c>
      <c r="Z3678" s="67">
        <f t="shared" si="688"/>
        <v>44885.916666666664</v>
      </c>
      <c r="AA3678" s="68">
        <f t="shared" si="689"/>
        <v>44885</v>
      </c>
      <c r="AB3678" s="69" t="b">
        <f t="shared" si="690"/>
        <v>0</v>
      </c>
      <c r="AC3678" s="70">
        <f t="shared" si="691"/>
        <v>0.5</v>
      </c>
      <c r="AD3678" s="67">
        <f t="shared" si="692"/>
        <v>44885.916666666664</v>
      </c>
      <c r="AE3678" s="67">
        <f>VLOOKUP(V3678,'Branch Wise Work Timelines'!C:G,3,FALSE)+AA3678</f>
        <v>44885.416666666664</v>
      </c>
      <c r="AF3678" s="67">
        <f>IF(V3678="Bangalore",VLOOKUP(V3678,'Branch Wise Work Timelines'!C:G,4,FALSE)+AA3678+1,IF(V3678="Mumbai",VLOOKUP(V3678,'Branch Wise Work Timelines'!C:G,4,FALSE)+AA3678+1,VLOOKUP(V3678,'Branch Wise Work Timelines'!C:G,4,FALSE)+AA3678))</f>
        <v>44886.25</v>
      </c>
      <c r="AG3678" s="67">
        <f>WORKDAY.INTL(AA3678,1,11)+VLOOKUP(V3678,'Branch Wise Work Timelines'!C:G,3,FALSE)</f>
        <v>44886.416666666664</v>
      </c>
      <c r="AH3678" s="69" t="str">
        <f t="shared" ca="1" si="693"/>
        <v>Out of TAT</v>
      </c>
      <c r="AI3678" s="69">
        <f t="shared" ca="1" si="694"/>
        <v>20608</v>
      </c>
      <c r="AJ3678" s="69" t="str">
        <f ca="1">IF(AI3678&lt;0,"0-12",IFERROR(VLOOKUP(AI3678,Breakup[],2,FALSE),"&gt;24"))</f>
        <v>&gt;24</v>
      </c>
      <c r="AK3678" s="69" t="str">
        <f>VLOOKUP(V3678,Master!B:D,3,FALSE)</f>
        <v>East</v>
      </c>
      <c r="AL3678" s="69" t="str">
        <f t="shared" si="695"/>
        <v>Mumbai</v>
      </c>
    </row>
    <row r="3679" spans="1:38">
      <c r="A3679" s="14" t="s">
        <v>7687</v>
      </c>
      <c r="B3679" s="54">
        <v>44699.6731160532</v>
      </c>
      <c r="C3679" s="13" t="s">
        <v>6655</v>
      </c>
      <c r="D3679" s="13">
        <v>1887</v>
      </c>
      <c r="E3679" s="13" t="s">
        <v>7688</v>
      </c>
      <c r="F3679" s="13" t="s">
        <v>33</v>
      </c>
      <c r="G3679" s="14">
        <v>1653056662937</v>
      </c>
      <c r="H3679" s="55">
        <v>0.52835648148148195</v>
      </c>
      <c r="I3679" s="33">
        <v>44888.528356481504</v>
      </c>
      <c r="J3679" s="58">
        <v>44888</v>
      </c>
      <c r="K3679" s="13" t="s">
        <v>263</v>
      </c>
      <c r="L3679" s="13" t="s">
        <v>69</v>
      </c>
      <c r="M3679" s="13" t="s">
        <v>101</v>
      </c>
      <c r="N3679" s="13" t="s">
        <v>206</v>
      </c>
      <c r="O3679" s="33" t="s">
        <v>38</v>
      </c>
      <c r="P3679" s="58" t="s">
        <v>38</v>
      </c>
      <c r="Q3679" s="33" t="s">
        <v>207</v>
      </c>
      <c r="R3679" s="14" t="s">
        <v>38</v>
      </c>
      <c r="S3679" s="13" t="s">
        <v>208</v>
      </c>
      <c r="T3679" s="13" t="s">
        <v>209</v>
      </c>
      <c r="U3679" s="33">
        <f t="shared" ca="1" si="684"/>
        <v>45744.56914039352</v>
      </c>
      <c r="V3679" s="13" t="str">
        <f t="shared" si="685"/>
        <v>Mumbai</v>
      </c>
      <c r="W3679" s="13" t="str">
        <f t="shared" si="686"/>
        <v>RI</v>
      </c>
      <c r="X3679" s="13">
        <f t="shared" si="687"/>
        <v>12</v>
      </c>
      <c r="Y3679" s="13" t="str">
        <f>IFERROR(VLOOKUP(C3679,ReceivingTeam[],2,FALSE),"HelpDesk")</f>
        <v>HelpDesk</v>
      </c>
      <c r="Z3679" s="67">
        <f t="shared" si="688"/>
        <v>44889.028356481504</v>
      </c>
      <c r="AA3679" s="68">
        <f t="shared" si="689"/>
        <v>44888</v>
      </c>
      <c r="AB3679" s="69" t="b">
        <f t="shared" si="690"/>
        <v>1</v>
      </c>
      <c r="AC3679" s="70">
        <f t="shared" si="691"/>
        <v>0.5</v>
      </c>
      <c r="AD3679" s="67">
        <f t="shared" si="692"/>
        <v>44889.028356481504</v>
      </c>
      <c r="AE3679" s="67">
        <f>VLOOKUP(V3679,'Branch Wise Work Timelines'!C:G,3,FALSE)+AA3679</f>
        <v>44888.416666666664</v>
      </c>
      <c r="AF3679" s="67">
        <f>IF(V3679="Bangalore",VLOOKUP(V3679,'Branch Wise Work Timelines'!C:G,4,FALSE)+AA3679+1,IF(V3679="Mumbai",VLOOKUP(V3679,'Branch Wise Work Timelines'!C:G,4,FALSE)+AA3679+1,VLOOKUP(V3679,'Branch Wise Work Timelines'!C:G,4,FALSE)+AA3679))</f>
        <v>44889.25</v>
      </c>
      <c r="AG3679" s="67">
        <f>WORKDAY.INTL(AA3679,1,11)+VLOOKUP(V3679,'Branch Wise Work Timelines'!C:G,3,FALSE)</f>
        <v>44889.416666666664</v>
      </c>
      <c r="AH3679" s="69" t="str">
        <f t="shared" ca="1" si="693"/>
        <v>Out of TAT</v>
      </c>
      <c r="AI3679" s="69">
        <f t="shared" ca="1" si="694"/>
        <v>20533</v>
      </c>
      <c r="AJ3679" s="69" t="str">
        <f ca="1">IF(AI3679&lt;0,"0-12",IFERROR(VLOOKUP(AI3679,Breakup[],2,FALSE),"&gt;24"))</f>
        <v>&gt;24</v>
      </c>
      <c r="AK3679" s="69" t="str">
        <f>VLOOKUP(V3679,Master!B:D,3,FALSE)</f>
        <v>East</v>
      </c>
      <c r="AL3679" s="69" t="str">
        <f t="shared" si="695"/>
        <v>Mumbai</v>
      </c>
    </row>
    <row r="3680" spans="1:38">
      <c r="A3680" s="14" t="s">
        <v>7689</v>
      </c>
      <c r="B3680" s="54">
        <v>44701.684663460597</v>
      </c>
      <c r="C3680" s="13" t="s">
        <v>299</v>
      </c>
      <c r="D3680" s="13">
        <v>802</v>
      </c>
      <c r="E3680" s="13" t="s">
        <v>7690</v>
      </c>
      <c r="F3680" s="13" t="s">
        <v>15</v>
      </c>
      <c r="G3680" s="14">
        <v>1653051574035</v>
      </c>
      <c r="H3680" s="55">
        <v>0.39662037037037001</v>
      </c>
      <c r="I3680" s="33">
        <v>44882.396620370397</v>
      </c>
      <c r="J3680" s="58">
        <v>44882</v>
      </c>
      <c r="K3680" s="13" t="s">
        <v>213</v>
      </c>
      <c r="L3680" s="13" t="s">
        <v>30</v>
      </c>
      <c r="M3680" s="13" t="s">
        <v>75</v>
      </c>
      <c r="N3680" s="13" t="s">
        <v>206</v>
      </c>
      <c r="O3680" s="33" t="s">
        <v>38</v>
      </c>
      <c r="P3680" s="58" t="s">
        <v>38</v>
      </c>
      <c r="Q3680" s="33" t="s">
        <v>207</v>
      </c>
      <c r="R3680" s="14" t="s">
        <v>38</v>
      </c>
      <c r="S3680" s="13" t="s">
        <v>208</v>
      </c>
      <c r="T3680" s="13" t="s">
        <v>209</v>
      </c>
      <c r="U3680" s="33">
        <f t="shared" ca="1" si="684"/>
        <v>45744.56914039352</v>
      </c>
      <c r="V3680" s="13" t="str">
        <f t="shared" si="685"/>
        <v>Bangalore</v>
      </c>
      <c r="W3680" s="13" t="str">
        <f t="shared" si="686"/>
        <v>CLS</v>
      </c>
      <c r="X3680" s="13">
        <f t="shared" si="687"/>
        <v>9</v>
      </c>
      <c r="Y3680" s="13" t="str">
        <f>IFERROR(VLOOKUP(C3680,ReceivingTeam[],2,FALSE),"HelpDesk")</f>
        <v>HelpDesk</v>
      </c>
      <c r="Z3680" s="67">
        <f t="shared" si="688"/>
        <v>44882.916666666664</v>
      </c>
      <c r="AA3680" s="68">
        <f t="shared" si="689"/>
        <v>44882</v>
      </c>
      <c r="AB3680" s="69" t="b">
        <f t="shared" si="690"/>
        <v>1</v>
      </c>
      <c r="AC3680" s="70">
        <f t="shared" si="691"/>
        <v>0.5</v>
      </c>
      <c r="AD3680" s="67">
        <f t="shared" si="692"/>
        <v>44882.916666666664</v>
      </c>
      <c r="AE3680" s="67">
        <f>VLOOKUP(V3680,'Branch Wise Work Timelines'!C:G,3,FALSE)+AA3680</f>
        <v>44882.416666666664</v>
      </c>
      <c r="AF3680" s="67">
        <f>IF(V3680="Bangalore",VLOOKUP(V3680,'Branch Wise Work Timelines'!C:G,4,FALSE)+AA3680+1,IF(V3680="Mumbai",VLOOKUP(V3680,'Branch Wise Work Timelines'!C:G,4,FALSE)+AA3680+1,VLOOKUP(V3680,'Branch Wise Work Timelines'!C:G,4,FALSE)+AA3680))</f>
        <v>44883.104166666664</v>
      </c>
      <c r="AG3680" s="67">
        <f>WORKDAY.INTL(AA3680,1,11)+VLOOKUP(V3680,'Branch Wise Work Timelines'!C:G,3,FALSE)</f>
        <v>44883.416666666664</v>
      </c>
      <c r="AH3680" s="69" t="str">
        <f t="shared" ca="1" si="693"/>
        <v>Out of TAT</v>
      </c>
      <c r="AI3680" s="69">
        <f t="shared" ca="1" si="694"/>
        <v>20680</v>
      </c>
      <c r="AJ3680" s="69" t="str">
        <f ca="1">IF(AI3680&lt;0,"0-12",IFERROR(VLOOKUP(AI3680,Breakup[],2,FALSE),"&gt;24"))</f>
        <v>&gt;24</v>
      </c>
      <c r="AK3680" s="69" t="str">
        <f>VLOOKUP(V3680,Master!B:D,3,FALSE)</f>
        <v>South</v>
      </c>
      <c r="AL3680" s="69" t="str">
        <f t="shared" si="695"/>
        <v>Bangalore-CLS</v>
      </c>
    </row>
    <row r="3681" spans="1:38">
      <c r="A3681" s="14" t="s">
        <v>7691</v>
      </c>
      <c r="B3681" s="54">
        <v>44701.682794479202</v>
      </c>
      <c r="C3681" s="13" t="s">
        <v>586</v>
      </c>
      <c r="D3681" s="13">
        <v>359</v>
      </c>
      <c r="E3681" s="13" t="s">
        <v>7692</v>
      </c>
      <c r="F3681" s="13" t="s">
        <v>15</v>
      </c>
      <c r="G3681" s="14">
        <v>1653046672988</v>
      </c>
      <c r="H3681" s="55">
        <v>0.258310185185185</v>
      </c>
      <c r="I3681" s="33">
        <v>44884.2583101852</v>
      </c>
      <c r="J3681" s="58">
        <v>44884</v>
      </c>
      <c r="K3681" s="13" t="s">
        <v>213</v>
      </c>
      <c r="L3681" s="13" t="s">
        <v>30</v>
      </c>
      <c r="M3681" s="13" t="s">
        <v>75</v>
      </c>
      <c r="N3681" s="13" t="s">
        <v>206</v>
      </c>
      <c r="O3681" s="33" t="s">
        <v>38</v>
      </c>
      <c r="P3681" s="58" t="s">
        <v>38</v>
      </c>
      <c r="Q3681" s="33" t="s">
        <v>207</v>
      </c>
      <c r="R3681" s="14" t="s">
        <v>38</v>
      </c>
      <c r="S3681" s="13" t="s">
        <v>208</v>
      </c>
      <c r="T3681" s="13" t="s">
        <v>209</v>
      </c>
      <c r="U3681" s="33">
        <f t="shared" ca="1" si="684"/>
        <v>45744.56914039352</v>
      </c>
      <c r="V3681" s="13" t="str">
        <f t="shared" si="685"/>
        <v>Bangalore</v>
      </c>
      <c r="W3681" s="13" t="str">
        <f t="shared" si="686"/>
        <v>CLS</v>
      </c>
      <c r="X3681" s="13">
        <f t="shared" si="687"/>
        <v>6</v>
      </c>
      <c r="Y3681" s="13" t="str">
        <f>IFERROR(VLOOKUP(C3681,ReceivingTeam[],2,FALSE),"HelpDesk")</f>
        <v>HelpDesk</v>
      </c>
      <c r="Z3681" s="67">
        <f t="shared" si="688"/>
        <v>44884.916666666664</v>
      </c>
      <c r="AA3681" s="68">
        <f t="shared" si="689"/>
        <v>44884</v>
      </c>
      <c r="AB3681" s="69" t="b">
        <f t="shared" si="690"/>
        <v>1</v>
      </c>
      <c r="AC3681" s="70">
        <f t="shared" si="691"/>
        <v>0.5</v>
      </c>
      <c r="AD3681" s="67">
        <f t="shared" si="692"/>
        <v>44884.916666666664</v>
      </c>
      <c r="AE3681" s="67">
        <f>VLOOKUP(V3681,'Branch Wise Work Timelines'!C:G,3,FALSE)+AA3681</f>
        <v>44884.416666666664</v>
      </c>
      <c r="AF3681" s="67">
        <f>IF(V3681="Bangalore",VLOOKUP(V3681,'Branch Wise Work Timelines'!C:G,4,FALSE)+AA3681+1,IF(V3681="Mumbai",VLOOKUP(V3681,'Branch Wise Work Timelines'!C:G,4,FALSE)+AA3681+1,VLOOKUP(V3681,'Branch Wise Work Timelines'!C:G,4,FALSE)+AA3681))</f>
        <v>44885.104166666664</v>
      </c>
      <c r="AG3681" s="67">
        <f>WORKDAY.INTL(AA3681,1,11)+VLOOKUP(V3681,'Branch Wise Work Timelines'!C:G,3,FALSE)</f>
        <v>44886.416666666664</v>
      </c>
      <c r="AH3681" s="69" t="str">
        <f t="shared" ca="1" si="693"/>
        <v>Out of TAT</v>
      </c>
      <c r="AI3681" s="69">
        <f t="shared" ca="1" si="694"/>
        <v>20632</v>
      </c>
      <c r="AJ3681" s="69" t="str">
        <f ca="1">IF(AI3681&lt;0,"0-12",IFERROR(VLOOKUP(AI3681,Breakup[],2,FALSE),"&gt;24"))</f>
        <v>&gt;24</v>
      </c>
      <c r="AK3681" s="69" t="str">
        <f>VLOOKUP(V3681,Master!B:D,3,FALSE)</f>
        <v>South</v>
      </c>
      <c r="AL3681" s="69" t="str">
        <f t="shared" si="695"/>
        <v>Bangalore-CLS</v>
      </c>
    </row>
    <row r="3682" spans="1:38">
      <c r="A3682" s="14" t="s">
        <v>7693</v>
      </c>
      <c r="B3682" s="54">
        <v>44701.702329826403</v>
      </c>
      <c r="C3682" s="13" t="s">
        <v>227</v>
      </c>
      <c r="D3682" s="13">
        <v>109</v>
      </c>
      <c r="E3682" s="13" t="s">
        <v>7694</v>
      </c>
      <c r="F3682" s="13" t="s">
        <v>15</v>
      </c>
      <c r="G3682" s="14">
        <v>1653047338901</v>
      </c>
      <c r="H3682" s="55">
        <v>0.62098379629629596</v>
      </c>
      <c r="I3682" s="33">
        <v>44886.620983796303</v>
      </c>
      <c r="J3682" s="58">
        <v>44886</v>
      </c>
      <c r="K3682" s="13" t="s">
        <v>213</v>
      </c>
      <c r="L3682" s="13" t="s">
        <v>30</v>
      </c>
      <c r="M3682" s="13" t="s">
        <v>75</v>
      </c>
      <c r="N3682" s="13" t="s">
        <v>206</v>
      </c>
      <c r="O3682" s="33" t="s">
        <v>38</v>
      </c>
      <c r="P3682" s="58" t="s">
        <v>38</v>
      </c>
      <c r="Q3682" s="33" t="s">
        <v>207</v>
      </c>
      <c r="R3682" s="14" t="s">
        <v>38</v>
      </c>
      <c r="S3682" s="13" t="s">
        <v>208</v>
      </c>
      <c r="T3682" s="13" t="s">
        <v>209</v>
      </c>
      <c r="U3682" s="33">
        <f t="shared" ca="1" si="684"/>
        <v>45744.56914039352</v>
      </c>
      <c r="V3682" s="13" t="str">
        <f t="shared" si="685"/>
        <v>Bangalore</v>
      </c>
      <c r="W3682" s="13" t="str">
        <f t="shared" si="686"/>
        <v>CLS</v>
      </c>
      <c r="X3682" s="13">
        <f t="shared" si="687"/>
        <v>14</v>
      </c>
      <c r="Y3682" s="13" t="str">
        <f>IFERROR(VLOOKUP(C3682,ReceivingTeam[],2,FALSE),"HelpDesk")</f>
        <v>HelpDesk</v>
      </c>
      <c r="Z3682" s="67">
        <f t="shared" si="688"/>
        <v>44887.433483796303</v>
      </c>
      <c r="AA3682" s="68">
        <f t="shared" si="689"/>
        <v>44886</v>
      </c>
      <c r="AB3682" s="69" t="b">
        <f t="shared" si="690"/>
        <v>1</v>
      </c>
      <c r="AC3682" s="70">
        <f t="shared" si="691"/>
        <v>0.5</v>
      </c>
      <c r="AD3682" s="67">
        <f t="shared" si="692"/>
        <v>44887.433483796303</v>
      </c>
      <c r="AE3682" s="67">
        <f>VLOOKUP(V3682,'Branch Wise Work Timelines'!C:G,3,FALSE)+AA3682</f>
        <v>44886.416666666664</v>
      </c>
      <c r="AF3682" s="67">
        <f>IF(V3682="Bangalore",VLOOKUP(V3682,'Branch Wise Work Timelines'!C:G,4,FALSE)+AA3682+1,IF(V3682="Mumbai",VLOOKUP(V3682,'Branch Wise Work Timelines'!C:G,4,FALSE)+AA3682+1,VLOOKUP(V3682,'Branch Wise Work Timelines'!C:G,4,FALSE)+AA3682))</f>
        <v>44887.104166666664</v>
      </c>
      <c r="AG3682" s="67">
        <f>WORKDAY.INTL(AA3682,1,11)+VLOOKUP(V3682,'Branch Wise Work Timelines'!C:G,3,FALSE)</f>
        <v>44887.416666666664</v>
      </c>
      <c r="AH3682" s="69" t="str">
        <f t="shared" ca="1" si="693"/>
        <v>Out of TAT</v>
      </c>
      <c r="AI3682" s="69">
        <f t="shared" ca="1" si="694"/>
        <v>20572</v>
      </c>
      <c r="AJ3682" s="69" t="str">
        <f ca="1">IF(AI3682&lt;0,"0-12",IFERROR(VLOOKUP(AI3682,Breakup[],2,FALSE),"&gt;24"))</f>
        <v>&gt;24</v>
      </c>
      <c r="AK3682" s="69" t="str">
        <f>VLOOKUP(V3682,Master!B:D,3,FALSE)</f>
        <v>South</v>
      </c>
      <c r="AL3682" s="69" t="str">
        <f t="shared" si="695"/>
        <v>Bangalore-CLS</v>
      </c>
    </row>
    <row r="3683" spans="1:38">
      <c r="A3683" s="14" t="s">
        <v>7695</v>
      </c>
      <c r="B3683" s="54">
        <v>44701.703541585703</v>
      </c>
      <c r="C3683" s="13" t="s">
        <v>1342</v>
      </c>
      <c r="D3683" s="13">
        <v>330</v>
      </c>
      <c r="E3683" s="13" t="s">
        <v>7696</v>
      </c>
      <c r="F3683" s="13" t="s">
        <v>15</v>
      </c>
      <c r="G3683" s="14">
        <v>1653051626097</v>
      </c>
      <c r="H3683" s="55">
        <v>0.41445601851851799</v>
      </c>
      <c r="I3683" s="33">
        <v>44891.414456018501</v>
      </c>
      <c r="J3683" s="58">
        <v>44891</v>
      </c>
      <c r="K3683" s="13" t="s">
        <v>213</v>
      </c>
      <c r="L3683" s="13" t="s">
        <v>30</v>
      </c>
      <c r="M3683" s="13" t="s">
        <v>214</v>
      </c>
      <c r="N3683" s="13" t="s">
        <v>206</v>
      </c>
      <c r="O3683" s="33">
        <v>44891.444027777798</v>
      </c>
      <c r="P3683" s="58">
        <v>44891</v>
      </c>
      <c r="Q3683" s="33" t="s">
        <v>237</v>
      </c>
      <c r="R3683" s="14">
        <v>972</v>
      </c>
      <c r="S3683" s="13" t="s">
        <v>216</v>
      </c>
      <c r="T3683" s="13" t="s">
        <v>217</v>
      </c>
      <c r="U3683" s="33">
        <f t="shared" ca="1" si="684"/>
        <v>45744.56914039352</v>
      </c>
      <c r="V3683" s="13" t="str">
        <f t="shared" si="685"/>
        <v>Bangalore</v>
      </c>
      <c r="W3683" s="13" t="str">
        <f t="shared" si="686"/>
        <v>CLS</v>
      </c>
      <c r="X3683" s="13">
        <f t="shared" si="687"/>
        <v>9</v>
      </c>
      <c r="Y3683" s="13" t="str">
        <f>IFERROR(VLOOKUP(C3683,ReceivingTeam[],2,FALSE),"HelpDesk")</f>
        <v>HelpDesk</v>
      </c>
      <c r="Z3683" s="67">
        <f t="shared" si="688"/>
        <v>44891.916666666664</v>
      </c>
      <c r="AA3683" s="68">
        <f t="shared" si="689"/>
        <v>44891</v>
      </c>
      <c r="AB3683" s="69" t="b">
        <f t="shared" si="690"/>
        <v>1</v>
      </c>
      <c r="AC3683" s="70">
        <f t="shared" si="691"/>
        <v>0.5</v>
      </c>
      <c r="AD3683" s="67">
        <f t="shared" si="692"/>
        <v>44891.916666666664</v>
      </c>
      <c r="AE3683" s="67">
        <f>VLOOKUP(V3683,'Branch Wise Work Timelines'!C:G,3,FALSE)+AA3683</f>
        <v>44891.416666666664</v>
      </c>
      <c r="AF3683" s="67">
        <f>IF(V3683="Bangalore",VLOOKUP(V3683,'Branch Wise Work Timelines'!C:G,4,FALSE)+AA3683+1,IF(V3683="Mumbai",VLOOKUP(V3683,'Branch Wise Work Timelines'!C:G,4,FALSE)+AA3683+1,VLOOKUP(V3683,'Branch Wise Work Timelines'!C:G,4,FALSE)+AA3683))</f>
        <v>44892.104166666664</v>
      </c>
      <c r="AG3683" s="67">
        <f>WORKDAY.INTL(AA3683,1,11)+VLOOKUP(V3683,'Branch Wise Work Timelines'!C:G,3,FALSE)</f>
        <v>44893.416666666664</v>
      </c>
      <c r="AH3683" s="69" t="str">
        <f t="shared" si="693"/>
        <v>Met</v>
      </c>
      <c r="AI3683" s="69">
        <f t="shared" ca="1" si="694"/>
        <v>20464</v>
      </c>
      <c r="AJ3683" s="69" t="str">
        <f ca="1">IF(AI3683&lt;0,"0-12",IFERROR(VLOOKUP(AI3683,Breakup[],2,FALSE),"&gt;24"))</f>
        <v>&gt;24</v>
      </c>
      <c r="AK3683" s="69" t="str">
        <f>VLOOKUP(V3683,Master!B:D,3,FALSE)</f>
        <v>South</v>
      </c>
      <c r="AL3683" s="69" t="str">
        <f t="shared" si="695"/>
        <v>Bangalore-CLS</v>
      </c>
    </row>
    <row r="3684" spans="1:38">
      <c r="A3684" s="14" t="s">
        <v>7697</v>
      </c>
      <c r="B3684" s="54">
        <v>44701.7267721065</v>
      </c>
      <c r="C3684" s="13" t="s">
        <v>418</v>
      </c>
      <c r="D3684" s="13">
        <v>1410</v>
      </c>
      <c r="E3684" s="13" t="s">
        <v>7698</v>
      </c>
      <c r="F3684" s="13" t="s">
        <v>15</v>
      </c>
      <c r="G3684" s="14">
        <v>1653048896111</v>
      </c>
      <c r="H3684" s="55">
        <v>0.88349537037036996</v>
      </c>
      <c r="I3684" s="33">
        <v>44885.883495370399</v>
      </c>
      <c r="J3684" s="58">
        <v>44885</v>
      </c>
      <c r="K3684" s="13" t="s">
        <v>213</v>
      </c>
      <c r="L3684" s="13" t="s">
        <v>30</v>
      </c>
      <c r="M3684" s="13" t="s">
        <v>75</v>
      </c>
      <c r="N3684" s="13" t="s">
        <v>206</v>
      </c>
      <c r="O3684" s="33" t="s">
        <v>38</v>
      </c>
      <c r="P3684" s="58" t="s">
        <v>38</v>
      </c>
      <c r="Q3684" s="33" t="s">
        <v>207</v>
      </c>
      <c r="R3684" s="14" t="s">
        <v>38</v>
      </c>
      <c r="S3684" s="13" t="s">
        <v>216</v>
      </c>
      <c r="T3684" s="13" t="s">
        <v>217</v>
      </c>
      <c r="U3684" s="33">
        <f t="shared" ca="1" si="684"/>
        <v>45744.56914039352</v>
      </c>
      <c r="V3684" s="13" t="str">
        <f t="shared" si="685"/>
        <v>Bangalore</v>
      </c>
      <c r="W3684" s="13" t="str">
        <f t="shared" si="686"/>
        <v>CLS</v>
      </c>
      <c r="X3684" s="13">
        <f t="shared" si="687"/>
        <v>21</v>
      </c>
      <c r="Y3684" s="13" t="str">
        <f>IFERROR(VLOOKUP(C3684,ReceivingTeam[],2,FALSE),"HelpDesk")</f>
        <v>HelpDesk</v>
      </c>
      <c r="Z3684" s="67">
        <f t="shared" si="688"/>
        <v>44885.916666666664</v>
      </c>
      <c r="AA3684" s="68">
        <f t="shared" si="689"/>
        <v>44885</v>
      </c>
      <c r="AB3684" s="69" t="b">
        <f t="shared" si="690"/>
        <v>0</v>
      </c>
      <c r="AC3684" s="70">
        <f t="shared" si="691"/>
        <v>0.5</v>
      </c>
      <c r="AD3684" s="67">
        <f t="shared" si="692"/>
        <v>44885.916666666664</v>
      </c>
      <c r="AE3684" s="67">
        <f>VLOOKUP(V3684,'Branch Wise Work Timelines'!C:G,3,FALSE)+AA3684</f>
        <v>44885.416666666664</v>
      </c>
      <c r="AF3684" s="67">
        <f>IF(V3684="Bangalore",VLOOKUP(V3684,'Branch Wise Work Timelines'!C:G,4,FALSE)+AA3684+1,IF(V3684="Mumbai",VLOOKUP(V3684,'Branch Wise Work Timelines'!C:G,4,FALSE)+AA3684+1,VLOOKUP(V3684,'Branch Wise Work Timelines'!C:G,4,FALSE)+AA3684))</f>
        <v>44886.104166666664</v>
      </c>
      <c r="AG3684" s="67">
        <f>WORKDAY.INTL(AA3684,1,11)+VLOOKUP(V3684,'Branch Wise Work Timelines'!C:G,3,FALSE)</f>
        <v>44886.416666666664</v>
      </c>
      <c r="AH3684" s="69" t="str">
        <f t="shared" ca="1" si="693"/>
        <v>Out of TAT</v>
      </c>
      <c r="AI3684" s="69">
        <f t="shared" ca="1" si="694"/>
        <v>20608</v>
      </c>
      <c r="AJ3684" s="69" t="str">
        <f ca="1">IF(AI3684&lt;0,"0-12",IFERROR(VLOOKUP(AI3684,Breakup[],2,FALSE),"&gt;24"))</f>
        <v>&gt;24</v>
      </c>
      <c r="AK3684" s="69" t="str">
        <f>VLOOKUP(V3684,Master!B:D,3,FALSE)</f>
        <v>South</v>
      </c>
      <c r="AL3684" s="69" t="str">
        <f t="shared" si="695"/>
        <v>Bangalore-CLS</v>
      </c>
    </row>
    <row r="3685" spans="1:38">
      <c r="A3685" s="14" t="s">
        <v>7699</v>
      </c>
      <c r="B3685" s="54">
        <v>44701.777381597203</v>
      </c>
      <c r="C3685" s="13" t="s">
        <v>450</v>
      </c>
      <c r="D3685" s="13">
        <v>673</v>
      </c>
      <c r="E3685" s="13" t="s">
        <v>7700</v>
      </c>
      <c r="F3685" s="13" t="s">
        <v>33</v>
      </c>
      <c r="G3685" s="14">
        <v>1653054191776</v>
      </c>
      <c r="H3685" s="55">
        <v>0.24121527777777799</v>
      </c>
      <c r="I3685" s="33">
        <v>44891.241215277798</v>
      </c>
      <c r="J3685" s="58">
        <v>44891</v>
      </c>
      <c r="K3685" s="13" t="s">
        <v>452</v>
      </c>
      <c r="L3685" s="13" t="s">
        <v>36</v>
      </c>
      <c r="M3685" s="13" t="s">
        <v>450</v>
      </c>
      <c r="N3685" s="13" t="s">
        <v>206</v>
      </c>
      <c r="O3685" s="33">
        <v>44891.538148148102</v>
      </c>
      <c r="P3685" s="58">
        <v>44891</v>
      </c>
      <c r="Q3685" s="33" t="s">
        <v>237</v>
      </c>
      <c r="R3685" s="14">
        <v>293</v>
      </c>
      <c r="S3685" s="13" t="s">
        <v>216</v>
      </c>
      <c r="T3685" s="13" t="s">
        <v>217</v>
      </c>
      <c r="U3685" s="33">
        <f t="shared" ca="1" si="684"/>
        <v>45744.56914039352</v>
      </c>
      <c r="V3685" s="13" t="str">
        <f t="shared" si="685"/>
        <v>Chennai</v>
      </c>
      <c r="W3685" s="13" t="str">
        <f t="shared" si="686"/>
        <v>RI</v>
      </c>
      <c r="X3685" s="13">
        <f t="shared" si="687"/>
        <v>5</v>
      </c>
      <c r="Y3685" s="13" t="str">
        <f>IFERROR(VLOOKUP(C3685,ReceivingTeam[],2,FALSE),"HelpDesk")</f>
        <v>HelpDesk</v>
      </c>
      <c r="Z3685" s="67">
        <f t="shared" si="688"/>
        <v>44893.562499999993</v>
      </c>
      <c r="AA3685" s="68">
        <f t="shared" si="689"/>
        <v>44891</v>
      </c>
      <c r="AB3685" s="69" t="b">
        <f t="shared" si="690"/>
        <v>1</v>
      </c>
      <c r="AC3685" s="70">
        <f t="shared" si="691"/>
        <v>0.5</v>
      </c>
      <c r="AD3685" s="67">
        <f t="shared" si="692"/>
        <v>44893.562499999993</v>
      </c>
      <c r="AE3685" s="67">
        <f>VLOOKUP(V3685,'Branch Wise Work Timelines'!C:G,3,FALSE)+AA3685</f>
        <v>44891.416666666664</v>
      </c>
      <c r="AF3685" s="67">
        <f>IF(V3685="Bangalore",VLOOKUP(V3685,'Branch Wise Work Timelines'!C:G,4,FALSE)+AA3685+1,IF(V3685="Mumbai",VLOOKUP(V3685,'Branch Wise Work Timelines'!C:G,4,FALSE)+AA3685+1,VLOOKUP(V3685,'Branch Wise Work Timelines'!C:G,4,FALSE)+AA3685))</f>
        <v>44891.770833333336</v>
      </c>
      <c r="AG3685" s="67">
        <f>WORKDAY.INTL(AA3685,1,11)+VLOOKUP(V3685,'Branch Wise Work Timelines'!C:G,3,FALSE)</f>
        <v>44893.416666666664</v>
      </c>
      <c r="AH3685" s="69" t="str">
        <f t="shared" si="693"/>
        <v>Met</v>
      </c>
      <c r="AI3685" s="69">
        <f t="shared" ca="1" si="694"/>
        <v>20425</v>
      </c>
      <c r="AJ3685" s="69" t="str">
        <f ca="1">IF(AI3685&lt;0,"0-12",IFERROR(VLOOKUP(AI3685,Breakup[],2,FALSE),"&gt;24"))</f>
        <v>&gt;24</v>
      </c>
      <c r="AK3685" s="69" t="str">
        <f>VLOOKUP(V3685,Master!B:D,3,FALSE)</f>
        <v>South</v>
      </c>
      <c r="AL3685" s="69" t="str">
        <f t="shared" si="695"/>
        <v>Chennai</v>
      </c>
    </row>
    <row r="3686" spans="1:38">
      <c r="A3686" s="14" t="s">
        <v>7701</v>
      </c>
      <c r="B3686" s="54">
        <v>44701.692202627302</v>
      </c>
      <c r="C3686" s="13" t="s">
        <v>1342</v>
      </c>
      <c r="D3686" s="13">
        <v>1888</v>
      </c>
      <c r="E3686" s="13" t="s">
        <v>7702</v>
      </c>
      <c r="F3686" s="13" t="s">
        <v>15</v>
      </c>
      <c r="G3686" s="14">
        <v>1653051626097</v>
      </c>
      <c r="H3686" s="55">
        <v>0.45648148148148099</v>
      </c>
      <c r="I3686" s="33">
        <v>44884.456481481502</v>
      </c>
      <c r="J3686" s="58">
        <v>44884</v>
      </c>
      <c r="K3686" s="13" t="s">
        <v>213</v>
      </c>
      <c r="L3686" s="13" t="s">
        <v>30</v>
      </c>
      <c r="M3686" s="13" t="s">
        <v>214</v>
      </c>
      <c r="N3686" s="13" t="s">
        <v>206</v>
      </c>
      <c r="O3686" s="33" t="s">
        <v>38</v>
      </c>
      <c r="P3686" s="58" t="s">
        <v>38</v>
      </c>
      <c r="Q3686" s="33" t="s">
        <v>207</v>
      </c>
      <c r="R3686" s="14" t="s">
        <v>38</v>
      </c>
      <c r="S3686" s="13" t="s">
        <v>216</v>
      </c>
      <c r="T3686" s="13" t="s">
        <v>217</v>
      </c>
      <c r="U3686" s="33">
        <f t="shared" ca="1" si="684"/>
        <v>45744.56914039352</v>
      </c>
      <c r="V3686" s="13" t="str">
        <f t="shared" si="685"/>
        <v>Bangalore</v>
      </c>
      <c r="W3686" s="13" t="str">
        <f t="shared" si="686"/>
        <v>CLS</v>
      </c>
      <c r="X3686" s="13">
        <f t="shared" si="687"/>
        <v>10</v>
      </c>
      <c r="Y3686" s="13" t="str">
        <f>IFERROR(VLOOKUP(C3686,ReceivingTeam[],2,FALSE),"HelpDesk")</f>
        <v>HelpDesk</v>
      </c>
      <c r="Z3686" s="67">
        <f t="shared" si="688"/>
        <v>44884.956481481502</v>
      </c>
      <c r="AA3686" s="68">
        <f t="shared" si="689"/>
        <v>44884</v>
      </c>
      <c r="AB3686" s="69" t="b">
        <f t="shared" si="690"/>
        <v>1</v>
      </c>
      <c r="AC3686" s="70">
        <f t="shared" si="691"/>
        <v>0.5</v>
      </c>
      <c r="AD3686" s="67">
        <f t="shared" si="692"/>
        <v>44884.956481481502</v>
      </c>
      <c r="AE3686" s="67">
        <f>VLOOKUP(V3686,'Branch Wise Work Timelines'!C:G,3,FALSE)+AA3686</f>
        <v>44884.416666666664</v>
      </c>
      <c r="AF3686" s="67">
        <f>IF(V3686="Bangalore",VLOOKUP(V3686,'Branch Wise Work Timelines'!C:G,4,FALSE)+AA3686+1,IF(V3686="Mumbai",VLOOKUP(V3686,'Branch Wise Work Timelines'!C:G,4,FALSE)+AA3686+1,VLOOKUP(V3686,'Branch Wise Work Timelines'!C:G,4,FALSE)+AA3686))</f>
        <v>44885.104166666664</v>
      </c>
      <c r="AG3686" s="67">
        <f>WORKDAY.INTL(AA3686,1,11)+VLOOKUP(V3686,'Branch Wise Work Timelines'!C:G,3,FALSE)</f>
        <v>44886.416666666664</v>
      </c>
      <c r="AH3686" s="69" t="str">
        <f t="shared" ca="1" si="693"/>
        <v>Out of TAT</v>
      </c>
      <c r="AI3686" s="69">
        <f t="shared" ca="1" si="694"/>
        <v>20631</v>
      </c>
      <c r="AJ3686" s="69" t="str">
        <f ca="1">IF(AI3686&lt;0,"0-12",IFERROR(VLOOKUP(AI3686,Breakup[],2,FALSE),"&gt;24"))</f>
        <v>&gt;24</v>
      </c>
      <c r="AK3686" s="69" t="str">
        <f>VLOOKUP(V3686,Master!B:D,3,FALSE)</f>
        <v>South</v>
      </c>
      <c r="AL3686" s="69" t="str">
        <f t="shared" si="695"/>
        <v>Bangalore-CLS</v>
      </c>
    </row>
    <row r="3687" spans="1:38">
      <c r="A3687" s="14" t="s">
        <v>7703</v>
      </c>
      <c r="B3687" s="54">
        <v>44701.692463692103</v>
      </c>
      <c r="C3687" s="13" t="s">
        <v>230</v>
      </c>
      <c r="D3687" s="13">
        <v>1569</v>
      </c>
      <c r="E3687" s="13" t="s">
        <v>7704</v>
      </c>
      <c r="F3687" s="13" t="s">
        <v>15</v>
      </c>
      <c r="G3687" s="14">
        <v>1653046672988</v>
      </c>
      <c r="H3687" s="55">
        <v>0.47576388888888899</v>
      </c>
      <c r="I3687" s="33">
        <v>44890.475763888899</v>
      </c>
      <c r="J3687" s="58">
        <v>44890</v>
      </c>
      <c r="K3687" s="13" t="s">
        <v>213</v>
      </c>
      <c r="L3687" s="13" t="s">
        <v>30</v>
      </c>
      <c r="M3687" s="13" t="s">
        <v>75</v>
      </c>
      <c r="N3687" s="13" t="s">
        <v>206</v>
      </c>
      <c r="O3687" s="33" t="s">
        <v>38</v>
      </c>
      <c r="P3687" s="58" t="s">
        <v>38</v>
      </c>
      <c r="Q3687" s="33" t="s">
        <v>207</v>
      </c>
      <c r="R3687" s="14" t="s">
        <v>38</v>
      </c>
      <c r="S3687" s="13" t="s">
        <v>208</v>
      </c>
      <c r="T3687" s="13" t="s">
        <v>209</v>
      </c>
      <c r="U3687" s="33">
        <f t="shared" ca="1" si="684"/>
        <v>45744.56914039352</v>
      </c>
      <c r="V3687" s="13" t="str">
        <f t="shared" si="685"/>
        <v>Bangalore</v>
      </c>
      <c r="W3687" s="13" t="str">
        <f t="shared" si="686"/>
        <v>CLS</v>
      </c>
      <c r="X3687" s="13">
        <f t="shared" si="687"/>
        <v>11</v>
      </c>
      <c r="Y3687" s="13" t="str">
        <f>IFERROR(VLOOKUP(C3687,ReceivingTeam[],2,FALSE),"HelpDesk")</f>
        <v>HelpDesk</v>
      </c>
      <c r="Z3687" s="67">
        <f t="shared" si="688"/>
        <v>44890.975763888899</v>
      </c>
      <c r="AA3687" s="68">
        <f t="shared" si="689"/>
        <v>44890</v>
      </c>
      <c r="AB3687" s="69" t="b">
        <f t="shared" si="690"/>
        <v>1</v>
      </c>
      <c r="AC3687" s="70">
        <f t="shared" si="691"/>
        <v>0.5</v>
      </c>
      <c r="AD3687" s="67">
        <f t="shared" si="692"/>
        <v>44890.975763888899</v>
      </c>
      <c r="AE3687" s="67">
        <f>VLOOKUP(V3687,'Branch Wise Work Timelines'!C:G,3,FALSE)+AA3687</f>
        <v>44890.416666666664</v>
      </c>
      <c r="AF3687" s="67">
        <f>IF(V3687="Bangalore",VLOOKUP(V3687,'Branch Wise Work Timelines'!C:G,4,FALSE)+AA3687+1,IF(V3687="Mumbai",VLOOKUP(V3687,'Branch Wise Work Timelines'!C:G,4,FALSE)+AA3687+1,VLOOKUP(V3687,'Branch Wise Work Timelines'!C:G,4,FALSE)+AA3687))</f>
        <v>44891.104166666664</v>
      </c>
      <c r="AG3687" s="67">
        <f>WORKDAY.INTL(AA3687,1,11)+VLOOKUP(V3687,'Branch Wise Work Timelines'!C:G,3,FALSE)</f>
        <v>44891.416666666664</v>
      </c>
      <c r="AH3687" s="69" t="str">
        <f t="shared" ca="1" si="693"/>
        <v>Out of TAT</v>
      </c>
      <c r="AI3687" s="69">
        <f t="shared" ca="1" si="694"/>
        <v>20487</v>
      </c>
      <c r="AJ3687" s="69" t="str">
        <f ca="1">IF(AI3687&lt;0,"0-12",IFERROR(VLOOKUP(AI3687,Breakup[],2,FALSE),"&gt;24"))</f>
        <v>&gt;24</v>
      </c>
      <c r="AK3687" s="69" t="str">
        <f>VLOOKUP(V3687,Master!B:D,3,FALSE)</f>
        <v>South</v>
      </c>
      <c r="AL3687" s="69" t="str">
        <f t="shared" si="695"/>
        <v>Bangalore-CLS</v>
      </c>
    </row>
    <row r="3688" spans="1:38">
      <c r="A3688" s="14" t="s">
        <v>7705</v>
      </c>
      <c r="B3688" s="54">
        <v>44701.778155821798</v>
      </c>
      <c r="C3688" s="13" t="s">
        <v>404</v>
      </c>
      <c r="D3688" s="13">
        <v>1412</v>
      </c>
      <c r="E3688" s="13" t="s">
        <v>7706</v>
      </c>
      <c r="F3688" s="13" t="s">
        <v>15</v>
      </c>
      <c r="G3688" s="14">
        <v>1653054766382</v>
      </c>
      <c r="H3688" s="55">
        <v>0.80155092592592603</v>
      </c>
      <c r="I3688" s="33">
        <v>44885.801550925898</v>
      </c>
      <c r="J3688" s="58">
        <v>44885</v>
      </c>
      <c r="K3688" s="13" t="s">
        <v>213</v>
      </c>
      <c r="L3688" s="13" t="s">
        <v>30</v>
      </c>
      <c r="M3688" s="13" t="s">
        <v>75</v>
      </c>
      <c r="N3688" s="13" t="s">
        <v>206</v>
      </c>
      <c r="O3688" s="33" t="s">
        <v>38</v>
      </c>
      <c r="P3688" s="58" t="s">
        <v>38</v>
      </c>
      <c r="Q3688" s="33" t="s">
        <v>207</v>
      </c>
      <c r="R3688" s="14" t="s">
        <v>38</v>
      </c>
      <c r="S3688" s="13" t="s">
        <v>216</v>
      </c>
      <c r="T3688" s="13" t="s">
        <v>217</v>
      </c>
      <c r="U3688" s="33">
        <f t="shared" ca="1" si="684"/>
        <v>45744.56914039352</v>
      </c>
      <c r="V3688" s="13" t="str">
        <f t="shared" si="685"/>
        <v>Bangalore</v>
      </c>
      <c r="W3688" s="13" t="str">
        <f t="shared" si="686"/>
        <v>CLS</v>
      </c>
      <c r="X3688" s="13">
        <f t="shared" si="687"/>
        <v>19</v>
      </c>
      <c r="Y3688" s="13" t="str">
        <f>IFERROR(VLOOKUP(C3688,ReceivingTeam[],2,FALSE),"HelpDesk")</f>
        <v>HelpDesk</v>
      </c>
      <c r="Z3688" s="67">
        <f t="shared" si="688"/>
        <v>44885.916666666664</v>
      </c>
      <c r="AA3688" s="68">
        <f t="shared" si="689"/>
        <v>44885</v>
      </c>
      <c r="AB3688" s="69" t="b">
        <f t="shared" si="690"/>
        <v>0</v>
      </c>
      <c r="AC3688" s="70">
        <f t="shared" si="691"/>
        <v>0.5</v>
      </c>
      <c r="AD3688" s="67">
        <f t="shared" si="692"/>
        <v>44885.916666666664</v>
      </c>
      <c r="AE3688" s="67">
        <f>VLOOKUP(V3688,'Branch Wise Work Timelines'!C:G,3,FALSE)+AA3688</f>
        <v>44885.416666666664</v>
      </c>
      <c r="AF3688" s="67">
        <f>IF(V3688="Bangalore",VLOOKUP(V3688,'Branch Wise Work Timelines'!C:G,4,FALSE)+AA3688+1,IF(V3688="Mumbai",VLOOKUP(V3688,'Branch Wise Work Timelines'!C:G,4,FALSE)+AA3688+1,VLOOKUP(V3688,'Branch Wise Work Timelines'!C:G,4,FALSE)+AA3688))</f>
        <v>44886.104166666664</v>
      </c>
      <c r="AG3688" s="67">
        <f>WORKDAY.INTL(AA3688,1,11)+VLOOKUP(V3688,'Branch Wise Work Timelines'!C:G,3,FALSE)</f>
        <v>44886.416666666664</v>
      </c>
      <c r="AH3688" s="69" t="str">
        <f t="shared" ca="1" si="693"/>
        <v>Out of TAT</v>
      </c>
      <c r="AI3688" s="69">
        <f t="shared" ca="1" si="694"/>
        <v>20608</v>
      </c>
      <c r="AJ3688" s="69" t="str">
        <f ca="1">IF(AI3688&lt;0,"0-12",IFERROR(VLOOKUP(AI3688,Breakup[],2,FALSE),"&gt;24"))</f>
        <v>&gt;24</v>
      </c>
      <c r="AK3688" s="69" t="str">
        <f>VLOOKUP(V3688,Master!B:D,3,FALSE)</f>
        <v>South</v>
      </c>
      <c r="AL3688" s="69" t="str">
        <f t="shared" si="695"/>
        <v>Bangalore-CLS</v>
      </c>
    </row>
    <row r="3689" spans="1:38">
      <c r="A3689" s="14" t="s">
        <v>7707</v>
      </c>
      <c r="B3689" s="54">
        <v>44701.779180011603</v>
      </c>
      <c r="C3689" s="13" t="s">
        <v>227</v>
      </c>
      <c r="D3689" s="13">
        <v>1287</v>
      </c>
      <c r="E3689" s="13" t="s">
        <v>7708</v>
      </c>
      <c r="F3689" s="13" t="s">
        <v>15</v>
      </c>
      <c r="G3689" s="14">
        <v>1653054189256</v>
      </c>
      <c r="H3689" s="55">
        <v>0.73005787037036995</v>
      </c>
      <c r="I3689" s="33">
        <v>44885.730057870402</v>
      </c>
      <c r="J3689" s="58">
        <v>44885</v>
      </c>
      <c r="K3689" s="13" t="s">
        <v>213</v>
      </c>
      <c r="L3689" s="13" t="s">
        <v>30</v>
      </c>
      <c r="M3689" s="13" t="s">
        <v>214</v>
      </c>
      <c r="N3689" s="13" t="s">
        <v>206</v>
      </c>
      <c r="O3689" s="33" t="s">
        <v>38</v>
      </c>
      <c r="P3689" s="58" t="s">
        <v>38</v>
      </c>
      <c r="Q3689" s="33" t="s">
        <v>207</v>
      </c>
      <c r="R3689" s="14" t="s">
        <v>38</v>
      </c>
      <c r="S3689" s="13" t="s">
        <v>216</v>
      </c>
      <c r="T3689" s="13" t="s">
        <v>217</v>
      </c>
      <c r="U3689" s="33">
        <f t="shared" ca="1" si="684"/>
        <v>45744.56914039352</v>
      </c>
      <c r="V3689" s="13" t="str">
        <f t="shared" si="685"/>
        <v>Bangalore</v>
      </c>
      <c r="W3689" s="13" t="str">
        <f t="shared" si="686"/>
        <v>CLS</v>
      </c>
      <c r="X3689" s="13">
        <f t="shared" si="687"/>
        <v>17</v>
      </c>
      <c r="Y3689" s="13" t="str">
        <f>IFERROR(VLOOKUP(C3689,ReceivingTeam[],2,FALSE),"HelpDesk")</f>
        <v>HelpDesk</v>
      </c>
      <c r="Z3689" s="67">
        <f t="shared" si="688"/>
        <v>44885.916666666664</v>
      </c>
      <c r="AA3689" s="68">
        <f t="shared" si="689"/>
        <v>44885</v>
      </c>
      <c r="AB3689" s="69" t="b">
        <f t="shared" si="690"/>
        <v>0</v>
      </c>
      <c r="AC3689" s="70">
        <f t="shared" si="691"/>
        <v>0.5</v>
      </c>
      <c r="AD3689" s="67">
        <f t="shared" si="692"/>
        <v>44885.916666666664</v>
      </c>
      <c r="AE3689" s="67">
        <f>VLOOKUP(V3689,'Branch Wise Work Timelines'!C:G,3,FALSE)+AA3689</f>
        <v>44885.416666666664</v>
      </c>
      <c r="AF3689" s="67">
        <f>IF(V3689="Bangalore",VLOOKUP(V3689,'Branch Wise Work Timelines'!C:G,4,FALSE)+AA3689+1,IF(V3689="Mumbai",VLOOKUP(V3689,'Branch Wise Work Timelines'!C:G,4,FALSE)+AA3689+1,VLOOKUP(V3689,'Branch Wise Work Timelines'!C:G,4,FALSE)+AA3689))</f>
        <v>44886.104166666664</v>
      </c>
      <c r="AG3689" s="67">
        <f>WORKDAY.INTL(AA3689,1,11)+VLOOKUP(V3689,'Branch Wise Work Timelines'!C:G,3,FALSE)</f>
        <v>44886.416666666664</v>
      </c>
      <c r="AH3689" s="69" t="str">
        <f t="shared" ca="1" si="693"/>
        <v>Out of TAT</v>
      </c>
      <c r="AI3689" s="69">
        <f t="shared" ca="1" si="694"/>
        <v>20608</v>
      </c>
      <c r="AJ3689" s="69" t="str">
        <f ca="1">IF(AI3689&lt;0,"0-12",IFERROR(VLOOKUP(AI3689,Breakup[],2,FALSE),"&gt;24"))</f>
        <v>&gt;24</v>
      </c>
      <c r="AK3689" s="69" t="str">
        <f>VLOOKUP(V3689,Master!B:D,3,FALSE)</f>
        <v>South</v>
      </c>
      <c r="AL3689" s="69" t="str">
        <f t="shared" si="695"/>
        <v>Bangalore-CLS</v>
      </c>
    </row>
    <row r="3690" spans="1:38">
      <c r="A3690" s="14" t="s">
        <v>7709</v>
      </c>
      <c r="B3690" s="54">
        <v>44701.780846793998</v>
      </c>
      <c r="C3690" s="13" t="s">
        <v>722</v>
      </c>
      <c r="D3690" s="13">
        <v>364</v>
      </c>
      <c r="E3690" s="13" t="s">
        <v>7710</v>
      </c>
      <c r="F3690" s="13" t="s">
        <v>15</v>
      </c>
      <c r="G3690" s="14">
        <v>1653053327236</v>
      </c>
      <c r="H3690" s="55">
        <v>0.48892361111111099</v>
      </c>
      <c r="I3690" s="33">
        <v>44886.488923611098</v>
      </c>
      <c r="J3690" s="58">
        <v>44886</v>
      </c>
      <c r="K3690" s="13" t="s">
        <v>213</v>
      </c>
      <c r="L3690" s="13" t="s">
        <v>30</v>
      </c>
      <c r="M3690" s="13" t="s">
        <v>75</v>
      </c>
      <c r="N3690" s="13" t="s">
        <v>206</v>
      </c>
      <c r="O3690" s="33" t="s">
        <v>38</v>
      </c>
      <c r="P3690" s="58" t="s">
        <v>38</v>
      </c>
      <c r="Q3690" s="33" t="s">
        <v>207</v>
      </c>
      <c r="R3690" s="14" t="s">
        <v>38</v>
      </c>
      <c r="S3690" s="13" t="s">
        <v>216</v>
      </c>
      <c r="T3690" s="13" t="s">
        <v>217</v>
      </c>
      <c r="U3690" s="33">
        <f t="shared" ca="1" si="684"/>
        <v>45744.56914039352</v>
      </c>
      <c r="V3690" s="13" t="str">
        <f t="shared" si="685"/>
        <v>Bangalore</v>
      </c>
      <c r="W3690" s="13" t="str">
        <f t="shared" si="686"/>
        <v>CLS</v>
      </c>
      <c r="X3690" s="13">
        <f t="shared" si="687"/>
        <v>11</v>
      </c>
      <c r="Y3690" s="13" t="str">
        <f>IFERROR(VLOOKUP(C3690,ReceivingTeam[],2,FALSE),"HelpDesk")</f>
        <v>HelpDesk</v>
      </c>
      <c r="Z3690" s="67">
        <f t="shared" si="688"/>
        <v>44886.988923611098</v>
      </c>
      <c r="AA3690" s="68">
        <f t="shared" si="689"/>
        <v>44886</v>
      </c>
      <c r="AB3690" s="69" t="b">
        <f t="shared" si="690"/>
        <v>1</v>
      </c>
      <c r="AC3690" s="70">
        <f t="shared" si="691"/>
        <v>0.5</v>
      </c>
      <c r="AD3690" s="67">
        <f t="shared" si="692"/>
        <v>44886.988923611098</v>
      </c>
      <c r="AE3690" s="67">
        <f>VLOOKUP(V3690,'Branch Wise Work Timelines'!C:G,3,FALSE)+AA3690</f>
        <v>44886.416666666664</v>
      </c>
      <c r="AF3690" s="67">
        <f>IF(V3690="Bangalore",VLOOKUP(V3690,'Branch Wise Work Timelines'!C:G,4,FALSE)+AA3690+1,IF(V3690="Mumbai",VLOOKUP(V3690,'Branch Wise Work Timelines'!C:G,4,FALSE)+AA3690+1,VLOOKUP(V3690,'Branch Wise Work Timelines'!C:G,4,FALSE)+AA3690))</f>
        <v>44887.104166666664</v>
      </c>
      <c r="AG3690" s="67">
        <f>WORKDAY.INTL(AA3690,1,11)+VLOOKUP(V3690,'Branch Wise Work Timelines'!C:G,3,FALSE)</f>
        <v>44887.416666666664</v>
      </c>
      <c r="AH3690" s="69" t="str">
        <f t="shared" ca="1" si="693"/>
        <v>Out of TAT</v>
      </c>
      <c r="AI3690" s="69">
        <f t="shared" ca="1" si="694"/>
        <v>20582</v>
      </c>
      <c r="AJ3690" s="69" t="str">
        <f ca="1">IF(AI3690&lt;0,"0-12",IFERROR(VLOOKUP(AI3690,Breakup[],2,FALSE),"&gt;24"))</f>
        <v>&gt;24</v>
      </c>
      <c r="AK3690" s="69" t="str">
        <f>VLOOKUP(V3690,Master!B:D,3,FALSE)</f>
        <v>South</v>
      </c>
      <c r="AL3690" s="69" t="str">
        <f t="shared" si="695"/>
        <v>Bangalore-CLS</v>
      </c>
    </row>
    <row r="3691" spans="1:38">
      <c r="A3691" s="14" t="s">
        <v>7711</v>
      </c>
      <c r="B3691" s="54">
        <v>44701.679672071798</v>
      </c>
      <c r="C3691" s="13" t="s">
        <v>1342</v>
      </c>
      <c r="D3691" s="13">
        <v>191</v>
      </c>
      <c r="E3691" s="13" t="s">
        <v>7712</v>
      </c>
      <c r="F3691" s="13" t="s">
        <v>15</v>
      </c>
      <c r="G3691" s="14">
        <v>1653051626097</v>
      </c>
      <c r="H3691" s="55">
        <v>0.19841435185185199</v>
      </c>
      <c r="I3691" s="33">
        <v>44891.198414351798</v>
      </c>
      <c r="J3691" s="58">
        <v>44891</v>
      </c>
      <c r="K3691" s="13" t="s">
        <v>213</v>
      </c>
      <c r="L3691" s="13" t="s">
        <v>30</v>
      </c>
      <c r="M3691" s="13" t="s">
        <v>214</v>
      </c>
      <c r="N3691" s="13" t="s">
        <v>206</v>
      </c>
      <c r="O3691" s="33">
        <v>44891.875243055598</v>
      </c>
      <c r="P3691" s="58">
        <v>44891</v>
      </c>
      <c r="Q3691" s="33" t="s">
        <v>237</v>
      </c>
      <c r="R3691" s="14">
        <v>809</v>
      </c>
      <c r="S3691" s="13" t="s">
        <v>216</v>
      </c>
      <c r="T3691" s="13" t="s">
        <v>217</v>
      </c>
      <c r="U3691" s="33">
        <f t="shared" ca="1" si="684"/>
        <v>45744.56914039352</v>
      </c>
      <c r="V3691" s="13" t="str">
        <f t="shared" si="685"/>
        <v>Bangalore</v>
      </c>
      <c r="W3691" s="13" t="str">
        <f t="shared" si="686"/>
        <v>CLS</v>
      </c>
      <c r="X3691" s="13">
        <f t="shared" si="687"/>
        <v>4</v>
      </c>
      <c r="Y3691" s="13" t="str">
        <f>IFERROR(VLOOKUP(C3691,ReceivingTeam[],2,FALSE),"HelpDesk")</f>
        <v>HelpDesk</v>
      </c>
      <c r="Z3691" s="67">
        <f t="shared" si="688"/>
        <v>44891.916666666664</v>
      </c>
      <c r="AA3691" s="68">
        <f t="shared" si="689"/>
        <v>44891</v>
      </c>
      <c r="AB3691" s="69" t="b">
        <f t="shared" si="690"/>
        <v>1</v>
      </c>
      <c r="AC3691" s="70">
        <f t="shared" si="691"/>
        <v>0.5</v>
      </c>
      <c r="AD3691" s="67">
        <f t="shared" si="692"/>
        <v>44891.916666666664</v>
      </c>
      <c r="AE3691" s="67">
        <f>VLOOKUP(V3691,'Branch Wise Work Timelines'!C:G,3,FALSE)+AA3691</f>
        <v>44891.416666666664</v>
      </c>
      <c r="AF3691" s="67">
        <f>IF(V3691="Bangalore",VLOOKUP(V3691,'Branch Wise Work Timelines'!C:G,4,FALSE)+AA3691+1,IF(V3691="Mumbai",VLOOKUP(V3691,'Branch Wise Work Timelines'!C:G,4,FALSE)+AA3691+1,VLOOKUP(V3691,'Branch Wise Work Timelines'!C:G,4,FALSE)+AA3691))</f>
        <v>44892.104166666664</v>
      </c>
      <c r="AG3691" s="67">
        <f>WORKDAY.INTL(AA3691,1,11)+VLOOKUP(V3691,'Branch Wise Work Timelines'!C:G,3,FALSE)</f>
        <v>44893.416666666664</v>
      </c>
      <c r="AH3691" s="69" t="str">
        <f t="shared" si="693"/>
        <v>Met</v>
      </c>
      <c r="AI3691" s="69">
        <f t="shared" ca="1" si="694"/>
        <v>20464</v>
      </c>
      <c r="AJ3691" s="69" t="str">
        <f ca="1">IF(AI3691&lt;0,"0-12",IFERROR(VLOOKUP(AI3691,Breakup[],2,FALSE),"&gt;24"))</f>
        <v>&gt;24</v>
      </c>
      <c r="AK3691" s="69" t="str">
        <f>VLOOKUP(V3691,Master!B:D,3,FALSE)</f>
        <v>South</v>
      </c>
      <c r="AL3691" s="69" t="str">
        <f t="shared" si="695"/>
        <v>Bangalore-CLS</v>
      </c>
    </row>
    <row r="3692" spans="1:38">
      <c r="A3692" s="14" t="s">
        <v>7713</v>
      </c>
      <c r="B3692" s="54">
        <v>44701.808951932901</v>
      </c>
      <c r="C3692" s="13" t="s">
        <v>450</v>
      </c>
      <c r="D3692" s="13">
        <v>321</v>
      </c>
      <c r="E3692" s="13" t="s">
        <v>7714</v>
      </c>
      <c r="F3692" s="13" t="s">
        <v>33</v>
      </c>
      <c r="G3692" s="14">
        <v>1653060101777</v>
      </c>
      <c r="H3692" s="55">
        <v>0.77269675925925896</v>
      </c>
      <c r="I3692" s="33">
        <v>44889.772696759297</v>
      </c>
      <c r="J3692" s="58">
        <v>44889</v>
      </c>
      <c r="K3692" s="13" t="s">
        <v>452</v>
      </c>
      <c r="L3692" s="13" t="s">
        <v>36</v>
      </c>
      <c r="M3692" s="13" t="s">
        <v>154</v>
      </c>
      <c r="N3692" s="13" t="s">
        <v>206</v>
      </c>
      <c r="O3692" s="33" t="s">
        <v>38</v>
      </c>
      <c r="P3692" s="58" t="s">
        <v>38</v>
      </c>
      <c r="Q3692" s="33" t="s">
        <v>207</v>
      </c>
      <c r="R3692" s="14" t="s">
        <v>38</v>
      </c>
      <c r="S3692" s="13" t="s">
        <v>216</v>
      </c>
      <c r="T3692" s="13" t="s">
        <v>278</v>
      </c>
      <c r="U3692" s="33">
        <f t="shared" ca="1" si="684"/>
        <v>45744.56914039352</v>
      </c>
      <c r="V3692" s="13" t="str">
        <f t="shared" si="685"/>
        <v>Chennai</v>
      </c>
      <c r="W3692" s="13" t="str">
        <f t="shared" si="686"/>
        <v>RI</v>
      </c>
      <c r="X3692" s="13">
        <f t="shared" si="687"/>
        <v>18</v>
      </c>
      <c r="Y3692" s="13" t="str">
        <f>IFERROR(VLOOKUP(C3692,ReceivingTeam[],2,FALSE),"HelpDesk")</f>
        <v>HelpDesk</v>
      </c>
      <c r="Z3692" s="67">
        <f t="shared" si="688"/>
        <v>44893.418530092626</v>
      </c>
      <c r="AA3692" s="68">
        <f t="shared" si="689"/>
        <v>44889</v>
      </c>
      <c r="AB3692" s="69" t="b">
        <f t="shared" si="690"/>
        <v>1</v>
      </c>
      <c r="AC3692" s="70">
        <f t="shared" si="691"/>
        <v>3</v>
      </c>
      <c r="AD3692" s="67">
        <f t="shared" si="692"/>
        <v>44893.418530092626</v>
      </c>
      <c r="AE3692" s="67">
        <f>VLOOKUP(V3692,'Branch Wise Work Timelines'!C:G,3,FALSE)+AA3692</f>
        <v>44889.416666666664</v>
      </c>
      <c r="AF3692" s="67">
        <f>IF(V3692="Bangalore",VLOOKUP(V3692,'Branch Wise Work Timelines'!C:G,4,FALSE)+AA3692+1,IF(V3692="Mumbai",VLOOKUP(V3692,'Branch Wise Work Timelines'!C:G,4,FALSE)+AA3692+1,VLOOKUP(V3692,'Branch Wise Work Timelines'!C:G,4,FALSE)+AA3692))</f>
        <v>44889.770833333336</v>
      </c>
      <c r="AG3692" s="67">
        <f>WORKDAY.INTL(AA3692,1,11)+VLOOKUP(V3692,'Branch Wise Work Timelines'!C:G,3,FALSE)</f>
        <v>44890.416666666664</v>
      </c>
      <c r="AH3692" s="69" t="str">
        <f t="shared" ca="1" si="693"/>
        <v>Out of TAT</v>
      </c>
      <c r="AI3692" s="69">
        <f t="shared" ca="1" si="694"/>
        <v>20428</v>
      </c>
      <c r="AJ3692" s="69" t="str">
        <f ca="1">IF(AI3692&lt;0,"0-12",IFERROR(VLOOKUP(AI3692,Breakup[],2,FALSE),"&gt;24"))</f>
        <v>&gt;24</v>
      </c>
      <c r="AK3692" s="69" t="str">
        <f>VLOOKUP(V3692,Master!B:D,3,FALSE)</f>
        <v>South</v>
      </c>
      <c r="AL3692" s="69" t="str">
        <f t="shared" si="695"/>
        <v>Chennai</v>
      </c>
    </row>
    <row r="3693" spans="1:38">
      <c r="A3693" s="14" t="s">
        <v>7715</v>
      </c>
      <c r="B3693" s="54">
        <v>44701.810322418998</v>
      </c>
      <c r="C3693" s="13" t="s">
        <v>372</v>
      </c>
      <c r="D3693" s="13">
        <v>287</v>
      </c>
      <c r="E3693" s="13" t="s">
        <v>7716</v>
      </c>
      <c r="F3693" s="13" t="s">
        <v>15</v>
      </c>
      <c r="G3693" s="14">
        <v>1653055518035</v>
      </c>
      <c r="H3693" s="55">
        <v>0.60761574074074098</v>
      </c>
      <c r="I3693" s="33">
        <v>44889.607615740701</v>
      </c>
      <c r="J3693" s="58">
        <v>44889</v>
      </c>
      <c r="K3693" s="13" t="s">
        <v>213</v>
      </c>
      <c r="L3693" s="13" t="s">
        <v>30</v>
      </c>
      <c r="M3693" s="13" t="s">
        <v>75</v>
      </c>
      <c r="N3693" s="13" t="s">
        <v>206</v>
      </c>
      <c r="O3693" s="33" t="s">
        <v>38</v>
      </c>
      <c r="P3693" s="58" t="s">
        <v>38</v>
      </c>
      <c r="Q3693" s="33" t="s">
        <v>207</v>
      </c>
      <c r="R3693" s="14" t="s">
        <v>38</v>
      </c>
      <c r="S3693" s="13" t="s">
        <v>216</v>
      </c>
      <c r="T3693" s="13" t="s">
        <v>217</v>
      </c>
      <c r="U3693" s="33">
        <f t="shared" ca="1" si="684"/>
        <v>45744.56914039352</v>
      </c>
      <c r="V3693" s="13" t="str">
        <f t="shared" si="685"/>
        <v>Bangalore</v>
      </c>
      <c r="W3693" s="13" t="str">
        <f t="shared" si="686"/>
        <v>CLS</v>
      </c>
      <c r="X3693" s="13">
        <f t="shared" si="687"/>
        <v>14</v>
      </c>
      <c r="Y3693" s="13" t="str">
        <f>IFERROR(VLOOKUP(C3693,ReceivingTeam[],2,FALSE),"HelpDesk")</f>
        <v>HelpDesk</v>
      </c>
      <c r="Z3693" s="67">
        <f t="shared" si="688"/>
        <v>44890.420115740701</v>
      </c>
      <c r="AA3693" s="68">
        <f t="shared" si="689"/>
        <v>44889</v>
      </c>
      <c r="AB3693" s="69" t="b">
        <f t="shared" si="690"/>
        <v>1</v>
      </c>
      <c r="AC3693" s="70">
        <f t="shared" si="691"/>
        <v>0.5</v>
      </c>
      <c r="AD3693" s="67">
        <f t="shared" si="692"/>
        <v>44890.420115740701</v>
      </c>
      <c r="AE3693" s="67">
        <f>VLOOKUP(V3693,'Branch Wise Work Timelines'!C:G,3,FALSE)+AA3693</f>
        <v>44889.416666666664</v>
      </c>
      <c r="AF3693" s="67">
        <f>IF(V3693="Bangalore",VLOOKUP(V3693,'Branch Wise Work Timelines'!C:G,4,FALSE)+AA3693+1,IF(V3693="Mumbai",VLOOKUP(V3693,'Branch Wise Work Timelines'!C:G,4,FALSE)+AA3693+1,VLOOKUP(V3693,'Branch Wise Work Timelines'!C:G,4,FALSE)+AA3693))</f>
        <v>44890.104166666664</v>
      </c>
      <c r="AG3693" s="67">
        <f>WORKDAY.INTL(AA3693,1,11)+VLOOKUP(V3693,'Branch Wise Work Timelines'!C:G,3,FALSE)</f>
        <v>44890.416666666664</v>
      </c>
      <c r="AH3693" s="69" t="str">
        <f t="shared" ca="1" si="693"/>
        <v>Out of TAT</v>
      </c>
      <c r="AI3693" s="69">
        <f t="shared" ca="1" si="694"/>
        <v>20500</v>
      </c>
      <c r="AJ3693" s="69" t="str">
        <f ca="1">IF(AI3693&lt;0,"0-12",IFERROR(VLOOKUP(AI3693,Breakup[],2,FALSE),"&gt;24"))</f>
        <v>&gt;24</v>
      </c>
      <c r="AK3693" s="69" t="str">
        <f>VLOOKUP(V3693,Master!B:D,3,FALSE)</f>
        <v>South</v>
      </c>
      <c r="AL3693" s="69" t="str">
        <f t="shared" si="695"/>
        <v>Bangalore-CLS</v>
      </c>
    </row>
    <row r="3694" spans="1:38">
      <c r="A3694" s="14" t="s">
        <v>7717</v>
      </c>
      <c r="B3694" s="54">
        <v>44701.454649421299</v>
      </c>
      <c r="C3694" s="13" t="s">
        <v>6447</v>
      </c>
      <c r="D3694" s="13">
        <v>598</v>
      </c>
      <c r="E3694" s="13" t="s">
        <v>7718</v>
      </c>
      <c r="F3694" s="13" t="s">
        <v>33</v>
      </c>
      <c r="G3694" s="14">
        <v>1653057767259</v>
      </c>
      <c r="H3694" s="55">
        <v>1.3101851851851899E-2</v>
      </c>
      <c r="I3694" s="33">
        <v>44890.013101851902</v>
      </c>
      <c r="J3694" s="58">
        <v>44890</v>
      </c>
      <c r="K3694" s="13" t="s">
        <v>452</v>
      </c>
      <c r="L3694" s="13" t="s">
        <v>36</v>
      </c>
      <c r="M3694" s="13" t="s">
        <v>6447</v>
      </c>
      <c r="N3694" s="13" t="s">
        <v>206</v>
      </c>
      <c r="O3694" s="33" t="s">
        <v>38</v>
      </c>
      <c r="P3694" s="58" t="s">
        <v>38</v>
      </c>
      <c r="Q3694" s="33" t="s">
        <v>207</v>
      </c>
      <c r="R3694" s="14" t="s">
        <v>38</v>
      </c>
      <c r="S3694" s="13" t="s">
        <v>216</v>
      </c>
      <c r="T3694" s="13" t="s">
        <v>278</v>
      </c>
      <c r="U3694" s="33">
        <f t="shared" ca="1" si="684"/>
        <v>45744.56914039352</v>
      </c>
      <c r="V3694" s="13" t="str">
        <f t="shared" si="685"/>
        <v>Chennai</v>
      </c>
      <c r="W3694" s="13" t="str">
        <f t="shared" si="686"/>
        <v>RI</v>
      </c>
      <c r="X3694" s="13">
        <f t="shared" si="687"/>
        <v>0</v>
      </c>
      <c r="Y3694" s="13" t="str">
        <f>IFERROR(VLOOKUP(C3694,ReceivingTeam[],2,FALSE),"HelpDesk")</f>
        <v>HelpDesk</v>
      </c>
      <c r="Z3694" s="67">
        <f t="shared" si="688"/>
        <v>44894.062499999993</v>
      </c>
      <c r="AA3694" s="68">
        <f t="shared" si="689"/>
        <v>44890</v>
      </c>
      <c r="AB3694" s="69" t="b">
        <f t="shared" si="690"/>
        <v>1</v>
      </c>
      <c r="AC3694" s="70">
        <f t="shared" si="691"/>
        <v>3</v>
      </c>
      <c r="AD3694" s="67">
        <f t="shared" si="692"/>
        <v>44894.062499999993</v>
      </c>
      <c r="AE3694" s="67">
        <f>VLOOKUP(V3694,'Branch Wise Work Timelines'!C:G,3,FALSE)+AA3694</f>
        <v>44890.416666666664</v>
      </c>
      <c r="AF3694" s="67">
        <f>IF(V3694="Bangalore",VLOOKUP(V3694,'Branch Wise Work Timelines'!C:G,4,FALSE)+AA3694+1,IF(V3694="Mumbai",VLOOKUP(V3694,'Branch Wise Work Timelines'!C:G,4,FALSE)+AA3694+1,VLOOKUP(V3694,'Branch Wise Work Timelines'!C:G,4,FALSE)+AA3694))</f>
        <v>44890.770833333336</v>
      </c>
      <c r="AG3694" s="67">
        <f>WORKDAY.INTL(AA3694,1,11)+VLOOKUP(V3694,'Branch Wise Work Timelines'!C:G,3,FALSE)</f>
        <v>44891.416666666664</v>
      </c>
      <c r="AH3694" s="69" t="str">
        <f t="shared" ca="1" si="693"/>
        <v>Out of TAT</v>
      </c>
      <c r="AI3694" s="69">
        <f t="shared" ca="1" si="694"/>
        <v>20413</v>
      </c>
      <c r="AJ3694" s="69" t="str">
        <f ca="1">IF(AI3694&lt;0,"0-12",IFERROR(VLOOKUP(AI3694,Breakup[],2,FALSE),"&gt;24"))</f>
        <v>&gt;24</v>
      </c>
      <c r="AK3694" s="69" t="str">
        <f>VLOOKUP(V3694,Master!B:D,3,FALSE)</f>
        <v>South</v>
      </c>
      <c r="AL3694" s="69" t="str">
        <f t="shared" si="695"/>
        <v>Chennai</v>
      </c>
    </row>
    <row r="3695" spans="1:38">
      <c r="A3695" s="14" t="s">
        <v>7719</v>
      </c>
      <c r="B3695" s="54">
        <v>44701.469507789297</v>
      </c>
      <c r="C3695" s="13" t="s">
        <v>6447</v>
      </c>
      <c r="D3695" s="13">
        <v>1003</v>
      </c>
      <c r="E3695" s="13" t="s">
        <v>7720</v>
      </c>
      <c r="F3695" s="13" t="s">
        <v>33</v>
      </c>
      <c r="G3695" s="14">
        <v>1653057767259</v>
      </c>
      <c r="H3695" s="55">
        <v>0.39508101851851901</v>
      </c>
      <c r="I3695" s="33">
        <v>44882.395081018498</v>
      </c>
      <c r="J3695" s="58">
        <v>44882</v>
      </c>
      <c r="K3695" s="13" t="s">
        <v>452</v>
      </c>
      <c r="L3695" s="13" t="s">
        <v>36</v>
      </c>
      <c r="M3695" s="13" t="s">
        <v>6447</v>
      </c>
      <c r="N3695" s="13" t="s">
        <v>206</v>
      </c>
      <c r="O3695" s="33" t="s">
        <v>38</v>
      </c>
      <c r="P3695" s="58" t="s">
        <v>38</v>
      </c>
      <c r="Q3695" s="33" t="s">
        <v>207</v>
      </c>
      <c r="R3695" s="14" t="s">
        <v>38</v>
      </c>
      <c r="S3695" s="13" t="s">
        <v>216</v>
      </c>
      <c r="T3695" s="13" t="s">
        <v>278</v>
      </c>
      <c r="U3695" s="33">
        <f t="shared" ca="1" si="684"/>
        <v>45744.56914039352</v>
      </c>
      <c r="V3695" s="13" t="str">
        <f t="shared" si="685"/>
        <v>Chennai</v>
      </c>
      <c r="W3695" s="13" t="str">
        <f t="shared" si="686"/>
        <v>RI</v>
      </c>
      <c r="X3695" s="13">
        <f t="shared" si="687"/>
        <v>9</v>
      </c>
      <c r="Y3695" s="13" t="str">
        <f>IFERROR(VLOOKUP(C3695,ReceivingTeam[],2,FALSE),"HelpDesk")</f>
        <v>HelpDesk</v>
      </c>
      <c r="Z3695" s="67">
        <f t="shared" si="688"/>
        <v>44886.062499999993</v>
      </c>
      <c r="AA3695" s="68">
        <f t="shared" si="689"/>
        <v>44882</v>
      </c>
      <c r="AB3695" s="69" t="b">
        <f t="shared" si="690"/>
        <v>1</v>
      </c>
      <c r="AC3695" s="70">
        <f t="shared" si="691"/>
        <v>3</v>
      </c>
      <c r="AD3695" s="67">
        <f t="shared" si="692"/>
        <v>44886.062499999993</v>
      </c>
      <c r="AE3695" s="67">
        <f>VLOOKUP(V3695,'Branch Wise Work Timelines'!C:G,3,FALSE)+AA3695</f>
        <v>44882.416666666664</v>
      </c>
      <c r="AF3695" s="67">
        <f>IF(V3695="Bangalore",VLOOKUP(V3695,'Branch Wise Work Timelines'!C:G,4,FALSE)+AA3695+1,IF(V3695="Mumbai",VLOOKUP(V3695,'Branch Wise Work Timelines'!C:G,4,FALSE)+AA3695+1,VLOOKUP(V3695,'Branch Wise Work Timelines'!C:G,4,FALSE)+AA3695))</f>
        <v>44882.770833333336</v>
      </c>
      <c r="AG3695" s="67">
        <f>WORKDAY.INTL(AA3695,1,11)+VLOOKUP(V3695,'Branch Wise Work Timelines'!C:G,3,FALSE)</f>
        <v>44883.416666666664</v>
      </c>
      <c r="AH3695" s="69" t="str">
        <f t="shared" ca="1" si="693"/>
        <v>Out of TAT</v>
      </c>
      <c r="AI3695" s="69">
        <f t="shared" ca="1" si="694"/>
        <v>20605</v>
      </c>
      <c r="AJ3695" s="69" t="str">
        <f ca="1">IF(AI3695&lt;0,"0-12",IFERROR(VLOOKUP(AI3695,Breakup[],2,FALSE),"&gt;24"))</f>
        <v>&gt;24</v>
      </c>
      <c r="AK3695" s="69" t="str">
        <f>VLOOKUP(V3695,Master!B:D,3,FALSE)</f>
        <v>South</v>
      </c>
      <c r="AL3695" s="69" t="str">
        <f t="shared" si="695"/>
        <v>Chennai</v>
      </c>
    </row>
    <row r="3696" spans="1:38">
      <c r="A3696" s="14" t="s">
        <v>7721</v>
      </c>
      <c r="B3696" s="54">
        <v>44701.691613078699</v>
      </c>
      <c r="C3696" s="13" t="s">
        <v>243</v>
      </c>
      <c r="D3696" s="13">
        <v>354</v>
      </c>
      <c r="E3696" s="13" t="s">
        <v>7722</v>
      </c>
      <c r="F3696" s="13" t="s">
        <v>15</v>
      </c>
      <c r="G3696" s="14">
        <v>1653048302745</v>
      </c>
      <c r="H3696" s="55">
        <v>0.83538194444444402</v>
      </c>
      <c r="I3696" s="33">
        <v>44887.835381944402</v>
      </c>
      <c r="J3696" s="58">
        <v>44887</v>
      </c>
      <c r="K3696" s="13" t="s">
        <v>213</v>
      </c>
      <c r="L3696" s="13" t="s">
        <v>30</v>
      </c>
      <c r="M3696" s="13" t="s">
        <v>75</v>
      </c>
      <c r="N3696" s="13" t="s">
        <v>206</v>
      </c>
      <c r="O3696" s="33" t="s">
        <v>38</v>
      </c>
      <c r="P3696" s="58" t="s">
        <v>38</v>
      </c>
      <c r="Q3696" s="33" t="s">
        <v>207</v>
      </c>
      <c r="R3696" s="14" t="s">
        <v>38</v>
      </c>
      <c r="S3696" s="13" t="s">
        <v>216</v>
      </c>
      <c r="T3696" s="13" t="s">
        <v>217</v>
      </c>
      <c r="U3696" s="33">
        <f t="shared" ca="1" si="684"/>
        <v>45744.56914039352</v>
      </c>
      <c r="V3696" s="13" t="str">
        <f t="shared" si="685"/>
        <v>Bangalore</v>
      </c>
      <c r="W3696" s="13" t="str">
        <f t="shared" si="686"/>
        <v>CLS</v>
      </c>
      <c r="X3696" s="13">
        <f t="shared" si="687"/>
        <v>20</v>
      </c>
      <c r="Y3696" s="13" t="str">
        <f>IFERROR(VLOOKUP(C3696,ReceivingTeam[],2,FALSE),"HelpDesk")</f>
        <v>HelpDesk</v>
      </c>
      <c r="Z3696" s="67">
        <f t="shared" si="688"/>
        <v>44888.647881944402</v>
      </c>
      <c r="AA3696" s="68">
        <f t="shared" si="689"/>
        <v>44887</v>
      </c>
      <c r="AB3696" s="69" t="b">
        <f t="shared" si="690"/>
        <v>1</v>
      </c>
      <c r="AC3696" s="70">
        <f t="shared" si="691"/>
        <v>0.5</v>
      </c>
      <c r="AD3696" s="67">
        <f t="shared" si="692"/>
        <v>44888.647881944402</v>
      </c>
      <c r="AE3696" s="67">
        <f>VLOOKUP(V3696,'Branch Wise Work Timelines'!C:G,3,FALSE)+AA3696</f>
        <v>44887.416666666664</v>
      </c>
      <c r="AF3696" s="67">
        <f>IF(V3696="Bangalore",VLOOKUP(V3696,'Branch Wise Work Timelines'!C:G,4,FALSE)+AA3696+1,IF(V3696="Mumbai",VLOOKUP(V3696,'Branch Wise Work Timelines'!C:G,4,FALSE)+AA3696+1,VLOOKUP(V3696,'Branch Wise Work Timelines'!C:G,4,FALSE)+AA3696))</f>
        <v>44888.104166666664</v>
      </c>
      <c r="AG3696" s="67">
        <f>WORKDAY.INTL(AA3696,1,11)+VLOOKUP(V3696,'Branch Wise Work Timelines'!C:G,3,FALSE)</f>
        <v>44888.416666666664</v>
      </c>
      <c r="AH3696" s="69" t="str">
        <f t="shared" ca="1" si="693"/>
        <v>Out of TAT</v>
      </c>
      <c r="AI3696" s="69">
        <f t="shared" ca="1" si="694"/>
        <v>20543</v>
      </c>
      <c r="AJ3696" s="69" t="str">
        <f ca="1">IF(AI3696&lt;0,"0-12",IFERROR(VLOOKUP(AI3696,Breakup[],2,FALSE),"&gt;24"))</f>
        <v>&gt;24</v>
      </c>
      <c r="AK3696" s="69" t="str">
        <f>VLOOKUP(V3696,Master!B:D,3,FALSE)</f>
        <v>South</v>
      </c>
      <c r="AL3696" s="69" t="str">
        <f t="shared" si="695"/>
        <v>Bangalore-CLS</v>
      </c>
    </row>
    <row r="3697" spans="1:38">
      <c r="A3697" s="14" t="s">
        <v>7723</v>
      </c>
      <c r="B3697" s="54">
        <v>44701.814404131903</v>
      </c>
      <c r="C3697" s="13" t="s">
        <v>586</v>
      </c>
      <c r="D3697" s="13">
        <v>1996</v>
      </c>
      <c r="E3697" s="13" t="s">
        <v>7724</v>
      </c>
      <c r="F3697" s="13" t="s">
        <v>15</v>
      </c>
      <c r="G3697" s="14">
        <v>1653055518035</v>
      </c>
      <c r="H3697" s="55">
        <v>0.22369212962963</v>
      </c>
      <c r="I3697" s="33">
        <v>44890.223692129599</v>
      </c>
      <c r="J3697" s="58">
        <v>44890</v>
      </c>
      <c r="K3697" s="13" t="s">
        <v>213</v>
      </c>
      <c r="L3697" s="13" t="s">
        <v>30</v>
      </c>
      <c r="M3697" s="13" t="s">
        <v>75</v>
      </c>
      <c r="N3697" s="13" t="s">
        <v>206</v>
      </c>
      <c r="O3697" s="33" t="s">
        <v>38</v>
      </c>
      <c r="P3697" s="58" t="s">
        <v>38</v>
      </c>
      <c r="Q3697" s="33" t="s">
        <v>207</v>
      </c>
      <c r="R3697" s="14" t="s">
        <v>38</v>
      </c>
      <c r="S3697" s="13" t="s">
        <v>216</v>
      </c>
      <c r="T3697" s="13" t="s">
        <v>217</v>
      </c>
      <c r="U3697" s="33">
        <f t="shared" ca="1" si="684"/>
        <v>45744.56914039352</v>
      </c>
      <c r="V3697" s="13" t="str">
        <f t="shared" si="685"/>
        <v>Bangalore</v>
      </c>
      <c r="W3697" s="13" t="str">
        <f t="shared" si="686"/>
        <v>CLS</v>
      </c>
      <c r="X3697" s="13">
        <f t="shared" si="687"/>
        <v>5</v>
      </c>
      <c r="Y3697" s="13" t="str">
        <f>IFERROR(VLOOKUP(C3697,ReceivingTeam[],2,FALSE),"HelpDesk")</f>
        <v>HelpDesk</v>
      </c>
      <c r="Z3697" s="67">
        <f t="shared" si="688"/>
        <v>44890.916666666664</v>
      </c>
      <c r="AA3697" s="68">
        <f t="shared" si="689"/>
        <v>44890</v>
      </c>
      <c r="AB3697" s="69" t="b">
        <f t="shared" si="690"/>
        <v>1</v>
      </c>
      <c r="AC3697" s="70">
        <f t="shared" si="691"/>
        <v>0.5</v>
      </c>
      <c r="AD3697" s="67">
        <f t="shared" si="692"/>
        <v>44890.916666666664</v>
      </c>
      <c r="AE3697" s="67">
        <f>VLOOKUP(V3697,'Branch Wise Work Timelines'!C:G,3,FALSE)+AA3697</f>
        <v>44890.416666666664</v>
      </c>
      <c r="AF3697" s="67">
        <f>IF(V3697="Bangalore",VLOOKUP(V3697,'Branch Wise Work Timelines'!C:G,4,FALSE)+AA3697+1,IF(V3697="Mumbai",VLOOKUP(V3697,'Branch Wise Work Timelines'!C:G,4,FALSE)+AA3697+1,VLOOKUP(V3697,'Branch Wise Work Timelines'!C:G,4,FALSE)+AA3697))</f>
        <v>44891.104166666664</v>
      </c>
      <c r="AG3697" s="67">
        <f>WORKDAY.INTL(AA3697,1,11)+VLOOKUP(V3697,'Branch Wise Work Timelines'!C:G,3,FALSE)</f>
        <v>44891.416666666664</v>
      </c>
      <c r="AH3697" s="69" t="str">
        <f t="shared" ca="1" si="693"/>
        <v>Out of TAT</v>
      </c>
      <c r="AI3697" s="69">
        <f t="shared" ca="1" si="694"/>
        <v>20488</v>
      </c>
      <c r="AJ3697" s="69" t="str">
        <f ca="1">IF(AI3697&lt;0,"0-12",IFERROR(VLOOKUP(AI3697,Breakup[],2,FALSE),"&gt;24"))</f>
        <v>&gt;24</v>
      </c>
      <c r="AK3697" s="69" t="str">
        <f>VLOOKUP(V3697,Master!B:D,3,FALSE)</f>
        <v>South</v>
      </c>
      <c r="AL3697" s="69" t="str">
        <f t="shared" si="695"/>
        <v>Bangalore-CLS</v>
      </c>
    </row>
    <row r="3698" spans="1:38">
      <c r="A3698" s="14" t="s">
        <v>7725</v>
      </c>
      <c r="B3698" s="54">
        <v>44701.814647106497</v>
      </c>
      <c r="C3698" s="13" t="s">
        <v>418</v>
      </c>
      <c r="D3698" s="13">
        <v>600</v>
      </c>
      <c r="E3698" s="13" t="s">
        <v>7726</v>
      </c>
      <c r="F3698" s="13" t="s">
        <v>15</v>
      </c>
      <c r="G3698" s="14">
        <v>1653055518035</v>
      </c>
      <c r="H3698" s="55">
        <v>0.26975694444444398</v>
      </c>
      <c r="I3698" s="33">
        <v>44887.269756944399</v>
      </c>
      <c r="J3698" s="58">
        <v>44887</v>
      </c>
      <c r="K3698" s="13" t="s">
        <v>213</v>
      </c>
      <c r="L3698" s="13" t="s">
        <v>30</v>
      </c>
      <c r="M3698" s="13" t="s">
        <v>75</v>
      </c>
      <c r="N3698" s="13" t="s">
        <v>206</v>
      </c>
      <c r="O3698" s="33" t="s">
        <v>38</v>
      </c>
      <c r="P3698" s="58" t="s">
        <v>38</v>
      </c>
      <c r="Q3698" s="33" t="s">
        <v>207</v>
      </c>
      <c r="R3698" s="14" t="s">
        <v>38</v>
      </c>
      <c r="S3698" s="13" t="s">
        <v>216</v>
      </c>
      <c r="T3698" s="13" t="s">
        <v>217</v>
      </c>
      <c r="U3698" s="33">
        <f t="shared" ca="1" si="684"/>
        <v>45744.56914039352</v>
      </c>
      <c r="V3698" s="13" t="str">
        <f t="shared" si="685"/>
        <v>Bangalore</v>
      </c>
      <c r="W3698" s="13" t="str">
        <f t="shared" si="686"/>
        <v>CLS</v>
      </c>
      <c r="X3698" s="13">
        <f t="shared" si="687"/>
        <v>6</v>
      </c>
      <c r="Y3698" s="13" t="str">
        <f>IFERROR(VLOOKUP(C3698,ReceivingTeam[],2,FALSE),"HelpDesk")</f>
        <v>HelpDesk</v>
      </c>
      <c r="Z3698" s="67">
        <f t="shared" si="688"/>
        <v>44887.916666666664</v>
      </c>
      <c r="AA3698" s="68">
        <f t="shared" si="689"/>
        <v>44887</v>
      </c>
      <c r="AB3698" s="69" t="b">
        <f t="shared" si="690"/>
        <v>1</v>
      </c>
      <c r="AC3698" s="70">
        <f t="shared" si="691"/>
        <v>0.5</v>
      </c>
      <c r="AD3698" s="67">
        <f t="shared" si="692"/>
        <v>44887.916666666664</v>
      </c>
      <c r="AE3698" s="67">
        <f>VLOOKUP(V3698,'Branch Wise Work Timelines'!C:G,3,FALSE)+AA3698</f>
        <v>44887.416666666664</v>
      </c>
      <c r="AF3698" s="67">
        <f>IF(V3698="Bangalore",VLOOKUP(V3698,'Branch Wise Work Timelines'!C:G,4,FALSE)+AA3698+1,IF(V3698="Mumbai",VLOOKUP(V3698,'Branch Wise Work Timelines'!C:G,4,FALSE)+AA3698+1,VLOOKUP(V3698,'Branch Wise Work Timelines'!C:G,4,FALSE)+AA3698))</f>
        <v>44888.104166666664</v>
      </c>
      <c r="AG3698" s="67">
        <f>WORKDAY.INTL(AA3698,1,11)+VLOOKUP(V3698,'Branch Wise Work Timelines'!C:G,3,FALSE)</f>
        <v>44888.416666666664</v>
      </c>
      <c r="AH3698" s="69" t="str">
        <f t="shared" ca="1" si="693"/>
        <v>Out of TAT</v>
      </c>
      <c r="AI3698" s="69">
        <f t="shared" ca="1" si="694"/>
        <v>20560</v>
      </c>
      <c r="AJ3698" s="69" t="str">
        <f ca="1">IF(AI3698&lt;0,"0-12",IFERROR(VLOOKUP(AI3698,Breakup[],2,FALSE),"&gt;24"))</f>
        <v>&gt;24</v>
      </c>
      <c r="AK3698" s="69" t="str">
        <f>VLOOKUP(V3698,Master!B:D,3,FALSE)</f>
        <v>South</v>
      </c>
      <c r="AL3698" s="69" t="str">
        <f t="shared" si="695"/>
        <v>Bangalore-CLS</v>
      </c>
    </row>
    <row r="3699" spans="1:38">
      <c r="A3699" s="14" t="s">
        <v>7727</v>
      </c>
      <c r="B3699" s="54">
        <v>44701.692791863403</v>
      </c>
      <c r="C3699" s="13" t="s">
        <v>1342</v>
      </c>
      <c r="D3699" s="13">
        <v>1756</v>
      </c>
      <c r="E3699" s="13" t="s">
        <v>7728</v>
      </c>
      <c r="F3699" s="13" t="s">
        <v>15</v>
      </c>
      <c r="G3699" s="14">
        <v>1653051626097</v>
      </c>
      <c r="H3699" s="55">
        <v>7.2094907407407399E-2</v>
      </c>
      <c r="I3699" s="33">
        <v>44886.072094907402</v>
      </c>
      <c r="J3699" s="58">
        <v>44886</v>
      </c>
      <c r="K3699" s="13" t="s">
        <v>213</v>
      </c>
      <c r="L3699" s="13" t="s">
        <v>30</v>
      </c>
      <c r="M3699" s="13" t="s">
        <v>214</v>
      </c>
      <c r="N3699" s="13" t="s">
        <v>206</v>
      </c>
      <c r="O3699" s="33" t="s">
        <v>38</v>
      </c>
      <c r="P3699" s="58" t="s">
        <v>38</v>
      </c>
      <c r="Q3699" s="33" t="s">
        <v>207</v>
      </c>
      <c r="R3699" s="14" t="s">
        <v>38</v>
      </c>
      <c r="S3699" s="13" t="s">
        <v>216</v>
      </c>
      <c r="T3699" s="13" t="s">
        <v>217</v>
      </c>
      <c r="U3699" s="33">
        <f t="shared" ca="1" si="684"/>
        <v>45744.56914039352</v>
      </c>
      <c r="V3699" s="13" t="str">
        <f t="shared" si="685"/>
        <v>Bangalore</v>
      </c>
      <c r="W3699" s="13" t="str">
        <f t="shared" si="686"/>
        <v>CLS</v>
      </c>
      <c r="X3699" s="13">
        <f t="shared" si="687"/>
        <v>1</v>
      </c>
      <c r="Y3699" s="13" t="str">
        <f>IFERROR(VLOOKUP(C3699,ReceivingTeam[],2,FALSE),"HelpDesk")</f>
        <v>HelpDesk</v>
      </c>
      <c r="Z3699" s="67">
        <f t="shared" si="688"/>
        <v>44886.916666666664</v>
      </c>
      <c r="AA3699" s="68">
        <f t="shared" si="689"/>
        <v>44886</v>
      </c>
      <c r="AB3699" s="69" t="b">
        <f t="shared" si="690"/>
        <v>1</v>
      </c>
      <c r="AC3699" s="70">
        <f t="shared" si="691"/>
        <v>0.5</v>
      </c>
      <c r="AD3699" s="67">
        <f t="shared" si="692"/>
        <v>44886.916666666664</v>
      </c>
      <c r="AE3699" s="67">
        <f>VLOOKUP(V3699,'Branch Wise Work Timelines'!C:G,3,FALSE)+AA3699</f>
        <v>44886.416666666664</v>
      </c>
      <c r="AF3699" s="67">
        <f>IF(V3699="Bangalore",VLOOKUP(V3699,'Branch Wise Work Timelines'!C:G,4,FALSE)+AA3699+1,IF(V3699="Mumbai",VLOOKUP(V3699,'Branch Wise Work Timelines'!C:G,4,FALSE)+AA3699+1,VLOOKUP(V3699,'Branch Wise Work Timelines'!C:G,4,FALSE)+AA3699))</f>
        <v>44887.104166666664</v>
      </c>
      <c r="AG3699" s="67">
        <f>WORKDAY.INTL(AA3699,1,11)+VLOOKUP(V3699,'Branch Wise Work Timelines'!C:G,3,FALSE)</f>
        <v>44887.416666666664</v>
      </c>
      <c r="AH3699" s="69" t="str">
        <f t="shared" ca="1" si="693"/>
        <v>Out of TAT</v>
      </c>
      <c r="AI3699" s="69">
        <f t="shared" ca="1" si="694"/>
        <v>20584</v>
      </c>
      <c r="AJ3699" s="69" t="str">
        <f ca="1">IF(AI3699&lt;0,"0-12",IFERROR(VLOOKUP(AI3699,Breakup[],2,FALSE),"&gt;24"))</f>
        <v>&gt;24</v>
      </c>
      <c r="AK3699" s="69" t="str">
        <f>VLOOKUP(V3699,Master!B:D,3,FALSE)</f>
        <v>South</v>
      </c>
      <c r="AL3699" s="69" t="str">
        <f t="shared" si="695"/>
        <v>Bangalore-CLS</v>
      </c>
    </row>
    <row r="3700" spans="1:38">
      <c r="A3700" s="14" t="s">
        <v>7729</v>
      </c>
      <c r="B3700" s="54">
        <v>44701.713798576398</v>
      </c>
      <c r="C3700" s="13" t="s">
        <v>467</v>
      </c>
      <c r="D3700" s="13">
        <v>923</v>
      </c>
      <c r="E3700" s="13" t="s">
        <v>7730</v>
      </c>
      <c r="F3700" s="13" t="s">
        <v>15</v>
      </c>
      <c r="G3700" s="14">
        <v>1653050074123</v>
      </c>
      <c r="H3700" s="55">
        <v>0.61096064814814799</v>
      </c>
      <c r="I3700" s="33">
        <v>44888.610960648097</v>
      </c>
      <c r="J3700" s="58">
        <v>44888</v>
      </c>
      <c r="K3700" s="13" t="s">
        <v>213</v>
      </c>
      <c r="L3700" s="13" t="s">
        <v>30</v>
      </c>
      <c r="M3700" s="13" t="s">
        <v>75</v>
      </c>
      <c r="N3700" s="13" t="s">
        <v>206</v>
      </c>
      <c r="O3700" s="33" t="s">
        <v>38</v>
      </c>
      <c r="P3700" s="58" t="s">
        <v>38</v>
      </c>
      <c r="Q3700" s="33" t="s">
        <v>207</v>
      </c>
      <c r="R3700" s="14" t="s">
        <v>38</v>
      </c>
      <c r="S3700" s="13" t="s">
        <v>216</v>
      </c>
      <c r="T3700" s="13" t="s">
        <v>217</v>
      </c>
      <c r="U3700" s="33">
        <f t="shared" ca="1" si="684"/>
        <v>45744.56914039352</v>
      </c>
      <c r="V3700" s="13" t="str">
        <f t="shared" si="685"/>
        <v>Bangalore</v>
      </c>
      <c r="W3700" s="13" t="str">
        <f t="shared" si="686"/>
        <v>CLS</v>
      </c>
      <c r="X3700" s="13">
        <f t="shared" si="687"/>
        <v>14</v>
      </c>
      <c r="Y3700" s="13" t="str">
        <f>IFERROR(VLOOKUP(C3700,ReceivingTeam[],2,FALSE),"HelpDesk")</f>
        <v>HelpDesk</v>
      </c>
      <c r="Z3700" s="67">
        <f t="shared" si="688"/>
        <v>44889.423460648097</v>
      </c>
      <c r="AA3700" s="68">
        <f t="shared" si="689"/>
        <v>44888</v>
      </c>
      <c r="AB3700" s="69" t="b">
        <f t="shared" si="690"/>
        <v>1</v>
      </c>
      <c r="AC3700" s="70">
        <f t="shared" si="691"/>
        <v>0.5</v>
      </c>
      <c r="AD3700" s="67">
        <f t="shared" si="692"/>
        <v>44889.423460648097</v>
      </c>
      <c r="AE3700" s="67">
        <f>VLOOKUP(V3700,'Branch Wise Work Timelines'!C:G,3,FALSE)+AA3700</f>
        <v>44888.416666666664</v>
      </c>
      <c r="AF3700" s="67">
        <f>IF(V3700="Bangalore",VLOOKUP(V3700,'Branch Wise Work Timelines'!C:G,4,FALSE)+AA3700+1,IF(V3700="Mumbai",VLOOKUP(V3700,'Branch Wise Work Timelines'!C:G,4,FALSE)+AA3700+1,VLOOKUP(V3700,'Branch Wise Work Timelines'!C:G,4,FALSE)+AA3700))</f>
        <v>44889.104166666664</v>
      </c>
      <c r="AG3700" s="67">
        <f>WORKDAY.INTL(AA3700,1,11)+VLOOKUP(V3700,'Branch Wise Work Timelines'!C:G,3,FALSE)</f>
        <v>44889.416666666664</v>
      </c>
      <c r="AH3700" s="69" t="str">
        <f t="shared" ca="1" si="693"/>
        <v>Out of TAT</v>
      </c>
      <c r="AI3700" s="69">
        <f t="shared" ca="1" si="694"/>
        <v>20524</v>
      </c>
      <c r="AJ3700" s="69" t="str">
        <f ca="1">IF(AI3700&lt;0,"0-12",IFERROR(VLOOKUP(AI3700,Breakup[],2,FALSE),"&gt;24"))</f>
        <v>&gt;24</v>
      </c>
      <c r="AK3700" s="69" t="str">
        <f>VLOOKUP(V3700,Master!B:D,3,FALSE)</f>
        <v>South</v>
      </c>
      <c r="AL3700" s="69" t="str">
        <f t="shared" si="695"/>
        <v>Bangalore-CLS</v>
      </c>
    </row>
    <row r="3701" spans="1:38">
      <c r="A3701" s="14" t="s">
        <v>7731</v>
      </c>
      <c r="B3701" s="54">
        <v>44701.714184293996</v>
      </c>
      <c r="C3701" s="13" t="s">
        <v>986</v>
      </c>
      <c r="D3701" s="13">
        <v>1605</v>
      </c>
      <c r="E3701" s="13" t="s">
        <v>7732</v>
      </c>
      <c r="F3701" s="13" t="s">
        <v>33</v>
      </c>
      <c r="G3701" s="14">
        <v>1653048665854</v>
      </c>
      <c r="H3701" s="55">
        <v>0.174224537037037</v>
      </c>
      <c r="I3701" s="33">
        <v>44882.174224536997</v>
      </c>
      <c r="J3701" s="58">
        <v>44882</v>
      </c>
      <c r="K3701" s="13" t="s">
        <v>213</v>
      </c>
      <c r="L3701" s="13" t="s">
        <v>30</v>
      </c>
      <c r="M3701" s="13" t="s">
        <v>282</v>
      </c>
      <c r="N3701" s="13" t="s">
        <v>206</v>
      </c>
      <c r="O3701" s="33" t="s">
        <v>38</v>
      </c>
      <c r="P3701" s="58" t="s">
        <v>38</v>
      </c>
      <c r="Q3701" s="33" t="s">
        <v>207</v>
      </c>
      <c r="R3701" s="14" t="s">
        <v>38</v>
      </c>
      <c r="S3701" s="13" t="s">
        <v>216</v>
      </c>
      <c r="T3701" s="13" t="s">
        <v>278</v>
      </c>
      <c r="U3701" s="33">
        <f t="shared" ca="1" si="684"/>
        <v>45744.56914039352</v>
      </c>
      <c r="V3701" s="13" t="str">
        <f t="shared" si="685"/>
        <v>Bangalore</v>
      </c>
      <c r="W3701" s="13" t="str">
        <f t="shared" si="686"/>
        <v>RI</v>
      </c>
      <c r="X3701" s="13">
        <f t="shared" si="687"/>
        <v>4</v>
      </c>
      <c r="Y3701" s="13" t="str">
        <f>IFERROR(VLOOKUP(C3701,ReceivingTeam[],2,FALSE),"HelpDesk")</f>
        <v>HelpDesk</v>
      </c>
      <c r="Z3701" s="67">
        <f t="shared" si="688"/>
        <v>44885.729166666664</v>
      </c>
      <c r="AA3701" s="68">
        <f t="shared" si="689"/>
        <v>44882</v>
      </c>
      <c r="AB3701" s="69" t="b">
        <f t="shared" si="690"/>
        <v>1</v>
      </c>
      <c r="AC3701" s="70">
        <f t="shared" si="691"/>
        <v>3</v>
      </c>
      <c r="AD3701" s="67">
        <f t="shared" si="692"/>
        <v>44885.729166666664</v>
      </c>
      <c r="AE3701" s="67">
        <f>VLOOKUP(V3701,'Branch Wise Work Timelines'!C:G,3,FALSE)+AA3701</f>
        <v>44882.416666666664</v>
      </c>
      <c r="AF3701" s="67">
        <f>IF(V3701="Bangalore",VLOOKUP(V3701,'Branch Wise Work Timelines'!C:G,4,FALSE)+AA3701+1,IF(V3701="Mumbai",VLOOKUP(V3701,'Branch Wise Work Timelines'!C:G,4,FALSE)+AA3701+1,VLOOKUP(V3701,'Branch Wise Work Timelines'!C:G,4,FALSE)+AA3701))</f>
        <v>44883.104166666664</v>
      </c>
      <c r="AG3701" s="67">
        <f>WORKDAY.INTL(AA3701,1,11)+VLOOKUP(V3701,'Branch Wise Work Timelines'!C:G,3,FALSE)</f>
        <v>44883.416666666664</v>
      </c>
      <c r="AH3701" s="69" t="str">
        <f t="shared" ca="1" si="693"/>
        <v>Out of TAT</v>
      </c>
      <c r="AI3701" s="69">
        <f t="shared" ca="1" si="694"/>
        <v>20613</v>
      </c>
      <c r="AJ3701" s="69" t="str">
        <f ca="1">IF(AI3701&lt;0,"0-12",IFERROR(VLOOKUP(AI3701,Breakup[],2,FALSE),"&gt;24"))</f>
        <v>&gt;24</v>
      </c>
      <c r="AK3701" s="69" t="str">
        <f>VLOOKUP(V3701,Master!B:D,3,FALSE)</f>
        <v>South</v>
      </c>
      <c r="AL3701" s="69" t="str">
        <f t="shared" si="695"/>
        <v>Bangalore</v>
      </c>
    </row>
    <row r="3702" spans="1:38">
      <c r="A3702" s="14" t="s">
        <v>7733</v>
      </c>
      <c r="B3702" s="54">
        <v>44701.715359108799</v>
      </c>
      <c r="C3702" s="13" t="s">
        <v>235</v>
      </c>
      <c r="D3702" s="13">
        <v>351</v>
      </c>
      <c r="E3702" s="13" t="s">
        <v>7734</v>
      </c>
      <c r="F3702" s="13" t="s">
        <v>15</v>
      </c>
      <c r="G3702" s="14">
        <v>1653050089671</v>
      </c>
      <c r="H3702" s="55">
        <v>0.42011574074074098</v>
      </c>
      <c r="I3702" s="33">
        <v>44887.420115740701</v>
      </c>
      <c r="J3702" s="58">
        <v>44887</v>
      </c>
      <c r="K3702" s="13" t="s">
        <v>213</v>
      </c>
      <c r="L3702" s="13" t="s">
        <v>30</v>
      </c>
      <c r="M3702" s="13" t="s">
        <v>214</v>
      </c>
      <c r="N3702" s="13" t="s">
        <v>206</v>
      </c>
      <c r="O3702" s="33" t="s">
        <v>38</v>
      </c>
      <c r="P3702" s="58" t="s">
        <v>38</v>
      </c>
      <c r="Q3702" s="33" t="s">
        <v>207</v>
      </c>
      <c r="R3702" s="14" t="s">
        <v>38</v>
      </c>
      <c r="S3702" s="13" t="s">
        <v>216</v>
      </c>
      <c r="T3702" s="13" t="s">
        <v>217</v>
      </c>
      <c r="U3702" s="33">
        <f t="shared" ca="1" si="684"/>
        <v>45744.56914039352</v>
      </c>
      <c r="V3702" s="13" t="str">
        <f t="shared" si="685"/>
        <v>Bangalore</v>
      </c>
      <c r="W3702" s="13" t="str">
        <f t="shared" si="686"/>
        <v>CLS</v>
      </c>
      <c r="X3702" s="13">
        <f t="shared" si="687"/>
        <v>10</v>
      </c>
      <c r="Y3702" s="13" t="str">
        <f>IFERROR(VLOOKUP(C3702,ReceivingTeam[],2,FALSE),"HelpDesk")</f>
        <v>HelpDesk</v>
      </c>
      <c r="Z3702" s="67">
        <f t="shared" si="688"/>
        <v>44887.920115740701</v>
      </c>
      <c r="AA3702" s="68">
        <f t="shared" si="689"/>
        <v>44887</v>
      </c>
      <c r="AB3702" s="69" t="b">
        <f t="shared" si="690"/>
        <v>1</v>
      </c>
      <c r="AC3702" s="70">
        <f t="shared" si="691"/>
        <v>0.5</v>
      </c>
      <c r="AD3702" s="67">
        <f t="shared" si="692"/>
        <v>44887.920115740701</v>
      </c>
      <c r="AE3702" s="67">
        <f>VLOOKUP(V3702,'Branch Wise Work Timelines'!C:G,3,FALSE)+AA3702</f>
        <v>44887.416666666664</v>
      </c>
      <c r="AF3702" s="67">
        <f>IF(V3702="Bangalore",VLOOKUP(V3702,'Branch Wise Work Timelines'!C:G,4,FALSE)+AA3702+1,IF(V3702="Mumbai",VLOOKUP(V3702,'Branch Wise Work Timelines'!C:G,4,FALSE)+AA3702+1,VLOOKUP(V3702,'Branch Wise Work Timelines'!C:G,4,FALSE)+AA3702))</f>
        <v>44888.104166666664</v>
      </c>
      <c r="AG3702" s="67">
        <f>WORKDAY.INTL(AA3702,1,11)+VLOOKUP(V3702,'Branch Wise Work Timelines'!C:G,3,FALSE)</f>
        <v>44888.416666666664</v>
      </c>
      <c r="AH3702" s="69" t="str">
        <f t="shared" ca="1" si="693"/>
        <v>Out of TAT</v>
      </c>
      <c r="AI3702" s="69">
        <f t="shared" ca="1" si="694"/>
        <v>20560</v>
      </c>
      <c r="AJ3702" s="69" t="str">
        <f ca="1">IF(AI3702&lt;0,"0-12",IFERROR(VLOOKUP(AI3702,Breakup[],2,FALSE),"&gt;24"))</f>
        <v>&gt;24</v>
      </c>
      <c r="AK3702" s="69" t="str">
        <f>VLOOKUP(V3702,Master!B:D,3,FALSE)</f>
        <v>South</v>
      </c>
      <c r="AL3702" s="69" t="str">
        <f t="shared" si="695"/>
        <v>Bangalore-CLS</v>
      </c>
    </row>
    <row r="3703" spans="1:38">
      <c r="A3703" s="14" t="s">
        <v>7735</v>
      </c>
      <c r="B3703" s="54">
        <v>44701.772135104198</v>
      </c>
      <c r="C3703" s="13" t="s">
        <v>583</v>
      </c>
      <c r="D3703" s="13">
        <v>742</v>
      </c>
      <c r="E3703" s="13" t="s">
        <v>7736</v>
      </c>
      <c r="F3703" s="13" t="s">
        <v>15</v>
      </c>
      <c r="G3703" s="14">
        <v>1653054189256</v>
      </c>
      <c r="H3703" s="55">
        <v>0.82256944444444402</v>
      </c>
      <c r="I3703" s="33">
        <v>44884.822569444397</v>
      </c>
      <c r="J3703" s="58">
        <v>44884</v>
      </c>
      <c r="K3703" s="13" t="s">
        <v>213</v>
      </c>
      <c r="L3703" s="13" t="s">
        <v>30</v>
      </c>
      <c r="M3703" s="13" t="s">
        <v>214</v>
      </c>
      <c r="N3703" s="13" t="s">
        <v>206</v>
      </c>
      <c r="O3703" s="33" t="s">
        <v>38</v>
      </c>
      <c r="P3703" s="58" t="s">
        <v>38</v>
      </c>
      <c r="Q3703" s="33" t="s">
        <v>207</v>
      </c>
      <c r="R3703" s="14" t="s">
        <v>38</v>
      </c>
      <c r="S3703" s="13" t="s">
        <v>216</v>
      </c>
      <c r="T3703" s="13" t="s">
        <v>217</v>
      </c>
      <c r="U3703" s="33">
        <f t="shared" ca="1" si="684"/>
        <v>45744.56914039352</v>
      </c>
      <c r="V3703" s="13" t="str">
        <f t="shared" si="685"/>
        <v>Bangalore</v>
      </c>
      <c r="W3703" s="13" t="str">
        <f t="shared" si="686"/>
        <v>CLS</v>
      </c>
      <c r="X3703" s="13">
        <f t="shared" si="687"/>
        <v>19</v>
      </c>
      <c r="Y3703" s="13" t="str">
        <f>IFERROR(VLOOKUP(C3703,ReceivingTeam[],2,FALSE),"HelpDesk")</f>
        <v>HelpDesk</v>
      </c>
      <c r="Z3703" s="67">
        <f t="shared" si="688"/>
        <v>44886.635069444397</v>
      </c>
      <c r="AA3703" s="68">
        <f t="shared" si="689"/>
        <v>44884</v>
      </c>
      <c r="AB3703" s="69" t="b">
        <f t="shared" si="690"/>
        <v>1</v>
      </c>
      <c r="AC3703" s="70">
        <f t="shared" si="691"/>
        <v>0.5</v>
      </c>
      <c r="AD3703" s="67">
        <f t="shared" si="692"/>
        <v>44886.635069444397</v>
      </c>
      <c r="AE3703" s="67">
        <f>VLOOKUP(V3703,'Branch Wise Work Timelines'!C:G,3,FALSE)+AA3703</f>
        <v>44884.416666666664</v>
      </c>
      <c r="AF3703" s="67">
        <f>IF(V3703="Bangalore",VLOOKUP(V3703,'Branch Wise Work Timelines'!C:G,4,FALSE)+AA3703+1,IF(V3703="Mumbai",VLOOKUP(V3703,'Branch Wise Work Timelines'!C:G,4,FALSE)+AA3703+1,VLOOKUP(V3703,'Branch Wise Work Timelines'!C:G,4,FALSE)+AA3703))</f>
        <v>44885.104166666664</v>
      </c>
      <c r="AG3703" s="67">
        <f>WORKDAY.INTL(AA3703,1,11)+VLOOKUP(V3703,'Branch Wise Work Timelines'!C:G,3,FALSE)</f>
        <v>44886.416666666664</v>
      </c>
      <c r="AH3703" s="69" t="str">
        <f t="shared" ca="1" si="693"/>
        <v>Out of TAT</v>
      </c>
      <c r="AI3703" s="69">
        <f t="shared" ca="1" si="694"/>
        <v>20591</v>
      </c>
      <c r="AJ3703" s="69" t="str">
        <f ca="1">IF(AI3703&lt;0,"0-12",IFERROR(VLOOKUP(AI3703,Breakup[],2,FALSE),"&gt;24"))</f>
        <v>&gt;24</v>
      </c>
      <c r="AK3703" s="69" t="str">
        <f>VLOOKUP(V3703,Master!B:D,3,FALSE)</f>
        <v>South</v>
      </c>
      <c r="AL3703" s="69" t="str">
        <f t="shared" si="695"/>
        <v>Bangalore-CLS</v>
      </c>
    </row>
    <row r="3704" spans="1:38">
      <c r="A3704" s="14" t="s">
        <v>7737</v>
      </c>
      <c r="B3704" s="54">
        <v>44701.649480520799</v>
      </c>
      <c r="C3704" s="13" t="s">
        <v>497</v>
      </c>
      <c r="D3704" s="13">
        <v>1465</v>
      </c>
      <c r="E3704" s="13" t="s">
        <v>7738</v>
      </c>
      <c r="F3704" s="13" t="s">
        <v>33</v>
      </c>
      <c r="G3704" s="14">
        <v>1653047067096</v>
      </c>
      <c r="H3704" s="55">
        <v>0.335439814814815</v>
      </c>
      <c r="I3704" s="33">
        <v>44891.3354398148</v>
      </c>
      <c r="J3704" s="58">
        <v>44891</v>
      </c>
      <c r="K3704" s="13" t="s">
        <v>452</v>
      </c>
      <c r="L3704" s="13" t="s">
        <v>36</v>
      </c>
      <c r="M3704" s="13" t="s">
        <v>497</v>
      </c>
      <c r="N3704" s="13" t="s">
        <v>206</v>
      </c>
      <c r="O3704" s="33">
        <v>44891.153182870403</v>
      </c>
      <c r="P3704" s="58">
        <v>44891</v>
      </c>
      <c r="Q3704" s="33" t="s">
        <v>237</v>
      </c>
      <c r="R3704" s="14">
        <v>1106</v>
      </c>
      <c r="S3704" s="13" t="s">
        <v>216</v>
      </c>
      <c r="T3704" s="13" t="s">
        <v>278</v>
      </c>
      <c r="U3704" s="33">
        <f t="shared" ca="1" si="684"/>
        <v>45744.56914039352</v>
      </c>
      <c r="V3704" s="13" t="str">
        <f t="shared" si="685"/>
        <v>Chennai</v>
      </c>
      <c r="W3704" s="13" t="str">
        <f t="shared" si="686"/>
        <v>RI</v>
      </c>
      <c r="X3704" s="13">
        <f t="shared" si="687"/>
        <v>8</v>
      </c>
      <c r="Y3704" s="13" t="str">
        <f>IFERROR(VLOOKUP(C3704,ReceivingTeam[],2,FALSE),"HelpDesk")</f>
        <v>HelpDesk</v>
      </c>
      <c r="Z3704" s="67">
        <f t="shared" si="688"/>
        <v>44896.062499999993</v>
      </c>
      <c r="AA3704" s="68">
        <f t="shared" si="689"/>
        <v>44891</v>
      </c>
      <c r="AB3704" s="69" t="b">
        <f t="shared" si="690"/>
        <v>1</v>
      </c>
      <c r="AC3704" s="70">
        <f t="shared" si="691"/>
        <v>3</v>
      </c>
      <c r="AD3704" s="67">
        <f t="shared" si="692"/>
        <v>44896.062499999993</v>
      </c>
      <c r="AE3704" s="67">
        <f>VLOOKUP(V3704,'Branch Wise Work Timelines'!C:G,3,FALSE)+AA3704</f>
        <v>44891.416666666664</v>
      </c>
      <c r="AF3704" s="67">
        <f>IF(V3704="Bangalore",VLOOKUP(V3704,'Branch Wise Work Timelines'!C:G,4,FALSE)+AA3704+1,IF(V3704="Mumbai",VLOOKUP(V3704,'Branch Wise Work Timelines'!C:G,4,FALSE)+AA3704+1,VLOOKUP(V3704,'Branch Wise Work Timelines'!C:G,4,FALSE)+AA3704))</f>
        <v>44891.770833333336</v>
      </c>
      <c r="AG3704" s="67">
        <f>WORKDAY.INTL(AA3704,1,11)+VLOOKUP(V3704,'Branch Wise Work Timelines'!C:G,3,FALSE)</f>
        <v>44893.416666666664</v>
      </c>
      <c r="AH3704" s="69" t="str">
        <f t="shared" si="693"/>
        <v>Met</v>
      </c>
      <c r="AI3704" s="69">
        <f t="shared" ca="1" si="694"/>
        <v>20365</v>
      </c>
      <c r="AJ3704" s="69" t="str">
        <f ca="1">IF(AI3704&lt;0,"0-12",IFERROR(VLOOKUP(AI3704,Breakup[],2,FALSE),"&gt;24"))</f>
        <v>&gt;24</v>
      </c>
      <c r="AK3704" s="69" t="str">
        <f>VLOOKUP(V3704,Master!B:D,3,FALSE)</f>
        <v>South</v>
      </c>
      <c r="AL3704" s="69" t="str">
        <f t="shared" si="695"/>
        <v>Chennai</v>
      </c>
    </row>
    <row r="3705" spans="1:38">
      <c r="A3705" s="14" t="s">
        <v>7739</v>
      </c>
      <c r="B3705" s="54">
        <v>44701.716863275498</v>
      </c>
      <c r="C3705" s="13" t="s">
        <v>418</v>
      </c>
      <c r="D3705" s="13">
        <v>1865</v>
      </c>
      <c r="E3705" s="13" t="s">
        <v>7740</v>
      </c>
      <c r="F3705" s="13" t="s">
        <v>15</v>
      </c>
      <c r="G3705" s="14">
        <v>1653048896111</v>
      </c>
      <c r="H3705" s="55">
        <v>0.63967592592592604</v>
      </c>
      <c r="I3705" s="33">
        <v>44890.639675925901</v>
      </c>
      <c r="J3705" s="58">
        <v>44890</v>
      </c>
      <c r="K3705" s="13" t="s">
        <v>213</v>
      </c>
      <c r="L3705" s="13" t="s">
        <v>30</v>
      </c>
      <c r="M3705" s="13" t="s">
        <v>75</v>
      </c>
      <c r="N3705" s="13" t="s">
        <v>206</v>
      </c>
      <c r="O3705" s="33" t="s">
        <v>38</v>
      </c>
      <c r="P3705" s="58" t="s">
        <v>38</v>
      </c>
      <c r="Q3705" s="33" t="s">
        <v>207</v>
      </c>
      <c r="R3705" s="14" t="s">
        <v>38</v>
      </c>
      <c r="S3705" s="13" t="s">
        <v>216</v>
      </c>
      <c r="T3705" s="13" t="s">
        <v>217</v>
      </c>
      <c r="U3705" s="33">
        <f t="shared" ca="1" si="684"/>
        <v>45744.56914039352</v>
      </c>
      <c r="V3705" s="13" t="str">
        <f t="shared" si="685"/>
        <v>Bangalore</v>
      </c>
      <c r="W3705" s="13" t="str">
        <f t="shared" si="686"/>
        <v>CLS</v>
      </c>
      <c r="X3705" s="13">
        <f t="shared" si="687"/>
        <v>15</v>
      </c>
      <c r="Y3705" s="13" t="str">
        <f>IFERROR(VLOOKUP(C3705,ReceivingTeam[],2,FALSE),"HelpDesk")</f>
        <v>HelpDesk</v>
      </c>
      <c r="Z3705" s="67">
        <f t="shared" si="688"/>
        <v>44891.452175925901</v>
      </c>
      <c r="AA3705" s="68">
        <f t="shared" si="689"/>
        <v>44890</v>
      </c>
      <c r="AB3705" s="69" t="b">
        <f t="shared" si="690"/>
        <v>1</v>
      </c>
      <c r="AC3705" s="70">
        <f t="shared" si="691"/>
        <v>0.5</v>
      </c>
      <c r="AD3705" s="67">
        <f t="shared" si="692"/>
        <v>44891.452175925901</v>
      </c>
      <c r="AE3705" s="67">
        <f>VLOOKUP(V3705,'Branch Wise Work Timelines'!C:G,3,FALSE)+AA3705</f>
        <v>44890.416666666664</v>
      </c>
      <c r="AF3705" s="67">
        <f>IF(V3705="Bangalore",VLOOKUP(V3705,'Branch Wise Work Timelines'!C:G,4,FALSE)+AA3705+1,IF(V3705="Mumbai",VLOOKUP(V3705,'Branch Wise Work Timelines'!C:G,4,FALSE)+AA3705+1,VLOOKUP(V3705,'Branch Wise Work Timelines'!C:G,4,FALSE)+AA3705))</f>
        <v>44891.104166666664</v>
      </c>
      <c r="AG3705" s="67">
        <f>WORKDAY.INTL(AA3705,1,11)+VLOOKUP(V3705,'Branch Wise Work Timelines'!C:G,3,FALSE)</f>
        <v>44891.416666666664</v>
      </c>
      <c r="AH3705" s="69" t="str">
        <f t="shared" ca="1" si="693"/>
        <v>Out of TAT</v>
      </c>
      <c r="AI3705" s="69">
        <f t="shared" ca="1" si="694"/>
        <v>20475</v>
      </c>
      <c r="AJ3705" s="69" t="str">
        <f ca="1">IF(AI3705&lt;0,"0-12",IFERROR(VLOOKUP(AI3705,Breakup[],2,FALSE),"&gt;24"))</f>
        <v>&gt;24</v>
      </c>
      <c r="AK3705" s="69" t="str">
        <f>VLOOKUP(V3705,Master!B:D,3,FALSE)</f>
        <v>South</v>
      </c>
      <c r="AL3705" s="69" t="str">
        <f t="shared" si="695"/>
        <v>Bangalore-CLS</v>
      </c>
    </row>
    <row r="3706" spans="1:38">
      <c r="A3706" s="14" t="s">
        <v>7741</v>
      </c>
      <c r="B3706" s="54">
        <v>44701.673352858801</v>
      </c>
      <c r="C3706" s="13" t="s">
        <v>265</v>
      </c>
      <c r="D3706" s="13">
        <v>1187</v>
      </c>
      <c r="E3706" s="13" t="s">
        <v>7742</v>
      </c>
      <c r="F3706" s="13" t="s">
        <v>15</v>
      </c>
      <c r="G3706" s="14">
        <v>1653050074123</v>
      </c>
      <c r="H3706" s="55">
        <v>0.13152777777777799</v>
      </c>
      <c r="I3706" s="33">
        <v>44881.131527777798</v>
      </c>
      <c r="J3706" s="58">
        <v>44881</v>
      </c>
      <c r="K3706" s="13" t="s">
        <v>213</v>
      </c>
      <c r="L3706" s="13" t="s">
        <v>30</v>
      </c>
      <c r="M3706" s="13" t="s">
        <v>75</v>
      </c>
      <c r="N3706" s="13" t="s">
        <v>206</v>
      </c>
      <c r="O3706" s="33" t="s">
        <v>38</v>
      </c>
      <c r="P3706" s="58" t="s">
        <v>38</v>
      </c>
      <c r="Q3706" s="33" t="s">
        <v>207</v>
      </c>
      <c r="R3706" s="14" t="s">
        <v>38</v>
      </c>
      <c r="S3706" s="13" t="s">
        <v>216</v>
      </c>
      <c r="T3706" s="13" t="s">
        <v>217</v>
      </c>
      <c r="U3706" s="33">
        <f t="shared" ca="1" si="684"/>
        <v>45744.56914039352</v>
      </c>
      <c r="V3706" s="13" t="str">
        <f t="shared" si="685"/>
        <v>Bangalore</v>
      </c>
      <c r="W3706" s="13" t="str">
        <f t="shared" si="686"/>
        <v>CLS</v>
      </c>
      <c r="X3706" s="13">
        <f t="shared" si="687"/>
        <v>3</v>
      </c>
      <c r="Y3706" s="13" t="str">
        <f>IFERROR(VLOOKUP(C3706,ReceivingTeam[],2,FALSE),"HelpDesk")</f>
        <v>HelpDesk</v>
      </c>
      <c r="Z3706" s="67">
        <f t="shared" si="688"/>
        <v>44881.916666666664</v>
      </c>
      <c r="AA3706" s="68">
        <f t="shared" si="689"/>
        <v>44881</v>
      </c>
      <c r="AB3706" s="69" t="b">
        <f t="shared" si="690"/>
        <v>1</v>
      </c>
      <c r="AC3706" s="70">
        <f t="shared" si="691"/>
        <v>0.5</v>
      </c>
      <c r="AD3706" s="67">
        <f t="shared" si="692"/>
        <v>44881.916666666664</v>
      </c>
      <c r="AE3706" s="67">
        <f>VLOOKUP(V3706,'Branch Wise Work Timelines'!C:G,3,FALSE)+AA3706</f>
        <v>44881.416666666664</v>
      </c>
      <c r="AF3706" s="67">
        <f>IF(V3706="Bangalore",VLOOKUP(V3706,'Branch Wise Work Timelines'!C:G,4,FALSE)+AA3706+1,IF(V3706="Mumbai",VLOOKUP(V3706,'Branch Wise Work Timelines'!C:G,4,FALSE)+AA3706+1,VLOOKUP(V3706,'Branch Wise Work Timelines'!C:G,4,FALSE)+AA3706))</f>
        <v>44882.104166666664</v>
      </c>
      <c r="AG3706" s="67">
        <f>WORKDAY.INTL(AA3706,1,11)+VLOOKUP(V3706,'Branch Wise Work Timelines'!C:G,3,FALSE)</f>
        <v>44882.416666666664</v>
      </c>
      <c r="AH3706" s="69" t="str">
        <f t="shared" ca="1" si="693"/>
        <v>Out of TAT</v>
      </c>
      <c r="AI3706" s="69">
        <f t="shared" ca="1" si="694"/>
        <v>20704</v>
      </c>
      <c r="AJ3706" s="69" t="str">
        <f ca="1">IF(AI3706&lt;0,"0-12",IFERROR(VLOOKUP(AI3706,Breakup[],2,FALSE),"&gt;24"))</f>
        <v>&gt;24</v>
      </c>
      <c r="AK3706" s="69" t="str">
        <f>VLOOKUP(V3706,Master!B:D,3,FALSE)</f>
        <v>South</v>
      </c>
      <c r="AL3706" s="69" t="str">
        <f t="shared" si="695"/>
        <v>Bangalore-CLS</v>
      </c>
    </row>
    <row r="3707" spans="1:38">
      <c r="A3707" s="14" t="s">
        <v>7743</v>
      </c>
      <c r="B3707" s="54">
        <v>44701.721949039398</v>
      </c>
      <c r="C3707" s="13" t="s">
        <v>418</v>
      </c>
      <c r="D3707" s="13">
        <v>1406</v>
      </c>
      <c r="E3707" s="13" t="s">
        <v>7744</v>
      </c>
      <c r="F3707" s="13" t="s">
        <v>15</v>
      </c>
      <c r="G3707" s="14">
        <v>1653048896111</v>
      </c>
      <c r="H3707" s="55">
        <v>0.41605324074074101</v>
      </c>
      <c r="I3707" s="33">
        <v>44888.416053240697</v>
      </c>
      <c r="J3707" s="58">
        <v>44888</v>
      </c>
      <c r="K3707" s="13" t="s">
        <v>213</v>
      </c>
      <c r="L3707" s="13" t="s">
        <v>30</v>
      </c>
      <c r="M3707" s="13" t="s">
        <v>75</v>
      </c>
      <c r="N3707" s="13" t="s">
        <v>206</v>
      </c>
      <c r="O3707" s="33" t="s">
        <v>38</v>
      </c>
      <c r="P3707" s="58" t="s">
        <v>38</v>
      </c>
      <c r="Q3707" s="33" t="s">
        <v>207</v>
      </c>
      <c r="R3707" s="14" t="s">
        <v>38</v>
      </c>
      <c r="S3707" s="13" t="s">
        <v>216</v>
      </c>
      <c r="T3707" s="13" t="s">
        <v>217</v>
      </c>
      <c r="U3707" s="33">
        <f t="shared" ca="1" si="684"/>
        <v>45744.56914039352</v>
      </c>
      <c r="V3707" s="13" t="str">
        <f t="shared" si="685"/>
        <v>Bangalore</v>
      </c>
      <c r="W3707" s="13" t="str">
        <f t="shared" si="686"/>
        <v>CLS</v>
      </c>
      <c r="X3707" s="13">
        <f t="shared" si="687"/>
        <v>9</v>
      </c>
      <c r="Y3707" s="13" t="str">
        <f>IFERROR(VLOOKUP(C3707,ReceivingTeam[],2,FALSE),"HelpDesk")</f>
        <v>HelpDesk</v>
      </c>
      <c r="Z3707" s="67">
        <f t="shared" si="688"/>
        <v>44888.916666666664</v>
      </c>
      <c r="AA3707" s="68">
        <f t="shared" si="689"/>
        <v>44888</v>
      </c>
      <c r="AB3707" s="69" t="b">
        <f t="shared" si="690"/>
        <v>1</v>
      </c>
      <c r="AC3707" s="70">
        <f t="shared" si="691"/>
        <v>0.5</v>
      </c>
      <c r="AD3707" s="67">
        <f t="shared" si="692"/>
        <v>44888.916666666664</v>
      </c>
      <c r="AE3707" s="67">
        <f>VLOOKUP(V3707,'Branch Wise Work Timelines'!C:G,3,FALSE)+AA3707</f>
        <v>44888.416666666664</v>
      </c>
      <c r="AF3707" s="67">
        <f>IF(V3707="Bangalore",VLOOKUP(V3707,'Branch Wise Work Timelines'!C:G,4,FALSE)+AA3707+1,IF(V3707="Mumbai",VLOOKUP(V3707,'Branch Wise Work Timelines'!C:G,4,FALSE)+AA3707+1,VLOOKUP(V3707,'Branch Wise Work Timelines'!C:G,4,FALSE)+AA3707))</f>
        <v>44889.104166666664</v>
      </c>
      <c r="AG3707" s="67">
        <f>WORKDAY.INTL(AA3707,1,11)+VLOOKUP(V3707,'Branch Wise Work Timelines'!C:G,3,FALSE)</f>
        <v>44889.416666666664</v>
      </c>
      <c r="AH3707" s="69" t="str">
        <f t="shared" ca="1" si="693"/>
        <v>Out of TAT</v>
      </c>
      <c r="AI3707" s="69">
        <f t="shared" ca="1" si="694"/>
        <v>20536</v>
      </c>
      <c r="AJ3707" s="69" t="str">
        <f ca="1">IF(AI3707&lt;0,"0-12",IFERROR(VLOOKUP(AI3707,Breakup[],2,FALSE),"&gt;24"))</f>
        <v>&gt;24</v>
      </c>
      <c r="AK3707" s="69" t="str">
        <f>VLOOKUP(V3707,Master!B:D,3,FALSE)</f>
        <v>South</v>
      </c>
      <c r="AL3707" s="69" t="str">
        <f t="shared" si="695"/>
        <v>Bangalore-CLS</v>
      </c>
    </row>
    <row r="3708" spans="1:38">
      <c r="A3708" s="14" t="s">
        <v>7745</v>
      </c>
      <c r="B3708" s="54">
        <v>44701.744164965297</v>
      </c>
      <c r="C3708" s="13" t="s">
        <v>1345</v>
      </c>
      <c r="D3708" s="13">
        <v>879</v>
      </c>
      <c r="E3708" s="13" t="s">
        <v>7746</v>
      </c>
      <c r="F3708" s="13" t="s">
        <v>15</v>
      </c>
      <c r="G3708" s="14">
        <v>1653050089671</v>
      </c>
      <c r="H3708" s="55">
        <v>0.91105324074074101</v>
      </c>
      <c r="I3708" s="33">
        <v>44884.911053240699</v>
      </c>
      <c r="J3708" s="58">
        <v>44884</v>
      </c>
      <c r="K3708" s="13" t="s">
        <v>213</v>
      </c>
      <c r="L3708" s="13" t="s">
        <v>30</v>
      </c>
      <c r="M3708" s="13" t="s">
        <v>214</v>
      </c>
      <c r="N3708" s="13" t="s">
        <v>206</v>
      </c>
      <c r="O3708" s="33" t="s">
        <v>38</v>
      </c>
      <c r="P3708" s="58" t="s">
        <v>38</v>
      </c>
      <c r="Q3708" s="33" t="s">
        <v>207</v>
      </c>
      <c r="R3708" s="14" t="s">
        <v>38</v>
      </c>
      <c r="S3708" s="13" t="s">
        <v>216</v>
      </c>
      <c r="T3708" s="13" t="s">
        <v>217</v>
      </c>
      <c r="U3708" s="33">
        <f t="shared" ca="1" si="684"/>
        <v>45744.56914039352</v>
      </c>
      <c r="V3708" s="13" t="str">
        <f t="shared" si="685"/>
        <v>Bangalore</v>
      </c>
      <c r="W3708" s="13" t="str">
        <f t="shared" si="686"/>
        <v>CLS</v>
      </c>
      <c r="X3708" s="13">
        <f t="shared" si="687"/>
        <v>21</v>
      </c>
      <c r="Y3708" s="13" t="str">
        <f>IFERROR(VLOOKUP(C3708,ReceivingTeam[],2,FALSE),"HelpDesk")</f>
        <v>HelpDesk</v>
      </c>
      <c r="Z3708" s="67">
        <f t="shared" si="688"/>
        <v>44886.723553240699</v>
      </c>
      <c r="AA3708" s="68">
        <f t="shared" si="689"/>
        <v>44884</v>
      </c>
      <c r="AB3708" s="69" t="b">
        <f t="shared" si="690"/>
        <v>1</v>
      </c>
      <c r="AC3708" s="70">
        <f t="shared" si="691"/>
        <v>0.5</v>
      </c>
      <c r="AD3708" s="67">
        <f t="shared" si="692"/>
        <v>44886.723553240699</v>
      </c>
      <c r="AE3708" s="67">
        <f>VLOOKUP(V3708,'Branch Wise Work Timelines'!C:G,3,FALSE)+AA3708</f>
        <v>44884.416666666664</v>
      </c>
      <c r="AF3708" s="67">
        <f>IF(V3708="Bangalore",VLOOKUP(V3708,'Branch Wise Work Timelines'!C:G,4,FALSE)+AA3708+1,IF(V3708="Mumbai",VLOOKUP(V3708,'Branch Wise Work Timelines'!C:G,4,FALSE)+AA3708+1,VLOOKUP(V3708,'Branch Wise Work Timelines'!C:G,4,FALSE)+AA3708))</f>
        <v>44885.104166666664</v>
      </c>
      <c r="AG3708" s="67">
        <f>WORKDAY.INTL(AA3708,1,11)+VLOOKUP(V3708,'Branch Wise Work Timelines'!C:G,3,FALSE)</f>
        <v>44886.416666666664</v>
      </c>
      <c r="AH3708" s="69" t="str">
        <f t="shared" ca="1" si="693"/>
        <v>Out of TAT</v>
      </c>
      <c r="AI3708" s="69">
        <f t="shared" ca="1" si="694"/>
        <v>20589</v>
      </c>
      <c r="AJ3708" s="69" t="str">
        <f ca="1">IF(AI3708&lt;0,"0-12",IFERROR(VLOOKUP(AI3708,Breakup[],2,FALSE),"&gt;24"))</f>
        <v>&gt;24</v>
      </c>
      <c r="AK3708" s="69" t="str">
        <f>VLOOKUP(V3708,Master!B:D,3,FALSE)</f>
        <v>South</v>
      </c>
      <c r="AL3708" s="69" t="str">
        <f t="shared" si="695"/>
        <v>Bangalore-CLS</v>
      </c>
    </row>
    <row r="3709" spans="1:38">
      <c r="A3709" s="14" t="s">
        <v>7747</v>
      </c>
      <c r="B3709" s="54">
        <v>44701.775426469903</v>
      </c>
      <c r="C3709" s="13" t="s">
        <v>372</v>
      </c>
      <c r="D3709" s="13">
        <v>1862</v>
      </c>
      <c r="E3709" s="13" t="s">
        <v>7748</v>
      </c>
      <c r="F3709" s="13" t="s">
        <v>15</v>
      </c>
      <c r="G3709" s="14">
        <v>1653054189256</v>
      </c>
      <c r="H3709" s="55">
        <v>0.28696759259259302</v>
      </c>
      <c r="I3709" s="33">
        <v>44887.286967592598</v>
      </c>
      <c r="J3709" s="58">
        <v>44887</v>
      </c>
      <c r="K3709" s="13" t="s">
        <v>213</v>
      </c>
      <c r="L3709" s="13" t="s">
        <v>30</v>
      </c>
      <c r="M3709" s="13" t="s">
        <v>214</v>
      </c>
      <c r="N3709" s="13" t="s">
        <v>206</v>
      </c>
      <c r="O3709" s="33" t="s">
        <v>38</v>
      </c>
      <c r="P3709" s="58" t="s">
        <v>38</v>
      </c>
      <c r="Q3709" s="33" t="s">
        <v>207</v>
      </c>
      <c r="R3709" s="14" t="s">
        <v>38</v>
      </c>
      <c r="S3709" s="13" t="s">
        <v>216</v>
      </c>
      <c r="T3709" s="13" t="s">
        <v>217</v>
      </c>
      <c r="U3709" s="33">
        <f t="shared" ca="1" si="684"/>
        <v>45744.56914039352</v>
      </c>
      <c r="V3709" s="13" t="str">
        <f t="shared" si="685"/>
        <v>Bangalore</v>
      </c>
      <c r="W3709" s="13" t="str">
        <f t="shared" si="686"/>
        <v>CLS</v>
      </c>
      <c r="X3709" s="13">
        <f t="shared" si="687"/>
        <v>6</v>
      </c>
      <c r="Y3709" s="13" t="str">
        <f>IFERROR(VLOOKUP(C3709,ReceivingTeam[],2,FALSE),"HelpDesk")</f>
        <v>HelpDesk</v>
      </c>
      <c r="Z3709" s="67">
        <f t="shared" si="688"/>
        <v>44887.916666666664</v>
      </c>
      <c r="AA3709" s="68">
        <f t="shared" si="689"/>
        <v>44887</v>
      </c>
      <c r="AB3709" s="69" t="b">
        <f t="shared" si="690"/>
        <v>1</v>
      </c>
      <c r="AC3709" s="70">
        <f t="shared" si="691"/>
        <v>0.5</v>
      </c>
      <c r="AD3709" s="67">
        <f t="shared" si="692"/>
        <v>44887.916666666664</v>
      </c>
      <c r="AE3709" s="67">
        <f>VLOOKUP(V3709,'Branch Wise Work Timelines'!C:G,3,FALSE)+AA3709</f>
        <v>44887.416666666664</v>
      </c>
      <c r="AF3709" s="67">
        <f>IF(V3709="Bangalore",VLOOKUP(V3709,'Branch Wise Work Timelines'!C:G,4,FALSE)+AA3709+1,IF(V3709="Mumbai",VLOOKUP(V3709,'Branch Wise Work Timelines'!C:G,4,FALSE)+AA3709+1,VLOOKUP(V3709,'Branch Wise Work Timelines'!C:G,4,FALSE)+AA3709))</f>
        <v>44888.104166666664</v>
      </c>
      <c r="AG3709" s="67">
        <f>WORKDAY.INTL(AA3709,1,11)+VLOOKUP(V3709,'Branch Wise Work Timelines'!C:G,3,FALSE)</f>
        <v>44888.416666666664</v>
      </c>
      <c r="AH3709" s="69" t="str">
        <f t="shared" ca="1" si="693"/>
        <v>Out of TAT</v>
      </c>
      <c r="AI3709" s="69">
        <f t="shared" ca="1" si="694"/>
        <v>20560</v>
      </c>
      <c r="AJ3709" s="69" t="str">
        <f ca="1">IF(AI3709&lt;0,"0-12",IFERROR(VLOOKUP(AI3709,Breakup[],2,FALSE),"&gt;24"))</f>
        <v>&gt;24</v>
      </c>
      <c r="AK3709" s="69" t="str">
        <f>VLOOKUP(V3709,Master!B:D,3,FALSE)</f>
        <v>South</v>
      </c>
      <c r="AL3709" s="69" t="str">
        <f t="shared" si="695"/>
        <v>Bangalore-CLS</v>
      </c>
    </row>
    <row r="3710" spans="1:38">
      <c r="A3710" s="14" t="s">
        <v>7749</v>
      </c>
      <c r="B3710" s="54">
        <v>44701.665061886597</v>
      </c>
      <c r="C3710" s="13" t="s">
        <v>329</v>
      </c>
      <c r="D3710" s="13">
        <v>1865</v>
      </c>
      <c r="E3710" s="13" t="s">
        <v>7750</v>
      </c>
      <c r="F3710" s="13" t="s">
        <v>15</v>
      </c>
      <c r="G3710" s="14">
        <v>1653051574035</v>
      </c>
      <c r="H3710" s="55">
        <v>0.71375</v>
      </c>
      <c r="I3710" s="33">
        <v>44890.713750000003</v>
      </c>
      <c r="J3710" s="58">
        <v>44890</v>
      </c>
      <c r="K3710" s="13" t="s">
        <v>213</v>
      </c>
      <c r="L3710" s="13" t="s">
        <v>30</v>
      </c>
      <c r="M3710" s="13" t="s">
        <v>75</v>
      </c>
      <c r="N3710" s="13" t="s">
        <v>206</v>
      </c>
      <c r="O3710" s="33" t="s">
        <v>38</v>
      </c>
      <c r="P3710" s="58" t="s">
        <v>38</v>
      </c>
      <c r="Q3710" s="33" t="s">
        <v>207</v>
      </c>
      <c r="R3710" s="14" t="s">
        <v>38</v>
      </c>
      <c r="S3710" s="13" t="s">
        <v>208</v>
      </c>
      <c r="T3710" s="13" t="s">
        <v>209</v>
      </c>
      <c r="U3710" s="33">
        <f t="shared" ca="1" si="684"/>
        <v>45744.56914039352</v>
      </c>
      <c r="V3710" s="13" t="str">
        <f t="shared" si="685"/>
        <v>Bangalore</v>
      </c>
      <c r="W3710" s="13" t="str">
        <f t="shared" si="686"/>
        <v>CLS</v>
      </c>
      <c r="X3710" s="13">
        <f t="shared" si="687"/>
        <v>17</v>
      </c>
      <c r="Y3710" s="13" t="str">
        <f>IFERROR(VLOOKUP(C3710,ReceivingTeam[],2,FALSE),"HelpDesk")</f>
        <v>HelpDesk</v>
      </c>
      <c r="Z3710" s="67">
        <f t="shared" si="688"/>
        <v>44891.526250000003</v>
      </c>
      <c r="AA3710" s="68">
        <f t="shared" si="689"/>
        <v>44890</v>
      </c>
      <c r="AB3710" s="69" t="b">
        <f t="shared" si="690"/>
        <v>1</v>
      </c>
      <c r="AC3710" s="70">
        <f t="shared" si="691"/>
        <v>0.5</v>
      </c>
      <c r="AD3710" s="67">
        <f t="shared" si="692"/>
        <v>44891.526250000003</v>
      </c>
      <c r="AE3710" s="67">
        <f>VLOOKUP(V3710,'Branch Wise Work Timelines'!C:G,3,FALSE)+AA3710</f>
        <v>44890.416666666664</v>
      </c>
      <c r="AF3710" s="67">
        <f>IF(V3710="Bangalore",VLOOKUP(V3710,'Branch Wise Work Timelines'!C:G,4,FALSE)+AA3710+1,IF(V3710="Mumbai",VLOOKUP(V3710,'Branch Wise Work Timelines'!C:G,4,FALSE)+AA3710+1,VLOOKUP(V3710,'Branch Wise Work Timelines'!C:G,4,FALSE)+AA3710))</f>
        <v>44891.104166666664</v>
      </c>
      <c r="AG3710" s="67">
        <f>WORKDAY.INTL(AA3710,1,11)+VLOOKUP(V3710,'Branch Wise Work Timelines'!C:G,3,FALSE)</f>
        <v>44891.416666666664</v>
      </c>
      <c r="AH3710" s="69" t="str">
        <f t="shared" ca="1" si="693"/>
        <v>Out of TAT</v>
      </c>
      <c r="AI3710" s="69">
        <f t="shared" ca="1" si="694"/>
        <v>20474</v>
      </c>
      <c r="AJ3710" s="69" t="str">
        <f ca="1">IF(AI3710&lt;0,"0-12",IFERROR(VLOOKUP(AI3710,Breakup[],2,FALSE),"&gt;24"))</f>
        <v>&gt;24</v>
      </c>
      <c r="AK3710" s="69" t="str">
        <f>VLOOKUP(V3710,Master!B:D,3,FALSE)</f>
        <v>South</v>
      </c>
      <c r="AL3710" s="69" t="str">
        <f t="shared" si="695"/>
        <v>Bangalore-CLS</v>
      </c>
    </row>
    <row r="3711" spans="1:38">
      <c r="A3711" s="14" t="s">
        <v>7751</v>
      </c>
      <c r="B3711" s="54">
        <v>44701.705422303203</v>
      </c>
      <c r="C3711" s="13" t="s">
        <v>497</v>
      </c>
      <c r="D3711" s="13">
        <v>1151</v>
      </c>
      <c r="E3711" s="13" t="s">
        <v>7752</v>
      </c>
      <c r="F3711" s="13" t="s">
        <v>33</v>
      </c>
      <c r="G3711" s="14">
        <v>1653046813858</v>
      </c>
      <c r="H3711" s="55">
        <v>0.544293981481481</v>
      </c>
      <c r="I3711" s="33">
        <v>44888.544293981497</v>
      </c>
      <c r="J3711" s="58">
        <v>44888</v>
      </c>
      <c r="K3711" s="13" t="s">
        <v>452</v>
      </c>
      <c r="L3711" s="13" t="s">
        <v>36</v>
      </c>
      <c r="M3711" s="13" t="s">
        <v>497</v>
      </c>
      <c r="N3711" s="13" t="s">
        <v>206</v>
      </c>
      <c r="O3711" s="33" t="s">
        <v>38</v>
      </c>
      <c r="P3711" s="58" t="s">
        <v>38</v>
      </c>
      <c r="Q3711" s="33" t="s">
        <v>207</v>
      </c>
      <c r="R3711" s="14" t="s">
        <v>38</v>
      </c>
      <c r="S3711" s="13" t="s">
        <v>216</v>
      </c>
      <c r="T3711" s="13" t="s">
        <v>217</v>
      </c>
      <c r="U3711" s="33">
        <f t="shared" ca="1" si="684"/>
        <v>45744.56914039352</v>
      </c>
      <c r="V3711" s="13" t="str">
        <f t="shared" si="685"/>
        <v>Chennai</v>
      </c>
      <c r="W3711" s="13" t="str">
        <f t="shared" si="686"/>
        <v>RI</v>
      </c>
      <c r="X3711" s="13">
        <f t="shared" si="687"/>
        <v>13</v>
      </c>
      <c r="Y3711" s="13" t="str">
        <f>IFERROR(VLOOKUP(C3711,ReceivingTeam[],2,FALSE),"HelpDesk")</f>
        <v>HelpDesk</v>
      </c>
      <c r="Z3711" s="67">
        <f t="shared" si="688"/>
        <v>44889.690127314825</v>
      </c>
      <c r="AA3711" s="68">
        <f t="shared" si="689"/>
        <v>44888</v>
      </c>
      <c r="AB3711" s="69" t="b">
        <f t="shared" si="690"/>
        <v>1</v>
      </c>
      <c r="AC3711" s="70">
        <f t="shared" si="691"/>
        <v>0.5</v>
      </c>
      <c r="AD3711" s="67">
        <f t="shared" si="692"/>
        <v>44889.690127314825</v>
      </c>
      <c r="AE3711" s="67">
        <f>VLOOKUP(V3711,'Branch Wise Work Timelines'!C:G,3,FALSE)+AA3711</f>
        <v>44888.416666666664</v>
      </c>
      <c r="AF3711" s="67">
        <f>IF(V3711="Bangalore",VLOOKUP(V3711,'Branch Wise Work Timelines'!C:G,4,FALSE)+AA3711+1,IF(V3711="Mumbai",VLOOKUP(V3711,'Branch Wise Work Timelines'!C:G,4,FALSE)+AA3711+1,VLOOKUP(V3711,'Branch Wise Work Timelines'!C:G,4,FALSE)+AA3711))</f>
        <v>44888.770833333336</v>
      </c>
      <c r="AG3711" s="67">
        <f>WORKDAY.INTL(AA3711,1,11)+VLOOKUP(V3711,'Branch Wise Work Timelines'!C:G,3,FALSE)</f>
        <v>44889.416666666664</v>
      </c>
      <c r="AH3711" s="69" t="str">
        <f t="shared" ca="1" si="693"/>
        <v>Out of TAT</v>
      </c>
      <c r="AI3711" s="69">
        <f t="shared" ca="1" si="694"/>
        <v>20518</v>
      </c>
      <c r="AJ3711" s="69" t="str">
        <f ca="1">IF(AI3711&lt;0,"0-12",IFERROR(VLOOKUP(AI3711,Breakup[],2,FALSE),"&gt;24"))</f>
        <v>&gt;24</v>
      </c>
      <c r="AK3711" s="69" t="str">
        <f>VLOOKUP(V3711,Master!B:D,3,FALSE)</f>
        <v>South</v>
      </c>
      <c r="AL3711" s="69" t="str">
        <f t="shared" si="695"/>
        <v>Chennai</v>
      </c>
    </row>
    <row r="3712" spans="1:38">
      <c r="A3712" s="14" t="s">
        <v>7753</v>
      </c>
      <c r="B3712" s="54">
        <v>44701.706742164402</v>
      </c>
      <c r="C3712" s="13" t="s">
        <v>497</v>
      </c>
      <c r="D3712" s="13">
        <v>1096</v>
      </c>
      <c r="E3712" s="13" t="s">
        <v>7754</v>
      </c>
      <c r="F3712" s="13" t="s">
        <v>33</v>
      </c>
      <c r="G3712" s="14">
        <v>1653046813858</v>
      </c>
      <c r="H3712" s="55">
        <v>0.71237268518518504</v>
      </c>
      <c r="I3712" s="33">
        <v>44885.712372685201</v>
      </c>
      <c r="J3712" s="58">
        <v>44885</v>
      </c>
      <c r="K3712" s="13" t="s">
        <v>452</v>
      </c>
      <c r="L3712" s="13" t="s">
        <v>36</v>
      </c>
      <c r="M3712" s="13" t="s">
        <v>497</v>
      </c>
      <c r="N3712" s="13" t="s">
        <v>206</v>
      </c>
      <c r="O3712" s="33" t="s">
        <v>38</v>
      </c>
      <c r="P3712" s="58" t="s">
        <v>38</v>
      </c>
      <c r="Q3712" s="33" t="s">
        <v>207</v>
      </c>
      <c r="R3712" s="14" t="s">
        <v>38</v>
      </c>
      <c r="S3712" s="13" t="s">
        <v>216</v>
      </c>
      <c r="T3712" s="13" t="s">
        <v>217</v>
      </c>
      <c r="U3712" s="33">
        <f t="shared" ca="1" si="684"/>
        <v>45744.56914039352</v>
      </c>
      <c r="V3712" s="13" t="str">
        <f t="shared" si="685"/>
        <v>Chennai</v>
      </c>
      <c r="W3712" s="13" t="str">
        <f t="shared" si="686"/>
        <v>RI</v>
      </c>
      <c r="X3712" s="13">
        <f t="shared" si="687"/>
        <v>17</v>
      </c>
      <c r="Y3712" s="13" t="str">
        <f>IFERROR(VLOOKUP(C3712,ReceivingTeam[],2,FALSE),"HelpDesk")</f>
        <v>HelpDesk</v>
      </c>
      <c r="Z3712" s="67">
        <f t="shared" si="688"/>
        <v>44885.916666666664</v>
      </c>
      <c r="AA3712" s="68">
        <f t="shared" si="689"/>
        <v>44885</v>
      </c>
      <c r="AB3712" s="69" t="b">
        <f t="shared" si="690"/>
        <v>0</v>
      </c>
      <c r="AC3712" s="70">
        <f t="shared" si="691"/>
        <v>0.5</v>
      </c>
      <c r="AD3712" s="67">
        <f t="shared" si="692"/>
        <v>44885.916666666664</v>
      </c>
      <c r="AE3712" s="67">
        <f>VLOOKUP(V3712,'Branch Wise Work Timelines'!C:G,3,FALSE)+AA3712</f>
        <v>44885.416666666664</v>
      </c>
      <c r="AF3712" s="67">
        <f>IF(V3712="Bangalore",VLOOKUP(V3712,'Branch Wise Work Timelines'!C:G,4,FALSE)+AA3712+1,IF(V3712="Mumbai",VLOOKUP(V3712,'Branch Wise Work Timelines'!C:G,4,FALSE)+AA3712+1,VLOOKUP(V3712,'Branch Wise Work Timelines'!C:G,4,FALSE)+AA3712))</f>
        <v>44885.770833333336</v>
      </c>
      <c r="AG3712" s="67">
        <f>WORKDAY.INTL(AA3712,1,11)+VLOOKUP(V3712,'Branch Wise Work Timelines'!C:G,3,FALSE)</f>
        <v>44886.416666666664</v>
      </c>
      <c r="AH3712" s="69" t="str">
        <f t="shared" ca="1" si="693"/>
        <v>Out of TAT</v>
      </c>
      <c r="AI3712" s="69">
        <f t="shared" ca="1" si="694"/>
        <v>20608</v>
      </c>
      <c r="AJ3712" s="69" t="str">
        <f ca="1">IF(AI3712&lt;0,"0-12",IFERROR(VLOOKUP(AI3712,Breakup[],2,FALSE),"&gt;24"))</f>
        <v>&gt;24</v>
      </c>
      <c r="AK3712" s="69" t="str">
        <f>VLOOKUP(V3712,Master!B:D,3,FALSE)</f>
        <v>South</v>
      </c>
      <c r="AL3712" s="69" t="str">
        <f t="shared" si="695"/>
        <v>Chennai</v>
      </c>
    </row>
    <row r="3713" spans="1:38">
      <c r="A3713" s="14" t="s">
        <v>7755</v>
      </c>
      <c r="B3713" s="54">
        <v>44701.6838124653</v>
      </c>
      <c r="C3713" s="13" t="s">
        <v>586</v>
      </c>
      <c r="D3713" s="13">
        <v>965</v>
      </c>
      <c r="E3713" s="13" t="s">
        <v>7756</v>
      </c>
      <c r="F3713" s="13" t="s">
        <v>15</v>
      </c>
      <c r="G3713" s="14">
        <v>1653046672988</v>
      </c>
      <c r="H3713" s="55">
        <v>0.90774305555555601</v>
      </c>
      <c r="I3713" s="33">
        <v>44887.907743055599</v>
      </c>
      <c r="J3713" s="58">
        <v>44887</v>
      </c>
      <c r="K3713" s="13" t="s">
        <v>213</v>
      </c>
      <c r="L3713" s="13" t="s">
        <v>30</v>
      </c>
      <c r="M3713" s="13" t="s">
        <v>75</v>
      </c>
      <c r="N3713" s="13" t="s">
        <v>206</v>
      </c>
      <c r="O3713" s="33" t="s">
        <v>38</v>
      </c>
      <c r="P3713" s="58" t="s">
        <v>38</v>
      </c>
      <c r="Q3713" s="33" t="s">
        <v>207</v>
      </c>
      <c r="R3713" s="14" t="s">
        <v>38</v>
      </c>
      <c r="S3713" s="13" t="s">
        <v>208</v>
      </c>
      <c r="T3713" s="13" t="s">
        <v>209</v>
      </c>
      <c r="U3713" s="33">
        <f t="shared" ca="1" si="684"/>
        <v>45744.56914039352</v>
      </c>
      <c r="V3713" s="13" t="str">
        <f t="shared" si="685"/>
        <v>Bangalore</v>
      </c>
      <c r="W3713" s="13" t="str">
        <f t="shared" si="686"/>
        <v>CLS</v>
      </c>
      <c r="X3713" s="13">
        <f t="shared" si="687"/>
        <v>21</v>
      </c>
      <c r="Y3713" s="13" t="str">
        <f>IFERROR(VLOOKUP(C3713,ReceivingTeam[],2,FALSE),"HelpDesk")</f>
        <v>HelpDesk</v>
      </c>
      <c r="Z3713" s="67">
        <f t="shared" si="688"/>
        <v>44888.720243055599</v>
      </c>
      <c r="AA3713" s="68">
        <f t="shared" si="689"/>
        <v>44887</v>
      </c>
      <c r="AB3713" s="69" t="b">
        <f t="shared" si="690"/>
        <v>1</v>
      </c>
      <c r="AC3713" s="70">
        <f t="shared" si="691"/>
        <v>0.5</v>
      </c>
      <c r="AD3713" s="67">
        <f t="shared" si="692"/>
        <v>44888.720243055599</v>
      </c>
      <c r="AE3713" s="67">
        <f>VLOOKUP(V3713,'Branch Wise Work Timelines'!C:G,3,FALSE)+AA3713</f>
        <v>44887.416666666664</v>
      </c>
      <c r="AF3713" s="67">
        <f>IF(V3713="Bangalore",VLOOKUP(V3713,'Branch Wise Work Timelines'!C:G,4,FALSE)+AA3713+1,IF(V3713="Mumbai",VLOOKUP(V3713,'Branch Wise Work Timelines'!C:G,4,FALSE)+AA3713+1,VLOOKUP(V3713,'Branch Wise Work Timelines'!C:G,4,FALSE)+AA3713))</f>
        <v>44888.104166666664</v>
      </c>
      <c r="AG3713" s="67">
        <f>WORKDAY.INTL(AA3713,1,11)+VLOOKUP(V3713,'Branch Wise Work Timelines'!C:G,3,FALSE)</f>
        <v>44888.416666666664</v>
      </c>
      <c r="AH3713" s="69" t="str">
        <f t="shared" ca="1" si="693"/>
        <v>Out of TAT</v>
      </c>
      <c r="AI3713" s="69">
        <f t="shared" ca="1" si="694"/>
        <v>20541</v>
      </c>
      <c r="AJ3713" s="69" t="str">
        <f ca="1">IF(AI3713&lt;0,"0-12",IFERROR(VLOOKUP(AI3713,Breakup[],2,FALSE),"&gt;24"))</f>
        <v>&gt;24</v>
      </c>
      <c r="AK3713" s="69" t="str">
        <f>VLOOKUP(V3713,Master!B:D,3,FALSE)</f>
        <v>South</v>
      </c>
      <c r="AL3713" s="69" t="str">
        <f t="shared" si="695"/>
        <v>Bangalore-CLS</v>
      </c>
    </row>
    <row r="3714" spans="1:38">
      <c r="A3714" s="14" t="s">
        <v>7757</v>
      </c>
      <c r="B3714" s="54">
        <v>44701.708406979204</v>
      </c>
      <c r="C3714" s="13" t="s">
        <v>268</v>
      </c>
      <c r="D3714" s="13">
        <v>1330</v>
      </c>
      <c r="E3714" s="13" t="s">
        <v>7758</v>
      </c>
      <c r="F3714" s="13" t="s">
        <v>15</v>
      </c>
      <c r="G3714" s="14">
        <v>1653052565128</v>
      </c>
      <c r="H3714" s="55">
        <v>1.15393518518519E-2</v>
      </c>
      <c r="I3714" s="33">
        <v>44887.011539351799</v>
      </c>
      <c r="J3714" s="58">
        <v>44887</v>
      </c>
      <c r="K3714" s="13" t="s">
        <v>213</v>
      </c>
      <c r="L3714" s="13" t="s">
        <v>30</v>
      </c>
      <c r="M3714" s="13" t="s">
        <v>75</v>
      </c>
      <c r="N3714" s="13" t="s">
        <v>206</v>
      </c>
      <c r="O3714" s="33" t="s">
        <v>38</v>
      </c>
      <c r="P3714" s="58" t="s">
        <v>38</v>
      </c>
      <c r="Q3714" s="33" t="s">
        <v>207</v>
      </c>
      <c r="R3714" s="14" t="s">
        <v>38</v>
      </c>
      <c r="S3714" s="13" t="s">
        <v>216</v>
      </c>
      <c r="T3714" s="13" t="s">
        <v>217</v>
      </c>
      <c r="U3714" s="33">
        <f t="shared" ref="U3714:U3777" ca="1" si="696">NOW()</f>
        <v>45744.56914039352</v>
      </c>
      <c r="V3714" s="13" t="str">
        <f t="shared" ref="V3714:V3777" si="697">VLOOKUP(L3714,Location,2,0)</f>
        <v>Bangalore</v>
      </c>
      <c r="W3714" s="13" t="str">
        <f t="shared" ref="W3714:W3777" si="698">VLOOKUP(F3714,FCT,2,FALSE)</f>
        <v>CLS</v>
      </c>
      <c r="X3714" s="13">
        <f t="shared" ref="X3714:X3777" si="699">HOUR(I3714)</f>
        <v>0</v>
      </c>
      <c r="Y3714" s="13" t="str">
        <f>IFERROR(VLOOKUP(C3714,ReceivingTeam[],2,FALSE),"HelpDesk")</f>
        <v>HelpDesk</v>
      </c>
      <c r="Z3714" s="67">
        <f t="shared" ref="Z3714:Z3777" si="700">IF(AB3714=FALSE,AE3714+AC3714,IF(I3714&gt;AE3714,IF(((I3714+AC3714)&gt;AF3714),(AC3714-(AF3714-I3714)+AG3714),I3714+AC3714),IF(((AE3714+AC3714)&gt;AF3714),(AC3714-(AF3714-AE3714)+AG3714),AE3714+AC3714)))</f>
        <v>44887.916666666664</v>
      </c>
      <c r="AA3714" s="68">
        <f t="shared" ref="AA3714:AA3777" si="701">INT(J3714)</f>
        <v>44887</v>
      </c>
      <c r="AB3714" s="69" t="b">
        <f t="shared" ref="AB3714:AB3777" si="702">WORKDAY.INTL(AA3714-1,1,11)=AA3714</f>
        <v>1</v>
      </c>
      <c r="AC3714" s="70">
        <f t="shared" ref="AC3714:AC3777" si="703">IF(T3714="High",12/24,72/24)</f>
        <v>0.5</v>
      </c>
      <c r="AD3714" s="67">
        <f t="shared" ref="AD3714:AD3777" si="704">IF(AB3714=FALSE,AE3714+AC3714,IF(I3714&gt;AE3714,IF(((I3714+AC3714)&gt;AF3714),(AC3714-(AF3714-I3714)+AG3714),I3714+AC3714),IF(((AE3714+AC3714)&gt;AF3714),(AC3714-(AF3714-AE3714)+AG3714),AE3714+AC3714)))</f>
        <v>44887.916666666664</v>
      </c>
      <c r="AE3714" s="67">
        <f>VLOOKUP(V3714,'Branch Wise Work Timelines'!C:G,3,FALSE)+AA3714</f>
        <v>44887.416666666664</v>
      </c>
      <c r="AF3714" s="67">
        <f>IF(V3714="Bangalore",VLOOKUP(V3714,'Branch Wise Work Timelines'!C:G,4,FALSE)+AA3714+1,IF(V3714="Mumbai",VLOOKUP(V3714,'Branch Wise Work Timelines'!C:G,4,FALSE)+AA3714+1,VLOOKUP(V3714,'Branch Wise Work Timelines'!C:G,4,FALSE)+AA3714))</f>
        <v>44888.104166666664</v>
      </c>
      <c r="AG3714" s="67">
        <f>WORKDAY.INTL(AA3714,1,11)+VLOOKUP(V3714,'Branch Wise Work Timelines'!C:G,3,FALSE)</f>
        <v>44888.416666666664</v>
      </c>
      <c r="AH3714" s="69" t="str">
        <f t="shared" ref="AH3714:AH3777" ca="1" si="705">IF(Q3714&lt;&gt;"Success",IF(U3714&gt;Z3714,"Out of TAT","In TAT"),IF(O3714&gt;AD3714,"Not Met","Met"))</f>
        <v>Out of TAT</v>
      </c>
      <c r="AI3714" s="69">
        <f t="shared" ref="AI3714:AI3777" ca="1" si="706">ROUNDUP((U3714-AD3714)*24,0)</f>
        <v>20560</v>
      </c>
      <c r="AJ3714" s="69" t="str">
        <f ca="1">IF(AI3714&lt;0,"0-12",IFERROR(VLOOKUP(AI3714,Breakup[],2,FALSE),"&gt;24"))</f>
        <v>&gt;24</v>
      </c>
      <c r="AK3714" s="69" t="str">
        <f>VLOOKUP(V3714,Master!B:D,3,FALSE)</f>
        <v>South</v>
      </c>
      <c r="AL3714" s="69" t="str">
        <f t="shared" ref="AL3714:AL3777" si="707">IF(V3714="Bangalore",IF(W3714="CLS",V3714&amp;"-"&amp;"CLS",V3714),(V3714))</f>
        <v>Bangalore-CLS</v>
      </c>
    </row>
    <row r="3715" spans="1:38">
      <c r="A3715" s="14" t="s">
        <v>7759</v>
      </c>
      <c r="B3715" s="54">
        <v>44701.785243286999</v>
      </c>
      <c r="C3715" s="13" t="s">
        <v>450</v>
      </c>
      <c r="D3715" s="13">
        <v>967</v>
      </c>
      <c r="E3715" s="13" t="s">
        <v>7760</v>
      </c>
      <c r="F3715" s="13" t="s">
        <v>33</v>
      </c>
      <c r="G3715" s="14">
        <v>1653054191776</v>
      </c>
      <c r="H3715" s="55">
        <v>0.90429398148148099</v>
      </c>
      <c r="I3715" s="33">
        <v>44891.904293981497</v>
      </c>
      <c r="J3715" s="58">
        <v>44891</v>
      </c>
      <c r="K3715" s="13" t="s">
        <v>452</v>
      </c>
      <c r="L3715" s="13" t="s">
        <v>36</v>
      </c>
      <c r="M3715" s="13" t="s">
        <v>450</v>
      </c>
      <c r="N3715" s="13" t="s">
        <v>206</v>
      </c>
      <c r="O3715" s="33">
        <v>44891.356030092596</v>
      </c>
      <c r="P3715" s="58">
        <v>44891</v>
      </c>
      <c r="Q3715" s="33" t="s">
        <v>237</v>
      </c>
      <c r="R3715" s="14">
        <v>777</v>
      </c>
      <c r="S3715" s="13" t="s">
        <v>216</v>
      </c>
      <c r="T3715" s="13" t="s">
        <v>217</v>
      </c>
      <c r="U3715" s="33">
        <f t="shared" ca="1" si="696"/>
        <v>45744.56914039352</v>
      </c>
      <c r="V3715" s="13" t="str">
        <f t="shared" si="697"/>
        <v>Chennai</v>
      </c>
      <c r="W3715" s="13" t="str">
        <f t="shared" si="698"/>
        <v>RI</v>
      </c>
      <c r="X3715" s="13">
        <f t="shared" si="699"/>
        <v>21</v>
      </c>
      <c r="Y3715" s="13" t="str">
        <f>IFERROR(VLOOKUP(C3715,ReceivingTeam[],2,FALSE),"HelpDesk")</f>
        <v>HelpDesk</v>
      </c>
      <c r="Z3715" s="67">
        <f t="shared" si="700"/>
        <v>44894.050127314826</v>
      </c>
      <c r="AA3715" s="68">
        <f t="shared" si="701"/>
        <v>44891</v>
      </c>
      <c r="AB3715" s="69" t="b">
        <f t="shared" si="702"/>
        <v>1</v>
      </c>
      <c r="AC3715" s="70">
        <f t="shared" si="703"/>
        <v>0.5</v>
      </c>
      <c r="AD3715" s="67">
        <f t="shared" si="704"/>
        <v>44894.050127314826</v>
      </c>
      <c r="AE3715" s="67">
        <f>VLOOKUP(V3715,'Branch Wise Work Timelines'!C:G,3,FALSE)+AA3715</f>
        <v>44891.416666666664</v>
      </c>
      <c r="AF3715" s="67">
        <f>IF(V3715="Bangalore",VLOOKUP(V3715,'Branch Wise Work Timelines'!C:G,4,FALSE)+AA3715+1,IF(V3715="Mumbai",VLOOKUP(V3715,'Branch Wise Work Timelines'!C:G,4,FALSE)+AA3715+1,VLOOKUP(V3715,'Branch Wise Work Timelines'!C:G,4,FALSE)+AA3715))</f>
        <v>44891.770833333336</v>
      </c>
      <c r="AG3715" s="67">
        <f>WORKDAY.INTL(AA3715,1,11)+VLOOKUP(V3715,'Branch Wise Work Timelines'!C:G,3,FALSE)</f>
        <v>44893.416666666664</v>
      </c>
      <c r="AH3715" s="69" t="str">
        <f t="shared" si="705"/>
        <v>Met</v>
      </c>
      <c r="AI3715" s="69">
        <f t="shared" ca="1" si="706"/>
        <v>20413</v>
      </c>
      <c r="AJ3715" s="69" t="str">
        <f ca="1">IF(AI3715&lt;0,"0-12",IFERROR(VLOOKUP(AI3715,Breakup[],2,FALSE),"&gt;24"))</f>
        <v>&gt;24</v>
      </c>
      <c r="AK3715" s="69" t="str">
        <f>VLOOKUP(V3715,Master!B:D,3,FALSE)</f>
        <v>South</v>
      </c>
      <c r="AL3715" s="69" t="str">
        <f t="shared" si="707"/>
        <v>Chennai</v>
      </c>
    </row>
    <row r="3716" spans="1:38">
      <c r="A3716" s="14" t="s">
        <v>7761</v>
      </c>
      <c r="B3716" s="54">
        <v>44701.786413078698</v>
      </c>
      <c r="C3716" s="13" t="s">
        <v>211</v>
      </c>
      <c r="D3716" s="13">
        <v>85</v>
      </c>
      <c r="E3716" s="13" t="s">
        <v>7762</v>
      </c>
      <c r="F3716" s="13" t="s">
        <v>15</v>
      </c>
      <c r="G3716" s="14">
        <v>1653053327236</v>
      </c>
      <c r="H3716" s="55">
        <v>0.73089120370370397</v>
      </c>
      <c r="I3716" s="33">
        <v>44890.730891203697</v>
      </c>
      <c r="J3716" s="58">
        <v>44890</v>
      </c>
      <c r="K3716" s="13" t="s">
        <v>213</v>
      </c>
      <c r="L3716" s="13" t="s">
        <v>30</v>
      </c>
      <c r="M3716" s="13" t="s">
        <v>75</v>
      </c>
      <c r="N3716" s="13" t="s">
        <v>206</v>
      </c>
      <c r="O3716" s="33" t="s">
        <v>38</v>
      </c>
      <c r="P3716" s="58" t="s">
        <v>38</v>
      </c>
      <c r="Q3716" s="33" t="s">
        <v>207</v>
      </c>
      <c r="R3716" s="14" t="s">
        <v>38</v>
      </c>
      <c r="S3716" s="13" t="s">
        <v>216</v>
      </c>
      <c r="T3716" s="13" t="s">
        <v>217</v>
      </c>
      <c r="U3716" s="33">
        <f t="shared" ca="1" si="696"/>
        <v>45744.56914039352</v>
      </c>
      <c r="V3716" s="13" t="str">
        <f t="shared" si="697"/>
        <v>Bangalore</v>
      </c>
      <c r="W3716" s="13" t="str">
        <f t="shared" si="698"/>
        <v>CLS</v>
      </c>
      <c r="X3716" s="13">
        <f t="shared" si="699"/>
        <v>17</v>
      </c>
      <c r="Y3716" s="13" t="str">
        <f>IFERROR(VLOOKUP(C3716,ReceivingTeam[],2,FALSE),"HelpDesk")</f>
        <v>HelpDesk</v>
      </c>
      <c r="Z3716" s="67">
        <f t="shared" si="700"/>
        <v>44891.543391203697</v>
      </c>
      <c r="AA3716" s="68">
        <f t="shared" si="701"/>
        <v>44890</v>
      </c>
      <c r="AB3716" s="69" t="b">
        <f t="shared" si="702"/>
        <v>1</v>
      </c>
      <c r="AC3716" s="70">
        <f t="shared" si="703"/>
        <v>0.5</v>
      </c>
      <c r="AD3716" s="67">
        <f t="shared" si="704"/>
        <v>44891.543391203697</v>
      </c>
      <c r="AE3716" s="67">
        <f>VLOOKUP(V3716,'Branch Wise Work Timelines'!C:G,3,FALSE)+AA3716</f>
        <v>44890.416666666664</v>
      </c>
      <c r="AF3716" s="67">
        <f>IF(V3716="Bangalore",VLOOKUP(V3716,'Branch Wise Work Timelines'!C:G,4,FALSE)+AA3716+1,IF(V3716="Mumbai",VLOOKUP(V3716,'Branch Wise Work Timelines'!C:G,4,FALSE)+AA3716+1,VLOOKUP(V3716,'Branch Wise Work Timelines'!C:G,4,FALSE)+AA3716))</f>
        <v>44891.104166666664</v>
      </c>
      <c r="AG3716" s="67">
        <f>WORKDAY.INTL(AA3716,1,11)+VLOOKUP(V3716,'Branch Wise Work Timelines'!C:G,3,FALSE)</f>
        <v>44891.416666666664</v>
      </c>
      <c r="AH3716" s="69" t="str">
        <f t="shared" ca="1" si="705"/>
        <v>Out of TAT</v>
      </c>
      <c r="AI3716" s="69">
        <f t="shared" ca="1" si="706"/>
        <v>20473</v>
      </c>
      <c r="AJ3716" s="69" t="str">
        <f ca="1">IF(AI3716&lt;0,"0-12",IFERROR(VLOOKUP(AI3716,Breakup[],2,FALSE),"&gt;24"))</f>
        <v>&gt;24</v>
      </c>
      <c r="AK3716" s="69" t="str">
        <f>VLOOKUP(V3716,Master!B:D,3,FALSE)</f>
        <v>South</v>
      </c>
      <c r="AL3716" s="69" t="str">
        <f t="shared" si="707"/>
        <v>Bangalore-CLS</v>
      </c>
    </row>
    <row r="3717" spans="1:38">
      <c r="A3717" s="14" t="s">
        <v>7763</v>
      </c>
      <c r="B3717" s="54">
        <v>44701.687843784697</v>
      </c>
      <c r="C3717" s="13" t="s">
        <v>1345</v>
      </c>
      <c r="D3717" s="13">
        <v>1505</v>
      </c>
      <c r="E3717" s="13" t="s">
        <v>7764</v>
      </c>
      <c r="F3717" s="13" t="s">
        <v>15</v>
      </c>
      <c r="G3717" s="14">
        <v>1653048302745</v>
      </c>
      <c r="H3717" s="55">
        <v>0.30450231481481499</v>
      </c>
      <c r="I3717" s="33">
        <v>44887.304502314801</v>
      </c>
      <c r="J3717" s="58">
        <v>44887</v>
      </c>
      <c r="K3717" s="13" t="s">
        <v>213</v>
      </c>
      <c r="L3717" s="13" t="s">
        <v>30</v>
      </c>
      <c r="M3717" s="13" t="s">
        <v>75</v>
      </c>
      <c r="N3717" s="13" t="s">
        <v>206</v>
      </c>
      <c r="O3717" s="33" t="s">
        <v>38</v>
      </c>
      <c r="P3717" s="58" t="s">
        <v>38</v>
      </c>
      <c r="Q3717" s="33" t="s">
        <v>207</v>
      </c>
      <c r="R3717" s="14" t="s">
        <v>38</v>
      </c>
      <c r="S3717" s="13" t="s">
        <v>216</v>
      </c>
      <c r="T3717" s="13" t="s">
        <v>217</v>
      </c>
      <c r="U3717" s="33">
        <f t="shared" ca="1" si="696"/>
        <v>45744.56914039352</v>
      </c>
      <c r="V3717" s="13" t="str">
        <f t="shared" si="697"/>
        <v>Bangalore</v>
      </c>
      <c r="W3717" s="13" t="str">
        <f t="shared" si="698"/>
        <v>CLS</v>
      </c>
      <c r="X3717" s="13">
        <f t="shared" si="699"/>
        <v>7</v>
      </c>
      <c r="Y3717" s="13" t="str">
        <f>IFERROR(VLOOKUP(C3717,ReceivingTeam[],2,FALSE),"HelpDesk")</f>
        <v>HelpDesk</v>
      </c>
      <c r="Z3717" s="67">
        <f t="shared" si="700"/>
        <v>44887.916666666664</v>
      </c>
      <c r="AA3717" s="68">
        <f t="shared" si="701"/>
        <v>44887</v>
      </c>
      <c r="AB3717" s="69" t="b">
        <f t="shared" si="702"/>
        <v>1</v>
      </c>
      <c r="AC3717" s="70">
        <f t="shared" si="703"/>
        <v>0.5</v>
      </c>
      <c r="AD3717" s="67">
        <f t="shared" si="704"/>
        <v>44887.916666666664</v>
      </c>
      <c r="AE3717" s="67">
        <f>VLOOKUP(V3717,'Branch Wise Work Timelines'!C:G,3,FALSE)+AA3717</f>
        <v>44887.416666666664</v>
      </c>
      <c r="AF3717" s="67">
        <f>IF(V3717="Bangalore",VLOOKUP(V3717,'Branch Wise Work Timelines'!C:G,4,FALSE)+AA3717+1,IF(V3717="Mumbai",VLOOKUP(V3717,'Branch Wise Work Timelines'!C:G,4,FALSE)+AA3717+1,VLOOKUP(V3717,'Branch Wise Work Timelines'!C:G,4,FALSE)+AA3717))</f>
        <v>44888.104166666664</v>
      </c>
      <c r="AG3717" s="67">
        <f>WORKDAY.INTL(AA3717,1,11)+VLOOKUP(V3717,'Branch Wise Work Timelines'!C:G,3,FALSE)</f>
        <v>44888.416666666664</v>
      </c>
      <c r="AH3717" s="69" t="str">
        <f t="shared" ca="1" si="705"/>
        <v>Out of TAT</v>
      </c>
      <c r="AI3717" s="69">
        <f t="shared" ca="1" si="706"/>
        <v>20560</v>
      </c>
      <c r="AJ3717" s="69" t="str">
        <f ca="1">IF(AI3717&lt;0,"0-12",IFERROR(VLOOKUP(AI3717,Breakup[],2,FALSE),"&gt;24"))</f>
        <v>&gt;24</v>
      </c>
      <c r="AK3717" s="69" t="str">
        <f>VLOOKUP(V3717,Master!B:D,3,FALSE)</f>
        <v>South</v>
      </c>
      <c r="AL3717" s="69" t="str">
        <f t="shared" si="707"/>
        <v>Bangalore-CLS</v>
      </c>
    </row>
    <row r="3718" spans="1:38">
      <c r="A3718" s="14" t="s">
        <v>7765</v>
      </c>
      <c r="B3718" s="54">
        <v>44701.7821646991</v>
      </c>
      <c r="C3718" s="13" t="s">
        <v>211</v>
      </c>
      <c r="D3718" s="13">
        <v>1909</v>
      </c>
      <c r="E3718" s="13" t="s">
        <v>7766</v>
      </c>
      <c r="F3718" s="13" t="s">
        <v>15</v>
      </c>
      <c r="G3718" s="14">
        <v>1653053327236</v>
      </c>
      <c r="H3718" s="55">
        <v>0.200601851851852</v>
      </c>
      <c r="I3718" s="33">
        <v>44890.200601851902</v>
      </c>
      <c r="J3718" s="58">
        <v>44890</v>
      </c>
      <c r="K3718" s="13" t="s">
        <v>213</v>
      </c>
      <c r="L3718" s="13" t="s">
        <v>30</v>
      </c>
      <c r="M3718" s="13" t="s">
        <v>75</v>
      </c>
      <c r="N3718" s="13" t="s">
        <v>206</v>
      </c>
      <c r="O3718" s="33" t="s">
        <v>38</v>
      </c>
      <c r="P3718" s="58" t="s">
        <v>38</v>
      </c>
      <c r="Q3718" s="33" t="s">
        <v>207</v>
      </c>
      <c r="R3718" s="14" t="s">
        <v>38</v>
      </c>
      <c r="S3718" s="13" t="s">
        <v>216</v>
      </c>
      <c r="T3718" s="13" t="s">
        <v>217</v>
      </c>
      <c r="U3718" s="33">
        <f t="shared" ca="1" si="696"/>
        <v>45744.56914039352</v>
      </c>
      <c r="V3718" s="13" t="str">
        <f t="shared" si="697"/>
        <v>Bangalore</v>
      </c>
      <c r="W3718" s="13" t="str">
        <f t="shared" si="698"/>
        <v>CLS</v>
      </c>
      <c r="X3718" s="13">
        <f t="shared" si="699"/>
        <v>4</v>
      </c>
      <c r="Y3718" s="13" t="str">
        <f>IFERROR(VLOOKUP(C3718,ReceivingTeam[],2,FALSE),"HelpDesk")</f>
        <v>HelpDesk</v>
      </c>
      <c r="Z3718" s="67">
        <f t="shared" si="700"/>
        <v>44890.916666666664</v>
      </c>
      <c r="AA3718" s="68">
        <f t="shared" si="701"/>
        <v>44890</v>
      </c>
      <c r="AB3718" s="69" t="b">
        <f t="shared" si="702"/>
        <v>1</v>
      </c>
      <c r="AC3718" s="70">
        <f t="shared" si="703"/>
        <v>0.5</v>
      </c>
      <c r="AD3718" s="67">
        <f t="shared" si="704"/>
        <v>44890.916666666664</v>
      </c>
      <c r="AE3718" s="67">
        <f>VLOOKUP(V3718,'Branch Wise Work Timelines'!C:G,3,FALSE)+AA3718</f>
        <v>44890.416666666664</v>
      </c>
      <c r="AF3718" s="67">
        <f>IF(V3718="Bangalore",VLOOKUP(V3718,'Branch Wise Work Timelines'!C:G,4,FALSE)+AA3718+1,IF(V3718="Mumbai",VLOOKUP(V3718,'Branch Wise Work Timelines'!C:G,4,FALSE)+AA3718+1,VLOOKUP(V3718,'Branch Wise Work Timelines'!C:G,4,FALSE)+AA3718))</f>
        <v>44891.104166666664</v>
      </c>
      <c r="AG3718" s="67">
        <f>WORKDAY.INTL(AA3718,1,11)+VLOOKUP(V3718,'Branch Wise Work Timelines'!C:G,3,FALSE)</f>
        <v>44891.416666666664</v>
      </c>
      <c r="AH3718" s="69" t="str">
        <f t="shared" ca="1" si="705"/>
        <v>Out of TAT</v>
      </c>
      <c r="AI3718" s="69">
        <f t="shared" ca="1" si="706"/>
        <v>20488</v>
      </c>
      <c r="AJ3718" s="69" t="str">
        <f ca="1">IF(AI3718&lt;0,"0-12",IFERROR(VLOOKUP(AI3718,Breakup[],2,FALSE),"&gt;24"))</f>
        <v>&gt;24</v>
      </c>
      <c r="AK3718" s="69" t="str">
        <f>VLOOKUP(V3718,Master!B:D,3,FALSE)</f>
        <v>South</v>
      </c>
      <c r="AL3718" s="69" t="str">
        <f t="shared" si="707"/>
        <v>Bangalore-CLS</v>
      </c>
    </row>
    <row r="3719" spans="1:38">
      <c r="A3719" s="14" t="s">
        <v>7767</v>
      </c>
      <c r="B3719" s="54">
        <v>44701.783055289401</v>
      </c>
      <c r="C3719" s="13" t="s">
        <v>78</v>
      </c>
      <c r="D3719" s="13">
        <v>567</v>
      </c>
      <c r="E3719" s="13" t="s">
        <v>7768</v>
      </c>
      <c r="F3719" s="13" t="s">
        <v>33</v>
      </c>
      <c r="G3719" s="14">
        <v>1653053476399</v>
      </c>
      <c r="H3719" s="55">
        <v>0.55071759259259301</v>
      </c>
      <c r="I3719" s="33">
        <v>44890.550717592603</v>
      </c>
      <c r="J3719" s="58">
        <v>44890</v>
      </c>
      <c r="K3719" s="13" t="s">
        <v>213</v>
      </c>
      <c r="L3719" s="13" t="s">
        <v>30</v>
      </c>
      <c r="M3719" s="13" t="s">
        <v>282</v>
      </c>
      <c r="N3719" s="13" t="s">
        <v>206</v>
      </c>
      <c r="O3719" s="33" t="s">
        <v>38</v>
      </c>
      <c r="P3719" s="58" t="s">
        <v>38</v>
      </c>
      <c r="Q3719" s="33" t="s">
        <v>207</v>
      </c>
      <c r="R3719" s="14" t="s">
        <v>38</v>
      </c>
      <c r="S3719" s="13" t="s">
        <v>216</v>
      </c>
      <c r="T3719" s="13" t="s">
        <v>278</v>
      </c>
      <c r="U3719" s="33">
        <f t="shared" ca="1" si="696"/>
        <v>45744.56914039352</v>
      </c>
      <c r="V3719" s="13" t="str">
        <f t="shared" si="697"/>
        <v>Bangalore</v>
      </c>
      <c r="W3719" s="13" t="str">
        <f t="shared" si="698"/>
        <v>RI</v>
      </c>
      <c r="X3719" s="13">
        <f t="shared" si="699"/>
        <v>13</v>
      </c>
      <c r="Y3719" s="13" t="str">
        <f>IFERROR(VLOOKUP(C3719,ReceivingTeam[],2,FALSE),"HelpDesk")</f>
        <v>Branch office</v>
      </c>
      <c r="Z3719" s="67">
        <f t="shared" si="700"/>
        <v>44893.863217592603</v>
      </c>
      <c r="AA3719" s="68">
        <f t="shared" si="701"/>
        <v>44890</v>
      </c>
      <c r="AB3719" s="69" t="b">
        <f t="shared" si="702"/>
        <v>1</v>
      </c>
      <c r="AC3719" s="70">
        <f t="shared" si="703"/>
        <v>3</v>
      </c>
      <c r="AD3719" s="67">
        <f t="shared" si="704"/>
        <v>44893.863217592603</v>
      </c>
      <c r="AE3719" s="67">
        <f>VLOOKUP(V3719,'Branch Wise Work Timelines'!C:G,3,FALSE)+AA3719</f>
        <v>44890.416666666664</v>
      </c>
      <c r="AF3719" s="67">
        <f>IF(V3719="Bangalore",VLOOKUP(V3719,'Branch Wise Work Timelines'!C:G,4,FALSE)+AA3719+1,IF(V3719="Mumbai",VLOOKUP(V3719,'Branch Wise Work Timelines'!C:G,4,FALSE)+AA3719+1,VLOOKUP(V3719,'Branch Wise Work Timelines'!C:G,4,FALSE)+AA3719))</f>
        <v>44891.104166666664</v>
      </c>
      <c r="AG3719" s="67">
        <f>WORKDAY.INTL(AA3719,1,11)+VLOOKUP(V3719,'Branch Wise Work Timelines'!C:G,3,FALSE)</f>
        <v>44891.416666666664</v>
      </c>
      <c r="AH3719" s="69" t="str">
        <f t="shared" ca="1" si="705"/>
        <v>Out of TAT</v>
      </c>
      <c r="AI3719" s="69">
        <f t="shared" ca="1" si="706"/>
        <v>20417</v>
      </c>
      <c r="AJ3719" s="69" t="str">
        <f ca="1">IF(AI3719&lt;0,"0-12",IFERROR(VLOOKUP(AI3719,Breakup[],2,FALSE),"&gt;24"))</f>
        <v>&gt;24</v>
      </c>
      <c r="AK3719" s="69" t="str">
        <f>VLOOKUP(V3719,Master!B:D,3,FALSE)</f>
        <v>South</v>
      </c>
      <c r="AL3719" s="69" t="str">
        <f t="shared" si="707"/>
        <v>Bangalore</v>
      </c>
    </row>
    <row r="3720" spans="1:38">
      <c r="A3720" s="14" t="s">
        <v>7769</v>
      </c>
      <c r="B3720" s="54">
        <v>44701.684331169003</v>
      </c>
      <c r="C3720" s="13" t="s">
        <v>252</v>
      </c>
      <c r="D3720" s="13">
        <v>1004</v>
      </c>
      <c r="E3720" s="13" t="s">
        <v>7770</v>
      </c>
      <c r="F3720" s="13" t="s">
        <v>15</v>
      </c>
      <c r="G3720" s="14">
        <v>1653050074123</v>
      </c>
      <c r="H3720" s="55">
        <v>0.62887731481481501</v>
      </c>
      <c r="I3720" s="33">
        <v>44889.628877314797</v>
      </c>
      <c r="J3720" s="58">
        <v>44889</v>
      </c>
      <c r="K3720" s="13" t="s">
        <v>213</v>
      </c>
      <c r="L3720" s="13" t="s">
        <v>30</v>
      </c>
      <c r="M3720" s="13" t="s">
        <v>75</v>
      </c>
      <c r="N3720" s="13" t="s">
        <v>206</v>
      </c>
      <c r="O3720" s="33" t="s">
        <v>38</v>
      </c>
      <c r="P3720" s="58" t="s">
        <v>38</v>
      </c>
      <c r="Q3720" s="33" t="s">
        <v>207</v>
      </c>
      <c r="R3720" s="14" t="s">
        <v>38</v>
      </c>
      <c r="S3720" s="13" t="s">
        <v>216</v>
      </c>
      <c r="T3720" s="13" t="s">
        <v>217</v>
      </c>
      <c r="U3720" s="33">
        <f t="shared" ca="1" si="696"/>
        <v>45744.56914039352</v>
      </c>
      <c r="V3720" s="13" t="str">
        <f t="shared" si="697"/>
        <v>Bangalore</v>
      </c>
      <c r="W3720" s="13" t="str">
        <f t="shared" si="698"/>
        <v>CLS</v>
      </c>
      <c r="X3720" s="13">
        <f t="shared" si="699"/>
        <v>15</v>
      </c>
      <c r="Y3720" s="13" t="str">
        <f>IFERROR(VLOOKUP(C3720,ReceivingTeam[],2,FALSE),"HelpDesk")</f>
        <v>HelpDesk</v>
      </c>
      <c r="Z3720" s="67">
        <f t="shared" si="700"/>
        <v>44890.441377314797</v>
      </c>
      <c r="AA3720" s="68">
        <f t="shared" si="701"/>
        <v>44889</v>
      </c>
      <c r="AB3720" s="69" t="b">
        <f t="shared" si="702"/>
        <v>1</v>
      </c>
      <c r="AC3720" s="70">
        <f t="shared" si="703"/>
        <v>0.5</v>
      </c>
      <c r="AD3720" s="67">
        <f t="shared" si="704"/>
        <v>44890.441377314797</v>
      </c>
      <c r="AE3720" s="67">
        <f>VLOOKUP(V3720,'Branch Wise Work Timelines'!C:G,3,FALSE)+AA3720</f>
        <v>44889.416666666664</v>
      </c>
      <c r="AF3720" s="67">
        <f>IF(V3720="Bangalore",VLOOKUP(V3720,'Branch Wise Work Timelines'!C:G,4,FALSE)+AA3720+1,IF(V3720="Mumbai",VLOOKUP(V3720,'Branch Wise Work Timelines'!C:G,4,FALSE)+AA3720+1,VLOOKUP(V3720,'Branch Wise Work Timelines'!C:G,4,FALSE)+AA3720))</f>
        <v>44890.104166666664</v>
      </c>
      <c r="AG3720" s="67">
        <f>WORKDAY.INTL(AA3720,1,11)+VLOOKUP(V3720,'Branch Wise Work Timelines'!C:G,3,FALSE)</f>
        <v>44890.416666666664</v>
      </c>
      <c r="AH3720" s="69" t="str">
        <f t="shared" ca="1" si="705"/>
        <v>Out of TAT</v>
      </c>
      <c r="AI3720" s="69">
        <f t="shared" ca="1" si="706"/>
        <v>20500</v>
      </c>
      <c r="AJ3720" s="69" t="str">
        <f ca="1">IF(AI3720&lt;0,"0-12",IFERROR(VLOOKUP(AI3720,Breakup[],2,FALSE),"&gt;24"))</f>
        <v>&gt;24</v>
      </c>
      <c r="AK3720" s="69" t="str">
        <f>VLOOKUP(V3720,Master!B:D,3,FALSE)</f>
        <v>South</v>
      </c>
      <c r="AL3720" s="69" t="str">
        <f t="shared" si="707"/>
        <v>Bangalore-CLS</v>
      </c>
    </row>
    <row r="3721" spans="1:38">
      <c r="A3721" s="14" t="s">
        <v>7771</v>
      </c>
      <c r="B3721" s="54">
        <v>44701.685751770798</v>
      </c>
      <c r="C3721" s="13" t="s">
        <v>722</v>
      </c>
      <c r="D3721" s="13">
        <v>503</v>
      </c>
      <c r="E3721" s="13" t="s">
        <v>7772</v>
      </c>
      <c r="F3721" s="13" t="s">
        <v>15</v>
      </c>
      <c r="G3721" s="14">
        <v>1653048302745</v>
      </c>
      <c r="H3721" s="55">
        <v>0.44351851851851798</v>
      </c>
      <c r="I3721" s="33">
        <v>44885.443518518499</v>
      </c>
      <c r="J3721" s="58">
        <v>44885</v>
      </c>
      <c r="K3721" s="13" t="s">
        <v>213</v>
      </c>
      <c r="L3721" s="13" t="s">
        <v>30</v>
      </c>
      <c r="M3721" s="13" t="s">
        <v>75</v>
      </c>
      <c r="N3721" s="13" t="s">
        <v>206</v>
      </c>
      <c r="O3721" s="33" t="s">
        <v>38</v>
      </c>
      <c r="P3721" s="58" t="s">
        <v>38</v>
      </c>
      <c r="Q3721" s="33" t="s">
        <v>207</v>
      </c>
      <c r="R3721" s="14" t="s">
        <v>38</v>
      </c>
      <c r="S3721" s="13" t="s">
        <v>216</v>
      </c>
      <c r="T3721" s="13" t="s">
        <v>217</v>
      </c>
      <c r="U3721" s="33">
        <f t="shared" ca="1" si="696"/>
        <v>45744.56914039352</v>
      </c>
      <c r="V3721" s="13" t="str">
        <f t="shared" si="697"/>
        <v>Bangalore</v>
      </c>
      <c r="W3721" s="13" t="str">
        <f t="shared" si="698"/>
        <v>CLS</v>
      </c>
      <c r="X3721" s="13">
        <f t="shared" si="699"/>
        <v>10</v>
      </c>
      <c r="Y3721" s="13" t="str">
        <f>IFERROR(VLOOKUP(C3721,ReceivingTeam[],2,FALSE),"HelpDesk")</f>
        <v>HelpDesk</v>
      </c>
      <c r="Z3721" s="67">
        <f t="shared" si="700"/>
        <v>44885.916666666664</v>
      </c>
      <c r="AA3721" s="68">
        <f t="shared" si="701"/>
        <v>44885</v>
      </c>
      <c r="AB3721" s="69" t="b">
        <f t="shared" si="702"/>
        <v>0</v>
      </c>
      <c r="AC3721" s="70">
        <f t="shared" si="703"/>
        <v>0.5</v>
      </c>
      <c r="AD3721" s="67">
        <f t="shared" si="704"/>
        <v>44885.916666666664</v>
      </c>
      <c r="AE3721" s="67">
        <f>VLOOKUP(V3721,'Branch Wise Work Timelines'!C:G,3,FALSE)+AA3721</f>
        <v>44885.416666666664</v>
      </c>
      <c r="AF3721" s="67">
        <f>IF(V3721="Bangalore",VLOOKUP(V3721,'Branch Wise Work Timelines'!C:G,4,FALSE)+AA3721+1,IF(V3721="Mumbai",VLOOKUP(V3721,'Branch Wise Work Timelines'!C:G,4,FALSE)+AA3721+1,VLOOKUP(V3721,'Branch Wise Work Timelines'!C:G,4,FALSE)+AA3721))</f>
        <v>44886.104166666664</v>
      </c>
      <c r="AG3721" s="67">
        <f>WORKDAY.INTL(AA3721,1,11)+VLOOKUP(V3721,'Branch Wise Work Timelines'!C:G,3,FALSE)</f>
        <v>44886.416666666664</v>
      </c>
      <c r="AH3721" s="69" t="str">
        <f t="shared" ca="1" si="705"/>
        <v>Out of TAT</v>
      </c>
      <c r="AI3721" s="69">
        <f t="shared" ca="1" si="706"/>
        <v>20608</v>
      </c>
      <c r="AJ3721" s="69" t="str">
        <f ca="1">IF(AI3721&lt;0,"0-12",IFERROR(VLOOKUP(AI3721,Breakup[],2,FALSE),"&gt;24"))</f>
        <v>&gt;24</v>
      </c>
      <c r="AK3721" s="69" t="str">
        <f>VLOOKUP(V3721,Master!B:D,3,FALSE)</f>
        <v>South</v>
      </c>
      <c r="AL3721" s="69" t="str">
        <f t="shared" si="707"/>
        <v>Bangalore-CLS</v>
      </c>
    </row>
    <row r="3722" spans="1:38">
      <c r="A3722" s="14" t="s">
        <v>7773</v>
      </c>
      <c r="B3722" s="54">
        <v>44701.677298379604</v>
      </c>
      <c r="C3722" s="13" t="s">
        <v>227</v>
      </c>
      <c r="D3722" s="13">
        <v>1017</v>
      </c>
      <c r="E3722" s="13" t="s">
        <v>7774</v>
      </c>
      <c r="F3722" s="13" t="s">
        <v>15</v>
      </c>
      <c r="G3722" s="14">
        <v>1653047338901</v>
      </c>
      <c r="H3722" s="55">
        <v>0.52303240740740697</v>
      </c>
      <c r="I3722" s="33">
        <v>44883.5230324074</v>
      </c>
      <c r="J3722" s="58">
        <v>44883</v>
      </c>
      <c r="K3722" s="13" t="s">
        <v>213</v>
      </c>
      <c r="L3722" s="13" t="s">
        <v>30</v>
      </c>
      <c r="M3722" s="13" t="s">
        <v>75</v>
      </c>
      <c r="N3722" s="13" t="s">
        <v>206</v>
      </c>
      <c r="O3722" s="33" t="s">
        <v>38</v>
      </c>
      <c r="P3722" s="58" t="s">
        <v>38</v>
      </c>
      <c r="Q3722" s="33" t="s">
        <v>207</v>
      </c>
      <c r="R3722" s="14" t="s">
        <v>38</v>
      </c>
      <c r="S3722" s="13" t="s">
        <v>208</v>
      </c>
      <c r="T3722" s="13" t="s">
        <v>209</v>
      </c>
      <c r="U3722" s="33">
        <f t="shared" ca="1" si="696"/>
        <v>45744.56914039352</v>
      </c>
      <c r="V3722" s="13" t="str">
        <f t="shared" si="697"/>
        <v>Bangalore</v>
      </c>
      <c r="W3722" s="13" t="str">
        <f t="shared" si="698"/>
        <v>CLS</v>
      </c>
      <c r="X3722" s="13">
        <f t="shared" si="699"/>
        <v>12</v>
      </c>
      <c r="Y3722" s="13" t="str">
        <f>IFERROR(VLOOKUP(C3722,ReceivingTeam[],2,FALSE),"HelpDesk")</f>
        <v>HelpDesk</v>
      </c>
      <c r="Z3722" s="67">
        <f t="shared" si="700"/>
        <v>44884.0230324074</v>
      </c>
      <c r="AA3722" s="68">
        <f t="shared" si="701"/>
        <v>44883</v>
      </c>
      <c r="AB3722" s="69" t="b">
        <f t="shared" si="702"/>
        <v>1</v>
      </c>
      <c r="AC3722" s="70">
        <f t="shared" si="703"/>
        <v>0.5</v>
      </c>
      <c r="AD3722" s="67">
        <f t="shared" si="704"/>
        <v>44884.0230324074</v>
      </c>
      <c r="AE3722" s="67">
        <f>VLOOKUP(V3722,'Branch Wise Work Timelines'!C:G,3,FALSE)+AA3722</f>
        <v>44883.416666666664</v>
      </c>
      <c r="AF3722" s="67">
        <f>IF(V3722="Bangalore",VLOOKUP(V3722,'Branch Wise Work Timelines'!C:G,4,FALSE)+AA3722+1,IF(V3722="Mumbai",VLOOKUP(V3722,'Branch Wise Work Timelines'!C:G,4,FALSE)+AA3722+1,VLOOKUP(V3722,'Branch Wise Work Timelines'!C:G,4,FALSE)+AA3722))</f>
        <v>44884.104166666664</v>
      </c>
      <c r="AG3722" s="67">
        <f>WORKDAY.INTL(AA3722,1,11)+VLOOKUP(V3722,'Branch Wise Work Timelines'!C:G,3,FALSE)</f>
        <v>44884.416666666664</v>
      </c>
      <c r="AH3722" s="69" t="str">
        <f t="shared" ca="1" si="705"/>
        <v>Out of TAT</v>
      </c>
      <c r="AI3722" s="69">
        <f t="shared" ca="1" si="706"/>
        <v>20654</v>
      </c>
      <c r="AJ3722" s="69" t="str">
        <f ca="1">IF(AI3722&lt;0,"0-12",IFERROR(VLOOKUP(AI3722,Breakup[],2,FALSE),"&gt;24"))</f>
        <v>&gt;24</v>
      </c>
      <c r="AK3722" s="69" t="str">
        <f>VLOOKUP(V3722,Master!B:D,3,FALSE)</f>
        <v>South</v>
      </c>
      <c r="AL3722" s="69" t="str">
        <f t="shared" si="707"/>
        <v>Bangalore-CLS</v>
      </c>
    </row>
    <row r="3723" spans="1:38">
      <c r="A3723" s="14" t="s">
        <v>7775</v>
      </c>
      <c r="B3723" s="54">
        <v>44701.677385104202</v>
      </c>
      <c r="C3723" s="13" t="s">
        <v>252</v>
      </c>
      <c r="D3723" s="13">
        <v>1591</v>
      </c>
      <c r="E3723" s="13" t="s">
        <v>7776</v>
      </c>
      <c r="F3723" s="13" t="s">
        <v>15</v>
      </c>
      <c r="G3723" s="14">
        <v>1653050074123</v>
      </c>
      <c r="H3723" s="55">
        <v>0.88859953703703698</v>
      </c>
      <c r="I3723" s="33">
        <v>44890.888599537</v>
      </c>
      <c r="J3723" s="58">
        <v>44890</v>
      </c>
      <c r="K3723" s="13" t="s">
        <v>213</v>
      </c>
      <c r="L3723" s="13" t="s">
        <v>30</v>
      </c>
      <c r="M3723" s="13" t="s">
        <v>75</v>
      </c>
      <c r="N3723" s="13" t="s">
        <v>206</v>
      </c>
      <c r="O3723" s="33" t="s">
        <v>38</v>
      </c>
      <c r="P3723" s="58" t="s">
        <v>38</v>
      </c>
      <c r="Q3723" s="33" t="s">
        <v>207</v>
      </c>
      <c r="R3723" s="14" t="s">
        <v>38</v>
      </c>
      <c r="S3723" s="13" t="s">
        <v>216</v>
      </c>
      <c r="T3723" s="13" t="s">
        <v>217</v>
      </c>
      <c r="U3723" s="33">
        <f t="shared" ca="1" si="696"/>
        <v>45744.56914039352</v>
      </c>
      <c r="V3723" s="13" t="str">
        <f t="shared" si="697"/>
        <v>Bangalore</v>
      </c>
      <c r="W3723" s="13" t="str">
        <f t="shared" si="698"/>
        <v>CLS</v>
      </c>
      <c r="X3723" s="13">
        <f t="shared" si="699"/>
        <v>21</v>
      </c>
      <c r="Y3723" s="13" t="str">
        <f>IFERROR(VLOOKUP(C3723,ReceivingTeam[],2,FALSE),"HelpDesk")</f>
        <v>HelpDesk</v>
      </c>
      <c r="Z3723" s="67">
        <f t="shared" si="700"/>
        <v>44891.701099537</v>
      </c>
      <c r="AA3723" s="68">
        <f t="shared" si="701"/>
        <v>44890</v>
      </c>
      <c r="AB3723" s="69" t="b">
        <f t="shared" si="702"/>
        <v>1</v>
      </c>
      <c r="AC3723" s="70">
        <f t="shared" si="703"/>
        <v>0.5</v>
      </c>
      <c r="AD3723" s="67">
        <f t="shared" si="704"/>
        <v>44891.701099537</v>
      </c>
      <c r="AE3723" s="67">
        <f>VLOOKUP(V3723,'Branch Wise Work Timelines'!C:G,3,FALSE)+AA3723</f>
        <v>44890.416666666664</v>
      </c>
      <c r="AF3723" s="67">
        <f>IF(V3723="Bangalore",VLOOKUP(V3723,'Branch Wise Work Timelines'!C:G,4,FALSE)+AA3723+1,IF(V3723="Mumbai",VLOOKUP(V3723,'Branch Wise Work Timelines'!C:G,4,FALSE)+AA3723+1,VLOOKUP(V3723,'Branch Wise Work Timelines'!C:G,4,FALSE)+AA3723))</f>
        <v>44891.104166666664</v>
      </c>
      <c r="AG3723" s="67">
        <f>WORKDAY.INTL(AA3723,1,11)+VLOOKUP(V3723,'Branch Wise Work Timelines'!C:G,3,FALSE)</f>
        <v>44891.416666666664</v>
      </c>
      <c r="AH3723" s="69" t="str">
        <f t="shared" ca="1" si="705"/>
        <v>Out of TAT</v>
      </c>
      <c r="AI3723" s="69">
        <f t="shared" ca="1" si="706"/>
        <v>20469</v>
      </c>
      <c r="AJ3723" s="69" t="str">
        <f ca="1">IF(AI3723&lt;0,"0-12",IFERROR(VLOOKUP(AI3723,Breakup[],2,FALSE),"&gt;24"))</f>
        <v>&gt;24</v>
      </c>
      <c r="AK3723" s="69" t="str">
        <f>VLOOKUP(V3723,Master!B:D,3,FALSE)</f>
        <v>South</v>
      </c>
      <c r="AL3723" s="69" t="str">
        <f t="shared" si="707"/>
        <v>Bangalore-CLS</v>
      </c>
    </row>
    <row r="3724" spans="1:38">
      <c r="A3724" s="14" t="s">
        <v>7777</v>
      </c>
      <c r="B3724" s="54">
        <v>44701.706979247698</v>
      </c>
      <c r="C3724" s="13" t="s">
        <v>235</v>
      </c>
      <c r="D3724" s="13">
        <v>527</v>
      </c>
      <c r="E3724" s="13" t="s">
        <v>7778</v>
      </c>
      <c r="F3724" s="13" t="s">
        <v>15</v>
      </c>
      <c r="G3724" s="14">
        <v>1653052565128</v>
      </c>
      <c r="H3724" s="55">
        <v>0.295451388888889</v>
      </c>
      <c r="I3724" s="33">
        <v>44885.295451388898</v>
      </c>
      <c r="J3724" s="58">
        <v>44885</v>
      </c>
      <c r="K3724" s="13" t="s">
        <v>213</v>
      </c>
      <c r="L3724" s="13" t="s">
        <v>30</v>
      </c>
      <c r="M3724" s="13" t="s">
        <v>75</v>
      </c>
      <c r="N3724" s="13" t="s">
        <v>206</v>
      </c>
      <c r="O3724" s="33" t="s">
        <v>38</v>
      </c>
      <c r="P3724" s="58" t="s">
        <v>38</v>
      </c>
      <c r="Q3724" s="33" t="s">
        <v>207</v>
      </c>
      <c r="R3724" s="14" t="s">
        <v>38</v>
      </c>
      <c r="S3724" s="13" t="s">
        <v>216</v>
      </c>
      <c r="T3724" s="13" t="s">
        <v>217</v>
      </c>
      <c r="U3724" s="33">
        <f t="shared" ca="1" si="696"/>
        <v>45744.56914039352</v>
      </c>
      <c r="V3724" s="13" t="str">
        <f t="shared" si="697"/>
        <v>Bangalore</v>
      </c>
      <c r="W3724" s="13" t="str">
        <f t="shared" si="698"/>
        <v>CLS</v>
      </c>
      <c r="X3724" s="13">
        <f t="shared" si="699"/>
        <v>7</v>
      </c>
      <c r="Y3724" s="13" t="str">
        <f>IFERROR(VLOOKUP(C3724,ReceivingTeam[],2,FALSE),"HelpDesk")</f>
        <v>HelpDesk</v>
      </c>
      <c r="Z3724" s="67">
        <f t="shared" si="700"/>
        <v>44885.916666666664</v>
      </c>
      <c r="AA3724" s="68">
        <f t="shared" si="701"/>
        <v>44885</v>
      </c>
      <c r="AB3724" s="69" t="b">
        <f t="shared" si="702"/>
        <v>0</v>
      </c>
      <c r="AC3724" s="70">
        <f t="shared" si="703"/>
        <v>0.5</v>
      </c>
      <c r="AD3724" s="67">
        <f t="shared" si="704"/>
        <v>44885.916666666664</v>
      </c>
      <c r="AE3724" s="67">
        <f>VLOOKUP(V3724,'Branch Wise Work Timelines'!C:G,3,FALSE)+AA3724</f>
        <v>44885.416666666664</v>
      </c>
      <c r="AF3724" s="67">
        <f>IF(V3724="Bangalore",VLOOKUP(V3724,'Branch Wise Work Timelines'!C:G,4,FALSE)+AA3724+1,IF(V3724="Mumbai",VLOOKUP(V3724,'Branch Wise Work Timelines'!C:G,4,FALSE)+AA3724+1,VLOOKUP(V3724,'Branch Wise Work Timelines'!C:G,4,FALSE)+AA3724))</f>
        <v>44886.104166666664</v>
      </c>
      <c r="AG3724" s="67">
        <f>WORKDAY.INTL(AA3724,1,11)+VLOOKUP(V3724,'Branch Wise Work Timelines'!C:G,3,FALSE)</f>
        <v>44886.416666666664</v>
      </c>
      <c r="AH3724" s="69" t="str">
        <f t="shared" ca="1" si="705"/>
        <v>Out of TAT</v>
      </c>
      <c r="AI3724" s="69">
        <f t="shared" ca="1" si="706"/>
        <v>20608</v>
      </c>
      <c r="AJ3724" s="69" t="str">
        <f ca="1">IF(AI3724&lt;0,"0-12",IFERROR(VLOOKUP(AI3724,Breakup[],2,FALSE),"&gt;24"))</f>
        <v>&gt;24</v>
      </c>
      <c r="AK3724" s="69" t="str">
        <f>VLOOKUP(V3724,Master!B:D,3,FALSE)</f>
        <v>South</v>
      </c>
      <c r="AL3724" s="69" t="str">
        <f t="shared" si="707"/>
        <v>Bangalore-CLS</v>
      </c>
    </row>
    <row r="3725" spans="1:38">
      <c r="A3725" s="14" t="s">
        <v>7779</v>
      </c>
      <c r="B3725" s="54">
        <v>44701.710749224498</v>
      </c>
      <c r="C3725" s="13" t="s">
        <v>506</v>
      </c>
      <c r="D3725" s="13">
        <v>828</v>
      </c>
      <c r="E3725" s="13" t="s">
        <v>7780</v>
      </c>
      <c r="F3725" s="13" t="s">
        <v>15</v>
      </c>
      <c r="G3725" s="14">
        <v>1653048896111</v>
      </c>
      <c r="H3725" s="55">
        <v>0.47322916666666698</v>
      </c>
      <c r="I3725" s="33">
        <v>44887.473229166702</v>
      </c>
      <c r="J3725" s="58">
        <v>44887</v>
      </c>
      <c r="K3725" s="13" t="s">
        <v>213</v>
      </c>
      <c r="L3725" s="13" t="s">
        <v>30</v>
      </c>
      <c r="M3725" s="13" t="s">
        <v>75</v>
      </c>
      <c r="N3725" s="13" t="s">
        <v>206</v>
      </c>
      <c r="O3725" s="33" t="s">
        <v>38</v>
      </c>
      <c r="P3725" s="58" t="s">
        <v>38</v>
      </c>
      <c r="Q3725" s="33" t="s">
        <v>207</v>
      </c>
      <c r="R3725" s="14" t="s">
        <v>38</v>
      </c>
      <c r="S3725" s="13" t="s">
        <v>216</v>
      </c>
      <c r="T3725" s="13" t="s">
        <v>217</v>
      </c>
      <c r="U3725" s="33">
        <f t="shared" ca="1" si="696"/>
        <v>45744.56914039352</v>
      </c>
      <c r="V3725" s="13" t="str">
        <f t="shared" si="697"/>
        <v>Bangalore</v>
      </c>
      <c r="W3725" s="13" t="str">
        <f t="shared" si="698"/>
        <v>CLS</v>
      </c>
      <c r="X3725" s="13">
        <f t="shared" si="699"/>
        <v>11</v>
      </c>
      <c r="Y3725" s="13" t="str">
        <f>IFERROR(VLOOKUP(C3725,ReceivingTeam[],2,FALSE),"HelpDesk")</f>
        <v>HelpDesk</v>
      </c>
      <c r="Z3725" s="67">
        <f t="shared" si="700"/>
        <v>44887.973229166702</v>
      </c>
      <c r="AA3725" s="68">
        <f t="shared" si="701"/>
        <v>44887</v>
      </c>
      <c r="AB3725" s="69" t="b">
        <f t="shared" si="702"/>
        <v>1</v>
      </c>
      <c r="AC3725" s="70">
        <f t="shared" si="703"/>
        <v>0.5</v>
      </c>
      <c r="AD3725" s="67">
        <f t="shared" si="704"/>
        <v>44887.973229166702</v>
      </c>
      <c r="AE3725" s="67">
        <f>VLOOKUP(V3725,'Branch Wise Work Timelines'!C:G,3,FALSE)+AA3725</f>
        <v>44887.416666666664</v>
      </c>
      <c r="AF3725" s="67">
        <f>IF(V3725="Bangalore",VLOOKUP(V3725,'Branch Wise Work Timelines'!C:G,4,FALSE)+AA3725+1,IF(V3725="Mumbai",VLOOKUP(V3725,'Branch Wise Work Timelines'!C:G,4,FALSE)+AA3725+1,VLOOKUP(V3725,'Branch Wise Work Timelines'!C:G,4,FALSE)+AA3725))</f>
        <v>44888.104166666664</v>
      </c>
      <c r="AG3725" s="67">
        <f>WORKDAY.INTL(AA3725,1,11)+VLOOKUP(V3725,'Branch Wise Work Timelines'!C:G,3,FALSE)</f>
        <v>44888.416666666664</v>
      </c>
      <c r="AH3725" s="69" t="str">
        <f t="shared" ca="1" si="705"/>
        <v>Out of TAT</v>
      </c>
      <c r="AI3725" s="69">
        <f t="shared" ca="1" si="706"/>
        <v>20559</v>
      </c>
      <c r="AJ3725" s="69" t="str">
        <f ca="1">IF(AI3725&lt;0,"0-12",IFERROR(VLOOKUP(AI3725,Breakup[],2,FALSE),"&gt;24"))</f>
        <v>&gt;24</v>
      </c>
      <c r="AK3725" s="69" t="str">
        <f>VLOOKUP(V3725,Master!B:D,3,FALSE)</f>
        <v>South</v>
      </c>
      <c r="AL3725" s="69" t="str">
        <f t="shared" si="707"/>
        <v>Bangalore-CLS</v>
      </c>
    </row>
    <row r="3726" spans="1:38">
      <c r="A3726" s="14" t="s">
        <v>7781</v>
      </c>
      <c r="B3726" s="54">
        <v>44701.761924421298</v>
      </c>
      <c r="C3726" s="13" t="s">
        <v>89</v>
      </c>
      <c r="D3726" s="13">
        <v>1908</v>
      </c>
      <c r="E3726" s="13" t="s">
        <v>7782</v>
      </c>
      <c r="F3726" s="13" t="s">
        <v>15</v>
      </c>
      <c r="G3726" s="14">
        <v>1653053327236</v>
      </c>
      <c r="H3726" s="55">
        <v>2.6354166666666699E-2</v>
      </c>
      <c r="I3726" s="33">
        <v>44891.026354166701</v>
      </c>
      <c r="J3726" s="58">
        <v>44891</v>
      </c>
      <c r="K3726" s="13" t="s">
        <v>213</v>
      </c>
      <c r="L3726" s="13" t="s">
        <v>30</v>
      </c>
      <c r="M3726" s="13" t="s">
        <v>75</v>
      </c>
      <c r="N3726" s="13" t="s">
        <v>206</v>
      </c>
      <c r="O3726" s="33">
        <v>44891.047581018502</v>
      </c>
      <c r="P3726" s="58">
        <v>44891</v>
      </c>
      <c r="Q3726" s="33" t="s">
        <v>237</v>
      </c>
      <c r="R3726" s="14">
        <v>621</v>
      </c>
      <c r="S3726" s="13" t="s">
        <v>216</v>
      </c>
      <c r="T3726" s="13" t="s">
        <v>217</v>
      </c>
      <c r="U3726" s="33">
        <f t="shared" ca="1" si="696"/>
        <v>45744.56914039352</v>
      </c>
      <c r="V3726" s="13" t="str">
        <f t="shared" si="697"/>
        <v>Bangalore</v>
      </c>
      <c r="W3726" s="13" t="str">
        <f t="shared" si="698"/>
        <v>CLS</v>
      </c>
      <c r="X3726" s="13">
        <f t="shared" si="699"/>
        <v>0</v>
      </c>
      <c r="Y3726" s="13" t="str">
        <f>IFERROR(VLOOKUP(C3726,ReceivingTeam[],2,FALSE),"HelpDesk")</f>
        <v>Branch office</v>
      </c>
      <c r="Z3726" s="67">
        <f t="shared" si="700"/>
        <v>44891.916666666664</v>
      </c>
      <c r="AA3726" s="68">
        <f t="shared" si="701"/>
        <v>44891</v>
      </c>
      <c r="AB3726" s="69" t="b">
        <f t="shared" si="702"/>
        <v>1</v>
      </c>
      <c r="AC3726" s="70">
        <f t="shared" si="703"/>
        <v>0.5</v>
      </c>
      <c r="AD3726" s="67">
        <f t="shared" si="704"/>
        <v>44891.916666666664</v>
      </c>
      <c r="AE3726" s="67">
        <f>VLOOKUP(V3726,'Branch Wise Work Timelines'!C:G,3,FALSE)+AA3726</f>
        <v>44891.416666666664</v>
      </c>
      <c r="AF3726" s="67">
        <f>IF(V3726="Bangalore",VLOOKUP(V3726,'Branch Wise Work Timelines'!C:G,4,FALSE)+AA3726+1,IF(V3726="Mumbai",VLOOKUP(V3726,'Branch Wise Work Timelines'!C:G,4,FALSE)+AA3726+1,VLOOKUP(V3726,'Branch Wise Work Timelines'!C:G,4,FALSE)+AA3726))</f>
        <v>44892.104166666664</v>
      </c>
      <c r="AG3726" s="67">
        <f>WORKDAY.INTL(AA3726,1,11)+VLOOKUP(V3726,'Branch Wise Work Timelines'!C:G,3,FALSE)</f>
        <v>44893.416666666664</v>
      </c>
      <c r="AH3726" s="69" t="str">
        <f t="shared" si="705"/>
        <v>Met</v>
      </c>
      <c r="AI3726" s="69">
        <f t="shared" ca="1" si="706"/>
        <v>20464</v>
      </c>
      <c r="AJ3726" s="69" t="str">
        <f ca="1">IF(AI3726&lt;0,"0-12",IFERROR(VLOOKUP(AI3726,Breakup[],2,FALSE),"&gt;24"))</f>
        <v>&gt;24</v>
      </c>
      <c r="AK3726" s="69" t="str">
        <f>VLOOKUP(V3726,Master!B:D,3,FALSE)</f>
        <v>South</v>
      </c>
      <c r="AL3726" s="69" t="str">
        <f t="shared" si="707"/>
        <v>Bangalore-CLS</v>
      </c>
    </row>
    <row r="3727" spans="1:38">
      <c r="A3727" s="14" t="s">
        <v>7783</v>
      </c>
      <c r="B3727" s="54">
        <v>44701.715825810199</v>
      </c>
      <c r="C3727" s="13" t="s">
        <v>219</v>
      </c>
      <c r="D3727" s="13">
        <v>1676</v>
      </c>
      <c r="E3727" s="13" t="s">
        <v>7784</v>
      </c>
      <c r="F3727" s="13" t="s">
        <v>15</v>
      </c>
      <c r="G3727" s="14">
        <v>1653050621596</v>
      </c>
      <c r="H3727" s="55">
        <v>0.32052083333333298</v>
      </c>
      <c r="I3727" s="33">
        <v>44886.320520833302</v>
      </c>
      <c r="J3727" s="58">
        <v>44886</v>
      </c>
      <c r="K3727" s="13" t="s">
        <v>213</v>
      </c>
      <c r="L3727" s="13" t="s">
        <v>30</v>
      </c>
      <c r="M3727" s="13" t="s">
        <v>214</v>
      </c>
      <c r="N3727" s="13" t="s">
        <v>206</v>
      </c>
      <c r="O3727" s="33" t="s">
        <v>38</v>
      </c>
      <c r="P3727" s="58" t="s">
        <v>38</v>
      </c>
      <c r="Q3727" s="33" t="s">
        <v>207</v>
      </c>
      <c r="R3727" s="14" t="s">
        <v>38</v>
      </c>
      <c r="S3727" s="13" t="s">
        <v>216</v>
      </c>
      <c r="T3727" s="13" t="s">
        <v>217</v>
      </c>
      <c r="U3727" s="33">
        <f t="shared" ca="1" si="696"/>
        <v>45744.56914039352</v>
      </c>
      <c r="V3727" s="13" t="str">
        <f t="shared" si="697"/>
        <v>Bangalore</v>
      </c>
      <c r="W3727" s="13" t="str">
        <f t="shared" si="698"/>
        <v>CLS</v>
      </c>
      <c r="X3727" s="13">
        <f t="shared" si="699"/>
        <v>7</v>
      </c>
      <c r="Y3727" s="13" t="str">
        <f>IFERROR(VLOOKUP(C3727,ReceivingTeam[],2,FALSE),"HelpDesk")</f>
        <v>HelpDesk</v>
      </c>
      <c r="Z3727" s="67">
        <f t="shared" si="700"/>
        <v>44886.916666666664</v>
      </c>
      <c r="AA3727" s="68">
        <f t="shared" si="701"/>
        <v>44886</v>
      </c>
      <c r="AB3727" s="69" t="b">
        <f t="shared" si="702"/>
        <v>1</v>
      </c>
      <c r="AC3727" s="70">
        <f t="shared" si="703"/>
        <v>0.5</v>
      </c>
      <c r="AD3727" s="67">
        <f t="shared" si="704"/>
        <v>44886.916666666664</v>
      </c>
      <c r="AE3727" s="67">
        <f>VLOOKUP(V3727,'Branch Wise Work Timelines'!C:G,3,FALSE)+AA3727</f>
        <v>44886.416666666664</v>
      </c>
      <c r="AF3727" s="67">
        <f>IF(V3727="Bangalore",VLOOKUP(V3727,'Branch Wise Work Timelines'!C:G,4,FALSE)+AA3727+1,IF(V3727="Mumbai",VLOOKUP(V3727,'Branch Wise Work Timelines'!C:G,4,FALSE)+AA3727+1,VLOOKUP(V3727,'Branch Wise Work Timelines'!C:G,4,FALSE)+AA3727))</f>
        <v>44887.104166666664</v>
      </c>
      <c r="AG3727" s="67">
        <f>WORKDAY.INTL(AA3727,1,11)+VLOOKUP(V3727,'Branch Wise Work Timelines'!C:G,3,FALSE)</f>
        <v>44887.416666666664</v>
      </c>
      <c r="AH3727" s="69" t="str">
        <f t="shared" ca="1" si="705"/>
        <v>Out of TAT</v>
      </c>
      <c r="AI3727" s="69">
        <f t="shared" ca="1" si="706"/>
        <v>20584</v>
      </c>
      <c r="AJ3727" s="69" t="str">
        <f ca="1">IF(AI3727&lt;0,"0-12",IFERROR(VLOOKUP(AI3727,Breakup[],2,FALSE),"&gt;24"))</f>
        <v>&gt;24</v>
      </c>
      <c r="AK3727" s="69" t="str">
        <f>VLOOKUP(V3727,Master!B:D,3,FALSE)</f>
        <v>South</v>
      </c>
      <c r="AL3727" s="69" t="str">
        <f t="shared" si="707"/>
        <v>Bangalore-CLS</v>
      </c>
    </row>
    <row r="3728" spans="1:38">
      <c r="A3728" s="14" t="s">
        <v>7785</v>
      </c>
      <c r="B3728" s="54">
        <v>44701.717525659697</v>
      </c>
      <c r="C3728" s="13" t="s">
        <v>372</v>
      </c>
      <c r="D3728" s="13">
        <v>1934</v>
      </c>
      <c r="E3728" s="13" t="s">
        <v>7786</v>
      </c>
      <c r="F3728" s="13" t="s">
        <v>15</v>
      </c>
      <c r="G3728" s="14">
        <v>1653051626097</v>
      </c>
      <c r="H3728" s="55">
        <v>0.75392361111111095</v>
      </c>
      <c r="I3728" s="33">
        <v>44884.753923611097</v>
      </c>
      <c r="J3728" s="58">
        <v>44884</v>
      </c>
      <c r="K3728" s="13" t="s">
        <v>213</v>
      </c>
      <c r="L3728" s="13" t="s">
        <v>30</v>
      </c>
      <c r="M3728" s="13" t="s">
        <v>214</v>
      </c>
      <c r="N3728" s="13" t="s">
        <v>206</v>
      </c>
      <c r="O3728" s="33" t="s">
        <v>38</v>
      </c>
      <c r="P3728" s="58" t="s">
        <v>38</v>
      </c>
      <c r="Q3728" s="33" t="s">
        <v>207</v>
      </c>
      <c r="R3728" s="14" t="s">
        <v>38</v>
      </c>
      <c r="S3728" s="13" t="s">
        <v>216</v>
      </c>
      <c r="T3728" s="13" t="s">
        <v>217</v>
      </c>
      <c r="U3728" s="33">
        <f t="shared" ca="1" si="696"/>
        <v>45744.56914039352</v>
      </c>
      <c r="V3728" s="13" t="str">
        <f t="shared" si="697"/>
        <v>Bangalore</v>
      </c>
      <c r="W3728" s="13" t="str">
        <f t="shared" si="698"/>
        <v>CLS</v>
      </c>
      <c r="X3728" s="13">
        <f t="shared" si="699"/>
        <v>18</v>
      </c>
      <c r="Y3728" s="13" t="str">
        <f>IFERROR(VLOOKUP(C3728,ReceivingTeam[],2,FALSE),"HelpDesk")</f>
        <v>HelpDesk</v>
      </c>
      <c r="Z3728" s="67">
        <f t="shared" si="700"/>
        <v>44886.566423611097</v>
      </c>
      <c r="AA3728" s="68">
        <f t="shared" si="701"/>
        <v>44884</v>
      </c>
      <c r="AB3728" s="69" t="b">
        <f t="shared" si="702"/>
        <v>1</v>
      </c>
      <c r="AC3728" s="70">
        <f t="shared" si="703"/>
        <v>0.5</v>
      </c>
      <c r="AD3728" s="67">
        <f t="shared" si="704"/>
        <v>44886.566423611097</v>
      </c>
      <c r="AE3728" s="67">
        <f>VLOOKUP(V3728,'Branch Wise Work Timelines'!C:G,3,FALSE)+AA3728</f>
        <v>44884.416666666664</v>
      </c>
      <c r="AF3728" s="67">
        <f>IF(V3728="Bangalore",VLOOKUP(V3728,'Branch Wise Work Timelines'!C:G,4,FALSE)+AA3728+1,IF(V3728="Mumbai",VLOOKUP(V3728,'Branch Wise Work Timelines'!C:G,4,FALSE)+AA3728+1,VLOOKUP(V3728,'Branch Wise Work Timelines'!C:G,4,FALSE)+AA3728))</f>
        <v>44885.104166666664</v>
      </c>
      <c r="AG3728" s="67">
        <f>WORKDAY.INTL(AA3728,1,11)+VLOOKUP(V3728,'Branch Wise Work Timelines'!C:G,3,FALSE)</f>
        <v>44886.416666666664</v>
      </c>
      <c r="AH3728" s="69" t="str">
        <f t="shared" ca="1" si="705"/>
        <v>Out of TAT</v>
      </c>
      <c r="AI3728" s="69">
        <f t="shared" ca="1" si="706"/>
        <v>20593</v>
      </c>
      <c r="AJ3728" s="69" t="str">
        <f ca="1">IF(AI3728&lt;0,"0-12",IFERROR(VLOOKUP(AI3728,Breakup[],2,FALSE),"&gt;24"))</f>
        <v>&gt;24</v>
      </c>
      <c r="AK3728" s="69" t="str">
        <f>VLOOKUP(V3728,Master!B:D,3,FALSE)</f>
        <v>South</v>
      </c>
      <c r="AL3728" s="69" t="str">
        <f t="shared" si="707"/>
        <v>Bangalore-CLS</v>
      </c>
    </row>
    <row r="3729" spans="1:38">
      <c r="A3729" s="14" t="s">
        <v>7787</v>
      </c>
      <c r="B3729" s="54">
        <v>44701.721518749997</v>
      </c>
      <c r="C3729" s="13" t="s">
        <v>230</v>
      </c>
      <c r="D3729" s="13">
        <v>183</v>
      </c>
      <c r="E3729" s="13" t="s">
        <v>7788</v>
      </c>
      <c r="F3729" s="13" t="s">
        <v>15</v>
      </c>
      <c r="G3729" s="14">
        <v>1653050089671</v>
      </c>
      <c r="H3729" s="55">
        <v>0.94523148148148195</v>
      </c>
      <c r="I3729" s="33">
        <v>44891.945231481499</v>
      </c>
      <c r="J3729" s="58">
        <v>44891</v>
      </c>
      <c r="K3729" s="13" t="s">
        <v>213</v>
      </c>
      <c r="L3729" s="13" t="s">
        <v>30</v>
      </c>
      <c r="M3729" s="13" t="s">
        <v>214</v>
      </c>
      <c r="N3729" s="13" t="s">
        <v>206</v>
      </c>
      <c r="O3729" s="33">
        <v>44891.373541666697</v>
      </c>
      <c r="P3729" s="58">
        <v>44891</v>
      </c>
      <c r="Q3729" s="33" t="s">
        <v>237</v>
      </c>
      <c r="R3729" s="14">
        <v>704</v>
      </c>
      <c r="S3729" s="13" t="s">
        <v>216</v>
      </c>
      <c r="T3729" s="13" t="s">
        <v>217</v>
      </c>
      <c r="U3729" s="33">
        <f t="shared" ca="1" si="696"/>
        <v>45744.56914039352</v>
      </c>
      <c r="V3729" s="13" t="str">
        <f t="shared" si="697"/>
        <v>Bangalore</v>
      </c>
      <c r="W3729" s="13" t="str">
        <f t="shared" si="698"/>
        <v>CLS</v>
      </c>
      <c r="X3729" s="13">
        <f t="shared" si="699"/>
        <v>22</v>
      </c>
      <c r="Y3729" s="13" t="str">
        <f>IFERROR(VLOOKUP(C3729,ReceivingTeam[],2,FALSE),"HelpDesk")</f>
        <v>HelpDesk</v>
      </c>
      <c r="Z3729" s="67">
        <f t="shared" si="700"/>
        <v>44893.757731481499</v>
      </c>
      <c r="AA3729" s="68">
        <f t="shared" si="701"/>
        <v>44891</v>
      </c>
      <c r="AB3729" s="69" t="b">
        <f t="shared" si="702"/>
        <v>1</v>
      </c>
      <c r="AC3729" s="70">
        <f t="shared" si="703"/>
        <v>0.5</v>
      </c>
      <c r="AD3729" s="67">
        <f t="shared" si="704"/>
        <v>44893.757731481499</v>
      </c>
      <c r="AE3729" s="67">
        <f>VLOOKUP(V3729,'Branch Wise Work Timelines'!C:G,3,FALSE)+AA3729</f>
        <v>44891.416666666664</v>
      </c>
      <c r="AF3729" s="67">
        <f>IF(V3729="Bangalore",VLOOKUP(V3729,'Branch Wise Work Timelines'!C:G,4,FALSE)+AA3729+1,IF(V3729="Mumbai",VLOOKUP(V3729,'Branch Wise Work Timelines'!C:G,4,FALSE)+AA3729+1,VLOOKUP(V3729,'Branch Wise Work Timelines'!C:G,4,FALSE)+AA3729))</f>
        <v>44892.104166666664</v>
      </c>
      <c r="AG3729" s="67">
        <f>WORKDAY.INTL(AA3729,1,11)+VLOOKUP(V3729,'Branch Wise Work Timelines'!C:G,3,FALSE)</f>
        <v>44893.416666666664</v>
      </c>
      <c r="AH3729" s="69" t="str">
        <f t="shared" si="705"/>
        <v>Met</v>
      </c>
      <c r="AI3729" s="69">
        <f t="shared" ca="1" si="706"/>
        <v>20420</v>
      </c>
      <c r="AJ3729" s="69" t="str">
        <f ca="1">IF(AI3729&lt;0,"0-12",IFERROR(VLOOKUP(AI3729,Breakup[],2,FALSE),"&gt;24"))</f>
        <v>&gt;24</v>
      </c>
      <c r="AK3729" s="69" t="str">
        <f>VLOOKUP(V3729,Master!B:D,3,FALSE)</f>
        <v>South</v>
      </c>
      <c r="AL3729" s="69" t="str">
        <f t="shared" si="707"/>
        <v>Bangalore-CLS</v>
      </c>
    </row>
    <row r="3730" spans="1:38">
      <c r="A3730" s="14" t="s">
        <v>7789</v>
      </c>
      <c r="B3730" s="54">
        <v>44701.748103275502</v>
      </c>
      <c r="C3730" s="13" t="s">
        <v>154</v>
      </c>
      <c r="D3730" s="13">
        <v>1850</v>
      </c>
      <c r="E3730" s="13" t="s">
        <v>7790</v>
      </c>
      <c r="F3730" s="13" t="s">
        <v>33</v>
      </c>
      <c r="G3730" s="14">
        <v>1653053396871</v>
      </c>
      <c r="H3730" s="55">
        <v>0.56976851851851895</v>
      </c>
      <c r="I3730" s="33">
        <v>44888.5697685185</v>
      </c>
      <c r="J3730" s="58">
        <v>44888</v>
      </c>
      <c r="K3730" s="13" t="s">
        <v>452</v>
      </c>
      <c r="L3730" s="13" t="s">
        <v>36</v>
      </c>
      <c r="M3730" s="13" t="s">
        <v>154</v>
      </c>
      <c r="N3730" s="13" t="s">
        <v>206</v>
      </c>
      <c r="O3730" s="33" t="s">
        <v>38</v>
      </c>
      <c r="P3730" s="58" t="s">
        <v>38</v>
      </c>
      <c r="Q3730" s="33" t="s">
        <v>207</v>
      </c>
      <c r="R3730" s="14" t="s">
        <v>38</v>
      </c>
      <c r="S3730" s="13" t="s">
        <v>216</v>
      </c>
      <c r="T3730" s="13" t="s">
        <v>278</v>
      </c>
      <c r="U3730" s="33">
        <f t="shared" ca="1" si="696"/>
        <v>45744.56914039352</v>
      </c>
      <c r="V3730" s="13" t="str">
        <f t="shared" si="697"/>
        <v>Chennai</v>
      </c>
      <c r="W3730" s="13" t="str">
        <f t="shared" si="698"/>
        <v>RI</v>
      </c>
      <c r="X3730" s="13">
        <f t="shared" si="699"/>
        <v>13</v>
      </c>
      <c r="Y3730" s="13" t="str">
        <f>IFERROR(VLOOKUP(C3730,ReceivingTeam[],2,FALSE),"HelpDesk")</f>
        <v>Branch office</v>
      </c>
      <c r="Z3730" s="67">
        <f t="shared" si="700"/>
        <v>44892.215601851829</v>
      </c>
      <c r="AA3730" s="68">
        <f t="shared" si="701"/>
        <v>44888</v>
      </c>
      <c r="AB3730" s="69" t="b">
        <f t="shared" si="702"/>
        <v>1</v>
      </c>
      <c r="AC3730" s="70">
        <f t="shared" si="703"/>
        <v>3</v>
      </c>
      <c r="AD3730" s="67">
        <f t="shared" si="704"/>
        <v>44892.215601851829</v>
      </c>
      <c r="AE3730" s="67">
        <f>VLOOKUP(V3730,'Branch Wise Work Timelines'!C:G,3,FALSE)+AA3730</f>
        <v>44888.416666666664</v>
      </c>
      <c r="AF3730" s="67">
        <f>IF(V3730="Bangalore",VLOOKUP(V3730,'Branch Wise Work Timelines'!C:G,4,FALSE)+AA3730+1,IF(V3730="Mumbai",VLOOKUP(V3730,'Branch Wise Work Timelines'!C:G,4,FALSE)+AA3730+1,VLOOKUP(V3730,'Branch Wise Work Timelines'!C:G,4,FALSE)+AA3730))</f>
        <v>44888.770833333336</v>
      </c>
      <c r="AG3730" s="67">
        <f>WORKDAY.INTL(AA3730,1,11)+VLOOKUP(V3730,'Branch Wise Work Timelines'!C:G,3,FALSE)</f>
        <v>44889.416666666664</v>
      </c>
      <c r="AH3730" s="69" t="str">
        <f t="shared" ca="1" si="705"/>
        <v>Out of TAT</v>
      </c>
      <c r="AI3730" s="69">
        <f t="shared" ca="1" si="706"/>
        <v>20457</v>
      </c>
      <c r="AJ3730" s="69" t="str">
        <f ca="1">IF(AI3730&lt;0,"0-12",IFERROR(VLOOKUP(AI3730,Breakup[],2,FALSE),"&gt;24"))</f>
        <v>&gt;24</v>
      </c>
      <c r="AK3730" s="69" t="str">
        <f>VLOOKUP(V3730,Master!B:D,3,FALSE)</f>
        <v>South</v>
      </c>
      <c r="AL3730" s="69" t="str">
        <f t="shared" si="707"/>
        <v>Chennai</v>
      </c>
    </row>
    <row r="3731" spans="1:38">
      <c r="A3731" s="14" t="s">
        <v>7791</v>
      </c>
      <c r="B3731" s="54">
        <v>44701.749584062498</v>
      </c>
      <c r="C3731" s="13" t="s">
        <v>154</v>
      </c>
      <c r="D3731" s="13">
        <v>1266</v>
      </c>
      <c r="E3731" s="13" t="s">
        <v>7792</v>
      </c>
      <c r="F3731" s="13" t="s">
        <v>33</v>
      </c>
      <c r="G3731" s="14">
        <v>1653053396871</v>
      </c>
      <c r="H3731" s="55">
        <v>0.54223379629629598</v>
      </c>
      <c r="I3731" s="33">
        <v>44887.542233796303</v>
      </c>
      <c r="J3731" s="58">
        <v>44887</v>
      </c>
      <c r="K3731" s="13" t="s">
        <v>452</v>
      </c>
      <c r="L3731" s="13" t="s">
        <v>36</v>
      </c>
      <c r="M3731" s="13" t="s">
        <v>154</v>
      </c>
      <c r="N3731" s="13" t="s">
        <v>206</v>
      </c>
      <c r="O3731" s="33" t="s">
        <v>38</v>
      </c>
      <c r="P3731" s="58" t="s">
        <v>38</v>
      </c>
      <c r="Q3731" s="33" t="s">
        <v>207</v>
      </c>
      <c r="R3731" s="14" t="s">
        <v>38</v>
      </c>
      <c r="S3731" s="13" t="s">
        <v>216</v>
      </c>
      <c r="T3731" s="13" t="s">
        <v>278</v>
      </c>
      <c r="U3731" s="33">
        <f t="shared" ca="1" si="696"/>
        <v>45744.56914039352</v>
      </c>
      <c r="V3731" s="13" t="str">
        <f t="shared" si="697"/>
        <v>Chennai</v>
      </c>
      <c r="W3731" s="13" t="str">
        <f t="shared" si="698"/>
        <v>RI</v>
      </c>
      <c r="X3731" s="13">
        <f t="shared" si="699"/>
        <v>13</v>
      </c>
      <c r="Y3731" s="13" t="str">
        <f>IFERROR(VLOOKUP(C3731,ReceivingTeam[],2,FALSE),"HelpDesk")</f>
        <v>Branch office</v>
      </c>
      <c r="Z3731" s="67">
        <f t="shared" si="700"/>
        <v>44891.188067129631</v>
      </c>
      <c r="AA3731" s="68">
        <f t="shared" si="701"/>
        <v>44887</v>
      </c>
      <c r="AB3731" s="69" t="b">
        <f t="shared" si="702"/>
        <v>1</v>
      </c>
      <c r="AC3731" s="70">
        <f t="shared" si="703"/>
        <v>3</v>
      </c>
      <c r="AD3731" s="67">
        <f t="shared" si="704"/>
        <v>44891.188067129631</v>
      </c>
      <c r="AE3731" s="67">
        <f>VLOOKUP(V3731,'Branch Wise Work Timelines'!C:G,3,FALSE)+AA3731</f>
        <v>44887.416666666664</v>
      </c>
      <c r="AF3731" s="67">
        <f>IF(V3731="Bangalore",VLOOKUP(V3731,'Branch Wise Work Timelines'!C:G,4,FALSE)+AA3731+1,IF(V3731="Mumbai",VLOOKUP(V3731,'Branch Wise Work Timelines'!C:G,4,FALSE)+AA3731+1,VLOOKUP(V3731,'Branch Wise Work Timelines'!C:G,4,FALSE)+AA3731))</f>
        <v>44887.770833333336</v>
      </c>
      <c r="AG3731" s="67">
        <f>WORKDAY.INTL(AA3731,1,11)+VLOOKUP(V3731,'Branch Wise Work Timelines'!C:G,3,FALSE)</f>
        <v>44888.416666666664</v>
      </c>
      <c r="AH3731" s="69" t="str">
        <f t="shared" ca="1" si="705"/>
        <v>Out of TAT</v>
      </c>
      <c r="AI3731" s="69">
        <f t="shared" ca="1" si="706"/>
        <v>20482</v>
      </c>
      <c r="AJ3731" s="69" t="str">
        <f ca="1">IF(AI3731&lt;0,"0-12",IFERROR(VLOOKUP(AI3731,Breakup[],2,FALSE),"&gt;24"))</f>
        <v>&gt;24</v>
      </c>
      <c r="AK3731" s="69" t="str">
        <f>VLOOKUP(V3731,Master!B:D,3,FALSE)</f>
        <v>South</v>
      </c>
      <c r="AL3731" s="69" t="str">
        <f t="shared" si="707"/>
        <v>Chennai</v>
      </c>
    </row>
    <row r="3732" spans="1:38">
      <c r="A3732" s="14" t="s">
        <v>7793</v>
      </c>
      <c r="B3732" s="54">
        <v>44701.7368474537</v>
      </c>
      <c r="C3732" s="13" t="s">
        <v>154</v>
      </c>
      <c r="D3732" s="13">
        <v>191</v>
      </c>
      <c r="E3732" s="13" t="s">
        <v>7794</v>
      </c>
      <c r="F3732" s="13" t="s">
        <v>33</v>
      </c>
      <c r="G3732" s="14">
        <v>1653053396871</v>
      </c>
      <c r="H3732" s="55">
        <v>0.76150462962962995</v>
      </c>
      <c r="I3732" s="33">
        <v>44891.761504629598</v>
      </c>
      <c r="J3732" s="58">
        <v>44891</v>
      </c>
      <c r="K3732" s="13" t="s">
        <v>452</v>
      </c>
      <c r="L3732" s="13" t="s">
        <v>36</v>
      </c>
      <c r="M3732" s="13" t="s">
        <v>154</v>
      </c>
      <c r="N3732" s="13" t="s">
        <v>206</v>
      </c>
      <c r="O3732" s="33">
        <v>44891.746400463002</v>
      </c>
      <c r="P3732" s="58">
        <v>44891</v>
      </c>
      <c r="Q3732" s="33" t="s">
        <v>237</v>
      </c>
      <c r="R3732" s="14">
        <v>1171</v>
      </c>
      <c r="S3732" s="13" t="s">
        <v>216</v>
      </c>
      <c r="T3732" s="13" t="s">
        <v>278</v>
      </c>
      <c r="U3732" s="33">
        <f t="shared" ca="1" si="696"/>
        <v>45744.56914039352</v>
      </c>
      <c r="V3732" s="13" t="str">
        <f t="shared" si="697"/>
        <v>Chennai</v>
      </c>
      <c r="W3732" s="13" t="str">
        <f t="shared" si="698"/>
        <v>RI</v>
      </c>
      <c r="X3732" s="13">
        <f t="shared" si="699"/>
        <v>18</v>
      </c>
      <c r="Y3732" s="13" t="str">
        <f>IFERROR(VLOOKUP(C3732,ReceivingTeam[],2,FALSE),"HelpDesk")</f>
        <v>Branch office</v>
      </c>
      <c r="Z3732" s="67">
        <f t="shared" si="700"/>
        <v>44896.407337962926</v>
      </c>
      <c r="AA3732" s="68">
        <f t="shared" si="701"/>
        <v>44891</v>
      </c>
      <c r="AB3732" s="69" t="b">
        <f t="shared" si="702"/>
        <v>1</v>
      </c>
      <c r="AC3732" s="70">
        <f t="shared" si="703"/>
        <v>3</v>
      </c>
      <c r="AD3732" s="67">
        <f t="shared" si="704"/>
        <v>44896.407337962926</v>
      </c>
      <c r="AE3732" s="67">
        <f>VLOOKUP(V3732,'Branch Wise Work Timelines'!C:G,3,FALSE)+AA3732</f>
        <v>44891.416666666664</v>
      </c>
      <c r="AF3732" s="67">
        <f>IF(V3732="Bangalore",VLOOKUP(V3732,'Branch Wise Work Timelines'!C:G,4,FALSE)+AA3732+1,IF(V3732="Mumbai",VLOOKUP(V3732,'Branch Wise Work Timelines'!C:G,4,FALSE)+AA3732+1,VLOOKUP(V3732,'Branch Wise Work Timelines'!C:G,4,FALSE)+AA3732))</f>
        <v>44891.770833333336</v>
      </c>
      <c r="AG3732" s="67">
        <f>WORKDAY.INTL(AA3732,1,11)+VLOOKUP(V3732,'Branch Wise Work Timelines'!C:G,3,FALSE)</f>
        <v>44893.416666666664</v>
      </c>
      <c r="AH3732" s="69" t="str">
        <f t="shared" si="705"/>
        <v>Met</v>
      </c>
      <c r="AI3732" s="69">
        <f t="shared" ca="1" si="706"/>
        <v>20356</v>
      </c>
      <c r="AJ3732" s="69" t="str">
        <f ca="1">IF(AI3732&lt;0,"0-12",IFERROR(VLOOKUP(AI3732,Breakup[],2,FALSE),"&gt;24"))</f>
        <v>&gt;24</v>
      </c>
      <c r="AK3732" s="69" t="str">
        <f>VLOOKUP(V3732,Master!B:D,3,FALSE)</f>
        <v>South</v>
      </c>
      <c r="AL3732" s="69" t="str">
        <f t="shared" si="707"/>
        <v>Chennai</v>
      </c>
    </row>
    <row r="3733" spans="1:38">
      <c r="A3733" s="14" t="s">
        <v>7795</v>
      </c>
      <c r="B3733" s="54">
        <v>44701.808741284702</v>
      </c>
      <c r="C3733" s="13" t="s">
        <v>154</v>
      </c>
      <c r="D3733" s="13">
        <v>88</v>
      </c>
      <c r="E3733" s="13" t="s">
        <v>7796</v>
      </c>
      <c r="F3733" s="13" t="s">
        <v>33</v>
      </c>
      <c r="G3733" s="14">
        <v>1653060101777</v>
      </c>
      <c r="H3733" s="55">
        <v>0.69475694444444402</v>
      </c>
      <c r="I3733" s="33">
        <v>44881.694756944402</v>
      </c>
      <c r="J3733" s="58">
        <v>44881</v>
      </c>
      <c r="K3733" s="13" t="s">
        <v>452</v>
      </c>
      <c r="L3733" s="13" t="s">
        <v>36</v>
      </c>
      <c r="M3733" s="13" t="s">
        <v>154</v>
      </c>
      <c r="N3733" s="13" t="s">
        <v>206</v>
      </c>
      <c r="O3733" s="33" t="s">
        <v>38</v>
      </c>
      <c r="P3733" s="58" t="s">
        <v>38</v>
      </c>
      <c r="Q3733" s="33" t="s">
        <v>207</v>
      </c>
      <c r="R3733" s="14" t="s">
        <v>38</v>
      </c>
      <c r="S3733" s="13" t="s">
        <v>216</v>
      </c>
      <c r="T3733" s="13" t="s">
        <v>278</v>
      </c>
      <c r="U3733" s="33">
        <f t="shared" ca="1" si="696"/>
        <v>45744.56914039352</v>
      </c>
      <c r="V3733" s="13" t="str">
        <f t="shared" si="697"/>
        <v>Chennai</v>
      </c>
      <c r="W3733" s="13" t="str">
        <f t="shared" si="698"/>
        <v>RI</v>
      </c>
      <c r="X3733" s="13">
        <f t="shared" si="699"/>
        <v>16</v>
      </c>
      <c r="Y3733" s="13" t="str">
        <f>IFERROR(VLOOKUP(C3733,ReceivingTeam[],2,FALSE),"HelpDesk")</f>
        <v>Branch office</v>
      </c>
      <c r="Z3733" s="67">
        <f t="shared" si="700"/>
        <v>44885.34059027773</v>
      </c>
      <c r="AA3733" s="68">
        <f t="shared" si="701"/>
        <v>44881</v>
      </c>
      <c r="AB3733" s="69" t="b">
        <f t="shared" si="702"/>
        <v>1</v>
      </c>
      <c r="AC3733" s="70">
        <f t="shared" si="703"/>
        <v>3</v>
      </c>
      <c r="AD3733" s="67">
        <f t="shared" si="704"/>
        <v>44885.34059027773</v>
      </c>
      <c r="AE3733" s="67">
        <f>VLOOKUP(V3733,'Branch Wise Work Timelines'!C:G,3,FALSE)+AA3733</f>
        <v>44881.416666666664</v>
      </c>
      <c r="AF3733" s="67">
        <f>IF(V3733="Bangalore",VLOOKUP(V3733,'Branch Wise Work Timelines'!C:G,4,FALSE)+AA3733+1,IF(V3733="Mumbai",VLOOKUP(V3733,'Branch Wise Work Timelines'!C:G,4,FALSE)+AA3733+1,VLOOKUP(V3733,'Branch Wise Work Timelines'!C:G,4,FALSE)+AA3733))</f>
        <v>44881.770833333336</v>
      </c>
      <c r="AG3733" s="67">
        <f>WORKDAY.INTL(AA3733,1,11)+VLOOKUP(V3733,'Branch Wise Work Timelines'!C:G,3,FALSE)</f>
        <v>44882.416666666664</v>
      </c>
      <c r="AH3733" s="69" t="str">
        <f t="shared" ca="1" si="705"/>
        <v>Out of TAT</v>
      </c>
      <c r="AI3733" s="69">
        <f t="shared" ca="1" si="706"/>
        <v>20622</v>
      </c>
      <c r="AJ3733" s="69" t="str">
        <f ca="1">IF(AI3733&lt;0,"0-12",IFERROR(VLOOKUP(AI3733,Breakup[],2,FALSE),"&gt;24"))</f>
        <v>&gt;24</v>
      </c>
      <c r="AK3733" s="69" t="str">
        <f>VLOOKUP(V3733,Master!B:D,3,FALSE)</f>
        <v>South</v>
      </c>
      <c r="AL3733" s="69" t="str">
        <f t="shared" si="707"/>
        <v>Chennai</v>
      </c>
    </row>
    <row r="3734" spans="1:38">
      <c r="A3734" s="14" t="s">
        <v>7797</v>
      </c>
      <c r="B3734" s="54">
        <v>44701.7399983449</v>
      </c>
      <c r="C3734" s="13" t="s">
        <v>450</v>
      </c>
      <c r="D3734" s="13">
        <v>399</v>
      </c>
      <c r="E3734" s="13" t="s">
        <v>7798</v>
      </c>
      <c r="F3734" s="13" t="s">
        <v>33</v>
      </c>
      <c r="G3734" s="14">
        <v>1653054191776</v>
      </c>
      <c r="H3734" s="55">
        <v>0.79905092592592597</v>
      </c>
      <c r="I3734" s="33">
        <v>44888.799050925903</v>
      </c>
      <c r="J3734" s="58">
        <v>44888</v>
      </c>
      <c r="K3734" s="13" t="s">
        <v>452</v>
      </c>
      <c r="L3734" s="13" t="s">
        <v>36</v>
      </c>
      <c r="M3734" s="13" t="s">
        <v>450</v>
      </c>
      <c r="N3734" s="13" t="s">
        <v>206</v>
      </c>
      <c r="O3734" s="33" t="s">
        <v>38</v>
      </c>
      <c r="P3734" s="58" t="s">
        <v>38</v>
      </c>
      <c r="Q3734" s="33" t="s">
        <v>207</v>
      </c>
      <c r="R3734" s="14" t="s">
        <v>38</v>
      </c>
      <c r="S3734" s="13" t="s">
        <v>216</v>
      </c>
      <c r="T3734" s="13" t="s">
        <v>217</v>
      </c>
      <c r="U3734" s="33">
        <f t="shared" ca="1" si="696"/>
        <v>45744.56914039352</v>
      </c>
      <c r="V3734" s="13" t="str">
        <f t="shared" si="697"/>
        <v>Chennai</v>
      </c>
      <c r="W3734" s="13" t="str">
        <f t="shared" si="698"/>
        <v>RI</v>
      </c>
      <c r="X3734" s="13">
        <f t="shared" si="699"/>
        <v>19</v>
      </c>
      <c r="Y3734" s="13" t="str">
        <f>IFERROR(VLOOKUP(C3734,ReceivingTeam[],2,FALSE),"HelpDesk")</f>
        <v>HelpDesk</v>
      </c>
      <c r="Z3734" s="67">
        <f t="shared" si="700"/>
        <v>44889.944884259232</v>
      </c>
      <c r="AA3734" s="68">
        <f t="shared" si="701"/>
        <v>44888</v>
      </c>
      <c r="AB3734" s="69" t="b">
        <f t="shared" si="702"/>
        <v>1</v>
      </c>
      <c r="AC3734" s="70">
        <f t="shared" si="703"/>
        <v>0.5</v>
      </c>
      <c r="AD3734" s="67">
        <f t="shared" si="704"/>
        <v>44889.944884259232</v>
      </c>
      <c r="AE3734" s="67">
        <f>VLOOKUP(V3734,'Branch Wise Work Timelines'!C:G,3,FALSE)+AA3734</f>
        <v>44888.416666666664</v>
      </c>
      <c r="AF3734" s="67">
        <f>IF(V3734="Bangalore",VLOOKUP(V3734,'Branch Wise Work Timelines'!C:G,4,FALSE)+AA3734+1,IF(V3734="Mumbai",VLOOKUP(V3734,'Branch Wise Work Timelines'!C:G,4,FALSE)+AA3734+1,VLOOKUP(V3734,'Branch Wise Work Timelines'!C:G,4,FALSE)+AA3734))</f>
        <v>44888.770833333336</v>
      </c>
      <c r="AG3734" s="67">
        <f>WORKDAY.INTL(AA3734,1,11)+VLOOKUP(V3734,'Branch Wise Work Timelines'!C:G,3,FALSE)</f>
        <v>44889.416666666664</v>
      </c>
      <c r="AH3734" s="69" t="str">
        <f t="shared" ca="1" si="705"/>
        <v>Out of TAT</v>
      </c>
      <c r="AI3734" s="69">
        <f t="shared" ca="1" si="706"/>
        <v>20511</v>
      </c>
      <c r="AJ3734" s="69" t="str">
        <f ca="1">IF(AI3734&lt;0,"0-12",IFERROR(VLOOKUP(AI3734,Breakup[],2,FALSE),"&gt;24"))</f>
        <v>&gt;24</v>
      </c>
      <c r="AK3734" s="69" t="str">
        <f>VLOOKUP(V3734,Master!B:D,3,FALSE)</f>
        <v>South</v>
      </c>
      <c r="AL3734" s="69" t="str">
        <f t="shared" si="707"/>
        <v>Chennai</v>
      </c>
    </row>
    <row r="3735" spans="1:38">
      <c r="A3735" s="14" t="s">
        <v>7799</v>
      </c>
      <c r="B3735" s="54">
        <v>44701.813278819398</v>
      </c>
      <c r="C3735" s="13" t="s">
        <v>154</v>
      </c>
      <c r="D3735" s="13">
        <v>85</v>
      </c>
      <c r="E3735" s="13" t="s">
        <v>7800</v>
      </c>
      <c r="F3735" s="13" t="s">
        <v>33</v>
      </c>
      <c r="G3735" s="14">
        <v>1653060101777</v>
      </c>
      <c r="H3735" s="55">
        <v>0.324814814814815</v>
      </c>
      <c r="I3735" s="33">
        <v>44882.324814814798</v>
      </c>
      <c r="J3735" s="58">
        <v>44882</v>
      </c>
      <c r="K3735" s="13" t="s">
        <v>452</v>
      </c>
      <c r="L3735" s="13" t="s">
        <v>36</v>
      </c>
      <c r="M3735" s="13" t="s">
        <v>154</v>
      </c>
      <c r="N3735" s="13" t="s">
        <v>206</v>
      </c>
      <c r="O3735" s="33" t="s">
        <v>38</v>
      </c>
      <c r="P3735" s="58" t="s">
        <v>38</v>
      </c>
      <c r="Q3735" s="33" t="s">
        <v>207</v>
      </c>
      <c r="R3735" s="14" t="s">
        <v>38</v>
      </c>
      <c r="S3735" s="13" t="s">
        <v>216</v>
      </c>
      <c r="T3735" s="13" t="s">
        <v>278</v>
      </c>
      <c r="U3735" s="33">
        <f t="shared" ca="1" si="696"/>
        <v>45744.56914039352</v>
      </c>
      <c r="V3735" s="13" t="str">
        <f t="shared" si="697"/>
        <v>Chennai</v>
      </c>
      <c r="W3735" s="13" t="str">
        <f t="shared" si="698"/>
        <v>RI</v>
      </c>
      <c r="X3735" s="13">
        <f t="shared" si="699"/>
        <v>7</v>
      </c>
      <c r="Y3735" s="13" t="str">
        <f>IFERROR(VLOOKUP(C3735,ReceivingTeam[],2,FALSE),"HelpDesk")</f>
        <v>Branch office</v>
      </c>
      <c r="Z3735" s="67">
        <f t="shared" si="700"/>
        <v>44886.062499999993</v>
      </c>
      <c r="AA3735" s="68">
        <f t="shared" si="701"/>
        <v>44882</v>
      </c>
      <c r="AB3735" s="69" t="b">
        <f t="shared" si="702"/>
        <v>1</v>
      </c>
      <c r="AC3735" s="70">
        <f t="shared" si="703"/>
        <v>3</v>
      </c>
      <c r="AD3735" s="67">
        <f t="shared" si="704"/>
        <v>44886.062499999993</v>
      </c>
      <c r="AE3735" s="67">
        <f>VLOOKUP(V3735,'Branch Wise Work Timelines'!C:G,3,FALSE)+AA3735</f>
        <v>44882.416666666664</v>
      </c>
      <c r="AF3735" s="67">
        <f>IF(V3735="Bangalore",VLOOKUP(V3735,'Branch Wise Work Timelines'!C:G,4,FALSE)+AA3735+1,IF(V3735="Mumbai",VLOOKUP(V3735,'Branch Wise Work Timelines'!C:G,4,FALSE)+AA3735+1,VLOOKUP(V3735,'Branch Wise Work Timelines'!C:G,4,FALSE)+AA3735))</f>
        <v>44882.770833333336</v>
      </c>
      <c r="AG3735" s="67">
        <f>WORKDAY.INTL(AA3735,1,11)+VLOOKUP(V3735,'Branch Wise Work Timelines'!C:G,3,FALSE)</f>
        <v>44883.416666666664</v>
      </c>
      <c r="AH3735" s="69" t="str">
        <f t="shared" ca="1" si="705"/>
        <v>Out of TAT</v>
      </c>
      <c r="AI3735" s="69">
        <f t="shared" ca="1" si="706"/>
        <v>20605</v>
      </c>
      <c r="AJ3735" s="69" t="str">
        <f ca="1">IF(AI3735&lt;0,"0-12",IFERROR(VLOOKUP(AI3735,Breakup[],2,FALSE),"&gt;24"))</f>
        <v>&gt;24</v>
      </c>
      <c r="AK3735" s="69" t="str">
        <f>VLOOKUP(V3735,Master!B:D,3,FALSE)</f>
        <v>South</v>
      </c>
      <c r="AL3735" s="69" t="str">
        <f t="shared" si="707"/>
        <v>Chennai</v>
      </c>
    </row>
    <row r="3736" spans="1:38">
      <c r="A3736" s="14" t="s">
        <v>7801</v>
      </c>
      <c r="B3736" s="54">
        <v>44701.771003668997</v>
      </c>
      <c r="C3736" s="13" t="s">
        <v>78</v>
      </c>
      <c r="D3736" s="13">
        <v>1102</v>
      </c>
      <c r="E3736" s="13" t="s">
        <v>7802</v>
      </c>
      <c r="F3736" s="13" t="s">
        <v>33</v>
      </c>
      <c r="G3736" s="14">
        <v>1653053476399</v>
      </c>
      <c r="H3736" s="55">
        <v>0.80201388888888903</v>
      </c>
      <c r="I3736" s="33">
        <v>44891.802013888897</v>
      </c>
      <c r="J3736" s="58">
        <v>44891</v>
      </c>
      <c r="K3736" s="13" t="s">
        <v>213</v>
      </c>
      <c r="L3736" s="13" t="s">
        <v>30</v>
      </c>
      <c r="M3736" s="13" t="s">
        <v>282</v>
      </c>
      <c r="N3736" s="13" t="s">
        <v>206</v>
      </c>
      <c r="O3736" s="33">
        <v>44891.702592592599</v>
      </c>
      <c r="P3736" s="58">
        <v>44891</v>
      </c>
      <c r="Q3736" s="33" t="s">
        <v>237</v>
      </c>
      <c r="R3736" s="14">
        <v>676</v>
      </c>
      <c r="S3736" s="13" t="s">
        <v>216</v>
      </c>
      <c r="T3736" s="13" t="s">
        <v>278</v>
      </c>
      <c r="U3736" s="33">
        <f t="shared" ca="1" si="696"/>
        <v>45744.56914039352</v>
      </c>
      <c r="V3736" s="13" t="str">
        <f t="shared" si="697"/>
        <v>Bangalore</v>
      </c>
      <c r="W3736" s="13" t="str">
        <f t="shared" si="698"/>
        <v>RI</v>
      </c>
      <c r="X3736" s="13">
        <f t="shared" si="699"/>
        <v>19</v>
      </c>
      <c r="Y3736" s="13" t="str">
        <f>IFERROR(VLOOKUP(C3736,ReceivingTeam[],2,FALSE),"HelpDesk")</f>
        <v>Branch office</v>
      </c>
      <c r="Z3736" s="67">
        <f t="shared" si="700"/>
        <v>44896.114513888897</v>
      </c>
      <c r="AA3736" s="68">
        <f t="shared" si="701"/>
        <v>44891</v>
      </c>
      <c r="AB3736" s="69" t="b">
        <f t="shared" si="702"/>
        <v>1</v>
      </c>
      <c r="AC3736" s="70">
        <f t="shared" si="703"/>
        <v>3</v>
      </c>
      <c r="AD3736" s="67">
        <f t="shared" si="704"/>
        <v>44896.114513888897</v>
      </c>
      <c r="AE3736" s="67">
        <f>VLOOKUP(V3736,'Branch Wise Work Timelines'!C:G,3,FALSE)+AA3736</f>
        <v>44891.416666666664</v>
      </c>
      <c r="AF3736" s="67">
        <f>IF(V3736="Bangalore",VLOOKUP(V3736,'Branch Wise Work Timelines'!C:G,4,FALSE)+AA3736+1,IF(V3736="Mumbai",VLOOKUP(V3736,'Branch Wise Work Timelines'!C:G,4,FALSE)+AA3736+1,VLOOKUP(V3736,'Branch Wise Work Timelines'!C:G,4,FALSE)+AA3736))</f>
        <v>44892.104166666664</v>
      </c>
      <c r="AG3736" s="67">
        <f>WORKDAY.INTL(AA3736,1,11)+VLOOKUP(V3736,'Branch Wise Work Timelines'!C:G,3,FALSE)</f>
        <v>44893.416666666664</v>
      </c>
      <c r="AH3736" s="69" t="str">
        <f t="shared" si="705"/>
        <v>Met</v>
      </c>
      <c r="AI3736" s="69">
        <f t="shared" ca="1" si="706"/>
        <v>20363</v>
      </c>
      <c r="AJ3736" s="69" t="str">
        <f ca="1">IF(AI3736&lt;0,"0-12",IFERROR(VLOOKUP(AI3736,Breakup[],2,FALSE),"&gt;24"))</f>
        <v>&gt;24</v>
      </c>
      <c r="AK3736" s="69" t="str">
        <f>VLOOKUP(V3736,Master!B:D,3,FALSE)</f>
        <v>South</v>
      </c>
      <c r="AL3736" s="69" t="str">
        <f t="shared" si="707"/>
        <v>Bangalore</v>
      </c>
    </row>
    <row r="3737" spans="1:38">
      <c r="A3737" s="14" t="s">
        <v>7803</v>
      </c>
      <c r="B3737" s="54">
        <v>44701.701001701404</v>
      </c>
      <c r="C3737" s="13" t="s">
        <v>1079</v>
      </c>
      <c r="D3737" s="13">
        <v>718</v>
      </c>
      <c r="E3737" s="13" t="s">
        <v>7804</v>
      </c>
      <c r="F3737" s="13" t="s">
        <v>15</v>
      </c>
      <c r="G3737" s="14">
        <v>1653049644596</v>
      </c>
      <c r="H3737" s="55">
        <v>0.62663194444444403</v>
      </c>
      <c r="I3737" s="33">
        <v>44888.626631944397</v>
      </c>
      <c r="J3737" s="58">
        <v>44888</v>
      </c>
      <c r="K3737" s="13" t="s">
        <v>213</v>
      </c>
      <c r="L3737" s="13" t="s">
        <v>30</v>
      </c>
      <c r="M3737" s="13" t="s">
        <v>214</v>
      </c>
      <c r="N3737" s="13" t="s">
        <v>206</v>
      </c>
      <c r="O3737" s="33" t="s">
        <v>38</v>
      </c>
      <c r="P3737" s="58" t="s">
        <v>38</v>
      </c>
      <c r="Q3737" s="33" t="s">
        <v>207</v>
      </c>
      <c r="R3737" s="14" t="s">
        <v>38</v>
      </c>
      <c r="S3737" s="13" t="s">
        <v>216</v>
      </c>
      <c r="T3737" s="13" t="s">
        <v>217</v>
      </c>
      <c r="U3737" s="33">
        <f t="shared" ca="1" si="696"/>
        <v>45744.56914039352</v>
      </c>
      <c r="V3737" s="13" t="str">
        <f t="shared" si="697"/>
        <v>Bangalore</v>
      </c>
      <c r="W3737" s="13" t="str">
        <f t="shared" si="698"/>
        <v>CLS</v>
      </c>
      <c r="X3737" s="13">
        <f t="shared" si="699"/>
        <v>15</v>
      </c>
      <c r="Y3737" s="13" t="str">
        <f>IFERROR(VLOOKUP(C3737,ReceivingTeam[],2,FALSE),"HelpDesk")</f>
        <v>HelpDesk</v>
      </c>
      <c r="Z3737" s="67">
        <f t="shared" si="700"/>
        <v>44889.439131944397</v>
      </c>
      <c r="AA3737" s="68">
        <f t="shared" si="701"/>
        <v>44888</v>
      </c>
      <c r="AB3737" s="69" t="b">
        <f t="shared" si="702"/>
        <v>1</v>
      </c>
      <c r="AC3737" s="70">
        <f t="shared" si="703"/>
        <v>0.5</v>
      </c>
      <c r="AD3737" s="67">
        <f t="shared" si="704"/>
        <v>44889.439131944397</v>
      </c>
      <c r="AE3737" s="67">
        <f>VLOOKUP(V3737,'Branch Wise Work Timelines'!C:G,3,FALSE)+AA3737</f>
        <v>44888.416666666664</v>
      </c>
      <c r="AF3737" s="67">
        <f>IF(V3737="Bangalore",VLOOKUP(V3737,'Branch Wise Work Timelines'!C:G,4,FALSE)+AA3737+1,IF(V3737="Mumbai",VLOOKUP(V3737,'Branch Wise Work Timelines'!C:G,4,FALSE)+AA3737+1,VLOOKUP(V3737,'Branch Wise Work Timelines'!C:G,4,FALSE)+AA3737))</f>
        <v>44889.104166666664</v>
      </c>
      <c r="AG3737" s="67">
        <f>WORKDAY.INTL(AA3737,1,11)+VLOOKUP(V3737,'Branch Wise Work Timelines'!C:G,3,FALSE)</f>
        <v>44889.416666666664</v>
      </c>
      <c r="AH3737" s="69" t="str">
        <f t="shared" ca="1" si="705"/>
        <v>Out of TAT</v>
      </c>
      <c r="AI3737" s="69">
        <f t="shared" ca="1" si="706"/>
        <v>20524</v>
      </c>
      <c r="AJ3737" s="69" t="str">
        <f ca="1">IF(AI3737&lt;0,"0-12",IFERROR(VLOOKUP(AI3737,Breakup[],2,FALSE),"&gt;24"))</f>
        <v>&gt;24</v>
      </c>
      <c r="AK3737" s="69" t="str">
        <f>VLOOKUP(V3737,Master!B:D,3,FALSE)</f>
        <v>South</v>
      </c>
      <c r="AL3737" s="69" t="str">
        <f t="shared" si="707"/>
        <v>Bangalore-CLS</v>
      </c>
    </row>
    <row r="3738" spans="1:38">
      <c r="A3738" s="14" t="s">
        <v>7805</v>
      </c>
      <c r="B3738" s="54">
        <v>44701.744649074099</v>
      </c>
      <c r="C3738" s="13" t="s">
        <v>154</v>
      </c>
      <c r="D3738" s="13">
        <v>618</v>
      </c>
      <c r="E3738" s="13" t="s">
        <v>7806</v>
      </c>
      <c r="F3738" s="13" t="s">
        <v>33</v>
      </c>
      <c r="G3738" s="14">
        <v>1653053396871</v>
      </c>
      <c r="H3738" s="55">
        <v>0.10021990740740699</v>
      </c>
      <c r="I3738" s="33">
        <v>44883.100219907399</v>
      </c>
      <c r="J3738" s="58">
        <v>44883</v>
      </c>
      <c r="K3738" s="13" t="s">
        <v>452</v>
      </c>
      <c r="L3738" s="13" t="s">
        <v>36</v>
      </c>
      <c r="M3738" s="13" t="s">
        <v>154</v>
      </c>
      <c r="N3738" s="13" t="s">
        <v>206</v>
      </c>
      <c r="O3738" s="33" t="s">
        <v>38</v>
      </c>
      <c r="P3738" s="58" t="s">
        <v>38</v>
      </c>
      <c r="Q3738" s="33" t="s">
        <v>207</v>
      </c>
      <c r="R3738" s="14" t="s">
        <v>38</v>
      </c>
      <c r="S3738" s="13" t="s">
        <v>216</v>
      </c>
      <c r="T3738" s="13" t="s">
        <v>278</v>
      </c>
      <c r="U3738" s="33">
        <f t="shared" ca="1" si="696"/>
        <v>45744.56914039352</v>
      </c>
      <c r="V3738" s="13" t="str">
        <f t="shared" si="697"/>
        <v>Chennai</v>
      </c>
      <c r="W3738" s="13" t="str">
        <f t="shared" si="698"/>
        <v>RI</v>
      </c>
      <c r="X3738" s="13">
        <f t="shared" si="699"/>
        <v>2</v>
      </c>
      <c r="Y3738" s="13" t="str">
        <f>IFERROR(VLOOKUP(C3738,ReceivingTeam[],2,FALSE),"HelpDesk")</f>
        <v>Branch office</v>
      </c>
      <c r="Z3738" s="67">
        <f t="shared" si="700"/>
        <v>44887.062499999993</v>
      </c>
      <c r="AA3738" s="68">
        <f t="shared" si="701"/>
        <v>44883</v>
      </c>
      <c r="AB3738" s="69" t="b">
        <f t="shared" si="702"/>
        <v>1</v>
      </c>
      <c r="AC3738" s="70">
        <f t="shared" si="703"/>
        <v>3</v>
      </c>
      <c r="AD3738" s="67">
        <f t="shared" si="704"/>
        <v>44887.062499999993</v>
      </c>
      <c r="AE3738" s="67">
        <f>VLOOKUP(V3738,'Branch Wise Work Timelines'!C:G,3,FALSE)+AA3738</f>
        <v>44883.416666666664</v>
      </c>
      <c r="AF3738" s="67">
        <f>IF(V3738="Bangalore",VLOOKUP(V3738,'Branch Wise Work Timelines'!C:G,4,FALSE)+AA3738+1,IF(V3738="Mumbai",VLOOKUP(V3738,'Branch Wise Work Timelines'!C:G,4,FALSE)+AA3738+1,VLOOKUP(V3738,'Branch Wise Work Timelines'!C:G,4,FALSE)+AA3738))</f>
        <v>44883.770833333336</v>
      </c>
      <c r="AG3738" s="67">
        <f>WORKDAY.INTL(AA3738,1,11)+VLOOKUP(V3738,'Branch Wise Work Timelines'!C:G,3,FALSE)</f>
        <v>44884.416666666664</v>
      </c>
      <c r="AH3738" s="69" t="str">
        <f t="shared" ca="1" si="705"/>
        <v>Out of TAT</v>
      </c>
      <c r="AI3738" s="69">
        <f t="shared" ca="1" si="706"/>
        <v>20581</v>
      </c>
      <c r="AJ3738" s="69" t="str">
        <f ca="1">IF(AI3738&lt;0,"0-12",IFERROR(VLOOKUP(AI3738,Breakup[],2,FALSE),"&gt;24"))</f>
        <v>&gt;24</v>
      </c>
      <c r="AK3738" s="69" t="str">
        <f>VLOOKUP(V3738,Master!B:D,3,FALSE)</f>
        <v>South</v>
      </c>
      <c r="AL3738" s="69" t="str">
        <f t="shared" si="707"/>
        <v>Chennai</v>
      </c>
    </row>
    <row r="3739" spans="1:38">
      <c r="A3739" s="14" t="s">
        <v>7807</v>
      </c>
      <c r="B3739" s="54">
        <v>44701.746096643503</v>
      </c>
      <c r="C3739" s="13" t="s">
        <v>154</v>
      </c>
      <c r="D3739" s="13">
        <v>1321</v>
      </c>
      <c r="E3739" s="13" t="s">
        <v>7808</v>
      </c>
      <c r="F3739" s="13" t="s">
        <v>33</v>
      </c>
      <c r="G3739" s="14">
        <v>1653053396871</v>
      </c>
      <c r="H3739" s="55">
        <v>0.32341435185185202</v>
      </c>
      <c r="I3739" s="33">
        <v>44888.323414351798</v>
      </c>
      <c r="J3739" s="58">
        <v>44888</v>
      </c>
      <c r="K3739" s="13" t="s">
        <v>452</v>
      </c>
      <c r="L3739" s="13" t="s">
        <v>36</v>
      </c>
      <c r="M3739" s="13" t="s">
        <v>154</v>
      </c>
      <c r="N3739" s="13" t="s">
        <v>206</v>
      </c>
      <c r="O3739" s="33" t="s">
        <v>38</v>
      </c>
      <c r="P3739" s="58" t="s">
        <v>38</v>
      </c>
      <c r="Q3739" s="33" t="s">
        <v>207</v>
      </c>
      <c r="R3739" s="14" t="s">
        <v>38</v>
      </c>
      <c r="S3739" s="13" t="s">
        <v>216</v>
      </c>
      <c r="T3739" s="13" t="s">
        <v>278</v>
      </c>
      <c r="U3739" s="33">
        <f t="shared" ca="1" si="696"/>
        <v>45744.56914039352</v>
      </c>
      <c r="V3739" s="13" t="str">
        <f t="shared" si="697"/>
        <v>Chennai</v>
      </c>
      <c r="W3739" s="13" t="str">
        <f t="shared" si="698"/>
        <v>RI</v>
      </c>
      <c r="X3739" s="13">
        <f t="shared" si="699"/>
        <v>7</v>
      </c>
      <c r="Y3739" s="13" t="str">
        <f>IFERROR(VLOOKUP(C3739,ReceivingTeam[],2,FALSE),"HelpDesk")</f>
        <v>Branch office</v>
      </c>
      <c r="Z3739" s="67">
        <f t="shared" si="700"/>
        <v>44892.062499999993</v>
      </c>
      <c r="AA3739" s="68">
        <f t="shared" si="701"/>
        <v>44888</v>
      </c>
      <c r="AB3739" s="69" t="b">
        <f t="shared" si="702"/>
        <v>1</v>
      </c>
      <c r="AC3739" s="70">
        <f t="shared" si="703"/>
        <v>3</v>
      </c>
      <c r="AD3739" s="67">
        <f t="shared" si="704"/>
        <v>44892.062499999993</v>
      </c>
      <c r="AE3739" s="67">
        <f>VLOOKUP(V3739,'Branch Wise Work Timelines'!C:G,3,FALSE)+AA3739</f>
        <v>44888.416666666664</v>
      </c>
      <c r="AF3739" s="67">
        <f>IF(V3739="Bangalore",VLOOKUP(V3739,'Branch Wise Work Timelines'!C:G,4,FALSE)+AA3739+1,IF(V3739="Mumbai",VLOOKUP(V3739,'Branch Wise Work Timelines'!C:G,4,FALSE)+AA3739+1,VLOOKUP(V3739,'Branch Wise Work Timelines'!C:G,4,FALSE)+AA3739))</f>
        <v>44888.770833333336</v>
      </c>
      <c r="AG3739" s="67">
        <f>WORKDAY.INTL(AA3739,1,11)+VLOOKUP(V3739,'Branch Wise Work Timelines'!C:G,3,FALSE)</f>
        <v>44889.416666666664</v>
      </c>
      <c r="AH3739" s="69" t="str">
        <f t="shared" ca="1" si="705"/>
        <v>Out of TAT</v>
      </c>
      <c r="AI3739" s="69">
        <f t="shared" ca="1" si="706"/>
        <v>20461</v>
      </c>
      <c r="AJ3739" s="69" t="str">
        <f ca="1">IF(AI3739&lt;0,"0-12",IFERROR(VLOOKUP(AI3739,Breakup[],2,FALSE),"&gt;24"))</f>
        <v>&gt;24</v>
      </c>
      <c r="AK3739" s="69" t="str">
        <f>VLOOKUP(V3739,Master!B:D,3,FALSE)</f>
        <v>South</v>
      </c>
      <c r="AL3739" s="69" t="str">
        <f t="shared" si="707"/>
        <v>Chennai</v>
      </c>
    </row>
    <row r="3740" spans="1:38">
      <c r="A3740" s="14" t="s">
        <v>7809</v>
      </c>
      <c r="B3740" s="54">
        <v>44701.776070914399</v>
      </c>
      <c r="C3740" s="13" t="s">
        <v>722</v>
      </c>
      <c r="D3740" s="13">
        <v>258</v>
      </c>
      <c r="E3740" s="13" t="s">
        <v>7810</v>
      </c>
      <c r="F3740" s="13" t="s">
        <v>15</v>
      </c>
      <c r="G3740" s="14">
        <v>1653053327236</v>
      </c>
      <c r="H3740" s="55">
        <v>0.239803240740741</v>
      </c>
      <c r="I3740" s="33">
        <v>44890.2398032407</v>
      </c>
      <c r="J3740" s="58">
        <v>44890</v>
      </c>
      <c r="K3740" s="13" t="s">
        <v>213</v>
      </c>
      <c r="L3740" s="13" t="s">
        <v>30</v>
      </c>
      <c r="M3740" s="13" t="s">
        <v>75</v>
      </c>
      <c r="N3740" s="13" t="s">
        <v>206</v>
      </c>
      <c r="O3740" s="33" t="s">
        <v>38</v>
      </c>
      <c r="P3740" s="58" t="s">
        <v>38</v>
      </c>
      <c r="Q3740" s="33" t="s">
        <v>207</v>
      </c>
      <c r="R3740" s="14" t="s">
        <v>38</v>
      </c>
      <c r="S3740" s="13" t="s">
        <v>216</v>
      </c>
      <c r="T3740" s="13" t="s">
        <v>217</v>
      </c>
      <c r="U3740" s="33">
        <f t="shared" ca="1" si="696"/>
        <v>45744.56914039352</v>
      </c>
      <c r="V3740" s="13" t="str">
        <f t="shared" si="697"/>
        <v>Bangalore</v>
      </c>
      <c r="W3740" s="13" t="str">
        <f t="shared" si="698"/>
        <v>CLS</v>
      </c>
      <c r="X3740" s="13">
        <f t="shared" si="699"/>
        <v>5</v>
      </c>
      <c r="Y3740" s="13" t="str">
        <f>IFERROR(VLOOKUP(C3740,ReceivingTeam[],2,FALSE),"HelpDesk")</f>
        <v>HelpDesk</v>
      </c>
      <c r="Z3740" s="67">
        <f t="shared" si="700"/>
        <v>44890.916666666664</v>
      </c>
      <c r="AA3740" s="68">
        <f t="shared" si="701"/>
        <v>44890</v>
      </c>
      <c r="AB3740" s="69" t="b">
        <f t="shared" si="702"/>
        <v>1</v>
      </c>
      <c r="AC3740" s="70">
        <f t="shared" si="703"/>
        <v>0.5</v>
      </c>
      <c r="AD3740" s="67">
        <f t="shared" si="704"/>
        <v>44890.916666666664</v>
      </c>
      <c r="AE3740" s="67">
        <f>VLOOKUP(V3740,'Branch Wise Work Timelines'!C:G,3,FALSE)+AA3740</f>
        <v>44890.416666666664</v>
      </c>
      <c r="AF3740" s="67">
        <f>IF(V3740="Bangalore",VLOOKUP(V3740,'Branch Wise Work Timelines'!C:G,4,FALSE)+AA3740+1,IF(V3740="Mumbai",VLOOKUP(V3740,'Branch Wise Work Timelines'!C:G,4,FALSE)+AA3740+1,VLOOKUP(V3740,'Branch Wise Work Timelines'!C:G,4,FALSE)+AA3740))</f>
        <v>44891.104166666664</v>
      </c>
      <c r="AG3740" s="67">
        <f>WORKDAY.INTL(AA3740,1,11)+VLOOKUP(V3740,'Branch Wise Work Timelines'!C:G,3,FALSE)</f>
        <v>44891.416666666664</v>
      </c>
      <c r="AH3740" s="69" t="str">
        <f t="shared" ca="1" si="705"/>
        <v>Out of TAT</v>
      </c>
      <c r="AI3740" s="69">
        <f t="shared" ca="1" si="706"/>
        <v>20488</v>
      </c>
      <c r="AJ3740" s="69" t="str">
        <f ca="1">IF(AI3740&lt;0,"0-12",IFERROR(VLOOKUP(AI3740,Breakup[],2,FALSE),"&gt;24"))</f>
        <v>&gt;24</v>
      </c>
      <c r="AK3740" s="69" t="str">
        <f>VLOOKUP(V3740,Master!B:D,3,FALSE)</f>
        <v>South</v>
      </c>
      <c r="AL3740" s="69" t="str">
        <f t="shared" si="707"/>
        <v>Bangalore-CLS</v>
      </c>
    </row>
    <row r="3741" spans="1:38">
      <c r="A3741" s="14" t="s">
        <v>7811</v>
      </c>
      <c r="B3741" s="54">
        <v>44701.731250729201</v>
      </c>
      <c r="C3741" s="13" t="s">
        <v>154</v>
      </c>
      <c r="D3741" s="13">
        <v>1605</v>
      </c>
      <c r="E3741" s="13" t="s">
        <v>7812</v>
      </c>
      <c r="F3741" s="13" t="s">
        <v>33</v>
      </c>
      <c r="G3741" s="14">
        <v>1653053396871</v>
      </c>
      <c r="H3741" s="55">
        <v>0.26899305555555603</v>
      </c>
      <c r="I3741" s="33">
        <v>44881.268993055601</v>
      </c>
      <c r="J3741" s="58">
        <v>44881</v>
      </c>
      <c r="K3741" s="13" t="s">
        <v>452</v>
      </c>
      <c r="L3741" s="13" t="s">
        <v>36</v>
      </c>
      <c r="M3741" s="13" t="s">
        <v>154</v>
      </c>
      <c r="N3741" s="13" t="s">
        <v>206</v>
      </c>
      <c r="O3741" s="33" t="s">
        <v>38</v>
      </c>
      <c r="P3741" s="58" t="s">
        <v>38</v>
      </c>
      <c r="Q3741" s="33" t="s">
        <v>207</v>
      </c>
      <c r="R3741" s="14" t="s">
        <v>38</v>
      </c>
      <c r="S3741" s="13" t="s">
        <v>216</v>
      </c>
      <c r="T3741" s="13" t="s">
        <v>278</v>
      </c>
      <c r="U3741" s="33">
        <f t="shared" ca="1" si="696"/>
        <v>45744.56914039352</v>
      </c>
      <c r="V3741" s="13" t="str">
        <f t="shared" si="697"/>
        <v>Chennai</v>
      </c>
      <c r="W3741" s="13" t="str">
        <f t="shared" si="698"/>
        <v>RI</v>
      </c>
      <c r="X3741" s="13">
        <f t="shared" si="699"/>
        <v>6</v>
      </c>
      <c r="Y3741" s="13" t="str">
        <f>IFERROR(VLOOKUP(C3741,ReceivingTeam[],2,FALSE),"HelpDesk")</f>
        <v>Branch office</v>
      </c>
      <c r="Z3741" s="67">
        <f t="shared" si="700"/>
        <v>44885.062499999993</v>
      </c>
      <c r="AA3741" s="68">
        <f t="shared" si="701"/>
        <v>44881</v>
      </c>
      <c r="AB3741" s="69" t="b">
        <f t="shared" si="702"/>
        <v>1</v>
      </c>
      <c r="AC3741" s="70">
        <f t="shared" si="703"/>
        <v>3</v>
      </c>
      <c r="AD3741" s="67">
        <f t="shared" si="704"/>
        <v>44885.062499999993</v>
      </c>
      <c r="AE3741" s="67">
        <f>VLOOKUP(V3741,'Branch Wise Work Timelines'!C:G,3,FALSE)+AA3741</f>
        <v>44881.416666666664</v>
      </c>
      <c r="AF3741" s="67">
        <f>IF(V3741="Bangalore",VLOOKUP(V3741,'Branch Wise Work Timelines'!C:G,4,FALSE)+AA3741+1,IF(V3741="Mumbai",VLOOKUP(V3741,'Branch Wise Work Timelines'!C:G,4,FALSE)+AA3741+1,VLOOKUP(V3741,'Branch Wise Work Timelines'!C:G,4,FALSE)+AA3741))</f>
        <v>44881.770833333336</v>
      </c>
      <c r="AG3741" s="67">
        <f>WORKDAY.INTL(AA3741,1,11)+VLOOKUP(V3741,'Branch Wise Work Timelines'!C:G,3,FALSE)</f>
        <v>44882.416666666664</v>
      </c>
      <c r="AH3741" s="69" t="str">
        <f t="shared" ca="1" si="705"/>
        <v>Out of TAT</v>
      </c>
      <c r="AI3741" s="69">
        <f t="shared" ca="1" si="706"/>
        <v>20629</v>
      </c>
      <c r="AJ3741" s="69" t="str">
        <f ca="1">IF(AI3741&lt;0,"0-12",IFERROR(VLOOKUP(AI3741,Breakup[],2,FALSE),"&gt;24"))</f>
        <v>&gt;24</v>
      </c>
      <c r="AK3741" s="69" t="str">
        <f>VLOOKUP(V3741,Master!B:D,3,FALSE)</f>
        <v>South</v>
      </c>
      <c r="AL3741" s="69" t="str">
        <f t="shared" si="707"/>
        <v>Chennai</v>
      </c>
    </row>
    <row r="3742" spans="1:38">
      <c r="A3742" s="14" t="s">
        <v>7813</v>
      </c>
      <c r="B3742" s="54">
        <v>44701.733674502299</v>
      </c>
      <c r="C3742" s="13" t="s">
        <v>154</v>
      </c>
      <c r="D3742" s="13">
        <v>487</v>
      </c>
      <c r="E3742" s="13" t="s">
        <v>7814</v>
      </c>
      <c r="F3742" s="13" t="s">
        <v>33</v>
      </c>
      <c r="G3742" s="14">
        <v>1653053396871</v>
      </c>
      <c r="H3742" s="55">
        <v>0.55288194444444405</v>
      </c>
      <c r="I3742" s="33">
        <v>44888.552881944401</v>
      </c>
      <c r="J3742" s="58">
        <v>44888</v>
      </c>
      <c r="K3742" s="13" t="s">
        <v>452</v>
      </c>
      <c r="L3742" s="13" t="s">
        <v>36</v>
      </c>
      <c r="M3742" s="13" t="s">
        <v>154</v>
      </c>
      <c r="N3742" s="13" t="s">
        <v>206</v>
      </c>
      <c r="O3742" s="33" t="s">
        <v>38</v>
      </c>
      <c r="P3742" s="58" t="s">
        <v>38</v>
      </c>
      <c r="Q3742" s="33" t="s">
        <v>207</v>
      </c>
      <c r="R3742" s="14" t="s">
        <v>38</v>
      </c>
      <c r="S3742" s="13" t="s">
        <v>216</v>
      </c>
      <c r="T3742" s="13" t="s">
        <v>278</v>
      </c>
      <c r="U3742" s="33">
        <f t="shared" ca="1" si="696"/>
        <v>45744.56914039352</v>
      </c>
      <c r="V3742" s="13" t="str">
        <f t="shared" si="697"/>
        <v>Chennai</v>
      </c>
      <c r="W3742" s="13" t="str">
        <f t="shared" si="698"/>
        <v>RI</v>
      </c>
      <c r="X3742" s="13">
        <f t="shared" si="699"/>
        <v>13</v>
      </c>
      <c r="Y3742" s="13" t="str">
        <f>IFERROR(VLOOKUP(C3742,ReceivingTeam[],2,FALSE),"HelpDesk")</f>
        <v>Branch office</v>
      </c>
      <c r="Z3742" s="67">
        <f t="shared" si="700"/>
        <v>44892.198715277729</v>
      </c>
      <c r="AA3742" s="68">
        <f t="shared" si="701"/>
        <v>44888</v>
      </c>
      <c r="AB3742" s="69" t="b">
        <f t="shared" si="702"/>
        <v>1</v>
      </c>
      <c r="AC3742" s="70">
        <f t="shared" si="703"/>
        <v>3</v>
      </c>
      <c r="AD3742" s="67">
        <f t="shared" si="704"/>
        <v>44892.198715277729</v>
      </c>
      <c r="AE3742" s="67">
        <f>VLOOKUP(V3742,'Branch Wise Work Timelines'!C:G,3,FALSE)+AA3742</f>
        <v>44888.416666666664</v>
      </c>
      <c r="AF3742" s="67">
        <f>IF(V3742="Bangalore",VLOOKUP(V3742,'Branch Wise Work Timelines'!C:G,4,FALSE)+AA3742+1,IF(V3742="Mumbai",VLOOKUP(V3742,'Branch Wise Work Timelines'!C:G,4,FALSE)+AA3742+1,VLOOKUP(V3742,'Branch Wise Work Timelines'!C:G,4,FALSE)+AA3742))</f>
        <v>44888.770833333336</v>
      </c>
      <c r="AG3742" s="67">
        <f>WORKDAY.INTL(AA3742,1,11)+VLOOKUP(V3742,'Branch Wise Work Timelines'!C:G,3,FALSE)</f>
        <v>44889.416666666664</v>
      </c>
      <c r="AH3742" s="69" t="str">
        <f t="shared" ca="1" si="705"/>
        <v>Out of TAT</v>
      </c>
      <c r="AI3742" s="69">
        <f t="shared" ca="1" si="706"/>
        <v>20457</v>
      </c>
      <c r="AJ3742" s="69" t="str">
        <f ca="1">IF(AI3742&lt;0,"0-12",IFERROR(VLOOKUP(AI3742,Breakup[],2,FALSE),"&gt;24"))</f>
        <v>&gt;24</v>
      </c>
      <c r="AK3742" s="69" t="str">
        <f>VLOOKUP(V3742,Master!B:D,3,FALSE)</f>
        <v>South</v>
      </c>
      <c r="AL3742" s="69" t="str">
        <f t="shared" si="707"/>
        <v>Chennai</v>
      </c>
    </row>
    <row r="3743" spans="1:38">
      <c r="A3743" s="14" t="s">
        <v>7815</v>
      </c>
      <c r="B3743" s="54">
        <v>44701.735270949102</v>
      </c>
      <c r="C3743" s="13" t="s">
        <v>154</v>
      </c>
      <c r="D3743" s="13">
        <v>288</v>
      </c>
      <c r="E3743" s="13" t="s">
        <v>7816</v>
      </c>
      <c r="F3743" s="13" t="s">
        <v>33</v>
      </c>
      <c r="G3743" s="14">
        <v>1653053396871</v>
      </c>
      <c r="H3743" s="55">
        <v>0.288252314814815</v>
      </c>
      <c r="I3743" s="33">
        <v>44884.2882523148</v>
      </c>
      <c r="J3743" s="58">
        <v>44884</v>
      </c>
      <c r="K3743" s="13" t="s">
        <v>452</v>
      </c>
      <c r="L3743" s="13" t="s">
        <v>36</v>
      </c>
      <c r="M3743" s="13" t="s">
        <v>154</v>
      </c>
      <c r="N3743" s="13" t="s">
        <v>206</v>
      </c>
      <c r="O3743" s="33" t="s">
        <v>38</v>
      </c>
      <c r="P3743" s="58" t="s">
        <v>38</v>
      </c>
      <c r="Q3743" s="33" t="s">
        <v>207</v>
      </c>
      <c r="R3743" s="14" t="s">
        <v>38</v>
      </c>
      <c r="S3743" s="13" t="s">
        <v>216</v>
      </c>
      <c r="T3743" s="13" t="s">
        <v>278</v>
      </c>
      <c r="U3743" s="33">
        <f t="shared" ca="1" si="696"/>
        <v>45744.56914039352</v>
      </c>
      <c r="V3743" s="13" t="str">
        <f t="shared" si="697"/>
        <v>Chennai</v>
      </c>
      <c r="W3743" s="13" t="str">
        <f t="shared" si="698"/>
        <v>RI</v>
      </c>
      <c r="X3743" s="13">
        <f t="shared" si="699"/>
        <v>6</v>
      </c>
      <c r="Y3743" s="13" t="str">
        <f>IFERROR(VLOOKUP(C3743,ReceivingTeam[],2,FALSE),"HelpDesk")</f>
        <v>Branch office</v>
      </c>
      <c r="Z3743" s="67">
        <f t="shared" si="700"/>
        <v>44889.062499999993</v>
      </c>
      <c r="AA3743" s="68">
        <f t="shared" si="701"/>
        <v>44884</v>
      </c>
      <c r="AB3743" s="69" t="b">
        <f t="shared" si="702"/>
        <v>1</v>
      </c>
      <c r="AC3743" s="70">
        <f t="shared" si="703"/>
        <v>3</v>
      </c>
      <c r="AD3743" s="67">
        <f t="shared" si="704"/>
        <v>44889.062499999993</v>
      </c>
      <c r="AE3743" s="67">
        <f>VLOOKUP(V3743,'Branch Wise Work Timelines'!C:G,3,FALSE)+AA3743</f>
        <v>44884.416666666664</v>
      </c>
      <c r="AF3743" s="67">
        <f>IF(V3743="Bangalore",VLOOKUP(V3743,'Branch Wise Work Timelines'!C:G,4,FALSE)+AA3743+1,IF(V3743="Mumbai",VLOOKUP(V3743,'Branch Wise Work Timelines'!C:G,4,FALSE)+AA3743+1,VLOOKUP(V3743,'Branch Wise Work Timelines'!C:G,4,FALSE)+AA3743))</f>
        <v>44884.770833333336</v>
      </c>
      <c r="AG3743" s="67">
        <f>WORKDAY.INTL(AA3743,1,11)+VLOOKUP(V3743,'Branch Wise Work Timelines'!C:G,3,FALSE)</f>
        <v>44886.416666666664</v>
      </c>
      <c r="AH3743" s="69" t="str">
        <f t="shared" ca="1" si="705"/>
        <v>Out of TAT</v>
      </c>
      <c r="AI3743" s="69">
        <f t="shared" ca="1" si="706"/>
        <v>20533</v>
      </c>
      <c r="AJ3743" s="69" t="str">
        <f ca="1">IF(AI3743&lt;0,"0-12",IFERROR(VLOOKUP(AI3743,Breakup[],2,FALSE),"&gt;24"))</f>
        <v>&gt;24</v>
      </c>
      <c r="AK3743" s="69" t="str">
        <f>VLOOKUP(V3743,Master!B:D,3,FALSE)</f>
        <v>South</v>
      </c>
      <c r="AL3743" s="69" t="str">
        <f t="shared" si="707"/>
        <v>Chennai</v>
      </c>
    </row>
    <row r="3744" spans="1:38">
      <c r="A3744" s="14" t="s">
        <v>7817</v>
      </c>
      <c r="B3744" s="54">
        <v>44701.751147488401</v>
      </c>
      <c r="C3744" s="13" t="s">
        <v>154</v>
      </c>
      <c r="D3744" s="13">
        <v>1913</v>
      </c>
      <c r="E3744" s="13" t="s">
        <v>7818</v>
      </c>
      <c r="F3744" s="13" t="s">
        <v>33</v>
      </c>
      <c r="G3744" s="14">
        <v>1653053396871</v>
      </c>
      <c r="H3744" s="55">
        <v>0.77564814814814798</v>
      </c>
      <c r="I3744" s="33">
        <v>44884.775648148097</v>
      </c>
      <c r="J3744" s="58">
        <v>44884</v>
      </c>
      <c r="K3744" s="13" t="s">
        <v>452</v>
      </c>
      <c r="L3744" s="13" t="s">
        <v>36</v>
      </c>
      <c r="M3744" s="13" t="s">
        <v>154</v>
      </c>
      <c r="N3744" s="13" t="s">
        <v>206</v>
      </c>
      <c r="O3744" s="33" t="s">
        <v>38</v>
      </c>
      <c r="P3744" s="58" t="s">
        <v>38</v>
      </c>
      <c r="Q3744" s="33" t="s">
        <v>207</v>
      </c>
      <c r="R3744" s="14" t="s">
        <v>38</v>
      </c>
      <c r="S3744" s="13" t="s">
        <v>216</v>
      </c>
      <c r="T3744" s="13" t="s">
        <v>278</v>
      </c>
      <c r="U3744" s="33">
        <f t="shared" ca="1" si="696"/>
        <v>45744.56914039352</v>
      </c>
      <c r="V3744" s="13" t="str">
        <f t="shared" si="697"/>
        <v>Chennai</v>
      </c>
      <c r="W3744" s="13" t="str">
        <f t="shared" si="698"/>
        <v>RI</v>
      </c>
      <c r="X3744" s="13">
        <f t="shared" si="699"/>
        <v>18</v>
      </c>
      <c r="Y3744" s="13" t="str">
        <f>IFERROR(VLOOKUP(C3744,ReceivingTeam[],2,FALSE),"HelpDesk")</f>
        <v>Branch office</v>
      </c>
      <c r="Z3744" s="67">
        <f t="shared" si="700"/>
        <v>44889.421481481426</v>
      </c>
      <c r="AA3744" s="68">
        <f t="shared" si="701"/>
        <v>44884</v>
      </c>
      <c r="AB3744" s="69" t="b">
        <f t="shared" si="702"/>
        <v>1</v>
      </c>
      <c r="AC3744" s="70">
        <f t="shared" si="703"/>
        <v>3</v>
      </c>
      <c r="AD3744" s="67">
        <f t="shared" si="704"/>
        <v>44889.421481481426</v>
      </c>
      <c r="AE3744" s="67">
        <f>VLOOKUP(V3744,'Branch Wise Work Timelines'!C:G,3,FALSE)+AA3744</f>
        <v>44884.416666666664</v>
      </c>
      <c r="AF3744" s="67">
        <f>IF(V3744="Bangalore",VLOOKUP(V3744,'Branch Wise Work Timelines'!C:G,4,FALSE)+AA3744+1,IF(V3744="Mumbai",VLOOKUP(V3744,'Branch Wise Work Timelines'!C:G,4,FALSE)+AA3744+1,VLOOKUP(V3744,'Branch Wise Work Timelines'!C:G,4,FALSE)+AA3744))</f>
        <v>44884.770833333336</v>
      </c>
      <c r="AG3744" s="67">
        <f>WORKDAY.INTL(AA3744,1,11)+VLOOKUP(V3744,'Branch Wise Work Timelines'!C:G,3,FALSE)</f>
        <v>44886.416666666664</v>
      </c>
      <c r="AH3744" s="69" t="str">
        <f t="shared" ca="1" si="705"/>
        <v>Out of TAT</v>
      </c>
      <c r="AI3744" s="69">
        <f t="shared" ca="1" si="706"/>
        <v>20524</v>
      </c>
      <c r="AJ3744" s="69" t="str">
        <f ca="1">IF(AI3744&lt;0,"0-12",IFERROR(VLOOKUP(AI3744,Breakup[],2,FALSE),"&gt;24"))</f>
        <v>&gt;24</v>
      </c>
      <c r="AK3744" s="69" t="str">
        <f>VLOOKUP(V3744,Master!B:D,3,FALSE)</f>
        <v>South</v>
      </c>
      <c r="AL3744" s="69" t="str">
        <f t="shared" si="707"/>
        <v>Chennai</v>
      </c>
    </row>
    <row r="3745" spans="1:38">
      <c r="A3745" s="14" t="s">
        <v>7819</v>
      </c>
      <c r="B3745" s="54">
        <v>44701.740114155102</v>
      </c>
      <c r="C3745" s="13" t="s">
        <v>154</v>
      </c>
      <c r="D3745" s="13">
        <v>262</v>
      </c>
      <c r="E3745" s="13" t="s">
        <v>7820</v>
      </c>
      <c r="F3745" s="13" t="s">
        <v>33</v>
      </c>
      <c r="G3745" s="14">
        <v>1653053396871</v>
      </c>
      <c r="H3745" s="55">
        <v>0.41351851851851901</v>
      </c>
      <c r="I3745" s="33">
        <v>44884.4135185185</v>
      </c>
      <c r="J3745" s="58">
        <v>44884</v>
      </c>
      <c r="K3745" s="13" t="s">
        <v>452</v>
      </c>
      <c r="L3745" s="13" t="s">
        <v>36</v>
      </c>
      <c r="M3745" s="13" t="s">
        <v>154</v>
      </c>
      <c r="N3745" s="13" t="s">
        <v>206</v>
      </c>
      <c r="O3745" s="33" t="s">
        <v>38</v>
      </c>
      <c r="P3745" s="58" t="s">
        <v>38</v>
      </c>
      <c r="Q3745" s="33" t="s">
        <v>207</v>
      </c>
      <c r="R3745" s="14" t="s">
        <v>38</v>
      </c>
      <c r="S3745" s="13" t="s">
        <v>216</v>
      </c>
      <c r="T3745" s="13" t="s">
        <v>278</v>
      </c>
      <c r="U3745" s="33">
        <f t="shared" ca="1" si="696"/>
        <v>45744.56914039352</v>
      </c>
      <c r="V3745" s="13" t="str">
        <f t="shared" si="697"/>
        <v>Chennai</v>
      </c>
      <c r="W3745" s="13" t="str">
        <f t="shared" si="698"/>
        <v>RI</v>
      </c>
      <c r="X3745" s="13">
        <f t="shared" si="699"/>
        <v>9</v>
      </c>
      <c r="Y3745" s="13" t="str">
        <f>IFERROR(VLOOKUP(C3745,ReceivingTeam[],2,FALSE),"HelpDesk")</f>
        <v>Branch office</v>
      </c>
      <c r="Z3745" s="67">
        <f t="shared" si="700"/>
        <v>44889.062499999993</v>
      </c>
      <c r="AA3745" s="68">
        <f t="shared" si="701"/>
        <v>44884</v>
      </c>
      <c r="AB3745" s="69" t="b">
        <f t="shared" si="702"/>
        <v>1</v>
      </c>
      <c r="AC3745" s="70">
        <f t="shared" si="703"/>
        <v>3</v>
      </c>
      <c r="AD3745" s="67">
        <f t="shared" si="704"/>
        <v>44889.062499999993</v>
      </c>
      <c r="AE3745" s="67">
        <f>VLOOKUP(V3745,'Branch Wise Work Timelines'!C:G,3,FALSE)+AA3745</f>
        <v>44884.416666666664</v>
      </c>
      <c r="AF3745" s="67">
        <f>IF(V3745="Bangalore",VLOOKUP(V3745,'Branch Wise Work Timelines'!C:G,4,FALSE)+AA3745+1,IF(V3745="Mumbai",VLOOKUP(V3745,'Branch Wise Work Timelines'!C:G,4,FALSE)+AA3745+1,VLOOKUP(V3745,'Branch Wise Work Timelines'!C:G,4,FALSE)+AA3745))</f>
        <v>44884.770833333336</v>
      </c>
      <c r="AG3745" s="67">
        <f>WORKDAY.INTL(AA3745,1,11)+VLOOKUP(V3745,'Branch Wise Work Timelines'!C:G,3,FALSE)</f>
        <v>44886.416666666664</v>
      </c>
      <c r="AH3745" s="69" t="str">
        <f t="shared" ca="1" si="705"/>
        <v>Out of TAT</v>
      </c>
      <c r="AI3745" s="69">
        <f t="shared" ca="1" si="706"/>
        <v>20533</v>
      </c>
      <c r="AJ3745" s="69" t="str">
        <f ca="1">IF(AI3745&lt;0,"0-12",IFERROR(VLOOKUP(AI3745,Breakup[],2,FALSE),"&gt;24"))</f>
        <v>&gt;24</v>
      </c>
      <c r="AK3745" s="69" t="str">
        <f>VLOOKUP(V3745,Master!B:D,3,FALSE)</f>
        <v>South</v>
      </c>
      <c r="AL3745" s="69" t="str">
        <f t="shared" si="707"/>
        <v>Chennai</v>
      </c>
    </row>
    <row r="3746" spans="1:38">
      <c r="A3746" s="14" t="s">
        <v>7821</v>
      </c>
      <c r="B3746" s="54">
        <v>44700.499799421297</v>
      </c>
      <c r="C3746" s="13" t="s">
        <v>6396</v>
      </c>
      <c r="D3746" s="13">
        <v>1542</v>
      </c>
      <c r="E3746" s="13" t="s">
        <v>7822</v>
      </c>
      <c r="F3746" s="13" t="s">
        <v>33</v>
      </c>
      <c r="G3746" s="14">
        <v>1653056662937</v>
      </c>
      <c r="H3746" s="55">
        <v>1.9699074074074101E-2</v>
      </c>
      <c r="I3746" s="33">
        <v>44890.019699074102</v>
      </c>
      <c r="J3746" s="58">
        <v>44890</v>
      </c>
      <c r="K3746" s="13" t="s">
        <v>263</v>
      </c>
      <c r="L3746" s="13" t="s">
        <v>69</v>
      </c>
      <c r="M3746" s="13" t="s">
        <v>101</v>
      </c>
      <c r="N3746" s="13" t="s">
        <v>206</v>
      </c>
      <c r="O3746" s="33" t="s">
        <v>38</v>
      </c>
      <c r="P3746" s="58" t="s">
        <v>38</v>
      </c>
      <c r="Q3746" s="33" t="s">
        <v>207</v>
      </c>
      <c r="R3746" s="14" t="s">
        <v>38</v>
      </c>
      <c r="S3746" s="13" t="s">
        <v>208</v>
      </c>
      <c r="T3746" s="13" t="s">
        <v>209</v>
      </c>
      <c r="U3746" s="33">
        <f t="shared" ca="1" si="696"/>
        <v>45744.56914039352</v>
      </c>
      <c r="V3746" s="13" t="str">
        <f t="shared" si="697"/>
        <v>Mumbai</v>
      </c>
      <c r="W3746" s="13" t="str">
        <f t="shared" si="698"/>
        <v>RI</v>
      </c>
      <c r="X3746" s="13">
        <f t="shared" si="699"/>
        <v>0</v>
      </c>
      <c r="Y3746" s="13" t="str">
        <f>IFERROR(VLOOKUP(C3746,ReceivingTeam[],2,FALSE),"HelpDesk")</f>
        <v>HelpDesk</v>
      </c>
      <c r="Z3746" s="67">
        <f t="shared" si="700"/>
        <v>44890.916666666664</v>
      </c>
      <c r="AA3746" s="68">
        <f t="shared" si="701"/>
        <v>44890</v>
      </c>
      <c r="AB3746" s="69" t="b">
        <f t="shared" si="702"/>
        <v>1</v>
      </c>
      <c r="AC3746" s="70">
        <f t="shared" si="703"/>
        <v>0.5</v>
      </c>
      <c r="AD3746" s="67">
        <f t="shared" si="704"/>
        <v>44890.916666666664</v>
      </c>
      <c r="AE3746" s="67">
        <f>VLOOKUP(V3746,'Branch Wise Work Timelines'!C:G,3,FALSE)+AA3746</f>
        <v>44890.416666666664</v>
      </c>
      <c r="AF3746" s="67">
        <f>IF(V3746="Bangalore",VLOOKUP(V3746,'Branch Wise Work Timelines'!C:G,4,FALSE)+AA3746+1,IF(V3746="Mumbai",VLOOKUP(V3746,'Branch Wise Work Timelines'!C:G,4,FALSE)+AA3746+1,VLOOKUP(V3746,'Branch Wise Work Timelines'!C:G,4,FALSE)+AA3746))</f>
        <v>44891.25</v>
      </c>
      <c r="AG3746" s="67">
        <f>WORKDAY.INTL(AA3746,1,11)+VLOOKUP(V3746,'Branch Wise Work Timelines'!C:G,3,FALSE)</f>
        <v>44891.416666666664</v>
      </c>
      <c r="AH3746" s="69" t="str">
        <f t="shared" ca="1" si="705"/>
        <v>Out of TAT</v>
      </c>
      <c r="AI3746" s="69">
        <f t="shared" ca="1" si="706"/>
        <v>20488</v>
      </c>
      <c r="AJ3746" s="69" t="str">
        <f ca="1">IF(AI3746&lt;0,"0-12",IFERROR(VLOOKUP(AI3746,Breakup[],2,FALSE),"&gt;24"))</f>
        <v>&gt;24</v>
      </c>
      <c r="AK3746" s="69" t="str">
        <f>VLOOKUP(V3746,Master!B:D,3,FALSE)</f>
        <v>East</v>
      </c>
      <c r="AL3746" s="69" t="str">
        <f t="shared" si="707"/>
        <v>Mumbai</v>
      </c>
    </row>
    <row r="3747" spans="1:38">
      <c r="A3747" s="14" t="s">
        <v>7823</v>
      </c>
      <c r="B3747" s="54">
        <v>44701.7732275116</v>
      </c>
      <c r="C3747" s="13" t="s">
        <v>344</v>
      </c>
      <c r="D3747" s="13">
        <v>670</v>
      </c>
      <c r="E3747" s="13" t="s">
        <v>7824</v>
      </c>
      <c r="F3747" s="13" t="s">
        <v>33</v>
      </c>
      <c r="G3747" s="14">
        <v>1653052695813</v>
      </c>
      <c r="H3747" s="55">
        <v>0.47849537037036999</v>
      </c>
      <c r="I3747" s="33">
        <v>44888.4784953704</v>
      </c>
      <c r="J3747" s="58">
        <v>44888</v>
      </c>
      <c r="K3747" s="13" t="s">
        <v>263</v>
      </c>
      <c r="L3747" s="13" t="s">
        <v>69</v>
      </c>
      <c r="M3747" s="13" t="s">
        <v>101</v>
      </c>
      <c r="N3747" s="13" t="s">
        <v>206</v>
      </c>
      <c r="O3747" s="33" t="s">
        <v>38</v>
      </c>
      <c r="P3747" s="58" t="s">
        <v>38</v>
      </c>
      <c r="Q3747" s="33" t="s">
        <v>207</v>
      </c>
      <c r="R3747" s="14" t="s">
        <v>38</v>
      </c>
      <c r="S3747" s="13" t="s">
        <v>208</v>
      </c>
      <c r="T3747" s="13" t="s">
        <v>209</v>
      </c>
      <c r="U3747" s="33">
        <f t="shared" ca="1" si="696"/>
        <v>45744.56914039352</v>
      </c>
      <c r="V3747" s="13" t="str">
        <f t="shared" si="697"/>
        <v>Mumbai</v>
      </c>
      <c r="W3747" s="13" t="str">
        <f t="shared" si="698"/>
        <v>RI</v>
      </c>
      <c r="X3747" s="13">
        <f t="shared" si="699"/>
        <v>11</v>
      </c>
      <c r="Y3747" s="13" t="str">
        <f>IFERROR(VLOOKUP(C3747,ReceivingTeam[],2,FALSE),"HelpDesk")</f>
        <v>HelpDesk</v>
      </c>
      <c r="Z3747" s="67">
        <f t="shared" si="700"/>
        <v>44888.9784953704</v>
      </c>
      <c r="AA3747" s="68">
        <f t="shared" si="701"/>
        <v>44888</v>
      </c>
      <c r="AB3747" s="69" t="b">
        <f t="shared" si="702"/>
        <v>1</v>
      </c>
      <c r="AC3747" s="70">
        <f t="shared" si="703"/>
        <v>0.5</v>
      </c>
      <c r="AD3747" s="67">
        <f t="shared" si="704"/>
        <v>44888.9784953704</v>
      </c>
      <c r="AE3747" s="67">
        <f>VLOOKUP(V3747,'Branch Wise Work Timelines'!C:G,3,FALSE)+AA3747</f>
        <v>44888.416666666664</v>
      </c>
      <c r="AF3747" s="67">
        <f>IF(V3747="Bangalore",VLOOKUP(V3747,'Branch Wise Work Timelines'!C:G,4,FALSE)+AA3747+1,IF(V3747="Mumbai",VLOOKUP(V3747,'Branch Wise Work Timelines'!C:G,4,FALSE)+AA3747+1,VLOOKUP(V3747,'Branch Wise Work Timelines'!C:G,4,FALSE)+AA3747))</f>
        <v>44889.25</v>
      </c>
      <c r="AG3747" s="67">
        <f>WORKDAY.INTL(AA3747,1,11)+VLOOKUP(V3747,'Branch Wise Work Timelines'!C:G,3,FALSE)</f>
        <v>44889.416666666664</v>
      </c>
      <c r="AH3747" s="69" t="str">
        <f t="shared" ca="1" si="705"/>
        <v>Out of TAT</v>
      </c>
      <c r="AI3747" s="69">
        <f t="shared" ca="1" si="706"/>
        <v>20535</v>
      </c>
      <c r="AJ3747" s="69" t="str">
        <f ca="1">IF(AI3747&lt;0,"0-12",IFERROR(VLOOKUP(AI3747,Breakup[],2,FALSE),"&gt;24"))</f>
        <v>&gt;24</v>
      </c>
      <c r="AK3747" s="69" t="str">
        <f>VLOOKUP(V3747,Master!B:D,3,FALSE)</f>
        <v>East</v>
      </c>
      <c r="AL3747" s="69" t="str">
        <f t="shared" si="707"/>
        <v>Mumbai</v>
      </c>
    </row>
    <row r="3748" spans="1:38">
      <c r="A3748" s="14" t="s">
        <v>7825</v>
      </c>
      <c r="B3748" s="54">
        <v>44701.779891898099</v>
      </c>
      <c r="C3748" s="13" t="s">
        <v>435</v>
      </c>
      <c r="D3748" s="13">
        <v>1670</v>
      </c>
      <c r="E3748" s="13" t="s">
        <v>7826</v>
      </c>
      <c r="F3748" s="13" t="s">
        <v>33</v>
      </c>
      <c r="G3748" s="14">
        <v>1653052792488</v>
      </c>
      <c r="H3748" s="55">
        <v>0.67723379629629599</v>
      </c>
      <c r="I3748" s="33">
        <v>44882.677233796298</v>
      </c>
      <c r="J3748" s="58">
        <v>44882</v>
      </c>
      <c r="K3748" s="13" t="s">
        <v>437</v>
      </c>
      <c r="L3748" s="13" t="s">
        <v>12</v>
      </c>
      <c r="M3748" s="13" t="s">
        <v>435</v>
      </c>
      <c r="N3748" s="13" t="s">
        <v>206</v>
      </c>
      <c r="O3748" s="33" t="s">
        <v>38</v>
      </c>
      <c r="P3748" s="58" t="s">
        <v>38</v>
      </c>
      <c r="Q3748" s="33" t="s">
        <v>207</v>
      </c>
      <c r="R3748" s="14" t="s">
        <v>38</v>
      </c>
      <c r="S3748" s="13" t="s">
        <v>208</v>
      </c>
      <c r="T3748" s="13" t="s">
        <v>209</v>
      </c>
      <c r="U3748" s="33">
        <f t="shared" ca="1" si="696"/>
        <v>45744.56914039352</v>
      </c>
      <c r="V3748" s="13" t="str">
        <f t="shared" si="697"/>
        <v>Ahmedabad</v>
      </c>
      <c r="W3748" s="13" t="str">
        <f t="shared" si="698"/>
        <v>RI</v>
      </c>
      <c r="X3748" s="13">
        <f t="shared" si="699"/>
        <v>16</v>
      </c>
      <c r="Y3748" s="13" t="str">
        <f>IFERROR(VLOOKUP(C3748,ReceivingTeam[],2,FALSE),"HelpDesk")</f>
        <v>HelpDesk</v>
      </c>
      <c r="Z3748" s="67">
        <f t="shared" si="700"/>
        <v>44883.823067129626</v>
      </c>
      <c r="AA3748" s="68">
        <f t="shared" si="701"/>
        <v>44882</v>
      </c>
      <c r="AB3748" s="69" t="b">
        <f t="shared" si="702"/>
        <v>1</v>
      </c>
      <c r="AC3748" s="70">
        <f t="shared" si="703"/>
        <v>0.5</v>
      </c>
      <c r="AD3748" s="67">
        <f t="shared" si="704"/>
        <v>44883.823067129626</v>
      </c>
      <c r="AE3748" s="67">
        <f>VLOOKUP(V3748,'Branch Wise Work Timelines'!C:G,3,FALSE)+AA3748</f>
        <v>44882.416666666664</v>
      </c>
      <c r="AF3748" s="67">
        <f>IF(V3748="Bangalore",VLOOKUP(V3748,'Branch Wise Work Timelines'!C:G,4,FALSE)+AA3748+1,IF(V3748="Mumbai",VLOOKUP(V3748,'Branch Wise Work Timelines'!C:G,4,FALSE)+AA3748+1,VLOOKUP(V3748,'Branch Wise Work Timelines'!C:G,4,FALSE)+AA3748))</f>
        <v>44882.770833333336</v>
      </c>
      <c r="AG3748" s="67">
        <f>WORKDAY.INTL(AA3748,1,11)+VLOOKUP(V3748,'Branch Wise Work Timelines'!C:G,3,FALSE)</f>
        <v>44883.416666666664</v>
      </c>
      <c r="AH3748" s="69" t="str">
        <f t="shared" ca="1" si="705"/>
        <v>Out of TAT</v>
      </c>
      <c r="AI3748" s="69">
        <f t="shared" ca="1" si="706"/>
        <v>20658</v>
      </c>
      <c r="AJ3748" s="69" t="str">
        <f ca="1">IF(AI3748&lt;0,"0-12",IFERROR(VLOOKUP(AI3748,Breakup[],2,FALSE),"&gt;24"))</f>
        <v>&gt;24</v>
      </c>
      <c r="AK3748" s="69" t="str">
        <f>VLOOKUP(V3748,Master!B:D,3,FALSE)</f>
        <v>North</v>
      </c>
      <c r="AL3748" s="69" t="str">
        <f t="shared" si="707"/>
        <v>Ahmedabad</v>
      </c>
    </row>
    <row r="3749" spans="1:38">
      <c r="A3749" s="14" t="s">
        <v>7827</v>
      </c>
      <c r="B3749" s="54">
        <v>44701.728825497703</v>
      </c>
      <c r="C3749" s="13" t="s">
        <v>286</v>
      </c>
      <c r="D3749" s="13">
        <v>1343</v>
      </c>
      <c r="E3749" s="13" t="s">
        <v>7828</v>
      </c>
      <c r="F3749" s="13" t="s">
        <v>33</v>
      </c>
      <c r="G3749" s="14">
        <v>1653050488283</v>
      </c>
      <c r="H3749" s="55">
        <v>0.64253472222222197</v>
      </c>
      <c r="I3749" s="33">
        <v>44887.642534722203</v>
      </c>
      <c r="J3749" s="58">
        <v>44887</v>
      </c>
      <c r="K3749" s="13" t="s">
        <v>257</v>
      </c>
      <c r="L3749" s="13" t="s">
        <v>72</v>
      </c>
      <c r="M3749" s="13" t="s">
        <v>286</v>
      </c>
      <c r="N3749" s="13" t="s">
        <v>215</v>
      </c>
      <c r="O3749" s="33" t="s">
        <v>38</v>
      </c>
      <c r="P3749" s="58" t="s">
        <v>38</v>
      </c>
      <c r="Q3749" s="33" t="s">
        <v>207</v>
      </c>
      <c r="R3749" s="14" t="s">
        <v>38</v>
      </c>
      <c r="S3749" s="13" t="s">
        <v>216</v>
      </c>
      <c r="T3749" s="13" t="s">
        <v>217</v>
      </c>
      <c r="U3749" s="33">
        <f t="shared" ca="1" si="696"/>
        <v>45744.56914039352</v>
      </c>
      <c r="V3749" s="13" t="str">
        <f t="shared" si="697"/>
        <v>Pune</v>
      </c>
      <c r="W3749" s="13" t="str">
        <f t="shared" si="698"/>
        <v>RI</v>
      </c>
      <c r="X3749" s="13">
        <f t="shared" si="699"/>
        <v>15</v>
      </c>
      <c r="Y3749" s="13" t="str">
        <f>IFERROR(VLOOKUP(C3749,ReceivingTeam[],2,FALSE),"HelpDesk")</f>
        <v>HelpDesk</v>
      </c>
      <c r="Z3749" s="67">
        <f t="shared" si="700"/>
        <v>44888.767534722203</v>
      </c>
      <c r="AA3749" s="68">
        <f t="shared" si="701"/>
        <v>44887</v>
      </c>
      <c r="AB3749" s="69" t="b">
        <f t="shared" si="702"/>
        <v>1</v>
      </c>
      <c r="AC3749" s="70">
        <f t="shared" si="703"/>
        <v>0.5</v>
      </c>
      <c r="AD3749" s="67">
        <f t="shared" si="704"/>
        <v>44888.767534722203</v>
      </c>
      <c r="AE3749" s="67">
        <f>VLOOKUP(V3749,'Branch Wise Work Timelines'!C:G,3,FALSE)+AA3749</f>
        <v>44887.395833333336</v>
      </c>
      <c r="AF3749" s="67">
        <f>IF(V3749="Bangalore",VLOOKUP(V3749,'Branch Wise Work Timelines'!C:G,4,FALSE)+AA3749+1,IF(V3749="Mumbai",VLOOKUP(V3749,'Branch Wise Work Timelines'!C:G,4,FALSE)+AA3749+1,VLOOKUP(V3749,'Branch Wise Work Timelines'!C:G,4,FALSE)+AA3749))</f>
        <v>44887.770833333336</v>
      </c>
      <c r="AG3749" s="67">
        <f>WORKDAY.INTL(AA3749,1,11)+VLOOKUP(V3749,'Branch Wise Work Timelines'!C:G,3,FALSE)</f>
        <v>44888.395833333336</v>
      </c>
      <c r="AH3749" s="69" t="str">
        <f t="shared" ca="1" si="705"/>
        <v>Out of TAT</v>
      </c>
      <c r="AI3749" s="69">
        <f t="shared" ca="1" si="706"/>
        <v>20540</v>
      </c>
      <c r="AJ3749" s="69" t="str">
        <f ca="1">IF(AI3749&lt;0,"0-12",IFERROR(VLOOKUP(AI3749,Breakup[],2,FALSE),"&gt;24"))</f>
        <v>&gt;24</v>
      </c>
      <c r="AK3749" s="69" t="str">
        <f>VLOOKUP(V3749,Master!B:D,3,FALSE)</f>
        <v>West</v>
      </c>
      <c r="AL3749" s="69" t="str">
        <f t="shared" si="707"/>
        <v>Pune</v>
      </c>
    </row>
    <row r="3750" spans="1:38">
      <c r="A3750" s="14" t="s">
        <v>7829</v>
      </c>
      <c r="B3750" s="54">
        <v>44701.730712812503</v>
      </c>
      <c r="C3750" s="13" t="s">
        <v>286</v>
      </c>
      <c r="D3750" s="13">
        <v>819</v>
      </c>
      <c r="E3750" s="13" t="s">
        <v>7830</v>
      </c>
      <c r="F3750" s="13" t="s">
        <v>33</v>
      </c>
      <c r="G3750" s="14">
        <v>1653048537212</v>
      </c>
      <c r="H3750" s="55">
        <v>1.5543981481481501E-2</v>
      </c>
      <c r="I3750" s="33">
        <v>44888.015543981499</v>
      </c>
      <c r="J3750" s="58">
        <v>44888</v>
      </c>
      <c r="K3750" s="13" t="s">
        <v>257</v>
      </c>
      <c r="L3750" s="13" t="s">
        <v>72</v>
      </c>
      <c r="M3750" s="13" t="s">
        <v>286</v>
      </c>
      <c r="N3750" s="13" t="s">
        <v>215</v>
      </c>
      <c r="O3750" s="33" t="s">
        <v>38</v>
      </c>
      <c r="P3750" s="58" t="s">
        <v>38</v>
      </c>
      <c r="Q3750" s="33" t="s">
        <v>207</v>
      </c>
      <c r="R3750" s="14" t="s">
        <v>38</v>
      </c>
      <c r="S3750" s="13" t="s">
        <v>208</v>
      </c>
      <c r="T3750" s="13" t="s">
        <v>209</v>
      </c>
      <c r="U3750" s="33">
        <f t="shared" ca="1" si="696"/>
        <v>45744.56914039352</v>
      </c>
      <c r="V3750" s="13" t="str">
        <f t="shared" si="697"/>
        <v>Pune</v>
      </c>
      <c r="W3750" s="13" t="str">
        <f t="shared" si="698"/>
        <v>RI</v>
      </c>
      <c r="X3750" s="13">
        <f t="shared" si="699"/>
        <v>0</v>
      </c>
      <c r="Y3750" s="13" t="str">
        <f>IFERROR(VLOOKUP(C3750,ReceivingTeam[],2,FALSE),"HelpDesk")</f>
        <v>HelpDesk</v>
      </c>
      <c r="Z3750" s="67">
        <f t="shared" si="700"/>
        <v>44889.520833333336</v>
      </c>
      <c r="AA3750" s="68">
        <f t="shared" si="701"/>
        <v>44888</v>
      </c>
      <c r="AB3750" s="69" t="b">
        <f t="shared" si="702"/>
        <v>1</v>
      </c>
      <c r="AC3750" s="70">
        <f t="shared" si="703"/>
        <v>0.5</v>
      </c>
      <c r="AD3750" s="67">
        <f t="shared" si="704"/>
        <v>44889.520833333336</v>
      </c>
      <c r="AE3750" s="67">
        <f>VLOOKUP(V3750,'Branch Wise Work Timelines'!C:G,3,FALSE)+AA3750</f>
        <v>44888.395833333336</v>
      </c>
      <c r="AF3750" s="67">
        <f>IF(V3750="Bangalore",VLOOKUP(V3750,'Branch Wise Work Timelines'!C:G,4,FALSE)+AA3750+1,IF(V3750="Mumbai",VLOOKUP(V3750,'Branch Wise Work Timelines'!C:G,4,FALSE)+AA3750+1,VLOOKUP(V3750,'Branch Wise Work Timelines'!C:G,4,FALSE)+AA3750))</f>
        <v>44888.770833333336</v>
      </c>
      <c r="AG3750" s="67">
        <f>WORKDAY.INTL(AA3750,1,11)+VLOOKUP(V3750,'Branch Wise Work Timelines'!C:G,3,FALSE)</f>
        <v>44889.395833333336</v>
      </c>
      <c r="AH3750" s="69" t="str">
        <f t="shared" ca="1" si="705"/>
        <v>Out of TAT</v>
      </c>
      <c r="AI3750" s="69">
        <f t="shared" ca="1" si="706"/>
        <v>20522</v>
      </c>
      <c r="AJ3750" s="69" t="str">
        <f ca="1">IF(AI3750&lt;0,"0-12",IFERROR(VLOOKUP(AI3750,Breakup[],2,FALSE),"&gt;24"))</f>
        <v>&gt;24</v>
      </c>
      <c r="AK3750" s="69" t="str">
        <f>VLOOKUP(V3750,Master!B:D,3,FALSE)</f>
        <v>West</v>
      </c>
      <c r="AL3750" s="69" t="str">
        <f t="shared" si="707"/>
        <v>Pune</v>
      </c>
    </row>
    <row r="3751" spans="1:38">
      <c r="A3751" s="14" t="s">
        <v>7831</v>
      </c>
      <c r="B3751" s="54">
        <v>44701.733345451401</v>
      </c>
      <c r="C3751" s="13" t="s">
        <v>286</v>
      </c>
      <c r="D3751" s="13">
        <v>479</v>
      </c>
      <c r="E3751" s="13" t="s">
        <v>7832</v>
      </c>
      <c r="F3751" s="13" t="s">
        <v>33</v>
      </c>
      <c r="G3751" s="14">
        <v>1653048537212</v>
      </c>
      <c r="H3751" s="55">
        <v>0.55719907407407399</v>
      </c>
      <c r="I3751" s="33">
        <v>44888.557199074101</v>
      </c>
      <c r="J3751" s="58">
        <v>44888</v>
      </c>
      <c r="K3751" s="13" t="s">
        <v>257</v>
      </c>
      <c r="L3751" s="13" t="s">
        <v>72</v>
      </c>
      <c r="M3751" s="13" t="s">
        <v>286</v>
      </c>
      <c r="N3751" s="13" t="s">
        <v>215</v>
      </c>
      <c r="O3751" s="33" t="s">
        <v>38</v>
      </c>
      <c r="P3751" s="58" t="s">
        <v>38</v>
      </c>
      <c r="Q3751" s="33" t="s">
        <v>207</v>
      </c>
      <c r="R3751" s="14" t="s">
        <v>38</v>
      </c>
      <c r="S3751" s="13" t="s">
        <v>208</v>
      </c>
      <c r="T3751" s="13" t="s">
        <v>209</v>
      </c>
      <c r="U3751" s="33">
        <f t="shared" ca="1" si="696"/>
        <v>45744.56914039352</v>
      </c>
      <c r="V3751" s="13" t="str">
        <f t="shared" si="697"/>
        <v>Pune</v>
      </c>
      <c r="W3751" s="13" t="str">
        <f t="shared" si="698"/>
        <v>RI</v>
      </c>
      <c r="X3751" s="13">
        <f t="shared" si="699"/>
        <v>13</v>
      </c>
      <c r="Y3751" s="13" t="str">
        <f>IFERROR(VLOOKUP(C3751,ReceivingTeam[],2,FALSE),"HelpDesk")</f>
        <v>HelpDesk</v>
      </c>
      <c r="Z3751" s="67">
        <f t="shared" si="700"/>
        <v>44889.682199074101</v>
      </c>
      <c r="AA3751" s="68">
        <f t="shared" si="701"/>
        <v>44888</v>
      </c>
      <c r="AB3751" s="69" t="b">
        <f t="shared" si="702"/>
        <v>1</v>
      </c>
      <c r="AC3751" s="70">
        <f t="shared" si="703"/>
        <v>0.5</v>
      </c>
      <c r="AD3751" s="67">
        <f t="shared" si="704"/>
        <v>44889.682199074101</v>
      </c>
      <c r="AE3751" s="67">
        <f>VLOOKUP(V3751,'Branch Wise Work Timelines'!C:G,3,FALSE)+AA3751</f>
        <v>44888.395833333336</v>
      </c>
      <c r="AF3751" s="67">
        <f>IF(V3751="Bangalore",VLOOKUP(V3751,'Branch Wise Work Timelines'!C:G,4,FALSE)+AA3751+1,IF(V3751="Mumbai",VLOOKUP(V3751,'Branch Wise Work Timelines'!C:G,4,FALSE)+AA3751+1,VLOOKUP(V3751,'Branch Wise Work Timelines'!C:G,4,FALSE)+AA3751))</f>
        <v>44888.770833333336</v>
      </c>
      <c r="AG3751" s="67">
        <f>WORKDAY.INTL(AA3751,1,11)+VLOOKUP(V3751,'Branch Wise Work Timelines'!C:G,3,FALSE)</f>
        <v>44889.395833333336</v>
      </c>
      <c r="AH3751" s="69" t="str">
        <f t="shared" ca="1" si="705"/>
        <v>Out of TAT</v>
      </c>
      <c r="AI3751" s="69">
        <f t="shared" ca="1" si="706"/>
        <v>20518</v>
      </c>
      <c r="AJ3751" s="69" t="str">
        <f ca="1">IF(AI3751&lt;0,"0-12",IFERROR(VLOOKUP(AI3751,Breakup[],2,FALSE),"&gt;24"))</f>
        <v>&gt;24</v>
      </c>
      <c r="AK3751" s="69" t="str">
        <f>VLOOKUP(V3751,Master!B:D,3,FALSE)</f>
        <v>West</v>
      </c>
      <c r="AL3751" s="69" t="str">
        <f t="shared" si="707"/>
        <v>Pune</v>
      </c>
    </row>
    <row r="3752" spans="1:38">
      <c r="A3752" s="14" t="s">
        <v>7833</v>
      </c>
      <c r="B3752" s="54">
        <v>44701.718697569399</v>
      </c>
      <c r="C3752" s="13" t="s">
        <v>583</v>
      </c>
      <c r="D3752" s="13">
        <v>1398</v>
      </c>
      <c r="E3752" s="13" t="s">
        <v>7834</v>
      </c>
      <c r="F3752" s="13" t="s">
        <v>15</v>
      </c>
      <c r="G3752" s="14">
        <v>1653053249969</v>
      </c>
      <c r="H3752" s="55">
        <v>0.57993055555555595</v>
      </c>
      <c r="I3752" s="33">
        <v>44885.579930555599</v>
      </c>
      <c r="J3752" s="58">
        <v>44885</v>
      </c>
      <c r="K3752" s="13" t="s">
        <v>213</v>
      </c>
      <c r="L3752" s="13" t="s">
        <v>30</v>
      </c>
      <c r="M3752" s="13" t="s">
        <v>214</v>
      </c>
      <c r="N3752" s="13" t="s">
        <v>215</v>
      </c>
      <c r="O3752" s="33" t="s">
        <v>38</v>
      </c>
      <c r="P3752" s="58" t="s">
        <v>38</v>
      </c>
      <c r="Q3752" s="33" t="s">
        <v>207</v>
      </c>
      <c r="R3752" s="14" t="s">
        <v>38</v>
      </c>
      <c r="S3752" s="13" t="s">
        <v>216</v>
      </c>
      <c r="T3752" s="13" t="s">
        <v>217</v>
      </c>
      <c r="U3752" s="33">
        <f t="shared" ca="1" si="696"/>
        <v>45744.56914039352</v>
      </c>
      <c r="V3752" s="13" t="str">
        <f t="shared" si="697"/>
        <v>Bangalore</v>
      </c>
      <c r="W3752" s="13" t="str">
        <f t="shared" si="698"/>
        <v>CLS</v>
      </c>
      <c r="X3752" s="13">
        <f t="shared" si="699"/>
        <v>13</v>
      </c>
      <c r="Y3752" s="13" t="str">
        <f>IFERROR(VLOOKUP(C3752,ReceivingTeam[],2,FALSE),"HelpDesk")</f>
        <v>HelpDesk</v>
      </c>
      <c r="Z3752" s="67">
        <f t="shared" si="700"/>
        <v>44885.916666666664</v>
      </c>
      <c r="AA3752" s="68">
        <f t="shared" si="701"/>
        <v>44885</v>
      </c>
      <c r="AB3752" s="69" t="b">
        <f t="shared" si="702"/>
        <v>0</v>
      </c>
      <c r="AC3752" s="70">
        <f t="shared" si="703"/>
        <v>0.5</v>
      </c>
      <c r="AD3752" s="67">
        <f t="shared" si="704"/>
        <v>44885.916666666664</v>
      </c>
      <c r="AE3752" s="67">
        <f>VLOOKUP(V3752,'Branch Wise Work Timelines'!C:G,3,FALSE)+AA3752</f>
        <v>44885.416666666664</v>
      </c>
      <c r="AF3752" s="67">
        <f>IF(V3752="Bangalore",VLOOKUP(V3752,'Branch Wise Work Timelines'!C:G,4,FALSE)+AA3752+1,IF(V3752="Mumbai",VLOOKUP(V3752,'Branch Wise Work Timelines'!C:G,4,FALSE)+AA3752+1,VLOOKUP(V3752,'Branch Wise Work Timelines'!C:G,4,FALSE)+AA3752))</f>
        <v>44886.104166666664</v>
      </c>
      <c r="AG3752" s="67">
        <f>WORKDAY.INTL(AA3752,1,11)+VLOOKUP(V3752,'Branch Wise Work Timelines'!C:G,3,FALSE)</f>
        <v>44886.416666666664</v>
      </c>
      <c r="AH3752" s="69" t="str">
        <f t="shared" ca="1" si="705"/>
        <v>Out of TAT</v>
      </c>
      <c r="AI3752" s="69">
        <f t="shared" ca="1" si="706"/>
        <v>20608</v>
      </c>
      <c r="AJ3752" s="69" t="str">
        <f ca="1">IF(AI3752&lt;0,"0-12",IFERROR(VLOOKUP(AI3752,Breakup[],2,FALSE),"&gt;24"))</f>
        <v>&gt;24</v>
      </c>
      <c r="AK3752" s="69" t="str">
        <f>VLOOKUP(V3752,Master!B:D,3,FALSE)</f>
        <v>South</v>
      </c>
      <c r="AL3752" s="69" t="str">
        <f t="shared" si="707"/>
        <v>Bangalore-CLS</v>
      </c>
    </row>
    <row r="3753" spans="1:38">
      <c r="A3753" s="14" t="s">
        <v>7835</v>
      </c>
      <c r="B3753" s="54">
        <v>44701.726568669001</v>
      </c>
      <c r="C3753" s="13" t="s">
        <v>6205</v>
      </c>
      <c r="D3753" s="13">
        <v>1674</v>
      </c>
      <c r="E3753" s="13" t="s">
        <v>7836</v>
      </c>
      <c r="F3753" s="13" t="s">
        <v>33</v>
      </c>
      <c r="G3753" s="14">
        <v>1653048393194</v>
      </c>
      <c r="H3753" s="55">
        <v>0.47243055555555602</v>
      </c>
      <c r="I3753" s="33">
        <v>44889.472430555601</v>
      </c>
      <c r="J3753" s="58">
        <v>44889</v>
      </c>
      <c r="K3753" s="13" t="s">
        <v>6207</v>
      </c>
      <c r="L3753" s="13" t="s">
        <v>44</v>
      </c>
      <c r="M3753" s="13" t="s">
        <v>6205</v>
      </c>
      <c r="N3753" s="13" t="s">
        <v>206</v>
      </c>
      <c r="O3753" s="33" t="s">
        <v>38</v>
      </c>
      <c r="P3753" s="58" t="s">
        <v>38</v>
      </c>
      <c r="Q3753" s="33" t="s">
        <v>207</v>
      </c>
      <c r="R3753" s="14" t="s">
        <v>38</v>
      </c>
      <c r="S3753" s="13" t="s">
        <v>216</v>
      </c>
      <c r="T3753" s="13" t="s">
        <v>217</v>
      </c>
      <c r="U3753" s="33">
        <f t="shared" ca="1" si="696"/>
        <v>45744.56914039352</v>
      </c>
      <c r="V3753" s="13" t="str">
        <f t="shared" si="697"/>
        <v>Coimbatore</v>
      </c>
      <c r="W3753" s="13" t="str">
        <f t="shared" si="698"/>
        <v>RI</v>
      </c>
      <c r="X3753" s="13">
        <f t="shared" si="699"/>
        <v>11</v>
      </c>
      <c r="Y3753" s="13" t="str">
        <f>IFERROR(VLOOKUP(C3753,ReceivingTeam[],2,FALSE),"HelpDesk")</f>
        <v>HelpDesk</v>
      </c>
      <c r="Z3753" s="67">
        <f t="shared" si="700"/>
        <v>44890.61826388893</v>
      </c>
      <c r="AA3753" s="68">
        <f t="shared" si="701"/>
        <v>44889</v>
      </c>
      <c r="AB3753" s="69" t="b">
        <f t="shared" si="702"/>
        <v>1</v>
      </c>
      <c r="AC3753" s="70">
        <f t="shared" si="703"/>
        <v>0.5</v>
      </c>
      <c r="AD3753" s="67">
        <f t="shared" si="704"/>
        <v>44890.61826388893</v>
      </c>
      <c r="AE3753" s="67">
        <f>VLOOKUP(V3753,'Branch Wise Work Timelines'!C:G,3,FALSE)+AA3753</f>
        <v>44889.416666666664</v>
      </c>
      <c r="AF3753" s="67">
        <f>IF(V3753="Bangalore",VLOOKUP(V3753,'Branch Wise Work Timelines'!C:G,4,FALSE)+AA3753+1,IF(V3753="Mumbai",VLOOKUP(V3753,'Branch Wise Work Timelines'!C:G,4,FALSE)+AA3753+1,VLOOKUP(V3753,'Branch Wise Work Timelines'!C:G,4,FALSE)+AA3753))</f>
        <v>44889.770833333336</v>
      </c>
      <c r="AG3753" s="67">
        <f>WORKDAY.INTL(AA3753,1,11)+VLOOKUP(V3753,'Branch Wise Work Timelines'!C:G,3,FALSE)</f>
        <v>44890.416666666664</v>
      </c>
      <c r="AH3753" s="69" t="str">
        <f t="shared" ca="1" si="705"/>
        <v>Out of TAT</v>
      </c>
      <c r="AI3753" s="69">
        <f t="shared" ca="1" si="706"/>
        <v>20495</v>
      </c>
      <c r="AJ3753" s="69" t="str">
        <f ca="1">IF(AI3753&lt;0,"0-12",IFERROR(VLOOKUP(AI3753,Breakup[],2,FALSE),"&gt;24"))</f>
        <v>&gt;24</v>
      </c>
      <c r="AK3753" s="69" t="str">
        <f>VLOOKUP(V3753,Master!B:D,3,FALSE)</f>
        <v>South</v>
      </c>
      <c r="AL3753" s="69" t="str">
        <f t="shared" si="707"/>
        <v>Coimbatore</v>
      </c>
    </row>
    <row r="3754" spans="1:38">
      <c r="A3754" s="14" t="s">
        <v>7837</v>
      </c>
      <c r="B3754" s="54">
        <v>44701.712132951398</v>
      </c>
      <c r="C3754" s="13" t="s">
        <v>583</v>
      </c>
      <c r="D3754" s="13">
        <v>313</v>
      </c>
      <c r="E3754" s="13" t="s">
        <v>7838</v>
      </c>
      <c r="F3754" s="13" t="s">
        <v>15</v>
      </c>
      <c r="G3754" s="14">
        <v>1653050089671</v>
      </c>
      <c r="H3754" s="55">
        <v>0.88100694444444405</v>
      </c>
      <c r="I3754" s="33">
        <v>44881.881006944401</v>
      </c>
      <c r="J3754" s="58">
        <v>44881</v>
      </c>
      <c r="K3754" s="13" t="s">
        <v>213</v>
      </c>
      <c r="L3754" s="13" t="s">
        <v>30</v>
      </c>
      <c r="M3754" s="13" t="s">
        <v>214</v>
      </c>
      <c r="N3754" s="13" t="s">
        <v>206</v>
      </c>
      <c r="O3754" s="33" t="s">
        <v>38</v>
      </c>
      <c r="P3754" s="58" t="s">
        <v>38</v>
      </c>
      <c r="Q3754" s="33" t="s">
        <v>207</v>
      </c>
      <c r="R3754" s="14" t="s">
        <v>38</v>
      </c>
      <c r="S3754" s="13" t="s">
        <v>216</v>
      </c>
      <c r="T3754" s="13" t="s">
        <v>217</v>
      </c>
      <c r="U3754" s="33">
        <f t="shared" ca="1" si="696"/>
        <v>45744.56914039352</v>
      </c>
      <c r="V3754" s="13" t="str">
        <f t="shared" si="697"/>
        <v>Bangalore</v>
      </c>
      <c r="W3754" s="13" t="str">
        <f t="shared" si="698"/>
        <v>CLS</v>
      </c>
      <c r="X3754" s="13">
        <f t="shared" si="699"/>
        <v>21</v>
      </c>
      <c r="Y3754" s="13" t="str">
        <f>IFERROR(VLOOKUP(C3754,ReceivingTeam[],2,FALSE),"HelpDesk")</f>
        <v>HelpDesk</v>
      </c>
      <c r="Z3754" s="67">
        <f t="shared" si="700"/>
        <v>44882.693506944401</v>
      </c>
      <c r="AA3754" s="68">
        <f t="shared" si="701"/>
        <v>44881</v>
      </c>
      <c r="AB3754" s="69" t="b">
        <f t="shared" si="702"/>
        <v>1</v>
      </c>
      <c r="AC3754" s="70">
        <f t="shared" si="703"/>
        <v>0.5</v>
      </c>
      <c r="AD3754" s="67">
        <f t="shared" si="704"/>
        <v>44882.693506944401</v>
      </c>
      <c r="AE3754" s="67">
        <f>VLOOKUP(V3754,'Branch Wise Work Timelines'!C:G,3,FALSE)+AA3754</f>
        <v>44881.416666666664</v>
      </c>
      <c r="AF3754" s="67">
        <f>IF(V3754="Bangalore",VLOOKUP(V3754,'Branch Wise Work Timelines'!C:G,4,FALSE)+AA3754+1,IF(V3754="Mumbai",VLOOKUP(V3754,'Branch Wise Work Timelines'!C:G,4,FALSE)+AA3754+1,VLOOKUP(V3754,'Branch Wise Work Timelines'!C:G,4,FALSE)+AA3754))</f>
        <v>44882.104166666664</v>
      </c>
      <c r="AG3754" s="67">
        <f>WORKDAY.INTL(AA3754,1,11)+VLOOKUP(V3754,'Branch Wise Work Timelines'!C:G,3,FALSE)</f>
        <v>44882.416666666664</v>
      </c>
      <c r="AH3754" s="69" t="str">
        <f t="shared" ca="1" si="705"/>
        <v>Out of TAT</v>
      </c>
      <c r="AI3754" s="69">
        <f t="shared" ca="1" si="706"/>
        <v>20686</v>
      </c>
      <c r="AJ3754" s="69" t="str">
        <f ca="1">IF(AI3754&lt;0,"0-12",IFERROR(VLOOKUP(AI3754,Breakup[],2,FALSE),"&gt;24"))</f>
        <v>&gt;24</v>
      </c>
      <c r="AK3754" s="69" t="str">
        <f>VLOOKUP(V3754,Master!B:D,3,FALSE)</f>
        <v>South</v>
      </c>
      <c r="AL3754" s="69" t="str">
        <f t="shared" si="707"/>
        <v>Bangalore-CLS</v>
      </c>
    </row>
    <row r="3755" spans="1:38">
      <c r="A3755" s="14" t="s">
        <v>7839</v>
      </c>
      <c r="B3755" s="54">
        <v>44701.896106215303</v>
      </c>
      <c r="C3755" s="13" t="s">
        <v>6612</v>
      </c>
      <c r="D3755" s="13">
        <v>143</v>
      </c>
      <c r="E3755" s="13" t="s">
        <v>7840</v>
      </c>
      <c r="F3755" s="13" t="s">
        <v>33</v>
      </c>
      <c r="G3755" s="14">
        <v>1653064224878</v>
      </c>
      <c r="H3755" s="55">
        <v>2.7662037037037E-3</v>
      </c>
      <c r="I3755" s="33">
        <v>44886.002766203703</v>
      </c>
      <c r="J3755" s="58">
        <v>44886</v>
      </c>
      <c r="K3755" s="13" t="s">
        <v>213</v>
      </c>
      <c r="L3755" s="13" t="s">
        <v>30</v>
      </c>
      <c r="M3755" s="13" t="s">
        <v>147</v>
      </c>
      <c r="N3755" s="13" t="s">
        <v>206</v>
      </c>
      <c r="O3755" s="33" t="s">
        <v>38</v>
      </c>
      <c r="P3755" s="58" t="s">
        <v>38</v>
      </c>
      <c r="Q3755" s="33" t="s">
        <v>207</v>
      </c>
      <c r="R3755" s="14" t="s">
        <v>38</v>
      </c>
      <c r="S3755" s="13" t="s">
        <v>208</v>
      </c>
      <c r="T3755" s="13" t="s">
        <v>209</v>
      </c>
      <c r="U3755" s="33">
        <f t="shared" ca="1" si="696"/>
        <v>45744.56914039352</v>
      </c>
      <c r="V3755" s="13" t="str">
        <f t="shared" si="697"/>
        <v>Bangalore</v>
      </c>
      <c r="W3755" s="13" t="str">
        <f t="shared" si="698"/>
        <v>RI</v>
      </c>
      <c r="X3755" s="13">
        <f t="shared" si="699"/>
        <v>0</v>
      </c>
      <c r="Y3755" s="13" t="str">
        <f>IFERROR(VLOOKUP(C3755,ReceivingTeam[],2,FALSE),"HelpDesk")</f>
        <v>HelpDesk</v>
      </c>
      <c r="Z3755" s="67">
        <f t="shared" si="700"/>
        <v>44886.916666666664</v>
      </c>
      <c r="AA3755" s="68">
        <f t="shared" si="701"/>
        <v>44886</v>
      </c>
      <c r="AB3755" s="69" t="b">
        <f t="shared" si="702"/>
        <v>1</v>
      </c>
      <c r="AC3755" s="70">
        <f t="shared" si="703"/>
        <v>0.5</v>
      </c>
      <c r="AD3755" s="67">
        <f t="shared" si="704"/>
        <v>44886.916666666664</v>
      </c>
      <c r="AE3755" s="67">
        <f>VLOOKUP(V3755,'Branch Wise Work Timelines'!C:G,3,FALSE)+AA3755</f>
        <v>44886.416666666664</v>
      </c>
      <c r="AF3755" s="67">
        <f>IF(V3755="Bangalore",VLOOKUP(V3755,'Branch Wise Work Timelines'!C:G,4,FALSE)+AA3755+1,IF(V3755="Mumbai",VLOOKUP(V3755,'Branch Wise Work Timelines'!C:G,4,FALSE)+AA3755+1,VLOOKUP(V3755,'Branch Wise Work Timelines'!C:G,4,FALSE)+AA3755))</f>
        <v>44887.104166666664</v>
      </c>
      <c r="AG3755" s="67">
        <f>WORKDAY.INTL(AA3755,1,11)+VLOOKUP(V3755,'Branch Wise Work Timelines'!C:G,3,FALSE)</f>
        <v>44887.416666666664</v>
      </c>
      <c r="AH3755" s="69" t="str">
        <f t="shared" ca="1" si="705"/>
        <v>Out of TAT</v>
      </c>
      <c r="AI3755" s="69">
        <f t="shared" ca="1" si="706"/>
        <v>20584</v>
      </c>
      <c r="AJ3755" s="69" t="str">
        <f ca="1">IF(AI3755&lt;0,"0-12",IFERROR(VLOOKUP(AI3755,Breakup[],2,FALSE),"&gt;24"))</f>
        <v>&gt;24</v>
      </c>
      <c r="AK3755" s="69" t="str">
        <f>VLOOKUP(V3755,Master!B:D,3,FALSE)</f>
        <v>South</v>
      </c>
      <c r="AL3755" s="69" t="str">
        <f t="shared" si="707"/>
        <v>Bangalore</v>
      </c>
    </row>
    <row r="3756" spans="1:38">
      <c r="A3756" s="14" t="s">
        <v>7841</v>
      </c>
      <c r="B3756" s="54">
        <v>44701.681119791698</v>
      </c>
      <c r="C3756" s="13" t="s">
        <v>265</v>
      </c>
      <c r="D3756" s="13">
        <v>758</v>
      </c>
      <c r="E3756" s="13" t="s">
        <v>7842</v>
      </c>
      <c r="F3756" s="13" t="s">
        <v>15</v>
      </c>
      <c r="G3756" s="14">
        <v>1653050074123</v>
      </c>
      <c r="H3756" s="55">
        <v>0.324583333333333</v>
      </c>
      <c r="I3756" s="33">
        <v>44888.324583333299</v>
      </c>
      <c r="J3756" s="58">
        <v>44888</v>
      </c>
      <c r="K3756" s="13" t="s">
        <v>213</v>
      </c>
      <c r="L3756" s="13" t="s">
        <v>30</v>
      </c>
      <c r="M3756" s="13" t="s">
        <v>75</v>
      </c>
      <c r="N3756" s="13" t="s">
        <v>206</v>
      </c>
      <c r="O3756" s="33" t="s">
        <v>38</v>
      </c>
      <c r="P3756" s="58" t="s">
        <v>38</v>
      </c>
      <c r="Q3756" s="33" t="s">
        <v>207</v>
      </c>
      <c r="R3756" s="14" t="s">
        <v>38</v>
      </c>
      <c r="S3756" s="13" t="s">
        <v>216</v>
      </c>
      <c r="T3756" s="13" t="s">
        <v>217</v>
      </c>
      <c r="U3756" s="33">
        <f t="shared" ca="1" si="696"/>
        <v>45744.56914039352</v>
      </c>
      <c r="V3756" s="13" t="str">
        <f t="shared" si="697"/>
        <v>Bangalore</v>
      </c>
      <c r="W3756" s="13" t="str">
        <f t="shared" si="698"/>
        <v>CLS</v>
      </c>
      <c r="X3756" s="13">
        <f t="shared" si="699"/>
        <v>7</v>
      </c>
      <c r="Y3756" s="13" t="str">
        <f>IFERROR(VLOOKUP(C3756,ReceivingTeam[],2,FALSE),"HelpDesk")</f>
        <v>HelpDesk</v>
      </c>
      <c r="Z3756" s="67">
        <f t="shared" si="700"/>
        <v>44888.916666666664</v>
      </c>
      <c r="AA3756" s="68">
        <f t="shared" si="701"/>
        <v>44888</v>
      </c>
      <c r="AB3756" s="69" t="b">
        <f t="shared" si="702"/>
        <v>1</v>
      </c>
      <c r="AC3756" s="70">
        <f t="shared" si="703"/>
        <v>0.5</v>
      </c>
      <c r="AD3756" s="67">
        <f t="shared" si="704"/>
        <v>44888.916666666664</v>
      </c>
      <c r="AE3756" s="67">
        <f>VLOOKUP(V3756,'Branch Wise Work Timelines'!C:G,3,FALSE)+AA3756</f>
        <v>44888.416666666664</v>
      </c>
      <c r="AF3756" s="67">
        <f>IF(V3756="Bangalore",VLOOKUP(V3756,'Branch Wise Work Timelines'!C:G,4,FALSE)+AA3756+1,IF(V3756="Mumbai",VLOOKUP(V3756,'Branch Wise Work Timelines'!C:G,4,FALSE)+AA3756+1,VLOOKUP(V3756,'Branch Wise Work Timelines'!C:G,4,FALSE)+AA3756))</f>
        <v>44889.104166666664</v>
      </c>
      <c r="AG3756" s="67">
        <f>WORKDAY.INTL(AA3756,1,11)+VLOOKUP(V3756,'Branch Wise Work Timelines'!C:G,3,FALSE)</f>
        <v>44889.416666666664</v>
      </c>
      <c r="AH3756" s="69" t="str">
        <f t="shared" ca="1" si="705"/>
        <v>Out of TAT</v>
      </c>
      <c r="AI3756" s="69">
        <f t="shared" ca="1" si="706"/>
        <v>20536</v>
      </c>
      <c r="AJ3756" s="69" t="str">
        <f ca="1">IF(AI3756&lt;0,"0-12",IFERROR(VLOOKUP(AI3756,Breakup[],2,FALSE),"&gt;24"))</f>
        <v>&gt;24</v>
      </c>
      <c r="AK3756" s="69" t="str">
        <f>VLOOKUP(V3756,Master!B:D,3,FALSE)</f>
        <v>South</v>
      </c>
      <c r="AL3756" s="69" t="str">
        <f t="shared" si="707"/>
        <v>Bangalore-CLS</v>
      </c>
    </row>
    <row r="3757" spans="1:38">
      <c r="A3757" s="14" t="s">
        <v>7843</v>
      </c>
      <c r="B3757" s="54">
        <v>44701.728152430602</v>
      </c>
      <c r="C3757" s="13" t="s">
        <v>286</v>
      </c>
      <c r="D3757" s="13">
        <v>880</v>
      </c>
      <c r="E3757" s="13" t="s">
        <v>7844</v>
      </c>
      <c r="F3757" s="13" t="s">
        <v>33</v>
      </c>
      <c r="G3757" s="14">
        <v>1653050198995</v>
      </c>
      <c r="H3757" s="55">
        <v>0.939849537037037</v>
      </c>
      <c r="I3757" s="33">
        <v>44887.939849536997</v>
      </c>
      <c r="J3757" s="58">
        <v>44887</v>
      </c>
      <c r="K3757" s="13" t="s">
        <v>257</v>
      </c>
      <c r="L3757" s="13" t="s">
        <v>72</v>
      </c>
      <c r="M3757" s="13" t="s">
        <v>286</v>
      </c>
      <c r="N3757" s="13" t="s">
        <v>206</v>
      </c>
      <c r="O3757" s="33" t="s">
        <v>38</v>
      </c>
      <c r="P3757" s="58" t="s">
        <v>38</v>
      </c>
      <c r="Q3757" s="33" t="s">
        <v>207</v>
      </c>
      <c r="R3757" s="14" t="s">
        <v>38</v>
      </c>
      <c r="S3757" s="13" t="s">
        <v>216</v>
      </c>
      <c r="T3757" s="13" t="s">
        <v>217</v>
      </c>
      <c r="U3757" s="33">
        <f t="shared" ca="1" si="696"/>
        <v>45744.56914039352</v>
      </c>
      <c r="V3757" s="13" t="str">
        <f t="shared" si="697"/>
        <v>Pune</v>
      </c>
      <c r="W3757" s="13" t="str">
        <f t="shared" si="698"/>
        <v>RI</v>
      </c>
      <c r="X3757" s="13">
        <f t="shared" si="699"/>
        <v>22</v>
      </c>
      <c r="Y3757" s="13" t="str">
        <f>IFERROR(VLOOKUP(C3757,ReceivingTeam[],2,FALSE),"HelpDesk")</f>
        <v>HelpDesk</v>
      </c>
      <c r="Z3757" s="67">
        <f t="shared" si="700"/>
        <v>44889.064849536997</v>
      </c>
      <c r="AA3757" s="68">
        <f t="shared" si="701"/>
        <v>44887</v>
      </c>
      <c r="AB3757" s="69" t="b">
        <f t="shared" si="702"/>
        <v>1</v>
      </c>
      <c r="AC3757" s="70">
        <f t="shared" si="703"/>
        <v>0.5</v>
      </c>
      <c r="AD3757" s="67">
        <f t="shared" si="704"/>
        <v>44889.064849536997</v>
      </c>
      <c r="AE3757" s="67">
        <f>VLOOKUP(V3757,'Branch Wise Work Timelines'!C:G,3,FALSE)+AA3757</f>
        <v>44887.395833333336</v>
      </c>
      <c r="AF3757" s="67">
        <f>IF(V3757="Bangalore",VLOOKUP(V3757,'Branch Wise Work Timelines'!C:G,4,FALSE)+AA3757+1,IF(V3757="Mumbai",VLOOKUP(V3757,'Branch Wise Work Timelines'!C:G,4,FALSE)+AA3757+1,VLOOKUP(V3757,'Branch Wise Work Timelines'!C:G,4,FALSE)+AA3757))</f>
        <v>44887.770833333336</v>
      </c>
      <c r="AG3757" s="67">
        <f>WORKDAY.INTL(AA3757,1,11)+VLOOKUP(V3757,'Branch Wise Work Timelines'!C:G,3,FALSE)</f>
        <v>44888.395833333336</v>
      </c>
      <c r="AH3757" s="69" t="str">
        <f t="shared" ca="1" si="705"/>
        <v>Out of TAT</v>
      </c>
      <c r="AI3757" s="69">
        <f t="shared" ca="1" si="706"/>
        <v>20533</v>
      </c>
      <c r="AJ3757" s="69" t="str">
        <f ca="1">IF(AI3757&lt;0,"0-12",IFERROR(VLOOKUP(AI3757,Breakup[],2,FALSE),"&gt;24"))</f>
        <v>&gt;24</v>
      </c>
      <c r="AK3757" s="69" t="str">
        <f>VLOOKUP(V3757,Master!B:D,3,FALSE)</f>
        <v>West</v>
      </c>
      <c r="AL3757" s="69" t="str">
        <f t="shared" si="707"/>
        <v>Pune</v>
      </c>
    </row>
    <row r="3758" spans="1:38">
      <c r="A3758" s="14" t="s">
        <v>7845</v>
      </c>
      <c r="B3758" s="54">
        <v>44701.705781794</v>
      </c>
      <c r="C3758" s="13" t="s">
        <v>255</v>
      </c>
      <c r="D3758" s="13">
        <v>794</v>
      </c>
      <c r="E3758" s="13" t="s">
        <v>7846</v>
      </c>
      <c r="F3758" s="13" t="s">
        <v>33</v>
      </c>
      <c r="G3758" s="14">
        <v>1653046829290</v>
      </c>
      <c r="H3758" s="55">
        <v>0.21574074074074101</v>
      </c>
      <c r="I3758" s="33">
        <v>44889.215740740699</v>
      </c>
      <c r="J3758" s="58">
        <v>44889</v>
      </c>
      <c r="K3758" s="13" t="s">
        <v>257</v>
      </c>
      <c r="L3758" s="13" t="s">
        <v>72</v>
      </c>
      <c r="M3758" s="13" t="s">
        <v>255</v>
      </c>
      <c r="N3758" s="13" t="s">
        <v>206</v>
      </c>
      <c r="O3758" s="33" t="s">
        <v>38</v>
      </c>
      <c r="P3758" s="58" t="s">
        <v>38</v>
      </c>
      <c r="Q3758" s="33" t="s">
        <v>207</v>
      </c>
      <c r="R3758" s="14" t="s">
        <v>38</v>
      </c>
      <c r="S3758" s="13" t="s">
        <v>216</v>
      </c>
      <c r="T3758" s="13" t="s">
        <v>217</v>
      </c>
      <c r="U3758" s="33">
        <f t="shared" ca="1" si="696"/>
        <v>45744.56914039352</v>
      </c>
      <c r="V3758" s="13" t="str">
        <f t="shared" si="697"/>
        <v>Pune</v>
      </c>
      <c r="W3758" s="13" t="str">
        <f t="shared" si="698"/>
        <v>RI</v>
      </c>
      <c r="X3758" s="13">
        <f t="shared" si="699"/>
        <v>5</v>
      </c>
      <c r="Y3758" s="13" t="str">
        <f>IFERROR(VLOOKUP(C3758,ReceivingTeam[],2,FALSE),"HelpDesk")</f>
        <v>HelpDesk</v>
      </c>
      <c r="Z3758" s="67">
        <f t="shared" si="700"/>
        <v>44890.520833333336</v>
      </c>
      <c r="AA3758" s="68">
        <f t="shared" si="701"/>
        <v>44889</v>
      </c>
      <c r="AB3758" s="69" t="b">
        <f t="shared" si="702"/>
        <v>1</v>
      </c>
      <c r="AC3758" s="70">
        <f t="shared" si="703"/>
        <v>0.5</v>
      </c>
      <c r="AD3758" s="67">
        <f t="shared" si="704"/>
        <v>44890.520833333336</v>
      </c>
      <c r="AE3758" s="67">
        <f>VLOOKUP(V3758,'Branch Wise Work Timelines'!C:G,3,FALSE)+AA3758</f>
        <v>44889.395833333336</v>
      </c>
      <c r="AF3758" s="67">
        <f>IF(V3758="Bangalore",VLOOKUP(V3758,'Branch Wise Work Timelines'!C:G,4,FALSE)+AA3758+1,IF(V3758="Mumbai",VLOOKUP(V3758,'Branch Wise Work Timelines'!C:G,4,FALSE)+AA3758+1,VLOOKUP(V3758,'Branch Wise Work Timelines'!C:G,4,FALSE)+AA3758))</f>
        <v>44889.770833333336</v>
      </c>
      <c r="AG3758" s="67">
        <f>WORKDAY.INTL(AA3758,1,11)+VLOOKUP(V3758,'Branch Wise Work Timelines'!C:G,3,FALSE)</f>
        <v>44890.395833333336</v>
      </c>
      <c r="AH3758" s="69" t="str">
        <f t="shared" ca="1" si="705"/>
        <v>Out of TAT</v>
      </c>
      <c r="AI3758" s="69">
        <f t="shared" ca="1" si="706"/>
        <v>20498</v>
      </c>
      <c r="AJ3758" s="69" t="str">
        <f ca="1">IF(AI3758&lt;0,"0-12",IFERROR(VLOOKUP(AI3758,Breakup[],2,FALSE),"&gt;24"))</f>
        <v>&gt;24</v>
      </c>
      <c r="AK3758" s="69" t="str">
        <f>VLOOKUP(V3758,Master!B:D,3,FALSE)</f>
        <v>West</v>
      </c>
      <c r="AL3758" s="69" t="str">
        <f t="shared" si="707"/>
        <v>Pune</v>
      </c>
    </row>
    <row r="3759" spans="1:38">
      <c r="A3759" s="14" t="s">
        <v>7847</v>
      </c>
      <c r="B3759" s="54">
        <v>44701.713455057899</v>
      </c>
      <c r="C3759" s="13" t="s">
        <v>89</v>
      </c>
      <c r="D3759" s="13">
        <v>1257</v>
      </c>
      <c r="E3759" s="13" t="s">
        <v>7848</v>
      </c>
      <c r="F3759" s="13" t="s">
        <v>15</v>
      </c>
      <c r="G3759" s="14">
        <v>1653050074123</v>
      </c>
      <c r="H3759" s="55">
        <v>0.54328703703703696</v>
      </c>
      <c r="I3759" s="33">
        <v>44884.543287036999</v>
      </c>
      <c r="J3759" s="58">
        <v>44884</v>
      </c>
      <c r="K3759" s="13" t="s">
        <v>213</v>
      </c>
      <c r="L3759" s="13" t="s">
        <v>30</v>
      </c>
      <c r="M3759" s="13" t="s">
        <v>75</v>
      </c>
      <c r="N3759" s="13" t="s">
        <v>206</v>
      </c>
      <c r="O3759" s="33" t="s">
        <v>38</v>
      </c>
      <c r="P3759" s="58" t="s">
        <v>38</v>
      </c>
      <c r="Q3759" s="33" t="s">
        <v>207</v>
      </c>
      <c r="R3759" s="14" t="s">
        <v>38</v>
      </c>
      <c r="S3759" s="13" t="s">
        <v>216</v>
      </c>
      <c r="T3759" s="13" t="s">
        <v>217</v>
      </c>
      <c r="U3759" s="33">
        <f t="shared" ca="1" si="696"/>
        <v>45744.56914039352</v>
      </c>
      <c r="V3759" s="13" t="str">
        <f t="shared" si="697"/>
        <v>Bangalore</v>
      </c>
      <c r="W3759" s="13" t="str">
        <f t="shared" si="698"/>
        <v>CLS</v>
      </c>
      <c r="X3759" s="13">
        <f t="shared" si="699"/>
        <v>13</v>
      </c>
      <c r="Y3759" s="13" t="str">
        <f>IFERROR(VLOOKUP(C3759,ReceivingTeam[],2,FALSE),"HelpDesk")</f>
        <v>Branch office</v>
      </c>
      <c r="Z3759" s="67">
        <f t="shared" si="700"/>
        <v>44885.043287036999</v>
      </c>
      <c r="AA3759" s="68">
        <f t="shared" si="701"/>
        <v>44884</v>
      </c>
      <c r="AB3759" s="69" t="b">
        <f t="shared" si="702"/>
        <v>1</v>
      </c>
      <c r="AC3759" s="70">
        <f t="shared" si="703"/>
        <v>0.5</v>
      </c>
      <c r="AD3759" s="67">
        <f t="shared" si="704"/>
        <v>44885.043287036999</v>
      </c>
      <c r="AE3759" s="67">
        <f>VLOOKUP(V3759,'Branch Wise Work Timelines'!C:G,3,FALSE)+AA3759</f>
        <v>44884.416666666664</v>
      </c>
      <c r="AF3759" s="67">
        <f>IF(V3759="Bangalore",VLOOKUP(V3759,'Branch Wise Work Timelines'!C:G,4,FALSE)+AA3759+1,IF(V3759="Mumbai",VLOOKUP(V3759,'Branch Wise Work Timelines'!C:G,4,FALSE)+AA3759+1,VLOOKUP(V3759,'Branch Wise Work Timelines'!C:G,4,FALSE)+AA3759))</f>
        <v>44885.104166666664</v>
      </c>
      <c r="AG3759" s="67">
        <f>WORKDAY.INTL(AA3759,1,11)+VLOOKUP(V3759,'Branch Wise Work Timelines'!C:G,3,FALSE)</f>
        <v>44886.416666666664</v>
      </c>
      <c r="AH3759" s="69" t="str">
        <f t="shared" ca="1" si="705"/>
        <v>Out of TAT</v>
      </c>
      <c r="AI3759" s="69">
        <f t="shared" ca="1" si="706"/>
        <v>20629</v>
      </c>
      <c r="AJ3759" s="69" t="str">
        <f ca="1">IF(AI3759&lt;0,"0-12",IFERROR(VLOOKUP(AI3759,Breakup[],2,FALSE),"&gt;24"))</f>
        <v>&gt;24</v>
      </c>
      <c r="AK3759" s="69" t="str">
        <f>VLOOKUP(V3759,Master!B:D,3,FALSE)</f>
        <v>South</v>
      </c>
      <c r="AL3759" s="69" t="str">
        <f t="shared" si="707"/>
        <v>Bangalore-CLS</v>
      </c>
    </row>
    <row r="3760" spans="1:38">
      <c r="A3760" s="14" t="s">
        <v>7849</v>
      </c>
      <c r="B3760" s="54">
        <v>44701.680804363401</v>
      </c>
      <c r="C3760" s="13" t="s">
        <v>268</v>
      </c>
      <c r="D3760" s="13">
        <v>1134</v>
      </c>
      <c r="E3760" s="13" t="s">
        <v>7850</v>
      </c>
      <c r="F3760" s="13" t="s">
        <v>15</v>
      </c>
      <c r="G3760" s="14">
        <v>1653048302745</v>
      </c>
      <c r="H3760" s="55">
        <v>0.16938657407407401</v>
      </c>
      <c r="I3760" s="33">
        <v>44890.169386574104</v>
      </c>
      <c r="J3760" s="58">
        <v>44890</v>
      </c>
      <c r="K3760" s="13" t="s">
        <v>213</v>
      </c>
      <c r="L3760" s="13" t="s">
        <v>30</v>
      </c>
      <c r="M3760" s="13" t="s">
        <v>75</v>
      </c>
      <c r="N3760" s="13" t="s">
        <v>206</v>
      </c>
      <c r="O3760" s="33" t="s">
        <v>38</v>
      </c>
      <c r="P3760" s="58" t="s">
        <v>38</v>
      </c>
      <c r="Q3760" s="33" t="s">
        <v>207</v>
      </c>
      <c r="R3760" s="14" t="s">
        <v>38</v>
      </c>
      <c r="S3760" s="13" t="s">
        <v>216</v>
      </c>
      <c r="T3760" s="13" t="s">
        <v>217</v>
      </c>
      <c r="U3760" s="33">
        <f t="shared" ca="1" si="696"/>
        <v>45744.56914039352</v>
      </c>
      <c r="V3760" s="13" t="str">
        <f t="shared" si="697"/>
        <v>Bangalore</v>
      </c>
      <c r="W3760" s="13" t="str">
        <f t="shared" si="698"/>
        <v>CLS</v>
      </c>
      <c r="X3760" s="13">
        <f t="shared" si="699"/>
        <v>4</v>
      </c>
      <c r="Y3760" s="13" t="str">
        <f>IFERROR(VLOOKUP(C3760,ReceivingTeam[],2,FALSE),"HelpDesk")</f>
        <v>HelpDesk</v>
      </c>
      <c r="Z3760" s="67">
        <f t="shared" si="700"/>
        <v>44890.916666666664</v>
      </c>
      <c r="AA3760" s="68">
        <f t="shared" si="701"/>
        <v>44890</v>
      </c>
      <c r="AB3760" s="69" t="b">
        <f t="shared" si="702"/>
        <v>1</v>
      </c>
      <c r="AC3760" s="70">
        <f t="shared" si="703"/>
        <v>0.5</v>
      </c>
      <c r="AD3760" s="67">
        <f t="shared" si="704"/>
        <v>44890.916666666664</v>
      </c>
      <c r="AE3760" s="67">
        <f>VLOOKUP(V3760,'Branch Wise Work Timelines'!C:G,3,FALSE)+AA3760</f>
        <v>44890.416666666664</v>
      </c>
      <c r="AF3760" s="67">
        <f>IF(V3760="Bangalore",VLOOKUP(V3760,'Branch Wise Work Timelines'!C:G,4,FALSE)+AA3760+1,IF(V3760="Mumbai",VLOOKUP(V3760,'Branch Wise Work Timelines'!C:G,4,FALSE)+AA3760+1,VLOOKUP(V3760,'Branch Wise Work Timelines'!C:G,4,FALSE)+AA3760))</f>
        <v>44891.104166666664</v>
      </c>
      <c r="AG3760" s="67">
        <f>WORKDAY.INTL(AA3760,1,11)+VLOOKUP(V3760,'Branch Wise Work Timelines'!C:G,3,FALSE)</f>
        <v>44891.416666666664</v>
      </c>
      <c r="AH3760" s="69" t="str">
        <f t="shared" ca="1" si="705"/>
        <v>Out of TAT</v>
      </c>
      <c r="AI3760" s="69">
        <f t="shared" ca="1" si="706"/>
        <v>20488</v>
      </c>
      <c r="AJ3760" s="69" t="str">
        <f ca="1">IF(AI3760&lt;0,"0-12",IFERROR(VLOOKUP(AI3760,Breakup[],2,FALSE),"&gt;24"))</f>
        <v>&gt;24</v>
      </c>
      <c r="AK3760" s="69" t="str">
        <f>VLOOKUP(V3760,Master!B:D,3,FALSE)</f>
        <v>South</v>
      </c>
      <c r="AL3760" s="69" t="str">
        <f t="shared" si="707"/>
        <v>Bangalore-CLS</v>
      </c>
    </row>
    <row r="3761" spans="1:38">
      <c r="A3761" s="14" t="s">
        <v>7851</v>
      </c>
      <c r="B3761" s="54">
        <v>44701.706765590301</v>
      </c>
      <c r="C3761" s="13" t="s">
        <v>255</v>
      </c>
      <c r="D3761" s="13">
        <v>1483</v>
      </c>
      <c r="E3761" s="13" t="s">
        <v>7852</v>
      </c>
      <c r="F3761" s="13" t="s">
        <v>33</v>
      </c>
      <c r="G3761" s="14">
        <v>1653047132597</v>
      </c>
      <c r="H3761" s="55">
        <v>0.76796296296296296</v>
      </c>
      <c r="I3761" s="33">
        <v>44890.767962963</v>
      </c>
      <c r="J3761" s="58">
        <v>44890</v>
      </c>
      <c r="K3761" s="13" t="s">
        <v>257</v>
      </c>
      <c r="L3761" s="13" t="s">
        <v>72</v>
      </c>
      <c r="M3761" s="13" t="s">
        <v>255</v>
      </c>
      <c r="N3761" s="13" t="s">
        <v>206</v>
      </c>
      <c r="O3761" s="33" t="s">
        <v>38</v>
      </c>
      <c r="P3761" s="58" t="s">
        <v>38</v>
      </c>
      <c r="Q3761" s="33" t="s">
        <v>207</v>
      </c>
      <c r="R3761" s="14" t="s">
        <v>38</v>
      </c>
      <c r="S3761" s="13" t="s">
        <v>216</v>
      </c>
      <c r="T3761" s="13" t="s">
        <v>278</v>
      </c>
      <c r="U3761" s="33">
        <f t="shared" ca="1" si="696"/>
        <v>45744.56914039352</v>
      </c>
      <c r="V3761" s="13" t="str">
        <f t="shared" si="697"/>
        <v>Pune</v>
      </c>
      <c r="W3761" s="13" t="str">
        <f t="shared" si="698"/>
        <v>RI</v>
      </c>
      <c r="X3761" s="13">
        <f t="shared" si="699"/>
        <v>18</v>
      </c>
      <c r="Y3761" s="13" t="str">
        <f>IFERROR(VLOOKUP(C3761,ReceivingTeam[],2,FALSE),"HelpDesk")</f>
        <v>HelpDesk</v>
      </c>
      <c r="Z3761" s="67">
        <f t="shared" si="700"/>
        <v>44894.392962963</v>
      </c>
      <c r="AA3761" s="68">
        <f t="shared" si="701"/>
        <v>44890</v>
      </c>
      <c r="AB3761" s="69" t="b">
        <f t="shared" si="702"/>
        <v>1</v>
      </c>
      <c r="AC3761" s="70">
        <f t="shared" si="703"/>
        <v>3</v>
      </c>
      <c r="AD3761" s="67">
        <f t="shared" si="704"/>
        <v>44894.392962963</v>
      </c>
      <c r="AE3761" s="67">
        <f>VLOOKUP(V3761,'Branch Wise Work Timelines'!C:G,3,FALSE)+AA3761</f>
        <v>44890.395833333336</v>
      </c>
      <c r="AF3761" s="67">
        <f>IF(V3761="Bangalore",VLOOKUP(V3761,'Branch Wise Work Timelines'!C:G,4,FALSE)+AA3761+1,IF(V3761="Mumbai",VLOOKUP(V3761,'Branch Wise Work Timelines'!C:G,4,FALSE)+AA3761+1,VLOOKUP(V3761,'Branch Wise Work Timelines'!C:G,4,FALSE)+AA3761))</f>
        <v>44890.770833333336</v>
      </c>
      <c r="AG3761" s="67">
        <f>WORKDAY.INTL(AA3761,1,11)+VLOOKUP(V3761,'Branch Wise Work Timelines'!C:G,3,FALSE)</f>
        <v>44891.395833333336</v>
      </c>
      <c r="AH3761" s="69" t="str">
        <f t="shared" ca="1" si="705"/>
        <v>Out of TAT</v>
      </c>
      <c r="AI3761" s="69">
        <f t="shared" ca="1" si="706"/>
        <v>20405</v>
      </c>
      <c r="AJ3761" s="69" t="str">
        <f ca="1">IF(AI3761&lt;0,"0-12",IFERROR(VLOOKUP(AI3761,Breakup[],2,FALSE),"&gt;24"))</f>
        <v>&gt;24</v>
      </c>
      <c r="AK3761" s="69" t="str">
        <f>VLOOKUP(V3761,Master!B:D,3,FALSE)</f>
        <v>West</v>
      </c>
      <c r="AL3761" s="69" t="str">
        <f t="shared" si="707"/>
        <v>Pune</v>
      </c>
    </row>
    <row r="3762" spans="1:38">
      <c r="A3762" s="14" t="s">
        <v>7853</v>
      </c>
      <c r="B3762" s="54">
        <v>44701.671791979199</v>
      </c>
      <c r="C3762" s="13" t="s">
        <v>404</v>
      </c>
      <c r="D3762" s="13">
        <v>277</v>
      </c>
      <c r="E3762" s="13" t="s">
        <v>7854</v>
      </c>
      <c r="F3762" s="13" t="s">
        <v>15</v>
      </c>
      <c r="G3762" s="14">
        <v>1653046672988</v>
      </c>
      <c r="H3762" s="55">
        <v>0.43612268518518499</v>
      </c>
      <c r="I3762" s="33">
        <v>44889.436122685198</v>
      </c>
      <c r="J3762" s="58">
        <v>44889</v>
      </c>
      <c r="K3762" s="13" t="s">
        <v>213</v>
      </c>
      <c r="L3762" s="13" t="s">
        <v>30</v>
      </c>
      <c r="M3762" s="13" t="s">
        <v>75</v>
      </c>
      <c r="N3762" s="13" t="s">
        <v>206</v>
      </c>
      <c r="O3762" s="33" t="s">
        <v>38</v>
      </c>
      <c r="P3762" s="58" t="s">
        <v>38</v>
      </c>
      <c r="Q3762" s="33" t="s">
        <v>207</v>
      </c>
      <c r="R3762" s="14" t="s">
        <v>38</v>
      </c>
      <c r="S3762" s="13" t="s">
        <v>208</v>
      </c>
      <c r="T3762" s="13" t="s">
        <v>209</v>
      </c>
      <c r="U3762" s="33">
        <f t="shared" ca="1" si="696"/>
        <v>45744.56914039352</v>
      </c>
      <c r="V3762" s="13" t="str">
        <f t="shared" si="697"/>
        <v>Bangalore</v>
      </c>
      <c r="W3762" s="13" t="str">
        <f t="shared" si="698"/>
        <v>CLS</v>
      </c>
      <c r="X3762" s="13">
        <f t="shared" si="699"/>
        <v>10</v>
      </c>
      <c r="Y3762" s="13" t="str">
        <f>IFERROR(VLOOKUP(C3762,ReceivingTeam[],2,FALSE),"HelpDesk")</f>
        <v>HelpDesk</v>
      </c>
      <c r="Z3762" s="67">
        <f t="shared" si="700"/>
        <v>44889.936122685198</v>
      </c>
      <c r="AA3762" s="68">
        <f t="shared" si="701"/>
        <v>44889</v>
      </c>
      <c r="AB3762" s="69" t="b">
        <f t="shared" si="702"/>
        <v>1</v>
      </c>
      <c r="AC3762" s="70">
        <f t="shared" si="703"/>
        <v>0.5</v>
      </c>
      <c r="AD3762" s="67">
        <f t="shared" si="704"/>
        <v>44889.936122685198</v>
      </c>
      <c r="AE3762" s="67">
        <f>VLOOKUP(V3762,'Branch Wise Work Timelines'!C:G,3,FALSE)+AA3762</f>
        <v>44889.416666666664</v>
      </c>
      <c r="AF3762" s="67">
        <f>IF(V3762="Bangalore",VLOOKUP(V3762,'Branch Wise Work Timelines'!C:G,4,FALSE)+AA3762+1,IF(V3762="Mumbai",VLOOKUP(V3762,'Branch Wise Work Timelines'!C:G,4,FALSE)+AA3762+1,VLOOKUP(V3762,'Branch Wise Work Timelines'!C:G,4,FALSE)+AA3762))</f>
        <v>44890.104166666664</v>
      </c>
      <c r="AG3762" s="67">
        <f>WORKDAY.INTL(AA3762,1,11)+VLOOKUP(V3762,'Branch Wise Work Timelines'!C:G,3,FALSE)</f>
        <v>44890.416666666664</v>
      </c>
      <c r="AH3762" s="69" t="str">
        <f t="shared" ca="1" si="705"/>
        <v>Out of TAT</v>
      </c>
      <c r="AI3762" s="69">
        <f t="shared" ca="1" si="706"/>
        <v>20512</v>
      </c>
      <c r="AJ3762" s="69" t="str">
        <f ca="1">IF(AI3762&lt;0,"0-12",IFERROR(VLOOKUP(AI3762,Breakup[],2,FALSE),"&gt;24"))</f>
        <v>&gt;24</v>
      </c>
      <c r="AK3762" s="69" t="str">
        <f>VLOOKUP(V3762,Master!B:D,3,FALSE)</f>
        <v>South</v>
      </c>
      <c r="AL3762" s="69" t="str">
        <f t="shared" si="707"/>
        <v>Bangalore-CLS</v>
      </c>
    </row>
    <row r="3763" spans="1:38">
      <c r="A3763" s="14" t="s">
        <v>7855</v>
      </c>
      <c r="B3763" s="54">
        <v>44701.675152581003</v>
      </c>
      <c r="C3763" s="13" t="s">
        <v>329</v>
      </c>
      <c r="D3763" s="13">
        <v>323</v>
      </c>
      <c r="E3763" s="13" t="s">
        <v>7856</v>
      </c>
      <c r="F3763" s="13" t="s">
        <v>15</v>
      </c>
      <c r="G3763" s="14">
        <v>1653049644596</v>
      </c>
      <c r="H3763" s="55">
        <v>0.81710648148148202</v>
      </c>
      <c r="I3763" s="33">
        <v>44884.817106481503</v>
      </c>
      <c r="J3763" s="58">
        <v>44884</v>
      </c>
      <c r="K3763" s="13" t="s">
        <v>213</v>
      </c>
      <c r="L3763" s="13" t="s">
        <v>30</v>
      </c>
      <c r="M3763" s="13" t="s">
        <v>214</v>
      </c>
      <c r="N3763" s="13" t="s">
        <v>206</v>
      </c>
      <c r="O3763" s="33" t="s">
        <v>38</v>
      </c>
      <c r="P3763" s="58" t="s">
        <v>38</v>
      </c>
      <c r="Q3763" s="33" t="s">
        <v>207</v>
      </c>
      <c r="R3763" s="14" t="s">
        <v>38</v>
      </c>
      <c r="S3763" s="13" t="s">
        <v>216</v>
      </c>
      <c r="T3763" s="13" t="s">
        <v>217</v>
      </c>
      <c r="U3763" s="33">
        <f t="shared" ca="1" si="696"/>
        <v>45744.56914039352</v>
      </c>
      <c r="V3763" s="13" t="str">
        <f t="shared" si="697"/>
        <v>Bangalore</v>
      </c>
      <c r="W3763" s="13" t="str">
        <f t="shared" si="698"/>
        <v>CLS</v>
      </c>
      <c r="X3763" s="13">
        <f t="shared" si="699"/>
        <v>19</v>
      </c>
      <c r="Y3763" s="13" t="str">
        <f>IFERROR(VLOOKUP(C3763,ReceivingTeam[],2,FALSE),"HelpDesk")</f>
        <v>HelpDesk</v>
      </c>
      <c r="Z3763" s="67">
        <f t="shared" si="700"/>
        <v>44886.629606481503</v>
      </c>
      <c r="AA3763" s="68">
        <f t="shared" si="701"/>
        <v>44884</v>
      </c>
      <c r="AB3763" s="69" t="b">
        <f t="shared" si="702"/>
        <v>1</v>
      </c>
      <c r="AC3763" s="70">
        <f t="shared" si="703"/>
        <v>0.5</v>
      </c>
      <c r="AD3763" s="67">
        <f t="shared" si="704"/>
        <v>44886.629606481503</v>
      </c>
      <c r="AE3763" s="67">
        <f>VLOOKUP(V3763,'Branch Wise Work Timelines'!C:G,3,FALSE)+AA3763</f>
        <v>44884.416666666664</v>
      </c>
      <c r="AF3763" s="67">
        <f>IF(V3763="Bangalore",VLOOKUP(V3763,'Branch Wise Work Timelines'!C:G,4,FALSE)+AA3763+1,IF(V3763="Mumbai",VLOOKUP(V3763,'Branch Wise Work Timelines'!C:G,4,FALSE)+AA3763+1,VLOOKUP(V3763,'Branch Wise Work Timelines'!C:G,4,FALSE)+AA3763))</f>
        <v>44885.104166666664</v>
      </c>
      <c r="AG3763" s="67">
        <f>WORKDAY.INTL(AA3763,1,11)+VLOOKUP(V3763,'Branch Wise Work Timelines'!C:G,3,FALSE)</f>
        <v>44886.416666666664</v>
      </c>
      <c r="AH3763" s="69" t="str">
        <f t="shared" ca="1" si="705"/>
        <v>Out of TAT</v>
      </c>
      <c r="AI3763" s="69">
        <f t="shared" ca="1" si="706"/>
        <v>20591</v>
      </c>
      <c r="AJ3763" s="69" t="str">
        <f ca="1">IF(AI3763&lt;0,"0-12",IFERROR(VLOOKUP(AI3763,Breakup[],2,FALSE),"&gt;24"))</f>
        <v>&gt;24</v>
      </c>
      <c r="AK3763" s="69" t="str">
        <f>VLOOKUP(V3763,Master!B:D,3,FALSE)</f>
        <v>South</v>
      </c>
      <c r="AL3763" s="69" t="str">
        <f t="shared" si="707"/>
        <v>Bangalore-CLS</v>
      </c>
    </row>
    <row r="3764" spans="1:38">
      <c r="A3764" s="14" t="s">
        <v>7857</v>
      </c>
      <c r="B3764" s="54">
        <v>44701.5987944792</v>
      </c>
      <c r="C3764" s="13" t="s">
        <v>344</v>
      </c>
      <c r="D3764" s="13">
        <v>1131</v>
      </c>
      <c r="E3764" s="13" t="s">
        <v>7858</v>
      </c>
      <c r="F3764" s="13" t="s">
        <v>46</v>
      </c>
      <c r="G3764" s="14">
        <v>1653059936208</v>
      </c>
      <c r="H3764" s="55">
        <v>0.84576388888888898</v>
      </c>
      <c r="I3764" s="33">
        <v>44886.845763888901</v>
      </c>
      <c r="J3764" s="58">
        <v>44886</v>
      </c>
      <c r="K3764" s="13" t="s">
        <v>263</v>
      </c>
      <c r="L3764" s="13" t="s">
        <v>69</v>
      </c>
      <c r="M3764" s="13" t="s">
        <v>101</v>
      </c>
      <c r="N3764" s="13" t="s">
        <v>206</v>
      </c>
      <c r="O3764" s="33" t="s">
        <v>38</v>
      </c>
      <c r="P3764" s="58" t="s">
        <v>38</v>
      </c>
      <c r="Q3764" s="33" t="s">
        <v>207</v>
      </c>
      <c r="R3764" s="14" t="s">
        <v>38</v>
      </c>
      <c r="S3764" s="13" t="s">
        <v>208</v>
      </c>
      <c r="T3764" s="13" t="s">
        <v>209</v>
      </c>
      <c r="U3764" s="33">
        <f t="shared" ca="1" si="696"/>
        <v>45744.56914039352</v>
      </c>
      <c r="V3764" s="13" t="str">
        <f t="shared" si="697"/>
        <v>Mumbai</v>
      </c>
      <c r="W3764" s="13" t="str">
        <f t="shared" si="698"/>
        <v>RI</v>
      </c>
      <c r="X3764" s="13">
        <f t="shared" si="699"/>
        <v>20</v>
      </c>
      <c r="Y3764" s="13" t="str">
        <f>IFERROR(VLOOKUP(C3764,ReceivingTeam[],2,FALSE),"HelpDesk")</f>
        <v>HelpDesk</v>
      </c>
      <c r="Z3764" s="67">
        <f t="shared" si="700"/>
        <v>44887.512430555566</v>
      </c>
      <c r="AA3764" s="68">
        <f t="shared" si="701"/>
        <v>44886</v>
      </c>
      <c r="AB3764" s="69" t="b">
        <f t="shared" si="702"/>
        <v>1</v>
      </c>
      <c r="AC3764" s="70">
        <f t="shared" si="703"/>
        <v>0.5</v>
      </c>
      <c r="AD3764" s="67">
        <f t="shared" si="704"/>
        <v>44887.512430555566</v>
      </c>
      <c r="AE3764" s="67">
        <f>VLOOKUP(V3764,'Branch Wise Work Timelines'!C:G,3,FALSE)+AA3764</f>
        <v>44886.416666666664</v>
      </c>
      <c r="AF3764" s="67">
        <f>IF(V3764="Bangalore",VLOOKUP(V3764,'Branch Wise Work Timelines'!C:G,4,FALSE)+AA3764+1,IF(V3764="Mumbai",VLOOKUP(V3764,'Branch Wise Work Timelines'!C:G,4,FALSE)+AA3764+1,VLOOKUP(V3764,'Branch Wise Work Timelines'!C:G,4,FALSE)+AA3764))</f>
        <v>44887.25</v>
      </c>
      <c r="AG3764" s="67">
        <f>WORKDAY.INTL(AA3764,1,11)+VLOOKUP(V3764,'Branch Wise Work Timelines'!C:G,3,FALSE)</f>
        <v>44887.416666666664</v>
      </c>
      <c r="AH3764" s="69" t="str">
        <f t="shared" ca="1" si="705"/>
        <v>Out of TAT</v>
      </c>
      <c r="AI3764" s="69">
        <f t="shared" ca="1" si="706"/>
        <v>20570</v>
      </c>
      <c r="AJ3764" s="69" t="str">
        <f ca="1">IF(AI3764&lt;0,"0-12",IFERROR(VLOOKUP(AI3764,Breakup[],2,FALSE),"&gt;24"))</f>
        <v>&gt;24</v>
      </c>
      <c r="AK3764" s="69" t="str">
        <f>VLOOKUP(V3764,Master!B:D,3,FALSE)</f>
        <v>East</v>
      </c>
      <c r="AL3764" s="69" t="str">
        <f t="shared" si="707"/>
        <v>Mumbai</v>
      </c>
    </row>
    <row r="3765" spans="1:38">
      <c r="A3765" s="14" t="s">
        <v>7859</v>
      </c>
      <c r="B3765" s="54">
        <v>44701.736520949104</v>
      </c>
      <c r="C3765" s="13" t="s">
        <v>1079</v>
      </c>
      <c r="D3765" s="13">
        <v>690</v>
      </c>
      <c r="E3765" s="13" t="s">
        <v>7860</v>
      </c>
      <c r="F3765" s="13" t="s">
        <v>15</v>
      </c>
      <c r="G3765" s="14">
        <v>1653049644596</v>
      </c>
      <c r="H3765" s="55">
        <v>0.28211805555555602</v>
      </c>
      <c r="I3765" s="33">
        <v>44882.282118055598</v>
      </c>
      <c r="J3765" s="58">
        <v>44882</v>
      </c>
      <c r="K3765" s="13" t="s">
        <v>213</v>
      </c>
      <c r="L3765" s="13" t="s">
        <v>30</v>
      </c>
      <c r="M3765" s="13" t="s">
        <v>214</v>
      </c>
      <c r="N3765" s="13" t="s">
        <v>206</v>
      </c>
      <c r="O3765" s="33" t="s">
        <v>38</v>
      </c>
      <c r="P3765" s="58" t="s">
        <v>38</v>
      </c>
      <c r="Q3765" s="33" t="s">
        <v>207</v>
      </c>
      <c r="R3765" s="14" t="s">
        <v>38</v>
      </c>
      <c r="S3765" s="13" t="s">
        <v>216</v>
      </c>
      <c r="T3765" s="13" t="s">
        <v>217</v>
      </c>
      <c r="U3765" s="33">
        <f t="shared" ca="1" si="696"/>
        <v>45744.56914039352</v>
      </c>
      <c r="V3765" s="13" t="str">
        <f t="shared" si="697"/>
        <v>Bangalore</v>
      </c>
      <c r="W3765" s="13" t="str">
        <f t="shared" si="698"/>
        <v>CLS</v>
      </c>
      <c r="X3765" s="13">
        <f t="shared" si="699"/>
        <v>6</v>
      </c>
      <c r="Y3765" s="13" t="str">
        <f>IFERROR(VLOOKUP(C3765,ReceivingTeam[],2,FALSE),"HelpDesk")</f>
        <v>HelpDesk</v>
      </c>
      <c r="Z3765" s="67">
        <f t="shared" si="700"/>
        <v>44882.916666666664</v>
      </c>
      <c r="AA3765" s="68">
        <f t="shared" si="701"/>
        <v>44882</v>
      </c>
      <c r="AB3765" s="69" t="b">
        <f t="shared" si="702"/>
        <v>1</v>
      </c>
      <c r="AC3765" s="70">
        <f t="shared" si="703"/>
        <v>0.5</v>
      </c>
      <c r="AD3765" s="67">
        <f t="shared" si="704"/>
        <v>44882.916666666664</v>
      </c>
      <c r="AE3765" s="67">
        <f>VLOOKUP(V3765,'Branch Wise Work Timelines'!C:G,3,FALSE)+AA3765</f>
        <v>44882.416666666664</v>
      </c>
      <c r="AF3765" s="67">
        <f>IF(V3765="Bangalore",VLOOKUP(V3765,'Branch Wise Work Timelines'!C:G,4,FALSE)+AA3765+1,IF(V3765="Mumbai",VLOOKUP(V3765,'Branch Wise Work Timelines'!C:G,4,FALSE)+AA3765+1,VLOOKUP(V3765,'Branch Wise Work Timelines'!C:G,4,FALSE)+AA3765))</f>
        <v>44883.104166666664</v>
      </c>
      <c r="AG3765" s="67">
        <f>WORKDAY.INTL(AA3765,1,11)+VLOOKUP(V3765,'Branch Wise Work Timelines'!C:G,3,FALSE)</f>
        <v>44883.416666666664</v>
      </c>
      <c r="AH3765" s="69" t="str">
        <f t="shared" ca="1" si="705"/>
        <v>Out of TAT</v>
      </c>
      <c r="AI3765" s="69">
        <f t="shared" ca="1" si="706"/>
        <v>20680</v>
      </c>
      <c r="AJ3765" s="69" t="str">
        <f ca="1">IF(AI3765&lt;0,"0-12",IFERROR(VLOOKUP(AI3765,Breakup[],2,FALSE),"&gt;24"))</f>
        <v>&gt;24</v>
      </c>
      <c r="AK3765" s="69" t="str">
        <f>VLOOKUP(V3765,Master!B:D,3,FALSE)</f>
        <v>South</v>
      </c>
      <c r="AL3765" s="69" t="str">
        <f t="shared" si="707"/>
        <v>Bangalore-CLS</v>
      </c>
    </row>
    <row r="3766" spans="1:38">
      <c r="A3766" s="14" t="s">
        <v>7861</v>
      </c>
      <c r="B3766" s="54">
        <v>44701.698294641203</v>
      </c>
      <c r="C3766" s="13" t="s">
        <v>255</v>
      </c>
      <c r="D3766" s="13">
        <v>1783</v>
      </c>
      <c r="E3766" s="13" t="s">
        <v>7862</v>
      </c>
      <c r="F3766" s="13" t="s">
        <v>33</v>
      </c>
      <c r="G3766" s="14">
        <v>1653046829290</v>
      </c>
      <c r="H3766" s="55">
        <v>0.93087962962963</v>
      </c>
      <c r="I3766" s="33">
        <v>44883.930879629603</v>
      </c>
      <c r="J3766" s="58">
        <v>44883</v>
      </c>
      <c r="K3766" s="13" t="s">
        <v>257</v>
      </c>
      <c r="L3766" s="13" t="s">
        <v>72</v>
      </c>
      <c r="M3766" s="13" t="s">
        <v>255</v>
      </c>
      <c r="N3766" s="13" t="s">
        <v>206</v>
      </c>
      <c r="O3766" s="33" t="s">
        <v>38</v>
      </c>
      <c r="P3766" s="58" t="s">
        <v>38</v>
      </c>
      <c r="Q3766" s="33" t="s">
        <v>207</v>
      </c>
      <c r="R3766" s="14" t="s">
        <v>38</v>
      </c>
      <c r="S3766" s="13" t="s">
        <v>216</v>
      </c>
      <c r="T3766" s="13" t="s">
        <v>217</v>
      </c>
      <c r="U3766" s="33">
        <f t="shared" ca="1" si="696"/>
        <v>45744.56914039352</v>
      </c>
      <c r="V3766" s="13" t="str">
        <f t="shared" si="697"/>
        <v>Pune</v>
      </c>
      <c r="W3766" s="13" t="str">
        <f t="shared" si="698"/>
        <v>RI</v>
      </c>
      <c r="X3766" s="13">
        <f t="shared" si="699"/>
        <v>22</v>
      </c>
      <c r="Y3766" s="13" t="str">
        <f>IFERROR(VLOOKUP(C3766,ReceivingTeam[],2,FALSE),"HelpDesk")</f>
        <v>HelpDesk</v>
      </c>
      <c r="Z3766" s="67">
        <f t="shared" si="700"/>
        <v>44885.055879629603</v>
      </c>
      <c r="AA3766" s="68">
        <f t="shared" si="701"/>
        <v>44883</v>
      </c>
      <c r="AB3766" s="69" t="b">
        <f t="shared" si="702"/>
        <v>1</v>
      </c>
      <c r="AC3766" s="70">
        <f t="shared" si="703"/>
        <v>0.5</v>
      </c>
      <c r="AD3766" s="67">
        <f t="shared" si="704"/>
        <v>44885.055879629603</v>
      </c>
      <c r="AE3766" s="67">
        <f>VLOOKUP(V3766,'Branch Wise Work Timelines'!C:G,3,FALSE)+AA3766</f>
        <v>44883.395833333336</v>
      </c>
      <c r="AF3766" s="67">
        <f>IF(V3766="Bangalore",VLOOKUP(V3766,'Branch Wise Work Timelines'!C:G,4,FALSE)+AA3766+1,IF(V3766="Mumbai",VLOOKUP(V3766,'Branch Wise Work Timelines'!C:G,4,FALSE)+AA3766+1,VLOOKUP(V3766,'Branch Wise Work Timelines'!C:G,4,FALSE)+AA3766))</f>
        <v>44883.770833333336</v>
      </c>
      <c r="AG3766" s="67">
        <f>WORKDAY.INTL(AA3766,1,11)+VLOOKUP(V3766,'Branch Wise Work Timelines'!C:G,3,FALSE)</f>
        <v>44884.395833333336</v>
      </c>
      <c r="AH3766" s="69" t="str">
        <f t="shared" ca="1" si="705"/>
        <v>Out of TAT</v>
      </c>
      <c r="AI3766" s="69">
        <f t="shared" ca="1" si="706"/>
        <v>20629</v>
      </c>
      <c r="AJ3766" s="69" t="str">
        <f ca="1">IF(AI3766&lt;0,"0-12",IFERROR(VLOOKUP(AI3766,Breakup[],2,FALSE),"&gt;24"))</f>
        <v>&gt;24</v>
      </c>
      <c r="AK3766" s="69" t="str">
        <f>VLOOKUP(V3766,Master!B:D,3,FALSE)</f>
        <v>West</v>
      </c>
      <c r="AL3766" s="69" t="str">
        <f t="shared" si="707"/>
        <v>Pune</v>
      </c>
    </row>
    <row r="3767" spans="1:38">
      <c r="A3767" s="14" t="s">
        <v>7863</v>
      </c>
      <c r="B3767" s="54">
        <v>44701.789460960601</v>
      </c>
      <c r="C3767" s="13" t="s">
        <v>421</v>
      </c>
      <c r="D3767" s="13">
        <v>1467</v>
      </c>
      <c r="E3767" s="13" t="s">
        <v>7864</v>
      </c>
      <c r="F3767" s="13" t="s">
        <v>33</v>
      </c>
      <c r="G3767" s="14">
        <v>1653054985137</v>
      </c>
      <c r="H3767" s="55">
        <v>1.375E-2</v>
      </c>
      <c r="I3767" s="33">
        <v>44882.013749999998</v>
      </c>
      <c r="J3767" s="58">
        <v>44882</v>
      </c>
      <c r="K3767" s="13" t="s">
        <v>213</v>
      </c>
      <c r="L3767" s="13" t="s">
        <v>30</v>
      </c>
      <c r="M3767" s="13" t="s">
        <v>282</v>
      </c>
      <c r="N3767" s="13" t="s">
        <v>206</v>
      </c>
      <c r="O3767" s="33" t="s">
        <v>38</v>
      </c>
      <c r="P3767" s="58" t="s">
        <v>38</v>
      </c>
      <c r="Q3767" s="33" t="s">
        <v>207</v>
      </c>
      <c r="R3767" s="14" t="s">
        <v>38</v>
      </c>
      <c r="S3767" s="13" t="s">
        <v>216</v>
      </c>
      <c r="T3767" s="13" t="s">
        <v>217</v>
      </c>
      <c r="U3767" s="33">
        <f t="shared" ca="1" si="696"/>
        <v>45744.56914039352</v>
      </c>
      <c r="V3767" s="13" t="str">
        <f t="shared" si="697"/>
        <v>Bangalore</v>
      </c>
      <c r="W3767" s="13" t="str">
        <f t="shared" si="698"/>
        <v>RI</v>
      </c>
      <c r="X3767" s="13">
        <f t="shared" si="699"/>
        <v>0</v>
      </c>
      <c r="Y3767" s="13" t="str">
        <f>IFERROR(VLOOKUP(C3767,ReceivingTeam[],2,FALSE),"HelpDesk")</f>
        <v>HelpDesk</v>
      </c>
      <c r="Z3767" s="67">
        <f t="shared" si="700"/>
        <v>44882.916666666664</v>
      </c>
      <c r="AA3767" s="68">
        <f t="shared" si="701"/>
        <v>44882</v>
      </c>
      <c r="AB3767" s="69" t="b">
        <f t="shared" si="702"/>
        <v>1</v>
      </c>
      <c r="AC3767" s="70">
        <f t="shared" si="703"/>
        <v>0.5</v>
      </c>
      <c r="AD3767" s="67">
        <f t="shared" si="704"/>
        <v>44882.916666666664</v>
      </c>
      <c r="AE3767" s="67">
        <f>VLOOKUP(V3767,'Branch Wise Work Timelines'!C:G,3,FALSE)+AA3767</f>
        <v>44882.416666666664</v>
      </c>
      <c r="AF3767" s="67">
        <f>IF(V3767="Bangalore",VLOOKUP(V3767,'Branch Wise Work Timelines'!C:G,4,FALSE)+AA3767+1,IF(V3767="Mumbai",VLOOKUP(V3767,'Branch Wise Work Timelines'!C:G,4,FALSE)+AA3767+1,VLOOKUP(V3767,'Branch Wise Work Timelines'!C:G,4,FALSE)+AA3767))</f>
        <v>44883.104166666664</v>
      </c>
      <c r="AG3767" s="67">
        <f>WORKDAY.INTL(AA3767,1,11)+VLOOKUP(V3767,'Branch Wise Work Timelines'!C:G,3,FALSE)</f>
        <v>44883.416666666664</v>
      </c>
      <c r="AH3767" s="69" t="str">
        <f t="shared" ca="1" si="705"/>
        <v>Out of TAT</v>
      </c>
      <c r="AI3767" s="69">
        <f t="shared" ca="1" si="706"/>
        <v>20680</v>
      </c>
      <c r="AJ3767" s="69" t="str">
        <f ca="1">IF(AI3767&lt;0,"0-12",IFERROR(VLOOKUP(AI3767,Breakup[],2,FALSE),"&gt;24"))</f>
        <v>&gt;24</v>
      </c>
      <c r="AK3767" s="69" t="str">
        <f>VLOOKUP(V3767,Master!B:D,3,FALSE)</f>
        <v>South</v>
      </c>
      <c r="AL3767" s="69" t="str">
        <f t="shared" si="707"/>
        <v>Bangalore</v>
      </c>
    </row>
    <row r="3768" spans="1:38">
      <c r="A3768" s="14" t="s">
        <v>7865</v>
      </c>
      <c r="B3768" s="54">
        <v>44701.651067280101</v>
      </c>
      <c r="C3768" s="13" t="s">
        <v>497</v>
      </c>
      <c r="D3768" s="13">
        <v>88</v>
      </c>
      <c r="E3768" s="13" t="s">
        <v>7866</v>
      </c>
      <c r="F3768" s="13" t="s">
        <v>33</v>
      </c>
      <c r="G3768" s="14">
        <v>1653047067096</v>
      </c>
      <c r="H3768" s="55">
        <v>0.90008101851851896</v>
      </c>
      <c r="I3768" s="33">
        <v>44884.900081018503</v>
      </c>
      <c r="J3768" s="58">
        <v>44884</v>
      </c>
      <c r="K3768" s="13" t="s">
        <v>452</v>
      </c>
      <c r="L3768" s="13" t="s">
        <v>36</v>
      </c>
      <c r="M3768" s="13" t="s">
        <v>497</v>
      </c>
      <c r="N3768" s="13" t="s">
        <v>206</v>
      </c>
      <c r="O3768" s="33" t="s">
        <v>38</v>
      </c>
      <c r="P3768" s="58" t="s">
        <v>38</v>
      </c>
      <c r="Q3768" s="33" t="s">
        <v>207</v>
      </c>
      <c r="R3768" s="14" t="s">
        <v>38</v>
      </c>
      <c r="S3768" s="13" t="s">
        <v>216</v>
      </c>
      <c r="T3768" s="13" t="s">
        <v>278</v>
      </c>
      <c r="U3768" s="33">
        <f t="shared" ca="1" si="696"/>
        <v>45744.56914039352</v>
      </c>
      <c r="V3768" s="13" t="str">
        <f t="shared" si="697"/>
        <v>Chennai</v>
      </c>
      <c r="W3768" s="13" t="str">
        <f t="shared" si="698"/>
        <v>RI</v>
      </c>
      <c r="X3768" s="13">
        <f t="shared" si="699"/>
        <v>21</v>
      </c>
      <c r="Y3768" s="13" t="str">
        <f>IFERROR(VLOOKUP(C3768,ReceivingTeam[],2,FALSE),"HelpDesk")</f>
        <v>HelpDesk</v>
      </c>
      <c r="Z3768" s="67">
        <f t="shared" si="700"/>
        <v>44889.545914351831</v>
      </c>
      <c r="AA3768" s="68">
        <f t="shared" si="701"/>
        <v>44884</v>
      </c>
      <c r="AB3768" s="69" t="b">
        <f t="shared" si="702"/>
        <v>1</v>
      </c>
      <c r="AC3768" s="70">
        <f t="shared" si="703"/>
        <v>3</v>
      </c>
      <c r="AD3768" s="67">
        <f t="shared" si="704"/>
        <v>44889.545914351831</v>
      </c>
      <c r="AE3768" s="67">
        <f>VLOOKUP(V3768,'Branch Wise Work Timelines'!C:G,3,FALSE)+AA3768</f>
        <v>44884.416666666664</v>
      </c>
      <c r="AF3768" s="67">
        <f>IF(V3768="Bangalore",VLOOKUP(V3768,'Branch Wise Work Timelines'!C:G,4,FALSE)+AA3768+1,IF(V3768="Mumbai",VLOOKUP(V3768,'Branch Wise Work Timelines'!C:G,4,FALSE)+AA3768+1,VLOOKUP(V3768,'Branch Wise Work Timelines'!C:G,4,FALSE)+AA3768))</f>
        <v>44884.770833333336</v>
      </c>
      <c r="AG3768" s="67">
        <f>WORKDAY.INTL(AA3768,1,11)+VLOOKUP(V3768,'Branch Wise Work Timelines'!C:G,3,FALSE)</f>
        <v>44886.416666666664</v>
      </c>
      <c r="AH3768" s="69" t="str">
        <f t="shared" ca="1" si="705"/>
        <v>Out of TAT</v>
      </c>
      <c r="AI3768" s="69">
        <f t="shared" ca="1" si="706"/>
        <v>20521</v>
      </c>
      <c r="AJ3768" s="69" t="str">
        <f ca="1">IF(AI3768&lt;0,"0-12",IFERROR(VLOOKUP(AI3768,Breakup[],2,FALSE),"&gt;24"))</f>
        <v>&gt;24</v>
      </c>
      <c r="AK3768" s="69" t="str">
        <f>VLOOKUP(V3768,Master!B:D,3,FALSE)</f>
        <v>South</v>
      </c>
      <c r="AL3768" s="69" t="str">
        <f t="shared" si="707"/>
        <v>Chennai</v>
      </c>
    </row>
    <row r="3769" spans="1:38">
      <c r="A3769" s="14" t="s">
        <v>7867</v>
      </c>
      <c r="B3769" s="54">
        <v>44701.726632557897</v>
      </c>
      <c r="C3769" s="13" t="s">
        <v>261</v>
      </c>
      <c r="D3769" s="13">
        <v>1983</v>
      </c>
      <c r="E3769" s="13" t="s">
        <v>7868</v>
      </c>
      <c r="F3769" s="13" t="s">
        <v>33</v>
      </c>
      <c r="G3769" s="14">
        <v>1653048497717</v>
      </c>
      <c r="H3769" s="55">
        <v>0.54509259259259302</v>
      </c>
      <c r="I3769" s="33">
        <v>44882.545092592598</v>
      </c>
      <c r="J3769" s="58">
        <v>44882</v>
      </c>
      <c r="K3769" s="13" t="s">
        <v>263</v>
      </c>
      <c r="L3769" s="13" t="s">
        <v>69</v>
      </c>
      <c r="M3769" s="13" t="s">
        <v>101</v>
      </c>
      <c r="N3769" s="13" t="s">
        <v>206</v>
      </c>
      <c r="O3769" s="33" t="s">
        <v>38</v>
      </c>
      <c r="P3769" s="58" t="s">
        <v>38</v>
      </c>
      <c r="Q3769" s="33" t="s">
        <v>207</v>
      </c>
      <c r="R3769" s="14" t="s">
        <v>38</v>
      </c>
      <c r="S3769" s="13" t="s">
        <v>208</v>
      </c>
      <c r="T3769" s="13" t="s">
        <v>209</v>
      </c>
      <c r="U3769" s="33">
        <f t="shared" ca="1" si="696"/>
        <v>45744.56914039352</v>
      </c>
      <c r="V3769" s="13" t="str">
        <f t="shared" si="697"/>
        <v>Mumbai</v>
      </c>
      <c r="W3769" s="13" t="str">
        <f t="shared" si="698"/>
        <v>RI</v>
      </c>
      <c r="X3769" s="13">
        <f t="shared" si="699"/>
        <v>13</v>
      </c>
      <c r="Y3769" s="13" t="str">
        <f>IFERROR(VLOOKUP(C3769,ReceivingTeam[],2,FALSE),"HelpDesk")</f>
        <v>HelpDesk</v>
      </c>
      <c r="Z3769" s="67">
        <f t="shared" si="700"/>
        <v>44883.045092592598</v>
      </c>
      <c r="AA3769" s="68">
        <f t="shared" si="701"/>
        <v>44882</v>
      </c>
      <c r="AB3769" s="69" t="b">
        <f t="shared" si="702"/>
        <v>1</v>
      </c>
      <c r="AC3769" s="70">
        <f t="shared" si="703"/>
        <v>0.5</v>
      </c>
      <c r="AD3769" s="67">
        <f t="shared" si="704"/>
        <v>44883.045092592598</v>
      </c>
      <c r="AE3769" s="67">
        <f>VLOOKUP(V3769,'Branch Wise Work Timelines'!C:G,3,FALSE)+AA3769</f>
        <v>44882.416666666664</v>
      </c>
      <c r="AF3769" s="67">
        <f>IF(V3769="Bangalore",VLOOKUP(V3769,'Branch Wise Work Timelines'!C:G,4,FALSE)+AA3769+1,IF(V3769="Mumbai",VLOOKUP(V3769,'Branch Wise Work Timelines'!C:G,4,FALSE)+AA3769+1,VLOOKUP(V3769,'Branch Wise Work Timelines'!C:G,4,FALSE)+AA3769))</f>
        <v>44883.25</v>
      </c>
      <c r="AG3769" s="67">
        <f>WORKDAY.INTL(AA3769,1,11)+VLOOKUP(V3769,'Branch Wise Work Timelines'!C:G,3,FALSE)</f>
        <v>44883.416666666664</v>
      </c>
      <c r="AH3769" s="69" t="str">
        <f t="shared" ca="1" si="705"/>
        <v>Out of TAT</v>
      </c>
      <c r="AI3769" s="69">
        <f t="shared" ca="1" si="706"/>
        <v>20677</v>
      </c>
      <c r="AJ3769" s="69" t="str">
        <f ca="1">IF(AI3769&lt;0,"0-12",IFERROR(VLOOKUP(AI3769,Breakup[],2,FALSE),"&gt;24"))</f>
        <v>&gt;24</v>
      </c>
      <c r="AK3769" s="69" t="str">
        <f>VLOOKUP(V3769,Master!B:D,3,FALSE)</f>
        <v>East</v>
      </c>
      <c r="AL3769" s="69" t="str">
        <f t="shared" si="707"/>
        <v>Mumbai</v>
      </c>
    </row>
    <row r="3770" spans="1:38">
      <c r="A3770" s="14" t="s">
        <v>7869</v>
      </c>
      <c r="B3770" s="54">
        <v>44701.728570219901</v>
      </c>
      <c r="C3770" s="13" t="s">
        <v>261</v>
      </c>
      <c r="D3770" s="13">
        <v>705</v>
      </c>
      <c r="E3770" s="13" t="s">
        <v>7870</v>
      </c>
      <c r="F3770" s="13" t="s">
        <v>33</v>
      </c>
      <c r="G3770" s="14">
        <v>1653048497717</v>
      </c>
      <c r="H3770" s="55">
        <v>0.28684027777777799</v>
      </c>
      <c r="I3770" s="33">
        <v>44886.286840277797</v>
      </c>
      <c r="J3770" s="58">
        <v>44886</v>
      </c>
      <c r="K3770" s="13" t="s">
        <v>263</v>
      </c>
      <c r="L3770" s="13" t="s">
        <v>69</v>
      </c>
      <c r="M3770" s="13" t="s">
        <v>101</v>
      </c>
      <c r="N3770" s="13" t="s">
        <v>206</v>
      </c>
      <c r="O3770" s="33" t="s">
        <v>38</v>
      </c>
      <c r="P3770" s="58" t="s">
        <v>38</v>
      </c>
      <c r="Q3770" s="33" t="s">
        <v>207</v>
      </c>
      <c r="R3770" s="14" t="s">
        <v>38</v>
      </c>
      <c r="S3770" s="13" t="s">
        <v>208</v>
      </c>
      <c r="T3770" s="13" t="s">
        <v>209</v>
      </c>
      <c r="U3770" s="33">
        <f t="shared" ca="1" si="696"/>
        <v>45744.56914039352</v>
      </c>
      <c r="V3770" s="13" t="str">
        <f t="shared" si="697"/>
        <v>Mumbai</v>
      </c>
      <c r="W3770" s="13" t="str">
        <f t="shared" si="698"/>
        <v>RI</v>
      </c>
      <c r="X3770" s="13">
        <f t="shared" si="699"/>
        <v>6</v>
      </c>
      <c r="Y3770" s="13" t="str">
        <f>IFERROR(VLOOKUP(C3770,ReceivingTeam[],2,FALSE),"HelpDesk")</f>
        <v>HelpDesk</v>
      </c>
      <c r="Z3770" s="67">
        <f t="shared" si="700"/>
        <v>44886.916666666664</v>
      </c>
      <c r="AA3770" s="68">
        <f t="shared" si="701"/>
        <v>44886</v>
      </c>
      <c r="AB3770" s="69" t="b">
        <f t="shared" si="702"/>
        <v>1</v>
      </c>
      <c r="AC3770" s="70">
        <f t="shared" si="703"/>
        <v>0.5</v>
      </c>
      <c r="AD3770" s="67">
        <f t="shared" si="704"/>
        <v>44886.916666666664</v>
      </c>
      <c r="AE3770" s="67">
        <f>VLOOKUP(V3770,'Branch Wise Work Timelines'!C:G,3,FALSE)+AA3770</f>
        <v>44886.416666666664</v>
      </c>
      <c r="AF3770" s="67">
        <f>IF(V3770="Bangalore",VLOOKUP(V3770,'Branch Wise Work Timelines'!C:G,4,FALSE)+AA3770+1,IF(V3770="Mumbai",VLOOKUP(V3770,'Branch Wise Work Timelines'!C:G,4,FALSE)+AA3770+1,VLOOKUP(V3770,'Branch Wise Work Timelines'!C:G,4,FALSE)+AA3770))</f>
        <v>44887.25</v>
      </c>
      <c r="AG3770" s="67">
        <f>WORKDAY.INTL(AA3770,1,11)+VLOOKUP(V3770,'Branch Wise Work Timelines'!C:G,3,FALSE)</f>
        <v>44887.416666666664</v>
      </c>
      <c r="AH3770" s="69" t="str">
        <f t="shared" ca="1" si="705"/>
        <v>Out of TAT</v>
      </c>
      <c r="AI3770" s="69">
        <f t="shared" ca="1" si="706"/>
        <v>20584</v>
      </c>
      <c r="AJ3770" s="69" t="str">
        <f ca="1">IF(AI3770&lt;0,"0-12",IFERROR(VLOOKUP(AI3770,Breakup[],2,FALSE),"&gt;24"))</f>
        <v>&gt;24</v>
      </c>
      <c r="AK3770" s="69" t="str">
        <f>VLOOKUP(V3770,Master!B:D,3,FALSE)</f>
        <v>East</v>
      </c>
      <c r="AL3770" s="69" t="str">
        <f t="shared" si="707"/>
        <v>Mumbai</v>
      </c>
    </row>
    <row r="3771" spans="1:38">
      <c r="A3771" s="14" t="s">
        <v>7871</v>
      </c>
      <c r="B3771" s="54">
        <v>44701.782385381899</v>
      </c>
      <c r="C3771" s="13" t="s">
        <v>110</v>
      </c>
      <c r="D3771" s="13">
        <v>891</v>
      </c>
      <c r="E3771" s="13" t="s">
        <v>7872</v>
      </c>
      <c r="F3771" s="13" t="s">
        <v>33</v>
      </c>
      <c r="G3771" s="14">
        <v>1653058722519</v>
      </c>
      <c r="H3771" s="55">
        <v>0.74436342592592597</v>
      </c>
      <c r="I3771" s="33">
        <v>44886.744363425903</v>
      </c>
      <c r="J3771" s="58">
        <v>44886</v>
      </c>
      <c r="K3771" s="13" t="s">
        <v>263</v>
      </c>
      <c r="L3771" s="13" t="s">
        <v>69</v>
      </c>
      <c r="M3771" s="13" t="s">
        <v>101</v>
      </c>
      <c r="N3771" s="13" t="s">
        <v>206</v>
      </c>
      <c r="O3771" s="33" t="s">
        <v>38</v>
      </c>
      <c r="P3771" s="58" t="s">
        <v>38</v>
      </c>
      <c r="Q3771" s="33" t="s">
        <v>207</v>
      </c>
      <c r="R3771" s="14" t="s">
        <v>38</v>
      </c>
      <c r="S3771" s="13" t="s">
        <v>208</v>
      </c>
      <c r="T3771" s="13" t="s">
        <v>209</v>
      </c>
      <c r="U3771" s="33">
        <f t="shared" ca="1" si="696"/>
        <v>45744.56914039352</v>
      </c>
      <c r="V3771" s="13" t="str">
        <f t="shared" si="697"/>
        <v>Mumbai</v>
      </c>
      <c r="W3771" s="13" t="str">
        <f t="shared" si="698"/>
        <v>RI</v>
      </c>
      <c r="X3771" s="13">
        <f t="shared" si="699"/>
        <v>17</v>
      </c>
      <c r="Y3771" s="13" t="str">
        <f>IFERROR(VLOOKUP(C3771,ReceivingTeam[],2,FALSE),"HelpDesk")</f>
        <v>Branch office</v>
      </c>
      <c r="Z3771" s="67">
        <f t="shared" si="700"/>
        <v>44887.244363425903</v>
      </c>
      <c r="AA3771" s="68">
        <f t="shared" si="701"/>
        <v>44886</v>
      </c>
      <c r="AB3771" s="69" t="b">
        <f t="shared" si="702"/>
        <v>1</v>
      </c>
      <c r="AC3771" s="70">
        <f t="shared" si="703"/>
        <v>0.5</v>
      </c>
      <c r="AD3771" s="67">
        <f t="shared" si="704"/>
        <v>44887.244363425903</v>
      </c>
      <c r="AE3771" s="67">
        <f>VLOOKUP(V3771,'Branch Wise Work Timelines'!C:G,3,FALSE)+AA3771</f>
        <v>44886.416666666664</v>
      </c>
      <c r="AF3771" s="67">
        <f>IF(V3771="Bangalore",VLOOKUP(V3771,'Branch Wise Work Timelines'!C:G,4,FALSE)+AA3771+1,IF(V3771="Mumbai",VLOOKUP(V3771,'Branch Wise Work Timelines'!C:G,4,FALSE)+AA3771+1,VLOOKUP(V3771,'Branch Wise Work Timelines'!C:G,4,FALSE)+AA3771))</f>
        <v>44887.25</v>
      </c>
      <c r="AG3771" s="67">
        <f>WORKDAY.INTL(AA3771,1,11)+VLOOKUP(V3771,'Branch Wise Work Timelines'!C:G,3,FALSE)</f>
        <v>44887.416666666664</v>
      </c>
      <c r="AH3771" s="69" t="str">
        <f t="shared" ca="1" si="705"/>
        <v>Out of TAT</v>
      </c>
      <c r="AI3771" s="69">
        <f t="shared" ca="1" si="706"/>
        <v>20576</v>
      </c>
      <c r="AJ3771" s="69" t="str">
        <f ca="1">IF(AI3771&lt;0,"0-12",IFERROR(VLOOKUP(AI3771,Breakup[],2,FALSE),"&gt;24"))</f>
        <v>&gt;24</v>
      </c>
      <c r="AK3771" s="69" t="str">
        <f>VLOOKUP(V3771,Master!B:D,3,FALSE)</f>
        <v>East</v>
      </c>
      <c r="AL3771" s="69" t="str">
        <f t="shared" si="707"/>
        <v>Mumbai</v>
      </c>
    </row>
    <row r="3772" spans="1:38">
      <c r="A3772" s="14" t="s">
        <v>7873</v>
      </c>
      <c r="B3772" s="54">
        <v>44701.675197997698</v>
      </c>
      <c r="C3772" s="13" t="s">
        <v>89</v>
      </c>
      <c r="D3772" s="13">
        <v>973</v>
      </c>
      <c r="E3772" s="13" t="s">
        <v>7874</v>
      </c>
      <c r="F3772" s="13" t="s">
        <v>15</v>
      </c>
      <c r="G3772" s="14">
        <v>1653050878117</v>
      </c>
      <c r="H3772" s="55">
        <v>0.36694444444444402</v>
      </c>
      <c r="I3772" s="33">
        <v>44881.366944444402</v>
      </c>
      <c r="J3772" s="58">
        <v>44881</v>
      </c>
      <c r="K3772" s="13" t="s">
        <v>213</v>
      </c>
      <c r="L3772" s="13" t="s">
        <v>30</v>
      </c>
      <c r="M3772" s="13" t="s">
        <v>75</v>
      </c>
      <c r="N3772" s="13" t="s">
        <v>206</v>
      </c>
      <c r="O3772" s="33" t="s">
        <v>38</v>
      </c>
      <c r="P3772" s="58" t="s">
        <v>38</v>
      </c>
      <c r="Q3772" s="33" t="s">
        <v>207</v>
      </c>
      <c r="R3772" s="14" t="s">
        <v>38</v>
      </c>
      <c r="S3772" s="13" t="s">
        <v>208</v>
      </c>
      <c r="T3772" s="13" t="s">
        <v>209</v>
      </c>
      <c r="U3772" s="33">
        <f t="shared" ca="1" si="696"/>
        <v>45744.56914039352</v>
      </c>
      <c r="V3772" s="13" t="str">
        <f t="shared" si="697"/>
        <v>Bangalore</v>
      </c>
      <c r="W3772" s="13" t="str">
        <f t="shared" si="698"/>
        <v>CLS</v>
      </c>
      <c r="X3772" s="13">
        <f t="shared" si="699"/>
        <v>8</v>
      </c>
      <c r="Y3772" s="13" t="str">
        <f>IFERROR(VLOOKUP(C3772,ReceivingTeam[],2,FALSE),"HelpDesk")</f>
        <v>Branch office</v>
      </c>
      <c r="Z3772" s="67">
        <f t="shared" si="700"/>
        <v>44881.916666666664</v>
      </c>
      <c r="AA3772" s="68">
        <f t="shared" si="701"/>
        <v>44881</v>
      </c>
      <c r="AB3772" s="69" t="b">
        <f t="shared" si="702"/>
        <v>1</v>
      </c>
      <c r="AC3772" s="70">
        <f t="shared" si="703"/>
        <v>0.5</v>
      </c>
      <c r="AD3772" s="67">
        <f t="shared" si="704"/>
        <v>44881.916666666664</v>
      </c>
      <c r="AE3772" s="67">
        <f>VLOOKUP(V3772,'Branch Wise Work Timelines'!C:G,3,FALSE)+AA3772</f>
        <v>44881.416666666664</v>
      </c>
      <c r="AF3772" s="67">
        <f>IF(V3772="Bangalore",VLOOKUP(V3772,'Branch Wise Work Timelines'!C:G,4,FALSE)+AA3772+1,IF(V3772="Mumbai",VLOOKUP(V3772,'Branch Wise Work Timelines'!C:G,4,FALSE)+AA3772+1,VLOOKUP(V3772,'Branch Wise Work Timelines'!C:G,4,FALSE)+AA3772))</f>
        <v>44882.104166666664</v>
      </c>
      <c r="AG3772" s="67">
        <f>WORKDAY.INTL(AA3772,1,11)+VLOOKUP(V3772,'Branch Wise Work Timelines'!C:G,3,FALSE)</f>
        <v>44882.416666666664</v>
      </c>
      <c r="AH3772" s="69" t="str">
        <f t="shared" ca="1" si="705"/>
        <v>Out of TAT</v>
      </c>
      <c r="AI3772" s="69">
        <f t="shared" ca="1" si="706"/>
        <v>20704</v>
      </c>
      <c r="AJ3772" s="69" t="str">
        <f ca="1">IF(AI3772&lt;0,"0-12",IFERROR(VLOOKUP(AI3772,Breakup[],2,FALSE),"&gt;24"))</f>
        <v>&gt;24</v>
      </c>
      <c r="AK3772" s="69" t="str">
        <f>VLOOKUP(V3772,Master!B:D,3,FALSE)</f>
        <v>South</v>
      </c>
      <c r="AL3772" s="69" t="str">
        <f t="shared" si="707"/>
        <v>Bangalore-CLS</v>
      </c>
    </row>
    <row r="3773" spans="1:38">
      <c r="A3773" s="14" t="s">
        <v>7875</v>
      </c>
      <c r="B3773" s="54">
        <v>44701.706574039403</v>
      </c>
      <c r="C3773" s="13" t="s">
        <v>372</v>
      </c>
      <c r="D3773" s="13">
        <v>1498</v>
      </c>
      <c r="E3773" s="13" t="s">
        <v>7876</v>
      </c>
      <c r="F3773" s="13" t="s">
        <v>15</v>
      </c>
      <c r="G3773" s="14">
        <v>1653051626097</v>
      </c>
      <c r="H3773" s="55">
        <v>8.1458333333333299E-2</v>
      </c>
      <c r="I3773" s="33">
        <v>44885.081458333298</v>
      </c>
      <c r="J3773" s="58">
        <v>44885</v>
      </c>
      <c r="K3773" s="13" t="s">
        <v>213</v>
      </c>
      <c r="L3773" s="13" t="s">
        <v>30</v>
      </c>
      <c r="M3773" s="13" t="s">
        <v>214</v>
      </c>
      <c r="N3773" s="13" t="s">
        <v>206</v>
      </c>
      <c r="O3773" s="33" t="s">
        <v>38</v>
      </c>
      <c r="P3773" s="58" t="s">
        <v>38</v>
      </c>
      <c r="Q3773" s="33" t="s">
        <v>207</v>
      </c>
      <c r="R3773" s="14" t="s">
        <v>38</v>
      </c>
      <c r="S3773" s="13" t="s">
        <v>216</v>
      </c>
      <c r="T3773" s="13" t="s">
        <v>217</v>
      </c>
      <c r="U3773" s="33">
        <f t="shared" ca="1" si="696"/>
        <v>45744.56914039352</v>
      </c>
      <c r="V3773" s="13" t="str">
        <f t="shared" si="697"/>
        <v>Bangalore</v>
      </c>
      <c r="W3773" s="13" t="str">
        <f t="shared" si="698"/>
        <v>CLS</v>
      </c>
      <c r="X3773" s="13">
        <f t="shared" si="699"/>
        <v>1</v>
      </c>
      <c r="Y3773" s="13" t="str">
        <f>IFERROR(VLOOKUP(C3773,ReceivingTeam[],2,FALSE),"HelpDesk")</f>
        <v>HelpDesk</v>
      </c>
      <c r="Z3773" s="67">
        <f t="shared" si="700"/>
        <v>44885.916666666664</v>
      </c>
      <c r="AA3773" s="68">
        <f t="shared" si="701"/>
        <v>44885</v>
      </c>
      <c r="AB3773" s="69" t="b">
        <f t="shared" si="702"/>
        <v>0</v>
      </c>
      <c r="AC3773" s="70">
        <f t="shared" si="703"/>
        <v>0.5</v>
      </c>
      <c r="AD3773" s="67">
        <f t="shared" si="704"/>
        <v>44885.916666666664</v>
      </c>
      <c r="AE3773" s="67">
        <f>VLOOKUP(V3773,'Branch Wise Work Timelines'!C:G,3,FALSE)+AA3773</f>
        <v>44885.416666666664</v>
      </c>
      <c r="AF3773" s="67">
        <f>IF(V3773="Bangalore",VLOOKUP(V3773,'Branch Wise Work Timelines'!C:G,4,FALSE)+AA3773+1,IF(V3773="Mumbai",VLOOKUP(V3773,'Branch Wise Work Timelines'!C:G,4,FALSE)+AA3773+1,VLOOKUP(V3773,'Branch Wise Work Timelines'!C:G,4,FALSE)+AA3773))</f>
        <v>44886.104166666664</v>
      </c>
      <c r="AG3773" s="67">
        <f>WORKDAY.INTL(AA3773,1,11)+VLOOKUP(V3773,'Branch Wise Work Timelines'!C:G,3,FALSE)</f>
        <v>44886.416666666664</v>
      </c>
      <c r="AH3773" s="69" t="str">
        <f t="shared" ca="1" si="705"/>
        <v>Out of TAT</v>
      </c>
      <c r="AI3773" s="69">
        <f t="shared" ca="1" si="706"/>
        <v>20608</v>
      </c>
      <c r="AJ3773" s="69" t="str">
        <f ca="1">IF(AI3773&lt;0,"0-12",IFERROR(VLOOKUP(AI3773,Breakup[],2,FALSE),"&gt;24"))</f>
        <v>&gt;24</v>
      </c>
      <c r="AK3773" s="69" t="str">
        <f>VLOOKUP(V3773,Master!B:D,3,FALSE)</f>
        <v>South</v>
      </c>
      <c r="AL3773" s="69" t="str">
        <f t="shared" si="707"/>
        <v>Bangalore-CLS</v>
      </c>
    </row>
    <row r="3774" spans="1:38">
      <c r="A3774" s="14" t="s">
        <v>7877</v>
      </c>
      <c r="B3774" s="54">
        <v>44701.780503240698</v>
      </c>
      <c r="C3774" s="13" t="s">
        <v>418</v>
      </c>
      <c r="D3774" s="13">
        <v>603</v>
      </c>
      <c r="E3774" s="13" t="s">
        <v>7878</v>
      </c>
      <c r="F3774" s="13" t="s">
        <v>15</v>
      </c>
      <c r="G3774" s="14">
        <v>1653055518035</v>
      </c>
      <c r="H3774" s="55">
        <v>0.71964120370370399</v>
      </c>
      <c r="I3774" s="33">
        <v>44881.719641203701</v>
      </c>
      <c r="J3774" s="58">
        <v>44881</v>
      </c>
      <c r="K3774" s="13" t="s">
        <v>213</v>
      </c>
      <c r="L3774" s="13" t="s">
        <v>30</v>
      </c>
      <c r="M3774" s="13" t="s">
        <v>75</v>
      </c>
      <c r="N3774" s="13" t="s">
        <v>206</v>
      </c>
      <c r="O3774" s="33" t="s">
        <v>38</v>
      </c>
      <c r="P3774" s="58" t="s">
        <v>38</v>
      </c>
      <c r="Q3774" s="33" t="s">
        <v>207</v>
      </c>
      <c r="R3774" s="14" t="s">
        <v>38</v>
      </c>
      <c r="S3774" s="13" t="s">
        <v>216</v>
      </c>
      <c r="T3774" s="13" t="s">
        <v>217</v>
      </c>
      <c r="U3774" s="33">
        <f t="shared" ca="1" si="696"/>
        <v>45744.56914039352</v>
      </c>
      <c r="V3774" s="13" t="str">
        <f t="shared" si="697"/>
        <v>Bangalore</v>
      </c>
      <c r="W3774" s="13" t="str">
        <f t="shared" si="698"/>
        <v>CLS</v>
      </c>
      <c r="X3774" s="13">
        <f t="shared" si="699"/>
        <v>17</v>
      </c>
      <c r="Y3774" s="13" t="str">
        <f>IFERROR(VLOOKUP(C3774,ReceivingTeam[],2,FALSE),"HelpDesk")</f>
        <v>HelpDesk</v>
      </c>
      <c r="Z3774" s="67">
        <f t="shared" si="700"/>
        <v>44882.532141203701</v>
      </c>
      <c r="AA3774" s="68">
        <f t="shared" si="701"/>
        <v>44881</v>
      </c>
      <c r="AB3774" s="69" t="b">
        <f t="shared" si="702"/>
        <v>1</v>
      </c>
      <c r="AC3774" s="70">
        <f t="shared" si="703"/>
        <v>0.5</v>
      </c>
      <c r="AD3774" s="67">
        <f t="shared" si="704"/>
        <v>44882.532141203701</v>
      </c>
      <c r="AE3774" s="67">
        <f>VLOOKUP(V3774,'Branch Wise Work Timelines'!C:G,3,FALSE)+AA3774</f>
        <v>44881.416666666664</v>
      </c>
      <c r="AF3774" s="67">
        <f>IF(V3774="Bangalore",VLOOKUP(V3774,'Branch Wise Work Timelines'!C:G,4,FALSE)+AA3774+1,IF(V3774="Mumbai",VLOOKUP(V3774,'Branch Wise Work Timelines'!C:G,4,FALSE)+AA3774+1,VLOOKUP(V3774,'Branch Wise Work Timelines'!C:G,4,FALSE)+AA3774))</f>
        <v>44882.104166666664</v>
      </c>
      <c r="AG3774" s="67">
        <f>WORKDAY.INTL(AA3774,1,11)+VLOOKUP(V3774,'Branch Wise Work Timelines'!C:G,3,FALSE)</f>
        <v>44882.416666666664</v>
      </c>
      <c r="AH3774" s="69" t="str">
        <f t="shared" ca="1" si="705"/>
        <v>Out of TAT</v>
      </c>
      <c r="AI3774" s="69">
        <f t="shared" ca="1" si="706"/>
        <v>20689</v>
      </c>
      <c r="AJ3774" s="69" t="str">
        <f ca="1">IF(AI3774&lt;0,"0-12",IFERROR(VLOOKUP(AI3774,Breakup[],2,FALSE),"&gt;24"))</f>
        <v>&gt;24</v>
      </c>
      <c r="AK3774" s="69" t="str">
        <f>VLOOKUP(V3774,Master!B:D,3,FALSE)</f>
        <v>South</v>
      </c>
      <c r="AL3774" s="69" t="str">
        <f t="shared" si="707"/>
        <v>Bangalore-CLS</v>
      </c>
    </row>
    <row r="3775" spans="1:38">
      <c r="A3775" s="14" t="s">
        <v>7879</v>
      </c>
      <c r="B3775" s="54">
        <v>44701.873367442102</v>
      </c>
      <c r="C3775" s="13" t="s">
        <v>6284</v>
      </c>
      <c r="D3775" s="13">
        <v>1327</v>
      </c>
      <c r="E3775" s="13" t="s">
        <v>7880</v>
      </c>
      <c r="F3775" s="13" t="s">
        <v>33</v>
      </c>
      <c r="G3775" s="14">
        <v>1653061359271</v>
      </c>
      <c r="H3775" s="55">
        <v>0.95116898148148099</v>
      </c>
      <c r="I3775" s="33">
        <v>44888.951168981497</v>
      </c>
      <c r="J3775" s="58">
        <v>44888</v>
      </c>
      <c r="K3775" s="13" t="s">
        <v>213</v>
      </c>
      <c r="L3775" s="13" t="s">
        <v>30</v>
      </c>
      <c r="M3775" s="13" t="s">
        <v>282</v>
      </c>
      <c r="N3775" s="13" t="s">
        <v>206</v>
      </c>
      <c r="O3775" s="33" t="s">
        <v>38</v>
      </c>
      <c r="P3775" s="58" t="s">
        <v>38</v>
      </c>
      <c r="Q3775" s="33" t="s">
        <v>207</v>
      </c>
      <c r="R3775" s="14" t="s">
        <v>38</v>
      </c>
      <c r="S3775" s="13" t="s">
        <v>216</v>
      </c>
      <c r="T3775" s="13" t="s">
        <v>217</v>
      </c>
      <c r="U3775" s="33">
        <f t="shared" ca="1" si="696"/>
        <v>45744.56914039352</v>
      </c>
      <c r="V3775" s="13" t="str">
        <f t="shared" si="697"/>
        <v>Bangalore</v>
      </c>
      <c r="W3775" s="13" t="str">
        <f t="shared" si="698"/>
        <v>RI</v>
      </c>
      <c r="X3775" s="13">
        <f t="shared" si="699"/>
        <v>22</v>
      </c>
      <c r="Y3775" s="13" t="str">
        <f>IFERROR(VLOOKUP(C3775,ReceivingTeam[],2,FALSE),"HelpDesk")</f>
        <v>HelpDesk</v>
      </c>
      <c r="Z3775" s="67">
        <f t="shared" si="700"/>
        <v>44889.763668981497</v>
      </c>
      <c r="AA3775" s="68">
        <f t="shared" si="701"/>
        <v>44888</v>
      </c>
      <c r="AB3775" s="69" t="b">
        <f t="shared" si="702"/>
        <v>1</v>
      </c>
      <c r="AC3775" s="70">
        <f t="shared" si="703"/>
        <v>0.5</v>
      </c>
      <c r="AD3775" s="67">
        <f t="shared" si="704"/>
        <v>44889.763668981497</v>
      </c>
      <c r="AE3775" s="67">
        <f>VLOOKUP(V3775,'Branch Wise Work Timelines'!C:G,3,FALSE)+AA3775</f>
        <v>44888.416666666664</v>
      </c>
      <c r="AF3775" s="67">
        <f>IF(V3775="Bangalore",VLOOKUP(V3775,'Branch Wise Work Timelines'!C:G,4,FALSE)+AA3775+1,IF(V3775="Mumbai",VLOOKUP(V3775,'Branch Wise Work Timelines'!C:G,4,FALSE)+AA3775+1,VLOOKUP(V3775,'Branch Wise Work Timelines'!C:G,4,FALSE)+AA3775))</f>
        <v>44889.104166666664</v>
      </c>
      <c r="AG3775" s="67">
        <f>WORKDAY.INTL(AA3775,1,11)+VLOOKUP(V3775,'Branch Wise Work Timelines'!C:G,3,FALSE)</f>
        <v>44889.416666666664</v>
      </c>
      <c r="AH3775" s="69" t="str">
        <f t="shared" ca="1" si="705"/>
        <v>Out of TAT</v>
      </c>
      <c r="AI3775" s="69">
        <f t="shared" ca="1" si="706"/>
        <v>20516</v>
      </c>
      <c r="AJ3775" s="69" t="str">
        <f ca="1">IF(AI3775&lt;0,"0-12",IFERROR(VLOOKUP(AI3775,Breakup[],2,FALSE),"&gt;24"))</f>
        <v>&gt;24</v>
      </c>
      <c r="AK3775" s="69" t="str">
        <f>VLOOKUP(V3775,Master!B:D,3,FALSE)</f>
        <v>South</v>
      </c>
      <c r="AL3775" s="69" t="str">
        <f t="shared" si="707"/>
        <v>Bangalore</v>
      </c>
    </row>
    <row r="3776" spans="1:38">
      <c r="A3776" s="14" t="s">
        <v>7881</v>
      </c>
      <c r="B3776" s="54">
        <v>44701.698264699102</v>
      </c>
      <c r="C3776" s="13" t="s">
        <v>280</v>
      </c>
      <c r="D3776" s="13">
        <v>359</v>
      </c>
      <c r="E3776" s="13" t="s">
        <v>7882</v>
      </c>
      <c r="F3776" s="13" t="s">
        <v>33</v>
      </c>
      <c r="G3776" s="14">
        <v>1653046113053</v>
      </c>
      <c r="H3776" s="55">
        <v>0.66439814814814802</v>
      </c>
      <c r="I3776" s="33">
        <v>44884.664398148103</v>
      </c>
      <c r="J3776" s="58">
        <v>44884</v>
      </c>
      <c r="K3776" s="13" t="s">
        <v>213</v>
      </c>
      <c r="L3776" s="13" t="s">
        <v>30</v>
      </c>
      <c r="M3776" s="13" t="s">
        <v>282</v>
      </c>
      <c r="N3776" s="13" t="s">
        <v>206</v>
      </c>
      <c r="O3776" s="33" t="s">
        <v>38</v>
      </c>
      <c r="P3776" s="58" t="s">
        <v>38</v>
      </c>
      <c r="Q3776" s="33" t="s">
        <v>207</v>
      </c>
      <c r="R3776" s="14" t="s">
        <v>38</v>
      </c>
      <c r="S3776" s="13" t="s">
        <v>216</v>
      </c>
      <c r="T3776" s="13" t="s">
        <v>278</v>
      </c>
      <c r="U3776" s="33">
        <f t="shared" ca="1" si="696"/>
        <v>45744.56914039352</v>
      </c>
      <c r="V3776" s="13" t="str">
        <f t="shared" si="697"/>
        <v>Bangalore</v>
      </c>
      <c r="W3776" s="13" t="str">
        <f t="shared" si="698"/>
        <v>RI</v>
      </c>
      <c r="X3776" s="13">
        <f t="shared" si="699"/>
        <v>15</v>
      </c>
      <c r="Y3776" s="13" t="str">
        <f>IFERROR(VLOOKUP(C3776,ReceivingTeam[],2,FALSE),"HelpDesk")</f>
        <v>HelpDesk</v>
      </c>
      <c r="Z3776" s="67">
        <f t="shared" si="700"/>
        <v>44888.976898148103</v>
      </c>
      <c r="AA3776" s="68">
        <f t="shared" si="701"/>
        <v>44884</v>
      </c>
      <c r="AB3776" s="69" t="b">
        <f t="shared" si="702"/>
        <v>1</v>
      </c>
      <c r="AC3776" s="70">
        <f t="shared" si="703"/>
        <v>3</v>
      </c>
      <c r="AD3776" s="67">
        <f t="shared" si="704"/>
        <v>44888.976898148103</v>
      </c>
      <c r="AE3776" s="67">
        <f>VLOOKUP(V3776,'Branch Wise Work Timelines'!C:G,3,FALSE)+AA3776</f>
        <v>44884.416666666664</v>
      </c>
      <c r="AF3776" s="67">
        <f>IF(V3776="Bangalore",VLOOKUP(V3776,'Branch Wise Work Timelines'!C:G,4,FALSE)+AA3776+1,IF(V3776="Mumbai",VLOOKUP(V3776,'Branch Wise Work Timelines'!C:G,4,FALSE)+AA3776+1,VLOOKUP(V3776,'Branch Wise Work Timelines'!C:G,4,FALSE)+AA3776))</f>
        <v>44885.104166666664</v>
      </c>
      <c r="AG3776" s="67">
        <f>WORKDAY.INTL(AA3776,1,11)+VLOOKUP(V3776,'Branch Wise Work Timelines'!C:G,3,FALSE)</f>
        <v>44886.416666666664</v>
      </c>
      <c r="AH3776" s="69" t="str">
        <f t="shared" ca="1" si="705"/>
        <v>Out of TAT</v>
      </c>
      <c r="AI3776" s="69">
        <f t="shared" ca="1" si="706"/>
        <v>20535</v>
      </c>
      <c r="AJ3776" s="69" t="str">
        <f ca="1">IF(AI3776&lt;0,"0-12",IFERROR(VLOOKUP(AI3776,Breakup[],2,FALSE),"&gt;24"))</f>
        <v>&gt;24</v>
      </c>
      <c r="AK3776" s="69" t="str">
        <f>VLOOKUP(V3776,Master!B:D,3,FALSE)</f>
        <v>South</v>
      </c>
      <c r="AL3776" s="69" t="str">
        <f t="shared" si="707"/>
        <v>Bangalore</v>
      </c>
    </row>
    <row r="3777" spans="1:38">
      <c r="A3777" s="14" t="s">
        <v>7883</v>
      </c>
      <c r="B3777" s="54">
        <v>44701.679591203698</v>
      </c>
      <c r="C3777" s="13" t="s">
        <v>268</v>
      </c>
      <c r="D3777" s="13">
        <v>1463</v>
      </c>
      <c r="E3777" s="13" t="s">
        <v>7884</v>
      </c>
      <c r="F3777" s="13" t="s">
        <v>15</v>
      </c>
      <c r="G3777" s="14">
        <v>1653048302745</v>
      </c>
      <c r="H3777" s="55">
        <v>0.62325231481481502</v>
      </c>
      <c r="I3777" s="33">
        <v>44888.623252314799</v>
      </c>
      <c r="J3777" s="58">
        <v>44888</v>
      </c>
      <c r="K3777" s="13" t="s">
        <v>213</v>
      </c>
      <c r="L3777" s="13" t="s">
        <v>30</v>
      </c>
      <c r="M3777" s="13" t="s">
        <v>75</v>
      </c>
      <c r="N3777" s="13" t="s">
        <v>206</v>
      </c>
      <c r="O3777" s="33" t="s">
        <v>38</v>
      </c>
      <c r="P3777" s="58" t="s">
        <v>38</v>
      </c>
      <c r="Q3777" s="33" t="s">
        <v>207</v>
      </c>
      <c r="R3777" s="14" t="s">
        <v>38</v>
      </c>
      <c r="S3777" s="13" t="s">
        <v>216</v>
      </c>
      <c r="T3777" s="13" t="s">
        <v>217</v>
      </c>
      <c r="U3777" s="33">
        <f t="shared" ca="1" si="696"/>
        <v>45744.56914039352</v>
      </c>
      <c r="V3777" s="13" t="str">
        <f t="shared" si="697"/>
        <v>Bangalore</v>
      </c>
      <c r="W3777" s="13" t="str">
        <f t="shared" si="698"/>
        <v>CLS</v>
      </c>
      <c r="X3777" s="13">
        <f t="shared" si="699"/>
        <v>14</v>
      </c>
      <c r="Y3777" s="13" t="str">
        <f>IFERROR(VLOOKUP(C3777,ReceivingTeam[],2,FALSE),"HelpDesk")</f>
        <v>HelpDesk</v>
      </c>
      <c r="Z3777" s="67">
        <f t="shared" si="700"/>
        <v>44889.435752314799</v>
      </c>
      <c r="AA3777" s="68">
        <f t="shared" si="701"/>
        <v>44888</v>
      </c>
      <c r="AB3777" s="69" t="b">
        <f t="shared" si="702"/>
        <v>1</v>
      </c>
      <c r="AC3777" s="70">
        <f t="shared" si="703"/>
        <v>0.5</v>
      </c>
      <c r="AD3777" s="67">
        <f t="shared" si="704"/>
        <v>44889.435752314799</v>
      </c>
      <c r="AE3777" s="67">
        <f>VLOOKUP(V3777,'Branch Wise Work Timelines'!C:G,3,FALSE)+AA3777</f>
        <v>44888.416666666664</v>
      </c>
      <c r="AF3777" s="67">
        <f>IF(V3777="Bangalore",VLOOKUP(V3777,'Branch Wise Work Timelines'!C:G,4,FALSE)+AA3777+1,IF(V3777="Mumbai",VLOOKUP(V3777,'Branch Wise Work Timelines'!C:G,4,FALSE)+AA3777+1,VLOOKUP(V3777,'Branch Wise Work Timelines'!C:G,4,FALSE)+AA3777))</f>
        <v>44889.104166666664</v>
      </c>
      <c r="AG3777" s="67">
        <f>WORKDAY.INTL(AA3777,1,11)+VLOOKUP(V3777,'Branch Wise Work Timelines'!C:G,3,FALSE)</f>
        <v>44889.416666666664</v>
      </c>
      <c r="AH3777" s="69" t="str">
        <f t="shared" ca="1" si="705"/>
        <v>Out of TAT</v>
      </c>
      <c r="AI3777" s="69">
        <f t="shared" ca="1" si="706"/>
        <v>20524</v>
      </c>
      <c r="AJ3777" s="69" t="str">
        <f ca="1">IF(AI3777&lt;0,"0-12",IFERROR(VLOOKUP(AI3777,Breakup[],2,FALSE),"&gt;24"))</f>
        <v>&gt;24</v>
      </c>
      <c r="AK3777" s="69" t="str">
        <f>VLOOKUP(V3777,Master!B:D,3,FALSE)</f>
        <v>South</v>
      </c>
      <c r="AL3777" s="69" t="str">
        <f t="shared" si="707"/>
        <v>Bangalore-CLS</v>
      </c>
    </row>
    <row r="3778" spans="1:38">
      <c r="A3778" s="14" t="s">
        <v>7885</v>
      </c>
      <c r="B3778" s="54">
        <v>44701.7066774306</v>
      </c>
      <c r="C3778" s="13" t="s">
        <v>110</v>
      </c>
      <c r="D3778" s="13">
        <v>988</v>
      </c>
      <c r="E3778" s="13" t="s">
        <v>7886</v>
      </c>
      <c r="F3778" s="13" t="s">
        <v>33</v>
      </c>
      <c r="G3778" s="14">
        <v>1653058722519</v>
      </c>
      <c r="H3778" s="55">
        <v>0.63864583333333302</v>
      </c>
      <c r="I3778" s="33">
        <v>44891.6386458333</v>
      </c>
      <c r="J3778" s="58">
        <v>44891</v>
      </c>
      <c r="K3778" s="13" t="s">
        <v>263</v>
      </c>
      <c r="L3778" s="13" t="s">
        <v>69</v>
      </c>
      <c r="M3778" s="13" t="s">
        <v>101</v>
      </c>
      <c r="N3778" s="13" t="s">
        <v>206</v>
      </c>
      <c r="O3778" s="33">
        <v>44891.103750000002</v>
      </c>
      <c r="P3778" s="58">
        <v>44891</v>
      </c>
      <c r="Q3778" s="33" t="s">
        <v>237</v>
      </c>
      <c r="R3778" s="14">
        <v>423</v>
      </c>
      <c r="S3778" s="13" t="s">
        <v>208</v>
      </c>
      <c r="T3778" s="13" t="s">
        <v>209</v>
      </c>
      <c r="U3778" s="33">
        <f t="shared" ref="U3778:U3841" ca="1" si="708">NOW()</f>
        <v>45744.56914039352</v>
      </c>
      <c r="V3778" s="13" t="str">
        <f t="shared" ref="V3778:V3841" si="709">VLOOKUP(L3778,Location,2,0)</f>
        <v>Mumbai</v>
      </c>
      <c r="W3778" s="13" t="str">
        <f t="shared" ref="W3778:W3841" si="710">VLOOKUP(F3778,FCT,2,FALSE)</f>
        <v>RI</v>
      </c>
      <c r="X3778" s="13">
        <f t="shared" ref="X3778:X3841" si="711">HOUR(I3778)</f>
        <v>15</v>
      </c>
      <c r="Y3778" s="13" t="str">
        <f>IFERROR(VLOOKUP(C3778,ReceivingTeam[],2,FALSE),"HelpDesk")</f>
        <v>Branch office</v>
      </c>
      <c r="Z3778" s="67">
        <f t="shared" ref="Z3778:Z3841" si="712">IF(AB3778=FALSE,AE3778+AC3778,IF(I3778&gt;AE3778,IF(((I3778+AC3778)&gt;AF3778),(AC3778-(AF3778-I3778)+AG3778),I3778+AC3778),IF(((AE3778+AC3778)&gt;AF3778),(AC3778-(AF3778-AE3778)+AG3778),AE3778+AC3778)))</f>
        <v>44892.1386458333</v>
      </c>
      <c r="AA3778" s="68">
        <f t="shared" ref="AA3778:AA3841" si="713">INT(J3778)</f>
        <v>44891</v>
      </c>
      <c r="AB3778" s="69" t="b">
        <f t="shared" ref="AB3778:AB3841" si="714">WORKDAY.INTL(AA3778-1,1,11)=AA3778</f>
        <v>1</v>
      </c>
      <c r="AC3778" s="70">
        <f t="shared" ref="AC3778:AC3841" si="715">IF(T3778="High",12/24,72/24)</f>
        <v>0.5</v>
      </c>
      <c r="AD3778" s="67">
        <f t="shared" ref="AD3778:AD3841" si="716">IF(AB3778=FALSE,AE3778+AC3778,IF(I3778&gt;AE3778,IF(((I3778+AC3778)&gt;AF3778),(AC3778-(AF3778-I3778)+AG3778),I3778+AC3778),IF(((AE3778+AC3778)&gt;AF3778),(AC3778-(AF3778-AE3778)+AG3778),AE3778+AC3778)))</f>
        <v>44892.1386458333</v>
      </c>
      <c r="AE3778" s="67">
        <f>VLOOKUP(V3778,'Branch Wise Work Timelines'!C:G,3,FALSE)+AA3778</f>
        <v>44891.416666666664</v>
      </c>
      <c r="AF3778" s="67">
        <f>IF(V3778="Bangalore",VLOOKUP(V3778,'Branch Wise Work Timelines'!C:G,4,FALSE)+AA3778+1,IF(V3778="Mumbai",VLOOKUP(V3778,'Branch Wise Work Timelines'!C:G,4,FALSE)+AA3778+1,VLOOKUP(V3778,'Branch Wise Work Timelines'!C:G,4,FALSE)+AA3778))</f>
        <v>44892.25</v>
      </c>
      <c r="AG3778" s="67">
        <f>WORKDAY.INTL(AA3778,1,11)+VLOOKUP(V3778,'Branch Wise Work Timelines'!C:G,3,FALSE)</f>
        <v>44893.416666666664</v>
      </c>
      <c r="AH3778" s="69" t="str">
        <f t="shared" ref="AH3778:AH3841" si="717">IF(Q3778&lt;&gt;"Success",IF(U3778&gt;Z3778,"Out of TAT","In TAT"),IF(O3778&gt;AD3778,"Not Met","Met"))</f>
        <v>Met</v>
      </c>
      <c r="AI3778" s="69">
        <f t="shared" ref="AI3778:AI3841" ca="1" si="718">ROUNDUP((U3778-AD3778)*24,0)</f>
        <v>20459</v>
      </c>
      <c r="AJ3778" s="69" t="str">
        <f ca="1">IF(AI3778&lt;0,"0-12",IFERROR(VLOOKUP(AI3778,Breakup[],2,FALSE),"&gt;24"))</f>
        <v>&gt;24</v>
      </c>
      <c r="AK3778" s="69" t="str">
        <f>VLOOKUP(V3778,Master!B:D,3,FALSE)</f>
        <v>East</v>
      </c>
      <c r="AL3778" s="69" t="str">
        <f t="shared" ref="AL3778:AL3841" si="719">IF(V3778="Bangalore",IF(W3778="CLS",V3778&amp;"-"&amp;"CLS",V3778),(V3778))</f>
        <v>Mumbai</v>
      </c>
    </row>
    <row r="3779" spans="1:38">
      <c r="A3779" s="14" t="s">
        <v>7887</v>
      </c>
      <c r="B3779" s="54">
        <v>44701.779692789401</v>
      </c>
      <c r="C3779" s="13" t="s">
        <v>418</v>
      </c>
      <c r="D3779" s="13">
        <v>1156</v>
      </c>
      <c r="E3779" s="13" t="s">
        <v>7888</v>
      </c>
      <c r="F3779" s="13" t="s">
        <v>15</v>
      </c>
      <c r="G3779" s="14">
        <v>1653055518035</v>
      </c>
      <c r="H3779" s="55">
        <v>0.55628472222222203</v>
      </c>
      <c r="I3779" s="33">
        <v>44884.556284722203</v>
      </c>
      <c r="J3779" s="58">
        <v>44884</v>
      </c>
      <c r="K3779" s="13" t="s">
        <v>213</v>
      </c>
      <c r="L3779" s="13" t="s">
        <v>30</v>
      </c>
      <c r="M3779" s="13" t="s">
        <v>75</v>
      </c>
      <c r="N3779" s="13" t="s">
        <v>206</v>
      </c>
      <c r="O3779" s="33" t="s">
        <v>38</v>
      </c>
      <c r="P3779" s="58" t="s">
        <v>38</v>
      </c>
      <c r="Q3779" s="33" t="s">
        <v>207</v>
      </c>
      <c r="R3779" s="14" t="s">
        <v>38</v>
      </c>
      <c r="S3779" s="13" t="s">
        <v>216</v>
      </c>
      <c r="T3779" s="13" t="s">
        <v>217</v>
      </c>
      <c r="U3779" s="33">
        <f t="shared" ca="1" si="708"/>
        <v>45744.56914039352</v>
      </c>
      <c r="V3779" s="13" t="str">
        <f t="shared" si="709"/>
        <v>Bangalore</v>
      </c>
      <c r="W3779" s="13" t="str">
        <f t="shared" si="710"/>
        <v>CLS</v>
      </c>
      <c r="X3779" s="13">
        <f t="shared" si="711"/>
        <v>13</v>
      </c>
      <c r="Y3779" s="13" t="str">
        <f>IFERROR(VLOOKUP(C3779,ReceivingTeam[],2,FALSE),"HelpDesk")</f>
        <v>HelpDesk</v>
      </c>
      <c r="Z3779" s="67">
        <f t="shared" si="712"/>
        <v>44885.056284722203</v>
      </c>
      <c r="AA3779" s="68">
        <f t="shared" si="713"/>
        <v>44884</v>
      </c>
      <c r="AB3779" s="69" t="b">
        <f t="shared" si="714"/>
        <v>1</v>
      </c>
      <c r="AC3779" s="70">
        <f t="shared" si="715"/>
        <v>0.5</v>
      </c>
      <c r="AD3779" s="67">
        <f t="shared" si="716"/>
        <v>44885.056284722203</v>
      </c>
      <c r="AE3779" s="67">
        <f>VLOOKUP(V3779,'Branch Wise Work Timelines'!C:G,3,FALSE)+AA3779</f>
        <v>44884.416666666664</v>
      </c>
      <c r="AF3779" s="67">
        <f>IF(V3779="Bangalore",VLOOKUP(V3779,'Branch Wise Work Timelines'!C:G,4,FALSE)+AA3779+1,IF(V3779="Mumbai",VLOOKUP(V3779,'Branch Wise Work Timelines'!C:G,4,FALSE)+AA3779+1,VLOOKUP(V3779,'Branch Wise Work Timelines'!C:G,4,FALSE)+AA3779))</f>
        <v>44885.104166666664</v>
      </c>
      <c r="AG3779" s="67">
        <f>WORKDAY.INTL(AA3779,1,11)+VLOOKUP(V3779,'Branch Wise Work Timelines'!C:G,3,FALSE)</f>
        <v>44886.416666666664</v>
      </c>
      <c r="AH3779" s="69" t="str">
        <f t="shared" ca="1" si="717"/>
        <v>Out of TAT</v>
      </c>
      <c r="AI3779" s="69">
        <f t="shared" ca="1" si="718"/>
        <v>20629</v>
      </c>
      <c r="AJ3779" s="69" t="str">
        <f ca="1">IF(AI3779&lt;0,"0-12",IFERROR(VLOOKUP(AI3779,Breakup[],2,FALSE),"&gt;24"))</f>
        <v>&gt;24</v>
      </c>
      <c r="AK3779" s="69" t="str">
        <f>VLOOKUP(V3779,Master!B:D,3,FALSE)</f>
        <v>South</v>
      </c>
      <c r="AL3779" s="69" t="str">
        <f t="shared" si="719"/>
        <v>Bangalore-CLS</v>
      </c>
    </row>
    <row r="3780" spans="1:38">
      <c r="A3780" s="14" t="s">
        <v>7889</v>
      </c>
      <c r="B3780" s="54">
        <v>44701.717354282402</v>
      </c>
      <c r="C3780" s="13" t="s">
        <v>121</v>
      </c>
      <c r="D3780" s="13">
        <v>1800</v>
      </c>
      <c r="E3780" s="13" t="s">
        <v>7890</v>
      </c>
      <c r="F3780" s="13" t="s">
        <v>33</v>
      </c>
      <c r="G3780" s="14">
        <v>1653047769407</v>
      </c>
      <c r="H3780" s="55">
        <v>0.64826388888888897</v>
      </c>
      <c r="I3780" s="33">
        <v>44881.648263888899</v>
      </c>
      <c r="J3780" s="58">
        <v>44881</v>
      </c>
      <c r="K3780" s="13" t="s">
        <v>263</v>
      </c>
      <c r="L3780" s="13" t="s">
        <v>69</v>
      </c>
      <c r="M3780" s="13" t="s">
        <v>101</v>
      </c>
      <c r="N3780" s="13" t="s">
        <v>206</v>
      </c>
      <c r="O3780" s="33" t="s">
        <v>38</v>
      </c>
      <c r="P3780" s="58" t="s">
        <v>38</v>
      </c>
      <c r="Q3780" s="33" t="s">
        <v>207</v>
      </c>
      <c r="R3780" s="14" t="s">
        <v>38</v>
      </c>
      <c r="S3780" s="13" t="s">
        <v>208</v>
      </c>
      <c r="T3780" s="13" t="s">
        <v>209</v>
      </c>
      <c r="U3780" s="33">
        <f t="shared" ca="1" si="708"/>
        <v>45744.56914039352</v>
      </c>
      <c r="V3780" s="13" t="str">
        <f t="shared" si="709"/>
        <v>Mumbai</v>
      </c>
      <c r="W3780" s="13" t="str">
        <f t="shared" si="710"/>
        <v>RI</v>
      </c>
      <c r="X3780" s="13">
        <f t="shared" si="711"/>
        <v>15</v>
      </c>
      <c r="Y3780" s="13" t="str">
        <f>IFERROR(VLOOKUP(C3780,ReceivingTeam[],2,FALSE),"HelpDesk")</f>
        <v>Branch office</v>
      </c>
      <c r="Z3780" s="67">
        <f t="shared" si="712"/>
        <v>44882.148263888899</v>
      </c>
      <c r="AA3780" s="68">
        <f t="shared" si="713"/>
        <v>44881</v>
      </c>
      <c r="AB3780" s="69" t="b">
        <f t="shared" si="714"/>
        <v>1</v>
      </c>
      <c r="AC3780" s="70">
        <f t="shared" si="715"/>
        <v>0.5</v>
      </c>
      <c r="AD3780" s="67">
        <f t="shared" si="716"/>
        <v>44882.148263888899</v>
      </c>
      <c r="AE3780" s="67">
        <f>VLOOKUP(V3780,'Branch Wise Work Timelines'!C:G,3,FALSE)+AA3780</f>
        <v>44881.416666666664</v>
      </c>
      <c r="AF3780" s="67">
        <f>IF(V3780="Bangalore",VLOOKUP(V3780,'Branch Wise Work Timelines'!C:G,4,FALSE)+AA3780+1,IF(V3780="Mumbai",VLOOKUP(V3780,'Branch Wise Work Timelines'!C:G,4,FALSE)+AA3780+1,VLOOKUP(V3780,'Branch Wise Work Timelines'!C:G,4,FALSE)+AA3780))</f>
        <v>44882.25</v>
      </c>
      <c r="AG3780" s="67">
        <f>WORKDAY.INTL(AA3780,1,11)+VLOOKUP(V3780,'Branch Wise Work Timelines'!C:G,3,FALSE)</f>
        <v>44882.416666666664</v>
      </c>
      <c r="AH3780" s="69" t="str">
        <f t="shared" ca="1" si="717"/>
        <v>Out of TAT</v>
      </c>
      <c r="AI3780" s="69">
        <f t="shared" ca="1" si="718"/>
        <v>20699</v>
      </c>
      <c r="AJ3780" s="69" t="str">
        <f ca="1">IF(AI3780&lt;0,"0-12",IFERROR(VLOOKUP(AI3780,Breakup[],2,FALSE),"&gt;24"))</f>
        <v>&gt;24</v>
      </c>
      <c r="AK3780" s="69" t="str">
        <f>VLOOKUP(V3780,Master!B:D,3,FALSE)</f>
        <v>East</v>
      </c>
      <c r="AL3780" s="69" t="str">
        <f t="shared" si="719"/>
        <v>Mumbai</v>
      </c>
    </row>
    <row r="3781" spans="1:38">
      <c r="A3781" s="14" t="s">
        <v>7891</v>
      </c>
      <c r="B3781" s="54">
        <v>44701.7209323727</v>
      </c>
      <c r="C3781" s="13" t="s">
        <v>122</v>
      </c>
      <c r="D3781" s="13">
        <v>1032</v>
      </c>
      <c r="E3781" s="13" t="s">
        <v>7892</v>
      </c>
      <c r="F3781" s="13" t="s">
        <v>33</v>
      </c>
      <c r="G3781" s="14">
        <v>1653047769407</v>
      </c>
      <c r="H3781" s="55">
        <v>0.91596064814814804</v>
      </c>
      <c r="I3781" s="33">
        <v>44883.915960648097</v>
      </c>
      <c r="J3781" s="58">
        <v>44883</v>
      </c>
      <c r="K3781" s="13" t="s">
        <v>263</v>
      </c>
      <c r="L3781" s="13" t="s">
        <v>69</v>
      </c>
      <c r="M3781" s="13" t="s">
        <v>101</v>
      </c>
      <c r="N3781" s="13" t="s">
        <v>206</v>
      </c>
      <c r="O3781" s="33" t="s">
        <v>38</v>
      </c>
      <c r="P3781" s="58" t="s">
        <v>38</v>
      </c>
      <c r="Q3781" s="33" t="s">
        <v>207</v>
      </c>
      <c r="R3781" s="14" t="s">
        <v>38</v>
      </c>
      <c r="S3781" s="13" t="s">
        <v>208</v>
      </c>
      <c r="T3781" s="13" t="s">
        <v>209</v>
      </c>
      <c r="U3781" s="33">
        <f t="shared" ca="1" si="708"/>
        <v>45744.56914039352</v>
      </c>
      <c r="V3781" s="13" t="str">
        <f t="shared" si="709"/>
        <v>Mumbai</v>
      </c>
      <c r="W3781" s="13" t="str">
        <f t="shared" si="710"/>
        <v>RI</v>
      </c>
      <c r="X3781" s="13">
        <f t="shared" si="711"/>
        <v>21</v>
      </c>
      <c r="Y3781" s="13" t="str">
        <f>IFERROR(VLOOKUP(C3781,ReceivingTeam[],2,FALSE),"HelpDesk")</f>
        <v>Branch office</v>
      </c>
      <c r="Z3781" s="67">
        <f t="shared" si="712"/>
        <v>44884.582627314761</v>
      </c>
      <c r="AA3781" s="68">
        <f t="shared" si="713"/>
        <v>44883</v>
      </c>
      <c r="AB3781" s="69" t="b">
        <f t="shared" si="714"/>
        <v>1</v>
      </c>
      <c r="AC3781" s="70">
        <f t="shared" si="715"/>
        <v>0.5</v>
      </c>
      <c r="AD3781" s="67">
        <f t="shared" si="716"/>
        <v>44884.582627314761</v>
      </c>
      <c r="AE3781" s="67">
        <f>VLOOKUP(V3781,'Branch Wise Work Timelines'!C:G,3,FALSE)+AA3781</f>
        <v>44883.416666666664</v>
      </c>
      <c r="AF3781" s="67">
        <f>IF(V3781="Bangalore",VLOOKUP(V3781,'Branch Wise Work Timelines'!C:G,4,FALSE)+AA3781+1,IF(V3781="Mumbai",VLOOKUP(V3781,'Branch Wise Work Timelines'!C:G,4,FALSE)+AA3781+1,VLOOKUP(V3781,'Branch Wise Work Timelines'!C:G,4,FALSE)+AA3781))</f>
        <v>44884.25</v>
      </c>
      <c r="AG3781" s="67">
        <f>WORKDAY.INTL(AA3781,1,11)+VLOOKUP(V3781,'Branch Wise Work Timelines'!C:G,3,FALSE)</f>
        <v>44884.416666666664</v>
      </c>
      <c r="AH3781" s="69" t="str">
        <f t="shared" ca="1" si="717"/>
        <v>Out of TAT</v>
      </c>
      <c r="AI3781" s="69">
        <f t="shared" ca="1" si="718"/>
        <v>20640</v>
      </c>
      <c r="AJ3781" s="69" t="str">
        <f ca="1">IF(AI3781&lt;0,"0-12",IFERROR(VLOOKUP(AI3781,Breakup[],2,FALSE),"&gt;24"))</f>
        <v>&gt;24</v>
      </c>
      <c r="AK3781" s="69" t="str">
        <f>VLOOKUP(V3781,Master!B:D,3,FALSE)</f>
        <v>East</v>
      </c>
      <c r="AL3781" s="69" t="str">
        <f t="shared" si="719"/>
        <v>Mumbai</v>
      </c>
    </row>
    <row r="3782" spans="1:38">
      <c r="A3782" s="14" t="s">
        <v>7893</v>
      </c>
      <c r="B3782" s="54">
        <v>44701.667238391201</v>
      </c>
      <c r="C3782" s="13" t="s">
        <v>1342</v>
      </c>
      <c r="D3782" s="13">
        <v>1335</v>
      </c>
      <c r="E3782" s="13" t="s">
        <v>7894</v>
      </c>
      <c r="F3782" s="13" t="s">
        <v>15</v>
      </c>
      <c r="G3782" s="14">
        <v>1653051626097</v>
      </c>
      <c r="H3782" s="55">
        <v>0.137893518518519</v>
      </c>
      <c r="I3782" s="33">
        <v>44883.137893518498</v>
      </c>
      <c r="J3782" s="58">
        <v>44883</v>
      </c>
      <c r="K3782" s="13" t="s">
        <v>213</v>
      </c>
      <c r="L3782" s="13" t="s">
        <v>30</v>
      </c>
      <c r="M3782" s="13" t="s">
        <v>214</v>
      </c>
      <c r="N3782" s="13" t="s">
        <v>206</v>
      </c>
      <c r="O3782" s="33" t="s">
        <v>38</v>
      </c>
      <c r="P3782" s="58" t="s">
        <v>38</v>
      </c>
      <c r="Q3782" s="33" t="s">
        <v>207</v>
      </c>
      <c r="R3782" s="14" t="s">
        <v>38</v>
      </c>
      <c r="S3782" s="13" t="s">
        <v>216</v>
      </c>
      <c r="T3782" s="13" t="s">
        <v>217</v>
      </c>
      <c r="U3782" s="33">
        <f t="shared" ca="1" si="708"/>
        <v>45744.56914039352</v>
      </c>
      <c r="V3782" s="13" t="str">
        <f t="shared" si="709"/>
        <v>Bangalore</v>
      </c>
      <c r="W3782" s="13" t="str">
        <f t="shared" si="710"/>
        <v>CLS</v>
      </c>
      <c r="X3782" s="13">
        <f t="shared" si="711"/>
        <v>3</v>
      </c>
      <c r="Y3782" s="13" t="str">
        <f>IFERROR(VLOOKUP(C3782,ReceivingTeam[],2,FALSE),"HelpDesk")</f>
        <v>HelpDesk</v>
      </c>
      <c r="Z3782" s="67">
        <f t="shared" si="712"/>
        <v>44883.916666666664</v>
      </c>
      <c r="AA3782" s="68">
        <f t="shared" si="713"/>
        <v>44883</v>
      </c>
      <c r="AB3782" s="69" t="b">
        <f t="shared" si="714"/>
        <v>1</v>
      </c>
      <c r="AC3782" s="70">
        <f t="shared" si="715"/>
        <v>0.5</v>
      </c>
      <c r="AD3782" s="67">
        <f t="shared" si="716"/>
        <v>44883.916666666664</v>
      </c>
      <c r="AE3782" s="67">
        <f>VLOOKUP(V3782,'Branch Wise Work Timelines'!C:G,3,FALSE)+AA3782</f>
        <v>44883.416666666664</v>
      </c>
      <c r="AF3782" s="67">
        <f>IF(V3782="Bangalore",VLOOKUP(V3782,'Branch Wise Work Timelines'!C:G,4,FALSE)+AA3782+1,IF(V3782="Mumbai",VLOOKUP(V3782,'Branch Wise Work Timelines'!C:G,4,FALSE)+AA3782+1,VLOOKUP(V3782,'Branch Wise Work Timelines'!C:G,4,FALSE)+AA3782))</f>
        <v>44884.104166666664</v>
      </c>
      <c r="AG3782" s="67">
        <f>WORKDAY.INTL(AA3782,1,11)+VLOOKUP(V3782,'Branch Wise Work Timelines'!C:G,3,FALSE)</f>
        <v>44884.416666666664</v>
      </c>
      <c r="AH3782" s="69" t="str">
        <f t="shared" ca="1" si="717"/>
        <v>Out of TAT</v>
      </c>
      <c r="AI3782" s="69">
        <f t="shared" ca="1" si="718"/>
        <v>20656</v>
      </c>
      <c r="AJ3782" s="69" t="str">
        <f ca="1">IF(AI3782&lt;0,"0-12",IFERROR(VLOOKUP(AI3782,Breakup[],2,FALSE),"&gt;24"))</f>
        <v>&gt;24</v>
      </c>
      <c r="AK3782" s="69" t="str">
        <f>VLOOKUP(V3782,Master!B:D,3,FALSE)</f>
        <v>South</v>
      </c>
      <c r="AL3782" s="69" t="str">
        <f t="shared" si="719"/>
        <v>Bangalore-CLS</v>
      </c>
    </row>
    <row r="3783" spans="1:38">
      <c r="A3783" s="14" t="s">
        <v>7895</v>
      </c>
      <c r="B3783" s="54">
        <v>44701.702322997699</v>
      </c>
      <c r="C3783" s="13" t="s">
        <v>1079</v>
      </c>
      <c r="D3783" s="13">
        <v>1974</v>
      </c>
      <c r="E3783" s="13" t="s">
        <v>7896</v>
      </c>
      <c r="F3783" s="13" t="s">
        <v>15</v>
      </c>
      <c r="G3783" s="14">
        <v>1653049644596</v>
      </c>
      <c r="H3783" s="55">
        <v>0.186481481481481</v>
      </c>
      <c r="I3783" s="33">
        <v>44891.186481481498</v>
      </c>
      <c r="J3783" s="58">
        <v>44891</v>
      </c>
      <c r="K3783" s="13" t="s">
        <v>213</v>
      </c>
      <c r="L3783" s="13" t="s">
        <v>30</v>
      </c>
      <c r="M3783" s="13" t="s">
        <v>214</v>
      </c>
      <c r="N3783" s="13" t="s">
        <v>206</v>
      </c>
      <c r="O3783" s="33">
        <v>44891.839050925897</v>
      </c>
      <c r="P3783" s="58">
        <v>44891</v>
      </c>
      <c r="Q3783" s="33" t="s">
        <v>237</v>
      </c>
      <c r="R3783" s="14">
        <v>1159</v>
      </c>
      <c r="S3783" s="13" t="s">
        <v>216</v>
      </c>
      <c r="T3783" s="13" t="s">
        <v>217</v>
      </c>
      <c r="U3783" s="33">
        <f t="shared" ca="1" si="708"/>
        <v>45744.56914039352</v>
      </c>
      <c r="V3783" s="13" t="str">
        <f t="shared" si="709"/>
        <v>Bangalore</v>
      </c>
      <c r="W3783" s="13" t="str">
        <f t="shared" si="710"/>
        <v>CLS</v>
      </c>
      <c r="X3783" s="13">
        <f t="shared" si="711"/>
        <v>4</v>
      </c>
      <c r="Y3783" s="13" t="str">
        <f>IFERROR(VLOOKUP(C3783,ReceivingTeam[],2,FALSE),"HelpDesk")</f>
        <v>HelpDesk</v>
      </c>
      <c r="Z3783" s="67">
        <f t="shared" si="712"/>
        <v>44891.916666666664</v>
      </c>
      <c r="AA3783" s="68">
        <f t="shared" si="713"/>
        <v>44891</v>
      </c>
      <c r="AB3783" s="69" t="b">
        <f t="shared" si="714"/>
        <v>1</v>
      </c>
      <c r="AC3783" s="70">
        <f t="shared" si="715"/>
        <v>0.5</v>
      </c>
      <c r="AD3783" s="67">
        <f t="shared" si="716"/>
        <v>44891.916666666664</v>
      </c>
      <c r="AE3783" s="67">
        <f>VLOOKUP(V3783,'Branch Wise Work Timelines'!C:G,3,FALSE)+AA3783</f>
        <v>44891.416666666664</v>
      </c>
      <c r="AF3783" s="67">
        <f>IF(V3783="Bangalore",VLOOKUP(V3783,'Branch Wise Work Timelines'!C:G,4,FALSE)+AA3783+1,IF(V3783="Mumbai",VLOOKUP(V3783,'Branch Wise Work Timelines'!C:G,4,FALSE)+AA3783+1,VLOOKUP(V3783,'Branch Wise Work Timelines'!C:G,4,FALSE)+AA3783))</f>
        <v>44892.104166666664</v>
      </c>
      <c r="AG3783" s="67">
        <f>WORKDAY.INTL(AA3783,1,11)+VLOOKUP(V3783,'Branch Wise Work Timelines'!C:G,3,FALSE)</f>
        <v>44893.416666666664</v>
      </c>
      <c r="AH3783" s="69" t="str">
        <f t="shared" si="717"/>
        <v>Met</v>
      </c>
      <c r="AI3783" s="69">
        <f t="shared" ca="1" si="718"/>
        <v>20464</v>
      </c>
      <c r="AJ3783" s="69" t="str">
        <f ca="1">IF(AI3783&lt;0,"0-12",IFERROR(VLOOKUP(AI3783,Breakup[],2,FALSE),"&gt;24"))</f>
        <v>&gt;24</v>
      </c>
      <c r="AK3783" s="69" t="str">
        <f>VLOOKUP(V3783,Master!B:D,3,FALSE)</f>
        <v>South</v>
      </c>
      <c r="AL3783" s="69" t="str">
        <f t="shared" si="719"/>
        <v>Bangalore-CLS</v>
      </c>
    </row>
    <row r="3784" spans="1:38">
      <c r="A3784" s="14" t="s">
        <v>7897</v>
      </c>
      <c r="B3784" s="54">
        <v>44701.724372488403</v>
      </c>
      <c r="C3784" s="13" t="s">
        <v>243</v>
      </c>
      <c r="D3784" s="13">
        <v>1383</v>
      </c>
      <c r="E3784" s="13" t="s">
        <v>7898</v>
      </c>
      <c r="F3784" s="13" t="s">
        <v>15</v>
      </c>
      <c r="G3784" s="14">
        <v>1653049644596</v>
      </c>
      <c r="H3784" s="55">
        <v>0.26141203703703703</v>
      </c>
      <c r="I3784" s="33">
        <v>44882.261412036998</v>
      </c>
      <c r="J3784" s="58">
        <v>44882</v>
      </c>
      <c r="K3784" s="13" t="s">
        <v>213</v>
      </c>
      <c r="L3784" s="13" t="s">
        <v>30</v>
      </c>
      <c r="M3784" s="13" t="s">
        <v>214</v>
      </c>
      <c r="N3784" s="13" t="s">
        <v>206</v>
      </c>
      <c r="O3784" s="33" t="s">
        <v>38</v>
      </c>
      <c r="P3784" s="58" t="s">
        <v>38</v>
      </c>
      <c r="Q3784" s="33" t="s">
        <v>207</v>
      </c>
      <c r="R3784" s="14" t="s">
        <v>38</v>
      </c>
      <c r="S3784" s="13" t="s">
        <v>216</v>
      </c>
      <c r="T3784" s="13" t="s">
        <v>217</v>
      </c>
      <c r="U3784" s="33">
        <f t="shared" ca="1" si="708"/>
        <v>45744.56914039352</v>
      </c>
      <c r="V3784" s="13" t="str">
        <f t="shared" si="709"/>
        <v>Bangalore</v>
      </c>
      <c r="W3784" s="13" t="str">
        <f t="shared" si="710"/>
        <v>CLS</v>
      </c>
      <c r="X3784" s="13">
        <f t="shared" si="711"/>
        <v>6</v>
      </c>
      <c r="Y3784" s="13" t="str">
        <f>IFERROR(VLOOKUP(C3784,ReceivingTeam[],2,FALSE),"HelpDesk")</f>
        <v>HelpDesk</v>
      </c>
      <c r="Z3784" s="67">
        <f t="shared" si="712"/>
        <v>44882.916666666664</v>
      </c>
      <c r="AA3784" s="68">
        <f t="shared" si="713"/>
        <v>44882</v>
      </c>
      <c r="AB3784" s="69" t="b">
        <f t="shared" si="714"/>
        <v>1</v>
      </c>
      <c r="AC3784" s="70">
        <f t="shared" si="715"/>
        <v>0.5</v>
      </c>
      <c r="AD3784" s="67">
        <f t="shared" si="716"/>
        <v>44882.916666666664</v>
      </c>
      <c r="AE3784" s="67">
        <f>VLOOKUP(V3784,'Branch Wise Work Timelines'!C:G,3,FALSE)+AA3784</f>
        <v>44882.416666666664</v>
      </c>
      <c r="AF3784" s="67">
        <f>IF(V3784="Bangalore",VLOOKUP(V3784,'Branch Wise Work Timelines'!C:G,4,FALSE)+AA3784+1,IF(V3784="Mumbai",VLOOKUP(V3784,'Branch Wise Work Timelines'!C:G,4,FALSE)+AA3784+1,VLOOKUP(V3784,'Branch Wise Work Timelines'!C:G,4,FALSE)+AA3784))</f>
        <v>44883.104166666664</v>
      </c>
      <c r="AG3784" s="67">
        <f>WORKDAY.INTL(AA3784,1,11)+VLOOKUP(V3784,'Branch Wise Work Timelines'!C:G,3,FALSE)</f>
        <v>44883.416666666664</v>
      </c>
      <c r="AH3784" s="69" t="str">
        <f t="shared" ca="1" si="717"/>
        <v>Out of TAT</v>
      </c>
      <c r="AI3784" s="69">
        <f t="shared" ca="1" si="718"/>
        <v>20680</v>
      </c>
      <c r="AJ3784" s="69" t="str">
        <f ca="1">IF(AI3784&lt;0,"0-12",IFERROR(VLOOKUP(AI3784,Breakup[],2,FALSE),"&gt;24"))</f>
        <v>&gt;24</v>
      </c>
      <c r="AK3784" s="69" t="str">
        <f>VLOOKUP(V3784,Master!B:D,3,FALSE)</f>
        <v>South</v>
      </c>
      <c r="AL3784" s="69" t="str">
        <f t="shared" si="719"/>
        <v>Bangalore-CLS</v>
      </c>
    </row>
    <row r="3785" spans="1:38">
      <c r="A3785" s="14" t="s">
        <v>7899</v>
      </c>
      <c r="B3785" s="54">
        <v>44701.777257094902</v>
      </c>
      <c r="C3785" s="13" t="s">
        <v>78</v>
      </c>
      <c r="D3785" s="13">
        <v>1370</v>
      </c>
      <c r="E3785" s="13" t="s">
        <v>7900</v>
      </c>
      <c r="F3785" s="13" t="s">
        <v>33</v>
      </c>
      <c r="G3785" s="14">
        <v>1653053109035</v>
      </c>
      <c r="H3785" s="55">
        <v>0.34160879629629598</v>
      </c>
      <c r="I3785" s="33">
        <v>44887.341608796298</v>
      </c>
      <c r="J3785" s="58">
        <v>44887</v>
      </c>
      <c r="K3785" s="13" t="s">
        <v>213</v>
      </c>
      <c r="L3785" s="13" t="s">
        <v>30</v>
      </c>
      <c r="M3785" s="13" t="s">
        <v>282</v>
      </c>
      <c r="N3785" s="13" t="s">
        <v>206</v>
      </c>
      <c r="O3785" s="33" t="s">
        <v>38</v>
      </c>
      <c r="P3785" s="58" t="s">
        <v>38</v>
      </c>
      <c r="Q3785" s="33" t="s">
        <v>207</v>
      </c>
      <c r="R3785" s="14" t="s">
        <v>38</v>
      </c>
      <c r="S3785" s="13" t="s">
        <v>216</v>
      </c>
      <c r="T3785" s="13" t="s">
        <v>217</v>
      </c>
      <c r="U3785" s="33">
        <f t="shared" ca="1" si="708"/>
        <v>45744.56914039352</v>
      </c>
      <c r="V3785" s="13" t="str">
        <f t="shared" si="709"/>
        <v>Bangalore</v>
      </c>
      <c r="W3785" s="13" t="str">
        <f t="shared" si="710"/>
        <v>RI</v>
      </c>
      <c r="X3785" s="13">
        <f t="shared" si="711"/>
        <v>8</v>
      </c>
      <c r="Y3785" s="13" t="str">
        <f>IFERROR(VLOOKUP(C3785,ReceivingTeam[],2,FALSE),"HelpDesk")</f>
        <v>Branch office</v>
      </c>
      <c r="Z3785" s="67">
        <f t="shared" si="712"/>
        <v>44887.916666666664</v>
      </c>
      <c r="AA3785" s="68">
        <f t="shared" si="713"/>
        <v>44887</v>
      </c>
      <c r="AB3785" s="69" t="b">
        <f t="shared" si="714"/>
        <v>1</v>
      </c>
      <c r="AC3785" s="70">
        <f t="shared" si="715"/>
        <v>0.5</v>
      </c>
      <c r="AD3785" s="67">
        <f t="shared" si="716"/>
        <v>44887.916666666664</v>
      </c>
      <c r="AE3785" s="67">
        <f>VLOOKUP(V3785,'Branch Wise Work Timelines'!C:G,3,FALSE)+AA3785</f>
        <v>44887.416666666664</v>
      </c>
      <c r="AF3785" s="67">
        <f>IF(V3785="Bangalore",VLOOKUP(V3785,'Branch Wise Work Timelines'!C:G,4,FALSE)+AA3785+1,IF(V3785="Mumbai",VLOOKUP(V3785,'Branch Wise Work Timelines'!C:G,4,FALSE)+AA3785+1,VLOOKUP(V3785,'Branch Wise Work Timelines'!C:G,4,FALSE)+AA3785))</f>
        <v>44888.104166666664</v>
      </c>
      <c r="AG3785" s="67">
        <f>WORKDAY.INTL(AA3785,1,11)+VLOOKUP(V3785,'Branch Wise Work Timelines'!C:G,3,FALSE)</f>
        <v>44888.416666666664</v>
      </c>
      <c r="AH3785" s="69" t="str">
        <f t="shared" ca="1" si="717"/>
        <v>Out of TAT</v>
      </c>
      <c r="AI3785" s="69">
        <f t="shared" ca="1" si="718"/>
        <v>20560</v>
      </c>
      <c r="AJ3785" s="69" t="str">
        <f ca="1">IF(AI3785&lt;0,"0-12",IFERROR(VLOOKUP(AI3785,Breakup[],2,FALSE),"&gt;24"))</f>
        <v>&gt;24</v>
      </c>
      <c r="AK3785" s="69" t="str">
        <f>VLOOKUP(V3785,Master!B:D,3,FALSE)</f>
        <v>South</v>
      </c>
      <c r="AL3785" s="69" t="str">
        <f t="shared" si="719"/>
        <v>Bangalore</v>
      </c>
    </row>
    <row r="3786" spans="1:38">
      <c r="A3786" s="14" t="s">
        <v>7901</v>
      </c>
      <c r="B3786" s="54">
        <v>44701.726994560202</v>
      </c>
      <c r="C3786" s="13" t="s">
        <v>6205</v>
      </c>
      <c r="D3786" s="13">
        <v>1264</v>
      </c>
      <c r="E3786" s="13" t="s">
        <v>7902</v>
      </c>
      <c r="F3786" s="13" t="s">
        <v>33</v>
      </c>
      <c r="G3786" s="14">
        <v>1653048393194</v>
      </c>
      <c r="H3786" s="55">
        <v>0.212071759259259</v>
      </c>
      <c r="I3786" s="33">
        <v>44887.212071759299</v>
      </c>
      <c r="J3786" s="58">
        <v>44887</v>
      </c>
      <c r="K3786" s="13" t="s">
        <v>6207</v>
      </c>
      <c r="L3786" s="13" t="s">
        <v>44</v>
      </c>
      <c r="M3786" s="13" t="s">
        <v>6205</v>
      </c>
      <c r="N3786" s="13" t="s">
        <v>206</v>
      </c>
      <c r="O3786" s="33" t="s">
        <v>38</v>
      </c>
      <c r="P3786" s="58" t="s">
        <v>38</v>
      </c>
      <c r="Q3786" s="33" t="s">
        <v>207</v>
      </c>
      <c r="R3786" s="14" t="s">
        <v>38</v>
      </c>
      <c r="S3786" s="13" t="s">
        <v>216</v>
      </c>
      <c r="T3786" s="13" t="s">
        <v>217</v>
      </c>
      <c r="U3786" s="33">
        <f t="shared" ca="1" si="708"/>
        <v>45744.56914039352</v>
      </c>
      <c r="V3786" s="13" t="str">
        <f t="shared" si="709"/>
        <v>Coimbatore</v>
      </c>
      <c r="W3786" s="13" t="str">
        <f t="shared" si="710"/>
        <v>RI</v>
      </c>
      <c r="X3786" s="13">
        <f t="shared" si="711"/>
        <v>5</v>
      </c>
      <c r="Y3786" s="13" t="str">
        <f>IFERROR(VLOOKUP(C3786,ReceivingTeam[],2,FALSE),"HelpDesk")</f>
        <v>HelpDesk</v>
      </c>
      <c r="Z3786" s="67">
        <f t="shared" si="712"/>
        <v>44888.562499999993</v>
      </c>
      <c r="AA3786" s="68">
        <f t="shared" si="713"/>
        <v>44887</v>
      </c>
      <c r="AB3786" s="69" t="b">
        <f t="shared" si="714"/>
        <v>1</v>
      </c>
      <c r="AC3786" s="70">
        <f t="shared" si="715"/>
        <v>0.5</v>
      </c>
      <c r="AD3786" s="67">
        <f t="shared" si="716"/>
        <v>44888.562499999993</v>
      </c>
      <c r="AE3786" s="67">
        <f>VLOOKUP(V3786,'Branch Wise Work Timelines'!C:G,3,FALSE)+AA3786</f>
        <v>44887.416666666664</v>
      </c>
      <c r="AF3786" s="67">
        <f>IF(V3786="Bangalore",VLOOKUP(V3786,'Branch Wise Work Timelines'!C:G,4,FALSE)+AA3786+1,IF(V3786="Mumbai",VLOOKUP(V3786,'Branch Wise Work Timelines'!C:G,4,FALSE)+AA3786+1,VLOOKUP(V3786,'Branch Wise Work Timelines'!C:G,4,FALSE)+AA3786))</f>
        <v>44887.770833333336</v>
      </c>
      <c r="AG3786" s="67">
        <f>WORKDAY.INTL(AA3786,1,11)+VLOOKUP(V3786,'Branch Wise Work Timelines'!C:G,3,FALSE)</f>
        <v>44888.416666666664</v>
      </c>
      <c r="AH3786" s="69" t="str">
        <f t="shared" ca="1" si="717"/>
        <v>Out of TAT</v>
      </c>
      <c r="AI3786" s="69">
        <f t="shared" ca="1" si="718"/>
        <v>20545</v>
      </c>
      <c r="AJ3786" s="69" t="str">
        <f ca="1">IF(AI3786&lt;0,"0-12",IFERROR(VLOOKUP(AI3786,Breakup[],2,FALSE),"&gt;24"))</f>
        <v>&gt;24</v>
      </c>
      <c r="AK3786" s="69" t="str">
        <f>VLOOKUP(V3786,Master!B:D,3,FALSE)</f>
        <v>South</v>
      </c>
      <c r="AL3786" s="69" t="str">
        <f t="shared" si="719"/>
        <v>Coimbatore</v>
      </c>
    </row>
    <row r="3787" spans="1:38">
      <c r="A3787" s="14" t="s">
        <v>7903</v>
      </c>
      <c r="B3787" s="54">
        <v>44701.688120104198</v>
      </c>
      <c r="C3787" s="13" t="s">
        <v>114</v>
      </c>
      <c r="D3787" s="13">
        <v>1331</v>
      </c>
      <c r="E3787" s="13" t="s">
        <v>7904</v>
      </c>
      <c r="F3787" s="13" t="s">
        <v>33</v>
      </c>
      <c r="G3787" s="14">
        <v>1653048057614</v>
      </c>
      <c r="H3787" s="55">
        <v>0.37789351851851899</v>
      </c>
      <c r="I3787" s="33">
        <v>44890.377893518496</v>
      </c>
      <c r="J3787" s="58">
        <v>44890</v>
      </c>
      <c r="K3787" s="13" t="s">
        <v>263</v>
      </c>
      <c r="L3787" s="13" t="s">
        <v>69</v>
      </c>
      <c r="M3787" s="13" t="s">
        <v>101</v>
      </c>
      <c r="N3787" s="13" t="s">
        <v>206</v>
      </c>
      <c r="O3787" s="33" t="s">
        <v>38</v>
      </c>
      <c r="P3787" s="58" t="s">
        <v>38</v>
      </c>
      <c r="Q3787" s="33" t="s">
        <v>207</v>
      </c>
      <c r="R3787" s="14" t="s">
        <v>38</v>
      </c>
      <c r="S3787" s="13" t="s">
        <v>208</v>
      </c>
      <c r="T3787" s="13" t="s">
        <v>209</v>
      </c>
      <c r="U3787" s="33">
        <f t="shared" ca="1" si="708"/>
        <v>45744.56914039352</v>
      </c>
      <c r="V3787" s="13" t="str">
        <f t="shared" si="709"/>
        <v>Mumbai</v>
      </c>
      <c r="W3787" s="13" t="str">
        <f t="shared" si="710"/>
        <v>RI</v>
      </c>
      <c r="X3787" s="13">
        <f t="shared" si="711"/>
        <v>9</v>
      </c>
      <c r="Y3787" s="13" t="str">
        <f>IFERROR(VLOOKUP(C3787,ReceivingTeam[],2,FALSE),"HelpDesk")</f>
        <v>Branch office</v>
      </c>
      <c r="Z3787" s="67">
        <f t="shared" si="712"/>
        <v>44890.916666666664</v>
      </c>
      <c r="AA3787" s="68">
        <f t="shared" si="713"/>
        <v>44890</v>
      </c>
      <c r="AB3787" s="69" t="b">
        <f t="shared" si="714"/>
        <v>1</v>
      </c>
      <c r="AC3787" s="70">
        <f t="shared" si="715"/>
        <v>0.5</v>
      </c>
      <c r="AD3787" s="67">
        <f t="shared" si="716"/>
        <v>44890.916666666664</v>
      </c>
      <c r="AE3787" s="67">
        <f>VLOOKUP(V3787,'Branch Wise Work Timelines'!C:G,3,FALSE)+AA3787</f>
        <v>44890.416666666664</v>
      </c>
      <c r="AF3787" s="67">
        <f>IF(V3787="Bangalore",VLOOKUP(V3787,'Branch Wise Work Timelines'!C:G,4,FALSE)+AA3787+1,IF(V3787="Mumbai",VLOOKUP(V3787,'Branch Wise Work Timelines'!C:G,4,FALSE)+AA3787+1,VLOOKUP(V3787,'Branch Wise Work Timelines'!C:G,4,FALSE)+AA3787))</f>
        <v>44891.25</v>
      </c>
      <c r="AG3787" s="67">
        <f>WORKDAY.INTL(AA3787,1,11)+VLOOKUP(V3787,'Branch Wise Work Timelines'!C:G,3,FALSE)</f>
        <v>44891.416666666664</v>
      </c>
      <c r="AH3787" s="69" t="str">
        <f t="shared" ca="1" si="717"/>
        <v>Out of TAT</v>
      </c>
      <c r="AI3787" s="69">
        <f t="shared" ca="1" si="718"/>
        <v>20488</v>
      </c>
      <c r="AJ3787" s="69" t="str">
        <f ca="1">IF(AI3787&lt;0,"0-12",IFERROR(VLOOKUP(AI3787,Breakup[],2,FALSE),"&gt;24"))</f>
        <v>&gt;24</v>
      </c>
      <c r="AK3787" s="69" t="str">
        <f>VLOOKUP(V3787,Master!B:D,3,FALSE)</f>
        <v>East</v>
      </c>
      <c r="AL3787" s="69" t="str">
        <f t="shared" si="719"/>
        <v>Mumbai</v>
      </c>
    </row>
    <row r="3788" spans="1:38">
      <c r="A3788" s="14" t="s">
        <v>7905</v>
      </c>
      <c r="B3788" s="54">
        <v>44701.711286030099</v>
      </c>
      <c r="C3788" s="13" t="s">
        <v>121</v>
      </c>
      <c r="D3788" s="13">
        <v>655</v>
      </c>
      <c r="E3788" s="13" t="s">
        <v>7906</v>
      </c>
      <c r="F3788" s="13" t="s">
        <v>33</v>
      </c>
      <c r="G3788" s="14">
        <v>1653047769407</v>
      </c>
      <c r="H3788" s="55">
        <v>4.75347222222222E-2</v>
      </c>
      <c r="I3788" s="33">
        <v>44886.047534722202</v>
      </c>
      <c r="J3788" s="58">
        <v>44886</v>
      </c>
      <c r="K3788" s="13" t="s">
        <v>263</v>
      </c>
      <c r="L3788" s="13" t="s">
        <v>69</v>
      </c>
      <c r="M3788" s="13" t="s">
        <v>101</v>
      </c>
      <c r="N3788" s="13" t="s">
        <v>206</v>
      </c>
      <c r="O3788" s="33" t="s">
        <v>38</v>
      </c>
      <c r="P3788" s="58" t="s">
        <v>38</v>
      </c>
      <c r="Q3788" s="33" t="s">
        <v>207</v>
      </c>
      <c r="R3788" s="14" t="s">
        <v>38</v>
      </c>
      <c r="S3788" s="13" t="s">
        <v>208</v>
      </c>
      <c r="T3788" s="13" t="s">
        <v>209</v>
      </c>
      <c r="U3788" s="33">
        <f t="shared" ca="1" si="708"/>
        <v>45744.56914039352</v>
      </c>
      <c r="V3788" s="13" t="str">
        <f t="shared" si="709"/>
        <v>Mumbai</v>
      </c>
      <c r="W3788" s="13" t="str">
        <f t="shared" si="710"/>
        <v>RI</v>
      </c>
      <c r="X3788" s="13">
        <f t="shared" si="711"/>
        <v>1</v>
      </c>
      <c r="Y3788" s="13" t="str">
        <f>IFERROR(VLOOKUP(C3788,ReceivingTeam[],2,FALSE),"HelpDesk")</f>
        <v>Branch office</v>
      </c>
      <c r="Z3788" s="67">
        <f t="shared" si="712"/>
        <v>44886.916666666664</v>
      </c>
      <c r="AA3788" s="68">
        <f t="shared" si="713"/>
        <v>44886</v>
      </c>
      <c r="AB3788" s="69" t="b">
        <f t="shared" si="714"/>
        <v>1</v>
      </c>
      <c r="AC3788" s="70">
        <f t="shared" si="715"/>
        <v>0.5</v>
      </c>
      <c r="AD3788" s="67">
        <f t="shared" si="716"/>
        <v>44886.916666666664</v>
      </c>
      <c r="AE3788" s="67">
        <f>VLOOKUP(V3788,'Branch Wise Work Timelines'!C:G,3,FALSE)+AA3788</f>
        <v>44886.416666666664</v>
      </c>
      <c r="AF3788" s="67">
        <f>IF(V3788="Bangalore",VLOOKUP(V3788,'Branch Wise Work Timelines'!C:G,4,FALSE)+AA3788+1,IF(V3788="Mumbai",VLOOKUP(V3788,'Branch Wise Work Timelines'!C:G,4,FALSE)+AA3788+1,VLOOKUP(V3788,'Branch Wise Work Timelines'!C:G,4,FALSE)+AA3788))</f>
        <v>44887.25</v>
      </c>
      <c r="AG3788" s="67">
        <f>WORKDAY.INTL(AA3788,1,11)+VLOOKUP(V3788,'Branch Wise Work Timelines'!C:G,3,FALSE)</f>
        <v>44887.416666666664</v>
      </c>
      <c r="AH3788" s="69" t="str">
        <f t="shared" ca="1" si="717"/>
        <v>Out of TAT</v>
      </c>
      <c r="AI3788" s="69">
        <f t="shared" ca="1" si="718"/>
        <v>20584</v>
      </c>
      <c r="AJ3788" s="69" t="str">
        <f ca="1">IF(AI3788&lt;0,"0-12",IFERROR(VLOOKUP(AI3788,Breakup[],2,FALSE),"&gt;24"))</f>
        <v>&gt;24</v>
      </c>
      <c r="AK3788" s="69" t="str">
        <f>VLOOKUP(V3788,Master!B:D,3,FALSE)</f>
        <v>East</v>
      </c>
      <c r="AL3788" s="69" t="str">
        <f t="shared" si="719"/>
        <v>Mumbai</v>
      </c>
    </row>
    <row r="3789" spans="1:38">
      <c r="A3789" s="14" t="s">
        <v>7907</v>
      </c>
      <c r="B3789" s="54">
        <v>44701.735571377299</v>
      </c>
      <c r="C3789" s="13" t="s">
        <v>113</v>
      </c>
      <c r="D3789" s="13">
        <v>1320</v>
      </c>
      <c r="E3789" s="13" t="s">
        <v>7908</v>
      </c>
      <c r="F3789" s="13" t="s">
        <v>33</v>
      </c>
      <c r="G3789" s="14">
        <v>1653049856324</v>
      </c>
      <c r="H3789" s="55">
        <v>0.71547453703703701</v>
      </c>
      <c r="I3789" s="33">
        <v>44889.715474536999</v>
      </c>
      <c r="J3789" s="58">
        <v>44889</v>
      </c>
      <c r="K3789" s="13" t="s">
        <v>263</v>
      </c>
      <c r="L3789" s="13" t="s">
        <v>69</v>
      </c>
      <c r="M3789" s="13" t="s">
        <v>101</v>
      </c>
      <c r="N3789" s="13" t="s">
        <v>206</v>
      </c>
      <c r="O3789" s="33" t="s">
        <v>38</v>
      </c>
      <c r="P3789" s="58" t="s">
        <v>38</v>
      </c>
      <c r="Q3789" s="33" t="s">
        <v>207</v>
      </c>
      <c r="R3789" s="14" t="s">
        <v>38</v>
      </c>
      <c r="S3789" s="13" t="s">
        <v>208</v>
      </c>
      <c r="T3789" s="13" t="s">
        <v>209</v>
      </c>
      <c r="U3789" s="33">
        <f t="shared" ca="1" si="708"/>
        <v>45744.56914039352</v>
      </c>
      <c r="V3789" s="13" t="str">
        <f t="shared" si="709"/>
        <v>Mumbai</v>
      </c>
      <c r="W3789" s="13" t="str">
        <f t="shared" si="710"/>
        <v>RI</v>
      </c>
      <c r="X3789" s="13">
        <f t="shared" si="711"/>
        <v>17</v>
      </c>
      <c r="Y3789" s="13" t="str">
        <f>IFERROR(VLOOKUP(C3789,ReceivingTeam[],2,FALSE),"HelpDesk")</f>
        <v>Branch office</v>
      </c>
      <c r="Z3789" s="67">
        <f t="shared" si="712"/>
        <v>44890.215474536999</v>
      </c>
      <c r="AA3789" s="68">
        <f t="shared" si="713"/>
        <v>44889</v>
      </c>
      <c r="AB3789" s="69" t="b">
        <f t="shared" si="714"/>
        <v>1</v>
      </c>
      <c r="AC3789" s="70">
        <f t="shared" si="715"/>
        <v>0.5</v>
      </c>
      <c r="AD3789" s="67">
        <f t="shared" si="716"/>
        <v>44890.215474536999</v>
      </c>
      <c r="AE3789" s="67">
        <f>VLOOKUP(V3789,'Branch Wise Work Timelines'!C:G,3,FALSE)+AA3789</f>
        <v>44889.416666666664</v>
      </c>
      <c r="AF3789" s="67">
        <f>IF(V3789="Bangalore",VLOOKUP(V3789,'Branch Wise Work Timelines'!C:G,4,FALSE)+AA3789+1,IF(V3789="Mumbai",VLOOKUP(V3789,'Branch Wise Work Timelines'!C:G,4,FALSE)+AA3789+1,VLOOKUP(V3789,'Branch Wise Work Timelines'!C:G,4,FALSE)+AA3789))</f>
        <v>44890.25</v>
      </c>
      <c r="AG3789" s="67">
        <f>WORKDAY.INTL(AA3789,1,11)+VLOOKUP(V3789,'Branch Wise Work Timelines'!C:G,3,FALSE)</f>
        <v>44890.416666666664</v>
      </c>
      <c r="AH3789" s="69" t="str">
        <f t="shared" ca="1" si="717"/>
        <v>Out of TAT</v>
      </c>
      <c r="AI3789" s="69">
        <f t="shared" ca="1" si="718"/>
        <v>20505</v>
      </c>
      <c r="AJ3789" s="69" t="str">
        <f ca="1">IF(AI3789&lt;0,"0-12",IFERROR(VLOOKUP(AI3789,Breakup[],2,FALSE),"&gt;24"))</f>
        <v>&gt;24</v>
      </c>
      <c r="AK3789" s="69" t="str">
        <f>VLOOKUP(V3789,Master!B:D,3,FALSE)</f>
        <v>East</v>
      </c>
      <c r="AL3789" s="69" t="str">
        <f t="shared" si="719"/>
        <v>Mumbai</v>
      </c>
    </row>
    <row r="3790" spans="1:38">
      <c r="A3790" s="14" t="s">
        <v>7909</v>
      </c>
      <c r="B3790" s="54">
        <v>44701.791774224497</v>
      </c>
      <c r="C3790" s="13" t="s">
        <v>1232</v>
      </c>
      <c r="D3790" s="13">
        <v>92</v>
      </c>
      <c r="E3790" s="13" t="s">
        <v>7910</v>
      </c>
      <c r="F3790" s="13" t="s">
        <v>33</v>
      </c>
      <c r="G3790" s="14">
        <v>1653061650415</v>
      </c>
      <c r="H3790" s="55">
        <v>0.34472222222222199</v>
      </c>
      <c r="I3790" s="33">
        <v>44888.344722222202</v>
      </c>
      <c r="J3790" s="58">
        <v>44888</v>
      </c>
      <c r="K3790" s="13" t="s">
        <v>213</v>
      </c>
      <c r="L3790" s="13" t="s">
        <v>30</v>
      </c>
      <c r="M3790" s="13" t="s">
        <v>282</v>
      </c>
      <c r="N3790" s="13" t="s">
        <v>206</v>
      </c>
      <c r="O3790" s="33" t="s">
        <v>38</v>
      </c>
      <c r="P3790" s="58" t="s">
        <v>38</v>
      </c>
      <c r="Q3790" s="33" t="s">
        <v>207</v>
      </c>
      <c r="R3790" s="14" t="s">
        <v>38</v>
      </c>
      <c r="S3790" s="13" t="s">
        <v>216</v>
      </c>
      <c r="T3790" s="13" t="s">
        <v>278</v>
      </c>
      <c r="U3790" s="33">
        <f t="shared" ca="1" si="708"/>
        <v>45744.56914039352</v>
      </c>
      <c r="V3790" s="13" t="str">
        <f t="shared" si="709"/>
        <v>Bangalore</v>
      </c>
      <c r="W3790" s="13" t="str">
        <f t="shared" si="710"/>
        <v>RI</v>
      </c>
      <c r="X3790" s="13">
        <f t="shared" si="711"/>
        <v>8</v>
      </c>
      <c r="Y3790" s="13" t="str">
        <f>IFERROR(VLOOKUP(C3790,ReceivingTeam[],2,FALSE),"HelpDesk")</f>
        <v>HelpDesk</v>
      </c>
      <c r="Z3790" s="67">
        <f t="shared" si="712"/>
        <v>44891.729166666664</v>
      </c>
      <c r="AA3790" s="68">
        <f t="shared" si="713"/>
        <v>44888</v>
      </c>
      <c r="AB3790" s="69" t="b">
        <f t="shared" si="714"/>
        <v>1</v>
      </c>
      <c r="AC3790" s="70">
        <f t="shared" si="715"/>
        <v>3</v>
      </c>
      <c r="AD3790" s="67">
        <f t="shared" si="716"/>
        <v>44891.729166666664</v>
      </c>
      <c r="AE3790" s="67">
        <f>VLOOKUP(V3790,'Branch Wise Work Timelines'!C:G,3,FALSE)+AA3790</f>
        <v>44888.416666666664</v>
      </c>
      <c r="AF3790" s="67">
        <f>IF(V3790="Bangalore",VLOOKUP(V3790,'Branch Wise Work Timelines'!C:G,4,FALSE)+AA3790+1,IF(V3790="Mumbai",VLOOKUP(V3790,'Branch Wise Work Timelines'!C:G,4,FALSE)+AA3790+1,VLOOKUP(V3790,'Branch Wise Work Timelines'!C:G,4,FALSE)+AA3790))</f>
        <v>44889.104166666664</v>
      </c>
      <c r="AG3790" s="67">
        <f>WORKDAY.INTL(AA3790,1,11)+VLOOKUP(V3790,'Branch Wise Work Timelines'!C:G,3,FALSE)</f>
        <v>44889.416666666664</v>
      </c>
      <c r="AH3790" s="69" t="str">
        <f t="shared" ca="1" si="717"/>
        <v>Out of TAT</v>
      </c>
      <c r="AI3790" s="69">
        <f t="shared" ca="1" si="718"/>
        <v>20469</v>
      </c>
      <c r="AJ3790" s="69" t="str">
        <f ca="1">IF(AI3790&lt;0,"0-12",IFERROR(VLOOKUP(AI3790,Breakup[],2,FALSE),"&gt;24"))</f>
        <v>&gt;24</v>
      </c>
      <c r="AK3790" s="69" t="str">
        <f>VLOOKUP(V3790,Master!B:D,3,FALSE)</f>
        <v>South</v>
      </c>
      <c r="AL3790" s="69" t="str">
        <f t="shared" si="719"/>
        <v>Bangalore</v>
      </c>
    </row>
    <row r="3791" spans="1:38">
      <c r="A3791" s="14" t="s">
        <v>7911</v>
      </c>
      <c r="B3791" s="54">
        <v>44701.674561493099</v>
      </c>
      <c r="C3791" s="13" t="s">
        <v>252</v>
      </c>
      <c r="D3791" s="13">
        <v>328</v>
      </c>
      <c r="E3791" s="13" t="s">
        <v>7912</v>
      </c>
      <c r="F3791" s="13" t="s">
        <v>15</v>
      </c>
      <c r="G3791" s="14">
        <v>1653050074123</v>
      </c>
      <c r="H3791" s="55">
        <v>0.68609953703703697</v>
      </c>
      <c r="I3791" s="33">
        <v>44889.686099537001</v>
      </c>
      <c r="J3791" s="58">
        <v>44889</v>
      </c>
      <c r="K3791" s="13" t="s">
        <v>213</v>
      </c>
      <c r="L3791" s="13" t="s">
        <v>30</v>
      </c>
      <c r="M3791" s="13" t="s">
        <v>75</v>
      </c>
      <c r="N3791" s="13" t="s">
        <v>206</v>
      </c>
      <c r="O3791" s="33" t="s">
        <v>38</v>
      </c>
      <c r="P3791" s="58" t="s">
        <v>38</v>
      </c>
      <c r="Q3791" s="33" t="s">
        <v>207</v>
      </c>
      <c r="R3791" s="14" t="s">
        <v>38</v>
      </c>
      <c r="S3791" s="13" t="s">
        <v>216</v>
      </c>
      <c r="T3791" s="13" t="s">
        <v>217</v>
      </c>
      <c r="U3791" s="33">
        <f t="shared" ca="1" si="708"/>
        <v>45744.56914039352</v>
      </c>
      <c r="V3791" s="13" t="str">
        <f t="shared" si="709"/>
        <v>Bangalore</v>
      </c>
      <c r="W3791" s="13" t="str">
        <f t="shared" si="710"/>
        <v>CLS</v>
      </c>
      <c r="X3791" s="13">
        <f t="shared" si="711"/>
        <v>16</v>
      </c>
      <c r="Y3791" s="13" t="str">
        <f>IFERROR(VLOOKUP(C3791,ReceivingTeam[],2,FALSE),"HelpDesk")</f>
        <v>HelpDesk</v>
      </c>
      <c r="Z3791" s="67">
        <f t="shared" si="712"/>
        <v>44890.498599537001</v>
      </c>
      <c r="AA3791" s="68">
        <f t="shared" si="713"/>
        <v>44889</v>
      </c>
      <c r="AB3791" s="69" t="b">
        <f t="shared" si="714"/>
        <v>1</v>
      </c>
      <c r="AC3791" s="70">
        <f t="shared" si="715"/>
        <v>0.5</v>
      </c>
      <c r="AD3791" s="67">
        <f t="shared" si="716"/>
        <v>44890.498599537001</v>
      </c>
      <c r="AE3791" s="67">
        <f>VLOOKUP(V3791,'Branch Wise Work Timelines'!C:G,3,FALSE)+AA3791</f>
        <v>44889.416666666664</v>
      </c>
      <c r="AF3791" s="67">
        <f>IF(V3791="Bangalore",VLOOKUP(V3791,'Branch Wise Work Timelines'!C:G,4,FALSE)+AA3791+1,IF(V3791="Mumbai",VLOOKUP(V3791,'Branch Wise Work Timelines'!C:G,4,FALSE)+AA3791+1,VLOOKUP(V3791,'Branch Wise Work Timelines'!C:G,4,FALSE)+AA3791))</f>
        <v>44890.104166666664</v>
      </c>
      <c r="AG3791" s="67">
        <f>WORKDAY.INTL(AA3791,1,11)+VLOOKUP(V3791,'Branch Wise Work Timelines'!C:G,3,FALSE)</f>
        <v>44890.416666666664</v>
      </c>
      <c r="AH3791" s="69" t="str">
        <f t="shared" ca="1" si="717"/>
        <v>Out of TAT</v>
      </c>
      <c r="AI3791" s="69">
        <f t="shared" ca="1" si="718"/>
        <v>20498</v>
      </c>
      <c r="AJ3791" s="69" t="str">
        <f ca="1">IF(AI3791&lt;0,"0-12",IFERROR(VLOOKUP(AI3791,Breakup[],2,FALSE),"&gt;24"))</f>
        <v>&gt;24</v>
      </c>
      <c r="AK3791" s="69" t="str">
        <f>VLOOKUP(V3791,Master!B:D,3,FALSE)</f>
        <v>South</v>
      </c>
      <c r="AL3791" s="69" t="str">
        <f t="shared" si="719"/>
        <v>Bangalore-CLS</v>
      </c>
    </row>
    <row r="3792" spans="1:38">
      <c r="A3792" s="14" t="s">
        <v>7913</v>
      </c>
      <c r="B3792" s="54">
        <v>44701.716528044002</v>
      </c>
      <c r="C3792" s="13" t="s">
        <v>377</v>
      </c>
      <c r="D3792" s="13">
        <v>1040</v>
      </c>
      <c r="E3792" s="13" t="s">
        <v>7914</v>
      </c>
      <c r="F3792" s="13" t="s">
        <v>15</v>
      </c>
      <c r="G3792" s="14">
        <v>1653050621596</v>
      </c>
      <c r="H3792" s="55">
        <v>0.60880787037036999</v>
      </c>
      <c r="I3792" s="33">
        <v>44890.608807870398</v>
      </c>
      <c r="J3792" s="58">
        <v>44890</v>
      </c>
      <c r="K3792" s="13" t="s">
        <v>213</v>
      </c>
      <c r="L3792" s="13" t="s">
        <v>30</v>
      </c>
      <c r="M3792" s="13" t="s">
        <v>214</v>
      </c>
      <c r="N3792" s="13" t="s">
        <v>206</v>
      </c>
      <c r="O3792" s="33" t="s">
        <v>38</v>
      </c>
      <c r="P3792" s="58" t="s">
        <v>38</v>
      </c>
      <c r="Q3792" s="33" t="s">
        <v>207</v>
      </c>
      <c r="R3792" s="14" t="s">
        <v>38</v>
      </c>
      <c r="S3792" s="13" t="s">
        <v>216</v>
      </c>
      <c r="T3792" s="13" t="s">
        <v>217</v>
      </c>
      <c r="U3792" s="33">
        <f t="shared" ca="1" si="708"/>
        <v>45744.56914039352</v>
      </c>
      <c r="V3792" s="13" t="str">
        <f t="shared" si="709"/>
        <v>Bangalore</v>
      </c>
      <c r="W3792" s="13" t="str">
        <f t="shared" si="710"/>
        <v>CLS</v>
      </c>
      <c r="X3792" s="13">
        <f t="shared" si="711"/>
        <v>14</v>
      </c>
      <c r="Y3792" s="13" t="str">
        <f>IFERROR(VLOOKUP(C3792,ReceivingTeam[],2,FALSE),"HelpDesk")</f>
        <v>HelpDesk</v>
      </c>
      <c r="Z3792" s="67">
        <f t="shared" si="712"/>
        <v>44891.421307870398</v>
      </c>
      <c r="AA3792" s="68">
        <f t="shared" si="713"/>
        <v>44890</v>
      </c>
      <c r="AB3792" s="69" t="b">
        <f t="shared" si="714"/>
        <v>1</v>
      </c>
      <c r="AC3792" s="70">
        <f t="shared" si="715"/>
        <v>0.5</v>
      </c>
      <c r="AD3792" s="67">
        <f t="shared" si="716"/>
        <v>44891.421307870398</v>
      </c>
      <c r="AE3792" s="67">
        <f>VLOOKUP(V3792,'Branch Wise Work Timelines'!C:G,3,FALSE)+AA3792</f>
        <v>44890.416666666664</v>
      </c>
      <c r="AF3792" s="67">
        <f>IF(V3792="Bangalore",VLOOKUP(V3792,'Branch Wise Work Timelines'!C:G,4,FALSE)+AA3792+1,IF(V3792="Mumbai",VLOOKUP(V3792,'Branch Wise Work Timelines'!C:G,4,FALSE)+AA3792+1,VLOOKUP(V3792,'Branch Wise Work Timelines'!C:G,4,FALSE)+AA3792))</f>
        <v>44891.104166666664</v>
      </c>
      <c r="AG3792" s="67">
        <f>WORKDAY.INTL(AA3792,1,11)+VLOOKUP(V3792,'Branch Wise Work Timelines'!C:G,3,FALSE)</f>
        <v>44891.416666666664</v>
      </c>
      <c r="AH3792" s="69" t="str">
        <f t="shared" ca="1" si="717"/>
        <v>Out of TAT</v>
      </c>
      <c r="AI3792" s="69">
        <f t="shared" ca="1" si="718"/>
        <v>20476</v>
      </c>
      <c r="AJ3792" s="69" t="str">
        <f ca="1">IF(AI3792&lt;0,"0-12",IFERROR(VLOOKUP(AI3792,Breakup[],2,FALSE),"&gt;24"))</f>
        <v>&gt;24</v>
      </c>
      <c r="AK3792" s="69" t="str">
        <f>VLOOKUP(V3792,Master!B:D,3,FALSE)</f>
        <v>South</v>
      </c>
      <c r="AL3792" s="69" t="str">
        <f t="shared" si="719"/>
        <v>Bangalore-CLS</v>
      </c>
    </row>
    <row r="3793" spans="1:38">
      <c r="A3793" s="14" t="s">
        <v>7915</v>
      </c>
      <c r="B3793" s="54">
        <v>44701.717907141203</v>
      </c>
      <c r="C3793" s="13" t="s">
        <v>586</v>
      </c>
      <c r="D3793" s="13">
        <v>868</v>
      </c>
      <c r="E3793" s="13" t="s">
        <v>7916</v>
      </c>
      <c r="F3793" s="13" t="s">
        <v>15</v>
      </c>
      <c r="G3793" s="14">
        <v>1653050074123</v>
      </c>
      <c r="H3793" s="55">
        <v>0.66888888888888898</v>
      </c>
      <c r="I3793" s="33">
        <v>44888.668888888897</v>
      </c>
      <c r="J3793" s="58">
        <v>44888</v>
      </c>
      <c r="K3793" s="13" t="s">
        <v>213</v>
      </c>
      <c r="L3793" s="13" t="s">
        <v>30</v>
      </c>
      <c r="M3793" s="13" t="s">
        <v>75</v>
      </c>
      <c r="N3793" s="13" t="s">
        <v>206</v>
      </c>
      <c r="O3793" s="33" t="s">
        <v>38</v>
      </c>
      <c r="P3793" s="58" t="s">
        <v>38</v>
      </c>
      <c r="Q3793" s="33" t="s">
        <v>207</v>
      </c>
      <c r="R3793" s="14" t="s">
        <v>38</v>
      </c>
      <c r="S3793" s="13" t="s">
        <v>216</v>
      </c>
      <c r="T3793" s="13" t="s">
        <v>217</v>
      </c>
      <c r="U3793" s="33">
        <f t="shared" ca="1" si="708"/>
        <v>45744.56914039352</v>
      </c>
      <c r="V3793" s="13" t="str">
        <f t="shared" si="709"/>
        <v>Bangalore</v>
      </c>
      <c r="W3793" s="13" t="str">
        <f t="shared" si="710"/>
        <v>CLS</v>
      </c>
      <c r="X3793" s="13">
        <f t="shared" si="711"/>
        <v>16</v>
      </c>
      <c r="Y3793" s="13" t="str">
        <f>IFERROR(VLOOKUP(C3793,ReceivingTeam[],2,FALSE),"HelpDesk")</f>
        <v>HelpDesk</v>
      </c>
      <c r="Z3793" s="67">
        <f t="shared" si="712"/>
        <v>44889.481388888897</v>
      </c>
      <c r="AA3793" s="68">
        <f t="shared" si="713"/>
        <v>44888</v>
      </c>
      <c r="AB3793" s="69" t="b">
        <f t="shared" si="714"/>
        <v>1</v>
      </c>
      <c r="AC3793" s="70">
        <f t="shared" si="715"/>
        <v>0.5</v>
      </c>
      <c r="AD3793" s="67">
        <f t="shared" si="716"/>
        <v>44889.481388888897</v>
      </c>
      <c r="AE3793" s="67">
        <f>VLOOKUP(V3793,'Branch Wise Work Timelines'!C:G,3,FALSE)+AA3793</f>
        <v>44888.416666666664</v>
      </c>
      <c r="AF3793" s="67">
        <f>IF(V3793="Bangalore",VLOOKUP(V3793,'Branch Wise Work Timelines'!C:G,4,FALSE)+AA3793+1,IF(V3793="Mumbai",VLOOKUP(V3793,'Branch Wise Work Timelines'!C:G,4,FALSE)+AA3793+1,VLOOKUP(V3793,'Branch Wise Work Timelines'!C:G,4,FALSE)+AA3793))</f>
        <v>44889.104166666664</v>
      </c>
      <c r="AG3793" s="67">
        <f>WORKDAY.INTL(AA3793,1,11)+VLOOKUP(V3793,'Branch Wise Work Timelines'!C:G,3,FALSE)</f>
        <v>44889.416666666664</v>
      </c>
      <c r="AH3793" s="69" t="str">
        <f t="shared" ca="1" si="717"/>
        <v>Out of TAT</v>
      </c>
      <c r="AI3793" s="69">
        <f t="shared" ca="1" si="718"/>
        <v>20523</v>
      </c>
      <c r="AJ3793" s="69" t="str">
        <f ca="1">IF(AI3793&lt;0,"0-12",IFERROR(VLOOKUP(AI3793,Breakup[],2,FALSE),"&gt;24"))</f>
        <v>&gt;24</v>
      </c>
      <c r="AK3793" s="69" t="str">
        <f>VLOOKUP(V3793,Master!B:D,3,FALSE)</f>
        <v>South</v>
      </c>
      <c r="AL3793" s="69" t="str">
        <f t="shared" si="719"/>
        <v>Bangalore-CLS</v>
      </c>
    </row>
    <row r="3794" spans="1:38">
      <c r="A3794" s="14" t="s">
        <v>7917</v>
      </c>
      <c r="B3794" s="54">
        <v>44701.742097453702</v>
      </c>
      <c r="C3794" s="13" t="s">
        <v>404</v>
      </c>
      <c r="D3794" s="13">
        <v>1129</v>
      </c>
      <c r="E3794" s="13" t="s">
        <v>7918</v>
      </c>
      <c r="F3794" s="13" t="s">
        <v>15</v>
      </c>
      <c r="G3794" s="14">
        <v>1653050621596</v>
      </c>
      <c r="H3794" s="55">
        <v>0.192638888888889</v>
      </c>
      <c r="I3794" s="33">
        <v>44881.192638888897</v>
      </c>
      <c r="J3794" s="58">
        <v>44881</v>
      </c>
      <c r="K3794" s="13" t="s">
        <v>213</v>
      </c>
      <c r="L3794" s="13" t="s">
        <v>30</v>
      </c>
      <c r="M3794" s="13" t="s">
        <v>214</v>
      </c>
      <c r="N3794" s="13" t="s">
        <v>206</v>
      </c>
      <c r="O3794" s="33" t="s">
        <v>38</v>
      </c>
      <c r="P3794" s="58" t="s">
        <v>38</v>
      </c>
      <c r="Q3794" s="33" t="s">
        <v>207</v>
      </c>
      <c r="R3794" s="14" t="s">
        <v>38</v>
      </c>
      <c r="S3794" s="13" t="s">
        <v>216</v>
      </c>
      <c r="T3794" s="13" t="s">
        <v>217</v>
      </c>
      <c r="U3794" s="33">
        <f t="shared" ca="1" si="708"/>
        <v>45744.56914039352</v>
      </c>
      <c r="V3794" s="13" t="str">
        <f t="shared" si="709"/>
        <v>Bangalore</v>
      </c>
      <c r="W3794" s="13" t="str">
        <f t="shared" si="710"/>
        <v>CLS</v>
      </c>
      <c r="X3794" s="13">
        <f t="shared" si="711"/>
        <v>4</v>
      </c>
      <c r="Y3794" s="13" t="str">
        <f>IFERROR(VLOOKUP(C3794,ReceivingTeam[],2,FALSE),"HelpDesk")</f>
        <v>HelpDesk</v>
      </c>
      <c r="Z3794" s="67">
        <f t="shared" si="712"/>
        <v>44881.916666666664</v>
      </c>
      <c r="AA3794" s="68">
        <f t="shared" si="713"/>
        <v>44881</v>
      </c>
      <c r="AB3794" s="69" t="b">
        <f t="shared" si="714"/>
        <v>1</v>
      </c>
      <c r="AC3794" s="70">
        <f t="shared" si="715"/>
        <v>0.5</v>
      </c>
      <c r="AD3794" s="67">
        <f t="shared" si="716"/>
        <v>44881.916666666664</v>
      </c>
      <c r="AE3794" s="67">
        <f>VLOOKUP(V3794,'Branch Wise Work Timelines'!C:G,3,FALSE)+AA3794</f>
        <v>44881.416666666664</v>
      </c>
      <c r="AF3794" s="67">
        <f>IF(V3794="Bangalore",VLOOKUP(V3794,'Branch Wise Work Timelines'!C:G,4,FALSE)+AA3794+1,IF(V3794="Mumbai",VLOOKUP(V3794,'Branch Wise Work Timelines'!C:G,4,FALSE)+AA3794+1,VLOOKUP(V3794,'Branch Wise Work Timelines'!C:G,4,FALSE)+AA3794))</f>
        <v>44882.104166666664</v>
      </c>
      <c r="AG3794" s="67">
        <f>WORKDAY.INTL(AA3794,1,11)+VLOOKUP(V3794,'Branch Wise Work Timelines'!C:G,3,FALSE)</f>
        <v>44882.416666666664</v>
      </c>
      <c r="AH3794" s="69" t="str">
        <f t="shared" ca="1" si="717"/>
        <v>Out of TAT</v>
      </c>
      <c r="AI3794" s="69">
        <f t="shared" ca="1" si="718"/>
        <v>20704</v>
      </c>
      <c r="AJ3794" s="69" t="str">
        <f ca="1">IF(AI3794&lt;0,"0-12",IFERROR(VLOOKUP(AI3794,Breakup[],2,FALSE),"&gt;24"))</f>
        <v>&gt;24</v>
      </c>
      <c r="AK3794" s="69" t="str">
        <f>VLOOKUP(V3794,Master!B:D,3,FALSE)</f>
        <v>South</v>
      </c>
      <c r="AL3794" s="69" t="str">
        <f t="shared" si="719"/>
        <v>Bangalore-CLS</v>
      </c>
    </row>
    <row r="3795" spans="1:38">
      <c r="A3795" s="14" t="s">
        <v>7919</v>
      </c>
      <c r="B3795" s="54">
        <v>44701.833772418999</v>
      </c>
      <c r="C3795" s="13" t="s">
        <v>352</v>
      </c>
      <c r="D3795" s="13">
        <v>400</v>
      </c>
      <c r="E3795" s="13" t="s">
        <v>7920</v>
      </c>
      <c r="F3795" s="13" t="s">
        <v>33</v>
      </c>
      <c r="G3795" s="14">
        <v>1653057395341</v>
      </c>
      <c r="H3795" s="55">
        <v>0.88240740740740697</v>
      </c>
      <c r="I3795" s="33">
        <v>44890.8824074074</v>
      </c>
      <c r="J3795" s="58">
        <v>44890</v>
      </c>
      <c r="K3795" s="13" t="s">
        <v>263</v>
      </c>
      <c r="L3795" s="13" t="s">
        <v>69</v>
      </c>
      <c r="M3795" s="13" t="s">
        <v>101</v>
      </c>
      <c r="N3795" s="13" t="s">
        <v>206</v>
      </c>
      <c r="O3795" s="33" t="s">
        <v>38</v>
      </c>
      <c r="P3795" s="58" t="s">
        <v>38</v>
      </c>
      <c r="Q3795" s="33" t="s">
        <v>207</v>
      </c>
      <c r="R3795" s="14" t="s">
        <v>38</v>
      </c>
      <c r="S3795" s="13" t="s">
        <v>208</v>
      </c>
      <c r="T3795" s="13" t="s">
        <v>209</v>
      </c>
      <c r="U3795" s="33">
        <f t="shared" ca="1" si="708"/>
        <v>45744.56914039352</v>
      </c>
      <c r="V3795" s="13" t="str">
        <f t="shared" si="709"/>
        <v>Mumbai</v>
      </c>
      <c r="W3795" s="13" t="str">
        <f t="shared" si="710"/>
        <v>RI</v>
      </c>
      <c r="X3795" s="13">
        <f t="shared" si="711"/>
        <v>21</v>
      </c>
      <c r="Y3795" s="13" t="str">
        <f>IFERROR(VLOOKUP(C3795,ReceivingTeam[],2,FALSE),"HelpDesk")</f>
        <v>HelpDesk</v>
      </c>
      <c r="Z3795" s="67">
        <f t="shared" si="712"/>
        <v>44891.549074074064</v>
      </c>
      <c r="AA3795" s="68">
        <f t="shared" si="713"/>
        <v>44890</v>
      </c>
      <c r="AB3795" s="69" t="b">
        <f t="shared" si="714"/>
        <v>1</v>
      </c>
      <c r="AC3795" s="70">
        <f t="shared" si="715"/>
        <v>0.5</v>
      </c>
      <c r="AD3795" s="67">
        <f t="shared" si="716"/>
        <v>44891.549074074064</v>
      </c>
      <c r="AE3795" s="67">
        <f>VLOOKUP(V3795,'Branch Wise Work Timelines'!C:G,3,FALSE)+AA3795</f>
        <v>44890.416666666664</v>
      </c>
      <c r="AF3795" s="67">
        <f>IF(V3795="Bangalore",VLOOKUP(V3795,'Branch Wise Work Timelines'!C:G,4,FALSE)+AA3795+1,IF(V3795="Mumbai",VLOOKUP(V3795,'Branch Wise Work Timelines'!C:G,4,FALSE)+AA3795+1,VLOOKUP(V3795,'Branch Wise Work Timelines'!C:G,4,FALSE)+AA3795))</f>
        <v>44891.25</v>
      </c>
      <c r="AG3795" s="67">
        <f>WORKDAY.INTL(AA3795,1,11)+VLOOKUP(V3795,'Branch Wise Work Timelines'!C:G,3,FALSE)</f>
        <v>44891.416666666664</v>
      </c>
      <c r="AH3795" s="69" t="str">
        <f t="shared" ca="1" si="717"/>
        <v>Out of TAT</v>
      </c>
      <c r="AI3795" s="69">
        <f t="shared" ca="1" si="718"/>
        <v>20473</v>
      </c>
      <c r="AJ3795" s="69" t="str">
        <f ca="1">IF(AI3795&lt;0,"0-12",IFERROR(VLOOKUP(AI3795,Breakup[],2,FALSE),"&gt;24"))</f>
        <v>&gt;24</v>
      </c>
      <c r="AK3795" s="69" t="str">
        <f>VLOOKUP(V3795,Master!B:D,3,FALSE)</f>
        <v>East</v>
      </c>
      <c r="AL3795" s="69" t="str">
        <f t="shared" si="719"/>
        <v>Mumbai</v>
      </c>
    </row>
    <row r="3796" spans="1:38">
      <c r="A3796" s="14" t="s">
        <v>7921</v>
      </c>
      <c r="B3796" s="54">
        <v>44701.709535150498</v>
      </c>
      <c r="C3796" s="13" t="s">
        <v>89</v>
      </c>
      <c r="D3796" s="13">
        <v>1373</v>
      </c>
      <c r="E3796" s="13" t="s">
        <v>7922</v>
      </c>
      <c r="F3796" s="13" t="s">
        <v>15</v>
      </c>
      <c r="G3796" s="14">
        <v>1653050074123</v>
      </c>
      <c r="H3796" s="55">
        <v>0.435497685185185</v>
      </c>
      <c r="I3796" s="33">
        <v>44889.435497685197</v>
      </c>
      <c r="J3796" s="58">
        <v>44889</v>
      </c>
      <c r="K3796" s="13" t="s">
        <v>213</v>
      </c>
      <c r="L3796" s="13" t="s">
        <v>30</v>
      </c>
      <c r="M3796" s="13" t="s">
        <v>75</v>
      </c>
      <c r="N3796" s="13" t="s">
        <v>206</v>
      </c>
      <c r="O3796" s="33" t="s">
        <v>38</v>
      </c>
      <c r="P3796" s="58" t="s">
        <v>38</v>
      </c>
      <c r="Q3796" s="33" t="s">
        <v>207</v>
      </c>
      <c r="R3796" s="14" t="s">
        <v>38</v>
      </c>
      <c r="S3796" s="13" t="s">
        <v>216</v>
      </c>
      <c r="T3796" s="13" t="s">
        <v>217</v>
      </c>
      <c r="U3796" s="33">
        <f t="shared" ca="1" si="708"/>
        <v>45744.56914039352</v>
      </c>
      <c r="V3796" s="13" t="str">
        <f t="shared" si="709"/>
        <v>Bangalore</v>
      </c>
      <c r="W3796" s="13" t="str">
        <f t="shared" si="710"/>
        <v>CLS</v>
      </c>
      <c r="X3796" s="13">
        <f t="shared" si="711"/>
        <v>10</v>
      </c>
      <c r="Y3796" s="13" t="str">
        <f>IFERROR(VLOOKUP(C3796,ReceivingTeam[],2,FALSE),"HelpDesk")</f>
        <v>Branch office</v>
      </c>
      <c r="Z3796" s="67">
        <f t="shared" si="712"/>
        <v>44889.935497685197</v>
      </c>
      <c r="AA3796" s="68">
        <f t="shared" si="713"/>
        <v>44889</v>
      </c>
      <c r="AB3796" s="69" t="b">
        <f t="shared" si="714"/>
        <v>1</v>
      </c>
      <c r="AC3796" s="70">
        <f t="shared" si="715"/>
        <v>0.5</v>
      </c>
      <c r="AD3796" s="67">
        <f t="shared" si="716"/>
        <v>44889.935497685197</v>
      </c>
      <c r="AE3796" s="67">
        <f>VLOOKUP(V3796,'Branch Wise Work Timelines'!C:G,3,FALSE)+AA3796</f>
        <v>44889.416666666664</v>
      </c>
      <c r="AF3796" s="67">
        <f>IF(V3796="Bangalore",VLOOKUP(V3796,'Branch Wise Work Timelines'!C:G,4,FALSE)+AA3796+1,IF(V3796="Mumbai",VLOOKUP(V3796,'Branch Wise Work Timelines'!C:G,4,FALSE)+AA3796+1,VLOOKUP(V3796,'Branch Wise Work Timelines'!C:G,4,FALSE)+AA3796))</f>
        <v>44890.104166666664</v>
      </c>
      <c r="AG3796" s="67">
        <f>WORKDAY.INTL(AA3796,1,11)+VLOOKUP(V3796,'Branch Wise Work Timelines'!C:G,3,FALSE)</f>
        <v>44890.416666666664</v>
      </c>
      <c r="AH3796" s="69" t="str">
        <f t="shared" ca="1" si="717"/>
        <v>Out of TAT</v>
      </c>
      <c r="AI3796" s="69">
        <f t="shared" ca="1" si="718"/>
        <v>20512</v>
      </c>
      <c r="AJ3796" s="69" t="str">
        <f ca="1">IF(AI3796&lt;0,"0-12",IFERROR(VLOOKUP(AI3796,Breakup[],2,FALSE),"&gt;24"))</f>
        <v>&gt;24</v>
      </c>
      <c r="AK3796" s="69" t="str">
        <f>VLOOKUP(V3796,Master!B:D,3,FALSE)</f>
        <v>South</v>
      </c>
      <c r="AL3796" s="69" t="str">
        <f t="shared" si="719"/>
        <v>Bangalore-CLS</v>
      </c>
    </row>
    <row r="3797" spans="1:38">
      <c r="A3797" s="14" t="s">
        <v>7923</v>
      </c>
      <c r="B3797" s="54">
        <v>44701.705440740698</v>
      </c>
      <c r="C3797" s="13" t="s">
        <v>227</v>
      </c>
      <c r="D3797" s="13">
        <v>511</v>
      </c>
      <c r="E3797" s="13" t="s">
        <v>7924</v>
      </c>
      <c r="F3797" s="13" t="s">
        <v>15</v>
      </c>
      <c r="G3797" s="14">
        <v>1653050089671</v>
      </c>
      <c r="H3797" s="55">
        <v>0.30712962962962997</v>
      </c>
      <c r="I3797" s="33">
        <v>44883.307129629597</v>
      </c>
      <c r="J3797" s="58">
        <v>44883</v>
      </c>
      <c r="K3797" s="13" t="s">
        <v>213</v>
      </c>
      <c r="L3797" s="13" t="s">
        <v>30</v>
      </c>
      <c r="M3797" s="13" t="s">
        <v>214</v>
      </c>
      <c r="N3797" s="13" t="s">
        <v>206</v>
      </c>
      <c r="O3797" s="33" t="s">
        <v>38</v>
      </c>
      <c r="P3797" s="58" t="s">
        <v>38</v>
      </c>
      <c r="Q3797" s="33" t="s">
        <v>207</v>
      </c>
      <c r="R3797" s="14" t="s">
        <v>38</v>
      </c>
      <c r="S3797" s="13" t="s">
        <v>216</v>
      </c>
      <c r="T3797" s="13" t="s">
        <v>217</v>
      </c>
      <c r="U3797" s="33">
        <f t="shared" ca="1" si="708"/>
        <v>45744.56914039352</v>
      </c>
      <c r="V3797" s="13" t="str">
        <f t="shared" si="709"/>
        <v>Bangalore</v>
      </c>
      <c r="W3797" s="13" t="str">
        <f t="shared" si="710"/>
        <v>CLS</v>
      </c>
      <c r="X3797" s="13">
        <f t="shared" si="711"/>
        <v>7</v>
      </c>
      <c r="Y3797" s="13" t="str">
        <f>IFERROR(VLOOKUP(C3797,ReceivingTeam[],2,FALSE),"HelpDesk")</f>
        <v>HelpDesk</v>
      </c>
      <c r="Z3797" s="67">
        <f t="shared" si="712"/>
        <v>44883.916666666664</v>
      </c>
      <c r="AA3797" s="68">
        <f t="shared" si="713"/>
        <v>44883</v>
      </c>
      <c r="AB3797" s="69" t="b">
        <f t="shared" si="714"/>
        <v>1</v>
      </c>
      <c r="AC3797" s="70">
        <f t="shared" si="715"/>
        <v>0.5</v>
      </c>
      <c r="AD3797" s="67">
        <f t="shared" si="716"/>
        <v>44883.916666666664</v>
      </c>
      <c r="AE3797" s="67">
        <f>VLOOKUP(V3797,'Branch Wise Work Timelines'!C:G,3,FALSE)+AA3797</f>
        <v>44883.416666666664</v>
      </c>
      <c r="AF3797" s="67">
        <f>IF(V3797="Bangalore",VLOOKUP(V3797,'Branch Wise Work Timelines'!C:G,4,FALSE)+AA3797+1,IF(V3797="Mumbai",VLOOKUP(V3797,'Branch Wise Work Timelines'!C:G,4,FALSE)+AA3797+1,VLOOKUP(V3797,'Branch Wise Work Timelines'!C:G,4,FALSE)+AA3797))</f>
        <v>44884.104166666664</v>
      </c>
      <c r="AG3797" s="67">
        <f>WORKDAY.INTL(AA3797,1,11)+VLOOKUP(V3797,'Branch Wise Work Timelines'!C:G,3,FALSE)</f>
        <v>44884.416666666664</v>
      </c>
      <c r="AH3797" s="69" t="str">
        <f t="shared" ca="1" si="717"/>
        <v>Out of TAT</v>
      </c>
      <c r="AI3797" s="69">
        <f t="shared" ca="1" si="718"/>
        <v>20656</v>
      </c>
      <c r="AJ3797" s="69" t="str">
        <f ca="1">IF(AI3797&lt;0,"0-12",IFERROR(VLOOKUP(AI3797,Breakup[],2,FALSE),"&gt;24"))</f>
        <v>&gt;24</v>
      </c>
      <c r="AK3797" s="69" t="str">
        <f>VLOOKUP(V3797,Master!B:D,3,FALSE)</f>
        <v>South</v>
      </c>
      <c r="AL3797" s="69" t="str">
        <f t="shared" si="719"/>
        <v>Bangalore-CLS</v>
      </c>
    </row>
    <row r="3798" spans="1:38">
      <c r="A3798" s="14" t="s">
        <v>7925</v>
      </c>
      <c r="B3798" s="54">
        <v>44701.775753935202</v>
      </c>
      <c r="C3798" s="13" t="s">
        <v>121</v>
      </c>
      <c r="D3798" s="13">
        <v>1563</v>
      </c>
      <c r="E3798" s="13" t="s">
        <v>7926</v>
      </c>
      <c r="F3798" s="13" t="s">
        <v>33</v>
      </c>
      <c r="G3798" s="14">
        <v>1653052695813</v>
      </c>
      <c r="H3798" s="55">
        <v>9.52662037037037E-2</v>
      </c>
      <c r="I3798" s="33">
        <v>44888.095266203702</v>
      </c>
      <c r="J3798" s="58">
        <v>44888</v>
      </c>
      <c r="K3798" s="13" t="s">
        <v>263</v>
      </c>
      <c r="L3798" s="13" t="s">
        <v>69</v>
      </c>
      <c r="M3798" s="13" t="s">
        <v>101</v>
      </c>
      <c r="N3798" s="13" t="s">
        <v>206</v>
      </c>
      <c r="O3798" s="33" t="s">
        <v>38</v>
      </c>
      <c r="P3798" s="58" t="s">
        <v>38</v>
      </c>
      <c r="Q3798" s="33" t="s">
        <v>207</v>
      </c>
      <c r="R3798" s="14" t="s">
        <v>38</v>
      </c>
      <c r="S3798" s="13" t="s">
        <v>208</v>
      </c>
      <c r="T3798" s="13" t="s">
        <v>209</v>
      </c>
      <c r="U3798" s="33">
        <f t="shared" ca="1" si="708"/>
        <v>45744.56914039352</v>
      </c>
      <c r="V3798" s="13" t="str">
        <f t="shared" si="709"/>
        <v>Mumbai</v>
      </c>
      <c r="W3798" s="13" t="str">
        <f t="shared" si="710"/>
        <v>RI</v>
      </c>
      <c r="X3798" s="13">
        <f t="shared" si="711"/>
        <v>2</v>
      </c>
      <c r="Y3798" s="13" t="str">
        <f>IFERROR(VLOOKUP(C3798,ReceivingTeam[],2,FALSE),"HelpDesk")</f>
        <v>Branch office</v>
      </c>
      <c r="Z3798" s="67">
        <f t="shared" si="712"/>
        <v>44888.916666666664</v>
      </c>
      <c r="AA3798" s="68">
        <f t="shared" si="713"/>
        <v>44888</v>
      </c>
      <c r="AB3798" s="69" t="b">
        <f t="shared" si="714"/>
        <v>1</v>
      </c>
      <c r="AC3798" s="70">
        <f t="shared" si="715"/>
        <v>0.5</v>
      </c>
      <c r="AD3798" s="67">
        <f t="shared" si="716"/>
        <v>44888.916666666664</v>
      </c>
      <c r="AE3798" s="67">
        <f>VLOOKUP(V3798,'Branch Wise Work Timelines'!C:G,3,FALSE)+AA3798</f>
        <v>44888.416666666664</v>
      </c>
      <c r="AF3798" s="67">
        <f>IF(V3798="Bangalore",VLOOKUP(V3798,'Branch Wise Work Timelines'!C:G,4,FALSE)+AA3798+1,IF(V3798="Mumbai",VLOOKUP(V3798,'Branch Wise Work Timelines'!C:G,4,FALSE)+AA3798+1,VLOOKUP(V3798,'Branch Wise Work Timelines'!C:G,4,FALSE)+AA3798))</f>
        <v>44889.25</v>
      </c>
      <c r="AG3798" s="67">
        <f>WORKDAY.INTL(AA3798,1,11)+VLOOKUP(V3798,'Branch Wise Work Timelines'!C:G,3,FALSE)</f>
        <v>44889.416666666664</v>
      </c>
      <c r="AH3798" s="69" t="str">
        <f t="shared" ca="1" si="717"/>
        <v>Out of TAT</v>
      </c>
      <c r="AI3798" s="69">
        <f t="shared" ca="1" si="718"/>
        <v>20536</v>
      </c>
      <c r="AJ3798" s="69" t="str">
        <f ca="1">IF(AI3798&lt;0,"0-12",IFERROR(VLOOKUP(AI3798,Breakup[],2,FALSE),"&gt;24"))</f>
        <v>&gt;24</v>
      </c>
      <c r="AK3798" s="69" t="str">
        <f>VLOOKUP(V3798,Master!B:D,3,FALSE)</f>
        <v>East</v>
      </c>
      <c r="AL3798" s="69" t="str">
        <f t="shared" si="719"/>
        <v>Mumbai</v>
      </c>
    </row>
    <row r="3799" spans="1:38">
      <c r="A3799" s="14" t="s">
        <v>7927</v>
      </c>
      <c r="B3799" s="54">
        <v>44701.784145682897</v>
      </c>
      <c r="C3799" s="13" t="s">
        <v>243</v>
      </c>
      <c r="D3799" s="13">
        <v>678</v>
      </c>
      <c r="E3799" s="13" t="s">
        <v>7928</v>
      </c>
      <c r="F3799" s="13" t="s">
        <v>15</v>
      </c>
      <c r="G3799" s="14">
        <v>1653054766382</v>
      </c>
      <c r="H3799" s="55">
        <v>0.33480324074074103</v>
      </c>
      <c r="I3799" s="33">
        <v>44887.334803240701</v>
      </c>
      <c r="J3799" s="58">
        <v>44887</v>
      </c>
      <c r="K3799" s="13" t="s">
        <v>213</v>
      </c>
      <c r="L3799" s="13" t="s">
        <v>30</v>
      </c>
      <c r="M3799" s="13" t="s">
        <v>75</v>
      </c>
      <c r="N3799" s="13" t="s">
        <v>206</v>
      </c>
      <c r="O3799" s="33" t="s">
        <v>38</v>
      </c>
      <c r="P3799" s="58" t="s">
        <v>38</v>
      </c>
      <c r="Q3799" s="33" t="s">
        <v>207</v>
      </c>
      <c r="R3799" s="14" t="s">
        <v>38</v>
      </c>
      <c r="S3799" s="13" t="s">
        <v>216</v>
      </c>
      <c r="T3799" s="13" t="s">
        <v>217</v>
      </c>
      <c r="U3799" s="33">
        <f t="shared" ca="1" si="708"/>
        <v>45744.56914039352</v>
      </c>
      <c r="V3799" s="13" t="str">
        <f t="shared" si="709"/>
        <v>Bangalore</v>
      </c>
      <c r="W3799" s="13" t="str">
        <f t="shared" si="710"/>
        <v>CLS</v>
      </c>
      <c r="X3799" s="13">
        <f t="shared" si="711"/>
        <v>8</v>
      </c>
      <c r="Y3799" s="13" t="str">
        <f>IFERROR(VLOOKUP(C3799,ReceivingTeam[],2,FALSE),"HelpDesk")</f>
        <v>HelpDesk</v>
      </c>
      <c r="Z3799" s="67">
        <f t="shared" si="712"/>
        <v>44887.916666666664</v>
      </c>
      <c r="AA3799" s="68">
        <f t="shared" si="713"/>
        <v>44887</v>
      </c>
      <c r="AB3799" s="69" t="b">
        <f t="shared" si="714"/>
        <v>1</v>
      </c>
      <c r="AC3799" s="70">
        <f t="shared" si="715"/>
        <v>0.5</v>
      </c>
      <c r="AD3799" s="67">
        <f t="shared" si="716"/>
        <v>44887.916666666664</v>
      </c>
      <c r="AE3799" s="67">
        <f>VLOOKUP(V3799,'Branch Wise Work Timelines'!C:G,3,FALSE)+AA3799</f>
        <v>44887.416666666664</v>
      </c>
      <c r="AF3799" s="67">
        <f>IF(V3799="Bangalore",VLOOKUP(V3799,'Branch Wise Work Timelines'!C:G,4,FALSE)+AA3799+1,IF(V3799="Mumbai",VLOOKUP(V3799,'Branch Wise Work Timelines'!C:G,4,FALSE)+AA3799+1,VLOOKUP(V3799,'Branch Wise Work Timelines'!C:G,4,FALSE)+AA3799))</f>
        <v>44888.104166666664</v>
      </c>
      <c r="AG3799" s="67">
        <f>WORKDAY.INTL(AA3799,1,11)+VLOOKUP(V3799,'Branch Wise Work Timelines'!C:G,3,FALSE)</f>
        <v>44888.416666666664</v>
      </c>
      <c r="AH3799" s="69" t="str">
        <f t="shared" ca="1" si="717"/>
        <v>Out of TAT</v>
      </c>
      <c r="AI3799" s="69">
        <f t="shared" ca="1" si="718"/>
        <v>20560</v>
      </c>
      <c r="AJ3799" s="69" t="str">
        <f ca="1">IF(AI3799&lt;0,"0-12",IFERROR(VLOOKUP(AI3799,Breakup[],2,FALSE),"&gt;24"))</f>
        <v>&gt;24</v>
      </c>
      <c r="AK3799" s="69" t="str">
        <f>VLOOKUP(V3799,Master!B:D,3,FALSE)</f>
        <v>South</v>
      </c>
      <c r="AL3799" s="69" t="str">
        <f t="shared" si="719"/>
        <v>Bangalore-CLS</v>
      </c>
    </row>
    <row r="3800" spans="1:38">
      <c r="A3800" s="14" t="s">
        <v>7929</v>
      </c>
      <c r="B3800" s="54">
        <v>44701.777422337997</v>
      </c>
      <c r="C3800" s="13" t="s">
        <v>261</v>
      </c>
      <c r="D3800" s="13">
        <v>1197</v>
      </c>
      <c r="E3800" s="13" t="s">
        <v>7930</v>
      </c>
      <c r="F3800" s="13" t="s">
        <v>24</v>
      </c>
      <c r="G3800" s="14">
        <v>1653053649172</v>
      </c>
      <c r="H3800" s="55">
        <v>0.33287037037036998</v>
      </c>
      <c r="I3800" s="33">
        <v>44889.332870370403</v>
      </c>
      <c r="J3800" s="58">
        <v>44889</v>
      </c>
      <c r="K3800" s="13" t="s">
        <v>263</v>
      </c>
      <c r="L3800" s="13" t="s">
        <v>69</v>
      </c>
      <c r="M3800" s="13" t="s">
        <v>101</v>
      </c>
      <c r="N3800" s="13" t="s">
        <v>206</v>
      </c>
      <c r="O3800" s="33" t="s">
        <v>38</v>
      </c>
      <c r="P3800" s="58" t="s">
        <v>38</v>
      </c>
      <c r="Q3800" s="33" t="s">
        <v>207</v>
      </c>
      <c r="R3800" s="14" t="s">
        <v>38</v>
      </c>
      <c r="S3800" s="13" t="s">
        <v>208</v>
      </c>
      <c r="T3800" s="13" t="s">
        <v>209</v>
      </c>
      <c r="U3800" s="33">
        <f t="shared" ca="1" si="708"/>
        <v>45744.56914039352</v>
      </c>
      <c r="V3800" s="13" t="str">
        <f t="shared" si="709"/>
        <v>Mumbai</v>
      </c>
      <c r="W3800" s="13" t="str">
        <f t="shared" si="710"/>
        <v>DOMI</v>
      </c>
      <c r="X3800" s="13">
        <f t="shared" si="711"/>
        <v>7</v>
      </c>
      <c r="Y3800" s="13" t="str">
        <f>IFERROR(VLOOKUP(C3800,ReceivingTeam[],2,FALSE),"HelpDesk")</f>
        <v>HelpDesk</v>
      </c>
      <c r="Z3800" s="67">
        <f t="shared" si="712"/>
        <v>44889.916666666664</v>
      </c>
      <c r="AA3800" s="68">
        <f t="shared" si="713"/>
        <v>44889</v>
      </c>
      <c r="AB3800" s="69" t="b">
        <f t="shared" si="714"/>
        <v>1</v>
      </c>
      <c r="AC3800" s="70">
        <f t="shared" si="715"/>
        <v>0.5</v>
      </c>
      <c r="AD3800" s="67">
        <f t="shared" si="716"/>
        <v>44889.916666666664</v>
      </c>
      <c r="AE3800" s="67">
        <f>VLOOKUP(V3800,'Branch Wise Work Timelines'!C:G,3,FALSE)+AA3800</f>
        <v>44889.416666666664</v>
      </c>
      <c r="AF3800" s="67">
        <f>IF(V3800="Bangalore",VLOOKUP(V3800,'Branch Wise Work Timelines'!C:G,4,FALSE)+AA3800+1,IF(V3800="Mumbai",VLOOKUP(V3800,'Branch Wise Work Timelines'!C:G,4,FALSE)+AA3800+1,VLOOKUP(V3800,'Branch Wise Work Timelines'!C:G,4,FALSE)+AA3800))</f>
        <v>44890.25</v>
      </c>
      <c r="AG3800" s="67">
        <f>WORKDAY.INTL(AA3800,1,11)+VLOOKUP(V3800,'Branch Wise Work Timelines'!C:G,3,FALSE)</f>
        <v>44890.416666666664</v>
      </c>
      <c r="AH3800" s="69" t="str">
        <f t="shared" ca="1" si="717"/>
        <v>Out of TAT</v>
      </c>
      <c r="AI3800" s="69">
        <f t="shared" ca="1" si="718"/>
        <v>20512</v>
      </c>
      <c r="AJ3800" s="69" t="str">
        <f ca="1">IF(AI3800&lt;0,"0-12",IFERROR(VLOOKUP(AI3800,Breakup[],2,FALSE),"&gt;24"))</f>
        <v>&gt;24</v>
      </c>
      <c r="AK3800" s="69" t="str">
        <f>VLOOKUP(V3800,Master!B:D,3,FALSE)</f>
        <v>East</v>
      </c>
      <c r="AL3800" s="69" t="str">
        <f t="shared" si="719"/>
        <v>Mumbai</v>
      </c>
    </row>
    <row r="3801" spans="1:38">
      <c r="A3801" s="14" t="s">
        <v>7931</v>
      </c>
      <c r="B3801" s="54">
        <v>44701.777971331001</v>
      </c>
      <c r="C3801" s="13" t="s">
        <v>372</v>
      </c>
      <c r="D3801" s="13">
        <v>1894</v>
      </c>
      <c r="E3801" s="13" t="s">
        <v>7932</v>
      </c>
      <c r="F3801" s="13" t="s">
        <v>15</v>
      </c>
      <c r="G3801" s="14">
        <v>1653054189256</v>
      </c>
      <c r="H3801" s="55">
        <v>0.53163194444444495</v>
      </c>
      <c r="I3801" s="33">
        <v>44888.531631944403</v>
      </c>
      <c r="J3801" s="58">
        <v>44888</v>
      </c>
      <c r="K3801" s="13" t="s">
        <v>213</v>
      </c>
      <c r="L3801" s="13" t="s">
        <v>30</v>
      </c>
      <c r="M3801" s="13" t="s">
        <v>214</v>
      </c>
      <c r="N3801" s="13" t="s">
        <v>206</v>
      </c>
      <c r="O3801" s="33" t="s">
        <v>38</v>
      </c>
      <c r="P3801" s="58" t="s">
        <v>38</v>
      </c>
      <c r="Q3801" s="33" t="s">
        <v>207</v>
      </c>
      <c r="R3801" s="14" t="s">
        <v>38</v>
      </c>
      <c r="S3801" s="13" t="s">
        <v>216</v>
      </c>
      <c r="T3801" s="13" t="s">
        <v>217</v>
      </c>
      <c r="U3801" s="33">
        <f t="shared" ca="1" si="708"/>
        <v>45744.56914039352</v>
      </c>
      <c r="V3801" s="13" t="str">
        <f t="shared" si="709"/>
        <v>Bangalore</v>
      </c>
      <c r="W3801" s="13" t="str">
        <f t="shared" si="710"/>
        <v>CLS</v>
      </c>
      <c r="X3801" s="13">
        <f t="shared" si="711"/>
        <v>12</v>
      </c>
      <c r="Y3801" s="13" t="str">
        <f>IFERROR(VLOOKUP(C3801,ReceivingTeam[],2,FALSE),"HelpDesk")</f>
        <v>HelpDesk</v>
      </c>
      <c r="Z3801" s="67">
        <f t="shared" si="712"/>
        <v>44889.031631944403</v>
      </c>
      <c r="AA3801" s="68">
        <f t="shared" si="713"/>
        <v>44888</v>
      </c>
      <c r="AB3801" s="69" t="b">
        <f t="shared" si="714"/>
        <v>1</v>
      </c>
      <c r="AC3801" s="70">
        <f t="shared" si="715"/>
        <v>0.5</v>
      </c>
      <c r="AD3801" s="67">
        <f t="shared" si="716"/>
        <v>44889.031631944403</v>
      </c>
      <c r="AE3801" s="67">
        <f>VLOOKUP(V3801,'Branch Wise Work Timelines'!C:G,3,FALSE)+AA3801</f>
        <v>44888.416666666664</v>
      </c>
      <c r="AF3801" s="67">
        <f>IF(V3801="Bangalore",VLOOKUP(V3801,'Branch Wise Work Timelines'!C:G,4,FALSE)+AA3801+1,IF(V3801="Mumbai",VLOOKUP(V3801,'Branch Wise Work Timelines'!C:G,4,FALSE)+AA3801+1,VLOOKUP(V3801,'Branch Wise Work Timelines'!C:G,4,FALSE)+AA3801))</f>
        <v>44889.104166666664</v>
      </c>
      <c r="AG3801" s="67">
        <f>WORKDAY.INTL(AA3801,1,11)+VLOOKUP(V3801,'Branch Wise Work Timelines'!C:G,3,FALSE)</f>
        <v>44889.416666666664</v>
      </c>
      <c r="AH3801" s="69" t="str">
        <f t="shared" ca="1" si="717"/>
        <v>Out of TAT</v>
      </c>
      <c r="AI3801" s="69">
        <f t="shared" ca="1" si="718"/>
        <v>20533</v>
      </c>
      <c r="AJ3801" s="69" t="str">
        <f ca="1">IF(AI3801&lt;0,"0-12",IFERROR(VLOOKUP(AI3801,Breakup[],2,FALSE),"&gt;24"))</f>
        <v>&gt;24</v>
      </c>
      <c r="AK3801" s="69" t="str">
        <f>VLOOKUP(V3801,Master!B:D,3,FALSE)</f>
        <v>South</v>
      </c>
      <c r="AL3801" s="69" t="str">
        <f t="shared" si="719"/>
        <v>Bangalore-CLS</v>
      </c>
    </row>
    <row r="3802" spans="1:38">
      <c r="A3802" s="14" t="s">
        <v>7933</v>
      </c>
      <c r="B3802" s="54">
        <v>44701.778413738401</v>
      </c>
      <c r="C3802" s="13" t="s">
        <v>261</v>
      </c>
      <c r="D3802" s="13">
        <v>573</v>
      </c>
      <c r="E3802" s="13" t="s">
        <v>7934</v>
      </c>
      <c r="F3802" s="13" t="s">
        <v>24</v>
      </c>
      <c r="G3802" s="14">
        <v>1653053649172</v>
      </c>
      <c r="H3802" s="55">
        <v>0.41074074074074102</v>
      </c>
      <c r="I3802" s="33">
        <v>44888.410740740699</v>
      </c>
      <c r="J3802" s="58">
        <v>44888</v>
      </c>
      <c r="K3802" s="13" t="s">
        <v>263</v>
      </c>
      <c r="L3802" s="13" t="s">
        <v>69</v>
      </c>
      <c r="M3802" s="13" t="s">
        <v>101</v>
      </c>
      <c r="N3802" s="13" t="s">
        <v>206</v>
      </c>
      <c r="O3802" s="33" t="s">
        <v>38</v>
      </c>
      <c r="P3802" s="58" t="s">
        <v>38</v>
      </c>
      <c r="Q3802" s="33" t="s">
        <v>207</v>
      </c>
      <c r="R3802" s="14" t="s">
        <v>38</v>
      </c>
      <c r="S3802" s="13" t="s">
        <v>208</v>
      </c>
      <c r="T3802" s="13" t="s">
        <v>209</v>
      </c>
      <c r="U3802" s="33">
        <f t="shared" ca="1" si="708"/>
        <v>45744.56914039352</v>
      </c>
      <c r="V3802" s="13" t="str">
        <f t="shared" si="709"/>
        <v>Mumbai</v>
      </c>
      <c r="W3802" s="13" t="str">
        <f t="shared" si="710"/>
        <v>DOMI</v>
      </c>
      <c r="X3802" s="13">
        <f t="shared" si="711"/>
        <v>9</v>
      </c>
      <c r="Y3802" s="13" t="str">
        <f>IFERROR(VLOOKUP(C3802,ReceivingTeam[],2,FALSE),"HelpDesk")</f>
        <v>HelpDesk</v>
      </c>
      <c r="Z3802" s="67">
        <f t="shared" si="712"/>
        <v>44888.916666666664</v>
      </c>
      <c r="AA3802" s="68">
        <f t="shared" si="713"/>
        <v>44888</v>
      </c>
      <c r="AB3802" s="69" t="b">
        <f t="shared" si="714"/>
        <v>1</v>
      </c>
      <c r="AC3802" s="70">
        <f t="shared" si="715"/>
        <v>0.5</v>
      </c>
      <c r="AD3802" s="67">
        <f t="shared" si="716"/>
        <v>44888.916666666664</v>
      </c>
      <c r="AE3802" s="67">
        <f>VLOOKUP(V3802,'Branch Wise Work Timelines'!C:G,3,FALSE)+AA3802</f>
        <v>44888.416666666664</v>
      </c>
      <c r="AF3802" s="67">
        <f>IF(V3802="Bangalore",VLOOKUP(V3802,'Branch Wise Work Timelines'!C:G,4,FALSE)+AA3802+1,IF(V3802="Mumbai",VLOOKUP(V3802,'Branch Wise Work Timelines'!C:G,4,FALSE)+AA3802+1,VLOOKUP(V3802,'Branch Wise Work Timelines'!C:G,4,FALSE)+AA3802))</f>
        <v>44889.25</v>
      </c>
      <c r="AG3802" s="67">
        <f>WORKDAY.INTL(AA3802,1,11)+VLOOKUP(V3802,'Branch Wise Work Timelines'!C:G,3,FALSE)</f>
        <v>44889.416666666664</v>
      </c>
      <c r="AH3802" s="69" t="str">
        <f t="shared" ca="1" si="717"/>
        <v>Out of TAT</v>
      </c>
      <c r="AI3802" s="69">
        <f t="shared" ca="1" si="718"/>
        <v>20536</v>
      </c>
      <c r="AJ3802" s="69" t="str">
        <f ca="1">IF(AI3802&lt;0,"0-12",IFERROR(VLOOKUP(AI3802,Breakup[],2,FALSE),"&gt;24"))</f>
        <v>&gt;24</v>
      </c>
      <c r="AK3802" s="69" t="str">
        <f>VLOOKUP(V3802,Master!B:D,3,FALSE)</f>
        <v>East</v>
      </c>
      <c r="AL3802" s="69" t="str">
        <f t="shared" si="719"/>
        <v>Mumbai</v>
      </c>
    </row>
    <row r="3803" spans="1:38">
      <c r="A3803" s="14" t="s">
        <v>7935</v>
      </c>
      <c r="B3803" s="54">
        <v>44701.780347916698</v>
      </c>
      <c r="C3803" s="13" t="s">
        <v>261</v>
      </c>
      <c r="D3803" s="13">
        <v>1483</v>
      </c>
      <c r="E3803" s="13" t="s">
        <v>7936</v>
      </c>
      <c r="F3803" s="13" t="s">
        <v>24</v>
      </c>
      <c r="G3803" s="14">
        <v>1653053649172</v>
      </c>
      <c r="H3803" s="55">
        <v>0.59415509259259303</v>
      </c>
      <c r="I3803" s="33">
        <v>44890.5941550926</v>
      </c>
      <c r="J3803" s="58">
        <v>44890</v>
      </c>
      <c r="K3803" s="13" t="s">
        <v>263</v>
      </c>
      <c r="L3803" s="13" t="s">
        <v>69</v>
      </c>
      <c r="M3803" s="13" t="s">
        <v>101</v>
      </c>
      <c r="N3803" s="13" t="s">
        <v>206</v>
      </c>
      <c r="O3803" s="33" t="s">
        <v>38</v>
      </c>
      <c r="P3803" s="58" t="s">
        <v>38</v>
      </c>
      <c r="Q3803" s="33" t="s">
        <v>207</v>
      </c>
      <c r="R3803" s="14" t="s">
        <v>38</v>
      </c>
      <c r="S3803" s="13" t="s">
        <v>208</v>
      </c>
      <c r="T3803" s="13" t="s">
        <v>209</v>
      </c>
      <c r="U3803" s="33">
        <f t="shared" ca="1" si="708"/>
        <v>45744.56914039352</v>
      </c>
      <c r="V3803" s="13" t="str">
        <f t="shared" si="709"/>
        <v>Mumbai</v>
      </c>
      <c r="W3803" s="13" t="str">
        <f t="shared" si="710"/>
        <v>DOMI</v>
      </c>
      <c r="X3803" s="13">
        <f t="shared" si="711"/>
        <v>14</v>
      </c>
      <c r="Y3803" s="13" t="str">
        <f>IFERROR(VLOOKUP(C3803,ReceivingTeam[],2,FALSE),"HelpDesk")</f>
        <v>HelpDesk</v>
      </c>
      <c r="Z3803" s="67">
        <f t="shared" si="712"/>
        <v>44891.0941550926</v>
      </c>
      <c r="AA3803" s="68">
        <f t="shared" si="713"/>
        <v>44890</v>
      </c>
      <c r="AB3803" s="69" t="b">
        <f t="shared" si="714"/>
        <v>1</v>
      </c>
      <c r="AC3803" s="70">
        <f t="shared" si="715"/>
        <v>0.5</v>
      </c>
      <c r="AD3803" s="67">
        <f t="shared" si="716"/>
        <v>44891.0941550926</v>
      </c>
      <c r="AE3803" s="67">
        <f>VLOOKUP(V3803,'Branch Wise Work Timelines'!C:G,3,FALSE)+AA3803</f>
        <v>44890.416666666664</v>
      </c>
      <c r="AF3803" s="67">
        <f>IF(V3803="Bangalore",VLOOKUP(V3803,'Branch Wise Work Timelines'!C:G,4,FALSE)+AA3803+1,IF(V3803="Mumbai",VLOOKUP(V3803,'Branch Wise Work Timelines'!C:G,4,FALSE)+AA3803+1,VLOOKUP(V3803,'Branch Wise Work Timelines'!C:G,4,FALSE)+AA3803))</f>
        <v>44891.25</v>
      </c>
      <c r="AG3803" s="67">
        <f>WORKDAY.INTL(AA3803,1,11)+VLOOKUP(V3803,'Branch Wise Work Timelines'!C:G,3,FALSE)</f>
        <v>44891.416666666664</v>
      </c>
      <c r="AH3803" s="69" t="str">
        <f t="shared" ca="1" si="717"/>
        <v>Out of TAT</v>
      </c>
      <c r="AI3803" s="69">
        <f t="shared" ca="1" si="718"/>
        <v>20484</v>
      </c>
      <c r="AJ3803" s="69" t="str">
        <f ca="1">IF(AI3803&lt;0,"0-12",IFERROR(VLOOKUP(AI3803,Breakup[],2,FALSE),"&gt;24"))</f>
        <v>&gt;24</v>
      </c>
      <c r="AK3803" s="69" t="str">
        <f>VLOOKUP(V3803,Master!B:D,3,FALSE)</f>
        <v>East</v>
      </c>
      <c r="AL3803" s="69" t="str">
        <f t="shared" si="719"/>
        <v>Mumbai</v>
      </c>
    </row>
    <row r="3804" spans="1:38">
      <c r="A3804" s="14" t="s">
        <v>7937</v>
      </c>
      <c r="B3804" s="54">
        <v>44701.679028275503</v>
      </c>
      <c r="C3804" s="13" t="s">
        <v>418</v>
      </c>
      <c r="D3804" s="13">
        <v>1381</v>
      </c>
      <c r="E3804" s="13" t="s">
        <v>7938</v>
      </c>
      <c r="F3804" s="13" t="s">
        <v>15</v>
      </c>
      <c r="G3804" s="14">
        <v>1653046672988</v>
      </c>
      <c r="H3804" s="55">
        <v>0.69824074074074105</v>
      </c>
      <c r="I3804" s="33">
        <v>44883.698240740698</v>
      </c>
      <c r="J3804" s="58">
        <v>44883</v>
      </c>
      <c r="K3804" s="13" t="s">
        <v>213</v>
      </c>
      <c r="L3804" s="13" t="s">
        <v>30</v>
      </c>
      <c r="M3804" s="13" t="s">
        <v>75</v>
      </c>
      <c r="N3804" s="13" t="s">
        <v>206</v>
      </c>
      <c r="O3804" s="33" t="s">
        <v>38</v>
      </c>
      <c r="P3804" s="58" t="s">
        <v>38</v>
      </c>
      <c r="Q3804" s="33" t="s">
        <v>207</v>
      </c>
      <c r="R3804" s="14" t="s">
        <v>38</v>
      </c>
      <c r="S3804" s="13" t="s">
        <v>208</v>
      </c>
      <c r="T3804" s="13" t="s">
        <v>209</v>
      </c>
      <c r="U3804" s="33">
        <f t="shared" ca="1" si="708"/>
        <v>45744.56914039352</v>
      </c>
      <c r="V3804" s="13" t="str">
        <f t="shared" si="709"/>
        <v>Bangalore</v>
      </c>
      <c r="W3804" s="13" t="str">
        <f t="shared" si="710"/>
        <v>CLS</v>
      </c>
      <c r="X3804" s="13">
        <f t="shared" si="711"/>
        <v>16</v>
      </c>
      <c r="Y3804" s="13" t="str">
        <f>IFERROR(VLOOKUP(C3804,ReceivingTeam[],2,FALSE),"HelpDesk")</f>
        <v>HelpDesk</v>
      </c>
      <c r="Z3804" s="67">
        <f t="shared" si="712"/>
        <v>44884.510740740698</v>
      </c>
      <c r="AA3804" s="68">
        <f t="shared" si="713"/>
        <v>44883</v>
      </c>
      <c r="AB3804" s="69" t="b">
        <f t="shared" si="714"/>
        <v>1</v>
      </c>
      <c r="AC3804" s="70">
        <f t="shared" si="715"/>
        <v>0.5</v>
      </c>
      <c r="AD3804" s="67">
        <f t="shared" si="716"/>
        <v>44884.510740740698</v>
      </c>
      <c r="AE3804" s="67">
        <f>VLOOKUP(V3804,'Branch Wise Work Timelines'!C:G,3,FALSE)+AA3804</f>
        <v>44883.416666666664</v>
      </c>
      <c r="AF3804" s="67">
        <f>IF(V3804="Bangalore",VLOOKUP(V3804,'Branch Wise Work Timelines'!C:G,4,FALSE)+AA3804+1,IF(V3804="Mumbai",VLOOKUP(V3804,'Branch Wise Work Timelines'!C:G,4,FALSE)+AA3804+1,VLOOKUP(V3804,'Branch Wise Work Timelines'!C:G,4,FALSE)+AA3804))</f>
        <v>44884.104166666664</v>
      </c>
      <c r="AG3804" s="67">
        <f>WORKDAY.INTL(AA3804,1,11)+VLOOKUP(V3804,'Branch Wise Work Timelines'!C:G,3,FALSE)</f>
        <v>44884.416666666664</v>
      </c>
      <c r="AH3804" s="69" t="str">
        <f t="shared" ca="1" si="717"/>
        <v>Out of TAT</v>
      </c>
      <c r="AI3804" s="69">
        <f t="shared" ca="1" si="718"/>
        <v>20642</v>
      </c>
      <c r="AJ3804" s="69" t="str">
        <f ca="1">IF(AI3804&lt;0,"0-12",IFERROR(VLOOKUP(AI3804,Breakup[],2,FALSE),"&gt;24"))</f>
        <v>&gt;24</v>
      </c>
      <c r="AK3804" s="69" t="str">
        <f>VLOOKUP(V3804,Master!B:D,3,FALSE)</f>
        <v>South</v>
      </c>
      <c r="AL3804" s="69" t="str">
        <f t="shared" si="719"/>
        <v>Bangalore-CLS</v>
      </c>
    </row>
    <row r="3805" spans="1:38">
      <c r="A3805" s="14" t="s">
        <v>7939</v>
      </c>
      <c r="B3805" s="54">
        <v>44701.750316400503</v>
      </c>
      <c r="C3805" s="13" t="s">
        <v>114</v>
      </c>
      <c r="D3805" s="13">
        <v>261</v>
      </c>
      <c r="E3805" s="13" t="s">
        <v>7940</v>
      </c>
      <c r="F3805" s="13" t="s">
        <v>24</v>
      </c>
      <c r="G3805" s="14">
        <v>1653050817746</v>
      </c>
      <c r="H3805" s="55">
        <v>0.13260416666666699</v>
      </c>
      <c r="I3805" s="33">
        <v>44883.132604166698</v>
      </c>
      <c r="J3805" s="58">
        <v>44883</v>
      </c>
      <c r="K3805" s="13" t="s">
        <v>263</v>
      </c>
      <c r="L3805" s="13" t="s">
        <v>69</v>
      </c>
      <c r="M3805" s="13" t="s">
        <v>101</v>
      </c>
      <c r="N3805" s="13" t="s">
        <v>206</v>
      </c>
      <c r="O3805" s="33" t="s">
        <v>38</v>
      </c>
      <c r="P3805" s="58" t="s">
        <v>38</v>
      </c>
      <c r="Q3805" s="33" t="s">
        <v>207</v>
      </c>
      <c r="R3805" s="14" t="s">
        <v>38</v>
      </c>
      <c r="S3805" s="13" t="s">
        <v>208</v>
      </c>
      <c r="T3805" s="13" t="s">
        <v>209</v>
      </c>
      <c r="U3805" s="33">
        <f t="shared" ca="1" si="708"/>
        <v>45744.56914039352</v>
      </c>
      <c r="V3805" s="13" t="str">
        <f t="shared" si="709"/>
        <v>Mumbai</v>
      </c>
      <c r="W3805" s="13" t="str">
        <f t="shared" si="710"/>
        <v>DOMI</v>
      </c>
      <c r="X3805" s="13">
        <f t="shared" si="711"/>
        <v>3</v>
      </c>
      <c r="Y3805" s="13" t="str">
        <f>IFERROR(VLOOKUP(C3805,ReceivingTeam[],2,FALSE),"HelpDesk")</f>
        <v>Branch office</v>
      </c>
      <c r="Z3805" s="67">
        <f t="shared" si="712"/>
        <v>44883.916666666664</v>
      </c>
      <c r="AA3805" s="68">
        <f t="shared" si="713"/>
        <v>44883</v>
      </c>
      <c r="AB3805" s="69" t="b">
        <f t="shared" si="714"/>
        <v>1</v>
      </c>
      <c r="AC3805" s="70">
        <f t="shared" si="715"/>
        <v>0.5</v>
      </c>
      <c r="AD3805" s="67">
        <f t="shared" si="716"/>
        <v>44883.916666666664</v>
      </c>
      <c r="AE3805" s="67">
        <f>VLOOKUP(V3805,'Branch Wise Work Timelines'!C:G,3,FALSE)+AA3805</f>
        <v>44883.416666666664</v>
      </c>
      <c r="AF3805" s="67">
        <f>IF(V3805="Bangalore",VLOOKUP(V3805,'Branch Wise Work Timelines'!C:G,4,FALSE)+AA3805+1,IF(V3805="Mumbai",VLOOKUP(V3805,'Branch Wise Work Timelines'!C:G,4,FALSE)+AA3805+1,VLOOKUP(V3805,'Branch Wise Work Timelines'!C:G,4,FALSE)+AA3805))</f>
        <v>44884.25</v>
      </c>
      <c r="AG3805" s="67">
        <f>WORKDAY.INTL(AA3805,1,11)+VLOOKUP(V3805,'Branch Wise Work Timelines'!C:G,3,FALSE)</f>
        <v>44884.416666666664</v>
      </c>
      <c r="AH3805" s="69" t="str">
        <f t="shared" ca="1" si="717"/>
        <v>Out of TAT</v>
      </c>
      <c r="AI3805" s="69">
        <f t="shared" ca="1" si="718"/>
        <v>20656</v>
      </c>
      <c r="AJ3805" s="69" t="str">
        <f ca="1">IF(AI3805&lt;0,"0-12",IFERROR(VLOOKUP(AI3805,Breakup[],2,FALSE),"&gt;24"))</f>
        <v>&gt;24</v>
      </c>
      <c r="AK3805" s="69" t="str">
        <f>VLOOKUP(V3805,Master!B:D,3,FALSE)</f>
        <v>East</v>
      </c>
      <c r="AL3805" s="69" t="str">
        <f t="shared" si="719"/>
        <v>Mumbai</v>
      </c>
    </row>
    <row r="3806" spans="1:38">
      <c r="A3806" s="14" t="s">
        <v>7941</v>
      </c>
      <c r="B3806" s="54">
        <v>44701.681940590301</v>
      </c>
      <c r="C3806" s="13" t="s">
        <v>265</v>
      </c>
      <c r="D3806" s="13">
        <v>772</v>
      </c>
      <c r="E3806" s="13" t="s">
        <v>7942</v>
      </c>
      <c r="F3806" s="13" t="s">
        <v>15</v>
      </c>
      <c r="G3806" s="14">
        <v>1653050074123</v>
      </c>
      <c r="H3806" s="55">
        <v>0.47193287037037002</v>
      </c>
      <c r="I3806" s="33">
        <v>44883.471932870401</v>
      </c>
      <c r="J3806" s="58">
        <v>44883</v>
      </c>
      <c r="K3806" s="13" t="s">
        <v>213</v>
      </c>
      <c r="L3806" s="13" t="s">
        <v>30</v>
      </c>
      <c r="M3806" s="13" t="s">
        <v>75</v>
      </c>
      <c r="N3806" s="13" t="s">
        <v>206</v>
      </c>
      <c r="O3806" s="33" t="s">
        <v>38</v>
      </c>
      <c r="P3806" s="58" t="s">
        <v>38</v>
      </c>
      <c r="Q3806" s="33" t="s">
        <v>207</v>
      </c>
      <c r="R3806" s="14" t="s">
        <v>38</v>
      </c>
      <c r="S3806" s="13" t="s">
        <v>216</v>
      </c>
      <c r="T3806" s="13" t="s">
        <v>217</v>
      </c>
      <c r="U3806" s="33">
        <f t="shared" ca="1" si="708"/>
        <v>45744.56914039352</v>
      </c>
      <c r="V3806" s="13" t="str">
        <f t="shared" si="709"/>
        <v>Bangalore</v>
      </c>
      <c r="W3806" s="13" t="str">
        <f t="shared" si="710"/>
        <v>CLS</v>
      </c>
      <c r="X3806" s="13">
        <f t="shared" si="711"/>
        <v>11</v>
      </c>
      <c r="Y3806" s="13" t="str">
        <f>IFERROR(VLOOKUP(C3806,ReceivingTeam[],2,FALSE),"HelpDesk")</f>
        <v>HelpDesk</v>
      </c>
      <c r="Z3806" s="67">
        <f t="shared" si="712"/>
        <v>44883.971932870401</v>
      </c>
      <c r="AA3806" s="68">
        <f t="shared" si="713"/>
        <v>44883</v>
      </c>
      <c r="AB3806" s="69" t="b">
        <f t="shared" si="714"/>
        <v>1</v>
      </c>
      <c r="AC3806" s="70">
        <f t="shared" si="715"/>
        <v>0.5</v>
      </c>
      <c r="AD3806" s="67">
        <f t="shared" si="716"/>
        <v>44883.971932870401</v>
      </c>
      <c r="AE3806" s="67">
        <f>VLOOKUP(V3806,'Branch Wise Work Timelines'!C:G,3,FALSE)+AA3806</f>
        <v>44883.416666666664</v>
      </c>
      <c r="AF3806" s="67">
        <f>IF(V3806="Bangalore",VLOOKUP(V3806,'Branch Wise Work Timelines'!C:G,4,FALSE)+AA3806+1,IF(V3806="Mumbai",VLOOKUP(V3806,'Branch Wise Work Timelines'!C:G,4,FALSE)+AA3806+1,VLOOKUP(V3806,'Branch Wise Work Timelines'!C:G,4,FALSE)+AA3806))</f>
        <v>44884.104166666664</v>
      </c>
      <c r="AG3806" s="67">
        <f>WORKDAY.INTL(AA3806,1,11)+VLOOKUP(V3806,'Branch Wise Work Timelines'!C:G,3,FALSE)</f>
        <v>44884.416666666664</v>
      </c>
      <c r="AH3806" s="69" t="str">
        <f t="shared" ca="1" si="717"/>
        <v>Out of TAT</v>
      </c>
      <c r="AI3806" s="69">
        <f t="shared" ca="1" si="718"/>
        <v>20655</v>
      </c>
      <c r="AJ3806" s="69" t="str">
        <f ca="1">IF(AI3806&lt;0,"0-12",IFERROR(VLOOKUP(AI3806,Breakup[],2,FALSE),"&gt;24"))</f>
        <v>&gt;24</v>
      </c>
      <c r="AK3806" s="69" t="str">
        <f>VLOOKUP(V3806,Master!B:D,3,FALSE)</f>
        <v>South</v>
      </c>
      <c r="AL3806" s="69" t="str">
        <f t="shared" si="719"/>
        <v>Bangalore-CLS</v>
      </c>
    </row>
    <row r="3807" spans="1:38">
      <c r="A3807" s="14" t="s">
        <v>7943</v>
      </c>
      <c r="B3807" s="54">
        <v>44701.682034490703</v>
      </c>
      <c r="C3807" s="13" t="s">
        <v>506</v>
      </c>
      <c r="D3807" s="13">
        <v>1326</v>
      </c>
      <c r="E3807" s="13" t="s">
        <v>7944</v>
      </c>
      <c r="F3807" s="13" t="s">
        <v>15</v>
      </c>
      <c r="G3807" s="14">
        <v>1653048302745</v>
      </c>
      <c r="H3807" s="55">
        <v>0.25381944444444399</v>
      </c>
      <c r="I3807" s="33">
        <v>44887.253819444399</v>
      </c>
      <c r="J3807" s="58">
        <v>44887</v>
      </c>
      <c r="K3807" s="13" t="s">
        <v>213</v>
      </c>
      <c r="L3807" s="13" t="s">
        <v>30</v>
      </c>
      <c r="M3807" s="13" t="s">
        <v>75</v>
      </c>
      <c r="N3807" s="13" t="s">
        <v>206</v>
      </c>
      <c r="O3807" s="33" t="s">
        <v>38</v>
      </c>
      <c r="P3807" s="58" t="s">
        <v>38</v>
      </c>
      <c r="Q3807" s="33" t="s">
        <v>207</v>
      </c>
      <c r="R3807" s="14" t="s">
        <v>38</v>
      </c>
      <c r="S3807" s="13" t="s">
        <v>216</v>
      </c>
      <c r="T3807" s="13" t="s">
        <v>217</v>
      </c>
      <c r="U3807" s="33">
        <f t="shared" ca="1" si="708"/>
        <v>45744.56914039352</v>
      </c>
      <c r="V3807" s="13" t="str">
        <f t="shared" si="709"/>
        <v>Bangalore</v>
      </c>
      <c r="W3807" s="13" t="str">
        <f t="shared" si="710"/>
        <v>CLS</v>
      </c>
      <c r="X3807" s="13">
        <f t="shared" si="711"/>
        <v>6</v>
      </c>
      <c r="Y3807" s="13" t="str">
        <f>IFERROR(VLOOKUP(C3807,ReceivingTeam[],2,FALSE),"HelpDesk")</f>
        <v>HelpDesk</v>
      </c>
      <c r="Z3807" s="67">
        <f t="shared" si="712"/>
        <v>44887.916666666664</v>
      </c>
      <c r="AA3807" s="68">
        <f t="shared" si="713"/>
        <v>44887</v>
      </c>
      <c r="AB3807" s="69" t="b">
        <f t="shared" si="714"/>
        <v>1</v>
      </c>
      <c r="AC3807" s="70">
        <f t="shared" si="715"/>
        <v>0.5</v>
      </c>
      <c r="AD3807" s="67">
        <f t="shared" si="716"/>
        <v>44887.916666666664</v>
      </c>
      <c r="AE3807" s="67">
        <f>VLOOKUP(V3807,'Branch Wise Work Timelines'!C:G,3,FALSE)+AA3807</f>
        <v>44887.416666666664</v>
      </c>
      <c r="AF3807" s="67">
        <f>IF(V3807="Bangalore",VLOOKUP(V3807,'Branch Wise Work Timelines'!C:G,4,FALSE)+AA3807+1,IF(V3807="Mumbai",VLOOKUP(V3807,'Branch Wise Work Timelines'!C:G,4,FALSE)+AA3807+1,VLOOKUP(V3807,'Branch Wise Work Timelines'!C:G,4,FALSE)+AA3807))</f>
        <v>44888.104166666664</v>
      </c>
      <c r="AG3807" s="67">
        <f>WORKDAY.INTL(AA3807,1,11)+VLOOKUP(V3807,'Branch Wise Work Timelines'!C:G,3,FALSE)</f>
        <v>44888.416666666664</v>
      </c>
      <c r="AH3807" s="69" t="str">
        <f t="shared" ca="1" si="717"/>
        <v>Out of TAT</v>
      </c>
      <c r="AI3807" s="69">
        <f t="shared" ca="1" si="718"/>
        <v>20560</v>
      </c>
      <c r="AJ3807" s="69" t="str">
        <f ca="1">IF(AI3807&lt;0,"0-12",IFERROR(VLOOKUP(AI3807,Breakup[],2,FALSE),"&gt;24"))</f>
        <v>&gt;24</v>
      </c>
      <c r="AK3807" s="69" t="str">
        <f>VLOOKUP(V3807,Master!B:D,3,FALSE)</f>
        <v>South</v>
      </c>
      <c r="AL3807" s="69" t="str">
        <f t="shared" si="719"/>
        <v>Bangalore-CLS</v>
      </c>
    </row>
    <row r="3808" spans="1:38">
      <c r="A3808" s="14" t="s">
        <v>7945</v>
      </c>
      <c r="B3808" s="54">
        <v>44701.779035798601</v>
      </c>
      <c r="C3808" s="13" t="s">
        <v>113</v>
      </c>
      <c r="D3808" s="13">
        <v>666</v>
      </c>
      <c r="E3808" s="13" t="s">
        <v>7946</v>
      </c>
      <c r="F3808" s="13" t="s">
        <v>33</v>
      </c>
      <c r="G3808" s="14">
        <v>1653052695813</v>
      </c>
      <c r="H3808" s="55">
        <v>0.27314814814814797</v>
      </c>
      <c r="I3808" s="33">
        <v>44888.273148148102</v>
      </c>
      <c r="J3808" s="58">
        <v>44888</v>
      </c>
      <c r="K3808" s="13" t="s">
        <v>263</v>
      </c>
      <c r="L3808" s="13" t="s">
        <v>69</v>
      </c>
      <c r="M3808" s="13" t="s">
        <v>101</v>
      </c>
      <c r="N3808" s="13" t="s">
        <v>206</v>
      </c>
      <c r="O3808" s="33" t="s">
        <v>38</v>
      </c>
      <c r="P3808" s="58" t="s">
        <v>38</v>
      </c>
      <c r="Q3808" s="33" t="s">
        <v>207</v>
      </c>
      <c r="R3808" s="14" t="s">
        <v>38</v>
      </c>
      <c r="S3808" s="13" t="s">
        <v>208</v>
      </c>
      <c r="T3808" s="13" t="s">
        <v>209</v>
      </c>
      <c r="U3808" s="33">
        <f t="shared" ca="1" si="708"/>
        <v>45744.56914039352</v>
      </c>
      <c r="V3808" s="13" t="str">
        <f t="shared" si="709"/>
        <v>Mumbai</v>
      </c>
      <c r="W3808" s="13" t="str">
        <f t="shared" si="710"/>
        <v>RI</v>
      </c>
      <c r="X3808" s="13">
        <f t="shared" si="711"/>
        <v>6</v>
      </c>
      <c r="Y3808" s="13" t="str">
        <f>IFERROR(VLOOKUP(C3808,ReceivingTeam[],2,FALSE),"HelpDesk")</f>
        <v>Branch office</v>
      </c>
      <c r="Z3808" s="67">
        <f t="shared" si="712"/>
        <v>44888.916666666664</v>
      </c>
      <c r="AA3808" s="68">
        <f t="shared" si="713"/>
        <v>44888</v>
      </c>
      <c r="AB3808" s="69" t="b">
        <f t="shared" si="714"/>
        <v>1</v>
      </c>
      <c r="AC3808" s="70">
        <f t="shared" si="715"/>
        <v>0.5</v>
      </c>
      <c r="AD3808" s="67">
        <f t="shared" si="716"/>
        <v>44888.916666666664</v>
      </c>
      <c r="AE3808" s="67">
        <f>VLOOKUP(V3808,'Branch Wise Work Timelines'!C:G,3,FALSE)+AA3808</f>
        <v>44888.416666666664</v>
      </c>
      <c r="AF3808" s="67">
        <f>IF(V3808="Bangalore",VLOOKUP(V3808,'Branch Wise Work Timelines'!C:G,4,FALSE)+AA3808+1,IF(V3808="Mumbai",VLOOKUP(V3808,'Branch Wise Work Timelines'!C:G,4,FALSE)+AA3808+1,VLOOKUP(V3808,'Branch Wise Work Timelines'!C:G,4,FALSE)+AA3808))</f>
        <v>44889.25</v>
      </c>
      <c r="AG3808" s="67">
        <f>WORKDAY.INTL(AA3808,1,11)+VLOOKUP(V3808,'Branch Wise Work Timelines'!C:G,3,FALSE)</f>
        <v>44889.416666666664</v>
      </c>
      <c r="AH3808" s="69" t="str">
        <f t="shared" ca="1" si="717"/>
        <v>Out of TAT</v>
      </c>
      <c r="AI3808" s="69">
        <f t="shared" ca="1" si="718"/>
        <v>20536</v>
      </c>
      <c r="AJ3808" s="69" t="str">
        <f ca="1">IF(AI3808&lt;0,"0-12",IFERROR(VLOOKUP(AI3808,Breakup[],2,FALSE),"&gt;24"))</f>
        <v>&gt;24</v>
      </c>
      <c r="AK3808" s="69" t="str">
        <f>VLOOKUP(V3808,Master!B:D,3,FALSE)</f>
        <v>East</v>
      </c>
      <c r="AL3808" s="69" t="str">
        <f t="shared" si="719"/>
        <v>Mumbai</v>
      </c>
    </row>
    <row r="3809" spans="1:38">
      <c r="A3809" s="14" t="s">
        <v>7947</v>
      </c>
      <c r="B3809" s="54">
        <v>44701.779215937502</v>
      </c>
      <c r="C3809" s="13" t="s">
        <v>352</v>
      </c>
      <c r="D3809" s="13">
        <v>1651</v>
      </c>
      <c r="E3809" s="13" t="s">
        <v>7948</v>
      </c>
      <c r="F3809" s="13" t="s">
        <v>24</v>
      </c>
      <c r="G3809" s="14">
        <v>1653053649172</v>
      </c>
      <c r="H3809" s="55">
        <v>0.26506944444444402</v>
      </c>
      <c r="I3809" s="33">
        <v>44890.265069444402</v>
      </c>
      <c r="J3809" s="58">
        <v>44890</v>
      </c>
      <c r="K3809" s="13" t="s">
        <v>263</v>
      </c>
      <c r="L3809" s="13" t="s">
        <v>69</v>
      </c>
      <c r="M3809" s="13" t="s">
        <v>101</v>
      </c>
      <c r="N3809" s="13" t="s">
        <v>206</v>
      </c>
      <c r="O3809" s="33" t="s">
        <v>38</v>
      </c>
      <c r="P3809" s="58" t="s">
        <v>38</v>
      </c>
      <c r="Q3809" s="33" t="s">
        <v>207</v>
      </c>
      <c r="R3809" s="14" t="s">
        <v>38</v>
      </c>
      <c r="S3809" s="13" t="s">
        <v>208</v>
      </c>
      <c r="T3809" s="13" t="s">
        <v>209</v>
      </c>
      <c r="U3809" s="33">
        <f t="shared" ca="1" si="708"/>
        <v>45744.56914039352</v>
      </c>
      <c r="V3809" s="13" t="str">
        <f t="shared" si="709"/>
        <v>Mumbai</v>
      </c>
      <c r="W3809" s="13" t="str">
        <f t="shared" si="710"/>
        <v>DOMI</v>
      </c>
      <c r="X3809" s="13">
        <f t="shared" si="711"/>
        <v>6</v>
      </c>
      <c r="Y3809" s="13" t="str">
        <f>IFERROR(VLOOKUP(C3809,ReceivingTeam[],2,FALSE),"HelpDesk")</f>
        <v>HelpDesk</v>
      </c>
      <c r="Z3809" s="67">
        <f t="shared" si="712"/>
        <v>44890.916666666664</v>
      </c>
      <c r="AA3809" s="68">
        <f t="shared" si="713"/>
        <v>44890</v>
      </c>
      <c r="AB3809" s="69" t="b">
        <f t="shared" si="714"/>
        <v>1</v>
      </c>
      <c r="AC3809" s="70">
        <f t="shared" si="715"/>
        <v>0.5</v>
      </c>
      <c r="AD3809" s="67">
        <f t="shared" si="716"/>
        <v>44890.916666666664</v>
      </c>
      <c r="AE3809" s="67">
        <f>VLOOKUP(V3809,'Branch Wise Work Timelines'!C:G,3,FALSE)+AA3809</f>
        <v>44890.416666666664</v>
      </c>
      <c r="AF3809" s="67">
        <f>IF(V3809="Bangalore",VLOOKUP(V3809,'Branch Wise Work Timelines'!C:G,4,FALSE)+AA3809+1,IF(V3809="Mumbai",VLOOKUP(V3809,'Branch Wise Work Timelines'!C:G,4,FALSE)+AA3809+1,VLOOKUP(V3809,'Branch Wise Work Timelines'!C:G,4,FALSE)+AA3809))</f>
        <v>44891.25</v>
      </c>
      <c r="AG3809" s="67">
        <f>WORKDAY.INTL(AA3809,1,11)+VLOOKUP(V3809,'Branch Wise Work Timelines'!C:G,3,FALSE)</f>
        <v>44891.416666666664</v>
      </c>
      <c r="AH3809" s="69" t="str">
        <f t="shared" ca="1" si="717"/>
        <v>Out of TAT</v>
      </c>
      <c r="AI3809" s="69">
        <f t="shared" ca="1" si="718"/>
        <v>20488</v>
      </c>
      <c r="AJ3809" s="69" t="str">
        <f ca="1">IF(AI3809&lt;0,"0-12",IFERROR(VLOOKUP(AI3809,Breakup[],2,FALSE),"&gt;24"))</f>
        <v>&gt;24</v>
      </c>
      <c r="AK3809" s="69" t="str">
        <f>VLOOKUP(V3809,Master!B:D,3,FALSE)</f>
        <v>East</v>
      </c>
      <c r="AL3809" s="69" t="str">
        <f t="shared" si="719"/>
        <v>Mumbai</v>
      </c>
    </row>
    <row r="3810" spans="1:38">
      <c r="A3810" s="14" t="s">
        <v>7949</v>
      </c>
      <c r="B3810" s="54">
        <v>44701.780180243099</v>
      </c>
      <c r="C3810" s="13" t="s">
        <v>122</v>
      </c>
      <c r="D3810" s="13">
        <v>878</v>
      </c>
      <c r="E3810" s="13" t="s">
        <v>7950</v>
      </c>
      <c r="F3810" s="13" t="s">
        <v>33</v>
      </c>
      <c r="G3810" s="14">
        <v>1653053649172</v>
      </c>
      <c r="H3810" s="55">
        <v>0.27160879629629597</v>
      </c>
      <c r="I3810" s="33">
        <v>44886.271608796298</v>
      </c>
      <c r="J3810" s="58">
        <v>44886</v>
      </c>
      <c r="K3810" s="13" t="s">
        <v>263</v>
      </c>
      <c r="L3810" s="13" t="s">
        <v>69</v>
      </c>
      <c r="M3810" s="13" t="s">
        <v>101</v>
      </c>
      <c r="N3810" s="13" t="s">
        <v>206</v>
      </c>
      <c r="O3810" s="33" t="s">
        <v>38</v>
      </c>
      <c r="P3810" s="58" t="s">
        <v>38</v>
      </c>
      <c r="Q3810" s="33" t="s">
        <v>207</v>
      </c>
      <c r="R3810" s="14" t="s">
        <v>38</v>
      </c>
      <c r="S3810" s="13" t="s">
        <v>208</v>
      </c>
      <c r="T3810" s="13" t="s">
        <v>209</v>
      </c>
      <c r="U3810" s="33">
        <f t="shared" ca="1" si="708"/>
        <v>45744.56914039352</v>
      </c>
      <c r="V3810" s="13" t="str">
        <f t="shared" si="709"/>
        <v>Mumbai</v>
      </c>
      <c r="W3810" s="13" t="str">
        <f t="shared" si="710"/>
        <v>RI</v>
      </c>
      <c r="X3810" s="13">
        <f t="shared" si="711"/>
        <v>6</v>
      </c>
      <c r="Y3810" s="13" t="str">
        <f>IFERROR(VLOOKUP(C3810,ReceivingTeam[],2,FALSE),"HelpDesk")</f>
        <v>Branch office</v>
      </c>
      <c r="Z3810" s="67">
        <f t="shared" si="712"/>
        <v>44886.916666666664</v>
      </c>
      <c r="AA3810" s="68">
        <f t="shared" si="713"/>
        <v>44886</v>
      </c>
      <c r="AB3810" s="69" t="b">
        <f t="shared" si="714"/>
        <v>1</v>
      </c>
      <c r="AC3810" s="70">
        <f t="shared" si="715"/>
        <v>0.5</v>
      </c>
      <c r="AD3810" s="67">
        <f t="shared" si="716"/>
        <v>44886.916666666664</v>
      </c>
      <c r="AE3810" s="67">
        <f>VLOOKUP(V3810,'Branch Wise Work Timelines'!C:G,3,FALSE)+AA3810</f>
        <v>44886.416666666664</v>
      </c>
      <c r="AF3810" s="67">
        <f>IF(V3810="Bangalore",VLOOKUP(V3810,'Branch Wise Work Timelines'!C:G,4,FALSE)+AA3810+1,IF(V3810="Mumbai",VLOOKUP(V3810,'Branch Wise Work Timelines'!C:G,4,FALSE)+AA3810+1,VLOOKUP(V3810,'Branch Wise Work Timelines'!C:G,4,FALSE)+AA3810))</f>
        <v>44887.25</v>
      </c>
      <c r="AG3810" s="67">
        <f>WORKDAY.INTL(AA3810,1,11)+VLOOKUP(V3810,'Branch Wise Work Timelines'!C:G,3,FALSE)</f>
        <v>44887.416666666664</v>
      </c>
      <c r="AH3810" s="69" t="str">
        <f t="shared" ca="1" si="717"/>
        <v>Out of TAT</v>
      </c>
      <c r="AI3810" s="69">
        <f t="shared" ca="1" si="718"/>
        <v>20584</v>
      </c>
      <c r="AJ3810" s="69" t="str">
        <f ca="1">IF(AI3810&lt;0,"0-12",IFERROR(VLOOKUP(AI3810,Breakup[],2,FALSE),"&gt;24"))</f>
        <v>&gt;24</v>
      </c>
      <c r="AK3810" s="69" t="str">
        <f>VLOOKUP(V3810,Master!B:D,3,FALSE)</f>
        <v>East</v>
      </c>
      <c r="AL3810" s="69" t="str">
        <f t="shared" si="719"/>
        <v>Mumbai</v>
      </c>
    </row>
    <row r="3811" spans="1:38">
      <c r="A3811" s="14" t="s">
        <v>7951</v>
      </c>
      <c r="B3811" s="54">
        <v>44701.737003125003</v>
      </c>
      <c r="C3811" s="13" t="s">
        <v>235</v>
      </c>
      <c r="D3811" s="13">
        <v>1222</v>
      </c>
      <c r="E3811" s="13" t="s">
        <v>7952</v>
      </c>
      <c r="F3811" s="13" t="s">
        <v>15</v>
      </c>
      <c r="G3811" s="14">
        <v>1653050089671</v>
      </c>
      <c r="H3811" s="55">
        <v>0.53768518518518504</v>
      </c>
      <c r="I3811" s="33">
        <v>44884.537685185198</v>
      </c>
      <c r="J3811" s="58">
        <v>44884</v>
      </c>
      <c r="K3811" s="13" t="s">
        <v>213</v>
      </c>
      <c r="L3811" s="13" t="s">
        <v>30</v>
      </c>
      <c r="M3811" s="13" t="s">
        <v>214</v>
      </c>
      <c r="N3811" s="13" t="s">
        <v>206</v>
      </c>
      <c r="O3811" s="33" t="s">
        <v>38</v>
      </c>
      <c r="P3811" s="58" t="s">
        <v>38</v>
      </c>
      <c r="Q3811" s="33" t="s">
        <v>207</v>
      </c>
      <c r="R3811" s="14" t="s">
        <v>38</v>
      </c>
      <c r="S3811" s="13" t="s">
        <v>216</v>
      </c>
      <c r="T3811" s="13" t="s">
        <v>217</v>
      </c>
      <c r="U3811" s="33">
        <f t="shared" ca="1" si="708"/>
        <v>45744.56914039352</v>
      </c>
      <c r="V3811" s="13" t="str">
        <f t="shared" si="709"/>
        <v>Bangalore</v>
      </c>
      <c r="W3811" s="13" t="str">
        <f t="shared" si="710"/>
        <v>CLS</v>
      </c>
      <c r="X3811" s="13">
        <f t="shared" si="711"/>
        <v>12</v>
      </c>
      <c r="Y3811" s="13" t="str">
        <f>IFERROR(VLOOKUP(C3811,ReceivingTeam[],2,FALSE),"HelpDesk")</f>
        <v>HelpDesk</v>
      </c>
      <c r="Z3811" s="67">
        <f t="shared" si="712"/>
        <v>44885.037685185198</v>
      </c>
      <c r="AA3811" s="68">
        <f t="shared" si="713"/>
        <v>44884</v>
      </c>
      <c r="AB3811" s="69" t="b">
        <f t="shared" si="714"/>
        <v>1</v>
      </c>
      <c r="AC3811" s="70">
        <f t="shared" si="715"/>
        <v>0.5</v>
      </c>
      <c r="AD3811" s="67">
        <f t="shared" si="716"/>
        <v>44885.037685185198</v>
      </c>
      <c r="AE3811" s="67">
        <f>VLOOKUP(V3811,'Branch Wise Work Timelines'!C:G,3,FALSE)+AA3811</f>
        <v>44884.416666666664</v>
      </c>
      <c r="AF3811" s="67">
        <f>IF(V3811="Bangalore",VLOOKUP(V3811,'Branch Wise Work Timelines'!C:G,4,FALSE)+AA3811+1,IF(V3811="Mumbai",VLOOKUP(V3811,'Branch Wise Work Timelines'!C:G,4,FALSE)+AA3811+1,VLOOKUP(V3811,'Branch Wise Work Timelines'!C:G,4,FALSE)+AA3811))</f>
        <v>44885.104166666664</v>
      </c>
      <c r="AG3811" s="67">
        <f>WORKDAY.INTL(AA3811,1,11)+VLOOKUP(V3811,'Branch Wise Work Timelines'!C:G,3,FALSE)</f>
        <v>44886.416666666664</v>
      </c>
      <c r="AH3811" s="69" t="str">
        <f t="shared" ca="1" si="717"/>
        <v>Out of TAT</v>
      </c>
      <c r="AI3811" s="69">
        <f t="shared" ca="1" si="718"/>
        <v>20629</v>
      </c>
      <c r="AJ3811" s="69" t="str">
        <f ca="1">IF(AI3811&lt;0,"0-12",IFERROR(VLOOKUP(AI3811,Breakup[],2,FALSE),"&gt;24"))</f>
        <v>&gt;24</v>
      </c>
      <c r="AK3811" s="69" t="str">
        <f>VLOOKUP(V3811,Master!B:D,3,FALSE)</f>
        <v>South</v>
      </c>
      <c r="AL3811" s="69" t="str">
        <f t="shared" si="719"/>
        <v>Bangalore-CLS</v>
      </c>
    </row>
    <row r="3812" spans="1:38">
      <c r="A3812" s="14" t="s">
        <v>7953</v>
      </c>
      <c r="B3812" s="54">
        <v>44701.738216863399</v>
      </c>
      <c r="C3812" s="13" t="s">
        <v>268</v>
      </c>
      <c r="D3812" s="13">
        <v>1804</v>
      </c>
      <c r="E3812" s="13" t="s">
        <v>7954</v>
      </c>
      <c r="F3812" s="13" t="s">
        <v>15</v>
      </c>
      <c r="G3812" s="14">
        <v>1653052565128</v>
      </c>
      <c r="H3812" s="55">
        <v>0.88599537037037002</v>
      </c>
      <c r="I3812" s="33">
        <v>44888.885995370401</v>
      </c>
      <c r="J3812" s="58">
        <v>44888</v>
      </c>
      <c r="K3812" s="13" t="s">
        <v>213</v>
      </c>
      <c r="L3812" s="13" t="s">
        <v>30</v>
      </c>
      <c r="M3812" s="13" t="s">
        <v>75</v>
      </c>
      <c r="N3812" s="13" t="s">
        <v>206</v>
      </c>
      <c r="O3812" s="33" t="s">
        <v>38</v>
      </c>
      <c r="P3812" s="58" t="s">
        <v>38</v>
      </c>
      <c r="Q3812" s="33" t="s">
        <v>207</v>
      </c>
      <c r="R3812" s="14" t="s">
        <v>38</v>
      </c>
      <c r="S3812" s="13" t="s">
        <v>216</v>
      </c>
      <c r="T3812" s="13" t="s">
        <v>217</v>
      </c>
      <c r="U3812" s="33">
        <f t="shared" ca="1" si="708"/>
        <v>45744.56914039352</v>
      </c>
      <c r="V3812" s="13" t="str">
        <f t="shared" si="709"/>
        <v>Bangalore</v>
      </c>
      <c r="W3812" s="13" t="str">
        <f t="shared" si="710"/>
        <v>CLS</v>
      </c>
      <c r="X3812" s="13">
        <f t="shared" si="711"/>
        <v>21</v>
      </c>
      <c r="Y3812" s="13" t="str">
        <f>IFERROR(VLOOKUP(C3812,ReceivingTeam[],2,FALSE),"HelpDesk")</f>
        <v>HelpDesk</v>
      </c>
      <c r="Z3812" s="67">
        <f t="shared" si="712"/>
        <v>44889.698495370401</v>
      </c>
      <c r="AA3812" s="68">
        <f t="shared" si="713"/>
        <v>44888</v>
      </c>
      <c r="AB3812" s="69" t="b">
        <f t="shared" si="714"/>
        <v>1</v>
      </c>
      <c r="AC3812" s="70">
        <f t="shared" si="715"/>
        <v>0.5</v>
      </c>
      <c r="AD3812" s="67">
        <f t="shared" si="716"/>
        <v>44889.698495370401</v>
      </c>
      <c r="AE3812" s="67">
        <f>VLOOKUP(V3812,'Branch Wise Work Timelines'!C:G,3,FALSE)+AA3812</f>
        <v>44888.416666666664</v>
      </c>
      <c r="AF3812" s="67">
        <f>IF(V3812="Bangalore",VLOOKUP(V3812,'Branch Wise Work Timelines'!C:G,4,FALSE)+AA3812+1,IF(V3812="Mumbai",VLOOKUP(V3812,'Branch Wise Work Timelines'!C:G,4,FALSE)+AA3812+1,VLOOKUP(V3812,'Branch Wise Work Timelines'!C:G,4,FALSE)+AA3812))</f>
        <v>44889.104166666664</v>
      </c>
      <c r="AG3812" s="67">
        <f>WORKDAY.INTL(AA3812,1,11)+VLOOKUP(V3812,'Branch Wise Work Timelines'!C:G,3,FALSE)</f>
        <v>44889.416666666664</v>
      </c>
      <c r="AH3812" s="69" t="str">
        <f t="shared" ca="1" si="717"/>
        <v>Out of TAT</v>
      </c>
      <c r="AI3812" s="69">
        <f t="shared" ca="1" si="718"/>
        <v>20517</v>
      </c>
      <c r="AJ3812" s="69" t="str">
        <f ca="1">IF(AI3812&lt;0,"0-12",IFERROR(VLOOKUP(AI3812,Breakup[],2,FALSE),"&gt;24"))</f>
        <v>&gt;24</v>
      </c>
      <c r="AK3812" s="69" t="str">
        <f>VLOOKUP(V3812,Master!B:D,3,FALSE)</f>
        <v>South</v>
      </c>
      <c r="AL3812" s="69" t="str">
        <f t="shared" si="719"/>
        <v>Bangalore-CLS</v>
      </c>
    </row>
    <row r="3813" spans="1:38">
      <c r="A3813" s="14" t="s">
        <v>7955</v>
      </c>
      <c r="B3813" s="54">
        <v>44701.764480127298</v>
      </c>
      <c r="C3813" s="13" t="s">
        <v>113</v>
      </c>
      <c r="D3813" s="13">
        <v>477</v>
      </c>
      <c r="E3813" s="13" t="s">
        <v>7956</v>
      </c>
      <c r="F3813" s="13" t="s">
        <v>24</v>
      </c>
      <c r="G3813" s="14">
        <v>1653052695813</v>
      </c>
      <c r="H3813" s="55">
        <v>0.47827546296296303</v>
      </c>
      <c r="I3813" s="33">
        <v>44889.478275463</v>
      </c>
      <c r="J3813" s="58">
        <v>44889</v>
      </c>
      <c r="K3813" s="13" t="s">
        <v>263</v>
      </c>
      <c r="L3813" s="13" t="s">
        <v>69</v>
      </c>
      <c r="M3813" s="13" t="s">
        <v>101</v>
      </c>
      <c r="N3813" s="13" t="s">
        <v>206</v>
      </c>
      <c r="O3813" s="33" t="s">
        <v>38</v>
      </c>
      <c r="P3813" s="58" t="s">
        <v>38</v>
      </c>
      <c r="Q3813" s="33" t="s">
        <v>207</v>
      </c>
      <c r="R3813" s="14" t="s">
        <v>38</v>
      </c>
      <c r="S3813" s="13" t="s">
        <v>208</v>
      </c>
      <c r="T3813" s="13" t="s">
        <v>209</v>
      </c>
      <c r="U3813" s="33">
        <f t="shared" ca="1" si="708"/>
        <v>45744.56914039352</v>
      </c>
      <c r="V3813" s="13" t="str">
        <f t="shared" si="709"/>
        <v>Mumbai</v>
      </c>
      <c r="W3813" s="13" t="str">
        <f t="shared" si="710"/>
        <v>DOMI</v>
      </c>
      <c r="X3813" s="13">
        <f t="shared" si="711"/>
        <v>11</v>
      </c>
      <c r="Y3813" s="13" t="str">
        <f>IFERROR(VLOOKUP(C3813,ReceivingTeam[],2,FALSE),"HelpDesk")</f>
        <v>Branch office</v>
      </c>
      <c r="Z3813" s="67">
        <f t="shared" si="712"/>
        <v>44889.978275463</v>
      </c>
      <c r="AA3813" s="68">
        <f t="shared" si="713"/>
        <v>44889</v>
      </c>
      <c r="AB3813" s="69" t="b">
        <f t="shared" si="714"/>
        <v>1</v>
      </c>
      <c r="AC3813" s="70">
        <f t="shared" si="715"/>
        <v>0.5</v>
      </c>
      <c r="AD3813" s="67">
        <f t="shared" si="716"/>
        <v>44889.978275463</v>
      </c>
      <c r="AE3813" s="67">
        <f>VLOOKUP(V3813,'Branch Wise Work Timelines'!C:G,3,FALSE)+AA3813</f>
        <v>44889.416666666664</v>
      </c>
      <c r="AF3813" s="67">
        <f>IF(V3813="Bangalore",VLOOKUP(V3813,'Branch Wise Work Timelines'!C:G,4,FALSE)+AA3813+1,IF(V3813="Mumbai",VLOOKUP(V3813,'Branch Wise Work Timelines'!C:G,4,FALSE)+AA3813+1,VLOOKUP(V3813,'Branch Wise Work Timelines'!C:G,4,FALSE)+AA3813))</f>
        <v>44890.25</v>
      </c>
      <c r="AG3813" s="67">
        <f>WORKDAY.INTL(AA3813,1,11)+VLOOKUP(V3813,'Branch Wise Work Timelines'!C:G,3,FALSE)</f>
        <v>44890.416666666664</v>
      </c>
      <c r="AH3813" s="69" t="str">
        <f t="shared" ca="1" si="717"/>
        <v>Out of TAT</v>
      </c>
      <c r="AI3813" s="69">
        <f t="shared" ca="1" si="718"/>
        <v>20511</v>
      </c>
      <c r="AJ3813" s="69" t="str">
        <f ca="1">IF(AI3813&lt;0,"0-12",IFERROR(VLOOKUP(AI3813,Breakup[],2,FALSE),"&gt;24"))</f>
        <v>&gt;24</v>
      </c>
      <c r="AK3813" s="69" t="str">
        <f>VLOOKUP(V3813,Master!B:D,3,FALSE)</f>
        <v>East</v>
      </c>
      <c r="AL3813" s="69" t="str">
        <f t="shared" si="719"/>
        <v>Mumbai</v>
      </c>
    </row>
    <row r="3814" spans="1:38">
      <c r="A3814" s="14" t="s">
        <v>7957</v>
      </c>
      <c r="B3814" s="54">
        <v>44701.767165705998</v>
      </c>
      <c r="C3814" s="13" t="s">
        <v>352</v>
      </c>
      <c r="D3814" s="13">
        <v>1983</v>
      </c>
      <c r="E3814" s="13" t="s">
        <v>7958</v>
      </c>
      <c r="F3814" s="13" t="s">
        <v>24</v>
      </c>
      <c r="G3814" s="14">
        <v>1653053649172</v>
      </c>
      <c r="H3814" s="55">
        <v>0.63888888888888895</v>
      </c>
      <c r="I3814" s="33">
        <v>44883.638888888898</v>
      </c>
      <c r="J3814" s="58">
        <v>44883</v>
      </c>
      <c r="K3814" s="13" t="s">
        <v>263</v>
      </c>
      <c r="L3814" s="13" t="s">
        <v>69</v>
      </c>
      <c r="M3814" s="13" t="s">
        <v>101</v>
      </c>
      <c r="N3814" s="13" t="s">
        <v>206</v>
      </c>
      <c r="O3814" s="33" t="s">
        <v>38</v>
      </c>
      <c r="P3814" s="58" t="s">
        <v>38</v>
      </c>
      <c r="Q3814" s="33" t="s">
        <v>207</v>
      </c>
      <c r="R3814" s="14" t="s">
        <v>38</v>
      </c>
      <c r="S3814" s="13" t="s">
        <v>208</v>
      </c>
      <c r="T3814" s="13" t="s">
        <v>209</v>
      </c>
      <c r="U3814" s="33">
        <f t="shared" ca="1" si="708"/>
        <v>45744.56914039352</v>
      </c>
      <c r="V3814" s="13" t="str">
        <f t="shared" si="709"/>
        <v>Mumbai</v>
      </c>
      <c r="W3814" s="13" t="str">
        <f t="shared" si="710"/>
        <v>DOMI</v>
      </c>
      <c r="X3814" s="13">
        <f t="shared" si="711"/>
        <v>15</v>
      </c>
      <c r="Y3814" s="13" t="str">
        <f>IFERROR(VLOOKUP(C3814,ReceivingTeam[],2,FALSE),"HelpDesk")</f>
        <v>HelpDesk</v>
      </c>
      <c r="Z3814" s="67">
        <f t="shared" si="712"/>
        <v>44884.138888888898</v>
      </c>
      <c r="AA3814" s="68">
        <f t="shared" si="713"/>
        <v>44883</v>
      </c>
      <c r="AB3814" s="69" t="b">
        <f t="shared" si="714"/>
        <v>1</v>
      </c>
      <c r="AC3814" s="70">
        <f t="shared" si="715"/>
        <v>0.5</v>
      </c>
      <c r="AD3814" s="67">
        <f t="shared" si="716"/>
        <v>44884.138888888898</v>
      </c>
      <c r="AE3814" s="67">
        <f>VLOOKUP(V3814,'Branch Wise Work Timelines'!C:G,3,FALSE)+AA3814</f>
        <v>44883.416666666664</v>
      </c>
      <c r="AF3814" s="67">
        <f>IF(V3814="Bangalore",VLOOKUP(V3814,'Branch Wise Work Timelines'!C:G,4,FALSE)+AA3814+1,IF(V3814="Mumbai",VLOOKUP(V3814,'Branch Wise Work Timelines'!C:G,4,FALSE)+AA3814+1,VLOOKUP(V3814,'Branch Wise Work Timelines'!C:G,4,FALSE)+AA3814))</f>
        <v>44884.25</v>
      </c>
      <c r="AG3814" s="67">
        <f>WORKDAY.INTL(AA3814,1,11)+VLOOKUP(V3814,'Branch Wise Work Timelines'!C:G,3,FALSE)</f>
        <v>44884.416666666664</v>
      </c>
      <c r="AH3814" s="69" t="str">
        <f t="shared" ca="1" si="717"/>
        <v>Out of TAT</v>
      </c>
      <c r="AI3814" s="69">
        <f t="shared" ca="1" si="718"/>
        <v>20651</v>
      </c>
      <c r="AJ3814" s="69" t="str">
        <f ca="1">IF(AI3814&lt;0,"0-12",IFERROR(VLOOKUP(AI3814,Breakup[],2,FALSE),"&gt;24"))</f>
        <v>&gt;24</v>
      </c>
      <c r="AK3814" s="69" t="str">
        <f>VLOOKUP(V3814,Master!B:D,3,FALSE)</f>
        <v>East</v>
      </c>
      <c r="AL3814" s="69" t="str">
        <f t="shared" si="719"/>
        <v>Mumbai</v>
      </c>
    </row>
    <row r="3815" spans="1:38">
      <c r="A3815" s="14" t="s">
        <v>7959</v>
      </c>
      <c r="B3815" s="54">
        <v>44701.767189386599</v>
      </c>
      <c r="C3815" s="13" t="s">
        <v>114</v>
      </c>
      <c r="D3815" s="13">
        <v>950</v>
      </c>
      <c r="E3815" s="13" t="s">
        <v>7960</v>
      </c>
      <c r="F3815" s="13" t="s">
        <v>24</v>
      </c>
      <c r="G3815" s="14">
        <v>1653053649172</v>
      </c>
      <c r="H3815" s="55">
        <v>0.83538194444444402</v>
      </c>
      <c r="I3815" s="33">
        <v>44885.835381944402</v>
      </c>
      <c r="J3815" s="58">
        <v>44885</v>
      </c>
      <c r="K3815" s="13" t="s">
        <v>263</v>
      </c>
      <c r="L3815" s="13" t="s">
        <v>69</v>
      </c>
      <c r="M3815" s="13" t="s">
        <v>101</v>
      </c>
      <c r="N3815" s="13" t="s">
        <v>206</v>
      </c>
      <c r="O3815" s="33" t="s">
        <v>38</v>
      </c>
      <c r="P3815" s="58" t="s">
        <v>38</v>
      </c>
      <c r="Q3815" s="33" t="s">
        <v>207</v>
      </c>
      <c r="R3815" s="14" t="s">
        <v>38</v>
      </c>
      <c r="S3815" s="13" t="s">
        <v>208</v>
      </c>
      <c r="T3815" s="13" t="s">
        <v>209</v>
      </c>
      <c r="U3815" s="33">
        <f t="shared" ca="1" si="708"/>
        <v>45744.56914039352</v>
      </c>
      <c r="V3815" s="13" t="str">
        <f t="shared" si="709"/>
        <v>Mumbai</v>
      </c>
      <c r="W3815" s="13" t="str">
        <f t="shared" si="710"/>
        <v>DOMI</v>
      </c>
      <c r="X3815" s="13">
        <f t="shared" si="711"/>
        <v>20</v>
      </c>
      <c r="Y3815" s="13" t="str">
        <f>IFERROR(VLOOKUP(C3815,ReceivingTeam[],2,FALSE),"HelpDesk")</f>
        <v>Branch office</v>
      </c>
      <c r="Z3815" s="67">
        <f t="shared" si="712"/>
        <v>44885.916666666664</v>
      </c>
      <c r="AA3815" s="68">
        <f t="shared" si="713"/>
        <v>44885</v>
      </c>
      <c r="AB3815" s="69" t="b">
        <f t="shared" si="714"/>
        <v>0</v>
      </c>
      <c r="AC3815" s="70">
        <f t="shared" si="715"/>
        <v>0.5</v>
      </c>
      <c r="AD3815" s="67">
        <f t="shared" si="716"/>
        <v>44885.916666666664</v>
      </c>
      <c r="AE3815" s="67">
        <f>VLOOKUP(V3815,'Branch Wise Work Timelines'!C:G,3,FALSE)+AA3815</f>
        <v>44885.416666666664</v>
      </c>
      <c r="AF3815" s="67">
        <f>IF(V3815="Bangalore",VLOOKUP(V3815,'Branch Wise Work Timelines'!C:G,4,FALSE)+AA3815+1,IF(V3815="Mumbai",VLOOKUP(V3815,'Branch Wise Work Timelines'!C:G,4,FALSE)+AA3815+1,VLOOKUP(V3815,'Branch Wise Work Timelines'!C:G,4,FALSE)+AA3815))</f>
        <v>44886.25</v>
      </c>
      <c r="AG3815" s="67">
        <f>WORKDAY.INTL(AA3815,1,11)+VLOOKUP(V3815,'Branch Wise Work Timelines'!C:G,3,FALSE)</f>
        <v>44886.416666666664</v>
      </c>
      <c r="AH3815" s="69" t="str">
        <f t="shared" ca="1" si="717"/>
        <v>Out of TAT</v>
      </c>
      <c r="AI3815" s="69">
        <f t="shared" ca="1" si="718"/>
        <v>20608</v>
      </c>
      <c r="AJ3815" s="69" t="str">
        <f ca="1">IF(AI3815&lt;0,"0-12",IFERROR(VLOOKUP(AI3815,Breakup[],2,FALSE),"&gt;24"))</f>
        <v>&gt;24</v>
      </c>
      <c r="AK3815" s="69" t="str">
        <f>VLOOKUP(V3815,Master!B:D,3,FALSE)</f>
        <v>East</v>
      </c>
      <c r="AL3815" s="69" t="str">
        <f t="shared" si="719"/>
        <v>Mumbai</v>
      </c>
    </row>
    <row r="3816" spans="1:38">
      <c r="A3816" s="14" t="s">
        <v>7961</v>
      </c>
      <c r="B3816" s="54">
        <v>44701.767392627298</v>
      </c>
      <c r="C3816" s="13" t="s">
        <v>261</v>
      </c>
      <c r="D3816" s="13">
        <v>1359</v>
      </c>
      <c r="E3816" s="13" t="s">
        <v>7962</v>
      </c>
      <c r="F3816" s="13" t="s">
        <v>24</v>
      </c>
      <c r="G3816" s="14">
        <v>1653057688131</v>
      </c>
      <c r="H3816" s="55">
        <v>0.92403935185185204</v>
      </c>
      <c r="I3816" s="33">
        <v>44881.924039351798</v>
      </c>
      <c r="J3816" s="58">
        <v>44881</v>
      </c>
      <c r="K3816" s="13" t="s">
        <v>263</v>
      </c>
      <c r="L3816" s="13" t="s">
        <v>69</v>
      </c>
      <c r="M3816" s="13" t="s">
        <v>101</v>
      </c>
      <c r="N3816" s="13" t="s">
        <v>206</v>
      </c>
      <c r="O3816" s="33" t="s">
        <v>38</v>
      </c>
      <c r="P3816" s="58" t="s">
        <v>38</v>
      </c>
      <c r="Q3816" s="33" t="s">
        <v>207</v>
      </c>
      <c r="R3816" s="14" t="s">
        <v>38</v>
      </c>
      <c r="S3816" s="13" t="s">
        <v>208</v>
      </c>
      <c r="T3816" s="13" t="s">
        <v>209</v>
      </c>
      <c r="U3816" s="33">
        <f t="shared" ca="1" si="708"/>
        <v>45744.56914039352</v>
      </c>
      <c r="V3816" s="13" t="str">
        <f t="shared" si="709"/>
        <v>Mumbai</v>
      </c>
      <c r="W3816" s="13" t="str">
        <f t="shared" si="710"/>
        <v>DOMI</v>
      </c>
      <c r="X3816" s="13">
        <f t="shared" si="711"/>
        <v>22</v>
      </c>
      <c r="Y3816" s="13" t="str">
        <f>IFERROR(VLOOKUP(C3816,ReceivingTeam[],2,FALSE),"HelpDesk")</f>
        <v>HelpDesk</v>
      </c>
      <c r="Z3816" s="67">
        <f t="shared" si="712"/>
        <v>44882.590706018462</v>
      </c>
      <c r="AA3816" s="68">
        <f t="shared" si="713"/>
        <v>44881</v>
      </c>
      <c r="AB3816" s="69" t="b">
        <f t="shared" si="714"/>
        <v>1</v>
      </c>
      <c r="AC3816" s="70">
        <f t="shared" si="715"/>
        <v>0.5</v>
      </c>
      <c r="AD3816" s="67">
        <f t="shared" si="716"/>
        <v>44882.590706018462</v>
      </c>
      <c r="AE3816" s="67">
        <f>VLOOKUP(V3816,'Branch Wise Work Timelines'!C:G,3,FALSE)+AA3816</f>
        <v>44881.416666666664</v>
      </c>
      <c r="AF3816" s="67">
        <f>IF(V3816="Bangalore",VLOOKUP(V3816,'Branch Wise Work Timelines'!C:G,4,FALSE)+AA3816+1,IF(V3816="Mumbai",VLOOKUP(V3816,'Branch Wise Work Timelines'!C:G,4,FALSE)+AA3816+1,VLOOKUP(V3816,'Branch Wise Work Timelines'!C:G,4,FALSE)+AA3816))</f>
        <v>44882.25</v>
      </c>
      <c r="AG3816" s="67">
        <f>WORKDAY.INTL(AA3816,1,11)+VLOOKUP(V3816,'Branch Wise Work Timelines'!C:G,3,FALSE)</f>
        <v>44882.416666666664</v>
      </c>
      <c r="AH3816" s="69" t="str">
        <f t="shared" ca="1" si="717"/>
        <v>Out of TAT</v>
      </c>
      <c r="AI3816" s="69">
        <f t="shared" ca="1" si="718"/>
        <v>20688</v>
      </c>
      <c r="AJ3816" s="69" t="str">
        <f ca="1">IF(AI3816&lt;0,"0-12",IFERROR(VLOOKUP(AI3816,Breakup[],2,FALSE),"&gt;24"))</f>
        <v>&gt;24</v>
      </c>
      <c r="AK3816" s="69" t="str">
        <f>VLOOKUP(V3816,Master!B:D,3,FALSE)</f>
        <v>East</v>
      </c>
      <c r="AL3816" s="69" t="str">
        <f t="shared" si="719"/>
        <v>Mumbai</v>
      </c>
    </row>
    <row r="3817" spans="1:38">
      <c r="A3817" s="14" t="s">
        <v>7963</v>
      </c>
      <c r="B3817" s="54">
        <v>44701.736831828697</v>
      </c>
      <c r="C3817" s="13" t="s">
        <v>265</v>
      </c>
      <c r="D3817" s="13">
        <v>1215</v>
      </c>
      <c r="E3817" s="13" t="s">
        <v>7964</v>
      </c>
      <c r="F3817" s="13" t="s">
        <v>15</v>
      </c>
      <c r="G3817" s="14">
        <v>1653050878117</v>
      </c>
      <c r="H3817" s="55">
        <v>0.322893518518518</v>
      </c>
      <c r="I3817" s="33">
        <v>44885.322893518503</v>
      </c>
      <c r="J3817" s="58">
        <v>44885</v>
      </c>
      <c r="K3817" s="13" t="s">
        <v>213</v>
      </c>
      <c r="L3817" s="13" t="s">
        <v>30</v>
      </c>
      <c r="M3817" s="13" t="s">
        <v>75</v>
      </c>
      <c r="N3817" s="13" t="s">
        <v>206</v>
      </c>
      <c r="O3817" s="33" t="s">
        <v>38</v>
      </c>
      <c r="P3817" s="58" t="s">
        <v>38</v>
      </c>
      <c r="Q3817" s="33" t="s">
        <v>207</v>
      </c>
      <c r="R3817" s="14" t="s">
        <v>38</v>
      </c>
      <c r="S3817" s="13" t="s">
        <v>208</v>
      </c>
      <c r="T3817" s="13" t="s">
        <v>209</v>
      </c>
      <c r="U3817" s="33">
        <f t="shared" ca="1" si="708"/>
        <v>45744.56914039352</v>
      </c>
      <c r="V3817" s="13" t="str">
        <f t="shared" si="709"/>
        <v>Bangalore</v>
      </c>
      <c r="W3817" s="13" t="str">
        <f t="shared" si="710"/>
        <v>CLS</v>
      </c>
      <c r="X3817" s="13">
        <f t="shared" si="711"/>
        <v>7</v>
      </c>
      <c r="Y3817" s="13" t="str">
        <f>IFERROR(VLOOKUP(C3817,ReceivingTeam[],2,FALSE),"HelpDesk")</f>
        <v>HelpDesk</v>
      </c>
      <c r="Z3817" s="67">
        <f t="shared" si="712"/>
        <v>44885.916666666664</v>
      </c>
      <c r="AA3817" s="68">
        <f t="shared" si="713"/>
        <v>44885</v>
      </c>
      <c r="AB3817" s="69" t="b">
        <f t="shared" si="714"/>
        <v>0</v>
      </c>
      <c r="AC3817" s="70">
        <f t="shared" si="715"/>
        <v>0.5</v>
      </c>
      <c r="AD3817" s="67">
        <f t="shared" si="716"/>
        <v>44885.916666666664</v>
      </c>
      <c r="AE3817" s="67">
        <f>VLOOKUP(V3817,'Branch Wise Work Timelines'!C:G,3,FALSE)+AA3817</f>
        <v>44885.416666666664</v>
      </c>
      <c r="AF3817" s="67">
        <f>IF(V3817="Bangalore",VLOOKUP(V3817,'Branch Wise Work Timelines'!C:G,4,FALSE)+AA3817+1,IF(V3817="Mumbai",VLOOKUP(V3817,'Branch Wise Work Timelines'!C:G,4,FALSE)+AA3817+1,VLOOKUP(V3817,'Branch Wise Work Timelines'!C:G,4,FALSE)+AA3817))</f>
        <v>44886.104166666664</v>
      </c>
      <c r="AG3817" s="67">
        <f>WORKDAY.INTL(AA3817,1,11)+VLOOKUP(V3817,'Branch Wise Work Timelines'!C:G,3,FALSE)</f>
        <v>44886.416666666664</v>
      </c>
      <c r="AH3817" s="69" t="str">
        <f t="shared" ca="1" si="717"/>
        <v>Out of TAT</v>
      </c>
      <c r="AI3817" s="69">
        <f t="shared" ca="1" si="718"/>
        <v>20608</v>
      </c>
      <c r="AJ3817" s="69" t="str">
        <f ca="1">IF(AI3817&lt;0,"0-12",IFERROR(VLOOKUP(AI3817,Breakup[],2,FALSE),"&gt;24"))</f>
        <v>&gt;24</v>
      </c>
      <c r="AK3817" s="69" t="str">
        <f>VLOOKUP(V3817,Master!B:D,3,FALSE)</f>
        <v>South</v>
      </c>
      <c r="AL3817" s="69" t="str">
        <f t="shared" si="719"/>
        <v>Bangalore-CLS</v>
      </c>
    </row>
    <row r="3818" spans="1:38">
      <c r="A3818" s="14" t="s">
        <v>7965</v>
      </c>
      <c r="B3818" s="54">
        <v>44701.764861493102</v>
      </c>
      <c r="C3818" s="13" t="s">
        <v>261</v>
      </c>
      <c r="D3818" s="13">
        <v>199</v>
      </c>
      <c r="E3818" s="13" t="s">
        <v>7966</v>
      </c>
      <c r="F3818" s="13" t="s">
        <v>24</v>
      </c>
      <c r="G3818" s="14">
        <v>1653057688131</v>
      </c>
      <c r="H3818" s="55">
        <v>0.443310185185185</v>
      </c>
      <c r="I3818" s="33">
        <v>44884.443310185197</v>
      </c>
      <c r="J3818" s="58">
        <v>44884</v>
      </c>
      <c r="K3818" s="13" t="s">
        <v>263</v>
      </c>
      <c r="L3818" s="13" t="s">
        <v>69</v>
      </c>
      <c r="M3818" s="13" t="s">
        <v>101</v>
      </c>
      <c r="N3818" s="13" t="s">
        <v>206</v>
      </c>
      <c r="O3818" s="33" t="s">
        <v>38</v>
      </c>
      <c r="P3818" s="58" t="s">
        <v>38</v>
      </c>
      <c r="Q3818" s="33" t="s">
        <v>207</v>
      </c>
      <c r="R3818" s="14" t="s">
        <v>38</v>
      </c>
      <c r="S3818" s="13" t="s">
        <v>208</v>
      </c>
      <c r="T3818" s="13" t="s">
        <v>209</v>
      </c>
      <c r="U3818" s="33">
        <f t="shared" ca="1" si="708"/>
        <v>45744.56914039352</v>
      </c>
      <c r="V3818" s="13" t="str">
        <f t="shared" si="709"/>
        <v>Mumbai</v>
      </c>
      <c r="W3818" s="13" t="str">
        <f t="shared" si="710"/>
        <v>DOMI</v>
      </c>
      <c r="X3818" s="13">
        <f t="shared" si="711"/>
        <v>10</v>
      </c>
      <c r="Y3818" s="13" t="str">
        <f>IFERROR(VLOOKUP(C3818,ReceivingTeam[],2,FALSE),"HelpDesk")</f>
        <v>HelpDesk</v>
      </c>
      <c r="Z3818" s="67">
        <f t="shared" si="712"/>
        <v>44884.943310185197</v>
      </c>
      <c r="AA3818" s="68">
        <f t="shared" si="713"/>
        <v>44884</v>
      </c>
      <c r="AB3818" s="69" t="b">
        <f t="shared" si="714"/>
        <v>1</v>
      </c>
      <c r="AC3818" s="70">
        <f t="shared" si="715"/>
        <v>0.5</v>
      </c>
      <c r="AD3818" s="67">
        <f t="shared" si="716"/>
        <v>44884.943310185197</v>
      </c>
      <c r="AE3818" s="67">
        <f>VLOOKUP(V3818,'Branch Wise Work Timelines'!C:G,3,FALSE)+AA3818</f>
        <v>44884.416666666664</v>
      </c>
      <c r="AF3818" s="67">
        <f>IF(V3818="Bangalore",VLOOKUP(V3818,'Branch Wise Work Timelines'!C:G,4,FALSE)+AA3818+1,IF(V3818="Mumbai",VLOOKUP(V3818,'Branch Wise Work Timelines'!C:G,4,FALSE)+AA3818+1,VLOOKUP(V3818,'Branch Wise Work Timelines'!C:G,4,FALSE)+AA3818))</f>
        <v>44885.25</v>
      </c>
      <c r="AG3818" s="67">
        <f>WORKDAY.INTL(AA3818,1,11)+VLOOKUP(V3818,'Branch Wise Work Timelines'!C:G,3,FALSE)</f>
        <v>44886.416666666664</v>
      </c>
      <c r="AH3818" s="69" t="str">
        <f t="shared" ca="1" si="717"/>
        <v>Out of TAT</v>
      </c>
      <c r="AI3818" s="69">
        <f t="shared" ca="1" si="718"/>
        <v>20632</v>
      </c>
      <c r="AJ3818" s="69" t="str">
        <f ca="1">IF(AI3818&lt;0,"0-12",IFERROR(VLOOKUP(AI3818,Breakup[],2,FALSE),"&gt;24"))</f>
        <v>&gt;24</v>
      </c>
      <c r="AK3818" s="69" t="str">
        <f>VLOOKUP(V3818,Master!B:D,3,FALSE)</f>
        <v>East</v>
      </c>
      <c r="AL3818" s="69" t="str">
        <f t="shared" si="719"/>
        <v>Mumbai</v>
      </c>
    </row>
    <row r="3819" spans="1:38">
      <c r="A3819" s="14" t="s">
        <v>7967</v>
      </c>
      <c r="B3819" s="54">
        <v>44701.765400925899</v>
      </c>
      <c r="C3819" s="13" t="s">
        <v>114</v>
      </c>
      <c r="D3819" s="13">
        <v>97</v>
      </c>
      <c r="E3819" s="13" t="s">
        <v>7968</v>
      </c>
      <c r="F3819" s="13" t="s">
        <v>33</v>
      </c>
      <c r="G3819" s="14">
        <v>1653053649172</v>
      </c>
      <c r="H3819" s="55">
        <v>0.17497685185185199</v>
      </c>
      <c r="I3819" s="33">
        <v>44885.174976851798</v>
      </c>
      <c r="J3819" s="58">
        <v>44885</v>
      </c>
      <c r="K3819" s="13" t="s">
        <v>263</v>
      </c>
      <c r="L3819" s="13" t="s">
        <v>69</v>
      </c>
      <c r="M3819" s="13" t="s">
        <v>101</v>
      </c>
      <c r="N3819" s="13" t="s">
        <v>206</v>
      </c>
      <c r="O3819" s="33" t="s">
        <v>38</v>
      </c>
      <c r="P3819" s="58" t="s">
        <v>38</v>
      </c>
      <c r="Q3819" s="33" t="s">
        <v>207</v>
      </c>
      <c r="R3819" s="14" t="s">
        <v>38</v>
      </c>
      <c r="S3819" s="13" t="s">
        <v>208</v>
      </c>
      <c r="T3819" s="13" t="s">
        <v>209</v>
      </c>
      <c r="U3819" s="33">
        <f t="shared" ca="1" si="708"/>
        <v>45744.56914039352</v>
      </c>
      <c r="V3819" s="13" t="str">
        <f t="shared" si="709"/>
        <v>Mumbai</v>
      </c>
      <c r="W3819" s="13" t="str">
        <f t="shared" si="710"/>
        <v>RI</v>
      </c>
      <c r="X3819" s="13">
        <f t="shared" si="711"/>
        <v>4</v>
      </c>
      <c r="Y3819" s="13" t="str">
        <f>IFERROR(VLOOKUP(C3819,ReceivingTeam[],2,FALSE),"HelpDesk")</f>
        <v>Branch office</v>
      </c>
      <c r="Z3819" s="67">
        <f t="shared" si="712"/>
        <v>44885.916666666664</v>
      </c>
      <c r="AA3819" s="68">
        <f t="shared" si="713"/>
        <v>44885</v>
      </c>
      <c r="AB3819" s="69" t="b">
        <f t="shared" si="714"/>
        <v>0</v>
      </c>
      <c r="AC3819" s="70">
        <f t="shared" si="715"/>
        <v>0.5</v>
      </c>
      <c r="AD3819" s="67">
        <f t="shared" si="716"/>
        <v>44885.916666666664</v>
      </c>
      <c r="AE3819" s="67">
        <f>VLOOKUP(V3819,'Branch Wise Work Timelines'!C:G,3,FALSE)+AA3819</f>
        <v>44885.416666666664</v>
      </c>
      <c r="AF3819" s="67">
        <f>IF(V3819="Bangalore",VLOOKUP(V3819,'Branch Wise Work Timelines'!C:G,4,FALSE)+AA3819+1,IF(V3819="Mumbai",VLOOKUP(V3819,'Branch Wise Work Timelines'!C:G,4,FALSE)+AA3819+1,VLOOKUP(V3819,'Branch Wise Work Timelines'!C:G,4,FALSE)+AA3819))</f>
        <v>44886.25</v>
      </c>
      <c r="AG3819" s="67">
        <f>WORKDAY.INTL(AA3819,1,11)+VLOOKUP(V3819,'Branch Wise Work Timelines'!C:G,3,FALSE)</f>
        <v>44886.416666666664</v>
      </c>
      <c r="AH3819" s="69" t="str">
        <f t="shared" ca="1" si="717"/>
        <v>Out of TAT</v>
      </c>
      <c r="AI3819" s="69">
        <f t="shared" ca="1" si="718"/>
        <v>20608</v>
      </c>
      <c r="AJ3819" s="69" t="str">
        <f ca="1">IF(AI3819&lt;0,"0-12",IFERROR(VLOOKUP(AI3819,Breakup[],2,FALSE),"&gt;24"))</f>
        <v>&gt;24</v>
      </c>
      <c r="AK3819" s="69" t="str">
        <f>VLOOKUP(V3819,Master!B:D,3,FALSE)</f>
        <v>East</v>
      </c>
      <c r="AL3819" s="69" t="str">
        <f t="shared" si="719"/>
        <v>Mumbai</v>
      </c>
    </row>
    <row r="3820" spans="1:38">
      <c r="A3820" s="14" t="s">
        <v>7969</v>
      </c>
      <c r="B3820" s="54">
        <v>44701.766066238401</v>
      </c>
      <c r="C3820" s="13" t="s">
        <v>261</v>
      </c>
      <c r="D3820" s="13">
        <v>1893</v>
      </c>
      <c r="E3820" s="13" t="s">
        <v>7970</v>
      </c>
      <c r="F3820" s="13" t="s">
        <v>24</v>
      </c>
      <c r="G3820" s="14">
        <v>1653057688131</v>
      </c>
      <c r="H3820" s="55">
        <v>0.88599537037037002</v>
      </c>
      <c r="I3820" s="33">
        <v>44883.885995370401</v>
      </c>
      <c r="J3820" s="58">
        <v>44883</v>
      </c>
      <c r="K3820" s="13" t="s">
        <v>263</v>
      </c>
      <c r="L3820" s="13" t="s">
        <v>69</v>
      </c>
      <c r="M3820" s="13" t="s">
        <v>101</v>
      </c>
      <c r="N3820" s="13" t="s">
        <v>206</v>
      </c>
      <c r="O3820" s="33" t="s">
        <v>38</v>
      </c>
      <c r="P3820" s="58" t="s">
        <v>38</v>
      </c>
      <c r="Q3820" s="33" t="s">
        <v>207</v>
      </c>
      <c r="R3820" s="14" t="s">
        <v>38</v>
      </c>
      <c r="S3820" s="13" t="s">
        <v>208</v>
      </c>
      <c r="T3820" s="13" t="s">
        <v>209</v>
      </c>
      <c r="U3820" s="33">
        <f t="shared" ca="1" si="708"/>
        <v>45744.56914039352</v>
      </c>
      <c r="V3820" s="13" t="str">
        <f t="shared" si="709"/>
        <v>Mumbai</v>
      </c>
      <c r="W3820" s="13" t="str">
        <f t="shared" si="710"/>
        <v>DOMI</v>
      </c>
      <c r="X3820" s="13">
        <f t="shared" si="711"/>
        <v>21</v>
      </c>
      <c r="Y3820" s="13" t="str">
        <f>IFERROR(VLOOKUP(C3820,ReceivingTeam[],2,FALSE),"HelpDesk")</f>
        <v>HelpDesk</v>
      </c>
      <c r="Z3820" s="67">
        <f t="shared" si="712"/>
        <v>44884.552662037066</v>
      </c>
      <c r="AA3820" s="68">
        <f t="shared" si="713"/>
        <v>44883</v>
      </c>
      <c r="AB3820" s="69" t="b">
        <f t="shared" si="714"/>
        <v>1</v>
      </c>
      <c r="AC3820" s="70">
        <f t="shared" si="715"/>
        <v>0.5</v>
      </c>
      <c r="AD3820" s="67">
        <f t="shared" si="716"/>
        <v>44884.552662037066</v>
      </c>
      <c r="AE3820" s="67">
        <f>VLOOKUP(V3820,'Branch Wise Work Timelines'!C:G,3,FALSE)+AA3820</f>
        <v>44883.416666666664</v>
      </c>
      <c r="AF3820" s="67">
        <f>IF(V3820="Bangalore",VLOOKUP(V3820,'Branch Wise Work Timelines'!C:G,4,FALSE)+AA3820+1,IF(V3820="Mumbai",VLOOKUP(V3820,'Branch Wise Work Timelines'!C:G,4,FALSE)+AA3820+1,VLOOKUP(V3820,'Branch Wise Work Timelines'!C:G,4,FALSE)+AA3820))</f>
        <v>44884.25</v>
      </c>
      <c r="AG3820" s="67">
        <f>WORKDAY.INTL(AA3820,1,11)+VLOOKUP(V3820,'Branch Wise Work Timelines'!C:G,3,FALSE)</f>
        <v>44884.416666666664</v>
      </c>
      <c r="AH3820" s="69" t="str">
        <f t="shared" ca="1" si="717"/>
        <v>Out of TAT</v>
      </c>
      <c r="AI3820" s="69">
        <f t="shared" ca="1" si="718"/>
        <v>20641</v>
      </c>
      <c r="AJ3820" s="69" t="str">
        <f ca="1">IF(AI3820&lt;0,"0-12",IFERROR(VLOOKUP(AI3820,Breakup[],2,FALSE),"&gt;24"))</f>
        <v>&gt;24</v>
      </c>
      <c r="AK3820" s="69" t="str">
        <f>VLOOKUP(V3820,Master!B:D,3,FALSE)</f>
        <v>East</v>
      </c>
      <c r="AL3820" s="69" t="str">
        <f t="shared" si="719"/>
        <v>Mumbai</v>
      </c>
    </row>
    <row r="3821" spans="1:38">
      <c r="A3821" s="14" t="s">
        <v>7971</v>
      </c>
      <c r="B3821" s="54">
        <v>44701.7175868056</v>
      </c>
      <c r="C3821" s="13" t="s">
        <v>986</v>
      </c>
      <c r="D3821" s="13">
        <v>82</v>
      </c>
      <c r="E3821" s="13" t="s">
        <v>7972</v>
      </c>
      <c r="F3821" s="13" t="s">
        <v>33</v>
      </c>
      <c r="G3821" s="14">
        <v>1653047501288</v>
      </c>
      <c r="H3821" s="55">
        <v>0.14269675925925901</v>
      </c>
      <c r="I3821" s="33">
        <v>44882.1426967593</v>
      </c>
      <c r="J3821" s="58">
        <v>44882</v>
      </c>
      <c r="K3821" s="13" t="s">
        <v>213</v>
      </c>
      <c r="L3821" s="13" t="s">
        <v>30</v>
      </c>
      <c r="M3821" s="13" t="s">
        <v>282</v>
      </c>
      <c r="N3821" s="13" t="s">
        <v>206</v>
      </c>
      <c r="O3821" s="33" t="s">
        <v>38</v>
      </c>
      <c r="P3821" s="58" t="s">
        <v>38</v>
      </c>
      <c r="Q3821" s="33" t="s">
        <v>207</v>
      </c>
      <c r="R3821" s="14" t="s">
        <v>38</v>
      </c>
      <c r="S3821" s="13" t="s">
        <v>216</v>
      </c>
      <c r="T3821" s="13" t="s">
        <v>217</v>
      </c>
      <c r="U3821" s="33">
        <f t="shared" ca="1" si="708"/>
        <v>45744.56914039352</v>
      </c>
      <c r="V3821" s="13" t="str">
        <f t="shared" si="709"/>
        <v>Bangalore</v>
      </c>
      <c r="W3821" s="13" t="str">
        <f t="shared" si="710"/>
        <v>RI</v>
      </c>
      <c r="X3821" s="13">
        <f t="shared" si="711"/>
        <v>3</v>
      </c>
      <c r="Y3821" s="13" t="str">
        <f>IFERROR(VLOOKUP(C3821,ReceivingTeam[],2,FALSE),"HelpDesk")</f>
        <v>HelpDesk</v>
      </c>
      <c r="Z3821" s="67">
        <f t="shared" si="712"/>
        <v>44882.916666666664</v>
      </c>
      <c r="AA3821" s="68">
        <f t="shared" si="713"/>
        <v>44882</v>
      </c>
      <c r="AB3821" s="69" t="b">
        <f t="shared" si="714"/>
        <v>1</v>
      </c>
      <c r="AC3821" s="70">
        <f t="shared" si="715"/>
        <v>0.5</v>
      </c>
      <c r="AD3821" s="67">
        <f t="shared" si="716"/>
        <v>44882.916666666664</v>
      </c>
      <c r="AE3821" s="67">
        <f>VLOOKUP(V3821,'Branch Wise Work Timelines'!C:G,3,FALSE)+AA3821</f>
        <v>44882.416666666664</v>
      </c>
      <c r="AF3821" s="67">
        <f>IF(V3821="Bangalore",VLOOKUP(V3821,'Branch Wise Work Timelines'!C:G,4,FALSE)+AA3821+1,IF(V3821="Mumbai",VLOOKUP(V3821,'Branch Wise Work Timelines'!C:G,4,FALSE)+AA3821+1,VLOOKUP(V3821,'Branch Wise Work Timelines'!C:G,4,FALSE)+AA3821))</f>
        <v>44883.104166666664</v>
      </c>
      <c r="AG3821" s="67">
        <f>WORKDAY.INTL(AA3821,1,11)+VLOOKUP(V3821,'Branch Wise Work Timelines'!C:G,3,FALSE)</f>
        <v>44883.416666666664</v>
      </c>
      <c r="AH3821" s="69" t="str">
        <f t="shared" ca="1" si="717"/>
        <v>Out of TAT</v>
      </c>
      <c r="AI3821" s="69">
        <f t="shared" ca="1" si="718"/>
        <v>20680</v>
      </c>
      <c r="AJ3821" s="69" t="str">
        <f ca="1">IF(AI3821&lt;0,"0-12",IFERROR(VLOOKUP(AI3821,Breakup[],2,FALSE),"&gt;24"))</f>
        <v>&gt;24</v>
      </c>
      <c r="AK3821" s="69" t="str">
        <f>VLOOKUP(V3821,Master!B:D,3,FALSE)</f>
        <v>South</v>
      </c>
      <c r="AL3821" s="69" t="str">
        <f t="shared" si="719"/>
        <v>Bangalore</v>
      </c>
    </row>
    <row r="3822" spans="1:38">
      <c r="A3822" s="14" t="s">
        <v>7973</v>
      </c>
      <c r="B3822" s="54">
        <v>44701.768985150498</v>
      </c>
      <c r="C3822" s="13" t="s">
        <v>261</v>
      </c>
      <c r="D3822" s="13">
        <v>1818</v>
      </c>
      <c r="E3822" s="13" t="s">
        <v>7974</v>
      </c>
      <c r="F3822" s="13" t="s">
        <v>24</v>
      </c>
      <c r="G3822" s="14">
        <v>1653057688131</v>
      </c>
      <c r="H3822" s="55">
        <v>0.121956018518519</v>
      </c>
      <c r="I3822" s="33">
        <v>44882.121956018498</v>
      </c>
      <c r="J3822" s="58">
        <v>44882</v>
      </c>
      <c r="K3822" s="13" t="s">
        <v>263</v>
      </c>
      <c r="L3822" s="13" t="s">
        <v>69</v>
      </c>
      <c r="M3822" s="13" t="s">
        <v>101</v>
      </c>
      <c r="N3822" s="13" t="s">
        <v>206</v>
      </c>
      <c r="O3822" s="33" t="s">
        <v>38</v>
      </c>
      <c r="P3822" s="58" t="s">
        <v>38</v>
      </c>
      <c r="Q3822" s="33" t="s">
        <v>207</v>
      </c>
      <c r="R3822" s="14" t="s">
        <v>38</v>
      </c>
      <c r="S3822" s="13" t="s">
        <v>208</v>
      </c>
      <c r="T3822" s="13" t="s">
        <v>209</v>
      </c>
      <c r="U3822" s="33">
        <f t="shared" ca="1" si="708"/>
        <v>45744.56914039352</v>
      </c>
      <c r="V3822" s="13" t="str">
        <f t="shared" si="709"/>
        <v>Mumbai</v>
      </c>
      <c r="W3822" s="13" t="str">
        <f t="shared" si="710"/>
        <v>DOMI</v>
      </c>
      <c r="X3822" s="13">
        <f t="shared" si="711"/>
        <v>2</v>
      </c>
      <c r="Y3822" s="13" t="str">
        <f>IFERROR(VLOOKUP(C3822,ReceivingTeam[],2,FALSE),"HelpDesk")</f>
        <v>HelpDesk</v>
      </c>
      <c r="Z3822" s="67">
        <f t="shared" si="712"/>
        <v>44882.916666666664</v>
      </c>
      <c r="AA3822" s="68">
        <f t="shared" si="713"/>
        <v>44882</v>
      </c>
      <c r="AB3822" s="69" t="b">
        <f t="shared" si="714"/>
        <v>1</v>
      </c>
      <c r="AC3822" s="70">
        <f t="shared" si="715"/>
        <v>0.5</v>
      </c>
      <c r="AD3822" s="67">
        <f t="shared" si="716"/>
        <v>44882.916666666664</v>
      </c>
      <c r="AE3822" s="67">
        <f>VLOOKUP(V3822,'Branch Wise Work Timelines'!C:G,3,FALSE)+AA3822</f>
        <v>44882.416666666664</v>
      </c>
      <c r="AF3822" s="67">
        <f>IF(V3822="Bangalore",VLOOKUP(V3822,'Branch Wise Work Timelines'!C:G,4,FALSE)+AA3822+1,IF(V3822="Mumbai",VLOOKUP(V3822,'Branch Wise Work Timelines'!C:G,4,FALSE)+AA3822+1,VLOOKUP(V3822,'Branch Wise Work Timelines'!C:G,4,FALSE)+AA3822))</f>
        <v>44883.25</v>
      </c>
      <c r="AG3822" s="67">
        <f>WORKDAY.INTL(AA3822,1,11)+VLOOKUP(V3822,'Branch Wise Work Timelines'!C:G,3,FALSE)</f>
        <v>44883.416666666664</v>
      </c>
      <c r="AH3822" s="69" t="str">
        <f t="shared" ca="1" si="717"/>
        <v>Out of TAT</v>
      </c>
      <c r="AI3822" s="69">
        <f t="shared" ca="1" si="718"/>
        <v>20680</v>
      </c>
      <c r="AJ3822" s="69" t="str">
        <f ca="1">IF(AI3822&lt;0,"0-12",IFERROR(VLOOKUP(AI3822,Breakup[],2,FALSE),"&gt;24"))</f>
        <v>&gt;24</v>
      </c>
      <c r="AK3822" s="69" t="str">
        <f>VLOOKUP(V3822,Master!B:D,3,FALSE)</f>
        <v>East</v>
      </c>
      <c r="AL3822" s="69" t="str">
        <f t="shared" si="719"/>
        <v>Mumbai</v>
      </c>
    </row>
    <row r="3823" spans="1:38">
      <c r="A3823" s="14" t="s">
        <v>7975</v>
      </c>
      <c r="B3823" s="54">
        <v>44701.818888541697</v>
      </c>
      <c r="C3823" s="13" t="s">
        <v>352</v>
      </c>
      <c r="D3823" s="13">
        <v>1911</v>
      </c>
      <c r="E3823" s="13" t="s">
        <v>7976</v>
      </c>
      <c r="F3823" s="13" t="s">
        <v>24</v>
      </c>
      <c r="G3823" s="14">
        <v>1653057688131</v>
      </c>
      <c r="H3823" s="55">
        <v>0.78243055555555596</v>
      </c>
      <c r="I3823" s="33">
        <v>44884.782430555599</v>
      </c>
      <c r="J3823" s="58">
        <v>44884</v>
      </c>
      <c r="K3823" s="13" t="s">
        <v>263</v>
      </c>
      <c r="L3823" s="13" t="s">
        <v>69</v>
      </c>
      <c r="M3823" s="13" t="s">
        <v>101</v>
      </c>
      <c r="N3823" s="13" t="s">
        <v>206</v>
      </c>
      <c r="O3823" s="33" t="s">
        <v>38</v>
      </c>
      <c r="P3823" s="58" t="s">
        <v>38</v>
      </c>
      <c r="Q3823" s="33" t="s">
        <v>207</v>
      </c>
      <c r="R3823" s="14" t="s">
        <v>38</v>
      </c>
      <c r="S3823" s="13" t="s">
        <v>208</v>
      </c>
      <c r="T3823" s="13" t="s">
        <v>209</v>
      </c>
      <c r="U3823" s="33">
        <f t="shared" ca="1" si="708"/>
        <v>45744.56914039352</v>
      </c>
      <c r="V3823" s="13" t="str">
        <f t="shared" si="709"/>
        <v>Mumbai</v>
      </c>
      <c r="W3823" s="13" t="str">
        <f t="shared" si="710"/>
        <v>DOMI</v>
      </c>
      <c r="X3823" s="13">
        <f t="shared" si="711"/>
        <v>18</v>
      </c>
      <c r="Y3823" s="13" t="str">
        <f>IFERROR(VLOOKUP(C3823,ReceivingTeam[],2,FALSE),"HelpDesk")</f>
        <v>HelpDesk</v>
      </c>
      <c r="Z3823" s="67">
        <f t="shared" si="712"/>
        <v>44886.449097222263</v>
      </c>
      <c r="AA3823" s="68">
        <f t="shared" si="713"/>
        <v>44884</v>
      </c>
      <c r="AB3823" s="69" t="b">
        <f t="shared" si="714"/>
        <v>1</v>
      </c>
      <c r="AC3823" s="70">
        <f t="shared" si="715"/>
        <v>0.5</v>
      </c>
      <c r="AD3823" s="67">
        <f t="shared" si="716"/>
        <v>44886.449097222263</v>
      </c>
      <c r="AE3823" s="67">
        <f>VLOOKUP(V3823,'Branch Wise Work Timelines'!C:G,3,FALSE)+AA3823</f>
        <v>44884.416666666664</v>
      </c>
      <c r="AF3823" s="67">
        <f>IF(V3823="Bangalore",VLOOKUP(V3823,'Branch Wise Work Timelines'!C:G,4,FALSE)+AA3823+1,IF(V3823="Mumbai",VLOOKUP(V3823,'Branch Wise Work Timelines'!C:G,4,FALSE)+AA3823+1,VLOOKUP(V3823,'Branch Wise Work Timelines'!C:G,4,FALSE)+AA3823))</f>
        <v>44885.25</v>
      </c>
      <c r="AG3823" s="67">
        <f>WORKDAY.INTL(AA3823,1,11)+VLOOKUP(V3823,'Branch Wise Work Timelines'!C:G,3,FALSE)</f>
        <v>44886.416666666664</v>
      </c>
      <c r="AH3823" s="69" t="str">
        <f t="shared" ca="1" si="717"/>
        <v>Out of TAT</v>
      </c>
      <c r="AI3823" s="69">
        <f t="shared" ca="1" si="718"/>
        <v>20595</v>
      </c>
      <c r="AJ3823" s="69" t="str">
        <f ca="1">IF(AI3823&lt;0,"0-12",IFERROR(VLOOKUP(AI3823,Breakup[],2,FALSE),"&gt;24"))</f>
        <v>&gt;24</v>
      </c>
      <c r="AK3823" s="69" t="str">
        <f>VLOOKUP(V3823,Master!B:D,3,FALSE)</f>
        <v>East</v>
      </c>
      <c r="AL3823" s="69" t="str">
        <f t="shared" si="719"/>
        <v>Mumbai</v>
      </c>
    </row>
    <row r="3824" spans="1:38">
      <c r="A3824" s="14" t="s">
        <v>7977</v>
      </c>
      <c r="B3824" s="54">
        <v>44701.769014618098</v>
      </c>
      <c r="C3824" s="13" t="s">
        <v>114</v>
      </c>
      <c r="D3824" s="13">
        <v>1785</v>
      </c>
      <c r="E3824" s="13" t="s">
        <v>7978</v>
      </c>
      <c r="F3824" s="13" t="s">
        <v>33</v>
      </c>
      <c r="G3824" s="14">
        <v>1653053649172</v>
      </c>
      <c r="H3824" s="55">
        <v>0.243263888888889</v>
      </c>
      <c r="I3824" s="33">
        <v>44882.2432638889</v>
      </c>
      <c r="J3824" s="58">
        <v>44882</v>
      </c>
      <c r="K3824" s="13" t="s">
        <v>263</v>
      </c>
      <c r="L3824" s="13" t="s">
        <v>69</v>
      </c>
      <c r="M3824" s="13" t="s">
        <v>101</v>
      </c>
      <c r="N3824" s="13" t="s">
        <v>206</v>
      </c>
      <c r="O3824" s="33" t="s">
        <v>38</v>
      </c>
      <c r="P3824" s="58" t="s">
        <v>38</v>
      </c>
      <c r="Q3824" s="33" t="s">
        <v>207</v>
      </c>
      <c r="R3824" s="14" t="s">
        <v>38</v>
      </c>
      <c r="S3824" s="13" t="s">
        <v>208</v>
      </c>
      <c r="T3824" s="13" t="s">
        <v>209</v>
      </c>
      <c r="U3824" s="33">
        <f t="shared" ca="1" si="708"/>
        <v>45744.56914039352</v>
      </c>
      <c r="V3824" s="13" t="str">
        <f t="shared" si="709"/>
        <v>Mumbai</v>
      </c>
      <c r="W3824" s="13" t="str">
        <f t="shared" si="710"/>
        <v>RI</v>
      </c>
      <c r="X3824" s="13">
        <f t="shared" si="711"/>
        <v>5</v>
      </c>
      <c r="Y3824" s="13" t="str">
        <f>IFERROR(VLOOKUP(C3824,ReceivingTeam[],2,FALSE),"HelpDesk")</f>
        <v>Branch office</v>
      </c>
      <c r="Z3824" s="67">
        <f t="shared" si="712"/>
        <v>44882.916666666664</v>
      </c>
      <c r="AA3824" s="68">
        <f t="shared" si="713"/>
        <v>44882</v>
      </c>
      <c r="AB3824" s="69" t="b">
        <f t="shared" si="714"/>
        <v>1</v>
      </c>
      <c r="AC3824" s="70">
        <f t="shared" si="715"/>
        <v>0.5</v>
      </c>
      <c r="AD3824" s="67">
        <f t="shared" si="716"/>
        <v>44882.916666666664</v>
      </c>
      <c r="AE3824" s="67">
        <f>VLOOKUP(V3824,'Branch Wise Work Timelines'!C:G,3,FALSE)+AA3824</f>
        <v>44882.416666666664</v>
      </c>
      <c r="AF3824" s="67">
        <f>IF(V3824="Bangalore",VLOOKUP(V3824,'Branch Wise Work Timelines'!C:G,4,FALSE)+AA3824+1,IF(V3824="Mumbai",VLOOKUP(V3824,'Branch Wise Work Timelines'!C:G,4,FALSE)+AA3824+1,VLOOKUP(V3824,'Branch Wise Work Timelines'!C:G,4,FALSE)+AA3824))</f>
        <v>44883.25</v>
      </c>
      <c r="AG3824" s="67">
        <f>WORKDAY.INTL(AA3824,1,11)+VLOOKUP(V3824,'Branch Wise Work Timelines'!C:G,3,FALSE)</f>
        <v>44883.416666666664</v>
      </c>
      <c r="AH3824" s="69" t="str">
        <f t="shared" ca="1" si="717"/>
        <v>Out of TAT</v>
      </c>
      <c r="AI3824" s="69">
        <f t="shared" ca="1" si="718"/>
        <v>20680</v>
      </c>
      <c r="AJ3824" s="69" t="str">
        <f ca="1">IF(AI3824&lt;0,"0-12",IFERROR(VLOOKUP(AI3824,Breakup[],2,FALSE),"&gt;24"))</f>
        <v>&gt;24</v>
      </c>
      <c r="AK3824" s="69" t="str">
        <f>VLOOKUP(V3824,Master!B:D,3,FALSE)</f>
        <v>East</v>
      </c>
      <c r="AL3824" s="69" t="str">
        <f t="shared" si="719"/>
        <v>Mumbai</v>
      </c>
    </row>
    <row r="3825" spans="1:38">
      <c r="A3825" s="14" t="s">
        <v>7979</v>
      </c>
      <c r="B3825" s="54">
        <v>44701.770327974496</v>
      </c>
      <c r="C3825" s="13" t="s">
        <v>114</v>
      </c>
      <c r="D3825" s="13">
        <v>1105</v>
      </c>
      <c r="E3825" s="13" t="s">
        <v>7980</v>
      </c>
      <c r="F3825" s="13" t="s">
        <v>33</v>
      </c>
      <c r="G3825" s="14">
        <v>1653053649172</v>
      </c>
      <c r="H3825" s="55">
        <v>0.33436342592592599</v>
      </c>
      <c r="I3825" s="33">
        <v>44886.3343634259</v>
      </c>
      <c r="J3825" s="58">
        <v>44886</v>
      </c>
      <c r="K3825" s="13" t="s">
        <v>263</v>
      </c>
      <c r="L3825" s="13" t="s">
        <v>69</v>
      </c>
      <c r="M3825" s="13" t="s">
        <v>101</v>
      </c>
      <c r="N3825" s="13" t="s">
        <v>206</v>
      </c>
      <c r="O3825" s="33" t="s">
        <v>38</v>
      </c>
      <c r="P3825" s="58" t="s">
        <v>38</v>
      </c>
      <c r="Q3825" s="33" t="s">
        <v>207</v>
      </c>
      <c r="R3825" s="14" t="s">
        <v>38</v>
      </c>
      <c r="S3825" s="13" t="s">
        <v>208</v>
      </c>
      <c r="T3825" s="13" t="s">
        <v>209</v>
      </c>
      <c r="U3825" s="33">
        <f t="shared" ca="1" si="708"/>
        <v>45744.56914039352</v>
      </c>
      <c r="V3825" s="13" t="str">
        <f t="shared" si="709"/>
        <v>Mumbai</v>
      </c>
      <c r="W3825" s="13" t="str">
        <f t="shared" si="710"/>
        <v>RI</v>
      </c>
      <c r="X3825" s="13">
        <f t="shared" si="711"/>
        <v>8</v>
      </c>
      <c r="Y3825" s="13" t="str">
        <f>IFERROR(VLOOKUP(C3825,ReceivingTeam[],2,FALSE),"HelpDesk")</f>
        <v>Branch office</v>
      </c>
      <c r="Z3825" s="67">
        <f t="shared" si="712"/>
        <v>44886.916666666664</v>
      </c>
      <c r="AA3825" s="68">
        <f t="shared" si="713"/>
        <v>44886</v>
      </c>
      <c r="AB3825" s="69" t="b">
        <f t="shared" si="714"/>
        <v>1</v>
      </c>
      <c r="AC3825" s="70">
        <f t="shared" si="715"/>
        <v>0.5</v>
      </c>
      <c r="AD3825" s="67">
        <f t="shared" si="716"/>
        <v>44886.916666666664</v>
      </c>
      <c r="AE3825" s="67">
        <f>VLOOKUP(V3825,'Branch Wise Work Timelines'!C:G,3,FALSE)+AA3825</f>
        <v>44886.416666666664</v>
      </c>
      <c r="AF3825" s="67">
        <f>IF(V3825="Bangalore",VLOOKUP(V3825,'Branch Wise Work Timelines'!C:G,4,FALSE)+AA3825+1,IF(V3825="Mumbai",VLOOKUP(V3825,'Branch Wise Work Timelines'!C:G,4,FALSE)+AA3825+1,VLOOKUP(V3825,'Branch Wise Work Timelines'!C:G,4,FALSE)+AA3825))</f>
        <v>44887.25</v>
      </c>
      <c r="AG3825" s="67">
        <f>WORKDAY.INTL(AA3825,1,11)+VLOOKUP(V3825,'Branch Wise Work Timelines'!C:G,3,FALSE)</f>
        <v>44887.416666666664</v>
      </c>
      <c r="AH3825" s="69" t="str">
        <f t="shared" ca="1" si="717"/>
        <v>Out of TAT</v>
      </c>
      <c r="AI3825" s="69">
        <f t="shared" ca="1" si="718"/>
        <v>20584</v>
      </c>
      <c r="AJ3825" s="69" t="str">
        <f ca="1">IF(AI3825&lt;0,"0-12",IFERROR(VLOOKUP(AI3825,Breakup[],2,FALSE),"&gt;24"))</f>
        <v>&gt;24</v>
      </c>
      <c r="AK3825" s="69" t="str">
        <f>VLOOKUP(V3825,Master!B:D,3,FALSE)</f>
        <v>East</v>
      </c>
      <c r="AL3825" s="69" t="str">
        <f t="shared" si="719"/>
        <v>Mumbai</v>
      </c>
    </row>
    <row r="3826" spans="1:38">
      <c r="A3826" s="14" t="s">
        <v>7981</v>
      </c>
      <c r="B3826" s="54">
        <v>44701.770351701402</v>
      </c>
      <c r="C3826" s="13" t="s">
        <v>261</v>
      </c>
      <c r="D3826" s="13">
        <v>813</v>
      </c>
      <c r="E3826" s="13" t="s">
        <v>7982</v>
      </c>
      <c r="F3826" s="13" t="s">
        <v>24</v>
      </c>
      <c r="G3826" s="14">
        <v>1653057688131</v>
      </c>
      <c r="H3826" s="55">
        <v>0.18337962962963</v>
      </c>
      <c r="I3826" s="33">
        <v>44891.183379629598</v>
      </c>
      <c r="J3826" s="58">
        <v>44891</v>
      </c>
      <c r="K3826" s="13" t="s">
        <v>263</v>
      </c>
      <c r="L3826" s="13" t="s">
        <v>69</v>
      </c>
      <c r="M3826" s="13" t="s">
        <v>101</v>
      </c>
      <c r="N3826" s="13" t="s">
        <v>206</v>
      </c>
      <c r="O3826" s="33">
        <v>44891.501273148097</v>
      </c>
      <c r="P3826" s="58">
        <v>44891</v>
      </c>
      <c r="Q3826" s="33" t="s">
        <v>237</v>
      </c>
      <c r="R3826" s="14">
        <v>224</v>
      </c>
      <c r="S3826" s="13" t="s">
        <v>208</v>
      </c>
      <c r="T3826" s="13" t="s">
        <v>209</v>
      </c>
      <c r="U3826" s="33">
        <f t="shared" ca="1" si="708"/>
        <v>45744.56914039352</v>
      </c>
      <c r="V3826" s="13" t="str">
        <f t="shared" si="709"/>
        <v>Mumbai</v>
      </c>
      <c r="W3826" s="13" t="str">
        <f t="shared" si="710"/>
        <v>DOMI</v>
      </c>
      <c r="X3826" s="13">
        <f t="shared" si="711"/>
        <v>4</v>
      </c>
      <c r="Y3826" s="13" t="str">
        <f>IFERROR(VLOOKUP(C3826,ReceivingTeam[],2,FALSE),"HelpDesk")</f>
        <v>HelpDesk</v>
      </c>
      <c r="Z3826" s="67">
        <f t="shared" si="712"/>
        <v>44891.916666666664</v>
      </c>
      <c r="AA3826" s="68">
        <f t="shared" si="713"/>
        <v>44891</v>
      </c>
      <c r="AB3826" s="69" t="b">
        <f t="shared" si="714"/>
        <v>1</v>
      </c>
      <c r="AC3826" s="70">
        <f t="shared" si="715"/>
        <v>0.5</v>
      </c>
      <c r="AD3826" s="67">
        <f t="shared" si="716"/>
        <v>44891.916666666664</v>
      </c>
      <c r="AE3826" s="67">
        <f>VLOOKUP(V3826,'Branch Wise Work Timelines'!C:G,3,FALSE)+AA3826</f>
        <v>44891.416666666664</v>
      </c>
      <c r="AF3826" s="67">
        <f>IF(V3826="Bangalore",VLOOKUP(V3826,'Branch Wise Work Timelines'!C:G,4,FALSE)+AA3826+1,IF(V3826="Mumbai",VLOOKUP(V3826,'Branch Wise Work Timelines'!C:G,4,FALSE)+AA3826+1,VLOOKUP(V3826,'Branch Wise Work Timelines'!C:G,4,FALSE)+AA3826))</f>
        <v>44892.25</v>
      </c>
      <c r="AG3826" s="67">
        <f>WORKDAY.INTL(AA3826,1,11)+VLOOKUP(V3826,'Branch Wise Work Timelines'!C:G,3,FALSE)</f>
        <v>44893.416666666664</v>
      </c>
      <c r="AH3826" s="69" t="str">
        <f t="shared" si="717"/>
        <v>Met</v>
      </c>
      <c r="AI3826" s="69">
        <f t="shared" ca="1" si="718"/>
        <v>20464</v>
      </c>
      <c r="AJ3826" s="69" t="str">
        <f ca="1">IF(AI3826&lt;0,"0-12",IFERROR(VLOOKUP(AI3826,Breakup[],2,FALSE),"&gt;24"))</f>
        <v>&gt;24</v>
      </c>
      <c r="AK3826" s="69" t="str">
        <f>VLOOKUP(V3826,Master!B:D,3,FALSE)</f>
        <v>East</v>
      </c>
      <c r="AL3826" s="69" t="str">
        <f t="shared" si="719"/>
        <v>Mumbai</v>
      </c>
    </row>
    <row r="3827" spans="1:38">
      <c r="A3827" s="14" t="s">
        <v>7983</v>
      </c>
      <c r="B3827" s="54">
        <v>44701.771287152798</v>
      </c>
      <c r="C3827" s="13" t="s">
        <v>227</v>
      </c>
      <c r="D3827" s="13">
        <v>759</v>
      </c>
      <c r="E3827" s="13" t="s">
        <v>7984</v>
      </c>
      <c r="F3827" s="13" t="s">
        <v>15</v>
      </c>
      <c r="G3827" s="14">
        <v>1653054766382</v>
      </c>
      <c r="H3827" s="55">
        <v>0.304074074074074</v>
      </c>
      <c r="I3827" s="33">
        <v>44885.304074074098</v>
      </c>
      <c r="J3827" s="58">
        <v>44885</v>
      </c>
      <c r="K3827" s="13" t="s">
        <v>213</v>
      </c>
      <c r="L3827" s="13" t="s">
        <v>30</v>
      </c>
      <c r="M3827" s="13" t="s">
        <v>75</v>
      </c>
      <c r="N3827" s="13" t="s">
        <v>206</v>
      </c>
      <c r="O3827" s="33" t="s">
        <v>38</v>
      </c>
      <c r="P3827" s="58" t="s">
        <v>38</v>
      </c>
      <c r="Q3827" s="33" t="s">
        <v>207</v>
      </c>
      <c r="R3827" s="14" t="s">
        <v>38</v>
      </c>
      <c r="S3827" s="13" t="s">
        <v>216</v>
      </c>
      <c r="T3827" s="13" t="s">
        <v>217</v>
      </c>
      <c r="U3827" s="33">
        <f t="shared" ca="1" si="708"/>
        <v>45744.56914039352</v>
      </c>
      <c r="V3827" s="13" t="str">
        <f t="shared" si="709"/>
        <v>Bangalore</v>
      </c>
      <c r="W3827" s="13" t="str">
        <f t="shared" si="710"/>
        <v>CLS</v>
      </c>
      <c r="X3827" s="13">
        <f t="shared" si="711"/>
        <v>7</v>
      </c>
      <c r="Y3827" s="13" t="str">
        <f>IFERROR(VLOOKUP(C3827,ReceivingTeam[],2,FALSE),"HelpDesk")</f>
        <v>HelpDesk</v>
      </c>
      <c r="Z3827" s="67">
        <f t="shared" si="712"/>
        <v>44885.916666666664</v>
      </c>
      <c r="AA3827" s="68">
        <f t="shared" si="713"/>
        <v>44885</v>
      </c>
      <c r="AB3827" s="69" t="b">
        <f t="shared" si="714"/>
        <v>0</v>
      </c>
      <c r="AC3827" s="70">
        <f t="shared" si="715"/>
        <v>0.5</v>
      </c>
      <c r="AD3827" s="67">
        <f t="shared" si="716"/>
        <v>44885.916666666664</v>
      </c>
      <c r="AE3827" s="67">
        <f>VLOOKUP(V3827,'Branch Wise Work Timelines'!C:G,3,FALSE)+AA3827</f>
        <v>44885.416666666664</v>
      </c>
      <c r="AF3827" s="67">
        <f>IF(V3827="Bangalore",VLOOKUP(V3827,'Branch Wise Work Timelines'!C:G,4,FALSE)+AA3827+1,IF(V3827="Mumbai",VLOOKUP(V3827,'Branch Wise Work Timelines'!C:G,4,FALSE)+AA3827+1,VLOOKUP(V3827,'Branch Wise Work Timelines'!C:G,4,FALSE)+AA3827))</f>
        <v>44886.104166666664</v>
      </c>
      <c r="AG3827" s="67">
        <f>WORKDAY.INTL(AA3827,1,11)+VLOOKUP(V3827,'Branch Wise Work Timelines'!C:G,3,FALSE)</f>
        <v>44886.416666666664</v>
      </c>
      <c r="AH3827" s="69" t="str">
        <f t="shared" ca="1" si="717"/>
        <v>Out of TAT</v>
      </c>
      <c r="AI3827" s="69">
        <f t="shared" ca="1" si="718"/>
        <v>20608</v>
      </c>
      <c r="AJ3827" s="69" t="str">
        <f ca="1">IF(AI3827&lt;0,"0-12",IFERROR(VLOOKUP(AI3827,Breakup[],2,FALSE),"&gt;24"))</f>
        <v>&gt;24</v>
      </c>
      <c r="AK3827" s="69" t="str">
        <f>VLOOKUP(V3827,Master!B:D,3,FALSE)</f>
        <v>South</v>
      </c>
      <c r="AL3827" s="69" t="str">
        <f t="shared" si="719"/>
        <v>Bangalore-CLS</v>
      </c>
    </row>
    <row r="3828" spans="1:38">
      <c r="A3828" s="14" t="s">
        <v>7985</v>
      </c>
      <c r="B3828" s="54">
        <v>44701.771820682901</v>
      </c>
      <c r="C3828" s="13" t="s">
        <v>352</v>
      </c>
      <c r="D3828" s="13">
        <v>599</v>
      </c>
      <c r="E3828" s="13" t="s">
        <v>7986</v>
      </c>
      <c r="F3828" s="13" t="s">
        <v>33</v>
      </c>
      <c r="G3828" s="14">
        <v>1653053649172</v>
      </c>
      <c r="H3828" s="55">
        <v>0.724409722222222</v>
      </c>
      <c r="I3828" s="33">
        <v>44886.724409722199</v>
      </c>
      <c r="J3828" s="58">
        <v>44886</v>
      </c>
      <c r="K3828" s="13" t="s">
        <v>263</v>
      </c>
      <c r="L3828" s="13" t="s">
        <v>69</v>
      </c>
      <c r="M3828" s="13" t="s">
        <v>101</v>
      </c>
      <c r="N3828" s="13" t="s">
        <v>206</v>
      </c>
      <c r="O3828" s="33" t="s">
        <v>38</v>
      </c>
      <c r="P3828" s="58" t="s">
        <v>38</v>
      </c>
      <c r="Q3828" s="33" t="s">
        <v>207</v>
      </c>
      <c r="R3828" s="14" t="s">
        <v>38</v>
      </c>
      <c r="S3828" s="13" t="s">
        <v>208</v>
      </c>
      <c r="T3828" s="13" t="s">
        <v>209</v>
      </c>
      <c r="U3828" s="33">
        <f t="shared" ca="1" si="708"/>
        <v>45744.56914039352</v>
      </c>
      <c r="V3828" s="13" t="str">
        <f t="shared" si="709"/>
        <v>Mumbai</v>
      </c>
      <c r="W3828" s="13" t="str">
        <f t="shared" si="710"/>
        <v>RI</v>
      </c>
      <c r="X3828" s="13">
        <f t="shared" si="711"/>
        <v>17</v>
      </c>
      <c r="Y3828" s="13" t="str">
        <f>IFERROR(VLOOKUP(C3828,ReceivingTeam[],2,FALSE),"HelpDesk")</f>
        <v>HelpDesk</v>
      </c>
      <c r="Z3828" s="67">
        <f t="shared" si="712"/>
        <v>44887.224409722199</v>
      </c>
      <c r="AA3828" s="68">
        <f t="shared" si="713"/>
        <v>44886</v>
      </c>
      <c r="AB3828" s="69" t="b">
        <f t="shared" si="714"/>
        <v>1</v>
      </c>
      <c r="AC3828" s="70">
        <f t="shared" si="715"/>
        <v>0.5</v>
      </c>
      <c r="AD3828" s="67">
        <f t="shared" si="716"/>
        <v>44887.224409722199</v>
      </c>
      <c r="AE3828" s="67">
        <f>VLOOKUP(V3828,'Branch Wise Work Timelines'!C:G,3,FALSE)+AA3828</f>
        <v>44886.416666666664</v>
      </c>
      <c r="AF3828" s="67">
        <f>IF(V3828="Bangalore",VLOOKUP(V3828,'Branch Wise Work Timelines'!C:G,4,FALSE)+AA3828+1,IF(V3828="Mumbai",VLOOKUP(V3828,'Branch Wise Work Timelines'!C:G,4,FALSE)+AA3828+1,VLOOKUP(V3828,'Branch Wise Work Timelines'!C:G,4,FALSE)+AA3828))</f>
        <v>44887.25</v>
      </c>
      <c r="AG3828" s="67">
        <f>WORKDAY.INTL(AA3828,1,11)+VLOOKUP(V3828,'Branch Wise Work Timelines'!C:G,3,FALSE)</f>
        <v>44887.416666666664</v>
      </c>
      <c r="AH3828" s="69" t="str">
        <f t="shared" ca="1" si="717"/>
        <v>Out of TAT</v>
      </c>
      <c r="AI3828" s="69">
        <f t="shared" ca="1" si="718"/>
        <v>20577</v>
      </c>
      <c r="AJ3828" s="69" t="str">
        <f ca="1">IF(AI3828&lt;0,"0-12",IFERROR(VLOOKUP(AI3828,Breakup[],2,FALSE),"&gt;24"))</f>
        <v>&gt;24</v>
      </c>
      <c r="AK3828" s="69" t="str">
        <f>VLOOKUP(V3828,Master!B:D,3,FALSE)</f>
        <v>East</v>
      </c>
      <c r="AL3828" s="69" t="str">
        <f t="shared" si="719"/>
        <v>Mumbai</v>
      </c>
    </row>
    <row r="3829" spans="1:38">
      <c r="A3829" s="14" t="s">
        <v>7987</v>
      </c>
      <c r="B3829" s="54">
        <v>44701.771917789403</v>
      </c>
      <c r="C3829" s="13" t="s">
        <v>377</v>
      </c>
      <c r="D3829" s="13">
        <v>1025</v>
      </c>
      <c r="E3829" s="13" t="s">
        <v>7988</v>
      </c>
      <c r="F3829" s="13" t="s">
        <v>15</v>
      </c>
      <c r="G3829" s="14">
        <v>1653052565128</v>
      </c>
      <c r="H3829" s="55">
        <v>0.900127314814815</v>
      </c>
      <c r="I3829" s="33">
        <v>44889.900127314802</v>
      </c>
      <c r="J3829" s="58">
        <v>44889</v>
      </c>
      <c r="K3829" s="13" t="s">
        <v>213</v>
      </c>
      <c r="L3829" s="13" t="s">
        <v>30</v>
      </c>
      <c r="M3829" s="13" t="s">
        <v>75</v>
      </c>
      <c r="N3829" s="13" t="s">
        <v>206</v>
      </c>
      <c r="O3829" s="33" t="s">
        <v>38</v>
      </c>
      <c r="P3829" s="58" t="s">
        <v>38</v>
      </c>
      <c r="Q3829" s="33" t="s">
        <v>207</v>
      </c>
      <c r="R3829" s="14" t="s">
        <v>38</v>
      </c>
      <c r="S3829" s="13" t="s">
        <v>216</v>
      </c>
      <c r="T3829" s="13" t="s">
        <v>217</v>
      </c>
      <c r="U3829" s="33">
        <f t="shared" ca="1" si="708"/>
        <v>45744.56914039352</v>
      </c>
      <c r="V3829" s="13" t="str">
        <f t="shared" si="709"/>
        <v>Bangalore</v>
      </c>
      <c r="W3829" s="13" t="str">
        <f t="shared" si="710"/>
        <v>CLS</v>
      </c>
      <c r="X3829" s="13">
        <f t="shared" si="711"/>
        <v>21</v>
      </c>
      <c r="Y3829" s="13" t="str">
        <f>IFERROR(VLOOKUP(C3829,ReceivingTeam[],2,FALSE),"HelpDesk")</f>
        <v>HelpDesk</v>
      </c>
      <c r="Z3829" s="67">
        <f t="shared" si="712"/>
        <v>44890.712627314802</v>
      </c>
      <c r="AA3829" s="68">
        <f t="shared" si="713"/>
        <v>44889</v>
      </c>
      <c r="AB3829" s="69" t="b">
        <f t="shared" si="714"/>
        <v>1</v>
      </c>
      <c r="AC3829" s="70">
        <f t="shared" si="715"/>
        <v>0.5</v>
      </c>
      <c r="AD3829" s="67">
        <f t="shared" si="716"/>
        <v>44890.712627314802</v>
      </c>
      <c r="AE3829" s="67">
        <f>VLOOKUP(V3829,'Branch Wise Work Timelines'!C:G,3,FALSE)+AA3829</f>
        <v>44889.416666666664</v>
      </c>
      <c r="AF3829" s="67">
        <f>IF(V3829="Bangalore",VLOOKUP(V3829,'Branch Wise Work Timelines'!C:G,4,FALSE)+AA3829+1,IF(V3829="Mumbai",VLOOKUP(V3829,'Branch Wise Work Timelines'!C:G,4,FALSE)+AA3829+1,VLOOKUP(V3829,'Branch Wise Work Timelines'!C:G,4,FALSE)+AA3829))</f>
        <v>44890.104166666664</v>
      </c>
      <c r="AG3829" s="67">
        <f>WORKDAY.INTL(AA3829,1,11)+VLOOKUP(V3829,'Branch Wise Work Timelines'!C:G,3,FALSE)</f>
        <v>44890.416666666664</v>
      </c>
      <c r="AH3829" s="69" t="str">
        <f t="shared" ca="1" si="717"/>
        <v>Out of TAT</v>
      </c>
      <c r="AI3829" s="69">
        <f t="shared" ca="1" si="718"/>
        <v>20493</v>
      </c>
      <c r="AJ3829" s="69" t="str">
        <f ca="1">IF(AI3829&lt;0,"0-12",IFERROR(VLOOKUP(AI3829,Breakup[],2,FALSE),"&gt;24"))</f>
        <v>&gt;24</v>
      </c>
      <c r="AK3829" s="69" t="str">
        <f>VLOOKUP(V3829,Master!B:D,3,FALSE)</f>
        <v>South</v>
      </c>
      <c r="AL3829" s="69" t="str">
        <f t="shared" si="719"/>
        <v>Bangalore-CLS</v>
      </c>
    </row>
    <row r="3830" spans="1:38">
      <c r="A3830" s="14" t="s">
        <v>7989</v>
      </c>
      <c r="B3830" s="54">
        <v>44701.773227627302</v>
      </c>
      <c r="C3830" s="13" t="s">
        <v>78</v>
      </c>
      <c r="D3830" s="13">
        <v>196</v>
      </c>
      <c r="E3830" s="13" t="s">
        <v>7990</v>
      </c>
      <c r="F3830" s="13" t="s">
        <v>33</v>
      </c>
      <c r="G3830" s="14">
        <v>1653053109035</v>
      </c>
      <c r="H3830" s="55">
        <v>5.3495370370370401E-2</v>
      </c>
      <c r="I3830" s="33">
        <v>44888.053495370397</v>
      </c>
      <c r="J3830" s="58">
        <v>44888</v>
      </c>
      <c r="K3830" s="13" t="s">
        <v>213</v>
      </c>
      <c r="L3830" s="13" t="s">
        <v>30</v>
      </c>
      <c r="M3830" s="13" t="s">
        <v>282</v>
      </c>
      <c r="N3830" s="13" t="s">
        <v>206</v>
      </c>
      <c r="O3830" s="33" t="s">
        <v>38</v>
      </c>
      <c r="P3830" s="58" t="s">
        <v>38</v>
      </c>
      <c r="Q3830" s="33" t="s">
        <v>207</v>
      </c>
      <c r="R3830" s="14" t="s">
        <v>38</v>
      </c>
      <c r="S3830" s="13" t="s">
        <v>216</v>
      </c>
      <c r="T3830" s="13" t="s">
        <v>217</v>
      </c>
      <c r="U3830" s="33">
        <f t="shared" ca="1" si="708"/>
        <v>45744.56914039352</v>
      </c>
      <c r="V3830" s="13" t="str">
        <f t="shared" si="709"/>
        <v>Bangalore</v>
      </c>
      <c r="W3830" s="13" t="str">
        <f t="shared" si="710"/>
        <v>RI</v>
      </c>
      <c r="X3830" s="13">
        <f t="shared" si="711"/>
        <v>1</v>
      </c>
      <c r="Y3830" s="13" t="str">
        <f>IFERROR(VLOOKUP(C3830,ReceivingTeam[],2,FALSE),"HelpDesk")</f>
        <v>Branch office</v>
      </c>
      <c r="Z3830" s="67">
        <f t="shared" si="712"/>
        <v>44888.916666666664</v>
      </c>
      <c r="AA3830" s="68">
        <f t="shared" si="713"/>
        <v>44888</v>
      </c>
      <c r="AB3830" s="69" t="b">
        <f t="shared" si="714"/>
        <v>1</v>
      </c>
      <c r="AC3830" s="70">
        <f t="shared" si="715"/>
        <v>0.5</v>
      </c>
      <c r="AD3830" s="67">
        <f t="shared" si="716"/>
        <v>44888.916666666664</v>
      </c>
      <c r="AE3830" s="67">
        <f>VLOOKUP(V3830,'Branch Wise Work Timelines'!C:G,3,FALSE)+AA3830</f>
        <v>44888.416666666664</v>
      </c>
      <c r="AF3830" s="67">
        <f>IF(V3830="Bangalore",VLOOKUP(V3830,'Branch Wise Work Timelines'!C:G,4,FALSE)+AA3830+1,IF(V3830="Mumbai",VLOOKUP(V3830,'Branch Wise Work Timelines'!C:G,4,FALSE)+AA3830+1,VLOOKUP(V3830,'Branch Wise Work Timelines'!C:G,4,FALSE)+AA3830))</f>
        <v>44889.104166666664</v>
      </c>
      <c r="AG3830" s="67">
        <f>WORKDAY.INTL(AA3830,1,11)+VLOOKUP(V3830,'Branch Wise Work Timelines'!C:G,3,FALSE)</f>
        <v>44889.416666666664</v>
      </c>
      <c r="AH3830" s="69" t="str">
        <f t="shared" ca="1" si="717"/>
        <v>Out of TAT</v>
      </c>
      <c r="AI3830" s="69">
        <f t="shared" ca="1" si="718"/>
        <v>20536</v>
      </c>
      <c r="AJ3830" s="69" t="str">
        <f ca="1">IF(AI3830&lt;0,"0-12",IFERROR(VLOOKUP(AI3830,Breakup[],2,FALSE),"&gt;24"))</f>
        <v>&gt;24</v>
      </c>
      <c r="AK3830" s="69" t="str">
        <f>VLOOKUP(V3830,Master!B:D,3,FALSE)</f>
        <v>South</v>
      </c>
      <c r="AL3830" s="69" t="str">
        <f t="shared" si="719"/>
        <v>Bangalore</v>
      </c>
    </row>
    <row r="3831" spans="1:38">
      <c r="A3831" s="14" t="s">
        <v>7991</v>
      </c>
      <c r="B3831" s="54">
        <v>44701.773309837998</v>
      </c>
      <c r="C3831" s="13" t="s">
        <v>113</v>
      </c>
      <c r="D3831" s="13">
        <v>1653</v>
      </c>
      <c r="E3831" s="13" t="s">
        <v>7992</v>
      </c>
      <c r="F3831" s="13" t="s">
        <v>33</v>
      </c>
      <c r="G3831" s="14">
        <v>1653052695813</v>
      </c>
      <c r="H3831" s="55">
        <v>9.08564814814815E-3</v>
      </c>
      <c r="I3831" s="33">
        <v>44884.009085648097</v>
      </c>
      <c r="J3831" s="58">
        <v>44884</v>
      </c>
      <c r="K3831" s="13" t="s">
        <v>263</v>
      </c>
      <c r="L3831" s="13" t="s">
        <v>69</v>
      </c>
      <c r="M3831" s="13" t="s">
        <v>101</v>
      </c>
      <c r="N3831" s="13" t="s">
        <v>206</v>
      </c>
      <c r="O3831" s="33" t="s">
        <v>38</v>
      </c>
      <c r="P3831" s="58" t="s">
        <v>38</v>
      </c>
      <c r="Q3831" s="33" t="s">
        <v>207</v>
      </c>
      <c r="R3831" s="14" t="s">
        <v>38</v>
      </c>
      <c r="S3831" s="13" t="s">
        <v>208</v>
      </c>
      <c r="T3831" s="13" t="s">
        <v>209</v>
      </c>
      <c r="U3831" s="33">
        <f t="shared" ca="1" si="708"/>
        <v>45744.56914039352</v>
      </c>
      <c r="V3831" s="13" t="str">
        <f t="shared" si="709"/>
        <v>Mumbai</v>
      </c>
      <c r="W3831" s="13" t="str">
        <f t="shared" si="710"/>
        <v>RI</v>
      </c>
      <c r="X3831" s="13">
        <f t="shared" si="711"/>
        <v>0</v>
      </c>
      <c r="Y3831" s="13" t="str">
        <f>IFERROR(VLOOKUP(C3831,ReceivingTeam[],2,FALSE),"HelpDesk")</f>
        <v>Branch office</v>
      </c>
      <c r="Z3831" s="67">
        <f t="shared" si="712"/>
        <v>44884.916666666664</v>
      </c>
      <c r="AA3831" s="68">
        <f t="shared" si="713"/>
        <v>44884</v>
      </c>
      <c r="AB3831" s="69" t="b">
        <f t="shared" si="714"/>
        <v>1</v>
      </c>
      <c r="AC3831" s="70">
        <f t="shared" si="715"/>
        <v>0.5</v>
      </c>
      <c r="AD3831" s="67">
        <f t="shared" si="716"/>
        <v>44884.916666666664</v>
      </c>
      <c r="AE3831" s="67">
        <f>VLOOKUP(V3831,'Branch Wise Work Timelines'!C:G,3,FALSE)+AA3831</f>
        <v>44884.416666666664</v>
      </c>
      <c r="AF3831" s="67">
        <f>IF(V3831="Bangalore",VLOOKUP(V3831,'Branch Wise Work Timelines'!C:G,4,FALSE)+AA3831+1,IF(V3831="Mumbai",VLOOKUP(V3831,'Branch Wise Work Timelines'!C:G,4,FALSE)+AA3831+1,VLOOKUP(V3831,'Branch Wise Work Timelines'!C:G,4,FALSE)+AA3831))</f>
        <v>44885.25</v>
      </c>
      <c r="AG3831" s="67">
        <f>WORKDAY.INTL(AA3831,1,11)+VLOOKUP(V3831,'Branch Wise Work Timelines'!C:G,3,FALSE)</f>
        <v>44886.416666666664</v>
      </c>
      <c r="AH3831" s="69" t="str">
        <f t="shared" ca="1" si="717"/>
        <v>Out of TAT</v>
      </c>
      <c r="AI3831" s="69">
        <f t="shared" ca="1" si="718"/>
        <v>20632</v>
      </c>
      <c r="AJ3831" s="69" t="str">
        <f ca="1">IF(AI3831&lt;0,"0-12",IFERROR(VLOOKUP(AI3831,Breakup[],2,FALSE),"&gt;24"))</f>
        <v>&gt;24</v>
      </c>
      <c r="AK3831" s="69" t="str">
        <f>VLOOKUP(V3831,Master!B:D,3,FALSE)</f>
        <v>East</v>
      </c>
      <c r="AL3831" s="69" t="str">
        <f t="shared" si="719"/>
        <v>Mumbai</v>
      </c>
    </row>
    <row r="3832" spans="1:38">
      <c r="A3832" s="14" t="s">
        <v>7993</v>
      </c>
      <c r="B3832" s="54">
        <v>44701.8203001968</v>
      </c>
      <c r="C3832" s="13" t="s">
        <v>352</v>
      </c>
      <c r="D3832" s="13">
        <v>941</v>
      </c>
      <c r="E3832" s="13" t="s">
        <v>7994</v>
      </c>
      <c r="F3832" s="13" t="s">
        <v>24</v>
      </c>
      <c r="G3832" s="14">
        <v>1653057688131</v>
      </c>
      <c r="H3832" s="55">
        <v>0.87149305555555501</v>
      </c>
      <c r="I3832" s="33">
        <v>44888.871493055602</v>
      </c>
      <c r="J3832" s="58">
        <v>44888</v>
      </c>
      <c r="K3832" s="13" t="s">
        <v>263</v>
      </c>
      <c r="L3832" s="13" t="s">
        <v>69</v>
      </c>
      <c r="M3832" s="13" t="s">
        <v>101</v>
      </c>
      <c r="N3832" s="13" t="s">
        <v>206</v>
      </c>
      <c r="O3832" s="33" t="s">
        <v>38</v>
      </c>
      <c r="P3832" s="58" t="s">
        <v>38</v>
      </c>
      <c r="Q3832" s="33" t="s">
        <v>207</v>
      </c>
      <c r="R3832" s="14" t="s">
        <v>38</v>
      </c>
      <c r="S3832" s="13" t="s">
        <v>208</v>
      </c>
      <c r="T3832" s="13" t="s">
        <v>209</v>
      </c>
      <c r="U3832" s="33">
        <f t="shared" ca="1" si="708"/>
        <v>45744.56914039352</v>
      </c>
      <c r="V3832" s="13" t="str">
        <f t="shared" si="709"/>
        <v>Mumbai</v>
      </c>
      <c r="W3832" s="13" t="str">
        <f t="shared" si="710"/>
        <v>DOMI</v>
      </c>
      <c r="X3832" s="13">
        <f t="shared" si="711"/>
        <v>20</v>
      </c>
      <c r="Y3832" s="13" t="str">
        <f>IFERROR(VLOOKUP(C3832,ReceivingTeam[],2,FALSE),"HelpDesk")</f>
        <v>HelpDesk</v>
      </c>
      <c r="Z3832" s="67">
        <f t="shared" si="712"/>
        <v>44889.538159722266</v>
      </c>
      <c r="AA3832" s="68">
        <f t="shared" si="713"/>
        <v>44888</v>
      </c>
      <c r="AB3832" s="69" t="b">
        <f t="shared" si="714"/>
        <v>1</v>
      </c>
      <c r="AC3832" s="70">
        <f t="shared" si="715"/>
        <v>0.5</v>
      </c>
      <c r="AD3832" s="67">
        <f t="shared" si="716"/>
        <v>44889.538159722266</v>
      </c>
      <c r="AE3832" s="67">
        <f>VLOOKUP(V3832,'Branch Wise Work Timelines'!C:G,3,FALSE)+AA3832</f>
        <v>44888.416666666664</v>
      </c>
      <c r="AF3832" s="67">
        <f>IF(V3832="Bangalore",VLOOKUP(V3832,'Branch Wise Work Timelines'!C:G,4,FALSE)+AA3832+1,IF(V3832="Mumbai",VLOOKUP(V3832,'Branch Wise Work Timelines'!C:G,4,FALSE)+AA3832+1,VLOOKUP(V3832,'Branch Wise Work Timelines'!C:G,4,FALSE)+AA3832))</f>
        <v>44889.25</v>
      </c>
      <c r="AG3832" s="67">
        <f>WORKDAY.INTL(AA3832,1,11)+VLOOKUP(V3832,'Branch Wise Work Timelines'!C:G,3,FALSE)</f>
        <v>44889.416666666664</v>
      </c>
      <c r="AH3832" s="69" t="str">
        <f t="shared" ca="1" si="717"/>
        <v>Out of TAT</v>
      </c>
      <c r="AI3832" s="69">
        <f t="shared" ca="1" si="718"/>
        <v>20521</v>
      </c>
      <c r="AJ3832" s="69" t="str">
        <f ca="1">IF(AI3832&lt;0,"0-12",IFERROR(VLOOKUP(AI3832,Breakup[],2,FALSE),"&gt;24"))</f>
        <v>&gt;24</v>
      </c>
      <c r="AK3832" s="69" t="str">
        <f>VLOOKUP(V3832,Master!B:D,3,FALSE)</f>
        <v>East</v>
      </c>
      <c r="AL3832" s="69" t="str">
        <f t="shared" si="719"/>
        <v>Mumbai</v>
      </c>
    </row>
    <row r="3833" spans="1:38">
      <c r="A3833" s="14" t="s">
        <v>7995</v>
      </c>
      <c r="B3833" s="54">
        <v>44701.697881018503</v>
      </c>
      <c r="C3833" s="13" t="s">
        <v>506</v>
      </c>
      <c r="D3833" s="13">
        <v>822</v>
      </c>
      <c r="E3833" s="13" t="s">
        <v>7996</v>
      </c>
      <c r="F3833" s="13" t="s">
        <v>15</v>
      </c>
      <c r="G3833" s="14">
        <v>1653048896111</v>
      </c>
      <c r="H3833" s="55">
        <v>1.7430555555555598E-2</v>
      </c>
      <c r="I3833" s="33">
        <v>44882.017430555599</v>
      </c>
      <c r="J3833" s="58">
        <v>44882</v>
      </c>
      <c r="K3833" s="13" t="s">
        <v>213</v>
      </c>
      <c r="L3833" s="13" t="s">
        <v>30</v>
      </c>
      <c r="M3833" s="13" t="s">
        <v>75</v>
      </c>
      <c r="N3833" s="13" t="s">
        <v>206</v>
      </c>
      <c r="O3833" s="33" t="s">
        <v>38</v>
      </c>
      <c r="P3833" s="58" t="s">
        <v>38</v>
      </c>
      <c r="Q3833" s="33" t="s">
        <v>207</v>
      </c>
      <c r="R3833" s="14" t="s">
        <v>38</v>
      </c>
      <c r="S3833" s="13" t="s">
        <v>216</v>
      </c>
      <c r="T3833" s="13" t="s">
        <v>217</v>
      </c>
      <c r="U3833" s="33">
        <f t="shared" ca="1" si="708"/>
        <v>45744.56914039352</v>
      </c>
      <c r="V3833" s="13" t="str">
        <f t="shared" si="709"/>
        <v>Bangalore</v>
      </c>
      <c r="W3833" s="13" t="str">
        <f t="shared" si="710"/>
        <v>CLS</v>
      </c>
      <c r="X3833" s="13">
        <f t="shared" si="711"/>
        <v>0</v>
      </c>
      <c r="Y3833" s="13" t="str">
        <f>IFERROR(VLOOKUP(C3833,ReceivingTeam[],2,FALSE),"HelpDesk")</f>
        <v>HelpDesk</v>
      </c>
      <c r="Z3833" s="67">
        <f t="shared" si="712"/>
        <v>44882.916666666664</v>
      </c>
      <c r="AA3833" s="68">
        <f t="shared" si="713"/>
        <v>44882</v>
      </c>
      <c r="AB3833" s="69" t="b">
        <f t="shared" si="714"/>
        <v>1</v>
      </c>
      <c r="AC3833" s="70">
        <f t="shared" si="715"/>
        <v>0.5</v>
      </c>
      <c r="AD3833" s="67">
        <f t="shared" si="716"/>
        <v>44882.916666666664</v>
      </c>
      <c r="AE3833" s="67">
        <f>VLOOKUP(V3833,'Branch Wise Work Timelines'!C:G,3,FALSE)+AA3833</f>
        <v>44882.416666666664</v>
      </c>
      <c r="AF3833" s="67">
        <f>IF(V3833="Bangalore",VLOOKUP(V3833,'Branch Wise Work Timelines'!C:G,4,FALSE)+AA3833+1,IF(V3833="Mumbai",VLOOKUP(V3833,'Branch Wise Work Timelines'!C:G,4,FALSE)+AA3833+1,VLOOKUP(V3833,'Branch Wise Work Timelines'!C:G,4,FALSE)+AA3833))</f>
        <v>44883.104166666664</v>
      </c>
      <c r="AG3833" s="67">
        <f>WORKDAY.INTL(AA3833,1,11)+VLOOKUP(V3833,'Branch Wise Work Timelines'!C:G,3,FALSE)</f>
        <v>44883.416666666664</v>
      </c>
      <c r="AH3833" s="69" t="str">
        <f t="shared" ca="1" si="717"/>
        <v>Out of TAT</v>
      </c>
      <c r="AI3833" s="69">
        <f t="shared" ca="1" si="718"/>
        <v>20680</v>
      </c>
      <c r="AJ3833" s="69" t="str">
        <f ca="1">IF(AI3833&lt;0,"0-12",IFERROR(VLOOKUP(AI3833,Breakup[],2,FALSE),"&gt;24"))</f>
        <v>&gt;24</v>
      </c>
      <c r="AK3833" s="69" t="str">
        <f>VLOOKUP(V3833,Master!B:D,3,FALSE)</f>
        <v>South</v>
      </c>
      <c r="AL3833" s="69" t="str">
        <f t="shared" si="719"/>
        <v>Bangalore-CLS</v>
      </c>
    </row>
    <row r="3834" spans="1:38">
      <c r="A3834" s="14" t="s">
        <v>7997</v>
      </c>
      <c r="B3834" s="54">
        <v>44701.741185532403</v>
      </c>
      <c r="C3834" s="13" t="s">
        <v>4172</v>
      </c>
      <c r="D3834" s="13">
        <v>410</v>
      </c>
      <c r="E3834" s="13" t="s">
        <v>7998</v>
      </c>
      <c r="F3834" s="13" t="s">
        <v>33</v>
      </c>
      <c r="G3834" s="14">
        <v>1653049855960</v>
      </c>
      <c r="H3834" s="55">
        <v>0.84791666666666698</v>
      </c>
      <c r="I3834" s="33">
        <v>44882.847916666702</v>
      </c>
      <c r="J3834" s="58">
        <v>44882</v>
      </c>
      <c r="K3834" s="13" t="s">
        <v>213</v>
      </c>
      <c r="L3834" s="13" t="s">
        <v>30</v>
      </c>
      <c r="M3834" s="13" t="s">
        <v>282</v>
      </c>
      <c r="N3834" s="13" t="s">
        <v>206</v>
      </c>
      <c r="O3834" s="33" t="s">
        <v>38</v>
      </c>
      <c r="P3834" s="58" t="s">
        <v>38</v>
      </c>
      <c r="Q3834" s="33" t="s">
        <v>207</v>
      </c>
      <c r="R3834" s="14" t="s">
        <v>38</v>
      </c>
      <c r="S3834" s="13" t="s">
        <v>216</v>
      </c>
      <c r="T3834" s="13" t="s">
        <v>217</v>
      </c>
      <c r="U3834" s="33">
        <f t="shared" ca="1" si="708"/>
        <v>45744.56914039352</v>
      </c>
      <c r="V3834" s="13" t="str">
        <f t="shared" si="709"/>
        <v>Bangalore</v>
      </c>
      <c r="W3834" s="13" t="str">
        <f t="shared" si="710"/>
        <v>RI</v>
      </c>
      <c r="X3834" s="13">
        <f t="shared" si="711"/>
        <v>20</v>
      </c>
      <c r="Y3834" s="13" t="str">
        <f>IFERROR(VLOOKUP(C3834,ReceivingTeam[],2,FALSE),"HelpDesk")</f>
        <v>HelpDesk</v>
      </c>
      <c r="Z3834" s="67">
        <f t="shared" si="712"/>
        <v>44883.660416666702</v>
      </c>
      <c r="AA3834" s="68">
        <f t="shared" si="713"/>
        <v>44882</v>
      </c>
      <c r="AB3834" s="69" t="b">
        <f t="shared" si="714"/>
        <v>1</v>
      </c>
      <c r="AC3834" s="70">
        <f t="shared" si="715"/>
        <v>0.5</v>
      </c>
      <c r="AD3834" s="67">
        <f t="shared" si="716"/>
        <v>44883.660416666702</v>
      </c>
      <c r="AE3834" s="67">
        <f>VLOOKUP(V3834,'Branch Wise Work Timelines'!C:G,3,FALSE)+AA3834</f>
        <v>44882.416666666664</v>
      </c>
      <c r="AF3834" s="67">
        <f>IF(V3834="Bangalore",VLOOKUP(V3834,'Branch Wise Work Timelines'!C:G,4,FALSE)+AA3834+1,IF(V3834="Mumbai",VLOOKUP(V3834,'Branch Wise Work Timelines'!C:G,4,FALSE)+AA3834+1,VLOOKUP(V3834,'Branch Wise Work Timelines'!C:G,4,FALSE)+AA3834))</f>
        <v>44883.104166666664</v>
      </c>
      <c r="AG3834" s="67">
        <f>WORKDAY.INTL(AA3834,1,11)+VLOOKUP(V3834,'Branch Wise Work Timelines'!C:G,3,FALSE)</f>
        <v>44883.416666666664</v>
      </c>
      <c r="AH3834" s="69" t="str">
        <f t="shared" ca="1" si="717"/>
        <v>Out of TAT</v>
      </c>
      <c r="AI3834" s="69">
        <f t="shared" ca="1" si="718"/>
        <v>20662</v>
      </c>
      <c r="AJ3834" s="69" t="str">
        <f ca="1">IF(AI3834&lt;0,"0-12",IFERROR(VLOOKUP(AI3834,Breakup[],2,FALSE),"&gt;24"))</f>
        <v>&gt;24</v>
      </c>
      <c r="AK3834" s="69" t="str">
        <f>VLOOKUP(V3834,Master!B:D,3,FALSE)</f>
        <v>South</v>
      </c>
      <c r="AL3834" s="69" t="str">
        <f t="shared" si="719"/>
        <v>Bangalore</v>
      </c>
    </row>
    <row r="3835" spans="1:38">
      <c r="A3835" s="14" t="s">
        <v>7999</v>
      </c>
      <c r="B3835" s="54">
        <v>44701.771978622703</v>
      </c>
      <c r="C3835" s="13" t="s">
        <v>113</v>
      </c>
      <c r="D3835" s="13">
        <v>908</v>
      </c>
      <c r="E3835" s="13" t="s">
        <v>8000</v>
      </c>
      <c r="F3835" s="13" t="s">
        <v>33</v>
      </c>
      <c r="G3835" s="14">
        <v>1653052695813</v>
      </c>
      <c r="H3835" s="55">
        <v>7.9375000000000001E-2</v>
      </c>
      <c r="I3835" s="33">
        <v>44882.079375000001</v>
      </c>
      <c r="J3835" s="58">
        <v>44882</v>
      </c>
      <c r="K3835" s="13" t="s">
        <v>263</v>
      </c>
      <c r="L3835" s="13" t="s">
        <v>69</v>
      </c>
      <c r="M3835" s="13" t="s">
        <v>101</v>
      </c>
      <c r="N3835" s="13" t="s">
        <v>206</v>
      </c>
      <c r="O3835" s="33" t="s">
        <v>38</v>
      </c>
      <c r="P3835" s="58" t="s">
        <v>38</v>
      </c>
      <c r="Q3835" s="33" t="s">
        <v>207</v>
      </c>
      <c r="R3835" s="14" t="s">
        <v>38</v>
      </c>
      <c r="S3835" s="13" t="s">
        <v>208</v>
      </c>
      <c r="T3835" s="13" t="s">
        <v>209</v>
      </c>
      <c r="U3835" s="33">
        <f t="shared" ca="1" si="708"/>
        <v>45744.56914039352</v>
      </c>
      <c r="V3835" s="13" t="str">
        <f t="shared" si="709"/>
        <v>Mumbai</v>
      </c>
      <c r="W3835" s="13" t="str">
        <f t="shared" si="710"/>
        <v>RI</v>
      </c>
      <c r="X3835" s="13">
        <f t="shared" si="711"/>
        <v>1</v>
      </c>
      <c r="Y3835" s="13" t="str">
        <f>IFERROR(VLOOKUP(C3835,ReceivingTeam[],2,FALSE),"HelpDesk")</f>
        <v>Branch office</v>
      </c>
      <c r="Z3835" s="67">
        <f t="shared" si="712"/>
        <v>44882.916666666664</v>
      </c>
      <c r="AA3835" s="68">
        <f t="shared" si="713"/>
        <v>44882</v>
      </c>
      <c r="AB3835" s="69" t="b">
        <f t="shared" si="714"/>
        <v>1</v>
      </c>
      <c r="AC3835" s="70">
        <f t="shared" si="715"/>
        <v>0.5</v>
      </c>
      <c r="AD3835" s="67">
        <f t="shared" si="716"/>
        <v>44882.916666666664</v>
      </c>
      <c r="AE3835" s="67">
        <f>VLOOKUP(V3835,'Branch Wise Work Timelines'!C:G,3,FALSE)+AA3835</f>
        <v>44882.416666666664</v>
      </c>
      <c r="AF3835" s="67">
        <f>IF(V3835="Bangalore",VLOOKUP(V3835,'Branch Wise Work Timelines'!C:G,4,FALSE)+AA3835+1,IF(V3835="Mumbai",VLOOKUP(V3835,'Branch Wise Work Timelines'!C:G,4,FALSE)+AA3835+1,VLOOKUP(V3835,'Branch Wise Work Timelines'!C:G,4,FALSE)+AA3835))</f>
        <v>44883.25</v>
      </c>
      <c r="AG3835" s="67">
        <f>WORKDAY.INTL(AA3835,1,11)+VLOOKUP(V3835,'Branch Wise Work Timelines'!C:G,3,FALSE)</f>
        <v>44883.416666666664</v>
      </c>
      <c r="AH3835" s="69" t="str">
        <f t="shared" ca="1" si="717"/>
        <v>Out of TAT</v>
      </c>
      <c r="AI3835" s="69">
        <f t="shared" ca="1" si="718"/>
        <v>20680</v>
      </c>
      <c r="AJ3835" s="69" t="str">
        <f ca="1">IF(AI3835&lt;0,"0-12",IFERROR(VLOOKUP(AI3835,Breakup[],2,FALSE),"&gt;24"))</f>
        <v>&gt;24</v>
      </c>
      <c r="AK3835" s="69" t="str">
        <f>VLOOKUP(V3835,Master!B:D,3,FALSE)</f>
        <v>East</v>
      </c>
      <c r="AL3835" s="69" t="str">
        <f t="shared" si="719"/>
        <v>Mumbai</v>
      </c>
    </row>
    <row r="3836" spans="1:38">
      <c r="A3836" s="14" t="s">
        <v>8001</v>
      </c>
      <c r="B3836" s="54">
        <v>44701.7723946759</v>
      </c>
      <c r="C3836" s="13" t="s">
        <v>114</v>
      </c>
      <c r="D3836" s="13">
        <v>1547</v>
      </c>
      <c r="E3836" s="13" t="s">
        <v>8002</v>
      </c>
      <c r="F3836" s="13" t="s">
        <v>33</v>
      </c>
      <c r="G3836" s="14">
        <v>1653053649172</v>
      </c>
      <c r="H3836" s="55">
        <v>0.25504629629629599</v>
      </c>
      <c r="I3836" s="33">
        <v>44889.255046296297</v>
      </c>
      <c r="J3836" s="58">
        <v>44889</v>
      </c>
      <c r="K3836" s="13" t="s">
        <v>263</v>
      </c>
      <c r="L3836" s="13" t="s">
        <v>69</v>
      </c>
      <c r="M3836" s="13" t="s">
        <v>101</v>
      </c>
      <c r="N3836" s="13" t="s">
        <v>206</v>
      </c>
      <c r="O3836" s="33" t="s">
        <v>38</v>
      </c>
      <c r="P3836" s="58" t="s">
        <v>38</v>
      </c>
      <c r="Q3836" s="33" t="s">
        <v>207</v>
      </c>
      <c r="R3836" s="14" t="s">
        <v>38</v>
      </c>
      <c r="S3836" s="13" t="s">
        <v>208</v>
      </c>
      <c r="T3836" s="13" t="s">
        <v>209</v>
      </c>
      <c r="U3836" s="33">
        <f t="shared" ca="1" si="708"/>
        <v>45744.56914039352</v>
      </c>
      <c r="V3836" s="13" t="str">
        <f t="shared" si="709"/>
        <v>Mumbai</v>
      </c>
      <c r="W3836" s="13" t="str">
        <f t="shared" si="710"/>
        <v>RI</v>
      </c>
      <c r="X3836" s="13">
        <f t="shared" si="711"/>
        <v>6</v>
      </c>
      <c r="Y3836" s="13" t="str">
        <f>IFERROR(VLOOKUP(C3836,ReceivingTeam[],2,FALSE),"HelpDesk")</f>
        <v>Branch office</v>
      </c>
      <c r="Z3836" s="67">
        <f t="shared" si="712"/>
        <v>44889.916666666664</v>
      </c>
      <c r="AA3836" s="68">
        <f t="shared" si="713"/>
        <v>44889</v>
      </c>
      <c r="AB3836" s="69" t="b">
        <f t="shared" si="714"/>
        <v>1</v>
      </c>
      <c r="AC3836" s="70">
        <f t="shared" si="715"/>
        <v>0.5</v>
      </c>
      <c r="AD3836" s="67">
        <f t="shared" si="716"/>
        <v>44889.916666666664</v>
      </c>
      <c r="AE3836" s="67">
        <f>VLOOKUP(V3836,'Branch Wise Work Timelines'!C:G,3,FALSE)+AA3836</f>
        <v>44889.416666666664</v>
      </c>
      <c r="AF3836" s="67">
        <f>IF(V3836="Bangalore",VLOOKUP(V3836,'Branch Wise Work Timelines'!C:G,4,FALSE)+AA3836+1,IF(V3836="Mumbai",VLOOKUP(V3836,'Branch Wise Work Timelines'!C:G,4,FALSE)+AA3836+1,VLOOKUP(V3836,'Branch Wise Work Timelines'!C:G,4,FALSE)+AA3836))</f>
        <v>44890.25</v>
      </c>
      <c r="AG3836" s="67">
        <f>WORKDAY.INTL(AA3836,1,11)+VLOOKUP(V3836,'Branch Wise Work Timelines'!C:G,3,FALSE)</f>
        <v>44890.416666666664</v>
      </c>
      <c r="AH3836" s="69" t="str">
        <f t="shared" ca="1" si="717"/>
        <v>Out of TAT</v>
      </c>
      <c r="AI3836" s="69">
        <f t="shared" ca="1" si="718"/>
        <v>20512</v>
      </c>
      <c r="AJ3836" s="69" t="str">
        <f ca="1">IF(AI3836&lt;0,"0-12",IFERROR(VLOOKUP(AI3836,Breakup[],2,FALSE),"&gt;24"))</f>
        <v>&gt;24</v>
      </c>
      <c r="AK3836" s="69" t="str">
        <f>VLOOKUP(V3836,Master!B:D,3,FALSE)</f>
        <v>East</v>
      </c>
      <c r="AL3836" s="69" t="str">
        <f t="shared" si="719"/>
        <v>Mumbai</v>
      </c>
    </row>
    <row r="3837" spans="1:38">
      <c r="A3837" s="14" t="s">
        <v>8003</v>
      </c>
      <c r="B3837" s="54">
        <v>44701.772993136598</v>
      </c>
      <c r="C3837" s="13" t="s">
        <v>261</v>
      </c>
      <c r="D3837" s="13">
        <v>1939</v>
      </c>
      <c r="E3837" s="13" t="s">
        <v>8004</v>
      </c>
      <c r="F3837" s="13" t="s">
        <v>24</v>
      </c>
      <c r="G3837" s="14">
        <v>1653057688131</v>
      </c>
      <c r="H3837" s="55">
        <v>0.34819444444444397</v>
      </c>
      <c r="I3837" s="33">
        <v>44886.348194444399</v>
      </c>
      <c r="J3837" s="58">
        <v>44886</v>
      </c>
      <c r="K3837" s="13" t="s">
        <v>263</v>
      </c>
      <c r="L3837" s="13" t="s">
        <v>69</v>
      </c>
      <c r="M3837" s="13" t="s">
        <v>101</v>
      </c>
      <c r="N3837" s="13" t="s">
        <v>206</v>
      </c>
      <c r="O3837" s="33" t="s">
        <v>38</v>
      </c>
      <c r="P3837" s="58" t="s">
        <v>38</v>
      </c>
      <c r="Q3837" s="33" t="s">
        <v>207</v>
      </c>
      <c r="R3837" s="14" t="s">
        <v>38</v>
      </c>
      <c r="S3837" s="13" t="s">
        <v>208</v>
      </c>
      <c r="T3837" s="13" t="s">
        <v>209</v>
      </c>
      <c r="U3837" s="33">
        <f t="shared" ca="1" si="708"/>
        <v>45744.56914039352</v>
      </c>
      <c r="V3837" s="13" t="str">
        <f t="shared" si="709"/>
        <v>Mumbai</v>
      </c>
      <c r="W3837" s="13" t="str">
        <f t="shared" si="710"/>
        <v>DOMI</v>
      </c>
      <c r="X3837" s="13">
        <f t="shared" si="711"/>
        <v>8</v>
      </c>
      <c r="Y3837" s="13" t="str">
        <f>IFERROR(VLOOKUP(C3837,ReceivingTeam[],2,FALSE),"HelpDesk")</f>
        <v>HelpDesk</v>
      </c>
      <c r="Z3837" s="67">
        <f t="shared" si="712"/>
        <v>44886.916666666664</v>
      </c>
      <c r="AA3837" s="68">
        <f t="shared" si="713"/>
        <v>44886</v>
      </c>
      <c r="AB3837" s="69" t="b">
        <f t="shared" si="714"/>
        <v>1</v>
      </c>
      <c r="AC3837" s="70">
        <f t="shared" si="715"/>
        <v>0.5</v>
      </c>
      <c r="AD3837" s="67">
        <f t="shared" si="716"/>
        <v>44886.916666666664</v>
      </c>
      <c r="AE3837" s="67">
        <f>VLOOKUP(V3837,'Branch Wise Work Timelines'!C:G,3,FALSE)+AA3837</f>
        <v>44886.416666666664</v>
      </c>
      <c r="AF3837" s="67">
        <f>IF(V3837="Bangalore",VLOOKUP(V3837,'Branch Wise Work Timelines'!C:G,4,FALSE)+AA3837+1,IF(V3837="Mumbai",VLOOKUP(V3837,'Branch Wise Work Timelines'!C:G,4,FALSE)+AA3837+1,VLOOKUP(V3837,'Branch Wise Work Timelines'!C:G,4,FALSE)+AA3837))</f>
        <v>44887.25</v>
      </c>
      <c r="AG3837" s="67">
        <f>WORKDAY.INTL(AA3837,1,11)+VLOOKUP(V3837,'Branch Wise Work Timelines'!C:G,3,FALSE)</f>
        <v>44887.416666666664</v>
      </c>
      <c r="AH3837" s="69" t="str">
        <f t="shared" ca="1" si="717"/>
        <v>Out of TAT</v>
      </c>
      <c r="AI3837" s="69">
        <f t="shared" ca="1" si="718"/>
        <v>20584</v>
      </c>
      <c r="AJ3837" s="69" t="str">
        <f ca="1">IF(AI3837&lt;0,"0-12",IFERROR(VLOOKUP(AI3837,Breakup[],2,FALSE),"&gt;24"))</f>
        <v>&gt;24</v>
      </c>
      <c r="AK3837" s="69" t="str">
        <f>VLOOKUP(V3837,Master!B:D,3,FALSE)</f>
        <v>East</v>
      </c>
      <c r="AL3837" s="69" t="str">
        <f t="shared" si="719"/>
        <v>Mumbai</v>
      </c>
    </row>
    <row r="3838" spans="1:38">
      <c r="A3838" s="14" t="s">
        <v>8005</v>
      </c>
      <c r="B3838" s="54">
        <v>44701.821554548602</v>
      </c>
      <c r="C3838" s="13" t="s">
        <v>352</v>
      </c>
      <c r="D3838" s="13">
        <v>577</v>
      </c>
      <c r="E3838" s="13" t="s">
        <v>8006</v>
      </c>
      <c r="F3838" s="13" t="s">
        <v>24</v>
      </c>
      <c r="G3838" s="14">
        <v>1653057688131</v>
      </c>
      <c r="H3838" s="55">
        <v>0.68321759259259296</v>
      </c>
      <c r="I3838" s="33">
        <v>44888.683217592603</v>
      </c>
      <c r="J3838" s="58">
        <v>44888</v>
      </c>
      <c r="K3838" s="13" t="s">
        <v>263</v>
      </c>
      <c r="L3838" s="13" t="s">
        <v>69</v>
      </c>
      <c r="M3838" s="13" t="s">
        <v>101</v>
      </c>
      <c r="N3838" s="13" t="s">
        <v>206</v>
      </c>
      <c r="O3838" s="33" t="s">
        <v>38</v>
      </c>
      <c r="P3838" s="58" t="s">
        <v>38</v>
      </c>
      <c r="Q3838" s="33" t="s">
        <v>207</v>
      </c>
      <c r="R3838" s="14" t="s">
        <v>38</v>
      </c>
      <c r="S3838" s="13" t="s">
        <v>208</v>
      </c>
      <c r="T3838" s="13" t="s">
        <v>209</v>
      </c>
      <c r="U3838" s="33">
        <f t="shared" ca="1" si="708"/>
        <v>45744.56914039352</v>
      </c>
      <c r="V3838" s="13" t="str">
        <f t="shared" si="709"/>
        <v>Mumbai</v>
      </c>
      <c r="W3838" s="13" t="str">
        <f t="shared" si="710"/>
        <v>DOMI</v>
      </c>
      <c r="X3838" s="13">
        <f t="shared" si="711"/>
        <v>16</v>
      </c>
      <c r="Y3838" s="13" t="str">
        <f>IFERROR(VLOOKUP(C3838,ReceivingTeam[],2,FALSE),"HelpDesk")</f>
        <v>HelpDesk</v>
      </c>
      <c r="Z3838" s="67">
        <f t="shared" si="712"/>
        <v>44889.183217592603</v>
      </c>
      <c r="AA3838" s="68">
        <f t="shared" si="713"/>
        <v>44888</v>
      </c>
      <c r="AB3838" s="69" t="b">
        <f t="shared" si="714"/>
        <v>1</v>
      </c>
      <c r="AC3838" s="70">
        <f t="shared" si="715"/>
        <v>0.5</v>
      </c>
      <c r="AD3838" s="67">
        <f t="shared" si="716"/>
        <v>44889.183217592603</v>
      </c>
      <c r="AE3838" s="67">
        <f>VLOOKUP(V3838,'Branch Wise Work Timelines'!C:G,3,FALSE)+AA3838</f>
        <v>44888.416666666664</v>
      </c>
      <c r="AF3838" s="67">
        <f>IF(V3838="Bangalore",VLOOKUP(V3838,'Branch Wise Work Timelines'!C:G,4,FALSE)+AA3838+1,IF(V3838="Mumbai",VLOOKUP(V3838,'Branch Wise Work Timelines'!C:G,4,FALSE)+AA3838+1,VLOOKUP(V3838,'Branch Wise Work Timelines'!C:G,4,FALSE)+AA3838))</f>
        <v>44889.25</v>
      </c>
      <c r="AG3838" s="67">
        <f>WORKDAY.INTL(AA3838,1,11)+VLOOKUP(V3838,'Branch Wise Work Timelines'!C:G,3,FALSE)</f>
        <v>44889.416666666664</v>
      </c>
      <c r="AH3838" s="69" t="str">
        <f t="shared" ca="1" si="717"/>
        <v>Out of TAT</v>
      </c>
      <c r="AI3838" s="69">
        <f t="shared" ca="1" si="718"/>
        <v>20530</v>
      </c>
      <c r="AJ3838" s="69" t="str">
        <f ca="1">IF(AI3838&lt;0,"0-12",IFERROR(VLOOKUP(AI3838,Breakup[],2,FALSE),"&gt;24"))</f>
        <v>&gt;24</v>
      </c>
      <c r="AK3838" s="69" t="str">
        <f>VLOOKUP(V3838,Master!B:D,3,FALSE)</f>
        <v>East</v>
      </c>
      <c r="AL3838" s="69" t="str">
        <f t="shared" si="719"/>
        <v>Mumbai</v>
      </c>
    </row>
    <row r="3839" spans="1:38">
      <c r="A3839" s="14" t="s">
        <v>8007</v>
      </c>
      <c r="B3839" s="54">
        <v>44701.823178009297</v>
      </c>
      <c r="C3839" s="13" t="s">
        <v>352</v>
      </c>
      <c r="D3839" s="13">
        <v>1532</v>
      </c>
      <c r="E3839" s="13" t="s">
        <v>8008</v>
      </c>
      <c r="F3839" s="13" t="s">
        <v>24</v>
      </c>
      <c r="G3839" s="14">
        <v>1653057395341</v>
      </c>
      <c r="H3839" s="55">
        <v>0.48298611111111101</v>
      </c>
      <c r="I3839" s="33">
        <v>44884.482986111099</v>
      </c>
      <c r="J3839" s="58">
        <v>44884</v>
      </c>
      <c r="K3839" s="13" t="s">
        <v>263</v>
      </c>
      <c r="L3839" s="13" t="s">
        <v>69</v>
      </c>
      <c r="M3839" s="13" t="s">
        <v>101</v>
      </c>
      <c r="N3839" s="13" t="s">
        <v>206</v>
      </c>
      <c r="O3839" s="33" t="s">
        <v>38</v>
      </c>
      <c r="P3839" s="58" t="s">
        <v>38</v>
      </c>
      <c r="Q3839" s="33" t="s">
        <v>207</v>
      </c>
      <c r="R3839" s="14" t="s">
        <v>38</v>
      </c>
      <c r="S3839" s="13" t="s">
        <v>208</v>
      </c>
      <c r="T3839" s="13" t="s">
        <v>209</v>
      </c>
      <c r="U3839" s="33">
        <f t="shared" ca="1" si="708"/>
        <v>45744.56914039352</v>
      </c>
      <c r="V3839" s="13" t="str">
        <f t="shared" si="709"/>
        <v>Mumbai</v>
      </c>
      <c r="W3839" s="13" t="str">
        <f t="shared" si="710"/>
        <v>DOMI</v>
      </c>
      <c r="X3839" s="13">
        <f t="shared" si="711"/>
        <v>11</v>
      </c>
      <c r="Y3839" s="13" t="str">
        <f>IFERROR(VLOOKUP(C3839,ReceivingTeam[],2,FALSE),"HelpDesk")</f>
        <v>HelpDesk</v>
      </c>
      <c r="Z3839" s="67">
        <f t="shared" si="712"/>
        <v>44884.982986111099</v>
      </c>
      <c r="AA3839" s="68">
        <f t="shared" si="713"/>
        <v>44884</v>
      </c>
      <c r="AB3839" s="69" t="b">
        <f t="shared" si="714"/>
        <v>1</v>
      </c>
      <c r="AC3839" s="70">
        <f t="shared" si="715"/>
        <v>0.5</v>
      </c>
      <c r="AD3839" s="67">
        <f t="shared" si="716"/>
        <v>44884.982986111099</v>
      </c>
      <c r="AE3839" s="67">
        <f>VLOOKUP(V3839,'Branch Wise Work Timelines'!C:G,3,FALSE)+AA3839</f>
        <v>44884.416666666664</v>
      </c>
      <c r="AF3839" s="67">
        <f>IF(V3839="Bangalore",VLOOKUP(V3839,'Branch Wise Work Timelines'!C:G,4,FALSE)+AA3839+1,IF(V3839="Mumbai",VLOOKUP(V3839,'Branch Wise Work Timelines'!C:G,4,FALSE)+AA3839+1,VLOOKUP(V3839,'Branch Wise Work Timelines'!C:G,4,FALSE)+AA3839))</f>
        <v>44885.25</v>
      </c>
      <c r="AG3839" s="67">
        <f>WORKDAY.INTL(AA3839,1,11)+VLOOKUP(V3839,'Branch Wise Work Timelines'!C:G,3,FALSE)</f>
        <v>44886.416666666664</v>
      </c>
      <c r="AH3839" s="69" t="str">
        <f t="shared" ca="1" si="717"/>
        <v>Out of TAT</v>
      </c>
      <c r="AI3839" s="69">
        <f t="shared" ca="1" si="718"/>
        <v>20631</v>
      </c>
      <c r="AJ3839" s="69" t="str">
        <f ca="1">IF(AI3839&lt;0,"0-12",IFERROR(VLOOKUP(AI3839,Breakup[],2,FALSE),"&gt;24"))</f>
        <v>&gt;24</v>
      </c>
      <c r="AK3839" s="69" t="str">
        <f>VLOOKUP(V3839,Master!B:D,3,FALSE)</f>
        <v>East</v>
      </c>
      <c r="AL3839" s="69" t="str">
        <f t="shared" si="719"/>
        <v>Mumbai</v>
      </c>
    </row>
    <row r="3840" spans="1:38">
      <c r="A3840" s="14" t="s">
        <v>8009</v>
      </c>
      <c r="B3840" s="54">
        <v>44701.825060798597</v>
      </c>
      <c r="C3840" s="13" t="s">
        <v>352</v>
      </c>
      <c r="D3840" s="13">
        <v>1531</v>
      </c>
      <c r="E3840" s="13" t="s">
        <v>8010</v>
      </c>
      <c r="F3840" s="13" t="s">
        <v>24</v>
      </c>
      <c r="G3840" s="14">
        <v>1653057395341</v>
      </c>
      <c r="H3840" s="55">
        <v>0.23546296296296301</v>
      </c>
      <c r="I3840" s="33">
        <v>44888.235462962999</v>
      </c>
      <c r="J3840" s="58">
        <v>44888</v>
      </c>
      <c r="K3840" s="13" t="s">
        <v>263</v>
      </c>
      <c r="L3840" s="13" t="s">
        <v>69</v>
      </c>
      <c r="M3840" s="13" t="s">
        <v>101</v>
      </c>
      <c r="N3840" s="13" t="s">
        <v>206</v>
      </c>
      <c r="O3840" s="33" t="s">
        <v>38</v>
      </c>
      <c r="P3840" s="58" t="s">
        <v>38</v>
      </c>
      <c r="Q3840" s="33" t="s">
        <v>207</v>
      </c>
      <c r="R3840" s="14" t="s">
        <v>38</v>
      </c>
      <c r="S3840" s="13" t="s">
        <v>208</v>
      </c>
      <c r="T3840" s="13" t="s">
        <v>209</v>
      </c>
      <c r="U3840" s="33">
        <f t="shared" ca="1" si="708"/>
        <v>45744.56914039352</v>
      </c>
      <c r="V3840" s="13" t="str">
        <f t="shared" si="709"/>
        <v>Mumbai</v>
      </c>
      <c r="W3840" s="13" t="str">
        <f t="shared" si="710"/>
        <v>DOMI</v>
      </c>
      <c r="X3840" s="13">
        <f t="shared" si="711"/>
        <v>5</v>
      </c>
      <c r="Y3840" s="13" t="str">
        <f>IFERROR(VLOOKUP(C3840,ReceivingTeam[],2,FALSE),"HelpDesk")</f>
        <v>HelpDesk</v>
      </c>
      <c r="Z3840" s="67">
        <f t="shared" si="712"/>
        <v>44888.916666666664</v>
      </c>
      <c r="AA3840" s="68">
        <f t="shared" si="713"/>
        <v>44888</v>
      </c>
      <c r="AB3840" s="69" t="b">
        <f t="shared" si="714"/>
        <v>1</v>
      </c>
      <c r="AC3840" s="70">
        <f t="shared" si="715"/>
        <v>0.5</v>
      </c>
      <c r="AD3840" s="67">
        <f t="shared" si="716"/>
        <v>44888.916666666664</v>
      </c>
      <c r="AE3840" s="67">
        <f>VLOOKUP(V3840,'Branch Wise Work Timelines'!C:G,3,FALSE)+AA3840</f>
        <v>44888.416666666664</v>
      </c>
      <c r="AF3840" s="67">
        <f>IF(V3840="Bangalore",VLOOKUP(V3840,'Branch Wise Work Timelines'!C:G,4,FALSE)+AA3840+1,IF(V3840="Mumbai",VLOOKUP(V3840,'Branch Wise Work Timelines'!C:G,4,FALSE)+AA3840+1,VLOOKUP(V3840,'Branch Wise Work Timelines'!C:G,4,FALSE)+AA3840))</f>
        <v>44889.25</v>
      </c>
      <c r="AG3840" s="67">
        <f>WORKDAY.INTL(AA3840,1,11)+VLOOKUP(V3840,'Branch Wise Work Timelines'!C:G,3,FALSE)</f>
        <v>44889.416666666664</v>
      </c>
      <c r="AH3840" s="69" t="str">
        <f t="shared" ca="1" si="717"/>
        <v>Out of TAT</v>
      </c>
      <c r="AI3840" s="69">
        <f t="shared" ca="1" si="718"/>
        <v>20536</v>
      </c>
      <c r="AJ3840" s="69" t="str">
        <f ca="1">IF(AI3840&lt;0,"0-12",IFERROR(VLOOKUP(AI3840,Breakup[],2,FALSE),"&gt;24"))</f>
        <v>&gt;24</v>
      </c>
      <c r="AK3840" s="69" t="str">
        <f>VLOOKUP(V3840,Master!B:D,3,FALSE)</f>
        <v>East</v>
      </c>
      <c r="AL3840" s="69" t="str">
        <f t="shared" si="719"/>
        <v>Mumbai</v>
      </c>
    </row>
    <row r="3841" spans="1:38">
      <c r="A3841" s="14" t="s">
        <v>8011</v>
      </c>
      <c r="B3841" s="54">
        <v>44701.701538622699</v>
      </c>
      <c r="C3841" s="13" t="s">
        <v>1079</v>
      </c>
      <c r="D3841" s="13">
        <v>1929</v>
      </c>
      <c r="E3841" s="13" t="s">
        <v>8012</v>
      </c>
      <c r="F3841" s="13" t="s">
        <v>15</v>
      </c>
      <c r="G3841" s="14">
        <v>1653049644596</v>
      </c>
      <c r="H3841" s="55">
        <v>0.23898148148148099</v>
      </c>
      <c r="I3841" s="33">
        <v>44889.238981481503</v>
      </c>
      <c r="J3841" s="58">
        <v>44889</v>
      </c>
      <c r="K3841" s="13" t="s">
        <v>213</v>
      </c>
      <c r="L3841" s="13" t="s">
        <v>30</v>
      </c>
      <c r="M3841" s="13" t="s">
        <v>214</v>
      </c>
      <c r="N3841" s="13" t="s">
        <v>206</v>
      </c>
      <c r="O3841" s="33" t="s">
        <v>38</v>
      </c>
      <c r="P3841" s="58" t="s">
        <v>38</v>
      </c>
      <c r="Q3841" s="33" t="s">
        <v>207</v>
      </c>
      <c r="R3841" s="14" t="s">
        <v>38</v>
      </c>
      <c r="S3841" s="13" t="s">
        <v>216</v>
      </c>
      <c r="T3841" s="13" t="s">
        <v>217</v>
      </c>
      <c r="U3841" s="33">
        <f t="shared" ca="1" si="708"/>
        <v>45744.56914039352</v>
      </c>
      <c r="V3841" s="13" t="str">
        <f t="shared" si="709"/>
        <v>Bangalore</v>
      </c>
      <c r="W3841" s="13" t="str">
        <f t="shared" si="710"/>
        <v>CLS</v>
      </c>
      <c r="X3841" s="13">
        <f t="shared" si="711"/>
        <v>5</v>
      </c>
      <c r="Y3841" s="13" t="str">
        <f>IFERROR(VLOOKUP(C3841,ReceivingTeam[],2,FALSE),"HelpDesk")</f>
        <v>HelpDesk</v>
      </c>
      <c r="Z3841" s="67">
        <f t="shared" si="712"/>
        <v>44889.916666666664</v>
      </c>
      <c r="AA3841" s="68">
        <f t="shared" si="713"/>
        <v>44889</v>
      </c>
      <c r="AB3841" s="69" t="b">
        <f t="shared" si="714"/>
        <v>1</v>
      </c>
      <c r="AC3841" s="70">
        <f t="shared" si="715"/>
        <v>0.5</v>
      </c>
      <c r="AD3841" s="67">
        <f t="shared" si="716"/>
        <v>44889.916666666664</v>
      </c>
      <c r="AE3841" s="67">
        <f>VLOOKUP(V3841,'Branch Wise Work Timelines'!C:G,3,FALSE)+AA3841</f>
        <v>44889.416666666664</v>
      </c>
      <c r="AF3841" s="67">
        <f>IF(V3841="Bangalore",VLOOKUP(V3841,'Branch Wise Work Timelines'!C:G,4,FALSE)+AA3841+1,IF(V3841="Mumbai",VLOOKUP(V3841,'Branch Wise Work Timelines'!C:G,4,FALSE)+AA3841+1,VLOOKUP(V3841,'Branch Wise Work Timelines'!C:G,4,FALSE)+AA3841))</f>
        <v>44890.104166666664</v>
      </c>
      <c r="AG3841" s="67">
        <f>WORKDAY.INTL(AA3841,1,11)+VLOOKUP(V3841,'Branch Wise Work Timelines'!C:G,3,FALSE)</f>
        <v>44890.416666666664</v>
      </c>
      <c r="AH3841" s="69" t="str">
        <f t="shared" ca="1" si="717"/>
        <v>Out of TAT</v>
      </c>
      <c r="AI3841" s="69">
        <f t="shared" ca="1" si="718"/>
        <v>20512</v>
      </c>
      <c r="AJ3841" s="69" t="str">
        <f ca="1">IF(AI3841&lt;0,"0-12",IFERROR(VLOOKUP(AI3841,Breakup[],2,FALSE),"&gt;24"))</f>
        <v>&gt;24</v>
      </c>
      <c r="AK3841" s="69" t="str">
        <f>VLOOKUP(V3841,Master!B:D,3,FALSE)</f>
        <v>South</v>
      </c>
      <c r="AL3841" s="69" t="str">
        <f t="shared" si="719"/>
        <v>Bangalore-CLS</v>
      </c>
    </row>
    <row r="3842" spans="1:38">
      <c r="A3842" s="14" t="s">
        <v>8013</v>
      </c>
      <c r="B3842" s="54">
        <v>44701.7736538194</v>
      </c>
      <c r="C3842" s="13" t="s">
        <v>377</v>
      </c>
      <c r="D3842" s="13">
        <v>289</v>
      </c>
      <c r="E3842" s="13" t="s">
        <v>8014</v>
      </c>
      <c r="F3842" s="13" t="s">
        <v>15</v>
      </c>
      <c r="G3842" s="14">
        <v>1653052565128</v>
      </c>
      <c r="H3842" s="55">
        <v>0.143761574074074</v>
      </c>
      <c r="I3842" s="33">
        <v>44890.143761574102</v>
      </c>
      <c r="J3842" s="58">
        <v>44890</v>
      </c>
      <c r="K3842" s="13" t="s">
        <v>213</v>
      </c>
      <c r="L3842" s="13" t="s">
        <v>30</v>
      </c>
      <c r="M3842" s="13" t="s">
        <v>75</v>
      </c>
      <c r="N3842" s="13" t="s">
        <v>206</v>
      </c>
      <c r="O3842" s="33" t="s">
        <v>38</v>
      </c>
      <c r="P3842" s="58" t="s">
        <v>38</v>
      </c>
      <c r="Q3842" s="33" t="s">
        <v>207</v>
      </c>
      <c r="R3842" s="14" t="s">
        <v>38</v>
      </c>
      <c r="S3842" s="13" t="s">
        <v>216</v>
      </c>
      <c r="T3842" s="13" t="s">
        <v>217</v>
      </c>
      <c r="U3842" s="33">
        <f t="shared" ref="U3842:U3905" ca="1" si="720">NOW()</f>
        <v>45744.56914039352</v>
      </c>
      <c r="V3842" s="13" t="str">
        <f t="shared" ref="V3842:V3905" si="721">VLOOKUP(L3842,Location,2,0)</f>
        <v>Bangalore</v>
      </c>
      <c r="W3842" s="13" t="str">
        <f t="shared" ref="W3842:W3905" si="722">VLOOKUP(F3842,FCT,2,FALSE)</f>
        <v>CLS</v>
      </c>
      <c r="X3842" s="13">
        <f t="shared" ref="X3842:X3905" si="723">HOUR(I3842)</f>
        <v>3</v>
      </c>
      <c r="Y3842" s="13" t="str">
        <f>IFERROR(VLOOKUP(C3842,ReceivingTeam[],2,FALSE),"HelpDesk")</f>
        <v>HelpDesk</v>
      </c>
      <c r="Z3842" s="67">
        <f t="shared" ref="Z3842:Z3905" si="724">IF(AB3842=FALSE,AE3842+AC3842,IF(I3842&gt;AE3842,IF(((I3842+AC3842)&gt;AF3842),(AC3842-(AF3842-I3842)+AG3842),I3842+AC3842),IF(((AE3842+AC3842)&gt;AF3842),(AC3842-(AF3842-AE3842)+AG3842),AE3842+AC3842)))</f>
        <v>44890.916666666664</v>
      </c>
      <c r="AA3842" s="68">
        <f t="shared" ref="AA3842:AA3905" si="725">INT(J3842)</f>
        <v>44890</v>
      </c>
      <c r="AB3842" s="69" t="b">
        <f t="shared" ref="AB3842:AB3905" si="726">WORKDAY.INTL(AA3842-1,1,11)=AA3842</f>
        <v>1</v>
      </c>
      <c r="AC3842" s="70">
        <f t="shared" ref="AC3842:AC3905" si="727">IF(T3842="High",12/24,72/24)</f>
        <v>0.5</v>
      </c>
      <c r="AD3842" s="67">
        <f t="shared" ref="AD3842:AD3905" si="728">IF(AB3842=FALSE,AE3842+AC3842,IF(I3842&gt;AE3842,IF(((I3842+AC3842)&gt;AF3842),(AC3842-(AF3842-I3842)+AG3842),I3842+AC3842),IF(((AE3842+AC3842)&gt;AF3842),(AC3842-(AF3842-AE3842)+AG3842),AE3842+AC3842)))</f>
        <v>44890.916666666664</v>
      </c>
      <c r="AE3842" s="67">
        <f>VLOOKUP(V3842,'Branch Wise Work Timelines'!C:G,3,FALSE)+AA3842</f>
        <v>44890.416666666664</v>
      </c>
      <c r="AF3842" s="67">
        <f>IF(V3842="Bangalore",VLOOKUP(V3842,'Branch Wise Work Timelines'!C:G,4,FALSE)+AA3842+1,IF(V3842="Mumbai",VLOOKUP(V3842,'Branch Wise Work Timelines'!C:G,4,FALSE)+AA3842+1,VLOOKUP(V3842,'Branch Wise Work Timelines'!C:G,4,FALSE)+AA3842))</f>
        <v>44891.104166666664</v>
      </c>
      <c r="AG3842" s="67">
        <f>WORKDAY.INTL(AA3842,1,11)+VLOOKUP(V3842,'Branch Wise Work Timelines'!C:G,3,FALSE)</f>
        <v>44891.416666666664</v>
      </c>
      <c r="AH3842" s="69" t="str">
        <f t="shared" ref="AH3842:AH3905" ca="1" si="729">IF(Q3842&lt;&gt;"Success",IF(U3842&gt;Z3842,"Out of TAT","In TAT"),IF(O3842&gt;AD3842,"Not Met","Met"))</f>
        <v>Out of TAT</v>
      </c>
      <c r="AI3842" s="69">
        <f t="shared" ref="AI3842:AI3905" ca="1" si="730">ROUNDUP((U3842-AD3842)*24,0)</f>
        <v>20488</v>
      </c>
      <c r="AJ3842" s="69" t="str">
        <f ca="1">IF(AI3842&lt;0,"0-12",IFERROR(VLOOKUP(AI3842,Breakup[],2,FALSE),"&gt;24"))</f>
        <v>&gt;24</v>
      </c>
      <c r="AK3842" s="69" t="str">
        <f>VLOOKUP(V3842,Master!B:D,3,FALSE)</f>
        <v>South</v>
      </c>
      <c r="AL3842" s="69" t="str">
        <f t="shared" ref="AL3842:AL3905" si="731">IF(V3842="Bangalore",IF(W3842="CLS",V3842&amp;"-"&amp;"CLS",V3842),(V3842))</f>
        <v>Bangalore-CLS</v>
      </c>
    </row>
    <row r="3843" spans="1:38">
      <c r="A3843" s="14" t="s">
        <v>8015</v>
      </c>
      <c r="B3843" s="54">
        <v>44701.839990659697</v>
      </c>
      <c r="C3843" s="13" t="s">
        <v>352</v>
      </c>
      <c r="D3843" s="13">
        <v>1960</v>
      </c>
      <c r="E3843" s="13" t="s">
        <v>8016</v>
      </c>
      <c r="F3843" s="13" t="s">
        <v>33</v>
      </c>
      <c r="G3843" s="14">
        <v>1653057688131</v>
      </c>
      <c r="H3843" s="55">
        <v>0.80506944444444395</v>
      </c>
      <c r="I3843" s="33">
        <v>44881.805069444403</v>
      </c>
      <c r="J3843" s="58">
        <v>44881</v>
      </c>
      <c r="K3843" s="13" t="s">
        <v>263</v>
      </c>
      <c r="L3843" s="13" t="s">
        <v>69</v>
      </c>
      <c r="M3843" s="13" t="s">
        <v>101</v>
      </c>
      <c r="N3843" s="13" t="s">
        <v>206</v>
      </c>
      <c r="O3843" s="33" t="s">
        <v>38</v>
      </c>
      <c r="P3843" s="58" t="s">
        <v>38</v>
      </c>
      <c r="Q3843" s="33" t="s">
        <v>207</v>
      </c>
      <c r="R3843" s="14" t="s">
        <v>38</v>
      </c>
      <c r="S3843" s="13" t="s">
        <v>208</v>
      </c>
      <c r="T3843" s="13" t="s">
        <v>209</v>
      </c>
      <c r="U3843" s="33">
        <f t="shared" ca="1" si="720"/>
        <v>45744.56914039352</v>
      </c>
      <c r="V3843" s="13" t="str">
        <f t="shared" si="721"/>
        <v>Mumbai</v>
      </c>
      <c r="W3843" s="13" t="str">
        <f t="shared" si="722"/>
        <v>RI</v>
      </c>
      <c r="X3843" s="13">
        <f t="shared" si="723"/>
        <v>19</v>
      </c>
      <c r="Y3843" s="13" t="str">
        <f>IFERROR(VLOOKUP(C3843,ReceivingTeam[],2,FALSE),"HelpDesk")</f>
        <v>HelpDesk</v>
      </c>
      <c r="Z3843" s="67">
        <f t="shared" si="724"/>
        <v>44882.471736111067</v>
      </c>
      <c r="AA3843" s="68">
        <f t="shared" si="725"/>
        <v>44881</v>
      </c>
      <c r="AB3843" s="69" t="b">
        <f t="shared" si="726"/>
        <v>1</v>
      </c>
      <c r="AC3843" s="70">
        <f t="shared" si="727"/>
        <v>0.5</v>
      </c>
      <c r="AD3843" s="67">
        <f t="shared" si="728"/>
        <v>44882.471736111067</v>
      </c>
      <c r="AE3843" s="67">
        <f>VLOOKUP(V3843,'Branch Wise Work Timelines'!C:G,3,FALSE)+AA3843</f>
        <v>44881.416666666664</v>
      </c>
      <c r="AF3843" s="67">
        <f>IF(V3843="Bangalore",VLOOKUP(V3843,'Branch Wise Work Timelines'!C:G,4,FALSE)+AA3843+1,IF(V3843="Mumbai",VLOOKUP(V3843,'Branch Wise Work Timelines'!C:G,4,FALSE)+AA3843+1,VLOOKUP(V3843,'Branch Wise Work Timelines'!C:G,4,FALSE)+AA3843))</f>
        <v>44882.25</v>
      </c>
      <c r="AG3843" s="67">
        <f>WORKDAY.INTL(AA3843,1,11)+VLOOKUP(V3843,'Branch Wise Work Timelines'!C:G,3,FALSE)</f>
        <v>44882.416666666664</v>
      </c>
      <c r="AH3843" s="69" t="str">
        <f t="shared" ca="1" si="729"/>
        <v>Out of TAT</v>
      </c>
      <c r="AI3843" s="69">
        <f t="shared" ca="1" si="730"/>
        <v>20691</v>
      </c>
      <c r="AJ3843" s="69" t="str">
        <f ca="1">IF(AI3843&lt;0,"0-12",IFERROR(VLOOKUP(AI3843,Breakup[],2,FALSE),"&gt;24"))</f>
        <v>&gt;24</v>
      </c>
      <c r="AK3843" s="69" t="str">
        <f>VLOOKUP(V3843,Master!B:D,3,FALSE)</f>
        <v>East</v>
      </c>
      <c r="AL3843" s="69" t="str">
        <f t="shared" si="731"/>
        <v>Mumbai</v>
      </c>
    </row>
    <row r="3844" spans="1:38">
      <c r="A3844" s="14" t="s">
        <v>8017</v>
      </c>
      <c r="B3844" s="54">
        <v>44701.841703854203</v>
      </c>
      <c r="C3844" s="13" t="s">
        <v>352</v>
      </c>
      <c r="D3844" s="13">
        <v>1699</v>
      </c>
      <c r="E3844" s="13" t="s">
        <v>8018</v>
      </c>
      <c r="F3844" s="13" t="s">
        <v>33</v>
      </c>
      <c r="G3844" s="14">
        <v>1653059936208</v>
      </c>
      <c r="H3844" s="55">
        <v>0.80736111111111097</v>
      </c>
      <c r="I3844" s="33">
        <v>44889.807361111103</v>
      </c>
      <c r="J3844" s="58">
        <v>44889</v>
      </c>
      <c r="K3844" s="13" t="s">
        <v>263</v>
      </c>
      <c r="L3844" s="13" t="s">
        <v>69</v>
      </c>
      <c r="M3844" s="13" t="s">
        <v>101</v>
      </c>
      <c r="N3844" s="13" t="s">
        <v>206</v>
      </c>
      <c r="O3844" s="33" t="s">
        <v>38</v>
      </c>
      <c r="P3844" s="58" t="s">
        <v>38</v>
      </c>
      <c r="Q3844" s="33" t="s">
        <v>207</v>
      </c>
      <c r="R3844" s="14" t="s">
        <v>38</v>
      </c>
      <c r="S3844" s="13" t="s">
        <v>208</v>
      </c>
      <c r="T3844" s="13" t="s">
        <v>209</v>
      </c>
      <c r="U3844" s="33">
        <f t="shared" ca="1" si="720"/>
        <v>45744.56914039352</v>
      </c>
      <c r="V3844" s="13" t="str">
        <f t="shared" si="721"/>
        <v>Mumbai</v>
      </c>
      <c r="W3844" s="13" t="str">
        <f t="shared" si="722"/>
        <v>RI</v>
      </c>
      <c r="X3844" s="13">
        <f t="shared" si="723"/>
        <v>19</v>
      </c>
      <c r="Y3844" s="13" t="str">
        <f>IFERROR(VLOOKUP(C3844,ReceivingTeam[],2,FALSE),"HelpDesk")</f>
        <v>HelpDesk</v>
      </c>
      <c r="Z3844" s="67">
        <f t="shared" si="724"/>
        <v>44890.474027777767</v>
      </c>
      <c r="AA3844" s="68">
        <f t="shared" si="725"/>
        <v>44889</v>
      </c>
      <c r="AB3844" s="69" t="b">
        <f t="shared" si="726"/>
        <v>1</v>
      </c>
      <c r="AC3844" s="70">
        <f t="shared" si="727"/>
        <v>0.5</v>
      </c>
      <c r="AD3844" s="67">
        <f t="shared" si="728"/>
        <v>44890.474027777767</v>
      </c>
      <c r="AE3844" s="67">
        <f>VLOOKUP(V3844,'Branch Wise Work Timelines'!C:G,3,FALSE)+AA3844</f>
        <v>44889.416666666664</v>
      </c>
      <c r="AF3844" s="67">
        <f>IF(V3844="Bangalore",VLOOKUP(V3844,'Branch Wise Work Timelines'!C:G,4,FALSE)+AA3844+1,IF(V3844="Mumbai",VLOOKUP(V3844,'Branch Wise Work Timelines'!C:G,4,FALSE)+AA3844+1,VLOOKUP(V3844,'Branch Wise Work Timelines'!C:G,4,FALSE)+AA3844))</f>
        <v>44890.25</v>
      </c>
      <c r="AG3844" s="67">
        <f>WORKDAY.INTL(AA3844,1,11)+VLOOKUP(V3844,'Branch Wise Work Timelines'!C:G,3,FALSE)</f>
        <v>44890.416666666664</v>
      </c>
      <c r="AH3844" s="69" t="str">
        <f t="shared" ca="1" si="729"/>
        <v>Out of TAT</v>
      </c>
      <c r="AI3844" s="69">
        <f t="shared" ca="1" si="730"/>
        <v>20499</v>
      </c>
      <c r="AJ3844" s="69" t="str">
        <f ca="1">IF(AI3844&lt;0,"0-12",IFERROR(VLOOKUP(AI3844,Breakup[],2,FALSE),"&gt;24"))</f>
        <v>&gt;24</v>
      </c>
      <c r="AK3844" s="69" t="str">
        <f>VLOOKUP(V3844,Master!B:D,3,FALSE)</f>
        <v>East</v>
      </c>
      <c r="AL3844" s="69" t="str">
        <f t="shared" si="731"/>
        <v>Mumbai</v>
      </c>
    </row>
    <row r="3845" spans="1:38">
      <c r="A3845" s="14" t="s">
        <v>8019</v>
      </c>
      <c r="B3845" s="54">
        <v>44701.682366666697</v>
      </c>
      <c r="C3845" s="13" t="s">
        <v>230</v>
      </c>
      <c r="D3845" s="13">
        <v>1559</v>
      </c>
      <c r="E3845" s="13" t="s">
        <v>8020</v>
      </c>
      <c r="F3845" s="13" t="s">
        <v>15</v>
      </c>
      <c r="G3845" s="14">
        <v>1653047338901</v>
      </c>
      <c r="H3845" s="55">
        <v>0.74736111111111103</v>
      </c>
      <c r="I3845" s="33">
        <v>44885.747361111098</v>
      </c>
      <c r="J3845" s="58">
        <v>44885</v>
      </c>
      <c r="K3845" s="13" t="s">
        <v>213</v>
      </c>
      <c r="L3845" s="13" t="s">
        <v>30</v>
      </c>
      <c r="M3845" s="13" t="s">
        <v>75</v>
      </c>
      <c r="N3845" s="13" t="s">
        <v>206</v>
      </c>
      <c r="O3845" s="33" t="s">
        <v>38</v>
      </c>
      <c r="P3845" s="58" t="s">
        <v>38</v>
      </c>
      <c r="Q3845" s="33" t="s">
        <v>207</v>
      </c>
      <c r="R3845" s="14" t="s">
        <v>38</v>
      </c>
      <c r="S3845" s="13" t="s">
        <v>208</v>
      </c>
      <c r="T3845" s="13" t="s">
        <v>209</v>
      </c>
      <c r="U3845" s="33">
        <f t="shared" ca="1" si="720"/>
        <v>45744.56914039352</v>
      </c>
      <c r="V3845" s="13" t="str">
        <f t="shared" si="721"/>
        <v>Bangalore</v>
      </c>
      <c r="W3845" s="13" t="str">
        <f t="shared" si="722"/>
        <v>CLS</v>
      </c>
      <c r="X3845" s="13">
        <f t="shared" si="723"/>
        <v>17</v>
      </c>
      <c r="Y3845" s="13" t="str">
        <f>IFERROR(VLOOKUP(C3845,ReceivingTeam[],2,FALSE),"HelpDesk")</f>
        <v>HelpDesk</v>
      </c>
      <c r="Z3845" s="67">
        <f t="shared" si="724"/>
        <v>44885.916666666664</v>
      </c>
      <c r="AA3845" s="68">
        <f t="shared" si="725"/>
        <v>44885</v>
      </c>
      <c r="AB3845" s="69" t="b">
        <f t="shared" si="726"/>
        <v>0</v>
      </c>
      <c r="AC3845" s="70">
        <f t="shared" si="727"/>
        <v>0.5</v>
      </c>
      <c r="AD3845" s="67">
        <f t="shared" si="728"/>
        <v>44885.916666666664</v>
      </c>
      <c r="AE3845" s="67">
        <f>VLOOKUP(V3845,'Branch Wise Work Timelines'!C:G,3,FALSE)+AA3845</f>
        <v>44885.416666666664</v>
      </c>
      <c r="AF3845" s="67">
        <f>IF(V3845="Bangalore",VLOOKUP(V3845,'Branch Wise Work Timelines'!C:G,4,FALSE)+AA3845+1,IF(V3845="Mumbai",VLOOKUP(V3845,'Branch Wise Work Timelines'!C:G,4,FALSE)+AA3845+1,VLOOKUP(V3845,'Branch Wise Work Timelines'!C:G,4,FALSE)+AA3845))</f>
        <v>44886.104166666664</v>
      </c>
      <c r="AG3845" s="67">
        <f>WORKDAY.INTL(AA3845,1,11)+VLOOKUP(V3845,'Branch Wise Work Timelines'!C:G,3,FALSE)</f>
        <v>44886.416666666664</v>
      </c>
      <c r="AH3845" s="69" t="str">
        <f t="shared" ca="1" si="729"/>
        <v>Out of TAT</v>
      </c>
      <c r="AI3845" s="69">
        <f t="shared" ca="1" si="730"/>
        <v>20608</v>
      </c>
      <c r="AJ3845" s="69" t="str">
        <f ca="1">IF(AI3845&lt;0,"0-12",IFERROR(VLOOKUP(AI3845,Breakup[],2,FALSE),"&gt;24"))</f>
        <v>&gt;24</v>
      </c>
      <c r="AK3845" s="69" t="str">
        <f>VLOOKUP(V3845,Master!B:D,3,FALSE)</f>
        <v>South</v>
      </c>
      <c r="AL3845" s="69" t="str">
        <f t="shared" si="731"/>
        <v>Bangalore-CLS</v>
      </c>
    </row>
    <row r="3846" spans="1:38">
      <c r="A3846" s="14" t="s">
        <v>8021</v>
      </c>
      <c r="B3846" s="54">
        <v>44701.754356331003</v>
      </c>
      <c r="C3846" s="13" t="s">
        <v>114</v>
      </c>
      <c r="D3846" s="13">
        <v>1505</v>
      </c>
      <c r="E3846" s="13" t="s">
        <v>8022</v>
      </c>
      <c r="F3846" s="13" t="s">
        <v>24</v>
      </c>
      <c r="G3846" s="14">
        <v>1653050817746</v>
      </c>
      <c r="H3846" s="55">
        <v>8.9131944444444403E-2</v>
      </c>
      <c r="I3846" s="33">
        <v>44885.089131944398</v>
      </c>
      <c r="J3846" s="58">
        <v>44885</v>
      </c>
      <c r="K3846" s="13" t="s">
        <v>263</v>
      </c>
      <c r="L3846" s="13" t="s">
        <v>69</v>
      </c>
      <c r="M3846" s="13" t="s">
        <v>101</v>
      </c>
      <c r="N3846" s="13" t="s">
        <v>206</v>
      </c>
      <c r="O3846" s="33" t="s">
        <v>38</v>
      </c>
      <c r="P3846" s="58" t="s">
        <v>38</v>
      </c>
      <c r="Q3846" s="33" t="s">
        <v>207</v>
      </c>
      <c r="R3846" s="14" t="s">
        <v>38</v>
      </c>
      <c r="S3846" s="13" t="s">
        <v>208</v>
      </c>
      <c r="T3846" s="13" t="s">
        <v>209</v>
      </c>
      <c r="U3846" s="33">
        <f t="shared" ca="1" si="720"/>
        <v>45744.56914039352</v>
      </c>
      <c r="V3846" s="13" t="str">
        <f t="shared" si="721"/>
        <v>Mumbai</v>
      </c>
      <c r="W3846" s="13" t="str">
        <f t="shared" si="722"/>
        <v>DOMI</v>
      </c>
      <c r="X3846" s="13">
        <f t="shared" si="723"/>
        <v>2</v>
      </c>
      <c r="Y3846" s="13" t="str">
        <f>IFERROR(VLOOKUP(C3846,ReceivingTeam[],2,FALSE),"HelpDesk")</f>
        <v>Branch office</v>
      </c>
      <c r="Z3846" s="67">
        <f t="shared" si="724"/>
        <v>44885.916666666664</v>
      </c>
      <c r="AA3846" s="68">
        <f t="shared" si="725"/>
        <v>44885</v>
      </c>
      <c r="AB3846" s="69" t="b">
        <f t="shared" si="726"/>
        <v>0</v>
      </c>
      <c r="AC3846" s="70">
        <f t="shared" si="727"/>
        <v>0.5</v>
      </c>
      <c r="AD3846" s="67">
        <f t="shared" si="728"/>
        <v>44885.916666666664</v>
      </c>
      <c r="AE3846" s="67">
        <f>VLOOKUP(V3846,'Branch Wise Work Timelines'!C:G,3,FALSE)+AA3846</f>
        <v>44885.416666666664</v>
      </c>
      <c r="AF3846" s="67">
        <f>IF(V3846="Bangalore",VLOOKUP(V3846,'Branch Wise Work Timelines'!C:G,4,FALSE)+AA3846+1,IF(V3846="Mumbai",VLOOKUP(V3846,'Branch Wise Work Timelines'!C:G,4,FALSE)+AA3846+1,VLOOKUP(V3846,'Branch Wise Work Timelines'!C:G,4,FALSE)+AA3846))</f>
        <v>44886.25</v>
      </c>
      <c r="AG3846" s="67">
        <f>WORKDAY.INTL(AA3846,1,11)+VLOOKUP(V3846,'Branch Wise Work Timelines'!C:G,3,FALSE)</f>
        <v>44886.416666666664</v>
      </c>
      <c r="AH3846" s="69" t="str">
        <f t="shared" ca="1" si="729"/>
        <v>Out of TAT</v>
      </c>
      <c r="AI3846" s="69">
        <f t="shared" ca="1" si="730"/>
        <v>20608</v>
      </c>
      <c r="AJ3846" s="69" t="str">
        <f ca="1">IF(AI3846&lt;0,"0-12",IFERROR(VLOOKUP(AI3846,Breakup[],2,FALSE),"&gt;24"))</f>
        <v>&gt;24</v>
      </c>
      <c r="AK3846" s="69" t="str">
        <f>VLOOKUP(V3846,Master!B:D,3,FALSE)</f>
        <v>East</v>
      </c>
      <c r="AL3846" s="69" t="str">
        <f t="shared" si="731"/>
        <v>Mumbai</v>
      </c>
    </row>
    <row r="3847" spans="1:38">
      <c r="A3847" s="14" t="s">
        <v>8023</v>
      </c>
      <c r="B3847" s="54">
        <v>44701.7545118403</v>
      </c>
      <c r="C3847" s="13" t="s">
        <v>122</v>
      </c>
      <c r="D3847" s="13">
        <v>1284</v>
      </c>
      <c r="E3847" s="13" t="s">
        <v>8024</v>
      </c>
      <c r="F3847" s="13" t="s">
        <v>24</v>
      </c>
      <c r="G3847" s="14">
        <v>1653050817746</v>
      </c>
      <c r="H3847" s="55">
        <v>0.119525462962963</v>
      </c>
      <c r="I3847" s="33">
        <v>44881.119525463</v>
      </c>
      <c r="J3847" s="58">
        <v>44881</v>
      </c>
      <c r="K3847" s="13" t="s">
        <v>263</v>
      </c>
      <c r="L3847" s="13" t="s">
        <v>69</v>
      </c>
      <c r="M3847" s="13" t="s">
        <v>101</v>
      </c>
      <c r="N3847" s="13" t="s">
        <v>206</v>
      </c>
      <c r="O3847" s="33" t="s">
        <v>38</v>
      </c>
      <c r="P3847" s="58" t="s">
        <v>38</v>
      </c>
      <c r="Q3847" s="33" t="s">
        <v>207</v>
      </c>
      <c r="R3847" s="14" t="s">
        <v>38</v>
      </c>
      <c r="S3847" s="13" t="s">
        <v>208</v>
      </c>
      <c r="T3847" s="13" t="s">
        <v>209</v>
      </c>
      <c r="U3847" s="33">
        <f t="shared" ca="1" si="720"/>
        <v>45744.56914039352</v>
      </c>
      <c r="V3847" s="13" t="str">
        <f t="shared" si="721"/>
        <v>Mumbai</v>
      </c>
      <c r="W3847" s="13" t="str">
        <f t="shared" si="722"/>
        <v>DOMI</v>
      </c>
      <c r="X3847" s="13">
        <f t="shared" si="723"/>
        <v>2</v>
      </c>
      <c r="Y3847" s="13" t="str">
        <f>IFERROR(VLOOKUP(C3847,ReceivingTeam[],2,FALSE),"HelpDesk")</f>
        <v>Branch office</v>
      </c>
      <c r="Z3847" s="67">
        <f t="shared" si="724"/>
        <v>44881.916666666664</v>
      </c>
      <c r="AA3847" s="68">
        <f t="shared" si="725"/>
        <v>44881</v>
      </c>
      <c r="AB3847" s="69" t="b">
        <f t="shared" si="726"/>
        <v>1</v>
      </c>
      <c r="AC3847" s="70">
        <f t="shared" si="727"/>
        <v>0.5</v>
      </c>
      <c r="AD3847" s="67">
        <f t="shared" si="728"/>
        <v>44881.916666666664</v>
      </c>
      <c r="AE3847" s="67">
        <f>VLOOKUP(V3847,'Branch Wise Work Timelines'!C:G,3,FALSE)+AA3847</f>
        <v>44881.416666666664</v>
      </c>
      <c r="AF3847" s="67">
        <f>IF(V3847="Bangalore",VLOOKUP(V3847,'Branch Wise Work Timelines'!C:G,4,FALSE)+AA3847+1,IF(V3847="Mumbai",VLOOKUP(V3847,'Branch Wise Work Timelines'!C:G,4,FALSE)+AA3847+1,VLOOKUP(V3847,'Branch Wise Work Timelines'!C:G,4,FALSE)+AA3847))</f>
        <v>44882.25</v>
      </c>
      <c r="AG3847" s="67">
        <f>WORKDAY.INTL(AA3847,1,11)+VLOOKUP(V3847,'Branch Wise Work Timelines'!C:G,3,FALSE)</f>
        <v>44882.416666666664</v>
      </c>
      <c r="AH3847" s="69" t="str">
        <f t="shared" ca="1" si="729"/>
        <v>Out of TAT</v>
      </c>
      <c r="AI3847" s="69">
        <f t="shared" ca="1" si="730"/>
        <v>20704</v>
      </c>
      <c r="AJ3847" s="69" t="str">
        <f ca="1">IF(AI3847&lt;0,"0-12",IFERROR(VLOOKUP(AI3847,Breakup[],2,FALSE),"&gt;24"))</f>
        <v>&gt;24</v>
      </c>
      <c r="AK3847" s="69" t="str">
        <f>VLOOKUP(V3847,Master!B:D,3,FALSE)</f>
        <v>East</v>
      </c>
      <c r="AL3847" s="69" t="str">
        <f t="shared" si="731"/>
        <v>Mumbai</v>
      </c>
    </row>
    <row r="3848" spans="1:38">
      <c r="A3848" s="14" t="s">
        <v>8025</v>
      </c>
      <c r="B3848" s="54">
        <v>44701.775094363402</v>
      </c>
      <c r="C3848" s="13" t="s">
        <v>113</v>
      </c>
      <c r="D3848" s="13">
        <v>1333</v>
      </c>
      <c r="E3848" s="13" t="s">
        <v>8026</v>
      </c>
      <c r="F3848" s="13" t="s">
        <v>33</v>
      </c>
      <c r="G3848" s="14">
        <v>1653052695813</v>
      </c>
      <c r="H3848" s="55">
        <v>0.96810185185185205</v>
      </c>
      <c r="I3848" s="33">
        <v>44887.968101851897</v>
      </c>
      <c r="J3848" s="58">
        <v>44887</v>
      </c>
      <c r="K3848" s="13" t="s">
        <v>263</v>
      </c>
      <c r="L3848" s="13" t="s">
        <v>69</v>
      </c>
      <c r="M3848" s="13" t="s">
        <v>101</v>
      </c>
      <c r="N3848" s="13" t="s">
        <v>206</v>
      </c>
      <c r="O3848" s="33" t="s">
        <v>38</v>
      </c>
      <c r="P3848" s="58" t="s">
        <v>38</v>
      </c>
      <c r="Q3848" s="33" t="s">
        <v>207</v>
      </c>
      <c r="R3848" s="14" t="s">
        <v>38</v>
      </c>
      <c r="S3848" s="13" t="s">
        <v>208</v>
      </c>
      <c r="T3848" s="13" t="s">
        <v>209</v>
      </c>
      <c r="U3848" s="33">
        <f t="shared" ca="1" si="720"/>
        <v>45744.56914039352</v>
      </c>
      <c r="V3848" s="13" t="str">
        <f t="shared" si="721"/>
        <v>Mumbai</v>
      </c>
      <c r="W3848" s="13" t="str">
        <f t="shared" si="722"/>
        <v>RI</v>
      </c>
      <c r="X3848" s="13">
        <f t="shared" si="723"/>
        <v>23</v>
      </c>
      <c r="Y3848" s="13" t="str">
        <f>IFERROR(VLOOKUP(C3848,ReceivingTeam[],2,FALSE),"HelpDesk")</f>
        <v>Branch office</v>
      </c>
      <c r="Z3848" s="67">
        <f t="shared" si="724"/>
        <v>44888.634768518561</v>
      </c>
      <c r="AA3848" s="68">
        <f t="shared" si="725"/>
        <v>44887</v>
      </c>
      <c r="AB3848" s="69" t="b">
        <f t="shared" si="726"/>
        <v>1</v>
      </c>
      <c r="AC3848" s="70">
        <f t="shared" si="727"/>
        <v>0.5</v>
      </c>
      <c r="AD3848" s="67">
        <f t="shared" si="728"/>
        <v>44888.634768518561</v>
      </c>
      <c r="AE3848" s="67">
        <f>VLOOKUP(V3848,'Branch Wise Work Timelines'!C:G,3,FALSE)+AA3848</f>
        <v>44887.416666666664</v>
      </c>
      <c r="AF3848" s="67">
        <f>IF(V3848="Bangalore",VLOOKUP(V3848,'Branch Wise Work Timelines'!C:G,4,FALSE)+AA3848+1,IF(V3848="Mumbai",VLOOKUP(V3848,'Branch Wise Work Timelines'!C:G,4,FALSE)+AA3848+1,VLOOKUP(V3848,'Branch Wise Work Timelines'!C:G,4,FALSE)+AA3848))</f>
        <v>44888.25</v>
      </c>
      <c r="AG3848" s="67">
        <f>WORKDAY.INTL(AA3848,1,11)+VLOOKUP(V3848,'Branch Wise Work Timelines'!C:G,3,FALSE)</f>
        <v>44888.416666666664</v>
      </c>
      <c r="AH3848" s="69" t="str">
        <f t="shared" ca="1" si="729"/>
        <v>Out of TAT</v>
      </c>
      <c r="AI3848" s="69">
        <f t="shared" ca="1" si="730"/>
        <v>20543</v>
      </c>
      <c r="AJ3848" s="69" t="str">
        <f ca="1">IF(AI3848&lt;0,"0-12",IFERROR(VLOOKUP(AI3848,Breakup[],2,FALSE),"&gt;24"))</f>
        <v>&gt;24</v>
      </c>
      <c r="AK3848" s="69" t="str">
        <f>VLOOKUP(V3848,Master!B:D,3,FALSE)</f>
        <v>East</v>
      </c>
      <c r="AL3848" s="69" t="str">
        <f t="shared" si="731"/>
        <v>Mumbai</v>
      </c>
    </row>
    <row r="3849" spans="1:38">
      <c r="A3849" s="14" t="s">
        <v>8027</v>
      </c>
      <c r="B3849" s="54">
        <v>44701.776088113402</v>
      </c>
      <c r="C3849" s="13" t="s">
        <v>7196</v>
      </c>
      <c r="D3849" s="13">
        <v>1765</v>
      </c>
      <c r="E3849" s="13" t="s">
        <v>8028</v>
      </c>
      <c r="F3849" s="13" t="s">
        <v>33</v>
      </c>
      <c r="G3849" s="14">
        <v>1653052695813</v>
      </c>
      <c r="H3849" s="55">
        <v>0.44937500000000002</v>
      </c>
      <c r="I3849" s="33">
        <v>44891.449374999997</v>
      </c>
      <c r="J3849" s="58">
        <v>44891</v>
      </c>
      <c r="K3849" s="13" t="s">
        <v>263</v>
      </c>
      <c r="L3849" s="13" t="s">
        <v>69</v>
      </c>
      <c r="M3849" s="13" t="s">
        <v>101</v>
      </c>
      <c r="N3849" s="13" t="s">
        <v>206</v>
      </c>
      <c r="O3849" s="33">
        <v>44891.886840277803</v>
      </c>
      <c r="P3849" s="58">
        <v>44891</v>
      </c>
      <c r="Q3849" s="33" t="s">
        <v>237</v>
      </c>
      <c r="R3849" s="14">
        <v>426</v>
      </c>
      <c r="S3849" s="13" t="s">
        <v>208</v>
      </c>
      <c r="T3849" s="13" t="s">
        <v>209</v>
      </c>
      <c r="U3849" s="33">
        <f t="shared" ca="1" si="720"/>
        <v>45744.56914039352</v>
      </c>
      <c r="V3849" s="13" t="str">
        <f t="shared" si="721"/>
        <v>Mumbai</v>
      </c>
      <c r="W3849" s="13" t="str">
        <f t="shared" si="722"/>
        <v>RI</v>
      </c>
      <c r="X3849" s="13">
        <f t="shared" si="723"/>
        <v>10</v>
      </c>
      <c r="Y3849" s="13" t="str">
        <f>IFERROR(VLOOKUP(C3849,ReceivingTeam[],2,FALSE),"HelpDesk")</f>
        <v>HelpDesk</v>
      </c>
      <c r="Z3849" s="67">
        <f t="shared" si="724"/>
        <v>44891.949374999997</v>
      </c>
      <c r="AA3849" s="68">
        <f t="shared" si="725"/>
        <v>44891</v>
      </c>
      <c r="AB3849" s="69" t="b">
        <f t="shared" si="726"/>
        <v>1</v>
      </c>
      <c r="AC3849" s="70">
        <f t="shared" si="727"/>
        <v>0.5</v>
      </c>
      <c r="AD3849" s="67">
        <f t="shared" si="728"/>
        <v>44891.949374999997</v>
      </c>
      <c r="AE3849" s="67">
        <f>VLOOKUP(V3849,'Branch Wise Work Timelines'!C:G,3,FALSE)+AA3849</f>
        <v>44891.416666666664</v>
      </c>
      <c r="AF3849" s="67">
        <f>IF(V3849="Bangalore",VLOOKUP(V3849,'Branch Wise Work Timelines'!C:G,4,FALSE)+AA3849+1,IF(V3849="Mumbai",VLOOKUP(V3849,'Branch Wise Work Timelines'!C:G,4,FALSE)+AA3849+1,VLOOKUP(V3849,'Branch Wise Work Timelines'!C:G,4,FALSE)+AA3849))</f>
        <v>44892.25</v>
      </c>
      <c r="AG3849" s="67">
        <f>WORKDAY.INTL(AA3849,1,11)+VLOOKUP(V3849,'Branch Wise Work Timelines'!C:G,3,FALSE)</f>
        <v>44893.416666666664</v>
      </c>
      <c r="AH3849" s="69" t="str">
        <f t="shared" si="729"/>
        <v>Met</v>
      </c>
      <c r="AI3849" s="69">
        <f t="shared" ca="1" si="730"/>
        <v>20463</v>
      </c>
      <c r="AJ3849" s="69" t="str">
        <f ca="1">IF(AI3849&lt;0,"0-12",IFERROR(VLOOKUP(AI3849,Breakup[],2,FALSE),"&gt;24"))</f>
        <v>&gt;24</v>
      </c>
      <c r="AK3849" s="69" t="str">
        <f>VLOOKUP(V3849,Master!B:D,3,FALSE)</f>
        <v>East</v>
      </c>
      <c r="AL3849" s="69" t="str">
        <f t="shared" si="731"/>
        <v>Mumbai</v>
      </c>
    </row>
    <row r="3850" spans="1:38">
      <c r="A3850" s="14" t="s">
        <v>8029</v>
      </c>
      <c r="B3850" s="54">
        <v>44701.777174386603</v>
      </c>
      <c r="C3850" s="13" t="s">
        <v>113</v>
      </c>
      <c r="D3850" s="13">
        <v>623</v>
      </c>
      <c r="E3850" s="13" t="s">
        <v>8030</v>
      </c>
      <c r="F3850" s="13" t="s">
        <v>33</v>
      </c>
      <c r="G3850" s="14">
        <v>1653052695813</v>
      </c>
      <c r="H3850" s="55">
        <v>0.24153935185185199</v>
      </c>
      <c r="I3850" s="33">
        <v>44884.241539351897</v>
      </c>
      <c r="J3850" s="58">
        <v>44884</v>
      </c>
      <c r="K3850" s="13" t="s">
        <v>263</v>
      </c>
      <c r="L3850" s="13" t="s">
        <v>69</v>
      </c>
      <c r="M3850" s="13" t="s">
        <v>101</v>
      </c>
      <c r="N3850" s="13" t="s">
        <v>206</v>
      </c>
      <c r="O3850" s="33" t="s">
        <v>38</v>
      </c>
      <c r="P3850" s="58" t="s">
        <v>38</v>
      </c>
      <c r="Q3850" s="33" t="s">
        <v>207</v>
      </c>
      <c r="R3850" s="14" t="s">
        <v>38</v>
      </c>
      <c r="S3850" s="13" t="s">
        <v>208</v>
      </c>
      <c r="T3850" s="13" t="s">
        <v>209</v>
      </c>
      <c r="U3850" s="33">
        <f t="shared" ca="1" si="720"/>
        <v>45744.56914039352</v>
      </c>
      <c r="V3850" s="13" t="str">
        <f t="shared" si="721"/>
        <v>Mumbai</v>
      </c>
      <c r="W3850" s="13" t="str">
        <f t="shared" si="722"/>
        <v>RI</v>
      </c>
      <c r="X3850" s="13">
        <f t="shared" si="723"/>
        <v>5</v>
      </c>
      <c r="Y3850" s="13" t="str">
        <f>IFERROR(VLOOKUP(C3850,ReceivingTeam[],2,FALSE),"HelpDesk")</f>
        <v>Branch office</v>
      </c>
      <c r="Z3850" s="67">
        <f t="shared" si="724"/>
        <v>44884.916666666664</v>
      </c>
      <c r="AA3850" s="68">
        <f t="shared" si="725"/>
        <v>44884</v>
      </c>
      <c r="AB3850" s="69" t="b">
        <f t="shared" si="726"/>
        <v>1</v>
      </c>
      <c r="AC3850" s="70">
        <f t="shared" si="727"/>
        <v>0.5</v>
      </c>
      <c r="AD3850" s="67">
        <f t="shared" si="728"/>
        <v>44884.916666666664</v>
      </c>
      <c r="AE3850" s="67">
        <f>VLOOKUP(V3850,'Branch Wise Work Timelines'!C:G,3,FALSE)+AA3850</f>
        <v>44884.416666666664</v>
      </c>
      <c r="AF3850" s="67">
        <f>IF(V3850="Bangalore",VLOOKUP(V3850,'Branch Wise Work Timelines'!C:G,4,FALSE)+AA3850+1,IF(V3850="Mumbai",VLOOKUP(V3850,'Branch Wise Work Timelines'!C:G,4,FALSE)+AA3850+1,VLOOKUP(V3850,'Branch Wise Work Timelines'!C:G,4,FALSE)+AA3850))</f>
        <v>44885.25</v>
      </c>
      <c r="AG3850" s="67">
        <f>WORKDAY.INTL(AA3850,1,11)+VLOOKUP(V3850,'Branch Wise Work Timelines'!C:G,3,FALSE)</f>
        <v>44886.416666666664</v>
      </c>
      <c r="AH3850" s="69" t="str">
        <f t="shared" ca="1" si="729"/>
        <v>Out of TAT</v>
      </c>
      <c r="AI3850" s="69">
        <f t="shared" ca="1" si="730"/>
        <v>20632</v>
      </c>
      <c r="AJ3850" s="69" t="str">
        <f ca="1">IF(AI3850&lt;0,"0-12",IFERROR(VLOOKUP(AI3850,Breakup[],2,FALSE),"&gt;24"))</f>
        <v>&gt;24</v>
      </c>
      <c r="AK3850" s="69" t="str">
        <f>VLOOKUP(V3850,Master!B:D,3,FALSE)</f>
        <v>East</v>
      </c>
      <c r="AL3850" s="69" t="str">
        <f t="shared" si="731"/>
        <v>Mumbai</v>
      </c>
    </row>
    <row r="3851" spans="1:38">
      <c r="A3851" s="14" t="s">
        <v>8031</v>
      </c>
      <c r="B3851" s="54">
        <v>44701.758178588003</v>
      </c>
      <c r="C3851" s="13" t="s">
        <v>113</v>
      </c>
      <c r="D3851" s="13">
        <v>1641</v>
      </c>
      <c r="E3851" s="13" t="s">
        <v>8032</v>
      </c>
      <c r="F3851" s="13" t="s">
        <v>24</v>
      </c>
      <c r="G3851" s="14">
        <v>1653053649172</v>
      </c>
      <c r="H3851" s="55">
        <v>0.75442129629629595</v>
      </c>
      <c r="I3851" s="33">
        <v>44885.754421296297</v>
      </c>
      <c r="J3851" s="58">
        <v>44885</v>
      </c>
      <c r="K3851" s="13" t="s">
        <v>263</v>
      </c>
      <c r="L3851" s="13" t="s">
        <v>69</v>
      </c>
      <c r="M3851" s="13" t="s">
        <v>101</v>
      </c>
      <c r="N3851" s="13" t="s">
        <v>206</v>
      </c>
      <c r="O3851" s="33" t="s">
        <v>38</v>
      </c>
      <c r="P3851" s="58" t="s">
        <v>38</v>
      </c>
      <c r="Q3851" s="33" t="s">
        <v>207</v>
      </c>
      <c r="R3851" s="14" t="s">
        <v>38</v>
      </c>
      <c r="S3851" s="13" t="s">
        <v>208</v>
      </c>
      <c r="T3851" s="13" t="s">
        <v>209</v>
      </c>
      <c r="U3851" s="33">
        <f t="shared" ca="1" si="720"/>
        <v>45744.56914039352</v>
      </c>
      <c r="V3851" s="13" t="str">
        <f t="shared" si="721"/>
        <v>Mumbai</v>
      </c>
      <c r="W3851" s="13" t="str">
        <f t="shared" si="722"/>
        <v>DOMI</v>
      </c>
      <c r="X3851" s="13">
        <f t="shared" si="723"/>
        <v>18</v>
      </c>
      <c r="Y3851" s="13" t="str">
        <f>IFERROR(VLOOKUP(C3851,ReceivingTeam[],2,FALSE),"HelpDesk")</f>
        <v>Branch office</v>
      </c>
      <c r="Z3851" s="67">
        <f t="shared" si="724"/>
        <v>44885.916666666664</v>
      </c>
      <c r="AA3851" s="68">
        <f t="shared" si="725"/>
        <v>44885</v>
      </c>
      <c r="AB3851" s="69" t="b">
        <f t="shared" si="726"/>
        <v>0</v>
      </c>
      <c r="AC3851" s="70">
        <f t="shared" si="727"/>
        <v>0.5</v>
      </c>
      <c r="AD3851" s="67">
        <f t="shared" si="728"/>
        <v>44885.916666666664</v>
      </c>
      <c r="AE3851" s="67">
        <f>VLOOKUP(V3851,'Branch Wise Work Timelines'!C:G,3,FALSE)+AA3851</f>
        <v>44885.416666666664</v>
      </c>
      <c r="AF3851" s="67">
        <f>IF(V3851="Bangalore",VLOOKUP(V3851,'Branch Wise Work Timelines'!C:G,4,FALSE)+AA3851+1,IF(V3851="Mumbai",VLOOKUP(V3851,'Branch Wise Work Timelines'!C:G,4,FALSE)+AA3851+1,VLOOKUP(V3851,'Branch Wise Work Timelines'!C:G,4,FALSE)+AA3851))</f>
        <v>44886.25</v>
      </c>
      <c r="AG3851" s="67">
        <f>WORKDAY.INTL(AA3851,1,11)+VLOOKUP(V3851,'Branch Wise Work Timelines'!C:G,3,FALSE)</f>
        <v>44886.416666666664</v>
      </c>
      <c r="AH3851" s="69" t="str">
        <f t="shared" ca="1" si="729"/>
        <v>Out of TAT</v>
      </c>
      <c r="AI3851" s="69">
        <f t="shared" ca="1" si="730"/>
        <v>20608</v>
      </c>
      <c r="AJ3851" s="69" t="str">
        <f ca="1">IF(AI3851&lt;0,"0-12",IFERROR(VLOOKUP(AI3851,Breakup[],2,FALSE),"&gt;24"))</f>
        <v>&gt;24</v>
      </c>
      <c r="AK3851" s="69" t="str">
        <f>VLOOKUP(V3851,Master!B:D,3,FALSE)</f>
        <v>East</v>
      </c>
      <c r="AL3851" s="69" t="str">
        <f t="shared" si="731"/>
        <v>Mumbai</v>
      </c>
    </row>
    <row r="3852" spans="1:38">
      <c r="A3852" s="14" t="s">
        <v>8033</v>
      </c>
      <c r="B3852" s="54">
        <v>44701.784483877302</v>
      </c>
      <c r="C3852" s="13" t="s">
        <v>261</v>
      </c>
      <c r="D3852" s="13">
        <v>1239</v>
      </c>
      <c r="E3852" s="13" t="s">
        <v>8034</v>
      </c>
      <c r="F3852" s="13" t="s">
        <v>24</v>
      </c>
      <c r="G3852" s="14">
        <v>1653053649172</v>
      </c>
      <c r="H3852" s="55">
        <v>0.799953703703704</v>
      </c>
      <c r="I3852" s="33">
        <v>44890.799953703703</v>
      </c>
      <c r="J3852" s="58">
        <v>44890</v>
      </c>
      <c r="K3852" s="13" t="s">
        <v>263</v>
      </c>
      <c r="L3852" s="13" t="s">
        <v>69</v>
      </c>
      <c r="M3852" s="13" t="s">
        <v>101</v>
      </c>
      <c r="N3852" s="13" t="s">
        <v>206</v>
      </c>
      <c r="O3852" s="33" t="s">
        <v>38</v>
      </c>
      <c r="P3852" s="58" t="s">
        <v>38</v>
      </c>
      <c r="Q3852" s="33" t="s">
        <v>207</v>
      </c>
      <c r="R3852" s="14" t="s">
        <v>38</v>
      </c>
      <c r="S3852" s="13" t="s">
        <v>208</v>
      </c>
      <c r="T3852" s="13" t="s">
        <v>209</v>
      </c>
      <c r="U3852" s="33">
        <f t="shared" ca="1" si="720"/>
        <v>45744.56914039352</v>
      </c>
      <c r="V3852" s="13" t="str">
        <f t="shared" si="721"/>
        <v>Mumbai</v>
      </c>
      <c r="W3852" s="13" t="str">
        <f t="shared" si="722"/>
        <v>DOMI</v>
      </c>
      <c r="X3852" s="13">
        <f t="shared" si="723"/>
        <v>19</v>
      </c>
      <c r="Y3852" s="13" t="str">
        <f>IFERROR(VLOOKUP(C3852,ReceivingTeam[],2,FALSE),"HelpDesk")</f>
        <v>HelpDesk</v>
      </c>
      <c r="Z3852" s="67">
        <f t="shared" si="724"/>
        <v>44891.466620370367</v>
      </c>
      <c r="AA3852" s="68">
        <f t="shared" si="725"/>
        <v>44890</v>
      </c>
      <c r="AB3852" s="69" t="b">
        <f t="shared" si="726"/>
        <v>1</v>
      </c>
      <c r="AC3852" s="70">
        <f t="shared" si="727"/>
        <v>0.5</v>
      </c>
      <c r="AD3852" s="67">
        <f t="shared" si="728"/>
        <v>44891.466620370367</v>
      </c>
      <c r="AE3852" s="67">
        <f>VLOOKUP(V3852,'Branch Wise Work Timelines'!C:G,3,FALSE)+AA3852</f>
        <v>44890.416666666664</v>
      </c>
      <c r="AF3852" s="67">
        <f>IF(V3852="Bangalore",VLOOKUP(V3852,'Branch Wise Work Timelines'!C:G,4,FALSE)+AA3852+1,IF(V3852="Mumbai",VLOOKUP(V3852,'Branch Wise Work Timelines'!C:G,4,FALSE)+AA3852+1,VLOOKUP(V3852,'Branch Wise Work Timelines'!C:G,4,FALSE)+AA3852))</f>
        <v>44891.25</v>
      </c>
      <c r="AG3852" s="67">
        <f>WORKDAY.INTL(AA3852,1,11)+VLOOKUP(V3852,'Branch Wise Work Timelines'!C:G,3,FALSE)</f>
        <v>44891.416666666664</v>
      </c>
      <c r="AH3852" s="69" t="str">
        <f t="shared" ca="1" si="729"/>
        <v>Out of TAT</v>
      </c>
      <c r="AI3852" s="69">
        <f t="shared" ca="1" si="730"/>
        <v>20475</v>
      </c>
      <c r="AJ3852" s="69" t="str">
        <f ca="1">IF(AI3852&lt;0,"0-12",IFERROR(VLOOKUP(AI3852,Breakup[],2,FALSE),"&gt;24"))</f>
        <v>&gt;24</v>
      </c>
      <c r="AK3852" s="69" t="str">
        <f>VLOOKUP(V3852,Master!B:D,3,FALSE)</f>
        <v>East</v>
      </c>
      <c r="AL3852" s="69" t="str">
        <f t="shared" si="731"/>
        <v>Mumbai</v>
      </c>
    </row>
    <row r="3853" spans="1:38">
      <c r="A3853" s="14" t="s">
        <v>8035</v>
      </c>
      <c r="B3853" s="54">
        <v>44701.784577546299</v>
      </c>
      <c r="C3853" s="13" t="s">
        <v>122</v>
      </c>
      <c r="D3853" s="13">
        <v>1132</v>
      </c>
      <c r="E3853" s="13" t="s">
        <v>8036</v>
      </c>
      <c r="F3853" s="13" t="s">
        <v>33</v>
      </c>
      <c r="G3853" s="14">
        <v>1653054611210</v>
      </c>
      <c r="H3853" s="55">
        <v>0.90701388888888901</v>
      </c>
      <c r="I3853" s="33">
        <v>44885.9070138889</v>
      </c>
      <c r="J3853" s="58">
        <v>44885</v>
      </c>
      <c r="K3853" s="13" t="s">
        <v>263</v>
      </c>
      <c r="L3853" s="13" t="s">
        <v>69</v>
      </c>
      <c r="M3853" s="13" t="s">
        <v>101</v>
      </c>
      <c r="N3853" s="13" t="s">
        <v>206</v>
      </c>
      <c r="O3853" s="33" t="s">
        <v>38</v>
      </c>
      <c r="P3853" s="58" t="s">
        <v>38</v>
      </c>
      <c r="Q3853" s="33" t="s">
        <v>207</v>
      </c>
      <c r="R3853" s="14" t="s">
        <v>38</v>
      </c>
      <c r="S3853" s="13" t="s">
        <v>208</v>
      </c>
      <c r="T3853" s="13" t="s">
        <v>209</v>
      </c>
      <c r="U3853" s="33">
        <f t="shared" ca="1" si="720"/>
        <v>45744.56914039352</v>
      </c>
      <c r="V3853" s="13" t="str">
        <f t="shared" si="721"/>
        <v>Mumbai</v>
      </c>
      <c r="W3853" s="13" t="str">
        <f t="shared" si="722"/>
        <v>RI</v>
      </c>
      <c r="X3853" s="13">
        <f t="shared" si="723"/>
        <v>21</v>
      </c>
      <c r="Y3853" s="13" t="str">
        <f>IFERROR(VLOOKUP(C3853,ReceivingTeam[],2,FALSE),"HelpDesk")</f>
        <v>Branch office</v>
      </c>
      <c r="Z3853" s="67">
        <f t="shared" si="724"/>
        <v>44885.916666666664</v>
      </c>
      <c r="AA3853" s="68">
        <f t="shared" si="725"/>
        <v>44885</v>
      </c>
      <c r="AB3853" s="69" t="b">
        <f t="shared" si="726"/>
        <v>0</v>
      </c>
      <c r="AC3853" s="70">
        <f t="shared" si="727"/>
        <v>0.5</v>
      </c>
      <c r="AD3853" s="67">
        <f t="shared" si="728"/>
        <v>44885.916666666664</v>
      </c>
      <c r="AE3853" s="67">
        <f>VLOOKUP(V3853,'Branch Wise Work Timelines'!C:G,3,FALSE)+AA3853</f>
        <v>44885.416666666664</v>
      </c>
      <c r="AF3853" s="67">
        <f>IF(V3853="Bangalore",VLOOKUP(V3853,'Branch Wise Work Timelines'!C:G,4,FALSE)+AA3853+1,IF(V3853="Mumbai",VLOOKUP(V3853,'Branch Wise Work Timelines'!C:G,4,FALSE)+AA3853+1,VLOOKUP(V3853,'Branch Wise Work Timelines'!C:G,4,FALSE)+AA3853))</f>
        <v>44886.25</v>
      </c>
      <c r="AG3853" s="67">
        <f>WORKDAY.INTL(AA3853,1,11)+VLOOKUP(V3853,'Branch Wise Work Timelines'!C:G,3,FALSE)</f>
        <v>44886.416666666664</v>
      </c>
      <c r="AH3853" s="69" t="str">
        <f t="shared" ca="1" si="729"/>
        <v>Out of TAT</v>
      </c>
      <c r="AI3853" s="69">
        <f t="shared" ca="1" si="730"/>
        <v>20608</v>
      </c>
      <c r="AJ3853" s="69" t="str">
        <f ca="1">IF(AI3853&lt;0,"0-12",IFERROR(VLOOKUP(AI3853,Breakup[],2,FALSE),"&gt;24"))</f>
        <v>&gt;24</v>
      </c>
      <c r="AK3853" s="69" t="str">
        <f>VLOOKUP(V3853,Master!B:D,3,FALSE)</f>
        <v>East</v>
      </c>
      <c r="AL3853" s="69" t="str">
        <f t="shared" si="731"/>
        <v>Mumbai</v>
      </c>
    </row>
    <row r="3854" spans="1:38">
      <c r="A3854" s="14" t="s">
        <v>8037</v>
      </c>
      <c r="B3854" s="54">
        <v>44701.785475034703</v>
      </c>
      <c r="C3854" s="13" t="s">
        <v>211</v>
      </c>
      <c r="D3854" s="13">
        <v>447</v>
      </c>
      <c r="E3854" s="13" t="s">
        <v>8038</v>
      </c>
      <c r="F3854" s="13" t="s">
        <v>15</v>
      </c>
      <c r="G3854" s="14">
        <v>1653053327236</v>
      </c>
      <c r="H3854" s="55">
        <v>0.61488425925925905</v>
      </c>
      <c r="I3854" s="33">
        <v>44889.614884259303</v>
      </c>
      <c r="J3854" s="58">
        <v>44889</v>
      </c>
      <c r="K3854" s="13" t="s">
        <v>213</v>
      </c>
      <c r="L3854" s="13" t="s">
        <v>30</v>
      </c>
      <c r="M3854" s="13" t="s">
        <v>75</v>
      </c>
      <c r="N3854" s="13" t="s">
        <v>206</v>
      </c>
      <c r="O3854" s="33" t="s">
        <v>38</v>
      </c>
      <c r="P3854" s="58" t="s">
        <v>38</v>
      </c>
      <c r="Q3854" s="33" t="s">
        <v>207</v>
      </c>
      <c r="R3854" s="14" t="s">
        <v>38</v>
      </c>
      <c r="S3854" s="13" t="s">
        <v>216</v>
      </c>
      <c r="T3854" s="13" t="s">
        <v>217</v>
      </c>
      <c r="U3854" s="33">
        <f t="shared" ca="1" si="720"/>
        <v>45744.56914039352</v>
      </c>
      <c r="V3854" s="13" t="str">
        <f t="shared" si="721"/>
        <v>Bangalore</v>
      </c>
      <c r="W3854" s="13" t="str">
        <f t="shared" si="722"/>
        <v>CLS</v>
      </c>
      <c r="X3854" s="13">
        <f t="shared" si="723"/>
        <v>14</v>
      </c>
      <c r="Y3854" s="13" t="str">
        <f>IFERROR(VLOOKUP(C3854,ReceivingTeam[],2,FALSE),"HelpDesk")</f>
        <v>HelpDesk</v>
      </c>
      <c r="Z3854" s="67">
        <f t="shared" si="724"/>
        <v>44890.427384259303</v>
      </c>
      <c r="AA3854" s="68">
        <f t="shared" si="725"/>
        <v>44889</v>
      </c>
      <c r="AB3854" s="69" t="b">
        <f t="shared" si="726"/>
        <v>1</v>
      </c>
      <c r="AC3854" s="70">
        <f t="shared" si="727"/>
        <v>0.5</v>
      </c>
      <c r="AD3854" s="67">
        <f t="shared" si="728"/>
        <v>44890.427384259303</v>
      </c>
      <c r="AE3854" s="67">
        <f>VLOOKUP(V3854,'Branch Wise Work Timelines'!C:G,3,FALSE)+AA3854</f>
        <v>44889.416666666664</v>
      </c>
      <c r="AF3854" s="67">
        <f>IF(V3854="Bangalore",VLOOKUP(V3854,'Branch Wise Work Timelines'!C:G,4,FALSE)+AA3854+1,IF(V3854="Mumbai",VLOOKUP(V3854,'Branch Wise Work Timelines'!C:G,4,FALSE)+AA3854+1,VLOOKUP(V3854,'Branch Wise Work Timelines'!C:G,4,FALSE)+AA3854))</f>
        <v>44890.104166666664</v>
      </c>
      <c r="AG3854" s="67">
        <f>WORKDAY.INTL(AA3854,1,11)+VLOOKUP(V3854,'Branch Wise Work Timelines'!C:G,3,FALSE)</f>
        <v>44890.416666666664</v>
      </c>
      <c r="AH3854" s="69" t="str">
        <f t="shared" ca="1" si="729"/>
        <v>Out of TAT</v>
      </c>
      <c r="AI3854" s="69">
        <f t="shared" ca="1" si="730"/>
        <v>20500</v>
      </c>
      <c r="AJ3854" s="69" t="str">
        <f ca="1">IF(AI3854&lt;0,"0-12",IFERROR(VLOOKUP(AI3854,Breakup[],2,FALSE),"&gt;24"))</f>
        <v>&gt;24</v>
      </c>
      <c r="AK3854" s="69" t="str">
        <f>VLOOKUP(V3854,Master!B:D,3,FALSE)</f>
        <v>South</v>
      </c>
      <c r="AL3854" s="69" t="str">
        <f t="shared" si="731"/>
        <v>Bangalore-CLS</v>
      </c>
    </row>
    <row r="3855" spans="1:38">
      <c r="A3855" s="14" t="s">
        <v>8039</v>
      </c>
      <c r="B3855" s="54">
        <v>44701.7556507755</v>
      </c>
      <c r="C3855" s="13" t="s">
        <v>122</v>
      </c>
      <c r="D3855" s="13">
        <v>623</v>
      </c>
      <c r="E3855" s="13" t="s">
        <v>8040</v>
      </c>
      <c r="F3855" s="13" t="s">
        <v>24</v>
      </c>
      <c r="G3855" s="14">
        <v>1653050817746</v>
      </c>
      <c r="H3855" s="55">
        <v>0.52593749999999995</v>
      </c>
      <c r="I3855" s="33">
        <v>44888.525937500002</v>
      </c>
      <c r="J3855" s="58">
        <v>44888</v>
      </c>
      <c r="K3855" s="13" t="s">
        <v>263</v>
      </c>
      <c r="L3855" s="13" t="s">
        <v>69</v>
      </c>
      <c r="M3855" s="13" t="s">
        <v>101</v>
      </c>
      <c r="N3855" s="13" t="s">
        <v>206</v>
      </c>
      <c r="O3855" s="33" t="s">
        <v>38</v>
      </c>
      <c r="P3855" s="58" t="s">
        <v>38</v>
      </c>
      <c r="Q3855" s="33" t="s">
        <v>207</v>
      </c>
      <c r="R3855" s="14" t="s">
        <v>38</v>
      </c>
      <c r="S3855" s="13" t="s">
        <v>208</v>
      </c>
      <c r="T3855" s="13" t="s">
        <v>209</v>
      </c>
      <c r="U3855" s="33">
        <f t="shared" ca="1" si="720"/>
        <v>45744.56914039352</v>
      </c>
      <c r="V3855" s="13" t="str">
        <f t="shared" si="721"/>
        <v>Mumbai</v>
      </c>
      <c r="W3855" s="13" t="str">
        <f t="shared" si="722"/>
        <v>DOMI</v>
      </c>
      <c r="X3855" s="13">
        <f t="shared" si="723"/>
        <v>12</v>
      </c>
      <c r="Y3855" s="13" t="str">
        <f>IFERROR(VLOOKUP(C3855,ReceivingTeam[],2,FALSE),"HelpDesk")</f>
        <v>Branch office</v>
      </c>
      <c r="Z3855" s="67">
        <f t="shared" si="724"/>
        <v>44889.025937500002</v>
      </c>
      <c r="AA3855" s="68">
        <f t="shared" si="725"/>
        <v>44888</v>
      </c>
      <c r="AB3855" s="69" t="b">
        <f t="shared" si="726"/>
        <v>1</v>
      </c>
      <c r="AC3855" s="70">
        <f t="shared" si="727"/>
        <v>0.5</v>
      </c>
      <c r="AD3855" s="67">
        <f t="shared" si="728"/>
        <v>44889.025937500002</v>
      </c>
      <c r="AE3855" s="67">
        <f>VLOOKUP(V3855,'Branch Wise Work Timelines'!C:G,3,FALSE)+AA3855</f>
        <v>44888.416666666664</v>
      </c>
      <c r="AF3855" s="67">
        <f>IF(V3855="Bangalore",VLOOKUP(V3855,'Branch Wise Work Timelines'!C:G,4,FALSE)+AA3855+1,IF(V3855="Mumbai",VLOOKUP(V3855,'Branch Wise Work Timelines'!C:G,4,FALSE)+AA3855+1,VLOOKUP(V3855,'Branch Wise Work Timelines'!C:G,4,FALSE)+AA3855))</f>
        <v>44889.25</v>
      </c>
      <c r="AG3855" s="67">
        <f>WORKDAY.INTL(AA3855,1,11)+VLOOKUP(V3855,'Branch Wise Work Timelines'!C:G,3,FALSE)</f>
        <v>44889.416666666664</v>
      </c>
      <c r="AH3855" s="69" t="str">
        <f t="shared" ca="1" si="729"/>
        <v>Out of TAT</v>
      </c>
      <c r="AI3855" s="69">
        <f t="shared" ca="1" si="730"/>
        <v>20534</v>
      </c>
      <c r="AJ3855" s="69" t="str">
        <f ca="1">IF(AI3855&lt;0,"0-12",IFERROR(VLOOKUP(AI3855,Breakup[],2,FALSE),"&gt;24"))</f>
        <v>&gt;24</v>
      </c>
      <c r="AK3855" s="69" t="str">
        <f>VLOOKUP(V3855,Master!B:D,3,FALSE)</f>
        <v>East</v>
      </c>
      <c r="AL3855" s="69" t="str">
        <f t="shared" si="731"/>
        <v>Mumbai</v>
      </c>
    </row>
    <row r="3856" spans="1:38">
      <c r="A3856" s="14" t="s">
        <v>8041</v>
      </c>
      <c r="B3856" s="54">
        <v>44701.757222303197</v>
      </c>
      <c r="C3856" s="13" t="s">
        <v>113</v>
      </c>
      <c r="D3856" s="13">
        <v>1578</v>
      </c>
      <c r="E3856" s="13" t="s">
        <v>8042</v>
      </c>
      <c r="F3856" s="13" t="s">
        <v>24</v>
      </c>
      <c r="G3856" s="14">
        <v>1653050817746</v>
      </c>
      <c r="H3856" s="55">
        <v>0.74087962962963005</v>
      </c>
      <c r="I3856" s="33">
        <v>44882.7408796296</v>
      </c>
      <c r="J3856" s="58">
        <v>44882</v>
      </c>
      <c r="K3856" s="13" t="s">
        <v>263</v>
      </c>
      <c r="L3856" s="13" t="s">
        <v>69</v>
      </c>
      <c r="M3856" s="13" t="s">
        <v>101</v>
      </c>
      <c r="N3856" s="13" t="s">
        <v>206</v>
      </c>
      <c r="O3856" s="33" t="s">
        <v>38</v>
      </c>
      <c r="P3856" s="58" t="s">
        <v>38</v>
      </c>
      <c r="Q3856" s="33" t="s">
        <v>207</v>
      </c>
      <c r="R3856" s="14" t="s">
        <v>38</v>
      </c>
      <c r="S3856" s="13" t="s">
        <v>208</v>
      </c>
      <c r="T3856" s="13" t="s">
        <v>209</v>
      </c>
      <c r="U3856" s="33">
        <f t="shared" ca="1" si="720"/>
        <v>45744.56914039352</v>
      </c>
      <c r="V3856" s="13" t="str">
        <f t="shared" si="721"/>
        <v>Mumbai</v>
      </c>
      <c r="W3856" s="13" t="str">
        <f t="shared" si="722"/>
        <v>DOMI</v>
      </c>
      <c r="X3856" s="13">
        <f t="shared" si="723"/>
        <v>17</v>
      </c>
      <c r="Y3856" s="13" t="str">
        <f>IFERROR(VLOOKUP(C3856,ReceivingTeam[],2,FALSE),"HelpDesk")</f>
        <v>Branch office</v>
      </c>
      <c r="Z3856" s="67">
        <f t="shared" si="724"/>
        <v>44883.2408796296</v>
      </c>
      <c r="AA3856" s="68">
        <f t="shared" si="725"/>
        <v>44882</v>
      </c>
      <c r="AB3856" s="69" t="b">
        <f t="shared" si="726"/>
        <v>1</v>
      </c>
      <c r="AC3856" s="70">
        <f t="shared" si="727"/>
        <v>0.5</v>
      </c>
      <c r="AD3856" s="67">
        <f t="shared" si="728"/>
        <v>44883.2408796296</v>
      </c>
      <c r="AE3856" s="67">
        <f>VLOOKUP(V3856,'Branch Wise Work Timelines'!C:G,3,FALSE)+AA3856</f>
        <v>44882.416666666664</v>
      </c>
      <c r="AF3856" s="67">
        <f>IF(V3856="Bangalore",VLOOKUP(V3856,'Branch Wise Work Timelines'!C:G,4,FALSE)+AA3856+1,IF(V3856="Mumbai",VLOOKUP(V3856,'Branch Wise Work Timelines'!C:G,4,FALSE)+AA3856+1,VLOOKUP(V3856,'Branch Wise Work Timelines'!C:G,4,FALSE)+AA3856))</f>
        <v>44883.25</v>
      </c>
      <c r="AG3856" s="67">
        <f>WORKDAY.INTL(AA3856,1,11)+VLOOKUP(V3856,'Branch Wise Work Timelines'!C:G,3,FALSE)</f>
        <v>44883.416666666664</v>
      </c>
      <c r="AH3856" s="69" t="str">
        <f t="shared" ca="1" si="729"/>
        <v>Out of TAT</v>
      </c>
      <c r="AI3856" s="69">
        <f t="shared" ca="1" si="730"/>
        <v>20672</v>
      </c>
      <c r="AJ3856" s="69" t="str">
        <f ca="1">IF(AI3856&lt;0,"0-12",IFERROR(VLOOKUP(AI3856,Breakup[],2,FALSE),"&gt;24"))</f>
        <v>&gt;24</v>
      </c>
      <c r="AK3856" s="69" t="str">
        <f>VLOOKUP(V3856,Master!B:D,3,FALSE)</f>
        <v>East</v>
      </c>
      <c r="AL3856" s="69" t="str">
        <f t="shared" si="731"/>
        <v>Mumbai</v>
      </c>
    </row>
    <row r="3857" spans="1:38">
      <c r="A3857" s="14" t="s">
        <v>8043</v>
      </c>
      <c r="B3857" s="54">
        <v>44701.7587829861</v>
      </c>
      <c r="C3857" s="13" t="s">
        <v>122</v>
      </c>
      <c r="D3857" s="13">
        <v>1176</v>
      </c>
      <c r="E3857" s="13" t="s">
        <v>8044</v>
      </c>
      <c r="F3857" s="13" t="s">
        <v>24</v>
      </c>
      <c r="G3857" s="14">
        <v>1653052695813</v>
      </c>
      <c r="H3857" s="55">
        <v>1.40393518518519E-2</v>
      </c>
      <c r="I3857" s="33">
        <v>44883.014039351903</v>
      </c>
      <c r="J3857" s="58">
        <v>44883</v>
      </c>
      <c r="K3857" s="13" t="s">
        <v>263</v>
      </c>
      <c r="L3857" s="13" t="s">
        <v>69</v>
      </c>
      <c r="M3857" s="13" t="s">
        <v>101</v>
      </c>
      <c r="N3857" s="13" t="s">
        <v>206</v>
      </c>
      <c r="O3857" s="33" t="s">
        <v>38</v>
      </c>
      <c r="P3857" s="58" t="s">
        <v>38</v>
      </c>
      <c r="Q3857" s="33" t="s">
        <v>207</v>
      </c>
      <c r="R3857" s="14" t="s">
        <v>38</v>
      </c>
      <c r="S3857" s="13" t="s">
        <v>208</v>
      </c>
      <c r="T3857" s="13" t="s">
        <v>209</v>
      </c>
      <c r="U3857" s="33">
        <f t="shared" ca="1" si="720"/>
        <v>45744.56914039352</v>
      </c>
      <c r="V3857" s="13" t="str">
        <f t="shared" si="721"/>
        <v>Mumbai</v>
      </c>
      <c r="W3857" s="13" t="str">
        <f t="shared" si="722"/>
        <v>DOMI</v>
      </c>
      <c r="X3857" s="13">
        <f t="shared" si="723"/>
        <v>0</v>
      </c>
      <c r="Y3857" s="13" t="str">
        <f>IFERROR(VLOOKUP(C3857,ReceivingTeam[],2,FALSE),"HelpDesk")</f>
        <v>Branch office</v>
      </c>
      <c r="Z3857" s="67">
        <f t="shared" si="724"/>
        <v>44883.916666666664</v>
      </c>
      <c r="AA3857" s="68">
        <f t="shared" si="725"/>
        <v>44883</v>
      </c>
      <c r="AB3857" s="69" t="b">
        <f t="shared" si="726"/>
        <v>1</v>
      </c>
      <c r="AC3857" s="70">
        <f t="shared" si="727"/>
        <v>0.5</v>
      </c>
      <c r="AD3857" s="67">
        <f t="shared" si="728"/>
        <v>44883.916666666664</v>
      </c>
      <c r="AE3857" s="67">
        <f>VLOOKUP(V3857,'Branch Wise Work Timelines'!C:G,3,FALSE)+AA3857</f>
        <v>44883.416666666664</v>
      </c>
      <c r="AF3857" s="67">
        <f>IF(V3857="Bangalore",VLOOKUP(V3857,'Branch Wise Work Timelines'!C:G,4,FALSE)+AA3857+1,IF(V3857="Mumbai",VLOOKUP(V3857,'Branch Wise Work Timelines'!C:G,4,FALSE)+AA3857+1,VLOOKUP(V3857,'Branch Wise Work Timelines'!C:G,4,FALSE)+AA3857))</f>
        <v>44884.25</v>
      </c>
      <c r="AG3857" s="67">
        <f>WORKDAY.INTL(AA3857,1,11)+VLOOKUP(V3857,'Branch Wise Work Timelines'!C:G,3,FALSE)</f>
        <v>44884.416666666664</v>
      </c>
      <c r="AH3857" s="69" t="str">
        <f t="shared" ca="1" si="729"/>
        <v>Out of TAT</v>
      </c>
      <c r="AI3857" s="69">
        <f t="shared" ca="1" si="730"/>
        <v>20656</v>
      </c>
      <c r="AJ3857" s="69" t="str">
        <f ca="1">IF(AI3857&lt;0,"0-12",IFERROR(VLOOKUP(AI3857,Breakup[],2,FALSE),"&gt;24"))</f>
        <v>&gt;24</v>
      </c>
      <c r="AK3857" s="69" t="str">
        <f>VLOOKUP(V3857,Master!B:D,3,FALSE)</f>
        <v>East</v>
      </c>
      <c r="AL3857" s="69" t="str">
        <f t="shared" si="731"/>
        <v>Mumbai</v>
      </c>
    </row>
    <row r="3858" spans="1:38">
      <c r="A3858" s="14" t="s">
        <v>8045</v>
      </c>
      <c r="B3858" s="54">
        <v>44701.759084803198</v>
      </c>
      <c r="C3858" s="13" t="s">
        <v>114</v>
      </c>
      <c r="D3858" s="13">
        <v>1925</v>
      </c>
      <c r="E3858" s="13" t="s">
        <v>8046</v>
      </c>
      <c r="F3858" s="13" t="s">
        <v>24</v>
      </c>
      <c r="G3858" s="14">
        <v>1653054611210</v>
      </c>
      <c r="H3858" s="55">
        <v>0.41293981481481501</v>
      </c>
      <c r="I3858" s="33">
        <v>44890.4129398148</v>
      </c>
      <c r="J3858" s="58">
        <v>44890</v>
      </c>
      <c r="K3858" s="13" t="s">
        <v>263</v>
      </c>
      <c r="L3858" s="13" t="s">
        <v>69</v>
      </c>
      <c r="M3858" s="13" t="s">
        <v>101</v>
      </c>
      <c r="N3858" s="13" t="s">
        <v>206</v>
      </c>
      <c r="O3858" s="33" t="s">
        <v>38</v>
      </c>
      <c r="P3858" s="58" t="s">
        <v>38</v>
      </c>
      <c r="Q3858" s="33" t="s">
        <v>207</v>
      </c>
      <c r="R3858" s="14" t="s">
        <v>38</v>
      </c>
      <c r="S3858" s="13" t="s">
        <v>208</v>
      </c>
      <c r="T3858" s="13" t="s">
        <v>209</v>
      </c>
      <c r="U3858" s="33">
        <f t="shared" ca="1" si="720"/>
        <v>45744.56914039352</v>
      </c>
      <c r="V3858" s="13" t="str">
        <f t="shared" si="721"/>
        <v>Mumbai</v>
      </c>
      <c r="W3858" s="13" t="str">
        <f t="shared" si="722"/>
        <v>DOMI</v>
      </c>
      <c r="X3858" s="13">
        <f t="shared" si="723"/>
        <v>9</v>
      </c>
      <c r="Y3858" s="13" t="str">
        <f>IFERROR(VLOOKUP(C3858,ReceivingTeam[],2,FALSE),"HelpDesk")</f>
        <v>Branch office</v>
      </c>
      <c r="Z3858" s="67">
        <f t="shared" si="724"/>
        <v>44890.916666666664</v>
      </c>
      <c r="AA3858" s="68">
        <f t="shared" si="725"/>
        <v>44890</v>
      </c>
      <c r="AB3858" s="69" t="b">
        <f t="shared" si="726"/>
        <v>1</v>
      </c>
      <c r="AC3858" s="70">
        <f t="shared" si="727"/>
        <v>0.5</v>
      </c>
      <c r="AD3858" s="67">
        <f t="shared" si="728"/>
        <v>44890.916666666664</v>
      </c>
      <c r="AE3858" s="67">
        <f>VLOOKUP(V3858,'Branch Wise Work Timelines'!C:G,3,FALSE)+AA3858</f>
        <v>44890.416666666664</v>
      </c>
      <c r="AF3858" s="67">
        <f>IF(V3858="Bangalore",VLOOKUP(V3858,'Branch Wise Work Timelines'!C:G,4,FALSE)+AA3858+1,IF(V3858="Mumbai",VLOOKUP(V3858,'Branch Wise Work Timelines'!C:G,4,FALSE)+AA3858+1,VLOOKUP(V3858,'Branch Wise Work Timelines'!C:G,4,FALSE)+AA3858))</f>
        <v>44891.25</v>
      </c>
      <c r="AG3858" s="67">
        <f>WORKDAY.INTL(AA3858,1,11)+VLOOKUP(V3858,'Branch Wise Work Timelines'!C:G,3,FALSE)</f>
        <v>44891.416666666664</v>
      </c>
      <c r="AH3858" s="69" t="str">
        <f t="shared" ca="1" si="729"/>
        <v>Out of TAT</v>
      </c>
      <c r="AI3858" s="69">
        <f t="shared" ca="1" si="730"/>
        <v>20488</v>
      </c>
      <c r="AJ3858" s="69" t="str">
        <f ca="1">IF(AI3858&lt;0,"0-12",IFERROR(VLOOKUP(AI3858,Breakup[],2,FALSE),"&gt;24"))</f>
        <v>&gt;24</v>
      </c>
      <c r="AK3858" s="69" t="str">
        <f>VLOOKUP(V3858,Master!B:D,3,FALSE)</f>
        <v>East</v>
      </c>
      <c r="AL3858" s="69" t="str">
        <f t="shared" si="731"/>
        <v>Mumbai</v>
      </c>
    </row>
    <row r="3859" spans="1:38">
      <c r="A3859" s="14" t="s">
        <v>8047</v>
      </c>
      <c r="B3859" s="54">
        <v>44701.7599378472</v>
      </c>
      <c r="C3859" s="13" t="s">
        <v>113</v>
      </c>
      <c r="D3859" s="13">
        <v>829</v>
      </c>
      <c r="E3859" s="13" t="s">
        <v>8048</v>
      </c>
      <c r="F3859" s="13" t="s">
        <v>24</v>
      </c>
      <c r="G3859" s="14">
        <v>1653053649172</v>
      </c>
      <c r="H3859" s="55">
        <v>0.75009259259259298</v>
      </c>
      <c r="I3859" s="33">
        <v>44882.7500925926</v>
      </c>
      <c r="J3859" s="58">
        <v>44882</v>
      </c>
      <c r="K3859" s="13" t="s">
        <v>263</v>
      </c>
      <c r="L3859" s="13" t="s">
        <v>69</v>
      </c>
      <c r="M3859" s="13" t="s">
        <v>101</v>
      </c>
      <c r="N3859" s="13" t="s">
        <v>206</v>
      </c>
      <c r="O3859" s="33" t="s">
        <v>38</v>
      </c>
      <c r="P3859" s="58" t="s">
        <v>38</v>
      </c>
      <c r="Q3859" s="33" t="s">
        <v>207</v>
      </c>
      <c r="R3859" s="14" t="s">
        <v>38</v>
      </c>
      <c r="S3859" s="13" t="s">
        <v>208</v>
      </c>
      <c r="T3859" s="13" t="s">
        <v>209</v>
      </c>
      <c r="U3859" s="33">
        <f t="shared" ca="1" si="720"/>
        <v>45744.56914039352</v>
      </c>
      <c r="V3859" s="13" t="str">
        <f t="shared" si="721"/>
        <v>Mumbai</v>
      </c>
      <c r="W3859" s="13" t="str">
        <f t="shared" si="722"/>
        <v>DOMI</v>
      </c>
      <c r="X3859" s="13">
        <f t="shared" si="723"/>
        <v>18</v>
      </c>
      <c r="Y3859" s="13" t="str">
        <f>IFERROR(VLOOKUP(C3859,ReceivingTeam[],2,FALSE),"HelpDesk")</f>
        <v>Branch office</v>
      </c>
      <c r="Z3859" s="67">
        <f t="shared" si="724"/>
        <v>44883.416759259264</v>
      </c>
      <c r="AA3859" s="68">
        <f t="shared" si="725"/>
        <v>44882</v>
      </c>
      <c r="AB3859" s="69" t="b">
        <f t="shared" si="726"/>
        <v>1</v>
      </c>
      <c r="AC3859" s="70">
        <f t="shared" si="727"/>
        <v>0.5</v>
      </c>
      <c r="AD3859" s="67">
        <f t="shared" si="728"/>
        <v>44883.416759259264</v>
      </c>
      <c r="AE3859" s="67">
        <f>VLOOKUP(V3859,'Branch Wise Work Timelines'!C:G,3,FALSE)+AA3859</f>
        <v>44882.416666666664</v>
      </c>
      <c r="AF3859" s="67">
        <f>IF(V3859="Bangalore",VLOOKUP(V3859,'Branch Wise Work Timelines'!C:G,4,FALSE)+AA3859+1,IF(V3859="Mumbai",VLOOKUP(V3859,'Branch Wise Work Timelines'!C:G,4,FALSE)+AA3859+1,VLOOKUP(V3859,'Branch Wise Work Timelines'!C:G,4,FALSE)+AA3859))</f>
        <v>44883.25</v>
      </c>
      <c r="AG3859" s="67">
        <f>WORKDAY.INTL(AA3859,1,11)+VLOOKUP(V3859,'Branch Wise Work Timelines'!C:G,3,FALSE)</f>
        <v>44883.416666666664</v>
      </c>
      <c r="AH3859" s="69" t="str">
        <f t="shared" ca="1" si="729"/>
        <v>Out of TAT</v>
      </c>
      <c r="AI3859" s="69">
        <f t="shared" ca="1" si="730"/>
        <v>20668</v>
      </c>
      <c r="AJ3859" s="69" t="str">
        <f ca="1">IF(AI3859&lt;0,"0-12",IFERROR(VLOOKUP(AI3859,Breakup[],2,FALSE),"&gt;24"))</f>
        <v>&gt;24</v>
      </c>
      <c r="AK3859" s="69" t="str">
        <f>VLOOKUP(V3859,Master!B:D,3,FALSE)</f>
        <v>East</v>
      </c>
      <c r="AL3859" s="69" t="str">
        <f t="shared" si="731"/>
        <v>Mumbai</v>
      </c>
    </row>
    <row r="3860" spans="1:38">
      <c r="A3860" s="14" t="s">
        <v>8049</v>
      </c>
      <c r="B3860" s="54">
        <v>44701.785936342603</v>
      </c>
      <c r="C3860" s="13" t="s">
        <v>261</v>
      </c>
      <c r="D3860" s="13">
        <v>152</v>
      </c>
      <c r="E3860" s="13" t="s">
        <v>8050</v>
      </c>
      <c r="F3860" s="13" t="s">
        <v>24</v>
      </c>
      <c r="G3860" s="14">
        <v>1653053649172</v>
      </c>
      <c r="H3860" s="55">
        <v>2.0949074074074099E-3</v>
      </c>
      <c r="I3860" s="33">
        <v>44886.002094907402</v>
      </c>
      <c r="J3860" s="58">
        <v>44886</v>
      </c>
      <c r="K3860" s="13" t="s">
        <v>263</v>
      </c>
      <c r="L3860" s="13" t="s">
        <v>69</v>
      </c>
      <c r="M3860" s="13" t="s">
        <v>101</v>
      </c>
      <c r="N3860" s="13" t="s">
        <v>206</v>
      </c>
      <c r="O3860" s="33" t="s">
        <v>38</v>
      </c>
      <c r="P3860" s="58" t="s">
        <v>38</v>
      </c>
      <c r="Q3860" s="33" t="s">
        <v>207</v>
      </c>
      <c r="R3860" s="14" t="s">
        <v>38</v>
      </c>
      <c r="S3860" s="13" t="s">
        <v>208</v>
      </c>
      <c r="T3860" s="13" t="s">
        <v>209</v>
      </c>
      <c r="U3860" s="33">
        <f t="shared" ca="1" si="720"/>
        <v>45744.56914039352</v>
      </c>
      <c r="V3860" s="13" t="str">
        <f t="shared" si="721"/>
        <v>Mumbai</v>
      </c>
      <c r="W3860" s="13" t="str">
        <f t="shared" si="722"/>
        <v>DOMI</v>
      </c>
      <c r="X3860" s="13">
        <f t="shared" si="723"/>
        <v>0</v>
      </c>
      <c r="Y3860" s="13" t="str">
        <f>IFERROR(VLOOKUP(C3860,ReceivingTeam[],2,FALSE),"HelpDesk")</f>
        <v>HelpDesk</v>
      </c>
      <c r="Z3860" s="67">
        <f t="shared" si="724"/>
        <v>44886.916666666664</v>
      </c>
      <c r="AA3860" s="68">
        <f t="shared" si="725"/>
        <v>44886</v>
      </c>
      <c r="AB3860" s="69" t="b">
        <f t="shared" si="726"/>
        <v>1</v>
      </c>
      <c r="AC3860" s="70">
        <f t="shared" si="727"/>
        <v>0.5</v>
      </c>
      <c r="AD3860" s="67">
        <f t="shared" si="728"/>
        <v>44886.916666666664</v>
      </c>
      <c r="AE3860" s="67">
        <f>VLOOKUP(V3860,'Branch Wise Work Timelines'!C:G,3,FALSE)+AA3860</f>
        <v>44886.416666666664</v>
      </c>
      <c r="AF3860" s="67">
        <f>IF(V3860="Bangalore",VLOOKUP(V3860,'Branch Wise Work Timelines'!C:G,4,FALSE)+AA3860+1,IF(V3860="Mumbai",VLOOKUP(V3860,'Branch Wise Work Timelines'!C:G,4,FALSE)+AA3860+1,VLOOKUP(V3860,'Branch Wise Work Timelines'!C:G,4,FALSE)+AA3860))</f>
        <v>44887.25</v>
      </c>
      <c r="AG3860" s="67">
        <f>WORKDAY.INTL(AA3860,1,11)+VLOOKUP(V3860,'Branch Wise Work Timelines'!C:G,3,FALSE)</f>
        <v>44887.416666666664</v>
      </c>
      <c r="AH3860" s="69" t="str">
        <f t="shared" ca="1" si="729"/>
        <v>Out of TAT</v>
      </c>
      <c r="AI3860" s="69">
        <f t="shared" ca="1" si="730"/>
        <v>20584</v>
      </c>
      <c r="AJ3860" s="69" t="str">
        <f ca="1">IF(AI3860&lt;0,"0-12",IFERROR(VLOOKUP(AI3860,Breakup[],2,FALSE),"&gt;24"))</f>
        <v>&gt;24</v>
      </c>
      <c r="AK3860" s="69" t="str">
        <f>VLOOKUP(V3860,Master!B:D,3,FALSE)</f>
        <v>East</v>
      </c>
      <c r="AL3860" s="69" t="str">
        <f t="shared" si="731"/>
        <v>Mumbai</v>
      </c>
    </row>
    <row r="3861" spans="1:38">
      <c r="A3861" s="14" t="s">
        <v>8051</v>
      </c>
      <c r="B3861" s="54">
        <v>44701.785954976898</v>
      </c>
      <c r="C3861" s="13" t="s">
        <v>122</v>
      </c>
      <c r="D3861" s="13">
        <v>830</v>
      </c>
      <c r="E3861" s="13" t="s">
        <v>8052</v>
      </c>
      <c r="F3861" s="13" t="s">
        <v>33</v>
      </c>
      <c r="G3861" s="14">
        <v>1653054611210</v>
      </c>
      <c r="H3861" s="55">
        <v>0.80909722222222202</v>
      </c>
      <c r="I3861" s="33">
        <v>44886.809097222198</v>
      </c>
      <c r="J3861" s="58">
        <v>44886</v>
      </c>
      <c r="K3861" s="13" t="s">
        <v>263</v>
      </c>
      <c r="L3861" s="13" t="s">
        <v>69</v>
      </c>
      <c r="M3861" s="13" t="s">
        <v>101</v>
      </c>
      <c r="N3861" s="13" t="s">
        <v>206</v>
      </c>
      <c r="O3861" s="33" t="s">
        <v>38</v>
      </c>
      <c r="P3861" s="58" t="s">
        <v>38</v>
      </c>
      <c r="Q3861" s="33" t="s">
        <v>207</v>
      </c>
      <c r="R3861" s="14" t="s">
        <v>38</v>
      </c>
      <c r="S3861" s="13" t="s">
        <v>208</v>
      </c>
      <c r="T3861" s="13" t="s">
        <v>209</v>
      </c>
      <c r="U3861" s="33">
        <f t="shared" ca="1" si="720"/>
        <v>45744.56914039352</v>
      </c>
      <c r="V3861" s="13" t="str">
        <f t="shared" si="721"/>
        <v>Mumbai</v>
      </c>
      <c r="W3861" s="13" t="str">
        <f t="shared" si="722"/>
        <v>RI</v>
      </c>
      <c r="X3861" s="13">
        <f t="shared" si="723"/>
        <v>19</v>
      </c>
      <c r="Y3861" s="13" t="str">
        <f>IFERROR(VLOOKUP(C3861,ReceivingTeam[],2,FALSE),"HelpDesk")</f>
        <v>Branch office</v>
      </c>
      <c r="Z3861" s="67">
        <f t="shared" si="724"/>
        <v>44887.475763888862</v>
      </c>
      <c r="AA3861" s="68">
        <f t="shared" si="725"/>
        <v>44886</v>
      </c>
      <c r="AB3861" s="69" t="b">
        <f t="shared" si="726"/>
        <v>1</v>
      </c>
      <c r="AC3861" s="70">
        <f t="shared" si="727"/>
        <v>0.5</v>
      </c>
      <c r="AD3861" s="67">
        <f t="shared" si="728"/>
        <v>44887.475763888862</v>
      </c>
      <c r="AE3861" s="67">
        <f>VLOOKUP(V3861,'Branch Wise Work Timelines'!C:G,3,FALSE)+AA3861</f>
        <v>44886.416666666664</v>
      </c>
      <c r="AF3861" s="67">
        <f>IF(V3861="Bangalore",VLOOKUP(V3861,'Branch Wise Work Timelines'!C:G,4,FALSE)+AA3861+1,IF(V3861="Mumbai",VLOOKUP(V3861,'Branch Wise Work Timelines'!C:G,4,FALSE)+AA3861+1,VLOOKUP(V3861,'Branch Wise Work Timelines'!C:G,4,FALSE)+AA3861))</f>
        <v>44887.25</v>
      </c>
      <c r="AG3861" s="67">
        <f>WORKDAY.INTL(AA3861,1,11)+VLOOKUP(V3861,'Branch Wise Work Timelines'!C:G,3,FALSE)</f>
        <v>44887.416666666664</v>
      </c>
      <c r="AH3861" s="69" t="str">
        <f t="shared" ca="1" si="729"/>
        <v>Out of TAT</v>
      </c>
      <c r="AI3861" s="69">
        <f t="shared" ca="1" si="730"/>
        <v>20571</v>
      </c>
      <c r="AJ3861" s="69" t="str">
        <f ca="1">IF(AI3861&lt;0,"0-12",IFERROR(VLOOKUP(AI3861,Breakup[],2,FALSE),"&gt;24"))</f>
        <v>&gt;24</v>
      </c>
      <c r="AK3861" s="69" t="str">
        <f>VLOOKUP(V3861,Master!B:D,3,FALSE)</f>
        <v>East</v>
      </c>
      <c r="AL3861" s="69" t="str">
        <f t="shared" si="731"/>
        <v>Mumbai</v>
      </c>
    </row>
    <row r="3862" spans="1:38">
      <c r="A3862" s="14" t="s">
        <v>8053</v>
      </c>
      <c r="B3862" s="54">
        <v>44701.761892361101</v>
      </c>
      <c r="C3862" s="13" t="s">
        <v>377</v>
      </c>
      <c r="D3862" s="13">
        <v>950</v>
      </c>
      <c r="E3862" s="13" t="s">
        <v>8054</v>
      </c>
      <c r="F3862" s="13" t="s">
        <v>15</v>
      </c>
      <c r="G3862" s="14">
        <v>1653055518035</v>
      </c>
      <c r="H3862" s="55">
        <v>0.91846064814814798</v>
      </c>
      <c r="I3862" s="33">
        <v>44882.918460648201</v>
      </c>
      <c r="J3862" s="58">
        <v>44882</v>
      </c>
      <c r="K3862" s="13" t="s">
        <v>213</v>
      </c>
      <c r="L3862" s="13" t="s">
        <v>30</v>
      </c>
      <c r="M3862" s="13" t="s">
        <v>75</v>
      </c>
      <c r="N3862" s="13" t="s">
        <v>206</v>
      </c>
      <c r="O3862" s="33" t="s">
        <v>38</v>
      </c>
      <c r="P3862" s="58" t="s">
        <v>38</v>
      </c>
      <c r="Q3862" s="33" t="s">
        <v>207</v>
      </c>
      <c r="R3862" s="14" t="s">
        <v>38</v>
      </c>
      <c r="S3862" s="13" t="s">
        <v>216</v>
      </c>
      <c r="T3862" s="13" t="s">
        <v>217</v>
      </c>
      <c r="U3862" s="33">
        <f t="shared" ca="1" si="720"/>
        <v>45744.56914039352</v>
      </c>
      <c r="V3862" s="13" t="str">
        <f t="shared" si="721"/>
        <v>Bangalore</v>
      </c>
      <c r="W3862" s="13" t="str">
        <f t="shared" si="722"/>
        <v>CLS</v>
      </c>
      <c r="X3862" s="13">
        <f t="shared" si="723"/>
        <v>22</v>
      </c>
      <c r="Y3862" s="13" t="str">
        <f>IFERROR(VLOOKUP(C3862,ReceivingTeam[],2,FALSE),"HelpDesk")</f>
        <v>HelpDesk</v>
      </c>
      <c r="Z3862" s="67">
        <f t="shared" si="724"/>
        <v>44883.730960648201</v>
      </c>
      <c r="AA3862" s="68">
        <f t="shared" si="725"/>
        <v>44882</v>
      </c>
      <c r="AB3862" s="69" t="b">
        <f t="shared" si="726"/>
        <v>1</v>
      </c>
      <c r="AC3862" s="70">
        <f t="shared" si="727"/>
        <v>0.5</v>
      </c>
      <c r="AD3862" s="67">
        <f t="shared" si="728"/>
        <v>44883.730960648201</v>
      </c>
      <c r="AE3862" s="67">
        <f>VLOOKUP(V3862,'Branch Wise Work Timelines'!C:G,3,FALSE)+AA3862</f>
        <v>44882.416666666664</v>
      </c>
      <c r="AF3862" s="67">
        <f>IF(V3862="Bangalore",VLOOKUP(V3862,'Branch Wise Work Timelines'!C:G,4,FALSE)+AA3862+1,IF(V3862="Mumbai",VLOOKUP(V3862,'Branch Wise Work Timelines'!C:G,4,FALSE)+AA3862+1,VLOOKUP(V3862,'Branch Wise Work Timelines'!C:G,4,FALSE)+AA3862))</f>
        <v>44883.104166666664</v>
      </c>
      <c r="AG3862" s="67">
        <f>WORKDAY.INTL(AA3862,1,11)+VLOOKUP(V3862,'Branch Wise Work Timelines'!C:G,3,FALSE)</f>
        <v>44883.416666666664</v>
      </c>
      <c r="AH3862" s="69" t="str">
        <f t="shared" ca="1" si="729"/>
        <v>Out of TAT</v>
      </c>
      <c r="AI3862" s="69">
        <f t="shared" ca="1" si="730"/>
        <v>20661</v>
      </c>
      <c r="AJ3862" s="69" t="str">
        <f ca="1">IF(AI3862&lt;0,"0-12",IFERROR(VLOOKUP(AI3862,Breakup[],2,FALSE),"&gt;24"))</f>
        <v>&gt;24</v>
      </c>
      <c r="AK3862" s="69" t="str">
        <f>VLOOKUP(V3862,Master!B:D,3,FALSE)</f>
        <v>South</v>
      </c>
      <c r="AL3862" s="69" t="str">
        <f t="shared" si="731"/>
        <v>Bangalore-CLS</v>
      </c>
    </row>
    <row r="3863" spans="1:38">
      <c r="A3863" s="14" t="s">
        <v>8055</v>
      </c>
      <c r="B3863" s="54">
        <v>44701.761969675899</v>
      </c>
      <c r="C3863" s="13" t="s">
        <v>114</v>
      </c>
      <c r="D3863" s="13">
        <v>248</v>
      </c>
      <c r="E3863" s="13" t="s">
        <v>8056</v>
      </c>
      <c r="F3863" s="13" t="s">
        <v>24</v>
      </c>
      <c r="G3863" s="14">
        <v>1653053649172</v>
      </c>
      <c r="H3863" s="55">
        <v>0.79881944444444397</v>
      </c>
      <c r="I3863" s="33">
        <v>44886.798819444397</v>
      </c>
      <c r="J3863" s="58">
        <v>44886</v>
      </c>
      <c r="K3863" s="13" t="s">
        <v>263</v>
      </c>
      <c r="L3863" s="13" t="s">
        <v>69</v>
      </c>
      <c r="M3863" s="13" t="s">
        <v>101</v>
      </c>
      <c r="N3863" s="13" t="s">
        <v>206</v>
      </c>
      <c r="O3863" s="33" t="s">
        <v>38</v>
      </c>
      <c r="P3863" s="58" t="s">
        <v>38</v>
      </c>
      <c r="Q3863" s="33" t="s">
        <v>207</v>
      </c>
      <c r="R3863" s="14" t="s">
        <v>38</v>
      </c>
      <c r="S3863" s="13" t="s">
        <v>208</v>
      </c>
      <c r="T3863" s="13" t="s">
        <v>209</v>
      </c>
      <c r="U3863" s="33">
        <f t="shared" ca="1" si="720"/>
        <v>45744.56914039352</v>
      </c>
      <c r="V3863" s="13" t="str">
        <f t="shared" si="721"/>
        <v>Mumbai</v>
      </c>
      <c r="W3863" s="13" t="str">
        <f t="shared" si="722"/>
        <v>DOMI</v>
      </c>
      <c r="X3863" s="13">
        <f t="shared" si="723"/>
        <v>19</v>
      </c>
      <c r="Y3863" s="13" t="str">
        <f>IFERROR(VLOOKUP(C3863,ReceivingTeam[],2,FALSE),"HelpDesk")</f>
        <v>Branch office</v>
      </c>
      <c r="Z3863" s="67">
        <f t="shared" si="724"/>
        <v>44887.465486111061</v>
      </c>
      <c r="AA3863" s="68">
        <f t="shared" si="725"/>
        <v>44886</v>
      </c>
      <c r="AB3863" s="69" t="b">
        <f t="shared" si="726"/>
        <v>1</v>
      </c>
      <c r="AC3863" s="70">
        <f t="shared" si="727"/>
        <v>0.5</v>
      </c>
      <c r="AD3863" s="67">
        <f t="shared" si="728"/>
        <v>44887.465486111061</v>
      </c>
      <c r="AE3863" s="67">
        <f>VLOOKUP(V3863,'Branch Wise Work Timelines'!C:G,3,FALSE)+AA3863</f>
        <v>44886.416666666664</v>
      </c>
      <c r="AF3863" s="67">
        <f>IF(V3863="Bangalore",VLOOKUP(V3863,'Branch Wise Work Timelines'!C:G,4,FALSE)+AA3863+1,IF(V3863="Mumbai",VLOOKUP(V3863,'Branch Wise Work Timelines'!C:G,4,FALSE)+AA3863+1,VLOOKUP(V3863,'Branch Wise Work Timelines'!C:G,4,FALSE)+AA3863))</f>
        <v>44887.25</v>
      </c>
      <c r="AG3863" s="67">
        <f>WORKDAY.INTL(AA3863,1,11)+VLOOKUP(V3863,'Branch Wise Work Timelines'!C:G,3,FALSE)</f>
        <v>44887.416666666664</v>
      </c>
      <c r="AH3863" s="69" t="str">
        <f t="shared" ca="1" si="729"/>
        <v>Out of TAT</v>
      </c>
      <c r="AI3863" s="69">
        <f t="shared" ca="1" si="730"/>
        <v>20571</v>
      </c>
      <c r="AJ3863" s="69" t="str">
        <f ca="1">IF(AI3863&lt;0,"0-12",IFERROR(VLOOKUP(AI3863,Breakup[],2,FALSE),"&gt;24"))</f>
        <v>&gt;24</v>
      </c>
      <c r="AK3863" s="69" t="str">
        <f>VLOOKUP(V3863,Master!B:D,3,FALSE)</f>
        <v>East</v>
      </c>
      <c r="AL3863" s="69" t="str">
        <f t="shared" si="731"/>
        <v>Mumbai</v>
      </c>
    </row>
    <row r="3864" spans="1:38">
      <c r="A3864" s="14" t="s">
        <v>8057</v>
      </c>
      <c r="B3864" s="54">
        <v>44701.762260034702</v>
      </c>
      <c r="C3864" s="13" t="s">
        <v>113</v>
      </c>
      <c r="D3864" s="13">
        <v>1419</v>
      </c>
      <c r="E3864" s="13" t="s">
        <v>8058</v>
      </c>
      <c r="F3864" s="13" t="s">
        <v>24</v>
      </c>
      <c r="G3864" s="14">
        <v>1653053649172</v>
      </c>
      <c r="H3864" s="55">
        <v>0.50879629629629597</v>
      </c>
      <c r="I3864" s="33">
        <v>44890.508796296301</v>
      </c>
      <c r="J3864" s="58">
        <v>44890</v>
      </c>
      <c r="K3864" s="13" t="s">
        <v>263</v>
      </c>
      <c r="L3864" s="13" t="s">
        <v>69</v>
      </c>
      <c r="M3864" s="13" t="s">
        <v>101</v>
      </c>
      <c r="N3864" s="13" t="s">
        <v>206</v>
      </c>
      <c r="O3864" s="33" t="s">
        <v>38</v>
      </c>
      <c r="P3864" s="58" t="s">
        <v>38</v>
      </c>
      <c r="Q3864" s="33" t="s">
        <v>207</v>
      </c>
      <c r="R3864" s="14" t="s">
        <v>38</v>
      </c>
      <c r="S3864" s="13" t="s">
        <v>208</v>
      </c>
      <c r="T3864" s="13" t="s">
        <v>209</v>
      </c>
      <c r="U3864" s="33">
        <f t="shared" ca="1" si="720"/>
        <v>45744.56914039352</v>
      </c>
      <c r="V3864" s="13" t="str">
        <f t="shared" si="721"/>
        <v>Mumbai</v>
      </c>
      <c r="W3864" s="13" t="str">
        <f t="shared" si="722"/>
        <v>DOMI</v>
      </c>
      <c r="X3864" s="13">
        <f t="shared" si="723"/>
        <v>12</v>
      </c>
      <c r="Y3864" s="13" t="str">
        <f>IFERROR(VLOOKUP(C3864,ReceivingTeam[],2,FALSE),"HelpDesk")</f>
        <v>Branch office</v>
      </c>
      <c r="Z3864" s="67">
        <f t="shared" si="724"/>
        <v>44891.008796296301</v>
      </c>
      <c r="AA3864" s="68">
        <f t="shared" si="725"/>
        <v>44890</v>
      </c>
      <c r="AB3864" s="69" t="b">
        <f t="shared" si="726"/>
        <v>1</v>
      </c>
      <c r="AC3864" s="70">
        <f t="shared" si="727"/>
        <v>0.5</v>
      </c>
      <c r="AD3864" s="67">
        <f t="shared" si="728"/>
        <v>44891.008796296301</v>
      </c>
      <c r="AE3864" s="67">
        <f>VLOOKUP(V3864,'Branch Wise Work Timelines'!C:G,3,FALSE)+AA3864</f>
        <v>44890.416666666664</v>
      </c>
      <c r="AF3864" s="67">
        <f>IF(V3864="Bangalore",VLOOKUP(V3864,'Branch Wise Work Timelines'!C:G,4,FALSE)+AA3864+1,IF(V3864="Mumbai",VLOOKUP(V3864,'Branch Wise Work Timelines'!C:G,4,FALSE)+AA3864+1,VLOOKUP(V3864,'Branch Wise Work Timelines'!C:G,4,FALSE)+AA3864))</f>
        <v>44891.25</v>
      </c>
      <c r="AG3864" s="67">
        <f>WORKDAY.INTL(AA3864,1,11)+VLOOKUP(V3864,'Branch Wise Work Timelines'!C:G,3,FALSE)</f>
        <v>44891.416666666664</v>
      </c>
      <c r="AH3864" s="69" t="str">
        <f t="shared" ca="1" si="729"/>
        <v>Out of TAT</v>
      </c>
      <c r="AI3864" s="69">
        <f t="shared" ca="1" si="730"/>
        <v>20486</v>
      </c>
      <c r="AJ3864" s="69" t="str">
        <f ca="1">IF(AI3864&lt;0,"0-12",IFERROR(VLOOKUP(AI3864,Breakup[],2,FALSE),"&gt;24"))</f>
        <v>&gt;24</v>
      </c>
      <c r="AK3864" s="69" t="str">
        <f>VLOOKUP(V3864,Master!B:D,3,FALSE)</f>
        <v>East</v>
      </c>
      <c r="AL3864" s="69" t="str">
        <f t="shared" si="731"/>
        <v>Mumbai</v>
      </c>
    </row>
    <row r="3865" spans="1:38">
      <c r="A3865" s="14" t="s">
        <v>8059</v>
      </c>
      <c r="B3865" s="54">
        <v>44701.762368206</v>
      </c>
      <c r="C3865" s="13" t="s">
        <v>122</v>
      </c>
      <c r="D3865" s="13">
        <v>143</v>
      </c>
      <c r="E3865" s="13" t="s">
        <v>8060</v>
      </c>
      <c r="F3865" s="13" t="s">
        <v>24</v>
      </c>
      <c r="G3865" s="14">
        <v>1653052695813</v>
      </c>
      <c r="H3865" s="55">
        <v>0.50952546296296297</v>
      </c>
      <c r="I3865" s="33">
        <v>44882.509525463</v>
      </c>
      <c r="J3865" s="58">
        <v>44882</v>
      </c>
      <c r="K3865" s="13" t="s">
        <v>263</v>
      </c>
      <c r="L3865" s="13" t="s">
        <v>69</v>
      </c>
      <c r="M3865" s="13" t="s">
        <v>101</v>
      </c>
      <c r="N3865" s="13" t="s">
        <v>206</v>
      </c>
      <c r="O3865" s="33" t="s">
        <v>38</v>
      </c>
      <c r="P3865" s="58" t="s">
        <v>38</v>
      </c>
      <c r="Q3865" s="33" t="s">
        <v>207</v>
      </c>
      <c r="R3865" s="14" t="s">
        <v>38</v>
      </c>
      <c r="S3865" s="13" t="s">
        <v>208</v>
      </c>
      <c r="T3865" s="13" t="s">
        <v>209</v>
      </c>
      <c r="U3865" s="33">
        <f t="shared" ca="1" si="720"/>
        <v>45744.56914039352</v>
      </c>
      <c r="V3865" s="13" t="str">
        <f t="shared" si="721"/>
        <v>Mumbai</v>
      </c>
      <c r="W3865" s="13" t="str">
        <f t="shared" si="722"/>
        <v>DOMI</v>
      </c>
      <c r="X3865" s="13">
        <f t="shared" si="723"/>
        <v>12</v>
      </c>
      <c r="Y3865" s="13" t="str">
        <f>IFERROR(VLOOKUP(C3865,ReceivingTeam[],2,FALSE),"HelpDesk")</f>
        <v>Branch office</v>
      </c>
      <c r="Z3865" s="67">
        <f t="shared" si="724"/>
        <v>44883.009525463</v>
      </c>
      <c r="AA3865" s="68">
        <f t="shared" si="725"/>
        <v>44882</v>
      </c>
      <c r="AB3865" s="69" t="b">
        <f t="shared" si="726"/>
        <v>1</v>
      </c>
      <c r="AC3865" s="70">
        <f t="shared" si="727"/>
        <v>0.5</v>
      </c>
      <c r="AD3865" s="67">
        <f t="shared" si="728"/>
        <v>44883.009525463</v>
      </c>
      <c r="AE3865" s="67">
        <f>VLOOKUP(V3865,'Branch Wise Work Timelines'!C:G,3,FALSE)+AA3865</f>
        <v>44882.416666666664</v>
      </c>
      <c r="AF3865" s="67">
        <f>IF(V3865="Bangalore",VLOOKUP(V3865,'Branch Wise Work Timelines'!C:G,4,FALSE)+AA3865+1,IF(V3865="Mumbai",VLOOKUP(V3865,'Branch Wise Work Timelines'!C:G,4,FALSE)+AA3865+1,VLOOKUP(V3865,'Branch Wise Work Timelines'!C:G,4,FALSE)+AA3865))</f>
        <v>44883.25</v>
      </c>
      <c r="AG3865" s="67">
        <f>WORKDAY.INTL(AA3865,1,11)+VLOOKUP(V3865,'Branch Wise Work Timelines'!C:G,3,FALSE)</f>
        <v>44883.416666666664</v>
      </c>
      <c r="AH3865" s="69" t="str">
        <f t="shared" ca="1" si="729"/>
        <v>Out of TAT</v>
      </c>
      <c r="AI3865" s="69">
        <f t="shared" ca="1" si="730"/>
        <v>20678</v>
      </c>
      <c r="AJ3865" s="69" t="str">
        <f ca="1">IF(AI3865&lt;0,"0-12",IFERROR(VLOOKUP(AI3865,Breakup[],2,FALSE),"&gt;24"))</f>
        <v>&gt;24</v>
      </c>
      <c r="AK3865" s="69" t="str">
        <f>VLOOKUP(V3865,Master!B:D,3,FALSE)</f>
        <v>East</v>
      </c>
      <c r="AL3865" s="69" t="str">
        <f t="shared" si="731"/>
        <v>Mumbai</v>
      </c>
    </row>
    <row r="3866" spans="1:38">
      <c r="A3866" s="14" t="s">
        <v>8061</v>
      </c>
      <c r="B3866" s="54">
        <v>44701.763482326402</v>
      </c>
      <c r="C3866" s="13" t="s">
        <v>113</v>
      </c>
      <c r="D3866" s="13">
        <v>525</v>
      </c>
      <c r="E3866" s="13" t="s">
        <v>8062</v>
      </c>
      <c r="F3866" s="13" t="s">
        <v>24</v>
      </c>
      <c r="G3866" s="14">
        <v>1653052695813</v>
      </c>
      <c r="H3866" s="55">
        <v>0.97190972222222205</v>
      </c>
      <c r="I3866" s="33">
        <v>44888.971909722197</v>
      </c>
      <c r="J3866" s="58">
        <v>44888</v>
      </c>
      <c r="K3866" s="13" t="s">
        <v>263</v>
      </c>
      <c r="L3866" s="13" t="s">
        <v>69</v>
      </c>
      <c r="M3866" s="13" t="s">
        <v>101</v>
      </c>
      <c r="N3866" s="13" t="s">
        <v>206</v>
      </c>
      <c r="O3866" s="33" t="s">
        <v>38</v>
      </c>
      <c r="P3866" s="58" t="s">
        <v>38</v>
      </c>
      <c r="Q3866" s="33" t="s">
        <v>207</v>
      </c>
      <c r="R3866" s="14" t="s">
        <v>38</v>
      </c>
      <c r="S3866" s="13" t="s">
        <v>208</v>
      </c>
      <c r="T3866" s="13" t="s">
        <v>209</v>
      </c>
      <c r="U3866" s="33">
        <f t="shared" ca="1" si="720"/>
        <v>45744.56914039352</v>
      </c>
      <c r="V3866" s="13" t="str">
        <f t="shared" si="721"/>
        <v>Mumbai</v>
      </c>
      <c r="W3866" s="13" t="str">
        <f t="shared" si="722"/>
        <v>DOMI</v>
      </c>
      <c r="X3866" s="13">
        <f t="shared" si="723"/>
        <v>23</v>
      </c>
      <c r="Y3866" s="13" t="str">
        <f>IFERROR(VLOOKUP(C3866,ReceivingTeam[],2,FALSE),"HelpDesk")</f>
        <v>Branch office</v>
      </c>
      <c r="Z3866" s="67">
        <f t="shared" si="724"/>
        <v>44889.638576388861</v>
      </c>
      <c r="AA3866" s="68">
        <f t="shared" si="725"/>
        <v>44888</v>
      </c>
      <c r="AB3866" s="69" t="b">
        <f t="shared" si="726"/>
        <v>1</v>
      </c>
      <c r="AC3866" s="70">
        <f t="shared" si="727"/>
        <v>0.5</v>
      </c>
      <c r="AD3866" s="67">
        <f t="shared" si="728"/>
        <v>44889.638576388861</v>
      </c>
      <c r="AE3866" s="67">
        <f>VLOOKUP(V3866,'Branch Wise Work Timelines'!C:G,3,FALSE)+AA3866</f>
        <v>44888.416666666664</v>
      </c>
      <c r="AF3866" s="67">
        <f>IF(V3866="Bangalore",VLOOKUP(V3866,'Branch Wise Work Timelines'!C:G,4,FALSE)+AA3866+1,IF(V3866="Mumbai",VLOOKUP(V3866,'Branch Wise Work Timelines'!C:G,4,FALSE)+AA3866+1,VLOOKUP(V3866,'Branch Wise Work Timelines'!C:G,4,FALSE)+AA3866))</f>
        <v>44889.25</v>
      </c>
      <c r="AG3866" s="67">
        <f>WORKDAY.INTL(AA3866,1,11)+VLOOKUP(V3866,'Branch Wise Work Timelines'!C:G,3,FALSE)</f>
        <v>44889.416666666664</v>
      </c>
      <c r="AH3866" s="69" t="str">
        <f t="shared" ca="1" si="729"/>
        <v>Out of TAT</v>
      </c>
      <c r="AI3866" s="69">
        <f t="shared" ca="1" si="730"/>
        <v>20519</v>
      </c>
      <c r="AJ3866" s="69" t="str">
        <f ca="1">IF(AI3866&lt;0,"0-12",IFERROR(VLOOKUP(AI3866,Breakup[],2,FALSE),"&gt;24"))</f>
        <v>&gt;24</v>
      </c>
      <c r="AK3866" s="69" t="str">
        <f>VLOOKUP(V3866,Master!B:D,3,FALSE)</f>
        <v>East</v>
      </c>
      <c r="AL3866" s="69" t="str">
        <f t="shared" si="731"/>
        <v>Mumbai</v>
      </c>
    </row>
    <row r="3867" spans="1:38">
      <c r="A3867" s="14" t="s">
        <v>8063</v>
      </c>
      <c r="B3867" s="54">
        <v>44701.763516516199</v>
      </c>
      <c r="C3867" s="13" t="s">
        <v>114</v>
      </c>
      <c r="D3867" s="13">
        <v>706</v>
      </c>
      <c r="E3867" s="13" t="s">
        <v>8064</v>
      </c>
      <c r="F3867" s="13" t="s">
        <v>33</v>
      </c>
      <c r="G3867" s="14">
        <v>1653053649172</v>
      </c>
      <c r="H3867" s="55">
        <v>0.236412037037037</v>
      </c>
      <c r="I3867" s="33">
        <v>44886.236412036997</v>
      </c>
      <c r="J3867" s="58">
        <v>44886</v>
      </c>
      <c r="K3867" s="13" t="s">
        <v>263</v>
      </c>
      <c r="L3867" s="13" t="s">
        <v>69</v>
      </c>
      <c r="M3867" s="13" t="s">
        <v>101</v>
      </c>
      <c r="N3867" s="13" t="s">
        <v>206</v>
      </c>
      <c r="O3867" s="33" t="s">
        <v>38</v>
      </c>
      <c r="P3867" s="58" t="s">
        <v>38</v>
      </c>
      <c r="Q3867" s="33" t="s">
        <v>207</v>
      </c>
      <c r="R3867" s="14" t="s">
        <v>38</v>
      </c>
      <c r="S3867" s="13" t="s">
        <v>208</v>
      </c>
      <c r="T3867" s="13" t="s">
        <v>209</v>
      </c>
      <c r="U3867" s="33">
        <f t="shared" ca="1" si="720"/>
        <v>45744.56914039352</v>
      </c>
      <c r="V3867" s="13" t="str">
        <f t="shared" si="721"/>
        <v>Mumbai</v>
      </c>
      <c r="W3867" s="13" t="str">
        <f t="shared" si="722"/>
        <v>RI</v>
      </c>
      <c r="X3867" s="13">
        <f t="shared" si="723"/>
        <v>5</v>
      </c>
      <c r="Y3867" s="13" t="str">
        <f>IFERROR(VLOOKUP(C3867,ReceivingTeam[],2,FALSE),"HelpDesk")</f>
        <v>Branch office</v>
      </c>
      <c r="Z3867" s="67">
        <f t="shared" si="724"/>
        <v>44886.916666666664</v>
      </c>
      <c r="AA3867" s="68">
        <f t="shared" si="725"/>
        <v>44886</v>
      </c>
      <c r="AB3867" s="69" t="b">
        <f t="shared" si="726"/>
        <v>1</v>
      </c>
      <c r="AC3867" s="70">
        <f t="shared" si="727"/>
        <v>0.5</v>
      </c>
      <c r="AD3867" s="67">
        <f t="shared" si="728"/>
        <v>44886.916666666664</v>
      </c>
      <c r="AE3867" s="67">
        <f>VLOOKUP(V3867,'Branch Wise Work Timelines'!C:G,3,FALSE)+AA3867</f>
        <v>44886.416666666664</v>
      </c>
      <c r="AF3867" s="67">
        <f>IF(V3867="Bangalore",VLOOKUP(V3867,'Branch Wise Work Timelines'!C:G,4,FALSE)+AA3867+1,IF(V3867="Mumbai",VLOOKUP(V3867,'Branch Wise Work Timelines'!C:G,4,FALSE)+AA3867+1,VLOOKUP(V3867,'Branch Wise Work Timelines'!C:G,4,FALSE)+AA3867))</f>
        <v>44887.25</v>
      </c>
      <c r="AG3867" s="67">
        <f>WORKDAY.INTL(AA3867,1,11)+VLOOKUP(V3867,'Branch Wise Work Timelines'!C:G,3,FALSE)</f>
        <v>44887.416666666664</v>
      </c>
      <c r="AH3867" s="69" t="str">
        <f t="shared" ca="1" si="729"/>
        <v>Out of TAT</v>
      </c>
      <c r="AI3867" s="69">
        <f t="shared" ca="1" si="730"/>
        <v>20584</v>
      </c>
      <c r="AJ3867" s="69" t="str">
        <f ca="1">IF(AI3867&lt;0,"0-12",IFERROR(VLOOKUP(AI3867,Breakup[],2,FALSE),"&gt;24"))</f>
        <v>&gt;24</v>
      </c>
      <c r="AK3867" s="69" t="str">
        <f>VLOOKUP(V3867,Master!B:D,3,FALSE)</f>
        <v>East</v>
      </c>
      <c r="AL3867" s="69" t="str">
        <f t="shared" si="731"/>
        <v>Mumbai</v>
      </c>
    </row>
    <row r="3868" spans="1:38">
      <c r="A3868" s="14" t="s">
        <v>8065</v>
      </c>
      <c r="B3868" s="54">
        <v>44701.752358483798</v>
      </c>
      <c r="C3868" s="13" t="s">
        <v>114</v>
      </c>
      <c r="D3868" s="13">
        <v>77</v>
      </c>
      <c r="E3868" s="13" t="s">
        <v>8066</v>
      </c>
      <c r="F3868" s="13" t="s">
        <v>24</v>
      </c>
      <c r="G3868" s="14">
        <v>1653050817746</v>
      </c>
      <c r="H3868" s="55">
        <v>5.7349537037036998E-2</v>
      </c>
      <c r="I3868" s="33">
        <v>44886.057349536997</v>
      </c>
      <c r="J3868" s="58">
        <v>44886</v>
      </c>
      <c r="K3868" s="13" t="s">
        <v>263</v>
      </c>
      <c r="L3868" s="13" t="s">
        <v>69</v>
      </c>
      <c r="M3868" s="13" t="s">
        <v>101</v>
      </c>
      <c r="N3868" s="13" t="s">
        <v>206</v>
      </c>
      <c r="O3868" s="33" t="s">
        <v>38</v>
      </c>
      <c r="P3868" s="58" t="s">
        <v>38</v>
      </c>
      <c r="Q3868" s="33" t="s">
        <v>207</v>
      </c>
      <c r="R3868" s="14" t="s">
        <v>38</v>
      </c>
      <c r="S3868" s="13" t="s">
        <v>208</v>
      </c>
      <c r="T3868" s="13" t="s">
        <v>209</v>
      </c>
      <c r="U3868" s="33">
        <f t="shared" ca="1" si="720"/>
        <v>45744.56914039352</v>
      </c>
      <c r="V3868" s="13" t="str">
        <f t="shared" si="721"/>
        <v>Mumbai</v>
      </c>
      <c r="W3868" s="13" t="str">
        <f t="shared" si="722"/>
        <v>DOMI</v>
      </c>
      <c r="X3868" s="13">
        <f t="shared" si="723"/>
        <v>1</v>
      </c>
      <c r="Y3868" s="13" t="str">
        <f>IFERROR(VLOOKUP(C3868,ReceivingTeam[],2,FALSE),"HelpDesk")</f>
        <v>Branch office</v>
      </c>
      <c r="Z3868" s="67">
        <f t="shared" si="724"/>
        <v>44886.916666666664</v>
      </c>
      <c r="AA3868" s="68">
        <f t="shared" si="725"/>
        <v>44886</v>
      </c>
      <c r="AB3868" s="69" t="b">
        <f t="shared" si="726"/>
        <v>1</v>
      </c>
      <c r="AC3868" s="70">
        <f t="shared" si="727"/>
        <v>0.5</v>
      </c>
      <c r="AD3868" s="67">
        <f t="shared" si="728"/>
        <v>44886.916666666664</v>
      </c>
      <c r="AE3868" s="67">
        <f>VLOOKUP(V3868,'Branch Wise Work Timelines'!C:G,3,FALSE)+AA3868</f>
        <v>44886.416666666664</v>
      </c>
      <c r="AF3868" s="67">
        <f>IF(V3868="Bangalore",VLOOKUP(V3868,'Branch Wise Work Timelines'!C:G,4,FALSE)+AA3868+1,IF(V3868="Mumbai",VLOOKUP(V3868,'Branch Wise Work Timelines'!C:G,4,FALSE)+AA3868+1,VLOOKUP(V3868,'Branch Wise Work Timelines'!C:G,4,FALSE)+AA3868))</f>
        <v>44887.25</v>
      </c>
      <c r="AG3868" s="67">
        <f>WORKDAY.INTL(AA3868,1,11)+VLOOKUP(V3868,'Branch Wise Work Timelines'!C:G,3,FALSE)</f>
        <v>44887.416666666664</v>
      </c>
      <c r="AH3868" s="69" t="str">
        <f t="shared" ca="1" si="729"/>
        <v>Out of TAT</v>
      </c>
      <c r="AI3868" s="69">
        <f t="shared" ca="1" si="730"/>
        <v>20584</v>
      </c>
      <c r="AJ3868" s="69" t="str">
        <f ca="1">IF(AI3868&lt;0,"0-12",IFERROR(VLOOKUP(AI3868,Breakup[],2,FALSE),"&gt;24"))</f>
        <v>&gt;24</v>
      </c>
      <c r="AK3868" s="69" t="str">
        <f>VLOOKUP(V3868,Master!B:D,3,FALSE)</f>
        <v>East</v>
      </c>
      <c r="AL3868" s="69" t="str">
        <f t="shared" si="731"/>
        <v>Mumbai</v>
      </c>
    </row>
    <row r="3869" spans="1:38">
      <c r="A3869" s="14" t="s">
        <v>8067</v>
      </c>
      <c r="B3869" s="54">
        <v>44701.752376851902</v>
      </c>
      <c r="C3869" s="13" t="s">
        <v>122</v>
      </c>
      <c r="D3869" s="13">
        <v>1135</v>
      </c>
      <c r="E3869" s="13" t="s">
        <v>8068</v>
      </c>
      <c r="F3869" s="13" t="s">
        <v>24</v>
      </c>
      <c r="G3869" s="14">
        <v>1653050817746</v>
      </c>
      <c r="H3869" s="55">
        <v>0.354375</v>
      </c>
      <c r="I3869" s="33">
        <v>44886.354375000003</v>
      </c>
      <c r="J3869" s="58">
        <v>44886</v>
      </c>
      <c r="K3869" s="13" t="s">
        <v>263</v>
      </c>
      <c r="L3869" s="13" t="s">
        <v>69</v>
      </c>
      <c r="M3869" s="13" t="s">
        <v>101</v>
      </c>
      <c r="N3869" s="13" t="s">
        <v>206</v>
      </c>
      <c r="O3869" s="33" t="s">
        <v>38</v>
      </c>
      <c r="P3869" s="58" t="s">
        <v>38</v>
      </c>
      <c r="Q3869" s="33" t="s">
        <v>207</v>
      </c>
      <c r="R3869" s="14" t="s">
        <v>38</v>
      </c>
      <c r="S3869" s="13" t="s">
        <v>208</v>
      </c>
      <c r="T3869" s="13" t="s">
        <v>209</v>
      </c>
      <c r="U3869" s="33">
        <f t="shared" ca="1" si="720"/>
        <v>45744.56914039352</v>
      </c>
      <c r="V3869" s="13" t="str">
        <f t="shared" si="721"/>
        <v>Mumbai</v>
      </c>
      <c r="W3869" s="13" t="str">
        <f t="shared" si="722"/>
        <v>DOMI</v>
      </c>
      <c r="X3869" s="13">
        <f t="shared" si="723"/>
        <v>8</v>
      </c>
      <c r="Y3869" s="13" t="str">
        <f>IFERROR(VLOOKUP(C3869,ReceivingTeam[],2,FALSE),"HelpDesk")</f>
        <v>Branch office</v>
      </c>
      <c r="Z3869" s="67">
        <f t="shared" si="724"/>
        <v>44886.916666666664</v>
      </c>
      <c r="AA3869" s="68">
        <f t="shared" si="725"/>
        <v>44886</v>
      </c>
      <c r="AB3869" s="69" t="b">
        <f t="shared" si="726"/>
        <v>1</v>
      </c>
      <c r="AC3869" s="70">
        <f t="shared" si="727"/>
        <v>0.5</v>
      </c>
      <c r="AD3869" s="67">
        <f t="shared" si="728"/>
        <v>44886.916666666664</v>
      </c>
      <c r="AE3869" s="67">
        <f>VLOOKUP(V3869,'Branch Wise Work Timelines'!C:G,3,FALSE)+AA3869</f>
        <v>44886.416666666664</v>
      </c>
      <c r="AF3869" s="67">
        <f>IF(V3869="Bangalore",VLOOKUP(V3869,'Branch Wise Work Timelines'!C:G,4,FALSE)+AA3869+1,IF(V3869="Mumbai",VLOOKUP(V3869,'Branch Wise Work Timelines'!C:G,4,FALSE)+AA3869+1,VLOOKUP(V3869,'Branch Wise Work Timelines'!C:G,4,FALSE)+AA3869))</f>
        <v>44887.25</v>
      </c>
      <c r="AG3869" s="67">
        <f>WORKDAY.INTL(AA3869,1,11)+VLOOKUP(V3869,'Branch Wise Work Timelines'!C:G,3,FALSE)</f>
        <v>44887.416666666664</v>
      </c>
      <c r="AH3869" s="69" t="str">
        <f t="shared" ca="1" si="729"/>
        <v>Out of TAT</v>
      </c>
      <c r="AI3869" s="69">
        <f t="shared" ca="1" si="730"/>
        <v>20584</v>
      </c>
      <c r="AJ3869" s="69" t="str">
        <f ca="1">IF(AI3869&lt;0,"0-12",IFERROR(VLOOKUP(AI3869,Breakup[],2,FALSE),"&gt;24"))</f>
        <v>&gt;24</v>
      </c>
      <c r="AK3869" s="69" t="str">
        <f>VLOOKUP(V3869,Master!B:D,3,FALSE)</f>
        <v>East</v>
      </c>
      <c r="AL3869" s="69" t="str">
        <f t="shared" si="731"/>
        <v>Mumbai</v>
      </c>
    </row>
    <row r="3870" spans="1:38">
      <c r="A3870" s="14" t="s">
        <v>8069</v>
      </c>
      <c r="B3870" s="54">
        <v>44701.760634293998</v>
      </c>
      <c r="C3870" s="13" t="s">
        <v>6452</v>
      </c>
      <c r="D3870" s="13">
        <v>1985</v>
      </c>
      <c r="E3870" s="13" t="s">
        <v>8070</v>
      </c>
      <c r="F3870" s="13" t="s">
        <v>33</v>
      </c>
      <c r="G3870" s="14">
        <v>1653051071129</v>
      </c>
      <c r="H3870" s="55">
        <v>0.17532407407407399</v>
      </c>
      <c r="I3870" s="33">
        <v>44888.175324074102</v>
      </c>
      <c r="J3870" s="58">
        <v>44888</v>
      </c>
      <c r="K3870" s="13" t="s">
        <v>213</v>
      </c>
      <c r="L3870" s="13" t="s">
        <v>30</v>
      </c>
      <c r="M3870" s="13" t="s">
        <v>282</v>
      </c>
      <c r="N3870" s="13" t="s">
        <v>206</v>
      </c>
      <c r="O3870" s="33" t="s">
        <v>38</v>
      </c>
      <c r="P3870" s="58" t="s">
        <v>38</v>
      </c>
      <c r="Q3870" s="33" t="s">
        <v>207</v>
      </c>
      <c r="R3870" s="14" t="s">
        <v>38</v>
      </c>
      <c r="S3870" s="13" t="s">
        <v>216</v>
      </c>
      <c r="T3870" s="13" t="s">
        <v>278</v>
      </c>
      <c r="U3870" s="33">
        <f t="shared" ca="1" si="720"/>
        <v>45744.56914039352</v>
      </c>
      <c r="V3870" s="13" t="str">
        <f t="shared" si="721"/>
        <v>Bangalore</v>
      </c>
      <c r="W3870" s="13" t="str">
        <f t="shared" si="722"/>
        <v>RI</v>
      </c>
      <c r="X3870" s="13">
        <f t="shared" si="723"/>
        <v>4</v>
      </c>
      <c r="Y3870" s="13" t="str">
        <f>IFERROR(VLOOKUP(C3870,ReceivingTeam[],2,FALSE),"HelpDesk")</f>
        <v>HelpDesk</v>
      </c>
      <c r="Z3870" s="67">
        <f t="shared" si="724"/>
        <v>44891.729166666664</v>
      </c>
      <c r="AA3870" s="68">
        <f t="shared" si="725"/>
        <v>44888</v>
      </c>
      <c r="AB3870" s="69" t="b">
        <f t="shared" si="726"/>
        <v>1</v>
      </c>
      <c r="AC3870" s="70">
        <f t="shared" si="727"/>
        <v>3</v>
      </c>
      <c r="AD3870" s="67">
        <f t="shared" si="728"/>
        <v>44891.729166666664</v>
      </c>
      <c r="AE3870" s="67">
        <f>VLOOKUP(V3870,'Branch Wise Work Timelines'!C:G,3,FALSE)+AA3870</f>
        <v>44888.416666666664</v>
      </c>
      <c r="AF3870" s="67">
        <f>IF(V3870="Bangalore",VLOOKUP(V3870,'Branch Wise Work Timelines'!C:G,4,FALSE)+AA3870+1,IF(V3870="Mumbai",VLOOKUP(V3870,'Branch Wise Work Timelines'!C:G,4,FALSE)+AA3870+1,VLOOKUP(V3870,'Branch Wise Work Timelines'!C:G,4,FALSE)+AA3870))</f>
        <v>44889.104166666664</v>
      </c>
      <c r="AG3870" s="67">
        <f>WORKDAY.INTL(AA3870,1,11)+VLOOKUP(V3870,'Branch Wise Work Timelines'!C:G,3,FALSE)</f>
        <v>44889.416666666664</v>
      </c>
      <c r="AH3870" s="69" t="str">
        <f t="shared" ca="1" si="729"/>
        <v>Out of TAT</v>
      </c>
      <c r="AI3870" s="69">
        <f t="shared" ca="1" si="730"/>
        <v>20469</v>
      </c>
      <c r="AJ3870" s="69" t="str">
        <f ca="1">IF(AI3870&lt;0,"0-12",IFERROR(VLOOKUP(AI3870,Breakup[],2,FALSE),"&gt;24"))</f>
        <v>&gt;24</v>
      </c>
      <c r="AK3870" s="69" t="str">
        <f>VLOOKUP(V3870,Master!B:D,3,FALSE)</f>
        <v>South</v>
      </c>
      <c r="AL3870" s="69" t="str">
        <f t="shared" si="731"/>
        <v>Bangalore</v>
      </c>
    </row>
    <row r="3871" spans="1:38">
      <c r="A3871" s="14" t="s">
        <v>8071</v>
      </c>
      <c r="B3871" s="54">
        <v>44701.761194213002</v>
      </c>
      <c r="C3871" s="13" t="s">
        <v>122</v>
      </c>
      <c r="D3871" s="13">
        <v>1818</v>
      </c>
      <c r="E3871" s="13" t="s">
        <v>8072</v>
      </c>
      <c r="F3871" s="13" t="s">
        <v>24</v>
      </c>
      <c r="G3871" s="14">
        <v>1653052695813</v>
      </c>
      <c r="H3871" s="55">
        <v>0.61776620370370405</v>
      </c>
      <c r="I3871" s="33">
        <v>44886.617766203701</v>
      </c>
      <c r="J3871" s="58">
        <v>44886</v>
      </c>
      <c r="K3871" s="13" t="s">
        <v>263</v>
      </c>
      <c r="L3871" s="13" t="s">
        <v>69</v>
      </c>
      <c r="M3871" s="13" t="s">
        <v>101</v>
      </c>
      <c r="N3871" s="13" t="s">
        <v>206</v>
      </c>
      <c r="O3871" s="33" t="s">
        <v>38</v>
      </c>
      <c r="P3871" s="58" t="s">
        <v>38</v>
      </c>
      <c r="Q3871" s="33" t="s">
        <v>207</v>
      </c>
      <c r="R3871" s="14" t="s">
        <v>38</v>
      </c>
      <c r="S3871" s="13" t="s">
        <v>208</v>
      </c>
      <c r="T3871" s="13" t="s">
        <v>209</v>
      </c>
      <c r="U3871" s="33">
        <f t="shared" ca="1" si="720"/>
        <v>45744.56914039352</v>
      </c>
      <c r="V3871" s="13" t="str">
        <f t="shared" si="721"/>
        <v>Mumbai</v>
      </c>
      <c r="W3871" s="13" t="str">
        <f t="shared" si="722"/>
        <v>DOMI</v>
      </c>
      <c r="X3871" s="13">
        <f t="shared" si="723"/>
        <v>14</v>
      </c>
      <c r="Y3871" s="13" t="str">
        <f>IFERROR(VLOOKUP(C3871,ReceivingTeam[],2,FALSE),"HelpDesk")</f>
        <v>Branch office</v>
      </c>
      <c r="Z3871" s="67">
        <f t="shared" si="724"/>
        <v>44887.117766203701</v>
      </c>
      <c r="AA3871" s="68">
        <f t="shared" si="725"/>
        <v>44886</v>
      </c>
      <c r="AB3871" s="69" t="b">
        <f t="shared" si="726"/>
        <v>1</v>
      </c>
      <c r="AC3871" s="70">
        <f t="shared" si="727"/>
        <v>0.5</v>
      </c>
      <c r="AD3871" s="67">
        <f t="shared" si="728"/>
        <v>44887.117766203701</v>
      </c>
      <c r="AE3871" s="67">
        <f>VLOOKUP(V3871,'Branch Wise Work Timelines'!C:G,3,FALSE)+AA3871</f>
        <v>44886.416666666664</v>
      </c>
      <c r="AF3871" s="67">
        <f>IF(V3871="Bangalore",VLOOKUP(V3871,'Branch Wise Work Timelines'!C:G,4,FALSE)+AA3871+1,IF(V3871="Mumbai",VLOOKUP(V3871,'Branch Wise Work Timelines'!C:G,4,FALSE)+AA3871+1,VLOOKUP(V3871,'Branch Wise Work Timelines'!C:G,4,FALSE)+AA3871))</f>
        <v>44887.25</v>
      </c>
      <c r="AG3871" s="67">
        <f>WORKDAY.INTL(AA3871,1,11)+VLOOKUP(V3871,'Branch Wise Work Timelines'!C:G,3,FALSE)</f>
        <v>44887.416666666664</v>
      </c>
      <c r="AH3871" s="69" t="str">
        <f t="shared" ca="1" si="729"/>
        <v>Out of TAT</v>
      </c>
      <c r="AI3871" s="69">
        <f t="shared" ca="1" si="730"/>
        <v>20579</v>
      </c>
      <c r="AJ3871" s="69" t="str">
        <f ca="1">IF(AI3871&lt;0,"0-12",IFERROR(VLOOKUP(AI3871,Breakup[],2,FALSE),"&gt;24"))</f>
        <v>&gt;24</v>
      </c>
      <c r="AK3871" s="69" t="str">
        <f>VLOOKUP(V3871,Master!B:D,3,FALSE)</f>
        <v>East</v>
      </c>
      <c r="AL3871" s="69" t="str">
        <f t="shared" si="731"/>
        <v>Mumbai</v>
      </c>
    </row>
    <row r="3872" spans="1:38">
      <c r="A3872" s="14" t="s">
        <v>8073</v>
      </c>
      <c r="B3872" s="54">
        <v>44701.781413078701</v>
      </c>
      <c r="C3872" s="13" t="s">
        <v>352</v>
      </c>
      <c r="D3872" s="13">
        <v>139</v>
      </c>
      <c r="E3872" s="13" t="s">
        <v>8074</v>
      </c>
      <c r="F3872" s="13" t="s">
        <v>24</v>
      </c>
      <c r="G3872" s="14">
        <v>1653053649172</v>
      </c>
      <c r="H3872" s="55">
        <v>0.33776620370370403</v>
      </c>
      <c r="I3872" s="33">
        <v>44883.337766203702</v>
      </c>
      <c r="J3872" s="58">
        <v>44883</v>
      </c>
      <c r="K3872" s="13" t="s">
        <v>263</v>
      </c>
      <c r="L3872" s="13" t="s">
        <v>69</v>
      </c>
      <c r="M3872" s="13" t="s">
        <v>101</v>
      </c>
      <c r="N3872" s="13" t="s">
        <v>206</v>
      </c>
      <c r="O3872" s="33" t="s">
        <v>38</v>
      </c>
      <c r="P3872" s="58" t="s">
        <v>38</v>
      </c>
      <c r="Q3872" s="33" t="s">
        <v>207</v>
      </c>
      <c r="R3872" s="14" t="s">
        <v>38</v>
      </c>
      <c r="S3872" s="13" t="s">
        <v>208</v>
      </c>
      <c r="T3872" s="13" t="s">
        <v>209</v>
      </c>
      <c r="U3872" s="33">
        <f t="shared" ca="1" si="720"/>
        <v>45744.56914039352</v>
      </c>
      <c r="V3872" s="13" t="str">
        <f t="shared" si="721"/>
        <v>Mumbai</v>
      </c>
      <c r="W3872" s="13" t="str">
        <f t="shared" si="722"/>
        <v>DOMI</v>
      </c>
      <c r="X3872" s="13">
        <f t="shared" si="723"/>
        <v>8</v>
      </c>
      <c r="Y3872" s="13" t="str">
        <f>IFERROR(VLOOKUP(C3872,ReceivingTeam[],2,FALSE),"HelpDesk")</f>
        <v>HelpDesk</v>
      </c>
      <c r="Z3872" s="67">
        <f t="shared" si="724"/>
        <v>44883.916666666664</v>
      </c>
      <c r="AA3872" s="68">
        <f t="shared" si="725"/>
        <v>44883</v>
      </c>
      <c r="AB3872" s="69" t="b">
        <f t="shared" si="726"/>
        <v>1</v>
      </c>
      <c r="AC3872" s="70">
        <f t="shared" si="727"/>
        <v>0.5</v>
      </c>
      <c r="AD3872" s="67">
        <f t="shared" si="728"/>
        <v>44883.916666666664</v>
      </c>
      <c r="AE3872" s="67">
        <f>VLOOKUP(V3872,'Branch Wise Work Timelines'!C:G,3,FALSE)+AA3872</f>
        <v>44883.416666666664</v>
      </c>
      <c r="AF3872" s="67">
        <f>IF(V3872="Bangalore",VLOOKUP(V3872,'Branch Wise Work Timelines'!C:G,4,FALSE)+AA3872+1,IF(V3872="Mumbai",VLOOKUP(V3872,'Branch Wise Work Timelines'!C:G,4,FALSE)+AA3872+1,VLOOKUP(V3872,'Branch Wise Work Timelines'!C:G,4,FALSE)+AA3872))</f>
        <v>44884.25</v>
      </c>
      <c r="AG3872" s="67">
        <f>WORKDAY.INTL(AA3872,1,11)+VLOOKUP(V3872,'Branch Wise Work Timelines'!C:G,3,FALSE)</f>
        <v>44884.416666666664</v>
      </c>
      <c r="AH3872" s="69" t="str">
        <f t="shared" ca="1" si="729"/>
        <v>Out of TAT</v>
      </c>
      <c r="AI3872" s="69">
        <f t="shared" ca="1" si="730"/>
        <v>20656</v>
      </c>
      <c r="AJ3872" s="69" t="str">
        <f ca="1">IF(AI3872&lt;0,"0-12",IFERROR(VLOOKUP(AI3872,Breakup[],2,FALSE),"&gt;24"))</f>
        <v>&gt;24</v>
      </c>
      <c r="AK3872" s="69" t="str">
        <f>VLOOKUP(V3872,Master!B:D,3,FALSE)</f>
        <v>East</v>
      </c>
      <c r="AL3872" s="69" t="str">
        <f t="shared" si="731"/>
        <v>Mumbai</v>
      </c>
    </row>
    <row r="3873" spans="1:38">
      <c r="A3873" s="14" t="s">
        <v>8075</v>
      </c>
      <c r="B3873" s="54">
        <v>44701.781969178199</v>
      </c>
      <c r="C3873" s="13" t="s">
        <v>372</v>
      </c>
      <c r="D3873" s="13">
        <v>1128</v>
      </c>
      <c r="E3873" s="13" t="s">
        <v>8076</v>
      </c>
      <c r="F3873" s="13" t="s">
        <v>15</v>
      </c>
      <c r="G3873" s="14">
        <v>1653054189256</v>
      </c>
      <c r="H3873" s="55">
        <v>0.52381944444444495</v>
      </c>
      <c r="I3873" s="33">
        <v>44886.523819444403</v>
      </c>
      <c r="J3873" s="58">
        <v>44886</v>
      </c>
      <c r="K3873" s="13" t="s">
        <v>213</v>
      </c>
      <c r="L3873" s="13" t="s">
        <v>30</v>
      </c>
      <c r="M3873" s="13" t="s">
        <v>214</v>
      </c>
      <c r="N3873" s="13" t="s">
        <v>206</v>
      </c>
      <c r="O3873" s="33" t="s">
        <v>38</v>
      </c>
      <c r="P3873" s="58" t="s">
        <v>38</v>
      </c>
      <c r="Q3873" s="33" t="s">
        <v>207</v>
      </c>
      <c r="R3873" s="14" t="s">
        <v>38</v>
      </c>
      <c r="S3873" s="13" t="s">
        <v>216</v>
      </c>
      <c r="T3873" s="13" t="s">
        <v>217</v>
      </c>
      <c r="U3873" s="33">
        <f t="shared" ca="1" si="720"/>
        <v>45744.56914039352</v>
      </c>
      <c r="V3873" s="13" t="str">
        <f t="shared" si="721"/>
        <v>Bangalore</v>
      </c>
      <c r="W3873" s="13" t="str">
        <f t="shared" si="722"/>
        <v>CLS</v>
      </c>
      <c r="X3873" s="13">
        <f t="shared" si="723"/>
        <v>12</v>
      </c>
      <c r="Y3873" s="13" t="str">
        <f>IFERROR(VLOOKUP(C3873,ReceivingTeam[],2,FALSE),"HelpDesk")</f>
        <v>HelpDesk</v>
      </c>
      <c r="Z3873" s="67">
        <f t="shared" si="724"/>
        <v>44887.023819444403</v>
      </c>
      <c r="AA3873" s="68">
        <f t="shared" si="725"/>
        <v>44886</v>
      </c>
      <c r="AB3873" s="69" t="b">
        <f t="shared" si="726"/>
        <v>1</v>
      </c>
      <c r="AC3873" s="70">
        <f t="shared" si="727"/>
        <v>0.5</v>
      </c>
      <c r="AD3873" s="67">
        <f t="shared" si="728"/>
        <v>44887.023819444403</v>
      </c>
      <c r="AE3873" s="67">
        <f>VLOOKUP(V3873,'Branch Wise Work Timelines'!C:G,3,FALSE)+AA3873</f>
        <v>44886.416666666664</v>
      </c>
      <c r="AF3873" s="67">
        <f>IF(V3873="Bangalore",VLOOKUP(V3873,'Branch Wise Work Timelines'!C:G,4,FALSE)+AA3873+1,IF(V3873="Mumbai",VLOOKUP(V3873,'Branch Wise Work Timelines'!C:G,4,FALSE)+AA3873+1,VLOOKUP(V3873,'Branch Wise Work Timelines'!C:G,4,FALSE)+AA3873))</f>
        <v>44887.104166666664</v>
      </c>
      <c r="AG3873" s="67">
        <f>WORKDAY.INTL(AA3873,1,11)+VLOOKUP(V3873,'Branch Wise Work Timelines'!C:G,3,FALSE)</f>
        <v>44887.416666666664</v>
      </c>
      <c r="AH3873" s="69" t="str">
        <f t="shared" ca="1" si="729"/>
        <v>Out of TAT</v>
      </c>
      <c r="AI3873" s="69">
        <f t="shared" ca="1" si="730"/>
        <v>20582</v>
      </c>
      <c r="AJ3873" s="69" t="str">
        <f ca="1">IF(AI3873&lt;0,"0-12",IFERROR(VLOOKUP(AI3873,Breakup[],2,FALSE),"&gt;24"))</f>
        <v>&gt;24</v>
      </c>
      <c r="AK3873" s="69" t="str">
        <f>VLOOKUP(V3873,Master!B:D,3,FALSE)</f>
        <v>South</v>
      </c>
      <c r="AL3873" s="69" t="str">
        <f t="shared" si="731"/>
        <v>Bangalore-CLS</v>
      </c>
    </row>
    <row r="3874" spans="1:38">
      <c r="A3874" s="14" t="s">
        <v>8077</v>
      </c>
      <c r="B3874" s="54">
        <v>44701.782054780102</v>
      </c>
      <c r="C3874" s="13" t="s">
        <v>252</v>
      </c>
      <c r="D3874" s="13">
        <v>1630</v>
      </c>
      <c r="E3874" s="13" t="s">
        <v>8078</v>
      </c>
      <c r="F3874" s="13" t="s">
        <v>15</v>
      </c>
      <c r="G3874" s="14">
        <v>1653054766382</v>
      </c>
      <c r="H3874" s="55">
        <v>0.68916666666666704</v>
      </c>
      <c r="I3874" s="33">
        <v>44890.6891666667</v>
      </c>
      <c r="J3874" s="58">
        <v>44890</v>
      </c>
      <c r="K3874" s="13" t="s">
        <v>213</v>
      </c>
      <c r="L3874" s="13" t="s">
        <v>30</v>
      </c>
      <c r="M3874" s="13" t="s">
        <v>75</v>
      </c>
      <c r="N3874" s="13" t="s">
        <v>206</v>
      </c>
      <c r="O3874" s="33" t="s">
        <v>38</v>
      </c>
      <c r="P3874" s="58" t="s">
        <v>38</v>
      </c>
      <c r="Q3874" s="33" t="s">
        <v>207</v>
      </c>
      <c r="R3874" s="14" t="s">
        <v>38</v>
      </c>
      <c r="S3874" s="13" t="s">
        <v>216</v>
      </c>
      <c r="T3874" s="13" t="s">
        <v>217</v>
      </c>
      <c r="U3874" s="33">
        <f t="shared" ca="1" si="720"/>
        <v>45744.56914039352</v>
      </c>
      <c r="V3874" s="13" t="str">
        <f t="shared" si="721"/>
        <v>Bangalore</v>
      </c>
      <c r="W3874" s="13" t="str">
        <f t="shared" si="722"/>
        <v>CLS</v>
      </c>
      <c r="X3874" s="13">
        <f t="shared" si="723"/>
        <v>16</v>
      </c>
      <c r="Y3874" s="13" t="str">
        <f>IFERROR(VLOOKUP(C3874,ReceivingTeam[],2,FALSE),"HelpDesk")</f>
        <v>HelpDesk</v>
      </c>
      <c r="Z3874" s="67">
        <f t="shared" si="724"/>
        <v>44891.5016666667</v>
      </c>
      <c r="AA3874" s="68">
        <f t="shared" si="725"/>
        <v>44890</v>
      </c>
      <c r="AB3874" s="69" t="b">
        <f t="shared" si="726"/>
        <v>1</v>
      </c>
      <c r="AC3874" s="70">
        <f t="shared" si="727"/>
        <v>0.5</v>
      </c>
      <c r="AD3874" s="67">
        <f t="shared" si="728"/>
        <v>44891.5016666667</v>
      </c>
      <c r="AE3874" s="67">
        <f>VLOOKUP(V3874,'Branch Wise Work Timelines'!C:G,3,FALSE)+AA3874</f>
        <v>44890.416666666664</v>
      </c>
      <c r="AF3874" s="67">
        <f>IF(V3874="Bangalore",VLOOKUP(V3874,'Branch Wise Work Timelines'!C:G,4,FALSE)+AA3874+1,IF(V3874="Mumbai",VLOOKUP(V3874,'Branch Wise Work Timelines'!C:G,4,FALSE)+AA3874+1,VLOOKUP(V3874,'Branch Wise Work Timelines'!C:G,4,FALSE)+AA3874))</f>
        <v>44891.104166666664</v>
      </c>
      <c r="AG3874" s="67">
        <f>WORKDAY.INTL(AA3874,1,11)+VLOOKUP(V3874,'Branch Wise Work Timelines'!C:G,3,FALSE)</f>
        <v>44891.416666666664</v>
      </c>
      <c r="AH3874" s="69" t="str">
        <f t="shared" ca="1" si="729"/>
        <v>Out of TAT</v>
      </c>
      <c r="AI3874" s="69">
        <f t="shared" ca="1" si="730"/>
        <v>20474</v>
      </c>
      <c r="AJ3874" s="69" t="str">
        <f ca="1">IF(AI3874&lt;0,"0-12",IFERROR(VLOOKUP(AI3874,Breakup[],2,FALSE),"&gt;24"))</f>
        <v>&gt;24</v>
      </c>
      <c r="AK3874" s="69" t="str">
        <f>VLOOKUP(V3874,Master!B:D,3,FALSE)</f>
        <v>South</v>
      </c>
      <c r="AL3874" s="69" t="str">
        <f t="shared" si="731"/>
        <v>Bangalore-CLS</v>
      </c>
    </row>
    <row r="3875" spans="1:38">
      <c r="A3875" s="14" t="s">
        <v>8079</v>
      </c>
      <c r="B3875" s="54">
        <v>44701.7831842593</v>
      </c>
      <c r="C3875" s="13" t="s">
        <v>122</v>
      </c>
      <c r="D3875" s="13">
        <v>904</v>
      </c>
      <c r="E3875" s="13" t="s">
        <v>8080</v>
      </c>
      <c r="F3875" s="13" t="s">
        <v>33</v>
      </c>
      <c r="G3875" s="14">
        <v>1653054611210</v>
      </c>
      <c r="H3875" s="55">
        <v>0.119976851851852</v>
      </c>
      <c r="I3875" s="33">
        <v>44886.119976851798</v>
      </c>
      <c r="J3875" s="58">
        <v>44886</v>
      </c>
      <c r="K3875" s="13" t="s">
        <v>263</v>
      </c>
      <c r="L3875" s="13" t="s">
        <v>69</v>
      </c>
      <c r="M3875" s="13" t="s">
        <v>101</v>
      </c>
      <c r="N3875" s="13" t="s">
        <v>206</v>
      </c>
      <c r="O3875" s="33" t="s">
        <v>38</v>
      </c>
      <c r="P3875" s="58" t="s">
        <v>38</v>
      </c>
      <c r="Q3875" s="33" t="s">
        <v>207</v>
      </c>
      <c r="R3875" s="14" t="s">
        <v>38</v>
      </c>
      <c r="S3875" s="13" t="s">
        <v>208</v>
      </c>
      <c r="T3875" s="13" t="s">
        <v>209</v>
      </c>
      <c r="U3875" s="33">
        <f t="shared" ca="1" si="720"/>
        <v>45744.56914039352</v>
      </c>
      <c r="V3875" s="13" t="str">
        <f t="shared" si="721"/>
        <v>Mumbai</v>
      </c>
      <c r="W3875" s="13" t="str">
        <f t="shared" si="722"/>
        <v>RI</v>
      </c>
      <c r="X3875" s="13">
        <f t="shared" si="723"/>
        <v>2</v>
      </c>
      <c r="Y3875" s="13" t="str">
        <f>IFERROR(VLOOKUP(C3875,ReceivingTeam[],2,FALSE),"HelpDesk")</f>
        <v>Branch office</v>
      </c>
      <c r="Z3875" s="67">
        <f t="shared" si="724"/>
        <v>44886.916666666664</v>
      </c>
      <c r="AA3875" s="68">
        <f t="shared" si="725"/>
        <v>44886</v>
      </c>
      <c r="AB3875" s="69" t="b">
        <f t="shared" si="726"/>
        <v>1</v>
      </c>
      <c r="AC3875" s="70">
        <f t="shared" si="727"/>
        <v>0.5</v>
      </c>
      <c r="AD3875" s="67">
        <f t="shared" si="728"/>
        <v>44886.916666666664</v>
      </c>
      <c r="AE3875" s="67">
        <f>VLOOKUP(V3875,'Branch Wise Work Timelines'!C:G,3,FALSE)+AA3875</f>
        <v>44886.416666666664</v>
      </c>
      <c r="AF3875" s="67">
        <f>IF(V3875="Bangalore",VLOOKUP(V3875,'Branch Wise Work Timelines'!C:G,4,FALSE)+AA3875+1,IF(V3875="Mumbai",VLOOKUP(V3875,'Branch Wise Work Timelines'!C:G,4,FALSE)+AA3875+1,VLOOKUP(V3875,'Branch Wise Work Timelines'!C:G,4,FALSE)+AA3875))</f>
        <v>44887.25</v>
      </c>
      <c r="AG3875" s="67">
        <f>WORKDAY.INTL(AA3875,1,11)+VLOOKUP(V3875,'Branch Wise Work Timelines'!C:G,3,FALSE)</f>
        <v>44887.416666666664</v>
      </c>
      <c r="AH3875" s="69" t="str">
        <f t="shared" ca="1" si="729"/>
        <v>Out of TAT</v>
      </c>
      <c r="AI3875" s="69">
        <f t="shared" ca="1" si="730"/>
        <v>20584</v>
      </c>
      <c r="AJ3875" s="69" t="str">
        <f ca="1">IF(AI3875&lt;0,"0-12",IFERROR(VLOOKUP(AI3875,Breakup[],2,FALSE),"&gt;24"))</f>
        <v>&gt;24</v>
      </c>
      <c r="AK3875" s="69" t="str">
        <f>VLOOKUP(V3875,Master!B:D,3,FALSE)</f>
        <v>East</v>
      </c>
      <c r="AL3875" s="69" t="str">
        <f t="shared" si="731"/>
        <v>Mumbai</v>
      </c>
    </row>
    <row r="3876" spans="1:38">
      <c r="A3876" s="14" t="s">
        <v>8081</v>
      </c>
      <c r="B3876" s="54">
        <v>44701.7629340278</v>
      </c>
      <c r="C3876" s="13" t="s">
        <v>261</v>
      </c>
      <c r="D3876" s="13">
        <v>878</v>
      </c>
      <c r="E3876" s="13" t="s">
        <v>8082</v>
      </c>
      <c r="F3876" s="13" t="s">
        <v>24</v>
      </c>
      <c r="G3876" s="14">
        <v>1653057688131</v>
      </c>
      <c r="H3876" s="55">
        <v>0.88645833333333302</v>
      </c>
      <c r="I3876" s="33">
        <v>44882.886458333298</v>
      </c>
      <c r="J3876" s="58">
        <v>44882</v>
      </c>
      <c r="K3876" s="13" t="s">
        <v>263</v>
      </c>
      <c r="L3876" s="13" t="s">
        <v>69</v>
      </c>
      <c r="M3876" s="13" t="s">
        <v>101</v>
      </c>
      <c r="N3876" s="13" t="s">
        <v>206</v>
      </c>
      <c r="O3876" s="33" t="s">
        <v>38</v>
      </c>
      <c r="P3876" s="58" t="s">
        <v>38</v>
      </c>
      <c r="Q3876" s="33" t="s">
        <v>207</v>
      </c>
      <c r="R3876" s="14" t="s">
        <v>38</v>
      </c>
      <c r="S3876" s="13" t="s">
        <v>208</v>
      </c>
      <c r="T3876" s="13" t="s">
        <v>209</v>
      </c>
      <c r="U3876" s="33">
        <f t="shared" ca="1" si="720"/>
        <v>45744.56914039352</v>
      </c>
      <c r="V3876" s="13" t="str">
        <f t="shared" si="721"/>
        <v>Mumbai</v>
      </c>
      <c r="W3876" s="13" t="str">
        <f t="shared" si="722"/>
        <v>DOMI</v>
      </c>
      <c r="X3876" s="13">
        <f t="shared" si="723"/>
        <v>21</v>
      </c>
      <c r="Y3876" s="13" t="str">
        <f>IFERROR(VLOOKUP(C3876,ReceivingTeam[],2,FALSE),"HelpDesk")</f>
        <v>HelpDesk</v>
      </c>
      <c r="Z3876" s="67">
        <f t="shared" si="724"/>
        <v>44883.553124999962</v>
      </c>
      <c r="AA3876" s="68">
        <f t="shared" si="725"/>
        <v>44882</v>
      </c>
      <c r="AB3876" s="69" t="b">
        <f t="shared" si="726"/>
        <v>1</v>
      </c>
      <c r="AC3876" s="70">
        <f t="shared" si="727"/>
        <v>0.5</v>
      </c>
      <c r="AD3876" s="67">
        <f t="shared" si="728"/>
        <v>44883.553124999962</v>
      </c>
      <c r="AE3876" s="67">
        <f>VLOOKUP(V3876,'Branch Wise Work Timelines'!C:G,3,FALSE)+AA3876</f>
        <v>44882.416666666664</v>
      </c>
      <c r="AF3876" s="67">
        <f>IF(V3876="Bangalore",VLOOKUP(V3876,'Branch Wise Work Timelines'!C:G,4,FALSE)+AA3876+1,IF(V3876="Mumbai",VLOOKUP(V3876,'Branch Wise Work Timelines'!C:G,4,FALSE)+AA3876+1,VLOOKUP(V3876,'Branch Wise Work Timelines'!C:G,4,FALSE)+AA3876))</f>
        <v>44883.25</v>
      </c>
      <c r="AG3876" s="67">
        <f>WORKDAY.INTL(AA3876,1,11)+VLOOKUP(V3876,'Branch Wise Work Timelines'!C:G,3,FALSE)</f>
        <v>44883.416666666664</v>
      </c>
      <c r="AH3876" s="69" t="str">
        <f t="shared" ca="1" si="729"/>
        <v>Out of TAT</v>
      </c>
      <c r="AI3876" s="69">
        <f t="shared" ca="1" si="730"/>
        <v>20665</v>
      </c>
      <c r="AJ3876" s="69" t="str">
        <f ca="1">IF(AI3876&lt;0,"0-12",IFERROR(VLOOKUP(AI3876,Breakup[],2,FALSE),"&gt;24"))</f>
        <v>&gt;24</v>
      </c>
      <c r="AK3876" s="69" t="str">
        <f>VLOOKUP(V3876,Master!B:D,3,FALSE)</f>
        <v>East</v>
      </c>
      <c r="AL3876" s="69" t="str">
        <f t="shared" si="731"/>
        <v>Mumbai</v>
      </c>
    </row>
    <row r="3877" spans="1:38">
      <c r="A3877" s="14" t="s">
        <v>8083</v>
      </c>
      <c r="B3877" s="54">
        <v>44701.763092511603</v>
      </c>
      <c r="C3877" s="13" t="s">
        <v>352</v>
      </c>
      <c r="D3877" s="13">
        <v>1512</v>
      </c>
      <c r="E3877" s="13" t="s">
        <v>8084</v>
      </c>
      <c r="F3877" s="13" t="s">
        <v>33</v>
      </c>
      <c r="G3877" s="14">
        <v>1653053649172</v>
      </c>
      <c r="H3877" s="55">
        <v>0.42979166666666702</v>
      </c>
      <c r="I3877" s="33">
        <v>44887.429791666698</v>
      </c>
      <c r="J3877" s="58">
        <v>44887</v>
      </c>
      <c r="K3877" s="13" t="s">
        <v>263</v>
      </c>
      <c r="L3877" s="13" t="s">
        <v>69</v>
      </c>
      <c r="M3877" s="13" t="s">
        <v>101</v>
      </c>
      <c r="N3877" s="13" t="s">
        <v>206</v>
      </c>
      <c r="O3877" s="33" t="s">
        <v>38</v>
      </c>
      <c r="P3877" s="58" t="s">
        <v>38</v>
      </c>
      <c r="Q3877" s="33" t="s">
        <v>207</v>
      </c>
      <c r="R3877" s="14" t="s">
        <v>38</v>
      </c>
      <c r="S3877" s="13" t="s">
        <v>208</v>
      </c>
      <c r="T3877" s="13" t="s">
        <v>209</v>
      </c>
      <c r="U3877" s="33">
        <f t="shared" ca="1" si="720"/>
        <v>45744.56914039352</v>
      </c>
      <c r="V3877" s="13" t="str">
        <f t="shared" si="721"/>
        <v>Mumbai</v>
      </c>
      <c r="W3877" s="13" t="str">
        <f t="shared" si="722"/>
        <v>RI</v>
      </c>
      <c r="X3877" s="13">
        <f t="shared" si="723"/>
        <v>10</v>
      </c>
      <c r="Y3877" s="13" t="str">
        <f>IFERROR(VLOOKUP(C3877,ReceivingTeam[],2,FALSE),"HelpDesk")</f>
        <v>HelpDesk</v>
      </c>
      <c r="Z3877" s="67">
        <f t="shared" si="724"/>
        <v>44887.929791666698</v>
      </c>
      <c r="AA3877" s="68">
        <f t="shared" si="725"/>
        <v>44887</v>
      </c>
      <c r="AB3877" s="69" t="b">
        <f t="shared" si="726"/>
        <v>1</v>
      </c>
      <c r="AC3877" s="70">
        <f t="shared" si="727"/>
        <v>0.5</v>
      </c>
      <c r="AD3877" s="67">
        <f t="shared" si="728"/>
        <v>44887.929791666698</v>
      </c>
      <c r="AE3877" s="67">
        <f>VLOOKUP(V3877,'Branch Wise Work Timelines'!C:G,3,FALSE)+AA3877</f>
        <v>44887.416666666664</v>
      </c>
      <c r="AF3877" s="67">
        <f>IF(V3877="Bangalore",VLOOKUP(V3877,'Branch Wise Work Timelines'!C:G,4,FALSE)+AA3877+1,IF(V3877="Mumbai",VLOOKUP(V3877,'Branch Wise Work Timelines'!C:G,4,FALSE)+AA3877+1,VLOOKUP(V3877,'Branch Wise Work Timelines'!C:G,4,FALSE)+AA3877))</f>
        <v>44888.25</v>
      </c>
      <c r="AG3877" s="67">
        <f>WORKDAY.INTL(AA3877,1,11)+VLOOKUP(V3877,'Branch Wise Work Timelines'!C:G,3,FALSE)</f>
        <v>44888.416666666664</v>
      </c>
      <c r="AH3877" s="69" t="str">
        <f t="shared" ca="1" si="729"/>
        <v>Out of TAT</v>
      </c>
      <c r="AI3877" s="69">
        <f t="shared" ca="1" si="730"/>
        <v>20560</v>
      </c>
      <c r="AJ3877" s="69" t="str">
        <f ca="1">IF(AI3877&lt;0,"0-12",IFERROR(VLOOKUP(AI3877,Breakup[],2,FALSE),"&gt;24"))</f>
        <v>&gt;24</v>
      </c>
      <c r="AK3877" s="69" t="str">
        <f>VLOOKUP(V3877,Master!B:D,3,FALSE)</f>
        <v>East</v>
      </c>
      <c r="AL3877" s="69" t="str">
        <f t="shared" si="731"/>
        <v>Mumbai</v>
      </c>
    </row>
    <row r="3878" spans="1:38">
      <c r="A3878" s="14" t="s">
        <v>8085</v>
      </c>
      <c r="B3878" s="54">
        <v>44701.783266979197</v>
      </c>
      <c r="C3878" s="13" t="s">
        <v>404</v>
      </c>
      <c r="D3878" s="13">
        <v>1670</v>
      </c>
      <c r="E3878" s="13" t="s">
        <v>8086</v>
      </c>
      <c r="F3878" s="13" t="s">
        <v>15</v>
      </c>
      <c r="G3878" s="14">
        <v>1653054766382</v>
      </c>
      <c r="H3878" s="55">
        <v>0.96418981481481503</v>
      </c>
      <c r="I3878" s="33">
        <v>44882.964189814797</v>
      </c>
      <c r="J3878" s="58">
        <v>44882</v>
      </c>
      <c r="K3878" s="13" t="s">
        <v>213</v>
      </c>
      <c r="L3878" s="13" t="s">
        <v>30</v>
      </c>
      <c r="M3878" s="13" t="s">
        <v>75</v>
      </c>
      <c r="N3878" s="13" t="s">
        <v>206</v>
      </c>
      <c r="O3878" s="33" t="s">
        <v>38</v>
      </c>
      <c r="P3878" s="58" t="s">
        <v>38</v>
      </c>
      <c r="Q3878" s="33" t="s">
        <v>207</v>
      </c>
      <c r="R3878" s="14" t="s">
        <v>38</v>
      </c>
      <c r="S3878" s="13" t="s">
        <v>216</v>
      </c>
      <c r="T3878" s="13" t="s">
        <v>217</v>
      </c>
      <c r="U3878" s="33">
        <f t="shared" ca="1" si="720"/>
        <v>45744.56914039352</v>
      </c>
      <c r="V3878" s="13" t="str">
        <f t="shared" si="721"/>
        <v>Bangalore</v>
      </c>
      <c r="W3878" s="13" t="str">
        <f t="shared" si="722"/>
        <v>CLS</v>
      </c>
      <c r="X3878" s="13">
        <f t="shared" si="723"/>
        <v>23</v>
      </c>
      <c r="Y3878" s="13" t="str">
        <f>IFERROR(VLOOKUP(C3878,ReceivingTeam[],2,FALSE),"HelpDesk")</f>
        <v>HelpDesk</v>
      </c>
      <c r="Z3878" s="67">
        <f t="shared" si="724"/>
        <v>44883.776689814797</v>
      </c>
      <c r="AA3878" s="68">
        <f t="shared" si="725"/>
        <v>44882</v>
      </c>
      <c r="AB3878" s="69" t="b">
        <f t="shared" si="726"/>
        <v>1</v>
      </c>
      <c r="AC3878" s="70">
        <f t="shared" si="727"/>
        <v>0.5</v>
      </c>
      <c r="AD3878" s="67">
        <f t="shared" si="728"/>
        <v>44883.776689814797</v>
      </c>
      <c r="AE3878" s="67">
        <f>VLOOKUP(V3878,'Branch Wise Work Timelines'!C:G,3,FALSE)+AA3878</f>
        <v>44882.416666666664</v>
      </c>
      <c r="AF3878" s="67">
        <f>IF(V3878="Bangalore",VLOOKUP(V3878,'Branch Wise Work Timelines'!C:G,4,FALSE)+AA3878+1,IF(V3878="Mumbai",VLOOKUP(V3878,'Branch Wise Work Timelines'!C:G,4,FALSE)+AA3878+1,VLOOKUP(V3878,'Branch Wise Work Timelines'!C:G,4,FALSE)+AA3878))</f>
        <v>44883.104166666664</v>
      </c>
      <c r="AG3878" s="67">
        <f>WORKDAY.INTL(AA3878,1,11)+VLOOKUP(V3878,'Branch Wise Work Timelines'!C:G,3,FALSE)</f>
        <v>44883.416666666664</v>
      </c>
      <c r="AH3878" s="69" t="str">
        <f t="shared" ca="1" si="729"/>
        <v>Out of TAT</v>
      </c>
      <c r="AI3878" s="69">
        <f t="shared" ca="1" si="730"/>
        <v>20660</v>
      </c>
      <c r="AJ3878" s="69" t="str">
        <f ca="1">IF(AI3878&lt;0,"0-12",IFERROR(VLOOKUP(AI3878,Breakup[],2,FALSE),"&gt;24"))</f>
        <v>&gt;24</v>
      </c>
      <c r="AK3878" s="69" t="str">
        <f>VLOOKUP(V3878,Master!B:D,3,FALSE)</f>
        <v>South</v>
      </c>
      <c r="AL3878" s="69" t="str">
        <f t="shared" si="731"/>
        <v>Bangalore-CLS</v>
      </c>
    </row>
    <row r="3879" spans="1:38">
      <c r="A3879" s="14" t="s">
        <v>8087</v>
      </c>
      <c r="B3879" s="54">
        <v>44701.783494560201</v>
      </c>
      <c r="C3879" s="13" t="s">
        <v>261</v>
      </c>
      <c r="D3879" s="13">
        <v>194</v>
      </c>
      <c r="E3879" s="13" t="s">
        <v>8088</v>
      </c>
      <c r="F3879" s="13" t="s">
        <v>24</v>
      </c>
      <c r="G3879" s="14">
        <v>1653053649172</v>
      </c>
      <c r="H3879" s="55">
        <v>1.5925925925925899E-2</v>
      </c>
      <c r="I3879" s="33">
        <v>44883.015925925902</v>
      </c>
      <c r="J3879" s="58">
        <v>44883</v>
      </c>
      <c r="K3879" s="13" t="s">
        <v>263</v>
      </c>
      <c r="L3879" s="13" t="s">
        <v>69</v>
      </c>
      <c r="M3879" s="13" t="s">
        <v>101</v>
      </c>
      <c r="N3879" s="13" t="s">
        <v>206</v>
      </c>
      <c r="O3879" s="33" t="s">
        <v>38</v>
      </c>
      <c r="P3879" s="58" t="s">
        <v>38</v>
      </c>
      <c r="Q3879" s="33" t="s">
        <v>207</v>
      </c>
      <c r="R3879" s="14" t="s">
        <v>38</v>
      </c>
      <c r="S3879" s="13" t="s">
        <v>208</v>
      </c>
      <c r="T3879" s="13" t="s">
        <v>209</v>
      </c>
      <c r="U3879" s="33">
        <f t="shared" ca="1" si="720"/>
        <v>45744.56914039352</v>
      </c>
      <c r="V3879" s="13" t="str">
        <f t="shared" si="721"/>
        <v>Mumbai</v>
      </c>
      <c r="W3879" s="13" t="str">
        <f t="shared" si="722"/>
        <v>DOMI</v>
      </c>
      <c r="X3879" s="13">
        <f t="shared" si="723"/>
        <v>0</v>
      </c>
      <c r="Y3879" s="13" t="str">
        <f>IFERROR(VLOOKUP(C3879,ReceivingTeam[],2,FALSE),"HelpDesk")</f>
        <v>HelpDesk</v>
      </c>
      <c r="Z3879" s="67">
        <f t="shared" si="724"/>
        <v>44883.916666666664</v>
      </c>
      <c r="AA3879" s="68">
        <f t="shared" si="725"/>
        <v>44883</v>
      </c>
      <c r="AB3879" s="69" t="b">
        <f t="shared" si="726"/>
        <v>1</v>
      </c>
      <c r="AC3879" s="70">
        <f t="shared" si="727"/>
        <v>0.5</v>
      </c>
      <c r="AD3879" s="67">
        <f t="shared" si="728"/>
        <v>44883.916666666664</v>
      </c>
      <c r="AE3879" s="67">
        <f>VLOOKUP(V3879,'Branch Wise Work Timelines'!C:G,3,FALSE)+AA3879</f>
        <v>44883.416666666664</v>
      </c>
      <c r="AF3879" s="67">
        <f>IF(V3879="Bangalore",VLOOKUP(V3879,'Branch Wise Work Timelines'!C:G,4,FALSE)+AA3879+1,IF(V3879="Mumbai",VLOOKUP(V3879,'Branch Wise Work Timelines'!C:G,4,FALSE)+AA3879+1,VLOOKUP(V3879,'Branch Wise Work Timelines'!C:G,4,FALSE)+AA3879))</f>
        <v>44884.25</v>
      </c>
      <c r="AG3879" s="67">
        <f>WORKDAY.INTL(AA3879,1,11)+VLOOKUP(V3879,'Branch Wise Work Timelines'!C:G,3,FALSE)</f>
        <v>44884.416666666664</v>
      </c>
      <c r="AH3879" s="69" t="str">
        <f t="shared" ca="1" si="729"/>
        <v>Out of TAT</v>
      </c>
      <c r="AI3879" s="69">
        <f t="shared" ca="1" si="730"/>
        <v>20656</v>
      </c>
      <c r="AJ3879" s="69" t="str">
        <f ca="1">IF(AI3879&lt;0,"0-12",IFERROR(VLOOKUP(AI3879,Breakup[],2,FALSE),"&gt;24"))</f>
        <v>&gt;24</v>
      </c>
      <c r="AK3879" s="69" t="str">
        <f>VLOOKUP(V3879,Master!B:D,3,FALSE)</f>
        <v>East</v>
      </c>
      <c r="AL3879" s="69" t="str">
        <f t="shared" si="731"/>
        <v>Mumbai</v>
      </c>
    </row>
    <row r="3880" spans="1:38">
      <c r="A3880" s="14" t="s">
        <v>8089</v>
      </c>
      <c r="B3880" s="54">
        <v>44701.783788460598</v>
      </c>
      <c r="C3880" s="13" t="s">
        <v>1335</v>
      </c>
      <c r="D3880" s="13">
        <v>627</v>
      </c>
      <c r="E3880" s="13" t="s">
        <v>8090</v>
      </c>
      <c r="F3880" s="13" t="s">
        <v>33</v>
      </c>
      <c r="G3880" s="14">
        <v>1653053476399</v>
      </c>
      <c r="H3880" s="55">
        <v>0.37428240740740698</v>
      </c>
      <c r="I3880" s="33">
        <v>44889.3742824074</v>
      </c>
      <c r="J3880" s="58">
        <v>44889</v>
      </c>
      <c r="K3880" s="13" t="s">
        <v>213</v>
      </c>
      <c r="L3880" s="13" t="s">
        <v>30</v>
      </c>
      <c r="M3880" s="13" t="s">
        <v>282</v>
      </c>
      <c r="N3880" s="13" t="s">
        <v>206</v>
      </c>
      <c r="O3880" s="33" t="s">
        <v>38</v>
      </c>
      <c r="P3880" s="58" t="s">
        <v>38</v>
      </c>
      <c r="Q3880" s="33" t="s">
        <v>207</v>
      </c>
      <c r="R3880" s="14" t="s">
        <v>38</v>
      </c>
      <c r="S3880" s="13" t="s">
        <v>216</v>
      </c>
      <c r="T3880" s="13" t="s">
        <v>278</v>
      </c>
      <c r="U3880" s="33">
        <f t="shared" ca="1" si="720"/>
        <v>45744.56914039352</v>
      </c>
      <c r="V3880" s="13" t="str">
        <f t="shared" si="721"/>
        <v>Bangalore</v>
      </c>
      <c r="W3880" s="13" t="str">
        <f t="shared" si="722"/>
        <v>RI</v>
      </c>
      <c r="X3880" s="13">
        <f t="shared" si="723"/>
        <v>8</v>
      </c>
      <c r="Y3880" s="13" t="str">
        <f>IFERROR(VLOOKUP(C3880,ReceivingTeam[],2,FALSE),"HelpDesk")</f>
        <v>HelpDesk</v>
      </c>
      <c r="Z3880" s="67">
        <f t="shared" si="724"/>
        <v>44892.729166666664</v>
      </c>
      <c r="AA3880" s="68">
        <f t="shared" si="725"/>
        <v>44889</v>
      </c>
      <c r="AB3880" s="69" t="b">
        <f t="shared" si="726"/>
        <v>1</v>
      </c>
      <c r="AC3880" s="70">
        <f t="shared" si="727"/>
        <v>3</v>
      </c>
      <c r="AD3880" s="67">
        <f t="shared" si="728"/>
        <v>44892.729166666664</v>
      </c>
      <c r="AE3880" s="67">
        <f>VLOOKUP(V3880,'Branch Wise Work Timelines'!C:G,3,FALSE)+AA3880</f>
        <v>44889.416666666664</v>
      </c>
      <c r="AF3880" s="67">
        <f>IF(V3880="Bangalore",VLOOKUP(V3880,'Branch Wise Work Timelines'!C:G,4,FALSE)+AA3880+1,IF(V3880="Mumbai",VLOOKUP(V3880,'Branch Wise Work Timelines'!C:G,4,FALSE)+AA3880+1,VLOOKUP(V3880,'Branch Wise Work Timelines'!C:G,4,FALSE)+AA3880))</f>
        <v>44890.104166666664</v>
      </c>
      <c r="AG3880" s="67">
        <f>WORKDAY.INTL(AA3880,1,11)+VLOOKUP(V3880,'Branch Wise Work Timelines'!C:G,3,FALSE)</f>
        <v>44890.416666666664</v>
      </c>
      <c r="AH3880" s="69" t="str">
        <f t="shared" ca="1" si="729"/>
        <v>Out of TAT</v>
      </c>
      <c r="AI3880" s="69">
        <f t="shared" ca="1" si="730"/>
        <v>20445</v>
      </c>
      <c r="AJ3880" s="69" t="str">
        <f ca="1">IF(AI3880&lt;0,"0-12",IFERROR(VLOOKUP(AI3880,Breakup[],2,FALSE),"&gt;24"))</f>
        <v>&gt;24</v>
      </c>
      <c r="AK3880" s="69" t="str">
        <f>VLOOKUP(V3880,Master!B:D,3,FALSE)</f>
        <v>South</v>
      </c>
      <c r="AL3880" s="69" t="str">
        <f t="shared" si="731"/>
        <v>Bangalore</v>
      </c>
    </row>
    <row r="3881" spans="1:38">
      <c r="A3881" s="14" t="s">
        <v>8091</v>
      </c>
      <c r="B3881" s="54">
        <v>44701.7528332523</v>
      </c>
      <c r="C3881" s="13" t="s">
        <v>372</v>
      </c>
      <c r="D3881" s="13">
        <v>1680</v>
      </c>
      <c r="E3881" s="13" t="s">
        <v>8092</v>
      </c>
      <c r="F3881" s="13" t="s">
        <v>15</v>
      </c>
      <c r="G3881" s="14">
        <v>1653056550003</v>
      </c>
      <c r="H3881" s="55">
        <v>0.87814814814814801</v>
      </c>
      <c r="I3881" s="33">
        <v>44886.878148148098</v>
      </c>
      <c r="J3881" s="58">
        <v>44886</v>
      </c>
      <c r="K3881" s="13" t="s">
        <v>213</v>
      </c>
      <c r="L3881" s="13" t="s">
        <v>30</v>
      </c>
      <c r="M3881" s="13" t="s">
        <v>75</v>
      </c>
      <c r="N3881" s="13" t="s">
        <v>206</v>
      </c>
      <c r="O3881" s="33" t="s">
        <v>38</v>
      </c>
      <c r="P3881" s="58" t="s">
        <v>38</v>
      </c>
      <c r="Q3881" s="33" t="s">
        <v>207</v>
      </c>
      <c r="R3881" s="14" t="s">
        <v>38</v>
      </c>
      <c r="S3881" s="13" t="s">
        <v>216</v>
      </c>
      <c r="T3881" s="13" t="s">
        <v>217</v>
      </c>
      <c r="U3881" s="33">
        <f t="shared" ca="1" si="720"/>
        <v>45744.56914039352</v>
      </c>
      <c r="V3881" s="13" t="str">
        <f t="shared" si="721"/>
        <v>Bangalore</v>
      </c>
      <c r="W3881" s="13" t="str">
        <f t="shared" si="722"/>
        <v>CLS</v>
      </c>
      <c r="X3881" s="13">
        <f t="shared" si="723"/>
        <v>21</v>
      </c>
      <c r="Y3881" s="13" t="str">
        <f>IFERROR(VLOOKUP(C3881,ReceivingTeam[],2,FALSE),"HelpDesk")</f>
        <v>HelpDesk</v>
      </c>
      <c r="Z3881" s="67">
        <f t="shared" si="724"/>
        <v>44887.690648148098</v>
      </c>
      <c r="AA3881" s="68">
        <f t="shared" si="725"/>
        <v>44886</v>
      </c>
      <c r="AB3881" s="69" t="b">
        <f t="shared" si="726"/>
        <v>1</v>
      </c>
      <c r="AC3881" s="70">
        <f t="shared" si="727"/>
        <v>0.5</v>
      </c>
      <c r="AD3881" s="67">
        <f t="shared" si="728"/>
        <v>44887.690648148098</v>
      </c>
      <c r="AE3881" s="67">
        <f>VLOOKUP(V3881,'Branch Wise Work Timelines'!C:G,3,FALSE)+AA3881</f>
        <v>44886.416666666664</v>
      </c>
      <c r="AF3881" s="67">
        <f>IF(V3881="Bangalore",VLOOKUP(V3881,'Branch Wise Work Timelines'!C:G,4,FALSE)+AA3881+1,IF(V3881="Mumbai",VLOOKUP(V3881,'Branch Wise Work Timelines'!C:G,4,FALSE)+AA3881+1,VLOOKUP(V3881,'Branch Wise Work Timelines'!C:G,4,FALSE)+AA3881))</f>
        <v>44887.104166666664</v>
      </c>
      <c r="AG3881" s="67">
        <f>WORKDAY.INTL(AA3881,1,11)+VLOOKUP(V3881,'Branch Wise Work Timelines'!C:G,3,FALSE)</f>
        <v>44887.416666666664</v>
      </c>
      <c r="AH3881" s="69" t="str">
        <f t="shared" ca="1" si="729"/>
        <v>Out of TAT</v>
      </c>
      <c r="AI3881" s="69">
        <f t="shared" ca="1" si="730"/>
        <v>20566</v>
      </c>
      <c r="AJ3881" s="69" t="str">
        <f ca="1">IF(AI3881&lt;0,"0-12",IFERROR(VLOOKUP(AI3881,Breakup[],2,FALSE),"&gt;24"))</f>
        <v>&gt;24</v>
      </c>
      <c r="AK3881" s="69" t="str">
        <f>VLOOKUP(V3881,Master!B:D,3,FALSE)</f>
        <v>South</v>
      </c>
      <c r="AL3881" s="69" t="str">
        <f t="shared" si="731"/>
        <v>Bangalore-CLS</v>
      </c>
    </row>
    <row r="3882" spans="1:38">
      <c r="A3882" s="14" t="s">
        <v>8093</v>
      </c>
      <c r="B3882" s="54">
        <v>44701.781327662</v>
      </c>
      <c r="C3882" s="13" t="s">
        <v>261</v>
      </c>
      <c r="D3882" s="13">
        <v>478</v>
      </c>
      <c r="E3882" s="13" t="s">
        <v>8094</v>
      </c>
      <c r="F3882" s="13" t="s">
        <v>24</v>
      </c>
      <c r="G3882" s="14">
        <v>1653053649172</v>
      </c>
      <c r="H3882" s="55">
        <v>0.39998842592592598</v>
      </c>
      <c r="I3882" s="33">
        <v>44890.399988425903</v>
      </c>
      <c r="J3882" s="58">
        <v>44890</v>
      </c>
      <c r="K3882" s="13" t="s">
        <v>263</v>
      </c>
      <c r="L3882" s="13" t="s">
        <v>69</v>
      </c>
      <c r="M3882" s="13" t="s">
        <v>101</v>
      </c>
      <c r="N3882" s="13" t="s">
        <v>206</v>
      </c>
      <c r="O3882" s="33" t="s">
        <v>38</v>
      </c>
      <c r="P3882" s="58" t="s">
        <v>38</v>
      </c>
      <c r="Q3882" s="33" t="s">
        <v>207</v>
      </c>
      <c r="R3882" s="14" t="s">
        <v>38</v>
      </c>
      <c r="S3882" s="13" t="s">
        <v>208</v>
      </c>
      <c r="T3882" s="13" t="s">
        <v>209</v>
      </c>
      <c r="U3882" s="33">
        <f t="shared" ca="1" si="720"/>
        <v>45744.56914039352</v>
      </c>
      <c r="V3882" s="13" t="str">
        <f t="shared" si="721"/>
        <v>Mumbai</v>
      </c>
      <c r="W3882" s="13" t="str">
        <f t="shared" si="722"/>
        <v>DOMI</v>
      </c>
      <c r="X3882" s="13">
        <f t="shared" si="723"/>
        <v>9</v>
      </c>
      <c r="Y3882" s="13" t="str">
        <f>IFERROR(VLOOKUP(C3882,ReceivingTeam[],2,FALSE),"HelpDesk")</f>
        <v>HelpDesk</v>
      </c>
      <c r="Z3882" s="67">
        <f t="shared" si="724"/>
        <v>44890.916666666664</v>
      </c>
      <c r="AA3882" s="68">
        <f t="shared" si="725"/>
        <v>44890</v>
      </c>
      <c r="AB3882" s="69" t="b">
        <f t="shared" si="726"/>
        <v>1</v>
      </c>
      <c r="AC3882" s="70">
        <f t="shared" si="727"/>
        <v>0.5</v>
      </c>
      <c r="AD3882" s="67">
        <f t="shared" si="728"/>
        <v>44890.916666666664</v>
      </c>
      <c r="AE3882" s="67">
        <f>VLOOKUP(V3882,'Branch Wise Work Timelines'!C:G,3,FALSE)+AA3882</f>
        <v>44890.416666666664</v>
      </c>
      <c r="AF3882" s="67">
        <f>IF(V3882="Bangalore",VLOOKUP(V3882,'Branch Wise Work Timelines'!C:G,4,FALSE)+AA3882+1,IF(V3882="Mumbai",VLOOKUP(V3882,'Branch Wise Work Timelines'!C:G,4,FALSE)+AA3882+1,VLOOKUP(V3882,'Branch Wise Work Timelines'!C:G,4,FALSE)+AA3882))</f>
        <v>44891.25</v>
      </c>
      <c r="AG3882" s="67">
        <f>WORKDAY.INTL(AA3882,1,11)+VLOOKUP(V3882,'Branch Wise Work Timelines'!C:G,3,FALSE)</f>
        <v>44891.416666666664</v>
      </c>
      <c r="AH3882" s="69" t="str">
        <f t="shared" ca="1" si="729"/>
        <v>Out of TAT</v>
      </c>
      <c r="AI3882" s="69">
        <f t="shared" ca="1" si="730"/>
        <v>20488</v>
      </c>
      <c r="AJ3882" s="69" t="str">
        <f ca="1">IF(AI3882&lt;0,"0-12",IFERROR(VLOOKUP(AI3882,Breakup[],2,FALSE),"&gt;24"))</f>
        <v>&gt;24</v>
      </c>
      <c r="AK3882" s="69" t="str">
        <f>VLOOKUP(V3882,Master!B:D,3,FALSE)</f>
        <v>East</v>
      </c>
      <c r="AL3882" s="69" t="str">
        <f t="shared" si="731"/>
        <v>Mumbai</v>
      </c>
    </row>
    <row r="3883" spans="1:38">
      <c r="A3883" s="14" t="s">
        <v>8095</v>
      </c>
      <c r="B3883" s="54">
        <v>44701.720671180599</v>
      </c>
      <c r="C3883" s="13" t="s">
        <v>261</v>
      </c>
      <c r="D3883" s="13">
        <v>1471</v>
      </c>
      <c r="E3883" s="13" t="s">
        <v>8096</v>
      </c>
      <c r="F3883" s="13" t="s">
        <v>33</v>
      </c>
      <c r="G3883" s="14">
        <v>1653047769407</v>
      </c>
      <c r="H3883" s="55">
        <v>2.6145833333333299E-2</v>
      </c>
      <c r="I3883" s="33">
        <v>44882.026145833297</v>
      </c>
      <c r="J3883" s="58">
        <v>44882</v>
      </c>
      <c r="K3883" s="13" t="s">
        <v>263</v>
      </c>
      <c r="L3883" s="13" t="s">
        <v>69</v>
      </c>
      <c r="M3883" s="13" t="s">
        <v>101</v>
      </c>
      <c r="N3883" s="13" t="s">
        <v>206</v>
      </c>
      <c r="O3883" s="33" t="s">
        <v>38</v>
      </c>
      <c r="P3883" s="58" t="s">
        <v>38</v>
      </c>
      <c r="Q3883" s="33" t="s">
        <v>207</v>
      </c>
      <c r="R3883" s="14" t="s">
        <v>38</v>
      </c>
      <c r="S3883" s="13" t="s">
        <v>208</v>
      </c>
      <c r="T3883" s="13" t="s">
        <v>209</v>
      </c>
      <c r="U3883" s="33">
        <f t="shared" ca="1" si="720"/>
        <v>45744.56914039352</v>
      </c>
      <c r="V3883" s="13" t="str">
        <f t="shared" si="721"/>
        <v>Mumbai</v>
      </c>
      <c r="W3883" s="13" t="str">
        <f t="shared" si="722"/>
        <v>RI</v>
      </c>
      <c r="X3883" s="13">
        <f t="shared" si="723"/>
        <v>0</v>
      </c>
      <c r="Y3883" s="13" t="str">
        <f>IFERROR(VLOOKUP(C3883,ReceivingTeam[],2,FALSE),"HelpDesk")</f>
        <v>HelpDesk</v>
      </c>
      <c r="Z3883" s="67">
        <f t="shared" si="724"/>
        <v>44882.916666666664</v>
      </c>
      <c r="AA3883" s="68">
        <f t="shared" si="725"/>
        <v>44882</v>
      </c>
      <c r="AB3883" s="69" t="b">
        <f t="shared" si="726"/>
        <v>1</v>
      </c>
      <c r="AC3883" s="70">
        <f t="shared" si="727"/>
        <v>0.5</v>
      </c>
      <c r="AD3883" s="67">
        <f t="shared" si="728"/>
        <v>44882.916666666664</v>
      </c>
      <c r="AE3883" s="67">
        <f>VLOOKUP(V3883,'Branch Wise Work Timelines'!C:G,3,FALSE)+AA3883</f>
        <v>44882.416666666664</v>
      </c>
      <c r="AF3883" s="67">
        <f>IF(V3883="Bangalore",VLOOKUP(V3883,'Branch Wise Work Timelines'!C:G,4,FALSE)+AA3883+1,IF(V3883="Mumbai",VLOOKUP(V3883,'Branch Wise Work Timelines'!C:G,4,FALSE)+AA3883+1,VLOOKUP(V3883,'Branch Wise Work Timelines'!C:G,4,FALSE)+AA3883))</f>
        <v>44883.25</v>
      </c>
      <c r="AG3883" s="67">
        <f>WORKDAY.INTL(AA3883,1,11)+VLOOKUP(V3883,'Branch Wise Work Timelines'!C:G,3,FALSE)</f>
        <v>44883.416666666664</v>
      </c>
      <c r="AH3883" s="69" t="str">
        <f t="shared" ca="1" si="729"/>
        <v>Out of TAT</v>
      </c>
      <c r="AI3883" s="69">
        <f t="shared" ca="1" si="730"/>
        <v>20680</v>
      </c>
      <c r="AJ3883" s="69" t="str">
        <f ca="1">IF(AI3883&lt;0,"0-12",IFERROR(VLOOKUP(AI3883,Breakup[],2,FALSE),"&gt;24"))</f>
        <v>&gt;24</v>
      </c>
      <c r="AK3883" s="69" t="str">
        <f>VLOOKUP(V3883,Master!B:D,3,FALSE)</f>
        <v>East</v>
      </c>
      <c r="AL3883" s="69" t="str">
        <f t="shared" si="731"/>
        <v>Mumbai</v>
      </c>
    </row>
    <row r="3884" spans="1:38">
      <c r="A3884" s="14" t="s">
        <v>8097</v>
      </c>
      <c r="B3884" s="54">
        <v>44701.7882383912</v>
      </c>
      <c r="C3884" s="13" t="s">
        <v>261</v>
      </c>
      <c r="D3884" s="13">
        <v>1662</v>
      </c>
      <c r="E3884" s="13" t="s">
        <v>8098</v>
      </c>
      <c r="F3884" s="13" t="s">
        <v>33</v>
      </c>
      <c r="G3884" s="14">
        <v>1653053649172</v>
      </c>
      <c r="H3884" s="55">
        <v>0.41746527777777798</v>
      </c>
      <c r="I3884" s="33">
        <v>44883.417465277802</v>
      </c>
      <c r="J3884" s="58">
        <v>44883</v>
      </c>
      <c r="K3884" s="13" t="s">
        <v>263</v>
      </c>
      <c r="L3884" s="13" t="s">
        <v>69</v>
      </c>
      <c r="M3884" s="13" t="s">
        <v>101</v>
      </c>
      <c r="N3884" s="13" t="s">
        <v>206</v>
      </c>
      <c r="O3884" s="33" t="s">
        <v>38</v>
      </c>
      <c r="P3884" s="58" t="s">
        <v>38</v>
      </c>
      <c r="Q3884" s="33" t="s">
        <v>207</v>
      </c>
      <c r="R3884" s="14" t="s">
        <v>38</v>
      </c>
      <c r="S3884" s="13" t="s">
        <v>208</v>
      </c>
      <c r="T3884" s="13" t="s">
        <v>209</v>
      </c>
      <c r="U3884" s="33">
        <f t="shared" ca="1" si="720"/>
        <v>45744.56914039352</v>
      </c>
      <c r="V3884" s="13" t="str">
        <f t="shared" si="721"/>
        <v>Mumbai</v>
      </c>
      <c r="W3884" s="13" t="str">
        <f t="shared" si="722"/>
        <v>RI</v>
      </c>
      <c r="X3884" s="13">
        <f t="shared" si="723"/>
        <v>10</v>
      </c>
      <c r="Y3884" s="13" t="str">
        <f>IFERROR(VLOOKUP(C3884,ReceivingTeam[],2,FALSE),"HelpDesk")</f>
        <v>HelpDesk</v>
      </c>
      <c r="Z3884" s="67">
        <f t="shared" si="724"/>
        <v>44883.917465277802</v>
      </c>
      <c r="AA3884" s="68">
        <f t="shared" si="725"/>
        <v>44883</v>
      </c>
      <c r="AB3884" s="69" t="b">
        <f t="shared" si="726"/>
        <v>1</v>
      </c>
      <c r="AC3884" s="70">
        <f t="shared" si="727"/>
        <v>0.5</v>
      </c>
      <c r="AD3884" s="67">
        <f t="shared" si="728"/>
        <v>44883.917465277802</v>
      </c>
      <c r="AE3884" s="67">
        <f>VLOOKUP(V3884,'Branch Wise Work Timelines'!C:G,3,FALSE)+AA3884</f>
        <v>44883.416666666664</v>
      </c>
      <c r="AF3884" s="67">
        <f>IF(V3884="Bangalore",VLOOKUP(V3884,'Branch Wise Work Timelines'!C:G,4,FALSE)+AA3884+1,IF(V3884="Mumbai",VLOOKUP(V3884,'Branch Wise Work Timelines'!C:G,4,FALSE)+AA3884+1,VLOOKUP(V3884,'Branch Wise Work Timelines'!C:G,4,FALSE)+AA3884))</f>
        <v>44884.25</v>
      </c>
      <c r="AG3884" s="67">
        <f>WORKDAY.INTL(AA3884,1,11)+VLOOKUP(V3884,'Branch Wise Work Timelines'!C:G,3,FALSE)</f>
        <v>44884.416666666664</v>
      </c>
      <c r="AH3884" s="69" t="str">
        <f t="shared" ca="1" si="729"/>
        <v>Out of TAT</v>
      </c>
      <c r="AI3884" s="69">
        <f t="shared" ca="1" si="730"/>
        <v>20656</v>
      </c>
      <c r="AJ3884" s="69" t="str">
        <f ca="1">IF(AI3884&lt;0,"0-12",IFERROR(VLOOKUP(AI3884,Breakup[],2,FALSE),"&gt;24"))</f>
        <v>&gt;24</v>
      </c>
      <c r="AK3884" s="69" t="str">
        <f>VLOOKUP(V3884,Master!B:D,3,FALSE)</f>
        <v>East</v>
      </c>
      <c r="AL3884" s="69" t="str">
        <f t="shared" si="731"/>
        <v>Mumbai</v>
      </c>
    </row>
    <row r="3885" spans="1:38">
      <c r="A3885" s="14" t="s">
        <v>8099</v>
      </c>
      <c r="B3885" s="54">
        <v>44701.683326041697</v>
      </c>
      <c r="C3885" s="13" t="s">
        <v>722</v>
      </c>
      <c r="D3885" s="13">
        <v>1597</v>
      </c>
      <c r="E3885" s="13" t="s">
        <v>8100</v>
      </c>
      <c r="F3885" s="13" t="s">
        <v>15</v>
      </c>
      <c r="G3885" s="14">
        <v>1653048896111</v>
      </c>
      <c r="H3885" s="55">
        <v>0.70608796296296295</v>
      </c>
      <c r="I3885" s="33">
        <v>44887.706087963001</v>
      </c>
      <c r="J3885" s="58">
        <v>44887</v>
      </c>
      <c r="K3885" s="13" t="s">
        <v>213</v>
      </c>
      <c r="L3885" s="13" t="s">
        <v>30</v>
      </c>
      <c r="M3885" s="13" t="s">
        <v>75</v>
      </c>
      <c r="N3885" s="13" t="s">
        <v>206</v>
      </c>
      <c r="O3885" s="33" t="s">
        <v>38</v>
      </c>
      <c r="P3885" s="58" t="s">
        <v>38</v>
      </c>
      <c r="Q3885" s="33" t="s">
        <v>207</v>
      </c>
      <c r="R3885" s="14" t="s">
        <v>38</v>
      </c>
      <c r="S3885" s="13" t="s">
        <v>216</v>
      </c>
      <c r="T3885" s="13" t="s">
        <v>217</v>
      </c>
      <c r="U3885" s="33">
        <f t="shared" ca="1" si="720"/>
        <v>45744.56914039352</v>
      </c>
      <c r="V3885" s="13" t="str">
        <f t="shared" si="721"/>
        <v>Bangalore</v>
      </c>
      <c r="W3885" s="13" t="str">
        <f t="shared" si="722"/>
        <v>CLS</v>
      </c>
      <c r="X3885" s="13">
        <f t="shared" si="723"/>
        <v>16</v>
      </c>
      <c r="Y3885" s="13" t="str">
        <f>IFERROR(VLOOKUP(C3885,ReceivingTeam[],2,FALSE),"HelpDesk")</f>
        <v>HelpDesk</v>
      </c>
      <c r="Z3885" s="67">
        <f t="shared" si="724"/>
        <v>44888.518587963001</v>
      </c>
      <c r="AA3885" s="68">
        <f t="shared" si="725"/>
        <v>44887</v>
      </c>
      <c r="AB3885" s="69" t="b">
        <f t="shared" si="726"/>
        <v>1</v>
      </c>
      <c r="AC3885" s="70">
        <f t="shared" si="727"/>
        <v>0.5</v>
      </c>
      <c r="AD3885" s="67">
        <f t="shared" si="728"/>
        <v>44888.518587963001</v>
      </c>
      <c r="AE3885" s="67">
        <f>VLOOKUP(V3885,'Branch Wise Work Timelines'!C:G,3,FALSE)+AA3885</f>
        <v>44887.416666666664</v>
      </c>
      <c r="AF3885" s="67">
        <f>IF(V3885="Bangalore",VLOOKUP(V3885,'Branch Wise Work Timelines'!C:G,4,FALSE)+AA3885+1,IF(V3885="Mumbai",VLOOKUP(V3885,'Branch Wise Work Timelines'!C:G,4,FALSE)+AA3885+1,VLOOKUP(V3885,'Branch Wise Work Timelines'!C:G,4,FALSE)+AA3885))</f>
        <v>44888.104166666664</v>
      </c>
      <c r="AG3885" s="67">
        <f>WORKDAY.INTL(AA3885,1,11)+VLOOKUP(V3885,'Branch Wise Work Timelines'!C:G,3,FALSE)</f>
        <v>44888.416666666664</v>
      </c>
      <c r="AH3885" s="69" t="str">
        <f t="shared" ca="1" si="729"/>
        <v>Out of TAT</v>
      </c>
      <c r="AI3885" s="69">
        <f t="shared" ca="1" si="730"/>
        <v>20546</v>
      </c>
      <c r="AJ3885" s="69" t="str">
        <f ca="1">IF(AI3885&lt;0,"0-12",IFERROR(VLOOKUP(AI3885,Breakup[],2,FALSE),"&gt;24"))</f>
        <v>&gt;24</v>
      </c>
      <c r="AK3885" s="69" t="str">
        <f>VLOOKUP(V3885,Master!B:D,3,FALSE)</f>
        <v>South</v>
      </c>
      <c r="AL3885" s="69" t="str">
        <f t="shared" si="731"/>
        <v>Bangalore-CLS</v>
      </c>
    </row>
    <row r="3886" spans="1:38">
      <c r="A3886" s="14" t="s">
        <v>8101</v>
      </c>
      <c r="B3886" s="54">
        <v>44701.677310844898</v>
      </c>
      <c r="C3886" s="13" t="s">
        <v>404</v>
      </c>
      <c r="D3886" s="13">
        <v>618</v>
      </c>
      <c r="E3886" s="13" t="s">
        <v>8102</v>
      </c>
      <c r="F3886" s="13" t="s">
        <v>15</v>
      </c>
      <c r="G3886" s="14">
        <v>1653046672988</v>
      </c>
      <c r="H3886" s="55">
        <v>0.82604166666666701</v>
      </c>
      <c r="I3886" s="33">
        <v>44885.826041666704</v>
      </c>
      <c r="J3886" s="58">
        <v>44885</v>
      </c>
      <c r="K3886" s="13" t="s">
        <v>213</v>
      </c>
      <c r="L3886" s="13" t="s">
        <v>30</v>
      </c>
      <c r="M3886" s="13" t="s">
        <v>75</v>
      </c>
      <c r="N3886" s="13" t="s">
        <v>206</v>
      </c>
      <c r="O3886" s="33" t="s">
        <v>38</v>
      </c>
      <c r="P3886" s="58" t="s">
        <v>38</v>
      </c>
      <c r="Q3886" s="33" t="s">
        <v>207</v>
      </c>
      <c r="R3886" s="14" t="s">
        <v>38</v>
      </c>
      <c r="S3886" s="13" t="s">
        <v>208</v>
      </c>
      <c r="T3886" s="13" t="s">
        <v>209</v>
      </c>
      <c r="U3886" s="33">
        <f t="shared" ca="1" si="720"/>
        <v>45744.56914039352</v>
      </c>
      <c r="V3886" s="13" t="str">
        <f t="shared" si="721"/>
        <v>Bangalore</v>
      </c>
      <c r="W3886" s="13" t="str">
        <f t="shared" si="722"/>
        <v>CLS</v>
      </c>
      <c r="X3886" s="13">
        <f t="shared" si="723"/>
        <v>19</v>
      </c>
      <c r="Y3886" s="13" t="str">
        <f>IFERROR(VLOOKUP(C3886,ReceivingTeam[],2,FALSE),"HelpDesk")</f>
        <v>HelpDesk</v>
      </c>
      <c r="Z3886" s="67">
        <f t="shared" si="724"/>
        <v>44885.916666666664</v>
      </c>
      <c r="AA3886" s="68">
        <f t="shared" si="725"/>
        <v>44885</v>
      </c>
      <c r="AB3886" s="69" t="b">
        <f t="shared" si="726"/>
        <v>0</v>
      </c>
      <c r="AC3886" s="70">
        <f t="shared" si="727"/>
        <v>0.5</v>
      </c>
      <c r="AD3886" s="67">
        <f t="shared" si="728"/>
        <v>44885.916666666664</v>
      </c>
      <c r="AE3886" s="67">
        <f>VLOOKUP(V3886,'Branch Wise Work Timelines'!C:G,3,FALSE)+AA3886</f>
        <v>44885.416666666664</v>
      </c>
      <c r="AF3886" s="67">
        <f>IF(V3886="Bangalore",VLOOKUP(V3886,'Branch Wise Work Timelines'!C:G,4,FALSE)+AA3886+1,IF(V3886="Mumbai",VLOOKUP(V3886,'Branch Wise Work Timelines'!C:G,4,FALSE)+AA3886+1,VLOOKUP(V3886,'Branch Wise Work Timelines'!C:G,4,FALSE)+AA3886))</f>
        <v>44886.104166666664</v>
      </c>
      <c r="AG3886" s="67">
        <f>WORKDAY.INTL(AA3886,1,11)+VLOOKUP(V3886,'Branch Wise Work Timelines'!C:G,3,FALSE)</f>
        <v>44886.416666666664</v>
      </c>
      <c r="AH3886" s="69" t="str">
        <f t="shared" ca="1" si="729"/>
        <v>Out of TAT</v>
      </c>
      <c r="AI3886" s="69">
        <f t="shared" ca="1" si="730"/>
        <v>20608</v>
      </c>
      <c r="AJ3886" s="69" t="str">
        <f ca="1">IF(AI3886&lt;0,"0-12",IFERROR(VLOOKUP(AI3886,Breakup[],2,FALSE),"&gt;24"))</f>
        <v>&gt;24</v>
      </c>
      <c r="AK3886" s="69" t="str">
        <f>VLOOKUP(V3886,Master!B:D,3,FALSE)</f>
        <v>South</v>
      </c>
      <c r="AL3886" s="69" t="str">
        <f t="shared" si="731"/>
        <v>Bangalore-CLS</v>
      </c>
    </row>
    <row r="3887" spans="1:38">
      <c r="A3887" s="14" t="s">
        <v>8103</v>
      </c>
      <c r="B3887" s="54">
        <v>44701.785408877302</v>
      </c>
      <c r="C3887" s="13" t="s">
        <v>235</v>
      </c>
      <c r="D3887" s="13">
        <v>438</v>
      </c>
      <c r="E3887" s="13" t="s">
        <v>8104</v>
      </c>
      <c r="F3887" s="13" t="s">
        <v>15</v>
      </c>
      <c r="G3887" s="14">
        <v>1653055518035</v>
      </c>
      <c r="H3887" s="55">
        <v>0.42048611111111101</v>
      </c>
      <c r="I3887" s="33">
        <v>44888.420486111099</v>
      </c>
      <c r="J3887" s="58">
        <v>44888</v>
      </c>
      <c r="K3887" s="13" t="s">
        <v>213</v>
      </c>
      <c r="L3887" s="13" t="s">
        <v>30</v>
      </c>
      <c r="M3887" s="13" t="s">
        <v>75</v>
      </c>
      <c r="N3887" s="13" t="s">
        <v>206</v>
      </c>
      <c r="O3887" s="33" t="s">
        <v>38</v>
      </c>
      <c r="P3887" s="58" t="s">
        <v>38</v>
      </c>
      <c r="Q3887" s="33" t="s">
        <v>207</v>
      </c>
      <c r="R3887" s="14" t="s">
        <v>38</v>
      </c>
      <c r="S3887" s="13" t="s">
        <v>216</v>
      </c>
      <c r="T3887" s="13" t="s">
        <v>217</v>
      </c>
      <c r="U3887" s="33">
        <f t="shared" ca="1" si="720"/>
        <v>45744.56914039352</v>
      </c>
      <c r="V3887" s="13" t="str">
        <f t="shared" si="721"/>
        <v>Bangalore</v>
      </c>
      <c r="W3887" s="13" t="str">
        <f t="shared" si="722"/>
        <v>CLS</v>
      </c>
      <c r="X3887" s="13">
        <f t="shared" si="723"/>
        <v>10</v>
      </c>
      <c r="Y3887" s="13" t="str">
        <f>IFERROR(VLOOKUP(C3887,ReceivingTeam[],2,FALSE),"HelpDesk")</f>
        <v>HelpDesk</v>
      </c>
      <c r="Z3887" s="67">
        <f t="shared" si="724"/>
        <v>44888.920486111099</v>
      </c>
      <c r="AA3887" s="68">
        <f t="shared" si="725"/>
        <v>44888</v>
      </c>
      <c r="AB3887" s="69" t="b">
        <f t="shared" si="726"/>
        <v>1</v>
      </c>
      <c r="AC3887" s="70">
        <f t="shared" si="727"/>
        <v>0.5</v>
      </c>
      <c r="AD3887" s="67">
        <f t="shared" si="728"/>
        <v>44888.920486111099</v>
      </c>
      <c r="AE3887" s="67">
        <f>VLOOKUP(V3887,'Branch Wise Work Timelines'!C:G,3,FALSE)+AA3887</f>
        <v>44888.416666666664</v>
      </c>
      <c r="AF3887" s="67">
        <f>IF(V3887="Bangalore",VLOOKUP(V3887,'Branch Wise Work Timelines'!C:G,4,FALSE)+AA3887+1,IF(V3887="Mumbai",VLOOKUP(V3887,'Branch Wise Work Timelines'!C:G,4,FALSE)+AA3887+1,VLOOKUP(V3887,'Branch Wise Work Timelines'!C:G,4,FALSE)+AA3887))</f>
        <v>44889.104166666664</v>
      </c>
      <c r="AG3887" s="67">
        <f>WORKDAY.INTL(AA3887,1,11)+VLOOKUP(V3887,'Branch Wise Work Timelines'!C:G,3,FALSE)</f>
        <v>44889.416666666664</v>
      </c>
      <c r="AH3887" s="69" t="str">
        <f t="shared" ca="1" si="729"/>
        <v>Out of TAT</v>
      </c>
      <c r="AI3887" s="69">
        <f t="shared" ca="1" si="730"/>
        <v>20536</v>
      </c>
      <c r="AJ3887" s="69" t="str">
        <f ca="1">IF(AI3887&lt;0,"0-12",IFERROR(VLOOKUP(AI3887,Breakup[],2,FALSE),"&gt;24"))</f>
        <v>&gt;24</v>
      </c>
      <c r="AK3887" s="69" t="str">
        <f>VLOOKUP(V3887,Master!B:D,3,FALSE)</f>
        <v>South</v>
      </c>
      <c r="AL3887" s="69" t="str">
        <f t="shared" si="731"/>
        <v>Bangalore-CLS</v>
      </c>
    </row>
    <row r="3888" spans="1:38">
      <c r="A3888" s="14" t="s">
        <v>8105</v>
      </c>
      <c r="B3888" s="54">
        <v>44701.788266516203</v>
      </c>
      <c r="C3888" s="13" t="s">
        <v>211</v>
      </c>
      <c r="D3888" s="13">
        <v>1616</v>
      </c>
      <c r="E3888" s="13" t="s">
        <v>8106</v>
      </c>
      <c r="F3888" s="13" t="s">
        <v>15</v>
      </c>
      <c r="G3888" s="14">
        <v>1653053249969</v>
      </c>
      <c r="H3888" s="55">
        <v>0.85462962962962996</v>
      </c>
      <c r="I3888" s="33">
        <v>44881.854629629597</v>
      </c>
      <c r="J3888" s="58">
        <v>44881</v>
      </c>
      <c r="K3888" s="13" t="s">
        <v>213</v>
      </c>
      <c r="L3888" s="13" t="s">
        <v>30</v>
      </c>
      <c r="M3888" s="13" t="s">
        <v>214</v>
      </c>
      <c r="N3888" s="13" t="s">
        <v>215</v>
      </c>
      <c r="O3888" s="33" t="s">
        <v>38</v>
      </c>
      <c r="P3888" s="58" t="s">
        <v>38</v>
      </c>
      <c r="Q3888" s="33" t="s">
        <v>207</v>
      </c>
      <c r="R3888" s="14" t="s">
        <v>38</v>
      </c>
      <c r="S3888" s="13" t="s">
        <v>216</v>
      </c>
      <c r="T3888" s="13" t="s">
        <v>217</v>
      </c>
      <c r="U3888" s="33">
        <f t="shared" ca="1" si="720"/>
        <v>45744.56914039352</v>
      </c>
      <c r="V3888" s="13" t="str">
        <f t="shared" si="721"/>
        <v>Bangalore</v>
      </c>
      <c r="W3888" s="13" t="str">
        <f t="shared" si="722"/>
        <v>CLS</v>
      </c>
      <c r="X3888" s="13">
        <f t="shared" si="723"/>
        <v>20</v>
      </c>
      <c r="Y3888" s="13" t="str">
        <f>IFERROR(VLOOKUP(C3888,ReceivingTeam[],2,FALSE),"HelpDesk")</f>
        <v>HelpDesk</v>
      </c>
      <c r="Z3888" s="67">
        <f t="shared" si="724"/>
        <v>44882.667129629597</v>
      </c>
      <c r="AA3888" s="68">
        <f t="shared" si="725"/>
        <v>44881</v>
      </c>
      <c r="AB3888" s="69" t="b">
        <f t="shared" si="726"/>
        <v>1</v>
      </c>
      <c r="AC3888" s="70">
        <f t="shared" si="727"/>
        <v>0.5</v>
      </c>
      <c r="AD3888" s="67">
        <f t="shared" si="728"/>
        <v>44882.667129629597</v>
      </c>
      <c r="AE3888" s="67">
        <f>VLOOKUP(V3888,'Branch Wise Work Timelines'!C:G,3,FALSE)+AA3888</f>
        <v>44881.416666666664</v>
      </c>
      <c r="AF3888" s="67">
        <f>IF(V3888="Bangalore",VLOOKUP(V3888,'Branch Wise Work Timelines'!C:G,4,FALSE)+AA3888+1,IF(V3888="Mumbai",VLOOKUP(V3888,'Branch Wise Work Timelines'!C:G,4,FALSE)+AA3888+1,VLOOKUP(V3888,'Branch Wise Work Timelines'!C:G,4,FALSE)+AA3888))</f>
        <v>44882.104166666664</v>
      </c>
      <c r="AG3888" s="67">
        <f>WORKDAY.INTL(AA3888,1,11)+VLOOKUP(V3888,'Branch Wise Work Timelines'!C:G,3,FALSE)</f>
        <v>44882.416666666664</v>
      </c>
      <c r="AH3888" s="69" t="str">
        <f t="shared" ca="1" si="729"/>
        <v>Out of TAT</v>
      </c>
      <c r="AI3888" s="69">
        <f t="shared" ca="1" si="730"/>
        <v>20686</v>
      </c>
      <c r="AJ3888" s="69" t="str">
        <f ca="1">IF(AI3888&lt;0,"0-12",IFERROR(VLOOKUP(AI3888,Breakup[],2,FALSE),"&gt;24"))</f>
        <v>&gt;24</v>
      </c>
      <c r="AK3888" s="69" t="str">
        <f>VLOOKUP(V3888,Master!B:D,3,FALSE)</f>
        <v>South</v>
      </c>
      <c r="AL3888" s="69" t="str">
        <f t="shared" si="731"/>
        <v>Bangalore-CLS</v>
      </c>
    </row>
    <row r="3889" spans="1:38">
      <c r="A3889" s="14" t="s">
        <v>8107</v>
      </c>
      <c r="B3889" s="54">
        <v>44700.654229085601</v>
      </c>
      <c r="C3889" s="13" t="s">
        <v>6447</v>
      </c>
      <c r="D3889" s="13">
        <v>1731</v>
      </c>
      <c r="E3889" s="13" t="s">
        <v>8108</v>
      </c>
      <c r="F3889" s="13" t="s">
        <v>24</v>
      </c>
      <c r="G3889" s="14">
        <v>1653048876901</v>
      </c>
      <c r="H3889" s="55">
        <v>0.49131944444444398</v>
      </c>
      <c r="I3889" s="33">
        <v>44886.491319444402</v>
      </c>
      <c r="J3889" s="58">
        <v>44886</v>
      </c>
      <c r="K3889" s="13" t="s">
        <v>452</v>
      </c>
      <c r="L3889" s="13" t="s">
        <v>36</v>
      </c>
      <c r="M3889" s="13" t="s">
        <v>6447</v>
      </c>
      <c r="N3889" s="13" t="s">
        <v>206</v>
      </c>
      <c r="O3889" s="33" t="s">
        <v>38</v>
      </c>
      <c r="P3889" s="58" t="s">
        <v>38</v>
      </c>
      <c r="Q3889" s="33" t="s">
        <v>207</v>
      </c>
      <c r="R3889" s="14" t="s">
        <v>38</v>
      </c>
      <c r="S3889" s="13" t="s">
        <v>216</v>
      </c>
      <c r="T3889" s="13" t="s">
        <v>217</v>
      </c>
      <c r="U3889" s="33">
        <f t="shared" ca="1" si="720"/>
        <v>45744.56914039352</v>
      </c>
      <c r="V3889" s="13" t="str">
        <f t="shared" si="721"/>
        <v>Chennai</v>
      </c>
      <c r="W3889" s="13" t="str">
        <f t="shared" si="722"/>
        <v>DOMI</v>
      </c>
      <c r="X3889" s="13">
        <f t="shared" si="723"/>
        <v>11</v>
      </c>
      <c r="Y3889" s="13" t="str">
        <f>IFERROR(VLOOKUP(C3889,ReceivingTeam[],2,FALSE),"HelpDesk")</f>
        <v>HelpDesk</v>
      </c>
      <c r="Z3889" s="67">
        <f t="shared" si="724"/>
        <v>44887.63715277773</v>
      </c>
      <c r="AA3889" s="68">
        <f t="shared" si="725"/>
        <v>44886</v>
      </c>
      <c r="AB3889" s="69" t="b">
        <f t="shared" si="726"/>
        <v>1</v>
      </c>
      <c r="AC3889" s="70">
        <f t="shared" si="727"/>
        <v>0.5</v>
      </c>
      <c r="AD3889" s="67">
        <f t="shared" si="728"/>
        <v>44887.63715277773</v>
      </c>
      <c r="AE3889" s="67">
        <f>VLOOKUP(V3889,'Branch Wise Work Timelines'!C:G,3,FALSE)+AA3889</f>
        <v>44886.416666666664</v>
      </c>
      <c r="AF3889" s="67">
        <f>IF(V3889="Bangalore",VLOOKUP(V3889,'Branch Wise Work Timelines'!C:G,4,FALSE)+AA3889+1,IF(V3889="Mumbai",VLOOKUP(V3889,'Branch Wise Work Timelines'!C:G,4,FALSE)+AA3889+1,VLOOKUP(V3889,'Branch Wise Work Timelines'!C:G,4,FALSE)+AA3889))</f>
        <v>44886.770833333336</v>
      </c>
      <c r="AG3889" s="67">
        <f>WORKDAY.INTL(AA3889,1,11)+VLOOKUP(V3889,'Branch Wise Work Timelines'!C:G,3,FALSE)</f>
        <v>44887.416666666664</v>
      </c>
      <c r="AH3889" s="69" t="str">
        <f t="shared" ca="1" si="729"/>
        <v>Out of TAT</v>
      </c>
      <c r="AI3889" s="69">
        <f t="shared" ca="1" si="730"/>
        <v>20567</v>
      </c>
      <c r="AJ3889" s="69" t="str">
        <f ca="1">IF(AI3889&lt;0,"0-12",IFERROR(VLOOKUP(AI3889,Breakup[],2,FALSE),"&gt;24"))</f>
        <v>&gt;24</v>
      </c>
      <c r="AK3889" s="69" t="str">
        <f>VLOOKUP(V3889,Master!B:D,3,FALSE)</f>
        <v>South</v>
      </c>
      <c r="AL3889" s="69" t="str">
        <f t="shared" si="731"/>
        <v>Chennai</v>
      </c>
    </row>
    <row r="3890" spans="1:38">
      <c r="A3890" s="14" t="s">
        <v>8109</v>
      </c>
      <c r="B3890" s="54">
        <v>44701.701825844902</v>
      </c>
      <c r="C3890" s="13" t="s">
        <v>506</v>
      </c>
      <c r="D3890" s="13">
        <v>1450</v>
      </c>
      <c r="E3890" s="13" t="s">
        <v>8110</v>
      </c>
      <c r="F3890" s="13" t="s">
        <v>15</v>
      </c>
      <c r="G3890" s="14">
        <v>1653048896111</v>
      </c>
      <c r="H3890" s="55">
        <v>2.8310185185185199E-2</v>
      </c>
      <c r="I3890" s="33">
        <v>44891.028310185196</v>
      </c>
      <c r="J3890" s="58">
        <v>44891</v>
      </c>
      <c r="K3890" s="13" t="s">
        <v>213</v>
      </c>
      <c r="L3890" s="13" t="s">
        <v>30</v>
      </c>
      <c r="M3890" s="13" t="s">
        <v>75</v>
      </c>
      <c r="N3890" s="13" t="s">
        <v>206</v>
      </c>
      <c r="O3890" s="33">
        <v>44891.989282407398</v>
      </c>
      <c r="P3890" s="58">
        <v>44891</v>
      </c>
      <c r="Q3890" s="33" t="s">
        <v>237</v>
      </c>
      <c r="R3890" s="14">
        <v>127</v>
      </c>
      <c r="S3890" s="13" t="s">
        <v>216</v>
      </c>
      <c r="T3890" s="13" t="s">
        <v>217</v>
      </c>
      <c r="U3890" s="33">
        <f t="shared" ca="1" si="720"/>
        <v>45744.56914039352</v>
      </c>
      <c r="V3890" s="13" t="str">
        <f t="shared" si="721"/>
        <v>Bangalore</v>
      </c>
      <c r="W3890" s="13" t="str">
        <f t="shared" si="722"/>
        <v>CLS</v>
      </c>
      <c r="X3890" s="13">
        <f t="shared" si="723"/>
        <v>0</v>
      </c>
      <c r="Y3890" s="13" t="str">
        <f>IFERROR(VLOOKUP(C3890,ReceivingTeam[],2,FALSE),"HelpDesk")</f>
        <v>HelpDesk</v>
      </c>
      <c r="Z3890" s="67">
        <f t="shared" si="724"/>
        <v>44891.916666666664</v>
      </c>
      <c r="AA3890" s="68">
        <f t="shared" si="725"/>
        <v>44891</v>
      </c>
      <c r="AB3890" s="69" t="b">
        <f t="shared" si="726"/>
        <v>1</v>
      </c>
      <c r="AC3890" s="70">
        <f t="shared" si="727"/>
        <v>0.5</v>
      </c>
      <c r="AD3890" s="67">
        <f t="shared" si="728"/>
        <v>44891.916666666664</v>
      </c>
      <c r="AE3890" s="67">
        <f>VLOOKUP(V3890,'Branch Wise Work Timelines'!C:G,3,FALSE)+AA3890</f>
        <v>44891.416666666664</v>
      </c>
      <c r="AF3890" s="67">
        <f>IF(V3890="Bangalore",VLOOKUP(V3890,'Branch Wise Work Timelines'!C:G,4,FALSE)+AA3890+1,IF(V3890="Mumbai",VLOOKUP(V3890,'Branch Wise Work Timelines'!C:G,4,FALSE)+AA3890+1,VLOOKUP(V3890,'Branch Wise Work Timelines'!C:G,4,FALSE)+AA3890))</f>
        <v>44892.104166666664</v>
      </c>
      <c r="AG3890" s="67">
        <f>WORKDAY.INTL(AA3890,1,11)+VLOOKUP(V3890,'Branch Wise Work Timelines'!C:G,3,FALSE)</f>
        <v>44893.416666666664</v>
      </c>
      <c r="AH3890" s="69" t="str">
        <f t="shared" si="729"/>
        <v>Not Met</v>
      </c>
      <c r="AI3890" s="69">
        <f t="shared" ca="1" si="730"/>
        <v>20464</v>
      </c>
      <c r="AJ3890" s="69" t="str">
        <f ca="1">IF(AI3890&lt;0,"0-12",IFERROR(VLOOKUP(AI3890,Breakup[],2,FALSE),"&gt;24"))</f>
        <v>&gt;24</v>
      </c>
      <c r="AK3890" s="69" t="str">
        <f>VLOOKUP(V3890,Master!B:D,3,FALSE)</f>
        <v>South</v>
      </c>
      <c r="AL3890" s="69" t="str">
        <f t="shared" si="731"/>
        <v>Bangalore-CLS</v>
      </c>
    </row>
    <row r="3891" spans="1:38">
      <c r="A3891" s="14" t="s">
        <v>8111</v>
      </c>
      <c r="B3891" s="54">
        <v>44701.774052581</v>
      </c>
      <c r="C3891" s="13" t="s">
        <v>299</v>
      </c>
      <c r="D3891" s="13">
        <v>979</v>
      </c>
      <c r="E3891" s="13" t="s">
        <v>8112</v>
      </c>
      <c r="F3891" s="13" t="s">
        <v>15</v>
      </c>
      <c r="G3891" s="14">
        <v>1653055518035</v>
      </c>
      <c r="H3891" s="55">
        <v>0.61197916666666696</v>
      </c>
      <c r="I3891" s="33">
        <v>44888.611979166701</v>
      </c>
      <c r="J3891" s="58">
        <v>44888</v>
      </c>
      <c r="K3891" s="13" t="s">
        <v>213</v>
      </c>
      <c r="L3891" s="13" t="s">
        <v>30</v>
      </c>
      <c r="M3891" s="13" t="s">
        <v>75</v>
      </c>
      <c r="N3891" s="13" t="s">
        <v>206</v>
      </c>
      <c r="O3891" s="33" t="s">
        <v>38</v>
      </c>
      <c r="P3891" s="58" t="s">
        <v>38</v>
      </c>
      <c r="Q3891" s="33" t="s">
        <v>207</v>
      </c>
      <c r="R3891" s="14" t="s">
        <v>38</v>
      </c>
      <c r="S3891" s="13" t="s">
        <v>216</v>
      </c>
      <c r="T3891" s="13" t="s">
        <v>217</v>
      </c>
      <c r="U3891" s="33">
        <f t="shared" ca="1" si="720"/>
        <v>45744.56914039352</v>
      </c>
      <c r="V3891" s="13" t="str">
        <f t="shared" si="721"/>
        <v>Bangalore</v>
      </c>
      <c r="W3891" s="13" t="str">
        <f t="shared" si="722"/>
        <v>CLS</v>
      </c>
      <c r="X3891" s="13">
        <f t="shared" si="723"/>
        <v>14</v>
      </c>
      <c r="Y3891" s="13" t="str">
        <f>IFERROR(VLOOKUP(C3891,ReceivingTeam[],2,FALSE),"HelpDesk")</f>
        <v>HelpDesk</v>
      </c>
      <c r="Z3891" s="67">
        <f t="shared" si="724"/>
        <v>44889.424479166701</v>
      </c>
      <c r="AA3891" s="68">
        <f t="shared" si="725"/>
        <v>44888</v>
      </c>
      <c r="AB3891" s="69" t="b">
        <f t="shared" si="726"/>
        <v>1</v>
      </c>
      <c r="AC3891" s="70">
        <f t="shared" si="727"/>
        <v>0.5</v>
      </c>
      <c r="AD3891" s="67">
        <f t="shared" si="728"/>
        <v>44889.424479166701</v>
      </c>
      <c r="AE3891" s="67">
        <f>VLOOKUP(V3891,'Branch Wise Work Timelines'!C:G,3,FALSE)+AA3891</f>
        <v>44888.416666666664</v>
      </c>
      <c r="AF3891" s="67">
        <f>IF(V3891="Bangalore",VLOOKUP(V3891,'Branch Wise Work Timelines'!C:G,4,FALSE)+AA3891+1,IF(V3891="Mumbai",VLOOKUP(V3891,'Branch Wise Work Timelines'!C:G,4,FALSE)+AA3891+1,VLOOKUP(V3891,'Branch Wise Work Timelines'!C:G,4,FALSE)+AA3891))</f>
        <v>44889.104166666664</v>
      </c>
      <c r="AG3891" s="67">
        <f>WORKDAY.INTL(AA3891,1,11)+VLOOKUP(V3891,'Branch Wise Work Timelines'!C:G,3,FALSE)</f>
        <v>44889.416666666664</v>
      </c>
      <c r="AH3891" s="69" t="str">
        <f t="shared" ca="1" si="729"/>
        <v>Out of TAT</v>
      </c>
      <c r="AI3891" s="69">
        <f t="shared" ca="1" si="730"/>
        <v>20524</v>
      </c>
      <c r="AJ3891" s="69" t="str">
        <f ca="1">IF(AI3891&lt;0,"0-12",IFERROR(VLOOKUP(AI3891,Breakup[],2,FALSE),"&gt;24"))</f>
        <v>&gt;24</v>
      </c>
      <c r="AK3891" s="69" t="str">
        <f>VLOOKUP(V3891,Master!B:D,3,FALSE)</f>
        <v>South</v>
      </c>
      <c r="AL3891" s="69" t="str">
        <f t="shared" si="731"/>
        <v>Bangalore-CLS</v>
      </c>
    </row>
    <row r="3892" spans="1:38">
      <c r="A3892" s="14" t="s">
        <v>8113</v>
      </c>
      <c r="B3892" s="54">
        <v>44701.719004131897</v>
      </c>
      <c r="C3892" s="13" t="s">
        <v>7273</v>
      </c>
      <c r="D3892" s="13">
        <v>376</v>
      </c>
      <c r="E3892" s="13" t="s">
        <v>8114</v>
      </c>
      <c r="F3892" s="13" t="s">
        <v>33</v>
      </c>
      <c r="G3892" s="14">
        <v>1653047864057</v>
      </c>
      <c r="H3892" s="55">
        <v>0.46315972222222201</v>
      </c>
      <c r="I3892" s="33">
        <v>44890.463159722203</v>
      </c>
      <c r="J3892" s="58">
        <v>44890</v>
      </c>
      <c r="K3892" s="13" t="s">
        <v>325</v>
      </c>
      <c r="L3892" s="13" t="s">
        <v>55</v>
      </c>
      <c r="M3892" s="13" t="s">
        <v>323</v>
      </c>
      <c r="N3892" s="13" t="s">
        <v>206</v>
      </c>
      <c r="O3892" s="33" t="s">
        <v>38</v>
      </c>
      <c r="P3892" s="58" t="s">
        <v>38</v>
      </c>
      <c r="Q3892" s="33" t="s">
        <v>207</v>
      </c>
      <c r="R3892" s="14" t="s">
        <v>38</v>
      </c>
      <c r="S3892" s="13" t="s">
        <v>208</v>
      </c>
      <c r="T3892" s="13" t="s">
        <v>209</v>
      </c>
      <c r="U3892" s="33">
        <f t="shared" ca="1" si="720"/>
        <v>45744.56914039352</v>
      </c>
      <c r="V3892" s="13" t="str">
        <f t="shared" si="721"/>
        <v>Delhi</v>
      </c>
      <c r="W3892" s="13" t="str">
        <f t="shared" si="722"/>
        <v>RI</v>
      </c>
      <c r="X3892" s="13">
        <f t="shared" si="723"/>
        <v>11</v>
      </c>
      <c r="Y3892" s="13" t="str">
        <f>IFERROR(VLOOKUP(C3892,ReceivingTeam[],2,FALSE),"HelpDesk")</f>
        <v>HelpDesk</v>
      </c>
      <c r="Z3892" s="67">
        <f t="shared" si="724"/>
        <v>44891.608993055532</v>
      </c>
      <c r="AA3892" s="68">
        <f t="shared" si="725"/>
        <v>44890</v>
      </c>
      <c r="AB3892" s="69" t="b">
        <f t="shared" si="726"/>
        <v>1</v>
      </c>
      <c r="AC3892" s="70">
        <f t="shared" si="727"/>
        <v>0.5</v>
      </c>
      <c r="AD3892" s="67">
        <f t="shared" si="728"/>
        <v>44891.608993055532</v>
      </c>
      <c r="AE3892" s="67">
        <f>VLOOKUP(V3892,'Branch Wise Work Timelines'!C:G,3,FALSE)+AA3892</f>
        <v>44890.416666666664</v>
      </c>
      <c r="AF3892" s="67">
        <f>IF(V3892="Bangalore",VLOOKUP(V3892,'Branch Wise Work Timelines'!C:G,4,FALSE)+AA3892+1,IF(V3892="Mumbai",VLOOKUP(V3892,'Branch Wise Work Timelines'!C:G,4,FALSE)+AA3892+1,VLOOKUP(V3892,'Branch Wise Work Timelines'!C:G,4,FALSE)+AA3892))</f>
        <v>44890.770833333336</v>
      </c>
      <c r="AG3892" s="67">
        <f>WORKDAY.INTL(AA3892,1,11)+VLOOKUP(V3892,'Branch Wise Work Timelines'!C:G,3,FALSE)</f>
        <v>44891.416666666664</v>
      </c>
      <c r="AH3892" s="69" t="str">
        <f t="shared" ca="1" si="729"/>
        <v>Out of TAT</v>
      </c>
      <c r="AI3892" s="69">
        <f t="shared" ca="1" si="730"/>
        <v>20472</v>
      </c>
      <c r="AJ3892" s="69" t="str">
        <f ca="1">IF(AI3892&lt;0,"0-12",IFERROR(VLOOKUP(AI3892,Breakup[],2,FALSE),"&gt;24"))</f>
        <v>&gt;24</v>
      </c>
      <c r="AK3892" s="69" t="str">
        <f>VLOOKUP(V3892,Master!B:D,3,FALSE)</f>
        <v>North</v>
      </c>
      <c r="AL3892" s="69" t="str">
        <f t="shared" si="731"/>
        <v>Delhi</v>
      </c>
    </row>
    <row r="3893" spans="1:38">
      <c r="A3893" s="14" t="s">
        <v>8115</v>
      </c>
      <c r="B3893" s="54">
        <v>44701.7014945255</v>
      </c>
      <c r="C3893" s="13" t="s">
        <v>347</v>
      </c>
      <c r="D3893" s="13">
        <v>1457</v>
      </c>
      <c r="E3893" s="13" t="s">
        <v>8116</v>
      </c>
      <c r="F3893" s="13" t="s">
        <v>33</v>
      </c>
      <c r="G3893" s="14">
        <v>1653047246133</v>
      </c>
      <c r="H3893" s="55">
        <v>9.2499999999999999E-2</v>
      </c>
      <c r="I3893" s="33">
        <v>44884.092499999999</v>
      </c>
      <c r="J3893" s="58">
        <v>44884</v>
      </c>
      <c r="K3893" s="13" t="s">
        <v>325</v>
      </c>
      <c r="L3893" s="13" t="s">
        <v>55</v>
      </c>
      <c r="M3893" s="13" t="s">
        <v>347</v>
      </c>
      <c r="N3893" s="13" t="s">
        <v>206</v>
      </c>
      <c r="O3893" s="33" t="s">
        <v>38</v>
      </c>
      <c r="P3893" s="58" t="s">
        <v>38</v>
      </c>
      <c r="Q3893" s="33" t="s">
        <v>207</v>
      </c>
      <c r="R3893" s="14" t="s">
        <v>38</v>
      </c>
      <c r="S3893" s="13" t="s">
        <v>208</v>
      </c>
      <c r="T3893" s="13" t="s">
        <v>209</v>
      </c>
      <c r="U3893" s="33">
        <f t="shared" ca="1" si="720"/>
        <v>45744.56914039352</v>
      </c>
      <c r="V3893" s="13" t="str">
        <f t="shared" si="721"/>
        <v>Delhi</v>
      </c>
      <c r="W3893" s="13" t="str">
        <f t="shared" si="722"/>
        <v>RI</v>
      </c>
      <c r="X3893" s="13">
        <f t="shared" si="723"/>
        <v>2</v>
      </c>
      <c r="Y3893" s="13" t="str">
        <f>IFERROR(VLOOKUP(C3893,ReceivingTeam[],2,FALSE),"HelpDesk")</f>
        <v>HelpDesk</v>
      </c>
      <c r="Z3893" s="67">
        <f t="shared" si="724"/>
        <v>44886.562499999993</v>
      </c>
      <c r="AA3893" s="68">
        <f t="shared" si="725"/>
        <v>44884</v>
      </c>
      <c r="AB3893" s="69" t="b">
        <f t="shared" si="726"/>
        <v>1</v>
      </c>
      <c r="AC3893" s="70">
        <f t="shared" si="727"/>
        <v>0.5</v>
      </c>
      <c r="AD3893" s="67">
        <f t="shared" si="728"/>
        <v>44886.562499999993</v>
      </c>
      <c r="AE3893" s="67">
        <f>VLOOKUP(V3893,'Branch Wise Work Timelines'!C:G,3,FALSE)+AA3893</f>
        <v>44884.416666666664</v>
      </c>
      <c r="AF3893" s="67">
        <f>IF(V3893="Bangalore",VLOOKUP(V3893,'Branch Wise Work Timelines'!C:G,4,FALSE)+AA3893+1,IF(V3893="Mumbai",VLOOKUP(V3893,'Branch Wise Work Timelines'!C:G,4,FALSE)+AA3893+1,VLOOKUP(V3893,'Branch Wise Work Timelines'!C:G,4,FALSE)+AA3893))</f>
        <v>44884.770833333336</v>
      </c>
      <c r="AG3893" s="67">
        <f>WORKDAY.INTL(AA3893,1,11)+VLOOKUP(V3893,'Branch Wise Work Timelines'!C:G,3,FALSE)</f>
        <v>44886.416666666664</v>
      </c>
      <c r="AH3893" s="69" t="str">
        <f t="shared" ca="1" si="729"/>
        <v>Out of TAT</v>
      </c>
      <c r="AI3893" s="69">
        <f t="shared" ca="1" si="730"/>
        <v>20593</v>
      </c>
      <c r="AJ3893" s="69" t="str">
        <f ca="1">IF(AI3893&lt;0,"0-12",IFERROR(VLOOKUP(AI3893,Breakup[],2,FALSE),"&gt;24"))</f>
        <v>&gt;24</v>
      </c>
      <c r="AK3893" s="69" t="str">
        <f>VLOOKUP(V3893,Master!B:D,3,FALSE)</f>
        <v>North</v>
      </c>
      <c r="AL3893" s="69" t="str">
        <f t="shared" si="731"/>
        <v>Delhi</v>
      </c>
    </row>
    <row r="3894" spans="1:38">
      <c r="A3894" s="14" t="s">
        <v>8117</v>
      </c>
      <c r="B3894" s="54">
        <v>44701.738906979197</v>
      </c>
      <c r="C3894" s="13" t="s">
        <v>2252</v>
      </c>
      <c r="D3894" s="13">
        <v>1964</v>
      </c>
      <c r="E3894" s="13" t="s">
        <v>8118</v>
      </c>
      <c r="F3894" s="13" t="s">
        <v>15</v>
      </c>
      <c r="G3894" s="14">
        <v>1653051039986</v>
      </c>
      <c r="H3894" s="55">
        <v>0.66780092592592599</v>
      </c>
      <c r="I3894" s="33">
        <v>44885.667800925898</v>
      </c>
      <c r="J3894" s="58">
        <v>44885</v>
      </c>
      <c r="K3894" s="13" t="s">
        <v>213</v>
      </c>
      <c r="L3894" s="13" t="s">
        <v>30</v>
      </c>
      <c r="M3894" s="13" t="s">
        <v>214</v>
      </c>
      <c r="N3894" s="13" t="s">
        <v>215</v>
      </c>
      <c r="O3894" s="33" t="s">
        <v>38</v>
      </c>
      <c r="P3894" s="58" t="s">
        <v>38</v>
      </c>
      <c r="Q3894" s="33" t="s">
        <v>207</v>
      </c>
      <c r="R3894" s="14" t="s">
        <v>38</v>
      </c>
      <c r="S3894" s="13" t="s">
        <v>216</v>
      </c>
      <c r="T3894" s="13" t="s">
        <v>217</v>
      </c>
      <c r="U3894" s="33">
        <f t="shared" ca="1" si="720"/>
        <v>45744.56914039352</v>
      </c>
      <c r="V3894" s="13" t="str">
        <f t="shared" si="721"/>
        <v>Bangalore</v>
      </c>
      <c r="W3894" s="13" t="str">
        <f t="shared" si="722"/>
        <v>CLS</v>
      </c>
      <c r="X3894" s="13">
        <f t="shared" si="723"/>
        <v>16</v>
      </c>
      <c r="Y3894" s="13" t="str">
        <f>IFERROR(VLOOKUP(C3894,ReceivingTeam[],2,FALSE),"HelpDesk")</f>
        <v>HelpDesk</v>
      </c>
      <c r="Z3894" s="67">
        <f t="shared" si="724"/>
        <v>44885.916666666664</v>
      </c>
      <c r="AA3894" s="68">
        <f t="shared" si="725"/>
        <v>44885</v>
      </c>
      <c r="AB3894" s="69" t="b">
        <f t="shared" si="726"/>
        <v>0</v>
      </c>
      <c r="AC3894" s="70">
        <f t="shared" si="727"/>
        <v>0.5</v>
      </c>
      <c r="AD3894" s="67">
        <f t="shared" si="728"/>
        <v>44885.916666666664</v>
      </c>
      <c r="AE3894" s="67">
        <f>VLOOKUP(V3894,'Branch Wise Work Timelines'!C:G,3,FALSE)+AA3894</f>
        <v>44885.416666666664</v>
      </c>
      <c r="AF3894" s="67">
        <f>IF(V3894="Bangalore",VLOOKUP(V3894,'Branch Wise Work Timelines'!C:G,4,FALSE)+AA3894+1,IF(V3894="Mumbai",VLOOKUP(V3894,'Branch Wise Work Timelines'!C:G,4,FALSE)+AA3894+1,VLOOKUP(V3894,'Branch Wise Work Timelines'!C:G,4,FALSE)+AA3894))</f>
        <v>44886.104166666664</v>
      </c>
      <c r="AG3894" s="67">
        <f>WORKDAY.INTL(AA3894,1,11)+VLOOKUP(V3894,'Branch Wise Work Timelines'!C:G,3,FALSE)</f>
        <v>44886.416666666664</v>
      </c>
      <c r="AH3894" s="69" t="str">
        <f t="shared" ca="1" si="729"/>
        <v>Out of TAT</v>
      </c>
      <c r="AI3894" s="69">
        <f t="shared" ca="1" si="730"/>
        <v>20608</v>
      </c>
      <c r="AJ3894" s="69" t="str">
        <f ca="1">IF(AI3894&lt;0,"0-12",IFERROR(VLOOKUP(AI3894,Breakup[],2,FALSE),"&gt;24"))</f>
        <v>&gt;24</v>
      </c>
      <c r="AK3894" s="69" t="str">
        <f>VLOOKUP(V3894,Master!B:D,3,FALSE)</f>
        <v>South</v>
      </c>
      <c r="AL3894" s="69" t="str">
        <f t="shared" si="731"/>
        <v>Bangalore-CLS</v>
      </c>
    </row>
    <row r="3895" spans="1:38">
      <c r="A3895" s="14" t="s">
        <v>8119</v>
      </c>
      <c r="B3895" s="54">
        <v>44700.685753356498</v>
      </c>
      <c r="C3895" s="13" t="s">
        <v>6396</v>
      </c>
      <c r="D3895" s="13">
        <v>1207</v>
      </c>
      <c r="E3895" s="13" t="s">
        <v>8120</v>
      </c>
      <c r="F3895" s="13" t="s">
        <v>33</v>
      </c>
      <c r="G3895" s="14">
        <v>1653056662937</v>
      </c>
      <c r="H3895" s="55">
        <v>0.22537037037037</v>
      </c>
      <c r="I3895" s="33">
        <v>44890.225370370397</v>
      </c>
      <c r="J3895" s="58">
        <v>44890</v>
      </c>
      <c r="K3895" s="13" t="s">
        <v>263</v>
      </c>
      <c r="L3895" s="13" t="s">
        <v>69</v>
      </c>
      <c r="M3895" s="13" t="s">
        <v>101</v>
      </c>
      <c r="N3895" s="13" t="s">
        <v>206</v>
      </c>
      <c r="O3895" s="33" t="s">
        <v>38</v>
      </c>
      <c r="P3895" s="58" t="s">
        <v>38</v>
      </c>
      <c r="Q3895" s="33" t="s">
        <v>207</v>
      </c>
      <c r="R3895" s="14" t="s">
        <v>38</v>
      </c>
      <c r="S3895" s="13" t="s">
        <v>208</v>
      </c>
      <c r="T3895" s="13" t="s">
        <v>209</v>
      </c>
      <c r="U3895" s="33">
        <f t="shared" ca="1" si="720"/>
        <v>45744.56914039352</v>
      </c>
      <c r="V3895" s="13" t="str">
        <f t="shared" si="721"/>
        <v>Mumbai</v>
      </c>
      <c r="W3895" s="13" t="str">
        <f t="shared" si="722"/>
        <v>RI</v>
      </c>
      <c r="X3895" s="13">
        <f t="shared" si="723"/>
        <v>5</v>
      </c>
      <c r="Y3895" s="13" t="str">
        <f>IFERROR(VLOOKUP(C3895,ReceivingTeam[],2,FALSE),"HelpDesk")</f>
        <v>HelpDesk</v>
      </c>
      <c r="Z3895" s="67">
        <f t="shared" si="724"/>
        <v>44890.916666666664</v>
      </c>
      <c r="AA3895" s="68">
        <f t="shared" si="725"/>
        <v>44890</v>
      </c>
      <c r="AB3895" s="69" t="b">
        <f t="shared" si="726"/>
        <v>1</v>
      </c>
      <c r="AC3895" s="70">
        <f t="shared" si="727"/>
        <v>0.5</v>
      </c>
      <c r="AD3895" s="67">
        <f t="shared" si="728"/>
        <v>44890.916666666664</v>
      </c>
      <c r="AE3895" s="67">
        <f>VLOOKUP(V3895,'Branch Wise Work Timelines'!C:G,3,FALSE)+AA3895</f>
        <v>44890.416666666664</v>
      </c>
      <c r="AF3895" s="67">
        <f>IF(V3895="Bangalore",VLOOKUP(V3895,'Branch Wise Work Timelines'!C:G,4,FALSE)+AA3895+1,IF(V3895="Mumbai",VLOOKUP(V3895,'Branch Wise Work Timelines'!C:G,4,FALSE)+AA3895+1,VLOOKUP(V3895,'Branch Wise Work Timelines'!C:G,4,FALSE)+AA3895))</f>
        <v>44891.25</v>
      </c>
      <c r="AG3895" s="67">
        <f>WORKDAY.INTL(AA3895,1,11)+VLOOKUP(V3895,'Branch Wise Work Timelines'!C:G,3,FALSE)</f>
        <v>44891.416666666664</v>
      </c>
      <c r="AH3895" s="69" t="str">
        <f t="shared" ca="1" si="729"/>
        <v>Out of TAT</v>
      </c>
      <c r="AI3895" s="69">
        <f t="shared" ca="1" si="730"/>
        <v>20488</v>
      </c>
      <c r="AJ3895" s="69" t="str">
        <f ca="1">IF(AI3895&lt;0,"0-12",IFERROR(VLOOKUP(AI3895,Breakup[],2,FALSE),"&gt;24"))</f>
        <v>&gt;24</v>
      </c>
      <c r="AK3895" s="69" t="str">
        <f>VLOOKUP(V3895,Master!B:D,3,FALSE)</f>
        <v>East</v>
      </c>
      <c r="AL3895" s="69" t="str">
        <f t="shared" si="731"/>
        <v>Mumbai</v>
      </c>
    </row>
    <row r="3896" spans="1:38">
      <c r="A3896" s="14" t="s">
        <v>8121</v>
      </c>
      <c r="B3896" s="54">
        <v>44701.7330914005</v>
      </c>
      <c r="C3896" s="13" t="s">
        <v>261</v>
      </c>
      <c r="D3896" s="13">
        <v>694</v>
      </c>
      <c r="E3896" s="13" t="s">
        <v>8122</v>
      </c>
      <c r="F3896" s="13" t="s">
        <v>33</v>
      </c>
      <c r="G3896" s="14">
        <v>1653048497717</v>
      </c>
      <c r="H3896" s="55">
        <v>4.9722222222222202E-2</v>
      </c>
      <c r="I3896" s="33">
        <v>44883.049722222197</v>
      </c>
      <c r="J3896" s="58">
        <v>44883</v>
      </c>
      <c r="K3896" s="13" t="s">
        <v>263</v>
      </c>
      <c r="L3896" s="13" t="s">
        <v>69</v>
      </c>
      <c r="M3896" s="13" t="s">
        <v>101</v>
      </c>
      <c r="N3896" s="13" t="s">
        <v>206</v>
      </c>
      <c r="O3896" s="33" t="s">
        <v>38</v>
      </c>
      <c r="P3896" s="58" t="s">
        <v>38</v>
      </c>
      <c r="Q3896" s="33" t="s">
        <v>207</v>
      </c>
      <c r="R3896" s="14" t="s">
        <v>38</v>
      </c>
      <c r="S3896" s="13" t="s">
        <v>208</v>
      </c>
      <c r="T3896" s="13" t="s">
        <v>209</v>
      </c>
      <c r="U3896" s="33">
        <f t="shared" ca="1" si="720"/>
        <v>45744.56914039352</v>
      </c>
      <c r="V3896" s="13" t="str">
        <f t="shared" si="721"/>
        <v>Mumbai</v>
      </c>
      <c r="W3896" s="13" t="str">
        <f t="shared" si="722"/>
        <v>RI</v>
      </c>
      <c r="X3896" s="13">
        <f t="shared" si="723"/>
        <v>1</v>
      </c>
      <c r="Y3896" s="13" t="str">
        <f>IFERROR(VLOOKUP(C3896,ReceivingTeam[],2,FALSE),"HelpDesk")</f>
        <v>HelpDesk</v>
      </c>
      <c r="Z3896" s="67">
        <f t="shared" si="724"/>
        <v>44883.916666666664</v>
      </c>
      <c r="AA3896" s="68">
        <f t="shared" si="725"/>
        <v>44883</v>
      </c>
      <c r="AB3896" s="69" t="b">
        <f t="shared" si="726"/>
        <v>1</v>
      </c>
      <c r="AC3896" s="70">
        <f t="shared" si="727"/>
        <v>0.5</v>
      </c>
      <c r="AD3896" s="67">
        <f t="shared" si="728"/>
        <v>44883.916666666664</v>
      </c>
      <c r="AE3896" s="67">
        <f>VLOOKUP(V3896,'Branch Wise Work Timelines'!C:G,3,FALSE)+AA3896</f>
        <v>44883.416666666664</v>
      </c>
      <c r="AF3896" s="67">
        <f>IF(V3896="Bangalore",VLOOKUP(V3896,'Branch Wise Work Timelines'!C:G,4,FALSE)+AA3896+1,IF(V3896="Mumbai",VLOOKUP(V3896,'Branch Wise Work Timelines'!C:G,4,FALSE)+AA3896+1,VLOOKUP(V3896,'Branch Wise Work Timelines'!C:G,4,FALSE)+AA3896))</f>
        <v>44884.25</v>
      </c>
      <c r="AG3896" s="67">
        <f>WORKDAY.INTL(AA3896,1,11)+VLOOKUP(V3896,'Branch Wise Work Timelines'!C:G,3,FALSE)</f>
        <v>44884.416666666664</v>
      </c>
      <c r="AH3896" s="69" t="str">
        <f t="shared" ca="1" si="729"/>
        <v>Out of TAT</v>
      </c>
      <c r="AI3896" s="69">
        <f t="shared" ca="1" si="730"/>
        <v>20656</v>
      </c>
      <c r="AJ3896" s="69" t="str">
        <f ca="1">IF(AI3896&lt;0,"0-12",IFERROR(VLOOKUP(AI3896,Breakup[],2,FALSE),"&gt;24"))</f>
        <v>&gt;24</v>
      </c>
      <c r="AK3896" s="69" t="str">
        <f>VLOOKUP(V3896,Master!B:D,3,FALSE)</f>
        <v>East</v>
      </c>
      <c r="AL3896" s="69" t="str">
        <f t="shared" si="731"/>
        <v>Mumbai</v>
      </c>
    </row>
    <row r="3897" spans="1:38">
      <c r="A3897" s="14" t="s">
        <v>8123</v>
      </c>
      <c r="B3897" s="54">
        <v>44701.780663078702</v>
      </c>
      <c r="C3897" s="13" t="s">
        <v>114</v>
      </c>
      <c r="D3897" s="13">
        <v>1375</v>
      </c>
      <c r="E3897" s="13" t="s">
        <v>8124</v>
      </c>
      <c r="F3897" s="13" t="s">
        <v>66</v>
      </c>
      <c r="G3897" s="14">
        <v>1653053649172</v>
      </c>
      <c r="H3897" s="55">
        <v>0.328125</v>
      </c>
      <c r="I3897" s="33">
        <v>44891.328125</v>
      </c>
      <c r="J3897" s="58">
        <v>44891</v>
      </c>
      <c r="K3897" s="13" t="s">
        <v>263</v>
      </c>
      <c r="L3897" s="13" t="s">
        <v>69</v>
      </c>
      <c r="M3897" s="13" t="s">
        <v>101</v>
      </c>
      <c r="N3897" s="13" t="s">
        <v>206</v>
      </c>
      <c r="O3897" s="33">
        <v>44891.142546296302</v>
      </c>
      <c r="P3897" s="58">
        <v>44891</v>
      </c>
      <c r="Q3897" s="33" t="s">
        <v>237</v>
      </c>
      <c r="R3897" s="14">
        <v>1039</v>
      </c>
      <c r="S3897" s="13" t="s">
        <v>208</v>
      </c>
      <c r="T3897" s="13" t="s">
        <v>209</v>
      </c>
      <c r="U3897" s="33">
        <f t="shared" ca="1" si="720"/>
        <v>45744.56914039352</v>
      </c>
      <c r="V3897" s="13" t="str">
        <f t="shared" si="721"/>
        <v>Mumbai</v>
      </c>
      <c r="W3897" s="13" t="str">
        <f t="shared" si="722"/>
        <v>RI</v>
      </c>
      <c r="X3897" s="13">
        <f t="shared" si="723"/>
        <v>7</v>
      </c>
      <c r="Y3897" s="13" t="str">
        <f>IFERROR(VLOOKUP(C3897,ReceivingTeam[],2,FALSE),"HelpDesk")</f>
        <v>Branch office</v>
      </c>
      <c r="Z3897" s="67">
        <f t="shared" si="724"/>
        <v>44891.916666666664</v>
      </c>
      <c r="AA3897" s="68">
        <f t="shared" si="725"/>
        <v>44891</v>
      </c>
      <c r="AB3897" s="69" t="b">
        <f t="shared" si="726"/>
        <v>1</v>
      </c>
      <c r="AC3897" s="70">
        <f t="shared" si="727"/>
        <v>0.5</v>
      </c>
      <c r="AD3897" s="67">
        <f t="shared" si="728"/>
        <v>44891.916666666664</v>
      </c>
      <c r="AE3897" s="67">
        <f>VLOOKUP(V3897,'Branch Wise Work Timelines'!C:G,3,FALSE)+AA3897</f>
        <v>44891.416666666664</v>
      </c>
      <c r="AF3897" s="67">
        <f>IF(V3897="Bangalore",VLOOKUP(V3897,'Branch Wise Work Timelines'!C:G,4,FALSE)+AA3897+1,IF(V3897="Mumbai",VLOOKUP(V3897,'Branch Wise Work Timelines'!C:G,4,FALSE)+AA3897+1,VLOOKUP(V3897,'Branch Wise Work Timelines'!C:G,4,FALSE)+AA3897))</f>
        <v>44892.25</v>
      </c>
      <c r="AG3897" s="67">
        <f>WORKDAY.INTL(AA3897,1,11)+VLOOKUP(V3897,'Branch Wise Work Timelines'!C:G,3,FALSE)</f>
        <v>44893.416666666664</v>
      </c>
      <c r="AH3897" s="69" t="str">
        <f t="shared" si="729"/>
        <v>Met</v>
      </c>
      <c r="AI3897" s="69">
        <f t="shared" ca="1" si="730"/>
        <v>20464</v>
      </c>
      <c r="AJ3897" s="69" t="str">
        <f ca="1">IF(AI3897&lt;0,"0-12",IFERROR(VLOOKUP(AI3897,Breakup[],2,FALSE),"&gt;24"))</f>
        <v>&gt;24</v>
      </c>
      <c r="AK3897" s="69" t="str">
        <f>VLOOKUP(V3897,Master!B:D,3,FALSE)</f>
        <v>East</v>
      </c>
      <c r="AL3897" s="69" t="str">
        <f t="shared" si="731"/>
        <v>Mumbai</v>
      </c>
    </row>
    <row r="3898" spans="1:38">
      <c r="A3898" s="14" t="s">
        <v>8125</v>
      </c>
      <c r="B3898" s="54">
        <v>44701.781798032403</v>
      </c>
      <c r="C3898" s="13" t="s">
        <v>114</v>
      </c>
      <c r="D3898" s="13">
        <v>1854</v>
      </c>
      <c r="E3898" s="13" t="s">
        <v>8126</v>
      </c>
      <c r="F3898" s="13" t="s">
        <v>66</v>
      </c>
      <c r="G3898" s="14">
        <v>1653053649172</v>
      </c>
      <c r="H3898" s="55">
        <v>0.76018518518518496</v>
      </c>
      <c r="I3898" s="33">
        <v>44882.760185185201</v>
      </c>
      <c r="J3898" s="58">
        <v>44882</v>
      </c>
      <c r="K3898" s="13" t="s">
        <v>263</v>
      </c>
      <c r="L3898" s="13" t="s">
        <v>69</v>
      </c>
      <c r="M3898" s="13" t="s">
        <v>101</v>
      </c>
      <c r="N3898" s="13" t="s">
        <v>206</v>
      </c>
      <c r="O3898" s="33" t="s">
        <v>38</v>
      </c>
      <c r="P3898" s="58" t="s">
        <v>38</v>
      </c>
      <c r="Q3898" s="33" t="s">
        <v>207</v>
      </c>
      <c r="R3898" s="14" t="s">
        <v>38</v>
      </c>
      <c r="S3898" s="13" t="s">
        <v>208</v>
      </c>
      <c r="T3898" s="13" t="s">
        <v>209</v>
      </c>
      <c r="U3898" s="33">
        <f t="shared" ca="1" si="720"/>
        <v>45744.56914039352</v>
      </c>
      <c r="V3898" s="13" t="str">
        <f t="shared" si="721"/>
        <v>Mumbai</v>
      </c>
      <c r="W3898" s="13" t="str">
        <f t="shared" si="722"/>
        <v>RI</v>
      </c>
      <c r="X3898" s="13">
        <f t="shared" si="723"/>
        <v>18</v>
      </c>
      <c r="Y3898" s="13" t="str">
        <f>IFERROR(VLOOKUP(C3898,ReceivingTeam[],2,FALSE),"HelpDesk")</f>
        <v>Branch office</v>
      </c>
      <c r="Z3898" s="67">
        <f t="shared" si="724"/>
        <v>44883.426851851866</v>
      </c>
      <c r="AA3898" s="68">
        <f t="shared" si="725"/>
        <v>44882</v>
      </c>
      <c r="AB3898" s="69" t="b">
        <f t="shared" si="726"/>
        <v>1</v>
      </c>
      <c r="AC3898" s="70">
        <f t="shared" si="727"/>
        <v>0.5</v>
      </c>
      <c r="AD3898" s="67">
        <f t="shared" si="728"/>
        <v>44883.426851851866</v>
      </c>
      <c r="AE3898" s="67">
        <f>VLOOKUP(V3898,'Branch Wise Work Timelines'!C:G,3,FALSE)+AA3898</f>
        <v>44882.416666666664</v>
      </c>
      <c r="AF3898" s="67">
        <f>IF(V3898="Bangalore",VLOOKUP(V3898,'Branch Wise Work Timelines'!C:G,4,FALSE)+AA3898+1,IF(V3898="Mumbai",VLOOKUP(V3898,'Branch Wise Work Timelines'!C:G,4,FALSE)+AA3898+1,VLOOKUP(V3898,'Branch Wise Work Timelines'!C:G,4,FALSE)+AA3898))</f>
        <v>44883.25</v>
      </c>
      <c r="AG3898" s="67">
        <f>WORKDAY.INTL(AA3898,1,11)+VLOOKUP(V3898,'Branch Wise Work Timelines'!C:G,3,FALSE)</f>
        <v>44883.416666666664</v>
      </c>
      <c r="AH3898" s="69" t="str">
        <f t="shared" ca="1" si="729"/>
        <v>Out of TAT</v>
      </c>
      <c r="AI3898" s="69">
        <f t="shared" ca="1" si="730"/>
        <v>20668</v>
      </c>
      <c r="AJ3898" s="69" t="str">
        <f ca="1">IF(AI3898&lt;0,"0-12",IFERROR(VLOOKUP(AI3898,Breakup[],2,FALSE),"&gt;24"))</f>
        <v>&gt;24</v>
      </c>
      <c r="AK3898" s="69" t="str">
        <f>VLOOKUP(V3898,Master!B:D,3,FALSE)</f>
        <v>East</v>
      </c>
      <c r="AL3898" s="69" t="str">
        <f t="shared" si="731"/>
        <v>Mumbai</v>
      </c>
    </row>
    <row r="3899" spans="1:38">
      <c r="A3899" s="14" t="s">
        <v>8127</v>
      </c>
      <c r="B3899" s="54">
        <v>44701.8103339468</v>
      </c>
      <c r="C3899" s="13" t="s">
        <v>211</v>
      </c>
      <c r="D3899" s="13">
        <v>1657</v>
      </c>
      <c r="E3899" s="13" t="s">
        <v>8128</v>
      </c>
      <c r="F3899" s="13" t="s">
        <v>15</v>
      </c>
      <c r="G3899" s="14">
        <v>1653055472729</v>
      </c>
      <c r="H3899" s="55">
        <v>0.59891203703703699</v>
      </c>
      <c r="I3899" s="33">
        <v>44885.598912037</v>
      </c>
      <c r="J3899" s="58">
        <v>44885</v>
      </c>
      <c r="K3899" s="13" t="s">
        <v>213</v>
      </c>
      <c r="L3899" s="13" t="s">
        <v>30</v>
      </c>
      <c r="M3899" s="13" t="s">
        <v>214</v>
      </c>
      <c r="N3899" s="13" t="s">
        <v>215</v>
      </c>
      <c r="O3899" s="33" t="s">
        <v>38</v>
      </c>
      <c r="P3899" s="58" t="s">
        <v>38</v>
      </c>
      <c r="Q3899" s="33" t="s">
        <v>207</v>
      </c>
      <c r="R3899" s="14" t="s">
        <v>38</v>
      </c>
      <c r="S3899" s="13" t="s">
        <v>216</v>
      </c>
      <c r="T3899" s="13" t="s">
        <v>217</v>
      </c>
      <c r="U3899" s="33">
        <f t="shared" ca="1" si="720"/>
        <v>45744.56914039352</v>
      </c>
      <c r="V3899" s="13" t="str">
        <f t="shared" si="721"/>
        <v>Bangalore</v>
      </c>
      <c r="W3899" s="13" t="str">
        <f t="shared" si="722"/>
        <v>CLS</v>
      </c>
      <c r="X3899" s="13">
        <f t="shared" si="723"/>
        <v>14</v>
      </c>
      <c r="Y3899" s="13" t="str">
        <f>IFERROR(VLOOKUP(C3899,ReceivingTeam[],2,FALSE),"HelpDesk")</f>
        <v>HelpDesk</v>
      </c>
      <c r="Z3899" s="67">
        <f t="shared" si="724"/>
        <v>44885.916666666664</v>
      </c>
      <c r="AA3899" s="68">
        <f t="shared" si="725"/>
        <v>44885</v>
      </c>
      <c r="AB3899" s="69" t="b">
        <f t="shared" si="726"/>
        <v>0</v>
      </c>
      <c r="AC3899" s="70">
        <f t="shared" si="727"/>
        <v>0.5</v>
      </c>
      <c r="AD3899" s="67">
        <f t="shared" si="728"/>
        <v>44885.916666666664</v>
      </c>
      <c r="AE3899" s="67">
        <f>VLOOKUP(V3899,'Branch Wise Work Timelines'!C:G,3,FALSE)+AA3899</f>
        <v>44885.416666666664</v>
      </c>
      <c r="AF3899" s="67">
        <f>IF(V3899="Bangalore",VLOOKUP(V3899,'Branch Wise Work Timelines'!C:G,4,FALSE)+AA3899+1,IF(V3899="Mumbai",VLOOKUP(V3899,'Branch Wise Work Timelines'!C:G,4,FALSE)+AA3899+1,VLOOKUP(V3899,'Branch Wise Work Timelines'!C:G,4,FALSE)+AA3899))</f>
        <v>44886.104166666664</v>
      </c>
      <c r="AG3899" s="67">
        <f>WORKDAY.INTL(AA3899,1,11)+VLOOKUP(V3899,'Branch Wise Work Timelines'!C:G,3,FALSE)</f>
        <v>44886.416666666664</v>
      </c>
      <c r="AH3899" s="69" t="str">
        <f t="shared" ca="1" si="729"/>
        <v>Out of TAT</v>
      </c>
      <c r="AI3899" s="69">
        <f t="shared" ca="1" si="730"/>
        <v>20608</v>
      </c>
      <c r="AJ3899" s="69" t="str">
        <f ca="1">IF(AI3899&lt;0,"0-12",IFERROR(VLOOKUP(AI3899,Breakup[],2,FALSE),"&gt;24"))</f>
        <v>&gt;24</v>
      </c>
      <c r="AK3899" s="69" t="str">
        <f>VLOOKUP(V3899,Master!B:D,3,FALSE)</f>
        <v>South</v>
      </c>
      <c r="AL3899" s="69" t="str">
        <f t="shared" si="731"/>
        <v>Bangalore-CLS</v>
      </c>
    </row>
    <row r="3900" spans="1:38">
      <c r="A3900" s="14" t="s">
        <v>8129</v>
      </c>
      <c r="B3900" s="54">
        <v>44700.660330243103</v>
      </c>
      <c r="C3900" s="13" t="s">
        <v>158</v>
      </c>
      <c r="D3900" s="13">
        <v>1251</v>
      </c>
      <c r="E3900" s="13" t="s">
        <v>8130</v>
      </c>
      <c r="F3900" s="13" t="s">
        <v>33</v>
      </c>
      <c r="G3900" s="14">
        <v>1653048876901</v>
      </c>
      <c r="H3900" s="55">
        <v>0.23006944444444399</v>
      </c>
      <c r="I3900" s="33">
        <v>44888.230069444398</v>
      </c>
      <c r="J3900" s="58">
        <v>44888</v>
      </c>
      <c r="K3900" s="13" t="s">
        <v>452</v>
      </c>
      <c r="L3900" s="13" t="s">
        <v>36</v>
      </c>
      <c r="M3900" s="13" t="s">
        <v>6447</v>
      </c>
      <c r="N3900" s="13" t="s">
        <v>206</v>
      </c>
      <c r="O3900" s="33" t="s">
        <v>38</v>
      </c>
      <c r="P3900" s="58" t="s">
        <v>38</v>
      </c>
      <c r="Q3900" s="33" t="s">
        <v>207</v>
      </c>
      <c r="R3900" s="14" t="s">
        <v>38</v>
      </c>
      <c r="S3900" s="13" t="s">
        <v>216</v>
      </c>
      <c r="T3900" s="13" t="s">
        <v>217</v>
      </c>
      <c r="U3900" s="33">
        <f t="shared" ca="1" si="720"/>
        <v>45744.56914039352</v>
      </c>
      <c r="V3900" s="13" t="str">
        <f t="shared" si="721"/>
        <v>Chennai</v>
      </c>
      <c r="W3900" s="13" t="str">
        <f t="shared" si="722"/>
        <v>RI</v>
      </c>
      <c r="X3900" s="13">
        <f t="shared" si="723"/>
        <v>5</v>
      </c>
      <c r="Y3900" s="13" t="str">
        <f>IFERROR(VLOOKUP(C3900,ReceivingTeam[],2,FALSE),"HelpDesk")</f>
        <v>Branch office</v>
      </c>
      <c r="Z3900" s="67">
        <f t="shared" si="724"/>
        <v>44889.562499999993</v>
      </c>
      <c r="AA3900" s="68">
        <f t="shared" si="725"/>
        <v>44888</v>
      </c>
      <c r="AB3900" s="69" t="b">
        <f t="shared" si="726"/>
        <v>1</v>
      </c>
      <c r="AC3900" s="70">
        <f t="shared" si="727"/>
        <v>0.5</v>
      </c>
      <c r="AD3900" s="67">
        <f t="shared" si="728"/>
        <v>44889.562499999993</v>
      </c>
      <c r="AE3900" s="67">
        <f>VLOOKUP(V3900,'Branch Wise Work Timelines'!C:G,3,FALSE)+AA3900</f>
        <v>44888.416666666664</v>
      </c>
      <c r="AF3900" s="67">
        <f>IF(V3900="Bangalore",VLOOKUP(V3900,'Branch Wise Work Timelines'!C:G,4,FALSE)+AA3900+1,IF(V3900="Mumbai",VLOOKUP(V3900,'Branch Wise Work Timelines'!C:G,4,FALSE)+AA3900+1,VLOOKUP(V3900,'Branch Wise Work Timelines'!C:G,4,FALSE)+AA3900))</f>
        <v>44888.770833333336</v>
      </c>
      <c r="AG3900" s="67">
        <f>WORKDAY.INTL(AA3900,1,11)+VLOOKUP(V3900,'Branch Wise Work Timelines'!C:G,3,FALSE)</f>
        <v>44889.416666666664</v>
      </c>
      <c r="AH3900" s="69" t="str">
        <f t="shared" ca="1" si="729"/>
        <v>Out of TAT</v>
      </c>
      <c r="AI3900" s="69">
        <f t="shared" ca="1" si="730"/>
        <v>20521</v>
      </c>
      <c r="AJ3900" s="69" t="str">
        <f ca="1">IF(AI3900&lt;0,"0-12",IFERROR(VLOOKUP(AI3900,Breakup[],2,FALSE),"&gt;24"))</f>
        <v>&gt;24</v>
      </c>
      <c r="AK3900" s="69" t="str">
        <f>VLOOKUP(V3900,Master!B:D,3,FALSE)</f>
        <v>South</v>
      </c>
      <c r="AL3900" s="69" t="str">
        <f t="shared" si="731"/>
        <v>Chennai</v>
      </c>
    </row>
    <row r="3901" spans="1:38">
      <c r="A3901" s="14" t="s">
        <v>8131</v>
      </c>
      <c r="B3901" s="54">
        <v>44701.735492164298</v>
      </c>
      <c r="C3901" s="13" t="s">
        <v>352</v>
      </c>
      <c r="D3901" s="13">
        <v>1320</v>
      </c>
      <c r="E3901" s="13" t="s">
        <v>8132</v>
      </c>
      <c r="F3901" s="13" t="s">
        <v>33</v>
      </c>
      <c r="G3901" s="14">
        <v>1653049856324</v>
      </c>
      <c r="H3901" s="55">
        <v>0.27880787037037003</v>
      </c>
      <c r="I3901" s="33">
        <v>44890.278807870403</v>
      </c>
      <c r="J3901" s="58">
        <v>44890</v>
      </c>
      <c r="K3901" s="13" t="s">
        <v>263</v>
      </c>
      <c r="L3901" s="13" t="s">
        <v>69</v>
      </c>
      <c r="M3901" s="13" t="s">
        <v>101</v>
      </c>
      <c r="N3901" s="13" t="s">
        <v>1185</v>
      </c>
      <c r="O3901" s="33" t="s">
        <v>38</v>
      </c>
      <c r="P3901" s="58" t="s">
        <v>38</v>
      </c>
      <c r="Q3901" s="33" t="s">
        <v>207</v>
      </c>
      <c r="R3901" s="14" t="s">
        <v>38</v>
      </c>
      <c r="S3901" s="13" t="s">
        <v>208</v>
      </c>
      <c r="T3901" s="13" t="s">
        <v>209</v>
      </c>
      <c r="U3901" s="33">
        <f t="shared" ca="1" si="720"/>
        <v>45744.56914039352</v>
      </c>
      <c r="V3901" s="13" t="str">
        <f t="shared" si="721"/>
        <v>Mumbai</v>
      </c>
      <c r="W3901" s="13" t="str">
        <f t="shared" si="722"/>
        <v>RI</v>
      </c>
      <c r="X3901" s="13">
        <f t="shared" si="723"/>
        <v>6</v>
      </c>
      <c r="Y3901" s="13" t="str">
        <f>IFERROR(VLOOKUP(C3901,ReceivingTeam[],2,FALSE),"HelpDesk")</f>
        <v>HelpDesk</v>
      </c>
      <c r="Z3901" s="67">
        <f t="shared" si="724"/>
        <v>44890.916666666664</v>
      </c>
      <c r="AA3901" s="68">
        <f t="shared" si="725"/>
        <v>44890</v>
      </c>
      <c r="AB3901" s="69" t="b">
        <f t="shared" si="726"/>
        <v>1</v>
      </c>
      <c r="AC3901" s="70">
        <f t="shared" si="727"/>
        <v>0.5</v>
      </c>
      <c r="AD3901" s="67">
        <f t="shared" si="728"/>
        <v>44890.916666666664</v>
      </c>
      <c r="AE3901" s="67">
        <f>VLOOKUP(V3901,'Branch Wise Work Timelines'!C:G,3,FALSE)+AA3901</f>
        <v>44890.416666666664</v>
      </c>
      <c r="AF3901" s="67">
        <f>IF(V3901="Bangalore",VLOOKUP(V3901,'Branch Wise Work Timelines'!C:G,4,FALSE)+AA3901+1,IF(V3901="Mumbai",VLOOKUP(V3901,'Branch Wise Work Timelines'!C:G,4,FALSE)+AA3901+1,VLOOKUP(V3901,'Branch Wise Work Timelines'!C:G,4,FALSE)+AA3901))</f>
        <v>44891.25</v>
      </c>
      <c r="AG3901" s="67">
        <f>WORKDAY.INTL(AA3901,1,11)+VLOOKUP(V3901,'Branch Wise Work Timelines'!C:G,3,FALSE)</f>
        <v>44891.416666666664</v>
      </c>
      <c r="AH3901" s="69" t="str">
        <f t="shared" ca="1" si="729"/>
        <v>Out of TAT</v>
      </c>
      <c r="AI3901" s="69">
        <f t="shared" ca="1" si="730"/>
        <v>20488</v>
      </c>
      <c r="AJ3901" s="69" t="str">
        <f ca="1">IF(AI3901&lt;0,"0-12",IFERROR(VLOOKUP(AI3901,Breakup[],2,FALSE),"&gt;24"))</f>
        <v>&gt;24</v>
      </c>
      <c r="AK3901" s="69" t="str">
        <f>VLOOKUP(V3901,Master!B:D,3,FALSE)</f>
        <v>East</v>
      </c>
      <c r="AL3901" s="69" t="str">
        <f t="shared" si="731"/>
        <v>Mumbai</v>
      </c>
    </row>
    <row r="3902" spans="1:38">
      <c r="A3902" s="14" t="s">
        <v>8133</v>
      </c>
      <c r="B3902" s="54">
        <v>44698.541283414299</v>
      </c>
      <c r="C3902" s="13" t="s">
        <v>6527</v>
      </c>
      <c r="D3902" s="13">
        <v>1565</v>
      </c>
      <c r="E3902" s="13" t="s">
        <v>8134</v>
      </c>
      <c r="F3902" s="13" t="s">
        <v>33</v>
      </c>
      <c r="G3902" s="14">
        <v>1653056788057</v>
      </c>
      <c r="H3902" s="55">
        <v>0.44826388888888902</v>
      </c>
      <c r="I3902" s="33">
        <v>44883.448263888902</v>
      </c>
      <c r="J3902" s="58">
        <v>44883</v>
      </c>
      <c r="K3902" s="13" t="s">
        <v>263</v>
      </c>
      <c r="L3902" s="13" t="s">
        <v>69</v>
      </c>
      <c r="M3902" s="13" t="s">
        <v>101</v>
      </c>
      <c r="N3902" s="13" t="s">
        <v>206</v>
      </c>
      <c r="O3902" s="33" t="s">
        <v>38</v>
      </c>
      <c r="P3902" s="58" t="s">
        <v>38</v>
      </c>
      <c r="Q3902" s="33" t="s">
        <v>207</v>
      </c>
      <c r="R3902" s="14" t="s">
        <v>38</v>
      </c>
      <c r="S3902" s="13" t="s">
        <v>208</v>
      </c>
      <c r="T3902" s="13" t="s">
        <v>209</v>
      </c>
      <c r="U3902" s="33">
        <f t="shared" ca="1" si="720"/>
        <v>45744.56914039352</v>
      </c>
      <c r="V3902" s="13" t="str">
        <f t="shared" si="721"/>
        <v>Mumbai</v>
      </c>
      <c r="W3902" s="13" t="str">
        <f t="shared" si="722"/>
        <v>RI</v>
      </c>
      <c r="X3902" s="13">
        <f t="shared" si="723"/>
        <v>10</v>
      </c>
      <c r="Y3902" s="13" t="str">
        <f>IFERROR(VLOOKUP(C3902,ReceivingTeam[],2,FALSE),"HelpDesk")</f>
        <v>HelpDesk</v>
      </c>
      <c r="Z3902" s="67">
        <f t="shared" si="724"/>
        <v>44883.948263888902</v>
      </c>
      <c r="AA3902" s="68">
        <f t="shared" si="725"/>
        <v>44883</v>
      </c>
      <c r="AB3902" s="69" t="b">
        <f t="shared" si="726"/>
        <v>1</v>
      </c>
      <c r="AC3902" s="70">
        <f t="shared" si="727"/>
        <v>0.5</v>
      </c>
      <c r="AD3902" s="67">
        <f t="shared" si="728"/>
        <v>44883.948263888902</v>
      </c>
      <c r="AE3902" s="67">
        <f>VLOOKUP(V3902,'Branch Wise Work Timelines'!C:G,3,FALSE)+AA3902</f>
        <v>44883.416666666664</v>
      </c>
      <c r="AF3902" s="67">
        <f>IF(V3902="Bangalore",VLOOKUP(V3902,'Branch Wise Work Timelines'!C:G,4,FALSE)+AA3902+1,IF(V3902="Mumbai",VLOOKUP(V3902,'Branch Wise Work Timelines'!C:G,4,FALSE)+AA3902+1,VLOOKUP(V3902,'Branch Wise Work Timelines'!C:G,4,FALSE)+AA3902))</f>
        <v>44884.25</v>
      </c>
      <c r="AG3902" s="67">
        <f>WORKDAY.INTL(AA3902,1,11)+VLOOKUP(V3902,'Branch Wise Work Timelines'!C:G,3,FALSE)</f>
        <v>44884.416666666664</v>
      </c>
      <c r="AH3902" s="69" t="str">
        <f t="shared" ca="1" si="729"/>
        <v>Out of TAT</v>
      </c>
      <c r="AI3902" s="69">
        <f t="shared" ca="1" si="730"/>
        <v>20655</v>
      </c>
      <c r="AJ3902" s="69" t="str">
        <f ca="1">IF(AI3902&lt;0,"0-12",IFERROR(VLOOKUP(AI3902,Breakup[],2,FALSE),"&gt;24"))</f>
        <v>&gt;24</v>
      </c>
      <c r="AK3902" s="69" t="str">
        <f>VLOOKUP(V3902,Master!B:D,3,FALSE)</f>
        <v>East</v>
      </c>
      <c r="AL3902" s="69" t="str">
        <f t="shared" si="731"/>
        <v>Mumbai</v>
      </c>
    </row>
    <row r="3903" spans="1:38">
      <c r="A3903" s="14" t="s">
        <v>8135</v>
      </c>
      <c r="B3903" s="54">
        <v>44698.541924884303</v>
      </c>
      <c r="C3903" s="13" t="s">
        <v>6527</v>
      </c>
      <c r="D3903" s="13">
        <v>955</v>
      </c>
      <c r="E3903" s="13" t="s">
        <v>8136</v>
      </c>
      <c r="F3903" s="13" t="s">
        <v>33</v>
      </c>
      <c r="G3903" s="14">
        <v>1653056788057</v>
      </c>
      <c r="H3903" s="55">
        <v>0.38913194444444399</v>
      </c>
      <c r="I3903" s="33">
        <v>44882.389131944401</v>
      </c>
      <c r="J3903" s="58">
        <v>44882</v>
      </c>
      <c r="K3903" s="13" t="s">
        <v>263</v>
      </c>
      <c r="L3903" s="13" t="s">
        <v>69</v>
      </c>
      <c r="M3903" s="13" t="s">
        <v>101</v>
      </c>
      <c r="N3903" s="13" t="s">
        <v>206</v>
      </c>
      <c r="O3903" s="33" t="s">
        <v>38</v>
      </c>
      <c r="P3903" s="58" t="s">
        <v>38</v>
      </c>
      <c r="Q3903" s="33" t="s">
        <v>207</v>
      </c>
      <c r="R3903" s="14" t="s">
        <v>38</v>
      </c>
      <c r="S3903" s="13" t="s">
        <v>208</v>
      </c>
      <c r="T3903" s="13" t="s">
        <v>209</v>
      </c>
      <c r="U3903" s="33">
        <f t="shared" ca="1" si="720"/>
        <v>45744.56914039352</v>
      </c>
      <c r="V3903" s="13" t="str">
        <f t="shared" si="721"/>
        <v>Mumbai</v>
      </c>
      <c r="W3903" s="13" t="str">
        <f t="shared" si="722"/>
        <v>RI</v>
      </c>
      <c r="X3903" s="13">
        <f t="shared" si="723"/>
        <v>9</v>
      </c>
      <c r="Y3903" s="13" t="str">
        <f>IFERROR(VLOOKUP(C3903,ReceivingTeam[],2,FALSE),"HelpDesk")</f>
        <v>HelpDesk</v>
      </c>
      <c r="Z3903" s="67">
        <f t="shared" si="724"/>
        <v>44882.916666666664</v>
      </c>
      <c r="AA3903" s="68">
        <f t="shared" si="725"/>
        <v>44882</v>
      </c>
      <c r="AB3903" s="69" t="b">
        <f t="shared" si="726"/>
        <v>1</v>
      </c>
      <c r="AC3903" s="70">
        <f t="shared" si="727"/>
        <v>0.5</v>
      </c>
      <c r="AD3903" s="67">
        <f t="shared" si="728"/>
        <v>44882.916666666664</v>
      </c>
      <c r="AE3903" s="67">
        <f>VLOOKUP(V3903,'Branch Wise Work Timelines'!C:G,3,FALSE)+AA3903</f>
        <v>44882.416666666664</v>
      </c>
      <c r="AF3903" s="67">
        <f>IF(V3903="Bangalore",VLOOKUP(V3903,'Branch Wise Work Timelines'!C:G,4,FALSE)+AA3903+1,IF(V3903="Mumbai",VLOOKUP(V3903,'Branch Wise Work Timelines'!C:G,4,FALSE)+AA3903+1,VLOOKUP(V3903,'Branch Wise Work Timelines'!C:G,4,FALSE)+AA3903))</f>
        <v>44883.25</v>
      </c>
      <c r="AG3903" s="67">
        <f>WORKDAY.INTL(AA3903,1,11)+VLOOKUP(V3903,'Branch Wise Work Timelines'!C:G,3,FALSE)</f>
        <v>44883.416666666664</v>
      </c>
      <c r="AH3903" s="69" t="str">
        <f t="shared" ca="1" si="729"/>
        <v>Out of TAT</v>
      </c>
      <c r="AI3903" s="69">
        <f t="shared" ca="1" si="730"/>
        <v>20680</v>
      </c>
      <c r="AJ3903" s="69" t="str">
        <f ca="1">IF(AI3903&lt;0,"0-12",IFERROR(VLOOKUP(AI3903,Breakup[],2,FALSE),"&gt;24"))</f>
        <v>&gt;24</v>
      </c>
      <c r="AK3903" s="69" t="str">
        <f>VLOOKUP(V3903,Master!B:D,3,FALSE)</f>
        <v>East</v>
      </c>
      <c r="AL3903" s="69" t="str">
        <f t="shared" si="731"/>
        <v>Mumbai</v>
      </c>
    </row>
    <row r="3904" spans="1:38">
      <c r="A3904" s="14" t="s">
        <v>8137</v>
      </c>
      <c r="B3904" s="54">
        <v>44701.701435034702</v>
      </c>
      <c r="C3904" s="13" t="s">
        <v>132</v>
      </c>
      <c r="D3904" s="13">
        <v>1130</v>
      </c>
      <c r="E3904" s="13" t="s">
        <v>8138</v>
      </c>
      <c r="F3904" s="13" t="s">
        <v>46</v>
      </c>
      <c r="G3904" s="14">
        <v>1653050198995</v>
      </c>
      <c r="H3904" s="55">
        <v>0.94125000000000003</v>
      </c>
      <c r="I3904" s="33">
        <v>44881.941250000003</v>
      </c>
      <c r="J3904" s="58">
        <v>44881</v>
      </c>
      <c r="K3904" s="13" t="s">
        <v>257</v>
      </c>
      <c r="L3904" s="13" t="s">
        <v>72</v>
      </c>
      <c r="M3904" s="13" t="s">
        <v>286</v>
      </c>
      <c r="N3904" s="13" t="s">
        <v>206</v>
      </c>
      <c r="O3904" s="33" t="s">
        <v>38</v>
      </c>
      <c r="P3904" s="58" t="s">
        <v>38</v>
      </c>
      <c r="Q3904" s="33" t="s">
        <v>207</v>
      </c>
      <c r="R3904" s="14" t="s">
        <v>38</v>
      </c>
      <c r="S3904" s="13" t="s">
        <v>216</v>
      </c>
      <c r="T3904" s="13" t="s">
        <v>217</v>
      </c>
      <c r="U3904" s="33">
        <f t="shared" ca="1" si="720"/>
        <v>45744.56914039352</v>
      </c>
      <c r="V3904" s="13" t="str">
        <f t="shared" si="721"/>
        <v>Pune</v>
      </c>
      <c r="W3904" s="13" t="str">
        <f t="shared" si="722"/>
        <v>RI</v>
      </c>
      <c r="X3904" s="13">
        <f t="shared" si="723"/>
        <v>22</v>
      </c>
      <c r="Y3904" s="13" t="str">
        <f>IFERROR(VLOOKUP(C3904,ReceivingTeam[],2,FALSE),"HelpDesk")</f>
        <v>Branch office</v>
      </c>
      <c r="Z3904" s="67">
        <f t="shared" si="724"/>
        <v>44883.066250000003</v>
      </c>
      <c r="AA3904" s="68">
        <f t="shared" si="725"/>
        <v>44881</v>
      </c>
      <c r="AB3904" s="69" t="b">
        <f t="shared" si="726"/>
        <v>1</v>
      </c>
      <c r="AC3904" s="70">
        <f t="shared" si="727"/>
        <v>0.5</v>
      </c>
      <c r="AD3904" s="67">
        <f t="shared" si="728"/>
        <v>44883.066250000003</v>
      </c>
      <c r="AE3904" s="67">
        <f>VLOOKUP(V3904,'Branch Wise Work Timelines'!C:G,3,FALSE)+AA3904</f>
        <v>44881.395833333336</v>
      </c>
      <c r="AF3904" s="67">
        <f>IF(V3904="Bangalore",VLOOKUP(V3904,'Branch Wise Work Timelines'!C:G,4,FALSE)+AA3904+1,IF(V3904="Mumbai",VLOOKUP(V3904,'Branch Wise Work Timelines'!C:G,4,FALSE)+AA3904+1,VLOOKUP(V3904,'Branch Wise Work Timelines'!C:G,4,FALSE)+AA3904))</f>
        <v>44881.770833333336</v>
      </c>
      <c r="AG3904" s="67">
        <f>WORKDAY.INTL(AA3904,1,11)+VLOOKUP(V3904,'Branch Wise Work Timelines'!C:G,3,FALSE)</f>
        <v>44882.395833333336</v>
      </c>
      <c r="AH3904" s="69" t="str">
        <f t="shared" ca="1" si="729"/>
        <v>Out of TAT</v>
      </c>
      <c r="AI3904" s="69">
        <f t="shared" ca="1" si="730"/>
        <v>20677</v>
      </c>
      <c r="AJ3904" s="69" t="str">
        <f ca="1">IF(AI3904&lt;0,"0-12",IFERROR(VLOOKUP(AI3904,Breakup[],2,FALSE),"&gt;24"))</f>
        <v>&gt;24</v>
      </c>
      <c r="AK3904" s="69" t="str">
        <f>VLOOKUP(V3904,Master!B:D,3,FALSE)</f>
        <v>West</v>
      </c>
      <c r="AL3904" s="69" t="str">
        <f t="shared" si="731"/>
        <v>Pune</v>
      </c>
    </row>
    <row r="3905" spans="1:38">
      <c r="A3905" s="14" t="s">
        <v>8139</v>
      </c>
      <c r="B3905" s="54">
        <v>44701.680649155103</v>
      </c>
      <c r="C3905" s="13" t="s">
        <v>377</v>
      </c>
      <c r="D3905" s="13">
        <v>1408</v>
      </c>
      <c r="E3905" s="13" t="s">
        <v>8140</v>
      </c>
      <c r="F3905" s="13" t="s">
        <v>15</v>
      </c>
      <c r="G3905" s="14">
        <v>1653050074123</v>
      </c>
      <c r="H3905" s="55">
        <v>6.1134259259259298E-2</v>
      </c>
      <c r="I3905" s="33">
        <v>44888.061134259297</v>
      </c>
      <c r="J3905" s="58">
        <v>44888</v>
      </c>
      <c r="K3905" s="13" t="s">
        <v>213</v>
      </c>
      <c r="L3905" s="13" t="s">
        <v>30</v>
      </c>
      <c r="M3905" s="13" t="s">
        <v>75</v>
      </c>
      <c r="N3905" s="13" t="s">
        <v>206</v>
      </c>
      <c r="O3905" s="33" t="s">
        <v>38</v>
      </c>
      <c r="P3905" s="58" t="s">
        <v>38</v>
      </c>
      <c r="Q3905" s="33" t="s">
        <v>207</v>
      </c>
      <c r="R3905" s="14" t="s">
        <v>38</v>
      </c>
      <c r="S3905" s="13" t="s">
        <v>216</v>
      </c>
      <c r="T3905" s="13" t="s">
        <v>217</v>
      </c>
      <c r="U3905" s="33">
        <f t="shared" ca="1" si="720"/>
        <v>45744.56914039352</v>
      </c>
      <c r="V3905" s="13" t="str">
        <f t="shared" si="721"/>
        <v>Bangalore</v>
      </c>
      <c r="W3905" s="13" t="str">
        <f t="shared" si="722"/>
        <v>CLS</v>
      </c>
      <c r="X3905" s="13">
        <f t="shared" si="723"/>
        <v>1</v>
      </c>
      <c r="Y3905" s="13" t="str">
        <f>IFERROR(VLOOKUP(C3905,ReceivingTeam[],2,FALSE),"HelpDesk")</f>
        <v>HelpDesk</v>
      </c>
      <c r="Z3905" s="67">
        <f t="shared" si="724"/>
        <v>44888.916666666664</v>
      </c>
      <c r="AA3905" s="68">
        <f t="shared" si="725"/>
        <v>44888</v>
      </c>
      <c r="AB3905" s="69" t="b">
        <f t="shared" si="726"/>
        <v>1</v>
      </c>
      <c r="AC3905" s="70">
        <f t="shared" si="727"/>
        <v>0.5</v>
      </c>
      <c r="AD3905" s="67">
        <f t="shared" si="728"/>
        <v>44888.916666666664</v>
      </c>
      <c r="AE3905" s="67">
        <f>VLOOKUP(V3905,'Branch Wise Work Timelines'!C:G,3,FALSE)+AA3905</f>
        <v>44888.416666666664</v>
      </c>
      <c r="AF3905" s="67">
        <f>IF(V3905="Bangalore",VLOOKUP(V3905,'Branch Wise Work Timelines'!C:G,4,FALSE)+AA3905+1,IF(V3905="Mumbai",VLOOKUP(V3905,'Branch Wise Work Timelines'!C:G,4,FALSE)+AA3905+1,VLOOKUP(V3905,'Branch Wise Work Timelines'!C:G,4,FALSE)+AA3905))</f>
        <v>44889.104166666664</v>
      </c>
      <c r="AG3905" s="67">
        <f>WORKDAY.INTL(AA3905,1,11)+VLOOKUP(V3905,'Branch Wise Work Timelines'!C:G,3,FALSE)</f>
        <v>44889.416666666664</v>
      </c>
      <c r="AH3905" s="69" t="str">
        <f t="shared" ca="1" si="729"/>
        <v>Out of TAT</v>
      </c>
      <c r="AI3905" s="69">
        <f t="shared" ca="1" si="730"/>
        <v>20536</v>
      </c>
      <c r="AJ3905" s="69" t="str">
        <f ca="1">IF(AI3905&lt;0,"0-12",IFERROR(VLOOKUP(AI3905,Breakup[],2,FALSE),"&gt;24"))</f>
        <v>&gt;24</v>
      </c>
      <c r="AK3905" s="69" t="str">
        <f>VLOOKUP(V3905,Master!B:D,3,FALSE)</f>
        <v>South</v>
      </c>
      <c r="AL3905" s="69" t="str">
        <f t="shared" si="731"/>
        <v>Bangalore-CLS</v>
      </c>
    </row>
    <row r="3906" spans="1:38">
      <c r="A3906" s="14" t="s">
        <v>8141</v>
      </c>
      <c r="B3906" s="54">
        <v>44699.464673611103</v>
      </c>
      <c r="C3906" s="13" t="s">
        <v>6396</v>
      </c>
      <c r="D3906" s="13">
        <v>1576</v>
      </c>
      <c r="E3906" s="13" t="s">
        <v>8142</v>
      </c>
      <c r="F3906" s="13" t="s">
        <v>33</v>
      </c>
      <c r="G3906" s="14">
        <v>1653056662937</v>
      </c>
      <c r="H3906" s="55">
        <v>0.399363425925926</v>
      </c>
      <c r="I3906" s="33">
        <v>44886.399363425902</v>
      </c>
      <c r="J3906" s="58">
        <v>44886</v>
      </c>
      <c r="K3906" s="13" t="s">
        <v>263</v>
      </c>
      <c r="L3906" s="13" t="s">
        <v>69</v>
      </c>
      <c r="M3906" s="13" t="s">
        <v>101</v>
      </c>
      <c r="N3906" s="13" t="s">
        <v>206</v>
      </c>
      <c r="O3906" s="33" t="s">
        <v>38</v>
      </c>
      <c r="P3906" s="58" t="s">
        <v>38</v>
      </c>
      <c r="Q3906" s="33" t="s">
        <v>207</v>
      </c>
      <c r="R3906" s="14" t="s">
        <v>38</v>
      </c>
      <c r="S3906" s="13" t="s">
        <v>208</v>
      </c>
      <c r="T3906" s="13" t="s">
        <v>209</v>
      </c>
      <c r="U3906" s="33">
        <f t="shared" ref="U3906:U3969" ca="1" si="732">NOW()</f>
        <v>45744.56914039352</v>
      </c>
      <c r="V3906" s="13" t="str">
        <f t="shared" ref="V3906:V3969" si="733">VLOOKUP(L3906,Location,2,0)</f>
        <v>Mumbai</v>
      </c>
      <c r="W3906" s="13" t="str">
        <f t="shared" ref="W3906:W3969" si="734">VLOOKUP(F3906,FCT,2,FALSE)</f>
        <v>RI</v>
      </c>
      <c r="X3906" s="13">
        <f t="shared" ref="X3906:X3969" si="735">HOUR(I3906)</f>
        <v>9</v>
      </c>
      <c r="Y3906" s="13" t="str">
        <f>IFERROR(VLOOKUP(C3906,ReceivingTeam[],2,FALSE),"HelpDesk")</f>
        <v>HelpDesk</v>
      </c>
      <c r="Z3906" s="67">
        <f t="shared" ref="Z3906:Z3969" si="736">IF(AB3906=FALSE,AE3906+AC3906,IF(I3906&gt;AE3906,IF(((I3906+AC3906)&gt;AF3906),(AC3906-(AF3906-I3906)+AG3906),I3906+AC3906),IF(((AE3906+AC3906)&gt;AF3906),(AC3906-(AF3906-AE3906)+AG3906),AE3906+AC3906)))</f>
        <v>44886.916666666664</v>
      </c>
      <c r="AA3906" s="68">
        <f t="shared" ref="AA3906:AA3969" si="737">INT(J3906)</f>
        <v>44886</v>
      </c>
      <c r="AB3906" s="69" t="b">
        <f t="shared" ref="AB3906:AB3969" si="738">WORKDAY.INTL(AA3906-1,1,11)=AA3906</f>
        <v>1</v>
      </c>
      <c r="AC3906" s="70">
        <f t="shared" ref="AC3906:AC3969" si="739">IF(T3906="High",12/24,72/24)</f>
        <v>0.5</v>
      </c>
      <c r="AD3906" s="67">
        <f t="shared" ref="AD3906:AD3969" si="740">IF(AB3906=FALSE,AE3906+AC3906,IF(I3906&gt;AE3906,IF(((I3906+AC3906)&gt;AF3906),(AC3906-(AF3906-I3906)+AG3906),I3906+AC3906),IF(((AE3906+AC3906)&gt;AF3906),(AC3906-(AF3906-AE3906)+AG3906),AE3906+AC3906)))</f>
        <v>44886.916666666664</v>
      </c>
      <c r="AE3906" s="67">
        <f>VLOOKUP(V3906,'Branch Wise Work Timelines'!C:G,3,FALSE)+AA3906</f>
        <v>44886.416666666664</v>
      </c>
      <c r="AF3906" s="67">
        <f>IF(V3906="Bangalore",VLOOKUP(V3906,'Branch Wise Work Timelines'!C:G,4,FALSE)+AA3906+1,IF(V3906="Mumbai",VLOOKUP(V3906,'Branch Wise Work Timelines'!C:G,4,FALSE)+AA3906+1,VLOOKUP(V3906,'Branch Wise Work Timelines'!C:G,4,FALSE)+AA3906))</f>
        <v>44887.25</v>
      </c>
      <c r="AG3906" s="67">
        <f>WORKDAY.INTL(AA3906,1,11)+VLOOKUP(V3906,'Branch Wise Work Timelines'!C:G,3,FALSE)</f>
        <v>44887.416666666664</v>
      </c>
      <c r="AH3906" s="69" t="str">
        <f t="shared" ref="AH3906:AH3969" ca="1" si="741">IF(Q3906&lt;&gt;"Success",IF(U3906&gt;Z3906,"Out of TAT","In TAT"),IF(O3906&gt;AD3906,"Not Met","Met"))</f>
        <v>Out of TAT</v>
      </c>
      <c r="AI3906" s="69">
        <f t="shared" ref="AI3906:AI3969" ca="1" si="742">ROUNDUP((U3906-AD3906)*24,0)</f>
        <v>20584</v>
      </c>
      <c r="AJ3906" s="69" t="str">
        <f ca="1">IF(AI3906&lt;0,"0-12",IFERROR(VLOOKUP(AI3906,Breakup[],2,FALSE),"&gt;24"))</f>
        <v>&gt;24</v>
      </c>
      <c r="AK3906" s="69" t="str">
        <f>VLOOKUP(V3906,Master!B:D,3,FALSE)</f>
        <v>East</v>
      </c>
      <c r="AL3906" s="69" t="str">
        <f t="shared" ref="AL3906:AL3969" si="743">IF(V3906="Bangalore",IF(W3906="CLS",V3906&amp;"-"&amp;"CLS",V3906),(V3906))</f>
        <v>Mumbai</v>
      </c>
    </row>
    <row r="3907" spans="1:38">
      <c r="A3907" s="14" t="s">
        <v>8143</v>
      </c>
      <c r="B3907" s="54">
        <v>44699.465257789401</v>
      </c>
      <c r="C3907" s="13" t="s">
        <v>6396</v>
      </c>
      <c r="D3907" s="13">
        <v>186</v>
      </c>
      <c r="E3907" s="13" t="s">
        <v>8144</v>
      </c>
      <c r="F3907" s="13" t="s">
        <v>33</v>
      </c>
      <c r="G3907" s="14">
        <v>1653056662937</v>
      </c>
      <c r="H3907" s="55">
        <v>0.30429398148148201</v>
      </c>
      <c r="I3907" s="33">
        <v>44885.304293981499</v>
      </c>
      <c r="J3907" s="58">
        <v>44885</v>
      </c>
      <c r="K3907" s="13" t="s">
        <v>263</v>
      </c>
      <c r="L3907" s="13" t="s">
        <v>69</v>
      </c>
      <c r="M3907" s="13" t="s">
        <v>101</v>
      </c>
      <c r="N3907" s="13" t="s">
        <v>206</v>
      </c>
      <c r="O3907" s="33" t="s">
        <v>38</v>
      </c>
      <c r="P3907" s="58" t="s">
        <v>38</v>
      </c>
      <c r="Q3907" s="33" t="s">
        <v>207</v>
      </c>
      <c r="R3907" s="14" t="s">
        <v>38</v>
      </c>
      <c r="S3907" s="13" t="s">
        <v>208</v>
      </c>
      <c r="T3907" s="13" t="s">
        <v>209</v>
      </c>
      <c r="U3907" s="33">
        <f t="shared" ca="1" si="732"/>
        <v>45744.56914039352</v>
      </c>
      <c r="V3907" s="13" t="str">
        <f t="shared" si="733"/>
        <v>Mumbai</v>
      </c>
      <c r="W3907" s="13" t="str">
        <f t="shared" si="734"/>
        <v>RI</v>
      </c>
      <c r="X3907" s="13">
        <f t="shared" si="735"/>
        <v>7</v>
      </c>
      <c r="Y3907" s="13" t="str">
        <f>IFERROR(VLOOKUP(C3907,ReceivingTeam[],2,FALSE),"HelpDesk")</f>
        <v>HelpDesk</v>
      </c>
      <c r="Z3907" s="67">
        <f t="shared" si="736"/>
        <v>44885.916666666664</v>
      </c>
      <c r="AA3907" s="68">
        <f t="shared" si="737"/>
        <v>44885</v>
      </c>
      <c r="AB3907" s="69" t="b">
        <f t="shared" si="738"/>
        <v>0</v>
      </c>
      <c r="AC3907" s="70">
        <f t="shared" si="739"/>
        <v>0.5</v>
      </c>
      <c r="AD3907" s="67">
        <f t="shared" si="740"/>
        <v>44885.916666666664</v>
      </c>
      <c r="AE3907" s="67">
        <f>VLOOKUP(V3907,'Branch Wise Work Timelines'!C:G,3,FALSE)+AA3907</f>
        <v>44885.416666666664</v>
      </c>
      <c r="AF3907" s="67">
        <f>IF(V3907="Bangalore",VLOOKUP(V3907,'Branch Wise Work Timelines'!C:G,4,FALSE)+AA3907+1,IF(V3907="Mumbai",VLOOKUP(V3907,'Branch Wise Work Timelines'!C:G,4,FALSE)+AA3907+1,VLOOKUP(V3907,'Branch Wise Work Timelines'!C:G,4,FALSE)+AA3907))</f>
        <v>44886.25</v>
      </c>
      <c r="AG3907" s="67">
        <f>WORKDAY.INTL(AA3907,1,11)+VLOOKUP(V3907,'Branch Wise Work Timelines'!C:G,3,FALSE)</f>
        <v>44886.416666666664</v>
      </c>
      <c r="AH3907" s="69" t="str">
        <f t="shared" ca="1" si="741"/>
        <v>Out of TAT</v>
      </c>
      <c r="AI3907" s="69">
        <f t="shared" ca="1" si="742"/>
        <v>20608</v>
      </c>
      <c r="AJ3907" s="69" t="str">
        <f ca="1">IF(AI3907&lt;0,"0-12",IFERROR(VLOOKUP(AI3907,Breakup[],2,FALSE),"&gt;24"))</f>
        <v>&gt;24</v>
      </c>
      <c r="AK3907" s="69" t="str">
        <f>VLOOKUP(V3907,Master!B:D,3,FALSE)</f>
        <v>East</v>
      </c>
      <c r="AL3907" s="69" t="str">
        <f t="shared" si="743"/>
        <v>Mumbai</v>
      </c>
    </row>
    <row r="3908" spans="1:38">
      <c r="A3908" s="14" t="s">
        <v>8145</v>
      </c>
      <c r="B3908" s="54">
        <v>44699.465914432898</v>
      </c>
      <c r="C3908" s="13" t="s">
        <v>6396</v>
      </c>
      <c r="D3908" s="13">
        <v>504</v>
      </c>
      <c r="E3908" s="13" t="s">
        <v>8146</v>
      </c>
      <c r="F3908" s="13" t="s">
        <v>33</v>
      </c>
      <c r="G3908" s="14">
        <v>1653056662937</v>
      </c>
      <c r="H3908" s="55">
        <v>0.49792824074074099</v>
      </c>
      <c r="I3908" s="33">
        <v>44887.4979282407</v>
      </c>
      <c r="J3908" s="58">
        <v>44887</v>
      </c>
      <c r="K3908" s="13" t="s">
        <v>263</v>
      </c>
      <c r="L3908" s="13" t="s">
        <v>69</v>
      </c>
      <c r="M3908" s="13" t="s">
        <v>101</v>
      </c>
      <c r="N3908" s="13" t="s">
        <v>206</v>
      </c>
      <c r="O3908" s="33" t="s">
        <v>38</v>
      </c>
      <c r="P3908" s="58" t="s">
        <v>38</v>
      </c>
      <c r="Q3908" s="33" t="s">
        <v>207</v>
      </c>
      <c r="R3908" s="14" t="s">
        <v>38</v>
      </c>
      <c r="S3908" s="13" t="s">
        <v>208</v>
      </c>
      <c r="T3908" s="13" t="s">
        <v>209</v>
      </c>
      <c r="U3908" s="33">
        <f t="shared" ca="1" si="732"/>
        <v>45744.56914039352</v>
      </c>
      <c r="V3908" s="13" t="str">
        <f t="shared" si="733"/>
        <v>Mumbai</v>
      </c>
      <c r="W3908" s="13" t="str">
        <f t="shared" si="734"/>
        <v>RI</v>
      </c>
      <c r="X3908" s="13">
        <f t="shared" si="735"/>
        <v>11</v>
      </c>
      <c r="Y3908" s="13" t="str">
        <f>IFERROR(VLOOKUP(C3908,ReceivingTeam[],2,FALSE),"HelpDesk")</f>
        <v>HelpDesk</v>
      </c>
      <c r="Z3908" s="67">
        <f t="shared" si="736"/>
        <v>44887.9979282407</v>
      </c>
      <c r="AA3908" s="68">
        <f t="shared" si="737"/>
        <v>44887</v>
      </c>
      <c r="AB3908" s="69" t="b">
        <f t="shared" si="738"/>
        <v>1</v>
      </c>
      <c r="AC3908" s="70">
        <f t="shared" si="739"/>
        <v>0.5</v>
      </c>
      <c r="AD3908" s="67">
        <f t="shared" si="740"/>
        <v>44887.9979282407</v>
      </c>
      <c r="AE3908" s="67">
        <f>VLOOKUP(V3908,'Branch Wise Work Timelines'!C:G,3,FALSE)+AA3908</f>
        <v>44887.416666666664</v>
      </c>
      <c r="AF3908" s="67">
        <f>IF(V3908="Bangalore",VLOOKUP(V3908,'Branch Wise Work Timelines'!C:G,4,FALSE)+AA3908+1,IF(V3908="Mumbai",VLOOKUP(V3908,'Branch Wise Work Timelines'!C:G,4,FALSE)+AA3908+1,VLOOKUP(V3908,'Branch Wise Work Timelines'!C:G,4,FALSE)+AA3908))</f>
        <v>44888.25</v>
      </c>
      <c r="AG3908" s="67">
        <f>WORKDAY.INTL(AA3908,1,11)+VLOOKUP(V3908,'Branch Wise Work Timelines'!C:G,3,FALSE)</f>
        <v>44888.416666666664</v>
      </c>
      <c r="AH3908" s="69" t="str">
        <f t="shared" ca="1" si="741"/>
        <v>Out of TAT</v>
      </c>
      <c r="AI3908" s="69">
        <f t="shared" ca="1" si="742"/>
        <v>20558</v>
      </c>
      <c r="AJ3908" s="69" t="str">
        <f ca="1">IF(AI3908&lt;0,"0-12",IFERROR(VLOOKUP(AI3908,Breakup[],2,FALSE),"&gt;24"))</f>
        <v>&gt;24</v>
      </c>
      <c r="AK3908" s="69" t="str">
        <f>VLOOKUP(V3908,Master!B:D,3,FALSE)</f>
        <v>East</v>
      </c>
      <c r="AL3908" s="69" t="str">
        <f t="shared" si="743"/>
        <v>Mumbai</v>
      </c>
    </row>
    <row r="3909" spans="1:38">
      <c r="A3909" s="14" t="s">
        <v>8147</v>
      </c>
      <c r="B3909" s="54">
        <v>44701.6296784722</v>
      </c>
      <c r="C3909" s="13" t="s">
        <v>407</v>
      </c>
      <c r="D3909" s="13">
        <v>982</v>
      </c>
      <c r="E3909" s="13" t="s">
        <v>8148</v>
      </c>
      <c r="F3909" s="13" t="s">
        <v>33</v>
      </c>
      <c r="G3909" s="14">
        <v>1653046464687</v>
      </c>
      <c r="H3909" s="55">
        <v>0.79003472222222204</v>
      </c>
      <c r="I3909" s="33">
        <v>44887.790034722202</v>
      </c>
      <c r="J3909" s="58">
        <v>44887</v>
      </c>
      <c r="K3909" s="13" t="s">
        <v>224</v>
      </c>
      <c r="L3909" s="13" t="s">
        <v>64</v>
      </c>
      <c r="M3909" s="13" t="s">
        <v>225</v>
      </c>
      <c r="N3909" s="13" t="s">
        <v>206</v>
      </c>
      <c r="O3909" s="33" t="s">
        <v>38</v>
      </c>
      <c r="P3909" s="58" t="s">
        <v>38</v>
      </c>
      <c r="Q3909" s="33" t="s">
        <v>207</v>
      </c>
      <c r="R3909" s="14" t="s">
        <v>38</v>
      </c>
      <c r="S3909" s="13" t="s">
        <v>208</v>
      </c>
      <c r="T3909" s="13" t="s">
        <v>209</v>
      </c>
      <c r="U3909" s="33">
        <f t="shared" ca="1" si="732"/>
        <v>45744.56914039352</v>
      </c>
      <c r="V3909" s="13" t="str">
        <f t="shared" si="733"/>
        <v>Kolkata</v>
      </c>
      <c r="W3909" s="13" t="str">
        <f t="shared" si="734"/>
        <v>RI</v>
      </c>
      <c r="X3909" s="13">
        <f t="shared" si="735"/>
        <v>18</v>
      </c>
      <c r="Y3909" s="13" t="str">
        <f>IFERROR(VLOOKUP(C3909,ReceivingTeam[],2,FALSE),"HelpDesk")</f>
        <v>Branch office</v>
      </c>
      <c r="Z3909" s="67">
        <f t="shared" si="736"/>
        <v>44888.935868055531</v>
      </c>
      <c r="AA3909" s="68">
        <f t="shared" si="737"/>
        <v>44887</v>
      </c>
      <c r="AB3909" s="69" t="b">
        <f t="shared" si="738"/>
        <v>1</v>
      </c>
      <c r="AC3909" s="70">
        <f t="shared" si="739"/>
        <v>0.5</v>
      </c>
      <c r="AD3909" s="67">
        <f t="shared" si="740"/>
        <v>44888.935868055531</v>
      </c>
      <c r="AE3909" s="67">
        <f>VLOOKUP(V3909,'Branch Wise Work Timelines'!C:G,3,FALSE)+AA3909</f>
        <v>44887.416666666664</v>
      </c>
      <c r="AF3909" s="67">
        <f>IF(V3909="Bangalore",VLOOKUP(V3909,'Branch Wise Work Timelines'!C:G,4,FALSE)+AA3909+1,IF(V3909="Mumbai",VLOOKUP(V3909,'Branch Wise Work Timelines'!C:G,4,FALSE)+AA3909+1,VLOOKUP(V3909,'Branch Wise Work Timelines'!C:G,4,FALSE)+AA3909))</f>
        <v>44887.770833333336</v>
      </c>
      <c r="AG3909" s="67">
        <f>WORKDAY.INTL(AA3909,1,11)+VLOOKUP(V3909,'Branch Wise Work Timelines'!C:G,3,FALSE)</f>
        <v>44888.416666666664</v>
      </c>
      <c r="AH3909" s="69" t="str">
        <f t="shared" ca="1" si="741"/>
        <v>Out of TAT</v>
      </c>
      <c r="AI3909" s="69">
        <f t="shared" ca="1" si="742"/>
        <v>20536</v>
      </c>
      <c r="AJ3909" s="69" t="str">
        <f ca="1">IF(AI3909&lt;0,"0-12",IFERROR(VLOOKUP(AI3909,Breakup[],2,FALSE),"&gt;24"))</f>
        <v>&gt;24</v>
      </c>
      <c r="AK3909" s="69" t="str">
        <f>VLOOKUP(V3909,Master!B:D,3,FALSE)</f>
        <v>East</v>
      </c>
      <c r="AL3909" s="69" t="str">
        <f t="shared" si="743"/>
        <v>Kolkata</v>
      </c>
    </row>
    <row r="3910" spans="1:38">
      <c r="A3910" s="14" t="s">
        <v>8149</v>
      </c>
      <c r="B3910" s="54">
        <v>44701.816231400502</v>
      </c>
      <c r="C3910" s="13" t="s">
        <v>89</v>
      </c>
      <c r="D3910" s="13">
        <v>1133</v>
      </c>
      <c r="E3910" s="13" t="s">
        <v>8150</v>
      </c>
      <c r="F3910" s="13" t="s">
        <v>15</v>
      </c>
      <c r="G3910" s="14">
        <v>1653056396900</v>
      </c>
      <c r="H3910" s="55">
        <v>0.33114583333333297</v>
      </c>
      <c r="I3910" s="33">
        <v>44883.331145833297</v>
      </c>
      <c r="J3910" s="58">
        <v>44883</v>
      </c>
      <c r="K3910" s="13" t="s">
        <v>213</v>
      </c>
      <c r="L3910" s="13" t="s">
        <v>30</v>
      </c>
      <c r="M3910" s="13" t="s">
        <v>75</v>
      </c>
      <c r="N3910" s="13" t="s">
        <v>206</v>
      </c>
      <c r="O3910" s="33" t="s">
        <v>38</v>
      </c>
      <c r="P3910" s="58" t="s">
        <v>38</v>
      </c>
      <c r="Q3910" s="33" t="s">
        <v>207</v>
      </c>
      <c r="R3910" s="14" t="s">
        <v>38</v>
      </c>
      <c r="S3910" s="13" t="s">
        <v>216</v>
      </c>
      <c r="T3910" s="13" t="s">
        <v>217</v>
      </c>
      <c r="U3910" s="33">
        <f t="shared" ca="1" si="732"/>
        <v>45744.56914039352</v>
      </c>
      <c r="V3910" s="13" t="str">
        <f t="shared" si="733"/>
        <v>Bangalore</v>
      </c>
      <c r="W3910" s="13" t="str">
        <f t="shared" si="734"/>
        <v>CLS</v>
      </c>
      <c r="X3910" s="13">
        <f t="shared" si="735"/>
        <v>7</v>
      </c>
      <c r="Y3910" s="13" t="str">
        <f>IFERROR(VLOOKUP(C3910,ReceivingTeam[],2,FALSE),"HelpDesk")</f>
        <v>Branch office</v>
      </c>
      <c r="Z3910" s="67">
        <f t="shared" si="736"/>
        <v>44883.916666666664</v>
      </c>
      <c r="AA3910" s="68">
        <f t="shared" si="737"/>
        <v>44883</v>
      </c>
      <c r="AB3910" s="69" t="b">
        <f t="shared" si="738"/>
        <v>1</v>
      </c>
      <c r="AC3910" s="70">
        <f t="shared" si="739"/>
        <v>0.5</v>
      </c>
      <c r="AD3910" s="67">
        <f t="shared" si="740"/>
        <v>44883.916666666664</v>
      </c>
      <c r="AE3910" s="67">
        <f>VLOOKUP(V3910,'Branch Wise Work Timelines'!C:G,3,FALSE)+AA3910</f>
        <v>44883.416666666664</v>
      </c>
      <c r="AF3910" s="67">
        <f>IF(V3910="Bangalore",VLOOKUP(V3910,'Branch Wise Work Timelines'!C:G,4,FALSE)+AA3910+1,IF(V3910="Mumbai",VLOOKUP(V3910,'Branch Wise Work Timelines'!C:G,4,FALSE)+AA3910+1,VLOOKUP(V3910,'Branch Wise Work Timelines'!C:G,4,FALSE)+AA3910))</f>
        <v>44884.104166666664</v>
      </c>
      <c r="AG3910" s="67">
        <f>WORKDAY.INTL(AA3910,1,11)+VLOOKUP(V3910,'Branch Wise Work Timelines'!C:G,3,FALSE)</f>
        <v>44884.416666666664</v>
      </c>
      <c r="AH3910" s="69" t="str">
        <f t="shared" ca="1" si="741"/>
        <v>Out of TAT</v>
      </c>
      <c r="AI3910" s="69">
        <f t="shared" ca="1" si="742"/>
        <v>20656</v>
      </c>
      <c r="AJ3910" s="69" t="str">
        <f ca="1">IF(AI3910&lt;0,"0-12",IFERROR(VLOOKUP(AI3910,Breakup[],2,FALSE),"&gt;24"))</f>
        <v>&gt;24</v>
      </c>
      <c r="AK3910" s="69" t="str">
        <f>VLOOKUP(V3910,Master!B:D,3,FALSE)</f>
        <v>South</v>
      </c>
      <c r="AL3910" s="69" t="str">
        <f t="shared" si="743"/>
        <v>Bangalore-CLS</v>
      </c>
    </row>
    <row r="3911" spans="1:38">
      <c r="A3911" s="14" t="s">
        <v>8151</v>
      </c>
      <c r="B3911" s="54">
        <v>44701.694679247703</v>
      </c>
      <c r="C3911" s="13" t="s">
        <v>243</v>
      </c>
      <c r="D3911" s="13">
        <v>1191</v>
      </c>
      <c r="E3911" s="13" t="s">
        <v>8152</v>
      </c>
      <c r="F3911" s="13" t="s">
        <v>15</v>
      </c>
      <c r="G3911" s="14">
        <v>1653048302745</v>
      </c>
      <c r="H3911" s="55">
        <v>9.8842592592592607E-2</v>
      </c>
      <c r="I3911" s="33">
        <v>44885.098842592597</v>
      </c>
      <c r="J3911" s="58">
        <v>44885</v>
      </c>
      <c r="K3911" s="13" t="s">
        <v>213</v>
      </c>
      <c r="L3911" s="13" t="s">
        <v>30</v>
      </c>
      <c r="M3911" s="13" t="s">
        <v>75</v>
      </c>
      <c r="N3911" s="13" t="s">
        <v>206</v>
      </c>
      <c r="O3911" s="33" t="s">
        <v>38</v>
      </c>
      <c r="P3911" s="58" t="s">
        <v>38</v>
      </c>
      <c r="Q3911" s="33" t="s">
        <v>207</v>
      </c>
      <c r="R3911" s="14" t="s">
        <v>38</v>
      </c>
      <c r="S3911" s="13" t="s">
        <v>216</v>
      </c>
      <c r="T3911" s="13" t="s">
        <v>217</v>
      </c>
      <c r="U3911" s="33">
        <f t="shared" ca="1" si="732"/>
        <v>45744.56914039352</v>
      </c>
      <c r="V3911" s="13" t="str">
        <f t="shared" si="733"/>
        <v>Bangalore</v>
      </c>
      <c r="W3911" s="13" t="str">
        <f t="shared" si="734"/>
        <v>CLS</v>
      </c>
      <c r="X3911" s="13">
        <f t="shared" si="735"/>
        <v>2</v>
      </c>
      <c r="Y3911" s="13" t="str">
        <f>IFERROR(VLOOKUP(C3911,ReceivingTeam[],2,FALSE),"HelpDesk")</f>
        <v>HelpDesk</v>
      </c>
      <c r="Z3911" s="67">
        <f t="shared" si="736"/>
        <v>44885.916666666664</v>
      </c>
      <c r="AA3911" s="68">
        <f t="shared" si="737"/>
        <v>44885</v>
      </c>
      <c r="AB3911" s="69" t="b">
        <f t="shared" si="738"/>
        <v>0</v>
      </c>
      <c r="AC3911" s="70">
        <f t="shared" si="739"/>
        <v>0.5</v>
      </c>
      <c r="AD3911" s="67">
        <f t="shared" si="740"/>
        <v>44885.916666666664</v>
      </c>
      <c r="AE3911" s="67">
        <f>VLOOKUP(V3911,'Branch Wise Work Timelines'!C:G,3,FALSE)+AA3911</f>
        <v>44885.416666666664</v>
      </c>
      <c r="AF3911" s="67">
        <f>IF(V3911="Bangalore",VLOOKUP(V3911,'Branch Wise Work Timelines'!C:G,4,FALSE)+AA3911+1,IF(V3911="Mumbai",VLOOKUP(V3911,'Branch Wise Work Timelines'!C:G,4,FALSE)+AA3911+1,VLOOKUP(V3911,'Branch Wise Work Timelines'!C:G,4,FALSE)+AA3911))</f>
        <v>44886.104166666664</v>
      </c>
      <c r="AG3911" s="67">
        <f>WORKDAY.INTL(AA3911,1,11)+VLOOKUP(V3911,'Branch Wise Work Timelines'!C:G,3,FALSE)</f>
        <v>44886.416666666664</v>
      </c>
      <c r="AH3911" s="69" t="str">
        <f t="shared" ca="1" si="741"/>
        <v>Out of TAT</v>
      </c>
      <c r="AI3911" s="69">
        <f t="shared" ca="1" si="742"/>
        <v>20608</v>
      </c>
      <c r="AJ3911" s="69" t="str">
        <f ca="1">IF(AI3911&lt;0,"0-12",IFERROR(VLOOKUP(AI3911,Breakup[],2,FALSE),"&gt;24"))</f>
        <v>&gt;24</v>
      </c>
      <c r="AK3911" s="69" t="str">
        <f>VLOOKUP(V3911,Master!B:D,3,FALSE)</f>
        <v>South</v>
      </c>
      <c r="AL3911" s="69" t="str">
        <f t="shared" si="743"/>
        <v>Bangalore-CLS</v>
      </c>
    </row>
    <row r="3912" spans="1:38">
      <c r="A3912" s="14" t="s">
        <v>8153</v>
      </c>
      <c r="B3912" s="54">
        <v>44701.698243437502</v>
      </c>
      <c r="C3912" s="13" t="s">
        <v>1079</v>
      </c>
      <c r="D3912" s="13">
        <v>1627</v>
      </c>
      <c r="E3912" s="13" t="s">
        <v>8154</v>
      </c>
      <c r="F3912" s="13" t="s">
        <v>15</v>
      </c>
      <c r="G3912" s="14">
        <v>1653049644596</v>
      </c>
      <c r="H3912" s="55">
        <v>0.83627314814814802</v>
      </c>
      <c r="I3912" s="33">
        <v>44884.836273148103</v>
      </c>
      <c r="J3912" s="58">
        <v>44884</v>
      </c>
      <c r="K3912" s="13" t="s">
        <v>213</v>
      </c>
      <c r="L3912" s="13" t="s">
        <v>30</v>
      </c>
      <c r="M3912" s="13" t="s">
        <v>214</v>
      </c>
      <c r="N3912" s="13" t="s">
        <v>206</v>
      </c>
      <c r="O3912" s="33" t="s">
        <v>38</v>
      </c>
      <c r="P3912" s="58" t="s">
        <v>38</v>
      </c>
      <c r="Q3912" s="33" t="s">
        <v>207</v>
      </c>
      <c r="R3912" s="14" t="s">
        <v>38</v>
      </c>
      <c r="S3912" s="13" t="s">
        <v>216</v>
      </c>
      <c r="T3912" s="13" t="s">
        <v>217</v>
      </c>
      <c r="U3912" s="33">
        <f t="shared" ca="1" si="732"/>
        <v>45744.56914039352</v>
      </c>
      <c r="V3912" s="13" t="str">
        <f t="shared" si="733"/>
        <v>Bangalore</v>
      </c>
      <c r="W3912" s="13" t="str">
        <f t="shared" si="734"/>
        <v>CLS</v>
      </c>
      <c r="X3912" s="13">
        <f t="shared" si="735"/>
        <v>20</v>
      </c>
      <c r="Y3912" s="13" t="str">
        <f>IFERROR(VLOOKUP(C3912,ReceivingTeam[],2,FALSE),"HelpDesk")</f>
        <v>HelpDesk</v>
      </c>
      <c r="Z3912" s="67">
        <f t="shared" si="736"/>
        <v>44886.648773148103</v>
      </c>
      <c r="AA3912" s="68">
        <f t="shared" si="737"/>
        <v>44884</v>
      </c>
      <c r="AB3912" s="69" t="b">
        <f t="shared" si="738"/>
        <v>1</v>
      </c>
      <c r="AC3912" s="70">
        <f t="shared" si="739"/>
        <v>0.5</v>
      </c>
      <c r="AD3912" s="67">
        <f t="shared" si="740"/>
        <v>44886.648773148103</v>
      </c>
      <c r="AE3912" s="67">
        <f>VLOOKUP(V3912,'Branch Wise Work Timelines'!C:G,3,FALSE)+AA3912</f>
        <v>44884.416666666664</v>
      </c>
      <c r="AF3912" s="67">
        <f>IF(V3912="Bangalore",VLOOKUP(V3912,'Branch Wise Work Timelines'!C:G,4,FALSE)+AA3912+1,IF(V3912="Mumbai",VLOOKUP(V3912,'Branch Wise Work Timelines'!C:G,4,FALSE)+AA3912+1,VLOOKUP(V3912,'Branch Wise Work Timelines'!C:G,4,FALSE)+AA3912))</f>
        <v>44885.104166666664</v>
      </c>
      <c r="AG3912" s="67">
        <f>WORKDAY.INTL(AA3912,1,11)+VLOOKUP(V3912,'Branch Wise Work Timelines'!C:G,3,FALSE)</f>
        <v>44886.416666666664</v>
      </c>
      <c r="AH3912" s="69" t="str">
        <f t="shared" ca="1" si="741"/>
        <v>Out of TAT</v>
      </c>
      <c r="AI3912" s="69">
        <f t="shared" ca="1" si="742"/>
        <v>20591</v>
      </c>
      <c r="AJ3912" s="69" t="str">
        <f ca="1">IF(AI3912&lt;0,"0-12",IFERROR(VLOOKUP(AI3912,Breakup[],2,FALSE),"&gt;24"))</f>
        <v>&gt;24</v>
      </c>
      <c r="AK3912" s="69" t="str">
        <f>VLOOKUP(V3912,Master!B:D,3,FALSE)</f>
        <v>South</v>
      </c>
      <c r="AL3912" s="69" t="str">
        <f t="shared" si="743"/>
        <v>Bangalore-CLS</v>
      </c>
    </row>
    <row r="3913" spans="1:38">
      <c r="A3913" s="14" t="s">
        <v>8155</v>
      </c>
      <c r="B3913" s="54">
        <v>44701.7558307523</v>
      </c>
      <c r="C3913" s="13" t="s">
        <v>154</v>
      </c>
      <c r="D3913" s="13">
        <v>349</v>
      </c>
      <c r="E3913" s="13" t="s">
        <v>8156</v>
      </c>
      <c r="F3913" s="13" t="s">
        <v>33</v>
      </c>
      <c r="G3913" s="14">
        <v>1653053396871</v>
      </c>
      <c r="H3913" s="55">
        <v>0.66769675925925898</v>
      </c>
      <c r="I3913" s="33">
        <v>44881.667696759301</v>
      </c>
      <c r="J3913" s="58">
        <v>44881</v>
      </c>
      <c r="K3913" s="13" t="s">
        <v>452</v>
      </c>
      <c r="L3913" s="13" t="s">
        <v>36</v>
      </c>
      <c r="M3913" s="13" t="s">
        <v>154</v>
      </c>
      <c r="N3913" s="13" t="s">
        <v>206</v>
      </c>
      <c r="O3913" s="33" t="s">
        <v>38</v>
      </c>
      <c r="P3913" s="58" t="s">
        <v>38</v>
      </c>
      <c r="Q3913" s="33" t="s">
        <v>207</v>
      </c>
      <c r="R3913" s="14" t="s">
        <v>38</v>
      </c>
      <c r="S3913" s="13" t="s">
        <v>216</v>
      </c>
      <c r="T3913" s="13" t="s">
        <v>278</v>
      </c>
      <c r="U3913" s="33">
        <f t="shared" ca="1" si="732"/>
        <v>45744.56914039352</v>
      </c>
      <c r="V3913" s="13" t="str">
        <f t="shared" si="733"/>
        <v>Chennai</v>
      </c>
      <c r="W3913" s="13" t="str">
        <f t="shared" si="734"/>
        <v>RI</v>
      </c>
      <c r="X3913" s="13">
        <f t="shared" si="735"/>
        <v>16</v>
      </c>
      <c r="Y3913" s="13" t="str">
        <f>IFERROR(VLOOKUP(C3913,ReceivingTeam[],2,FALSE),"HelpDesk")</f>
        <v>Branch office</v>
      </c>
      <c r="Z3913" s="67">
        <f t="shared" si="736"/>
        <v>44885.31353009263</v>
      </c>
      <c r="AA3913" s="68">
        <f t="shared" si="737"/>
        <v>44881</v>
      </c>
      <c r="AB3913" s="69" t="b">
        <f t="shared" si="738"/>
        <v>1</v>
      </c>
      <c r="AC3913" s="70">
        <f t="shared" si="739"/>
        <v>3</v>
      </c>
      <c r="AD3913" s="67">
        <f t="shared" si="740"/>
        <v>44885.31353009263</v>
      </c>
      <c r="AE3913" s="67">
        <f>VLOOKUP(V3913,'Branch Wise Work Timelines'!C:G,3,FALSE)+AA3913</f>
        <v>44881.416666666664</v>
      </c>
      <c r="AF3913" s="67">
        <f>IF(V3913="Bangalore",VLOOKUP(V3913,'Branch Wise Work Timelines'!C:G,4,FALSE)+AA3913+1,IF(V3913="Mumbai",VLOOKUP(V3913,'Branch Wise Work Timelines'!C:G,4,FALSE)+AA3913+1,VLOOKUP(V3913,'Branch Wise Work Timelines'!C:G,4,FALSE)+AA3913))</f>
        <v>44881.770833333336</v>
      </c>
      <c r="AG3913" s="67">
        <f>WORKDAY.INTL(AA3913,1,11)+VLOOKUP(V3913,'Branch Wise Work Timelines'!C:G,3,FALSE)</f>
        <v>44882.416666666664</v>
      </c>
      <c r="AH3913" s="69" t="str">
        <f t="shared" ca="1" si="741"/>
        <v>Out of TAT</v>
      </c>
      <c r="AI3913" s="69">
        <f t="shared" ca="1" si="742"/>
        <v>20623</v>
      </c>
      <c r="AJ3913" s="69" t="str">
        <f ca="1">IF(AI3913&lt;0,"0-12",IFERROR(VLOOKUP(AI3913,Breakup[],2,FALSE),"&gt;24"))</f>
        <v>&gt;24</v>
      </c>
      <c r="AK3913" s="69" t="str">
        <f>VLOOKUP(V3913,Master!B:D,3,FALSE)</f>
        <v>South</v>
      </c>
      <c r="AL3913" s="69" t="str">
        <f t="shared" si="743"/>
        <v>Chennai</v>
      </c>
    </row>
    <row r="3914" spans="1:38">
      <c r="A3914" s="14" t="s">
        <v>8157</v>
      </c>
      <c r="B3914" s="54">
        <v>44701.752394560201</v>
      </c>
      <c r="C3914" s="13" t="s">
        <v>154</v>
      </c>
      <c r="D3914" s="13">
        <v>1250</v>
      </c>
      <c r="E3914" s="13" t="s">
        <v>8158</v>
      </c>
      <c r="F3914" s="13" t="s">
        <v>33</v>
      </c>
      <c r="G3914" s="14">
        <v>1653053396871</v>
      </c>
      <c r="H3914" s="55">
        <v>0.86454861111111103</v>
      </c>
      <c r="I3914" s="33">
        <v>44884.864548611098</v>
      </c>
      <c r="J3914" s="58">
        <v>44884</v>
      </c>
      <c r="K3914" s="13" t="s">
        <v>452</v>
      </c>
      <c r="L3914" s="13" t="s">
        <v>36</v>
      </c>
      <c r="M3914" s="13" t="s">
        <v>154</v>
      </c>
      <c r="N3914" s="13" t="s">
        <v>206</v>
      </c>
      <c r="O3914" s="33" t="s">
        <v>38</v>
      </c>
      <c r="P3914" s="58" t="s">
        <v>38</v>
      </c>
      <c r="Q3914" s="33" t="s">
        <v>207</v>
      </c>
      <c r="R3914" s="14" t="s">
        <v>38</v>
      </c>
      <c r="S3914" s="13" t="s">
        <v>216</v>
      </c>
      <c r="T3914" s="13" t="s">
        <v>278</v>
      </c>
      <c r="U3914" s="33">
        <f t="shared" ca="1" si="732"/>
        <v>45744.56914039352</v>
      </c>
      <c r="V3914" s="13" t="str">
        <f t="shared" si="733"/>
        <v>Chennai</v>
      </c>
      <c r="W3914" s="13" t="str">
        <f t="shared" si="734"/>
        <v>RI</v>
      </c>
      <c r="X3914" s="13">
        <f t="shared" si="735"/>
        <v>20</v>
      </c>
      <c r="Y3914" s="13" t="str">
        <f>IFERROR(VLOOKUP(C3914,ReceivingTeam[],2,FALSE),"HelpDesk")</f>
        <v>Branch office</v>
      </c>
      <c r="Z3914" s="67">
        <f t="shared" si="736"/>
        <v>44889.510381944427</v>
      </c>
      <c r="AA3914" s="68">
        <f t="shared" si="737"/>
        <v>44884</v>
      </c>
      <c r="AB3914" s="69" t="b">
        <f t="shared" si="738"/>
        <v>1</v>
      </c>
      <c r="AC3914" s="70">
        <f t="shared" si="739"/>
        <v>3</v>
      </c>
      <c r="AD3914" s="67">
        <f t="shared" si="740"/>
        <v>44889.510381944427</v>
      </c>
      <c r="AE3914" s="67">
        <f>VLOOKUP(V3914,'Branch Wise Work Timelines'!C:G,3,FALSE)+AA3914</f>
        <v>44884.416666666664</v>
      </c>
      <c r="AF3914" s="67">
        <f>IF(V3914="Bangalore",VLOOKUP(V3914,'Branch Wise Work Timelines'!C:G,4,FALSE)+AA3914+1,IF(V3914="Mumbai",VLOOKUP(V3914,'Branch Wise Work Timelines'!C:G,4,FALSE)+AA3914+1,VLOOKUP(V3914,'Branch Wise Work Timelines'!C:G,4,FALSE)+AA3914))</f>
        <v>44884.770833333336</v>
      </c>
      <c r="AG3914" s="67">
        <f>WORKDAY.INTL(AA3914,1,11)+VLOOKUP(V3914,'Branch Wise Work Timelines'!C:G,3,FALSE)</f>
        <v>44886.416666666664</v>
      </c>
      <c r="AH3914" s="69" t="str">
        <f t="shared" ca="1" si="741"/>
        <v>Out of TAT</v>
      </c>
      <c r="AI3914" s="69">
        <f t="shared" ca="1" si="742"/>
        <v>20522</v>
      </c>
      <c r="AJ3914" s="69" t="str">
        <f ca="1">IF(AI3914&lt;0,"0-12",IFERROR(VLOOKUP(AI3914,Breakup[],2,FALSE),"&gt;24"))</f>
        <v>&gt;24</v>
      </c>
      <c r="AK3914" s="69" t="str">
        <f>VLOOKUP(V3914,Master!B:D,3,FALSE)</f>
        <v>South</v>
      </c>
      <c r="AL3914" s="69" t="str">
        <f t="shared" si="743"/>
        <v>Chennai</v>
      </c>
    </row>
    <row r="3915" spans="1:38">
      <c r="A3915" s="14" t="s">
        <v>8159</v>
      </c>
      <c r="B3915" s="54">
        <v>44701.753708217599</v>
      </c>
      <c r="C3915" s="13" t="s">
        <v>154</v>
      </c>
      <c r="D3915" s="13">
        <v>376</v>
      </c>
      <c r="E3915" s="13" t="s">
        <v>8160</v>
      </c>
      <c r="F3915" s="13" t="s">
        <v>33</v>
      </c>
      <c r="G3915" s="14">
        <v>1653053396871</v>
      </c>
      <c r="H3915" s="55">
        <v>0.45981481481481501</v>
      </c>
      <c r="I3915" s="33">
        <v>44891.4598148148</v>
      </c>
      <c r="J3915" s="58">
        <v>44891</v>
      </c>
      <c r="K3915" s="13" t="s">
        <v>452</v>
      </c>
      <c r="L3915" s="13" t="s">
        <v>36</v>
      </c>
      <c r="M3915" s="13" t="s">
        <v>154</v>
      </c>
      <c r="N3915" s="13" t="s">
        <v>206</v>
      </c>
      <c r="O3915" s="33">
        <v>44891.965879629599</v>
      </c>
      <c r="P3915" s="58">
        <v>44891</v>
      </c>
      <c r="Q3915" s="33" t="s">
        <v>237</v>
      </c>
      <c r="R3915" s="14">
        <v>679</v>
      </c>
      <c r="S3915" s="13" t="s">
        <v>216</v>
      </c>
      <c r="T3915" s="13" t="s">
        <v>278</v>
      </c>
      <c r="U3915" s="33">
        <f t="shared" ca="1" si="732"/>
        <v>45744.56914039352</v>
      </c>
      <c r="V3915" s="13" t="str">
        <f t="shared" si="733"/>
        <v>Chennai</v>
      </c>
      <c r="W3915" s="13" t="str">
        <f t="shared" si="734"/>
        <v>RI</v>
      </c>
      <c r="X3915" s="13">
        <f t="shared" si="735"/>
        <v>11</v>
      </c>
      <c r="Y3915" s="13" t="str">
        <f>IFERROR(VLOOKUP(C3915,ReceivingTeam[],2,FALSE),"HelpDesk")</f>
        <v>Branch office</v>
      </c>
      <c r="Z3915" s="67">
        <f t="shared" si="736"/>
        <v>44896.105648148128</v>
      </c>
      <c r="AA3915" s="68">
        <f t="shared" si="737"/>
        <v>44891</v>
      </c>
      <c r="AB3915" s="69" t="b">
        <f t="shared" si="738"/>
        <v>1</v>
      </c>
      <c r="AC3915" s="70">
        <f t="shared" si="739"/>
        <v>3</v>
      </c>
      <c r="AD3915" s="67">
        <f t="shared" si="740"/>
        <v>44896.105648148128</v>
      </c>
      <c r="AE3915" s="67">
        <f>VLOOKUP(V3915,'Branch Wise Work Timelines'!C:G,3,FALSE)+AA3915</f>
        <v>44891.416666666664</v>
      </c>
      <c r="AF3915" s="67">
        <f>IF(V3915="Bangalore",VLOOKUP(V3915,'Branch Wise Work Timelines'!C:G,4,FALSE)+AA3915+1,IF(V3915="Mumbai",VLOOKUP(V3915,'Branch Wise Work Timelines'!C:G,4,FALSE)+AA3915+1,VLOOKUP(V3915,'Branch Wise Work Timelines'!C:G,4,FALSE)+AA3915))</f>
        <v>44891.770833333336</v>
      </c>
      <c r="AG3915" s="67">
        <f>WORKDAY.INTL(AA3915,1,11)+VLOOKUP(V3915,'Branch Wise Work Timelines'!C:G,3,FALSE)</f>
        <v>44893.416666666664</v>
      </c>
      <c r="AH3915" s="69" t="str">
        <f t="shared" si="741"/>
        <v>Met</v>
      </c>
      <c r="AI3915" s="69">
        <f t="shared" ca="1" si="742"/>
        <v>20364</v>
      </c>
      <c r="AJ3915" s="69" t="str">
        <f ca="1">IF(AI3915&lt;0,"0-12",IFERROR(VLOOKUP(AI3915,Breakup[],2,FALSE),"&gt;24"))</f>
        <v>&gt;24</v>
      </c>
      <c r="AK3915" s="69" t="str">
        <f>VLOOKUP(V3915,Master!B:D,3,FALSE)</f>
        <v>South</v>
      </c>
      <c r="AL3915" s="69" t="str">
        <f t="shared" si="743"/>
        <v>Chennai</v>
      </c>
    </row>
    <row r="3916" spans="1:38">
      <c r="A3916" s="14" t="s">
        <v>8161</v>
      </c>
      <c r="B3916" s="54">
        <v>44701.7303543171</v>
      </c>
      <c r="C3916" s="13" t="s">
        <v>2252</v>
      </c>
      <c r="D3916" s="13">
        <v>1950</v>
      </c>
      <c r="E3916" s="13" t="s">
        <v>8162</v>
      </c>
      <c r="F3916" s="13" t="s">
        <v>15</v>
      </c>
      <c r="G3916" s="14">
        <v>1653051574035</v>
      </c>
      <c r="H3916" s="55">
        <v>0.560613425925926</v>
      </c>
      <c r="I3916" s="33">
        <v>44886.5606134259</v>
      </c>
      <c r="J3916" s="58">
        <v>44886</v>
      </c>
      <c r="K3916" s="13" t="s">
        <v>213</v>
      </c>
      <c r="L3916" s="13" t="s">
        <v>30</v>
      </c>
      <c r="M3916" s="13" t="s">
        <v>75</v>
      </c>
      <c r="N3916" s="13" t="s">
        <v>206</v>
      </c>
      <c r="O3916" s="33" t="s">
        <v>38</v>
      </c>
      <c r="P3916" s="58" t="s">
        <v>38</v>
      </c>
      <c r="Q3916" s="33" t="s">
        <v>207</v>
      </c>
      <c r="R3916" s="14" t="s">
        <v>38</v>
      </c>
      <c r="S3916" s="13" t="s">
        <v>208</v>
      </c>
      <c r="T3916" s="13" t="s">
        <v>209</v>
      </c>
      <c r="U3916" s="33">
        <f t="shared" ca="1" si="732"/>
        <v>45744.56914039352</v>
      </c>
      <c r="V3916" s="13" t="str">
        <f t="shared" si="733"/>
        <v>Bangalore</v>
      </c>
      <c r="W3916" s="13" t="str">
        <f t="shared" si="734"/>
        <v>CLS</v>
      </c>
      <c r="X3916" s="13">
        <f t="shared" si="735"/>
        <v>13</v>
      </c>
      <c r="Y3916" s="13" t="str">
        <f>IFERROR(VLOOKUP(C3916,ReceivingTeam[],2,FALSE),"HelpDesk")</f>
        <v>HelpDesk</v>
      </c>
      <c r="Z3916" s="67">
        <f t="shared" si="736"/>
        <v>44887.0606134259</v>
      </c>
      <c r="AA3916" s="68">
        <f t="shared" si="737"/>
        <v>44886</v>
      </c>
      <c r="AB3916" s="69" t="b">
        <f t="shared" si="738"/>
        <v>1</v>
      </c>
      <c r="AC3916" s="70">
        <f t="shared" si="739"/>
        <v>0.5</v>
      </c>
      <c r="AD3916" s="67">
        <f t="shared" si="740"/>
        <v>44887.0606134259</v>
      </c>
      <c r="AE3916" s="67">
        <f>VLOOKUP(V3916,'Branch Wise Work Timelines'!C:G,3,FALSE)+AA3916</f>
        <v>44886.416666666664</v>
      </c>
      <c r="AF3916" s="67">
        <f>IF(V3916="Bangalore",VLOOKUP(V3916,'Branch Wise Work Timelines'!C:G,4,FALSE)+AA3916+1,IF(V3916="Mumbai",VLOOKUP(V3916,'Branch Wise Work Timelines'!C:G,4,FALSE)+AA3916+1,VLOOKUP(V3916,'Branch Wise Work Timelines'!C:G,4,FALSE)+AA3916))</f>
        <v>44887.104166666664</v>
      </c>
      <c r="AG3916" s="67">
        <f>WORKDAY.INTL(AA3916,1,11)+VLOOKUP(V3916,'Branch Wise Work Timelines'!C:G,3,FALSE)</f>
        <v>44887.416666666664</v>
      </c>
      <c r="AH3916" s="69" t="str">
        <f t="shared" ca="1" si="741"/>
        <v>Out of TAT</v>
      </c>
      <c r="AI3916" s="69">
        <f t="shared" ca="1" si="742"/>
        <v>20581</v>
      </c>
      <c r="AJ3916" s="69" t="str">
        <f ca="1">IF(AI3916&lt;0,"0-12",IFERROR(VLOOKUP(AI3916,Breakup[],2,FALSE),"&gt;24"))</f>
        <v>&gt;24</v>
      </c>
      <c r="AK3916" s="69" t="str">
        <f>VLOOKUP(V3916,Master!B:D,3,FALSE)</f>
        <v>South</v>
      </c>
      <c r="AL3916" s="69" t="str">
        <f t="shared" si="743"/>
        <v>Bangalore-CLS</v>
      </c>
    </row>
    <row r="3917" spans="1:38">
      <c r="A3917" s="14" t="s">
        <v>8163</v>
      </c>
      <c r="B3917" s="54">
        <v>44701.737374039403</v>
      </c>
      <c r="C3917" s="13" t="s">
        <v>252</v>
      </c>
      <c r="D3917" s="13">
        <v>1295</v>
      </c>
      <c r="E3917" s="13" t="s">
        <v>8164</v>
      </c>
      <c r="F3917" s="13" t="s">
        <v>15</v>
      </c>
      <c r="G3917" s="14">
        <v>1653049223395</v>
      </c>
      <c r="H3917" s="55">
        <v>0.202164351851852</v>
      </c>
      <c r="I3917" s="33">
        <v>44882.202164351896</v>
      </c>
      <c r="J3917" s="58">
        <v>44882</v>
      </c>
      <c r="K3917" s="13" t="s">
        <v>213</v>
      </c>
      <c r="L3917" s="13" t="s">
        <v>30</v>
      </c>
      <c r="M3917" s="13" t="s">
        <v>214</v>
      </c>
      <c r="N3917" s="13" t="s">
        <v>215</v>
      </c>
      <c r="O3917" s="33" t="s">
        <v>38</v>
      </c>
      <c r="P3917" s="58" t="s">
        <v>38</v>
      </c>
      <c r="Q3917" s="33" t="s">
        <v>207</v>
      </c>
      <c r="R3917" s="14" t="s">
        <v>38</v>
      </c>
      <c r="S3917" s="13" t="s">
        <v>216</v>
      </c>
      <c r="T3917" s="13" t="s">
        <v>217</v>
      </c>
      <c r="U3917" s="33">
        <f t="shared" ca="1" si="732"/>
        <v>45744.56914039352</v>
      </c>
      <c r="V3917" s="13" t="str">
        <f t="shared" si="733"/>
        <v>Bangalore</v>
      </c>
      <c r="W3917" s="13" t="str">
        <f t="shared" si="734"/>
        <v>CLS</v>
      </c>
      <c r="X3917" s="13">
        <f t="shared" si="735"/>
        <v>4</v>
      </c>
      <c r="Y3917" s="13" t="str">
        <f>IFERROR(VLOOKUP(C3917,ReceivingTeam[],2,FALSE),"HelpDesk")</f>
        <v>HelpDesk</v>
      </c>
      <c r="Z3917" s="67">
        <f t="shared" si="736"/>
        <v>44882.916666666664</v>
      </c>
      <c r="AA3917" s="68">
        <f t="shared" si="737"/>
        <v>44882</v>
      </c>
      <c r="AB3917" s="69" t="b">
        <f t="shared" si="738"/>
        <v>1</v>
      </c>
      <c r="AC3917" s="70">
        <f t="shared" si="739"/>
        <v>0.5</v>
      </c>
      <c r="AD3917" s="67">
        <f t="shared" si="740"/>
        <v>44882.916666666664</v>
      </c>
      <c r="AE3917" s="67">
        <f>VLOOKUP(V3917,'Branch Wise Work Timelines'!C:G,3,FALSE)+AA3917</f>
        <v>44882.416666666664</v>
      </c>
      <c r="AF3917" s="67">
        <f>IF(V3917="Bangalore",VLOOKUP(V3917,'Branch Wise Work Timelines'!C:G,4,FALSE)+AA3917+1,IF(V3917="Mumbai",VLOOKUP(V3917,'Branch Wise Work Timelines'!C:G,4,FALSE)+AA3917+1,VLOOKUP(V3917,'Branch Wise Work Timelines'!C:G,4,FALSE)+AA3917))</f>
        <v>44883.104166666664</v>
      </c>
      <c r="AG3917" s="67">
        <f>WORKDAY.INTL(AA3917,1,11)+VLOOKUP(V3917,'Branch Wise Work Timelines'!C:G,3,FALSE)</f>
        <v>44883.416666666664</v>
      </c>
      <c r="AH3917" s="69" t="str">
        <f t="shared" ca="1" si="741"/>
        <v>Out of TAT</v>
      </c>
      <c r="AI3917" s="69">
        <f t="shared" ca="1" si="742"/>
        <v>20680</v>
      </c>
      <c r="AJ3917" s="69" t="str">
        <f ca="1">IF(AI3917&lt;0,"0-12",IFERROR(VLOOKUP(AI3917,Breakup[],2,FALSE),"&gt;24"))</f>
        <v>&gt;24</v>
      </c>
      <c r="AK3917" s="69" t="str">
        <f>VLOOKUP(V3917,Master!B:D,3,FALSE)</f>
        <v>South</v>
      </c>
      <c r="AL3917" s="69" t="str">
        <f t="shared" si="743"/>
        <v>Bangalore-CLS</v>
      </c>
    </row>
    <row r="3918" spans="1:38">
      <c r="A3918" s="14" t="s">
        <v>8165</v>
      </c>
      <c r="B3918" s="54">
        <v>44701.681603900499</v>
      </c>
      <c r="C3918" s="13" t="s">
        <v>377</v>
      </c>
      <c r="D3918" s="13">
        <v>1673</v>
      </c>
      <c r="E3918" s="13" t="s">
        <v>8166</v>
      </c>
      <c r="F3918" s="13" t="s">
        <v>15</v>
      </c>
      <c r="G3918" s="14">
        <v>1653050074123</v>
      </c>
      <c r="H3918" s="55">
        <v>0.56350694444444405</v>
      </c>
      <c r="I3918" s="33">
        <v>44891.563506944403</v>
      </c>
      <c r="J3918" s="58">
        <v>44891</v>
      </c>
      <c r="K3918" s="13" t="s">
        <v>213</v>
      </c>
      <c r="L3918" s="13" t="s">
        <v>30</v>
      </c>
      <c r="M3918" s="13" t="s">
        <v>75</v>
      </c>
      <c r="N3918" s="13" t="s">
        <v>206</v>
      </c>
      <c r="O3918" s="33">
        <v>44891.240601851903</v>
      </c>
      <c r="P3918" s="58">
        <v>44891</v>
      </c>
      <c r="Q3918" s="33" t="s">
        <v>237</v>
      </c>
      <c r="R3918" s="14">
        <v>86</v>
      </c>
      <c r="S3918" s="13" t="s">
        <v>216</v>
      </c>
      <c r="T3918" s="13" t="s">
        <v>217</v>
      </c>
      <c r="U3918" s="33">
        <f t="shared" ca="1" si="732"/>
        <v>45744.56914039352</v>
      </c>
      <c r="V3918" s="13" t="str">
        <f t="shared" si="733"/>
        <v>Bangalore</v>
      </c>
      <c r="W3918" s="13" t="str">
        <f t="shared" si="734"/>
        <v>CLS</v>
      </c>
      <c r="X3918" s="13">
        <f t="shared" si="735"/>
        <v>13</v>
      </c>
      <c r="Y3918" s="13" t="str">
        <f>IFERROR(VLOOKUP(C3918,ReceivingTeam[],2,FALSE),"HelpDesk")</f>
        <v>HelpDesk</v>
      </c>
      <c r="Z3918" s="67">
        <f t="shared" si="736"/>
        <v>44892.063506944403</v>
      </c>
      <c r="AA3918" s="68">
        <f t="shared" si="737"/>
        <v>44891</v>
      </c>
      <c r="AB3918" s="69" t="b">
        <f t="shared" si="738"/>
        <v>1</v>
      </c>
      <c r="AC3918" s="70">
        <f t="shared" si="739"/>
        <v>0.5</v>
      </c>
      <c r="AD3918" s="67">
        <f t="shared" si="740"/>
        <v>44892.063506944403</v>
      </c>
      <c r="AE3918" s="67">
        <f>VLOOKUP(V3918,'Branch Wise Work Timelines'!C:G,3,FALSE)+AA3918</f>
        <v>44891.416666666664</v>
      </c>
      <c r="AF3918" s="67">
        <f>IF(V3918="Bangalore",VLOOKUP(V3918,'Branch Wise Work Timelines'!C:G,4,FALSE)+AA3918+1,IF(V3918="Mumbai",VLOOKUP(V3918,'Branch Wise Work Timelines'!C:G,4,FALSE)+AA3918+1,VLOOKUP(V3918,'Branch Wise Work Timelines'!C:G,4,FALSE)+AA3918))</f>
        <v>44892.104166666664</v>
      </c>
      <c r="AG3918" s="67">
        <f>WORKDAY.INTL(AA3918,1,11)+VLOOKUP(V3918,'Branch Wise Work Timelines'!C:G,3,FALSE)</f>
        <v>44893.416666666664</v>
      </c>
      <c r="AH3918" s="69" t="str">
        <f t="shared" si="741"/>
        <v>Met</v>
      </c>
      <c r="AI3918" s="69">
        <f t="shared" ca="1" si="742"/>
        <v>20461</v>
      </c>
      <c r="AJ3918" s="69" t="str">
        <f ca="1">IF(AI3918&lt;0,"0-12",IFERROR(VLOOKUP(AI3918,Breakup[],2,FALSE),"&gt;24"))</f>
        <v>&gt;24</v>
      </c>
      <c r="AK3918" s="69" t="str">
        <f>VLOOKUP(V3918,Master!B:D,3,FALSE)</f>
        <v>South</v>
      </c>
      <c r="AL3918" s="69" t="str">
        <f t="shared" si="743"/>
        <v>Bangalore-CLS</v>
      </c>
    </row>
    <row r="3919" spans="1:38">
      <c r="A3919" s="14" t="s">
        <v>8167</v>
      </c>
      <c r="B3919" s="54">
        <v>44701.816460844901</v>
      </c>
      <c r="C3919" s="13" t="s">
        <v>114</v>
      </c>
      <c r="D3919" s="13">
        <v>1773</v>
      </c>
      <c r="E3919" s="13" t="s">
        <v>8168</v>
      </c>
      <c r="F3919" s="13" t="s">
        <v>33</v>
      </c>
      <c r="G3919" s="14">
        <v>1653057688131</v>
      </c>
      <c r="H3919" s="55">
        <v>0.54679398148148195</v>
      </c>
      <c r="I3919" s="33">
        <v>44891.546793981499</v>
      </c>
      <c r="J3919" s="58">
        <v>44891</v>
      </c>
      <c r="K3919" s="13" t="s">
        <v>263</v>
      </c>
      <c r="L3919" s="13" t="s">
        <v>69</v>
      </c>
      <c r="M3919" s="13" t="s">
        <v>101</v>
      </c>
      <c r="N3919" s="13" t="s">
        <v>206</v>
      </c>
      <c r="O3919" s="33">
        <v>44891.387754629599</v>
      </c>
      <c r="P3919" s="58">
        <v>44891</v>
      </c>
      <c r="Q3919" s="33" t="s">
        <v>237</v>
      </c>
      <c r="R3919" s="14">
        <v>606</v>
      </c>
      <c r="S3919" s="13" t="s">
        <v>208</v>
      </c>
      <c r="T3919" s="13" t="s">
        <v>209</v>
      </c>
      <c r="U3919" s="33">
        <f t="shared" ca="1" si="732"/>
        <v>45744.56914039352</v>
      </c>
      <c r="V3919" s="13" t="str">
        <f t="shared" si="733"/>
        <v>Mumbai</v>
      </c>
      <c r="W3919" s="13" t="str">
        <f t="shared" si="734"/>
        <v>RI</v>
      </c>
      <c r="X3919" s="13">
        <f t="shared" si="735"/>
        <v>13</v>
      </c>
      <c r="Y3919" s="13" t="str">
        <f>IFERROR(VLOOKUP(C3919,ReceivingTeam[],2,FALSE),"HelpDesk")</f>
        <v>Branch office</v>
      </c>
      <c r="Z3919" s="67">
        <f t="shared" si="736"/>
        <v>44892.046793981499</v>
      </c>
      <c r="AA3919" s="68">
        <f t="shared" si="737"/>
        <v>44891</v>
      </c>
      <c r="AB3919" s="69" t="b">
        <f t="shared" si="738"/>
        <v>1</v>
      </c>
      <c r="AC3919" s="70">
        <f t="shared" si="739"/>
        <v>0.5</v>
      </c>
      <c r="AD3919" s="67">
        <f t="shared" si="740"/>
        <v>44892.046793981499</v>
      </c>
      <c r="AE3919" s="67">
        <f>VLOOKUP(V3919,'Branch Wise Work Timelines'!C:G,3,FALSE)+AA3919</f>
        <v>44891.416666666664</v>
      </c>
      <c r="AF3919" s="67">
        <f>IF(V3919="Bangalore",VLOOKUP(V3919,'Branch Wise Work Timelines'!C:G,4,FALSE)+AA3919+1,IF(V3919="Mumbai",VLOOKUP(V3919,'Branch Wise Work Timelines'!C:G,4,FALSE)+AA3919+1,VLOOKUP(V3919,'Branch Wise Work Timelines'!C:G,4,FALSE)+AA3919))</f>
        <v>44892.25</v>
      </c>
      <c r="AG3919" s="67">
        <f>WORKDAY.INTL(AA3919,1,11)+VLOOKUP(V3919,'Branch Wise Work Timelines'!C:G,3,FALSE)</f>
        <v>44893.416666666664</v>
      </c>
      <c r="AH3919" s="69" t="str">
        <f t="shared" si="741"/>
        <v>Met</v>
      </c>
      <c r="AI3919" s="69">
        <f t="shared" ca="1" si="742"/>
        <v>20461</v>
      </c>
      <c r="AJ3919" s="69" t="str">
        <f ca="1">IF(AI3919&lt;0,"0-12",IFERROR(VLOOKUP(AI3919,Breakup[],2,FALSE),"&gt;24"))</f>
        <v>&gt;24</v>
      </c>
      <c r="AK3919" s="69" t="str">
        <f>VLOOKUP(V3919,Master!B:D,3,FALSE)</f>
        <v>East</v>
      </c>
      <c r="AL3919" s="69" t="str">
        <f t="shared" si="743"/>
        <v>Mumbai</v>
      </c>
    </row>
    <row r="3920" spans="1:38">
      <c r="A3920" s="14" t="s">
        <v>8169</v>
      </c>
      <c r="B3920" s="54">
        <v>44701.776006747699</v>
      </c>
      <c r="C3920" s="13" t="s">
        <v>586</v>
      </c>
      <c r="D3920" s="13">
        <v>823</v>
      </c>
      <c r="E3920" s="13" t="s">
        <v>8170</v>
      </c>
      <c r="F3920" s="13" t="s">
        <v>15</v>
      </c>
      <c r="G3920" s="14">
        <v>1653054766382</v>
      </c>
      <c r="H3920" s="55">
        <v>0.47004629629629602</v>
      </c>
      <c r="I3920" s="33">
        <v>44886.470046296301</v>
      </c>
      <c r="J3920" s="58">
        <v>44886</v>
      </c>
      <c r="K3920" s="13" t="s">
        <v>213</v>
      </c>
      <c r="L3920" s="13" t="s">
        <v>30</v>
      </c>
      <c r="M3920" s="13" t="s">
        <v>75</v>
      </c>
      <c r="N3920" s="13" t="s">
        <v>206</v>
      </c>
      <c r="O3920" s="33" t="s">
        <v>38</v>
      </c>
      <c r="P3920" s="58" t="s">
        <v>38</v>
      </c>
      <c r="Q3920" s="33" t="s">
        <v>207</v>
      </c>
      <c r="R3920" s="14" t="s">
        <v>38</v>
      </c>
      <c r="S3920" s="13" t="s">
        <v>216</v>
      </c>
      <c r="T3920" s="13" t="s">
        <v>217</v>
      </c>
      <c r="U3920" s="33">
        <f t="shared" ca="1" si="732"/>
        <v>45744.56914039352</v>
      </c>
      <c r="V3920" s="13" t="str">
        <f t="shared" si="733"/>
        <v>Bangalore</v>
      </c>
      <c r="W3920" s="13" t="str">
        <f t="shared" si="734"/>
        <v>CLS</v>
      </c>
      <c r="X3920" s="13">
        <f t="shared" si="735"/>
        <v>11</v>
      </c>
      <c r="Y3920" s="13" t="str">
        <f>IFERROR(VLOOKUP(C3920,ReceivingTeam[],2,FALSE),"HelpDesk")</f>
        <v>HelpDesk</v>
      </c>
      <c r="Z3920" s="67">
        <f t="shared" si="736"/>
        <v>44886.970046296301</v>
      </c>
      <c r="AA3920" s="68">
        <f t="shared" si="737"/>
        <v>44886</v>
      </c>
      <c r="AB3920" s="69" t="b">
        <f t="shared" si="738"/>
        <v>1</v>
      </c>
      <c r="AC3920" s="70">
        <f t="shared" si="739"/>
        <v>0.5</v>
      </c>
      <c r="AD3920" s="67">
        <f t="shared" si="740"/>
        <v>44886.970046296301</v>
      </c>
      <c r="AE3920" s="67">
        <f>VLOOKUP(V3920,'Branch Wise Work Timelines'!C:G,3,FALSE)+AA3920</f>
        <v>44886.416666666664</v>
      </c>
      <c r="AF3920" s="67">
        <f>IF(V3920="Bangalore",VLOOKUP(V3920,'Branch Wise Work Timelines'!C:G,4,FALSE)+AA3920+1,IF(V3920="Mumbai",VLOOKUP(V3920,'Branch Wise Work Timelines'!C:G,4,FALSE)+AA3920+1,VLOOKUP(V3920,'Branch Wise Work Timelines'!C:G,4,FALSE)+AA3920))</f>
        <v>44887.104166666664</v>
      </c>
      <c r="AG3920" s="67">
        <f>WORKDAY.INTL(AA3920,1,11)+VLOOKUP(V3920,'Branch Wise Work Timelines'!C:G,3,FALSE)</f>
        <v>44887.416666666664</v>
      </c>
      <c r="AH3920" s="69" t="str">
        <f t="shared" ca="1" si="741"/>
        <v>Out of TAT</v>
      </c>
      <c r="AI3920" s="69">
        <f t="shared" ca="1" si="742"/>
        <v>20583</v>
      </c>
      <c r="AJ3920" s="69" t="str">
        <f ca="1">IF(AI3920&lt;0,"0-12",IFERROR(VLOOKUP(AI3920,Breakup[],2,FALSE),"&gt;24"))</f>
        <v>&gt;24</v>
      </c>
      <c r="AK3920" s="69" t="str">
        <f>VLOOKUP(V3920,Master!B:D,3,FALSE)</f>
        <v>South</v>
      </c>
      <c r="AL3920" s="69" t="str">
        <f t="shared" si="743"/>
        <v>Bangalore-CLS</v>
      </c>
    </row>
    <row r="3921" spans="1:38">
      <c r="A3921" s="14" t="s">
        <v>8171</v>
      </c>
      <c r="B3921" s="54">
        <v>44701.780898414298</v>
      </c>
      <c r="C3921" s="13" t="s">
        <v>110</v>
      </c>
      <c r="D3921" s="13">
        <v>1502</v>
      </c>
      <c r="E3921" s="13" t="s">
        <v>8172</v>
      </c>
      <c r="F3921" s="13" t="s">
        <v>33</v>
      </c>
      <c r="G3921" s="14">
        <v>1653058722519</v>
      </c>
      <c r="H3921" s="55">
        <v>0.32806712962963003</v>
      </c>
      <c r="I3921" s="33">
        <v>44891.328067129602</v>
      </c>
      <c r="J3921" s="58">
        <v>44891</v>
      </c>
      <c r="K3921" s="13" t="s">
        <v>263</v>
      </c>
      <c r="L3921" s="13" t="s">
        <v>69</v>
      </c>
      <c r="M3921" s="13" t="s">
        <v>101</v>
      </c>
      <c r="N3921" s="13" t="s">
        <v>215</v>
      </c>
      <c r="O3921" s="33">
        <v>44891.120358796303</v>
      </c>
      <c r="P3921" s="58">
        <v>44891</v>
      </c>
      <c r="Q3921" s="33" t="s">
        <v>237</v>
      </c>
      <c r="R3921" s="14">
        <v>960</v>
      </c>
      <c r="S3921" s="13" t="s">
        <v>208</v>
      </c>
      <c r="T3921" s="13" t="s">
        <v>209</v>
      </c>
      <c r="U3921" s="33">
        <f t="shared" ca="1" si="732"/>
        <v>45744.56914039352</v>
      </c>
      <c r="V3921" s="13" t="str">
        <f t="shared" si="733"/>
        <v>Mumbai</v>
      </c>
      <c r="W3921" s="13" t="str">
        <f t="shared" si="734"/>
        <v>RI</v>
      </c>
      <c r="X3921" s="13">
        <f t="shared" si="735"/>
        <v>7</v>
      </c>
      <c r="Y3921" s="13" t="str">
        <f>IFERROR(VLOOKUP(C3921,ReceivingTeam[],2,FALSE),"HelpDesk")</f>
        <v>Branch office</v>
      </c>
      <c r="Z3921" s="67">
        <f t="shared" si="736"/>
        <v>44891.916666666664</v>
      </c>
      <c r="AA3921" s="68">
        <f t="shared" si="737"/>
        <v>44891</v>
      </c>
      <c r="AB3921" s="69" t="b">
        <f t="shared" si="738"/>
        <v>1</v>
      </c>
      <c r="AC3921" s="70">
        <f t="shared" si="739"/>
        <v>0.5</v>
      </c>
      <c r="AD3921" s="67">
        <f t="shared" si="740"/>
        <v>44891.916666666664</v>
      </c>
      <c r="AE3921" s="67">
        <f>VLOOKUP(V3921,'Branch Wise Work Timelines'!C:G,3,FALSE)+AA3921</f>
        <v>44891.416666666664</v>
      </c>
      <c r="AF3921" s="67">
        <f>IF(V3921="Bangalore",VLOOKUP(V3921,'Branch Wise Work Timelines'!C:G,4,FALSE)+AA3921+1,IF(V3921="Mumbai",VLOOKUP(V3921,'Branch Wise Work Timelines'!C:G,4,FALSE)+AA3921+1,VLOOKUP(V3921,'Branch Wise Work Timelines'!C:G,4,FALSE)+AA3921))</f>
        <v>44892.25</v>
      </c>
      <c r="AG3921" s="67">
        <f>WORKDAY.INTL(AA3921,1,11)+VLOOKUP(V3921,'Branch Wise Work Timelines'!C:G,3,FALSE)</f>
        <v>44893.416666666664</v>
      </c>
      <c r="AH3921" s="69" t="str">
        <f t="shared" si="741"/>
        <v>Met</v>
      </c>
      <c r="AI3921" s="69">
        <f t="shared" ca="1" si="742"/>
        <v>20464</v>
      </c>
      <c r="AJ3921" s="69" t="str">
        <f ca="1">IF(AI3921&lt;0,"0-12",IFERROR(VLOOKUP(AI3921,Breakup[],2,FALSE),"&gt;24"))</f>
        <v>&gt;24</v>
      </c>
      <c r="AK3921" s="69" t="str">
        <f>VLOOKUP(V3921,Master!B:D,3,FALSE)</f>
        <v>East</v>
      </c>
      <c r="AL3921" s="69" t="str">
        <f t="shared" si="743"/>
        <v>Mumbai</v>
      </c>
    </row>
    <row r="3922" spans="1:38">
      <c r="A3922" s="14" t="s">
        <v>8173</v>
      </c>
      <c r="B3922" s="54">
        <v>44701.742317673597</v>
      </c>
      <c r="C3922" s="13" t="s">
        <v>243</v>
      </c>
      <c r="D3922" s="13">
        <v>1417</v>
      </c>
      <c r="E3922" s="13" t="s">
        <v>8174</v>
      </c>
      <c r="F3922" s="13" t="s">
        <v>15</v>
      </c>
      <c r="G3922" s="14">
        <v>1653051039986</v>
      </c>
      <c r="H3922" s="55">
        <v>9.2083333333333295E-2</v>
      </c>
      <c r="I3922" s="33">
        <v>44883.0920833333</v>
      </c>
      <c r="J3922" s="58">
        <v>44883</v>
      </c>
      <c r="K3922" s="13" t="s">
        <v>213</v>
      </c>
      <c r="L3922" s="13" t="s">
        <v>30</v>
      </c>
      <c r="M3922" s="13" t="s">
        <v>214</v>
      </c>
      <c r="N3922" s="13" t="s">
        <v>215</v>
      </c>
      <c r="O3922" s="33" t="s">
        <v>38</v>
      </c>
      <c r="P3922" s="58" t="s">
        <v>38</v>
      </c>
      <c r="Q3922" s="33" t="s">
        <v>207</v>
      </c>
      <c r="R3922" s="14" t="s">
        <v>38</v>
      </c>
      <c r="S3922" s="13" t="s">
        <v>216</v>
      </c>
      <c r="T3922" s="13" t="s">
        <v>217</v>
      </c>
      <c r="U3922" s="33">
        <f t="shared" ca="1" si="732"/>
        <v>45744.56914039352</v>
      </c>
      <c r="V3922" s="13" t="str">
        <f t="shared" si="733"/>
        <v>Bangalore</v>
      </c>
      <c r="W3922" s="13" t="str">
        <f t="shared" si="734"/>
        <v>CLS</v>
      </c>
      <c r="X3922" s="13">
        <f t="shared" si="735"/>
        <v>2</v>
      </c>
      <c r="Y3922" s="13" t="str">
        <f>IFERROR(VLOOKUP(C3922,ReceivingTeam[],2,FALSE),"HelpDesk")</f>
        <v>HelpDesk</v>
      </c>
      <c r="Z3922" s="67">
        <f t="shared" si="736"/>
        <v>44883.916666666664</v>
      </c>
      <c r="AA3922" s="68">
        <f t="shared" si="737"/>
        <v>44883</v>
      </c>
      <c r="AB3922" s="69" t="b">
        <f t="shared" si="738"/>
        <v>1</v>
      </c>
      <c r="AC3922" s="70">
        <f t="shared" si="739"/>
        <v>0.5</v>
      </c>
      <c r="AD3922" s="67">
        <f t="shared" si="740"/>
        <v>44883.916666666664</v>
      </c>
      <c r="AE3922" s="67">
        <f>VLOOKUP(V3922,'Branch Wise Work Timelines'!C:G,3,FALSE)+AA3922</f>
        <v>44883.416666666664</v>
      </c>
      <c r="AF3922" s="67">
        <f>IF(V3922="Bangalore",VLOOKUP(V3922,'Branch Wise Work Timelines'!C:G,4,FALSE)+AA3922+1,IF(V3922="Mumbai",VLOOKUP(V3922,'Branch Wise Work Timelines'!C:G,4,FALSE)+AA3922+1,VLOOKUP(V3922,'Branch Wise Work Timelines'!C:G,4,FALSE)+AA3922))</f>
        <v>44884.104166666664</v>
      </c>
      <c r="AG3922" s="67">
        <f>WORKDAY.INTL(AA3922,1,11)+VLOOKUP(V3922,'Branch Wise Work Timelines'!C:G,3,FALSE)</f>
        <v>44884.416666666664</v>
      </c>
      <c r="AH3922" s="69" t="str">
        <f t="shared" ca="1" si="741"/>
        <v>Out of TAT</v>
      </c>
      <c r="AI3922" s="69">
        <f t="shared" ca="1" si="742"/>
        <v>20656</v>
      </c>
      <c r="AJ3922" s="69" t="str">
        <f ca="1">IF(AI3922&lt;0,"0-12",IFERROR(VLOOKUP(AI3922,Breakup[],2,FALSE),"&gt;24"))</f>
        <v>&gt;24</v>
      </c>
      <c r="AK3922" s="69" t="str">
        <f>VLOOKUP(V3922,Master!B:D,3,FALSE)</f>
        <v>South</v>
      </c>
      <c r="AL3922" s="69" t="str">
        <f t="shared" si="743"/>
        <v>Bangalore-CLS</v>
      </c>
    </row>
    <row r="3923" spans="1:38">
      <c r="A3923" s="14" t="s">
        <v>8175</v>
      </c>
      <c r="B3923" s="54">
        <v>44701.686926354203</v>
      </c>
      <c r="C3923" s="13" t="s">
        <v>1345</v>
      </c>
      <c r="D3923" s="13">
        <v>651</v>
      </c>
      <c r="E3923" s="13" t="s">
        <v>8176</v>
      </c>
      <c r="F3923" s="13" t="s">
        <v>15</v>
      </c>
      <c r="G3923" s="14">
        <v>1653046758228</v>
      </c>
      <c r="H3923" s="55">
        <v>0.57271990740740697</v>
      </c>
      <c r="I3923" s="33">
        <v>44884.572719907403</v>
      </c>
      <c r="J3923" s="58">
        <v>44884</v>
      </c>
      <c r="K3923" s="13" t="s">
        <v>213</v>
      </c>
      <c r="L3923" s="13" t="s">
        <v>30</v>
      </c>
      <c r="M3923" s="13" t="s">
        <v>214</v>
      </c>
      <c r="N3923" s="13" t="s">
        <v>215</v>
      </c>
      <c r="O3923" s="33" t="s">
        <v>38</v>
      </c>
      <c r="P3923" s="58" t="s">
        <v>38</v>
      </c>
      <c r="Q3923" s="33" t="s">
        <v>207</v>
      </c>
      <c r="R3923" s="14" t="s">
        <v>38</v>
      </c>
      <c r="S3923" s="13" t="s">
        <v>216</v>
      </c>
      <c r="T3923" s="13" t="s">
        <v>217</v>
      </c>
      <c r="U3923" s="33">
        <f t="shared" ca="1" si="732"/>
        <v>45744.56914039352</v>
      </c>
      <c r="V3923" s="13" t="str">
        <f t="shared" si="733"/>
        <v>Bangalore</v>
      </c>
      <c r="W3923" s="13" t="str">
        <f t="shared" si="734"/>
        <v>CLS</v>
      </c>
      <c r="X3923" s="13">
        <f t="shared" si="735"/>
        <v>13</v>
      </c>
      <c r="Y3923" s="13" t="str">
        <f>IFERROR(VLOOKUP(C3923,ReceivingTeam[],2,FALSE),"HelpDesk")</f>
        <v>HelpDesk</v>
      </c>
      <c r="Z3923" s="67">
        <f t="shared" si="736"/>
        <v>44885.072719907403</v>
      </c>
      <c r="AA3923" s="68">
        <f t="shared" si="737"/>
        <v>44884</v>
      </c>
      <c r="AB3923" s="69" t="b">
        <f t="shared" si="738"/>
        <v>1</v>
      </c>
      <c r="AC3923" s="70">
        <f t="shared" si="739"/>
        <v>0.5</v>
      </c>
      <c r="AD3923" s="67">
        <f t="shared" si="740"/>
        <v>44885.072719907403</v>
      </c>
      <c r="AE3923" s="67">
        <f>VLOOKUP(V3923,'Branch Wise Work Timelines'!C:G,3,FALSE)+AA3923</f>
        <v>44884.416666666664</v>
      </c>
      <c r="AF3923" s="67">
        <f>IF(V3923="Bangalore",VLOOKUP(V3923,'Branch Wise Work Timelines'!C:G,4,FALSE)+AA3923+1,IF(V3923="Mumbai",VLOOKUP(V3923,'Branch Wise Work Timelines'!C:G,4,FALSE)+AA3923+1,VLOOKUP(V3923,'Branch Wise Work Timelines'!C:G,4,FALSE)+AA3923))</f>
        <v>44885.104166666664</v>
      </c>
      <c r="AG3923" s="67">
        <f>WORKDAY.INTL(AA3923,1,11)+VLOOKUP(V3923,'Branch Wise Work Timelines'!C:G,3,FALSE)</f>
        <v>44886.416666666664</v>
      </c>
      <c r="AH3923" s="69" t="str">
        <f t="shared" ca="1" si="741"/>
        <v>Out of TAT</v>
      </c>
      <c r="AI3923" s="69">
        <f t="shared" ca="1" si="742"/>
        <v>20628</v>
      </c>
      <c r="AJ3923" s="69" t="str">
        <f ca="1">IF(AI3923&lt;0,"0-12",IFERROR(VLOOKUP(AI3923,Breakup[],2,FALSE),"&gt;24"))</f>
        <v>&gt;24</v>
      </c>
      <c r="AK3923" s="69" t="str">
        <f>VLOOKUP(V3923,Master!B:D,3,FALSE)</f>
        <v>South</v>
      </c>
      <c r="AL3923" s="69" t="str">
        <f t="shared" si="743"/>
        <v>Bangalore-CLS</v>
      </c>
    </row>
    <row r="3924" spans="1:38">
      <c r="A3924" s="14" t="s">
        <v>8177</v>
      </c>
      <c r="B3924" s="54">
        <v>44701.770454016201</v>
      </c>
      <c r="C3924" s="13" t="s">
        <v>227</v>
      </c>
      <c r="D3924" s="13">
        <v>1456</v>
      </c>
      <c r="E3924" s="13" t="s">
        <v>8178</v>
      </c>
      <c r="F3924" s="13" t="s">
        <v>15</v>
      </c>
      <c r="G3924" s="14">
        <v>1653055472729</v>
      </c>
      <c r="H3924" s="55">
        <v>0.92266203703703698</v>
      </c>
      <c r="I3924" s="33">
        <v>44884.922662037003</v>
      </c>
      <c r="J3924" s="58">
        <v>44884</v>
      </c>
      <c r="K3924" s="13" t="s">
        <v>213</v>
      </c>
      <c r="L3924" s="13" t="s">
        <v>30</v>
      </c>
      <c r="M3924" s="13" t="s">
        <v>214</v>
      </c>
      <c r="N3924" s="13" t="s">
        <v>215</v>
      </c>
      <c r="O3924" s="33" t="s">
        <v>38</v>
      </c>
      <c r="P3924" s="58" t="s">
        <v>38</v>
      </c>
      <c r="Q3924" s="33" t="s">
        <v>207</v>
      </c>
      <c r="R3924" s="14" t="s">
        <v>38</v>
      </c>
      <c r="S3924" s="13" t="s">
        <v>216</v>
      </c>
      <c r="T3924" s="13" t="s">
        <v>217</v>
      </c>
      <c r="U3924" s="33">
        <f t="shared" ca="1" si="732"/>
        <v>45744.56914039352</v>
      </c>
      <c r="V3924" s="13" t="str">
        <f t="shared" si="733"/>
        <v>Bangalore</v>
      </c>
      <c r="W3924" s="13" t="str">
        <f t="shared" si="734"/>
        <v>CLS</v>
      </c>
      <c r="X3924" s="13">
        <f t="shared" si="735"/>
        <v>22</v>
      </c>
      <c r="Y3924" s="13" t="str">
        <f>IFERROR(VLOOKUP(C3924,ReceivingTeam[],2,FALSE),"HelpDesk")</f>
        <v>HelpDesk</v>
      </c>
      <c r="Z3924" s="67">
        <f t="shared" si="736"/>
        <v>44886.735162037003</v>
      </c>
      <c r="AA3924" s="68">
        <f t="shared" si="737"/>
        <v>44884</v>
      </c>
      <c r="AB3924" s="69" t="b">
        <f t="shared" si="738"/>
        <v>1</v>
      </c>
      <c r="AC3924" s="70">
        <f t="shared" si="739"/>
        <v>0.5</v>
      </c>
      <c r="AD3924" s="67">
        <f t="shared" si="740"/>
        <v>44886.735162037003</v>
      </c>
      <c r="AE3924" s="67">
        <f>VLOOKUP(V3924,'Branch Wise Work Timelines'!C:G,3,FALSE)+AA3924</f>
        <v>44884.416666666664</v>
      </c>
      <c r="AF3924" s="67">
        <f>IF(V3924="Bangalore",VLOOKUP(V3924,'Branch Wise Work Timelines'!C:G,4,FALSE)+AA3924+1,IF(V3924="Mumbai",VLOOKUP(V3924,'Branch Wise Work Timelines'!C:G,4,FALSE)+AA3924+1,VLOOKUP(V3924,'Branch Wise Work Timelines'!C:G,4,FALSE)+AA3924))</f>
        <v>44885.104166666664</v>
      </c>
      <c r="AG3924" s="67">
        <f>WORKDAY.INTL(AA3924,1,11)+VLOOKUP(V3924,'Branch Wise Work Timelines'!C:G,3,FALSE)</f>
        <v>44886.416666666664</v>
      </c>
      <c r="AH3924" s="69" t="str">
        <f t="shared" ca="1" si="741"/>
        <v>Out of TAT</v>
      </c>
      <c r="AI3924" s="69">
        <f t="shared" ca="1" si="742"/>
        <v>20589</v>
      </c>
      <c r="AJ3924" s="69" t="str">
        <f ca="1">IF(AI3924&lt;0,"0-12",IFERROR(VLOOKUP(AI3924,Breakup[],2,FALSE),"&gt;24"))</f>
        <v>&gt;24</v>
      </c>
      <c r="AK3924" s="69" t="str">
        <f>VLOOKUP(V3924,Master!B:D,3,FALSE)</f>
        <v>South</v>
      </c>
      <c r="AL3924" s="69" t="str">
        <f t="shared" si="743"/>
        <v>Bangalore-CLS</v>
      </c>
    </row>
    <row r="3925" spans="1:38">
      <c r="A3925" s="14" t="s">
        <v>8179</v>
      </c>
      <c r="B3925" s="54">
        <v>44701.6675944792</v>
      </c>
      <c r="C3925" s="13" t="s">
        <v>377</v>
      </c>
      <c r="D3925" s="13">
        <v>383</v>
      </c>
      <c r="E3925" s="13" t="s">
        <v>8180</v>
      </c>
      <c r="F3925" s="13" t="s">
        <v>15</v>
      </c>
      <c r="G3925" s="14">
        <v>1653049223395</v>
      </c>
      <c r="H3925" s="55">
        <v>0.67726851851851899</v>
      </c>
      <c r="I3925" s="33">
        <v>44885.677268518499</v>
      </c>
      <c r="J3925" s="58">
        <v>44885</v>
      </c>
      <c r="K3925" s="13" t="s">
        <v>213</v>
      </c>
      <c r="L3925" s="13" t="s">
        <v>30</v>
      </c>
      <c r="M3925" s="13" t="s">
        <v>214</v>
      </c>
      <c r="N3925" s="13" t="s">
        <v>215</v>
      </c>
      <c r="O3925" s="33" t="s">
        <v>38</v>
      </c>
      <c r="P3925" s="58" t="s">
        <v>38</v>
      </c>
      <c r="Q3925" s="33" t="s">
        <v>207</v>
      </c>
      <c r="R3925" s="14" t="s">
        <v>38</v>
      </c>
      <c r="S3925" s="13" t="s">
        <v>216</v>
      </c>
      <c r="T3925" s="13" t="s">
        <v>217</v>
      </c>
      <c r="U3925" s="33">
        <f t="shared" ca="1" si="732"/>
        <v>45744.56914039352</v>
      </c>
      <c r="V3925" s="13" t="str">
        <f t="shared" si="733"/>
        <v>Bangalore</v>
      </c>
      <c r="W3925" s="13" t="str">
        <f t="shared" si="734"/>
        <v>CLS</v>
      </c>
      <c r="X3925" s="13">
        <f t="shared" si="735"/>
        <v>16</v>
      </c>
      <c r="Y3925" s="13" t="str">
        <f>IFERROR(VLOOKUP(C3925,ReceivingTeam[],2,FALSE),"HelpDesk")</f>
        <v>HelpDesk</v>
      </c>
      <c r="Z3925" s="67">
        <f t="shared" si="736"/>
        <v>44885.916666666664</v>
      </c>
      <c r="AA3925" s="68">
        <f t="shared" si="737"/>
        <v>44885</v>
      </c>
      <c r="AB3925" s="69" t="b">
        <f t="shared" si="738"/>
        <v>0</v>
      </c>
      <c r="AC3925" s="70">
        <f t="shared" si="739"/>
        <v>0.5</v>
      </c>
      <c r="AD3925" s="67">
        <f t="shared" si="740"/>
        <v>44885.916666666664</v>
      </c>
      <c r="AE3925" s="67">
        <f>VLOOKUP(V3925,'Branch Wise Work Timelines'!C:G,3,FALSE)+AA3925</f>
        <v>44885.416666666664</v>
      </c>
      <c r="AF3925" s="67">
        <f>IF(V3925="Bangalore",VLOOKUP(V3925,'Branch Wise Work Timelines'!C:G,4,FALSE)+AA3925+1,IF(V3925="Mumbai",VLOOKUP(V3925,'Branch Wise Work Timelines'!C:G,4,FALSE)+AA3925+1,VLOOKUP(V3925,'Branch Wise Work Timelines'!C:G,4,FALSE)+AA3925))</f>
        <v>44886.104166666664</v>
      </c>
      <c r="AG3925" s="67">
        <f>WORKDAY.INTL(AA3925,1,11)+VLOOKUP(V3925,'Branch Wise Work Timelines'!C:G,3,FALSE)</f>
        <v>44886.416666666664</v>
      </c>
      <c r="AH3925" s="69" t="str">
        <f t="shared" ca="1" si="741"/>
        <v>Out of TAT</v>
      </c>
      <c r="AI3925" s="69">
        <f t="shared" ca="1" si="742"/>
        <v>20608</v>
      </c>
      <c r="AJ3925" s="69" t="str">
        <f ca="1">IF(AI3925&lt;0,"0-12",IFERROR(VLOOKUP(AI3925,Breakup[],2,FALSE),"&gt;24"))</f>
        <v>&gt;24</v>
      </c>
      <c r="AK3925" s="69" t="str">
        <f>VLOOKUP(V3925,Master!B:D,3,FALSE)</f>
        <v>South</v>
      </c>
      <c r="AL3925" s="69" t="str">
        <f t="shared" si="743"/>
        <v>Bangalore-CLS</v>
      </c>
    </row>
    <row r="3926" spans="1:38">
      <c r="A3926" s="14" t="s">
        <v>8181</v>
      </c>
      <c r="B3926" s="54">
        <v>44701.699224849501</v>
      </c>
      <c r="C3926" s="13" t="s">
        <v>6794</v>
      </c>
      <c r="D3926" s="13">
        <v>1403</v>
      </c>
      <c r="E3926" s="13" t="s">
        <v>8182</v>
      </c>
      <c r="F3926" s="13" t="s">
        <v>33</v>
      </c>
      <c r="G3926" s="14">
        <v>1653051036549</v>
      </c>
      <c r="H3926" s="55">
        <v>0.51569444444444401</v>
      </c>
      <c r="I3926" s="33">
        <v>44886.515694444402</v>
      </c>
      <c r="J3926" s="58">
        <v>44886</v>
      </c>
      <c r="K3926" s="13" t="s">
        <v>313</v>
      </c>
      <c r="L3926" s="13" t="s">
        <v>60</v>
      </c>
      <c r="M3926" s="13" t="s">
        <v>314</v>
      </c>
      <c r="N3926" s="13" t="s">
        <v>206</v>
      </c>
      <c r="O3926" s="33" t="s">
        <v>38</v>
      </c>
      <c r="P3926" s="58" t="s">
        <v>38</v>
      </c>
      <c r="Q3926" s="33" t="s">
        <v>207</v>
      </c>
      <c r="R3926" s="14" t="s">
        <v>38</v>
      </c>
      <c r="S3926" s="13" t="s">
        <v>208</v>
      </c>
      <c r="T3926" s="13" t="s">
        <v>209</v>
      </c>
      <c r="U3926" s="33">
        <f t="shared" ca="1" si="732"/>
        <v>45744.56914039352</v>
      </c>
      <c r="V3926" s="13" t="str">
        <f t="shared" si="733"/>
        <v>Hyderabad</v>
      </c>
      <c r="W3926" s="13" t="str">
        <f t="shared" si="734"/>
        <v>RI</v>
      </c>
      <c r="X3926" s="13">
        <f t="shared" si="735"/>
        <v>12</v>
      </c>
      <c r="Y3926" s="13" t="str">
        <f>IFERROR(VLOOKUP(C3926,ReceivingTeam[],2,FALSE),"HelpDesk")</f>
        <v>HelpDesk</v>
      </c>
      <c r="Z3926" s="67">
        <f t="shared" si="736"/>
        <v>44887.661527777731</v>
      </c>
      <c r="AA3926" s="68">
        <f t="shared" si="737"/>
        <v>44886</v>
      </c>
      <c r="AB3926" s="69" t="b">
        <f t="shared" si="738"/>
        <v>1</v>
      </c>
      <c r="AC3926" s="70">
        <f t="shared" si="739"/>
        <v>0.5</v>
      </c>
      <c r="AD3926" s="67">
        <f t="shared" si="740"/>
        <v>44887.661527777731</v>
      </c>
      <c r="AE3926" s="67">
        <f>VLOOKUP(V3926,'Branch Wise Work Timelines'!C:G,3,FALSE)+AA3926</f>
        <v>44886.416666666664</v>
      </c>
      <c r="AF3926" s="67">
        <f>IF(V3926="Bangalore",VLOOKUP(V3926,'Branch Wise Work Timelines'!C:G,4,FALSE)+AA3926+1,IF(V3926="Mumbai",VLOOKUP(V3926,'Branch Wise Work Timelines'!C:G,4,FALSE)+AA3926+1,VLOOKUP(V3926,'Branch Wise Work Timelines'!C:G,4,FALSE)+AA3926))</f>
        <v>44886.770833333336</v>
      </c>
      <c r="AG3926" s="67">
        <f>WORKDAY.INTL(AA3926,1,11)+VLOOKUP(V3926,'Branch Wise Work Timelines'!C:G,3,FALSE)</f>
        <v>44887.416666666664</v>
      </c>
      <c r="AH3926" s="69" t="str">
        <f t="shared" ca="1" si="741"/>
        <v>Out of TAT</v>
      </c>
      <c r="AI3926" s="69">
        <f t="shared" ca="1" si="742"/>
        <v>20566</v>
      </c>
      <c r="AJ3926" s="69" t="str">
        <f ca="1">IF(AI3926&lt;0,"0-12",IFERROR(VLOOKUP(AI3926,Breakup[],2,FALSE),"&gt;24"))</f>
        <v>&gt;24</v>
      </c>
      <c r="AK3926" s="69" t="str">
        <f>VLOOKUP(V3926,Master!B:D,3,FALSE)</f>
        <v>South</v>
      </c>
      <c r="AL3926" s="69" t="str">
        <f t="shared" si="743"/>
        <v>Hyderabad</v>
      </c>
    </row>
    <row r="3927" spans="1:38">
      <c r="A3927" s="14" t="s">
        <v>8183</v>
      </c>
      <c r="B3927" s="54">
        <v>44701.741673877303</v>
      </c>
      <c r="C3927" s="13" t="s">
        <v>261</v>
      </c>
      <c r="D3927" s="13">
        <v>827</v>
      </c>
      <c r="E3927" s="13" t="s">
        <v>8184</v>
      </c>
      <c r="F3927" s="13" t="s">
        <v>33</v>
      </c>
      <c r="G3927" s="14">
        <v>1653049856324</v>
      </c>
      <c r="H3927" s="55">
        <v>0.50440972222222202</v>
      </c>
      <c r="I3927" s="33">
        <v>44891.504409722198</v>
      </c>
      <c r="J3927" s="58">
        <v>44891</v>
      </c>
      <c r="K3927" s="13" t="s">
        <v>263</v>
      </c>
      <c r="L3927" s="13" t="s">
        <v>69</v>
      </c>
      <c r="M3927" s="13" t="s">
        <v>101</v>
      </c>
      <c r="N3927" s="13" t="s">
        <v>206</v>
      </c>
      <c r="O3927" s="33">
        <v>44891.722280092603</v>
      </c>
      <c r="P3927" s="58">
        <v>44891</v>
      </c>
      <c r="Q3927" s="33" t="s">
        <v>237</v>
      </c>
      <c r="R3927" s="14">
        <v>198</v>
      </c>
      <c r="S3927" s="13" t="s">
        <v>208</v>
      </c>
      <c r="T3927" s="13" t="s">
        <v>209</v>
      </c>
      <c r="U3927" s="33">
        <f t="shared" ca="1" si="732"/>
        <v>45744.56914039352</v>
      </c>
      <c r="V3927" s="13" t="str">
        <f t="shared" si="733"/>
        <v>Mumbai</v>
      </c>
      <c r="W3927" s="13" t="str">
        <f t="shared" si="734"/>
        <v>RI</v>
      </c>
      <c r="X3927" s="13">
        <f t="shared" si="735"/>
        <v>12</v>
      </c>
      <c r="Y3927" s="13" t="str">
        <f>IFERROR(VLOOKUP(C3927,ReceivingTeam[],2,FALSE),"HelpDesk")</f>
        <v>HelpDesk</v>
      </c>
      <c r="Z3927" s="67">
        <f t="shared" si="736"/>
        <v>44892.004409722198</v>
      </c>
      <c r="AA3927" s="68">
        <f t="shared" si="737"/>
        <v>44891</v>
      </c>
      <c r="AB3927" s="69" t="b">
        <f t="shared" si="738"/>
        <v>1</v>
      </c>
      <c r="AC3927" s="70">
        <f t="shared" si="739"/>
        <v>0.5</v>
      </c>
      <c r="AD3927" s="67">
        <f t="shared" si="740"/>
        <v>44892.004409722198</v>
      </c>
      <c r="AE3927" s="67">
        <f>VLOOKUP(V3927,'Branch Wise Work Timelines'!C:G,3,FALSE)+AA3927</f>
        <v>44891.416666666664</v>
      </c>
      <c r="AF3927" s="67">
        <f>IF(V3927="Bangalore",VLOOKUP(V3927,'Branch Wise Work Timelines'!C:G,4,FALSE)+AA3927+1,IF(V3927="Mumbai",VLOOKUP(V3927,'Branch Wise Work Timelines'!C:G,4,FALSE)+AA3927+1,VLOOKUP(V3927,'Branch Wise Work Timelines'!C:G,4,FALSE)+AA3927))</f>
        <v>44892.25</v>
      </c>
      <c r="AG3927" s="67">
        <f>WORKDAY.INTL(AA3927,1,11)+VLOOKUP(V3927,'Branch Wise Work Timelines'!C:G,3,FALSE)</f>
        <v>44893.416666666664</v>
      </c>
      <c r="AH3927" s="69" t="str">
        <f t="shared" si="741"/>
        <v>Met</v>
      </c>
      <c r="AI3927" s="69">
        <f t="shared" ca="1" si="742"/>
        <v>20462</v>
      </c>
      <c r="AJ3927" s="69" t="str">
        <f ca="1">IF(AI3927&lt;0,"0-12",IFERROR(VLOOKUP(AI3927,Breakup[],2,FALSE),"&gt;24"))</f>
        <v>&gt;24</v>
      </c>
      <c r="AK3927" s="69" t="str">
        <f>VLOOKUP(V3927,Master!B:D,3,FALSE)</f>
        <v>East</v>
      </c>
      <c r="AL3927" s="69" t="str">
        <f t="shared" si="743"/>
        <v>Mumbai</v>
      </c>
    </row>
    <row r="3928" spans="1:38">
      <c r="A3928" s="14" t="s">
        <v>8185</v>
      </c>
      <c r="B3928" s="54">
        <v>44701.665629131901</v>
      </c>
      <c r="C3928" s="13" t="s">
        <v>230</v>
      </c>
      <c r="D3928" s="13">
        <v>1016</v>
      </c>
      <c r="E3928" s="13" t="s">
        <v>8186</v>
      </c>
      <c r="F3928" s="13" t="s">
        <v>15</v>
      </c>
      <c r="G3928" s="14">
        <v>1653047338901</v>
      </c>
      <c r="H3928" s="55">
        <v>7.3217592592592598E-2</v>
      </c>
      <c r="I3928" s="33">
        <v>44888.073217592602</v>
      </c>
      <c r="J3928" s="58">
        <v>44888</v>
      </c>
      <c r="K3928" s="13" t="s">
        <v>213</v>
      </c>
      <c r="L3928" s="13" t="s">
        <v>30</v>
      </c>
      <c r="M3928" s="13" t="s">
        <v>75</v>
      </c>
      <c r="N3928" s="13" t="s">
        <v>206</v>
      </c>
      <c r="O3928" s="33" t="s">
        <v>38</v>
      </c>
      <c r="P3928" s="58" t="s">
        <v>38</v>
      </c>
      <c r="Q3928" s="33" t="s">
        <v>207</v>
      </c>
      <c r="R3928" s="14" t="s">
        <v>38</v>
      </c>
      <c r="S3928" s="13" t="s">
        <v>208</v>
      </c>
      <c r="T3928" s="13" t="s">
        <v>209</v>
      </c>
      <c r="U3928" s="33">
        <f t="shared" ca="1" si="732"/>
        <v>45744.56914039352</v>
      </c>
      <c r="V3928" s="13" t="str">
        <f t="shared" si="733"/>
        <v>Bangalore</v>
      </c>
      <c r="W3928" s="13" t="str">
        <f t="shared" si="734"/>
        <v>CLS</v>
      </c>
      <c r="X3928" s="13">
        <f t="shared" si="735"/>
        <v>1</v>
      </c>
      <c r="Y3928" s="13" t="str">
        <f>IFERROR(VLOOKUP(C3928,ReceivingTeam[],2,FALSE),"HelpDesk")</f>
        <v>HelpDesk</v>
      </c>
      <c r="Z3928" s="67">
        <f t="shared" si="736"/>
        <v>44888.916666666664</v>
      </c>
      <c r="AA3928" s="68">
        <f t="shared" si="737"/>
        <v>44888</v>
      </c>
      <c r="AB3928" s="69" t="b">
        <f t="shared" si="738"/>
        <v>1</v>
      </c>
      <c r="AC3928" s="70">
        <f t="shared" si="739"/>
        <v>0.5</v>
      </c>
      <c r="AD3928" s="67">
        <f t="shared" si="740"/>
        <v>44888.916666666664</v>
      </c>
      <c r="AE3928" s="67">
        <f>VLOOKUP(V3928,'Branch Wise Work Timelines'!C:G,3,FALSE)+AA3928</f>
        <v>44888.416666666664</v>
      </c>
      <c r="AF3928" s="67">
        <f>IF(V3928="Bangalore",VLOOKUP(V3928,'Branch Wise Work Timelines'!C:G,4,FALSE)+AA3928+1,IF(V3928="Mumbai",VLOOKUP(V3928,'Branch Wise Work Timelines'!C:G,4,FALSE)+AA3928+1,VLOOKUP(V3928,'Branch Wise Work Timelines'!C:G,4,FALSE)+AA3928))</f>
        <v>44889.104166666664</v>
      </c>
      <c r="AG3928" s="67">
        <f>WORKDAY.INTL(AA3928,1,11)+VLOOKUP(V3928,'Branch Wise Work Timelines'!C:G,3,FALSE)</f>
        <v>44889.416666666664</v>
      </c>
      <c r="AH3928" s="69" t="str">
        <f t="shared" ca="1" si="741"/>
        <v>Out of TAT</v>
      </c>
      <c r="AI3928" s="69">
        <f t="shared" ca="1" si="742"/>
        <v>20536</v>
      </c>
      <c r="AJ3928" s="69" t="str">
        <f ca="1">IF(AI3928&lt;0,"0-12",IFERROR(VLOOKUP(AI3928,Breakup[],2,FALSE),"&gt;24"))</f>
        <v>&gt;24</v>
      </c>
      <c r="AK3928" s="69" t="str">
        <f>VLOOKUP(V3928,Master!B:D,3,FALSE)</f>
        <v>South</v>
      </c>
      <c r="AL3928" s="69" t="str">
        <f t="shared" si="743"/>
        <v>Bangalore-CLS</v>
      </c>
    </row>
    <row r="3929" spans="1:38">
      <c r="A3929" s="14" t="s">
        <v>8187</v>
      </c>
      <c r="B3929" s="54">
        <v>44701.706087696803</v>
      </c>
      <c r="C3929" s="13" t="s">
        <v>280</v>
      </c>
      <c r="D3929" s="13">
        <v>1051</v>
      </c>
      <c r="E3929" s="13" t="s">
        <v>8188</v>
      </c>
      <c r="F3929" s="13" t="s">
        <v>33</v>
      </c>
      <c r="G3929" s="14">
        <v>1653046113053</v>
      </c>
      <c r="H3929" s="55">
        <v>0.42569444444444399</v>
      </c>
      <c r="I3929" s="33">
        <v>44883.425694444399</v>
      </c>
      <c r="J3929" s="58">
        <v>44883</v>
      </c>
      <c r="K3929" s="13" t="s">
        <v>213</v>
      </c>
      <c r="L3929" s="13" t="s">
        <v>30</v>
      </c>
      <c r="M3929" s="13" t="s">
        <v>282</v>
      </c>
      <c r="N3929" s="13" t="s">
        <v>206</v>
      </c>
      <c r="O3929" s="33" t="s">
        <v>38</v>
      </c>
      <c r="P3929" s="58" t="s">
        <v>38</v>
      </c>
      <c r="Q3929" s="33" t="s">
        <v>207</v>
      </c>
      <c r="R3929" s="14" t="s">
        <v>38</v>
      </c>
      <c r="S3929" s="13" t="s">
        <v>216</v>
      </c>
      <c r="T3929" s="13" t="s">
        <v>278</v>
      </c>
      <c r="U3929" s="33">
        <f t="shared" ca="1" si="732"/>
        <v>45744.56914039352</v>
      </c>
      <c r="V3929" s="13" t="str">
        <f t="shared" si="733"/>
        <v>Bangalore</v>
      </c>
      <c r="W3929" s="13" t="str">
        <f t="shared" si="734"/>
        <v>RI</v>
      </c>
      <c r="X3929" s="13">
        <f t="shared" si="735"/>
        <v>10</v>
      </c>
      <c r="Y3929" s="13" t="str">
        <f>IFERROR(VLOOKUP(C3929,ReceivingTeam[],2,FALSE),"HelpDesk")</f>
        <v>HelpDesk</v>
      </c>
      <c r="Z3929" s="67">
        <f t="shared" si="736"/>
        <v>44886.738194444399</v>
      </c>
      <c r="AA3929" s="68">
        <f t="shared" si="737"/>
        <v>44883</v>
      </c>
      <c r="AB3929" s="69" t="b">
        <f t="shared" si="738"/>
        <v>1</v>
      </c>
      <c r="AC3929" s="70">
        <f t="shared" si="739"/>
        <v>3</v>
      </c>
      <c r="AD3929" s="67">
        <f t="shared" si="740"/>
        <v>44886.738194444399</v>
      </c>
      <c r="AE3929" s="67">
        <f>VLOOKUP(V3929,'Branch Wise Work Timelines'!C:G,3,FALSE)+AA3929</f>
        <v>44883.416666666664</v>
      </c>
      <c r="AF3929" s="67">
        <f>IF(V3929="Bangalore",VLOOKUP(V3929,'Branch Wise Work Timelines'!C:G,4,FALSE)+AA3929+1,IF(V3929="Mumbai",VLOOKUP(V3929,'Branch Wise Work Timelines'!C:G,4,FALSE)+AA3929+1,VLOOKUP(V3929,'Branch Wise Work Timelines'!C:G,4,FALSE)+AA3929))</f>
        <v>44884.104166666664</v>
      </c>
      <c r="AG3929" s="67">
        <f>WORKDAY.INTL(AA3929,1,11)+VLOOKUP(V3929,'Branch Wise Work Timelines'!C:G,3,FALSE)</f>
        <v>44884.416666666664</v>
      </c>
      <c r="AH3929" s="69" t="str">
        <f t="shared" ca="1" si="741"/>
        <v>Out of TAT</v>
      </c>
      <c r="AI3929" s="69">
        <f t="shared" ca="1" si="742"/>
        <v>20588</v>
      </c>
      <c r="AJ3929" s="69" t="str">
        <f ca="1">IF(AI3929&lt;0,"0-12",IFERROR(VLOOKUP(AI3929,Breakup[],2,FALSE),"&gt;24"))</f>
        <v>&gt;24</v>
      </c>
      <c r="AK3929" s="69" t="str">
        <f>VLOOKUP(V3929,Master!B:D,3,FALSE)</f>
        <v>South</v>
      </c>
      <c r="AL3929" s="69" t="str">
        <f t="shared" si="743"/>
        <v>Bangalore</v>
      </c>
    </row>
    <row r="3930" spans="1:38">
      <c r="A3930" s="14" t="s">
        <v>8189</v>
      </c>
      <c r="B3930" s="54">
        <v>44701.738820520797</v>
      </c>
      <c r="C3930" s="13" t="s">
        <v>377</v>
      </c>
      <c r="D3930" s="13">
        <v>413</v>
      </c>
      <c r="E3930" s="13" t="s">
        <v>8190</v>
      </c>
      <c r="F3930" s="13" t="s">
        <v>15</v>
      </c>
      <c r="G3930" s="14">
        <v>1653053249969</v>
      </c>
      <c r="H3930" s="55">
        <v>0.52112268518518501</v>
      </c>
      <c r="I3930" s="33">
        <v>44883.521122685197</v>
      </c>
      <c r="J3930" s="58">
        <v>44883</v>
      </c>
      <c r="K3930" s="13" t="s">
        <v>213</v>
      </c>
      <c r="L3930" s="13" t="s">
        <v>30</v>
      </c>
      <c r="M3930" s="13" t="s">
        <v>214</v>
      </c>
      <c r="N3930" s="13" t="s">
        <v>215</v>
      </c>
      <c r="O3930" s="33" t="s">
        <v>38</v>
      </c>
      <c r="P3930" s="58" t="s">
        <v>38</v>
      </c>
      <c r="Q3930" s="33" t="s">
        <v>207</v>
      </c>
      <c r="R3930" s="14" t="s">
        <v>38</v>
      </c>
      <c r="S3930" s="13" t="s">
        <v>216</v>
      </c>
      <c r="T3930" s="13" t="s">
        <v>217</v>
      </c>
      <c r="U3930" s="33">
        <f t="shared" ca="1" si="732"/>
        <v>45744.56914039352</v>
      </c>
      <c r="V3930" s="13" t="str">
        <f t="shared" si="733"/>
        <v>Bangalore</v>
      </c>
      <c r="W3930" s="13" t="str">
        <f t="shared" si="734"/>
        <v>CLS</v>
      </c>
      <c r="X3930" s="13">
        <f t="shared" si="735"/>
        <v>12</v>
      </c>
      <c r="Y3930" s="13" t="str">
        <f>IFERROR(VLOOKUP(C3930,ReceivingTeam[],2,FALSE),"HelpDesk")</f>
        <v>HelpDesk</v>
      </c>
      <c r="Z3930" s="67">
        <f t="shared" si="736"/>
        <v>44884.021122685197</v>
      </c>
      <c r="AA3930" s="68">
        <f t="shared" si="737"/>
        <v>44883</v>
      </c>
      <c r="AB3930" s="69" t="b">
        <f t="shared" si="738"/>
        <v>1</v>
      </c>
      <c r="AC3930" s="70">
        <f t="shared" si="739"/>
        <v>0.5</v>
      </c>
      <c r="AD3930" s="67">
        <f t="shared" si="740"/>
        <v>44884.021122685197</v>
      </c>
      <c r="AE3930" s="67">
        <f>VLOOKUP(V3930,'Branch Wise Work Timelines'!C:G,3,FALSE)+AA3930</f>
        <v>44883.416666666664</v>
      </c>
      <c r="AF3930" s="67">
        <f>IF(V3930="Bangalore",VLOOKUP(V3930,'Branch Wise Work Timelines'!C:G,4,FALSE)+AA3930+1,IF(V3930="Mumbai",VLOOKUP(V3930,'Branch Wise Work Timelines'!C:G,4,FALSE)+AA3930+1,VLOOKUP(V3930,'Branch Wise Work Timelines'!C:G,4,FALSE)+AA3930))</f>
        <v>44884.104166666664</v>
      </c>
      <c r="AG3930" s="67">
        <f>WORKDAY.INTL(AA3930,1,11)+VLOOKUP(V3930,'Branch Wise Work Timelines'!C:G,3,FALSE)</f>
        <v>44884.416666666664</v>
      </c>
      <c r="AH3930" s="69" t="str">
        <f t="shared" ca="1" si="741"/>
        <v>Out of TAT</v>
      </c>
      <c r="AI3930" s="69">
        <f t="shared" ca="1" si="742"/>
        <v>20654</v>
      </c>
      <c r="AJ3930" s="69" t="str">
        <f ca="1">IF(AI3930&lt;0,"0-12",IFERROR(VLOOKUP(AI3930,Breakup[],2,FALSE),"&gt;24"))</f>
        <v>&gt;24</v>
      </c>
      <c r="AK3930" s="69" t="str">
        <f>VLOOKUP(V3930,Master!B:D,3,FALSE)</f>
        <v>South</v>
      </c>
      <c r="AL3930" s="69" t="str">
        <f t="shared" si="743"/>
        <v>Bangalore-CLS</v>
      </c>
    </row>
    <row r="3931" spans="1:38">
      <c r="A3931" s="14" t="s">
        <v>8191</v>
      </c>
      <c r="B3931" s="54">
        <v>44700.509921493103</v>
      </c>
      <c r="C3931" s="13" t="s">
        <v>6492</v>
      </c>
      <c r="D3931" s="13">
        <v>339</v>
      </c>
      <c r="E3931" s="13" t="s">
        <v>8192</v>
      </c>
      <c r="F3931" s="13" t="s">
        <v>33</v>
      </c>
      <c r="G3931" s="14">
        <v>1653056662937</v>
      </c>
      <c r="H3931" s="55">
        <v>0.96594907407407404</v>
      </c>
      <c r="I3931" s="33">
        <v>44885.965949074103</v>
      </c>
      <c r="J3931" s="58">
        <v>44885</v>
      </c>
      <c r="K3931" s="13" t="s">
        <v>263</v>
      </c>
      <c r="L3931" s="13" t="s">
        <v>69</v>
      </c>
      <c r="M3931" s="13" t="s">
        <v>101</v>
      </c>
      <c r="N3931" s="13" t="s">
        <v>206</v>
      </c>
      <c r="O3931" s="33" t="s">
        <v>38</v>
      </c>
      <c r="P3931" s="58" t="s">
        <v>38</v>
      </c>
      <c r="Q3931" s="33" t="s">
        <v>207</v>
      </c>
      <c r="R3931" s="14" t="s">
        <v>38</v>
      </c>
      <c r="S3931" s="13" t="s">
        <v>208</v>
      </c>
      <c r="T3931" s="13" t="s">
        <v>209</v>
      </c>
      <c r="U3931" s="33">
        <f t="shared" ca="1" si="732"/>
        <v>45744.56914039352</v>
      </c>
      <c r="V3931" s="13" t="str">
        <f t="shared" si="733"/>
        <v>Mumbai</v>
      </c>
      <c r="W3931" s="13" t="str">
        <f t="shared" si="734"/>
        <v>RI</v>
      </c>
      <c r="X3931" s="13">
        <f t="shared" si="735"/>
        <v>23</v>
      </c>
      <c r="Y3931" s="13" t="str">
        <f>IFERROR(VLOOKUP(C3931,ReceivingTeam[],2,FALSE),"HelpDesk")</f>
        <v>HelpDesk</v>
      </c>
      <c r="Z3931" s="67">
        <f t="shared" si="736"/>
        <v>44885.916666666664</v>
      </c>
      <c r="AA3931" s="68">
        <f t="shared" si="737"/>
        <v>44885</v>
      </c>
      <c r="AB3931" s="69" t="b">
        <f t="shared" si="738"/>
        <v>0</v>
      </c>
      <c r="AC3931" s="70">
        <f t="shared" si="739"/>
        <v>0.5</v>
      </c>
      <c r="AD3931" s="67">
        <f t="shared" si="740"/>
        <v>44885.916666666664</v>
      </c>
      <c r="AE3931" s="67">
        <f>VLOOKUP(V3931,'Branch Wise Work Timelines'!C:G,3,FALSE)+AA3931</f>
        <v>44885.416666666664</v>
      </c>
      <c r="AF3931" s="67">
        <f>IF(V3931="Bangalore",VLOOKUP(V3931,'Branch Wise Work Timelines'!C:G,4,FALSE)+AA3931+1,IF(V3931="Mumbai",VLOOKUP(V3931,'Branch Wise Work Timelines'!C:G,4,FALSE)+AA3931+1,VLOOKUP(V3931,'Branch Wise Work Timelines'!C:G,4,FALSE)+AA3931))</f>
        <v>44886.25</v>
      </c>
      <c r="AG3931" s="67">
        <f>WORKDAY.INTL(AA3931,1,11)+VLOOKUP(V3931,'Branch Wise Work Timelines'!C:G,3,FALSE)</f>
        <v>44886.416666666664</v>
      </c>
      <c r="AH3931" s="69" t="str">
        <f t="shared" ca="1" si="741"/>
        <v>Out of TAT</v>
      </c>
      <c r="AI3931" s="69">
        <f t="shared" ca="1" si="742"/>
        <v>20608</v>
      </c>
      <c r="AJ3931" s="69" t="str">
        <f ca="1">IF(AI3931&lt;0,"0-12",IFERROR(VLOOKUP(AI3931,Breakup[],2,FALSE),"&gt;24"))</f>
        <v>&gt;24</v>
      </c>
      <c r="AK3931" s="69" t="str">
        <f>VLOOKUP(V3931,Master!B:D,3,FALSE)</f>
        <v>East</v>
      </c>
      <c r="AL3931" s="69" t="str">
        <f t="shared" si="743"/>
        <v>Mumbai</v>
      </c>
    </row>
    <row r="3932" spans="1:38">
      <c r="A3932" s="14" t="s">
        <v>8193</v>
      </c>
      <c r="B3932" s="54">
        <v>44701.7791804398</v>
      </c>
      <c r="C3932" s="13" t="s">
        <v>154</v>
      </c>
      <c r="D3932" s="13">
        <v>1278</v>
      </c>
      <c r="E3932" s="13" t="s">
        <v>8194</v>
      </c>
      <c r="F3932" s="13" t="s">
        <v>33</v>
      </c>
      <c r="G3932" s="14">
        <v>1653053396871</v>
      </c>
      <c r="H3932" s="55">
        <v>0.60804398148148098</v>
      </c>
      <c r="I3932" s="33">
        <v>44888.608043981498</v>
      </c>
      <c r="J3932" s="58">
        <v>44888</v>
      </c>
      <c r="K3932" s="13" t="s">
        <v>452</v>
      </c>
      <c r="L3932" s="13" t="s">
        <v>36</v>
      </c>
      <c r="M3932" s="13" t="s">
        <v>154</v>
      </c>
      <c r="N3932" s="13" t="s">
        <v>206</v>
      </c>
      <c r="O3932" s="33" t="s">
        <v>38</v>
      </c>
      <c r="P3932" s="58" t="s">
        <v>38</v>
      </c>
      <c r="Q3932" s="33" t="s">
        <v>207</v>
      </c>
      <c r="R3932" s="14" t="s">
        <v>38</v>
      </c>
      <c r="S3932" s="13" t="s">
        <v>216</v>
      </c>
      <c r="T3932" s="13" t="s">
        <v>278</v>
      </c>
      <c r="U3932" s="33">
        <f t="shared" ca="1" si="732"/>
        <v>45744.56914039352</v>
      </c>
      <c r="V3932" s="13" t="str">
        <f t="shared" si="733"/>
        <v>Chennai</v>
      </c>
      <c r="W3932" s="13" t="str">
        <f t="shared" si="734"/>
        <v>RI</v>
      </c>
      <c r="X3932" s="13">
        <f t="shared" si="735"/>
        <v>14</v>
      </c>
      <c r="Y3932" s="13" t="str">
        <f>IFERROR(VLOOKUP(C3932,ReceivingTeam[],2,FALSE),"HelpDesk")</f>
        <v>Branch office</v>
      </c>
      <c r="Z3932" s="67">
        <f t="shared" si="736"/>
        <v>44892.253877314826</v>
      </c>
      <c r="AA3932" s="68">
        <f t="shared" si="737"/>
        <v>44888</v>
      </c>
      <c r="AB3932" s="69" t="b">
        <f t="shared" si="738"/>
        <v>1</v>
      </c>
      <c r="AC3932" s="70">
        <f t="shared" si="739"/>
        <v>3</v>
      </c>
      <c r="AD3932" s="67">
        <f t="shared" si="740"/>
        <v>44892.253877314826</v>
      </c>
      <c r="AE3932" s="67">
        <f>VLOOKUP(V3932,'Branch Wise Work Timelines'!C:G,3,FALSE)+AA3932</f>
        <v>44888.416666666664</v>
      </c>
      <c r="AF3932" s="67">
        <f>IF(V3932="Bangalore",VLOOKUP(V3932,'Branch Wise Work Timelines'!C:G,4,FALSE)+AA3932+1,IF(V3932="Mumbai",VLOOKUP(V3932,'Branch Wise Work Timelines'!C:G,4,FALSE)+AA3932+1,VLOOKUP(V3932,'Branch Wise Work Timelines'!C:G,4,FALSE)+AA3932))</f>
        <v>44888.770833333336</v>
      </c>
      <c r="AG3932" s="67">
        <f>WORKDAY.INTL(AA3932,1,11)+VLOOKUP(V3932,'Branch Wise Work Timelines'!C:G,3,FALSE)</f>
        <v>44889.416666666664</v>
      </c>
      <c r="AH3932" s="69" t="str">
        <f t="shared" ca="1" si="741"/>
        <v>Out of TAT</v>
      </c>
      <c r="AI3932" s="69">
        <f t="shared" ca="1" si="742"/>
        <v>20456</v>
      </c>
      <c r="AJ3932" s="69" t="str">
        <f ca="1">IF(AI3932&lt;0,"0-12",IFERROR(VLOOKUP(AI3932,Breakup[],2,FALSE),"&gt;24"))</f>
        <v>&gt;24</v>
      </c>
      <c r="AK3932" s="69" t="str">
        <f>VLOOKUP(V3932,Master!B:D,3,FALSE)</f>
        <v>South</v>
      </c>
      <c r="AL3932" s="69" t="str">
        <f t="shared" si="743"/>
        <v>Chennai</v>
      </c>
    </row>
    <row r="3933" spans="1:38">
      <c r="A3933" s="14" t="s">
        <v>8195</v>
      </c>
      <c r="B3933" s="54">
        <v>44701.701743518497</v>
      </c>
      <c r="C3933" s="13" t="s">
        <v>497</v>
      </c>
      <c r="D3933" s="13">
        <v>361</v>
      </c>
      <c r="E3933" s="13" t="s">
        <v>8196</v>
      </c>
      <c r="F3933" s="13" t="s">
        <v>33</v>
      </c>
      <c r="G3933" s="14">
        <v>1653046813858</v>
      </c>
      <c r="H3933" s="55">
        <v>0.90048611111111099</v>
      </c>
      <c r="I3933" s="33">
        <v>44886.900486111103</v>
      </c>
      <c r="J3933" s="58">
        <v>44886</v>
      </c>
      <c r="K3933" s="13" t="s">
        <v>452</v>
      </c>
      <c r="L3933" s="13" t="s">
        <v>36</v>
      </c>
      <c r="M3933" s="13" t="s">
        <v>497</v>
      </c>
      <c r="N3933" s="13" t="s">
        <v>206</v>
      </c>
      <c r="O3933" s="33" t="s">
        <v>38</v>
      </c>
      <c r="P3933" s="58" t="s">
        <v>38</v>
      </c>
      <c r="Q3933" s="33" t="s">
        <v>207</v>
      </c>
      <c r="R3933" s="14" t="s">
        <v>38</v>
      </c>
      <c r="S3933" s="13" t="s">
        <v>216</v>
      </c>
      <c r="T3933" s="13" t="s">
        <v>217</v>
      </c>
      <c r="U3933" s="33">
        <f t="shared" ca="1" si="732"/>
        <v>45744.56914039352</v>
      </c>
      <c r="V3933" s="13" t="str">
        <f t="shared" si="733"/>
        <v>Chennai</v>
      </c>
      <c r="W3933" s="13" t="str">
        <f t="shared" si="734"/>
        <v>RI</v>
      </c>
      <c r="X3933" s="13">
        <f t="shared" si="735"/>
        <v>21</v>
      </c>
      <c r="Y3933" s="13" t="str">
        <f>IFERROR(VLOOKUP(C3933,ReceivingTeam[],2,FALSE),"HelpDesk")</f>
        <v>HelpDesk</v>
      </c>
      <c r="Z3933" s="67">
        <f t="shared" si="736"/>
        <v>44888.046319444431</v>
      </c>
      <c r="AA3933" s="68">
        <f t="shared" si="737"/>
        <v>44886</v>
      </c>
      <c r="AB3933" s="69" t="b">
        <f t="shared" si="738"/>
        <v>1</v>
      </c>
      <c r="AC3933" s="70">
        <f t="shared" si="739"/>
        <v>0.5</v>
      </c>
      <c r="AD3933" s="67">
        <f t="shared" si="740"/>
        <v>44888.046319444431</v>
      </c>
      <c r="AE3933" s="67">
        <f>VLOOKUP(V3933,'Branch Wise Work Timelines'!C:G,3,FALSE)+AA3933</f>
        <v>44886.416666666664</v>
      </c>
      <c r="AF3933" s="67">
        <f>IF(V3933="Bangalore",VLOOKUP(V3933,'Branch Wise Work Timelines'!C:G,4,FALSE)+AA3933+1,IF(V3933="Mumbai",VLOOKUP(V3933,'Branch Wise Work Timelines'!C:G,4,FALSE)+AA3933+1,VLOOKUP(V3933,'Branch Wise Work Timelines'!C:G,4,FALSE)+AA3933))</f>
        <v>44886.770833333336</v>
      </c>
      <c r="AG3933" s="67">
        <f>WORKDAY.INTL(AA3933,1,11)+VLOOKUP(V3933,'Branch Wise Work Timelines'!C:G,3,FALSE)</f>
        <v>44887.416666666664</v>
      </c>
      <c r="AH3933" s="69" t="str">
        <f t="shared" ca="1" si="741"/>
        <v>Out of TAT</v>
      </c>
      <c r="AI3933" s="69">
        <f t="shared" ca="1" si="742"/>
        <v>20557</v>
      </c>
      <c r="AJ3933" s="69" t="str">
        <f ca="1">IF(AI3933&lt;0,"0-12",IFERROR(VLOOKUP(AI3933,Breakup[],2,FALSE),"&gt;24"))</f>
        <v>&gt;24</v>
      </c>
      <c r="AK3933" s="69" t="str">
        <f>VLOOKUP(V3933,Master!B:D,3,FALSE)</f>
        <v>South</v>
      </c>
      <c r="AL3933" s="69" t="str">
        <f t="shared" si="743"/>
        <v>Chennai</v>
      </c>
    </row>
    <row r="3934" spans="1:38">
      <c r="A3934" s="14" t="s">
        <v>8197</v>
      </c>
      <c r="B3934" s="54">
        <v>44701.788934988399</v>
      </c>
      <c r="C3934" s="13" t="s">
        <v>154</v>
      </c>
      <c r="D3934" s="13">
        <v>250</v>
      </c>
      <c r="E3934" s="13" t="s">
        <v>8198</v>
      </c>
      <c r="F3934" s="13" t="s">
        <v>33</v>
      </c>
      <c r="G3934" s="14">
        <v>1653053396871</v>
      </c>
      <c r="H3934" s="55">
        <v>0.60462962962962996</v>
      </c>
      <c r="I3934" s="33">
        <v>44891.604629629597</v>
      </c>
      <c r="J3934" s="58">
        <v>44891</v>
      </c>
      <c r="K3934" s="13" t="s">
        <v>452</v>
      </c>
      <c r="L3934" s="13" t="s">
        <v>36</v>
      </c>
      <c r="M3934" s="13" t="s">
        <v>154</v>
      </c>
      <c r="N3934" s="13" t="s">
        <v>206</v>
      </c>
      <c r="O3934" s="33">
        <v>44891.918553240699</v>
      </c>
      <c r="P3934" s="58">
        <v>44891</v>
      </c>
      <c r="Q3934" s="33" t="s">
        <v>237</v>
      </c>
      <c r="R3934" s="14">
        <v>1174</v>
      </c>
      <c r="S3934" s="13" t="s">
        <v>216</v>
      </c>
      <c r="T3934" s="13" t="s">
        <v>278</v>
      </c>
      <c r="U3934" s="33">
        <f t="shared" ca="1" si="732"/>
        <v>45744.56914039352</v>
      </c>
      <c r="V3934" s="13" t="str">
        <f t="shared" si="733"/>
        <v>Chennai</v>
      </c>
      <c r="W3934" s="13" t="str">
        <f t="shared" si="734"/>
        <v>RI</v>
      </c>
      <c r="X3934" s="13">
        <f t="shared" si="735"/>
        <v>14</v>
      </c>
      <c r="Y3934" s="13" t="str">
        <f>IFERROR(VLOOKUP(C3934,ReceivingTeam[],2,FALSE),"HelpDesk")</f>
        <v>Branch office</v>
      </c>
      <c r="Z3934" s="67">
        <f t="shared" si="736"/>
        <v>44896.250462962926</v>
      </c>
      <c r="AA3934" s="68">
        <f t="shared" si="737"/>
        <v>44891</v>
      </c>
      <c r="AB3934" s="69" t="b">
        <f t="shared" si="738"/>
        <v>1</v>
      </c>
      <c r="AC3934" s="70">
        <f t="shared" si="739"/>
        <v>3</v>
      </c>
      <c r="AD3934" s="67">
        <f t="shared" si="740"/>
        <v>44896.250462962926</v>
      </c>
      <c r="AE3934" s="67">
        <f>VLOOKUP(V3934,'Branch Wise Work Timelines'!C:G,3,FALSE)+AA3934</f>
        <v>44891.416666666664</v>
      </c>
      <c r="AF3934" s="67">
        <f>IF(V3934="Bangalore",VLOOKUP(V3934,'Branch Wise Work Timelines'!C:G,4,FALSE)+AA3934+1,IF(V3934="Mumbai",VLOOKUP(V3934,'Branch Wise Work Timelines'!C:G,4,FALSE)+AA3934+1,VLOOKUP(V3934,'Branch Wise Work Timelines'!C:G,4,FALSE)+AA3934))</f>
        <v>44891.770833333336</v>
      </c>
      <c r="AG3934" s="67">
        <f>WORKDAY.INTL(AA3934,1,11)+VLOOKUP(V3934,'Branch Wise Work Timelines'!C:G,3,FALSE)</f>
        <v>44893.416666666664</v>
      </c>
      <c r="AH3934" s="69" t="str">
        <f t="shared" si="741"/>
        <v>Met</v>
      </c>
      <c r="AI3934" s="69">
        <f t="shared" ca="1" si="742"/>
        <v>20360</v>
      </c>
      <c r="AJ3934" s="69" t="str">
        <f ca="1">IF(AI3934&lt;0,"0-12",IFERROR(VLOOKUP(AI3934,Breakup[],2,FALSE),"&gt;24"))</f>
        <v>&gt;24</v>
      </c>
      <c r="AK3934" s="69" t="str">
        <f>VLOOKUP(V3934,Master!B:D,3,FALSE)</f>
        <v>South</v>
      </c>
      <c r="AL3934" s="69" t="str">
        <f t="shared" si="743"/>
        <v>Chennai</v>
      </c>
    </row>
    <row r="3935" spans="1:38">
      <c r="A3935" s="14" t="s">
        <v>8199</v>
      </c>
      <c r="B3935" s="54">
        <v>44701.790898229199</v>
      </c>
      <c r="C3935" s="13" t="s">
        <v>154</v>
      </c>
      <c r="D3935" s="13">
        <v>984</v>
      </c>
      <c r="E3935" s="13" t="s">
        <v>8200</v>
      </c>
      <c r="F3935" s="13" t="s">
        <v>33</v>
      </c>
      <c r="G3935" s="14">
        <v>1653053396871</v>
      </c>
      <c r="H3935" s="55">
        <v>0.77583333333333304</v>
      </c>
      <c r="I3935" s="33">
        <v>44890.775833333297</v>
      </c>
      <c r="J3935" s="58">
        <v>44890</v>
      </c>
      <c r="K3935" s="13" t="s">
        <v>452</v>
      </c>
      <c r="L3935" s="13" t="s">
        <v>36</v>
      </c>
      <c r="M3935" s="13" t="s">
        <v>154</v>
      </c>
      <c r="N3935" s="13" t="s">
        <v>206</v>
      </c>
      <c r="O3935" s="33" t="s">
        <v>38</v>
      </c>
      <c r="P3935" s="58" t="s">
        <v>38</v>
      </c>
      <c r="Q3935" s="33" t="s">
        <v>207</v>
      </c>
      <c r="R3935" s="14" t="s">
        <v>38</v>
      </c>
      <c r="S3935" s="13" t="s">
        <v>216</v>
      </c>
      <c r="T3935" s="13" t="s">
        <v>278</v>
      </c>
      <c r="U3935" s="33">
        <f t="shared" ca="1" si="732"/>
        <v>45744.56914039352</v>
      </c>
      <c r="V3935" s="13" t="str">
        <f t="shared" si="733"/>
        <v>Chennai</v>
      </c>
      <c r="W3935" s="13" t="str">
        <f t="shared" si="734"/>
        <v>RI</v>
      </c>
      <c r="X3935" s="13">
        <f t="shared" si="735"/>
        <v>18</v>
      </c>
      <c r="Y3935" s="13" t="str">
        <f>IFERROR(VLOOKUP(C3935,ReceivingTeam[],2,FALSE),"HelpDesk")</f>
        <v>Branch office</v>
      </c>
      <c r="Z3935" s="67">
        <f t="shared" si="736"/>
        <v>44894.421666666625</v>
      </c>
      <c r="AA3935" s="68">
        <f t="shared" si="737"/>
        <v>44890</v>
      </c>
      <c r="AB3935" s="69" t="b">
        <f t="shared" si="738"/>
        <v>1</v>
      </c>
      <c r="AC3935" s="70">
        <f t="shared" si="739"/>
        <v>3</v>
      </c>
      <c r="AD3935" s="67">
        <f t="shared" si="740"/>
        <v>44894.421666666625</v>
      </c>
      <c r="AE3935" s="67">
        <f>VLOOKUP(V3935,'Branch Wise Work Timelines'!C:G,3,FALSE)+AA3935</f>
        <v>44890.416666666664</v>
      </c>
      <c r="AF3935" s="67">
        <f>IF(V3935="Bangalore",VLOOKUP(V3935,'Branch Wise Work Timelines'!C:G,4,FALSE)+AA3935+1,IF(V3935="Mumbai",VLOOKUP(V3935,'Branch Wise Work Timelines'!C:G,4,FALSE)+AA3935+1,VLOOKUP(V3935,'Branch Wise Work Timelines'!C:G,4,FALSE)+AA3935))</f>
        <v>44890.770833333336</v>
      </c>
      <c r="AG3935" s="67">
        <f>WORKDAY.INTL(AA3935,1,11)+VLOOKUP(V3935,'Branch Wise Work Timelines'!C:G,3,FALSE)</f>
        <v>44891.416666666664</v>
      </c>
      <c r="AH3935" s="69" t="str">
        <f t="shared" ca="1" si="741"/>
        <v>Out of TAT</v>
      </c>
      <c r="AI3935" s="69">
        <f t="shared" ca="1" si="742"/>
        <v>20404</v>
      </c>
      <c r="AJ3935" s="69" t="str">
        <f ca="1">IF(AI3935&lt;0,"0-12",IFERROR(VLOOKUP(AI3935,Breakup[],2,FALSE),"&gt;24"))</f>
        <v>&gt;24</v>
      </c>
      <c r="AK3935" s="69" t="str">
        <f>VLOOKUP(V3935,Master!B:D,3,FALSE)</f>
        <v>South</v>
      </c>
      <c r="AL3935" s="69" t="str">
        <f t="shared" si="743"/>
        <v>Chennai</v>
      </c>
    </row>
    <row r="3936" spans="1:38">
      <c r="A3936" s="14" t="s">
        <v>8201</v>
      </c>
      <c r="B3936" s="54">
        <v>44701.961977395797</v>
      </c>
      <c r="C3936" s="13" t="s">
        <v>6452</v>
      </c>
      <c r="D3936" s="13">
        <v>1256</v>
      </c>
      <c r="E3936" s="13" t="s">
        <v>8202</v>
      </c>
      <c r="F3936" s="13" t="s">
        <v>15</v>
      </c>
      <c r="G3936" s="14">
        <v>1653069266688</v>
      </c>
      <c r="H3936" s="55">
        <v>0.32776620370370402</v>
      </c>
      <c r="I3936" s="33">
        <v>44883.3277662037</v>
      </c>
      <c r="J3936" s="58">
        <v>44883</v>
      </c>
      <c r="K3936" s="13" t="s">
        <v>213</v>
      </c>
      <c r="L3936" s="13" t="s">
        <v>30</v>
      </c>
      <c r="M3936" s="13" t="s">
        <v>147</v>
      </c>
      <c r="N3936" s="13" t="s">
        <v>206</v>
      </c>
      <c r="O3936" s="33" t="s">
        <v>38</v>
      </c>
      <c r="P3936" s="58" t="s">
        <v>38</v>
      </c>
      <c r="Q3936" s="33" t="s">
        <v>207</v>
      </c>
      <c r="R3936" s="14" t="s">
        <v>38</v>
      </c>
      <c r="S3936" s="13" t="s">
        <v>208</v>
      </c>
      <c r="T3936" s="13" t="s">
        <v>209</v>
      </c>
      <c r="U3936" s="33">
        <f t="shared" ca="1" si="732"/>
        <v>45744.56914039352</v>
      </c>
      <c r="V3936" s="13" t="str">
        <f t="shared" si="733"/>
        <v>Bangalore</v>
      </c>
      <c r="W3936" s="13" t="str">
        <f t="shared" si="734"/>
        <v>CLS</v>
      </c>
      <c r="X3936" s="13">
        <f t="shared" si="735"/>
        <v>7</v>
      </c>
      <c r="Y3936" s="13" t="str">
        <f>IFERROR(VLOOKUP(C3936,ReceivingTeam[],2,FALSE),"HelpDesk")</f>
        <v>HelpDesk</v>
      </c>
      <c r="Z3936" s="67">
        <f t="shared" si="736"/>
        <v>44883.916666666664</v>
      </c>
      <c r="AA3936" s="68">
        <f t="shared" si="737"/>
        <v>44883</v>
      </c>
      <c r="AB3936" s="69" t="b">
        <f t="shared" si="738"/>
        <v>1</v>
      </c>
      <c r="AC3936" s="70">
        <f t="shared" si="739"/>
        <v>0.5</v>
      </c>
      <c r="AD3936" s="67">
        <f t="shared" si="740"/>
        <v>44883.916666666664</v>
      </c>
      <c r="AE3936" s="67">
        <f>VLOOKUP(V3936,'Branch Wise Work Timelines'!C:G,3,FALSE)+AA3936</f>
        <v>44883.416666666664</v>
      </c>
      <c r="AF3936" s="67">
        <f>IF(V3936="Bangalore",VLOOKUP(V3936,'Branch Wise Work Timelines'!C:G,4,FALSE)+AA3936+1,IF(V3936="Mumbai",VLOOKUP(V3936,'Branch Wise Work Timelines'!C:G,4,FALSE)+AA3936+1,VLOOKUP(V3936,'Branch Wise Work Timelines'!C:G,4,FALSE)+AA3936))</f>
        <v>44884.104166666664</v>
      </c>
      <c r="AG3936" s="67">
        <f>WORKDAY.INTL(AA3936,1,11)+VLOOKUP(V3936,'Branch Wise Work Timelines'!C:G,3,FALSE)</f>
        <v>44884.416666666664</v>
      </c>
      <c r="AH3936" s="69" t="str">
        <f t="shared" ca="1" si="741"/>
        <v>Out of TAT</v>
      </c>
      <c r="AI3936" s="69">
        <f t="shared" ca="1" si="742"/>
        <v>20656</v>
      </c>
      <c r="AJ3936" s="69" t="str">
        <f ca="1">IF(AI3936&lt;0,"0-12",IFERROR(VLOOKUP(AI3936,Breakup[],2,FALSE),"&gt;24"))</f>
        <v>&gt;24</v>
      </c>
      <c r="AK3936" s="69" t="str">
        <f>VLOOKUP(V3936,Master!B:D,3,FALSE)</f>
        <v>South</v>
      </c>
      <c r="AL3936" s="69" t="str">
        <f t="shared" si="743"/>
        <v>Bangalore-CLS</v>
      </c>
    </row>
    <row r="3937" spans="1:38">
      <c r="A3937" s="14" t="s">
        <v>8203</v>
      </c>
      <c r="B3937" s="54">
        <v>44701.753383252297</v>
      </c>
      <c r="C3937" s="13" t="s">
        <v>450</v>
      </c>
      <c r="D3937" s="13">
        <v>1608</v>
      </c>
      <c r="E3937" s="13" t="s">
        <v>8204</v>
      </c>
      <c r="F3937" s="13" t="s">
        <v>33</v>
      </c>
      <c r="G3937" s="14">
        <v>1653054191776</v>
      </c>
      <c r="H3937" s="55">
        <v>0.580740740740741</v>
      </c>
      <c r="I3937" s="33">
        <v>44890.580740740697</v>
      </c>
      <c r="J3937" s="58">
        <v>44890</v>
      </c>
      <c r="K3937" s="13" t="s">
        <v>452</v>
      </c>
      <c r="L3937" s="13" t="s">
        <v>36</v>
      </c>
      <c r="M3937" s="13" t="s">
        <v>450</v>
      </c>
      <c r="N3937" s="13" t="s">
        <v>206</v>
      </c>
      <c r="O3937" s="33" t="s">
        <v>38</v>
      </c>
      <c r="P3937" s="58" t="s">
        <v>38</v>
      </c>
      <c r="Q3937" s="33" t="s">
        <v>207</v>
      </c>
      <c r="R3937" s="14" t="s">
        <v>38</v>
      </c>
      <c r="S3937" s="13" t="s">
        <v>216</v>
      </c>
      <c r="T3937" s="13" t="s">
        <v>217</v>
      </c>
      <c r="U3937" s="33">
        <f t="shared" ca="1" si="732"/>
        <v>45744.56914039352</v>
      </c>
      <c r="V3937" s="13" t="str">
        <f t="shared" si="733"/>
        <v>Chennai</v>
      </c>
      <c r="W3937" s="13" t="str">
        <f t="shared" si="734"/>
        <v>RI</v>
      </c>
      <c r="X3937" s="13">
        <f t="shared" si="735"/>
        <v>13</v>
      </c>
      <c r="Y3937" s="13" t="str">
        <f>IFERROR(VLOOKUP(C3937,ReceivingTeam[],2,FALSE),"HelpDesk")</f>
        <v>HelpDesk</v>
      </c>
      <c r="Z3937" s="67">
        <f t="shared" si="736"/>
        <v>44891.726574074026</v>
      </c>
      <c r="AA3937" s="68">
        <f t="shared" si="737"/>
        <v>44890</v>
      </c>
      <c r="AB3937" s="69" t="b">
        <f t="shared" si="738"/>
        <v>1</v>
      </c>
      <c r="AC3937" s="70">
        <f t="shared" si="739"/>
        <v>0.5</v>
      </c>
      <c r="AD3937" s="67">
        <f t="shared" si="740"/>
        <v>44891.726574074026</v>
      </c>
      <c r="AE3937" s="67">
        <f>VLOOKUP(V3937,'Branch Wise Work Timelines'!C:G,3,FALSE)+AA3937</f>
        <v>44890.416666666664</v>
      </c>
      <c r="AF3937" s="67">
        <f>IF(V3937="Bangalore",VLOOKUP(V3937,'Branch Wise Work Timelines'!C:G,4,FALSE)+AA3937+1,IF(V3937="Mumbai",VLOOKUP(V3937,'Branch Wise Work Timelines'!C:G,4,FALSE)+AA3937+1,VLOOKUP(V3937,'Branch Wise Work Timelines'!C:G,4,FALSE)+AA3937))</f>
        <v>44890.770833333336</v>
      </c>
      <c r="AG3937" s="67">
        <f>WORKDAY.INTL(AA3937,1,11)+VLOOKUP(V3937,'Branch Wise Work Timelines'!C:G,3,FALSE)</f>
        <v>44891.416666666664</v>
      </c>
      <c r="AH3937" s="69" t="str">
        <f t="shared" ca="1" si="741"/>
        <v>Out of TAT</v>
      </c>
      <c r="AI3937" s="69">
        <f t="shared" ca="1" si="742"/>
        <v>20469</v>
      </c>
      <c r="AJ3937" s="69" t="str">
        <f ca="1">IF(AI3937&lt;0,"0-12",IFERROR(VLOOKUP(AI3937,Breakup[],2,FALSE),"&gt;24"))</f>
        <v>&gt;24</v>
      </c>
      <c r="AK3937" s="69" t="str">
        <f>VLOOKUP(V3937,Master!B:D,3,FALSE)</f>
        <v>South</v>
      </c>
      <c r="AL3937" s="69" t="str">
        <f t="shared" si="743"/>
        <v>Chennai</v>
      </c>
    </row>
    <row r="3938" spans="1:38">
      <c r="A3938" s="14" t="s">
        <v>8205</v>
      </c>
      <c r="B3938" s="54">
        <v>44701.782266550901</v>
      </c>
      <c r="C3938" s="13" t="s">
        <v>154</v>
      </c>
      <c r="D3938" s="13">
        <v>1550</v>
      </c>
      <c r="E3938" s="13" t="s">
        <v>8206</v>
      </c>
      <c r="F3938" s="13" t="s">
        <v>33</v>
      </c>
      <c r="G3938" s="14">
        <v>1653053396871</v>
      </c>
      <c r="H3938" s="55">
        <v>0.95906250000000004</v>
      </c>
      <c r="I3938" s="33">
        <v>44882.959062499998</v>
      </c>
      <c r="J3938" s="58">
        <v>44882</v>
      </c>
      <c r="K3938" s="13" t="s">
        <v>452</v>
      </c>
      <c r="L3938" s="13" t="s">
        <v>36</v>
      </c>
      <c r="M3938" s="13" t="s">
        <v>154</v>
      </c>
      <c r="N3938" s="13" t="s">
        <v>206</v>
      </c>
      <c r="O3938" s="33" t="s">
        <v>38</v>
      </c>
      <c r="P3938" s="58" t="s">
        <v>38</v>
      </c>
      <c r="Q3938" s="33" t="s">
        <v>207</v>
      </c>
      <c r="R3938" s="14" t="s">
        <v>38</v>
      </c>
      <c r="S3938" s="13" t="s">
        <v>216</v>
      </c>
      <c r="T3938" s="13" t="s">
        <v>278</v>
      </c>
      <c r="U3938" s="33">
        <f t="shared" ca="1" si="732"/>
        <v>45744.56914039352</v>
      </c>
      <c r="V3938" s="13" t="str">
        <f t="shared" si="733"/>
        <v>Chennai</v>
      </c>
      <c r="W3938" s="13" t="str">
        <f t="shared" si="734"/>
        <v>RI</v>
      </c>
      <c r="X3938" s="13">
        <f t="shared" si="735"/>
        <v>23</v>
      </c>
      <c r="Y3938" s="13" t="str">
        <f>IFERROR(VLOOKUP(C3938,ReceivingTeam[],2,FALSE),"HelpDesk")</f>
        <v>Branch office</v>
      </c>
      <c r="Z3938" s="67">
        <f t="shared" si="736"/>
        <v>44886.604895833327</v>
      </c>
      <c r="AA3938" s="68">
        <f t="shared" si="737"/>
        <v>44882</v>
      </c>
      <c r="AB3938" s="69" t="b">
        <f t="shared" si="738"/>
        <v>1</v>
      </c>
      <c r="AC3938" s="70">
        <f t="shared" si="739"/>
        <v>3</v>
      </c>
      <c r="AD3938" s="67">
        <f t="shared" si="740"/>
        <v>44886.604895833327</v>
      </c>
      <c r="AE3938" s="67">
        <f>VLOOKUP(V3938,'Branch Wise Work Timelines'!C:G,3,FALSE)+AA3938</f>
        <v>44882.416666666664</v>
      </c>
      <c r="AF3938" s="67">
        <f>IF(V3938="Bangalore",VLOOKUP(V3938,'Branch Wise Work Timelines'!C:G,4,FALSE)+AA3938+1,IF(V3938="Mumbai",VLOOKUP(V3938,'Branch Wise Work Timelines'!C:G,4,FALSE)+AA3938+1,VLOOKUP(V3938,'Branch Wise Work Timelines'!C:G,4,FALSE)+AA3938))</f>
        <v>44882.770833333336</v>
      </c>
      <c r="AG3938" s="67">
        <f>WORKDAY.INTL(AA3938,1,11)+VLOOKUP(V3938,'Branch Wise Work Timelines'!C:G,3,FALSE)</f>
        <v>44883.416666666664</v>
      </c>
      <c r="AH3938" s="69" t="str">
        <f t="shared" ca="1" si="741"/>
        <v>Out of TAT</v>
      </c>
      <c r="AI3938" s="69">
        <f t="shared" ca="1" si="742"/>
        <v>20592</v>
      </c>
      <c r="AJ3938" s="69" t="str">
        <f ca="1">IF(AI3938&lt;0,"0-12",IFERROR(VLOOKUP(AI3938,Breakup[],2,FALSE),"&gt;24"))</f>
        <v>&gt;24</v>
      </c>
      <c r="AK3938" s="69" t="str">
        <f>VLOOKUP(V3938,Master!B:D,3,FALSE)</f>
        <v>South</v>
      </c>
      <c r="AL3938" s="69" t="str">
        <f t="shared" si="743"/>
        <v>Chennai</v>
      </c>
    </row>
    <row r="3939" spans="1:38">
      <c r="A3939" s="14" t="s">
        <v>8207</v>
      </c>
      <c r="B3939" s="54">
        <v>44701.784108530097</v>
      </c>
      <c r="C3939" s="13" t="s">
        <v>154</v>
      </c>
      <c r="D3939" s="13">
        <v>1317</v>
      </c>
      <c r="E3939" s="13" t="s">
        <v>8208</v>
      </c>
      <c r="F3939" s="13" t="s">
        <v>33</v>
      </c>
      <c r="G3939" s="14">
        <v>1653053396871</v>
      </c>
      <c r="H3939" s="55">
        <v>0.71752314814814799</v>
      </c>
      <c r="I3939" s="33">
        <v>44881.717523148101</v>
      </c>
      <c r="J3939" s="58">
        <v>44881</v>
      </c>
      <c r="K3939" s="13" t="s">
        <v>452</v>
      </c>
      <c r="L3939" s="13" t="s">
        <v>36</v>
      </c>
      <c r="M3939" s="13" t="s">
        <v>154</v>
      </c>
      <c r="N3939" s="13" t="s">
        <v>206</v>
      </c>
      <c r="O3939" s="33" t="s">
        <v>38</v>
      </c>
      <c r="P3939" s="58" t="s">
        <v>38</v>
      </c>
      <c r="Q3939" s="33" t="s">
        <v>207</v>
      </c>
      <c r="R3939" s="14" t="s">
        <v>38</v>
      </c>
      <c r="S3939" s="13" t="s">
        <v>216</v>
      </c>
      <c r="T3939" s="13" t="s">
        <v>278</v>
      </c>
      <c r="U3939" s="33">
        <f t="shared" ca="1" si="732"/>
        <v>45744.56914039352</v>
      </c>
      <c r="V3939" s="13" t="str">
        <f t="shared" si="733"/>
        <v>Chennai</v>
      </c>
      <c r="W3939" s="13" t="str">
        <f t="shared" si="734"/>
        <v>RI</v>
      </c>
      <c r="X3939" s="13">
        <f t="shared" si="735"/>
        <v>17</v>
      </c>
      <c r="Y3939" s="13" t="str">
        <f>IFERROR(VLOOKUP(C3939,ReceivingTeam[],2,FALSE),"HelpDesk")</f>
        <v>Branch office</v>
      </c>
      <c r="Z3939" s="67">
        <f t="shared" si="736"/>
        <v>44885.36335648143</v>
      </c>
      <c r="AA3939" s="68">
        <f t="shared" si="737"/>
        <v>44881</v>
      </c>
      <c r="AB3939" s="69" t="b">
        <f t="shared" si="738"/>
        <v>1</v>
      </c>
      <c r="AC3939" s="70">
        <f t="shared" si="739"/>
        <v>3</v>
      </c>
      <c r="AD3939" s="67">
        <f t="shared" si="740"/>
        <v>44885.36335648143</v>
      </c>
      <c r="AE3939" s="67">
        <f>VLOOKUP(V3939,'Branch Wise Work Timelines'!C:G,3,FALSE)+AA3939</f>
        <v>44881.416666666664</v>
      </c>
      <c r="AF3939" s="67">
        <f>IF(V3939="Bangalore",VLOOKUP(V3939,'Branch Wise Work Timelines'!C:G,4,FALSE)+AA3939+1,IF(V3939="Mumbai",VLOOKUP(V3939,'Branch Wise Work Timelines'!C:G,4,FALSE)+AA3939+1,VLOOKUP(V3939,'Branch Wise Work Timelines'!C:G,4,FALSE)+AA3939))</f>
        <v>44881.770833333336</v>
      </c>
      <c r="AG3939" s="67">
        <f>WORKDAY.INTL(AA3939,1,11)+VLOOKUP(V3939,'Branch Wise Work Timelines'!C:G,3,FALSE)</f>
        <v>44882.416666666664</v>
      </c>
      <c r="AH3939" s="69" t="str">
        <f t="shared" ca="1" si="741"/>
        <v>Out of TAT</v>
      </c>
      <c r="AI3939" s="69">
        <f t="shared" ca="1" si="742"/>
        <v>20621</v>
      </c>
      <c r="AJ3939" s="69" t="str">
        <f ca="1">IF(AI3939&lt;0,"0-12",IFERROR(VLOOKUP(AI3939,Breakup[],2,FALSE),"&gt;24"))</f>
        <v>&gt;24</v>
      </c>
      <c r="AK3939" s="69" t="str">
        <f>VLOOKUP(V3939,Master!B:D,3,FALSE)</f>
        <v>South</v>
      </c>
      <c r="AL3939" s="69" t="str">
        <f t="shared" si="743"/>
        <v>Chennai</v>
      </c>
    </row>
    <row r="3940" spans="1:38">
      <c r="A3940" s="14" t="s">
        <v>8209</v>
      </c>
      <c r="B3940" s="54">
        <v>44701.929864085701</v>
      </c>
      <c r="C3940" s="13" t="s">
        <v>460</v>
      </c>
      <c r="D3940" s="13">
        <v>1815</v>
      </c>
      <c r="E3940" s="13" t="s">
        <v>8210</v>
      </c>
      <c r="F3940" s="13" t="s">
        <v>33</v>
      </c>
      <c r="G3940" s="14">
        <v>1653067592196</v>
      </c>
      <c r="H3940" s="55">
        <v>0.15179398148148099</v>
      </c>
      <c r="I3940" s="33">
        <v>44881.151793981502</v>
      </c>
      <c r="J3940" s="58">
        <v>44881</v>
      </c>
      <c r="K3940" s="13" t="s">
        <v>213</v>
      </c>
      <c r="L3940" s="13" t="s">
        <v>30</v>
      </c>
      <c r="M3940" s="13" t="s">
        <v>147</v>
      </c>
      <c r="N3940" s="13" t="s">
        <v>206</v>
      </c>
      <c r="O3940" s="33" t="s">
        <v>38</v>
      </c>
      <c r="P3940" s="58" t="s">
        <v>38</v>
      </c>
      <c r="Q3940" s="33" t="s">
        <v>207</v>
      </c>
      <c r="R3940" s="14" t="s">
        <v>38</v>
      </c>
      <c r="S3940" s="13" t="s">
        <v>208</v>
      </c>
      <c r="T3940" s="13" t="s">
        <v>209</v>
      </c>
      <c r="U3940" s="33">
        <f t="shared" ca="1" si="732"/>
        <v>45744.56914039352</v>
      </c>
      <c r="V3940" s="13" t="str">
        <f t="shared" si="733"/>
        <v>Bangalore</v>
      </c>
      <c r="W3940" s="13" t="str">
        <f t="shared" si="734"/>
        <v>RI</v>
      </c>
      <c r="X3940" s="13">
        <f t="shared" si="735"/>
        <v>3</v>
      </c>
      <c r="Y3940" s="13" t="str">
        <f>IFERROR(VLOOKUP(C3940,ReceivingTeam[],2,FALSE),"HelpDesk")</f>
        <v>HelpDesk</v>
      </c>
      <c r="Z3940" s="67">
        <f t="shared" si="736"/>
        <v>44881.916666666664</v>
      </c>
      <c r="AA3940" s="68">
        <f t="shared" si="737"/>
        <v>44881</v>
      </c>
      <c r="AB3940" s="69" t="b">
        <f t="shared" si="738"/>
        <v>1</v>
      </c>
      <c r="AC3940" s="70">
        <f t="shared" si="739"/>
        <v>0.5</v>
      </c>
      <c r="AD3940" s="67">
        <f t="shared" si="740"/>
        <v>44881.916666666664</v>
      </c>
      <c r="AE3940" s="67">
        <f>VLOOKUP(V3940,'Branch Wise Work Timelines'!C:G,3,FALSE)+AA3940</f>
        <v>44881.416666666664</v>
      </c>
      <c r="AF3940" s="67">
        <f>IF(V3940="Bangalore",VLOOKUP(V3940,'Branch Wise Work Timelines'!C:G,4,FALSE)+AA3940+1,IF(V3940="Mumbai",VLOOKUP(V3940,'Branch Wise Work Timelines'!C:G,4,FALSE)+AA3940+1,VLOOKUP(V3940,'Branch Wise Work Timelines'!C:G,4,FALSE)+AA3940))</f>
        <v>44882.104166666664</v>
      </c>
      <c r="AG3940" s="67">
        <f>WORKDAY.INTL(AA3940,1,11)+VLOOKUP(V3940,'Branch Wise Work Timelines'!C:G,3,FALSE)</f>
        <v>44882.416666666664</v>
      </c>
      <c r="AH3940" s="69" t="str">
        <f t="shared" ca="1" si="741"/>
        <v>Out of TAT</v>
      </c>
      <c r="AI3940" s="69">
        <f t="shared" ca="1" si="742"/>
        <v>20704</v>
      </c>
      <c r="AJ3940" s="69" t="str">
        <f ca="1">IF(AI3940&lt;0,"0-12",IFERROR(VLOOKUP(AI3940,Breakup[],2,FALSE),"&gt;24"))</f>
        <v>&gt;24</v>
      </c>
      <c r="AK3940" s="69" t="str">
        <f>VLOOKUP(V3940,Master!B:D,3,FALSE)</f>
        <v>South</v>
      </c>
      <c r="AL3940" s="69" t="str">
        <f t="shared" si="743"/>
        <v>Bangalore</v>
      </c>
    </row>
    <row r="3941" spans="1:38">
      <c r="A3941" s="14" t="s">
        <v>8211</v>
      </c>
      <c r="B3941" s="54">
        <v>44701.708432326399</v>
      </c>
      <c r="C3941" s="13" t="s">
        <v>311</v>
      </c>
      <c r="D3941" s="13">
        <v>916</v>
      </c>
      <c r="E3941" s="13" t="s">
        <v>8212</v>
      </c>
      <c r="F3941" s="13" t="s">
        <v>33</v>
      </c>
      <c r="G3941" s="14">
        <v>1653047121363</v>
      </c>
      <c r="H3941" s="55">
        <v>0.85927083333333298</v>
      </c>
      <c r="I3941" s="33">
        <v>44888.859270833302</v>
      </c>
      <c r="J3941" s="58">
        <v>44888</v>
      </c>
      <c r="K3941" s="13" t="s">
        <v>313</v>
      </c>
      <c r="L3941" s="13" t="s">
        <v>60</v>
      </c>
      <c r="M3941" s="13" t="s">
        <v>314</v>
      </c>
      <c r="N3941" s="13" t="s">
        <v>206</v>
      </c>
      <c r="O3941" s="33" t="s">
        <v>38</v>
      </c>
      <c r="P3941" s="58" t="s">
        <v>38</v>
      </c>
      <c r="Q3941" s="33" t="s">
        <v>207</v>
      </c>
      <c r="R3941" s="14" t="s">
        <v>38</v>
      </c>
      <c r="S3941" s="13" t="s">
        <v>208</v>
      </c>
      <c r="T3941" s="13" t="s">
        <v>209</v>
      </c>
      <c r="U3941" s="33">
        <f t="shared" ca="1" si="732"/>
        <v>45744.56914039352</v>
      </c>
      <c r="V3941" s="13" t="str">
        <f t="shared" si="733"/>
        <v>Hyderabad</v>
      </c>
      <c r="W3941" s="13" t="str">
        <f t="shared" si="734"/>
        <v>RI</v>
      </c>
      <c r="X3941" s="13">
        <f t="shared" si="735"/>
        <v>20</v>
      </c>
      <c r="Y3941" s="13" t="str">
        <f>IFERROR(VLOOKUP(C3941,ReceivingTeam[],2,FALSE),"HelpDesk")</f>
        <v>HelpDesk</v>
      </c>
      <c r="Z3941" s="67">
        <f t="shared" si="736"/>
        <v>44890.00510416663</v>
      </c>
      <c r="AA3941" s="68">
        <f t="shared" si="737"/>
        <v>44888</v>
      </c>
      <c r="AB3941" s="69" t="b">
        <f t="shared" si="738"/>
        <v>1</v>
      </c>
      <c r="AC3941" s="70">
        <f t="shared" si="739"/>
        <v>0.5</v>
      </c>
      <c r="AD3941" s="67">
        <f t="shared" si="740"/>
        <v>44890.00510416663</v>
      </c>
      <c r="AE3941" s="67">
        <f>VLOOKUP(V3941,'Branch Wise Work Timelines'!C:G,3,FALSE)+AA3941</f>
        <v>44888.416666666664</v>
      </c>
      <c r="AF3941" s="67">
        <f>IF(V3941="Bangalore",VLOOKUP(V3941,'Branch Wise Work Timelines'!C:G,4,FALSE)+AA3941+1,IF(V3941="Mumbai",VLOOKUP(V3941,'Branch Wise Work Timelines'!C:G,4,FALSE)+AA3941+1,VLOOKUP(V3941,'Branch Wise Work Timelines'!C:G,4,FALSE)+AA3941))</f>
        <v>44888.770833333336</v>
      </c>
      <c r="AG3941" s="67">
        <f>WORKDAY.INTL(AA3941,1,11)+VLOOKUP(V3941,'Branch Wise Work Timelines'!C:G,3,FALSE)</f>
        <v>44889.416666666664</v>
      </c>
      <c r="AH3941" s="69" t="str">
        <f t="shared" ca="1" si="741"/>
        <v>Out of TAT</v>
      </c>
      <c r="AI3941" s="69">
        <f t="shared" ca="1" si="742"/>
        <v>20510</v>
      </c>
      <c r="AJ3941" s="69" t="str">
        <f ca="1">IF(AI3941&lt;0,"0-12",IFERROR(VLOOKUP(AI3941,Breakup[],2,FALSE),"&gt;24"))</f>
        <v>&gt;24</v>
      </c>
      <c r="AK3941" s="69" t="str">
        <f>VLOOKUP(V3941,Master!B:D,3,FALSE)</f>
        <v>South</v>
      </c>
      <c r="AL3941" s="69" t="str">
        <f t="shared" si="743"/>
        <v>Hyderabad</v>
      </c>
    </row>
    <row r="3942" spans="1:38">
      <c r="A3942" s="14" t="s">
        <v>8213</v>
      </c>
      <c r="B3942" s="54">
        <v>44701.784286342598</v>
      </c>
      <c r="C3942" s="13" t="s">
        <v>435</v>
      </c>
      <c r="D3942" s="13">
        <v>1820</v>
      </c>
      <c r="E3942" s="13" t="s">
        <v>8214</v>
      </c>
      <c r="F3942" s="13" t="s">
        <v>33</v>
      </c>
      <c r="G3942" s="14">
        <v>1653052792488</v>
      </c>
      <c r="H3942" s="55">
        <v>0.68378472222222197</v>
      </c>
      <c r="I3942" s="33">
        <v>44885.683784722198</v>
      </c>
      <c r="J3942" s="58">
        <v>44885</v>
      </c>
      <c r="K3942" s="13" t="s">
        <v>437</v>
      </c>
      <c r="L3942" s="13" t="s">
        <v>12</v>
      </c>
      <c r="M3942" s="13" t="s">
        <v>435</v>
      </c>
      <c r="N3942" s="13" t="s">
        <v>206</v>
      </c>
      <c r="O3942" s="33" t="s">
        <v>38</v>
      </c>
      <c r="P3942" s="58" t="s">
        <v>38</v>
      </c>
      <c r="Q3942" s="33" t="s">
        <v>207</v>
      </c>
      <c r="R3942" s="14" t="s">
        <v>38</v>
      </c>
      <c r="S3942" s="13" t="s">
        <v>208</v>
      </c>
      <c r="T3942" s="13" t="s">
        <v>209</v>
      </c>
      <c r="U3942" s="33">
        <f t="shared" ca="1" si="732"/>
        <v>45744.56914039352</v>
      </c>
      <c r="V3942" s="13" t="str">
        <f t="shared" si="733"/>
        <v>Ahmedabad</v>
      </c>
      <c r="W3942" s="13" t="str">
        <f t="shared" si="734"/>
        <v>RI</v>
      </c>
      <c r="X3942" s="13">
        <f t="shared" si="735"/>
        <v>16</v>
      </c>
      <c r="Y3942" s="13" t="str">
        <f>IFERROR(VLOOKUP(C3942,ReceivingTeam[],2,FALSE),"HelpDesk")</f>
        <v>HelpDesk</v>
      </c>
      <c r="Z3942" s="67">
        <f t="shared" si="736"/>
        <v>44885.916666666664</v>
      </c>
      <c r="AA3942" s="68">
        <f t="shared" si="737"/>
        <v>44885</v>
      </c>
      <c r="AB3942" s="69" t="b">
        <f t="shared" si="738"/>
        <v>0</v>
      </c>
      <c r="AC3942" s="70">
        <f t="shared" si="739"/>
        <v>0.5</v>
      </c>
      <c r="AD3942" s="67">
        <f t="shared" si="740"/>
        <v>44885.916666666664</v>
      </c>
      <c r="AE3942" s="67">
        <f>VLOOKUP(V3942,'Branch Wise Work Timelines'!C:G,3,FALSE)+AA3942</f>
        <v>44885.416666666664</v>
      </c>
      <c r="AF3942" s="67">
        <f>IF(V3942="Bangalore",VLOOKUP(V3942,'Branch Wise Work Timelines'!C:G,4,FALSE)+AA3942+1,IF(V3942="Mumbai",VLOOKUP(V3942,'Branch Wise Work Timelines'!C:G,4,FALSE)+AA3942+1,VLOOKUP(V3942,'Branch Wise Work Timelines'!C:G,4,FALSE)+AA3942))</f>
        <v>44885.770833333336</v>
      </c>
      <c r="AG3942" s="67">
        <f>WORKDAY.INTL(AA3942,1,11)+VLOOKUP(V3942,'Branch Wise Work Timelines'!C:G,3,FALSE)</f>
        <v>44886.416666666664</v>
      </c>
      <c r="AH3942" s="69" t="str">
        <f t="shared" ca="1" si="741"/>
        <v>Out of TAT</v>
      </c>
      <c r="AI3942" s="69">
        <f t="shared" ca="1" si="742"/>
        <v>20608</v>
      </c>
      <c r="AJ3942" s="69" t="str">
        <f ca="1">IF(AI3942&lt;0,"0-12",IFERROR(VLOOKUP(AI3942,Breakup[],2,FALSE),"&gt;24"))</f>
        <v>&gt;24</v>
      </c>
      <c r="AK3942" s="69" t="str">
        <f>VLOOKUP(V3942,Master!B:D,3,FALSE)</f>
        <v>North</v>
      </c>
      <c r="AL3942" s="69" t="str">
        <f t="shared" si="743"/>
        <v>Ahmedabad</v>
      </c>
    </row>
    <row r="3943" spans="1:38">
      <c r="A3943" s="14" t="s">
        <v>8215</v>
      </c>
      <c r="B3943" s="54">
        <v>44701.765370138899</v>
      </c>
      <c r="C3943" s="13" t="s">
        <v>435</v>
      </c>
      <c r="D3943" s="13">
        <v>1877</v>
      </c>
      <c r="E3943" s="13" t="s">
        <v>8216</v>
      </c>
      <c r="F3943" s="13" t="s">
        <v>33</v>
      </c>
      <c r="G3943" s="14">
        <v>1653051957578</v>
      </c>
      <c r="H3943" s="55">
        <v>0.73624999999999996</v>
      </c>
      <c r="I3943" s="33">
        <v>44884.736250000002</v>
      </c>
      <c r="J3943" s="58">
        <v>44884</v>
      </c>
      <c r="K3943" s="13" t="s">
        <v>437</v>
      </c>
      <c r="L3943" s="13" t="s">
        <v>12</v>
      </c>
      <c r="M3943" s="13" t="s">
        <v>435</v>
      </c>
      <c r="N3943" s="13" t="s">
        <v>206</v>
      </c>
      <c r="O3943" s="33" t="s">
        <v>38</v>
      </c>
      <c r="P3943" s="58" t="s">
        <v>38</v>
      </c>
      <c r="Q3943" s="33" t="s">
        <v>207</v>
      </c>
      <c r="R3943" s="14" t="s">
        <v>38</v>
      </c>
      <c r="S3943" s="13" t="s">
        <v>208</v>
      </c>
      <c r="T3943" s="13" t="s">
        <v>209</v>
      </c>
      <c r="U3943" s="33">
        <f t="shared" ca="1" si="732"/>
        <v>45744.56914039352</v>
      </c>
      <c r="V3943" s="13" t="str">
        <f t="shared" si="733"/>
        <v>Ahmedabad</v>
      </c>
      <c r="W3943" s="13" t="str">
        <f t="shared" si="734"/>
        <v>RI</v>
      </c>
      <c r="X3943" s="13">
        <f t="shared" si="735"/>
        <v>17</v>
      </c>
      <c r="Y3943" s="13" t="str">
        <f>IFERROR(VLOOKUP(C3943,ReceivingTeam[],2,FALSE),"HelpDesk")</f>
        <v>HelpDesk</v>
      </c>
      <c r="Z3943" s="67">
        <f t="shared" si="736"/>
        <v>44886.88208333333</v>
      </c>
      <c r="AA3943" s="68">
        <f t="shared" si="737"/>
        <v>44884</v>
      </c>
      <c r="AB3943" s="69" t="b">
        <f t="shared" si="738"/>
        <v>1</v>
      </c>
      <c r="AC3943" s="70">
        <f t="shared" si="739"/>
        <v>0.5</v>
      </c>
      <c r="AD3943" s="67">
        <f t="shared" si="740"/>
        <v>44886.88208333333</v>
      </c>
      <c r="AE3943" s="67">
        <f>VLOOKUP(V3943,'Branch Wise Work Timelines'!C:G,3,FALSE)+AA3943</f>
        <v>44884.416666666664</v>
      </c>
      <c r="AF3943" s="67">
        <f>IF(V3943="Bangalore",VLOOKUP(V3943,'Branch Wise Work Timelines'!C:G,4,FALSE)+AA3943+1,IF(V3943="Mumbai",VLOOKUP(V3943,'Branch Wise Work Timelines'!C:G,4,FALSE)+AA3943+1,VLOOKUP(V3943,'Branch Wise Work Timelines'!C:G,4,FALSE)+AA3943))</f>
        <v>44884.770833333336</v>
      </c>
      <c r="AG3943" s="67">
        <f>WORKDAY.INTL(AA3943,1,11)+VLOOKUP(V3943,'Branch Wise Work Timelines'!C:G,3,FALSE)</f>
        <v>44886.416666666664</v>
      </c>
      <c r="AH3943" s="69" t="str">
        <f t="shared" ca="1" si="741"/>
        <v>Out of TAT</v>
      </c>
      <c r="AI3943" s="69">
        <f t="shared" ca="1" si="742"/>
        <v>20585</v>
      </c>
      <c r="AJ3943" s="69" t="str">
        <f ca="1">IF(AI3943&lt;0,"0-12",IFERROR(VLOOKUP(AI3943,Breakup[],2,FALSE),"&gt;24"))</f>
        <v>&gt;24</v>
      </c>
      <c r="AK3943" s="69" t="str">
        <f>VLOOKUP(V3943,Master!B:D,3,FALSE)</f>
        <v>North</v>
      </c>
      <c r="AL3943" s="69" t="str">
        <f t="shared" si="743"/>
        <v>Ahmedabad</v>
      </c>
    </row>
    <row r="3944" spans="1:38">
      <c r="A3944" s="14" t="s">
        <v>8217</v>
      </c>
      <c r="B3944" s="54">
        <v>44701.749433252298</v>
      </c>
      <c r="C3944" s="13" t="s">
        <v>344</v>
      </c>
      <c r="D3944" s="13">
        <v>1296</v>
      </c>
      <c r="E3944" s="13" t="s">
        <v>8218</v>
      </c>
      <c r="F3944" s="13" t="s">
        <v>33</v>
      </c>
      <c r="G3944" s="14">
        <v>1653049856324</v>
      </c>
      <c r="H3944" s="55">
        <v>0.64945601851851897</v>
      </c>
      <c r="I3944" s="33">
        <v>44885.649456018502</v>
      </c>
      <c r="J3944" s="58">
        <v>44885</v>
      </c>
      <c r="K3944" s="13" t="s">
        <v>263</v>
      </c>
      <c r="L3944" s="13" t="s">
        <v>69</v>
      </c>
      <c r="M3944" s="13" t="s">
        <v>101</v>
      </c>
      <c r="N3944" s="13" t="s">
        <v>215</v>
      </c>
      <c r="O3944" s="33" t="s">
        <v>38</v>
      </c>
      <c r="P3944" s="58" t="s">
        <v>38</v>
      </c>
      <c r="Q3944" s="33" t="s">
        <v>207</v>
      </c>
      <c r="R3944" s="14" t="s">
        <v>38</v>
      </c>
      <c r="S3944" s="13" t="s">
        <v>208</v>
      </c>
      <c r="T3944" s="13" t="s">
        <v>209</v>
      </c>
      <c r="U3944" s="33">
        <f t="shared" ca="1" si="732"/>
        <v>45744.56914039352</v>
      </c>
      <c r="V3944" s="13" t="str">
        <f t="shared" si="733"/>
        <v>Mumbai</v>
      </c>
      <c r="W3944" s="13" t="str">
        <f t="shared" si="734"/>
        <v>RI</v>
      </c>
      <c r="X3944" s="13">
        <f t="shared" si="735"/>
        <v>15</v>
      </c>
      <c r="Y3944" s="13" t="str">
        <f>IFERROR(VLOOKUP(C3944,ReceivingTeam[],2,FALSE),"HelpDesk")</f>
        <v>HelpDesk</v>
      </c>
      <c r="Z3944" s="67">
        <f t="shared" si="736"/>
        <v>44885.916666666664</v>
      </c>
      <c r="AA3944" s="68">
        <f t="shared" si="737"/>
        <v>44885</v>
      </c>
      <c r="AB3944" s="69" t="b">
        <f t="shared" si="738"/>
        <v>0</v>
      </c>
      <c r="AC3944" s="70">
        <f t="shared" si="739"/>
        <v>0.5</v>
      </c>
      <c r="AD3944" s="67">
        <f t="shared" si="740"/>
        <v>44885.916666666664</v>
      </c>
      <c r="AE3944" s="67">
        <f>VLOOKUP(V3944,'Branch Wise Work Timelines'!C:G,3,FALSE)+AA3944</f>
        <v>44885.416666666664</v>
      </c>
      <c r="AF3944" s="67">
        <f>IF(V3944="Bangalore",VLOOKUP(V3944,'Branch Wise Work Timelines'!C:G,4,FALSE)+AA3944+1,IF(V3944="Mumbai",VLOOKUP(V3944,'Branch Wise Work Timelines'!C:G,4,FALSE)+AA3944+1,VLOOKUP(V3944,'Branch Wise Work Timelines'!C:G,4,FALSE)+AA3944))</f>
        <v>44886.25</v>
      </c>
      <c r="AG3944" s="67">
        <f>WORKDAY.INTL(AA3944,1,11)+VLOOKUP(V3944,'Branch Wise Work Timelines'!C:G,3,FALSE)</f>
        <v>44886.416666666664</v>
      </c>
      <c r="AH3944" s="69" t="str">
        <f t="shared" ca="1" si="741"/>
        <v>Out of TAT</v>
      </c>
      <c r="AI3944" s="69">
        <f t="shared" ca="1" si="742"/>
        <v>20608</v>
      </c>
      <c r="AJ3944" s="69" t="str">
        <f ca="1">IF(AI3944&lt;0,"0-12",IFERROR(VLOOKUP(AI3944,Breakup[],2,FALSE),"&gt;24"))</f>
        <v>&gt;24</v>
      </c>
      <c r="AK3944" s="69" t="str">
        <f>VLOOKUP(V3944,Master!B:D,3,FALSE)</f>
        <v>East</v>
      </c>
      <c r="AL3944" s="69" t="str">
        <f t="shared" si="743"/>
        <v>Mumbai</v>
      </c>
    </row>
    <row r="3945" spans="1:38">
      <c r="A3945" s="14" t="s">
        <v>8219</v>
      </c>
      <c r="B3945" s="54">
        <v>44701.728790659698</v>
      </c>
      <c r="C3945" s="13" t="s">
        <v>506</v>
      </c>
      <c r="D3945" s="13">
        <v>702</v>
      </c>
      <c r="E3945" s="13" t="s">
        <v>8220</v>
      </c>
      <c r="F3945" s="13" t="s">
        <v>15</v>
      </c>
      <c r="G3945" s="14">
        <v>1653053249969</v>
      </c>
      <c r="H3945" s="55">
        <v>0.54489583333333302</v>
      </c>
      <c r="I3945" s="33">
        <v>44889.5448958333</v>
      </c>
      <c r="J3945" s="58">
        <v>44889</v>
      </c>
      <c r="K3945" s="13" t="s">
        <v>213</v>
      </c>
      <c r="L3945" s="13" t="s">
        <v>30</v>
      </c>
      <c r="M3945" s="13" t="s">
        <v>214</v>
      </c>
      <c r="N3945" s="13" t="s">
        <v>215</v>
      </c>
      <c r="O3945" s="33" t="s">
        <v>38</v>
      </c>
      <c r="P3945" s="58" t="s">
        <v>38</v>
      </c>
      <c r="Q3945" s="33" t="s">
        <v>207</v>
      </c>
      <c r="R3945" s="14" t="s">
        <v>38</v>
      </c>
      <c r="S3945" s="13" t="s">
        <v>216</v>
      </c>
      <c r="T3945" s="13" t="s">
        <v>217</v>
      </c>
      <c r="U3945" s="33">
        <f t="shared" ca="1" si="732"/>
        <v>45744.56914039352</v>
      </c>
      <c r="V3945" s="13" t="str">
        <f t="shared" si="733"/>
        <v>Bangalore</v>
      </c>
      <c r="W3945" s="13" t="str">
        <f t="shared" si="734"/>
        <v>CLS</v>
      </c>
      <c r="X3945" s="13">
        <f t="shared" si="735"/>
        <v>13</v>
      </c>
      <c r="Y3945" s="13" t="str">
        <f>IFERROR(VLOOKUP(C3945,ReceivingTeam[],2,FALSE),"HelpDesk")</f>
        <v>HelpDesk</v>
      </c>
      <c r="Z3945" s="67">
        <f t="shared" si="736"/>
        <v>44890.0448958333</v>
      </c>
      <c r="AA3945" s="68">
        <f t="shared" si="737"/>
        <v>44889</v>
      </c>
      <c r="AB3945" s="69" t="b">
        <f t="shared" si="738"/>
        <v>1</v>
      </c>
      <c r="AC3945" s="70">
        <f t="shared" si="739"/>
        <v>0.5</v>
      </c>
      <c r="AD3945" s="67">
        <f t="shared" si="740"/>
        <v>44890.0448958333</v>
      </c>
      <c r="AE3945" s="67">
        <f>VLOOKUP(V3945,'Branch Wise Work Timelines'!C:G,3,FALSE)+AA3945</f>
        <v>44889.416666666664</v>
      </c>
      <c r="AF3945" s="67">
        <f>IF(V3945="Bangalore",VLOOKUP(V3945,'Branch Wise Work Timelines'!C:G,4,FALSE)+AA3945+1,IF(V3945="Mumbai",VLOOKUP(V3945,'Branch Wise Work Timelines'!C:G,4,FALSE)+AA3945+1,VLOOKUP(V3945,'Branch Wise Work Timelines'!C:G,4,FALSE)+AA3945))</f>
        <v>44890.104166666664</v>
      </c>
      <c r="AG3945" s="67">
        <f>WORKDAY.INTL(AA3945,1,11)+VLOOKUP(V3945,'Branch Wise Work Timelines'!C:G,3,FALSE)</f>
        <v>44890.416666666664</v>
      </c>
      <c r="AH3945" s="69" t="str">
        <f t="shared" ca="1" si="741"/>
        <v>Out of TAT</v>
      </c>
      <c r="AI3945" s="69">
        <f t="shared" ca="1" si="742"/>
        <v>20509</v>
      </c>
      <c r="AJ3945" s="69" t="str">
        <f ca="1">IF(AI3945&lt;0,"0-12",IFERROR(VLOOKUP(AI3945,Breakup[],2,FALSE),"&gt;24"))</f>
        <v>&gt;24</v>
      </c>
      <c r="AK3945" s="69" t="str">
        <f>VLOOKUP(V3945,Master!B:D,3,FALSE)</f>
        <v>South</v>
      </c>
      <c r="AL3945" s="69" t="str">
        <f t="shared" si="743"/>
        <v>Bangalore-CLS</v>
      </c>
    </row>
    <row r="3946" spans="1:38">
      <c r="A3946" s="14" t="s">
        <v>8221</v>
      </c>
      <c r="B3946" s="54">
        <v>44701.713804629602</v>
      </c>
      <c r="C3946" s="13" t="s">
        <v>230</v>
      </c>
      <c r="D3946" s="13">
        <v>1772</v>
      </c>
      <c r="E3946" s="13" t="s">
        <v>8222</v>
      </c>
      <c r="F3946" s="13" t="s">
        <v>15</v>
      </c>
      <c r="G3946" s="14">
        <v>1653053249969</v>
      </c>
      <c r="H3946" s="55">
        <v>0.45206018518518498</v>
      </c>
      <c r="I3946" s="33">
        <v>44884.452060185198</v>
      </c>
      <c r="J3946" s="58">
        <v>44884</v>
      </c>
      <c r="K3946" s="13" t="s">
        <v>213</v>
      </c>
      <c r="L3946" s="13" t="s">
        <v>30</v>
      </c>
      <c r="M3946" s="13" t="s">
        <v>214</v>
      </c>
      <c r="N3946" s="13" t="s">
        <v>215</v>
      </c>
      <c r="O3946" s="33" t="s">
        <v>38</v>
      </c>
      <c r="P3946" s="58" t="s">
        <v>38</v>
      </c>
      <c r="Q3946" s="33" t="s">
        <v>207</v>
      </c>
      <c r="R3946" s="14" t="s">
        <v>38</v>
      </c>
      <c r="S3946" s="13" t="s">
        <v>216</v>
      </c>
      <c r="T3946" s="13" t="s">
        <v>217</v>
      </c>
      <c r="U3946" s="33">
        <f t="shared" ca="1" si="732"/>
        <v>45744.56914039352</v>
      </c>
      <c r="V3946" s="13" t="str">
        <f t="shared" si="733"/>
        <v>Bangalore</v>
      </c>
      <c r="W3946" s="13" t="str">
        <f t="shared" si="734"/>
        <v>CLS</v>
      </c>
      <c r="X3946" s="13">
        <f t="shared" si="735"/>
        <v>10</v>
      </c>
      <c r="Y3946" s="13" t="str">
        <f>IFERROR(VLOOKUP(C3946,ReceivingTeam[],2,FALSE),"HelpDesk")</f>
        <v>HelpDesk</v>
      </c>
      <c r="Z3946" s="67">
        <f t="shared" si="736"/>
        <v>44884.952060185198</v>
      </c>
      <c r="AA3946" s="68">
        <f t="shared" si="737"/>
        <v>44884</v>
      </c>
      <c r="AB3946" s="69" t="b">
        <f t="shared" si="738"/>
        <v>1</v>
      </c>
      <c r="AC3946" s="70">
        <f t="shared" si="739"/>
        <v>0.5</v>
      </c>
      <c r="AD3946" s="67">
        <f t="shared" si="740"/>
        <v>44884.952060185198</v>
      </c>
      <c r="AE3946" s="67">
        <f>VLOOKUP(V3946,'Branch Wise Work Timelines'!C:G,3,FALSE)+AA3946</f>
        <v>44884.416666666664</v>
      </c>
      <c r="AF3946" s="67">
        <f>IF(V3946="Bangalore",VLOOKUP(V3946,'Branch Wise Work Timelines'!C:G,4,FALSE)+AA3946+1,IF(V3946="Mumbai",VLOOKUP(V3946,'Branch Wise Work Timelines'!C:G,4,FALSE)+AA3946+1,VLOOKUP(V3946,'Branch Wise Work Timelines'!C:G,4,FALSE)+AA3946))</f>
        <v>44885.104166666664</v>
      </c>
      <c r="AG3946" s="67">
        <f>WORKDAY.INTL(AA3946,1,11)+VLOOKUP(V3946,'Branch Wise Work Timelines'!C:G,3,FALSE)</f>
        <v>44886.416666666664</v>
      </c>
      <c r="AH3946" s="69" t="str">
        <f t="shared" ca="1" si="741"/>
        <v>Out of TAT</v>
      </c>
      <c r="AI3946" s="69">
        <f t="shared" ca="1" si="742"/>
        <v>20631</v>
      </c>
      <c r="AJ3946" s="69" t="str">
        <f ca="1">IF(AI3946&lt;0,"0-12",IFERROR(VLOOKUP(AI3946,Breakup[],2,FALSE),"&gt;24"))</f>
        <v>&gt;24</v>
      </c>
      <c r="AK3946" s="69" t="str">
        <f>VLOOKUP(V3946,Master!B:D,3,FALSE)</f>
        <v>South</v>
      </c>
      <c r="AL3946" s="69" t="str">
        <f t="shared" si="743"/>
        <v>Bangalore-CLS</v>
      </c>
    </row>
    <row r="3947" spans="1:38">
      <c r="A3947" s="14" t="s">
        <v>8223</v>
      </c>
      <c r="B3947" s="54">
        <v>44701.712098807897</v>
      </c>
      <c r="C3947" s="13" t="s">
        <v>252</v>
      </c>
      <c r="D3947" s="13">
        <v>842</v>
      </c>
      <c r="E3947" s="13" t="s">
        <v>8224</v>
      </c>
      <c r="F3947" s="13" t="s">
        <v>15</v>
      </c>
      <c r="G3947" s="14">
        <v>1653049223395</v>
      </c>
      <c r="H3947" s="55">
        <v>0.18619212962963</v>
      </c>
      <c r="I3947" s="33">
        <v>44889.1861921296</v>
      </c>
      <c r="J3947" s="58">
        <v>44889</v>
      </c>
      <c r="K3947" s="13" t="s">
        <v>213</v>
      </c>
      <c r="L3947" s="13" t="s">
        <v>30</v>
      </c>
      <c r="M3947" s="13" t="s">
        <v>214</v>
      </c>
      <c r="N3947" s="13" t="s">
        <v>215</v>
      </c>
      <c r="O3947" s="33" t="s">
        <v>38</v>
      </c>
      <c r="P3947" s="58" t="s">
        <v>38</v>
      </c>
      <c r="Q3947" s="33" t="s">
        <v>207</v>
      </c>
      <c r="R3947" s="14" t="s">
        <v>38</v>
      </c>
      <c r="S3947" s="13" t="s">
        <v>216</v>
      </c>
      <c r="T3947" s="13" t="s">
        <v>217</v>
      </c>
      <c r="U3947" s="33">
        <f t="shared" ca="1" si="732"/>
        <v>45744.56914039352</v>
      </c>
      <c r="V3947" s="13" t="str">
        <f t="shared" si="733"/>
        <v>Bangalore</v>
      </c>
      <c r="W3947" s="13" t="str">
        <f t="shared" si="734"/>
        <v>CLS</v>
      </c>
      <c r="X3947" s="13">
        <f t="shared" si="735"/>
        <v>4</v>
      </c>
      <c r="Y3947" s="13" t="str">
        <f>IFERROR(VLOOKUP(C3947,ReceivingTeam[],2,FALSE),"HelpDesk")</f>
        <v>HelpDesk</v>
      </c>
      <c r="Z3947" s="67">
        <f t="shared" si="736"/>
        <v>44889.916666666664</v>
      </c>
      <c r="AA3947" s="68">
        <f t="shared" si="737"/>
        <v>44889</v>
      </c>
      <c r="AB3947" s="69" t="b">
        <f t="shared" si="738"/>
        <v>1</v>
      </c>
      <c r="AC3947" s="70">
        <f t="shared" si="739"/>
        <v>0.5</v>
      </c>
      <c r="AD3947" s="67">
        <f t="shared" si="740"/>
        <v>44889.916666666664</v>
      </c>
      <c r="AE3947" s="67">
        <f>VLOOKUP(V3947,'Branch Wise Work Timelines'!C:G,3,FALSE)+AA3947</f>
        <v>44889.416666666664</v>
      </c>
      <c r="AF3947" s="67">
        <f>IF(V3947="Bangalore",VLOOKUP(V3947,'Branch Wise Work Timelines'!C:G,4,FALSE)+AA3947+1,IF(V3947="Mumbai",VLOOKUP(V3947,'Branch Wise Work Timelines'!C:G,4,FALSE)+AA3947+1,VLOOKUP(V3947,'Branch Wise Work Timelines'!C:G,4,FALSE)+AA3947))</f>
        <v>44890.104166666664</v>
      </c>
      <c r="AG3947" s="67">
        <f>WORKDAY.INTL(AA3947,1,11)+VLOOKUP(V3947,'Branch Wise Work Timelines'!C:G,3,FALSE)</f>
        <v>44890.416666666664</v>
      </c>
      <c r="AH3947" s="69" t="str">
        <f t="shared" ca="1" si="741"/>
        <v>Out of TAT</v>
      </c>
      <c r="AI3947" s="69">
        <f t="shared" ca="1" si="742"/>
        <v>20512</v>
      </c>
      <c r="AJ3947" s="69" t="str">
        <f ca="1">IF(AI3947&lt;0,"0-12",IFERROR(VLOOKUP(AI3947,Breakup[],2,FALSE),"&gt;24"))</f>
        <v>&gt;24</v>
      </c>
      <c r="AK3947" s="69" t="str">
        <f>VLOOKUP(V3947,Master!B:D,3,FALSE)</f>
        <v>South</v>
      </c>
      <c r="AL3947" s="69" t="str">
        <f t="shared" si="743"/>
        <v>Bangalore-CLS</v>
      </c>
    </row>
    <row r="3948" spans="1:38">
      <c r="A3948" s="14" t="s">
        <v>8225</v>
      </c>
      <c r="B3948" s="54">
        <v>44701.790239733797</v>
      </c>
      <c r="C3948" s="13" t="s">
        <v>506</v>
      </c>
      <c r="D3948" s="13">
        <v>1206</v>
      </c>
      <c r="E3948" s="13" t="s">
        <v>8226</v>
      </c>
      <c r="F3948" s="13" t="s">
        <v>15</v>
      </c>
      <c r="G3948" s="14">
        <v>1653055472729</v>
      </c>
      <c r="H3948" s="55">
        <v>0.64792824074074096</v>
      </c>
      <c r="I3948" s="33">
        <v>44881.647928240702</v>
      </c>
      <c r="J3948" s="58">
        <v>44881</v>
      </c>
      <c r="K3948" s="13" t="s">
        <v>213</v>
      </c>
      <c r="L3948" s="13" t="s">
        <v>30</v>
      </c>
      <c r="M3948" s="13" t="s">
        <v>214</v>
      </c>
      <c r="N3948" s="13" t="s">
        <v>215</v>
      </c>
      <c r="O3948" s="33" t="s">
        <v>38</v>
      </c>
      <c r="P3948" s="58" t="s">
        <v>38</v>
      </c>
      <c r="Q3948" s="33" t="s">
        <v>207</v>
      </c>
      <c r="R3948" s="14" t="s">
        <v>38</v>
      </c>
      <c r="S3948" s="13" t="s">
        <v>216</v>
      </c>
      <c r="T3948" s="13" t="s">
        <v>217</v>
      </c>
      <c r="U3948" s="33">
        <f t="shared" ca="1" si="732"/>
        <v>45744.56914039352</v>
      </c>
      <c r="V3948" s="13" t="str">
        <f t="shared" si="733"/>
        <v>Bangalore</v>
      </c>
      <c r="W3948" s="13" t="str">
        <f t="shared" si="734"/>
        <v>CLS</v>
      </c>
      <c r="X3948" s="13">
        <f t="shared" si="735"/>
        <v>15</v>
      </c>
      <c r="Y3948" s="13" t="str">
        <f>IFERROR(VLOOKUP(C3948,ReceivingTeam[],2,FALSE),"HelpDesk")</f>
        <v>HelpDesk</v>
      </c>
      <c r="Z3948" s="67">
        <f t="shared" si="736"/>
        <v>44882.460428240702</v>
      </c>
      <c r="AA3948" s="68">
        <f t="shared" si="737"/>
        <v>44881</v>
      </c>
      <c r="AB3948" s="69" t="b">
        <f t="shared" si="738"/>
        <v>1</v>
      </c>
      <c r="AC3948" s="70">
        <f t="shared" si="739"/>
        <v>0.5</v>
      </c>
      <c r="AD3948" s="67">
        <f t="shared" si="740"/>
        <v>44882.460428240702</v>
      </c>
      <c r="AE3948" s="67">
        <f>VLOOKUP(V3948,'Branch Wise Work Timelines'!C:G,3,FALSE)+AA3948</f>
        <v>44881.416666666664</v>
      </c>
      <c r="AF3948" s="67">
        <f>IF(V3948="Bangalore",VLOOKUP(V3948,'Branch Wise Work Timelines'!C:G,4,FALSE)+AA3948+1,IF(V3948="Mumbai",VLOOKUP(V3948,'Branch Wise Work Timelines'!C:G,4,FALSE)+AA3948+1,VLOOKUP(V3948,'Branch Wise Work Timelines'!C:G,4,FALSE)+AA3948))</f>
        <v>44882.104166666664</v>
      </c>
      <c r="AG3948" s="67">
        <f>WORKDAY.INTL(AA3948,1,11)+VLOOKUP(V3948,'Branch Wise Work Timelines'!C:G,3,FALSE)</f>
        <v>44882.416666666664</v>
      </c>
      <c r="AH3948" s="69" t="str">
        <f t="shared" ca="1" si="741"/>
        <v>Out of TAT</v>
      </c>
      <c r="AI3948" s="69">
        <f t="shared" ca="1" si="742"/>
        <v>20691</v>
      </c>
      <c r="AJ3948" s="69" t="str">
        <f ca="1">IF(AI3948&lt;0,"0-12",IFERROR(VLOOKUP(AI3948,Breakup[],2,FALSE),"&gt;24"))</f>
        <v>&gt;24</v>
      </c>
      <c r="AK3948" s="69" t="str">
        <f>VLOOKUP(V3948,Master!B:D,3,FALSE)</f>
        <v>South</v>
      </c>
      <c r="AL3948" s="69" t="str">
        <f t="shared" si="743"/>
        <v>Bangalore-CLS</v>
      </c>
    </row>
    <row r="3949" spans="1:38">
      <c r="A3949" s="14" t="s">
        <v>8227</v>
      </c>
      <c r="B3949" s="54">
        <v>44701.736909340303</v>
      </c>
      <c r="C3949" s="13" t="s">
        <v>1079</v>
      </c>
      <c r="D3949" s="13">
        <v>1660</v>
      </c>
      <c r="E3949" s="13" t="s">
        <v>8228</v>
      </c>
      <c r="F3949" s="13" t="s">
        <v>15</v>
      </c>
      <c r="G3949" s="14">
        <v>1653051039986</v>
      </c>
      <c r="H3949" s="55">
        <v>0.884699074074074</v>
      </c>
      <c r="I3949" s="33">
        <v>44890.8846990741</v>
      </c>
      <c r="J3949" s="58">
        <v>44890</v>
      </c>
      <c r="K3949" s="13" t="s">
        <v>213</v>
      </c>
      <c r="L3949" s="13" t="s">
        <v>30</v>
      </c>
      <c r="M3949" s="13" t="s">
        <v>214</v>
      </c>
      <c r="N3949" s="13" t="s">
        <v>215</v>
      </c>
      <c r="O3949" s="33" t="s">
        <v>38</v>
      </c>
      <c r="P3949" s="58" t="s">
        <v>38</v>
      </c>
      <c r="Q3949" s="33" t="s">
        <v>207</v>
      </c>
      <c r="R3949" s="14" t="s">
        <v>38</v>
      </c>
      <c r="S3949" s="13" t="s">
        <v>216</v>
      </c>
      <c r="T3949" s="13" t="s">
        <v>217</v>
      </c>
      <c r="U3949" s="33">
        <f t="shared" ca="1" si="732"/>
        <v>45744.56914039352</v>
      </c>
      <c r="V3949" s="13" t="str">
        <f t="shared" si="733"/>
        <v>Bangalore</v>
      </c>
      <c r="W3949" s="13" t="str">
        <f t="shared" si="734"/>
        <v>CLS</v>
      </c>
      <c r="X3949" s="13">
        <f t="shared" si="735"/>
        <v>21</v>
      </c>
      <c r="Y3949" s="13" t="str">
        <f>IFERROR(VLOOKUP(C3949,ReceivingTeam[],2,FALSE),"HelpDesk")</f>
        <v>HelpDesk</v>
      </c>
      <c r="Z3949" s="67">
        <f t="shared" si="736"/>
        <v>44891.6971990741</v>
      </c>
      <c r="AA3949" s="68">
        <f t="shared" si="737"/>
        <v>44890</v>
      </c>
      <c r="AB3949" s="69" t="b">
        <f t="shared" si="738"/>
        <v>1</v>
      </c>
      <c r="AC3949" s="70">
        <f t="shared" si="739"/>
        <v>0.5</v>
      </c>
      <c r="AD3949" s="67">
        <f t="shared" si="740"/>
        <v>44891.6971990741</v>
      </c>
      <c r="AE3949" s="67">
        <f>VLOOKUP(V3949,'Branch Wise Work Timelines'!C:G,3,FALSE)+AA3949</f>
        <v>44890.416666666664</v>
      </c>
      <c r="AF3949" s="67">
        <f>IF(V3949="Bangalore",VLOOKUP(V3949,'Branch Wise Work Timelines'!C:G,4,FALSE)+AA3949+1,IF(V3949="Mumbai",VLOOKUP(V3949,'Branch Wise Work Timelines'!C:G,4,FALSE)+AA3949+1,VLOOKUP(V3949,'Branch Wise Work Timelines'!C:G,4,FALSE)+AA3949))</f>
        <v>44891.104166666664</v>
      </c>
      <c r="AG3949" s="67">
        <f>WORKDAY.INTL(AA3949,1,11)+VLOOKUP(V3949,'Branch Wise Work Timelines'!C:G,3,FALSE)</f>
        <v>44891.416666666664</v>
      </c>
      <c r="AH3949" s="69" t="str">
        <f t="shared" ca="1" si="741"/>
        <v>Out of TAT</v>
      </c>
      <c r="AI3949" s="69">
        <f t="shared" ca="1" si="742"/>
        <v>20469</v>
      </c>
      <c r="AJ3949" s="69" t="str">
        <f ca="1">IF(AI3949&lt;0,"0-12",IFERROR(VLOOKUP(AI3949,Breakup[],2,FALSE),"&gt;24"))</f>
        <v>&gt;24</v>
      </c>
      <c r="AK3949" s="69" t="str">
        <f>VLOOKUP(V3949,Master!B:D,3,FALSE)</f>
        <v>South</v>
      </c>
      <c r="AL3949" s="69" t="str">
        <f t="shared" si="743"/>
        <v>Bangalore-CLS</v>
      </c>
    </row>
    <row r="3950" spans="1:38">
      <c r="A3950" s="14" t="s">
        <v>8229</v>
      </c>
      <c r="B3950" s="54">
        <v>44701.717727430601</v>
      </c>
      <c r="C3950" s="13" t="s">
        <v>404</v>
      </c>
      <c r="D3950" s="13">
        <v>317</v>
      </c>
      <c r="E3950" s="13" t="s">
        <v>8230</v>
      </c>
      <c r="F3950" s="13" t="s">
        <v>15</v>
      </c>
      <c r="G3950" s="14">
        <v>1653053249969</v>
      </c>
      <c r="H3950" s="55">
        <v>3.4039351851851897E-2</v>
      </c>
      <c r="I3950" s="33">
        <v>44889.034039351798</v>
      </c>
      <c r="J3950" s="58">
        <v>44889</v>
      </c>
      <c r="K3950" s="13" t="s">
        <v>213</v>
      </c>
      <c r="L3950" s="13" t="s">
        <v>30</v>
      </c>
      <c r="M3950" s="13" t="s">
        <v>214</v>
      </c>
      <c r="N3950" s="13" t="s">
        <v>215</v>
      </c>
      <c r="O3950" s="33" t="s">
        <v>38</v>
      </c>
      <c r="P3950" s="58" t="s">
        <v>38</v>
      </c>
      <c r="Q3950" s="33" t="s">
        <v>207</v>
      </c>
      <c r="R3950" s="14" t="s">
        <v>38</v>
      </c>
      <c r="S3950" s="13" t="s">
        <v>216</v>
      </c>
      <c r="T3950" s="13" t="s">
        <v>217</v>
      </c>
      <c r="U3950" s="33">
        <f t="shared" ca="1" si="732"/>
        <v>45744.56914039352</v>
      </c>
      <c r="V3950" s="13" t="str">
        <f t="shared" si="733"/>
        <v>Bangalore</v>
      </c>
      <c r="W3950" s="13" t="str">
        <f t="shared" si="734"/>
        <v>CLS</v>
      </c>
      <c r="X3950" s="13">
        <f t="shared" si="735"/>
        <v>0</v>
      </c>
      <c r="Y3950" s="13" t="str">
        <f>IFERROR(VLOOKUP(C3950,ReceivingTeam[],2,FALSE),"HelpDesk")</f>
        <v>HelpDesk</v>
      </c>
      <c r="Z3950" s="67">
        <f t="shared" si="736"/>
        <v>44889.916666666664</v>
      </c>
      <c r="AA3950" s="68">
        <f t="shared" si="737"/>
        <v>44889</v>
      </c>
      <c r="AB3950" s="69" t="b">
        <f t="shared" si="738"/>
        <v>1</v>
      </c>
      <c r="AC3950" s="70">
        <f t="shared" si="739"/>
        <v>0.5</v>
      </c>
      <c r="AD3950" s="67">
        <f t="shared" si="740"/>
        <v>44889.916666666664</v>
      </c>
      <c r="AE3950" s="67">
        <f>VLOOKUP(V3950,'Branch Wise Work Timelines'!C:G,3,FALSE)+AA3950</f>
        <v>44889.416666666664</v>
      </c>
      <c r="AF3950" s="67">
        <f>IF(V3950="Bangalore",VLOOKUP(V3950,'Branch Wise Work Timelines'!C:G,4,FALSE)+AA3950+1,IF(V3950="Mumbai",VLOOKUP(V3950,'Branch Wise Work Timelines'!C:G,4,FALSE)+AA3950+1,VLOOKUP(V3950,'Branch Wise Work Timelines'!C:G,4,FALSE)+AA3950))</f>
        <v>44890.104166666664</v>
      </c>
      <c r="AG3950" s="67">
        <f>WORKDAY.INTL(AA3950,1,11)+VLOOKUP(V3950,'Branch Wise Work Timelines'!C:G,3,FALSE)</f>
        <v>44890.416666666664</v>
      </c>
      <c r="AH3950" s="69" t="str">
        <f t="shared" ca="1" si="741"/>
        <v>Out of TAT</v>
      </c>
      <c r="AI3950" s="69">
        <f t="shared" ca="1" si="742"/>
        <v>20512</v>
      </c>
      <c r="AJ3950" s="69" t="str">
        <f ca="1">IF(AI3950&lt;0,"0-12",IFERROR(VLOOKUP(AI3950,Breakup[],2,FALSE),"&gt;24"))</f>
        <v>&gt;24</v>
      </c>
      <c r="AK3950" s="69" t="str">
        <f>VLOOKUP(V3950,Master!B:D,3,FALSE)</f>
        <v>South</v>
      </c>
      <c r="AL3950" s="69" t="str">
        <f t="shared" si="743"/>
        <v>Bangalore-CLS</v>
      </c>
    </row>
    <row r="3951" spans="1:38">
      <c r="A3951" s="14" t="s">
        <v>8231</v>
      </c>
      <c r="B3951" s="54">
        <v>44701.702264780099</v>
      </c>
      <c r="C3951" s="13" t="s">
        <v>583</v>
      </c>
      <c r="D3951" s="13">
        <v>1076</v>
      </c>
      <c r="E3951" s="13" t="s">
        <v>8232</v>
      </c>
      <c r="F3951" s="13" t="s">
        <v>15</v>
      </c>
      <c r="G3951" s="14">
        <v>1653049223395</v>
      </c>
      <c r="H3951" s="55">
        <v>0.29818287037037</v>
      </c>
      <c r="I3951" s="33">
        <v>44890.2981828704</v>
      </c>
      <c r="J3951" s="58">
        <v>44890</v>
      </c>
      <c r="K3951" s="13" t="s">
        <v>213</v>
      </c>
      <c r="L3951" s="13" t="s">
        <v>30</v>
      </c>
      <c r="M3951" s="13" t="s">
        <v>214</v>
      </c>
      <c r="N3951" s="13" t="s">
        <v>215</v>
      </c>
      <c r="O3951" s="33" t="s">
        <v>38</v>
      </c>
      <c r="P3951" s="58" t="s">
        <v>38</v>
      </c>
      <c r="Q3951" s="33" t="s">
        <v>207</v>
      </c>
      <c r="R3951" s="14" t="s">
        <v>38</v>
      </c>
      <c r="S3951" s="13" t="s">
        <v>216</v>
      </c>
      <c r="T3951" s="13" t="s">
        <v>217</v>
      </c>
      <c r="U3951" s="33">
        <f t="shared" ca="1" si="732"/>
        <v>45744.56914039352</v>
      </c>
      <c r="V3951" s="13" t="str">
        <f t="shared" si="733"/>
        <v>Bangalore</v>
      </c>
      <c r="W3951" s="13" t="str">
        <f t="shared" si="734"/>
        <v>CLS</v>
      </c>
      <c r="X3951" s="13">
        <f t="shared" si="735"/>
        <v>7</v>
      </c>
      <c r="Y3951" s="13" t="str">
        <f>IFERROR(VLOOKUP(C3951,ReceivingTeam[],2,FALSE),"HelpDesk")</f>
        <v>HelpDesk</v>
      </c>
      <c r="Z3951" s="67">
        <f t="shared" si="736"/>
        <v>44890.916666666664</v>
      </c>
      <c r="AA3951" s="68">
        <f t="shared" si="737"/>
        <v>44890</v>
      </c>
      <c r="AB3951" s="69" t="b">
        <f t="shared" si="738"/>
        <v>1</v>
      </c>
      <c r="AC3951" s="70">
        <f t="shared" si="739"/>
        <v>0.5</v>
      </c>
      <c r="AD3951" s="67">
        <f t="shared" si="740"/>
        <v>44890.916666666664</v>
      </c>
      <c r="AE3951" s="67">
        <f>VLOOKUP(V3951,'Branch Wise Work Timelines'!C:G,3,FALSE)+AA3951</f>
        <v>44890.416666666664</v>
      </c>
      <c r="AF3951" s="67">
        <f>IF(V3951="Bangalore",VLOOKUP(V3951,'Branch Wise Work Timelines'!C:G,4,FALSE)+AA3951+1,IF(V3951="Mumbai",VLOOKUP(V3951,'Branch Wise Work Timelines'!C:G,4,FALSE)+AA3951+1,VLOOKUP(V3951,'Branch Wise Work Timelines'!C:G,4,FALSE)+AA3951))</f>
        <v>44891.104166666664</v>
      </c>
      <c r="AG3951" s="67">
        <f>WORKDAY.INTL(AA3951,1,11)+VLOOKUP(V3951,'Branch Wise Work Timelines'!C:G,3,FALSE)</f>
        <v>44891.416666666664</v>
      </c>
      <c r="AH3951" s="69" t="str">
        <f t="shared" ca="1" si="741"/>
        <v>Out of TAT</v>
      </c>
      <c r="AI3951" s="69">
        <f t="shared" ca="1" si="742"/>
        <v>20488</v>
      </c>
      <c r="AJ3951" s="69" t="str">
        <f ca="1">IF(AI3951&lt;0,"0-12",IFERROR(VLOOKUP(AI3951,Breakup[],2,FALSE),"&gt;24"))</f>
        <v>&gt;24</v>
      </c>
      <c r="AK3951" s="69" t="str">
        <f>VLOOKUP(V3951,Master!B:D,3,FALSE)</f>
        <v>South</v>
      </c>
      <c r="AL3951" s="69" t="str">
        <f t="shared" si="743"/>
        <v>Bangalore-CLS</v>
      </c>
    </row>
    <row r="3952" spans="1:38">
      <c r="A3952" s="14" t="s">
        <v>8233</v>
      </c>
      <c r="B3952" s="54">
        <v>44701.685614085603</v>
      </c>
      <c r="C3952" s="13" t="s">
        <v>404</v>
      </c>
      <c r="D3952" s="13">
        <v>1623</v>
      </c>
      <c r="E3952" s="13" t="s">
        <v>8234</v>
      </c>
      <c r="F3952" s="13" t="s">
        <v>15</v>
      </c>
      <c r="G3952" s="14">
        <v>1653046758228</v>
      </c>
      <c r="H3952" s="55">
        <v>0.48601851851851902</v>
      </c>
      <c r="I3952" s="33">
        <v>44890.486018518503</v>
      </c>
      <c r="J3952" s="58">
        <v>44890</v>
      </c>
      <c r="K3952" s="13" t="s">
        <v>213</v>
      </c>
      <c r="L3952" s="13" t="s">
        <v>30</v>
      </c>
      <c r="M3952" s="13" t="s">
        <v>214</v>
      </c>
      <c r="N3952" s="13" t="s">
        <v>215</v>
      </c>
      <c r="O3952" s="33" t="s">
        <v>38</v>
      </c>
      <c r="P3952" s="58" t="s">
        <v>38</v>
      </c>
      <c r="Q3952" s="33" t="s">
        <v>207</v>
      </c>
      <c r="R3952" s="14" t="s">
        <v>38</v>
      </c>
      <c r="S3952" s="13" t="s">
        <v>216</v>
      </c>
      <c r="T3952" s="13" t="s">
        <v>217</v>
      </c>
      <c r="U3952" s="33">
        <f t="shared" ca="1" si="732"/>
        <v>45744.56914039352</v>
      </c>
      <c r="V3952" s="13" t="str">
        <f t="shared" si="733"/>
        <v>Bangalore</v>
      </c>
      <c r="W3952" s="13" t="str">
        <f t="shared" si="734"/>
        <v>CLS</v>
      </c>
      <c r="X3952" s="13">
        <f t="shared" si="735"/>
        <v>11</v>
      </c>
      <c r="Y3952" s="13" t="str">
        <f>IFERROR(VLOOKUP(C3952,ReceivingTeam[],2,FALSE),"HelpDesk")</f>
        <v>HelpDesk</v>
      </c>
      <c r="Z3952" s="67">
        <f t="shared" si="736"/>
        <v>44890.986018518503</v>
      </c>
      <c r="AA3952" s="68">
        <f t="shared" si="737"/>
        <v>44890</v>
      </c>
      <c r="AB3952" s="69" t="b">
        <f t="shared" si="738"/>
        <v>1</v>
      </c>
      <c r="AC3952" s="70">
        <f t="shared" si="739"/>
        <v>0.5</v>
      </c>
      <c r="AD3952" s="67">
        <f t="shared" si="740"/>
        <v>44890.986018518503</v>
      </c>
      <c r="AE3952" s="67">
        <f>VLOOKUP(V3952,'Branch Wise Work Timelines'!C:G,3,FALSE)+AA3952</f>
        <v>44890.416666666664</v>
      </c>
      <c r="AF3952" s="67">
        <f>IF(V3952="Bangalore",VLOOKUP(V3952,'Branch Wise Work Timelines'!C:G,4,FALSE)+AA3952+1,IF(V3952="Mumbai",VLOOKUP(V3952,'Branch Wise Work Timelines'!C:G,4,FALSE)+AA3952+1,VLOOKUP(V3952,'Branch Wise Work Timelines'!C:G,4,FALSE)+AA3952))</f>
        <v>44891.104166666664</v>
      </c>
      <c r="AG3952" s="67">
        <f>WORKDAY.INTL(AA3952,1,11)+VLOOKUP(V3952,'Branch Wise Work Timelines'!C:G,3,FALSE)</f>
        <v>44891.416666666664</v>
      </c>
      <c r="AH3952" s="69" t="str">
        <f t="shared" ca="1" si="741"/>
        <v>Out of TAT</v>
      </c>
      <c r="AI3952" s="69">
        <f t="shared" ca="1" si="742"/>
        <v>20486</v>
      </c>
      <c r="AJ3952" s="69" t="str">
        <f ca="1">IF(AI3952&lt;0,"0-12",IFERROR(VLOOKUP(AI3952,Breakup[],2,FALSE),"&gt;24"))</f>
        <v>&gt;24</v>
      </c>
      <c r="AK3952" s="69" t="str">
        <f>VLOOKUP(V3952,Master!B:D,3,FALSE)</f>
        <v>South</v>
      </c>
      <c r="AL3952" s="69" t="str">
        <f t="shared" si="743"/>
        <v>Bangalore-CLS</v>
      </c>
    </row>
    <row r="3953" spans="1:38">
      <c r="A3953" s="14" t="s">
        <v>8235</v>
      </c>
      <c r="B3953" s="54">
        <v>44701.690376701401</v>
      </c>
      <c r="C3953" s="13" t="s">
        <v>407</v>
      </c>
      <c r="D3953" s="13">
        <v>1729</v>
      </c>
      <c r="E3953" s="13" t="s">
        <v>8236</v>
      </c>
      <c r="F3953" s="13" t="s">
        <v>33</v>
      </c>
      <c r="G3953" s="14">
        <v>1653046464687</v>
      </c>
      <c r="H3953" s="55">
        <v>0.162905092592593</v>
      </c>
      <c r="I3953" s="33">
        <v>44886.162905092599</v>
      </c>
      <c r="J3953" s="58">
        <v>44886</v>
      </c>
      <c r="K3953" s="13" t="s">
        <v>224</v>
      </c>
      <c r="L3953" s="13" t="s">
        <v>64</v>
      </c>
      <c r="M3953" s="13" t="s">
        <v>225</v>
      </c>
      <c r="N3953" s="13" t="s">
        <v>215</v>
      </c>
      <c r="O3953" s="33" t="s">
        <v>38</v>
      </c>
      <c r="P3953" s="58" t="s">
        <v>38</v>
      </c>
      <c r="Q3953" s="33" t="s">
        <v>207</v>
      </c>
      <c r="R3953" s="14" t="s">
        <v>38</v>
      </c>
      <c r="S3953" s="13" t="s">
        <v>208</v>
      </c>
      <c r="T3953" s="13" t="s">
        <v>209</v>
      </c>
      <c r="U3953" s="33">
        <f t="shared" ca="1" si="732"/>
        <v>45744.56914039352</v>
      </c>
      <c r="V3953" s="13" t="str">
        <f t="shared" si="733"/>
        <v>Kolkata</v>
      </c>
      <c r="W3953" s="13" t="str">
        <f t="shared" si="734"/>
        <v>RI</v>
      </c>
      <c r="X3953" s="13">
        <f t="shared" si="735"/>
        <v>3</v>
      </c>
      <c r="Y3953" s="13" t="str">
        <f>IFERROR(VLOOKUP(C3953,ReceivingTeam[],2,FALSE),"HelpDesk")</f>
        <v>Branch office</v>
      </c>
      <c r="Z3953" s="67">
        <f t="shared" si="736"/>
        <v>44887.562499999993</v>
      </c>
      <c r="AA3953" s="68">
        <f t="shared" si="737"/>
        <v>44886</v>
      </c>
      <c r="AB3953" s="69" t="b">
        <f t="shared" si="738"/>
        <v>1</v>
      </c>
      <c r="AC3953" s="70">
        <f t="shared" si="739"/>
        <v>0.5</v>
      </c>
      <c r="AD3953" s="67">
        <f t="shared" si="740"/>
        <v>44887.562499999993</v>
      </c>
      <c r="AE3953" s="67">
        <f>VLOOKUP(V3953,'Branch Wise Work Timelines'!C:G,3,FALSE)+AA3953</f>
        <v>44886.416666666664</v>
      </c>
      <c r="AF3953" s="67">
        <f>IF(V3953="Bangalore",VLOOKUP(V3953,'Branch Wise Work Timelines'!C:G,4,FALSE)+AA3953+1,IF(V3953="Mumbai",VLOOKUP(V3953,'Branch Wise Work Timelines'!C:G,4,FALSE)+AA3953+1,VLOOKUP(V3953,'Branch Wise Work Timelines'!C:G,4,FALSE)+AA3953))</f>
        <v>44886.770833333336</v>
      </c>
      <c r="AG3953" s="67">
        <f>WORKDAY.INTL(AA3953,1,11)+VLOOKUP(V3953,'Branch Wise Work Timelines'!C:G,3,FALSE)</f>
        <v>44887.416666666664</v>
      </c>
      <c r="AH3953" s="69" t="str">
        <f t="shared" ca="1" si="741"/>
        <v>Out of TAT</v>
      </c>
      <c r="AI3953" s="69">
        <f t="shared" ca="1" si="742"/>
        <v>20569</v>
      </c>
      <c r="AJ3953" s="69" t="str">
        <f ca="1">IF(AI3953&lt;0,"0-12",IFERROR(VLOOKUP(AI3953,Breakup[],2,FALSE),"&gt;24"))</f>
        <v>&gt;24</v>
      </c>
      <c r="AK3953" s="69" t="str">
        <f>VLOOKUP(V3953,Master!B:D,3,FALSE)</f>
        <v>East</v>
      </c>
      <c r="AL3953" s="69" t="str">
        <f t="shared" si="743"/>
        <v>Kolkata</v>
      </c>
    </row>
    <row r="3954" spans="1:38">
      <c r="A3954" s="14" t="s">
        <v>8237</v>
      </c>
      <c r="B3954" s="54">
        <v>44701.7644504282</v>
      </c>
      <c r="C3954" s="13" t="s">
        <v>252</v>
      </c>
      <c r="D3954" s="13">
        <v>1639</v>
      </c>
      <c r="E3954" s="13" t="s">
        <v>8238</v>
      </c>
      <c r="F3954" s="13" t="s">
        <v>15</v>
      </c>
      <c r="G3954" s="14">
        <v>1653053249969</v>
      </c>
      <c r="H3954" s="55">
        <v>0.71576388888888898</v>
      </c>
      <c r="I3954" s="33">
        <v>44889.715763888897</v>
      </c>
      <c r="J3954" s="58">
        <v>44889</v>
      </c>
      <c r="K3954" s="13" t="s">
        <v>213</v>
      </c>
      <c r="L3954" s="13" t="s">
        <v>30</v>
      </c>
      <c r="M3954" s="13" t="s">
        <v>214</v>
      </c>
      <c r="N3954" s="13" t="s">
        <v>215</v>
      </c>
      <c r="O3954" s="33" t="s">
        <v>38</v>
      </c>
      <c r="P3954" s="58" t="s">
        <v>38</v>
      </c>
      <c r="Q3954" s="33" t="s">
        <v>207</v>
      </c>
      <c r="R3954" s="14" t="s">
        <v>38</v>
      </c>
      <c r="S3954" s="13" t="s">
        <v>216</v>
      </c>
      <c r="T3954" s="13" t="s">
        <v>217</v>
      </c>
      <c r="U3954" s="33">
        <f t="shared" ca="1" si="732"/>
        <v>45744.56914039352</v>
      </c>
      <c r="V3954" s="13" t="str">
        <f t="shared" si="733"/>
        <v>Bangalore</v>
      </c>
      <c r="W3954" s="13" t="str">
        <f t="shared" si="734"/>
        <v>CLS</v>
      </c>
      <c r="X3954" s="13">
        <f t="shared" si="735"/>
        <v>17</v>
      </c>
      <c r="Y3954" s="13" t="str">
        <f>IFERROR(VLOOKUP(C3954,ReceivingTeam[],2,FALSE),"HelpDesk")</f>
        <v>HelpDesk</v>
      </c>
      <c r="Z3954" s="67">
        <f t="shared" si="736"/>
        <v>44890.528263888897</v>
      </c>
      <c r="AA3954" s="68">
        <f t="shared" si="737"/>
        <v>44889</v>
      </c>
      <c r="AB3954" s="69" t="b">
        <f t="shared" si="738"/>
        <v>1</v>
      </c>
      <c r="AC3954" s="70">
        <f t="shared" si="739"/>
        <v>0.5</v>
      </c>
      <c r="AD3954" s="67">
        <f t="shared" si="740"/>
        <v>44890.528263888897</v>
      </c>
      <c r="AE3954" s="67">
        <f>VLOOKUP(V3954,'Branch Wise Work Timelines'!C:G,3,FALSE)+AA3954</f>
        <v>44889.416666666664</v>
      </c>
      <c r="AF3954" s="67">
        <f>IF(V3954="Bangalore",VLOOKUP(V3954,'Branch Wise Work Timelines'!C:G,4,FALSE)+AA3954+1,IF(V3954="Mumbai",VLOOKUP(V3954,'Branch Wise Work Timelines'!C:G,4,FALSE)+AA3954+1,VLOOKUP(V3954,'Branch Wise Work Timelines'!C:G,4,FALSE)+AA3954))</f>
        <v>44890.104166666664</v>
      </c>
      <c r="AG3954" s="67">
        <f>WORKDAY.INTL(AA3954,1,11)+VLOOKUP(V3954,'Branch Wise Work Timelines'!C:G,3,FALSE)</f>
        <v>44890.416666666664</v>
      </c>
      <c r="AH3954" s="69" t="str">
        <f t="shared" ca="1" si="741"/>
        <v>Out of TAT</v>
      </c>
      <c r="AI3954" s="69">
        <f t="shared" ca="1" si="742"/>
        <v>20497</v>
      </c>
      <c r="AJ3954" s="69" t="str">
        <f ca="1">IF(AI3954&lt;0,"0-12",IFERROR(VLOOKUP(AI3954,Breakup[],2,FALSE),"&gt;24"))</f>
        <v>&gt;24</v>
      </c>
      <c r="AK3954" s="69" t="str">
        <f>VLOOKUP(V3954,Master!B:D,3,FALSE)</f>
        <v>South</v>
      </c>
      <c r="AL3954" s="69" t="str">
        <f t="shared" si="743"/>
        <v>Bangalore-CLS</v>
      </c>
    </row>
    <row r="3955" spans="1:38">
      <c r="A3955" s="14" t="s">
        <v>8239</v>
      </c>
      <c r="B3955" s="54">
        <v>44701.850796030099</v>
      </c>
      <c r="C3955" s="13" t="s">
        <v>6284</v>
      </c>
      <c r="D3955" s="13">
        <v>255</v>
      </c>
      <c r="E3955" s="13" t="s">
        <v>8240</v>
      </c>
      <c r="F3955" s="13" t="s">
        <v>33</v>
      </c>
      <c r="G3955" s="14">
        <v>1653058832830</v>
      </c>
      <c r="H3955" s="55">
        <v>0.83789351851851901</v>
      </c>
      <c r="I3955" s="33">
        <v>44886.837893518503</v>
      </c>
      <c r="J3955" s="58">
        <v>44886</v>
      </c>
      <c r="K3955" s="13" t="s">
        <v>213</v>
      </c>
      <c r="L3955" s="13" t="s">
        <v>30</v>
      </c>
      <c r="M3955" s="13" t="s">
        <v>282</v>
      </c>
      <c r="N3955" s="13" t="s">
        <v>215</v>
      </c>
      <c r="O3955" s="33" t="s">
        <v>38</v>
      </c>
      <c r="P3955" s="58" t="s">
        <v>38</v>
      </c>
      <c r="Q3955" s="33" t="s">
        <v>207</v>
      </c>
      <c r="R3955" s="14" t="s">
        <v>38</v>
      </c>
      <c r="S3955" s="13" t="s">
        <v>216</v>
      </c>
      <c r="T3955" s="13" t="s">
        <v>278</v>
      </c>
      <c r="U3955" s="33">
        <f t="shared" ca="1" si="732"/>
        <v>45744.56914039352</v>
      </c>
      <c r="V3955" s="13" t="str">
        <f t="shared" si="733"/>
        <v>Bangalore</v>
      </c>
      <c r="W3955" s="13" t="str">
        <f t="shared" si="734"/>
        <v>RI</v>
      </c>
      <c r="X3955" s="13">
        <f t="shared" si="735"/>
        <v>20</v>
      </c>
      <c r="Y3955" s="13" t="str">
        <f>IFERROR(VLOOKUP(C3955,ReceivingTeam[],2,FALSE),"HelpDesk")</f>
        <v>HelpDesk</v>
      </c>
      <c r="Z3955" s="67">
        <f t="shared" si="736"/>
        <v>44890.150393518503</v>
      </c>
      <c r="AA3955" s="68">
        <f t="shared" si="737"/>
        <v>44886</v>
      </c>
      <c r="AB3955" s="69" t="b">
        <f t="shared" si="738"/>
        <v>1</v>
      </c>
      <c r="AC3955" s="70">
        <f t="shared" si="739"/>
        <v>3</v>
      </c>
      <c r="AD3955" s="67">
        <f t="shared" si="740"/>
        <v>44890.150393518503</v>
      </c>
      <c r="AE3955" s="67">
        <f>VLOOKUP(V3955,'Branch Wise Work Timelines'!C:G,3,FALSE)+AA3955</f>
        <v>44886.416666666664</v>
      </c>
      <c r="AF3955" s="67">
        <f>IF(V3955="Bangalore",VLOOKUP(V3955,'Branch Wise Work Timelines'!C:G,4,FALSE)+AA3955+1,IF(V3955="Mumbai",VLOOKUP(V3955,'Branch Wise Work Timelines'!C:G,4,FALSE)+AA3955+1,VLOOKUP(V3955,'Branch Wise Work Timelines'!C:G,4,FALSE)+AA3955))</f>
        <v>44887.104166666664</v>
      </c>
      <c r="AG3955" s="67">
        <f>WORKDAY.INTL(AA3955,1,11)+VLOOKUP(V3955,'Branch Wise Work Timelines'!C:G,3,FALSE)</f>
        <v>44887.416666666664</v>
      </c>
      <c r="AH3955" s="69" t="str">
        <f t="shared" ca="1" si="741"/>
        <v>Out of TAT</v>
      </c>
      <c r="AI3955" s="69">
        <f t="shared" ca="1" si="742"/>
        <v>20507</v>
      </c>
      <c r="AJ3955" s="69" t="str">
        <f ca="1">IF(AI3955&lt;0,"0-12",IFERROR(VLOOKUP(AI3955,Breakup[],2,FALSE),"&gt;24"))</f>
        <v>&gt;24</v>
      </c>
      <c r="AK3955" s="69" t="str">
        <f>VLOOKUP(V3955,Master!B:D,3,FALSE)</f>
        <v>South</v>
      </c>
      <c r="AL3955" s="69" t="str">
        <f t="shared" si="743"/>
        <v>Bangalore</v>
      </c>
    </row>
    <row r="3956" spans="1:38">
      <c r="A3956" s="14" t="s">
        <v>8241</v>
      </c>
      <c r="B3956" s="54">
        <v>44701.953702280101</v>
      </c>
      <c r="C3956" s="13" t="s">
        <v>6284</v>
      </c>
      <c r="D3956" s="13">
        <v>1909</v>
      </c>
      <c r="E3956" s="13" t="s">
        <v>8242</v>
      </c>
      <c r="F3956" s="13" t="s">
        <v>33</v>
      </c>
      <c r="G3956" s="14">
        <v>1653069266688</v>
      </c>
      <c r="H3956" s="55">
        <v>0.88600694444444394</v>
      </c>
      <c r="I3956" s="33">
        <v>44882.886006944398</v>
      </c>
      <c r="J3956" s="58">
        <v>44882</v>
      </c>
      <c r="K3956" s="13" t="s">
        <v>213</v>
      </c>
      <c r="L3956" s="13" t="s">
        <v>30</v>
      </c>
      <c r="M3956" s="13" t="s">
        <v>147</v>
      </c>
      <c r="N3956" s="13" t="s">
        <v>215</v>
      </c>
      <c r="O3956" s="33" t="s">
        <v>38</v>
      </c>
      <c r="P3956" s="58" t="s">
        <v>38</v>
      </c>
      <c r="Q3956" s="33" t="s">
        <v>207</v>
      </c>
      <c r="R3956" s="14" t="s">
        <v>38</v>
      </c>
      <c r="S3956" s="13" t="s">
        <v>208</v>
      </c>
      <c r="T3956" s="13" t="s">
        <v>209</v>
      </c>
      <c r="U3956" s="33">
        <f t="shared" ca="1" si="732"/>
        <v>45744.56914039352</v>
      </c>
      <c r="V3956" s="13" t="str">
        <f t="shared" si="733"/>
        <v>Bangalore</v>
      </c>
      <c r="W3956" s="13" t="str">
        <f t="shared" si="734"/>
        <v>RI</v>
      </c>
      <c r="X3956" s="13">
        <f t="shared" si="735"/>
        <v>21</v>
      </c>
      <c r="Y3956" s="13" t="str">
        <f>IFERROR(VLOOKUP(C3956,ReceivingTeam[],2,FALSE),"HelpDesk")</f>
        <v>HelpDesk</v>
      </c>
      <c r="Z3956" s="67">
        <f t="shared" si="736"/>
        <v>44883.698506944398</v>
      </c>
      <c r="AA3956" s="68">
        <f t="shared" si="737"/>
        <v>44882</v>
      </c>
      <c r="AB3956" s="69" t="b">
        <f t="shared" si="738"/>
        <v>1</v>
      </c>
      <c r="AC3956" s="70">
        <f t="shared" si="739"/>
        <v>0.5</v>
      </c>
      <c r="AD3956" s="67">
        <f t="shared" si="740"/>
        <v>44883.698506944398</v>
      </c>
      <c r="AE3956" s="67">
        <f>VLOOKUP(V3956,'Branch Wise Work Timelines'!C:G,3,FALSE)+AA3956</f>
        <v>44882.416666666664</v>
      </c>
      <c r="AF3956" s="67">
        <f>IF(V3956="Bangalore",VLOOKUP(V3956,'Branch Wise Work Timelines'!C:G,4,FALSE)+AA3956+1,IF(V3956="Mumbai",VLOOKUP(V3956,'Branch Wise Work Timelines'!C:G,4,FALSE)+AA3956+1,VLOOKUP(V3956,'Branch Wise Work Timelines'!C:G,4,FALSE)+AA3956))</f>
        <v>44883.104166666664</v>
      </c>
      <c r="AG3956" s="67">
        <f>WORKDAY.INTL(AA3956,1,11)+VLOOKUP(V3956,'Branch Wise Work Timelines'!C:G,3,FALSE)</f>
        <v>44883.416666666664</v>
      </c>
      <c r="AH3956" s="69" t="str">
        <f t="shared" ca="1" si="741"/>
        <v>Out of TAT</v>
      </c>
      <c r="AI3956" s="69">
        <f t="shared" ca="1" si="742"/>
        <v>20661</v>
      </c>
      <c r="AJ3956" s="69" t="str">
        <f ca="1">IF(AI3956&lt;0,"0-12",IFERROR(VLOOKUP(AI3956,Breakup[],2,FALSE),"&gt;24"))</f>
        <v>&gt;24</v>
      </c>
      <c r="AK3956" s="69" t="str">
        <f>VLOOKUP(V3956,Master!B:D,3,FALSE)</f>
        <v>South</v>
      </c>
      <c r="AL3956" s="69" t="str">
        <f t="shared" si="743"/>
        <v>Bangalore</v>
      </c>
    </row>
    <row r="3957" spans="1:38">
      <c r="A3957" s="14" t="s">
        <v>8243</v>
      </c>
      <c r="B3957" s="54">
        <v>44701.6408683681</v>
      </c>
      <c r="C3957" s="13" t="s">
        <v>407</v>
      </c>
      <c r="D3957" s="13">
        <v>1066</v>
      </c>
      <c r="E3957" s="13" t="s">
        <v>8244</v>
      </c>
      <c r="F3957" s="13" t="s">
        <v>33</v>
      </c>
      <c r="G3957" s="14">
        <v>1653046464687</v>
      </c>
      <c r="H3957" s="55">
        <v>3.75115740740741E-2</v>
      </c>
      <c r="I3957" s="33">
        <v>44886.037511574097</v>
      </c>
      <c r="J3957" s="58">
        <v>44886</v>
      </c>
      <c r="K3957" s="13" t="s">
        <v>224</v>
      </c>
      <c r="L3957" s="13" t="s">
        <v>64</v>
      </c>
      <c r="M3957" s="13" t="s">
        <v>225</v>
      </c>
      <c r="N3957" s="13" t="s">
        <v>215</v>
      </c>
      <c r="O3957" s="33" t="s">
        <v>38</v>
      </c>
      <c r="P3957" s="58" t="s">
        <v>38</v>
      </c>
      <c r="Q3957" s="33" t="s">
        <v>207</v>
      </c>
      <c r="R3957" s="14" t="s">
        <v>38</v>
      </c>
      <c r="S3957" s="13" t="s">
        <v>208</v>
      </c>
      <c r="T3957" s="13" t="s">
        <v>209</v>
      </c>
      <c r="U3957" s="33">
        <f t="shared" ca="1" si="732"/>
        <v>45744.56914039352</v>
      </c>
      <c r="V3957" s="13" t="str">
        <f t="shared" si="733"/>
        <v>Kolkata</v>
      </c>
      <c r="W3957" s="13" t="str">
        <f t="shared" si="734"/>
        <v>RI</v>
      </c>
      <c r="X3957" s="13">
        <f t="shared" si="735"/>
        <v>0</v>
      </c>
      <c r="Y3957" s="13" t="str">
        <f>IFERROR(VLOOKUP(C3957,ReceivingTeam[],2,FALSE),"HelpDesk")</f>
        <v>Branch office</v>
      </c>
      <c r="Z3957" s="67">
        <f t="shared" si="736"/>
        <v>44887.562499999993</v>
      </c>
      <c r="AA3957" s="68">
        <f t="shared" si="737"/>
        <v>44886</v>
      </c>
      <c r="AB3957" s="69" t="b">
        <f t="shared" si="738"/>
        <v>1</v>
      </c>
      <c r="AC3957" s="70">
        <f t="shared" si="739"/>
        <v>0.5</v>
      </c>
      <c r="AD3957" s="67">
        <f t="shared" si="740"/>
        <v>44887.562499999993</v>
      </c>
      <c r="AE3957" s="67">
        <f>VLOOKUP(V3957,'Branch Wise Work Timelines'!C:G,3,FALSE)+AA3957</f>
        <v>44886.416666666664</v>
      </c>
      <c r="AF3957" s="67">
        <f>IF(V3957="Bangalore",VLOOKUP(V3957,'Branch Wise Work Timelines'!C:G,4,FALSE)+AA3957+1,IF(V3957="Mumbai",VLOOKUP(V3957,'Branch Wise Work Timelines'!C:G,4,FALSE)+AA3957+1,VLOOKUP(V3957,'Branch Wise Work Timelines'!C:G,4,FALSE)+AA3957))</f>
        <v>44886.770833333336</v>
      </c>
      <c r="AG3957" s="67">
        <f>WORKDAY.INTL(AA3957,1,11)+VLOOKUP(V3957,'Branch Wise Work Timelines'!C:G,3,FALSE)</f>
        <v>44887.416666666664</v>
      </c>
      <c r="AH3957" s="69" t="str">
        <f t="shared" ca="1" si="741"/>
        <v>Out of TAT</v>
      </c>
      <c r="AI3957" s="69">
        <f t="shared" ca="1" si="742"/>
        <v>20569</v>
      </c>
      <c r="AJ3957" s="69" t="str">
        <f ca="1">IF(AI3957&lt;0,"0-12",IFERROR(VLOOKUP(AI3957,Breakup[],2,FALSE),"&gt;24"))</f>
        <v>&gt;24</v>
      </c>
      <c r="AK3957" s="69" t="str">
        <f>VLOOKUP(V3957,Master!B:D,3,FALSE)</f>
        <v>East</v>
      </c>
      <c r="AL3957" s="69" t="str">
        <f t="shared" si="743"/>
        <v>Kolkata</v>
      </c>
    </row>
    <row r="3958" spans="1:38">
      <c r="A3958" s="14" t="s">
        <v>8245</v>
      </c>
      <c r="B3958" s="54">
        <v>44701.657767094897</v>
      </c>
      <c r="C3958" s="13" t="s">
        <v>407</v>
      </c>
      <c r="D3958" s="13">
        <v>100</v>
      </c>
      <c r="E3958" s="13" t="s">
        <v>8246</v>
      </c>
      <c r="F3958" s="13" t="s">
        <v>33</v>
      </c>
      <c r="G3958" s="14">
        <v>1653046464687</v>
      </c>
      <c r="H3958" s="55">
        <v>0.69906250000000003</v>
      </c>
      <c r="I3958" s="33">
        <v>44884.699062500003</v>
      </c>
      <c r="J3958" s="58">
        <v>44884</v>
      </c>
      <c r="K3958" s="13" t="s">
        <v>224</v>
      </c>
      <c r="L3958" s="13" t="s">
        <v>64</v>
      </c>
      <c r="M3958" s="13" t="s">
        <v>225</v>
      </c>
      <c r="N3958" s="13" t="s">
        <v>215</v>
      </c>
      <c r="O3958" s="33" t="s">
        <v>38</v>
      </c>
      <c r="P3958" s="58" t="s">
        <v>38</v>
      </c>
      <c r="Q3958" s="33" t="s">
        <v>207</v>
      </c>
      <c r="R3958" s="14" t="s">
        <v>38</v>
      </c>
      <c r="S3958" s="13" t="s">
        <v>208</v>
      </c>
      <c r="T3958" s="13" t="s">
        <v>209</v>
      </c>
      <c r="U3958" s="33">
        <f t="shared" ca="1" si="732"/>
        <v>45744.56914039352</v>
      </c>
      <c r="V3958" s="13" t="str">
        <f t="shared" si="733"/>
        <v>Kolkata</v>
      </c>
      <c r="W3958" s="13" t="str">
        <f t="shared" si="734"/>
        <v>RI</v>
      </c>
      <c r="X3958" s="13">
        <f t="shared" si="735"/>
        <v>16</v>
      </c>
      <c r="Y3958" s="13" t="str">
        <f>IFERROR(VLOOKUP(C3958,ReceivingTeam[],2,FALSE),"HelpDesk")</f>
        <v>Branch office</v>
      </c>
      <c r="Z3958" s="67">
        <f t="shared" si="736"/>
        <v>44886.844895833332</v>
      </c>
      <c r="AA3958" s="68">
        <f t="shared" si="737"/>
        <v>44884</v>
      </c>
      <c r="AB3958" s="69" t="b">
        <f t="shared" si="738"/>
        <v>1</v>
      </c>
      <c r="AC3958" s="70">
        <f t="shared" si="739"/>
        <v>0.5</v>
      </c>
      <c r="AD3958" s="67">
        <f t="shared" si="740"/>
        <v>44886.844895833332</v>
      </c>
      <c r="AE3958" s="67">
        <f>VLOOKUP(V3958,'Branch Wise Work Timelines'!C:G,3,FALSE)+AA3958</f>
        <v>44884.416666666664</v>
      </c>
      <c r="AF3958" s="67">
        <f>IF(V3958="Bangalore",VLOOKUP(V3958,'Branch Wise Work Timelines'!C:G,4,FALSE)+AA3958+1,IF(V3958="Mumbai",VLOOKUP(V3958,'Branch Wise Work Timelines'!C:G,4,FALSE)+AA3958+1,VLOOKUP(V3958,'Branch Wise Work Timelines'!C:G,4,FALSE)+AA3958))</f>
        <v>44884.770833333336</v>
      </c>
      <c r="AG3958" s="67">
        <f>WORKDAY.INTL(AA3958,1,11)+VLOOKUP(V3958,'Branch Wise Work Timelines'!C:G,3,FALSE)</f>
        <v>44886.416666666664</v>
      </c>
      <c r="AH3958" s="69" t="str">
        <f t="shared" ca="1" si="741"/>
        <v>Out of TAT</v>
      </c>
      <c r="AI3958" s="69">
        <f t="shared" ca="1" si="742"/>
        <v>20586</v>
      </c>
      <c r="AJ3958" s="69" t="str">
        <f ca="1">IF(AI3958&lt;0,"0-12",IFERROR(VLOOKUP(AI3958,Breakup[],2,FALSE),"&gt;24"))</f>
        <v>&gt;24</v>
      </c>
      <c r="AK3958" s="69" t="str">
        <f>VLOOKUP(V3958,Master!B:D,3,FALSE)</f>
        <v>East</v>
      </c>
      <c r="AL3958" s="69" t="str">
        <f t="shared" si="743"/>
        <v>Kolkata</v>
      </c>
    </row>
    <row r="3959" spans="1:38">
      <c r="A3959" s="14" t="s">
        <v>8247</v>
      </c>
      <c r="B3959" s="54">
        <v>44701.689178275497</v>
      </c>
      <c r="C3959" s="13" t="s">
        <v>583</v>
      </c>
      <c r="D3959" s="13">
        <v>417</v>
      </c>
      <c r="E3959" s="13" t="s">
        <v>8248</v>
      </c>
      <c r="F3959" s="13" t="s">
        <v>15</v>
      </c>
      <c r="G3959" s="14">
        <v>1653049223395</v>
      </c>
      <c r="H3959" s="55">
        <v>0.788564814814815</v>
      </c>
      <c r="I3959" s="33">
        <v>44882.7885648148</v>
      </c>
      <c r="J3959" s="58">
        <v>44882</v>
      </c>
      <c r="K3959" s="13" t="s">
        <v>213</v>
      </c>
      <c r="L3959" s="13" t="s">
        <v>30</v>
      </c>
      <c r="M3959" s="13" t="s">
        <v>214</v>
      </c>
      <c r="N3959" s="13" t="s">
        <v>215</v>
      </c>
      <c r="O3959" s="33" t="s">
        <v>38</v>
      </c>
      <c r="P3959" s="58" t="s">
        <v>38</v>
      </c>
      <c r="Q3959" s="33" t="s">
        <v>207</v>
      </c>
      <c r="R3959" s="14" t="s">
        <v>38</v>
      </c>
      <c r="S3959" s="13" t="s">
        <v>216</v>
      </c>
      <c r="T3959" s="13" t="s">
        <v>217</v>
      </c>
      <c r="U3959" s="33">
        <f t="shared" ca="1" si="732"/>
        <v>45744.56914039352</v>
      </c>
      <c r="V3959" s="13" t="str">
        <f t="shared" si="733"/>
        <v>Bangalore</v>
      </c>
      <c r="W3959" s="13" t="str">
        <f t="shared" si="734"/>
        <v>CLS</v>
      </c>
      <c r="X3959" s="13">
        <f t="shared" si="735"/>
        <v>18</v>
      </c>
      <c r="Y3959" s="13" t="str">
        <f>IFERROR(VLOOKUP(C3959,ReceivingTeam[],2,FALSE),"HelpDesk")</f>
        <v>HelpDesk</v>
      </c>
      <c r="Z3959" s="67">
        <f t="shared" si="736"/>
        <v>44883.6010648148</v>
      </c>
      <c r="AA3959" s="68">
        <f t="shared" si="737"/>
        <v>44882</v>
      </c>
      <c r="AB3959" s="69" t="b">
        <f t="shared" si="738"/>
        <v>1</v>
      </c>
      <c r="AC3959" s="70">
        <f t="shared" si="739"/>
        <v>0.5</v>
      </c>
      <c r="AD3959" s="67">
        <f t="shared" si="740"/>
        <v>44883.6010648148</v>
      </c>
      <c r="AE3959" s="67">
        <f>VLOOKUP(V3959,'Branch Wise Work Timelines'!C:G,3,FALSE)+AA3959</f>
        <v>44882.416666666664</v>
      </c>
      <c r="AF3959" s="67">
        <f>IF(V3959="Bangalore",VLOOKUP(V3959,'Branch Wise Work Timelines'!C:G,4,FALSE)+AA3959+1,IF(V3959="Mumbai",VLOOKUP(V3959,'Branch Wise Work Timelines'!C:G,4,FALSE)+AA3959+1,VLOOKUP(V3959,'Branch Wise Work Timelines'!C:G,4,FALSE)+AA3959))</f>
        <v>44883.104166666664</v>
      </c>
      <c r="AG3959" s="67">
        <f>WORKDAY.INTL(AA3959,1,11)+VLOOKUP(V3959,'Branch Wise Work Timelines'!C:G,3,FALSE)</f>
        <v>44883.416666666664</v>
      </c>
      <c r="AH3959" s="69" t="str">
        <f t="shared" ca="1" si="741"/>
        <v>Out of TAT</v>
      </c>
      <c r="AI3959" s="69">
        <f t="shared" ca="1" si="742"/>
        <v>20664</v>
      </c>
      <c r="AJ3959" s="69" t="str">
        <f ca="1">IF(AI3959&lt;0,"0-12",IFERROR(VLOOKUP(AI3959,Breakup[],2,FALSE),"&gt;24"))</f>
        <v>&gt;24</v>
      </c>
      <c r="AK3959" s="69" t="str">
        <f>VLOOKUP(V3959,Master!B:D,3,FALSE)</f>
        <v>South</v>
      </c>
      <c r="AL3959" s="69" t="str">
        <f t="shared" si="743"/>
        <v>Bangalore-CLS</v>
      </c>
    </row>
    <row r="3960" spans="1:38">
      <c r="A3960" s="14" t="s">
        <v>8249</v>
      </c>
      <c r="B3960" s="54">
        <v>44701.736351655098</v>
      </c>
      <c r="C3960" s="13" t="s">
        <v>243</v>
      </c>
      <c r="D3960" s="13">
        <v>761</v>
      </c>
      <c r="E3960" s="13" t="s">
        <v>8250</v>
      </c>
      <c r="F3960" s="13" t="s">
        <v>15</v>
      </c>
      <c r="G3960" s="14">
        <v>1653051039986</v>
      </c>
      <c r="H3960" s="55">
        <v>0.17821759259259301</v>
      </c>
      <c r="I3960" s="33">
        <v>44883.178217592598</v>
      </c>
      <c r="J3960" s="58">
        <v>44883</v>
      </c>
      <c r="K3960" s="13" t="s">
        <v>213</v>
      </c>
      <c r="L3960" s="13" t="s">
        <v>30</v>
      </c>
      <c r="M3960" s="13" t="s">
        <v>214</v>
      </c>
      <c r="N3960" s="13" t="s">
        <v>215</v>
      </c>
      <c r="O3960" s="33" t="s">
        <v>38</v>
      </c>
      <c r="P3960" s="58" t="s">
        <v>38</v>
      </c>
      <c r="Q3960" s="33" t="s">
        <v>207</v>
      </c>
      <c r="R3960" s="14" t="s">
        <v>38</v>
      </c>
      <c r="S3960" s="13" t="s">
        <v>216</v>
      </c>
      <c r="T3960" s="13" t="s">
        <v>217</v>
      </c>
      <c r="U3960" s="33">
        <f t="shared" ca="1" si="732"/>
        <v>45744.56914039352</v>
      </c>
      <c r="V3960" s="13" t="str">
        <f t="shared" si="733"/>
        <v>Bangalore</v>
      </c>
      <c r="W3960" s="13" t="str">
        <f t="shared" si="734"/>
        <v>CLS</v>
      </c>
      <c r="X3960" s="13">
        <f t="shared" si="735"/>
        <v>4</v>
      </c>
      <c r="Y3960" s="13" t="str">
        <f>IFERROR(VLOOKUP(C3960,ReceivingTeam[],2,FALSE),"HelpDesk")</f>
        <v>HelpDesk</v>
      </c>
      <c r="Z3960" s="67">
        <f t="shared" si="736"/>
        <v>44883.916666666664</v>
      </c>
      <c r="AA3960" s="68">
        <f t="shared" si="737"/>
        <v>44883</v>
      </c>
      <c r="AB3960" s="69" t="b">
        <f t="shared" si="738"/>
        <v>1</v>
      </c>
      <c r="AC3960" s="70">
        <f t="shared" si="739"/>
        <v>0.5</v>
      </c>
      <c r="AD3960" s="67">
        <f t="shared" si="740"/>
        <v>44883.916666666664</v>
      </c>
      <c r="AE3960" s="67">
        <f>VLOOKUP(V3960,'Branch Wise Work Timelines'!C:G,3,FALSE)+AA3960</f>
        <v>44883.416666666664</v>
      </c>
      <c r="AF3960" s="67">
        <f>IF(V3960="Bangalore",VLOOKUP(V3960,'Branch Wise Work Timelines'!C:G,4,FALSE)+AA3960+1,IF(V3960="Mumbai",VLOOKUP(V3960,'Branch Wise Work Timelines'!C:G,4,FALSE)+AA3960+1,VLOOKUP(V3960,'Branch Wise Work Timelines'!C:G,4,FALSE)+AA3960))</f>
        <v>44884.104166666664</v>
      </c>
      <c r="AG3960" s="67">
        <f>WORKDAY.INTL(AA3960,1,11)+VLOOKUP(V3960,'Branch Wise Work Timelines'!C:G,3,FALSE)</f>
        <v>44884.416666666664</v>
      </c>
      <c r="AH3960" s="69" t="str">
        <f t="shared" ca="1" si="741"/>
        <v>Out of TAT</v>
      </c>
      <c r="AI3960" s="69">
        <f t="shared" ca="1" si="742"/>
        <v>20656</v>
      </c>
      <c r="AJ3960" s="69" t="str">
        <f ca="1">IF(AI3960&lt;0,"0-12",IFERROR(VLOOKUP(AI3960,Breakup[],2,FALSE),"&gt;24"))</f>
        <v>&gt;24</v>
      </c>
      <c r="AK3960" s="69" t="str">
        <f>VLOOKUP(V3960,Master!B:D,3,FALSE)</f>
        <v>South</v>
      </c>
      <c r="AL3960" s="69" t="str">
        <f t="shared" si="743"/>
        <v>Bangalore-CLS</v>
      </c>
    </row>
    <row r="3961" spans="1:38">
      <c r="A3961" s="14" t="s">
        <v>8251</v>
      </c>
      <c r="B3961" s="54">
        <v>44701.693201122704</v>
      </c>
      <c r="C3961" s="13" t="s">
        <v>372</v>
      </c>
      <c r="D3961" s="13">
        <v>1151</v>
      </c>
      <c r="E3961" s="13" t="s">
        <v>8252</v>
      </c>
      <c r="F3961" s="13" t="s">
        <v>15</v>
      </c>
      <c r="G3961" s="14">
        <v>1653046758228</v>
      </c>
      <c r="H3961" s="55">
        <v>0.30287037037037001</v>
      </c>
      <c r="I3961" s="33">
        <v>44882.302870370397</v>
      </c>
      <c r="J3961" s="58">
        <v>44882</v>
      </c>
      <c r="K3961" s="13" t="s">
        <v>213</v>
      </c>
      <c r="L3961" s="13" t="s">
        <v>30</v>
      </c>
      <c r="M3961" s="13" t="s">
        <v>214</v>
      </c>
      <c r="N3961" s="13" t="s">
        <v>215</v>
      </c>
      <c r="O3961" s="33" t="s">
        <v>38</v>
      </c>
      <c r="P3961" s="58" t="s">
        <v>38</v>
      </c>
      <c r="Q3961" s="33" t="s">
        <v>207</v>
      </c>
      <c r="R3961" s="14" t="s">
        <v>38</v>
      </c>
      <c r="S3961" s="13" t="s">
        <v>216</v>
      </c>
      <c r="T3961" s="13" t="s">
        <v>217</v>
      </c>
      <c r="U3961" s="33">
        <f t="shared" ca="1" si="732"/>
        <v>45744.56914039352</v>
      </c>
      <c r="V3961" s="13" t="str">
        <f t="shared" si="733"/>
        <v>Bangalore</v>
      </c>
      <c r="W3961" s="13" t="str">
        <f t="shared" si="734"/>
        <v>CLS</v>
      </c>
      <c r="X3961" s="13">
        <f t="shared" si="735"/>
        <v>7</v>
      </c>
      <c r="Y3961" s="13" t="str">
        <f>IFERROR(VLOOKUP(C3961,ReceivingTeam[],2,FALSE),"HelpDesk")</f>
        <v>HelpDesk</v>
      </c>
      <c r="Z3961" s="67">
        <f t="shared" si="736"/>
        <v>44882.916666666664</v>
      </c>
      <c r="AA3961" s="68">
        <f t="shared" si="737"/>
        <v>44882</v>
      </c>
      <c r="AB3961" s="69" t="b">
        <f t="shared" si="738"/>
        <v>1</v>
      </c>
      <c r="AC3961" s="70">
        <f t="shared" si="739"/>
        <v>0.5</v>
      </c>
      <c r="AD3961" s="67">
        <f t="shared" si="740"/>
        <v>44882.916666666664</v>
      </c>
      <c r="AE3961" s="67">
        <f>VLOOKUP(V3961,'Branch Wise Work Timelines'!C:G,3,FALSE)+AA3961</f>
        <v>44882.416666666664</v>
      </c>
      <c r="AF3961" s="67">
        <f>IF(V3961="Bangalore",VLOOKUP(V3961,'Branch Wise Work Timelines'!C:G,4,FALSE)+AA3961+1,IF(V3961="Mumbai",VLOOKUP(V3961,'Branch Wise Work Timelines'!C:G,4,FALSE)+AA3961+1,VLOOKUP(V3961,'Branch Wise Work Timelines'!C:G,4,FALSE)+AA3961))</f>
        <v>44883.104166666664</v>
      </c>
      <c r="AG3961" s="67">
        <f>WORKDAY.INTL(AA3961,1,11)+VLOOKUP(V3961,'Branch Wise Work Timelines'!C:G,3,FALSE)</f>
        <v>44883.416666666664</v>
      </c>
      <c r="AH3961" s="69" t="str">
        <f t="shared" ca="1" si="741"/>
        <v>Out of TAT</v>
      </c>
      <c r="AI3961" s="69">
        <f t="shared" ca="1" si="742"/>
        <v>20680</v>
      </c>
      <c r="AJ3961" s="69" t="str">
        <f ca="1">IF(AI3961&lt;0,"0-12",IFERROR(VLOOKUP(AI3961,Breakup[],2,FALSE),"&gt;24"))</f>
        <v>&gt;24</v>
      </c>
      <c r="AK3961" s="69" t="str">
        <f>VLOOKUP(V3961,Master!B:D,3,FALSE)</f>
        <v>South</v>
      </c>
      <c r="AL3961" s="69" t="str">
        <f t="shared" si="743"/>
        <v>Bangalore-CLS</v>
      </c>
    </row>
    <row r="3962" spans="1:38">
      <c r="A3962" s="14" t="s">
        <v>8253</v>
      </c>
      <c r="B3962" s="54">
        <v>44701.765170798601</v>
      </c>
      <c r="C3962" s="13" t="s">
        <v>243</v>
      </c>
      <c r="D3962" s="13">
        <v>1505</v>
      </c>
      <c r="E3962" s="13" t="s">
        <v>8254</v>
      </c>
      <c r="F3962" s="13" t="s">
        <v>15</v>
      </c>
      <c r="G3962" s="14">
        <v>1653055472729</v>
      </c>
      <c r="H3962" s="55">
        <v>0.47335648148148102</v>
      </c>
      <c r="I3962" s="33">
        <v>44885.473356481503</v>
      </c>
      <c r="J3962" s="58">
        <v>44885</v>
      </c>
      <c r="K3962" s="13" t="s">
        <v>213</v>
      </c>
      <c r="L3962" s="13" t="s">
        <v>30</v>
      </c>
      <c r="M3962" s="13" t="s">
        <v>214</v>
      </c>
      <c r="N3962" s="13" t="s">
        <v>215</v>
      </c>
      <c r="O3962" s="33" t="s">
        <v>38</v>
      </c>
      <c r="P3962" s="58" t="s">
        <v>38</v>
      </c>
      <c r="Q3962" s="33" t="s">
        <v>207</v>
      </c>
      <c r="R3962" s="14" t="s">
        <v>38</v>
      </c>
      <c r="S3962" s="13" t="s">
        <v>216</v>
      </c>
      <c r="T3962" s="13" t="s">
        <v>217</v>
      </c>
      <c r="U3962" s="33">
        <f t="shared" ca="1" si="732"/>
        <v>45744.56914039352</v>
      </c>
      <c r="V3962" s="13" t="str">
        <f t="shared" si="733"/>
        <v>Bangalore</v>
      </c>
      <c r="W3962" s="13" t="str">
        <f t="shared" si="734"/>
        <v>CLS</v>
      </c>
      <c r="X3962" s="13">
        <f t="shared" si="735"/>
        <v>11</v>
      </c>
      <c r="Y3962" s="13" t="str">
        <f>IFERROR(VLOOKUP(C3962,ReceivingTeam[],2,FALSE),"HelpDesk")</f>
        <v>HelpDesk</v>
      </c>
      <c r="Z3962" s="67">
        <f t="shared" si="736"/>
        <v>44885.916666666664</v>
      </c>
      <c r="AA3962" s="68">
        <f t="shared" si="737"/>
        <v>44885</v>
      </c>
      <c r="AB3962" s="69" t="b">
        <f t="shared" si="738"/>
        <v>0</v>
      </c>
      <c r="AC3962" s="70">
        <f t="shared" si="739"/>
        <v>0.5</v>
      </c>
      <c r="AD3962" s="67">
        <f t="shared" si="740"/>
        <v>44885.916666666664</v>
      </c>
      <c r="AE3962" s="67">
        <f>VLOOKUP(V3962,'Branch Wise Work Timelines'!C:G,3,FALSE)+AA3962</f>
        <v>44885.416666666664</v>
      </c>
      <c r="AF3962" s="67">
        <f>IF(V3962="Bangalore",VLOOKUP(V3962,'Branch Wise Work Timelines'!C:G,4,FALSE)+AA3962+1,IF(V3962="Mumbai",VLOOKUP(V3962,'Branch Wise Work Timelines'!C:G,4,FALSE)+AA3962+1,VLOOKUP(V3962,'Branch Wise Work Timelines'!C:G,4,FALSE)+AA3962))</f>
        <v>44886.104166666664</v>
      </c>
      <c r="AG3962" s="67">
        <f>WORKDAY.INTL(AA3962,1,11)+VLOOKUP(V3962,'Branch Wise Work Timelines'!C:G,3,FALSE)</f>
        <v>44886.416666666664</v>
      </c>
      <c r="AH3962" s="69" t="str">
        <f t="shared" ca="1" si="741"/>
        <v>Out of TAT</v>
      </c>
      <c r="AI3962" s="69">
        <f t="shared" ca="1" si="742"/>
        <v>20608</v>
      </c>
      <c r="AJ3962" s="69" t="str">
        <f ca="1">IF(AI3962&lt;0,"0-12",IFERROR(VLOOKUP(AI3962,Breakup[],2,FALSE),"&gt;24"))</f>
        <v>&gt;24</v>
      </c>
      <c r="AK3962" s="69" t="str">
        <f>VLOOKUP(V3962,Master!B:D,3,FALSE)</f>
        <v>South</v>
      </c>
      <c r="AL3962" s="69" t="str">
        <f t="shared" si="743"/>
        <v>Bangalore-CLS</v>
      </c>
    </row>
    <row r="3963" spans="1:38">
      <c r="A3963" s="14" t="s">
        <v>8255</v>
      </c>
      <c r="B3963" s="54">
        <v>44701.7005355324</v>
      </c>
      <c r="C3963" s="13" t="s">
        <v>435</v>
      </c>
      <c r="D3963" s="13">
        <v>1920</v>
      </c>
      <c r="E3963" s="13" t="s">
        <v>8256</v>
      </c>
      <c r="F3963" s="13" t="s">
        <v>33</v>
      </c>
      <c r="G3963" s="14">
        <v>1653047619021</v>
      </c>
      <c r="H3963" s="55">
        <v>0.80429398148148101</v>
      </c>
      <c r="I3963" s="33">
        <v>44891.804293981499</v>
      </c>
      <c r="J3963" s="58">
        <v>44891</v>
      </c>
      <c r="K3963" s="13" t="s">
        <v>437</v>
      </c>
      <c r="L3963" s="13" t="s">
        <v>12</v>
      </c>
      <c r="M3963" s="13" t="s">
        <v>435</v>
      </c>
      <c r="N3963" s="13" t="s">
        <v>215</v>
      </c>
      <c r="O3963" s="33">
        <v>44891.951249999998</v>
      </c>
      <c r="P3963" s="58">
        <v>44891</v>
      </c>
      <c r="Q3963" s="33" t="s">
        <v>237</v>
      </c>
      <c r="R3963" s="14">
        <v>398</v>
      </c>
      <c r="S3963" s="13" t="s">
        <v>208</v>
      </c>
      <c r="T3963" s="13" t="s">
        <v>209</v>
      </c>
      <c r="U3963" s="33">
        <f t="shared" ca="1" si="732"/>
        <v>45744.56914039352</v>
      </c>
      <c r="V3963" s="13" t="str">
        <f t="shared" si="733"/>
        <v>Ahmedabad</v>
      </c>
      <c r="W3963" s="13" t="str">
        <f t="shared" si="734"/>
        <v>RI</v>
      </c>
      <c r="X3963" s="13">
        <f t="shared" si="735"/>
        <v>19</v>
      </c>
      <c r="Y3963" s="13" t="str">
        <f>IFERROR(VLOOKUP(C3963,ReceivingTeam[],2,FALSE),"HelpDesk")</f>
        <v>HelpDesk</v>
      </c>
      <c r="Z3963" s="67">
        <f t="shared" si="736"/>
        <v>44893.950127314827</v>
      </c>
      <c r="AA3963" s="68">
        <f t="shared" si="737"/>
        <v>44891</v>
      </c>
      <c r="AB3963" s="69" t="b">
        <f t="shared" si="738"/>
        <v>1</v>
      </c>
      <c r="AC3963" s="70">
        <f t="shared" si="739"/>
        <v>0.5</v>
      </c>
      <c r="AD3963" s="67">
        <f t="shared" si="740"/>
        <v>44893.950127314827</v>
      </c>
      <c r="AE3963" s="67">
        <f>VLOOKUP(V3963,'Branch Wise Work Timelines'!C:G,3,FALSE)+AA3963</f>
        <v>44891.416666666664</v>
      </c>
      <c r="AF3963" s="67">
        <f>IF(V3963="Bangalore",VLOOKUP(V3963,'Branch Wise Work Timelines'!C:G,4,FALSE)+AA3963+1,IF(V3963="Mumbai",VLOOKUP(V3963,'Branch Wise Work Timelines'!C:G,4,FALSE)+AA3963+1,VLOOKUP(V3963,'Branch Wise Work Timelines'!C:G,4,FALSE)+AA3963))</f>
        <v>44891.770833333336</v>
      </c>
      <c r="AG3963" s="67">
        <f>WORKDAY.INTL(AA3963,1,11)+VLOOKUP(V3963,'Branch Wise Work Timelines'!C:G,3,FALSE)</f>
        <v>44893.416666666664</v>
      </c>
      <c r="AH3963" s="69" t="str">
        <f t="shared" si="741"/>
        <v>Met</v>
      </c>
      <c r="AI3963" s="69">
        <f t="shared" ca="1" si="742"/>
        <v>20415</v>
      </c>
      <c r="AJ3963" s="69" t="str">
        <f ca="1">IF(AI3963&lt;0,"0-12",IFERROR(VLOOKUP(AI3963,Breakup[],2,FALSE),"&gt;24"))</f>
        <v>&gt;24</v>
      </c>
      <c r="AK3963" s="69" t="str">
        <f>VLOOKUP(V3963,Master!B:D,3,FALSE)</f>
        <v>North</v>
      </c>
      <c r="AL3963" s="69" t="str">
        <f t="shared" si="743"/>
        <v>Ahmedabad</v>
      </c>
    </row>
    <row r="3964" spans="1:38">
      <c r="A3964" s="14" t="s">
        <v>8257</v>
      </c>
      <c r="B3964" s="54">
        <v>44701.622146678201</v>
      </c>
      <c r="C3964" s="13" t="s">
        <v>467</v>
      </c>
      <c r="D3964" s="13">
        <v>1743</v>
      </c>
      <c r="E3964" s="13" t="s">
        <v>8258</v>
      </c>
      <c r="F3964" s="13" t="s">
        <v>15</v>
      </c>
      <c r="G3964" s="14">
        <v>1653046758228</v>
      </c>
      <c r="H3964" s="55">
        <v>0.78045138888888899</v>
      </c>
      <c r="I3964" s="33">
        <v>44883.780451388899</v>
      </c>
      <c r="J3964" s="58">
        <v>44883</v>
      </c>
      <c r="K3964" s="13" t="s">
        <v>213</v>
      </c>
      <c r="L3964" s="13" t="s">
        <v>30</v>
      </c>
      <c r="M3964" s="13" t="s">
        <v>214</v>
      </c>
      <c r="N3964" s="13" t="s">
        <v>215</v>
      </c>
      <c r="O3964" s="33" t="s">
        <v>38</v>
      </c>
      <c r="P3964" s="58" t="s">
        <v>38</v>
      </c>
      <c r="Q3964" s="33" t="s">
        <v>207</v>
      </c>
      <c r="R3964" s="14" t="s">
        <v>38</v>
      </c>
      <c r="S3964" s="13" t="s">
        <v>216</v>
      </c>
      <c r="T3964" s="13" t="s">
        <v>217</v>
      </c>
      <c r="U3964" s="33">
        <f t="shared" ca="1" si="732"/>
        <v>45744.56914039352</v>
      </c>
      <c r="V3964" s="13" t="str">
        <f t="shared" si="733"/>
        <v>Bangalore</v>
      </c>
      <c r="W3964" s="13" t="str">
        <f t="shared" si="734"/>
        <v>CLS</v>
      </c>
      <c r="X3964" s="13">
        <f t="shared" si="735"/>
        <v>18</v>
      </c>
      <c r="Y3964" s="13" t="str">
        <f>IFERROR(VLOOKUP(C3964,ReceivingTeam[],2,FALSE),"HelpDesk")</f>
        <v>HelpDesk</v>
      </c>
      <c r="Z3964" s="67">
        <f t="shared" si="736"/>
        <v>44884.592951388899</v>
      </c>
      <c r="AA3964" s="68">
        <f t="shared" si="737"/>
        <v>44883</v>
      </c>
      <c r="AB3964" s="69" t="b">
        <f t="shared" si="738"/>
        <v>1</v>
      </c>
      <c r="AC3964" s="70">
        <f t="shared" si="739"/>
        <v>0.5</v>
      </c>
      <c r="AD3964" s="67">
        <f t="shared" si="740"/>
        <v>44884.592951388899</v>
      </c>
      <c r="AE3964" s="67">
        <f>VLOOKUP(V3964,'Branch Wise Work Timelines'!C:G,3,FALSE)+AA3964</f>
        <v>44883.416666666664</v>
      </c>
      <c r="AF3964" s="67">
        <f>IF(V3964="Bangalore",VLOOKUP(V3964,'Branch Wise Work Timelines'!C:G,4,FALSE)+AA3964+1,IF(V3964="Mumbai",VLOOKUP(V3964,'Branch Wise Work Timelines'!C:G,4,FALSE)+AA3964+1,VLOOKUP(V3964,'Branch Wise Work Timelines'!C:G,4,FALSE)+AA3964))</f>
        <v>44884.104166666664</v>
      </c>
      <c r="AG3964" s="67">
        <f>WORKDAY.INTL(AA3964,1,11)+VLOOKUP(V3964,'Branch Wise Work Timelines'!C:G,3,FALSE)</f>
        <v>44884.416666666664</v>
      </c>
      <c r="AH3964" s="69" t="str">
        <f t="shared" ca="1" si="741"/>
        <v>Out of TAT</v>
      </c>
      <c r="AI3964" s="69">
        <f t="shared" ca="1" si="742"/>
        <v>20640</v>
      </c>
      <c r="AJ3964" s="69" t="str">
        <f ca="1">IF(AI3964&lt;0,"0-12",IFERROR(VLOOKUP(AI3964,Breakup[],2,FALSE),"&gt;24"))</f>
        <v>&gt;24</v>
      </c>
      <c r="AK3964" s="69" t="str">
        <f>VLOOKUP(V3964,Master!B:D,3,FALSE)</f>
        <v>South</v>
      </c>
      <c r="AL3964" s="69" t="str">
        <f t="shared" si="743"/>
        <v>Bangalore-CLS</v>
      </c>
    </row>
    <row r="3965" spans="1:38">
      <c r="A3965" s="14" t="s">
        <v>8259</v>
      </c>
      <c r="B3965" s="54">
        <v>44701.704812581003</v>
      </c>
      <c r="C3965" s="13" t="s">
        <v>110</v>
      </c>
      <c r="D3965" s="13">
        <v>1912</v>
      </c>
      <c r="E3965" s="13" t="s">
        <v>8260</v>
      </c>
      <c r="F3965" s="13" t="s">
        <v>33</v>
      </c>
      <c r="G3965" s="14">
        <v>1653058722519</v>
      </c>
      <c r="H3965" s="55">
        <v>0.93789351851851899</v>
      </c>
      <c r="I3965" s="33">
        <v>44891.937893518501</v>
      </c>
      <c r="J3965" s="58">
        <v>44891</v>
      </c>
      <c r="K3965" s="13" t="s">
        <v>263</v>
      </c>
      <c r="L3965" s="13" t="s">
        <v>69</v>
      </c>
      <c r="M3965" s="13" t="s">
        <v>101</v>
      </c>
      <c r="N3965" s="13" t="s">
        <v>215</v>
      </c>
      <c r="O3965" s="33">
        <v>44891.414502314801</v>
      </c>
      <c r="P3965" s="58">
        <v>44891</v>
      </c>
      <c r="Q3965" s="33" t="s">
        <v>237</v>
      </c>
      <c r="R3965" s="14">
        <v>763</v>
      </c>
      <c r="S3965" s="13" t="s">
        <v>208</v>
      </c>
      <c r="T3965" s="13" t="s">
        <v>209</v>
      </c>
      <c r="U3965" s="33">
        <f t="shared" ca="1" si="732"/>
        <v>45744.56914039352</v>
      </c>
      <c r="V3965" s="13" t="str">
        <f t="shared" si="733"/>
        <v>Mumbai</v>
      </c>
      <c r="W3965" s="13" t="str">
        <f t="shared" si="734"/>
        <v>RI</v>
      </c>
      <c r="X3965" s="13">
        <f t="shared" si="735"/>
        <v>22</v>
      </c>
      <c r="Y3965" s="13" t="str">
        <f>IFERROR(VLOOKUP(C3965,ReceivingTeam[],2,FALSE),"HelpDesk")</f>
        <v>Branch office</v>
      </c>
      <c r="Z3965" s="67">
        <f t="shared" si="736"/>
        <v>44893.604560185166</v>
      </c>
      <c r="AA3965" s="68">
        <f t="shared" si="737"/>
        <v>44891</v>
      </c>
      <c r="AB3965" s="69" t="b">
        <f t="shared" si="738"/>
        <v>1</v>
      </c>
      <c r="AC3965" s="70">
        <f t="shared" si="739"/>
        <v>0.5</v>
      </c>
      <c r="AD3965" s="67">
        <f t="shared" si="740"/>
        <v>44893.604560185166</v>
      </c>
      <c r="AE3965" s="67">
        <f>VLOOKUP(V3965,'Branch Wise Work Timelines'!C:G,3,FALSE)+AA3965</f>
        <v>44891.416666666664</v>
      </c>
      <c r="AF3965" s="67">
        <f>IF(V3965="Bangalore",VLOOKUP(V3965,'Branch Wise Work Timelines'!C:G,4,FALSE)+AA3965+1,IF(V3965="Mumbai",VLOOKUP(V3965,'Branch Wise Work Timelines'!C:G,4,FALSE)+AA3965+1,VLOOKUP(V3965,'Branch Wise Work Timelines'!C:G,4,FALSE)+AA3965))</f>
        <v>44892.25</v>
      </c>
      <c r="AG3965" s="67">
        <f>WORKDAY.INTL(AA3965,1,11)+VLOOKUP(V3965,'Branch Wise Work Timelines'!C:G,3,FALSE)</f>
        <v>44893.416666666664</v>
      </c>
      <c r="AH3965" s="69" t="str">
        <f t="shared" si="741"/>
        <v>Met</v>
      </c>
      <c r="AI3965" s="69">
        <f t="shared" ca="1" si="742"/>
        <v>20424</v>
      </c>
      <c r="AJ3965" s="69" t="str">
        <f ca="1">IF(AI3965&lt;0,"0-12",IFERROR(VLOOKUP(AI3965,Breakup[],2,FALSE),"&gt;24"))</f>
        <v>&gt;24</v>
      </c>
      <c r="AK3965" s="69" t="str">
        <f>VLOOKUP(V3965,Master!B:D,3,FALSE)</f>
        <v>East</v>
      </c>
      <c r="AL3965" s="69" t="str">
        <f t="shared" si="743"/>
        <v>Mumbai</v>
      </c>
    </row>
    <row r="3966" spans="1:38">
      <c r="A3966" s="14" t="s">
        <v>8261</v>
      </c>
      <c r="B3966" s="54">
        <v>44701.785443749999</v>
      </c>
      <c r="C3966" s="13" t="s">
        <v>110</v>
      </c>
      <c r="D3966" s="13">
        <v>1210</v>
      </c>
      <c r="E3966" s="13" t="s">
        <v>8262</v>
      </c>
      <c r="F3966" s="13" t="s">
        <v>33</v>
      </c>
      <c r="G3966" s="14">
        <v>1653058722519</v>
      </c>
      <c r="H3966" s="55">
        <v>0.47457175925925899</v>
      </c>
      <c r="I3966" s="33">
        <v>44884.474571759303</v>
      </c>
      <c r="J3966" s="58">
        <v>44884</v>
      </c>
      <c r="K3966" s="13" t="s">
        <v>263</v>
      </c>
      <c r="L3966" s="13" t="s">
        <v>69</v>
      </c>
      <c r="M3966" s="13" t="s">
        <v>101</v>
      </c>
      <c r="N3966" s="13" t="s">
        <v>215</v>
      </c>
      <c r="O3966" s="33" t="s">
        <v>38</v>
      </c>
      <c r="P3966" s="58" t="s">
        <v>38</v>
      </c>
      <c r="Q3966" s="33" t="s">
        <v>207</v>
      </c>
      <c r="R3966" s="14" t="s">
        <v>38</v>
      </c>
      <c r="S3966" s="13" t="s">
        <v>208</v>
      </c>
      <c r="T3966" s="13" t="s">
        <v>209</v>
      </c>
      <c r="U3966" s="33">
        <f t="shared" ca="1" si="732"/>
        <v>45744.56914039352</v>
      </c>
      <c r="V3966" s="13" t="str">
        <f t="shared" si="733"/>
        <v>Mumbai</v>
      </c>
      <c r="W3966" s="13" t="str">
        <f t="shared" si="734"/>
        <v>RI</v>
      </c>
      <c r="X3966" s="13">
        <f t="shared" si="735"/>
        <v>11</v>
      </c>
      <c r="Y3966" s="13" t="str">
        <f>IFERROR(VLOOKUP(C3966,ReceivingTeam[],2,FALSE),"HelpDesk")</f>
        <v>Branch office</v>
      </c>
      <c r="Z3966" s="67">
        <f t="shared" si="736"/>
        <v>44884.974571759303</v>
      </c>
      <c r="AA3966" s="68">
        <f t="shared" si="737"/>
        <v>44884</v>
      </c>
      <c r="AB3966" s="69" t="b">
        <f t="shared" si="738"/>
        <v>1</v>
      </c>
      <c r="AC3966" s="70">
        <f t="shared" si="739"/>
        <v>0.5</v>
      </c>
      <c r="AD3966" s="67">
        <f t="shared" si="740"/>
        <v>44884.974571759303</v>
      </c>
      <c r="AE3966" s="67">
        <f>VLOOKUP(V3966,'Branch Wise Work Timelines'!C:G,3,FALSE)+AA3966</f>
        <v>44884.416666666664</v>
      </c>
      <c r="AF3966" s="67">
        <f>IF(V3966="Bangalore",VLOOKUP(V3966,'Branch Wise Work Timelines'!C:G,4,FALSE)+AA3966+1,IF(V3966="Mumbai",VLOOKUP(V3966,'Branch Wise Work Timelines'!C:G,4,FALSE)+AA3966+1,VLOOKUP(V3966,'Branch Wise Work Timelines'!C:G,4,FALSE)+AA3966))</f>
        <v>44885.25</v>
      </c>
      <c r="AG3966" s="67">
        <f>WORKDAY.INTL(AA3966,1,11)+VLOOKUP(V3966,'Branch Wise Work Timelines'!C:G,3,FALSE)</f>
        <v>44886.416666666664</v>
      </c>
      <c r="AH3966" s="69" t="str">
        <f t="shared" ca="1" si="741"/>
        <v>Out of TAT</v>
      </c>
      <c r="AI3966" s="69">
        <f t="shared" ca="1" si="742"/>
        <v>20631</v>
      </c>
      <c r="AJ3966" s="69" t="str">
        <f ca="1">IF(AI3966&lt;0,"0-12",IFERROR(VLOOKUP(AI3966,Breakup[],2,FALSE),"&gt;24"))</f>
        <v>&gt;24</v>
      </c>
      <c r="AK3966" s="69" t="str">
        <f>VLOOKUP(V3966,Master!B:D,3,FALSE)</f>
        <v>East</v>
      </c>
      <c r="AL3966" s="69" t="str">
        <f t="shared" si="743"/>
        <v>Mumbai</v>
      </c>
    </row>
    <row r="3967" spans="1:38">
      <c r="A3967" s="14" t="s">
        <v>8263</v>
      </c>
      <c r="B3967" s="54">
        <v>44701.600482870403</v>
      </c>
      <c r="C3967" s="13" t="s">
        <v>314</v>
      </c>
      <c r="D3967" s="13">
        <v>195</v>
      </c>
      <c r="E3967" s="13" t="s">
        <v>8264</v>
      </c>
      <c r="F3967" s="13" t="s">
        <v>33</v>
      </c>
      <c r="G3967" s="14">
        <v>1653047121363</v>
      </c>
      <c r="H3967" s="55">
        <v>0.37975694444444402</v>
      </c>
      <c r="I3967" s="33">
        <v>44881.3797569444</v>
      </c>
      <c r="J3967" s="58">
        <v>44881</v>
      </c>
      <c r="K3967" s="13" t="s">
        <v>313</v>
      </c>
      <c r="L3967" s="13" t="s">
        <v>60</v>
      </c>
      <c r="M3967" s="13" t="s">
        <v>314</v>
      </c>
      <c r="N3967" s="13" t="s">
        <v>215</v>
      </c>
      <c r="O3967" s="33" t="s">
        <v>38</v>
      </c>
      <c r="P3967" s="58" t="s">
        <v>38</v>
      </c>
      <c r="Q3967" s="33" t="s">
        <v>207</v>
      </c>
      <c r="R3967" s="14" t="s">
        <v>38</v>
      </c>
      <c r="S3967" s="13" t="s">
        <v>208</v>
      </c>
      <c r="T3967" s="13" t="s">
        <v>209</v>
      </c>
      <c r="U3967" s="33">
        <f t="shared" ca="1" si="732"/>
        <v>45744.56914039352</v>
      </c>
      <c r="V3967" s="13" t="str">
        <f t="shared" si="733"/>
        <v>Hyderabad</v>
      </c>
      <c r="W3967" s="13" t="str">
        <f t="shared" si="734"/>
        <v>RI</v>
      </c>
      <c r="X3967" s="13">
        <f t="shared" si="735"/>
        <v>9</v>
      </c>
      <c r="Y3967" s="13" t="str">
        <f>IFERROR(VLOOKUP(C3967,ReceivingTeam[],2,FALSE),"HelpDesk")</f>
        <v>HelpDesk</v>
      </c>
      <c r="Z3967" s="67">
        <f t="shared" si="736"/>
        <v>44882.562499999993</v>
      </c>
      <c r="AA3967" s="68">
        <f t="shared" si="737"/>
        <v>44881</v>
      </c>
      <c r="AB3967" s="69" t="b">
        <f t="shared" si="738"/>
        <v>1</v>
      </c>
      <c r="AC3967" s="70">
        <f t="shared" si="739"/>
        <v>0.5</v>
      </c>
      <c r="AD3967" s="67">
        <f t="shared" si="740"/>
        <v>44882.562499999993</v>
      </c>
      <c r="AE3967" s="67">
        <f>VLOOKUP(V3967,'Branch Wise Work Timelines'!C:G,3,FALSE)+AA3967</f>
        <v>44881.416666666664</v>
      </c>
      <c r="AF3967" s="67">
        <f>IF(V3967="Bangalore",VLOOKUP(V3967,'Branch Wise Work Timelines'!C:G,4,FALSE)+AA3967+1,IF(V3967="Mumbai",VLOOKUP(V3967,'Branch Wise Work Timelines'!C:G,4,FALSE)+AA3967+1,VLOOKUP(V3967,'Branch Wise Work Timelines'!C:G,4,FALSE)+AA3967))</f>
        <v>44881.770833333336</v>
      </c>
      <c r="AG3967" s="67">
        <f>WORKDAY.INTL(AA3967,1,11)+VLOOKUP(V3967,'Branch Wise Work Timelines'!C:G,3,FALSE)</f>
        <v>44882.416666666664</v>
      </c>
      <c r="AH3967" s="69" t="str">
        <f t="shared" ca="1" si="741"/>
        <v>Out of TAT</v>
      </c>
      <c r="AI3967" s="69">
        <f t="shared" ca="1" si="742"/>
        <v>20689</v>
      </c>
      <c r="AJ3967" s="69" t="str">
        <f ca="1">IF(AI3967&lt;0,"0-12",IFERROR(VLOOKUP(AI3967,Breakup[],2,FALSE),"&gt;24"))</f>
        <v>&gt;24</v>
      </c>
      <c r="AK3967" s="69" t="str">
        <f>VLOOKUP(V3967,Master!B:D,3,FALSE)</f>
        <v>South</v>
      </c>
      <c r="AL3967" s="69" t="str">
        <f t="shared" si="743"/>
        <v>Hyderabad</v>
      </c>
    </row>
    <row r="3968" spans="1:38">
      <c r="A3968" s="14" t="s">
        <v>8265</v>
      </c>
      <c r="B3968" s="54">
        <v>44701.645271955997</v>
      </c>
      <c r="C3968" s="13" t="s">
        <v>6794</v>
      </c>
      <c r="D3968" s="13">
        <v>1248</v>
      </c>
      <c r="E3968" s="13" t="s">
        <v>8266</v>
      </c>
      <c r="F3968" s="13" t="s">
        <v>33</v>
      </c>
      <c r="G3968" s="14">
        <v>1653051036549</v>
      </c>
      <c r="H3968" s="55">
        <v>0.92701388888888903</v>
      </c>
      <c r="I3968" s="33">
        <v>44890.927013888897</v>
      </c>
      <c r="J3968" s="58">
        <v>44890</v>
      </c>
      <c r="K3968" s="13" t="s">
        <v>313</v>
      </c>
      <c r="L3968" s="13" t="s">
        <v>60</v>
      </c>
      <c r="M3968" s="13" t="s">
        <v>314</v>
      </c>
      <c r="N3968" s="13" t="s">
        <v>215</v>
      </c>
      <c r="O3968" s="33" t="s">
        <v>38</v>
      </c>
      <c r="P3968" s="58" t="s">
        <v>38</v>
      </c>
      <c r="Q3968" s="33" t="s">
        <v>207</v>
      </c>
      <c r="R3968" s="14" t="s">
        <v>38</v>
      </c>
      <c r="S3968" s="13" t="s">
        <v>208</v>
      </c>
      <c r="T3968" s="13" t="s">
        <v>209</v>
      </c>
      <c r="U3968" s="33">
        <f t="shared" ca="1" si="732"/>
        <v>45744.56914039352</v>
      </c>
      <c r="V3968" s="13" t="str">
        <f t="shared" si="733"/>
        <v>Hyderabad</v>
      </c>
      <c r="W3968" s="13" t="str">
        <f t="shared" si="734"/>
        <v>RI</v>
      </c>
      <c r="X3968" s="13">
        <f t="shared" si="735"/>
        <v>22</v>
      </c>
      <c r="Y3968" s="13" t="str">
        <f>IFERROR(VLOOKUP(C3968,ReceivingTeam[],2,FALSE),"HelpDesk")</f>
        <v>HelpDesk</v>
      </c>
      <c r="Z3968" s="67">
        <f t="shared" si="736"/>
        <v>44892.072847222225</v>
      </c>
      <c r="AA3968" s="68">
        <f t="shared" si="737"/>
        <v>44890</v>
      </c>
      <c r="AB3968" s="69" t="b">
        <f t="shared" si="738"/>
        <v>1</v>
      </c>
      <c r="AC3968" s="70">
        <f t="shared" si="739"/>
        <v>0.5</v>
      </c>
      <c r="AD3968" s="67">
        <f t="shared" si="740"/>
        <v>44892.072847222225</v>
      </c>
      <c r="AE3968" s="67">
        <f>VLOOKUP(V3968,'Branch Wise Work Timelines'!C:G,3,FALSE)+AA3968</f>
        <v>44890.416666666664</v>
      </c>
      <c r="AF3968" s="67">
        <f>IF(V3968="Bangalore",VLOOKUP(V3968,'Branch Wise Work Timelines'!C:G,4,FALSE)+AA3968+1,IF(V3968="Mumbai",VLOOKUP(V3968,'Branch Wise Work Timelines'!C:G,4,FALSE)+AA3968+1,VLOOKUP(V3968,'Branch Wise Work Timelines'!C:G,4,FALSE)+AA3968))</f>
        <v>44890.770833333336</v>
      </c>
      <c r="AG3968" s="67">
        <f>WORKDAY.INTL(AA3968,1,11)+VLOOKUP(V3968,'Branch Wise Work Timelines'!C:G,3,FALSE)</f>
        <v>44891.416666666664</v>
      </c>
      <c r="AH3968" s="69" t="str">
        <f t="shared" ca="1" si="741"/>
        <v>Out of TAT</v>
      </c>
      <c r="AI3968" s="69">
        <f t="shared" ca="1" si="742"/>
        <v>20460</v>
      </c>
      <c r="AJ3968" s="69" t="str">
        <f ca="1">IF(AI3968&lt;0,"0-12",IFERROR(VLOOKUP(AI3968,Breakup[],2,FALSE),"&gt;24"))</f>
        <v>&gt;24</v>
      </c>
      <c r="AK3968" s="69" t="str">
        <f>VLOOKUP(V3968,Master!B:D,3,FALSE)</f>
        <v>South</v>
      </c>
      <c r="AL3968" s="69" t="str">
        <f t="shared" si="743"/>
        <v>Hyderabad</v>
      </c>
    </row>
    <row r="3969" spans="1:38">
      <c r="A3969" s="14" t="s">
        <v>8267</v>
      </c>
      <c r="B3969" s="54">
        <v>44701.731599687497</v>
      </c>
      <c r="C3969" s="13" t="s">
        <v>219</v>
      </c>
      <c r="D3969" s="13">
        <v>928</v>
      </c>
      <c r="E3969" s="13" t="s">
        <v>8268</v>
      </c>
      <c r="F3969" s="13" t="s">
        <v>15</v>
      </c>
      <c r="G3969" s="14">
        <v>1653050621596</v>
      </c>
      <c r="H3969" s="55">
        <v>0.29215277777777798</v>
      </c>
      <c r="I3969" s="33">
        <v>44883.292152777802</v>
      </c>
      <c r="J3969" s="58">
        <v>44883</v>
      </c>
      <c r="K3969" s="13" t="s">
        <v>213</v>
      </c>
      <c r="L3969" s="13" t="s">
        <v>30</v>
      </c>
      <c r="M3969" s="13" t="s">
        <v>214</v>
      </c>
      <c r="N3969" s="13" t="s">
        <v>206</v>
      </c>
      <c r="O3969" s="33" t="s">
        <v>38</v>
      </c>
      <c r="P3969" s="58" t="s">
        <v>38</v>
      </c>
      <c r="Q3969" s="33" t="s">
        <v>207</v>
      </c>
      <c r="R3969" s="14" t="s">
        <v>38</v>
      </c>
      <c r="S3969" s="13" t="s">
        <v>216</v>
      </c>
      <c r="T3969" s="13" t="s">
        <v>217</v>
      </c>
      <c r="U3969" s="33">
        <f t="shared" ca="1" si="732"/>
        <v>45744.56914039352</v>
      </c>
      <c r="V3969" s="13" t="str">
        <f t="shared" si="733"/>
        <v>Bangalore</v>
      </c>
      <c r="W3969" s="13" t="str">
        <f t="shared" si="734"/>
        <v>CLS</v>
      </c>
      <c r="X3969" s="13">
        <f t="shared" si="735"/>
        <v>7</v>
      </c>
      <c r="Y3969" s="13" t="str">
        <f>IFERROR(VLOOKUP(C3969,ReceivingTeam[],2,FALSE),"HelpDesk")</f>
        <v>HelpDesk</v>
      </c>
      <c r="Z3969" s="67">
        <f t="shared" si="736"/>
        <v>44883.916666666664</v>
      </c>
      <c r="AA3969" s="68">
        <f t="shared" si="737"/>
        <v>44883</v>
      </c>
      <c r="AB3969" s="69" t="b">
        <f t="shared" si="738"/>
        <v>1</v>
      </c>
      <c r="AC3969" s="70">
        <f t="shared" si="739"/>
        <v>0.5</v>
      </c>
      <c r="AD3969" s="67">
        <f t="shared" si="740"/>
        <v>44883.916666666664</v>
      </c>
      <c r="AE3969" s="67">
        <f>VLOOKUP(V3969,'Branch Wise Work Timelines'!C:G,3,FALSE)+AA3969</f>
        <v>44883.416666666664</v>
      </c>
      <c r="AF3969" s="67">
        <f>IF(V3969="Bangalore",VLOOKUP(V3969,'Branch Wise Work Timelines'!C:G,4,FALSE)+AA3969+1,IF(V3969="Mumbai",VLOOKUP(V3969,'Branch Wise Work Timelines'!C:G,4,FALSE)+AA3969+1,VLOOKUP(V3969,'Branch Wise Work Timelines'!C:G,4,FALSE)+AA3969))</f>
        <v>44884.104166666664</v>
      </c>
      <c r="AG3969" s="67">
        <f>WORKDAY.INTL(AA3969,1,11)+VLOOKUP(V3969,'Branch Wise Work Timelines'!C:G,3,FALSE)</f>
        <v>44884.416666666664</v>
      </c>
      <c r="AH3969" s="69" t="str">
        <f t="shared" ca="1" si="741"/>
        <v>Out of TAT</v>
      </c>
      <c r="AI3969" s="69">
        <f t="shared" ca="1" si="742"/>
        <v>20656</v>
      </c>
      <c r="AJ3969" s="69" t="str">
        <f ca="1">IF(AI3969&lt;0,"0-12",IFERROR(VLOOKUP(AI3969,Breakup[],2,FALSE),"&gt;24"))</f>
        <v>&gt;24</v>
      </c>
      <c r="AK3969" s="69" t="str">
        <f>VLOOKUP(V3969,Master!B:D,3,FALSE)</f>
        <v>South</v>
      </c>
      <c r="AL3969" s="69" t="str">
        <f t="shared" si="743"/>
        <v>Bangalore-CLS</v>
      </c>
    </row>
    <row r="3970" spans="1:38">
      <c r="A3970" s="14" t="s">
        <v>8269</v>
      </c>
      <c r="B3970" s="54">
        <v>44701.689047071799</v>
      </c>
      <c r="C3970" s="13" t="s">
        <v>352</v>
      </c>
      <c r="D3970" s="13">
        <v>342</v>
      </c>
      <c r="E3970" s="13" t="s">
        <v>8270</v>
      </c>
      <c r="F3970" s="13" t="s">
        <v>33</v>
      </c>
      <c r="G3970" s="14">
        <v>1653048057614</v>
      </c>
      <c r="H3970" s="55">
        <v>4.6469907407407397E-2</v>
      </c>
      <c r="I3970" s="33">
        <v>44881.0464699074</v>
      </c>
      <c r="J3970" s="58">
        <v>44881</v>
      </c>
      <c r="K3970" s="13" t="s">
        <v>263</v>
      </c>
      <c r="L3970" s="13" t="s">
        <v>69</v>
      </c>
      <c r="M3970" s="13" t="s">
        <v>101</v>
      </c>
      <c r="N3970" s="13" t="s">
        <v>206</v>
      </c>
      <c r="O3970" s="33" t="s">
        <v>38</v>
      </c>
      <c r="P3970" s="58" t="s">
        <v>38</v>
      </c>
      <c r="Q3970" s="33" t="s">
        <v>207</v>
      </c>
      <c r="R3970" s="14" t="s">
        <v>38</v>
      </c>
      <c r="S3970" s="13" t="s">
        <v>208</v>
      </c>
      <c r="T3970" s="13" t="s">
        <v>209</v>
      </c>
      <c r="U3970" s="33">
        <f t="shared" ref="U3970:U4033" ca="1" si="744">NOW()</f>
        <v>45744.56914039352</v>
      </c>
      <c r="V3970" s="13" t="str">
        <f t="shared" ref="V3970:V4033" si="745">VLOOKUP(L3970,Location,2,0)</f>
        <v>Mumbai</v>
      </c>
      <c r="W3970" s="13" t="str">
        <f t="shared" ref="W3970:W4033" si="746">VLOOKUP(F3970,FCT,2,FALSE)</f>
        <v>RI</v>
      </c>
      <c r="X3970" s="13">
        <f t="shared" ref="X3970:X4033" si="747">HOUR(I3970)</f>
        <v>1</v>
      </c>
      <c r="Y3970" s="13" t="str">
        <f>IFERROR(VLOOKUP(C3970,ReceivingTeam[],2,FALSE),"HelpDesk")</f>
        <v>HelpDesk</v>
      </c>
      <c r="Z3970" s="67">
        <f t="shared" ref="Z3970:Z4033" si="748">IF(AB3970=FALSE,AE3970+AC3970,IF(I3970&gt;AE3970,IF(((I3970+AC3970)&gt;AF3970),(AC3970-(AF3970-I3970)+AG3970),I3970+AC3970),IF(((AE3970+AC3970)&gt;AF3970),(AC3970-(AF3970-AE3970)+AG3970),AE3970+AC3970)))</f>
        <v>44881.916666666664</v>
      </c>
      <c r="AA3970" s="68">
        <f t="shared" ref="AA3970:AA4033" si="749">INT(J3970)</f>
        <v>44881</v>
      </c>
      <c r="AB3970" s="69" t="b">
        <f t="shared" ref="AB3970:AB4033" si="750">WORKDAY.INTL(AA3970-1,1,11)=AA3970</f>
        <v>1</v>
      </c>
      <c r="AC3970" s="70">
        <f t="shared" ref="AC3970:AC4033" si="751">IF(T3970="High",12/24,72/24)</f>
        <v>0.5</v>
      </c>
      <c r="AD3970" s="67">
        <f t="shared" ref="AD3970:AD4033" si="752">IF(AB3970=FALSE,AE3970+AC3970,IF(I3970&gt;AE3970,IF(((I3970+AC3970)&gt;AF3970),(AC3970-(AF3970-I3970)+AG3970),I3970+AC3970),IF(((AE3970+AC3970)&gt;AF3970),(AC3970-(AF3970-AE3970)+AG3970),AE3970+AC3970)))</f>
        <v>44881.916666666664</v>
      </c>
      <c r="AE3970" s="67">
        <f>VLOOKUP(V3970,'Branch Wise Work Timelines'!C:G,3,FALSE)+AA3970</f>
        <v>44881.416666666664</v>
      </c>
      <c r="AF3970" s="67">
        <f>IF(V3970="Bangalore",VLOOKUP(V3970,'Branch Wise Work Timelines'!C:G,4,FALSE)+AA3970+1,IF(V3970="Mumbai",VLOOKUP(V3970,'Branch Wise Work Timelines'!C:G,4,FALSE)+AA3970+1,VLOOKUP(V3970,'Branch Wise Work Timelines'!C:G,4,FALSE)+AA3970))</f>
        <v>44882.25</v>
      </c>
      <c r="AG3970" s="67">
        <f>WORKDAY.INTL(AA3970,1,11)+VLOOKUP(V3970,'Branch Wise Work Timelines'!C:G,3,FALSE)</f>
        <v>44882.416666666664</v>
      </c>
      <c r="AH3970" s="69" t="str">
        <f t="shared" ref="AH3970:AH4033" ca="1" si="753">IF(Q3970&lt;&gt;"Success",IF(U3970&gt;Z3970,"Out of TAT","In TAT"),IF(O3970&gt;AD3970,"Not Met","Met"))</f>
        <v>Out of TAT</v>
      </c>
      <c r="AI3970" s="69">
        <f t="shared" ref="AI3970:AI4033" ca="1" si="754">ROUNDUP((U3970-AD3970)*24,0)</f>
        <v>20704</v>
      </c>
      <c r="AJ3970" s="69" t="str">
        <f ca="1">IF(AI3970&lt;0,"0-12",IFERROR(VLOOKUP(AI3970,Breakup[],2,FALSE),"&gt;24"))</f>
        <v>&gt;24</v>
      </c>
      <c r="AK3970" s="69" t="str">
        <f>VLOOKUP(V3970,Master!B:D,3,FALSE)</f>
        <v>East</v>
      </c>
      <c r="AL3970" s="69" t="str">
        <f t="shared" ref="AL3970:AL4033" si="755">IF(V3970="Bangalore",IF(W3970="CLS",V3970&amp;"-"&amp;"CLS",V3970),(V3970))</f>
        <v>Mumbai</v>
      </c>
    </row>
    <row r="3971" spans="1:38">
      <c r="A3971" s="14" t="s">
        <v>8271</v>
      </c>
      <c r="B3971" s="54">
        <v>44701.680080902799</v>
      </c>
      <c r="C3971" s="13" t="s">
        <v>6794</v>
      </c>
      <c r="D3971" s="13">
        <v>644</v>
      </c>
      <c r="E3971" s="13" t="s">
        <v>8272</v>
      </c>
      <c r="F3971" s="13" t="s">
        <v>33</v>
      </c>
      <c r="G3971" s="14">
        <v>1653051036549</v>
      </c>
      <c r="H3971" s="55">
        <v>0.72728009259259296</v>
      </c>
      <c r="I3971" s="33">
        <v>44882.7272800926</v>
      </c>
      <c r="J3971" s="58">
        <v>44882</v>
      </c>
      <c r="K3971" s="13" t="s">
        <v>313</v>
      </c>
      <c r="L3971" s="13" t="s">
        <v>60</v>
      </c>
      <c r="M3971" s="13" t="s">
        <v>314</v>
      </c>
      <c r="N3971" s="13" t="s">
        <v>215</v>
      </c>
      <c r="O3971" s="33" t="s">
        <v>38</v>
      </c>
      <c r="P3971" s="58" t="s">
        <v>38</v>
      </c>
      <c r="Q3971" s="33" t="s">
        <v>207</v>
      </c>
      <c r="R3971" s="14" t="s">
        <v>38</v>
      </c>
      <c r="S3971" s="13" t="s">
        <v>208</v>
      </c>
      <c r="T3971" s="13" t="s">
        <v>209</v>
      </c>
      <c r="U3971" s="33">
        <f t="shared" ca="1" si="744"/>
        <v>45744.56914039352</v>
      </c>
      <c r="V3971" s="13" t="str">
        <f t="shared" si="745"/>
        <v>Hyderabad</v>
      </c>
      <c r="W3971" s="13" t="str">
        <f t="shared" si="746"/>
        <v>RI</v>
      </c>
      <c r="X3971" s="13">
        <f t="shared" si="747"/>
        <v>17</v>
      </c>
      <c r="Y3971" s="13" t="str">
        <f>IFERROR(VLOOKUP(C3971,ReceivingTeam[],2,FALSE),"HelpDesk")</f>
        <v>HelpDesk</v>
      </c>
      <c r="Z3971" s="67">
        <f t="shared" si="748"/>
        <v>44883.873113425929</v>
      </c>
      <c r="AA3971" s="68">
        <f t="shared" si="749"/>
        <v>44882</v>
      </c>
      <c r="AB3971" s="69" t="b">
        <f t="shared" si="750"/>
        <v>1</v>
      </c>
      <c r="AC3971" s="70">
        <f t="shared" si="751"/>
        <v>0.5</v>
      </c>
      <c r="AD3971" s="67">
        <f t="shared" si="752"/>
        <v>44883.873113425929</v>
      </c>
      <c r="AE3971" s="67">
        <f>VLOOKUP(V3971,'Branch Wise Work Timelines'!C:G,3,FALSE)+AA3971</f>
        <v>44882.416666666664</v>
      </c>
      <c r="AF3971" s="67">
        <f>IF(V3971="Bangalore",VLOOKUP(V3971,'Branch Wise Work Timelines'!C:G,4,FALSE)+AA3971+1,IF(V3971="Mumbai",VLOOKUP(V3971,'Branch Wise Work Timelines'!C:G,4,FALSE)+AA3971+1,VLOOKUP(V3971,'Branch Wise Work Timelines'!C:G,4,FALSE)+AA3971))</f>
        <v>44882.770833333336</v>
      </c>
      <c r="AG3971" s="67">
        <f>WORKDAY.INTL(AA3971,1,11)+VLOOKUP(V3971,'Branch Wise Work Timelines'!C:G,3,FALSE)</f>
        <v>44883.416666666664</v>
      </c>
      <c r="AH3971" s="69" t="str">
        <f t="shared" ca="1" si="753"/>
        <v>Out of TAT</v>
      </c>
      <c r="AI3971" s="69">
        <f t="shared" ca="1" si="754"/>
        <v>20657</v>
      </c>
      <c r="AJ3971" s="69" t="str">
        <f ca="1">IF(AI3971&lt;0,"0-12",IFERROR(VLOOKUP(AI3971,Breakup[],2,FALSE),"&gt;24"))</f>
        <v>&gt;24</v>
      </c>
      <c r="AK3971" s="69" t="str">
        <f>VLOOKUP(V3971,Master!B:D,3,FALSE)</f>
        <v>South</v>
      </c>
      <c r="AL3971" s="69" t="str">
        <f t="shared" si="755"/>
        <v>Hyderabad</v>
      </c>
    </row>
    <row r="3972" spans="1:38">
      <c r="A3972" s="14" t="s">
        <v>8273</v>
      </c>
      <c r="B3972" s="54">
        <v>44701.609430787001</v>
      </c>
      <c r="C3972" s="13" t="s">
        <v>286</v>
      </c>
      <c r="D3972" s="13">
        <v>791</v>
      </c>
      <c r="E3972" s="13" t="s">
        <v>8274</v>
      </c>
      <c r="F3972" s="13" t="s">
        <v>33</v>
      </c>
      <c r="G3972" s="14">
        <v>1653047132597</v>
      </c>
      <c r="H3972" s="55">
        <v>0.67281250000000004</v>
      </c>
      <c r="I3972" s="33">
        <v>44881.672812500001</v>
      </c>
      <c r="J3972" s="58">
        <v>44881</v>
      </c>
      <c r="K3972" s="13" t="s">
        <v>257</v>
      </c>
      <c r="L3972" s="13" t="s">
        <v>72</v>
      </c>
      <c r="M3972" s="13" t="s">
        <v>255</v>
      </c>
      <c r="N3972" s="13" t="s">
        <v>215</v>
      </c>
      <c r="O3972" s="33" t="s">
        <v>38</v>
      </c>
      <c r="P3972" s="58" t="s">
        <v>38</v>
      </c>
      <c r="Q3972" s="33" t="s">
        <v>207</v>
      </c>
      <c r="R3972" s="14" t="s">
        <v>38</v>
      </c>
      <c r="S3972" s="13" t="s">
        <v>216</v>
      </c>
      <c r="T3972" s="13" t="s">
        <v>278</v>
      </c>
      <c r="U3972" s="33">
        <f t="shared" ca="1" si="744"/>
        <v>45744.56914039352</v>
      </c>
      <c r="V3972" s="13" t="str">
        <f t="shared" si="745"/>
        <v>Pune</v>
      </c>
      <c r="W3972" s="13" t="str">
        <f t="shared" si="746"/>
        <v>RI</v>
      </c>
      <c r="X3972" s="13">
        <f t="shared" si="747"/>
        <v>16</v>
      </c>
      <c r="Y3972" s="13" t="str">
        <f>IFERROR(VLOOKUP(C3972,ReceivingTeam[],2,FALSE),"HelpDesk")</f>
        <v>HelpDesk</v>
      </c>
      <c r="Z3972" s="67">
        <f t="shared" si="748"/>
        <v>44885.297812500001</v>
      </c>
      <c r="AA3972" s="68">
        <f t="shared" si="749"/>
        <v>44881</v>
      </c>
      <c r="AB3972" s="69" t="b">
        <f t="shared" si="750"/>
        <v>1</v>
      </c>
      <c r="AC3972" s="70">
        <f t="shared" si="751"/>
        <v>3</v>
      </c>
      <c r="AD3972" s="67">
        <f t="shared" si="752"/>
        <v>44885.297812500001</v>
      </c>
      <c r="AE3972" s="67">
        <f>VLOOKUP(V3972,'Branch Wise Work Timelines'!C:G,3,FALSE)+AA3972</f>
        <v>44881.395833333336</v>
      </c>
      <c r="AF3972" s="67">
        <f>IF(V3972="Bangalore",VLOOKUP(V3972,'Branch Wise Work Timelines'!C:G,4,FALSE)+AA3972+1,IF(V3972="Mumbai",VLOOKUP(V3972,'Branch Wise Work Timelines'!C:G,4,FALSE)+AA3972+1,VLOOKUP(V3972,'Branch Wise Work Timelines'!C:G,4,FALSE)+AA3972))</f>
        <v>44881.770833333336</v>
      </c>
      <c r="AG3972" s="67">
        <f>WORKDAY.INTL(AA3972,1,11)+VLOOKUP(V3972,'Branch Wise Work Timelines'!C:G,3,FALSE)</f>
        <v>44882.395833333336</v>
      </c>
      <c r="AH3972" s="69" t="str">
        <f t="shared" ca="1" si="753"/>
        <v>Out of TAT</v>
      </c>
      <c r="AI3972" s="69">
        <f t="shared" ca="1" si="754"/>
        <v>20623</v>
      </c>
      <c r="AJ3972" s="69" t="str">
        <f ca="1">IF(AI3972&lt;0,"0-12",IFERROR(VLOOKUP(AI3972,Breakup[],2,FALSE),"&gt;24"))</f>
        <v>&gt;24</v>
      </c>
      <c r="AK3972" s="69" t="str">
        <f>VLOOKUP(V3972,Master!B:D,3,FALSE)</f>
        <v>West</v>
      </c>
      <c r="AL3972" s="69" t="str">
        <f t="shared" si="755"/>
        <v>Pune</v>
      </c>
    </row>
    <row r="3973" spans="1:38">
      <c r="A3973" s="14" t="s">
        <v>8275</v>
      </c>
      <c r="B3973" s="54">
        <v>44701.707389085597</v>
      </c>
      <c r="C3973" s="13" t="s">
        <v>286</v>
      </c>
      <c r="D3973" s="13">
        <v>1493</v>
      </c>
      <c r="E3973" s="13" t="s">
        <v>8276</v>
      </c>
      <c r="F3973" s="13" t="s">
        <v>33</v>
      </c>
      <c r="G3973" s="14">
        <v>1653046829290</v>
      </c>
      <c r="H3973" s="55">
        <v>0.96353009259259303</v>
      </c>
      <c r="I3973" s="33">
        <v>44881.963530092602</v>
      </c>
      <c r="J3973" s="58">
        <v>44881</v>
      </c>
      <c r="K3973" s="13" t="s">
        <v>257</v>
      </c>
      <c r="L3973" s="13" t="s">
        <v>72</v>
      </c>
      <c r="M3973" s="13" t="s">
        <v>255</v>
      </c>
      <c r="N3973" s="13" t="s">
        <v>206</v>
      </c>
      <c r="O3973" s="33" t="s">
        <v>38</v>
      </c>
      <c r="P3973" s="58" t="s">
        <v>38</v>
      </c>
      <c r="Q3973" s="33" t="s">
        <v>207</v>
      </c>
      <c r="R3973" s="14" t="s">
        <v>38</v>
      </c>
      <c r="S3973" s="13" t="s">
        <v>216</v>
      </c>
      <c r="T3973" s="13" t="s">
        <v>217</v>
      </c>
      <c r="U3973" s="33">
        <f t="shared" ca="1" si="744"/>
        <v>45744.56914039352</v>
      </c>
      <c r="V3973" s="13" t="str">
        <f t="shared" si="745"/>
        <v>Pune</v>
      </c>
      <c r="W3973" s="13" t="str">
        <f t="shared" si="746"/>
        <v>RI</v>
      </c>
      <c r="X3973" s="13">
        <f t="shared" si="747"/>
        <v>23</v>
      </c>
      <c r="Y3973" s="13" t="str">
        <f>IFERROR(VLOOKUP(C3973,ReceivingTeam[],2,FALSE),"HelpDesk")</f>
        <v>HelpDesk</v>
      </c>
      <c r="Z3973" s="67">
        <f t="shared" si="748"/>
        <v>44883.088530092602</v>
      </c>
      <c r="AA3973" s="68">
        <f t="shared" si="749"/>
        <v>44881</v>
      </c>
      <c r="AB3973" s="69" t="b">
        <f t="shared" si="750"/>
        <v>1</v>
      </c>
      <c r="AC3973" s="70">
        <f t="shared" si="751"/>
        <v>0.5</v>
      </c>
      <c r="AD3973" s="67">
        <f t="shared" si="752"/>
        <v>44883.088530092602</v>
      </c>
      <c r="AE3973" s="67">
        <f>VLOOKUP(V3973,'Branch Wise Work Timelines'!C:G,3,FALSE)+AA3973</f>
        <v>44881.395833333336</v>
      </c>
      <c r="AF3973" s="67">
        <f>IF(V3973="Bangalore",VLOOKUP(V3973,'Branch Wise Work Timelines'!C:G,4,FALSE)+AA3973+1,IF(V3973="Mumbai",VLOOKUP(V3973,'Branch Wise Work Timelines'!C:G,4,FALSE)+AA3973+1,VLOOKUP(V3973,'Branch Wise Work Timelines'!C:G,4,FALSE)+AA3973))</f>
        <v>44881.770833333336</v>
      </c>
      <c r="AG3973" s="67">
        <f>WORKDAY.INTL(AA3973,1,11)+VLOOKUP(V3973,'Branch Wise Work Timelines'!C:G,3,FALSE)</f>
        <v>44882.395833333336</v>
      </c>
      <c r="AH3973" s="69" t="str">
        <f t="shared" ca="1" si="753"/>
        <v>Out of TAT</v>
      </c>
      <c r="AI3973" s="69">
        <f t="shared" ca="1" si="754"/>
        <v>20676</v>
      </c>
      <c r="AJ3973" s="69" t="str">
        <f ca="1">IF(AI3973&lt;0,"0-12",IFERROR(VLOOKUP(AI3973,Breakup[],2,FALSE),"&gt;24"))</f>
        <v>&gt;24</v>
      </c>
      <c r="AK3973" s="69" t="str">
        <f>VLOOKUP(V3973,Master!B:D,3,FALSE)</f>
        <v>West</v>
      </c>
      <c r="AL3973" s="69" t="str">
        <f t="shared" si="755"/>
        <v>Pune</v>
      </c>
    </row>
    <row r="3974" spans="1:38">
      <c r="A3974" s="14" t="s">
        <v>8277</v>
      </c>
      <c r="B3974" s="54">
        <v>44701.723912303198</v>
      </c>
      <c r="C3974" s="13" t="s">
        <v>286</v>
      </c>
      <c r="D3974" s="13">
        <v>1539</v>
      </c>
      <c r="E3974" s="13" t="s">
        <v>8278</v>
      </c>
      <c r="F3974" s="13" t="s">
        <v>33</v>
      </c>
      <c r="G3974" s="14">
        <v>1653048537212</v>
      </c>
      <c r="H3974" s="55">
        <v>0.33979166666666699</v>
      </c>
      <c r="I3974" s="33">
        <v>44887.339791666702</v>
      </c>
      <c r="J3974" s="58">
        <v>44887</v>
      </c>
      <c r="K3974" s="13" t="s">
        <v>257</v>
      </c>
      <c r="L3974" s="13" t="s">
        <v>72</v>
      </c>
      <c r="M3974" s="13" t="s">
        <v>286</v>
      </c>
      <c r="N3974" s="13" t="s">
        <v>206</v>
      </c>
      <c r="O3974" s="33" t="s">
        <v>38</v>
      </c>
      <c r="P3974" s="58" t="s">
        <v>38</v>
      </c>
      <c r="Q3974" s="33" t="s">
        <v>207</v>
      </c>
      <c r="R3974" s="14" t="s">
        <v>38</v>
      </c>
      <c r="S3974" s="13" t="s">
        <v>208</v>
      </c>
      <c r="T3974" s="13" t="s">
        <v>209</v>
      </c>
      <c r="U3974" s="33">
        <f t="shared" ca="1" si="744"/>
        <v>45744.56914039352</v>
      </c>
      <c r="V3974" s="13" t="str">
        <f t="shared" si="745"/>
        <v>Pune</v>
      </c>
      <c r="W3974" s="13" t="str">
        <f t="shared" si="746"/>
        <v>RI</v>
      </c>
      <c r="X3974" s="13">
        <f t="shared" si="747"/>
        <v>8</v>
      </c>
      <c r="Y3974" s="13" t="str">
        <f>IFERROR(VLOOKUP(C3974,ReceivingTeam[],2,FALSE),"HelpDesk")</f>
        <v>HelpDesk</v>
      </c>
      <c r="Z3974" s="67">
        <f t="shared" si="748"/>
        <v>44888.520833333336</v>
      </c>
      <c r="AA3974" s="68">
        <f t="shared" si="749"/>
        <v>44887</v>
      </c>
      <c r="AB3974" s="69" t="b">
        <f t="shared" si="750"/>
        <v>1</v>
      </c>
      <c r="AC3974" s="70">
        <f t="shared" si="751"/>
        <v>0.5</v>
      </c>
      <c r="AD3974" s="67">
        <f t="shared" si="752"/>
        <v>44888.520833333336</v>
      </c>
      <c r="AE3974" s="67">
        <f>VLOOKUP(V3974,'Branch Wise Work Timelines'!C:G,3,FALSE)+AA3974</f>
        <v>44887.395833333336</v>
      </c>
      <c r="AF3974" s="67">
        <f>IF(V3974="Bangalore",VLOOKUP(V3974,'Branch Wise Work Timelines'!C:G,4,FALSE)+AA3974+1,IF(V3974="Mumbai",VLOOKUP(V3974,'Branch Wise Work Timelines'!C:G,4,FALSE)+AA3974+1,VLOOKUP(V3974,'Branch Wise Work Timelines'!C:G,4,FALSE)+AA3974))</f>
        <v>44887.770833333336</v>
      </c>
      <c r="AG3974" s="67">
        <f>WORKDAY.INTL(AA3974,1,11)+VLOOKUP(V3974,'Branch Wise Work Timelines'!C:G,3,FALSE)</f>
        <v>44888.395833333336</v>
      </c>
      <c r="AH3974" s="69" t="str">
        <f t="shared" ca="1" si="753"/>
        <v>Out of TAT</v>
      </c>
      <c r="AI3974" s="69">
        <f t="shared" ca="1" si="754"/>
        <v>20546</v>
      </c>
      <c r="AJ3974" s="69" t="str">
        <f ca="1">IF(AI3974&lt;0,"0-12",IFERROR(VLOOKUP(AI3974,Breakup[],2,FALSE),"&gt;24"))</f>
        <v>&gt;24</v>
      </c>
      <c r="AK3974" s="69" t="str">
        <f>VLOOKUP(V3974,Master!B:D,3,FALSE)</f>
        <v>West</v>
      </c>
      <c r="AL3974" s="69" t="str">
        <f t="shared" si="755"/>
        <v>Pune</v>
      </c>
    </row>
    <row r="3975" spans="1:38">
      <c r="A3975" s="14" t="s">
        <v>8279</v>
      </c>
      <c r="B3975" s="54">
        <v>44701.758071099503</v>
      </c>
      <c r="C3975" s="13" t="s">
        <v>352</v>
      </c>
      <c r="D3975" s="13">
        <v>1250</v>
      </c>
      <c r="E3975" s="13" t="s">
        <v>8280</v>
      </c>
      <c r="F3975" s="13" t="s">
        <v>33</v>
      </c>
      <c r="G3975" s="14">
        <v>1653053649172</v>
      </c>
      <c r="H3975" s="55">
        <v>0.637777777777778</v>
      </c>
      <c r="I3975" s="33">
        <v>44881.637777777803</v>
      </c>
      <c r="J3975" s="58">
        <v>44881</v>
      </c>
      <c r="K3975" s="13" t="s">
        <v>263</v>
      </c>
      <c r="L3975" s="13" t="s">
        <v>69</v>
      </c>
      <c r="M3975" s="13" t="s">
        <v>101</v>
      </c>
      <c r="N3975" s="13" t="s">
        <v>206</v>
      </c>
      <c r="O3975" s="33" t="s">
        <v>38</v>
      </c>
      <c r="P3975" s="58" t="s">
        <v>38</v>
      </c>
      <c r="Q3975" s="33" t="s">
        <v>207</v>
      </c>
      <c r="R3975" s="14" t="s">
        <v>38</v>
      </c>
      <c r="S3975" s="13" t="s">
        <v>208</v>
      </c>
      <c r="T3975" s="13" t="s">
        <v>209</v>
      </c>
      <c r="U3975" s="33">
        <f t="shared" ca="1" si="744"/>
        <v>45744.56914039352</v>
      </c>
      <c r="V3975" s="13" t="str">
        <f t="shared" si="745"/>
        <v>Mumbai</v>
      </c>
      <c r="W3975" s="13" t="str">
        <f t="shared" si="746"/>
        <v>RI</v>
      </c>
      <c r="X3975" s="13">
        <f t="shared" si="747"/>
        <v>15</v>
      </c>
      <c r="Y3975" s="13" t="str">
        <f>IFERROR(VLOOKUP(C3975,ReceivingTeam[],2,FALSE),"HelpDesk")</f>
        <v>HelpDesk</v>
      </c>
      <c r="Z3975" s="67">
        <f t="shared" si="748"/>
        <v>44882.137777777803</v>
      </c>
      <c r="AA3975" s="68">
        <f t="shared" si="749"/>
        <v>44881</v>
      </c>
      <c r="AB3975" s="69" t="b">
        <f t="shared" si="750"/>
        <v>1</v>
      </c>
      <c r="AC3975" s="70">
        <f t="shared" si="751"/>
        <v>0.5</v>
      </c>
      <c r="AD3975" s="67">
        <f t="shared" si="752"/>
        <v>44882.137777777803</v>
      </c>
      <c r="AE3975" s="67">
        <f>VLOOKUP(V3975,'Branch Wise Work Timelines'!C:G,3,FALSE)+AA3975</f>
        <v>44881.416666666664</v>
      </c>
      <c r="AF3975" s="67">
        <f>IF(V3975="Bangalore",VLOOKUP(V3975,'Branch Wise Work Timelines'!C:G,4,FALSE)+AA3975+1,IF(V3975="Mumbai",VLOOKUP(V3975,'Branch Wise Work Timelines'!C:G,4,FALSE)+AA3975+1,VLOOKUP(V3975,'Branch Wise Work Timelines'!C:G,4,FALSE)+AA3975))</f>
        <v>44882.25</v>
      </c>
      <c r="AG3975" s="67">
        <f>WORKDAY.INTL(AA3975,1,11)+VLOOKUP(V3975,'Branch Wise Work Timelines'!C:G,3,FALSE)</f>
        <v>44882.416666666664</v>
      </c>
      <c r="AH3975" s="69" t="str">
        <f t="shared" ca="1" si="753"/>
        <v>Out of TAT</v>
      </c>
      <c r="AI3975" s="69">
        <f t="shared" ca="1" si="754"/>
        <v>20699</v>
      </c>
      <c r="AJ3975" s="69" t="str">
        <f ca="1">IF(AI3975&lt;0,"0-12",IFERROR(VLOOKUP(AI3975,Breakup[],2,FALSE),"&gt;24"))</f>
        <v>&gt;24</v>
      </c>
      <c r="AK3975" s="69" t="str">
        <f>VLOOKUP(V3975,Master!B:D,3,FALSE)</f>
        <v>East</v>
      </c>
      <c r="AL3975" s="69" t="str">
        <f t="shared" si="755"/>
        <v>Mumbai</v>
      </c>
    </row>
    <row r="3976" spans="1:38">
      <c r="A3976" s="14" t="s">
        <v>8281</v>
      </c>
      <c r="B3976" s="54">
        <v>44701.752164618098</v>
      </c>
      <c r="C3976" s="13" t="s">
        <v>268</v>
      </c>
      <c r="D3976" s="13">
        <v>502</v>
      </c>
      <c r="E3976" s="13" t="s">
        <v>8282</v>
      </c>
      <c r="F3976" s="13" t="s">
        <v>15</v>
      </c>
      <c r="G3976" s="14">
        <v>1653052565128</v>
      </c>
      <c r="H3976" s="55">
        <v>0.83407407407407397</v>
      </c>
      <c r="I3976" s="33">
        <v>44887.834074074097</v>
      </c>
      <c r="J3976" s="58">
        <v>44887</v>
      </c>
      <c r="K3976" s="13" t="s">
        <v>213</v>
      </c>
      <c r="L3976" s="13" t="s">
        <v>30</v>
      </c>
      <c r="M3976" s="13" t="s">
        <v>75</v>
      </c>
      <c r="N3976" s="13" t="s">
        <v>206</v>
      </c>
      <c r="O3976" s="33" t="s">
        <v>38</v>
      </c>
      <c r="P3976" s="58" t="s">
        <v>38</v>
      </c>
      <c r="Q3976" s="33" t="s">
        <v>207</v>
      </c>
      <c r="R3976" s="14" t="s">
        <v>38</v>
      </c>
      <c r="S3976" s="13" t="s">
        <v>216</v>
      </c>
      <c r="T3976" s="13" t="s">
        <v>217</v>
      </c>
      <c r="U3976" s="33">
        <f t="shared" ca="1" si="744"/>
        <v>45744.56914039352</v>
      </c>
      <c r="V3976" s="13" t="str">
        <f t="shared" si="745"/>
        <v>Bangalore</v>
      </c>
      <c r="W3976" s="13" t="str">
        <f t="shared" si="746"/>
        <v>CLS</v>
      </c>
      <c r="X3976" s="13">
        <f t="shared" si="747"/>
        <v>20</v>
      </c>
      <c r="Y3976" s="13" t="str">
        <f>IFERROR(VLOOKUP(C3976,ReceivingTeam[],2,FALSE),"HelpDesk")</f>
        <v>HelpDesk</v>
      </c>
      <c r="Z3976" s="67">
        <f t="shared" si="748"/>
        <v>44888.646574074097</v>
      </c>
      <c r="AA3976" s="68">
        <f t="shared" si="749"/>
        <v>44887</v>
      </c>
      <c r="AB3976" s="69" t="b">
        <f t="shared" si="750"/>
        <v>1</v>
      </c>
      <c r="AC3976" s="70">
        <f t="shared" si="751"/>
        <v>0.5</v>
      </c>
      <c r="AD3976" s="67">
        <f t="shared" si="752"/>
        <v>44888.646574074097</v>
      </c>
      <c r="AE3976" s="67">
        <f>VLOOKUP(V3976,'Branch Wise Work Timelines'!C:G,3,FALSE)+AA3976</f>
        <v>44887.416666666664</v>
      </c>
      <c r="AF3976" s="67">
        <f>IF(V3976="Bangalore",VLOOKUP(V3976,'Branch Wise Work Timelines'!C:G,4,FALSE)+AA3976+1,IF(V3976="Mumbai",VLOOKUP(V3976,'Branch Wise Work Timelines'!C:G,4,FALSE)+AA3976+1,VLOOKUP(V3976,'Branch Wise Work Timelines'!C:G,4,FALSE)+AA3976))</f>
        <v>44888.104166666664</v>
      </c>
      <c r="AG3976" s="67">
        <f>WORKDAY.INTL(AA3976,1,11)+VLOOKUP(V3976,'Branch Wise Work Timelines'!C:G,3,FALSE)</f>
        <v>44888.416666666664</v>
      </c>
      <c r="AH3976" s="69" t="str">
        <f t="shared" ca="1" si="753"/>
        <v>Out of TAT</v>
      </c>
      <c r="AI3976" s="69">
        <f t="shared" ca="1" si="754"/>
        <v>20543</v>
      </c>
      <c r="AJ3976" s="69" t="str">
        <f ca="1">IF(AI3976&lt;0,"0-12",IFERROR(VLOOKUP(AI3976,Breakup[],2,FALSE),"&gt;24"))</f>
        <v>&gt;24</v>
      </c>
      <c r="AK3976" s="69" t="str">
        <f>VLOOKUP(V3976,Master!B:D,3,FALSE)</f>
        <v>South</v>
      </c>
      <c r="AL3976" s="69" t="str">
        <f t="shared" si="755"/>
        <v>Bangalore-CLS</v>
      </c>
    </row>
    <row r="3977" spans="1:38">
      <c r="A3977" s="14" t="s">
        <v>8283</v>
      </c>
      <c r="B3977" s="54">
        <v>44701.778795752303</v>
      </c>
      <c r="C3977" s="13" t="s">
        <v>122</v>
      </c>
      <c r="D3977" s="13">
        <v>1031</v>
      </c>
      <c r="E3977" s="13" t="s">
        <v>8284</v>
      </c>
      <c r="F3977" s="13" t="s">
        <v>33</v>
      </c>
      <c r="G3977" s="14">
        <v>1653052695813</v>
      </c>
      <c r="H3977" s="55">
        <v>0.74539351851851798</v>
      </c>
      <c r="I3977" s="33">
        <v>44881.745393518497</v>
      </c>
      <c r="J3977" s="58">
        <v>44881</v>
      </c>
      <c r="K3977" s="13" t="s">
        <v>263</v>
      </c>
      <c r="L3977" s="13" t="s">
        <v>69</v>
      </c>
      <c r="M3977" s="13" t="s">
        <v>101</v>
      </c>
      <c r="N3977" s="13" t="s">
        <v>206</v>
      </c>
      <c r="O3977" s="33" t="s">
        <v>38</v>
      </c>
      <c r="P3977" s="58" t="s">
        <v>38</v>
      </c>
      <c r="Q3977" s="33" t="s">
        <v>207</v>
      </c>
      <c r="R3977" s="14" t="s">
        <v>38</v>
      </c>
      <c r="S3977" s="13" t="s">
        <v>208</v>
      </c>
      <c r="T3977" s="13" t="s">
        <v>209</v>
      </c>
      <c r="U3977" s="33">
        <f t="shared" ca="1" si="744"/>
        <v>45744.56914039352</v>
      </c>
      <c r="V3977" s="13" t="str">
        <f t="shared" si="745"/>
        <v>Mumbai</v>
      </c>
      <c r="W3977" s="13" t="str">
        <f t="shared" si="746"/>
        <v>RI</v>
      </c>
      <c r="X3977" s="13">
        <f t="shared" si="747"/>
        <v>17</v>
      </c>
      <c r="Y3977" s="13" t="str">
        <f>IFERROR(VLOOKUP(C3977,ReceivingTeam[],2,FALSE),"HelpDesk")</f>
        <v>Branch office</v>
      </c>
      <c r="Z3977" s="67">
        <f t="shared" si="748"/>
        <v>44882.245393518497</v>
      </c>
      <c r="AA3977" s="68">
        <f t="shared" si="749"/>
        <v>44881</v>
      </c>
      <c r="AB3977" s="69" t="b">
        <f t="shared" si="750"/>
        <v>1</v>
      </c>
      <c r="AC3977" s="70">
        <f t="shared" si="751"/>
        <v>0.5</v>
      </c>
      <c r="AD3977" s="67">
        <f t="shared" si="752"/>
        <v>44882.245393518497</v>
      </c>
      <c r="AE3977" s="67">
        <f>VLOOKUP(V3977,'Branch Wise Work Timelines'!C:G,3,FALSE)+AA3977</f>
        <v>44881.416666666664</v>
      </c>
      <c r="AF3977" s="67">
        <f>IF(V3977="Bangalore",VLOOKUP(V3977,'Branch Wise Work Timelines'!C:G,4,FALSE)+AA3977+1,IF(V3977="Mumbai",VLOOKUP(V3977,'Branch Wise Work Timelines'!C:G,4,FALSE)+AA3977+1,VLOOKUP(V3977,'Branch Wise Work Timelines'!C:G,4,FALSE)+AA3977))</f>
        <v>44882.25</v>
      </c>
      <c r="AG3977" s="67">
        <f>WORKDAY.INTL(AA3977,1,11)+VLOOKUP(V3977,'Branch Wise Work Timelines'!C:G,3,FALSE)</f>
        <v>44882.416666666664</v>
      </c>
      <c r="AH3977" s="69" t="str">
        <f t="shared" ca="1" si="753"/>
        <v>Out of TAT</v>
      </c>
      <c r="AI3977" s="69">
        <f t="shared" ca="1" si="754"/>
        <v>20696</v>
      </c>
      <c r="AJ3977" s="69" t="str">
        <f ca="1">IF(AI3977&lt;0,"0-12",IFERROR(VLOOKUP(AI3977,Breakup[],2,FALSE),"&gt;24"))</f>
        <v>&gt;24</v>
      </c>
      <c r="AK3977" s="69" t="str">
        <f>VLOOKUP(V3977,Master!B:D,3,FALSE)</f>
        <v>East</v>
      </c>
      <c r="AL3977" s="69" t="str">
        <f t="shared" si="755"/>
        <v>Mumbai</v>
      </c>
    </row>
    <row r="3978" spans="1:38">
      <c r="A3978" s="14" t="s">
        <v>8285</v>
      </c>
      <c r="B3978" s="54">
        <v>44701.691046180596</v>
      </c>
      <c r="C3978" s="13" t="s">
        <v>404</v>
      </c>
      <c r="D3978" s="13">
        <v>955</v>
      </c>
      <c r="E3978" s="13" t="s">
        <v>8286</v>
      </c>
      <c r="F3978" s="13" t="s">
        <v>15</v>
      </c>
      <c r="G3978" s="14">
        <v>1653047338901</v>
      </c>
      <c r="H3978" s="55">
        <v>0.44586805555555598</v>
      </c>
      <c r="I3978" s="33">
        <v>44888.445868055598</v>
      </c>
      <c r="J3978" s="58">
        <v>44888</v>
      </c>
      <c r="K3978" s="13" t="s">
        <v>213</v>
      </c>
      <c r="L3978" s="13" t="s">
        <v>30</v>
      </c>
      <c r="M3978" s="13" t="s">
        <v>75</v>
      </c>
      <c r="N3978" s="13" t="s">
        <v>206</v>
      </c>
      <c r="O3978" s="33" t="s">
        <v>38</v>
      </c>
      <c r="P3978" s="58" t="s">
        <v>38</v>
      </c>
      <c r="Q3978" s="33" t="s">
        <v>207</v>
      </c>
      <c r="R3978" s="14" t="s">
        <v>38</v>
      </c>
      <c r="S3978" s="13" t="s">
        <v>208</v>
      </c>
      <c r="T3978" s="13" t="s">
        <v>209</v>
      </c>
      <c r="U3978" s="33">
        <f t="shared" ca="1" si="744"/>
        <v>45744.56914039352</v>
      </c>
      <c r="V3978" s="13" t="str">
        <f t="shared" si="745"/>
        <v>Bangalore</v>
      </c>
      <c r="W3978" s="13" t="str">
        <f t="shared" si="746"/>
        <v>CLS</v>
      </c>
      <c r="X3978" s="13">
        <f t="shared" si="747"/>
        <v>10</v>
      </c>
      <c r="Y3978" s="13" t="str">
        <f>IFERROR(VLOOKUP(C3978,ReceivingTeam[],2,FALSE),"HelpDesk")</f>
        <v>HelpDesk</v>
      </c>
      <c r="Z3978" s="67">
        <f t="shared" si="748"/>
        <v>44888.945868055598</v>
      </c>
      <c r="AA3978" s="68">
        <f t="shared" si="749"/>
        <v>44888</v>
      </c>
      <c r="AB3978" s="69" t="b">
        <f t="shared" si="750"/>
        <v>1</v>
      </c>
      <c r="AC3978" s="70">
        <f t="shared" si="751"/>
        <v>0.5</v>
      </c>
      <c r="AD3978" s="67">
        <f t="shared" si="752"/>
        <v>44888.945868055598</v>
      </c>
      <c r="AE3978" s="67">
        <f>VLOOKUP(V3978,'Branch Wise Work Timelines'!C:G,3,FALSE)+AA3978</f>
        <v>44888.416666666664</v>
      </c>
      <c r="AF3978" s="67">
        <f>IF(V3978="Bangalore",VLOOKUP(V3978,'Branch Wise Work Timelines'!C:G,4,FALSE)+AA3978+1,IF(V3978="Mumbai",VLOOKUP(V3978,'Branch Wise Work Timelines'!C:G,4,FALSE)+AA3978+1,VLOOKUP(V3978,'Branch Wise Work Timelines'!C:G,4,FALSE)+AA3978))</f>
        <v>44889.104166666664</v>
      </c>
      <c r="AG3978" s="67">
        <f>WORKDAY.INTL(AA3978,1,11)+VLOOKUP(V3978,'Branch Wise Work Timelines'!C:G,3,FALSE)</f>
        <v>44889.416666666664</v>
      </c>
      <c r="AH3978" s="69" t="str">
        <f t="shared" ca="1" si="753"/>
        <v>Out of TAT</v>
      </c>
      <c r="AI3978" s="69">
        <f t="shared" ca="1" si="754"/>
        <v>20535</v>
      </c>
      <c r="AJ3978" s="69" t="str">
        <f ca="1">IF(AI3978&lt;0,"0-12",IFERROR(VLOOKUP(AI3978,Breakup[],2,FALSE),"&gt;24"))</f>
        <v>&gt;24</v>
      </c>
      <c r="AK3978" s="69" t="str">
        <f>VLOOKUP(V3978,Master!B:D,3,FALSE)</f>
        <v>South</v>
      </c>
      <c r="AL3978" s="69" t="str">
        <f t="shared" si="755"/>
        <v>Bangalore-CLS</v>
      </c>
    </row>
    <row r="3979" spans="1:38">
      <c r="A3979" s="14" t="s">
        <v>8287</v>
      </c>
      <c r="B3979" s="54">
        <v>44701.765321562503</v>
      </c>
      <c r="C3979" s="13" t="s">
        <v>352</v>
      </c>
      <c r="D3979" s="13">
        <v>1197</v>
      </c>
      <c r="E3979" s="13" t="s">
        <v>8288</v>
      </c>
      <c r="F3979" s="13" t="s">
        <v>33</v>
      </c>
      <c r="G3979" s="14">
        <v>1653053649172</v>
      </c>
      <c r="H3979" s="55">
        <v>0.41234953703703697</v>
      </c>
      <c r="I3979" s="33">
        <v>44885.412349537</v>
      </c>
      <c r="J3979" s="58">
        <v>44885</v>
      </c>
      <c r="K3979" s="13" t="s">
        <v>263</v>
      </c>
      <c r="L3979" s="13" t="s">
        <v>69</v>
      </c>
      <c r="M3979" s="13" t="s">
        <v>101</v>
      </c>
      <c r="N3979" s="13" t="s">
        <v>206</v>
      </c>
      <c r="O3979" s="33" t="s">
        <v>38</v>
      </c>
      <c r="P3979" s="58" t="s">
        <v>38</v>
      </c>
      <c r="Q3979" s="33" t="s">
        <v>207</v>
      </c>
      <c r="R3979" s="14" t="s">
        <v>38</v>
      </c>
      <c r="S3979" s="13" t="s">
        <v>208</v>
      </c>
      <c r="T3979" s="13" t="s">
        <v>209</v>
      </c>
      <c r="U3979" s="33">
        <f t="shared" ca="1" si="744"/>
        <v>45744.56914039352</v>
      </c>
      <c r="V3979" s="13" t="str">
        <f t="shared" si="745"/>
        <v>Mumbai</v>
      </c>
      <c r="W3979" s="13" t="str">
        <f t="shared" si="746"/>
        <v>RI</v>
      </c>
      <c r="X3979" s="13">
        <f t="shared" si="747"/>
        <v>9</v>
      </c>
      <c r="Y3979" s="13" t="str">
        <f>IFERROR(VLOOKUP(C3979,ReceivingTeam[],2,FALSE),"HelpDesk")</f>
        <v>HelpDesk</v>
      </c>
      <c r="Z3979" s="67">
        <f t="shared" si="748"/>
        <v>44885.916666666664</v>
      </c>
      <c r="AA3979" s="68">
        <f t="shared" si="749"/>
        <v>44885</v>
      </c>
      <c r="AB3979" s="69" t="b">
        <f t="shared" si="750"/>
        <v>0</v>
      </c>
      <c r="AC3979" s="70">
        <f t="shared" si="751"/>
        <v>0.5</v>
      </c>
      <c r="AD3979" s="67">
        <f t="shared" si="752"/>
        <v>44885.916666666664</v>
      </c>
      <c r="AE3979" s="67">
        <f>VLOOKUP(V3979,'Branch Wise Work Timelines'!C:G,3,FALSE)+AA3979</f>
        <v>44885.416666666664</v>
      </c>
      <c r="AF3979" s="67">
        <f>IF(V3979="Bangalore",VLOOKUP(V3979,'Branch Wise Work Timelines'!C:G,4,FALSE)+AA3979+1,IF(V3979="Mumbai",VLOOKUP(V3979,'Branch Wise Work Timelines'!C:G,4,FALSE)+AA3979+1,VLOOKUP(V3979,'Branch Wise Work Timelines'!C:G,4,FALSE)+AA3979))</f>
        <v>44886.25</v>
      </c>
      <c r="AG3979" s="67">
        <f>WORKDAY.INTL(AA3979,1,11)+VLOOKUP(V3979,'Branch Wise Work Timelines'!C:G,3,FALSE)</f>
        <v>44886.416666666664</v>
      </c>
      <c r="AH3979" s="69" t="str">
        <f t="shared" ca="1" si="753"/>
        <v>Out of TAT</v>
      </c>
      <c r="AI3979" s="69">
        <f t="shared" ca="1" si="754"/>
        <v>20608</v>
      </c>
      <c r="AJ3979" s="69" t="str">
        <f ca="1">IF(AI3979&lt;0,"0-12",IFERROR(VLOOKUP(AI3979,Breakup[],2,FALSE),"&gt;24"))</f>
        <v>&gt;24</v>
      </c>
      <c r="AK3979" s="69" t="str">
        <f>VLOOKUP(V3979,Master!B:D,3,FALSE)</f>
        <v>East</v>
      </c>
      <c r="AL3979" s="69" t="str">
        <f t="shared" si="755"/>
        <v>Mumbai</v>
      </c>
    </row>
    <row r="3980" spans="1:38">
      <c r="A3980" s="14" t="s">
        <v>8289</v>
      </c>
      <c r="B3980" s="54">
        <v>44701.766017824099</v>
      </c>
      <c r="C3980" s="13" t="s">
        <v>352</v>
      </c>
      <c r="D3980" s="13">
        <v>571</v>
      </c>
      <c r="E3980" s="13" t="s">
        <v>8290</v>
      </c>
      <c r="F3980" s="13" t="s">
        <v>33</v>
      </c>
      <c r="G3980" s="14">
        <v>1653053649172</v>
      </c>
      <c r="H3980" s="55">
        <v>9.8043981481481496E-2</v>
      </c>
      <c r="I3980" s="33">
        <v>44881.098043981503</v>
      </c>
      <c r="J3980" s="58">
        <v>44881</v>
      </c>
      <c r="K3980" s="13" t="s">
        <v>263</v>
      </c>
      <c r="L3980" s="13" t="s">
        <v>69</v>
      </c>
      <c r="M3980" s="13" t="s">
        <v>101</v>
      </c>
      <c r="N3980" s="13" t="s">
        <v>206</v>
      </c>
      <c r="O3980" s="33" t="s">
        <v>38</v>
      </c>
      <c r="P3980" s="58" t="s">
        <v>38</v>
      </c>
      <c r="Q3980" s="33" t="s">
        <v>207</v>
      </c>
      <c r="R3980" s="14" t="s">
        <v>38</v>
      </c>
      <c r="S3980" s="13" t="s">
        <v>208</v>
      </c>
      <c r="T3980" s="13" t="s">
        <v>209</v>
      </c>
      <c r="U3980" s="33">
        <f t="shared" ca="1" si="744"/>
        <v>45744.56914039352</v>
      </c>
      <c r="V3980" s="13" t="str">
        <f t="shared" si="745"/>
        <v>Mumbai</v>
      </c>
      <c r="W3980" s="13" t="str">
        <f t="shared" si="746"/>
        <v>RI</v>
      </c>
      <c r="X3980" s="13">
        <f t="shared" si="747"/>
        <v>2</v>
      </c>
      <c r="Y3980" s="13" t="str">
        <f>IFERROR(VLOOKUP(C3980,ReceivingTeam[],2,FALSE),"HelpDesk")</f>
        <v>HelpDesk</v>
      </c>
      <c r="Z3980" s="67">
        <f t="shared" si="748"/>
        <v>44881.916666666664</v>
      </c>
      <c r="AA3980" s="68">
        <f t="shared" si="749"/>
        <v>44881</v>
      </c>
      <c r="AB3980" s="69" t="b">
        <f t="shared" si="750"/>
        <v>1</v>
      </c>
      <c r="AC3980" s="70">
        <f t="shared" si="751"/>
        <v>0.5</v>
      </c>
      <c r="AD3980" s="67">
        <f t="shared" si="752"/>
        <v>44881.916666666664</v>
      </c>
      <c r="AE3980" s="67">
        <f>VLOOKUP(V3980,'Branch Wise Work Timelines'!C:G,3,FALSE)+AA3980</f>
        <v>44881.416666666664</v>
      </c>
      <c r="AF3980" s="67">
        <f>IF(V3980="Bangalore",VLOOKUP(V3980,'Branch Wise Work Timelines'!C:G,4,FALSE)+AA3980+1,IF(V3980="Mumbai",VLOOKUP(V3980,'Branch Wise Work Timelines'!C:G,4,FALSE)+AA3980+1,VLOOKUP(V3980,'Branch Wise Work Timelines'!C:G,4,FALSE)+AA3980))</f>
        <v>44882.25</v>
      </c>
      <c r="AG3980" s="67">
        <f>WORKDAY.INTL(AA3980,1,11)+VLOOKUP(V3980,'Branch Wise Work Timelines'!C:G,3,FALSE)</f>
        <v>44882.416666666664</v>
      </c>
      <c r="AH3980" s="69" t="str">
        <f t="shared" ca="1" si="753"/>
        <v>Out of TAT</v>
      </c>
      <c r="AI3980" s="69">
        <f t="shared" ca="1" si="754"/>
        <v>20704</v>
      </c>
      <c r="AJ3980" s="69" t="str">
        <f ca="1">IF(AI3980&lt;0,"0-12",IFERROR(VLOOKUP(AI3980,Breakup[],2,FALSE),"&gt;24"))</f>
        <v>&gt;24</v>
      </c>
      <c r="AK3980" s="69" t="str">
        <f>VLOOKUP(V3980,Master!B:D,3,FALSE)</f>
        <v>East</v>
      </c>
      <c r="AL3980" s="69" t="str">
        <f t="shared" si="755"/>
        <v>Mumbai</v>
      </c>
    </row>
    <row r="3981" spans="1:38">
      <c r="A3981" s="14" t="s">
        <v>8291</v>
      </c>
      <c r="B3981" s="54">
        <v>44701.717271840302</v>
      </c>
      <c r="C3981" s="13" t="s">
        <v>1232</v>
      </c>
      <c r="D3981" s="13">
        <v>218</v>
      </c>
      <c r="E3981" s="13" t="s">
        <v>8292</v>
      </c>
      <c r="F3981" s="13" t="s">
        <v>33</v>
      </c>
      <c r="G3981" s="14">
        <v>1653047501288</v>
      </c>
      <c r="H3981" s="55">
        <v>8.0335648148148101E-2</v>
      </c>
      <c r="I3981" s="33">
        <v>44888.080335648097</v>
      </c>
      <c r="J3981" s="58">
        <v>44888</v>
      </c>
      <c r="K3981" s="13" t="s">
        <v>213</v>
      </c>
      <c r="L3981" s="13" t="s">
        <v>30</v>
      </c>
      <c r="M3981" s="13" t="s">
        <v>282</v>
      </c>
      <c r="N3981" s="13" t="s">
        <v>206</v>
      </c>
      <c r="O3981" s="33" t="s">
        <v>38</v>
      </c>
      <c r="P3981" s="58" t="s">
        <v>38</v>
      </c>
      <c r="Q3981" s="33" t="s">
        <v>207</v>
      </c>
      <c r="R3981" s="14" t="s">
        <v>38</v>
      </c>
      <c r="S3981" s="13" t="s">
        <v>216</v>
      </c>
      <c r="T3981" s="13" t="s">
        <v>217</v>
      </c>
      <c r="U3981" s="33">
        <f t="shared" ca="1" si="744"/>
        <v>45744.56914039352</v>
      </c>
      <c r="V3981" s="13" t="str">
        <f t="shared" si="745"/>
        <v>Bangalore</v>
      </c>
      <c r="W3981" s="13" t="str">
        <f t="shared" si="746"/>
        <v>RI</v>
      </c>
      <c r="X3981" s="13">
        <f t="shared" si="747"/>
        <v>1</v>
      </c>
      <c r="Y3981" s="13" t="str">
        <f>IFERROR(VLOOKUP(C3981,ReceivingTeam[],2,FALSE),"HelpDesk")</f>
        <v>HelpDesk</v>
      </c>
      <c r="Z3981" s="67">
        <f t="shared" si="748"/>
        <v>44888.916666666664</v>
      </c>
      <c r="AA3981" s="68">
        <f t="shared" si="749"/>
        <v>44888</v>
      </c>
      <c r="AB3981" s="69" t="b">
        <f t="shared" si="750"/>
        <v>1</v>
      </c>
      <c r="AC3981" s="70">
        <f t="shared" si="751"/>
        <v>0.5</v>
      </c>
      <c r="AD3981" s="67">
        <f t="shared" si="752"/>
        <v>44888.916666666664</v>
      </c>
      <c r="AE3981" s="67">
        <f>VLOOKUP(V3981,'Branch Wise Work Timelines'!C:G,3,FALSE)+AA3981</f>
        <v>44888.416666666664</v>
      </c>
      <c r="AF3981" s="67">
        <f>IF(V3981="Bangalore",VLOOKUP(V3981,'Branch Wise Work Timelines'!C:G,4,FALSE)+AA3981+1,IF(V3981="Mumbai",VLOOKUP(V3981,'Branch Wise Work Timelines'!C:G,4,FALSE)+AA3981+1,VLOOKUP(V3981,'Branch Wise Work Timelines'!C:G,4,FALSE)+AA3981))</f>
        <v>44889.104166666664</v>
      </c>
      <c r="AG3981" s="67">
        <f>WORKDAY.INTL(AA3981,1,11)+VLOOKUP(V3981,'Branch Wise Work Timelines'!C:G,3,FALSE)</f>
        <v>44889.416666666664</v>
      </c>
      <c r="AH3981" s="69" t="str">
        <f t="shared" ca="1" si="753"/>
        <v>Out of TAT</v>
      </c>
      <c r="AI3981" s="69">
        <f t="shared" ca="1" si="754"/>
        <v>20536</v>
      </c>
      <c r="AJ3981" s="69" t="str">
        <f ca="1">IF(AI3981&lt;0,"0-12",IFERROR(VLOOKUP(AI3981,Breakup[],2,FALSE),"&gt;24"))</f>
        <v>&gt;24</v>
      </c>
      <c r="AK3981" s="69" t="str">
        <f>VLOOKUP(V3981,Master!B:D,3,FALSE)</f>
        <v>South</v>
      </c>
      <c r="AL3981" s="69" t="str">
        <f t="shared" si="755"/>
        <v>Bangalore</v>
      </c>
    </row>
    <row r="3982" spans="1:38">
      <c r="A3982" s="14" t="s">
        <v>8293</v>
      </c>
      <c r="B3982" s="54">
        <v>44701.767952002301</v>
      </c>
      <c r="C3982" s="13" t="s">
        <v>352</v>
      </c>
      <c r="D3982" s="13">
        <v>190</v>
      </c>
      <c r="E3982" s="13" t="s">
        <v>8294</v>
      </c>
      <c r="F3982" s="13" t="s">
        <v>33</v>
      </c>
      <c r="G3982" s="14">
        <v>1653053649172</v>
      </c>
      <c r="H3982" s="55">
        <v>3.0636574074074101E-2</v>
      </c>
      <c r="I3982" s="33">
        <v>44888.030636574098</v>
      </c>
      <c r="J3982" s="58">
        <v>44888</v>
      </c>
      <c r="K3982" s="13" t="s">
        <v>263</v>
      </c>
      <c r="L3982" s="13" t="s">
        <v>69</v>
      </c>
      <c r="M3982" s="13" t="s">
        <v>101</v>
      </c>
      <c r="N3982" s="13" t="s">
        <v>206</v>
      </c>
      <c r="O3982" s="33" t="s">
        <v>38</v>
      </c>
      <c r="P3982" s="58" t="s">
        <v>38</v>
      </c>
      <c r="Q3982" s="33" t="s">
        <v>207</v>
      </c>
      <c r="R3982" s="14" t="s">
        <v>38</v>
      </c>
      <c r="S3982" s="13" t="s">
        <v>208</v>
      </c>
      <c r="T3982" s="13" t="s">
        <v>209</v>
      </c>
      <c r="U3982" s="33">
        <f t="shared" ca="1" si="744"/>
        <v>45744.56914039352</v>
      </c>
      <c r="V3982" s="13" t="str">
        <f t="shared" si="745"/>
        <v>Mumbai</v>
      </c>
      <c r="W3982" s="13" t="str">
        <f t="shared" si="746"/>
        <v>RI</v>
      </c>
      <c r="X3982" s="13">
        <f t="shared" si="747"/>
        <v>0</v>
      </c>
      <c r="Y3982" s="13" t="str">
        <f>IFERROR(VLOOKUP(C3982,ReceivingTeam[],2,FALSE),"HelpDesk")</f>
        <v>HelpDesk</v>
      </c>
      <c r="Z3982" s="67">
        <f t="shared" si="748"/>
        <v>44888.916666666664</v>
      </c>
      <c r="AA3982" s="68">
        <f t="shared" si="749"/>
        <v>44888</v>
      </c>
      <c r="AB3982" s="69" t="b">
        <f t="shared" si="750"/>
        <v>1</v>
      </c>
      <c r="AC3982" s="70">
        <f t="shared" si="751"/>
        <v>0.5</v>
      </c>
      <c r="AD3982" s="67">
        <f t="shared" si="752"/>
        <v>44888.916666666664</v>
      </c>
      <c r="AE3982" s="67">
        <f>VLOOKUP(V3982,'Branch Wise Work Timelines'!C:G,3,FALSE)+AA3982</f>
        <v>44888.416666666664</v>
      </c>
      <c r="AF3982" s="67">
        <f>IF(V3982="Bangalore",VLOOKUP(V3982,'Branch Wise Work Timelines'!C:G,4,FALSE)+AA3982+1,IF(V3982="Mumbai",VLOOKUP(V3982,'Branch Wise Work Timelines'!C:G,4,FALSE)+AA3982+1,VLOOKUP(V3982,'Branch Wise Work Timelines'!C:G,4,FALSE)+AA3982))</f>
        <v>44889.25</v>
      </c>
      <c r="AG3982" s="67">
        <f>WORKDAY.INTL(AA3982,1,11)+VLOOKUP(V3982,'Branch Wise Work Timelines'!C:G,3,FALSE)</f>
        <v>44889.416666666664</v>
      </c>
      <c r="AH3982" s="69" t="str">
        <f t="shared" ca="1" si="753"/>
        <v>Out of TAT</v>
      </c>
      <c r="AI3982" s="69">
        <f t="shared" ca="1" si="754"/>
        <v>20536</v>
      </c>
      <c r="AJ3982" s="69" t="str">
        <f ca="1">IF(AI3982&lt;0,"0-12",IFERROR(VLOOKUP(AI3982,Breakup[],2,FALSE),"&gt;24"))</f>
        <v>&gt;24</v>
      </c>
      <c r="AK3982" s="69" t="str">
        <f>VLOOKUP(V3982,Master!B:D,3,FALSE)</f>
        <v>East</v>
      </c>
      <c r="AL3982" s="69" t="str">
        <f t="shared" si="755"/>
        <v>Mumbai</v>
      </c>
    </row>
    <row r="3983" spans="1:38">
      <c r="A3983" s="14" t="s">
        <v>8295</v>
      </c>
      <c r="B3983" s="54">
        <v>44701.774132291699</v>
      </c>
      <c r="C3983" s="13" t="s">
        <v>113</v>
      </c>
      <c r="D3983" s="13">
        <v>1238</v>
      </c>
      <c r="E3983" s="13" t="s">
        <v>8296</v>
      </c>
      <c r="F3983" s="13" t="s">
        <v>33</v>
      </c>
      <c r="G3983" s="14">
        <v>1653052695813</v>
      </c>
      <c r="H3983" s="55">
        <v>0.46568287037036998</v>
      </c>
      <c r="I3983" s="33">
        <v>44891.465682870403</v>
      </c>
      <c r="J3983" s="58">
        <v>44891</v>
      </c>
      <c r="K3983" s="13" t="s">
        <v>263</v>
      </c>
      <c r="L3983" s="13" t="s">
        <v>69</v>
      </c>
      <c r="M3983" s="13" t="s">
        <v>101</v>
      </c>
      <c r="N3983" s="13" t="s">
        <v>206</v>
      </c>
      <c r="O3983" s="33">
        <v>44891.781238425901</v>
      </c>
      <c r="P3983" s="58">
        <v>44891</v>
      </c>
      <c r="Q3983" s="33" t="s">
        <v>237</v>
      </c>
      <c r="R3983" s="14">
        <v>63</v>
      </c>
      <c r="S3983" s="13" t="s">
        <v>208</v>
      </c>
      <c r="T3983" s="13" t="s">
        <v>209</v>
      </c>
      <c r="U3983" s="33">
        <f t="shared" ca="1" si="744"/>
        <v>45744.56914039352</v>
      </c>
      <c r="V3983" s="13" t="str">
        <f t="shared" si="745"/>
        <v>Mumbai</v>
      </c>
      <c r="W3983" s="13" t="str">
        <f t="shared" si="746"/>
        <v>RI</v>
      </c>
      <c r="X3983" s="13">
        <f t="shared" si="747"/>
        <v>11</v>
      </c>
      <c r="Y3983" s="13" t="str">
        <f>IFERROR(VLOOKUP(C3983,ReceivingTeam[],2,FALSE),"HelpDesk")</f>
        <v>Branch office</v>
      </c>
      <c r="Z3983" s="67">
        <f t="shared" si="748"/>
        <v>44891.965682870403</v>
      </c>
      <c r="AA3983" s="68">
        <f t="shared" si="749"/>
        <v>44891</v>
      </c>
      <c r="AB3983" s="69" t="b">
        <f t="shared" si="750"/>
        <v>1</v>
      </c>
      <c r="AC3983" s="70">
        <f t="shared" si="751"/>
        <v>0.5</v>
      </c>
      <c r="AD3983" s="67">
        <f t="shared" si="752"/>
        <v>44891.965682870403</v>
      </c>
      <c r="AE3983" s="67">
        <f>VLOOKUP(V3983,'Branch Wise Work Timelines'!C:G,3,FALSE)+AA3983</f>
        <v>44891.416666666664</v>
      </c>
      <c r="AF3983" s="67">
        <f>IF(V3983="Bangalore",VLOOKUP(V3983,'Branch Wise Work Timelines'!C:G,4,FALSE)+AA3983+1,IF(V3983="Mumbai",VLOOKUP(V3983,'Branch Wise Work Timelines'!C:G,4,FALSE)+AA3983+1,VLOOKUP(V3983,'Branch Wise Work Timelines'!C:G,4,FALSE)+AA3983))</f>
        <v>44892.25</v>
      </c>
      <c r="AG3983" s="67">
        <f>WORKDAY.INTL(AA3983,1,11)+VLOOKUP(V3983,'Branch Wise Work Timelines'!C:G,3,FALSE)</f>
        <v>44893.416666666664</v>
      </c>
      <c r="AH3983" s="69" t="str">
        <f t="shared" si="753"/>
        <v>Met</v>
      </c>
      <c r="AI3983" s="69">
        <f t="shared" ca="1" si="754"/>
        <v>20463</v>
      </c>
      <c r="AJ3983" s="69" t="str">
        <f ca="1">IF(AI3983&lt;0,"0-12",IFERROR(VLOOKUP(AI3983,Breakup[],2,FALSE),"&gt;24"))</f>
        <v>&gt;24</v>
      </c>
      <c r="AK3983" s="69" t="str">
        <f>VLOOKUP(V3983,Master!B:D,3,FALSE)</f>
        <v>East</v>
      </c>
      <c r="AL3983" s="69" t="str">
        <f t="shared" si="755"/>
        <v>Mumbai</v>
      </c>
    </row>
    <row r="3984" spans="1:38">
      <c r="A3984" s="14" t="s">
        <v>8297</v>
      </c>
      <c r="B3984" s="54">
        <v>44701.774375381901</v>
      </c>
      <c r="C3984" s="13" t="s">
        <v>114</v>
      </c>
      <c r="D3984" s="13">
        <v>1155</v>
      </c>
      <c r="E3984" s="13" t="s">
        <v>8298</v>
      </c>
      <c r="F3984" s="13" t="s">
        <v>33</v>
      </c>
      <c r="G3984" s="14">
        <v>1653053649172</v>
      </c>
      <c r="H3984" s="55">
        <v>0.44387731481481502</v>
      </c>
      <c r="I3984" s="33">
        <v>44883.443877314799</v>
      </c>
      <c r="J3984" s="58">
        <v>44883</v>
      </c>
      <c r="K3984" s="13" t="s">
        <v>263</v>
      </c>
      <c r="L3984" s="13" t="s">
        <v>69</v>
      </c>
      <c r="M3984" s="13" t="s">
        <v>101</v>
      </c>
      <c r="N3984" s="13" t="s">
        <v>206</v>
      </c>
      <c r="O3984" s="33" t="s">
        <v>38</v>
      </c>
      <c r="P3984" s="58" t="s">
        <v>38</v>
      </c>
      <c r="Q3984" s="33" t="s">
        <v>207</v>
      </c>
      <c r="R3984" s="14" t="s">
        <v>38</v>
      </c>
      <c r="S3984" s="13" t="s">
        <v>208</v>
      </c>
      <c r="T3984" s="13" t="s">
        <v>209</v>
      </c>
      <c r="U3984" s="33">
        <f t="shared" ca="1" si="744"/>
        <v>45744.56914039352</v>
      </c>
      <c r="V3984" s="13" t="str">
        <f t="shared" si="745"/>
        <v>Mumbai</v>
      </c>
      <c r="W3984" s="13" t="str">
        <f t="shared" si="746"/>
        <v>RI</v>
      </c>
      <c r="X3984" s="13">
        <f t="shared" si="747"/>
        <v>10</v>
      </c>
      <c r="Y3984" s="13" t="str">
        <f>IFERROR(VLOOKUP(C3984,ReceivingTeam[],2,FALSE),"HelpDesk")</f>
        <v>Branch office</v>
      </c>
      <c r="Z3984" s="67">
        <f t="shared" si="748"/>
        <v>44883.943877314799</v>
      </c>
      <c r="AA3984" s="68">
        <f t="shared" si="749"/>
        <v>44883</v>
      </c>
      <c r="AB3984" s="69" t="b">
        <f t="shared" si="750"/>
        <v>1</v>
      </c>
      <c r="AC3984" s="70">
        <f t="shared" si="751"/>
        <v>0.5</v>
      </c>
      <c r="AD3984" s="67">
        <f t="shared" si="752"/>
        <v>44883.943877314799</v>
      </c>
      <c r="AE3984" s="67">
        <f>VLOOKUP(V3984,'Branch Wise Work Timelines'!C:G,3,FALSE)+AA3984</f>
        <v>44883.416666666664</v>
      </c>
      <c r="AF3984" s="67">
        <f>IF(V3984="Bangalore",VLOOKUP(V3984,'Branch Wise Work Timelines'!C:G,4,FALSE)+AA3984+1,IF(V3984="Mumbai",VLOOKUP(V3984,'Branch Wise Work Timelines'!C:G,4,FALSE)+AA3984+1,VLOOKUP(V3984,'Branch Wise Work Timelines'!C:G,4,FALSE)+AA3984))</f>
        <v>44884.25</v>
      </c>
      <c r="AG3984" s="67">
        <f>WORKDAY.INTL(AA3984,1,11)+VLOOKUP(V3984,'Branch Wise Work Timelines'!C:G,3,FALSE)</f>
        <v>44884.416666666664</v>
      </c>
      <c r="AH3984" s="69" t="str">
        <f t="shared" ca="1" si="753"/>
        <v>Out of TAT</v>
      </c>
      <c r="AI3984" s="69">
        <f t="shared" ca="1" si="754"/>
        <v>20656</v>
      </c>
      <c r="AJ3984" s="69" t="str">
        <f ca="1">IF(AI3984&lt;0,"0-12",IFERROR(VLOOKUP(AI3984,Breakup[],2,FALSE),"&gt;24"))</f>
        <v>&gt;24</v>
      </c>
      <c r="AK3984" s="69" t="str">
        <f>VLOOKUP(V3984,Master!B:D,3,FALSE)</f>
        <v>East</v>
      </c>
      <c r="AL3984" s="69" t="str">
        <f t="shared" si="755"/>
        <v>Mumbai</v>
      </c>
    </row>
    <row r="3985" spans="1:38">
      <c r="A3985" s="14" t="s">
        <v>8299</v>
      </c>
      <c r="B3985" s="54">
        <v>44701.839149768501</v>
      </c>
      <c r="C3985" s="13" t="s">
        <v>352</v>
      </c>
      <c r="D3985" s="13">
        <v>1428</v>
      </c>
      <c r="E3985" s="13" t="s">
        <v>8300</v>
      </c>
      <c r="F3985" s="13" t="s">
        <v>33</v>
      </c>
      <c r="G3985" s="14">
        <v>1653057688131</v>
      </c>
      <c r="H3985" s="55">
        <v>0.87843749999999998</v>
      </c>
      <c r="I3985" s="33">
        <v>44881.878437500003</v>
      </c>
      <c r="J3985" s="58">
        <v>44881</v>
      </c>
      <c r="K3985" s="13" t="s">
        <v>263</v>
      </c>
      <c r="L3985" s="13" t="s">
        <v>69</v>
      </c>
      <c r="M3985" s="13" t="s">
        <v>101</v>
      </c>
      <c r="N3985" s="13" t="s">
        <v>206</v>
      </c>
      <c r="O3985" s="33" t="s">
        <v>38</v>
      </c>
      <c r="P3985" s="58" t="s">
        <v>38</v>
      </c>
      <c r="Q3985" s="33" t="s">
        <v>207</v>
      </c>
      <c r="R3985" s="14" t="s">
        <v>38</v>
      </c>
      <c r="S3985" s="13" t="s">
        <v>208</v>
      </c>
      <c r="T3985" s="13" t="s">
        <v>209</v>
      </c>
      <c r="U3985" s="33">
        <f t="shared" ca="1" si="744"/>
        <v>45744.56914039352</v>
      </c>
      <c r="V3985" s="13" t="str">
        <f t="shared" si="745"/>
        <v>Mumbai</v>
      </c>
      <c r="W3985" s="13" t="str">
        <f t="shared" si="746"/>
        <v>RI</v>
      </c>
      <c r="X3985" s="13">
        <f t="shared" si="747"/>
        <v>21</v>
      </c>
      <c r="Y3985" s="13" t="str">
        <f>IFERROR(VLOOKUP(C3985,ReceivingTeam[],2,FALSE),"HelpDesk")</f>
        <v>HelpDesk</v>
      </c>
      <c r="Z3985" s="67">
        <f t="shared" si="748"/>
        <v>44882.545104166667</v>
      </c>
      <c r="AA3985" s="68">
        <f t="shared" si="749"/>
        <v>44881</v>
      </c>
      <c r="AB3985" s="69" t="b">
        <f t="shared" si="750"/>
        <v>1</v>
      </c>
      <c r="AC3985" s="70">
        <f t="shared" si="751"/>
        <v>0.5</v>
      </c>
      <c r="AD3985" s="67">
        <f t="shared" si="752"/>
        <v>44882.545104166667</v>
      </c>
      <c r="AE3985" s="67">
        <f>VLOOKUP(V3985,'Branch Wise Work Timelines'!C:G,3,FALSE)+AA3985</f>
        <v>44881.416666666664</v>
      </c>
      <c r="AF3985" s="67">
        <f>IF(V3985="Bangalore",VLOOKUP(V3985,'Branch Wise Work Timelines'!C:G,4,FALSE)+AA3985+1,IF(V3985="Mumbai",VLOOKUP(V3985,'Branch Wise Work Timelines'!C:G,4,FALSE)+AA3985+1,VLOOKUP(V3985,'Branch Wise Work Timelines'!C:G,4,FALSE)+AA3985))</f>
        <v>44882.25</v>
      </c>
      <c r="AG3985" s="67">
        <f>WORKDAY.INTL(AA3985,1,11)+VLOOKUP(V3985,'Branch Wise Work Timelines'!C:G,3,FALSE)</f>
        <v>44882.416666666664</v>
      </c>
      <c r="AH3985" s="69" t="str">
        <f t="shared" ca="1" si="753"/>
        <v>Out of TAT</v>
      </c>
      <c r="AI3985" s="69">
        <f t="shared" ca="1" si="754"/>
        <v>20689</v>
      </c>
      <c r="AJ3985" s="69" t="str">
        <f ca="1">IF(AI3985&lt;0,"0-12",IFERROR(VLOOKUP(AI3985,Breakup[],2,FALSE),"&gt;24"))</f>
        <v>&gt;24</v>
      </c>
      <c r="AK3985" s="69" t="str">
        <f>VLOOKUP(V3985,Master!B:D,3,FALSE)</f>
        <v>East</v>
      </c>
      <c r="AL3985" s="69" t="str">
        <f t="shared" si="755"/>
        <v>Mumbai</v>
      </c>
    </row>
    <row r="3986" spans="1:38">
      <c r="A3986" s="14" t="s">
        <v>8301</v>
      </c>
      <c r="B3986" s="54">
        <v>44701.840986423602</v>
      </c>
      <c r="C3986" s="13" t="s">
        <v>352</v>
      </c>
      <c r="D3986" s="13">
        <v>457</v>
      </c>
      <c r="E3986" s="13" t="s">
        <v>8302</v>
      </c>
      <c r="F3986" s="13" t="s">
        <v>33</v>
      </c>
      <c r="G3986" s="14">
        <v>1653057688131</v>
      </c>
      <c r="H3986" s="55">
        <v>0.91604166666666698</v>
      </c>
      <c r="I3986" s="33">
        <v>44889.9160416667</v>
      </c>
      <c r="J3986" s="58">
        <v>44889</v>
      </c>
      <c r="K3986" s="13" t="s">
        <v>263</v>
      </c>
      <c r="L3986" s="13" t="s">
        <v>69</v>
      </c>
      <c r="M3986" s="13" t="s">
        <v>101</v>
      </c>
      <c r="N3986" s="13" t="s">
        <v>206</v>
      </c>
      <c r="O3986" s="33" t="s">
        <v>38</v>
      </c>
      <c r="P3986" s="58" t="s">
        <v>38</v>
      </c>
      <c r="Q3986" s="33" t="s">
        <v>207</v>
      </c>
      <c r="R3986" s="14" t="s">
        <v>38</v>
      </c>
      <c r="S3986" s="13" t="s">
        <v>208</v>
      </c>
      <c r="T3986" s="13" t="s">
        <v>209</v>
      </c>
      <c r="U3986" s="33">
        <f t="shared" ca="1" si="744"/>
        <v>45744.56914039352</v>
      </c>
      <c r="V3986" s="13" t="str">
        <f t="shared" si="745"/>
        <v>Mumbai</v>
      </c>
      <c r="W3986" s="13" t="str">
        <f t="shared" si="746"/>
        <v>RI</v>
      </c>
      <c r="X3986" s="13">
        <f t="shared" si="747"/>
        <v>21</v>
      </c>
      <c r="Y3986" s="13" t="str">
        <f>IFERROR(VLOOKUP(C3986,ReceivingTeam[],2,FALSE),"HelpDesk")</f>
        <v>HelpDesk</v>
      </c>
      <c r="Z3986" s="67">
        <f t="shared" si="748"/>
        <v>44890.582708333364</v>
      </c>
      <c r="AA3986" s="68">
        <f t="shared" si="749"/>
        <v>44889</v>
      </c>
      <c r="AB3986" s="69" t="b">
        <f t="shared" si="750"/>
        <v>1</v>
      </c>
      <c r="AC3986" s="70">
        <f t="shared" si="751"/>
        <v>0.5</v>
      </c>
      <c r="AD3986" s="67">
        <f t="shared" si="752"/>
        <v>44890.582708333364</v>
      </c>
      <c r="AE3986" s="67">
        <f>VLOOKUP(V3986,'Branch Wise Work Timelines'!C:G,3,FALSE)+AA3986</f>
        <v>44889.416666666664</v>
      </c>
      <c r="AF3986" s="67">
        <f>IF(V3986="Bangalore",VLOOKUP(V3986,'Branch Wise Work Timelines'!C:G,4,FALSE)+AA3986+1,IF(V3986="Mumbai",VLOOKUP(V3986,'Branch Wise Work Timelines'!C:G,4,FALSE)+AA3986+1,VLOOKUP(V3986,'Branch Wise Work Timelines'!C:G,4,FALSE)+AA3986))</f>
        <v>44890.25</v>
      </c>
      <c r="AG3986" s="67">
        <f>WORKDAY.INTL(AA3986,1,11)+VLOOKUP(V3986,'Branch Wise Work Timelines'!C:G,3,FALSE)</f>
        <v>44890.416666666664</v>
      </c>
      <c r="AH3986" s="69" t="str">
        <f t="shared" ca="1" si="753"/>
        <v>Out of TAT</v>
      </c>
      <c r="AI3986" s="69">
        <f t="shared" ca="1" si="754"/>
        <v>20496</v>
      </c>
      <c r="AJ3986" s="69" t="str">
        <f ca="1">IF(AI3986&lt;0,"0-12",IFERROR(VLOOKUP(AI3986,Breakup[],2,FALSE),"&gt;24"))</f>
        <v>&gt;24</v>
      </c>
      <c r="AK3986" s="69" t="str">
        <f>VLOOKUP(V3986,Master!B:D,3,FALSE)</f>
        <v>East</v>
      </c>
      <c r="AL3986" s="69" t="str">
        <f t="shared" si="755"/>
        <v>Mumbai</v>
      </c>
    </row>
    <row r="3987" spans="1:38">
      <c r="A3987" s="14" t="s">
        <v>8303</v>
      </c>
      <c r="B3987" s="54">
        <v>44701.742040659701</v>
      </c>
      <c r="C3987" s="13" t="s">
        <v>586</v>
      </c>
      <c r="D3987" s="13">
        <v>973</v>
      </c>
      <c r="E3987" s="13" t="s">
        <v>8304</v>
      </c>
      <c r="F3987" s="13" t="s">
        <v>15</v>
      </c>
      <c r="G3987" s="14">
        <v>1653050621596</v>
      </c>
      <c r="H3987" s="55">
        <v>0.73931712962963003</v>
      </c>
      <c r="I3987" s="33">
        <v>44885.739317129599</v>
      </c>
      <c r="J3987" s="58">
        <v>44885</v>
      </c>
      <c r="K3987" s="13" t="s">
        <v>213</v>
      </c>
      <c r="L3987" s="13" t="s">
        <v>30</v>
      </c>
      <c r="M3987" s="13" t="s">
        <v>214</v>
      </c>
      <c r="N3987" s="13" t="s">
        <v>206</v>
      </c>
      <c r="O3987" s="33" t="s">
        <v>38</v>
      </c>
      <c r="P3987" s="58" t="s">
        <v>38</v>
      </c>
      <c r="Q3987" s="33" t="s">
        <v>207</v>
      </c>
      <c r="R3987" s="14" t="s">
        <v>38</v>
      </c>
      <c r="S3987" s="13" t="s">
        <v>216</v>
      </c>
      <c r="T3987" s="13" t="s">
        <v>217</v>
      </c>
      <c r="U3987" s="33">
        <f t="shared" ca="1" si="744"/>
        <v>45744.56914039352</v>
      </c>
      <c r="V3987" s="13" t="str">
        <f t="shared" si="745"/>
        <v>Bangalore</v>
      </c>
      <c r="W3987" s="13" t="str">
        <f t="shared" si="746"/>
        <v>CLS</v>
      </c>
      <c r="X3987" s="13">
        <f t="shared" si="747"/>
        <v>17</v>
      </c>
      <c r="Y3987" s="13" t="str">
        <f>IFERROR(VLOOKUP(C3987,ReceivingTeam[],2,FALSE),"HelpDesk")</f>
        <v>HelpDesk</v>
      </c>
      <c r="Z3987" s="67">
        <f t="shared" si="748"/>
        <v>44885.916666666664</v>
      </c>
      <c r="AA3987" s="68">
        <f t="shared" si="749"/>
        <v>44885</v>
      </c>
      <c r="AB3987" s="69" t="b">
        <f t="shared" si="750"/>
        <v>0</v>
      </c>
      <c r="AC3987" s="70">
        <f t="shared" si="751"/>
        <v>0.5</v>
      </c>
      <c r="AD3987" s="67">
        <f t="shared" si="752"/>
        <v>44885.916666666664</v>
      </c>
      <c r="AE3987" s="67">
        <f>VLOOKUP(V3987,'Branch Wise Work Timelines'!C:G,3,FALSE)+AA3987</f>
        <v>44885.416666666664</v>
      </c>
      <c r="AF3987" s="67">
        <f>IF(V3987="Bangalore",VLOOKUP(V3987,'Branch Wise Work Timelines'!C:G,4,FALSE)+AA3987+1,IF(V3987="Mumbai",VLOOKUP(V3987,'Branch Wise Work Timelines'!C:G,4,FALSE)+AA3987+1,VLOOKUP(V3987,'Branch Wise Work Timelines'!C:G,4,FALSE)+AA3987))</f>
        <v>44886.104166666664</v>
      </c>
      <c r="AG3987" s="67">
        <f>WORKDAY.INTL(AA3987,1,11)+VLOOKUP(V3987,'Branch Wise Work Timelines'!C:G,3,FALSE)</f>
        <v>44886.416666666664</v>
      </c>
      <c r="AH3987" s="69" t="str">
        <f t="shared" ca="1" si="753"/>
        <v>Out of TAT</v>
      </c>
      <c r="AI3987" s="69">
        <f t="shared" ca="1" si="754"/>
        <v>20608</v>
      </c>
      <c r="AJ3987" s="69" t="str">
        <f ca="1">IF(AI3987&lt;0,"0-12",IFERROR(VLOOKUP(AI3987,Breakup[],2,FALSE),"&gt;24"))</f>
        <v>&gt;24</v>
      </c>
      <c r="AK3987" s="69" t="str">
        <f>VLOOKUP(V3987,Master!B:D,3,FALSE)</f>
        <v>South</v>
      </c>
      <c r="AL3987" s="69" t="str">
        <f t="shared" si="755"/>
        <v>Bangalore-CLS</v>
      </c>
    </row>
    <row r="3988" spans="1:38">
      <c r="A3988" s="14" t="s">
        <v>8305</v>
      </c>
      <c r="B3988" s="54">
        <v>44701.733823958297</v>
      </c>
      <c r="C3988" s="13" t="s">
        <v>1079</v>
      </c>
      <c r="D3988" s="13">
        <v>938</v>
      </c>
      <c r="E3988" s="13" t="s">
        <v>8306</v>
      </c>
      <c r="F3988" s="13" t="s">
        <v>15</v>
      </c>
      <c r="G3988" s="14">
        <v>1653049644596</v>
      </c>
      <c r="H3988" s="55">
        <v>0.59425925925925904</v>
      </c>
      <c r="I3988" s="33">
        <v>44891.594259259298</v>
      </c>
      <c r="J3988" s="58">
        <v>44891</v>
      </c>
      <c r="K3988" s="13" t="s">
        <v>213</v>
      </c>
      <c r="L3988" s="13" t="s">
        <v>30</v>
      </c>
      <c r="M3988" s="13" t="s">
        <v>214</v>
      </c>
      <c r="N3988" s="13" t="s">
        <v>206</v>
      </c>
      <c r="O3988" s="33">
        <v>44891.814849536997</v>
      </c>
      <c r="P3988" s="58">
        <v>44891</v>
      </c>
      <c r="Q3988" s="33" t="s">
        <v>237</v>
      </c>
      <c r="R3988" s="14">
        <v>990</v>
      </c>
      <c r="S3988" s="13" t="s">
        <v>216</v>
      </c>
      <c r="T3988" s="13" t="s">
        <v>217</v>
      </c>
      <c r="U3988" s="33">
        <f t="shared" ca="1" si="744"/>
        <v>45744.56914039352</v>
      </c>
      <c r="V3988" s="13" t="str">
        <f t="shared" si="745"/>
        <v>Bangalore</v>
      </c>
      <c r="W3988" s="13" t="str">
        <f t="shared" si="746"/>
        <v>CLS</v>
      </c>
      <c r="X3988" s="13">
        <f t="shared" si="747"/>
        <v>14</v>
      </c>
      <c r="Y3988" s="13" t="str">
        <f>IFERROR(VLOOKUP(C3988,ReceivingTeam[],2,FALSE),"HelpDesk")</f>
        <v>HelpDesk</v>
      </c>
      <c r="Z3988" s="67">
        <f t="shared" si="748"/>
        <v>44892.094259259298</v>
      </c>
      <c r="AA3988" s="68">
        <f t="shared" si="749"/>
        <v>44891</v>
      </c>
      <c r="AB3988" s="69" t="b">
        <f t="shared" si="750"/>
        <v>1</v>
      </c>
      <c r="AC3988" s="70">
        <f t="shared" si="751"/>
        <v>0.5</v>
      </c>
      <c r="AD3988" s="67">
        <f t="shared" si="752"/>
        <v>44892.094259259298</v>
      </c>
      <c r="AE3988" s="67">
        <f>VLOOKUP(V3988,'Branch Wise Work Timelines'!C:G,3,FALSE)+AA3988</f>
        <v>44891.416666666664</v>
      </c>
      <c r="AF3988" s="67">
        <f>IF(V3988="Bangalore",VLOOKUP(V3988,'Branch Wise Work Timelines'!C:G,4,FALSE)+AA3988+1,IF(V3988="Mumbai",VLOOKUP(V3988,'Branch Wise Work Timelines'!C:G,4,FALSE)+AA3988+1,VLOOKUP(V3988,'Branch Wise Work Timelines'!C:G,4,FALSE)+AA3988))</f>
        <v>44892.104166666664</v>
      </c>
      <c r="AG3988" s="67">
        <f>WORKDAY.INTL(AA3988,1,11)+VLOOKUP(V3988,'Branch Wise Work Timelines'!C:G,3,FALSE)</f>
        <v>44893.416666666664</v>
      </c>
      <c r="AH3988" s="69" t="str">
        <f t="shared" si="753"/>
        <v>Met</v>
      </c>
      <c r="AI3988" s="69">
        <f t="shared" ca="1" si="754"/>
        <v>20460</v>
      </c>
      <c r="AJ3988" s="69" t="str">
        <f ca="1">IF(AI3988&lt;0,"0-12",IFERROR(VLOOKUP(AI3988,Breakup[],2,FALSE),"&gt;24"))</f>
        <v>&gt;24</v>
      </c>
      <c r="AK3988" s="69" t="str">
        <f>VLOOKUP(V3988,Master!B:D,3,FALSE)</f>
        <v>South</v>
      </c>
      <c r="AL3988" s="69" t="str">
        <f t="shared" si="755"/>
        <v>Bangalore-CLS</v>
      </c>
    </row>
    <row r="3989" spans="1:38">
      <c r="A3989" s="14" t="s">
        <v>8307</v>
      </c>
      <c r="B3989" s="54">
        <v>44701.789829664398</v>
      </c>
      <c r="C3989" s="13" t="s">
        <v>122</v>
      </c>
      <c r="D3989" s="13">
        <v>427</v>
      </c>
      <c r="E3989" s="13" t="s">
        <v>8308</v>
      </c>
      <c r="F3989" s="13" t="s">
        <v>33</v>
      </c>
      <c r="G3989" s="14">
        <v>1653054611210</v>
      </c>
      <c r="H3989" s="55">
        <v>0.73100694444444403</v>
      </c>
      <c r="I3989" s="33">
        <v>44884.731006944399</v>
      </c>
      <c r="J3989" s="58">
        <v>44884</v>
      </c>
      <c r="K3989" s="13" t="s">
        <v>263</v>
      </c>
      <c r="L3989" s="13" t="s">
        <v>69</v>
      </c>
      <c r="M3989" s="13" t="s">
        <v>101</v>
      </c>
      <c r="N3989" s="13" t="s">
        <v>206</v>
      </c>
      <c r="O3989" s="33" t="s">
        <v>38</v>
      </c>
      <c r="P3989" s="58" t="s">
        <v>38</v>
      </c>
      <c r="Q3989" s="33" t="s">
        <v>207</v>
      </c>
      <c r="R3989" s="14" t="s">
        <v>38</v>
      </c>
      <c r="S3989" s="13" t="s">
        <v>208</v>
      </c>
      <c r="T3989" s="13" t="s">
        <v>209</v>
      </c>
      <c r="U3989" s="33">
        <f t="shared" ca="1" si="744"/>
        <v>45744.56914039352</v>
      </c>
      <c r="V3989" s="13" t="str">
        <f t="shared" si="745"/>
        <v>Mumbai</v>
      </c>
      <c r="W3989" s="13" t="str">
        <f t="shared" si="746"/>
        <v>RI</v>
      </c>
      <c r="X3989" s="13">
        <f t="shared" si="747"/>
        <v>17</v>
      </c>
      <c r="Y3989" s="13" t="str">
        <f>IFERROR(VLOOKUP(C3989,ReceivingTeam[],2,FALSE),"HelpDesk")</f>
        <v>Branch office</v>
      </c>
      <c r="Z3989" s="67">
        <f t="shared" si="748"/>
        <v>44885.231006944399</v>
      </c>
      <c r="AA3989" s="68">
        <f t="shared" si="749"/>
        <v>44884</v>
      </c>
      <c r="AB3989" s="69" t="b">
        <f t="shared" si="750"/>
        <v>1</v>
      </c>
      <c r="AC3989" s="70">
        <f t="shared" si="751"/>
        <v>0.5</v>
      </c>
      <c r="AD3989" s="67">
        <f t="shared" si="752"/>
        <v>44885.231006944399</v>
      </c>
      <c r="AE3989" s="67">
        <f>VLOOKUP(V3989,'Branch Wise Work Timelines'!C:G,3,FALSE)+AA3989</f>
        <v>44884.416666666664</v>
      </c>
      <c r="AF3989" s="67">
        <f>IF(V3989="Bangalore",VLOOKUP(V3989,'Branch Wise Work Timelines'!C:G,4,FALSE)+AA3989+1,IF(V3989="Mumbai",VLOOKUP(V3989,'Branch Wise Work Timelines'!C:G,4,FALSE)+AA3989+1,VLOOKUP(V3989,'Branch Wise Work Timelines'!C:G,4,FALSE)+AA3989))</f>
        <v>44885.25</v>
      </c>
      <c r="AG3989" s="67">
        <f>WORKDAY.INTL(AA3989,1,11)+VLOOKUP(V3989,'Branch Wise Work Timelines'!C:G,3,FALSE)</f>
        <v>44886.416666666664</v>
      </c>
      <c r="AH3989" s="69" t="str">
        <f t="shared" ca="1" si="753"/>
        <v>Out of TAT</v>
      </c>
      <c r="AI3989" s="69">
        <f t="shared" ca="1" si="754"/>
        <v>20625</v>
      </c>
      <c r="AJ3989" s="69" t="str">
        <f ca="1">IF(AI3989&lt;0,"0-12",IFERROR(VLOOKUP(AI3989,Breakup[],2,FALSE),"&gt;24"))</f>
        <v>&gt;24</v>
      </c>
      <c r="AK3989" s="69" t="str">
        <f>VLOOKUP(V3989,Master!B:D,3,FALSE)</f>
        <v>East</v>
      </c>
      <c r="AL3989" s="69" t="str">
        <f t="shared" si="755"/>
        <v>Mumbai</v>
      </c>
    </row>
    <row r="3990" spans="1:38">
      <c r="A3990" s="14" t="s">
        <v>8309</v>
      </c>
      <c r="B3990" s="54">
        <v>44701.776444988398</v>
      </c>
      <c r="C3990" s="13" t="s">
        <v>114</v>
      </c>
      <c r="D3990" s="13">
        <v>1180</v>
      </c>
      <c r="E3990" s="13" t="s">
        <v>8310</v>
      </c>
      <c r="F3990" s="13" t="s">
        <v>33</v>
      </c>
      <c r="G3990" s="14">
        <v>1653053649172</v>
      </c>
      <c r="H3990" s="55">
        <v>0.25446759259259299</v>
      </c>
      <c r="I3990" s="33">
        <v>44884.254467592596</v>
      </c>
      <c r="J3990" s="58">
        <v>44884</v>
      </c>
      <c r="K3990" s="13" t="s">
        <v>263</v>
      </c>
      <c r="L3990" s="13" t="s">
        <v>69</v>
      </c>
      <c r="M3990" s="13" t="s">
        <v>101</v>
      </c>
      <c r="N3990" s="13" t="s">
        <v>206</v>
      </c>
      <c r="O3990" s="33" t="s">
        <v>38</v>
      </c>
      <c r="P3990" s="58" t="s">
        <v>38</v>
      </c>
      <c r="Q3990" s="33" t="s">
        <v>207</v>
      </c>
      <c r="R3990" s="14" t="s">
        <v>38</v>
      </c>
      <c r="S3990" s="13" t="s">
        <v>208</v>
      </c>
      <c r="T3990" s="13" t="s">
        <v>209</v>
      </c>
      <c r="U3990" s="33">
        <f t="shared" ca="1" si="744"/>
        <v>45744.56914039352</v>
      </c>
      <c r="V3990" s="13" t="str">
        <f t="shared" si="745"/>
        <v>Mumbai</v>
      </c>
      <c r="W3990" s="13" t="str">
        <f t="shared" si="746"/>
        <v>RI</v>
      </c>
      <c r="X3990" s="13">
        <f t="shared" si="747"/>
        <v>6</v>
      </c>
      <c r="Y3990" s="13" t="str">
        <f>IFERROR(VLOOKUP(C3990,ReceivingTeam[],2,FALSE),"HelpDesk")</f>
        <v>Branch office</v>
      </c>
      <c r="Z3990" s="67">
        <f t="shared" si="748"/>
        <v>44884.916666666664</v>
      </c>
      <c r="AA3990" s="68">
        <f t="shared" si="749"/>
        <v>44884</v>
      </c>
      <c r="AB3990" s="69" t="b">
        <f t="shared" si="750"/>
        <v>1</v>
      </c>
      <c r="AC3990" s="70">
        <f t="shared" si="751"/>
        <v>0.5</v>
      </c>
      <c r="AD3990" s="67">
        <f t="shared" si="752"/>
        <v>44884.916666666664</v>
      </c>
      <c r="AE3990" s="67">
        <f>VLOOKUP(V3990,'Branch Wise Work Timelines'!C:G,3,FALSE)+AA3990</f>
        <v>44884.416666666664</v>
      </c>
      <c r="AF3990" s="67">
        <f>IF(V3990="Bangalore",VLOOKUP(V3990,'Branch Wise Work Timelines'!C:G,4,FALSE)+AA3990+1,IF(V3990="Mumbai",VLOOKUP(V3990,'Branch Wise Work Timelines'!C:G,4,FALSE)+AA3990+1,VLOOKUP(V3990,'Branch Wise Work Timelines'!C:G,4,FALSE)+AA3990))</f>
        <v>44885.25</v>
      </c>
      <c r="AG3990" s="67">
        <f>WORKDAY.INTL(AA3990,1,11)+VLOOKUP(V3990,'Branch Wise Work Timelines'!C:G,3,FALSE)</f>
        <v>44886.416666666664</v>
      </c>
      <c r="AH3990" s="69" t="str">
        <f t="shared" ca="1" si="753"/>
        <v>Out of TAT</v>
      </c>
      <c r="AI3990" s="69">
        <f t="shared" ca="1" si="754"/>
        <v>20632</v>
      </c>
      <c r="AJ3990" s="69" t="str">
        <f ca="1">IF(AI3990&lt;0,"0-12",IFERROR(VLOOKUP(AI3990,Breakup[],2,FALSE),"&gt;24"))</f>
        <v>&gt;24</v>
      </c>
      <c r="AK3990" s="69" t="str">
        <f>VLOOKUP(V3990,Master!B:D,3,FALSE)</f>
        <v>East</v>
      </c>
      <c r="AL3990" s="69" t="str">
        <f t="shared" si="755"/>
        <v>Mumbai</v>
      </c>
    </row>
    <row r="3991" spans="1:38">
      <c r="A3991" s="14" t="s">
        <v>8311</v>
      </c>
      <c r="B3991" s="54">
        <v>44701.836113159698</v>
      </c>
      <c r="C3991" s="13" t="s">
        <v>352</v>
      </c>
      <c r="D3991" s="13">
        <v>326</v>
      </c>
      <c r="E3991" s="13" t="s">
        <v>8312</v>
      </c>
      <c r="F3991" s="13" t="s">
        <v>33</v>
      </c>
      <c r="G3991" s="14">
        <v>1653057395341</v>
      </c>
      <c r="H3991" s="55">
        <v>0.76423611111111101</v>
      </c>
      <c r="I3991" s="33">
        <v>44887.764236111099</v>
      </c>
      <c r="J3991" s="58">
        <v>44887</v>
      </c>
      <c r="K3991" s="13" t="s">
        <v>263</v>
      </c>
      <c r="L3991" s="13" t="s">
        <v>69</v>
      </c>
      <c r="M3991" s="13" t="s">
        <v>101</v>
      </c>
      <c r="N3991" s="13" t="s">
        <v>206</v>
      </c>
      <c r="O3991" s="33" t="s">
        <v>38</v>
      </c>
      <c r="P3991" s="58" t="s">
        <v>38</v>
      </c>
      <c r="Q3991" s="33" t="s">
        <v>207</v>
      </c>
      <c r="R3991" s="14" t="s">
        <v>38</v>
      </c>
      <c r="S3991" s="13" t="s">
        <v>208</v>
      </c>
      <c r="T3991" s="13" t="s">
        <v>209</v>
      </c>
      <c r="U3991" s="33">
        <f t="shared" ca="1" si="744"/>
        <v>45744.56914039352</v>
      </c>
      <c r="V3991" s="13" t="str">
        <f t="shared" si="745"/>
        <v>Mumbai</v>
      </c>
      <c r="W3991" s="13" t="str">
        <f t="shared" si="746"/>
        <v>RI</v>
      </c>
      <c r="X3991" s="13">
        <f t="shared" si="747"/>
        <v>18</v>
      </c>
      <c r="Y3991" s="13" t="str">
        <f>IFERROR(VLOOKUP(C3991,ReceivingTeam[],2,FALSE),"HelpDesk")</f>
        <v>HelpDesk</v>
      </c>
      <c r="Z3991" s="67">
        <f t="shared" si="748"/>
        <v>44888.430902777764</v>
      </c>
      <c r="AA3991" s="68">
        <f t="shared" si="749"/>
        <v>44887</v>
      </c>
      <c r="AB3991" s="69" t="b">
        <f t="shared" si="750"/>
        <v>1</v>
      </c>
      <c r="AC3991" s="70">
        <f t="shared" si="751"/>
        <v>0.5</v>
      </c>
      <c r="AD3991" s="67">
        <f t="shared" si="752"/>
        <v>44888.430902777764</v>
      </c>
      <c r="AE3991" s="67">
        <f>VLOOKUP(V3991,'Branch Wise Work Timelines'!C:G,3,FALSE)+AA3991</f>
        <v>44887.416666666664</v>
      </c>
      <c r="AF3991" s="67">
        <f>IF(V3991="Bangalore",VLOOKUP(V3991,'Branch Wise Work Timelines'!C:G,4,FALSE)+AA3991+1,IF(V3991="Mumbai",VLOOKUP(V3991,'Branch Wise Work Timelines'!C:G,4,FALSE)+AA3991+1,VLOOKUP(V3991,'Branch Wise Work Timelines'!C:G,4,FALSE)+AA3991))</f>
        <v>44888.25</v>
      </c>
      <c r="AG3991" s="67">
        <f>WORKDAY.INTL(AA3991,1,11)+VLOOKUP(V3991,'Branch Wise Work Timelines'!C:G,3,FALSE)</f>
        <v>44888.416666666664</v>
      </c>
      <c r="AH3991" s="69" t="str">
        <f t="shared" ca="1" si="753"/>
        <v>Out of TAT</v>
      </c>
      <c r="AI3991" s="69">
        <f t="shared" ca="1" si="754"/>
        <v>20548</v>
      </c>
      <c r="AJ3991" s="69" t="str">
        <f ca="1">IF(AI3991&lt;0,"0-12",IFERROR(VLOOKUP(AI3991,Breakup[],2,FALSE),"&gt;24"))</f>
        <v>&gt;24</v>
      </c>
      <c r="AK3991" s="69" t="str">
        <f>VLOOKUP(V3991,Master!B:D,3,FALSE)</f>
        <v>East</v>
      </c>
      <c r="AL3991" s="69" t="str">
        <f t="shared" si="755"/>
        <v>Mumbai</v>
      </c>
    </row>
    <row r="3992" spans="1:38">
      <c r="A3992" s="14" t="s">
        <v>8313</v>
      </c>
      <c r="B3992" s="54">
        <v>44701.836851886597</v>
      </c>
      <c r="C3992" s="13" t="s">
        <v>352</v>
      </c>
      <c r="D3992" s="13">
        <v>1332</v>
      </c>
      <c r="E3992" s="13" t="s">
        <v>8314</v>
      </c>
      <c r="F3992" s="13" t="s">
        <v>33</v>
      </c>
      <c r="G3992" s="14">
        <v>1653057395341</v>
      </c>
      <c r="H3992" s="55">
        <v>0.62245370370370401</v>
      </c>
      <c r="I3992" s="33">
        <v>44886.622453703698</v>
      </c>
      <c r="J3992" s="58">
        <v>44886</v>
      </c>
      <c r="K3992" s="13" t="s">
        <v>263</v>
      </c>
      <c r="L3992" s="13" t="s">
        <v>69</v>
      </c>
      <c r="M3992" s="13" t="s">
        <v>101</v>
      </c>
      <c r="N3992" s="13" t="s">
        <v>206</v>
      </c>
      <c r="O3992" s="33" t="s">
        <v>38</v>
      </c>
      <c r="P3992" s="58" t="s">
        <v>38</v>
      </c>
      <c r="Q3992" s="33" t="s">
        <v>207</v>
      </c>
      <c r="R3992" s="14" t="s">
        <v>38</v>
      </c>
      <c r="S3992" s="13" t="s">
        <v>208</v>
      </c>
      <c r="T3992" s="13" t="s">
        <v>209</v>
      </c>
      <c r="U3992" s="33">
        <f t="shared" ca="1" si="744"/>
        <v>45744.56914039352</v>
      </c>
      <c r="V3992" s="13" t="str">
        <f t="shared" si="745"/>
        <v>Mumbai</v>
      </c>
      <c r="W3992" s="13" t="str">
        <f t="shared" si="746"/>
        <v>RI</v>
      </c>
      <c r="X3992" s="13">
        <f t="shared" si="747"/>
        <v>14</v>
      </c>
      <c r="Y3992" s="13" t="str">
        <f>IFERROR(VLOOKUP(C3992,ReceivingTeam[],2,FALSE),"HelpDesk")</f>
        <v>HelpDesk</v>
      </c>
      <c r="Z3992" s="67">
        <f t="shared" si="748"/>
        <v>44887.122453703698</v>
      </c>
      <c r="AA3992" s="68">
        <f t="shared" si="749"/>
        <v>44886</v>
      </c>
      <c r="AB3992" s="69" t="b">
        <f t="shared" si="750"/>
        <v>1</v>
      </c>
      <c r="AC3992" s="70">
        <f t="shared" si="751"/>
        <v>0.5</v>
      </c>
      <c r="AD3992" s="67">
        <f t="shared" si="752"/>
        <v>44887.122453703698</v>
      </c>
      <c r="AE3992" s="67">
        <f>VLOOKUP(V3992,'Branch Wise Work Timelines'!C:G,3,FALSE)+AA3992</f>
        <v>44886.416666666664</v>
      </c>
      <c r="AF3992" s="67">
        <f>IF(V3992="Bangalore",VLOOKUP(V3992,'Branch Wise Work Timelines'!C:G,4,FALSE)+AA3992+1,IF(V3992="Mumbai",VLOOKUP(V3992,'Branch Wise Work Timelines'!C:G,4,FALSE)+AA3992+1,VLOOKUP(V3992,'Branch Wise Work Timelines'!C:G,4,FALSE)+AA3992))</f>
        <v>44887.25</v>
      </c>
      <c r="AG3992" s="67">
        <f>WORKDAY.INTL(AA3992,1,11)+VLOOKUP(V3992,'Branch Wise Work Timelines'!C:G,3,FALSE)</f>
        <v>44887.416666666664</v>
      </c>
      <c r="AH3992" s="69" t="str">
        <f t="shared" ca="1" si="753"/>
        <v>Out of TAT</v>
      </c>
      <c r="AI3992" s="69">
        <f t="shared" ca="1" si="754"/>
        <v>20579</v>
      </c>
      <c r="AJ3992" s="69" t="str">
        <f ca="1">IF(AI3992&lt;0,"0-12",IFERROR(VLOOKUP(AI3992,Breakup[],2,FALSE),"&gt;24"))</f>
        <v>&gt;24</v>
      </c>
      <c r="AK3992" s="69" t="str">
        <f>VLOOKUP(V3992,Master!B:D,3,FALSE)</f>
        <v>East</v>
      </c>
      <c r="AL3992" s="69" t="str">
        <f t="shared" si="755"/>
        <v>Mumbai</v>
      </c>
    </row>
    <row r="3993" spans="1:38">
      <c r="A3993" s="14" t="s">
        <v>8315</v>
      </c>
      <c r="B3993" s="54">
        <v>44701.837858599501</v>
      </c>
      <c r="C3993" s="13" t="s">
        <v>352</v>
      </c>
      <c r="D3993" s="13">
        <v>912</v>
      </c>
      <c r="E3993" s="13" t="s">
        <v>8316</v>
      </c>
      <c r="F3993" s="13" t="s">
        <v>33</v>
      </c>
      <c r="G3993" s="14">
        <v>1653057688131</v>
      </c>
      <c r="H3993" s="55">
        <v>0.43555555555555597</v>
      </c>
      <c r="I3993" s="33">
        <v>44890.435555555603</v>
      </c>
      <c r="J3993" s="58">
        <v>44890</v>
      </c>
      <c r="K3993" s="13" t="s">
        <v>263</v>
      </c>
      <c r="L3993" s="13" t="s">
        <v>69</v>
      </c>
      <c r="M3993" s="13" t="s">
        <v>101</v>
      </c>
      <c r="N3993" s="13" t="s">
        <v>206</v>
      </c>
      <c r="O3993" s="33" t="s">
        <v>38</v>
      </c>
      <c r="P3993" s="58" t="s">
        <v>38</v>
      </c>
      <c r="Q3993" s="33" t="s">
        <v>207</v>
      </c>
      <c r="R3993" s="14" t="s">
        <v>38</v>
      </c>
      <c r="S3993" s="13" t="s">
        <v>208</v>
      </c>
      <c r="T3993" s="13" t="s">
        <v>209</v>
      </c>
      <c r="U3993" s="33">
        <f t="shared" ca="1" si="744"/>
        <v>45744.56914039352</v>
      </c>
      <c r="V3993" s="13" t="str">
        <f t="shared" si="745"/>
        <v>Mumbai</v>
      </c>
      <c r="W3993" s="13" t="str">
        <f t="shared" si="746"/>
        <v>RI</v>
      </c>
      <c r="X3993" s="13">
        <f t="shared" si="747"/>
        <v>10</v>
      </c>
      <c r="Y3993" s="13" t="str">
        <f>IFERROR(VLOOKUP(C3993,ReceivingTeam[],2,FALSE),"HelpDesk")</f>
        <v>HelpDesk</v>
      </c>
      <c r="Z3993" s="67">
        <f t="shared" si="748"/>
        <v>44890.935555555603</v>
      </c>
      <c r="AA3993" s="68">
        <f t="shared" si="749"/>
        <v>44890</v>
      </c>
      <c r="AB3993" s="69" t="b">
        <f t="shared" si="750"/>
        <v>1</v>
      </c>
      <c r="AC3993" s="70">
        <f t="shared" si="751"/>
        <v>0.5</v>
      </c>
      <c r="AD3993" s="67">
        <f t="shared" si="752"/>
        <v>44890.935555555603</v>
      </c>
      <c r="AE3993" s="67">
        <f>VLOOKUP(V3993,'Branch Wise Work Timelines'!C:G,3,FALSE)+AA3993</f>
        <v>44890.416666666664</v>
      </c>
      <c r="AF3993" s="67">
        <f>IF(V3993="Bangalore",VLOOKUP(V3993,'Branch Wise Work Timelines'!C:G,4,FALSE)+AA3993+1,IF(V3993="Mumbai",VLOOKUP(V3993,'Branch Wise Work Timelines'!C:G,4,FALSE)+AA3993+1,VLOOKUP(V3993,'Branch Wise Work Timelines'!C:G,4,FALSE)+AA3993))</f>
        <v>44891.25</v>
      </c>
      <c r="AG3993" s="67">
        <f>WORKDAY.INTL(AA3993,1,11)+VLOOKUP(V3993,'Branch Wise Work Timelines'!C:G,3,FALSE)</f>
        <v>44891.416666666664</v>
      </c>
      <c r="AH3993" s="69" t="str">
        <f t="shared" ca="1" si="753"/>
        <v>Out of TAT</v>
      </c>
      <c r="AI3993" s="69">
        <f t="shared" ca="1" si="754"/>
        <v>20488</v>
      </c>
      <c r="AJ3993" s="69" t="str">
        <f ca="1">IF(AI3993&lt;0,"0-12",IFERROR(VLOOKUP(AI3993,Breakup[],2,FALSE),"&gt;24"))</f>
        <v>&gt;24</v>
      </c>
      <c r="AK3993" s="69" t="str">
        <f>VLOOKUP(V3993,Master!B:D,3,FALSE)</f>
        <v>East</v>
      </c>
      <c r="AL3993" s="69" t="str">
        <f t="shared" si="755"/>
        <v>Mumbai</v>
      </c>
    </row>
    <row r="3994" spans="1:38">
      <c r="A3994" s="14" t="s">
        <v>8317</v>
      </c>
      <c r="B3994" s="54">
        <v>44701.751511805604</v>
      </c>
      <c r="C3994" s="13" t="s">
        <v>211</v>
      </c>
      <c r="D3994" s="13">
        <v>1808</v>
      </c>
      <c r="E3994" s="13" t="s">
        <v>8318</v>
      </c>
      <c r="F3994" s="13" t="s">
        <v>15</v>
      </c>
      <c r="G3994" s="14">
        <v>1653050089671</v>
      </c>
      <c r="H3994" s="55">
        <v>0.77230324074074097</v>
      </c>
      <c r="I3994" s="33">
        <v>44887.772303240701</v>
      </c>
      <c r="J3994" s="58">
        <v>44887</v>
      </c>
      <c r="K3994" s="13" t="s">
        <v>213</v>
      </c>
      <c r="L3994" s="13" t="s">
        <v>30</v>
      </c>
      <c r="M3994" s="13" t="s">
        <v>214</v>
      </c>
      <c r="N3994" s="13" t="s">
        <v>206</v>
      </c>
      <c r="O3994" s="33" t="s">
        <v>38</v>
      </c>
      <c r="P3994" s="58" t="s">
        <v>38</v>
      </c>
      <c r="Q3994" s="33" t="s">
        <v>207</v>
      </c>
      <c r="R3994" s="14" t="s">
        <v>38</v>
      </c>
      <c r="S3994" s="13" t="s">
        <v>216</v>
      </c>
      <c r="T3994" s="13" t="s">
        <v>217</v>
      </c>
      <c r="U3994" s="33">
        <f t="shared" ca="1" si="744"/>
        <v>45744.56914039352</v>
      </c>
      <c r="V3994" s="13" t="str">
        <f t="shared" si="745"/>
        <v>Bangalore</v>
      </c>
      <c r="W3994" s="13" t="str">
        <f t="shared" si="746"/>
        <v>CLS</v>
      </c>
      <c r="X3994" s="13">
        <f t="shared" si="747"/>
        <v>18</v>
      </c>
      <c r="Y3994" s="13" t="str">
        <f>IFERROR(VLOOKUP(C3994,ReceivingTeam[],2,FALSE),"HelpDesk")</f>
        <v>HelpDesk</v>
      </c>
      <c r="Z3994" s="67">
        <f t="shared" si="748"/>
        <v>44888.584803240701</v>
      </c>
      <c r="AA3994" s="68">
        <f t="shared" si="749"/>
        <v>44887</v>
      </c>
      <c r="AB3994" s="69" t="b">
        <f t="shared" si="750"/>
        <v>1</v>
      </c>
      <c r="AC3994" s="70">
        <f t="shared" si="751"/>
        <v>0.5</v>
      </c>
      <c r="AD3994" s="67">
        <f t="shared" si="752"/>
        <v>44888.584803240701</v>
      </c>
      <c r="AE3994" s="67">
        <f>VLOOKUP(V3994,'Branch Wise Work Timelines'!C:G,3,FALSE)+AA3994</f>
        <v>44887.416666666664</v>
      </c>
      <c r="AF3994" s="67">
        <f>IF(V3994="Bangalore",VLOOKUP(V3994,'Branch Wise Work Timelines'!C:G,4,FALSE)+AA3994+1,IF(V3994="Mumbai",VLOOKUP(V3994,'Branch Wise Work Timelines'!C:G,4,FALSE)+AA3994+1,VLOOKUP(V3994,'Branch Wise Work Timelines'!C:G,4,FALSE)+AA3994))</f>
        <v>44888.104166666664</v>
      </c>
      <c r="AG3994" s="67">
        <f>WORKDAY.INTL(AA3994,1,11)+VLOOKUP(V3994,'Branch Wise Work Timelines'!C:G,3,FALSE)</f>
        <v>44888.416666666664</v>
      </c>
      <c r="AH3994" s="69" t="str">
        <f t="shared" ca="1" si="753"/>
        <v>Out of TAT</v>
      </c>
      <c r="AI3994" s="69">
        <f t="shared" ca="1" si="754"/>
        <v>20544</v>
      </c>
      <c r="AJ3994" s="69" t="str">
        <f ca="1">IF(AI3994&lt;0,"0-12",IFERROR(VLOOKUP(AI3994,Breakup[],2,FALSE),"&gt;24"))</f>
        <v>&gt;24</v>
      </c>
      <c r="AK3994" s="69" t="str">
        <f>VLOOKUP(V3994,Master!B:D,3,FALSE)</f>
        <v>South</v>
      </c>
      <c r="AL3994" s="69" t="str">
        <f t="shared" si="755"/>
        <v>Bangalore-CLS</v>
      </c>
    </row>
    <row r="3995" spans="1:38">
      <c r="A3995" s="14" t="s">
        <v>8319</v>
      </c>
      <c r="B3995" s="54">
        <v>44701.781401006898</v>
      </c>
      <c r="C3995" s="13" t="s">
        <v>122</v>
      </c>
      <c r="D3995" s="13">
        <v>990</v>
      </c>
      <c r="E3995" s="13" t="s">
        <v>8320</v>
      </c>
      <c r="F3995" s="13" t="s">
        <v>33</v>
      </c>
      <c r="G3995" s="14">
        <v>1653054611210</v>
      </c>
      <c r="H3995" s="55">
        <v>0.467060185185185</v>
      </c>
      <c r="I3995" s="33">
        <v>44886.467060185198</v>
      </c>
      <c r="J3995" s="58">
        <v>44886</v>
      </c>
      <c r="K3995" s="13" t="s">
        <v>263</v>
      </c>
      <c r="L3995" s="13" t="s">
        <v>69</v>
      </c>
      <c r="M3995" s="13" t="s">
        <v>101</v>
      </c>
      <c r="N3995" s="13" t="s">
        <v>206</v>
      </c>
      <c r="O3995" s="33" t="s">
        <v>38</v>
      </c>
      <c r="P3995" s="58" t="s">
        <v>38</v>
      </c>
      <c r="Q3995" s="33" t="s">
        <v>207</v>
      </c>
      <c r="R3995" s="14" t="s">
        <v>38</v>
      </c>
      <c r="S3995" s="13" t="s">
        <v>208</v>
      </c>
      <c r="T3995" s="13" t="s">
        <v>209</v>
      </c>
      <c r="U3995" s="33">
        <f t="shared" ca="1" si="744"/>
        <v>45744.56914039352</v>
      </c>
      <c r="V3995" s="13" t="str">
        <f t="shared" si="745"/>
        <v>Mumbai</v>
      </c>
      <c r="W3995" s="13" t="str">
        <f t="shared" si="746"/>
        <v>RI</v>
      </c>
      <c r="X3995" s="13">
        <f t="shared" si="747"/>
        <v>11</v>
      </c>
      <c r="Y3995" s="13" t="str">
        <f>IFERROR(VLOOKUP(C3995,ReceivingTeam[],2,FALSE),"HelpDesk")</f>
        <v>Branch office</v>
      </c>
      <c r="Z3995" s="67">
        <f t="shared" si="748"/>
        <v>44886.967060185198</v>
      </c>
      <c r="AA3995" s="68">
        <f t="shared" si="749"/>
        <v>44886</v>
      </c>
      <c r="AB3995" s="69" t="b">
        <f t="shared" si="750"/>
        <v>1</v>
      </c>
      <c r="AC3995" s="70">
        <f t="shared" si="751"/>
        <v>0.5</v>
      </c>
      <c r="AD3995" s="67">
        <f t="shared" si="752"/>
        <v>44886.967060185198</v>
      </c>
      <c r="AE3995" s="67">
        <f>VLOOKUP(V3995,'Branch Wise Work Timelines'!C:G,3,FALSE)+AA3995</f>
        <v>44886.416666666664</v>
      </c>
      <c r="AF3995" s="67">
        <f>IF(V3995="Bangalore",VLOOKUP(V3995,'Branch Wise Work Timelines'!C:G,4,FALSE)+AA3995+1,IF(V3995="Mumbai",VLOOKUP(V3995,'Branch Wise Work Timelines'!C:G,4,FALSE)+AA3995+1,VLOOKUP(V3995,'Branch Wise Work Timelines'!C:G,4,FALSE)+AA3995))</f>
        <v>44887.25</v>
      </c>
      <c r="AG3995" s="67">
        <f>WORKDAY.INTL(AA3995,1,11)+VLOOKUP(V3995,'Branch Wise Work Timelines'!C:G,3,FALSE)</f>
        <v>44887.416666666664</v>
      </c>
      <c r="AH3995" s="69" t="str">
        <f t="shared" ca="1" si="753"/>
        <v>Out of TAT</v>
      </c>
      <c r="AI3995" s="69">
        <f t="shared" ca="1" si="754"/>
        <v>20583</v>
      </c>
      <c r="AJ3995" s="69" t="str">
        <f ca="1">IF(AI3995&lt;0,"0-12",IFERROR(VLOOKUP(AI3995,Breakup[],2,FALSE),"&gt;24"))</f>
        <v>&gt;24</v>
      </c>
      <c r="AK3995" s="69" t="str">
        <f>VLOOKUP(V3995,Master!B:D,3,FALSE)</f>
        <v>East</v>
      </c>
      <c r="AL3995" s="69" t="str">
        <f t="shared" si="755"/>
        <v>Mumbai</v>
      </c>
    </row>
    <row r="3996" spans="1:38">
      <c r="A3996" s="14" t="s">
        <v>8321</v>
      </c>
      <c r="B3996" s="54">
        <v>44701.787076932902</v>
      </c>
      <c r="C3996" s="13" t="s">
        <v>235</v>
      </c>
      <c r="D3996" s="13">
        <v>1615</v>
      </c>
      <c r="E3996" s="13" t="s">
        <v>8322</v>
      </c>
      <c r="F3996" s="13" t="s">
        <v>15</v>
      </c>
      <c r="G3996" s="14">
        <v>1653055518035</v>
      </c>
      <c r="H3996" s="55">
        <v>0.92719907407407398</v>
      </c>
      <c r="I3996" s="33">
        <v>44888.927199074104</v>
      </c>
      <c r="J3996" s="58">
        <v>44888</v>
      </c>
      <c r="K3996" s="13" t="s">
        <v>213</v>
      </c>
      <c r="L3996" s="13" t="s">
        <v>30</v>
      </c>
      <c r="M3996" s="13" t="s">
        <v>75</v>
      </c>
      <c r="N3996" s="13" t="s">
        <v>206</v>
      </c>
      <c r="O3996" s="33" t="s">
        <v>38</v>
      </c>
      <c r="P3996" s="58" t="s">
        <v>38</v>
      </c>
      <c r="Q3996" s="33" t="s">
        <v>207</v>
      </c>
      <c r="R3996" s="14" t="s">
        <v>38</v>
      </c>
      <c r="S3996" s="13" t="s">
        <v>216</v>
      </c>
      <c r="T3996" s="13" t="s">
        <v>217</v>
      </c>
      <c r="U3996" s="33">
        <f t="shared" ca="1" si="744"/>
        <v>45744.56914039352</v>
      </c>
      <c r="V3996" s="13" t="str">
        <f t="shared" si="745"/>
        <v>Bangalore</v>
      </c>
      <c r="W3996" s="13" t="str">
        <f t="shared" si="746"/>
        <v>CLS</v>
      </c>
      <c r="X3996" s="13">
        <f t="shared" si="747"/>
        <v>22</v>
      </c>
      <c r="Y3996" s="13" t="str">
        <f>IFERROR(VLOOKUP(C3996,ReceivingTeam[],2,FALSE),"HelpDesk")</f>
        <v>HelpDesk</v>
      </c>
      <c r="Z3996" s="67">
        <f t="shared" si="748"/>
        <v>44889.739699074104</v>
      </c>
      <c r="AA3996" s="68">
        <f t="shared" si="749"/>
        <v>44888</v>
      </c>
      <c r="AB3996" s="69" t="b">
        <f t="shared" si="750"/>
        <v>1</v>
      </c>
      <c r="AC3996" s="70">
        <f t="shared" si="751"/>
        <v>0.5</v>
      </c>
      <c r="AD3996" s="67">
        <f t="shared" si="752"/>
        <v>44889.739699074104</v>
      </c>
      <c r="AE3996" s="67">
        <f>VLOOKUP(V3996,'Branch Wise Work Timelines'!C:G,3,FALSE)+AA3996</f>
        <v>44888.416666666664</v>
      </c>
      <c r="AF3996" s="67">
        <f>IF(V3996="Bangalore",VLOOKUP(V3996,'Branch Wise Work Timelines'!C:G,4,FALSE)+AA3996+1,IF(V3996="Mumbai",VLOOKUP(V3996,'Branch Wise Work Timelines'!C:G,4,FALSE)+AA3996+1,VLOOKUP(V3996,'Branch Wise Work Timelines'!C:G,4,FALSE)+AA3996))</f>
        <v>44889.104166666664</v>
      </c>
      <c r="AG3996" s="67">
        <f>WORKDAY.INTL(AA3996,1,11)+VLOOKUP(V3996,'Branch Wise Work Timelines'!C:G,3,FALSE)</f>
        <v>44889.416666666664</v>
      </c>
      <c r="AH3996" s="69" t="str">
        <f t="shared" ca="1" si="753"/>
        <v>Out of TAT</v>
      </c>
      <c r="AI3996" s="69">
        <f t="shared" ca="1" si="754"/>
        <v>20516</v>
      </c>
      <c r="AJ3996" s="69" t="str">
        <f ca="1">IF(AI3996&lt;0,"0-12",IFERROR(VLOOKUP(AI3996,Breakup[],2,FALSE),"&gt;24"))</f>
        <v>&gt;24</v>
      </c>
      <c r="AK3996" s="69" t="str">
        <f>VLOOKUP(V3996,Master!B:D,3,FALSE)</f>
        <v>South</v>
      </c>
      <c r="AL3996" s="69" t="str">
        <f t="shared" si="755"/>
        <v>Bangalore-CLS</v>
      </c>
    </row>
    <row r="3997" spans="1:38">
      <c r="A3997" s="14" t="s">
        <v>8323</v>
      </c>
      <c r="B3997" s="54">
        <v>44701.787691782403</v>
      </c>
      <c r="C3997" s="13" t="s">
        <v>122</v>
      </c>
      <c r="D3997" s="13">
        <v>794</v>
      </c>
      <c r="E3997" s="13" t="s">
        <v>8324</v>
      </c>
      <c r="F3997" s="13" t="s">
        <v>33</v>
      </c>
      <c r="G3997" s="14">
        <v>1653054611210</v>
      </c>
      <c r="H3997" s="55">
        <v>5.4490740740740701E-2</v>
      </c>
      <c r="I3997" s="33">
        <v>44887.054490740702</v>
      </c>
      <c r="J3997" s="58">
        <v>44887</v>
      </c>
      <c r="K3997" s="13" t="s">
        <v>263</v>
      </c>
      <c r="L3997" s="13" t="s">
        <v>69</v>
      </c>
      <c r="M3997" s="13" t="s">
        <v>101</v>
      </c>
      <c r="N3997" s="13" t="s">
        <v>206</v>
      </c>
      <c r="O3997" s="33" t="s">
        <v>38</v>
      </c>
      <c r="P3997" s="58" t="s">
        <v>38</v>
      </c>
      <c r="Q3997" s="33" t="s">
        <v>207</v>
      </c>
      <c r="R3997" s="14" t="s">
        <v>38</v>
      </c>
      <c r="S3997" s="13" t="s">
        <v>208</v>
      </c>
      <c r="T3997" s="13" t="s">
        <v>209</v>
      </c>
      <c r="U3997" s="33">
        <f t="shared" ca="1" si="744"/>
        <v>45744.56914039352</v>
      </c>
      <c r="V3997" s="13" t="str">
        <f t="shared" si="745"/>
        <v>Mumbai</v>
      </c>
      <c r="W3997" s="13" t="str">
        <f t="shared" si="746"/>
        <v>RI</v>
      </c>
      <c r="X3997" s="13">
        <f t="shared" si="747"/>
        <v>1</v>
      </c>
      <c r="Y3997" s="13" t="str">
        <f>IFERROR(VLOOKUP(C3997,ReceivingTeam[],2,FALSE),"HelpDesk")</f>
        <v>Branch office</v>
      </c>
      <c r="Z3997" s="67">
        <f t="shared" si="748"/>
        <v>44887.916666666664</v>
      </c>
      <c r="AA3997" s="68">
        <f t="shared" si="749"/>
        <v>44887</v>
      </c>
      <c r="AB3997" s="69" t="b">
        <f t="shared" si="750"/>
        <v>1</v>
      </c>
      <c r="AC3997" s="70">
        <f t="shared" si="751"/>
        <v>0.5</v>
      </c>
      <c r="AD3997" s="67">
        <f t="shared" si="752"/>
        <v>44887.916666666664</v>
      </c>
      <c r="AE3997" s="67">
        <f>VLOOKUP(V3997,'Branch Wise Work Timelines'!C:G,3,FALSE)+AA3997</f>
        <v>44887.416666666664</v>
      </c>
      <c r="AF3997" s="67">
        <f>IF(V3997="Bangalore",VLOOKUP(V3997,'Branch Wise Work Timelines'!C:G,4,FALSE)+AA3997+1,IF(V3997="Mumbai",VLOOKUP(V3997,'Branch Wise Work Timelines'!C:G,4,FALSE)+AA3997+1,VLOOKUP(V3997,'Branch Wise Work Timelines'!C:G,4,FALSE)+AA3997))</f>
        <v>44888.25</v>
      </c>
      <c r="AG3997" s="67">
        <f>WORKDAY.INTL(AA3997,1,11)+VLOOKUP(V3997,'Branch Wise Work Timelines'!C:G,3,FALSE)</f>
        <v>44888.416666666664</v>
      </c>
      <c r="AH3997" s="69" t="str">
        <f t="shared" ca="1" si="753"/>
        <v>Out of TAT</v>
      </c>
      <c r="AI3997" s="69">
        <f t="shared" ca="1" si="754"/>
        <v>20560</v>
      </c>
      <c r="AJ3997" s="69" t="str">
        <f ca="1">IF(AI3997&lt;0,"0-12",IFERROR(VLOOKUP(AI3997,Breakup[],2,FALSE),"&gt;24"))</f>
        <v>&gt;24</v>
      </c>
      <c r="AK3997" s="69" t="str">
        <f>VLOOKUP(V3997,Master!B:D,3,FALSE)</f>
        <v>East</v>
      </c>
      <c r="AL3997" s="69" t="str">
        <f t="shared" si="755"/>
        <v>Mumbai</v>
      </c>
    </row>
    <row r="3998" spans="1:38">
      <c r="A3998" s="14" t="s">
        <v>8325</v>
      </c>
      <c r="B3998" s="54">
        <v>44701.787886261598</v>
      </c>
      <c r="C3998" s="13" t="s">
        <v>235</v>
      </c>
      <c r="D3998" s="13">
        <v>752</v>
      </c>
      <c r="E3998" s="13" t="s">
        <v>8326</v>
      </c>
      <c r="F3998" s="13" t="s">
        <v>15</v>
      </c>
      <c r="G3998" s="14">
        <v>1653055518035</v>
      </c>
      <c r="H3998" s="55">
        <v>0.65685185185185202</v>
      </c>
      <c r="I3998" s="33">
        <v>44881.656851851898</v>
      </c>
      <c r="J3998" s="58">
        <v>44881</v>
      </c>
      <c r="K3998" s="13" t="s">
        <v>213</v>
      </c>
      <c r="L3998" s="13" t="s">
        <v>30</v>
      </c>
      <c r="M3998" s="13" t="s">
        <v>75</v>
      </c>
      <c r="N3998" s="13" t="s">
        <v>206</v>
      </c>
      <c r="O3998" s="33" t="s">
        <v>38</v>
      </c>
      <c r="P3998" s="58" t="s">
        <v>38</v>
      </c>
      <c r="Q3998" s="33" t="s">
        <v>207</v>
      </c>
      <c r="R3998" s="14" t="s">
        <v>38</v>
      </c>
      <c r="S3998" s="13" t="s">
        <v>216</v>
      </c>
      <c r="T3998" s="13" t="s">
        <v>217</v>
      </c>
      <c r="U3998" s="33">
        <f t="shared" ca="1" si="744"/>
        <v>45744.56914039352</v>
      </c>
      <c r="V3998" s="13" t="str">
        <f t="shared" si="745"/>
        <v>Bangalore</v>
      </c>
      <c r="W3998" s="13" t="str">
        <f t="shared" si="746"/>
        <v>CLS</v>
      </c>
      <c r="X3998" s="13">
        <f t="shared" si="747"/>
        <v>15</v>
      </c>
      <c r="Y3998" s="13" t="str">
        <f>IFERROR(VLOOKUP(C3998,ReceivingTeam[],2,FALSE),"HelpDesk")</f>
        <v>HelpDesk</v>
      </c>
      <c r="Z3998" s="67">
        <f t="shared" si="748"/>
        <v>44882.469351851898</v>
      </c>
      <c r="AA3998" s="68">
        <f t="shared" si="749"/>
        <v>44881</v>
      </c>
      <c r="AB3998" s="69" t="b">
        <f t="shared" si="750"/>
        <v>1</v>
      </c>
      <c r="AC3998" s="70">
        <f t="shared" si="751"/>
        <v>0.5</v>
      </c>
      <c r="AD3998" s="67">
        <f t="shared" si="752"/>
        <v>44882.469351851898</v>
      </c>
      <c r="AE3998" s="67">
        <f>VLOOKUP(V3998,'Branch Wise Work Timelines'!C:G,3,FALSE)+AA3998</f>
        <v>44881.416666666664</v>
      </c>
      <c r="AF3998" s="67">
        <f>IF(V3998="Bangalore",VLOOKUP(V3998,'Branch Wise Work Timelines'!C:G,4,FALSE)+AA3998+1,IF(V3998="Mumbai",VLOOKUP(V3998,'Branch Wise Work Timelines'!C:G,4,FALSE)+AA3998+1,VLOOKUP(V3998,'Branch Wise Work Timelines'!C:G,4,FALSE)+AA3998))</f>
        <v>44882.104166666664</v>
      </c>
      <c r="AG3998" s="67">
        <f>WORKDAY.INTL(AA3998,1,11)+VLOOKUP(V3998,'Branch Wise Work Timelines'!C:G,3,FALSE)</f>
        <v>44882.416666666664</v>
      </c>
      <c r="AH3998" s="69" t="str">
        <f t="shared" ca="1" si="753"/>
        <v>Out of TAT</v>
      </c>
      <c r="AI3998" s="69">
        <f t="shared" ca="1" si="754"/>
        <v>20691</v>
      </c>
      <c r="AJ3998" s="69" t="str">
        <f ca="1">IF(AI3998&lt;0,"0-12",IFERROR(VLOOKUP(AI3998,Breakup[],2,FALSE),"&gt;24"))</f>
        <v>&gt;24</v>
      </c>
      <c r="AK3998" s="69" t="str">
        <f>VLOOKUP(V3998,Master!B:D,3,FALSE)</f>
        <v>South</v>
      </c>
      <c r="AL3998" s="69" t="str">
        <f t="shared" si="755"/>
        <v>Bangalore-CLS</v>
      </c>
    </row>
    <row r="3999" spans="1:38">
      <c r="A3999" s="14" t="s">
        <v>8327</v>
      </c>
      <c r="B3999" s="54">
        <v>44701.700380324102</v>
      </c>
      <c r="C3999" s="13" t="s">
        <v>1079</v>
      </c>
      <c r="D3999" s="13">
        <v>1511</v>
      </c>
      <c r="E3999" s="13" t="s">
        <v>8328</v>
      </c>
      <c r="F3999" s="13" t="s">
        <v>15</v>
      </c>
      <c r="G3999" s="14">
        <v>1653049644596</v>
      </c>
      <c r="H3999" s="55">
        <v>0.52603009259259303</v>
      </c>
      <c r="I3999" s="33">
        <v>44890.526030092602</v>
      </c>
      <c r="J3999" s="58">
        <v>44890</v>
      </c>
      <c r="K3999" s="13" t="s">
        <v>213</v>
      </c>
      <c r="L3999" s="13" t="s">
        <v>30</v>
      </c>
      <c r="M3999" s="13" t="s">
        <v>214</v>
      </c>
      <c r="N3999" s="13" t="s">
        <v>206</v>
      </c>
      <c r="O3999" s="33" t="s">
        <v>38</v>
      </c>
      <c r="P3999" s="58" t="s">
        <v>38</v>
      </c>
      <c r="Q3999" s="33" t="s">
        <v>207</v>
      </c>
      <c r="R3999" s="14" t="s">
        <v>38</v>
      </c>
      <c r="S3999" s="13" t="s">
        <v>216</v>
      </c>
      <c r="T3999" s="13" t="s">
        <v>217</v>
      </c>
      <c r="U3999" s="33">
        <f t="shared" ca="1" si="744"/>
        <v>45744.56914039352</v>
      </c>
      <c r="V3999" s="13" t="str">
        <f t="shared" si="745"/>
        <v>Bangalore</v>
      </c>
      <c r="W3999" s="13" t="str">
        <f t="shared" si="746"/>
        <v>CLS</v>
      </c>
      <c r="X3999" s="13">
        <f t="shared" si="747"/>
        <v>12</v>
      </c>
      <c r="Y3999" s="13" t="str">
        <f>IFERROR(VLOOKUP(C3999,ReceivingTeam[],2,FALSE),"HelpDesk")</f>
        <v>HelpDesk</v>
      </c>
      <c r="Z3999" s="67">
        <f t="shared" si="748"/>
        <v>44891.026030092602</v>
      </c>
      <c r="AA3999" s="68">
        <f t="shared" si="749"/>
        <v>44890</v>
      </c>
      <c r="AB3999" s="69" t="b">
        <f t="shared" si="750"/>
        <v>1</v>
      </c>
      <c r="AC3999" s="70">
        <f t="shared" si="751"/>
        <v>0.5</v>
      </c>
      <c r="AD3999" s="67">
        <f t="shared" si="752"/>
        <v>44891.026030092602</v>
      </c>
      <c r="AE3999" s="67">
        <f>VLOOKUP(V3999,'Branch Wise Work Timelines'!C:G,3,FALSE)+AA3999</f>
        <v>44890.416666666664</v>
      </c>
      <c r="AF3999" s="67">
        <f>IF(V3999="Bangalore",VLOOKUP(V3999,'Branch Wise Work Timelines'!C:G,4,FALSE)+AA3999+1,IF(V3999="Mumbai",VLOOKUP(V3999,'Branch Wise Work Timelines'!C:G,4,FALSE)+AA3999+1,VLOOKUP(V3999,'Branch Wise Work Timelines'!C:G,4,FALSE)+AA3999))</f>
        <v>44891.104166666664</v>
      </c>
      <c r="AG3999" s="67">
        <f>WORKDAY.INTL(AA3999,1,11)+VLOOKUP(V3999,'Branch Wise Work Timelines'!C:G,3,FALSE)</f>
        <v>44891.416666666664</v>
      </c>
      <c r="AH3999" s="69" t="str">
        <f t="shared" ca="1" si="753"/>
        <v>Out of TAT</v>
      </c>
      <c r="AI3999" s="69">
        <f t="shared" ca="1" si="754"/>
        <v>20486</v>
      </c>
      <c r="AJ3999" s="69" t="str">
        <f ca="1">IF(AI3999&lt;0,"0-12",IFERROR(VLOOKUP(AI3999,Breakup[],2,FALSE),"&gt;24"))</f>
        <v>&gt;24</v>
      </c>
      <c r="AK3999" s="69" t="str">
        <f>VLOOKUP(V3999,Master!B:D,3,FALSE)</f>
        <v>South</v>
      </c>
      <c r="AL3999" s="69" t="str">
        <f t="shared" si="755"/>
        <v>Bangalore-CLS</v>
      </c>
    </row>
    <row r="4000" spans="1:38">
      <c r="A4000" s="14" t="s">
        <v>8329</v>
      </c>
      <c r="B4000" s="54">
        <v>44701.695500960603</v>
      </c>
      <c r="C4000" s="13" t="s">
        <v>1342</v>
      </c>
      <c r="D4000" s="13">
        <v>1459</v>
      </c>
      <c r="E4000" s="13" t="s">
        <v>8330</v>
      </c>
      <c r="F4000" s="13" t="s">
        <v>15</v>
      </c>
      <c r="G4000" s="14">
        <v>1653051626097</v>
      </c>
      <c r="H4000" s="55">
        <v>0.90094907407407399</v>
      </c>
      <c r="I4000" s="33">
        <v>44882.900949074101</v>
      </c>
      <c r="J4000" s="58">
        <v>44882</v>
      </c>
      <c r="K4000" s="13" t="s">
        <v>213</v>
      </c>
      <c r="L4000" s="13" t="s">
        <v>30</v>
      </c>
      <c r="M4000" s="13" t="s">
        <v>214</v>
      </c>
      <c r="N4000" s="13" t="s">
        <v>206</v>
      </c>
      <c r="O4000" s="33" t="s">
        <v>38</v>
      </c>
      <c r="P4000" s="58" t="s">
        <v>38</v>
      </c>
      <c r="Q4000" s="33" t="s">
        <v>207</v>
      </c>
      <c r="R4000" s="14" t="s">
        <v>38</v>
      </c>
      <c r="S4000" s="13" t="s">
        <v>216</v>
      </c>
      <c r="T4000" s="13" t="s">
        <v>217</v>
      </c>
      <c r="U4000" s="33">
        <f t="shared" ca="1" si="744"/>
        <v>45744.56914039352</v>
      </c>
      <c r="V4000" s="13" t="str">
        <f t="shared" si="745"/>
        <v>Bangalore</v>
      </c>
      <c r="W4000" s="13" t="str">
        <f t="shared" si="746"/>
        <v>CLS</v>
      </c>
      <c r="X4000" s="13">
        <f t="shared" si="747"/>
        <v>21</v>
      </c>
      <c r="Y4000" s="13" t="str">
        <f>IFERROR(VLOOKUP(C4000,ReceivingTeam[],2,FALSE),"HelpDesk")</f>
        <v>HelpDesk</v>
      </c>
      <c r="Z4000" s="67">
        <f t="shared" si="748"/>
        <v>44883.713449074101</v>
      </c>
      <c r="AA4000" s="68">
        <f t="shared" si="749"/>
        <v>44882</v>
      </c>
      <c r="AB4000" s="69" t="b">
        <f t="shared" si="750"/>
        <v>1</v>
      </c>
      <c r="AC4000" s="70">
        <f t="shared" si="751"/>
        <v>0.5</v>
      </c>
      <c r="AD4000" s="67">
        <f t="shared" si="752"/>
        <v>44883.713449074101</v>
      </c>
      <c r="AE4000" s="67">
        <f>VLOOKUP(V4000,'Branch Wise Work Timelines'!C:G,3,FALSE)+AA4000</f>
        <v>44882.416666666664</v>
      </c>
      <c r="AF4000" s="67">
        <f>IF(V4000="Bangalore",VLOOKUP(V4000,'Branch Wise Work Timelines'!C:G,4,FALSE)+AA4000+1,IF(V4000="Mumbai",VLOOKUP(V4000,'Branch Wise Work Timelines'!C:G,4,FALSE)+AA4000+1,VLOOKUP(V4000,'Branch Wise Work Timelines'!C:G,4,FALSE)+AA4000))</f>
        <v>44883.104166666664</v>
      </c>
      <c r="AG4000" s="67">
        <f>WORKDAY.INTL(AA4000,1,11)+VLOOKUP(V4000,'Branch Wise Work Timelines'!C:G,3,FALSE)</f>
        <v>44883.416666666664</v>
      </c>
      <c r="AH4000" s="69" t="str">
        <f t="shared" ca="1" si="753"/>
        <v>Out of TAT</v>
      </c>
      <c r="AI4000" s="69">
        <f t="shared" ca="1" si="754"/>
        <v>20661</v>
      </c>
      <c r="AJ4000" s="69" t="str">
        <f ca="1">IF(AI4000&lt;0,"0-12",IFERROR(VLOOKUP(AI4000,Breakup[],2,FALSE),"&gt;24"))</f>
        <v>&gt;24</v>
      </c>
      <c r="AK4000" s="69" t="str">
        <f>VLOOKUP(V4000,Master!B:D,3,FALSE)</f>
        <v>South</v>
      </c>
      <c r="AL4000" s="69" t="str">
        <f t="shared" si="755"/>
        <v>Bangalore-CLS</v>
      </c>
    </row>
    <row r="4001" spans="1:38">
      <c r="A4001" s="14" t="s">
        <v>8331</v>
      </c>
      <c r="B4001" s="54">
        <v>44701.695974189803</v>
      </c>
      <c r="C4001" s="13" t="s">
        <v>227</v>
      </c>
      <c r="D4001" s="13">
        <v>1200</v>
      </c>
      <c r="E4001" s="13" t="s">
        <v>8332</v>
      </c>
      <c r="F4001" s="13" t="s">
        <v>15</v>
      </c>
      <c r="G4001" s="14">
        <v>1653047338901</v>
      </c>
      <c r="H4001" s="55">
        <v>0.76653935185185196</v>
      </c>
      <c r="I4001" s="33">
        <v>44882.766539351898</v>
      </c>
      <c r="J4001" s="58">
        <v>44882</v>
      </c>
      <c r="K4001" s="13" t="s">
        <v>213</v>
      </c>
      <c r="L4001" s="13" t="s">
        <v>30</v>
      </c>
      <c r="M4001" s="13" t="s">
        <v>75</v>
      </c>
      <c r="N4001" s="13" t="s">
        <v>206</v>
      </c>
      <c r="O4001" s="33" t="s">
        <v>38</v>
      </c>
      <c r="P4001" s="58" t="s">
        <v>38</v>
      </c>
      <c r="Q4001" s="33" t="s">
        <v>207</v>
      </c>
      <c r="R4001" s="14" t="s">
        <v>38</v>
      </c>
      <c r="S4001" s="13" t="s">
        <v>208</v>
      </c>
      <c r="T4001" s="13" t="s">
        <v>209</v>
      </c>
      <c r="U4001" s="33">
        <f t="shared" ca="1" si="744"/>
        <v>45744.56914039352</v>
      </c>
      <c r="V4001" s="13" t="str">
        <f t="shared" si="745"/>
        <v>Bangalore</v>
      </c>
      <c r="W4001" s="13" t="str">
        <f t="shared" si="746"/>
        <v>CLS</v>
      </c>
      <c r="X4001" s="13">
        <f t="shared" si="747"/>
        <v>18</v>
      </c>
      <c r="Y4001" s="13" t="str">
        <f>IFERROR(VLOOKUP(C4001,ReceivingTeam[],2,FALSE),"HelpDesk")</f>
        <v>HelpDesk</v>
      </c>
      <c r="Z4001" s="67">
        <f t="shared" si="748"/>
        <v>44883.579039351898</v>
      </c>
      <c r="AA4001" s="68">
        <f t="shared" si="749"/>
        <v>44882</v>
      </c>
      <c r="AB4001" s="69" t="b">
        <f t="shared" si="750"/>
        <v>1</v>
      </c>
      <c r="AC4001" s="70">
        <f t="shared" si="751"/>
        <v>0.5</v>
      </c>
      <c r="AD4001" s="67">
        <f t="shared" si="752"/>
        <v>44883.579039351898</v>
      </c>
      <c r="AE4001" s="67">
        <f>VLOOKUP(V4001,'Branch Wise Work Timelines'!C:G,3,FALSE)+AA4001</f>
        <v>44882.416666666664</v>
      </c>
      <c r="AF4001" s="67">
        <f>IF(V4001="Bangalore",VLOOKUP(V4001,'Branch Wise Work Timelines'!C:G,4,FALSE)+AA4001+1,IF(V4001="Mumbai",VLOOKUP(V4001,'Branch Wise Work Timelines'!C:G,4,FALSE)+AA4001+1,VLOOKUP(V4001,'Branch Wise Work Timelines'!C:G,4,FALSE)+AA4001))</f>
        <v>44883.104166666664</v>
      </c>
      <c r="AG4001" s="67">
        <f>WORKDAY.INTL(AA4001,1,11)+VLOOKUP(V4001,'Branch Wise Work Timelines'!C:G,3,FALSE)</f>
        <v>44883.416666666664</v>
      </c>
      <c r="AH4001" s="69" t="str">
        <f t="shared" ca="1" si="753"/>
        <v>Out of TAT</v>
      </c>
      <c r="AI4001" s="69">
        <f t="shared" ca="1" si="754"/>
        <v>20664</v>
      </c>
      <c r="AJ4001" s="69" t="str">
        <f ca="1">IF(AI4001&lt;0,"0-12",IFERROR(VLOOKUP(AI4001,Breakup[],2,FALSE),"&gt;24"))</f>
        <v>&gt;24</v>
      </c>
      <c r="AK4001" s="69" t="str">
        <f>VLOOKUP(V4001,Master!B:D,3,FALSE)</f>
        <v>South</v>
      </c>
      <c r="AL4001" s="69" t="str">
        <f t="shared" si="755"/>
        <v>Bangalore-CLS</v>
      </c>
    </row>
    <row r="4002" spans="1:38">
      <c r="A4002" s="14" t="s">
        <v>8333</v>
      </c>
      <c r="B4002" s="54">
        <v>44701.679475034704</v>
      </c>
      <c r="C4002" s="13" t="s">
        <v>586</v>
      </c>
      <c r="D4002" s="13">
        <v>234</v>
      </c>
      <c r="E4002" s="13" t="s">
        <v>8334</v>
      </c>
      <c r="F4002" s="13" t="s">
        <v>15</v>
      </c>
      <c r="G4002" s="14">
        <v>1653046672988</v>
      </c>
      <c r="H4002" s="55">
        <v>0.99585648148148198</v>
      </c>
      <c r="I4002" s="33">
        <v>44882.995856481502</v>
      </c>
      <c r="J4002" s="58">
        <v>44882</v>
      </c>
      <c r="K4002" s="13" t="s">
        <v>213</v>
      </c>
      <c r="L4002" s="13" t="s">
        <v>30</v>
      </c>
      <c r="M4002" s="13" t="s">
        <v>75</v>
      </c>
      <c r="N4002" s="13" t="s">
        <v>206</v>
      </c>
      <c r="O4002" s="33" t="s">
        <v>38</v>
      </c>
      <c r="P4002" s="58" t="s">
        <v>38</v>
      </c>
      <c r="Q4002" s="33" t="s">
        <v>207</v>
      </c>
      <c r="R4002" s="14" t="s">
        <v>38</v>
      </c>
      <c r="S4002" s="13" t="s">
        <v>208</v>
      </c>
      <c r="T4002" s="13" t="s">
        <v>209</v>
      </c>
      <c r="U4002" s="33">
        <f t="shared" ca="1" si="744"/>
        <v>45744.56914039352</v>
      </c>
      <c r="V4002" s="13" t="str">
        <f t="shared" si="745"/>
        <v>Bangalore</v>
      </c>
      <c r="W4002" s="13" t="str">
        <f t="shared" si="746"/>
        <v>CLS</v>
      </c>
      <c r="X4002" s="13">
        <f t="shared" si="747"/>
        <v>23</v>
      </c>
      <c r="Y4002" s="13" t="str">
        <f>IFERROR(VLOOKUP(C4002,ReceivingTeam[],2,FALSE),"HelpDesk")</f>
        <v>HelpDesk</v>
      </c>
      <c r="Z4002" s="67">
        <f t="shared" si="748"/>
        <v>44883.808356481502</v>
      </c>
      <c r="AA4002" s="68">
        <f t="shared" si="749"/>
        <v>44882</v>
      </c>
      <c r="AB4002" s="69" t="b">
        <f t="shared" si="750"/>
        <v>1</v>
      </c>
      <c r="AC4002" s="70">
        <f t="shared" si="751"/>
        <v>0.5</v>
      </c>
      <c r="AD4002" s="67">
        <f t="shared" si="752"/>
        <v>44883.808356481502</v>
      </c>
      <c r="AE4002" s="67">
        <f>VLOOKUP(V4002,'Branch Wise Work Timelines'!C:G,3,FALSE)+AA4002</f>
        <v>44882.416666666664</v>
      </c>
      <c r="AF4002" s="67">
        <f>IF(V4002="Bangalore",VLOOKUP(V4002,'Branch Wise Work Timelines'!C:G,4,FALSE)+AA4002+1,IF(V4002="Mumbai",VLOOKUP(V4002,'Branch Wise Work Timelines'!C:G,4,FALSE)+AA4002+1,VLOOKUP(V4002,'Branch Wise Work Timelines'!C:G,4,FALSE)+AA4002))</f>
        <v>44883.104166666664</v>
      </c>
      <c r="AG4002" s="67">
        <f>WORKDAY.INTL(AA4002,1,11)+VLOOKUP(V4002,'Branch Wise Work Timelines'!C:G,3,FALSE)</f>
        <v>44883.416666666664</v>
      </c>
      <c r="AH4002" s="69" t="str">
        <f t="shared" ca="1" si="753"/>
        <v>Out of TAT</v>
      </c>
      <c r="AI4002" s="69">
        <f t="shared" ca="1" si="754"/>
        <v>20659</v>
      </c>
      <c r="AJ4002" s="69" t="str">
        <f ca="1">IF(AI4002&lt;0,"0-12",IFERROR(VLOOKUP(AI4002,Breakup[],2,FALSE),"&gt;24"))</f>
        <v>&gt;24</v>
      </c>
      <c r="AK4002" s="69" t="str">
        <f>VLOOKUP(V4002,Master!B:D,3,FALSE)</f>
        <v>South</v>
      </c>
      <c r="AL4002" s="69" t="str">
        <f t="shared" si="755"/>
        <v>Bangalore-CLS</v>
      </c>
    </row>
    <row r="4003" spans="1:38">
      <c r="A4003" s="14" t="s">
        <v>8335</v>
      </c>
      <c r="B4003" s="54">
        <v>44701.6806853819</v>
      </c>
      <c r="C4003" s="13" t="s">
        <v>586</v>
      </c>
      <c r="D4003" s="13">
        <v>1786</v>
      </c>
      <c r="E4003" s="13" t="s">
        <v>8336</v>
      </c>
      <c r="F4003" s="13" t="s">
        <v>15</v>
      </c>
      <c r="G4003" s="14">
        <v>1653046672988</v>
      </c>
      <c r="H4003" s="55">
        <v>0.55944444444444397</v>
      </c>
      <c r="I4003" s="33">
        <v>44891.5594444444</v>
      </c>
      <c r="J4003" s="58">
        <v>44891</v>
      </c>
      <c r="K4003" s="13" t="s">
        <v>213</v>
      </c>
      <c r="L4003" s="13" t="s">
        <v>30</v>
      </c>
      <c r="M4003" s="13" t="s">
        <v>75</v>
      </c>
      <c r="N4003" s="13" t="s">
        <v>206</v>
      </c>
      <c r="O4003" s="33">
        <v>44891.105729166702</v>
      </c>
      <c r="P4003" s="58">
        <v>44891</v>
      </c>
      <c r="Q4003" s="33" t="s">
        <v>237</v>
      </c>
      <c r="R4003" s="14">
        <v>942</v>
      </c>
      <c r="S4003" s="13" t="s">
        <v>208</v>
      </c>
      <c r="T4003" s="13" t="s">
        <v>209</v>
      </c>
      <c r="U4003" s="33">
        <f t="shared" ca="1" si="744"/>
        <v>45744.56914039352</v>
      </c>
      <c r="V4003" s="13" t="str">
        <f t="shared" si="745"/>
        <v>Bangalore</v>
      </c>
      <c r="W4003" s="13" t="str">
        <f t="shared" si="746"/>
        <v>CLS</v>
      </c>
      <c r="X4003" s="13">
        <f t="shared" si="747"/>
        <v>13</v>
      </c>
      <c r="Y4003" s="13" t="str">
        <f>IFERROR(VLOOKUP(C4003,ReceivingTeam[],2,FALSE),"HelpDesk")</f>
        <v>HelpDesk</v>
      </c>
      <c r="Z4003" s="67">
        <f t="shared" si="748"/>
        <v>44892.0594444444</v>
      </c>
      <c r="AA4003" s="68">
        <f t="shared" si="749"/>
        <v>44891</v>
      </c>
      <c r="AB4003" s="69" t="b">
        <f t="shared" si="750"/>
        <v>1</v>
      </c>
      <c r="AC4003" s="70">
        <f t="shared" si="751"/>
        <v>0.5</v>
      </c>
      <c r="AD4003" s="67">
        <f t="shared" si="752"/>
        <v>44892.0594444444</v>
      </c>
      <c r="AE4003" s="67">
        <f>VLOOKUP(V4003,'Branch Wise Work Timelines'!C:G,3,FALSE)+AA4003</f>
        <v>44891.416666666664</v>
      </c>
      <c r="AF4003" s="67">
        <f>IF(V4003="Bangalore",VLOOKUP(V4003,'Branch Wise Work Timelines'!C:G,4,FALSE)+AA4003+1,IF(V4003="Mumbai",VLOOKUP(V4003,'Branch Wise Work Timelines'!C:G,4,FALSE)+AA4003+1,VLOOKUP(V4003,'Branch Wise Work Timelines'!C:G,4,FALSE)+AA4003))</f>
        <v>44892.104166666664</v>
      </c>
      <c r="AG4003" s="67">
        <f>WORKDAY.INTL(AA4003,1,11)+VLOOKUP(V4003,'Branch Wise Work Timelines'!C:G,3,FALSE)</f>
        <v>44893.416666666664</v>
      </c>
      <c r="AH4003" s="69" t="str">
        <f t="shared" si="753"/>
        <v>Met</v>
      </c>
      <c r="AI4003" s="69">
        <f t="shared" ca="1" si="754"/>
        <v>20461</v>
      </c>
      <c r="AJ4003" s="69" t="str">
        <f ca="1">IF(AI4003&lt;0,"0-12",IFERROR(VLOOKUP(AI4003,Breakup[],2,FALSE),"&gt;24"))</f>
        <v>&gt;24</v>
      </c>
      <c r="AK4003" s="69" t="str">
        <f>VLOOKUP(V4003,Master!B:D,3,FALSE)</f>
        <v>South</v>
      </c>
      <c r="AL4003" s="69" t="str">
        <f t="shared" si="755"/>
        <v>Bangalore-CLS</v>
      </c>
    </row>
    <row r="4004" spans="1:38">
      <c r="A4004" s="14" t="s">
        <v>8337</v>
      </c>
      <c r="B4004" s="54">
        <v>44701.777582754599</v>
      </c>
      <c r="C4004" s="13" t="s">
        <v>1345</v>
      </c>
      <c r="D4004" s="13">
        <v>546</v>
      </c>
      <c r="E4004" s="13" t="s">
        <v>8338</v>
      </c>
      <c r="F4004" s="13" t="s">
        <v>15</v>
      </c>
      <c r="G4004" s="14">
        <v>1653054766382</v>
      </c>
      <c r="H4004" s="55">
        <v>0.97614583333333305</v>
      </c>
      <c r="I4004" s="33">
        <v>44888.976145833301</v>
      </c>
      <c r="J4004" s="58">
        <v>44888</v>
      </c>
      <c r="K4004" s="13" t="s">
        <v>213</v>
      </c>
      <c r="L4004" s="13" t="s">
        <v>30</v>
      </c>
      <c r="M4004" s="13" t="s">
        <v>75</v>
      </c>
      <c r="N4004" s="13" t="s">
        <v>206</v>
      </c>
      <c r="O4004" s="33" t="s">
        <v>38</v>
      </c>
      <c r="P4004" s="58" t="s">
        <v>38</v>
      </c>
      <c r="Q4004" s="33" t="s">
        <v>207</v>
      </c>
      <c r="R4004" s="14" t="s">
        <v>38</v>
      </c>
      <c r="S4004" s="13" t="s">
        <v>216</v>
      </c>
      <c r="T4004" s="13" t="s">
        <v>217</v>
      </c>
      <c r="U4004" s="33">
        <f t="shared" ca="1" si="744"/>
        <v>45744.56914039352</v>
      </c>
      <c r="V4004" s="13" t="str">
        <f t="shared" si="745"/>
        <v>Bangalore</v>
      </c>
      <c r="W4004" s="13" t="str">
        <f t="shared" si="746"/>
        <v>CLS</v>
      </c>
      <c r="X4004" s="13">
        <f t="shared" si="747"/>
        <v>23</v>
      </c>
      <c r="Y4004" s="13" t="str">
        <f>IFERROR(VLOOKUP(C4004,ReceivingTeam[],2,FALSE),"HelpDesk")</f>
        <v>HelpDesk</v>
      </c>
      <c r="Z4004" s="67">
        <f t="shared" si="748"/>
        <v>44889.788645833301</v>
      </c>
      <c r="AA4004" s="68">
        <f t="shared" si="749"/>
        <v>44888</v>
      </c>
      <c r="AB4004" s="69" t="b">
        <f t="shared" si="750"/>
        <v>1</v>
      </c>
      <c r="AC4004" s="70">
        <f t="shared" si="751"/>
        <v>0.5</v>
      </c>
      <c r="AD4004" s="67">
        <f t="shared" si="752"/>
        <v>44889.788645833301</v>
      </c>
      <c r="AE4004" s="67">
        <f>VLOOKUP(V4004,'Branch Wise Work Timelines'!C:G,3,FALSE)+AA4004</f>
        <v>44888.416666666664</v>
      </c>
      <c r="AF4004" s="67">
        <f>IF(V4004="Bangalore",VLOOKUP(V4004,'Branch Wise Work Timelines'!C:G,4,FALSE)+AA4004+1,IF(V4004="Mumbai",VLOOKUP(V4004,'Branch Wise Work Timelines'!C:G,4,FALSE)+AA4004+1,VLOOKUP(V4004,'Branch Wise Work Timelines'!C:G,4,FALSE)+AA4004))</f>
        <v>44889.104166666664</v>
      </c>
      <c r="AG4004" s="67">
        <f>WORKDAY.INTL(AA4004,1,11)+VLOOKUP(V4004,'Branch Wise Work Timelines'!C:G,3,FALSE)</f>
        <v>44889.416666666664</v>
      </c>
      <c r="AH4004" s="69" t="str">
        <f t="shared" ca="1" si="753"/>
        <v>Out of TAT</v>
      </c>
      <c r="AI4004" s="69">
        <f t="shared" ca="1" si="754"/>
        <v>20515</v>
      </c>
      <c r="AJ4004" s="69" t="str">
        <f ca="1">IF(AI4004&lt;0,"0-12",IFERROR(VLOOKUP(AI4004,Breakup[],2,FALSE),"&gt;24"))</f>
        <v>&gt;24</v>
      </c>
      <c r="AK4004" s="69" t="str">
        <f>VLOOKUP(V4004,Master!B:D,3,FALSE)</f>
        <v>South</v>
      </c>
      <c r="AL4004" s="69" t="str">
        <f t="shared" si="755"/>
        <v>Bangalore-CLS</v>
      </c>
    </row>
    <row r="4005" spans="1:38">
      <c r="A4005" s="14" t="s">
        <v>8339</v>
      </c>
      <c r="B4005" s="54">
        <v>44701.718284456001</v>
      </c>
      <c r="C4005" s="13" t="s">
        <v>235</v>
      </c>
      <c r="D4005" s="13">
        <v>965</v>
      </c>
      <c r="E4005" s="13" t="s">
        <v>8340</v>
      </c>
      <c r="F4005" s="13" t="s">
        <v>15</v>
      </c>
      <c r="G4005" s="14">
        <v>1653050089671</v>
      </c>
      <c r="H4005" s="55">
        <v>0.36909722222222202</v>
      </c>
      <c r="I4005" s="33">
        <v>44882.369097222203</v>
      </c>
      <c r="J4005" s="58">
        <v>44882</v>
      </c>
      <c r="K4005" s="13" t="s">
        <v>213</v>
      </c>
      <c r="L4005" s="13" t="s">
        <v>30</v>
      </c>
      <c r="M4005" s="13" t="s">
        <v>214</v>
      </c>
      <c r="N4005" s="13" t="s">
        <v>206</v>
      </c>
      <c r="O4005" s="33" t="s">
        <v>38</v>
      </c>
      <c r="P4005" s="58" t="s">
        <v>38</v>
      </c>
      <c r="Q4005" s="33" t="s">
        <v>207</v>
      </c>
      <c r="R4005" s="14" t="s">
        <v>38</v>
      </c>
      <c r="S4005" s="13" t="s">
        <v>216</v>
      </c>
      <c r="T4005" s="13" t="s">
        <v>217</v>
      </c>
      <c r="U4005" s="33">
        <f t="shared" ca="1" si="744"/>
        <v>45744.56914039352</v>
      </c>
      <c r="V4005" s="13" t="str">
        <f t="shared" si="745"/>
        <v>Bangalore</v>
      </c>
      <c r="W4005" s="13" t="str">
        <f t="shared" si="746"/>
        <v>CLS</v>
      </c>
      <c r="X4005" s="13">
        <f t="shared" si="747"/>
        <v>8</v>
      </c>
      <c r="Y4005" s="13" t="str">
        <f>IFERROR(VLOOKUP(C4005,ReceivingTeam[],2,FALSE),"HelpDesk")</f>
        <v>HelpDesk</v>
      </c>
      <c r="Z4005" s="67">
        <f t="shared" si="748"/>
        <v>44882.916666666664</v>
      </c>
      <c r="AA4005" s="68">
        <f t="shared" si="749"/>
        <v>44882</v>
      </c>
      <c r="AB4005" s="69" t="b">
        <f t="shared" si="750"/>
        <v>1</v>
      </c>
      <c r="AC4005" s="70">
        <f t="shared" si="751"/>
        <v>0.5</v>
      </c>
      <c r="AD4005" s="67">
        <f t="shared" si="752"/>
        <v>44882.916666666664</v>
      </c>
      <c r="AE4005" s="67">
        <f>VLOOKUP(V4005,'Branch Wise Work Timelines'!C:G,3,FALSE)+AA4005</f>
        <v>44882.416666666664</v>
      </c>
      <c r="AF4005" s="67">
        <f>IF(V4005="Bangalore",VLOOKUP(V4005,'Branch Wise Work Timelines'!C:G,4,FALSE)+AA4005+1,IF(V4005="Mumbai",VLOOKUP(V4005,'Branch Wise Work Timelines'!C:G,4,FALSE)+AA4005+1,VLOOKUP(V4005,'Branch Wise Work Timelines'!C:G,4,FALSE)+AA4005))</f>
        <v>44883.104166666664</v>
      </c>
      <c r="AG4005" s="67">
        <f>WORKDAY.INTL(AA4005,1,11)+VLOOKUP(V4005,'Branch Wise Work Timelines'!C:G,3,FALSE)</f>
        <v>44883.416666666664</v>
      </c>
      <c r="AH4005" s="69" t="str">
        <f t="shared" ca="1" si="753"/>
        <v>Out of TAT</v>
      </c>
      <c r="AI4005" s="69">
        <f t="shared" ca="1" si="754"/>
        <v>20680</v>
      </c>
      <c r="AJ4005" s="69" t="str">
        <f ca="1">IF(AI4005&lt;0,"0-12",IFERROR(VLOOKUP(AI4005,Breakup[],2,FALSE),"&gt;24"))</f>
        <v>&gt;24</v>
      </c>
      <c r="AK4005" s="69" t="str">
        <f>VLOOKUP(V4005,Master!B:D,3,FALSE)</f>
        <v>South</v>
      </c>
      <c r="AL4005" s="69" t="str">
        <f t="shared" si="755"/>
        <v>Bangalore-CLS</v>
      </c>
    </row>
    <row r="4006" spans="1:38">
      <c r="A4006" s="14" t="s">
        <v>8341</v>
      </c>
      <c r="B4006" s="54">
        <v>44701.6661993866</v>
      </c>
      <c r="C4006" s="13" t="s">
        <v>211</v>
      </c>
      <c r="D4006" s="13">
        <v>429</v>
      </c>
      <c r="E4006" s="13" t="s">
        <v>8342</v>
      </c>
      <c r="F4006" s="13" t="s">
        <v>15</v>
      </c>
      <c r="G4006" s="14">
        <v>1653050878117</v>
      </c>
      <c r="H4006" s="55">
        <v>0.89327546296296301</v>
      </c>
      <c r="I4006" s="33">
        <v>44882.893275463</v>
      </c>
      <c r="J4006" s="58">
        <v>44882</v>
      </c>
      <c r="K4006" s="13" t="s">
        <v>213</v>
      </c>
      <c r="L4006" s="13" t="s">
        <v>30</v>
      </c>
      <c r="M4006" s="13" t="s">
        <v>75</v>
      </c>
      <c r="N4006" s="13" t="s">
        <v>206</v>
      </c>
      <c r="O4006" s="33" t="s">
        <v>38</v>
      </c>
      <c r="P4006" s="58" t="s">
        <v>38</v>
      </c>
      <c r="Q4006" s="33" t="s">
        <v>207</v>
      </c>
      <c r="R4006" s="14" t="s">
        <v>38</v>
      </c>
      <c r="S4006" s="13" t="s">
        <v>208</v>
      </c>
      <c r="T4006" s="13" t="s">
        <v>209</v>
      </c>
      <c r="U4006" s="33">
        <f t="shared" ca="1" si="744"/>
        <v>45744.56914039352</v>
      </c>
      <c r="V4006" s="13" t="str">
        <f t="shared" si="745"/>
        <v>Bangalore</v>
      </c>
      <c r="W4006" s="13" t="str">
        <f t="shared" si="746"/>
        <v>CLS</v>
      </c>
      <c r="X4006" s="13">
        <f t="shared" si="747"/>
        <v>21</v>
      </c>
      <c r="Y4006" s="13" t="str">
        <f>IFERROR(VLOOKUP(C4006,ReceivingTeam[],2,FALSE),"HelpDesk")</f>
        <v>HelpDesk</v>
      </c>
      <c r="Z4006" s="67">
        <f t="shared" si="748"/>
        <v>44883.705775463</v>
      </c>
      <c r="AA4006" s="68">
        <f t="shared" si="749"/>
        <v>44882</v>
      </c>
      <c r="AB4006" s="69" t="b">
        <f t="shared" si="750"/>
        <v>1</v>
      </c>
      <c r="AC4006" s="70">
        <f t="shared" si="751"/>
        <v>0.5</v>
      </c>
      <c r="AD4006" s="67">
        <f t="shared" si="752"/>
        <v>44883.705775463</v>
      </c>
      <c r="AE4006" s="67">
        <f>VLOOKUP(V4006,'Branch Wise Work Timelines'!C:G,3,FALSE)+AA4006</f>
        <v>44882.416666666664</v>
      </c>
      <c r="AF4006" s="67">
        <f>IF(V4006="Bangalore",VLOOKUP(V4006,'Branch Wise Work Timelines'!C:G,4,FALSE)+AA4006+1,IF(V4006="Mumbai",VLOOKUP(V4006,'Branch Wise Work Timelines'!C:G,4,FALSE)+AA4006+1,VLOOKUP(V4006,'Branch Wise Work Timelines'!C:G,4,FALSE)+AA4006))</f>
        <v>44883.104166666664</v>
      </c>
      <c r="AG4006" s="67">
        <f>WORKDAY.INTL(AA4006,1,11)+VLOOKUP(V4006,'Branch Wise Work Timelines'!C:G,3,FALSE)</f>
        <v>44883.416666666664</v>
      </c>
      <c r="AH4006" s="69" t="str">
        <f t="shared" ca="1" si="753"/>
        <v>Out of TAT</v>
      </c>
      <c r="AI4006" s="69">
        <f t="shared" ca="1" si="754"/>
        <v>20661</v>
      </c>
      <c r="AJ4006" s="69" t="str">
        <f ca="1">IF(AI4006&lt;0,"0-12",IFERROR(VLOOKUP(AI4006,Breakup[],2,FALSE),"&gt;24"))</f>
        <v>&gt;24</v>
      </c>
      <c r="AK4006" s="69" t="str">
        <f>VLOOKUP(V4006,Master!B:D,3,FALSE)</f>
        <v>South</v>
      </c>
      <c r="AL4006" s="69" t="str">
        <f t="shared" si="755"/>
        <v>Bangalore-CLS</v>
      </c>
    </row>
    <row r="4007" spans="1:38">
      <c r="A4007" s="14" t="s">
        <v>8343</v>
      </c>
      <c r="B4007" s="54">
        <v>44701.974689351897</v>
      </c>
      <c r="C4007" s="13" t="s">
        <v>6284</v>
      </c>
      <c r="D4007" s="13">
        <v>588</v>
      </c>
      <c r="E4007" s="13" t="s">
        <v>8344</v>
      </c>
      <c r="F4007" s="13" t="s">
        <v>33</v>
      </c>
      <c r="G4007" s="14">
        <v>1653069266688</v>
      </c>
      <c r="H4007" s="55">
        <v>4.4629629629629602E-2</v>
      </c>
      <c r="I4007" s="33">
        <v>44884.0446296296</v>
      </c>
      <c r="J4007" s="58">
        <v>44884</v>
      </c>
      <c r="K4007" s="13" t="s">
        <v>213</v>
      </c>
      <c r="L4007" s="13" t="s">
        <v>30</v>
      </c>
      <c r="M4007" s="13" t="s">
        <v>147</v>
      </c>
      <c r="N4007" s="13" t="s">
        <v>206</v>
      </c>
      <c r="O4007" s="33" t="s">
        <v>38</v>
      </c>
      <c r="P4007" s="58" t="s">
        <v>38</v>
      </c>
      <c r="Q4007" s="33" t="s">
        <v>207</v>
      </c>
      <c r="R4007" s="14" t="s">
        <v>38</v>
      </c>
      <c r="S4007" s="13" t="s">
        <v>208</v>
      </c>
      <c r="T4007" s="13" t="s">
        <v>209</v>
      </c>
      <c r="U4007" s="33">
        <f t="shared" ca="1" si="744"/>
        <v>45744.56914039352</v>
      </c>
      <c r="V4007" s="13" t="str">
        <f t="shared" si="745"/>
        <v>Bangalore</v>
      </c>
      <c r="W4007" s="13" t="str">
        <f t="shared" si="746"/>
        <v>RI</v>
      </c>
      <c r="X4007" s="13">
        <f t="shared" si="747"/>
        <v>1</v>
      </c>
      <c r="Y4007" s="13" t="str">
        <f>IFERROR(VLOOKUP(C4007,ReceivingTeam[],2,FALSE),"HelpDesk")</f>
        <v>HelpDesk</v>
      </c>
      <c r="Z4007" s="67">
        <f t="shared" si="748"/>
        <v>44884.916666666664</v>
      </c>
      <c r="AA4007" s="68">
        <f t="shared" si="749"/>
        <v>44884</v>
      </c>
      <c r="AB4007" s="69" t="b">
        <f t="shared" si="750"/>
        <v>1</v>
      </c>
      <c r="AC4007" s="70">
        <f t="shared" si="751"/>
        <v>0.5</v>
      </c>
      <c r="AD4007" s="67">
        <f t="shared" si="752"/>
        <v>44884.916666666664</v>
      </c>
      <c r="AE4007" s="67">
        <f>VLOOKUP(V4007,'Branch Wise Work Timelines'!C:G,3,FALSE)+AA4007</f>
        <v>44884.416666666664</v>
      </c>
      <c r="AF4007" s="67">
        <f>IF(V4007="Bangalore",VLOOKUP(V4007,'Branch Wise Work Timelines'!C:G,4,FALSE)+AA4007+1,IF(V4007="Mumbai",VLOOKUP(V4007,'Branch Wise Work Timelines'!C:G,4,FALSE)+AA4007+1,VLOOKUP(V4007,'Branch Wise Work Timelines'!C:G,4,FALSE)+AA4007))</f>
        <v>44885.104166666664</v>
      </c>
      <c r="AG4007" s="67">
        <f>WORKDAY.INTL(AA4007,1,11)+VLOOKUP(V4007,'Branch Wise Work Timelines'!C:G,3,FALSE)</f>
        <v>44886.416666666664</v>
      </c>
      <c r="AH4007" s="69" t="str">
        <f t="shared" ca="1" si="753"/>
        <v>Out of TAT</v>
      </c>
      <c r="AI4007" s="69">
        <f t="shared" ca="1" si="754"/>
        <v>20632</v>
      </c>
      <c r="AJ4007" s="69" t="str">
        <f ca="1">IF(AI4007&lt;0,"0-12",IFERROR(VLOOKUP(AI4007,Breakup[],2,FALSE),"&gt;24"))</f>
        <v>&gt;24</v>
      </c>
      <c r="AK4007" s="69" t="str">
        <f>VLOOKUP(V4007,Master!B:D,3,FALSE)</f>
        <v>South</v>
      </c>
      <c r="AL4007" s="69" t="str">
        <f t="shared" si="755"/>
        <v>Bangalore</v>
      </c>
    </row>
    <row r="4008" spans="1:38">
      <c r="A4008" s="14" t="s">
        <v>8345</v>
      </c>
      <c r="B4008" s="54">
        <v>44701.7089380787</v>
      </c>
      <c r="C4008" s="13" t="s">
        <v>497</v>
      </c>
      <c r="D4008" s="13">
        <v>360</v>
      </c>
      <c r="E4008" s="13" t="s">
        <v>8346</v>
      </c>
      <c r="F4008" s="13" t="s">
        <v>33</v>
      </c>
      <c r="G4008" s="14">
        <v>1653046813858</v>
      </c>
      <c r="H4008" s="55">
        <v>0.84472222222222204</v>
      </c>
      <c r="I4008" s="33">
        <v>44885.844722222202</v>
      </c>
      <c r="J4008" s="58">
        <v>44885</v>
      </c>
      <c r="K4008" s="13" t="s">
        <v>452</v>
      </c>
      <c r="L4008" s="13" t="s">
        <v>36</v>
      </c>
      <c r="M4008" s="13" t="s">
        <v>497</v>
      </c>
      <c r="N4008" s="13" t="s">
        <v>206</v>
      </c>
      <c r="O4008" s="33" t="s">
        <v>38</v>
      </c>
      <c r="P4008" s="58" t="s">
        <v>38</v>
      </c>
      <c r="Q4008" s="33" t="s">
        <v>207</v>
      </c>
      <c r="R4008" s="14" t="s">
        <v>38</v>
      </c>
      <c r="S4008" s="13" t="s">
        <v>216</v>
      </c>
      <c r="T4008" s="13" t="s">
        <v>217</v>
      </c>
      <c r="U4008" s="33">
        <f t="shared" ca="1" si="744"/>
        <v>45744.56914039352</v>
      </c>
      <c r="V4008" s="13" t="str">
        <f t="shared" si="745"/>
        <v>Chennai</v>
      </c>
      <c r="W4008" s="13" t="str">
        <f t="shared" si="746"/>
        <v>RI</v>
      </c>
      <c r="X4008" s="13">
        <f t="shared" si="747"/>
        <v>20</v>
      </c>
      <c r="Y4008" s="13" t="str">
        <f>IFERROR(VLOOKUP(C4008,ReceivingTeam[],2,FALSE),"HelpDesk")</f>
        <v>HelpDesk</v>
      </c>
      <c r="Z4008" s="67">
        <f t="shared" si="748"/>
        <v>44885.916666666664</v>
      </c>
      <c r="AA4008" s="68">
        <f t="shared" si="749"/>
        <v>44885</v>
      </c>
      <c r="AB4008" s="69" t="b">
        <f t="shared" si="750"/>
        <v>0</v>
      </c>
      <c r="AC4008" s="70">
        <f t="shared" si="751"/>
        <v>0.5</v>
      </c>
      <c r="AD4008" s="67">
        <f t="shared" si="752"/>
        <v>44885.916666666664</v>
      </c>
      <c r="AE4008" s="67">
        <f>VLOOKUP(V4008,'Branch Wise Work Timelines'!C:G,3,FALSE)+AA4008</f>
        <v>44885.416666666664</v>
      </c>
      <c r="AF4008" s="67">
        <f>IF(V4008="Bangalore",VLOOKUP(V4008,'Branch Wise Work Timelines'!C:G,4,FALSE)+AA4008+1,IF(V4008="Mumbai",VLOOKUP(V4008,'Branch Wise Work Timelines'!C:G,4,FALSE)+AA4008+1,VLOOKUP(V4008,'Branch Wise Work Timelines'!C:G,4,FALSE)+AA4008))</f>
        <v>44885.770833333336</v>
      </c>
      <c r="AG4008" s="67">
        <f>WORKDAY.INTL(AA4008,1,11)+VLOOKUP(V4008,'Branch Wise Work Timelines'!C:G,3,FALSE)</f>
        <v>44886.416666666664</v>
      </c>
      <c r="AH4008" s="69" t="str">
        <f t="shared" ca="1" si="753"/>
        <v>Out of TAT</v>
      </c>
      <c r="AI4008" s="69">
        <f t="shared" ca="1" si="754"/>
        <v>20608</v>
      </c>
      <c r="AJ4008" s="69" t="str">
        <f ca="1">IF(AI4008&lt;0,"0-12",IFERROR(VLOOKUP(AI4008,Breakup[],2,FALSE),"&gt;24"))</f>
        <v>&gt;24</v>
      </c>
      <c r="AK4008" s="69" t="str">
        <f>VLOOKUP(V4008,Master!B:D,3,FALSE)</f>
        <v>South</v>
      </c>
      <c r="AL4008" s="69" t="str">
        <f t="shared" si="755"/>
        <v>Chennai</v>
      </c>
    </row>
    <row r="4009" spans="1:38">
      <c r="A4009" s="14" t="s">
        <v>8347</v>
      </c>
      <c r="B4009" s="54">
        <v>44701.710540659697</v>
      </c>
      <c r="C4009" s="13" t="s">
        <v>268</v>
      </c>
      <c r="D4009" s="13">
        <v>193</v>
      </c>
      <c r="E4009" s="13" t="s">
        <v>8348</v>
      </c>
      <c r="F4009" s="13" t="s">
        <v>15</v>
      </c>
      <c r="G4009" s="14">
        <v>1653052565128</v>
      </c>
      <c r="H4009" s="55">
        <v>0.22187499999999999</v>
      </c>
      <c r="I4009" s="33">
        <v>44891.221875000003</v>
      </c>
      <c r="J4009" s="58">
        <v>44891</v>
      </c>
      <c r="K4009" s="13" t="s">
        <v>213</v>
      </c>
      <c r="L4009" s="13" t="s">
        <v>30</v>
      </c>
      <c r="M4009" s="13" t="s">
        <v>75</v>
      </c>
      <c r="N4009" s="13" t="s">
        <v>206</v>
      </c>
      <c r="O4009" s="33">
        <v>44891.756087962996</v>
      </c>
      <c r="P4009" s="58">
        <v>44891</v>
      </c>
      <c r="Q4009" s="33" t="s">
        <v>237</v>
      </c>
      <c r="R4009" s="14">
        <v>1076</v>
      </c>
      <c r="S4009" s="13" t="s">
        <v>216</v>
      </c>
      <c r="T4009" s="13" t="s">
        <v>217</v>
      </c>
      <c r="U4009" s="33">
        <f t="shared" ca="1" si="744"/>
        <v>45744.56914039352</v>
      </c>
      <c r="V4009" s="13" t="str">
        <f t="shared" si="745"/>
        <v>Bangalore</v>
      </c>
      <c r="W4009" s="13" t="str">
        <f t="shared" si="746"/>
        <v>CLS</v>
      </c>
      <c r="X4009" s="13">
        <f t="shared" si="747"/>
        <v>5</v>
      </c>
      <c r="Y4009" s="13" t="str">
        <f>IFERROR(VLOOKUP(C4009,ReceivingTeam[],2,FALSE),"HelpDesk")</f>
        <v>HelpDesk</v>
      </c>
      <c r="Z4009" s="67">
        <f t="shared" si="748"/>
        <v>44891.916666666664</v>
      </c>
      <c r="AA4009" s="68">
        <f t="shared" si="749"/>
        <v>44891</v>
      </c>
      <c r="AB4009" s="69" t="b">
        <f t="shared" si="750"/>
        <v>1</v>
      </c>
      <c r="AC4009" s="70">
        <f t="shared" si="751"/>
        <v>0.5</v>
      </c>
      <c r="AD4009" s="67">
        <f t="shared" si="752"/>
        <v>44891.916666666664</v>
      </c>
      <c r="AE4009" s="67">
        <f>VLOOKUP(V4009,'Branch Wise Work Timelines'!C:G,3,FALSE)+AA4009</f>
        <v>44891.416666666664</v>
      </c>
      <c r="AF4009" s="67">
        <f>IF(V4009="Bangalore",VLOOKUP(V4009,'Branch Wise Work Timelines'!C:G,4,FALSE)+AA4009+1,IF(V4009="Mumbai",VLOOKUP(V4009,'Branch Wise Work Timelines'!C:G,4,FALSE)+AA4009+1,VLOOKUP(V4009,'Branch Wise Work Timelines'!C:G,4,FALSE)+AA4009))</f>
        <v>44892.104166666664</v>
      </c>
      <c r="AG4009" s="67">
        <f>WORKDAY.INTL(AA4009,1,11)+VLOOKUP(V4009,'Branch Wise Work Timelines'!C:G,3,FALSE)</f>
        <v>44893.416666666664</v>
      </c>
      <c r="AH4009" s="69" t="str">
        <f t="shared" si="753"/>
        <v>Met</v>
      </c>
      <c r="AI4009" s="69">
        <f t="shared" ca="1" si="754"/>
        <v>20464</v>
      </c>
      <c r="AJ4009" s="69" t="str">
        <f ca="1">IF(AI4009&lt;0,"0-12",IFERROR(VLOOKUP(AI4009,Breakup[],2,FALSE),"&gt;24"))</f>
        <v>&gt;24</v>
      </c>
      <c r="AK4009" s="69" t="str">
        <f>VLOOKUP(V4009,Master!B:D,3,FALSE)</f>
        <v>South</v>
      </c>
      <c r="AL4009" s="69" t="str">
        <f t="shared" si="755"/>
        <v>Bangalore-CLS</v>
      </c>
    </row>
    <row r="4010" spans="1:38">
      <c r="A4010" s="14" t="s">
        <v>8349</v>
      </c>
      <c r="B4010" s="54">
        <v>44701.689470752302</v>
      </c>
      <c r="C4010" s="13" t="s">
        <v>372</v>
      </c>
      <c r="D4010" s="13">
        <v>194</v>
      </c>
      <c r="E4010" s="13" t="s">
        <v>8350</v>
      </c>
      <c r="F4010" s="13" t="s">
        <v>15</v>
      </c>
      <c r="G4010" s="14">
        <v>1653050878117</v>
      </c>
      <c r="H4010" s="55">
        <v>0.50206018518518503</v>
      </c>
      <c r="I4010" s="33">
        <v>44886.502060185201</v>
      </c>
      <c r="J4010" s="58">
        <v>44886</v>
      </c>
      <c r="K4010" s="13" t="s">
        <v>213</v>
      </c>
      <c r="L4010" s="13" t="s">
        <v>30</v>
      </c>
      <c r="M4010" s="13" t="s">
        <v>75</v>
      </c>
      <c r="N4010" s="13" t="s">
        <v>206</v>
      </c>
      <c r="O4010" s="33" t="s">
        <v>38</v>
      </c>
      <c r="P4010" s="58" t="s">
        <v>38</v>
      </c>
      <c r="Q4010" s="33" t="s">
        <v>207</v>
      </c>
      <c r="R4010" s="14" t="s">
        <v>38</v>
      </c>
      <c r="S4010" s="13" t="s">
        <v>208</v>
      </c>
      <c r="T4010" s="13" t="s">
        <v>209</v>
      </c>
      <c r="U4010" s="33">
        <f t="shared" ca="1" si="744"/>
        <v>45744.56914039352</v>
      </c>
      <c r="V4010" s="13" t="str">
        <f t="shared" si="745"/>
        <v>Bangalore</v>
      </c>
      <c r="W4010" s="13" t="str">
        <f t="shared" si="746"/>
        <v>CLS</v>
      </c>
      <c r="X4010" s="13">
        <f t="shared" si="747"/>
        <v>12</v>
      </c>
      <c r="Y4010" s="13" t="str">
        <f>IFERROR(VLOOKUP(C4010,ReceivingTeam[],2,FALSE),"HelpDesk")</f>
        <v>HelpDesk</v>
      </c>
      <c r="Z4010" s="67">
        <f t="shared" si="748"/>
        <v>44887.002060185201</v>
      </c>
      <c r="AA4010" s="68">
        <f t="shared" si="749"/>
        <v>44886</v>
      </c>
      <c r="AB4010" s="69" t="b">
        <f t="shared" si="750"/>
        <v>1</v>
      </c>
      <c r="AC4010" s="70">
        <f t="shared" si="751"/>
        <v>0.5</v>
      </c>
      <c r="AD4010" s="67">
        <f t="shared" si="752"/>
        <v>44887.002060185201</v>
      </c>
      <c r="AE4010" s="67">
        <f>VLOOKUP(V4010,'Branch Wise Work Timelines'!C:G,3,FALSE)+AA4010</f>
        <v>44886.416666666664</v>
      </c>
      <c r="AF4010" s="67">
        <f>IF(V4010="Bangalore",VLOOKUP(V4010,'Branch Wise Work Timelines'!C:G,4,FALSE)+AA4010+1,IF(V4010="Mumbai",VLOOKUP(V4010,'Branch Wise Work Timelines'!C:G,4,FALSE)+AA4010+1,VLOOKUP(V4010,'Branch Wise Work Timelines'!C:G,4,FALSE)+AA4010))</f>
        <v>44887.104166666664</v>
      </c>
      <c r="AG4010" s="67">
        <f>WORKDAY.INTL(AA4010,1,11)+VLOOKUP(V4010,'Branch Wise Work Timelines'!C:G,3,FALSE)</f>
        <v>44887.416666666664</v>
      </c>
      <c r="AH4010" s="69" t="str">
        <f t="shared" ca="1" si="753"/>
        <v>Out of TAT</v>
      </c>
      <c r="AI4010" s="69">
        <f t="shared" ca="1" si="754"/>
        <v>20582</v>
      </c>
      <c r="AJ4010" s="69" t="str">
        <f ca="1">IF(AI4010&lt;0,"0-12",IFERROR(VLOOKUP(AI4010,Breakup[],2,FALSE),"&gt;24"))</f>
        <v>&gt;24</v>
      </c>
      <c r="AK4010" s="69" t="str">
        <f>VLOOKUP(V4010,Master!B:D,3,FALSE)</f>
        <v>South</v>
      </c>
      <c r="AL4010" s="69" t="str">
        <f t="shared" si="755"/>
        <v>Bangalore-CLS</v>
      </c>
    </row>
    <row r="4011" spans="1:38">
      <c r="A4011" s="14" t="s">
        <v>8351</v>
      </c>
      <c r="B4011" s="54">
        <v>44701.7851190972</v>
      </c>
      <c r="C4011" s="13" t="s">
        <v>1345</v>
      </c>
      <c r="D4011" s="13">
        <v>1108</v>
      </c>
      <c r="E4011" s="13" t="s">
        <v>8352</v>
      </c>
      <c r="F4011" s="13" t="s">
        <v>15</v>
      </c>
      <c r="G4011" s="14">
        <v>1653054766382</v>
      </c>
      <c r="H4011" s="55">
        <v>0.83060185185185198</v>
      </c>
      <c r="I4011" s="33">
        <v>44882.830601851798</v>
      </c>
      <c r="J4011" s="58">
        <v>44882</v>
      </c>
      <c r="K4011" s="13" t="s">
        <v>213</v>
      </c>
      <c r="L4011" s="13" t="s">
        <v>30</v>
      </c>
      <c r="M4011" s="13" t="s">
        <v>75</v>
      </c>
      <c r="N4011" s="13" t="s">
        <v>206</v>
      </c>
      <c r="O4011" s="33" t="s">
        <v>38</v>
      </c>
      <c r="P4011" s="58" t="s">
        <v>38</v>
      </c>
      <c r="Q4011" s="33" t="s">
        <v>207</v>
      </c>
      <c r="R4011" s="14" t="s">
        <v>38</v>
      </c>
      <c r="S4011" s="13" t="s">
        <v>216</v>
      </c>
      <c r="T4011" s="13" t="s">
        <v>217</v>
      </c>
      <c r="U4011" s="33">
        <f t="shared" ca="1" si="744"/>
        <v>45744.56914039352</v>
      </c>
      <c r="V4011" s="13" t="str">
        <f t="shared" si="745"/>
        <v>Bangalore</v>
      </c>
      <c r="W4011" s="13" t="str">
        <f t="shared" si="746"/>
        <v>CLS</v>
      </c>
      <c r="X4011" s="13">
        <f t="shared" si="747"/>
        <v>19</v>
      </c>
      <c r="Y4011" s="13" t="str">
        <f>IFERROR(VLOOKUP(C4011,ReceivingTeam[],2,FALSE),"HelpDesk")</f>
        <v>HelpDesk</v>
      </c>
      <c r="Z4011" s="67">
        <f t="shared" si="748"/>
        <v>44883.643101851798</v>
      </c>
      <c r="AA4011" s="68">
        <f t="shared" si="749"/>
        <v>44882</v>
      </c>
      <c r="AB4011" s="69" t="b">
        <f t="shared" si="750"/>
        <v>1</v>
      </c>
      <c r="AC4011" s="70">
        <f t="shared" si="751"/>
        <v>0.5</v>
      </c>
      <c r="AD4011" s="67">
        <f t="shared" si="752"/>
        <v>44883.643101851798</v>
      </c>
      <c r="AE4011" s="67">
        <f>VLOOKUP(V4011,'Branch Wise Work Timelines'!C:G,3,FALSE)+AA4011</f>
        <v>44882.416666666664</v>
      </c>
      <c r="AF4011" s="67">
        <f>IF(V4011="Bangalore",VLOOKUP(V4011,'Branch Wise Work Timelines'!C:G,4,FALSE)+AA4011+1,IF(V4011="Mumbai",VLOOKUP(V4011,'Branch Wise Work Timelines'!C:G,4,FALSE)+AA4011+1,VLOOKUP(V4011,'Branch Wise Work Timelines'!C:G,4,FALSE)+AA4011))</f>
        <v>44883.104166666664</v>
      </c>
      <c r="AG4011" s="67">
        <f>WORKDAY.INTL(AA4011,1,11)+VLOOKUP(V4011,'Branch Wise Work Timelines'!C:G,3,FALSE)</f>
        <v>44883.416666666664</v>
      </c>
      <c r="AH4011" s="69" t="str">
        <f t="shared" ca="1" si="753"/>
        <v>Out of TAT</v>
      </c>
      <c r="AI4011" s="69">
        <f t="shared" ca="1" si="754"/>
        <v>20663</v>
      </c>
      <c r="AJ4011" s="69" t="str">
        <f ca="1">IF(AI4011&lt;0,"0-12",IFERROR(VLOOKUP(AI4011,Breakup[],2,FALSE),"&gt;24"))</f>
        <v>&gt;24</v>
      </c>
      <c r="AK4011" s="69" t="str">
        <f>VLOOKUP(V4011,Master!B:D,3,FALSE)</f>
        <v>South</v>
      </c>
      <c r="AL4011" s="69" t="str">
        <f t="shared" si="755"/>
        <v>Bangalore-CLS</v>
      </c>
    </row>
    <row r="4012" spans="1:38">
      <c r="A4012" s="14" t="s">
        <v>8353</v>
      </c>
      <c r="B4012" s="54">
        <v>44701.688408067101</v>
      </c>
      <c r="C4012" s="13" t="s">
        <v>372</v>
      </c>
      <c r="D4012" s="13">
        <v>589</v>
      </c>
      <c r="E4012" s="13" t="s">
        <v>8354</v>
      </c>
      <c r="F4012" s="13" t="s">
        <v>15</v>
      </c>
      <c r="G4012" s="14">
        <v>1653050878117</v>
      </c>
      <c r="H4012" s="55">
        <v>0.30394675925925901</v>
      </c>
      <c r="I4012" s="33">
        <v>44887.303946759297</v>
      </c>
      <c r="J4012" s="58">
        <v>44887</v>
      </c>
      <c r="K4012" s="13" t="s">
        <v>213</v>
      </c>
      <c r="L4012" s="13" t="s">
        <v>30</v>
      </c>
      <c r="M4012" s="13" t="s">
        <v>75</v>
      </c>
      <c r="N4012" s="13" t="s">
        <v>206</v>
      </c>
      <c r="O4012" s="33" t="s">
        <v>38</v>
      </c>
      <c r="P4012" s="58" t="s">
        <v>38</v>
      </c>
      <c r="Q4012" s="33" t="s">
        <v>207</v>
      </c>
      <c r="R4012" s="14" t="s">
        <v>38</v>
      </c>
      <c r="S4012" s="13" t="s">
        <v>208</v>
      </c>
      <c r="T4012" s="13" t="s">
        <v>209</v>
      </c>
      <c r="U4012" s="33">
        <f t="shared" ca="1" si="744"/>
        <v>45744.56914039352</v>
      </c>
      <c r="V4012" s="13" t="str">
        <f t="shared" si="745"/>
        <v>Bangalore</v>
      </c>
      <c r="W4012" s="13" t="str">
        <f t="shared" si="746"/>
        <v>CLS</v>
      </c>
      <c r="X4012" s="13">
        <f t="shared" si="747"/>
        <v>7</v>
      </c>
      <c r="Y4012" s="13" t="str">
        <f>IFERROR(VLOOKUP(C4012,ReceivingTeam[],2,FALSE),"HelpDesk")</f>
        <v>HelpDesk</v>
      </c>
      <c r="Z4012" s="67">
        <f t="shared" si="748"/>
        <v>44887.916666666664</v>
      </c>
      <c r="AA4012" s="68">
        <f t="shared" si="749"/>
        <v>44887</v>
      </c>
      <c r="AB4012" s="69" t="b">
        <f t="shared" si="750"/>
        <v>1</v>
      </c>
      <c r="AC4012" s="70">
        <f t="shared" si="751"/>
        <v>0.5</v>
      </c>
      <c r="AD4012" s="67">
        <f t="shared" si="752"/>
        <v>44887.916666666664</v>
      </c>
      <c r="AE4012" s="67">
        <f>VLOOKUP(V4012,'Branch Wise Work Timelines'!C:G,3,FALSE)+AA4012</f>
        <v>44887.416666666664</v>
      </c>
      <c r="AF4012" s="67">
        <f>IF(V4012="Bangalore",VLOOKUP(V4012,'Branch Wise Work Timelines'!C:G,4,FALSE)+AA4012+1,IF(V4012="Mumbai",VLOOKUP(V4012,'Branch Wise Work Timelines'!C:G,4,FALSE)+AA4012+1,VLOOKUP(V4012,'Branch Wise Work Timelines'!C:G,4,FALSE)+AA4012))</f>
        <v>44888.104166666664</v>
      </c>
      <c r="AG4012" s="67">
        <f>WORKDAY.INTL(AA4012,1,11)+VLOOKUP(V4012,'Branch Wise Work Timelines'!C:G,3,FALSE)</f>
        <v>44888.416666666664</v>
      </c>
      <c r="AH4012" s="69" t="str">
        <f t="shared" ca="1" si="753"/>
        <v>Out of TAT</v>
      </c>
      <c r="AI4012" s="69">
        <f t="shared" ca="1" si="754"/>
        <v>20560</v>
      </c>
      <c r="AJ4012" s="69" t="str">
        <f ca="1">IF(AI4012&lt;0,"0-12",IFERROR(VLOOKUP(AI4012,Breakup[],2,FALSE),"&gt;24"))</f>
        <v>&gt;24</v>
      </c>
      <c r="AK4012" s="69" t="str">
        <f>VLOOKUP(V4012,Master!B:D,3,FALSE)</f>
        <v>South</v>
      </c>
      <c r="AL4012" s="69" t="str">
        <f t="shared" si="755"/>
        <v>Bangalore-CLS</v>
      </c>
    </row>
    <row r="4013" spans="1:38">
      <c r="A4013" s="14" t="s">
        <v>8355</v>
      </c>
      <c r="B4013" s="54">
        <v>44701.749853240697</v>
      </c>
      <c r="C4013" s="13" t="s">
        <v>372</v>
      </c>
      <c r="D4013" s="13">
        <v>1168</v>
      </c>
      <c r="E4013" s="13" t="s">
        <v>8356</v>
      </c>
      <c r="F4013" s="13" t="s">
        <v>15</v>
      </c>
      <c r="G4013" s="14">
        <v>1653050878117</v>
      </c>
      <c r="H4013" s="55">
        <v>0.38826388888888902</v>
      </c>
      <c r="I4013" s="33">
        <v>44882.388263888897</v>
      </c>
      <c r="J4013" s="58">
        <v>44882</v>
      </c>
      <c r="K4013" s="13" t="s">
        <v>213</v>
      </c>
      <c r="L4013" s="13" t="s">
        <v>30</v>
      </c>
      <c r="M4013" s="13" t="s">
        <v>75</v>
      </c>
      <c r="N4013" s="13" t="s">
        <v>206</v>
      </c>
      <c r="O4013" s="33" t="s">
        <v>38</v>
      </c>
      <c r="P4013" s="58" t="s">
        <v>38</v>
      </c>
      <c r="Q4013" s="33" t="s">
        <v>207</v>
      </c>
      <c r="R4013" s="14" t="s">
        <v>38</v>
      </c>
      <c r="S4013" s="13" t="s">
        <v>208</v>
      </c>
      <c r="T4013" s="13" t="s">
        <v>209</v>
      </c>
      <c r="U4013" s="33">
        <f t="shared" ca="1" si="744"/>
        <v>45744.56914039352</v>
      </c>
      <c r="V4013" s="13" t="str">
        <f t="shared" si="745"/>
        <v>Bangalore</v>
      </c>
      <c r="W4013" s="13" t="str">
        <f t="shared" si="746"/>
        <v>CLS</v>
      </c>
      <c r="X4013" s="13">
        <f t="shared" si="747"/>
        <v>9</v>
      </c>
      <c r="Y4013" s="13" t="str">
        <f>IFERROR(VLOOKUP(C4013,ReceivingTeam[],2,FALSE),"HelpDesk")</f>
        <v>HelpDesk</v>
      </c>
      <c r="Z4013" s="67">
        <f t="shared" si="748"/>
        <v>44882.916666666664</v>
      </c>
      <c r="AA4013" s="68">
        <f t="shared" si="749"/>
        <v>44882</v>
      </c>
      <c r="AB4013" s="69" t="b">
        <f t="shared" si="750"/>
        <v>1</v>
      </c>
      <c r="AC4013" s="70">
        <f t="shared" si="751"/>
        <v>0.5</v>
      </c>
      <c r="AD4013" s="67">
        <f t="shared" si="752"/>
        <v>44882.916666666664</v>
      </c>
      <c r="AE4013" s="67">
        <f>VLOOKUP(V4013,'Branch Wise Work Timelines'!C:G,3,FALSE)+AA4013</f>
        <v>44882.416666666664</v>
      </c>
      <c r="AF4013" s="67">
        <f>IF(V4013="Bangalore",VLOOKUP(V4013,'Branch Wise Work Timelines'!C:G,4,FALSE)+AA4013+1,IF(V4013="Mumbai",VLOOKUP(V4013,'Branch Wise Work Timelines'!C:G,4,FALSE)+AA4013+1,VLOOKUP(V4013,'Branch Wise Work Timelines'!C:G,4,FALSE)+AA4013))</f>
        <v>44883.104166666664</v>
      </c>
      <c r="AG4013" s="67">
        <f>WORKDAY.INTL(AA4013,1,11)+VLOOKUP(V4013,'Branch Wise Work Timelines'!C:G,3,FALSE)</f>
        <v>44883.416666666664</v>
      </c>
      <c r="AH4013" s="69" t="str">
        <f t="shared" ca="1" si="753"/>
        <v>Out of TAT</v>
      </c>
      <c r="AI4013" s="69">
        <f t="shared" ca="1" si="754"/>
        <v>20680</v>
      </c>
      <c r="AJ4013" s="69" t="str">
        <f ca="1">IF(AI4013&lt;0,"0-12",IFERROR(VLOOKUP(AI4013,Breakup[],2,FALSE),"&gt;24"))</f>
        <v>&gt;24</v>
      </c>
      <c r="AK4013" s="69" t="str">
        <f>VLOOKUP(V4013,Master!B:D,3,FALSE)</f>
        <v>South</v>
      </c>
      <c r="AL4013" s="69" t="str">
        <f t="shared" si="755"/>
        <v>Bangalore-CLS</v>
      </c>
    </row>
    <row r="4014" spans="1:38">
      <c r="A4014" s="14" t="s">
        <v>8357</v>
      </c>
      <c r="B4014" s="54">
        <v>44701.728993668999</v>
      </c>
      <c r="C4014" s="13" t="s">
        <v>352</v>
      </c>
      <c r="D4014" s="13">
        <v>1284</v>
      </c>
      <c r="E4014" s="13" t="s">
        <v>8358</v>
      </c>
      <c r="F4014" s="13" t="s">
        <v>33</v>
      </c>
      <c r="G4014" s="14">
        <v>1653048497717</v>
      </c>
      <c r="H4014" s="55">
        <v>0.359108796296296</v>
      </c>
      <c r="I4014" s="33">
        <v>44885.3591087963</v>
      </c>
      <c r="J4014" s="58">
        <v>44885</v>
      </c>
      <c r="K4014" s="13" t="s">
        <v>263</v>
      </c>
      <c r="L4014" s="13" t="s">
        <v>69</v>
      </c>
      <c r="M4014" s="13" t="s">
        <v>101</v>
      </c>
      <c r="N4014" s="13" t="s">
        <v>206</v>
      </c>
      <c r="O4014" s="33" t="s">
        <v>38</v>
      </c>
      <c r="P4014" s="58" t="s">
        <v>38</v>
      </c>
      <c r="Q4014" s="33" t="s">
        <v>207</v>
      </c>
      <c r="R4014" s="14" t="s">
        <v>38</v>
      </c>
      <c r="S4014" s="13" t="s">
        <v>208</v>
      </c>
      <c r="T4014" s="13" t="s">
        <v>209</v>
      </c>
      <c r="U4014" s="33">
        <f t="shared" ca="1" si="744"/>
        <v>45744.56914039352</v>
      </c>
      <c r="V4014" s="13" t="str">
        <f t="shared" si="745"/>
        <v>Mumbai</v>
      </c>
      <c r="W4014" s="13" t="str">
        <f t="shared" si="746"/>
        <v>RI</v>
      </c>
      <c r="X4014" s="13">
        <f t="shared" si="747"/>
        <v>8</v>
      </c>
      <c r="Y4014" s="13" t="str">
        <f>IFERROR(VLOOKUP(C4014,ReceivingTeam[],2,FALSE),"HelpDesk")</f>
        <v>HelpDesk</v>
      </c>
      <c r="Z4014" s="67">
        <f t="shared" si="748"/>
        <v>44885.916666666664</v>
      </c>
      <c r="AA4014" s="68">
        <f t="shared" si="749"/>
        <v>44885</v>
      </c>
      <c r="AB4014" s="69" t="b">
        <f t="shared" si="750"/>
        <v>0</v>
      </c>
      <c r="AC4014" s="70">
        <f t="shared" si="751"/>
        <v>0.5</v>
      </c>
      <c r="AD4014" s="67">
        <f t="shared" si="752"/>
        <v>44885.916666666664</v>
      </c>
      <c r="AE4014" s="67">
        <f>VLOOKUP(V4014,'Branch Wise Work Timelines'!C:G,3,FALSE)+AA4014</f>
        <v>44885.416666666664</v>
      </c>
      <c r="AF4014" s="67">
        <f>IF(V4014="Bangalore",VLOOKUP(V4014,'Branch Wise Work Timelines'!C:G,4,FALSE)+AA4014+1,IF(V4014="Mumbai",VLOOKUP(V4014,'Branch Wise Work Timelines'!C:G,4,FALSE)+AA4014+1,VLOOKUP(V4014,'Branch Wise Work Timelines'!C:G,4,FALSE)+AA4014))</f>
        <v>44886.25</v>
      </c>
      <c r="AG4014" s="67">
        <f>WORKDAY.INTL(AA4014,1,11)+VLOOKUP(V4014,'Branch Wise Work Timelines'!C:G,3,FALSE)</f>
        <v>44886.416666666664</v>
      </c>
      <c r="AH4014" s="69" t="str">
        <f t="shared" ca="1" si="753"/>
        <v>Out of TAT</v>
      </c>
      <c r="AI4014" s="69">
        <f t="shared" ca="1" si="754"/>
        <v>20608</v>
      </c>
      <c r="AJ4014" s="69" t="str">
        <f ca="1">IF(AI4014&lt;0,"0-12",IFERROR(VLOOKUP(AI4014,Breakup[],2,FALSE),"&gt;24"))</f>
        <v>&gt;24</v>
      </c>
      <c r="AK4014" s="69" t="str">
        <f>VLOOKUP(V4014,Master!B:D,3,FALSE)</f>
        <v>East</v>
      </c>
      <c r="AL4014" s="69" t="str">
        <f t="shared" si="755"/>
        <v>Mumbai</v>
      </c>
    </row>
    <row r="4015" spans="1:38">
      <c r="A4015" s="14" t="s">
        <v>8359</v>
      </c>
      <c r="B4015" s="54">
        <v>44701.812259722203</v>
      </c>
      <c r="C4015" s="13" t="s">
        <v>418</v>
      </c>
      <c r="D4015" s="13">
        <v>971</v>
      </c>
      <c r="E4015" s="13" t="s">
        <v>8360</v>
      </c>
      <c r="F4015" s="13" t="s">
        <v>15</v>
      </c>
      <c r="G4015" s="14">
        <v>1653055518035</v>
      </c>
      <c r="H4015" s="55">
        <v>0.31035879629629598</v>
      </c>
      <c r="I4015" s="33">
        <v>44884.310358796298</v>
      </c>
      <c r="J4015" s="58">
        <v>44884</v>
      </c>
      <c r="K4015" s="13" t="s">
        <v>213</v>
      </c>
      <c r="L4015" s="13" t="s">
        <v>30</v>
      </c>
      <c r="M4015" s="13" t="s">
        <v>75</v>
      </c>
      <c r="N4015" s="13" t="s">
        <v>206</v>
      </c>
      <c r="O4015" s="33" t="s">
        <v>38</v>
      </c>
      <c r="P4015" s="58" t="s">
        <v>38</v>
      </c>
      <c r="Q4015" s="33" t="s">
        <v>207</v>
      </c>
      <c r="R4015" s="14" t="s">
        <v>38</v>
      </c>
      <c r="S4015" s="13" t="s">
        <v>216</v>
      </c>
      <c r="T4015" s="13" t="s">
        <v>217</v>
      </c>
      <c r="U4015" s="33">
        <f t="shared" ca="1" si="744"/>
        <v>45744.56914039352</v>
      </c>
      <c r="V4015" s="13" t="str">
        <f t="shared" si="745"/>
        <v>Bangalore</v>
      </c>
      <c r="W4015" s="13" t="str">
        <f t="shared" si="746"/>
        <v>CLS</v>
      </c>
      <c r="X4015" s="13">
        <f t="shared" si="747"/>
        <v>7</v>
      </c>
      <c r="Y4015" s="13" t="str">
        <f>IFERROR(VLOOKUP(C4015,ReceivingTeam[],2,FALSE),"HelpDesk")</f>
        <v>HelpDesk</v>
      </c>
      <c r="Z4015" s="67">
        <f t="shared" si="748"/>
        <v>44884.916666666664</v>
      </c>
      <c r="AA4015" s="68">
        <f t="shared" si="749"/>
        <v>44884</v>
      </c>
      <c r="AB4015" s="69" t="b">
        <f t="shared" si="750"/>
        <v>1</v>
      </c>
      <c r="AC4015" s="70">
        <f t="shared" si="751"/>
        <v>0.5</v>
      </c>
      <c r="AD4015" s="67">
        <f t="shared" si="752"/>
        <v>44884.916666666664</v>
      </c>
      <c r="AE4015" s="67">
        <f>VLOOKUP(V4015,'Branch Wise Work Timelines'!C:G,3,FALSE)+AA4015</f>
        <v>44884.416666666664</v>
      </c>
      <c r="AF4015" s="67">
        <f>IF(V4015="Bangalore",VLOOKUP(V4015,'Branch Wise Work Timelines'!C:G,4,FALSE)+AA4015+1,IF(V4015="Mumbai",VLOOKUP(V4015,'Branch Wise Work Timelines'!C:G,4,FALSE)+AA4015+1,VLOOKUP(V4015,'Branch Wise Work Timelines'!C:G,4,FALSE)+AA4015))</f>
        <v>44885.104166666664</v>
      </c>
      <c r="AG4015" s="67">
        <f>WORKDAY.INTL(AA4015,1,11)+VLOOKUP(V4015,'Branch Wise Work Timelines'!C:G,3,FALSE)</f>
        <v>44886.416666666664</v>
      </c>
      <c r="AH4015" s="69" t="str">
        <f t="shared" ca="1" si="753"/>
        <v>Out of TAT</v>
      </c>
      <c r="AI4015" s="69">
        <f t="shared" ca="1" si="754"/>
        <v>20632</v>
      </c>
      <c r="AJ4015" s="69" t="str">
        <f ca="1">IF(AI4015&lt;0,"0-12",IFERROR(VLOOKUP(AI4015,Breakup[],2,FALSE),"&gt;24"))</f>
        <v>&gt;24</v>
      </c>
      <c r="AK4015" s="69" t="str">
        <f>VLOOKUP(V4015,Master!B:D,3,FALSE)</f>
        <v>South</v>
      </c>
      <c r="AL4015" s="69" t="str">
        <f t="shared" si="755"/>
        <v>Bangalore-CLS</v>
      </c>
    </row>
    <row r="4016" spans="1:38">
      <c r="A4016" s="14" t="s">
        <v>8361</v>
      </c>
      <c r="B4016" s="54">
        <v>44701.746819213004</v>
      </c>
      <c r="C4016" s="13" t="s">
        <v>211</v>
      </c>
      <c r="D4016" s="13">
        <v>894</v>
      </c>
      <c r="E4016" s="13" t="s">
        <v>8362</v>
      </c>
      <c r="F4016" s="13" t="s">
        <v>15</v>
      </c>
      <c r="G4016" s="14">
        <v>1653050089671</v>
      </c>
      <c r="H4016" s="55">
        <v>0.201203703703704</v>
      </c>
      <c r="I4016" s="33">
        <v>44881.201203703698</v>
      </c>
      <c r="J4016" s="58">
        <v>44881</v>
      </c>
      <c r="K4016" s="13" t="s">
        <v>213</v>
      </c>
      <c r="L4016" s="13" t="s">
        <v>30</v>
      </c>
      <c r="M4016" s="13" t="s">
        <v>214</v>
      </c>
      <c r="N4016" s="13" t="s">
        <v>206</v>
      </c>
      <c r="O4016" s="33" t="s">
        <v>38</v>
      </c>
      <c r="P4016" s="58" t="s">
        <v>38</v>
      </c>
      <c r="Q4016" s="33" t="s">
        <v>207</v>
      </c>
      <c r="R4016" s="14" t="s">
        <v>38</v>
      </c>
      <c r="S4016" s="13" t="s">
        <v>216</v>
      </c>
      <c r="T4016" s="13" t="s">
        <v>217</v>
      </c>
      <c r="U4016" s="33">
        <f t="shared" ca="1" si="744"/>
        <v>45744.56914039352</v>
      </c>
      <c r="V4016" s="13" t="str">
        <f t="shared" si="745"/>
        <v>Bangalore</v>
      </c>
      <c r="W4016" s="13" t="str">
        <f t="shared" si="746"/>
        <v>CLS</v>
      </c>
      <c r="X4016" s="13">
        <f t="shared" si="747"/>
        <v>4</v>
      </c>
      <c r="Y4016" s="13" t="str">
        <f>IFERROR(VLOOKUP(C4016,ReceivingTeam[],2,FALSE),"HelpDesk")</f>
        <v>HelpDesk</v>
      </c>
      <c r="Z4016" s="67">
        <f t="shared" si="748"/>
        <v>44881.916666666664</v>
      </c>
      <c r="AA4016" s="68">
        <f t="shared" si="749"/>
        <v>44881</v>
      </c>
      <c r="AB4016" s="69" t="b">
        <f t="shared" si="750"/>
        <v>1</v>
      </c>
      <c r="AC4016" s="70">
        <f t="shared" si="751"/>
        <v>0.5</v>
      </c>
      <c r="AD4016" s="67">
        <f t="shared" si="752"/>
        <v>44881.916666666664</v>
      </c>
      <c r="AE4016" s="67">
        <f>VLOOKUP(V4016,'Branch Wise Work Timelines'!C:G,3,FALSE)+AA4016</f>
        <v>44881.416666666664</v>
      </c>
      <c r="AF4016" s="67">
        <f>IF(V4016="Bangalore",VLOOKUP(V4016,'Branch Wise Work Timelines'!C:G,4,FALSE)+AA4016+1,IF(V4016="Mumbai",VLOOKUP(V4016,'Branch Wise Work Timelines'!C:G,4,FALSE)+AA4016+1,VLOOKUP(V4016,'Branch Wise Work Timelines'!C:G,4,FALSE)+AA4016))</f>
        <v>44882.104166666664</v>
      </c>
      <c r="AG4016" s="67">
        <f>WORKDAY.INTL(AA4016,1,11)+VLOOKUP(V4016,'Branch Wise Work Timelines'!C:G,3,FALSE)</f>
        <v>44882.416666666664</v>
      </c>
      <c r="AH4016" s="69" t="str">
        <f t="shared" ca="1" si="753"/>
        <v>Out of TAT</v>
      </c>
      <c r="AI4016" s="69">
        <f t="shared" ca="1" si="754"/>
        <v>20704</v>
      </c>
      <c r="AJ4016" s="69" t="str">
        <f ca="1">IF(AI4016&lt;0,"0-12",IFERROR(VLOOKUP(AI4016,Breakup[],2,FALSE),"&gt;24"))</f>
        <v>&gt;24</v>
      </c>
      <c r="AK4016" s="69" t="str">
        <f>VLOOKUP(V4016,Master!B:D,3,FALSE)</f>
        <v>South</v>
      </c>
      <c r="AL4016" s="69" t="str">
        <f t="shared" si="755"/>
        <v>Bangalore-CLS</v>
      </c>
    </row>
    <row r="4017" spans="1:38">
      <c r="A4017" s="14" t="s">
        <v>8363</v>
      </c>
      <c r="B4017" s="54">
        <v>44701.6914519329</v>
      </c>
      <c r="C4017" s="13" t="s">
        <v>1345</v>
      </c>
      <c r="D4017" s="13">
        <v>1259</v>
      </c>
      <c r="E4017" s="13" t="s">
        <v>8364</v>
      </c>
      <c r="F4017" s="13" t="s">
        <v>15</v>
      </c>
      <c r="G4017" s="14">
        <v>1653048302745</v>
      </c>
      <c r="H4017" s="55">
        <v>7.0497685185185205E-2</v>
      </c>
      <c r="I4017" s="33">
        <v>44890.070497685199</v>
      </c>
      <c r="J4017" s="58">
        <v>44890</v>
      </c>
      <c r="K4017" s="13" t="s">
        <v>213</v>
      </c>
      <c r="L4017" s="13" t="s">
        <v>30</v>
      </c>
      <c r="M4017" s="13" t="s">
        <v>75</v>
      </c>
      <c r="N4017" s="13" t="s">
        <v>206</v>
      </c>
      <c r="O4017" s="33" t="s">
        <v>38</v>
      </c>
      <c r="P4017" s="58" t="s">
        <v>38</v>
      </c>
      <c r="Q4017" s="33" t="s">
        <v>207</v>
      </c>
      <c r="R4017" s="14" t="s">
        <v>38</v>
      </c>
      <c r="S4017" s="13" t="s">
        <v>216</v>
      </c>
      <c r="T4017" s="13" t="s">
        <v>217</v>
      </c>
      <c r="U4017" s="33">
        <f t="shared" ca="1" si="744"/>
        <v>45744.56914039352</v>
      </c>
      <c r="V4017" s="13" t="str">
        <f t="shared" si="745"/>
        <v>Bangalore</v>
      </c>
      <c r="W4017" s="13" t="str">
        <f t="shared" si="746"/>
        <v>CLS</v>
      </c>
      <c r="X4017" s="13">
        <f t="shared" si="747"/>
        <v>1</v>
      </c>
      <c r="Y4017" s="13" t="str">
        <f>IFERROR(VLOOKUP(C4017,ReceivingTeam[],2,FALSE),"HelpDesk")</f>
        <v>HelpDesk</v>
      </c>
      <c r="Z4017" s="67">
        <f t="shared" si="748"/>
        <v>44890.916666666664</v>
      </c>
      <c r="AA4017" s="68">
        <f t="shared" si="749"/>
        <v>44890</v>
      </c>
      <c r="AB4017" s="69" t="b">
        <f t="shared" si="750"/>
        <v>1</v>
      </c>
      <c r="AC4017" s="70">
        <f t="shared" si="751"/>
        <v>0.5</v>
      </c>
      <c r="AD4017" s="67">
        <f t="shared" si="752"/>
        <v>44890.916666666664</v>
      </c>
      <c r="AE4017" s="67">
        <f>VLOOKUP(V4017,'Branch Wise Work Timelines'!C:G,3,FALSE)+AA4017</f>
        <v>44890.416666666664</v>
      </c>
      <c r="AF4017" s="67">
        <f>IF(V4017="Bangalore",VLOOKUP(V4017,'Branch Wise Work Timelines'!C:G,4,FALSE)+AA4017+1,IF(V4017="Mumbai",VLOOKUP(V4017,'Branch Wise Work Timelines'!C:G,4,FALSE)+AA4017+1,VLOOKUP(V4017,'Branch Wise Work Timelines'!C:G,4,FALSE)+AA4017))</f>
        <v>44891.104166666664</v>
      </c>
      <c r="AG4017" s="67">
        <f>WORKDAY.INTL(AA4017,1,11)+VLOOKUP(V4017,'Branch Wise Work Timelines'!C:G,3,FALSE)</f>
        <v>44891.416666666664</v>
      </c>
      <c r="AH4017" s="69" t="str">
        <f t="shared" ca="1" si="753"/>
        <v>Out of TAT</v>
      </c>
      <c r="AI4017" s="69">
        <f t="shared" ca="1" si="754"/>
        <v>20488</v>
      </c>
      <c r="AJ4017" s="69" t="str">
        <f ca="1">IF(AI4017&lt;0,"0-12",IFERROR(VLOOKUP(AI4017,Breakup[],2,FALSE),"&gt;24"))</f>
        <v>&gt;24</v>
      </c>
      <c r="AK4017" s="69" t="str">
        <f>VLOOKUP(V4017,Master!B:D,3,FALSE)</f>
        <v>South</v>
      </c>
      <c r="AL4017" s="69" t="str">
        <f t="shared" si="755"/>
        <v>Bangalore-CLS</v>
      </c>
    </row>
    <row r="4018" spans="1:38">
      <c r="A4018" s="14" t="s">
        <v>8365</v>
      </c>
      <c r="B4018" s="54">
        <v>44701.714636192097</v>
      </c>
      <c r="C4018" s="13" t="s">
        <v>110</v>
      </c>
      <c r="D4018" s="13">
        <v>1424</v>
      </c>
      <c r="E4018" s="13" t="s">
        <v>8366</v>
      </c>
      <c r="F4018" s="13" t="s">
        <v>33</v>
      </c>
      <c r="G4018" s="14">
        <v>1653058722519</v>
      </c>
      <c r="H4018" s="55">
        <v>0.657905092592593</v>
      </c>
      <c r="I4018" s="33">
        <v>44889.657905092601</v>
      </c>
      <c r="J4018" s="58">
        <v>44889</v>
      </c>
      <c r="K4018" s="13" t="s">
        <v>263</v>
      </c>
      <c r="L4018" s="13" t="s">
        <v>69</v>
      </c>
      <c r="M4018" s="13" t="s">
        <v>101</v>
      </c>
      <c r="N4018" s="13" t="s">
        <v>206</v>
      </c>
      <c r="O4018" s="33" t="s">
        <v>38</v>
      </c>
      <c r="P4018" s="58" t="s">
        <v>38</v>
      </c>
      <c r="Q4018" s="33" t="s">
        <v>207</v>
      </c>
      <c r="R4018" s="14" t="s">
        <v>38</v>
      </c>
      <c r="S4018" s="13" t="s">
        <v>208</v>
      </c>
      <c r="T4018" s="13" t="s">
        <v>209</v>
      </c>
      <c r="U4018" s="33">
        <f t="shared" ca="1" si="744"/>
        <v>45744.56914039352</v>
      </c>
      <c r="V4018" s="13" t="str">
        <f t="shared" si="745"/>
        <v>Mumbai</v>
      </c>
      <c r="W4018" s="13" t="str">
        <f t="shared" si="746"/>
        <v>RI</v>
      </c>
      <c r="X4018" s="13">
        <f t="shared" si="747"/>
        <v>15</v>
      </c>
      <c r="Y4018" s="13" t="str">
        <f>IFERROR(VLOOKUP(C4018,ReceivingTeam[],2,FALSE),"HelpDesk")</f>
        <v>Branch office</v>
      </c>
      <c r="Z4018" s="67">
        <f t="shared" si="748"/>
        <v>44890.157905092601</v>
      </c>
      <c r="AA4018" s="68">
        <f t="shared" si="749"/>
        <v>44889</v>
      </c>
      <c r="AB4018" s="69" t="b">
        <f t="shared" si="750"/>
        <v>1</v>
      </c>
      <c r="AC4018" s="70">
        <f t="shared" si="751"/>
        <v>0.5</v>
      </c>
      <c r="AD4018" s="67">
        <f t="shared" si="752"/>
        <v>44890.157905092601</v>
      </c>
      <c r="AE4018" s="67">
        <f>VLOOKUP(V4018,'Branch Wise Work Timelines'!C:G,3,FALSE)+AA4018</f>
        <v>44889.416666666664</v>
      </c>
      <c r="AF4018" s="67">
        <f>IF(V4018="Bangalore",VLOOKUP(V4018,'Branch Wise Work Timelines'!C:G,4,FALSE)+AA4018+1,IF(V4018="Mumbai",VLOOKUP(V4018,'Branch Wise Work Timelines'!C:G,4,FALSE)+AA4018+1,VLOOKUP(V4018,'Branch Wise Work Timelines'!C:G,4,FALSE)+AA4018))</f>
        <v>44890.25</v>
      </c>
      <c r="AG4018" s="67">
        <f>WORKDAY.INTL(AA4018,1,11)+VLOOKUP(V4018,'Branch Wise Work Timelines'!C:G,3,FALSE)</f>
        <v>44890.416666666664</v>
      </c>
      <c r="AH4018" s="69" t="str">
        <f t="shared" ca="1" si="753"/>
        <v>Out of TAT</v>
      </c>
      <c r="AI4018" s="69">
        <f t="shared" ca="1" si="754"/>
        <v>20506</v>
      </c>
      <c r="AJ4018" s="69" t="str">
        <f ca="1">IF(AI4018&lt;0,"0-12",IFERROR(VLOOKUP(AI4018,Breakup[],2,FALSE),"&gt;24"))</f>
        <v>&gt;24</v>
      </c>
      <c r="AK4018" s="69" t="str">
        <f>VLOOKUP(V4018,Master!B:D,3,FALSE)</f>
        <v>East</v>
      </c>
      <c r="AL4018" s="69" t="str">
        <f t="shared" si="755"/>
        <v>Mumbai</v>
      </c>
    </row>
    <row r="4019" spans="1:38">
      <c r="A4019" s="14" t="s">
        <v>8367</v>
      </c>
      <c r="B4019" s="54">
        <v>44701.736694560197</v>
      </c>
      <c r="C4019" s="13" t="s">
        <v>110</v>
      </c>
      <c r="D4019" s="13">
        <v>114</v>
      </c>
      <c r="E4019" s="13" t="s">
        <v>8368</v>
      </c>
      <c r="F4019" s="13" t="s">
        <v>33</v>
      </c>
      <c r="G4019" s="14">
        <v>1653049856324</v>
      </c>
      <c r="H4019" s="55">
        <v>0.71718749999999998</v>
      </c>
      <c r="I4019" s="33">
        <v>44884.717187499999</v>
      </c>
      <c r="J4019" s="58">
        <v>44884</v>
      </c>
      <c r="K4019" s="13" t="s">
        <v>263</v>
      </c>
      <c r="L4019" s="13" t="s">
        <v>69</v>
      </c>
      <c r="M4019" s="13" t="s">
        <v>101</v>
      </c>
      <c r="N4019" s="13" t="s">
        <v>206</v>
      </c>
      <c r="O4019" s="33" t="s">
        <v>38</v>
      </c>
      <c r="P4019" s="58" t="s">
        <v>38</v>
      </c>
      <c r="Q4019" s="33" t="s">
        <v>207</v>
      </c>
      <c r="R4019" s="14" t="s">
        <v>38</v>
      </c>
      <c r="S4019" s="13" t="s">
        <v>208</v>
      </c>
      <c r="T4019" s="13" t="s">
        <v>209</v>
      </c>
      <c r="U4019" s="33">
        <f t="shared" ca="1" si="744"/>
        <v>45744.56914039352</v>
      </c>
      <c r="V4019" s="13" t="str">
        <f t="shared" si="745"/>
        <v>Mumbai</v>
      </c>
      <c r="W4019" s="13" t="str">
        <f t="shared" si="746"/>
        <v>RI</v>
      </c>
      <c r="X4019" s="13">
        <f t="shared" si="747"/>
        <v>17</v>
      </c>
      <c r="Y4019" s="13" t="str">
        <f>IFERROR(VLOOKUP(C4019,ReceivingTeam[],2,FALSE),"HelpDesk")</f>
        <v>Branch office</v>
      </c>
      <c r="Z4019" s="67">
        <f t="shared" si="748"/>
        <v>44885.217187499999</v>
      </c>
      <c r="AA4019" s="68">
        <f t="shared" si="749"/>
        <v>44884</v>
      </c>
      <c r="AB4019" s="69" t="b">
        <f t="shared" si="750"/>
        <v>1</v>
      </c>
      <c r="AC4019" s="70">
        <f t="shared" si="751"/>
        <v>0.5</v>
      </c>
      <c r="AD4019" s="67">
        <f t="shared" si="752"/>
        <v>44885.217187499999</v>
      </c>
      <c r="AE4019" s="67">
        <f>VLOOKUP(V4019,'Branch Wise Work Timelines'!C:G,3,FALSE)+AA4019</f>
        <v>44884.416666666664</v>
      </c>
      <c r="AF4019" s="67">
        <f>IF(V4019="Bangalore",VLOOKUP(V4019,'Branch Wise Work Timelines'!C:G,4,FALSE)+AA4019+1,IF(V4019="Mumbai",VLOOKUP(V4019,'Branch Wise Work Timelines'!C:G,4,FALSE)+AA4019+1,VLOOKUP(V4019,'Branch Wise Work Timelines'!C:G,4,FALSE)+AA4019))</f>
        <v>44885.25</v>
      </c>
      <c r="AG4019" s="67">
        <f>WORKDAY.INTL(AA4019,1,11)+VLOOKUP(V4019,'Branch Wise Work Timelines'!C:G,3,FALSE)</f>
        <v>44886.416666666664</v>
      </c>
      <c r="AH4019" s="69" t="str">
        <f t="shared" ca="1" si="753"/>
        <v>Out of TAT</v>
      </c>
      <c r="AI4019" s="69">
        <f t="shared" ca="1" si="754"/>
        <v>20625</v>
      </c>
      <c r="AJ4019" s="69" t="str">
        <f ca="1">IF(AI4019&lt;0,"0-12",IFERROR(VLOOKUP(AI4019,Breakup[],2,FALSE),"&gt;24"))</f>
        <v>&gt;24</v>
      </c>
      <c r="AK4019" s="69" t="str">
        <f>VLOOKUP(V4019,Master!B:D,3,FALSE)</f>
        <v>East</v>
      </c>
      <c r="AL4019" s="69" t="str">
        <f t="shared" si="755"/>
        <v>Mumbai</v>
      </c>
    </row>
    <row r="4020" spans="1:38">
      <c r="A4020" s="14" t="s">
        <v>8369</v>
      </c>
      <c r="B4020" s="54">
        <v>44701.683813391202</v>
      </c>
      <c r="C4020" s="13" t="s">
        <v>722</v>
      </c>
      <c r="D4020" s="13">
        <v>1998</v>
      </c>
      <c r="E4020" s="13" t="s">
        <v>8370</v>
      </c>
      <c r="F4020" s="13" t="s">
        <v>15</v>
      </c>
      <c r="G4020" s="14">
        <v>1653048896111</v>
      </c>
      <c r="H4020" s="55">
        <v>0.78017361111111105</v>
      </c>
      <c r="I4020" s="33">
        <v>44881.7801736111</v>
      </c>
      <c r="J4020" s="58">
        <v>44881</v>
      </c>
      <c r="K4020" s="13" t="s">
        <v>213</v>
      </c>
      <c r="L4020" s="13" t="s">
        <v>30</v>
      </c>
      <c r="M4020" s="13" t="s">
        <v>75</v>
      </c>
      <c r="N4020" s="13" t="s">
        <v>206</v>
      </c>
      <c r="O4020" s="33" t="s">
        <v>38</v>
      </c>
      <c r="P4020" s="58" t="s">
        <v>38</v>
      </c>
      <c r="Q4020" s="33" t="s">
        <v>207</v>
      </c>
      <c r="R4020" s="14" t="s">
        <v>38</v>
      </c>
      <c r="S4020" s="13" t="s">
        <v>216</v>
      </c>
      <c r="T4020" s="13" t="s">
        <v>217</v>
      </c>
      <c r="U4020" s="33">
        <f t="shared" ca="1" si="744"/>
        <v>45744.56914039352</v>
      </c>
      <c r="V4020" s="13" t="str">
        <f t="shared" si="745"/>
        <v>Bangalore</v>
      </c>
      <c r="W4020" s="13" t="str">
        <f t="shared" si="746"/>
        <v>CLS</v>
      </c>
      <c r="X4020" s="13">
        <f t="shared" si="747"/>
        <v>18</v>
      </c>
      <c r="Y4020" s="13" t="str">
        <f>IFERROR(VLOOKUP(C4020,ReceivingTeam[],2,FALSE),"HelpDesk")</f>
        <v>HelpDesk</v>
      </c>
      <c r="Z4020" s="67">
        <f t="shared" si="748"/>
        <v>44882.5926736111</v>
      </c>
      <c r="AA4020" s="68">
        <f t="shared" si="749"/>
        <v>44881</v>
      </c>
      <c r="AB4020" s="69" t="b">
        <f t="shared" si="750"/>
        <v>1</v>
      </c>
      <c r="AC4020" s="70">
        <f t="shared" si="751"/>
        <v>0.5</v>
      </c>
      <c r="AD4020" s="67">
        <f t="shared" si="752"/>
        <v>44882.5926736111</v>
      </c>
      <c r="AE4020" s="67">
        <f>VLOOKUP(V4020,'Branch Wise Work Timelines'!C:G,3,FALSE)+AA4020</f>
        <v>44881.416666666664</v>
      </c>
      <c r="AF4020" s="67">
        <f>IF(V4020="Bangalore",VLOOKUP(V4020,'Branch Wise Work Timelines'!C:G,4,FALSE)+AA4020+1,IF(V4020="Mumbai",VLOOKUP(V4020,'Branch Wise Work Timelines'!C:G,4,FALSE)+AA4020+1,VLOOKUP(V4020,'Branch Wise Work Timelines'!C:G,4,FALSE)+AA4020))</f>
        <v>44882.104166666664</v>
      </c>
      <c r="AG4020" s="67">
        <f>WORKDAY.INTL(AA4020,1,11)+VLOOKUP(V4020,'Branch Wise Work Timelines'!C:G,3,FALSE)</f>
        <v>44882.416666666664</v>
      </c>
      <c r="AH4020" s="69" t="str">
        <f t="shared" ca="1" si="753"/>
        <v>Out of TAT</v>
      </c>
      <c r="AI4020" s="69">
        <f t="shared" ca="1" si="754"/>
        <v>20688</v>
      </c>
      <c r="AJ4020" s="69" t="str">
        <f ca="1">IF(AI4020&lt;0,"0-12",IFERROR(VLOOKUP(AI4020,Breakup[],2,FALSE),"&gt;24"))</f>
        <v>&gt;24</v>
      </c>
      <c r="AK4020" s="69" t="str">
        <f>VLOOKUP(V4020,Master!B:D,3,FALSE)</f>
        <v>South</v>
      </c>
      <c r="AL4020" s="69" t="str">
        <f t="shared" si="755"/>
        <v>Bangalore-CLS</v>
      </c>
    </row>
    <row r="4021" spans="1:38">
      <c r="A4021" s="14" t="s">
        <v>8371</v>
      </c>
      <c r="B4021" s="54">
        <v>44701.8149452199</v>
      </c>
      <c r="C4021" s="13" t="s">
        <v>586</v>
      </c>
      <c r="D4021" s="13">
        <v>601</v>
      </c>
      <c r="E4021" s="13" t="s">
        <v>8372</v>
      </c>
      <c r="F4021" s="13" t="s">
        <v>15</v>
      </c>
      <c r="G4021" s="14">
        <v>1653055518035</v>
      </c>
      <c r="H4021" s="55">
        <v>0.54569444444444404</v>
      </c>
      <c r="I4021" s="33">
        <v>44889.545694444401</v>
      </c>
      <c r="J4021" s="58">
        <v>44889</v>
      </c>
      <c r="K4021" s="13" t="s">
        <v>213</v>
      </c>
      <c r="L4021" s="13" t="s">
        <v>30</v>
      </c>
      <c r="M4021" s="13" t="s">
        <v>75</v>
      </c>
      <c r="N4021" s="13" t="s">
        <v>206</v>
      </c>
      <c r="O4021" s="33" t="s">
        <v>38</v>
      </c>
      <c r="P4021" s="58" t="s">
        <v>38</v>
      </c>
      <c r="Q4021" s="33" t="s">
        <v>207</v>
      </c>
      <c r="R4021" s="14" t="s">
        <v>38</v>
      </c>
      <c r="S4021" s="13" t="s">
        <v>216</v>
      </c>
      <c r="T4021" s="13" t="s">
        <v>217</v>
      </c>
      <c r="U4021" s="33">
        <f t="shared" ca="1" si="744"/>
        <v>45744.56914039352</v>
      </c>
      <c r="V4021" s="13" t="str">
        <f t="shared" si="745"/>
        <v>Bangalore</v>
      </c>
      <c r="W4021" s="13" t="str">
        <f t="shared" si="746"/>
        <v>CLS</v>
      </c>
      <c r="X4021" s="13">
        <f t="shared" si="747"/>
        <v>13</v>
      </c>
      <c r="Y4021" s="13" t="str">
        <f>IFERROR(VLOOKUP(C4021,ReceivingTeam[],2,FALSE),"HelpDesk")</f>
        <v>HelpDesk</v>
      </c>
      <c r="Z4021" s="67">
        <f t="shared" si="748"/>
        <v>44890.045694444401</v>
      </c>
      <c r="AA4021" s="68">
        <f t="shared" si="749"/>
        <v>44889</v>
      </c>
      <c r="AB4021" s="69" t="b">
        <f t="shared" si="750"/>
        <v>1</v>
      </c>
      <c r="AC4021" s="70">
        <f t="shared" si="751"/>
        <v>0.5</v>
      </c>
      <c r="AD4021" s="67">
        <f t="shared" si="752"/>
        <v>44890.045694444401</v>
      </c>
      <c r="AE4021" s="67">
        <f>VLOOKUP(V4021,'Branch Wise Work Timelines'!C:G,3,FALSE)+AA4021</f>
        <v>44889.416666666664</v>
      </c>
      <c r="AF4021" s="67">
        <f>IF(V4021="Bangalore",VLOOKUP(V4021,'Branch Wise Work Timelines'!C:G,4,FALSE)+AA4021+1,IF(V4021="Mumbai",VLOOKUP(V4021,'Branch Wise Work Timelines'!C:G,4,FALSE)+AA4021+1,VLOOKUP(V4021,'Branch Wise Work Timelines'!C:G,4,FALSE)+AA4021))</f>
        <v>44890.104166666664</v>
      </c>
      <c r="AG4021" s="67">
        <f>WORKDAY.INTL(AA4021,1,11)+VLOOKUP(V4021,'Branch Wise Work Timelines'!C:G,3,FALSE)</f>
        <v>44890.416666666664</v>
      </c>
      <c r="AH4021" s="69" t="str">
        <f t="shared" ca="1" si="753"/>
        <v>Out of TAT</v>
      </c>
      <c r="AI4021" s="69">
        <f t="shared" ca="1" si="754"/>
        <v>20509</v>
      </c>
      <c r="AJ4021" s="69" t="str">
        <f ca="1">IF(AI4021&lt;0,"0-12",IFERROR(VLOOKUP(AI4021,Breakup[],2,FALSE),"&gt;24"))</f>
        <v>&gt;24</v>
      </c>
      <c r="AK4021" s="69" t="str">
        <f>VLOOKUP(V4021,Master!B:D,3,FALSE)</f>
        <v>South</v>
      </c>
      <c r="AL4021" s="69" t="str">
        <f t="shared" si="755"/>
        <v>Bangalore-CLS</v>
      </c>
    </row>
    <row r="4022" spans="1:38">
      <c r="A4022" s="14" t="s">
        <v>8373</v>
      </c>
      <c r="B4022" s="54">
        <v>44701.742937928197</v>
      </c>
      <c r="C4022" s="13" t="s">
        <v>418</v>
      </c>
      <c r="D4022" s="13">
        <v>1241</v>
      </c>
      <c r="E4022" s="13" t="s">
        <v>8374</v>
      </c>
      <c r="F4022" s="13" t="s">
        <v>15</v>
      </c>
      <c r="G4022" s="14">
        <v>1653050621596</v>
      </c>
      <c r="H4022" s="55">
        <v>0.54886574074074101</v>
      </c>
      <c r="I4022" s="33">
        <v>44887.548865740697</v>
      </c>
      <c r="J4022" s="58">
        <v>44887</v>
      </c>
      <c r="K4022" s="13" t="s">
        <v>213</v>
      </c>
      <c r="L4022" s="13" t="s">
        <v>30</v>
      </c>
      <c r="M4022" s="13" t="s">
        <v>214</v>
      </c>
      <c r="N4022" s="13" t="s">
        <v>206</v>
      </c>
      <c r="O4022" s="33" t="s">
        <v>38</v>
      </c>
      <c r="P4022" s="58" t="s">
        <v>38</v>
      </c>
      <c r="Q4022" s="33" t="s">
        <v>207</v>
      </c>
      <c r="R4022" s="14" t="s">
        <v>38</v>
      </c>
      <c r="S4022" s="13" t="s">
        <v>216</v>
      </c>
      <c r="T4022" s="13" t="s">
        <v>217</v>
      </c>
      <c r="U4022" s="33">
        <f t="shared" ca="1" si="744"/>
        <v>45744.56914039352</v>
      </c>
      <c r="V4022" s="13" t="str">
        <f t="shared" si="745"/>
        <v>Bangalore</v>
      </c>
      <c r="W4022" s="13" t="str">
        <f t="shared" si="746"/>
        <v>CLS</v>
      </c>
      <c r="X4022" s="13">
        <f t="shared" si="747"/>
        <v>13</v>
      </c>
      <c r="Y4022" s="13" t="str">
        <f>IFERROR(VLOOKUP(C4022,ReceivingTeam[],2,FALSE),"HelpDesk")</f>
        <v>HelpDesk</v>
      </c>
      <c r="Z4022" s="67">
        <f t="shared" si="748"/>
        <v>44888.048865740697</v>
      </c>
      <c r="AA4022" s="68">
        <f t="shared" si="749"/>
        <v>44887</v>
      </c>
      <c r="AB4022" s="69" t="b">
        <f t="shared" si="750"/>
        <v>1</v>
      </c>
      <c r="AC4022" s="70">
        <f t="shared" si="751"/>
        <v>0.5</v>
      </c>
      <c r="AD4022" s="67">
        <f t="shared" si="752"/>
        <v>44888.048865740697</v>
      </c>
      <c r="AE4022" s="67">
        <f>VLOOKUP(V4022,'Branch Wise Work Timelines'!C:G,3,FALSE)+AA4022</f>
        <v>44887.416666666664</v>
      </c>
      <c r="AF4022" s="67">
        <f>IF(V4022="Bangalore",VLOOKUP(V4022,'Branch Wise Work Timelines'!C:G,4,FALSE)+AA4022+1,IF(V4022="Mumbai",VLOOKUP(V4022,'Branch Wise Work Timelines'!C:G,4,FALSE)+AA4022+1,VLOOKUP(V4022,'Branch Wise Work Timelines'!C:G,4,FALSE)+AA4022))</f>
        <v>44888.104166666664</v>
      </c>
      <c r="AG4022" s="67">
        <f>WORKDAY.INTL(AA4022,1,11)+VLOOKUP(V4022,'Branch Wise Work Timelines'!C:G,3,FALSE)</f>
        <v>44888.416666666664</v>
      </c>
      <c r="AH4022" s="69" t="str">
        <f t="shared" ca="1" si="753"/>
        <v>Out of TAT</v>
      </c>
      <c r="AI4022" s="69">
        <f t="shared" ca="1" si="754"/>
        <v>20557</v>
      </c>
      <c r="AJ4022" s="69" t="str">
        <f ca="1">IF(AI4022&lt;0,"0-12",IFERROR(VLOOKUP(AI4022,Breakup[],2,FALSE),"&gt;24"))</f>
        <v>&gt;24</v>
      </c>
      <c r="AK4022" s="69" t="str">
        <f>VLOOKUP(V4022,Master!B:D,3,FALSE)</f>
        <v>South</v>
      </c>
      <c r="AL4022" s="69" t="str">
        <f t="shared" si="755"/>
        <v>Bangalore-CLS</v>
      </c>
    </row>
    <row r="4023" spans="1:38">
      <c r="A4023" s="14" t="s">
        <v>8375</v>
      </c>
      <c r="B4023" s="54">
        <v>44701.824367395799</v>
      </c>
      <c r="C4023" s="13" t="s">
        <v>114</v>
      </c>
      <c r="D4023" s="13">
        <v>750</v>
      </c>
      <c r="E4023" s="13" t="s">
        <v>8376</v>
      </c>
      <c r="F4023" s="13" t="s">
        <v>33</v>
      </c>
      <c r="G4023" s="14">
        <v>1653057395341</v>
      </c>
      <c r="H4023" s="55">
        <v>0.81942129629629601</v>
      </c>
      <c r="I4023" s="33">
        <v>44882.819421296299</v>
      </c>
      <c r="J4023" s="58">
        <v>44882</v>
      </c>
      <c r="K4023" s="13" t="s">
        <v>263</v>
      </c>
      <c r="L4023" s="13" t="s">
        <v>69</v>
      </c>
      <c r="M4023" s="13" t="s">
        <v>101</v>
      </c>
      <c r="N4023" s="13" t="s">
        <v>206</v>
      </c>
      <c r="O4023" s="33" t="s">
        <v>38</v>
      </c>
      <c r="P4023" s="58" t="s">
        <v>38</v>
      </c>
      <c r="Q4023" s="33" t="s">
        <v>207</v>
      </c>
      <c r="R4023" s="14" t="s">
        <v>38</v>
      </c>
      <c r="S4023" s="13" t="s">
        <v>208</v>
      </c>
      <c r="T4023" s="13" t="s">
        <v>209</v>
      </c>
      <c r="U4023" s="33">
        <f t="shared" ca="1" si="744"/>
        <v>45744.56914039352</v>
      </c>
      <c r="V4023" s="13" t="str">
        <f t="shared" si="745"/>
        <v>Mumbai</v>
      </c>
      <c r="W4023" s="13" t="str">
        <f t="shared" si="746"/>
        <v>RI</v>
      </c>
      <c r="X4023" s="13">
        <f t="shared" si="747"/>
        <v>19</v>
      </c>
      <c r="Y4023" s="13" t="str">
        <f>IFERROR(VLOOKUP(C4023,ReceivingTeam[],2,FALSE),"HelpDesk")</f>
        <v>Branch office</v>
      </c>
      <c r="Z4023" s="67">
        <f t="shared" si="748"/>
        <v>44883.486087962963</v>
      </c>
      <c r="AA4023" s="68">
        <f t="shared" si="749"/>
        <v>44882</v>
      </c>
      <c r="AB4023" s="69" t="b">
        <f t="shared" si="750"/>
        <v>1</v>
      </c>
      <c r="AC4023" s="70">
        <f t="shared" si="751"/>
        <v>0.5</v>
      </c>
      <c r="AD4023" s="67">
        <f t="shared" si="752"/>
        <v>44883.486087962963</v>
      </c>
      <c r="AE4023" s="67">
        <f>VLOOKUP(V4023,'Branch Wise Work Timelines'!C:G,3,FALSE)+AA4023</f>
        <v>44882.416666666664</v>
      </c>
      <c r="AF4023" s="67">
        <f>IF(V4023="Bangalore",VLOOKUP(V4023,'Branch Wise Work Timelines'!C:G,4,FALSE)+AA4023+1,IF(V4023="Mumbai",VLOOKUP(V4023,'Branch Wise Work Timelines'!C:G,4,FALSE)+AA4023+1,VLOOKUP(V4023,'Branch Wise Work Timelines'!C:G,4,FALSE)+AA4023))</f>
        <v>44883.25</v>
      </c>
      <c r="AG4023" s="67">
        <f>WORKDAY.INTL(AA4023,1,11)+VLOOKUP(V4023,'Branch Wise Work Timelines'!C:G,3,FALSE)</f>
        <v>44883.416666666664</v>
      </c>
      <c r="AH4023" s="69" t="str">
        <f t="shared" ca="1" si="753"/>
        <v>Out of TAT</v>
      </c>
      <c r="AI4023" s="69">
        <f t="shared" ca="1" si="754"/>
        <v>20666</v>
      </c>
      <c r="AJ4023" s="69" t="str">
        <f ca="1">IF(AI4023&lt;0,"0-12",IFERROR(VLOOKUP(AI4023,Breakup[],2,FALSE),"&gt;24"))</f>
        <v>&gt;24</v>
      </c>
      <c r="AK4023" s="69" t="str">
        <f>VLOOKUP(V4023,Master!B:D,3,FALSE)</f>
        <v>East</v>
      </c>
      <c r="AL4023" s="69" t="str">
        <f t="shared" si="755"/>
        <v>Mumbai</v>
      </c>
    </row>
    <row r="4024" spans="1:38">
      <c r="A4024" s="14" t="s">
        <v>8377</v>
      </c>
      <c r="B4024" s="54">
        <v>44701.672447141202</v>
      </c>
      <c r="C4024" s="13" t="s">
        <v>235</v>
      </c>
      <c r="D4024" s="13">
        <v>403</v>
      </c>
      <c r="E4024" s="13" t="s">
        <v>8378</v>
      </c>
      <c r="F4024" s="13" t="s">
        <v>15</v>
      </c>
      <c r="G4024" s="14">
        <v>1653051574035</v>
      </c>
      <c r="H4024" s="55">
        <v>0.57598379629629604</v>
      </c>
      <c r="I4024" s="33">
        <v>44883.575983796298</v>
      </c>
      <c r="J4024" s="58">
        <v>44883</v>
      </c>
      <c r="K4024" s="13" t="s">
        <v>213</v>
      </c>
      <c r="L4024" s="13" t="s">
        <v>30</v>
      </c>
      <c r="M4024" s="13" t="s">
        <v>75</v>
      </c>
      <c r="N4024" s="13" t="s">
        <v>206</v>
      </c>
      <c r="O4024" s="33" t="s">
        <v>38</v>
      </c>
      <c r="P4024" s="58" t="s">
        <v>38</v>
      </c>
      <c r="Q4024" s="33" t="s">
        <v>207</v>
      </c>
      <c r="R4024" s="14" t="s">
        <v>38</v>
      </c>
      <c r="S4024" s="13" t="s">
        <v>208</v>
      </c>
      <c r="T4024" s="13" t="s">
        <v>209</v>
      </c>
      <c r="U4024" s="33">
        <f t="shared" ca="1" si="744"/>
        <v>45744.56914039352</v>
      </c>
      <c r="V4024" s="13" t="str">
        <f t="shared" si="745"/>
        <v>Bangalore</v>
      </c>
      <c r="W4024" s="13" t="str">
        <f t="shared" si="746"/>
        <v>CLS</v>
      </c>
      <c r="X4024" s="13">
        <f t="shared" si="747"/>
        <v>13</v>
      </c>
      <c r="Y4024" s="13" t="str">
        <f>IFERROR(VLOOKUP(C4024,ReceivingTeam[],2,FALSE),"HelpDesk")</f>
        <v>HelpDesk</v>
      </c>
      <c r="Z4024" s="67">
        <f t="shared" si="748"/>
        <v>44884.075983796298</v>
      </c>
      <c r="AA4024" s="68">
        <f t="shared" si="749"/>
        <v>44883</v>
      </c>
      <c r="AB4024" s="69" t="b">
        <f t="shared" si="750"/>
        <v>1</v>
      </c>
      <c r="AC4024" s="70">
        <f t="shared" si="751"/>
        <v>0.5</v>
      </c>
      <c r="AD4024" s="67">
        <f t="shared" si="752"/>
        <v>44884.075983796298</v>
      </c>
      <c r="AE4024" s="67">
        <f>VLOOKUP(V4024,'Branch Wise Work Timelines'!C:G,3,FALSE)+AA4024</f>
        <v>44883.416666666664</v>
      </c>
      <c r="AF4024" s="67">
        <f>IF(V4024="Bangalore",VLOOKUP(V4024,'Branch Wise Work Timelines'!C:G,4,FALSE)+AA4024+1,IF(V4024="Mumbai",VLOOKUP(V4024,'Branch Wise Work Timelines'!C:G,4,FALSE)+AA4024+1,VLOOKUP(V4024,'Branch Wise Work Timelines'!C:G,4,FALSE)+AA4024))</f>
        <v>44884.104166666664</v>
      </c>
      <c r="AG4024" s="67">
        <f>WORKDAY.INTL(AA4024,1,11)+VLOOKUP(V4024,'Branch Wise Work Timelines'!C:G,3,FALSE)</f>
        <v>44884.416666666664</v>
      </c>
      <c r="AH4024" s="69" t="str">
        <f t="shared" ca="1" si="753"/>
        <v>Out of TAT</v>
      </c>
      <c r="AI4024" s="69">
        <f t="shared" ca="1" si="754"/>
        <v>20652</v>
      </c>
      <c r="AJ4024" s="69" t="str">
        <f ca="1">IF(AI4024&lt;0,"0-12",IFERROR(VLOOKUP(AI4024,Breakup[],2,FALSE),"&gt;24"))</f>
        <v>&gt;24</v>
      </c>
      <c r="AK4024" s="69" t="str">
        <f>VLOOKUP(V4024,Master!B:D,3,FALSE)</f>
        <v>South</v>
      </c>
      <c r="AL4024" s="69" t="str">
        <f t="shared" si="755"/>
        <v>Bangalore-CLS</v>
      </c>
    </row>
    <row r="4025" spans="1:38">
      <c r="A4025" s="14" t="s">
        <v>8379</v>
      </c>
      <c r="B4025" s="54">
        <v>44701.825403391202</v>
      </c>
      <c r="C4025" s="13" t="s">
        <v>114</v>
      </c>
      <c r="D4025" s="13">
        <v>858</v>
      </c>
      <c r="E4025" s="13" t="s">
        <v>8380</v>
      </c>
      <c r="F4025" s="13" t="s">
        <v>33</v>
      </c>
      <c r="G4025" s="14">
        <v>1653057395341</v>
      </c>
      <c r="H4025" s="55">
        <v>0.75872685185185196</v>
      </c>
      <c r="I4025" s="33">
        <v>44885.758726851898</v>
      </c>
      <c r="J4025" s="58">
        <v>44885</v>
      </c>
      <c r="K4025" s="13" t="s">
        <v>263</v>
      </c>
      <c r="L4025" s="13" t="s">
        <v>69</v>
      </c>
      <c r="M4025" s="13" t="s">
        <v>101</v>
      </c>
      <c r="N4025" s="13" t="s">
        <v>206</v>
      </c>
      <c r="O4025" s="33" t="s">
        <v>38</v>
      </c>
      <c r="P4025" s="58" t="s">
        <v>38</v>
      </c>
      <c r="Q4025" s="33" t="s">
        <v>207</v>
      </c>
      <c r="R4025" s="14" t="s">
        <v>38</v>
      </c>
      <c r="S4025" s="13" t="s">
        <v>208</v>
      </c>
      <c r="T4025" s="13" t="s">
        <v>209</v>
      </c>
      <c r="U4025" s="33">
        <f t="shared" ca="1" si="744"/>
        <v>45744.56914039352</v>
      </c>
      <c r="V4025" s="13" t="str">
        <f t="shared" si="745"/>
        <v>Mumbai</v>
      </c>
      <c r="W4025" s="13" t="str">
        <f t="shared" si="746"/>
        <v>RI</v>
      </c>
      <c r="X4025" s="13">
        <f t="shared" si="747"/>
        <v>18</v>
      </c>
      <c r="Y4025" s="13" t="str">
        <f>IFERROR(VLOOKUP(C4025,ReceivingTeam[],2,FALSE),"HelpDesk")</f>
        <v>Branch office</v>
      </c>
      <c r="Z4025" s="67">
        <f t="shared" si="748"/>
        <v>44885.916666666664</v>
      </c>
      <c r="AA4025" s="68">
        <f t="shared" si="749"/>
        <v>44885</v>
      </c>
      <c r="AB4025" s="69" t="b">
        <f t="shared" si="750"/>
        <v>0</v>
      </c>
      <c r="AC4025" s="70">
        <f t="shared" si="751"/>
        <v>0.5</v>
      </c>
      <c r="AD4025" s="67">
        <f t="shared" si="752"/>
        <v>44885.916666666664</v>
      </c>
      <c r="AE4025" s="67">
        <f>VLOOKUP(V4025,'Branch Wise Work Timelines'!C:G,3,FALSE)+AA4025</f>
        <v>44885.416666666664</v>
      </c>
      <c r="AF4025" s="67">
        <f>IF(V4025="Bangalore",VLOOKUP(V4025,'Branch Wise Work Timelines'!C:G,4,FALSE)+AA4025+1,IF(V4025="Mumbai",VLOOKUP(V4025,'Branch Wise Work Timelines'!C:G,4,FALSE)+AA4025+1,VLOOKUP(V4025,'Branch Wise Work Timelines'!C:G,4,FALSE)+AA4025))</f>
        <v>44886.25</v>
      </c>
      <c r="AG4025" s="67">
        <f>WORKDAY.INTL(AA4025,1,11)+VLOOKUP(V4025,'Branch Wise Work Timelines'!C:G,3,FALSE)</f>
        <v>44886.416666666664</v>
      </c>
      <c r="AH4025" s="69" t="str">
        <f t="shared" ca="1" si="753"/>
        <v>Out of TAT</v>
      </c>
      <c r="AI4025" s="69">
        <f t="shared" ca="1" si="754"/>
        <v>20608</v>
      </c>
      <c r="AJ4025" s="69" t="str">
        <f ca="1">IF(AI4025&lt;0,"0-12",IFERROR(VLOOKUP(AI4025,Breakup[],2,FALSE),"&gt;24"))</f>
        <v>&gt;24</v>
      </c>
      <c r="AK4025" s="69" t="str">
        <f>VLOOKUP(V4025,Master!B:D,3,FALSE)</f>
        <v>East</v>
      </c>
      <c r="AL4025" s="69" t="str">
        <f t="shared" si="755"/>
        <v>Mumbai</v>
      </c>
    </row>
    <row r="4026" spans="1:38">
      <c r="A4026" s="14" t="s">
        <v>8381</v>
      </c>
      <c r="B4026" s="54">
        <v>44701.951591203702</v>
      </c>
      <c r="C4026" s="13" t="s">
        <v>6284</v>
      </c>
      <c r="D4026" s="13">
        <v>1385</v>
      </c>
      <c r="E4026" s="13" t="s">
        <v>8382</v>
      </c>
      <c r="F4026" s="13" t="s">
        <v>33</v>
      </c>
      <c r="G4026" s="14">
        <v>1653067592196</v>
      </c>
      <c r="H4026" s="55">
        <v>0.54771990740740695</v>
      </c>
      <c r="I4026" s="33">
        <v>44891.547719907401</v>
      </c>
      <c r="J4026" s="58">
        <v>44891</v>
      </c>
      <c r="K4026" s="13" t="s">
        <v>213</v>
      </c>
      <c r="L4026" s="13" t="s">
        <v>30</v>
      </c>
      <c r="M4026" s="13" t="s">
        <v>147</v>
      </c>
      <c r="N4026" s="13" t="s">
        <v>206</v>
      </c>
      <c r="O4026" s="33">
        <v>44891.948263888902</v>
      </c>
      <c r="P4026" s="58">
        <v>44891</v>
      </c>
      <c r="Q4026" s="33" t="s">
        <v>237</v>
      </c>
      <c r="R4026" s="14">
        <v>714</v>
      </c>
      <c r="S4026" s="13" t="s">
        <v>208</v>
      </c>
      <c r="T4026" s="13" t="s">
        <v>209</v>
      </c>
      <c r="U4026" s="33">
        <f t="shared" ca="1" si="744"/>
        <v>45744.56914039352</v>
      </c>
      <c r="V4026" s="13" t="str">
        <f t="shared" si="745"/>
        <v>Bangalore</v>
      </c>
      <c r="W4026" s="13" t="str">
        <f t="shared" si="746"/>
        <v>RI</v>
      </c>
      <c r="X4026" s="13">
        <f t="shared" si="747"/>
        <v>13</v>
      </c>
      <c r="Y4026" s="13" t="str">
        <f>IFERROR(VLOOKUP(C4026,ReceivingTeam[],2,FALSE),"HelpDesk")</f>
        <v>HelpDesk</v>
      </c>
      <c r="Z4026" s="67">
        <f t="shared" si="748"/>
        <v>44892.047719907401</v>
      </c>
      <c r="AA4026" s="68">
        <f t="shared" si="749"/>
        <v>44891</v>
      </c>
      <c r="AB4026" s="69" t="b">
        <f t="shared" si="750"/>
        <v>1</v>
      </c>
      <c r="AC4026" s="70">
        <f t="shared" si="751"/>
        <v>0.5</v>
      </c>
      <c r="AD4026" s="67">
        <f t="shared" si="752"/>
        <v>44892.047719907401</v>
      </c>
      <c r="AE4026" s="67">
        <f>VLOOKUP(V4026,'Branch Wise Work Timelines'!C:G,3,FALSE)+AA4026</f>
        <v>44891.416666666664</v>
      </c>
      <c r="AF4026" s="67">
        <f>IF(V4026="Bangalore",VLOOKUP(V4026,'Branch Wise Work Timelines'!C:G,4,FALSE)+AA4026+1,IF(V4026="Mumbai",VLOOKUP(V4026,'Branch Wise Work Timelines'!C:G,4,FALSE)+AA4026+1,VLOOKUP(V4026,'Branch Wise Work Timelines'!C:G,4,FALSE)+AA4026))</f>
        <v>44892.104166666664</v>
      </c>
      <c r="AG4026" s="67">
        <f>WORKDAY.INTL(AA4026,1,11)+VLOOKUP(V4026,'Branch Wise Work Timelines'!C:G,3,FALSE)</f>
        <v>44893.416666666664</v>
      </c>
      <c r="AH4026" s="69" t="str">
        <f t="shared" si="753"/>
        <v>Met</v>
      </c>
      <c r="AI4026" s="69">
        <f t="shared" ca="1" si="754"/>
        <v>20461</v>
      </c>
      <c r="AJ4026" s="69" t="str">
        <f ca="1">IF(AI4026&lt;0,"0-12",IFERROR(VLOOKUP(AI4026,Breakup[],2,FALSE),"&gt;24"))</f>
        <v>&gt;24</v>
      </c>
      <c r="AK4026" s="69" t="str">
        <f>VLOOKUP(V4026,Master!B:D,3,FALSE)</f>
        <v>South</v>
      </c>
      <c r="AL4026" s="69" t="str">
        <f t="shared" si="755"/>
        <v>Bangalore</v>
      </c>
    </row>
    <row r="4027" spans="1:38">
      <c r="A4027" s="14" t="s">
        <v>8383</v>
      </c>
      <c r="B4027" s="54">
        <v>44701.875140509299</v>
      </c>
      <c r="C4027" s="13" t="s">
        <v>280</v>
      </c>
      <c r="D4027" s="13">
        <v>151</v>
      </c>
      <c r="E4027" s="13" t="s">
        <v>8384</v>
      </c>
      <c r="F4027" s="13" t="s">
        <v>46</v>
      </c>
      <c r="G4027" s="14">
        <v>1653061359271</v>
      </c>
      <c r="H4027" s="55">
        <v>0.35807870370370398</v>
      </c>
      <c r="I4027" s="33">
        <v>44887.358078703699</v>
      </c>
      <c r="J4027" s="58">
        <v>44887</v>
      </c>
      <c r="K4027" s="13" t="s">
        <v>213</v>
      </c>
      <c r="L4027" s="13" t="s">
        <v>30</v>
      </c>
      <c r="M4027" s="13" t="s">
        <v>282</v>
      </c>
      <c r="N4027" s="13" t="s">
        <v>206</v>
      </c>
      <c r="O4027" s="33" t="s">
        <v>38</v>
      </c>
      <c r="P4027" s="58" t="s">
        <v>38</v>
      </c>
      <c r="Q4027" s="33" t="s">
        <v>207</v>
      </c>
      <c r="R4027" s="14" t="s">
        <v>38</v>
      </c>
      <c r="S4027" s="13" t="s">
        <v>216</v>
      </c>
      <c r="T4027" s="13" t="s">
        <v>217</v>
      </c>
      <c r="U4027" s="33">
        <f t="shared" ca="1" si="744"/>
        <v>45744.56914039352</v>
      </c>
      <c r="V4027" s="13" t="str">
        <f t="shared" si="745"/>
        <v>Bangalore</v>
      </c>
      <c r="W4027" s="13" t="str">
        <f t="shared" si="746"/>
        <v>RI</v>
      </c>
      <c r="X4027" s="13">
        <f t="shared" si="747"/>
        <v>8</v>
      </c>
      <c r="Y4027" s="13" t="str">
        <f>IFERROR(VLOOKUP(C4027,ReceivingTeam[],2,FALSE),"HelpDesk")</f>
        <v>HelpDesk</v>
      </c>
      <c r="Z4027" s="67">
        <f t="shared" si="748"/>
        <v>44887.916666666664</v>
      </c>
      <c r="AA4027" s="68">
        <f t="shared" si="749"/>
        <v>44887</v>
      </c>
      <c r="AB4027" s="69" t="b">
        <f t="shared" si="750"/>
        <v>1</v>
      </c>
      <c r="AC4027" s="70">
        <f t="shared" si="751"/>
        <v>0.5</v>
      </c>
      <c r="AD4027" s="67">
        <f t="shared" si="752"/>
        <v>44887.916666666664</v>
      </c>
      <c r="AE4027" s="67">
        <f>VLOOKUP(V4027,'Branch Wise Work Timelines'!C:G,3,FALSE)+AA4027</f>
        <v>44887.416666666664</v>
      </c>
      <c r="AF4027" s="67">
        <f>IF(V4027="Bangalore",VLOOKUP(V4027,'Branch Wise Work Timelines'!C:G,4,FALSE)+AA4027+1,IF(V4027="Mumbai",VLOOKUP(V4027,'Branch Wise Work Timelines'!C:G,4,FALSE)+AA4027+1,VLOOKUP(V4027,'Branch Wise Work Timelines'!C:G,4,FALSE)+AA4027))</f>
        <v>44888.104166666664</v>
      </c>
      <c r="AG4027" s="67">
        <f>WORKDAY.INTL(AA4027,1,11)+VLOOKUP(V4027,'Branch Wise Work Timelines'!C:G,3,FALSE)</f>
        <v>44888.416666666664</v>
      </c>
      <c r="AH4027" s="69" t="str">
        <f t="shared" ca="1" si="753"/>
        <v>Out of TAT</v>
      </c>
      <c r="AI4027" s="69">
        <f t="shared" ca="1" si="754"/>
        <v>20560</v>
      </c>
      <c r="AJ4027" s="69" t="str">
        <f ca="1">IF(AI4027&lt;0,"0-12",IFERROR(VLOOKUP(AI4027,Breakup[],2,FALSE),"&gt;24"))</f>
        <v>&gt;24</v>
      </c>
      <c r="AK4027" s="69" t="str">
        <f>VLOOKUP(V4027,Master!B:D,3,FALSE)</f>
        <v>South</v>
      </c>
      <c r="AL4027" s="69" t="str">
        <f t="shared" si="755"/>
        <v>Bangalore</v>
      </c>
    </row>
    <row r="4028" spans="1:38">
      <c r="A4028" s="14" t="s">
        <v>8385</v>
      </c>
      <c r="B4028" s="54">
        <v>44701.8169837963</v>
      </c>
      <c r="C4028" s="13" t="s">
        <v>460</v>
      </c>
      <c r="D4028" s="13">
        <v>309</v>
      </c>
      <c r="E4028" s="13" t="s">
        <v>8386</v>
      </c>
      <c r="F4028" s="13" t="s">
        <v>33</v>
      </c>
      <c r="G4028" s="14">
        <v>1653057891591</v>
      </c>
      <c r="H4028" s="55">
        <v>0.83413194444444405</v>
      </c>
      <c r="I4028" s="33">
        <v>44887.834131944401</v>
      </c>
      <c r="J4028" s="58">
        <v>44887</v>
      </c>
      <c r="K4028" s="13" t="s">
        <v>213</v>
      </c>
      <c r="L4028" s="13" t="s">
        <v>30</v>
      </c>
      <c r="M4028" s="13" t="s">
        <v>282</v>
      </c>
      <c r="N4028" s="13" t="s">
        <v>206</v>
      </c>
      <c r="O4028" s="33" t="s">
        <v>38</v>
      </c>
      <c r="P4028" s="58" t="s">
        <v>38</v>
      </c>
      <c r="Q4028" s="33" t="s">
        <v>207</v>
      </c>
      <c r="R4028" s="14" t="s">
        <v>38</v>
      </c>
      <c r="S4028" s="13" t="s">
        <v>216</v>
      </c>
      <c r="T4028" s="13" t="s">
        <v>278</v>
      </c>
      <c r="U4028" s="33">
        <f t="shared" ca="1" si="744"/>
        <v>45744.56914039352</v>
      </c>
      <c r="V4028" s="13" t="str">
        <f t="shared" si="745"/>
        <v>Bangalore</v>
      </c>
      <c r="W4028" s="13" t="str">
        <f t="shared" si="746"/>
        <v>RI</v>
      </c>
      <c r="X4028" s="13">
        <f t="shared" si="747"/>
        <v>20</v>
      </c>
      <c r="Y4028" s="13" t="str">
        <f>IFERROR(VLOOKUP(C4028,ReceivingTeam[],2,FALSE),"HelpDesk")</f>
        <v>HelpDesk</v>
      </c>
      <c r="Z4028" s="67">
        <f t="shared" si="748"/>
        <v>44891.146631944401</v>
      </c>
      <c r="AA4028" s="68">
        <f t="shared" si="749"/>
        <v>44887</v>
      </c>
      <c r="AB4028" s="69" t="b">
        <f t="shared" si="750"/>
        <v>1</v>
      </c>
      <c r="AC4028" s="70">
        <f t="shared" si="751"/>
        <v>3</v>
      </c>
      <c r="AD4028" s="67">
        <f t="shared" si="752"/>
        <v>44891.146631944401</v>
      </c>
      <c r="AE4028" s="67">
        <f>VLOOKUP(V4028,'Branch Wise Work Timelines'!C:G,3,FALSE)+AA4028</f>
        <v>44887.416666666664</v>
      </c>
      <c r="AF4028" s="67">
        <f>IF(V4028="Bangalore",VLOOKUP(V4028,'Branch Wise Work Timelines'!C:G,4,FALSE)+AA4028+1,IF(V4028="Mumbai",VLOOKUP(V4028,'Branch Wise Work Timelines'!C:G,4,FALSE)+AA4028+1,VLOOKUP(V4028,'Branch Wise Work Timelines'!C:G,4,FALSE)+AA4028))</f>
        <v>44888.104166666664</v>
      </c>
      <c r="AG4028" s="67">
        <f>WORKDAY.INTL(AA4028,1,11)+VLOOKUP(V4028,'Branch Wise Work Timelines'!C:G,3,FALSE)</f>
        <v>44888.416666666664</v>
      </c>
      <c r="AH4028" s="69" t="str">
        <f t="shared" ca="1" si="753"/>
        <v>Out of TAT</v>
      </c>
      <c r="AI4028" s="69">
        <f t="shared" ca="1" si="754"/>
        <v>20483</v>
      </c>
      <c r="AJ4028" s="69" t="str">
        <f ca="1">IF(AI4028&lt;0,"0-12",IFERROR(VLOOKUP(AI4028,Breakup[],2,FALSE),"&gt;24"))</f>
        <v>&gt;24</v>
      </c>
      <c r="AK4028" s="69" t="str">
        <f>VLOOKUP(V4028,Master!B:D,3,FALSE)</f>
        <v>South</v>
      </c>
      <c r="AL4028" s="69" t="str">
        <f t="shared" si="755"/>
        <v>Bangalore</v>
      </c>
    </row>
    <row r="4029" spans="1:38">
      <c r="A4029" s="14" t="s">
        <v>8387</v>
      </c>
      <c r="B4029" s="54">
        <v>44701.843839502297</v>
      </c>
      <c r="C4029" s="13" t="s">
        <v>87</v>
      </c>
      <c r="D4029" s="13">
        <v>1903</v>
      </c>
      <c r="E4029" s="13" t="s">
        <v>8388</v>
      </c>
      <c r="F4029" s="13" t="s">
        <v>33</v>
      </c>
      <c r="G4029" s="14">
        <v>1653058832830</v>
      </c>
      <c r="H4029" s="55">
        <v>0.613148148148148</v>
      </c>
      <c r="I4029" s="33">
        <v>44886.613148148099</v>
      </c>
      <c r="J4029" s="58">
        <v>44886</v>
      </c>
      <c r="K4029" s="13" t="s">
        <v>213</v>
      </c>
      <c r="L4029" s="13" t="s">
        <v>30</v>
      </c>
      <c r="M4029" s="13" t="s">
        <v>282</v>
      </c>
      <c r="N4029" s="13" t="s">
        <v>206</v>
      </c>
      <c r="O4029" s="33" t="s">
        <v>38</v>
      </c>
      <c r="P4029" s="58" t="s">
        <v>38</v>
      </c>
      <c r="Q4029" s="33" t="s">
        <v>207</v>
      </c>
      <c r="R4029" s="14" t="s">
        <v>38</v>
      </c>
      <c r="S4029" s="13" t="s">
        <v>216</v>
      </c>
      <c r="T4029" s="13" t="s">
        <v>278</v>
      </c>
      <c r="U4029" s="33">
        <f t="shared" ca="1" si="744"/>
        <v>45744.56914039352</v>
      </c>
      <c r="V4029" s="13" t="str">
        <f t="shared" si="745"/>
        <v>Bangalore</v>
      </c>
      <c r="W4029" s="13" t="str">
        <f t="shared" si="746"/>
        <v>RI</v>
      </c>
      <c r="X4029" s="13">
        <f t="shared" si="747"/>
        <v>14</v>
      </c>
      <c r="Y4029" s="13" t="str">
        <f>IFERROR(VLOOKUP(C4029,ReceivingTeam[],2,FALSE),"HelpDesk")</f>
        <v>Branch office</v>
      </c>
      <c r="Z4029" s="67">
        <f t="shared" si="748"/>
        <v>44889.925648148099</v>
      </c>
      <c r="AA4029" s="68">
        <f t="shared" si="749"/>
        <v>44886</v>
      </c>
      <c r="AB4029" s="69" t="b">
        <f t="shared" si="750"/>
        <v>1</v>
      </c>
      <c r="AC4029" s="70">
        <f t="shared" si="751"/>
        <v>3</v>
      </c>
      <c r="AD4029" s="67">
        <f t="shared" si="752"/>
        <v>44889.925648148099</v>
      </c>
      <c r="AE4029" s="67">
        <f>VLOOKUP(V4029,'Branch Wise Work Timelines'!C:G,3,FALSE)+AA4029</f>
        <v>44886.416666666664</v>
      </c>
      <c r="AF4029" s="67">
        <f>IF(V4029="Bangalore",VLOOKUP(V4029,'Branch Wise Work Timelines'!C:G,4,FALSE)+AA4029+1,IF(V4029="Mumbai",VLOOKUP(V4029,'Branch Wise Work Timelines'!C:G,4,FALSE)+AA4029+1,VLOOKUP(V4029,'Branch Wise Work Timelines'!C:G,4,FALSE)+AA4029))</f>
        <v>44887.104166666664</v>
      </c>
      <c r="AG4029" s="67">
        <f>WORKDAY.INTL(AA4029,1,11)+VLOOKUP(V4029,'Branch Wise Work Timelines'!C:G,3,FALSE)</f>
        <v>44887.416666666664</v>
      </c>
      <c r="AH4029" s="69" t="str">
        <f t="shared" ca="1" si="753"/>
        <v>Out of TAT</v>
      </c>
      <c r="AI4029" s="69">
        <f t="shared" ca="1" si="754"/>
        <v>20512</v>
      </c>
      <c r="AJ4029" s="69" t="str">
        <f ca="1">IF(AI4029&lt;0,"0-12",IFERROR(VLOOKUP(AI4029,Breakup[],2,FALSE),"&gt;24"))</f>
        <v>&gt;24</v>
      </c>
      <c r="AK4029" s="69" t="str">
        <f>VLOOKUP(V4029,Master!B:D,3,FALSE)</f>
        <v>South</v>
      </c>
      <c r="AL4029" s="69" t="str">
        <f t="shared" si="755"/>
        <v>Bangalore</v>
      </c>
    </row>
    <row r="4030" spans="1:38">
      <c r="A4030" s="14" t="s">
        <v>8389</v>
      </c>
      <c r="B4030" s="54">
        <v>44701.9323735301</v>
      </c>
      <c r="C4030" s="13" t="s">
        <v>1232</v>
      </c>
      <c r="D4030" s="13">
        <v>1085</v>
      </c>
      <c r="E4030" s="13" t="s">
        <v>8390</v>
      </c>
      <c r="F4030" s="13" t="s">
        <v>33</v>
      </c>
      <c r="G4030" s="14">
        <v>1653067592196</v>
      </c>
      <c r="H4030" s="55">
        <v>0.98697916666666696</v>
      </c>
      <c r="I4030" s="33">
        <v>44884.986979166701</v>
      </c>
      <c r="J4030" s="58">
        <v>44884</v>
      </c>
      <c r="K4030" s="13" t="s">
        <v>213</v>
      </c>
      <c r="L4030" s="13" t="s">
        <v>30</v>
      </c>
      <c r="M4030" s="13" t="s">
        <v>147</v>
      </c>
      <c r="N4030" s="13" t="s">
        <v>206</v>
      </c>
      <c r="O4030" s="33" t="s">
        <v>38</v>
      </c>
      <c r="P4030" s="58" t="s">
        <v>38</v>
      </c>
      <c r="Q4030" s="33" t="s">
        <v>207</v>
      </c>
      <c r="R4030" s="14" t="s">
        <v>38</v>
      </c>
      <c r="S4030" s="13" t="s">
        <v>208</v>
      </c>
      <c r="T4030" s="13" t="s">
        <v>209</v>
      </c>
      <c r="U4030" s="33">
        <f t="shared" ca="1" si="744"/>
        <v>45744.56914039352</v>
      </c>
      <c r="V4030" s="13" t="str">
        <f t="shared" si="745"/>
        <v>Bangalore</v>
      </c>
      <c r="W4030" s="13" t="str">
        <f t="shared" si="746"/>
        <v>RI</v>
      </c>
      <c r="X4030" s="13">
        <f t="shared" si="747"/>
        <v>23</v>
      </c>
      <c r="Y4030" s="13" t="str">
        <f>IFERROR(VLOOKUP(C4030,ReceivingTeam[],2,FALSE),"HelpDesk")</f>
        <v>HelpDesk</v>
      </c>
      <c r="Z4030" s="67">
        <f t="shared" si="748"/>
        <v>44886.799479166701</v>
      </c>
      <c r="AA4030" s="68">
        <f t="shared" si="749"/>
        <v>44884</v>
      </c>
      <c r="AB4030" s="69" t="b">
        <f t="shared" si="750"/>
        <v>1</v>
      </c>
      <c r="AC4030" s="70">
        <f t="shared" si="751"/>
        <v>0.5</v>
      </c>
      <c r="AD4030" s="67">
        <f t="shared" si="752"/>
        <v>44886.799479166701</v>
      </c>
      <c r="AE4030" s="67">
        <f>VLOOKUP(V4030,'Branch Wise Work Timelines'!C:G,3,FALSE)+AA4030</f>
        <v>44884.416666666664</v>
      </c>
      <c r="AF4030" s="67">
        <f>IF(V4030="Bangalore",VLOOKUP(V4030,'Branch Wise Work Timelines'!C:G,4,FALSE)+AA4030+1,IF(V4030="Mumbai",VLOOKUP(V4030,'Branch Wise Work Timelines'!C:G,4,FALSE)+AA4030+1,VLOOKUP(V4030,'Branch Wise Work Timelines'!C:G,4,FALSE)+AA4030))</f>
        <v>44885.104166666664</v>
      </c>
      <c r="AG4030" s="67">
        <f>WORKDAY.INTL(AA4030,1,11)+VLOOKUP(V4030,'Branch Wise Work Timelines'!C:G,3,FALSE)</f>
        <v>44886.416666666664</v>
      </c>
      <c r="AH4030" s="69" t="str">
        <f t="shared" ca="1" si="753"/>
        <v>Out of TAT</v>
      </c>
      <c r="AI4030" s="69">
        <f t="shared" ca="1" si="754"/>
        <v>20587</v>
      </c>
      <c r="AJ4030" s="69" t="str">
        <f ca="1">IF(AI4030&lt;0,"0-12",IFERROR(VLOOKUP(AI4030,Breakup[],2,FALSE),"&gt;24"))</f>
        <v>&gt;24</v>
      </c>
      <c r="AK4030" s="69" t="str">
        <f>VLOOKUP(V4030,Master!B:D,3,FALSE)</f>
        <v>South</v>
      </c>
      <c r="AL4030" s="69" t="str">
        <f t="shared" si="755"/>
        <v>Bangalore</v>
      </c>
    </row>
    <row r="4031" spans="1:38">
      <c r="A4031" s="14" t="s">
        <v>8391</v>
      </c>
      <c r="B4031" s="54">
        <v>44701.761181250004</v>
      </c>
      <c r="C4031" s="13" t="s">
        <v>6452</v>
      </c>
      <c r="D4031" s="13">
        <v>123</v>
      </c>
      <c r="E4031" s="13" t="s">
        <v>8392</v>
      </c>
      <c r="F4031" s="13" t="s">
        <v>33</v>
      </c>
      <c r="G4031" s="14">
        <v>1653054985137</v>
      </c>
      <c r="H4031" s="55">
        <v>0.85387731481481499</v>
      </c>
      <c r="I4031" s="33">
        <v>44884.853877314803</v>
      </c>
      <c r="J4031" s="58">
        <v>44884</v>
      </c>
      <c r="K4031" s="13" t="s">
        <v>213</v>
      </c>
      <c r="L4031" s="13" t="s">
        <v>30</v>
      </c>
      <c r="M4031" s="13" t="s">
        <v>282</v>
      </c>
      <c r="N4031" s="13" t="s">
        <v>206</v>
      </c>
      <c r="O4031" s="33" t="s">
        <v>38</v>
      </c>
      <c r="P4031" s="58" t="s">
        <v>38</v>
      </c>
      <c r="Q4031" s="33" t="s">
        <v>207</v>
      </c>
      <c r="R4031" s="14" t="s">
        <v>38</v>
      </c>
      <c r="S4031" s="13" t="s">
        <v>216</v>
      </c>
      <c r="T4031" s="13" t="s">
        <v>217</v>
      </c>
      <c r="U4031" s="33">
        <f t="shared" ca="1" si="744"/>
        <v>45744.56914039352</v>
      </c>
      <c r="V4031" s="13" t="str">
        <f t="shared" si="745"/>
        <v>Bangalore</v>
      </c>
      <c r="W4031" s="13" t="str">
        <f t="shared" si="746"/>
        <v>RI</v>
      </c>
      <c r="X4031" s="13">
        <f t="shared" si="747"/>
        <v>20</v>
      </c>
      <c r="Y4031" s="13" t="str">
        <f>IFERROR(VLOOKUP(C4031,ReceivingTeam[],2,FALSE),"HelpDesk")</f>
        <v>HelpDesk</v>
      </c>
      <c r="Z4031" s="67">
        <f t="shared" si="748"/>
        <v>44886.666377314803</v>
      </c>
      <c r="AA4031" s="68">
        <f t="shared" si="749"/>
        <v>44884</v>
      </c>
      <c r="AB4031" s="69" t="b">
        <f t="shared" si="750"/>
        <v>1</v>
      </c>
      <c r="AC4031" s="70">
        <f t="shared" si="751"/>
        <v>0.5</v>
      </c>
      <c r="AD4031" s="67">
        <f t="shared" si="752"/>
        <v>44886.666377314803</v>
      </c>
      <c r="AE4031" s="67">
        <f>VLOOKUP(V4031,'Branch Wise Work Timelines'!C:G,3,FALSE)+AA4031</f>
        <v>44884.416666666664</v>
      </c>
      <c r="AF4031" s="67">
        <f>IF(V4031="Bangalore",VLOOKUP(V4031,'Branch Wise Work Timelines'!C:G,4,FALSE)+AA4031+1,IF(V4031="Mumbai",VLOOKUP(V4031,'Branch Wise Work Timelines'!C:G,4,FALSE)+AA4031+1,VLOOKUP(V4031,'Branch Wise Work Timelines'!C:G,4,FALSE)+AA4031))</f>
        <v>44885.104166666664</v>
      </c>
      <c r="AG4031" s="67">
        <f>WORKDAY.INTL(AA4031,1,11)+VLOOKUP(V4031,'Branch Wise Work Timelines'!C:G,3,FALSE)</f>
        <v>44886.416666666664</v>
      </c>
      <c r="AH4031" s="69" t="str">
        <f t="shared" ca="1" si="753"/>
        <v>Out of TAT</v>
      </c>
      <c r="AI4031" s="69">
        <f t="shared" ca="1" si="754"/>
        <v>20590</v>
      </c>
      <c r="AJ4031" s="69" t="str">
        <f ca="1">IF(AI4031&lt;0,"0-12",IFERROR(VLOOKUP(AI4031,Breakup[],2,FALSE),"&gt;24"))</f>
        <v>&gt;24</v>
      </c>
      <c r="AK4031" s="69" t="str">
        <f>VLOOKUP(V4031,Master!B:D,3,FALSE)</f>
        <v>South</v>
      </c>
      <c r="AL4031" s="69" t="str">
        <f t="shared" si="755"/>
        <v>Bangalore</v>
      </c>
    </row>
    <row r="4032" spans="1:38">
      <c r="A4032" s="14" t="s">
        <v>8393</v>
      </c>
      <c r="B4032" s="54">
        <v>44701.725467743097</v>
      </c>
      <c r="C4032" s="13" t="s">
        <v>1771</v>
      </c>
      <c r="D4032" s="13">
        <v>1178</v>
      </c>
      <c r="E4032" s="13" t="s">
        <v>8394</v>
      </c>
      <c r="F4032" s="13" t="s">
        <v>24</v>
      </c>
      <c r="G4032" s="14">
        <v>1653048164227</v>
      </c>
      <c r="H4032" s="55">
        <v>0.195196759259259</v>
      </c>
      <c r="I4032" s="33">
        <v>44885.195196759298</v>
      </c>
      <c r="J4032" s="58">
        <v>44885</v>
      </c>
      <c r="K4032" s="13" t="s">
        <v>205</v>
      </c>
      <c r="L4032" s="13" t="s">
        <v>21</v>
      </c>
      <c r="M4032" s="13" t="s">
        <v>203</v>
      </c>
      <c r="N4032" s="13" t="s">
        <v>206</v>
      </c>
      <c r="O4032" s="33" t="s">
        <v>38</v>
      </c>
      <c r="P4032" s="58" t="s">
        <v>38</v>
      </c>
      <c r="Q4032" s="33" t="s">
        <v>207</v>
      </c>
      <c r="R4032" s="14" t="s">
        <v>38</v>
      </c>
      <c r="S4032" s="13" t="s">
        <v>208</v>
      </c>
      <c r="T4032" s="13" t="s">
        <v>209</v>
      </c>
      <c r="U4032" s="33">
        <f t="shared" ca="1" si="744"/>
        <v>45744.56914039352</v>
      </c>
      <c r="V4032" s="13" t="str">
        <f t="shared" si="745"/>
        <v>Baroda</v>
      </c>
      <c r="W4032" s="13" t="str">
        <f t="shared" si="746"/>
        <v>DOMI</v>
      </c>
      <c r="X4032" s="13">
        <f t="shared" si="747"/>
        <v>4</v>
      </c>
      <c r="Y4032" s="13" t="str">
        <f>IFERROR(VLOOKUP(C4032,ReceivingTeam[],2,FALSE),"HelpDesk")</f>
        <v>HelpDesk</v>
      </c>
      <c r="Z4032" s="67">
        <f t="shared" si="748"/>
        <v>44885.916666666664</v>
      </c>
      <c r="AA4032" s="68">
        <f t="shared" si="749"/>
        <v>44885</v>
      </c>
      <c r="AB4032" s="69" t="b">
        <f t="shared" si="750"/>
        <v>0</v>
      </c>
      <c r="AC4032" s="70">
        <f t="shared" si="751"/>
        <v>0.5</v>
      </c>
      <c r="AD4032" s="67">
        <f t="shared" si="752"/>
        <v>44885.916666666664</v>
      </c>
      <c r="AE4032" s="67">
        <f>VLOOKUP(V4032,'Branch Wise Work Timelines'!C:G,3,FALSE)+AA4032</f>
        <v>44885.416666666664</v>
      </c>
      <c r="AF4032" s="67">
        <f>IF(V4032="Bangalore",VLOOKUP(V4032,'Branch Wise Work Timelines'!C:G,4,FALSE)+AA4032+1,IF(V4032="Mumbai",VLOOKUP(V4032,'Branch Wise Work Timelines'!C:G,4,FALSE)+AA4032+1,VLOOKUP(V4032,'Branch Wise Work Timelines'!C:G,4,FALSE)+AA4032))</f>
        <v>44885.770833333336</v>
      </c>
      <c r="AG4032" s="67">
        <f>WORKDAY.INTL(AA4032,1,11)+VLOOKUP(V4032,'Branch Wise Work Timelines'!C:G,3,FALSE)</f>
        <v>44886.416666666664</v>
      </c>
      <c r="AH4032" s="69" t="str">
        <f t="shared" ca="1" si="753"/>
        <v>Out of TAT</v>
      </c>
      <c r="AI4032" s="69">
        <f t="shared" ca="1" si="754"/>
        <v>20608</v>
      </c>
      <c r="AJ4032" s="69" t="str">
        <f ca="1">IF(AI4032&lt;0,"0-12",IFERROR(VLOOKUP(AI4032,Breakup[],2,FALSE),"&gt;24"))</f>
        <v>&gt;24</v>
      </c>
      <c r="AK4032" s="69" t="str">
        <f>VLOOKUP(V4032,Master!B:D,3,FALSE)</f>
        <v>East</v>
      </c>
      <c r="AL4032" s="69" t="str">
        <f t="shared" si="755"/>
        <v>Baroda</v>
      </c>
    </row>
    <row r="4033" spans="1:38">
      <c r="A4033" s="14" t="s">
        <v>8395</v>
      </c>
      <c r="B4033" s="54">
        <v>44701.727869826398</v>
      </c>
      <c r="C4033" s="13" t="s">
        <v>203</v>
      </c>
      <c r="D4033" s="13">
        <v>1939</v>
      </c>
      <c r="E4033" s="13" t="s">
        <v>8396</v>
      </c>
      <c r="F4033" s="13" t="s">
        <v>24</v>
      </c>
      <c r="G4033" s="14">
        <v>1653048164227</v>
      </c>
      <c r="H4033" s="55">
        <v>0.89672453703703703</v>
      </c>
      <c r="I4033" s="33">
        <v>44883.896724537</v>
      </c>
      <c r="J4033" s="58">
        <v>44883</v>
      </c>
      <c r="K4033" s="13" t="s">
        <v>205</v>
      </c>
      <c r="L4033" s="13" t="s">
        <v>21</v>
      </c>
      <c r="M4033" s="13" t="s">
        <v>203</v>
      </c>
      <c r="N4033" s="13" t="s">
        <v>206</v>
      </c>
      <c r="O4033" s="33" t="s">
        <v>38</v>
      </c>
      <c r="P4033" s="58" t="s">
        <v>38</v>
      </c>
      <c r="Q4033" s="33" t="s">
        <v>207</v>
      </c>
      <c r="R4033" s="14" t="s">
        <v>38</v>
      </c>
      <c r="S4033" s="13" t="s">
        <v>208</v>
      </c>
      <c r="T4033" s="13" t="s">
        <v>209</v>
      </c>
      <c r="U4033" s="33">
        <f t="shared" ca="1" si="744"/>
        <v>45744.56914039352</v>
      </c>
      <c r="V4033" s="13" t="str">
        <f t="shared" si="745"/>
        <v>Baroda</v>
      </c>
      <c r="W4033" s="13" t="str">
        <f t="shared" si="746"/>
        <v>DOMI</v>
      </c>
      <c r="X4033" s="13">
        <f t="shared" si="747"/>
        <v>21</v>
      </c>
      <c r="Y4033" s="13" t="str">
        <f>IFERROR(VLOOKUP(C4033,ReceivingTeam[],2,FALSE),"HelpDesk")</f>
        <v>HelpDesk</v>
      </c>
      <c r="Z4033" s="67">
        <f t="shared" si="748"/>
        <v>44885.042557870329</v>
      </c>
      <c r="AA4033" s="68">
        <f t="shared" si="749"/>
        <v>44883</v>
      </c>
      <c r="AB4033" s="69" t="b">
        <f t="shared" si="750"/>
        <v>1</v>
      </c>
      <c r="AC4033" s="70">
        <f t="shared" si="751"/>
        <v>0.5</v>
      </c>
      <c r="AD4033" s="67">
        <f t="shared" si="752"/>
        <v>44885.042557870329</v>
      </c>
      <c r="AE4033" s="67">
        <f>VLOOKUP(V4033,'Branch Wise Work Timelines'!C:G,3,FALSE)+AA4033</f>
        <v>44883.416666666664</v>
      </c>
      <c r="AF4033" s="67">
        <f>IF(V4033="Bangalore",VLOOKUP(V4033,'Branch Wise Work Timelines'!C:G,4,FALSE)+AA4033+1,IF(V4033="Mumbai",VLOOKUP(V4033,'Branch Wise Work Timelines'!C:G,4,FALSE)+AA4033+1,VLOOKUP(V4033,'Branch Wise Work Timelines'!C:G,4,FALSE)+AA4033))</f>
        <v>44883.770833333336</v>
      </c>
      <c r="AG4033" s="67">
        <f>WORKDAY.INTL(AA4033,1,11)+VLOOKUP(V4033,'Branch Wise Work Timelines'!C:G,3,FALSE)</f>
        <v>44884.416666666664</v>
      </c>
      <c r="AH4033" s="69" t="str">
        <f t="shared" ca="1" si="753"/>
        <v>Out of TAT</v>
      </c>
      <c r="AI4033" s="69">
        <f t="shared" ca="1" si="754"/>
        <v>20629</v>
      </c>
      <c r="AJ4033" s="69" t="str">
        <f ca="1">IF(AI4033&lt;0,"0-12",IFERROR(VLOOKUP(AI4033,Breakup[],2,FALSE),"&gt;24"))</f>
        <v>&gt;24</v>
      </c>
      <c r="AK4033" s="69" t="str">
        <f>VLOOKUP(V4033,Master!B:D,3,FALSE)</f>
        <v>East</v>
      </c>
      <c r="AL4033" s="69" t="str">
        <f t="shared" si="755"/>
        <v>Baroda</v>
      </c>
    </row>
    <row r="4034" spans="1:38">
      <c r="A4034" s="14" t="s">
        <v>8397</v>
      </c>
      <c r="B4034" s="54">
        <v>44701.722024421302</v>
      </c>
      <c r="C4034" s="13" t="s">
        <v>1771</v>
      </c>
      <c r="D4034" s="13">
        <v>289</v>
      </c>
      <c r="E4034" s="13" t="s">
        <v>8398</v>
      </c>
      <c r="F4034" s="13" t="s">
        <v>33</v>
      </c>
      <c r="G4034" s="14">
        <v>1653048164227</v>
      </c>
      <c r="H4034" s="55">
        <v>5.3043981481481497E-2</v>
      </c>
      <c r="I4034" s="33">
        <v>44885.053043981497</v>
      </c>
      <c r="J4034" s="58">
        <v>44885</v>
      </c>
      <c r="K4034" s="13" t="s">
        <v>205</v>
      </c>
      <c r="L4034" s="13" t="s">
        <v>21</v>
      </c>
      <c r="M4034" s="13" t="s">
        <v>203</v>
      </c>
      <c r="N4034" s="13" t="s">
        <v>206</v>
      </c>
      <c r="O4034" s="33" t="s">
        <v>38</v>
      </c>
      <c r="P4034" s="58" t="s">
        <v>38</v>
      </c>
      <c r="Q4034" s="33" t="s">
        <v>207</v>
      </c>
      <c r="R4034" s="14" t="s">
        <v>38</v>
      </c>
      <c r="S4034" s="13" t="s">
        <v>208</v>
      </c>
      <c r="T4034" s="13" t="s">
        <v>209</v>
      </c>
      <c r="U4034" s="33">
        <f t="shared" ref="U4034:U4097" ca="1" si="756">NOW()</f>
        <v>45744.56914039352</v>
      </c>
      <c r="V4034" s="13" t="str">
        <f t="shared" ref="V4034:V4097" si="757">VLOOKUP(L4034,Location,2,0)</f>
        <v>Baroda</v>
      </c>
      <c r="W4034" s="13" t="str">
        <f t="shared" ref="W4034:W4097" si="758">VLOOKUP(F4034,FCT,2,FALSE)</f>
        <v>RI</v>
      </c>
      <c r="X4034" s="13">
        <f t="shared" ref="X4034:X4097" si="759">HOUR(I4034)</f>
        <v>1</v>
      </c>
      <c r="Y4034" s="13" t="str">
        <f>IFERROR(VLOOKUP(C4034,ReceivingTeam[],2,FALSE),"HelpDesk")</f>
        <v>HelpDesk</v>
      </c>
      <c r="Z4034" s="67">
        <f t="shared" ref="Z4034:Z4097" si="760">IF(AB4034=FALSE,AE4034+AC4034,IF(I4034&gt;AE4034,IF(((I4034+AC4034)&gt;AF4034),(AC4034-(AF4034-I4034)+AG4034),I4034+AC4034),IF(((AE4034+AC4034)&gt;AF4034),(AC4034-(AF4034-AE4034)+AG4034),AE4034+AC4034)))</f>
        <v>44885.916666666664</v>
      </c>
      <c r="AA4034" s="68">
        <f t="shared" ref="AA4034:AA4097" si="761">INT(J4034)</f>
        <v>44885</v>
      </c>
      <c r="AB4034" s="69" t="b">
        <f t="shared" ref="AB4034:AB4097" si="762">WORKDAY.INTL(AA4034-1,1,11)=AA4034</f>
        <v>0</v>
      </c>
      <c r="AC4034" s="70">
        <f t="shared" ref="AC4034:AC4097" si="763">IF(T4034="High",12/24,72/24)</f>
        <v>0.5</v>
      </c>
      <c r="AD4034" s="67">
        <f t="shared" ref="AD4034:AD4097" si="764">IF(AB4034=FALSE,AE4034+AC4034,IF(I4034&gt;AE4034,IF(((I4034+AC4034)&gt;AF4034),(AC4034-(AF4034-I4034)+AG4034),I4034+AC4034),IF(((AE4034+AC4034)&gt;AF4034),(AC4034-(AF4034-AE4034)+AG4034),AE4034+AC4034)))</f>
        <v>44885.916666666664</v>
      </c>
      <c r="AE4034" s="67">
        <f>VLOOKUP(V4034,'Branch Wise Work Timelines'!C:G,3,FALSE)+AA4034</f>
        <v>44885.416666666664</v>
      </c>
      <c r="AF4034" s="67">
        <f>IF(V4034="Bangalore",VLOOKUP(V4034,'Branch Wise Work Timelines'!C:G,4,FALSE)+AA4034+1,IF(V4034="Mumbai",VLOOKUP(V4034,'Branch Wise Work Timelines'!C:G,4,FALSE)+AA4034+1,VLOOKUP(V4034,'Branch Wise Work Timelines'!C:G,4,FALSE)+AA4034))</f>
        <v>44885.770833333336</v>
      </c>
      <c r="AG4034" s="67">
        <f>WORKDAY.INTL(AA4034,1,11)+VLOOKUP(V4034,'Branch Wise Work Timelines'!C:G,3,FALSE)</f>
        <v>44886.416666666664</v>
      </c>
      <c r="AH4034" s="69" t="str">
        <f t="shared" ref="AH4034:AH4097" ca="1" si="765">IF(Q4034&lt;&gt;"Success",IF(U4034&gt;Z4034,"Out of TAT","In TAT"),IF(O4034&gt;AD4034,"Not Met","Met"))</f>
        <v>Out of TAT</v>
      </c>
      <c r="AI4034" s="69">
        <f t="shared" ref="AI4034:AI4097" ca="1" si="766">ROUNDUP((U4034-AD4034)*24,0)</f>
        <v>20608</v>
      </c>
      <c r="AJ4034" s="69" t="str">
        <f ca="1">IF(AI4034&lt;0,"0-12",IFERROR(VLOOKUP(AI4034,Breakup[],2,FALSE),"&gt;24"))</f>
        <v>&gt;24</v>
      </c>
      <c r="AK4034" s="69" t="str">
        <f>VLOOKUP(V4034,Master!B:D,3,FALSE)</f>
        <v>East</v>
      </c>
      <c r="AL4034" s="69" t="str">
        <f t="shared" ref="AL4034:AL4097" si="767">IF(V4034="Bangalore",IF(W4034="CLS",V4034&amp;"-"&amp;"CLS",V4034),(V4034))</f>
        <v>Baroda</v>
      </c>
    </row>
    <row r="4035" spans="1:38">
      <c r="A4035" s="14" t="s">
        <v>8399</v>
      </c>
      <c r="B4035" s="54">
        <v>44701.722706365697</v>
      </c>
      <c r="C4035" s="13" t="s">
        <v>203</v>
      </c>
      <c r="D4035" s="13">
        <v>594</v>
      </c>
      <c r="E4035" s="13" t="s">
        <v>8400</v>
      </c>
      <c r="F4035" s="13" t="s">
        <v>33</v>
      </c>
      <c r="G4035" s="14">
        <v>1653048164227</v>
      </c>
      <c r="H4035" s="55">
        <v>0.20200231481481501</v>
      </c>
      <c r="I4035" s="33">
        <v>44889.2020023148</v>
      </c>
      <c r="J4035" s="58">
        <v>44889</v>
      </c>
      <c r="K4035" s="13" t="s">
        <v>205</v>
      </c>
      <c r="L4035" s="13" t="s">
        <v>21</v>
      </c>
      <c r="M4035" s="13" t="s">
        <v>203</v>
      </c>
      <c r="N4035" s="13" t="s">
        <v>206</v>
      </c>
      <c r="O4035" s="33" t="s">
        <v>38</v>
      </c>
      <c r="P4035" s="58" t="s">
        <v>38</v>
      </c>
      <c r="Q4035" s="33" t="s">
        <v>207</v>
      </c>
      <c r="R4035" s="14" t="s">
        <v>38</v>
      </c>
      <c r="S4035" s="13" t="s">
        <v>208</v>
      </c>
      <c r="T4035" s="13" t="s">
        <v>209</v>
      </c>
      <c r="U4035" s="33">
        <f t="shared" ca="1" si="756"/>
        <v>45744.56914039352</v>
      </c>
      <c r="V4035" s="13" t="str">
        <f t="shared" si="757"/>
        <v>Baroda</v>
      </c>
      <c r="W4035" s="13" t="str">
        <f t="shared" si="758"/>
        <v>RI</v>
      </c>
      <c r="X4035" s="13">
        <f t="shared" si="759"/>
        <v>4</v>
      </c>
      <c r="Y4035" s="13" t="str">
        <f>IFERROR(VLOOKUP(C4035,ReceivingTeam[],2,FALSE),"HelpDesk")</f>
        <v>HelpDesk</v>
      </c>
      <c r="Z4035" s="67">
        <f t="shared" si="760"/>
        <v>44890.562499999993</v>
      </c>
      <c r="AA4035" s="68">
        <f t="shared" si="761"/>
        <v>44889</v>
      </c>
      <c r="AB4035" s="69" t="b">
        <f t="shared" si="762"/>
        <v>1</v>
      </c>
      <c r="AC4035" s="70">
        <f t="shared" si="763"/>
        <v>0.5</v>
      </c>
      <c r="AD4035" s="67">
        <f t="shared" si="764"/>
        <v>44890.562499999993</v>
      </c>
      <c r="AE4035" s="67">
        <f>VLOOKUP(V4035,'Branch Wise Work Timelines'!C:G,3,FALSE)+AA4035</f>
        <v>44889.416666666664</v>
      </c>
      <c r="AF4035" s="67">
        <f>IF(V4035="Bangalore",VLOOKUP(V4035,'Branch Wise Work Timelines'!C:G,4,FALSE)+AA4035+1,IF(V4035="Mumbai",VLOOKUP(V4035,'Branch Wise Work Timelines'!C:G,4,FALSE)+AA4035+1,VLOOKUP(V4035,'Branch Wise Work Timelines'!C:G,4,FALSE)+AA4035))</f>
        <v>44889.770833333336</v>
      </c>
      <c r="AG4035" s="67">
        <f>WORKDAY.INTL(AA4035,1,11)+VLOOKUP(V4035,'Branch Wise Work Timelines'!C:G,3,FALSE)</f>
        <v>44890.416666666664</v>
      </c>
      <c r="AH4035" s="69" t="str">
        <f t="shared" ca="1" si="765"/>
        <v>Out of TAT</v>
      </c>
      <c r="AI4035" s="69">
        <f t="shared" ca="1" si="766"/>
        <v>20497</v>
      </c>
      <c r="AJ4035" s="69" t="str">
        <f ca="1">IF(AI4035&lt;0,"0-12",IFERROR(VLOOKUP(AI4035,Breakup[],2,FALSE),"&gt;24"))</f>
        <v>&gt;24</v>
      </c>
      <c r="AK4035" s="69" t="str">
        <f>VLOOKUP(V4035,Master!B:D,3,FALSE)</f>
        <v>East</v>
      </c>
      <c r="AL4035" s="69" t="str">
        <f t="shared" si="767"/>
        <v>Baroda</v>
      </c>
    </row>
    <row r="4036" spans="1:38">
      <c r="A4036" s="14" t="s">
        <v>8401</v>
      </c>
      <c r="B4036" s="54">
        <v>44701.675398460597</v>
      </c>
      <c r="C4036" s="13" t="s">
        <v>252</v>
      </c>
      <c r="D4036" s="13">
        <v>1682</v>
      </c>
      <c r="E4036" s="13" t="s">
        <v>8402</v>
      </c>
      <c r="F4036" s="13" t="s">
        <v>15</v>
      </c>
      <c r="G4036" s="14">
        <v>1653049223395</v>
      </c>
      <c r="H4036" s="55">
        <v>0.70194444444444404</v>
      </c>
      <c r="I4036" s="33">
        <v>44891.701944444401</v>
      </c>
      <c r="J4036" s="58">
        <v>44891</v>
      </c>
      <c r="K4036" s="13" t="s">
        <v>213</v>
      </c>
      <c r="L4036" s="13" t="s">
        <v>30</v>
      </c>
      <c r="M4036" s="13" t="s">
        <v>214</v>
      </c>
      <c r="N4036" s="13" t="s">
        <v>215</v>
      </c>
      <c r="O4036" s="33">
        <v>44891.860393518502</v>
      </c>
      <c r="P4036" s="58">
        <v>44891</v>
      </c>
      <c r="Q4036" s="33" t="s">
        <v>237</v>
      </c>
      <c r="R4036" s="14">
        <v>1172</v>
      </c>
      <c r="S4036" s="13" t="s">
        <v>216</v>
      </c>
      <c r="T4036" s="13" t="s">
        <v>217</v>
      </c>
      <c r="U4036" s="33">
        <f t="shared" ca="1" si="756"/>
        <v>45744.56914039352</v>
      </c>
      <c r="V4036" s="13" t="str">
        <f t="shared" si="757"/>
        <v>Bangalore</v>
      </c>
      <c r="W4036" s="13" t="str">
        <f t="shared" si="758"/>
        <v>CLS</v>
      </c>
      <c r="X4036" s="13">
        <f t="shared" si="759"/>
        <v>16</v>
      </c>
      <c r="Y4036" s="13" t="str">
        <f>IFERROR(VLOOKUP(C4036,ReceivingTeam[],2,FALSE),"HelpDesk")</f>
        <v>HelpDesk</v>
      </c>
      <c r="Z4036" s="67">
        <f t="shared" si="760"/>
        <v>44893.514444444401</v>
      </c>
      <c r="AA4036" s="68">
        <f t="shared" si="761"/>
        <v>44891</v>
      </c>
      <c r="AB4036" s="69" t="b">
        <f t="shared" si="762"/>
        <v>1</v>
      </c>
      <c r="AC4036" s="70">
        <f t="shared" si="763"/>
        <v>0.5</v>
      </c>
      <c r="AD4036" s="67">
        <f t="shared" si="764"/>
        <v>44893.514444444401</v>
      </c>
      <c r="AE4036" s="67">
        <f>VLOOKUP(V4036,'Branch Wise Work Timelines'!C:G,3,FALSE)+AA4036</f>
        <v>44891.416666666664</v>
      </c>
      <c r="AF4036" s="67">
        <f>IF(V4036="Bangalore",VLOOKUP(V4036,'Branch Wise Work Timelines'!C:G,4,FALSE)+AA4036+1,IF(V4036="Mumbai",VLOOKUP(V4036,'Branch Wise Work Timelines'!C:G,4,FALSE)+AA4036+1,VLOOKUP(V4036,'Branch Wise Work Timelines'!C:G,4,FALSE)+AA4036))</f>
        <v>44892.104166666664</v>
      </c>
      <c r="AG4036" s="67">
        <f>WORKDAY.INTL(AA4036,1,11)+VLOOKUP(V4036,'Branch Wise Work Timelines'!C:G,3,FALSE)</f>
        <v>44893.416666666664</v>
      </c>
      <c r="AH4036" s="69" t="str">
        <f t="shared" si="765"/>
        <v>Met</v>
      </c>
      <c r="AI4036" s="69">
        <f t="shared" ca="1" si="766"/>
        <v>20426</v>
      </c>
      <c r="AJ4036" s="69" t="str">
        <f ca="1">IF(AI4036&lt;0,"0-12",IFERROR(VLOOKUP(AI4036,Breakup[],2,FALSE),"&gt;24"))</f>
        <v>&gt;24</v>
      </c>
      <c r="AK4036" s="69" t="str">
        <f>VLOOKUP(V4036,Master!B:D,3,FALSE)</f>
        <v>South</v>
      </c>
      <c r="AL4036" s="69" t="str">
        <f t="shared" si="767"/>
        <v>Bangalore-CLS</v>
      </c>
    </row>
    <row r="4037" spans="1:38">
      <c r="A4037" s="14" t="s">
        <v>8403</v>
      </c>
      <c r="B4037" s="54">
        <v>44701.772798379599</v>
      </c>
      <c r="C4037" s="13" t="s">
        <v>1345</v>
      </c>
      <c r="D4037" s="13">
        <v>1621</v>
      </c>
      <c r="E4037" s="13" t="s">
        <v>8404</v>
      </c>
      <c r="F4037" s="13" t="s">
        <v>15</v>
      </c>
      <c r="G4037" s="14">
        <v>1653054766382</v>
      </c>
      <c r="H4037" s="55">
        <v>1.92361111111111E-2</v>
      </c>
      <c r="I4037" s="33">
        <v>44889.019236111097</v>
      </c>
      <c r="J4037" s="58">
        <v>44889</v>
      </c>
      <c r="K4037" s="13" t="s">
        <v>213</v>
      </c>
      <c r="L4037" s="13" t="s">
        <v>30</v>
      </c>
      <c r="M4037" s="13" t="s">
        <v>75</v>
      </c>
      <c r="N4037" s="13" t="s">
        <v>206</v>
      </c>
      <c r="O4037" s="33" t="s">
        <v>38</v>
      </c>
      <c r="P4037" s="58" t="s">
        <v>38</v>
      </c>
      <c r="Q4037" s="33" t="s">
        <v>207</v>
      </c>
      <c r="R4037" s="14" t="s">
        <v>38</v>
      </c>
      <c r="S4037" s="13" t="s">
        <v>216</v>
      </c>
      <c r="T4037" s="13" t="s">
        <v>217</v>
      </c>
      <c r="U4037" s="33">
        <f t="shared" ca="1" si="756"/>
        <v>45744.56914039352</v>
      </c>
      <c r="V4037" s="13" t="str">
        <f t="shared" si="757"/>
        <v>Bangalore</v>
      </c>
      <c r="W4037" s="13" t="str">
        <f t="shared" si="758"/>
        <v>CLS</v>
      </c>
      <c r="X4037" s="13">
        <f t="shared" si="759"/>
        <v>0</v>
      </c>
      <c r="Y4037" s="13" t="str">
        <f>IFERROR(VLOOKUP(C4037,ReceivingTeam[],2,FALSE),"HelpDesk")</f>
        <v>HelpDesk</v>
      </c>
      <c r="Z4037" s="67">
        <f t="shared" si="760"/>
        <v>44889.916666666664</v>
      </c>
      <c r="AA4037" s="68">
        <f t="shared" si="761"/>
        <v>44889</v>
      </c>
      <c r="AB4037" s="69" t="b">
        <f t="shared" si="762"/>
        <v>1</v>
      </c>
      <c r="AC4037" s="70">
        <f t="shared" si="763"/>
        <v>0.5</v>
      </c>
      <c r="AD4037" s="67">
        <f t="shared" si="764"/>
        <v>44889.916666666664</v>
      </c>
      <c r="AE4037" s="67">
        <f>VLOOKUP(V4037,'Branch Wise Work Timelines'!C:G,3,FALSE)+AA4037</f>
        <v>44889.416666666664</v>
      </c>
      <c r="AF4037" s="67">
        <f>IF(V4037="Bangalore",VLOOKUP(V4037,'Branch Wise Work Timelines'!C:G,4,FALSE)+AA4037+1,IF(V4037="Mumbai",VLOOKUP(V4037,'Branch Wise Work Timelines'!C:G,4,FALSE)+AA4037+1,VLOOKUP(V4037,'Branch Wise Work Timelines'!C:G,4,FALSE)+AA4037))</f>
        <v>44890.104166666664</v>
      </c>
      <c r="AG4037" s="67">
        <f>WORKDAY.INTL(AA4037,1,11)+VLOOKUP(V4037,'Branch Wise Work Timelines'!C:G,3,FALSE)</f>
        <v>44890.416666666664</v>
      </c>
      <c r="AH4037" s="69" t="str">
        <f t="shared" ca="1" si="765"/>
        <v>Out of TAT</v>
      </c>
      <c r="AI4037" s="69">
        <f t="shared" ca="1" si="766"/>
        <v>20512</v>
      </c>
      <c r="AJ4037" s="69" t="str">
        <f ca="1">IF(AI4037&lt;0,"0-12",IFERROR(VLOOKUP(AI4037,Breakup[],2,FALSE),"&gt;24"))</f>
        <v>&gt;24</v>
      </c>
      <c r="AK4037" s="69" t="str">
        <f>VLOOKUP(V4037,Master!B:D,3,FALSE)</f>
        <v>South</v>
      </c>
      <c r="AL4037" s="69" t="str">
        <f t="shared" si="767"/>
        <v>Bangalore-CLS</v>
      </c>
    </row>
    <row r="4038" spans="1:38">
      <c r="A4038" s="14" t="s">
        <v>8405</v>
      </c>
      <c r="B4038" s="54">
        <v>44701.665979201403</v>
      </c>
      <c r="C4038" s="13" t="s">
        <v>329</v>
      </c>
      <c r="D4038" s="13">
        <v>1888</v>
      </c>
      <c r="E4038" s="13" t="s">
        <v>8406</v>
      </c>
      <c r="F4038" s="13" t="s">
        <v>15</v>
      </c>
      <c r="G4038" s="14">
        <v>1653051626097</v>
      </c>
      <c r="H4038" s="55">
        <v>0.19587962962962999</v>
      </c>
      <c r="I4038" s="33">
        <v>44888.195879629602</v>
      </c>
      <c r="J4038" s="58">
        <v>44888</v>
      </c>
      <c r="K4038" s="13" t="s">
        <v>213</v>
      </c>
      <c r="L4038" s="13" t="s">
        <v>30</v>
      </c>
      <c r="M4038" s="13" t="s">
        <v>214</v>
      </c>
      <c r="N4038" s="13" t="s">
        <v>206</v>
      </c>
      <c r="O4038" s="33" t="s">
        <v>38</v>
      </c>
      <c r="P4038" s="58" t="s">
        <v>38</v>
      </c>
      <c r="Q4038" s="33" t="s">
        <v>207</v>
      </c>
      <c r="R4038" s="14" t="s">
        <v>38</v>
      </c>
      <c r="S4038" s="13" t="s">
        <v>216</v>
      </c>
      <c r="T4038" s="13" t="s">
        <v>217</v>
      </c>
      <c r="U4038" s="33">
        <f t="shared" ca="1" si="756"/>
        <v>45744.56914039352</v>
      </c>
      <c r="V4038" s="13" t="str">
        <f t="shared" si="757"/>
        <v>Bangalore</v>
      </c>
      <c r="W4038" s="13" t="str">
        <f t="shared" si="758"/>
        <v>CLS</v>
      </c>
      <c r="X4038" s="13">
        <f t="shared" si="759"/>
        <v>4</v>
      </c>
      <c r="Y4038" s="13" t="str">
        <f>IFERROR(VLOOKUP(C4038,ReceivingTeam[],2,FALSE),"HelpDesk")</f>
        <v>HelpDesk</v>
      </c>
      <c r="Z4038" s="67">
        <f t="shared" si="760"/>
        <v>44888.916666666664</v>
      </c>
      <c r="AA4038" s="68">
        <f t="shared" si="761"/>
        <v>44888</v>
      </c>
      <c r="AB4038" s="69" t="b">
        <f t="shared" si="762"/>
        <v>1</v>
      </c>
      <c r="AC4038" s="70">
        <f t="shared" si="763"/>
        <v>0.5</v>
      </c>
      <c r="AD4038" s="67">
        <f t="shared" si="764"/>
        <v>44888.916666666664</v>
      </c>
      <c r="AE4038" s="67">
        <f>VLOOKUP(V4038,'Branch Wise Work Timelines'!C:G,3,FALSE)+AA4038</f>
        <v>44888.416666666664</v>
      </c>
      <c r="AF4038" s="67">
        <f>IF(V4038="Bangalore",VLOOKUP(V4038,'Branch Wise Work Timelines'!C:G,4,FALSE)+AA4038+1,IF(V4038="Mumbai",VLOOKUP(V4038,'Branch Wise Work Timelines'!C:G,4,FALSE)+AA4038+1,VLOOKUP(V4038,'Branch Wise Work Timelines'!C:G,4,FALSE)+AA4038))</f>
        <v>44889.104166666664</v>
      </c>
      <c r="AG4038" s="67">
        <f>WORKDAY.INTL(AA4038,1,11)+VLOOKUP(V4038,'Branch Wise Work Timelines'!C:G,3,FALSE)</f>
        <v>44889.416666666664</v>
      </c>
      <c r="AH4038" s="69" t="str">
        <f t="shared" ca="1" si="765"/>
        <v>Out of TAT</v>
      </c>
      <c r="AI4038" s="69">
        <f t="shared" ca="1" si="766"/>
        <v>20536</v>
      </c>
      <c r="AJ4038" s="69" t="str">
        <f ca="1">IF(AI4038&lt;0,"0-12",IFERROR(VLOOKUP(AI4038,Breakup[],2,FALSE),"&gt;24"))</f>
        <v>&gt;24</v>
      </c>
      <c r="AK4038" s="69" t="str">
        <f>VLOOKUP(V4038,Master!B:D,3,FALSE)</f>
        <v>South</v>
      </c>
      <c r="AL4038" s="69" t="str">
        <f t="shared" si="767"/>
        <v>Bangalore-CLS</v>
      </c>
    </row>
    <row r="4039" spans="1:38">
      <c r="A4039" s="14" t="s">
        <v>8407</v>
      </c>
      <c r="B4039" s="54">
        <v>44701.778120486102</v>
      </c>
      <c r="C4039" s="13" t="s">
        <v>89</v>
      </c>
      <c r="D4039" s="13">
        <v>1527</v>
      </c>
      <c r="E4039" s="13" t="s">
        <v>8408</v>
      </c>
      <c r="F4039" s="13" t="s">
        <v>15</v>
      </c>
      <c r="G4039" s="14">
        <v>1653055518035</v>
      </c>
      <c r="H4039" s="55">
        <v>0.48370370370370402</v>
      </c>
      <c r="I4039" s="33">
        <v>44885.4837037037</v>
      </c>
      <c r="J4039" s="58">
        <v>44885</v>
      </c>
      <c r="K4039" s="13" t="s">
        <v>213</v>
      </c>
      <c r="L4039" s="13" t="s">
        <v>30</v>
      </c>
      <c r="M4039" s="13" t="s">
        <v>75</v>
      </c>
      <c r="N4039" s="13" t="s">
        <v>206</v>
      </c>
      <c r="O4039" s="33" t="s">
        <v>38</v>
      </c>
      <c r="P4039" s="58" t="s">
        <v>38</v>
      </c>
      <c r="Q4039" s="33" t="s">
        <v>207</v>
      </c>
      <c r="R4039" s="14" t="s">
        <v>38</v>
      </c>
      <c r="S4039" s="13" t="s">
        <v>216</v>
      </c>
      <c r="T4039" s="13" t="s">
        <v>217</v>
      </c>
      <c r="U4039" s="33">
        <f t="shared" ca="1" si="756"/>
        <v>45744.56914039352</v>
      </c>
      <c r="V4039" s="13" t="str">
        <f t="shared" si="757"/>
        <v>Bangalore</v>
      </c>
      <c r="W4039" s="13" t="str">
        <f t="shared" si="758"/>
        <v>CLS</v>
      </c>
      <c r="X4039" s="13">
        <f t="shared" si="759"/>
        <v>11</v>
      </c>
      <c r="Y4039" s="13" t="str">
        <f>IFERROR(VLOOKUP(C4039,ReceivingTeam[],2,FALSE),"HelpDesk")</f>
        <v>Branch office</v>
      </c>
      <c r="Z4039" s="67">
        <f t="shared" si="760"/>
        <v>44885.916666666664</v>
      </c>
      <c r="AA4039" s="68">
        <f t="shared" si="761"/>
        <v>44885</v>
      </c>
      <c r="AB4039" s="69" t="b">
        <f t="shared" si="762"/>
        <v>0</v>
      </c>
      <c r="AC4039" s="70">
        <f t="shared" si="763"/>
        <v>0.5</v>
      </c>
      <c r="AD4039" s="67">
        <f t="shared" si="764"/>
        <v>44885.916666666664</v>
      </c>
      <c r="AE4039" s="67">
        <f>VLOOKUP(V4039,'Branch Wise Work Timelines'!C:G,3,FALSE)+AA4039</f>
        <v>44885.416666666664</v>
      </c>
      <c r="AF4039" s="67">
        <f>IF(V4039="Bangalore",VLOOKUP(V4039,'Branch Wise Work Timelines'!C:G,4,FALSE)+AA4039+1,IF(V4039="Mumbai",VLOOKUP(V4039,'Branch Wise Work Timelines'!C:G,4,FALSE)+AA4039+1,VLOOKUP(V4039,'Branch Wise Work Timelines'!C:G,4,FALSE)+AA4039))</f>
        <v>44886.104166666664</v>
      </c>
      <c r="AG4039" s="67">
        <f>WORKDAY.INTL(AA4039,1,11)+VLOOKUP(V4039,'Branch Wise Work Timelines'!C:G,3,FALSE)</f>
        <v>44886.416666666664</v>
      </c>
      <c r="AH4039" s="69" t="str">
        <f t="shared" ca="1" si="765"/>
        <v>Out of TAT</v>
      </c>
      <c r="AI4039" s="69">
        <f t="shared" ca="1" si="766"/>
        <v>20608</v>
      </c>
      <c r="AJ4039" s="69" t="str">
        <f ca="1">IF(AI4039&lt;0,"0-12",IFERROR(VLOOKUP(AI4039,Breakup[],2,FALSE),"&gt;24"))</f>
        <v>&gt;24</v>
      </c>
      <c r="AK4039" s="69" t="str">
        <f>VLOOKUP(V4039,Master!B:D,3,FALSE)</f>
        <v>South</v>
      </c>
      <c r="AL4039" s="69" t="str">
        <f t="shared" si="767"/>
        <v>Bangalore-CLS</v>
      </c>
    </row>
    <row r="4040" spans="1:38">
      <c r="A4040" s="14" t="s">
        <v>8409</v>
      </c>
      <c r="B4040" s="54">
        <v>44701.745883368101</v>
      </c>
      <c r="C4040" s="13" t="s">
        <v>722</v>
      </c>
      <c r="D4040" s="13">
        <v>1222</v>
      </c>
      <c r="E4040" s="13" t="s">
        <v>8410</v>
      </c>
      <c r="F4040" s="13" t="s">
        <v>15</v>
      </c>
      <c r="G4040" s="14">
        <v>1653051039986</v>
      </c>
      <c r="H4040" s="55">
        <v>0.245208333333333</v>
      </c>
      <c r="I4040" s="33">
        <v>44883.245208333297</v>
      </c>
      <c r="J4040" s="58">
        <v>44883</v>
      </c>
      <c r="K4040" s="13" t="s">
        <v>213</v>
      </c>
      <c r="L4040" s="13" t="s">
        <v>30</v>
      </c>
      <c r="M4040" s="13" t="s">
        <v>214</v>
      </c>
      <c r="N4040" s="13" t="s">
        <v>215</v>
      </c>
      <c r="O4040" s="33" t="s">
        <v>38</v>
      </c>
      <c r="P4040" s="58" t="s">
        <v>38</v>
      </c>
      <c r="Q4040" s="33" t="s">
        <v>207</v>
      </c>
      <c r="R4040" s="14" t="s">
        <v>38</v>
      </c>
      <c r="S4040" s="13" t="s">
        <v>216</v>
      </c>
      <c r="T4040" s="13" t="s">
        <v>217</v>
      </c>
      <c r="U4040" s="33">
        <f t="shared" ca="1" si="756"/>
        <v>45744.56914039352</v>
      </c>
      <c r="V4040" s="13" t="str">
        <f t="shared" si="757"/>
        <v>Bangalore</v>
      </c>
      <c r="W4040" s="13" t="str">
        <f t="shared" si="758"/>
        <v>CLS</v>
      </c>
      <c r="X4040" s="13">
        <f t="shared" si="759"/>
        <v>5</v>
      </c>
      <c r="Y4040" s="13" t="str">
        <f>IFERROR(VLOOKUP(C4040,ReceivingTeam[],2,FALSE),"HelpDesk")</f>
        <v>HelpDesk</v>
      </c>
      <c r="Z4040" s="67">
        <f t="shared" si="760"/>
        <v>44883.916666666664</v>
      </c>
      <c r="AA4040" s="68">
        <f t="shared" si="761"/>
        <v>44883</v>
      </c>
      <c r="AB4040" s="69" t="b">
        <f t="shared" si="762"/>
        <v>1</v>
      </c>
      <c r="AC4040" s="70">
        <f t="shared" si="763"/>
        <v>0.5</v>
      </c>
      <c r="AD4040" s="67">
        <f t="shared" si="764"/>
        <v>44883.916666666664</v>
      </c>
      <c r="AE4040" s="67">
        <f>VLOOKUP(V4040,'Branch Wise Work Timelines'!C:G,3,FALSE)+AA4040</f>
        <v>44883.416666666664</v>
      </c>
      <c r="AF4040" s="67">
        <f>IF(V4040="Bangalore",VLOOKUP(V4040,'Branch Wise Work Timelines'!C:G,4,FALSE)+AA4040+1,IF(V4040="Mumbai",VLOOKUP(V4040,'Branch Wise Work Timelines'!C:G,4,FALSE)+AA4040+1,VLOOKUP(V4040,'Branch Wise Work Timelines'!C:G,4,FALSE)+AA4040))</f>
        <v>44884.104166666664</v>
      </c>
      <c r="AG4040" s="67">
        <f>WORKDAY.INTL(AA4040,1,11)+VLOOKUP(V4040,'Branch Wise Work Timelines'!C:G,3,FALSE)</f>
        <v>44884.416666666664</v>
      </c>
      <c r="AH4040" s="69" t="str">
        <f t="shared" ca="1" si="765"/>
        <v>Out of TAT</v>
      </c>
      <c r="AI4040" s="69">
        <f t="shared" ca="1" si="766"/>
        <v>20656</v>
      </c>
      <c r="AJ4040" s="69" t="str">
        <f ca="1">IF(AI4040&lt;0,"0-12",IFERROR(VLOOKUP(AI4040,Breakup[],2,FALSE),"&gt;24"))</f>
        <v>&gt;24</v>
      </c>
      <c r="AK4040" s="69" t="str">
        <f>VLOOKUP(V4040,Master!B:D,3,FALSE)</f>
        <v>South</v>
      </c>
      <c r="AL4040" s="69" t="str">
        <f t="shared" si="767"/>
        <v>Bangalore-CLS</v>
      </c>
    </row>
    <row r="4041" spans="1:38">
      <c r="A4041" s="14" t="s">
        <v>8411</v>
      </c>
      <c r="B4041" s="54">
        <v>44701.690566006902</v>
      </c>
      <c r="C4041" s="13" t="s">
        <v>1342</v>
      </c>
      <c r="D4041" s="13">
        <v>867</v>
      </c>
      <c r="E4041" s="13" t="s">
        <v>8412</v>
      </c>
      <c r="F4041" s="13" t="s">
        <v>15</v>
      </c>
      <c r="G4041" s="14">
        <v>1653051626097</v>
      </c>
      <c r="H4041" s="55">
        <v>0.37872685185185201</v>
      </c>
      <c r="I4041" s="33">
        <v>44891.378726851799</v>
      </c>
      <c r="J4041" s="58">
        <v>44891</v>
      </c>
      <c r="K4041" s="13" t="s">
        <v>213</v>
      </c>
      <c r="L4041" s="13" t="s">
        <v>30</v>
      </c>
      <c r="M4041" s="13" t="s">
        <v>214</v>
      </c>
      <c r="N4041" s="13" t="s">
        <v>206</v>
      </c>
      <c r="O4041" s="33">
        <v>44891.789710648103</v>
      </c>
      <c r="P4041" s="58">
        <v>44891</v>
      </c>
      <c r="Q4041" s="33" t="s">
        <v>237</v>
      </c>
      <c r="R4041" s="14">
        <v>1037</v>
      </c>
      <c r="S4041" s="13" t="s">
        <v>216</v>
      </c>
      <c r="T4041" s="13" t="s">
        <v>217</v>
      </c>
      <c r="U4041" s="33">
        <f t="shared" ca="1" si="756"/>
        <v>45744.56914039352</v>
      </c>
      <c r="V4041" s="13" t="str">
        <f t="shared" si="757"/>
        <v>Bangalore</v>
      </c>
      <c r="W4041" s="13" t="str">
        <f t="shared" si="758"/>
        <v>CLS</v>
      </c>
      <c r="X4041" s="13">
        <f t="shared" si="759"/>
        <v>9</v>
      </c>
      <c r="Y4041" s="13" t="str">
        <f>IFERROR(VLOOKUP(C4041,ReceivingTeam[],2,FALSE),"HelpDesk")</f>
        <v>HelpDesk</v>
      </c>
      <c r="Z4041" s="67">
        <f t="shared" si="760"/>
        <v>44891.916666666664</v>
      </c>
      <c r="AA4041" s="68">
        <f t="shared" si="761"/>
        <v>44891</v>
      </c>
      <c r="AB4041" s="69" t="b">
        <f t="shared" si="762"/>
        <v>1</v>
      </c>
      <c r="AC4041" s="70">
        <f t="shared" si="763"/>
        <v>0.5</v>
      </c>
      <c r="AD4041" s="67">
        <f t="shared" si="764"/>
        <v>44891.916666666664</v>
      </c>
      <c r="AE4041" s="67">
        <f>VLOOKUP(V4041,'Branch Wise Work Timelines'!C:G,3,FALSE)+AA4041</f>
        <v>44891.416666666664</v>
      </c>
      <c r="AF4041" s="67">
        <f>IF(V4041="Bangalore",VLOOKUP(V4041,'Branch Wise Work Timelines'!C:G,4,FALSE)+AA4041+1,IF(V4041="Mumbai",VLOOKUP(V4041,'Branch Wise Work Timelines'!C:G,4,FALSE)+AA4041+1,VLOOKUP(V4041,'Branch Wise Work Timelines'!C:G,4,FALSE)+AA4041))</f>
        <v>44892.104166666664</v>
      </c>
      <c r="AG4041" s="67">
        <f>WORKDAY.INTL(AA4041,1,11)+VLOOKUP(V4041,'Branch Wise Work Timelines'!C:G,3,FALSE)</f>
        <v>44893.416666666664</v>
      </c>
      <c r="AH4041" s="69" t="str">
        <f t="shared" si="765"/>
        <v>Met</v>
      </c>
      <c r="AI4041" s="69">
        <f t="shared" ca="1" si="766"/>
        <v>20464</v>
      </c>
      <c r="AJ4041" s="69" t="str">
        <f ca="1">IF(AI4041&lt;0,"0-12",IFERROR(VLOOKUP(AI4041,Breakup[],2,FALSE),"&gt;24"))</f>
        <v>&gt;24</v>
      </c>
      <c r="AK4041" s="69" t="str">
        <f>VLOOKUP(V4041,Master!B:D,3,FALSE)</f>
        <v>South</v>
      </c>
      <c r="AL4041" s="69" t="str">
        <f t="shared" si="767"/>
        <v>Bangalore-CLS</v>
      </c>
    </row>
    <row r="4042" spans="1:38">
      <c r="A4042" s="14" t="s">
        <v>8413</v>
      </c>
      <c r="B4042" s="54">
        <v>44700.5565790162</v>
      </c>
      <c r="C4042" s="13" t="s">
        <v>6253</v>
      </c>
      <c r="D4042" s="13">
        <v>970</v>
      </c>
      <c r="E4042" s="13" t="s">
        <v>8414</v>
      </c>
      <c r="F4042" s="13" t="s">
        <v>33</v>
      </c>
      <c r="G4042" s="14">
        <v>1653056788057</v>
      </c>
      <c r="H4042" s="55">
        <v>0.16552083333333301</v>
      </c>
      <c r="I4042" s="33">
        <v>44881.165520833303</v>
      </c>
      <c r="J4042" s="58">
        <v>44881</v>
      </c>
      <c r="K4042" s="13" t="s">
        <v>263</v>
      </c>
      <c r="L4042" s="13" t="s">
        <v>69</v>
      </c>
      <c r="M4042" s="13" t="s">
        <v>101</v>
      </c>
      <c r="N4042" s="13" t="s">
        <v>206</v>
      </c>
      <c r="O4042" s="33" t="s">
        <v>38</v>
      </c>
      <c r="P4042" s="58" t="s">
        <v>38</v>
      </c>
      <c r="Q4042" s="33" t="s">
        <v>207</v>
      </c>
      <c r="R4042" s="14" t="s">
        <v>38</v>
      </c>
      <c r="S4042" s="13" t="s">
        <v>208</v>
      </c>
      <c r="T4042" s="13" t="s">
        <v>209</v>
      </c>
      <c r="U4042" s="33">
        <f t="shared" ca="1" si="756"/>
        <v>45744.56914039352</v>
      </c>
      <c r="V4042" s="13" t="str">
        <f t="shared" si="757"/>
        <v>Mumbai</v>
      </c>
      <c r="W4042" s="13" t="str">
        <f t="shared" si="758"/>
        <v>RI</v>
      </c>
      <c r="X4042" s="13">
        <f t="shared" si="759"/>
        <v>3</v>
      </c>
      <c r="Y4042" s="13" t="str">
        <f>IFERROR(VLOOKUP(C4042,ReceivingTeam[],2,FALSE),"HelpDesk")</f>
        <v>HelpDesk</v>
      </c>
      <c r="Z4042" s="67">
        <f t="shared" si="760"/>
        <v>44881.916666666664</v>
      </c>
      <c r="AA4042" s="68">
        <f t="shared" si="761"/>
        <v>44881</v>
      </c>
      <c r="AB4042" s="69" t="b">
        <f t="shared" si="762"/>
        <v>1</v>
      </c>
      <c r="AC4042" s="70">
        <f t="shared" si="763"/>
        <v>0.5</v>
      </c>
      <c r="AD4042" s="67">
        <f t="shared" si="764"/>
        <v>44881.916666666664</v>
      </c>
      <c r="AE4042" s="67">
        <f>VLOOKUP(V4042,'Branch Wise Work Timelines'!C:G,3,FALSE)+AA4042</f>
        <v>44881.416666666664</v>
      </c>
      <c r="AF4042" s="67">
        <f>IF(V4042="Bangalore",VLOOKUP(V4042,'Branch Wise Work Timelines'!C:G,4,FALSE)+AA4042+1,IF(V4042="Mumbai",VLOOKUP(V4042,'Branch Wise Work Timelines'!C:G,4,FALSE)+AA4042+1,VLOOKUP(V4042,'Branch Wise Work Timelines'!C:G,4,FALSE)+AA4042))</f>
        <v>44882.25</v>
      </c>
      <c r="AG4042" s="67">
        <f>WORKDAY.INTL(AA4042,1,11)+VLOOKUP(V4042,'Branch Wise Work Timelines'!C:G,3,FALSE)</f>
        <v>44882.416666666664</v>
      </c>
      <c r="AH4042" s="69" t="str">
        <f t="shared" ca="1" si="765"/>
        <v>Out of TAT</v>
      </c>
      <c r="AI4042" s="69">
        <f t="shared" ca="1" si="766"/>
        <v>20704</v>
      </c>
      <c r="AJ4042" s="69" t="str">
        <f ca="1">IF(AI4042&lt;0,"0-12",IFERROR(VLOOKUP(AI4042,Breakup[],2,FALSE),"&gt;24"))</f>
        <v>&gt;24</v>
      </c>
      <c r="AK4042" s="69" t="str">
        <f>VLOOKUP(V4042,Master!B:D,3,FALSE)</f>
        <v>East</v>
      </c>
      <c r="AL4042" s="69" t="str">
        <f t="shared" si="767"/>
        <v>Mumbai</v>
      </c>
    </row>
    <row r="4043" spans="1:38">
      <c r="A4043" s="14" t="s">
        <v>8415</v>
      </c>
      <c r="B4043" s="54">
        <v>44701.779569826402</v>
      </c>
      <c r="C4043" s="13" t="s">
        <v>89</v>
      </c>
      <c r="D4043" s="13">
        <v>78</v>
      </c>
      <c r="E4043" s="13" t="s">
        <v>8416</v>
      </c>
      <c r="F4043" s="13" t="s">
        <v>15</v>
      </c>
      <c r="G4043" s="14">
        <v>1653055518035</v>
      </c>
      <c r="H4043" s="55">
        <v>0.88434027777777802</v>
      </c>
      <c r="I4043" s="33">
        <v>44883.8843402778</v>
      </c>
      <c r="J4043" s="58">
        <v>44883</v>
      </c>
      <c r="K4043" s="13" t="s">
        <v>213</v>
      </c>
      <c r="L4043" s="13" t="s">
        <v>30</v>
      </c>
      <c r="M4043" s="13" t="s">
        <v>75</v>
      </c>
      <c r="N4043" s="13" t="s">
        <v>206</v>
      </c>
      <c r="O4043" s="33" t="s">
        <v>38</v>
      </c>
      <c r="P4043" s="58" t="s">
        <v>38</v>
      </c>
      <c r="Q4043" s="33" t="s">
        <v>207</v>
      </c>
      <c r="R4043" s="14" t="s">
        <v>38</v>
      </c>
      <c r="S4043" s="13" t="s">
        <v>216</v>
      </c>
      <c r="T4043" s="13" t="s">
        <v>217</v>
      </c>
      <c r="U4043" s="33">
        <f t="shared" ca="1" si="756"/>
        <v>45744.56914039352</v>
      </c>
      <c r="V4043" s="13" t="str">
        <f t="shared" si="757"/>
        <v>Bangalore</v>
      </c>
      <c r="W4043" s="13" t="str">
        <f t="shared" si="758"/>
        <v>CLS</v>
      </c>
      <c r="X4043" s="13">
        <f t="shared" si="759"/>
        <v>21</v>
      </c>
      <c r="Y4043" s="13" t="str">
        <f>IFERROR(VLOOKUP(C4043,ReceivingTeam[],2,FALSE),"HelpDesk")</f>
        <v>Branch office</v>
      </c>
      <c r="Z4043" s="67">
        <f t="shared" si="760"/>
        <v>44884.6968402778</v>
      </c>
      <c r="AA4043" s="68">
        <f t="shared" si="761"/>
        <v>44883</v>
      </c>
      <c r="AB4043" s="69" t="b">
        <f t="shared" si="762"/>
        <v>1</v>
      </c>
      <c r="AC4043" s="70">
        <f t="shared" si="763"/>
        <v>0.5</v>
      </c>
      <c r="AD4043" s="67">
        <f t="shared" si="764"/>
        <v>44884.6968402778</v>
      </c>
      <c r="AE4043" s="67">
        <f>VLOOKUP(V4043,'Branch Wise Work Timelines'!C:G,3,FALSE)+AA4043</f>
        <v>44883.416666666664</v>
      </c>
      <c r="AF4043" s="67">
        <f>IF(V4043="Bangalore",VLOOKUP(V4043,'Branch Wise Work Timelines'!C:G,4,FALSE)+AA4043+1,IF(V4043="Mumbai",VLOOKUP(V4043,'Branch Wise Work Timelines'!C:G,4,FALSE)+AA4043+1,VLOOKUP(V4043,'Branch Wise Work Timelines'!C:G,4,FALSE)+AA4043))</f>
        <v>44884.104166666664</v>
      </c>
      <c r="AG4043" s="67">
        <f>WORKDAY.INTL(AA4043,1,11)+VLOOKUP(V4043,'Branch Wise Work Timelines'!C:G,3,FALSE)</f>
        <v>44884.416666666664</v>
      </c>
      <c r="AH4043" s="69" t="str">
        <f t="shared" ca="1" si="765"/>
        <v>Out of TAT</v>
      </c>
      <c r="AI4043" s="69">
        <f t="shared" ca="1" si="766"/>
        <v>20637</v>
      </c>
      <c r="AJ4043" s="69" t="str">
        <f ca="1">IF(AI4043&lt;0,"0-12",IFERROR(VLOOKUP(AI4043,Breakup[],2,FALSE),"&gt;24"))</f>
        <v>&gt;24</v>
      </c>
      <c r="AK4043" s="69" t="str">
        <f>VLOOKUP(V4043,Master!B:D,3,FALSE)</f>
        <v>South</v>
      </c>
      <c r="AL4043" s="69" t="str">
        <f t="shared" si="767"/>
        <v>Bangalore-CLS</v>
      </c>
    </row>
    <row r="4044" spans="1:38">
      <c r="A4044" s="14" t="s">
        <v>8417</v>
      </c>
      <c r="B4044" s="54">
        <v>44701.742918090298</v>
      </c>
      <c r="C4044" s="13" t="s">
        <v>299</v>
      </c>
      <c r="D4044" s="13">
        <v>170</v>
      </c>
      <c r="E4044" s="13" t="s">
        <v>8418</v>
      </c>
      <c r="F4044" s="13" t="s">
        <v>15</v>
      </c>
      <c r="G4044" s="14">
        <v>1653051039986</v>
      </c>
      <c r="H4044" s="55">
        <v>0.78990740740740695</v>
      </c>
      <c r="I4044" s="33">
        <v>44884.789907407401</v>
      </c>
      <c r="J4044" s="58">
        <v>44884</v>
      </c>
      <c r="K4044" s="13" t="s">
        <v>213</v>
      </c>
      <c r="L4044" s="13" t="s">
        <v>30</v>
      </c>
      <c r="M4044" s="13" t="s">
        <v>214</v>
      </c>
      <c r="N4044" s="13" t="s">
        <v>215</v>
      </c>
      <c r="O4044" s="33" t="s">
        <v>38</v>
      </c>
      <c r="P4044" s="58" t="s">
        <v>38</v>
      </c>
      <c r="Q4044" s="33" t="s">
        <v>207</v>
      </c>
      <c r="R4044" s="14" t="s">
        <v>38</v>
      </c>
      <c r="S4044" s="13" t="s">
        <v>216</v>
      </c>
      <c r="T4044" s="13" t="s">
        <v>217</v>
      </c>
      <c r="U4044" s="33">
        <f t="shared" ca="1" si="756"/>
        <v>45744.56914039352</v>
      </c>
      <c r="V4044" s="13" t="str">
        <f t="shared" si="757"/>
        <v>Bangalore</v>
      </c>
      <c r="W4044" s="13" t="str">
        <f t="shared" si="758"/>
        <v>CLS</v>
      </c>
      <c r="X4044" s="13">
        <f t="shared" si="759"/>
        <v>18</v>
      </c>
      <c r="Y4044" s="13" t="str">
        <f>IFERROR(VLOOKUP(C4044,ReceivingTeam[],2,FALSE),"HelpDesk")</f>
        <v>HelpDesk</v>
      </c>
      <c r="Z4044" s="67">
        <f t="shared" si="760"/>
        <v>44886.602407407401</v>
      </c>
      <c r="AA4044" s="68">
        <f t="shared" si="761"/>
        <v>44884</v>
      </c>
      <c r="AB4044" s="69" t="b">
        <f t="shared" si="762"/>
        <v>1</v>
      </c>
      <c r="AC4044" s="70">
        <f t="shared" si="763"/>
        <v>0.5</v>
      </c>
      <c r="AD4044" s="67">
        <f t="shared" si="764"/>
        <v>44886.602407407401</v>
      </c>
      <c r="AE4044" s="67">
        <f>VLOOKUP(V4044,'Branch Wise Work Timelines'!C:G,3,FALSE)+AA4044</f>
        <v>44884.416666666664</v>
      </c>
      <c r="AF4044" s="67">
        <f>IF(V4044="Bangalore",VLOOKUP(V4044,'Branch Wise Work Timelines'!C:G,4,FALSE)+AA4044+1,IF(V4044="Mumbai",VLOOKUP(V4044,'Branch Wise Work Timelines'!C:G,4,FALSE)+AA4044+1,VLOOKUP(V4044,'Branch Wise Work Timelines'!C:G,4,FALSE)+AA4044))</f>
        <v>44885.104166666664</v>
      </c>
      <c r="AG4044" s="67">
        <f>WORKDAY.INTL(AA4044,1,11)+VLOOKUP(V4044,'Branch Wise Work Timelines'!C:G,3,FALSE)</f>
        <v>44886.416666666664</v>
      </c>
      <c r="AH4044" s="69" t="str">
        <f t="shared" ca="1" si="765"/>
        <v>Out of TAT</v>
      </c>
      <c r="AI4044" s="69">
        <f t="shared" ca="1" si="766"/>
        <v>20592</v>
      </c>
      <c r="AJ4044" s="69" t="str">
        <f ca="1">IF(AI4044&lt;0,"0-12",IFERROR(VLOOKUP(AI4044,Breakup[],2,FALSE),"&gt;24"))</f>
        <v>&gt;24</v>
      </c>
      <c r="AK4044" s="69" t="str">
        <f>VLOOKUP(V4044,Master!B:D,3,FALSE)</f>
        <v>South</v>
      </c>
      <c r="AL4044" s="69" t="str">
        <f t="shared" si="767"/>
        <v>Bangalore-CLS</v>
      </c>
    </row>
    <row r="4045" spans="1:38">
      <c r="A4045" s="14" t="s">
        <v>8419</v>
      </c>
      <c r="B4045" s="54">
        <v>44701.729880324099</v>
      </c>
      <c r="C4045" s="13" t="s">
        <v>685</v>
      </c>
      <c r="D4045" s="13">
        <v>1563</v>
      </c>
      <c r="E4045" s="13" t="s">
        <v>8420</v>
      </c>
      <c r="F4045" s="13" t="s">
        <v>33</v>
      </c>
      <c r="G4045" s="14">
        <v>1653050198995</v>
      </c>
      <c r="H4045" s="55">
        <v>0.53555555555555601</v>
      </c>
      <c r="I4045" s="33">
        <v>44890.535555555602</v>
      </c>
      <c r="J4045" s="58">
        <v>44890</v>
      </c>
      <c r="K4045" s="13" t="s">
        <v>257</v>
      </c>
      <c r="L4045" s="13" t="s">
        <v>72</v>
      </c>
      <c r="M4045" s="13" t="s">
        <v>286</v>
      </c>
      <c r="N4045" s="13" t="s">
        <v>206</v>
      </c>
      <c r="O4045" s="33" t="s">
        <v>38</v>
      </c>
      <c r="P4045" s="58" t="s">
        <v>38</v>
      </c>
      <c r="Q4045" s="33" t="s">
        <v>207</v>
      </c>
      <c r="R4045" s="14" t="s">
        <v>38</v>
      </c>
      <c r="S4045" s="13" t="s">
        <v>216</v>
      </c>
      <c r="T4045" s="13" t="s">
        <v>217</v>
      </c>
      <c r="U4045" s="33">
        <f t="shared" ca="1" si="756"/>
        <v>45744.56914039352</v>
      </c>
      <c r="V4045" s="13" t="str">
        <f t="shared" si="757"/>
        <v>Pune</v>
      </c>
      <c r="W4045" s="13" t="str">
        <f t="shared" si="758"/>
        <v>RI</v>
      </c>
      <c r="X4045" s="13">
        <f t="shared" si="759"/>
        <v>12</v>
      </c>
      <c r="Y4045" s="13" t="str">
        <f>IFERROR(VLOOKUP(C4045,ReceivingTeam[],2,FALSE),"HelpDesk")</f>
        <v>HelpDesk</v>
      </c>
      <c r="Z4045" s="67">
        <f t="shared" si="760"/>
        <v>44891.660555555602</v>
      </c>
      <c r="AA4045" s="68">
        <f t="shared" si="761"/>
        <v>44890</v>
      </c>
      <c r="AB4045" s="69" t="b">
        <f t="shared" si="762"/>
        <v>1</v>
      </c>
      <c r="AC4045" s="70">
        <f t="shared" si="763"/>
        <v>0.5</v>
      </c>
      <c r="AD4045" s="67">
        <f t="shared" si="764"/>
        <v>44891.660555555602</v>
      </c>
      <c r="AE4045" s="67">
        <f>VLOOKUP(V4045,'Branch Wise Work Timelines'!C:G,3,FALSE)+AA4045</f>
        <v>44890.395833333336</v>
      </c>
      <c r="AF4045" s="67">
        <f>IF(V4045="Bangalore",VLOOKUP(V4045,'Branch Wise Work Timelines'!C:G,4,FALSE)+AA4045+1,IF(V4045="Mumbai",VLOOKUP(V4045,'Branch Wise Work Timelines'!C:G,4,FALSE)+AA4045+1,VLOOKUP(V4045,'Branch Wise Work Timelines'!C:G,4,FALSE)+AA4045))</f>
        <v>44890.770833333336</v>
      </c>
      <c r="AG4045" s="67">
        <f>WORKDAY.INTL(AA4045,1,11)+VLOOKUP(V4045,'Branch Wise Work Timelines'!C:G,3,FALSE)</f>
        <v>44891.395833333336</v>
      </c>
      <c r="AH4045" s="69" t="str">
        <f t="shared" ca="1" si="765"/>
        <v>Out of TAT</v>
      </c>
      <c r="AI4045" s="69">
        <f t="shared" ca="1" si="766"/>
        <v>20470</v>
      </c>
      <c r="AJ4045" s="69" t="str">
        <f ca="1">IF(AI4045&lt;0,"0-12",IFERROR(VLOOKUP(AI4045,Breakup[],2,FALSE),"&gt;24"))</f>
        <v>&gt;24</v>
      </c>
      <c r="AK4045" s="69" t="str">
        <f>VLOOKUP(V4045,Master!B:D,3,FALSE)</f>
        <v>West</v>
      </c>
      <c r="AL4045" s="69" t="str">
        <f t="shared" si="767"/>
        <v>Pune</v>
      </c>
    </row>
    <row r="4046" spans="1:38">
      <c r="A4046" s="14" t="s">
        <v>8421</v>
      </c>
      <c r="B4046" s="54">
        <v>44701.819464467597</v>
      </c>
      <c r="C4046" s="13" t="s">
        <v>89</v>
      </c>
      <c r="D4046" s="13">
        <v>1400</v>
      </c>
      <c r="E4046" s="13" t="s">
        <v>8422</v>
      </c>
      <c r="F4046" s="13" t="s">
        <v>15</v>
      </c>
      <c r="G4046" s="14">
        <v>1653056396900</v>
      </c>
      <c r="H4046" s="55">
        <v>0.99962962962962998</v>
      </c>
      <c r="I4046" s="33">
        <v>44890.999629629601</v>
      </c>
      <c r="J4046" s="58">
        <v>44890</v>
      </c>
      <c r="K4046" s="13" t="s">
        <v>213</v>
      </c>
      <c r="L4046" s="13" t="s">
        <v>30</v>
      </c>
      <c r="M4046" s="13" t="s">
        <v>75</v>
      </c>
      <c r="N4046" s="13" t="s">
        <v>206</v>
      </c>
      <c r="O4046" s="33" t="s">
        <v>38</v>
      </c>
      <c r="P4046" s="58" t="s">
        <v>38</v>
      </c>
      <c r="Q4046" s="33" t="s">
        <v>207</v>
      </c>
      <c r="R4046" s="14" t="s">
        <v>38</v>
      </c>
      <c r="S4046" s="13" t="s">
        <v>216</v>
      </c>
      <c r="T4046" s="13" t="s">
        <v>217</v>
      </c>
      <c r="U4046" s="33">
        <f t="shared" ca="1" si="756"/>
        <v>45744.56914039352</v>
      </c>
      <c r="V4046" s="13" t="str">
        <f t="shared" si="757"/>
        <v>Bangalore</v>
      </c>
      <c r="W4046" s="13" t="str">
        <f t="shared" si="758"/>
        <v>CLS</v>
      </c>
      <c r="X4046" s="13">
        <f t="shared" si="759"/>
        <v>23</v>
      </c>
      <c r="Y4046" s="13" t="str">
        <f>IFERROR(VLOOKUP(C4046,ReceivingTeam[],2,FALSE),"HelpDesk")</f>
        <v>Branch office</v>
      </c>
      <c r="Z4046" s="67">
        <f t="shared" si="760"/>
        <v>44891.812129629601</v>
      </c>
      <c r="AA4046" s="68">
        <f t="shared" si="761"/>
        <v>44890</v>
      </c>
      <c r="AB4046" s="69" t="b">
        <f t="shared" si="762"/>
        <v>1</v>
      </c>
      <c r="AC4046" s="70">
        <f t="shared" si="763"/>
        <v>0.5</v>
      </c>
      <c r="AD4046" s="67">
        <f t="shared" si="764"/>
        <v>44891.812129629601</v>
      </c>
      <c r="AE4046" s="67">
        <f>VLOOKUP(V4046,'Branch Wise Work Timelines'!C:G,3,FALSE)+AA4046</f>
        <v>44890.416666666664</v>
      </c>
      <c r="AF4046" s="67">
        <f>IF(V4046="Bangalore",VLOOKUP(V4046,'Branch Wise Work Timelines'!C:G,4,FALSE)+AA4046+1,IF(V4046="Mumbai",VLOOKUP(V4046,'Branch Wise Work Timelines'!C:G,4,FALSE)+AA4046+1,VLOOKUP(V4046,'Branch Wise Work Timelines'!C:G,4,FALSE)+AA4046))</f>
        <v>44891.104166666664</v>
      </c>
      <c r="AG4046" s="67">
        <f>WORKDAY.INTL(AA4046,1,11)+VLOOKUP(V4046,'Branch Wise Work Timelines'!C:G,3,FALSE)</f>
        <v>44891.416666666664</v>
      </c>
      <c r="AH4046" s="69" t="str">
        <f t="shared" ca="1" si="765"/>
        <v>Out of TAT</v>
      </c>
      <c r="AI4046" s="69">
        <f t="shared" ca="1" si="766"/>
        <v>20467</v>
      </c>
      <c r="AJ4046" s="69" t="str">
        <f ca="1">IF(AI4046&lt;0,"0-12",IFERROR(VLOOKUP(AI4046,Breakup[],2,FALSE),"&gt;24"))</f>
        <v>&gt;24</v>
      </c>
      <c r="AK4046" s="69" t="str">
        <f>VLOOKUP(V4046,Master!B:D,3,FALSE)</f>
        <v>South</v>
      </c>
      <c r="AL4046" s="69" t="str">
        <f t="shared" si="767"/>
        <v>Bangalore-CLS</v>
      </c>
    </row>
    <row r="4047" spans="1:38">
      <c r="A4047" s="14" t="s">
        <v>8423</v>
      </c>
      <c r="B4047" s="54">
        <v>44701.676331249997</v>
      </c>
      <c r="C4047" s="13" t="s">
        <v>586</v>
      </c>
      <c r="D4047" s="13">
        <v>315</v>
      </c>
      <c r="E4047" s="13" t="s">
        <v>8424</v>
      </c>
      <c r="F4047" s="13" t="s">
        <v>15</v>
      </c>
      <c r="G4047" s="14">
        <v>1653046672988</v>
      </c>
      <c r="H4047" s="55">
        <v>0.26354166666666701</v>
      </c>
      <c r="I4047" s="33">
        <v>44891.263541666704</v>
      </c>
      <c r="J4047" s="58">
        <v>44891</v>
      </c>
      <c r="K4047" s="13" t="s">
        <v>213</v>
      </c>
      <c r="L4047" s="13" t="s">
        <v>30</v>
      </c>
      <c r="M4047" s="13" t="s">
        <v>75</v>
      </c>
      <c r="N4047" s="13" t="s">
        <v>206</v>
      </c>
      <c r="O4047" s="33">
        <v>44891.092650462997</v>
      </c>
      <c r="P4047" s="58">
        <v>44891</v>
      </c>
      <c r="Q4047" s="33" t="s">
        <v>237</v>
      </c>
      <c r="R4047" s="14">
        <v>537</v>
      </c>
      <c r="S4047" s="13" t="s">
        <v>208</v>
      </c>
      <c r="T4047" s="13" t="s">
        <v>209</v>
      </c>
      <c r="U4047" s="33">
        <f t="shared" ca="1" si="756"/>
        <v>45744.56914039352</v>
      </c>
      <c r="V4047" s="13" t="str">
        <f t="shared" si="757"/>
        <v>Bangalore</v>
      </c>
      <c r="W4047" s="13" t="str">
        <f t="shared" si="758"/>
        <v>CLS</v>
      </c>
      <c r="X4047" s="13">
        <f t="shared" si="759"/>
        <v>6</v>
      </c>
      <c r="Y4047" s="13" t="str">
        <f>IFERROR(VLOOKUP(C4047,ReceivingTeam[],2,FALSE),"HelpDesk")</f>
        <v>HelpDesk</v>
      </c>
      <c r="Z4047" s="67">
        <f t="shared" si="760"/>
        <v>44891.916666666664</v>
      </c>
      <c r="AA4047" s="68">
        <f t="shared" si="761"/>
        <v>44891</v>
      </c>
      <c r="AB4047" s="69" t="b">
        <f t="shared" si="762"/>
        <v>1</v>
      </c>
      <c r="AC4047" s="70">
        <f t="shared" si="763"/>
        <v>0.5</v>
      </c>
      <c r="AD4047" s="67">
        <f t="shared" si="764"/>
        <v>44891.916666666664</v>
      </c>
      <c r="AE4047" s="67">
        <f>VLOOKUP(V4047,'Branch Wise Work Timelines'!C:G,3,FALSE)+AA4047</f>
        <v>44891.416666666664</v>
      </c>
      <c r="AF4047" s="67">
        <f>IF(V4047="Bangalore",VLOOKUP(V4047,'Branch Wise Work Timelines'!C:G,4,FALSE)+AA4047+1,IF(V4047="Mumbai",VLOOKUP(V4047,'Branch Wise Work Timelines'!C:G,4,FALSE)+AA4047+1,VLOOKUP(V4047,'Branch Wise Work Timelines'!C:G,4,FALSE)+AA4047))</f>
        <v>44892.104166666664</v>
      </c>
      <c r="AG4047" s="67">
        <f>WORKDAY.INTL(AA4047,1,11)+VLOOKUP(V4047,'Branch Wise Work Timelines'!C:G,3,FALSE)</f>
        <v>44893.416666666664</v>
      </c>
      <c r="AH4047" s="69" t="str">
        <f t="shared" si="765"/>
        <v>Met</v>
      </c>
      <c r="AI4047" s="69">
        <f t="shared" ca="1" si="766"/>
        <v>20464</v>
      </c>
      <c r="AJ4047" s="69" t="str">
        <f ca="1">IF(AI4047&lt;0,"0-12",IFERROR(VLOOKUP(AI4047,Breakup[],2,FALSE),"&gt;24"))</f>
        <v>&gt;24</v>
      </c>
      <c r="AK4047" s="69" t="str">
        <f>VLOOKUP(V4047,Master!B:D,3,FALSE)</f>
        <v>South</v>
      </c>
      <c r="AL4047" s="69" t="str">
        <f t="shared" si="767"/>
        <v>Bangalore-CLS</v>
      </c>
    </row>
    <row r="4048" spans="1:38">
      <c r="A4048" s="14" t="s">
        <v>8425</v>
      </c>
      <c r="B4048" s="54">
        <v>44701.9003758912</v>
      </c>
      <c r="C4048" s="13" t="s">
        <v>6284</v>
      </c>
      <c r="D4048" s="13">
        <v>1737</v>
      </c>
      <c r="E4048" s="13" t="s">
        <v>8426</v>
      </c>
      <c r="F4048" s="13" t="s">
        <v>33</v>
      </c>
      <c r="G4048" s="14">
        <v>1653064224878</v>
      </c>
      <c r="H4048" s="55">
        <v>0.299490740740741</v>
      </c>
      <c r="I4048" s="33">
        <v>44885.299490740697</v>
      </c>
      <c r="J4048" s="58">
        <v>44885</v>
      </c>
      <c r="K4048" s="13" t="s">
        <v>213</v>
      </c>
      <c r="L4048" s="13" t="s">
        <v>30</v>
      </c>
      <c r="M4048" s="13" t="s">
        <v>147</v>
      </c>
      <c r="N4048" s="13" t="s">
        <v>206</v>
      </c>
      <c r="O4048" s="33" t="s">
        <v>38</v>
      </c>
      <c r="P4048" s="58" t="s">
        <v>38</v>
      </c>
      <c r="Q4048" s="33" t="s">
        <v>207</v>
      </c>
      <c r="R4048" s="14" t="s">
        <v>38</v>
      </c>
      <c r="S4048" s="13" t="s">
        <v>208</v>
      </c>
      <c r="T4048" s="13" t="s">
        <v>209</v>
      </c>
      <c r="U4048" s="33">
        <f t="shared" ca="1" si="756"/>
        <v>45744.56914039352</v>
      </c>
      <c r="V4048" s="13" t="str">
        <f t="shared" si="757"/>
        <v>Bangalore</v>
      </c>
      <c r="W4048" s="13" t="str">
        <f t="shared" si="758"/>
        <v>RI</v>
      </c>
      <c r="X4048" s="13">
        <f t="shared" si="759"/>
        <v>7</v>
      </c>
      <c r="Y4048" s="13" t="str">
        <f>IFERROR(VLOOKUP(C4048,ReceivingTeam[],2,FALSE),"HelpDesk")</f>
        <v>HelpDesk</v>
      </c>
      <c r="Z4048" s="67">
        <f t="shared" si="760"/>
        <v>44885.916666666664</v>
      </c>
      <c r="AA4048" s="68">
        <f t="shared" si="761"/>
        <v>44885</v>
      </c>
      <c r="AB4048" s="69" t="b">
        <f t="shared" si="762"/>
        <v>0</v>
      </c>
      <c r="AC4048" s="70">
        <f t="shared" si="763"/>
        <v>0.5</v>
      </c>
      <c r="AD4048" s="67">
        <f t="shared" si="764"/>
        <v>44885.916666666664</v>
      </c>
      <c r="AE4048" s="67">
        <f>VLOOKUP(V4048,'Branch Wise Work Timelines'!C:G,3,FALSE)+AA4048</f>
        <v>44885.416666666664</v>
      </c>
      <c r="AF4048" s="67">
        <f>IF(V4048="Bangalore",VLOOKUP(V4048,'Branch Wise Work Timelines'!C:G,4,FALSE)+AA4048+1,IF(V4048="Mumbai",VLOOKUP(V4048,'Branch Wise Work Timelines'!C:G,4,FALSE)+AA4048+1,VLOOKUP(V4048,'Branch Wise Work Timelines'!C:G,4,FALSE)+AA4048))</f>
        <v>44886.104166666664</v>
      </c>
      <c r="AG4048" s="67">
        <f>WORKDAY.INTL(AA4048,1,11)+VLOOKUP(V4048,'Branch Wise Work Timelines'!C:G,3,FALSE)</f>
        <v>44886.416666666664</v>
      </c>
      <c r="AH4048" s="69" t="str">
        <f t="shared" ca="1" si="765"/>
        <v>Out of TAT</v>
      </c>
      <c r="AI4048" s="69">
        <f t="shared" ca="1" si="766"/>
        <v>20608</v>
      </c>
      <c r="AJ4048" s="69" t="str">
        <f ca="1">IF(AI4048&lt;0,"0-12",IFERROR(VLOOKUP(AI4048,Breakup[],2,FALSE),"&gt;24"))</f>
        <v>&gt;24</v>
      </c>
      <c r="AK4048" s="69" t="str">
        <f>VLOOKUP(V4048,Master!B:D,3,FALSE)</f>
        <v>South</v>
      </c>
      <c r="AL4048" s="69" t="str">
        <f t="shared" si="767"/>
        <v>Bangalore</v>
      </c>
    </row>
    <row r="4049" spans="1:38">
      <c r="A4049" s="14" t="s">
        <v>8427</v>
      </c>
      <c r="B4049" s="54">
        <v>44701.744932523201</v>
      </c>
      <c r="C4049" s="13" t="s">
        <v>316</v>
      </c>
      <c r="D4049" s="13">
        <v>1068</v>
      </c>
      <c r="E4049" s="13" t="s">
        <v>8428</v>
      </c>
      <c r="F4049" s="13" t="s">
        <v>33</v>
      </c>
      <c r="G4049" s="14">
        <v>1653053476399</v>
      </c>
      <c r="H4049" s="55">
        <v>0.19890046296296299</v>
      </c>
      <c r="I4049" s="33">
        <v>44885.198900463001</v>
      </c>
      <c r="J4049" s="58">
        <v>44885</v>
      </c>
      <c r="K4049" s="13" t="s">
        <v>213</v>
      </c>
      <c r="L4049" s="13" t="s">
        <v>30</v>
      </c>
      <c r="M4049" s="13" t="s">
        <v>282</v>
      </c>
      <c r="N4049" s="13" t="s">
        <v>206</v>
      </c>
      <c r="O4049" s="33" t="s">
        <v>38</v>
      </c>
      <c r="P4049" s="58" t="s">
        <v>38</v>
      </c>
      <c r="Q4049" s="33" t="s">
        <v>207</v>
      </c>
      <c r="R4049" s="14" t="s">
        <v>38</v>
      </c>
      <c r="S4049" s="13" t="s">
        <v>216</v>
      </c>
      <c r="T4049" s="13" t="s">
        <v>278</v>
      </c>
      <c r="U4049" s="33">
        <f t="shared" ca="1" si="756"/>
        <v>45744.56914039352</v>
      </c>
      <c r="V4049" s="13" t="str">
        <f t="shared" si="757"/>
        <v>Bangalore</v>
      </c>
      <c r="W4049" s="13" t="str">
        <f t="shared" si="758"/>
        <v>RI</v>
      </c>
      <c r="X4049" s="13">
        <f t="shared" si="759"/>
        <v>4</v>
      </c>
      <c r="Y4049" s="13" t="str">
        <f>IFERROR(VLOOKUP(C4049,ReceivingTeam[],2,FALSE),"HelpDesk")</f>
        <v>HelpDesk</v>
      </c>
      <c r="Z4049" s="67">
        <f t="shared" si="760"/>
        <v>44888.416666666664</v>
      </c>
      <c r="AA4049" s="68">
        <f t="shared" si="761"/>
        <v>44885</v>
      </c>
      <c r="AB4049" s="69" t="b">
        <f t="shared" si="762"/>
        <v>0</v>
      </c>
      <c r="AC4049" s="70">
        <f t="shared" si="763"/>
        <v>3</v>
      </c>
      <c r="AD4049" s="67">
        <f t="shared" si="764"/>
        <v>44888.416666666664</v>
      </c>
      <c r="AE4049" s="67">
        <f>VLOOKUP(V4049,'Branch Wise Work Timelines'!C:G,3,FALSE)+AA4049</f>
        <v>44885.416666666664</v>
      </c>
      <c r="AF4049" s="67">
        <f>IF(V4049="Bangalore",VLOOKUP(V4049,'Branch Wise Work Timelines'!C:G,4,FALSE)+AA4049+1,IF(V4049="Mumbai",VLOOKUP(V4049,'Branch Wise Work Timelines'!C:G,4,FALSE)+AA4049+1,VLOOKUP(V4049,'Branch Wise Work Timelines'!C:G,4,FALSE)+AA4049))</f>
        <v>44886.104166666664</v>
      </c>
      <c r="AG4049" s="67">
        <f>WORKDAY.INTL(AA4049,1,11)+VLOOKUP(V4049,'Branch Wise Work Timelines'!C:G,3,FALSE)</f>
        <v>44886.416666666664</v>
      </c>
      <c r="AH4049" s="69" t="str">
        <f t="shared" ca="1" si="765"/>
        <v>Out of TAT</v>
      </c>
      <c r="AI4049" s="69">
        <f t="shared" ca="1" si="766"/>
        <v>20548</v>
      </c>
      <c r="AJ4049" s="69" t="str">
        <f ca="1">IF(AI4049&lt;0,"0-12",IFERROR(VLOOKUP(AI4049,Breakup[],2,FALSE),"&gt;24"))</f>
        <v>&gt;24</v>
      </c>
      <c r="AK4049" s="69" t="str">
        <f>VLOOKUP(V4049,Master!B:D,3,FALSE)</f>
        <v>South</v>
      </c>
      <c r="AL4049" s="69" t="str">
        <f t="shared" si="767"/>
        <v>Bangalore</v>
      </c>
    </row>
    <row r="4050" spans="1:38">
      <c r="A4050" s="14" t="s">
        <v>8429</v>
      </c>
      <c r="B4050" s="54">
        <v>44701.7017136227</v>
      </c>
      <c r="C4050" s="13" t="s">
        <v>219</v>
      </c>
      <c r="D4050" s="13">
        <v>604</v>
      </c>
      <c r="E4050" s="13" t="s">
        <v>8430</v>
      </c>
      <c r="F4050" s="13" t="s">
        <v>15</v>
      </c>
      <c r="G4050" s="14">
        <v>1653046758228</v>
      </c>
      <c r="H4050" s="55">
        <v>0.60555555555555596</v>
      </c>
      <c r="I4050" s="33">
        <v>44884.605555555601</v>
      </c>
      <c r="J4050" s="58">
        <v>44884</v>
      </c>
      <c r="K4050" s="13" t="s">
        <v>213</v>
      </c>
      <c r="L4050" s="13" t="s">
        <v>30</v>
      </c>
      <c r="M4050" s="13" t="s">
        <v>214</v>
      </c>
      <c r="N4050" s="13" t="s">
        <v>215</v>
      </c>
      <c r="O4050" s="33" t="s">
        <v>38</v>
      </c>
      <c r="P4050" s="58" t="s">
        <v>38</v>
      </c>
      <c r="Q4050" s="33" t="s">
        <v>207</v>
      </c>
      <c r="R4050" s="14" t="s">
        <v>38</v>
      </c>
      <c r="S4050" s="13" t="s">
        <v>216</v>
      </c>
      <c r="T4050" s="13" t="s">
        <v>217</v>
      </c>
      <c r="U4050" s="33">
        <f t="shared" ca="1" si="756"/>
        <v>45744.56914039352</v>
      </c>
      <c r="V4050" s="13" t="str">
        <f t="shared" si="757"/>
        <v>Bangalore</v>
      </c>
      <c r="W4050" s="13" t="str">
        <f t="shared" si="758"/>
        <v>CLS</v>
      </c>
      <c r="X4050" s="13">
        <f t="shared" si="759"/>
        <v>14</v>
      </c>
      <c r="Y4050" s="13" t="str">
        <f>IFERROR(VLOOKUP(C4050,ReceivingTeam[],2,FALSE),"HelpDesk")</f>
        <v>HelpDesk</v>
      </c>
      <c r="Z4050" s="67">
        <f t="shared" si="760"/>
        <v>44886.418055555601</v>
      </c>
      <c r="AA4050" s="68">
        <f t="shared" si="761"/>
        <v>44884</v>
      </c>
      <c r="AB4050" s="69" t="b">
        <f t="shared" si="762"/>
        <v>1</v>
      </c>
      <c r="AC4050" s="70">
        <f t="shared" si="763"/>
        <v>0.5</v>
      </c>
      <c r="AD4050" s="67">
        <f t="shared" si="764"/>
        <v>44886.418055555601</v>
      </c>
      <c r="AE4050" s="67">
        <f>VLOOKUP(V4050,'Branch Wise Work Timelines'!C:G,3,FALSE)+AA4050</f>
        <v>44884.416666666664</v>
      </c>
      <c r="AF4050" s="67">
        <f>IF(V4050="Bangalore",VLOOKUP(V4050,'Branch Wise Work Timelines'!C:G,4,FALSE)+AA4050+1,IF(V4050="Mumbai",VLOOKUP(V4050,'Branch Wise Work Timelines'!C:G,4,FALSE)+AA4050+1,VLOOKUP(V4050,'Branch Wise Work Timelines'!C:G,4,FALSE)+AA4050))</f>
        <v>44885.104166666664</v>
      </c>
      <c r="AG4050" s="67">
        <f>WORKDAY.INTL(AA4050,1,11)+VLOOKUP(V4050,'Branch Wise Work Timelines'!C:G,3,FALSE)</f>
        <v>44886.416666666664</v>
      </c>
      <c r="AH4050" s="69" t="str">
        <f t="shared" ca="1" si="765"/>
        <v>Out of TAT</v>
      </c>
      <c r="AI4050" s="69">
        <f t="shared" ca="1" si="766"/>
        <v>20596</v>
      </c>
      <c r="AJ4050" s="69" t="str">
        <f ca="1">IF(AI4050&lt;0,"0-12",IFERROR(VLOOKUP(AI4050,Breakup[],2,FALSE),"&gt;24"))</f>
        <v>&gt;24</v>
      </c>
      <c r="AK4050" s="69" t="str">
        <f>VLOOKUP(V4050,Master!B:D,3,FALSE)</f>
        <v>South</v>
      </c>
      <c r="AL4050" s="69" t="str">
        <f t="shared" si="767"/>
        <v>Bangalore-CLS</v>
      </c>
    </row>
    <row r="4051" spans="1:38">
      <c r="A4051" s="14" t="s">
        <v>8431</v>
      </c>
      <c r="B4051" s="54">
        <v>44701.771655705998</v>
      </c>
      <c r="C4051" s="13" t="s">
        <v>211</v>
      </c>
      <c r="D4051" s="13">
        <v>629</v>
      </c>
      <c r="E4051" s="13" t="s">
        <v>8432</v>
      </c>
      <c r="F4051" s="13" t="s">
        <v>15</v>
      </c>
      <c r="G4051" s="14">
        <v>1653053249969</v>
      </c>
      <c r="H4051" s="55">
        <v>0.79458333333333298</v>
      </c>
      <c r="I4051" s="33">
        <v>44885.7945833333</v>
      </c>
      <c r="J4051" s="58">
        <v>44885</v>
      </c>
      <c r="K4051" s="13" t="s">
        <v>213</v>
      </c>
      <c r="L4051" s="13" t="s">
        <v>30</v>
      </c>
      <c r="M4051" s="13" t="s">
        <v>214</v>
      </c>
      <c r="N4051" s="13" t="s">
        <v>215</v>
      </c>
      <c r="O4051" s="33" t="s">
        <v>38</v>
      </c>
      <c r="P4051" s="58" t="s">
        <v>38</v>
      </c>
      <c r="Q4051" s="33" t="s">
        <v>207</v>
      </c>
      <c r="R4051" s="14" t="s">
        <v>38</v>
      </c>
      <c r="S4051" s="13" t="s">
        <v>216</v>
      </c>
      <c r="T4051" s="13" t="s">
        <v>217</v>
      </c>
      <c r="U4051" s="33">
        <f t="shared" ca="1" si="756"/>
        <v>45744.56914039352</v>
      </c>
      <c r="V4051" s="13" t="str">
        <f t="shared" si="757"/>
        <v>Bangalore</v>
      </c>
      <c r="W4051" s="13" t="str">
        <f t="shared" si="758"/>
        <v>CLS</v>
      </c>
      <c r="X4051" s="13">
        <f t="shared" si="759"/>
        <v>19</v>
      </c>
      <c r="Y4051" s="13" t="str">
        <f>IFERROR(VLOOKUP(C4051,ReceivingTeam[],2,FALSE),"HelpDesk")</f>
        <v>HelpDesk</v>
      </c>
      <c r="Z4051" s="67">
        <f t="shared" si="760"/>
        <v>44885.916666666664</v>
      </c>
      <c r="AA4051" s="68">
        <f t="shared" si="761"/>
        <v>44885</v>
      </c>
      <c r="AB4051" s="69" t="b">
        <f t="shared" si="762"/>
        <v>0</v>
      </c>
      <c r="AC4051" s="70">
        <f t="shared" si="763"/>
        <v>0.5</v>
      </c>
      <c r="AD4051" s="67">
        <f t="shared" si="764"/>
        <v>44885.916666666664</v>
      </c>
      <c r="AE4051" s="67">
        <f>VLOOKUP(V4051,'Branch Wise Work Timelines'!C:G,3,FALSE)+AA4051</f>
        <v>44885.416666666664</v>
      </c>
      <c r="AF4051" s="67">
        <f>IF(V4051="Bangalore",VLOOKUP(V4051,'Branch Wise Work Timelines'!C:G,4,FALSE)+AA4051+1,IF(V4051="Mumbai",VLOOKUP(V4051,'Branch Wise Work Timelines'!C:G,4,FALSE)+AA4051+1,VLOOKUP(V4051,'Branch Wise Work Timelines'!C:G,4,FALSE)+AA4051))</f>
        <v>44886.104166666664</v>
      </c>
      <c r="AG4051" s="67">
        <f>WORKDAY.INTL(AA4051,1,11)+VLOOKUP(V4051,'Branch Wise Work Timelines'!C:G,3,FALSE)</f>
        <v>44886.416666666664</v>
      </c>
      <c r="AH4051" s="69" t="str">
        <f t="shared" ca="1" si="765"/>
        <v>Out of TAT</v>
      </c>
      <c r="AI4051" s="69">
        <f t="shared" ca="1" si="766"/>
        <v>20608</v>
      </c>
      <c r="AJ4051" s="69" t="str">
        <f ca="1">IF(AI4051&lt;0,"0-12",IFERROR(VLOOKUP(AI4051,Breakup[],2,FALSE),"&gt;24"))</f>
        <v>&gt;24</v>
      </c>
      <c r="AK4051" s="69" t="str">
        <f>VLOOKUP(V4051,Master!B:D,3,FALSE)</f>
        <v>South</v>
      </c>
      <c r="AL4051" s="69" t="str">
        <f t="shared" si="767"/>
        <v>Bangalore-CLS</v>
      </c>
    </row>
    <row r="4052" spans="1:38">
      <c r="A4052" s="14" t="s">
        <v>8433</v>
      </c>
      <c r="B4052" s="54">
        <v>44701.676186770797</v>
      </c>
      <c r="C4052" s="13" t="s">
        <v>227</v>
      </c>
      <c r="D4052" s="13">
        <v>883</v>
      </c>
      <c r="E4052" s="13" t="s">
        <v>8434</v>
      </c>
      <c r="F4052" s="13" t="s">
        <v>15</v>
      </c>
      <c r="G4052" s="14">
        <v>1653047338901</v>
      </c>
      <c r="H4052" s="55">
        <v>0.81908564814814799</v>
      </c>
      <c r="I4052" s="33">
        <v>44885.819085648101</v>
      </c>
      <c r="J4052" s="58">
        <v>44885</v>
      </c>
      <c r="K4052" s="13" t="s">
        <v>213</v>
      </c>
      <c r="L4052" s="13" t="s">
        <v>30</v>
      </c>
      <c r="M4052" s="13" t="s">
        <v>75</v>
      </c>
      <c r="N4052" s="13" t="s">
        <v>206</v>
      </c>
      <c r="O4052" s="33" t="s">
        <v>38</v>
      </c>
      <c r="P4052" s="58" t="s">
        <v>38</v>
      </c>
      <c r="Q4052" s="33" t="s">
        <v>207</v>
      </c>
      <c r="R4052" s="14" t="s">
        <v>38</v>
      </c>
      <c r="S4052" s="13" t="s">
        <v>208</v>
      </c>
      <c r="T4052" s="13" t="s">
        <v>209</v>
      </c>
      <c r="U4052" s="33">
        <f t="shared" ca="1" si="756"/>
        <v>45744.56914039352</v>
      </c>
      <c r="V4052" s="13" t="str">
        <f t="shared" si="757"/>
        <v>Bangalore</v>
      </c>
      <c r="W4052" s="13" t="str">
        <f t="shared" si="758"/>
        <v>CLS</v>
      </c>
      <c r="X4052" s="13">
        <f t="shared" si="759"/>
        <v>19</v>
      </c>
      <c r="Y4052" s="13" t="str">
        <f>IFERROR(VLOOKUP(C4052,ReceivingTeam[],2,FALSE),"HelpDesk")</f>
        <v>HelpDesk</v>
      </c>
      <c r="Z4052" s="67">
        <f t="shared" si="760"/>
        <v>44885.916666666664</v>
      </c>
      <c r="AA4052" s="68">
        <f t="shared" si="761"/>
        <v>44885</v>
      </c>
      <c r="AB4052" s="69" t="b">
        <f t="shared" si="762"/>
        <v>0</v>
      </c>
      <c r="AC4052" s="70">
        <f t="shared" si="763"/>
        <v>0.5</v>
      </c>
      <c r="AD4052" s="67">
        <f t="shared" si="764"/>
        <v>44885.916666666664</v>
      </c>
      <c r="AE4052" s="67">
        <f>VLOOKUP(V4052,'Branch Wise Work Timelines'!C:G,3,FALSE)+AA4052</f>
        <v>44885.416666666664</v>
      </c>
      <c r="AF4052" s="67">
        <f>IF(V4052="Bangalore",VLOOKUP(V4052,'Branch Wise Work Timelines'!C:G,4,FALSE)+AA4052+1,IF(V4052="Mumbai",VLOOKUP(V4052,'Branch Wise Work Timelines'!C:G,4,FALSE)+AA4052+1,VLOOKUP(V4052,'Branch Wise Work Timelines'!C:G,4,FALSE)+AA4052))</f>
        <v>44886.104166666664</v>
      </c>
      <c r="AG4052" s="67">
        <f>WORKDAY.INTL(AA4052,1,11)+VLOOKUP(V4052,'Branch Wise Work Timelines'!C:G,3,FALSE)</f>
        <v>44886.416666666664</v>
      </c>
      <c r="AH4052" s="69" t="str">
        <f t="shared" ca="1" si="765"/>
        <v>Out of TAT</v>
      </c>
      <c r="AI4052" s="69">
        <f t="shared" ca="1" si="766"/>
        <v>20608</v>
      </c>
      <c r="AJ4052" s="69" t="str">
        <f ca="1">IF(AI4052&lt;0,"0-12",IFERROR(VLOOKUP(AI4052,Breakup[],2,FALSE),"&gt;24"))</f>
        <v>&gt;24</v>
      </c>
      <c r="AK4052" s="69" t="str">
        <f>VLOOKUP(V4052,Master!B:D,3,FALSE)</f>
        <v>South</v>
      </c>
      <c r="AL4052" s="69" t="str">
        <f t="shared" si="767"/>
        <v>Bangalore-CLS</v>
      </c>
    </row>
    <row r="4053" spans="1:38">
      <c r="A4053" s="14" t="s">
        <v>8435</v>
      </c>
      <c r="B4053" s="54">
        <v>44701.729739699098</v>
      </c>
      <c r="C4053" s="13" t="s">
        <v>347</v>
      </c>
      <c r="D4053" s="13">
        <v>1750</v>
      </c>
      <c r="E4053" s="13" t="s">
        <v>8436</v>
      </c>
      <c r="F4053" s="13" t="s">
        <v>33</v>
      </c>
      <c r="G4053" s="14">
        <v>1653049054803</v>
      </c>
      <c r="H4053" s="55">
        <v>0.55843750000000003</v>
      </c>
      <c r="I4053" s="33">
        <v>44882.558437500003</v>
      </c>
      <c r="J4053" s="58">
        <v>44882</v>
      </c>
      <c r="K4053" s="13" t="s">
        <v>325</v>
      </c>
      <c r="L4053" s="13" t="s">
        <v>55</v>
      </c>
      <c r="M4053" s="13" t="s">
        <v>347</v>
      </c>
      <c r="N4053" s="13" t="s">
        <v>206</v>
      </c>
      <c r="O4053" s="33" t="s">
        <v>38</v>
      </c>
      <c r="P4053" s="58" t="s">
        <v>38</v>
      </c>
      <c r="Q4053" s="33" t="s">
        <v>207</v>
      </c>
      <c r="R4053" s="14" t="s">
        <v>38</v>
      </c>
      <c r="S4053" s="13" t="s">
        <v>208</v>
      </c>
      <c r="T4053" s="13" t="s">
        <v>209</v>
      </c>
      <c r="U4053" s="33">
        <f t="shared" ca="1" si="756"/>
        <v>45744.56914039352</v>
      </c>
      <c r="V4053" s="13" t="str">
        <f t="shared" si="757"/>
        <v>Delhi</v>
      </c>
      <c r="W4053" s="13" t="str">
        <f t="shared" si="758"/>
        <v>RI</v>
      </c>
      <c r="X4053" s="13">
        <f t="shared" si="759"/>
        <v>13</v>
      </c>
      <c r="Y4053" s="13" t="str">
        <f>IFERROR(VLOOKUP(C4053,ReceivingTeam[],2,FALSE),"HelpDesk")</f>
        <v>HelpDesk</v>
      </c>
      <c r="Z4053" s="67">
        <f t="shared" si="760"/>
        <v>44883.704270833332</v>
      </c>
      <c r="AA4053" s="68">
        <f t="shared" si="761"/>
        <v>44882</v>
      </c>
      <c r="AB4053" s="69" t="b">
        <f t="shared" si="762"/>
        <v>1</v>
      </c>
      <c r="AC4053" s="70">
        <f t="shared" si="763"/>
        <v>0.5</v>
      </c>
      <c r="AD4053" s="67">
        <f t="shared" si="764"/>
        <v>44883.704270833332</v>
      </c>
      <c r="AE4053" s="67">
        <f>VLOOKUP(V4053,'Branch Wise Work Timelines'!C:G,3,FALSE)+AA4053</f>
        <v>44882.416666666664</v>
      </c>
      <c r="AF4053" s="67">
        <f>IF(V4053="Bangalore",VLOOKUP(V4053,'Branch Wise Work Timelines'!C:G,4,FALSE)+AA4053+1,IF(V4053="Mumbai",VLOOKUP(V4053,'Branch Wise Work Timelines'!C:G,4,FALSE)+AA4053+1,VLOOKUP(V4053,'Branch Wise Work Timelines'!C:G,4,FALSE)+AA4053))</f>
        <v>44882.770833333336</v>
      </c>
      <c r="AG4053" s="67">
        <f>WORKDAY.INTL(AA4053,1,11)+VLOOKUP(V4053,'Branch Wise Work Timelines'!C:G,3,FALSE)</f>
        <v>44883.416666666664</v>
      </c>
      <c r="AH4053" s="69" t="str">
        <f t="shared" ca="1" si="765"/>
        <v>Out of TAT</v>
      </c>
      <c r="AI4053" s="69">
        <f t="shared" ca="1" si="766"/>
        <v>20661</v>
      </c>
      <c r="AJ4053" s="69" t="str">
        <f ca="1">IF(AI4053&lt;0,"0-12",IFERROR(VLOOKUP(AI4053,Breakup[],2,FALSE),"&gt;24"))</f>
        <v>&gt;24</v>
      </c>
      <c r="AK4053" s="69" t="str">
        <f>VLOOKUP(V4053,Master!B:D,3,FALSE)</f>
        <v>North</v>
      </c>
      <c r="AL4053" s="69" t="str">
        <f t="shared" si="767"/>
        <v>Delhi</v>
      </c>
    </row>
    <row r="4054" spans="1:38">
      <c r="A4054" s="14" t="s">
        <v>8437</v>
      </c>
      <c r="B4054" s="54">
        <v>44701.693252974503</v>
      </c>
      <c r="C4054" s="13" t="s">
        <v>1342</v>
      </c>
      <c r="D4054" s="13">
        <v>792</v>
      </c>
      <c r="E4054" s="13" t="s">
        <v>8438</v>
      </c>
      <c r="F4054" s="13" t="s">
        <v>15</v>
      </c>
      <c r="G4054" s="14">
        <v>1653051626097</v>
      </c>
      <c r="H4054" s="55">
        <v>0.84025462962963005</v>
      </c>
      <c r="I4054" s="33">
        <v>44884.840254629598</v>
      </c>
      <c r="J4054" s="58">
        <v>44884</v>
      </c>
      <c r="K4054" s="13" t="s">
        <v>213</v>
      </c>
      <c r="L4054" s="13" t="s">
        <v>30</v>
      </c>
      <c r="M4054" s="13" t="s">
        <v>214</v>
      </c>
      <c r="N4054" s="13" t="s">
        <v>206</v>
      </c>
      <c r="O4054" s="33" t="s">
        <v>38</v>
      </c>
      <c r="P4054" s="58" t="s">
        <v>38</v>
      </c>
      <c r="Q4054" s="33" t="s">
        <v>207</v>
      </c>
      <c r="R4054" s="14" t="s">
        <v>38</v>
      </c>
      <c r="S4054" s="13" t="s">
        <v>216</v>
      </c>
      <c r="T4054" s="13" t="s">
        <v>217</v>
      </c>
      <c r="U4054" s="33">
        <f t="shared" ca="1" si="756"/>
        <v>45744.56914039352</v>
      </c>
      <c r="V4054" s="13" t="str">
        <f t="shared" si="757"/>
        <v>Bangalore</v>
      </c>
      <c r="W4054" s="13" t="str">
        <f t="shared" si="758"/>
        <v>CLS</v>
      </c>
      <c r="X4054" s="13">
        <f t="shared" si="759"/>
        <v>20</v>
      </c>
      <c r="Y4054" s="13" t="str">
        <f>IFERROR(VLOOKUP(C4054,ReceivingTeam[],2,FALSE),"HelpDesk")</f>
        <v>HelpDesk</v>
      </c>
      <c r="Z4054" s="67">
        <f t="shared" si="760"/>
        <v>44886.652754629598</v>
      </c>
      <c r="AA4054" s="68">
        <f t="shared" si="761"/>
        <v>44884</v>
      </c>
      <c r="AB4054" s="69" t="b">
        <f t="shared" si="762"/>
        <v>1</v>
      </c>
      <c r="AC4054" s="70">
        <f t="shared" si="763"/>
        <v>0.5</v>
      </c>
      <c r="AD4054" s="67">
        <f t="shared" si="764"/>
        <v>44886.652754629598</v>
      </c>
      <c r="AE4054" s="67">
        <f>VLOOKUP(V4054,'Branch Wise Work Timelines'!C:G,3,FALSE)+AA4054</f>
        <v>44884.416666666664</v>
      </c>
      <c r="AF4054" s="67">
        <f>IF(V4054="Bangalore",VLOOKUP(V4054,'Branch Wise Work Timelines'!C:G,4,FALSE)+AA4054+1,IF(V4054="Mumbai",VLOOKUP(V4054,'Branch Wise Work Timelines'!C:G,4,FALSE)+AA4054+1,VLOOKUP(V4054,'Branch Wise Work Timelines'!C:G,4,FALSE)+AA4054))</f>
        <v>44885.104166666664</v>
      </c>
      <c r="AG4054" s="67">
        <f>WORKDAY.INTL(AA4054,1,11)+VLOOKUP(V4054,'Branch Wise Work Timelines'!C:G,3,FALSE)</f>
        <v>44886.416666666664</v>
      </c>
      <c r="AH4054" s="69" t="str">
        <f t="shared" ca="1" si="765"/>
        <v>Out of TAT</v>
      </c>
      <c r="AI4054" s="69">
        <f t="shared" ca="1" si="766"/>
        <v>20590</v>
      </c>
      <c r="AJ4054" s="69" t="str">
        <f ca="1">IF(AI4054&lt;0,"0-12",IFERROR(VLOOKUP(AI4054,Breakup[],2,FALSE),"&gt;24"))</f>
        <v>&gt;24</v>
      </c>
      <c r="AK4054" s="69" t="str">
        <f>VLOOKUP(V4054,Master!B:D,3,FALSE)</f>
        <v>South</v>
      </c>
      <c r="AL4054" s="69" t="str">
        <f t="shared" si="767"/>
        <v>Bangalore-CLS</v>
      </c>
    </row>
    <row r="4055" spans="1:38">
      <c r="A4055" s="14" t="s">
        <v>8439</v>
      </c>
      <c r="B4055" s="54">
        <v>44701.809032835597</v>
      </c>
      <c r="C4055" s="13" t="s">
        <v>211</v>
      </c>
      <c r="D4055" s="13">
        <v>645</v>
      </c>
      <c r="E4055" s="13" t="s">
        <v>8440</v>
      </c>
      <c r="F4055" s="13" t="s">
        <v>15</v>
      </c>
      <c r="G4055" s="14">
        <v>1653055518035</v>
      </c>
      <c r="H4055" s="55">
        <v>0.380810185185185</v>
      </c>
      <c r="I4055" s="33">
        <v>44887.380810185197</v>
      </c>
      <c r="J4055" s="58">
        <v>44887</v>
      </c>
      <c r="K4055" s="13" t="s">
        <v>213</v>
      </c>
      <c r="L4055" s="13" t="s">
        <v>30</v>
      </c>
      <c r="M4055" s="13" t="s">
        <v>75</v>
      </c>
      <c r="N4055" s="13" t="s">
        <v>206</v>
      </c>
      <c r="O4055" s="33" t="s">
        <v>38</v>
      </c>
      <c r="P4055" s="58" t="s">
        <v>38</v>
      </c>
      <c r="Q4055" s="33" t="s">
        <v>207</v>
      </c>
      <c r="R4055" s="14" t="s">
        <v>38</v>
      </c>
      <c r="S4055" s="13" t="s">
        <v>216</v>
      </c>
      <c r="T4055" s="13" t="s">
        <v>217</v>
      </c>
      <c r="U4055" s="33">
        <f t="shared" ca="1" si="756"/>
        <v>45744.56914039352</v>
      </c>
      <c r="V4055" s="13" t="str">
        <f t="shared" si="757"/>
        <v>Bangalore</v>
      </c>
      <c r="W4055" s="13" t="str">
        <f t="shared" si="758"/>
        <v>CLS</v>
      </c>
      <c r="X4055" s="13">
        <f t="shared" si="759"/>
        <v>9</v>
      </c>
      <c r="Y4055" s="13" t="str">
        <f>IFERROR(VLOOKUP(C4055,ReceivingTeam[],2,FALSE),"HelpDesk")</f>
        <v>HelpDesk</v>
      </c>
      <c r="Z4055" s="67">
        <f t="shared" si="760"/>
        <v>44887.916666666664</v>
      </c>
      <c r="AA4055" s="68">
        <f t="shared" si="761"/>
        <v>44887</v>
      </c>
      <c r="AB4055" s="69" t="b">
        <f t="shared" si="762"/>
        <v>1</v>
      </c>
      <c r="AC4055" s="70">
        <f t="shared" si="763"/>
        <v>0.5</v>
      </c>
      <c r="AD4055" s="67">
        <f t="shared" si="764"/>
        <v>44887.916666666664</v>
      </c>
      <c r="AE4055" s="67">
        <f>VLOOKUP(V4055,'Branch Wise Work Timelines'!C:G,3,FALSE)+AA4055</f>
        <v>44887.416666666664</v>
      </c>
      <c r="AF4055" s="67">
        <f>IF(V4055="Bangalore",VLOOKUP(V4055,'Branch Wise Work Timelines'!C:G,4,FALSE)+AA4055+1,IF(V4055="Mumbai",VLOOKUP(V4055,'Branch Wise Work Timelines'!C:G,4,FALSE)+AA4055+1,VLOOKUP(V4055,'Branch Wise Work Timelines'!C:G,4,FALSE)+AA4055))</f>
        <v>44888.104166666664</v>
      </c>
      <c r="AG4055" s="67">
        <f>WORKDAY.INTL(AA4055,1,11)+VLOOKUP(V4055,'Branch Wise Work Timelines'!C:G,3,FALSE)</f>
        <v>44888.416666666664</v>
      </c>
      <c r="AH4055" s="69" t="str">
        <f t="shared" ca="1" si="765"/>
        <v>Out of TAT</v>
      </c>
      <c r="AI4055" s="69">
        <f t="shared" ca="1" si="766"/>
        <v>20560</v>
      </c>
      <c r="AJ4055" s="69" t="str">
        <f ca="1">IF(AI4055&lt;0,"0-12",IFERROR(VLOOKUP(AI4055,Breakup[],2,FALSE),"&gt;24"))</f>
        <v>&gt;24</v>
      </c>
      <c r="AK4055" s="69" t="str">
        <f>VLOOKUP(V4055,Master!B:D,3,FALSE)</f>
        <v>South</v>
      </c>
      <c r="AL4055" s="69" t="str">
        <f t="shared" si="767"/>
        <v>Bangalore-CLS</v>
      </c>
    </row>
    <row r="4056" spans="1:38">
      <c r="A4056" s="14" t="s">
        <v>8441</v>
      </c>
      <c r="B4056" s="54">
        <v>44701.703704363397</v>
      </c>
      <c r="C4056" s="13" t="s">
        <v>230</v>
      </c>
      <c r="D4056" s="13">
        <v>125</v>
      </c>
      <c r="E4056" s="13" t="s">
        <v>8442</v>
      </c>
      <c r="F4056" s="13" t="s">
        <v>15</v>
      </c>
      <c r="G4056" s="14">
        <v>1653046672988</v>
      </c>
      <c r="H4056" s="55">
        <v>0.61468750000000005</v>
      </c>
      <c r="I4056" s="33">
        <v>44889.614687499998</v>
      </c>
      <c r="J4056" s="58">
        <v>44889</v>
      </c>
      <c r="K4056" s="13" t="s">
        <v>213</v>
      </c>
      <c r="L4056" s="13" t="s">
        <v>30</v>
      </c>
      <c r="M4056" s="13" t="s">
        <v>75</v>
      </c>
      <c r="N4056" s="13" t="s">
        <v>206</v>
      </c>
      <c r="O4056" s="33" t="s">
        <v>38</v>
      </c>
      <c r="P4056" s="58" t="s">
        <v>38</v>
      </c>
      <c r="Q4056" s="33" t="s">
        <v>207</v>
      </c>
      <c r="R4056" s="14" t="s">
        <v>38</v>
      </c>
      <c r="S4056" s="13" t="s">
        <v>208</v>
      </c>
      <c r="T4056" s="13" t="s">
        <v>209</v>
      </c>
      <c r="U4056" s="33">
        <f t="shared" ca="1" si="756"/>
        <v>45744.56914039352</v>
      </c>
      <c r="V4056" s="13" t="str">
        <f t="shared" si="757"/>
        <v>Bangalore</v>
      </c>
      <c r="W4056" s="13" t="str">
        <f t="shared" si="758"/>
        <v>CLS</v>
      </c>
      <c r="X4056" s="13">
        <f t="shared" si="759"/>
        <v>14</v>
      </c>
      <c r="Y4056" s="13" t="str">
        <f>IFERROR(VLOOKUP(C4056,ReceivingTeam[],2,FALSE),"HelpDesk")</f>
        <v>HelpDesk</v>
      </c>
      <c r="Z4056" s="67">
        <f t="shared" si="760"/>
        <v>44890.427187499998</v>
      </c>
      <c r="AA4056" s="68">
        <f t="shared" si="761"/>
        <v>44889</v>
      </c>
      <c r="AB4056" s="69" t="b">
        <f t="shared" si="762"/>
        <v>1</v>
      </c>
      <c r="AC4056" s="70">
        <f t="shared" si="763"/>
        <v>0.5</v>
      </c>
      <c r="AD4056" s="67">
        <f t="shared" si="764"/>
        <v>44890.427187499998</v>
      </c>
      <c r="AE4056" s="67">
        <f>VLOOKUP(V4056,'Branch Wise Work Timelines'!C:G,3,FALSE)+AA4056</f>
        <v>44889.416666666664</v>
      </c>
      <c r="AF4056" s="67">
        <f>IF(V4056="Bangalore",VLOOKUP(V4056,'Branch Wise Work Timelines'!C:G,4,FALSE)+AA4056+1,IF(V4056="Mumbai",VLOOKUP(V4056,'Branch Wise Work Timelines'!C:G,4,FALSE)+AA4056+1,VLOOKUP(V4056,'Branch Wise Work Timelines'!C:G,4,FALSE)+AA4056))</f>
        <v>44890.104166666664</v>
      </c>
      <c r="AG4056" s="67">
        <f>WORKDAY.INTL(AA4056,1,11)+VLOOKUP(V4056,'Branch Wise Work Timelines'!C:G,3,FALSE)</f>
        <v>44890.416666666664</v>
      </c>
      <c r="AH4056" s="69" t="str">
        <f t="shared" ca="1" si="765"/>
        <v>Out of TAT</v>
      </c>
      <c r="AI4056" s="69">
        <f t="shared" ca="1" si="766"/>
        <v>20500</v>
      </c>
      <c r="AJ4056" s="69" t="str">
        <f ca="1">IF(AI4056&lt;0,"0-12",IFERROR(VLOOKUP(AI4056,Breakup[],2,FALSE),"&gt;24"))</f>
        <v>&gt;24</v>
      </c>
      <c r="AK4056" s="69" t="str">
        <f>VLOOKUP(V4056,Master!B:D,3,FALSE)</f>
        <v>South</v>
      </c>
      <c r="AL4056" s="69" t="str">
        <f t="shared" si="767"/>
        <v>Bangalore-CLS</v>
      </c>
    </row>
    <row r="4057" spans="1:38">
      <c r="A4057" s="14" t="s">
        <v>8443</v>
      </c>
      <c r="B4057" s="54">
        <v>44701.726416863399</v>
      </c>
      <c r="C4057" s="13" t="s">
        <v>7196</v>
      </c>
      <c r="D4057" s="13">
        <v>428</v>
      </c>
      <c r="E4057" s="13" t="s">
        <v>8444</v>
      </c>
      <c r="F4057" s="13" t="s">
        <v>33</v>
      </c>
      <c r="G4057" s="14">
        <v>1653048497717</v>
      </c>
      <c r="H4057" s="55">
        <v>0.46731481481481502</v>
      </c>
      <c r="I4057" s="33">
        <v>44881.467314814799</v>
      </c>
      <c r="J4057" s="58">
        <v>44881</v>
      </c>
      <c r="K4057" s="13" t="s">
        <v>263</v>
      </c>
      <c r="L4057" s="13" t="s">
        <v>69</v>
      </c>
      <c r="M4057" s="13" t="s">
        <v>101</v>
      </c>
      <c r="N4057" s="13" t="s">
        <v>206</v>
      </c>
      <c r="O4057" s="33" t="s">
        <v>38</v>
      </c>
      <c r="P4057" s="58" t="s">
        <v>38</v>
      </c>
      <c r="Q4057" s="33" t="s">
        <v>207</v>
      </c>
      <c r="R4057" s="14" t="s">
        <v>38</v>
      </c>
      <c r="S4057" s="13" t="s">
        <v>208</v>
      </c>
      <c r="T4057" s="13" t="s">
        <v>209</v>
      </c>
      <c r="U4057" s="33">
        <f t="shared" ca="1" si="756"/>
        <v>45744.56914039352</v>
      </c>
      <c r="V4057" s="13" t="str">
        <f t="shared" si="757"/>
        <v>Mumbai</v>
      </c>
      <c r="W4057" s="13" t="str">
        <f t="shared" si="758"/>
        <v>RI</v>
      </c>
      <c r="X4057" s="13">
        <f t="shared" si="759"/>
        <v>11</v>
      </c>
      <c r="Y4057" s="13" t="str">
        <f>IFERROR(VLOOKUP(C4057,ReceivingTeam[],2,FALSE),"HelpDesk")</f>
        <v>HelpDesk</v>
      </c>
      <c r="Z4057" s="67">
        <f t="shared" si="760"/>
        <v>44881.967314814799</v>
      </c>
      <c r="AA4057" s="68">
        <f t="shared" si="761"/>
        <v>44881</v>
      </c>
      <c r="AB4057" s="69" t="b">
        <f t="shared" si="762"/>
        <v>1</v>
      </c>
      <c r="AC4057" s="70">
        <f t="shared" si="763"/>
        <v>0.5</v>
      </c>
      <c r="AD4057" s="67">
        <f t="shared" si="764"/>
        <v>44881.967314814799</v>
      </c>
      <c r="AE4057" s="67">
        <f>VLOOKUP(V4057,'Branch Wise Work Timelines'!C:G,3,FALSE)+AA4057</f>
        <v>44881.416666666664</v>
      </c>
      <c r="AF4057" s="67">
        <f>IF(V4057="Bangalore",VLOOKUP(V4057,'Branch Wise Work Timelines'!C:G,4,FALSE)+AA4057+1,IF(V4057="Mumbai",VLOOKUP(V4057,'Branch Wise Work Timelines'!C:G,4,FALSE)+AA4057+1,VLOOKUP(V4057,'Branch Wise Work Timelines'!C:G,4,FALSE)+AA4057))</f>
        <v>44882.25</v>
      </c>
      <c r="AG4057" s="67">
        <f>WORKDAY.INTL(AA4057,1,11)+VLOOKUP(V4057,'Branch Wise Work Timelines'!C:G,3,FALSE)</f>
        <v>44882.416666666664</v>
      </c>
      <c r="AH4057" s="69" t="str">
        <f t="shared" ca="1" si="765"/>
        <v>Out of TAT</v>
      </c>
      <c r="AI4057" s="69">
        <f t="shared" ca="1" si="766"/>
        <v>20703</v>
      </c>
      <c r="AJ4057" s="69" t="str">
        <f ca="1">IF(AI4057&lt;0,"0-12",IFERROR(VLOOKUP(AI4057,Breakup[],2,FALSE),"&gt;24"))</f>
        <v>&gt;24</v>
      </c>
      <c r="AK4057" s="69" t="str">
        <f>VLOOKUP(V4057,Master!B:D,3,FALSE)</f>
        <v>East</v>
      </c>
      <c r="AL4057" s="69" t="str">
        <f t="shared" si="767"/>
        <v>Mumbai</v>
      </c>
    </row>
    <row r="4058" spans="1:38">
      <c r="A4058" s="14" t="s">
        <v>8445</v>
      </c>
      <c r="B4058" s="54">
        <v>44701.869191203703</v>
      </c>
      <c r="C4058" s="13" t="s">
        <v>81</v>
      </c>
      <c r="D4058" s="13">
        <v>614</v>
      </c>
      <c r="E4058" s="13" t="s">
        <v>8446</v>
      </c>
      <c r="F4058" s="13" t="s">
        <v>33</v>
      </c>
      <c r="G4058" s="14">
        <v>1653061359271</v>
      </c>
      <c r="H4058" s="55">
        <v>0.1628125</v>
      </c>
      <c r="I4058" s="33">
        <v>44891.162812499999</v>
      </c>
      <c r="J4058" s="58">
        <v>44891</v>
      </c>
      <c r="K4058" s="13" t="s">
        <v>213</v>
      </c>
      <c r="L4058" s="13" t="s">
        <v>30</v>
      </c>
      <c r="M4058" s="13" t="s">
        <v>282</v>
      </c>
      <c r="N4058" s="13" t="s">
        <v>206</v>
      </c>
      <c r="O4058" s="33">
        <v>44891.416875000003</v>
      </c>
      <c r="P4058" s="58">
        <v>44891</v>
      </c>
      <c r="Q4058" s="33" t="s">
        <v>237</v>
      </c>
      <c r="R4058" s="14">
        <v>1187</v>
      </c>
      <c r="S4058" s="13" t="s">
        <v>216</v>
      </c>
      <c r="T4058" s="13" t="s">
        <v>217</v>
      </c>
      <c r="U4058" s="33">
        <f t="shared" ca="1" si="756"/>
        <v>45744.56914039352</v>
      </c>
      <c r="V4058" s="13" t="str">
        <f t="shared" si="757"/>
        <v>Bangalore</v>
      </c>
      <c r="W4058" s="13" t="str">
        <f t="shared" si="758"/>
        <v>RI</v>
      </c>
      <c r="X4058" s="13">
        <f t="shared" si="759"/>
        <v>3</v>
      </c>
      <c r="Y4058" s="13" t="str">
        <f>IFERROR(VLOOKUP(C4058,ReceivingTeam[],2,FALSE),"HelpDesk")</f>
        <v>Branch office</v>
      </c>
      <c r="Z4058" s="67">
        <f t="shared" si="760"/>
        <v>44891.916666666664</v>
      </c>
      <c r="AA4058" s="68">
        <f t="shared" si="761"/>
        <v>44891</v>
      </c>
      <c r="AB4058" s="69" t="b">
        <f t="shared" si="762"/>
        <v>1</v>
      </c>
      <c r="AC4058" s="70">
        <f t="shared" si="763"/>
        <v>0.5</v>
      </c>
      <c r="AD4058" s="67">
        <f t="shared" si="764"/>
        <v>44891.916666666664</v>
      </c>
      <c r="AE4058" s="67">
        <f>VLOOKUP(V4058,'Branch Wise Work Timelines'!C:G,3,FALSE)+AA4058</f>
        <v>44891.416666666664</v>
      </c>
      <c r="AF4058" s="67">
        <f>IF(V4058="Bangalore",VLOOKUP(V4058,'Branch Wise Work Timelines'!C:G,4,FALSE)+AA4058+1,IF(V4058="Mumbai",VLOOKUP(V4058,'Branch Wise Work Timelines'!C:G,4,FALSE)+AA4058+1,VLOOKUP(V4058,'Branch Wise Work Timelines'!C:G,4,FALSE)+AA4058))</f>
        <v>44892.104166666664</v>
      </c>
      <c r="AG4058" s="67">
        <f>WORKDAY.INTL(AA4058,1,11)+VLOOKUP(V4058,'Branch Wise Work Timelines'!C:G,3,FALSE)</f>
        <v>44893.416666666664</v>
      </c>
      <c r="AH4058" s="69" t="str">
        <f t="shared" si="765"/>
        <v>Met</v>
      </c>
      <c r="AI4058" s="69">
        <f t="shared" ca="1" si="766"/>
        <v>20464</v>
      </c>
      <c r="AJ4058" s="69" t="str">
        <f ca="1">IF(AI4058&lt;0,"0-12",IFERROR(VLOOKUP(AI4058,Breakup[],2,FALSE),"&gt;24"))</f>
        <v>&gt;24</v>
      </c>
      <c r="AK4058" s="69" t="str">
        <f>VLOOKUP(V4058,Master!B:D,3,FALSE)</f>
        <v>South</v>
      </c>
      <c r="AL4058" s="69" t="str">
        <f t="shared" si="767"/>
        <v>Bangalore</v>
      </c>
    </row>
    <row r="4059" spans="1:38">
      <c r="A4059" s="14" t="s">
        <v>8447</v>
      </c>
      <c r="B4059" s="54">
        <v>44701.717957905101</v>
      </c>
      <c r="C4059" s="13" t="s">
        <v>89</v>
      </c>
      <c r="D4059" s="13">
        <v>1978</v>
      </c>
      <c r="E4059" s="13" t="s">
        <v>8448</v>
      </c>
      <c r="F4059" s="13" t="s">
        <v>15</v>
      </c>
      <c r="G4059" s="14">
        <v>1653051574035</v>
      </c>
      <c r="H4059" s="55">
        <v>0.22790509259259301</v>
      </c>
      <c r="I4059" s="33">
        <v>44891.227905092601</v>
      </c>
      <c r="J4059" s="58">
        <v>44891</v>
      </c>
      <c r="K4059" s="13" t="s">
        <v>213</v>
      </c>
      <c r="L4059" s="13" t="s">
        <v>30</v>
      </c>
      <c r="M4059" s="13" t="s">
        <v>75</v>
      </c>
      <c r="N4059" s="13" t="s">
        <v>206</v>
      </c>
      <c r="O4059" s="33">
        <v>44891.1032291667</v>
      </c>
      <c r="P4059" s="58">
        <v>44891</v>
      </c>
      <c r="Q4059" s="33" t="s">
        <v>237</v>
      </c>
      <c r="R4059" s="14">
        <v>243</v>
      </c>
      <c r="S4059" s="13" t="s">
        <v>208</v>
      </c>
      <c r="T4059" s="13" t="s">
        <v>209</v>
      </c>
      <c r="U4059" s="33">
        <f t="shared" ca="1" si="756"/>
        <v>45744.56914039352</v>
      </c>
      <c r="V4059" s="13" t="str">
        <f t="shared" si="757"/>
        <v>Bangalore</v>
      </c>
      <c r="W4059" s="13" t="str">
        <f t="shared" si="758"/>
        <v>CLS</v>
      </c>
      <c r="X4059" s="13">
        <f t="shared" si="759"/>
        <v>5</v>
      </c>
      <c r="Y4059" s="13" t="str">
        <f>IFERROR(VLOOKUP(C4059,ReceivingTeam[],2,FALSE),"HelpDesk")</f>
        <v>Branch office</v>
      </c>
      <c r="Z4059" s="67">
        <f t="shared" si="760"/>
        <v>44891.916666666664</v>
      </c>
      <c r="AA4059" s="68">
        <f t="shared" si="761"/>
        <v>44891</v>
      </c>
      <c r="AB4059" s="69" t="b">
        <f t="shared" si="762"/>
        <v>1</v>
      </c>
      <c r="AC4059" s="70">
        <f t="shared" si="763"/>
        <v>0.5</v>
      </c>
      <c r="AD4059" s="67">
        <f t="shared" si="764"/>
        <v>44891.916666666664</v>
      </c>
      <c r="AE4059" s="67">
        <f>VLOOKUP(V4059,'Branch Wise Work Timelines'!C:G,3,FALSE)+AA4059</f>
        <v>44891.416666666664</v>
      </c>
      <c r="AF4059" s="67">
        <f>IF(V4059="Bangalore",VLOOKUP(V4059,'Branch Wise Work Timelines'!C:G,4,FALSE)+AA4059+1,IF(V4059="Mumbai",VLOOKUP(V4059,'Branch Wise Work Timelines'!C:G,4,FALSE)+AA4059+1,VLOOKUP(V4059,'Branch Wise Work Timelines'!C:G,4,FALSE)+AA4059))</f>
        <v>44892.104166666664</v>
      </c>
      <c r="AG4059" s="67">
        <f>WORKDAY.INTL(AA4059,1,11)+VLOOKUP(V4059,'Branch Wise Work Timelines'!C:G,3,FALSE)</f>
        <v>44893.416666666664</v>
      </c>
      <c r="AH4059" s="69" t="str">
        <f t="shared" si="765"/>
        <v>Met</v>
      </c>
      <c r="AI4059" s="69">
        <f t="shared" ca="1" si="766"/>
        <v>20464</v>
      </c>
      <c r="AJ4059" s="69" t="str">
        <f ca="1">IF(AI4059&lt;0,"0-12",IFERROR(VLOOKUP(AI4059,Breakup[],2,FALSE),"&gt;24"))</f>
        <v>&gt;24</v>
      </c>
      <c r="AK4059" s="69" t="str">
        <f>VLOOKUP(V4059,Master!B:D,3,FALSE)</f>
        <v>South</v>
      </c>
      <c r="AL4059" s="69" t="str">
        <f t="shared" si="767"/>
        <v>Bangalore-CLS</v>
      </c>
    </row>
    <row r="4060" spans="1:38">
      <c r="A4060" s="14" t="s">
        <v>8449</v>
      </c>
      <c r="B4060" s="54">
        <v>44701.772305324099</v>
      </c>
      <c r="C4060" s="13" t="s">
        <v>227</v>
      </c>
      <c r="D4060" s="13">
        <v>1689</v>
      </c>
      <c r="E4060" s="13" t="s">
        <v>8450</v>
      </c>
      <c r="F4060" s="13" t="s">
        <v>15</v>
      </c>
      <c r="G4060" s="14">
        <v>1653054189256</v>
      </c>
      <c r="H4060" s="55">
        <v>0.94555555555555604</v>
      </c>
      <c r="I4060" s="33">
        <v>44885.945555555598</v>
      </c>
      <c r="J4060" s="58">
        <v>44885</v>
      </c>
      <c r="K4060" s="13" t="s">
        <v>213</v>
      </c>
      <c r="L4060" s="13" t="s">
        <v>30</v>
      </c>
      <c r="M4060" s="13" t="s">
        <v>214</v>
      </c>
      <c r="N4060" s="13" t="s">
        <v>206</v>
      </c>
      <c r="O4060" s="33" t="s">
        <v>38</v>
      </c>
      <c r="P4060" s="58" t="s">
        <v>38</v>
      </c>
      <c r="Q4060" s="33" t="s">
        <v>207</v>
      </c>
      <c r="R4060" s="14" t="s">
        <v>38</v>
      </c>
      <c r="S4060" s="13" t="s">
        <v>216</v>
      </c>
      <c r="T4060" s="13" t="s">
        <v>217</v>
      </c>
      <c r="U4060" s="33">
        <f t="shared" ca="1" si="756"/>
        <v>45744.56914039352</v>
      </c>
      <c r="V4060" s="13" t="str">
        <f t="shared" si="757"/>
        <v>Bangalore</v>
      </c>
      <c r="W4060" s="13" t="str">
        <f t="shared" si="758"/>
        <v>CLS</v>
      </c>
      <c r="X4060" s="13">
        <f t="shared" si="759"/>
        <v>22</v>
      </c>
      <c r="Y4060" s="13" t="str">
        <f>IFERROR(VLOOKUP(C4060,ReceivingTeam[],2,FALSE),"HelpDesk")</f>
        <v>HelpDesk</v>
      </c>
      <c r="Z4060" s="67">
        <f t="shared" si="760"/>
        <v>44885.916666666664</v>
      </c>
      <c r="AA4060" s="68">
        <f t="shared" si="761"/>
        <v>44885</v>
      </c>
      <c r="AB4060" s="69" t="b">
        <f t="shared" si="762"/>
        <v>0</v>
      </c>
      <c r="AC4060" s="70">
        <f t="shared" si="763"/>
        <v>0.5</v>
      </c>
      <c r="AD4060" s="67">
        <f t="shared" si="764"/>
        <v>44885.916666666664</v>
      </c>
      <c r="AE4060" s="67">
        <f>VLOOKUP(V4060,'Branch Wise Work Timelines'!C:G,3,FALSE)+AA4060</f>
        <v>44885.416666666664</v>
      </c>
      <c r="AF4060" s="67">
        <f>IF(V4060="Bangalore",VLOOKUP(V4060,'Branch Wise Work Timelines'!C:G,4,FALSE)+AA4060+1,IF(V4060="Mumbai",VLOOKUP(V4060,'Branch Wise Work Timelines'!C:G,4,FALSE)+AA4060+1,VLOOKUP(V4060,'Branch Wise Work Timelines'!C:G,4,FALSE)+AA4060))</f>
        <v>44886.104166666664</v>
      </c>
      <c r="AG4060" s="67">
        <f>WORKDAY.INTL(AA4060,1,11)+VLOOKUP(V4060,'Branch Wise Work Timelines'!C:G,3,FALSE)</f>
        <v>44886.416666666664</v>
      </c>
      <c r="AH4060" s="69" t="str">
        <f t="shared" ca="1" si="765"/>
        <v>Out of TAT</v>
      </c>
      <c r="AI4060" s="69">
        <f t="shared" ca="1" si="766"/>
        <v>20608</v>
      </c>
      <c r="AJ4060" s="69" t="str">
        <f ca="1">IF(AI4060&lt;0,"0-12",IFERROR(VLOOKUP(AI4060,Breakup[],2,FALSE),"&gt;24"))</f>
        <v>&gt;24</v>
      </c>
      <c r="AK4060" s="69" t="str">
        <f>VLOOKUP(V4060,Master!B:D,3,FALSE)</f>
        <v>South</v>
      </c>
      <c r="AL4060" s="69" t="str">
        <f t="shared" si="767"/>
        <v>Bangalore-CLS</v>
      </c>
    </row>
    <row r="4061" spans="1:38">
      <c r="A4061" s="14" t="s">
        <v>8451</v>
      </c>
      <c r="B4061" s="54">
        <v>44701.676276354199</v>
      </c>
      <c r="C4061" s="13" t="s">
        <v>418</v>
      </c>
      <c r="D4061" s="13">
        <v>1415</v>
      </c>
      <c r="E4061" s="13" t="s">
        <v>8452</v>
      </c>
      <c r="F4061" s="13" t="s">
        <v>15</v>
      </c>
      <c r="G4061" s="14">
        <v>1653046672988</v>
      </c>
      <c r="H4061" s="55">
        <v>0.23752314814814801</v>
      </c>
      <c r="I4061" s="33">
        <v>44886.237523148098</v>
      </c>
      <c r="J4061" s="58">
        <v>44886</v>
      </c>
      <c r="K4061" s="13" t="s">
        <v>213</v>
      </c>
      <c r="L4061" s="13" t="s">
        <v>30</v>
      </c>
      <c r="M4061" s="13" t="s">
        <v>75</v>
      </c>
      <c r="N4061" s="13" t="s">
        <v>206</v>
      </c>
      <c r="O4061" s="33" t="s">
        <v>38</v>
      </c>
      <c r="P4061" s="58" t="s">
        <v>38</v>
      </c>
      <c r="Q4061" s="33" t="s">
        <v>207</v>
      </c>
      <c r="R4061" s="14" t="s">
        <v>38</v>
      </c>
      <c r="S4061" s="13" t="s">
        <v>208</v>
      </c>
      <c r="T4061" s="13" t="s">
        <v>209</v>
      </c>
      <c r="U4061" s="33">
        <f t="shared" ca="1" si="756"/>
        <v>45744.56914039352</v>
      </c>
      <c r="V4061" s="13" t="str">
        <f t="shared" si="757"/>
        <v>Bangalore</v>
      </c>
      <c r="W4061" s="13" t="str">
        <f t="shared" si="758"/>
        <v>CLS</v>
      </c>
      <c r="X4061" s="13">
        <f t="shared" si="759"/>
        <v>5</v>
      </c>
      <c r="Y4061" s="13" t="str">
        <f>IFERROR(VLOOKUP(C4061,ReceivingTeam[],2,FALSE),"HelpDesk")</f>
        <v>HelpDesk</v>
      </c>
      <c r="Z4061" s="67">
        <f t="shared" si="760"/>
        <v>44886.916666666664</v>
      </c>
      <c r="AA4061" s="68">
        <f t="shared" si="761"/>
        <v>44886</v>
      </c>
      <c r="AB4061" s="69" t="b">
        <f t="shared" si="762"/>
        <v>1</v>
      </c>
      <c r="AC4061" s="70">
        <f t="shared" si="763"/>
        <v>0.5</v>
      </c>
      <c r="AD4061" s="67">
        <f t="shared" si="764"/>
        <v>44886.916666666664</v>
      </c>
      <c r="AE4061" s="67">
        <f>VLOOKUP(V4061,'Branch Wise Work Timelines'!C:G,3,FALSE)+AA4061</f>
        <v>44886.416666666664</v>
      </c>
      <c r="AF4061" s="67">
        <f>IF(V4061="Bangalore",VLOOKUP(V4061,'Branch Wise Work Timelines'!C:G,4,FALSE)+AA4061+1,IF(V4061="Mumbai",VLOOKUP(V4061,'Branch Wise Work Timelines'!C:G,4,FALSE)+AA4061+1,VLOOKUP(V4061,'Branch Wise Work Timelines'!C:G,4,FALSE)+AA4061))</f>
        <v>44887.104166666664</v>
      </c>
      <c r="AG4061" s="67">
        <f>WORKDAY.INTL(AA4061,1,11)+VLOOKUP(V4061,'Branch Wise Work Timelines'!C:G,3,FALSE)</f>
        <v>44887.416666666664</v>
      </c>
      <c r="AH4061" s="69" t="str">
        <f t="shared" ca="1" si="765"/>
        <v>Out of TAT</v>
      </c>
      <c r="AI4061" s="69">
        <f t="shared" ca="1" si="766"/>
        <v>20584</v>
      </c>
      <c r="AJ4061" s="69" t="str">
        <f ca="1">IF(AI4061&lt;0,"0-12",IFERROR(VLOOKUP(AI4061,Breakup[],2,FALSE),"&gt;24"))</f>
        <v>&gt;24</v>
      </c>
      <c r="AK4061" s="69" t="str">
        <f>VLOOKUP(V4061,Master!B:D,3,FALSE)</f>
        <v>South</v>
      </c>
      <c r="AL4061" s="69" t="str">
        <f t="shared" si="767"/>
        <v>Bangalore-CLS</v>
      </c>
    </row>
    <row r="4062" spans="1:38">
      <c r="A4062" s="14" t="s">
        <v>8453</v>
      </c>
      <c r="B4062" s="54">
        <v>44701.6780953704</v>
      </c>
      <c r="C4062" s="13" t="s">
        <v>586</v>
      </c>
      <c r="D4062" s="13">
        <v>1649</v>
      </c>
      <c r="E4062" s="13" t="s">
        <v>8454</v>
      </c>
      <c r="F4062" s="13" t="s">
        <v>15</v>
      </c>
      <c r="G4062" s="14">
        <v>1653046672988</v>
      </c>
      <c r="H4062" s="55">
        <v>0.224386574074074</v>
      </c>
      <c r="I4062" s="33">
        <v>44891.224386574097</v>
      </c>
      <c r="J4062" s="58">
        <v>44891</v>
      </c>
      <c r="K4062" s="13" t="s">
        <v>213</v>
      </c>
      <c r="L4062" s="13" t="s">
        <v>30</v>
      </c>
      <c r="M4062" s="13" t="s">
        <v>75</v>
      </c>
      <c r="N4062" s="13" t="s">
        <v>206</v>
      </c>
      <c r="O4062" s="33">
        <v>44891.9945717593</v>
      </c>
      <c r="P4062" s="58">
        <v>44891</v>
      </c>
      <c r="Q4062" s="33" t="s">
        <v>237</v>
      </c>
      <c r="R4062" s="14">
        <v>858</v>
      </c>
      <c r="S4062" s="13" t="s">
        <v>208</v>
      </c>
      <c r="T4062" s="13" t="s">
        <v>209</v>
      </c>
      <c r="U4062" s="33">
        <f t="shared" ca="1" si="756"/>
        <v>45744.56914039352</v>
      </c>
      <c r="V4062" s="13" t="str">
        <f t="shared" si="757"/>
        <v>Bangalore</v>
      </c>
      <c r="W4062" s="13" t="str">
        <f t="shared" si="758"/>
        <v>CLS</v>
      </c>
      <c r="X4062" s="13">
        <f t="shared" si="759"/>
        <v>5</v>
      </c>
      <c r="Y4062" s="13" t="str">
        <f>IFERROR(VLOOKUP(C4062,ReceivingTeam[],2,FALSE),"HelpDesk")</f>
        <v>HelpDesk</v>
      </c>
      <c r="Z4062" s="67">
        <f t="shared" si="760"/>
        <v>44891.916666666664</v>
      </c>
      <c r="AA4062" s="68">
        <f t="shared" si="761"/>
        <v>44891</v>
      </c>
      <c r="AB4062" s="69" t="b">
        <f t="shared" si="762"/>
        <v>1</v>
      </c>
      <c r="AC4062" s="70">
        <f t="shared" si="763"/>
        <v>0.5</v>
      </c>
      <c r="AD4062" s="67">
        <f t="shared" si="764"/>
        <v>44891.916666666664</v>
      </c>
      <c r="AE4062" s="67">
        <f>VLOOKUP(V4062,'Branch Wise Work Timelines'!C:G,3,FALSE)+AA4062</f>
        <v>44891.416666666664</v>
      </c>
      <c r="AF4062" s="67">
        <f>IF(V4062="Bangalore",VLOOKUP(V4062,'Branch Wise Work Timelines'!C:G,4,FALSE)+AA4062+1,IF(V4062="Mumbai",VLOOKUP(V4062,'Branch Wise Work Timelines'!C:G,4,FALSE)+AA4062+1,VLOOKUP(V4062,'Branch Wise Work Timelines'!C:G,4,FALSE)+AA4062))</f>
        <v>44892.104166666664</v>
      </c>
      <c r="AG4062" s="67">
        <f>WORKDAY.INTL(AA4062,1,11)+VLOOKUP(V4062,'Branch Wise Work Timelines'!C:G,3,FALSE)</f>
        <v>44893.416666666664</v>
      </c>
      <c r="AH4062" s="69" t="str">
        <f t="shared" si="765"/>
        <v>Not Met</v>
      </c>
      <c r="AI4062" s="69">
        <f t="shared" ca="1" si="766"/>
        <v>20464</v>
      </c>
      <c r="AJ4062" s="69" t="str">
        <f ca="1">IF(AI4062&lt;0,"0-12",IFERROR(VLOOKUP(AI4062,Breakup[],2,FALSE),"&gt;24"))</f>
        <v>&gt;24</v>
      </c>
      <c r="AK4062" s="69" t="str">
        <f>VLOOKUP(V4062,Master!B:D,3,FALSE)</f>
        <v>South</v>
      </c>
      <c r="AL4062" s="69" t="str">
        <f t="shared" si="767"/>
        <v>Bangalore-CLS</v>
      </c>
    </row>
    <row r="4063" spans="1:38">
      <c r="A4063" s="14" t="s">
        <v>8455</v>
      </c>
      <c r="B4063" s="54">
        <v>44701.6584834491</v>
      </c>
      <c r="C4063" s="13" t="s">
        <v>122</v>
      </c>
      <c r="D4063" s="13">
        <v>1440</v>
      </c>
      <c r="E4063" s="13" t="s">
        <v>8456</v>
      </c>
      <c r="F4063" s="13" t="s">
        <v>33</v>
      </c>
      <c r="G4063" s="14">
        <v>1653057395341</v>
      </c>
      <c r="H4063" s="55">
        <v>0.92630787037036999</v>
      </c>
      <c r="I4063" s="33">
        <v>44881.926307870403</v>
      </c>
      <c r="J4063" s="58">
        <v>44881</v>
      </c>
      <c r="K4063" s="13" t="s">
        <v>263</v>
      </c>
      <c r="L4063" s="13" t="s">
        <v>69</v>
      </c>
      <c r="M4063" s="13" t="s">
        <v>101</v>
      </c>
      <c r="N4063" s="13" t="s">
        <v>206</v>
      </c>
      <c r="O4063" s="33" t="s">
        <v>38</v>
      </c>
      <c r="P4063" s="58" t="s">
        <v>38</v>
      </c>
      <c r="Q4063" s="33" t="s">
        <v>207</v>
      </c>
      <c r="R4063" s="14" t="s">
        <v>38</v>
      </c>
      <c r="S4063" s="13" t="s">
        <v>208</v>
      </c>
      <c r="T4063" s="13" t="s">
        <v>209</v>
      </c>
      <c r="U4063" s="33">
        <f t="shared" ca="1" si="756"/>
        <v>45744.56914039352</v>
      </c>
      <c r="V4063" s="13" t="str">
        <f t="shared" si="757"/>
        <v>Mumbai</v>
      </c>
      <c r="W4063" s="13" t="str">
        <f t="shared" si="758"/>
        <v>RI</v>
      </c>
      <c r="X4063" s="13">
        <f t="shared" si="759"/>
        <v>22</v>
      </c>
      <c r="Y4063" s="13" t="str">
        <f>IFERROR(VLOOKUP(C4063,ReceivingTeam[],2,FALSE),"HelpDesk")</f>
        <v>Branch office</v>
      </c>
      <c r="Z4063" s="67">
        <f t="shared" si="760"/>
        <v>44882.592974537067</v>
      </c>
      <c r="AA4063" s="68">
        <f t="shared" si="761"/>
        <v>44881</v>
      </c>
      <c r="AB4063" s="69" t="b">
        <f t="shared" si="762"/>
        <v>1</v>
      </c>
      <c r="AC4063" s="70">
        <f t="shared" si="763"/>
        <v>0.5</v>
      </c>
      <c r="AD4063" s="67">
        <f t="shared" si="764"/>
        <v>44882.592974537067</v>
      </c>
      <c r="AE4063" s="67">
        <f>VLOOKUP(V4063,'Branch Wise Work Timelines'!C:G,3,FALSE)+AA4063</f>
        <v>44881.416666666664</v>
      </c>
      <c r="AF4063" s="67">
        <f>IF(V4063="Bangalore",VLOOKUP(V4063,'Branch Wise Work Timelines'!C:G,4,FALSE)+AA4063+1,IF(V4063="Mumbai",VLOOKUP(V4063,'Branch Wise Work Timelines'!C:G,4,FALSE)+AA4063+1,VLOOKUP(V4063,'Branch Wise Work Timelines'!C:G,4,FALSE)+AA4063))</f>
        <v>44882.25</v>
      </c>
      <c r="AG4063" s="67">
        <f>WORKDAY.INTL(AA4063,1,11)+VLOOKUP(V4063,'Branch Wise Work Timelines'!C:G,3,FALSE)</f>
        <v>44882.416666666664</v>
      </c>
      <c r="AH4063" s="69" t="str">
        <f t="shared" ca="1" si="765"/>
        <v>Out of TAT</v>
      </c>
      <c r="AI4063" s="69">
        <f t="shared" ca="1" si="766"/>
        <v>20688</v>
      </c>
      <c r="AJ4063" s="69" t="str">
        <f ca="1">IF(AI4063&lt;0,"0-12",IFERROR(VLOOKUP(AI4063,Breakup[],2,FALSE),"&gt;24"))</f>
        <v>&gt;24</v>
      </c>
      <c r="AK4063" s="69" t="str">
        <f>VLOOKUP(V4063,Master!B:D,3,FALSE)</f>
        <v>East</v>
      </c>
      <c r="AL4063" s="69" t="str">
        <f t="shared" si="767"/>
        <v>Mumbai</v>
      </c>
    </row>
    <row r="4064" spans="1:38">
      <c r="A4064" s="14" t="s">
        <v>8457</v>
      </c>
      <c r="B4064" s="54">
        <v>44701.699759027797</v>
      </c>
      <c r="C4064" s="13" t="s">
        <v>722</v>
      </c>
      <c r="D4064" s="13">
        <v>417</v>
      </c>
      <c r="E4064" s="13" t="s">
        <v>8458</v>
      </c>
      <c r="F4064" s="13" t="s">
        <v>15</v>
      </c>
      <c r="G4064" s="14">
        <v>1653048302745</v>
      </c>
      <c r="H4064" s="55">
        <v>0.94324074074074105</v>
      </c>
      <c r="I4064" s="33">
        <v>44889.9432407407</v>
      </c>
      <c r="J4064" s="58">
        <v>44889</v>
      </c>
      <c r="K4064" s="13" t="s">
        <v>213</v>
      </c>
      <c r="L4064" s="13" t="s">
        <v>30</v>
      </c>
      <c r="M4064" s="13" t="s">
        <v>75</v>
      </c>
      <c r="N4064" s="13" t="s">
        <v>206</v>
      </c>
      <c r="O4064" s="33" t="s">
        <v>38</v>
      </c>
      <c r="P4064" s="58" t="s">
        <v>38</v>
      </c>
      <c r="Q4064" s="33" t="s">
        <v>207</v>
      </c>
      <c r="R4064" s="14" t="s">
        <v>38</v>
      </c>
      <c r="S4064" s="13" t="s">
        <v>216</v>
      </c>
      <c r="T4064" s="13" t="s">
        <v>217</v>
      </c>
      <c r="U4064" s="33">
        <f t="shared" ca="1" si="756"/>
        <v>45744.56914039352</v>
      </c>
      <c r="V4064" s="13" t="str">
        <f t="shared" si="757"/>
        <v>Bangalore</v>
      </c>
      <c r="W4064" s="13" t="str">
        <f t="shared" si="758"/>
        <v>CLS</v>
      </c>
      <c r="X4064" s="13">
        <f t="shared" si="759"/>
        <v>22</v>
      </c>
      <c r="Y4064" s="13" t="str">
        <f>IFERROR(VLOOKUP(C4064,ReceivingTeam[],2,FALSE),"HelpDesk")</f>
        <v>HelpDesk</v>
      </c>
      <c r="Z4064" s="67">
        <f t="shared" si="760"/>
        <v>44890.7557407407</v>
      </c>
      <c r="AA4064" s="68">
        <f t="shared" si="761"/>
        <v>44889</v>
      </c>
      <c r="AB4064" s="69" t="b">
        <f t="shared" si="762"/>
        <v>1</v>
      </c>
      <c r="AC4064" s="70">
        <f t="shared" si="763"/>
        <v>0.5</v>
      </c>
      <c r="AD4064" s="67">
        <f t="shared" si="764"/>
        <v>44890.7557407407</v>
      </c>
      <c r="AE4064" s="67">
        <f>VLOOKUP(V4064,'Branch Wise Work Timelines'!C:G,3,FALSE)+AA4064</f>
        <v>44889.416666666664</v>
      </c>
      <c r="AF4064" s="67">
        <f>IF(V4064="Bangalore",VLOOKUP(V4064,'Branch Wise Work Timelines'!C:G,4,FALSE)+AA4064+1,IF(V4064="Mumbai",VLOOKUP(V4064,'Branch Wise Work Timelines'!C:G,4,FALSE)+AA4064+1,VLOOKUP(V4064,'Branch Wise Work Timelines'!C:G,4,FALSE)+AA4064))</f>
        <v>44890.104166666664</v>
      </c>
      <c r="AG4064" s="67">
        <f>WORKDAY.INTL(AA4064,1,11)+VLOOKUP(V4064,'Branch Wise Work Timelines'!C:G,3,FALSE)</f>
        <v>44890.416666666664</v>
      </c>
      <c r="AH4064" s="69" t="str">
        <f t="shared" ca="1" si="765"/>
        <v>Out of TAT</v>
      </c>
      <c r="AI4064" s="69">
        <f t="shared" ca="1" si="766"/>
        <v>20492</v>
      </c>
      <c r="AJ4064" s="69" t="str">
        <f ca="1">IF(AI4064&lt;0,"0-12",IFERROR(VLOOKUP(AI4064,Breakup[],2,FALSE),"&gt;24"))</f>
        <v>&gt;24</v>
      </c>
      <c r="AK4064" s="69" t="str">
        <f>VLOOKUP(V4064,Master!B:D,3,FALSE)</f>
        <v>South</v>
      </c>
      <c r="AL4064" s="69" t="str">
        <f t="shared" si="767"/>
        <v>Bangalore-CLS</v>
      </c>
    </row>
    <row r="4065" spans="1:38">
      <c r="A4065" s="14" t="s">
        <v>8459</v>
      </c>
      <c r="B4065" s="54">
        <v>44701.735382256898</v>
      </c>
      <c r="C4065" s="13" t="s">
        <v>418</v>
      </c>
      <c r="D4065" s="13">
        <v>896</v>
      </c>
      <c r="E4065" s="13" t="s">
        <v>8460</v>
      </c>
      <c r="F4065" s="13" t="s">
        <v>15</v>
      </c>
      <c r="G4065" s="14">
        <v>1653048896111</v>
      </c>
      <c r="H4065" s="55">
        <v>3.7638888888888902E-2</v>
      </c>
      <c r="I4065" s="33">
        <v>44882.037638888898</v>
      </c>
      <c r="J4065" s="58">
        <v>44882</v>
      </c>
      <c r="K4065" s="13" t="s">
        <v>213</v>
      </c>
      <c r="L4065" s="13" t="s">
        <v>30</v>
      </c>
      <c r="M4065" s="13" t="s">
        <v>75</v>
      </c>
      <c r="N4065" s="13" t="s">
        <v>206</v>
      </c>
      <c r="O4065" s="33" t="s">
        <v>38</v>
      </c>
      <c r="P4065" s="58" t="s">
        <v>38</v>
      </c>
      <c r="Q4065" s="33" t="s">
        <v>207</v>
      </c>
      <c r="R4065" s="14" t="s">
        <v>38</v>
      </c>
      <c r="S4065" s="13" t="s">
        <v>216</v>
      </c>
      <c r="T4065" s="13" t="s">
        <v>217</v>
      </c>
      <c r="U4065" s="33">
        <f t="shared" ca="1" si="756"/>
        <v>45744.56914039352</v>
      </c>
      <c r="V4065" s="13" t="str">
        <f t="shared" si="757"/>
        <v>Bangalore</v>
      </c>
      <c r="W4065" s="13" t="str">
        <f t="shared" si="758"/>
        <v>CLS</v>
      </c>
      <c r="X4065" s="13">
        <f t="shared" si="759"/>
        <v>0</v>
      </c>
      <c r="Y4065" s="13" t="str">
        <f>IFERROR(VLOOKUP(C4065,ReceivingTeam[],2,FALSE),"HelpDesk")</f>
        <v>HelpDesk</v>
      </c>
      <c r="Z4065" s="67">
        <f t="shared" si="760"/>
        <v>44882.916666666664</v>
      </c>
      <c r="AA4065" s="68">
        <f t="shared" si="761"/>
        <v>44882</v>
      </c>
      <c r="AB4065" s="69" t="b">
        <f t="shared" si="762"/>
        <v>1</v>
      </c>
      <c r="AC4065" s="70">
        <f t="shared" si="763"/>
        <v>0.5</v>
      </c>
      <c r="AD4065" s="67">
        <f t="shared" si="764"/>
        <v>44882.916666666664</v>
      </c>
      <c r="AE4065" s="67">
        <f>VLOOKUP(V4065,'Branch Wise Work Timelines'!C:G,3,FALSE)+AA4065</f>
        <v>44882.416666666664</v>
      </c>
      <c r="AF4065" s="67">
        <f>IF(V4065="Bangalore",VLOOKUP(V4065,'Branch Wise Work Timelines'!C:G,4,FALSE)+AA4065+1,IF(V4065="Mumbai",VLOOKUP(V4065,'Branch Wise Work Timelines'!C:G,4,FALSE)+AA4065+1,VLOOKUP(V4065,'Branch Wise Work Timelines'!C:G,4,FALSE)+AA4065))</f>
        <v>44883.104166666664</v>
      </c>
      <c r="AG4065" s="67">
        <f>WORKDAY.INTL(AA4065,1,11)+VLOOKUP(V4065,'Branch Wise Work Timelines'!C:G,3,FALSE)</f>
        <v>44883.416666666664</v>
      </c>
      <c r="AH4065" s="69" t="str">
        <f t="shared" ca="1" si="765"/>
        <v>Out of TAT</v>
      </c>
      <c r="AI4065" s="69">
        <f t="shared" ca="1" si="766"/>
        <v>20680</v>
      </c>
      <c r="AJ4065" s="69" t="str">
        <f ca="1">IF(AI4065&lt;0,"0-12",IFERROR(VLOOKUP(AI4065,Breakup[],2,FALSE),"&gt;24"))</f>
        <v>&gt;24</v>
      </c>
      <c r="AK4065" s="69" t="str">
        <f>VLOOKUP(V4065,Master!B:D,3,FALSE)</f>
        <v>South</v>
      </c>
      <c r="AL4065" s="69" t="str">
        <f t="shared" si="767"/>
        <v>Bangalore-CLS</v>
      </c>
    </row>
    <row r="4066" spans="1:38">
      <c r="A4066" s="14" t="s">
        <v>8461</v>
      </c>
      <c r="B4066" s="54">
        <v>44701.759212650497</v>
      </c>
      <c r="C4066" s="13" t="s">
        <v>506</v>
      </c>
      <c r="D4066" s="13">
        <v>1466</v>
      </c>
      <c r="E4066" s="13" t="s">
        <v>8462</v>
      </c>
      <c r="F4066" s="13" t="s">
        <v>15</v>
      </c>
      <c r="G4066" s="14">
        <v>1653054189256</v>
      </c>
      <c r="H4066" s="55">
        <v>0.57240740740740703</v>
      </c>
      <c r="I4066" s="33">
        <v>44882.572407407402</v>
      </c>
      <c r="J4066" s="58">
        <v>44882</v>
      </c>
      <c r="K4066" s="13" t="s">
        <v>213</v>
      </c>
      <c r="L4066" s="13" t="s">
        <v>30</v>
      </c>
      <c r="M4066" s="13" t="s">
        <v>214</v>
      </c>
      <c r="N4066" s="13" t="s">
        <v>206</v>
      </c>
      <c r="O4066" s="33" t="s">
        <v>38</v>
      </c>
      <c r="P4066" s="58" t="s">
        <v>38</v>
      </c>
      <c r="Q4066" s="33" t="s">
        <v>207</v>
      </c>
      <c r="R4066" s="14" t="s">
        <v>38</v>
      </c>
      <c r="S4066" s="13" t="s">
        <v>216</v>
      </c>
      <c r="T4066" s="13" t="s">
        <v>217</v>
      </c>
      <c r="U4066" s="33">
        <f t="shared" ca="1" si="756"/>
        <v>45744.56914039352</v>
      </c>
      <c r="V4066" s="13" t="str">
        <f t="shared" si="757"/>
        <v>Bangalore</v>
      </c>
      <c r="W4066" s="13" t="str">
        <f t="shared" si="758"/>
        <v>CLS</v>
      </c>
      <c r="X4066" s="13">
        <f t="shared" si="759"/>
        <v>13</v>
      </c>
      <c r="Y4066" s="13" t="str">
        <f>IFERROR(VLOOKUP(C4066,ReceivingTeam[],2,FALSE),"HelpDesk")</f>
        <v>HelpDesk</v>
      </c>
      <c r="Z4066" s="67">
        <f t="shared" si="760"/>
        <v>44883.072407407402</v>
      </c>
      <c r="AA4066" s="68">
        <f t="shared" si="761"/>
        <v>44882</v>
      </c>
      <c r="AB4066" s="69" t="b">
        <f t="shared" si="762"/>
        <v>1</v>
      </c>
      <c r="AC4066" s="70">
        <f t="shared" si="763"/>
        <v>0.5</v>
      </c>
      <c r="AD4066" s="67">
        <f t="shared" si="764"/>
        <v>44883.072407407402</v>
      </c>
      <c r="AE4066" s="67">
        <f>VLOOKUP(V4066,'Branch Wise Work Timelines'!C:G,3,FALSE)+AA4066</f>
        <v>44882.416666666664</v>
      </c>
      <c r="AF4066" s="67">
        <f>IF(V4066="Bangalore",VLOOKUP(V4066,'Branch Wise Work Timelines'!C:G,4,FALSE)+AA4066+1,IF(V4066="Mumbai",VLOOKUP(V4066,'Branch Wise Work Timelines'!C:G,4,FALSE)+AA4066+1,VLOOKUP(V4066,'Branch Wise Work Timelines'!C:G,4,FALSE)+AA4066))</f>
        <v>44883.104166666664</v>
      </c>
      <c r="AG4066" s="67">
        <f>WORKDAY.INTL(AA4066,1,11)+VLOOKUP(V4066,'Branch Wise Work Timelines'!C:G,3,FALSE)</f>
        <v>44883.416666666664</v>
      </c>
      <c r="AH4066" s="69" t="str">
        <f t="shared" ca="1" si="765"/>
        <v>Out of TAT</v>
      </c>
      <c r="AI4066" s="69">
        <f t="shared" ca="1" si="766"/>
        <v>20676</v>
      </c>
      <c r="AJ4066" s="69" t="str">
        <f ca="1">IF(AI4066&lt;0,"0-12",IFERROR(VLOOKUP(AI4066,Breakup[],2,FALSE),"&gt;24"))</f>
        <v>&gt;24</v>
      </c>
      <c r="AK4066" s="69" t="str">
        <f>VLOOKUP(V4066,Master!B:D,3,FALSE)</f>
        <v>South</v>
      </c>
      <c r="AL4066" s="69" t="str">
        <f t="shared" si="767"/>
        <v>Bangalore-CLS</v>
      </c>
    </row>
    <row r="4067" spans="1:38">
      <c r="A4067" s="14" t="s">
        <v>8463</v>
      </c>
      <c r="B4067" s="54">
        <v>44701.751612268497</v>
      </c>
      <c r="C4067" s="13" t="s">
        <v>722</v>
      </c>
      <c r="D4067" s="13">
        <v>856</v>
      </c>
      <c r="E4067" s="13" t="s">
        <v>8464</v>
      </c>
      <c r="F4067" s="13" t="s">
        <v>15</v>
      </c>
      <c r="G4067" s="14">
        <v>1653053327236</v>
      </c>
      <c r="H4067" s="55">
        <v>0.31864583333333302</v>
      </c>
      <c r="I4067" s="33">
        <v>44890.3186458333</v>
      </c>
      <c r="J4067" s="58">
        <v>44890</v>
      </c>
      <c r="K4067" s="13" t="s">
        <v>213</v>
      </c>
      <c r="L4067" s="13" t="s">
        <v>30</v>
      </c>
      <c r="M4067" s="13" t="s">
        <v>75</v>
      </c>
      <c r="N4067" s="13" t="s">
        <v>206</v>
      </c>
      <c r="O4067" s="33" t="s">
        <v>38</v>
      </c>
      <c r="P4067" s="58" t="s">
        <v>38</v>
      </c>
      <c r="Q4067" s="33" t="s">
        <v>207</v>
      </c>
      <c r="R4067" s="14" t="s">
        <v>38</v>
      </c>
      <c r="S4067" s="13" t="s">
        <v>216</v>
      </c>
      <c r="T4067" s="13" t="s">
        <v>217</v>
      </c>
      <c r="U4067" s="33">
        <f t="shared" ca="1" si="756"/>
        <v>45744.56914039352</v>
      </c>
      <c r="V4067" s="13" t="str">
        <f t="shared" si="757"/>
        <v>Bangalore</v>
      </c>
      <c r="W4067" s="13" t="str">
        <f t="shared" si="758"/>
        <v>CLS</v>
      </c>
      <c r="X4067" s="13">
        <f t="shared" si="759"/>
        <v>7</v>
      </c>
      <c r="Y4067" s="13" t="str">
        <f>IFERROR(VLOOKUP(C4067,ReceivingTeam[],2,FALSE),"HelpDesk")</f>
        <v>HelpDesk</v>
      </c>
      <c r="Z4067" s="67">
        <f t="shared" si="760"/>
        <v>44890.916666666664</v>
      </c>
      <c r="AA4067" s="68">
        <f t="shared" si="761"/>
        <v>44890</v>
      </c>
      <c r="AB4067" s="69" t="b">
        <f t="shared" si="762"/>
        <v>1</v>
      </c>
      <c r="AC4067" s="70">
        <f t="shared" si="763"/>
        <v>0.5</v>
      </c>
      <c r="AD4067" s="67">
        <f t="shared" si="764"/>
        <v>44890.916666666664</v>
      </c>
      <c r="AE4067" s="67">
        <f>VLOOKUP(V4067,'Branch Wise Work Timelines'!C:G,3,FALSE)+AA4067</f>
        <v>44890.416666666664</v>
      </c>
      <c r="AF4067" s="67">
        <f>IF(V4067="Bangalore",VLOOKUP(V4067,'Branch Wise Work Timelines'!C:G,4,FALSE)+AA4067+1,IF(V4067="Mumbai",VLOOKUP(V4067,'Branch Wise Work Timelines'!C:G,4,FALSE)+AA4067+1,VLOOKUP(V4067,'Branch Wise Work Timelines'!C:G,4,FALSE)+AA4067))</f>
        <v>44891.104166666664</v>
      </c>
      <c r="AG4067" s="67">
        <f>WORKDAY.INTL(AA4067,1,11)+VLOOKUP(V4067,'Branch Wise Work Timelines'!C:G,3,FALSE)</f>
        <v>44891.416666666664</v>
      </c>
      <c r="AH4067" s="69" t="str">
        <f t="shared" ca="1" si="765"/>
        <v>Out of TAT</v>
      </c>
      <c r="AI4067" s="69">
        <f t="shared" ca="1" si="766"/>
        <v>20488</v>
      </c>
      <c r="AJ4067" s="69" t="str">
        <f ca="1">IF(AI4067&lt;0,"0-12",IFERROR(VLOOKUP(AI4067,Breakup[],2,FALSE),"&gt;24"))</f>
        <v>&gt;24</v>
      </c>
      <c r="AK4067" s="69" t="str">
        <f>VLOOKUP(V4067,Master!B:D,3,FALSE)</f>
        <v>South</v>
      </c>
      <c r="AL4067" s="69" t="str">
        <f t="shared" si="767"/>
        <v>Bangalore-CLS</v>
      </c>
    </row>
    <row r="4068" spans="1:38">
      <c r="A4068" s="14" t="s">
        <v>8465</v>
      </c>
      <c r="B4068" s="54">
        <v>44701.673871377301</v>
      </c>
      <c r="C4068" s="13" t="s">
        <v>377</v>
      </c>
      <c r="D4068" s="13">
        <v>1787</v>
      </c>
      <c r="E4068" s="13" t="s">
        <v>8466</v>
      </c>
      <c r="F4068" s="13" t="s">
        <v>15</v>
      </c>
      <c r="G4068" s="14">
        <v>1653048896111</v>
      </c>
      <c r="H4068" s="55">
        <v>0.745960648148148</v>
      </c>
      <c r="I4068" s="33">
        <v>44889.745960648099</v>
      </c>
      <c r="J4068" s="58">
        <v>44889</v>
      </c>
      <c r="K4068" s="13" t="s">
        <v>213</v>
      </c>
      <c r="L4068" s="13" t="s">
        <v>30</v>
      </c>
      <c r="M4068" s="13" t="s">
        <v>75</v>
      </c>
      <c r="N4068" s="13" t="s">
        <v>206</v>
      </c>
      <c r="O4068" s="33" t="s">
        <v>38</v>
      </c>
      <c r="P4068" s="58" t="s">
        <v>38</v>
      </c>
      <c r="Q4068" s="33" t="s">
        <v>207</v>
      </c>
      <c r="R4068" s="14" t="s">
        <v>38</v>
      </c>
      <c r="S4068" s="13" t="s">
        <v>216</v>
      </c>
      <c r="T4068" s="13" t="s">
        <v>217</v>
      </c>
      <c r="U4068" s="33">
        <f t="shared" ca="1" si="756"/>
        <v>45744.56914039352</v>
      </c>
      <c r="V4068" s="13" t="str">
        <f t="shared" si="757"/>
        <v>Bangalore</v>
      </c>
      <c r="W4068" s="13" t="str">
        <f t="shared" si="758"/>
        <v>CLS</v>
      </c>
      <c r="X4068" s="13">
        <f t="shared" si="759"/>
        <v>17</v>
      </c>
      <c r="Y4068" s="13" t="str">
        <f>IFERROR(VLOOKUP(C4068,ReceivingTeam[],2,FALSE),"HelpDesk")</f>
        <v>HelpDesk</v>
      </c>
      <c r="Z4068" s="67">
        <f t="shared" si="760"/>
        <v>44890.558460648099</v>
      </c>
      <c r="AA4068" s="68">
        <f t="shared" si="761"/>
        <v>44889</v>
      </c>
      <c r="AB4068" s="69" t="b">
        <f t="shared" si="762"/>
        <v>1</v>
      </c>
      <c r="AC4068" s="70">
        <f t="shared" si="763"/>
        <v>0.5</v>
      </c>
      <c r="AD4068" s="67">
        <f t="shared" si="764"/>
        <v>44890.558460648099</v>
      </c>
      <c r="AE4068" s="67">
        <f>VLOOKUP(V4068,'Branch Wise Work Timelines'!C:G,3,FALSE)+AA4068</f>
        <v>44889.416666666664</v>
      </c>
      <c r="AF4068" s="67">
        <f>IF(V4068="Bangalore",VLOOKUP(V4068,'Branch Wise Work Timelines'!C:G,4,FALSE)+AA4068+1,IF(V4068="Mumbai",VLOOKUP(V4068,'Branch Wise Work Timelines'!C:G,4,FALSE)+AA4068+1,VLOOKUP(V4068,'Branch Wise Work Timelines'!C:G,4,FALSE)+AA4068))</f>
        <v>44890.104166666664</v>
      </c>
      <c r="AG4068" s="67">
        <f>WORKDAY.INTL(AA4068,1,11)+VLOOKUP(V4068,'Branch Wise Work Timelines'!C:G,3,FALSE)</f>
        <v>44890.416666666664</v>
      </c>
      <c r="AH4068" s="69" t="str">
        <f t="shared" ca="1" si="765"/>
        <v>Out of TAT</v>
      </c>
      <c r="AI4068" s="69">
        <f t="shared" ca="1" si="766"/>
        <v>20497</v>
      </c>
      <c r="AJ4068" s="69" t="str">
        <f ca="1">IF(AI4068&lt;0,"0-12",IFERROR(VLOOKUP(AI4068,Breakup[],2,FALSE),"&gt;24"))</f>
        <v>&gt;24</v>
      </c>
      <c r="AK4068" s="69" t="str">
        <f>VLOOKUP(V4068,Master!B:D,3,FALSE)</f>
        <v>South</v>
      </c>
      <c r="AL4068" s="69" t="str">
        <f t="shared" si="767"/>
        <v>Bangalore-CLS</v>
      </c>
    </row>
    <row r="4069" spans="1:38">
      <c r="A4069" s="14" t="s">
        <v>8467</v>
      </c>
      <c r="B4069" s="54">
        <v>44701.722860451402</v>
      </c>
      <c r="C4069" s="13" t="s">
        <v>122</v>
      </c>
      <c r="D4069" s="13">
        <v>1662</v>
      </c>
      <c r="E4069" s="13" t="s">
        <v>8468</v>
      </c>
      <c r="F4069" s="13" t="s">
        <v>33</v>
      </c>
      <c r="G4069" s="14">
        <v>1653054611210</v>
      </c>
      <c r="H4069" s="55">
        <v>0.56778935185185198</v>
      </c>
      <c r="I4069" s="33">
        <v>44881.567789351902</v>
      </c>
      <c r="J4069" s="58">
        <v>44881</v>
      </c>
      <c r="K4069" s="13" t="s">
        <v>263</v>
      </c>
      <c r="L4069" s="13" t="s">
        <v>69</v>
      </c>
      <c r="M4069" s="13" t="s">
        <v>101</v>
      </c>
      <c r="N4069" s="13" t="s">
        <v>206</v>
      </c>
      <c r="O4069" s="33" t="s">
        <v>38</v>
      </c>
      <c r="P4069" s="58" t="s">
        <v>38</v>
      </c>
      <c r="Q4069" s="33" t="s">
        <v>207</v>
      </c>
      <c r="R4069" s="14" t="s">
        <v>38</v>
      </c>
      <c r="S4069" s="13" t="s">
        <v>208</v>
      </c>
      <c r="T4069" s="13" t="s">
        <v>209</v>
      </c>
      <c r="U4069" s="33">
        <f t="shared" ca="1" si="756"/>
        <v>45744.56914039352</v>
      </c>
      <c r="V4069" s="13" t="str">
        <f t="shared" si="757"/>
        <v>Mumbai</v>
      </c>
      <c r="W4069" s="13" t="str">
        <f t="shared" si="758"/>
        <v>RI</v>
      </c>
      <c r="X4069" s="13">
        <f t="shared" si="759"/>
        <v>13</v>
      </c>
      <c r="Y4069" s="13" t="str">
        <f>IFERROR(VLOOKUP(C4069,ReceivingTeam[],2,FALSE),"HelpDesk")</f>
        <v>Branch office</v>
      </c>
      <c r="Z4069" s="67">
        <f t="shared" si="760"/>
        <v>44882.067789351902</v>
      </c>
      <c r="AA4069" s="68">
        <f t="shared" si="761"/>
        <v>44881</v>
      </c>
      <c r="AB4069" s="69" t="b">
        <f t="shared" si="762"/>
        <v>1</v>
      </c>
      <c r="AC4069" s="70">
        <f t="shared" si="763"/>
        <v>0.5</v>
      </c>
      <c r="AD4069" s="67">
        <f t="shared" si="764"/>
        <v>44882.067789351902</v>
      </c>
      <c r="AE4069" s="67">
        <f>VLOOKUP(V4069,'Branch Wise Work Timelines'!C:G,3,FALSE)+AA4069</f>
        <v>44881.416666666664</v>
      </c>
      <c r="AF4069" s="67">
        <f>IF(V4069="Bangalore",VLOOKUP(V4069,'Branch Wise Work Timelines'!C:G,4,FALSE)+AA4069+1,IF(V4069="Mumbai",VLOOKUP(V4069,'Branch Wise Work Timelines'!C:G,4,FALSE)+AA4069+1,VLOOKUP(V4069,'Branch Wise Work Timelines'!C:G,4,FALSE)+AA4069))</f>
        <v>44882.25</v>
      </c>
      <c r="AG4069" s="67">
        <f>WORKDAY.INTL(AA4069,1,11)+VLOOKUP(V4069,'Branch Wise Work Timelines'!C:G,3,FALSE)</f>
        <v>44882.416666666664</v>
      </c>
      <c r="AH4069" s="69" t="str">
        <f t="shared" ca="1" si="765"/>
        <v>Out of TAT</v>
      </c>
      <c r="AI4069" s="69">
        <f t="shared" ca="1" si="766"/>
        <v>20701</v>
      </c>
      <c r="AJ4069" s="69" t="str">
        <f ca="1">IF(AI4069&lt;0,"0-12",IFERROR(VLOOKUP(AI4069,Breakup[],2,FALSE),"&gt;24"))</f>
        <v>&gt;24</v>
      </c>
      <c r="AK4069" s="69" t="str">
        <f>VLOOKUP(V4069,Master!B:D,3,FALSE)</f>
        <v>East</v>
      </c>
      <c r="AL4069" s="69" t="str">
        <f t="shared" si="767"/>
        <v>Mumbai</v>
      </c>
    </row>
    <row r="4070" spans="1:38">
      <c r="A4070" s="14" t="s">
        <v>8469</v>
      </c>
      <c r="B4070" s="54">
        <v>44701.746435532397</v>
      </c>
      <c r="C4070" s="13" t="s">
        <v>89</v>
      </c>
      <c r="D4070" s="13">
        <v>1147</v>
      </c>
      <c r="E4070" s="13" t="s">
        <v>8470</v>
      </c>
      <c r="F4070" s="13" t="s">
        <v>15</v>
      </c>
      <c r="G4070" s="14">
        <v>1653051574035</v>
      </c>
      <c r="H4070" s="55">
        <v>0.520127314814815</v>
      </c>
      <c r="I4070" s="33">
        <v>44886.520127314798</v>
      </c>
      <c r="J4070" s="58">
        <v>44886</v>
      </c>
      <c r="K4070" s="13" t="s">
        <v>213</v>
      </c>
      <c r="L4070" s="13" t="s">
        <v>30</v>
      </c>
      <c r="M4070" s="13" t="s">
        <v>75</v>
      </c>
      <c r="N4070" s="13" t="s">
        <v>206</v>
      </c>
      <c r="O4070" s="33" t="s">
        <v>38</v>
      </c>
      <c r="P4070" s="58" t="s">
        <v>38</v>
      </c>
      <c r="Q4070" s="33" t="s">
        <v>207</v>
      </c>
      <c r="R4070" s="14" t="s">
        <v>38</v>
      </c>
      <c r="S4070" s="13" t="s">
        <v>208</v>
      </c>
      <c r="T4070" s="13" t="s">
        <v>209</v>
      </c>
      <c r="U4070" s="33">
        <f t="shared" ca="1" si="756"/>
        <v>45744.56914039352</v>
      </c>
      <c r="V4070" s="13" t="str">
        <f t="shared" si="757"/>
        <v>Bangalore</v>
      </c>
      <c r="W4070" s="13" t="str">
        <f t="shared" si="758"/>
        <v>CLS</v>
      </c>
      <c r="X4070" s="13">
        <f t="shared" si="759"/>
        <v>12</v>
      </c>
      <c r="Y4070" s="13" t="str">
        <f>IFERROR(VLOOKUP(C4070,ReceivingTeam[],2,FALSE),"HelpDesk")</f>
        <v>Branch office</v>
      </c>
      <c r="Z4070" s="67">
        <f t="shared" si="760"/>
        <v>44887.020127314798</v>
      </c>
      <c r="AA4070" s="68">
        <f t="shared" si="761"/>
        <v>44886</v>
      </c>
      <c r="AB4070" s="69" t="b">
        <f t="shared" si="762"/>
        <v>1</v>
      </c>
      <c r="AC4070" s="70">
        <f t="shared" si="763"/>
        <v>0.5</v>
      </c>
      <c r="AD4070" s="67">
        <f t="shared" si="764"/>
        <v>44887.020127314798</v>
      </c>
      <c r="AE4070" s="67">
        <f>VLOOKUP(V4070,'Branch Wise Work Timelines'!C:G,3,FALSE)+AA4070</f>
        <v>44886.416666666664</v>
      </c>
      <c r="AF4070" s="67">
        <f>IF(V4070="Bangalore",VLOOKUP(V4070,'Branch Wise Work Timelines'!C:G,4,FALSE)+AA4070+1,IF(V4070="Mumbai",VLOOKUP(V4070,'Branch Wise Work Timelines'!C:G,4,FALSE)+AA4070+1,VLOOKUP(V4070,'Branch Wise Work Timelines'!C:G,4,FALSE)+AA4070))</f>
        <v>44887.104166666664</v>
      </c>
      <c r="AG4070" s="67">
        <f>WORKDAY.INTL(AA4070,1,11)+VLOOKUP(V4070,'Branch Wise Work Timelines'!C:G,3,FALSE)</f>
        <v>44887.416666666664</v>
      </c>
      <c r="AH4070" s="69" t="str">
        <f t="shared" ca="1" si="765"/>
        <v>Out of TAT</v>
      </c>
      <c r="AI4070" s="69">
        <f t="shared" ca="1" si="766"/>
        <v>20582</v>
      </c>
      <c r="AJ4070" s="69" t="str">
        <f ca="1">IF(AI4070&lt;0,"0-12",IFERROR(VLOOKUP(AI4070,Breakup[],2,FALSE),"&gt;24"))</f>
        <v>&gt;24</v>
      </c>
      <c r="AK4070" s="69" t="str">
        <f>VLOOKUP(V4070,Master!B:D,3,FALSE)</f>
        <v>South</v>
      </c>
      <c r="AL4070" s="69" t="str">
        <f t="shared" si="767"/>
        <v>Bangalore-CLS</v>
      </c>
    </row>
    <row r="4071" spans="1:38">
      <c r="A4071" s="14" t="s">
        <v>8471</v>
      </c>
      <c r="B4071" s="54">
        <v>44701.678157604198</v>
      </c>
      <c r="C4071" s="13" t="s">
        <v>227</v>
      </c>
      <c r="D4071" s="13">
        <v>133</v>
      </c>
      <c r="E4071" s="13" t="s">
        <v>8472</v>
      </c>
      <c r="F4071" s="13" t="s">
        <v>15</v>
      </c>
      <c r="G4071" s="14">
        <v>1653047338901</v>
      </c>
      <c r="H4071" s="55">
        <v>0.50749999999999995</v>
      </c>
      <c r="I4071" s="33">
        <v>44890.5075</v>
      </c>
      <c r="J4071" s="58">
        <v>44890</v>
      </c>
      <c r="K4071" s="13" t="s">
        <v>213</v>
      </c>
      <c r="L4071" s="13" t="s">
        <v>30</v>
      </c>
      <c r="M4071" s="13" t="s">
        <v>75</v>
      </c>
      <c r="N4071" s="13" t="s">
        <v>206</v>
      </c>
      <c r="O4071" s="33" t="s">
        <v>38</v>
      </c>
      <c r="P4071" s="58" t="s">
        <v>38</v>
      </c>
      <c r="Q4071" s="33" t="s">
        <v>207</v>
      </c>
      <c r="R4071" s="14" t="s">
        <v>38</v>
      </c>
      <c r="S4071" s="13" t="s">
        <v>208</v>
      </c>
      <c r="T4071" s="13" t="s">
        <v>209</v>
      </c>
      <c r="U4071" s="33">
        <f t="shared" ca="1" si="756"/>
        <v>45744.56914039352</v>
      </c>
      <c r="V4071" s="13" t="str">
        <f t="shared" si="757"/>
        <v>Bangalore</v>
      </c>
      <c r="W4071" s="13" t="str">
        <f t="shared" si="758"/>
        <v>CLS</v>
      </c>
      <c r="X4071" s="13">
        <f t="shared" si="759"/>
        <v>12</v>
      </c>
      <c r="Y4071" s="13" t="str">
        <f>IFERROR(VLOOKUP(C4071,ReceivingTeam[],2,FALSE),"HelpDesk")</f>
        <v>HelpDesk</v>
      </c>
      <c r="Z4071" s="67">
        <f t="shared" si="760"/>
        <v>44891.0075</v>
      </c>
      <c r="AA4071" s="68">
        <f t="shared" si="761"/>
        <v>44890</v>
      </c>
      <c r="AB4071" s="69" t="b">
        <f t="shared" si="762"/>
        <v>1</v>
      </c>
      <c r="AC4071" s="70">
        <f t="shared" si="763"/>
        <v>0.5</v>
      </c>
      <c r="AD4071" s="67">
        <f t="shared" si="764"/>
        <v>44891.0075</v>
      </c>
      <c r="AE4071" s="67">
        <f>VLOOKUP(V4071,'Branch Wise Work Timelines'!C:G,3,FALSE)+AA4071</f>
        <v>44890.416666666664</v>
      </c>
      <c r="AF4071" s="67">
        <f>IF(V4071="Bangalore",VLOOKUP(V4071,'Branch Wise Work Timelines'!C:G,4,FALSE)+AA4071+1,IF(V4071="Mumbai",VLOOKUP(V4071,'Branch Wise Work Timelines'!C:G,4,FALSE)+AA4071+1,VLOOKUP(V4071,'Branch Wise Work Timelines'!C:G,4,FALSE)+AA4071))</f>
        <v>44891.104166666664</v>
      </c>
      <c r="AG4071" s="67">
        <f>WORKDAY.INTL(AA4071,1,11)+VLOOKUP(V4071,'Branch Wise Work Timelines'!C:G,3,FALSE)</f>
        <v>44891.416666666664</v>
      </c>
      <c r="AH4071" s="69" t="str">
        <f t="shared" ca="1" si="765"/>
        <v>Out of TAT</v>
      </c>
      <c r="AI4071" s="69">
        <f t="shared" ca="1" si="766"/>
        <v>20486</v>
      </c>
      <c r="AJ4071" s="69" t="str">
        <f ca="1">IF(AI4071&lt;0,"0-12",IFERROR(VLOOKUP(AI4071,Breakup[],2,FALSE),"&gt;24"))</f>
        <v>&gt;24</v>
      </c>
      <c r="AK4071" s="69" t="str">
        <f>VLOOKUP(V4071,Master!B:D,3,FALSE)</f>
        <v>South</v>
      </c>
      <c r="AL4071" s="69" t="str">
        <f t="shared" si="767"/>
        <v>Bangalore-CLS</v>
      </c>
    </row>
    <row r="4072" spans="1:38">
      <c r="A4072" s="14" t="s">
        <v>8473</v>
      </c>
      <c r="B4072" s="54">
        <v>44701.8867476042</v>
      </c>
      <c r="C4072" s="13" t="s">
        <v>6284</v>
      </c>
      <c r="D4072" s="13">
        <v>1357</v>
      </c>
      <c r="E4072" s="13" t="s">
        <v>8474</v>
      </c>
      <c r="F4072" s="13" t="s">
        <v>33</v>
      </c>
      <c r="G4072" s="14">
        <v>1653061650415</v>
      </c>
      <c r="H4072" s="55">
        <v>0.245</v>
      </c>
      <c r="I4072" s="33">
        <v>44887.245000000003</v>
      </c>
      <c r="J4072" s="58">
        <v>44887</v>
      </c>
      <c r="K4072" s="13" t="s">
        <v>213</v>
      </c>
      <c r="L4072" s="13" t="s">
        <v>30</v>
      </c>
      <c r="M4072" s="13" t="s">
        <v>282</v>
      </c>
      <c r="N4072" s="13" t="s">
        <v>206</v>
      </c>
      <c r="O4072" s="33" t="s">
        <v>38</v>
      </c>
      <c r="P4072" s="58" t="s">
        <v>38</v>
      </c>
      <c r="Q4072" s="33" t="s">
        <v>207</v>
      </c>
      <c r="R4072" s="14" t="s">
        <v>38</v>
      </c>
      <c r="S4072" s="13" t="s">
        <v>216</v>
      </c>
      <c r="T4072" s="13" t="s">
        <v>278</v>
      </c>
      <c r="U4072" s="33">
        <f t="shared" ca="1" si="756"/>
        <v>45744.56914039352</v>
      </c>
      <c r="V4072" s="13" t="str">
        <f t="shared" si="757"/>
        <v>Bangalore</v>
      </c>
      <c r="W4072" s="13" t="str">
        <f t="shared" si="758"/>
        <v>RI</v>
      </c>
      <c r="X4072" s="13">
        <f t="shared" si="759"/>
        <v>5</v>
      </c>
      <c r="Y4072" s="13" t="str">
        <f>IFERROR(VLOOKUP(C4072,ReceivingTeam[],2,FALSE),"HelpDesk")</f>
        <v>HelpDesk</v>
      </c>
      <c r="Z4072" s="67">
        <f t="shared" si="760"/>
        <v>44890.729166666664</v>
      </c>
      <c r="AA4072" s="68">
        <f t="shared" si="761"/>
        <v>44887</v>
      </c>
      <c r="AB4072" s="69" t="b">
        <f t="shared" si="762"/>
        <v>1</v>
      </c>
      <c r="AC4072" s="70">
        <f t="shared" si="763"/>
        <v>3</v>
      </c>
      <c r="AD4072" s="67">
        <f t="shared" si="764"/>
        <v>44890.729166666664</v>
      </c>
      <c r="AE4072" s="67">
        <f>VLOOKUP(V4072,'Branch Wise Work Timelines'!C:G,3,FALSE)+AA4072</f>
        <v>44887.416666666664</v>
      </c>
      <c r="AF4072" s="67">
        <f>IF(V4072="Bangalore",VLOOKUP(V4072,'Branch Wise Work Timelines'!C:G,4,FALSE)+AA4072+1,IF(V4072="Mumbai",VLOOKUP(V4072,'Branch Wise Work Timelines'!C:G,4,FALSE)+AA4072+1,VLOOKUP(V4072,'Branch Wise Work Timelines'!C:G,4,FALSE)+AA4072))</f>
        <v>44888.104166666664</v>
      </c>
      <c r="AG4072" s="67">
        <f>WORKDAY.INTL(AA4072,1,11)+VLOOKUP(V4072,'Branch Wise Work Timelines'!C:G,3,FALSE)</f>
        <v>44888.416666666664</v>
      </c>
      <c r="AH4072" s="69" t="str">
        <f t="shared" ca="1" si="765"/>
        <v>Out of TAT</v>
      </c>
      <c r="AI4072" s="69">
        <f t="shared" ca="1" si="766"/>
        <v>20493</v>
      </c>
      <c r="AJ4072" s="69" t="str">
        <f ca="1">IF(AI4072&lt;0,"0-12",IFERROR(VLOOKUP(AI4072,Breakup[],2,FALSE),"&gt;24"))</f>
        <v>&gt;24</v>
      </c>
      <c r="AK4072" s="69" t="str">
        <f>VLOOKUP(V4072,Master!B:D,3,FALSE)</f>
        <v>South</v>
      </c>
      <c r="AL4072" s="69" t="str">
        <f t="shared" si="767"/>
        <v>Bangalore</v>
      </c>
    </row>
    <row r="4073" spans="1:38">
      <c r="A4073" s="14" t="s">
        <v>8475</v>
      </c>
      <c r="B4073" s="54">
        <v>44701.907374965303</v>
      </c>
      <c r="C4073" s="13" t="s">
        <v>1335</v>
      </c>
      <c r="D4073" s="13">
        <v>1485</v>
      </c>
      <c r="E4073" s="13" t="s">
        <v>8476</v>
      </c>
      <c r="F4073" s="13" t="s">
        <v>33</v>
      </c>
      <c r="G4073" s="14">
        <v>1653064224878</v>
      </c>
      <c r="H4073" s="55">
        <v>0.34920138888888902</v>
      </c>
      <c r="I4073" s="33">
        <v>44883.349201388897</v>
      </c>
      <c r="J4073" s="58">
        <v>44883</v>
      </c>
      <c r="K4073" s="13" t="s">
        <v>213</v>
      </c>
      <c r="L4073" s="13" t="s">
        <v>30</v>
      </c>
      <c r="M4073" s="13" t="s">
        <v>147</v>
      </c>
      <c r="N4073" s="13" t="s">
        <v>206</v>
      </c>
      <c r="O4073" s="33" t="s">
        <v>38</v>
      </c>
      <c r="P4073" s="58" t="s">
        <v>38</v>
      </c>
      <c r="Q4073" s="33" t="s">
        <v>207</v>
      </c>
      <c r="R4073" s="14" t="s">
        <v>38</v>
      </c>
      <c r="S4073" s="13" t="s">
        <v>208</v>
      </c>
      <c r="T4073" s="13" t="s">
        <v>209</v>
      </c>
      <c r="U4073" s="33">
        <f t="shared" ca="1" si="756"/>
        <v>45744.56914039352</v>
      </c>
      <c r="V4073" s="13" t="str">
        <f t="shared" si="757"/>
        <v>Bangalore</v>
      </c>
      <c r="W4073" s="13" t="str">
        <f t="shared" si="758"/>
        <v>RI</v>
      </c>
      <c r="X4073" s="13">
        <f t="shared" si="759"/>
        <v>8</v>
      </c>
      <c r="Y4073" s="13" t="str">
        <f>IFERROR(VLOOKUP(C4073,ReceivingTeam[],2,FALSE),"HelpDesk")</f>
        <v>HelpDesk</v>
      </c>
      <c r="Z4073" s="67">
        <f t="shared" si="760"/>
        <v>44883.916666666664</v>
      </c>
      <c r="AA4073" s="68">
        <f t="shared" si="761"/>
        <v>44883</v>
      </c>
      <c r="AB4073" s="69" t="b">
        <f t="shared" si="762"/>
        <v>1</v>
      </c>
      <c r="AC4073" s="70">
        <f t="shared" si="763"/>
        <v>0.5</v>
      </c>
      <c r="AD4073" s="67">
        <f t="shared" si="764"/>
        <v>44883.916666666664</v>
      </c>
      <c r="AE4073" s="67">
        <f>VLOOKUP(V4073,'Branch Wise Work Timelines'!C:G,3,FALSE)+AA4073</f>
        <v>44883.416666666664</v>
      </c>
      <c r="AF4073" s="67">
        <f>IF(V4073="Bangalore",VLOOKUP(V4073,'Branch Wise Work Timelines'!C:G,4,FALSE)+AA4073+1,IF(V4073="Mumbai",VLOOKUP(V4073,'Branch Wise Work Timelines'!C:G,4,FALSE)+AA4073+1,VLOOKUP(V4073,'Branch Wise Work Timelines'!C:G,4,FALSE)+AA4073))</f>
        <v>44884.104166666664</v>
      </c>
      <c r="AG4073" s="67">
        <f>WORKDAY.INTL(AA4073,1,11)+VLOOKUP(V4073,'Branch Wise Work Timelines'!C:G,3,FALSE)</f>
        <v>44884.416666666664</v>
      </c>
      <c r="AH4073" s="69" t="str">
        <f t="shared" ca="1" si="765"/>
        <v>Out of TAT</v>
      </c>
      <c r="AI4073" s="69">
        <f t="shared" ca="1" si="766"/>
        <v>20656</v>
      </c>
      <c r="AJ4073" s="69" t="str">
        <f ca="1">IF(AI4073&lt;0,"0-12",IFERROR(VLOOKUP(AI4073,Breakup[],2,FALSE),"&gt;24"))</f>
        <v>&gt;24</v>
      </c>
      <c r="AK4073" s="69" t="str">
        <f>VLOOKUP(V4073,Master!B:D,3,FALSE)</f>
        <v>South</v>
      </c>
      <c r="AL4073" s="69" t="str">
        <f t="shared" si="767"/>
        <v>Bangalore</v>
      </c>
    </row>
    <row r="4074" spans="1:38">
      <c r="A4074" s="14" t="s">
        <v>8477</v>
      </c>
      <c r="B4074" s="54">
        <v>44701.682655358803</v>
      </c>
      <c r="C4074" s="13" t="s">
        <v>235</v>
      </c>
      <c r="D4074" s="13">
        <v>1859</v>
      </c>
      <c r="E4074" s="13" t="s">
        <v>8478</v>
      </c>
      <c r="F4074" s="13" t="s">
        <v>15</v>
      </c>
      <c r="G4074" s="14">
        <v>1653051574035</v>
      </c>
      <c r="H4074" s="55">
        <v>0.27170138888888901</v>
      </c>
      <c r="I4074" s="33">
        <v>44890.271701388898</v>
      </c>
      <c r="J4074" s="58">
        <v>44890</v>
      </c>
      <c r="K4074" s="13" t="s">
        <v>213</v>
      </c>
      <c r="L4074" s="13" t="s">
        <v>30</v>
      </c>
      <c r="M4074" s="13" t="s">
        <v>75</v>
      </c>
      <c r="N4074" s="13" t="s">
        <v>206</v>
      </c>
      <c r="O4074" s="33" t="s">
        <v>38</v>
      </c>
      <c r="P4074" s="58" t="s">
        <v>38</v>
      </c>
      <c r="Q4074" s="33" t="s">
        <v>207</v>
      </c>
      <c r="R4074" s="14" t="s">
        <v>38</v>
      </c>
      <c r="S4074" s="13" t="s">
        <v>208</v>
      </c>
      <c r="T4074" s="13" t="s">
        <v>209</v>
      </c>
      <c r="U4074" s="33">
        <f t="shared" ca="1" si="756"/>
        <v>45744.56914039352</v>
      </c>
      <c r="V4074" s="13" t="str">
        <f t="shared" si="757"/>
        <v>Bangalore</v>
      </c>
      <c r="W4074" s="13" t="str">
        <f t="shared" si="758"/>
        <v>CLS</v>
      </c>
      <c r="X4074" s="13">
        <f t="shared" si="759"/>
        <v>6</v>
      </c>
      <c r="Y4074" s="13" t="str">
        <f>IFERROR(VLOOKUP(C4074,ReceivingTeam[],2,FALSE),"HelpDesk")</f>
        <v>HelpDesk</v>
      </c>
      <c r="Z4074" s="67">
        <f t="shared" si="760"/>
        <v>44890.916666666664</v>
      </c>
      <c r="AA4074" s="68">
        <f t="shared" si="761"/>
        <v>44890</v>
      </c>
      <c r="AB4074" s="69" t="b">
        <f t="shared" si="762"/>
        <v>1</v>
      </c>
      <c r="AC4074" s="70">
        <f t="shared" si="763"/>
        <v>0.5</v>
      </c>
      <c r="AD4074" s="67">
        <f t="shared" si="764"/>
        <v>44890.916666666664</v>
      </c>
      <c r="AE4074" s="67">
        <f>VLOOKUP(V4074,'Branch Wise Work Timelines'!C:G,3,FALSE)+AA4074</f>
        <v>44890.416666666664</v>
      </c>
      <c r="AF4074" s="67">
        <f>IF(V4074="Bangalore",VLOOKUP(V4074,'Branch Wise Work Timelines'!C:G,4,FALSE)+AA4074+1,IF(V4074="Mumbai",VLOOKUP(V4074,'Branch Wise Work Timelines'!C:G,4,FALSE)+AA4074+1,VLOOKUP(V4074,'Branch Wise Work Timelines'!C:G,4,FALSE)+AA4074))</f>
        <v>44891.104166666664</v>
      </c>
      <c r="AG4074" s="67">
        <f>WORKDAY.INTL(AA4074,1,11)+VLOOKUP(V4074,'Branch Wise Work Timelines'!C:G,3,FALSE)</f>
        <v>44891.416666666664</v>
      </c>
      <c r="AH4074" s="69" t="str">
        <f t="shared" ca="1" si="765"/>
        <v>Out of TAT</v>
      </c>
      <c r="AI4074" s="69">
        <f t="shared" ca="1" si="766"/>
        <v>20488</v>
      </c>
      <c r="AJ4074" s="69" t="str">
        <f ca="1">IF(AI4074&lt;0,"0-12",IFERROR(VLOOKUP(AI4074,Breakup[],2,FALSE),"&gt;24"))</f>
        <v>&gt;24</v>
      </c>
      <c r="AK4074" s="69" t="str">
        <f>VLOOKUP(V4074,Master!B:D,3,FALSE)</f>
        <v>South</v>
      </c>
      <c r="AL4074" s="69" t="str">
        <f t="shared" si="767"/>
        <v>Bangalore-CLS</v>
      </c>
    </row>
    <row r="4075" spans="1:38">
      <c r="A4075" s="14" t="s">
        <v>8479</v>
      </c>
      <c r="B4075" s="54">
        <v>44701.733592210701</v>
      </c>
      <c r="C4075" s="13" t="s">
        <v>404</v>
      </c>
      <c r="D4075" s="13">
        <v>1868</v>
      </c>
      <c r="E4075" s="13" t="s">
        <v>8480</v>
      </c>
      <c r="F4075" s="13" t="s">
        <v>15</v>
      </c>
      <c r="G4075" s="14">
        <v>1653050074123</v>
      </c>
      <c r="H4075" s="55">
        <v>0.438773148148148</v>
      </c>
      <c r="I4075" s="33">
        <v>44889.438773148097</v>
      </c>
      <c r="J4075" s="58">
        <v>44889</v>
      </c>
      <c r="K4075" s="13" t="s">
        <v>213</v>
      </c>
      <c r="L4075" s="13" t="s">
        <v>30</v>
      </c>
      <c r="M4075" s="13" t="s">
        <v>75</v>
      </c>
      <c r="N4075" s="13" t="s">
        <v>206</v>
      </c>
      <c r="O4075" s="33" t="s">
        <v>38</v>
      </c>
      <c r="P4075" s="58" t="s">
        <v>38</v>
      </c>
      <c r="Q4075" s="33" t="s">
        <v>207</v>
      </c>
      <c r="R4075" s="14" t="s">
        <v>38</v>
      </c>
      <c r="S4075" s="13" t="s">
        <v>216</v>
      </c>
      <c r="T4075" s="13" t="s">
        <v>217</v>
      </c>
      <c r="U4075" s="33">
        <f t="shared" ca="1" si="756"/>
        <v>45744.56914039352</v>
      </c>
      <c r="V4075" s="13" t="str">
        <f t="shared" si="757"/>
        <v>Bangalore</v>
      </c>
      <c r="W4075" s="13" t="str">
        <f t="shared" si="758"/>
        <v>CLS</v>
      </c>
      <c r="X4075" s="13">
        <f t="shared" si="759"/>
        <v>10</v>
      </c>
      <c r="Y4075" s="13" t="str">
        <f>IFERROR(VLOOKUP(C4075,ReceivingTeam[],2,FALSE),"HelpDesk")</f>
        <v>HelpDesk</v>
      </c>
      <c r="Z4075" s="67">
        <f t="shared" si="760"/>
        <v>44889.938773148097</v>
      </c>
      <c r="AA4075" s="68">
        <f t="shared" si="761"/>
        <v>44889</v>
      </c>
      <c r="AB4075" s="69" t="b">
        <f t="shared" si="762"/>
        <v>1</v>
      </c>
      <c r="AC4075" s="70">
        <f t="shared" si="763"/>
        <v>0.5</v>
      </c>
      <c r="AD4075" s="67">
        <f t="shared" si="764"/>
        <v>44889.938773148097</v>
      </c>
      <c r="AE4075" s="67">
        <f>VLOOKUP(V4075,'Branch Wise Work Timelines'!C:G,3,FALSE)+AA4075</f>
        <v>44889.416666666664</v>
      </c>
      <c r="AF4075" s="67">
        <f>IF(V4075="Bangalore",VLOOKUP(V4075,'Branch Wise Work Timelines'!C:G,4,FALSE)+AA4075+1,IF(V4075="Mumbai",VLOOKUP(V4075,'Branch Wise Work Timelines'!C:G,4,FALSE)+AA4075+1,VLOOKUP(V4075,'Branch Wise Work Timelines'!C:G,4,FALSE)+AA4075))</f>
        <v>44890.104166666664</v>
      </c>
      <c r="AG4075" s="67">
        <f>WORKDAY.INTL(AA4075,1,11)+VLOOKUP(V4075,'Branch Wise Work Timelines'!C:G,3,FALSE)</f>
        <v>44890.416666666664</v>
      </c>
      <c r="AH4075" s="69" t="str">
        <f t="shared" ca="1" si="765"/>
        <v>Out of TAT</v>
      </c>
      <c r="AI4075" s="69">
        <f t="shared" ca="1" si="766"/>
        <v>20512</v>
      </c>
      <c r="AJ4075" s="69" t="str">
        <f ca="1">IF(AI4075&lt;0,"0-12",IFERROR(VLOOKUP(AI4075,Breakup[],2,FALSE),"&gt;24"))</f>
        <v>&gt;24</v>
      </c>
      <c r="AK4075" s="69" t="str">
        <f>VLOOKUP(V4075,Master!B:D,3,FALSE)</f>
        <v>South</v>
      </c>
      <c r="AL4075" s="69" t="str">
        <f t="shared" si="767"/>
        <v>Bangalore-CLS</v>
      </c>
    </row>
    <row r="4076" spans="1:38">
      <c r="A4076" s="14" t="s">
        <v>8481</v>
      </c>
      <c r="B4076" s="54">
        <v>44701.677483599502</v>
      </c>
      <c r="C4076" s="13" t="s">
        <v>235</v>
      </c>
      <c r="D4076" s="13">
        <v>643</v>
      </c>
      <c r="E4076" s="13" t="s">
        <v>8482</v>
      </c>
      <c r="F4076" s="13" t="s">
        <v>15</v>
      </c>
      <c r="G4076" s="14">
        <v>1653051574035</v>
      </c>
      <c r="H4076" s="55">
        <v>5.22453703703704E-2</v>
      </c>
      <c r="I4076" s="33">
        <v>44886.052245370403</v>
      </c>
      <c r="J4076" s="58">
        <v>44886</v>
      </c>
      <c r="K4076" s="13" t="s">
        <v>213</v>
      </c>
      <c r="L4076" s="13" t="s">
        <v>30</v>
      </c>
      <c r="M4076" s="13" t="s">
        <v>75</v>
      </c>
      <c r="N4076" s="13" t="s">
        <v>206</v>
      </c>
      <c r="O4076" s="33" t="s">
        <v>38</v>
      </c>
      <c r="P4076" s="58" t="s">
        <v>38</v>
      </c>
      <c r="Q4076" s="33" t="s">
        <v>207</v>
      </c>
      <c r="R4076" s="14" t="s">
        <v>38</v>
      </c>
      <c r="S4076" s="13" t="s">
        <v>208</v>
      </c>
      <c r="T4076" s="13" t="s">
        <v>209</v>
      </c>
      <c r="U4076" s="33">
        <f t="shared" ca="1" si="756"/>
        <v>45744.56914039352</v>
      </c>
      <c r="V4076" s="13" t="str">
        <f t="shared" si="757"/>
        <v>Bangalore</v>
      </c>
      <c r="W4076" s="13" t="str">
        <f t="shared" si="758"/>
        <v>CLS</v>
      </c>
      <c r="X4076" s="13">
        <f t="shared" si="759"/>
        <v>1</v>
      </c>
      <c r="Y4076" s="13" t="str">
        <f>IFERROR(VLOOKUP(C4076,ReceivingTeam[],2,FALSE),"HelpDesk")</f>
        <v>HelpDesk</v>
      </c>
      <c r="Z4076" s="67">
        <f t="shared" si="760"/>
        <v>44886.916666666664</v>
      </c>
      <c r="AA4076" s="68">
        <f t="shared" si="761"/>
        <v>44886</v>
      </c>
      <c r="AB4076" s="69" t="b">
        <f t="shared" si="762"/>
        <v>1</v>
      </c>
      <c r="AC4076" s="70">
        <f t="shared" si="763"/>
        <v>0.5</v>
      </c>
      <c r="AD4076" s="67">
        <f t="shared" si="764"/>
        <v>44886.916666666664</v>
      </c>
      <c r="AE4076" s="67">
        <f>VLOOKUP(V4076,'Branch Wise Work Timelines'!C:G,3,FALSE)+AA4076</f>
        <v>44886.416666666664</v>
      </c>
      <c r="AF4076" s="67">
        <f>IF(V4076="Bangalore",VLOOKUP(V4076,'Branch Wise Work Timelines'!C:G,4,FALSE)+AA4076+1,IF(V4076="Mumbai",VLOOKUP(V4076,'Branch Wise Work Timelines'!C:G,4,FALSE)+AA4076+1,VLOOKUP(V4076,'Branch Wise Work Timelines'!C:G,4,FALSE)+AA4076))</f>
        <v>44887.104166666664</v>
      </c>
      <c r="AG4076" s="67">
        <f>WORKDAY.INTL(AA4076,1,11)+VLOOKUP(V4076,'Branch Wise Work Timelines'!C:G,3,FALSE)</f>
        <v>44887.416666666664</v>
      </c>
      <c r="AH4076" s="69" t="str">
        <f t="shared" ca="1" si="765"/>
        <v>Out of TAT</v>
      </c>
      <c r="AI4076" s="69">
        <f t="shared" ca="1" si="766"/>
        <v>20584</v>
      </c>
      <c r="AJ4076" s="69" t="str">
        <f ca="1">IF(AI4076&lt;0,"0-12",IFERROR(VLOOKUP(AI4076,Breakup[],2,FALSE),"&gt;24"))</f>
        <v>&gt;24</v>
      </c>
      <c r="AK4076" s="69" t="str">
        <f>VLOOKUP(V4076,Master!B:D,3,FALSE)</f>
        <v>South</v>
      </c>
      <c r="AL4076" s="69" t="str">
        <f t="shared" si="767"/>
        <v>Bangalore-CLS</v>
      </c>
    </row>
    <row r="4077" spans="1:38">
      <c r="A4077" s="14" t="s">
        <v>8483</v>
      </c>
      <c r="B4077" s="54">
        <v>44701.702601273202</v>
      </c>
      <c r="C4077" s="13" t="s">
        <v>230</v>
      </c>
      <c r="D4077" s="13">
        <v>401</v>
      </c>
      <c r="E4077" s="13" t="s">
        <v>8484</v>
      </c>
      <c r="F4077" s="13" t="s">
        <v>15</v>
      </c>
      <c r="G4077" s="14">
        <v>1653046672988</v>
      </c>
      <c r="H4077" s="55">
        <v>0.75652777777777802</v>
      </c>
      <c r="I4077" s="33">
        <v>44884.756527777798</v>
      </c>
      <c r="J4077" s="58">
        <v>44884</v>
      </c>
      <c r="K4077" s="13" t="s">
        <v>213</v>
      </c>
      <c r="L4077" s="13" t="s">
        <v>30</v>
      </c>
      <c r="M4077" s="13" t="s">
        <v>75</v>
      </c>
      <c r="N4077" s="13" t="s">
        <v>206</v>
      </c>
      <c r="O4077" s="33" t="s">
        <v>38</v>
      </c>
      <c r="P4077" s="58" t="s">
        <v>38</v>
      </c>
      <c r="Q4077" s="33" t="s">
        <v>207</v>
      </c>
      <c r="R4077" s="14" t="s">
        <v>38</v>
      </c>
      <c r="S4077" s="13" t="s">
        <v>208</v>
      </c>
      <c r="T4077" s="13" t="s">
        <v>209</v>
      </c>
      <c r="U4077" s="33">
        <f t="shared" ca="1" si="756"/>
        <v>45744.56914039352</v>
      </c>
      <c r="V4077" s="13" t="str">
        <f t="shared" si="757"/>
        <v>Bangalore</v>
      </c>
      <c r="W4077" s="13" t="str">
        <f t="shared" si="758"/>
        <v>CLS</v>
      </c>
      <c r="X4077" s="13">
        <f t="shared" si="759"/>
        <v>18</v>
      </c>
      <c r="Y4077" s="13" t="str">
        <f>IFERROR(VLOOKUP(C4077,ReceivingTeam[],2,FALSE),"HelpDesk")</f>
        <v>HelpDesk</v>
      </c>
      <c r="Z4077" s="67">
        <f t="shared" si="760"/>
        <v>44886.569027777798</v>
      </c>
      <c r="AA4077" s="68">
        <f t="shared" si="761"/>
        <v>44884</v>
      </c>
      <c r="AB4077" s="69" t="b">
        <f t="shared" si="762"/>
        <v>1</v>
      </c>
      <c r="AC4077" s="70">
        <f t="shared" si="763"/>
        <v>0.5</v>
      </c>
      <c r="AD4077" s="67">
        <f t="shared" si="764"/>
        <v>44886.569027777798</v>
      </c>
      <c r="AE4077" s="67">
        <f>VLOOKUP(V4077,'Branch Wise Work Timelines'!C:G,3,FALSE)+AA4077</f>
        <v>44884.416666666664</v>
      </c>
      <c r="AF4077" s="67">
        <f>IF(V4077="Bangalore",VLOOKUP(V4077,'Branch Wise Work Timelines'!C:G,4,FALSE)+AA4077+1,IF(V4077="Mumbai",VLOOKUP(V4077,'Branch Wise Work Timelines'!C:G,4,FALSE)+AA4077+1,VLOOKUP(V4077,'Branch Wise Work Timelines'!C:G,4,FALSE)+AA4077))</f>
        <v>44885.104166666664</v>
      </c>
      <c r="AG4077" s="67">
        <f>WORKDAY.INTL(AA4077,1,11)+VLOOKUP(V4077,'Branch Wise Work Timelines'!C:G,3,FALSE)</f>
        <v>44886.416666666664</v>
      </c>
      <c r="AH4077" s="69" t="str">
        <f t="shared" ca="1" si="765"/>
        <v>Out of TAT</v>
      </c>
      <c r="AI4077" s="69">
        <f t="shared" ca="1" si="766"/>
        <v>20593</v>
      </c>
      <c r="AJ4077" s="69" t="str">
        <f ca="1">IF(AI4077&lt;0,"0-12",IFERROR(VLOOKUP(AI4077,Breakup[],2,FALSE),"&gt;24"))</f>
        <v>&gt;24</v>
      </c>
      <c r="AK4077" s="69" t="str">
        <f>VLOOKUP(V4077,Master!B:D,3,FALSE)</f>
        <v>South</v>
      </c>
      <c r="AL4077" s="69" t="str">
        <f t="shared" si="767"/>
        <v>Bangalore-CLS</v>
      </c>
    </row>
    <row r="4078" spans="1:38">
      <c r="A4078" s="14" t="s">
        <v>8485</v>
      </c>
      <c r="B4078" s="54">
        <v>44701.704549536997</v>
      </c>
      <c r="C4078" s="13" t="s">
        <v>268</v>
      </c>
      <c r="D4078" s="13">
        <v>1964</v>
      </c>
      <c r="E4078" s="13" t="s">
        <v>8486</v>
      </c>
      <c r="F4078" s="13" t="s">
        <v>15</v>
      </c>
      <c r="G4078" s="14">
        <v>1653051626097</v>
      </c>
      <c r="H4078" s="55">
        <v>0.24034722222222199</v>
      </c>
      <c r="I4078" s="33">
        <v>44889.240347222199</v>
      </c>
      <c r="J4078" s="58">
        <v>44889</v>
      </c>
      <c r="K4078" s="13" t="s">
        <v>213</v>
      </c>
      <c r="L4078" s="13" t="s">
        <v>30</v>
      </c>
      <c r="M4078" s="13" t="s">
        <v>214</v>
      </c>
      <c r="N4078" s="13" t="s">
        <v>206</v>
      </c>
      <c r="O4078" s="33" t="s">
        <v>38</v>
      </c>
      <c r="P4078" s="58" t="s">
        <v>38</v>
      </c>
      <c r="Q4078" s="33" t="s">
        <v>207</v>
      </c>
      <c r="R4078" s="14" t="s">
        <v>38</v>
      </c>
      <c r="S4078" s="13" t="s">
        <v>216</v>
      </c>
      <c r="T4078" s="13" t="s">
        <v>217</v>
      </c>
      <c r="U4078" s="33">
        <f t="shared" ca="1" si="756"/>
        <v>45744.56914039352</v>
      </c>
      <c r="V4078" s="13" t="str">
        <f t="shared" si="757"/>
        <v>Bangalore</v>
      </c>
      <c r="W4078" s="13" t="str">
        <f t="shared" si="758"/>
        <v>CLS</v>
      </c>
      <c r="X4078" s="13">
        <f t="shared" si="759"/>
        <v>5</v>
      </c>
      <c r="Y4078" s="13" t="str">
        <f>IFERROR(VLOOKUP(C4078,ReceivingTeam[],2,FALSE),"HelpDesk")</f>
        <v>HelpDesk</v>
      </c>
      <c r="Z4078" s="67">
        <f t="shared" si="760"/>
        <v>44889.916666666664</v>
      </c>
      <c r="AA4078" s="68">
        <f t="shared" si="761"/>
        <v>44889</v>
      </c>
      <c r="AB4078" s="69" t="b">
        <f t="shared" si="762"/>
        <v>1</v>
      </c>
      <c r="AC4078" s="70">
        <f t="shared" si="763"/>
        <v>0.5</v>
      </c>
      <c r="AD4078" s="67">
        <f t="shared" si="764"/>
        <v>44889.916666666664</v>
      </c>
      <c r="AE4078" s="67">
        <f>VLOOKUP(V4078,'Branch Wise Work Timelines'!C:G,3,FALSE)+AA4078</f>
        <v>44889.416666666664</v>
      </c>
      <c r="AF4078" s="67">
        <f>IF(V4078="Bangalore",VLOOKUP(V4078,'Branch Wise Work Timelines'!C:G,4,FALSE)+AA4078+1,IF(V4078="Mumbai",VLOOKUP(V4078,'Branch Wise Work Timelines'!C:G,4,FALSE)+AA4078+1,VLOOKUP(V4078,'Branch Wise Work Timelines'!C:G,4,FALSE)+AA4078))</f>
        <v>44890.104166666664</v>
      </c>
      <c r="AG4078" s="67">
        <f>WORKDAY.INTL(AA4078,1,11)+VLOOKUP(V4078,'Branch Wise Work Timelines'!C:G,3,FALSE)</f>
        <v>44890.416666666664</v>
      </c>
      <c r="AH4078" s="69" t="str">
        <f t="shared" ca="1" si="765"/>
        <v>Out of TAT</v>
      </c>
      <c r="AI4078" s="69">
        <f t="shared" ca="1" si="766"/>
        <v>20512</v>
      </c>
      <c r="AJ4078" s="69" t="str">
        <f ca="1">IF(AI4078&lt;0,"0-12",IFERROR(VLOOKUP(AI4078,Breakup[],2,FALSE),"&gt;24"))</f>
        <v>&gt;24</v>
      </c>
      <c r="AK4078" s="69" t="str">
        <f>VLOOKUP(V4078,Master!B:D,3,FALSE)</f>
        <v>South</v>
      </c>
      <c r="AL4078" s="69" t="str">
        <f t="shared" si="767"/>
        <v>Bangalore-CLS</v>
      </c>
    </row>
    <row r="4079" spans="1:38">
      <c r="A4079" s="14" t="s">
        <v>8487</v>
      </c>
      <c r="B4079" s="54">
        <v>44701.8073099537</v>
      </c>
      <c r="C4079" s="13" t="s">
        <v>268</v>
      </c>
      <c r="D4079" s="13">
        <v>1270</v>
      </c>
      <c r="E4079" s="13" t="s">
        <v>8488</v>
      </c>
      <c r="F4079" s="13" t="s">
        <v>15</v>
      </c>
      <c r="G4079" s="14">
        <v>1653055518035</v>
      </c>
      <c r="H4079" s="55">
        <v>0.16078703703703701</v>
      </c>
      <c r="I4079" s="33">
        <v>44884.160787036999</v>
      </c>
      <c r="J4079" s="58">
        <v>44884</v>
      </c>
      <c r="K4079" s="13" t="s">
        <v>213</v>
      </c>
      <c r="L4079" s="13" t="s">
        <v>30</v>
      </c>
      <c r="M4079" s="13" t="s">
        <v>75</v>
      </c>
      <c r="N4079" s="13" t="s">
        <v>206</v>
      </c>
      <c r="O4079" s="33" t="s">
        <v>38</v>
      </c>
      <c r="P4079" s="58" t="s">
        <v>38</v>
      </c>
      <c r="Q4079" s="33" t="s">
        <v>207</v>
      </c>
      <c r="R4079" s="14" t="s">
        <v>38</v>
      </c>
      <c r="S4079" s="13" t="s">
        <v>216</v>
      </c>
      <c r="T4079" s="13" t="s">
        <v>217</v>
      </c>
      <c r="U4079" s="33">
        <f t="shared" ca="1" si="756"/>
        <v>45744.56914039352</v>
      </c>
      <c r="V4079" s="13" t="str">
        <f t="shared" si="757"/>
        <v>Bangalore</v>
      </c>
      <c r="W4079" s="13" t="str">
        <f t="shared" si="758"/>
        <v>CLS</v>
      </c>
      <c r="X4079" s="13">
        <f t="shared" si="759"/>
        <v>3</v>
      </c>
      <c r="Y4079" s="13" t="str">
        <f>IFERROR(VLOOKUP(C4079,ReceivingTeam[],2,FALSE),"HelpDesk")</f>
        <v>HelpDesk</v>
      </c>
      <c r="Z4079" s="67">
        <f t="shared" si="760"/>
        <v>44884.916666666664</v>
      </c>
      <c r="AA4079" s="68">
        <f t="shared" si="761"/>
        <v>44884</v>
      </c>
      <c r="AB4079" s="69" t="b">
        <f t="shared" si="762"/>
        <v>1</v>
      </c>
      <c r="AC4079" s="70">
        <f t="shared" si="763"/>
        <v>0.5</v>
      </c>
      <c r="AD4079" s="67">
        <f t="shared" si="764"/>
        <v>44884.916666666664</v>
      </c>
      <c r="AE4079" s="67">
        <f>VLOOKUP(V4079,'Branch Wise Work Timelines'!C:G,3,FALSE)+AA4079</f>
        <v>44884.416666666664</v>
      </c>
      <c r="AF4079" s="67">
        <f>IF(V4079="Bangalore",VLOOKUP(V4079,'Branch Wise Work Timelines'!C:G,4,FALSE)+AA4079+1,IF(V4079="Mumbai",VLOOKUP(V4079,'Branch Wise Work Timelines'!C:G,4,FALSE)+AA4079+1,VLOOKUP(V4079,'Branch Wise Work Timelines'!C:G,4,FALSE)+AA4079))</f>
        <v>44885.104166666664</v>
      </c>
      <c r="AG4079" s="67">
        <f>WORKDAY.INTL(AA4079,1,11)+VLOOKUP(V4079,'Branch Wise Work Timelines'!C:G,3,FALSE)</f>
        <v>44886.416666666664</v>
      </c>
      <c r="AH4079" s="69" t="str">
        <f t="shared" ca="1" si="765"/>
        <v>Out of TAT</v>
      </c>
      <c r="AI4079" s="69">
        <f t="shared" ca="1" si="766"/>
        <v>20632</v>
      </c>
      <c r="AJ4079" s="69" t="str">
        <f ca="1">IF(AI4079&lt;0,"0-12",IFERROR(VLOOKUP(AI4079,Breakup[],2,FALSE),"&gt;24"))</f>
        <v>&gt;24</v>
      </c>
      <c r="AK4079" s="69" t="str">
        <f>VLOOKUP(V4079,Master!B:D,3,FALSE)</f>
        <v>South</v>
      </c>
      <c r="AL4079" s="69" t="str">
        <f t="shared" si="767"/>
        <v>Bangalore-CLS</v>
      </c>
    </row>
    <row r="4080" spans="1:38">
      <c r="A4080" s="14" t="s">
        <v>8489</v>
      </c>
      <c r="B4080" s="54">
        <v>44701.641138923602</v>
      </c>
      <c r="C4080" s="13" t="s">
        <v>122</v>
      </c>
      <c r="D4080" s="13">
        <v>1865</v>
      </c>
      <c r="E4080" s="13" t="s">
        <v>8490</v>
      </c>
      <c r="F4080" s="13" t="s">
        <v>33</v>
      </c>
      <c r="G4080" s="14">
        <v>1653057395341</v>
      </c>
      <c r="H4080" s="55">
        <v>0.47079861111111099</v>
      </c>
      <c r="I4080" s="33">
        <v>44881.470798611103</v>
      </c>
      <c r="J4080" s="58">
        <v>44881</v>
      </c>
      <c r="K4080" s="13" t="s">
        <v>263</v>
      </c>
      <c r="L4080" s="13" t="s">
        <v>69</v>
      </c>
      <c r="M4080" s="13" t="s">
        <v>101</v>
      </c>
      <c r="N4080" s="13" t="s">
        <v>206</v>
      </c>
      <c r="O4080" s="33" t="s">
        <v>38</v>
      </c>
      <c r="P4080" s="58" t="s">
        <v>38</v>
      </c>
      <c r="Q4080" s="33" t="s">
        <v>207</v>
      </c>
      <c r="R4080" s="14" t="s">
        <v>38</v>
      </c>
      <c r="S4080" s="13" t="s">
        <v>208</v>
      </c>
      <c r="T4080" s="13" t="s">
        <v>209</v>
      </c>
      <c r="U4080" s="33">
        <f t="shared" ca="1" si="756"/>
        <v>45744.56914039352</v>
      </c>
      <c r="V4080" s="13" t="str">
        <f t="shared" si="757"/>
        <v>Mumbai</v>
      </c>
      <c r="W4080" s="13" t="str">
        <f t="shared" si="758"/>
        <v>RI</v>
      </c>
      <c r="X4080" s="13">
        <f t="shared" si="759"/>
        <v>11</v>
      </c>
      <c r="Y4080" s="13" t="str">
        <f>IFERROR(VLOOKUP(C4080,ReceivingTeam[],2,FALSE),"HelpDesk")</f>
        <v>Branch office</v>
      </c>
      <c r="Z4080" s="67">
        <f t="shared" si="760"/>
        <v>44881.970798611103</v>
      </c>
      <c r="AA4080" s="68">
        <f t="shared" si="761"/>
        <v>44881</v>
      </c>
      <c r="AB4080" s="69" t="b">
        <f t="shared" si="762"/>
        <v>1</v>
      </c>
      <c r="AC4080" s="70">
        <f t="shared" si="763"/>
        <v>0.5</v>
      </c>
      <c r="AD4080" s="67">
        <f t="shared" si="764"/>
        <v>44881.970798611103</v>
      </c>
      <c r="AE4080" s="67">
        <f>VLOOKUP(V4080,'Branch Wise Work Timelines'!C:G,3,FALSE)+AA4080</f>
        <v>44881.416666666664</v>
      </c>
      <c r="AF4080" s="67">
        <f>IF(V4080="Bangalore",VLOOKUP(V4080,'Branch Wise Work Timelines'!C:G,4,FALSE)+AA4080+1,IF(V4080="Mumbai",VLOOKUP(V4080,'Branch Wise Work Timelines'!C:G,4,FALSE)+AA4080+1,VLOOKUP(V4080,'Branch Wise Work Timelines'!C:G,4,FALSE)+AA4080))</f>
        <v>44882.25</v>
      </c>
      <c r="AG4080" s="67">
        <f>WORKDAY.INTL(AA4080,1,11)+VLOOKUP(V4080,'Branch Wise Work Timelines'!C:G,3,FALSE)</f>
        <v>44882.416666666664</v>
      </c>
      <c r="AH4080" s="69" t="str">
        <f t="shared" ca="1" si="765"/>
        <v>Out of TAT</v>
      </c>
      <c r="AI4080" s="69">
        <f t="shared" ca="1" si="766"/>
        <v>20703</v>
      </c>
      <c r="AJ4080" s="69" t="str">
        <f ca="1">IF(AI4080&lt;0,"0-12",IFERROR(VLOOKUP(AI4080,Breakup[],2,FALSE),"&gt;24"))</f>
        <v>&gt;24</v>
      </c>
      <c r="AK4080" s="69" t="str">
        <f>VLOOKUP(V4080,Master!B:D,3,FALSE)</f>
        <v>East</v>
      </c>
      <c r="AL4080" s="69" t="str">
        <f t="shared" si="767"/>
        <v>Mumbai</v>
      </c>
    </row>
    <row r="4081" spans="1:38">
      <c r="A4081" s="14" t="s">
        <v>8491</v>
      </c>
      <c r="B4081" s="54">
        <v>44701.680971180598</v>
      </c>
      <c r="C4081" s="13" t="s">
        <v>1345</v>
      </c>
      <c r="D4081" s="13">
        <v>430</v>
      </c>
      <c r="E4081" s="13" t="s">
        <v>8492</v>
      </c>
      <c r="F4081" s="13" t="s">
        <v>15</v>
      </c>
      <c r="G4081" s="14">
        <v>1653048302745</v>
      </c>
      <c r="H4081" s="55">
        <v>0.39876157407407398</v>
      </c>
      <c r="I4081" s="33">
        <v>44881.398761574099</v>
      </c>
      <c r="J4081" s="58">
        <v>44881</v>
      </c>
      <c r="K4081" s="13" t="s">
        <v>213</v>
      </c>
      <c r="L4081" s="13" t="s">
        <v>30</v>
      </c>
      <c r="M4081" s="13" t="s">
        <v>75</v>
      </c>
      <c r="N4081" s="13" t="s">
        <v>206</v>
      </c>
      <c r="O4081" s="33" t="s">
        <v>38</v>
      </c>
      <c r="P4081" s="58" t="s">
        <v>38</v>
      </c>
      <c r="Q4081" s="33" t="s">
        <v>207</v>
      </c>
      <c r="R4081" s="14" t="s">
        <v>38</v>
      </c>
      <c r="S4081" s="13" t="s">
        <v>216</v>
      </c>
      <c r="T4081" s="13" t="s">
        <v>217</v>
      </c>
      <c r="U4081" s="33">
        <f t="shared" ca="1" si="756"/>
        <v>45744.56914039352</v>
      </c>
      <c r="V4081" s="13" t="str">
        <f t="shared" si="757"/>
        <v>Bangalore</v>
      </c>
      <c r="W4081" s="13" t="str">
        <f t="shared" si="758"/>
        <v>CLS</v>
      </c>
      <c r="X4081" s="13">
        <f t="shared" si="759"/>
        <v>9</v>
      </c>
      <c r="Y4081" s="13" t="str">
        <f>IFERROR(VLOOKUP(C4081,ReceivingTeam[],2,FALSE),"HelpDesk")</f>
        <v>HelpDesk</v>
      </c>
      <c r="Z4081" s="67">
        <f t="shared" si="760"/>
        <v>44881.916666666664</v>
      </c>
      <c r="AA4081" s="68">
        <f t="shared" si="761"/>
        <v>44881</v>
      </c>
      <c r="AB4081" s="69" t="b">
        <f t="shared" si="762"/>
        <v>1</v>
      </c>
      <c r="AC4081" s="70">
        <f t="shared" si="763"/>
        <v>0.5</v>
      </c>
      <c r="AD4081" s="67">
        <f t="shared" si="764"/>
        <v>44881.916666666664</v>
      </c>
      <c r="AE4081" s="67">
        <f>VLOOKUP(V4081,'Branch Wise Work Timelines'!C:G,3,FALSE)+AA4081</f>
        <v>44881.416666666664</v>
      </c>
      <c r="AF4081" s="67">
        <f>IF(V4081="Bangalore",VLOOKUP(V4081,'Branch Wise Work Timelines'!C:G,4,FALSE)+AA4081+1,IF(V4081="Mumbai",VLOOKUP(V4081,'Branch Wise Work Timelines'!C:G,4,FALSE)+AA4081+1,VLOOKUP(V4081,'Branch Wise Work Timelines'!C:G,4,FALSE)+AA4081))</f>
        <v>44882.104166666664</v>
      </c>
      <c r="AG4081" s="67">
        <f>WORKDAY.INTL(AA4081,1,11)+VLOOKUP(V4081,'Branch Wise Work Timelines'!C:G,3,FALSE)</f>
        <v>44882.416666666664</v>
      </c>
      <c r="AH4081" s="69" t="str">
        <f t="shared" ca="1" si="765"/>
        <v>Out of TAT</v>
      </c>
      <c r="AI4081" s="69">
        <f t="shared" ca="1" si="766"/>
        <v>20704</v>
      </c>
      <c r="AJ4081" s="69" t="str">
        <f ca="1">IF(AI4081&lt;0,"0-12",IFERROR(VLOOKUP(AI4081,Breakup[],2,FALSE),"&gt;24"))</f>
        <v>&gt;24</v>
      </c>
      <c r="AK4081" s="69" t="str">
        <f>VLOOKUP(V4081,Master!B:D,3,FALSE)</f>
        <v>South</v>
      </c>
      <c r="AL4081" s="69" t="str">
        <f t="shared" si="767"/>
        <v>Bangalore-CLS</v>
      </c>
    </row>
    <row r="4082" spans="1:38">
      <c r="A4082" s="14" t="s">
        <v>8493</v>
      </c>
      <c r="B4082" s="54">
        <v>44701.716215624998</v>
      </c>
      <c r="C4082" s="13" t="s">
        <v>268</v>
      </c>
      <c r="D4082" s="13">
        <v>1209</v>
      </c>
      <c r="E4082" s="13" t="s">
        <v>8494</v>
      </c>
      <c r="F4082" s="13" t="s">
        <v>15</v>
      </c>
      <c r="G4082" s="14">
        <v>1653052565128</v>
      </c>
      <c r="H4082" s="55">
        <v>5.6666666666666698E-2</v>
      </c>
      <c r="I4082" s="33">
        <v>44888.0566666667</v>
      </c>
      <c r="J4082" s="58">
        <v>44888</v>
      </c>
      <c r="K4082" s="13" t="s">
        <v>213</v>
      </c>
      <c r="L4082" s="13" t="s">
        <v>30</v>
      </c>
      <c r="M4082" s="13" t="s">
        <v>75</v>
      </c>
      <c r="N4082" s="13" t="s">
        <v>206</v>
      </c>
      <c r="O4082" s="33" t="s">
        <v>38</v>
      </c>
      <c r="P4082" s="58" t="s">
        <v>38</v>
      </c>
      <c r="Q4082" s="33" t="s">
        <v>207</v>
      </c>
      <c r="R4082" s="14" t="s">
        <v>38</v>
      </c>
      <c r="S4082" s="13" t="s">
        <v>216</v>
      </c>
      <c r="T4082" s="13" t="s">
        <v>217</v>
      </c>
      <c r="U4082" s="33">
        <f t="shared" ca="1" si="756"/>
        <v>45744.56914039352</v>
      </c>
      <c r="V4082" s="13" t="str">
        <f t="shared" si="757"/>
        <v>Bangalore</v>
      </c>
      <c r="W4082" s="13" t="str">
        <f t="shared" si="758"/>
        <v>CLS</v>
      </c>
      <c r="X4082" s="13">
        <f t="shared" si="759"/>
        <v>1</v>
      </c>
      <c r="Y4082" s="13" t="str">
        <f>IFERROR(VLOOKUP(C4082,ReceivingTeam[],2,FALSE),"HelpDesk")</f>
        <v>HelpDesk</v>
      </c>
      <c r="Z4082" s="67">
        <f t="shared" si="760"/>
        <v>44888.916666666664</v>
      </c>
      <c r="AA4082" s="68">
        <f t="shared" si="761"/>
        <v>44888</v>
      </c>
      <c r="AB4082" s="69" t="b">
        <f t="shared" si="762"/>
        <v>1</v>
      </c>
      <c r="AC4082" s="70">
        <f t="shared" si="763"/>
        <v>0.5</v>
      </c>
      <c r="AD4082" s="67">
        <f t="shared" si="764"/>
        <v>44888.916666666664</v>
      </c>
      <c r="AE4082" s="67">
        <f>VLOOKUP(V4082,'Branch Wise Work Timelines'!C:G,3,FALSE)+AA4082</f>
        <v>44888.416666666664</v>
      </c>
      <c r="AF4082" s="67">
        <f>IF(V4082="Bangalore",VLOOKUP(V4082,'Branch Wise Work Timelines'!C:G,4,FALSE)+AA4082+1,IF(V4082="Mumbai",VLOOKUP(V4082,'Branch Wise Work Timelines'!C:G,4,FALSE)+AA4082+1,VLOOKUP(V4082,'Branch Wise Work Timelines'!C:G,4,FALSE)+AA4082))</f>
        <v>44889.104166666664</v>
      </c>
      <c r="AG4082" s="67">
        <f>WORKDAY.INTL(AA4082,1,11)+VLOOKUP(V4082,'Branch Wise Work Timelines'!C:G,3,FALSE)</f>
        <v>44889.416666666664</v>
      </c>
      <c r="AH4082" s="69" t="str">
        <f t="shared" ca="1" si="765"/>
        <v>Out of TAT</v>
      </c>
      <c r="AI4082" s="69">
        <f t="shared" ca="1" si="766"/>
        <v>20536</v>
      </c>
      <c r="AJ4082" s="69" t="str">
        <f ca="1">IF(AI4082&lt;0,"0-12",IFERROR(VLOOKUP(AI4082,Breakup[],2,FALSE),"&gt;24"))</f>
        <v>&gt;24</v>
      </c>
      <c r="AK4082" s="69" t="str">
        <f>VLOOKUP(V4082,Master!B:D,3,FALSE)</f>
        <v>South</v>
      </c>
      <c r="AL4082" s="69" t="str">
        <f t="shared" si="767"/>
        <v>Bangalore-CLS</v>
      </c>
    </row>
    <row r="4083" spans="1:38">
      <c r="A4083" s="14" t="s">
        <v>8495</v>
      </c>
      <c r="B4083" s="54">
        <v>44701.697876238402</v>
      </c>
      <c r="C4083" s="13" t="s">
        <v>211</v>
      </c>
      <c r="D4083" s="13">
        <v>1048</v>
      </c>
      <c r="E4083" s="13" t="s">
        <v>8496</v>
      </c>
      <c r="F4083" s="13" t="s">
        <v>15</v>
      </c>
      <c r="G4083" s="14">
        <v>1653050878117</v>
      </c>
      <c r="H4083" s="55">
        <v>0.90677083333333297</v>
      </c>
      <c r="I4083" s="33">
        <v>44886.906770833302</v>
      </c>
      <c r="J4083" s="58">
        <v>44886</v>
      </c>
      <c r="K4083" s="13" t="s">
        <v>213</v>
      </c>
      <c r="L4083" s="13" t="s">
        <v>30</v>
      </c>
      <c r="M4083" s="13" t="s">
        <v>75</v>
      </c>
      <c r="N4083" s="13" t="s">
        <v>206</v>
      </c>
      <c r="O4083" s="33" t="s">
        <v>38</v>
      </c>
      <c r="P4083" s="58" t="s">
        <v>38</v>
      </c>
      <c r="Q4083" s="33" t="s">
        <v>207</v>
      </c>
      <c r="R4083" s="14" t="s">
        <v>38</v>
      </c>
      <c r="S4083" s="13" t="s">
        <v>208</v>
      </c>
      <c r="T4083" s="13" t="s">
        <v>209</v>
      </c>
      <c r="U4083" s="33">
        <f t="shared" ca="1" si="756"/>
        <v>45744.56914039352</v>
      </c>
      <c r="V4083" s="13" t="str">
        <f t="shared" si="757"/>
        <v>Bangalore</v>
      </c>
      <c r="W4083" s="13" t="str">
        <f t="shared" si="758"/>
        <v>CLS</v>
      </c>
      <c r="X4083" s="13">
        <f t="shared" si="759"/>
        <v>21</v>
      </c>
      <c r="Y4083" s="13" t="str">
        <f>IFERROR(VLOOKUP(C4083,ReceivingTeam[],2,FALSE),"HelpDesk")</f>
        <v>HelpDesk</v>
      </c>
      <c r="Z4083" s="67">
        <f t="shared" si="760"/>
        <v>44887.719270833302</v>
      </c>
      <c r="AA4083" s="68">
        <f t="shared" si="761"/>
        <v>44886</v>
      </c>
      <c r="AB4083" s="69" t="b">
        <f t="shared" si="762"/>
        <v>1</v>
      </c>
      <c r="AC4083" s="70">
        <f t="shared" si="763"/>
        <v>0.5</v>
      </c>
      <c r="AD4083" s="67">
        <f t="shared" si="764"/>
        <v>44887.719270833302</v>
      </c>
      <c r="AE4083" s="67">
        <f>VLOOKUP(V4083,'Branch Wise Work Timelines'!C:G,3,FALSE)+AA4083</f>
        <v>44886.416666666664</v>
      </c>
      <c r="AF4083" s="67">
        <f>IF(V4083="Bangalore",VLOOKUP(V4083,'Branch Wise Work Timelines'!C:G,4,FALSE)+AA4083+1,IF(V4083="Mumbai",VLOOKUP(V4083,'Branch Wise Work Timelines'!C:G,4,FALSE)+AA4083+1,VLOOKUP(V4083,'Branch Wise Work Timelines'!C:G,4,FALSE)+AA4083))</f>
        <v>44887.104166666664</v>
      </c>
      <c r="AG4083" s="67">
        <f>WORKDAY.INTL(AA4083,1,11)+VLOOKUP(V4083,'Branch Wise Work Timelines'!C:G,3,FALSE)</f>
        <v>44887.416666666664</v>
      </c>
      <c r="AH4083" s="69" t="str">
        <f t="shared" ca="1" si="765"/>
        <v>Out of TAT</v>
      </c>
      <c r="AI4083" s="69">
        <f t="shared" ca="1" si="766"/>
        <v>20565</v>
      </c>
      <c r="AJ4083" s="69" t="str">
        <f ca="1">IF(AI4083&lt;0,"0-12",IFERROR(VLOOKUP(AI4083,Breakup[],2,FALSE),"&gt;24"))</f>
        <v>&gt;24</v>
      </c>
      <c r="AK4083" s="69" t="str">
        <f>VLOOKUP(V4083,Master!B:D,3,FALSE)</f>
        <v>South</v>
      </c>
      <c r="AL4083" s="69" t="str">
        <f t="shared" si="767"/>
        <v>Bangalore-CLS</v>
      </c>
    </row>
    <row r="4084" spans="1:38">
      <c r="A4084" s="14" t="s">
        <v>8497</v>
      </c>
      <c r="B4084" s="54">
        <v>44701.698948414298</v>
      </c>
      <c r="C4084" s="13" t="s">
        <v>7196</v>
      </c>
      <c r="D4084" s="13">
        <v>703</v>
      </c>
      <c r="E4084" s="13" t="s">
        <v>8498</v>
      </c>
      <c r="F4084" s="13" t="s">
        <v>33</v>
      </c>
      <c r="G4084" s="14">
        <v>1653047769407</v>
      </c>
      <c r="H4084" s="55">
        <v>0.432152777777778</v>
      </c>
      <c r="I4084" s="33">
        <v>44882.432152777801</v>
      </c>
      <c r="J4084" s="58">
        <v>44882</v>
      </c>
      <c r="K4084" s="13" t="s">
        <v>263</v>
      </c>
      <c r="L4084" s="13" t="s">
        <v>69</v>
      </c>
      <c r="M4084" s="13" t="s">
        <v>101</v>
      </c>
      <c r="N4084" s="13" t="s">
        <v>206</v>
      </c>
      <c r="O4084" s="33" t="s">
        <v>38</v>
      </c>
      <c r="P4084" s="58" t="s">
        <v>38</v>
      </c>
      <c r="Q4084" s="33" t="s">
        <v>207</v>
      </c>
      <c r="R4084" s="14" t="s">
        <v>38</v>
      </c>
      <c r="S4084" s="13" t="s">
        <v>208</v>
      </c>
      <c r="T4084" s="13" t="s">
        <v>209</v>
      </c>
      <c r="U4084" s="33">
        <f t="shared" ca="1" si="756"/>
        <v>45744.56914039352</v>
      </c>
      <c r="V4084" s="13" t="str">
        <f t="shared" si="757"/>
        <v>Mumbai</v>
      </c>
      <c r="W4084" s="13" t="str">
        <f t="shared" si="758"/>
        <v>RI</v>
      </c>
      <c r="X4084" s="13">
        <f t="shared" si="759"/>
        <v>10</v>
      </c>
      <c r="Y4084" s="13" t="str">
        <f>IFERROR(VLOOKUP(C4084,ReceivingTeam[],2,FALSE),"HelpDesk")</f>
        <v>HelpDesk</v>
      </c>
      <c r="Z4084" s="67">
        <f t="shared" si="760"/>
        <v>44882.932152777801</v>
      </c>
      <c r="AA4084" s="68">
        <f t="shared" si="761"/>
        <v>44882</v>
      </c>
      <c r="AB4084" s="69" t="b">
        <f t="shared" si="762"/>
        <v>1</v>
      </c>
      <c r="AC4084" s="70">
        <f t="shared" si="763"/>
        <v>0.5</v>
      </c>
      <c r="AD4084" s="67">
        <f t="shared" si="764"/>
        <v>44882.932152777801</v>
      </c>
      <c r="AE4084" s="67">
        <f>VLOOKUP(V4084,'Branch Wise Work Timelines'!C:G,3,FALSE)+AA4084</f>
        <v>44882.416666666664</v>
      </c>
      <c r="AF4084" s="67">
        <f>IF(V4084="Bangalore",VLOOKUP(V4084,'Branch Wise Work Timelines'!C:G,4,FALSE)+AA4084+1,IF(V4084="Mumbai",VLOOKUP(V4084,'Branch Wise Work Timelines'!C:G,4,FALSE)+AA4084+1,VLOOKUP(V4084,'Branch Wise Work Timelines'!C:G,4,FALSE)+AA4084))</f>
        <v>44883.25</v>
      </c>
      <c r="AG4084" s="67">
        <f>WORKDAY.INTL(AA4084,1,11)+VLOOKUP(V4084,'Branch Wise Work Timelines'!C:G,3,FALSE)</f>
        <v>44883.416666666664</v>
      </c>
      <c r="AH4084" s="69" t="str">
        <f t="shared" ca="1" si="765"/>
        <v>Out of TAT</v>
      </c>
      <c r="AI4084" s="69">
        <f t="shared" ca="1" si="766"/>
        <v>20680</v>
      </c>
      <c r="AJ4084" s="69" t="str">
        <f ca="1">IF(AI4084&lt;0,"0-12",IFERROR(VLOOKUP(AI4084,Breakup[],2,FALSE),"&gt;24"))</f>
        <v>&gt;24</v>
      </c>
      <c r="AK4084" s="69" t="str">
        <f>VLOOKUP(V4084,Master!B:D,3,FALSE)</f>
        <v>East</v>
      </c>
      <c r="AL4084" s="69" t="str">
        <f t="shared" si="767"/>
        <v>Mumbai</v>
      </c>
    </row>
    <row r="4085" spans="1:38">
      <c r="A4085" s="14" t="s">
        <v>8499</v>
      </c>
      <c r="B4085" s="54">
        <v>44701.699780092596</v>
      </c>
      <c r="C4085" s="13" t="s">
        <v>1345</v>
      </c>
      <c r="D4085" s="13">
        <v>1520</v>
      </c>
      <c r="E4085" s="13" t="s">
        <v>8500</v>
      </c>
      <c r="F4085" s="13" t="s">
        <v>15</v>
      </c>
      <c r="G4085" s="14">
        <v>1653048302745</v>
      </c>
      <c r="H4085" s="55">
        <v>0.28025462962962999</v>
      </c>
      <c r="I4085" s="33">
        <v>44887.280254629601</v>
      </c>
      <c r="J4085" s="58">
        <v>44887</v>
      </c>
      <c r="K4085" s="13" t="s">
        <v>213</v>
      </c>
      <c r="L4085" s="13" t="s">
        <v>30</v>
      </c>
      <c r="M4085" s="13" t="s">
        <v>75</v>
      </c>
      <c r="N4085" s="13" t="s">
        <v>206</v>
      </c>
      <c r="O4085" s="33" t="s">
        <v>38</v>
      </c>
      <c r="P4085" s="58" t="s">
        <v>38</v>
      </c>
      <c r="Q4085" s="33" t="s">
        <v>207</v>
      </c>
      <c r="R4085" s="14" t="s">
        <v>38</v>
      </c>
      <c r="S4085" s="13" t="s">
        <v>216</v>
      </c>
      <c r="T4085" s="13" t="s">
        <v>217</v>
      </c>
      <c r="U4085" s="33">
        <f t="shared" ca="1" si="756"/>
        <v>45744.56914039352</v>
      </c>
      <c r="V4085" s="13" t="str">
        <f t="shared" si="757"/>
        <v>Bangalore</v>
      </c>
      <c r="W4085" s="13" t="str">
        <f t="shared" si="758"/>
        <v>CLS</v>
      </c>
      <c r="X4085" s="13">
        <f t="shared" si="759"/>
        <v>6</v>
      </c>
      <c r="Y4085" s="13" t="str">
        <f>IFERROR(VLOOKUP(C4085,ReceivingTeam[],2,FALSE),"HelpDesk")</f>
        <v>HelpDesk</v>
      </c>
      <c r="Z4085" s="67">
        <f t="shared" si="760"/>
        <v>44887.916666666664</v>
      </c>
      <c r="AA4085" s="68">
        <f t="shared" si="761"/>
        <v>44887</v>
      </c>
      <c r="AB4085" s="69" t="b">
        <f t="shared" si="762"/>
        <v>1</v>
      </c>
      <c r="AC4085" s="70">
        <f t="shared" si="763"/>
        <v>0.5</v>
      </c>
      <c r="AD4085" s="67">
        <f t="shared" si="764"/>
        <v>44887.916666666664</v>
      </c>
      <c r="AE4085" s="67">
        <f>VLOOKUP(V4085,'Branch Wise Work Timelines'!C:G,3,FALSE)+AA4085</f>
        <v>44887.416666666664</v>
      </c>
      <c r="AF4085" s="67">
        <f>IF(V4085="Bangalore",VLOOKUP(V4085,'Branch Wise Work Timelines'!C:G,4,FALSE)+AA4085+1,IF(V4085="Mumbai",VLOOKUP(V4085,'Branch Wise Work Timelines'!C:G,4,FALSE)+AA4085+1,VLOOKUP(V4085,'Branch Wise Work Timelines'!C:G,4,FALSE)+AA4085))</f>
        <v>44888.104166666664</v>
      </c>
      <c r="AG4085" s="67">
        <f>WORKDAY.INTL(AA4085,1,11)+VLOOKUP(V4085,'Branch Wise Work Timelines'!C:G,3,FALSE)</f>
        <v>44888.416666666664</v>
      </c>
      <c r="AH4085" s="69" t="str">
        <f t="shared" ca="1" si="765"/>
        <v>Out of TAT</v>
      </c>
      <c r="AI4085" s="69">
        <f t="shared" ca="1" si="766"/>
        <v>20560</v>
      </c>
      <c r="AJ4085" s="69" t="str">
        <f ca="1">IF(AI4085&lt;0,"0-12",IFERROR(VLOOKUP(AI4085,Breakup[],2,FALSE),"&gt;24"))</f>
        <v>&gt;24</v>
      </c>
      <c r="AK4085" s="69" t="str">
        <f>VLOOKUP(V4085,Master!B:D,3,FALSE)</f>
        <v>South</v>
      </c>
      <c r="AL4085" s="69" t="str">
        <f t="shared" si="767"/>
        <v>Bangalore-CLS</v>
      </c>
    </row>
    <row r="4086" spans="1:38">
      <c r="A4086" s="14" t="s">
        <v>8501</v>
      </c>
      <c r="B4086" s="54">
        <v>44701.719712418999</v>
      </c>
      <c r="C4086" s="13" t="s">
        <v>583</v>
      </c>
      <c r="D4086" s="13">
        <v>1275</v>
      </c>
      <c r="E4086" s="13" t="s">
        <v>8502</v>
      </c>
      <c r="F4086" s="13" t="s">
        <v>15</v>
      </c>
      <c r="G4086" s="14">
        <v>1653050089671</v>
      </c>
      <c r="H4086" s="55">
        <v>0.43850694444444399</v>
      </c>
      <c r="I4086" s="33">
        <v>44885.438506944403</v>
      </c>
      <c r="J4086" s="58">
        <v>44885</v>
      </c>
      <c r="K4086" s="13" t="s">
        <v>213</v>
      </c>
      <c r="L4086" s="13" t="s">
        <v>30</v>
      </c>
      <c r="M4086" s="13" t="s">
        <v>214</v>
      </c>
      <c r="N4086" s="13" t="s">
        <v>206</v>
      </c>
      <c r="O4086" s="33" t="s">
        <v>38</v>
      </c>
      <c r="P4086" s="58" t="s">
        <v>38</v>
      </c>
      <c r="Q4086" s="33" t="s">
        <v>207</v>
      </c>
      <c r="R4086" s="14" t="s">
        <v>38</v>
      </c>
      <c r="S4086" s="13" t="s">
        <v>216</v>
      </c>
      <c r="T4086" s="13" t="s">
        <v>217</v>
      </c>
      <c r="U4086" s="33">
        <f t="shared" ca="1" si="756"/>
        <v>45744.56914039352</v>
      </c>
      <c r="V4086" s="13" t="str">
        <f t="shared" si="757"/>
        <v>Bangalore</v>
      </c>
      <c r="W4086" s="13" t="str">
        <f t="shared" si="758"/>
        <v>CLS</v>
      </c>
      <c r="X4086" s="13">
        <f t="shared" si="759"/>
        <v>10</v>
      </c>
      <c r="Y4086" s="13" t="str">
        <f>IFERROR(VLOOKUP(C4086,ReceivingTeam[],2,FALSE),"HelpDesk")</f>
        <v>HelpDesk</v>
      </c>
      <c r="Z4086" s="67">
        <f t="shared" si="760"/>
        <v>44885.916666666664</v>
      </c>
      <c r="AA4086" s="68">
        <f t="shared" si="761"/>
        <v>44885</v>
      </c>
      <c r="AB4086" s="69" t="b">
        <f t="shared" si="762"/>
        <v>0</v>
      </c>
      <c r="AC4086" s="70">
        <f t="shared" si="763"/>
        <v>0.5</v>
      </c>
      <c r="AD4086" s="67">
        <f t="shared" si="764"/>
        <v>44885.916666666664</v>
      </c>
      <c r="AE4086" s="67">
        <f>VLOOKUP(V4086,'Branch Wise Work Timelines'!C:G,3,FALSE)+AA4086</f>
        <v>44885.416666666664</v>
      </c>
      <c r="AF4086" s="67">
        <f>IF(V4086="Bangalore",VLOOKUP(V4086,'Branch Wise Work Timelines'!C:G,4,FALSE)+AA4086+1,IF(V4086="Mumbai",VLOOKUP(V4086,'Branch Wise Work Timelines'!C:G,4,FALSE)+AA4086+1,VLOOKUP(V4086,'Branch Wise Work Timelines'!C:G,4,FALSE)+AA4086))</f>
        <v>44886.104166666664</v>
      </c>
      <c r="AG4086" s="67">
        <f>WORKDAY.INTL(AA4086,1,11)+VLOOKUP(V4086,'Branch Wise Work Timelines'!C:G,3,FALSE)</f>
        <v>44886.416666666664</v>
      </c>
      <c r="AH4086" s="69" t="str">
        <f t="shared" ca="1" si="765"/>
        <v>Out of TAT</v>
      </c>
      <c r="AI4086" s="69">
        <f t="shared" ca="1" si="766"/>
        <v>20608</v>
      </c>
      <c r="AJ4086" s="69" t="str">
        <f ca="1">IF(AI4086&lt;0,"0-12",IFERROR(VLOOKUP(AI4086,Breakup[],2,FALSE),"&gt;24"))</f>
        <v>&gt;24</v>
      </c>
      <c r="AK4086" s="69" t="str">
        <f>VLOOKUP(V4086,Master!B:D,3,FALSE)</f>
        <v>South</v>
      </c>
      <c r="AL4086" s="69" t="str">
        <f t="shared" si="767"/>
        <v>Bangalore-CLS</v>
      </c>
    </row>
    <row r="4087" spans="1:38">
      <c r="A4087" s="14" t="s">
        <v>8503</v>
      </c>
      <c r="B4087" s="54">
        <v>44701.639685532398</v>
      </c>
      <c r="C4087" s="13" t="s">
        <v>122</v>
      </c>
      <c r="D4087" s="13">
        <v>499</v>
      </c>
      <c r="E4087" s="13" t="s">
        <v>8504</v>
      </c>
      <c r="F4087" s="13" t="s">
        <v>33</v>
      </c>
      <c r="G4087" s="14">
        <v>1653057395341</v>
      </c>
      <c r="H4087" s="55">
        <v>0.98928240740740703</v>
      </c>
      <c r="I4087" s="33">
        <v>44881.989282407398</v>
      </c>
      <c r="J4087" s="58">
        <v>44881</v>
      </c>
      <c r="K4087" s="13" t="s">
        <v>263</v>
      </c>
      <c r="L4087" s="13" t="s">
        <v>69</v>
      </c>
      <c r="M4087" s="13" t="s">
        <v>101</v>
      </c>
      <c r="N4087" s="13" t="s">
        <v>206</v>
      </c>
      <c r="O4087" s="33" t="s">
        <v>38</v>
      </c>
      <c r="P4087" s="58" t="s">
        <v>38</v>
      </c>
      <c r="Q4087" s="33" t="s">
        <v>207</v>
      </c>
      <c r="R4087" s="14" t="s">
        <v>38</v>
      </c>
      <c r="S4087" s="13" t="s">
        <v>208</v>
      </c>
      <c r="T4087" s="13" t="s">
        <v>209</v>
      </c>
      <c r="U4087" s="33">
        <f t="shared" ca="1" si="756"/>
        <v>45744.56914039352</v>
      </c>
      <c r="V4087" s="13" t="str">
        <f t="shared" si="757"/>
        <v>Mumbai</v>
      </c>
      <c r="W4087" s="13" t="str">
        <f t="shared" si="758"/>
        <v>RI</v>
      </c>
      <c r="X4087" s="13">
        <f t="shared" si="759"/>
        <v>23</v>
      </c>
      <c r="Y4087" s="13" t="str">
        <f>IFERROR(VLOOKUP(C4087,ReceivingTeam[],2,FALSE),"HelpDesk")</f>
        <v>Branch office</v>
      </c>
      <c r="Z4087" s="67">
        <f t="shared" si="760"/>
        <v>44882.655949074062</v>
      </c>
      <c r="AA4087" s="68">
        <f t="shared" si="761"/>
        <v>44881</v>
      </c>
      <c r="AB4087" s="69" t="b">
        <f t="shared" si="762"/>
        <v>1</v>
      </c>
      <c r="AC4087" s="70">
        <f t="shared" si="763"/>
        <v>0.5</v>
      </c>
      <c r="AD4087" s="67">
        <f t="shared" si="764"/>
        <v>44882.655949074062</v>
      </c>
      <c r="AE4087" s="67">
        <f>VLOOKUP(V4087,'Branch Wise Work Timelines'!C:G,3,FALSE)+AA4087</f>
        <v>44881.416666666664</v>
      </c>
      <c r="AF4087" s="67">
        <f>IF(V4087="Bangalore",VLOOKUP(V4087,'Branch Wise Work Timelines'!C:G,4,FALSE)+AA4087+1,IF(V4087="Mumbai",VLOOKUP(V4087,'Branch Wise Work Timelines'!C:G,4,FALSE)+AA4087+1,VLOOKUP(V4087,'Branch Wise Work Timelines'!C:G,4,FALSE)+AA4087))</f>
        <v>44882.25</v>
      </c>
      <c r="AG4087" s="67">
        <f>WORKDAY.INTL(AA4087,1,11)+VLOOKUP(V4087,'Branch Wise Work Timelines'!C:G,3,FALSE)</f>
        <v>44882.416666666664</v>
      </c>
      <c r="AH4087" s="69" t="str">
        <f t="shared" ca="1" si="765"/>
        <v>Out of TAT</v>
      </c>
      <c r="AI4087" s="69">
        <f t="shared" ca="1" si="766"/>
        <v>20686</v>
      </c>
      <c r="AJ4087" s="69" t="str">
        <f ca="1">IF(AI4087&lt;0,"0-12",IFERROR(VLOOKUP(AI4087,Breakup[],2,FALSE),"&gt;24"))</f>
        <v>&gt;24</v>
      </c>
      <c r="AK4087" s="69" t="str">
        <f>VLOOKUP(V4087,Master!B:D,3,FALSE)</f>
        <v>East</v>
      </c>
      <c r="AL4087" s="69" t="str">
        <f t="shared" si="767"/>
        <v>Mumbai</v>
      </c>
    </row>
    <row r="4088" spans="1:38">
      <c r="A4088" s="14" t="s">
        <v>8505</v>
      </c>
      <c r="B4088" s="54">
        <v>44701.701089502298</v>
      </c>
      <c r="C4088" s="13" t="s">
        <v>1345</v>
      </c>
      <c r="D4088" s="13">
        <v>1432</v>
      </c>
      <c r="E4088" s="13" t="s">
        <v>8506</v>
      </c>
      <c r="F4088" s="13" t="s">
        <v>15</v>
      </c>
      <c r="G4088" s="14">
        <v>1653048302745</v>
      </c>
      <c r="H4088" s="55">
        <v>0.87510416666666702</v>
      </c>
      <c r="I4088" s="33">
        <v>44881.875104166698</v>
      </c>
      <c r="J4088" s="58">
        <v>44881</v>
      </c>
      <c r="K4088" s="13" t="s">
        <v>213</v>
      </c>
      <c r="L4088" s="13" t="s">
        <v>30</v>
      </c>
      <c r="M4088" s="13" t="s">
        <v>75</v>
      </c>
      <c r="N4088" s="13" t="s">
        <v>206</v>
      </c>
      <c r="O4088" s="33" t="s">
        <v>38</v>
      </c>
      <c r="P4088" s="58" t="s">
        <v>38</v>
      </c>
      <c r="Q4088" s="33" t="s">
        <v>207</v>
      </c>
      <c r="R4088" s="14" t="s">
        <v>38</v>
      </c>
      <c r="S4088" s="13" t="s">
        <v>216</v>
      </c>
      <c r="T4088" s="13" t="s">
        <v>217</v>
      </c>
      <c r="U4088" s="33">
        <f t="shared" ca="1" si="756"/>
        <v>45744.56914039352</v>
      </c>
      <c r="V4088" s="13" t="str">
        <f t="shared" si="757"/>
        <v>Bangalore</v>
      </c>
      <c r="W4088" s="13" t="str">
        <f t="shared" si="758"/>
        <v>CLS</v>
      </c>
      <c r="X4088" s="13">
        <f t="shared" si="759"/>
        <v>21</v>
      </c>
      <c r="Y4088" s="13" t="str">
        <f>IFERROR(VLOOKUP(C4088,ReceivingTeam[],2,FALSE),"HelpDesk")</f>
        <v>HelpDesk</v>
      </c>
      <c r="Z4088" s="67">
        <f t="shared" si="760"/>
        <v>44882.687604166698</v>
      </c>
      <c r="AA4088" s="68">
        <f t="shared" si="761"/>
        <v>44881</v>
      </c>
      <c r="AB4088" s="69" t="b">
        <f t="shared" si="762"/>
        <v>1</v>
      </c>
      <c r="AC4088" s="70">
        <f t="shared" si="763"/>
        <v>0.5</v>
      </c>
      <c r="AD4088" s="67">
        <f t="shared" si="764"/>
        <v>44882.687604166698</v>
      </c>
      <c r="AE4088" s="67">
        <f>VLOOKUP(V4088,'Branch Wise Work Timelines'!C:G,3,FALSE)+AA4088</f>
        <v>44881.416666666664</v>
      </c>
      <c r="AF4088" s="67">
        <f>IF(V4088="Bangalore",VLOOKUP(V4088,'Branch Wise Work Timelines'!C:G,4,FALSE)+AA4088+1,IF(V4088="Mumbai",VLOOKUP(V4088,'Branch Wise Work Timelines'!C:G,4,FALSE)+AA4088+1,VLOOKUP(V4088,'Branch Wise Work Timelines'!C:G,4,FALSE)+AA4088))</f>
        <v>44882.104166666664</v>
      </c>
      <c r="AG4088" s="67">
        <f>WORKDAY.INTL(AA4088,1,11)+VLOOKUP(V4088,'Branch Wise Work Timelines'!C:G,3,FALSE)</f>
        <v>44882.416666666664</v>
      </c>
      <c r="AH4088" s="69" t="str">
        <f t="shared" ca="1" si="765"/>
        <v>Out of TAT</v>
      </c>
      <c r="AI4088" s="69">
        <f t="shared" ca="1" si="766"/>
        <v>20686</v>
      </c>
      <c r="AJ4088" s="69" t="str">
        <f ca="1">IF(AI4088&lt;0,"0-12",IFERROR(VLOOKUP(AI4088,Breakup[],2,FALSE),"&gt;24"))</f>
        <v>&gt;24</v>
      </c>
      <c r="AK4088" s="69" t="str">
        <f>VLOOKUP(V4088,Master!B:D,3,FALSE)</f>
        <v>South</v>
      </c>
      <c r="AL4088" s="69" t="str">
        <f t="shared" si="767"/>
        <v>Bangalore-CLS</v>
      </c>
    </row>
    <row r="4089" spans="1:38">
      <c r="A4089" s="14" t="s">
        <v>8507</v>
      </c>
      <c r="B4089" s="54">
        <v>44701.846388078702</v>
      </c>
      <c r="C4089" s="13" t="s">
        <v>114</v>
      </c>
      <c r="D4089" s="13">
        <v>424</v>
      </c>
      <c r="E4089" s="13" t="s">
        <v>8508</v>
      </c>
      <c r="F4089" s="13" t="s">
        <v>33</v>
      </c>
      <c r="G4089" s="14">
        <v>1653059936208</v>
      </c>
      <c r="H4089" s="55">
        <v>9.85648148148148E-2</v>
      </c>
      <c r="I4089" s="33">
        <v>44887.098564814798</v>
      </c>
      <c r="J4089" s="58">
        <v>44887</v>
      </c>
      <c r="K4089" s="13" t="s">
        <v>263</v>
      </c>
      <c r="L4089" s="13" t="s">
        <v>69</v>
      </c>
      <c r="M4089" s="13" t="s">
        <v>101</v>
      </c>
      <c r="N4089" s="13" t="s">
        <v>206</v>
      </c>
      <c r="O4089" s="33" t="s">
        <v>38</v>
      </c>
      <c r="P4089" s="58" t="s">
        <v>38</v>
      </c>
      <c r="Q4089" s="33" t="s">
        <v>207</v>
      </c>
      <c r="R4089" s="14" t="s">
        <v>38</v>
      </c>
      <c r="S4089" s="13" t="s">
        <v>208</v>
      </c>
      <c r="T4089" s="13" t="s">
        <v>209</v>
      </c>
      <c r="U4089" s="33">
        <f t="shared" ca="1" si="756"/>
        <v>45744.56914039352</v>
      </c>
      <c r="V4089" s="13" t="str">
        <f t="shared" si="757"/>
        <v>Mumbai</v>
      </c>
      <c r="W4089" s="13" t="str">
        <f t="shared" si="758"/>
        <v>RI</v>
      </c>
      <c r="X4089" s="13">
        <f t="shared" si="759"/>
        <v>2</v>
      </c>
      <c r="Y4089" s="13" t="str">
        <f>IFERROR(VLOOKUP(C4089,ReceivingTeam[],2,FALSE),"HelpDesk")</f>
        <v>Branch office</v>
      </c>
      <c r="Z4089" s="67">
        <f t="shared" si="760"/>
        <v>44887.916666666664</v>
      </c>
      <c r="AA4089" s="68">
        <f t="shared" si="761"/>
        <v>44887</v>
      </c>
      <c r="AB4089" s="69" t="b">
        <f t="shared" si="762"/>
        <v>1</v>
      </c>
      <c r="AC4089" s="70">
        <f t="shared" si="763"/>
        <v>0.5</v>
      </c>
      <c r="AD4089" s="67">
        <f t="shared" si="764"/>
        <v>44887.916666666664</v>
      </c>
      <c r="AE4089" s="67">
        <f>VLOOKUP(V4089,'Branch Wise Work Timelines'!C:G,3,FALSE)+AA4089</f>
        <v>44887.416666666664</v>
      </c>
      <c r="AF4089" s="67">
        <f>IF(V4089="Bangalore",VLOOKUP(V4089,'Branch Wise Work Timelines'!C:G,4,FALSE)+AA4089+1,IF(V4089="Mumbai",VLOOKUP(V4089,'Branch Wise Work Timelines'!C:G,4,FALSE)+AA4089+1,VLOOKUP(V4089,'Branch Wise Work Timelines'!C:G,4,FALSE)+AA4089))</f>
        <v>44888.25</v>
      </c>
      <c r="AG4089" s="67">
        <f>WORKDAY.INTL(AA4089,1,11)+VLOOKUP(V4089,'Branch Wise Work Timelines'!C:G,3,FALSE)</f>
        <v>44888.416666666664</v>
      </c>
      <c r="AH4089" s="69" t="str">
        <f t="shared" ca="1" si="765"/>
        <v>Out of TAT</v>
      </c>
      <c r="AI4089" s="69">
        <f t="shared" ca="1" si="766"/>
        <v>20560</v>
      </c>
      <c r="AJ4089" s="69" t="str">
        <f ca="1">IF(AI4089&lt;0,"0-12",IFERROR(VLOOKUP(AI4089,Breakup[],2,FALSE),"&gt;24"))</f>
        <v>&gt;24</v>
      </c>
      <c r="AK4089" s="69" t="str">
        <f>VLOOKUP(V4089,Master!B:D,3,FALSE)</f>
        <v>East</v>
      </c>
      <c r="AL4089" s="69" t="str">
        <f t="shared" si="767"/>
        <v>Mumbai</v>
      </c>
    </row>
    <row r="4090" spans="1:38">
      <c r="A4090" s="14" t="s">
        <v>8509</v>
      </c>
      <c r="B4090" s="54">
        <v>44701.832436840297</v>
      </c>
      <c r="C4090" s="13" t="s">
        <v>352</v>
      </c>
      <c r="D4090" s="13">
        <v>1875</v>
      </c>
      <c r="E4090" s="13" t="s">
        <v>8510</v>
      </c>
      <c r="F4090" s="13" t="s">
        <v>24</v>
      </c>
      <c r="G4090" s="14">
        <v>1653057395341</v>
      </c>
      <c r="H4090" s="55">
        <v>7.8900462962963006E-2</v>
      </c>
      <c r="I4090" s="33">
        <v>44883.078900462999</v>
      </c>
      <c r="J4090" s="58">
        <v>44883</v>
      </c>
      <c r="K4090" s="13" t="s">
        <v>263</v>
      </c>
      <c r="L4090" s="13" t="s">
        <v>69</v>
      </c>
      <c r="M4090" s="13" t="s">
        <v>101</v>
      </c>
      <c r="N4090" s="13" t="s">
        <v>206</v>
      </c>
      <c r="O4090" s="33" t="s">
        <v>38</v>
      </c>
      <c r="P4090" s="58" t="s">
        <v>38</v>
      </c>
      <c r="Q4090" s="33" t="s">
        <v>207</v>
      </c>
      <c r="R4090" s="14" t="s">
        <v>38</v>
      </c>
      <c r="S4090" s="13" t="s">
        <v>208</v>
      </c>
      <c r="T4090" s="13" t="s">
        <v>209</v>
      </c>
      <c r="U4090" s="33">
        <f t="shared" ca="1" si="756"/>
        <v>45744.56914039352</v>
      </c>
      <c r="V4090" s="13" t="str">
        <f t="shared" si="757"/>
        <v>Mumbai</v>
      </c>
      <c r="W4090" s="13" t="str">
        <f t="shared" si="758"/>
        <v>DOMI</v>
      </c>
      <c r="X4090" s="13">
        <f t="shared" si="759"/>
        <v>1</v>
      </c>
      <c r="Y4090" s="13" t="str">
        <f>IFERROR(VLOOKUP(C4090,ReceivingTeam[],2,FALSE),"HelpDesk")</f>
        <v>HelpDesk</v>
      </c>
      <c r="Z4090" s="67">
        <f t="shared" si="760"/>
        <v>44883.916666666664</v>
      </c>
      <c r="AA4090" s="68">
        <f t="shared" si="761"/>
        <v>44883</v>
      </c>
      <c r="AB4090" s="69" t="b">
        <f t="shared" si="762"/>
        <v>1</v>
      </c>
      <c r="AC4090" s="70">
        <f t="shared" si="763"/>
        <v>0.5</v>
      </c>
      <c r="AD4090" s="67">
        <f t="shared" si="764"/>
        <v>44883.916666666664</v>
      </c>
      <c r="AE4090" s="67">
        <f>VLOOKUP(V4090,'Branch Wise Work Timelines'!C:G,3,FALSE)+AA4090</f>
        <v>44883.416666666664</v>
      </c>
      <c r="AF4090" s="67">
        <f>IF(V4090="Bangalore",VLOOKUP(V4090,'Branch Wise Work Timelines'!C:G,4,FALSE)+AA4090+1,IF(V4090="Mumbai",VLOOKUP(V4090,'Branch Wise Work Timelines'!C:G,4,FALSE)+AA4090+1,VLOOKUP(V4090,'Branch Wise Work Timelines'!C:G,4,FALSE)+AA4090))</f>
        <v>44884.25</v>
      </c>
      <c r="AG4090" s="67">
        <f>WORKDAY.INTL(AA4090,1,11)+VLOOKUP(V4090,'Branch Wise Work Timelines'!C:G,3,FALSE)</f>
        <v>44884.416666666664</v>
      </c>
      <c r="AH4090" s="69" t="str">
        <f t="shared" ca="1" si="765"/>
        <v>Out of TAT</v>
      </c>
      <c r="AI4090" s="69">
        <f t="shared" ca="1" si="766"/>
        <v>20656</v>
      </c>
      <c r="AJ4090" s="69" t="str">
        <f ca="1">IF(AI4090&lt;0,"0-12",IFERROR(VLOOKUP(AI4090,Breakup[],2,FALSE),"&gt;24"))</f>
        <v>&gt;24</v>
      </c>
      <c r="AK4090" s="69" t="str">
        <f>VLOOKUP(V4090,Master!B:D,3,FALSE)</f>
        <v>East</v>
      </c>
      <c r="AL4090" s="69" t="str">
        <f t="shared" si="767"/>
        <v>Mumbai</v>
      </c>
    </row>
    <row r="4091" spans="1:38">
      <c r="A4091" s="14" t="s">
        <v>8511</v>
      </c>
      <c r="B4091" s="54">
        <v>44701.7078320949</v>
      </c>
      <c r="C4091" s="13" t="s">
        <v>372</v>
      </c>
      <c r="D4091" s="13">
        <v>837</v>
      </c>
      <c r="E4091" s="13" t="s">
        <v>8512</v>
      </c>
      <c r="F4091" s="13" t="s">
        <v>15</v>
      </c>
      <c r="G4091" s="14">
        <v>1653051626097</v>
      </c>
      <c r="H4091" s="55">
        <v>0.72236111111111101</v>
      </c>
      <c r="I4091" s="33">
        <v>44882.722361111097</v>
      </c>
      <c r="J4091" s="58">
        <v>44882</v>
      </c>
      <c r="K4091" s="13" t="s">
        <v>213</v>
      </c>
      <c r="L4091" s="13" t="s">
        <v>30</v>
      </c>
      <c r="M4091" s="13" t="s">
        <v>214</v>
      </c>
      <c r="N4091" s="13" t="s">
        <v>206</v>
      </c>
      <c r="O4091" s="33" t="s">
        <v>38</v>
      </c>
      <c r="P4091" s="58" t="s">
        <v>38</v>
      </c>
      <c r="Q4091" s="33" t="s">
        <v>207</v>
      </c>
      <c r="R4091" s="14" t="s">
        <v>38</v>
      </c>
      <c r="S4091" s="13" t="s">
        <v>216</v>
      </c>
      <c r="T4091" s="13" t="s">
        <v>217</v>
      </c>
      <c r="U4091" s="33">
        <f t="shared" ca="1" si="756"/>
        <v>45744.56914039352</v>
      </c>
      <c r="V4091" s="13" t="str">
        <f t="shared" si="757"/>
        <v>Bangalore</v>
      </c>
      <c r="W4091" s="13" t="str">
        <f t="shared" si="758"/>
        <v>CLS</v>
      </c>
      <c r="X4091" s="13">
        <f t="shared" si="759"/>
        <v>17</v>
      </c>
      <c r="Y4091" s="13" t="str">
        <f>IFERROR(VLOOKUP(C4091,ReceivingTeam[],2,FALSE),"HelpDesk")</f>
        <v>HelpDesk</v>
      </c>
      <c r="Z4091" s="67">
        <f t="shared" si="760"/>
        <v>44883.534861111097</v>
      </c>
      <c r="AA4091" s="68">
        <f t="shared" si="761"/>
        <v>44882</v>
      </c>
      <c r="AB4091" s="69" t="b">
        <f t="shared" si="762"/>
        <v>1</v>
      </c>
      <c r="AC4091" s="70">
        <f t="shared" si="763"/>
        <v>0.5</v>
      </c>
      <c r="AD4091" s="67">
        <f t="shared" si="764"/>
        <v>44883.534861111097</v>
      </c>
      <c r="AE4091" s="67">
        <f>VLOOKUP(V4091,'Branch Wise Work Timelines'!C:G,3,FALSE)+AA4091</f>
        <v>44882.416666666664</v>
      </c>
      <c r="AF4091" s="67">
        <f>IF(V4091="Bangalore",VLOOKUP(V4091,'Branch Wise Work Timelines'!C:G,4,FALSE)+AA4091+1,IF(V4091="Mumbai",VLOOKUP(V4091,'Branch Wise Work Timelines'!C:G,4,FALSE)+AA4091+1,VLOOKUP(V4091,'Branch Wise Work Timelines'!C:G,4,FALSE)+AA4091))</f>
        <v>44883.104166666664</v>
      </c>
      <c r="AG4091" s="67">
        <f>WORKDAY.INTL(AA4091,1,11)+VLOOKUP(V4091,'Branch Wise Work Timelines'!C:G,3,FALSE)</f>
        <v>44883.416666666664</v>
      </c>
      <c r="AH4091" s="69" t="str">
        <f t="shared" ca="1" si="765"/>
        <v>Out of TAT</v>
      </c>
      <c r="AI4091" s="69">
        <f t="shared" ca="1" si="766"/>
        <v>20665</v>
      </c>
      <c r="AJ4091" s="69" t="str">
        <f ca="1">IF(AI4091&lt;0,"0-12",IFERROR(VLOOKUP(AI4091,Breakup[],2,FALSE),"&gt;24"))</f>
        <v>&gt;24</v>
      </c>
      <c r="AK4091" s="69" t="str">
        <f>VLOOKUP(V4091,Master!B:D,3,FALSE)</f>
        <v>South</v>
      </c>
      <c r="AL4091" s="69" t="str">
        <f t="shared" si="767"/>
        <v>Bangalore-CLS</v>
      </c>
    </row>
    <row r="4092" spans="1:38">
      <c r="A4092" s="14" t="s">
        <v>8513</v>
      </c>
      <c r="B4092" s="54">
        <v>44701.712270219898</v>
      </c>
      <c r="C4092" s="13" t="s">
        <v>110</v>
      </c>
      <c r="D4092" s="13">
        <v>325</v>
      </c>
      <c r="E4092" s="13" t="s">
        <v>8514</v>
      </c>
      <c r="F4092" s="13" t="s">
        <v>33</v>
      </c>
      <c r="G4092" s="14">
        <v>1653058722519</v>
      </c>
      <c r="H4092" s="55">
        <v>7.0763888888888904E-2</v>
      </c>
      <c r="I4092" s="33">
        <v>44891.0707638889</v>
      </c>
      <c r="J4092" s="58">
        <v>44891</v>
      </c>
      <c r="K4092" s="13" t="s">
        <v>263</v>
      </c>
      <c r="L4092" s="13" t="s">
        <v>69</v>
      </c>
      <c r="M4092" s="13" t="s">
        <v>101</v>
      </c>
      <c r="N4092" s="13" t="s">
        <v>206</v>
      </c>
      <c r="O4092" s="33">
        <v>44891.707256944399</v>
      </c>
      <c r="P4092" s="58">
        <v>44891</v>
      </c>
      <c r="Q4092" s="33" t="s">
        <v>237</v>
      </c>
      <c r="R4092" s="14">
        <v>1116</v>
      </c>
      <c r="S4092" s="13" t="s">
        <v>208</v>
      </c>
      <c r="T4092" s="13" t="s">
        <v>209</v>
      </c>
      <c r="U4092" s="33">
        <f t="shared" ca="1" si="756"/>
        <v>45744.56914039352</v>
      </c>
      <c r="V4092" s="13" t="str">
        <f t="shared" si="757"/>
        <v>Mumbai</v>
      </c>
      <c r="W4092" s="13" t="str">
        <f t="shared" si="758"/>
        <v>RI</v>
      </c>
      <c r="X4092" s="13">
        <f t="shared" si="759"/>
        <v>1</v>
      </c>
      <c r="Y4092" s="13" t="str">
        <f>IFERROR(VLOOKUP(C4092,ReceivingTeam[],2,FALSE),"HelpDesk")</f>
        <v>Branch office</v>
      </c>
      <c r="Z4092" s="67">
        <f t="shared" si="760"/>
        <v>44891.916666666664</v>
      </c>
      <c r="AA4092" s="68">
        <f t="shared" si="761"/>
        <v>44891</v>
      </c>
      <c r="AB4092" s="69" t="b">
        <f t="shared" si="762"/>
        <v>1</v>
      </c>
      <c r="AC4092" s="70">
        <f t="shared" si="763"/>
        <v>0.5</v>
      </c>
      <c r="AD4092" s="67">
        <f t="shared" si="764"/>
        <v>44891.916666666664</v>
      </c>
      <c r="AE4092" s="67">
        <f>VLOOKUP(V4092,'Branch Wise Work Timelines'!C:G,3,FALSE)+AA4092</f>
        <v>44891.416666666664</v>
      </c>
      <c r="AF4092" s="67">
        <f>IF(V4092="Bangalore",VLOOKUP(V4092,'Branch Wise Work Timelines'!C:G,4,FALSE)+AA4092+1,IF(V4092="Mumbai",VLOOKUP(V4092,'Branch Wise Work Timelines'!C:G,4,FALSE)+AA4092+1,VLOOKUP(V4092,'Branch Wise Work Timelines'!C:G,4,FALSE)+AA4092))</f>
        <v>44892.25</v>
      </c>
      <c r="AG4092" s="67">
        <f>WORKDAY.INTL(AA4092,1,11)+VLOOKUP(V4092,'Branch Wise Work Timelines'!C:G,3,FALSE)</f>
        <v>44893.416666666664</v>
      </c>
      <c r="AH4092" s="69" t="str">
        <f t="shared" si="765"/>
        <v>Met</v>
      </c>
      <c r="AI4092" s="69">
        <f t="shared" ca="1" si="766"/>
        <v>20464</v>
      </c>
      <c r="AJ4092" s="69" t="str">
        <f ca="1">IF(AI4092&lt;0,"0-12",IFERROR(VLOOKUP(AI4092,Breakup[],2,FALSE),"&gt;24"))</f>
        <v>&gt;24</v>
      </c>
      <c r="AK4092" s="69" t="str">
        <f>VLOOKUP(V4092,Master!B:D,3,FALSE)</f>
        <v>East</v>
      </c>
      <c r="AL4092" s="69" t="str">
        <f t="shared" si="767"/>
        <v>Mumbai</v>
      </c>
    </row>
    <row r="4093" spans="1:38">
      <c r="A4093" s="14" t="s">
        <v>8515</v>
      </c>
      <c r="B4093" s="54">
        <v>44701.712278275503</v>
      </c>
      <c r="C4093" s="13" t="s">
        <v>113</v>
      </c>
      <c r="D4093" s="13">
        <v>455</v>
      </c>
      <c r="E4093" s="13" t="s">
        <v>8516</v>
      </c>
      <c r="F4093" s="13" t="s">
        <v>33</v>
      </c>
      <c r="G4093" s="14">
        <v>1653047769407</v>
      </c>
      <c r="H4093" s="55">
        <v>0.44695601851851902</v>
      </c>
      <c r="I4093" s="33">
        <v>44891.446956018503</v>
      </c>
      <c r="J4093" s="58">
        <v>44891</v>
      </c>
      <c r="K4093" s="13" t="s">
        <v>263</v>
      </c>
      <c r="L4093" s="13" t="s">
        <v>69</v>
      </c>
      <c r="M4093" s="13" t="s">
        <v>101</v>
      </c>
      <c r="N4093" s="13" t="s">
        <v>206</v>
      </c>
      <c r="O4093" s="33">
        <v>44891.243773148097</v>
      </c>
      <c r="P4093" s="58">
        <v>44891</v>
      </c>
      <c r="Q4093" s="33" t="s">
        <v>237</v>
      </c>
      <c r="R4093" s="14">
        <v>1100</v>
      </c>
      <c r="S4093" s="13" t="s">
        <v>208</v>
      </c>
      <c r="T4093" s="13" t="s">
        <v>209</v>
      </c>
      <c r="U4093" s="33">
        <f t="shared" ca="1" si="756"/>
        <v>45744.56914039352</v>
      </c>
      <c r="V4093" s="13" t="str">
        <f t="shared" si="757"/>
        <v>Mumbai</v>
      </c>
      <c r="W4093" s="13" t="str">
        <f t="shared" si="758"/>
        <v>RI</v>
      </c>
      <c r="X4093" s="13">
        <f t="shared" si="759"/>
        <v>10</v>
      </c>
      <c r="Y4093" s="13" t="str">
        <f>IFERROR(VLOOKUP(C4093,ReceivingTeam[],2,FALSE),"HelpDesk")</f>
        <v>Branch office</v>
      </c>
      <c r="Z4093" s="67">
        <f t="shared" si="760"/>
        <v>44891.946956018503</v>
      </c>
      <c r="AA4093" s="68">
        <f t="shared" si="761"/>
        <v>44891</v>
      </c>
      <c r="AB4093" s="69" t="b">
        <f t="shared" si="762"/>
        <v>1</v>
      </c>
      <c r="AC4093" s="70">
        <f t="shared" si="763"/>
        <v>0.5</v>
      </c>
      <c r="AD4093" s="67">
        <f t="shared" si="764"/>
        <v>44891.946956018503</v>
      </c>
      <c r="AE4093" s="67">
        <f>VLOOKUP(V4093,'Branch Wise Work Timelines'!C:G,3,FALSE)+AA4093</f>
        <v>44891.416666666664</v>
      </c>
      <c r="AF4093" s="67">
        <f>IF(V4093="Bangalore",VLOOKUP(V4093,'Branch Wise Work Timelines'!C:G,4,FALSE)+AA4093+1,IF(V4093="Mumbai",VLOOKUP(V4093,'Branch Wise Work Timelines'!C:G,4,FALSE)+AA4093+1,VLOOKUP(V4093,'Branch Wise Work Timelines'!C:G,4,FALSE)+AA4093))</f>
        <v>44892.25</v>
      </c>
      <c r="AG4093" s="67">
        <f>WORKDAY.INTL(AA4093,1,11)+VLOOKUP(V4093,'Branch Wise Work Timelines'!C:G,3,FALSE)</f>
        <v>44893.416666666664</v>
      </c>
      <c r="AH4093" s="69" t="str">
        <f t="shared" si="765"/>
        <v>Met</v>
      </c>
      <c r="AI4093" s="69">
        <f t="shared" ca="1" si="766"/>
        <v>20463</v>
      </c>
      <c r="AJ4093" s="69" t="str">
        <f ca="1">IF(AI4093&lt;0,"0-12",IFERROR(VLOOKUP(AI4093,Breakup[],2,FALSE),"&gt;24"))</f>
        <v>&gt;24</v>
      </c>
      <c r="AK4093" s="69" t="str">
        <f>VLOOKUP(V4093,Master!B:D,3,FALSE)</f>
        <v>East</v>
      </c>
      <c r="AL4093" s="69" t="str">
        <f t="shared" si="767"/>
        <v>Mumbai</v>
      </c>
    </row>
    <row r="4094" spans="1:38">
      <c r="A4094" s="14" t="s">
        <v>8517</v>
      </c>
      <c r="B4094" s="54">
        <v>44701.675909525497</v>
      </c>
      <c r="C4094" s="13" t="s">
        <v>583</v>
      </c>
      <c r="D4094" s="13">
        <v>493</v>
      </c>
      <c r="E4094" s="13" t="s">
        <v>8518</v>
      </c>
      <c r="F4094" s="13" t="s">
        <v>15</v>
      </c>
      <c r="G4094" s="14">
        <v>1653047338901</v>
      </c>
      <c r="H4094" s="55">
        <v>0.64361111111111102</v>
      </c>
      <c r="I4094" s="33">
        <v>44883.643611111103</v>
      </c>
      <c r="J4094" s="58">
        <v>44883</v>
      </c>
      <c r="K4094" s="13" t="s">
        <v>213</v>
      </c>
      <c r="L4094" s="13" t="s">
        <v>30</v>
      </c>
      <c r="M4094" s="13" t="s">
        <v>75</v>
      </c>
      <c r="N4094" s="13" t="s">
        <v>206</v>
      </c>
      <c r="O4094" s="33" t="s">
        <v>38</v>
      </c>
      <c r="P4094" s="58" t="s">
        <v>38</v>
      </c>
      <c r="Q4094" s="33" t="s">
        <v>207</v>
      </c>
      <c r="R4094" s="14" t="s">
        <v>38</v>
      </c>
      <c r="S4094" s="13" t="s">
        <v>208</v>
      </c>
      <c r="T4094" s="13" t="s">
        <v>209</v>
      </c>
      <c r="U4094" s="33">
        <f t="shared" ca="1" si="756"/>
        <v>45744.56914039352</v>
      </c>
      <c r="V4094" s="13" t="str">
        <f t="shared" si="757"/>
        <v>Bangalore</v>
      </c>
      <c r="W4094" s="13" t="str">
        <f t="shared" si="758"/>
        <v>CLS</v>
      </c>
      <c r="X4094" s="13">
        <f t="shared" si="759"/>
        <v>15</v>
      </c>
      <c r="Y4094" s="13" t="str">
        <f>IFERROR(VLOOKUP(C4094,ReceivingTeam[],2,FALSE),"HelpDesk")</f>
        <v>HelpDesk</v>
      </c>
      <c r="Z4094" s="67">
        <f t="shared" si="760"/>
        <v>44884.456111111103</v>
      </c>
      <c r="AA4094" s="68">
        <f t="shared" si="761"/>
        <v>44883</v>
      </c>
      <c r="AB4094" s="69" t="b">
        <f t="shared" si="762"/>
        <v>1</v>
      </c>
      <c r="AC4094" s="70">
        <f t="shared" si="763"/>
        <v>0.5</v>
      </c>
      <c r="AD4094" s="67">
        <f t="shared" si="764"/>
        <v>44884.456111111103</v>
      </c>
      <c r="AE4094" s="67">
        <f>VLOOKUP(V4094,'Branch Wise Work Timelines'!C:G,3,FALSE)+AA4094</f>
        <v>44883.416666666664</v>
      </c>
      <c r="AF4094" s="67">
        <f>IF(V4094="Bangalore",VLOOKUP(V4094,'Branch Wise Work Timelines'!C:G,4,FALSE)+AA4094+1,IF(V4094="Mumbai",VLOOKUP(V4094,'Branch Wise Work Timelines'!C:G,4,FALSE)+AA4094+1,VLOOKUP(V4094,'Branch Wise Work Timelines'!C:G,4,FALSE)+AA4094))</f>
        <v>44884.104166666664</v>
      </c>
      <c r="AG4094" s="67">
        <f>WORKDAY.INTL(AA4094,1,11)+VLOOKUP(V4094,'Branch Wise Work Timelines'!C:G,3,FALSE)</f>
        <v>44884.416666666664</v>
      </c>
      <c r="AH4094" s="69" t="str">
        <f t="shared" ca="1" si="765"/>
        <v>Out of TAT</v>
      </c>
      <c r="AI4094" s="69">
        <f t="shared" ca="1" si="766"/>
        <v>20643</v>
      </c>
      <c r="AJ4094" s="69" t="str">
        <f ca="1">IF(AI4094&lt;0,"0-12",IFERROR(VLOOKUP(AI4094,Breakup[],2,FALSE),"&gt;24"))</f>
        <v>&gt;24</v>
      </c>
      <c r="AK4094" s="69" t="str">
        <f>VLOOKUP(V4094,Master!B:D,3,FALSE)</f>
        <v>South</v>
      </c>
      <c r="AL4094" s="69" t="str">
        <f t="shared" si="767"/>
        <v>Bangalore-CLS</v>
      </c>
    </row>
    <row r="4095" spans="1:38">
      <c r="A4095" s="14" t="s">
        <v>8519</v>
      </c>
      <c r="B4095" s="54">
        <v>44701.676145949103</v>
      </c>
      <c r="C4095" s="13" t="s">
        <v>235</v>
      </c>
      <c r="D4095" s="13">
        <v>1881</v>
      </c>
      <c r="E4095" s="13" t="s">
        <v>8520</v>
      </c>
      <c r="F4095" s="13" t="s">
        <v>15</v>
      </c>
      <c r="G4095" s="14">
        <v>1653051574035</v>
      </c>
      <c r="H4095" s="55">
        <v>5.8634259259259303E-2</v>
      </c>
      <c r="I4095" s="33">
        <v>44891.058634259301</v>
      </c>
      <c r="J4095" s="58">
        <v>44891</v>
      </c>
      <c r="K4095" s="13" t="s">
        <v>213</v>
      </c>
      <c r="L4095" s="13" t="s">
        <v>30</v>
      </c>
      <c r="M4095" s="13" t="s">
        <v>75</v>
      </c>
      <c r="N4095" s="13" t="s">
        <v>206</v>
      </c>
      <c r="O4095" s="33">
        <v>44891.079016203701</v>
      </c>
      <c r="P4095" s="58">
        <v>44891</v>
      </c>
      <c r="Q4095" s="33" t="s">
        <v>237</v>
      </c>
      <c r="R4095" s="14">
        <v>788</v>
      </c>
      <c r="S4095" s="13" t="s">
        <v>208</v>
      </c>
      <c r="T4095" s="13" t="s">
        <v>209</v>
      </c>
      <c r="U4095" s="33">
        <f t="shared" ca="1" si="756"/>
        <v>45744.56914039352</v>
      </c>
      <c r="V4095" s="13" t="str">
        <f t="shared" si="757"/>
        <v>Bangalore</v>
      </c>
      <c r="W4095" s="13" t="str">
        <f t="shared" si="758"/>
        <v>CLS</v>
      </c>
      <c r="X4095" s="13">
        <f t="shared" si="759"/>
        <v>1</v>
      </c>
      <c r="Y4095" s="13" t="str">
        <f>IFERROR(VLOOKUP(C4095,ReceivingTeam[],2,FALSE),"HelpDesk")</f>
        <v>HelpDesk</v>
      </c>
      <c r="Z4095" s="67">
        <f t="shared" si="760"/>
        <v>44891.916666666664</v>
      </c>
      <c r="AA4095" s="68">
        <f t="shared" si="761"/>
        <v>44891</v>
      </c>
      <c r="AB4095" s="69" t="b">
        <f t="shared" si="762"/>
        <v>1</v>
      </c>
      <c r="AC4095" s="70">
        <f t="shared" si="763"/>
        <v>0.5</v>
      </c>
      <c r="AD4095" s="67">
        <f t="shared" si="764"/>
        <v>44891.916666666664</v>
      </c>
      <c r="AE4095" s="67">
        <f>VLOOKUP(V4095,'Branch Wise Work Timelines'!C:G,3,FALSE)+AA4095</f>
        <v>44891.416666666664</v>
      </c>
      <c r="AF4095" s="67">
        <f>IF(V4095="Bangalore",VLOOKUP(V4095,'Branch Wise Work Timelines'!C:G,4,FALSE)+AA4095+1,IF(V4095="Mumbai",VLOOKUP(V4095,'Branch Wise Work Timelines'!C:G,4,FALSE)+AA4095+1,VLOOKUP(V4095,'Branch Wise Work Timelines'!C:G,4,FALSE)+AA4095))</f>
        <v>44892.104166666664</v>
      </c>
      <c r="AG4095" s="67">
        <f>WORKDAY.INTL(AA4095,1,11)+VLOOKUP(V4095,'Branch Wise Work Timelines'!C:G,3,FALSE)</f>
        <v>44893.416666666664</v>
      </c>
      <c r="AH4095" s="69" t="str">
        <f t="shared" si="765"/>
        <v>Met</v>
      </c>
      <c r="AI4095" s="69">
        <f t="shared" ca="1" si="766"/>
        <v>20464</v>
      </c>
      <c r="AJ4095" s="69" t="str">
        <f ca="1">IF(AI4095&lt;0,"0-12",IFERROR(VLOOKUP(AI4095,Breakup[],2,FALSE),"&gt;24"))</f>
        <v>&gt;24</v>
      </c>
      <c r="AK4095" s="69" t="str">
        <f>VLOOKUP(V4095,Master!B:D,3,FALSE)</f>
        <v>South</v>
      </c>
      <c r="AL4095" s="69" t="str">
        <f t="shared" si="767"/>
        <v>Bangalore-CLS</v>
      </c>
    </row>
    <row r="4096" spans="1:38">
      <c r="A4096" s="14" t="s">
        <v>8521</v>
      </c>
      <c r="B4096" s="54">
        <v>44701.729421643497</v>
      </c>
      <c r="C4096" s="13" t="s">
        <v>344</v>
      </c>
      <c r="D4096" s="13">
        <v>1614</v>
      </c>
      <c r="E4096" s="13" t="s">
        <v>8522</v>
      </c>
      <c r="F4096" s="13" t="s">
        <v>24</v>
      </c>
      <c r="G4096" s="14">
        <v>1653048497717</v>
      </c>
      <c r="H4096" s="55">
        <v>0.43229166666666702</v>
      </c>
      <c r="I4096" s="33">
        <v>44891.432291666701</v>
      </c>
      <c r="J4096" s="58">
        <v>44891</v>
      </c>
      <c r="K4096" s="13" t="s">
        <v>263</v>
      </c>
      <c r="L4096" s="13" t="s">
        <v>69</v>
      </c>
      <c r="M4096" s="13" t="s">
        <v>101</v>
      </c>
      <c r="N4096" s="13" t="s">
        <v>206</v>
      </c>
      <c r="O4096" s="33">
        <v>44891.8215740741</v>
      </c>
      <c r="P4096" s="58">
        <v>44891</v>
      </c>
      <c r="Q4096" s="33" t="s">
        <v>237</v>
      </c>
      <c r="R4096" s="14">
        <v>338</v>
      </c>
      <c r="S4096" s="13" t="s">
        <v>208</v>
      </c>
      <c r="T4096" s="13" t="s">
        <v>209</v>
      </c>
      <c r="U4096" s="33">
        <f t="shared" ca="1" si="756"/>
        <v>45744.56914039352</v>
      </c>
      <c r="V4096" s="13" t="str">
        <f t="shared" si="757"/>
        <v>Mumbai</v>
      </c>
      <c r="W4096" s="13" t="str">
        <f t="shared" si="758"/>
        <v>DOMI</v>
      </c>
      <c r="X4096" s="13">
        <f t="shared" si="759"/>
        <v>10</v>
      </c>
      <c r="Y4096" s="13" t="str">
        <f>IFERROR(VLOOKUP(C4096,ReceivingTeam[],2,FALSE),"HelpDesk")</f>
        <v>HelpDesk</v>
      </c>
      <c r="Z4096" s="67">
        <f t="shared" si="760"/>
        <v>44891.932291666701</v>
      </c>
      <c r="AA4096" s="68">
        <f t="shared" si="761"/>
        <v>44891</v>
      </c>
      <c r="AB4096" s="69" t="b">
        <f t="shared" si="762"/>
        <v>1</v>
      </c>
      <c r="AC4096" s="70">
        <f t="shared" si="763"/>
        <v>0.5</v>
      </c>
      <c r="AD4096" s="67">
        <f t="shared" si="764"/>
        <v>44891.932291666701</v>
      </c>
      <c r="AE4096" s="67">
        <f>VLOOKUP(V4096,'Branch Wise Work Timelines'!C:G,3,FALSE)+AA4096</f>
        <v>44891.416666666664</v>
      </c>
      <c r="AF4096" s="67">
        <f>IF(V4096="Bangalore",VLOOKUP(V4096,'Branch Wise Work Timelines'!C:G,4,FALSE)+AA4096+1,IF(V4096="Mumbai",VLOOKUP(V4096,'Branch Wise Work Timelines'!C:G,4,FALSE)+AA4096+1,VLOOKUP(V4096,'Branch Wise Work Timelines'!C:G,4,FALSE)+AA4096))</f>
        <v>44892.25</v>
      </c>
      <c r="AG4096" s="67">
        <f>WORKDAY.INTL(AA4096,1,11)+VLOOKUP(V4096,'Branch Wise Work Timelines'!C:G,3,FALSE)</f>
        <v>44893.416666666664</v>
      </c>
      <c r="AH4096" s="69" t="str">
        <f t="shared" si="765"/>
        <v>Met</v>
      </c>
      <c r="AI4096" s="69">
        <f t="shared" ca="1" si="766"/>
        <v>20464</v>
      </c>
      <c r="AJ4096" s="69" t="str">
        <f ca="1">IF(AI4096&lt;0,"0-12",IFERROR(VLOOKUP(AI4096,Breakup[],2,FALSE),"&gt;24"))</f>
        <v>&gt;24</v>
      </c>
      <c r="AK4096" s="69" t="str">
        <f>VLOOKUP(V4096,Master!B:D,3,FALSE)</f>
        <v>East</v>
      </c>
      <c r="AL4096" s="69" t="str">
        <f t="shared" si="767"/>
        <v>Mumbai</v>
      </c>
    </row>
    <row r="4097" spans="1:38">
      <c r="A4097" s="14" t="s">
        <v>8523</v>
      </c>
      <c r="B4097" s="54">
        <v>44701.739364930603</v>
      </c>
      <c r="C4097" s="13" t="s">
        <v>227</v>
      </c>
      <c r="D4097" s="13">
        <v>1126</v>
      </c>
      <c r="E4097" s="13" t="s">
        <v>8524</v>
      </c>
      <c r="F4097" s="13" t="s">
        <v>15</v>
      </c>
      <c r="G4097" s="14">
        <v>1653050089671</v>
      </c>
      <c r="H4097" s="55">
        <v>0.35146990740740702</v>
      </c>
      <c r="I4097" s="33">
        <v>44886.3514699074</v>
      </c>
      <c r="J4097" s="58">
        <v>44886</v>
      </c>
      <c r="K4097" s="13" t="s">
        <v>213</v>
      </c>
      <c r="L4097" s="13" t="s">
        <v>30</v>
      </c>
      <c r="M4097" s="13" t="s">
        <v>214</v>
      </c>
      <c r="N4097" s="13" t="s">
        <v>206</v>
      </c>
      <c r="O4097" s="33" t="s">
        <v>38</v>
      </c>
      <c r="P4097" s="58" t="s">
        <v>38</v>
      </c>
      <c r="Q4097" s="33" t="s">
        <v>207</v>
      </c>
      <c r="R4097" s="14" t="s">
        <v>38</v>
      </c>
      <c r="S4097" s="13" t="s">
        <v>216</v>
      </c>
      <c r="T4097" s="13" t="s">
        <v>217</v>
      </c>
      <c r="U4097" s="33">
        <f t="shared" ca="1" si="756"/>
        <v>45744.56914039352</v>
      </c>
      <c r="V4097" s="13" t="str">
        <f t="shared" si="757"/>
        <v>Bangalore</v>
      </c>
      <c r="W4097" s="13" t="str">
        <f t="shared" si="758"/>
        <v>CLS</v>
      </c>
      <c r="X4097" s="13">
        <f t="shared" si="759"/>
        <v>8</v>
      </c>
      <c r="Y4097" s="13" t="str">
        <f>IFERROR(VLOOKUP(C4097,ReceivingTeam[],2,FALSE),"HelpDesk")</f>
        <v>HelpDesk</v>
      </c>
      <c r="Z4097" s="67">
        <f t="shared" si="760"/>
        <v>44886.916666666664</v>
      </c>
      <c r="AA4097" s="68">
        <f t="shared" si="761"/>
        <v>44886</v>
      </c>
      <c r="AB4097" s="69" t="b">
        <f t="shared" si="762"/>
        <v>1</v>
      </c>
      <c r="AC4097" s="70">
        <f t="shared" si="763"/>
        <v>0.5</v>
      </c>
      <c r="AD4097" s="67">
        <f t="shared" si="764"/>
        <v>44886.916666666664</v>
      </c>
      <c r="AE4097" s="67">
        <f>VLOOKUP(V4097,'Branch Wise Work Timelines'!C:G,3,FALSE)+AA4097</f>
        <v>44886.416666666664</v>
      </c>
      <c r="AF4097" s="67">
        <f>IF(V4097="Bangalore",VLOOKUP(V4097,'Branch Wise Work Timelines'!C:G,4,FALSE)+AA4097+1,IF(V4097="Mumbai",VLOOKUP(V4097,'Branch Wise Work Timelines'!C:G,4,FALSE)+AA4097+1,VLOOKUP(V4097,'Branch Wise Work Timelines'!C:G,4,FALSE)+AA4097))</f>
        <v>44887.104166666664</v>
      </c>
      <c r="AG4097" s="67">
        <f>WORKDAY.INTL(AA4097,1,11)+VLOOKUP(V4097,'Branch Wise Work Timelines'!C:G,3,FALSE)</f>
        <v>44887.416666666664</v>
      </c>
      <c r="AH4097" s="69" t="str">
        <f t="shared" ca="1" si="765"/>
        <v>Out of TAT</v>
      </c>
      <c r="AI4097" s="69">
        <f t="shared" ca="1" si="766"/>
        <v>20584</v>
      </c>
      <c r="AJ4097" s="69" t="str">
        <f ca="1">IF(AI4097&lt;0,"0-12",IFERROR(VLOOKUP(AI4097,Breakup[],2,FALSE),"&gt;24"))</f>
        <v>&gt;24</v>
      </c>
      <c r="AK4097" s="69" t="str">
        <f>VLOOKUP(V4097,Master!B:D,3,FALSE)</f>
        <v>South</v>
      </c>
      <c r="AL4097" s="69" t="str">
        <f t="shared" si="767"/>
        <v>Bangalore-CLS</v>
      </c>
    </row>
    <row r="4098" spans="1:38">
      <c r="A4098" s="14" t="s">
        <v>8525</v>
      </c>
      <c r="B4098" s="54">
        <v>44701.664931713</v>
      </c>
      <c r="C4098" s="13" t="s">
        <v>2252</v>
      </c>
      <c r="D4098" s="13">
        <v>1703</v>
      </c>
      <c r="E4098" s="13" t="s">
        <v>8526</v>
      </c>
      <c r="F4098" s="13" t="s">
        <v>15</v>
      </c>
      <c r="G4098" s="14">
        <v>1653051574035</v>
      </c>
      <c r="H4098" s="55">
        <v>0.140914351851852</v>
      </c>
      <c r="I4098" s="33">
        <v>44888.140914351898</v>
      </c>
      <c r="J4098" s="58">
        <v>44888</v>
      </c>
      <c r="K4098" s="13" t="s">
        <v>213</v>
      </c>
      <c r="L4098" s="13" t="s">
        <v>30</v>
      </c>
      <c r="M4098" s="13" t="s">
        <v>75</v>
      </c>
      <c r="N4098" s="13" t="s">
        <v>206</v>
      </c>
      <c r="O4098" s="33" t="s">
        <v>38</v>
      </c>
      <c r="P4098" s="58" t="s">
        <v>38</v>
      </c>
      <c r="Q4098" s="33" t="s">
        <v>207</v>
      </c>
      <c r="R4098" s="14" t="s">
        <v>38</v>
      </c>
      <c r="S4098" s="13" t="s">
        <v>208</v>
      </c>
      <c r="T4098" s="13" t="s">
        <v>209</v>
      </c>
      <c r="U4098" s="33">
        <f t="shared" ref="U4098:U4161" ca="1" si="768">NOW()</f>
        <v>45744.56914039352</v>
      </c>
      <c r="V4098" s="13" t="str">
        <f t="shared" ref="V4098:V4161" si="769">VLOOKUP(L4098,Location,2,0)</f>
        <v>Bangalore</v>
      </c>
      <c r="W4098" s="13" t="str">
        <f t="shared" ref="W4098:W4161" si="770">VLOOKUP(F4098,FCT,2,FALSE)</f>
        <v>CLS</v>
      </c>
      <c r="X4098" s="13">
        <f t="shared" ref="X4098:X4161" si="771">HOUR(I4098)</f>
        <v>3</v>
      </c>
      <c r="Y4098" s="13" t="str">
        <f>IFERROR(VLOOKUP(C4098,ReceivingTeam[],2,FALSE),"HelpDesk")</f>
        <v>HelpDesk</v>
      </c>
      <c r="Z4098" s="67">
        <f t="shared" ref="Z4098:Z4161" si="772">IF(AB4098=FALSE,AE4098+AC4098,IF(I4098&gt;AE4098,IF(((I4098+AC4098)&gt;AF4098),(AC4098-(AF4098-I4098)+AG4098),I4098+AC4098),IF(((AE4098+AC4098)&gt;AF4098),(AC4098-(AF4098-AE4098)+AG4098),AE4098+AC4098)))</f>
        <v>44888.916666666664</v>
      </c>
      <c r="AA4098" s="68">
        <f t="shared" ref="AA4098:AA4161" si="773">INT(J4098)</f>
        <v>44888</v>
      </c>
      <c r="AB4098" s="69" t="b">
        <f t="shared" ref="AB4098:AB4161" si="774">WORKDAY.INTL(AA4098-1,1,11)=AA4098</f>
        <v>1</v>
      </c>
      <c r="AC4098" s="70">
        <f t="shared" ref="AC4098:AC4161" si="775">IF(T4098="High",12/24,72/24)</f>
        <v>0.5</v>
      </c>
      <c r="AD4098" s="67">
        <f t="shared" ref="AD4098:AD4161" si="776">IF(AB4098=FALSE,AE4098+AC4098,IF(I4098&gt;AE4098,IF(((I4098+AC4098)&gt;AF4098),(AC4098-(AF4098-I4098)+AG4098),I4098+AC4098),IF(((AE4098+AC4098)&gt;AF4098),(AC4098-(AF4098-AE4098)+AG4098),AE4098+AC4098)))</f>
        <v>44888.916666666664</v>
      </c>
      <c r="AE4098" s="67">
        <f>VLOOKUP(V4098,'Branch Wise Work Timelines'!C:G,3,FALSE)+AA4098</f>
        <v>44888.416666666664</v>
      </c>
      <c r="AF4098" s="67">
        <f>IF(V4098="Bangalore",VLOOKUP(V4098,'Branch Wise Work Timelines'!C:G,4,FALSE)+AA4098+1,IF(V4098="Mumbai",VLOOKUP(V4098,'Branch Wise Work Timelines'!C:G,4,FALSE)+AA4098+1,VLOOKUP(V4098,'Branch Wise Work Timelines'!C:G,4,FALSE)+AA4098))</f>
        <v>44889.104166666664</v>
      </c>
      <c r="AG4098" s="67">
        <f>WORKDAY.INTL(AA4098,1,11)+VLOOKUP(V4098,'Branch Wise Work Timelines'!C:G,3,FALSE)</f>
        <v>44889.416666666664</v>
      </c>
      <c r="AH4098" s="69" t="str">
        <f t="shared" ref="AH4098:AH4161" ca="1" si="777">IF(Q4098&lt;&gt;"Success",IF(U4098&gt;Z4098,"Out of TAT","In TAT"),IF(O4098&gt;AD4098,"Not Met","Met"))</f>
        <v>Out of TAT</v>
      </c>
      <c r="AI4098" s="69">
        <f t="shared" ref="AI4098:AI4161" ca="1" si="778">ROUNDUP((U4098-AD4098)*24,0)</f>
        <v>20536</v>
      </c>
      <c r="AJ4098" s="69" t="str">
        <f ca="1">IF(AI4098&lt;0,"0-12",IFERROR(VLOOKUP(AI4098,Breakup[],2,FALSE),"&gt;24"))</f>
        <v>&gt;24</v>
      </c>
      <c r="AK4098" s="69" t="str">
        <f>VLOOKUP(V4098,Master!B:D,3,FALSE)</f>
        <v>South</v>
      </c>
      <c r="AL4098" s="69" t="str">
        <f t="shared" ref="AL4098:AL4161" si="779">IF(V4098="Bangalore",IF(W4098="CLS",V4098&amp;"-"&amp;"CLS",V4098),(V4098))</f>
        <v>Bangalore-CLS</v>
      </c>
    </row>
    <row r="4099" spans="1:38">
      <c r="A4099" s="14" t="s">
        <v>8527</v>
      </c>
      <c r="B4099" s="54">
        <v>44701.7004667824</v>
      </c>
      <c r="C4099" s="13" t="s">
        <v>722</v>
      </c>
      <c r="D4099" s="13">
        <v>1778</v>
      </c>
      <c r="E4099" s="13" t="s">
        <v>8528</v>
      </c>
      <c r="F4099" s="13" t="s">
        <v>15</v>
      </c>
      <c r="G4099" s="14">
        <v>1653048302745</v>
      </c>
      <c r="H4099" s="55">
        <v>0.19866898148148099</v>
      </c>
      <c r="I4099" s="33">
        <v>44881.198668981502</v>
      </c>
      <c r="J4099" s="58">
        <v>44881</v>
      </c>
      <c r="K4099" s="13" t="s">
        <v>213</v>
      </c>
      <c r="L4099" s="13" t="s">
        <v>30</v>
      </c>
      <c r="M4099" s="13" t="s">
        <v>75</v>
      </c>
      <c r="N4099" s="13" t="s">
        <v>206</v>
      </c>
      <c r="O4099" s="33" t="s">
        <v>38</v>
      </c>
      <c r="P4099" s="58" t="s">
        <v>38</v>
      </c>
      <c r="Q4099" s="33" t="s">
        <v>207</v>
      </c>
      <c r="R4099" s="14" t="s">
        <v>38</v>
      </c>
      <c r="S4099" s="13" t="s">
        <v>216</v>
      </c>
      <c r="T4099" s="13" t="s">
        <v>217</v>
      </c>
      <c r="U4099" s="33">
        <f t="shared" ca="1" si="768"/>
        <v>45744.56914039352</v>
      </c>
      <c r="V4099" s="13" t="str">
        <f t="shared" si="769"/>
        <v>Bangalore</v>
      </c>
      <c r="W4099" s="13" t="str">
        <f t="shared" si="770"/>
        <v>CLS</v>
      </c>
      <c r="X4099" s="13">
        <f t="shared" si="771"/>
        <v>4</v>
      </c>
      <c r="Y4099" s="13" t="str">
        <f>IFERROR(VLOOKUP(C4099,ReceivingTeam[],2,FALSE),"HelpDesk")</f>
        <v>HelpDesk</v>
      </c>
      <c r="Z4099" s="67">
        <f t="shared" si="772"/>
        <v>44881.916666666664</v>
      </c>
      <c r="AA4099" s="68">
        <f t="shared" si="773"/>
        <v>44881</v>
      </c>
      <c r="AB4099" s="69" t="b">
        <f t="shared" si="774"/>
        <v>1</v>
      </c>
      <c r="AC4099" s="70">
        <f t="shared" si="775"/>
        <v>0.5</v>
      </c>
      <c r="AD4099" s="67">
        <f t="shared" si="776"/>
        <v>44881.916666666664</v>
      </c>
      <c r="AE4099" s="67">
        <f>VLOOKUP(V4099,'Branch Wise Work Timelines'!C:G,3,FALSE)+AA4099</f>
        <v>44881.416666666664</v>
      </c>
      <c r="AF4099" s="67">
        <f>IF(V4099="Bangalore",VLOOKUP(V4099,'Branch Wise Work Timelines'!C:G,4,FALSE)+AA4099+1,IF(V4099="Mumbai",VLOOKUP(V4099,'Branch Wise Work Timelines'!C:G,4,FALSE)+AA4099+1,VLOOKUP(V4099,'Branch Wise Work Timelines'!C:G,4,FALSE)+AA4099))</f>
        <v>44882.104166666664</v>
      </c>
      <c r="AG4099" s="67">
        <f>WORKDAY.INTL(AA4099,1,11)+VLOOKUP(V4099,'Branch Wise Work Timelines'!C:G,3,FALSE)</f>
        <v>44882.416666666664</v>
      </c>
      <c r="AH4099" s="69" t="str">
        <f t="shared" ca="1" si="777"/>
        <v>Out of TAT</v>
      </c>
      <c r="AI4099" s="69">
        <f t="shared" ca="1" si="778"/>
        <v>20704</v>
      </c>
      <c r="AJ4099" s="69" t="str">
        <f ca="1">IF(AI4099&lt;0,"0-12",IFERROR(VLOOKUP(AI4099,Breakup[],2,FALSE),"&gt;24"))</f>
        <v>&gt;24</v>
      </c>
      <c r="AK4099" s="69" t="str">
        <f>VLOOKUP(V4099,Master!B:D,3,FALSE)</f>
        <v>South</v>
      </c>
      <c r="AL4099" s="69" t="str">
        <f t="shared" si="779"/>
        <v>Bangalore-CLS</v>
      </c>
    </row>
    <row r="4100" spans="1:38">
      <c r="A4100" s="14" t="s">
        <v>8529</v>
      </c>
      <c r="B4100" s="54">
        <v>44701.847267511599</v>
      </c>
      <c r="C4100" s="13" t="s">
        <v>1232</v>
      </c>
      <c r="D4100" s="13">
        <v>320</v>
      </c>
      <c r="E4100" s="13" t="s">
        <v>8530</v>
      </c>
      <c r="F4100" s="13" t="s">
        <v>33</v>
      </c>
      <c r="G4100" s="14">
        <v>1653058832830</v>
      </c>
      <c r="H4100" s="55">
        <v>0.13076388888888901</v>
      </c>
      <c r="I4100" s="33">
        <v>44881.130763888897</v>
      </c>
      <c r="J4100" s="58">
        <v>44881</v>
      </c>
      <c r="K4100" s="13" t="s">
        <v>213</v>
      </c>
      <c r="L4100" s="13" t="s">
        <v>30</v>
      </c>
      <c r="M4100" s="13" t="s">
        <v>282</v>
      </c>
      <c r="N4100" s="13" t="s">
        <v>206</v>
      </c>
      <c r="O4100" s="33" t="s">
        <v>38</v>
      </c>
      <c r="P4100" s="58" t="s">
        <v>38</v>
      </c>
      <c r="Q4100" s="33" t="s">
        <v>207</v>
      </c>
      <c r="R4100" s="14" t="s">
        <v>38</v>
      </c>
      <c r="S4100" s="13" t="s">
        <v>216</v>
      </c>
      <c r="T4100" s="13" t="s">
        <v>278</v>
      </c>
      <c r="U4100" s="33">
        <f t="shared" ca="1" si="768"/>
        <v>45744.56914039352</v>
      </c>
      <c r="V4100" s="13" t="str">
        <f t="shared" si="769"/>
        <v>Bangalore</v>
      </c>
      <c r="W4100" s="13" t="str">
        <f t="shared" si="770"/>
        <v>RI</v>
      </c>
      <c r="X4100" s="13">
        <f t="shared" si="771"/>
        <v>3</v>
      </c>
      <c r="Y4100" s="13" t="str">
        <f>IFERROR(VLOOKUP(C4100,ReceivingTeam[],2,FALSE),"HelpDesk")</f>
        <v>HelpDesk</v>
      </c>
      <c r="Z4100" s="67">
        <f t="shared" si="772"/>
        <v>44884.729166666664</v>
      </c>
      <c r="AA4100" s="68">
        <f t="shared" si="773"/>
        <v>44881</v>
      </c>
      <c r="AB4100" s="69" t="b">
        <f t="shared" si="774"/>
        <v>1</v>
      </c>
      <c r="AC4100" s="70">
        <f t="shared" si="775"/>
        <v>3</v>
      </c>
      <c r="AD4100" s="67">
        <f t="shared" si="776"/>
        <v>44884.729166666664</v>
      </c>
      <c r="AE4100" s="67">
        <f>VLOOKUP(V4100,'Branch Wise Work Timelines'!C:G,3,FALSE)+AA4100</f>
        <v>44881.416666666664</v>
      </c>
      <c r="AF4100" s="67">
        <f>IF(V4100="Bangalore",VLOOKUP(V4100,'Branch Wise Work Timelines'!C:G,4,FALSE)+AA4100+1,IF(V4100="Mumbai",VLOOKUP(V4100,'Branch Wise Work Timelines'!C:G,4,FALSE)+AA4100+1,VLOOKUP(V4100,'Branch Wise Work Timelines'!C:G,4,FALSE)+AA4100))</f>
        <v>44882.104166666664</v>
      </c>
      <c r="AG4100" s="67">
        <f>WORKDAY.INTL(AA4100,1,11)+VLOOKUP(V4100,'Branch Wise Work Timelines'!C:G,3,FALSE)</f>
        <v>44882.416666666664</v>
      </c>
      <c r="AH4100" s="69" t="str">
        <f t="shared" ca="1" si="777"/>
        <v>Out of TAT</v>
      </c>
      <c r="AI4100" s="69">
        <f t="shared" ca="1" si="778"/>
        <v>20637</v>
      </c>
      <c r="AJ4100" s="69" t="str">
        <f ca="1">IF(AI4100&lt;0,"0-12",IFERROR(VLOOKUP(AI4100,Breakup[],2,FALSE),"&gt;24"))</f>
        <v>&gt;24</v>
      </c>
      <c r="AK4100" s="69" t="str">
        <f>VLOOKUP(V4100,Master!B:D,3,FALSE)</f>
        <v>South</v>
      </c>
      <c r="AL4100" s="69" t="str">
        <f t="shared" si="779"/>
        <v>Bangalore</v>
      </c>
    </row>
    <row r="4101" spans="1:38">
      <c r="A4101" s="14" t="s">
        <v>8531</v>
      </c>
      <c r="B4101" s="54">
        <v>44701.710037881901</v>
      </c>
      <c r="C4101" s="13" t="s">
        <v>372</v>
      </c>
      <c r="D4101" s="13">
        <v>1294</v>
      </c>
      <c r="E4101" s="13" t="s">
        <v>8532</v>
      </c>
      <c r="F4101" s="13" t="s">
        <v>15</v>
      </c>
      <c r="G4101" s="14">
        <v>1653051626097</v>
      </c>
      <c r="H4101" s="55">
        <v>0.36450231481481499</v>
      </c>
      <c r="I4101" s="33">
        <v>44888.364502314798</v>
      </c>
      <c r="J4101" s="58">
        <v>44888</v>
      </c>
      <c r="K4101" s="13" t="s">
        <v>213</v>
      </c>
      <c r="L4101" s="13" t="s">
        <v>30</v>
      </c>
      <c r="M4101" s="13" t="s">
        <v>214</v>
      </c>
      <c r="N4101" s="13" t="s">
        <v>206</v>
      </c>
      <c r="O4101" s="33" t="s">
        <v>38</v>
      </c>
      <c r="P4101" s="58" t="s">
        <v>38</v>
      </c>
      <c r="Q4101" s="33" t="s">
        <v>207</v>
      </c>
      <c r="R4101" s="14" t="s">
        <v>38</v>
      </c>
      <c r="S4101" s="13" t="s">
        <v>216</v>
      </c>
      <c r="T4101" s="13" t="s">
        <v>217</v>
      </c>
      <c r="U4101" s="33">
        <f t="shared" ca="1" si="768"/>
        <v>45744.56914039352</v>
      </c>
      <c r="V4101" s="13" t="str">
        <f t="shared" si="769"/>
        <v>Bangalore</v>
      </c>
      <c r="W4101" s="13" t="str">
        <f t="shared" si="770"/>
        <v>CLS</v>
      </c>
      <c r="X4101" s="13">
        <f t="shared" si="771"/>
        <v>8</v>
      </c>
      <c r="Y4101" s="13" t="str">
        <f>IFERROR(VLOOKUP(C4101,ReceivingTeam[],2,FALSE),"HelpDesk")</f>
        <v>HelpDesk</v>
      </c>
      <c r="Z4101" s="67">
        <f t="shared" si="772"/>
        <v>44888.916666666664</v>
      </c>
      <c r="AA4101" s="68">
        <f t="shared" si="773"/>
        <v>44888</v>
      </c>
      <c r="AB4101" s="69" t="b">
        <f t="shared" si="774"/>
        <v>1</v>
      </c>
      <c r="AC4101" s="70">
        <f t="shared" si="775"/>
        <v>0.5</v>
      </c>
      <c r="AD4101" s="67">
        <f t="shared" si="776"/>
        <v>44888.916666666664</v>
      </c>
      <c r="AE4101" s="67">
        <f>VLOOKUP(V4101,'Branch Wise Work Timelines'!C:G,3,FALSE)+AA4101</f>
        <v>44888.416666666664</v>
      </c>
      <c r="AF4101" s="67">
        <f>IF(V4101="Bangalore",VLOOKUP(V4101,'Branch Wise Work Timelines'!C:G,4,FALSE)+AA4101+1,IF(V4101="Mumbai",VLOOKUP(V4101,'Branch Wise Work Timelines'!C:G,4,FALSE)+AA4101+1,VLOOKUP(V4101,'Branch Wise Work Timelines'!C:G,4,FALSE)+AA4101))</f>
        <v>44889.104166666664</v>
      </c>
      <c r="AG4101" s="67">
        <f>WORKDAY.INTL(AA4101,1,11)+VLOOKUP(V4101,'Branch Wise Work Timelines'!C:G,3,FALSE)</f>
        <v>44889.416666666664</v>
      </c>
      <c r="AH4101" s="69" t="str">
        <f t="shared" ca="1" si="777"/>
        <v>Out of TAT</v>
      </c>
      <c r="AI4101" s="69">
        <f t="shared" ca="1" si="778"/>
        <v>20536</v>
      </c>
      <c r="AJ4101" s="69" t="str">
        <f ca="1">IF(AI4101&lt;0,"0-12",IFERROR(VLOOKUP(AI4101,Breakup[],2,FALSE),"&gt;24"))</f>
        <v>&gt;24</v>
      </c>
      <c r="AK4101" s="69" t="str">
        <f>VLOOKUP(V4101,Master!B:D,3,FALSE)</f>
        <v>South</v>
      </c>
      <c r="AL4101" s="69" t="str">
        <f t="shared" si="779"/>
        <v>Bangalore-CLS</v>
      </c>
    </row>
    <row r="4102" spans="1:38">
      <c r="A4102" s="14" t="s">
        <v>8533</v>
      </c>
      <c r="B4102" s="54">
        <v>44701.733113576403</v>
      </c>
      <c r="C4102" s="13" t="s">
        <v>219</v>
      </c>
      <c r="D4102" s="13">
        <v>743</v>
      </c>
      <c r="E4102" s="13" t="s">
        <v>8534</v>
      </c>
      <c r="F4102" s="13" t="s">
        <v>15</v>
      </c>
      <c r="G4102" s="14">
        <v>1653052565128</v>
      </c>
      <c r="H4102" s="55">
        <v>0.92555555555555602</v>
      </c>
      <c r="I4102" s="33">
        <v>44888.925555555601</v>
      </c>
      <c r="J4102" s="58">
        <v>44888</v>
      </c>
      <c r="K4102" s="13" t="s">
        <v>213</v>
      </c>
      <c r="L4102" s="13" t="s">
        <v>30</v>
      </c>
      <c r="M4102" s="13" t="s">
        <v>75</v>
      </c>
      <c r="N4102" s="13" t="s">
        <v>206</v>
      </c>
      <c r="O4102" s="33" t="s">
        <v>38</v>
      </c>
      <c r="P4102" s="58" t="s">
        <v>38</v>
      </c>
      <c r="Q4102" s="33" t="s">
        <v>207</v>
      </c>
      <c r="R4102" s="14" t="s">
        <v>38</v>
      </c>
      <c r="S4102" s="13" t="s">
        <v>216</v>
      </c>
      <c r="T4102" s="13" t="s">
        <v>217</v>
      </c>
      <c r="U4102" s="33">
        <f t="shared" ca="1" si="768"/>
        <v>45744.56914039352</v>
      </c>
      <c r="V4102" s="13" t="str">
        <f t="shared" si="769"/>
        <v>Bangalore</v>
      </c>
      <c r="W4102" s="13" t="str">
        <f t="shared" si="770"/>
        <v>CLS</v>
      </c>
      <c r="X4102" s="13">
        <f t="shared" si="771"/>
        <v>22</v>
      </c>
      <c r="Y4102" s="13" t="str">
        <f>IFERROR(VLOOKUP(C4102,ReceivingTeam[],2,FALSE),"HelpDesk")</f>
        <v>HelpDesk</v>
      </c>
      <c r="Z4102" s="67">
        <f t="shared" si="772"/>
        <v>44889.738055555601</v>
      </c>
      <c r="AA4102" s="68">
        <f t="shared" si="773"/>
        <v>44888</v>
      </c>
      <c r="AB4102" s="69" t="b">
        <f t="shared" si="774"/>
        <v>1</v>
      </c>
      <c r="AC4102" s="70">
        <f t="shared" si="775"/>
        <v>0.5</v>
      </c>
      <c r="AD4102" s="67">
        <f t="shared" si="776"/>
        <v>44889.738055555601</v>
      </c>
      <c r="AE4102" s="67">
        <f>VLOOKUP(V4102,'Branch Wise Work Timelines'!C:G,3,FALSE)+AA4102</f>
        <v>44888.416666666664</v>
      </c>
      <c r="AF4102" s="67">
        <f>IF(V4102="Bangalore",VLOOKUP(V4102,'Branch Wise Work Timelines'!C:G,4,FALSE)+AA4102+1,IF(V4102="Mumbai",VLOOKUP(V4102,'Branch Wise Work Timelines'!C:G,4,FALSE)+AA4102+1,VLOOKUP(V4102,'Branch Wise Work Timelines'!C:G,4,FALSE)+AA4102))</f>
        <v>44889.104166666664</v>
      </c>
      <c r="AG4102" s="67">
        <f>WORKDAY.INTL(AA4102,1,11)+VLOOKUP(V4102,'Branch Wise Work Timelines'!C:G,3,FALSE)</f>
        <v>44889.416666666664</v>
      </c>
      <c r="AH4102" s="69" t="str">
        <f t="shared" ca="1" si="777"/>
        <v>Out of TAT</v>
      </c>
      <c r="AI4102" s="69">
        <f t="shared" ca="1" si="778"/>
        <v>20516</v>
      </c>
      <c r="AJ4102" s="69" t="str">
        <f ca="1">IF(AI4102&lt;0,"0-12",IFERROR(VLOOKUP(AI4102,Breakup[],2,FALSE),"&gt;24"))</f>
        <v>&gt;24</v>
      </c>
      <c r="AK4102" s="69" t="str">
        <f>VLOOKUP(V4102,Master!B:D,3,FALSE)</f>
        <v>South</v>
      </c>
      <c r="AL4102" s="69" t="str">
        <f t="shared" si="779"/>
        <v>Bangalore-CLS</v>
      </c>
    </row>
    <row r="4103" spans="1:38">
      <c r="A4103" s="14" t="s">
        <v>8535</v>
      </c>
      <c r="B4103" s="54">
        <v>44701.690011261599</v>
      </c>
      <c r="C4103" s="13" t="s">
        <v>586</v>
      </c>
      <c r="D4103" s="13">
        <v>1891</v>
      </c>
      <c r="E4103" s="13" t="s">
        <v>8536</v>
      </c>
      <c r="F4103" s="13" t="s">
        <v>15</v>
      </c>
      <c r="G4103" s="14">
        <v>1653046672988</v>
      </c>
      <c r="H4103" s="55">
        <v>0.120543981481481</v>
      </c>
      <c r="I4103" s="33">
        <v>44889.120543981502</v>
      </c>
      <c r="J4103" s="58">
        <v>44889</v>
      </c>
      <c r="K4103" s="13" t="s">
        <v>213</v>
      </c>
      <c r="L4103" s="13" t="s">
        <v>30</v>
      </c>
      <c r="M4103" s="13" t="s">
        <v>75</v>
      </c>
      <c r="N4103" s="13" t="s">
        <v>206</v>
      </c>
      <c r="O4103" s="33" t="s">
        <v>38</v>
      </c>
      <c r="P4103" s="58" t="s">
        <v>38</v>
      </c>
      <c r="Q4103" s="33" t="s">
        <v>207</v>
      </c>
      <c r="R4103" s="14" t="s">
        <v>38</v>
      </c>
      <c r="S4103" s="13" t="s">
        <v>208</v>
      </c>
      <c r="T4103" s="13" t="s">
        <v>209</v>
      </c>
      <c r="U4103" s="33">
        <f t="shared" ca="1" si="768"/>
        <v>45744.56914039352</v>
      </c>
      <c r="V4103" s="13" t="str">
        <f t="shared" si="769"/>
        <v>Bangalore</v>
      </c>
      <c r="W4103" s="13" t="str">
        <f t="shared" si="770"/>
        <v>CLS</v>
      </c>
      <c r="X4103" s="13">
        <f t="shared" si="771"/>
        <v>2</v>
      </c>
      <c r="Y4103" s="13" t="str">
        <f>IFERROR(VLOOKUP(C4103,ReceivingTeam[],2,FALSE),"HelpDesk")</f>
        <v>HelpDesk</v>
      </c>
      <c r="Z4103" s="67">
        <f t="shared" si="772"/>
        <v>44889.916666666664</v>
      </c>
      <c r="AA4103" s="68">
        <f t="shared" si="773"/>
        <v>44889</v>
      </c>
      <c r="AB4103" s="69" t="b">
        <f t="shared" si="774"/>
        <v>1</v>
      </c>
      <c r="AC4103" s="70">
        <f t="shared" si="775"/>
        <v>0.5</v>
      </c>
      <c r="AD4103" s="67">
        <f t="shared" si="776"/>
        <v>44889.916666666664</v>
      </c>
      <c r="AE4103" s="67">
        <f>VLOOKUP(V4103,'Branch Wise Work Timelines'!C:G,3,FALSE)+AA4103</f>
        <v>44889.416666666664</v>
      </c>
      <c r="AF4103" s="67">
        <f>IF(V4103="Bangalore",VLOOKUP(V4103,'Branch Wise Work Timelines'!C:G,4,FALSE)+AA4103+1,IF(V4103="Mumbai",VLOOKUP(V4103,'Branch Wise Work Timelines'!C:G,4,FALSE)+AA4103+1,VLOOKUP(V4103,'Branch Wise Work Timelines'!C:G,4,FALSE)+AA4103))</f>
        <v>44890.104166666664</v>
      </c>
      <c r="AG4103" s="67">
        <f>WORKDAY.INTL(AA4103,1,11)+VLOOKUP(V4103,'Branch Wise Work Timelines'!C:G,3,FALSE)</f>
        <v>44890.416666666664</v>
      </c>
      <c r="AH4103" s="69" t="str">
        <f t="shared" ca="1" si="777"/>
        <v>Out of TAT</v>
      </c>
      <c r="AI4103" s="69">
        <f t="shared" ca="1" si="778"/>
        <v>20512</v>
      </c>
      <c r="AJ4103" s="69" t="str">
        <f ca="1">IF(AI4103&lt;0,"0-12",IFERROR(VLOOKUP(AI4103,Breakup[],2,FALSE),"&gt;24"))</f>
        <v>&gt;24</v>
      </c>
      <c r="AK4103" s="69" t="str">
        <f>VLOOKUP(V4103,Master!B:D,3,FALSE)</f>
        <v>South</v>
      </c>
      <c r="AL4103" s="69" t="str">
        <f t="shared" si="779"/>
        <v>Bangalore-CLS</v>
      </c>
    </row>
    <row r="4104" spans="1:38">
      <c r="A4104" s="14" t="s">
        <v>8537</v>
      </c>
      <c r="B4104" s="54">
        <v>44701.760988460599</v>
      </c>
      <c r="C4104" s="13" t="s">
        <v>377</v>
      </c>
      <c r="D4104" s="13">
        <v>332</v>
      </c>
      <c r="E4104" s="13" t="s">
        <v>8538</v>
      </c>
      <c r="F4104" s="13" t="s">
        <v>15</v>
      </c>
      <c r="G4104" s="14">
        <v>1653054766382</v>
      </c>
      <c r="H4104" s="55">
        <v>0.75541666666666696</v>
      </c>
      <c r="I4104" s="33">
        <v>44885.755416666703</v>
      </c>
      <c r="J4104" s="58">
        <v>44885</v>
      </c>
      <c r="K4104" s="13" t="s">
        <v>213</v>
      </c>
      <c r="L4104" s="13" t="s">
        <v>30</v>
      </c>
      <c r="M4104" s="13" t="s">
        <v>75</v>
      </c>
      <c r="N4104" s="13" t="s">
        <v>206</v>
      </c>
      <c r="O4104" s="33" t="s">
        <v>38</v>
      </c>
      <c r="P4104" s="58" t="s">
        <v>38</v>
      </c>
      <c r="Q4104" s="33" t="s">
        <v>207</v>
      </c>
      <c r="R4104" s="14" t="s">
        <v>38</v>
      </c>
      <c r="S4104" s="13" t="s">
        <v>216</v>
      </c>
      <c r="T4104" s="13" t="s">
        <v>217</v>
      </c>
      <c r="U4104" s="33">
        <f t="shared" ca="1" si="768"/>
        <v>45744.56914039352</v>
      </c>
      <c r="V4104" s="13" t="str">
        <f t="shared" si="769"/>
        <v>Bangalore</v>
      </c>
      <c r="W4104" s="13" t="str">
        <f t="shared" si="770"/>
        <v>CLS</v>
      </c>
      <c r="X4104" s="13">
        <f t="shared" si="771"/>
        <v>18</v>
      </c>
      <c r="Y4104" s="13" t="str">
        <f>IFERROR(VLOOKUP(C4104,ReceivingTeam[],2,FALSE),"HelpDesk")</f>
        <v>HelpDesk</v>
      </c>
      <c r="Z4104" s="67">
        <f t="shared" si="772"/>
        <v>44885.916666666664</v>
      </c>
      <c r="AA4104" s="68">
        <f t="shared" si="773"/>
        <v>44885</v>
      </c>
      <c r="AB4104" s="69" t="b">
        <f t="shared" si="774"/>
        <v>0</v>
      </c>
      <c r="AC4104" s="70">
        <f t="shared" si="775"/>
        <v>0.5</v>
      </c>
      <c r="AD4104" s="67">
        <f t="shared" si="776"/>
        <v>44885.916666666664</v>
      </c>
      <c r="AE4104" s="67">
        <f>VLOOKUP(V4104,'Branch Wise Work Timelines'!C:G,3,FALSE)+AA4104</f>
        <v>44885.416666666664</v>
      </c>
      <c r="AF4104" s="67">
        <f>IF(V4104="Bangalore",VLOOKUP(V4104,'Branch Wise Work Timelines'!C:G,4,FALSE)+AA4104+1,IF(V4104="Mumbai",VLOOKUP(V4104,'Branch Wise Work Timelines'!C:G,4,FALSE)+AA4104+1,VLOOKUP(V4104,'Branch Wise Work Timelines'!C:G,4,FALSE)+AA4104))</f>
        <v>44886.104166666664</v>
      </c>
      <c r="AG4104" s="67">
        <f>WORKDAY.INTL(AA4104,1,11)+VLOOKUP(V4104,'Branch Wise Work Timelines'!C:G,3,FALSE)</f>
        <v>44886.416666666664</v>
      </c>
      <c r="AH4104" s="69" t="str">
        <f t="shared" ca="1" si="777"/>
        <v>Out of TAT</v>
      </c>
      <c r="AI4104" s="69">
        <f t="shared" ca="1" si="778"/>
        <v>20608</v>
      </c>
      <c r="AJ4104" s="69" t="str">
        <f ca="1">IF(AI4104&lt;0,"0-12",IFERROR(VLOOKUP(AI4104,Breakup[],2,FALSE),"&gt;24"))</f>
        <v>&gt;24</v>
      </c>
      <c r="AK4104" s="69" t="str">
        <f>VLOOKUP(V4104,Master!B:D,3,FALSE)</f>
        <v>South</v>
      </c>
      <c r="AL4104" s="69" t="str">
        <f t="shared" si="779"/>
        <v>Bangalore-CLS</v>
      </c>
    </row>
    <row r="4105" spans="1:38">
      <c r="A4105" s="14" t="s">
        <v>8539</v>
      </c>
      <c r="B4105" s="54">
        <v>44701.7179082523</v>
      </c>
      <c r="C4105" s="13" t="s">
        <v>583</v>
      </c>
      <c r="D4105" s="13">
        <v>366</v>
      </c>
      <c r="E4105" s="13" t="s">
        <v>8540</v>
      </c>
      <c r="F4105" s="13" t="s">
        <v>15</v>
      </c>
      <c r="G4105" s="14">
        <v>1653050089671</v>
      </c>
      <c r="H4105" s="55">
        <v>0.78254629629629602</v>
      </c>
      <c r="I4105" s="33">
        <v>44885.782546296301</v>
      </c>
      <c r="J4105" s="58">
        <v>44885</v>
      </c>
      <c r="K4105" s="13" t="s">
        <v>213</v>
      </c>
      <c r="L4105" s="13" t="s">
        <v>30</v>
      </c>
      <c r="M4105" s="13" t="s">
        <v>214</v>
      </c>
      <c r="N4105" s="13" t="s">
        <v>206</v>
      </c>
      <c r="O4105" s="33" t="s">
        <v>38</v>
      </c>
      <c r="P4105" s="58" t="s">
        <v>38</v>
      </c>
      <c r="Q4105" s="33" t="s">
        <v>207</v>
      </c>
      <c r="R4105" s="14" t="s">
        <v>38</v>
      </c>
      <c r="S4105" s="13" t="s">
        <v>216</v>
      </c>
      <c r="T4105" s="13" t="s">
        <v>217</v>
      </c>
      <c r="U4105" s="33">
        <f t="shared" ca="1" si="768"/>
        <v>45744.56914039352</v>
      </c>
      <c r="V4105" s="13" t="str">
        <f t="shared" si="769"/>
        <v>Bangalore</v>
      </c>
      <c r="W4105" s="13" t="str">
        <f t="shared" si="770"/>
        <v>CLS</v>
      </c>
      <c r="X4105" s="13">
        <f t="shared" si="771"/>
        <v>18</v>
      </c>
      <c r="Y4105" s="13" t="str">
        <f>IFERROR(VLOOKUP(C4105,ReceivingTeam[],2,FALSE),"HelpDesk")</f>
        <v>HelpDesk</v>
      </c>
      <c r="Z4105" s="67">
        <f t="shared" si="772"/>
        <v>44885.916666666664</v>
      </c>
      <c r="AA4105" s="68">
        <f t="shared" si="773"/>
        <v>44885</v>
      </c>
      <c r="AB4105" s="69" t="b">
        <f t="shared" si="774"/>
        <v>0</v>
      </c>
      <c r="AC4105" s="70">
        <f t="shared" si="775"/>
        <v>0.5</v>
      </c>
      <c r="AD4105" s="67">
        <f t="shared" si="776"/>
        <v>44885.916666666664</v>
      </c>
      <c r="AE4105" s="67">
        <f>VLOOKUP(V4105,'Branch Wise Work Timelines'!C:G,3,FALSE)+AA4105</f>
        <v>44885.416666666664</v>
      </c>
      <c r="AF4105" s="67">
        <f>IF(V4105="Bangalore",VLOOKUP(V4105,'Branch Wise Work Timelines'!C:G,4,FALSE)+AA4105+1,IF(V4105="Mumbai",VLOOKUP(V4105,'Branch Wise Work Timelines'!C:G,4,FALSE)+AA4105+1,VLOOKUP(V4105,'Branch Wise Work Timelines'!C:G,4,FALSE)+AA4105))</f>
        <v>44886.104166666664</v>
      </c>
      <c r="AG4105" s="67">
        <f>WORKDAY.INTL(AA4105,1,11)+VLOOKUP(V4105,'Branch Wise Work Timelines'!C:G,3,FALSE)</f>
        <v>44886.416666666664</v>
      </c>
      <c r="AH4105" s="69" t="str">
        <f t="shared" ca="1" si="777"/>
        <v>Out of TAT</v>
      </c>
      <c r="AI4105" s="69">
        <f t="shared" ca="1" si="778"/>
        <v>20608</v>
      </c>
      <c r="AJ4105" s="69" t="str">
        <f ca="1">IF(AI4105&lt;0,"0-12",IFERROR(VLOOKUP(AI4105,Breakup[],2,FALSE),"&gt;24"))</f>
        <v>&gt;24</v>
      </c>
      <c r="AK4105" s="69" t="str">
        <f>VLOOKUP(V4105,Master!B:D,3,FALSE)</f>
        <v>South</v>
      </c>
      <c r="AL4105" s="69" t="str">
        <f t="shared" si="779"/>
        <v>Bangalore-CLS</v>
      </c>
    </row>
    <row r="4106" spans="1:38">
      <c r="A4106" s="14" t="s">
        <v>8541</v>
      </c>
      <c r="B4106" s="54">
        <v>44701.869335798598</v>
      </c>
      <c r="C4106" s="13" t="s">
        <v>352</v>
      </c>
      <c r="D4106" s="13">
        <v>83</v>
      </c>
      <c r="E4106" s="13" t="s">
        <v>8542</v>
      </c>
      <c r="F4106" s="13" t="s">
        <v>33</v>
      </c>
      <c r="G4106" s="14">
        <v>1653059936208</v>
      </c>
      <c r="H4106" s="55">
        <v>0.97373842592592597</v>
      </c>
      <c r="I4106" s="33">
        <v>44884.973738425899</v>
      </c>
      <c r="J4106" s="58">
        <v>44884</v>
      </c>
      <c r="K4106" s="13" t="s">
        <v>263</v>
      </c>
      <c r="L4106" s="13" t="s">
        <v>69</v>
      </c>
      <c r="M4106" s="13" t="s">
        <v>101</v>
      </c>
      <c r="N4106" s="13" t="s">
        <v>206</v>
      </c>
      <c r="O4106" s="33" t="s">
        <v>38</v>
      </c>
      <c r="P4106" s="58" t="s">
        <v>38</v>
      </c>
      <c r="Q4106" s="33" t="s">
        <v>207</v>
      </c>
      <c r="R4106" s="14" t="s">
        <v>38</v>
      </c>
      <c r="S4106" s="13" t="s">
        <v>208</v>
      </c>
      <c r="T4106" s="13" t="s">
        <v>209</v>
      </c>
      <c r="U4106" s="33">
        <f t="shared" ca="1" si="768"/>
        <v>45744.56914039352</v>
      </c>
      <c r="V4106" s="13" t="str">
        <f t="shared" si="769"/>
        <v>Mumbai</v>
      </c>
      <c r="W4106" s="13" t="str">
        <f t="shared" si="770"/>
        <v>RI</v>
      </c>
      <c r="X4106" s="13">
        <f t="shared" si="771"/>
        <v>23</v>
      </c>
      <c r="Y4106" s="13" t="str">
        <f>IFERROR(VLOOKUP(C4106,ReceivingTeam[],2,FALSE),"HelpDesk")</f>
        <v>HelpDesk</v>
      </c>
      <c r="Z4106" s="67">
        <f t="shared" si="772"/>
        <v>44886.640405092563</v>
      </c>
      <c r="AA4106" s="68">
        <f t="shared" si="773"/>
        <v>44884</v>
      </c>
      <c r="AB4106" s="69" t="b">
        <f t="shared" si="774"/>
        <v>1</v>
      </c>
      <c r="AC4106" s="70">
        <f t="shared" si="775"/>
        <v>0.5</v>
      </c>
      <c r="AD4106" s="67">
        <f t="shared" si="776"/>
        <v>44886.640405092563</v>
      </c>
      <c r="AE4106" s="67">
        <f>VLOOKUP(V4106,'Branch Wise Work Timelines'!C:G,3,FALSE)+AA4106</f>
        <v>44884.416666666664</v>
      </c>
      <c r="AF4106" s="67">
        <f>IF(V4106="Bangalore",VLOOKUP(V4106,'Branch Wise Work Timelines'!C:G,4,FALSE)+AA4106+1,IF(V4106="Mumbai",VLOOKUP(V4106,'Branch Wise Work Timelines'!C:G,4,FALSE)+AA4106+1,VLOOKUP(V4106,'Branch Wise Work Timelines'!C:G,4,FALSE)+AA4106))</f>
        <v>44885.25</v>
      </c>
      <c r="AG4106" s="67">
        <f>WORKDAY.INTL(AA4106,1,11)+VLOOKUP(V4106,'Branch Wise Work Timelines'!C:G,3,FALSE)</f>
        <v>44886.416666666664</v>
      </c>
      <c r="AH4106" s="69" t="str">
        <f t="shared" ca="1" si="777"/>
        <v>Out of TAT</v>
      </c>
      <c r="AI4106" s="69">
        <f t="shared" ca="1" si="778"/>
        <v>20591</v>
      </c>
      <c r="AJ4106" s="69" t="str">
        <f ca="1">IF(AI4106&lt;0,"0-12",IFERROR(VLOOKUP(AI4106,Breakup[],2,FALSE),"&gt;24"))</f>
        <v>&gt;24</v>
      </c>
      <c r="AK4106" s="69" t="str">
        <f>VLOOKUP(V4106,Master!B:D,3,FALSE)</f>
        <v>East</v>
      </c>
      <c r="AL4106" s="69" t="str">
        <f t="shared" si="779"/>
        <v>Mumbai</v>
      </c>
    </row>
    <row r="4107" spans="1:38">
      <c r="A4107" s="14" t="s">
        <v>8543</v>
      </c>
      <c r="B4107" s="54">
        <v>44701.718204016201</v>
      </c>
      <c r="C4107" s="13" t="s">
        <v>133</v>
      </c>
      <c r="D4107" s="13">
        <v>219</v>
      </c>
      <c r="E4107" s="13" t="s">
        <v>8544</v>
      </c>
      <c r="F4107" s="13" t="s">
        <v>33</v>
      </c>
      <c r="G4107" s="14">
        <v>1653047132597</v>
      </c>
      <c r="H4107" s="55">
        <v>0.34687499999999999</v>
      </c>
      <c r="I4107" s="33">
        <v>44886.346875000003</v>
      </c>
      <c r="J4107" s="58">
        <v>44886</v>
      </c>
      <c r="K4107" s="13" t="s">
        <v>257</v>
      </c>
      <c r="L4107" s="13" t="s">
        <v>72</v>
      </c>
      <c r="M4107" s="13" t="s">
        <v>255</v>
      </c>
      <c r="N4107" s="13" t="s">
        <v>206</v>
      </c>
      <c r="O4107" s="33" t="s">
        <v>38</v>
      </c>
      <c r="P4107" s="58" t="s">
        <v>38</v>
      </c>
      <c r="Q4107" s="33" t="s">
        <v>207</v>
      </c>
      <c r="R4107" s="14" t="s">
        <v>38</v>
      </c>
      <c r="S4107" s="13" t="s">
        <v>216</v>
      </c>
      <c r="T4107" s="13" t="s">
        <v>278</v>
      </c>
      <c r="U4107" s="33">
        <f t="shared" ca="1" si="768"/>
        <v>45744.56914039352</v>
      </c>
      <c r="V4107" s="13" t="str">
        <f t="shared" si="769"/>
        <v>Pune</v>
      </c>
      <c r="W4107" s="13" t="str">
        <f t="shared" si="770"/>
        <v>RI</v>
      </c>
      <c r="X4107" s="13">
        <f t="shared" si="771"/>
        <v>8</v>
      </c>
      <c r="Y4107" s="13" t="str">
        <f>IFERROR(VLOOKUP(C4107,ReceivingTeam[],2,FALSE),"HelpDesk")</f>
        <v>Branch office</v>
      </c>
      <c r="Z4107" s="67">
        <f t="shared" si="772"/>
        <v>44890.020833333336</v>
      </c>
      <c r="AA4107" s="68">
        <f t="shared" si="773"/>
        <v>44886</v>
      </c>
      <c r="AB4107" s="69" t="b">
        <f t="shared" si="774"/>
        <v>1</v>
      </c>
      <c r="AC4107" s="70">
        <f t="shared" si="775"/>
        <v>3</v>
      </c>
      <c r="AD4107" s="67">
        <f t="shared" si="776"/>
        <v>44890.020833333336</v>
      </c>
      <c r="AE4107" s="67">
        <f>VLOOKUP(V4107,'Branch Wise Work Timelines'!C:G,3,FALSE)+AA4107</f>
        <v>44886.395833333336</v>
      </c>
      <c r="AF4107" s="67">
        <f>IF(V4107="Bangalore",VLOOKUP(V4107,'Branch Wise Work Timelines'!C:G,4,FALSE)+AA4107+1,IF(V4107="Mumbai",VLOOKUP(V4107,'Branch Wise Work Timelines'!C:G,4,FALSE)+AA4107+1,VLOOKUP(V4107,'Branch Wise Work Timelines'!C:G,4,FALSE)+AA4107))</f>
        <v>44886.770833333336</v>
      </c>
      <c r="AG4107" s="67">
        <f>WORKDAY.INTL(AA4107,1,11)+VLOOKUP(V4107,'Branch Wise Work Timelines'!C:G,3,FALSE)</f>
        <v>44887.395833333336</v>
      </c>
      <c r="AH4107" s="69" t="str">
        <f t="shared" ca="1" si="777"/>
        <v>Out of TAT</v>
      </c>
      <c r="AI4107" s="69">
        <f t="shared" ca="1" si="778"/>
        <v>20510</v>
      </c>
      <c r="AJ4107" s="69" t="str">
        <f ca="1">IF(AI4107&lt;0,"0-12",IFERROR(VLOOKUP(AI4107,Breakup[],2,FALSE),"&gt;24"))</f>
        <v>&gt;24</v>
      </c>
      <c r="AK4107" s="69" t="str">
        <f>VLOOKUP(V4107,Master!B:D,3,FALSE)</f>
        <v>West</v>
      </c>
      <c r="AL4107" s="69" t="str">
        <f t="shared" si="779"/>
        <v>Pune</v>
      </c>
    </row>
    <row r="4108" spans="1:38">
      <c r="A4108" s="14" t="s">
        <v>8545</v>
      </c>
      <c r="B4108" s="54">
        <v>44701.7751039699</v>
      </c>
      <c r="C4108" s="13" t="s">
        <v>122</v>
      </c>
      <c r="D4108" s="13">
        <v>1307</v>
      </c>
      <c r="E4108" s="13" t="s">
        <v>8546</v>
      </c>
      <c r="F4108" s="13" t="s">
        <v>33</v>
      </c>
      <c r="G4108" s="14">
        <v>1653052695813</v>
      </c>
      <c r="H4108" s="55">
        <v>0.90233796296296298</v>
      </c>
      <c r="I4108" s="33">
        <v>44891.902337963002</v>
      </c>
      <c r="J4108" s="58">
        <v>44891</v>
      </c>
      <c r="K4108" s="13" t="s">
        <v>263</v>
      </c>
      <c r="L4108" s="13" t="s">
        <v>69</v>
      </c>
      <c r="M4108" s="13" t="s">
        <v>101</v>
      </c>
      <c r="N4108" s="13" t="s">
        <v>206</v>
      </c>
      <c r="O4108" s="33">
        <v>44891.805081018501</v>
      </c>
      <c r="P4108" s="58">
        <v>44891</v>
      </c>
      <c r="Q4108" s="33" t="s">
        <v>237</v>
      </c>
      <c r="R4108" s="14">
        <v>439</v>
      </c>
      <c r="S4108" s="13" t="s">
        <v>208</v>
      </c>
      <c r="T4108" s="13" t="s">
        <v>209</v>
      </c>
      <c r="U4108" s="33">
        <f t="shared" ca="1" si="768"/>
        <v>45744.56914039352</v>
      </c>
      <c r="V4108" s="13" t="str">
        <f t="shared" si="769"/>
        <v>Mumbai</v>
      </c>
      <c r="W4108" s="13" t="str">
        <f t="shared" si="770"/>
        <v>RI</v>
      </c>
      <c r="X4108" s="13">
        <f t="shared" si="771"/>
        <v>21</v>
      </c>
      <c r="Y4108" s="13" t="str">
        <f>IFERROR(VLOOKUP(C4108,ReceivingTeam[],2,FALSE),"HelpDesk")</f>
        <v>Branch office</v>
      </c>
      <c r="Z4108" s="67">
        <f t="shared" si="772"/>
        <v>44893.569004629666</v>
      </c>
      <c r="AA4108" s="68">
        <f t="shared" si="773"/>
        <v>44891</v>
      </c>
      <c r="AB4108" s="69" t="b">
        <f t="shared" si="774"/>
        <v>1</v>
      </c>
      <c r="AC4108" s="70">
        <f t="shared" si="775"/>
        <v>0.5</v>
      </c>
      <c r="AD4108" s="67">
        <f t="shared" si="776"/>
        <v>44893.569004629666</v>
      </c>
      <c r="AE4108" s="67">
        <f>VLOOKUP(V4108,'Branch Wise Work Timelines'!C:G,3,FALSE)+AA4108</f>
        <v>44891.416666666664</v>
      </c>
      <c r="AF4108" s="67">
        <f>IF(V4108="Bangalore",VLOOKUP(V4108,'Branch Wise Work Timelines'!C:G,4,FALSE)+AA4108+1,IF(V4108="Mumbai",VLOOKUP(V4108,'Branch Wise Work Timelines'!C:G,4,FALSE)+AA4108+1,VLOOKUP(V4108,'Branch Wise Work Timelines'!C:G,4,FALSE)+AA4108))</f>
        <v>44892.25</v>
      </c>
      <c r="AG4108" s="67">
        <f>WORKDAY.INTL(AA4108,1,11)+VLOOKUP(V4108,'Branch Wise Work Timelines'!C:G,3,FALSE)</f>
        <v>44893.416666666664</v>
      </c>
      <c r="AH4108" s="69" t="str">
        <f t="shared" si="777"/>
        <v>Met</v>
      </c>
      <c r="AI4108" s="69">
        <f t="shared" ca="1" si="778"/>
        <v>20425</v>
      </c>
      <c r="AJ4108" s="69" t="str">
        <f ca="1">IF(AI4108&lt;0,"0-12",IFERROR(VLOOKUP(AI4108,Breakup[],2,FALSE),"&gt;24"))</f>
        <v>&gt;24</v>
      </c>
      <c r="AK4108" s="69" t="str">
        <f>VLOOKUP(V4108,Master!B:D,3,FALSE)</f>
        <v>East</v>
      </c>
      <c r="AL4108" s="69" t="str">
        <f t="shared" si="779"/>
        <v>Mumbai</v>
      </c>
    </row>
    <row r="4109" spans="1:38">
      <c r="A4109" s="14" t="s">
        <v>8547</v>
      </c>
      <c r="B4109" s="54">
        <v>44701.680351354204</v>
      </c>
      <c r="C4109" s="13" t="s">
        <v>583</v>
      </c>
      <c r="D4109" s="13">
        <v>375</v>
      </c>
      <c r="E4109" s="13" t="s">
        <v>8548</v>
      </c>
      <c r="F4109" s="13" t="s">
        <v>15</v>
      </c>
      <c r="G4109" s="14">
        <v>1653046672988</v>
      </c>
      <c r="H4109" s="55">
        <v>0.410289351851852</v>
      </c>
      <c r="I4109" s="33">
        <v>44884.410289351901</v>
      </c>
      <c r="J4109" s="58">
        <v>44884</v>
      </c>
      <c r="K4109" s="13" t="s">
        <v>213</v>
      </c>
      <c r="L4109" s="13" t="s">
        <v>30</v>
      </c>
      <c r="M4109" s="13" t="s">
        <v>75</v>
      </c>
      <c r="N4109" s="13" t="s">
        <v>206</v>
      </c>
      <c r="O4109" s="33" t="s">
        <v>38</v>
      </c>
      <c r="P4109" s="58" t="s">
        <v>38</v>
      </c>
      <c r="Q4109" s="33" t="s">
        <v>207</v>
      </c>
      <c r="R4109" s="14" t="s">
        <v>38</v>
      </c>
      <c r="S4109" s="13" t="s">
        <v>208</v>
      </c>
      <c r="T4109" s="13" t="s">
        <v>209</v>
      </c>
      <c r="U4109" s="33">
        <f t="shared" ca="1" si="768"/>
        <v>45744.56914039352</v>
      </c>
      <c r="V4109" s="13" t="str">
        <f t="shared" si="769"/>
        <v>Bangalore</v>
      </c>
      <c r="W4109" s="13" t="str">
        <f t="shared" si="770"/>
        <v>CLS</v>
      </c>
      <c r="X4109" s="13">
        <f t="shared" si="771"/>
        <v>9</v>
      </c>
      <c r="Y4109" s="13" t="str">
        <f>IFERROR(VLOOKUP(C4109,ReceivingTeam[],2,FALSE),"HelpDesk")</f>
        <v>HelpDesk</v>
      </c>
      <c r="Z4109" s="67">
        <f t="shared" si="772"/>
        <v>44884.916666666664</v>
      </c>
      <c r="AA4109" s="68">
        <f t="shared" si="773"/>
        <v>44884</v>
      </c>
      <c r="AB4109" s="69" t="b">
        <f t="shared" si="774"/>
        <v>1</v>
      </c>
      <c r="AC4109" s="70">
        <f t="shared" si="775"/>
        <v>0.5</v>
      </c>
      <c r="AD4109" s="67">
        <f t="shared" si="776"/>
        <v>44884.916666666664</v>
      </c>
      <c r="AE4109" s="67">
        <f>VLOOKUP(V4109,'Branch Wise Work Timelines'!C:G,3,FALSE)+AA4109</f>
        <v>44884.416666666664</v>
      </c>
      <c r="AF4109" s="67">
        <f>IF(V4109="Bangalore",VLOOKUP(V4109,'Branch Wise Work Timelines'!C:G,4,FALSE)+AA4109+1,IF(V4109="Mumbai",VLOOKUP(V4109,'Branch Wise Work Timelines'!C:G,4,FALSE)+AA4109+1,VLOOKUP(V4109,'Branch Wise Work Timelines'!C:G,4,FALSE)+AA4109))</f>
        <v>44885.104166666664</v>
      </c>
      <c r="AG4109" s="67">
        <f>WORKDAY.INTL(AA4109,1,11)+VLOOKUP(V4109,'Branch Wise Work Timelines'!C:G,3,FALSE)</f>
        <v>44886.416666666664</v>
      </c>
      <c r="AH4109" s="69" t="str">
        <f t="shared" ca="1" si="777"/>
        <v>Out of TAT</v>
      </c>
      <c r="AI4109" s="69">
        <f t="shared" ca="1" si="778"/>
        <v>20632</v>
      </c>
      <c r="AJ4109" s="69" t="str">
        <f ca="1">IF(AI4109&lt;0,"0-12",IFERROR(VLOOKUP(AI4109,Breakup[],2,FALSE),"&gt;24"))</f>
        <v>&gt;24</v>
      </c>
      <c r="AK4109" s="69" t="str">
        <f>VLOOKUP(V4109,Master!B:D,3,FALSE)</f>
        <v>South</v>
      </c>
      <c r="AL4109" s="69" t="str">
        <f t="shared" si="779"/>
        <v>Bangalore-CLS</v>
      </c>
    </row>
    <row r="4110" spans="1:38">
      <c r="A4110" s="14" t="s">
        <v>8549</v>
      </c>
      <c r="B4110" s="54">
        <v>44701.776149768499</v>
      </c>
      <c r="C4110" s="13" t="s">
        <v>265</v>
      </c>
      <c r="D4110" s="13">
        <v>147</v>
      </c>
      <c r="E4110" s="13" t="s">
        <v>8550</v>
      </c>
      <c r="F4110" s="13" t="s">
        <v>15</v>
      </c>
      <c r="G4110" s="14">
        <v>1653055518035</v>
      </c>
      <c r="H4110" s="55">
        <v>0.48643518518518503</v>
      </c>
      <c r="I4110" s="33">
        <v>44881.486435185201</v>
      </c>
      <c r="J4110" s="58">
        <v>44881</v>
      </c>
      <c r="K4110" s="13" t="s">
        <v>213</v>
      </c>
      <c r="L4110" s="13" t="s">
        <v>30</v>
      </c>
      <c r="M4110" s="13" t="s">
        <v>75</v>
      </c>
      <c r="N4110" s="13" t="s">
        <v>206</v>
      </c>
      <c r="O4110" s="33" t="s">
        <v>38</v>
      </c>
      <c r="P4110" s="58" t="s">
        <v>38</v>
      </c>
      <c r="Q4110" s="33" t="s">
        <v>207</v>
      </c>
      <c r="R4110" s="14" t="s">
        <v>38</v>
      </c>
      <c r="S4110" s="13" t="s">
        <v>216</v>
      </c>
      <c r="T4110" s="13" t="s">
        <v>217</v>
      </c>
      <c r="U4110" s="33">
        <f t="shared" ca="1" si="768"/>
        <v>45744.56914039352</v>
      </c>
      <c r="V4110" s="13" t="str">
        <f t="shared" si="769"/>
        <v>Bangalore</v>
      </c>
      <c r="W4110" s="13" t="str">
        <f t="shared" si="770"/>
        <v>CLS</v>
      </c>
      <c r="X4110" s="13">
        <f t="shared" si="771"/>
        <v>11</v>
      </c>
      <c r="Y4110" s="13" t="str">
        <f>IFERROR(VLOOKUP(C4110,ReceivingTeam[],2,FALSE),"HelpDesk")</f>
        <v>HelpDesk</v>
      </c>
      <c r="Z4110" s="67">
        <f t="shared" si="772"/>
        <v>44881.986435185201</v>
      </c>
      <c r="AA4110" s="68">
        <f t="shared" si="773"/>
        <v>44881</v>
      </c>
      <c r="AB4110" s="69" t="b">
        <f t="shared" si="774"/>
        <v>1</v>
      </c>
      <c r="AC4110" s="70">
        <f t="shared" si="775"/>
        <v>0.5</v>
      </c>
      <c r="AD4110" s="67">
        <f t="shared" si="776"/>
        <v>44881.986435185201</v>
      </c>
      <c r="AE4110" s="67">
        <f>VLOOKUP(V4110,'Branch Wise Work Timelines'!C:G,3,FALSE)+AA4110</f>
        <v>44881.416666666664</v>
      </c>
      <c r="AF4110" s="67">
        <f>IF(V4110="Bangalore",VLOOKUP(V4110,'Branch Wise Work Timelines'!C:G,4,FALSE)+AA4110+1,IF(V4110="Mumbai",VLOOKUP(V4110,'Branch Wise Work Timelines'!C:G,4,FALSE)+AA4110+1,VLOOKUP(V4110,'Branch Wise Work Timelines'!C:G,4,FALSE)+AA4110))</f>
        <v>44882.104166666664</v>
      </c>
      <c r="AG4110" s="67">
        <f>WORKDAY.INTL(AA4110,1,11)+VLOOKUP(V4110,'Branch Wise Work Timelines'!C:G,3,FALSE)</f>
        <v>44882.416666666664</v>
      </c>
      <c r="AH4110" s="69" t="str">
        <f t="shared" ca="1" si="777"/>
        <v>Out of TAT</v>
      </c>
      <c r="AI4110" s="69">
        <f t="shared" ca="1" si="778"/>
        <v>20702</v>
      </c>
      <c r="AJ4110" s="69" t="str">
        <f ca="1">IF(AI4110&lt;0,"0-12",IFERROR(VLOOKUP(AI4110,Breakup[],2,FALSE),"&gt;24"))</f>
        <v>&gt;24</v>
      </c>
      <c r="AK4110" s="69" t="str">
        <f>VLOOKUP(V4110,Master!B:D,3,FALSE)</f>
        <v>South</v>
      </c>
      <c r="AL4110" s="69" t="str">
        <f t="shared" si="779"/>
        <v>Bangalore-CLS</v>
      </c>
    </row>
    <row r="4111" spans="1:38">
      <c r="A4111" s="14" t="s">
        <v>8551</v>
      </c>
      <c r="B4111" s="54">
        <v>44701.692884988399</v>
      </c>
      <c r="C4111" s="13" t="s">
        <v>1345</v>
      </c>
      <c r="D4111" s="13">
        <v>1850</v>
      </c>
      <c r="E4111" s="13" t="s">
        <v>8552</v>
      </c>
      <c r="F4111" s="13" t="s">
        <v>15</v>
      </c>
      <c r="G4111" s="14">
        <v>1653048302745</v>
      </c>
      <c r="H4111" s="55">
        <v>0.37104166666666699</v>
      </c>
      <c r="I4111" s="33">
        <v>44882.371041666702</v>
      </c>
      <c r="J4111" s="58">
        <v>44882</v>
      </c>
      <c r="K4111" s="13" t="s">
        <v>213</v>
      </c>
      <c r="L4111" s="13" t="s">
        <v>30</v>
      </c>
      <c r="M4111" s="13" t="s">
        <v>75</v>
      </c>
      <c r="N4111" s="13" t="s">
        <v>206</v>
      </c>
      <c r="O4111" s="33" t="s">
        <v>38</v>
      </c>
      <c r="P4111" s="58" t="s">
        <v>38</v>
      </c>
      <c r="Q4111" s="33" t="s">
        <v>207</v>
      </c>
      <c r="R4111" s="14" t="s">
        <v>38</v>
      </c>
      <c r="S4111" s="13" t="s">
        <v>216</v>
      </c>
      <c r="T4111" s="13" t="s">
        <v>217</v>
      </c>
      <c r="U4111" s="33">
        <f t="shared" ca="1" si="768"/>
        <v>45744.56914039352</v>
      </c>
      <c r="V4111" s="13" t="str">
        <f t="shared" si="769"/>
        <v>Bangalore</v>
      </c>
      <c r="W4111" s="13" t="str">
        <f t="shared" si="770"/>
        <v>CLS</v>
      </c>
      <c r="X4111" s="13">
        <f t="shared" si="771"/>
        <v>8</v>
      </c>
      <c r="Y4111" s="13" t="str">
        <f>IFERROR(VLOOKUP(C4111,ReceivingTeam[],2,FALSE),"HelpDesk")</f>
        <v>HelpDesk</v>
      </c>
      <c r="Z4111" s="67">
        <f t="shared" si="772"/>
        <v>44882.916666666664</v>
      </c>
      <c r="AA4111" s="68">
        <f t="shared" si="773"/>
        <v>44882</v>
      </c>
      <c r="AB4111" s="69" t="b">
        <f t="shared" si="774"/>
        <v>1</v>
      </c>
      <c r="AC4111" s="70">
        <f t="shared" si="775"/>
        <v>0.5</v>
      </c>
      <c r="AD4111" s="67">
        <f t="shared" si="776"/>
        <v>44882.916666666664</v>
      </c>
      <c r="AE4111" s="67">
        <f>VLOOKUP(V4111,'Branch Wise Work Timelines'!C:G,3,FALSE)+AA4111</f>
        <v>44882.416666666664</v>
      </c>
      <c r="AF4111" s="67">
        <f>IF(V4111="Bangalore",VLOOKUP(V4111,'Branch Wise Work Timelines'!C:G,4,FALSE)+AA4111+1,IF(V4111="Mumbai",VLOOKUP(V4111,'Branch Wise Work Timelines'!C:G,4,FALSE)+AA4111+1,VLOOKUP(V4111,'Branch Wise Work Timelines'!C:G,4,FALSE)+AA4111))</f>
        <v>44883.104166666664</v>
      </c>
      <c r="AG4111" s="67">
        <f>WORKDAY.INTL(AA4111,1,11)+VLOOKUP(V4111,'Branch Wise Work Timelines'!C:G,3,FALSE)</f>
        <v>44883.416666666664</v>
      </c>
      <c r="AH4111" s="69" t="str">
        <f t="shared" ca="1" si="777"/>
        <v>Out of TAT</v>
      </c>
      <c r="AI4111" s="69">
        <f t="shared" ca="1" si="778"/>
        <v>20680</v>
      </c>
      <c r="AJ4111" s="69" t="str">
        <f ca="1">IF(AI4111&lt;0,"0-12",IFERROR(VLOOKUP(AI4111,Breakup[],2,FALSE),"&gt;24"))</f>
        <v>&gt;24</v>
      </c>
      <c r="AK4111" s="69" t="str">
        <f>VLOOKUP(V4111,Master!B:D,3,FALSE)</f>
        <v>South</v>
      </c>
      <c r="AL4111" s="69" t="str">
        <f t="shared" si="779"/>
        <v>Bangalore-CLS</v>
      </c>
    </row>
    <row r="4112" spans="1:38">
      <c r="A4112" s="14" t="s">
        <v>8553</v>
      </c>
      <c r="B4112" s="54">
        <v>44701.7433423611</v>
      </c>
      <c r="C4112" s="13" t="s">
        <v>261</v>
      </c>
      <c r="D4112" s="13">
        <v>538</v>
      </c>
      <c r="E4112" s="13" t="s">
        <v>8554</v>
      </c>
      <c r="F4112" s="13" t="s">
        <v>33</v>
      </c>
      <c r="G4112" s="14">
        <v>1653049856324</v>
      </c>
      <c r="H4112" s="55">
        <v>0.56428240740740698</v>
      </c>
      <c r="I4112" s="33">
        <v>44886.564282407402</v>
      </c>
      <c r="J4112" s="58">
        <v>44886</v>
      </c>
      <c r="K4112" s="13" t="s">
        <v>263</v>
      </c>
      <c r="L4112" s="13" t="s">
        <v>69</v>
      </c>
      <c r="M4112" s="13" t="s">
        <v>101</v>
      </c>
      <c r="N4112" s="13" t="s">
        <v>206</v>
      </c>
      <c r="O4112" s="33" t="s">
        <v>38</v>
      </c>
      <c r="P4112" s="58" t="s">
        <v>38</v>
      </c>
      <c r="Q4112" s="33" t="s">
        <v>207</v>
      </c>
      <c r="R4112" s="14" t="s">
        <v>38</v>
      </c>
      <c r="S4112" s="13" t="s">
        <v>208</v>
      </c>
      <c r="T4112" s="13" t="s">
        <v>209</v>
      </c>
      <c r="U4112" s="33">
        <f t="shared" ca="1" si="768"/>
        <v>45744.56914039352</v>
      </c>
      <c r="V4112" s="13" t="str">
        <f t="shared" si="769"/>
        <v>Mumbai</v>
      </c>
      <c r="W4112" s="13" t="str">
        <f t="shared" si="770"/>
        <v>RI</v>
      </c>
      <c r="X4112" s="13">
        <f t="shared" si="771"/>
        <v>13</v>
      </c>
      <c r="Y4112" s="13" t="str">
        <f>IFERROR(VLOOKUP(C4112,ReceivingTeam[],2,FALSE),"HelpDesk")</f>
        <v>HelpDesk</v>
      </c>
      <c r="Z4112" s="67">
        <f t="shared" si="772"/>
        <v>44887.064282407402</v>
      </c>
      <c r="AA4112" s="68">
        <f t="shared" si="773"/>
        <v>44886</v>
      </c>
      <c r="AB4112" s="69" t="b">
        <f t="shared" si="774"/>
        <v>1</v>
      </c>
      <c r="AC4112" s="70">
        <f t="shared" si="775"/>
        <v>0.5</v>
      </c>
      <c r="AD4112" s="67">
        <f t="shared" si="776"/>
        <v>44887.064282407402</v>
      </c>
      <c r="AE4112" s="67">
        <f>VLOOKUP(V4112,'Branch Wise Work Timelines'!C:G,3,FALSE)+AA4112</f>
        <v>44886.416666666664</v>
      </c>
      <c r="AF4112" s="67">
        <f>IF(V4112="Bangalore",VLOOKUP(V4112,'Branch Wise Work Timelines'!C:G,4,FALSE)+AA4112+1,IF(V4112="Mumbai",VLOOKUP(V4112,'Branch Wise Work Timelines'!C:G,4,FALSE)+AA4112+1,VLOOKUP(V4112,'Branch Wise Work Timelines'!C:G,4,FALSE)+AA4112))</f>
        <v>44887.25</v>
      </c>
      <c r="AG4112" s="67">
        <f>WORKDAY.INTL(AA4112,1,11)+VLOOKUP(V4112,'Branch Wise Work Timelines'!C:G,3,FALSE)</f>
        <v>44887.416666666664</v>
      </c>
      <c r="AH4112" s="69" t="str">
        <f t="shared" ca="1" si="777"/>
        <v>Out of TAT</v>
      </c>
      <c r="AI4112" s="69">
        <f t="shared" ca="1" si="778"/>
        <v>20581</v>
      </c>
      <c r="AJ4112" s="69" t="str">
        <f ca="1">IF(AI4112&lt;0,"0-12",IFERROR(VLOOKUP(AI4112,Breakup[],2,FALSE),"&gt;24"))</f>
        <v>&gt;24</v>
      </c>
      <c r="AK4112" s="69" t="str">
        <f>VLOOKUP(V4112,Master!B:D,3,FALSE)</f>
        <v>East</v>
      </c>
      <c r="AL4112" s="69" t="str">
        <f t="shared" si="779"/>
        <v>Mumbai</v>
      </c>
    </row>
    <row r="4113" spans="1:38">
      <c r="A4113" s="14" t="s">
        <v>8555</v>
      </c>
      <c r="B4113" s="54">
        <v>44701.861097372697</v>
      </c>
      <c r="C4113" s="13" t="s">
        <v>6284</v>
      </c>
      <c r="D4113" s="13">
        <v>1314</v>
      </c>
      <c r="E4113" s="13" t="s">
        <v>8556</v>
      </c>
      <c r="F4113" s="13" t="s">
        <v>33</v>
      </c>
      <c r="G4113" s="14">
        <v>1653061650415</v>
      </c>
      <c r="H4113" s="55">
        <v>0.83431712962963001</v>
      </c>
      <c r="I4113" s="33">
        <v>44886.8343171296</v>
      </c>
      <c r="J4113" s="58">
        <v>44886</v>
      </c>
      <c r="K4113" s="13" t="s">
        <v>213</v>
      </c>
      <c r="L4113" s="13" t="s">
        <v>30</v>
      </c>
      <c r="M4113" s="13" t="s">
        <v>282</v>
      </c>
      <c r="N4113" s="13" t="s">
        <v>206</v>
      </c>
      <c r="O4113" s="33" t="s">
        <v>38</v>
      </c>
      <c r="P4113" s="58" t="s">
        <v>38</v>
      </c>
      <c r="Q4113" s="33" t="s">
        <v>207</v>
      </c>
      <c r="R4113" s="14" t="s">
        <v>38</v>
      </c>
      <c r="S4113" s="13" t="s">
        <v>216</v>
      </c>
      <c r="T4113" s="13" t="s">
        <v>278</v>
      </c>
      <c r="U4113" s="33">
        <f t="shared" ca="1" si="768"/>
        <v>45744.56914039352</v>
      </c>
      <c r="V4113" s="13" t="str">
        <f t="shared" si="769"/>
        <v>Bangalore</v>
      </c>
      <c r="W4113" s="13" t="str">
        <f t="shared" si="770"/>
        <v>RI</v>
      </c>
      <c r="X4113" s="13">
        <f t="shared" si="771"/>
        <v>20</v>
      </c>
      <c r="Y4113" s="13" t="str">
        <f>IFERROR(VLOOKUP(C4113,ReceivingTeam[],2,FALSE),"HelpDesk")</f>
        <v>HelpDesk</v>
      </c>
      <c r="Z4113" s="67">
        <f t="shared" si="772"/>
        <v>44890.1468171296</v>
      </c>
      <c r="AA4113" s="68">
        <f t="shared" si="773"/>
        <v>44886</v>
      </c>
      <c r="AB4113" s="69" t="b">
        <f t="shared" si="774"/>
        <v>1</v>
      </c>
      <c r="AC4113" s="70">
        <f t="shared" si="775"/>
        <v>3</v>
      </c>
      <c r="AD4113" s="67">
        <f t="shared" si="776"/>
        <v>44890.1468171296</v>
      </c>
      <c r="AE4113" s="67">
        <f>VLOOKUP(V4113,'Branch Wise Work Timelines'!C:G,3,FALSE)+AA4113</f>
        <v>44886.416666666664</v>
      </c>
      <c r="AF4113" s="67">
        <f>IF(V4113="Bangalore",VLOOKUP(V4113,'Branch Wise Work Timelines'!C:G,4,FALSE)+AA4113+1,IF(V4113="Mumbai",VLOOKUP(V4113,'Branch Wise Work Timelines'!C:G,4,FALSE)+AA4113+1,VLOOKUP(V4113,'Branch Wise Work Timelines'!C:G,4,FALSE)+AA4113))</f>
        <v>44887.104166666664</v>
      </c>
      <c r="AG4113" s="67">
        <f>WORKDAY.INTL(AA4113,1,11)+VLOOKUP(V4113,'Branch Wise Work Timelines'!C:G,3,FALSE)</f>
        <v>44887.416666666664</v>
      </c>
      <c r="AH4113" s="69" t="str">
        <f t="shared" ca="1" si="777"/>
        <v>Out of TAT</v>
      </c>
      <c r="AI4113" s="69">
        <f t="shared" ca="1" si="778"/>
        <v>20507</v>
      </c>
      <c r="AJ4113" s="69" t="str">
        <f ca="1">IF(AI4113&lt;0,"0-12",IFERROR(VLOOKUP(AI4113,Breakup[],2,FALSE),"&gt;24"))</f>
        <v>&gt;24</v>
      </c>
      <c r="AK4113" s="69" t="str">
        <f>VLOOKUP(V4113,Master!B:D,3,FALSE)</f>
        <v>South</v>
      </c>
      <c r="AL4113" s="69" t="str">
        <f t="shared" si="779"/>
        <v>Bangalore</v>
      </c>
    </row>
    <row r="4114" spans="1:38">
      <c r="A4114" s="14" t="s">
        <v>8557</v>
      </c>
      <c r="B4114" s="54">
        <v>44701.858591516197</v>
      </c>
      <c r="C4114" s="13" t="s">
        <v>6284</v>
      </c>
      <c r="D4114" s="13">
        <v>1760</v>
      </c>
      <c r="E4114" s="13" t="s">
        <v>8558</v>
      </c>
      <c r="F4114" s="13" t="s">
        <v>33</v>
      </c>
      <c r="G4114" s="14">
        <v>1653061650415</v>
      </c>
      <c r="H4114" s="55">
        <v>0.82552083333333304</v>
      </c>
      <c r="I4114" s="33">
        <v>44887.825520833299</v>
      </c>
      <c r="J4114" s="58">
        <v>44887</v>
      </c>
      <c r="K4114" s="13" t="s">
        <v>213</v>
      </c>
      <c r="L4114" s="13" t="s">
        <v>30</v>
      </c>
      <c r="M4114" s="13" t="s">
        <v>282</v>
      </c>
      <c r="N4114" s="13" t="s">
        <v>215</v>
      </c>
      <c r="O4114" s="33" t="s">
        <v>38</v>
      </c>
      <c r="P4114" s="58" t="s">
        <v>38</v>
      </c>
      <c r="Q4114" s="33" t="s">
        <v>207</v>
      </c>
      <c r="R4114" s="14" t="s">
        <v>38</v>
      </c>
      <c r="S4114" s="13" t="s">
        <v>216</v>
      </c>
      <c r="T4114" s="13" t="s">
        <v>278</v>
      </c>
      <c r="U4114" s="33">
        <f t="shared" ca="1" si="768"/>
        <v>45744.56914039352</v>
      </c>
      <c r="V4114" s="13" t="str">
        <f t="shared" si="769"/>
        <v>Bangalore</v>
      </c>
      <c r="W4114" s="13" t="str">
        <f t="shared" si="770"/>
        <v>RI</v>
      </c>
      <c r="X4114" s="13">
        <f t="shared" si="771"/>
        <v>19</v>
      </c>
      <c r="Y4114" s="13" t="str">
        <f>IFERROR(VLOOKUP(C4114,ReceivingTeam[],2,FALSE),"HelpDesk")</f>
        <v>HelpDesk</v>
      </c>
      <c r="Z4114" s="67">
        <f t="shared" si="772"/>
        <v>44891.138020833299</v>
      </c>
      <c r="AA4114" s="68">
        <f t="shared" si="773"/>
        <v>44887</v>
      </c>
      <c r="AB4114" s="69" t="b">
        <f t="shared" si="774"/>
        <v>1</v>
      </c>
      <c r="AC4114" s="70">
        <f t="shared" si="775"/>
        <v>3</v>
      </c>
      <c r="AD4114" s="67">
        <f t="shared" si="776"/>
        <v>44891.138020833299</v>
      </c>
      <c r="AE4114" s="67">
        <f>VLOOKUP(V4114,'Branch Wise Work Timelines'!C:G,3,FALSE)+AA4114</f>
        <v>44887.416666666664</v>
      </c>
      <c r="AF4114" s="67">
        <f>IF(V4114="Bangalore",VLOOKUP(V4114,'Branch Wise Work Timelines'!C:G,4,FALSE)+AA4114+1,IF(V4114="Mumbai",VLOOKUP(V4114,'Branch Wise Work Timelines'!C:G,4,FALSE)+AA4114+1,VLOOKUP(V4114,'Branch Wise Work Timelines'!C:G,4,FALSE)+AA4114))</f>
        <v>44888.104166666664</v>
      </c>
      <c r="AG4114" s="67">
        <f>WORKDAY.INTL(AA4114,1,11)+VLOOKUP(V4114,'Branch Wise Work Timelines'!C:G,3,FALSE)</f>
        <v>44888.416666666664</v>
      </c>
      <c r="AH4114" s="69" t="str">
        <f t="shared" ca="1" si="777"/>
        <v>Out of TAT</v>
      </c>
      <c r="AI4114" s="69">
        <f t="shared" ca="1" si="778"/>
        <v>20483</v>
      </c>
      <c r="AJ4114" s="69" t="str">
        <f ca="1">IF(AI4114&lt;0,"0-12",IFERROR(VLOOKUP(AI4114,Breakup[],2,FALSE),"&gt;24"))</f>
        <v>&gt;24</v>
      </c>
      <c r="AK4114" s="69" t="str">
        <f>VLOOKUP(V4114,Master!B:D,3,FALSE)</f>
        <v>South</v>
      </c>
      <c r="AL4114" s="69" t="str">
        <f t="shared" si="779"/>
        <v>Bangalore</v>
      </c>
    </row>
    <row r="4115" spans="1:38">
      <c r="A4115" s="14" t="s">
        <v>8559</v>
      </c>
      <c r="B4115" s="54">
        <v>44701.746258761603</v>
      </c>
      <c r="C4115" s="13" t="s">
        <v>235</v>
      </c>
      <c r="D4115" s="13">
        <v>1288</v>
      </c>
      <c r="E4115" s="13" t="s">
        <v>8560</v>
      </c>
      <c r="F4115" s="13" t="s">
        <v>15</v>
      </c>
      <c r="G4115" s="14">
        <v>1653053249969</v>
      </c>
      <c r="H4115" s="55">
        <v>0.44748842592592603</v>
      </c>
      <c r="I4115" s="33">
        <v>44890.447488425903</v>
      </c>
      <c r="J4115" s="58">
        <v>44890</v>
      </c>
      <c r="K4115" s="13" t="s">
        <v>213</v>
      </c>
      <c r="L4115" s="13" t="s">
        <v>30</v>
      </c>
      <c r="M4115" s="13" t="s">
        <v>214</v>
      </c>
      <c r="N4115" s="13" t="s">
        <v>215</v>
      </c>
      <c r="O4115" s="33" t="s">
        <v>38</v>
      </c>
      <c r="P4115" s="58" t="s">
        <v>38</v>
      </c>
      <c r="Q4115" s="33" t="s">
        <v>207</v>
      </c>
      <c r="R4115" s="14" t="s">
        <v>38</v>
      </c>
      <c r="S4115" s="13" t="s">
        <v>216</v>
      </c>
      <c r="T4115" s="13" t="s">
        <v>217</v>
      </c>
      <c r="U4115" s="33">
        <f t="shared" ca="1" si="768"/>
        <v>45744.56914039352</v>
      </c>
      <c r="V4115" s="13" t="str">
        <f t="shared" si="769"/>
        <v>Bangalore</v>
      </c>
      <c r="W4115" s="13" t="str">
        <f t="shared" si="770"/>
        <v>CLS</v>
      </c>
      <c r="X4115" s="13">
        <f t="shared" si="771"/>
        <v>10</v>
      </c>
      <c r="Y4115" s="13" t="str">
        <f>IFERROR(VLOOKUP(C4115,ReceivingTeam[],2,FALSE),"HelpDesk")</f>
        <v>HelpDesk</v>
      </c>
      <c r="Z4115" s="67">
        <f t="shared" si="772"/>
        <v>44890.947488425903</v>
      </c>
      <c r="AA4115" s="68">
        <f t="shared" si="773"/>
        <v>44890</v>
      </c>
      <c r="AB4115" s="69" t="b">
        <f t="shared" si="774"/>
        <v>1</v>
      </c>
      <c r="AC4115" s="70">
        <f t="shared" si="775"/>
        <v>0.5</v>
      </c>
      <c r="AD4115" s="67">
        <f t="shared" si="776"/>
        <v>44890.947488425903</v>
      </c>
      <c r="AE4115" s="67">
        <f>VLOOKUP(V4115,'Branch Wise Work Timelines'!C:G,3,FALSE)+AA4115</f>
        <v>44890.416666666664</v>
      </c>
      <c r="AF4115" s="67">
        <f>IF(V4115="Bangalore",VLOOKUP(V4115,'Branch Wise Work Timelines'!C:G,4,FALSE)+AA4115+1,IF(V4115="Mumbai",VLOOKUP(V4115,'Branch Wise Work Timelines'!C:G,4,FALSE)+AA4115+1,VLOOKUP(V4115,'Branch Wise Work Timelines'!C:G,4,FALSE)+AA4115))</f>
        <v>44891.104166666664</v>
      </c>
      <c r="AG4115" s="67">
        <f>WORKDAY.INTL(AA4115,1,11)+VLOOKUP(V4115,'Branch Wise Work Timelines'!C:G,3,FALSE)</f>
        <v>44891.416666666664</v>
      </c>
      <c r="AH4115" s="69" t="str">
        <f t="shared" ca="1" si="777"/>
        <v>Out of TAT</v>
      </c>
      <c r="AI4115" s="69">
        <f t="shared" ca="1" si="778"/>
        <v>20487</v>
      </c>
      <c r="AJ4115" s="69" t="str">
        <f ca="1">IF(AI4115&lt;0,"0-12",IFERROR(VLOOKUP(AI4115,Breakup[],2,FALSE),"&gt;24"))</f>
        <v>&gt;24</v>
      </c>
      <c r="AK4115" s="69" t="str">
        <f>VLOOKUP(V4115,Master!B:D,3,FALSE)</f>
        <v>South</v>
      </c>
      <c r="AL4115" s="69" t="str">
        <f t="shared" si="779"/>
        <v>Bangalore-CLS</v>
      </c>
    </row>
    <row r="4116" spans="1:38">
      <c r="A4116" s="14" t="s">
        <v>8561</v>
      </c>
      <c r="B4116" s="54">
        <v>44701.698318136601</v>
      </c>
      <c r="C4116" s="13" t="s">
        <v>1342</v>
      </c>
      <c r="D4116" s="13">
        <v>1990</v>
      </c>
      <c r="E4116" s="13" t="s">
        <v>8562</v>
      </c>
      <c r="F4116" s="13" t="s">
        <v>15</v>
      </c>
      <c r="G4116" s="14">
        <v>1653051626097</v>
      </c>
      <c r="H4116" s="55">
        <v>0.62075231481481496</v>
      </c>
      <c r="I4116" s="33">
        <v>44884.620752314797</v>
      </c>
      <c r="J4116" s="58">
        <v>44884</v>
      </c>
      <c r="K4116" s="13" t="s">
        <v>213</v>
      </c>
      <c r="L4116" s="13" t="s">
        <v>30</v>
      </c>
      <c r="M4116" s="13" t="s">
        <v>214</v>
      </c>
      <c r="N4116" s="13" t="s">
        <v>206</v>
      </c>
      <c r="O4116" s="33" t="s">
        <v>38</v>
      </c>
      <c r="P4116" s="58" t="s">
        <v>38</v>
      </c>
      <c r="Q4116" s="33" t="s">
        <v>207</v>
      </c>
      <c r="R4116" s="14" t="s">
        <v>38</v>
      </c>
      <c r="S4116" s="13" t="s">
        <v>216</v>
      </c>
      <c r="T4116" s="13" t="s">
        <v>217</v>
      </c>
      <c r="U4116" s="33">
        <f t="shared" ca="1" si="768"/>
        <v>45744.56914039352</v>
      </c>
      <c r="V4116" s="13" t="str">
        <f t="shared" si="769"/>
        <v>Bangalore</v>
      </c>
      <c r="W4116" s="13" t="str">
        <f t="shared" si="770"/>
        <v>CLS</v>
      </c>
      <c r="X4116" s="13">
        <f t="shared" si="771"/>
        <v>14</v>
      </c>
      <c r="Y4116" s="13" t="str">
        <f>IFERROR(VLOOKUP(C4116,ReceivingTeam[],2,FALSE),"HelpDesk")</f>
        <v>HelpDesk</v>
      </c>
      <c r="Z4116" s="67">
        <f t="shared" si="772"/>
        <v>44886.433252314797</v>
      </c>
      <c r="AA4116" s="68">
        <f t="shared" si="773"/>
        <v>44884</v>
      </c>
      <c r="AB4116" s="69" t="b">
        <f t="shared" si="774"/>
        <v>1</v>
      </c>
      <c r="AC4116" s="70">
        <f t="shared" si="775"/>
        <v>0.5</v>
      </c>
      <c r="AD4116" s="67">
        <f t="shared" si="776"/>
        <v>44886.433252314797</v>
      </c>
      <c r="AE4116" s="67">
        <f>VLOOKUP(V4116,'Branch Wise Work Timelines'!C:G,3,FALSE)+AA4116</f>
        <v>44884.416666666664</v>
      </c>
      <c r="AF4116" s="67">
        <f>IF(V4116="Bangalore",VLOOKUP(V4116,'Branch Wise Work Timelines'!C:G,4,FALSE)+AA4116+1,IF(V4116="Mumbai",VLOOKUP(V4116,'Branch Wise Work Timelines'!C:G,4,FALSE)+AA4116+1,VLOOKUP(V4116,'Branch Wise Work Timelines'!C:G,4,FALSE)+AA4116))</f>
        <v>44885.104166666664</v>
      </c>
      <c r="AG4116" s="67">
        <f>WORKDAY.INTL(AA4116,1,11)+VLOOKUP(V4116,'Branch Wise Work Timelines'!C:G,3,FALSE)</f>
        <v>44886.416666666664</v>
      </c>
      <c r="AH4116" s="69" t="str">
        <f t="shared" ca="1" si="777"/>
        <v>Out of TAT</v>
      </c>
      <c r="AI4116" s="69">
        <f t="shared" ca="1" si="778"/>
        <v>20596</v>
      </c>
      <c r="AJ4116" s="69" t="str">
        <f ca="1">IF(AI4116&lt;0,"0-12",IFERROR(VLOOKUP(AI4116,Breakup[],2,FALSE),"&gt;24"))</f>
        <v>&gt;24</v>
      </c>
      <c r="AK4116" s="69" t="str">
        <f>VLOOKUP(V4116,Master!B:D,3,FALSE)</f>
        <v>South</v>
      </c>
      <c r="AL4116" s="69" t="str">
        <f t="shared" si="779"/>
        <v>Bangalore-CLS</v>
      </c>
    </row>
    <row r="4117" spans="1:38">
      <c r="A4117" s="14" t="s">
        <v>8563</v>
      </c>
      <c r="B4117" s="54">
        <v>44701.774069293999</v>
      </c>
      <c r="C4117" s="13" t="s">
        <v>89</v>
      </c>
      <c r="D4117" s="13">
        <v>1386</v>
      </c>
      <c r="E4117" s="13" t="s">
        <v>8564</v>
      </c>
      <c r="F4117" s="13" t="s">
        <v>15</v>
      </c>
      <c r="G4117" s="14">
        <v>1653054766382</v>
      </c>
      <c r="H4117" s="55">
        <v>9.8043981481481496E-2</v>
      </c>
      <c r="I4117" s="33">
        <v>44886.098043981503</v>
      </c>
      <c r="J4117" s="58">
        <v>44886</v>
      </c>
      <c r="K4117" s="13" t="s">
        <v>213</v>
      </c>
      <c r="L4117" s="13" t="s">
        <v>30</v>
      </c>
      <c r="M4117" s="13" t="s">
        <v>75</v>
      </c>
      <c r="N4117" s="13" t="s">
        <v>206</v>
      </c>
      <c r="O4117" s="33" t="s">
        <v>38</v>
      </c>
      <c r="P4117" s="58" t="s">
        <v>38</v>
      </c>
      <c r="Q4117" s="33" t="s">
        <v>207</v>
      </c>
      <c r="R4117" s="14" t="s">
        <v>38</v>
      </c>
      <c r="S4117" s="13" t="s">
        <v>216</v>
      </c>
      <c r="T4117" s="13" t="s">
        <v>217</v>
      </c>
      <c r="U4117" s="33">
        <f t="shared" ca="1" si="768"/>
        <v>45744.56914039352</v>
      </c>
      <c r="V4117" s="13" t="str">
        <f t="shared" si="769"/>
        <v>Bangalore</v>
      </c>
      <c r="W4117" s="13" t="str">
        <f t="shared" si="770"/>
        <v>CLS</v>
      </c>
      <c r="X4117" s="13">
        <f t="shared" si="771"/>
        <v>2</v>
      </c>
      <c r="Y4117" s="13" t="str">
        <f>IFERROR(VLOOKUP(C4117,ReceivingTeam[],2,FALSE),"HelpDesk")</f>
        <v>Branch office</v>
      </c>
      <c r="Z4117" s="67">
        <f t="shared" si="772"/>
        <v>44886.916666666664</v>
      </c>
      <c r="AA4117" s="68">
        <f t="shared" si="773"/>
        <v>44886</v>
      </c>
      <c r="AB4117" s="69" t="b">
        <f t="shared" si="774"/>
        <v>1</v>
      </c>
      <c r="AC4117" s="70">
        <f t="shared" si="775"/>
        <v>0.5</v>
      </c>
      <c r="AD4117" s="67">
        <f t="shared" si="776"/>
        <v>44886.916666666664</v>
      </c>
      <c r="AE4117" s="67">
        <f>VLOOKUP(V4117,'Branch Wise Work Timelines'!C:G,3,FALSE)+AA4117</f>
        <v>44886.416666666664</v>
      </c>
      <c r="AF4117" s="67">
        <f>IF(V4117="Bangalore",VLOOKUP(V4117,'Branch Wise Work Timelines'!C:G,4,FALSE)+AA4117+1,IF(V4117="Mumbai",VLOOKUP(V4117,'Branch Wise Work Timelines'!C:G,4,FALSE)+AA4117+1,VLOOKUP(V4117,'Branch Wise Work Timelines'!C:G,4,FALSE)+AA4117))</f>
        <v>44887.104166666664</v>
      </c>
      <c r="AG4117" s="67">
        <f>WORKDAY.INTL(AA4117,1,11)+VLOOKUP(V4117,'Branch Wise Work Timelines'!C:G,3,FALSE)</f>
        <v>44887.416666666664</v>
      </c>
      <c r="AH4117" s="69" t="str">
        <f t="shared" ca="1" si="777"/>
        <v>Out of TAT</v>
      </c>
      <c r="AI4117" s="69">
        <f t="shared" ca="1" si="778"/>
        <v>20584</v>
      </c>
      <c r="AJ4117" s="69" t="str">
        <f ca="1">IF(AI4117&lt;0,"0-12",IFERROR(VLOOKUP(AI4117,Breakup[],2,FALSE),"&gt;24"))</f>
        <v>&gt;24</v>
      </c>
      <c r="AK4117" s="69" t="str">
        <f>VLOOKUP(V4117,Master!B:D,3,FALSE)</f>
        <v>South</v>
      </c>
      <c r="AL4117" s="69" t="str">
        <f t="shared" si="779"/>
        <v>Bangalore-CLS</v>
      </c>
    </row>
    <row r="4118" spans="1:38">
      <c r="A4118" s="14" t="s">
        <v>8565</v>
      </c>
      <c r="B4118" s="54">
        <v>44701.776251967603</v>
      </c>
      <c r="C4118" s="13" t="s">
        <v>227</v>
      </c>
      <c r="D4118" s="13">
        <v>1539</v>
      </c>
      <c r="E4118" s="13" t="s">
        <v>8566</v>
      </c>
      <c r="F4118" s="13" t="s">
        <v>15</v>
      </c>
      <c r="G4118" s="14">
        <v>1653054189256</v>
      </c>
      <c r="H4118" s="55">
        <v>6.8541666666666695E-2</v>
      </c>
      <c r="I4118" s="33">
        <v>44891.068541666697</v>
      </c>
      <c r="J4118" s="58">
        <v>44891</v>
      </c>
      <c r="K4118" s="13" t="s">
        <v>213</v>
      </c>
      <c r="L4118" s="13" t="s">
        <v>30</v>
      </c>
      <c r="M4118" s="13" t="s">
        <v>214</v>
      </c>
      <c r="N4118" s="13" t="s">
        <v>206</v>
      </c>
      <c r="O4118" s="33">
        <v>44891.922986111102</v>
      </c>
      <c r="P4118" s="58">
        <v>44891</v>
      </c>
      <c r="Q4118" s="33" t="s">
        <v>237</v>
      </c>
      <c r="R4118" s="14">
        <v>818</v>
      </c>
      <c r="S4118" s="13" t="s">
        <v>216</v>
      </c>
      <c r="T4118" s="13" t="s">
        <v>217</v>
      </c>
      <c r="U4118" s="33">
        <f t="shared" ca="1" si="768"/>
        <v>45744.56914039352</v>
      </c>
      <c r="V4118" s="13" t="str">
        <f t="shared" si="769"/>
        <v>Bangalore</v>
      </c>
      <c r="W4118" s="13" t="str">
        <f t="shared" si="770"/>
        <v>CLS</v>
      </c>
      <c r="X4118" s="13">
        <f t="shared" si="771"/>
        <v>1</v>
      </c>
      <c r="Y4118" s="13" t="str">
        <f>IFERROR(VLOOKUP(C4118,ReceivingTeam[],2,FALSE),"HelpDesk")</f>
        <v>HelpDesk</v>
      </c>
      <c r="Z4118" s="67">
        <f t="shared" si="772"/>
        <v>44891.916666666664</v>
      </c>
      <c r="AA4118" s="68">
        <f t="shared" si="773"/>
        <v>44891</v>
      </c>
      <c r="AB4118" s="69" t="b">
        <f t="shared" si="774"/>
        <v>1</v>
      </c>
      <c r="AC4118" s="70">
        <f t="shared" si="775"/>
        <v>0.5</v>
      </c>
      <c r="AD4118" s="67">
        <f t="shared" si="776"/>
        <v>44891.916666666664</v>
      </c>
      <c r="AE4118" s="67">
        <f>VLOOKUP(V4118,'Branch Wise Work Timelines'!C:G,3,FALSE)+AA4118</f>
        <v>44891.416666666664</v>
      </c>
      <c r="AF4118" s="67">
        <f>IF(V4118="Bangalore",VLOOKUP(V4118,'Branch Wise Work Timelines'!C:G,4,FALSE)+AA4118+1,IF(V4118="Mumbai",VLOOKUP(V4118,'Branch Wise Work Timelines'!C:G,4,FALSE)+AA4118+1,VLOOKUP(V4118,'Branch Wise Work Timelines'!C:G,4,FALSE)+AA4118))</f>
        <v>44892.104166666664</v>
      </c>
      <c r="AG4118" s="67">
        <f>WORKDAY.INTL(AA4118,1,11)+VLOOKUP(V4118,'Branch Wise Work Timelines'!C:G,3,FALSE)</f>
        <v>44893.416666666664</v>
      </c>
      <c r="AH4118" s="69" t="str">
        <f t="shared" si="777"/>
        <v>Not Met</v>
      </c>
      <c r="AI4118" s="69">
        <f t="shared" ca="1" si="778"/>
        <v>20464</v>
      </c>
      <c r="AJ4118" s="69" t="str">
        <f ca="1">IF(AI4118&lt;0,"0-12",IFERROR(VLOOKUP(AI4118,Breakup[],2,FALSE),"&gt;24"))</f>
        <v>&gt;24</v>
      </c>
      <c r="AK4118" s="69" t="str">
        <f>VLOOKUP(V4118,Master!B:D,3,FALSE)</f>
        <v>South</v>
      </c>
      <c r="AL4118" s="69" t="str">
        <f t="shared" si="779"/>
        <v>Bangalore-CLS</v>
      </c>
    </row>
    <row r="4119" spans="1:38">
      <c r="A4119" s="14" t="s">
        <v>8567</v>
      </c>
      <c r="B4119" s="54">
        <v>44701.6752855671</v>
      </c>
      <c r="C4119" s="13" t="s">
        <v>235</v>
      </c>
      <c r="D4119" s="13">
        <v>1901</v>
      </c>
      <c r="E4119" s="13" t="s">
        <v>8568</v>
      </c>
      <c r="F4119" s="13" t="s">
        <v>15</v>
      </c>
      <c r="G4119" s="14">
        <v>1653051574035</v>
      </c>
      <c r="H4119" s="55">
        <v>0.69160879629629601</v>
      </c>
      <c r="I4119" s="33">
        <v>44890.691608796304</v>
      </c>
      <c r="J4119" s="58">
        <v>44890</v>
      </c>
      <c r="K4119" s="13" t="s">
        <v>213</v>
      </c>
      <c r="L4119" s="13" t="s">
        <v>30</v>
      </c>
      <c r="M4119" s="13" t="s">
        <v>75</v>
      </c>
      <c r="N4119" s="13" t="s">
        <v>206</v>
      </c>
      <c r="O4119" s="33" t="s">
        <v>38</v>
      </c>
      <c r="P4119" s="58" t="s">
        <v>38</v>
      </c>
      <c r="Q4119" s="33" t="s">
        <v>207</v>
      </c>
      <c r="R4119" s="14" t="s">
        <v>38</v>
      </c>
      <c r="S4119" s="13" t="s">
        <v>208</v>
      </c>
      <c r="T4119" s="13" t="s">
        <v>209</v>
      </c>
      <c r="U4119" s="33">
        <f t="shared" ca="1" si="768"/>
        <v>45744.56914039352</v>
      </c>
      <c r="V4119" s="13" t="str">
        <f t="shared" si="769"/>
        <v>Bangalore</v>
      </c>
      <c r="W4119" s="13" t="str">
        <f t="shared" si="770"/>
        <v>CLS</v>
      </c>
      <c r="X4119" s="13">
        <f t="shared" si="771"/>
        <v>16</v>
      </c>
      <c r="Y4119" s="13" t="str">
        <f>IFERROR(VLOOKUP(C4119,ReceivingTeam[],2,FALSE),"HelpDesk")</f>
        <v>HelpDesk</v>
      </c>
      <c r="Z4119" s="67">
        <f t="shared" si="772"/>
        <v>44891.504108796304</v>
      </c>
      <c r="AA4119" s="68">
        <f t="shared" si="773"/>
        <v>44890</v>
      </c>
      <c r="AB4119" s="69" t="b">
        <f t="shared" si="774"/>
        <v>1</v>
      </c>
      <c r="AC4119" s="70">
        <f t="shared" si="775"/>
        <v>0.5</v>
      </c>
      <c r="AD4119" s="67">
        <f t="shared" si="776"/>
        <v>44891.504108796304</v>
      </c>
      <c r="AE4119" s="67">
        <f>VLOOKUP(V4119,'Branch Wise Work Timelines'!C:G,3,FALSE)+AA4119</f>
        <v>44890.416666666664</v>
      </c>
      <c r="AF4119" s="67">
        <f>IF(V4119="Bangalore",VLOOKUP(V4119,'Branch Wise Work Timelines'!C:G,4,FALSE)+AA4119+1,IF(V4119="Mumbai",VLOOKUP(V4119,'Branch Wise Work Timelines'!C:G,4,FALSE)+AA4119+1,VLOOKUP(V4119,'Branch Wise Work Timelines'!C:G,4,FALSE)+AA4119))</f>
        <v>44891.104166666664</v>
      </c>
      <c r="AG4119" s="67">
        <f>WORKDAY.INTL(AA4119,1,11)+VLOOKUP(V4119,'Branch Wise Work Timelines'!C:G,3,FALSE)</f>
        <v>44891.416666666664</v>
      </c>
      <c r="AH4119" s="69" t="str">
        <f t="shared" ca="1" si="777"/>
        <v>Out of TAT</v>
      </c>
      <c r="AI4119" s="69">
        <f t="shared" ca="1" si="778"/>
        <v>20474</v>
      </c>
      <c r="AJ4119" s="69" t="str">
        <f ca="1">IF(AI4119&lt;0,"0-12",IFERROR(VLOOKUP(AI4119,Breakup[],2,FALSE),"&gt;24"))</f>
        <v>&gt;24</v>
      </c>
      <c r="AK4119" s="69" t="str">
        <f>VLOOKUP(V4119,Master!B:D,3,FALSE)</f>
        <v>South</v>
      </c>
      <c r="AL4119" s="69" t="str">
        <f t="shared" si="779"/>
        <v>Bangalore-CLS</v>
      </c>
    </row>
    <row r="4120" spans="1:38">
      <c r="A4120" s="14" t="s">
        <v>8569</v>
      </c>
      <c r="B4120" s="54">
        <v>44701.747444212997</v>
      </c>
      <c r="C4120" s="13" t="s">
        <v>261</v>
      </c>
      <c r="D4120" s="13">
        <v>734</v>
      </c>
      <c r="E4120" s="13" t="s">
        <v>8570</v>
      </c>
      <c r="F4120" s="13" t="s">
        <v>33</v>
      </c>
      <c r="G4120" s="14">
        <v>1653049856324</v>
      </c>
      <c r="H4120" s="55">
        <v>0.77498842592592598</v>
      </c>
      <c r="I4120" s="33">
        <v>44890.774988425903</v>
      </c>
      <c r="J4120" s="58">
        <v>44890</v>
      </c>
      <c r="K4120" s="13" t="s">
        <v>263</v>
      </c>
      <c r="L4120" s="13" t="s">
        <v>69</v>
      </c>
      <c r="M4120" s="13" t="s">
        <v>101</v>
      </c>
      <c r="N4120" s="13" t="s">
        <v>206</v>
      </c>
      <c r="O4120" s="33" t="s">
        <v>38</v>
      </c>
      <c r="P4120" s="58" t="s">
        <v>38</v>
      </c>
      <c r="Q4120" s="33" t="s">
        <v>207</v>
      </c>
      <c r="R4120" s="14" t="s">
        <v>38</v>
      </c>
      <c r="S4120" s="13" t="s">
        <v>208</v>
      </c>
      <c r="T4120" s="13" t="s">
        <v>209</v>
      </c>
      <c r="U4120" s="33">
        <f t="shared" ca="1" si="768"/>
        <v>45744.56914039352</v>
      </c>
      <c r="V4120" s="13" t="str">
        <f t="shared" si="769"/>
        <v>Mumbai</v>
      </c>
      <c r="W4120" s="13" t="str">
        <f t="shared" si="770"/>
        <v>RI</v>
      </c>
      <c r="X4120" s="13">
        <f t="shared" si="771"/>
        <v>18</v>
      </c>
      <c r="Y4120" s="13" t="str">
        <f>IFERROR(VLOOKUP(C4120,ReceivingTeam[],2,FALSE),"HelpDesk")</f>
        <v>HelpDesk</v>
      </c>
      <c r="Z4120" s="67">
        <f t="shared" si="772"/>
        <v>44891.441655092567</v>
      </c>
      <c r="AA4120" s="68">
        <f t="shared" si="773"/>
        <v>44890</v>
      </c>
      <c r="AB4120" s="69" t="b">
        <f t="shared" si="774"/>
        <v>1</v>
      </c>
      <c r="AC4120" s="70">
        <f t="shared" si="775"/>
        <v>0.5</v>
      </c>
      <c r="AD4120" s="67">
        <f t="shared" si="776"/>
        <v>44891.441655092567</v>
      </c>
      <c r="AE4120" s="67">
        <f>VLOOKUP(V4120,'Branch Wise Work Timelines'!C:G,3,FALSE)+AA4120</f>
        <v>44890.416666666664</v>
      </c>
      <c r="AF4120" s="67">
        <f>IF(V4120="Bangalore",VLOOKUP(V4120,'Branch Wise Work Timelines'!C:G,4,FALSE)+AA4120+1,IF(V4120="Mumbai",VLOOKUP(V4120,'Branch Wise Work Timelines'!C:G,4,FALSE)+AA4120+1,VLOOKUP(V4120,'Branch Wise Work Timelines'!C:G,4,FALSE)+AA4120))</f>
        <v>44891.25</v>
      </c>
      <c r="AG4120" s="67">
        <f>WORKDAY.INTL(AA4120,1,11)+VLOOKUP(V4120,'Branch Wise Work Timelines'!C:G,3,FALSE)</f>
        <v>44891.416666666664</v>
      </c>
      <c r="AH4120" s="69" t="str">
        <f t="shared" ca="1" si="777"/>
        <v>Out of TAT</v>
      </c>
      <c r="AI4120" s="69">
        <f t="shared" ca="1" si="778"/>
        <v>20476</v>
      </c>
      <c r="AJ4120" s="69" t="str">
        <f ca="1">IF(AI4120&lt;0,"0-12",IFERROR(VLOOKUP(AI4120,Breakup[],2,FALSE),"&gt;24"))</f>
        <v>&gt;24</v>
      </c>
      <c r="AK4120" s="69" t="str">
        <f>VLOOKUP(V4120,Master!B:D,3,FALSE)</f>
        <v>East</v>
      </c>
      <c r="AL4120" s="69" t="str">
        <f t="shared" si="779"/>
        <v>Mumbai</v>
      </c>
    </row>
    <row r="4121" spans="1:38">
      <c r="A4121" s="14" t="s">
        <v>8571</v>
      </c>
      <c r="B4121" s="54">
        <v>44701.748403622703</v>
      </c>
      <c r="C4121" s="13" t="s">
        <v>404</v>
      </c>
      <c r="D4121" s="13">
        <v>1780</v>
      </c>
      <c r="E4121" s="13" t="s">
        <v>8572</v>
      </c>
      <c r="F4121" s="13" t="s">
        <v>15</v>
      </c>
      <c r="G4121" s="14">
        <v>1653050621596</v>
      </c>
      <c r="H4121" s="55">
        <v>0.62377314814814799</v>
      </c>
      <c r="I4121" s="33">
        <v>44887.623773148101</v>
      </c>
      <c r="J4121" s="58">
        <v>44887</v>
      </c>
      <c r="K4121" s="13" t="s">
        <v>213</v>
      </c>
      <c r="L4121" s="13" t="s">
        <v>30</v>
      </c>
      <c r="M4121" s="13" t="s">
        <v>214</v>
      </c>
      <c r="N4121" s="13" t="s">
        <v>206</v>
      </c>
      <c r="O4121" s="33" t="s">
        <v>38</v>
      </c>
      <c r="P4121" s="58" t="s">
        <v>38</v>
      </c>
      <c r="Q4121" s="33" t="s">
        <v>207</v>
      </c>
      <c r="R4121" s="14" t="s">
        <v>38</v>
      </c>
      <c r="S4121" s="13" t="s">
        <v>216</v>
      </c>
      <c r="T4121" s="13" t="s">
        <v>217</v>
      </c>
      <c r="U4121" s="33">
        <f t="shared" ca="1" si="768"/>
        <v>45744.56914039352</v>
      </c>
      <c r="V4121" s="13" t="str">
        <f t="shared" si="769"/>
        <v>Bangalore</v>
      </c>
      <c r="W4121" s="13" t="str">
        <f t="shared" si="770"/>
        <v>CLS</v>
      </c>
      <c r="X4121" s="13">
        <f t="shared" si="771"/>
        <v>14</v>
      </c>
      <c r="Y4121" s="13" t="str">
        <f>IFERROR(VLOOKUP(C4121,ReceivingTeam[],2,FALSE),"HelpDesk")</f>
        <v>HelpDesk</v>
      </c>
      <c r="Z4121" s="67">
        <f t="shared" si="772"/>
        <v>44888.436273148101</v>
      </c>
      <c r="AA4121" s="68">
        <f t="shared" si="773"/>
        <v>44887</v>
      </c>
      <c r="AB4121" s="69" t="b">
        <f t="shared" si="774"/>
        <v>1</v>
      </c>
      <c r="AC4121" s="70">
        <f t="shared" si="775"/>
        <v>0.5</v>
      </c>
      <c r="AD4121" s="67">
        <f t="shared" si="776"/>
        <v>44888.436273148101</v>
      </c>
      <c r="AE4121" s="67">
        <f>VLOOKUP(V4121,'Branch Wise Work Timelines'!C:G,3,FALSE)+AA4121</f>
        <v>44887.416666666664</v>
      </c>
      <c r="AF4121" s="67">
        <f>IF(V4121="Bangalore",VLOOKUP(V4121,'Branch Wise Work Timelines'!C:G,4,FALSE)+AA4121+1,IF(V4121="Mumbai",VLOOKUP(V4121,'Branch Wise Work Timelines'!C:G,4,FALSE)+AA4121+1,VLOOKUP(V4121,'Branch Wise Work Timelines'!C:G,4,FALSE)+AA4121))</f>
        <v>44888.104166666664</v>
      </c>
      <c r="AG4121" s="67">
        <f>WORKDAY.INTL(AA4121,1,11)+VLOOKUP(V4121,'Branch Wise Work Timelines'!C:G,3,FALSE)</f>
        <v>44888.416666666664</v>
      </c>
      <c r="AH4121" s="69" t="str">
        <f t="shared" ca="1" si="777"/>
        <v>Out of TAT</v>
      </c>
      <c r="AI4121" s="69">
        <f t="shared" ca="1" si="778"/>
        <v>20548</v>
      </c>
      <c r="AJ4121" s="69" t="str">
        <f ca="1">IF(AI4121&lt;0,"0-12",IFERROR(VLOOKUP(AI4121,Breakup[],2,FALSE),"&gt;24"))</f>
        <v>&gt;24</v>
      </c>
      <c r="AK4121" s="69" t="str">
        <f>VLOOKUP(V4121,Master!B:D,3,FALSE)</f>
        <v>South</v>
      </c>
      <c r="AL4121" s="69" t="str">
        <f t="shared" si="779"/>
        <v>Bangalore-CLS</v>
      </c>
    </row>
    <row r="4122" spans="1:38">
      <c r="A4122" s="14" t="s">
        <v>8573</v>
      </c>
      <c r="B4122" s="54">
        <v>44701.720945289402</v>
      </c>
      <c r="C4122" s="13" t="s">
        <v>344</v>
      </c>
      <c r="D4122" s="13">
        <v>275</v>
      </c>
      <c r="E4122" s="13" t="s">
        <v>8574</v>
      </c>
      <c r="F4122" s="13" t="s">
        <v>33</v>
      </c>
      <c r="G4122" s="14">
        <v>1653050817746</v>
      </c>
      <c r="H4122" s="55">
        <v>0.43899305555555601</v>
      </c>
      <c r="I4122" s="33">
        <v>44888.438993055599</v>
      </c>
      <c r="J4122" s="58">
        <v>44888</v>
      </c>
      <c r="K4122" s="13" t="s">
        <v>263</v>
      </c>
      <c r="L4122" s="13" t="s">
        <v>69</v>
      </c>
      <c r="M4122" s="13" t="s">
        <v>101</v>
      </c>
      <c r="N4122" s="13" t="s">
        <v>206</v>
      </c>
      <c r="O4122" s="33" t="s">
        <v>38</v>
      </c>
      <c r="P4122" s="58" t="s">
        <v>38</v>
      </c>
      <c r="Q4122" s="33" t="s">
        <v>207</v>
      </c>
      <c r="R4122" s="14" t="s">
        <v>38</v>
      </c>
      <c r="S4122" s="13" t="s">
        <v>208</v>
      </c>
      <c r="T4122" s="13" t="s">
        <v>209</v>
      </c>
      <c r="U4122" s="33">
        <f t="shared" ca="1" si="768"/>
        <v>45744.56914039352</v>
      </c>
      <c r="V4122" s="13" t="str">
        <f t="shared" si="769"/>
        <v>Mumbai</v>
      </c>
      <c r="W4122" s="13" t="str">
        <f t="shared" si="770"/>
        <v>RI</v>
      </c>
      <c r="X4122" s="13">
        <f t="shared" si="771"/>
        <v>10</v>
      </c>
      <c r="Y4122" s="13" t="str">
        <f>IFERROR(VLOOKUP(C4122,ReceivingTeam[],2,FALSE),"HelpDesk")</f>
        <v>HelpDesk</v>
      </c>
      <c r="Z4122" s="67">
        <f t="shared" si="772"/>
        <v>44888.938993055599</v>
      </c>
      <c r="AA4122" s="68">
        <f t="shared" si="773"/>
        <v>44888</v>
      </c>
      <c r="AB4122" s="69" t="b">
        <f t="shared" si="774"/>
        <v>1</v>
      </c>
      <c r="AC4122" s="70">
        <f t="shared" si="775"/>
        <v>0.5</v>
      </c>
      <c r="AD4122" s="67">
        <f t="shared" si="776"/>
        <v>44888.938993055599</v>
      </c>
      <c r="AE4122" s="67">
        <f>VLOOKUP(V4122,'Branch Wise Work Timelines'!C:G,3,FALSE)+AA4122</f>
        <v>44888.416666666664</v>
      </c>
      <c r="AF4122" s="67">
        <f>IF(V4122="Bangalore",VLOOKUP(V4122,'Branch Wise Work Timelines'!C:G,4,FALSE)+AA4122+1,IF(V4122="Mumbai",VLOOKUP(V4122,'Branch Wise Work Timelines'!C:G,4,FALSE)+AA4122+1,VLOOKUP(V4122,'Branch Wise Work Timelines'!C:G,4,FALSE)+AA4122))</f>
        <v>44889.25</v>
      </c>
      <c r="AG4122" s="67">
        <f>WORKDAY.INTL(AA4122,1,11)+VLOOKUP(V4122,'Branch Wise Work Timelines'!C:G,3,FALSE)</f>
        <v>44889.416666666664</v>
      </c>
      <c r="AH4122" s="69" t="str">
        <f t="shared" ca="1" si="777"/>
        <v>Out of TAT</v>
      </c>
      <c r="AI4122" s="69">
        <f t="shared" ca="1" si="778"/>
        <v>20536</v>
      </c>
      <c r="AJ4122" s="69" t="str">
        <f ca="1">IF(AI4122&lt;0,"0-12",IFERROR(VLOOKUP(AI4122,Breakup[],2,FALSE),"&gt;24"))</f>
        <v>&gt;24</v>
      </c>
      <c r="AK4122" s="69" t="str">
        <f>VLOOKUP(V4122,Master!B:D,3,FALSE)</f>
        <v>East</v>
      </c>
      <c r="AL4122" s="69" t="str">
        <f t="shared" si="779"/>
        <v>Mumbai</v>
      </c>
    </row>
    <row r="4123" spans="1:38">
      <c r="A4123" s="14" t="s">
        <v>8575</v>
      </c>
      <c r="B4123" s="54">
        <v>44701.709402118096</v>
      </c>
      <c r="C4123" s="13" t="s">
        <v>1079</v>
      </c>
      <c r="D4123" s="13">
        <v>634</v>
      </c>
      <c r="E4123" s="13" t="s">
        <v>8576</v>
      </c>
      <c r="F4123" s="13" t="s">
        <v>15</v>
      </c>
      <c r="G4123" s="14">
        <v>1653049644596</v>
      </c>
      <c r="H4123" s="55">
        <v>0.52918981481481497</v>
      </c>
      <c r="I4123" s="33">
        <v>44881.529189814799</v>
      </c>
      <c r="J4123" s="58">
        <v>44881</v>
      </c>
      <c r="K4123" s="13" t="s">
        <v>213</v>
      </c>
      <c r="L4123" s="13" t="s">
        <v>30</v>
      </c>
      <c r="M4123" s="13" t="s">
        <v>214</v>
      </c>
      <c r="N4123" s="13" t="s">
        <v>206</v>
      </c>
      <c r="O4123" s="33" t="s">
        <v>38</v>
      </c>
      <c r="P4123" s="58" t="s">
        <v>38</v>
      </c>
      <c r="Q4123" s="33" t="s">
        <v>207</v>
      </c>
      <c r="R4123" s="14" t="s">
        <v>38</v>
      </c>
      <c r="S4123" s="13" t="s">
        <v>216</v>
      </c>
      <c r="T4123" s="13" t="s">
        <v>217</v>
      </c>
      <c r="U4123" s="33">
        <f t="shared" ca="1" si="768"/>
        <v>45744.56914039352</v>
      </c>
      <c r="V4123" s="13" t="str">
        <f t="shared" si="769"/>
        <v>Bangalore</v>
      </c>
      <c r="W4123" s="13" t="str">
        <f t="shared" si="770"/>
        <v>CLS</v>
      </c>
      <c r="X4123" s="13">
        <f t="shared" si="771"/>
        <v>12</v>
      </c>
      <c r="Y4123" s="13" t="str">
        <f>IFERROR(VLOOKUP(C4123,ReceivingTeam[],2,FALSE),"HelpDesk")</f>
        <v>HelpDesk</v>
      </c>
      <c r="Z4123" s="67">
        <f t="shared" si="772"/>
        <v>44882.029189814799</v>
      </c>
      <c r="AA4123" s="68">
        <f t="shared" si="773"/>
        <v>44881</v>
      </c>
      <c r="AB4123" s="69" t="b">
        <f t="shared" si="774"/>
        <v>1</v>
      </c>
      <c r="AC4123" s="70">
        <f t="shared" si="775"/>
        <v>0.5</v>
      </c>
      <c r="AD4123" s="67">
        <f t="shared" si="776"/>
        <v>44882.029189814799</v>
      </c>
      <c r="AE4123" s="67">
        <f>VLOOKUP(V4123,'Branch Wise Work Timelines'!C:G,3,FALSE)+AA4123</f>
        <v>44881.416666666664</v>
      </c>
      <c r="AF4123" s="67">
        <f>IF(V4123="Bangalore",VLOOKUP(V4123,'Branch Wise Work Timelines'!C:G,4,FALSE)+AA4123+1,IF(V4123="Mumbai",VLOOKUP(V4123,'Branch Wise Work Timelines'!C:G,4,FALSE)+AA4123+1,VLOOKUP(V4123,'Branch Wise Work Timelines'!C:G,4,FALSE)+AA4123))</f>
        <v>44882.104166666664</v>
      </c>
      <c r="AG4123" s="67">
        <f>WORKDAY.INTL(AA4123,1,11)+VLOOKUP(V4123,'Branch Wise Work Timelines'!C:G,3,FALSE)</f>
        <v>44882.416666666664</v>
      </c>
      <c r="AH4123" s="69" t="str">
        <f t="shared" ca="1" si="777"/>
        <v>Out of TAT</v>
      </c>
      <c r="AI4123" s="69">
        <f t="shared" ca="1" si="778"/>
        <v>20701</v>
      </c>
      <c r="AJ4123" s="69" t="str">
        <f ca="1">IF(AI4123&lt;0,"0-12",IFERROR(VLOOKUP(AI4123,Breakup[],2,FALSE),"&gt;24"))</f>
        <v>&gt;24</v>
      </c>
      <c r="AK4123" s="69" t="str">
        <f>VLOOKUP(V4123,Master!B:D,3,FALSE)</f>
        <v>South</v>
      </c>
      <c r="AL4123" s="69" t="str">
        <f t="shared" si="779"/>
        <v>Bangalore-CLS</v>
      </c>
    </row>
    <row r="4124" spans="1:38">
      <c r="A4124" s="14" t="s">
        <v>8577</v>
      </c>
      <c r="B4124" s="54">
        <v>44701.759650578701</v>
      </c>
      <c r="C4124" s="13" t="s">
        <v>252</v>
      </c>
      <c r="D4124" s="13">
        <v>626</v>
      </c>
      <c r="E4124" s="13" t="s">
        <v>8578</v>
      </c>
      <c r="F4124" s="13" t="s">
        <v>15</v>
      </c>
      <c r="G4124" s="14">
        <v>1653053327236</v>
      </c>
      <c r="H4124" s="55">
        <v>0.84621527777777805</v>
      </c>
      <c r="I4124" s="33">
        <v>44889.846215277801</v>
      </c>
      <c r="J4124" s="58">
        <v>44889</v>
      </c>
      <c r="K4124" s="13" t="s">
        <v>213</v>
      </c>
      <c r="L4124" s="13" t="s">
        <v>30</v>
      </c>
      <c r="M4124" s="13" t="s">
        <v>75</v>
      </c>
      <c r="N4124" s="13" t="s">
        <v>206</v>
      </c>
      <c r="O4124" s="33" t="s">
        <v>38</v>
      </c>
      <c r="P4124" s="58" t="s">
        <v>38</v>
      </c>
      <c r="Q4124" s="33" t="s">
        <v>207</v>
      </c>
      <c r="R4124" s="14" t="s">
        <v>38</v>
      </c>
      <c r="S4124" s="13" t="s">
        <v>216</v>
      </c>
      <c r="T4124" s="13" t="s">
        <v>217</v>
      </c>
      <c r="U4124" s="33">
        <f t="shared" ca="1" si="768"/>
        <v>45744.56914039352</v>
      </c>
      <c r="V4124" s="13" t="str">
        <f t="shared" si="769"/>
        <v>Bangalore</v>
      </c>
      <c r="W4124" s="13" t="str">
        <f t="shared" si="770"/>
        <v>CLS</v>
      </c>
      <c r="X4124" s="13">
        <f t="shared" si="771"/>
        <v>20</v>
      </c>
      <c r="Y4124" s="13" t="str">
        <f>IFERROR(VLOOKUP(C4124,ReceivingTeam[],2,FALSE),"HelpDesk")</f>
        <v>HelpDesk</v>
      </c>
      <c r="Z4124" s="67">
        <f t="shared" si="772"/>
        <v>44890.658715277801</v>
      </c>
      <c r="AA4124" s="68">
        <f t="shared" si="773"/>
        <v>44889</v>
      </c>
      <c r="AB4124" s="69" t="b">
        <f t="shared" si="774"/>
        <v>1</v>
      </c>
      <c r="AC4124" s="70">
        <f t="shared" si="775"/>
        <v>0.5</v>
      </c>
      <c r="AD4124" s="67">
        <f t="shared" si="776"/>
        <v>44890.658715277801</v>
      </c>
      <c r="AE4124" s="67">
        <f>VLOOKUP(V4124,'Branch Wise Work Timelines'!C:G,3,FALSE)+AA4124</f>
        <v>44889.416666666664</v>
      </c>
      <c r="AF4124" s="67">
        <f>IF(V4124="Bangalore",VLOOKUP(V4124,'Branch Wise Work Timelines'!C:G,4,FALSE)+AA4124+1,IF(V4124="Mumbai",VLOOKUP(V4124,'Branch Wise Work Timelines'!C:G,4,FALSE)+AA4124+1,VLOOKUP(V4124,'Branch Wise Work Timelines'!C:G,4,FALSE)+AA4124))</f>
        <v>44890.104166666664</v>
      </c>
      <c r="AG4124" s="67">
        <f>WORKDAY.INTL(AA4124,1,11)+VLOOKUP(V4124,'Branch Wise Work Timelines'!C:G,3,FALSE)</f>
        <v>44890.416666666664</v>
      </c>
      <c r="AH4124" s="69" t="str">
        <f t="shared" ca="1" si="777"/>
        <v>Out of TAT</v>
      </c>
      <c r="AI4124" s="69">
        <f t="shared" ca="1" si="778"/>
        <v>20494</v>
      </c>
      <c r="AJ4124" s="69" t="str">
        <f ca="1">IF(AI4124&lt;0,"0-12",IFERROR(VLOOKUP(AI4124,Breakup[],2,FALSE),"&gt;24"))</f>
        <v>&gt;24</v>
      </c>
      <c r="AK4124" s="69" t="str">
        <f>VLOOKUP(V4124,Master!B:D,3,FALSE)</f>
        <v>South</v>
      </c>
      <c r="AL4124" s="69" t="str">
        <f t="shared" si="779"/>
        <v>Bangalore-CLS</v>
      </c>
    </row>
    <row r="4125" spans="1:38">
      <c r="A4125" s="14" t="s">
        <v>8579</v>
      </c>
      <c r="B4125" s="54">
        <v>44701.768027974496</v>
      </c>
      <c r="C4125" s="13" t="s">
        <v>418</v>
      </c>
      <c r="D4125" s="13">
        <v>594</v>
      </c>
      <c r="E4125" s="13" t="s">
        <v>8580</v>
      </c>
      <c r="F4125" s="13" t="s">
        <v>15</v>
      </c>
      <c r="G4125" s="14">
        <v>1653051626097</v>
      </c>
      <c r="H4125" s="55">
        <v>0.30998842592592601</v>
      </c>
      <c r="I4125" s="33">
        <v>44890.309988425899</v>
      </c>
      <c r="J4125" s="58">
        <v>44890</v>
      </c>
      <c r="K4125" s="13" t="s">
        <v>213</v>
      </c>
      <c r="L4125" s="13" t="s">
        <v>30</v>
      </c>
      <c r="M4125" s="13" t="s">
        <v>214</v>
      </c>
      <c r="N4125" s="13" t="s">
        <v>206</v>
      </c>
      <c r="O4125" s="33" t="s">
        <v>38</v>
      </c>
      <c r="P4125" s="58" t="s">
        <v>38</v>
      </c>
      <c r="Q4125" s="33" t="s">
        <v>207</v>
      </c>
      <c r="R4125" s="14" t="s">
        <v>38</v>
      </c>
      <c r="S4125" s="13" t="s">
        <v>216</v>
      </c>
      <c r="T4125" s="13" t="s">
        <v>217</v>
      </c>
      <c r="U4125" s="33">
        <f t="shared" ca="1" si="768"/>
        <v>45744.56914039352</v>
      </c>
      <c r="V4125" s="13" t="str">
        <f t="shared" si="769"/>
        <v>Bangalore</v>
      </c>
      <c r="W4125" s="13" t="str">
        <f t="shared" si="770"/>
        <v>CLS</v>
      </c>
      <c r="X4125" s="13">
        <f t="shared" si="771"/>
        <v>7</v>
      </c>
      <c r="Y4125" s="13" t="str">
        <f>IFERROR(VLOOKUP(C4125,ReceivingTeam[],2,FALSE),"HelpDesk")</f>
        <v>HelpDesk</v>
      </c>
      <c r="Z4125" s="67">
        <f t="shared" si="772"/>
        <v>44890.916666666664</v>
      </c>
      <c r="AA4125" s="68">
        <f t="shared" si="773"/>
        <v>44890</v>
      </c>
      <c r="AB4125" s="69" t="b">
        <f t="shared" si="774"/>
        <v>1</v>
      </c>
      <c r="AC4125" s="70">
        <f t="shared" si="775"/>
        <v>0.5</v>
      </c>
      <c r="AD4125" s="67">
        <f t="shared" si="776"/>
        <v>44890.916666666664</v>
      </c>
      <c r="AE4125" s="67">
        <f>VLOOKUP(V4125,'Branch Wise Work Timelines'!C:G,3,FALSE)+AA4125</f>
        <v>44890.416666666664</v>
      </c>
      <c r="AF4125" s="67">
        <f>IF(V4125="Bangalore",VLOOKUP(V4125,'Branch Wise Work Timelines'!C:G,4,FALSE)+AA4125+1,IF(V4125="Mumbai",VLOOKUP(V4125,'Branch Wise Work Timelines'!C:G,4,FALSE)+AA4125+1,VLOOKUP(V4125,'Branch Wise Work Timelines'!C:G,4,FALSE)+AA4125))</f>
        <v>44891.104166666664</v>
      </c>
      <c r="AG4125" s="67">
        <f>WORKDAY.INTL(AA4125,1,11)+VLOOKUP(V4125,'Branch Wise Work Timelines'!C:G,3,FALSE)</f>
        <v>44891.416666666664</v>
      </c>
      <c r="AH4125" s="69" t="str">
        <f t="shared" ca="1" si="777"/>
        <v>Out of TAT</v>
      </c>
      <c r="AI4125" s="69">
        <f t="shared" ca="1" si="778"/>
        <v>20488</v>
      </c>
      <c r="AJ4125" s="69" t="str">
        <f ca="1">IF(AI4125&lt;0,"0-12",IFERROR(VLOOKUP(AI4125,Breakup[],2,FALSE),"&gt;24"))</f>
        <v>&gt;24</v>
      </c>
      <c r="AK4125" s="69" t="str">
        <f>VLOOKUP(V4125,Master!B:D,3,FALSE)</f>
        <v>South</v>
      </c>
      <c r="AL4125" s="69" t="str">
        <f t="shared" si="779"/>
        <v>Bangalore-CLS</v>
      </c>
    </row>
    <row r="4126" spans="1:38">
      <c r="A4126" s="14" t="s">
        <v>8581</v>
      </c>
      <c r="B4126" s="54">
        <v>44701.660128009302</v>
      </c>
      <c r="C4126" s="13" t="s">
        <v>122</v>
      </c>
      <c r="D4126" s="13">
        <v>1345</v>
      </c>
      <c r="E4126" s="13" t="s">
        <v>8582</v>
      </c>
      <c r="F4126" s="13" t="s">
        <v>33</v>
      </c>
      <c r="G4126" s="14">
        <v>1653057688131</v>
      </c>
      <c r="H4126" s="55">
        <v>0.42815972222222198</v>
      </c>
      <c r="I4126" s="33">
        <v>44885.4281597222</v>
      </c>
      <c r="J4126" s="58">
        <v>44885</v>
      </c>
      <c r="K4126" s="13" t="s">
        <v>263</v>
      </c>
      <c r="L4126" s="13" t="s">
        <v>69</v>
      </c>
      <c r="M4126" s="13" t="s">
        <v>101</v>
      </c>
      <c r="N4126" s="13" t="s">
        <v>206</v>
      </c>
      <c r="O4126" s="33" t="s">
        <v>38</v>
      </c>
      <c r="P4126" s="58" t="s">
        <v>38</v>
      </c>
      <c r="Q4126" s="33" t="s">
        <v>207</v>
      </c>
      <c r="R4126" s="14" t="s">
        <v>38</v>
      </c>
      <c r="S4126" s="13" t="s">
        <v>208</v>
      </c>
      <c r="T4126" s="13" t="s">
        <v>209</v>
      </c>
      <c r="U4126" s="33">
        <f t="shared" ca="1" si="768"/>
        <v>45744.56914039352</v>
      </c>
      <c r="V4126" s="13" t="str">
        <f t="shared" si="769"/>
        <v>Mumbai</v>
      </c>
      <c r="W4126" s="13" t="str">
        <f t="shared" si="770"/>
        <v>RI</v>
      </c>
      <c r="X4126" s="13">
        <f t="shared" si="771"/>
        <v>10</v>
      </c>
      <c r="Y4126" s="13" t="str">
        <f>IFERROR(VLOOKUP(C4126,ReceivingTeam[],2,FALSE),"HelpDesk")</f>
        <v>Branch office</v>
      </c>
      <c r="Z4126" s="67">
        <f t="shared" si="772"/>
        <v>44885.916666666664</v>
      </c>
      <c r="AA4126" s="68">
        <f t="shared" si="773"/>
        <v>44885</v>
      </c>
      <c r="AB4126" s="69" t="b">
        <f t="shared" si="774"/>
        <v>0</v>
      </c>
      <c r="AC4126" s="70">
        <f t="shared" si="775"/>
        <v>0.5</v>
      </c>
      <c r="AD4126" s="67">
        <f t="shared" si="776"/>
        <v>44885.916666666664</v>
      </c>
      <c r="AE4126" s="67">
        <f>VLOOKUP(V4126,'Branch Wise Work Timelines'!C:G,3,FALSE)+AA4126</f>
        <v>44885.416666666664</v>
      </c>
      <c r="AF4126" s="67">
        <f>IF(V4126="Bangalore",VLOOKUP(V4126,'Branch Wise Work Timelines'!C:G,4,FALSE)+AA4126+1,IF(V4126="Mumbai",VLOOKUP(V4126,'Branch Wise Work Timelines'!C:G,4,FALSE)+AA4126+1,VLOOKUP(V4126,'Branch Wise Work Timelines'!C:G,4,FALSE)+AA4126))</f>
        <v>44886.25</v>
      </c>
      <c r="AG4126" s="67">
        <f>WORKDAY.INTL(AA4126,1,11)+VLOOKUP(V4126,'Branch Wise Work Timelines'!C:G,3,FALSE)</f>
        <v>44886.416666666664</v>
      </c>
      <c r="AH4126" s="69" t="str">
        <f t="shared" ca="1" si="777"/>
        <v>Out of TAT</v>
      </c>
      <c r="AI4126" s="69">
        <f t="shared" ca="1" si="778"/>
        <v>20608</v>
      </c>
      <c r="AJ4126" s="69" t="str">
        <f ca="1">IF(AI4126&lt;0,"0-12",IFERROR(VLOOKUP(AI4126,Breakup[],2,FALSE),"&gt;24"))</f>
        <v>&gt;24</v>
      </c>
      <c r="AK4126" s="69" t="str">
        <f>VLOOKUP(V4126,Master!B:D,3,FALSE)</f>
        <v>East</v>
      </c>
      <c r="AL4126" s="69" t="str">
        <f t="shared" si="779"/>
        <v>Mumbai</v>
      </c>
    </row>
    <row r="4127" spans="1:38">
      <c r="A4127" s="14" t="s">
        <v>8583</v>
      </c>
      <c r="B4127" s="54">
        <v>44701.720609224503</v>
      </c>
      <c r="C4127" s="13" t="s">
        <v>121</v>
      </c>
      <c r="D4127" s="13">
        <v>1598</v>
      </c>
      <c r="E4127" s="13" t="s">
        <v>8584</v>
      </c>
      <c r="F4127" s="13" t="s">
        <v>33</v>
      </c>
      <c r="G4127" s="14">
        <v>1653048057614</v>
      </c>
      <c r="H4127" s="55">
        <v>0.45988425925925902</v>
      </c>
      <c r="I4127" s="33">
        <v>44886.459884259297</v>
      </c>
      <c r="J4127" s="58">
        <v>44886</v>
      </c>
      <c r="K4127" s="13" t="s">
        <v>263</v>
      </c>
      <c r="L4127" s="13" t="s">
        <v>69</v>
      </c>
      <c r="M4127" s="13" t="s">
        <v>101</v>
      </c>
      <c r="N4127" s="13" t="s">
        <v>206</v>
      </c>
      <c r="O4127" s="33" t="s">
        <v>38</v>
      </c>
      <c r="P4127" s="58" t="s">
        <v>38</v>
      </c>
      <c r="Q4127" s="33" t="s">
        <v>207</v>
      </c>
      <c r="R4127" s="14" t="s">
        <v>38</v>
      </c>
      <c r="S4127" s="13" t="s">
        <v>208</v>
      </c>
      <c r="T4127" s="13" t="s">
        <v>209</v>
      </c>
      <c r="U4127" s="33">
        <f t="shared" ca="1" si="768"/>
        <v>45744.56914039352</v>
      </c>
      <c r="V4127" s="13" t="str">
        <f t="shared" si="769"/>
        <v>Mumbai</v>
      </c>
      <c r="W4127" s="13" t="str">
        <f t="shared" si="770"/>
        <v>RI</v>
      </c>
      <c r="X4127" s="13">
        <f t="shared" si="771"/>
        <v>11</v>
      </c>
      <c r="Y4127" s="13" t="str">
        <f>IFERROR(VLOOKUP(C4127,ReceivingTeam[],2,FALSE),"HelpDesk")</f>
        <v>Branch office</v>
      </c>
      <c r="Z4127" s="67">
        <f t="shared" si="772"/>
        <v>44886.959884259297</v>
      </c>
      <c r="AA4127" s="68">
        <f t="shared" si="773"/>
        <v>44886</v>
      </c>
      <c r="AB4127" s="69" t="b">
        <f t="shared" si="774"/>
        <v>1</v>
      </c>
      <c r="AC4127" s="70">
        <f t="shared" si="775"/>
        <v>0.5</v>
      </c>
      <c r="AD4127" s="67">
        <f t="shared" si="776"/>
        <v>44886.959884259297</v>
      </c>
      <c r="AE4127" s="67">
        <f>VLOOKUP(V4127,'Branch Wise Work Timelines'!C:G,3,FALSE)+AA4127</f>
        <v>44886.416666666664</v>
      </c>
      <c r="AF4127" s="67">
        <f>IF(V4127="Bangalore",VLOOKUP(V4127,'Branch Wise Work Timelines'!C:G,4,FALSE)+AA4127+1,IF(V4127="Mumbai",VLOOKUP(V4127,'Branch Wise Work Timelines'!C:G,4,FALSE)+AA4127+1,VLOOKUP(V4127,'Branch Wise Work Timelines'!C:G,4,FALSE)+AA4127))</f>
        <v>44887.25</v>
      </c>
      <c r="AG4127" s="67">
        <f>WORKDAY.INTL(AA4127,1,11)+VLOOKUP(V4127,'Branch Wise Work Timelines'!C:G,3,FALSE)</f>
        <v>44887.416666666664</v>
      </c>
      <c r="AH4127" s="69" t="str">
        <f t="shared" ca="1" si="777"/>
        <v>Out of TAT</v>
      </c>
      <c r="AI4127" s="69">
        <f t="shared" ca="1" si="778"/>
        <v>20583</v>
      </c>
      <c r="AJ4127" s="69" t="str">
        <f ca="1">IF(AI4127&lt;0,"0-12",IFERROR(VLOOKUP(AI4127,Breakup[],2,FALSE),"&gt;24"))</f>
        <v>&gt;24</v>
      </c>
      <c r="AK4127" s="69" t="str">
        <f>VLOOKUP(V4127,Master!B:D,3,FALSE)</f>
        <v>East</v>
      </c>
      <c r="AL4127" s="69" t="str">
        <f t="shared" si="779"/>
        <v>Mumbai</v>
      </c>
    </row>
    <row r="4128" spans="1:38">
      <c r="A4128" s="14" t="s">
        <v>8585</v>
      </c>
      <c r="B4128" s="54">
        <v>44701.685334571797</v>
      </c>
      <c r="C4128" s="13" t="s">
        <v>1342</v>
      </c>
      <c r="D4128" s="13">
        <v>1042</v>
      </c>
      <c r="E4128" s="13" t="s">
        <v>8586</v>
      </c>
      <c r="F4128" s="13" t="s">
        <v>15</v>
      </c>
      <c r="G4128" s="14">
        <v>1653051626097</v>
      </c>
      <c r="H4128" s="55">
        <v>0.35181712962963002</v>
      </c>
      <c r="I4128" s="33">
        <v>44882.351817129602</v>
      </c>
      <c r="J4128" s="58">
        <v>44882</v>
      </c>
      <c r="K4128" s="13" t="s">
        <v>213</v>
      </c>
      <c r="L4128" s="13" t="s">
        <v>30</v>
      </c>
      <c r="M4128" s="13" t="s">
        <v>214</v>
      </c>
      <c r="N4128" s="13" t="s">
        <v>206</v>
      </c>
      <c r="O4128" s="33" t="s">
        <v>38</v>
      </c>
      <c r="P4128" s="58" t="s">
        <v>38</v>
      </c>
      <c r="Q4128" s="33" t="s">
        <v>207</v>
      </c>
      <c r="R4128" s="14" t="s">
        <v>38</v>
      </c>
      <c r="S4128" s="13" t="s">
        <v>216</v>
      </c>
      <c r="T4128" s="13" t="s">
        <v>217</v>
      </c>
      <c r="U4128" s="33">
        <f t="shared" ca="1" si="768"/>
        <v>45744.56914039352</v>
      </c>
      <c r="V4128" s="13" t="str">
        <f t="shared" si="769"/>
        <v>Bangalore</v>
      </c>
      <c r="W4128" s="13" t="str">
        <f t="shared" si="770"/>
        <v>CLS</v>
      </c>
      <c r="X4128" s="13">
        <f t="shared" si="771"/>
        <v>8</v>
      </c>
      <c r="Y4128" s="13" t="str">
        <f>IFERROR(VLOOKUP(C4128,ReceivingTeam[],2,FALSE),"HelpDesk")</f>
        <v>HelpDesk</v>
      </c>
      <c r="Z4128" s="67">
        <f t="shared" si="772"/>
        <v>44882.916666666664</v>
      </c>
      <c r="AA4128" s="68">
        <f t="shared" si="773"/>
        <v>44882</v>
      </c>
      <c r="AB4128" s="69" t="b">
        <f t="shared" si="774"/>
        <v>1</v>
      </c>
      <c r="AC4128" s="70">
        <f t="shared" si="775"/>
        <v>0.5</v>
      </c>
      <c r="AD4128" s="67">
        <f t="shared" si="776"/>
        <v>44882.916666666664</v>
      </c>
      <c r="AE4128" s="67">
        <f>VLOOKUP(V4128,'Branch Wise Work Timelines'!C:G,3,FALSE)+AA4128</f>
        <v>44882.416666666664</v>
      </c>
      <c r="AF4128" s="67">
        <f>IF(V4128="Bangalore",VLOOKUP(V4128,'Branch Wise Work Timelines'!C:G,4,FALSE)+AA4128+1,IF(V4128="Mumbai",VLOOKUP(V4128,'Branch Wise Work Timelines'!C:G,4,FALSE)+AA4128+1,VLOOKUP(V4128,'Branch Wise Work Timelines'!C:G,4,FALSE)+AA4128))</f>
        <v>44883.104166666664</v>
      </c>
      <c r="AG4128" s="67">
        <f>WORKDAY.INTL(AA4128,1,11)+VLOOKUP(V4128,'Branch Wise Work Timelines'!C:G,3,FALSE)</f>
        <v>44883.416666666664</v>
      </c>
      <c r="AH4128" s="69" t="str">
        <f t="shared" ca="1" si="777"/>
        <v>Out of TAT</v>
      </c>
      <c r="AI4128" s="69">
        <f t="shared" ca="1" si="778"/>
        <v>20680</v>
      </c>
      <c r="AJ4128" s="69" t="str">
        <f ca="1">IF(AI4128&lt;0,"0-12",IFERROR(VLOOKUP(AI4128,Breakup[],2,FALSE),"&gt;24"))</f>
        <v>&gt;24</v>
      </c>
      <c r="AK4128" s="69" t="str">
        <f>VLOOKUP(V4128,Master!B:D,3,FALSE)</f>
        <v>South</v>
      </c>
      <c r="AL4128" s="69" t="str">
        <f t="shared" si="779"/>
        <v>Bangalore-CLS</v>
      </c>
    </row>
    <row r="4129" spans="1:38">
      <c r="A4129" s="14" t="s">
        <v>8587</v>
      </c>
      <c r="B4129" s="54">
        <v>44701.703979513899</v>
      </c>
      <c r="C4129" s="13" t="s">
        <v>268</v>
      </c>
      <c r="D4129" s="13">
        <v>878</v>
      </c>
      <c r="E4129" s="13" t="s">
        <v>8588</v>
      </c>
      <c r="F4129" s="13" t="s">
        <v>15</v>
      </c>
      <c r="G4129" s="14">
        <v>1653051626097</v>
      </c>
      <c r="H4129" s="55">
        <v>0.15170138888888901</v>
      </c>
      <c r="I4129" s="33">
        <v>44881.151701388902</v>
      </c>
      <c r="J4129" s="58">
        <v>44881</v>
      </c>
      <c r="K4129" s="13" t="s">
        <v>213</v>
      </c>
      <c r="L4129" s="13" t="s">
        <v>30</v>
      </c>
      <c r="M4129" s="13" t="s">
        <v>214</v>
      </c>
      <c r="N4129" s="13" t="s">
        <v>206</v>
      </c>
      <c r="O4129" s="33" t="s">
        <v>38</v>
      </c>
      <c r="P4129" s="58" t="s">
        <v>38</v>
      </c>
      <c r="Q4129" s="33" t="s">
        <v>207</v>
      </c>
      <c r="R4129" s="14" t="s">
        <v>38</v>
      </c>
      <c r="S4129" s="13" t="s">
        <v>216</v>
      </c>
      <c r="T4129" s="13" t="s">
        <v>217</v>
      </c>
      <c r="U4129" s="33">
        <f t="shared" ca="1" si="768"/>
        <v>45744.56914039352</v>
      </c>
      <c r="V4129" s="13" t="str">
        <f t="shared" si="769"/>
        <v>Bangalore</v>
      </c>
      <c r="W4129" s="13" t="str">
        <f t="shared" si="770"/>
        <v>CLS</v>
      </c>
      <c r="X4129" s="13">
        <f t="shared" si="771"/>
        <v>3</v>
      </c>
      <c r="Y4129" s="13" t="str">
        <f>IFERROR(VLOOKUP(C4129,ReceivingTeam[],2,FALSE),"HelpDesk")</f>
        <v>HelpDesk</v>
      </c>
      <c r="Z4129" s="67">
        <f t="shared" si="772"/>
        <v>44881.916666666664</v>
      </c>
      <c r="AA4129" s="68">
        <f t="shared" si="773"/>
        <v>44881</v>
      </c>
      <c r="AB4129" s="69" t="b">
        <f t="shared" si="774"/>
        <v>1</v>
      </c>
      <c r="AC4129" s="70">
        <f t="shared" si="775"/>
        <v>0.5</v>
      </c>
      <c r="AD4129" s="67">
        <f t="shared" si="776"/>
        <v>44881.916666666664</v>
      </c>
      <c r="AE4129" s="67">
        <f>VLOOKUP(V4129,'Branch Wise Work Timelines'!C:G,3,FALSE)+AA4129</f>
        <v>44881.416666666664</v>
      </c>
      <c r="AF4129" s="67">
        <f>IF(V4129="Bangalore",VLOOKUP(V4129,'Branch Wise Work Timelines'!C:G,4,FALSE)+AA4129+1,IF(V4129="Mumbai",VLOOKUP(V4129,'Branch Wise Work Timelines'!C:G,4,FALSE)+AA4129+1,VLOOKUP(V4129,'Branch Wise Work Timelines'!C:G,4,FALSE)+AA4129))</f>
        <v>44882.104166666664</v>
      </c>
      <c r="AG4129" s="67">
        <f>WORKDAY.INTL(AA4129,1,11)+VLOOKUP(V4129,'Branch Wise Work Timelines'!C:G,3,FALSE)</f>
        <v>44882.416666666664</v>
      </c>
      <c r="AH4129" s="69" t="str">
        <f t="shared" ca="1" si="777"/>
        <v>Out of TAT</v>
      </c>
      <c r="AI4129" s="69">
        <f t="shared" ca="1" si="778"/>
        <v>20704</v>
      </c>
      <c r="AJ4129" s="69" t="str">
        <f ca="1">IF(AI4129&lt;0,"0-12",IFERROR(VLOOKUP(AI4129,Breakup[],2,FALSE),"&gt;24"))</f>
        <v>&gt;24</v>
      </c>
      <c r="AK4129" s="69" t="str">
        <f>VLOOKUP(V4129,Master!B:D,3,FALSE)</f>
        <v>South</v>
      </c>
      <c r="AL4129" s="69" t="str">
        <f t="shared" si="779"/>
        <v>Bangalore-CLS</v>
      </c>
    </row>
    <row r="4130" spans="1:38">
      <c r="A4130" s="14" t="s">
        <v>8589</v>
      </c>
      <c r="B4130" s="54">
        <v>44701.676214432897</v>
      </c>
      <c r="C4130" s="13" t="s">
        <v>404</v>
      </c>
      <c r="D4130" s="13">
        <v>1243</v>
      </c>
      <c r="E4130" s="13" t="s">
        <v>8590</v>
      </c>
      <c r="F4130" s="13" t="s">
        <v>15</v>
      </c>
      <c r="G4130" s="14">
        <v>1653046672988</v>
      </c>
      <c r="H4130" s="55">
        <v>0.20810185185185201</v>
      </c>
      <c r="I4130" s="33">
        <v>44888.208101851902</v>
      </c>
      <c r="J4130" s="58">
        <v>44888</v>
      </c>
      <c r="K4130" s="13" t="s">
        <v>213</v>
      </c>
      <c r="L4130" s="13" t="s">
        <v>30</v>
      </c>
      <c r="M4130" s="13" t="s">
        <v>75</v>
      </c>
      <c r="N4130" s="13" t="s">
        <v>206</v>
      </c>
      <c r="O4130" s="33" t="s">
        <v>38</v>
      </c>
      <c r="P4130" s="58" t="s">
        <v>38</v>
      </c>
      <c r="Q4130" s="33" t="s">
        <v>207</v>
      </c>
      <c r="R4130" s="14" t="s">
        <v>38</v>
      </c>
      <c r="S4130" s="13" t="s">
        <v>208</v>
      </c>
      <c r="T4130" s="13" t="s">
        <v>209</v>
      </c>
      <c r="U4130" s="33">
        <f t="shared" ca="1" si="768"/>
        <v>45744.56914039352</v>
      </c>
      <c r="V4130" s="13" t="str">
        <f t="shared" si="769"/>
        <v>Bangalore</v>
      </c>
      <c r="W4130" s="13" t="str">
        <f t="shared" si="770"/>
        <v>CLS</v>
      </c>
      <c r="X4130" s="13">
        <f t="shared" si="771"/>
        <v>4</v>
      </c>
      <c r="Y4130" s="13" t="str">
        <f>IFERROR(VLOOKUP(C4130,ReceivingTeam[],2,FALSE),"HelpDesk")</f>
        <v>HelpDesk</v>
      </c>
      <c r="Z4130" s="67">
        <f t="shared" si="772"/>
        <v>44888.916666666664</v>
      </c>
      <c r="AA4130" s="68">
        <f t="shared" si="773"/>
        <v>44888</v>
      </c>
      <c r="AB4130" s="69" t="b">
        <f t="shared" si="774"/>
        <v>1</v>
      </c>
      <c r="AC4130" s="70">
        <f t="shared" si="775"/>
        <v>0.5</v>
      </c>
      <c r="AD4130" s="67">
        <f t="shared" si="776"/>
        <v>44888.916666666664</v>
      </c>
      <c r="AE4130" s="67">
        <f>VLOOKUP(V4130,'Branch Wise Work Timelines'!C:G,3,FALSE)+AA4130</f>
        <v>44888.416666666664</v>
      </c>
      <c r="AF4130" s="67">
        <f>IF(V4130="Bangalore",VLOOKUP(V4130,'Branch Wise Work Timelines'!C:G,4,FALSE)+AA4130+1,IF(V4130="Mumbai",VLOOKUP(V4130,'Branch Wise Work Timelines'!C:G,4,FALSE)+AA4130+1,VLOOKUP(V4130,'Branch Wise Work Timelines'!C:G,4,FALSE)+AA4130))</f>
        <v>44889.104166666664</v>
      </c>
      <c r="AG4130" s="67">
        <f>WORKDAY.INTL(AA4130,1,11)+VLOOKUP(V4130,'Branch Wise Work Timelines'!C:G,3,FALSE)</f>
        <v>44889.416666666664</v>
      </c>
      <c r="AH4130" s="69" t="str">
        <f t="shared" ca="1" si="777"/>
        <v>Out of TAT</v>
      </c>
      <c r="AI4130" s="69">
        <f t="shared" ca="1" si="778"/>
        <v>20536</v>
      </c>
      <c r="AJ4130" s="69" t="str">
        <f ca="1">IF(AI4130&lt;0,"0-12",IFERROR(VLOOKUP(AI4130,Breakup[],2,FALSE),"&gt;24"))</f>
        <v>&gt;24</v>
      </c>
      <c r="AK4130" s="69" t="str">
        <f>VLOOKUP(V4130,Master!B:D,3,FALSE)</f>
        <v>South</v>
      </c>
      <c r="AL4130" s="69" t="str">
        <f t="shared" si="779"/>
        <v>Bangalore-CLS</v>
      </c>
    </row>
    <row r="4131" spans="1:38">
      <c r="A4131" s="14" t="s">
        <v>8591</v>
      </c>
      <c r="B4131" s="54">
        <v>44701.683858912002</v>
      </c>
      <c r="C4131" s="13" t="s">
        <v>404</v>
      </c>
      <c r="D4131" s="13">
        <v>938</v>
      </c>
      <c r="E4131" s="13" t="s">
        <v>8592</v>
      </c>
      <c r="F4131" s="13" t="s">
        <v>15</v>
      </c>
      <c r="G4131" s="14">
        <v>1653046672988</v>
      </c>
      <c r="H4131" s="55">
        <v>0.43990740740740703</v>
      </c>
      <c r="I4131" s="33">
        <v>44888.439907407403</v>
      </c>
      <c r="J4131" s="58">
        <v>44888</v>
      </c>
      <c r="K4131" s="13" t="s">
        <v>213</v>
      </c>
      <c r="L4131" s="13" t="s">
        <v>30</v>
      </c>
      <c r="M4131" s="13" t="s">
        <v>75</v>
      </c>
      <c r="N4131" s="13" t="s">
        <v>206</v>
      </c>
      <c r="O4131" s="33" t="s">
        <v>38</v>
      </c>
      <c r="P4131" s="58" t="s">
        <v>38</v>
      </c>
      <c r="Q4131" s="33" t="s">
        <v>207</v>
      </c>
      <c r="R4131" s="14" t="s">
        <v>38</v>
      </c>
      <c r="S4131" s="13" t="s">
        <v>208</v>
      </c>
      <c r="T4131" s="13" t="s">
        <v>209</v>
      </c>
      <c r="U4131" s="33">
        <f t="shared" ca="1" si="768"/>
        <v>45744.56914039352</v>
      </c>
      <c r="V4131" s="13" t="str">
        <f t="shared" si="769"/>
        <v>Bangalore</v>
      </c>
      <c r="W4131" s="13" t="str">
        <f t="shared" si="770"/>
        <v>CLS</v>
      </c>
      <c r="X4131" s="13">
        <f t="shared" si="771"/>
        <v>10</v>
      </c>
      <c r="Y4131" s="13" t="str">
        <f>IFERROR(VLOOKUP(C4131,ReceivingTeam[],2,FALSE),"HelpDesk")</f>
        <v>HelpDesk</v>
      </c>
      <c r="Z4131" s="67">
        <f t="shared" si="772"/>
        <v>44888.939907407403</v>
      </c>
      <c r="AA4131" s="68">
        <f t="shared" si="773"/>
        <v>44888</v>
      </c>
      <c r="AB4131" s="69" t="b">
        <f t="shared" si="774"/>
        <v>1</v>
      </c>
      <c r="AC4131" s="70">
        <f t="shared" si="775"/>
        <v>0.5</v>
      </c>
      <c r="AD4131" s="67">
        <f t="shared" si="776"/>
        <v>44888.939907407403</v>
      </c>
      <c r="AE4131" s="67">
        <f>VLOOKUP(V4131,'Branch Wise Work Timelines'!C:G,3,FALSE)+AA4131</f>
        <v>44888.416666666664</v>
      </c>
      <c r="AF4131" s="67">
        <f>IF(V4131="Bangalore",VLOOKUP(V4131,'Branch Wise Work Timelines'!C:G,4,FALSE)+AA4131+1,IF(V4131="Mumbai",VLOOKUP(V4131,'Branch Wise Work Timelines'!C:G,4,FALSE)+AA4131+1,VLOOKUP(V4131,'Branch Wise Work Timelines'!C:G,4,FALSE)+AA4131))</f>
        <v>44889.104166666664</v>
      </c>
      <c r="AG4131" s="67">
        <f>WORKDAY.INTL(AA4131,1,11)+VLOOKUP(V4131,'Branch Wise Work Timelines'!C:G,3,FALSE)</f>
        <v>44889.416666666664</v>
      </c>
      <c r="AH4131" s="69" t="str">
        <f t="shared" ca="1" si="777"/>
        <v>Out of TAT</v>
      </c>
      <c r="AI4131" s="69">
        <f t="shared" ca="1" si="778"/>
        <v>20536</v>
      </c>
      <c r="AJ4131" s="69" t="str">
        <f ca="1">IF(AI4131&lt;0,"0-12",IFERROR(VLOOKUP(AI4131,Breakup[],2,FALSE),"&gt;24"))</f>
        <v>&gt;24</v>
      </c>
      <c r="AK4131" s="69" t="str">
        <f>VLOOKUP(V4131,Master!B:D,3,FALSE)</f>
        <v>South</v>
      </c>
      <c r="AL4131" s="69" t="str">
        <f t="shared" si="779"/>
        <v>Bangalore-CLS</v>
      </c>
    </row>
    <row r="4132" spans="1:38">
      <c r="A4132" s="14" t="s">
        <v>8593</v>
      </c>
      <c r="B4132" s="54">
        <v>44701.810799305596</v>
      </c>
      <c r="C4132" s="13" t="s">
        <v>113</v>
      </c>
      <c r="D4132" s="13">
        <v>713</v>
      </c>
      <c r="E4132" s="13" t="s">
        <v>8594</v>
      </c>
      <c r="F4132" s="13" t="s">
        <v>33</v>
      </c>
      <c r="G4132" s="14">
        <v>1653057688131</v>
      </c>
      <c r="H4132" s="55">
        <v>0.43159722222222202</v>
      </c>
      <c r="I4132" s="33">
        <v>44889.431597222203</v>
      </c>
      <c r="J4132" s="58">
        <v>44889</v>
      </c>
      <c r="K4132" s="13" t="s">
        <v>263</v>
      </c>
      <c r="L4132" s="13" t="s">
        <v>69</v>
      </c>
      <c r="M4132" s="13" t="s">
        <v>101</v>
      </c>
      <c r="N4132" s="13" t="s">
        <v>206</v>
      </c>
      <c r="O4132" s="33" t="s">
        <v>38</v>
      </c>
      <c r="P4132" s="58" t="s">
        <v>38</v>
      </c>
      <c r="Q4132" s="33" t="s">
        <v>207</v>
      </c>
      <c r="R4132" s="14" t="s">
        <v>38</v>
      </c>
      <c r="S4132" s="13" t="s">
        <v>208</v>
      </c>
      <c r="T4132" s="13" t="s">
        <v>209</v>
      </c>
      <c r="U4132" s="33">
        <f t="shared" ca="1" si="768"/>
        <v>45744.56914039352</v>
      </c>
      <c r="V4132" s="13" t="str">
        <f t="shared" si="769"/>
        <v>Mumbai</v>
      </c>
      <c r="W4132" s="13" t="str">
        <f t="shared" si="770"/>
        <v>RI</v>
      </c>
      <c r="X4132" s="13">
        <f t="shared" si="771"/>
        <v>10</v>
      </c>
      <c r="Y4132" s="13" t="str">
        <f>IFERROR(VLOOKUP(C4132,ReceivingTeam[],2,FALSE),"HelpDesk")</f>
        <v>Branch office</v>
      </c>
      <c r="Z4132" s="67">
        <f t="shared" si="772"/>
        <v>44889.931597222203</v>
      </c>
      <c r="AA4132" s="68">
        <f t="shared" si="773"/>
        <v>44889</v>
      </c>
      <c r="AB4132" s="69" t="b">
        <f t="shared" si="774"/>
        <v>1</v>
      </c>
      <c r="AC4132" s="70">
        <f t="shared" si="775"/>
        <v>0.5</v>
      </c>
      <c r="AD4132" s="67">
        <f t="shared" si="776"/>
        <v>44889.931597222203</v>
      </c>
      <c r="AE4132" s="67">
        <f>VLOOKUP(V4132,'Branch Wise Work Timelines'!C:G,3,FALSE)+AA4132</f>
        <v>44889.416666666664</v>
      </c>
      <c r="AF4132" s="67">
        <f>IF(V4132="Bangalore",VLOOKUP(V4132,'Branch Wise Work Timelines'!C:G,4,FALSE)+AA4132+1,IF(V4132="Mumbai",VLOOKUP(V4132,'Branch Wise Work Timelines'!C:G,4,FALSE)+AA4132+1,VLOOKUP(V4132,'Branch Wise Work Timelines'!C:G,4,FALSE)+AA4132))</f>
        <v>44890.25</v>
      </c>
      <c r="AG4132" s="67">
        <f>WORKDAY.INTL(AA4132,1,11)+VLOOKUP(V4132,'Branch Wise Work Timelines'!C:G,3,FALSE)</f>
        <v>44890.416666666664</v>
      </c>
      <c r="AH4132" s="69" t="str">
        <f t="shared" ca="1" si="777"/>
        <v>Out of TAT</v>
      </c>
      <c r="AI4132" s="69">
        <f t="shared" ca="1" si="778"/>
        <v>20512</v>
      </c>
      <c r="AJ4132" s="69" t="str">
        <f ca="1">IF(AI4132&lt;0,"0-12",IFERROR(VLOOKUP(AI4132,Breakup[],2,FALSE),"&gt;24"))</f>
        <v>&gt;24</v>
      </c>
      <c r="AK4132" s="69" t="str">
        <f>VLOOKUP(V4132,Master!B:D,3,FALSE)</f>
        <v>East</v>
      </c>
      <c r="AL4132" s="69" t="str">
        <f t="shared" si="779"/>
        <v>Mumbai</v>
      </c>
    </row>
    <row r="4133" spans="1:38">
      <c r="A4133" s="14" t="s">
        <v>8595</v>
      </c>
      <c r="B4133" s="54">
        <v>44701.789527511603</v>
      </c>
      <c r="C4133" s="13" t="s">
        <v>114</v>
      </c>
      <c r="D4133" s="13">
        <v>641</v>
      </c>
      <c r="E4133" s="13" t="s">
        <v>8596</v>
      </c>
      <c r="F4133" s="13" t="s">
        <v>33</v>
      </c>
      <c r="G4133" s="14">
        <v>1653053649172</v>
      </c>
      <c r="H4133" s="55">
        <v>0.39060185185185198</v>
      </c>
      <c r="I4133" s="33">
        <v>44889.390601851897</v>
      </c>
      <c r="J4133" s="58">
        <v>44889</v>
      </c>
      <c r="K4133" s="13" t="s">
        <v>263</v>
      </c>
      <c r="L4133" s="13" t="s">
        <v>69</v>
      </c>
      <c r="M4133" s="13" t="s">
        <v>101</v>
      </c>
      <c r="N4133" s="13" t="s">
        <v>206</v>
      </c>
      <c r="O4133" s="33" t="s">
        <v>38</v>
      </c>
      <c r="P4133" s="58" t="s">
        <v>38</v>
      </c>
      <c r="Q4133" s="33" t="s">
        <v>207</v>
      </c>
      <c r="R4133" s="14" t="s">
        <v>38</v>
      </c>
      <c r="S4133" s="13" t="s">
        <v>208</v>
      </c>
      <c r="T4133" s="13" t="s">
        <v>209</v>
      </c>
      <c r="U4133" s="33">
        <f t="shared" ca="1" si="768"/>
        <v>45744.56914039352</v>
      </c>
      <c r="V4133" s="13" t="str">
        <f t="shared" si="769"/>
        <v>Mumbai</v>
      </c>
      <c r="W4133" s="13" t="str">
        <f t="shared" si="770"/>
        <v>RI</v>
      </c>
      <c r="X4133" s="13">
        <f t="shared" si="771"/>
        <v>9</v>
      </c>
      <c r="Y4133" s="13" t="str">
        <f>IFERROR(VLOOKUP(C4133,ReceivingTeam[],2,FALSE),"HelpDesk")</f>
        <v>Branch office</v>
      </c>
      <c r="Z4133" s="67">
        <f t="shared" si="772"/>
        <v>44889.916666666664</v>
      </c>
      <c r="AA4133" s="68">
        <f t="shared" si="773"/>
        <v>44889</v>
      </c>
      <c r="AB4133" s="69" t="b">
        <f t="shared" si="774"/>
        <v>1</v>
      </c>
      <c r="AC4133" s="70">
        <f t="shared" si="775"/>
        <v>0.5</v>
      </c>
      <c r="AD4133" s="67">
        <f t="shared" si="776"/>
        <v>44889.916666666664</v>
      </c>
      <c r="AE4133" s="67">
        <f>VLOOKUP(V4133,'Branch Wise Work Timelines'!C:G,3,FALSE)+AA4133</f>
        <v>44889.416666666664</v>
      </c>
      <c r="AF4133" s="67">
        <f>IF(V4133="Bangalore",VLOOKUP(V4133,'Branch Wise Work Timelines'!C:G,4,FALSE)+AA4133+1,IF(V4133="Mumbai",VLOOKUP(V4133,'Branch Wise Work Timelines'!C:G,4,FALSE)+AA4133+1,VLOOKUP(V4133,'Branch Wise Work Timelines'!C:G,4,FALSE)+AA4133))</f>
        <v>44890.25</v>
      </c>
      <c r="AG4133" s="67">
        <f>WORKDAY.INTL(AA4133,1,11)+VLOOKUP(V4133,'Branch Wise Work Timelines'!C:G,3,FALSE)</f>
        <v>44890.416666666664</v>
      </c>
      <c r="AH4133" s="69" t="str">
        <f t="shared" ca="1" si="777"/>
        <v>Out of TAT</v>
      </c>
      <c r="AI4133" s="69">
        <f t="shared" ca="1" si="778"/>
        <v>20512</v>
      </c>
      <c r="AJ4133" s="69" t="str">
        <f ca="1">IF(AI4133&lt;0,"0-12",IFERROR(VLOOKUP(AI4133,Breakup[],2,FALSE),"&gt;24"))</f>
        <v>&gt;24</v>
      </c>
      <c r="AK4133" s="69" t="str">
        <f>VLOOKUP(V4133,Master!B:D,3,FALSE)</f>
        <v>East</v>
      </c>
      <c r="AL4133" s="69" t="str">
        <f t="shared" si="779"/>
        <v>Mumbai</v>
      </c>
    </row>
    <row r="4134" spans="1:38">
      <c r="A4134" s="14" t="s">
        <v>8597</v>
      </c>
      <c r="B4134" s="54">
        <v>44701.680507060199</v>
      </c>
      <c r="C4134" s="13" t="s">
        <v>418</v>
      </c>
      <c r="D4134" s="13">
        <v>1975</v>
      </c>
      <c r="E4134" s="13" t="s">
        <v>8598</v>
      </c>
      <c r="F4134" s="13" t="s">
        <v>15</v>
      </c>
      <c r="G4134" s="14">
        <v>1653046672988</v>
      </c>
      <c r="H4134" s="55">
        <v>0.45258101851851901</v>
      </c>
      <c r="I4134" s="33">
        <v>44884.4525810185</v>
      </c>
      <c r="J4134" s="58">
        <v>44884</v>
      </c>
      <c r="K4134" s="13" t="s">
        <v>213</v>
      </c>
      <c r="L4134" s="13" t="s">
        <v>30</v>
      </c>
      <c r="M4134" s="13" t="s">
        <v>75</v>
      </c>
      <c r="N4134" s="13" t="s">
        <v>206</v>
      </c>
      <c r="O4134" s="33" t="s">
        <v>38</v>
      </c>
      <c r="P4134" s="58" t="s">
        <v>38</v>
      </c>
      <c r="Q4134" s="33" t="s">
        <v>207</v>
      </c>
      <c r="R4134" s="14" t="s">
        <v>38</v>
      </c>
      <c r="S4134" s="13" t="s">
        <v>208</v>
      </c>
      <c r="T4134" s="13" t="s">
        <v>209</v>
      </c>
      <c r="U4134" s="33">
        <f t="shared" ca="1" si="768"/>
        <v>45744.56914039352</v>
      </c>
      <c r="V4134" s="13" t="str">
        <f t="shared" si="769"/>
        <v>Bangalore</v>
      </c>
      <c r="W4134" s="13" t="str">
        <f t="shared" si="770"/>
        <v>CLS</v>
      </c>
      <c r="X4134" s="13">
        <f t="shared" si="771"/>
        <v>10</v>
      </c>
      <c r="Y4134" s="13" t="str">
        <f>IFERROR(VLOOKUP(C4134,ReceivingTeam[],2,FALSE),"HelpDesk")</f>
        <v>HelpDesk</v>
      </c>
      <c r="Z4134" s="67">
        <f t="shared" si="772"/>
        <v>44884.9525810185</v>
      </c>
      <c r="AA4134" s="68">
        <f t="shared" si="773"/>
        <v>44884</v>
      </c>
      <c r="AB4134" s="69" t="b">
        <f t="shared" si="774"/>
        <v>1</v>
      </c>
      <c r="AC4134" s="70">
        <f t="shared" si="775"/>
        <v>0.5</v>
      </c>
      <c r="AD4134" s="67">
        <f t="shared" si="776"/>
        <v>44884.9525810185</v>
      </c>
      <c r="AE4134" s="67">
        <f>VLOOKUP(V4134,'Branch Wise Work Timelines'!C:G,3,FALSE)+AA4134</f>
        <v>44884.416666666664</v>
      </c>
      <c r="AF4134" s="67">
        <f>IF(V4134="Bangalore",VLOOKUP(V4134,'Branch Wise Work Timelines'!C:G,4,FALSE)+AA4134+1,IF(V4134="Mumbai",VLOOKUP(V4134,'Branch Wise Work Timelines'!C:G,4,FALSE)+AA4134+1,VLOOKUP(V4134,'Branch Wise Work Timelines'!C:G,4,FALSE)+AA4134))</f>
        <v>44885.104166666664</v>
      </c>
      <c r="AG4134" s="67">
        <f>WORKDAY.INTL(AA4134,1,11)+VLOOKUP(V4134,'Branch Wise Work Timelines'!C:G,3,FALSE)</f>
        <v>44886.416666666664</v>
      </c>
      <c r="AH4134" s="69" t="str">
        <f t="shared" ca="1" si="777"/>
        <v>Out of TAT</v>
      </c>
      <c r="AI4134" s="69">
        <f t="shared" ca="1" si="778"/>
        <v>20631</v>
      </c>
      <c r="AJ4134" s="69" t="str">
        <f ca="1">IF(AI4134&lt;0,"0-12",IFERROR(VLOOKUP(AI4134,Breakup[],2,FALSE),"&gt;24"))</f>
        <v>&gt;24</v>
      </c>
      <c r="AK4134" s="69" t="str">
        <f>VLOOKUP(V4134,Master!B:D,3,FALSE)</f>
        <v>South</v>
      </c>
      <c r="AL4134" s="69" t="str">
        <f t="shared" si="779"/>
        <v>Bangalore-CLS</v>
      </c>
    </row>
    <row r="4135" spans="1:38">
      <c r="A4135" s="14" t="s">
        <v>8599</v>
      </c>
      <c r="B4135" s="54">
        <v>44701.716293368103</v>
      </c>
      <c r="C4135" s="13" t="s">
        <v>404</v>
      </c>
      <c r="D4135" s="13">
        <v>620</v>
      </c>
      <c r="E4135" s="13" t="s">
        <v>8600</v>
      </c>
      <c r="F4135" s="13" t="s">
        <v>15</v>
      </c>
      <c r="G4135" s="14">
        <v>1653050074123</v>
      </c>
      <c r="H4135" s="55">
        <v>0.608912037037037</v>
      </c>
      <c r="I4135" s="33">
        <v>44881.608912037002</v>
      </c>
      <c r="J4135" s="58">
        <v>44881</v>
      </c>
      <c r="K4135" s="13" t="s">
        <v>213</v>
      </c>
      <c r="L4135" s="13" t="s">
        <v>30</v>
      </c>
      <c r="M4135" s="13" t="s">
        <v>75</v>
      </c>
      <c r="N4135" s="13" t="s">
        <v>206</v>
      </c>
      <c r="O4135" s="33" t="s">
        <v>38</v>
      </c>
      <c r="P4135" s="58" t="s">
        <v>38</v>
      </c>
      <c r="Q4135" s="33" t="s">
        <v>207</v>
      </c>
      <c r="R4135" s="14" t="s">
        <v>38</v>
      </c>
      <c r="S4135" s="13" t="s">
        <v>216</v>
      </c>
      <c r="T4135" s="13" t="s">
        <v>217</v>
      </c>
      <c r="U4135" s="33">
        <f t="shared" ca="1" si="768"/>
        <v>45744.56914039352</v>
      </c>
      <c r="V4135" s="13" t="str">
        <f t="shared" si="769"/>
        <v>Bangalore</v>
      </c>
      <c r="W4135" s="13" t="str">
        <f t="shared" si="770"/>
        <v>CLS</v>
      </c>
      <c r="X4135" s="13">
        <f t="shared" si="771"/>
        <v>14</v>
      </c>
      <c r="Y4135" s="13" t="str">
        <f>IFERROR(VLOOKUP(C4135,ReceivingTeam[],2,FALSE),"HelpDesk")</f>
        <v>HelpDesk</v>
      </c>
      <c r="Z4135" s="67">
        <f t="shared" si="772"/>
        <v>44882.421412037002</v>
      </c>
      <c r="AA4135" s="68">
        <f t="shared" si="773"/>
        <v>44881</v>
      </c>
      <c r="AB4135" s="69" t="b">
        <f t="shared" si="774"/>
        <v>1</v>
      </c>
      <c r="AC4135" s="70">
        <f t="shared" si="775"/>
        <v>0.5</v>
      </c>
      <c r="AD4135" s="67">
        <f t="shared" si="776"/>
        <v>44882.421412037002</v>
      </c>
      <c r="AE4135" s="67">
        <f>VLOOKUP(V4135,'Branch Wise Work Timelines'!C:G,3,FALSE)+AA4135</f>
        <v>44881.416666666664</v>
      </c>
      <c r="AF4135" s="67">
        <f>IF(V4135="Bangalore",VLOOKUP(V4135,'Branch Wise Work Timelines'!C:G,4,FALSE)+AA4135+1,IF(V4135="Mumbai",VLOOKUP(V4135,'Branch Wise Work Timelines'!C:G,4,FALSE)+AA4135+1,VLOOKUP(V4135,'Branch Wise Work Timelines'!C:G,4,FALSE)+AA4135))</f>
        <v>44882.104166666664</v>
      </c>
      <c r="AG4135" s="67">
        <f>WORKDAY.INTL(AA4135,1,11)+VLOOKUP(V4135,'Branch Wise Work Timelines'!C:G,3,FALSE)</f>
        <v>44882.416666666664</v>
      </c>
      <c r="AH4135" s="69" t="str">
        <f t="shared" ca="1" si="777"/>
        <v>Out of TAT</v>
      </c>
      <c r="AI4135" s="69">
        <f t="shared" ca="1" si="778"/>
        <v>20692</v>
      </c>
      <c r="AJ4135" s="69" t="str">
        <f ca="1">IF(AI4135&lt;0,"0-12",IFERROR(VLOOKUP(AI4135,Breakup[],2,FALSE),"&gt;24"))</f>
        <v>&gt;24</v>
      </c>
      <c r="AK4135" s="69" t="str">
        <f>VLOOKUP(V4135,Master!B:D,3,FALSE)</f>
        <v>South</v>
      </c>
      <c r="AL4135" s="69" t="str">
        <f t="shared" si="779"/>
        <v>Bangalore-CLS</v>
      </c>
    </row>
    <row r="4136" spans="1:38">
      <c r="A4136" s="14" t="s">
        <v>8601</v>
      </c>
      <c r="B4136" s="54">
        <v>44701.810053738402</v>
      </c>
      <c r="C4136" s="13" t="s">
        <v>265</v>
      </c>
      <c r="D4136" s="13">
        <v>1845</v>
      </c>
      <c r="E4136" s="13" t="s">
        <v>8602</v>
      </c>
      <c r="F4136" s="13" t="s">
        <v>15</v>
      </c>
      <c r="G4136" s="14">
        <v>1653055472729</v>
      </c>
      <c r="H4136" s="55">
        <v>0.225138888888889</v>
      </c>
      <c r="I4136" s="33">
        <v>44891.225138888898</v>
      </c>
      <c r="J4136" s="58">
        <v>44891</v>
      </c>
      <c r="K4136" s="13" t="s">
        <v>213</v>
      </c>
      <c r="L4136" s="13" t="s">
        <v>30</v>
      </c>
      <c r="M4136" s="13" t="s">
        <v>214</v>
      </c>
      <c r="N4136" s="13" t="s">
        <v>215</v>
      </c>
      <c r="O4136" s="33">
        <v>44891.679872685199</v>
      </c>
      <c r="P4136" s="58">
        <v>44891</v>
      </c>
      <c r="Q4136" s="33" t="s">
        <v>237</v>
      </c>
      <c r="R4136" s="14">
        <v>964</v>
      </c>
      <c r="S4136" s="13" t="s">
        <v>216</v>
      </c>
      <c r="T4136" s="13" t="s">
        <v>217</v>
      </c>
      <c r="U4136" s="33">
        <f t="shared" ca="1" si="768"/>
        <v>45744.56914039352</v>
      </c>
      <c r="V4136" s="13" t="str">
        <f t="shared" si="769"/>
        <v>Bangalore</v>
      </c>
      <c r="W4136" s="13" t="str">
        <f t="shared" si="770"/>
        <v>CLS</v>
      </c>
      <c r="X4136" s="13">
        <f t="shared" si="771"/>
        <v>5</v>
      </c>
      <c r="Y4136" s="13" t="str">
        <f>IFERROR(VLOOKUP(C4136,ReceivingTeam[],2,FALSE),"HelpDesk")</f>
        <v>HelpDesk</v>
      </c>
      <c r="Z4136" s="67">
        <f t="shared" si="772"/>
        <v>44891.916666666664</v>
      </c>
      <c r="AA4136" s="68">
        <f t="shared" si="773"/>
        <v>44891</v>
      </c>
      <c r="AB4136" s="69" t="b">
        <f t="shared" si="774"/>
        <v>1</v>
      </c>
      <c r="AC4136" s="70">
        <f t="shared" si="775"/>
        <v>0.5</v>
      </c>
      <c r="AD4136" s="67">
        <f t="shared" si="776"/>
        <v>44891.916666666664</v>
      </c>
      <c r="AE4136" s="67">
        <f>VLOOKUP(V4136,'Branch Wise Work Timelines'!C:G,3,FALSE)+AA4136</f>
        <v>44891.416666666664</v>
      </c>
      <c r="AF4136" s="67">
        <f>IF(V4136="Bangalore",VLOOKUP(V4136,'Branch Wise Work Timelines'!C:G,4,FALSE)+AA4136+1,IF(V4136="Mumbai",VLOOKUP(V4136,'Branch Wise Work Timelines'!C:G,4,FALSE)+AA4136+1,VLOOKUP(V4136,'Branch Wise Work Timelines'!C:G,4,FALSE)+AA4136))</f>
        <v>44892.104166666664</v>
      </c>
      <c r="AG4136" s="67">
        <f>WORKDAY.INTL(AA4136,1,11)+VLOOKUP(V4136,'Branch Wise Work Timelines'!C:G,3,FALSE)</f>
        <v>44893.416666666664</v>
      </c>
      <c r="AH4136" s="69" t="str">
        <f t="shared" si="777"/>
        <v>Met</v>
      </c>
      <c r="AI4136" s="69">
        <f t="shared" ca="1" si="778"/>
        <v>20464</v>
      </c>
      <c r="AJ4136" s="69" t="str">
        <f ca="1">IF(AI4136&lt;0,"0-12",IFERROR(VLOOKUP(AI4136,Breakup[],2,FALSE),"&gt;24"))</f>
        <v>&gt;24</v>
      </c>
      <c r="AK4136" s="69" t="str">
        <f>VLOOKUP(V4136,Master!B:D,3,FALSE)</f>
        <v>South</v>
      </c>
      <c r="AL4136" s="69" t="str">
        <f t="shared" si="779"/>
        <v>Bangalore-CLS</v>
      </c>
    </row>
    <row r="4137" spans="1:38">
      <c r="A4137" s="14" t="s">
        <v>8603</v>
      </c>
      <c r="B4137" s="54">
        <v>44701.704015162002</v>
      </c>
      <c r="C4137" s="13" t="s">
        <v>1079</v>
      </c>
      <c r="D4137" s="13">
        <v>827</v>
      </c>
      <c r="E4137" s="13" t="s">
        <v>8604</v>
      </c>
      <c r="F4137" s="13" t="s">
        <v>15</v>
      </c>
      <c r="G4137" s="14">
        <v>1653049223395</v>
      </c>
      <c r="H4137" s="55">
        <v>0.255428240740741</v>
      </c>
      <c r="I4137" s="33">
        <v>44881.2554282407</v>
      </c>
      <c r="J4137" s="58">
        <v>44881</v>
      </c>
      <c r="K4137" s="13" t="s">
        <v>213</v>
      </c>
      <c r="L4137" s="13" t="s">
        <v>30</v>
      </c>
      <c r="M4137" s="13" t="s">
        <v>214</v>
      </c>
      <c r="N4137" s="13" t="s">
        <v>215</v>
      </c>
      <c r="O4137" s="33" t="s">
        <v>38</v>
      </c>
      <c r="P4137" s="58" t="s">
        <v>38</v>
      </c>
      <c r="Q4137" s="33" t="s">
        <v>207</v>
      </c>
      <c r="R4137" s="14" t="s">
        <v>38</v>
      </c>
      <c r="S4137" s="13" t="s">
        <v>216</v>
      </c>
      <c r="T4137" s="13" t="s">
        <v>217</v>
      </c>
      <c r="U4137" s="33">
        <f t="shared" ca="1" si="768"/>
        <v>45744.56914039352</v>
      </c>
      <c r="V4137" s="13" t="str">
        <f t="shared" si="769"/>
        <v>Bangalore</v>
      </c>
      <c r="W4137" s="13" t="str">
        <f t="shared" si="770"/>
        <v>CLS</v>
      </c>
      <c r="X4137" s="13">
        <f t="shared" si="771"/>
        <v>6</v>
      </c>
      <c r="Y4137" s="13" t="str">
        <f>IFERROR(VLOOKUP(C4137,ReceivingTeam[],2,FALSE),"HelpDesk")</f>
        <v>HelpDesk</v>
      </c>
      <c r="Z4137" s="67">
        <f t="shared" si="772"/>
        <v>44881.916666666664</v>
      </c>
      <c r="AA4137" s="68">
        <f t="shared" si="773"/>
        <v>44881</v>
      </c>
      <c r="AB4137" s="69" t="b">
        <f t="shared" si="774"/>
        <v>1</v>
      </c>
      <c r="AC4137" s="70">
        <f t="shared" si="775"/>
        <v>0.5</v>
      </c>
      <c r="AD4137" s="67">
        <f t="shared" si="776"/>
        <v>44881.916666666664</v>
      </c>
      <c r="AE4137" s="67">
        <f>VLOOKUP(V4137,'Branch Wise Work Timelines'!C:G,3,FALSE)+AA4137</f>
        <v>44881.416666666664</v>
      </c>
      <c r="AF4137" s="67">
        <f>IF(V4137="Bangalore",VLOOKUP(V4137,'Branch Wise Work Timelines'!C:G,4,FALSE)+AA4137+1,IF(V4137="Mumbai",VLOOKUP(V4137,'Branch Wise Work Timelines'!C:G,4,FALSE)+AA4137+1,VLOOKUP(V4137,'Branch Wise Work Timelines'!C:G,4,FALSE)+AA4137))</f>
        <v>44882.104166666664</v>
      </c>
      <c r="AG4137" s="67">
        <f>WORKDAY.INTL(AA4137,1,11)+VLOOKUP(V4137,'Branch Wise Work Timelines'!C:G,3,FALSE)</f>
        <v>44882.416666666664</v>
      </c>
      <c r="AH4137" s="69" t="str">
        <f t="shared" ca="1" si="777"/>
        <v>Out of TAT</v>
      </c>
      <c r="AI4137" s="69">
        <f t="shared" ca="1" si="778"/>
        <v>20704</v>
      </c>
      <c r="AJ4137" s="69" t="str">
        <f ca="1">IF(AI4137&lt;0,"0-12",IFERROR(VLOOKUP(AI4137,Breakup[],2,FALSE),"&gt;24"))</f>
        <v>&gt;24</v>
      </c>
      <c r="AK4137" s="69" t="str">
        <f>VLOOKUP(V4137,Master!B:D,3,FALSE)</f>
        <v>South</v>
      </c>
      <c r="AL4137" s="69" t="str">
        <f t="shared" si="779"/>
        <v>Bangalore-CLS</v>
      </c>
    </row>
    <row r="4138" spans="1:38">
      <c r="A4138" s="14" t="s">
        <v>8605</v>
      </c>
      <c r="B4138" s="54">
        <v>44701.702905705999</v>
      </c>
      <c r="C4138" s="13" t="s">
        <v>268</v>
      </c>
      <c r="D4138" s="13">
        <v>263</v>
      </c>
      <c r="E4138" s="13" t="s">
        <v>8606</v>
      </c>
      <c r="F4138" s="13" t="s">
        <v>15</v>
      </c>
      <c r="G4138" s="14">
        <v>1653052565128</v>
      </c>
      <c r="H4138" s="55">
        <v>0.86666666666666703</v>
      </c>
      <c r="I4138" s="33">
        <v>44884.866666666698</v>
      </c>
      <c r="J4138" s="58">
        <v>44884</v>
      </c>
      <c r="K4138" s="13" t="s">
        <v>213</v>
      </c>
      <c r="L4138" s="13" t="s">
        <v>30</v>
      </c>
      <c r="M4138" s="13" t="s">
        <v>75</v>
      </c>
      <c r="N4138" s="13" t="s">
        <v>206</v>
      </c>
      <c r="O4138" s="33" t="s">
        <v>38</v>
      </c>
      <c r="P4138" s="58" t="s">
        <v>38</v>
      </c>
      <c r="Q4138" s="33" t="s">
        <v>207</v>
      </c>
      <c r="R4138" s="14" t="s">
        <v>38</v>
      </c>
      <c r="S4138" s="13" t="s">
        <v>216</v>
      </c>
      <c r="T4138" s="13" t="s">
        <v>217</v>
      </c>
      <c r="U4138" s="33">
        <f t="shared" ca="1" si="768"/>
        <v>45744.56914039352</v>
      </c>
      <c r="V4138" s="13" t="str">
        <f t="shared" si="769"/>
        <v>Bangalore</v>
      </c>
      <c r="W4138" s="13" t="str">
        <f t="shared" si="770"/>
        <v>CLS</v>
      </c>
      <c r="X4138" s="13">
        <f t="shared" si="771"/>
        <v>20</v>
      </c>
      <c r="Y4138" s="13" t="str">
        <f>IFERROR(VLOOKUP(C4138,ReceivingTeam[],2,FALSE),"HelpDesk")</f>
        <v>HelpDesk</v>
      </c>
      <c r="Z4138" s="67">
        <f t="shared" si="772"/>
        <v>44886.679166666698</v>
      </c>
      <c r="AA4138" s="68">
        <f t="shared" si="773"/>
        <v>44884</v>
      </c>
      <c r="AB4138" s="69" t="b">
        <f t="shared" si="774"/>
        <v>1</v>
      </c>
      <c r="AC4138" s="70">
        <f t="shared" si="775"/>
        <v>0.5</v>
      </c>
      <c r="AD4138" s="67">
        <f t="shared" si="776"/>
        <v>44886.679166666698</v>
      </c>
      <c r="AE4138" s="67">
        <f>VLOOKUP(V4138,'Branch Wise Work Timelines'!C:G,3,FALSE)+AA4138</f>
        <v>44884.416666666664</v>
      </c>
      <c r="AF4138" s="67">
        <f>IF(V4138="Bangalore",VLOOKUP(V4138,'Branch Wise Work Timelines'!C:G,4,FALSE)+AA4138+1,IF(V4138="Mumbai",VLOOKUP(V4138,'Branch Wise Work Timelines'!C:G,4,FALSE)+AA4138+1,VLOOKUP(V4138,'Branch Wise Work Timelines'!C:G,4,FALSE)+AA4138))</f>
        <v>44885.104166666664</v>
      </c>
      <c r="AG4138" s="67">
        <f>WORKDAY.INTL(AA4138,1,11)+VLOOKUP(V4138,'Branch Wise Work Timelines'!C:G,3,FALSE)</f>
        <v>44886.416666666664</v>
      </c>
      <c r="AH4138" s="69" t="str">
        <f t="shared" ca="1" si="777"/>
        <v>Out of TAT</v>
      </c>
      <c r="AI4138" s="69">
        <f t="shared" ca="1" si="778"/>
        <v>20590</v>
      </c>
      <c r="AJ4138" s="69" t="str">
        <f ca="1">IF(AI4138&lt;0,"0-12",IFERROR(VLOOKUP(AI4138,Breakup[],2,FALSE),"&gt;24"))</f>
        <v>&gt;24</v>
      </c>
      <c r="AK4138" s="69" t="str">
        <f>VLOOKUP(V4138,Master!B:D,3,FALSE)</f>
        <v>South</v>
      </c>
      <c r="AL4138" s="69" t="str">
        <f t="shared" si="779"/>
        <v>Bangalore-CLS</v>
      </c>
    </row>
    <row r="4139" spans="1:38">
      <c r="A4139" s="14" t="s">
        <v>8607</v>
      </c>
      <c r="B4139" s="54">
        <v>44701.781916782398</v>
      </c>
      <c r="C4139" s="13" t="s">
        <v>435</v>
      </c>
      <c r="D4139" s="13">
        <v>488</v>
      </c>
      <c r="E4139" s="13" t="s">
        <v>8608</v>
      </c>
      <c r="F4139" s="13" t="s">
        <v>33</v>
      </c>
      <c r="G4139" s="14">
        <v>1653052792488</v>
      </c>
      <c r="H4139" s="55">
        <v>0.56302083333333297</v>
      </c>
      <c r="I4139" s="33">
        <v>44881.563020833302</v>
      </c>
      <c r="J4139" s="58">
        <v>44881</v>
      </c>
      <c r="K4139" s="13" t="s">
        <v>437</v>
      </c>
      <c r="L4139" s="13" t="s">
        <v>12</v>
      </c>
      <c r="M4139" s="13" t="s">
        <v>435</v>
      </c>
      <c r="N4139" s="13" t="s">
        <v>206</v>
      </c>
      <c r="O4139" s="33" t="s">
        <v>38</v>
      </c>
      <c r="P4139" s="58" t="s">
        <v>38</v>
      </c>
      <c r="Q4139" s="33" t="s">
        <v>207</v>
      </c>
      <c r="R4139" s="14" t="s">
        <v>38</v>
      </c>
      <c r="S4139" s="13" t="s">
        <v>208</v>
      </c>
      <c r="T4139" s="13" t="s">
        <v>209</v>
      </c>
      <c r="U4139" s="33">
        <f t="shared" ca="1" si="768"/>
        <v>45744.56914039352</v>
      </c>
      <c r="V4139" s="13" t="str">
        <f t="shared" si="769"/>
        <v>Ahmedabad</v>
      </c>
      <c r="W4139" s="13" t="str">
        <f t="shared" si="770"/>
        <v>RI</v>
      </c>
      <c r="X4139" s="13">
        <f t="shared" si="771"/>
        <v>13</v>
      </c>
      <c r="Y4139" s="13" t="str">
        <f>IFERROR(VLOOKUP(C4139,ReceivingTeam[],2,FALSE),"HelpDesk")</f>
        <v>HelpDesk</v>
      </c>
      <c r="Z4139" s="67">
        <f t="shared" si="772"/>
        <v>44882.708854166631</v>
      </c>
      <c r="AA4139" s="68">
        <f t="shared" si="773"/>
        <v>44881</v>
      </c>
      <c r="AB4139" s="69" t="b">
        <f t="shared" si="774"/>
        <v>1</v>
      </c>
      <c r="AC4139" s="70">
        <f t="shared" si="775"/>
        <v>0.5</v>
      </c>
      <c r="AD4139" s="67">
        <f t="shared" si="776"/>
        <v>44882.708854166631</v>
      </c>
      <c r="AE4139" s="67">
        <f>VLOOKUP(V4139,'Branch Wise Work Timelines'!C:G,3,FALSE)+AA4139</f>
        <v>44881.416666666664</v>
      </c>
      <c r="AF4139" s="67">
        <f>IF(V4139="Bangalore",VLOOKUP(V4139,'Branch Wise Work Timelines'!C:G,4,FALSE)+AA4139+1,IF(V4139="Mumbai",VLOOKUP(V4139,'Branch Wise Work Timelines'!C:G,4,FALSE)+AA4139+1,VLOOKUP(V4139,'Branch Wise Work Timelines'!C:G,4,FALSE)+AA4139))</f>
        <v>44881.770833333336</v>
      </c>
      <c r="AG4139" s="67">
        <f>WORKDAY.INTL(AA4139,1,11)+VLOOKUP(V4139,'Branch Wise Work Timelines'!C:G,3,FALSE)</f>
        <v>44882.416666666664</v>
      </c>
      <c r="AH4139" s="69" t="str">
        <f t="shared" ca="1" si="777"/>
        <v>Out of TAT</v>
      </c>
      <c r="AI4139" s="69">
        <f t="shared" ca="1" si="778"/>
        <v>20685</v>
      </c>
      <c r="AJ4139" s="69" t="str">
        <f ca="1">IF(AI4139&lt;0,"0-12",IFERROR(VLOOKUP(AI4139,Breakup[],2,FALSE),"&gt;24"))</f>
        <v>&gt;24</v>
      </c>
      <c r="AK4139" s="69" t="str">
        <f>VLOOKUP(V4139,Master!B:D,3,FALSE)</f>
        <v>North</v>
      </c>
      <c r="AL4139" s="69" t="str">
        <f t="shared" si="779"/>
        <v>Ahmedabad</v>
      </c>
    </row>
    <row r="4140" spans="1:38">
      <c r="A4140" s="14" t="s">
        <v>8609</v>
      </c>
      <c r="B4140" s="54">
        <v>44701.7234628472</v>
      </c>
      <c r="C4140" s="13" t="s">
        <v>989</v>
      </c>
      <c r="D4140" s="13">
        <v>964</v>
      </c>
      <c r="E4140" s="13" t="s">
        <v>8610</v>
      </c>
      <c r="F4140" s="13" t="s">
        <v>33</v>
      </c>
      <c r="G4140" s="14">
        <v>1653048665854</v>
      </c>
      <c r="H4140" s="55">
        <v>0.79778935185185196</v>
      </c>
      <c r="I4140" s="33">
        <v>44885.797789351898</v>
      </c>
      <c r="J4140" s="58">
        <v>44885</v>
      </c>
      <c r="K4140" s="13" t="s">
        <v>213</v>
      </c>
      <c r="L4140" s="13" t="s">
        <v>30</v>
      </c>
      <c r="M4140" s="13" t="s">
        <v>282</v>
      </c>
      <c r="N4140" s="13" t="s">
        <v>206</v>
      </c>
      <c r="O4140" s="33" t="s">
        <v>38</v>
      </c>
      <c r="P4140" s="58" t="s">
        <v>38</v>
      </c>
      <c r="Q4140" s="33" t="s">
        <v>207</v>
      </c>
      <c r="R4140" s="14" t="s">
        <v>38</v>
      </c>
      <c r="S4140" s="13" t="s">
        <v>216</v>
      </c>
      <c r="T4140" s="13" t="s">
        <v>278</v>
      </c>
      <c r="U4140" s="33">
        <f t="shared" ca="1" si="768"/>
        <v>45744.56914039352</v>
      </c>
      <c r="V4140" s="13" t="str">
        <f t="shared" si="769"/>
        <v>Bangalore</v>
      </c>
      <c r="W4140" s="13" t="str">
        <f t="shared" si="770"/>
        <v>RI</v>
      </c>
      <c r="X4140" s="13">
        <f t="shared" si="771"/>
        <v>19</v>
      </c>
      <c r="Y4140" s="13" t="str">
        <f>IFERROR(VLOOKUP(C4140,ReceivingTeam[],2,FALSE),"HelpDesk")</f>
        <v>HelpDesk</v>
      </c>
      <c r="Z4140" s="67">
        <f t="shared" si="772"/>
        <v>44888.416666666664</v>
      </c>
      <c r="AA4140" s="68">
        <f t="shared" si="773"/>
        <v>44885</v>
      </c>
      <c r="AB4140" s="69" t="b">
        <f t="shared" si="774"/>
        <v>0</v>
      </c>
      <c r="AC4140" s="70">
        <f t="shared" si="775"/>
        <v>3</v>
      </c>
      <c r="AD4140" s="67">
        <f t="shared" si="776"/>
        <v>44888.416666666664</v>
      </c>
      <c r="AE4140" s="67">
        <f>VLOOKUP(V4140,'Branch Wise Work Timelines'!C:G,3,FALSE)+AA4140</f>
        <v>44885.416666666664</v>
      </c>
      <c r="AF4140" s="67">
        <f>IF(V4140="Bangalore",VLOOKUP(V4140,'Branch Wise Work Timelines'!C:G,4,FALSE)+AA4140+1,IF(V4140="Mumbai",VLOOKUP(V4140,'Branch Wise Work Timelines'!C:G,4,FALSE)+AA4140+1,VLOOKUP(V4140,'Branch Wise Work Timelines'!C:G,4,FALSE)+AA4140))</f>
        <v>44886.104166666664</v>
      </c>
      <c r="AG4140" s="67">
        <f>WORKDAY.INTL(AA4140,1,11)+VLOOKUP(V4140,'Branch Wise Work Timelines'!C:G,3,FALSE)</f>
        <v>44886.416666666664</v>
      </c>
      <c r="AH4140" s="69" t="str">
        <f t="shared" ca="1" si="777"/>
        <v>Out of TAT</v>
      </c>
      <c r="AI4140" s="69">
        <f t="shared" ca="1" si="778"/>
        <v>20548</v>
      </c>
      <c r="AJ4140" s="69" t="str">
        <f ca="1">IF(AI4140&lt;0,"0-12",IFERROR(VLOOKUP(AI4140,Breakup[],2,FALSE),"&gt;24"))</f>
        <v>&gt;24</v>
      </c>
      <c r="AK4140" s="69" t="str">
        <f>VLOOKUP(V4140,Master!B:D,3,FALSE)</f>
        <v>South</v>
      </c>
      <c r="AL4140" s="69" t="str">
        <f t="shared" si="779"/>
        <v>Bangalore</v>
      </c>
    </row>
    <row r="4141" spans="1:38">
      <c r="A4141" s="14" t="s">
        <v>8611</v>
      </c>
      <c r="B4141" s="54">
        <v>44700.496578321799</v>
      </c>
      <c r="C4141" s="13" t="s">
        <v>6396</v>
      </c>
      <c r="D4141" s="13">
        <v>86</v>
      </c>
      <c r="E4141" s="13" t="s">
        <v>8612</v>
      </c>
      <c r="F4141" s="13" t="s">
        <v>33</v>
      </c>
      <c r="G4141" s="14">
        <v>1653056662937</v>
      </c>
      <c r="H4141" s="55">
        <v>0.945543981481482</v>
      </c>
      <c r="I4141" s="33">
        <v>44889.945543981499</v>
      </c>
      <c r="J4141" s="58">
        <v>44889</v>
      </c>
      <c r="K4141" s="13" t="s">
        <v>263</v>
      </c>
      <c r="L4141" s="13" t="s">
        <v>69</v>
      </c>
      <c r="M4141" s="13" t="s">
        <v>101</v>
      </c>
      <c r="N4141" s="13" t="s">
        <v>206</v>
      </c>
      <c r="O4141" s="33" t="s">
        <v>38</v>
      </c>
      <c r="P4141" s="58" t="s">
        <v>38</v>
      </c>
      <c r="Q4141" s="33" t="s">
        <v>207</v>
      </c>
      <c r="R4141" s="14" t="s">
        <v>38</v>
      </c>
      <c r="S4141" s="13" t="s">
        <v>208</v>
      </c>
      <c r="T4141" s="13" t="s">
        <v>209</v>
      </c>
      <c r="U4141" s="33">
        <f t="shared" ca="1" si="768"/>
        <v>45744.56914039352</v>
      </c>
      <c r="V4141" s="13" t="str">
        <f t="shared" si="769"/>
        <v>Mumbai</v>
      </c>
      <c r="W4141" s="13" t="str">
        <f t="shared" si="770"/>
        <v>RI</v>
      </c>
      <c r="X4141" s="13">
        <f t="shared" si="771"/>
        <v>22</v>
      </c>
      <c r="Y4141" s="13" t="str">
        <f>IFERROR(VLOOKUP(C4141,ReceivingTeam[],2,FALSE),"HelpDesk")</f>
        <v>HelpDesk</v>
      </c>
      <c r="Z4141" s="67">
        <f t="shared" si="772"/>
        <v>44890.612210648163</v>
      </c>
      <c r="AA4141" s="68">
        <f t="shared" si="773"/>
        <v>44889</v>
      </c>
      <c r="AB4141" s="69" t="b">
        <f t="shared" si="774"/>
        <v>1</v>
      </c>
      <c r="AC4141" s="70">
        <f t="shared" si="775"/>
        <v>0.5</v>
      </c>
      <c r="AD4141" s="67">
        <f t="shared" si="776"/>
        <v>44890.612210648163</v>
      </c>
      <c r="AE4141" s="67">
        <f>VLOOKUP(V4141,'Branch Wise Work Timelines'!C:G,3,FALSE)+AA4141</f>
        <v>44889.416666666664</v>
      </c>
      <c r="AF4141" s="67">
        <f>IF(V4141="Bangalore",VLOOKUP(V4141,'Branch Wise Work Timelines'!C:G,4,FALSE)+AA4141+1,IF(V4141="Mumbai",VLOOKUP(V4141,'Branch Wise Work Timelines'!C:G,4,FALSE)+AA4141+1,VLOOKUP(V4141,'Branch Wise Work Timelines'!C:G,4,FALSE)+AA4141))</f>
        <v>44890.25</v>
      </c>
      <c r="AG4141" s="67">
        <f>WORKDAY.INTL(AA4141,1,11)+VLOOKUP(V4141,'Branch Wise Work Timelines'!C:G,3,FALSE)</f>
        <v>44890.416666666664</v>
      </c>
      <c r="AH4141" s="69" t="str">
        <f t="shared" ca="1" si="777"/>
        <v>Out of TAT</v>
      </c>
      <c r="AI4141" s="69">
        <f t="shared" ca="1" si="778"/>
        <v>20495</v>
      </c>
      <c r="AJ4141" s="69" t="str">
        <f ca="1">IF(AI4141&lt;0,"0-12",IFERROR(VLOOKUP(AI4141,Breakup[],2,FALSE),"&gt;24"))</f>
        <v>&gt;24</v>
      </c>
      <c r="AK4141" s="69" t="str">
        <f>VLOOKUP(V4141,Master!B:D,3,FALSE)</f>
        <v>East</v>
      </c>
      <c r="AL4141" s="69" t="str">
        <f t="shared" si="779"/>
        <v>Mumbai</v>
      </c>
    </row>
    <row r="4142" spans="1:38">
      <c r="A4142" s="14" t="s">
        <v>8613</v>
      </c>
      <c r="B4142" s="54">
        <v>44701.691444213</v>
      </c>
      <c r="C4142" s="13" t="s">
        <v>230</v>
      </c>
      <c r="D4142" s="13">
        <v>355</v>
      </c>
      <c r="E4142" s="13" t="s">
        <v>8614</v>
      </c>
      <c r="F4142" s="13" t="s">
        <v>15</v>
      </c>
      <c r="G4142" s="14">
        <v>1653053249969</v>
      </c>
      <c r="H4142" s="55">
        <v>0.87601851851851897</v>
      </c>
      <c r="I4142" s="33">
        <v>44889.876018518502</v>
      </c>
      <c r="J4142" s="58">
        <v>44889</v>
      </c>
      <c r="K4142" s="13" t="s">
        <v>213</v>
      </c>
      <c r="L4142" s="13" t="s">
        <v>30</v>
      </c>
      <c r="M4142" s="13" t="s">
        <v>214</v>
      </c>
      <c r="N4142" s="13" t="s">
        <v>215</v>
      </c>
      <c r="O4142" s="33" t="s">
        <v>38</v>
      </c>
      <c r="P4142" s="58" t="s">
        <v>38</v>
      </c>
      <c r="Q4142" s="33" t="s">
        <v>207</v>
      </c>
      <c r="R4142" s="14" t="s">
        <v>38</v>
      </c>
      <c r="S4142" s="13" t="s">
        <v>216</v>
      </c>
      <c r="T4142" s="13" t="s">
        <v>217</v>
      </c>
      <c r="U4142" s="33">
        <f t="shared" ca="1" si="768"/>
        <v>45744.56914039352</v>
      </c>
      <c r="V4142" s="13" t="str">
        <f t="shared" si="769"/>
        <v>Bangalore</v>
      </c>
      <c r="W4142" s="13" t="str">
        <f t="shared" si="770"/>
        <v>CLS</v>
      </c>
      <c r="X4142" s="13">
        <f t="shared" si="771"/>
        <v>21</v>
      </c>
      <c r="Y4142" s="13" t="str">
        <f>IFERROR(VLOOKUP(C4142,ReceivingTeam[],2,FALSE),"HelpDesk")</f>
        <v>HelpDesk</v>
      </c>
      <c r="Z4142" s="67">
        <f t="shared" si="772"/>
        <v>44890.688518518502</v>
      </c>
      <c r="AA4142" s="68">
        <f t="shared" si="773"/>
        <v>44889</v>
      </c>
      <c r="AB4142" s="69" t="b">
        <f t="shared" si="774"/>
        <v>1</v>
      </c>
      <c r="AC4142" s="70">
        <f t="shared" si="775"/>
        <v>0.5</v>
      </c>
      <c r="AD4142" s="67">
        <f t="shared" si="776"/>
        <v>44890.688518518502</v>
      </c>
      <c r="AE4142" s="67">
        <f>VLOOKUP(V4142,'Branch Wise Work Timelines'!C:G,3,FALSE)+AA4142</f>
        <v>44889.416666666664</v>
      </c>
      <c r="AF4142" s="67">
        <f>IF(V4142="Bangalore",VLOOKUP(V4142,'Branch Wise Work Timelines'!C:G,4,FALSE)+AA4142+1,IF(V4142="Mumbai",VLOOKUP(V4142,'Branch Wise Work Timelines'!C:G,4,FALSE)+AA4142+1,VLOOKUP(V4142,'Branch Wise Work Timelines'!C:G,4,FALSE)+AA4142))</f>
        <v>44890.104166666664</v>
      </c>
      <c r="AG4142" s="67">
        <f>WORKDAY.INTL(AA4142,1,11)+VLOOKUP(V4142,'Branch Wise Work Timelines'!C:G,3,FALSE)</f>
        <v>44890.416666666664</v>
      </c>
      <c r="AH4142" s="69" t="str">
        <f t="shared" ca="1" si="777"/>
        <v>Out of TAT</v>
      </c>
      <c r="AI4142" s="69">
        <f t="shared" ca="1" si="778"/>
        <v>20494</v>
      </c>
      <c r="AJ4142" s="69" t="str">
        <f ca="1">IF(AI4142&lt;0,"0-12",IFERROR(VLOOKUP(AI4142,Breakup[],2,FALSE),"&gt;24"))</f>
        <v>&gt;24</v>
      </c>
      <c r="AK4142" s="69" t="str">
        <f>VLOOKUP(V4142,Master!B:D,3,FALSE)</f>
        <v>South</v>
      </c>
      <c r="AL4142" s="69" t="str">
        <f t="shared" si="779"/>
        <v>Bangalore-CLS</v>
      </c>
    </row>
    <row r="4143" spans="1:38">
      <c r="A4143" s="14" t="s">
        <v>8615</v>
      </c>
      <c r="B4143" s="54">
        <v>44701.716862731497</v>
      </c>
      <c r="C4143" s="13" t="s">
        <v>265</v>
      </c>
      <c r="D4143" s="13">
        <v>349</v>
      </c>
      <c r="E4143" s="13" t="s">
        <v>8616</v>
      </c>
      <c r="F4143" s="13" t="s">
        <v>15</v>
      </c>
      <c r="G4143" s="14">
        <v>1653050878117</v>
      </c>
      <c r="H4143" s="55">
        <v>0.81186342592592597</v>
      </c>
      <c r="I4143" s="33">
        <v>44885.811863425901</v>
      </c>
      <c r="J4143" s="58">
        <v>44885</v>
      </c>
      <c r="K4143" s="13" t="s">
        <v>213</v>
      </c>
      <c r="L4143" s="13" t="s">
        <v>30</v>
      </c>
      <c r="M4143" s="13" t="s">
        <v>75</v>
      </c>
      <c r="N4143" s="13" t="s">
        <v>206</v>
      </c>
      <c r="O4143" s="33" t="s">
        <v>38</v>
      </c>
      <c r="P4143" s="58" t="s">
        <v>38</v>
      </c>
      <c r="Q4143" s="33" t="s">
        <v>207</v>
      </c>
      <c r="R4143" s="14" t="s">
        <v>38</v>
      </c>
      <c r="S4143" s="13" t="s">
        <v>208</v>
      </c>
      <c r="T4143" s="13" t="s">
        <v>209</v>
      </c>
      <c r="U4143" s="33">
        <f t="shared" ca="1" si="768"/>
        <v>45744.56914039352</v>
      </c>
      <c r="V4143" s="13" t="str">
        <f t="shared" si="769"/>
        <v>Bangalore</v>
      </c>
      <c r="W4143" s="13" t="str">
        <f t="shared" si="770"/>
        <v>CLS</v>
      </c>
      <c r="X4143" s="13">
        <f t="shared" si="771"/>
        <v>19</v>
      </c>
      <c r="Y4143" s="13" t="str">
        <f>IFERROR(VLOOKUP(C4143,ReceivingTeam[],2,FALSE),"HelpDesk")</f>
        <v>HelpDesk</v>
      </c>
      <c r="Z4143" s="67">
        <f t="shared" si="772"/>
        <v>44885.916666666664</v>
      </c>
      <c r="AA4143" s="68">
        <f t="shared" si="773"/>
        <v>44885</v>
      </c>
      <c r="AB4143" s="69" t="b">
        <f t="shared" si="774"/>
        <v>0</v>
      </c>
      <c r="AC4143" s="70">
        <f t="shared" si="775"/>
        <v>0.5</v>
      </c>
      <c r="AD4143" s="67">
        <f t="shared" si="776"/>
        <v>44885.916666666664</v>
      </c>
      <c r="AE4143" s="67">
        <f>VLOOKUP(V4143,'Branch Wise Work Timelines'!C:G,3,FALSE)+AA4143</f>
        <v>44885.416666666664</v>
      </c>
      <c r="AF4143" s="67">
        <f>IF(V4143="Bangalore",VLOOKUP(V4143,'Branch Wise Work Timelines'!C:G,4,FALSE)+AA4143+1,IF(V4143="Mumbai",VLOOKUP(V4143,'Branch Wise Work Timelines'!C:G,4,FALSE)+AA4143+1,VLOOKUP(V4143,'Branch Wise Work Timelines'!C:G,4,FALSE)+AA4143))</f>
        <v>44886.104166666664</v>
      </c>
      <c r="AG4143" s="67">
        <f>WORKDAY.INTL(AA4143,1,11)+VLOOKUP(V4143,'Branch Wise Work Timelines'!C:G,3,FALSE)</f>
        <v>44886.416666666664</v>
      </c>
      <c r="AH4143" s="69" t="str">
        <f t="shared" ca="1" si="777"/>
        <v>Out of TAT</v>
      </c>
      <c r="AI4143" s="69">
        <f t="shared" ca="1" si="778"/>
        <v>20608</v>
      </c>
      <c r="AJ4143" s="69" t="str">
        <f ca="1">IF(AI4143&lt;0,"0-12",IFERROR(VLOOKUP(AI4143,Breakup[],2,FALSE),"&gt;24"))</f>
        <v>&gt;24</v>
      </c>
      <c r="AK4143" s="69" t="str">
        <f>VLOOKUP(V4143,Master!B:D,3,FALSE)</f>
        <v>South</v>
      </c>
      <c r="AL4143" s="69" t="str">
        <f t="shared" si="779"/>
        <v>Bangalore-CLS</v>
      </c>
    </row>
    <row r="4144" spans="1:38">
      <c r="A4144" s="14" t="s">
        <v>8617</v>
      </c>
      <c r="B4144" s="54">
        <v>44701.697703622704</v>
      </c>
      <c r="C4144" s="13" t="s">
        <v>144</v>
      </c>
      <c r="D4144" s="13">
        <v>1541</v>
      </c>
      <c r="E4144" s="13" t="s">
        <v>8618</v>
      </c>
      <c r="F4144" s="13" t="s">
        <v>33</v>
      </c>
      <c r="G4144" s="14">
        <v>1653047246133</v>
      </c>
      <c r="H4144" s="55">
        <v>0.66630787037036998</v>
      </c>
      <c r="I4144" s="33">
        <v>44890.6663078704</v>
      </c>
      <c r="J4144" s="58">
        <v>44890</v>
      </c>
      <c r="K4144" s="13" t="s">
        <v>325</v>
      </c>
      <c r="L4144" s="13" t="s">
        <v>55</v>
      </c>
      <c r="M4144" s="13" t="s">
        <v>347</v>
      </c>
      <c r="N4144" s="13" t="s">
        <v>206</v>
      </c>
      <c r="O4144" s="33" t="s">
        <v>38</v>
      </c>
      <c r="P4144" s="58" t="s">
        <v>38</v>
      </c>
      <c r="Q4144" s="33" t="s">
        <v>207</v>
      </c>
      <c r="R4144" s="14" t="s">
        <v>38</v>
      </c>
      <c r="S4144" s="13" t="s">
        <v>208</v>
      </c>
      <c r="T4144" s="13" t="s">
        <v>209</v>
      </c>
      <c r="U4144" s="33">
        <f t="shared" ca="1" si="768"/>
        <v>45744.56914039352</v>
      </c>
      <c r="V4144" s="13" t="str">
        <f t="shared" si="769"/>
        <v>Delhi</v>
      </c>
      <c r="W4144" s="13" t="str">
        <f t="shared" si="770"/>
        <v>RI</v>
      </c>
      <c r="X4144" s="13">
        <f t="shared" si="771"/>
        <v>15</v>
      </c>
      <c r="Y4144" s="13" t="str">
        <f>IFERROR(VLOOKUP(C4144,ReceivingTeam[],2,FALSE),"HelpDesk")</f>
        <v>Branch office</v>
      </c>
      <c r="Z4144" s="67">
        <f t="shared" si="772"/>
        <v>44891.812141203729</v>
      </c>
      <c r="AA4144" s="68">
        <f t="shared" si="773"/>
        <v>44890</v>
      </c>
      <c r="AB4144" s="69" t="b">
        <f t="shared" si="774"/>
        <v>1</v>
      </c>
      <c r="AC4144" s="70">
        <f t="shared" si="775"/>
        <v>0.5</v>
      </c>
      <c r="AD4144" s="67">
        <f t="shared" si="776"/>
        <v>44891.812141203729</v>
      </c>
      <c r="AE4144" s="67">
        <f>VLOOKUP(V4144,'Branch Wise Work Timelines'!C:G,3,FALSE)+AA4144</f>
        <v>44890.416666666664</v>
      </c>
      <c r="AF4144" s="67">
        <f>IF(V4144="Bangalore",VLOOKUP(V4144,'Branch Wise Work Timelines'!C:G,4,FALSE)+AA4144+1,IF(V4144="Mumbai",VLOOKUP(V4144,'Branch Wise Work Timelines'!C:G,4,FALSE)+AA4144+1,VLOOKUP(V4144,'Branch Wise Work Timelines'!C:G,4,FALSE)+AA4144))</f>
        <v>44890.770833333336</v>
      </c>
      <c r="AG4144" s="67">
        <f>WORKDAY.INTL(AA4144,1,11)+VLOOKUP(V4144,'Branch Wise Work Timelines'!C:G,3,FALSE)</f>
        <v>44891.416666666664</v>
      </c>
      <c r="AH4144" s="69" t="str">
        <f t="shared" ca="1" si="777"/>
        <v>Out of TAT</v>
      </c>
      <c r="AI4144" s="69">
        <f t="shared" ca="1" si="778"/>
        <v>20467</v>
      </c>
      <c r="AJ4144" s="69" t="str">
        <f ca="1">IF(AI4144&lt;0,"0-12",IFERROR(VLOOKUP(AI4144,Breakup[],2,FALSE),"&gt;24"))</f>
        <v>&gt;24</v>
      </c>
      <c r="AK4144" s="69" t="str">
        <f>VLOOKUP(V4144,Master!B:D,3,FALSE)</f>
        <v>North</v>
      </c>
      <c r="AL4144" s="69" t="str">
        <f t="shared" si="779"/>
        <v>Delhi</v>
      </c>
    </row>
    <row r="4145" spans="1:38">
      <c r="A4145" s="14" t="s">
        <v>8619</v>
      </c>
      <c r="B4145" s="54">
        <v>44701.765958368102</v>
      </c>
      <c r="C4145" s="13" t="s">
        <v>6284</v>
      </c>
      <c r="D4145" s="13">
        <v>1495</v>
      </c>
      <c r="E4145" s="13" t="s">
        <v>8620</v>
      </c>
      <c r="F4145" s="13" t="s">
        <v>33</v>
      </c>
      <c r="G4145" s="14">
        <v>1653054985137</v>
      </c>
      <c r="H4145" s="55">
        <v>0.282060185185185</v>
      </c>
      <c r="I4145" s="33">
        <v>44882.2820601852</v>
      </c>
      <c r="J4145" s="58">
        <v>44882</v>
      </c>
      <c r="K4145" s="13" t="s">
        <v>213</v>
      </c>
      <c r="L4145" s="13" t="s">
        <v>30</v>
      </c>
      <c r="M4145" s="13" t="s">
        <v>282</v>
      </c>
      <c r="N4145" s="13" t="s">
        <v>206</v>
      </c>
      <c r="O4145" s="33" t="s">
        <v>38</v>
      </c>
      <c r="P4145" s="58" t="s">
        <v>38</v>
      </c>
      <c r="Q4145" s="33" t="s">
        <v>207</v>
      </c>
      <c r="R4145" s="14" t="s">
        <v>38</v>
      </c>
      <c r="S4145" s="13" t="s">
        <v>216</v>
      </c>
      <c r="T4145" s="13" t="s">
        <v>217</v>
      </c>
      <c r="U4145" s="33">
        <f t="shared" ca="1" si="768"/>
        <v>45744.56914039352</v>
      </c>
      <c r="V4145" s="13" t="str">
        <f t="shared" si="769"/>
        <v>Bangalore</v>
      </c>
      <c r="W4145" s="13" t="str">
        <f t="shared" si="770"/>
        <v>RI</v>
      </c>
      <c r="X4145" s="13">
        <f t="shared" si="771"/>
        <v>6</v>
      </c>
      <c r="Y4145" s="13" t="str">
        <f>IFERROR(VLOOKUP(C4145,ReceivingTeam[],2,FALSE),"HelpDesk")</f>
        <v>HelpDesk</v>
      </c>
      <c r="Z4145" s="67">
        <f t="shared" si="772"/>
        <v>44882.916666666664</v>
      </c>
      <c r="AA4145" s="68">
        <f t="shared" si="773"/>
        <v>44882</v>
      </c>
      <c r="AB4145" s="69" t="b">
        <f t="shared" si="774"/>
        <v>1</v>
      </c>
      <c r="AC4145" s="70">
        <f t="shared" si="775"/>
        <v>0.5</v>
      </c>
      <c r="AD4145" s="67">
        <f t="shared" si="776"/>
        <v>44882.916666666664</v>
      </c>
      <c r="AE4145" s="67">
        <f>VLOOKUP(V4145,'Branch Wise Work Timelines'!C:G,3,FALSE)+AA4145</f>
        <v>44882.416666666664</v>
      </c>
      <c r="AF4145" s="67">
        <f>IF(V4145="Bangalore",VLOOKUP(V4145,'Branch Wise Work Timelines'!C:G,4,FALSE)+AA4145+1,IF(V4145="Mumbai",VLOOKUP(V4145,'Branch Wise Work Timelines'!C:G,4,FALSE)+AA4145+1,VLOOKUP(V4145,'Branch Wise Work Timelines'!C:G,4,FALSE)+AA4145))</f>
        <v>44883.104166666664</v>
      </c>
      <c r="AG4145" s="67">
        <f>WORKDAY.INTL(AA4145,1,11)+VLOOKUP(V4145,'Branch Wise Work Timelines'!C:G,3,FALSE)</f>
        <v>44883.416666666664</v>
      </c>
      <c r="AH4145" s="69" t="str">
        <f t="shared" ca="1" si="777"/>
        <v>Out of TAT</v>
      </c>
      <c r="AI4145" s="69">
        <f t="shared" ca="1" si="778"/>
        <v>20680</v>
      </c>
      <c r="AJ4145" s="69" t="str">
        <f ca="1">IF(AI4145&lt;0,"0-12",IFERROR(VLOOKUP(AI4145,Breakup[],2,FALSE),"&gt;24"))</f>
        <v>&gt;24</v>
      </c>
      <c r="AK4145" s="69" t="str">
        <f>VLOOKUP(V4145,Master!B:D,3,FALSE)</f>
        <v>South</v>
      </c>
      <c r="AL4145" s="69" t="str">
        <f t="shared" si="779"/>
        <v>Bangalore</v>
      </c>
    </row>
    <row r="4146" spans="1:38">
      <c r="A4146" s="14" t="s">
        <v>8621</v>
      </c>
      <c r="B4146" s="54">
        <v>44701.789082060197</v>
      </c>
      <c r="C4146" s="13" t="s">
        <v>450</v>
      </c>
      <c r="D4146" s="13">
        <v>1053</v>
      </c>
      <c r="E4146" s="13" t="s">
        <v>8622</v>
      </c>
      <c r="F4146" s="13" t="s">
        <v>33</v>
      </c>
      <c r="G4146" s="14">
        <v>1653054191776</v>
      </c>
      <c r="H4146" s="55">
        <v>0.41915509259259298</v>
      </c>
      <c r="I4146" s="33">
        <v>44883.419155092597</v>
      </c>
      <c r="J4146" s="58">
        <v>44883</v>
      </c>
      <c r="K4146" s="13" t="s">
        <v>452</v>
      </c>
      <c r="L4146" s="13" t="s">
        <v>36</v>
      </c>
      <c r="M4146" s="13" t="s">
        <v>450</v>
      </c>
      <c r="N4146" s="13" t="s">
        <v>206</v>
      </c>
      <c r="O4146" s="33" t="s">
        <v>38</v>
      </c>
      <c r="P4146" s="58" t="s">
        <v>38</v>
      </c>
      <c r="Q4146" s="33" t="s">
        <v>207</v>
      </c>
      <c r="R4146" s="14" t="s">
        <v>38</v>
      </c>
      <c r="S4146" s="13" t="s">
        <v>216</v>
      </c>
      <c r="T4146" s="13" t="s">
        <v>217</v>
      </c>
      <c r="U4146" s="33">
        <f t="shared" ca="1" si="768"/>
        <v>45744.56914039352</v>
      </c>
      <c r="V4146" s="13" t="str">
        <f t="shared" si="769"/>
        <v>Chennai</v>
      </c>
      <c r="W4146" s="13" t="str">
        <f t="shared" si="770"/>
        <v>RI</v>
      </c>
      <c r="X4146" s="13">
        <f t="shared" si="771"/>
        <v>10</v>
      </c>
      <c r="Y4146" s="13" t="str">
        <f>IFERROR(VLOOKUP(C4146,ReceivingTeam[],2,FALSE),"HelpDesk")</f>
        <v>HelpDesk</v>
      </c>
      <c r="Z4146" s="67">
        <f t="shared" si="772"/>
        <v>44884.564988425926</v>
      </c>
      <c r="AA4146" s="68">
        <f t="shared" si="773"/>
        <v>44883</v>
      </c>
      <c r="AB4146" s="69" t="b">
        <f t="shared" si="774"/>
        <v>1</v>
      </c>
      <c r="AC4146" s="70">
        <f t="shared" si="775"/>
        <v>0.5</v>
      </c>
      <c r="AD4146" s="67">
        <f t="shared" si="776"/>
        <v>44884.564988425926</v>
      </c>
      <c r="AE4146" s="67">
        <f>VLOOKUP(V4146,'Branch Wise Work Timelines'!C:G,3,FALSE)+AA4146</f>
        <v>44883.416666666664</v>
      </c>
      <c r="AF4146" s="67">
        <f>IF(V4146="Bangalore",VLOOKUP(V4146,'Branch Wise Work Timelines'!C:G,4,FALSE)+AA4146+1,IF(V4146="Mumbai",VLOOKUP(V4146,'Branch Wise Work Timelines'!C:G,4,FALSE)+AA4146+1,VLOOKUP(V4146,'Branch Wise Work Timelines'!C:G,4,FALSE)+AA4146))</f>
        <v>44883.770833333336</v>
      </c>
      <c r="AG4146" s="67">
        <f>WORKDAY.INTL(AA4146,1,11)+VLOOKUP(V4146,'Branch Wise Work Timelines'!C:G,3,FALSE)</f>
        <v>44884.416666666664</v>
      </c>
      <c r="AH4146" s="69" t="str">
        <f t="shared" ca="1" si="777"/>
        <v>Out of TAT</v>
      </c>
      <c r="AI4146" s="69">
        <f t="shared" ca="1" si="778"/>
        <v>20641</v>
      </c>
      <c r="AJ4146" s="69" t="str">
        <f ca="1">IF(AI4146&lt;0,"0-12",IFERROR(VLOOKUP(AI4146,Breakup[],2,FALSE),"&gt;24"))</f>
        <v>&gt;24</v>
      </c>
      <c r="AK4146" s="69" t="str">
        <f>VLOOKUP(V4146,Master!B:D,3,FALSE)</f>
        <v>South</v>
      </c>
      <c r="AL4146" s="69" t="str">
        <f t="shared" si="779"/>
        <v>Chennai</v>
      </c>
    </row>
    <row r="4147" spans="1:38">
      <c r="A4147" s="14" t="s">
        <v>8623</v>
      </c>
      <c r="B4147" s="54">
        <v>44700.433322766199</v>
      </c>
      <c r="C4147" s="13" t="s">
        <v>6253</v>
      </c>
      <c r="D4147" s="13">
        <v>661</v>
      </c>
      <c r="E4147" s="13" t="s">
        <v>8624</v>
      </c>
      <c r="F4147" s="13" t="s">
        <v>33</v>
      </c>
      <c r="G4147" s="14">
        <v>1653056788057</v>
      </c>
      <c r="H4147" s="55">
        <v>0.35341435185185199</v>
      </c>
      <c r="I4147" s="33">
        <v>44885.353414351899</v>
      </c>
      <c r="J4147" s="58">
        <v>44885</v>
      </c>
      <c r="K4147" s="13" t="s">
        <v>263</v>
      </c>
      <c r="L4147" s="13" t="s">
        <v>69</v>
      </c>
      <c r="M4147" s="13" t="s">
        <v>101</v>
      </c>
      <c r="N4147" s="13" t="s">
        <v>206</v>
      </c>
      <c r="O4147" s="33" t="s">
        <v>38</v>
      </c>
      <c r="P4147" s="58" t="s">
        <v>38</v>
      </c>
      <c r="Q4147" s="33" t="s">
        <v>207</v>
      </c>
      <c r="R4147" s="14" t="s">
        <v>38</v>
      </c>
      <c r="S4147" s="13" t="s">
        <v>208</v>
      </c>
      <c r="T4147" s="13" t="s">
        <v>209</v>
      </c>
      <c r="U4147" s="33">
        <f t="shared" ca="1" si="768"/>
        <v>45744.56914039352</v>
      </c>
      <c r="V4147" s="13" t="str">
        <f t="shared" si="769"/>
        <v>Mumbai</v>
      </c>
      <c r="W4147" s="13" t="str">
        <f t="shared" si="770"/>
        <v>RI</v>
      </c>
      <c r="X4147" s="13">
        <f t="shared" si="771"/>
        <v>8</v>
      </c>
      <c r="Y4147" s="13" t="str">
        <f>IFERROR(VLOOKUP(C4147,ReceivingTeam[],2,FALSE),"HelpDesk")</f>
        <v>HelpDesk</v>
      </c>
      <c r="Z4147" s="67">
        <f t="shared" si="772"/>
        <v>44885.916666666664</v>
      </c>
      <c r="AA4147" s="68">
        <f t="shared" si="773"/>
        <v>44885</v>
      </c>
      <c r="AB4147" s="69" t="b">
        <f t="shared" si="774"/>
        <v>0</v>
      </c>
      <c r="AC4147" s="70">
        <f t="shared" si="775"/>
        <v>0.5</v>
      </c>
      <c r="AD4147" s="67">
        <f t="shared" si="776"/>
        <v>44885.916666666664</v>
      </c>
      <c r="AE4147" s="67">
        <f>VLOOKUP(V4147,'Branch Wise Work Timelines'!C:G,3,FALSE)+AA4147</f>
        <v>44885.416666666664</v>
      </c>
      <c r="AF4147" s="67">
        <f>IF(V4147="Bangalore",VLOOKUP(V4147,'Branch Wise Work Timelines'!C:G,4,FALSE)+AA4147+1,IF(V4147="Mumbai",VLOOKUP(V4147,'Branch Wise Work Timelines'!C:G,4,FALSE)+AA4147+1,VLOOKUP(V4147,'Branch Wise Work Timelines'!C:G,4,FALSE)+AA4147))</f>
        <v>44886.25</v>
      </c>
      <c r="AG4147" s="67">
        <f>WORKDAY.INTL(AA4147,1,11)+VLOOKUP(V4147,'Branch Wise Work Timelines'!C:G,3,FALSE)</f>
        <v>44886.416666666664</v>
      </c>
      <c r="AH4147" s="69" t="str">
        <f t="shared" ca="1" si="777"/>
        <v>Out of TAT</v>
      </c>
      <c r="AI4147" s="69">
        <f t="shared" ca="1" si="778"/>
        <v>20608</v>
      </c>
      <c r="AJ4147" s="69" t="str">
        <f ca="1">IF(AI4147&lt;0,"0-12",IFERROR(VLOOKUP(AI4147,Breakup[],2,FALSE),"&gt;24"))</f>
        <v>&gt;24</v>
      </c>
      <c r="AK4147" s="69" t="str">
        <f>VLOOKUP(V4147,Master!B:D,3,FALSE)</f>
        <v>East</v>
      </c>
      <c r="AL4147" s="69" t="str">
        <f t="shared" si="779"/>
        <v>Mumbai</v>
      </c>
    </row>
    <row r="4148" spans="1:38">
      <c r="A4148" s="14" t="s">
        <v>8625</v>
      </c>
      <c r="B4148" s="54">
        <v>44701.707520717602</v>
      </c>
      <c r="C4148" s="13" t="s">
        <v>227</v>
      </c>
      <c r="D4148" s="13">
        <v>1246</v>
      </c>
      <c r="E4148" s="13" t="s">
        <v>8626</v>
      </c>
      <c r="F4148" s="13" t="s">
        <v>15</v>
      </c>
      <c r="G4148" s="14">
        <v>1653050089671</v>
      </c>
      <c r="H4148" s="55">
        <v>0.43704861111111099</v>
      </c>
      <c r="I4148" s="33">
        <v>44887.4370486111</v>
      </c>
      <c r="J4148" s="58">
        <v>44887</v>
      </c>
      <c r="K4148" s="13" t="s">
        <v>213</v>
      </c>
      <c r="L4148" s="13" t="s">
        <v>30</v>
      </c>
      <c r="M4148" s="13" t="s">
        <v>214</v>
      </c>
      <c r="N4148" s="13" t="s">
        <v>206</v>
      </c>
      <c r="O4148" s="33" t="s">
        <v>38</v>
      </c>
      <c r="P4148" s="58" t="s">
        <v>38</v>
      </c>
      <c r="Q4148" s="33" t="s">
        <v>207</v>
      </c>
      <c r="R4148" s="14" t="s">
        <v>38</v>
      </c>
      <c r="S4148" s="13" t="s">
        <v>216</v>
      </c>
      <c r="T4148" s="13" t="s">
        <v>217</v>
      </c>
      <c r="U4148" s="33">
        <f t="shared" ca="1" si="768"/>
        <v>45744.56914039352</v>
      </c>
      <c r="V4148" s="13" t="str">
        <f t="shared" si="769"/>
        <v>Bangalore</v>
      </c>
      <c r="W4148" s="13" t="str">
        <f t="shared" si="770"/>
        <v>CLS</v>
      </c>
      <c r="X4148" s="13">
        <f t="shared" si="771"/>
        <v>10</v>
      </c>
      <c r="Y4148" s="13" t="str">
        <f>IFERROR(VLOOKUP(C4148,ReceivingTeam[],2,FALSE),"HelpDesk")</f>
        <v>HelpDesk</v>
      </c>
      <c r="Z4148" s="67">
        <f t="shared" si="772"/>
        <v>44887.9370486111</v>
      </c>
      <c r="AA4148" s="68">
        <f t="shared" si="773"/>
        <v>44887</v>
      </c>
      <c r="AB4148" s="69" t="b">
        <f t="shared" si="774"/>
        <v>1</v>
      </c>
      <c r="AC4148" s="70">
        <f t="shared" si="775"/>
        <v>0.5</v>
      </c>
      <c r="AD4148" s="67">
        <f t="shared" si="776"/>
        <v>44887.9370486111</v>
      </c>
      <c r="AE4148" s="67">
        <f>VLOOKUP(V4148,'Branch Wise Work Timelines'!C:G,3,FALSE)+AA4148</f>
        <v>44887.416666666664</v>
      </c>
      <c r="AF4148" s="67">
        <f>IF(V4148="Bangalore",VLOOKUP(V4148,'Branch Wise Work Timelines'!C:G,4,FALSE)+AA4148+1,IF(V4148="Mumbai",VLOOKUP(V4148,'Branch Wise Work Timelines'!C:G,4,FALSE)+AA4148+1,VLOOKUP(V4148,'Branch Wise Work Timelines'!C:G,4,FALSE)+AA4148))</f>
        <v>44888.104166666664</v>
      </c>
      <c r="AG4148" s="67">
        <f>WORKDAY.INTL(AA4148,1,11)+VLOOKUP(V4148,'Branch Wise Work Timelines'!C:G,3,FALSE)</f>
        <v>44888.416666666664</v>
      </c>
      <c r="AH4148" s="69" t="str">
        <f t="shared" ca="1" si="777"/>
        <v>Out of TAT</v>
      </c>
      <c r="AI4148" s="69">
        <f t="shared" ca="1" si="778"/>
        <v>20560</v>
      </c>
      <c r="AJ4148" s="69" t="str">
        <f ca="1">IF(AI4148&lt;0,"0-12",IFERROR(VLOOKUP(AI4148,Breakup[],2,FALSE),"&gt;24"))</f>
        <v>&gt;24</v>
      </c>
      <c r="AK4148" s="69" t="str">
        <f>VLOOKUP(V4148,Master!B:D,3,FALSE)</f>
        <v>South</v>
      </c>
      <c r="AL4148" s="69" t="str">
        <f t="shared" si="779"/>
        <v>Bangalore-CLS</v>
      </c>
    </row>
    <row r="4149" spans="1:38">
      <c r="A4149" s="14" t="s">
        <v>8627</v>
      </c>
      <c r="B4149" s="54">
        <v>44699.6508581366</v>
      </c>
      <c r="C4149" s="13" t="s">
        <v>6655</v>
      </c>
      <c r="D4149" s="13">
        <v>1525</v>
      </c>
      <c r="E4149" s="13" t="s">
        <v>8628</v>
      </c>
      <c r="F4149" s="13" t="s">
        <v>33</v>
      </c>
      <c r="G4149" s="14">
        <v>1653056662937</v>
      </c>
      <c r="H4149" s="55">
        <v>0.40677083333333303</v>
      </c>
      <c r="I4149" s="33">
        <v>44884.406770833302</v>
      </c>
      <c r="J4149" s="58">
        <v>44884</v>
      </c>
      <c r="K4149" s="13" t="s">
        <v>263</v>
      </c>
      <c r="L4149" s="13" t="s">
        <v>69</v>
      </c>
      <c r="M4149" s="13" t="s">
        <v>101</v>
      </c>
      <c r="N4149" s="13" t="s">
        <v>206</v>
      </c>
      <c r="O4149" s="33" t="s">
        <v>38</v>
      </c>
      <c r="P4149" s="58" t="s">
        <v>38</v>
      </c>
      <c r="Q4149" s="33" t="s">
        <v>207</v>
      </c>
      <c r="R4149" s="14" t="s">
        <v>38</v>
      </c>
      <c r="S4149" s="13" t="s">
        <v>208</v>
      </c>
      <c r="T4149" s="13" t="s">
        <v>209</v>
      </c>
      <c r="U4149" s="33">
        <f t="shared" ca="1" si="768"/>
        <v>45744.56914039352</v>
      </c>
      <c r="V4149" s="13" t="str">
        <f t="shared" si="769"/>
        <v>Mumbai</v>
      </c>
      <c r="W4149" s="13" t="str">
        <f t="shared" si="770"/>
        <v>RI</v>
      </c>
      <c r="X4149" s="13">
        <f t="shared" si="771"/>
        <v>9</v>
      </c>
      <c r="Y4149" s="13" t="str">
        <f>IFERROR(VLOOKUP(C4149,ReceivingTeam[],2,FALSE),"HelpDesk")</f>
        <v>HelpDesk</v>
      </c>
      <c r="Z4149" s="67">
        <f t="shared" si="772"/>
        <v>44884.916666666664</v>
      </c>
      <c r="AA4149" s="68">
        <f t="shared" si="773"/>
        <v>44884</v>
      </c>
      <c r="AB4149" s="69" t="b">
        <f t="shared" si="774"/>
        <v>1</v>
      </c>
      <c r="AC4149" s="70">
        <f t="shared" si="775"/>
        <v>0.5</v>
      </c>
      <c r="AD4149" s="67">
        <f t="shared" si="776"/>
        <v>44884.916666666664</v>
      </c>
      <c r="AE4149" s="67">
        <f>VLOOKUP(V4149,'Branch Wise Work Timelines'!C:G,3,FALSE)+AA4149</f>
        <v>44884.416666666664</v>
      </c>
      <c r="AF4149" s="67">
        <f>IF(V4149="Bangalore",VLOOKUP(V4149,'Branch Wise Work Timelines'!C:G,4,FALSE)+AA4149+1,IF(V4149="Mumbai",VLOOKUP(V4149,'Branch Wise Work Timelines'!C:G,4,FALSE)+AA4149+1,VLOOKUP(V4149,'Branch Wise Work Timelines'!C:G,4,FALSE)+AA4149))</f>
        <v>44885.25</v>
      </c>
      <c r="AG4149" s="67">
        <f>WORKDAY.INTL(AA4149,1,11)+VLOOKUP(V4149,'Branch Wise Work Timelines'!C:G,3,FALSE)</f>
        <v>44886.416666666664</v>
      </c>
      <c r="AH4149" s="69" t="str">
        <f t="shared" ca="1" si="777"/>
        <v>Out of TAT</v>
      </c>
      <c r="AI4149" s="69">
        <f t="shared" ca="1" si="778"/>
        <v>20632</v>
      </c>
      <c r="AJ4149" s="69" t="str">
        <f ca="1">IF(AI4149&lt;0,"0-12",IFERROR(VLOOKUP(AI4149,Breakup[],2,FALSE),"&gt;24"))</f>
        <v>&gt;24</v>
      </c>
      <c r="AK4149" s="69" t="str">
        <f>VLOOKUP(V4149,Master!B:D,3,FALSE)</f>
        <v>East</v>
      </c>
      <c r="AL4149" s="69" t="str">
        <f t="shared" si="779"/>
        <v>Mumbai</v>
      </c>
    </row>
    <row r="4150" spans="1:38">
      <c r="A4150" s="14" t="s">
        <v>8629</v>
      </c>
      <c r="B4150" s="54">
        <v>44701.766501655096</v>
      </c>
      <c r="C4150" s="13" t="s">
        <v>122</v>
      </c>
      <c r="D4150" s="13">
        <v>471</v>
      </c>
      <c r="E4150" s="13" t="s">
        <v>8630</v>
      </c>
      <c r="F4150" s="13" t="s">
        <v>33</v>
      </c>
      <c r="G4150" s="14">
        <v>1653052695813</v>
      </c>
      <c r="H4150" s="55">
        <v>0.33276620370370402</v>
      </c>
      <c r="I4150" s="33">
        <v>44891.332766203697</v>
      </c>
      <c r="J4150" s="58">
        <v>44891</v>
      </c>
      <c r="K4150" s="13" t="s">
        <v>263</v>
      </c>
      <c r="L4150" s="13" t="s">
        <v>69</v>
      </c>
      <c r="M4150" s="13" t="s">
        <v>101</v>
      </c>
      <c r="N4150" s="13" t="s">
        <v>206</v>
      </c>
      <c r="O4150" s="33">
        <v>44891.480034722197</v>
      </c>
      <c r="P4150" s="58">
        <v>44891</v>
      </c>
      <c r="Q4150" s="33" t="s">
        <v>237</v>
      </c>
      <c r="R4150" s="14">
        <v>358</v>
      </c>
      <c r="S4150" s="13" t="s">
        <v>208</v>
      </c>
      <c r="T4150" s="13" t="s">
        <v>209</v>
      </c>
      <c r="U4150" s="33">
        <f t="shared" ca="1" si="768"/>
        <v>45744.56914039352</v>
      </c>
      <c r="V4150" s="13" t="str">
        <f t="shared" si="769"/>
        <v>Mumbai</v>
      </c>
      <c r="W4150" s="13" t="str">
        <f t="shared" si="770"/>
        <v>RI</v>
      </c>
      <c r="X4150" s="13">
        <f t="shared" si="771"/>
        <v>7</v>
      </c>
      <c r="Y4150" s="13" t="str">
        <f>IFERROR(VLOOKUP(C4150,ReceivingTeam[],2,FALSE),"HelpDesk")</f>
        <v>Branch office</v>
      </c>
      <c r="Z4150" s="67">
        <f t="shared" si="772"/>
        <v>44891.916666666664</v>
      </c>
      <c r="AA4150" s="68">
        <f t="shared" si="773"/>
        <v>44891</v>
      </c>
      <c r="AB4150" s="69" t="b">
        <f t="shared" si="774"/>
        <v>1</v>
      </c>
      <c r="AC4150" s="70">
        <f t="shared" si="775"/>
        <v>0.5</v>
      </c>
      <c r="AD4150" s="67">
        <f t="shared" si="776"/>
        <v>44891.916666666664</v>
      </c>
      <c r="AE4150" s="67">
        <f>VLOOKUP(V4150,'Branch Wise Work Timelines'!C:G,3,FALSE)+AA4150</f>
        <v>44891.416666666664</v>
      </c>
      <c r="AF4150" s="67">
        <f>IF(V4150="Bangalore",VLOOKUP(V4150,'Branch Wise Work Timelines'!C:G,4,FALSE)+AA4150+1,IF(V4150="Mumbai",VLOOKUP(V4150,'Branch Wise Work Timelines'!C:G,4,FALSE)+AA4150+1,VLOOKUP(V4150,'Branch Wise Work Timelines'!C:G,4,FALSE)+AA4150))</f>
        <v>44892.25</v>
      </c>
      <c r="AG4150" s="67">
        <f>WORKDAY.INTL(AA4150,1,11)+VLOOKUP(V4150,'Branch Wise Work Timelines'!C:G,3,FALSE)</f>
        <v>44893.416666666664</v>
      </c>
      <c r="AH4150" s="69" t="str">
        <f t="shared" si="777"/>
        <v>Met</v>
      </c>
      <c r="AI4150" s="69">
        <f t="shared" ca="1" si="778"/>
        <v>20464</v>
      </c>
      <c r="AJ4150" s="69" t="str">
        <f ca="1">IF(AI4150&lt;0,"0-12",IFERROR(VLOOKUP(AI4150,Breakup[],2,FALSE),"&gt;24"))</f>
        <v>&gt;24</v>
      </c>
      <c r="AK4150" s="69" t="str">
        <f>VLOOKUP(V4150,Master!B:D,3,FALSE)</f>
        <v>East</v>
      </c>
      <c r="AL4150" s="69" t="str">
        <f t="shared" si="779"/>
        <v>Mumbai</v>
      </c>
    </row>
    <row r="4151" spans="1:38">
      <c r="A4151" s="14" t="s">
        <v>8631</v>
      </c>
      <c r="B4151" s="54">
        <v>44701.7479515046</v>
      </c>
      <c r="C4151" s="13" t="s">
        <v>235</v>
      </c>
      <c r="D4151" s="13">
        <v>168</v>
      </c>
      <c r="E4151" s="13" t="s">
        <v>8632</v>
      </c>
      <c r="F4151" s="13" t="s">
        <v>15</v>
      </c>
      <c r="G4151" s="14">
        <v>1653050089671</v>
      </c>
      <c r="H4151" s="55">
        <v>0.35107638888888898</v>
      </c>
      <c r="I4151" s="33">
        <v>44886.351076388899</v>
      </c>
      <c r="J4151" s="58">
        <v>44886</v>
      </c>
      <c r="K4151" s="13" t="s">
        <v>213</v>
      </c>
      <c r="L4151" s="13" t="s">
        <v>30</v>
      </c>
      <c r="M4151" s="13" t="s">
        <v>214</v>
      </c>
      <c r="N4151" s="13" t="s">
        <v>206</v>
      </c>
      <c r="O4151" s="33" t="s">
        <v>38</v>
      </c>
      <c r="P4151" s="58" t="s">
        <v>38</v>
      </c>
      <c r="Q4151" s="33" t="s">
        <v>207</v>
      </c>
      <c r="R4151" s="14" t="s">
        <v>38</v>
      </c>
      <c r="S4151" s="13" t="s">
        <v>216</v>
      </c>
      <c r="T4151" s="13" t="s">
        <v>217</v>
      </c>
      <c r="U4151" s="33">
        <f t="shared" ca="1" si="768"/>
        <v>45744.56914039352</v>
      </c>
      <c r="V4151" s="13" t="str">
        <f t="shared" si="769"/>
        <v>Bangalore</v>
      </c>
      <c r="W4151" s="13" t="str">
        <f t="shared" si="770"/>
        <v>CLS</v>
      </c>
      <c r="X4151" s="13">
        <f t="shared" si="771"/>
        <v>8</v>
      </c>
      <c r="Y4151" s="13" t="str">
        <f>IFERROR(VLOOKUP(C4151,ReceivingTeam[],2,FALSE),"HelpDesk")</f>
        <v>HelpDesk</v>
      </c>
      <c r="Z4151" s="67">
        <f t="shared" si="772"/>
        <v>44886.916666666664</v>
      </c>
      <c r="AA4151" s="68">
        <f t="shared" si="773"/>
        <v>44886</v>
      </c>
      <c r="AB4151" s="69" t="b">
        <f t="shared" si="774"/>
        <v>1</v>
      </c>
      <c r="AC4151" s="70">
        <f t="shared" si="775"/>
        <v>0.5</v>
      </c>
      <c r="AD4151" s="67">
        <f t="shared" si="776"/>
        <v>44886.916666666664</v>
      </c>
      <c r="AE4151" s="67">
        <f>VLOOKUP(V4151,'Branch Wise Work Timelines'!C:G,3,FALSE)+AA4151</f>
        <v>44886.416666666664</v>
      </c>
      <c r="AF4151" s="67">
        <f>IF(V4151="Bangalore",VLOOKUP(V4151,'Branch Wise Work Timelines'!C:G,4,FALSE)+AA4151+1,IF(V4151="Mumbai",VLOOKUP(V4151,'Branch Wise Work Timelines'!C:G,4,FALSE)+AA4151+1,VLOOKUP(V4151,'Branch Wise Work Timelines'!C:G,4,FALSE)+AA4151))</f>
        <v>44887.104166666664</v>
      </c>
      <c r="AG4151" s="67">
        <f>WORKDAY.INTL(AA4151,1,11)+VLOOKUP(V4151,'Branch Wise Work Timelines'!C:G,3,FALSE)</f>
        <v>44887.416666666664</v>
      </c>
      <c r="AH4151" s="69" t="str">
        <f t="shared" ca="1" si="777"/>
        <v>Out of TAT</v>
      </c>
      <c r="AI4151" s="69">
        <f t="shared" ca="1" si="778"/>
        <v>20584</v>
      </c>
      <c r="AJ4151" s="69" t="str">
        <f ca="1">IF(AI4151&lt;0,"0-12",IFERROR(VLOOKUP(AI4151,Breakup[],2,FALSE),"&gt;24"))</f>
        <v>&gt;24</v>
      </c>
      <c r="AK4151" s="69" t="str">
        <f>VLOOKUP(V4151,Master!B:D,3,FALSE)</f>
        <v>South</v>
      </c>
      <c r="AL4151" s="69" t="str">
        <f t="shared" si="779"/>
        <v>Bangalore-CLS</v>
      </c>
    </row>
    <row r="4152" spans="1:38">
      <c r="A4152" s="14" t="s">
        <v>8633</v>
      </c>
      <c r="B4152" s="54">
        <v>44701.7320708681</v>
      </c>
      <c r="C4152" s="13" t="s">
        <v>268</v>
      </c>
      <c r="D4152" s="13">
        <v>892</v>
      </c>
      <c r="E4152" s="13" t="s">
        <v>8634</v>
      </c>
      <c r="F4152" s="13" t="s">
        <v>15</v>
      </c>
      <c r="G4152" s="14">
        <v>1653051574035</v>
      </c>
      <c r="H4152" s="55">
        <v>0.97728009259259296</v>
      </c>
      <c r="I4152" s="33">
        <v>44888.9772800926</v>
      </c>
      <c r="J4152" s="58">
        <v>44888</v>
      </c>
      <c r="K4152" s="13" t="s">
        <v>213</v>
      </c>
      <c r="L4152" s="13" t="s">
        <v>30</v>
      </c>
      <c r="M4152" s="13" t="s">
        <v>75</v>
      </c>
      <c r="N4152" s="13" t="s">
        <v>206</v>
      </c>
      <c r="O4152" s="33" t="s">
        <v>38</v>
      </c>
      <c r="P4152" s="58" t="s">
        <v>38</v>
      </c>
      <c r="Q4152" s="33" t="s">
        <v>207</v>
      </c>
      <c r="R4152" s="14" t="s">
        <v>38</v>
      </c>
      <c r="S4152" s="13" t="s">
        <v>208</v>
      </c>
      <c r="T4152" s="13" t="s">
        <v>209</v>
      </c>
      <c r="U4152" s="33">
        <f t="shared" ca="1" si="768"/>
        <v>45744.56914039352</v>
      </c>
      <c r="V4152" s="13" t="str">
        <f t="shared" si="769"/>
        <v>Bangalore</v>
      </c>
      <c r="W4152" s="13" t="str">
        <f t="shared" si="770"/>
        <v>CLS</v>
      </c>
      <c r="X4152" s="13">
        <f t="shared" si="771"/>
        <v>23</v>
      </c>
      <c r="Y4152" s="13" t="str">
        <f>IFERROR(VLOOKUP(C4152,ReceivingTeam[],2,FALSE),"HelpDesk")</f>
        <v>HelpDesk</v>
      </c>
      <c r="Z4152" s="67">
        <f t="shared" si="772"/>
        <v>44889.7897800926</v>
      </c>
      <c r="AA4152" s="68">
        <f t="shared" si="773"/>
        <v>44888</v>
      </c>
      <c r="AB4152" s="69" t="b">
        <f t="shared" si="774"/>
        <v>1</v>
      </c>
      <c r="AC4152" s="70">
        <f t="shared" si="775"/>
        <v>0.5</v>
      </c>
      <c r="AD4152" s="67">
        <f t="shared" si="776"/>
        <v>44889.7897800926</v>
      </c>
      <c r="AE4152" s="67">
        <f>VLOOKUP(V4152,'Branch Wise Work Timelines'!C:G,3,FALSE)+AA4152</f>
        <v>44888.416666666664</v>
      </c>
      <c r="AF4152" s="67">
        <f>IF(V4152="Bangalore",VLOOKUP(V4152,'Branch Wise Work Timelines'!C:G,4,FALSE)+AA4152+1,IF(V4152="Mumbai",VLOOKUP(V4152,'Branch Wise Work Timelines'!C:G,4,FALSE)+AA4152+1,VLOOKUP(V4152,'Branch Wise Work Timelines'!C:G,4,FALSE)+AA4152))</f>
        <v>44889.104166666664</v>
      </c>
      <c r="AG4152" s="67">
        <f>WORKDAY.INTL(AA4152,1,11)+VLOOKUP(V4152,'Branch Wise Work Timelines'!C:G,3,FALSE)</f>
        <v>44889.416666666664</v>
      </c>
      <c r="AH4152" s="69" t="str">
        <f t="shared" ca="1" si="777"/>
        <v>Out of TAT</v>
      </c>
      <c r="AI4152" s="69">
        <f t="shared" ca="1" si="778"/>
        <v>20515</v>
      </c>
      <c r="AJ4152" s="69" t="str">
        <f ca="1">IF(AI4152&lt;0,"0-12",IFERROR(VLOOKUP(AI4152,Breakup[],2,FALSE),"&gt;24"))</f>
        <v>&gt;24</v>
      </c>
      <c r="AK4152" s="69" t="str">
        <f>VLOOKUP(V4152,Master!B:D,3,FALSE)</f>
        <v>South</v>
      </c>
      <c r="AL4152" s="69" t="str">
        <f t="shared" si="779"/>
        <v>Bangalore-CLS</v>
      </c>
    </row>
    <row r="4153" spans="1:38">
      <c r="A4153" s="14" t="s">
        <v>8635</v>
      </c>
      <c r="B4153" s="54">
        <v>44701.858637615704</v>
      </c>
      <c r="C4153" s="13" t="s">
        <v>352</v>
      </c>
      <c r="D4153" s="13">
        <v>1794</v>
      </c>
      <c r="E4153" s="13" t="s">
        <v>8636</v>
      </c>
      <c r="F4153" s="13" t="s">
        <v>33</v>
      </c>
      <c r="G4153" s="14">
        <v>1653059936208</v>
      </c>
      <c r="H4153" s="55">
        <v>7.6238425925925904E-2</v>
      </c>
      <c r="I4153" s="33">
        <v>44891.0762384259</v>
      </c>
      <c r="J4153" s="58">
        <v>44891</v>
      </c>
      <c r="K4153" s="13" t="s">
        <v>263</v>
      </c>
      <c r="L4153" s="13" t="s">
        <v>69</v>
      </c>
      <c r="M4153" s="13" t="s">
        <v>101</v>
      </c>
      <c r="N4153" s="13" t="s">
        <v>206</v>
      </c>
      <c r="O4153" s="33">
        <v>44891.783981481502</v>
      </c>
      <c r="P4153" s="58">
        <v>44891</v>
      </c>
      <c r="Q4153" s="33" t="s">
        <v>237</v>
      </c>
      <c r="R4153" s="14">
        <v>857</v>
      </c>
      <c r="S4153" s="13" t="s">
        <v>208</v>
      </c>
      <c r="T4153" s="13" t="s">
        <v>209</v>
      </c>
      <c r="U4153" s="33">
        <f t="shared" ca="1" si="768"/>
        <v>45744.56914039352</v>
      </c>
      <c r="V4153" s="13" t="str">
        <f t="shared" si="769"/>
        <v>Mumbai</v>
      </c>
      <c r="W4153" s="13" t="str">
        <f t="shared" si="770"/>
        <v>RI</v>
      </c>
      <c r="X4153" s="13">
        <f t="shared" si="771"/>
        <v>1</v>
      </c>
      <c r="Y4153" s="13" t="str">
        <f>IFERROR(VLOOKUP(C4153,ReceivingTeam[],2,FALSE),"HelpDesk")</f>
        <v>HelpDesk</v>
      </c>
      <c r="Z4153" s="67">
        <f t="shared" si="772"/>
        <v>44891.916666666664</v>
      </c>
      <c r="AA4153" s="68">
        <f t="shared" si="773"/>
        <v>44891</v>
      </c>
      <c r="AB4153" s="69" t="b">
        <f t="shared" si="774"/>
        <v>1</v>
      </c>
      <c r="AC4153" s="70">
        <f t="shared" si="775"/>
        <v>0.5</v>
      </c>
      <c r="AD4153" s="67">
        <f t="shared" si="776"/>
        <v>44891.916666666664</v>
      </c>
      <c r="AE4153" s="67">
        <f>VLOOKUP(V4153,'Branch Wise Work Timelines'!C:G,3,FALSE)+AA4153</f>
        <v>44891.416666666664</v>
      </c>
      <c r="AF4153" s="67">
        <f>IF(V4153="Bangalore",VLOOKUP(V4153,'Branch Wise Work Timelines'!C:G,4,FALSE)+AA4153+1,IF(V4153="Mumbai",VLOOKUP(V4153,'Branch Wise Work Timelines'!C:G,4,FALSE)+AA4153+1,VLOOKUP(V4153,'Branch Wise Work Timelines'!C:G,4,FALSE)+AA4153))</f>
        <v>44892.25</v>
      </c>
      <c r="AG4153" s="67">
        <f>WORKDAY.INTL(AA4153,1,11)+VLOOKUP(V4153,'Branch Wise Work Timelines'!C:G,3,FALSE)</f>
        <v>44893.416666666664</v>
      </c>
      <c r="AH4153" s="69" t="str">
        <f t="shared" si="777"/>
        <v>Met</v>
      </c>
      <c r="AI4153" s="69">
        <f t="shared" ca="1" si="778"/>
        <v>20464</v>
      </c>
      <c r="AJ4153" s="69" t="str">
        <f ca="1">IF(AI4153&lt;0,"0-12",IFERROR(VLOOKUP(AI4153,Breakup[],2,FALSE),"&gt;24"))</f>
        <v>&gt;24</v>
      </c>
      <c r="AK4153" s="69" t="str">
        <f>VLOOKUP(V4153,Master!B:D,3,FALSE)</f>
        <v>East</v>
      </c>
      <c r="AL4153" s="69" t="str">
        <f t="shared" si="779"/>
        <v>Mumbai</v>
      </c>
    </row>
    <row r="4154" spans="1:38">
      <c r="A4154" s="14" t="s">
        <v>8637</v>
      </c>
      <c r="B4154" s="54">
        <v>44701.864885567098</v>
      </c>
      <c r="C4154" s="13" t="s">
        <v>6284</v>
      </c>
      <c r="D4154" s="13">
        <v>815</v>
      </c>
      <c r="E4154" s="13" t="s">
        <v>8638</v>
      </c>
      <c r="F4154" s="13" t="s">
        <v>33</v>
      </c>
      <c r="G4154" s="14">
        <v>1653061650415</v>
      </c>
      <c r="H4154" s="55">
        <v>0.70648148148148104</v>
      </c>
      <c r="I4154" s="33">
        <v>44887.706481481502</v>
      </c>
      <c r="J4154" s="58">
        <v>44887</v>
      </c>
      <c r="K4154" s="13" t="s">
        <v>213</v>
      </c>
      <c r="L4154" s="13" t="s">
        <v>30</v>
      </c>
      <c r="M4154" s="13" t="s">
        <v>282</v>
      </c>
      <c r="N4154" s="13" t="s">
        <v>206</v>
      </c>
      <c r="O4154" s="33" t="s">
        <v>38</v>
      </c>
      <c r="P4154" s="58" t="s">
        <v>38</v>
      </c>
      <c r="Q4154" s="33" t="s">
        <v>207</v>
      </c>
      <c r="R4154" s="14" t="s">
        <v>38</v>
      </c>
      <c r="S4154" s="13" t="s">
        <v>216</v>
      </c>
      <c r="T4154" s="13" t="s">
        <v>278</v>
      </c>
      <c r="U4154" s="33">
        <f t="shared" ca="1" si="768"/>
        <v>45744.56914039352</v>
      </c>
      <c r="V4154" s="13" t="str">
        <f t="shared" si="769"/>
        <v>Bangalore</v>
      </c>
      <c r="W4154" s="13" t="str">
        <f t="shared" si="770"/>
        <v>RI</v>
      </c>
      <c r="X4154" s="13">
        <f t="shared" si="771"/>
        <v>16</v>
      </c>
      <c r="Y4154" s="13" t="str">
        <f>IFERROR(VLOOKUP(C4154,ReceivingTeam[],2,FALSE),"HelpDesk")</f>
        <v>HelpDesk</v>
      </c>
      <c r="Z4154" s="67">
        <f t="shared" si="772"/>
        <v>44891.018981481502</v>
      </c>
      <c r="AA4154" s="68">
        <f t="shared" si="773"/>
        <v>44887</v>
      </c>
      <c r="AB4154" s="69" t="b">
        <f t="shared" si="774"/>
        <v>1</v>
      </c>
      <c r="AC4154" s="70">
        <f t="shared" si="775"/>
        <v>3</v>
      </c>
      <c r="AD4154" s="67">
        <f t="shared" si="776"/>
        <v>44891.018981481502</v>
      </c>
      <c r="AE4154" s="67">
        <f>VLOOKUP(V4154,'Branch Wise Work Timelines'!C:G,3,FALSE)+AA4154</f>
        <v>44887.416666666664</v>
      </c>
      <c r="AF4154" s="67">
        <f>IF(V4154="Bangalore",VLOOKUP(V4154,'Branch Wise Work Timelines'!C:G,4,FALSE)+AA4154+1,IF(V4154="Mumbai",VLOOKUP(V4154,'Branch Wise Work Timelines'!C:G,4,FALSE)+AA4154+1,VLOOKUP(V4154,'Branch Wise Work Timelines'!C:G,4,FALSE)+AA4154))</f>
        <v>44888.104166666664</v>
      </c>
      <c r="AG4154" s="67">
        <f>WORKDAY.INTL(AA4154,1,11)+VLOOKUP(V4154,'Branch Wise Work Timelines'!C:G,3,FALSE)</f>
        <v>44888.416666666664</v>
      </c>
      <c r="AH4154" s="69" t="str">
        <f t="shared" ca="1" si="777"/>
        <v>Out of TAT</v>
      </c>
      <c r="AI4154" s="69">
        <f t="shared" ca="1" si="778"/>
        <v>20486</v>
      </c>
      <c r="AJ4154" s="69" t="str">
        <f ca="1">IF(AI4154&lt;0,"0-12",IFERROR(VLOOKUP(AI4154,Breakup[],2,FALSE),"&gt;24"))</f>
        <v>&gt;24</v>
      </c>
      <c r="AK4154" s="69" t="str">
        <f>VLOOKUP(V4154,Master!B:D,3,FALSE)</f>
        <v>South</v>
      </c>
      <c r="AL4154" s="69" t="str">
        <f t="shared" si="779"/>
        <v>Bangalore</v>
      </c>
    </row>
    <row r="4155" spans="1:38">
      <c r="A4155" s="14" t="s">
        <v>8639</v>
      </c>
      <c r="B4155" s="54">
        <v>44701.6865610764</v>
      </c>
      <c r="C4155" s="13" t="s">
        <v>299</v>
      </c>
      <c r="D4155" s="13">
        <v>526</v>
      </c>
      <c r="E4155" s="13" t="s">
        <v>8640</v>
      </c>
      <c r="F4155" s="13" t="s">
        <v>15</v>
      </c>
      <c r="G4155" s="14">
        <v>1653051039986</v>
      </c>
      <c r="H4155" s="55">
        <v>0.57306712962963002</v>
      </c>
      <c r="I4155" s="33">
        <v>44883.573067129597</v>
      </c>
      <c r="J4155" s="58">
        <v>44883</v>
      </c>
      <c r="K4155" s="13" t="s">
        <v>213</v>
      </c>
      <c r="L4155" s="13" t="s">
        <v>30</v>
      </c>
      <c r="M4155" s="13" t="s">
        <v>214</v>
      </c>
      <c r="N4155" s="13" t="s">
        <v>215</v>
      </c>
      <c r="O4155" s="33" t="s">
        <v>38</v>
      </c>
      <c r="P4155" s="58" t="s">
        <v>38</v>
      </c>
      <c r="Q4155" s="33" t="s">
        <v>207</v>
      </c>
      <c r="R4155" s="14" t="s">
        <v>38</v>
      </c>
      <c r="S4155" s="13" t="s">
        <v>216</v>
      </c>
      <c r="T4155" s="13" t="s">
        <v>217</v>
      </c>
      <c r="U4155" s="33">
        <f t="shared" ca="1" si="768"/>
        <v>45744.56914039352</v>
      </c>
      <c r="V4155" s="13" t="str">
        <f t="shared" si="769"/>
        <v>Bangalore</v>
      </c>
      <c r="W4155" s="13" t="str">
        <f t="shared" si="770"/>
        <v>CLS</v>
      </c>
      <c r="X4155" s="13">
        <f t="shared" si="771"/>
        <v>13</v>
      </c>
      <c r="Y4155" s="13" t="str">
        <f>IFERROR(VLOOKUP(C4155,ReceivingTeam[],2,FALSE),"HelpDesk")</f>
        <v>HelpDesk</v>
      </c>
      <c r="Z4155" s="67">
        <f t="shared" si="772"/>
        <v>44884.073067129597</v>
      </c>
      <c r="AA4155" s="68">
        <f t="shared" si="773"/>
        <v>44883</v>
      </c>
      <c r="AB4155" s="69" t="b">
        <f t="shared" si="774"/>
        <v>1</v>
      </c>
      <c r="AC4155" s="70">
        <f t="shared" si="775"/>
        <v>0.5</v>
      </c>
      <c r="AD4155" s="67">
        <f t="shared" si="776"/>
        <v>44884.073067129597</v>
      </c>
      <c r="AE4155" s="67">
        <f>VLOOKUP(V4155,'Branch Wise Work Timelines'!C:G,3,FALSE)+AA4155</f>
        <v>44883.416666666664</v>
      </c>
      <c r="AF4155" s="67">
        <f>IF(V4155="Bangalore",VLOOKUP(V4155,'Branch Wise Work Timelines'!C:G,4,FALSE)+AA4155+1,IF(V4155="Mumbai",VLOOKUP(V4155,'Branch Wise Work Timelines'!C:G,4,FALSE)+AA4155+1,VLOOKUP(V4155,'Branch Wise Work Timelines'!C:G,4,FALSE)+AA4155))</f>
        <v>44884.104166666664</v>
      </c>
      <c r="AG4155" s="67">
        <f>WORKDAY.INTL(AA4155,1,11)+VLOOKUP(V4155,'Branch Wise Work Timelines'!C:G,3,FALSE)</f>
        <v>44884.416666666664</v>
      </c>
      <c r="AH4155" s="69" t="str">
        <f t="shared" ca="1" si="777"/>
        <v>Out of TAT</v>
      </c>
      <c r="AI4155" s="69">
        <f t="shared" ca="1" si="778"/>
        <v>20652</v>
      </c>
      <c r="AJ4155" s="69" t="str">
        <f ca="1">IF(AI4155&lt;0,"0-12",IFERROR(VLOOKUP(AI4155,Breakup[],2,FALSE),"&gt;24"))</f>
        <v>&gt;24</v>
      </c>
      <c r="AK4155" s="69" t="str">
        <f>VLOOKUP(V4155,Master!B:D,3,FALSE)</f>
        <v>South</v>
      </c>
      <c r="AL4155" s="69" t="str">
        <f t="shared" si="779"/>
        <v>Bangalore-CLS</v>
      </c>
    </row>
    <row r="4156" spans="1:38">
      <c r="A4156" s="14" t="s">
        <v>8641</v>
      </c>
      <c r="B4156" s="54">
        <v>44701.768428738404</v>
      </c>
      <c r="C4156" s="13" t="s">
        <v>243</v>
      </c>
      <c r="D4156" s="13">
        <v>1453</v>
      </c>
      <c r="E4156" s="13" t="s">
        <v>8642</v>
      </c>
      <c r="F4156" s="13" t="s">
        <v>15</v>
      </c>
      <c r="G4156" s="14">
        <v>1653054766382</v>
      </c>
      <c r="H4156" s="55">
        <v>0.87880787037037</v>
      </c>
      <c r="I4156" s="33">
        <v>44889.878807870402</v>
      </c>
      <c r="J4156" s="58">
        <v>44889</v>
      </c>
      <c r="K4156" s="13" t="s">
        <v>213</v>
      </c>
      <c r="L4156" s="13" t="s">
        <v>30</v>
      </c>
      <c r="M4156" s="13" t="s">
        <v>75</v>
      </c>
      <c r="N4156" s="13" t="s">
        <v>206</v>
      </c>
      <c r="O4156" s="33" t="s">
        <v>38</v>
      </c>
      <c r="P4156" s="58" t="s">
        <v>38</v>
      </c>
      <c r="Q4156" s="33" t="s">
        <v>207</v>
      </c>
      <c r="R4156" s="14" t="s">
        <v>38</v>
      </c>
      <c r="S4156" s="13" t="s">
        <v>216</v>
      </c>
      <c r="T4156" s="13" t="s">
        <v>217</v>
      </c>
      <c r="U4156" s="33">
        <f t="shared" ca="1" si="768"/>
        <v>45744.56914039352</v>
      </c>
      <c r="V4156" s="13" t="str">
        <f t="shared" si="769"/>
        <v>Bangalore</v>
      </c>
      <c r="W4156" s="13" t="str">
        <f t="shared" si="770"/>
        <v>CLS</v>
      </c>
      <c r="X4156" s="13">
        <f t="shared" si="771"/>
        <v>21</v>
      </c>
      <c r="Y4156" s="13" t="str">
        <f>IFERROR(VLOOKUP(C4156,ReceivingTeam[],2,FALSE),"HelpDesk")</f>
        <v>HelpDesk</v>
      </c>
      <c r="Z4156" s="67">
        <f t="shared" si="772"/>
        <v>44890.691307870402</v>
      </c>
      <c r="AA4156" s="68">
        <f t="shared" si="773"/>
        <v>44889</v>
      </c>
      <c r="AB4156" s="69" t="b">
        <f t="shared" si="774"/>
        <v>1</v>
      </c>
      <c r="AC4156" s="70">
        <f t="shared" si="775"/>
        <v>0.5</v>
      </c>
      <c r="AD4156" s="67">
        <f t="shared" si="776"/>
        <v>44890.691307870402</v>
      </c>
      <c r="AE4156" s="67">
        <f>VLOOKUP(V4156,'Branch Wise Work Timelines'!C:G,3,FALSE)+AA4156</f>
        <v>44889.416666666664</v>
      </c>
      <c r="AF4156" s="67">
        <f>IF(V4156="Bangalore",VLOOKUP(V4156,'Branch Wise Work Timelines'!C:G,4,FALSE)+AA4156+1,IF(V4156="Mumbai",VLOOKUP(V4156,'Branch Wise Work Timelines'!C:G,4,FALSE)+AA4156+1,VLOOKUP(V4156,'Branch Wise Work Timelines'!C:G,4,FALSE)+AA4156))</f>
        <v>44890.104166666664</v>
      </c>
      <c r="AG4156" s="67">
        <f>WORKDAY.INTL(AA4156,1,11)+VLOOKUP(V4156,'Branch Wise Work Timelines'!C:G,3,FALSE)</f>
        <v>44890.416666666664</v>
      </c>
      <c r="AH4156" s="69" t="str">
        <f t="shared" ca="1" si="777"/>
        <v>Out of TAT</v>
      </c>
      <c r="AI4156" s="69">
        <f t="shared" ca="1" si="778"/>
        <v>20494</v>
      </c>
      <c r="AJ4156" s="69" t="str">
        <f ca="1">IF(AI4156&lt;0,"0-12",IFERROR(VLOOKUP(AI4156,Breakup[],2,FALSE),"&gt;24"))</f>
        <v>&gt;24</v>
      </c>
      <c r="AK4156" s="69" t="str">
        <f>VLOOKUP(V4156,Master!B:D,3,FALSE)</f>
        <v>South</v>
      </c>
      <c r="AL4156" s="69" t="str">
        <f t="shared" si="779"/>
        <v>Bangalore-CLS</v>
      </c>
    </row>
    <row r="4157" spans="1:38">
      <c r="A4157" s="14" t="s">
        <v>8643</v>
      </c>
      <c r="B4157" s="54">
        <v>44701.771522650502</v>
      </c>
      <c r="C4157" s="13" t="s">
        <v>243</v>
      </c>
      <c r="D4157" s="13">
        <v>477</v>
      </c>
      <c r="E4157" s="13" t="s">
        <v>8644</v>
      </c>
      <c r="F4157" s="13" t="s">
        <v>15</v>
      </c>
      <c r="G4157" s="14">
        <v>1653054766382</v>
      </c>
      <c r="H4157" s="55">
        <v>0.152534722222222</v>
      </c>
      <c r="I4157" s="33">
        <v>44887.152534722198</v>
      </c>
      <c r="J4157" s="58">
        <v>44887</v>
      </c>
      <c r="K4157" s="13" t="s">
        <v>213</v>
      </c>
      <c r="L4157" s="13" t="s">
        <v>30</v>
      </c>
      <c r="M4157" s="13" t="s">
        <v>75</v>
      </c>
      <c r="N4157" s="13" t="s">
        <v>206</v>
      </c>
      <c r="O4157" s="33" t="s">
        <v>38</v>
      </c>
      <c r="P4157" s="58" t="s">
        <v>38</v>
      </c>
      <c r="Q4157" s="33" t="s">
        <v>207</v>
      </c>
      <c r="R4157" s="14" t="s">
        <v>38</v>
      </c>
      <c r="S4157" s="13" t="s">
        <v>216</v>
      </c>
      <c r="T4157" s="13" t="s">
        <v>217</v>
      </c>
      <c r="U4157" s="33">
        <f t="shared" ca="1" si="768"/>
        <v>45744.56914039352</v>
      </c>
      <c r="V4157" s="13" t="str">
        <f t="shared" si="769"/>
        <v>Bangalore</v>
      </c>
      <c r="W4157" s="13" t="str">
        <f t="shared" si="770"/>
        <v>CLS</v>
      </c>
      <c r="X4157" s="13">
        <f t="shared" si="771"/>
        <v>3</v>
      </c>
      <c r="Y4157" s="13" t="str">
        <f>IFERROR(VLOOKUP(C4157,ReceivingTeam[],2,FALSE),"HelpDesk")</f>
        <v>HelpDesk</v>
      </c>
      <c r="Z4157" s="67">
        <f t="shared" si="772"/>
        <v>44887.916666666664</v>
      </c>
      <c r="AA4157" s="68">
        <f t="shared" si="773"/>
        <v>44887</v>
      </c>
      <c r="AB4157" s="69" t="b">
        <f t="shared" si="774"/>
        <v>1</v>
      </c>
      <c r="AC4157" s="70">
        <f t="shared" si="775"/>
        <v>0.5</v>
      </c>
      <c r="AD4157" s="67">
        <f t="shared" si="776"/>
        <v>44887.916666666664</v>
      </c>
      <c r="AE4157" s="67">
        <f>VLOOKUP(V4157,'Branch Wise Work Timelines'!C:G,3,FALSE)+AA4157</f>
        <v>44887.416666666664</v>
      </c>
      <c r="AF4157" s="67">
        <f>IF(V4157="Bangalore",VLOOKUP(V4157,'Branch Wise Work Timelines'!C:G,4,FALSE)+AA4157+1,IF(V4157="Mumbai",VLOOKUP(V4157,'Branch Wise Work Timelines'!C:G,4,FALSE)+AA4157+1,VLOOKUP(V4157,'Branch Wise Work Timelines'!C:G,4,FALSE)+AA4157))</f>
        <v>44888.104166666664</v>
      </c>
      <c r="AG4157" s="67">
        <f>WORKDAY.INTL(AA4157,1,11)+VLOOKUP(V4157,'Branch Wise Work Timelines'!C:G,3,FALSE)</f>
        <v>44888.416666666664</v>
      </c>
      <c r="AH4157" s="69" t="str">
        <f t="shared" ca="1" si="777"/>
        <v>Out of TAT</v>
      </c>
      <c r="AI4157" s="69">
        <f t="shared" ca="1" si="778"/>
        <v>20560</v>
      </c>
      <c r="AJ4157" s="69" t="str">
        <f ca="1">IF(AI4157&lt;0,"0-12",IFERROR(VLOOKUP(AI4157,Breakup[],2,FALSE),"&gt;24"))</f>
        <v>&gt;24</v>
      </c>
      <c r="AK4157" s="69" t="str">
        <f>VLOOKUP(V4157,Master!B:D,3,FALSE)</f>
        <v>South</v>
      </c>
      <c r="AL4157" s="69" t="str">
        <f t="shared" si="779"/>
        <v>Bangalore-CLS</v>
      </c>
    </row>
    <row r="4158" spans="1:38">
      <c r="A4158" s="14" t="s">
        <v>8645</v>
      </c>
      <c r="B4158" s="54">
        <v>44701.743566169003</v>
      </c>
      <c r="C4158" s="13" t="s">
        <v>243</v>
      </c>
      <c r="D4158" s="13">
        <v>726</v>
      </c>
      <c r="E4158" s="13" t="s">
        <v>8646</v>
      </c>
      <c r="F4158" s="13" t="s">
        <v>15</v>
      </c>
      <c r="G4158" s="14">
        <v>1653049644596</v>
      </c>
      <c r="H4158" s="55">
        <v>1.7939814814814801E-2</v>
      </c>
      <c r="I4158" s="33">
        <v>44884.017939814803</v>
      </c>
      <c r="J4158" s="58">
        <v>44884</v>
      </c>
      <c r="K4158" s="13" t="s">
        <v>213</v>
      </c>
      <c r="L4158" s="13" t="s">
        <v>30</v>
      </c>
      <c r="M4158" s="13" t="s">
        <v>214</v>
      </c>
      <c r="N4158" s="13" t="s">
        <v>206</v>
      </c>
      <c r="O4158" s="33" t="s">
        <v>38</v>
      </c>
      <c r="P4158" s="58" t="s">
        <v>38</v>
      </c>
      <c r="Q4158" s="33" t="s">
        <v>207</v>
      </c>
      <c r="R4158" s="14" t="s">
        <v>38</v>
      </c>
      <c r="S4158" s="13" t="s">
        <v>216</v>
      </c>
      <c r="T4158" s="13" t="s">
        <v>217</v>
      </c>
      <c r="U4158" s="33">
        <f t="shared" ca="1" si="768"/>
        <v>45744.56914039352</v>
      </c>
      <c r="V4158" s="13" t="str">
        <f t="shared" si="769"/>
        <v>Bangalore</v>
      </c>
      <c r="W4158" s="13" t="str">
        <f t="shared" si="770"/>
        <v>CLS</v>
      </c>
      <c r="X4158" s="13">
        <f t="shared" si="771"/>
        <v>0</v>
      </c>
      <c r="Y4158" s="13" t="str">
        <f>IFERROR(VLOOKUP(C4158,ReceivingTeam[],2,FALSE),"HelpDesk")</f>
        <v>HelpDesk</v>
      </c>
      <c r="Z4158" s="67">
        <f t="shared" si="772"/>
        <v>44884.916666666664</v>
      </c>
      <c r="AA4158" s="68">
        <f t="shared" si="773"/>
        <v>44884</v>
      </c>
      <c r="AB4158" s="69" t="b">
        <f t="shared" si="774"/>
        <v>1</v>
      </c>
      <c r="AC4158" s="70">
        <f t="shared" si="775"/>
        <v>0.5</v>
      </c>
      <c r="AD4158" s="67">
        <f t="shared" si="776"/>
        <v>44884.916666666664</v>
      </c>
      <c r="AE4158" s="67">
        <f>VLOOKUP(V4158,'Branch Wise Work Timelines'!C:G,3,FALSE)+AA4158</f>
        <v>44884.416666666664</v>
      </c>
      <c r="AF4158" s="67">
        <f>IF(V4158="Bangalore",VLOOKUP(V4158,'Branch Wise Work Timelines'!C:G,4,FALSE)+AA4158+1,IF(V4158="Mumbai",VLOOKUP(V4158,'Branch Wise Work Timelines'!C:G,4,FALSE)+AA4158+1,VLOOKUP(V4158,'Branch Wise Work Timelines'!C:G,4,FALSE)+AA4158))</f>
        <v>44885.104166666664</v>
      </c>
      <c r="AG4158" s="67">
        <f>WORKDAY.INTL(AA4158,1,11)+VLOOKUP(V4158,'Branch Wise Work Timelines'!C:G,3,FALSE)</f>
        <v>44886.416666666664</v>
      </c>
      <c r="AH4158" s="69" t="str">
        <f t="shared" ca="1" si="777"/>
        <v>Out of TAT</v>
      </c>
      <c r="AI4158" s="69">
        <f t="shared" ca="1" si="778"/>
        <v>20632</v>
      </c>
      <c r="AJ4158" s="69" t="str">
        <f ca="1">IF(AI4158&lt;0,"0-12",IFERROR(VLOOKUP(AI4158,Breakup[],2,FALSE),"&gt;24"))</f>
        <v>&gt;24</v>
      </c>
      <c r="AK4158" s="69" t="str">
        <f>VLOOKUP(V4158,Master!B:D,3,FALSE)</f>
        <v>South</v>
      </c>
      <c r="AL4158" s="69" t="str">
        <f t="shared" si="779"/>
        <v>Bangalore-CLS</v>
      </c>
    </row>
    <row r="4159" spans="1:38">
      <c r="A4159" s="14" t="s">
        <v>8647</v>
      </c>
      <c r="B4159" s="54">
        <v>44701.7288160069</v>
      </c>
      <c r="C4159" s="13" t="s">
        <v>418</v>
      </c>
      <c r="D4159" s="13">
        <v>526</v>
      </c>
      <c r="E4159" s="13" t="s">
        <v>8648</v>
      </c>
      <c r="F4159" s="13" t="s">
        <v>15</v>
      </c>
      <c r="G4159" s="14">
        <v>1653048896111</v>
      </c>
      <c r="H4159" s="55">
        <v>0.83703703703703702</v>
      </c>
      <c r="I4159" s="33">
        <v>44882.837037037003</v>
      </c>
      <c r="J4159" s="58">
        <v>44882</v>
      </c>
      <c r="K4159" s="13" t="s">
        <v>213</v>
      </c>
      <c r="L4159" s="13" t="s">
        <v>30</v>
      </c>
      <c r="M4159" s="13" t="s">
        <v>75</v>
      </c>
      <c r="N4159" s="13" t="s">
        <v>206</v>
      </c>
      <c r="O4159" s="33" t="s">
        <v>38</v>
      </c>
      <c r="P4159" s="58" t="s">
        <v>38</v>
      </c>
      <c r="Q4159" s="33" t="s">
        <v>207</v>
      </c>
      <c r="R4159" s="14" t="s">
        <v>38</v>
      </c>
      <c r="S4159" s="13" t="s">
        <v>216</v>
      </c>
      <c r="T4159" s="13" t="s">
        <v>217</v>
      </c>
      <c r="U4159" s="33">
        <f t="shared" ca="1" si="768"/>
        <v>45744.56914039352</v>
      </c>
      <c r="V4159" s="13" t="str">
        <f t="shared" si="769"/>
        <v>Bangalore</v>
      </c>
      <c r="W4159" s="13" t="str">
        <f t="shared" si="770"/>
        <v>CLS</v>
      </c>
      <c r="X4159" s="13">
        <f t="shared" si="771"/>
        <v>20</v>
      </c>
      <c r="Y4159" s="13" t="str">
        <f>IFERROR(VLOOKUP(C4159,ReceivingTeam[],2,FALSE),"HelpDesk")</f>
        <v>HelpDesk</v>
      </c>
      <c r="Z4159" s="67">
        <f t="shared" si="772"/>
        <v>44883.649537037003</v>
      </c>
      <c r="AA4159" s="68">
        <f t="shared" si="773"/>
        <v>44882</v>
      </c>
      <c r="AB4159" s="69" t="b">
        <f t="shared" si="774"/>
        <v>1</v>
      </c>
      <c r="AC4159" s="70">
        <f t="shared" si="775"/>
        <v>0.5</v>
      </c>
      <c r="AD4159" s="67">
        <f t="shared" si="776"/>
        <v>44883.649537037003</v>
      </c>
      <c r="AE4159" s="67">
        <f>VLOOKUP(V4159,'Branch Wise Work Timelines'!C:G,3,FALSE)+AA4159</f>
        <v>44882.416666666664</v>
      </c>
      <c r="AF4159" s="67">
        <f>IF(V4159="Bangalore",VLOOKUP(V4159,'Branch Wise Work Timelines'!C:G,4,FALSE)+AA4159+1,IF(V4159="Mumbai",VLOOKUP(V4159,'Branch Wise Work Timelines'!C:G,4,FALSE)+AA4159+1,VLOOKUP(V4159,'Branch Wise Work Timelines'!C:G,4,FALSE)+AA4159))</f>
        <v>44883.104166666664</v>
      </c>
      <c r="AG4159" s="67">
        <f>WORKDAY.INTL(AA4159,1,11)+VLOOKUP(V4159,'Branch Wise Work Timelines'!C:G,3,FALSE)</f>
        <v>44883.416666666664</v>
      </c>
      <c r="AH4159" s="69" t="str">
        <f t="shared" ca="1" si="777"/>
        <v>Out of TAT</v>
      </c>
      <c r="AI4159" s="69">
        <f t="shared" ca="1" si="778"/>
        <v>20663</v>
      </c>
      <c r="AJ4159" s="69" t="str">
        <f ca="1">IF(AI4159&lt;0,"0-12",IFERROR(VLOOKUP(AI4159,Breakup[],2,FALSE),"&gt;24"))</f>
        <v>&gt;24</v>
      </c>
      <c r="AK4159" s="69" t="str">
        <f>VLOOKUP(V4159,Master!B:D,3,FALSE)</f>
        <v>South</v>
      </c>
      <c r="AL4159" s="69" t="str">
        <f t="shared" si="779"/>
        <v>Bangalore-CLS</v>
      </c>
    </row>
    <row r="4160" spans="1:38">
      <c r="A4160" s="14" t="s">
        <v>8649</v>
      </c>
      <c r="B4160" s="54">
        <v>44701.6938689815</v>
      </c>
      <c r="C4160" s="13" t="s">
        <v>404</v>
      </c>
      <c r="D4160" s="13">
        <v>1953</v>
      </c>
      <c r="E4160" s="13" t="s">
        <v>8650</v>
      </c>
      <c r="F4160" s="13" t="s">
        <v>15</v>
      </c>
      <c r="G4160" s="14">
        <v>1653046672988</v>
      </c>
      <c r="H4160" s="55">
        <v>0.99856481481481496</v>
      </c>
      <c r="I4160" s="33">
        <v>44887.998564814799</v>
      </c>
      <c r="J4160" s="58">
        <v>44887</v>
      </c>
      <c r="K4160" s="13" t="s">
        <v>213</v>
      </c>
      <c r="L4160" s="13" t="s">
        <v>30</v>
      </c>
      <c r="M4160" s="13" t="s">
        <v>75</v>
      </c>
      <c r="N4160" s="13" t="s">
        <v>206</v>
      </c>
      <c r="O4160" s="33" t="s">
        <v>38</v>
      </c>
      <c r="P4160" s="58" t="s">
        <v>38</v>
      </c>
      <c r="Q4160" s="33" t="s">
        <v>207</v>
      </c>
      <c r="R4160" s="14" t="s">
        <v>38</v>
      </c>
      <c r="S4160" s="13" t="s">
        <v>208</v>
      </c>
      <c r="T4160" s="13" t="s">
        <v>209</v>
      </c>
      <c r="U4160" s="33">
        <f t="shared" ca="1" si="768"/>
        <v>45744.56914039352</v>
      </c>
      <c r="V4160" s="13" t="str">
        <f t="shared" si="769"/>
        <v>Bangalore</v>
      </c>
      <c r="W4160" s="13" t="str">
        <f t="shared" si="770"/>
        <v>CLS</v>
      </c>
      <c r="X4160" s="13">
        <f t="shared" si="771"/>
        <v>23</v>
      </c>
      <c r="Y4160" s="13" t="str">
        <f>IFERROR(VLOOKUP(C4160,ReceivingTeam[],2,FALSE),"HelpDesk")</f>
        <v>HelpDesk</v>
      </c>
      <c r="Z4160" s="67">
        <f t="shared" si="772"/>
        <v>44888.811064814799</v>
      </c>
      <c r="AA4160" s="68">
        <f t="shared" si="773"/>
        <v>44887</v>
      </c>
      <c r="AB4160" s="69" t="b">
        <f t="shared" si="774"/>
        <v>1</v>
      </c>
      <c r="AC4160" s="70">
        <f t="shared" si="775"/>
        <v>0.5</v>
      </c>
      <c r="AD4160" s="67">
        <f t="shared" si="776"/>
        <v>44888.811064814799</v>
      </c>
      <c r="AE4160" s="67">
        <f>VLOOKUP(V4160,'Branch Wise Work Timelines'!C:G,3,FALSE)+AA4160</f>
        <v>44887.416666666664</v>
      </c>
      <c r="AF4160" s="67">
        <f>IF(V4160="Bangalore",VLOOKUP(V4160,'Branch Wise Work Timelines'!C:G,4,FALSE)+AA4160+1,IF(V4160="Mumbai",VLOOKUP(V4160,'Branch Wise Work Timelines'!C:G,4,FALSE)+AA4160+1,VLOOKUP(V4160,'Branch Wise Work Timelines'!C:G,4,FALSE)+AA4160))</f>
        <v>44888.104166666664</v>
      </c>
      <c r="AG4160" s="67">
        <f>WORKDAY.INTL(AA4160,1,11)+VLOOKUP(V4160,'Branch Wise Work Timelines'!C:G,3,FALSE)</f>
        <v>44888.416666666664</v>
      </c>
      <c r="AH4160" s="69" t="str">
        <f t="shared" ca="1" si="777"/>
        <v>Out of TAT</v>
      </c>
      <c r="AI4160" s="69">
        <f t="shared" ca="1" si="778"/>
        <v>20539</v>
      </c>
      <c r="AJ4160" s="69" t="str">
        <f ca="1">IF(AI4160&lt;0,"0-12",IFERROR(VLOOKUP(AI4160,Breakup[],2,FALSE),"&gt;24"))</f>
        <v>&gt;24</v>
      </c>
      <c r="AK4160" s="69" t="str">
        <f>VLOOKUP(V4160,Master!B:D,3,FALSE)</f>
        <v>South</v>
      </c>
      <c r="AL4160" s="69" t="str">
        <f t="shared" si="779"/>
        <v>Bangalore-CLS</v>
      </c>
    </row>
    <row r="4161" spans="1:38">
      <c r="A4161" s="14" t="s">
        <v>8651</v>
      </c>
      <c r="B4161" s="54">
        <v>44701.768123032401</v>
      </c>
      <c r="C4161" s="13" t="s">
        <v>435</v>
      </c>
      <c r="D4161" s="13">
        <v>644</v>
      </c>
      <c r="E4161" s="13" t="s">
        <v>8652</v>
      </c>
      <c r="F4161" s="13" t="s">
        <v>33</v>
      </c>
      <c r="G4161" s="14">
        <v>1653051957578</v>
      </c>
      <c r="H4161" s="55">
        <v>0.63546296296296301</v>
      </c>
      <c r="I4161" s="33">
        <v>44886.635462963</v>
      </c>
      <c r="J4161" s="58">
        <v>44886</v>
      </c>
      <c r="K4161" s="13" t="s">
        <v>437</v>
      </c>
      <c r="L4161" s="13" t="s">
        <v>12</v>
      </c>
      <c r="M4161" s="13" t="s">
        <v>435</v>
      </c>
      <c r="N4161" s="13" t="s">
        <v>206</v>
      </c>
      <c r="O4161" s="33" t="s">
        <v>38</v>
      </c>
      <c r="P4161" s="58" t="s">
        <v>38</v>
      </c>
      <c r="Q4161" s="33" t="s">
        <v>207</v>
      </c>
      <c r="R4161" s="14" t="s">
        <v>38</v>
      </c>
      <c r="S4161" s="13" t="s">
        <v>208</v>
      </c>
      <c r="T4161" s="13" t="s">
        <v>209</v>
      </c>
      <c r="U4161" s="33">
        <f t="shared" ca="1" si="768"/>
        <v>45744.56914039352</v>
      </c>
      <c r="V4161" s="13" t="str">
        <f t="shared" si="769"/>
        <v>Ahmedabad</v>
      </c>
      <c r="W4161" s="13" t="str">
        <f t="shared" si="770"/>
        <v>RI</v>
      </c>
      <c r="X4161" s="13">
        <f t="shared" si="771"/>
        <v>15</v>
      </c>
      <c r="Y4161" s="13" t="str">
        <f>IFERROR(VLOOKUP(C4161,ReceivingTeam[],2,FALSE),"HelpDesk")</f>
        <v>HelpDesk</v>
      </c>
      <c r="Z4161" s="67">
        <f t="shared" si="772"/>
        <v>44887.781296296329</v>
      </c>
      <c r="AA4161" s="68">
        <f t="shared" si="773"/>
        <v>44886</v>
      </c>
      <c r="AB4161" s="69" t="b">
        <f t="shared" si="774"/>
        <v>1</v>
      </c>
      <c r="AC4161" s="70">
        <f t="shared" si="775"/>
        <v>0.5</v>
      </c>
      <c r="AD4161" s="67">
        <f t="shared" si="776"/>
        <v>44887.781296296329</v>
      </c>
      <c r="AE4161" s="67">
        <f>VLOOKUP(V4161,'Branch Wise Work Timelines'!C:G,3,FALSE)+AA4161</f>
        <v>44886.416666666664</v>
      </c>
      <c r="AF4161" s="67">
        <f>IF(V4161="Bangalore",VLOOKUP(V4161,'Branch Wise Work Timelines'!C:G,4,FALSE)+AA4161+1,IF(V4161="Mumbai",VLOOKUP(V4161,'Branch Wise Work Timelines'!C:G,4,FALSE)+AA4161+1,VLOOKUP(V4161,'Branch Wise Work Timelines'!C:G,4,FALSE)+AA4161))</f>
        <v>44886.770833333336</v>
      </c>
      <c r="AG4161" s="67">
        <f>WORKDAY.INTL(AA4161,1,11)+VLOOKUP(V4161,'Branch Wise Work Timelines'!C:G,3,FALSE)</f>
        <v>44887.416666666664</v>
      </c>
      <c r="AH4161" s="69" t="str">
        <f t="shared" ca="1" si="777"/>
        <v>Out of TAT</v>
      </c>
      <c r="AI4161" s="69">
        <f t="shared" ca="1" si="778"/>
        <v>20563</v>
      </c>
      <c r="AJ4161" s="69" t="str">
        <f ca="1">IF(AI4161&lt;0,"0-12",IFERROR(VLOOKUP(AI4161,Breakup[],2,FALSE),"&gt;24"))</f>
        <v>&gt;24</v>
      </c>
      <c r="AK4161" s="69" t="str">
        <f>VLOOKUP(V4161,Master!B:D,3,FALSE)</f>
        <v>North</v>
      </c>
      <c r="AL4161" s="69" t="str">
        <f t="shared" si="779"/>
        <v>Ahmedabad</v>
      </c>
    </row>
    <row r="4162" spans="1:38">
      <c r="A4162" s="14" t="s">
        <v>8653</v>
      </c>
      <c r="B4162" s="54">
        <v>44701.737537766203</v>
      </c>
      <c r="C4162" s="13" t="s">
        <v>377</v>
      </c>
      <c r="D4162" s="13">
        <v>1353</v>
      </c>
      <c r="E4162" s="13" t="s">
        <v>8654</v>
      </c>
      <c r="F4162" s="13" t="s">
        <v>15</v>
      </c>
      <c r="G4162" s="14">
        <v>1653050621596</v>
      </c>
      <c r="H4162" s="55">
        <v>0.84379629629629604</v>
      </c>
      <c r="I4162" s="33">
        <v>44891.8437962963</v>
      </c>
      <c r="J4162" s="58">
        <v>44891</v>
      </c>
      <c r="K4162" s="13" t="s">
        <v>213</v>
      </c>
      <c r="L4162" s="13" t="s">
        <v>30</v>
      </c>
      <c r="M4162" s="13" t="s">
        <v>214</v>
      </c>
      <c r="N4162" s="13" t="s">
        <v>206</v>
      </c>
      <c r="O4162" s="33">
        <v>44891.7879398148</v>
      </c>
      <c r="P4162" s="58">
        <v>44891</v>
      </c>
      <c r="Q4162" s="33" t="s">
        <v>237</v>
      </c>
      <c r="R4162" s="14">
        <v>85</v>
      </c>
      <c r="S4162" s="13" t="s">
        <v>216</v>
      </c>
      <c r="T4162" s="13" t="s">
        <v>217</v>
      </c>
      <c r="U4162" s="33">
        <f t="shared" ref="U4162:U4225" ca="1" si="780">NOW()</f>
        <v>45744.56914039352</v>
      </c>
      <c r="V4162" s="13" t="str">
        <f t="shared" ref="V4162:V4225" si="781">VLOOKUP(L4162,Location,2,0)</f>
        <v>Bangalore</v>
      </c>
      <c r="W4162" s="13" t="str">
        <f t="shared" ref="W4162:W4225" si="782">VLOOKUP(F4162,FCT,2,FALSE)</f>
        <v>CLS</v>
      </c>
      <c r="X4162" s="13">
        <f t="shared" ref="X4162:X4225" si="783">HOUR(I4162)</f>
        <v>20</v>
      </c>
      <c r="Y4162" s="13" t="str">
        <f>IFERROR(VLOOKUP(C4162,ReceivingTeam[],2,FALSE),"HelpDesk")</f>
        <v>HelpDesk</v>
      </c>
      <c r="Z4162" s="67">
        <f t="shared" ref="Z4162:Z4225" si="784">IF(AB4162=FALSE,AE4162+AC4162,IF(I4162&gt;AE4162,IF(((I4162+AC4162)&gt;AF4162),(AC4162-(AF4162-I4162)+AG4162),I4162+AC4162),IF(((AE4162+AC4162)&gt;AF4162),(AC4162-(AF4162-AE4162)+AG4162),AE4162+AC4162)))</f>
        <v>44893.6562962963</v>
      </c>
      <c r="AA4162" s="68">
        <f t="shared" ref="AA4162:AA4225" si="785">INT(J4162)</f>
        <v>44891</v>
      </c>
      <c r="AB4162" s="69" t="b">
        <f t="shared" ref="AB4162:AB4225" si="786">WORKDAY.INTL(AA4162-1,1,11)=AA4162</f>
        <v>1</v>
      </c>
      <c r="AC4162" s="70">
        <f t="shared" ref="AC4162:AC4225" si="787">IF(T4162="High",12/24,72/24)</f>
        <v>0.5</v>
      </c>
      <c r="AD4162" s="67">
        <f t="shared" ref="AD4162:AD4225" si="788">IF(AB4162=FALSE,AE4162+AC4162,IF(I4162&gt;AE4162,IF(((I4162+AC4162)&gt;AF4162),(AC4162-(AF4162-I4162)+AG4162),I4162+AC4162),IF(((AE4162+AC4162)&gt;AF4162),(AC4162-(AF4162-AE4162)+AG4162),AE4162+AC4162)))</f>
        <v>44893.6562962963</v>
      </c>
      <c r="AE4162" s="67">
        <f>VLOOKUP(V4162,'Branch Wise Work Timelines'!C:G,3,FALSE)+AA4162</f>
        <v>44891.416666666664</v>
      </c>
      <c r="AF4162" s="67">
        <f>IF(V4162="Bangalore",VLOOKUP(V4162,'Branch Wise Work Timelines'!C:G,4,FALSE)+AA4162+1,IF(V4162="Mumbai",VLOOKUP(V4162,'Branch Wise Work Timelines'!C:G,4,FALSE)+AA4162+1,VLOOKUP(V4162,'Branch Wise Work Timelines'!C:G,4,FALSE)+AA4162))</f>
        <v>44892.104166666664</v>
      </c>
      <c r="AG4162" s="67">
        <f>WORKDAY.INTL(AA4162,1,11)+VLOOKUP(V4162,'Branch Wise Work Timelines'!C:G,3,FALSE)</f>
        <v>44893.416666666664</v>
      </c>
      <c r="AH4162" s="69" t="str">
        <f t="shared" ref="AH4162:AH4225" si="789">IF(Q4162&lt;&gt;"Success",IF(U4162&gt;Z4162,"Out of TAT","In TAT"),IF(O4162&gt;AD4162,"Not Met","Met"))</f>
        <v>Met</v>
      </c>
      <c r="AI4162" s="69">
        <f t="shared" ref="AI4162:AI4225" ca="1" si="790">ROUNDUP((U4162-AD4162)*24,0)</f>
        <v>20422</v>
      </c>
      <c r="AJ4162" s="69" t="str">
        <f ca="1">IF(AI4162&lt;0,"0-12",IFERROR(VLOOKUP(AI4162,Breakup[],2,FALSE),"&gt;24"))</f>
        <v>&gt;24</v>
      </c>
      <c r="AK4162" s="69" t="str">
        <f>VLOOKUP(V4162,Master!B:D,3,FALSE)</f>
        <v>South</v>
      </c>
      <c r="AL4162" s="69" t="str">
        <f t="shared" ref="AL4162:AL4225" si="791">IF(V4162="Bangalore",IF(W4162="CLS",V4162&amp;"-"&amp;"CLS",V4162),(V4162))</f>
        <v>Bangalore-CLS</v>
      </c>
    </row>
    <row r="4163" spans="1:38">
      <c r="A4163" s="14" t="s">
        <v>8655</v>
      </c>
      <c r="B4163" s="54">
        <v>44701.754413622701</v>
      </c>
      <c r="C4163" s="13" t="s">
        <v>435</v>
      </c>
      <c r="D4163" s="13">
        <v>854</v>
      </c>
      <c r="E4163" s="13" t="s">
        <v>8656</v>
      </c>
      <c r="F4163" s="13" t="s">
        <v>33</v>
      </c>
      <c r="G4163" s="14">
        <v>1653051957578</v>
      </c>
      <c r="H4163" s="55">
        <v>0.649363425925926</v>
      </c>
      <c r="I4163" s="33">
        <v>44884.649363425902</v>
      </c>
      <c r="J4163" s="58">
        <v>44884</v>
      </c>
      <c r="K4163" s="13" t="s">
        <v>437</v>
      </c>
      <c r="L4163" s="13" t="s">
        <v>12</v>
      </c>
      <c r="M4163" s="13" t="s">
        <v>435</v>
      </c>
      <c r="N4163" s="13" t="s">
        <v>206</v>
      </c>
      <c r="O4163" s="33" t="s">
        <v>38</v>
      </c>
      <c r="P4163" s="58" t="s">
        <v>38</v>
      </c>
      <c r="Q4163" s="33" t="s">
        <v>207</v>
      </c>
      <c r="R4163" s="14" t="s">
        <v>38</v>
      </c>
      <c r="S4163" s="13" t="s">
        <v>208</v>
      </c>
      <c r="T4163" s="13" t="s">
        <v>209</v>
      </c>
      <c r="U4163" s="33">
        <f t="shared" ca="1" si="780"/>
        <v>45744.56914039352</v>
      </c>
      <c r="V4163" s="13" t="str">
        <f t="shared" si="781"/>
        <v>Ahmedabad</v>
      </c>
      <c r="W4163" s="13" t="str">
        <f t="shared" si="782"/>
        <v>RI</v>
      </c>
      <c r="X4163" s="13">
        <f t="shared" si="783"/>
        <v>15</v>
      </c>
      <c r="Y4163" s="13" t="str">
        <f>IFERROR(VLOOKUP(C4163,ReceivingTeam[],2,FALSE),"HelpDesk")</f>
        <v>HelpDesk</v>
      </c>
      <c r="Z4163" s="67">
        <f t="shared" si="784"/>
        <v>44886.795196759231</v>
      </c>
      <c r="AA4163" s="68">
        <f t="shared" si="785"/>
        <v>44884</v>
      </c>
      <c r="AB4163" s="69" t="b">
        <f t="shared" si="786"/>
        <v>1</v>
      </c>
      <c r="AC4163" s="70">
        <f t="shared" si="787"/>
        <v>0.5</v>
      </c>
      <c r="AD4163" s="67">
        <f t="shared" si="788"/>
        <v>44886.795196759231</v>
      </c>
      <c r="AE4163" s="67">
        <f>VLOOKUP(V4163,'Branch Wise Work Timelines'!C:G,3,FALSE)+AA4163</f>
        <v>44884.416666666664</v>
      </c>
      <c r="AF4163" s="67">
        <f>IF(V4163="Bangalore",VLOOKUP(V4163,'Branch Wise Work Timelines'!C:G,4,FALSE)+AA4163+1,IF(V4163="Mumbai",VLOOKUP(V4163,'Branch Wise Work Timelines'!C:G,4,FALSE)+AA4163+1,VLOOKUP(V4163,'Branch Wise Work Timelines'!C:G,4,FALSE)+AA4163))</f>
        <v>44884.770833333336</v>
      </c>
      <c r="AG4163" s="67">
        <f>WORKDAY.INTL(AA4163,1,11)+VLOOKUP(V4163,'Branch Wise Work Timelines'!C:G,3,FALSE)</f>
        <v>44886.416666666664</v>
      </c>
      <c r="AH4163" s="69" t="str">
        <f t="shared" ca="1" si="789"/>
        <v>Out of TAT</v>
      </c>
      <c r="AI4163" s="69">
        <f t="shared" ca="1" si="790"/>
        <v>20587</v>
      </c>
      <c r="AJ4163" s="69" t="str">
        <f ca="1">IF(AI4163&lt;0,"0-12",IFERROR(VLOOKUP(AI4163,Breakup[],2,FALSE),"&gt;24"))</f>
        <v>&gt;24</v>
      </c>
      <c r="AK4163" s="69" t="str">
        <f>VLOOKUP(V4163,Master!B:D,3,FALSE)</f>
        <v>North</v>
      </c>
      <c r="AL4163" s="69" t="str">
        <f t="shared" si="791"/>
        <v>Ahmedabad</v>
      </c>
    </row>
    <row r="4164" spans="1:38">
      <c r="A4164" s="14" t="s">
        <v>8657</v>
      </c>
      <c r="B4164" s="54">
        <v>44701.622731747702</v>
      </c>
      <c r="C4164" s="13" t="s">
        <v>329</v>
      </c>
      <c r="D4164" s="13">
        <v>828</v>
      </c>
      <c r="E4164" s="13" t="s">
        <v>8658</v>
      </c>
      <c r="F4164" s="13" t="s">
        <v>15</v>
      </c>
      <c r="G4164" s="14">
        <v>1653056550003</v>
      </c>
      <c r="H4164" s="55">
        <v>0.15031249999999999</v>
      </c>
      <c r="I4164" s="33">
        <v>44885.150312500002</v>
      </c>
      <c r="J4164" s="58">
        <v>44885</v>
      </c>
      <c r="K4164" s="13" t="s">
        <v>213</v>
      </c>
      <c r="L4164" s="13" t="s">
        <v>30</v>
      </c>
      <c r="M4164" s="13" t="s">
        <v>75</v>
      </c>
      <c r="N4164" s="13" t="s">
        <v>215</v>
      </c>
      <c r="O4164" s="33" t="s">
        <v>38</v>
      </c>
      <c r="P4164" s="58" t="s">
        <v>38</v>
      </c>
      <c r="Q4164" s="33" t="s">
        <v>207</v>
      </c>
      <c r="R4164" s="14" t="s">
        <v>38</v>
      </c>
      <c r="S4164" s="13" t="s">
        <v>216</v>
      </c>
      <c r="T4164" s="13" t="s">
        <v>217</v>
      </c>
      <c r="U4164" s="33">
        <f t="shared" ca="1" si="780"/>
        <v>45744.56914039352</v>
      </c>
      <c r="V4164" s="13" t="str">
        <f t="shared" si="781"/>
        <v>Bangalore</v>
      </c>
      <c r="W4164" s="13" t="str">
        <f t="shared" si="782"/>
        <v>CLS</v>
      </c>
      <c r="X4164" s="13">
        <f t="shared" si="783"/>
        <v>3</v>
      </c>
      <c r="Y4164" s="13" t="str">
        <f>IFERROR(VLOOKUP(C4164,ReceivingTeam[],2,FALSE),"HelpDesk")</f>
        <v>HelpDesk</v>
      </c>
      <c r="Z4164" s="67">
        <f t="shared" si="784"/>
        <v>44885.916666666664</v>
      </c>
      <c r="AA4164" s="68">
        <f t="shared" si="785"/>
        <v>44885</v>
      </c>
      <c r="AB4164" s="69" t="b">
        <f t="shared" si="786"/>
        <v>0</v>
      </c>
      <c r="AC4164" s="70">
        <f t="shared" si="787"/>
        <v>0.5</v>
      </c>
      <c r="AD4164" s="67">
        <f t="shared" si="788"/>
        <v>44885.916666666664</v>
      </c>
      <c r="AE4164" s="67">
        <f>VLOOKUP(V4164,'Branch Wise Work Timelines'!C:G,3,FALSE)+AA4164</f>
        <v>44885.416666666664</v>
      </c>
      <c r="AF4164" s="67">
        <f>IF(V4164="Bangalore",VLOOKUP(V4164,'Branch Wise Work Timelines'!C:G,4,FALSE)+AA4164+1,IF(V4164="Mumbai",VLOOKUP(V4164,'Branch Wise Work Timelines'!C:G,4,FALSE)+AA4164+1,VLOOKUP(V4164,'Branch Wise Work Timelines'!C:G,4,FALSE)+AA4164))</f>
        <v>44886.104166666664</v>
      </c>
      <c r="AG4164" s="67">
        <f>WORKDAY.INTL(AA4164,1,11)+VLOOKUP(V4164,'Branch Wise Work Timelines'!C:G,3,FALSE)</f>
        <v>44886.416666666664</v>
      </c>
      <c r="AH4164" s="69" t="str">
        <f t="shared" ca="1" si="789"/>
        <v>Out of TAT</v>
      </c>
      <c r="AI4164" s="69">
        <f t="shared" ca="1" si="790"/>
        <v>20608</v>
      </c>
      <c r="AJ4164" s="69" t="str">
        <f ca="1">IF(AI4164&lt;0,"0-12",IFERROR(VLOOKUP(AI4164,Breakup[],2,FALSE),"&gt;24"))</f>
        <v>&gt;24</v>
      </c>
      <c r="AK4164" s="69" t="str">
        <f>VLOOKUP(V4164,Master!B:D,3,FALSE)</f>
        <v>South</v>
      </c>
      <c r="AL4164" s="69" t="str">
        <f t="shared" si="791"/>
        <v>Bangalore-CLS</v>
      </c>
    </row>
    <row r="4165" spans="1:38">
      <c r="A4165" s="14" t="s">
        <v>8659</v>
      </c>
      <c r="B4165" s="54">
        <v>44701.758250196799</v>
      </c>
      <c r="C4165" s="13" t="s">
        <v>1345</v>
      </c>
      <c r="D4165" s="13">
        <v>828</v>
      </c>
      <c r="E4165" s="13" t="s">
        <v>8660</v>
      </c>
      <c r="F4165" s="13" t="s">
        <v>15</v>
      </c>
      <c r="G4165" s="14">
        <v>1653051626097</v>
      </c>
      <c r="H4165" s="55">
        <v>0.80891203703703696</v>
      </c>
      <c r="I4165" s="33">
        <v>44884.808912036999</v>
      </c>
      <c r="J4165" s="58">
        <v>44884</v>
      </c>
      <c r="K4165" s="13" t="s">
        <v>213</v>
      </c>
      <c r="L4165" s="13" t="s">
        <v>30</v>
      </c>
      <c r="M4165" s="13" t="s">
        <v>214</v>
      </c>
      <c r="N4165" s="13" t="s">
        <v>206</v>
      </c>
      <c r="O4165" s="33" t="s">
        <v>38</v>
      </c>
      <c r="P4165" s="58" t="s">
        <v>38</v>
      </c>
      <c r="Q4165" s="33" t="s">
        <v>207</v>
      </c>
      <c r="R4165" s="14" t="s">
        <v>38</v>
      </c>
      <c r="S4165" s="13" t="s">
        <v>216</v>
      </c>
      <c r="T4165" s="13" t="s">
        <v>217</v>
      </c>
      <c r="U4165" s="33">
        <f t="shared" ca="1" si="780"/>
        <v>45744.56914039352</v>
      </c>
      <c r="V4165" s="13" t="str">
        <f t="shared" si="781"/>
        <v>Bangalore</v>
      </c>
      <c r="W4165" s="13" t="str">
        <f t="shared" si="782"/>
        <v>CLS</v>
      </c>
      <c r="X4165" s="13">
        <f t="shared" si="783"/>
        <v>19</v>
      </c>
      <c r="Y4165" s="13" t="str">
        <f>IFERROR(VLOOKUP(C4165,ReceivingTeam[],2,FALSE),"HelpDesk")</f>
        <v>HelpDesk</v>
      </c>
      <c r="Z4165" s="67">
        <f t="shared" si="784"/>
        <v>44886.621412036999</v>
      </c>
      <c r="AA4165" s="68">
        <f t="shared" si="785"/>
        <v>44884</v>
      </c>
      <c r="AB4165" s="69" t="b">
        <f t="shared" si="786"/>
        <v>1</v>
      </c>
      <c r="AC4165" s="70">
        <f t="shared" si="787"/>
        <v>0.5</v>
      </c>
      <c r="AD4165" s="67">
        <f t="shared" si="788"/>
        <v>44886.621412036999</v>
      </c>
      <c r="AE4165" s="67">
        <f>VLOOKUP(V4165,'Branch Wise Work Timelines'!C:G,3,FALSE)+AA4165</f>
        <v>44884.416666666664</v>
      </c>
      <c r="AF4165" s="67">
        <f>IF(V4165="Bangalore",VLOOKUP(V4165,'Branch Wise Work Timelines'!C:G,4,FALSE)+AA4165+1,IF(V4165="Mumbai",VLOOKUP(V4165,'Branch Wise Work Timelines'!C:G,4,FALSE)+AA4165+1,VLOOKUP(V4165,'Branch Wise Work Timelines'!C:G,4,FALSE)+AA4165))</f>
        <v>44885.104166666664</v>
      </c>
      <c r="AG4165" s="67">
        <f>WORKDAY.INTL(AA4165,1,11)+VLOOKUP(V4165,'Branch Wise Work Timelines'!C:G,3,FALSE)</f>
        <v>44886.416666666664</v>
      </c>
      <c r="AH4165" s="69" t="str">
        <f t="shared" ca="1" si="789"/>
        <v>Out of TAT</v>
      </c>
      <c r="AI4165" s="69">
        <f t="shared" ca="1" si="790"/>
        <v>20591</v>
      </c>
      <c r="AJ4165" s="69" t="str">
        <f ca="1">IF(AI4165&lt;0,"0-12",IFERROR(VLOOKUP(AI4165,Breakup[],2,FALSE),"&gt;24"))</f>
        <v>&gt;24</v>
      </c>
      <c r="AK4165" s="69" t="str">
        <f>VLOOKUP(V4165,Master!B:D,3,FALSE)</f>
        <v>South</v>
      </c>
      <c r="AL4165" s="69" t="str">
        <f t="shared" si="791"/>
        <v>Bangalore-CLS</v>
      </c>
    </row>
    <row r="4166" spans="1:38">
      <c r="A4166" s="14" t="s">
        <v>8661</v>
      </c>
      <c r="B4166" s="54">
        <v>44700.647074039298</v>
      </c>
      <c r="C4166" s="13" t="s">
        <v>6655</v>
      </c>
      <c r="D4166" s="13">
        <v>668</v>
      </c>
      <c r="E4166" s="13" t="s">
        <v>8662</v>
      </c>
      <c r="F4166" s="13" t="s">
        <v>24</v>
      </c>
      <c r="G4166" s="14">
        <v>1653056788057</v>
      </c>
      <c r="H4166" s="55">
        <v>8.5416666666666696E-3</v>
      </c>
      <c r="I4166" s="33">
        <v>44881.008541666699</v>
      </c>
      <c r="J4166" s="58">
        <v>44881</v>
      </c>
      <c r="K4166" s="13" t="s">
        <v>263</v>
      </c>
      <c r="L4166" s="13" t="s">
        <v>69</v>
      </c>
      <c r="M4166" s="13" t="s">
        <v>101</v>
      </c>
      <c r="N4166" s="13" t="s">
        <v>206</v>
      </c>
      <c r="O4166" s="33" t="s">
        <v>38</v>
      </c>
      <c r="P4166" s="58" t="s">
        <v>38</v>
      </c>
      <c r="Q4166" s="33" t="s">
        <v>207</v>
      </c>
      <c r="R4166" s="14" t="s">
        <v>38</v>
      </c>
      <c r="S4166" s="13" t="s">
        <v>208</v>
      </c>
      <c r="T4166" s="13" t="s">
        <v>209</v>
      </c>
      <c r="U4166" s="33">
        <f t="shared" ca="1" si="780"/>
        <v>45744.56914039352</v>
      </c>
      <c r="V4166" s="13" t="str">
        <f t="shared" si="781"/>
        <v>Mumbai</v>
      </c>
      <c r="W4166" s="13" t="str">
        <f t="shared" si="782"/>
        <v>DOMI</v>
      </c>
      <c r="X4166" s="13">
        <f t="shared" si="783"/>
        <v>0</v>
      </c>
      <c r="Y4166" s="13" t="str">
        <f>IFERROR(VLOOKUP(C4166,ReceivingTeam[],2,FALSE),"HelpDesk")</f>
        <v>HelpDesk</v>
      </c>
      <c r="Z4166" s="67">
        <f t="shared" si="784"/>
        <v>44881.916666666664</v>
      </c>
      <c r="AA4166" s="68">
        <f t="shared" si="785"/>
        <v>44881</v>
      </c>
      <c r="AB4166" s="69" t="b">
        <f t="shared" si="786"/>
        <v>1</v>
      </c>
      <c r="AC4166" s="70">
        <f t="shared" si="787"/>
        <v>0.5</v>
      </c>
      <c r="AD4166" s="67">
        <f t="shared" si="788"/>
        <v>44881.916666666664</v>
      </c>
      <c r="AE4166" s="67">
        <f>VLOOKUP(V4166,'Branch Wise Work Timelines'!C:G,3,FALSE)+AA4166</f>
        <v>44881.416666666664</v>
      </c>
      <c r="AF4166" s="67">
        <f>IF(V4166="Bangalore",VLOOKUP(V4166,'Branch Wise Work Timelines'!C:G,4,FALSE)+AA4166+1,IF(V4166="Mumbai",VLOOKUP(V4166,'Branch Wise Work Timelines'!C:G,4,FALSE)+AA4166+1,VLOOKUP(V4166,'Branch Wise Work Timelines'!C:G,4,FALSE)+AA4166))</f>
        <v>44882.25</v>
      </c>
      <c r="AG4166" s="67">
        <f>WORKDAY.INTL(AA4166,1,11)+VLOOKUP(V4166,'Branch Wise Work Timelines'!C:G,3,FALSE)</f>
        <v>44882.416666666664</v>
      </c>
      <c r="AH4166" s="69" t="str">
        <f t="shared" ca="1" si="789"/>
        <v>Out of TAT</v>
      </c>
      <c r="AI4166" s="69">
        <f t="shared" ca="1" si="790"/>
        <v>20704</v>
      </c>
      <c r="AJ4166" s="69" t="str">
        <f ca="1">IF(AI4166&lt;0,"0-12",IFERROR(VLOOKUP(AI4166,Breakup[],2,FALSE),"&gt;24"))</f>
        <v>&gt;24</v>
      </c>
      <c r="AK4166" s="69" t="str">
        <f>VLOOKUP(V4166,Master!B:D,3,FALSE)</f>
        <v>East</v>
      </c>
      <c r="AL4166" s="69" t="str">
        <f t="shared" si="791"/>
        <v>Mumbai</v>
      </c>
    </row>
    <row r="4167" spans="1:38">
      <c r="A4167" s="14" t="s">
        <v>8663</v>
      </c>
      <c r="B4167" s="54">
        <v>44700.6486667477</v>
      </c>
      <c r="C4167" s="13" t="s">
        <v>6655</v>
      </c>
      <c r="D4167" s="13">
        <v>1785</v>
      </c>
      <c r="E4167" s="13" t="s">
        <v>8664</v>
      </c>
      <c r="F4167" s="13" t="s">
        <v>24</v>
      </c>
      <c r="G4167" s="14">
        <v>1653056788057</v>
      </c>
      <c r="H4167" s="55">
        <v>0.37675925925925902</v>
      </c>
      <c r="I4167" s="33">
        <v>44886.376759259299</v>
      </c>
      <c r="J4167" s="58">
        <v>44886</v>
      </c>
      <c r="K4167" s="13" t="s">
        <v>263</v>
      </c>
      <c r="L4167" s="13" t="s">
        <v>69</v>
      </c>
      <c r="M4167" s="13" t="s">
        <v>101</v>
      </c>
      <c r="N4167" s="13" t="s">
        <v>206</v>
      </c>
      <c r="O4167" s="33" t="s">
        <v>38</v>
      </c>
      <c r="P4167" s="58" t="s">
        <v>38</v>
      </c>
      <c r="Q4167" s="33" t="s">
        <v>207</v>
      </c>
      <c r="R4167" s="14" t="s">
        <v>38</v>
      </c>
      <c r="S4167" s="13" t="s">
        <v>208</v>
      </c>
      <c r="T4167" s="13" t="s">
        <v>209</v>
      </c>
      <c r="U4167" s="33">
        <f t="shared" ca="1" si="780"/>
        <v>45744.56914039352</v>
      </c>
      <c r="V4167" s="13" t="str">
        <f t="shared" si="781"/>
        <v>Mumbai</v>
      </c>
      <c r="W4167" s="13" t="str">
        <f t="shared" si="782"/>
        <v>DOMI</v>
      </c>
      <c r="X4167" s="13">
        <f t="shared" si="783"/>
        <v>9</v>
      </c>
      <c r="Y4167" s="13" t="str">
        <f>IFERROR(VLOOKUP(C4167,ReceivingTeam[],2,FALSE),"HelpDesk")</f>
        <v>HelpDesk</v>
      </c>
      <c r="Z4167" s="67">
        <f t="shared" si="784"/>
        <v>44886.916666666664</v>
      </c>
      <c r="AA4167" s="68">
        <f t="shared" si="785"/>
        <v>44886</v>
      </c>
      <c r="AB4167" s="69" t="b">
        <f t="shared" si="786"/>
        <v>1</v>
      </c>
      <c r="AC4167" s="70">
        <f t="shared" si="787"/>
        <v>0.5</v>
      </c>
      <c r="AD4167" s="67">
        <f t="shared" si="788"/>
        <v>44886.916666666664</v>
      </c>
      <c r="AE4167" s="67">
        <f>VLOOKUP(V4167,'Branch Wise Work Timelines'!C:G,3,FALSE)+AA4167</f>
        <v>44886.416666666664</v>
      </c>
      <c r="AF4167" s="67">
        <f>IF(V4167="Bangalore",VLOOKUP(V4167,'Branch Wise Work Timelines'!C:G,4,FALSE)+AA4167+1,IF(V4167="Mumbai",VLOOKUP(V4167,'Branch Wise Work Timelines'!C:G,4,FALSE)+AA4167+1,VLOOKUP(V4167,'Branch Wise Work Timelines'!C:G,4,FALSE)+AA4167))</f>
        <v>44887.25</v>
      </c>
      <c r="AG4167" s="67">
        <f>WORKDAY.INTL(AA4167,1,11)+VLOOKUP(V4167,'Branch Wise Work Timelines'!C:G,3,FALSE)</f>
        <v>44887.416666666664</v>
      </c>
      <c r="AH4167" s="69" t="str">
        <f t="shared" ca="1" si="789"/>
        <v>Out of TAT</v>
      </c>
      <c r="AI4167" s="69">
        <f t="shared" ca="1" si="790"/>
        <v>20584</v>
      </c>
      <c r="AJ4167" s="69" t="str">
        <f ca="1">IF(AI4167&lt;0,"0-12",IFERROR(VLOOKUP(AI4167,Breakup[],2,FALSE),"&gt;24"))</f>
        <v>&gt;24</v>
      </c>
      <c r="AK4167" s="69" t="str">
        <f>VLOOKUP(V4167,Master!B:D,3,FALSE)</f>
        <v>East</v>
      </c>
      <c r="AL4167" s="69" t="str">
        <f t="shared" si="791"/>
        <v>Mumbai</v>
      </c>
    </row>
    <row r="4168" spans="1:38">
      <c r="A4168" s="14" t="s">
        <v>8665</v>
      </c>
      <c r="B4168" s="54">
        <v>44701.741646608803</v>
      </c>
      <c r="C4168" s="13" t="s">
        <v>460</v>
      </c>
      <c r="D4168" s="13">
        <v>132</v>
      </c>
      <c r="E4168" s="13" t="s">
        <v>8666</v>
      </c>
      <c r="F4168" s="13" t="s">
        <v>33</v>
      </c>
      <c r="G4168" s="14">
        <v>1653049855960</v>
      </c>
      <c r="H4168" s="55">
        <v>0.38141203703703702</v>
      </c>
      <c r="I4168" s="33">
        <v>44882.381412037001</v>
      </c>
      <c r="J4168" s="58">
        <v>44882</v>
      </c>
      <c r="K4168" s="13" t="s">
        <v>213</v>
      </c>
      <c r="L4168" s="13" t="s">
        <v>30</v>
      </c>
      <c r="M4168" s="13" t="s">
        <v>282</v>
      </c>
      <c r="N4168" s="13" t="s">
        <v>206</v>
      </c>
      <c r="O4168" s="33" t="s">
        <v>38</v>
      </c>
      <c r="P4168" s="58" t="s">
        <v>38</v>
      </c>
      <c r="Q4168" s="33" t="s">
        <v>207</v>
      </c>
      <c r="R4168" s="14" t="s">
        <v>38</v>
      </c>
      <c r="S4168" s="13" t="s">
        <v>216</v>
      </c>
      <c r="T4168" s="13" t="s">
        <v>217</v>
      </c>
      <c r="U4168" s="33">
        <f t="shared" ca="1" si="780"/>
        <v>45744.56914039352</v>
      </c>
      <c r="V4168" s="13" t="str">
        <f t="shared" si="781"/>
        <v>Bangalore</v>
      </c>
      <c r="W4168" s="13" t="str">
        <f t="shared" si="782"/>
        <v>RI</v>
      </c>
      <c r="X4168" s="13">
        <f t="shared" si="783"/>
        <v>9</v>
      </c>
      <c r="Y4168" s="13" t="str">
        <f>IFERROR(VLOOKUP(C4168,ReceivingTeam[],2,FALSE),"HelpDesk")</f>
        <v>HelpDesk</v>
      </c>
      <c r="Z4168" s="67">
        <f t="shared" si="784"/>
        <v>44882.916666666664</v>
      </c>
      <c r="AA4168" s="68">
        <f t="shared" si="785"/>
        <v>44882</v>
      </c>
      <c r="AB4168" s="69" t="b">
        <f t="shared" si="786"/>
        <v>1</v>
      </c>
      <c r="AC4168" s="70">
        <f t="shared" si="787"/>
        <v>0.5</v>
      </c>
      <c r="AD4168" s="67">
        <f t="shared" si="788"/>
        <v>44882.916666666664</v>
      </c>
      <c r="AE4168" s="67">
        <f>VLOOKUP(V4168,'Branch Wise Work Timelines'!C:G,3,FALSE)+AA4168</f>
        <v>44882.416666666664</v>
      </c>
      <c r="AF4168" s="67">
        <f>IF(V4168="Bangalore",VLOOKUP(V4168,'Branch Wise Work Timelines'!C:G,4,FALSE)+AA4168+1,IF(V4168="Mumbai",VLOOKUP(V4168,'Branch Wise Work Timelines'!C:G,4,FALSE)+AA4168+1,VLOOKUP(V4168,'Branch Wise Work Timelines'!C:G,4,FALSE)+AA4168))</f>
        <v>44883.104166666664</v>
      </c>
      <c r="AG4168" s="67">
        <f>WORKDAY.INTL(AA4168,1,11)+VLOOKUP(V4168,'Branch Wise Work Timelines'!C:G,3,FALSE)</f>
        <v>44883.416666666664</v>
      </c>
      <c r="AH4168" s="69" t="str">
        <f t="shared" ca="1" si="789"/>
        <v>Out of TAT</v>
      </c>
      <c r="AI4168" s="69">
        <f t="shared" ca="1" si="790"/>
        <v>20680</v>
      </c>
      <c r="AJ4168" s="69" t="str">
        <f ca="1">IF(AI4168&lt;0,"0-12",IFERROR(VLOOKUP(AI4168,Breakup[],2,FALSE),"&gt;24"))</f>
        <v>&gt;24</v>
      </c>
      <c r="AK4168" s="69" t="str">
        <f>VLOOKUP(V4168,Master!B:D,3,FALSE)</f>
        <v>South</v>
      </c>
      <c r="AL4168" s="69" t="str">
        <f t="shared" si="791"/>
        <v>Bangalore</v>
      </c>
    </row>
    <row r="4169" spans="1:38">
      <c r="A4169" s="14" t="s">
        <v>8667</v>
      </c>
      <c r="B4169" s="54">
        <v>44701.745337997701</v>
      </c>
      <c r="C4169" s="13" t="s">
        <v>2360</v>
      </c>
      <c r="D4169" s="13">
        <v>1779</v>
      </c>
      <c r="E4169" s="13" t="s">
        <v>8668</v>
      </c>
      <c r="F4169" s="13" t="s">
        <v>33</v>
      </c>
      <c r="G4169" s="14">
        <v>1653049855960</v>
      </c>
      <c r="H4169" s="55">
        <v>0.73521990740740695</v>
      </c>
      <c r="I4169" s="33">
        <v>44886.735219907401</v>
      </c>
      <c r="J4169" s="58">
        <v>44886</v>
      </c>
      <c r="K4169" s="13" t="s">
        <v>213</v>
      </c>
      <c r="L4169" s="13" t="s">
        <v>30</v>
      </c>
      <c r="M4169" s="13" t="s">
        <v>282</v>
      </c>
      <c r="N4169" s="13" t="s">
        <v>206</v>
      </c>
      <c r="O4169" s="33" t="s">
        <v>38</v>
      </c>
      <c r="P4169" s="58" t="s">
        <v>38</v>
      </c>
      <c r="Q4169" s="33" t="s">
        <v>207</v>
      </c>
      <c r="R4169" s="14" t="s">
        <v>38</v>
      </c>
      <c r="S4169" s="13" t="s">
        <v>216</v>
      </c>
      <c r="T4169" s="13" t="s">
        <v>217</v>
      </c>
      <c r="U4169" s="33">
        <f t="shared" ca="1" si="780"/>
        <v>45744.56914039352</v>
      </c>
      <c r="V4169" s="13" t="str">
        <f t="shared" si="781"/>
        <v>Bangalore</v>
      </c>
      <c r="W4169" s="13" t="str">
        <f t="shared" si="782"/>
        <v>RI</v>
      </c>
      <c r="X4169" s="13">
        <f t="shared" si="783"/>
        <v>17</v>
      </c>
      <c r="Y4169" s="13" t="str">
        <f>IFERROR(VLOOKUP(C4169,ReceivingTeam[],2,FALSE),"HelpDesk")</f>
        <v>HelpDesk</v>
      </c>
      <c r="Z4169" s="67">
        <f t="shared" si="784"/>
        <v>44887.547719907401</v>
      </c>
      <c r="AA4169" s="68">
        <f t="shared" si="785"/>
        <v>44886</v>
      </c>
      <c r="AB4169" s="69" t="b">
        <f t="shared" si="786"/>
        <v>1</v>
      </c>
      <c r="AC4169" s="70">
        <f t="shared" si="787"/>
        <v>0.5</v>
      </c>
      <c r="AD4169" s="67">
        <f t="shared" si="788"/>
        <v>44887.547719907401</v>
      </c>
      <c r="AE4169" s="67">
        <f>VLOOKUP(V4169,'Branch Wise Work Timelines'!C:G,3,FALSE)+AA4169</f>
        <v>44886.416666666664</v>
      </c>
      <c r="AF4169" s="67">
        <f>IF(V4169="Bangalore",VLOOKUP(V4169,'Branch Wise Work Timelines'!C:G,4,FALSE)+AA4169+1,IF(V4169="Mumbai",VLOOKUP(V4169,'Branch Wise Work Timelines'!C:G,4,FALSE)+AA4169+1,VLOOKUP(V4169,'Branch Wise Work Timelines'!C:G,4,FALSE)+AA4169))</f>
        <v>44887.104166666664</v>
      </c>
      <c r="AG4169" s="67">
        <f>WORKDAY.INTL(AA4169,1,11)+VLOOKUP(V4169,'Branch Wise Work Timelines'!C:G,3,FALSE)</f>
        <v>44887.416666666664</v>
      </c>
      <c r="AH4169" s="69" t="str">
        <f t="shared" ca="1" si="789"/>
        <v>Out of TAT</v>
      </c>
      <c r="AI4169" s="69">
        <f t="shared" ca="1" si="790"/>
        <v>20569</v>
      </c>
      <c r="AJ4169" s="69" t="str">
        <f ca="1">IF(AI4169&lt;0,"0-12",IFERROR(VLOOKUP(AI4169,Breakup[],2,FALSE),"&gt;24"))</f>
        <v>&gt;24</v>
      </c>
      <c r="AK4169" s="69" t="str">
        <f>VLOOKUP(V4169,Master!B:D,3,FALSE)</f>
        <v>South</v>
      </c>
      <c r="AL4169" s="69" t="str">
        <f t="shared" si="791"/>
        <v>Bangalore</v>
      </c>
    </row>
    <row r="4170" spans="1:38">
      <c r="A4170" s="14" t="s">
        <v>8669</v>
      </c>
      <c r="B4170" s="54">
        <v>44701.776238969898</v>
      </c>
      <c r="C4170" s="13" t="s">
        <v>243</v>
      </c>
      <c r="D4170" s="13">
        <v>290</v>
      </c>
      <c r="E4170" s="13" t="s">
        <v>8670</v>
      </c>
      <c r="F4170" s="13" t="s">
        <v>15</v>
      </c>
      <c r="G4170" s="14">
        <v>1653054766382</v>
      </c>
      <c r="H4170" s="55">
        <v>0.52421296296296305</v>
      </c>
      <c r="I4170" s="33">
        <v>44881.524212962999</v>
      </c>
      <c r="J4170" s="58">
        <v>44881</v>
      </c>
      <c r="K4170" s="13" t="s">
        <v>213</v>
      </c>
      <c r="L4170" s="13" t="s">
        <v>30</v>
      </c>
      <c r="M4170" s="13" t="s">
        <v>75</v>
      </c>
      <c r="N4170" s="13" t="s">
        <v>206</v>
      </c>
      <c r="O4170" s="33" t="s">
        <v>38</v>
      </c>
      <c r="P4170" s="58" t="s">
        <v>38</v>
      </c>
      <c r="Q4170" s="33" t="s">
        <v>207</v>
      </c>
      <c r="R4170" s="14" t="s">
        <v>38</v>
      </c>
      <c r="S4170" s="13" t="s">
        <v>216</v>
      </c>
      <c r="T4170" s="13" t="s">
        <v>217</v>
      </c>
      <c r="U4170" s="33">
        <f t="shared" ca="1" si="780"/>
        <v>45744.56914039352</v>
      </c>
      <c r="V4170" s="13" t="str">
        <f t="shared" si="781"/>
        <v>Bangalore</v>
      </c>
      <c r="W4170" s="13" t="str">
        <f t="shared" si="782"/>
        <v>CLS</v>
      </c>
      <c r="X4170" s="13">
        <f t="shared" si="783"/>
        <v>12</v>
      </c>
      <c r="Y4170" s="13" t="str">
        <f>IFERROR(VLOOKUP(C4170,ReceivingTeam[],2,FALSE),"HelpDesk")</f>
        <v>HelpDesk</v>
      </c>
      <c r="Z4170" s="67">
        <f t="shared" si="784"/>
        <v>44882.024212962999</v>
      </c>
      <c r="AA4170" s="68">
        <f t="shared" si="785"/>
        <v>44881</v>
      </c>
      <c r="AB4170" s="69" t="b">
        <f t="shared" si="786"/>
        <v>1</v>
      </c>
      <c r="AC4170" s="70">
        <f t="shared" si="787"/>
        <v>0.5</v>
      </c>
      <c r="AD4170" s="67">
        <f t="shared" si="788"/>
        <v>44882.024212962999</v>
      </c>
      <c r="AE4170" s="67">
        <f>VLOOKUP(V4170,'Branch Wise Work Timelines'!C:G,3,FALSE)+AA4170</f>
        <v>44881.416666666664</v>
      </c>
      <c r="AF4170" s="67">
        <f>IF(V4170="Bangalore",VLOOKUP(V4170,'Branch Wise Work Timelines'!C:G,4,FALSE)+AA4170+1,IF(V4170="Mumbai",VLOOKUP(V4170,'Branch Wise Work Timelines'!C:G,4,FALSE)+AA4170+1,VLOOKUP(V4170,'Branch Wise Work Timelines'!C:G,4,FALSE)+AA4170))</f>
        <v>44882.104166666664</v>
      </c>
      <c r="AG4170" s="67">
        <f>WORKDAY.INTL(AA4170,1,11)+VLOOKUP(V4170,'Branch Wise Work Timelines'!C:G,3,FALSE)</f>
        <v>44882.416666666664</v>
      </c>
      <c r="AH4170" s="69" t="str">
        <f t="shared" ca="1" si="789"/>
        <v>Out of TAT</v>
      </c>
      <c r="AI4170" s="69">
        <f t="shared" ca="1" si="790"/>
        <v>20702</v>
      </c>
      <c r="AJ4170" s="69" t="str">
        <f ca="1">IF(AI4170&lt;0,"0-12",IFERROR(VLOOKUP(AI4170,Breakup[],2,FALSE),"&gt;24"))</f>
        <v>&gt;24</v>
      </c>
      <c r="AK4170" s="69" t="str">
        <f>VLOOKUP(V4170,Master!B:D,3,FALSE)</f>
        <v>South</v>
      </c>
      <c r="AL4170" s="69" t="str">
        <f t="shared" si="791"/>
        <v>Bangalore-CLS</v>
      </c>
    </row>
    <row r="4171" spans="1:38">
      <c r="A4171" s="14" t="s">
        <v>8671</v>
      </c>
      <c r="B4171" s="54">
        <v>44701.694268900501</v>
      </c>
      <c r="C4171" s="13" t="s">
        <v>506</v>
      </c>
      <c r="D4171" s="13">
        <v>1655</v>
      </c>
      <c r="E4171" s="13" t="s">
        <v>8672</v>
      </c>
      <c r="F4171" s="13" t="s">
        <v>15</v>
      </c>
      <c r="G4171" s="14">
        <v>1653048896111</v>
      </c>
      <c r="H4171" s="55">
        <v>0.15062500000000001</v>
      </c>
      <c r="I4171" s="33">
        <v>44890.150625000002</v>
      </c>
      <c r="J4171" s="58">
        <v>44890</v>
      </c>
      <c r="K4171" s="13" t="s">
        <v>213</v>
      </c>
      <c r="L4171" s="13" t="s">
        <v>30</v>
      </c>
      <c r="M4171" s="13" t="s">
        <v>75</v>
      </c>
      <c r="N4171" s="13" t="s">
        <v>206</v>
      </c>
      <c r="O4171" s="33" t="s">
        <v>38</v>
      </c>
      <c r="P4171" s="58" t="s">
        <v>38</v>
      </c>
      <c r="Q4171" s="33" t="s">
        <v>207</v>
      </c>
      <c r="R4171" s="14" t="s">
        <v>38</v>
      </c>
      <c r="S4171" s="13" t="s">
        <v>216</v>
      </c>
      <c r="T4171" s="13" t="s">
        <v>217</v>
      </c>
      <c r="U4171" s="33">
        <f t="shared" ca="1" si="780"/>
        <v>45744.56914039352</v>
      </c>
      <c r="V4171" s="13" t="str">
        <f t="shared" si="781"/>
        <v>Bangalore</v>
      </c>
      <c r="W4171" s="13" t="str">
        <f t="shared" si="782"/>
        <v>CLS</v>
      </c>
      <c r="X4171" s="13">
        <f t="shared" si="783"/>
        <v>3</v>
      </c>
      <c r="Y4171" s="13" t="str">
        <f>IFERROR(VLOOKUP(C4171,ReceivingTeam[],2,FALSE),"HelpDesk")</f>
        <v>HelpDesk</v>
      </c>
      <c r="Z4171" s="67">
        <f t="shared" si="784"/>
        <v>44890.916666666664</v>
      </c>
      <c r="AA4171" s="68">
        <f t="shared" si="785"/>
        <v>44890</v>
      </c>
      <c r="AB4171" s="69" t="b">
        <f t="shared" si="786"/>
        <v>1</v>
      </c>
      <c r="AC4171" s="70">
        <f t="shared" si="787"/>
        <v>0.5</v>
      </c>
      <c r="AD4171" s="67">
        <f t="shared" si="788"/>
        <v>44890.916666666664</v>
      </c>
      <c r="AE4171" s="67">
        <f>VLOOKUP(V4171,'Branch Wise Work Timelines'!C:G,3,FALSE)+AA4171</f>
        <v>44890.416666666664</v>
      </c>
      <c r="AF4171" s="67">
        <f>IF(V4171="Bangalore",VLOOKUP(V4171,'Branch Wise Work Timelines'!C:G,4,FALSE)+AA4171+1,IF(V4171="Mumbai",VLOOKUP(V4171,'Branch Wise Work Timelines'!C:G,4,FALSE)+AA4171+1,VLOOKUP(V4171,'Branch Wise Work Timelines'!C:G,4,FALSE)+AA4171))</f>
        <v>44891.104166666664</v>
      </c>
      <c r="AG4171" s="67">
        <f>WORKDAY.INTL(AA4171,1,11)+VLOOKUP(V4171,'Branch Wise Work Timelines'!C:G,3,FALSE)</f>
        <v>44891.416666666664</v>
      </c>
      <c r="AH4171" s="69" t="str">
        <f t="shared" ca="1" si="789"/>
        <v>Out of TAT</v>
      </c>
      <c r="AI4171" s="69">
        <f t="shared" ca="1" si="790"/>
        <v>20488</v>
      </c>
      <c r="AJ4171" s="69" t="str">
        <f ca="1">IF(AI4171&lt;0,"0-12",IFERROR(VLOOKUP(AI4171,Breakup[],2,FALSE),"&gt;24"))</f>
        <v>&gt;24</v>
      </c>
      <c r="AK4171" s="69" t="str">
        <f>VLOOKUP(V4171,Master!B:D,3,FALSE)</f>
        <v>South</v>
      </c>
      <c r="AL4171" s="69" t="str">
        <f t="shared" si="791"/>
        <v>Bangalore-CLS</v>
      </c>
    </row>
    <row r="4172" spans="1:38">
      <c r="A4172" s="14" t="s">
        <v>8673</v>
      </c>
      <c r="B4172" s="54">
        <v>44701.817132256903</v>
      </c>
      <c r="C4172" s="13" t="s">
        <v>506</v>
      </c>
      <c r="D4172" s="13">
        <v>1843</v>
      </c>
      <c r="E4172" s="13" t="s">
        <v>8674</v>
      </c>
      <c r="F4172" s="13" t="s">
        <v>15</v>
      </c>
      <c r="G4172" s="14">
        <v>1653055518035</v>
      </c>
      <c r="H4172" s="55">
        <v>0.193217592592593</v>
      </c>
      <c r="I4172" s="33">
        <v>44887.193217592598</v>
      </c>
      <c r="J4172" s="58">
        <v>44887</v>
      </c>
      <c r="K4172" s="13" t="s">
        <v>213</v>
      </c>
      <c r="L4172" s="13" t="s">
        <v>30</v>
      </c>
      <c r="M4172" s="13" t="s">
        <v>75</v>
      </c>
      <c r="N4172" s="13" t="s">
        <v>206</v>
      </c>
      <c r="O4172" s="33" t="s">
        <v>38</v>
      </c>
      <c r="P4172" s="58" t="s">
        <v>38</v>
      </c>
      <c r="Q4172" s="33" t="s">
        <v>207</v>
      </c>
      <c r="R4172" s="14" t="s">
        <v>38</v>
      </c>
      <c r="S4172" s="13" t="s">
        <v>216</v>
      </c>
      <c r="T4172" s="13" t="s">
        <v>217</v>
      </c>
      <c r="U4172" s="33">
        <f t="shared" ca="1" si="780"/>
        <v>45744.56914039352</v>
      </c>
      <c r="V4172" s="13" t="str">
        <f t="shared" si="781"/>
        <v>Bangalore</v>
      </c>
      <c r="W4172" s="13" t="str">
        <f t="shared" si="782"/>
        <v>CLS</v>
      </c>
      <c r="X4172" s="13">
        <f t="shared" si="783"/>
        <v>4</v>
      </c>
      <c r="Y4172" s="13" t="str">
        <f>IFERROR(VLOOKUP(C4172,ReceivingTeam[],2,FALSE),"HelpDesk")</f>
        <v>HelpDesk</v>
      </c>
      <c r="Z4172" s="67">
        <f t="shared" si="784"/>
        <v>44887.916666666664</v>
      </c>
      <c r="AA4172" s="68">
        <f t="shared" si="785"/>
        <v>44887</v>
      </c>
      <c r="AB4172" s="69" t="b">
        <f t="shared" si="786"/>
        <v>1</v>
      </c>
      <c r="AC4172" s="70">
        <f t="shared" si="787"/>
        <v>0.5</v>
      </c>
      <c r="AD4172" s="67">
        <f t="shared" si="788"/>
        <v>44887.916666666664</v>
      </c>
      <c r="AE4172" s="67">
        <f>VLOOKUP(V4172,'Branch Wise Work Timelines'!C:G,3,FALSE)+AA4172</f>
        <v>44887.416666666664</v>
      </c>
      <c r="AF4172" s="67">
        <f>IF(V4172="Bangalore",VLOOKUP(V4172,'Branch Wise Work Timelines'!C:G,4,FALSE)+AA4172+1,IF(V4172="Mumbai",VLOOKUP(V4172,'Branch Wise Work Timelines'!C:G,4,FALSE)+AA4172+1,VLOOKUP(V4172,'Branch Wise Work Timelines'!C:G,4,FALSE)+AA4172))</f>
        <v>44888.104166666664</v>
      </c>
      <c r="AG4172" s="67">
        <f>WORKDAY.INTL(AA4172,1,11)+VLOOKUP(V4172,'Branch Wise Work Timelines'!C:G,3,FALSE)</f>
        <v>44888.416666666664</v>
      </c>
      <c r="AH4172" s="69" t="str">
        <f t="shared" ca="1" si="789"/>
        <v>Out of TAT</v>
      </c>
      <c r="AI4172" s="69">
        <f t="shared" ca="1" si="790"/>
        <v>20560</v>
      </c>
      <c r="AJ4172" s="69" t="str">
        <f ca="1">IF(AI4172&lt;0,"0-12",IFERROR(VLOOKUP(AI4172,Breakup[],2,FALSE),"&gt;24"))</f>
        <v>&gt;24</v>
      </c>
      <c r="AK4172" s="69" t="str">
        <f>VLOOKUP(V4172,Master!B:D,3,FALSE)</f>
        <v>South</v>
      </c>
      <c r="AL4172" s="69" t="str">
        <f t="shared" si="791"/>
        <v>Bangalore-CLS</v>
      </c>
    </row>
    <row r="4173" spans="1:38">
      <c r="A4173" s="14" t="s">
        <v>8675</v>
      </c>
      <c r="B4173" s="54">
        <v>44701.783632372702</v>
      </c>
      <c r="C4173" s="13" t="s">
        <v>372</v>
      </c>
      <c r="D4173" s="13">
        <v>94</v>
      </c>
      <c r="E4173" s="13" t="s">
        <v>8676</v>
      </c>
      <c r="F4173" s="13" t="s">
        <v>15</v>
      </c>
      <c r="G4173" s="14">
        <v>1653054189256</v>
      </c>
      <c r="H4173" s="55">
        <v>0.44936342592592599</v>
      </c>
      <c r="I4173" s="33">
        <v>44890.449363425898</v>
      </c>
      <c r="J4173" s="58">
        <v>44890</v>
      </c>
      <c r="K4173" s="13" t="s">
        <v>213</v>
      </c>
      <c r="L4173" s="13" t="s">
        <v>30</v>
      </c>
      <c r="M4173" s="13" t="s">
        <v>214</v>
      </c>
      <c r="N4173" s="13" t="s">
        <v>206</v>
      </c>
      <c r="O4173" s="33" t="s">
        <v>38</v>
      </c>
      <c r="P4173" s="58" t="s">
        <v>38</v>
      </c>
      <c r="Q4173" s="33" t="s">
        <v>207</v>
      </c>
      <c r="R4173" s="14" t="s">
        <v>38</v>
      </c>
      <c r="S4173" s="13" t="s">
        <v>216</v>
      </c>
      <c r="T4173" s="13" t="s">
        <v>217</v>
      </c>
      <c r="U4173" s="33">
        <f t="shared" ca="1" si="780"/>
        <v>45744.56914039352</v>
      </c>
      <c r="V4173" s="13" t="str">
        <f t="shared" si="781"/>
        <v>Bangalore</v>
      </c>
      <c r="W4173" s="13" t="str">
        <f t="shared" si="782"/>
        <v>CLS</v>
      </c>
      <c r="X4173" s="13">
        <f t="shared" si="783"/>
        <v>10</v>
      </c>
      <c r="Y4173" s="13" t="str">
        <f>IFERROR(VLOOKUP(C4173,ReceivingTeam[],2,FALSE),"HelpDesk")</f>
        <v>HelpDesk</v>
      </c>
      <c r="Z4173" s="67">
        <f t="shared" si="784"/>
        <v>44890.949363425898</v>
      </c>
      <c r="AA4173" s="68">
        <f t="shared" si="785"/>
        <v>44890</v>
      </c>
      <c r="AB4173" s="69" t="b">
        <f t="shared" si="786"/>
        <v>1</v>
      </c>
      <c r="AC4173" s="70">
        <f t="shared" si="787"/>
        <v>0.5</v>
      </c>
      <c r="AD4173" s="67">
        <f t="shared" si="788"/>
        <v>44890.949363425898</v>
      </c>
      <c r="AE4173" s="67">
        <f>VLOOKUP(V4173,'Branch Wise Work Timelines'!C:G,3,FALSE)+AA4173</f>
        <v>44890.416666666664</v>
      </c>
      <c r="AF4173" s="67">
        <f>IF(V4173="Bangalore",VLOOKUP(V4173,'Branch Wise Work Timelines'!C:G,4,FALSE)+AA4173+1,IF(V4173="Mumbai",VLOOKUP(V4173,'Branch Wise Work Timelines'!C:G,4,FALSE)+AA4173+1,VLOOKUP(V4173,'Branch Wise Work Timelines'!C:G,4,FALSE)+AA4173))</f>
        <v>44891.104166666664</v>
      </c>
      <c r="AG4173" s="67">
        <f>WORKDAY.INTL(AA4173,1,11)+VLOOKUP(V4173,'Branch Wise Work Timelines'!C:G,3,FALSE)</f>
        <v>44891.416666666664</v>
      </c>
      <c r="AH4173" s="69" t="str">
        <f t="shared" ca="1" si="789"/>
        <v>Out of TAT</v>
      </c>
      <c r="AI4173" s="69">
        <f t="shared" ca="1" si="790"/>
        <v>20487</v>
      </c>
      <c r="AJ4173" s="69" t="str">
        <f ca="1">IF(AI4173&lt;0,"0-12",IFERROR(VLOOKUP(AI4173,Breakup[],2,FALSE),"&gt;24"))</f>
        <v>&gt;24</v>
      </c>
      <c r="AK4173" s="69" t="str">
        <f>VLOOKUP(V4173,Master!B:D,3,FALSE)</f>
        <v>South</v>
      </c>
      <c r="AL4173" s="69" t="str">
        <f t="shared" si="791"/>
        <v>Bangalore-CLS</v>
      </c>
    </row>
    <row r="4174" spans="1:38">
      <c r="A4174" s="14" t="s">
        <v>8677</v>
      </c>
      <c r="B4174" s="54">
        <v>44701.724230289401</v>
      </c>
      <c r="C4174" s="13" t="s">
        <v>377</v>
      </c>
      <c r="D4174" s="13">
        <v>1507</v>
      </c>
      <c r="E4174" s="13" t="s">
        <v>8678</v>
      </c>
      <c r="F4174" s="13" t="s">
        <v>15</v>
      </c>
      <c r="G4174" s="14">
        <v>1653050621596</v>
      </c>
      <c r="H4174" s="55">
        <v>3.4062500000000002E-2</v>
      </c>
      <c r="I4174" s="33">
        <v>44887.034062500003</v>
      </c>
      <c r="J4174" s="58">
        <v>44887</v>
      </c>
      <c r="K4174" s="13" t="s">
        <v>213</v>
      </c>
      <c r="L4174" s="13" t="s">
        <v>30</v>
      </c>
      <c r="M4174" s="13" t="s">
        <v>214</v>
      </c>
      <c r="N4174" s="13" t="s">
        <v>206</v>
      </c>
      <c r="O4174" s="33" t="s">
        <v>38</v>
      </c>
      <c r="P4174" s="58" t="s">
        <v>38</v>
      </c>
      <c r="Q4174" s="33" t="s">
        <v>207</v>
      </c>
      <c r="R4174" s="14" t="s">
        <v>38</v>
      </c>
      <c r="S4174" s="13" t="s">
        <v>216</v>
      </c>
      <c r="T4174" s="13" t="s">
        <v>217</v>
      </c>
      <c r="U4174" s="33">
        <f t="shared" ca="1" si="780"/>
        <v>45744.56914039352</v>
      </c>
      <c r="V4174" s="13" t="str">
        <f t="shared" si="781"/>
        <v>Bangalore</v>
      </c>
      <c r="W4174" s="13" t="str">
        <f t="shared" si="782"/>
        <v>CLS</v>
      </c>
      <c r="X4174" s="13">
        <f t="shared" si="783"/>
        <v>0</v>
      </c>
      <c r="Y4174" s="13" t="str">
        <f>IFERROR(VLOOKUP(C4174,ReceivingTeam[],2,FALSE),"HelpDesk")</f>
        <v>HelpDesk</v>
      </c>
      <c r="Z4174" s="67">
        <f t="shared" si="784"/>
        <v>44887.916666666664</v>
      </c>
      <c r="AA4174" s="68">
        <f t="shared" si="785"/>
        <v>44887</v>
      </c>
      <c r="AB4174" s="69" t="b">
        <f t="shared" si="786"/>
        <v>1</v>
      </c>
      <c r="AC4174" s="70">
        <f t="shared" si="787"/>
        <v>0.5</v>
      </c>
      <c r="AD4174" s="67">
        <f t="shared" si="788"/>
        <v>44887.916666666664</v>
      </c>
      <c r="AE4174" s="67">
        <f>VLOOKUP(V4174,'Branch Wise Work Timelines'!C:G,3,FALSE)+AA4174</f>
        <v>44887.416666666664</v>
      </c>
      <c r="AF4174" s="67">
        <f>IF(V4174="Bangalore",VLOOKUP(V4174,'Branch Wise Work Timelines'!C:G,4,FALSE)+AA4174+1,IF(V4174="Mumbai",VLOOKUP(V4174,'Branch Wise Work Timelines'!C:G,4,FALSE)+AA4174+1,VLOOKUP(V4174,'Branch Wise Work Timelines'!C:G,4,FALSE)+AA4174))</f>
        <v>44888.104166666664</v>
      </c>
      <c r="AG4174" s="67">
        <f>WORKDAY.INTL(AA4174,1,11)+VLOOKUP(V4174,'Branch Wise Work Timelines'!C:G,3,FALSE)</f>
        <v>44888.416666666664</v>
      </c>
      <c r="AH4174" s="69" t="str">
        <f t="shared" ca="1" si="789"/>
        <v>Out of TAT</v>
      </c>
      <c r="AI4174" s="69">
        <f t="shared" ca="1" si="790"/>
        <v>20560</v>
      </c>
      <c r="AJ4174" s="69" t="str">
        <f ca="1">IF(AI4174&lt;0,"0-12",IFERROR(VLOOKUP(AI4174,Breakup[],2,FALSE),"&gt;24"))</f>
        <v>&gt;24</v>
      </c>
      <c r="AK4174" s="69" t="str">
        <f>VLOOKUP(V4174,Master!B:D,3,FALSE)</f>
        <v>South</v>
      </c>
      <c r="AL4174" s="69" t="str">
        <f t="shared" si="791"/>
        <v>Bangalore-CLS</v>
      </c>
    </row>
    <row r="4175" spans="1:38">
      <c r="A4175" s="14" t="s">
        <v>8679</v>
      </c>
      <c r="B4175" s="54">
        <v>44701.753121759299</v>
      </c>
      <c r="C4175" s="13" t="s">
        <v>722</v>
      </c>
      <c r="D4175" s="13">
        <v>1149</v>
      </c>
      <c r="E4175" s="13" t="s">
        <v>8680</v>
      </c>
      <c r="F4175" s="13" t="s">
        <v>15</v>
      </c>
      <c r="G4175" s="14">
        <v>1653053327236</v>
      </c>
      <c r="H4175" s="55">
        <v>0.225636574074074</v>
      </c>
      <c r="I4175" s="33">
        <v>44884.225636574098</v>
      </c>
      <c r="J4175" s="58">
        <v>44884</v>
      </c>
      <c r="K4175" s="13" t="s">
        <v>213</v>
      </c>
      <c r="L4175" s="13" t="s">
        <v>30</v>
      </c>
      <c r="M4175" s="13" t="s">
        <v>75</v>
      </c>
      <c r="N4175" s="13" t="s">
        <v>206</v>
      </c>
      <c r="O4175" s="33" t="s">
        <v>38</v>
      </c>
      <c r="P4175" s="58" t="s">
        <v>38</v>
      </c>
      <c r="Q4175" s="33" t="s">
        <v>207</v>
      </c>
      <c r="R4175" s="14" t="s">
        <v>38</v>
      </c>
      <c r="S4175" s="13" t="s">
        <v>216</v>
      </c>
      <c r="T4175" s="13" t="s">
        <v>217</v>
      </c>
      <c r="U4175" s="33">
        <f t="shared" ca="1" si="780"/>
        <v>45744.56914039352</v>
      </c>
      <c r="V4175" s="13" t="str">
        <f t="shared" si="781"/>
        <v>Bangalore</v>
      </c>
      <c r="W4175" s="13" t="str">
        <f t="shared" si="782"/>
        <v>CLS</v>
      </c>
      <c r="X4175" s="13">
        <f t="shared" si="783"/>
        <v>5</v>
      </c>
      <c r="Y4175" s="13" t="str">
        <f>IFERROR(VLOOKUP(C4175,ReceivingTeam[],2,FALSE),"HelpDesk")</f>
        <v>HelpDesk</v>
      </c>
      <c r="Z4175" s="67">
        <f t="shared" si="784"/>
        <v>44884.916666666664</v>
      </c>
      <c r="AA4175" s="68">
        <f t="shared" si="785"/>
        <v>44884</v>
      </c>
      <c r="AB4175" s="69" t="b">
        <f t="shared" si="786"/>
        <v>1</v>
      </c>
      <c r="AC4175" s="70">
        <f t="shared" si="787"/>
        <v>0.5</v>
      </c>
      <c r="AD4175" s="67">
        <f t="shared" si="788"/>
        <v>44884.916666666664</v>
      </c>
      <c r="AE4175" s="67">
        <f>VLOOKUP(V4175,'Branch Wise Work Timelines'!C:G,3,FALSE)+AA4175</f>
        <v>44884.416666666664</v>
      </c>
      <c r="AF4175" s="67">
        <f>IF(V4175="Bangalore",VLOOKUP(V4175,'Branch Wise Work Timelines'!C:G,4,FALSE)+AA4175+1,IF(V4175="Mumbai",VLOOKUP(V4175,'Branch Wise Work Timelines'!C:G,4,FALSE)+AA4175+1,VLOOKUP(V4175,'Branch Wise Work Timelines'!C:G,4,FALSE)+AA4175))</f>
        <v>44885.104166666664</v>
      </c>
      <c r="AG4175" s="67">
        <f>WORKDAY.INTL(AA4175,1,11)+VLOOKUP(V4175,'Branch Wise Work Timelines'!C:G,3,FALSE)</f>
        <v>44886.416666666664</v>
      </c>
      <c r="AH4175" s="69" t="str">
        <f t="shared" ca="1" si="789"/>
        <v>Out of TAT</v>
      </c>
      <c r="AI4175" s="69">
        <f t="shared" ca="1" si="790"/>
        <v>20632</v>
      </c>
      <c r="AJ4175" s="69" t="str">
        <f ca="1">IF(AI4175&lt;0,"0-12",IFERROR(VLOOKUP(AI4175,Breakup[],2,FALSE),"&gt;24"))</f>
        <v>&gt;24</v>
      </c>
      <c r="AK4175" s="69" t="str">
        <f>VLOOKUP(V4175,Master!B:D,3,FALSE)</f>
        <v>South</v>
      </c>
      <c r="AL4175" s="69" t="str">
        <f t="shared" si="791"/>
        <v>Bangalore-CLS</v>
      </c>
    </row>
    <row r="4176" spans="1:38">
      <c r="A4176" s="14" t="s">
        <v>8681</v>
      </c>
      <c r="B4176" s="54">
        <v>44701.671690543997</v>
      </c>
      <c r="C4176" s="13" t="s">
        <v>722</v>
      </c>
      <c r="D4176" s="13">
        <v>1717</v>
      </c>
      <c r="E4176" s="13" t="s">
        <v>8682</v>
      </c>
      <c r="F4176" s="13" t="s">
        <v>15</v>
      </c>
      <c r="G4176" s="14">
        <v>1653050074123</v>
      </c>
      <c r="H4176" s="55">
        <v>0.100138888888889</v>
      </c>
      <c r="I4176" s="33">
        <v>44888.100138888898</v>
      </c>
      <c r="J4176" s="58">
        <v>44888</v>
      </c>
      <c r="K4176" s="13" t="s">
        <v>213</v>
      </c>
      <c r="L4176" s="13" t="s">
        <v>30</v>
      </c>
      <c r="M4176" s="13" t="s">
        <v>75</v>
      </c>
      <c r="N4176" s="13" t="s">
        <v>206</v>
      </c>
      <c r="O4176" s="33" t="s">
        <v>38</v>
      </c>
      <c r="P4176" s="58" t="s">
        <v>38</v>
      </c>
      <c r="Q4176" s="33" t="s">
        <v>207</v>
      </c>
      <c r="R4176" s="14" t="s">
        <v>38</v>
      </c>
      <c r="S4176" s="13" t="s">
        <v>216</v>
      </c>
      <c r="T4176" s="13" t="s">
        <v>217</v>
      </c>
      <c r="U4176" s="33">
        <f t="shared" ca="1" si="780"/>
        <v>45744.56914039352</v>
      </c>
      <c r="V4176" s="13" t="str">
        <f t="shared" si="781"/>
        <v>Bangalore</v>
      </c>
      <c r="W4176" s="13" t="str">
        <f t="shared" si="782"/>
        <v>CLS</v>
      </c>
      <c r="X4176" s="13">
        <f t="shared" si="783"/>
        <v>2</v>
      </c>
      <c r="Y4176" s="13" t="str">
        <f>IFERROR(VLOOKUP(C4176,ReceivingTeam[],2,FALSE),"HelpDesk")</f>
        <v>HelpDesk</v>
      </c>
      <c r="Z4176" s="67">
        <f t="shared" si="784"/>
        <v>44888.916666666664</v>
      </c>
      <c r="AA4176" s="68">
        <f t="shared" si="785"/>
        <v>44888</v>
      </c>
      <c r="AB4176" s="69" t="b">
        <f t="shared" si="786"/>
        <v>1</v>
      </c>
      <c r="AC4176" s="70">
        <f t="shared" si="787"/>
        <v>0.5</v>
      </c>
      <c r="AD4176" s="67">
        <f t="shared" si="788"/>
        <v>44888.916666666664</v>
      </c>
      <c r="AE4176" s="67">
        <f>VLOOKUP(V4176,'Branch Wise Work Timelines'!C:G,3,FALSE)+AA4176</f>
        <v>44888.416666666664</v>
      </c>
      <c r="AF4176" s="67">
        <f>IF(V4176="Bangalore",VLOOKUP(V4176,'Branch Wise Work Timelines'!C:G,4,FALSE)+AA4176+1,IF(V4176="Mumbai",VLOOKUP(V4176,'Branch Wise Work Timelines'!C:G,4,FALSE)+AA4176+1,VLOOKUP(V4176,'Branch Wise Work Timelines'!C:G,4,FALSE)+AA4176))</f>
        <v>44889.104166666664</v>
      </c>
      <c r="AG4176" s="67">
        <f>WORKDAY.INTL(AA4176,1,11)+VLOOKUP(V4176,'Branch Wise Work Timelines'!C:G,3,FALSE)</f>
        <v>44889.416666666664</v>
      </c>
      <c r="AH4176" s="69" t="str">
        <f t="shared" ca="1" si="789"/>
        <v>Out of TAT</v>
      </c>
      <c r="AI4176" s="69">
        <f t="shared" ca="1" si="790"/>
        <v>20536</v>
      </c>
      <c r="AJ4176" s="69" t="str">
        <f ca="1">IF(AI4176&lt;0,"0-12",IFERROR(VLOOKUP(AI4176,Breakup[],2,FALSE),"&gt;24"))</f>
        <v>&gt;24</v>
      </c>
      <c r="AK4176" s="69" t="str">
        <f>VLOOKUP(V4176,Master!B:D,3,FALSE)</f>
        <v>South</v>
      </c>
      <c r="AL4176" s="69" t="str">
        <f t="shared" si="791"/>
        <v>Bangalore-CLS</v>
      </c>
    </row>
    <row r="4177" spans="1:38">
      <c r="A4177" s="14" t="s">
        <v>8683</v>
      </c>
      <c r="B4177" s="54">
        <v>44701.741824270801</v>
      </c>
      <c r="C4177" s="13" t="s">
        <v>227</v>
      </c>
      <c r="D4177" s="13">
        <v>1857</v>
      </c>
      <c r="E4177" s="13" t="s">
        <v>8684</v>
      </c>
      <c r="F4177" s="13" t="s">
        <v>15</v>
      </c>
      <c r="G4177" s="14">
        <v>1653051039986</v>
      </c>
      <c r="H4177" s="55">
        <v>9.5243055555555595E-2</v>
      </c>
      <c r="I4177" s="33">
        <v>44883.095243055599</v>
      </c>
      <c r="J4177" s="58">
        <v>44883</v>
      </c>
      <c r="K4177" s="13" t="s">
        <v>213</v>
      </c>
      <c r="L4177" s="13" t="s">
        <v>30</v>
      </c>
      <c r="M4177" s="13" t="s">
        <v>214</v>
      </c>
      <c r="N4177" s="13" t="s">
        <v>215</v>
      </c>
      <c r="O4177" s="33" t="s">
        <v>38</v>
      </c>
      <c r="P4177" s="58" t="s">
        <v>38</v>
      </c>
      <c r="Q4177" s="33" t="s">
        <v>207</v>
      </c>
      <c r="R4177" s="14" t="s">
        <v>38</v>
      </c>
      <c r="S4177" s="13" t="s">
        <v>216</v>
      </c>
      <c r="T4177" s="13" t="s">
        <v>217</v>
      </c>
      <c r="U4177" s="33">
        <f t="shared" ca="1" si="780"/>
        <v>45744.56914039352</v>
      </c>
      <c r="V4177" s="13" t="str">
        <f t="shared" si="781"/>
        <v>Bangalore</v>
      </c>
      <c r="W4177" s="13" t="str">
        <f t="shared" si="782"/>
        <v>CLS</v>
      </c>
      <c r="X4177" s="13">
        <f t="shared" si="783"/>
        <v>2</v>
      </c>
      <c r="Y4177" s="13" t="str">
        <f>IFERROR(VLOOKUP(C4177,ReceivingTeam[],2,FALSE),"HelpDesk")</f>
        <v>HelpDesk</v>
      </c>
      <c r="Z4177" s="67">
        <f t="shared" si="784"/>
        <v>44883.916666666664</v>
      </c>
      <c r="AA4177" s="68">
        <f t="shared" si="785"/>
        <v>44883</v>
      </c>
      <c r="AB4177" s="69" t="b">
        <f t="shared" si="786"/>
        <v>1</v>
      </c>
      <c r="AC4177" s="70">
        <f t="shared" si="787"/>
        <v>0.5</v>
      </c>
      <c r="AD4177" s="67">
        <f t="shared" si="788"/>
        <v>44883.916666666664</v>
      </c>
      <c r="AE4177" s="67">
        <f>VLOOKUP(V4177,'Branch Wise Work Timelines'!C:G,3,FALSE)+AA4177</f>
        <v>44883.416666666664</v>
      </c>
      <c r="AF4177" s="67">
        <f>IF(V4177="Bangalore",VLOOKUP(V4177,'Branch Wise Work Timelines'!C:G,4,FALSE)+AA4177+1,IF(V4177="Mumbai",VLOOKUP(V4177,'Branch Wise Work Timelines'!C:G,4,FALSE)+AA4177+1,VLOOKUP(V4177,'Branch Wise Work Timelines'!C:G,4,FALSE)+AA4177))</f>
        <v>44884.104166666664</v>
      </c>
      <c r="AG4177" s="67">
        <f>WORKDAY.INTL(AA4177,1,11)+VLOOKUP(V4177,'Branch Wise Work Timelines'!C:G,3,FALSE)</f>
        <v>44884.416666666664</v>
      </c>
      <c r="AH4177" s="69" t="str">
        <f t="shared" ca="1" si="789"/>
        <v>Out of TAT</v>
      </c>
      <c r="AI4177" s="69">
        <f t="shared" ca="1" si="790"/>
        <v>20656</v>
      </c>
      <c r="AJ4177" s="69" t="str">
        <f ca="1">IF(AI4177&lt;0,"0-12",IFERROR(VLOOKUP(AI4177,Breakup[],2,FALSE),"&gt;24"))</f>
        <v>&gt;24</v>
      </c>
      <c r="AK4177" s="69" t="str">
        <f>VLOOKUP(V4177,Master!B:D,3,FALSE)</f>
        <v>South</v>
      </c>
      <c r="AL4177" s="69" t="str">
        <f t="shared" si="791"/>
        <v>Bangalore-CLS</v>
      </c>
    </row>
    <row r="4178" spans="1:38">
      <c r="A4178" s="14" t="s">
        <v>8685</v>
      </c>
      <c r="B4178" s="54">
        <v>44701.728010266197</v>
      </c>
      <c r="C4178" s="13" t="s">
        <v>6452</v>
      </c>
      <c r="D4178" s="13">
        <v>1588</v>
      </c>
      <c r="E4178" s="13" t="s">
        <v>8686</v>
      </c>
      <c r="F4178" s="13" t="s">
        <v>33</v>
      </c>
      <c r="G4178" s="14">
        <v>1653048665854</v>
      </c>
      <c r="H4178" s="55">
        <v>0.74717592592592597</v>
      </c>
      <c r="I4178" s="33">
        <v>44883.747175925899</v>
      </c>
      <c r="J4178" s="58">
        <v>44883</v>
      </c>
      <c r="K4178" s="13" t="s">
        <v>213</v>
      </c>
      <c r="L4178" s="13" t="s">
        <v>30</v>
      </c>
      <c r="M4178" s="13" t="s">
        <v>282</v>
      </c>
      <c r="N4178" s="13" t="s">
        <v>206</v>
      </c>
      <c r="O4178" s="33" t="s">
        <v>38</v>
      </c>
      <c r="P4178" s="58" t="s">
        <v>38</v>
      </c>
      <c r="Q4178" s="33" t="s">
        <v>207</v>
      </c>
      <c r="R4178" s="14" t="s">
        <v>38</v>
      </c>
      <c r="S4178" s="13" t="s">
        <v>216</v>
      </c>
      <c r="T4178" s="13" t="s">
        <v>278</v>
      </c>
      <c r="U4178" s="33">
        <f t="shared" ca="1" si="780"/>
        <v>45744.56914039352</v>
      </c>
      <c r="V4178" s="13" t="str">
        <f t="shared" si="781"/>
        <v>Bangalore</v>
      </c>
      <c r="W4178" s="13" t="str">
        <f t="shared" si="782"/>
        <v>RI</v>
      </c>
      <c r="X4178" s="13">
        <f t="shared" si="783"/>
        <v>17</v>
      </c>
      <c r="Y4178" s="13" t="str">
        <f>IFERROR(VLOOKUP(C4178,ReceivingTeam[],2,FALSE),"HelpDesk")</f>
        <v>HelpDesk</v>
      </c>
      <c r="Z4178" s="67">
        <f t="shared" si="784"/>
        <v>44887.059675925899</v>
      </c>
      <c r="AA4178" s="68">
        <f t="shared" si="785"/>
        <v>44883</v>
      </c>
      <c r="AB4178" s="69" t="b">
        <f t="shared" si="786"/>
        <v>1</v>
      </c>
      <c r="AC4178" s="70">
        <f t="shared" si="787"/>
        <v>3</v>
      </c>
      <c r="AD4178" s="67">
        <f t="shared" si="788"/>
        <v>44887.059675925899</v>
      </c>
      <c r="AE4178" s="67">
        <f>VLOOKUP(V4178,'Branch Wise Work Timelines'!C:G,3,FALSE)+AA4178</f>
        <v>44883.416666666664</v>
      </c>
      <c r="AF4178" s="67">
        <f>IF(V4178="Bangalore",VLOOKUP(V4178,'Branch Wise Work Timelines'!C:G,4,FALSE)+AA4178+1,IF(V4178="Mumbai",VLOOKUP(V4178,'Branch Wise Work Timelines'!C:G,4,FALSE)+AA4178+1,VLOOKUP(V4178,'Branch Wise Work Timelines'!C:G,4,FALSE)+AA4178))</f>
        <v>44884.104166666664</v>
      </c>
      <c r="AG4178" s="67">
        <f>WORKDAY.INTL(AA4178,1,11)+VLOOKUP(V4178,'Branch Wise Work Timelines'!C:G,3,FALSE)</f>
        <v>44884.416666666664</v>
      </c>
      <c r="AH4178" s="69" t="str">
        <f t="shared" ca="1" si="789"/>
        <v>Out of TAT</v>
      </c>
      <c r="AI4178" s="69">
        <f t="shared" ca="1" si="790"/>
        <v>20581</v>
      </c>
      <c r="AJ4178" s="69" t="str">
        <f ca="1">IF(AI4178&lt;0,"0-12",IFERROR(VLOOKUP(AI4178,Breakup[],2,FALSE),"&gt;24"))</f>
        <v>&gt;24</v>
      </c>
      <c r="AK4178" s="69" t="str">
        <f>VLOOKUP(V4178,Master!B:D,3,FALSE)</f>
        <v>South</v>
      </c>
      <c r="AL4178" s="69" t="str">
        <f t="shared" si="791"/>
        <v>Bangalore</v>
      </c>
    </row>
    <row r="4179" spans="1:38">
      <c r="A4179" s="14" t="s">
        <v>8687</v>
      </c>
      <c r="B4179" s="54">
        <v>44701.627340011597</v>
      </c>
      <c r="C4179" s="13" t="s">
        <v>347</v>
      </c>
      <c r="D4179" s="13">
        <v>223</v>
      </c>
      <c r="E4179" s="13" t="s">
        <v>8688</v>
      </c>
      <c r="F4179" s="13" t="s">
        <v>24</v>
      </c>
      <c r="G4179" s="14">
        <v>1653048432274</v>
      </c>
      <c r="H4179" s="55">
        <v>0.64806712962962998</v>
      </c>
      <c r="I4179" s="33">
        <v>44891.648067129601</v>
      </c>
      <c r="J4179" s="58">
        <v>44891</v>
      </c>
      <c r="K4179" s="13" t="s">
        <v>325</v>
      </c>
      <c r="L4179" s="13" t="s">
        <v>55</v>
      </c>
      <c r="M4179" s="13" t="s">
        <v>323</v>
      </c>
      <c r="N4179" s="13" t="s">
        <v>206</v>
      </c>
      <c r="O4179" s="33">
        <v>44891.056539351899</v>
      </c>
      <c r="P4179" s="58">
        <v>44891</v>
      </c>
      <c r="Q4179" s="33" t="s">
        <v>237</v>
      </c>
      <c r="R4179" s="14">
        <v>1008</v>
      </c>
      <c r="S4179" s="13" t="s">
        <v>208</v>
      </c>
      <c r="T4179" s="13" t="s">
        <v>1059</v>
      </c>
      <c r="U4179" s="33">
        <f t="shared" ca="1" si="780"/>
        <v>45744.56914039352</v>
      </c>
      <c r="V4179" s="13" t="str">
        <f t="shared" si="781"/>
        <v>Delhi</v>
      </c>
      <c r="W4179" s="13" t="str">
        <f t="shared" si="782"/>
        <v>DOMI</v>
      </c>
      <c r="X4179" s="13">
        <f t="shared" si="783"/>
        <v>15</v>
      </c>
      <c r="Y4179" s="13" t="str">
        <f>IFERROR(VLOOKUP(C4179,ReceivingTeam[],2,FALSE),"HelpDesk")</f>
        <v>HelpDesk</v>
      </c>
      <c r="Z4179" s="67">
        <f t="shared" si="784"/>
        <v>44896.29390046293</v>
      </c>
      <c r="AA4179" s="68">
        <f t="shared" si="785"/>
        <v>44891</v>
      </c>
      <c r="AB4179" s="69" t="b">
        <f t="shared" si="786"/>
        <v>1</v>
      </c>
      <c r="AC4179" s="70">
        <f t="shared" si="787"/>
        <v>3</v>
      </c>
      <c r="AD4179" s="67">
        <f t="shared" si="788"/>
        <v>44896.29390046293</v>
      </c>
      <c r="AE4179" s="67">
        <f>VLOOKUP(V4179,'Branch Wise Work Timelines'!C:G,3,FALSE)+AA4179</f>
        <v>44891.416666666664</v>
      </c>
      <c r="AF4179" s="67">
        <f>IF(V4179="Bangalore",VLOOKUP(V4179,'Branch Wise Work Timelines'!C:G,4,FALSE)+AA4179+1,IF(V4179="Mumbai",VLOOKUP(V4179,'Branch Wise Work Timelines'!C:G,4,FALSE)+AA4179+1,VLOOKUP(V4179,'Branch Wise Work Timelines'!C:G,4,FALSE)+AA4179))</f>
        <v>44891.770833333336</v>
      </c>
      <c r="AG4179" s="67">
        <f>WORKDAY.INTL(AA4179,1,11)+VLOOKUP(V4179,'Branch Wise Work Timelines'!C:G,3,FALSE)</f>
        <v>44893.416666666664</v>
      </c>
      <c r="AH4179" s="69" t="str">
        <f t="shared" si="789"/>
        <v>Met</v>
      </c>
      <c r="AI4179" s="69">
        <f t="shared" ca="1" si="790"/>
        <v>20359</v>
      </c>
      <c r="AJ4179" s="69" t="str">
        <f ca="1">IF(AI4179&lt;0,"0-12",IFERROR(VLOOKUP(AI4179,Breakup[],2,FALSE),"&gt;24"))</f>
        <v>&gt;24</v>
      </c>
      <c r="AK4179" s="69" t="str">
        <f>VLOOKUP(V4179,Master!B:D,3,FALSE)</f>
        <v>North</v>
      </c>
      <c r="AL4179" s="69" t="str">
        <f t="shared" si="791"/>
        <v>Delhi</v>
      </c>
    </row>
    <row r="4180" spans="1:38">
      <c r="A4180" s="14" t="s">
        <v>8689</v>
      </c>
      <c r="B4180" s="54">
        <v>44701.628424224502</v>
      </c>
      <c r="C4180" s="13" t="s">
        <v>347</v>
      </c>
      <c r="D4180" s="13">
        <v>321</v>
      </c>
      <c r="E4180" s="13" t="s">
        <v>8690</v>
      </c>
      <c r="F4180" s="13" t="s">
        <v>24</v>
      </c>
      <c r="G4180" s="14">
        <v>1653048432274</v>
      </c>
      <c r="H4180" s="55">
        <v>0.155173611111111</v>
      </c>
      <c r="I4180" s="33">
        <v>44883.1551736111</v>
      </c>
      <c r="J4180" s="58">
        <v>44883</v>
      </c>
      <c r="K4180" s="13" t="s">
        <v>325</v>
      </c>
      <c r="L4180" s="13" t="s">
        <v>55</v>
      </c>
      <c r="M4180" s="13" t="s">
        <v>323</v>
      </c>
      <c r="N4180" s="13" t="s">
        <v>206</v>
      </c>
      <c r="O4180" s="33" t="s">
        <v>38</v>
      </c>
      <c r="P4180" s="58" t="s">
        <v>38</v>
      </c>
      <c r="Q4180" s="33" t="s">
        <v>207</v>
      </c>
      <c r="R4180" s="14" t="s">
        <v>38</v>
      </c>
      <c r="S4180" s="13" t="s">
        <v>208</v>
      </c>
      <c r="T4180" s="13" t="s">
        <v>1059</v>
      </c>
      <c r="U4180" s="33">
        <f t="shared" ca="1" si="780"/>
        <v>45744.56914039352</v>
      </c>
      <c r="V4180" s="13" t="str">
        <f t="shared" si="781"/>
        <v>Delhi</v>
      </c>
      <c r="W4180" s="13" t="str">
        <f t="shared" si="782"/>
        <v>DOMI</v>
      </c>
      <c r="X4180" s="13">
        <f t="shared" si="783"/>
        <v>3</v>
      </c>
      <c r="Y4180" s="13" t="str">
        <f>IFERROR(VLOOKUP(C4180,ReceivingTeam[],2,FALSE),"HelpDesk")</f>
        <v>HelpDesk</v>
      </c>
      <c r="Z4180" s="67">
        <f t="shared" si="784"/>
        <v>44887.062499999993</v>
      </c>
      <c r="AA4180" s="68">
        <f t="shared" si="785"/>
        <v>44883</v>
      </c>
      <c r="AB4180" s="69" t="b">
        <f t="shared" si="786"/>
        <v>1</v>
      </c>
      <c r="AC4180" s="70">
        <f t="shared" si="787"/>
        <v>3</v>
      </c>
      <c r="AD4180" s="67">
        <f t="shared" si="788"/>
        <v>44887.062499999993</v>
      </c>
      <c r="AE4180" s="67">
        <f>VLOOKUP(V4180,'Branch Wise Work Timelines'!C:G,3,FALSE)+AA4180</f>
        <v>44883.416666666664</v>
      </c>
      <c r="AF4180" s="67">
        <f>IF(V4180="Bangalore",VLOOKUP(V4180,'Branch Wise Work Timelines'!C:G,4,FALSE)+AA4180+1,IF(V4180="Mumbai",VLOOKUP(V4180,'Branch Wise Work Timelines'!C:G,4,FALSE)+AA4180+1,VLOOKUP(V4180,'Branch Wise Work Timelines'!C:G,4,FALSE)+AA4180))</f>
        <v>44883.770833333336</v>
      </c>
      <c r="AG4180" s="67">
        <f>WORKDAY.INTL(AA4180,1,11)+VLOOKUP(V4180,'Branch Wise Work Timelines'!C:G,3,FALSE)</f>
        <v>44884.416666666664</v>
      </c>
      <c r="AH4180" s="69" t="str">
        <f t="shared" ca="1" si="789"/>
        <v>Out of TAT</v>
      </c>
      <c r="AI4180" s="69">
        <f t="shared" ca="1" si="790"/>
        <v>20581</v>
      </c>
      <c r="AJ4180" s="69" t="str">
        <f ca="1">IF(AI4180&lt;0,"0-12",IFERROR(VLOOKUP(AI4180,Breakup[],2,FALSE),"&gt;24"))</f>
        <v>&gt;24</v>
      </c>
      <c r="AK4180" s="69" t="str">
        <f>VLOOKUP(V4180,Master!B:D,3,FALSE)</f>
        <v>North</v>
      </c>
      <c r="AL4180" s="69" t="str">
        <f t="shared" si="791"/>
        <v>Delhi</v>
      </c>
    </row>
    <row r="4181" spans="1:38">
      <c r="A4181" s="14" t="s">
        <v>8691</v>
      </c>
      <c r="B4181" s="54">
        <v>44701.629048993098</v>
      </c>
      <c r="C4181" s="13" t="s">
        <v>347</v>
      </c>
      <c r="D4181" s="13">
        <v>1979</v>
      </c>
      <c r="E4181" s="13" t="s">
        <v>8692</v>
      </c>
      <c r="F4181" s="13" t="s">
        <v>24</v>
      </c>
      <c r="G4181" s="14">
        <v>1653048432274</v>
      </c>
      <c r="H4181" s="55">
        <v>0.93315972222222199</v>
      </c>
      <c r="I4181" s="33">
        <v>44882.933159722197</v>
      </c>
      <c r="J4181" s="58">
        <v>44882</v>
      </c>
      <c r="K4181" s="13" t="s">
        <v>325</v>
      </c>
      <c r="L4181" s="13" t="s">
        <v>55</v>
      </c>
      <c r="M4181" s="13" t="s">
        <v>323</v>
      </c>
      <c r="N4181" s="13" t="s">
        <v>206</v>
      </c>
      <c r="O4181" s="33" t="s">
        <v>38</v>
      </c>
      <c r="P4181" s="58" t="s">
        <v>38</v>
      </c>
      <c r="Q4181" s="33" t="s">
        <v>207</v>
      </c>
      <c r="R4181" s="14" t="s">
        <v>38</v>
      </c>
      <c r="S4181" s="13" t="s">
        <v>208</v>
      </c>
      <c r="T4181" s="13" t="s">
        <v>1059</v>
      </c>
      <c r="U4181" s="33">
        <f t="shared" ca="1" si="780"/>
        <v>45744.56914039352</v>
      </c>
      <c r="V4181" s="13" t="str">
        <f t="shared" si="781"/>
        <v>Delhi</v>
      </c>
      <c r="W4181" s="13" t="str">
        <f t="shared" si="782"/>
        <v>DOMI</v>
      </c>
      <c r="X4181" s="13">
        <f t="shared" si="783"/>
        <v>22</v>
      </c>
      <c r="Y4181" s="13" t="str">
        <f>IFERROR(VLOOKUP(C4181,ReceivingTeam[],2,FALSE),"HelpDesk")</f>
        <v>HelpDesk</v>
      </c>
      <c r="Z4181" s="67">
        <f t="shared" si="784"/>
        <v>44886.578993055526</v>
      </c>
      <c r="AA4181" s="68">
        <f t="shared" si="785"/>
        <v>44882</v>
      </c>
      <c r="AB4181" s="69" t="b">
        <f t="shared" si="786"/>
        <v>1</v>
      </c>
      <c r="AC4181" s="70">
        <f t="shared" si="787"/>
        <v>3</v>
      </c>
      <c r="AD4181" s="67">
        <f t="shared" si="788"/>
        <v>44886.578993055526</v>
      </c>
      <c r="AE4181" s="67">
        <f>VLOOKUP(V4181,'Branch Wise Work Timelines'!C:G,3,FALSE)+AA4181</f>
        <v>44882.416666666664</v>
      </c>
      <c r="AF4181" s="67">
        <f>IF(V4181="Bangalore",VLOOKUP(V4181,'Branch Wise Work Timelines'!C:G,4,FALSE)+AA4181+1,IF(V4181="Mumbai",VLOOKUP(V4181,'Branch Wise Work Timelines'!C:G,4,FALSE)+AA4181+1,VLOOKUP(V4181,'Branch Wise Work Timelines'!C:G,4,FALSE)+AA4181))</f>
        <v>44882.770833333336</v>
      </c>
      <c r="AG4181" s="67">
        <f>WORKDAY.INTL(AA4181,1,11)+VLOOKUP(V4181,'Branch Wise Work Timelines'!C:G,3,FALSE)</f>
        <v>44883.416666666664</v>
      </c>
      <c r="AH4181" s="69" t="str">
        <f t="shared" ca="1" si="789"/>
        <v>Out of TAT</v>
      </c>
      <c r="AI4181" s="69">
        <f t="shared" ca="1" si="790"/>
        <v>20592</v>
      </c>
      <c r="AJ4181" s="69" t="str">
        <f ca="1">IF(AI4181&lt;0,"0-12",IFERROR(VLOOKUP(AI4181,Breakup[],2,FALSE),"&gt;24"))</f>
        <v>&gt;24</v>
      </c>
      <c r="AK4181" s="69" t="str">
        <f>VLOOKUP(V4181,Master!B:D,3,FALSE)</f>
        <v>North</v>
      </c>
      <c r="AL4181" s="69" t="str">
        <f t="shared" si="791"/>
        <v>Delhi</v>
      </c>
    </row>
    <row r="4182" spans="1:38">
      <c r="A4182" s="14" t="s">
        <v>8693</v>
      </c>
      <c r="B4182" s="54">
        <v>44701.711183414402</v>
      </c>
      <c r="C4182" s="13" t="s">
        <v>114</v>
      </c>
      <c r="D4182" s="13">
        <v>532</v>
      </c>
      <c r="E4182" s="13" t="s">
        <v>8694</v>
      </c>
      <c r="F4182" s="13" t="s">
        <v>33</v>
      </c>
      <c r="G4182" s="14">
        <v>1653054611210</v>
      </c>
      <c r="H4182" s="55">
        <v>9.1967592592592601E-2</v>
      </c>
      <c r="I4182" s="33">
        <v>44881.091967592598</v>
      </c>
      <c r="J4182" s="58">
        <v>44881</v>
      </c>
      <c r="K4182" s="13" t="s">
        <v>263</v>
      </c>
      <c r="L4182" s="13" t="s">
        <v>69</v>
      </c>
      <c r="M4182" s="13" t="s">
        <v>101</v>
      </c>
      <c r="N4182" s="13" t="s">
        <v>206</v>
      </c>
      <c r="O4182" s="33" t="s">
        <v>38</v>
      </c>
      <c r="P4182" s="58" t="s">
        <v>38</v>
      </c>
      <c r="Q4182" s="33" t="s">
        <v>207</v>
      </c>
      <c r="R4182" s="14" t="s">
        <v>38</v>
      </c>
      <c r="S4182" s="13" t="s">
        <v>208</v>
      </c>
      <c r="T4182" s="13" t="s">
        <v>209</v>
      </c>
      <c r="U4182" s="33">
        <f t="shared" ca="1" si="780"/>
        <v>45744.56914039352</v>
      </c>
      <c r="V4182" s="13" t="str">
        <f t="shared" si="781"/>
        <v>Mumbai</v>
      </c>
      <c r="W4182" s="13" t="str">
        <f t="shared" si="782"/>
        <v>RI</v>
      </c>
      <c r="X4182" s="13">
        <f t="shared" si="783"/>
        <v>2</v>
      </c>
      <c r="Y4182" s="13" t="str">
        <f>IFERROR(VLOOKUP(C4182,ReceivingTeam[],2,FALSE),"HelpDesk")</f>
        <v>Branch office</v>
      </c>
      <c r="Z4182" s="67">
        <f t="shared" si="784"/>
        <v>44881.916666666664</v>
      </c>
      <c r="AA4182" s="68">
        <f t="shared" si="785"/>
        <v>44881</v>
      </c>
      <c r="AB4182" s="69" t="b">
        <f t="shared" si="786"/>
        <v>1</v>
      </c>
      <c r="AC4182" s="70">
        <f t="shared" si="787"/>
        <v>0.5</v>
      </c>
      <c r="AD4182" s="67">
        <f t="shared" si="788"/>
        <v>44881.916666666664</v>
      </c>
      <c r="AE4182" s="67">
        <f>VLOOKUP(V4182,'Branch Wise Work Timelines'!C:G,3,FALSE)+AA4182</f>
        <v>44881.416666666664</v>
      </c>
      <c r="AF4182" s="67">
        <f>IF(V4182="Bangalore",VLOOKUP(V4182,'Branch Wise Work Timelines'!C:G,4,FALSE)+AA4182+1,IF(V4182="Mumbai",VLOOKUP(V4182,'Branch Wise Work Timelines'!C:G,4,FALSE)+AA4182+1,VLOOKUP(V4182,'Branch Wise Work Timelines'!C:G,4,FALSE)+AA4182))</f>
        <v>44882.25</v>
      </c>
      <c r="AG4182" s="67">
        <f>WORKDAY.INTL(AA4182,1,11)+VLOOKUP(V4182,'Branch Wise Work Timelines'!C:G,3,FALSE)</f>
        <v>44882.416666666664</v>
      </c>
      <c r="AH4182" s="69" t="str">
        <f t="shared" ca="1" si="789"/>
        <v>Out of TAT</v>
      </c>
      <c r="AI4182" s="69">
        <f t="shared" ca="1" si="790"/>
        <v>20704</v>
      </c>
      <c r="AJ4182" s="69" t="str">
        <f ca="1">IF(AI4182&lt;0,"0-12",IFERROR(VLOOKUP(AI4182,Breakup[],2,FALSE),"&gt;24"))</f>
        <v>&gt;24</v>
      </c>
      <c r="AK4182" s="69" t="str">
        <f>VLOOKUP(V4182,Master!B:D,3,FALSE)</f>
        <v>East</v>
      </c>
      <c r="AL4182" s="69" t="str">
        <f t="shared" si="791"/>
        <v>Mumbai</v>
      </c>
    </row>
    <row r="4183" spans="1:38">
      <c r="A4183" s="14" t="s">
        <v>8695</v>
      </c>
      <c r="B4183" s="54">
        <v>44701.700046759302</v>
      </c>
      <c r="C4183" s="13" t="s">
        <v>227</v>
      </c>
      <c r="D4183" s="13">
        <v>657</v>
      </c>
      <c r="E4183" s="13" t="s">
        <v>8696</v>
      </c>
      <c r="F4183" s="13" t="s">
        <v>15</v>
      </c>
      <c r="G4183" s="14">
        <v>1653047338901</v>
      </c>
      <c r="H4183" s="55">
        <v>0.86406249999999996</v>
      </c>
      <c r="I4183" s="33">
        <v>44886.864062499997</v>
      </c>
      <c r="J4183" s="58">
        <v>44886</v>
      </c>
      <c r="K4183" s="13" t="s">
        <v>213</v>
      </c>
      <c r="L4183" s="13" t="s">
        <v>30</v>
      </c>
      <c r="M4183" s="13" t="s">
        <v>75</v>
      </c>
      <c r="N4183" s="13" t="s">
        <v>206</v>
      </c>
      <c r="O4183" s="33" t="s">
        <v>38</v>
      </c>
      <c r="P4183" s="58" t="s">
        <v>38</v>
      </c>
      <c r="Q4183" s="33" t="s">
        <v>207</v>
      </c>
      <c r="R4183" s="14" t="s">
        <v>38</v>
      </c>
      <c r="S4183" s="13" t="s">
        <v>208</v>
      </c>
      <c r="T4183" s="13" t="s">
        <v>209</v>
      </c>
      <c r="U4183" s="33">
        <f t="shared" ca="1" si="780"/>
        <v>45744.56914039352</v>
      </c>
      <c r="V4183" s="13" t="str">
        <f t="shared" si="781"/>
        <v>Bangalore</v>
      </c>
      <c r="W4183" s="13" t="str">
        <f t="shared" si="782"/>
        <v>CLS</v>
      </c>
      <c r="X4183" s="13">
        <f t="shared" si="783"/>
        <v>20</v>
      </c>
      <c r="Y4183" s="13" t="str">
        <f>IFERROR(VLOOKUP(C4183,ReceivingTeam[],2,FALSE),"HelpDesk")</f>
        <v>HelpDesk</v>
      </c>
      <c r="Z4183" s="67">
        <f t="shared" si="784"/>
        <v>44887.676562499997</v>
      </c>
      <c r="AA4183" s="68">
        <f t="shared" si="785"/>
        <v>44886</v>
      </c>
      <c r="AB4183" s="69" t="b">
        <f t="shared" si="786"/>
        <v>1</v>
      </c>
      <c r="AC4183" s="70">
        <f t="shared" si="787"/>
        <v>0.5</v>
      </c>
      <c r="AD4183" s="67">
        <f t="shared" si="788"/>
        <v>44887.676562499997</v>
      </c>
      <c r="AE4183" s="67">
        <f>VLOOKUP(V4183,'Branch Wise Work Timelines'!C:G,3,FALSE)+AA4183</f>
        <v>44886.416666666664</v>
      </c>
      <c r="AF4183" s="67">
        <f>IF(V4183="Bangalore",VLOOKUP(V4183,'Branch Wise Work Timelines'!C:G,4,FALSE)+AA4183+1,IF(V4183="Mumbai",VLOOKUP(V4183,'Branch Wise Work Timelines'!C:G,4,FALSE)+AA4183+1,VLOOKUP(V4183,'Branch Wise Work Timelines'!C:G,4,FALSE)+AA4183))</f>
        <v>44887.104166666664</v>
      </c>
      <c r="AG4183" s="67">
        <f>WORKDAY.INTL(AA4183,1,11)+VLOOKUP(V4183,'Branch Wise Work Timelines'!C:G,3,FALSE)</f>
        <v>44887.416666666664</v>
      </c>
      <c r="AH4183" s="69" t="str">
        <f t="shared" ca="1" si="789"/>
        <v>Out of TAT</v>
      </c>
      <c r="AI4183" s="69">
        <f t="shared" ca="1" si="790"/>
        <v>20566</v>
      </c>
      <c r="AJ4183" s="69" t="str">
        <f ca="1">IF(AI4183&lt;0,"0-12",IFERROR(VLOOKUP(AI4183,Breakup[],2,FALSE),"&gt;24"))</f>
        <v>&gt;24</v>
      </c>
      <c r="AK4183" s="69" t="str">
        <f>VLOOKUP(V4183,Master!B:D,3,FALSE)</f>
        <v>South</v>
      </c>
      <c r="AL4183" s="69" t="str">
        <f t="shared" si="791"/>
        <v>Bangalore-CLS</v>
      </c>
    </row>
    <row r="4184" spans="1:38">
      <c r="A4184" s="14" t="s">
        <v>8697</v>
      </c>
      <c r="B4184" s="54">
        <v>44701.7402238426</v>
      </c>
      <c r="C4184" s="13" t="s">
        <v>243</v>
      </c>
      <c r="D4184" s="13">
        <v>1793</v>
      </c>
      <c r="E4184" s="13" t="s">
        <v>8698</v>
      </c>
      <c r="F4184" s="13" t="s">
        <v>15</v>
      </c>
      <c r="G4184" s="14">
        <v>1653049644596</v>
      </c>
      <c r="H4184" s="55">
        <v>0.92026620370370404</v>
      </c>
      <c r="I4184" s="33">
        <v>44890.920266203699</v>
      </c>
      <c r="J4184" s="58">
        <v>44890</v>
      </c>
      <c r="K4184" s="13" t="s">
        <v>213</v>
      </c>
      <c r="L4184" s="13" t="s">
        <v>30</v>
      </c>
      <c r="M4184" s="13" t="s">
        <v>214</v>
      </c>
      <c r="N4184" s="13" t="s">
        <v>206</v>
      </c>
      <c r="O4184" s="33" t="s">
        <v>38</v>
      </c>
      <c r="P4184" s="58" t="s">
        <v>38</v>
      </c>
      <c r="Q4184" s="33" t="s">
        <v>207</v>
      </c>
      <c r="R4184" s="14" t="s">
        <v>38</v>
      </c>
      <c r="S4184" s="13" t="s">
        <v>216</v>
      </c>
      <c r="T4184" s="13" t="s">
        <v>217</v>
      </c>
      <c r="U4184" s="33">
        <f t="shared" ca="1" si="780"/>
        <v>45744.56914039352</v>
      </c>
      <c r="V4184" s="13" t="str">
        <f t="shared" si="781"/>
        <v>Bangalore</v>
      </c>
      <c r="W4184" s="13" t="str">
        <f t="shared" si="782"/>
        <v>CLS</v>
      </c>
      <c r="X4184" s="13">
        <f t="shared" si="783"/>
        <v>22</v>
      </c>
      <c r="Y4184" s="13" t="str">
        <f>IFERROR(VLOOKUP(C4184,ReceivingTeam[],2,FALSE),"HelpDesk")</f>
        <v>HelpDesk</v>
      </c>
      <c r="Z4184" s="67">
        <f t="shared" si="784"/>
        <v>44891.732766203699</v>
      </c>
      <c r="AA4184" s="68">
        <f t="shared" si="785"/>
        <v>44890</v>
      </c>
      <c r="AB4184" s="69" t="b">
        <f t="shared" si="786"/>
        <v>1</v>
      </c>
      <c r="AC4184" s="70">
        <f t="shared" si="787"/>
        <v>0.5</v>
      </c>
      <c r="AD4184" s="67">
        <f t="shared" si="788"/>
        <v>44891.732766203699</v>
      </c>
      <c r="AE4184" s="67">
        <f>VLOOKUP(V4184,'Branch Wise Work Timelines'!C:G,3,FALSE)+AA4184</f>
        <v>44890.416666666664</v>
      </c>
      <c r="AF4184" s="67">
        <f>IF(V4184="Bangalore",VLOOKUP(V4184,'Branch Wise Work Timelines'!C:G,4,FALSE)+AA4184+1,IF(V4184="Mumbai",VLOOKUP(V4184,'Branch Wise Work Timelines'!C:G,4,FALSE)+AA4184+1,VLOOKUP(V4184,'Branch Wise Work Timelines'!C:G,4,FALSE)+AA4184))</f>
        <v>44891.104166666664</v>
      </c>
      <c r="AG4184" s="67">
        <f>WORKDAY.INTL(AA4184,1,11)+VLOOKUP(V4184,'Branch Wise Work Timelines'!C:G,3,FALSE)</f>
        <v>44891.416666666664</v>
      </c>
      <c r="AH4184" s="69" t="str">
        <f t="shared" ca="1" si="789"/>
        <v>Out of TAT</v>
      </c>
      <c r="AI4184" s="69">
        <f t="shared" ca="1" si="790"/>
        <v>20469</v>
      </c>
      <c r="AJ4184" s="69" t="str">
        <f ca="1">IF(AI4184&lt;0,"0-12",IFERROR(VLOOKUP(AI4184,Breakup[],2,FALSE),"&gt;24"))</f>
        <v>&gt;24</v>
      </c>
      <c r="AK4184" s="69" t="str">
        <f>VLOOKUP(V4184,Master!B:D,3,FALSE)</f>
        <v>South</v>
      </c>
      <c r="AL4184" s="69" t="str">
        <f t="shared" si="791"/>
        <v>Bangalore-CLS</v>
      </c>
    </row>
    <row r="4185" spans="1:38">
      <c r="A4185" s="14" t="s">
        <v>8699</v>
      </c>
      <c r="B4185" s="54">
        <v>44701.741905208299</v>
      </c>
      <c r="C4185" s="13" t="s">
        <v>506</v>
      </c>
      <c r="D4185" s="13">
        <v>728</v>
      </c>
      <c r="E4185" s="13" t="s">
        <v>8700</v>
      </c>
      <c r="F4185" s="13" t="s">
        <v>15</v>
      </c>
      <c r="G4185" s="14">
        <v>1653052565128</v>
      </c>
      <c r="H4185" s="55">
        <v>0.168680555555556</v>
      </c>
      <c r="I4185" s="33">
        <v>44883.168680555602</v>
      </c>
      <c r="J4185" s="58">
        <v>44883</v>
      </c>
      <c r="K4185" s="13" t="s">
        <v>213</v>
      </c>
      <c r="L4185" s="13" t="s">
        <v>30</v>
      </c>
      <c r="M4185" s="13" t="s">
        <v>75</v>
      </c>
      <c r="N4185" s="13" t="s">
        <v>206</v>
      </c>
      <c r="O4185" s="33" t="s">
        <v>38</v>
      </c>
      <c r="P4185" s="58" t="s">
        <v>38</v>
      </c>
      <c r="Q4185" s="33" t="s">
        <v>207</v>
      </c>
      <c r="R4185" s="14" t="s">
        <v>38</v>
      </c>
      <c r="S4185" s="13" t="s">
        <v>216</v>
      </c>
      <c r="T4185" s="13" t="s">
        <v>217</v>
      </c>
      <c r="U4185" s="33">
        <f t="shared" ca="1" si="780"/>
        <v>45744.56914039352</v>
      </c>
      <c r="V4185" s="13" t="str">
        <f t="shared" si="781"/>
        <v>Bangalore</v>
      </c>
      <c r="W4185" s="13" t="str">
        <f t="shared" si="782"/>
        <v>CLS</v>
      </c>
      <c r="X4185" s="13">
        <f t="shared" si="783"/>
        <v>4</v>
      </c>
      <c r="Y4185" s="13" t="str">
        <f>IFERROR(VLOOKUP(C4185,ReceivingTeam[],2,FALSE),"HelpDesk")</f>
        <v>HelpDesk</v>
      </c>
      <c r="Z4185" s="67">
        <f t="shared" si="784"/>
        <v>44883.916666666664</v>
      </c>
      <c r="AA4185" s="68">
        <f t="shared" si="785"/>
        <v>44883</v>
      </c>
      <c r="AB4185" s="69" t="b">
        <f t="shared" si="786"/>
        <v>1</v>
      </c>
      <c r="AC4185" s="70">
        <f t="shared" si="787"/>
        <v>0.5</v>
      </c>
      <c r="AD4185" s="67">
        <f t="shared" si="788"/>
        <v>44883.916666666664</v>
      </c>
      <c r="AE4185" s="67">
        <f>VLOOKUP(V4185,'Branch Wise Work Timelines'!C:G,3,FALSE)+AA4185</f>
        <v>44883.416666666664</v>
      </c>
      <c r="AF4185" s="67">
        <f>IF(V4185="Bangalore",VLOOKUP(V4185,'Branch Wise Work Timelines'!C:G,4,FALSE)+AA4185+1,IF(V4185="Mumbai",VLOOKUP(V4185,'Branch Wise Work Timelines'!C:G,4,FALSE)+AA4185+1,VLOOKUP(V4185,'Branch Wise Work Timelines'!C:G,4,FALSE)+AA4185))</f>
        <v>44884.104166666664</v>
      </c>
      <c r="AG4185" s="67">
        <f>WORKDAY.INTL(AA4185,1,11)+VLOOKUP(V4185,'Branch Wise Work Timelines'!C:G,3,FALSE)</f>
        <v>44884.416666666664</v>
      </c>
      <c r="AH4185" s="69" t="str">
        <f t="shared" ca="1" si="789"/>
        <v>Out of TAT</v>
      </c>
      <c r="AI4185" s="69">
        <f t="shared" ca="1" si="790"/>
        <v>20656</v>
      </c>
      <c r="AJ4185" s="69" t="str">
        <f ca="1">IF(AI4185&lt;0,"0-12",IFERROR(VLOOKUP(AI4185,Breakup[],2,FALSE),"&gt;24"))</f>
        <v>&gt;24</v>
      </c>
      <c r="AK4185" s="69" t="str">
        <f>VLOOKUP(V4185,Master!B:D,3,FALSE)</f>
        <v>South</v>
      </c>
      <c r="AL4185" s="69" t="str">
        <f t="shared" si="791"/>
        <v>Bangalore-CLS</v>
      </c>
    </row>
    <row r="4186" spans="1:38">
      <c r="A4186" s="14" t="s">
        <v>8701</v>
      </c>
      <c r="B4186" s="54">
        <v>44701.719953090302</v>
      </c>
      <c r="C4186" s="13" t="s">
        <v>377</v>
      </c>
      <c r="D4186" s="13">
        <v>1996</v>
      </c>
      <c r="E4186" s="13" t="s">
        <v>8702</v>
      </c>
      <c r="F4186" s="13" t="s">
        <v>15</v>
      </c>
      <c r="G4186" s="14">
        <v>1653050621596</v>
      </c>
      <c r="H4186" s="55">
        <v>0.20560185185185201</v>
      </c>
      <c r="I4186" s="33">
        <v>44884.205601851798</v>
      </c>
      <c r="J4186" s="58">
        <v>44884</v>
      </c>
      <c r="K4186" s="13" t="s">
        <v>213</v>
      </c>
      <c r="L4186" s="13" t="s">
        <v>30</v>
      </c>
      <c r="M4186" s="13" t="s">
        <v>214</v>
      </c>
      <c r="N4186" s="13" t="s">
        <v>206</v>
      </c>
      <c r="O4186" s="33" t="s">
        <v>38</v>
      </c>
      <c r="P4186" s="58" t="s">
        <v>38</v>
      </c>
      <c r="Q4186" s="33" t="s">
        <v>207</v>
      </c>
      <c r="R4186" s="14" t="s">
        <v>38</v>
      </c>
      <c r="S4186" s="13" t="s">
        <v>216</v>
      </c>
      <c r="T4186" s="13" t="s">
        <v>217</v>
      </c>
      <c r="U4186" s="33">
        <f t="shared" ca="1" si="780"/>
        <v>45744.56914039352</v>
      </c>
      <c r="V4186" s="13" t="str">
        <f t="shared" si="781"/>
        <v>Bangalore</v>
      </c>
      <c r="W4186" s="13" t="str">
        <f t="shared" si="782"/>
        <v>CLS</v>
      </c>
      <c r="X4186" s="13">
        <f t="shared" si="783"/>
        <v>4</v>
      </c>
      <c r="Y4186" s="13" t="str">
        <f>IFERROR(VLOOKUP(C4186,ReceivingTeam[],2,FALSE),"HelpDesk")</f>
        <v>HelpDesk</v>
      </c>
      <c r="Z4186" s="67">
        <f t="shared" si="784"/>
        <v>44884.916666666664</v>
      </c>
      <c r="AA4186" s="68">
        <f t="shared" si="785"/>
        <v>44884</v>
      </c>
      <c r="AB4186" s="69" t="b">
        <f t="shared" si="786"/>
        <v>1</v>
      </c>
      <c r="AC4186" s="70">
        <f t="shared" si="787"/>
        <v>0.5</v>
      </c>
      <c r="AD4186" s="67">
        <f t="shared" si="788"/>
        <v>44884.916666666664</v>
      </c>
      <c r="AE4186" s="67">
        <f>VLOOKUP(V4186,'Branch Wise Work Timelines'!C:G,3,FALSE)+AA4186</f>
        <v>44884.416666666664</v>
      </c>
      <c r="AF4186" s="67">
        <f>IF(V4186="Bangalore",VLOOKUP(V4186,'Branch Wise Work Timelines'!C:G,4,FALSE)+AA4186+1,IF(V4186="Mumbai",VLOOKUP(V4186,'Branch Wise Work Timelines'!C:G,4,FALSE)+AA4186+1,VLOOKUP(V4186,'Branch Wise Work Timelines'!C:G,4,FALSE)+AA4186))</f>
        <v>44885.104166666664</v>
      </c>
      <c r="AG4186" s="67">
        <f>WORKDAY.INTL(AA4186,1,11)+VLOOKUP(V4186,'Branch Wise Work Timelines'!C:G,3,FALSE)</f>
        <v>44886.416666666664</v>
      </c>
      <c r="AH4186" s="69" t="str">
        <f t="shared" ca="1" si="789"/>
        <v>Out of TAT</v>
      </c>
      <c r="AI4186" s="69">
        <f t="shared" ca="1" si="790"/>
        <v>20632</v>
      </c>
      <c r="AJ4186" s="69" t="str">
        <f ca="1">IF(AI4186&lt;0,"0-12",IFERROR(VLOOKUP(AI4186,Breakup[],2,FALSE),"&gt;24"))</f>
        <v>&gt;24</v>
      </c>
      <c r="AK4186" s="69" t="str">
        <f>VLOOKUP(V4186,Master!B:D,3,FALSE)</f>
        <v>South</v>
      </c>
      <c r="AL4186" s="69" t="str">
        <f t="shared" si="791"/>
        <v>Bangalore-CLS</v>
      </c>
    </row>
    <row r="4187" spans="1:38">
      <c r="A4187" s="14" t="s">
        <v>8703</v>
      </c>
      <c r="B4187" s="54">
        <v>44701.917362233798</v>
      </c>
      <c r="C4187" s="13" t="s">
        <v>1232</v>
      </c>
      <c r="D4187" s="13">
        <v>1018</v>
      </c>
      <c r="E4187" s="13" t="s">
        <v>8704</v>
      </c>
      <c r="F4187" s="13" t="s">
        <v>33</v>
      </c>
      <c r="G4187" s="14">
        <v>1653064224878</v>
      </c>
      <c r="H4187" s="55">
        <v>0.289675925925926</v>
      </c>
      <c r="I4187" s="33">
        <v>44888.289675925902</v>
      </c>
      <c r="J4187" s="58">
        <v>44888</v>
      </c>
      <c r="K4187" s="13" t="s">
        <v>213</v>
      </c>
      <c r="L4187" s="13" t="s">
        <v>30</v>
      </c>
      <c r="M4187" s="13" t="s">
        <v>147</v>
      </c>
      <c r="N4187" s="13" t="s">
        <v>206</v>
      </c>
      <c r="O4187" s="33" t="s">
        <v>38</v>
      </c>
      <c r="P4187" s="58" t="s">
        <v>38</v>
      </c>
      <c r="Q4187" s="33" t="s">
        <v>207</v>
      </c>
      <c r="R4187" s="14" t="s">
        <v>38</v>
      </c>
      <c r="S4187" s="13" t="s">
        <v>208</v>
      </c>
      <c r="T4187" s="13" t="s">
        <v>209</v>
      </c>
      <c r="U4187" s="33">
        <f t="shared" ca="1" si="780"/>
        <v>45744.56914039352</v>
      </c>
      <c r="V4187" s="13" t="str">
        <f t="shared" si="781"/>
        <v>Bangalore</v>
      </c>
      <c r="W4187" s="13" t="str">
        <f t="shared" si="782"/>
        <v>RI</v>
      </c>
      <c r="X4187" s="13">
        <f t="shared" si="783"/>
        <v>6</v>
      </c>
      <c r="Y4187" s="13" t="str">
        <f>IFERROR(VLOOKUP(C4187,ReceivingTeam[],2,FALSE),"HelpDesk")</f>
        <v>HelpDesk</v>
      </c>
      <c r="Z4187" s="67">
        <f t="shared" si="784"/>
        <v>44888.916666666664</v>
      </c>
      <c r="AA4187" s="68">
        <f t="shared" si="785"/>
        <v>44888</v>
      </c>
      <c r="AB4187" s="69" t="b">
        <f t="shared" si="786"/>
        <v>1</v>
      </c>
      <c r="AC4187" s="70">
        <f t="shared" si="787"/>
        <v>0.5</v>
      </c>
      <c r="AD4187" s="67">
        <f t="shared" si="788"/>
        <v>44888.916666666664</v>
      </c>
      <c r="AE4187" s="67">
        <f>VLOOKUP(V4187,'Branch Wise Work Timelines'!C:G,3,FALSE)+AA4187</f>
        <v>44888.416666666664</v>
      </c>
      <c r="AF4187" s="67">
        <f>IF(V4187="Bangalore",VLOOKUP(V4187,'Branch Wise Work Timelines'!C:G,4,FALSE)+AA4187+1,IF(V4187="Mumbai",VLOOKUP(V4187,'Branch Wise Work Timelines'!C:G,4,FALSE)+AA4187+1,VLOOKUP(V4187,'Branch Wise Work Timelines'!C:G,4,FALSE)+AA4187))</f>
        <v>44889.104166666664</v>
      </c>
      <c r="AG4187" s="67">
        <f>WORKDAY.INTL(AA4187,1,11)+VLOOKUP(V4187,'Branch Wise Work Timelines'!C:G,3,FALSE)</f>
        <v>44889.416666666664</v>
      </c>
      <c r="AH4187" s="69" t="str">
        <f t="shared" ca="1" si="789"/>
        <v>Out of TAT</v>
      </c>
      <c r="AI4187" s="69">
        <f t="shared" ca="1" si="790"/>
        <v>20536</v>
      </c>
      <c r="AJ4187" s="69" t="str">
        <f ca="1">IF(AI4187&lt;0,"0-12",IFERROR(VLOOKUP(AI4187,Breakup[],2,FALSE),"&gt;24"))</f>
        <v>&gt;24</v>
      </c>
      <c r="AK4187" s="69" t="str">
        <f>VLOOKUP(V4187,Master!B:D,3,FALSE)</f>
        <v>South</v>
      </c>
      <c r="AL4187" s="69" t="str">
        <f t="shared" si="791"/>
        <v>Bangalore</v>
      </c>
    </row>
    <row r="4188" spans="1:38">
      <c r="A4188" s="14" t="s">
        <v>8705</v>
      </c>
      <c r="B4188" s="54">
        <v>44701.727668946798</v>
      </c>
      <c r="C4188" s="13" t="s">
        <v>421</v>
      </c>
      <c r="D4188" s="13">
        <v>1974</v>
      </c>
      <c r="E4188" s="13" t="s">
        <v>8706</v>
      </c>
      <c r="F4188" s="13" t="s">
        <v>33</v>
      </c>
      <c r="G4188" s="14">
        <v>1653048665854</v>
      </c>
      <c r="H4188" s="55">
        <v>0.36255787037037002</v>
      </c>
      <c r="I4188" s="33">
        <v>44881.362557870401</v>
      </c>
      <c r="J4188" s="58">
        <v>44881</v>
      </c>
      <c r="K4188" s="13" t="s">
        <v>213</v>
      </c>
      <c r="L4188" s="13" t="s">
        <v>30</v>
      </c>
      <c r="M4188" s="13" t="s">
        <v>282</v>
      </c>
      <c r="N4188" s="13" t="s">
        <v>206</v>
      </c>
      <c r="O4188" s="33" t="s">
        <v>38</v>
      </c>
      <c r="P4188" s="58" t="s">
        <v>38</v>
      </c>
      <c r="Q4188" s="33" t="s">
        <v>207</v>
      </c>
      <c r="R4188" s="14" t="s">
        <v>38</v>
      </c>
      <c r="S4188" s="13" t="s">
        <v>216</v>
      </c>
      <c r="T4188" s="13" t="s">
        <v>278</v>
      </c>
      <c r="U4188" s="33">
        <f t="shared" ca="1" si="780"/>
        <v>45744.56914039352</v>
      </c>
      <c r="V4188" s="13" t="str">
        <f t="shared" si="781"/>
        <v>Bangalore</v>
      </c>
      <c r="W4188" s="13" t="str">
        <f t="shared" si="782"/>
        <v>RI</v>
      </c>
      <c r="X4188" s="13">
        <f t="shared" si="783"/>
        <v>8</v>
      </c>
      <c r="Y4188" s="13" t="str">
        <f>IFERROR(VLOOKUP(C4188,ReceivingTeam[],2,FALSE),"HelpDesk")</f>
        <v>HelpDesk</v>
      </c>
      <c r="Z4188" s="67">
        <f t="shared" si="784"/>
        <v>44884.729166666664</v>
      </c>
      <c r="AA4188" s="68">
        <f t="shared" si="785"/>
        <v>44881</v>
      </c>
      <c r="AB4188" s="69" t="b">
        <f t="shared" si="786"/>
        <v>1</v>
      </c>
      <c r="AC4188" s="70">
        <f t="shared" si="787"/>
        <v>3</v>
      </c>
      <c r="AD4188" s="67">
        <f t="shared" si="788"/>
        <v>44884.729166666664</v>
      </c>
      <c r="AE4188" s="67">
        <f>VLOOKUP(V4188,'Branch Wise Work Timelines'!C:G,3,FALSE)+AA4188</f>
        <v>44881.416666666664</v>
      </c>
      <c r="AF4188" s="67">
        <f>IF(V4188="Bangalore",VLOOKUP(V4188,'Branch Wise Work Timelines'!C:G,4,FALSE)+AA4188+1,IF(V4188="Mumbai",VLOOKUP(V4188,'Branch Wise Work Timelines'!C:G,4,FALSE)+AA4188+1,VLOOKUP(V4188,'Branch Wise Work Timelines'!C:G,4,FALSE)+AA4188))</f>
        <v>44882.104166666664</v>
      </c>
      <c r="AG4188" s="67">
        <f>WORKDAY.INTL(AA4188,1,11)+VLOOKUP(V4188,'Branch Wise Work Timelines'!C:G,3,FALSE)</f>
        <v>44882.416666666664</v>
      </c>
      <c r="AH4188" s="69" t="str">
        <f t="shared" ca="1" si="789"/>
        <v>Out of TAT</v>
      </c>
      <c r="AI4188" s="69">
        <f t="shared" ca="1" si="790"/>
        <v>20637</v>
      </c>
      <c r="AJ4188" s="69" t="str">
        <f ca="1">IF(AI4188&lt;0,"0-12",IFERROR(VLOOKUP(AI4188,Breakup[],2,FALSE),"&gt;24"))</f>
        <v>&gt;24</v>
      </c>
      <c r="AK4188" s="69" t="str">
        <f>VLOOKUP(V4188,Master!B:D,3,FALSE)</f>
        <v>South</v>
      </c>
      <c r="AL4188" s="69" t="str">
        <f t="shared" si="791"/>
        <v>Bangalore</v>
      </c>
    </row>
    <row r="4189" spans="1:38">
      <c r="A4189" s="14" t="s">
        <v>8707</v>
      </c>
      <c r="B4189" s="54">
        <v>44701.738348726903</v>
      </c>
      <c r="C4189" s="13" t="s">
        <v>78</v>
      </c>
      <c r="D4189" s="13">
        <v>313</v>
      </c>
      <c r="E4189" s="13" t="s">
        <v>8708</v>
      </c>
      <c r="F4189" s="13" t="s">
        <v>33</v>
      </c>
      <c r="G4189" s="14">
        <v>1653049855960</v>
      </c>
      <c r="H4189" s="55">
        <v>0.44747685185185199</v>
      </c>
      <c r="I4189" s="33">
        <v>44885.447476851798</v>
      </c>
      <c r="J4189" s="58">
        <v>44885</v>
      </c>
      <c r="K4189" s="13" t="s">
        <v>213</v>
      </c>
      <c r="L4189" s="13" t="s">
        <v>30</v>
      </c>
      <c r="M4189" s="13" t="s">
        <v>282</v>
      </c>
      <c r="N4189" s="13" t="s">
        <v>206</v>
      </c>
      <c r="O4189" s="33" t="s">
        <v>38</v>
      </c>
      <c r="P4189" s="58" t="s">
        <v>38</v>
      </c>
      <c r="Q4189" s="33" t="s">
        <v>207</v>
      </c>
      <c r="R4189" s="14" t="s">
        <v>38</v>
      </c>
      <c r="S4189" s="13" t="s">
        <v>216</v>
      </c>
      <c r="T4189" s="13" t="s">
        <v>217</v>
      </c>
      <c r="U4189" s="33">
        <f t="shared" ca="1" si="780"/>
        <v>45744.56914039352</v>
      </c>
      <c r="V4189" s="13" t="str">
        <f t="shared" si="781"/>
        <v>Bangalore</v>
      </c>
      <c r="W4189" s="13" t="str">
        <f t="shared" si="782"/>
        <v>RI</v>
      </c>
      <c r="X4189" s="13">
        <f t="shared" si="783"/>
        <v>10</v>
      </c>
      <c r="Y4189" s="13" t="str">
        <f>IFERROR(VLOOKUP(C4189,ReceivingTeam[],2,FALSE),"HelpDesk")</f>
        <v>Branch office</v>
      </c>
      <c r="Z4189" s="67">
        <f t="shared" si="784"/>
        <v>44885.916666666664</v>
      </c>
      <c r="AA4189" s="68">
        <f t="shared" si="785"/>
        <v>44885</v>
      </c>
      <c r="AB4189" s="69" t="b">
        <f t="shared" si="786"/>
        <v>0</v>
      </c>
      <c r="AC4189" s="70">
        <f t="shared" si="787"/>
        <v>0.5</v>
      </c>
      <c r="AD4189" s="67">
        <f t="shared" si="788"/>
        <v>44885.916666666664</v>
      </c>
      <c r="AE4189" s="67">
        <f>VLOOKUP(V4189,'Branch Wise Work Timelines'!C:G,3,FALSE)+AA4189</f>
        <v>44885.416666666664</v>
      </c>
      <c r="AF4189" s="67">
        <f>IF(V4189="Bangalore",VLOOKUP(V4189,'Branch Wise Work Timelines'!C:G,4,FALSE)+AA4189+1,IF(V4189="Mumbai",VLOOKUP(V4189,'Branch Wise Work Timelines'!C:G,4,FALSE)+AA4189+1,VLOOKUP(V4189,'Branch Wise Work Timelines'!C:G,4,FALSE)+AA4189))</f>
        <v>44886.104166666664</v>
      </c>
      <c r="AG4189" s="67">
        <f>WORKDAY.INTL(AA4189,1,11)+VLOOKUP(V4189,'Branch Wise Work Timelines'!C:G,3,FALSE)</f>
        <v>44886.416666666664</v>
      </c>
      <c r="AH4189" s="69" t="str">
        <f t="shared" ca="1" si="789"/>
        <v>Out of TAT</v>
      </c>
      <c r="AI4189" s="69">
        <f t="shared" ca="1" si="790"/>
        <v>20608</v>
      </c>
      <c r="AJ4189" s="69" t="str">
        <f ca="1">IF(AI4189&lt;0,"0-12",IFERROR(VLOOKUP(AI4189,Breakup[],2,FALSE),"&gt;24"))</f>
        <v>&gt;24</v>
      </c>
      <c r="AK4189" s="69" t="str">
        <f>VLOOKUP(V4189,Master!B:D,3,FALSE)</f>
        <v>South</v>
      </c>
      <c r="AL4189" s="69" t="str">
        <f t="shared" si="791"/>
        <v>Bangalore</v>
      </c>
    </row>
    <row r="4190" spans="1:38">
      <c r="A4190" s="14" t="s">
        <v>8709</v>
      </c>
      <c r="B4190" s="54">
        <v>44701.722013310202</v>
      </c>
      <c r="C4190" s="13" t="s">
        <v>421</v>
      </c>
      <c r="D4190" s="13">
        <v>369</v>
      </c>
      <c r="E4190" s="13" t="s">
        <v>8710</v>
      </c>
      <c r="F4190" s="13" t="s">
        <v>24</v>
      </c>
      <c r="G4190" s="14">
        <v>1653048665854</v>
      </c>
      <c r="H4190" s="55">
        <v>0.12827546296296299</v>
      </c>
      <c r="I4190" s="33">
        <v>44891.128275463001</v>
      </c>
      <c r="J4190" s="58">
        <v>44891</v>
      </c>
      <c r="K4190" s="13" t="s">
        <v>213</v>
      </c>
      <c r="L4190" s="13" t="s">
        <v>30</v>
      </c>
      <c r="M4190" s="13" t="s">
        <v>282</v>
      </c>
      <c r="N4190" s="13" t="s">
        <v>206</v>
      </c>
      <c r="O4190" s="33">
        <v>44891.488657407397</v>
      </c>
      <c r="P4190" s="58">
        <v>44891</v>
      </c>
      <c r="Q4190" s="33" t="s">
        <v>237</v>
      </c>
      <c r="R4190" s="14">
        <v>836</v>
      </c>
      <c r="S4190" s="13" t="s">
        <v>216</v>
      </c>
      <c r="T4190" s="13" t="s">
        <v>278</v>
      </c>
      <c r="U4190" s="33">
        <f t="shared" ca="1" si="780"/>
        <v>45744.56914039352</v>
      </c>
      <c r="V4190" s="13" t="str">
        <f t="shared" si="781"/>
        <v>Bangalore</v>
      </c>
      <c r="W4190" s="13" t="str">
        <f t="shared" si="782"/>
        <v>DOMI</v>
      </c>
      <c r="X4190" s="13">
        <f t="shared" si="783"/>
        <v>3</v>
      </c>
      <c r="Y4190" s="13" t="str">
        <f>IFERROR(VLOOKUP(C4190,ReceivingTeam[],2,FALSE),"HelpDesk")</f>
        <v>HelpDesk</v>
      </c>
      <c r="Z4190" s="67">
        <f t="shared" si="784"/>
        <v>44895.729166666664</v>
      </c>
      <c r="AA4190" s="68">
        <f t="shared" si="785"/>
        <v>44891</v>
      </c>
      <c r="AB4190" s="69" t="b">
        <f t="shared" si="786"/>
        <v>1</v>
      </c>
      <c r="AC4190" s="70">
        <f t="shared" si="787"/>
        <v>3</v>
      </c>
      <c r="AD4190" s="67">
        <f t="shared" si="788"/>
        <v>44895.729166666664</v>
      </c>
      <c r="AE4190" s="67">
        <f>VLOOKUP(V4190,'Branch Wise Work Timelines'!C:G,3,FALSE)+AA4190</f>
        <v>44891.416666666664</v>
      </c>
      <c r="AF4190" s="67">
        <f>IF(V4190="Bangalore",VLOOKUP(V4190,'Branch Wise Work Timelines'!C:G,4,FALSE)+AA4190+1,IF(V4190="Mumbai",VLOOKUP(V4190,'Branch Wise Work Timelines'!C:G,4,FALSE)+AA4190+1,VLOOKUP(V4190,'Branch Wise Work Timelines'!C:G,4,FALSE)+AA4190))</f>
        <v>44892.104166666664</v>
      </c>
      <c r="AG4190" s="67">
        <f>WORKDAY.INTL(AA4190,1,11)+VLOOKUP(V4190,'Branch Wise Work Timelines'!C:G,3,FALSE)</f>
        <v>44893.416666666664</v>
      </c>
      <c r="AH4190" s="69" t="str">
        <f t="shared" si="789"/>
        <v>Met</v>
      </c>
      <c r="AI4190" s="69">
        <f t="shared" ca="1" si="790"/>
        <v>20373</v>
      </c>
      <c r="AJ4190" s="69" t="str">
        <f ca="1">IF(AI4190&lt;0,"0-12",IFERROR(VLOOKUP(AI4190,Breakup[],2,FALSE),"&gt;24"))</f>
        <v>&gt;24</v>
      </c>
      <c r="AK4190" s="69" t="str">
        <f>VLOOKUP(V4190,Master!B:D,3,FALSE)</f>
        <v>South</v>
      </c>
      <c r="AL4190" s="69" t="str">
        <f t="shared" si="791"/>
        <v>Bangalore</v>
      </c>
    </row>
    <row r="4191" spans="1:38">
      <c r="A4191" s="14" t="s">
        <v>8711</v>
      </c>
      <c r="B4191" s="54">
        <v>44701.7238538194</v>
      </c>
      <c r="C4191" s="13" t="s">
        <v>421</v>
      </c>
      <c r="D4191" s="13">
        <v>1446</v>
      </c>
      <c r="E4191" s="13" t="s">
        <v>8712</v>
      </c>
      <c r="F4191" s="13" t="s">
        <v>24</v>
      </c>
      <c r="G4191" s="14">
        <v>1653047501288</v>
      </c>
      <c r="H4191" s="55">
        <v>0.67484953703703698</v>
      </c>
      <c r="I4191" s="33">
        <v>44883.674849536997</v>
      </c>
      <c r="J4191" s="58">
        <v>44883</v>
      </c>
      <c r="K4191" s="13" t="s">
        <v>213</v>
      </c>
      <c r="L4191" s="13" t="s">
        <v>30</v>
      </c>
      <c r="M4191" s="13" t="s">
        <v>282</v>
      </c>
      <c r="N4191" s="13" t="s">
        <v>206</v>
      </c>
      <c r="O4191" s="33" t="s">
        <v>38</v>
      </c>
      <c r="P4191" s="58" t="s">
        <v>38</v>
      </c>
      <c r="Q4191" s="33" t="s">
        <v>207</v>
      </c>
      <c r="R4191" s="14" t="s">
        <v>38</v>
      </c>
      <c r="S4191" s="13" t="s">
        <v>216</v>
      </c>
      <c r="T4191" s="13" t="s">
        <v>217</v>
      </c>
      <c r="U4191" s="33">
        <f t="shared" ca="1" si="780"/>
        <v>45744.56914039352</v>
      </c>
      <c r="V4191" s="13" t="str">
        <f t="shared" si="781"/>
        <v>Bangalore</v>
      </c>
      <c r="W4191" s="13" t="str">
        <f t="shared" si="782"/>
        <v>DOMI</v>
      </c>
      <c r="X4191" s="13">
        <f t="shared" si="783"/>
        <v>16</v>
      </c>
      <c r="Y4191" s="13" t="str">
        <f>IFERROR(VLOOKUP(C4191,ReceivingTeam[],2,FALSE),"HelpDesk")</f>
        <v>HelpDesk</v>
      </c>
      <c r="Z4191" s="67">
        <f t="shared" si="784"/>
        <v>44884.487349536997</v>
      </c>
      <c r="AA4191" s="68">
        <f t="shared" si="785"/>
        <v>44883</v>
      </c>
      <c r="AB4191" s="69" t="b">
        <f t="shared" si="786"/>
        <v>1</v>
      </c>
      <c r="AC4191" s="70">
        <f t="shared" si="787"/>
        <v>0.5</v>
      </c>
      <c r="AD4191" s="67">
        <f t="shared" si="788"/>
        <v>44884.487349536997</v>
      </c>
      <c r="AE4191" s="67">
        <f>VLOOKUP(V4191,'Branch Wise Work Timelines'!C:G,3,FALSE)+AA4191</f>
        <v>44883.416666666664</v>
      </c>
      <c r="AF4191" s="67">
        <f>IF(V4191="Bangalore",VLOOKUP(V4191,'Branch Wise Work Timelines'!C:G,4,FALSE)+AA4191+1,IF(V4191="Mumbai",VLOOKUP(V4191,'Branch Wise Work Timelines'!C:G,4,FALSE)+AA4191+1,VLOOKUP(V4191,'Branch Wise Work Timelines'!C:G,4,FALSE)+AA4191))</f>
        <v>44884.104166666664</v>
      </c>
      <c r="AG4191" s="67">
        <f>WORKDAY.INTL(AA4191,1,11)+VLOOKUP(V4191,'Branch Wise Work Timelines'!C:G,3,FALSE)</f>
        <v>44884.416666666664</v>
      </c>
      <c r="AH4191" s="69" t="str">
        <f t="shared" ca="1" si="789"/>
        <v>Out of TAT</v>
      </c>
      <c r="AI4191" s="69">
        <f t="shared" ca="1" si="790"/>
        <v>20642</v>
      </c>
      <c r="AJ4191" s="69" t="str">
        <f ca="1">IF(AI4191&lt;0,"0-12",IFERROR(VLOOKUP(AI4191,Breakup[],2,FALSE),"&gt;24"))</f>
        <v>&gt;24</v>
      </c>
      <c r="AK4191" s="69" t="str">
        <f>VLOOKUP(V4191,Master!B:D,3,FALSE)</f>
        <v>South</v>
      </c>
      <c r="AL4191" s="69" t="str">
        <f t="shared" si="791"/>
        <v>Bangalore</v>
      </c>
    </row>
    <row r="4192" spans="1:38">
      <c r="A4192" s="14" t="s">
        <v>8713</v>
      </c>
      <c r="B4192" s="54">
        <v>44701.763058020799</v>
      </c>
      <c r="C4192" s="13" t="s">
        <v>78</v>
      </c>
      <c r="D4192" s="13">
        <v>223</v>
      </c>
      <c r="E4192" s="13" t="s">
        <v>8714</v>
      </c>
      <c r="F4192" s="13" t="s">
        <v>33</v>
      </c>
      <c r="G4192" s="14">
        <v>1653053476399</v>
      </c>
      <c r="H4192" s="55">
        <v>0.59245370370370398</v>
      </c>
      <c r="I4192" s="33">
        <v>44886.592453703699</v>
      </c>
      <c r="J4192" s="58">
        <v>44886</v>
      </c>
      <c r="K4192" s="13" t="s">
        <v>213</v>
      </c>
      <c r="L4192" s="13" t="s">
        <v>30</v>
      </c>
      <c r="M4192" s="13" t="s">
        <v>282</v>
      </c>
      <c r="N4192" s="13" t="s">
        <v>206</v>
      </c>
      <c r="O4192" s="33" t="s">
        <v>38</v>
      </c>
      <c r="P4192" s="58" t="s">
        <v>38</v>
      </c>
      <c r="Q4192" s="33" t="s">
        <v>207</v>
      </c>
      <c r="R4192" s="14" t="s">
        <v>38</v>
      </c>
      <c r="S4192" s="13" t="s">
        <v>216</v>
      </c>
      <c r="T4192" s="13" t="s">
        <v>278</v>
      </c>
      <c r="U4192" s="33">
        <f t="shared" ca="1" si="780"/>
        <v>45744.56914039352</v>
      </c>
      <c r="V4192" s="13" t="str">
        <f t="shared" si="781"/>
        <v>Bangalore</v>
      </c>
      <c r="W4192" s="13" t="str">
        <f t="shared" si="782"/>
        <v>RI</v>
      </c>
      <c r="X4192" s="13">
        <f t="shared" si="783"/>
        <v>14</v>
      </c>
      <c r="Y4192" s="13" t="str">
        <f>IFERROR(VLOOKUP(C4192,ReceivingTeam[],2,FALSE),"HelpDesk")</f>
        <v>Branch office</v>
      </c>
      <c r="Z4192" s="67">
        <f t="shared" si="784"/>
        <v>44889.904953703699</v>
      </c>
      <c r="AA4192" s="68">
        <f t="shared" si="785"/>
        <v>44886</v>
      </c>
      <c r="AB4192" s="69" t="b">
        <f t="shared" si="786"/>
        <v>1</v>
      </c>
      <c r="AC4192" s="70">
        <f t="shared" si="787"/>
        <v>3</v>
      </c>
      <c r="AD4192" s="67">
        <f t="shared" si="788"/>
        <v>44889.904953703699</v>
      </c>
      <c r="AE4192" s="67">
        <f>VLOOKUP(V4192,'Branch Wise Work Timelines'!C:G,3,FALSE)+AA4192</f>
        <v>44886.416666666664</v>
      </c>
      <c r="AF4192" s="67">
        <f>IF(V4192="Bangalore",VLOOKUP(V4192,'Branch Wise Work Timelines'!C:G,4,FALSE)+AA4192+1,IF(V4192="Mumbai",VLOOKUP(V4192,'Branch Wise Work Timelines'!C:G,4,FALSE)+AA4192+1,VLOOKUP(V4192,'Branch Wise Work Timelines'!C:G,4,FALSE)+AA4192))</f>
        <v>44887.104166666664</v>
      </c>
      <c r="AG4192" s="67">
        <f>WORKDAY.INTL(AA4192,1,11)+VLOOKUP(V4192,'Branch Wise Work Timelines'!C:G,3,FALSE)</f>
        <v>44887.416666666664</v>
      </c>
      <c r="AH4192" s="69" t="str">
        <f t="shared" ca="1" si="789"/>
        <v>Out of TAT</v>
      </c>
      <c r="AI4192" s="69">
        <f t="shared" ca="1" si="790"/>
        <v>20512</v>
      </c>
      <c r="AJ4192" s="69" t="str">
        <f ca="1">IF(AI4192&lt;0,"0-12",IFERROR(VLOOKUP(AI4192,Breakup[],2,FALSE),"&gt;24"))</f>
        <v>&gt;24</v>
      </c>
      <c r="AK4192" s="69" t="str">
        <f>VLOOKUP(V4192,Master!B:D,3,FALSE)</f>
        <v>South</v>
      </c>
      <c r="AL4192" s="69" t="str">
        <f t="shared" si="791"/>
        <v>Bangalore</v>
      </c>
    </row>
    <row r="4193" spans="1:38">
      <c r="A4193" s="14" t="s">
        <v>8715</v>
      </c>
      <c r="B4193" s="54">
        <v>44701.817379780099</v>
      </c>
      <c r="C4193" s="13" t="s">
        <v>89</v>
      </c>
      <c r="D4193" s="13">
        <v>771</v>
      </c>
      <c r="E4193" s="13" t="s">
        <v>8716</v>
      </c>
      <c r="F4193" s="13" t="s">
        <v>15</v>
      </c>
      <c r="G4193" s="14">
        <v>1653056396900</v>
      </c>
      <c r="H4193" s="55">
        <v>0.97083333333333299</v>
      </c>
      <c r="I4193" s="33">
        <v>44890.970833333296</v>
      </c>
      <c r="J4193" s="58">
        <v>44890</v>
      </c>
      <c r="K4193" s="13" t="s">
        <v>213</v>
      </c>
      <c r="L4193" s="13" t="s">
        <v>30</v>
      </c>
      <c r="M4193" s="13" t="s">
        <v>75</v>
      </c>
      <c r="N4193" s="13" t="s">
        <v>206</v>
      </c>
      <c r="O4193" s="33" t="s">
        <v>38</v>
      </c>
      <c r="P4193" s="58" t="s">
        <v>38</v>
      </c>
      <c r="Q4193" s="33" t="s">
        <v>207</v>
      </c>
      <c r="R4193" s="14" t="s">
        <v>38</v>
      </c>
      <c r="S4193" s="13" t="s">
        <v>216</v>
      </c>
      <c r="T4193" s="13" t="s">
        <v>217</v>
      </c>
      <c r="U4193" s="33">
        <f t="shared" ca="1" si="780"/>
        <v>45744.56914039352</v>
      </c>
      <c r="V4193" s="13" t="str">
        <f t="shared" si="781"/>
        <v>Bangalore</v>
      </c>
      <c r="W4193" s="13" t="str">
        <f t="shared" si="782"/>
        <v>CLS</v>
      </c>
      <c r="X4193" s="13">
        <f t="shared" si="783"/>
        <v>23</v>
      </c>
      <c r="Y4193" s="13" t="str">
        <f>IFERROR(VLOOKUP(C4193,ReceivingTeam[],2,FALSE),"HelpDesk")</f>
        <v>Branch office</v>
      </c>
      <c r="Z4193" s="67">
        <f t="shared" si="784"/>
        <v>44891.783333333296</v>
      </c>
      <c r="AA4193" s="68">
        <f t="shared" si="785"/>
        <v>44890</v>
      </c>
      <c r="AB4193" s="69" t="b">
        <f t="shared" si="786"/>
        <v>1</v>
      </c>
      <c r="AC4193" s="70">
        <f t="shared" si="787"/>
        <v>0.5</v>
      </c>
      <c r="AD4193" s="67">
        <f t="shared" si="788"/>
        <v>44891.783333333296</v>
      </c>
      <c r="AE4193" s="67">
        <f>VLOOKUP(V4193,'Branch Wise Work Timelines'!C:G,3,FALSE)+AA4193</f>
        <v>44890.416666666664</v>
      </c>
      <c r="AF4193" s="67">
        <f>IF(V4193="Bangalore",VLOOKUP(V4193,'Branch Wise Work Timelines'!C:G,4,FALSE)+AA4193+1,IF(V4193="Mumbai",VLOOKUP(V4193,'Branch Wise Work Timelines'!C:G,4,FALSE)+AA4193+1,VLOOKUP(V4193,'Branch Wise Work Timelines'!C:G,4,FALSE)+AA4193))</f>
        <v>44891.104166666664</v>
      </c>
      <c r="AG4193" s="67">
        <f>WORKDAY.INTL(AA4193,1,11)+VLOOKUP(V4193,'Branch Wise Work Timelines'!C:G,3,FALSE)</f>
        <v>44891.416666666664</v>
      </c>
      <c r="AH4193" s="69" t="str">
        <f t="shared" ca="1" si="789"/>
        <v>Out of TAT</v>
      </c>
      <c r="AI4193" s="69">
        <f t="shared" ca="1" si="790"/>
        <v>20467</v>
      </c>
      <c r="AJ4193" s="69" t="str">
        <f ca="1">IF(AI4193&lt;0,"0-12",IFERROR(VLOOKUP(AI4193,Breakup[],2,FALSE),"&gt;24"))</f>
        <v>&gt;24</v>
      </c>
      <c r="AK4193" s="69" t="str">
        <f>VLOOKUP(V4193,Master!B:D,3,FALSE)</f>
        <v>South</v>
      </c>
      <c r="AL4193" s="69" t="str">
        <f t="shared" si="791"/>
        <v>Bangalore-CLS</v>
      </c>
    </row>
    <row r="4194" spans="1:38">
      <c r="A4194" s="14" t="s">
        <v>8717</v>
      </c>
      <c r="B4194" s="54">
        <v>44701.740605636602</v>
      </c>
      <c r="C4194" s="13" t="s">
        <v>144</v>
      </c>
      <c r="D4194" s="13">
        <v>591</v>
      </c>
      <c r="E4194" s="13" t="s">
        <v>8718</v>
      </c>
      <c r="F4194" s="13" t="s">
        <v>33</v>
      </c>
      <c r="G4194" s="14">
        <v>1653049054803</v>
      </c>
      <c r="H4194" s="55">
        <v>0.93708333333333305</v>
      </c>
      <c r="I4194" s="33">
        <v>44888.937083333301</v>
      </c>
      <c r="J4194" s="58">
        <v>44888</v>
      </c>
      <c r="K4194" s="13" t="s">
        <v>325</v>
      </c>
      <c r="L4194" s="13" t="s">
        <v>55</v>
      </c>
      <c r="M4194" s="13" t="s">
        <v>347</v>
      </c>
      <c r="N4194" s="13" t="s">
        <v>206</v>
      </c>
      <c r="O4194" s="33" t="s">
        <v>38</v>
      </c>
      <c r="P4194" s="58" t="s">
        <v>38</v>
      </c>
      <c r="Q4194" s="33" t="s">
        <v>207</v>
      </c>
      <c r="R4194" s="14" t="s">
        <v>38</v>
      </c>
      <c r="S4194" s="13" t="s">
        <v>208</v>
      </c>
      <c r="T4194" s="13" t="s">
        <v>209</v>
      </c>
      <c r="U4194" s="33">
        <f t="shared" ca="1" si="780"/>
        <v>45744.56914039352</v>
      </c>
      <c r="V4194" s="13" t="str">
        <f t="shared" si="781"/>
        <v>Delhi</v>
      </c>
      <c r="W4194" s="13" t="str">
        <f t="shared" si="782"/>
        <v>RI</v>
      </c>
      <c r="X4194" s="13">
        <f t="shared" si="783"/>
        <v>22</v>
      </c>
      <c r="Y4194" s="13" t="str">
        <f>IFERROR(VLOOKUP(C4194,ReceivingTeam[],2,FALSE),"HelpDesk")</f>
        <v>Branch office</v>
      </c>
      <c r="Z4194" s="67">
        <f t="shared" si="784"/>
        <v>44890.08291666663</v>
      </c>
      <c r="AA4194" s="68">
        <f t="shared" si="785"/>
        <v>44888</v>
      </c>
      <c r="AB4194" s="69" t="b">
        <f t="shared" si="786"/>
        <v>1</v>
      </c>
      <c r="AC4194" s="70">
        <f t="shared" si="787"/>
        <v>0.5</v>
      </c>
      <c r="AD4194" s="67">
        <f t="shared" si="788"/>
        <v>44890.08291666663</v>
      </c>
      <c r="AE4194" s="67">
        <f>VLOOKUP(V4194,'Branch Wise Work Timelines'!C:G,3,FALSE)+AA4194</f>
        <v>44888.416666666664</v>
      </c>
      <c r="AF4194" s="67">
        <f>IF(V4194="Bangalore",VLOOKUP(V4194,'Branch Wise Work Timelines'!C:G,4,FALSE)+AA4194+1,IF(V4194="Mumbai",VLOOKUP(V4194,'Branch Wise Work Timelines'!C:G,4,FALSE)+AA4194+1,VLOOKUP(V4194,'Branch Wise Work Timelines'!C:G,4,FALSE)+AA4194))</f>
        <v>44888.770833333336</v>
      </c>
      <c r="AG4194" s="67">
        <f>WORKDAY.INTL(AA4194,1,11)+VLOOKUP(V4194,'Branch Wise Work Timelines'!C:G,3,FALSE)</f>
        <v>44889.416666666664</v>
      </c>
      <c r="AH4194" s="69" t="str">
        <f t="shared" ca="1" si="789"/>
        <v>Out of TAT</v>
      </c>
      <c r="AI4194" s="69">
        <f t="shared" ca="1" si="790"/>
        <v>20508</v>
      </c>
      <c r="AJ4194" s="69" t="str">
        <f ca="1">IF(AI4194&lt;0,"0-12",IFERROR(VLOOKUP(AI4194,Breakup[],2,FALSE),"&gt;24"))</f>
        <v>&gt;24</v>
      </c>
      <c r="AK4194" s="69" t="str">
        <f>VLOOKUP(V4194,Master!B:D,3,FALSE)</f>
        <v>North</v>
      </c>
      <c r="AL4194" s="69" t="str">
        <f t="shared" si="791"/>
        <v>Delhi</v>
      </c>
    </row>
    <row r="4195" spans="1:38">
      <c r="A4195" s="14" t="s">
        <v>8719</v>
      </c>
      <c r="B4195" s="54">
        <v>44701.785901585601</v>
      </c>
      <c r="C4195" s="13" t="s">
        <v>372</v>
      </c>
      <c r="D4195" s="13">
        <v>465</v>
      </c>
      <c r="E4195" s="13" t="s">
        <v>8720</v>
      </c>
      <c r="F4195" s="13" t="s">
        <v>15</v>
      </c>
      <c r="G4195" s="14">
        <v>1653054189256</v>
      </c>
      <c r="H4195" s="55">
        <v>0.556111111111111</v>
      </c>
      <c r="I4195" s="33">
        <v>44890.556111111102</v>
      </c>
      <c r="J4195" s="58">
        <v>44890</v>
      </c>
      <c r="K4195" s="13" t="s">
        <v>213</v>
      </c>
      <c r="L4195" s="13" t="s">
        <v>30</v>
      </c>
      <c r="M4195" s="13" t="s">
        <v>214</v>
      </c>
      <c r="N4195" s="13" t="s">
        <v>206</v>
      </c>
      <c r="O4195" s="33" t="s">
        <v>38</v>
      </c>
      <c r="P4195" s="58" t="s">
        <v>38</v>
      </c>
      <c r="Q4195" s="33" t="s">
        <v>207</v>
      </c>
      <c r="R4195" s="14" t="s">
        <v>38</v>
      </c>
      <c r="S4195" s="13" t="s">
        <v>216</v>
      </c>
      <c r="T4195" s="13" t="s">
        <v>217</v>
      </c>
      <c r="U4195" s="33">
        <f t="shared" ca="1" si="780"/>
        <v>45744.56914039352</v>
      </c>
      <c r="V4195" s="13" t="str">
        <f t="shared" si="781"/>
        <v>Bangalore</v>
      </c>
      <c r="W4195" s="13" t="str">
        <f t="shared" si="782"/>
        <v>CLS</v>
      </c>
      <c r="X4195" s="13">
        <f t="shared" si="783"/>
        <v>13</v>
      </c>
      <c r="Y4195" s="13" t="str">
        <f>IFERROR(VLOOKUP(C4195,ReceivingTeam[],2,FALSE),"HelpDesk")</f>
        <v>HelpDesk</v>
      </c>
      <c r="Z4195" s="67">
        <f t="shared" si="784"/>
        <v>44891.056111111102</v>
      </c>
      <c r="AA4195" s="68">
        <f t="shared" si="785"/>
        <v>44890</v>
      </c>
      <c r="AB4195" s="69" t="b">
        <f t="shared" si="786"/>
        <v>1</v>
      </c>
      <c r="AC4195" s="70">
        <f t="shared" si="787"/>
        <v>0.5</v>
      </c>
      <c r="AD4195" s="67">
        <f t="shared" si="788"/>
        <v>44891.056111111102</v>
      </c>
      <c r="AE4195" s="67">
        <f>VLOOKUP(V4195,'Branch Wise Work Timelines'!C:G,3,FALSE)+AA4195</f>
        <v>44890.416666666664</v>
      </c>
      <c r="AF4195" s="67">
        <f>IF(V4195="Bangalore",VLOOKUP(V4195,'Branch Wise Work Timelines'!C:G,4,FALSE)+AA4195+1,IF(V4195="Mumbai",VLOOKUP(V4195,'Branch Wise Work Timelines'!C:G,4,FALSE)+AA4195+1,VLOOKUP(V4195,'Branch Wise Work Timelines'!C:G,4,FALSE)+AA4195))</f>
        <v>44891.104166666664</v>
      </c>
      <c r="AG4195" s="67">
        <f>WORKDAY.INTL(AA4195,1,11)+VLOOKUP(V4195,'Branch Wise Work Timelines'!C:G,3,FALSE)</f>
        <v>44891.416666666664</v>
      </c>
      <c r="AH4195" s="69" t="str">
        <f t="shared" ca="1" si="789"/>
        <v>Out of TAT</v>
      </c>
      <c r="AI4195" s="69">
        <f t="shared" ca="1" si="790"/>
        <v>20485</v>
      </c>
      <c r="AJ4195" s="69" t="str">
        <f ca="1">IF(AI4195&lt;0,"0-12",IFERROR(VLOOKUP(AI4195,Breakup[],2,FALSE),"&gt;24"))</f>
        <v>&gt;24</v>
      </c>
      <c r="AK4195" s="69" t="str">
        <f>VLOOKUP(V4195,Master!B:D,3,FALSE)</f>
        <v>South</v>
      </c>
      <c r="AL4195" s="69" t="str">
        <f t="shared" si="791"/>
        <v>Bangalore-CLS</v>
      </c>
    </row>
    <row r="4196" spans="1:38">
      <c r="A4196" s="14" t="s">
        <v>8721</v>
      </c>
      <c r="B4196" s="54">
        <v>44701.720981134298</v>
      </c>
      <c r="C4196" s="13" t="s">
        <v>243</v>
      </c>
      <c r="D4196" s="13">
        <v>1478</v>
      </c>
      <c r="E4196" s="13" t="s">
        <v>8722</v>
      </c>
      <c r="F4196" s="13" t="s">
        <v>15</v>
      </c>
      <c r="G4196" s="14">
        <v>1653049644596</v>
      </c>
      <c r="H4196" s="55">
        <v>0.96480324074074097</v>
      </c>
      <c r="I4196" s="33">
        <v>44890.964803240699</v>
      </c>
      <c r="J4196" s="58">
        <v>44890</v>
      </c>
      <c r="K4196" s="13" t="s">
        <v>213</v>
      </c>
      <c r="L4196" s="13" t="s">
        <v>30</v>
      </c>
      <c r="M4196" s="13" t="s">
        <v>214</v>
      </c>
      <c r="N4196" s="13" t="s">
        <v>206</v>
      </c>
      <c r="O4196" s="33" t="s">
        <v>38</v>
      </c>
      <c r="P4196" s="58" t="s">
        <v>38</v>
      </c>
      <c r="Q4196" s="33" t="s">
        <v>207</v>
      </c>
      <c r="R4196" s="14" t="s">
        <v>38</v>
      </c>
      <c r="S4196" s="13" t="s">
        <v>216</v>
      </c>
      <c r="T4196" s="13" t="s">
        <v>217</v>
      </c>
      <c r="U4196" s="33">
        <f t="shared" ca="1" si="780"/>
        <v>45744.56914039352</v>
      </c>
      <c r="V4196" s="13" t="str">
        <f t="shared" si="781"/>
        <v>Bangalore</v>
      </c>
      <c r="W4196" s="13" t="str">
        <f t="shared" si="782"/>
        <v>CLS</v>
      </c>
      <c r="X4196" s="13">
        <f t="shared" si="783"/>
        <v>23</v>
      </c>
      <c r="Y4196" s="13" t="str">
        <f>IFERROR(VLOOKUP(C4196,ReceivingTeam[],2,FALSE),"HelpDesk")</f>
        <v>HelpDesk</v>
      </c>
      <c r="Z4196" s="67">
        <f t="shared" si="784"/>
        <v>44891.777303240699</v>
      </c>
      <c r="AA4196" s="68">
        <f t="shared" si="785"/>
        <v>44890</v>
      </c>
      <c r="AB4196" s="69" t="b">
        <f t="shared" si="786"/>
        <v>1</v>
      </c>
      <c r="AC4196" s="70">
        <f t="shared" si="787"/>
        <v>0.5</v>
      </c>
      <c r="AD4196" s="67">
        <f t="shared" si="788"/>
        <v>44891.777303240699</v>
      </c>
      <c r="AE4196" s="67">
        <f>VLOOKUP(V4196,'Branch Wise Work Timelines'!C:G,3,FALSE)+AA4196</f>
        <v>44890.416666666664</v>
      </c>
      <c r="AF4196" s="67">
        <f>IF(V4196="Bangalore",VLOOKUP(V4196,'Branch Wise Work Timelines'!C:G,4,FALSE)+AA4196+1,IF(V4196="Mumbai",VLOOKUP(V4196,'Branch Wise Work Timelines'!C:G,4,FALSE)+AA4196+1,VLOOKUP(V4196,'Branch Wise Work Timelines'!C:G,4,FALSE)+AA4196))</f>
        <v>44891.104166666664</v>
      </c>
      <c r="AG4196" s="67">
        <f>WORKDAY.INTL(AA4196,1,11)+VLOOKUP(V4196,'Branch Wise Work Timelines'!C:G,3,FALSE)</f>
        <v>44891.416666666664</v>
      </c>
      <c r="AH4196" s="69" t="str">
        <f t="shared" ca="1" si="789"/>
        <v>Out of TAT</v>
      </c>
      <c r="AI4196" s="69">
        <f t="shared" ca="1" si="790"/>
        <v>20468</v>
      </c>
      <c r="AJ4196" s="69" t="str">
        <f ca="1">IF(AI4196&lt;0,"0-12",IFERROR(VLOOKUP(AI4196,Breakup[],2,FALSE),"&gt;24"))</f>
        <v>&gt;24</v>
      </c>
      <c r="AK4196" s="69" t="str">
        <f>VLOOKUP(V4196,Master!B:D,3,FALSE)</f>
        <v>South</v>
      </c>
      <c r="AL4196" s="69" t="str">
        <f t="shared" si="791"/>
        <v>Bangalore-CLS</v>
      </c>
    </row>
    <row r="4197" spans="1:38">
      <c r="A4197" s="14" t="s">
        <v>8723</v>
      </c>
      <c r="B4197" s="54">
        <v>44701.713486307897</v>
      </c>
      <c r="C4197" s="13" t="s">
        <v>323</v>
      </c>
      <c r="D4197" s="13">
        <v>1072</v>
      </c>
      <c r="E4197" s="13" t="s">
        <v>8724</v>
      </c>
      <c r="F4197" s="13" t="s">
        <v>33</v>
      </c>
      <c r="G4197" s="14">
        <v>1653047864057</v>
      </c>
      <c r="H4197" s="55">
        <v>0.134756944444444</v>
      </c>
      <c r="I4197" s="33">
        <v>44881.134756944397</v>
      </c>
      <c r="J4197" s="58">
        <v>44881</v>
      </c>
      <c r="K4197" s="13" t="s">
        <v>325</v>
      </c>
      <c r="L4197" s="13" t="s">
        <v>55</v>
      </c>
      <c r="M4197" s="13" t="s">
        <v>323</v>
      </c>
      <c r="N4197" s="13" t="s">
        <v>206</v>
      </c>
      <c r="O4197" s="33" t="s">
        <v>38</v>
      </c>
      <c r="P4197" s="58" t="s">
        <v>38</v>
      </c>
      <c r="Q4197" s="33" t="s">
        <v>207</v>
      </c>
      <c r="R4197" s="14" t="s">
        <v>38</v>
      </c>
      <c r="S4197" s="13" t="s">
        <v>208</v>
      </c>
      <c r="T4197" s="13" t="s">
        <v>209</v>
      </c>
      <c r="U4197" s="33">
        <f t="shared" ca="1" si="780"/>
        <v>45744.56914039352</v>
      </c>
      <c r="V4197" s="13" t="str">
        <f t="shared" si="781"/>
        <v>Delhi</v>
      </c>
      <c r="W4197" s="13" t="str">
        <f t="shared" si="782"/>
        <v>RI</v>
      </c>
      <c r="X4197" s="13">
        <f t="shared" si="783"/>
        <v>3</v>
      </c>
      <c r="Y4197" s="13" t="str">
        <f>IFERROR(VLOOKUP(C4197,ReceivingTeam[],2,FALSE),"HelpDesk")</f>
        <v>HelpDesk</v>
      </c>
      <c r="Z4197" s="67">
        <f t="shared" si="784"/>
        <v>44882.562499999993</v>
      </c>
      <c r="AA4197" s="68">
        <f t="shared" si="785"/>
        <v>44881</v>
      </c>
      <c r="AB4197" s="69" t="b">
        <f t="shared" si="786"/>
        <v>1</v>
      </c>
      <c r="AC4197" s="70">
        <f t="shared" si="787"/>
        <v>0.5</v>
      </c>
      <c r="AD4197" s="67">
        <f t="shared" si="788"/>
        <v>44882.562499999993</v>
      </c>
      <c r="AE4197" s="67">
        <f>VLOOKUP(V4197,'Branch Wise Work Timelines'!C:G,3,FALSE)+AA4197</f>
        <v>44881.416666666664</v>
      </c>
      <c r="AF4197" s="67">
        <f>IF(V4197="Bangalore",VLOOKUP(V4197,'Branch Wise Work Timelines'!C:G,4,FALSE)+AA4197+1,IF(V4197="Mumbai",VLOOKUP(V4197,'Branch Wise Work Timelines'!C:G,4,FALSE)+AA4197+1,VLOOKUP(V4197,'Branch Wise Work Timelines'!C:G,4,FALSE)+AA4197))</f>
        <v>44881.770833333336</v>
      </c>
      <c r="AG4197" s="67">
        <f>WORKDAY.INTL(AA4197,1,11)+VLOOKUP(V4197,'Branch Wise Work Timelines'!C:G,3,FALSE)</f>
        <v>44882.416666666664</v>
      </c>
      <c r="AH4197" s="69" t="str">
        <f t="shared" ca="1" si="789"/>
        <v>Out of TAT</v>
      </c>
      <c r="AI4197" s="69">
        <f t="shared" ca="1" si="790"/>
        <v>20689</v>
      </c>
      <c r="AJ4197" s="69" t="str">
        <f ca="1">IF(AI4197&lt;0,"0-12",IFERROR(VLOOKUP(AI4197,Breakup[],2,FALSE),"&gt;24"))</f>
        <v>&gt;24</v>
      </c>
      <c r="AK4197" s="69" t="str">
        <f>VLOOKUP(V4197,Master!B:D,3,FALSE)</f>
        <v>North</v>
      </c>
      <c r="AL4197" s="69" t="str">
        <f t="shared" si="791"/>
        <v>Delhi</v>
      </c>
    </row>
    <row r="4198" spans="1:38">
      <c r="A4198" s="14" t="s">
        <v>8725</v>
      </c>
      <c r="B4198" s="54">
        <v>44701.7559702199</v>
      </c>
      <c r="C4198" s="13" t="s">
        <v>136</v>
      </c>
      <c r="D4198" s="13">
        <v>1946</v>
      </c>
      <c r="E4198" s="13" t="s">
        <v>8726</v>
      </c>
      <c r="F4198" s="13" t="s">
        <v>33</v>
      </c>
      <c r="G4198" s="14">
        <v>1653050794968</v>
      </c>
      <c r="H4198" s="55">
        <v>0.72027777777777802</v>
      </c>
      <c r="I4198" s="33">
        <v>44884.7202777778</v>
      </c>
      <c r="J4198" s="58">
        <v>44884</v>
      </c>
      <c r="K4198" s="13" t="s">
        <v>257</v>
      </c>
      <c r="L4198" s="13" t="s">
        <v>72</v>
      </c>
      <c r="M4198" s="13" t="s">
        <v>286</v>
      </c>
      <c r="N4198" s="13" t="s">
        <v>206</v>
      </c>
      <c r="O4198" s="33" t="s">
        <v>38</v>
      </c>
      <c r="P4198" s="58" t="s">
        <v>38</v>
      </c>
      <c r="Q4198" s="33" t="s">
        <v>207</v>
      </c>
      <c r="R4198" s="14" t="s">
        <v>38</v>
      </c>
      <c r="S4198" s="13" t="s">
        <v>216</v>
      </c>
      <c r="T4198" s="13" t="s">
        <v>217</v>
      </c>
      <c r="U4198" s="33">
        <f t="shared" ca="1" si="780"/>
        <v>45744.56914039352</v>
      </c>
      <c r="V4198" s="13" t="str">
        <f t="shared" si="781"/>
        <v>Pune</v>
      </c>
      <c r="W4198" s="13" t="str">
        <f t="shared" si="782"/>
        <v>RI</v>
      </c>
      <c r="X4198" s="13">
        <f t="shared" si="783"/>
        <v>17</v>
      </c>
      <c r="Y4198" s="13" t="str">
        <f>IFERROR(VLOOKUP(C4198,ReceivingTeam[],2,FALSE),"HelpDesk")</f>
        <v>Branch office</v>
      </c>
      <c r="Z4198" s="67">
        <f t="shared" si="784"/>
        <v>44886.8452777778</v>
      </c>
      <c r="AA4198" s="68">
        <f t="shared" si="785"/>
        <v>44884</v>
      </c>
      <c r="AB4198" s="69" t="b">
        <f t="shared" si="786"/>
        <v>1</v>
      </c>
      <c r="AC4198" s="70">
        <f t="shared" si="787"/>
        <v>0.5</v>
      </c>
      <c r="AD4198" s="67">
        <f t="shared" si="788"/>
        <v>44886.8452777778</v>
      </c>
      <c r="AE4198" s="67">
        <f>VLOOKUP(V4198,'Branch Wise Work Timelines'!C:G,3,FALSE)+AA4198</f>
        <v>44884.395833333336</v>
      </c>
      <c r="AF4198" s="67">
        <f>IF(V4198="Bangalore",VLOOKUP(V4198,'Branch Wise Work Timelines'!C:G,4,FALSE)+AA4198+1,IF(V4198="Mumbai",VLOOKUP(V4198,'Branch Wise Work Timelines'!C:G,4,FALSE)+AA4198+1,VLOOKUP(V4198,'Branch Wise Work Timelines'!C:G,4,FALSE)+AA4198))</f>
        <v>44884.770833333336</v>
      </c>
      <c r="AG4198" s="67">
        <f>WORKDAY.INTL(AA4198,1,11)+VLOOKUP(V4198,'Branch Wise Work Timelines'!C:G,3,FALSE)</f>
        <v>44886.395833333336</v>
      </c>
      <c r="AH4198" s="69" t="str">
        <f t="shared" ca="1" si="789"/>
        <v>Out of TAT</v>
      </c>
      <c r="AI4198" s="69">
        <f t="shared" ca="1" si="790"/>
        <v>20586</v>
      </c>
      <c r="AJ4198" s="69" t="str">
        <f ca="1">IF(AI4198&lt;0,"0-12",IFERROR(VLOOKUP(AI4198,Breakup[],2,FALSE),"&gt;24"))</f>
        <v>&gt;24</v>
      </c>
      <c r="AK4198" s="69" t="str">
        <f>VLOOKUP(V4198,Master!B:D,3,FALSE)</f>
        <v>West</v>
      </c>
      <c r="AL4198" s="69" t="str">
        <f t="shared" si="791"/>
        <v>Pune</v>
      </c>
    </row>
    <row r="4199" spans="1:38">
      <c r="A4199" s="14" t="s">
        <v>8727</v>
      </c>
      <c r="B4199" s="54">
        <v>44701.688977164398</v>
      </c>
      <c r="C4199" s="13" t="s">
        <v>243</v>
      </c>
      <c r="D4199" s="13">
        <v>1395</v>
      </c>
      <c r="E4199" s="13" t="s">
        <v>8728</v>
      </c>
      <c r="F4199" s="13" t="s">
        <v>15</v>
      </c>
      <c r="G4199" s="14">
        <v>1653048302745</v>
      </c>
      <c r="H4199" s="55">
        <v>0.923032407407407</v>
      </c>
      <c r="I4199" s="33">
        <v>44888.923032407401</v>
      </c>
      <c r="J4199" s="58">
        <v>44888</v>
      </c>
      <c r="K4199" s="13" t="s">
        <v>213</v>
      </c>
      <c r="L4199" s="13" t="s">
        <v>30</v>
      </c>
      <c r="M4199" s="13" t="s">
        <v>75</v>
      </c>
      <c r="N4199" s="13" t="s">
        <v>206</v>
      </c>
      <c r="O4199" s="33" t="s">
        <v>38</v>
      </c>
      <c r="P4199" s="58" t="s">
        <v>38</v>
      </c>
      <c r="Q4199" s="33" t="s">
        <v>207</v>
      </c>
      <c r="R4199" s="14" t="s">
        <v>38</v>
      </c>
      <c r="S4199" s="13" t="s">
        <v>216</v>
      </c>
      <c r="T4199" s="13" t="s">
        <v>217</v>
      </c>
      <c r="U4199" s="33">
        <f t="shared" ca="1" si="780"/>
        <v>45744.56914039352</v>
      </c>
      <c r="V4199" s="13" t="str">
        <f t="shared" si="781"/>
        <v>Bangalore</v>
      </c>
      <c r="W4199" s="13" t="str">
        <f t="shared" si="782"/>
        <v>CLS</v>
      </c>
      <c r="X4199" s="13">
        <f t="shared" si="783"/>
        <v>22</v>
      </c>
      <c r="Y4199" s="13" t="str">
        <f>IFERROR(VLOOKUP(C4199,ReceivingTeam[],2,FALSE),"HelpDesk")</f>
        <v>HelpDesk</v>
      </c>
      <c r="Z4199" s="67">
        <f t="shared" si="784"/>
        <v>44889.735532407401</v>
      </c>
      <c r="AA4199" s="68">
        <f t="shared" si="785"/>
        <v>44888</v>
      </c>
      <c r="AB4199" s="69" t="b">
        <f t="shared" si="786"/>
        <v>1</v>
      </c>
      <c r="AC4199" s="70">
        <f t="shared" si="787"/>
        <v>0.5</v>
      </c>
      <c r="AD4199" s="67">
        <f t="shared" si="788"/>
        <v>44889.735532407401</v>
      </c>
      <c r="AE4199" s="67">
        <f>VLOOKUP(V4199,'Branch Wise Work Timelines'!C:G,3,FALSE)+AA4199</f>
        <v>44888.416666666664</v>
      </c>
      <c r="AF4199" s="67">
        <f>IF(V4199="Bangalore",VLOOKUP(V4199,'Branch Wise Work Timelines'!C:G,4,FALSE)+AA4199+1,IF(V4199="Mumbai",VLOOKUP(V4199,'Branch Wise Work Timelines'!C:G,4,FALSE)+AA4199+1,VLOOKUP(V4199,'Branch Wise Work Timelines'!C:G,4,FALSE)+AA4199))</f>
        <v>44889.104166666664</v>
      </c>
      <c r="AG4199" s="67">
        <f>WORKDAY.INTL(AA4199,1,11)+VLOOKUP(V4199,'Branch Wise Work Timelines'!C:G,3,FALSE)</f>
        <v>44889.416666666664</v>
      </c>
      <c r="AH4199" s="69" t="str">
        <f t="shared" ca="1" si="789"/>
        <v>Out of TAT</v>
      </c>
      <c r="AI4199" s="69">
        <f t="shared" ca="1" si="790"/>
        <v>20517</v>
      </c>
      <c r="AJ4199" s="69" t="str">
        <f ca="1">IF(AI4199&lt;0,"0-12",IFERROR(VLOOKUP(AI4199,Breakup[],2,FALSE),"&gt;24"))</f>
        <v>&gt;24</v>
      </c>
      <c r="AK4199" s="69" t="str">
        <f>VLOOKUP(V4199,Master!B:D,3,FALSE)</f>
        <v>South</v>
      </c>
      <c r="AL4199" s="69" t="str">
        <f t="shared" si="791"/>
        <v>Bangalore-CLS</v>
      </c>
    </row>
    <row r="4200" spans="1:38">
      <c r="A4200" s="14" t="s">
        <v>8729</v>
      </c>
      <c r="B4200" s="54">
        <v>44701.612573344901</v>
      </c>
      <c r="C4200" s="13" t="s">
        <v>255</v>
      </c>
      <c r="D4200" s="13">
        <v>401</v>
      </c>
      <c r="E4200" s="13" t="s">
        <v>8730</v>
      </c>
      <c r="F4200" s="13" t="s">
        <v>33</v>
      </c>
      <c r="G4200" s="14">
        <v>1653047132597</v>
      </c>
      <c r="H4200" s="55">
        <v>0.32591435185185202</v>
      </c>
      <c r="I4200" s="33">
        <v>44882.325914351903</v>
      </c>
      <c r="J4200" s="58">
        <v>44882</v>
      </c>
      <c r="K4200" s="13" t="s">
        <v>257</v>
      </c>
      <c r="L4200" s="13" t="s">
        <v>72</v>
      </c>
      <c r="M4200" s="13" t="s">
        <v>255</v>
      </c>
      <c r="N4200" s="13" t="s">
        <v>206</v>
      </c>
      <c r="O4200" s="33" t="s">
        <v>38</v>
      </c>
      <c r="P4200" s="58" t="s">
        <v>38</v>
      </c>
      <c r="Q4200" s="33" t="s">
        <v>207</v>
      </c>
      <c r="R4200" s="14" t="s">
        <v>38</v>
      </c>
      <c r="S4200" s="13" t="s">
        <v>216</v>
      </c>
      <c r="T4200" s="13" t="s">
        <v>278</v>
      </c>
      <c r="U4200" s="33">
        <f t="shared" ca="1" si="780"/>
        <v>45744.56914039352</v>
      </c>
      <c r="V4200" s="13" t="str">
        <f t="shared" si="781"/>
        <v>Pune</v>
      </c>
      <c r="W4200" s="13" t="str">
        <f t="shared" si="782"/>
        <v>RI</v>
      </c>
      <c r="X4200" s="13">
        <f t="shared" si="783"/>
        <v>7</v>
      </c>
      <c r="Y4200" s="13" t="str">
        <f>IFERROR(VLOOKUP(C4200,ReceivingTeam[],2,FALSE),"HelpDesk")</f>
        <v>HelpDesk</v>
      </c>
      <c r="Z4200" s="67">
        <f t="shared" si="784"/>
        <v>44886.020833333336</v>
      </c>
      <c r="AA4200" s="68">
        <f t="shared" si="785"/>
        <v>44882</v>
      </c>
      <c r="AB4200" s="69" t="b">
        <f t="shared" si="786"/>
        <v>1</v>
      </c>
      <c r="AC4200" s="70">
        <f t="shared" si="787"/>
        <v>3</v>
      </c>
      <c r="AD4200" s="67">
        <f t="shared" si="788"/>
        <v>44886.020833333336</v>
      </c>
      <c r="AE4200" s="67">
        <f>VLOOKUP(V4200,'Branch Wise Work Timelines'!C:G,3,FALSE)+AA4200</f>
        <v>44882.395833333336</v>
      </c>
      <c r="AF4200" s="67">
        <f>IF(V4200="Bangalore",VLOOKUP(V4200,'Branch Wise Work Timelines'!C:G,4,FALSE)+AA4200+1,IF(V4200="Mumbai",VLOOKUP(V4200,'Branch Wise Work Timelines'!C:G,4,FALSE)+AA4200+1,VLOOKUP(V4200,'Branch Wise Work Timelines'!C:G,4,FALSE)+AA4200))</f>
        <v>44882.770833333336</v>
      </c>
      <c r="AG4200" s="67">
        <f>WORKDAY.INTL(AA4200,1,11)+VLOOKUP(V4200,'Branch Wise Work Timelines'!C:G,3,FALSE)</f>
        <v>44883.395833333336</v>
      </c>
      <c r="AH4200" s="69" t="str">
        <f t="shared" ca="1" si="789"/>
        <v>Out of TAT</v>
      </c>
      <c r="AI4200" s="69">
        <f t="shared" ca="1" si="790"/>
        <v>20606</v>
      </c>
      <c r="AJ4200" s="69" t="str">
        <f ca="1">IF(AI4200&lt;0,"0-12",IFERROR(VLOOKUP(AI4200,Breakup[],2,FALSE),"&gt;24"))</f>
        <v>&gt;24</v>
      </c>
      <c r="AK4200" s="69" t="str">
        <f>VLOOKUP(V4200,Master!B:D,3,FALSE)</f>
        <v>West</v>
      </c>
      <c r="AL4200" s="69" t="str">
        <f t="shared" si="791"/>
        <v>Pune</v>
      </c>
    </row>
    <row r="4201" spans="1:38">
      <c r="A4201" s="14" t="s">
        <v>8731</v>
      </c>
      <c r="B4201" s="54">
        <v>44701.697586840302</v>
      </c>
      <c r="C4201" s="13" t="s">
        <v>404</v>
      </c>
      <c r="D4201" s="13">
        <v>1598</v>
      </c>
      <c r="E4201" s="13" t="s">
        <v>8732</v>
      </c>
      <c r="F4201" s="13" t="s">
        <v>15</v>
      </c>
      <c r="G4201" s="14">
        <v>1653050878117</v>
      </c>
      <c r="H4201" s="55">
        <v>0.989803240740741</v>
      </c>
      <c r="I4201" s="33">
        <v>44884.9898032407</v>
      </c>
      <c r="J4201" s="58">
        <v>44884</v>
      </c>
      <c r="K4201" s="13" t="s">
        <v>213</v>
      </c>
      <c r="L4201" s="13" t="s">
        <v>30</v>
      </c>
      <c r="M4201" s="13" t="s">
        <v>75</v>
      </c>
      <c r="N4201" s="13" t="s">
        <v>206</v>
      </c>
      <c r="O4201" s="33" t="s">
        <v>38</v>
      </c>
      <c r="P4201" s="58" t="s">
        <v>38</v>
      </c>
      <c r="Q4201" s="33" t="s">
        <v>207</v>
      </c>
      <c r="R4201" s="14" t="s">
        <v>38</v>
      </c>
      <c r="S4201" s="13" t="s">
        <v>208</v>
      </c>
      <c r="T4201" s="13" t="s">
        <v>209</v>
      </c>
      <c r="U4201" s="33">
        <f t="shared" ca="1" si="780"/>
        <v>45744.56914039352</v>
      </c>
      <c r="V4201" s="13" t="str">
        <f t="shared" si="781"/>
        <v>Bangalore</v>
      </c>
      <c r="W4201" s="13" t="str">
        <f t="shared" si="782"/>
        <v>CLS</v>
      </c>
      <c r="X4201" s="13">
        <f t="shared" si="783"/>
        <v>23</v>
      </c>
      <c r="Y4201" s="13" t="str">
        <f>IFERROR(VLOOKUP(C4201,ReceivingTeam[],2,FALSE),"HelpDesk")</f>
        <v>HelpDesk</v>
      </c>
      <c r="Z4201" s="67">
        <f t="shared" si="784"/>
        <v>44886.8023032407</v>
      </c>
      <c r="AA4201" s="68">
        <f t="shared" si="785"/>
        <v>44884</v>
      </c>
      <c r="AB4201" s="69" t="b">
        <f t="shared" si="786"/>
        <v>1</v>
      </c>
      <c r="AC4201" s="70">
        <f t="shared" si="787"/>
        <v>0.5</v>
      </c>
      <c r="AD4201" s="67">
        <f t="shared" si="788"/>
        <v>44886.8023032407</v>
      </c>
      <c r="AE4201" s="67">
        <f>VLOOKUP(V4201,'Branch Wise Work Timelines'!C:G,3,FALSE)+AA4201</f>
        <v>44884.416666666664</v>
      </c>
      <c r="AF4201" s="67">
        <f>IF(V4201="Bangalore",VLOOKUP(V4201,'Branch Wise Work Timelines'!C:G,4,FALSE)+AA4201+1,IF(V4201="Mumbai",VLOOKUP(V4201,'Branch Wise Work Timelines'!C:G,4,FALSE)+AA4201+1,VLOOKUP(V4201,'Branch Wise Work Timelines'!C:G,4,FALSE)+AA4201))</f>
        <v>44885.104166666664</v>
      </c>
      <c r="AG4201" s="67">
        <f>WORKDAY.INTL(AA4201,1,11)+VLOOKUP(V4201,'Branch Wise Work Timelines'!C:G,3,FALSE)</f>
        <v>44886.416666666664</v>
      </c>
      <c r="AH4201" s="69" t="str">
        <f t="shared" ca="1" si="789"/>
        <v>Out of TAT</v>
      </c>
      <c r="AI4201" s="69">
        <f t="shared" ca="1" si="790"/>
        <v>20587</v>
      </c>
      <c r="AJ4201" s="69" t="str">
        <f ca="1">IF(AI4201&lt;0,"0-12",IFERROR(VLOOKUP(AI4201,Breakup[],2,FALSE),"&gt;24"))</f>
        <v>&gt;24</v>
      </c>
      <c r="AK4201" s="69" t="str">
        <f>VLOOKUP(V4201,Master!B:D,3,FALSE)</f>
        <v>South</v>
      </c>
      <c r="AL4201" s="69" t="str">
        <f t="shared" si="791"/>
        <v>Bangalore-CLS</v>
      </c>
    </row>
    <row r="4202" spans="1:38">
      <c r="A4202" s="14" t="s">
        <v>8733</v>
      </c>
      <c r="B4202" s="54">
        <v>44701.719317048599</v>
      </c>
      <c r="C4202" s="13" t="s">
        <v>506</v>
      </c>
      <c r="D4202" s="13">
        <v>1905</v>
      </c>
      <c r="E4202" s="13" t="s">
        <v>8734</v>
      </c>
      <c r="F4202" s="13" t="s">
        <v>15</v>
      </c>
      <c r="G4202" s="14">
        <v>1653052565128</v>
      </c>
      <c r="H4202" s="55">
        <v>0.98971064814814802</v>
      </c>
      <c r="I4202" s="33">
        <v>44890.989710648202</v>
      </c>
      <c r="J4202" s="58">
        <v>44890</v>
      </c>
      <c r="K4202" s="13" t="s">
        <v>213</v>
      </c>
      <c r="L4202" s="13" t="s">
        <v>30</v>
      </c>
      <c r="M4202" s="13" t="s">
        <v>75</v>
      </c>
      <c r="N4202" s="13" t="s">
        <v>206</v>
      </c>
      <c r="O4202" s="33" t="s">
        <v>38</v>
      </c>
      <c r="P4202" s="58" t="s">
        <v>38</v>
      </c>
      <c r="Q4202" s="33" t="s">
        <v>207</v>
      </c>
      <c r="R4202" s="14" t="s">
        <v>38</v>
      </c>
      <c r="S4202" s="13" t="s">
        <v>216</v>
      </c>
      <c r="T4202" s="13" t="s">
        <v>217</v>
      </c>
      <c r="U4202" s="33">
        <f t="shared" ca="1" si="780"/>
        <v>45744.56914039352</v>
      </c>
      <c r="V4202" s="13" t="str">
        <f t="shared" si="781"/>
        <v>Bangalore</v>
      </c>
      <c r="W4202" s="13" t="str">
        <f t="shared" si="782"/>
        <v>CLS</v>
      </c>
      <c r="X4202" s="13">
        <f t="shared" si="783"/>
        <v>23</v>
      </c>
      <c r="Y4202" s="13" t="str">
        <f>IFERROR(VLOOKUP(C4202,ReceivingTeam[],2,FALSE),"HelpDesk")</f>
        <v>HelpDesk</v>
      </c>
      <c r="Z4202" s="67">
        <f t="shared" si="784"/>
        <v>44891.802210648202</v>
      </c>
      <c r="AA4202" s="68">
        <f t="shared" si="785"/>
        <v>44890</v>
      </c>
      <c r="AB4202" s="69" t="b">
        <f t="shared" si="786"/>
        <v>1</v>
      </c>
      <c r="AC4202" s="70">
        <f t="shared" si="787"/>
        <v>0.5</v>
      </c>
      <c r="AD4202" s="67">
        <f t="shared" si="788"/>
        <v>44891.802210648202</v>
      </c>
      <c r="AE4202" s="67">
        <f>VLOOKUP(V4202,'Branch Wise Work Timelines'!C:G,3,FALSE)+AA4202</f>
        <v>44890.416666666664</v>
      </c>
      <c r="AF4202" s="67">
        <f>IF(V4202="Bangalore",VLOOKUP(V4202,'Branch Wise Work Timelines'!C:G,4,FALSE)+AA4202+1,IF(V4202="Mumbai",VLOOKUP(V4202,'Branch Wise Work Timelines'!C:G,4,FALSE)+AA4202+1,VLOOKUP(V4202,'Branch Wise Work Timelines'!C:G,4,FALSE)+AA4202))</f>
        <v>44891.104166666664</v>
      </c>
      <c r="AG4202" s="67">
        <f>WORKDAY.INTL(AA4202,1,11)+VLOOKUP(V4202,'Branch Wise Work Timelines'!C:G,3,FALSE)</f>
        <v>44891.416666666664</v>
      </c>
      <c r="AH4202" s="69" t="str">
        <f t="shared" ca="1" si="789"/>
        <v>Out of TAT</v>
      </c>
      <c r="AI4202" s="69">
        <f t="shared" ca="1" si="790"/>
        <v>20467</v>
      </c>
      <c r="AJ4202" s="69" t="str">
        <f ca="1">IF(AI4202&lt;0,"0-12",IFERROR(VLOOKUP(AI4202,Breakup[],2,FALSE),"&gt;24"))</f>
        <v>&gt;24</v>
      </c>
      <c r="AK4202" s="69" t="str">
        <f>VLOOKUP(V4202,Master!B:D,3,FALSE)</f>
        <v>South</v>
      </c>
      <c r="AL4202" s="69" t="str">
        <f t="shared" si="791"/>
        <v>Bangalore-CLS</v>
      </c>
    </row>
    <row r="4203" spans="1:38">
      <c r="A4203" s="14" t="s">
        <v>8735</v>
      </c>
      <c r="B4203" s="54">
        <v>44701.719820567101</v>
      </c>
      <c r="C4203" s="13" t="s">
        <v>133</v>
      </c>
      <c r="D4203" s="13">
        <v>723</v>
      </c>
      <c r="E4203" s="13" t="s">
        <v>8736</v>
      </c>
      <c r="F4203" s="13" t="s">
        <v>33</v>
      </c>
      <c r="G4203" s="14">
        <v>1653048537212</v>
      </c>
      <c r="H4203" s="55">
        <v>0.84357638888888897</v>
      </c>
      <c r="I4203" s="33">
        <v>44882.843576388899</v>
      </c>
      <c r="J4203" s="58">
        <v>44882</v>
      </c>
      <c r="K4203" s="13" t="s">
        <v>257</v>
      </c>
      <c r="L4203" s="13" t="s">
        <v>72</v>
      </c>
      <c r="M4203" s="13" t="s">
        <v>286</v>
      </c>
      <c r="N4203" s="13" t="s">
        <v>206</v>
      </c>
      <c r="O4203" s="33" t="s">
        <v>38</v>
      </c>
      <c r="P4203" s="58" t="s">
        <v>38</v>
      </c>
      <c r="Q4203" s="33" t="s">
        <v>207</v>
      </c>
      <c r="R4203" s="14" t="s">
        <v>38</v>
      </c>
      <c r="S4203" s="13" t="s">
        <v>208</v>
      </c>
      <c r="T4203" s="13" t="s">
        <v>209</v>
      </c>
      <c r="U4203" s="33">
        <f t="shared" ca="1" si="780"/>
        <v>45744.56914039352</v>
      </c>
      <c r="V4203" s="13" t="str">
        <f t="shared" si="781"/>
        <v>Pune</v>
      </c>
      <c r="W4203" s="13" t="str">
        <f t="shared" si="782"/>
        <v>RI</v>
      </c>
      <c r="X4203" s="13">
        <f t="shared" si="783"/>
        <v>20</v>
      </c>
      <c r="Y4203" s="13" t="str">
        <f>IFERROR(VLOOKUP(C4203,ReceivingTeam[],2,FALSE),"HelpDesk")</f>
        <v>Branch office</v>
      </c>
      <c r="Z4203" s="67">
        <f t="shared" si="784"/>
        <v>44883.968576388899</v>
      </c>
      <c r="AA4203" s="68">
        <f t="shared" si="785"/>
        <v>44882</v>
      </c>
      <c r="AB4203" s="69" t="b">
        <f t="shared" si="786"/>
        <v>1</v>
      </c>
      <c r="AC4203" s="70">
        <f t="shared" si="787"/>
        <v>0.5</v>
      </c>
      <c r="AD4203" s="67">
        <f t="shared" si="788"/>
        <v>44883.968576388899</v>
      </c>
      <c r="AE4203" s="67">
        <f>VLOOKUP(V4203,'Branch Wise Work Timelines'!C:G,3,FALSE)+AA4203</f>
        <v>44882.395833333336</v>
      </c>
      <c r="AF4203" s="67">
        <f>IF(V4203="Bangalore",VLOOKUP(V4203,'Branch Wise Work Timelines'!C:G,4,FALSE)+AA4203+1,IF(V4203="Mumbai",VLOOKUP(V4203,'Branch Wise Work Timelines'!C:G,4,FALSE)+AA4203+1,VLOOKUP(V4203,'Branch Wise Work Timelines'!C:G,4,FALSE)+AA4203))</f>
        <v>44882.770833333336</v>
      </c>
      <c r="AG4203" s="67">
        <f>WORKDAY.INTL(AA4203,1,11)+VLOOKUP(V4203,'Branch Wise Work Timelines'!C:G,3,FALSE)</f>
        <v>44883.395833333336</v>
      </c>
      <c r="AH4203" s="69" t="str">
        <f t="shared" ca="1" si="789"/>
        <v>Out of TAT</v>
      </c>
      <c r="AI4203" s="69">
        <f t="shared" ca="1" si="790"/>
        <v>20655</v>
      </c>
      <c r="AJ4203" s="69" t="str">
        <f ca="1">IF(AI4203&lt;0,"0-12",IFERROR(VLOOKUP(AI4203,Breakup[],2,FALSE),"&gt;24"))</f>
        <v>&gt;24</v>
      </c>
      <c r="AK4203" s="69" t="str">
        <f>VLOOKUP(V4203,Master!B:D,3,FALSE)</f>
        <v>West</v>
      </c>
      <c r="AL4203" s="69" t="str">
        <f t="shared" si="791"/>
        <v>Pune</v>
      </c>
    </row>
    <row r="4204" spans="1:38">
      <c r="A4204" s="14" t="s">
        <v>8737</v>
      </c>
      <c r="B4204" s="54">
        <v>44701.789684224503</v>
      </c>
      <c r="C4204" s="13" t="s">
        <v>219</v>
      </c>
      <c r="D4204" s="13">
        <v>986</v>
      </c>
      <c r="E4204" s="13" t="s">
        <v>8738</v>
      </c>
      <c r="F4204" s="13" t="s">
        <v>15</v>
      </c>
      <c r="G4204" s="14">
        <v>1653054189256</v>
      </c>
      <c r="H4204" s="55">
        <v>0.45230324074074102</v>
      </c>
      <c r="I4204" s="33">
        <v>44891.452303240701</v>
      </c>
      <c r="J4204" s="58">
        <v>44891</v>
      </c>
      <c r="K4204" s="13" t="s">
        <v>213</v>
      </c>
      <c r="L4204" s="13" t="s">
        <v>30</v>
      </c>
      <c r="M4204" s="13" t="s">
        <v>214</v>
      </c>
      <c r="N4204" s="13" t="s">
        <v>206</v>
      </c>
      <c r="O4204" s="33">
        <v>44891.175439814797</v>
      </c>
      <c r="P4204" s="58">
        <v>44891</v>
      </c>
      <c r="Q4204" s="33" t="s">
        <v>237</v>
      </c>
      <c r="R4204" s="14">
        <v>724</v>
      </c>
      <c r="S4204" s="13" t="s">
        <v>216</v>
      </c>
      <c r="T4204" s="13" t="s">
        <v>217</v>
      </c>
      <c r="U4204" s="33">
        <f t="shared" ca="1" si="780"/>
        <v>45744.56914039352</v>
      </c>
      <c r="V4204" s="13" t="str">
        <f t="shared" si="781"/>
        <v>Bangalore</v>
      </c>
      <c r="W4204" s="13" t="str">
        <f t="shared" si="782"/>
        <v>CLS</v>
      </c>
      <c r="X4204" s="13">
        <f t="shared" si="783"/>
        <v>10</v>
      </c>
      <c r="Y4204" s="13" t="str">
        <f>IFERROR(VLOOKUP(C4204,ReceivingTeam[],2,FALSE),"HelpDesk")</f>
        <v>HelpDesk</v>
      </c>
      <c r="Z4204" s="67">
        <f t="shared" si="784"/>
        <v>44891.952303240701</v>
      </c>
      <c r="AA4204" s="68">
        <f t="shared" si="785"/>
        <v>44891</v>
      </c>
      <c r="AB4204" s="69" t="b">
        <f t="shared" si="786"/>
        <v>1</v>
      </c>
      <c r="AC4204" s="70">
        <f t="shared" si="787"/>
        <v>0.5</v>
      </c>
      <c r="AD4204" s="67">
        <f t="shared" si="788"/>
        <v>44891.952303240701</v>
      </c>
      <c r="AE4204" s="67">
        <f>VLOOKUP(V4204,'Branch Wise Work Timelines'!C:G,3,FALSE)+AA4204</f>
        <v>44891.416666666664</v>
      </c>
      <c r="AF4204" s="67">
        <f>IF(V4204="Bangalore",VLOOKUP(V4204,'Branch Wise Work Timelines'!C:G,4,FALSE)+AA4204+1,IF(V4204="Mumbai",VLOOKUP(V4204,'Branch Wise Work Timelines'!C:G,4,FALSE)+AA4204+1,VLOOKUP(V4204,'Branch Wise Work Timelines'!C:G,4,FALSE)+AA4204))</f>
        <v>44892.104166666664</v>
      </c>
      <c r="AG4204" s="67">
        <f>WORKDAY.INTL(AA4204,1,11)+VLOOKUP(V4204,'Branch Wise Work Timelines'!C:G,3,FALSE)</f>
        <v>44893.416666666664</v>
      </c>
      <c r="AH4204" s="69" t="str">
        <f t="shared" si="789"/>
        <v>Met</v>
      </c>
      <c r="AI4204" s="69">
        <f t="shared" ca="1" si="790"/>
        <v>20463</v>
      </c>
      <c r="AJ4204" s="69" t="str">
        <f ca="1">IF(AI4204&lt;0,"0-12",IFERROR(VLOOKUP(AI4204,Breakup[],2,FALSE),"&gt;24"))</f>
        <v>&gt;24</v>
      </c>
      <c r="AK4204" s="69" t="str">
        <f>VLOOKUP(V4204,Master!B:D,3,FALSE)</f>
        <v>South</v>
      </c>
      <c r="AL4204" s="69" t="str">
        <f t="shared" si="791"/>
        <v>Bangalore-CLS</v>
      </c>
    </row>
    <row r="4205" spans="1:38">
      <c r="A4205" s="14" t="s">
        <v>8739</v>
      </c>
      <c r="B4205" s="54">
        <v>44701.767804398201</v>
      </c>
      <c r="C4205" s="13" t="s">
        <v>78</v>
      </c>
      <c r="D4205" s="13">
        <v>1030</v>
      </c>
      <c r="E4205" s="13" t="s">
        <v>8740</v>
      </c>
      <c r="F4205" s="13" t="s">
        <v>33</v>
      </c>
      <c r="G4205" s="14">
        <v>1653053476399</v>
      </c>
      <c r="H4205" s="55">
        <v>0.42145833333333299</v>
      </c>
      <c r="I4205" s="33">
        <v>44881.421458333301</v>
      </c>
      <c r="J4205" s="58">
        <v>44881</v>
      </c>
      <c r="K4205" s="13" t="s">
        <v>213</v>
      </c>
      <c r="L4205" s="13" t="s">
        <v>30</v>
      </c>
      <c r="M4205" s="13" t="s">
        <v>282</v>
      </c>
      <c r="N4205" s="13" t="s">
        <v>206</v>
      </c>
      <c r="O4205" s="33" t="s">
        <v>38</v>
      </c>
      <c r="P4205" s="58" t="s">
        <v>38</v>
      </c>
      <c r="Q4205" s="33" t="s">
        <v>207</v>
      </c>
      <c r="R4205" s="14" t="s">
        <v>38</v>
      </c>
      <c r="S4205" s="13" t="s">
        <v>216</v>
      </c>
      <c r="T4205" s="13" t="s">
        <v>278</v>
      </c>
      <c r="U4205" s="33">
        <f t="shared" ca="1" si="780"/>
        <v>45744.56914039352</v>
      </c>
      <c r="V4205" s="13" t="str">
        <f t="shared" si="781"/>
        <v>Bangalore</v>
      </c>
      <c r="W4205" s="13" t="str">
        <f t="shared" si="782"/>
        <v>RI</v>
      </c>
      <c r="X4205" s="13">
        <f t="shared" si="783"/>
        <v>10</v>
      </c>
      <c r="Y4205" s="13" t="str">
        <f>IFERROR(VLOOKUP(C4205,ReceivingTeam[],2,FALSE),"HelpDesk")</f>
        <v>Branch office</v>
      </c>
      <c r="Z4205" s="67">
        <f t="shared" si="784"/>
        <v>44884.733958333301</v>
      </c>
      <c r="AA4205" s="68">
        <f t="shared" si="785"/>
        <v>44881</v>
      </c>
      <c r="AB4205" s="69" t="b">
        <f t="shared" si="786"/>
        <v>1</v>
      </c>
      <c r="AC4205" s="70">
        <f t="shared" si="787"/>
        <v>3</v>
      </c>
      <c r="AD4205" s="67">
        <f t="shared" si="788"/>
        <v>44884.733958333301</v>
      </c>
      <c r="AE4205" s="67">
        <f>VLOOKUP(V4205,'Branch Wise Work Timelines'!C:G,3,FALSE)+AA4205</f>
        <v>44881.416666666664</v>
      </c>
      <c r="AF4205" s="67">
        <f>IF(V4205="Bangalore",VLOOKUP(V4205,'Branch Wise Work Timelines'!C:G,4,FALSE)+AA4205+1,IF(V4205="Mumbai",VLOOKUP(V4205,'Branch Wise Work Timelines'!C:G,4,FALSE)+AA4205+1,VLOOKUP(V4205,'Branch Wise Work Timelines'!C:G,4,FALSE)+AA4205))</f>
        <v>44882.104166666664</v>
      </c>
      <c r="AG4205" s="67">
        <f>WORKDAY.INTL(AA4205,1,11)+VLOOKUP(V4205,'Branch Wise Work Timelines'!C:G,3,FALSE)</f>
        <v>44882.416666666664</v>
      </c>
      <c r="AH4205" s="69" t="str">
        <f t="shared" ca="1" si="789"/>
        <v>Out of TAT</v>
      </c>
      <c r="AI4205" s="69">
        <f t="shared" ca="1" si="790"/>
        <v>20637</v>
      </c>
      <c r="AJ4205" s="69" t="str">
        <f ca="1">IF(AI4205&lt;0,"0-12",IFERROR(VLOOKUP(AI4205,Breakup[],2,FALSE),"&gt;24"))</f>
        <v>&gt;24</v>
      </c>
      <c r="AK4205" s="69" t="str">
        <f>VLOOKUP(V4205,Master!B:D,3,FALSE)</f>
        <v>South</v>
      </c>
      <c r="AL4205" s="69" t="str">
        <f t="shared" si="791"/>
        <v>Bangalore</v>
      </c>
    </row>
    <row r="4206" spans="1:38">
      <c r="A4206" s="14" t="s">
        <v>8741</v>
      </c>
      <c r="B4206" s="54">
        <v>44701.718342824097</v>
      </c>
      <c r="C4206" s="13" t="s">
        <v>121</v>
      </c>
      <c r="D4206" s="13">
        <v>710</v>
      </c>
      <c r="E4206" s="13" t="s">
        <v>8742</v>
      </c>
      <c r="F4206" s="13" t="s">
        <v>33</v>
      </c>
      <c r="G4206" s="14">
        <v>1653054611210</v>
      </c>
      <c r="H4206" s="55">
        <v>0.67065972222222203</v>
      </c>
      <c r="I4206" s="33">
        <v>44891.6706597222</v>
      </c>
      <c r="J4206" s="58">
        <v>44891</v>
      </c>
      <c r="K4206" s="13" t="s">
        <v>263</v>
      </c>
      <c r="L4206" s="13" t="s">
        <v>69</v>
      </c>
      <c r="M4206" s="13" t="s">
        <v>101</v>
      </c>
      <c r="N4206" s="13" t="s">
        <v>206</v>
      </c>
      <c r="O4206" s="33">
        <v>44891.058229166701</v>
      </c>
      <c r="P4206" s="58">
        <v>44891</v>
      </c>
      <c r="Q4206" s="33" t="s">
        <v>237</v>
      </c>
      <c r="R4206" s="14">
        <v>151</v>
      </c>
      <c r="S4206" s="13" t="s">
        <v>208</v>
      </c>
      <c r="T4206" s="13" t="s">
        <v>209</v>
      </c>
      <c r="U4206" s="33">
        <f t="shared" ca="1" si="780"/>
        <v>45744.56914039352</v>
      </c>
      <c r="V4206" s="13" t="str">
        <f t="shared" si="781"/>
        <v>Mumbai</v>
      </c>
      <c r="W4206" s="13" t="str">
        <f t="shared" si="782"/>
        <v>RI</v>
      </c>
      <c r="X4206" s="13">
        <f t="shared" si="783"/>
        <v>16</v>
      </c>
      <c r="Y4206" s="13" t="str">
        <f>IFERROR(VLOOKUP(C4206,ReceivingTeam[],2,FALSE),"HelpDesk")</f>
        <v>Branch office</v>
      </c>
      <c r="Z4206" s="67">
        <f t="shared" si="784"/>
        <v>44892.1706597222</v>
      </c>
      <c r="AA4206" s="68">
        <f t="shared" si="785"/>
        <v>44891</v>
      </c>
      <c r="AB4206" s="69" t="b">
        <f t="shared" si="786"/>
        <v>1</v>
      </c>
      <c r="AC4206" s="70">
        <f t="shared" si="787"/>
        <v>0.5</v>
      </c>
      <c r="AD4206" s="67">
        <f t="shared" si="788"/>
        <v>44892.1706597222</v>
      </c>
      <c r="AE4206" s="67">
        <f>VLOOKUP(V4206,'Branch Wise Work Timelines'!C:G,3,FALSE)+AA4206</f>
        <v>44891.416666666664</v>
      </c>
      <c r="AF4206" s="67">
        <f>IF(V4206="Bangalore",VLOOKUP(V4206,'Branch Wise Work Timelines'!C:G,4,FALSE)+AA4206+1,IF(V4206="Mumbai",VLOOKUP(V4206,'Branch Wise Work Timelines'!C:G,4,FALSE)+AA4206+1,VLOOKUP(V4206,'Branch Wise Work Timelines'!C:G,4,FALSE)+AA4206))</f>
        <v>44892.25</v>
      </c>
      <c r="AG4206" s="67">
        <f>WORKDAY.INTL(AA4206,1,11)+VLOOKUP(V4206,'Branch Wise Work Timelines'!C:G,3,FALSE)</f>
        <v>44893.416666666664</v>
      </c>
      <c r="AH4206" s="69" t="str">
        <f t="shared" si="789"/>
        <v>Met</v>
      </c>
      <c r="AI4206" s="69">
        <f t="shared" ca="1" si="790"/>
        <v>20458</v>
      </c>
      <c r="AJ4206" s="69" t="str">
        <f ca="1">IF(AI4206&lt;0,"0-12",IFERROR(VLOOKUP(AI4206,Breakup[],2,FALSE),"&gt;24"))</f>
        <v>&gt;24</v>
      </c>
      <c r="AK4206" s="69" t="str">
        <f>VLOOKUP(V4206,Master!B:D,3,FALSE)</f>
        <v>East</v>
      </c>
      <c r="AL4206" s="69" t="str">
        <f t="shared" si="791"/>
        <v>Mumbai</v>
      </c>
    </row>
    <row r="4207" spans="1:38">
      <c r="A4207" s="14" t="s">
        <v>8743</v>
      </c>
      <c r="B4207" s="54">
        <v>44701.662668252298</v>
      </c>
      <c r="C4207" s="13" t="s">
        <v>122</v>
      </c>
      <c r="D4207" s="13">
        <v>1579</v>
      </c>
      <c r="E4207" s="13" t="s">
        <v>8744</v>
      </c>
      <c r="F4207" s="13" t="s">
        <v>33</v>
      </c>
      <c r="G4207" s="14">
        <v>1653057688131</v>
      </c>
      <c r="H4207" s="55">
        <v>0.53372685185185198</v>
      </c>
      <c r="I4207" s="33">
        <v>44888.533726851798</v>
      </c>
      <c r="J4207" s="58">
        <v>44888</v>
      </c>
      <c r="K4207" s="13" t="s">
        <v>263</v>
      </c>
      <c r="L4207" s="13" t="s">
        <v>69</v>
      </c>
      <c r="M4207" s="13" t="s">
        <v>101</v>
      </c>
      <c r="N4207" s="13" t="s">
        <v>206</v>
      </c>
      <c r="O4207" s="33" t="s">
        <v>38</v>
      </c>
      <c r="P4207" s="58" t="s">
        <v>38</v>
      </c>
      <c r="Q4207" s="33" t="s">
        <v>207</v>
      </c>
      <c r="R4207" s="14" t="s">
        <v>38</v>
      </c>
      <c r="S4207" s="13" t="s">
        <v>208</v>
      </c>
      <c r="T4207" s="13" t="s">
        <v>209</v>
      </c>
      <c r="U4207" s="33">
        <f t="shared" ca="1" si="780"/>
        <v>45744.56914039352</v>
      </c>
      <c r="V4207" s="13" t="str">
        <f t="shared" si="781"/>
        <v>Mumbai</v>
      </c>
      <c r="W4207" s="13" t="str">
        <f t="shared" si="782"/>
        <v>RI</v>
      </c>
      <c r="X4207" s="13">
        <f t="shared" si="783"/>
        <v>12</v>
      </c>
      <c r="Y4207" s="13" t="str">
        <f>IFERROR(VLOOKUP(C4207,ReceivingTeam[],2,FALSE),"HelpDesk")</f>
        <v>Branch office</v>
      </c>
      <c r="Z4207" s="67">
        <f t="shared" si="784"/>
        <v>44889.033726851798</v>
      </c>
      <c r="AA4207" s="68">
        <f t="shared" si="785"/>
        <v>44888</v>
      </c>
      <c r="AB4207" s="69" t="b">
        <f t="shared" si="786"/>
        <v>1</v>
      </c>
      <c r="AC4207" s="70">
        <f t="shared" si="787"/>
        <v>0.5</v>
      </c>
      <c r="AD4207" s="67">
        <f t="shared" si="788"/>
        <v>44889.033726851798</v>
      </c>
      <c r="AE4207" s="67">
        <f>VLOOKUP(V4207,'Branch Wise Work Timelines'!C:G,3,FALSE)+AA4207</f>
        <v>44888.416666666664</v>
      </c>
      <c r="AF4207" s="67">
        <f>IF(V4207="Bangalore",VLOOKUP(V4207,'Branch Wise Work Timelines'!C:G,4,FALSE)+AA4207+1,IF(V4207="Mumbai",VLOOKUP(V4207,'Branch Wise Work Timelines'!C:G,4,FALSE)+AA4207+1,VLOOKUP(V4207,'Branch Wise Work Timelines'!C:G,4,FALSE)+AA4207))</f>
        <v>44889.25</v>
      </c>
      <c r="AG4207" s="67">
        <f>WORKDAY.INTL(AA4207,1,11)+VLOOKUP(V4207,'Branch Wise Work Timelines'!C:G,3,FALSE)</f>
        <v>44889.416666666664</v>
      </c>
      <c r="AH4207" s="69" t="str">
        <f t="shared" ca="1" si="789"/>
        <v>Out of TAT</v>
      </c>
      <c r="AI4207" s="69">
        <f t="shared" ca="1" si="790"/>
        <v>20533</v>
      </c>
      <c r="AJ4207" s="69" t="str">
        <f ca="1">IF(AI4207&lt;0,"0-12",IFERROR(VLOOKUP(AI4207,Breakup[],2,FALSE),"&gt;24"))</f>
        <v>&gt;24</v>
      </c>
      <c r="AK4207" s="69" t="str">
        <f>VLOOKUP(V4207,Master!B:D,3,FALSE)</f>
        <v>East</v>
      </c>
      <c r="AL4207" s="69" t="str">
        <f t="shared" si="791"/>
        <v>Mumbai</v>
      </c>
    </row>
    <row r="4208" spans="1:38">
      <c r="A4208" s="14" t="s">
        <v>8745</v>
      </c>
      <c r="B4208" s="54">
        <v>44701.684342395798</v>
      </c>
      <c r="C4208" s="13" t="s">
        <v>722</v>
      </c>
      <c r="D4208" s="13">
        <v>975</v>
      </c>
      <c r="E4208" s="13" t="s">
        <v>8746</v>
      </c>
      <c r="F4208" s="13" t="s">
        <v>15</v>
      </c>
      <c r="G4208" s="14">
        <v>1653050074123</v>
      </c>
      <c r="H4208" s="55">
        <v>0.72893518518518496</v>
      </c>
      <c r="I4208" s="33">
        <v>44884.728935185201</v>
      </c>
      <c r="J4208" s="58">
        <v>44884</v>
      </c>
      <c r="K4208" s="13" t="s">
        <v>213</v>
      </c>
      <c r="L4208" s="13" t="s">
        <v>30</v>
      </c>
      <c r="M4208" s="13" t="s">
        <v>75</v>
      </c>
      <c r="N4208" s="13" t="s">
        <v>206</v>
      </c>
      <c r="O4208" s="33" t="s">
        <v>38</v>
      </c>
      <c r="P4208" s="58" t="s">
        <v>38</v>
      </c>
      <c r="Q4208" s="33" t="s">
        <v>207</v>
      </c>
      <c r="R4208" s="14" t="s">
        <v>38</v>
      </c>
      <c r="S4208" s="13" t="s">
        <v>216</v>
      </c>
      <c r="T4208" s="13" t="s">
        <v>217</v>
      </c>
      <c r="U4208" s="33">
        <f t="shared" ca="1" si="780"/>
        <v>45744.56914039352</v>
      </c>
      <c r="V4208" s="13" t="str">
        <f t="shared" si="781"/>
        <v>Bangalore</v>
      </c>
      <c r="W4208" s="13" t="str">
        <f t="shared" si="782"/>
        <v>CLS</v>
      </c>
      <c r="X4208" s="13">
        <f t="shared" si="783"/>
        <v>17</v>
      </c>
      <c r="Y4208" s="13" t="str">
        <f>IFERROR(VLOOKUP(C4208,ReceivingTeam[],2,FALSE),"HelpDesk")</f>
        <v>HelpDesk</v>
      </c>
      <c r="Z4208" s="67">
        <f t="shared" si="784"/>
        <v>44886.541435185201</v>
      </c>
      <c r="AA4208" s="68">
        <f t="shared" si="785"/>
        <v>44884</v>
      </c>
      <c r="AB4208" s="69" t="b">
        <f t="shared" si="786"/>
        <v>1</v>
      </c>
      <c r="AC4208" s="70">
        <f t="shared" si="787"/>
        <v>0.5</v>
      </c>
      <c r="AD4208" s="67">
        <f t="shared" si="788"/>
        <v>44886.541435185201</v>
      </c>
      <c r="AE4208" s="67">
        <f>VLOOKUP(V4208,'Branch Wise Work Timelines'!C:G,3,FALSE)+AA4208</f>
        <v>44884.416666666664</v>
      </c>
      <c r="AF4208" s="67">
        <f>IF(V4208="Bangalore",VLOOKUP(V4208,'Branch Wise Work Timelines'!C:G,4,FALSE)+AA4208+1,IF(V4208="Mumbai",VLOOKUP(V4208,'Branch Wise Work Timelines'!C:G,4,FALSE)+AA4208+1,VLOOKUP(V4208,'Branch Wise Work Timelines'!C:G,4,FALSE)+AA4208))</f>
        <v>44885.104166666664</v>
      </c>
      <c r="AG4208" s="67">
        <f>WORKDAY.INTL(AA4208,1,11)+VLOOKUP(V4208,'Branch Wise Work Timelines'!C:G,3,FALSE)</f>
        <v>44886.416666666664</v>
      </c>
      <c r="AH4208" s="69" t="str">
        <f t="shared" ca="1" si="789"/>
        <v>Out of TAT</v>
      </c>
      <c r="AI4208" s="69">
        <f t="shared" ca="1" si="790"/>
        <v>20593</v>
      </c>
      <c r="AJ4208" s="69" t="str">
        <f ca="1">IF(AI4208&lt;0,"0-12",IFERROR(VLOOKUP(AI4208,Breakup[],2,FALSE),"&gt;24"))</f>
        <v>&gt;24</v>
      </c>
      <c r="AK4208" s="69" t="str">
        <f>VLOOKUP(V4208,Master!B:D,3,FALSE)</f>
        <v>South</v>
      </c>
      <c r="AL4208" s="69" t="str">
        <f t="shared" si="791"/>
        <v>Bangalore-CLS</v>
      </c>
    </row>
    <row r="4209" spans="1:38">
      <c r="A4209" s="14" t="s">
        <v>8747</v>
      </c>
      <c r="B4209" s="54">
        <v>44701.578467858802</v>
      </c>
      <c r="C4209" s="13" t="s">
        <v>110</v>
      </c>
      <c r="D4209" s="13">
        <v>1952</v>
      </c>
      <c r="E4209" s="13" t="s">
        <v>8748</v>
      </c>
      <c r="F4209" s="13" t="s">
        <v>33</v>
      </c>
      <c r="G4209" s="14">
        <v>1653058722519</v>
      </c>
      <c r="H4209" s="55">
        <v>0.41087962962962998</v>
      </c>
      <c r="I4209" s="33">
        <v>44884.410879629599</v>
      </c>
      <c r="J4209" s="58">
        <v>44884</v>
      </c>
      <c r="K4209" s="13" t="s">
        <v>263</v>
      </c>
      <c r="L4209" s="13" t="s">
        <v>69</v>
      </c>
      <c r="M4209" s="13" t="s">
        <v>101</v>
      </c>
      <c r="N4209" s="13" t="s">
        <v>206</v>
      </c>
      <c r="O4209" s="33" t="s">
        <v>38</v>
      </c>
      <c r="P4209" s="58" t="s">
        <v>38</v>
      </c>
      <c r="Q4209" s="33" t="s">
        <v>207</v>
      </c>
      <c r="R4209" s="14" t="s">
        <v>38</v>
      </c>
      <c r="S4209" s="13" t="s">
        <v>208</v>
      </c>
      <c r="T4209" s="13" t="s">
        <v>209</v>
      </c>
      <c r="U4209" s="33">
        <f t="shared" ca="1" si="780"/>
        <v>45744.56914039352</v>
      </c>
      <c r="V4209" s="13" t="str">
        <f t="shared" si="781"/>
        <v>Mumbai</v>
      </c>
      <c r="W4209" s="13" t="str">
        <f t="shared" si="782"/>
        <v>RI</v>
      </c>
      <c r="X4209" s="13">
        <f t="shared" si="783"/>
        <v>9</v>
      </c>
      <c r="Y4209" s="13" t="str">
        <f>IFERROR(VLOOKUP(C4209,ReceivingTeam[],2,FALSE),"HelpDesk")</f>
        <v>Branch office</v>
      </c>
      <c r="Z4209" s="67">
        <f t="shared" si="784"/>
        <v>44884.916666666664</v>
      </c>
      <c r="AA4209" s="68">
        <f t="shared" si="785"/>
        <v>44884</v>
      </c>
      <c r="AB4209" s="69" t="b">
        <f t="shared" si="786"/>
        <v>1</v>
      </c>
      <c r="AC4209" s="70">
        <f t="shared" si="787"/>
        <v>0.5</v>
      </c>
      <c r="AD4209" s="67">
        <f t="shared" si="788"/>
        <v>44884.916666666664</v>
      </c>
      <c r="AE4209" s="67">
        <f>VLOOKUP(V4209,'Branch Wise Work Timelines'!C:G,3,FALSE)+AA4209</f>
        <v>44884.416666666664</v>
      </c>
      <c r="AF4209" s="67">
        <f>IF(V4209="Bangalore",VLOOKUP(V4209,'Branch Wise Work Timelines'!C:G,4,FALSE)+AA4209+1,IF(V4209="Mumbai",VLOOKUP(V4209,'Branch Wise Work Timelines'!C:G,4,FALSE)+AA4209+1,VLOOKUP(V4209,'Branch Wise Work Timelines'!C:G,4,FALSE)+AA4209))</f>
        <v>44885.25</v>
      </c>
      <c r="AG4209" s="67">
        <f>WORKDAY.INTL(AA4209,1,11)+VLOOKUP(V4209,'Branch Wise Work Timelines'!C:G,3,FALSE)</f>
        <v>44886.416666666664</v>
      </c>
      <c r="AH4209" s="69" t="str">
        <f t="shared" ca="1" si="789"/>
        <v>Out of TAT</v>
      </c>
      <c r="AI4209" s="69">
        <f t="shared" ca="1" si="790"/>
        <v>20632</v>
      </c>
      <c r="AJ4209" s="69" t="str">
        <f ca="1">IF(AI4209&lt;0,"0-12",IFERROR(VLOOKUP(AI4209,Breakup[],2,FALSE),"&gt;24"))</f>
        <v>&gt;24</v>
      </c>
      <c r="AK4209" s="69" t="str">
        <f>VLOOKUP(V4209,Master!B:D,3,FALSE)</f>
        <v>East</v>
      </c>
      <c r="AL4209" s="69" t="str">
        <f t="shared" si="791"/>
        <v>Mumbai</v>
      </c>
    </row>
    <row r="4210" spans="1:38">
      <c r="A4210" s="14" t="s">
        <v>8749</v>
      </c>
      <c r="B4210" s="54">
        <v>44701.584969444397</v>
      </c>
      <c r="C4210" s="13" t="s">
        <v>110</v>
      </c>
      <c r="D4210" s="13">
        <v>1261</v>
      </c>
      <c r="E4210" s="13" t="s">
        <v>8750</v>
      </c>
      <c r="F4210" s="13" t="s">
        <v>33</v>
      </c>
      <c r="G4210" s="14">
        <v>1653058722519</v>
      </c>
      <c r="H4210" s="55">
        <v>0.20692129629629599</v>
      </c>
      <c r="I4210" s="33">
        <v>44887.206921296303</v>
      </c>
      <c r="J4210" s="58">
        <v>44887</v>
      </c>
      <c r="K4210" s="13" t="s">
        <v>263</v>
      </c>
      <c r="L4210" s="13" t="s">
        <v>69</v>
      </c>
      <c r="M4210" s="13" t="s">
        <v>101</v>
      </c>
      <c r="N4210" s="13" t="s">
        <v>206</v>
      </c>
      <c r="O4210" s="33" t="s">
        <v>38</v>
      </c>
      <c r="P4210" s="58" t="s">
        <v>38</v>
      </c>
      <c r="Q4210" s="33" t="s">
        <v>207</v>
      </c>
      <c r="R4210" s="14" t="s">
        <v>38</v>
      </c>
      <c r="S4210" s="13" t="s">
        <v>208</v>
      </c>
      <c r="T4210" s="13" t="s">
        <v>209</v>
      </c>
      <c r="U4210" s="33">
        <f t="shared" ca="1" si="780"/>
        <v>45744.56914039352</v>
      </c>
      <c r="V4210" s="13" t="str">
        <f t="shared" si="781"/>
        <v>Mumbai</v>
      </c>
      <c r="W4210" s="13" t="str">
        <f t="shared" si="782"/>
        <v>RI</v>
      </c>
      <c r="X4210" s="13">
        <f t="shared" si="783"/>
        <v>4</v>
      </c>
      <c r="Y4210" s="13" t="str">
        <f>IFERROR(VLOOKUP(C4210,ReceivingTeam[],2,FALSE),"HelpDesk")</f>
        <v>Branch office</v>
      </c>
      <c r="Z4210" s="67">
        <f t="shared" si="784"/>
        <v>44887.916666666664</v>
      </c>
      <c r="AA4210" s="68">
        <f t="shared" si="785"/>
        <v>44887</v>
      </c>
      <c r="AB4210" s="69" t="b">
        <f t="shared" si="786"/>
        <v>1</v>
      </c>
      <c r="AC4210" s="70">
        <f t="shared" si="787"/>
        <v>0.5</v>
      </c>
      <c r="AD4210" s="67">
        <f t="shared" si="788"/>
        <v>44887.916666666664</v>
      </c>
      <c r="AE4210" s="67">
        <f>VLOOKUP(V4210,'Branch Wise Work Timelines'!C:G,3,FALSE)+AA4210</f>
        <v>44887.416666666664</v>
      </c>
      <c r="AF4210" s="67">
        <f>IF(V4210="Bangalore",VLOOKUP(V4210,'Branch Wise Work Timelines'!C:G,4,FALSE)+AA4210+1,IF(V4210="Mumbai",VLOOKUP(V4210,'Branch Wise Work Timelines'!C:G,4,FALSE)+AA4210+1,VLOOKUP(V4210,'Branch Wise Work Timelines'!C:G,4,FALSE)+AA4210))</f>
        <v>44888.25</v>
      </c>
      <c r="AG4210" s="67">
        <f>WORKDAY.INTL(AA4210,1,11)+VLOOKUP(V4210,'Branch Wise Work Timelines'!C:G,3,FALSE)</f>
        <v>44888.416666666664</v>
      </c>
      <c r="AH4210" s="69" t="str">
        <f t="shared" ca="1" si="789"/>
        <v>Out of TAT</v>
      </c>
      <c r="AI4210" s="69">
        <f t="shared" ca="1" si="790"/>
        <v>20560</v>
      </c>
      <c r="AJ4210" s="69" t="str">
        <f ca="1">IF(AI4210&lt;0,"0-12",IFERROR(VLOOKUP(AI4210,Breakup[],2,FALSE),"&gt;24"))</f>
        <v>&gt;24</v>
      </c>
      <c r="AK4210" s="69" t="str">
        <f>VLOOKUP(V4210,Master!B:D,3,FALSE)</f>
        <v>East</v>
      </c>
      <c r="AL4210" s="69" t="str">
        <f t="shared" si="791"/>
        <v>Mumbai</v>
      </c>
    </row>
    <row r="4211" spans="1:38">
      <c r="A4211" s="14" t="s">
        <v>8751</v>
      </c>
      <c r="B4211" s="54">
        <v>44701.694965972201</v>
      </c>
      <c r="C4211" s="13" t="s">
        <v>227</v>
      </c>
      <c r="D4211" s="13">
        <v>398</v>
      </c>
      <c r="E4211" s="13" t="s">
        <v>8752</v>
      </c>
      <c r="F4211" s="13" t="s">
        <v>15</v>
      </c>
      <c r="G4211" s="14">
        <v>1653047338901</v>
      </c>
      <c r="H4211" s="55">
        <v>0.56347222222222204</v>
      </c>
      <c r="I4211" s="33">
        <v>44886.563472222202</v>
      </c>
      <c r="J4211" s="58">
        <v>44886</v>
      </c>
      <c r="K4211" s="13" t="s">
        <v>213</v>
      </c>
      <c r="L4211" s="13" t="s">
        <v>30</v>
      </c>
      <c r="M4211" s="13" t="s">
        <v>75</v>
      </c>
      <c r="N4211" s="13" t="s">
        <v>206</v>
      </c>
      <c r="O4211" s="33" t="s">
        <v>38</v>
      </c>
      <c r="P4211" s="58" t="s">
        <v>38</v>
      </c>
      <c r="Q4211" s="33" t="s">
        <v>207</v>
      </c>
      <c r="R4211" s="14" t="s">
        <v>38</v>
      </c>
      <c r="S4211" s="13" t="s">
        <v>208</v>
      </c>
      <c r="T4211" s="13" t="s">
        <v>209</v>
      </c>
      <c r="U4211" s="33">
        <f t="shared" ca="1" si="780"/>
        <v>45744.56914039352</v>
      </c>
      <c r="V4211" s="13" t="str">
        <f t="shared" si="781"/>
        <v>Bangalore</v>
      </c>
      <c r="W4211" s="13" t="str">
        <f t="shared" si="782"/>
        <v>CLS</v>
      </c>
      <c r="X4211" s="13">
        <f t="shared" si="783"/>
        <v>13</v>
      </c>
      <c r="Y4211" s="13" t="str">
        <f>IFERROR(VLOOKUP(C4211,ReceivingTeam[],2,FALSE),"HelpDesk")</f>
        <v>HelpDesk</v>
      </c>
      <c r="Z4211" s="67">
        <f t="shared" si="784"/>
        <v>44887.063472222202</v>
      </c>
      <c r="AA4211" s="68">
        <f t="shared" si="785"/>
        <v>44886</v>
      </c>
      <c r="AB4211" s="69" t="b">
        <f t="shared" si="786"/>
        <v>1</v>
      </c>
      <c r="AC4211" s="70">
        <f t="shared" si="787"/>
        <v>0.5</v>
      </c>
      <c r="AD4211" s="67">
        <f t="shared" si="788"/>
        <v>44887.063472222202</v>
      </c>
      <c r="AE4211" s="67">
        <f>VLOOKUP(V4211,'Branch Wise Work Timelines'!C:G,3,FALSE)+AA4211</f>
        <v>44886.416666666664</v>
      </c>
      <c r="AF4211" s="67">
        <f>IF(V4211="Bangalore",VLOOKUP(V4211,'Branch Wise Work Timelines'!C:G,4,FALSE)+AA4211+1,IF(V4211="Mumbai",VLOOKUP(V4211,'Branch Wise Work Timelines'!C:G,4,FALSE)+AA4211+1,VLOOKUP(V4211,'Branch Wise Work Timelines'!C:G,4,FALSE)+AA4211))</f>
        <v>44887.104166666664</v>
      </c>
      <c r="AG4211" s="67">
        <f>WORKDAY.INTL(AA4211,1,11)+VLOOKUP(V4211,'Branch Wise Work Timelines'!C:G,3,FALSE)</f>
        <v>44887.416666666664</v>
      </c>
      <c r="AH4211" s="69" t="str">
        <f t="shared" ca="1" si="789"/>
        <v>Out of TAT</v>
      </c>
      <c r="AI4211" s="69">
        <f t="shared" ca="1" si="790"/>
        <v>20581</v>
      </c>
      <c r="AJ4211" s="69" t="str">
        <f ca="1">IF(AI4211&lt;0,"0-12",IFERROR(VLOOKUP(AI4211,Breakup[],2,FALSE),"&gt;24"))</f>
        <v>&gt;24</v>
      </c>
      <c r="AK4211" s="69" t="str">
        <f>VLOOKUP(V4211,Master!B:D,3,FALSE)</f>
        <v>South</v>
      </c>
      <c r="AL4211" s="69" t="str">
        <f t="shared" si="791"/>
        <v>Bangalore-CLS</v>
      </c>
    </row>
    <row r="4212" spans="1:38">
      <c r="A4212" s="14" t="s">
        <v>8753</v>
      </c>
      <c r="B4212" s="54">
        <v>44701.927808483801</v>
      </c>
      <c r="C4212" s="13" t="s">
        <v>6612</v>
      </c>
      <c r="D4212" s="13">
        <v>1306</v>
      </c>
      <c r="E4212" s="13" t="s">
        <v>8754</v>
      </c>
      <c r="F4212" s="13" t="s">
        <v>33</v>
      </c>
      <c r="G4212" s="14">
        <v>1653069266688</v>
      </c>
      <c r="H4212" s="55">
        <v>0.51096064814814801</v>
      </c>
      <c r="I4212" s="33">
        <v>44891.510960648098</v>
      </c>
      <c r="J4212" s="58">
        <v>44891</v>
      </c>
      <c r="K4212" s="13" t="s">
        <v>213</v>
      </c>
      <c r="L4212" s="13" t="s">
        <v>30</v>
      </c>
      <c r="M4212" s="13" t="s">
        <v>147</v>
      </c>
      <c r="N4212" s="13" t="s">
        <v>206</v>
      </c>
      <c r="O4212" s="33">
        <v>44891.540243055599</v>
      </c>
      <c r="P4212" s="58">
        <v>44891</v>
      </c>
      <c r="Q4212" s="33" t="s">
        <v>237</v>
      </c>
      <c r="R4212" s="14">
        <v>179</v>
      </c>
      <c r="S4212" s="13" t="s">
        <v>208</v>
      </c>
      <c r="T4212" s="13" t="s">
        <v>209</v>
      </c>
      <c r="U4212" s="33">
        <f t="shared" ca="1" si="780"/>
        <v>45744.56914039352</v>
      </c>
      <c r="V4212" s="13" t="str">
        <f t="shared" si="781"/>
        <v>Bangalore</v>
      </c>
      <c r="W4212" s="13" t="str">
        <f t="shared" si="782"/>
        <v>RI</v>
      </c>
      <c r="X4212" s="13">
        <f t="shared" si="783"/>
        <v>12</v>
      </c>
      <c r="Y4212" s="13" t="str">
        <f>IFERROR(VLOOKUP(C4212,ReceivingTeam[],2,FALSE),"HelpDesk")</f>
        <v>HelpDesk</v>
      </c>
      <c r="Z4212" s="67">
        <f t="shared" si="784"/>
        <v>44892.010960648098</v>
      </c>
      <c r="AA4212" s="68">
        <f t="shared" si="785"/>
        <v>44891</v>
      </c>
      <c r="AB4212" s="69" t="b">
        <f t="shared" si="786"/>
        <v>1</v>
      </c>
      <c r="AC4212" s="70">
        <f t="shared" si="787"/>
        <v>0.5</v>
      </c>
      <c r="AD4212" s="67">
        <f t="shared" si="788"/>
        <v>44892.010960648098</v>
      </c>
      <c r="AE4212" s="67">
        <f>VLOOKUP(V4212,'Branch Wise Work Timelines'!C:G,3,FALSE)+AA4212</f>
        <v>44891.416666666664</v>
      </c>
      <c r="AF4212" s="67">
        <f>IF(V4212="Bangalore",VLOOKUP(V4212,'Branch Wise Work Timelines'!C:G,4,FALSE)+AA4212+1,IF(V4212="Mumbai",VLOOKUP(V4212,'Branch Wise Work Timelines'!C:G,4,FALSE)+AA4212+1,VLOOKUP(V4212,'Branch Wise Work Timelines'!C:G,4,FALSE)+AA4212))</f>
        <v>44892.104166666664</v>
      </c>
      <c r="AG4212" s="67">
        <f>WORKDAY.INTL(AA4212,1,11)+VLOOKUP(V4212,'Branch Wise Work Timelines'!C:G,3,FALSE)</f>
        <v>44893.416666666664</v>
      </c>
      <c r="AH4212" s="69" t="str">
        <f t="shared" si="789"/>
        <v>Met</v>
      </c>
      <c r="AI4212" s="69">
        <f t="shared" ca="1" si="790"/>
        <v>20462</v>
      </c>
      <c r="AJ4212" s="69" t="str">
        <f ca="1">IF(AI4212&lt;0,"0-12",IFERROR(VLOOKUP(AI4212,Breakup[],2,FALSE),"&gt;24"))</f>
        <v>&gt;24</v>
      </c>
      <c r="AK4212" s="69" t="str">
        <f>VLOOKUP(V4212,Master!B:D,3,FALSE)</f>
        <v>South</v>
      </c>
      <c r="AL4212" s="69" t="str">
        <f t="shared" si="791"/>
        <v>Bangalore</v>
      </c>
    </row>
    <row r="4213" spans="1:38">
      <c r="A4213" s="14" t="s">
        <v>8755</v>
      </c>
      <c r="B4213" s="54">
        <v>44701.689842280102</v>
      </c>
      <c r="C4213" s="13" t="s">
        <v>344</v>
      </c>
      <c r="D4213" s="13">
        <v>1044</v>
      </c>
      <c r="E4213" s="13" t="s">
        <v>8756</v>
      </c>
      <c r="F4213" s="13" t="s">
        <v>33</v>
      </c>
      <c r="G4213" s="14">
        <v>1653057688131</v>
      </c>
      <c r="H4213" s="55">
        <v>0.15237268518518499</v>
      </c>
      <c r="I4213" s="33">
        <v>44883.152372685203</v>
      </c>
      <c r="J4213" s="58">
        <v>44883</v>
      </c>
      <c r="K4213" s="13" t="s">
        <v>263</v>
      </c>
      <c r="L4213" s="13" t="s">
        <v>69</v>
      </c>
      <c r="M4213" s="13" t="s">
        <v>101</v>
      </c>
      <c r="N4213" s="13" t="s">
        <v>206</v>
      </c>
      <c r="O4213" s="33" t="s">
        <v>38</v>
      </c>
      <c r="P4213" s="58" t="s">
        <v>38</v>
      </c>
      <c r="Q4213" s="33" t="s">
        <v>207</v>
      </c>
      <c r="R4213" s="14" t="s">
        <v>38</v>
      </c>
      <c r="S4213" s="13" t="s">
        <v>208</v>
      </c>
      <c r="T4213" s="13" t="s">
        <v>209</v>
      </c>
      <c r="U4213" s="33">
        <f t="shared" ca="1" si="780"/>
        <v>45744.56914039352</v>
      </c>
      <c r="V4213" s="13" t="str">
        <f t="shared" si="781"/>
        <v>Mumbai</v>
      </c>
      <c r="W4213" s="13" t="str">
        <f t="shared" si="782"/>
        <v>RI</v>
      </c>
      <c r="X4213" s="13">
        <f t="shared" si="783"/>
        <v>3</v>
      </c>
      <c r="Y4213" s="13" t="str">
        <f>IFERROR(VLOOKUP(C4213,ReceivingTeam[],2,FALSE),"HelpDesk")</f>
        <v>HelpDesk</v>
      </c>
      <c r="Z4213" s="67">
        <f t="shared" si="784"/>
        <v>44883.916666666664</v>
      </c>
      <c r="AA4213" s="68">
        <f t="shared" si="785"/>
        <v>44883</v>
      </c>
      <c r="AB4213" s="69" t="b">
        <f t="shared" si="786"/>
        <v>1</v>
      </c>
      <c r="AC4213" s="70">
        <f t="shared" si="787"/>
        <v>0.5</v>
      </c>
      <c r="AD4213" s="67">
        <f t="shared" si="788"/>
        <v>44883.916666666664</v>
      </c>
      <c r="AE4213" s="67">
        <f>VLOOKUP(V4213,'Branch Wise Work Timelines'!C:G,3,FALSE)+AA4213</f>
        <v>44883.416666666664</v>
      </c>
      <c r="AF4213" s="67">
        <f>IF(V4213="Bangalore",VLOOKUP(V4213,'Branch Wise Work Timelines'!C:G,4,FALSE)+AA4213+1,IF(V4213="Mumbai",VLOOKUP(V4213,'Branch Wise Work Timelines'!C:G,4,FALSE)+AA4213+1,VLOOKUP(V4213,'Branch Wise Work Timelines'!C:G,4,FALSE)+AA4213))</f>
        <v>44884.25</v>
      </c>
      <c r="AG4213" s="67">
        <f>WORKDAY.INTL(AA4213,1,11)+VLOOKUP(V4213,'Branch Wise Work Timelines'!C:G,3,FALSE)</f>
        <v>44884.416666666664</v>
      </c>
      <c r="AH4213" s="69" t="str">
        <f t="shared" ca="1" si="789"/>
        <v>Out of TAT</v>
      </c>
      <c r="AI4213" s="69">
        <f t="shared" ca="1" si="790"/>
        <v>20656</v>
      </c>
      <c r="AJ4213" s="69" t="str">
        <f ca="1">IF(AI4213&lt;0,"0-12",IFERROR(VLOOKUP(AI4213,Breakup[],2,FALSE),"&gt;24"))</f>
        <v>&gt;24</v>
      </c>
      <c r="AK4213" s="69" t="str">
        <f>VLOOKUP(V4213,Master!B:D,3,FALSE)</f>
        <v>East</v>
      </c>
      <c r="AL4213" s="69" t="str">
        <f t="shared" si="791"/>
        <v>Mumbai</v>
      </c>
    </row>
    <row r="4214" spans="1:38">
      <c r="A4214" s="14" t="s">
        <v>8757</v>
      </c>
      <c r="B4214" s="54">
        <v>44701.726643715301</v>
      </c>
      <c r="C4214" s="13" t="s">
        <v>347</v>
      </c>
      <c r="D4214" s="13">
        <v>1337</v>
      </c>
      <c r="E4214" s="13" t="s">
        <v>8758</v>
      </c>
      <c r="F4214" s="13" t="s">
        <v>33</v>
      </c>
      <c r="G4214" s="14">
        <v>1653049054803</v>
      </c>
      <c r="H4214" s="55">
        <v>0.72353009259259304</v>
      </c>
      <c r="I4214" s="33">
        <v>44891.723530092597</v>
      </c>
      <c r="J4214" s="58">
        <v>44891</v>
      </c>
      <c r="K4214" s="13" t="s">
        <v>325</v>
      </c>
      <c r="L4214" s="13" t="s">
        <v>55</v>
      </c>
      <c r="M4214" s="13" t="s">
        <v>347</v>
      </c>
      <c r="N4214" s="13" t="s">
        <v>206</v>
      </c>
      <c r="O4214" s="33">
        <v>44891.938518518502</v>
      </c>
      <c r="P4214" s="58">
        <v>44891</v>
      </c>
      <c r="Q4214" s="33" t="s">
        <v>237</v>
      </c>
      <c r="R4214" s="14">
        <v>996</v>
      </c>
      <c r="S4214" s="13" t="s">
        <v>208</v>
      </c>
      <c r="T4214" s="13" t="s">
        <v>209</v>
      </c>
      <c r="U4214" s="33">
        <f t="shared" ca="1" si="780"/>
        <v>45744.56914039352</v>
      </c>
      <c r="V4214" s="13" t="str">
        <f t="shared" si="781"/>
        <v>Delhi</v>
      </c>
      <c r="W4214" s="13" t="str">
        <f t="shared" si="782"/>
        <v>RI</v>
      </c>
      <c r="X4214" s="13">
        <f t="shared" si="783"/>
        <v>17</v>
      </c>
      <c r="Y4214" s="13" t="str">
        <f>IFERROR(VLOOKUP(C4214,ReceivingTeam[],2,FALSE),"HelpDesk")</f>
        <v>HelpDesk</v>
      </c>
      <c r="Z4214" s="67">
        <f t="shared" si="784"/>
        <v>44893.869363425925</v>
      </c>
      <c r="AA4214" s="68">
        <f t="shared" si="785"/>
        <v>44891</v>
      </c>
      <c r="AB4214" s="69" t="b">
        <f t="shared" si="786"/>
        <v>1</v>
      </c>
      <c r="AC4214" s="70">
        <f t="shared" si="787"/>
        <v>0.5</v>
      </c>
      <c r="AD4214" s="67">
        <f t="shared" si="788"/>
        <v>44893.869363425925</v>
      </c>
      <c r="AE4214" s="67">
        <f>VLOOKUP(V4214,'Branch Wise Work Timelines'!C:G,3,FALSE)+AA4214</f>
        <v>44891.416666666664</v>
      </c>
      <c r="AF4214" s="67">
        <f>IF(V4214="Bangalore",VLOOKUP(V4214,'Branch Wise Work Timelines'!C:G,4,FALSE)+AA4214+1,IF(V4214="Mumbai",VLOOKUP(V4214,'Branch Wise Work Timelines'!C:G,4,FALSE)+AA4214+1,VLOOKUP(V4214,'Branch Wise Work Timelines'!C:G,4,FALSE)+AA4214))</f>
        <v>44891.770833333336</v>
      </c>
      <c r="AG4214" s="67">
        <f>WORKDAY.INTL(AA4214,1,11)+VLOOKUP(V4214,'Branch Wise Work Timelines'!C:G,3,FALSE)</f>
        <v>44893.416666666664</v>
      </c>
      <c r="AH4214" s="69" t="str">
        <f t="shared" si="789"/>
        <v>Met</v>
      </c>
      <c r="AI4214" s="69">
        <f t="shared" ca="1" si="790"/>
        <v>20417</v>
      </c>
      <c r="AJ4214" s="69" t="str">
        <f ca="1">IF(AI4214&lt;0,"0-12",IFERROR(VLOOKUP(AI4214,Breakup[],2,FALSE),"&gt;24"))</f>
        <v>&gt;24</v>
      </c>
      <c r="AK4214" s="69" t="str">
        <f>VLOOKUP(V4214,Master!B:D,3,FALSE)</f>
        <v>North</v>
      </c>
      <c r="AL4214" s="69" t="str">
        <f t="shared" si="791"/>
        <v>Delhi</v>
      </c>
    </row>
    <row r="4215" spans="1:38">
      <c r="A4215" s="14" t="s">
        <v>8759</v>
      </c>
      <c r="B4215" s="54">
        <v>44701.840307025501</v>
      </c>
      <c r="C4215" s="13" t="s">
        <v>6284</v>
      </c>
      <c r="D4215" s="13">
        <v>774</v>
      </c>
      <c r="E4215" s="13" t="s">
        <v>8760</v>
      </c>
      <c r="F4215" s="13" t="s">
        <v>33</v>
      </c>
      <c r="G4215" s="14">
        <v>1653058269490</v>
      </c>
      <c r="H4215" s="55">
        <v>0.87194444444444397</v>
      </c>
      <c r="I4215" s="33">
        <v>44881.8719444444</v>
      </c>
      <c r="J4215" s="58">
        <v>44881</v>
      </c>
      <c r="K4215" s="13" t="s">
        <v>213</v>
      </c>
      <c r="L4215" s="13" t="s">
        <v>30</v>
      </c>
      <c r="M4215" s="13" t="s">
        <v>282</v>
      </c>
      <c r="N4215" s="13" t="s">
        <v>206</v>
      </c>
      <c r="O4215" s="33" t="s">
        <v>38</v>
      </c>
      <c r="P4215" s="58" t="s">
        <v>38</v>
      </c>
      <c r="Q4215" s="33" t="s">
        <v>207</v>
      </c>
      <c r="R4215" s="14" t="s">
        <v>38</v>
      </c>
      <c r="S4215" s="13" t="s">
        <v>216</v>
      </c>
      <c r="T4215" s="13" t="s">
        <v>217</v>
      </c>
      <c r="U4215" s="33">
        <f t="shared" ca="1" si="780"/>
        <v>45744.56914039352</v>
      </c>
      <c r="V4215" s="13" t="str">
        <f t="shared" si="781"/>
        <v>Bangalore</v>
      </c>
      <c r="W4215" s="13" t="str">
        <f t="shared" si="782"/>
        <v>RI</v>
      </c>
      <c r="X4215" s="13">
        <f t="shared" si="783"/>
        <v>20</v>
      </c>
      <c r="Y4215" s="13" t="str">
        <f>IFERROR(VLOOKUP(C4215,ReceivingTeam[],2,FALSE),"HelpDesk")</f>
        <v>HelpDesk</v>
      </c>
      <c r="Z4215" s="67">
        <f t="shared" si="784"/>
        <v>44882.6844444444</v>
      </c>
      <c r="AA4215" s="68">
        <f t="shared" si="785"/>
        <v>44881</v>
      </c>
      <c r="AB4215" s="69" t="b">
        <f t="shared" si="786"/>
        <v>1</v>
      </c>
      <c r="AC4215" s="70">
        <f t="shared" si="787"/>
        <v>0.5</v>
      </c>
      <c r="AD4215" s="67">
        <f t="shared" si="788"/>
        <v>44882.6844444444</v>
      </c>
      <c r="AE4215" s="67">
        <f>VLOOKUP(V4215,'Branch Wise Work Timelines'!C:G,3,FALSE)+AA4215</f>
        <v>44881.416666666664</v>
      </c>
      <c r="AF4215" s="67">
        <f>IF(V4215="Bangalore",VLOOKUP(V4215,'Branch Wise Work Timelines'!C:G,4,FALSE)+AA4215+1,IF(V4215="Mumbai",VLOOKUP(V4215,'Branch Wise Work Timelines'!C:G,4,FALSE)+AA4215+1,VLOOKUP(V4215,'Branch Wise Work Timelines'!C:G,4,FALSE)+AA4215))</f>
        <v>44882.104166666664</v>
      </c>
      <c r="AG4215" s="67">
        <f>WORKDAY.INTL(AA4215,1,11)+VLOOKUP(V4215,'Branch Wise Work Timelines'!C:G,3,FALSE)</f>
        <v>44882.416666666664</v>
      </c>
      <c r="AH4215" s="69" t="str">
        <f t="shared" ca="1" si="789"/>
        <v>Out of TAT</v>
      </c>
      <c r="AI4215" s="69">
        <f t="shared" ca="1" si="790"/>
        <v>20686</v>
      </c>
      <c r="AJ4215" s="69" t="str">
        <f ca="1">IF(AI4215&lt;0,"0-12",IFERROR(VLOOKUP(AI4215,Breakup[],2,FALSE),"&gt;24"))</f>
        <v>&gt;24</v>
      </c>
      <c r="AK4215" s="69" t="str">
        <f>VLOOKUP(V4215,Master!B:D,3,FALSE)</f>
        <v>South</v>
      </c>
      <c r="AL4215" s="69" t="str">
        <f t="shared" si="791"/>
        <v>Bangalore</v>
      </c>
    </row>
    <row r="4216" spans="1:38">
      <c r="A4216" s="14" t="s">
        <v>8761</v>
      </c>
      <c r="B4216" s="54">
        <v>44701.680107754597</v>
      </c>
      <c r="C4216" s="13" t="s">
        <v>311</v>
      </c>
      <c r="D4216" s="13">
        <v>1051</v>
      </c>
      <c r="E4216" s="13" t="s">
        <v>8762</v>
      </c>
      <c r="F4216" s="13" t="s">
        <v>33</v>
      </c>
      <c r="G4216" s="14">
        <v>1653051712314</v>
      </c>
      <c r="H4216" s="55">
        <v>1.37268518518519E-2</v>
      </c>
      <c r="I4216" s="33">
        <v>44887.013726851903</v>
      </c>
      <c r="J4216" s="58">
        <v>44887</v>
      </c>
      <c r="K4216" s="13" t="s">
        <v>313</v>
      </c>
      <c r="L4216" s="13" t="s">
        <v>60</v>
      </c>
      <c r="M4216" s="13" t="s">
        <v>314</v>
      </c>
      <c r="N4216" s="13" t="s">
        <v>206</v>
      </c>
      <c r="O4216" s="33" t="s">
        <v>38</v>
      </c>
      <c r="P4216" s="58" t="s">
        <v>38</v>
      </c>
      <c r="Q4216" s="33" t="s">
        <v>207</v>
      </c>
      <c r="R4216" s="14" t="s">
        <v>38</v>
      </c>
      <c r="S4216" s="13" t="s">
        <v>208</v>
      </c>
      <c r="T4216" s="13" t="s">
        <v>1059</v>
      </c>
      <c r="U4216" s="33">
        <f t="shared" ca="1" si="780"/>
        <v>45744.56914039352</v>
      </c>
      <c r="V4216" s="13" t="str">
        <f t="shared" si="781"/>
        <v>Hyderabad</v>
      </c>
      <c r="W4216" s="13" t="str">
        <f t="shared" si="782"/>
        <v>RI</v>
      </c>
      <c r="X4216" s="13">
        <f t="shared" si="783"/>
        <v>0</v>
      </c>
      <c r="Y4216" s="13" t="str">
        <f>IFERROR(VLOOKUP(C4216,ReceivingTeam[],2,FALSE),"HelpDesk")</f>
        <v>HelpDesk</v>
      </c>
      <c r="Z4216" s="67">
        <f t="shared" si="784"/>
        <v>44891.062499999993</v>
      </c>
      <c r="AA4216" s="68">
        <f t="shared" si="785"/>
        <v>44887</v>
      </c>
      <c r="AB4216" s="69" t="b">
        <f t="shared" si="786"/>
        <v>1</v>
      </c>
      <c r="AC4216" s="70">
        <f t="shared" si="787"/>
        <v>3</v>
      </c>
      <c r="AD4216" s="67">
        <f t="shared" si="788"/>
        <v>44891.062499999993</v>
      </c>
      <c r="AE4216" s="67">
        <f>VLOOKUP(V4216,'Branch Wise Work Timelines'!C:G,3,FALSE)+AA4216</f>
        <v>44887.416666666664</v>
      </c>
      <c r="AF4216" s="67">
        <f>IF(V4216="Bangalore",VLOOKUP(V4216,'Branch Wise Work Timelines'!C:G,4,FALSE)+AA4216+1,IF(V4216="Mumbai",VLOOKUP(V4216,'Branch Wise Work Timelines'!C:G,4,FALSE)+AA4216+1,VLOOKUP(V4216,'Branch Wise Work Timelines'!C:G,4,FALSE)+AA4216))</f>
        <v>44887.770833333336</v>
      </c>
      <c r="AG4216" s="67">
        <f>WORKDAY.INTL(AA4216,1,11)+VLOOKUP(V4216,'Branch Wise Work Timelines'!C:G,3,FALSE)</f>
        <v>44888.416666666664</v>
      </c>
      <c r="AH4216" s="69" t="str">
        <f t="shared" ca="1" si="789"/>
        <v>Out of TAT</v>
      </c>
      <c r="AI4216" s="69">
        <f t="shared" ca="1" si="790"/>
        <v>20485</v>
      </c>
      <c r="AJ4216" s="69" t="str">
        <f ca="1">IF(AI4216&lt;0,"0-12",IFERROR(VLOOKUP(AI4216,Breakup[],2,FALSE),"&gt;24"))</f>
        <v>&gt;24</v>
      </c>
      <c r="AK4216" s="69" t="str">
        <f>VLOOKUP(V4216,Master!B:D,3,FALSE)</f>
        <v>South</v>
      </c>
      <c r="AL4216" s="69" t="str">
        <f t="shared" si="791"/>
        <v>Hyderabad</v>
      </c>
    </row>
    <row r="4217" spans="1:38">
      <c r="A4217" s="14" t="s">
        <v>8763</v>
      </c>
      <c r="B4217" s="54">
        <v>44701.812986770798</v>
      </c>
      <c r="C4217" s="13" t="s">
        <v>506</v>
      </c>
      <c r="D4217" s="13">
        <v>957</v>
      </c>
      <c r="E4217" s="13" t="s">
        <v>8764</v>
      </c>
      <c r="F4217" s="13" t="s">
        <v>15</v>
      </c>
      <c r="G4217" s="14">
        <v>1653055518035</v>
      </c>
      <c r="H4217" s="55">
        <v>0.58078703703703705</v>
      </c>
      <c r="I4217" s="33">
        <v>44890.580787036997</v>
      </c>
      <c r="J4217" s="58">
        <v>44890</v>
      </c>
      <c r="K4217" s="13" t="s">
        <v>213</v>
      </c>
      <c r="L4217" s="13" t="s">
        <v>30</v>
      </c>
      <c r="M4217" s="13" t="s">
        <v>75</v>
      </c>
      <c r="N4217" s="13" t="s">
        <v>206</v>
      </c>
      <c r="O4217" s="33" t="s">
        <v>38</v>
      </c>
      <c r="P4217" s="58" t="s">
        <v>38</v>
      </c>
      <c r="Q4217" s="33" t="s">
        <v>207</v>
      </c>
      <c r="R4217" s="14" t="s">
        <v>38</v>
      </c>
      <c r="S4217" s="13" t="s">
        <v>216</v>
      </c>
      <c r="T4217" s="13" t="s">
        <v>217</v>
      </c>
      <c r="U4217" s="33">
        <f t="shared" ca="1" si="780"/>
        <v>45744.56914039352</v>
      </c>
      <c r="V4217" s="13" t="str">
        <f t="shared" si="781"/>
        <v>Bangalore</v>
      </c>
      <c r="W4217" s="13" t="str">
        <f t="shared" si="782"/>
        <v>CLS</v>
      </c>
      <c r="X4217" s="13">
        <f t="shared" si="783"/>
        <v>13</v>
      </c>
      <c r="Y4217" s="13" t="str">
        <f>IFERROR(VLOOKUP(C4217,ReceivingTeam[],2,FALSE),"HelpDesk")</f>
        <v>HelpDesk</v>
      </c>
      <c r="Z4217" s="67">
        <f t="shared" si="784"/>
        <v>44891.080787036997</v>
      </c>
      <c r="AA4217" s="68">
        <f t="shared" si="785"/>
        <v>44890</v>
      </c>
      <c r="AB4217" s="69" t="b">
        <f t="shared" si="786"/>
        <v>1</v>
      </c>
      <c r="AC4217" s="70">
        <f t="shared" si="787"/>
        <v>0.5</v>
      </c>
      <c r="AD4217" s="67">
        <f t="shared" si="788"/>
        <v>44891.080787036997</v>
      </c>
      <c r="AE4217" s="67">
        <f>VLOOKUP(V4217,'Branch Wise Work Timelines'!C:G,3,FALSE)+AA4217</f>
        <v>44890.416666666664</v>
      </c>
      <c r="AF4217" s="67">
        <f>IF(V4217="Bangalore",VLOOKUP(V4217,'Branch Wise Work Timelines'!C:G,4,FALSE)+AA4217+1,IF(V4217="Mumbai",VLOOKUP(V4217,'Branch Wise Work Timelines'!C:G,4,FALSE)+AA4217+1,VLOOKUP(V4217,'Branch Wise Work Timelines'!C:G,4,FALSE)+AA4217))</f>
        <v>44891.104166666664</v>
      </c>
      <c r="AG4217" s="67">
        <f>WORKDAY.INTL(AA4217,1,11)+VLOOKUP(V4217,'Branch Wise Work Timelines'!C:G,3,FALSE)</f>
        <v>44891.416666666664</v>
      </c>
      <c r="AH4217" s="69" t="str">
        <f t="shared" ca="1" si="789"/>
        <v>Out of TAT</v>
      </c>
      <c r="AI4217" s="69">
        <f t="shared" ca="1" si="790"/>
        <v>20484</v>
      </c>
      <c r="AJ4217" s="69" t="str">
        <f ca="1">IF(AI4217&lt;0,"0-12",IFERROR(VLOOKUP(AI4217,Breakup[],2,FALSE),"&gt;24"))</f>
        <v>&gt;24</v>
      </c>
      <c r="AK4217" s="69" t="str">
        <f>VLOOKUP(V4217,Master!B:D,3,FALSE)</f>
        <v>South</v>
      </c>
      <c r="AL4217" s="69" t="str">
        <f t="shared" si="791"/>
        <v>Bangalore-CLS</v>
      </c>
    </row>
    <row r="4218" spans="1:38">
      <c r="A4218" s="14" t="s">
        <v>8765</v>
      </c>
      <c r="B4218" s="54">
        <v>44701.790756562499</v>
      </c>
      <c r="C4218" s="13" t="s">
        <v>268</v>
      </c>
      <c r="D4218" s="13">
        <v>585</v>
      </c>
      <c r="E4218" s="13" t="s">
        <v>8766</v>
      </c>
      <c r="F4218" s="13" t="s">
        <v>15</v>
      </c>
      <c r="G4218" s="14">
        <v>1653054189256</v>
      </c>
      <c r="H4218" s="55">
        <v>0.160543981481481</v>
      </c>
      <c r="I4218" s="33">
        <v>44887.160543981503</v>
      </c>
      <c r="J4218" s="58">
        <v>44887</v>
      </c>
      <c r="K4218" s="13" t="s">
        <v>213</v>
      </c>
      <c r="L4218" s="13" t="s">
        <v>30</v>
      </c>
      <c r="M4218" s="13" t="s">
        <v>214</v>
      </c>
      <c r="N4218" s="13" t="s">
        <v>206</v>
      </c>
      <c r="O4218" s="33" t="s">
        <v>38</v>
      </c>
      <c r="P4218" s="58" t="s">
        <v>38</v>
      </c>
      <c r="Q4218" s="33" t="s">
        <v>207</v>
      </c>
      <c r="R4218" s="14" t="s">
        <v>38</v>
      </c>
      <c r="S4218" s="13" t="s">
        <v>216</v>
      </c>
      <c r="T4218" s="13" t="s">
        <v>217</v>
      </c>
      <c r="U4218" s="33">
        <f t="shared" ca="1" si="780"/>
        <v>45744.56914039352</v>
      </c>
      <c r="V4218" s="13" t="str">
        <f t="shared" si="781"/>
        <v>Bangalore</v>
      </c>
      <c r="W4218" s="13" t="str">
        <f t="shared" si="782"/>
        <v>CLS</v>
      </c>
      <c r="X4218" s="13">
        <f t="shared" si="783"/>
        <v>3</v>
      </c>
      <c r="Y4218" s="13" t="str">
        <f>IFERROR(VLOOKUP(C4218,ReceivingTeam[],2,FALSE),"HelpDesk")</f>
        <v>HelpDesk</v>
      </c>
      <c r="Z4218" s="67">
        <f t="shared" si="784"/>
        <v>44887.916666666664</v>
      </c>
      <c r="AA4218" s="68">
        <f t="shared" si="785"/>
        <v>44887</v>
      </c>
      <c r="AB4218" s="69" t="b">
        <f t="shared" si="786"/>
        <v>1</v>
      </c>
      <c r="AC4218" s="70">
        <f t="shared" si="787"/>
        <v>0.5</v>
      </c>
      <c r="AD4218" s="67">
        <f t="shared" si="788"/>
        <v>44887.916666666664</v>
      </c>
      <c r="AE4218" s="67">
        <f>VLOOKUP(V4218,'Branch Wise Work Timelines'!C:G,3,FALSE)+AA4218</f>
        <v>44887.416666666664</v>
      </c>
      <c r="AF4218" s="67">
        <f>IF(V4218="Bangalore",VLOOKUP(V4218,'Branch Wise Work Timelines'!C:G,4,FALSE)+AA4218+1,IF(V4218="Mumbai",VLOOKUP(V4218,'Branch Wise Work Timelines'!C:G,4,FALSE)+AA4218+1,VLOOKUP(V4218,'Branch Wise Work Timelines'!C:G,4,FALSE)+AA4218))</f>
        <v>44888.104166666664</v>
      </c>
      <c r="AG4218" s="67">
        <f>WORKDAY.INTL(AA4218,1,11)+VLOOKUP(V4218,'Branch Wise Work Timelines'!C:G,3,FALSE)</f>
        <v>44888.416666666664</v>
      </c>
      <c r="AH4218" s="69" t="str">
        <f t="shared" ca="1" si="789"/>
        <v>Out of TAT</v>
      </c>
      <c r="AI4218" s="69">
        <f t="shared" ca="1" si="790"/>
        <v>20560</v>
      </c>
      <c r="AJ4218" s="69" t="str">
        <f ca="1">IF(AI4218&lt;0,"0-12",IFERROR(VLOOKUP(AI4218,Breakup[],2,FALSE),"&gt;24"))</f>
        <v>&gt;24</v>
      </c>
      <c r="AK4218" s="69" t="str">
        <f>VLOOKUP(V4218,Master!B:D,3,FALSE)</f>
        <v>South</v>
      </c>
      <c r="AL4218" s="69" t="str">
        <f t="shared" si="791"/>
        <v>Bangalore-CLS</v>
      </c>
    </row>
    <row r="4219" spans="1:38">
      <c r="A4219" s="14" t="s">
        <v>8767</v>
      </c>
      <c r="B4219" s="54">
        <v>44700.6846302431</v>
      </c>
      <c r="C4219" s="13" t="s">
        <v>6471</v>
      </c>
      <c r="D4219" s="13">
        <v>1721</v>
      </c>
      <c r="E4219" s="13" t="s">
        <v>8768</v>
      </c>
      <c r="F4219" s="13" t="s">
        <v>42</v>
      </c>
      <c r="G4219" s="14">
        <v>1653056662937</v>
      </c>
      <c r="H4219" s="55">
        <v>0.16267361111111101</v>
      </c>
      <c r="I4219" s="33">
        <v>44881.162673611099</v>
      </c>
      <c r="J4219" s="58">
        <v>44881</v>
      </c>
      <c r="K4219" s="13" t="s">
        <v>263</v>
      </c>
      <c r="L4219" s="13" t="s">
        <v>69</v>
      </c>
      <c r="M4219" s="13" t="s">
        <v>101</v>
      </c>
      <c r="N4219" s="13" t="s">
        <v>206</v>
      </c>
      <c r="O4219" s="33" t="s">
        <v>38</v>
      </c>
      <c r="P4219" s="58" t="s">
        <v>38</v>
      </c>
      <c r="Q4219" s="33" t="s">
        <v>207</v>
      </c>
      <c r="R4219" s="14" t="s">
        <v>38</v>
      </c>
      <c r="S4219" s="13" t="s">
        <v>208</v>
      </c>
      <c r="T4219" s="13" t="s">
        <v>209</v>
      </c>
      <c r="U4219" s="33">
        <f t="shared" ca="1" si="780"/>
        <v>45744.56914039352</v>
      </c>
      <c r="V4219" s="13" t="str">
        <f t="shared" si="781"/>
        <v>Mumbai</v>
      </c>
      <c r="W4219" s="13" t="str">
        <f t="shared" si="782"/>
        <v>DOMI</v>
      </c>
      <c r="X4219" s="13">
        <f t="shared" si="783"/>
        <v>3</v>
      </c>
      <c r="Y4219" s="13" t="str">
        <f>IFERROR(VLOOKUP(C4219,ReceivingTeam[],2,FALSE),"HelpDesk")</f>
        <v>HelpDesk</v>
      </c>
      <c r="Z4219" s="67">
        <f t="shared" si="784"/>
        <v>44881.916666666664</v>
      </c>
      <c r="AA4219" s="68">
        <f t="shared" si="785"/>
        <v>44881</v>
      </c>
      <c r="AB4219" s="69" t="b">
        <f t="shared" si="786"/>
        <v>1</v>
      </c>
      <c r="AC4219" s="70">
        <f t="shared" si="787"/>
        <v>0.5</v>
      </c>
      <c r="AD4219" s="67">
        <f t="shared" si="788"/>
        <v>44881.916666666664</v>
      </c>
      <c r="AE4219" s="67">
        <f>VLOOKUP(V4219,'Branch Wise Work Timelines'!C:G,3,FALSE)+AA4219</f>
        <v>44881.416666666664</v>
      </c>
      <c r="AF4219" s="67">
        <f>IF(V4219="Bangalore",VLOOKUP(V4219,'Branch Wise Work Timelines'!C:G,4,FALSE)+AA4219+1,IF(V4219="Mumbai",VLOOKUP(V4219,'Branch Wise Work Timelines'!C:G,4,FALSE)+AA4219+1,VLOOKUP(V4219,'Branch Wise Work Timelines'!C:G,4,FALSE)+AA4219))</f>
        <v>44882.25</v>
      </c>
      <c r="AG4219" s="67">
        <f>WORKDAY.INTL(AA4219,1,11)+VLOOKUP(V4219,'Branch Wise Work Timelines'!C:G,3,FALSE)</f>
        <v>44882.416666666664</v>
      </c>
      <c r="AH4219" s="69" t="str">
        <f t="shared" ca="1" si="789"/>
        <v>Out of TAT</v>
      </c>
      <c r="AI4219" s="69">
        <f t="shared" ca="1" si="790"/>
        <v>20704</v>
      </c>
      <c r="AJ4219" s="69" t="str">
        <f ca="1">IF(AI4219&lt;0,"0-12",IFERROR(VLOOKUP(AI4219,Breakup[],2,FALSE),"&gt;24"))</f>
        <v>&gt;24</v>
      </c>
      <c r="AK4219" s="69" t="str">
        <f>VLOOKUP(V4219,Master!B:D,3,FALSE)</f>
        <v>East</v>
      </c>
      <c r="AL4219" s="69" t="str">
        <f t="shared" si="791"/>
        <v>Mumbai</v>
      </c>
    </row>
    <row r="4220" spans="1:38">
      <c r="A4220" s="14" t="s">
        <v>8769</v>
      </c>
      <c r="B4220" s="54">
        <v>44700.685049965301</v>
      </c>
      <c r="C4220" s="13" t="s">
        <v>6471</v>
      </c>
      <c r="D4220" s="13">
        <v>284</v>
      </c>
      <c r="E4220" s="13" t="s">
        <v>8770</v>
      </c>
      <c r="F4220" s="13" t="s">
        <v>42</v>
      </c>
      <c r="G4220" s="14">
        <v>1653056788057</v>
      </c>
      <c r="H4220" s="55">
        <v>0.53778935185185195</v>
      </c>
      <c r="I4220" s="33">
        <v>44881.537789351903</v>
      </c>
      <c r="J4220" s="58">
        <v>44881</v>
      </c>
      <c r="K4220" s="13" t="s">
        <v>263</v>
      </c>
      <c r="L4220" s="13" t="s">
        <v>69</v>
      </c>
      <c r="M4220" s="13" t="s">
        <v>101</v>
      </c>
      <c r="N4220" s="13" t="s">
        <v>206</v>
      </c>
      <c r="O4220" s="33" t="s">
        <v>38</v>
      </c>
      <c r="P4220" s="58" t="s">
        <v>38</v>
      </c>
      <c r="Q4220" s="33" t="s">
        <v>207</v>
      </c>
      <c r="R4220" s="14" t="s">
        <v>38</v>
      </c>
      <c r="S4220" s="13" t="s">
        <v>208</v>
      </c>
      <c r="T4220" s="13" t="s">
        <v>209</v>
      </c>
      <c r="U4220" s="33">
        <f t="shared" ca="1" si="780"/>
        <v>45744.56914039352</v>
      </c>
      <c r="V4220" s="13" t="str">
        <f t="shared" si="781"/>
        <v>Mumbai</v>
      </c>
      <c r="W4220" s="13" t="str">
        <f t="shared" si="782"/>
        <v>DOMI</v>
      </c>
      <c r="X4220" s="13">
        <f t="shared" si="783"/>
        <v>12</v>
      </c>
      <c r="Y4220" s="13" t="str">
        <f>IFERROR(VLOOKUP(C4220,ReceivingTeam[],2,FALSE),"HelpDesk")</f>
        <v>HelpDesk</v>
      </c>
      <c r="Z4220" s="67">
        <f t="shared" si="784"/>
        <v>44882.037789351903</v>
      </c>
      <c r="AA4220" s="68">
        <f t="shared" si="785"/>
        <v>44881</v>
      </c>
      <c r="AB4220" s="69" t="b">
        <f t="shared" si="786"/>
        <v>1</v>
      </c>
      <c r="AC4220" s="70">
        <f t="shared" si="787"/>
        <v>0.5</v>
      </c>
      <c r="AD4220" s="67">
        <f t="shared" si="788"/>
        <v>44882.037789351903</v>
      </c>
      <c r="AE4220" s="67">
        <f>VLOOKUP(V4220,'Branch Wise Work Timelines'!C:G,3,FALSE)+AA4220</f>
        <v>44881.416666666664</v>
      </c>
      <c r="AF4220" s="67">
        <f>IF(V4220="Bangalore",VLOOKUP(V4220,'Branch Wise Work Timelines'!C:G,4,FALSE)+AA4220+1,IF(V4220="Mumbai",VLOOKUP(V4220,'Branch Wise Work Timelines'!C:G,4,FALSE)+AA4220+1,VLOOKUP(V4220,'Branch Wise Work Timelines'!C:G,4,FALSE)+AA4220))</f>
        <v>44882.25</v>
      </c>
      <c r="AG4220" s="67">
        <f>WORKDAY.INTL(AA4220,1,11)+VLOOKUP(V4220,'Branch Wise Work Timelines'!C:G,3,FALSE)</f>
        <v>44882.416666666664</v>
      </c>
      <c r="AH4220" s="69" t="str">
        <f t="shared" ca="1" si="789"/>
        <v>Out of TAT</v>
      </c>
      <c r="AI4220" s="69">
        <f t="shared" ca="1" si="790"/>
        <v>20701</v>
      </c>
      <c r="AJ4220" s="69" t="str">
        <f ca="1">IF(AI4220&lt;0,"0-12",IFERROR(VLOOKUP(AI4220,Breakup[],2,FALSE),"&gt;24"))</f>
        <v>&gt;24</v>
      </c>
      <c r="AK4220" s="69" t="str">
        <f>VLOOKUP(V4220,Master!B:D,3,FALSE)</f>
        <v>East</v>
      </c>
      <c r="AL4220" s="69" t="str">
        <f t="shared" si="791"/>
        <v>Mumbai</v>
      </c>
    </row>
    <row r="4221" spans="1:38">
      <c r="A4221" s="14" t="s">
        <v>8771</v>
      </c>
      <c r="B4221" s="54">
        <v>44700.685740509303</v>
      </c>
      <c r="C4221" s="13" t="s">
        <v>6471</v>
      </c>
      <c r="D4221" s="13">
        <v>1455</v>
      </c>
      <c r="E4221" s="13" t="s">
        <v>8772</v>
      </c>
      <c r="F4221" s="13" t="s">
        <v>42</v>
      </c>
      <c r="G4221" s="14">
        <v>1653056788057</v>
      </c>
      <c r="H4221" s="55">
        <v>9.0729166666666694E-2</v>
      </c>
      <c r="I4221" s="33">
        <v>44883.090729166703</v>
      </c>
      <c r="J4221" s="58">
        <v>44883</v>
      </c>
      <c r="K4221" s="13" t="s">
        <v>263</v>
      </c>
      <c r="L4221" s="13" t="s">
        <v>69</v>
      </c>
      <c r="M4221" s="13" t="s">
        <v>101</v>
      </c>
      <c r="N4221" s="13" t="s">
        <v>206</v>
      </c>
      <c r="O4221" s="33" t="s">
        <v>38</v>
      </c>
      <c r="P4221" s="58" t="s">
        <v>38</v>
      </c>
      <c r="Q4221" s="33" t="s">
        <v>207</v>
      </c>
      <c r="R4221" s="14" t="s">
        <v>38</v>
      </c>
      <c r="S4221" s="13" t="s">
        <v>208</v>
      </c>
      <c r="T4221" s="13" t="s">
        <v>209</v>
      </c>
      <c r="U4221" s="33">
        <f t="shared" ca="1" si="780"/>
        <v>45744.56914039352</v>
      </c>
      <c r="V4221" s="13" t="str">
        <f t="shared" si="781"/>
        <v>Mumbai</v>
      </c>
      <c r="W4221" s="13" t="str">
        <f t="shared" si="782"/>
        <v>DOMI</v>
      </c>
      <c r="X4221" s="13">
        <f t="shared" si="783"/>
        <v>2</v>
      </c>
      <c r="Y4221" s="13" t="str">
        <f>IFERROR(VLOOKUP(C4221,ReceivingTeam[],2,FALSE),"HelpDesk")</f>
        <v>HelpDesk</v>
      </c>
      <c r="Z4221" s="67">
        <f t="shared" si="784"/>
        <v>44883.916666666664</v>
      </c>
      <c r="AA4221" s="68">
        <f t="shared" si="785"/>
        <v>44883</v>
      </c>
      <c r="AB4221" s="69" t="b">
        <f t="shared" si="786"/>
        <v>1</v>
      </c>
      <c r="AC4221" s="70">
        <f t="shared" si="787"/>
        <v>0.5</v>
      </c>
      <c r="AD4221" s="67">
        <f t="shared" si="788"/>
        <v>44883.916666666664</v>
      </c>
      <c r="AE4221" s="67">
        <f>VLOOKUP(V4221,'Branch Wise Work Timelines'!C:G,3,FALSE)+AA4221</f>
        <v>44883.416666666664</v>
      </c>
      <c r="AF4221" s="67">
        <f>IF(V4221="Bangalore",VLOOKUP(V4221,'Branch Wise Work Timelines'!C:G,4,FALSE)+AA4221+1,IF(V4221="Mumbai",VLOOKUP(V4221,'Branch Wise Work Timelines'!C:G,4,FALSE)+AA4221+1,VLOOKUP(V4221,'Branch Wise Work Timelines'!C:G,4,FALSE)+AA4221))</f>
        <v>44884.25</v>
      </c>
      <c r="AG4221" s="67">
        <f>WORKDAY.INTL(AA4221,1,11)+VLOOKUP(V4221,'Branch Wise Work Timelines'!C:G,3,FALSE)</f>
        <v>44884.416666666664</v>
      </c>
      <c r="AH4221" s="69" t="str">
        <f t="shared" ca="1" si="789"/>
        <v>Out of TAT</v>
      </c>
      <c r="AI4221" s="69">
        <f t="shared" ca="1" si="790"/>
        <v>20656</v>
      </c>
      <c r="AJ4221" s="69" t="str">
        <f ca="1">IF(AI4221&lt;0,"0-12",IFERROR(VLOOKUP(AI4221,Breakup[],2,FALSE),"&gt;24"))</f>
        <v>&gt;24</v>
      </c>
      <c r="AK4221" s="69" t="str">
        <f>VLOOKUP(V4221,Master!B:D,3,FALSE)</f>
        <v>East</v>
      </c>
      <c r="AL4221" s="69" t="str">
        <f t="shared" si="791"/>
        <v>Mumbai</v>
      </c>
    </row>
    <row r="4222" spans="1:38">
      <c r="A4222" s="14" t="s">
        <v>8773</v>
      </c>
      <c r="B4222" s="54">
        <v>44701.741035763902</v>
      </c>
      <c r="C4222" s="13" t="s">
        <v>89</v>
      </c>
      <c r="D4222" s="13">
        <v>1733</v>
      </c>
      <c r="E4222" s="13" t="s">
        <v>8774</v>
      </c>
      <c r="F4222" s="13" t="s">
        <v>15</v>
      </c>
      <c r="G4222" s="14">
        <v>1653051574035</v>
      </c>
      <c r="H4222" s="55">
        <v>0.49056712962963001</v>
      </c>
      <c r="I4222" s="33">
        <v>44890.4905671296</v>
      </c>
      <c r="J4222" s="58">
        <v>44890</v>
      </c>
      <c r="K4222" s="13" t="s">
        <v>213</v>
      </c>
      <c r="L4222" s="13" t="s">
        <v>30</v>
      </c>
      <c r="M4222" s="13" t="s">
        <v>75</v>
      </c>
      <c r="N4222" s="13" t="s">
        <v>206</v>
      </c>
      <c r="O4222" s="33" t="s">
        <v>38</v>
      </c>
      <c r="P4222" s="58" t="s">
        <v>38</v>
      </c>
      <c r="Q4222" s="33" t="s">
        <v>207</v>
      </c>
      <c r="R4222" s="14" t="s">
        <v>38</v>
      </c>
      <c r="S4222" s="13" t="s">
        <v>208</v>
      </c>
      <c r="T4222" s="13" t="s">
        <v>209</v>
      </c>
      <c r="U4222" s="33">
        <f t="shared" ca="1" si="780"/>
        <v>45744.56914039352</v>
      </c>
      <c r="V4222" s="13" t="str">
        <f t="shared" si="781"/>
        <v>Bangalore</v>
      </c>
      <c r="W4222" s="13" t="str">
        <f t="shared" si="782"/>
        <v>CLS</v>
      </c>
      <c r="X4222" s="13">
        <f t="shared" si="783"/>
        <v>11</v>
      </c>
      <c r="Y4222" s="13" t="str">
        <f>IFERROR(VLOOKUP(C4222,ReceivingTeam[],2,FALSE),"HelpDesk")</f>
        <v>Branch office</v>
      </c>
      <c r="Z4222" s="67">
        <f t="shared" si="784"/>
        <v>44890.9905671296</v>
      </c>
      <c r="AA4222" s="68">
        <f t="shared" si="785"/>
        <v>44890</v>
      </c>
      <c r="AB4222" s="69" t="b">
        <f t="shared" si="786"/>
        <v>1</v>
      </c>
      <c r="AC4222" s="70">
        <f t="shared" si="787"/>
        <v>0.5</v>
      </c>
      <c r="AD4222" s="67">
        <f t="shared" si="788"/>
        <v>44890.9905671296</v>
      </c>
      <c r="AE4222" s="67">
        <f>VLOOKUP(V4222,'Branch Wise Work Timelines'!C:G,3,FALSE)+AA4222</f>
        <v>44890.416666666664</v>
      </c>
      <c r="AF4222" s="67">
        <f>IF(V4222="Bangalore",VLOOKUP(V4222,'Branch Wise Work Timelines'!C:G,4,FALSE)+AA4222+1,IF(V4222="Mumbai",VLOOKUP(V4222,'Branch Wise Work Timelines'!C:G,4,FALSE)+AA4222+1,VLOOKUP(V4222,'Branch Wise Work Timelines'!C:G,4,FALSE)+AA4222))</f>
        <v>44891.104166666664</v>
      </c>
      <c r="AG4222" s="67">
        <f>WORKDAY.INTL(AA4222,1,11)+VLOOKUP(V4222,'Branch Wise Work Timelines'!C:G,3,FALSE)</f>
        <v>44891.416666666664</v>
      </c>
      <c r="AH4222" s="69" t="str">
        <f t="shared" ca="1" si="789"/>
        <v>Out of TAT</v>
      </c>
      <c r="AI4222" s="69">
        <f t="shared" ca="1" si="790"/>
        <v>20486</v>
      </c>
      <c r="AJ4222" s="69" t="str">
        <f ca="1">IF(AI4222&lt;0,"0-12",IFERROR(VLOOKUP(AI4222,Breakup[],2,FALSE),"&gt;24"))</f>
        <v>&gt;24</v>
      </c>
      <c r="AK4222" s="69" t="str">
        <f>VLOOKUP(V4222,Master!B:D,3,FALSE)</f>
        <v>South</v>
      </c>
      <c r="AL4222" s="69" t="str">
        <f t="shared" si="791"/>
        <v>Bangalore-CLS</v>
      </c>
    </row>
    <row r="4223" spans="1:38">
      <c r="A4223" s="14" t="s">
        <v>8775</v>
      </c>
      <c r="B4223" s="54">
        <v>44701.702740659697</v>
      </c>
      <c r="C4223" s="13" t="s">
        <v>2252</v>
      </c>
      <c r="D4223" s="13">
        <v>111</v>
      </c>
      <c r="E4223" s="13" t="s">
        <v>8776</v>
      </c>
      <c r="F4223" s="13" t="s">
        <v>15</v>
      </c>
      <c r="G4223" s="14">
        <v>1653051574035</v>
      </c>
      <c r="H4223" s="55">
        <v>0.33141203703703698</v>
      </c>
      <c r="I4223" s="33">
        <v>44885.331412036998</v>
      </c>
      <c r="J4223" s="58">
        <v>44885</v>
      </c>
      <c r="K4223" s="13" t="s">
        <v>213</v>
      </c>
      <c r="L4223" s="13" t="s">
        <v>30</v>
      </c>
      <c r="M4223" s="13" t="s">
        <v>75</v>
      </c>
      <c r="N4223" s="13" t="s">
        <v>206</v>
      </c>
      <c r="O4223" s="33" t="s">
        <v>38</v>
      </c>
      <c r="P4223" s="58" t="s">
        <v>38</v>
      </c>
      <c r="Q4223" s="33" t="s">
        <v>207</v>
      </c>
      <c r="R4223" s="14" t="s">
        <v>38</v>
      </c>
      <c r="S4223" s="13" t="s">
        <v>208</v>
      </c>
      <c r="T4223" s="13" t="s">
        <v>209</v>
      </c>
      <c r="U4223" s="33">
        <f t="shared" ca="1" si="780"/>
        <v>45744.56914039352</v>
      </c>
      <c r="V4223" s="13" t="str">
        <f t="shared" si="781"/>
        <v>Bangalore</v>
      </c>
      <c r="W4223" s="13" t="str">
        <f t="shared" si="782"/>
        <v>CLS</v>
      </c>
      <c r="X4223" s="13">
        <f t="shared" si="783"/>
        <v>7</v>
      </c>
      <c r="Y4223" s="13" t="str">
        <f>IFERROR(VLOOKUP(C4223,ReceivingTeam[],2,FALSE),"HelpDesk")</f>
        <v>HelpDesk</v>
      </c>
      <c r="Z4223" s="67">
        <f t="shared" si="784"/>
        <v>44885.916666666664</v>
      </c>
      <c r="AA4223" s="68">
        <f t="shared" si="785"/>
        <v>44885</v>
      </c>
      <c r="AB4223" s="69" t="b">
        <f t="shared" si="786"/>
        <v>0</v>
      </c>
      <c r="AC4223" s="70">
        <f t="shared" si="787"/>
        <v>0.5</v>
      </c>
      <c r="AD4223" s="67">
        <f t="shared" si="788"/>
        <v>44885.916666666664</v>
      </c>
      <c r="AE4223" s="67">
        <f>VLOOKUP(V4223,'Branch Wise Work Timelines'!C:G,3,FALSE)+AA4223</f>
        <v>44885.416666666664</v>
      </c>
      <c r="AF4223" s="67">
        <f>IF(V4223="Bangalore",VLOOKUP(V4223,'Branch Wise Work Timelines'!C:G,4,FALSE)+AA4223+1,IF(V4223="Mumbai",VLOOKUP(V4223,'Branch Wise Work Timelines'!C:G,4,FALSE)+AA4223+1,VLOOKUP(V4223,'Branch Wise Work Timelines'!C:G,4,FALSE)+AA4223))</f>
        <v>44886.104166666664</v>
      </c>
      <c r="AG4223" s="67">
        <f>WORKDAY.INTL(AA4223,1,11)+VLOOKUP(V4223,'Branch Wise Work Timelines'!C:G,3,FALSE)</f>
        <v>44886.416666666664</v>
      </c>
      <c r="AH4223" s="69" t="str">
        <f t="shared" ca="1" si="789"/>
        <v>Out of TAT</v>
      </c>
      <c r="AI4223" s="69">
        <f t="shared" ca="1" si="790"/>
        <v>20608</v>
      </c>
      <c r="AJ4223" s="69" t="str">
        <f ca="1">IF(AI4223&lt;0,"0-12",IFERROR(VLOOKUP(AI4223,Breakup[],2,FALSE),"&gt;24"))</f>
        <v>&gt;24</v>
      </c>
      <c r="AK4223" s="69" t="str">
        <f>VLOOKUP(V4223,Master!B:D,3,FALSE)</f>
        <v>South</v>
      </c>
      <c r="AL4223" s="69" t="str">
        <f t="shared" si="791"/>
        <v>Bangalore-CLS</v>
      </c>
    </row>
    <row r="4224" spans="1:38">
      <c r="A4224" s="14" t="s">
        <v>8777</v>
      </c>
      <c r="B4224" s="54">
        <v>44701.734512766197</v>
      </c>
      <c r="C4224" s="13" t="s">
        <v>268</v>
      </c>
      <c r="D4224" s="13">
        <v>547</v>
      </c>
      <c r="E4224" s="13" t="s">
        <v>8778</v>
      </c>
      <c r="F4224" s="13" t="s">
        <v>15</v>
      </c>
      <c r="G4224" s="14">
        <v>1653051574035</v>
      </c>
      <c r="H4224" s="55">
        <v>0.81077546296296299</v>
      </c>
      <c r="I4224" s="33">
        <v>44891.810775462996</v>
      </c>
      <c r="J4224" s="58">
        <v>44891</v>
      </c>
      <c r="K4224" s="13" t="s">
        <v>213</v>
      </c>
      <c r="L4224" s="13" t="s">
        <v>30</v>
      </c>
      <c r="M4224" s="13" t="s">
        <v>75</v>
      </c>
      <c r="N4224" s="13" t="s">
        <v>206</v>
      </c>
      <c r="O4224" s="33">
        <v>44891.064016203702</v>
      </c>
      <c r="P4224" s="58">
        <v>44891</v>
      </c>
      <c r="Q4224" s="33" t="s">
        <v>237</v>
      </c>
      <c r="R4224" s="14">
        <v>264</v>
      </c>
      <c r="S4224" s="13" t="s">
        <v>208</v>
      </c>
      <c r="T4224" s="13" t="s">
        <v>209</v>
      </c>
      <c r="U4224" s="33">
        <f t="shared" ca="1" si="780"/>
        <v>45744.56914039352</v>
      </c>
      <c r="V4224" s="13" t="str">
        <f t="shared" si="781"/>
        <v>Bangalore</v>
      </c>
      <c r="W4224" s="13" t="str">
        <f t="shared" si="782"/>
        <v>CLS</v>
      </c>
      <c r="X4224" s="13">
        <f t="shared" si="783"/>
        <v>19</v>
      </c>
      <c r="Y4224" s="13" t="str">
        <f>IFERROR(VLOOKUP(C4224,ReceivingTeam[],2,FALSE),"HelpDesk")</f>
        <v>HelpDesk</v>
      </c>
      <c r="Z4224" s="67">
        <f t="shared" si="784"/>
        <v>44893.623275462996</v>
      </c>
      <c r="AA4224" s="68">
        <f t="shared" si="785"/>
        <v>44891</v>
      </c>
      <c r="AB4224" s="69" t="b">
        <f t="shared" si="786"/>
        <v>1</v>
      </c>
      <c r="AC4224" s="70">
        <f t="shared" si="787"/>
        <v>0.5</v>
      </c>
      <c r="AD4224" s="67">
        <f t="shared" si="788"/>
        <v>44893.623275462996</v>
      </c>
      <c r="AE4224" s="67">
        <f>VLOOKUP(V4224,'Branch Wise Work Timelines'!C:G,3,FALSE)+AA4224</f>
        <v>44891.416666666664</v>
      </c>
      <c r="AF4224" s="67">
        <f>IF(V4224="Bangalore",VLOOKUP(V4224,'Branch Wise Work Timelines'!C:G,4,FALSE)+AA4224+1,IF(V4224="Mumbai",VLOOKUP(V4224,'Branch Wise Work Timelines'!C:G,4,FALSE)+AA4224+1,VLOOKUP(V4224,'Branch Wise Work Timelines'!C:G,4,FALSE)+AA4224))</f>
        <v>44892.104166666664</v>
      </c>
      <c r="AG4224" s="67">
        <f>WORKDAY.INTL(AA4224,1,11)+VLOOKUP(V4224,'Branch Wise Work Timelines'!C:G,3,FALSE)</f>
        <v>44893.416666666664</v>
      </c>
      <c r="AH4224" s="69" t="str">
        <f t="shared" si="789"/>
        <v>Met</v>
      </c>
      <c r="AI4224" s="69">
        <f t="shared" ca="1" si="790"/>
        <v>20423</v>
      </c>
      <c r="AJ4224" s="69" t="str">
        <f ca="1">IF(AI4224&lt;0,"0-12",IFERROR(VLOOKUP(AI4224,Breakup[],2,FALSE),"&gt;24"))</f>
        <v>&gt;24</v>
      </c>
      <c r="AK4224" s="69" t="str">
        <f>VLOOKUP(V4224,Master!B:D,3,FALSE)</f>
        <v>South</v>
      </c>
      <c r="AL4224" s="69" t="str">
        <f t="shared" si="791"/>
        <v>Bangalore-CLS</v>
      </c>
    </row>
    <row r="4225" spans="1:38">
      <c r="A4225" s="14" t="s">
        <v>8779</v>
      </c>
      <c r="B4225" s="54">
        <v>44701.686684838001</v>
      </c>
      <c r="C4225" s="13" t="s">
        <v>377</v>
      </c>
      <c r="D4225" s="13">
        <v>965</v>
      </c>
      <c r="E4225" s="13" t="s">
        <v>8780</v>
      </c>
      <c r="F4225" s="13" t="s">
        <v>15</v>
      </c>
      <c r="G4225" s="14">
        <v>1653049223395</v>
      </c>
      <c r="H4225" s="55">
        <v>8.0960648148148101E-2</v>
      </c>
      <c r="I4225" s="33">
        <v>44891.080960648098</v>
      </c>
      <c r="J4225" s="58">
        <v>44891</v>
      </c>
      <c r="K4225" s="13" t="s">
        <v>213</v>
      </c>
      <c r="L4225" s="13" t="s">
        <v>30</v>
      </c>
      <c r="M4225" s="13" t="s">
        <v>214</v>
      </c>
      <c r="N4225" s="13" t="s">
        <v>215</v>
      </c>
      <c r="O4225" s="33">
        <v>44891.978298611102</v>
      </c>
      <c r="P4225" s="58">
        <v>44891</v>
      </c>
      <c r="Q4225" s="33" t="s">
        <v>237</v>
      </c>
      <c r="R4225" s="14">
        <v>982</v>
      </c>
      <c r="S4225" s="13" t="s">
        <v>216</v>
      </c>
      <c r="T4225" s="13" t="s">
        <v>217</v>
      </c>
      <c r="U4225" s="33">
        <f t="shared" ca="1" si="780"/>
        <v>45744.56914039352</v>
      </c>
      <c r="V4225" s="13" t="str">
        <f t="shared" si="781"/>
        <v>Bangalore</v>
      </c>
      <c r="W4225" s="13" t="str">
        <f t="shared" si="782"/>
        <v>CLS</v>
      </c>
      <c r="X4225" s="13">
        <f t="shared" si="783"/>
        <v>1</v>
      </c>
      <c r="Y4225" s="13" t="str">
        <f>IFERROR(VLOOKUP(C4225,ReceivingTeam[],2,FALSE),"HelpDesk")</f>
        <v>HelpDesk</v>
      </c>
      <c r="Z4225" s="67">
        <f t="shared" si="784"/>
        <v>44891.916666666664</v>
      </c>
      <c r="AA4225" s="68">
        <f t="shared" si="785"/>
        <v>44891</v>
      </c>
      <c r="AB4225" s="69" t="b">
        <f t="shared" si="786"/>
        <v>1</v>
      </c>
      <c r="AC4225" s="70">
        <f t="shared" si="787"/>
        <v>0.5</v>
      </c>
      <c r="AD4225" s="67">
        <f t="shared" si="788"/>
        <v>44891.916666666664</v>
      </c>
      <c r="AE4225" s="67">
        <f>VLOOKUP(V4225,'Branch Wise Work Timelines'!C:G,3,FALSE)+AA4225</f>
        <v>44891.416666666664</v>
      </c>
      <c r="AF4225" s="67">
        <f>IF(V4225="Bangalore",VLOOKUP(V4225,'Branch Wise Work Timelines'!C:G,4,FALSE)+AA4225+1,IF(V4225="Mumbai",VLOOKUP(V4225,'Branch Wise Work Timelines'!C:G,4,FALSE)+AA4225+1,VLOOKUP(V4225,'Branch Wise Work Timelines'!C:G,4,FALSE)+AA4225))</f>
        <v>44892.104166666664</v>
      </c>
      <c r="AG4225" s="67">
        <f>WORKDAY.INTL(AA4225,1,11)+VLOOKUP(V4225,'Branch Wise Work Timelines'!C:G,3,FALSE)</f>
        <v>44893.416666666664</v>
      </c>
      <c r="AH4225" s="69" t="str">
        <f t="shared" si="789"/>
        <v>Not Met</v>
      </c>
      <c r="AI4225" s="69">
        <f t="shared" ca="1" si="790"/>
        <v>20464</v>
      </c>
      <c r="AJ4225" s="69" t="str">
        <f ca="1">IF(AI4225&lt;0,"0-12",IFERROR(VLOOKUP(AI4225,Breakup[],2,FALSE),"&gt;24"))</f>
        <v>&gt;24</v>
      </c>
      <c r="AK4225" s="69" t="str">
        <f>VLOOKUP(V4225,Master!B:D,3,FALSE)</f>
        <v>South</v>
      </c>
      <c r="AL4225" s="69" t="str">
        <f t="shared" si="791"/>
        <v>Bangalore-CLS</v>
      </c>
    </row>
    <row r="4226" spans="1:38">
      <c r="A4226" s="14" t="s">
        <v>8781</v>
      </c>
      <c r="B4226" s="54">
        <v>44701.771623726898</v>
      </c>
      <c r="C4226" s="13" t="s">
        <v>122</v>
      </c>
      <c r="D4226" s="13">
        <v>857</v>
      </c>
      <c r="E4226" s="13" t="s">
        <v>8782</v>
      </c>
      <c r="F4226" s="13" t="s">
        <v>33</v>
      </c>
      <c r="G4226" s="14">
        <v>1653052695813</v>
      </c>
      <c r="H4226" s="55">
        <v>5.6921296296296303E-2</v>
      </c>
      <c r="I4226" s="33">
        <v>44883.056921296302</v>
      </c>
      <c r="J4226" s="58">
        <v>44883</v>
      </c>
      <c r="K4226" s="13" t="s">
        <v>263</v>
      </c>
      <c r="L4226" s="13" t="s">
        <v>69</v>
      </c>
      <c r="M4226" s="13" t="s">
        <v>101</v>
      </c>
      <c r="N4226" s="13" t="s">
        <v>206</v>
      </c>
      <c r="O4226" s="33" t="s">
        <v>38</v>
      </c>
      <c r="P4226" s="58" t="s">
        <v>38</v>
      </c>
      <c r="Q4226" s="33" t="s">
        <v>207</v>
      </c>
      <c r="R4226" s="14" t="s">
        <v>38</v>
      </c>
      <c r="S4226" s="13" t="s">
        <v>208</v>
      </c>
      <c r="T4226" s="13" t="s">
        <v>209</v>
      </c>
      <c r="U4226" s="33">
        <f t="shared" ref="U4226:U4289" ca="1" si="792">NOW()</f>
        <v>45744.56914039352</v>
      </c>
      <c r="V4226" s="13" t="str">
        <f t="shared" ref="V4226:V4289" si="793">VLOOKUP(L4226,Location,2,0)</f>
        <v>Mumbai</v>
      </c>
      <c r="W4226" s="13" t="str">
        <f t="shared" ref="W4226:W4289" si="794">VLOOKUP(F4226,FCT,2,FALSE)</f>
        <v>RI</v>
      </c>
      <c r="X4226" s="13">
        <f t="shared" ref="X4226:X4289" si="795">HOUR(I4226)</f>
        <v>1</v>
      </c>
      <c r="Y4226" s="13" t="str">
        <f>IFERROR(VLOOKUP(C4226,ReceivingTeam[],2,FALSE),"HelpDesk")</f>
        <v>Branch office</v>
      </c>
      <c r="Z4226" s="67">
        <f t="shared" ref="Z4226:Z4289" si="796">IF(AB4226=FALSE,AE4226+AC4226,IF(I4226&gt;AE4226,IF(((I4226+AC4226)&gt;AF4226),(AC4226-(AF4226-I4226)+AG4226),I4226+AC4226),IF(((AE4226+AC4226)&gt;AF4226),(AC4226-(AF4226-AE4226)+AG4226),AE4226+AC4226)))</f>
        <v>44883.916666666664</v>
      </c>
      <c r="AA4226" s="68">
        <f t="shared" ref="AA4226:AA4289" si="797">INT(J4226)</f>
        <v>44883</v>
      </c>
      <c r="AB4226" s="69" t="b">
        <f t="shared" ref="AB4226:AB4289" si="798">WORKDAY.INTL(AA4226-1,1,11)=AA4226</f>
        <v>1</v>
      </c>
      <c r="AC4226" s="70">
        <f t="shared" ref="AC4226:AC4289" si="799">IF(T4226="High",12/24,72/24)</f>
        <v>0.5</v>
      </c>
      <c r="AD4226" s="67">
        <f t="shared" ref="AD4226:AD4289" si="800">IF(AB4226=FALSE,AE4226+AC4226,IF(I4226&gt;AE4226,IF(((I4226+AC4226)&gt;AF4226),(AC4226-(AF4226-I4226)+AG4226),I4226+AC4226),IF(((AE4226+AC4226)&gt;AF4226),(AC4226-(AF4226-AE4226)+AG4226),AE4226+AC4226)))</f>
        <v>44883.916666666664</v>
      </c>
      <c r="AE4226" s="67">
        <f>VLOOKUP(V4226,'Branch Wise Work Timelines'!C:G,3,FALSE)+AA4226</f>
        <v>44883.416666666664</v>
      </c>
      <c r="AF4226" s="67">
        <f>IF(V4226="Bangalore",VLOOKUP(V4226,'Branch Wise Work Timelines'!C:G,4,FALSE)+AA4226+1,IF(V4226="Mumbai",VLOOKUP(V4226,'Branch Wise Work Timelines'!C:G,4,FALSE)+AA4226+1,VLOOKUP(V4226,'Branch Wise Work Timelines'!C:G,4,FALSE)+AA4226))</f>
        <v>44884.25</v>
      </c>
      <c r="AG4226" s="67">
        <f>WORKDAY.INTL(AA4226,1,11)+VLOOKUP(V4226,'Branch Wise Work Timelines'!C:G,3,FALSE)</f>
        <v>44884.416666666664</v>
      </c>
      <c r="AH4226" s="69" t="str">
        <f t="shared" ref="AH4226:AH4289" ca="1" si="801">IF(Q4226&lt;&gt;"Success",IF(U4226&gt;Z4226,"Out of TAT","In TAT"),IF(O4226&gt;AD4226,"Not Met","Met"))</f>
        <v>Out of TAT</v>
      </c>
      <c r="AI4226" s="69">
        <f t="shared" ref="AI4226:AI4289" ca="1" si="802">ROUNDUP((U4226-AD4226)*24,0)</f>
        <v>20656</v>
      </c>
      <c r="AJ4226" s="69" t="str">
        <f ca="1">IF(AI4226&lt;0,"0-12",IFERROR(VLOOKUP(AI4226,Breakup[],2,FALSE),"&gt;24"))</f>
        <v>&gt;24</v>
      </c>
      <c r="AK4226" s="69" t="str">
        <f>VLOOKUP(V4226,Master!B:D,3,FALSE)</f>
        <v>East</v>
      </c>
      <c r="AL4226" s="69" t="str">
        <f t="shared" ref="AL4226:AL4289" si="803">IF(V4226="Bangalore",IF(W4226="CLS",V4226&amp;"-"&amp;"CLS",V4226),(V4226))</f>
        <v>Mumbai</v>
      </c>
    </row>
    <row r="4227" spans="1:38">
      <c r="A4227" s="14" t="s">
        <v>8783</v>
      </c>
      <c r="B4227" s="54">
        <v>44701.737418090299</v>
      </c>
      <c r="C4227" s="13" t="s">
        <v>136</v>
      </c>
      <c r="D4227" s="13">
        <v>341</v>
      </c>
      <c r="E4227" s="13" t="s">
        <v>8784</v>
      </c>
      <c r="F4227" s="13" t="s">
        <v>33</v>
      </c>
      <c r="G4227" s="14">
        <v>1653050198995</v>
      </c>
      <c r="H4227" s="55">
        <v>0.645625</v>
      </c>
      <c r="I4227" s="33">
        <v>44891.645624999997</v>
      </c>
      <c r="J4227" s="58">
        <v>44891</v>
      </c>
      <c r="K4227" s="13" t="s">
        <v>257</v>
      </c>
      <c r="L4227" s="13" t="s">
        <v>72</v>
      </c>
      <c r="M4227" s="13" t="s">
        <v>286</v>
      </c>
      <c r="N4227" s="13" t="s">
        <v>206</v>
      </c>
      <c r="O4227" s="33">
        <v>44891.390451388899</v>
      </c>
      <c r="P4227" s="58">
        <v>44891</v>
      </c>
      <c r="Q4227" s="33" t="s">
        <v>237</v>
      </c>
      <c r="R4227" s="14">
        <v>446</v>
      </c>
      <c r="S4227" s="13" t="s">
        <v>216</v>
      </c>
      <c r="T4227" s="13" t="s">
        <v>217</v>
      </c>
      <c r="U4227" s="33">
        <f t="shared" ca="1" si="792"/>
        <v>45744.56914039352</v>
      </c>
      <c r="V4227" s="13" t="str">
        <f t="shared" si="793"/>
        <v>Pune</v>
      </c>
      <c r="W4227" s="13" t="str">
        <f t="shared" si="794"/>
        <v>RI</v>
      </c>
      <c r="X4227" s="13">
        <f t="shared" si="795"/>
        <v>15</v>
      </c>
      <c r="Y4227" s="13" t="str">
        <f>IFERROR(VLOOKUP(C4227,ReceivingTeam[],2,FALSE),"HelpDesk")</f>
        <v>Branch office</v>
      </c>
      <c r="Z4227" s="67">
        <f t="shared" si="796"/>
        <v>44893.770624999997</v>
      </c>
      <c r="AA4227" s="68">
        <f t="shared" si="797"/>
        <v>44891</v>
      </c>
      <c r="AB4227" s="69" t="b">
        <f t="shared" si="798"/>
        <v>1</v>
      </c>
      <c r="AC4227" s="70">
        <f t="shared" si="799"/>
        <v>0.5</v>
      </c>
      <c r="AD4227" s="67">
        <f t="shared" si="800"/>
        <v>44893.770624999997</v>
      </c>
      <c r="AE4227" s="67">
        <f>VLOOKUP(V4227,'Branch Wise Work Timelines'!C:G,3,FALSE)+AA4227</f>
        <v>44891.395833333336</v>
      </c>
      <c r="AF4227" s="67">
        <f>IF(V4227="Bangalore",VLOOKUP(V4227,'Branch Wise Work Timelines'!C:G,4,FALSE)+AA4227+1,IF(V4227="Mumbai",VLOOKUP(V4227,'Branch Wise Work Timelines'!C:G,4,FALSE)+AA4227+1,VLOOKUP(V4227,'Branch Wise Work Timelines'!C:G,4,FALSE)+AA4227))</f>
        <v>44891.770833333336</v>
      </c>
      <c r="AG4227" s="67">
        <f>WORKDAY.INTL(AA4227,1,11)+VLOOKUP(V4227,'Branch Wise Work Timelines'!C:G,3,FALSE)</f>
        <v>44893.395833333336</v>
      </c>
      <c r="AH4227" s="69" t="str">
        <f t="shared" si="801"/>
        <v>Met</v>
      </c>
      <c r="AI4227" s="69">
        <f t="shared" ca="1" si="802"/>
        <v>20420</v>
      </c>
      <c r="AJ4227" s="69" t="str">
        <f ca="1">IF(AI4227&lt;0,"0-12",IFERROR(VLOOKUP(AI4227,Breakup[],2,FALSE),"&gt;24"))</f>
        <v>&gt;24</v>
      </c>
      <c r="AK4227" s="69" t="str">
        <f>VLOOKUP(V4227,Master!B:D,3,FALSE)</f>
        <v>West</v>
      </c>
      <c r="AL4227" s="69" t="str">
        <f t="shared" si="803"/>
        <v>Pune</v>
      </c>
    </row>
    <row r="4228" spans="1:38">
      <c r="A4228" s="14" t="s">
        <v>8785</v>
      </c>
      <c r="B4228" s="54">
        <v>44700.7434516551</v>
      </c>
      <c r="C4228" s="13" t="s">
        <v>158</v>
      </c>
      <c r="D4228" s="13">
        <v>962</v>
      </c>
      <c r="E4228" s="13" t="s">
        <v>8786</v>
      </c>
      <c r="F4228" s="13" t="s">
        <v>33</v>
      </c>
      <c r="G4228" s="14">
        <v>1653048876901</v>
      </c>
      <c r="H4228" s="55">
        <v>0.147824074074074</v>
      </c>
      <c r="I4228" s="33">
        <v>44890.147824074098</v>
      </c>
      <c r="J4228" s="58">
        <v>44890</v>
      </c>
      <c r="K4228" s="13" t="s">
        <v>452</v>
      </c>
      <c r="L4228" s="13" t="s">
        <v>36</v>
      </c>
      <c r="M4228" s="13" t="s">
        <v>6447</v>
      </c>
      <c r="N4228" s="13" t="s">
        <v>215</v>
      </c>
      <c r="O4228" s="33" t="s">
        <v>38</v>
      </c>
      <c r="P4228" s="58" t="s">
        <v>38</v>
      </c>
      <c r="Q4228" s="33" t="s">
        <v>207</v>
      </c>
      <c r="R4228" s="14" t="s">
        <v>38</v>
      </c>
      <c r="S4228" s="13" t="s">
        <v>216</v>
      </c>
      <c r="T4228" s="13" t="s">
        <v>217</v>
      </c>
      <c r="U4228" s="33">
        <f t="shared" ca="1" si="792"/>
        <v>45744.56914039352</v>
      </c>
      <c r="V4228" s="13" t="str">
        <f t="shared" si="793"/>
        <v>Chennai</v>
      </c>
      <c r="W4228" s="13" t="str">
        <f t="shared" si="794"/>
        <v>RI</v>
      </c>
      <c r="X4228" s="13">
        <f t="shared" si="795"/>
        <v>3</v>
      </c>
      <c r="Y4228" s="13" t="str">
        <f>IFERROR(VLOOKUP(C4228,ReceivingTeam[],2,FALSE),"HelpDesk")</f>
        <v>Branch office</v>
      </c>
      <c r="Z4228" s="67">
        <f t="shared" si="796"/>
        <v>44891.562499999993</v>
      </c>
      <c r="AA4228" s="68">
        <f t="shared" si="797"/>
        <v>44890</v>
      </c>
      <c r="AB4228" s="69" t="b">
        <f t="shared" si="798"/>
        <v>1</v>
      </c>
      <c r="AC4228" s="70">
        <f t="shared" si="799"/>
        <v>0.5</v>
      </c>
      <c r="AD4228" s="67">
        <f t="shared" si="800"/>
        <v>44891.562499999993</v>
      </c>
      <c r="AE4228" s="67">
        <f>VLOOKUP(V4228,'Branch Wise Work Timelines'!C:G,3,FALSE)+AA4228</f>
        <v>44890.416666666664</v>
      </c>
      <c r="AF4228" s="67">
        <f>IF(V4228="Bangalore",VLOOKUP(V4228,'Branch Wise Work Timelines'!C:G,4,FALSE)+AA4228+1,IF(V4228="Mumbai",VLOOKUP(V4228,'Branch Wise Work Timelines'!C:G,4,FALSE)+AA4228+1,VLOOKUP(V4228,'Branch Wise Work Timelines'!C:G,4,FALSE)+AA4228))</f>
        <v>44890.770833333336</v>
      </c>
      <c r="AG4228" s="67">
        <f>WORKDAY.INTL(AA4228,1,11)+VLOOKUP(V4228,'Branch Wise Work Timelines'!C:G,3,FALSE)</f>
        <v>44891.416666666664</v>
      </c>
      <c r="AH4228" s="69" t="str">
        <f t="shared" ca="1" si="801"/>
        <v>Out of TAT</v>
      </c>
      <c r="AI4228" s="69">
        <f t="shared" ca="1" si="802"/>
        <v>20473</v>
      </c>
      <c r="AJ4228" s="69" t="str">
        <f ca="1">IF(AI4228&lt;0,"0-12",IFERROR(VLOOKUP(AI4228,Breakup[],2,FALSE),"&gt;24"))</f>
        <v>&gt;24</v>
      </c>
      <c r="AK4228" s="69" t="str">
        <f>VLOOKUP(V4228,Master!B:D,3,FALSE)</f>
        <v>South</v>
      </c>
      <c r="AL4228" s="69" t="str">
        <f t="shared" si="803"/>
        <v>Chennai</v>
      </c>
    </row>
    <row r="4229" spans="1:38">
      <c r="A4229" s="14" t="s">
        <v>8787</v>
      </c>
      <c r="B4229" s="54">
        <v>44701.768507557899</v>
      </c>
      <c r="C4229" s="13" t="s">
        <v>435</v>
      </c>
      <c r="D4229" s="13">
        <v>1539</v>
      </c>
      <c r="E4229" s="13" t="s">
        <v>8788</v>
      </c>
      <c r="F4229" s="13" t="s">
        <v>33</v>
      </c>
      <c r="G4229" s="14">
        <v>1653051957578</v>
      </c>
      <c r="H4229" s="55">
        <v>1.1932870370370399E-2</v>
      </c>
      <c r="I4229" s="33">
        <v>44887.011932870402</v>
      </c>
      <c r="J4229" s="58">
        <v>44887</v>
      </c>
      <c r="K4229" s="13" t="s">
        <v>437</v>
      </c>
      <c r="L4229" s="13" t="s">
        <v>12</v>
      </c>
      <c r="M4229" s="13" t="s">
        <v>435</v>
      </c>
      <c r="N4229" s="13" t="s">
        <v>206</v>
      </c>
      <c r="O4229" s="33" t="s">
        <v>38</v>
      </c>
      <c r="P4229" s="58" t="s">
        <v>38</v>
      </c>
      <c r="Q4229" s="33" t="s">
        <v>207</v>
      </c>
      <c r="R4229" s="14" t="s">
        <v>38</v>
      </c>
      <c r="S4229" s="13" t="s">
        <v>208</v>
      </c>
      <c r="T4229" s="13" t="s">
        <v>209</v>
      </c>
      <c r="U4229" s="33">
        <f t="shared" ca="1" si="792"/>
        <v>45744.56914039352</v>
      </c>
      <c r="V4229" s="13" t="str">
        <f t="shared" si="793"/>
        <v>Ahmedabad</v>
      </c>
      <c r="W4229" s="13" t="str">
        <f t="shared" si="794"/>
        <v>RI</v>
      </c>
      <c r="X4229" s="13">
        <f t="shared" si="795"/>
        <v>0</v>
      </c>
      <c r="Y4229" s="13" t="str">
        <f>IFERROR(VLOOKUP(C4229,ReceivingTeam[],2,FALSE),"HelpDesk")</f>
        <v>HelpDesk</v>
      </c>
      <c r="Z4229" s="67">
        <f t="shared" si="796"/>
        <v>44888.562499999993</v>
      </c>
      <c r="AA4229" s="68">
        <f t="shared" si="797"/>
        <v>44887</v>
      </c>
      <c r="AB4229" s="69" t="b">
        <f t="shared" si="798"/>
        <v>1</v>
      </c>
      <c r="AC4229" s="70">
        <f t="shared" si="799"/>
        <v>0.5</v>
      </c>
      <c r="AD4229" s="67">
        <f t="shared" si="800"/>
        <v>44888.562499999993</v>
      </c>
      <c r="AE4229" s="67">
        <f>VLOOKUP(V4229,'Branch Wise Work Timelines'!C:G,3,FALSE)+AA4229</f>
        <v>44887.416666666664</v>
      </c>
      <c r="AF4229" s="67">
        <f>IF(V4229="Bangalore",VLOOKUP(V4229,'Branch Wise Work Timelines'!C:G,4,FALSE)+AA4229+1,IF(V4229="Mumbai",VLOOKUP(V4229,'Branch Wise Work Timelines'!C:G,4,FALSE)+AA4229+1,VLOOKUP(V4229,'Branch Wise Work Timelines'!C:G,4,FALSE)+AA4229))</f>
        <v>44887.770833333336</v>
      </c>
      <c r="AG4229" s="67">
        <f>WORKDAY.INTL(AA4229,1,11)+VLOOKUP(V4229,'Branch Wise Work Timelines'!C:G,3,FALSE)</f>
        <v>44888.416666666664</v>
      </c>
      <c r="AH4229" s="69" t="str">
        <f t="shared" ca="1" si="801"/>
        <v>Out of TAT</v>
      </c>
      <c r="AI4229" s="69">
        <f t="shared" ca="1" si="802"/>
        <v>20545</v>
      </c>
      <c r="AJ4229" s="69" t="str">
        <f ca="1">IF(AI4229&lt;0,"0-12",IFERROR(VLOOKUP(AI4229,Breakup[],2,FALSE),"&gt;24"))</f>
        <v>&gt;24</v>
      </c>
      <c r="AK4229" s="69" t="str">
        <f>VLOOKUP(V4229,Master!B:D,3,FALSE)</f>
        <v>North</v>
      </c>
      <c r="AL4229" s="69" t="str">
        <f t="shared" si="803"/>
        <v>Ahmedabad</v>
      </c>
    </row>
    <row r="4230" spans="1:38">
      <c r="A4230" s="14" t="s">
        <v>8789</v>
      </c>
      <c r="B4230" s="54">
        <v>44701.729124455996</v>
      </c>
      <c r="C4230" s="13" t="s">
        <v>265</v>
      </c>
      <c r="D4230" s="13">
        <v>1523</v>
      </c>
      <c r="E4230" s="13" t="s">
        <v>8790</v>
      </c>
      <c r="F4230" s="13" t="s">
        <v>15</v>
      </c>
      <c r="G4230" s="14">
        <v>1653050878117</v>
      </c>
      <c r="H4230" s="55">
        <v>0.150416666666667</v>
      </c>
      <c r="I4230" s="33">
        <v>44885.1504166667</v>
      </c>
      <c r="J4230" s="58">
        <v>44885</v>
      </c>
      <c r="K4230" s="13" t="s">
        <v>213</v>
      </c>
      <c r="L4230" s="13" t="s">
        <v>30</v>
      </c>
      <c r="M4230" s="13" t="s">
        <v>75</v>
      </c>
      <c r="N4230" s="13" t="s">
        <v>206</v>
      </c>
      <c r="O4230" s="33" t="s">
        <v>38</v>
      </c>
      <c r="P4230" s="58" t="s">
        <v>38</v>
      </c>
      <c r="Q4230" s="33" t="s">
        <v>207</v>
      </c>
      <c r="R4230" s="14" t="s">
        <v>38</v>
      </c>
      <c r="S4230" s="13" t="s">
        <v>208</v>
      </c>
      <c r="T4230" s="13" t="s">
        <v>209</v>
      </c>
      <c r="U4230" s="33">
        <f t="shared" ca="1" si="792"/>
        <v>45744.56914039352</v>
      </c>
      <c r="V4230" s="13" t="str">
        <f t="shared" si="793"/>
        <v>Bangalore</v>
      </c>
      <c r="W4230" s="13" t="str">
        <f t="shared" si="794"/>
        <v>CLS</v>
      </c>
      <c r="X4230" s="13">
        <f t="shared" si="795"/>
        <v>3</v>
      </c>
      <c r="Y4230" s="13" t="str">
        <f>IFERROR(VLOOKUP(C4230,ReceivingTeam[],2,FALSE),"HelpDesk")</f>
        <v>HelpDesk</v>
      </c>
      <c r="Z4230" s="67">
        <f t="shared" si="796"/>
        <v>44885.916666666664</v>
      </c>
      <c r="AA4230" s="68">
        <f t="shared" si="797"/>
        <v>44885</v>
      </c>
      <c r="AB4230" s="69" t="b">
        <f t="shared" si="798"/>
        <v>0</v>
      </c>
      <c r="AC4230" s="70">
        <f t="shared" si="799"/>
        <v>0.5</v>
      </c>
      <c r="AD4230" s="67">
        <f t="shared" si="800"/>
        <v>44885.916666666664</v>
      </c>
      <c r="AE4230" s="67">
        <f>VLOOKUP(V4230,'Branch Wise Work Timelines'!C:G,3,FALSE)+AA4230</f>
        <v>44885.416666666664</v>
      </c>
      <c r="AF4230" s="67">
        <f>IF(V4230="Bangalore",VLOOKUP(V4230,'Branch Wise Work Timelines'!C:G,4,FALSE)+AA4230+1,IF(V4230="Mumbai",VLOOKUP(V4230,'Branch Wise Work Timelines'!C:G,4,FALSE)+AA4230+1,VLOOKUP(V4230,'Branch Wise Work Timelines'!C:G,4,FALSE)+AA4230))</f>
        <v>44886.104166666664</v>
      </c>
      <c r="AG4230" s="67">
        <f>WORKDAY.INTL(AA4230,1,11)+VLOOKUP(V4230,'Branch Wise Work Timelines'!C:G,3,FALSE)</f>
        <v>44886.416666666664</v>
      </c>
      <c r="AH4230" s="69" t="str">
        <f t="shared" ca="1" si="801"/>
        <v>Out of TAT</v>
      </c>
      <c r="AI4230" s="69">
        <f t="shared" ca="1" si="802"/>
        <v>20608</v>
      </c>
      <c r="AJ4230" s="69" t="str">
        <f ca="1">IF(AI4230&lt;0,"0-12",IFERROR(VLOOKUP(AI4230,Breakup[],2,FALSE),"&gt;24"))</f>
        <v>&gt;24</v>
      </c>
      <c r="AK4230" s="69" t="str">
        <f>VLOOKUP(V4230,Master!B:D,3,FALSE)</f>
        <v>South</v>
      </c>
      <c r="AL4230" s="69" t="str">
        <f t="shared" si="803"/>
        <v>Bangalore-CLS</v>
      </c>
    </row>
    <row r="4231" spans="1:38">
      <c r="A4231" s="14" t="s">
        <v>8791</v>
      </c>
      <c r="B4231" s="54">
        <v>44701.678042789397</v>
      </c>
      <c r="C4231" s="13" t="s">
        <v>252</v>
      </c>
      <c r="D4231" s="13">
        <v>701</v>
      </c>
      <c r="E4231" s="13" t="s">
        <v>8792</v>
      </c>
      <c r="F4231" s="13" t="s">
        <v>15</v>
      </c>
      <c r="G4231" s="14">
        <v>1653049223395</v>
      </c>
      <c r="H4231" s="55">
        <v>0.99563657407407402</v>
      </c>
      <c r="I4231" s="33">
        <v>44885.995636574102</v>
      </c>
      <c r="J4231" s="58">
        <v>44885</v>
      </c>
      <c r="K4231" s="13" t="s">
        <v>213</v>
      </c>
      <c r="L4231" s="13" t="s">
        <v>30</v>
      </c>
      <c r="M4231" s="13" t="s">
        <v>214</v>
      </c>
      <c r="N4231" s="13" t="s">
        <v>215</v>
      </c>
      <c r="O4231" s="33" t="s">
        <v>38</v>
      </c>
      <c r="P4231" s="58" t="s">
        <v>38</v>
      </c>
      <c r="Q4231" s="33" t="s">
        <v>207</v>
      </c>
      <c r="R4231" s="14" t="s">
        <v>38</v>
      </c>
      <c r="S4231" s="13" t="s">
        <v>216</v>
      </c>
      <c r="T4231" s="13" t="s">
        <v>217</v>
      </c>
      <c r="U4231" s="33">
        <f t="shared" ca="1" si="792"/>
        <v>45744.56914039352</v>
      </c>
      <c r="V4231" s="13" t="str">
        <f t="shared" si="793"/>
        <v>Bangalore</v>
      </c>
      <c r="W4231" s="13" t="str">
        <f t="shared" si="794"/>
        <v>CLS</v>
      </c>
      <c r="X4231" s="13">
        <f t="shared" si="795"/>
        <v>23</v>
      </c>
      <c r="Y4231" s="13" t="str">
        <f>IFERROR(VLOOKUP(C4231,ReceivingTeam[],2,FALSE),"HelpDesk")</f>
        <v>HelpDesk</v>
      </c>
      <c r="Z4231" s="67">
        <f t="shared" si="796"/>
        <v>44885.916666666664</v>
      </c>
      <c r="AA4231" s="68">
        <f t="shared" si="797"/>
        <v>44885</v>
      </c>
      <c r="AB4231" s="69" t="b">
        <f t="shared" si="798"/>
        <v>0</v>
      </c>
      <c r="AC4231" s="70">
        <f t="shared" si="799"/>
        <v>0.5</v>
      </c>
      <c r="AD4231" s="67">
        <f t="shared" si="800"/>
        <v>44885.916666666664</v>
      </c>
      <c r="AE4231" s="67">
        <f>VLOOKUP(V4231,'Branch Wise Work Timelines'!C:G,3,FALSE)+AA4231</f>
        <v>44885.416666666664</v>
      </c>
      <c r="AF4231" s="67">
        <f>IF(V4231="Bangalore",VLOOKUP(V4231,'Branch Wise Work Timelines'!C:G,4,FALSE)+AA4231+1,IF(V4231="Mumbai",VLOOKUP(V4231,'Branch Wise Work Timelines'!C:G,4,FALSE)+AA4231+1,VLOOKUP(V4231,'Branch Wise Work Timelines'!C:G,4,FALSE)+AA4231))</f>
        <v>44886.104166666664</v>
      </c>
      <c r="AG4231" s="67">
        <f>WORKDAY.INTL(AA4231,1,11)+VLOOKUP(V4231,'Branch Wise Work Timelines'!C:G,3,FALSE)</f>
        <v>44886.416666666664</v>
      </c>
      <c r="AH4231" s="69" t="str">
        <f t="shared" ca="1" si="801"/>
        <v>Out of TAT</v>
      </c>
      <c r="AI4231" s="69">
        <f t="shared" ca="1" si="802"/>
        <v>20608</v>
      </c>
      <c r="AJ4231" s="69" t="str">
        <f ca="1">IF(AI4231&lt;0,"0-12",IFERROR(VLOOKUP(AI4231,Breakup[],2,FALSE),"&gt;24"))</f>
        <v>&gt;24</v>
      </c>
      <c r="AK4231" s="69" t="str">
        <f>VLOOKUP(V4231,Master!B:D,3,FALSE)</f>
        <v>South</v>
      </c>
      <c r="AL4231" s="69" t="str">
        <f t="shared" si="803"/>
        <v>Bangalore-CLS</v>
      </c>
    </row>
    <row r="4232" spans="1:38">
      <c r="A4232" s="14" t="s">
        <v>8793</v>
      </c>
      <c r="B4232" s="54">
        <v>44700.508222338001</v>
      </c>
      <c r="C4232" s="13" t="s">
        <v>6253</v>
      </c>
      <c r="D4232" s="13">
        <v>962</v>
      </c>
      <c r="E4232" s="13" t="s">
        <v>8794</v>
      </c>
      <c r="F4232" s="13" t="s">
        <v>33</v>
      </c>
      <c r="G4232" s="14">
        <v>1653056788057</v>
      </c>
      <c r="H4232" s="55">
        <v>0.117199074074074</v>
      </c>
      <c r="I4232" s="33">
        <v>44888.117199074099</v>
      </c>
      <c r="J4232" s="58">
        <v>44888</v>
      </c>
      <c r="K4232" s="13" t="s">
        <v>263</v>
      </c>
      <c r="L4232" s="13" t="s">
        <v>69</v>
      </c>
      <c r="M4232" s="13" t="s">
        <v>101</v>
      </c>
      <c r="N4232" s="13" t="s">
        <v>206</v>
      </c>
      <c r="O4232" s="33" t="s">
        <v>38</v>
      </c>
      <c r="P4232" s="58" t="s">
        <v>38</v>
      </c>
      <c r="Q4232" s="33" t="s">
        <v>207</v>
      </c>
      <c r="R4232" s="14" t="s">
        <v>38</v>
      </c>
      <c r="S4232" s="13" t="s">
        <v>208</v>
      </c>
      <c r="T4232" s="13" t="s">
        <v>209</v>
      </c>
      <c r="U4232" s="33">
        <f t="shared" ca="1" si="792"/>
        <v>45744.56914039352</v>
      </c>
      <c r="V4232" s="13" t="str">
        <f t="shared" si="793"/>
        <v>Mumbai</v>
      </c>
      <c r="W4232" s="13" t="str">
        <f t="shared" si="794"/>
        <v>RI</v>
      </c>
      <c r="X4232" s="13">
        <f t="shared" si="795"/>
        <v>2</v>
      </c>
      <c r="Y4232" s="13" t="str">
        <f>IFERROR(VLOOKUP(C4232,ReceivingTeam[],2,FALSE),"HelpDesk")</f>
        <v>HelpDesk</v>
      </c>
      <c r="Z4232" s="67">
        <f t="shared" si="796"/>
        <v>44888.916666666664</v>
      </c>
      <c r="AA4232" s="68">
        <f t="shared" si="797"/>
        <v>44888</v>
      </c>
      <c r="AB4232" s="69" t="b">
        <f t="shared" si="798"/>
        <v>1</v>
      </c>
      <c r="AC4232" s="70">
        <f t="shared" si="799"/>
        <v>0.5</v>
      </c>
      <c r="AD4232" s="67">
        <f t="shared" si="800"/>
        <v>44888.916666666664</v>
      </c>
      <c r="AE4232" s="67">
        <f>VLOOKUP(V4232,'Branch Wise Work Timelines'!C:G,3,FALSE)+AA4232</f>
        <v>44888.416666666664</v>
      </c>
      <c r="AF4232" s="67">
        <f>IF(V4232="Bangalore",VLOOKUP(V4232,'Branch Wise Work Timelines'!C:G,4,FALSE)+AA4232+1,IF(V4232="Mumbai",VLOOKUP(V4232,'Branch Wise Work Timelines'!C:G,4,FALSE)+AA4232+1,VLOOKUP(V4232,'Branch Wise Work Timelines'!C:G,4,FALSE)+AA4232))</f>
        <v>44889.25</v>
      </c>
      <c r="AG4232" s="67">
        <f>WORKDAY.INTL(AA4232,1,11)+VLOOKUP(V4232,'Branch Wise Work Timelines'!C:G,3,FALSE)</f>
        <v>44889.416666666664</v>
      </c>
      <c r="AH4232" s="69" t="str">
        <f t="shared" ca="1" si="801"/>
        <v>Out of TAT</v>
      </c>
      <c r="AI4232" s="69">
        <f t="shared" ca="1" si="802"/>
        <v>20536</v>
      </c>
      <c r="AJ4232" s="69" t="str">
        <f ca="1">IF(AI4232&lt;0,"0-12",IFERROR(VLOOKUP(AI4232,Breakup[],2,FALSE),"&gt;24"))</f>
        <v>&gt;24</v>
      </c>
      <c r="AK4232" s="69" t="str">
        <f>VLOOKUP(V4232,Master!B:D,3,FALSE)</f>
        <v>East</v>
      </c>
      <c r="AL4232" s="69" t="str">
        <f t="shared" si="803"/>
        <v>Mumbai</v>
      </c>
    </row>
    <row r="4233" spans="1:38">
      <c r="A4233" s="14" t="s">
        <v>8795</v>
      </c>
      <c r="B4233" s="54">
        <v>44701.611069016202</v>
      </c>
      <c r="C4233" s="13" t="s">
        <v>280</v>
      </c>
      <c r="D4233" s="13">
        <v>1240</v>
      </c>
      <c r="E4233" s="13" t="s">
        <v>8796</v>
      </c>
      <c r="F4233" s="13" t="s">
        <v>33</v>
      </c>
      <c r="G4233" s="14">
        <v>1653047501288</v>
      </c>
      <c r="H4233" s="55">
        <v>0.73232638888888901</v>
      </c>
      <c r="I4233" s="33">
        <v>44891.732326388897</v>
      </c>
      <c r="J4233" s="58">
        <v>44891</v>
      </c>
      <c r="K4233" s="13" t="s">
        <v>213</v>
      </c>
      <c r="L4233" s="13" t="s">
        <v>30</v>
      </c>
      <c r="M4233" s="13" t="s">
        <v>282</v>
      </c>
      <c r="N4233" s="13" t="s">
        <v>206</v>
      </c>
      <c r="O4233" s="33">
        <v>44891.274131944403</v>
      </c>
      <c r="P4233" s="58">
        <v>44891</v>
      </c>
      <c r="Q4233" s="33" t="s">
        <v>237</v>
      </c>
      <c r="R4233" s="14">
        <v>1124</v>
      </c>
      <c r="S4233" s="13" t="s">
        <v>216</v>
      </c>
      <c r="T4233" s="13" t="s">
        <v>217</v>
      </c>
      <c r="U4233" s="33">
        <f t="shared" ca="1" si="792"/>
        <v>45744.56914039352</v>
      </c>
      <c r="V4233" s="13" t="str">
        <f t="shared" si="793"/>
        <v>Bangalore</v>
      </c>
      <c r="W4233" s="13" t="str">
        <f t="shared" si="794"/>
        <v>RI</v>
      </c>
      <c r="X4233" s="13">
        <f t="shared" si="795"/>
        <v>17</v>
      </c>
      <c r="Y4233" s="13" t="str">
        <f>IFERROR(VLOOKUP(C4233,ReceivingTeam[],2,FALSE),"HelpDesk")</f>
        <v>HelpDesk</v>
      </c>
      <c r="Z4233" s="67">
        <f t="shared" si="796"/>
        <v>44893.544826388897</v>
      </c>
      <c r="AA4233" s="68">
        <f t="shared" si="797"/>
        <v>44891</v>
      </c>
      <c r="AB4233" s="69" t="b">
        <f t="shared" si="798"/>
        <v>1</v>
      </c>
      <c r="AC4233" s="70">
        <f t="shared" si="799"/>
        <v>0.5</v>
      </c>
      <c r="AD4233" s="67">
        <f t="shared" si="800"/>
        <v>44893.544826388897</v>
      </c>
      <c r="AE4233" s="67">
        <f>VLOOKUP(V4233,'Branch Wise Work Timelines'!C:G,3,FALSE)+AA4233</f>
        <v>44891.416666666664</v>
      </c>
      <c r="AF4233" s="67">
        <f>IF(V4233="Bangalore",VLOOKUP(V4233,'Branch Wise Work Timelines'!C:G,4,FALSE)+AA4233+1,IF(V4233="Mumbai",VLOOKUP(V4233,'Branch Wise Work Timelines'!C:G,4,FALSE)+AA4233+1,VLOOKUP(V4233,'Branch Wise Work Timelines'!C:G,4,FALSE)+AA4233))</f>
        <v>44892.104166666664</v>
      </c>
      <c r="AG4233" s="67">
        <f>WORKDAY.INTL(AA4233,1,11)+VLOOKUP(V4233,'Branch Wise Work Timelines'!C:G,3,FALSE)</f>
        <v>44893.416666666664</v>
      </c>
      <c r="AH4233" s="69" t="str">
        <f t="shared" si="801"/>
        <v>Met</v>
      </c>
      <c r="AI4233" s="69">
        <f t="shared" ca="1" si="802"/>
        <v>20425</v>
      </c>
      <c r="AJ4233" s="69" t="str">
        <f ca="1">IF(AI4233&lt;0,"0-12",IFERROR(VLOOKUP(AI4233,Breakup[],2,FALSE),"&gt;24"))</f>
        <v>&gt;24</v>
      </c>
      <c r="AK4233" s="69" t="str">
        <f>VLOOKUP(V4233,Master!B:D,3,FALSE)</f>
        <v>South</v>
      </c>
      <c r="AL4233" s="69" t="str">
        <f t="shared" si="803"/>
        <v>Bangalore</v>
      </c>
    </row>
    <row r="4234" spans="1:38">
      <c r="A4234" s="14" t="s">
        <v>8797</v>
      </c>
      <c r="B4234" s="54">
        <v>44701.9384929398</v>
      </c>
      <c r="C4234" s="13" t="s">
        <v>6284</v>
      </c>
      <c r="D4234" s="13">
        <v>574</v>
      </c>
      <c r="E4234" s="13" t="s">
        <v>8798</v>
      </c>
      <c r="F4234" s="13" t="s">
        <v>33</v>
      </c>
      <c r="G4234" s="14">
        <v>1653067592196</v>
      </c>
      <c r="H4234" s="55">
        <v>0.54505787037037001</v>
      </c>
      <c r="I4234" s="33">
        <v>44888.545057870397</v>
      </c>
      <c r="J4234" s="58">
        <v>44888</v>
      </c>
      <c r="K4234" s="13" t="s">
        <v>213</v>
      </c>
      <c r="L4234" s="13" t="s">
        <v>30</v>
      </c>
      <c r="M4234" s="13" t="s">
        <v>147</v>
      </c>
      <c r="N4234" s="13" t="s">
        <v>206</v>
      </c>
      <c r="O4234" s="33" t="s">
        <v>38</v>
      </c>
      <c r="P4234" s="58" t="s">
        <v>38</v>
      </c>
      <c r="Q4234" s="33" t="s">
        <v>207</v>
      </c>
      <c r="R4234" s="14" t="s">
        <v>38</v>
      </c>
      <c r="S4234" s="13" t="s">
        <v>208</v>
      </c>
      <c r="T4234" s="13" t="s">
        <v>209</v>
      </c>
      <c r="U4234" s="33">
        <f t="shared" ca="1" si="792"/>
        <v>45744.56914039352</v>
      </c>
      <c r="V4234" s="13" t="str">
        <f t="shared" si="793"/>
        <v>Bangalore</v>
      </c>
      <c r="W4234" s="13" t="str">
        <f t="shared" si="794"/>
        <v>RI</v>
      </c>
      <c r="X4234" s="13">
        <f t="shared" si="795"/>
        <v>13</v>
      </c>
      <c r="Y4234" s="13" t="str">
        <f>IFERROR(VLOOKUP(C4234,ReceivingTeam[],2,FALSE),"HelpDesk")</f>
        <v>HelpDesk</v>
      </c>
      <c r="Z4234" s="67">
        <f t="shared" si="796"/>
        <v>44889.045057870397</v>
      </c>
      <c r="AA4234" s="68">
        <f t="shared" si="797"/>
        <v>44888</v>
      </c>
      <c r="AB4234" s="69" t="b">
        <f t="shared" si="798"/>
        <v>1</v>
      </c>
      <c r="AC4234" s="70">
        <f t="shared" si="799"/>
        <v>0.5</v>
      </c>
      <c r="AD4234" s="67">
        <f t="shared" si="800"/>
        <v>44889.045057870397</v>
      </c>
      <c r="AE4234" s="67">
        <f>VLOOKUP(V4234,'Branch Wise Work Timelines'!C:G,3,FALSE)+AA4234</f>
        <v>44888.416666666664</v>
      </c>
      <c r="AF4234" s="67">
        <f>IF(V4234="Bangalore",VLOOKUP(V4234,'Branch Wise Work Timelines'!C:G,4,FALSE)+AA4234+1,IF(V4234="Mumbai",VLOOKUP(V4234,'Branch Wise Work Timelines'!C:G,4,FALSE)+AA4234+1,VLOOKUP(V4234,'Branch Wise Work Timelines'!C:G,4,FALSE)+AA4234))</f>
        <v>44889.104166666664</v>
      </c>
      <c r="AG4234" s="67">
        <f>WORKDAY.INTL(AA4234,1,11)+VLOOKUP(V4234,'Branch Wise Work Timelines'!C:G,3,FALSE)</f>
        <v>44889.416666666664</v>
      </c>
      <c r="AH4234" s="69" t="str">
        <f t="shared" ca="1" si="801"/>
        <v>Out of TAT</v>
      </c>
      <c r="AI4234" s="69">
        <f t="shared" ca="1" si="802"/>
        <v>20533</v>
      </c>
      <c r="AJ4234" s="69" t="str">
        <f ca="1">IF(AI4234&lt;0,"0-12",IFERROR(VLOOKUP(AI4234,Breakup[],2,FALSE),"&gt;24"))</f>
        <v>&gt;24</v>
      </c>
      <c r="AK4234" s="69" t="str">
        <f>VLOOKUP(V4234,Master!B:D,3,FALSE)</f>
        <v>South</v>
      </c>
      <c r="AL4234" s="69" t="str">
        <f t="shared" si="803"/>
        <v>Bangalore</v>
      </c>
    </row>
    <row r="4235" spans="1:38">
      <c r="A4235" s="14" t="s">
        <v>8799</v>
      </c>
      <c r="B4235" s="54">
        <v>44701.941725960598</v>
      </c>
      <c r="C4235" s="13" t="s">
        <v>6284</v>
      </c>
      <c r="D4235" s="13">
        <v>971</v>
      </c>
      <c r="E4235" s="13" t="s">
        <v>8800</v>
      </c>
      <c r="F4235" s="13" t="s">
        <v>33</v>
      </c>
      <c r="G4235" s="14">
        <v>1653067592196</v>
      </c>
      <c r="H4235" s="55">
        <v>0.29180555555555598</v>
      </c>
      <c r="I4235" s="33">
        <v>44889.2918055556</v>
      </c>
      <c r="J4235" s="58">
        <v>44889</v>
      </c>
      <c r="K4235" s="13" t="s">
        <v>213</v>
      </c>
      <c r="L4235" s="13" t="s">
        <v>30</v>
      </c>
      <c r="M4235" s="13" t="s">
        <v>147</v>
      </c>
      <c r="N4235" s="13" t="s">
        <v>206</v>
      </c>
      <c r="O4235" s="33" t="s">
        <v>38</v>
      </c>
      <c r="P4235" s="58" t="s">
        <v>38</v>
      </c>
      <c r="Q4235" s="33" t="s">
        <v>207</v>
      </c>
      <c r="R4235" s="14" t="s">
        <v>38</v>
      </c>
      <c r="S4235" s="13" t="s">
        <v>208</v>
      </c>
      <c r="T4235" s="13" t="s">
        <v>209</v>
      </c>
      <c r="U4235" s="33">
        <f t="shared" ca="1" si="792"/>
        <v>45744.56914039352</v>
      </c>
      <c r="V4235" s="13" t="str">
        <f t="shared" si="793"/>
        <v>Bangalore</v>
      </c>
      <c r="W4235" s="13" t="str">
        <f t="shared" si="794"/>
        <v>RI</v>
      </c>
      <c r="X4235" s="13">
        <f t="shared" si="795"/>
        <v>7</v>
      </c>
      <c r="Y4235" s="13" t="str">
        <f>IFERROR(VLOOKUP(C4235,ReceivingTeam[],2,FALSE),"HelpDesk")</f>
        <v>HelpDesk</v>
      </c>
      <c r="Z4235" s="67">
        <f t="shared" si="796"/>
        <v>44889.916666666664</v>
      </c>
      <c r="AA4235" s="68">
        <f t="shared" si="797"/>
        <v>44889</v>
      </c>
      <c r="AB4235" s="69" t="b">
        <f t="shared" si="798"/>
        <v>1</v>
      </c>
      <c r="AC4235" s="70">
        <f t="shared" si="799"/>
        <v>0.5</v>
      </c>
      <c r="AD4235" s="67">
        <f t="shared" si="800"/>
        <v>44889.916666666664</v>
      </c>
      <c r="AE4235" s="67">
        <f>VLOOKUP(V4235,'Branch Wise Work Timelines'!C:G,3,FALSE)+AA4235</f>
        <v>44889.416666666664</v>
      </c>
      <c r="AF4235" s="67">
        <f>IF(V4235="Bangalore",VLOOKUP(V4235,'Branch Wise Work Timelines'!C:G,4,FALSE)+AA4235+1,IF(V4235="Mumbai",VLOOKUP(V4235,'Branch Wise Work Timelines'!C:G,4,FALSE)+AA4235+1,VLOOKUP(V4235,'Branch Wise Work Timelines'!C:G,4,FALSE)+AA4235))</f>
        <v>44890.104166666664</v>
      </c>
      <c r="AG4235" s="67">
        <f>WORKDAY.INTL(AA4235,1,11)+VLOOKUP(V4235,'Branch Wise Work Timelines'!C:G,3,FALSE)</f>
        <v>44890.416666666664</v>
      </c>
      <c r="AH4235" s="69" t="str">
        <f t="shared" ca="1" si="801"/>
        <v>Out of TAT</v>
      </c>
      <c r="AI4235" s="69">
        <f t="shared" ca="1" si="802"/>
        <v>20512</v>
      </c>
      <c r="AJ4235" s="69" t="str">
        <f ca="1">IF(AI4235&lt;0,"0-12",IFERROR(VLOOKUP(AI4235,Breakup[],2,FALSE),"&gt;24"))</f>
        <v>&gt;24</v>
      </c>
      <c r="AK4235" s="69" t="str">
        <f>VLOOKUP(V4235,Master!B:D,3,FALSE)</f>
        <v>South</v>
      </c>
      <c r="AL4235" s="69" t="str">
        <f t="shared" si="803"/>
        <v>Bangalore</v>
      </c>
    </row>
    <row r="4236" spans="1:38">
      <c r="A4236" s="14" t="s">
        <v>8801</v>
      </c>
      <c r="B4236" s="54">
        <v>44699.454309918998</v>
      </c>
      <c r="C4236" s="13" t="s">
        <v>6396</v>
      </c>
      <c r="D4236" s="13">
        <v>632</v>
      </c>
      <c r="E4236" s="13" t="s">
        <v>8802</v>
      </c>
      <c r="F4236" s="13" t="s">
        <v>33</v>
      </c>
      <c r="G4236" s="14">
        <v>1653056662937</v>
      </c>
      <c r="H4236" s="55">
        <v>4.7002314814814802E-2</v>
      </c>
      <c r="I4236" s="33">
        <v>44891.047002314801</v>
      </c>
      <c r="J4236" s="58">
        <v>44891</v>
      </c>
      <c r="K4236" s="13" t="s">
        <v>263</v>
      </c>
      <c r="L4236" s="13" t="s">
        <v>69</v>
      </c>
      <c r="M4236" s="13" t="s">
        <v>101</v>
      </c>
      <c r="N4236" s="13" t="s">
        <v>206</v>
      </c>
      <c r="O4236" s="33">
        <v>44891.752210648097</v>
      </c>
      <c r="P4236" s="58">
        <v>44891</v>
      </c>
      <c r="Q4236" s="33" t="s">
        <v>237</v>
      </c>
      <c r="R4236" s="14">
        <v>447</v>
      </c>
      <c r="S4236" s="13" t="s">
        <v>208</v>
      </c>
      <c r="T4236" s="13" t="s">
        <v>209</v>
      </c>
      <c r="U4236" s="33">
        <f t="shared" ca="1" si="792"/>
        <v>45744.56914039352</v>
      </c>
      <c r="V4236" s="13" t="str">
        <f t="shared" si="793"/>
        <v>Mumbai</v>
      </c>
      <c r="W4236" s="13" t="str">
        <f t="shared" si="794"/>
        <v>RI</v>
      </c>
      <c r="X4236" s="13">
        <f t="shared" si="795"/>
        <v>1</v>
      </c>
      <c r="Y4236" s="13" t="str">
        <f>IFERROR(VLOOKUP(C4236,ReceivingTeam[],2,FALSE),"HelpDesk")</f>
        <v>HelpDesk</v>
      </c>
      <c r="Z4236" s="67">
        <f t="shared" si="796"/>
        <v>44891.916666666664</v>
      </c>
      <c r="AA4236" s="68">
        <f t="shared" si="797"/>
        <v>44891</v>
      </c>
      <c r="AB4236" s="69" t="b">
        <f t="shared" si="798"/>
        <v>1</v>
      </c>
      <c r="AC4236" s="70">
        <f t="shared" si="799"/>
        <v>0.5</v>
      </c>
      <c r="AD4236" s="67">
        <f t="shared" si="800"/>
        <v>44891.916666666664</v>
      </c>
      <c r="AE4236" s="67">
        <f>VLOOKUP(V4236,'Branch Wise Work Timelines'!C:G,3,FALSE)+AA4236</f>
        <v>44891.416666666664</v>
      </c>
      <c r="AF4236" s="67">
        <f>IF(V4236="Bangalore",VLOOKUP(V4236,'Branch Wise Work Timelines'!C:G,4,FALSE)+AA4236+1,IF(V4236="Mumbai",VLOOKUP(V4236,'Branch Wise Work Timelines'!C:G,4,FALSE)+AA4236+1,VLOOKUP(V4236,'Branch Wise Work Timelines'!C:G,4,FALSE)+AA4236))</f>
        <v>44892.25</v>
      </c>
      <c r="AG4236" s="67">
        <f>WORKDAY.INTL(AA4236,1,11)+VLOOKUP(V4236,'Branch Wise Work Timelines'!C:G,3,FALSE)</f>
        <v>44893.416666666664</v>
      </c>
      <c r="AH4236" s="69" t="str">
        <f t="shared" si="801"/>
        <v>Met</v>
      </c>
      <c r="AI4236" s="69">
        <f t="shared" ca="1" si="802"/>
        <v>20464</v>
      </c>
      <c r="AJ4236" s="69" t="str">
        <f ca="1">IF(AI4236&lt;0,"0-12",IFERROR(VLOOKUP(AI4236,Breakup[],2,FALSE),"&gt;24"))</f>
        <v>&gt;24</v>
      </c>
      <c r="AK4236" s="69" t="str">
        <f>VLOOKUP(V4236,Master!B:D,3,FALSE)</f>
        <v>East</v>
      </c>
      <c r="AL4236" s="69" t="str">
        <f t="shared" si="803"/>
        <v>Mumbai</v>
      </c>
    </row>
    <row r="4237" spans="1:38">
      <c r="A4237" s="14" t="s">
        <v>8803</v>
      </c>
      <c r="B4237" s="54">
        <v>44701.771528437501</v>
      </c>
      <c r="C4237" s="13" t="s">
        <v>586</v>
      </c>
      <c r="D4237" s="13">
        <v>704</v>
      </c>
      <c r="E4237" s="13" t="s">
        <v>8804</v>
      </c>
      <c r="F4237" s="13" t="s">
        <v>15</v>
      </c>
      <c r="G4237" s="14">
        <v>1653053249969</v>
      </c>
      <c r="H4237" s="55">
        <v>0.20423611111111101</v>
      </c>
      <c r="I4237" s="33">
        <v>44886.204236111102</v>
      </c>
      <c r="J4237" s="58">
        <v>44886</v>
      </c>
      <c r="K4237" s="13" t="s">
        <v>213</v>
      </c>
      <c r="L4237" s="13" t="s">
        <v>30</v>
      </c>
      <c r="M4237" s="13" t="s">
        <v>214</v>
      </c>
      <c r="N4237" s="13" t="s">
        <v>215</v>
      </c>
      <c r="O4237" s="33" t="s">
        <v>38</v>
      </c>
      <c r="P4237" s="58" t="s">
        <v>38</v>
      </c>
      <c r="Q4237" s="33" t="s">
        <v>207</v>
      </c>
      <c r="R4237" s="14" t="s">
        <v>38</v>
      </c>
      <c r="S4237" s="13" t="s">
        <v>216</v>
      </c>
      <c r="T4237" s="13" t="s">
        <v>217</v>
      </c>
      <c r="U4237" s="33">
        <f t="shared" ca="1" si="792"/>
        <v>45744.56914039352</v>
      </c>
      <c r="V4237" s="13" t="str">
        <f t="shared" si="793"/>
        <v>Bangalore</v>
      </c>
      <c r="W4237" s="13" t="str">
        <f t="shared" si="794"/>
        <v>CLS</v>
      </c>
      <c r="X4237" s="13">
        <f t="shared" si="795"/>
        <v>4</v>
      </c>
      <c r="Y4237" s="13" t="str">
        <f>IFERROR(VLOOKUP(C4237,ReceivingTeam[],2,FALSE),"HelpDesk")</f>
        <v>HelpDesk</v>
      </c>
      <c r="Z4237" s="67">
        <f t="shared" si="796"/>
        <v>44886.916666666664</v>
      </c>
      <c r="AA4237" s="68">
        <f t="shared" si="797"/>
        <v>44886</v>
      </c>
      <c r="AB4237" s="69" t="b">
        <f t="shared" si="798"/>
        <v>1</v>
      </c>
      <c r="AC4237" s="70">
        <f t="shared" si="799"/>
        <v>0.5</v>
      </c>
      <c r="AD4237" s="67">
        <f t="shared" si="800"/>
        <v>44886.916666666664</v>
      </c>
      <c r="AE4237" s="67">
        <f>VLOOKUP(V4237,'Branch Wise Work Timelines'!C:G,3,FALSE)+AA4237</f>
        <v>44886.416666666664</v>
      </c>
      <c r="AF4237" s="67">
        <f>IF(V4237="Bangalore",VLOOKUP(V4237,'Branch Wise Work Timelines'!C:G,4,FALSE)+AA4237+1,IF(V4237="Mumbai",VLOOKUP(V4237,'Branch Wise Work Timelines'!C:G,4,FALSE)+AA4237+1,VLOOKUP(V4237,'Branch Wise Work Timelines'!C:G,4,FALSE)+AA4237))</f>
        <v>44887.104166666664</v>
      </c>
      <c r="AG4237" s="67">
        <f>WORKDAY.INTL(AA4237,1,11)+VLOOKUP(V4237,'Branch Wise Work Timelines'!C:G,3,FALSE)</f>
        <v>44887.416666666664</v>
      </c>
      <c r="AH4237" s="69" t="str">
        <f t="shared" ca="1" si="801"/>
        <v>Out of TAT</v>
      </c>
      <c r="AI4237" s="69">
        <f t="shared" ca="1" si="802"/>
        <v>20584</v>
      </c>
      <c r="AJ4237" s="69" t="str">
        <f ca="1">IF(AI4237&lt;0,"0-12",IFERROR(VLOOKUP(AI4237,Breakup[],2,FALSE),"&gt;24"))</f>
        <v>&gt;24</v>
      </c>
      <c r="AK4237" s="69" t="str">
        <f>VLOOKUP(V4237,Master!B:D,3,FALSE)</f>
        <v>South</v>
      </c>
      <c r="AL4237" s="69" t="str">
        <f t="shared" si="803"/>
        <v>Bangalore-CLS</v>
      </c>
    </row>
    <row r="4238" spans="1:38">
      <c r="A4238" s="14" t="s">
        <v>8805</v>
      </c>
      <c r="B4238" s="54">
        <v>44700.632321956</v>
      </c>
      <c r="C4238" s="13" t="s">
        <v>6655</v>
      </c>
      <c r="D4238" s="13">
        <v>1348</v>
      </c>
      <c r="E4238" s="13" t="s">
        <v>8806</v>
      </c>
      <c r="F4238" s="13" t="s">
        <v>33</v>
      </c>
      <c r="G4238" s="14">
        <v>1653056788057</v>
      </c>
      <c r="H4238" s="55">
        <v>0.65636574074074105</v>
      </c>
      <c r="I4238" s="33">
        <v>44885.656365740702</v>
      </c>
      <c r="J4238" s="58">
        <v>44885</v>
      </c>
      <c r="K4238" s="13" t="s">
        <v>263</v>
      </c>
      <c r="L4238" s="13" t="s">
        <v>69</v>
      </c>
      <c r="M4238" s="13" t="s">
        <v>101</v>
      </c>
      <c r="N4238" s="13" t="s">
        <v>206</v>
      </c>
      <c r="O4238" s="33" t="s">
        <v>38</v>
      </c>
      <c r="P4238" s="58" t="s">
        <v>38</v>
      </c>
      <c r="Q4238" s="33" t="s">
        <v>207</v>
      </c>
      <c r="R4238" s="14" t="s">
        <v>38</v>
      </c>
      <c r="S4238" s="13" t="s">
        <v>208</v>
      </c>
      <c r="T4238" s="13" t="s">
        <v>209</v>
      </c>
      <c r="U4238" s="33">
        <f t="shared" ca="1" si="792"/>
        <v>45744.56914039352</v>
      </c>
      <c r="V4238" s="13" t="str">
        <f t="shared" si="793"/>
        <v>Mumbai</v>
      </c>
      <c r="W4238" s="13" t="str">
        <f t="shared" si="794"/>
        <v>RI</v>
      </c>
      <c r="X4238" s="13">
        <f t="shared" si="795"/>
        <v>15</v>
      </c>
      <c r="Y4238" s="13" t="str">
        <f>IFERROR(VLOOKUP(C4238,ReceivingTeam[],2,FALSE),"HelpDesk")</f>
        <v>HelpDesk</v>
      </c>
      <c r="Z4238" s="67">
        <f t="shared" si="796"/>
        <v>44885.916666666664</v>
      </c>
      <c r="AA4238" s="68">
        <f t="shared" si="797"/>
        <v>44885</v>
      </c>
      <c r="AB4238" s="69" t="b">
        <f t="shared" si="798"/>
        <v>0</v>
      </c>
      <c r="AC4238" s="70">
        <f t="shared" si="799"/>
        <v>0.5</v>
      </c>
      <c r="AD4238" s="67">
        <f t="shared" si="800"/>
        <v>44885.916666666664</v>
      </c>
      <c r="AE4238" s="67">
        <f>VLOOKUP(V4238,'Branch Wise Work Timelines'!C:G,3,FALSE)+AA4238</f>
        <v>44885.416666666664</v>
      </c>
      <c r="AF4238" s="67">
        <f>IF(V4238="Bangalore",VLOOKUP(V4238,'Branch Wise Work Timelines'!C:G,4,FALSE)+AA4238+1,IF(V4238="Mumbai",VLOOKUP(V4238,'Branch Wise Work Timelines'!C:G,4,FALSE)+AA4238+1,VLOOKUP(V4238,'Branch Wise Work Timelines'!C:G,4,FALSE)+AA4238))</f>
        <v>44886.25</v>
      </c>
      <c r="AG4238" s="67">
        <f>WORKDAY.INTL(AA4238,1,11)+VLOOKUP(V4238,'Branch Wise Work Timelines'!C:G,3,FALSE)</f>
        <v>44886.416666666664</v>
      </c>
      <c r="AH4238" s="69" t="str">
        <f t="shared" ca="1" si="801"/>
        <v>Out of TAT</v>
      </c>
      <c r="AI4238" s="69">
        <f t="shared" ca="1" si="802"/>
        <v>20608</v>
      </c>
      <c r="AJ4238" s="69" t="str">
        <f ca="1">IF(AI4238&lt;0,"0-12",IFERROR(VLOOKUP(AI4238,Breakup[],2,FALSE),"&gt;24"))</f>
        <v>&gt;24</v>
      </c>
      <c r="AK4238" s="69" t="str">
        <f>VLOOKUP(V4238,Master!B:D,3,FALSE)</f>
        <v>East</v>
      </c>
      <c r="AL4238" s="69" t="str">
        <f t="shared" si="803"/>
        <v>Mumbai</v>
      </c>
    </row>
    <row r="4239" spans="1:38">
      <c r="A4239" s="14" t="s">
        <v>8807</v>
      </c>
      <c r="B4239" s="54">
        <v>44701.806187187503</v>
      </c>
      <c r="C4239" s="13" t="s">
        <v>421</v>
      </c>
      <c r="D4239" s="13">
        <v>1391</v>
      </c>
      <c r="E4239" s="13" t="s">
        <v>8808</v>
      </c>
      <c r="F4239" s="13" t="s">
        <v>33</v>
      </c>
      <c r="G4239" s="14">
        <v>1653054985137</v>
      </c>
      <c r="H4239" s="55">
        <v>0.278287037037037</v>
      </c>
      <c r="I4239" s="33">
        <v>44890.278287036999</v>
      </c>
      <c r="J4239" s="58">
        <v>44890</v>
      </c>
      <c r="K4239" s="13" t="s">
        <v>213</v>
      </c>
      <c r="L4239" s="13" t="s">
        <v>30</v>
      </c>
      <c r="M4239" s="13" t="s">
        <v>282</v>
      </c>
      <c r="N4239" s="13" t="s">
        <v>215</v>
      </c>
      <c r="O4239" s="33" t="s">
        <v>38</v>
      </c>
      <c r="P4239" s="58" t="s">
        <v>38</v>
      </c>
      <c r="Q4239" s="33" t="s">
        <v>207</v>
      </c>
      <c r="R4239" s="14" t="s">
        <v>38</v>
      </c>
      <c r="S4239" s="13" t="s">
        <v>216</v>
      </c>
      <c r="T4239" s="13" t="s">
        <v>217</v>
      </c>
      <c r="U4239" s="33">
        <f t="shared" ca="1" si="792"/>
        <v>45744.56914039352</v>
      </c>
      <c r="V4239" s="13" t="str">
        <f t="shared" si="793"/>
        <v>Bangalore</v>
      </c>
      <c r="W4239" s="13" t="str">
        <f t="shared" si="794"/>
        <v>RI</v>
      </c>
      <c r="X4239" s="13">
        <f t="shared" si="795"/>
        <v>6</v>
      </c>
      <c r="Y4239" s="13" t="str">
        <f>IFERROR(VLOOKUP(C4239,ReceivingTeam[],2,FALSE),"HelpDesk")</f>
        <v>HelpDesk</v>
      </c>
      <c r="Z4239" s="67">
        <f t="shared" si="796"/>
        <v>44890.916666666664</v>
      </c>
      <c r="AA4239" s="68">
        <f t="shared" si="797"/>
        <v>44890</v>
      </c>
      <c r="AB4239" s="69" t="b">
        <f t="shared" si="798"/>
        <v>1</v>
      </c>
      <c r="AC4239" s="70">
        <f t="shared" si="799"/>
        <v>0.5</v>
      </c>
      <c r="AD4239" s="67">
        <f t="shared" si="800"/>
        <v>44890.916666666664</v>
      </c>
      <c r="AE4239" s="67">
        <f>VLOOKUP(V4239,'Branch Wise Work Timelines'!C:G,3,FALSE)+AA4239</f>
        <v>44890.416666666664</v>
      </c>
      <c r="AF4239" s="67">
        <f>IF(V4239="Bangalore",VLOOKUP(V4239,'Branch Wise Work Timelines'!C:G,4,FALSE)+AA4239+1,IF(V4239="Mumbai",VLOOKUP(V4239,'Branch Wise Work Timelines'!C:G,4,FALSE)+AA4239+1,VLOOKUP(V4239,'Branch Wise Work Timelines'!C:G,4,FALSE)+AA4239))</f>
        <v>44891.104166666664</v>
      </c>
      <c r="AG4239" s="67">
        <f>WORKDAY.INTL(AA4239,1,11)+VLOOKUP(V4239,'Branch Wise Work Timelines'!C:G,3,FALSE)</f>
        <v>44891.416666666664</v>
      </c>
      <c r="AH4239" s="69" t="str">
        <f t="shared" ca="1" si="801"/>
        <v>Out of TAT</v>
      </c>
      <c r="AI4239" s="69">
        <f t="shared" ca="1" si="802"/>
        <v>20488</v>
      </c>
      <c r="AJ4239" s="69" t="str">
        <f ca="1">IF(AI4239&lt;0,"0-12",IFERROR(VLOOKUP(AI4239,Breakup[],2,FALSE),"&gt;24"))</f>
        <v>&gt;24</v>
      </c>
      <c r="AK4239" s="69" t="str">
        <f>VLOOKUP(V4239,Master!B:D,3,FALSE)</f>
        <v>South</v>
      </c>
      <c r="AL4239" s="69" t="str">
        <f t="shared" si="803"/>
        <v>Bangalore</v>
      </c>
    </row>
    <row r="4240" spans="1:38">
      <c r="A4240" s="14" t="s">
        <v>8809</v>
      </c>
      <c r="B4240" s="54">
        <v>44701.717925729201</v>
      </c>
      <c r="C4240" s="13" t="s">
        <v>450</v>
      </c>
      <c r="D4240" s="13">
        <v>657</v>
      </c>
      <c r="E4240" s="13" t="s">
        <v>8810</v>
      </c>
      <c r="F4240" s="13" t="s">
        <v>33</v>
      </c>
      <c r="G4240" s="14">
        <v>1653054191776</v>
      </c>
      <c r="H4240" s="55">
        <v>9.7488425925925895E-2</v>
      </c>
      <c r="I4240" s="33">
        <v>44891.097488425898</v>
      </c>
      <c r="J4240" s="58">
        <v>44891</v>
      </c>
      <c r="K4240" s="13" t="s">
        <v>452</v>
      </c>
      <c r="L4240" s="13" t="s">
        <v>36</v>
      </c>
      <c r="M4240" s="13" t="s">
        <v>450</v>
      </c>
      <c r="N4240" s="13" t="s">
        <v>206</v>
      </c>
      <c r="O4240" s="33">
        <v>44891.1039467593</v>
      </c>
      <c r="P4240" s="58">
        <v>44891</v>
      </c>
      <c r="Q4240" s="33" t="s">
        <v>237</v>
      </c>
      <c r="R4240" s="14">
        <v>649</v>
      </c>
      <c r="S4240" s="13" t="s">
        <v>216</v>
      </c>
      <c r="T4240" s="13" t="s">
        <v>217</v>
      </c>
      <c r="U4240" s="33">
        <f t="shared" ca="1" si="792"/>
        <v>45744.56914039352</v>
      </c>
      <c r="V4240" s="13" t="str">
        <f t="shared" si="793"/>
        <v>Chennai</v>
      </c>
      <c r="W4240" s="13" t="str">
        <f t="shared" si="794"/>
        <v>RI</v>
      </c>
      <c r="X4240" s="13">
        <f t="shared" si="795"/>
        <v>2</v>
      </c>
      <c r="Y4240" s="13" t="str">
        <f>IFERROR(VLOOKUP(C4240,ReceivingTeam[],2,FALSE),"HelpDesk")</f>
        <v>HelpDesk</v>
      </c>
      <c r="Z4240" s="67">
        <f t="shared" si="796"/>
        <v>44893.562499999993</v>
      </c>
      <c r="AA4240" s="68">
        <f t="shared" si="797"/>
        <v>44891</v>
      </c>
      <c r="AB4240" s="69" t="b">
        <f t="shared" si="798"/>
        <v>1</v>
      </c>
      <c r="AC4240" s="70">
        <f t="shared" si="799"/>
        <v>0.5</v>
      </c>
      <c r="AD4240" s="67">
        <f t="shared" si="800"/>
        <v>44893.562499999993</v>
      </c>
      <c r="AE4240" s="67">
        <f>VLOOKUP(V4240,'Branch Wise Work Timelines'!C:G,3,FALSE)+AA4240</f>
        <v>44891.416666666664</v>
      </c>
      <c r="AF4240" s="67">
        <f>IF(V4240="Bangalore",VLOOKUP(V4240,'Branch Wise Work Timelines'!C:G,4,FALSE)+AA4240+1,IF(V4240="Mumbai",VLOOKUP(V4240,'Branch Wise Work Timelines'!C:G,4,FALSE)+AA4240+1,VLOOKUP(V4240,'Branch Wise Work Timelines'!C:G,4,FALSE)+AA4240))</f>
        <v>44891.770833333336</v>
      </c>
      <c r="AG4240" s="67">
        <f>WORKDAY.INTL(AA4240,1,11)+VLOOKUP(V4240,'Branch Wise Work Timelines'!C:G,3,FALSE)</f>
        <v>44893.416666666664</v>
      </c>
      <c r="AH4240" s="69" t="str">
        <f t="shared" si="801"/>
        <v>Met</v>
      </c>
      <c r="AI4240" s="69">
        <f t="shared" ca="1" si="802"/>
        <v>20425</v>
      </c>
      <c r="AJ4240" s="69" t="str">
        <f ca="1">IF(AI4240&lt;0,"0-12",IFERROR(VLOOKUP(AI4240,Breakup[],2,FALSE),"&gt;24"))</f>
        <v>&gt;24</v>
      </c>
      <c r="AK4240" s="69" t="str">
        <f>VLOOKUP(V4240,Master!B:D,3,FALSE)</f>
        <v>South</v>
      </c>
      <c r="AL4240" s="69" t="str">
        <f t="shared" si="803"/>
        <v>Chennai</v>
      </c>
    </row>
    <row r="4241" spans="1:38">
      <c r="A4241" s="14" t="s">
        <v>8811</v>
      </c>
      <c r="B4241" s="54">
        <v>44701.705139155099</v>
      </c>
      <c r="C4241" s="13" t="s">
        <v>89</v>
      </c>
      <c r="D4241" s="13">
        <v>809</v>
      </c>
      <c r="E4241" s="13" t="s">
        <v>8812</v>
      </c>
      <c r="F4241" s="13" t="s">
        <v>15</v>
      </c>
      <c r="G4241" s="14">
        <v>1653050074123</v>
      </c>
      <c r="H4241" s="55">
        <v>0.59629629629629599</v>
      </c>
      <c r="I4241" s="33">
        <v>44888.596296296302</v>
      </c>
      <c r="J4241" s="58">
        <v>44888</v>
      </c>
      <c r="K4241" s="13" t="s">
        <v>213</v>
      </c>
      <c r="L4241" s="13" t="s">
        <v>30</v>
      </c>
      <c r="M4241" s="13" t="s">
        <v>75</v>
      </c>
      <c r="N4241" s="13" t="s">
        <v>206</v>
      </c>
      <c r="O4241" s="33" t="s">
        <v>38</v>
      </c>
      <c r="P4241" s="58" t="s">
        <v>38</v>
      </c>
      <c r="Q4241" s="33" t="s">
        <v>207</v>
      </c>
      <c r="R4241" s="14" t="s">
        <v>38</v>
      </c>
      <c r="S4241" s="13" t="s">
        <v>216</v>
      </c>
      <c r="T4241" s="13" t="s">
        <v>217</v>
      </c>
      <c r="U4241" s="33">
        <f t="shared" ca="1" si="792"/>
        <v>45744.56914039352</v>
      </c>
      <c r="V4241" s="13" t="str">
        <f t="shared" si="793"/>
        <v>Bangalore</v>
      </c>
      <c r="W4241" s="13" t="str">
        <f t="shared" si="794"/>
        <v>CLS</v>
      </c>
      <c r="X4241" s="13">
        <f t="shared" si="795"/>
        <v>14</v>
      </c>
      <c r="Y4241" s="13" t="str">
        <f>IFERROR(VLOOKUP(C4241,ReceivingTeam[],2,FALSE),"HelpDesk")</f>
        <v>Branch office</v>
      </c>
      <c r="Z4241" s="67">
        <f t="shared" si="796"/>
        <v>44889.096296296302</v>
      </c>
      <c r="AA4241" s="68">
        <f t="shared" si="797"/>
        <v>44888</v>
      </c>
      <c r="AB4241" s="69" t="b">
        <f t="shared" si="798"/>
        <v>1</v>
      </c>
      <c r="AC4241" s="70">
        <f t="shared" si="799"/>
        <v>0.5</v>
      </c>
      <c r="AD4241" s="67">
        <f t="shared" si="800"/>
        <v>44889.096296296302</v>
      </c>
      <c r="AE4241" s="67">
        <f>VLOOKUP(V4241,'Branch Wise Work Timelines'!C:G,3,FALSE)+AA4241</f>
        <v>44888.416666666664</v>
      </c>
      <c r="AF4241" s="67">
        <f>IF(V4241="Bangalore",VLOOKUP(V4241,'Branch Wise Work Timelines'!C:G,4,FALSE)+AA4241+1,IF(V4241="Mumbai",VLOOKUP(V4241,'Branch Wise Work Timelines'!C:G,4,FALSE)+AA4241+1,VLOOKUP(V4241,'Branch Wise Work Timelines'!C:G,4,FALSE)+AA4241))</f>
        <v>44889.104166666664</v>
      </c>
      <c r="AG4241" s="67">
        <f>WORKDAY.INTL(AA4241,1,11)+VLOOKUP(V4241,'Branch Wise Work Timelines'!C:G,3,FALSE)</f>
        <v>44889.416666666664</v>
      </c>
      <c r="AH4241" s="69" t="str">
        <f t="shared" ca="1" si="801"/>
        <v>Out of TAT</v>
      </c>
      <c r="AI4241" s="69">
        <f t="shared" ca="1" si="802"/>
        <v>20532</v>
      </c>
      <c r="AJ4241" s="69" t="str">
        <f ca="1">IF(AI4241&lt;0,"0-12",IFERROR(VLOOKUP(AI4241,Breakup[],2,FALSE),"&gt;24"))</f>
        <v>&gt;24</v>
      </c>
      <c r="AK4241" s="69" t="str">
        <f>VLOOKUP(V4241,Master!B:D,3,FALSE)</f>
        <v>South</v>
      </c>
      <c r="AL4241" s="69" t="str">
        <f t="shared" si="803"/>
        <v>Bangalore-CLS</v>
      </c>
    </row>
    <row r="4242" spans="1:38">
      <c r="A4242" s="14" t="s">
        <v>8813</v>
      </c>
      <c r="B4242" s="54">
        <v>44701.773005590301</v>
      </c>
      <c r="C4242" s="13" t="s">
        <v>435</v>
      </c>
      <c r="D4242" s="13">
        <v>1936</v>
      </c>
      <c r="E4242" s="13" t="s">
        <v>8814</v>
      </c>
      <c r="F4242" s="13" t="s">
        <v>33</v>
      </c>
      <c r="G4242" s="14">
        <v>1653051957578</v>
      </c>
      <c r="H4242" s="55">
        <v>0.86613425925925902</v>
      </c>
      <c r="I4242" s="33">
        <v>44890.866134259297</v>
      </c>
      <c r="J4242" s="58">
        <v>44890</v>
      </c>
      <c r="K4242" s="13" t="s">
        <v>437</v>
      </c>
      <c r="L4242" s="13" t="s">
        <v>12</v>
      </c>
      <c r="M4242" s="13" t="s">
        <v>435</v>
      </c>
      <c r="N4242" s="13" t="s">
        <v>206</v>
      </c>
      <c r="O4242" s="33" t="s">
        <v>38</v>
      </c>
      <c r="P4242" s="58" t="s">
        <v>38</v>
      </c>
      <c r="Q4242" s="33" t="s">
        <v>207</v>
      </c>
      <c r="R4242" s="14" t="s">
        <v>38</v>
      </c>
      <c r="S4242" s="13" t="s">
        <v>208</v>
      </c>
      <c r="T4242" s="13" t="s">
        <v>209</v>
      </c>
      <c r="U4242" s="33">
        <f t="shared" ca="1" si="792"/>
        <v>45744.56914039352</v>
      </c>
      <c r="V4242" s="13" t="str">
        <f t="shared" si="793"/>
        <v>Ahmedabad</v>
      </c>
      <c r="W4242" s="13" t="str">
        <f t="shared" si="794"/>
        <v>RI</v>
      </c>
      <c r="X4242" s="13">
        <f t="shared" si="795"/>
        <v>20</v>
      </c>
      <c r="Y4242" s="13" t="str">
        <f>IFERROR(VLOOKUP(C4242,ReceivingTeam[],2,FALSE),"HelpDesk")</f>
        <v>HelpDesk</v>
      </c>
      <c r="Z4242" s="67">
        <f t="shared" si="796"/>
        <v>44892.011967592625</v>
      </c>
      <c r="AA4242" s="68">
        <f t="shared" si="797"/>
        <v>44890</v>
      </c>
      <c r="AB4242" s="69" t="b">
        <f t="shared" si="798"/>
        <v>1</v>
      </c>
      <c r="AC4242" s="70">
        <f t="shared" si="799"/>
        <v>0.5</v>
      </c>
      <c r="AD4242" s="67">
        <f t="shared" si="800"/>
        <v>44892.011967592625</v>
      </c>
      <c r="AE4242" s="67">
        <f>VLOOKUP(V4242,'Branch Wise Work Timelines'!C:G,3,FALSE)+AA4242</f>
        <v>44890.416666666664</v>
      </c>
      <c r="AF4242" s="67">
        <f>IF(V4242="Bangalore",VLOOKUP(V4242,'Branch Wise Work Timelines'!C:G,4,FALSE)+AA4242+1,IF(V4242="Mumbai",VLOOKUP(V4242,'Branch Wise Work Timelines'!C:G,4,FALSE)+AA4242+1,VLOOKUP(V4242,'Branch Wise Work Timelines'!C:G,4,FALSE)+AA4242))</f>
        <v>44890.770833333336</v>
      </c>
      <c r="AG4242" s="67">
        <f>WORKDAY.INTL(AA4242,1,11)+VLOOKUP(V4242,'Branch Wise Work Timelines'!C:G,3,FALSE)</f>
        <v>44891.416666666664</v>
      </c>
      <c r="AH4242" s="69" t="str">
        <f t="shared" ca="1" si="801"/>
        <v>Out of TAT</v>
      </c>
      <c r="AI4242" s="69">
        <f t="shared" ca="1" si="802"/>
        <v>20462</v>
      </c>
      <c r="AJ4242" s="69" t="str">
        <f ca="1">IF(AI4242&lt;0,"0-12",IFERROR(VLOOKUP(AI4242,Breakup[],2,FALSE),"&gt;24"))</f>
        <v>&gt;24</v>
      </c>
      <c r="AK4242" s="69" t="str">
        <f>VLOOKUP(V4242,Master!B:D,3,FALSE)</f>
        <v>North</v>
      </c>
      <c r="AL4242" s="69" t="str">
        <f t="shared" si="803"/>
        <v>Ahmedabad</v>
      </c>
    </row>
    <row r="4243" spans="1:38">
      <c r="A4243" s="14" t="s">
        <v>8815</v>
      </c>
      <c r="B4243" s="54">
        <v>44701.596019444398</v>
      </c>
      <c r="C4243" s="13" t="s">
        <v>344</v>
      </c>
      <c r="D4243" s="13">
        <v>1757</v>
      </c>
      <c r="E4243" s="13" t="s">
        <v>8816</v>
      </c>
      <c r="F4243" s="13" t="s">
        <v>46</v>
      </c>
      <c r="G4243" s="14">
        <v>1653059936208</v>
      </c>
      <c r="H4243" s="55">
        <v>0.76974537037037005</v>
      </c>
      <c r="I4243" s="33">
        <v>44890.769745370402</v>
      </c>
      <c r="J4243" s="58">
        <v>44890</v>
      </c>
      <c r="K4243" s="13" t="s">
        <v>263</v>
      </c>
      <c r="L4243" s="13" t="s">
        <v>69</v>
      </c>
      <c r="M4243" s="13" t="s">
        <v>101</v>
      </c>
      <c r="N4243" s="13" t="s">
        <v>215</v>
      </c>
      <c r="O4243" s="33" t="s">
        <v>38</v>
      </c>
      <c r="P4243" s="58" t="s">
        <v>38</v>
      </c>
      <c r="Q4243" s="33" t="s">
        <v>207</v>
      </c>
      <c r="R4243" s="14" t="s">
        <v>38</v>
      </c>
      <c r="S4243" s="13" t="s">
        <v>208</v>
      </c>
      <c r="T4243" s="13" t="s">
        <v>209</v>
      </c>
      <c r="U4243" s="33">
        <f t="shared" ca="1" si="792"/>
        <v>45744.56914039352</v>
      </c>
      <c r="V4243" s="13" t="str">
        <f t="shared" si="793"/>
        <v>Mumbai</v>
      </c>
      <c r="W4243" s="13" t="str">
        <f t="shared" si="794"/>
        <v>RI</v>
      </c>
      <c r="X4243" s="13">
        <f t="shared" si="795"/>
        <v>18</v>
      </c>
      <c r="Y4243" s="13" t="str">
        <f>IFERROR(VLOOKUP(C4243,ReceivingTeam[],2,FALSE),"HelpDesk")</f>
        <v>HelpDesk</v>
      </c>
      <c r="Z4243" s="67">
        <f t="shared" si="796"/>
        <v>44891.436412037066</v>
      </c>
      <c r="AA4243" s="68">
        <f t="shared" si="797"/>
        <v>44890</v>
      </c>
      <c r="AB4243" s="69" t="b">
        <f t="shared" si="798"/>
        <v>1</v>
      </c>
      <c r="AC4243" s="70">
        <f t="shared" si="799"/>
        <v>0.5</v>
      </c>
      <c r="AD4243" s="67">
        <f t="shared" si="800"/>
        <v>44891.436412037066</v>
      </c>
      <c r="AE4243" s="67">
        <f>VLOOKUP(V4243,'Branch Wise Work Timelines'!C:G,3,FALSE)+AA4243</f>
        <v>44890.416666666664</v>
      </c>
      <c r="AF4243" s="67">
        <f>IF(V4243="Bangalore",VLOOKUP(V4243,'Branch Wise Work Timelines'!C:G,4,FALSE)+AA4243+1,IF(V4243="Mumbai",VLOOKUP(V4243,'Branch Wise Work Timelines'!C:G,4,FALSE)+AA4243+1,VLOOKUP(V4243,'Branch Wise Work Timelines'!C:G,4,FALSE)+AA4243))</f>
        <v>44891.25</v>
      </c>
      <c r="AG4243" s="67">
        <f>WORKDAY.INTL(AA4243,1,11)+VLOOKUP(V4243,'Branch Wise Work Timelines'!C:G,3,FALSE)</f>
        <v>44891.416666666664</v>
      </c>
      <c r="AH4243" s="69" t="str">
        <f t="shared" ca="1" si="801"/>
        <v>Out of TAT</v>
      </c>
      <c r="AI4243" s="69">
        <f t="shared" ca="1" si="802"/>
        <v>20476</v>
      </c>
      <c r="AJ4243" s="69" t="str">
        <f ca="1">IF(AI4243&lt;0,"0-12",IFERROR(VLOOKUP(AI4243,Breakup[],2,FALSE),"&gt;24"))</f>
        <v>&gt;24</v>
      </c>
      <c r="AK4243" s="69" t="str">
        <f>VLOOKUP(V4243,Master!B:D,3,FALSE)</f>
        <v>East</v>
      </c>
      <c r="AL4243" s="69" t="str">
        <f t="shared" si="803"/>
        <v>Mumbai</v>
      </c>
    </row>
    <row r="4244" spans="1:38">
      <c r="A4244" s="14" t="s">
        <v>8817</v>
      </c>
      <c r="B4244" s="54">
        <v>44701.726075694402</v>
      </c>
      <c r="C4244" s="13" t="s">
        <v>404</v>
      </c>
      <c r="D4244" s="13">
        <v>1486</v>
      </c>
      <c r="E4244" s="13" t="s">
        <v>8818</v>
      </c>
      <c r="F4244" s="13" t="s">
        <v>15</v>
      </c>
      <c r="G4244" s="14">
        <v>1653048896111</v>
      </c>
      <c r="H4244" s="55">
        <v>0.49575231481481502</v>
      </c>
      <c r="I4244" s="33">
        <v>44886.495752314797</v>
      </c>
      <c r="J4244" s="58">
        <v>44886</v>
      </c>
      <c r="K4244" s="13" t="s">
        <v>213</v>
      </c>
      <c r="L4244" s="13" t="s">
        <v>30</v>
      </c>
      <c r="M4244" s="13" t="s">
        <v>75</v>
      </c>
      <c r="N4244" s="13" t="s">
        <v>206</v>
      </c>
      <c r="O4244" s="33" t="s">
        <v>38</v>
      </c>
      <c r="P4244" s="58" t="s">
        <v>38</v>
      </c>
      <c r="Q4244" s="33" t="s">
        <v>207</v>
      </c>
      <c r="R4244" s="14" t="s">
        <v>38</v>
      </c>
      <c r="S4244" s="13" t="s">
        <v>216</v>
      </c>
      <c r="T4244" s="13" t="s">
        <v>217</v>
      </c>
      <c r="U4244" s="33">
        <f t="shared" ca="1" si="792"/>
        <v>45744.56914039352</v>
      </c>
      <c r="V4244" s="13" t="str">
        <f t="shared" si="793"/>
        <v>Bangalore</v>
      </c>
      <c r="W4244" s="13" t="str">
        <f t="shared" si="794"/>
        <v>CLS</v>
      </c>
      <c r="X4244" s="13">
        <f t="shared" si="795"/>
        <v>11</v>
      </c>
      <c r="Y4244" s="13" t="str">
        <f>IFERROR(VLOOKUP(C4244,ReceivingTeam[],2,FALSE),"HelpDesk")</f>
        <v>HelpDesk</v>
      </c>
      <c r="Z4244" s="67">
        <f t="shared" si="796"/>
        <v>44886.995752314797</v>
      </c>
      <c r="AA4244" s="68">
        <f t="shared" si="797"/>
        <v>44886</v>
      </c>
      <c r="AB4244" s="69" t="b">
        <f t="shared" si="798"/>
        <v>1</v>
      </c>
      <c r="AC4244" s="70">
        <f t="shared" si="799"/>
        <v>0.5</v>
      </c>
      <c r="AD4244" s="67">
        <f t="shared" si="800"/>
        <v>44886.995752314797</v>
      </c>
      <c r="AE4244" s="67">
        <f>VLOOKUP(V4244,'Branch Wise Work Timelines'!C:G,3,FALSE)+AA4244</f>
        <v>44886.416666666664</v>
      </c>
      <c r="AF4244" s="67">
        <f>IF(V4244="Bangalore",VLOOKUP(V4244,'Branch Wise Work Timelines'!C:G,4,FALSE)+AA4244+1,IF(V4244="Mumbai",VLOOKUP(V4244,'Branch Wise Work Timelines'!C:G,4,FALSE)+AA4244+1,VLOOKUP(V4244,'Branch Wise Work Timelines'!C:G,4,FALSE)+AA4244))</f>
        <v>44887.104166666664</v>
      </c>
      <c r="AG4244" s="67">
        <f>WORKDAY.INTL(AA4244,1,11)+VLOOKUP(V4244,'Branch Wise Work Timelines'!C:G,3,FALSE)</f>
        <v>44887.416666666664</v>
      </c>
      <c r="AH4244" s="69" t="str">
        <f t="shared" ca="1" si="801"/>
        <v>Out of TAT</v>
      </c>
      <c r="AI4244" s="69">
        <f t="shared" ca="1" si="802"/>
        <v>20582</v>
      </c>
      <c r="AJ4244" s="69" t="str">
        <f ca="1">IF(AI4244&lt;0,"0-12",IFERROR(VLOOKUP(AI4244,Breakup[],2,FALSE),"&gt;24"))</f>
        <v>&gt;24</v>
      </c>
      <c r="AK4244" s="69" t="str">
        <f>VLOOKUP(V4244,Master!B:D,3,FALSE)</f>
        <v>South</v>
      </c>
      <c r="AL4244" s="69" t="str">
        <f t="shared" si="803"/>
        <v>Bangalore-CLS</v>
      </c>
    </row>
    <row r="4245" spans="1:38">
      <c r="A4245" s="14" t="s">
        <v>8819</v>
      </c>
      <c r="B4245" s="54">
        <v>44701.717303009304</v>
      </c>
      <c r="C4245" s="13" t="s">
        <v>268</v>
      </c>
      <c r="D4245" s="13">
        <v>407</v>
      </c>
      <c r="E4245" s="13" t="s">
        <v>8820</v>
      </c>
      <c r="F4245" s="13" t="s">
        <v>15</v>
      </c>
      <c r="G4245" s="14">
        <v>1653052565128</v>
      </c>
      <c r="H4245" s="55">
        <v>0.63142361111111101</v>
      </c>
      <c r="I4245" s="33">
        <v>44888.631423611099</v>
      </c>
      <c r="J4245" s="58">
        <v>44888</v>
      </c>
      <c r="K4245" s="13" t="s">
        <v>213</v>
      </c>
      <c r="L4245" s="13" t="s">
        <v>30</v>
      </c>
      <c r="M4245" s="13" t="s">
        <v>75</v>
      </c>
      <c r="N4245" s="13" t="s">
        <v>206</v>
      </c>
      <c r="O4245" s="33" t="s">
        <v>38</v>
      </c>
      <c r="P4245" s="58" t="s">
        <v>38</v>
      </c>
      <c r="Q4245" s="33" t="s">
        <v>207</v>
      </c>
      <c r="R4245" s="14" t="s">
        <v>38</v>
      </c>
      <c r="S4245" s="13" t="s">
        <v>216</v>
      </c>
      <c r="T4245" s="13" t="s">
        <v>217</v>
      </c>
      <c r="U4245" s="33">
        <f t="shared" ca="1" si="792"/>
        <v>45744.56914039352</v>
      </c>
      <c r="V4245" s="13" t="str">
        <f t="shared" si="793"/>
        <v>Bangalore</v>
      </c>
      <c r="W4245" s="13" t="str">
        <f t="shared" si="794"/>
        <v>CLS</v>
      </c>
      <c r="X4245" s="13">
        <f t="shared" si="795"/>
        <v>15</v>
      </c>
      <c r="Y4245" s="13" t="str">
        <f>IFERROR(VLOOKUP(C4245,ReceivingTeam[],2,FALSE),"HelpDesk")</f>
        <v>HelpDesk</v>
      </c>
      <c r="Z4245" s="67">
        <f t="shared" si="796"/>
        <v>44889.443923611099</v>
      </c>
      <c r="AA4245" s="68">
        <f t="shared" si="797"/>
        <v>44888</v>
      </c>
      <c r="AB4245" s="69" t="b">
        <f t="shared" si="798"/>
        <v>1</v>
      </c>
      <c r="AC4245" s="70">
        <f t="shared" si="799"/>
        <v>0.5</v>
      </c>
      <c r="AD4245" s="67">
        <f t="shared" si="800"/>
        <v>44889.443923611099</v>
      </c>
      <c r="AE4245" s="67">
        <f>VLOOKUP(V4245,'Branch Wise Work Timelines'!C:G,3,FALSE)+AA4245</f>
        <v>44888.416666666664</v>
      </c>
      <c r="AF4245" s="67">
        <f>IF(V4245="Bangalore",VLOOKUP(V4245,'Branch Wise Work Timelines'!C:G,4,FALSE)+AA4245+1,IF(V4245="Mumbai",VLOOKUP(V4245,'Branch Wise Work Timelines'!C:G,4,FALSE)+AA4245+1,VLOOKUP(V4245,'Branch Wise Work Timelines'!C:G,4,FALSE)+AA4245))</f>
        <v>44889.104166666664</v>
      </c>
      <c r="AG4245" s="67">
        <f>WORKDAY.INTL(AA4245,1,11)+VLOOKUP(V4245,'Branch Wise Work Timelines'!C:G,3,FALSE)</f>
        <v>44889.416666666664</v>
      </c>
      <c r="AH4245" s="69" t="str">
        <f t="shared" ca="1" si="801"/>
        <v>Out of TAT</v>
      </c>
      <c r="AI4245" s="69">
        <f t="shared" ca="1" si="802"/>
        <v>20524</v>
      </c>
      <c r="AJ4245" s="69" t="str">
        <f ca="1">IF(AI4245&lt;0,"0-12",IFERROR(VLOOKUP(AI4245,Breakup[],2,FALSE),"&gt;24"))</f>
        <v>&gt;24</v>
      </c>
      <c r="AK4245" s="69" t="str">
        <f>VLOOKUP(V4245,Master!B:D,3,FALSE)</f>
        <v>South</v>
      </c>
      <c r="AL4245" s="69" t="str">
        <f t="shared" si="803"/>
        <v>Bangalore-CLS</v>
      </c>
    </row>
    <row r="4246" spans="1:38">
      <c r="A4246" s="14" t="s">
        <v>8821</v>
      </c>
      <c r="B4246" s="54">
        <v>44701.558493171302</v>
      </c>
      <c r="C4246" s="13" t="s">
        <v>90</v>
      </c>
      <c r="D4246" s="13">
        <v>811</v>
      </c>
      <c r="E4246" s="13" t="s">
        <v>8822</v>
      </c>
      <c r="F4246" s="13" t="s">
        <v>24</v>
      </c>
      <c r="G4246" s="14">
        <v>1653046625227</v>
      </c>
      <c r="H4246" s="55">
        <v>0.51695601851851902</v>
      </c>
      <c r="I4246" s="33">
        <v>44889.516956018502</v>
      </c>
      <c r="J4246" s="58">
        <v>44889</v>
      </c>
      <c r="K4246" s="13" t="s">
        <v>425</v>
      </c>
      <c r="L4246" s="13" t="s">
        <v>30</v>
      </c>
      <c r="M4246" s="13" t="s">
        <v>90</v>
      </c>
      <c r="N4246" s="13" t="s">
        <v>206</v>
      </c>
      <c r="O4246" s="33" t="s">
        <v>38</v>
      </c>
      <c r="P4246" s="58" t="s">
        <v>38</v>
      </c>
      <c r="Q4246" s="33" t="s">
        <v>207</v>
      </c>
      <c r="R4246" s="14" t="s">
        <v>38</v>
      </c>
      <c r="S4246" s="13" t="s">
        <v>216</v>
      </c>
      <c r="T4246" s="13" t="s">
        <v>278</v>
      </c>
      <c r="U4246" s="33">
        <f t="shared" ca="1" si="792"/>
        <v>45744.56914039352</v>
      </c>
      <c r="V4246" s="13" t="str">
        <f t="shared" si="793"/>
        <v>Bangalore</v>
      </c>
      <c r="W4246" s="13" t="str">
        <f t="shared" si="794"/>
        <v>DOMI</v>
      </c>
      <c r="X4246" s="13">
        <f t="shared" si="795"/>
        <v>12</v>
      </c>
      <c r="Y4246" s="13" t="str">
        <f>IFERROR(VLOOKUP(C4246,ReceivingTeam[],2,FALSE),"HelpDesk")</f>
        <v>Branch office</v>
      </c>
      <c r="Z4246" s="67">
        <f t="shared" si="796"/>
        <v>44892.829456018502</v>
      </c>
      <c r="AA4246" s="68">
        <f t="shared" si="797"/>
        <v>44889</v>
      </c>
      <c r="AB4246" s="69" t="b">
        <f t="shared" si="798"/>
        <v>1</v>
      </c>
      <c r="AC4246" s="70">
        <f t="shared" si="799"/>
        <v>3</v>
      </c>
      <c r="AD4246" s="67">
        <f t="shared" si="800"/>
        <v>44892.829456018502</v>
      </c>
      <c r="AE4246" s="67">
        <f>VLOOKUP(V4246,'Branch Wise Work Timelines'!C:G,3,FALSE)+AA4246</f>
        <v>44889.416666666664</v>
      </c>
      <c r="AF4246" s="67">
        <f>IF(V4246="Bangalore",VLOOKUP(V4246,'Branch Wise Work Timelines'!C:G,4,FALSE)+AA4246+1,IF(V4246="Mumbai",VLOOKUP(V4246,'Branch Wise Work Timelines'!C:G,4,FALSE)+AA4246+1,VLOOKUP(V4246,'Branch Wise Work Timelines'!C:G,4,FALSE)+AA4246))</f>
        <v>44890.104166666664</v>
      </c>
      <c r="AG4246" s="67">
        <f>WORKDAY.INTL(AA4246,1,11)+VLOOKUP(V4246,'Branch Wise Work Timelines'!C:G,3,FALSE)</f>
        <v>44890.416666666664</v>
      </c>
      <c r="AH4246" s="69" t="str">
        <f t="shared" ca="1" si="801"/>
        <v>Out of TAT</v>
      </c>
      <c r="AI4246" s="69">
        <f t="shared" ca="1" si="802"/>
        <v>20442</v>
      </c>
      <c r="AJ4246" s="69" t="str">
        <f ca="1">IF(AI4246&lt;0,"0-12",IFERROR(VLOOKUP(AI4246,Breakup[],2,FALSE),"&gt;24"))</f>
        <v>&gt;24</v>
      </c>
      <c r="AK4246" s="69" t="str">
        <f>VLOOKUP(V4246,Master!B:D,3,FALSE)</f>
        <v>South</v>
      </c>
      <c r="AL4246" s="69" t="str">
        <f t="shared" si="803"/>
        <v>Bangalore</v>
      </c>
    </row>
    <row r="4247" spans="1:38">
      <c r="A4247" s="14" t="s">
        <v>8823</v>
      </c>
      <c r="B4247" s="54">
        <v>44701.558816747704</v>
      </c>
      <c r="C4247" s="13" t="s">
        <v>90</v>
      </c>
      <c r="D4247" s="13">
        <v>243</v>
      </c>
      <c r="E4247" s="13" t="s">
        <v>8824</v>
      </c>
      <c r="F4247" s="13" t="s">
        <v>24</v>
      </c>
      <c r="G4247" s="14">
        <v>1653046625227</v>
      </c>
      <c r="H4247" s="55">
        <v>0.13753472222222199</v>
      </c>
      <c r="I4247" s="33">
        <v>44883.137534722198</v>
      </c>
      <c r="J4247" s="58">
        <v>44883</v>
      </c>
      <c r="K4247" s="13" t="s">
        <v>425</v>
      </c>
      <c r="L4247" s="13" t="s">
        <v>30</v>
      </c>
      <c r="M4247" s="13" t="s">
        <v>90</v>
      </c>
      <c r="N4247" s="13" t="s">
        <v>206</v>
      </c>
      <c r="O4247" s="33" t="s">
        <v>38</v>
      </c>
      <c r="P4247" s="58" t="s">
        <v>38</v>
      </c>
      <c r="Q4247" s="33" t="s">
        <v>207</v>
      </c>
      <c r="R4247" s="14" t="s">
        <v>38</v>
      </c>
      <c r="S4247" s="13" t="s">
        <v>216</v>
      </c>
      <c r="T4247" s="13" t="s">
        <v>278</v>
      </c>
      <c r="U4247" s="33">
        <f t="shared" ca="1" si="792"/>
        <v>45744.56914039352</v>
      </c>
      <c r="V4247" s="13" t="str">
        <f t="shared" si="793"/>
        <v>Bangalore</v>
      </c>
      <c r="W4247" s="13" t="str">
        <f t="shared" si="794"/>
        <v>DOMI</v>
      </c>
      <c r="X4247" s="13">
        <f t="shared" si="795"/>
        <v>3</v>
      </c>
      <c r="Y4247" s="13" t="str">
        <f>IFERROR(VLOOKUP(C4247,ReceivingTeam[],2,FALSE),"HelpDesk")</f>
        <v>Branch office</v>
      </c>
      <c r="Z4247" s="67">
        <f t="shared" si="796"/>
        <v>44886.729166666664</v>
      </c>
      <c r="AA4247" s="68">
        <f t="shared" si="797"/>
        <v>44883</v>
      </c>
      <c r="AB4247" s="69" t="b">
        <f t="shared" si="798"/>
        <v>1</v>
      </c>
      <c r="AC4247" s="70">
        <f t="shared" si="799"/>
        <v>3</v>
      </c>
      <c r="AD4247" s="67">
        <f t="shared" si="800"/>
        <v>44886.729166666664</v>
      </c>
      <c r="AE4247" s="67">
        <f>VLOOKUP(V4247,'Branch Wise Work Timelines'!C:G,3,FALSE)+AA4247</f>
        <v>44883.416666666664</v>
      </c>
      <c r="AF4247" s="67">
        <f>IF(V4247="Bangalore",VLOOKUP(V4247,'Branch Wise Work Timelines'!C:G,4,FALSE)+AA4247+1,IF(V4247="Mumbai",VLOOKUP(V4247,'Branch Wise Work Timelines'!C:G,4,FALSE)+AA4247+1,VLOOKUP(V4247,'Branch Wise Work Timelines'!C:G,4,FALSE)+AA4247))</f>
        <v>44884.104166666664</v>
      </c>
      <c r="AG4247" s="67">
        <f>WORKDAY.INTL(AA4247,1,11)+VLOOKUP(V4247,'Branch Wise Work Timelines'!C:G,3,FALSE)</f>
        <v>44884.416666666664</v>
      </c>
      <c r="AH4247" s="69" t="str">
        <f t="shared" ca="1" si="801"/>
        <v>Out of TAT</v>
      </c>
      <c r="AI4247" s="69">
        <f t="shared" ca="1" si="802"/>
        <v>20589</v>
      </c>
      <c r="AJ4247" s="69" t="str">
        <f ca="1">IF(AI4247&lt;0,"0-12",IFERROR(VLOOKUP(AI4247,Breakup[],2,FALSE),"&gt;24"))</f>
        <v>&gt;24</v>
      </c>
      <c r="AK4247" s="69" t="str">
        <f>VLOOKUP(V4247,Master!B:D,3,FALSE)</f>
        <v>South</v>
      </c>
      <c r="AL4247" s="69" t="str">
        <f t="shared" si="803"/>
        <v>Bangalore</v>
      </c>
    </row>
    <row r="4248" spans="1:38">
      <c r="A4248" s="14" t="s">
        <v>8825</v>
      </c>
      <c r="B4248" s="54">
        <v>44701.769254247702</v>
      </c>
      <c r="C4248" s="13" t="s">
        <v>6284</v>
      </c>
      <c r="D4248" s="13">
        <v>1422</v>
      </c>
      <c r="E4248" s="13" t="s">
        <v>8826</v>
      </c>
      <c r="F4248" s="13" t="s">
        <v>33</v>
      </c>
      <c r="G4248" s="14">
        <v>1653057891591</v>
      </c>
      <c r="H4248" s="55">
        <v>0.35005787037037001</v>
      </c>
      <c r="I4248" s="33">
        <v>44883.350057870397</v>
      </c>
      <c r="J4248" s="58">
        <v>44883</v>
      </c>
      <c r="K4248" s="13" t="s">
        <v>213</v>
      </c>
      <c r="L4248" s="13" t="s">
        <v>30</v>
      </c>
      <c r="M4248" s="13" t="s">
        <v>282</v>
      </c>
      <c r="N4248" s="13" t="s">
        <v>206</v>
      </c>
      <c r="O4248" s="33" t="s">
        <v>38</v>
      </c>
      <c r="P4248" s="58" t="s">
        <v>38</v>
      </c>
      <c r="Q4248" s="33" t="s">
        <v>207</v>
      </c>
      <c r="R4248" s="14" t="s">
        <v>38</v>
      </c>
      <c r="S4248" s="13" t="s">
        <v>216</v>
      </c>
      <c r="T4248" s="13" t="s">
        <v>278</v>
      </c>
      <c r="U4248" s="33">
        <f t="shared" ca="1" si="792"/>
        <v>45744.56914039352</v>
      </c>
      <c r="V4248" s="13" t="str">
        <f t="shared" si="793"/>
        <v>Bangalore</v>
      </c>
      <c r="W4248" s="13" t="str">
        <f t="shared" si="794"/>
        <v>RI</v>
      </c>
      <c r="X4248" s="13">
        <f t="shared" si="795"/>
        <v>8</v>
      </c>
      <c r="Y4248" s="13" t="str">
        <f>IFERROR(VLOOKUP(C4248,ReceivingTeam[],2,FALSE),"HelpDesk")</f>
        <v>HelpDesk</v>
      </c>
      <c r="Z4248" s="67">
        <f t="shared" si="796"/>
        <v>44886.729166666664</v>
      </c>
      <c r="AA4248" s="68">
        <f t="shared" si="797"/>
        <v>44883</v>
      </c>
      <c r="AB4248" s="69" t="b">
        <f t="shared" si="798"/>
        <v>1</v>
      </c>
      <c r="AC4248" s="70">
        <f t="shared" si="799"/>
        <v>3</v>
      </c>
      <c r="AD4248" s="67">
        <f t="shared" si="800"/>
        <v>44886.729166666664</v>
      </c>
      <c r="AE4248" s="67">
        <f>VLOOKUP(V4248,'Branch Wise Work Timelines'!C:G,3,FALSE)+AA4248</f>
        <v>44883.416666666664</v>
      </c>
      <c r="AF4248" s="67">
        <f>IF(V4248="Bangalore",VLOOKUP(V4248,'Branch Wise Work Timelines'!C:G,4,FALSE)+AA4248+1,IF(V4248="Mumbai",VLOOKUP(V4248,'Branch Wise Work Timelines'!C:G,4,FALSE)+AA4248+1,VLOOKUP(V4248,'Branch Wise Work Timelines'!C:G,4,FALSE)+AA4248))</f>
        <v>44884.104166666664</v>
      </c>
      <c r="AG4248" s="67">
        <f>WORKDAY.INTL(AA4248,1,11)+VLOOKUP(V4248,'Branch Wise Work Timelines'!C:G,3,FALSE)</f>
        <v>44884.416666666664</v>
      </c>
      <c r="AH4248" s="69" t="str">
        <f t="shared" ca="1" si="801"/>
        <v>Out of TAT</v>
      </c>
      <c r="AI4248" s="69">
        <f t="shared" ca="1" si="802"/>
        <v>20589</v>
      </c>
      <c r="AJ4248" s="69" t="str">
        <f ca="1">IF(AI4248&lt;0,"0-12",IFERROR(VLOOKUP(AI4248,Breakup[],2,FALSE),"&gt;24"))</f>
        <v>&gt;24</v>
      </c>
      <c r="AK4248" s="69" t="str">
        <f>VLOOKUP(V4248,Master!B:D,3,FALSE)</f>
        <v>South</v>
      </c>
      <c r="AL4248" s="69" t="str">
        <f t="shared" si="803"/>
        <v>Bangalore</v>
      </c>
    </row>
    <row r="4249" spans="1:38">
      <c r="A4249" s="14" t="s">
        <v>8827</v>
      </c>
      <c r="B4249" s="54">
        <v>44701.443130405103</v>
      </c>
      <c r="C4249" s="13" t="s">
        <v>90</v>
      </c>
      <c r="D4249" s="13">
        <v>1962</v>
      </c>
      <c r="E4249" s="13" t="s">
        <v>8828</v>
      </c>
      <c r="F4249" s="13" t="s">
        <v>24</v>
      </c>
      <c r="G4249" s="14">
        <v>1653046625227</v>
      </c>
      <c r="H4249" s="55">
        <v>0.72531250000000003</v>
      </c>
      <c r="I4249" s="33">
        <v>44889.725312499999</v>
      </c>
      <c r="J4249" s="58">
        <v>44889</v>
      </c>
      <c r="K4249" s="13" t="s">
        <v>425</v>
      </c>
      <c r="L4249" s="13" t="s">
        <v>30</v>
      </c>
      <c r="M4249" s="13" t="s">
        <v>90</v>
      </c>
      <c r="N4249" s="13" t="s">
        <v>206</v>
      </c>
      <c r="O4249" s="33" t="s">
        <v>38</v>
      </c>
      <c r="P4249" s="58" t="s">
        <v>38</v>
      </c>
      <c r="Q4249" s="33" t="s">
        <v>207</v>
      </c>
      <c r="R4249" s="14" t="s">
        <v>38</v>
      </c>
      <c r="S4249" s="13" t="s">
        <v>216</v>
      </c>
      <c r="T4249" s="13" t="s">
        <v>278</v>
      </c>
      <c r="U4249" s="33">
        <f t="shared" ca="1" si="792"/>
        <v>45744.56914039352</v>
      </c>
      <c r="V4249" s="13" t="str">
        <f t="shared" si="793"/>
        <v>Bangalore</v>
      </c>
      <c r="W4249" s="13" t="str">
        <f t="shared" si="794"/>
        <v>DOMI</v>
      </c>
      <c r="X4249" s="13">
        <f t="shared" si="795"/>
        <v>17</v>
      </c>
      <c r="Y4249" s="13" t="str">
        <f>IFERROR(VLOOKUP(C4249,ReceivingTeam[],2,FALSE),"HelpDesk")</f>
        <v>Branch office</v>
      </c>
      <c r="Z4249" s="67">
        <f t="shared" si="796"/>
        <v>44893.037812499999</v>
      </c>
      <c r="AA4249" s="68">
        <f t="shared" si="797"/>
        <v>44889</v>
      </c>
      <c r="AB4249" s="69" t="b">
        <f t="shared" si="798"/>
        <v>1</v>
      </c>
      <c r="AC4249" s="70">
        <f t="shared" si="799"/>
        <v>3</v>
      </c>
      <c r="AD4249" s="67">
        <f t="shared" si="800"/>
        <v>44893.037812499999</v>
      </c>
      <c r="AE4249" s="67">
        <f>VLOOKUP(V4249,'Branch Wise Work Timelines'!C:G,3,FALSE)+AA4249</f>
        <v>44889.416666666664</v>
      </c>
      <c r="AF4249" s="67">
        <f>IF(V4249="Bangalore",VLOOKUP(V4249,'Branch Wise Work Timelines'!C:G,4,FALSE)+AA4249+1,IF(V4249="Mumbai",VLOOKUP(V4249,'Branch Wise Work Timelines'!C:G,4,FALSE)+AA4249+1,VLOOKUP(V4249,'Branch Wise Work Timelines'!C:G,4,FALSE)+AA4249))</f>
        <v>44890.104166666664</v>
      </c>
      <c r="AG4249" s="67">
        <f>WORKDAY.INTL(AA4249,1,11)+VLOOKUP(V4249,'Branch Wise Work Timelines'!C:G,3,FALSE)</f>
        <v>44890.416666666664</v>
      </c>
      <c r="AH4249" s="69" t="str">
        <f t="shared" ca="1" si="801"/>
        <v>Out of TAT</v>
      </c>
      <c r="AI4249" s="69">
        <f t="shared" ca="1" si="802"/>
        <v>20437</v>
      </c>
      <c r="AJ4249" s="69" t="str">
        <f ca="1">IF(AI4249&lt;0,"0-12",IFERROR(VLOOKUP(AI4249,Breakup[],2,FALSE),"&gt;24"))</f>
        <v>&gt;24</v>
      </c>
      <c r="AK4249" s="69" t="str">
        <f>VLOOKUP(V4249,Master!B:D,3,FALSE)</f>
        <v>South</v>
      </c>
      <c r="AL4249" s="69" t="str">
        <f t="shared" si="803"/>
        <v>Bangalore</v>
      </c>
    </row>
    <row r="4250" spans="1:38">
      <c r="A4250" s="14" t="s">
        <v>8829</v>
      </c>
      <c r="B4250" s="54">
        <v>44701.5228439005</v>
      </c>
      <c r="C4250" s="13" t="s">
        <v>745</v>
      </c>
      <c r="D4250" s="13">
        <v>1513</v>
      </c>
      <c r="E4250" s="13" t="s">
        <v>8830</v>
      </c>
      <c r="F4250" s="13" t="s">
        <v>24</v>
      </c>
      <c r="G4250" s="14">
        <v>1653046474912</v>
      </c>
      <c r="H4250" s="55">
        <v>0.51063657407407403</v>
      </c>
      <c r="I4250" s="33">
        <v>44882.510636574101</v>
      </c>
      <c r="J4250" s="58">
        <v>44882</v>
      </c>
      <c r="K4250" s="13" t="s">
        <v>425</v>
      </c>
      <c r="L4250" s="13" t="s">
        <v>30</v>
      </c>
      <c r="M4250" s="13" t="s">
        <v>745</v>
      </c>
      <c r="N4250" s="13" t="s">
        <v>206</v>
      </c>
      <c r="O4250" s="33" t="s">
        <v>38</v>
      </c>
      <c r="P4250" s="58" t="s">
        <v>38</v>
      </c>
      <c r="Q4250" s="33" t="s">
        <v>207</v>
      </c>
      <c r="R4250" s="14" t="s">
        <v>38</v>
      </c>
      <c r="S4250" s="13" t="s">
        <v>216</v>
      </c>
      <c r="T4250" s="13" t="s">
        <v>278</v>
      </c>
      <c r="U4250" s="33">
        <f t="shared" ca="1" si="792"/>
        <v>45744.56914039352</v>
      </c>
      <c r="V4250" s="13" t="str">
        <f t="shared" si="793"/>
        <v>Bangalore</v>
      </c>
      <c r="W4250" s="13" t="str">
        <f t="shared" si="794"/>
        <v>DOMI</v>
      </c>
      <c r="X4250" s="13">
        <f t="shared" si="795"/>
        <v>12</v>
      </c>
      <c r="Y4250" s="13" t="str">
        <f>IFERROR(VLOOKUP(C4250,ReceivingTeam[],2,FALSE),"HelpDesk")</f>
        <v>HelpDesk</v>
      </c>
      <c r="Z4250" s="67">
        <f t="shared" si="796"/>
        <v>44885.823136574101</v>
      </c>
      <c r="AA4250" s="68">
        <f t="shared" si="797"/>
        <v>44882</v>
      </c>
      <c r="AB4250" s="69" t="b">
        <f t="shared" si="798"/>
        <v>1</v>
      </c>
      <c r="AC4250" s="70">
        <f t="shared" si="799"/>
        <v>3</v>
      </c>
      <c r="AD4250" s="67">
        <f t="shared" si="800"/>
        <v>44885.823136574101</v>
      </c>
      <c r="AE4250" s="67">
        <f>VLOOKUP(V4250,'Branch Wise Work Timelines'!C:G,3,FALSE)+AA4250</f>
        <v>44882.416666666664</v>
      </c>
      <c r="AF4250" s="67">
        <f>IF(V4250="Bangalore",VLOOKUP(V4250,'Branch Wise Work Timelines'!C:G,4,FALSE)+AA4250+1,IF(V4250="Mumbai",VLOOKUP(V4250,'Branch Wise Work Timelines'!C:G,4,FALSE)+AA4250+1,VLOOKUP(V4250,'Branch Wise Work Timelines'!C:G,4,FALSE)+AA4250))</f>
        <v>44883.104166666664</v>
      </c>
      <c r="AG4250" s="67">
        <f>WORKDAY.INTL(AA4250,1,11)+VLOOKUP(V4250,'Branch Wise Work Timelines'!C:G,3,FALSE)</f>
        <v>44883.416666666664</v>
      </c>
      <c r="AH4250" s="69" t="str">
        <f t="shared" ca="1" si="801"/>
        <v>Out of TAT</v>
      </c>
      <c r="AI4250" s="69">
        <f t="shared" ca="1" si="802"/>
        <v>20610</v>
      </c>
      <c r="AJ4250" s="69" t="str">
        <f ca="1">IF(AI4250&lt;0,"0-12",IFERROR(VLOOKUP(AI4250,Breakup[],2,FALSE),"&gt;24"))</f>
        <v>&gt;24</v>
      </c>
      <c r="AK4250" s="69" t="str">
        <f>VLOOKUP(V4250,Master!B:D,3,FALSE)</f>
        <v>South</v>
      </c>
      <c r="AL4250" s="69" t="str">
        <f t="shared" si="803"/>
        <v>Bangalore</v>
      </c>
    </row>
    <row r="4251" spans="1:38">
      <c r="A4251" s="14" t="s">
        <v>8831</v>
      </c>
      <c r="B4251" s="54">
        <v>44701.442610763901</v>
      </c>
      <c r="C4251" s="13" t="s">
        <v>90</v>
      </c>
      <c r="D4251" s="13">
        <v>373</v>
      </c>
      <c r="E4251" s="13" t="s">
        <v>8832</v>
      </c>
      <c r="F4251" s="13" t="s">
        <v>24</v>
      </c>
      <c r="G4251" s="14">
        <v>1653046625227</v>
      </c>
      <c r="H4251" s="55">
        <v>0.83284722222222196</v>
      </c>
      <c r="I4251" s="33">
        <v>44881.832847222198</v>
      </c>
      <c r="J4251" s="58">
        <v>44881</v>
      </c>
      <c r="K4251" s="13" t="s">
        <v>425</v>
      </c>
      <c r="L4251" s="13" t="s">
        <v>30</v>
      </c>
      <c r="M4251" s="13" t="s">
        <v>90</v>
      </c>
      <c r="N4251" s="13" t="s">
        <v>206</v>
      </c>
      <c r="O4251" s="33" t="s">
        <v>38</v>
      </c>
      <c r="P4251" s="58" t="s">
        <v>38</v>
      </c>
      <c r="Q4251" s="33" t="s">
        <v>207</v>
      </c>
      <c r="R4251" s="14" t="s">
        <v>38</v>
      </c>
      <c r="S4251" s="13" t="s">
        <v>216</v>
      </c>
      <c r="T4251" s="13" t="s">
        <v>278</v>
      </c>
      <c r="U4251" s="33">
        <f t="shared" ca="1" si="792"/>
        <v>45744.56914039352</v>
      </c>
      <c r="V4251" s="13" t="str">
        <f t="shared" si="793"/>
        <v>Bangalore</v>
      </c>
      <c r="W4251" s="13" t="str">
        <f t="shared" si="794"/>
        <v>DOMI</v>
      </c>
      <c r="X4251" s="13">
        <f t="shared" si="795"/>
        <v>19</v>
      </c>
      <c r="Y4251" s="13" t="str">
        <f>IFERROR(VLOOKUP(C4251,ReceivingTeam[],2,FALSE),"HelpDesk")</f>
        <v>Branch office</v>
      </c>
      <c r="Z4251" s="67">
        <f t="shared" si="796"/>
        <v>44885.145347222198</v>
      </c>
      <c r="AA4251" s="68">
        <f t="shared" si="797"/>
        <v>44881</v>
      </c>
      <c r="AB4251" s="69" t="b">
        <f t="shared" si="798"/>
        <v>1</v>
      </c>
      <c r="AC4251" s="70">
        <f t="shared" si="799"/>
        <v>3</v>
      </c>
      <c r="AD4251" s="67">
        <f t="shared" si="800"/>
        <v>44885.145347222198</v>
      </c>
      <c r="AE4251" s="67">
        <f>VLOOKUP(V4251,'Branch Wise Work Timelines'!C:G,3,FALSE)+AA4251</f>
        <v>44881.416666666664</v>
      </c>
      <c r="AF4251" s="67">
        <f>IF(V4251="Bangalore",VLOOKUP(V4251,'Branch Wise Work Timelines'!C:G,4,FALSE)+AA4251+1,IF(V4251="Mumbai",VLOOKUP(V4251,'Branch Wise Work Timelines'!C:G,4,FALSE)+AA4251+1,VLOOKUP(V4251,'Branch Wise Work Timelines'!C:G,4,FALSE)+AA4251))</f>
        <v>44882.104166666664</v>
      </c>
      <c r="AG4251" s="67">
        <f>WORKDAY.INTL(AA4251,1,11)+VLOOKUP(V4251,'Branch Wise Work Timelines'!C:G,3,FALSE)</f>
        <v>44882.416666666664</v>
      </c>
      <c r="AH4251" s="69" t="str">
        <f t="shared" ca="1" si="801"/>
        <v>Out of TAT</v>
      </c>
      <c r="AI4251" s="69">
        <f t="shared" ca="1" si="802"/>
        <v>20627</v>
      </c>
      <c r="AJ4251" s="69" t="str">
        <f ca="1">IF(AI4251&lt;0,"0-12",IFERROR(VLOOKUP(AI4251,Breakup[],2,FALSE),"&gt;24"))</f>
        <v>&gt;24</v>
      </c>
      <c r="AK4251" s="69" t="str">
        <f>VLOOKUP(V4251,Master!B:D,3,FALSE)</f>
        <v>South</v>
      </c>
      <c r="AL4251" s="69" t="str">
        <f t="shared" si="803"/>
        <v>Bangalore</v>
      </c>
    </row>
    <row r="4252" spans="1:38">
      <c r="A4252" s="14" t="s">
        <v>8833</v>
      </c>
      <c r="B4252" s="54">
        <v>44701.488637037</v>
      </c>
      <c r="C4252" s="13" t="s">
        <v>90</v>
      </c>
      <c r="D4252" s="13">
        <v>457</v>
      </c>
      <c r="E4252" s="13" t="s">
        <v>8834</v>
      </c>
      <c r="F4252" s="13" t="s">
        <v>24</v>
      </c>
      <c r="G4252" s="14">
        <v>1653046625227</v>
      </c>
      <c r="H4252" s="55">
        <v>0.28931712962963002</v>
      </c>
      <c r="I4252" s="33">
        <v>44885.289317129602</v>
      </c>
      <c r="J4252" s="58">
        <v>44885</v>
      </c>
      <c r="K4252" s="13" t="s">
        <v>425</v>
      </c>
      <c r="L4252" s="13" t="s">
        <v>30</v>
      </c>
      <c r="M4252" s="13" t="s">
        <v>90</v>
      </c>
      <c r="N4252" s="13" t="s">
        <v>206</v>
      </c>
      <c r="O4252" s="33" t="s">
        <v>38</v>
      </c>
      <c r="P4252" s="58" t="s">
        <v>38</v>
      </c>
      <c r="Q4252" s="33" t="s">
        <v>207</v>
      </c>
      <c r="R4252" s="14" t="s">
        <v>38</v>
      </c>
      <c r="S4252" s="13" t="s">
        <v>216</v>
      </c>
      <c r="T4252" s="13" t="s">
        <v>278</v>
      </c>
      <c r="U4252" s="33">
        <f t="shared" ca="1" si="792"/>
        <v>45744.56914039352</v>
      </c>
      <c r="V4252" s="13" t="str">
        <f t="shared" si="793"/>
        <v>Bangalore</v>
      </c>
      <c r="W4252" s="13" t="str">
        <f t="shared" si="794"/>
        <v>DOMI</v>
      </c>
      <c r="X4252" s="13">
        <f t="shared" si="795"/>
        <v>6</v>
      </c>
      <c r="Y4252" s="13" t="str">
        <f>IFERROR(VLOOKUP(C4252,ReceivingTeam[],2,FALSE),"HelpDesk")</f>
        <v>Branch office</v>
      </c>
      <c r="Z4252" s="67">
        <f t="shared" si="796"/>
        <v>44888.416666666664</v>
      </c>
      <c r="AA4252" s="68">
        <f t="shared" si="797"/>
        <v>44885</v>
      </c>
      <c r="AB4252" s="69" t="b">
        <f t="shared" si="798"/>
        <v>0</v>
      </c>
      <c r="AC4252" s="70">
        <f t="shared" si="799"/>
        <v>3</v>
      </c>
      <c r="AD4252" s="67">
        <f t="shared" si="800"/>
        <v>44888.416666666664</v>
      </c>
      <c r="AE4252" s="67">
        <f>VLOOKUP(V4252,'Branch Wise Work Timelines'!C:G,3,FALSE)+AA4252</f>
        <v>44885.416666666664</v>
      </c>
      <c r="AF4252" s="67">
        <f>IF(V4252="Bangalore",VLOOKUP(V4252,'Branch Wise Work Timelines'!C:G,4,FALSE)+AA4252+1,IF(V4252="Mumbai",VLOOKUP(V4252,'Branch Wise Work Timelines'!C:G,4,FALSE)+AA4252+1,VLOOKUP(V4252,'Branch Wise Work Timelines'!C:G,4,FALSE)+AA4252))</f>
        <v>44886.104166666664</v>
      </c>
      <c r="AG4252" s="67">
        <f>WORKDAY.INTL(AA4252,1,11)+VLOOKUP(V4252,'Branch Wise Work Timelines'!C:G,3,FALSE)</f>
        <v>44886.416666666664</v>
      </c>
      <c r="AH4252" s="69" t="str">
        <f t="shared" ca="1" si="801"/>
        <v>Out of TAT</v>
      </c>
      <c r="AI4252" s="69">
        <f t="shared" ca="1" si="802"/>
        <v>20548</v>
      </c>
      <c r="AJ4252" s="69" t="str">
        <f ca="1">IF(AI4252&lt;0,"0-12",IFERROR(VLOOKUP(AI4252,Breakup[],2,FALSE),"&gt;24"))</f>
        <v>&gt;24</v>
      </c>
      <c r="AK4252" s="69" t="str">
        <f>VLOOKUP(V4252,Master!B:D,3,FALSE)</f>
        <v>South</v>
      </c>
      <c r="AL4252" s="69" t="str">
        <f t="shared" si="803"/>
        <v>Bangalore</v>
      </c>
    </row>
    <row r="4253" spans="1:38">
      <c r="A4253" s="14" t="s">
        <v>8835</v>
      </c>
      <c r="B4253" s="54">
        <v>44701.460203275499</v>
      </c>
      <c r="C4253" s="13" t="s">
        <v>745</v>
      </c>
      <c r="D4253" s="13">
        <v>1811</v>
      </c>
      <c r="E4253" s="13" t="s">
        <v>8836</v>
      </c>
      <c r="F4253" s="13" t="s">
        <v>24</v>
      </c>
      <c r="G4253" s="14">
        <v>1653046474912</v>
      </c>
      <c r="H4253" s="55">
        <v>0.27687499999999998</v>
      </c>
      <c r="I4253" s="33">
        <v>44889.276875000003</v>
      </c>
      <c r="J4253" s="58">
        <v>44889</v>
      </c>
      <c r="K4253" s="13" t="s">
        <v>425</v>
      </c>
      <c r="L4253" s="13" t="s">
        <v>30</v>
      </c>
      <c r="M4253" s="13" t="s">
        <v>745</v>
      </c>
      <c r="N4253" s="13" t="s">
        <v>206</v>
      </c>
      <c r="O4253" s="33" t="s">
        <v>38</v>
      </c>
      <c r="P4253" s="58" t="s">
        <v>38</v>
      </c>
      <c r="Q4253" s="33" t="s">
        <v>207</v>
      </c>
      <c r="R4253" s="14" t="s">
        <v>38</v>
      </c>
      <c r="S4253" s="13" t="s">
        <v>216</v>
      </c>
      <c r="T4253" s="13" t="s">
        <v>278</v>
      </c>
      <c r="U4253" s="33">
        <f t="shared" ca="1" si="792"/>
        <v>45744.56914039352</v>
      </c>
      <c r="V4253" s="13" t="str">
        <f t="shared" si="793"/>
        <v>Bangalore</v>
      </c>
      <c r="W4253" s="13" t="str">
        <f t="shared" si="794"/>
        <v>DOMI</v>
      </c>
      <c r="X4253" s="13">
        <f t="shared" si="795"/>
        <v>6</v>
      </c>
      <c r="Y4253" s="13" t="str">
        <f>IFERROR(VLOOKUP(C4253,ReceivingTeam[],2,FALSE),"HelpDesk")</f>
        <v>HelpDesk</v>
      </c>
      <c r="Z4253" s="67">
        <f t="shared" si="796"/>
        <v>44892.729166666664</v>
      </c>
      <c r="AA4253" s="68">
        <f t="shared" si="797"/>
        <v>44889</v>
      </c>
      <c r="AB4253" s="69" t="b">
        <f t="shared" si="798"/>
        <v>1</v>
      </c>
      <c r="AC4253" s="70">
        <f t="shared" si="799"/>
        <v>3</v>
      </c>
      <c r="AD4253" s="67">
        <f t="shared" si="800"/>
        <v>44892.729166666664</v>
      </c>
      <c r="AE4253" s="67">
        <f>VLOOKUP(V4253,'Branch Wise Work Timelines'!C:G,3,FALSE)+AA4253</f>
        <v>44889.416666666664</v>
      </c>
      <c r="AF4253" s="67">
        <f>IF(V4253="Bangalore",VLOOKUP(V4253,'Branch Wise Work Timelines'!C:G,4,FALSE)+AA4253+1,IF(V4253="Mumbai",VLOOKUP(V4253,'Branch Wise Work Timelines'!C:G,4,FALSE)+AA4253+1,VLOOKUP(V4253,'Branch Wise Work Timelines'!C:G,4,FALSE)+AA4253))</f>
        <v>44890.104166666664</v>
      </c>
      <c r="AG4253" s="67">
        <f>WORKDAY.INTL(AA4253,1,11)+VLOOKUP(V4253,'Branch Wise Work Timelines'!C:G,3,FALSE)</f>
        <v>44890.416666666664</v>
      </c>
      <c r="AH4253" s="69" t="str">
        <f t="shared" ca="1" si="801"/>
        <v>Out of TAT</v>
      </c>
      <c r="AI4253" s="69">
        <f t="shared" ca="1" si="802"/>
        <v>20445</v>
      </c>
      <c r="AJ4253" s="69" t="str">
        <f ca="1">IF(AI4253&lt;0,"0-12",IFERROR(VLOOKUP(AI4253,Breakup[],2,FALSE),"&gt;24"))</f>
        <v>&gt;24</v>
      </c>
      <c r="AK4253" s="69" t="str">
        <f>VLOOKUP(V4253,Master!B:D,3,FALSE)</f>
        <v>South</v>
      </c>
      <c r="AL4253" s="69" t="str">
        <f t="shared" si="803"/>
        <v>Bangalore</v>
      </c>
    </row>
    <row r="4254" spans="1:38">
      <c r="A4254" s="14" t="s">
        <v>8837</v>
      </c>
      <c r="B4254" s="54">
        <v>44701.753044479199</v>
      </c>
      <c r="C4254" s="13" t="s">
        <v>78</v>
      </c>
      <c r="D4254" s="13">
        <v>1665</v>
      </c>
      <c r="E4254" s="13" t="s">
        <v>8838</v>
      </c>
      <c r="F4254" s="13" t="s">
        <v>24</v>
      </c>
      <c r="G4254" s="14">
        <v>1653051071129</v>
      </c>
      <c r="H4254" s="55">
        <v>0.94532407407407404</v>
      </c>
      <c r="I4254" s="33">
        <v>44882.945324074099</v>
      </c>
      <c r="J4254" s="58">
        <v>44882</v>
      </c>
      <c r="K4254" s="13" t="s">
        <v>213</v>
      </c>
      <c r="L4254" s="13" t="s">
        <v>30</v>
      </c>
      <c r="M4254" s="13" t="s">
        <v>282</v>
      </c>
      <c r="N4254" s="13" t="s">
        <v>206</v>
      </c>
      <c r="O4254" s="33" t="s">
        <v>38</v>
      </c>
      <c r="P4254" s="58" t="s">
        <v>38</v>
      </c>
      <c r="Q4254" s="33" t="s">
        <v>207</v>
      </c>
      <c r="R4254" s="14" t="s">
        <v>38</v>
      </c>
      <c r="S4254" s="13" t="s">
        <v>216</v>
      </c>
      <c r="T4254" s="13" t="s">
        <v>278</v>
      </c>
      <c r="U4254" s="33">
        <f t="shared" ca="1" si="792"/>
        <v>45744.56914039352</v>
      </c>
      <c r="V4254" s="13" t="str">
        <f t="shared" si="793"/>
        <v>Bangalore</v>
      </c>
      <c r="W4254" s="13" t="str">
        <f t="shared" si="794"/>
        <v>DOMI</v>
      </c>
      <c r="X4254" s="13">
        <f t="shared" si="795"/>
        <v>22</v>
      </c>
      <c r="Y4254" s="13" t="str">
        <f>IFERROR(VLOOKUP(C4254,ReceivingTeam[],2,FALSE),"HelpDesk")</f>
        <v>Branch office</v>
      </c>
      <c r="Z4254" s="67">
        <f t="shared" si="796"/>
        <v>44886.257824074099</v>
      </c>
      <c r="AA4254" s="68">
        <f t="shared" si="797"/>
        <v>44882</v>
      </c>
      <c r="AB4254" s="69" t="b">
        <f t="shared" si="798"/>
        <v>1</v>
      </c>
      <c r="AC4254" s="70">
        <f t="shared" si="799"/>
        <v>3</v>
      </c>
      <c r="AD4254" s="67">
        <f t="shared" si="800"/>
        <v>44886.257824074099</v>
      </c>
      <c r="AE4254" s="67">
        <f>VLOOKUP(V4254,'Branch Wise Work Timelines'!C:G,3,FALSE)+AA4254</f>
        <v>44882.416666666664</v>
      </c>
      <c r="AF4254" s="67">
        <f>IF(V4254="Bangalore",VLOOKUP(V4254,'Branch Wise Work Timelines'!C:G,4,FALSE)+AA4254+1,IF(V4254="Mumbai",VLOOKUP(V4254,'Branch Wise Work Timelines'!C:G,4,FALSE)+AA4254+1,VLOOKUP(V4254,'Branch Wise Work Timelines'!C:G,4,FALSE)+AA4254))</f>
        <v>44883.104166666664</v>
      </c>
      <c r="AG4254" s="67">
        <f>WORKDAY.INTL(AA4254,1,11)+VLOOKUP(V4254,'Branch Wise Work Timelines'!C:G,3,FALSE)</f>
        <v>44883.416666666664</v>
      </c>
      <c r="AH4254" s="69" t="str">
        <f t="shared" ca="1" si="801"/>
        <v>Out of TAT</v>
      </c>
      <c r="AI4254" s="69">
        <f t="shared" ca="1" si="802"/>
        <v>20600</v>
      </c>
      <c r="AJ4254" s="69" t="str">
        <f ca="1">IF(AI4254&lt;0,"0-12",IFERROR(VLOOKUP(AI4254,Breakup[],2,FALSE),"&gt;24"))</f>
        <v>&gt;24</v>
      </c>
      <c r="AK4254" s="69" t="str">
        <f>VLOOKUP(V4254,Master!B:D,3,FALSE)</f>
        <v>South</v>
      </c>
      <c r="AL4254" s="69" t="str">
        <f t="shared" si="803"/>
        <v>Bangalore</v>
      </c>
    </row>
    <row r="4255" spans="1:38">
      <c r="A4255" s="14" t="s">
        <v>8839</v>
      </c>
      <c r="B4255" s="54">
        <v>44701.757886458297</v>
      </c>
      <c r="C4255" s="13" t="s">
        <v>89</v>
      </c>
      <c r="D4255" s="13">
        <v>1025</v>
      </c>
      <c r="E4255" s="13" t="s">
        <v>8840</v>
      </c>
      <c r="F4255" s="13" t="s">
        <v>15</v>
      </c>
      <c r="G4255" s="14">
        <v>1653053327236</v>
      </c>
      <c r="H4255" s="55">
        <v>0.83196759259259301</v>
      </c>
      <c r="I4255" s="33">
        <v>44890.831967592603</v>
      </c>
      <c r="J4255" s="58">
        <v>44890</v>
      </c>
      <c r="K4255" s="13" t="s">
        <v>213</v>
      </c>
      <c r="L4255" s="13" t="s">
        <v>30</v>
      </c>
      <c r="M4255" s="13" t="s">
        <v>75</v>
      </c>
      <c r="N4255" s="13" t="s">
        <v>206</v>
      </c>
      <c r="O4255" s="33" t="s">
        <v>38</v>
      </c>
      <c r="P4255" s="58" t="s">
        <v>38</v>
      </c>
      <c r="Q4255" s="33" t="s">
        <v>207</v>
      </c>
      <c r="R4255" s="14" t="s">
        <v>38</v>
      </c>
      <c r="S4255" s="13" t="s">
        <v>216</v>
      </c>
      <c r="T4255" s="13" t="s">
        <v>217</v>
      </c>
      <c r="U4255" s="33">
        <f t="shared" ca="1" si="792"/>
        <v>45744.56914039352</v>
      </c>
      <c r="V4255" s="13" t="str">
        <f t="shared" si="793"/>
        <v>Bangalore</v>
      </c>
      <c r="W4255" s="13" t="str">
        <f t="shared" si="794"/>
        <v>CLS</v>
      </c>
      <c r="X4255" s="13">
        <f t="shared" si="795"/>
        <v>19</v>
      </c>
      <c r="Y4255" s="13" t="str">
        <f>IFERROR(VLOOKUP(C4255,ReceivingTeam[],2,FALSE),"HelpDesk")</f>
        <v>Branch office</v>
      </c>
      <c r="Z4255" s="67">
        <f t="shared" si="796"/>
        <v>44891.644467592603</v>
      </c>
      <c r="AA4255" s="68">
        <f t="shared" si="797"/>
        <v>44890</v>
      </c>
      <c r="AB4255" s="69" t="b">
        <f t="shared" si="798"/>
        <v>1</v>
      </c>
      <c r="AC4255" s="70">
        <f t="shared" si="799"/>
        <v>0.5</v>
      </c>
      <c r="AD4255" s="67">
        <f t="shared" si="800"/>
        <v>44891.644467592603</v>
      </c>
      <c r="AE4255" s="67">
        <f>VLOOKUP(V4255,'Branch Wise Work Timelines'!C:G,3,FALSE)+AA4255</f>
        <v>44890.416666666664</v>
      </c>
      <c r="AF4255" s="67">
        <f>IF(V4255="Bangalore",VLOOKUP(V4255,'Branch Wise Work Timelines'!C:G,4,FALSE)+AA4255+1,IF(V4255="Mumbai",VLOOKUP(V4255,'Branch Wise Work Timelines'!C:G,4,FALSE)+AA4255+1,VLOOKUP(V4255,'Branch Wise Work Timelines'!C:G,4,FALSE)+AA4255))</f>
        <v>44891.104166666664</v>
      </c>
      <c r="AG4255" s="67">
        <f>WORKDAY.INTL(AA4255,1,11)+VLOOKUP(V4255,'Branch Wise Work Timelines'!C:G,3,FALSE)</f>
        <v>44891.416666666664</v>
      </c>
      <c r="AH4255" s="69" t="str">
        <f t="shared" ca="1" si="801"/>
        <v>Out of TAT</v>
      </c>
      <c r="AI4255" s="69">
        <f t="shared" ca="1" si="802"/>
        <v>20471</v>
      </c>
      <c r="AJ4255" s="69" t="str">
        <f ca="1">IF(AI4255&lt;0,"0-12",IFERROR(VLOOKUP(AI4255,Breakup[],2,FALSE),"&gt;24"))</f>
        <v>&gt;24</v>
      </c>
      <c r="AK4255" s="69" t="str">
        <f>VLOOKUP(V4255,Master!B:D,3,FALSE)</f>
        <v>South</v>
      </c>
      <c r="AL4255" s="69" t="str">
        <f t="shared" si="803"/>
        <v>Bangalore-CLS</v>
      </c>
    </row>
    <row r="4256" spans="1:38">
      <c r="A4256" s="14" t="s">
        <v>8841</v>
      </c>
      <c r="B4256" s="54">
        <v>44701.584332673599</v>
      </c>
      <c r="C4256" s="13" t="s">
        <v>745</v>
      </c>
      <c r="D4256" s="13">
        <v>777</v>
      </c>
      <c r="E4256" s="13" t="s">
        <v>8842</v>
      </c>
      <c r="F4256" s="13" t="s">
        <v>24</v>
      </c>
      <c r="G4256" s="14">
        <v>1653046474912</v>
      </c>
      <c r="H4256" s="55">
        <v>0.242650462962963</v>
      </c>
      <c r="I4256" s="33">
        <v>44890.242650462998</v>
      </c>
      <c r="J4256" s="58">
        <v>44890</v>
      </c>
      <c r="K4256" s="13" t="s">
        <v>425</v>
      </c>
      <c r="L4256" s="13" t="s">
        <v>30</v>
      </c>
      <c r="M4256" s="13" t="s">
        <v>745</v>
      </c>
      <c r="N4256" s="13" t="s">
        <v>206</v>
      </c>
      <c r="O4256" s="33" t="s">
        <v>38</v>
      </c>
      <c r="P4256" s="58" t="s">
        <v>38</v>
      </c>
      <c r="Q4256" s="33" t="s">
        <v>207</v>
      </c>
      <c r="R4256" s="14" t="s">
        <v>38</v>
      </c>
      <c r="S4256" s="13" t="s">
        <v>216</v>
      </c>
      <c r="T4256" s="13" t="s">
        <v>278</v>
      </c>
      <c r="U4256" s="33">
        <f t="shared" ca="1" si="792"/>
        <v>45744.56914039352</v>
      </c>
      <c r="V4256" s="13" t="str">
        <f t="shared" si="793"/>
        <v>Bangalore</v>
      </c>
      <c r="W4256" s="13" t="str">
        <f t="shared" si="794"/>
        <v>DOMI</v>
      </c>
      <c r="X4256" s="13">
        <f t="shared" si="795"/>
        <v>5</v>
      </c>
      <c r="Y4256" s="13" t="str">
        <f>IFERROR(VLOOKUP(C4256,ReceivingTeam[],2,FALSE),"HelpDesk")</f>
        <v>HelpDesk</v>
      </c>
      <c r="Z4256" s="67">
        <f t="shared" si="796"/>
        <v>44893.729166666664</v>
      </c>
      <c r="AA4256" s="68">
        <f t="shared" si="797"/>
        <v>44890</v>
      </c>
      <c r="AB4256" s="69" t="b">
        <f t="shared" si="798"/>
        <v>1</v>
      </c>
      <c r="AC4256" s="70">
        <f t="shared" si="799"/>
        <v>3</v>
      </c>
      <c r="AD4256" s="67">
        <f t="shared" si="800"/>
        <v>44893.729166666664</v>
      </c>
      <c r="AE4256" s="67">
        <f>VLOOKUP(V4256,'Branch Wise Work Timelines'!C:G,3,FALSE)+AA4256</f>
        <v>44890.416666666664</v>
      </c>
      <c r="AF4256" s="67">
        <f>IF(V4256="Bangalore",VLOOKUP(V4256,'Branch Wise Work Timelines'!C:G,4,FALSE)+AA4256+1,IF(V4256="Mumbai",VLOOKUP(V4256,'Branch Wise Work Timelines'!C:G,4,FALSE)+AA4256+1,VLOOKUP(V4256,'Branch Wise Work Timelines'!C:G,4,FALSE)+AA4256))</f>
        <v>44891.104166666664</v>
      </c>
      <c r="AG4256" s="67">
        <f>WORKDAY.INTL(AA4256,1,11)+VLOOKUP(V4256,'Branch Wise Work Timelines'!C:G,3,FALSE)</f>
        <v>44891.416666666664</v>
      </c>
      <c r="AH4256" s="69" t="str">
        <f t="shared" ca="1" si="801"/>
        <v>Out of TAT</v>
      </c>
      <c r="AI4256" s="69">
        <f t="shared" ca="1" si="802"/>
        <v>20421</v>
      </c>
      <c r="AJ4256" s="69" t="str">
        <f ca="1">IF(AI4256&lt;0,"0-12",IFERROR(VLOOKUP(AI4256,Breakup[],2,FALSE),"&gt;24"))</f>
        <v>&gt;24</v>
      </c>
      <c r="AK4256" s="69" t="str">
        <f>VLOOKUP(V4256,Master!B:D,3,FALSE)</f>
        <v>South</v>
      </c>
      <c r="AL4256" s="69" t="str">
        <f t="shared" si="803"/>
        <v>Bangalore</v>
      </c>
    </row>
    <row r="4257" spans="1:38">
      <c r="A4257" s="14" t="s">
        <v>8843</v>
      </c>
      <c r="B4257" s="54">
        <v>44701.589309837997</v>
      </c>
      <c r="C4257" s="13" t="s">
        <v>745</v>
      </c>
      <c r="D4257" s="13">
        <v>1187</v>
      </c>
      <c r="E4257" s="13" t="s">
        <v>8844</v>
      </c>
      <c r="F4257" s="13" t="s">
        <v>24</v>
      </c>
      <c r="G4257" s="14">
        <v>1653046474912</v>
      </c>
      <c r="H4257" s="55">
        <v>0.78002314814814799</v>
      </c>
      <c r="I4257" s="33">
        <v>44884.780023148101</v>
      </c>
      <c r="J4257" s="58">
        <v>44884</v>
      </c>
      <c r="K4257" s="13" t="s">
        <v>425</v>
      </c>
      <c r="L4257" s="13" t="s">
        <v>30</v>
      </c>
      <c r="M4257" s="13" t="s">
        <v>745</v>
      </c>
      <c r="N4257" s="13" t="s">
        <v>206</v>
      </c>
      <c r="O4257" s="33" t="s">
        <v>38</v>
      </c>
      <c r="P4257" s="58" t="s">
        <v>38</v>
      </c>
      <c r="Q4257" s="33" t="s">
        <v>207</v>
      </c>
      <c r="R4257" s="14" t="s">
        <v>38</v>
      </c>
      <c r="S4257" s="13" t="s">
        <v>216</v>
      </c>
      <c r="T4257" s="13" t="s">
        <v>278</v>
      </c>
      <c r="U4257" s="33">
        <f t="shared" ca="1" si="792"/>
        <v>45744.56914039352</v>
      </c>
      <c r="V4257" s="13" t="str">
        <f t="shared" si="793"/>
        <v>Bangalore</v>
      </c>
      <c r="W4257" s="13" t="str">
        <f t="shared" si="794"/>
        <v>DOMI</v>
      </c>
      <c r="X4257" s="13">
        <f t="shared" si="795"/>
        <v>18</v>
      </c>
      <c r="Y4257" s="13" t="str">
        <f>IFERROR(VLOOKUP(C4257,ReceivingTeam[],2,FALSE),"HelpDesk")</f>
        <v>HelpDesk</v>
      </c>
      <c r="Z4257" s="67">
        <f t="shared" si="796"/>
        <v>44889.092523148101</v>
      </c>
      <c r="AA4257" s="68">
        <f t="shared" si="797"/>
        <v>44884</v>
      </c>
      <c r="AB4257" s="69" t="b">
        <f t="shared" si="798"/>
        <v>1</v>
      </c>
      <c r="AC4257" s="70">
        <f t="shared" si="799"/>
        <v>3</v>
      </c>
      <c r="AD4257" s="67">
        <f t="shared" si="800"/>
        <v>44889.092523148101</v>
      </c>
      <c r="AE4257" s="67">
        <f>VLOOKUP(V4257,'Branch Wise Work Timelines'!C:G,3,FALSE)+AA4257</f>
        <v>44884.416666666664</v>
      </c>
      <c r="AF4257" s="67">
        <f>IF(V4257="Bangalore",VLOOKUP(V4257,'Branch Wise Work Timelines'!C:G,4,FALSE)+AA4257+1,IF(V4257="Mumbai",VLOOKUP(V4257,'Branch Wise Work Timelines'!C:G,4,FALSE)+AA4257+1,VLOOKUP(V4257,'Branch Wise Work Timelines'!C:G,4,FALSE)+AA4257))</f>
        <v>44885.104166666664</v>
      </c>
      <c r="AG4257" s="67">
        <f>WORKDAY.INTL(AA4257,1,11)+VLOOKUP(V4257,'Branch Wise Work Timelines'!C:G,3,FALSE)</f>
        <v>44886.416666666664</v>
      </c>
      <c r="AH4257" s="69" t="str">
        <f t="shared" ca="1" si="801"/>
        <v>Out of TAT</v>
      </c>
      <c r="AI4257" s="69">
        <f t="shared" ca="1" si="802"/>
        <v>20532</v>
      </c>
      <c r="AJ4257" s="69" t="str">
        <f ca="1">IF(AI4257&lt;0,"0-12",IFERROR(VLOOKUP(AI4257,Breakup[],2,FALSE),"&gt;24"))</f>
        <v>&gt;24</v>
      </c>
      <c r="AK4257" s="69" t="str">
        <f>VLOOKUP(V4257,Master!B:D,3,FALSE)</f>
        <v>South</v>
      </c>
      <c r="AL4257" s="69" t="str">
        <f t="shared" si="803"/>
        <v>Bangalore</v>
      </c>
    </row>
    <row r="4258" spans="1:38">
      <c r="A4258" s="14" t="s">
        <v>8845</v>
      </c>
      <c r="B4258" s="54">
        <v>44701.750382326398</v>
      </c>
      <c r="C4258" s="13" t="s">
        <v>78</v>
      </c>
      <c r="D4258" s="13">
        <v>751</v>
      </c>
      <c r="E4258" s="13" t="s">
        <v>8846</v>
      </c>
      <c r="F4258" s="13" t="s">
        <v>24</v>
      </c>
      <c r="G4258" s="14">
        <v>1653051071129</v>
      </c>
      <c r="H4258" s="55">
        <v>0.39685185185185201</v>
      </c>
      <c r="I4258" s="33">
        <v>44883.396851851903</v>
      </c>
      <c r="J4258" s="58">
        <v>44883</v>
      </c>
      <c r="K4258" s="13" t="s">
        <v>213</v>
      </c>
      <c r="L4258" s="13" t="s">
        <v>30</v>
      </c>
      <c r="M4258" s="13" t="s">
        <v>282</v>
      </c>
      <c r="N4258" s="13" t="s">
        <v>206</v>
      </c>
      <c r="O4258" s="33" t="s">
        <v>38</v>
      </c>
      <c r="P4258" s="58" t="s">
        <v>38</v>
      </c>
      <c r="Q4258" s="33" t="s">
        <v>207</v>
      </c>
      <c r="R4258" s="14" t="s">
        <v>38</v>
      </c>
      <c r="S4258" s="13" t="s">
        <v>216</v>
      </c>
      <c r="T4258" s="13" t="s">
        <v>278</v>
      </c>
      <c r="U4258" s="33">
        <f t="shared" ca="1" si="792"/>
        <v>45744.56914039352</v>
      </c>
      <c r="V4258" s="13" t="str">
        <f t="shared" si="793"/>
        <v>Bangalore</v>
      </c>
      <c r="W4258" s="13" t="str">
        <f t="shared" si="794"/>
        <v>DOMI</v>
      </c>
      <c r="X4258" s="13">
        <f t="shared" si="795"/>
        <v>9</v>
      </c>
      <c r="Y4258" s="13" t="str">
        <f>IFERROR(VLOOKUP(C4258,ReceivingTeam[],2,FALSE),"HelpDesk")</f>
        <v>Branch office</v>
      </c>
      <c r="Z4258" s="67">
        <f t="shared" si="796"/>
        <v>44886.729166666664</v>
      </c>
      <c r="AA4258" s="68">
        <f t="shared" si="797"/>
        <v>44883</v>
      </c>
      <c r="AB4258" s="69" t="b">
        <f t="shared" si="798"/>
        <v>1</v>
      </c>
      <c r="AC4258" s="70">
        <f t="shared" si="799"/>
        <v>3</v>
      </c>
      <c r="AD4258" s="67">
        <f t="shared" si="800"/>
        <v>44886.729166666664</v>
      </c>
      <c r="AE4258" s="67">
        <f>VLOOKUP(V4258,'Branch Wise Work Timelines'!C:G,3,FALSE)+AA4258</f>
        <v>44883.416666666664</v>
      </c>
      <c r="AF4258" s="67">
        <f>IF(V4258="Bangalore",VLOOKUP(V4258,'Branch Wise Work Timelines'!C:G,4,FALSE)+AA4258+1,IF(V4258="Mumbai",VLOOKUP(V4258,'Branch Wise Work Timelines'!C:G,4,FALSE)+AA4258+1,VLOOKUP(V4258,'Branch Wise Work Timelines'!C:G,4,FALSE)+AA4258))</f>
        <v>44884.104166666664</v>
      </c>
      <c r="AG4258" s="67">
        <f>WORKDAY.INTL(AA4258,1,11)+VLOOKUP(V4258,'Branch Wise Work Timelines'!C:G,3,FALSE)</f>
        <v>44884.416666666664</v>
      </c>
      <c r="AH4258" s="69" t="str">
        <f t="shared" ca="1" si="801"/>
        <v>Out of TAT</v>
      </c>
      <c r="AI4258" s="69">
        <f t="shared" ca="1" si="802"/>
        <v>20589</v>
      </c>
      <c r="AJ4258" s="69" t="str">
        <f ca="1">IF(AI4258&lt;0,"0-12",IFERROR(VLOOKUP(AI4258,Breakup[],2,FALSE),"&gt;24"))</f>
        <v>&gt;24</v>
      </c>
      <c r="AK4258" s="69" t="str">
        <f>VLOOKUP(V4258,Master!B:D,3,FALSE)</f>
        <v>South</v>
      </c>
      <c r="AL4258" s="69" t="str">
        <f t="shared" si="803"/>
        <v>Bangalore</v>
      </c>
    </row>
    <row r="4259" spans="1:38">
      <c r="A4259" s="14" t="s">
        <v>8847</v>
      </c>
      <c r="B4259" s="54">
        <v>44701.664451238401</v>
      </c>
      <c r="C4259" s="13" t="s">
        <v>745</v>
      </c>
      <c r="D4259" s="13">
        <v>419</v>
      </c>
      <c r="E4259" s="13" t="s">
        <v>8848</v>
      </c>
      <c r="F4259" s="13" t="s">
        <v>24</v>
      </c>
      <c r="G4259" s="14">
        <v>1653046474912</v>
      </c>
      <c r="H4259" s="55">
        <v>0.435844907407407</v>
      </c>
      <c r="I4259" s="33">
        <v>44891.435844907399</v>
      </c>
      <c r="J4259" s="58">
        <v>44891</v>
      </c>
      <c r="K4259" s="13" t="s">
        <v>425</v>
      </c>
      <c r="L4259" s="13" t="s">
        <v>30</v>
      </c>
      <c r="M4259" s="13" t="s">
        <v>745</v>
      </c>
      <c r="N4259" s="13" t="s">
        <v>206</v>
      </c>
      <c r="O4259" s="33">
        <v>44891.760185185201</v>
      </c>
      <c r="P4259" s="58">
        <v>44891</v>
      </c>
      <c r="Q4259" s="33" t="s">
        <v>237</v>
      </c>
      <c r="R4259" s="14">
        <v>543</v>
      </c>
      <c r="S4259" s="13" t="s">
        <v>216</v>
      </c>
      <c r="T4259" s="13" t="s">
        <v>278</v>
      </c>
      <c r="U4259" s="33">
        <f t="shared" ca="1" si="792"/>
        <v>45744.56914039352</v>
      </c>
      <c r="V4259" s="13" t="str">
        <f t="shared" si="793"/>
        <v>Bangalore</v>
      </c>
      <c r="W4259" s="13" t="str">
        <f t="shared" si="794"/>
        <v>DOMI</v>
      </c>
      <c r="X4259" s="13">
        <f t="shared" si="795"/>
        <v>10</v>
      </c>
      <c r="Y4259" s="13" t="str">
        <f>IFERROR(VLOOKUP(C4259,ReceivingTeam[],2,FALSE),"HelpDesk")</f>
        <v>HelpDesk</v>
      </c>
      <c r="Z4259" s="67">
        <f t="shared" si="796"/>
        <v>44895.748344907399</v>
      </c>
      <c r="AA4259" s="68">
        <f t="shared" si="797"/>
        <v>44891</v>
      </c>
      <c r="AB4259" s="69" t="b">
        <f t="shared" si="798"/>
        <v>1</v>
      </c>
      <c r="AC4259" s="70">
        <f t="shared" si="799"/>
        <v>3</v>
      </c>
      <c r="AD4259" s="67">
        <f t="shared" si="800"/>
        <v>44895.748344907399</v>
      </c>
      <c r="AE4259" s="67">
        <f>VLOOKUP(V4259,'Branch Wise Work Timelines'!C:G,3,FALSE)+AA4259</f>
        <v>44891.416666666664</v>
      </c>
      <c r="AF4259" s="67">
        <f>IF(V4259="Bangalore",VLOOKUP(V4259,'Branch Wise Work Timelines'!C:G,4,FALSE)+AA4259+1,IF(V4259="Mumbai",VLOOKUP(V4259,'Branch Wise Work Timelines'!C:G,4,FALSE)+AA4259+1,VLOOKUP(V4259,'Branch Wise Work Timelines'!C:G,4,FALSE)+AA4259))</f>
        <v>44892.104166666664</v>
      </c>
      <c r="AG4259" s="67">
        <f>WORKDAY.INTL(AA4259,1,11)+VLOOKUP(V4259,'Branch Wise Work Timelines'!C:G,3,FALSE)</f>
        <v>44893.416666666664</v>
      </c>
      <c r="AH4259" s="69" t="str">
        <f t="shared" si="801"/>
        <v>Met</v>
      </c>
      <c r="AI4259" s="69">
        <f t="shared" ca="1" si="802"/>
        <v>20372</v>
      </c>
      <c r="AJ4259" s="69" t="str">
        <f ca="1">IF(AI4259&lt;0,"0-12",IFERROR(VLOOKUP(AI4259,Breakup[],2,FALSE),"&gt;24"))</f>
        <v>&gt;24</v>
      </c>
      <c r="AK4259" s="69" t="str">
        <f>VLOOKUP(V4259,Master!B:D,3,FALSE)</f>
        <v>South</v>
      </c>
      <c r="AL4259" s="69" t="str">
        <f t="shared" si="803"/>
        <v>Bangalore</v>
      </c>
    </row>
    <row r="4260" spans="1:38">
      <c r="A4260" s="14" t="s">
        <v>8849</v>
      </c>
      <c r="B4260" s="54">
        <v>44701.5140334838</v>
      </c>
      <c r="C4260" s="13" t="s">
        <v>90</v>
      </c>
      <c r="D4260" s="13">
        <v>236</v>
      </c>
      <c r="E4260" s="13" t="s">
        <v>8850</v>
      </c>
      <c r="F4260" s="13" t="s">
        <v>24</v>
      </c>
      <c r="G4260" s="14">
        <v>1653046625227</v>
      </c>
      <c r="H4260" s="55">
        <v>0.43623842592592599</v>
      </c>
      <c r="I4260" s="33">
        <v>44888.4362384259</v>
      </c>
      <c r="J4260" s="58">
        <v>44888</v>
      </c>
      <c r="K4260" s="13" t="s">
        <v>425</v>
      </c>
      <c r="L4260" s="13" t="s">
        <v>30</v>
      </c>
      <c r="M4260" s="13" t="s">
        <v>90</v>
      </c>
      <c r="N4260" s="13" t="s">
        <v>206</v>
      </c>
      <c r="O4260" s="33" t="s">
        <v>38</v>
      </c>
      <c r="P4260" s="58" t="s">
        <v>38</v>
      </c>
      <c r="Q4260" s="33" t="s">
        <v>207</v>
      </c>
      <c r="R4260" s="14" t="s">
        <v>38</v>
      </c>
      <c r="S4260" s="13" t="s">
        <v>216</v>
      </c>
      <c r="T4260" s="13" t="s">
        <v>278</v>
      </c>
      <c r="U4260" s="33">
        <f t="shared" ca="1" si="792"/>
        <v>45744.56914039352</v>
      </c>
      <c r="V4260" s="13" t="str">
        <f t="shared" si="793"/>
        <v>Bangalore</v>
      </c>
      <c r="W4260" s="13" t="str">
        <f t="shared" si="794"/>
        <v>DOMI</v>
      </c>
      <c r="X4260" s="13">
        <f t="shared" si="795"/>
        <v>10</v>
      </c>
      <c r="Y4260" s="13" t="str">
        <f>IFERROR(VLOOKUP(C4260,ReceivingTeam[],2,FALSE),"HelpDesk")</f>
        <v>Branch office</v>
      </c>
      <c r="Z4260" s="67">
        <f t="shared" si="796"/>
        <v>44891.7487384259</v>
      </c>
      <c r="AA4260" s="68">
        <f t="shared" si="797"/>
        <v>44888</v>
      </c>
      <c r="AB4260" s="69" t="b">
        <f t="shared" si="798"/>
        <v>1</v>
      </c>
      <c r="AC4260" s="70">
        <f t="shared" si="799"/>
        <v>3</v>
      </c>
      <c r="AD4260" s="67">
        <f t="shared" si="800"/>
        <v>44891.7487384259</v>
      </c>
      <c r="AE4260" s="67">
        <f>VLOOKUP(V4260,'Branch Wise Work Timelines'!C:G,3,FALSE)+AA4260</f>
        <v>44888.416666666664</v>
      </c>
      <c r="AF4260" s="67">
        <f>IF(V4260="Bangalore",VLOOKUP(V4260,'Branch Wise Work Timelines'!C:G,4,FALSE)+AA4260+1,IF(V4260="Mumbai",VLOOKUP(V4260,'Branch Wise Work Timelines'!C:G,4,FALSE)+AA4260+1,VLOOKUP(V4260,'Branch Wise Work Timelines'!C:G,4,FALSE)+AA4260))</f>
        <v>44889.104166666664</v>
      </c>
      <c r="AG4260" s="67">
        <f>WORKDAY.INTL(AA4260,1,11)+VLOOKUP(V4260,'Branch Wise Work Timelines'!C:G,3,FALSE)</f>
        <v>44889.416666666664</v>
      </c>
      <c r="AH4260" s="69" t="str">
        <f t="shared" ca="1" si="801"/>
        <v>Out of TAT</v>
      </c>
      <c r="AI4260" s="69">
        <f t="shared" ca="1" si="802"/>
        <v>20468</v>
      </c>
      <c r="AJ4260" s="69" t="str">
        <f ca="1">IF(AI4260&lt;0,"0-12",IFERROR(VLOOKUP(AI4260,Breakup[],2,FALSE),"&gt;24"))</f>
        <v>&gt;24</v>
      </c>
      <c r="AK4260" s="69" t="str">
        <f>VLOOKUP(V4260,Master!B:D,3,FALSE)</f>
        <v>South</v>
      </c>
      <c r="AL4260" s="69" t="str">
        <f t="shared" si="803"/>
        <v>Bangalore</v>
      </c>
    </row>
    <row r="4261" spans="1:38">
      <c r="A4261" s="14" t="s">
        <v>8851</v>
      </c>
      <c r="B4261" s="54">
        <v>44701.583027662004</v>
      </c>
      <c r="C4261" s="13" t="s">
        <v>745</v>
      </c>
      <c r="D4261" s="13">
        <v>1347</v>
      </c>
      <c r="E4261" s="13" t="s">
        <v>8852</v>
      </c>
      <c r="F4261" s="13" t="s">
        <v>24</v>
      </c>
      <c r="G4261" s="14">
        <v>1653046474912</v>
      </c>
      <c r="H4261" s="55">
        <v>0.49393518518518498</v>
      </c>
      <c r="I4261" s="33">
        <v>44884.493935185201</v>
      </c>
      <c r="J4261" s="58">
        <v>44884</v>
      </c>
      <c r="K4261" s="13" t="s">
        <v>425</v>
      </c>
      <c r="L4261" s="13" t="s">
        <v>30</v>
      </c>
      <c r="M4261" s="13" t="s">
        <v>745</v>
      </c>
      <c r="N4261" s="13" t="s">
        <v>206</v>
      </c>
      <c r="O4261" s="33" t="s">
        <v>38</v>
      </c>
      <c r="P4261" s="58" t="s">
        <v>38</v>
      </c>
      <c r="Q4261" s="33" t="s">
        <v>207</v>
      </c>
      <c r="R4261" s="14" t="s">
        <v>38</v>
      </c>
      <c r="S4261" s="13" t="s">
        <v>216</v>
      </c>
      <c r="T4261" s="13" t="s">
        <v>278</v>
      </c>
      <c r="U4261" s="33">
        <f t="shared" ca="1" si="792"/>
        <v>45744.56914039352</v>
      </c>
      <c r="V4261" s="13" t="str">
        <f t="shared" si="793"/>
        <v>Bangalore</v>
      </c>
      <c r="W4261" s="13" t="str">
        <f t="shared" si="794"/>
        <v>DOMI</v>
      </c>
      <c r="X4261" s="13">
        <f t="shared" si="795"/>
        <v>11</v>
      </c>
      <c r="Y4261" s="13" t="str">
        <f>IFERROR(VLOOKUP(C4261,ReceivingTeam[],2,FALSE),"HelpDesk")</f>
        <v>HelpDesk</v>
      </c>
      <c r="Z4261" s="67">
        <f t="shared" si="796"/>
        <v>44888.806435185201</v>
      </c>
      <c r="AA4261" s="68">
        <f t="shared" si="797"/>
        <v>44884</v>
      </c>
      <c r="AB4261" s="69" t="b">
        <f t="shared" si="798"/>
        <v>1</v>
      </c>
      <c r="AC4261" s="70">
        <f t="shared" si="799"/>
        <v>3</v>
      </c>
      <c r="AD4261" s="67">
        <f t="shared" si="800"/>
        <v>44888.806435185201</v>
      </c>
      <c r="AE4261" s="67">
        <f>VLOOKUP(V4261,'Branch Wise Work Timelines'!C:G,3,FALSE)+AA4261</f>
        <v>44884.416666666664</v>
      </c>
      <c r="AF4261" s="67">
        <f>IF(V4261="Bangalore",VLOOKUP(V4261,'Branch Wise Work Timelines'!C:G,4,FALSE)+AA4261+1,IF(V4261="Mumbai",VLOOKUP(V4261,'Branch Wise Work Timelines'!C:G,4,FALSE)+AA4261+1,VLOOKUP(V4261,'Branch Wise Work Timelines'!C:G,4,FALSE)+AA4261))</f>
        <v>44885.104166666664</v>
      </c>
      <c r="AG4261" s="67">
        <f>WORKDAY.INTL(AA4261,1,11)+VLOOKUP(V4261,'Branch Wise Work Timelines'!C:G,3,FALSE)</f>
        <v>44886.416666666664</v>
      </c>
      <c r="AH4261" s="69" t="str">
        <f t="shared" ca="1" si="801"/>
        <v>Out of TAT</v>
      </c>
      <c r="AI4261" s="69">
        <f t="shared" ca="1" si="802"/>
        <v>20539</v>
      </c>
      <c r="AJ4261" s="69" t="str">
        <f ca="1">IF(AI4261&lt;0,"0-12",IFERROR(VLOOKUP(AI4261,Breakup[],2,FALSE),"&gt;24"))</f>
        <v>&gt;24</v>
      </c>
      <c r="AK4261" s="69" t="str">
        <f>VLOOKUP(V4261,Master!B:D,3,FALSE)</f>
        <v>South</v>
      </c>
      <c r="AL4261" s="69" t="str">
        <f t="shared" si="803"/>
        <v>Bangalore</v>
      </c>
    </row>
    <row r="4262" spans="1:38">
      <c r="A4262" s="14" t="s">
        <v>8853</v>
      </c>
      <c r="B4262" s="54">
        <v>44701.774747534699</v>
      </c>
      <c r="C4262" s="13" t="s">
        <v>89</v>
      </c>
      <c r="D4262" s="13">
        <v>1108</v>
      </c>
      <c r="E4262" s="13" t="s">
        <v>8854</v>
      </c>
      <c r="F4262" s="13" t="s">
        <v>15</v>
      </c>
      <c r="G4262" s="14">
        <v>1653054766382</v>
      </c>
      <c r="H4262" s="55">
        <v>0.275787037037037</v>
      </c>
      <c r="I4262" s="33">
        <v>44881.275787036997</v>
      </c>
      <c r="J4262" s="58">
        <v>44881</v>
      </c>
      <c r="K4262" s="13" t="s">
        <v>213</v>
      </c>
      <c r="L4262" s="13" t="s">
        <v>30</v>
      </c>
      <c r="M4262" s="13" t="s">
        <v>75</v>
      </c>
      <c r="N4262" s="13" t="s">
        <v>206</v>
      </c>
      <c r="O4262" s="33" t="s">
        <v>38</v>
      </c>
      <c r="P4262" s="58" t="s">
        <v>38</v>
      </c>
      <c r="Q4262" s="33" t="s">
        <v>207</v>
      </c>
      <c r="R4262" s="14" t="s">
        <v>38</v>
      </c>
      <c r="S4262" s="13" t="s">
        <v>216</v>
      </c>
      <c r="T4262" s="13" t="s">
        <v>217</v>
      </c>
      <c r="U4262" s="33">
        <f t="shared" ca="1" si="792"/>
        <v>45744.56914039352</v>
      </c>
      <c r="V4262" s="13" t="str">
        <f t="shared" si="793"/>
        <v>Bangalore</v>
      </c>
      <c r="W4262" s="13" t="str">
        <f t="shared" si="794"/>
        <v>CLS</v>
      </c>
      <c r="X4262" s="13">
        <f t="shared" si="795"/>
        <v>6</v>
      </c>
      <c r="Y4262" s="13" t="str">
        <f>IFERROR(VLOOKUP(C4262,ReceivingTeam[],2,FALSE),"HelpDesk")</f>
        <v>Branch office</v>
      </c>
      <c r="Z4262" s="67">
        <f t="shared" si="796"/>
        <v>44881.916666666664</v>
      </c>
      <c r="AA4262" s="68">
        <f t="shared" si="797"/>
        <v>44881</v>
      </c>
      <c r="AB4262" s="69" t="b">
        <f t="shared" si="798"/>
        <v>1</v>
      </c>
      <c r="AC4262" s="70">
        <f t="shared" si="799"/>
        <v>0.5</v>
      </c>
      <c r="AD4262" s="67">
        <f t="shared" si="800"/>
        <v>44881.916666666664</v>
      </c>
      <c r="AE4262" s="67">
        <f>VLOOKUP(V4262,'Branch Wise Work Timelines'!C:G,3,FALSE)+AA4262</f>
        <v>44881.416666666664</v>
      </c>
      <c r="AF4262" s="67">
        <f>IF(V4262="Bangalore",VLOOKUP(V4262,'Branch Wise Work Timelines'!C:G,4,FALSE)+AA4262+1,IF(V4262="Mumbai",VLOOKUP(V4262,'Branch Wise Work Timelines'!C:G,4,FALSE)+AA4262+1,VLOOKUP(V4262,'Branch Wise Work Timelines'!C:G,4,FALSE)+AA4262))</f>
        <v>44882.104166666664</v>
      </c>
      <c r="AG4262" s="67">
        <f>WORKDAY.INTL(AA4262,1,11)+VLOOKUP(V4262,'Branch Wise Work Timelines'!C:G,3,FALSE)</f>
        <v>44882.416666666664</v>
      </c>
      <c r="AH4262" s="69" t="str">
        <f t="shared" ca="1" si="801"/>
        <v>Out of TAT</v>
      </c>
      <c r="AI4262" s="69">
        <f t="shared" ca="1" si="802"/>
        <v>20704</v>
      </c>
      <c r="AJ4262" s="69" t="str">
        <f ca="1">IF(AI4262&lt;0,"0-12",IFERROR(VLOOKUP(AI4262,Breakup[],2,FALSE),"&gt;24"))</f>
        <v>&gt;24</v>
      </c>
      <c r="AK4262" s="69" t="str">
        <f>VLOOKUP(V4262,Master!B:D,3,FALSE)</f>
        <v>South</v>
      </c>
      <c r="AL4262" s="69" t="str">
        <f t="shared" si="803"/>
        <v>Bangalore-CLS</v>
      </c>
    </row>
    <row r="4263" spans="1:38">
      <c r="A4263" s="14" t="s">
        <v>8855</v>
      </c>
      <c r="B4263" s="54">
        <v>44701.569621875002</v>
      </c>
      <c r="C4263" s="13" t="s">
        <v>90</v>
      </c>
      <c r="D4263" s="13">
        <v>1728</v>
      </c>
      <c r="E4263" s="13" t="s">
        <v>8856</v>
      </c>
      <c r="F4263" s="13" t="s">
        <v>24</v>
      </c>
      <c r="G4263" s="14">
        <v>1653046625227</v>
      </c>
      <c r="H4263" s="55">
        <v>0.17369212962962999</v>
      </c>
      <c r="I4263" s="33">
        <v>44891.173692129603</v>
      </c>
      <c r="J4263" s="58">
        <v>44891</v>
      </c>
      <c r="K4263" s="13" t="s">
        <v>425</v>
      </c>
      <c r="L4263" s="13" t="s">
        <v>30</v>
      </c>
      <c r="M4263" s="13" t="s">
        <v>90</v>
      </c>
      <c r="N4263" s="13" t="s">
        <v>206</v>
      </c>
      <c r="O4263" s="33">
        <v>44891.671666666698</v>
      </c>
      <c r="P4263" s="58">
        <v>44891</v>
      </c>
      <c r="Q4263" s="33" t="s">
        <v>237</v>
      </c>
      <c r="R4263" s="14">
        <v>868</v>
      </c>
      <c r="S4263" s="13" t="s">
        <v>216</v>
      </c>
      <c r="T4263" s="13" t="s">
        <v>278</v>
      </c>
      <c r="U4263" s="33">
        <f t="shared" ca="1" si="792"/>
        <v>45744.56914039352</v>
      </c>
      <c r="V4263" s="13" t="str">
        <f t="shared" si="793"/>
        <v>Bangalore</v>
      </c>
      <c r="W4263" s="13" t="str">
        <f t="shared" si="794"/>
        <v>DOMI</v>
      </c>
      <c r="X4263" s="13">
        <f t="shared" si="795"/>
        <v>4</v>
      </c>
      <c r="Y4263" s="13" t="str">
        <f>IFERROR(VLOOKUP(C4263,ReceivingTeam[],2,FALSE),"HelpDesk")</f>
        <v>Branch office</v>
      </c>
      <c r="Z4263" s="67">
        <f t="shared" si="796"/>
        <v>44895.729166666664</v>
      </c>
      <c r="AA4263" s="68">
        <f t="shared" si="797"/>
        <v>44891</v>
      </c>
      <c r="AB4263" s="69" t="b">
        <f t="shared" si="798"/>
        <v>1</v>
      </c>
      <c r="AC4263" s="70">
        <f t="shared" si="799"/>
        <v>3</v>
      </c>
      <c r="AD4263" s="67">
        <f t="shared" si="800"/>
        <v>44895.729166666664</v>
      </c>
      <c r="AE4263" s="67">
        <f>VLOOKUP(V4263,'Branch Wise Work Timelines'!C:G,3,FALSE)+AA4263</f>
        <v>44891.416666666664</v>
      </c>
      <c r="AF4263" s="67">
        <f>IF(V4263="Bangalore",VLOOKUP(V4263,'Branch Wise Work Timelines'!C:G,4,FALSE)+AA4263+1,IF(V4263="Mumbai",VLOOKUP(V4263,'Branch Wise Work Timelines'!C:G,4,FALSE)+AA4263+1,VLOOKUP(V4263,'Branch Wise Work Timelines'!C:G,4,FALSE)+AA4263))</f>
        <v>44892.104166666664</v>
      </c>
      <c r="AG4263" s="67">
        <f>WORKDAY.INTL(AA4263,1,11)+VLOOKUP(V4263,'Branch Wise Work Timelines'!C:G,3,FALSE)</f>
        <v>44893.416666666664</v>
      </c>
      <c r="AH4263" s="69" t="str">
        <f t="shared" si="801"/>
        <v>Met</v>
      </c>
      <c r="AI4263" s="69">
        <f t="shared" ca="1" si="802"/>
        <v>20373</v>
      </c>
      <c r="AJ4263" s="69" t="str">
        <f ca="1">IF(AI4263&lt;0,"0-12",IFERROR(VLOOKUP(AI4263,Breakup[],2,FALSE),"&gt;24"))</f>
        <v>&gt;24</v>
      </c>
      <c r="AK4263" s="69" t="str">
        <f>VLOOKUP(V4263,Master!B:D,3,FALSE)</f>
        <v>South</v>
      </c>
      <c r="AL4263" s="69" t="str">
        <f t="shared" si="803"/>
        <v>Bangalore</v>
      </c>
    </row>
    <row r="4264" spans="1:38">
      <c r="A4264" s="14" t="s">
        <v>8857</v>
      </c>
      <c r="B4264" s="54">
        <v>44701.708651273097</v>
      </c>
      <c r="C4264" s="13" t="s">
        <v>467</v>
      </c>
      <c r="D4264" s="13">
        <v>1951</v>
      </c>
      <c r="E4264" s="13" t="s">
        <v>8858</v>
      </c>
      <c r="F4264" s="13" t="s">
        <v>15</v>
      </c>
      <c r="G4264" s="14">
        <v>1653051574035</v>
      </c>
      <c r="H4264" s="55">
        <v>0.19611111111111099</v>
      </c>
      <c r="I4264" s="33">
        <v>44889.196111111101</v>
      </c>
      <c r="J4264" s="58">
        <v>44889</v>
      </c>
      <c r="K4264" s="13" t="s">
        <v>213</v>
      </c>
      <c r="L4264" s="13" t="s">
        <v>30</v>
      </c>
      <c r="M4264" s="13" t="s">
        <v>75</v>
      </c>
      <c r="N4264" s="13" t="s">
        <v>206</v>
      </c>
      <c r="O4264" s="33" t="s">
        <v>38</v>
      </c>
      <c r="P4264" s="58" t="s">
        <v>38</v>
      </c>
      <c r="Q4264" s="33" t="s">
        <v>207</v>
      </c>
      <c r="R4264" s="14" t="s">
        <v>38</v>
      </c>
      <c r="S4264" s="13" t="s">
        <v>208</v>
      </c>
      <c r="T4264" s="13" t="s">
        <v>209</v>
      </c>
      <c r="U4264" s="33">
        <f t="shared" ca="1" si="792"/>
        <v>45744.56914039352</v>
      </c>
      <c r="V4264" s="13" t="str">
        <f t="shared" si="793"/>
        <v>Bangalore</v>
      </c>
      <c r="W4264" s="13" t="str">
        <f t="shared" si="794"/>
        <v>CLS</v>
      </c>
      <c r="X4264" s="13">
        <f t="shared" si="795"/>
        <v>4</v>
      </c>
      <c r="Y4264" s="13" t="str">
        <f>IFERROR(VLOOKUP(C4264,ReceivingTeam[],2,FALSE),"HelpDesk")</f>
        <v>HelpDesk</v>
      </c>
      <c r="Z4264" s="67">
        <f t="shared" si="796"/>
        <v>44889.916666666664</v>
      </c>
      <c r="AA4264" s="68">
        <f t="shared" si="797"/>
        <v>44889</v>
      </c>
      <c r="AB4264" s="69" t="b">
        <f t="shared" si="798"/>
        <v>1</v>
      </c>
      <c r="AC4264" s="70">
        <f t="shared" si="799"/>
        <v>0.5</v>
      </c>
      <c r="AD4264" s="67">
        <f t="shared" si="800"/>
        <v>44889.916666666664</v>
      </c>
      <c r="AE4264" s="67">
        <f>VLOOKUP(V4264,'Branch Wise Work Timelines'!C:G,3,FALSE)+AA4264</f>
        <v>44889.416666666664</v>
      </c>
      <c r="AF4264" s="67">
        <f>IF(V4264="Bangalore",VLOOKUP(V4264,'Branch Wise Work Timelines'!C:G,4,FALSE)+AA4264+1,IF(V4264="Mumbai",VLOOKUP(V4264,'Branch Wise Work Timelines'!C:G,4,FALSE)+AA4264+1,VLOOKUP(V4264,'Branch Wise Work Timelines'!C:G,4,FALSE)+AA4264))</f>
        <v>44890.104166666664</v>
      </c>
      <c r="AG4264" s="67">
        <f>WORKDAY.INTL(AA4264,1,11)+VLOOKUP(V4264,'Branch Wise Work Timelines'!C:G,3,FALSE)</f>
        <v>44890.416666666664</v>
      </c>
      <c r="AH4264" s="69" t="str">
        <f t="shared" ca="1" si="801"/>
        <v>Out of TAT</v>
      </c>
      <c r="AI4264" s="69">
        <f t="shared" ca="1" si="802"/>
        <v>20512</v>
      </c>
      <c r="AJ4264" s="69" t="str">
        <f ca="1">IF(AI4264&lt;0,"0-12",IFERROR(VLOOKUP(AI4264,Breakup[],2,FALSE),"&gt;24"))</f>
        <v>&gt;24</v>
      </c>
      <c r="AK4264" s="69" t="str">
        <f>VLOOKUP(V4264,Master!B:D,3,FALSE)</f>
        <v>South</v>
      </c>
      <c r="AL4264" s="69" t="str">
        <f t="shared" si="803"/>
        <v>Bangalore-CLS</v>
      </c>
    </row>
    <row r="4265" spans="1:38">
      <c r="A4265" s="14" t="s">
        <v>8859</v>
      </c>
      <c r="B4265" s="54">
        <v>44701.9704522338</v>
      </c>
      <c r="C4265" s="13" t="s">
        <v>6452</v>
      </c>
      <c r="D4265" s="13">
        <v>980</v>
      </c>
      <c r="E4265" s="13" t="s">
        <v>8860</v>
      </c>
      <c r="F4265" s="13" t="s">
        <v>24</v>
      </c>
      <c r="G4265" s="14">
        <v>1653069266688</v>
      </c>
      <c r="H4265" s="55">
        <v>0.87741898148148101</v>
      </c>
      <c r="I4265" s="33">
        <v>44881.877418981501</v>
      </c>
      <c r="J4265" s="58">
        <v>44881</v>
      </c>
      <c r="K4265" s="13" t="s">
        <v>213</v>
      </c>
      <c r="L4265" s="13" t="s">
        <v>30</v>
      </c>
      <c r="M4265" s="13" t="s">
        <v>147</v>
      </c>
      <c r="N4265" s="13" t="s">
        <v>206</v>
      </c>
      <c r="O4265" s="33" t="s">
        <v>38</v>
      </c>
      <c r="P4265" s="58" t="s">
        <v>38</v>
      </c>
      <c r="Q4265" s="33" t="s">
        <v>207</v>
      </c>
      <c r="R4265" s="14" t="s">
        <v>38</v>
      </c>
      <c r="S4265" s="13" t="s">
        <v>208</v>
      </c>
      <c r="T4265" s="13" t="s">
        <v>209</v>
      </c>
      <c r="U4265" s="33">
        <f t="shared" ca="1" si="792"/>
        <v>45744.56914039352</v>
      </c>
      <c r="V4265" s="13" t="str">
        <f t="shared" si="793"/>
        <v>Bangalore</v>
      </c>
      <c r="W4265" s="13" t="str">
        <f t="shared" si="794"/>
        <v>DOMI</v>
      </c>
      <c r="X4265" s="13">
        <f t="shared" si="795"/>
        <v>21</v>
      </c>
      <c r="Y4265" s="13" t="str">
        <f>IFERROR(VLOOKUP(C4265,ReceivingTeam[],2,FALSE),"HelpDesk")</f>
        <v>HelpDesk</v>
      </c>
      <c r="Z4265" s="67">
        <f t="shared" si="796"/>
        <v>44882.689918981501</v>
      </c>
      <c r="AA4265" s="68">
        <f t="shared" si="797"/>
        <v>44881</v>
      </c>
      <c r="AB4265" s="69" t="b">
        <f t="shared" si="798"/>
        <v>1</v>
      </c>
      <c r="AC4265" s="70">
        <f t="shared" si="799"/>
        <v>0.5</v>
      </c>
      <c r="AD4265" s="67">
        <f t="shared" si="800"/>
        <v>44882.689918981501</v>
      </c>
      <c r="AE4265" s="67">
        <f>VLOOKUP(V4265,'Branch Wise Work Timelines'!C:G,3,FALSE)+AA4265</f>
        <v>44881.416666666664</v>
      </c>
      <c r="AF4265" s="67">
        <f>IF(V4265="Bangalore",VLOOKUP(V4265,'Branch Wise Work Timelines'!C:G,4,FALSE)+AA4265+1,IF(V4265="Mumbai",VLOOKUP(V4265,'Branch Wise Work Timelines'!C:G,4,FALSE)+AA4265+1,VLOOKUP(V4265,'Branch Wise Work Timelines'!C:G,4,FALSE)+AA4265))</f>
        <v>44882.104166666664</v>
      </c>
      <c r="AG4265" s="67">
        <f>WORKDAY.INTL(AA4265,1,11)+VLOOKUP(V4265,'Branch Wise Work Timelines'!C:G,3,FALSE)</f>
        <v>44882.416666666664</v>
      </c>
      <c r="AH4265" s="69" t="str">
        <f t="shared" ca="1" si="801"/>
        <v>Out of TAT</v>
      </c>
      <c r="AI4265" s="69">
        <f t="shared" ca="1" si="802"/>
        <v>20686</v>
      </c>
      <c r="AJ4265" s="69" t="str">
        <f ca="1">IF(AI4265&lt;0,"0-12",IFERROR(VLOOKUP(AI4265,Breakup[],2,FALSE),"&gt;24"))</f>
        <v>&gt;24</v>
      </c>
      <c r="AK4265" s="69" t="str">
        <f>VLOOKUP(V4265,Master!B:D,3,FALSE)</f>
        <v>South</v>
      </c>
      <c r="AL4265" s="69" t="str">
        <f t="shared" si="803"/>
        <v>Bangalore</v>
      </c>
    </row>
    <row r="4266" spans="1:38">
      <c r="A4266" s="14" t="s">
        <v>8861</v>
      </c>
      <c r="B4266" s="54">
        <v>44701.479521793997</v>
      </c>
      <c r="C4266" s="13" t="s">
        <v>90</v>
      </c>
      <c r="D4266" s="13">
        <v>1071</v>
      </c>
      <c r="E4266" s="13" t="s">
        <v>8862</v>
      </c>
      <c r="F4266" s="13" t="s">
        <v>24</v>
      </c>
      <c r="G4266" s="14">
        <v>1653046625227</v>
      </c>
      <c r="H4266" s="55">
        <v>0.82396990740740705</v>
      </c>
      <c r="I4266" s="33">
        <v>44889.823969907397</v>
      </c>
      <c r="J4266" s="58">
        <v>44889</v>
      </c>
      <c r="K4266" s="13" t="s">
        <v>425</v>
      </c>
      <c r="L4266" s="13" t="s">
        <v>30</v>
      </c>
      <c r="M4266" s="13" t="s">
        <v>90</v>
      </c>
      <c r="N4266" s="13" t="s">
        <v>206</v>
      </c>
      <c r="O4266" s="33" t="s">
        <v>38</v>
      </c>
      <c r="P4266" s="58" t="s">
        <v>38</v>
      </c>
      <c r="Q4266" s="33" t="s">
        <v>207</v>
      </c>
      <c r="R4266" s="14" t="s">
        <v>38</v>
      </c>
      <c r="S4266" s="13" t="s">
        <v>216</v>
      </c>
      <c r="T4266" s="13" t="s">
        <v>278</v>
      </c>
      <c r="U4266" s="33">
        <f t="shared" ca="1" si="792"/>
        <v>45744.56914039352</v>
      </c>
      <c r="V4266" s="13" t="str">
        <f t="shared" si="793"/>
        <v>Bangalore</v>
      </c>
      <c r="W4266" s="13" t="str">
        <f t="shared" si="794"/>
        <v>DOMI</v>
      </c>
      <c r="X4266" s="13">
        <f t="shared" si="795"/>
        <v>19</v>
      </c>
      <c r="Y4266" s="13" t="str">
        <f>IFERROR(VLOOKUP(C4266,ReceivingTeam[],2,FALSE),"HelpDesk")</f>
        <v>Branch office</v>
      </c>
      <c r="Z4266" s="67">
        <f t="shared" si="796"/>
        <v>44893.136469907397</v>
      </c>
      <c r="AA4266" s="68">
        <f t="shared" si="797"/>
        <v>44889</v>
      </c>
      <c r="AB4266" s="69" t="b">
        <f t="shared" si="798"/>
        <v>1</v>
      </c>
      <c r="AC4266" s="70">
        <f t="shared" si="799"/>
        <v>3</v>
      </c>
      <c r="AD4266" s="67">
        <f t="shared" si="800"/>
        <v>44893.136469907397</v>
      </c>
      <c r="AE4266" s="67">
        <f>VLOOKUP(V4266,'Branch Wise Work Timelines'!C:G,3,FALSE)+AA4266</f>
        <v>44889.416666666664</v>
      </c>
      <c r="AF4266" s="67">
        <f>IF(V4266="Bangalore",VLOOKUP(V4266,'Branch Wise Work Timelines'!C:G,4,FALSE)+AA4266+1,IF(V4266="Mumbai",VLOOKUP(V4266,'Branch Wise Work Timelines'!C:G,4,FALSE)+AA4266+1,VLOOKUP(V4266,'Branch Wise Work Timelines'!C:G,4,FALSE)+AA4266))</f>
        <v>44890.104166666664</v>
      </c>
      <c r="AG4266" s="67">
        <f>WORKDAY.INTL(AA4266,1,11)+VLOOKUP(V4266,'Branch Wise Work Timelines'!C:G,3,FALSE)</f>
        <v>44890.416666666664</v>
      </c>
      <c r="AH4266" s="69" t="str">
        <f t="shared" ca="1" si="801"/>
        <v>Out of TAT</v>
      </c>
      <c r="AI4266" s="69">
        <f t="shared" ca="1" si="802"/>
        <v>20435</v>
      </c>
      <c r="AJ4266" s="69" t="str">
        <f ca="1">IF(AI4266&lt;0,"0-12",IFERROR(VLOOKUP(AI4266,Breakup[],2,FALSE),"&gt;24"))</f>
        <v>&gt;24</v>
      </c>
      <c r="AK4266" s="69" t="str">
        <f>VLOOKUP(V4266,Master!B:D,3,FALSE)</f>
        <v>South</v>
      </c>
      <c r="AL4266" s="69" t="str">
        <f t="shared" si="803"/>
        <v>Bangalore</v>
      </c>
    </row>
    <row r="4267" spans="1:38">
      <c r="A4267" s="14" t="s">
        <v>8863</v>
      </c>
      <c r="B4267" s="54">
        <v>44701.771726076397</v>
      </c>
      <c r="C4267" s="13" t="s">
        <v>89</v>
      </c>
      <c r="D4267" s="13">
        <v>558</v>
      </c>
      <c r="E4267" s="13" t="s">
        <v>8864</v>
      </c>
      <c r="F4267" s="13" t="s">
        <v>15</v>
      </c>
      <c r="G4267" s="14">
        <v>1653053327236</v>
      </c>
      <c r="H4267" s="55">
        <v>0.723981481481481</v>
      </c>
      <c r="I4267" s="33">
        <v>44882.723981481497</v>
      </c>
      <c r="J4267" s="58">
        <v>44882</v>
      </c>
      <c r="K4267" s="13" t="s">
        <v>213</v>
      </c>
      <c r="L4267" s="13" t="s">
        <v>30</v>
      </c>
      <c r="M4267" s="13" t="s">
        <v>75</v>
      </c>
      <c r="N4267" s="13" t="s">
        <v>206</v>
      </c>
      <c r="O4267" s="33" t="s">
        <v>38</v>
      </c>
      <c r="P4267" s="58" t="s">
        <v>38</v>
      </c>
      <c r="Q4267" s="33" t="s">
        <v>207</v>
      </c>
      <c r="R4267" s="14" t="s">
        <v>38</v>
      </c>
      <c r="S4267" s="13" t="s">
        <v>216</v>
      </c>
      <c r="T4267" s="13" t="s">
        <v>217</v>
      </c>
      <c r="U4267" s="33">
        <f t="shared" ca="1" si="792"/>
        <v>45744.56914039352</v>
      </c>
      <c r="V4267" s="13" t="str">
        <f t="shared" si="793"/>
        <v>Bangalore</v>
      </c>
      <c r="W4267" s="13" t="str">
        <f t="shared" si="794"/>
        <v>CLS</v>
      </c>
      <c r="X4267" s="13">
        <f t="shared" si="795"/>
        <v>17</v>
      </c>
      <c r="Y4267" s="13" t="str">
        <f>IFERROR(VLOOKUP(C4267,ReceivingTeam[],2,FALSE),"HelpDesk")</f>
        <v>Branch office</v>
      </c>
      <c r="Z4267" s="67">
        <f t="shared" si="796"/>
        <v>44883.536481481497</v>
      </c>
      <c r="AA4267" s="68">
        <f t="shared" si="797"/>
        <v>44882</v>
      </c>
      <c r="AB4267" s="69" t="b">
        <f t="shared" si="798"/>
        <v>1</v>
      </c>
      <c r="AC4267" s="70">
        <f t="shared" si="799"/>
        <v>0.5</v>
      </c>
      <c r="AD4267" s="67">
        <f t="shared" si="800"/>
        <v>44883.536481481497</v>
      </c>
      <c r="AE4267" s="67">
        <f>VLOOKUP(V4267,'Branch Wise Work Timelines'!C:G,3,FALSE)+AA4267</f>
        <v>44882.416666666664</v>
      </c>
      <c r="AF4267" s="67">
        <f>IF(V4267="Bangalore",VLOOKUP(V4267,'Branch Wise Work Timelines'!C:G,4,FALSE)+AA4267+1,IF(V4267="Mumbai",VLOOKUP(V4267,'Branch Wise Work Timelines'!C:G,4,FALSE)+AA4267+1,VLOOKUP(V4267,'Branch Wise Work Timelines'!C:G,4,FALSE)+AA4267))</f>
        <v>44883.104166666664</v>
      </c>
      <c r="AG4267" s="67">
        <f>WORKDAY.INTL(AA4267,1,11)+VLOOKUP(V4267,'Branch Wise Work Timelines'!C:G,3,FALSE)</f>
        <v>44883.416666666664</v>
      </c>
      <c r="AH4267" s="69" t="str">
        <f t="shared" ca="1" si="801"/>
        <v>Out of TAT</v>
      </c>
      <c r="AI4267" s="69">
        <f t="shared" ca="1" si="802"/>
        <v>20665</v>
      </c>
      <c r="AJ4267" s="69" t="str">
        <f ca="1">IF(AI4267&lt;0,"0-12",IFERROR(VLOOKUP(AI4267,Breakup[],2,FALSE),"&gt;24"))</f>
        <v>&gt;24</v>
      </c>
      <c r="AK4267" s="69" t="str">
        <f>VLOOKUP(V4267,Master!B:D,3,FALSE)</f>
        <v>South</v>
      </c>
      <c r="AL4267" s="69" t="str">
        <f t="shared" si="803"/>
        <v>Bangalore-CLS</v>
      </c>
    </row>
    <row r="4268" spans="1:38">
      <c r="A4268" s="14" t="s">
        <v>8865</v>
      </c>
      <c r="B4268" s="54">
        <v>44701.7912629977</v>
      </c>
      <c r="C4268" s="13" t="s">
        <v>235</v>
      </c>
      <c r="D4268" s="13">
        <v>1900</v>
      </c>
      <c r="E4268" s="13" t="s">
        <v>8866</v>
      </c>
      <c r="F4268" s="13" t="s">
        <v>15</v>
      </c>
      <c r="G4268" s="14">
        <v>1653055518035</v>
      </c>
      <c r="H4268" s="55">
        <v>0.78738425925925903</v>
      </c>
      <c r="I4268" s="33">
        <v>44890.787384259304</v>
      </c>
      <c r="J4268" s="58">
        <v>44890</v>
      </c>
      <c r="K4268" s="13" t="s">
        <v>213</v>
      </c>
      <c r="L4268" s="13" t="s">
        <v>30</v>
      </c>
      <c r="M4268" s="13" t="s">
        <v>75</v>
      </c>
      <c r="N4268" s="13" t="s">
        <v>206</v>
      </c>
      <c r="O4268" s="33" t="s">
        <v>38</v>
      </c>
      <c r="P4268" s="58" t="s">
        <v>38</v>
      </c>
      <c r="Q4268" s="33" t="s">
        <v>207</v>
      </c>
      <c r="R4268" s="14" t="s">
        <v>38</v>
      </c>
      <c r="S4268" s="13" t="s">
        <v>216</v>
      </c>
      <c r="T4268" s="13" t="s">
        <v>217</v>
      </c>
      <c r="U4268" s="33">
        <f t="shared" ca="1" si="792"/>
        <v>45744.56914039352</v>
      </c>
      <c r="V4268" s="13" t="str">
        <f t="shared" si="793"/>
        <v>Bangalore</v>
      </c>
      <c r="W4268" s="13" t="str">
        <f t="shared" si="794"/>
        <v>CLS</v>
      </c>
      <c r="X4268" s="13">
        <f t="shared" si="795"/>
        <v>18</v>
      </c>
      <c r="Y4268" s="13" t="str">
        <f>IFERROR(VLOOKUP(C4268,ReceivingTeam[],2,FALSE),"HelpDesk")</f>
        <v>HelpDesk</v>
      </c>
      <c r="Z4268" s="67">
        <f t="shared" si="796"/>
        <v>44891.599884259304</v>
      </c>
      <c r="AA4268" s="68">
        <f t="shared" si="797"/>
        <v>44890</v>
      </c>
      <c r="AB4268" s="69" t="b">
        <f t="shared" si="798"/>
        <v>1</v>
      </c>
      <c r="AC4268" s="70">
        <f t="shared" si="799"/>
        <v>0.5</v>
      </c>
      <c r="AD4268" s="67">
        <f t="shared" si="800"/>
        <v>44891.599884259304</v>
      </c>
      <c r="AE4268" s="67">
        <f>VLOOKUP(V4268,'Branch Wise Work Timelines'!C:G,3,FALSE)+AA4268</f>
        <v>44890.416666666664</v>
      </c>
      <c r="AF4268" s="67">
        <f>IF(V4268="Bangalore",VLOOKUP(V4268,'Branch Wise Work Timelines'!C:G,4,FALSE)+AA4268+1,IF(V4268="Mumbai",VLOOKUP(V4268,'Branch Wise Work Timelines'!C:G,4,FALSE)+AA4268+1,VLOOKUP(V4268,'Branch Wise Work Timelines'!C:G,4,FALSE)+AA4268))</f>
        <v>44891.104166666664</v>
      </c>
      <c r="AG4268" s="67">
        <f>WORKDAY.INTL(AA4268,1,11)+VLOOKUP(V4268,'Branch Wise Work Timelines'!C:G,3,FALSE)</f>
        <v>44891.416666666664</v>
      </c>
      <c r="AH4268" s="69" t="str">
        <f t="shared" ca="1" si="801"/>
        <v>Out of TAT</v>
      </c>
      <c r="AI4268" s="69">
        <f t="shared" ca="1" si="802"/>
        <v>20472</v>
      </c>
      <c r="AJ4268" s="69" t="str">
        <f ca="1">IF(AI4268&lt;0,"0-12",IFERROR(VLOOKUP(AI4268,Breakup[],2,FALSE),"&gt;24"))</f>
        <v>&gt;24</v>
      </c>
      <c r="AK4268" s="69" t="str">
        <f>VLOOKUP(V4268,Master!B:D,3,FALSE)</f>
        <v>South</v>
      </c>
      <c r="AL4268" s="69" t="str">
        <f t="shared" si="803"/>
        <v>Bangalore-CLS</v>
      </c>
    </row>
    <row r="4269" spans="1:38">
      <c r="A4269" s="14" t="s">
        <v>8867</v>
      </c>
      <c r="B4269" s="54">
        <v>44701.757129398102</v>
      </c>
      <c r="C4269" s="13" t="s">
        <v>435</v>
      </c>
      <c r="D4269" s="13">
        <v>526</v>
      </c>
      <c r="E4269" s="13" t="s">
        <v>8868</v>
      </c>
      <c r="F4269" s="13" t="s">
        <v>33</v>
      </c>
      <c r="G4269" s="14">
        <v>1653051957578</v>
      </c>
      <c r="H4269" s="55">
        <v>0.77557870370370396</v>
      </c>
      <c r="I4269" s="33">
        <v>44889.775578703702</v>
      </c>
      <c r="J4269" s="58">
        <v>44889</v>
      </c>
      <c r="K4269" s="13" t="s">
        <v>437</v>
      </c>
      <c r="L4269" s="13" t="s">
        <v>12</v>
      </c>
      <c r="M4269" s="13" t="s">
        <v>435</v>
      </c>
      <c r="N4269" s="13" t="s">
        <v>206</v>
      </c>
      <c r="O4269" s="33" t="s">
        <v>38</v>
      </c>
      <c r="P4269" s="58" t="s">
        <v>38</v>
      </c>
      <c r="Q4269" s="33" t="s">
        <v>207</v>
      </c>
      <c r="R4269" s="14" t="s">
        <v>38</v>
      </c>
      <c r="S4269" s="13" t="s">
        <v>208</v>
      </c>
      <c r="T4269" s="13" t="s">
        <v>209</v>
      </c>
      <c r="U4269" s="33">
        <f t="shared" ca="1" si="792"/>
        <v>45744.56914039352</v>
      </c>
      <c r="V4269" s="13" t="str">
        <f t="shared" si="793"/>
        <v>Ahmedabad</v>
      </c>
      <c r="W4269" s="13" t="str">
        <f t="shared" si="794"/>
        <v>RI</v>
      </c>
      <c r="X4269" s="13">
        <f t="shared" si="795"/>
        <v>18</v>
      </c>
      <c r="Y4269" s="13" t="str">
        <f>IFERROR(VLOOKUP(C4269,ReceivingTeam[],2,FALSE),"HelpDesk")</f>
        <v>HelpDesk</v>
      </c>
      <c r="Z4269" s="67">
        <f t="shared" si="796"/>
        <v>44890.921412037031</v>
      </c>
      <c r="AA4269" s="68">
        <f t="shared" si="797"/>
        <v>44889</v>
      </c>
      <c r="AB4269" s="69" t="b">
        <f t="shared" si="798"/>
        <v>1</v>
      </c>
      <c r="AC4269" s="70">
        <f t="shared" si="799"/>
        <v>0.5</v>
      </c>
      <c r="AD4269" s="67">
        <f t="shared" si="800"/>
        <v>44890.921412037031</v>
      </c>
      <c r="AE4269" s="67">
        <f>VLOOKUP(V4269,'Branch Wise Work Timelines'!C:G,3,FALSE)+AA4269</f>
        <v>44889.416666666664</v>
      </c>
      <c r="AF4269" s="67">
        <f>IF(V4269="Bangalore",VLOOKUP(V4269,'Branch Wise Work Timelines'!C:G,4,FALSE)+AA4269+1,IF(V4269="Mumbai",VLOOKUP(V4269,'Branch Wise Work Timelines'!C:G,4,FALSE)+AA4269+1,VLOOKUP(V4269,'Branch Wise Work Timelines'!C:G,4,FALSE)+AA4269))</f>
        <v>44889.770833333336</v>
      </c>
      <c r="AG4269" s="67">
        <f>WORKDAY.INTL(AA4269,1,11)+VLOOKUP(V4269,'Branch Wise Work Timelines'!C:G,3,FALSE)</f>
        <v>44890.416666666664</v>
      </c>
      <c r="AH4269" s="69" t="str">
        <f t="shared" ca="1" si="801"/>
        <v>Out of TAT</v>
      </c>
      <c r="AI4269" s="69">
        <f t="shared" ca="1" si="802"/>
        <v>20488</v>
      </c>
      <c r="AJ4269" s="69" t="str">
        <f ca="1">IF(AI4269&lt;0,"0-12",IFERROR(VLOOKUP(AI4269,Breakup[],2,FALSE),"&gt;24"))</f>
        <v>&gt;24</v>
      </c>
      <c r="AK4269" s="69" t="str">
        <f>VLOOKUP(V4269,Master!B:D,3,FALSE)</f>
        <v>North</v>
      </c>
      <c r="AL4269" s="69" t="str">
        <f t="shared" si="803"/>
        <v>Ahmedabad</v>
      </c>
    </row>
    <row r="4270" spans="1:38">
      <c r="A4270" s="14" t="s">
        <v>8869</v>
      </c>
      <c r="B4270" s="54">
        <v>44701.457775925897</v>
      </c>
      <c r="C4270" s="13" t="s">
        <v>90</v>
      </c>
      <c r="D4270" s="13">
        <v>1034</v>
      </c>
      <c r="E4270" s="13" t="s">
        <v>8870</v>
      </c>
      <c r="F4270" s="13" t="s">
        <v>24</v>
      </c>
      <c r="G4270" s="14">
        <v>1653046625227</v>
      </c>
      <c r="H4270" s="55">
        <v>0.741724537037037</v>
      </c>
      <c r="I4270" s="33">
        <v>44888.741724537002</v>
      </c>
      <c r="J4270" s="58">
        <v>44888</v>
      </c>
      <c r="K4270" s="13" t="s">
        <v>425</v>
      </c>
      <c r="L4270" s="13" t="s">
        <v>30</v>
      </c>
      <c r="M4270" s="13" t="s">
        <v>90</v>
      </c>
      <c r="N4270" s="13" t="s">
        <v>206</v>
      </c>
      <c r="O4270" s="33" t="s">
        <v>38</v>
      </c>
      <c r="P4270" s="58" t="s">
        <v>38</v>
      </c>
      <c r="Q4270" s="33" t="s">
        <v>207</v>
      </c>
      <c r="R4270" s="14" t="s">
        <v>38</v>
      </c>
      <c r="S4270" s="13" t="s">
        <v>216</v>
      </c>
      <c r="T4270" s="13" t="s">
        <v>278</v>
      </c>
      <c r="U4270" s="33">
        <f t="shared" ca="1" si="792"/>
        <v>45744.56914039352</v>
      </c>
      <c r="V4270" s="13" t="str">
        <f t="shared" si="793"/>
        <v>Bangalore</v>
      </c>
      <c r="W4270" s="13" t="str">
        <f t="shared" si="794"/>
        <v>DOMI</v>
      </c>
      <c r="X4270" s="13">
        <f t="shared" si="795"/>
        <v>17</v>
      </c>
      <c r="Y4270" s="13" t="str">
        <f>IFERROR(VLOOKUP(C4270,ReceivingTeam[],2,FALSE),"HelpDesk")</f>
        <v>Branch office</v>
      </c>
      <c r="Z4270" s="67">
        <f t="shared" si="796"/>
        <v>44892.054224537002</v>
      </c>
      <c r="AA4270" s="68">
        <f t="shared" si="797"/>
        <v>44888</v>
      </c>
      <c r="AB4270" s="69" t="b">
        <f t="shared" si="798"/>
        <v>1</v>
      </c>
      <c r="AC4270" s="70">
        <f t="shared" si="799"/>
        <v>3</v>
      </c>
      <c r="AD4270" s="67">
        <f t="shared" si="800"/>
        <v>44892.054224537002</v>
      </c>
      <c r="AE4270" s="67">
        <f>VLOOKUP(V4270,'Branch Wise Work Timelines'!C:G,3,FALSE)+AA4270</f>
        <v>44888.416666666664</v>
      </c>
      <c r="AF4270" s="67">
        <f>IF(V4270="Bangalore",VLOOKUP(V4270,'Branch Wise Work Timelines'!C:G,4,FALSE)+AA4270+1,IF(V4270="Mumbai",VLOOKUP(V4270,'Branch Wise Work Timelines'!C:G,4,FALSE)+AA4270+1,VLOOKUP(V4270,'Branch Wise Work Timelines'!C:G,4,FALSE)+AA4270))</f>
        <v>44889.104166666664</v>
      </c>
      <c r="AG4270" s="67">
        <f>WORKDAY.INTL(AA4270,1,11)+VLOOKUP(V4270,'Branch Wise Work Timelines'!C:G,3,FALSE)</f>
        <v>44889.416666666664</v>
      </c>
      <c r="AH4270" s="69" t="str">
        <f t="shared" ca="1" si="801"/>
        <v>Out of TAT</v>
      </c>
      <c r="AI4270" s="69">
        <f t="shared" ca="1" si="802"/>
        <v>20461</v>
      </c>
      <c r="AJ4270" s="69" t="str">
        <f ca="1">IF(AI4270&lt;0,"0-12",IFERROR(VLOOKUP(AI4270,Breakup[],2,FALSE),"&gt;24"))</f>
        <v>&gt;24</v>
      </c>
      <c r="AK4270" s="69" t="str">
        <f>VLOOKUP(V4270,Master!B:D,3,FALSE)</f>
        <v>South</v>
      </c>
      <c r="AL4270" s="69" t="str">
        <f t="shared" si="803"/>
        <v>Bangalore</v>
      </c>
    </row>
    <row r="4271" spans="1:38">
      <c r="A4271" s="14" t="s">
        <v>8871</v>
      </c>
      <c r="B4271" s="54">
        <v>44700.6868445949</v>
      </c>
      <c r="C4271" s="13" t="s">
        <v>6471</v>
      </c>
      <c r="D4271" s="13">
        <v>1540</v>
      </c>
      <c r="E4271" s="13" t="s">
        <v>8872</v>
      </c>
      <c r="F4271" s="13" t="s">
        <v>42</v>
      </c>
      <c r="G4271" s="14">
        <v>1653056662937</v>
      </c>
      <c r="H4271" s="55">
        <v>0.86185185185185198</v>
      </c>
      <c r="I4271" s="33">
        <v>44881.861851851798</v>
      </c>
      <c r="J4271" s="58">
        <v>44881</v>
      </c>
      <c r="K4271" s="13" t="s">
        <v>263</v>
      </c>
      <c r="L4271" s="13" t="s">
        <v>69</v>
      </c>
      <c r="M4271" s="13" t="s">
        <v>101</v>
      </c>
      <c r="N4271" s="13" t="s">
        <v>206</v>
      </c>
      <c r="O4271" s="33" t="s">
        <v>38</v>
      </c>
      <c r="P4271" s="58" t="s">
        <v>38</v>
      </c>
      <c r="Q4271" s="33" t="s">
        <v>207</v>
      </c>
      <c r="R4271" s="14" t="s">
        <v>38</v>
      </c>
      <c r="S4271" s="13" t="s">
        <v>208</v>
      </c>
      <c r="T4271" s="13" t="s">
        <v>209</v>
      </c>
      <c r="U4271" s="33">
        <f t="shared" ca="1" si="792"/>
        <v>45744.56914039352</v>
      </c>
      <c r="V4271" s="13" t="str">
        <f t="shared" si="793"/>
        <v>Mumbai</v>
      </c>
      <c r="W4271" s="13" t="str">
        <f t="shared" si="794"/>
        <v>DOMI</v>
      </c>
      <c r="X4271" s="13">
        <f t="shared" si="795"/>
        <v>20</v>
      </c>
      <c r="Y4271" s="13" t="str">
        <f>IFERROR(VLOOKUP(C4271,ReceivingTeam[],2,FALSE),"HelpDesk")</f>
        <v>HelpDesk</v>
      </c>
      <c r="Z4271" s="67">
        <f t="shared" si="796"/>
        <v>44882.528518518462</v>
      </c>
      <c r="AA4271" s="68">
        <f t="shared" si="797"/>
        <v>44881</v>
      </c>
      <c r="AB4271" s="69" t="b">
        <f t="shared" si="798"/>
        <v>1</v>
      </c>
      <c r="AC4271" s="70">
        <f t="shared" si="799"/>
        <v>0.5</v>
      </c>
      <c r="AD4271" s="67">
        <f t="shared" si="800"/>
        <v>44882.528518518462</v>
      </c>
      <c r="AE4271" s="67">
        <f>VLOOKUP(V4271,'Branch Wise Work Timelines'!C:G,3,FALSE)+AA4271</f>
        <v>44881.416666666664</v>
      </c>
      <c r="AF4271" s="67">
        <f>IF(V4271="Bangalore",VLOOKUP(V4271,'Branch Wise Work Timelines'!C:G,4,FALSE)+AA4271+1,IF(V4271="Mumbai",VLOOKUP(V4271,'Branch Wise Work Timelines'!C:G,4,FALSE)+AA4271+1,VLOOKUP(V4271,'Branch Wise Work Timelines'!C:G,4,FALSE)+AA4271))</f>
        <v>44882.25</v>
      </c>
      <c r="AG4271" s="67">
        <f>WORKDAY.INTL(AA4271,1,11)+VLOOKUP(V4271,'Branch Wise Work Timelines'!C:G,3,FALSE)</f>
        <v>44882.416666666664</v>
      </c>
      <c r="AH4271" s="69" t="str">
        <f t="shared" ca="1" si="801"/>
        <v>Out of TAT</v>
      </c>
      <c r="AI4271" s="69">
        <f t="shared" ca="1" si="802"/>
        <v>20689</v>
      </c>
      <c r="AJ4271" s="69" t="str">
        <f ca="1">IF(AI4271&lt;0,"0-12",IFERROR(VLOOKUP(AI4271,Breakup[],2,FALSE),"&gt;24"))</f>
        <v>&gt;24</v>
      </c>
      <c r="AK4271" s="69" t="str">
        <f>VLOOKUP(V4271,Master!B:D,3,FALSE)</f>
        <v>East</v>
      </c>
      <c r="AL4271" s="69" t="str">
        <f t="shared" si="803"/>
        <v>Mumbai</v>
      </c>
    </row>
    <row r="4272" spans="1:38">
      <c r="A4272" s="14" t="s">
        <v>8873</v>
      </c>
      <c r="B4272" s="54">
        <v>44700.687345567101</v>
      </c>
      <c r="C4272" s="13" t="s">
        <v>6471</v>
      </c>
      <c r="D4272" s="13">
        <v>253</v>
      </c>
      <c r="E4272" s="13" t="s">
        <v>8874</v>
      </c>
      <c r="F4272" s="13" t="s">
        <v>42</v>
      </c>
      <c r="G4272" s="14">
        <v>1653056662937</v>
      </c>
      <c r="H4272" s="55">
        <v>0.88509259259259299</v>
      </c>
      <c r="I4272" s="33">
        <v>44886.885092592602</v>
      </c>
      <c r="J4272" s="58">
        <v>44886</v>
      </c>
      <c r="K4272" s="13" t="s">
        <v>263</v>
      </c>
      <c r="L4272" s="13" t="s">
        <v>69</v>
      </c>
      <c r="M4272" s="13" t="s">
        <v>101</v>
      </c>
      <c r="N4272" s="13" t="s">
        <v>206</v>
      </c>
      <c r="O4272" s="33" t="s">
        <v>38</v>
      </c>
      <c r="P4272" s="58" t="s">
        <v>38</v>
      </c>
      <c r="Q4272" s="33" t="s">
        <v>207</v>
      </c>
      <c r="R4272" s="14" t="s">
        <v>38</v>
      </c>
      <c r="S4272" s="13" t="s">
        <v>208</v>
      </c>
      <c r="T4272" s="13" t="s">
        <v>209</v>
      </c>
      <c r="U4272" s="33">
        <f t="shared" ca="1" si="792"/>
        <v>45744.56914039352</v>
      </c>
      <c r="V4272" s="13" t="str">
        <f t="shared" si="793"/>
        <v>Mumbai</v>
      </c>
      <c r="W4272" s="13" t="str">
        <f t="shared" si="794"/>
        <v>DOMI</v>
      </c>
      <c r="X4272" s="13">
        <f t="shared" si="795"/>
        <v>21</v>
      </c>
      <c r="Y4272" s="13" t="str">
        <f>IFERROR(VLOOKUP(C4272,ReceivingTeam[],2,FALSE),"HelpDesk")</f>
        <v>HelpDesk</v>
      </c>
      <c r="Z4272" s="67">
        <f t="shared" si="796"/>
        <v>44887.551759259266</v>
      </c>
      <c r="AA4272" s="68">
        <f t="shared" si="797"/>
        <v>44886</v>
      </c>
      <c r="AB4272" s="69" t="b">
        <f t="shared" si="798"/>
        <v>1</v>
      </c>
      <c r="AC4272" s="70">
        <f t="shared" si="799"/>
        <v>0.5</v>
      </c>
      <c r="AD4272" s="67">
        <f t="shared" si="800"/>
        <v>44887.551759259266</v>
      </c>
      <c r="AE4272" s="67">
        <f>VLOOKUP(V4272,'Branch Wise Work Timelines'!C:G,3,FALSE)+AA4272</f>
        <v>44886.416666666664</v>
      </c>
      <c r="AF4272" s="67">
        <f>IF(V4272="Bangalore",VLOOKUP(V4272,'Branch Wise Work Timelines'!C:G,4,FALSE)+AA4272+1,IF(V4272="Mumbai",VLOOKUP(V4272,'Branch Wise Work Timelines'!C:G,4,FALSE)+AA4272+1,VLOOKUP(V4272,'Branch Wise Work Timelines'!C:G,4,FALSE)+AA4272))</f>
        <v>44887.25</v>
      </c>
      <c r="AG4272" s="67">
        <f>WORKDAY.INTL(AA4272,1,11)+VLOOKUP(V4272,'Branch Wise Work Timelines'!C:G,3,FALSE)</f>
        <v>44887.416666666664</v>
      </c>
      <c r="AH4272" s="69" t="str">
        <f t="shared" ca="1" si="801"/>
        <v>Out of TAT</v>
      </c>
      <c r="AI4272" s="69">
        <f t="shared" ca="1" si="802"/>
        <v>20569</v>
      </c>
      <c r="AJ4272" s="69" t="str">
        <f ca="1">IF(AI4272&lt;0,"0-12",IFERROR(VLOOKUP(AI4272,Breakup[],2,FALSE),"&gt;24"))</f>
        <v>&gt;24</v>
      </c>
      <c r="AK4272" s="69" t="str">
        <f>VLOOKUP(V4272,Master!B:D,3,FALSE)</f>
        <v>East</v>
      </c>
      <c r="AL4272" s="69" t="str">
        <f t="shared" si="803"/>
        <v>Mumbai</v>
      </c>
    </row>
    <row r="4273" spans="1:38">
      <c r="A4273" s="14" t="s">
        <v>8875</v>
      </c>
      <c r="B4273" s="54">
        <v>44700.687738854198</v>
      </c>
      <c r="C4273" s="13" t="s">
        <v>6471</v>
      </c>
      <c r="D4273" s="13">
        <v>934</v>
      </c>
      <c r="E4273" s="13" t="s">
        <v>8876</v>
      </c>
      <c r="F4273" s="13" t="s">
        <v>42</v>
      </c>
      <c r="G4273" s="14">
        <v>1653056662937</v>
      </c>
      <c r="H4273" s="55">
        <v>0.38887731481481502</v>
      </c>
      <c r="I4273" s="33">
        <v>44889.388877314799</v>
      </c>
      <c r="J4273" s="58">
        <v>44889</v>
      </c>
      <c r="K4273" s="13" t="s">
        <v>263</v>
      </c>
      <c r="L4273" s="13" t="s">
        <v>69</v>
      </c>
      <c r="M4273" s="13" t="s">
        <v>101</v>
      </c>
      <c r="N4273" s="13" t="s">
        <v>206</v>
      </c>
      <c r="O4273" s="33" t="s">
        <v>38</v>
      </c>
      <c r="P4273" s="58" t="s">
        <v>38</v>
      </c>
      <c r="Q4273" s="33" t="s">
        <v>207</v>
      </c>
      <c r="R4273" s="14" t="s">
        <v>38</v>
      </c>
      <c r="S4273" s="13" t="s">
        <v>208</v>
      </c>
      <c r="T4273" s="13" t="s">
        <v>209</v>
      </c>
      <c r="U4273" s="33">
        <f t="shared" ca="1" si="792"/>
        <v>45744.56914039352</v>
      </c>
      <c r="V4273" s="13" t="str">
        <f t="shared" si="793"/>
        <v>Mumbai</v>
      </c>
      <c r="W4273" s="13" t="str">
        <f t="shared" si="794"/>
        <v>DOMI</v>
      </c>
      <c r="X4273" s="13">
        <f t="shared" si="795"/>
        <v>9</v>
      </c>
      <c r="Y4273" s="13" t="str">
        <f>IFERROR(VLOOKUP(C4273,ReceivingTeam[],2,FALSE),"HelpDesk")</f>
        <v>HelpDesk</v>
      </c>
      <c r="Z4273" s="67">
        <f t="shared" si="796"/>
        <v>44889.916666666664</v>
      </c>
      <c r="AA4273" s="68">
        <f t="shared" si="797"/>
        <v>44889</v>
      </c>
      <c r="AB4273" s="69" t="b">
        <f t="shared" si="798"/>
        <v>1</v>
      </c>
      <c r="AC4273" s="70">
        <f t="shared" si="799"/>
        <v>0.5</v>
      </c>
      <c r="AD4273" s="67">
        <f t="shared" si="800"/>
        <v>44889.916666666664</v>
      </c>
      <c r="AE4273" s="67">
        <f>VLOOKUP(V4273,'Branch Wise Work Timelines'!C:G,3,FALSE)+AA4273</f>
        <v>44889.416666666664</v>
      </c>
      <c r="AF4273" s="67">
        <f>IF(V4273="Bangalore",VLOOKUP(V4273,'Branch Wise Work Timelines'!C:G,4,FALSE)+AA4273+1,IF(V4273="Mumbai",VLOOKUP(V4273,'Branch Wise Work Timelines'!C:G,4,FALSE)+AA4273+1,VLOOKUP(V4273,'Branch Wise Work Timelines'!C:G,4,FALSE)+AA4273))</f>
        <v>44890.25</v>
      </c>
      <c r="AG4273" s="67">
        <f>WORKDAY.INTL(AA4273,1,11)+VLOOKUP(V4273,'Branch Wise Work Timelines'!C:G,3,FALSE)</f>
        <v>44890.416666666664</v>
      </c>
      <c r="AH4273" s="69" t="str">
        <f t="shared" ca="1" si="801"/>
        <v>Out of TAT</v>
      </c>
      <c r="AI4273" s="69">
        <f t="shared" ca="1" si="802"/>
        <v>20512</v>
      </c>
      <c r="AJ4273" s="69" t="str">
        <f ca="1">IF(AI4273&lt;0,"0-12",IFERROR(VLOOKUP(AI4273,Breakup[],2,FALSE),"&gt;24"))</f>
        <v>&gt;24</v>
      </c>
      <c r="AK4273" s="69" t="str">
        <f>VLOOKUP(V4273,Master!B:D,3,FALSE)</f>
        <v>East</v>
      </c>
      <c r="AL4273" s="69" t="str">
        <f t="shared" si="803"/>
        <v>Mumbai</v>
      </c>
    </row>
    <row r="4274" spans="1:38">
      <c r="A4274" s="14" t="s">
        <v>8877</v>
      </c>
      <c r="B4274" s="54">
        <v>44701.699848379598</v>
      </c>
      <c r="C4274" s="13" t="s">
        <v>243</v>
      </c>
      <c r="D4274" s="13">
        <v>1536</v>
      </c>
      <c r="E4274" s="13" t="s">
        <v>8878</v>
      </c>
      <c r="F4274" s="13" t="s">
        <v>15</v>
      </c>
      <c r="G4274" s="14">
        <v>1653047338901</v>
      </c>
      <c r="H4274" s="55">
        <v>0.60688657407407398</v>
      </c>
      <c r="I4274" s="33">
        <v>44888.606886574104</v>
      </c>
      <c r="J4274" s="58">
        <v>44888</v>
      </c>
      <c r="K4274" s="13" t="s">
        <v>213</v>
      </c>
      <c r="L4274" s="13" t="s">
        <v>30</v>
      </c>
      <c r="M4274" s="13" t="s">
        <v>75</v>
      </c>
      <c r="N4274" s="13" t="s">
        <v>206</v>
      </c>
      <c r="O4274" s="33" t="s">
        <v>38</v>
      </c>
      <c r="P4274" s="58" t="s">
        <v>38</v>
      </c>
      <c r="Q4274" s="33" t="s">
        <v>207</v>
      </c>
      <c r="R4274" s="14" t="s">
        <v>38</v>
      </c>
      <c r="S4274" s="13" t="s">
        <v>208</v>
      </c>
      <c r="T4274" s="13" t="s">
        <v>209</v>
      </c>
      <c r="U4274" s="33">
        <f t="shared" ca="1" si="792"/>
        <v>45744.56914039352</v>
      </c>
      <c r="V4274" s="13" t="str">
        <f t="shared" si="793"/>
        <v>Bangalore</v>
      </c>
      <c r="W4274" s="13" t="str">
        <f t="shared" si="794"/>
        <v>CLS</v>
      </c>
      <c r="X4274" s="13">
        <f t="shared" si="795"/>
        <v>14</v>
      </c>
      <c r="Y4274" s="13" t="str">
        <f>IFERROR(VLOOKUP(C4274,ReceivingTeam[],2,FALSE),"HelpDesk")</f>
        <v>HelpDesk</v>
      </c>
      <c r="Z4274" s="67">
        <f t="shared" si="796"/>
        <v>44889.419386574104</v>
      </c>
      <c r="AA4274" s="68">
        <f t="shared" si="797"/>
        <v>44888</v>
      </c>
      <c r="AB4274" s="69" t="b">
        <f t="shared" si="798"/>
        <v>1</v>
      </c>
      <c r="AC4274" s="70">
        <f t="shared" si="799"/>
        <v>0.5</v>
      </c>
      <c r="AD4274" s="67">
        <f t="shared" si="800"/>
        <v>44889.419386574104</v>
      </c>
      <c r="AE4274" s="67">
        <f>VLOOKUP(V4274,'Branch Wise Work Timelines'!C:G,3,FALSE)+AA4274</f>
        <v>44888.416666666664</v>
      </c>
      <c r="AF4274" s="67">
        <f>IF(V4274="Bangalore",VLOOKUP(V4274,'Branch Wise Work Timelines'!C:G,4,FALSE)+AA4274+1,IF(V4274="Mumbai",VLOOKUP(V4274,'Branch Wise Work Timelines'!C:G,4,FALSE)+AA4274+1,VLOOKUP(V4274,'Branch Wise Work Timelines'!C:G,4,FALSE)+AA4274))</f>
        <v>44889.104166666664</v>
      </c>
      <c r="AG4274" s="67">
        <f>WORKDAY.INTL(AA4274,1,11)+VLOOKUP(V4274,'Branch Wise Work Timelines'!C:G,3,FALSE)</f>
        <v>44889.416666666664</v>
      </c>
      <c r="AH4274" s="69" t="str">
        <f t="shared" ca="1" si="801"/>
        <v>Out of TAT</v>
      </c>
      <c r="AI4274" s="69">
        <f t="shared" ca="1" si="802"/>
        <v>20524</v>
      </c>
      <c r="AJ4274" s="69" t="str">
        <f ca="1">IF(AI4274&lt;0,"0-12",IFERROR(VLOOKUP(AI4274,Breakup[],2,FALSE),"&gt;24"))</f>
        <v>&gt;24</v>
      </c>
      <c r="AK4274" s="69" t="str">
        <f>VLOOKUP(V4274,Master!B:D,3,FALSE)</f>
        <v>South</v>
      </c>
      <c r="AL4274" s="69" t="str">
        <f t="shared" si="803"/>
        <v>Bangalore-CLS</v>
      </c>
    </row>
    <row r="4275" spans="1:38">
      <c r="A4275" s="14" t="s">
        <v>8879</v>
      </c>
      <c r="B4275" s="54">
        <v>44701.748316550897</v>
      </c>
      <c r="C4275" s="13" t="s">
        <v>211</v>
      </c>
      <c r="D4275" s="13">
        <v>1528</v>
      </c>
      <c r="E4275" s="13" t="s">
        <v>8880</v>
      </c>
      <c r="F4275" s="13" t="s">
        <v>15</v>
      </c>
      <c r="G4275" s="14">
        <v>1653050089671</v>
      </c>
      <c r="H4275" s="55">
        <v>0.72709490740740701</v>
      </c>
      <c r="I4275" s="33">
        <v>44885.727094907401</v>
      </c>
      <c r="J4275" s="58">
        <v>44885</v>
      </c>
      <c r="K4275" s="13" t="s">
        <v>213</v>
      </c>
      <c r="L4275" s="13" t="s">
        <v>30</v>
      </c>
      <c r="M4275" s="13" t="s">
        <v>214</v>
      </c>
      <c r="N4275" s="13" t="s">
        <v>206</v>
      </c>
      <c r="O4275" s="33" t="s">
        <v>38</v>
      </c>
      <c r="P4275" s="58" t="s">
        <v>38</v>
      </c>
      <c r="Q4275" s="33" t="s">
        <v>207</v>
      </c>
      <c r="R4275" s="14" t="s">
        <v>38</v>
      </c>
      <c r="S4275" s="13" t="s">
        <v>216</v>
      </c>
      <c r="T4275" s="13" t="s">
        <v>217</v>
      </c>
      <c r="U4275" s="33">
        <f t="shared" ca="1" si="792"/>
        <v>45744.56914039352</v>
      </c>
      <c r="V4275" s="13" t="str">
        <f t="shared" si="793"/>
        <v>Bangalore</v>
      </c>
      <c r="W4275" s="13" t="str">
        <f t="shared" si="794"/>
        <v>CLS</v>
      </c>
      <c r="X4275" s="13">
        <f t="shared" si="795"/>
        <v>17</v>
      </c>
      <c r="Y4275" s="13" t="str">
        <f>IFERROR(VLOOKUP(C4275,ReceivingTeam[],2,FALSE),"HelpDesk")</f>
        <v>HelpDesk</v>
      </c>
      <c r="Z4275" s="67">
        <f t="shared" si="796"/>
        <v>44885.916666666664</v>
      </c>
      <c r="AA4275" s="68">
        <f t="shared" si="797"/>
        <v>44885</v>
      </c>
      <c r="AB4275" s="69" t="b">
        <f t="shared" si="798"/>
        <v>0</v>
      </c>
      <c r="AC4275" s="70">
        <f t="shared" si="799"/>
        <v>0.5</v>
      </c>
      <c r="AD4275" s="67">
        <f t="shared" si="800"/>
        <v>44885.916666666664</v>
      </c>
      <c r="AE4275" s="67">
        <f>VLOOKUP(V4275,'Branch Wise Work Timelines'!C:G,3,FALSE)+AA4275</f>
        <v>44885.416666666664</v>
      </c>
      <c r="AF4275" s="67">
        <f>IF(V4275="Bangalore",VLOOKUP(V4275,'Branch Wise Work Timelines'!C:G,4,FALSE)+AA4275+1,IF(V4275="Mumbai",VLOOKUP(V4275,'Branch Wise Work Timelines'!C:G,4,FALSE)+AA4275+1,VLOOKUP(V4275,'Branch Wise Work Timelines'!C:G,4,FALSE)+AA4275))</f>
        <v>44886.104166666664</v>
      </c>
      <c r="AG4275" s="67">
        <f>WORKDAY.INTL(AA4275,1,11)+VLOOKUP(V4275,'Branch Wise Work Timelines'!C:G,3,FALSE)</f>
        <v>44886.416666666664</v>
      </c>
      <c r="AH4275" s="69" t="str">
        <f t="shared" ca="1" si="801"/>
        <v>Out of TAT</v>
      </c>
      <c r="AI4275" s="69">
        <f t="shared" ca="1" si="802"/>
        <v>20608</v>
      </c>
      <c r="AJ4275" s="69" t="str">
        <f ca="1">IF(AI4275&lt;0,"0-12",IFERROR(VLOOKUP(AI4275,Breakup[],2,FALSE),"&gt;24"))</f>
        <v>&gt;24</v>
      </c>
      <c r="AK4275" s="69" t="str">
        <f>VLOOKUP(V4275,Master!B:D,3,FALSE)</f>
        <v>South</v>
      </c>
      <c r="AL4275" s="69" t="str">
        <f t="shared" si="803"/>
        <v>Bangalore-CLS</v>
      </c>
    </row>
    <row r="4276" spans="1:38">
      <c r="A4276" s="14" t="s">
        <v>8881</v>
      </c>
      <c r="B4276" s="54">
        <v>44701.685735613399</v>
      </c>
      <c r="C4276" s="13" t="s">
        <v>219</v>
      </c>
      <c r="D4276" s="13">
        <v>847</v>
      </c>
      <c r="E4276" s="13" t="s">
        <v>8882</v>
      </c>
      <c r="F4276" s="13" t="s">
        <v>15</v>
      </c>
      <c r="G4276" s="14">
        <v>1653048302745</v>
      </c>
      <c r="H4276" s="55">
        <v>0.26684027777777802</v>
      </c>
      <c r="I4276" s="33">
        <v>44890.2668402778</v>
      </c>
      <c r="J4276" s="58">
        <v>44890</v>
      </c>
      <c r="K4276" s="13" t="s">
        <v>213</v>
      </c>
      <c r="L4276" s="13" t="s">
        <v>30</v>
      </c>
      <c r="M4276" s="13" t="s">
        <v>75</v>
      </c>
      <c r="N4276" s="13" t="s">
        <v>206</v>
      </c>
      <c r="O4276" s="33" t="s">
        <v>38</v>
      </c>
      <c r="P4276" s="58" t="s">
        <v>38</v>
      </c>
      <c r="Q4276" s="33" t="s">
        <v>207</v>
      </c>
      <c r="R4276" s="14" t="s">
        <v>38</v>
      </c>
      <c r="S4276" s="13" t="s">
        <v>216</v>
      </c>
      <c r="T4276" s="13" t="s">
        <v>217</v>
      </c>
      <c r="U4276" s="33">
        <f t="shared" ca="1" si="792"/>
        <v>45744.56914039352</v>
      </c>
      <c r="V4276" s="13" t="str">
        <f t="shared" si="793"/>
        <v>Bangalore</v>
      </c>
      <c r="W4276" s="13" t="str">
        <f t="shared" si="794"/>
        <v>CLS</v>
      </c>
      <c r="X4276" s="13">
        <f t="shared" si="795"/>
        <v>6</v>
      </c>
      <c r="Y4276" s="13" t="str">
        <f>IFERROR(VLOOKUP(C4276,ReceivingTeam[],2,FALSE),"HelpDesk")</f>
        <v>HelpDesk</v>
      </c>
      <c r="Z4276" s="67">
        <f t="shared" si="796"/>
        <v>44890.916666666664</v>
      </c>
      <c r="AA4276" s="68">
        <f t="shared" si="797"/>
        <v>44890</v>
      </c>
      <c r="AB4276" s="69" t="b">
        <f t="shared" si="798"/>
        <v>1</v>
      </c>
      <c r="AC4276" s="70">
        <f t="shared" si="799"/>
        <v>0.5</v>
      </c>
      <c r="AD4276" s="67">
        <f t="shared" si="800"/>
        <v>44890.916666666664</v>
      </c>
      <c r="AE4276" s="67">
        <f>VLOOKUP(V4276,'Branch Wise Work Timelines'!C:G,3,FALSE)+AA4276</f>
        <v>44890.416666666664</v>
      </c>
      <c r="AF4276" s="67">
        <f>IF(V4276="Bangalore",VLOOKUP(V4276,'Branch Wise Work Timelines'!C:G,4,FALSE)+AA4276+1,IF(V4276="Mumbai",VLOOKUP(V4276,'Branch Wise Work Timelines'!C:G,4,FALSE)+AA4276+1,VLOOKUP(V4276,'Branch Wise Work Timelines'!C:G,4,FALSE)+AA4276))</f>
        <v>44891.104166666664</v>
      </c>
      <c r="AG4276" s="67">
        <f>WORKDAY.INTL(AA4276,1,11)+VLOOKUP(V4276,'Branch Wise Work Timelines'!C:G,3,FALSE)</f>
        <v>44891.416666666664</v>
      </c>
      <c r="AH4276" s="69" t="str">
        <f t="shared" ca="1" si="801"/>
        <v>Out of TAT</v>
      </c>
      <c r="AI4276" s="69">
        <f t="shared" ca="1" si="802"/>
        <v>20488</v>
      </c>
      <c r="AJ4276" s="69" t="str">
        <f ca="1">IF(AI4276&lt;0,"0-12",IFERROR(VLOOKUP(AI4276,Breakup[],2,FALSE),"&gt;24"))</f>
        <v>&gt;24</v>
      </c>
      <c r="AK4276" s="69" t="str">
        <f>VLOOKUP(V4276,Master!B:D,3,FALSE)</f>
        <v>South</v>
      </c>
      <c r="AL4276" s="69" t="str">
        <f t="shared" si="803"/>
        <v>Bangalore-CLS</v>
      </c>
    </row>
    <row r="4277" spans="1:38">
      <c r="A4277" s="14" t="s">
        <v>8883</v>
      </c>
      <c r="B4277" s="54">
        <v>44701.680038622697</v>
      </c>
      <c r="C4277" s="13" t="s">
        <v>265</v>
      </c>
      <c r="D4277" s="13">
        <v>142</v>
      </c>
      <c r="E4277" s="13" t="s">
        <v>8884</v>
      </c>
      <c r="F4277" s="13" t="s">
        <v>15</v>
      </c>
      <c r="G4277" s="14">
        <v>1653048896111</v>
      </c>
      <c r="H4277" s="55">
        <v>0.23398148148148101</v>
      </c>
      <c r="I4277" s="33">
        <v>44884.233981481499</v>
      </c>
      <c r="J4277" s="58">
        <v>44884</v>
      </c>
      <c r="K4277" s="13" t="s">
        <v>213</v>
      </c>
      <c r="L4277" s="13" t="s">
        <v>30</v>
      </c>
      <c r="M4277" s="13" t="s">
        <v>75</v>
      </c>
      <c r="N4277" s="13" t="s">
        <v>206</v>
      </c>
      <c r="O4277" s="33" t="s">
        <v>38</v>
      </c>
      <c r="P4277" s="58" t="s">
        <v>38</v>
      </c>
      <c r="Q4277" s="33" t="s">
        <v>207</v>
      </c>
      <c r="R4277" s="14" t="s">
        <v>38</v>
      </c>
      <c r="S4277" s="13" t="s">
        <v>216</v>
      </c>
      <c r="T4277" s="13" t="s">
        <v>217</v>
      </c>
      <c r="U4277" s="33">
        <f t="shared" ca="1" si="792"/>
        <v>45744.56914039352</v>
      </c>
      <c r="V4277" s="13" t="str">
        <f t="shared" si="793"/>
        <v>Bangalore</v>
      </c>
      <c r="W4277" s="13" t="str">
        <f t="shared" si="794"/>
        <v>CLS</v>
      </c>
      <c r="X4277" s="13">
        <f t="shared" si="795"/>
        <v>5</v>
      </c>
      <c r="Y4277" s="13" t="str">
        <f>IFERROR(VLOOKUP(C4277,ReceivingTeam[],2,FALSE),"HelpDesk")</f>
        <v>HelpDesk</v>
      </c>
      <c r="Z4277" s="67">
        <f t="shared" si="796"/>
        <v>44884.916666666664</v>
      </c>
      <c r="AA4277" s="68">
        <f t="shared" si="797"/>
        <v>44884</v>
      </c>
      <c r="AB4277" s="69" t="b">
        <f t="shared" si="798"/>
        <v>1</v>
      </c>
      <c r="AC4277" s="70">
        <f t="shared" si="799"/>
        <v>0.5</v>
      </c>
      <c r="AD4277" s="67">
        <f t="shared" si="800"/>
        <v>44884.916666666664</v>
      </c>
      <c r="AE4277" s="67">
        <f>VLOOKUP(V4277,'Branch Wise Work Timelines'!C:G,3,FALSE)+AA4277</f>
        <v>44884.416666666664</v>
      </c>
      <c r="AF4277" s="67">
        <f>IF(V4277="Bangalore",VLOOKUP(V4277,'Branch Wise Work Timelines'!C:G,4,FALSE)+AA4277+1,IF(V4277="Mumbai",VLOOKUP(V4277,'Branch Wise Work Timelines'!C:G,4,FALSE)+AA4277+1,VLOOKUP(V4277,'Branch Wise Work Timelines'!C:G,4,FALSE)+AA4277))</f>
        <v>44885.104166666664</v>
      </c>
      <c r="AG4277" s="67">
        <f>WORKDAY.INTL(AA4277,1,11)+VLOOKUP(V4277,'Branch Wise Work Timelines'!C:G,3,FALSE)</f>
        <v>44886.416666666664</v>
      </c>
      <c r="AH4277" s="69" t="str">
        <f t="shared" ca="1" si="801"/>
        <v>Out of TAT</v>
      </c>
      <c r="AI4277" s="69">
        <f t="shared" ca="1" si="802"/>
        <v>20632</v>
      </c>
      <c r="AJ4277" s="69" t="str">
        <f ca="1">IF(AI4277&lt;0,"0-12",IFERROR(VLOOKUP(AI4277,Breakup[],2,FALSE),"&gt;24"))</f>
        <v>&gt;24</v>
      </c>
      <c r="AK4277" s="69" t="str">
        <f>VLOOKUP(V4277,Master!B:D,3,FALSE)</f>
        <v>South</v>
      </c>
      <c r="AL4277" s="69" t="str">
        <f t="shared" si="803"/>
        <v>Bangalore-CLS</v>
      </c>
    </row>
    <row r="4278" spans="1:38">
      <c r="A4278" s="14" t="s">
        <v>8885</v>
      </c>
      <c r="B4278" s="54">
        <v>44701.769514085601</v>
      </c>
      <c r="C4278" s="13" t="s">
        <v>252</v>
      </c>
      <c r="D4278" s="13">
        <v>1827</v>
      </c>
      <c r="E4278" s="13" t="s">
        <v>8886</v>
      </c>
      <c r="F4278" s="13" t="s">
        <v>15</v>
      </c>
      <c r="G4278" s="14">
        <v>1653053249969</v>
      </c>
      <c r="H4278" s="55">
        <v>0.93927083333333306</v>
      </c>
      <c r="I4278" s="33">
        <v>44887.939270833303</v>
      </c>
      <c r="J4278" s="58">
        <v>44887</v>
      </c>
      <c r="K4278" s="13" t="s">
        <v>213</v>
      </c>
      <c r="L4278" s="13" t="s">
        <v>30</v>
      </c>
      <c r="M4278" s="13" t="s">
        <v>214</v>
      </c>
      <c r="N4278" s="13" t="s">
        <v>215</v>
      </c>
      <c r="O4278" s="33" t="s">
        <v>38</v>
      </c>
      <c r="P4278" s="58" t="s">
        <v>38</v>
      </c>
      <c r="Q4278" s="33" t="s">
        <v>207</v>
      </c>
      <c r="R4278" s="14" t="s">
        <v>38</v>
      </c>
      <c r="S4278" s="13" t="s">
        <v>216</v>
      </c>
      <c r="T4278" s="13" t="s">
        <v>217</v>
      </c>
      <c r="U4278" s="33">
        <f t="shared" ca="1" si="792"/>
        <v>45744.56914039352</v>
      </c>
      <c r="V4278" s="13" t="str">
        <f t="shared" si="793"/>
        <v>Bangalore</v>
      </c>
      <c r="W4278" s="13" t="str">
        <f t="shared" si="794"/>
        <v>CLS</v>
      </c>
      <c r="X4278" s="13">
        <f t="shared" si="795"/>
        <v>22</v>
      </c>
      <c r="Y4278" s="13" t="str">
        <f>IFERROR(VLOOKUP(C4278,ReceivingTeam[],2,FALSE),"HelpDesk")</f>
        <v>HelpDesk</v>
      </c>
      <c r="Z4278" s="67">
        <f t="shared" si="796"/>
        <v>44888.751770833303</v>
      </c>
      <c r="AA4278" s="68">
        <f t="shared" si="797"/>
        <v>44887</v>
      </c>
      <c r="AB4278" s="69" t="b">
        <f t="shared" si="798"/>
        <v>1</v>
      </c>
      <c r="AC4278" s="70">
        <f t="shared" si="799"/>
        <v>0.5</v>
      </c>
      <c r="AD4278" s="67">
        <f t="shared" si="800"/>
        <v>44888.751770833303</v>
      </c>
      <c r="AE4278" s="67">
        <f>VLOOKUP(V4278,'Branch Wise Work Timelines'!C:G,3,FALSE)+AA4278</f>
        <v>44887.416666666664</v>
      </c>
      <c r="AF4278" s="67">
        <f>IF(V4278="Bangalore",VLOOKUP(V4278,'Branch Wise Work Timelines'!C:G,4,FALSE)+AA4278+1,IF(V4278="Mumbai",VLOOKUP(V4278,'Branch Wise Work Timelines'!C:G,4,FALSE)+AA4278+1,VLOOKUP(V4278,'Branch Wise Work Timelines'!C:G,4,FALSE)+AA4278))</f>
        <v>44888.104166666664</v>
      </c>
      <c r="AG4278" s="67">
        <f>WORKDAY.INTL(AA4278,1,11)+VLOOKUP(V4278,'Branch Wise Work Timelines'!C:G,3,FALSE)</f>
        <v>44888.416666666664</v>
      </c>
      <c r="AH4278" s="69" t="str">
        <f t="shared" ca="1" si="801"/>
        <v>Out of TAT</v>
      </c>
      <c r="AI4278" s="69">
        <f t="shared" ca="1" si="802"/>
        <v>20540</v>
      </c>
      <c r="AJ4278" s="69" t="str">
        <f ca="1">IF(AI4278&lt;0,"0-12",IFERROR(VLOOKUP(AI4278,Breakup[],2,FALSE),"&gt;24"))</f>
        <v>&gt;24</v>
      </c>
      <c r="AK4278" s="69" t="str">
        <f>VLOOKUP(V4278,Master!B:D,3,FALSE)</f>
        <v>South</v>
      </c>
      <c r="AL4278" s="69" t="str">
        <f t="shared" si="803"/>
        <v>Bangalore-CLS</v>
      </c>
    </row>
    <row r="4279" spans="1:38">
      <c r="A4279" s="14" t="s">
        <v>8887</v>
      </c>
      <c r="B4279" s="54">
        <v>44701.784162812502</v>
      </c>
      <c r="C4279" s="13" t="s">
        <v>211</v>
      </c>
      <c r="D4279" s="13">
        <v>303</v>
      </c>
      <c r="E4279" s="13" t="s">
        <v>8888</v>
      </c>
      <c r="F4279" s="13" t="s">
        <v>15</v>
      </c>
      <c r="G4279" s="14">
        <v>1653056550003</v>
      </c>
      <c r="H4279" s="55">
        <v>0.93357638888888905</v>
      </c>
      <c r="I4279" s="33">
        <v>44884.933576388903</v>
      </c>
      <c r="J4279" s="58">
        <v>44884</v>
      </c>
      <c r="K4279" s="13" t="s">
        <v>213</v>
      </c>
      <c r="L4279" s="13" t="s">
        <v>30</v>
      </c>
      <c r="M4279" s="13" t="s">
        <v>75</v>
      </c>
      <c r="N4279" s="13" t="s">
        <v>215</v>
      </c>
      <c r="O4279" s="33" t="s">
        <v>38</v>
      </c>
      <c r="P4279" s="58" t="s">
        <v>38</v>
      </c>
      <c r="Q4279" s="33" t="s">
        <v>207</v>
      </c>
      <c r="R4279" s="14" t="s">
        <v>38</v>
      </c>
      <c r="S4279" s="13" t="s">
        <v>216</v>
      </c>
      <c r="T4279" s="13" t="s">
        <v>217</v>
      </c>
      <c r="U4279" s="33">
        <f t="shared" ca="1" si="792"/>
        <v>45744.56914039352</v>
      </c>
      <c r="V4279" s="13" t="str">
        <f t="shared" si="793"/>
        <v>Bangalore</v>
      </c>
      <c r="W4279" s="13" t="str">
        <f t="shared" si="794"/>
        <v>CLS</v>
      </c>
      <c r="X4279" s="13">
        <f t="shared" si="795"/>
        <v>22</v>
      </c>
      <c r="Y4279" s="13" t="str">
        <f>IFERROR(VLOOKUP(C4279,ReceivingTeam[],2,FALSE),"HelpDesk")</f>
        <v>HelpDesk</v>
      </c>
      <c r="Z4279" s="67">
        <f t="shared" si="796"/>
        <v>44886.746076388903</v>
      </c>
      <c r="AA4279" s="68">
        <f t="shared" si="797"/>
        <v>44884</v>
      </c>
      <c r="AB4279" s="69" t="b">
        <f t="shared" si="798"/>
        <v>1</v>
      </c>
      <c r="AC4279" s="70">
        <f t="shared" si="799"/>
        <v>0.5</v>
      </c>
      <c r="AD4279" s="67">
        <f t="shared" si="800"/>
        <v>44886.746076388903</v>
      </c>
      <c r="AE4279" s="67">
        <f>VLOOKUP(V4279,'Branch Wise Work Timelines'!C:G,3,FALSE)+AA4279</f>
        <v>44884.416666666664</v>
      </c>
      <c r="AF4279" s="67">
        <f>IF(V4279="Bangalore",VLOOKUP(V4279,'Branch Wise Work Timelines'!C:G,4,FALSE)+AA4279+1,IF(V4279="Mumbai",VLOOKUP(V4279,'Branch Wise Work Timelines'!C:G,4,FALSE)+AA4279+1,VLOOKUP(V4279,'Branch Wise Work Timelines'!C:G,4,FALSE)+AA4279))</f>
        <v>44885.104166666664</v>
      </c>
      <c r="AG4279" s="67">
        <f>WORKDAY.INTL(AA4279,1,11)+VLOOKUP(V4279,'Branch Wise Work Timelines'!C:G,3,FALSE)</f>
        <v>44886.416666666664</v>
      </c>
      <c r="AH4279" s="69" t="str">
        <f t="shared" ca="1" si="801"/>
        <v>Out of TAT</v>
      </c>
      <c r="AI4279" s="69">
        <f t="shared" ca="1" si="802"/>
        <v>20588</v>
      </c>
      <c r="AJ4279" s="69" t="str">
        <f ca="1">IF(AI4279&lt;0,"0-12",IFERROR(VLOOKUP(AI4279,Breakup[],2,FALSE),"&gt;24"))</f>
        <v>&gt;24</v>
      </c>
      <c r="AK4279" s="69" t="str">
        <f>VLOOKUP(V4279,Master!B:D,3,FALSE)</f>
        <v>South</v>
      </c>
      <c r="AL4279" s="69" t="str">
        <f t="shared" si="803"/>
        <v>Bangalore-CLS</v>
      </c>
    </row>
    <row r="4280" spans="1:38">
      <c r="A4280" s="14" t="s">
        <v>8889</v>
      </c>
      <c r="B4280" s="54">
        <v>44701.726579131901</v>
      </c>
      <c r="C4280" s="13" t="s">
        <v>154</v>
      </c>
      <c r="D4280" s="13">
        <v>1711</v>
      </c>
      <c r="E4280" s="13" t="s">
        <v>8890</v>
      </c>
      <c r="F4280" s="13" t="s">
        <v>24</v>
      </c>
      <c r="G4280" s="14">
        <v>1653053396871</v>
      </c>
      <c r="H4280" s="55">
        <v>0.33302083333333299</v>
      </c>
      <c r="I4280" s="33">
        <v>44881.333020833299</v>
      </c>
      <c r="J4280" s="58">
        <v>44881</v>
      </c>
      <c r="K4280" s="13" t="s">
        <v>452</v>
      </c>
      <c r="L4280" s="13" t="s">
        <v>36</v>
      </c>
      <c r="M4280" s="13" t="s">
        <v>154</v>
      </c>
      <c r="N4280" s="13" t="s">
        <v>206</v>
      </c>
      <c r="O4280" s="33" t="s">
        <v>38</v>
      </c>
      <c r="P4280" s="58" t="s">
        <v>38</v>
      </c>
      <c r="Q4280" s="33" t="s">
        <v>207</v>
      </c>
      <c r="R4280" s="14" t="s">
        <v>38</v>
      </c>
      <c r="S4280" s="13" t="s">
        <v>216</v>
      </c>
      <c r="T4280" s="13" t="s">
        <v>278</v>
      </c>
      <c r="U4280" s="33">
        <f t="shared" ca="1" si="792"/>
        <v>45744.56914039352</v>
      </c>
      <c r="V4280" s="13" t="str">
        <f t="shared" si="793"/>
        <v>Chennai</v>
      </c>
      <c r="W4280" s="13" t="str">
        <f t="shared" si="794"/>
        <v>DOMI</v>
      </c>
      <c r="X4280" s="13">
        <f t="shared" si="795"/>
        <v>7</v>
      </c>
      <c r="Y4280" s="13" t="str">
        <f>IFERROR(VLOOKUP(C4280,ReceivingTeam[],2,FALSE),"HelpDesk")</f>
        <v>Branch office</v>
      </c>
      <c r="Z4280" s="67">
        <f t="shared" si="796"/>
        <v>44885.062499999993</v>
      </c>
      <c r="AA4280" s="68">
        <f t="shared" si="797"/>
        <v>44881</v>
      </c>
      <c r="AB4280" s="69" t="b">
        <f t="shared" si="798"/>
        <v>1</v>
      </c>
      <c r="AC4280" s="70">
        <f t="shared" si="799"/>
        <v>3</v>
      </c>
      <c r="AD4280" s="67">
        <f t="shared" si="800"/>
        <v>44885.062499999993</v>
      </c>
      <c r="AE4280" s="67">
        <f>VLOOKUP(V4280,'Branch Wise Work Timelines'!C:G,3,FALSE)+AA4280</f>
        <v>44881.416666666664</v>
      </c>
      <c r="AF4280" s="67">
        <f>IF(V4280="Bangalore",VLOOKUP(V4280,'Branch Wise Work Timelines'!C:G,4,FALSE)+AA4280+1,IF(V4280="Mumbai",VLOOKUP(V4280,'Branch Wise Work Timelines'!C:G,4,FALSE)+AA4280+1,VLOOKUP(V4280,'Branch Wise Work Timelines'!C:G,4,FALSE)+AA4280))</f>
        <v>44881.770833333336</v>
      </c>
      <c r="AG4280" s="67">
        <f>WORKDAY.INTL(AA4280,1,11)+VLOOKUP(V4280,'Branch Wise Work Timelines'!C:G,3,FALSE)</f>
        <v>44882.416666666664</v>
      </c>
      <c r="AH4280" s="69" t="str">
        <f t="shared" ca="1" si="801"/>
        <v>Out of TAT</v>
      </c>
      <c r="AI4280" s="69">
        <f t="shared" ca="1" si="802"/>
        <v>20629</v>
      </c>
      <c r="AJ4280" s="69" t="str">
        <f ca="1">IF(AI4280&lt;0,"0-12",IFERROR(VLOOKUP(AI4280,Breakup[],2,FALSE),"&gt;24"))</f>
        <v>&gt;24</v>
      </c>
      <c r="AK4280" s="69" t="str">
        <f>VLOOKUP(V4280,Master!B:D,3,FALSE)</f>
        <v>South</v>
      </c>
      <c r="AL4280" s="69" t="str">
        <f t="shared" si="803"/>
        <v>Chennai</v>
      </c>
    </row>
    <row r="4281" spans="1:38">
      <c r="A4281" s="14" t="s">
        <v>8891</v>
      </c>
      <c r="B4281" s="54">
        <v>44701.728086458301</v>
      </c>
      <c r="C4281" s="13" t="s">
        <v>117</v>
      </c>
      <c r="D4281" s="13">
        <v>284</v>
      </c>
      <c r="E4281" s="13" t="s">
        <v>8892</v>
      </c>
      <c r="F4281" s="13" t="s">
        <v>24</v>
      </c>
      <c r="G4281" s="14">
        <v>1653053396871</v>
      </c>
      <c r="H4281" s="55">
        <v>0.52313657407407399</v>
      </c>
      <c r="I4281" s="33">
        <v>44886.523136574098</v>
      </c>
      <c r="J4281" s="58">
        <v>44886</v>
      </c>
      <c r="K4281" s="13" t="s">
        <v>452</v>
      </c>
      <c r="L4281" s="13" t="s">
        <v>36</v>
      </c>
      <c r="M4281" s="13" t="s">
        <v>154</v>
      </c>
      <c r="N4281" s="13" t="s">
        <v>206</v>
      </c>
      <c r="O4281" s="33" t="s">
        <v>38</v>
      </c>
      <c r="P4281" s="58" t="s">
        <v>38</v>
      </c>
      <c r="Q4281" s="33" t="s">
        <v>207</v>
      </c>
      <c r="R4281" s="14" t="s">
        <v>38</v>
      </c>
      <c r="S4281" s="13" t="s">
        <v>216</v>
      </c>
      <c r="T4281" s="13" t="s">
        <v>278</v>
      </c>
      <c r="U4281" s="33">
        <f t="shared" ca="1" si="792"/>
        <v>45744.56914039352</v>
      </c>
      <c r="V4281" s="13" t="str">
        <f t="shared" si="793"/>
        <v>Chennai</v>
      </c>
      <c r="W4281" s="13" t="str">
        <f t="shared" si="794"/>
        <v>DOMI</v>
      </c>
      <c r="X4281" s="13">
        <f t="shared" si="795"/>
        <v>12</v>
      </c>
      <c r="Y4281" s="13" t="str">
        <f>IFERROR(VLOOKUP(C4281,ReceivingTeam[],2,FALSE),"HelpDesk")</f>
        <v>Branch office</v>
      </c>
      <c r="Z4281" s="67">
        <f t="shared" si="796"/>
        <v>44890.168969907427</v>
      </c>
      <c r="AA4281" s="68">
        <f t="shared" si="797"/>
        <v>44886</v>
      </c>
      <c r="AB4281" s="69" t="b">
        <f t="shared" si="798"/>
        <v>1</v>
      </c>
      <c r="AC4281" s="70">
        <f t="shared" si="799"/>
        <v>3</v>
      </c>
      <c r="AD4281" s="67">
        <f t="shared" si="800"/>
        <v>44890.168969907427</v>
      </c>
      <c r="AE4281" s="67">
        <f>VLOOKUP(V4281,'Branch Wise Work Timelines'!C:G,3,FALSE)+AA4281</f>
        <v>44886.416666666664</v>
      </c>
      <c r="AF4281" s="67">
        <f>IF(V4281="Bangalore",VLOOKUP(V4281,'Branch Wise Work Timelines'!C:G,4,FALSE)+AA4281+1,IF(V4281="Mumbai",VLOOKUP(V4281,'Branch Wise Work Timelines'!C:G,4,FALSE)+AA4281+1,VLOOKUP(V4281,'Branch Wise Work Timelines'!C:G,4,FALSE)+AA4281))</f>
        <v>44886.770833333336</v>
      </c>
      <c r="AG4281" s="67">
        <f>WORKDAY.INTL(AA4281,1,11)+VLOOKUP(V4281,'Branch Wise Work Timelines'!C:G,3,FALSE)</f>
        <v>44887.416666666664</v>
      </c>
      <c r="AH4281" s="69" t="str">
        <f t="shared" ca="1" si="801"/>
        <v>Out of TAT</v>
      </c>
      <c r="AI4281" s="69">
        <f t="shared" ca="1" si="802"/>
        <v>20506</v>
      </c>
      <c r="AJ4281" s="69" t="str">
        <f ca="1">IF(AI4281&lt;0,"0-12",IFERROR(VLOOKUP(AI4281,Breakup[],2,FALSE),"&gt;24"))</f>
        <v>&gt;24</v>
      </c>
      <c r="AK4281" s="69" t="str">
        <f>VLOOKUP(V4281,Master!B:D,3,FALSE)</f>
        <v>South</v>
      </c>
      <c r="AL4281" s="69" t="str">
        <f t="shared" si="803"/>
        <v>Chennai</v>
      </c>
    </row>
    <row r="4282" spans="1:38">
      <c r="A4282" s="14" t="s">
        <v>8893</v>
      </c>
      <c r="B4282" s="54">
        <v>44700.662029016203</v>
      </c>
      <c r="C4282" s="13" t="s">
        <v>158</v>
      </c>
      <c r="D4282" s="13">
        <v>1568</v>
      </c>
      <c r="E4282" s="13" t="s">
        <v>8894</v>
      </c>
      <c r="F4282" s="13" t="s">
        <v>33</v>
      </c>
      <c r="G4282" s="14">
        <v>1653048876901</v>
      </c>
      <c r="H4282" s="55">
        <v>0.28708333333333302</v>
      </c>
      <c r="I4282" s="33">
        <v>44890.2870833333</v>
      </c>
      <c r="J4282" s="58">
        <v>44890</v>
      </c>
      <c r="K4282" s="13" t="s">
        <v>452</v>
      </c>
      <c r="L4282" s="13" t="s">
        <v>36</v>
      </c>
      <c r="M4282" s="13" t="s">
        <v>6447</v>
      </c>
      <c r="N4282" s="13" t="s">
        <v>206</v>
      </c>
      <c r="O4282" s="33" t="s">
        <v>38</v>
      </c>
      <c r="P4282" s="58" t="s">
        <v>38</v>
      </c>
      <c r="Q4282" s="33" t="s">
        <v>207</v>
      </c>
      <c r="R4282" s="14" t="s">
        <v>38</v>
      </c>
      <c r="S4282" s="13" t="s">
        <v>216</v>
      </c>
      <c r="T4282" s="13" t="s">
        <v>217</v>
      </c>
      <c r="U4282" s="33">
        <f t="shared" ca="1" si="792"/>
        <v>45744.56914039352</v>
      </c>
      <c r="V4282" s="13" t="str">
        <f t="shared" si="793"/>
        <v>Chennai</v>
      </c>
      <c r="W4282" s="13" t="str">
        <f t="shared" si="794"/>
        <v>RI</v>
      </c>
      <c r="X4282" s="13">
        <f t="shared" si="795"/>
        <v>6</v>
      </c>
      <c r="Y4282" s="13" t="str">
        <f>IFERROR(VLOOKUP(C4282,ReceivingTeam[],2,FALSE),"HelpDesk")</f>
        <v>Branch office</v>
      </c>
      <c r="Z4282" s="67">
        <f t="shared" si="796"/>
        <v>44891.562499999993</v>
      </c>
      <c r="AA4282" s="68">
        <f t="shared" si="797"/>
        <v>44890</v>
      </c>
      <c r="AB4282" s="69" t="b">
        <f t="shared" si="798"/>
        <v>1</v>
      </c>
      <c r="AC4282" s="70">
        <f t="shared" si="799"/>
        <v>0.5</v>
      </c>
      <c r="AD4282" s="67">
        <f t="shared" si="800"/>
        <v>44891.562499999993</v>
      </c>
      <c r="AE4282" s="67">
        <f>VLOOKUP(V4282,'Branch Wise Work Timelines'!C:G,3,FALSE)+AA4282</f>
        <v>44890.416666666664</v>
      </c>
      <c r="AF4282" s="67">
        <f>IF(V4282="Bangalore",VLOOKUP(V4282,'Branch Wise Work Timelines'!C:G,4,FALSE)+AA4282+1,IF(V4282="Mumbai",VLOOKUP(V4282,'Branch Wise Work Timelines'!C:G,4,FALSE)+AA4282+1,VLOOKUP(V4282,'Branch Wise Work Timelines'!C:G,4,FALSE)+AA4282))</f>
        <v>44890.770833333336</v>
      </c>
      <c r="AG4282" s="67">
        <f>WORKDAY.INTL(AA4282,1,11)+VLOOKUP(V4282,'Branch Wise Work Timelines'!C:G,3,FALSE)</f>
        <v>44891.416666666664</v>
      </c>
      <c r="AH4282" s="69" t="str">
        <f t="shared" ca="1" si="801"/>
        <v>Out of TAT</v>
      </c>
      <c r="AI4282" s="69">
        <f t="shared" ca="1" si="802"/>
        <v>20473</v>
      </c>
      <c r="AJ4282" s="69" t="str">
        <f ca="1">IF(AI4282&lt;0,"0-12",IFERROR(VLOOKUP(AI4282,Breakup[],2,FALSE),"&gt;24"))</f>
        <v>&gt;24</v>
      </c>
      <c r="AK4282" s="69" t="str">
        <f>VLOOKUP(V4282,Master!B:D,3,FALSE)</f>
        <v>South</v>
      </c>
      <c r="AL4282" s="69" t="str">
        <f t="shared" si="803"/>
        <v>Chennai</v>
      </c>
    </row>
    <row r="4283" spans="1:38">
      <c r="A4283" s="14" t="s">
        <v>8895</v>
      </c>
      <c r="B4283" s="54">
        <v>44701.741817048598</v>
      </c>
      <c r="C4283" s="13" t="s">
        <v>235</v>
      </c>
      <c r="D4283" s="13">
        <v>325</v>
      </c>
      <c r="E4283" s="13" t="s">
        <v>8896</v>
      </c>
      <c r="F4283" s="13" t="s">
        <v>15</v>
      </c>
      <c r="G4283" s="14">
        <v>1653050089671</v>
      </c>
      <c r="H4283" s="55">
        <v>0.112048611111111</v>
      </c>
      <c r="I4283" s="33">
        <v>44885.112048611103</v>
      </c>
      <c r="J4283" s="58">
        <v>44885</v>
      </c>
      <c r="K4283" s="13" t="s">
        <v>213</v>
      </c>
      <c r="L4283" s="13" t="s">
        <v>30</v>
      </c>
      <c r="M4283" s="13" t="s">
        <v>214</v>
      </c>
      <c r="N4283" s="13" t="s">
        <v>206</v>
      </c>
      <c r="O4283" s="33" t="s">
        <v>38</v>
      </c>
      <c r="P4283" s="58" t="s">
        <v>38</v>
      </c>
      <c r="Q4283" s="33" t="s">
        <v>207</v>
      </c>
      <c r="R4283" s="14" t="s">
        <v>38</v>
      </c>
      <c r="S4283" s="13" t="s">
        <v>216</v>
      </c>
      <c r="T4283" s="13" t="s">
        <v>217</v>
      </c>
      <c r="U4283" s="33">
        <f t="shared" ca="1" si="792"/>
        <v>45744.56914039352</v>
      </c>
      <c r="V4283" s="13" t="str">
        <f t="shared" si="793"/>
        <v>Bangalore</v>
      </c>
      <c r="W4283" s="13" t="str">
        <f t="shared" si="794"/>
        <v>CLS</v>
      </c>
      <c r="X4283" s="13">
        <f t="shared" si="795"/>
        <v>2</v>
      </c>
      <c r="Y4283" s="13" t="str">
        <f>IFERROR(VLOOKUP(C4283,ReceivingTeam[],2,FALSE),"HelpDesk")</f>
        <v>HelpDesk</v>
      </c>
      <c r="Z4283" s="67">
        <f t="shared" si="796"/>
        <v>44885.916666666664</v>
      </c>
      <c r="AA4283" s="68">
        <f t="shared" si="797"/>
        <v>44885</v>
      </c>
      <c r="AB4283" s="69" t="b">
        <f t="shared" si="798"/>
        <v>0</v>
      </c>
      <c r="AC4283" s="70">
        <f t="shared" si="799"/>
        <v>0.5</v>
      </c>
      <c r="AD4283" s="67">
        <f t="shared" si="800"/>
        <v>44885.916666666664</v>
      </c>
      <c r="AE4283" s="67">
        <f>VLOOKUP(V4283,'Branch Wise Work Timelines'!C:G,3,FALSE)+AA4283</f>
        <v>44885.416666666664</v>
      </c>
      <c r="AF4283" s="67">
        <f>IF(V4283="Bangalore",VLOOKUP(V4283,'Branch Wise Work Timelines'!C:G,4,FALSE)+AA4283+1,IF(V4283="Mumbai",VLOOKUP(V4283,'Branch Wise Work Timelines'!C:G,4,FALSE)+AA4283+1,VLOOKUP(V4283,'Branch Wise Work Timelines'!C:G,4,FALSE)+AA4283))</f>
        <v>44886.104166666664</v>
      </c>
      <c r="AG4283" s="67">
        <f>WORKDAY.INTL(AA4283,1,11)+VLOOKUP(V4283,'Branch Wise Work Timelines'!C:G,3,FALSE)</f>
        <v>44886.416666666664</v>
      </c>
      <c r="AH4283" s="69" t="str">
        <f t="shared" ca="1" si="801"/>
        <v>Out of TAT</v>
      </c>
      <c r="AI4283" s="69">
        <f t="shared" ca="1" si="802"/>
        <v>20608</v>
      </c>
      <c r="AJ4283" s="69" t="str">
        <f ca="1">IF(AI4283&lt;0,"0-12",IFERROR(VLOOKUP(AI4283,Breakup[],2,FALSE),"&gt;24"))</f>
        <v>&gt;24</v>
      </c>
      <c r="AK4283" s="69" t="str">
        <f>VLOOKUP(V4283,Master!B:D,3,FALSE)</f>
        <v>South</v>
      </c>
      <c r="AL4283" s="69" t="str">
        <f t="shared" si="803"/>
        <v>Bangalore-CLS</v>
      </c>
    </row>
    <row r="4284" spans="1:38">
      <c r="A4284" s="14" t="s">
        <v>8897</v>
      </c>
      <c r="B4284" s="54">
        <v>44701.691537650499</v>
      </c>
      <c r="C4284" s="13" t="s">
        <v>586</v>
      </c>
      <c r="D4284" s="13">
        <v>1818</v>
      </c>
      <c r="E4284" s="13" t="s">
        <v>8898</v>
      </c>
      <c r="F4284" s="13" t="s">
        <v>15</v>
      </c>
      <c r="G4284" s="14">
        <v>1653046672988</v>
      </c>
      <c r="H4284" s="55">
        <v>0.770821759259259</v>
      </c>
      <c r="I4284" s="33">
        <v>44891.770821759303</v>
      </c>
      <c r="J4284" s="58">
        <v>44891</v>
      </c>
      <c r="K4284" s="13" t="s">
        <v>213</v>
      </c>
      <c r="L4284" s="13" t="s">
        <v>30</v>
      </c>
      <c r="M4284" s="13" t="s">
        <v>75</v>
      </c>
      <c r="N4284" s="13" t="s">
        <v>206</v>
      </c>
      <c r="O4284" s="33">
        <v>44891.264826388899</v>
      </c>
      <c r="P4284" s="58">
        <v>44891</v>
      </c>
      <c r="Q4284" s="33" t="s">
        <v>237</v>
      </c>
      <c r="R4284" s="14">
        <v>548</v>
      </c>
      <c r="S4284" s="13" t="s">
        <v>208</v>
      </c>
      <c r="T4284" s="13" t="s">
        <v>209</v>
      </c>
      <c r="U4284" s="33">
        <f t="shared" ca="1" si="792"/>
        <v>45744.56914039352</v>
      </c>
      <c r="V4284" s="13" t="str">
        <f t="shared" si="793"/>
        <v>Bangalore</v>
      </c>
      <c r="W4284" s="13" t="str">
        <f t="shared" si="794"/>
        <v>CLS</v>
      </c>
      <c r="X4284" s="13">
        <f t="shared" si="795"/>
        <v>18</v>
      </c>
      <c r="Y4284" s="13" t="str">
        <f>IFERROR(VLOOKUP(C4284,ReceivingTeam[],2,FALSE),"HelpDesk")</f>
        <v>HelpDesk</v>
      </c>
      <c r="Z4284" s="67">
        <f t="shared" si="796"/>
        <v>44893.583321759303</v>
      </c>
      <c r="AA4284" s="68">
        <f t="shared" si="797"/>
        <v>44891</v>
      </c>
      <c r="AB4284" s="69" t="b">
        <f t="shared" si="798"/>
        <v>1</v>
      </c>
      <c r="AC4284" s="70">
        <f t="shared" si="799"/>
        <v>0.5</v>
      </c>
      <c r="AD4284" s="67">
        <f t="shared" si="800"/>
        <v>44893.583321759303</v>
      </c>
      <c r="AE4284" s="67">
        <f>VLOOKUP(V4284,'Branch Wise Work Timelines'!C:G,3,FALSE)+AA4284</f>
        <v>44891.416666666664</v>
      </c>
      <c r="AF4284" s="67">
        <f>IF(V4284="Bangalore",VLOOKUP(V4284,'Branch Wise Work Timelines'!C:G,4,FALSE)+AA4284+1,IF(V4284="Mumbai",VLOOKUP(V4284,'Branch Wise Work Timelines'!C:G,4,FALSE)+AA4284+1,VLOOKUP(V4284,'Branch Wise Work Timelines'!C:G,4,FALSE)+AA4284))</f>
        <v>44892.104166666664</v>
      </c>
      <c r="AG4284" s="67">
        <f>WORKDAY.INTL(AA4284,1,11)+VLOOKUP(V4284,'Branch Wise Work Timelines'!C:G,3,FALSE)</f>
        <v>44893.416666666664</v>
      </c>
      <c r="AH4284" s="69" t="str">
        <f t="shared" si="801"/>
        <v>Met</v>
      </c>
      <c r="AI4284" s="69">
        <f t="shared" ca="1" si="802"/>
        <v>20424</v>
      </c>
      <c r="AJ4284" s="69" t="str">
        <f ca="1">IF(AI4284&lt;0,"0-12",IFERROR(VLOOKUP(AI4284,Breakup[],2,FALSE),"&gt;24"))</f>
        <v>&gt;24</v>
      </c>
      <c r="AK4284" s="69" t="str">
        <f>VLOOKUP(V4284,Master!B:D,3,FALSE)</f>
        <v>South</v>
      </c>
      <c r="AL4284" s="69" t="str">
        <f t="shared" si="803"/>
        <v>Bangalore-CLS</v>
      </c>
    </row>
    <row r="4285" spans="1:38">
      <c r="A4285" s="14" t="s">
        <v>8899</v>
      </c>
      <c r="B4285" s="54">
        <v>44701.782774965301</v>
      </c>
      <c r="C4285" s="13" t="s">
        <v>467</v>
      </c>
      <c r="D4285" s="13">
        <v>1487</v>
      </c>
      <c r="E4285" s="13" t="s">
        <v>8900</v>
      </c>
      <c r="F4285" s="13" t="s">
        <v>15</v>
      </c>
      <c r="G4285" s="14">
        <v>1653054189256</v>
      </c>
      <c r="H4285" s="55">
        <v>0.51092592592592601</v>
      </c>
      <c r="I4285" s="33">
        <v>44886.510925925897</v>
      </c>
      <c r="J4285" s="58">
        <v>44886</v>
      </c>
      <c r="K4285" s="13" t="s">
        <v>213</v>
      </c>
      <c r="L4285" s="13" t="s">
        <v>30</v>
      </c>
      <c r="M4285" s="13" t="s">
        <v>214</v>
      </c>
      <c r="N4285" s="13" t="s">
        <v>206</v>
      </c>
      <c r="O4285" s="33" t="s">
        <v>38</v>
      </c>
      <c r="P4285" s="58" t="s">
        <v>38</v>
      </c>
      <c r="Q4285" s="33" t="s">
        <v>207</v>
      </c>
      <c r="R4285" s="14" t="s">
        <v>38</v>
      </c>
      <c r="S4285" s="13" t="s">
        <v>216</v>
      </c>
      <c r="T4285" s="13" t="s">
        <v>217</v>
      </c>
      <c r="U4285" s="33">
        <f t="shared" ca="1" si="792"/>
        <v>45744.56914039352</v>
      </c>
      <c r="V4285" s="13" t="str">
        <f t="shared" si="793"/>
        <v>Bangalore</v>
      </c>
      <c r="W4285" s="13" t="str">
        <f t="shared" si="794"/>
        <v>CLS</v>
      </c>
      <c r="X4285" s="13">
        <f t="shared" si="795"/>
        <v>12</v>
      </c>
      <c r="Y4285" s="13" t="str">
        <f>IFERROR(VLOOKUP(C4285,ReceivingTeam[],2,FALSE),"HelpDesk")</f>
        <v>HelpDesk</v>
      </c>
      <c r="Z4285" s="67">
        <f t="shared" si="796"/>
        <v>44887.010925925897</v>
      </c>
      <c r="AA4285" s="68">
        <f t="shared" si="797"/>
        <v>44886</v>
      </c>
      <c r="AB4285" s="69" t="b">
        <f t="shared" si="798"/>
        <v>1</v>
      </c>
      <c r="AC4285" s="70">
        <f t="shared" si="799"/>
        <v>0.5</v>
      </c>
      <c r="AD4285" s="67">
        <f t="shared" si="800"/>
        <v>44887.010925925897</v>
      </c>
      <c r="AE4285" s="67">
        <f>VLOOKUP(V4285,'Branch Wise Work Timelines'!C:G,3,FALSE)+AA4285</f>
        <v>44886.416666666664</v>
      </c>
      <c r="AF4285" s="67">
        <f>IF(V4285="Bangalore",VLOOKUP(V4285,'Branch Wise Work Timelines'!C:G,4,FALSE)+AA4285+1,IF(V4285="Mumbai",VLOOKUP(V4285,'Branch Wise Work Timelines'!C:G,4,FALSE)+AA4285+1,VLOOKUP(V4285,'Branch Wise Work Timelines'!C:G,4,FALSE)+AA4285))</f>
        <v>44887.104166666664</v>
      </c>
      <c r="AG4285" s="67">
        <f>WORKDAY.INTL(AA4285,1,11)+VLOOKUP(V4285,'Branch Wise Work Timelines'!C:G,3,FALSE)</f>
        <v>44887.416666666664</v>
      </c>
      <c r="AH4285" s="69" t="str">
        <f t="shared" ca="1" si="801"/>
        <v>Out of TAT</v>
      </c>
      <c r="AI4285" s="69">
        <f t="shared" ca="1" si="802"/>
        <v>20582</v>
      </c>
      <c r="AJ4285" s="69" t="str">
        <f ca="1">IF(AI4285&lt;0,"0-12",IFERROR(VLOOKUP(AI4285,Breakup[],2,FALSE),"&gt;24"))</f>
        <v>&gt;24</v>
      </c>
      <c r="AK4285" s="69" t="str">
        <f>VLOOKUP(V4285,Master!B:D,3,FALSE)</f>
        <v>South</v>
      </c>
      <c r="AL4285" s="69" t="str">
        <f t="shared" si="803"/>
        <v>Bangalore-CLS</v>
      </c>
    </row>
    <row r="4286" spans="1:38">
      <c r="A4286" s="14" t="s">
        <v>8901</v>
      </c>
      <c r="B4286" s="54">
        <v>44701.706791238401</v>
      </c>
      <c r="C4286" s="13" t="s">
        <v>467</v>
      </c>
      <c r="D4286" s="13">
        <v>836</v>
      </c>
      <c r="E4286" s="13" t="s">
        <v>8902</v>
      </c>
      <c r="F4286" s="13" t="s">
        <v>15</v>
      </c>
      <c r="G4286" s="14">
        <v>1653053249969</v>
      </c>
      <c r="H4286" s="55">
        <v>0.192673611111111</v>
      </c>
      <c r="I4286" s="33">
        <v>44890.192673611098</v>
      </c>
      <c r="J4286" s="58">
        <v>44890</v>
      </c>
      <c r="K4286" s="13" t="s">
        <v>213</v>
      </c>
      <c r="L4286" s="13" t="s">
        <v>30</v>
      </c>
      <c r="M4286" s="13" t="s">
        <v>214</v>
      </c>
      <c r="N4286" s="13" t="s">
        <v>215</v>
      </c>
      <c r="O4286" s="33" t="s">
        <v>38</v>
      </c>
      <c r="P4286" s="58" t="s">
        <v>38</v>
      </c>
      <c r="Q4286" s="33" t="s">
        <v>207</v>
      </c>
      <c r="R4286" s="14" t="s">
        <v>38</v>
      </c>
      <c r="S4286" s="13" t="s">
        <v>216</v>
      </c>
      <c r="T4286" s="13" t="s">
        <v>217</v>
      </c>
      <c r="U4286" s="33">
        <f t="shared" ca="1" si="792"/>
        <v>45744.56914039352</v>
      </c>
      <c r="V4286" s="13" t="str">
        <f t="shared" si="793"/>
        <v>Bangalore</v>
      </c>
      <c r="W4286" s="13" t="str">
        <f t="shared" si="794"/>
        <v>CLS</v>
      </c>
      <c r="X4286" s="13">
        <f t="shared" si="795"/>
        <v>4</v>
      </c>
      <c r="Y4286" s="13" t="str">
        <f>IFERROR(VLOOKUP(C4286,ReceivingTeam[],2,FALSE),"HelpDesk")</f>
        <v>HelpDesk</v>
      </c>
      <c r="Z4286" s="67">
        <f t="shared" si="796"/>
        <v>44890.916666666664</v>
      </c>
      <c r="AA4286" s="68">
        <f t="shared" si="797"/>
        <v>44890</v>
      </c>
      <c r="AB4286" s="69" t="b">
        <f t="shared" si="798"/>
        <v>1</v>
      </c>
      <c r="AC4286" s="70">
        <f t="shared" si="799"/>
        <v>0.5</v>
      </c>
      <c r="AD4286" s="67">
        <f t="shared" si="800"/>
        <v>44890.916666666664</v>
      </c>
      <c r="AE4286" s="67">
        <f>VLOOKUP(V4286,'Branch Wise Work Timelines'!C:G,3,FALSE)+AA4286</f>
        <v>44890.416666666664</v>
      </c>
      <c r="AF4286" s="67">
        <f>IF(V4286="Bangalore",VLOOKUP(V4286,'Branch Wise Work Timelines'!C:G,4,FALSE)+AA4286+1,IF(V4286="Mumbai",VLOOKUP(V4286,'Branch Wise Work Timelines'!C:G,4,FALSE)+AA4286+1,VLOOKUP(V4286,'Branch Wise Work Timelines'!C:G,4,FALSE)+AA4286))</f>
        <v>44891.104166666664</v>
      </c>
      <c r="AG4286" s="67">
        <f>WORKDAY.INTL(AA4286,1,11)+VLOOKUP(V4286,'Branch Wise Work Timelines'!C:G,3,FALSE)</f>
        <v>44891.416666666664</v>
      </c>
      <c r="AH4286" s="69" t="str">
        <f t="shared" ca="1" si="801"/>
        <v>Out of TAT</v>
      </c>
      <c r="AI4286" s="69">
        <f t="shared" ca="1" si="802"/>
        <v>20488</v>
      </c>
      <c r="AJ4286" s="69" t="str">
        <f ca="1">IF(AI4286&lt;0,"0-12",IFERROR(VLOOKUP(AI4286,Breakup[],2,FALSE),"&gt;24"))</f>
        <v>&gt;24</v>
      </c>
      <c r="AK4286" s="69" t="str">
        <f>VLOOKUP(V4286,Master!B:D,3,FALSE)</f>
        <v>South</v>
      </c>
      <c r="AL4286" s="69" t="str">
        <f t="shared" si="803"/>
        <v>Bangalore-CLS</v>
      </c>
    </row>
    <row r="4287" spans="1:38">
      <c r="A4287" s="14" t="s">
        <v>8903</v>
      </c>
      <c r="B4287" s="54">
        <v>44701.6975539005</v>
      </c>
      <c r="C4287" s="13" t="s">
        <v>372</v>
      </c>
      <c r="D4287" s="13">
        <v>539</v>
      </c>
      <c r="E4287" s="13" t="s">
        <v>8904</v>
      </c>
      <c r="F4287" s="13" t="s">
        <v>15</v>
      </c>
      <c r="G4287" s="14">
        <v>1653046672988</v>
      </c>
      <c r="H4287" s="55">
        <v>0.30135416666666698</v>
      </c>
      <c r="I4287" s="33">
        <v>44883.301354166702</v>
      </c>
      <c r="J4287" s="58">
        <v>44883</v>
      </c>
      <c r="K4287" s="13" t="s">
        <v>213</v>
      </c>
      <c r="L4287" s="13" t="s">
        <v>30</v>
      </c>
      <c r="M4287" s="13" t="s">
        <v>75</v>
      </c>
      <c r="N4287" s="13" t="s">
        <v>206</v>
      </c>
      <c r="O4287" s="33" t="s">
        <v>38</v>
      </c>
      <c r="P4287" s="58" t="s">
        <v>38</v>
      </c>
      <c r="Q4287" s="33" t="s">
        <v>207</v>
      </c>
      <c r="R4287" s="14" t="s">
        <v>38</v>
      </c>
      <c r="S4287" s="13" t="s">
        <v>208</v>
      </c>
      <c r="T4287" s="13" t="s">
        <v>209</v>
      </c>
      <c r="U4287" s="33">
        <f t="shared" ca="1" si="792"/>
        <v>45744.56914039352</v>
      </c>
      <c r="V4287" s="13" t="str">
        <f t="shared" si="793"/>
        <v>Bangalore</v>
      </c>
      <c r="W4287" s="13" t="str">
        <f t="shared" si="794"/>
        <v>CLS</v>
      </c>
      <c r="X4287" s="13">
        <f t="shared" si="795"/>
        <v>7</v>
      </c>
      <c r="Y4287" s="13" t="str">
        <f>IFERROR(VLOOKUP(C4287,ReceivingTeam[],2,FALSE),"HelpDesk")</f>
        <v>HelpDesk</v>
      </c>
      <c r="Z4287" s="67">
        <f t="shared" si="796"/>
        <v>44883.916666666664</v>
      </c>
      <c r="AA4287" s="68">
        <f t="shared" si="797"/>
        <v>44883</v>
      </c>
      <c r="AB4287" s="69" t="b">
        <f t="shared" si="798"/>
        <v>1</v>
      </c>
      <c r="AC4287" s="70">
        <f t="shared" si="799"/>
        <v>0.5</v>
      </c>
      <c r="AD4287" s="67">
        <f t="shared" si="800"/>
        <v>44883.916666666664</v>
      </c>
      <c r="AE4287" s="67">
        <f>VLOOKUP(V4287,'Branch Wise Work Timelines'!C:G,3,FALSE)+AA4287</f>
        <v>44883.416666666664</v>
      </c>
      <c r="AF4287" s="67">
        <f>IF(V4287="Bangalore",VLOOKUP(V4287,'Branch Wise Work Timelines'!C:G,4,FALSE)+AA4287+1,IF(V4287="Mumbai",VLOOKUP(V4287,'Branch Wise Work Timelines'!C:G,4,FALSE)+AA4287+1,VLOOKUP(V4287,'Branch Wise Work Timelines'!C:G,4,FALSE)+AA4287))</f>
        <v>44884.104166666664</v>
      </c>
      <c r="AG4287" s="67">
        <f>WORKDAY.INTL(AA4287,1,11)+VLOOKUP(V4287,'Branch Wise Work Timelines'!C:G,3,FALSE)</f>
        <v>44884.416666666664</v>
      </c>
      <c r="AH4287" s="69" t="str">
        <f t="shared" ca="1" si="801"/>
        <v>Out of TAT</v>
      </c>
      <c r="AI4287" s="69">
        <f t="shared" ca="1" si="802"/>
        <v>20656</v>
      </c>
      <c r="AJ4287" s="69" t="str">
        <f ca="1">IF(AI4287&lt;0,"0-12",IFERROR(VLOOKUP(AI4287,Breakup[],2,FALSE),"&gt;24"))</f>
        <v>&gt;24</v>
      </c>
      <c r="AK4287" s="69" t="str">
        <f>VLOOKUP(V4287,Master!B:D,3,FALSE)</f>
        <v>South</v>
      </c>
      <c r="AL4287" s="69" t="str">
        <f t="shared" si="803"/>
        <v>Bangalore-CLS</v>
      </c>
    </row>
    <row r="4288" spans="1:38">
      <c r="A4288" s="14" t="s">
        <v>8905</v>
      </c>
      <c r="B4288" s="54">
        <v>44701.661183101904</v>
      </c>
      <c r="C4288" s="13" t="s">
        <v>1342</v>
      </c>
      <c r="D4288" s="13">
        <v>541</v>
      </c>
      <c r="E4288" s="13" t="s">
        <v>8906</v>
      </c>
      <c r="F4288" s="13" t="s">
        <v>15</v>
      </c>
      <c r="G4288" s="14">
        <v>1653053249969</v>
      </c>
      <c r="H4288" s="55">
        <v>0.94003472222222195</v>
      </c>
      <c r="I4288" s="33">
        <v>44886.940034722204</v>
      </c>
      <c r="J4288" s="58">
        <v>44886</v>
      </c>
      <c r="K4288" s="13" t="s">
        <v>213</v>
      </c>
      <c r="L4288" s="13" t="s">
        <v>30</v>
      </c>
      <c r="M4288" s="13" t="s">
        <v>214</v>
      </c>
      <c r="N4288" s="13" t="s">
        <v>215</v>
      </c>
      <c r="O4288" s="33" t="s">
        <v>38</v>
      </c>
      <c r="P4288" s="58" t="s">
        <v>38</v>
      </c>
      <c r="Q4288" s="33" t="s">
        <v>207</v>
      </c>
      <c r="R4288" s="14" t="s">
        <v>38</v>
      </c>
      <c r="S4288" s="13" t="s">
        <v>216</v>
      </c>
      <c r="T4288" s="13" t="s">
        <v>217</v>
      </c>
      <c r="U4288" s="33">
        <f t="shared" ca="1" si="792"/>
        <v>45744.56914039352</v>
      </c>
      <c r="V4288" s="13" t="str">
        <f t="shared" si="793"/>
        <v>Bangalore</v>
      </c>
      <c r="W4288" s="13" t="str">
        <f t="shared" si="794"/>
        <v>CLS</v>
      </c>
      <c r="X4288" s="13">
        <f t="shared" si="795"/>
        <v>22</v>
      </c>
      <c r="Y4288" s="13" t="str">
        <f>IFERROR(VLOOKUP(C4288,ReceivingTeam[],2,FALSE),"HelpDesk")</f>
        <v>HelpDesk</v>
      </c>
      <c r="Z4288" s="67">
        <f t="shared" si="796"/>
        <v>44887.752534722204</v>
      </c>
      <c r="AA4288" s="68">
        <f t="shared" si="797"/>
        <v>44886</v>
      </c>
      <c r="AB4288" s="69" t="b">
        <f t="shared" si="798"/>
        <v>1</v>
      </c>
      <c r="AC4288" s="70">
        <f t="shared" si="799"/>
        <v>0.5</v>
      </c>
      <c r="AD4288" s="67">
        <f t="shared" si="800"/>
        <v>44887.752534722204</v>
      </c>
      <c r="AE4288" s="67">
        <f>VLOOKUP(V4288,'Branch Wise Work Timelines'!C:G,3,FALSE)+AA4288</f>
        <v>44886.416666666664</v>
      </c>
      <c r="AF4288" s="67">
        <f>IF(V4288="Bangalore",VLOOKUP(V4288,'Branch Wise Work Timelines'!C:G,4,FALSE)+AA4288+1,IF(V4288="Mumbai",VLOOKUP(V4288,'Branch Wise Work Timelines'!C:G,4,FALSE)+AA4288+1,VLOOKUP(V4288,'Branch Wise Work Timelines'!C:G,4,FALSE)+AA4288))</f>
        <v>44887.104166666664</v>
      </c>
      <c r="AG4288" s="67">
        <f>WORKDAY.INTL(AA4288,1,11)+VLOOKUP(V4288,'Branch Wise Work Timelines'!C:G,3,FALSE)</f>
        <v>44887.416666666664</v>
      </c>
      <c r="AH4288" s="69" t="str">
        <f t="shared" ca="1" si="801"/>
        <v>Out of TAT</v>
      </c>
      <c r="AI4288" s="69">
        <f t="shared" ca="1" si="802"/>
        <v>20564</v>
      </c>
      <c r="AJ4288" s="69" t="str">
        <f ca="1">IF(AI4288&lt;0,"0-12",IFERROR(VLOOKUP(AI4288,Breakup[],2,FALSE),"&gt;24"))</f>
        <v>&gt;24</v>
      </c>
      <c r="AK4288" s="69" t="str">
        <f>VLOOKUP(V4288,Master!B:D,3,FALSE)</f>
        <v>South</v>
      </c>
      <c r="AL4288" s="69" t="str">
        <f t="shared" si="803"/>
        <v>Bangalore-CLS</v>
      </c>
    </row>
    <row r="4289" spans="1:38">
      <c r="A4289" s="14" t="s">
        <v>8907</v>
      </c>
      <c r="B4289" s="54">
        <v>44701.776846145804</v>
      </c>
      <c r="C4289" s="13" t="s">
        <v>418</v>
      </c>
      <c r="D4289" s="13">
        <v>1046</v>
      </c>
      <c r="E4289" s="13" t="s">
        <v>8908</v>
      </c>
      <c r="F4289" s="13" t="s">
        <v>15</v>
      </c>
      <c r="G4289" s="14">
        <v>1653055472729</v>
      </c>
      <c r="H4289" s="55">
        <v>0.18092592592592599</v>
      </c>
      <c r="I4289" s="33">
        <v>44890.180925925903</v>
      </c>
      <c r="J4289" s="58">
        <v>44890</v>
      </c>
      <c r="K4289" s="13" t="s">
        <v>213</v>
      </c>
      <c r="L4289" s="13" t="s">
        <v>30</v>
      </c>
      <c r="M4289" s="13" t="s">
        <v>214</v>
      </c>
      <c r="N4289" s="13" t="s">
        <v>215</v>
      </c>
      <c r="O4289" s="33" t="s">
        <v>38</v>
      </c>
      <c r="P4289" s="58" t="s">
        <v>38</v>
      </c>
      <c r="Q4289" s="33" t="s">
        <v>207</v>
      </c>
      <c r="R4289" s="14" t="s">
        <v>38</v>
      </c>
      <c r="S4289" s="13" t="s">
        <v>216</v>
      </c>
      <c r="T4289" s="13" t="s">
        <v>217</v>
      </c>
      <c r="U4289" s="33">
        <f t="shared" ca="1" si="792"/>
        <v>45744.56914039352</v>
      </c>
      <c r="V4289" s="13" t="str">
        <f t="shared" si="793"/>
        <v>Bangalore</v>
      </c>
      <c r="W4289" s="13" t="str">
        <f t="shared" si="794"/>
        <v>CLS</v>
      </c>
      <c r="X4289" s="13">
        <f t="shared" si="795"/>
        <v>4</v>
      </c>
      <c r="Y4289" s="13" t="str">
        <f>IFERROR(VLOOKUP(C4289,ReceivingTeam[],2,FALSE),"HelpDesk")</f>
        <v>HelpDesk</v>
      </c>
      <c r="Z4289" s="67">
        <f t="shared" si="796"/>
        <v>44890.916666666664</v>
      </c>
      <c r="AA4289" s="68">
        <f t="shared" si="797"/>
        <v>44890</v>
      </c>
      <c r="AB4289" s="69" t="b">
        <f t="shared" si="798"/>
        <v>1</v>
      </c>
      <c r="AC4289" s="70">
        <f t="shared" si="799"/>
        <v>0.5</v>
      </c>
      <c r="AD4289" s="67">
        <f t="shared" si="800"/>
        <v>44890.916666666664</v>
      </c>
      <c r="AE4289" s="67">
        <f>VLOOKUP(V4289,'Branch Wise Work Timelines'!C:G,3,FALSE)+AA4289</f>
        <v>44890.416666666664</v>
      </c>
      <c r="AF4289" s="67">
        <f>IF(V4289="Bangalore",VLOOKUP(V4289,'Branch Wise Work Timelines'!C:G,4,FALSE)+AA4289+1,IF(V4289="Mumbai",VLOOKUP(V4289,'Branch Wise Work Timelines'!C:G,4,FALSE)+AA4289+1,VLOOKUP(V4289,'Branch Wise Work Timelines'!C:G,4,FALSE)+AA4289))</f>
        <v>44891.104166666664</v>
      </c>
      <c r="AG4289" s="67">
        <f>WORKDAY.INTL(AA4289,1,11)+VLOOKUP(V4289,'Branch Wise Work Timelines'!C:G,3,FALSE)</f>
        <v>44891.416666666664</v>
      </c>
      <c r="AH4289" s="69" t="str">
        <f t="shared" ca="1" si="801"/>
        <v>Out of TAT</v>
      </c>
      <c r="AI4289" s="69">
        <f t="shared" ca="1" si="802"/>
        <v>20488</v>
      </c>
      <c r="AJ4289" s="69" t="str">
        <f ca="1">IF(AI4289&lt;0,"0-12",IFERROR(VLOOKUP(AI4289,Breakup[],2,FALSE),"&gt;24"))</f>
        <v>&gt;24</v>
      </c>
      <c r="AK4289" s="69" t="str">
        <f>VLOOKUP(V4289,Master!B:D,3,FALSE)</f>
        <v>South</v>
      </c>
      <c r="AL4289" s="69" t="str">
        <f t="shared" si="803"/>
        <v>Bangalore-CLS</v>
      </c>
    </row>
    <row r="4290" spans="1:38">
      <c r="A4290" s="14" t="s">
        <v>8909</v>
      </c>
      <c r="B4290" s="54">
        <v>44701.643868483799</v>
      </c>
      <c r="C4290" s="13" t="s">
        <v>1345</v>
      </c>
      <c r="D4290" s="13">
        <v>1776</v>
      </c>
      <c r="E4290" s="13" t="s">
        <v>8910</v>
      </c>
      <c r="F4290" s="13" t="s">
        <v>15</v>
      </c>
      <c r="G4290" s="14">
        <v>1653053249969</v>
      </c>
      <c r="H4290" s="55">
        <v>0.96561342592592603</v>
      </c>
      <c r="I4290" s="33">
        <v>44881.965613425898</v>
      </c>
      <c r="J4290" s="58">
        <v>44881</v>
      </c>
      <c r="K4290" s="13" t="s">
        <v>213</v>
      </c>
      <c r="L4290" s="13" t="s">
        <v>30</v>
      </c>
      <c r="M4290" s="13" t="s">
        <v>214</v>
      </c>
      <c r="N4290" s="13" t="s">
        <v>215</v>
      </c>
      <c r="O4290" s="33" t="s">
        <v>38</v>
      </c>
      <c r="P4290" s="58" t="s">
        <v>38</v>
      </c>
      <c r="Q4290" s="33" t="s">
        <v>207</v>
      </c>
      <c r="R4290" s="14" t="s">
        <v>38</v>
      </c>
      <c r="S4290" s="13" t="s">
        <v>216</v>
      </c>
      <c r="T4290" s="13" t="s">
        <v>217</v>
      </c>
      <c r="U4290" s="33">
        <f t="shared" ref="U4290:U4353" ca="1" si="804">NOW()</f>
        <v>45744.56914039352</v>
      </c>
      <c r="V4290" s="13" t="str">
        <f t="shared" ref="V4290:V4353" si="805">VLOOKUP(L4290,Location,2,0)</f>
        <v>Bangalore</v>
      </c>
      <c r="W4290" s="13" t="str">
        <f t="shared" ref="W4290:W4353" si="806">VLOOKUP(F4290,FCT,2,FALSE)</f>
        <v>CLS</v>
      </c>
      <c r="X4290" s="13">
        <f t="shared" ref="X4290:X4353" si="807">HOUR(I4290)</f>
        <v>23</v>
      </c>
      <c r="Y4290" s="13" t="str">
        <f>IFERROR(VLOOKUP(C4290,ReceivingTeam[],2,FALSE),"HelpDesk")</f>
        <v>HelpDesk</v>
      </c>
      <c r="Z4290" s="67">
        <f t="shared" ref="Z4290:Z4353" si="808">IF(AB4290=FALSE,AE4290+AC4290,IF(I4290&gt;AE4290,IF(((I4290+AC4290)&gt;AF4290),(AC4290-(AF4290-I4290)+AG4290),I4290+AC4290),IF(((AE4290+AC4290)&gt;AF4290),(AC4290-(AF4290-AE4290)+AG4290),AE4290+AC4290)))</f>
        <v>44882.778113425898</v>
      </c>
      <c r="AA4290" s="68">
        <f t="shared" ref="AA4290:AA4353" si="809">INT(J4290)</f>
        <v>44881</v>
      </c>
      <c r="AB4290" s="69" t="b">
        <f t="shared" ref="AB4290:AB4353" si="810">WORKDAY.INTL(AA4290-1,1,11)=AA4290</f>
        <v>1</v>
      </c>
      <c r="AC4290" s="70">
        <f t="shared" ref="AC4290:AC4353" si="811">IF(T4290="High",12/24,72/24)</f>
        <v>0.5</v>
      </c>
      <c r="AD4290" s="67">
        <f t="shared" ref="AD4290:AD4353" si="812">IF(AB4290=FALSE,AE4290+AC4290,IF(I4290&gt;AE4290,IF(((I4290+AC4290)&gt;AF4290),(AC4290-(AF4290-I4290)+AG4290),I4290+AC4290),IF(((AE4290+AC4290)&gt;AF4290),(AC4290-(AF4290-AE4290)+AG4290),AE4290+AC4290)))</f>
        <v>44882.778113425898</v>
      </c>
      <c r="AE4290" s="67">
        <f>VLOOKUP(V4290,'Branch Wise Work Timelines'!C:G,3,FALSE)+AA4290</f>
        <v>44881.416666666664</v>
      </c>
      <c r="AF4290" s="67">
        <f>IF(V4290="Bangalore",VLOOKUP(V4290,'Branch Wise Work Timelines'!C:G,4,FALSE)+AA4290+1,IF(V4290="Mumbai",VLOOKUP(V4290,'Branch Wise Work Timelines'!C:G,4,FALSE)+AA4290+1,VLOOKUP(V4290,'Branch Wise Work Timelines'!C:G,4,FALSE)+AA4290))</f>
        <v>44882.104166666664</v>
      </c>
      <c r="AG4290" s="67">
        <f>WORKDAY.INTL(AA4290,1,11)+VLOOKUP(V4290,'Branch Wise Work Timelines'!C:G,3,FALSE)</f>
        <v>44882.416666666664</v>
      </c>
      <c r="AH4290" s="69" t="str">
        <f t="shared" ref="AH4290:AH4353" ca="1" si="813">IF(Q4290&lt;&gt;"Success",IF(U4290&gt;Z4290,"Out of TAT","In TAT"),IF(O4290&gt;AD4290,"Not Met","Met"))</f>
        <v>Out of TAT</v>
      </c>
      <c r="AI4290" s="69">
        <f t="shared" ref="AI4290:AI4353" ca="1" si="814">ROUNDUP((U4290-AD4290)*24,0)</f>
        <v>20683</v>
      </c>
      <c r="AJ4290" s="69" t="str">
        <f ca="1">IF(AI4290&lt;0,"0-12",IFERROR(VLOOKUP(AI4290,Breakup[],2,FALSE),"&gt;24"))</f>
        <v>&gt;24</v>
      </c>
      <c r="AK4290" s="69" t="str">
        <f>VLOOKUP(V4290,Master!B:D,3,FALSE)</f>
        <v>South</v>
      </c>
      <c r="AL4290" s="69" t="str">
        <f t="shared" ref="AL4290:AL4353" si="815">IF(V4290="Bangalore",IF(W4290="CLS",V4290&amp;"-"&amp;"CLS",V4290),(V4290))</f>
        <v>Bangalore-CLS</v>
      </c>
    </row>
    <row r="4291" spans="1:38">
      <c r="A4291" s="14" t="s">
        <v>8911</v>
      </c>
      <c r="B4291" s="54">
        <v>44699.652976932899</v>
      </c>
      <c r="C4291" s="13" t="s">
        <v>6655</v>
      </c>
      <c r="D4291" s="13">
        <v>1590</v>
      </c>
      <c r="E4291" s="13" t="s">
        <v>8912</v>
      </c>
      <c r="F4291" s="13" t="s">
        <v>57</v>
      </c>
      <c r="G4291" s="14">
        <v>1653056662937</v>
      </c>
      <c r="H4291" s="55">
        <v>0.12837962962963001</v>
      </c>
      <c r="I4291" s="33">
        <v>44890.128379629597</v>
      </c>
      <c r="J4291" s="58">
        <v>44890</v>
      </c>
      <c r="K4291" s="13" t="s">
        <v>263</v>
      </c>
      <c r="L4291" s="13" t="s">
        <v>69</v>
      </c>
      <c r="M4291" s="13" t="s">
        <v>101</v>
      </c>
      <c r="N4291" s="13" t="s">
        <v>206</v>
      </c>
      <c r="O4291" s="33" t="s">
        <v>38</v>
      </c>
      <c r="P4291" s="58" t="s">
        <v>38</v>
      </c>
      <c r="Q4291" s="33" t="s">
        <v>207</v>
      </c>
      <c r="R4291" s="14" t="s">
        <v>38</v>
      </c>
      <c r="S4291" s="13" t="s">
        <v>208</v>
      </c>
      <c r="T4291" s="13" t="s">
        <v>209</v>
      </c>
      <c r="U4291" s="33">
        <f t="shared" ca="1" si="804"/>
        <v>45744.56914039352</v>
      </c>
      <c r="V4291" s="13" t="str">
        <f t="shared" si="805"/>
        <v>Mumbai</v>
      </c>
      <c r="W4291" s="13" t="str">
        <f t="shared" si="806"/>
        <v>DOMI</v>
      </c>
      <c r="X4291" s="13">
        <f t="shared" si="807"/>
        <v>3</v>
      </c>
      <c r="Y4291" s="13" t="str">
        <f>IFERROR(VLOOKUP(C4291,ReceivingTeam[],2,FALSE),"HelpDesk")</f>
        <v>HelpDesk</v>
      </c>
      <c r="Z4291" s="67">
        <f t="shared" si="808"/>
        <v>44890.916666666664</v>
      </c>
      <c r="AA4291" s="68">
        <f t="shared" si="809"/>
        <v>44890</v>
      </c>
      <c r="AB4291" s="69" t="b">
        <f t="shared" si="810"/>
        <v>1</v>
      </c>
      <c r="AC4291" s="70">
        <f t="shared" si="811"/>
        <v>0.5</v>
      </c>
      <c r="AD4291" s="67">
        <f t="shared" si="812"/>
        <v>44890.916666666664</v>
      </c>
      <c r="AE4291" s="67">
        <f>VLOOKUP(V4291,'Branch Wise Work Timelines'!C:G,3,FALSE)+AA4291</f>
        <v>44890.416666666664</v>
      </c>
      <c r="AF4291" s="67">
        <f>IF(V4291="Bangalore",VLOOKUP(V4291,'Branch Wise Work Timelines'!C:G,4,FALSE)+AA4291+1,IF(V4291="Mumbai",VLOOKUP(V4291,'Branch Wise Work Timelines'!C:G,4,FALSE)+AA4291+1,VLOOKUP(V4291,'Branch Wise Work Timelines'!C:G,4,FALSE)+AA4291))</f>
        <v>44891.25</v>
      </c>
      <c r="AG4291" s="67">
        <f>WORKDAY.INTL(AA4291,1,11)+VLOOKUP(V4291,'Branch Wise Work Timelines'!C:G,3,FALSE)</f>
        <v>44891.416666666664</v>
      </c>
      <c r="AH4291" s="69" t="str">
        <f t="shared" ca="1" si="813"/>
        <v>Out of TAT</v>
      </c>
      <c r="AI4291" s="69">
        <f t="shared" ca="1" si="814"/>
        <v>20488</v>
      </c>
      <c r="AJ4291" s="69" t="str">
        <f ca="1">IF(AI4291&lt;0,"0-12",IFERROR(VLOOKUP(AI4291,Breakup[],2,FALSE),"&gt;24"))</f>
        <v>&gt;24</v>
      </c>
      <c r="AK4291" s="69" t="str">
        <f>VLOOKUP(V4291,Master!B:D,3,FALSE)</f>
        <v>East</v>
      </c>
      <c r="AL4291" s="69" t="str">
        <f t="shared" si="815"/>
        <v>Mumbai</v>
      </c>
    </row>
    <row r="4292" spans="1:38">
      <c r="A4292" s="14" t="s">
        <v>8913</v>
      </c>
      <c r="B4292" s="54">
        <v>44701.704699108799</v>
      </c>
      <c r="C4292" s="13" t="s">
        <v>344</v>
      </c>
      <c r="D4292" s="13">
        <v>440</v>
      </c>
      <c r="E4292" s="13" t="s">
        <v>8914</v>
      </c>
      <c r="F4292" s="13" t="s">
        <v>33</v>
      </c>
      <c r="G4292" s="14">
        <v>1653047769407</v>
      </c>
      <c r="H4292" s="55">
        <v>0.98015046296296304</v>
      </c>
      <c r="I4292" s="33">
        <v>44888.980150463001</v>
      </c>
      <c r="J4292" s="58">
        <v>44888</v>
      </c>
      <c r="K4292" s="13" t="s">
        <v>263</v>
      </c>
      <c r="L4292" s="13" t="s">
        <v>69</v>
      </c>
      <c r="M4292" s="13" t="s">
        <v>101</v>
      </c>
      <c r="N4292" s="13" t="s">
        <v>206</v>
      </c>
      <c r="O4292" s="33" t="s">
        <v>38</v>
      </c>
      <c r="P4292" s="58" t="s">
        <v>38</v>
      </c>
      <c r="Q4292" s="33" t="s">
        <v>207</v>
      </c>
      <c r="R4292" s="14" t="s">
        <v>38</v>
      </c>
      <c r="S4292" s="13" t="s">
        <v>208</v>
      </c>
      <c r="T4292" s="13" t="s">
        <v>209</v>
      </c>
      <c r="U4292" s="33">
        <f t="shared" ca="1" si="804"/>
        <v>45744.56914039352</v>
      </c>
      <c r="V4292" s="13" t="str">
        <f t="shared" si="805"/>
        <v>Mumbai</v>
      </c>
      <c r="W4292" s="13" t="str">
        <f t="shared" si="806"/>
        <v>RI</v>
      </c>
      <c r="X4292" s="13">
        <f t="shared" si="807"/>
        <v>23</v>
      </c>
      <c r="Y4292" s="13" t="str">
        <f>IFERROR(VLOOKUP(C4292,ReceivingTeam[],2,FALSE),"HelpDesk")</f>
        <v>HelpDesk</v>
      </c>
      <c r="Z4292" s="67">
        <f t="shared" si="808"/>
        <v>44889.646817129666</v>
      </c>
      <c r="AA4292" s="68">
        <f t="shared" si="809"/>
        <v>44888</v>
      </c>
      <c r="AB4292" s="69" t="b">
        <f t="shared" si="810"/>
        <v>1</v>
      </c>
      <c r="AC4292" s="70">
        <f t="shared" si="811"/>
        <v>0.5</v>
      </c>
      <c r="AD4292" s="67">
        <f t="shared" si="812"/>
        <v>44889.646817129666</v>
      </c>
      <c r="AE4292" s="67">
        <f>VLOOKUP(V4292,'Branch Wise Work Timelines'!C:G,3,FALSE)+AA4292</f>
        <v>44888.416666666664</v>
      </c>
      <c r="AF4292" s="67">
        <f>IF(V4292="Bangalore",VLOOKUP(V4292,'Branch Wise Work Timelines'!C:G,4,FALSE)+AA4292+1,IF(V4292="Mumbai",VLOOKUP(V4292,'Branch Wise Work Timelines'!C:G,4,FALSE)+AA4292+1,VLOOKUP(V4292,'Branch Wise Work Timelines'!C:G,4,FALSE)+AA4292))</f>
        <v>44889.25</v>
      </c>
      <c r="AG4292" s="67">
        <f>WORKDAY.INTL(AA4292,1,11)+VLOOKUP(V4292,'Branch Wise Work Timelines'!C:G,3,FALSE)</f>
        <v>44889.416666666664</v>
      </c>
      <c r="AH4292" s="69" t="str">
        <f t="shared" ca="1" si="813"/>
        <v>Out of TAT</v>
      </c>
      <c r="AI4292" s="69">
        <f t="shared" ca="1" si="814"/>
        <v>20519</v>
      </c>
      <c r="AJ4292" s="69" t="str">
        <f ca="1">IF(AI4292&lt;0,"0-12",IFERROR(VLOOKUP(AI4292,Breakup[],2,FALSE),"&gt;24"))</f>
        <v>&gt;24</v>
      </c>
      <c r="AK4292" s="69" t="str">
        <f>VLOOKUP(V4292,Master!B:D,3,FALSE)</f>
        <v>East</v>
      </c>
      <c r="AL4292" s="69" t="str">
        <f t="shared" si="815"/>
        <v>Mumbai</v>
      </c>
    </row>
    <row r="4293" spans="1:38">
      <c r="A4293" s="14" t="s">
        <v>8915</v>
      </c>
      <c r="B4293" s="54">
        <v>44701.7252324074</v>
      </c>
      <c r="C4293" s="13" t="s">
        <v>377</v>
      </c>
      <c r="D4293" s="13">
        <v>1134</v>
      </c>
      <c r="E4293" s="13" t="s">
        <v>8916</v>
      </c>
      <c r="F4293" s="13" t="s">
        <v>15</v>
      </c>
      <c r="G4293" s="14">
        <v>1653050621596</v>
      </c>
      <c r="H4293" s="55">
        <v>0.20432870370370401</v>
      </c>
      <c r="I4293" s="33">
        <v>44887.204328703701</v>
      </c>
      <c r="J4293" s="58">
        <v>44887</v>
      </c>
      <c r="K4293" s="13" t="s">
        <v>213</v>
      </c>
      <c r="L4293" s="13" t="s">
        <v>30</v>
      </c>
      <c r="M4293" s="13" t="s">
        <v>214</v>
      </c>
      <c r="N4293" s="13" t="s">
        <v>206</v>
      </c>
      <c r="O4293" s="33" t="s">
        <v>38</v>
      </c>
      <c r="P4293" s="58" t="s">
        <v>38</v>
      </c>
      <c r="Q4293" s="33" t="s">
        <v>207</v>
      </c>
      <c r="R4293" s="14" t="s">
        <v>38</v>
      </c>
      <c r="S4293" s="13" t="s">
        <v>216</v>
      </c>
      <c r="T4293" s="13" t="s">
        <v>217</v>
      </c>
      <c r="U4293" s="33">
        <f t="shared" ca="1" si="804"/>
        <v>45744.56914039352</v>
      </c>
      <c r="V4293" s="13" t="str">
        <f t="shared" si="805"/>
        <v>Bangalore</v>
      </c>
      <c r="W4293" s="13" t="str">
        <f t="shared" si="806"/>
        <v>CLS</v>
      </c>
      <c r="X4293" s="13">
        <f t="shared" si="807"/>
        <v>4</v>
      </c>
      <c r="Y4293" s="13" t="str">
        <f>IFERROR(VLOOKUP(C4293,ReceivingTeam[],2,FALSE),"HelpDesk")</f>
        <v>HelpDesk</v>
      </c>
      <c r="Z4293" s="67">
        <f t="shared" si="808"/>
        <v>44887.916666666664</v>
      </c>
      <c r="AA4293" s="68">
        <f t="shared" si="809"/>
        <v>44887</v>
      </c>
      <c r="AB4293" s="69" t="b">
        <f t="shared" si="810"/>
        <v>1</v>
      </c>
      <c r="AC4293" s="70">
        <f t="shared" si="811"/>
        <v>0.5</v>
      </c>
      <c r="AD4293" s="67">
        <f t="shared" si="812"/>
        <v>44887.916666666664</v>
      </c>
      <c r="AE4293" s="67">
        <f>VLOOKUP(V4293,'Branch Wise Work Timelines'!C:G,3,FALSE)+AA4293</f>
        <v>44887.416666666664</v>
      </c>
      <c r="AF4293" s="67">
        <f>IF(V4293="Bangalore",VLOOKUP(V4293,'Branch Wise Work Timelines'!C:G,4,FALSE)+AA4293+1,IF(V4293="Mumbai",VLOOKUP(V4293,'Branch Wise Work Timelines'!C:G,4,FALSE)+AA4293+1,VLOOKUP(V4293,'Branch Wise Work Timelines'!C:G,4,FALSE)+AA4293))</f>
        <v>44888.104166666664</v>
      </c>
      <c r="AG4293" s="67">
        <f>WORKDAY.INTL(AA4293,1,11)+VLOOKUP(V4293,'Branch Wise Work Timelines'!C:G,3,FALSE)</f>
        <v>44888.416666666664</v>
      </c>
      <c r="AH4293" s="69" t="str">
        <f t="shared" ca="1" si="813"/>
        <v>Out of TAT</v>
      </c>
      <c r="AI4293" s="69">
        <f t="shared" ca="1" si="814"/>
        <v>20560</v>
      </c>
      <c r="AJ4293" s="69" t="str">
        <f ca="1">IF(AI4293&lt;0,"0-12",IFERROR(VLOOKUP(AI4293,Breakup[],2,FALSE),"&gt;24"))</f>
        <v>&gt;24</v>
      </c>
      <c r="AK4293" s="69" t="str">
        <f>VLOOKUP(V4293,Master!B:D,3,FALSE)</f>
        <v>South</v>
      </c>
      <c r="AL4293" s="69" t="str">
        <f t="shared" si="815"/>
        <v>Bangalore-CLS</v>
      </c>
    </row>
    <row r="4294" spans="1:38">
      <c r="A4294" s="14" t="s">
        <v>8917</v>
      </c>
      <c r="B4294" s="54">
        <v>44701.737963275496</v>
      </c>
      <c r="C4294" s="13" t="s">
        <v>586</v>
      </c>
      <c r="D4294" s="13">
        <v>502</v>
      </c>
      <c r="E4294" s="13" t="s">
        <v>8918</v>
      </c>
      <c r="F4294" s="13" t="s">
        <v>15</v>
      </c>
      <c r="G4294" s="14">
        <v>1653048896111</v>
      </c>
      <c r="H4294" s="55">
        <v>0.55394675925925896</v>
      </c>
      <c r="I4294" s="33">
        <v>44886.553946759297</v>
      </c>
      <c r="J4294" s="58">
        <v>44886</v>
      </c>
      <c r="K4294" s="13" t="s">
        <v>213</v>
      </c>
      <c r="L4294" s="13" t="s">
        <v>30</v>
      </c>
      <c r="M4294" s="13" t="s">
        <v>75</v>
      </c>
      <c r="N4294" s="13" t="s">
        <v>206</v>
      </c>
      <c r="O4294" s="33" t="s">
        <v>38</v>
      </c>
      <c r="P4294" s="58" t="s">
        <v>38</v>
      </c>
      <c r="Q4294" s="33" t="s">
        <v>207</v>
      </c>
      <c r="R4294" s="14" t="s">
        <v>38</v>
      </c>
      <c r="S4294" s="13" t="s">
        <v>216</v>
      </c>
      <c r="T4294" s="13" t="s">
        <v>217</v>
      </c>
      <c r="U4294" s="33">
        <f t="shared" ca="1" si="804"/>
        <v>45744.56914039352</v>
      </c>
      <c r="V4294" s="13" t="str">
        <f t="shared" si="805"/>
        <v>Bangalore</v>
      </c>
      <c r="W4294" s="13" t="str">
        <f t="shared" si="806"/>
        <v>CLS</v>
      </c>
      <c r="X4294" s="13">
        <f t="shared" si="807"/>
        <v>13</v>
      </c>
      <c r="Y4294" s="13" t="str">
        <f>IFERROR(VLOOKUP(C4294,ReceivingTeam[],2,FALSE),"HelpDesk")</f>
        <v>HelpDesk</v>
      </c>
      <c r="Z4294" s="67">
        <f t="shared" si="808"/>
        <v>44887.053946759297</v>
      </c>
      <c r="AA4294" s="68">
        <f t="shared" si="809"/>
        <v>44886</v>
      </c>
      <c r="AB4294" s="69" t="b">
        <f t="shared" si="810"/>
        <v>1</v>
      </c>
      <c r="AC4294" s="70">
        <f t="shared" si="811"/>
        <v>0.5</v>
      </c>
      <c r="AD4294" s="67">
        <f t="shared" si="812"/>
        <v>44887.053946759297</v>
      </c>
      <c r="AE4294" s="67">
        <f>VLOOKUP(V4294,'Branch Wise Work Timelines'!C:G,3,FALSE)+AA4294</f>
        <v>44886.416666666664</v>
      </c>
      <c r="AF4294" s="67">
        <f>IF(V4294="Bangalore",VLOOKUP(V4294,'Branch Wise Work Timelines'!C:G,4,FALSE)+AA4294+1,IF(V4294="Mumbai",VLOOKUP(V4294,'Branch Wise Work Timelines'!C:G,4,FALSE)+AA4294+1,VLOOKUP(V4294,'Branch Wise Work Timelines'!C:G,4,FALSE)+AA4294))</f>
        <v>44887.104166666664</v>
      </c>
      <c r="AG4294" s="67">
        <f>WORKDAY.INTL(AA4294,1,11)+VLOOKUP(V4294,'Branch Wise Work Timelines'!C:G,3,FALSE)</f>
        <v>44887.416666666664</v>
      </c>
      <c r="AH4294" s="69" t="str">
        <f t="shared" ca="1" si="813"/>
        <v>Out of TAT</v>
      </c>
      <c r="AI4294" s="69">
        <f t="shared" ca="1" si="814"/>
        <v>20581</v>
      </c>
      <c r="AJ4294" s="69" t="str">
        <f ca="1">IF(AI4294&lt;0,"0-12",IFERROR(VLOOKUP(AI4294,Breakup[],2,FALSE),"&gt;24"))</f>
        <v>&gt;24</v>
      </c>
      <c r="AK4294" s="69" t="str">
        <f>VLOOKUP(V4294,Master!B:D,3,FALSE)</f>
        <v>South</v>
      </c>
      <c r="AL4294" s="69" t="str">
        <f t="shared" si="815"/>
        <v>Bangalore-CLS</v>
      </c>
    </row>
    <row r="4295" spans="1:38">
      <c r="A4295" s="14" t="s">
        <v>8919</v>
      </c>
      <c r="B4295" s="54">
        <v>44701.7442556366</v>
      </c>
      <c r="C4295" s="13" t="s">
        <v>89</v>
      </c>
      <c r="D4295" s="13">
        <v>460</v>
      </c>
      <c r="E4295" s="13" t="s">
        <v>8920</v>
      </c>
      <c r="F4295" s="13" t="s">
        <v>15</v>
      </c>
      <c r="G4295" s="14">
        <v>1653051574035</v>
      </c>
      <c r="H4295" s="55">
        <v>0.52190972222222198</v>
      </c>
      <c r="I4295" s="33">
        <v>44881.5219097222</v>
      </c>
      <c r="J4295" s="58">
        <v>44881</v>
      </c>
      <c r="K4295" s="13" t="s">
        <v>213</v>
      </c>
      <c r="L4295" s="13" t="s">
        <v>30</v>
      </c>
      <c r="M4295" s="13" t="s">
        <v>75</v>
      </c>
      <c r="N4295" s="13" t="s">
        <v>206</v>
      </c>
      <c r="O4295" s="33" t="s">
        <v>38</v>
      </c>
      <c r="P4295" s="58" t="s">
        <v>38</v>
      </c>
      <c r="Q4295" s="33" t="s">
        <v>207</v>
      </c>
      <c r="R4295" s="14" t="s">
        <v>38</v>
      </c>
      <c r="S4295" s="13" t="s">
        <v>208</v>
      </c>
      <c r="T4295" s="13" t="s">
        <v>209</v>
      </c>
      <c r="U4295" s="33">
        <f t="shared" ca="1" si="804"/>
        <v>45744.56914039352</v>
      </c>
      <c r="V4295" s="13" t="str">
        <f t="shared" si="805"/>
        <v>Bangalore</v>
      </c>
      <c r="W4295" s="13" t="str">
        <f t="shared" si="806"/>
        <v>CLS</v>
      </c>
      <c r="X4295" s="13">
        <f t="shared" si="807"/>
        <v>12</v>
      </c>
      <c r="Y4295" s="13" t="str">
        <f>IFERROR(VLOOKUP(C4295,ReceivingTeam[],2,FALSE),"HelpDesk")</f>
        <v>Branch office</v>
      </c>
      <c r="Z4295" s="67">
        <f t="shared" si="808"/>
        <v>44882.0219097222</v>
      </c>
      <c r="AA4295" s="68">
        <f t="shared" si="809"/>
        <v>44881</v>
      </c>
      <c r="AB4295" s="69" t="b">
        <f t="shared" si="810"/>
        <v>1</v>
      </c>
      <c r="AC4295" s="70">
        <f t="shared" si="811"/>
        <v>0.5</v>
      </c>
      <c r="AD4295" s="67">
        <f t="shared" si="812"/>
        <v>44882.0219097222</v>
      </c>
      <c r="AE4295" s="67">
        <f>VLOOKUP(V4295,'Branch Wise Work Timelines'!C:G,3,FALSE)+AA4295</f>
        <v>44881.416666666664</v>
      </c>
      <c r="AF4295" s="67">
        <f>IF(V4295="Bangalore",VLOOKUP(V4295,'Branch Wise Work Timelines'!C:G,4,FALSE)+AA4295+1,IF(V4295="Mumbai",VLOOKUP(V4295,'Branch Wise Work Timelines'!C:G,4,FALSE)+AA4295+1,VLOOKUP(V4295,'Branch Wise Work Timelines'!C:G,4,FALSE)+AA4295))</f>
        <v>44882.104166666664</v>
      </c>
      <c r="AG4295" s="67">
        <f>WORKDAY.INTL(AA4295,1,11)+VLOOKUP(V4295,'Branch Wise Work Timelines'!C:G,3,FALSE)</f>
        <v>44882.416666666664</v>
      </c>
      <c r="AH4295" s="69" t="str">
        <f t="shared" ca="1" si="813"/>
        <v>Out of TAT</v>
      </c>
      <c r="AI4295" s="69">
        <f t="shared" ca="1" si="814"/>
        <v>20702</v>
      </c>
      <c r="AJ4295" s="69" t="str">
        <f ca="1">IF(AI4295&lt;0,"0-12",IFERROR(VLOOKUP(AI4295,Breakup[],2,FALSE),"&gt;24"))</f>
        <v>&gt;24</v>
      </c>
      <c r="AK4295" s="69" t="str">
        <f>VLOOKUP(V4295,Master!B:D,3,FALSE)</f>
        <v>South</v>
      </c>
      <c r="AL4295" s="69" t="str">
        <f t="shared" si="815"/>
        <v>Bangalore-CLS</v>
      </c>
    </row>
    <row r="4296" spans="1:38">
      <c r="A4296" s="14" t="s">
        <v>8921</v>
      </c>
      <c r="B4296" s="54">
        <v>44701.744880127299</v>
      </c>
      <c r="C4296" s="13" t="s">
        <v>114</v>
      </c>
      <c r="D4296" s="13">
        <v>1034</v>
      </c>
      <c r="E4296" s="13" t="s">
        <v>8922</v>
      </c>
      <c r="F4296" s="13" t="s">
        <v>33</v>
      </c>
      <c r="G4296" s="14">
        <v>1653049856324</v>
      </c>
      <c r="H4296" s="55">
        <v>0.76126157407407402</v>
      </c>
      <c r="I4296" s="33">
        <v>44883.761261574102</v>
      </c>
      <c r="J4296" s="58">
        <v>44883</v>
      </c>
      <c r="K4296" s="13" t="s">
        <v>263</v>
      </c>
      <c r="L4296" s="13" t="s">
        <v>69</v>
      </c>
      <c r="M4296" s="13" t="s">
        <v>101</v>
      </c>
      <c r="N4296" s="13" t="s">
        <v>206</v>
      </c>
      <c r="O4296" s="33" t="s">
        <v>38</v>
      </c>
      <c r="P4296" s="58" t="s">
        <v>38</v>
      </c>
      <c r="Q4296" s="33" t="s">
        <v>207</v>
      </c>
      <c r="R4296" s="14" t="s">
        <v>38</v>
      </c>
      <c r="S4296" s="13" t="s">
        <v>208</v>
      </c>
      <c r="T4296" s="13" t="s">
        <v>209</v>
      </c>
      <c r="U4296" s="33">
        <f t="shared" ca="1" si="804"/>
        <v>45744.56914039352</v>
      </c>
      <c r="V4296" s="13" t="str">
        <f t="shared" si="805"/>
        <v>Mumbai</v>
      </c>
      <c r="W4296" s="13" t="str">
        <f t="shared" si="806"/>
        <v>RI</v>
      </c>
      <c r="X4296" s="13">
        <f t="shared" si="807"/>
        <v>18</v>
      </c>
      <c r="Y4296" s="13" t="str">
        <f>IFERROR(VLOOKUP(C4296,ReceivingTeam[],2,FALSE),"HelpDesk")</f>
        <v>Branch office</v>
      </c>
      <c r="Z4296" s="67">
        <f t="shared" si="808"/>
        <v>44884.427928240766</v>
      </c>
      <c r="AA4296" s="68">
        <f t="shared" si="809"/>
        <v>44883</v>
      </c>
      <c r="AB4296" s="69" t="b">
        <f t="shared" si="810"/>
        <v>1</v>
      </c>
      <c r="AC4296" s="70">
        <f t="shared" si="811"/>
        <v>0.5</v>
      </c>
      <c r="AD4296" s="67">
        <f t="shared" si="812"/>
        <v>44884.427928240766</v>
      </c>
      <c r="AE4296" s="67">
        <f>VLOOKUP(V4296,'Branch Wise Work Timelines'!C:G,3,FALSE)+AA4296</f>
        <v>44883.416666666664</v>
      </c>
      <c r="AF4296" s="67">
        <f>IF(V4296="Bangalore",VLOOKUP(V4296,'Branch Wise Work Timelines'!C:G,4,FALSE)+AA4296+1,IF(V4296="Mumbai",VLOOKUP(V4296,'Branch Wise Work Timelines'!C:G,4,FALSE)+AA4296+1,VLOOKUP(V4296,'Branch Wise Work Timelines'!C:G,4,FALSE)+AA4296))</f>
        <v>44884.25</v>
      </c>
      <c r="AG4296" s="67">
        <f>WORKDAY.INTL(AA4296,1,11)+VLOOKUP(V4296,'Branch Wise Work Timelines'!C:G,3,FALSE)</f>
        <v>44884.416666666664</v>
      </c>
      <c r="AH4296" s="69" t="str">
        <f t="shared" ca="1" si="813"/>
        <v>Out of TAT</v>
      </c>
      <c r="AI4296" s="69">
        <f t="shared" ca="1" si="814"/>
        <v>20644</v>
      </c>
      <c r="AJ4296" s="69" t="str">
        <f ca="1">IF(AI4296&lt;0,"0-12",IFERROR(VLOOKUP(AI4296,Breakup[],2,FALSE),"&gt;24"))</f>
        <v>&gt;24</v>
      </c>
      <c r="AK4296" s="69" t="str">
        <f>VLOOKUP(V4296,Master!B:D,3,FALSE)</f>
        <v>East</v>
      </c>
      <c r="AL4296" s="69" t="str">
        <f t="shared" si="815"/>
        <v>Mumbai</v>
      </c>
    </row>
    <row r="4297" spans="1:38">
      <c r="A4297" s="14" t="s">
        <v>8923</v>
      </c>
      <c r="B4297" s="54">
        <v>44701.758544294004</v>
      </c>
      <c r="C4297" s="13" t="s">
        <v>268</v>
      </c>
      <c r="D4297" s="13">
        <v>1723</v>
      </c>
      <c r="E4297" s="13" t="s">
        <v>8924</v>
      </c>
      <c r="F4297" s="13" t="s">
        <v>15</v>
      </c>
      <c r="G4297" s="14">
        <v>1653050621596</v>
      </c>
      <c r="H4297" s="55">
        <v>0.72196759259259302</v>
      </c>
      <c r="I4297" s="33">
        <v>44889.721967592603</v>
      </c>
      <c r="J4297" s="58">
        <v>44889</v>
      </c>
      <c r="K4297" s="13" t="s">
        <v>213</v>
      </c>
      <c r="L4297" s="13" t="s">
        <v>30</v>
      </c>
      <c r="M4297" s="13" t="s">
        <v>214</v>
      </c>
      <c r="N4297" s="13" t="s">
        <v>206</v>
      </c>
      <c r="O4297" s="33" t="s">
        <v>38</v>
      </c>
      <c r="P4297" s="58" t="s">
        <v>38</v>
      </c>
      <c r="Q4297" s="33" t="s">
        <v>207</v>
      </c>
      <c r="R4297" s="14" t="s">
        <v>38</v>
      </c>
      <c r="S4297" s="13" t="s">
        <v>216</v>
      </c>
      <c r="T4297" s="13" t="s">
        <v>217</v>
      </c>
      <c r="U4297" s="33">
        <f t="shared" ca="1" si="804"/>
        <v>45744.56914039352</v>
      </c>
      <c r="V4297" s="13" t="str">
        <f t="shared" si="805"/>
        <v>Bangalore</v>
      </c>
      <c r="W4297" s="13" t="str">
        <f t="shared" si="806"/>
        <v>CLS</v>
      </c>
      <c r="X4297" s="13">
        <f t="shared" si="807"/>
        <v>17</v>
      </c>
      <c r="Y4297" s="13" t="str">
        <f>IFERROR(VLOOKUP(C4297,ReceivingTeam[],2,FALSE),"HelpDesk")</f>
        <v>HelpDesk</v>
      </c>
      <c r="Z4297" s="67">
        <f t="shared" si="808"/>
        <v>44890.534467592603</v>
      </c>
      <c r="AA4297" s="68">
        <f t="shared" si="809"/>
        <v>44889</v>
      </c>
      <c r="AB4297" s="69" t="b">
        <f t="shared" si="810"/>
        <v>1</v>
      </c>
      <c r="AC4297" s="70">
        <f t="shared" si="811"/>
        <v>0.5</v>
      </c>
      <c r="AD4297" s="67">
        <f t="shared" si="812"/>
        <v>44890.534467592603</v>
      </c>
      <c r="AE4297" s="67">
        <f>VLOOKUP(V4297,'Branch Wise Work Timelines'!C:G,3,FALSE)+AA4297</f>
        <v>44889.416666666664</v>
      </c>
      <c r="AF4297" s="67">
        <f>IF(V4297="Bangalore",VLOOKUP(V4297,'Branch Wise Work Timelines'!C:G,4,FALSE)+AA4297+1,IF(V4297="Mumbai",VLOOKUP(V4297,'Branch Wise Work Timelines'!C:G,4,FALSE)+AA4297+1,VLOOKUP(V4297,'Branch Wise Work Timelines'!C:G,4,FALSE)+AA4297))</f>
        <v>44890.104166666664</v>
      </c>
      <c r="AG4297" s="67">
        <f>WORKDAY.INTL(AA4297,1,11)+VLOOKUP(V4297,'Branch Wise Work Timelines'!C:G,3,FALSE)</f>
        <v>44890.416666666664</v>
      </c>
      <c r="AH4297" s="69" t="str">
        <f t="shared" ca="1" si="813"/>
        <v>Out of TAT</v>
      </c>
      <c r="AI4297" s="69">
        <f t="shared" ca="1" si="814"/>
        <v>20497</v>
      </c>
      <c r="AJ4297" s="69" t="str">
        <f ca="1">IF(AI4297&lt;0,"0-12",IFERROR(VLOOKUP(AI4297,Breakup[],2,FALSE),"&gt;24"))</f>
        <v>&gt;24</v>
      </c>
      <c r="AK4297" s="69" t="str">
        <f>VLOOKUP(V4297,Master!B:D,3,FALSE)</f>
        <v>South</v>
      </c>
      <c r="AL4297" s="69" t="str">
        <f t="shared" si="815"/>
        <v>Bangalore-CLS</v>
      </c>
    </row>
    <row r="4298" spans="1:38">
      <c r="A4298" s="14" t="s">
        <v>8925</v>
      </c>
      <c r="B4298" s="54">
        <v>44701.785234490701</v>
      </c>
      <c r="C4298" s="13" t="s">
        <v>722</v>
      </c>
      <c r="D4298" s="13">
        <v>1798</v>
      </c>
      <c r="E4298" s="13" t="s">
        <v>8926</v>
      </c>
      <c r="F4298" s="13" t="s">
        <v>15</v>
      </c>
      <c r="G4298" s="14">
        <v>1653053327236</v>
      </c>
      <c r="H4298" s="55">
        <v>0.66855324074074096</v>
      </c>
      <c r="I4298" s="33">
        <v>44890.668553240699</v>
      </c>
      <c r="J4298" s="58">
        <v>44890</v>
      </c>
      <c r="K4298" s="13" t="s">
        <v>213</v>
      </c>
      <c r="L4298" s="13" t="s">
        <v>30</v>
      </c>
      <c r="M4298" s="13" t="s">
        <v>75</v>
      </c>
      <c r="N4298" s="13" t="s">
        <v>206</v>
      </c>
      <c r="O4298" s="33" t="s">
        <v>38</v>
      </c>
      <c r="P4298" s="58" t="s">
        <v>38</v>
      </c>
      <c r="Q4298" s="33" t="s">
        <v>207</v>
      </c>
      <c r="R4298" s="14" t="s">
        <v>38</v>
      </c>
      <c r="S4298" s="13" t="s">
        <v>216</v>
      </c>
      <c r="T4298" s="13" t="s">
        <v>217</v>
      </c>
      <c r="U4298" s="33">
        <f t="shared" ca="1" si="804"/>
        <v>45744.56914039352</v>
      </c>
      <c r="V4298" s="13" t="str">
        <f t="shared" si="805"/>
        <v>Bangalore</v>
      </c>
      <c r="W4298" s="13" t="str">
        <f t="shared" si="806"/>
        <v>CLS</v>
      </c>
      <c r="X4298" s="13">
        <f t="shared" si="807"/>
        <v>16</v>
      </c>
      <c r="Y4298" s="13" t="str">
        <f>IFERROR(VLOOKUP(C4298,ReceivingTeam[],2,FALSE),"HelpDesk")</f>
        <v>HelpDesk</v>
      </c>
      <c r="Z4298" s="67">
        <f t="shared" si="808"/>
        <v>44891.481053240699</v>
      </c>
      <c r="AA4298" s="68">
        <f t="shared" si="809"/>
        <v>44890</v>
      </c>
      <c r="AB4298" s="69" t="b">
        <f t="shared" si="810"/>
        <v>1</v>
      </c>
      <c r="AC4298" s="70">
        <f t="shared" si="811"/>
        <v>0.5</v>
      </c>
      <c r="AD4298" s="67">
        <f t="shared" si="812"/>
        <v>44891.481053240699</v>
      </c>
      <c r="AE4298" s="67">
        <f>VLOOKUP(V4298,'Branch Wise Work Timelines'!C:G,3,FALSE)+AA4298</f>
        <v>44890.416666666664</v>
      </c>
      <c r="AF4298" s="67">
        <f>IF(V4298="Bangalore",VLOOKUP(V4298,'Branch Wise Work Timelines'!C:G,4,FALSE)+AA4298+1,IF(V4298="Mumbai",VLOOKUP(V4298,'Branch Wise Work Timelines'!C:G,4,FALSE)+AA4298+1,VLOOKUP(V4298,'Branch Wise Work Timelines'!C:G,4,FALSE)+AA4298))</f>
        <v>44891.104166666664</v>
      </c>
      <c r="AG4298" s="67">
        <f>WORKDAY.INTL(AA4298,1,11)+VLOOKUP(V4298,'Branch Wise Work Timelines'!C:G,3,FALSE)</f>
        <v>44891.416666666664</v>
      </c>
      <c r="AH4298" s="69" t="str">
        <f t="shared" ca="1" si="813"/>
        <v>Out of TAT</v>
      </c>
      <c r="AI4298" s="69">
        <f t="shared" ca="1" si="814"/>
        <v>20475</v>
      </c>
      <c r="AJ4298" s="69" t="str">
        <f ca="1">IF(AI4298&lt;0,"0-12",IFERROR(VLOOKUP(AI4298,Breakup[],2,FALSE),"&gt;24"))</f>
        <v>&gt;24</v>
      </c>
      <c r="AK4298" s="69" t="str">
        <f>VLOOKUP(V4298,Master!B:D,3,FALSE)</f>
        <v>South</v>
      </c>
      <c r="AL4298" s="69" t="str">
        <f t="shared" si="815"/>
        <v>Bangalore-CLS</v>
      </c>
    </row>
    <row r="4299" spans="1:38">
      <c r="A4299" s="14" t="s">
        <v>8927</v>
      </c>
      <c r="B4299" s="54">
        <v>44701.739319444401</v>
      </c>
      <c r="C4299" s="13" t="s">
        <v>586</v>
      </c>
      <c r="D4299" s="13">
        <v>217</v>
      </c>
      <c r="E4299" s="13" t="s">
        <v>8928</v>
      </c>
      <c r="F4299" s="13" t="s">
        <v>15</v>
      </c>
      <c r="G4299" s="14">
        <v>1653050074123</v>
      </c>
      <c r="H4299" s="55">
        <v>0.77428240740740695</v>
      </c>
      <c r="I4299" s="33">
        <v>44885.774282407401</v>
      </c>
      <c r="J4299" s="58">
        <v>44885</v>
      </c>
      <c r="K4299" s="13" t="s">
        <v>213</v>
      </c>
      <c r="L4299" s="13" t="s">
        <v>30</v>
      </c>
      <c r="M4299" s="13" t="s">
        <v>75</v>
      </c>
      <c r="N4299" s="13" t="s">
        <v>206</v>
      </c>
      <c r="O4299" s="33" t="s">
        <v>38</v>
      </c>
      <c r="P4299" s="58" t="s">
        <v>38</v>
      </c>
      <c r="Q4299" s="33" t="s">
        <v>207</v>
      </c>
      <c r="R4299" s="14" t="s">
        <v>38</v>
      </c>
      <c r="S4299" s="13" t="s">
        <v>216</v>
      </c>
      <c r="T4299" s="13" t="s">
        <v>217</v>
      </c>
      <c r="U4299" s="33">
        <f t="shared" ca="1" si="804"/>
        <v>45744.56914039352</v>
      </c>
      <c r="V4299" s="13" t="str">
        <f t="shared" si="805"/>
        <v>Bangalore</v>
      </c>
      <c r="W4299" s="13" t="str">
        <f t="shared" si="806"/>
        <v>CLS</v>
      </c>
      <c r="X4299" s="13">
        <f t="shared" si="807"/>
        <v>18</v>
      </c>
      <c r="Y4299" s="13" t="str">
        <f>IFERROR(VLOOKUP(C4299,ReceivingTeam[],2,FALSE),"HelpDesk")</f>
        <v>HelpDesk</v>
      </c>
      <c r="Z4299" s="67">
        <f t="shared" si="808"/>
        <v>44885.916666666664</v>
      </c>
      <c r="AA4299" s="68">
        <f t="shared" si="809"/>
        <v>44885</v>
      </c>
      <c r="AB4299" s="69" t="b">
        <f t="shared" si="810"/>
        <v>0</v>
      </c>
      <c r="AC4299" s="70">
        <f t="shared" si="811"/>
        <v>0.5</v>
      </c>
      <c r="AD4299" s="67">
        <f t="shared" si="812"/>
        <v>44885.916666666664</v>
      </c>
      <c r="AE4299" s="67">
        <f>VLOOKUP(V4299,'Branch Wise Work Timelines'!C:G,3,FALSE)+AA4299</f>
        <v>44885.416666666664</v>
      </c>
      <c r="AF4299" s="67">
        <f>IF(V4299="Bangalore",VLOOKUP(V4299,'Branch Wise Work Timelines'!C:G,4,FALSE)+AA4299+1,IF(V4299="Mumbai",VLOOKUP(V4299,'Branch Wise Work Timelines'!C:G,4,FALSE)+AA4299+1,VLOOKUP(V4299,'Branch Wise Work Timelines'!C:G,4,FALSE)+AA4299))</f>
        <v>44886.104166666664</v>
      </c>
      <c r="AG4299" s="67">
        <f>WORKDAY.INTL(AA4299,1,11)+VLOOKUP(V4299,'Branch Wise Work Timelines'!C:G,3,FALSE)</f>
        <v>44886.416666666664</v>
      </c>
      <c r="AH4299" s="69" t="str">
        <f t="shared" ca="1" si="813"/>
        <v>Out of TAT</v>
      </c>
      <c r="AI4299" s="69">
        <f t="shared" ca="1" si="814"/>
        <v>20608</v>
      </c>
      <c r="AJ4299" s="69" t="str">
        <f ca="1">IF(AI4299&lt;0,"0-12",IFERROR(VLOOKUP(AI4299,Breakup[],2,FALSE),"&gt;24"))</f>
        <v>&gt;24</v>
      </c>
      <c r="AK4299" s="69" t="str">
        <f>VLOOKUP(V4299,Master!B:D,3,FALSE)</f>
        <v>South</v>
      </c>
      <c r="AL4299" s="69" t="str">
        <f t="shared" si="815"/>
        <v>Bangalore-CLS</v>
      </c>
    </row>
    <row r="4300" spans="1:38">
      <c r="A4300" s="14" t="s">
        <v>8929</v>
      </c>
      <c r="B4300" s="54">
        <v>44701.741530474501</v>
      </c>
      <c r="C4300" s="13" t="s">
        <v>114</v>
      </c>
      <c r="D4300" s="13">
        <v>1718</v>
      </c>
      <c r="E4300" s="13" t="s">
        <v>8930</v>
      </c>
      <c r="F4300" s="13" t="s">
        <v>33</v>
      </c>
      <c r="G4300" s="14">
        <v>1653049856324</v>
      </c>
      <c r="H4300" s="55">
        <v>0.70081018518518501</v>
      </c>
      <c r="I4300" s="33">
        <v>44885.700810185197</v>
      </c>
      <c r="J4300" s="58">
        <v>44885</v>
      </c>
      <c r="K4300" s="13" t="s">
        <v>263</v>
      </c>
      <c r="L4300" s="13" t="s">
        <v>69</v>
      </c>
      <c r="M4300" s="13" t="s">
        <v>101</v>
      </c>
      <c r="N4300" s="13" t="s">
        <v>206</v>
      </c>
      <c r="O4300" s="33" t="s">
        <v>38</v>
      </c>
      <c r="P4300" s="58" t="s">
        <v>38</v>
      </c>
      <c r="Q4300" s="33" t="s">
        <v>207</v>
      </c>
      <c r="R4300" s="14" t="s">
        <v>38</v>
      </c>
      <c r="S4300" s="13" t="s">
        <v>208</v>
      </c>
      <c r="T4300" s="13" t="s">
        <v>209</v>
      </c>
      <c r="U4300" s="33">
        <f t="shared" ca="1" si="804"/>
        <v>45744.56914039352</v>
      </c>
      <c r="V4300" s="13" t="str">
        <f t="shared" si="805"/>
        <v>Mumbai</v>
      </c>
      <c r="W4300" s="13" t="str">
        <f t="shared" si="806"/>
        <v>RI</v>
      </c>
      <c r="X4300" s="13">
        <f t="shared" si="807"/>
        <v>16</v>
      </c>
      <c r="Y4300" s="13" t="str">
        <f>IFERROR(VLOOKUP(C4300,ReceivingTeam[],2,FALSE),"HelpDesk")</f>
        <v>Branch office</v>
      </c>
      <c r="Z4300" s="67">
        <f t="shared" si="808"/>
        <v>44885.916666666664</v>
      </c>
      <c r="AA4300" s="68">
        <f t="shared" si="809"/>
        <v>44885</v>
      </c>
      <c r="AB4300" s="69" t="b">
        <f t="shared" si="810"/>
        <v>0</v>
      </c>
      <c r="AC4300" s="70">
        <f t="shared" si="811"/>
        <v>0.5</v>
      </c>
      <c r="AD4300" s="67">
        <f t="shared" si="812"/>
        <v>44885.916666666664</v>
      </c>
      <c r="AE4300" s="67">
        <f>VLOOKUP(V4300,'Branch Wise Work Timelines'!C:G,3,FALSE)+AA4300</f>
        <v>44885.416666666664</v>
      </c>
      <c r="AF4300" s="67">
        <f>IF(V4300="Bangalore",VLOOKUP(V4300,'Branch Wise Work Timelines'!C:G,4,FALSE)+AA4300+1,IF(V4300="Mumbai",VLOOKUP(V4300,'Branch Wise Work Timelines'!C:G,4,FALSE)+AA4300+1,VLOOKUP(V4300,'Branch Wise Work Timelines'!C:G,4,FALSE)+AA4300))</f>
        <v>44886.25</v>
      </c>
      <c r="AG4300" s="67">
        <f>WORKDAY.INTL(AA4300,1,11)+VLOOKUP(V4300,'Branch Wise Work Timelines'!C:G,3,FALSE)</f>
        <v>44886.416666666664</v>
      </c>
      <c r="AH4300" s="69" t="str">
        <f t="shared" ca="1" si="813"/>
        <v>Out of TAT</v>
      </c>
      <c r="AI4300" s="69">
        <f t="shared" ca="1" si="814"/>
        <v>20608</v>
      </c>
      <c r="AJ4300" s="69" t="str">
        <f ca="1">IF(AI4300&lt;0,"0-12",IFERROR(VLOOKUP(AI4300,Breakup[],2,FALSE),"&gt;24"))</f>
        <v>&gt;24</v>
      </c>
      <c r="AK4300" s="69" t="str">
        <f>VLOOKUP(V4300,Master!B:D,3,FALSE)</f>
        <v>East</v>
      </c>
      <c r="AL4300" s="69" t="str">
        <f t="shared" si="815"/>
        <v>Mumbai</v>
      </c>
    </row>
    <row r="4301" spans="1:38">
      <c r="A4301" s="14" t="s">
        <v>8931</v>
      </c>
      <c r="B4301" s="54">
        <v>44701.717699386601</v>
      </c>
      <c r="C4301" s="13" t="s">
        <v>122</v>
      </c>
      <c r="D4301" s="13">
        <v>1037</v>
      </c>
      <c r="E4301" s="13" t="s">
        <v>8932</v>
      </c>
      <c r="F4301" s="13" t="s">
        <v>33</v>
      </c>
      <c r="G4301" s="14">
        <v>1653054611210</v>
      </c>
      <c r="H4301" s="55">
        <v>0.89498842592592598</v>
      </c>
      <c r="I4301" s="33">
        <v>44885.894988425898</v>
      </c>
      <c r="J4301" s="58">
        <v>44885</v>
      </c>
      <c r="K4301" s="13" t="s">
        <v>263</v>
      </c>
      <c r="L4301" s="13" t="s">
        <v>69</v>
      </c>
      <c r="M4301" s="13" t="s">
        <v>101</v>
      </c>
      <c r="N4301" s="13" t="s">
        <v>206</v>
      </c>
      <c r="O4301" s="33" t="s">
        <v>38</v>
      </c>
      <c r="P4301" s="58" t="s">
        <v>38</v>
      </c>
      <c r="Q4301" s="33" t="s">
        <v>207</v>
      </c>
      <c r="R4301" s="14" t="s">
        <v>38</v>
      </c>
      <c r="S4301" s="13" t="s">
        <v>208</v>
      </c>
      <c r="T4301" s="13" t="s">
        <v>209</v>
      </c>
      <c r="U4301" s="33">
        <f t="shared" ca="1" si="804"/>
        <v>45744.56914039352</v>
      </c>
      <c r="V4301" s="13" t="str">
        <f t="shared" si="805"/>
        <v>Mumbai</v>
      </c>
      <c r="W4301" s="13" t="str">
        <f t="shared" si="806"/>
        <v>RI</v>
      </c>
      <c r="X4301" s="13">
        <f t="shared" si="807"/>
        <v>21</v>
      </c>
      <c r="Y4301" s="13" t="str">
        <f>IFERROR(VLOOKUP(C4301,ReceivingTeam[],2,FALSE),"HelpDesk")</f>
        <v>Branch office</v>
      </c>
      <c r="Z4301" s="67">
        <f t="shared" si="808"/>
        <v>44885.916666666664</v>
      </c>
      <c r="AA4301" s="68">
        <f t="shared" si="809"/>
        <v>44885</v>
      </c>
      <c r="AB4301" s="69" t="b">
        <f t="shared" si="810"/>
        <v>0</v>
      </c>
      <c r="AC4301" s="70">
        <f t="shared" si="811"/>
        <v>0.5</v>
      </c>
      <c r="AD4301" s="67">
        <f t="shared" si="812"/>
        <v>44885.916666666664</v>
      </c>
      <c r="AE4301" s="67">
        <f>VLOOKUP(V4301,'Branch Wise Work Timelines'!C:G,3,FALSE)+AA4301</f>
        <v>44885.416666666664</v>
      </c>
      <c r="AF4301" s="67">
        <f>IF(V4301="Bangalore",VLOOKUP(V4301,'Branch Wise Work Timelines'!C:G,4,FALSE)+AA4301+1,IF(V4301="Mumbai",VLOOKUP(V4301,'Branch Wise Work Timelines'!C:G,4,FALSE)+AA4301+1,VLOOKUP(V4301,'Branch Wise Work Timelines'!C:G,4,FALSE)+AA4301))</f>
        <v>44886.25</v>
      </c>
      <c r="AG4301" s="67">
        <f>WORKDAY.INTL(AA4301,1,11)+VLOOKUP(V4301,'Branch Wise Work Timelines'!C:G,3,FALSE)</f>
        <v>44886.416666666664</v>
      </c>
      <c r="AH4301" s="69" t="str">
        <f t="shared" ca="1" si="813"/>
        <v>Out of TAT</v>
      </c>
      <c r="AI4301" s="69">
        <f t="shared" ca="1" si="814"/>
        <v>20608</v>
      </c>
      <c r="AJ4301" s="69" t="str">
        <f ca="1">IF(AI4301&lt;0,"0-12",IFERROR(VLOOKUP(AI4301,Breakup[],2,FALSE),"&gt;24"))</f>
        <v>&gt;24</v>
      </c>
      <c r="AK4301" s="69" t="str">
        <f>VLOOKUP(V4301,Master!B:D,3,FALSE)</f>
        <v>East</v>
      </c>
      <c r="AL4301" s="69" t="str">
        <f t="shared" si="815"/>
        <v>Mumbai</v>
      </c>
    </row>
    <row r="4302" spans="1:38">
      <c r="A4302" s="14" t="s">
        <v>8933</v>
      </c>
      <c r="B4302" s="54">
        <v>44701.678488391197</v>
      </c>
      <c r="C4302" s="13" t="s">
        <v>265</v>
      </c>
      <c r="D4302" s="13">
        <v>966</v>
      </c>
      <c r="E4302" s="13" t="s">
        <v>8934</v>
      </c>
      <c r="F4302" s="13" t="s">
        <v>15</v>
      </c>
      <c r="G4302" s="14">
        <v>1653050074123</v>
      </c>
      <c r="H4302" s="55">
        <v>0.241168981481481</v>
      </c>
      <c r="I4302" s="33">
        <v>44889.241168981498</v>
      </c>
      <c r="J4302" s="58">
        <v>44889</v>
      </c>
      <c r="K4302" s="13" t="s">
        <v>213</v>
      </c>
      <c r="L4302" s="13" t="s">
        <v>30</v>
      </c>
      <c r="M4302" s="13" t="s">
        <v>75</v>
      </c>
      <c r="N4302" s="13" t="s">
        <v>206</v>
      </c>
      <c r="O4302" s="33" t="s">
        <v>38</v>
      </c>
      <c r="P4302" s="58" t="s">
        <v>38</v>
      </c>
      <c r="Q4302" s="33" t="s">
        <v>207</v>
      </c>
      <c r="R4302" s="14" t="s">
        <v>38</v>
      </c>
      <c r="S4302" s="13" t="s">
        <v>216</v>
      </c>
      <c r="T4302" s="13" t="s">
        <v>217</v>
      </c>
      <c r="U4302" s="33">
        <f t="shared" ca="1" si="804"/>
        <v>45744.56914039352</v>
      </c>
      <c r="V4302" s="13" t="str">
        <f t="shared" si="805"/>
        <v>Bangalore</v>
      </c>
      <c r="W4302" s="13" t="str">
        <f t="shared" si="806"/>
        <v>CLS</v>
      </c>
      <c r="X4302" s="13">
        <f t="shared" si="807"/>
        <v>5</v>
      </c>
      <c r="Y4302" s="13" t="str">
        <f>IFERROR(VLOOKUP(C4302,ReceivingTeam[],2,FALSE),"HelpDesk")</f>
        <v>HelpDesk</v>
      </c>
      <c r="Z4302" s="67">
        <f t="shared" si="808"/>
        <v>44889.916666666664</v>
      </c>
      <c r="AA4302" s="68">
        <f t="shared" si="809"/>
        <v>44889</v>
      </c>
      <c r="AB4302" s="69" t="b">
        <f t="shared" si="810"/>
        <v>1</v>
      </c>
      <c r="AC4302" s="70">
        <f t="shared" si="811"/>
        <v>0.5</v>
      </c>
      <c r="AD4302" s="67">
        <f t="shared" si="812"/>
        <v>44889.916666666664</v>
      </c>
      <c r="AE4302" s="67">
        <f>VLOOKUP(V4302,'Branch Wise Work Timelines'!C:G,3,FALSE)+AA4302</f>
        <v>44889.416666666664</v>
      </c>
      <c r="AF4302" s="67">
        <f>IF(V4302="Bangalore",VLOOKUP(V4302,'Branch Wise Work Timelines'!C:G,4,FALSE)+AA4302+1,IF(V4302="Mumbai",VLOOKUP(V4302,'Branch Wise Work Timelines'!C:G,4,FALSE)+AA4302+1,VLOOKUP(V4302,'Branch Wise Work Timelines'!C:G,4,FALSE)+AA4302))</f>
        <v>44890.104166666664</v>
      </c>
      <c r="AG4302" s="67">
        <f>WORKDAY.INTL(AA4302,1,11)+VLOOKUP(V4302,'Branch Wise Work Timelines'!C:G,3,FALSE)</f>
        <v>44890.416666666664</v>
      </c>
      <c r="AH4302" s="69" t="str">
        <f t="shared" ca="1" si="813"/>
        <v>Out of TAT</v>
      </c>
      <c r="AI4302" s="69">
        <f t="shared" ca="1" si="814"/>
        <v>20512</v>
      </c>
      <c r="AJ4302" s="69" t="str">
        <f ca="1">IF(AI4302&lt;0,"0-12",IFERROR(VLOOKUP(AI4302,Breakup[],2,FALSE),"&gt;24"))</f>
        <v>&gt;24</v>
      </c>
      <c r="AK4302" s="69" t="str">
        <f>VLOOKUP(V4302,Master!B:D,3,FALSE)</f>
        <v>South</v>
      </c>
      <c r="AL4302" s="69" t="str">
        <f t="shared" si="815"/>
        <v>Bangalore-CLS</v>
      </c>
    </row>
    <row r="4303" spans="1:38">
      <c r="A4303" s="14" t="s">
        <v>8935</v>
      </c>
      <c r="B4303" s="54">
        <v>44701.692279085597</v>
      </c>
      <c r="C4303" s="13" t="s">
        <v>467</v>
      </c>
      <c r="D4303" s="13">
        <v>821</v>
      </c>
      <c r="E4303" s="13" t="s">
        <v>8936</v>
      </c>
      <c r="F4303" s="13" t="s">
        <v>15</v>
      </c>
      <c r="G4303" s="14">
        <v>1653046758228</v>
      </c>
      <c r="H4303" s="55">
        <v>0.53347222222222201</v>
      </c>
      <c r="I4303" s="33">
        <v>44887.533472222203</v>
      </c>
      <c r="J4303" s="58">
        <v>44887</v>
      </c>
      <c r="K4303" s="13" t="s">
        <v>213</v>
      </c>
      <c r="L4303" s="13" t="s">
        <v>30</v>
      </c>
      <c r="M4303" s="13" t="s">
        <v>214</v>
      </c>
      <c r="N4303" s="13" t="s">
        <v>215</v>
      </c>
      <c r="O4303" s="33" t="s">
        <v>38</v>
      </c>
      <c r="P4303" s="58" t="s">
        <v>38</v>
      </c>
      <c r="Q4303" s="33" t="s">
        <v>207</v>
      </c>
      <c r="R4303" s="14" t="s">
        <v>38</v>
      </c>
      <c r="S4303" s="13" t="s">
        <v>216</v>
      </c>
      <c r="T4303" s="13" t="s">
        <v>217</v>
      </c>
      <c r="U4303" s="33">
        <f t="shared" ca="1" si="804"/>
        <v>45744.56914039352</v>
      </c>
      <c r="V4303" s="13" t="str">
        <f t="shared" si="805"/>
        <v>Bangalore</v>
      </c>
      <c r="W4303" s="13" t="str">
        <f t="shared" si="806"/>
        <v>CLS</v>
      </c>
      <c r="X4303" s="13">
        <f t="shared" si="807"/>
        <v>12</v>
      </c>
      <c r="Y4303" s="13" t="str">
        <f>IFERROR(VLOOKUP(C4303,ReceivingTeam[],2,FALSE),"HelpDesk")</f>
        <v>HelpDesk</v>
      </c>
      <c r="Z4303" s="67">
        <f t="shared" si="808"/>
        <v>44888.033472222203</v>
      </c>
      <c r="AA4303" s="68">
        <f t="shared" si="809"/>
        <v>44887</v>
      </c>
      <c r="AB4303" s="69" t="b">
        <f t="shared" si="810"/>
        <v>1</v>
      </c>
      <c r="AC4303" s="70">
        <f t="shared" si="811"/>
        <v>0.5</v>
      </c>
      <c r="AD4303" s="67">
        <f t="shared" si="812"/>
        <v>44888.033472222203</v>
      </c>
      <c r="AE4303" s="67">
        <f>VLOOKUP(V4303,'Branch Wise Work Timelines'!C:G,3,FALSE)+AA4303</f>
        <v>44887.416666666664</v>
      </c>
      <c r="AF4303" s="67">
        <f>IF(V4303="Bangalore",VLOOKUP(V4303,'Branch Wise Work Timelines'!C:G,4,FALSE)+AA4303+1,IF(V4303="Mumbai",VLOOKUP(V4303,'Branch Wise Work Timelines'!C:G,4,FALSE)+AA4303+1,VLOOKUP(V4303,'Branch Wise Work Timelines'!C:G,4,FALSE)+AA4303))</f>
        <v>44888.104166666664</v>
      </c>
      <c r="AG4303" s="67">
        <f>WORKDAY.INTL(AA4303,1,11)+VLOOKUP(V4303,'Branch Wise Work Timelines'!C:G,3,FALSE)</f>
        <v>44888.416666666664</v>
      </c>
      <c r="AH4303" s="69" t="str">
        <f t="shared" ca="1" si="813"/>
        <v>Out of TAT</v>
      </c>
      <c r="AI4303" s="69">
        <f t="shared" ca="1" si="814"/>
        <v>20557</v>
      </c>
      <c r="AJ4303" s="69" t="str">
        <f ca="1">IF(AI4303&lt;0,"0-12",IFERROR(VLOOKUP(AI4303,Breakup[],2,FALSE),"&gt;24"))</f>
        <v>&gt;24</v>
      </c>
      <c r="AK4303" s="69" t="str">
        <f>VLOOKUP(V4303,Master!B:D,3,FALSE)</f>
        <v>South</v>
      </c>
      <c r="AL4303" s="69" t="str">
        <f t="shared" si="815"/>
        <v>Bangalore-CLS</v>
      </c>
    </row>
    <row r="4304" spans="1:38">
      <c r="A4304" s="14" t="s">
        <v>8937</v>
      </c>
      <c r="B4304" s="54">
        <v>44701.951312696801</v>
      </c>
      <c r="C4304" s="13" t="s">
        <v>280</v>
      </c>
      <c r="D4304" s="13">
        <v>952</v>
      </c>
      <c r="E4304" s="13" t="s">
        <v>8938</v>
      </c>
      <c r="F4304" s="13" t="s">
        <v>46</v>
      </c>
      <c r="G4304" s="14">
        <v>1653067592196</v>
      </c>
      <c r="H4304" s="55">
        <v>1.6053240740740701E-2</v>
      </c>
      <c r="I4304" s="33">
        <v>44884.016053240703</v>
      </c>
      <c r="J4304" s="58">
        <v>44884</v>
      </c>
      <c r="K4304" s="13" t="s">
        <v>213</v>
      </c>
      <c r="L4304" s="13" t="s">
        <v>30</v>
      </c>
      <c r="M4304" s="13" t="s">
        <v>147</v>
      </c>
      <c r="N4304" s="13" t="s">
        <v>1185</v>
      </c>
      <c r="O4304" s="33" t="s">
        <v>38</v>
      </c>
      <c r="P4304" s="58" t="s">
        <v>38</v>
      </c>
      <c r="Q4304" s="33" t="s">
        <v>207</v>
      </c>
      <c r="R4304" s="14" t="s">
        <v>38</v>
      </c>
      <c r="S4304" s="13" t="s">
        <v>208</v>
      </c>
      <c r="T4304" s="13" t="s">
        <v>209</v>
      </c>
      <c r="U4304" s="33">
        <f t="shared" ca="1" si="804"/>
        <v>45744.56914039352</v>
      </c>
      <c r="V4304" s="13" t="str">
        <f t="shared" si="805"/>
        <v>Bangalore</v>
      </c>
      <c r="W4304" s="13" t="str">
        <f t="shared" si="806"/>
        <v>RI</v>
      </c>
      <c r="X4304" s="13">
        <f t="shared" si="807"/>
        <v>0</v>
      </c>
      <c r="Y4304" s="13" t="str">
        <f>IFERROR(VLOOKUP(C4304,ReceivingTeam[],2,FALSE),"HelpDesk")</f>
        <v>HelpDesk</v>
      </c>
      <c r="Z4304" s="67">
        <f t="shared" si="808"/>
        <v>44884.916666666664</v>
      </c>
      <c r="AA4304" s="68">
        <f t="shared" si="809"/>
        <v>44884</v>
      </c>
      <c r="AB4304" s="69" t="b">
        <f t="shared" si="810"/>
        <v>1</v>
      </c>
      <c r="AC4304" s="70">
        <f t="shared" si="811"/>
        <v>0.5</v>
      </c>
      <c r="AD4304" s="67">
        <f t="shared" si="812"/>
        <v>44884.916666666664</v>
      </c>
      <c r="AE4304" s="67">
        <f>VLOOKUP(V4304,'Branch Wise Work Timelines'!C:G,3,FALSE)+AA4304</f>
        <v>44884.416666666664</v>
      </c>
      <c r="AF4304" s="67">
        <f>IF(V4304="Bangalore",VLOOKUP(V4304,'Branch Wise Work Timelines'!C:G,4,FALSE)+AA4304+1,IF(V4304="Mumbai",VLOOKUP(V4304,'Branch Wise Work Timelines'!C:G,4,FALSE)+AA4304+1,VLOOKUP(V4304,'Branch Wise Work Timelines'!C:G,4,FALSE)+AA4304))</f>
        <v>44885.104166666664</v>
      </c>
      <c r="AG4304" s="67">
        <f>WORKDAY.INTL(AA4304,1,11)+VLOOKUP(V4304,'Branch Wise Work Timelines'!C:G,3,FALSE)</f>
        <v>44886.416666666664</v>
      </c>
      <c r="AH4304" s="69" t="str">
        <f t="shared" ca="1" si="813"/>
        <v>Out of TAT</v>
      </c>
      <c r="AI4304" s="69">
        <f t="shared" ca="1" si="814"/>
        <v>20632</v>
      </c>
      <c r="AJ4304" s="69" t="str">
        <f ca="1">IF(AI4304&lt;0,"0-12",IFERROR(VLOOKUP(AI4304,Breakup[],2,FALSE),"&gt;24"))</f>
        <v>&gt;24</v>
      </c>
      <c r="AK4304" s="69" t="str">
        <f>VLOOKUP(V4304,Master!B:D,3,FALSE)</f>
        <v>South</v>
      </c>
      <c r="AL4304" s="69" t="str">
        <f t="shared" si="815"/>
        <v>Bangalore</v>
      </c>
    </row>
    <row r="4305" spans="1:38">
      <c r="A4305" s="14" t="s">
        <v>8939</v>
      </c>
      <c r="B4305" s="54">
        <v>44701.745625150499</v>
      </c>
      <c r="C4305" s="13" t="s">
        <v>78</v>
      </c>
      <c r="D4305" s="13">
        <v>1811</v>
      </c>
      <c r="E4305" s="13" t="s">
        <v>8940</v>
      </c>
      <c r="F4305" s="13" t="s">
        <v>33</v>
      </c>
      <c r="G4305" s="14">
        <v>1653049855960</v>
      </c>
      <c r="H4305" s="55">
        <v>0.77355324074074105</v>
      </c>
      <c r="I4305" s="33">
        <v>44890.773553240702</v>
      </c>
      <c r="J4305" s="58">
        <v>44890</v>
      </c>
      <c r="K4305" s="13" t="s">
        <v>213</v>
      </c>
      <c r="L4305" s="13" t="s">
        <v>30</v>
      </c>
      <c r="M4305" s="13" t="s">
        <v>282</v>
      </c>
      <c r="N4305" s="13" t="s">
        <v>215</v>
      </c>
      <c r="O4305" s="33" t="s">
        <v>38</v>
      </c>
      <c r="P4305" s="58" t="s">
        <v>38</v>
      </c>
      <c r="Q4305" s="33" t="s">
        <v>207</v>
      </c>
      <c r="R4305" s="14" t="s">
        <v>38</v>
      </c>
      <c r="S4305" s="13" t="s">
        <v>216</v>
      </c>
      <c r="T4305" s="13" t="s">
        <v>217</v>
      </c>
      <c r="U4305" s="33">
        <f t="shared" ca="1" si="804"/>
        <v>45744.56914039352</v>
      </c>
      <c r="V4305" s="13" t="str">
        <f t="shared" si="805"/>
        <v>Bangalore</v>
      </c>
      <c r="W4305" s="13" t="str">
        <f t="shared" si="806"/>
        <v>RI</v>
      </c>
      <c r="X4305" s="13">
        <f t="shared" si="807"/>
        <v>18</v>
      </c>
      <c r="Y4305" s="13" t="str">
        <f>IFERROR(VLOOKUP(C4305,ReceivingTeam[],2,FALSE),"HelpDesk")</f>
        <v>Branch office</v>
      </c>
      <c r="Z4305" s="67">
        <f t="shared" si="808"/>
        <v>44891.586053240702</v>
      </c>
      <c r="AA4305" s="68">
        <f t="shared" si="809"/>
        <v>44890</v>
      </c>
      <c r="AB4305" s="69" t="b">
        <f t="shared" si="810"/>
        <v>1</v>
      </c>
      <c r="AC4305" s="70">
        <f t="shared" si="811"/>
        <v>0.5</v>
      </c>
      <c r="AD4305" s="67">
        <f t="shared" si="812"/>
        <v>44891.586053240702</v>
      </c>
      <c r="AE4305" s="67">
        <f>VLOOKUP(V4305,'Branch Wise Work Timelines'!C:G,3,FALSE)+AA4305</f>
        <v>44890.416666666664</v>
      </c>
      <c r="AF4305" s="67">
        <f>IF(V4305="Bangalore",VLOOKUP(V4305,'Branch Wise Work Timelines'!C:G,4,FALSE)+AA4305+1,IF(V4305="Mumbai",VLOOKUP(V4305,'Branch Wise Work Timelines'!C:G,4,FALSE)+AA4305+1,VLOOKUP(V4305,'Branch Wise Work Timelines'!C:G,4,FALSE)+AA4305))</f>
        <v>44891.104166666664</v>
      </c>
      <c r="AG4305" s="67">
        <f>WORKDAY.INTL(AA4305,1,11)+VLOOKUP(V4305,'Branch Wise Work Timelines'!C:G,3,FALSE)</f>
        <v>44891.416666666664</v>
      </c>
      <c r="AH4305" s="69" t="str">
        <f t="shared" ca="1" si="813"/>
        <v>Out of TAT</v>
      </c>
      <c r="AI4305" s="69">
        <f t="shared" ca="1" si="814"/>
        <v>20472</v>
      </c>
      <c r="AJ4305" s="69" t="str">
        <f ca="1">IF(AI4305&lt;0,"0-12",IFERROR(VLOOKUP(AI4305,Breakup[],2,FALSE),"&gt;24"))</f>
        <v>&gt;24</v>
      </c>
      <c r="AK4305" s="69" t="str">
        <f>VLOOKUP(V4305,Master!B:D,3,FALSE)</f>
        <v>South</v>
      </c>
      <c r="AL4305" s="69" t="str">
        <f t="shared" si="815"/>
        <v>Bangalore</v>
      </c>
    </row>
    <row r="4306" spans="1:38">
      <c r="A4306" s="14" t="s">
        <v>8941</v>
      </c>
      <c r="B4306" s="54">
        <v>44701.716532719904</v>
      </c>
      <c r="C4306" s="13" t="s">
        <v>372</v>
      </c>
      <c r="D4306" s="13">
        <v>1205</v>
      </c>
      <c r="E4306" s="13" t="s">
        <v>8942</v>
      </c>
      <c r="F4306" s="13" t="s">
        <v>15</v>
      </c>
      <c r="G4306" s="14">
        <v>1653053249969</v>
      </c>
      <c r="H4306" s="55">
        <v>8.20138888888889E-2</v>
      </c>
      <c r="I4306" s="33">
        <v>44891.082013888903</v>
      </c>
      <c r="J4306" s="58">
        <v>44891</v>
      </c>
      <c r="K4306" s="13" t="s">
        <v>213</v>
      </c>
      <c r="L4306" s="13" t="s">
        <v>30</v>
      </c>
      <c r="M4306" s="13" t="s">
        <v>214</v>
      </c>
      <c r="N4306" s="13" t="s">
        <v>215</v>
      </c>
      <c r="O4306" s="33">
        <v>44891.772951388899</v>
      </c>
      <c r="P4306" s="58">
        <v>44891</v>
      </c>
      <c r="Q4306" s="33" t="s">
        <v>237</v>
      </c>
      <c r="R4306" s="14">
        <v>604</v>
      </c>
      <c r="S4306" s="13" t="s">
        <v>216</v>
      </c>
      <c r="T4306" s="13" t="s">
        <v>217</v>
      </c>
      <c r="U4306" s="33">
        <f t="shared" ca="1" si="804"/>
        <v>45744.56914039352</v>
      </c>
      <c r="V4306" s="13" t="str">
        <f t="shared" si="805"/>
        <v>Bangalore</v>
      </c>
      <c r="W4306" s="13" t="str">
        <f t="shared" si="806"/>
        <v>CLS</v>
      </c>
      <c r="X4306" s="13">
        <f t="shared" si="807"/>
        <v>1</v>
      </c>
      <c r="Y4306" s="13" t="str">
        <f>IFERROR(VLOOKUP(C4306,ReceivingTeam[],2,FALSE),"HelpDesk")</f>
        <v>HelpDesk</v>
      </c>
      <c r="Z4306" s="67">
        <f t="shared" si="808"/>
        <v>44891.916666666664</v>
      </c>
      <c r="AA4306" s="68">
        <f t="shared" si="809"/>
        <v>44891</v>
      </c>
      <c r="AB4306" s="69" t="b">
        <f t="shared" si="810"/>
        <v>1</v>
      </c>
      <c r="AC4306" s="70">
        <f t="shared" si="811"/>
        <v>0.5</v>
      </c>
      <c r="AD4306" s="67">
        <f t="shared" si="812"/>
        <v>44891.916666666664</v>
      </c>
      <c r="AE4306" s="67">
        <f>VLOOKUP(V4306,'Branch Wise Work Timelines'!C:G,3,FALSE)+AA4306</f>
        <v>44891.416666666664</v>
      </c>
      <c r="AF4306" s="67">
        <f>IF(V4306="Bangalore",VLOOKUP(V4306,'Branch Wise Work Timelines'!C:G,4,FALSE)+AA4306+1,IF(V4306="Mumbai",VLOOKUP(V4306,'Branch Wise Work Timelines'!C:G,4,FALSE)+AA4306+1,VLOOKUP(V4306,'Branch Wise Work Timelines'!C:G,4,FALSE)+AA4306))</f>
        <v>44892.104166666664</v>
      </c>
      <c r="AG4306" s="67">
        <f>WORKDAY.INTL(AA4306,1,11)+VLOOKUP(V4306,'Branch Wise Work Timelines'!C:G,3,FALSE)</f>
        <v>44893.416666666664</v>
      </c>
      <c r="AH4306" s="69" t="str">
        <f t="shared" si="813"/>
        <v>Met</v>
      </c>
      <c r="AI4306" s="69">
        <f t="shared" ca="1" si="814"/>
        <v>20464</v>
      </c>
      <c r="AJ4306" s="69" t="str">
        <f ca="1">IF(AI4306&lt;0,"0-12",IFERROR(VLOOKUP(AI4306,Breakup[],2,FALSE),"&gt;24"))</f>
        <v>&gt;24</v>
      </c>
      <c r="AK4306" s="69" t="str">
        <f>VLOOKUP(V4306,Master!B:D,3,FALSE)</f>
        <v>South</v>
      </c>
      <c r="AL4306" s="69" t="str">
        <f t="shared" si="815"/>
        <v>Bangalore-CLS</v>
      </c>
    </row>
    <row r="4307" spans="1:38">
      <c r="A4307" s="14" t="s">
        <v>8943</v>
      </c>
      <c r="B4307" s="54">
        <v>44701.733671145797</v>
      </c>
      <c r="C4307" s="13" t="s">
        <v>418</v>
      </c>
      <c r="D4307" s="13">
        <v>846</v>
      </c>
      <c r="E4307" s="13" t="s">
        <v>8944</v>
      </c>
      <c r="F4307" s="13" t="s">
        <v>15</v>
      </c>
      <c r="G4307" s="14">
        <v>1653048896111</v>
      </c>
      <c r="H4307" s="55">
        <v>0.27068287037036998</v>
      </c>
      <c r="I4307" s="33">
        <v>44882.270682870403</v>
      </c>
      <c r="J4307" s="58">
        <v>44882</v>
      </c>
      <c r="K4307" s="13" t="s">
        <v>213</v>
      </c>
      <c r="L4307" s="13" t="s">
        <v>30</v>
      </c>
      <c r="M4307" s="13" t="s">
        <v>75</v>
      </c>
      <c r="N4307" s="13" t="s">
        <v>206</v>
      </c>
      <c r="O4307" s="33" t="s">
        <v>38</v>
      </c>
      <c r="P4307" s="58" t="s">
        <v>38</v>
      </c>
      <c r="Q4307" s="33" t="s">
        <v>207</v>
      </c>
      <c r="R4307" s="14" t="s">
        <v>38</v>
      </c>
      <c r="S4307" s="13" t="s">
        <v>216</v>
      </c>
      <c r="T4307" s="13" t="s">
        <v>217</v>
      </c>
      <c r="U4307" s="33">
        <f t="shared" ca="1" si="804"/>
        <v>45744.56914039352</v>
      </c>
      <c r="V4307" s="13" t="str">
        <f t="shared" si="805"/>
        <v>Bangalore</v>
      </c>
      <c r="W4307" s="13" t="str">
        <f t="shared" si="806"/>
        <v>CLS</v>
      </c>
      <c r="X4307" s="13">
        <f t="shared" si="807"/>
        <v>6</v>
      </c>
      <c r="Y4307" s="13" t="str">
        <f>IFERROR(VLOOKUP(C4307,ReceivingTeam[],2,FALSE),"HelpDesk")</f>
        <v>HelpDesk</v>
      </c>
      <c r="Z4307" s="67">
        <f t="shared" si="808"/>
        <v>44882.916666666664</v>
      </c>
      <c r="AA4307" s="68">
        <f t="shared" si="809"/>
        <v>44882</v>
      </c>
      <c r="AB4307" s="69" t="b">
        <f t="shared" si="810"/>
        <v>1</v>
      </c>
      <c r="AC4307" s="70">
        <f t="shared" si="811"/>
        <v>0.5</v>
      </c>
      <c r="AD4307" s="67">
        <f t="shared" si="812"/>
        <v>44882.916666666664</v>
      </c>
      <c r="AE4307" s="67">
        <f>VLOOKUP(V4307,'Branch Wise Work Timelines'!C:G,3,FALSE)+AA4307</f>
        <v>44882.416666666664</v>
      </c>
      <c r="AF4307" s="67">
        <f>IF(V4307="Bangalore",VLOOKUP(V4307,'Branch Wise Work Timelines'!C:G,4,FALSE)+AA4307+1,IF(V4307="Mumbai",VLOOKUP(V4307,'Branch Wise Work Timelines'!C:G,4,FALSE)+AA4307+1,VLOOKUP(V4307,'Branch Wise Work Timelines'!C:G,4,FALSE)+AA4307))</f>
        <v>44883.104166666664</v>
      </c>
      <c r="AG4307" s="67">
        <f>WORKDAY.INTL(AA4307,1,11)+VLOOKUP(V4307,'Branch Wise Work Timelines'!C:G,3,FALSE)</f>
        <v>44883.416666666664</v>
      </c>
      <c r="AH4307" s="69" t="str">
        <f t="shared" ca="1" si="813"/>
        <v>Out of TAT</v>
      </c>
      <c r="AI4307" s="69">
        <f t="shared" ca="1" si="814"/>
        <v>20680</v>
      </c>
      <c r="AJ4307" s="69" t="str">
        <f ca="1">IF(AI4307&lt;0,"0-12",IFERROR(VLOOKUP(AI4307,Breakup[],2,FALSE),"&gt;24"))</f>
        <v>&gt;24</v>
      </c>
      <c r="AK4307" s="69" t="str">
        <f>VLOOKUP(V4307,Master!B:D,3,FALSE)</f>
        <v>South</v>
      </c>
      <c r="AL4307" s="69" t="str">
        <f t="shared" si="815"/>
        <v>Bangalore-CLS</v>
      </c>
    </row>
    <row r="4308" spans="1:38">
      <c r="A4308" s="14" t="s">
        <v>8945</v>
      </c>
      <c r="B4308" s="54">
        <v>44701.7116256597</v>
      </c>
      <c r="C4308" s="13" t="s">
        <v>7273</v>
      </c>
      <c r="D4308" s="13">
        <v>1688</v>
      </c>
      <c r="E4308" s="13" t="s">
        <v>8946</v>
      </c>
      <c r="F4308" s="13" t="s">
        <v>33</v>
      </c>
      <c r="G4308" s="14">
        <v>1653047864057</v>
      </c>
      <c r="H4308" s="55">
        <v>0.62743055555555605</v>
      </c>
      <c r="I4308" s="33">
        <v>44889.6274305556</v>
      </c>
      <c r="J4308" s="58">
        <v>44889</v>
      </c>
      <c r="K4308" s="13" t="s">
        <v>325</v>
      </c>
      <c r="L4308" s="13" t="s">
        <v>55</v>
      </c>
      <c r="M4308" s="13" t="s">
        <v>323</v>
      </c>
      <c r="N4308" s="13" t="s">
        <v>206</v>
      </c>
      <c r="O4308" s="33" t="s">
        <v>38</v>
      </c>
      <c r="P4308" s="58" t="s">
        <v>38</v>
      </c>
      <c r="Q4308" s="33" t="s">
        <v>207</v>
      </c>
      <c r="R4308" s="14" t="s">
        <v>38</v>
      </c>
      <c r="S4308" s="13" t="s">
        <v>208</v>
      </c>
      <c r="T4308" s="13" t="s">
        <v>209</v>
      </c>
      <c r="U4308" s="33">
        <f t="shared" ca="1" si="804"/>
        <v>45744.56914039352</v>
      </c>
      <c r="V4308" s="13" t="str">
        <f t="shared" si="805"/>
        <v>Delhi</v>
      </c>
      <c r="W4308" s="13" t="str">
        <f t="shared" si="806"/>
        <v>RI</v>
      </c>
      <c r="X4308" s="13">
        <f t="shared" si="807"/>
        <v>15</v>
      </c>
      <c r="Y4308" s="13" t="str">
        <f>IFERROR(VLOOKUP(C4308,ReceivingTeam[],2,FALSE),"HelpDesk")</f>
        <v>HelpDesk</v>
      </c>
      <c r="Z4308" s="67">
        <f t="shared" si="808"/>
        <v>44890.773263888928</v>
      </c>
      <c r="AA4308" s="68">
        <f t="shared" si="809"/>
        <v>44889</v>
      </c>
      <c r="AB4308" s="69" t="b">
        <f t="shared" si="810"/>
        <v>1</v>
      </c>
      <c r="AC4308" s="70">
        <f t="shared" si="811"/>
        <v>0.5</v>
      </c>
      <c r="AD4308" s="67">
        <f t="shared" si="812"/>
        <v>44890.773263888928</v>
      </c>
      <c r="AE4308" s="67">
        <f>VLOOKUP(V4308,'Branch Wise Work Timelines'!C:G,3,FALSE)+AA4308</f>
        <v>44889.416666666664</v>
      </c>
      <c r="AF4308" s="67">
        <f>IF(V4308="Bangalore",VLOOKUP(V4308,'Branch Wise Work Timelines'!C:G,4,FALSE)+AA4308+1,IF(V4308="Mumbai",VLOOKUP(V4308,'Branch Wise Work Timelines'!C:G,4,FALSE)+AA4308+1,VLOOKUP(V4308,'Branch Wise Work Timelines'!C:G,4,FALSE)+AA4308))</f>
        <v>44889.770833333336</v>
      </c>
      <c r="AG4308" s="67">
        <f>WORKDAY.INTL(AA4308,1,11)+VLOOKUP(V4308,'Branch Wise Work Timelines'!C:G,3,FALSE)</f>
        <v>44890.416666666664</v>
      </c>
      <c r="AH4308" s="69" t="str">
        <f t="shared" ca="1" si="813"/>
        <v>Out of TAT</v>
      </c>
      <c r="AI4308" s="69">
        <f t="shared" ca="1" si="814"/>
        <v>20492</v>
      </c>
      <c r="AJ4308" s="69" t="str">
        <f ca="1">IF(AI4308&lt;0,"0-12",IFERROR(VLOOKUP(AI4308,Breakup[],2,FALSE),"&gt;24"))</f>
        <v>&gt;24</v>
      </c>
      <c r="AK4308" s="69" t="str">
        <f>VLOOKUP(V4308,Master!B:D,3,FALSE)</f>
        <v>North</v>
      </c>
      <c r="AL4308" s="69" t="str">
        <f t="shared" si="815"/>
        <v>Delhi</v>
      </c>
    </row>
    <row r="4309" spans="1:38">
      <c r="A4309" s="14" t="s">
        <v>8947</v>
      </c>
      <c r="B4309" s="54">
        <v>44701.594258680598</v>
      </c>
      <c r="C4309" s="13" t="s">
        <v>344</v>
      </c>
      <c r="D4309" s="13">
        <v>428</v>
      </c>
      <c r="E4309" s="13" t="s">
        <v>8948</v>
      </c>
      <c r="F4309" s="13" t="s">
        <v>46</v>
      </c>
      <c r="G4309" s="14">
        <v>1653059936208</v>
      </c>
      <c r="H4309" s="55">
        <v>0.47145833333333298</v>
      </c>
      <c r="I4309" s="33">
        <v>44890.471458333297</v>
      </c>
      <c r="J4309" s="58">
        <v>44890</v>
      </c>
      <c r="K4309" s="13" t="s">
        <v>263</v>
      </c>
      <c r="L4309" s="13" t="s">
        <v>69</v>
      </c>
      <c r="M4309" s="13" t="s">
        <v>101</v>
      </c>
      <c r="N4309" s="13" t="s">
        <v>215</v>
      </c>
      <c r="O4309" s="33" t="s">
        <v>38</v>
      </c>
      <c r="P4309" s="58" t="s">
        <v>38</v>
      </c>
      <c r="Q4309" s="33" t="s">
        <v>207</v>
      </c>
      <c r="R4309" s="14" t="s">
        <v>38</v>
      </c>
      <c r="S4309" s="13" t="s">
        <v>208</v>
      </c>
      <c r="T4309" s="13" t="s">
        <v>209</v>
      </c>
      <c r="U4309" s="33">
        <f t="shared" ca="1" si="804"/>
        <v>45744.56914039352</v>
      </c>
      <c r="V4309" s="13" t="str">
        <f t="shared" si="805"/>
        <v>Mumbai</v>
      </c>
      <c r="W4309" s="13" t="str">
        <f t="shared" si="806"/>
        <v>RI</v>
      </c>
      <c r="X4309" s="13">
        <f t="shared" si="807"/>
        <v>11</v>
      </c>
      <c r="Y4309" s="13" t="str">
        <f>IFERROR(VLOOKUP(C4309,ReceivingTeam[],2,FALSE),"HelpDesk")</f>
        <v>HelpDesk</v>
      </c>
      <c r="Z4309" s="67">
        <f t="shared" si="808"/>
        <v>44890.971458333297</v>
      </c>
      <c r="AA4309" s="68">
        <f t="shared" si="809"/>
        <v>44890</v>
      </c>
      <c r="AB4309" s="69" t="b">
        <f t="shared" si="810"/>
        <v>1</v>
      </c>
      <c r="AC4309" s="70">
        <f t="shared" si="811"/>
        <v>0.5</v>
      </c>
      <c r="AD4309" s="67">
        <f t="shared" si="812"/>
        <v>44890.971458333297</v>
      </c>
      <c r="AE4309" s="67">
        <f>VLOOKUP(V4309,'Branch Wise Work Timelines'!C:G,3,FALSE)+AA4309</f>
        <v>44890.416666666664</v>
      </c>
      <c r="AF4309" s="67">
        <f>IF(V4309="Bangalore",VLOOKUP(V4309,'Branch Wise Work Timelines'!C:G,4,FALSE)+AA4309+1,IF(V4309="Mumbai",VLOOKUP(V4309,'Branch Wise Work Timelines'!C:G,4,FALSE)+AA4309+1,VLOOKUP(V4309,'Branch Wise Work Timelines'!C:G,4,FALSE)+AA4309))</f>
        <v>44891.25</v>
      </c>
      <c r="AG4309" s="67">
        <f>WORKDAY.INTL(AA4309,1,11)+VLOOKUP(V4309,'Branch Wise Work Timelines'!C:G,3,FALSE)</f>
        <v>44891.416666666664</v>
      </c>
      <c r="AH4309" s="69" t="str">
        <f t="shared" ca="1" si="813"/>
        <v>Out of TAT</v>
      </c>
      <c r="AI4309" s="69">
        <f t="shared" ca="1" si="814"/>
        <v>20487</v>
      </c>
      <c r="AJ4309" s="69" t="str">
        <f ca="1">IF(AI4309&lt;0,"0-12",IFERROR(VLOOKUP(AI4309,Breakup[],2,FALSE),"&gt;24"))</f>
        <v>&gt;24</v>
      </c>
      <c r="AK4309" s="69" t="str">
        <f>VLOOKUP(V4309,Master!B:D,3,FALSE)</f>
        <v>East</v>
      </c>
      <c r="AL4309" s="69" t="str">
        <f t="shared" si="815"/>
        <v>Mumbai</v>
      </c>
    </row>
    <row r="4310" spans="1:38">
      <c r="A4310" s="14" t="s">
        <v>8949</v>
      </c>
      <c r="B4310" s="54">
        <v>44701.706520717598</v>
      </c>
      <c r="C4310" s="13" t="s">
        <v>1079</v>
      </c>
      <c r="D4310" s="13">
        <v>632</v>
      </c>
      <c r="E4310" s="13" t="s">
        <v>8950</v>
      </c>
      <c r="F4310" s="13" t="s">
        <v>15</v>
      </c>
      <c r="G4310" s="14">
        <v>1653049644596</v>
      </c>
      <c r="H4310" s="55">
        <v>0.47145833333333298</v>
      </c>
      <c r="I4310" s="33">
        <v>44884.471458333297</v>
      </c>
      <c r="J4310" s="58">
        <v>44884</v>
      </c>
      <c r="K4310" s="13" t="s">
        <v>213</v>
      </c>
      <c r="L4310" s="13" t="s">
        <v>30</v>
      </c>
      <c r="M4310" s="13" t="s">
        <v>214</v>
      </c>
      <c r="N4310" s="13" t="s">
        <v>206</v>
      </c>
      <c r="O4310" s="33" t="s">
        <v>38</v>
      </c>
      <c r="P4310" s="58" t="s">
        <v>38</v>
      </c>
      <c r="Q4310" s="33" t="s">
        <v>207</v>
      </c>
      <c r="R4310" s="14" t="s">
        <v>38</v>
      </c>
      <c r="S4310" s="13" t="s">
        <v>216</v>
      </c>
      <c r="T4310" s="13" t="s">
        <v>217</v>
      </c>
      <c r="U4310" s="33">
        <f t="shared" ca="1" si="804"/>
        <v>45744.56914039352</v>
      </c>
      <c r="V4310" s="13" t="str">
        <f t="shared" si="805"/>
        <v>Bangalore</v>
      </c>
      <c r="W4310" s="13" t="str">
        <f t="shared" si="806"/>
        <v>CLS</v>
      </c>
      <c r="X4310" s="13">
        <f t="shared" si="807"/>
        <v>11</v>
      </c>
      <c r="Y4310" s="13" t="str">
        <f>IFERROR(VLOOKUP(C4310,ReceivingTeam[],2,FALSE),"HelpDesk")</f>
        <v>HelpDesk</v>
      </c>
      <c r="Z4310" s="67">
        <f t="shared" si="808"/>
        <v>44884.971458333297</v>
      </c>
      <c r="AA4310" s="68">
        <f t="shared" si="809"/>
        <v>44884</v>
      </c>
      <c r="AB4310" s="69" t="b">
        <f t="shared" si="810"/>
        <v>1</v>
      </c>
      <c r="AC4310" s="70">
        <f t="shared" si="811"/>
        <v>0.5</v>
      </c>
      <c r="AD4310" s="67">
        <f t="shared" si="812"/>
        <v>44884.971458333297</v>
      </c>
      <c r="AE4310" s="67">
        <f>VLOOKUP(V4310,'Branch Wise Work Timelines'!C:G,3,FALSE)+AA4310</f>
        <v>44884.416666666664</v>
      </c>
      <c r="AF4310" s="67">
        <f>IF(V4310="Bangalore",VLOOKUP(V4310,'Branch Wise Work Timelines'!C:G,4,FALSE)+AA4310+1,IF(V4310="Mumbai",VLOOKUP(V4310,'Branch Wise Work Timelines'!C:G,4,FALSE)+AA4310+1,VLOOKUP(V4310,'Branch Wise Work Timelines'!C:G,4,FALSE)+AA4310))</f>
        <v>44885.104166666664</v>
      </c>
      <c r="AG4310" s="67">
        <f>WORKDAY.INTL(AA4310,1,11)+VLOOKUP(V4310,'Branch Wise Work Timelines'!C:G,3,FALSE)</f>
        <v>44886.416666666664</v>
      </c>
      <c r="AH4310" s="69" t="str">
        <f t="shared" ca="1" si="813"/>
        <v>Out of TAT</v>
      </c>
      <c r="AI4310" s="69">
        <f t="shared" ca="1" si="814"/>
        <v>20631</v>
      </c>
      <c r="AJ4310" s="69" t="str">
        <f ca="1">IF(AI4310&lt;0,"0-12",IFERROR(VLOOKUP(AI4310,Breakup[],2,FALSE),"&gt;24"))</f>
        <v>&gt;24</v>
      </c>
      <c r="AK4310" s="69" t="str">
        <f>VLOOKUP(V4310,Master!B:D,3,FALSE)</f>
        <v>South</v>
      </c>
      <c r="AL4310" s="69" t="str">
        <f t="shared" si="815"/>
        <v>Bangalore-CLS</v>
      </c>
    </row>
    <row r="4311" spans="1:38">
      <c r="A4311" s="14" t="s">
        <v>8951</v>
      </c>
      <c r="B4311" s="54">
        <v>44701.761399340299</v>
      </c>
      <c r="C4311" s="13" t="s">
        <v>6284</v>
      </c>
      <c r="D4311" s="13">
        <v>1842</v>
      </c>
      <c r="E4311" s="13" t="s">
        <v>8952</v>
      </c>
      <c r="F4311" s="13" t="s">
        <v>33</v>
      </c>
      <c r="G4311" s="14">
        <v>1653053109035</v>
      </c>
      <c r="H4311" s="55">
        <v>7.8275462962963005E-2</v>
      </c>
      <c r="I4311" s="33">
        <v>44883.078275462998</v>
      </c>
      <c r="J4311" s="58">
        <v>44883</v>
      </c>
      <c r="K4311" s="13" t="s">
        <v>213</v>
      </c>
      <c r="L4311" s="13" t="s">
        <v>30</v>
      </c>
      <c r="M4311" s="13" t="s">
        <v>282</v>
      </c>
      <c r="N4311" s="13" t="s">
        <v>206</v>
      </c>
      <c r="O4311" s="33" t="s">
        <v>38</v>
      </c>
      <c r="P4311" s="58" t="s">
        <v>38</v>
      </c>
      <c r="Q4311" s="33" t="s">
        <v>207</v>
      </c>
      <c r="R4311" s="14" t="s">
        <v>38</v>
      </c>
      <c r="S4311" s="13" t="s">
        <v>216</v>
      </c>
      <c r="T4311" s="13" t="s">
        <v>217</v>
      </c>
      <c r="U4311" s="33">
        <f t="shared" ca="1" si="804"/>
        <v>45744.56914039352</v>
      </c>
      <c r="V4311" s="13" t="str">
        <f t="shared" si="805"/>
        <v>Bangalore</v>
      </c>
      <c r="W4311" s="13" t="str">
        <f t="shared" si="806"/>
        <v>RI</v>
      </c>
      <c r="X4311" s="13">
        <f t="shared" si="807"/>
        <v>1</v>
      </c>
      <c r="Y4311" s="13" t="str">
        <f>IFERROR(VLOOKUP(C4311,ReceivingTeam[],2,FALSE),"HelpDesk")</f>
        <v>HelpDesk</v>
      </c>
      <c r="Z4311" s="67">
        <f t="shared" si="808"/>
        <v>44883.916666666664</v>
      </c>
      <c r="AA4311" s="68">
        <f t="shared" si="809"/>
        <v>44883</v>
      </c>
      <c r="AB4311" s="69" t="b">
        <f t="shared" si="810"/>
        <v>1</v>
      </c>
      <c r="AC4311" s="70">
        <f t="shared" si="811"/>
        <v>0.5</v>
      </c>
      <c r="AD4311" s="67">
        <f t="shared" si="812"/>
        <v>44883.916666666664</v>
      </c>
      <c r="AE4311" s="67">
        <f>VLOOKUP(V4311,'Branch Wise Work Timelines'!C:G,3,FALSE)+AA4311</f>
        <v>44883.416666666664</v>
      </c>
      <c r="AF4311" s="67">
        <f>IF(V4311="Bangalore",VLOOKUP(V4311,'Branch Wise Work Timelines'!C:G,4,FALSE)+AA4311+1,IF(V4311="Mumbai",VLOOKUP(V4311,'Branch Wise Work Timelines'!C:G,4,FALSE)+AA4311+1,VLOOKUP(V4311,'Branch Wise Work Timelines'!C:G,4,FALSE)+AA4311))</f>
        <v>44884.104166666664</v>
      </c>
      <c r="AG4311" s="67">
        <f>WORKDAY.INTL(AA4311,1,11)+VLOOKUP(V4311,'Branch Wise Work Timelines'!C:G,3,FALSE)</f>
        <v>44884.416666666664</v>
      </c>
      <c r="AH4311" s="69" t="str">
        <f t="shared" ca="1" si="813"/>
        <v>Out of TAT</v>
      </c>
      <c r="AI4311" s="69">
        <f t="shared" ca="1" si="814"/>
        <v>20656</v>
      </c>
      <c r="AJ4311" s="69" t="str">
        <f ca="1">IF(AI4311&lt;0,"0-12",IFERROR(VLOOKUP(AI4311,Breakup[],2,FALSE),"&gt;24"))</f>
        <v>&gt;24</v>
      </c>
      <c r="AK4311" s="69" t="str">
        <f>VLOOKUP(V4311,Master!B:D,3,FALSE)</f>
        <v>South</v>
      </c>
      <c r="AL4311" s="69" t="str">
        <f t="shared" si="815"/>
        <v>Bangalore</v>
      </c>
    </row>
    <row r="4312" spans="1:38">
      <c r="A4312" s="14" t="s">
        <v>8953</v>
      </c>
      <c r="B4312" s="54">
        <v>44701.670188773103</v>
      </c>
      <c r="C4312" s="13" t="s">
        <v>230</v>
      </c>
      <c r="D4312" s="13">
        <v>1133</v>
      </c>
      <c r="E4312" s="13" t="s">
        <v>8954</v>
      </c>
      <c r="F4312" s="13" t="s">
        <v>15</v>
      </c>
      <c r="G4312" s="14">
        <v>1653047338901</v>
      </c>
      <c r="H4312" s="55">
        <v>0.404212962962963</v>
      </c>
      <c r="I4312" s="33">
        <v>44883.404212963003</v>
      </c>
      <c r="J4312" s="58">
        <v>44883</v>
      </c>
      <c r="K4312" s="13" t="s">
        <v>213</v>
      </c>
      <c r="L4312" s="13" t="s">
        <v>30</v>
      </c>
      <c r="M4312" s="13" t="s">
        <v>75</v>
      </c>
      <c r="N4312" s="13" t="s">
        <v>206</v>
      </c>
      <c r="O4312" s="33" t="s">
        <v>38</v>
      </c>
      <c r="P4312" s="58" t="s">
        <v>38</v>
      </c>
      <c r="Q4312" s="33" t="s">
        <v>207</v>
      </c>
      <c r="R4312" s="14" t="s">
        <v>38</v>
      </c>
      <c r="S4312" s="13" t="s">
        <v>208</v>
      </c>
      <c r="T4312" s="13" t="s">
        <v>209</v>
      </c>
      <c r="U4312" s="33">
        <f t="shared" ca="1" si="804"/>
        <v>45744.56914039352</v>
      </c>
      <c r="V4312" s="13" t="str">
        <f t="shared" si="805"/>
        <v>Bangalore</v>
      </c>
      <c r="W4312" s="13" t="str">
        <f t="shared" si="806"/>
        <v>CLS</v>
      </c>
      <c r="X4312" s="13">
        <f t="shared" si="807"/>
        <v>9</v>
      </c>
      <c r="Y4312" s="13" t="str">
        <f>IFERROR(VLOOKUP(C4312,ReceivingTeam[],2,FALSE),"HelpDesk")</f>
        <v>HelpDesk</v>
      </c>
      <c r="Z4312" s="67">
        <f t="shared" si="808"/>
        <v>44883.916666666664</v>
      </c>
      <c r="AA4312" s="68">
        <f t="shared" si="809"/>
        <v>44883</v>
      </c>
      <c r="AB4312" s="69" t="b">
        <f t="shared" si="810"/>
        <v>1</v>
      </c>
      <c r="AC4312" s="70">
        <f t="shared" si="811"/>
        <v>0.5</v>
      </c>
      <c r="AD4312" s="67">
        <f t="shared" si="812"/>
        <v>44883.916666666664</v>
      </c>
      <c r="AE4312" s="67">
        <f>VLOOKUP(V4312,'Branch Wise Work Timelines'!C:G,3,FALSE)+AA4312</f>
        <v>44883.416666666664</v>
      </c>
      <c r="AF4312" s="67">
        <f>IF(V4312="Bangalore",VLOOKUP(V4312,'Branch Wise Work Timelines'!C:G,4,FALSE)+AA4312+1,IF(V4312="Mumbai",VLOOKUP(V4312,'Branch Wise Work Timelines'!C:G,4,FALSE)+AA4312+1,VLOOKUP(V4312,'Branch Wise Work Timelines'!C:G,4,FALSE)+AA4312))</f>
        <v>44884.104166666664</v>
      </c>
      <c r="AG4312" s="67">
        <f>WORKDAY.INTL(AA4312,1,11)+VLOOKUP(V4312,'Branch Wise Work Timelines'!C:G,3,FALSE)</f>
        <v>44884.416666666664</v>
      </c>
      <c r="AH4312" s="69" t="str">
        <f t="shared" ca="1" si="813"/>
        <v>Out of TAT</v>
      </c>
      <c r="AI4312" s="69">
        <f t="shared" ca="1" si="814"/>
        <v>20656</v>
      </c>
      <c r="AJ4312" s="69" t="str">
        <f ca="1">IF(AI4312&lt;0,"0-12",IFERROR(VLOOKUP(AI4312,Breakup[],2,FALSE),"&gt;24"))</f>
        <v>&gt;24</v>
      </c>
      <c r="AK4312" s="69" t="str">
        <f>VLOOKUP(V4312,Master!B:D,3,FALSE)</f>
        <v>South</v>
      </c>
      <c r="AL4312" s="69" t="str">
        <f t="shared" si="815"/>
        <v>Bangalore-CLS</v>
      </c>
    </row>
    <row r="4313" spans="1:38">
      <c r="A4313" s="14" t="s">
        <v>8955</v>
      </c>
      <c r="B4313" s="54">
        <v>44701.591611261603</v>
      </c>
      <c r="C4313" s="13" t="s">
        <v>110</v>
      </c>
      <c r="D4313" s="13">
        <v>535</v>
      </c>
      <c r="E4313" s="13" t="s">
        <v>8956</v>
      </c>
      <c r="F4313" s="13" t="s">
        <v>33</v>
      </c>
      <c r="G4313" s="14">
        <v>1653058722519</v>
      </c>
      <c r="H4313" s="55">
        <v>0.45680555555555602</v>
      </c>
      <c r="I4313" s="33">
        <v>44888.456805555601</v>
      </c>
      <c r="J4313" s="58">
        <v>44888</v>
      </c>
      <c r="K4313" s="13" t="s">
        <v>263</v>
      </c>
      <c r="L4313" s="13" t="s">
        <v>69</v>
      </c>
      <c r="M4313" s="13" t="s">
        <v>101</v>
      </c>
      <c r="N4313" s="13" t="s">
        <v>206</v>
      </c>
      <c r="O4313" s="33" t="s">
        <v>38</v>
      </c>
      <c r="P4313" s="58" t="s">
        <v>38</v>
      </c>
      <c r="Q4313" s="33" t="s">
        <v>207</v>
      </c>
      <c r="R4313" s="14" t="s">
        <v>38</v>
      </c>
      <c r="S4313" s="13" t="s">
        <v>208</v>
      </c>
      <c r="T4313" s="13" t="s">
        <v>209</v>
      </c>
      <c r="U4313" s="33">
        <f t="shared" ca="1" si="804"/>
        <v>45744.56914039352</v>
      </c>
      <c r="V4313" s="13" t="str">
        <f t="shared" si="805"/>
        <v>Mumbai</v>
      </c>
      <c r="W4313" s="13" t="str">
        <f t="shared" si="806"/>
        <v>RI</v>
      </c>
      <c r="X4313" s="13">
        <f t="shared" si="807"/>
        <v>10</v>
      </c>
      <c r="Y4313" s="13" t="str">
        <f>IFERROR(VLOOKUP(C4313,ReceivingTeam[],2,FALSE),"HelpDesk")</f>
        <v>Branch office</v>
      </c>
      <c r="Z4313" s="67">
        <f t="shared" si="808"/>
        <v>44888.956805555601</v>
      </c>
      <c r="AA4313" s="68">
        <f t="shared" si="809"/>
        <v>44888</v>
      </c>
      <c r="AB4313" s="69" t="b">
        <f t="shared" si="810"/>
        <v>1</v>
      </c>
      <c r="AC4313" s="70">
        <f t="shared" si="811"/>
        <v>0.5</v>
      </c>
      <c r="AD4313" s="67">
        <f t="shared" si="812"/>
        <v>44888.956805555601</v>
      </c>
      <c r="AE4313" s="67">
        <f>VLOOKUP(V4313,'Branch Wise Work Timelines'!C:G,3,FALSE)+AA4313</f>
        <v>44888.416666666664</v>
      </c>
      <c r="AF4313" s="67">
        <f>IF(V4313="Bangalore",VLOOKUP(V4313,'Branch Wise Work Timelines'!C:G,4,FALSE)+AA4313+1,IF(V4313="Mumbai",VLOOKUP(V4313,'Branch Wise Work Timelines'!C:G,4,FALSE)+AA4313+1,VLOOKUP(V4313,'Branch Wise Work Timelines'!C:G,4,FALSE)+AA4313))</f>
        <v>44889.25</v>
      </c>
      <c r="AG4313" s="67">
        <f>WORKDAY.INTL(AA4313,1,11)+VLOOKUP(V4313,'Branch Wise Work Timelines'!C:G,3,FALSE)</f>
        <v>44889.416666666664</v>
      </c>
      <c r="AH4313" s="69" t="str">
        <f t="shared" ca="1" si="813"/>
        <v>Out of TAT</v>
      </c>
      <c r="AI4313" s="69">
        <f t="shared" ca="1" si="814"/>
        <v>20535</v>
      </c>
      <c r="AJ4313" s="69" t="str">
        <f ca="1">IF(AI4313&lt;0,"0-12",IFERROR(VLOOKUP(AI4313,Breakup[],2,FALSE),"&gt;24"))</f>
        <v>&gt;24</v>
      </c>
      <c r="AK4313" s="69" t="str">
        <f>VLOOKUP(V4313,Master!B:D,3,FALSE)</f>
        <v>East</v>
      </c>
      <c r="AL4313" s="69" t="str">
        <f t="shared" si="815"/>
        <v>Mumbai</v>
      </c>
    </row>
    <row r="4314" spans="1:38">
      <c r="A4314" s="14" t="s">
        <v>8957</v>
      </c>
      <c r="B4314" s="54">
        <v>44701.735298067098</v>
      </c>
      <c r="C4314" s="13" t="s">
        <v>261</v>
      </c>
      <c r="D4314" s="13">
        <v>517</v>
      </c>
      <c r="E4314" s="13" t="s">
        <v>8958</v>
      </c>
      <c r="F4314" s="13" t="s">
        <v>33</v>
      </c>
      <c r="G4314" s="14">
        <v>1653049856324</v>
      </c>
      <c r="H4314" s="55">
        <v>0.63040509259259303</v>
      </c>
      <c r="I4314" s="33">
        <v>44889.630405092597</v>
      </c>
      <c r="J4314" s="58">
        <v>44889</v>
      </c>
      <c r="K4314" s="13" t="s">
        <v>263</v>
      </c>
      <c r="L4314" s="13" t="s">
        <v>69</v>
      </c>
      <c r="M4314" s="13" t="s">
        <v>101</v>
      </c>
      <c r="N4314" s="13" t="s">
        <v>206</v>
      </c>
      <c r="O4314" s="33" t="s">
        <v>38</v>
      </c>
      <c r="P4314" s="58" t="s">
        <v>38</v>
      </c>
      <c r="Q4314" s="33" t="s">
        <v>207</v>
      </c>
      <c r="R4314" s="14" t="s">
        <v>38</v>
      </c>
      <c r="S4314" s="13" t="s">
        <v>208</v>
      </c>
      <c r="T4314" s="13" t="s">
        <v>209</v>
      </c>
      <c r="U4314" s="33">
        <f t="shared" ca="1" si="804"/>
        <v>45744.56914039352</v>
      </c>
      <c r="V4314" s="13" t="str">
        <f t="shared" si="805"/>
        <v>Mumbai</v>
      </c>
      <c r="W4314" s="13" t="str">
        <f t="shared" si="806"/>
        <v>RI</v>
      </c>
      <c r="X4314" s="13">
        <f t="shared" si="807"/>
        <v>15</v>
      </c>
      <c r="Y4314" s="13" t="str">
        <f>IFERROR(VLOOKUP(C4314,ReceivingTeam[],2,FALSE),"HelpDesk")</f>
        <v>HelpDesk</v>
      </c>
      <c r="Z4314" s="67">
        <f t="shared" si="808"/>
        <v>44890.130405092597</v>
      </c>
      <c r="AA4314" s="68">
        <f t="shared" si="809"/>
        <v>44889</v>
      </c>
      <c r="AB4314" s="69" t="b">
        <f t="shared" si="810"/>
        <v>1</v>
      </c>
      <c r="AC4314" s="70">
        <f t="shared" si="811"/>
        <v>0.5</v>
      </c>
      <c r="AD4314" s="67">
        <f t="shared" si="812"/>
        <v>44890.130405092597</v>
      </c>
      <c r="AE4314" s="67">
        <f>VLOOKUP(V4314,'Branch Wise Work Timelines'!C:G,3,FALSE)+AA4314</f>
        <v>44889.416666666664</v>
      </c>
      <c r="AF4314" s="67">
        <f>IF(V4314="Bangalore",VLOOKUP(V4314,'Branch Wise Work Timelines'!C:G,4,FALSE)+AA4314+1,IF(V4314="Mumbai",VLOOKUP(V4314,'Branch Wise Work Timelines'!C:G,4,FALSE)+AA4314+1,VLOOKUP(V4314,'Branch Wise Work Timelines'!C:G,4,FALSE)+AA4314))</f>
        <v>44890.25</v>
      </c>
      <c r="AG4314" s="67">
        <f>WORKDAY.INTL(AA4314,1,11)+VLOOKUP(V4314,'Branch Wise Work Timelines'!C:G,3,FALSE)</f>
        <v>44890.416666666664</v>
      </c>
      <c r="AH4314" s="69" t="str">
        <f t="shared" ca="1" si="813"/>
        <v>Out of TAT</v>
      </c>
      <c r="AI4314" s="69">
        <f t="shared" ca="1" si="814"/>
        <v>20507</v>
      </c>
      <c r="AJ4314" s="69" t="str">
        <f ca="1">IF(AI4314&lt;0,"0-12",IFERROR(VLOOKUP(AI4314,Breakup[],2,FALSE),"&gt;24"))</f>
        <v>&gt;24</v>
      </c>
      <c r="AK4314" s="69" t="str">
        <f>VLOOKUP(V4314,Master!B:D,3,FALSE)</f>
        <v>East</v>
      </c>
      <c r="AL4314" s="69" t="str">
        <f t="shared" si="815"/>
        <v>Mumbai</v>
      </c>
    </row>
    <row r="4315" spans="1:38">
      <c r="A4315" s="14" t="s">
        <v>8959</v>
      </c>
      <c r="B4315" s="54">
        <v>44701.751698379601</v>
      </c>
      <c r="C4315" s="13" t="s">
        <v>78</v>
      </c>
      <c r="D4315" s="13">
        <v>1676</v>
      </c>
      <c r="E4315" s="13" t="s">
        <v>8960</v>
      </c>
      <c r="F4315" s="13" t="s">
        <v>33</v>
      </c>
      <c r="G4315" s="14">
        <v>1653051071129</v>
      </c>
      <c r="H4315" s="55">
        <v>0.88535879629629599</v>
      </c>
      <c r="I4315" s="33">
        <v>44887.885358796302</v>
      </c>
      <c r="J4315" s="58">
        <v>44887</v>
      </c>
      <c r="K4315" s="13" t="s">
        <v>213</v>
      </c>
      <c r="L4315" s="13" t="s">
        <v>30</v>
      </c>
      <c r="M4315" s="13" t="s">
        <v>282</v>
      </c>
      <c r="N4315" s="13" t="s">
        <v>206</v>
      </c>
      <c r="O4315" s="33" t="s">
        <v>38</v>
      </c>
      <c r="P4315" s="58" t="s">
        <v>38</v>
      </c>
      <c r="Q4315" s="33" t="s">
        <v>207</v>
      </c>
      <c r="R4315" s="14" t="s">
        <v>38</v>
      </c>
      <c r="S4315" s="13" t="s">
        <v>216</v>
      </c>
      <c r="T4315" s="13" t="s">
        <v>278</v>
      </c>
      <c r="U4315" s="33">
        <f t="shared" ca="1" si="804"/>
        <v>45744.56914039352</v>
      </c>
      <c r="V4315" s="13" t="str">
        <f t="shared" si="805"/>
        <v>Bangalore</v>
      </c>
      <c r="W4315" s="13" t="str">
        <f t="shared" si="806"/>
        <v>RI</v>
      </c>
      <c r="X4315" s="13">
        <f t="shared" si="807"/>
        <v>21</v>
      </c>
      <c r="Y4315" s="13" t="str">
        <f>IFERROR(VLOOKUP(C4315,ReceivingTeam[],2,FALSE),"HelpDesk")</f>
        <v>Branch office</v>
      </c>
      <c r="Z4315" s="67">
        <f t="shared" si="808"/>
        <v>44891.197858796302</v>
      </c>
      <c r="AA4315" s="68">
        <f t="shared" si="809"/>
        <v>44887</v>
      </c>
      <c r="AB4315" s="69" t="b">
        <f t="shared" si="810"/>
        <v>1</v>
      </c>
      <c r="AC4315" s="70">
        <f t="shared" si="811"/>
        <v>3</v>
      </c>
      <c r="AD4315" s="67">
        <f t="shared" si="812"/>
        <v>44891.197858796302</v>
      </c>
      <c r="AE4315" s="67">
        <f>VLOOKUP(V4315,'Branch Wise Work Timelines'!C:G,3,FALSE)+AA4315</f>
        <v>44887.416666666664</v>
      </c>
      <c r="AF4315" s="67">
        <f>IF(V4315="Bangalore",VLOOKUP(V4315,'Branch Wise Work Timelines'!C:G,4,FALSE)+AA4315+1,IF(V4315="Mumbai",VLOOKUP(V4315,'Branch Wise Work Timelines'!C:G,4,FALSE)+AA4315+1,VLOOKUP(V4315,'Branch Wise Work Timelines'!C:G,4,FALSE)+AA4315))</f>
        <v>44888.104166666664</v>
      </c>
      <c r="AG4315" s="67">
        <f>WORKDAY.INTL(AA4315,1,11)+VLOOKUP(V4315,'Branch Wise Work Timelines'!C:G,3,FALSE)</f>
        <v>44888.416666666664</v>
      </c>
      <c r="AH4315" s="69" t="str">
        <f t="shared" ca="1" si="813"/>
        <v>Out of TAT</v>
      </c>
      <c r="AI4315" s="69">
        <f t="shared" ca="1" si="814"/>
        <v>20481</v>
      </c>
      <c r="AJ4315" s="69" t="str">
        <f ca="1">IF(AI4315&lt;0,"0-12",IFERROR(VLOOKUP(AI4315,Breakup[],2,FALSE),"&gt;24"))</f>
        <v>&gt;24</v>
      </c>
      <c r="AK4315" s="69" t="str">
        <f>VLOOKUP(V4315,Master!B:D,3,FALSE)</f>
        <v>South</v>
      </c>
      <c r="AL4315" s="69" t="str">
        <f t="shared" si="815"/>
        <v>Bangalore</v>
      </c>
    </row>
    <row r="4316" spans="1:38">
      <c r="A4316" s="14" t="s">
        <v>8961</v>
      </c>
      <c r="B4316" s="54">
        <v>44701.485043368099</v>
      </c>
      <c r="C4316" s="13" t="s">
        <v>1047</v>
      </c>
      <c r="D4316" s="13">
        <v>1272</v>
      </c>
      <c r="E4316" s="13" t="s">
        <v>8962</v>
      </c>
      <c r="F4316" s="13" t="s">
        <v>33</v>
      </c>
      <c r="G4316" s="14">
        <v>1653051712314</v>
      </c>
      <c r="H4316" s="55">
        <v>0.11898148148148099</v>
      </c>
      <c r="I4316" s="33">
        <v>44888.118981481501</v>
      </c>
      <c r="J4316" s="58">
        <v>44888</v>
      </c>
      <c r="K4316" s="13" t="s">
        <v>313</v>
      </c>
      <c r="L4316" s="13" t="s">
        <v>60</v>
      </c>
      <c r="M4316" s="13" t="s">
        <v>314</v>
      </c>
      <c r="N4316" s="13" t="s">
        <v>215</v>
      </c>
      <c r="O4316" s="33" t="s">
        <v>38</v>
      </c>
      <c r="P4316" s="58" t="s">
        <v>38</v>
      </c>
      <c r="Q4316" s="33" t="s">
        <v>207</v>
      </c>
      <c r="R4316" s="14" t="s">
        <v>38</v>
      </c>
      <c r="S4316" s="13" t="s">
        <v>208</v>
      </c>
      <c r="T4316" s="13" t="s">
        <v>1059</v>
      </c>
      <c r="U4316" s="33">
        <f t="shared" ca="1" si="804"/>
        <v>45744.56914039352</v>
      </c>
      <c r="V4316" s="13" t="str">
        <f t="shared" si="805"/>
        <v>Hyderabad</v>
      </c>
      <c r="W4316" s="13" t="str">
        <f t="shared" si="806"/>
        <v>RI</v>
      </c>
      <c r="X4316" s="13">
        <f t="shared" si="807"/>
        <v>2</v>
      </c>
      <c r="Y4316" s="13" t="str">
        <f>IFERROR(VLOOKUP(C4316,ReceivingTeam[],2,FALSE),"HelpDesk")</f>
        <v>HelpDesk</v>
      </c>
      <c r="Z4316" s="67">
        <f t="shared" si="808"/>
        <v>44892.062499999993</v>
      </c>
      <c r="AA4316" s="68">
        <f t="shared" si="809"/>
        <v>44888</v>
      </c>
      <c r="AB4316" s="69" t="b">
        <f t="shared" si="810"/>
        <v>1</v>
      </c>
      <c r="AC4316" s="70">
        <f t="shared" si="811"/>
        <v>3</v>
      </c>
      <c r="AD4316" s="67">
        <f t="shared" si="812"/>
        <v>44892.062499999993</v>
      </c>
      <c r="AE4316" s="67">
        <f>VLOOKUP(V4316,'Branch Wise Work Timelines'!C:G,3,FALSE)+AA4316</f>
        <v>44888.416666666664</v>
      </c>
      <c r="AF4316" s="67">
        <f>IF(V4316="Bangalore",VLOOKUP(V4316,'Branch Wise Work Timelines'!C:G,4,FALSE)+AA4316+1,IF(V4316="Mumbai",VLOOKUP(V4316,'Branch Wise Work Timelines'!C:G,4,FALSE)+AA4316+1,VLOOKUP(V4316,'Branch Wise Work Timelines'!C:G,4,FALSE)+AA4316))</f>
        <v>44888.770833333336</v>
      </c>
      <c r="AG4316" s="67">
        <f>WORKDAY.INTL(AA4316,1,11)+VLOOKUP(V4316,'Branch Wise Work Timelines'!C:G,3,FALSE)</f>
        <v>44889.416666666664</v>
      </c>
      <c r="AH4316" s="69" t="str">
        <f t="shared" ca="1" si="813"/>
        <v>Out of TAT</v>
      </c>
      <c r="AI4316" s="69">
        <f t="shared" ca="1" si="814"/>
        <v>20461</v>
      </c>
      <c r="AJ4316" s="69" t="str">
        <f ca="1">IF(AI4316&lt;0,"0-12",IFERROR(VLOOKUP(AI4316,Breakup[],2,FALSE),"&gt;24"))</f>
        <v>&gt;24</v>
      </c>
      <c r="AK4316" s="69" t="str">
        <f>VLOOKUP(V4316,Master!B:D,3,FALSE)</f>
        <v>South</v>
      </c>
      <c r="AL4316" s="69" t="str">
        <f t="shared" si="815"/>
        <v>Hyderabad</v>
      </c>
    </row>
    <row r="4317" spans="1:38">
      <c r="A4317" s="14" t="s">
        <v>8963</v>
      </c>
      <c r="B4317" s="54">
        <v>44701.7885775463</v>
      </c>
      <c r="C4317" s="13" t="s">
        <v>506</v>
      </c>
      <c r="D4317" s="13">
        <v>1819</v>
      </c>
      <c r="E4317" s="13" t="s">
        <v>8964</v>
      </c>
      <c r="F4317" s="13" t="s">
        <v>15</v>
      </c>
      <c r="G4317" s="14">
        <v>1653055472729</v>
      </c>
      <c r="H4317" s="55">
        <v>0.66245370370370404</v>
      </c>
      <c r="I4317" s="33">
        <v>44888.662453703699</v>
      </c>
      <c r="J4317" s="58">
        <v>44888</v>
      </c>
      <c r="K4317" s="13" t="s">
        <v>213</v>
      </c>
      <c r="L4317" s="13" t="s">
        <v>30</v>
      </c>
      <c r="M4317" s="13" t="s">
        <v>214</v>
      </c>
      <c r="N4317" s="13" t="s">
        <v>215</v>
      </c>
      <c r="O4317" s="33" t="s">
        <v>38</v>
      </c>
      <c r="P4317" s="58" t="s">
        <v>38</v>
      </c>
      <c r="Q4317" s="33" t="s">
        <v>207</v>
      </c>
      <c r="R4317" s="14" t="s">
        <v>38</v>
      </c>
      <c r="S4317" s="13" t="s">
        <v>216</v>
      </c>
      <c r="T4317" s="13" t="s">
        <v>217</v>
      </c>
      <c r="U4317" s="33">
        <f t="shared" ca="1" si="804"/>
        <v>45744.56914039352</v>
      </c>
      <c r="V4317" s="13" t="str">
        <f t="shared" si="805"/>
        <v>Bangalore</v>
      </c>
      <c r="W4317" s="13" t="str">
        <f t="shared" si="806"/>
        <v>CLS</v>
      </c>
      <c r="X4317" s="13">
        <f t="shared" si="807"/>
        <v>15</v>
      </c>
      <c r="Y4317" s="13" t="str">
        <f>IFERROR(VLOOKUP(C4317,ReceivingTeam[],2,FALSE),"HelpDesk")</f>
        <v>HelpDesk</v>
      </c>
      <c r="Z4317" s="67">
        <f t="shared" si="808"/>
        <v>44889.474953703699</v>
      </c>
      <c r="AA4317" s="68">
        <f t="shared" si="809"/>
        <v>44888</v>
      </c>
      <c r="AB4317" s="69" t="b">
        <f t="shared" si="810"/>
        <v>1</v>
      </c>
      <c r="AC4317" s="70">
        <f t="shared" si="811"/>
        <v>0.5</v>
      </c>
      <c r="AD4317" s="67">
        <f t="shared" si="812"/>
        <v>44889.474953703699</v>
      </c>
      <c r="AE4317" s="67">
        <f>VLOOKUP(V4317,'Branch Wise Work Timelines'!C:G,3,FALSE)+AA4317</f>
        <v>44888.416666666664</v>
      </c>
      <c r="AF4317" s="67">
        <f>IF(V4317="Bangalore",VLOOKUP(V4317,'Branch Wise Work Timelines'!C:G,4,FALSE)+AA4317+1,IF(V4317="Mumbai",VLOOKUP(V4317,'Branch Wise Work Timelines'!C:G,4,FALSE)+AA4317+1,VLOOKUP(V4317,'Branch Wise Work Timelines'!C:G,4,FALSE)+AA4317))</f>
        <v>44889.104166666664</v>
      </c>
      <c r="AG4317" s="67">
        <f>WORKDAY.INTL(AA4317,1,11)+VLOOKUP(V4317,'Branch Wise Work Timelines'!C:G,3,FALSE)</f>
        <v>44889.416666666664</v>
      </c>
      <c r="AH4317" s="69" t="str">
        <f t="shared" ca="1" si="813"/>
        <v>Out of TAT</v>
      </c>
      <c r="AI4317" s="69">
        <f t="shared" ca="1" si="814"/>
        <v>20523</v>
      </c>
      <c r="AJ4317" s="69" t="str">
        <f ca="1">IF(AI4317&lt;0,"0-12",IFERROR(VLOOKUP(AI4317,Breakup[],2,FALSE),"&gt;24"))</f>
        <v>&gt;24</v>
      </c>
      <c r="AK4317" s="69" t="str">
        <f>VLOOKUP(V4317,Master!B:D,3,FALSE)</f>
        <v>South</v>
      </c>
      <c r="AL4317" s="69" t="str">
        <f t="shared" si="815"/>
        <v>Bangalore-CLS</v>
      </c>
    </row>
    <row r="4318" spans="1:38">
      <c r="A4318" s="14" t="s">
        <v>8965</v>
      </c>
      <c r="B4318" s="54">
        <v>44701.736093749998</v>
      </c>
      <c r="C4318" s="13" t="s">
        <v>230</v>
      </c>
      <c r="D4318" s="13">
        <v>1924</v>
      </c>
      <c r="E4318" s="13" t="s">
        <v>8966</v>
      </c>
      <c r="F4318" s="13" t="s">
        <v>15</v>
      </c>
      <c r="G4318" s="14">
        <v>1653050089671</v>
      </c>
      <c r="H4318" s="55">
        <v>0.37174768518518497</v>
      </c>
      <c r="I4318" s="33">
        <v>44881.371747685203</v>
      </c>
      <c r="J4318" s="58">
        <v>44881</v>
      </c>
      <c r="K4318" s="13" t="s">
        <v>213</v>
      </c>
      <c r="L4318" s="13" t="s">
        <v>30</v>
      </c>
      <c r="M4318" s="13" t="s">
        <v>214</v>
      </c>
      <c r="N4318" s="13" t="s">
        <v>206</v>
      </c>
      <c r="O4318" s="33" t="s">
        <v>38</v>
      </c>
      <c r="P4318" s="58" t="s">
        <v>38</v>
      </c>
      <c r="Q4318" s="33" t="s">
        <v>207</v>
      </c>
      <c r="R4318" s="14" t="s">
        <v>38</v>
      </c>
      <c r="S4318" s="13" t="s">
        <v>216</v>
      </c>
      <c r="T4318" s="13" t="s">
        <v>217</v>
      </c>
      <c r="U4318" s="33">
        <f t="shared" ca="1" si="804"/>
        <v>45744.56914039352</v>
      </c>
      <c r="V4318" s="13" t="str">
        <f t="shared" si="805"/>
        <v>Bangalore</v>
      </c>
      <c r="W4318" s="13" t="str">
        <f t="shared" si="806"/>
        <v>CLS</v>
      </c>
      <c r="X4318" s="13">
        <f t="shared" si="807"/>
        <v>8</v>
      </c>
      <c r="Y4318" s="13" t="str">
        <f>IFERROR(VLOOKUP(C4318,ReceivingTeam[],2,FALSE),"HelpDesk")</f>
        <v>HelpDesk</v>
      </c>
      <c r="Z4318" s="67">
        <f t="shared" si="808"/>
        <v>44881.916666666664</v>
      </c>
      <c r="AA4318" s="68">
        <f t="shared" si="809"/>
        <v>44881</v>
      </c>
      <c r="AB4318" s="69" t="b">
        <f t="shared" si="810"/>
        <v>1</v>
      </c>
      <c r="AC4318" s="70">
        <f t="shared" si="811"/>
        <v>0.5</v>
      </c>
      <c r="AD4318" s="67">
        <f t="shared" si="812"/>
        <v>44881.916666666664</v>
      </c>
      <c r="AE4318" s="67">
        <f>VLOOKUP(V4318,'Branch Wise Work Timelines'!C:G,3,FALSE)+AA4318</f>
        <v>44881.416666666664</v>
      </c>
      <c r="AF4318" s="67">
        <f>IF(V4318="Bangalore",VLOOKUP(V4318,'Branch Wise Work Timelines'!C:G,4,FALSE)+AA4318+1,IF(V4318="Mumbai",VLOOKUP(V4318,'Branch Wise Work Timelines'!C:G,4,FALSE)+AA4318+1,VLOOKUP(V4318,'Branch Wise Work Timelines'!C:G,4,FALSE)+AA4318))</f>
        <v>44882.104166666664</v>
      </c>
      <c r="AG4318" s="67">
        <f>WORKDAY.INTL(AA4318,1,11)+VLOOKUP(V4318,'Branch Wise Work Timelines'!C:G,3,FALSE)</f>
        <v>44882.416666666664</v>
      </c>
      <c r="AH4318" s="69" t="str">
        <f t="shared" ca="1" si="813"/>
        <v>Out of TAT</v>
      </c>
      <c r="AI4318" s="69">
        <f t="shared" ca="1" si="814"/>
        <v>20704</v>
      </c>
      <c r="AJ4318" s="69" t="str">
        <f ca="1">IF(AI4318&lt;0,"0-12",IFERROR(VLOOKUP(AI4318,Breakup[],2,FALSE),"&gt;24"))</f>
        <v>&gt;24</v>
      </c>
      <c r="AK4318" s="69" t="str">
        <f>VLOOKUP(V4318,Master!B:D,3,FALSE)</f>
        <v>South</v>
      </c>
      <c r="AL4318" s="69" t="str">
        <f t="shared" si="815"/>
        <v>Bangalore-CLS</v>
      </c>
    </row>
    <row r="4319" spans="1:38">
      <c r="A4319" s="14" t="s">
        <v>8967</v>
      </c>
      <c r="B4319" s="54">
        <v>44701.679830937501</v>
      </c>
      <c r="C4319" s="13" t="s">
        <v>1345</v>
      </c>
      <c r="D4319" s="13">
        <v>1722</v>
      </c>
      <c r="E4319" s="13" t="s">
        <v>8968</v>
      </c>
      <c r="F4319" s="13" t="s">
        <v>15</v>
      </c>
      <c r="G4319" s="14">
        <v>1653048302745</v>
      </c>
      <c r="H4319" s="55">
        <v>0.10540509259259299</v>
      </c>
      <c r="I4319" s="33">
        <v>44890.105405092603</v>
      </c>
      <c r="J4319" s="58">
        <v>44890</v>
      </c>
      <c r="K4319" s="13" t="s">
        <v>213</v>
      </c>
      <c r="L4319" s="13" t="s">
        <v>30</v>
      </c>
      <c r="M4319" s="13" t="s">
        <v>75</v>
      </c>
      <c r="N4319" s="13" t="s">
        <v>206</v>
      </c>
      <c r="O4319" s="33" t="s">
        <v>38</v>
      </c>
      <c r="P4319" s="58" t="s">
        <v>38</v>
      </c>
      <c r="Q4319" s="33" t="s">
        <v>207</v>
      </c>
      <c r="R4319" s="14" t="s">
        <v>38</v>
      </c>
      <c r="S4319" s="13" t="s">
        <v>216</v>
      </c>
      <c r="T4319" s="13" t="s">
        <v>217</v>
      </c>
      <c r="U4319" s="33">
        <f t="shared" ca="1" si="804"/>
        <v>45744.56914039352</v>
      </c>
      <c r="V4319" s="13" t="str">
        <f t="shared" si="805"/>
        <v>Bangalore</v>
      </c>
      <c r="W4319" s="13" t="str">
        <f t="shared" si="806"/>
        <v>CLS</v>
      </c>
      <c r="X4319" s="13">
        <f t="shared" si="807"/>
        <v>2</v>
      </c>
      <c r="Y4319" s="13" t="str">
        <f>IFERROR(VLOOKUP(C4319,ReceivingTeam[],2,FALSE),"HelpDesk")</f>
        <v>HelpDesk</v>
      </c>
      <c r="Z4319" s="67">
        <f t="shared" si="808"/>
        <v>44890.916666666664</v>
      </c>
      <c r="AA4319" s="68">
        <f t="shared" si="809"/>
        <v>44890</v>
      </c>
      <c r="AB4319" s="69" t="b">
        <f t="shared" si="810"/>
        <v>1</v>
      </c>
      <c r="AC4319" s="70">
        <f t="shared" si="811"/>
        <v>0.5</v>
      </c>
      <c r="AD4319" s="67">
        <f t="shared" si="812"/>
        <v>44890.916666666664</v>
      </c>
      <c r="AE4319" s="67">
        <f>VLOOKUP(V4319,'Branch Wise Work Timelines'!C:G,3,FALSE)+AA4319</f>
        <v>44890.416666666664</v>
      </c>
      <c r="AF4319" s="67">
        <f>IF(V4319="Bangalore",VLOOKUP(V4319,'Branch Wise Work Timelines'!C:G,4,FALSE)+AA4319+1,IF(V4319="Mumbai",VLOOKUP(V4319,'Branch Wise Work Timelines'!C:G,4,FALSE)+AA4319+1,VLOOKUP(V4319,'Branch Wise Work Timelines'!C:G,4,FALSE)+AA4319))</f>
        <v>44891.104166666664</v>
      </c>
      <c r="AG4319" s="67">
        <f>WORKDAY.INTL(AA4319,1,11)+VLOOKUP(V4319,'Branch Wise Work Timelines'!C:G,3,FALSE)</f>
        <v>44891.416666666664</v>
      </c>
      <c r="AH4319" s="69" t="str">
        <f t="shared" ca="1" si="813"/>
        <v>Out of TAT</v>
      </c>
      <c r="AI4319" s="69">
        <f t="shared" ca="1" si="814"/>
        <v>20488</v>
      </c>
      <c r="AJ4319" s="69" t="str">
        <f ca="1">IF(AI4319&lt;0,"0-12",IFERROR(VLOOKUP(AI4319,Breakup[],2,FALSE),"&gt;24"))</f>
        <v>&gt;24</v>
      </c>
      <c r="AK4319" s="69" t="str">
        <f>VLOOKUP(V4319,Master!B:D,3,FALSE)</f>
        <v>South</v>
      </c>
      <c r="AL4319" s="69" t="str">
        <f t="shared" si="815"/>
        <v>Bangalore-CLS</v>
      </c>
    </row>
    <row r="4320" spans="1:38">
      <c r="A4320" s="14" t="s">
        <v>8969</v>
      </c>
      <c r="B4320" s="54">
        <v>44701.688484838</v>
      </c>
      <c r="C4320" s="13" t="s">
        <v>265</v>
      </c>
      <c r="D4320" s="13">
        <v>1081</v>
      </c>
      <c r="E4320" s="13" t="s">
        <v>8970</v>
      </c>
      <c r="F4320" s="13" t="s">
        <v>15</v>
      </c>
      <c r="G4320" s="14">
        <v>1653050074123</v>
      </c>
      <c r="H4320" s="55">
        <v>0.90600694444444396</v>
      </c>
      <c r="I4320" s="33">
        <v>44887.906006944402</v>
      </c>
      <c r="J4320" s="58">
        <v>44887</v>
      </c>
      <c r="K4320" s="13" t="s">
        <v>213</v>
      </c>
      <c r="L4320" s="13" t="s">
        <v>30</v>
      </c>
      <c r="M4320" s="13" t="s">
        <v>75</v>
      </c>
      <c r="N4320" s="13" t="s">
        <v>206</v>
      </c>
      <c r="O4320" s="33" t="s">
        <v>38</v>
      </c>
      <c r="P4320" s="58" t="s">
        <v>38</v>
      </c>
      <c r="Q4320" s="33" t="s">
        <v>207</v>
      </c>
      <c r="R4320" s="14" t="s">
        <v>38</v>
      </c>
      <c r="S4320" s="13" t="s">
        <v>216</v>
      </c>
      <c r="T4320" s="13" t="s">
        <v>217</v>
      </c>
      <c r="U4320" s="33">
        <f t="shared" ca="1" si="804"/>
        <v>45744.56914039352</v>
      </c>
      <c r="V4320" s="13" t="str">
        <f t="shared" si="805"/>
        <v>Bangalore</v>
      </c>
      <c r="W4320" s="13" t="str">
        <f t="shared" si="806"/>
        <v>CLS</v>
      </c>
      <c r="X4320" s="13">
        <f t="shared" si="807"/>
        <v>21</v>
      </c>
      <c r="Y4320" s="13" t="str">
        <f>IFERROR(VLOOKUP(C4320,ReceivingTeam[],2,FALSE),"HelpDesk")</f>
        <v>HelpDesk</v>
      </c>
      <c r="Z4320" s="67">
        <f t="shared" si="808"/>
        <v>44888.718506944402</v>
      </c>
      <c r="AA4320" s="68">
        <f t="shared" si="809"/>
        <v>44887</v>
      </c>
      <c r="AB4320" s="69" t="b">
        <f t="shared" si="810"/>
        <v>1</v>
      </c>
      <c r="AC4320" s="70">
        <f t="shared" si="811"/>
        <v>0.5</v>
      </c>
      <c r="AD4320" s="67">
        <f t="shared" si="812"/>
        <v>44888.718506944402</v>
      </c>
      <c r="AE4320" s="67">
        <f>VLOOKUP(V4320,'Branch Wise Work Timelines'!C:G,3,FALSE)+AA4320</f>
        <v>44887.416666666664</v>
      </c>
      <c r="AF4320" s="67">
        <f>IF(V4320="Bangalore",VLOOKUP(V4320,'Branch Wise Work Timelines'!C:G,4,FALSE)+AA4320+1,IF(V4320="Mumbai",VLOOKUP(V4320,'Branch Wise Work Timelines'!C:G,4,FALSE)+AA4320+1,VLOOKUP(V4320,'Branch Wise Work Timelines'!C:G,4,FALSE)+AA4320))</f>
        <v>44888.104166666664</v>
      </c>
      <c r="AG4320" s="67">
        <f>WORKDAY.INTL(AA4320,1,11)+VLOOKUP(V4320,'Branch Wise Work Timelines'!C:G,3,FALSE)</f>
        <v>44888.416666666664</v>
      </c>
      <c r="AH4320" s="69" t="str">
        <f t="shared" ca="1" si="813"/>
        <v>Out of TAT</v>
      </c>
      <c r="AI4320" s="69">
        <f t="shared" ca="1" si="814"/>
        <v>20541</v>
      </c>
      <c r="AJ4320" s="69" t="str">
        <f ca="1">IF(AI4320&lt;0,"0-12",IFERROR(VLOOKUP(AI4320,Breakup[],2,FALSE),"&gt;24"))</f>
        <v>&gt;24</v>
      </c>
      <c r="AK4320" s="69" t="str">
        <f>VLOOKUP(V4320,Master!B:D,3,FALSE)</f>
        <v>South</v>
      </c>
      <c r="AL4320" s="69" t="str">
        <f t="shared" si="815"/>
        <v>Bangalore-CLS</v>
      </c>
    </row>
    <row r="4321" spans="1:38">
      <c r="A4321" s="14" t="s">
        <v>8971</v>
      </c>
      <c r="B4321" s="54">
        <v>44701.708278206002</v>
      </c>
      <c r="C4321" s="13" t="s">
        <v>89</v>
      </c>
      <c r="D4321" s="13">
        <v>591</v>
      </c>
      <c r="E4321" s="13" t="s">
        <v>8972</v>
      </c>
      <c r="F4321" s="13" t="s">
        <v>15</v>
      </c>
      <c r="G4321" s="14">
        <v>1653050074123</v>
      </c>
      <c r="H4321" s="55">
        <v>0.70324074074074105</v>
      </c>
      <c r="I4321" s="33">
        <v>44885.703240740702</v>
      </c>
      <c r="J4321" s="58">
        <v>44885</v>
      </c>
      <c r="K4321" s="13" t="s">
        <v>213</v>
      </c>
      <c r="L4321" s="13" t="s">
        <v>30</v>
      </c>
      <c r="M4321" s="13" t="s">
        <v>75</v>
      </c>
      <c r="N4321" s="13" t="s">
        <v>206</v>
      </c>
      <c r="O4321" s="33" t="s">
        <v>38</v>
      </c>
      <c r="P4321" s="58" t="s">
        <v>38</v>
      </c>
      <c r="Q4321" s="33" t="s">
        <v>207</v>
      </c>
      <c r="R4321" s="14" t="s">
        <v>38</v>
      </c>
      <c r="S4321" s="13" t="s">
        <v>216</v>
      </c>
      <c r="T4321" s="13" t="s">
        <v>217</v>
      </c>
      <c r="U4321" s="33">
        <f t="shared" ca="1" si="804"/>
        <v>45744.56914039352</v>
      </c>
      <c r="V4321" s="13" t="str">
        <f t="shared" si="805"/>
        <v>Bangalore</v>
      </c>
      <c r="W4321" s="13" t="str">
        <f t="shared" si="806"/>
        <v>CLS</v>
      </c>
      <c r="X4321" s="13">
        <f t="shared" si="807"/>
        <v>16</v>
      </c>
      <c r="Y4321" s="13" t="str">
        <f>IFERROR(VLOOKUP(C4321,ReceivingTeam[],2,FALSE),"HelpDesk")</f>
        <v>Branch office</v>
      </c>
      <c r="Z4321" s="67">
        <f t="shared" si="808"/>
        <v>44885.916666666664</v>
      </c>
      <c r="AA4321" s="68">
        <f t="shared" si="809"/>
        <v>44885</v>
      </c>
      <c r="AB4321" s="69" t="b">
        <f t="shared" si="810"/>
        <v>0</v>
      </c>
      <c r="AC4321" s="70">
        <f t="shared" si="811"/>
        <v>0.5</v>
      </c>
      <c r="AD4321" s="67">
        <f t="shared" si="812"/>
        <v>44885.916666666664</v>
      </c>
      <c r="AE4321" s="67">
        <f>VLOOKUP(V4321,'Branch Wise Work Timelines'!C:G,3,FALSE)+AA4321</f>
        <v>44885.416666666664</v>
      </c>
      <c r="AF4321" s="67">
        <f>IF(V4321="Bangalore",VLOOKUP(V4321,'Branch Wise Work Timelines'!C:G,4,FALSE)+AA4321+1,IF(V4321="Mumbai",VLOOKUP(V4321,'Branch Wise Work Timelines'!C:G,4,FALSE)+AA4321+1,VLOOKUP(V4321,'Branch Wise Work Timelines'!C:G,4,FALSE)+AA4321))</f>
        <v>44886.104166666664</v>
      </c>
      <c r="AG4321" s="67">
        <f>WORKDAY.INTL(AA4321,1,11)+VLOOKUP(V4321,'Branch Wise Work Timelines'!C:G,3,FALSE)</f>
        <v>44886.416666666664</v>
      </c>
      <c r="AH4321" s="69" t="str">
        <f t="shared" ca="1" si="813"/>
        <v>Out of TAT</v>
      </c>
      <c r="AI4321" s="69">
        <f t="shared" ca="1" si="814"/>
        <v>20608</v>
      </c>
      <c r="AJ4321" s="69" t="str">
        <f ca="1">IF(AI4321&lt;0,"0-12",IFERROR(VLOOKUP(AI4321,Breakup[],2,FALSE),"&gt;24"))</f>
        <v>&gt;24</v>
      </c>
      <c r="AK4321" s="69" t="str">
        <f>VLOOKUP(V4321,Master!B:D,3,FALSE)</f>
        <v>South</v>
      </c>
      <c r="AL4321" s="69" t="str">
        <f t="shared" si="815"/>
        <v>Bangalore-CLS</v>
      </c>
    </row>
    <row r="4322" spans="1:38">
      <c r="A4322" s="14" t="s">
        <v>8973</v>
      </c>
      <c r="B4322" s="54">
        <v>44701.698599768497</v>
      </c>
      <c r="C4322" s="13" t="s">
        <v>586</v>
      </c>
      <c r="D4322" s="13">
        <v>780</v>
      </c>
      <c r="E4322" s="13" t="s">
        <v>8974</v>
      </c>
      <c r="F4322" s="13" t="s">
        <v>15</v>
      </c>
      <c r="G4322" s="14">
        <v>1653046758228</v>
      </c>
      <c r="H4322" s="55">
        <v>0.75002314814814797</v>
      </c>
      <c r="I4322" s="33">
        <v>44882.750023148103</v>
      </c>
      <c r="J4322" s="58">
        <v>44882</v>
      </c>
      <c r="K4322" s="13" t="s">
        <v>213</v>
      </c>
      <c r="L4322" s="13" t="s">
        <v>30</v>
      </c>
      <c r="M4322" s="13" t="s">
        <v>214</v>
      </c>
      <c r="N4322" s="13" t="s">
        <v>215</v>
      </c>
      <c r="O4322" s="33" t="s">
        <v>38</v>
      </c>
      <c r="P4322" s="58" t="s">
        <v>38</v>
      </c>
      <c r="Q4322" s="33" t="s">
        <v>207</v>
      </c>
      <c r="R4322" s="14" t="s">
        <v>38</v>
      </c>
      <c r="S4322" s="13" t="s">
        <v>216</v>
      </c>
      <c r="T4322" s="13" t="s">
        <v>217</v>
      </c>
      <c r="U4322" s="33">
        <f t="shared" ca="1" si="804"/>
        <v>45744.56914039352</v>
      </c>
      <c r="V4322" s="13" t="str">
        <f t="shared" si="805"/>
        <v>Bangalore</v>
      </c>
      <c r="W4322" s="13" t="str">
        <f t="shared" si="806"/>
        <v>CLS</v>
      </c>
      <c r="X4322" s="13">
        <f t="shared" si="807"/>
        <v>18</v>
      </c>
      <c r="Y4322" s="13" t="str">
        <f>IFERROR(VLOOKUP(C4322,ReceivingTeam[],2,FALSE),"HelpDesk")</f>
        <v>HelpDesk</v>
      </c>
      <c r="Z4322" s="67">
        <f t="shared" si="808"/>
        <v>44883.562523148103</v>
      </c>
      <c r="AA4322" s="68">
        <f t="shared" si="809"/>
        <v>44882</v>
      </c>
      <c r="AB4322" s="69" t="b">
        <f t="shared" si="810"/>
        <v>1</v>
      </c>
      <c r="AC4322" s="70">
        <f t="shared" si="811"/>
        <v>0.5</v>
      </c>
      <c r="AD4322" s="67">
        <f t="shared" si="812"/>
        <v>44883.562523148103</v>
      </c>
      <c r="AE4322" s="67">
        <f>VLOOKUP(V4322,'Branch Wise Work Timelines'!C:G,3,FALSE)+AA4322</f>
        <v>44882.416666666664</v>
      </c>
      <c r="AF4322" s="67">
        <f>IF(V4322="Bangalore",VLOOKUP(V4322,'Branch Wise Work Timelines'!C:G,4,FALSE)+AA4322+1,IF(V4322="Mumbai",VLOOKUP(V4322,'Branch Wise Work Timelines'!C:G,4,FALSE)+AA4322+1,VLOOKUP(V4322,'Branch Wise Work Timelines'!C:G,4,FALSE)+AA4322))</f>
        <v>44883.104166666664</v>
      </c>
      <c r="AG4322" s="67">
        <f>WORKDAY.INTL(AA4322,1,11)+VLOOKUP(V4322,'Branch Wise Work Timelines'!C:G,3,FALSE)</f>
        <v>44883.416666666664</v>
      </c>
      <c r="AH4322" s="69" t="str">
        <f t="shared" ca="1" si="813"/>
        <v>Out of TAT</v>
      </c>
      <c r="AI4322" s="69">
        <f t="shared" ca="1" si="814"/>
        <v>20665</v>
      </c>
      <c r="AJ4322" s="69" t="str">
        <f ca="1">IF(AI4322&lt;0,"0-12",IFERROR(VLOOKUP(AI4322,Breakup[],2,FALSE),"&gt;24"))</f>
        <v>&gt;24</v>
      </c>
      <c r="AK4322" s="69" t="str">
        <f>VLOOKUP(V4322,Master!B:D,3,FALSE)</f>
        <v>South</v>
      </c>
      <c r="AL4322" s="69" t="str">
        <f t="shared" si="815"/>
        <v>Bangalore-CLS</v>
      </c>
    </row>
    <row r="4323" spans="1:38">
      <c r="A4323" s="14" t="s">
        <v>8975</v>
      </c>
      <c r="B4323" s="54">
        <v>44701.692828009298</v>
      </c>
      <c r="C4323" s="13" t="s">
        <v>149</v>
      </c>
      <c r="D4323" s="13">
        <v>1127</v>
      </c>
      <c r="E4323" s="13" t="s">
        <v>8976</v>
      </c>
      <c r="F4323" s="13" t="s">
        <v>33</v>
      </c>
      <c r="G4323" s="14">
        <v>1653047121363</v>
      </c>
      <c r="H4323" s="55">
        <v>0.51846064814814796</v>
      </c>
      <c r="I4323" s="33">
        <v>44881.518460648098</v>
      </c>
      <c r="J4323" s="58">
        <v>44881</v>
      </c>
      <c r="K4323" s="13" t="s">
        <v>313</v>
      </c>
      <c r="L4323" s="13" t="s">
        <v>60</v>
      </c>
      <c r="M4323" s="13" t="s">
        <v>314</v>
      </c>
      <c r="N4323" s="13" t="s">
        <v>206</v>
      </c>
      <c r="O4323" s="33" t="s">
        <v>38</v>
      </c>
      <c r="P4323" s="58" t="s">
        <v>38</v>
      </c>
      <c r="Q4323" s="33" t="s">
        <v>207</v>
      </c>
      <c r="R4323" s="14" t="s">
        <v>38</v>
      </c>
      <c r="S4323" s="13" t="s">
        <v>208</v>
      </c>
      <c r="T4323" s="13" t="s">
        <v>209</v>
      </c>
      <c r="U4323" s="33">
        <f t="shared" ca="1" si="804"/>
        <v>45744.56914039352</v>
      </c>
      <c r="V4323" s="13" t="str">
        <f t="shared" si="805"/>
        <v>Hyderabad</v>
      </c>
      <c r="W4323" s="13" t="str">
        <f t="shared" si="806"/>
        <v>RI</v>
      </c>
      <c r="X4323" s="13">
        <f t="shared" si="807"/>
        <v>12</v>
      </c>
      <c r="Y4323" s="13" t="str">
        <f>IFERROR(VLOOKUP(C4323,ReceivingTeam[],2,FALSE),"HelpDesk")</f>
        <v>Branch office</v>
      </c>
      <c r="Z4323" s="67">
        <f t="shared" si="808"/>
        <v>44882.664293981426</v>
      </c>
      <c r="AA4323" s="68">
        <f t="shared" si="809"/>
        <v>44881</v>
      </c>
      <c r="AB4323" s="69" t="b">
        <f t="shared" si="810"/>
        <v>1</v>
      </c>
      <c r="AC4323" s="70">
        <f t="shared" si="811"/>
        <v>0.5</v>
      </c>
      <c r="AD4323" s="67">
        <f t="shared" si="812"/>
        <v>44882.664293981426</v>
      </c>
      <c r="AE4323" s="67">
        <f>VLOOKUP(V4323,'Branch Wise Work Timelines'!C:G,3,FALSE)+AA4323</f>
        <v>44881.416666666664</v>
      </c>
      <c r="AF4323" s="67">
        <f>IF(V4323="Bangalore",VLOOKUP(V4323,'Branch Wise Work Timelines'!C:G,4,FALSE)+AA4323+1,IF(V4323="Mumbai",VLOOKUP(V4323,'Branch Wise Work Timelines'!C:G,4,FALSE)+AA4323+1,VLOOKUP(V4323,'Branch Wise Work Timelines'!C:G,4,FALSE)+AA4323))</f>
        <v>44881.770833333336</v>
      </c>
      <c r="AG4323" s="67">
        <f>WORKDAY.INTL(AA4323,1,11)+VLOOKUP(V4323,'Branch Wise Work Timelines'!C:G,3,FALSE)</f>
        <v>44882.416666666664</v>
      </c>
      <c r="AH4323" s="69" t="str">
        <f t="shared" ca="1" si="813"/>
        <v>Out of TAT</v>
      </c>
      <c r="AI4323" s="69">
        <f t="shared" ca="1" si="814"/>
        <v>20686</v>
      </c>
      <c r="AJ4323" s="69" t="str">
        <f ca="1">IF(AI4323&lt;0,"0-12",IFERROR(VLOOKUP(AI4323,Breakup[],2,FALSE),"&gt;24"))</f>
        <v>&gt;24</v>
      </c>
      <c r="AK4323" s="69" t="str">
        <f>VLOOKUP(V4323,Master!B:D,3,FALSE)</f>
        <v>South</v>
      </c>
      <c r="AL4323" s="69" t="str">
        <f t="shared" si="815"/>
        <v>Hyderabad</v>
      </c>
    </row>
    <row r="4324" spans="1:38">
      <c r="A4324" s="14" t="s">
        <v>8977</v>
      </c>
      <c r="B4324" s="54">
        <v>44701.7706638542</v>
      </c>
      <c r="C4324" s="13" t="s">
        <v>211</v>
      </c>
      <c r="D4324" s="13">
        <v>1089</v>
      </c>
      <c r="E4324" s="13" t="s">
        <v>8978</v>
      </c>
      <c r="F4324" s="13" t="s">
        <v>15</v>
      </c>
      <c r="G4324" s="14">
        <v>1653053327236</v>
      </c>
      <c r="H4324" s="55">
        <v>0.343171296296296</v>
      </c>
      <c r="I4324" s="33">
        <v>44886.343171296299</v>
      </c>
      <c r="J4324" s="58">
        <v>44886</v>
      </c>
      <c r="K4324" s="13" t="s">
        <v>213</v>
      </c>
      <c r="L4324" s="13" t="s">
        <v>30</v>
      </c>
      <c r="M4324" s="13" t="s">
        <v>75</v>
      </c>
      <c r="N4324" s="13" t="s">
        <v>206</v>
      </c>
      <c r="O4324" s="33" t="s">
        <v>38</v>
      </c>
      <c r="P4324" s="58" t="s">
        <v>38</v>
      </c>
      <c r="Q4324" s="33" t="s">
        <v>207</v>
      </c>
      <c r="R4324" s="14" t="s">
        <v>38</v>
      </c>
      <c r="S4324" s="13" t="s">
        <v>216</v>
      </c>
      <c r="T4324" s="13" t="s">
        <v>217</v>
      </c>
      <c r="U4324" s="33">
        <f t="shared" ca="1" si="804"/>
        <v>45744.56914039352</v>
      </c>
      <c r="V4324" s="13" t="str">
        <f t="shared" si="805"/>
        <v>Bangalore</v>
      </c>
      <c r="W4324" s="13" t="str">
        <f t="shared" si="806"/>
        <v>CLS</v>
      </c>
      <c r="X4324" s="13">
        <f t="shared" si="807"/>
        <v>8</v>
      </c>
      <c r="Y4324" s="13" t="str">
        <f>IFERROR(VLOOKUP(C4324,ReceivingTeam[],2,FALSE),"HelpDesk")</f>
        <v>HelpDesk</v>
      </c>
      <c r="Z4324" s="67">
        <f t="shared" si="808"/>
        <v>44886.916666666664</v>
      </c>
      <c r="AA4324" s="68">
        <f t="shared" si="809"/>
        <v>44886</v>
      </c>
      <c r="AB4324" s="69" t="b">
        <f t="shared" si="810"/>
        <v>1</v>
      </c>
      <c r="AC4324" s="70">
        <f t="shared" si="811"/>
        <v>0.5</v>
      </c>
      <c r="AD4324" s="67">
        <f t="shared" si="812"/>
        <v>44886.916666666664</v>
      </c>
      <c r="AE4324" s="67">
        <f>VLOOKUP(V4324,'Branch Wise Work Timelines'!C:G,3,FALSE)+AA4324</f>
        <v>44886.416666666664</v>
      </c>
      <c r="AF4324" s="67">
        <f>IF(V4324="Bangalore",VLOOKUP(V4324,'Branch Wise Work Timelines'!C:G,4,FALSE)+AA4324+1,IF(V4324="Mumbai",VLOOKUP(V4324,'Branch Wise Work Timelines'!C:G,4,FALSE)+AA4324+1,VLOOKUP(V4324,'Branch Wise Work Timelines'!C:G,4,FALSE)+AA4324))</f>
        <v>44887.104166666664</v>
      </c>
      <c r="AG4324" s="67">
        <f>WORKDAY.INTL(AA4324,1,11)+VLOOKUP(V4324,'Branch Wise Work Timelines'!C:G,3,FALSE)</f>
        <v>44887.416666666664</v>
      </c>
      <c r="AH4324" s="69" t="str">
        <f t="shared" ca="1" si="813"/>
        <v>Out of TAT</v>
      </c>
      <c r="AI4324" s="69">
        <f t="shared" ca="1" si="814"/>
        <v>20584</v>
      </c>
      <c r="AJ4324" s="69" t="str">
        <f ca="1">IF(AI4324&lt;0,"0-12",IFERROR(VLOOKUP(AI4324,Breakup[],2,FALSE),"&gt;24"))</f>
        <v>&gt;24</v>
      </c>
      <c r="AK4324" s="69" t="str">
        <f>VLOOKUP(V4324,Master!B:D,3,FALSE)</f>
        <v>South</v>
      </c>
      <c r="AL4324" s="69" t="str">
        <f t="shared" si="815"/>
        <v>Bangalore-CLS</v>
      </c>
    </row>
    <row r="4325" spans="1:38">
      <c r="A4325" s="14" t="s">
        <v>8979</v>
      </c>
      <c r="B4325" s="54">
        <v>44701.700505636603</v>
      </c>
      <c r="C4325" s="13" t="s">
        <v>235</v>
      </c>
      <c r="D4325" s="13">
        <v>1201</v>
      </c>
      <c r="E4325" s="13" t="s">
        <v>8980</v>
      </c>
      <c r="F4325" s="13" t="s">
        <v>15</v>
      </c>
      <c r="G4325" s="14">
        <v>1653051574035</v>
      </c>
      <c r="H4325" s="55">
        <v>0.73490740740740701</v>
      </c>
      <c r="I4325" s="33">
        <v>44888.734907407401</v>
      </c>
      <c r="J4325" s="58">
        <v>44888</v>
      </c>
      <c r="K4325" s="13" t="s">
        <v>213</v>
      </c>
      <c r="L4325" s="13" t="s">
        <v>30</v>
      </c>
      <c r="M4325" s="13" t="s">
        <v>75</v>
      </c>
      <c r="N4325" s="13" t="s">
        <v>206</v>
      </c>
      <c r="O4325" s="33" t="s">
        <v>38</v>
      </c>
      <c r="P4325" s="58" t="s">
        <v>38</v>
      </c>
      <c r="Q4325" s="33" t="s">
        <v>207</v>
      </c>
      <c r="R4325" s="14" t="s">
        <v>38</v>
      </c>
      <c r="S4325" s="13" t="s">
        <v>208</v>
      </c>
      <c r="T4325" s="13" t="s">
        <v>209</v>
      </c>
      <c r="U4325" s="33">
        <f t="shared" ca="1" si="804"/>
        <v>45744.56914039352</v>
      </c>
      <c r="V4325" s="13" t="str">
        <f t="shared" si="805"/>
        <v>Bangalore</v>
      </c>
      <c r="W4325" s="13" t="str">
        <f t="shared" si="806"/>
        <v>CLS</v>
      </c>
      <c r="X4325" s="13">
        <f t="shared" si="807"/>
        <v>17</v>
      </c>
      <c r="Y4325" s="13" t="str">
        <f>IFERROR(VLOOKUP(C4325,ReceivingTeam[],2,FALSE),"HelpDesk")</f>
        <v>HelpDesk</v>
      </c>
      <c r="Z4325" s="67">
        <f t="shared" si="808"/>
        <v>44889.547407407401</v>
      </c>
      <c r="AA4325" s="68">
        <f t="shared" si="809"/>
        <v>44888</v>
      </c>
      <c r="AB4325" s="69" t="b">
        <f t="shared" si="810"/>
        <v>1</v>
      </c>
      <c r="AC4325" s="70">
        <f t="shared" si="811"/>
        <v>0.5</v>
      </c>
      <c r="AD4325" s="67">
        <f t="shared" si="812"/>
        <v>44889.547407407401</v>
      </c>
      <c r="AE4325" s="67">
        <f>VLOOKUP(V4325,'Branch Wise Work Timelines'!C:G,3,FALSE)+AA4325</f>
        <v>44888.416666666664</v>
      </c>
      <c r="AF4325" s="67">
        <f>IF(V4325="Bangalore",VLOOKUP(V4325,'Branch Wise Work Timelines'!C:G,4,FALSE)+AA4325+1,IF(V4325="Mumbai",VLOOKUP(V4325,'Branch Wise Work Timelines'!C:G,4,FALSE)+AA4325+1,VLOOKUP(V4325,'Branch Wise Work Timelines'!C:G,4,FALSE)+AA4325))</f>
        <v>44889.104166666664</v>
      </c>
      <c r="AG4325" s="67">
        <f>WORKDAY.INTL(AA4325,1,11)+VLOOKUP(V4325,'Branch Wise Work Timelines'!C:G,3,FALSE)</f>
        <v>44889.416666666664</v>
      </c>
      <c r="AH4325" s="69" t="str">
        <f t="shared" ca="1" si="813"/>
        <v>Out of TAT</v>
      </c>
      <c r="AI4325" s="69">
        <f t="shared" ca="1" si="814"/>
        <v>20521</v>
      </c>
      <c r="AJ4325" s="69" t="str">
        <f ca="1">IF(AI4325&lt;0,"0-12",IFERROR(VLOOKUP(AI4325,Breakup[],2,FALSE),"&gt;24"))</f>
        <v>&gt;24</v>
      </c>
      <c r="AK4325" s="69" t="str">
        <f>VLOOKUP(V4325,Master!B:D,3,FALSE)</f>
        <v>South</v>
      </c>
      <c r="AL4325" s="69" t="str">
        <f t="shared" si="815"/>
        <v>Bangalore-CLS</v>
      </c>
    </row>
    <row r="4326" spans="1:38">
      <c r="A4326" s="14" t="s">
        <v>8981</v>
      </c>
      <c r="B4326" s="54">
        <v>44701.777109988398</v>
      </c>
      <c r="C4326" s="13" t="s">
        <v>227</v>
      </c>
      <c r="D4326" s="13">
        <v>1808</v>
      </c>
      <c r="E4326" s="13" t="s">
        <v>8982</v>
      </c>
      <c r="F4326" s="13" t="s">
        <v>15</v>
      </c>
      <c r="G4326" s="14">
        <v>1653054189256</v>
      </c>
      <c r="H4326" s="55">
        <v>0.108472222222222</v>
      </c>
      <c r="I4326" s="33">
        <v>44887.1084722222</v>
      </c>
      <c r="J4326" s="58">
        <v>44887</v>
      </c>
      <c r="K4326" s="13" t="s">
        <v>213</v>
      </c>
      <c r="L4326" s="13" t="s">
        <v>30</v>
      </c>
      <c r="M4326" s="13" t="s">
        <v>214</v>
      </c>
      <c r="N4326" s="13" t="s">
        <v>206</v>
      </c>
      <c r="O4326" s="33" t="s">
        <v>38</v>
      </c>
      <c r="P4326" s="58" t="s">
        <v>38</v>
      </c>
      <c r="Q4326" s="33" t="s">
        <v>207</v>
      </c>
      <c r="R4326" s="14" t="s">
        <v>38</v>
      </c>
      <c r="S4326" s="13" t="s">
        <v>216</v>
      </c>
      <c r="T4326" s="13" t="s">
        <v>217</v>
      </c>
      <c r="U4326" s="33">
        <f t="shared" ca="1" si="804"/>
        <v>45744.56914039352</v>
      </c>
      <c r="V4326" s="13" t="str">
        <f t="shared" si="805"/>
        <v>Bangalore</v>
      </c>
      <c r="W4326" s="13" t="str">
        <f t="shared" si="806"/>
        <v>CLS</v>
      </c>
      <c r="X4326" s="13">
        <f t="shared" si="807"/>
        <v>2</v>
      </c>
      <c r="Y4326" s="13" t="str">
        <f>IFERROR(VLOOKUP(C4326,ReceivingTeam[],2,FALSE),"HelpDesk")</f>
        <v>HelpDesk</v>
      </c>
      <c r="Z4326" s="67">
        <f t="shared" si="808"/>
        <v>44887.916666666664</v>
      </c>
      <c r="AA4326" s="68">
        <f t="shared" si="809"/>
        <v>44887</v>
      </c>
      <c r="AB4326" s="69" t="b">
        <f t="shared" si="810"/>
        <v>1</v>
      </c>
      <c r="AC4326" s="70">
        <f t="shared" si="811"/>
        <v>0.5</v>
      </c>
      <c r="AD4326" s="67">
        <f t="shared" si="812"/>
        <v>44887.916666666664</v>
      </c>
      <c r="AE4326" s="67">
        <f>VLOOKUP(V4326,'Branch Wise Work Timelines'!C:G,3,FALSE)+AA4326</f>
        <v>44887.416666666664</v>
      </c>
      <c r="AF4326" s="67">
        <f>IF(V4326="Bangalore",VLOOKUP(V4326,'Branch Wise Work Timelines'!C:G,4,FALSE)+AA4326+1,IF(V4326="Mumbai",VLOOKUP(V4326,'Branch Wise Work Timelines'!C:G,4,FALSE)+AA4326+1,VLOOKUP(V4326,'Branch Wise Work Timelines'!C:G,4,FALSE)+AA4326))</f>
        <v>44888.104166666664</v>
      </c>
      <c r="AG4326" s="67">
        <f>WORKDAY.INTL(AA4326,1,11)+VLOOKUP(V4326,'Branch Wise Work Timelines'!C:G,3,FALSE)</f>
        <v>44888.416666666664</v>
      </c>
      <c r="AH4326" s="69" t="str">
        <f t="shared" ca="1" si="813"/>
        <v>Out of TAT</v>
      </c>
      <c r="AI4326" s="69">
        <f t="shared" ca="1" si="814"/>
        <v>20560</v>
      </c>
      <c r="AJ4326" s="69" t="str">
        <f ca="1">IF(AI4326&lt;0,"0-12",IFERROR(VLOOKUP(AI4326,Breakup[],2,FALSE),"&gt;24"))</f>
        <v>&gt;24</v>
      </c>
      <c r="AK4326" s="69" t="str">
        <f>VLOOKUP(V4326,Master!B:D,3,FALSE)</f>
        <v>South</v>
      </c>
      <c r="AL4326" s="69" t="str">
        <f t="shared" si="815"/>
        <v>Bangalore-CLS</v>
      </c>
    </row>
    <row r="4327" spans="1:38">
      <c r="A4327" s="14" t="s">
        <v>8983</v>
      </c>
      <c r="B4327" s="54">
        <v>44701.731854976897</v>
      </c>
      <c r="C4327" s="13" t="s">
        <v>89</v>
      </c>
      <c r="D4327" s="13">
        <v>1914</v>
      </c>
      <c r="E4327" s="13" t="s">
        <v>8984</v>
      </c>
      <c r="F4327" s="13" t="s">
        <v>15</v>
      </c>
      <c r="G4327" s="14">
        <v>1653051574035</v>
      </c>
      <c r="H4327" s="55">
        <v>0.60993055555555598</v>
      </c>
      <c r="I4327" s="33">
        <v>44885.609930555598</v>
      </c>
      <c r="J4327" s="58">
        <v>44885</v>
      </c>
      <c r="K4327" s="13" t="s">
        <v>213</v>
      </c>
      <c r="L4327" s="13" t="s">
        <v>30</v>
      </c>
      <c r="M4327" s="13" t="s">
        <v>75</v>
      </c>
      <c r="N4327" s="13" t="s">
        <v>206</v>
      </c>
      <c r="O4327" s="33" t="s">
        <v>38</v>
      </c>
      <c r="P4327" s="58" t="s">
        <v>38</v>
      </c>
      <c r="Q4327" s="33" t="s">
        <v>207</v>
      </c>
      <c r="R4327" s="14" t="s">
        <v>38</v>
      </c>
      <c r="S4327" s="13" t="s">
        <v>208</v>
      </c>
      <c r="T4327" s="13" t="s">
        <v>209</v>
      </c>
      <c r="U4327" s="33">
        <f t="shared" ca="1" si="804"/>
        <v>45744.56914039352</v>
      </c>
      <c r="V4327" s="13" t="str">
        <f t="shared" si="805"/>
        <v>Bangalore</v>
      </c>
      <c r="W4327" s="13" t="str">
        <f t="shared" si="806"/>
        <v>CLS</v>
      </c>
      <c r="X4327" s="13">
        <f t="shared" si="807"/>
        <v>14</v>
      </c>
      <c r="Y4327" s="13" t="str">
        <f>IFERROR(VLOOKUP(C4327,ReceivingTeam[],2,FALSE),"HelpDesk")</f>
        <v>Branch office</v>
      </c>
      <c r="Z4327" s="67">
        <f t="shared" si="808"/>
        <v>44885.916666666664</v>
      </c>
      <c r="AA4327" s="68">
        <f t="shared" si="809"/>
        <v>44885</v>
      </c>
      <c r="AB4327" s="69" t="b">
        <f t="shared" si="810"/>
        <v>0</v>
      </c>
      <c r="AC4327" s="70">
        <f t="shared" si="811"/>
        <v>0.5</v>
      </c>
      <c r="AD4327" s="67">
        <f t="shared" si="812"/>
        <v>44885.916666666664</v>
      </c>
      <c r="AE4327" s="67">
        <f>VLOOKUP(V4327,'Branch Wise Work Timelines'!C:G,3,FALSE)+AA4327</f>
        <v>44885.416666666664</v>
      </c>
      <c r="AF4327" s="67">
        <f>IF(V4327="Bangalore",VLOOKUP(V4327,'Branch Wise Work Timelines'!C:G,4,FALSE)+AA4327+1,IF(V4327="Mumbai",VLOOKUP(V4327,'Branch Wise Work Timelines'!C:G,4,FALSE)+AA4327+1,VLOOKUP(V4327,'Branch Wise Work Timelines'!C:G,4,FALSE)+AA4327))</f>
        <v>44886.104166666664</v>
      </c>
      <c r="AG4327" s="67">
        <f>WORKDAY.INTL(AA4327,1,11)+VLOOKUP(V4327,'Branch Wise Work Timelines'!C:G,3,FALSE)</f>
        <v>44886.416666666664</v>
      </c>
      <c r="AH4327" s="69" t="str">
        <f t="shared" ca="1" si="813"/>
        <v>Out of TAT</v>
      </c>
      <c r="AI4327" s="69">
        <f t="shared" ca="1" si="814"/>
        <v>20608</v>
      </c>
      <c r="AJ4327" s="69" t="str">
        <f ca="1">IF(AI4327&lt;0,"0-12",IFERROR(VLOOKUP(AI4327,Breakup[],2,FALSE),"&gt;24"))</f>
        <v>&gt;24</v>
      </c>
      <c r="AK4327" s="69" t="str">
        <f>VLOOKUP(V4327,Master!B:D,3,FALSE)</f>
        <v>South</v>
      </c>
      <c r="AL4327" s="69" t="str">
        <f t="shared" si="815"/>
        <v>Bangalore-CLS</v>
      </c>
    </row>
    <row r="4328" spans="1:38">
      <c r="A4328" s="14" t="s">
        <v>8985</v>
      </c>
      <c r="B4328" s="54">
        <v>44701.759644444399</v>
      </c>
      <c r="C4328" s="13" t="s">
        <v>2252</v>
      </c>
      <c r="D4328" s="13">
        <v>724</v>
      </c>
      <c r="E4328" s="13" t="s">
        <v>8986</v>
      </c>
      <c r="F4328" s="13" t="s">
        <v>15</v>
      </c>
      <c r="G4328" s="14">
        <v>1653050878117</v>
      </c>
      <c r="H4328" s="55">
        <v>0.758541666666667</v>
      </c>
      <c r="I4328" s="33">
        <v>44889.758541666699</v>
      </c>
      <c r="J4328" s="58">
        <v>44889</v>
      </c>
      <c r="K4328" s="13" t="s">
        <v>213</v>
      </c>
      <c r="L4328" s="13" t="s">
        <v>30</v>
      </c>
      <c r="M4328" s="13" t="s">
        <v>75</v>
      </c>
      <c r="N4328" s="13" t="s">
        <v>206</v>
      </c>
      <c r="O4328" s="33" t="s">
        <v>38</v>
      </c>
      <c r="P4328" s="58" t="s">
        <v>38</v>
      </c>
      <c r="Q4328" s="33" t="s">
        <v>207</v>
      </c>
      <c r="R4328" s="14" t="s">
        <v>38</v>
      </c>
      <c r="S4328" s="13" t="s">
        <v>208</v>
      </c>
      <c r="T4328" s="13" t="s">
        <v>209</v>
      </c>
      <c r="U4328" s="33">
        <f t="shared" ca="1" si="804"/>
        <v>45744.56914039352</v>
      </c>
      <c r="V4328" s="13" t="str">
        <f t="shared" si="805"/>
        <v>Bangalore</v>
      </c>
      <c r="W4328" s="13" t="str">
        <f t="shared" si="806"/>
        <v>CLS</v>
      </c>
      <c r="X4328" s="13">
        <f t="shared" si="807"/>
        <v>18</v>
      </c>
      <c r="Y4328" s="13" t="str">
        <f>IFERROR(VLOOKUP(C4328,ReceivingTeam[],2,FALSE),"HelpDesk")</f>
        <v>HelpDesk</v>
      </c>
      <c r="Z4328" s="67">
        <f t="shared" si="808"/>
        <v>44890.571041666699</v>
      </c>
      <c r="AA4328" s="68">
        <f t="shared" si="809"/>
        <v>44889</v>
      </c>
      <c r="AB4328" s="69" t="b">
        <f t="shared" si="810"/>
        <v>1</v>
      </c>
      <c r="AC4328" s="70">
        <f t="shared" si="811"/>
        <v>0.5</v>
      </c>
      <c r="AD4328" s="67">
        <f t="shared" si="812"/>
        <v>44890.571041666699</v>
      </c>
      <c r="AE4328" s="67">
        <f>VLOOKUP(V4328,'Branch Wise Work Timelines'!C:G,3,FALSE)+AA4328</f>
        <v>44889.416666666664</v>
      </c>
      <c r="AF4328" s="67">
        <f>IF(V4328="Bangalore",VLOOKUP(V4328,'Branch Wise Work Timelines'!C:G,4,FALSE)+AA4328+1,IF(V4328="Mumbai",VLOOKUP(V4328,'Branch Wise Work Timelines'!C:G,4,FALSE)+AA4328+1,VLOOKUP(V4328,'Branch Wise Work Timelines'!C:G,4,FALSE)+AA4328))</f>
        <v>44890.104166666664</v>
      </c>
      <c r="AG4328" s="67">
        <f>WORKDAY.INTL(AA4328,1,11)+VLOOKUP(V4328,'Branch Wise Work Timelines'!C:G,3,FALSE)</f>
        <v>44890.416666666664</v>
      </c>
      <c r="AH4328" s="69" t="str">
        <f t="shared" ca="1" si="813"/>
        <v>Out of TAT</v>
      </c>
      <c r="AI4328" s="69">
        <f t="shared" ca="1" si="814"/>
        <v>20496</v>
      </c>
      <c r="AJ4328" s="69" t="str">
        <f ca="1">IF(AI4328&lt;0,"0-12",IFERROR(VLOOKUP(AI4328,Breakup[],2,FALSE),"&gt;24"))</f>
        <v>&gt;24</v>
      </c>
      <c r="AK4328" s="69" t="str">
        <f>VLOOKUP(V4328,Master!B:D,3,FALSE)</f>
        <v>South</v>
      </c>
      <c r="AL4328" s="69" t="str">
        <f t="shared" si="815"/>
        <v>Bangalore-CLS</v>
      </c>
    </row>
    <row r="4329" spans="1:38">
      <c r="A4329" s="14" t="s">
        <v>8987</v>
      </c>
      <c r="B4329" s="54">
        <v>44701.768748993098</v>
      </c>
      <c r="C4329" s="13" t="s">
        <v>435</v>
      </c>
      <c r="D4329" s="13">
        <v>593</v>
      </c>
      <c r="E4329" s="13" t="s">
        <v>8988</v>
      </c>
      <c r="F4329" s="13" t="s">
        <v>33</v>
      </c>
      <c r="G4329" s="14">
        <v>1653051957578</v>
      </c>
      <c r="H4329" s="55">
        <v>0.229178240740741</v>
      </c>
      <c r="I4329" s="33">
        <v>44890.229178240697</v>
      </c>
      <c r="J4329" s="58">
        <v>44890</v>
      </c>
      <c r="K4329" s="13" t="s">
        <v>437</v>
      </c>
      <c r="L4329" s="13" t="s">
        <v>12</v>
      </c>
      <c r="M4329" s="13" t="s">
        <v>435</v>
      </c>
      <c r="N4329" s="13" t="s">
        <v>206</v>
      </c>
      <c r="O4329" s="33" t="s">
        <v>38</v>
      </c>
      <c r="P4329" s="58" t="s">
        <v>38</v>
      </c>
      <c r="Q4329" s="33" t="s">
        <v>207</v>
      </c>
      <c r="R4329" s="14" t="s">
        <v>38</v>
      </c>
      <c r="S4329" s="13" t="s">
        <v>208</v>
      </c>
      <c r="T4329" s="13" t="s">
        <v>209</v>
      </c>
      <c r="U4329" s="33">
        <f t="shared" ca="1" si="804"/>
        <v>45744.56914039352</v>
      </c>
      <c r="V4329" s="13" t="str">
        <f t="shared" si="805"/>
        <v>Ahmedabad</v>
      </c>
      <c r="W4329" s="13" t="str">
        <f t="shared" si="806"/>
        <v>RI</v>
      </c>
      <c r="X4329" s="13">
        <f t="shared" si="807"/>
        <v>5</v>
      </c>
      <c r="Y4329" s="13" t="str">
        <f>IFERROR(VLOOKUP(C4329,ReceivingTeam[],2,FALSE),"HelpDesk")</f>
        <v>HelpDesk</v>
      </c>
      <c r="Z4329" s="67">
        <f t="shared" si="808"/>
        <v>44891.562499999993</v>
      </c>
      <c r="AA4329" s="68">
        <f t="shared" si="809"/>
        <v>44890</v>
      </c>
      <c r="AB4329" s="69" t="b">
        <f t="shared" si="810"/>
        <v>1</v>
      </c>
      <c r="AC4329" s="70">
        <f t="shared" si="811"/>
        <v>0.5</v>
      </c>
      <c r="AD4329" s="67">
        <f t="shared" si="812"/>
        <v>44891.562499999993</v>
      </c>
      <c r="AE4329" s="67">
        <f>VLOOKUP(V4329,'Branch Wise Work Timelines'!C:G,3,FALSE)+AA4329</f>
        <v>44890.416666666664</v>
      </c>
      <c r="AF4329" s="67">
        <f>IF(V4329="Bangalore",VLOOKUP(V4329,'Branch Wise Work Timelines'!C:G,4,FALSE)+AA4329+1,IF(V4329="Mumbai",VLOOKUP(V4329,'Branch Wise Work Timelines'!C:G,4,FALSE)+AA4329+1,VLOOKUP(V4329,'Branch Wise Work Timelines'!C:G,4,FALSE)+AA4329))</f>
        <v>44890.770833333336</v>
      </c>
      <c r="AG4329" s="67">
        <f>WORKDAY.INTL(AA4329,1,11)+VLOOKUP(V4329,'Branch Wise Work Timelines'!C:G,3,FALSE)</f>
        <v>44891.416666666664</v>
      </c>
      <c r="AH4329" s="69" t="str">
        <f t="shared" ca="1" si="813"/>
        <v>Out of TAT</v>
      </c>
      <c r="AI4329" s="69">
        <f t="shared" ca="1" si="814"/>
        <v>20473</v>
      </c>
      <c r="AJ4329" s="69" t="str">
        <f ca="1">IF(AI4329&lt;0,"0-12",IFERROR(VLOOKUP(AI4329,Breakup[],2,FALSE),"&gt;24"))</f>
        <v>&gt;24</v>
      </c>
      <c r="AK4329" s="69" t="str">
        <f>VLOOKUP(V4329,Master!B:D,3,FALSE)</f>
        <v>North</v>
      </c>
      <c r="AL4329" s="69" t="str">
        <f t="shared" si="815"/>
        <v>Ahmedabad</v>
      </c>
    </row>
    <row r="4330" spans="1:38">
      <c r="A4330" s="14" t="s">
        <v>8989</v>
      </c>
      <c r="B4330" s="54">
        <v>44700.659695254602</v>
      </c>
      <c r="C4330" s="13" t="s">
        <v>6655</v>
      </c>
      <c r="D4330" s="13">
        <v>231</v>
      </c>
      <c r="E4330" s="13" t="s">
        <v>8990</v>
      </c>
      <c r="F4330" s="13" t="s">
        <v>33</v>
      </c>
      <c r="G4330" s="14">
        <v>1653056788057</v>
      </c>
      <c r="H4330" s="55">
        <v>0.19881944444444399</v>
      </c>
      <c r="I4330" s="33">
        <v>44888.198819444398</v>
      </c>
      <c r="J4330" s="58">
        <v>44888</v>
      </c>
      <c r="K4330" s="13" t="s">
        <v>263</v>
      </c>
      <c r="L4330" s="13" t="s">
        <v>69</v>
      </c>
      <c r="M4330" s="13" t="s">
        <v>101</v>
      </c>
      <c r="N4330" s="13" t="s">
        <v>206</v>
      </c>
      <c r="O4330" s="33" t="s">
        <v>38</v>
      </c>
      <c r="P4330" s="58" t="s">
        <v>38</v>
      </c>
      <c r="Q4330" s="33" t="s">
        <v>207</v>
      </c>
      <c r="R4330" s="14" t="s">
        <v>38</v>
      </c>
      <c r="S4330" s="13" t="s">
        <v>208</v>
      </c>
      <c r="T4330" s="13" t="s">
        <v>209</v>
      </c>
      <c r="U4330" s="33">
        <f t="shared" ca="1" si="804"/>
        <v>45744.56914039352</v>
      </c>
      <c r="V4330" s="13" t="str">
        <f t="shared" si="805"/>
        <v>Mumbai</v>
      </c>
      <c r="W4330" s="13" t="str">
        <f t="shared" si="806"/>
        <v>RI</v>
      </c>
      <c r="X4330" s="13">
        <f t="shared" si="807"/>
        <v>4</v>
      </c>
      <c r="Y4330" s="13" t="str">
        <f>IFERROR(VLOOKUP(C4330,ReceivingTeam[],2,FALSE),"HelpDesk")</f>
        <v>HelpDesk</v>
      </c>
      <c r="Z4330" s="67">
        <f t="shared" si="808"/>
        <v>44888.916666666664</v>
      </c>
      <c r="AA4330" s="68">
        <f t="shared" si="809"/>
        <v>44888</v>
      </c>
      <c r="AB4330" s="69" t="b">
        <f t="shared" si="810"/>
        <v>1</v>
      </c>
      <c r="AC4330" s="70">
        <f t="shared" si="811"/>
        <v>0.5</v>
      </c>
      <c r="AD4330" s="67">
        <f t="shared" si="812"/>
        <v>44888.916666666664</v>
      </c>
      <c r="AE4330" s="67">
        <f>VLOOKUP(V4330,'Branch Wise Work Timelines'!C:G,3,FALSE)+AA4330</f>
        <v>44888.416666666664</v>
      </c>
      <c r="AF4330" s="67">
        <f>IF(V4330="Bangalore",VLOOKUP(V4330,'Branch Wise Work Timelines'!C:G,4,FALSE)+AA4330+1,IF(V4330="Mumbai",VLOOKUP(V4330,'Branch Wise Work Timelines'!C:G,4,FALSE)+AA4330+1,VLOOKUP(V4330,'Branch Wise Work Timelines'!C:G,4,FALSE)+AA4330))</f>
        <v>44889.25</v>
      </c>
      <c r="AG4330" s="67">
        <f>WORKDAY.INTL(AA4330,1,11)+VLOOKUP(V4330,'Branch Wise Work Timelines'!C:G,3,FALSE)</f>
        <v>44889.416666666664</v>
      </c>
      <c r="AH4330" s="69" t="str">
        <f t="shared" ca="1" si="813"/>
        <v>Out of TAT</v>
      </c>
      <c r="AI4330" s="69">
        <f t="shared" ca="1" si="814"/>
        <v>20536</v>
      </c>
      <c r="AJ4330" s="69" t="str">
        <f ca="1">IF(AI4330&lt;0,"0-12",IFERROR(VLOOKUP(AI4330,Breakup[],2,FALSE),"&gt;24"))</f>
        <v>&gt;24</v>
      </c>
      <c r="AK4330" s="69" t="str">
        <f>VLOOKUP(V4330,Master!B:D,3,FALSE)</f>
        <v>East</v>
      </c>
      <c r="AL4330" s="69" t="str">
        <f t="shared" si="815"/>
        <v>Mumbai</v>
      </c>
    </row>
    <row r="4331" spans="1:38">
      <c r="A4331" s="14" t="s">
        <v>8991</v>
      </c>
      <c r="B4331" s="54">
        <v>44699.679786724497</v>
      </c>
      <c r="C4331" s="13" t="s">
        <v>6655</v>
      </c>
      <c r="D4331" s="13">
        <v>199</v>
      </c>
      <c r="E4331" s="13" t="s">
        <v>8992</v>
      </c>
      <c r="F4331" s="13" t="s">
        <v>33</v>
      </c>
      <c r="G4331" s="14">
        <v>1653056662937</v>
      </c>
      <c r="H4331" s="55">
        <v>0.10398148148148099</v>
      </c>
      <c r="I4331" s="33">
        <v>44888.103981481501</v>
      </c>
      <c r="J4331" s="58">
        <v>44888</v>
      </c>
      <c r="K4331" s="13" t="s">
        <v>263</v>
      </c>
      <c r="L4331" s="13" t="s">
        <v>69</v>
      </c>
      <c r="M4331" s="13" t="s">
        <v>101</v>
      </c>
      <c r="N4331" s="13" t="s">
        <v>206</v>
      </c>
      <c r="O4331" s="33" t="s">
        <v>38</v>
      </c>
      <c r="P4331" s="58" t="s">
        <v>38</v>
      </c>
      <c r="Q4331" s="33" t="s">
        <v>207</v>
      </c>
      <c r="R4331" s="14" t="s">
        <v>38</v>
      </c>
      <c r="S4331" s="13" t="s">
        <v>208</v>
      </c>
      <c r="T4331" s="13" t="s">
        <v>209</v>
      </c>
      <c r="U4331" s="33">
        <f t="shared" ca="1" si="804"/>
        <v>45744.56914039352</v>
      </c>
      <c r="V4331" s="13" t="str">
        <f t="shared" si="805"/>
        <v>Mumbai</v>
      </c>
      <c r="W4331" s="13" t="str">
        <f t="shared" si="806"/>
        <v>RI</v>
      </c>
      <c r="X4331" s="13">
        <f t="shared" si="807"/>
        <v>2</v>
      </c>
      <c r="Y4331" s="13" t="str">
        <f>IFERROR(VLOOKUP(C4331,ReceivingTeam[],2,FALSE),"HelpDesk")</f>
        <v>HelpDesk</v>
      </c>
      <c r="Z4331" s="67">
        <f t="shared" si="808"/>
        <v>44888.916666666664</v>
      </c>
      <c r="AA4331" s="68">
        <f t="shared" si="809"/>
        <v>44888</v>
      </c>
      <c r="AB4331" s="69" t="b">
        <f t="shared" si="810"/>
        <v>1</v>
      </c>
      <c r="AC4331" s="70">
        <f t="shared" si="811"/>
        <v>0.5</v>
      </c>
      <c r="AD4331" s="67">
        <f t="shared" si="812"/>
        <v>44888.916666666664</v>
      </c>
      <c r="AE4331" s="67">
        <f>VLOOKUP(V4331,'Branch Wise Work Timelines'!C:G,3,FALSE)+AA4331</f>
        <v>44888.416666666664</v>
      </c>
      <c r="AF4331" s="67">
        <f>IF(V4331="Bangalore",VLOOKUP(V4331,'Branch Wise Work Timelines'!C:G,4,FALSE)+AA4331+1,IF(V4331="Mumbai",VLOOKUP(V4331,'Branch Wise Work Timelines'!C:G,4,FALSE)+AA4331+1,VLOOKUP(V4331,'Branch Wise Work Timelines'!C:G,4,FALSE)+AA4331))</f>
        <v>44889.25</v>
      </c>
      <c r="AG4331" s="67">
        <f>WORKDAY.INTL(AA4331,1,11)+VLOOKUP(V4331,'Branch Wise Work Timelines'!C:G,3,FALSE)</f>
        <v>44889.416666666664</v>
      </c>
      <c r="AH4331" s="69" t="str">
        <f t="shared" ca="1" si="813"/>
        <v>Out of TAT</v>
      </c>
      <c r="AI4331" s="69">
        <f t="shared" ca="1" si="814"/>
        <v>20536</v>
      </c>
      <c r="AJ4331" s="69" t="str">
        <f ca="1">IF(AI4331&lt;0,"0-12",IFERROR(VLOOKUP(AI4331,Breakup[],2,FALSE),"&gt;24"))</f>
        <v>&gt;24</v>
      </c>
      <c r="AK4331" s="69" t="str">
        <f>VLOOKUP(V4331,Master!B:D,3,FALSE)</f>
        <v>East</v>
      </c>
      <c r="AL4331" s="69" t="str">
        <f t="shared" si="815"/>
        <v>Mumbai</v>
      </c>
    </row>
    <row r="4332" spans="1:38">
      <c r="A4332" s="14" t="s">
        <v>8993</v>
      </c>
      <c r="B4332" s="54">
        <v>44701.732734293997</v>
      </c>
      <c r="C4332" s="13" t="s">
        <v>372</v>
      </c>
      <c r="D4332" s="13">
        <v>991</v>
      </c>
      <c r="E4332" s="13" t="s">
        <v>8994</v>
      </c>
      <c r="F4332" s="13" t="s">
        <v>15</v>
      </c>
      <c r="G4332" s="14">
        <v>1653053249969</v>
      </c>
      <c r="H4332" s="55">
        <v>0.49332175925925897</v>
      </c>
      <c r="I4332" s="33">
        <v>44888.493321759299</v>
      </c>
      <c r="J4332" s="58">
        <v>44888</v>
      </c>
      <c r="K4332" s="13" t="s">
        <v>213</v>
      </c>
      <c r="L4332" s="13" t="s">
        <v>30</v>
      </c>
      <c r="M4332" s="13" t="s">
        <v>214</v>
      </c>
      <c r="N4332" s="13" t="s">
        <v>215</v>
      </c>
      <c r="O4332" s="33" t="s">
        <v>38</v>
      </c>
      <c r="P4332" s="58" t="s">
        <v>38</v>
      </c>
      <c r="Q4332" s="33" t="s">
        <v>207</v>
      </c>
      <c r="R4332" s="14" t="s">
        <v>38</v>
      </c>
      <c r="S4332" s="13" t="s">
        <v>216</v>
      </c>
      <c r="T4332" s="13" t="s">
        <v>217</v>
      </c>
      <c r="U4332" s="33">
        <f t="shared" ca="1" si="804"/>
        <v>45744.56914039352</v>
      </c>
      <c r="V4332" s="13" t="str">
        <f t="shared" si="805"/>
        <v>Bangalore</v>
      </c>
      <c r="W4332" s="13" t="str">
        <f t="shared" si="806"/>
        <v>CLS</v>
      </c>
      <c r="X4332" s="13">
        <f t="shared" si="807"/>
        <v>11</v>
      </c>
      <c r="Y4332" s="13" t="str">
        <f>IFERROR(VLOOKUP(C4332,ReceivingTeam[],2,FALSE),"HelpDesk")</f>
        <v>HelpDesk</v>
      </c>
      <c r="Z4332" s="67">
        <f t="shared" si="808"/>
        <v>44888.993321759299</v>
      </c>
      <c r="AA4332" s="68">
        <f t="shared" si="809"/>
        <v>44888</v>
      </c>
      <c r="AB4332" s="69" t="b">
        <f t="shared" si="810"/>
        <v>1</v>
      </c>
      <c r="AC4332" s="70">
        <f t="shared" si="811"/>
        <v>0.5</v>
      </c>
      <c r="AD4332" s="67">
        <f t="shared" si="812"/>
        <v>44888.993321759299</v>
      </c>
      <c r="AE4332" s="67">
        <f>VLOOKUP(V4332,'Branch Wise Work Timelines'!C:G,3,FALSE)+AA4332</f>
        <v>44888.416666666664</v>
      </c>
      <c r="AF4332" s="67">
        <f>IF(V4332="Bangalore",VLOOKUP(V4332,'Branch Wise Work Timelines'!C:G,4,FALSE)+AA4332+1,IF(V4332="Mumbai",VLOOKUP(V4332,'Branch Wise Work Timelines'!C:G,4,FALSE)+AA4332+1,VLOOKUP(V4332,'Branch Wise Work Timelines'!C:G,4,FALSE)+AA4332))</f>
        <v>44889.104166666664</v>
      </c>
      <c r="AG4332" s="67">
        <f>WORKDAY.INTL(AA4332,1,11)+VLOOKUP(V4332,'Branch Wise Work Timelines'!C:G,3,FALSE)</f>
        <v>44889.416666666664</v>
      </c>
      <c r="AH4332" s="69" t="str">
        <f t="shared" ca="1" si="813"/>
        <v>Out of TAT</v>
      </c>
      <c r="AI4332" s="69">
        <f t="shared" ca="1" si="814"/>
        <v>20534</v>
      </c>
      <c r="AJ4332" s="69" t="str">
        <f ca="1">IF(AI4332&lt;0,"0-12",IFERROR(VLOOKUP(AI4332,Breakup[],2,FALSE),"&gt;24"))</f>
        <v>&gt;24</v>
      </c>
      <c r="AK4332" s="69" t="str">
        <f>VLOOKUP(V4332,Master!B:D,3,FALSE)</f>
        <v>South</v>
      </c>
      <c r="AL4332" s="69" t="str">
        <f t="shared" si="815"/>
        <v>Bangalore-CLS</v>
      </c>
    </row>
    <row r="4333" spans="1:38">
      <c r="A4333" s="14" t="s">
        <v>8995</v>
      </c>
      <c r="B4333" s="54">
        <v>44700.575521180603</v>
      </c>
      <c r="C4333" s="13" t="s">
        <v>6396</v>
      </c>
      <c r="D4333" s="13">
        <v>1847</v>
      </c>
      <c r="E4333" s="13" t="s">
        <v>8996</v>
      </c>
      <c r="F4333" s="13" t="s">
        <v>33</v>
      </c>
      <c r="G4333" s="14">
        <v>1653056662937</v>
      </c>
      <c r="H4333" s="55">
        <v>0.50141203703703696</v>
      </c>
      <c r="I4333" s="33">
        <v>44884.501412037003</v>
      </c>
      <c r="J4333" s="58">
        <v>44884</v>
      </c>
      <c r="K4333" s="13" t="s">
        <v>263</v>
      </c>
      <c r="L4333" s="13" t="s">
        <v>69</v>
      </c>
      <c r="M4333" s="13" t="s">
        <v>101</v>
      </c>
      <c r="N4333" s="13" t="s">
        <v>206</v>
      </c>
      <c r="O4333" s="33" t="s">
        <v>38</v>
      </c>
      <c r="P4333" s="58" t="s">
        <v>38</v>
      </c>
      <c r="Q4333" s="33" t="s">
        <v>207</v>
      </c>
      <c r="R4333" s="14" t="s">
        <v>38</v>
      </c>
      <c r="S4333" s="13" t="s">
        <v>208</v>
      </c>
      <c r="T4333" s="13" t="s">
        <v>209</v>
      </c>
      <c r="U4333" s="33">
        <f t="shared" ca="1" si="804"/>
        <v>45744.56914039352</v>
      </c>
      <c r="V4333" s="13" t="str">
        <f t="shared" si="805"/>
        <v>Mumbai</v>
      </c>
      <c r="W4333" s="13" t="str">
        <f t="shared" si="806"/>
        <v>RI</v>
      </c>
      <c r="X4333" s="13">
        <f t="shared" si="807"/>
        <v>12</v>
      </c>
      <c r="Y4333" s="13" t="str">
        <f>IFERROR(VLOOKUP(C4333,ReceivingTeam[],2,FALSE),"HelpDesk")</f>
        <v>HelpDesk</v>
      </c>
      <c r="Z4333" s="67">
        <f t="shared" si="808"/>
        <v>44885.001412037003</v>
      </c>
      <c r="AA4333" s="68">
        <f t="shared" si="809"/>
        <v>44884</v>
      </c>
      <c r="AB4333" s="69" t="b">
        <f t="shared" si="810"/>
        <v>1</v>
      </c>
      <c r="AC4333" s="70">
        <f t="shared" si="811"/>
        <v>0.5</v>
      </c>
      <c r="AD4333" s="67">
        <f t="shared" si="812"/>
        <v>44885.001412037003</v>
      </c>
      <c r="AE4333" s="67">
        <f>VLOOKUP(V4333,'Branch Wise Work Timelines'!C:G,3,FALSE)+AA4333</f>
        <v>44884.416666666664</v>
      </c>
      <c r="AF4333" s="67">
        <f>IF(V4333="Bangalore",VLOOKUP(V4333,'Branch Wise Work Timelines'!C:G,4,FALSE)+AA4333+1,IF(V4333="Mumbai",VLOOKUP(V4333,'Branch Wise Work Timelines'!C:G,4,FALSE)+AA4333+1,VLOOKUP(V4333,'Branch Wise Work Timelines'!C:G,4,FALSE)+AA4333))</f>
        <v>44885.25</v>
      </c>
      <c r="AG4333" s="67">
        <f>WORKDAY.INTL(AA4333,1,11)+VLOOKUP(V4333,'Branch Wise Work Timelines'!C:G,3,FALSE)</f>
        <v>44886.416666666664</v>
      </c>
      <c r="AH4333" s="69" t="str">
        <f t="shared" ca="1" si="813"/>
        <v>Out of TAT</v>
      </c>
      <c r="AI4333" s="69">
        <f t="shared" ca="1" si="814"/>
        <v>20630</v>
      </c>
      <c r="AJ4333" s="69" t="str">
        <f ca="1">IF(AI4333&lt;0,"0-12",IFERROR(VLOOKUP(AI4333,Breakup[],2,FALSE),"&gt;24"))</f>
        <v>&gt;24</v>
      </c>
      <c r="AK4333" s="69" t="str">
        <f>VLOOKUP(V4333,Master!B:D,3,FALSE)</f>
        <v>East</v>
      </c>
      <c r="AL4333" s="69" t="str">
        <f t="shared" si="815"/>
        <v>Mumbai</v>
      </c>
    </row>
    <row r="4334" spans="1:38">
      <c r="A4334" s="14" t="s">
        <v>8997</v>
      </c>
      <c r="B4334" s="54">
        <v>44701.818242129601</v>
      </c>
      <c r="C4334" s="13" t="s">
        <v>81</v>
      </c>
      <c r="D4334" s="13">
        <v>814</v>
      </c>
      <c r="E4334" s="13" t="s">
        <v>8998</v>
      </c>
      <c r="F4334" s="13" t="s">
        <v>33</v>
      </c>
      <c r="G4334" s="14">
        <v>1653058269490</v>
      </c>
      <c r="H4334" s="55">
        <v>0.49898148148148103</v>
      </c>
      <c r="I4334" s="33">
        <v>44889.498981481498</v>
      </c>
      <c r="J4334" s="58">
        <v>44889</v>
      </c>
      <c r="K4334" s="13" t="s">
        <v>213</v>
      </c>
      <c r="L4334" s="13" t="s">
        <v>30</v>
      </c>
      <c r="M4334" s="13" t="s">
        <v>282</v>
      </c>
      <c r="N4334" s="13" t="s">
        <v>206</v>
      </c>
      <c r="O4334" s="33" t="s">
        <v>38</v>
      </c>
      <c r="P4334" s="58" t="s">
        <v>38</v>
      </c>
      <c r="Q4334" s="33" t="s">
        <v>207</v>
      </c>
      <c r="R4334" s="14" t="s">
        <v>38</v>
      </c>
      <c r="S4334" s="13" t="s">
        <v>216</v>
      </c>
      <c r="T4334" s="13" t="s">
        <v>217</v>
      </c>
      <c r="U4334" s="33">
        <f t="shared" ca="1" si="804"/>
        <v>45744.56914039352</v>
      </c>
      <c r="V4334" s="13" t="str">
        <f t="shared" si="805"/>
        <v>Bangalore</v>
      </c>
      <c r="W4334" s="13" t="str">
        <f t="shared" si="806"/>
        <v>RI</v>
      </c>
      <c r="X4334" s="13">
        <f t="shared" si="807"/>
        <v>11</v>
      </c>
      <c r="Y4334" s="13" t="str">
        <f>IFERROR(VLOOKUP(C4334,ReceivingTeam[],2,FALSE),"HelpDesk")</f>
        <v>Branch office</v>
      </c>
      <c r="Z4334" s="67">
        <f t="shared" si="808"/>
        <v>44889.998981481498</v>
      </c>
      <c r="AA4334" s="68">
        <f t="shared" si="809"/>
        <v>44889</v>
      </c>
      <c r="AB4334" s="69" t="b">
        <f t="shared" si="810"/>
        <v>1</v>
      </c>
      <c r="AC4334" s="70">
        <f t="shared" si="811"/>
        <v>0.5</v>
      </c>
      <c r="AD4334" s="67">
        <f t="shared" si="812"/>
        <v>44889.998981481498</v>
      </c>
      <c r="AE4334" s="67">
        <f>VLOOKUP(V4334,'Branch Wise Work Timelines'!C:G,3,FALSE)+AA4334</f>
        <v>44889.416666666664</v>
      </c>
      <c r="AF4334" s="67">
        <f>IF(V4334="Bangalore",VLOOKUP(V4334,'Branch Wise Work Timelines'!C:G,4,FALSE)+AA4334+1,IF(V4334="Mumbai",VLOOKUP(V4334,'Branch Wise Work Timelines'!C:G,4,FALSE)+AA4334+1,VLOOKUP(V4334,'Branch Wise Work Timelines'!C:G,4,FALSE)+AA4334))</f>
        <v>44890.104166666664</v>
      </c>
      <c r="AG4334" s="67">
        <f>WORKDAY.INTL(AA4334,1,11)+VLOOKUP(V4334,'Branch Wise Work Timelines'!C:G,3,FALSE)</f>
        <v>44890.416666666664</v>
      </c>
      <c r="AH4334" s="69" t="str">
        <f t="shared" ca="1" si="813"/>
        <v>Out of TAT</v>
      </c>
      <c r="AI4334" s="69">
        <f t="shared" ca="1" si="814"/>
        <v>20510</v>
      </c>
      <c r="AJ4334" s="69" t="str">
        <f ca="1">IF(AI4334&lt;0,"0-12",IFERROR(VLOOKUP(AI4334,Breakup[],2,FALSE),"&gt;24"))</f>
        <v>&gt;24</v>
      </c>
      <c r="AK4334" s="69" t="str">
        <f>VLOOKUP(V4334,Master!B:D,3,FALSE)</f>
        <v>South</v>
      </c>
      <c r="AL4334" s="69" t="str">
        <f t="shared" si="815"/>
        <v>Bangalore</v>
      </c>
    </row>
    <row r="4335" spans="1:38">
      <c r="A4335" s="14" t="s">
        <v>8999</v>
      </c>
      <c r="B4335" s="54">
        <v>44701.726046215299</v>
      </c>
      <c r="C4335" s="13" t="s">
        <v>6205</v>
      </c>
      <c r="D4335" s="13">
        <v>680</v>
      </c>
      <c r="E4335" s="13" t="s">
        <v>9000</v>
      </c>
      <c r="F4335" s="13" t="s">
        <v>15</v>
      </c>
      <c r="G4335" s="14">
        <v>1653048393194</v>
      </c>
      <c r="H4335" s="55">
        <v>0.47042824074074102</v>
      </c>
      <c r="I4335" s="33">
        <v>44888.470428240696</v>
      </c>
      <c r="J4335" s="58">
        <v>44888</v>
      </c>
      <c r="K4335" s="13" t="s">
        <v>6207</v>
      </c>
      <c r="L4335" s="13" t="s">
        <v>44</v>
      </c>
      <c r="M4335" s="13" t="s">
        <v>6205</v>
      </c>
      <c r="N4335" s="13" t="s">
        <v>206</v>
      </c>
      <c r="O4335" s="33" t="s">
        <v>38</v>
      </c>
      <c r="P4335" s="58" t="s">
        <v>38</v>
      </c>
      <c r="Q4335" s="33" t="s">
        <v>207</v>
      </c>
      <c r="R4335" s="14" t="s">
        <v>38</v>
      </c>
      <c r="S4335" s="13" t="s">
        <v>216</v>
      </c>
      <c r="T4335" s="13" t="s">
        <v>217</v>
      </c>
      <c r="U4335" s="33">
        <f t="shared" ca="1" si="804"/>
        <v>45744.56914039352</v>
      </c>
      <c r="V4335" s="13" t="str">
        <f t="shared" si="805"/>
        <v>Coimbatore</v>
      </c>
      <c r="W4335" s="13" t="str">
        <f t="shared" si="806"/>
        <v>CLS</v>
      </c>
      <c r="X4335" s="13">
        <f t="shared" si="807"/>
        <v>11</v>
      </c>
      <c r="Y4335" s="13" t="str">
        <f>IFERROR(VLOOKUP(C4335,ReceivingTeam[],2,FALSE),"HelpDesk")</f>
        <v>HelpDesk</v>
      </c>
      <c r="Z4335" s="67">
        <f t="shared" si="808"/>
        <v>44889.616261574025</v>
      </c>
      <c r="AA4335" s="68">
        <f t="shared" si="809"/>
        <v>44888</v>
      </c>
      <c r="AB4335" s="69" t="b">
        <f t="shared" si="810"/>
        <v>1</v>
      </c>
      <c r="AC4335" s="70">
        <f t="shared" si="811"/>
        <v>0.5</v>
      </c>
      <c r="AD4335" s="67">
        <f t="shared" si="812"/>
        <v>44889.616261574025</v>
      </c>
      <c r="AE4335" s="67">
        <f>VLOOKUP(V4335,'Branch Wise Work Timelines'!C:G,3,FALSE)+AA4335</f>
        <v>44888.416666666664</v>
      </c>
      <c r="AF4335" s="67">
        <f>IF(V4335="Bangalore",VLOOKUP(V4335,'Branch Wise Work Timelines'!C:G,4,FALSE)+AA4335+1,IF(V4335="Mumbai",VLOOKUP(V4335,'Branch Wise Work Timelines'!C:G,4,FALSE)+AA4335+1,VLOOKUP(V4335,'Branch Wise Work Timelines'!C:G,4,FALSE)+AA4335))</f>
        <v>44888.770833333336</v>
      </c>
      <c r="AG4335" s="67">
        <f>WORKDAY.INTL(AA4335,1,11)+VLOOKUP(V4335,'Branch Wise Work Timelines'!C:G,3,FALSE)</f>
        <v>44889.416666666664</v>
      </c>
      <c r="AH4335" s="69" t="str">
        <f t="shared" ca="1" si="813"/>
        <v>Out of TAT</v>
      </c>
      <c r="AI4335" s="69">
        <f t="shared" ca="1" si="814"/>
        <v>20519</v>
      </c>
      <c r="AJ4335" s="69" t="str">
        <f ca="1">IF(AI4335&lt;0,"0-12",IFERROR(VLOOKUP(AI4335,Breakup[],2,FALSE),"&gt;24"))</f>
        <v>&gt;24</v>
      </c>
      <c r="AK4335" s="69" t="str">
        <f>VLOOKUP(V4335,Master!B:D,3,FALSE)</f>
        <v>South</v>
      </c>
      <c r="AL4335" s="69" t="str">
        <f t="shared" si="815"/>
        <v>Coimbatore</v>
      </c>
    </row>
    <row r="4336" spans="1:38">
      <c r="A4336" s="14" t="s">
        <v>9001</v>
      </c>
      <c r="B4336" s="54">
        <v>44701.747708252296</v>
      </c>
      <c r="C4336" s="13" t="s">
        <v>299</v>
      </c>
      <c r="D4336" s="13">
        <v>1956</v>
      </c>
      <c r="E4336" s="13" t="s">
        <v>9002</v>
      </c>
      <c r="F4336" s="13" t="s">
        <v>15</v>
      </c>
      <c r="G4336" s="14">
        <v>1653052565128</v>
      </c>
      <c r="H4336" s="55">
        <v>0.75494212962963003</v>
      </c>
      <c r="I4336" s="33">
        <v>44886.754942129599</v>
      </c>
      <c r="J4336" s="58">
        <v>44886</v>
      </c>
      <c r="K4336" s="13" t="s">
        <v>213</v>
      </c>
      <c r="L4336" s="13" t="s">
        <v>30</v>
      </c>
      <c r="M4336" s="13" t="s">
        <v>75</v>
      </c>
      <c r="N4336" s="13" t="s">
        <v>206</v>
      </c>
      <c r="O4336" s="33" t="s">
        <v>38</v>
      </c>
      <c r="P4336" s="58" t="s">
        <v>38</v>
      </c>
      <c r="Q4336" s="33" t="s">
        <v>207</v>
      </c>
      <c r="R4336" s="14" t="s">
        <v>38</v>
      </c>
      <c r="S4336" s="13" t="s">
        <v>216</v>
      </c>
      <c r="T4336" s="13" t="s">
        <v>217</v>
      </c>
      <c r="U4336" s="33">
        <f t="shared" ca="1" si="804"/>
        <v>45744.56914039352</v>
      </c>
      <c r="V4336" s="13" t="str">
        <f t="shared" si="805"/>
        <v>Bangalore</v>
      </c>
      <c r="W4336" s="13" t="str">
        <f t="shared" si="806"/>
        <v>CLS</v>
      </c>
      <c r="X4336" s="13">
        <f t="shared" si="807"/>
        <v>18</v>
      </c>
      <c r="Y4336" s="13" t="str">
        <f>IFERROR(VLOOKUP(C4336,ReceivingTeam[],2,FALSE),"HelpDesk")</f>
        <v>HelpDesk</v>
      </c>
      <c r="Z4336" s="67">
        <f t="shared" si="808"/>
        <v>44887.567442129599</v>
      </c>
      <c r="AA4336" s="68">
        <f t="shared" si="809"/>
        <v>44886</v>
      </c>
      <c r="AB4336" s="69" t="b">
        <f t="shared" si="810"/>
        <v>1</v>
      </c>
      <c r="AC4336" s="70">
        <f t="shared" si="811"/>
        <v>0.5</v>
      </c>
      <c r="AD4336" s="67">
        <f t="shared" si="812"/>
        <v>44887.567442129599</v>
      </c>
      <c r="AE4336" s="67">
        <f>VLOOKUP(V4336,'Branch Wise Work Timelines'!C:G,3,FALSE)+AA4336</f>
        <v>44886.416666666664</v>
      </c>
      <c r="AF4336" s="67">
        <f>IF(V4336="Bangalore",VLOOKUP(V4336,'Branch Wise Work Timelines'!C:G,4,FALSE)+AA4336+1,IF(V4336="Mumbai",VLOOKUP(V4336,'Branch Wise Work Timelines'!C:G,4,FALSE)+AA4336+1,VLOOKUP(V4336,'Branch Wise Work Timelines'!C:G,4,FALSE)+AA4336))</f>
        <v>44887.104166666664</v>
      </c>
      <c r="AG4336" s="67">
        <f>WORKDAY.INTL(AA4336,1,11)+VLOOKUP(V4336,'Branch Wise Work Timelines'!C:G,3,FALSE)</f>
        <v>44887.416666666664</v>
      </c>
      <c r="AH4336" s="69" t="str">
        <f t="shared" ca="1" si="813"/>
        <v>Out of TAT</v>
      </c>
      <c r="AI4336" s="69">
        <f t="shared" ca="1" si="814"/>
        <v>20569</v>
      </c>
      <c r="AJ4336" s="69" t="str">
        <f ca="1">IF(AI4336&lt;0,"0-12",IFERROR(VLOOKUP(AI4336,Breakup[],2,FALSE),"&gt;24"))</f>
        <v>&gt;24</v>
      </c>
      <c r="AK4336" s="69" t="str">
        <f>VLOOKUP(V4336,Master!B:D,3,FALSE)</f>
        <v>South</v>
      </c>
      <c r="AL4336" s="69" t="str">
        <f t="shared" si="815"/>
        <v>Bangalore-CLS</v>
      </c>
    </row>
    <row r="4337" spans="1:38">
      <c r="A4337" s="14" t="s">
        <v>9003</v>
      </c>
      <c r="B4337" s="54">
        <v>44701.6864888079</v>
      </c>
      <c r="C4337" s="13" t="s">
        <v>2360</v>
      </c>
      <c r="D4337" s="13">
        <v>854</v>
      </c>
      <c r="E4337" s="13" t="s">
        <v>9004</v>
      </c>
      <c r="F4337" s="13" t="s">
        <v>33</v>
      </c>
      <c r="G4337" s="14">
        <v>1653046113053</v>
      </c>
      <c r="H4337" s="55">
        <v>0.88881944444444405</v>
      </c>
      <c r="I4337" s="33">
        <v>44886.888819444401</v>
      </c>
      <c r="J4337" s="58">
        <v>44886</v>
      </c>
      <c r="K4337" s="13" t="s">
        <v>213</v>
      </c>
      <c r="L4337" s="13" t="s">
        <v>30</v>
      </c>
      <c r="M4337" s="13" t="s">
        <v>282</v>
      </c>
      <c r="N4337" s="13" t="s">
        <v>206</v>
      </c>
      <c r="O4337" s="33" t="s">
        <v>38</v>
      </c>
      <c r="P4337" s="58" t="s">
        <v>38</v>
      </c>
      <c r="Q4337" s="33" t="s">
        <v>207</v>
      </c>
      <c r="R4337" s="14" t="s">
        <v>38</v>
      </c>
      <c r="S4337" s="13" t="s">
        <v>216</v>
      </c>
      <c r="T4337" s="13" t="s">
        <v>278</v>
      </c>
      <c r="U4337" s="33">
        <f t="shared" ca="1" si="804"/>
        <v>45744.56914039352</v>
      </c>
      <c r="V4337" s="13" t="str">
        <f t="shared" si="805"/>
        <v>Bangalore</v>
      </c>
      <c r="W4337" s="13" t="str">
        <f t="shared" si="806"/>
        <v>RI</v>
      </c>
      <c r="X4337" s="13">
        <f t="shared" si="807"/>
        <v>21</v>
      </c>
      <c r="Y4337" s="13" t="str">
        <f>IFERROR(VLOOKUP(C4337,ReceivingTeam[],2,FALSE),"HelpDesk")</f>
        <v>HelpDesk</v>
      </c>
      <c r="Z4337" s="67">
        <f t="shared" si="808"/>
        <v>44890.201319444401</v>
      </c>
      <c r="AA4337" s="68">
        <f t="shared" si="809"/>
        <v>44886</v>
      </c>
      <c r="AB4337" s="69" t="b">
        <f t="shared" si="810"/>
        <v>1</v>
      </c>
      <c r="AC4337" s="70">
        <f t="shared" si="811"/>
        <v>3</v>
      </c>
      <c r="AD4337" s="67">
        <f t="shared" si="812"/>
        <v>44890.201319444401</v>
      </c>
      <c r="AE4337" s="67">
        <f>VLOOKUP(V4337,'Branch Wise Work Timelines'!C:G,3,FALSE)+AA4337</f>
        <v>44886.416666666664</v>
      </c>
      <c r="AF4337" s="67">
        <f>IF(V4337="Bangalore",VLOOKUP(V4337,'Branch Wise Work Timelines'!C:G,4,FALSE)+AA4337+1,IF(V4337="Mumbai",VLOOKUP(V4337,'Branch Wise Work Timelines'!C:G,4,FALSE)+AA4337+1,VLOOKUP(V4337,'Branch Wise Work Timelines'!C:G,4,FALSE)+AA4337))</f>
        <v>44887.104166666664</v>
      </c>
      <c r="AG4337" s="67">
        <f>WORKDAY.INTL(AA4337,1,11)+VLOOKUP(V4337,'Branch Wise Work Timelines'!C:G,3,FALSE)</f>
        <v>44887.416666666664</v>
      </c>
      <c r="AH4337" s="69" t="str">
        <f t="shared" ca="1" si="813"/>
        <v>Out of TAT</v>
      </c>
      <c r="AI4337" s="69">
        <f t="shared" ca="1" si="814"/>
        <v>20505</v>
      </c>
      <c r="AJ4337" s="69" t="str">
        <f ca="1">IF(AI4337&lt;0,"0-12",IFERROR(VLOOKUP(AI4337,Breakup[],2,FALSE),"&gt;24"))</f>
        <v>&gt;24</v>
      </c>
      <c r="AK4337" s="69" t="str">
        <f>VLOOKUP(V4337,Master!B:D,3,FALSE)</f>
        <v>South</v>
      </c>
      <c r="AL4337" s="69" t="str">
        <f t="shared" si="815"/>
        <v>Bangalore</v>
      </c>
    </row>
    <row r="4338" spans="1:38">
      <c r="A4338" s="14" t="s">
        <v>9005</v>
      </c>
      <c r="B4338" s="54">
        <v>44701.727928321801</v>
      </c>
      <c r="C4338" s="13" t="s">
        <v>418</v>
      </c>
      <c r="D4338" s="13">
        <v>893</v>
      </c>
      <c r="E4338" s="13" t="s">
        <v>9006</v>
      </c>
      <c r="F4338" s="13" t="s">
        <v>15</v>
      </c>
      <c r="G4338" s="14">
        <v>1653048896111</v>
      </c>
      <c r="H4338" s="55">
        <v>0.41913194444444402</v>
      </c>
      <c r="I4338" s="33">
        <v>44884.4191319444</v>
      </c>
      <c r="J4338" s="58">
        <v>44884</v>
      </c>
      <c r="K4338" s="13" t="s">
        <v>213</v>
      </c>
      <c r="L4338" s="13" t="s">
        <v>30</v>
      </c>
      <c r="M4338" s="13" t="s">
        <v>75</v>
      </c>
      <c r="N4338" s="13" t="s">
        <v>206</v>
      </c>
      <c r="O4338" s="33" t="s">
        <v>38</v>
      </c>
      <c r="P4338" s="58" t="s">
        <v>38</v>
      </c>
      <c r="Q4338" s="33" t="s">
        <v>207</v>
      </c>
      <c r="R4338" s="14" t="s">
        <v>38</v>
      </c>
      <c r="S4338" s="13" t="s">
        <v>216</v>
      </c>
      <c r="T4338" s="13" t="s">
        <v>217</v>
      </c>
      <c r="U4338" s="33">
        <f t="shared" ca="1" si="804"/>
        <v>45744.56914039352</v>
      </c>
      <c r="V4338" s="13" t="str">
        <f t="shared" si="805"/>
        <v>Bangalore</v>
      </c>
      <c r="W4338" s="13" t="str">
        <f t="shared" si="806"/>
        <v>CLS</v>
      </c>
      <c r="X4338" s="13">
        <f t="shared" si="807"/>
        <v>10</v>
      </c>
      <c r="Y4338" s="13" t="str">
        <f>IFERROR(VLOOKUP(C4338,ReceivingTeam[],2,FALSE),"HelpDesk")</f>
        <v>HelpDesk</v>
      </c>
      <c r="Z4338" s="67">
        <f t="shared" si="808"/>
        <v>44884.9191319444</v>
      </c>
      <c r="AA4338" s="68">
        <f t="shared" si="809"/>
        <v>44884</v>
      </c>
      <c r="AB4338" s="69" t="b">
        <f t="shared" si="810"/>
        <v>1</v>
      </c>
      <c r="AC4338" s="70">
        <f t="shared" si="811"/>
        <v>0.5</v>
      </c>
      <c r="AD4338" s="67">
        <f t="shared" si="812"/>
        <v>44884.9191319444</v>
      </c>
      <c r="AE4338" s="67">
        <f>VLOOKUP(V4338,'Branch Wise Work Timelines'!C:G,3,FALSE)+AA4338</f>
        <v>44884.416666666664</v>
      </c>
      <c r="AF4338" s="67">
        <f>IF(V4338="Bangalore",VLOOKUP(V4338,'Branch Wise Work Timelines'!C:G,4,FALSE)+AA4338+1,IF(V4338="Mumbai",VLOOKUP(V4338,'Branch Wise Work Timelines'!C:G,4,FALSE)+AA4338+1,VLOOKUP(V4338,'Branch Wise Work Timelines'!C:G,4,FALSE)+AA4338))</f>
        <v>44885.104166666664</v>
      </c>
      <c r="AG4338" s="67">
        <f>WORKDAY.INTL(AA4338,1,11)+VLOOKUP(V4338,'Branch Wise Work Timelines'!C:G,3,FALSE)</f>
        <v>44886.416666666664</v>
      </c>
      <c r="AH4338" s="69" t="str">
        <f t="shared" ca="1" si="813"/>
        <v>Out of TAT</v>
      </c>
      <c r="AI4338" s="69">
        <f t="shared" ca="1" si="814"/>
        <v>20632</v>
      </c>
      <c r="AJ4338" s="69" t="str">
        <f ca="1">IF(AI4338&lt;0,"0-12",IFERROR(VLOOKUP(AI4338,Breakup[],2,FALSE),"&gt;24"))</f>
        <v>&gt;24</v>
      </c>
      <c r="AK4338" s="69" t="str">
        <f>VLOOKUP(V4338,Master!B:D,3,FALSE)</f>
        <v>South</v>
      </c>
      <c r="AL4338" s="69" t="str">
        <f t="shared" si="815"/>
        <v>Bangalore-CLS</v>
      </c>
    </row>
    <row r="4339" spans="1:38">
      <c r="A4339" s="14" t="s">
        <v>9007</v>
      </c>
      <c r="B4339" s="54">
        <v>44701.736538078701</v>
      </c>
      <c r="C4339" s="13" t="s">
        <v>418</v>
      </c>
      <c r="D4339" s="13">
        <v>1063</v>
      </c>
      <c r="E4339" s="13" t="s">
        <v>9008</v>
      </c>
      <c r="F4339" s="13" t="s">
        <v>15</v>
      </c>
      <c r="G4339" s="14">
        <v>1653048896111</v>
      </c>
      <c r="H4339" s="55">
        <v>0.99459490740740697</v>
      </c>
      <c r="I4339" s="33">
        <v>44884.994594907403</v>
      </c>
      <c r="J4339" s="58">
        <v>44884</v>
      </c>
      <c r="K4339" s="13" t="s">
        <v>213</v>
      </c>
      <c r="L4339" s="13" t="s">
        <v>30</v>
      </c>
      <c r="M4339" s="13" t="s">
        <v>75</v>
      </c>
      <c r="N4339" s="13" t="s">
        <v>206</v>
      </c>
      <c r="O4339" s="33" t="s">
        <v>38</v>
      </c>
      <c r="P4339" s="58" t="s">
        <v>38</v>
      </c>
      <c r="Q4339" s="33" t="s">
        <v>207</v>
      </c>
      <c r="R4339" s="14" t="s">
        <v>38</v>
      </c>
      <c r="S4339" s="13" t="s">
        <v>216</v>
      </c>
      <c r="T4339" s="13" t="s">
        <v>217</v>
      </c>
      <c r="U4339" s="33">
        <f t="shared" ca="1" si="804"/>
        <v>45744.56914039352</v>
      </c>
      <c r="V4339" s="13" t="str">
        <f t="shared" si="805"/>
        <v>Bangalore</v>
      </c>
      <c r="W4339" s="13" t="str">
        <f t="shared" si="806"/>
        <v>CLS</v>
      </c>
      <c r="X4339" s="13">
        <f t="shared" si="807"/>
        <v>23</v>
      </c>
      <c r="Y4339" s="13" t="str">
        <f>IFERROR(VLOOKUP(C4339,ReceivingTeam[],2,FALSE),"HelpDesk")</f>
        <v>HelpDesk</v>
      </c>
      <c r="Z4339" s="67">
        <f t="shared" si="808"/>
        <v>44886.807094907403</v>
      </c>
      <c r="AA4339" s="68">
        <f t="shared" si="809"/>
        <v>44884</v>
      </c>
      <c r="AB4339" s="69" t="b">
        <f t="shared" si="810"/>
        <v>1</v>
      </c>
      <c r="AC4339" s="70">
        <f t="shared" si="811"/>
        <v>0.5</v>
      </c>
      <c r="AD4339" s="67">
        <f t="shared" si="812"/>
        <v>44886.807094907403</v>
      </c>
      <c r="AE4339" s="67">
        <f>VLOOKUP(V4339,'Branch Wise Work Timelines'!C:G,3,FALSE)+AA4339</f>
        <v>44884.416666666664</v>
      </c>
      <c r="AF4339" s="67">
        <f>IF(V4339="Bangalore",VLOOKUP(V4339,'Branch Wise Work Timelines'!C:G,4,FALSE)+AA4339+1,IF(V4339="Mumbai",VLOOKUP(V4339,'Branch Wise Work Timelines'!C:G,4,FALSE)+AA4339+1,VLOOKUP(V4339,'Branch Wise Work Timelines'!C:G,4,FALSE)+AA4339))</f>
        <v>44885.104166666664</v>
      </c>
      <c r="AG4339" s="67">
        <f>WORKDAY.INTL(AA4339,1,11)+VLOOKUP(V4339,'Branch Wise Work Timelines'!C:G,3,FALSE)</f>
        <v>44886.416666666664</v>
      </c>
      <c r="AH4339" s="69" t="str">
        <f t="shared" ca="1" si="813"/>
        <v>Out of TAT</v>
      </c>
      <c r="AI4339" s="69">
        <f t="shared" ca="1" si="814"/>
        <v>20587</v>
      </c>
      <c r="AJ4339" s="69" t="str">
        <f ca="1">IF(AI4339&lt;0,"0-12",IFERROR(VLOOKUP(AI4339,Breakup[],2,FALSE),"&gt;24"))</f>
        <v>&gt;24</v>
      </c>
      <c r="AK4339" s="69" t="str">
        <f>VLOOKUP(V4339,Master!B:D,3,FALSE)</f>
        <v>South</v>
      </c>
      <c r="AL4339" s="69" t="str">
        <f t="shared" si="815"/>
        <v>Bangalore-CLS</v>
      </c>
    </row>
    <row r="4340" spans="1:38">
      <c r="A4340" s="14" t="s">
        <v>9009</v>
      </c>
      <c r="B4340" s="54">
        <v>44701.703359490697</v>
      </c>
      <c r="C4340" s="13" t="s">
        <v>497</v>
      </c>
      <c r="D4340" s="13">
        <v>687</v>
      </c>
      <c r="E4340" s="13" t="s">
        <v>9010</v>
      </c>
      <c r="F4340" s="13" t="s">
        <v>33</v>
      </c>
      <c r="G4340" s="14">
        <v>1653046813858</v>
      </c>
      <c r="H4340" s="55">
        <v>0.88724537037036999</v>
      </c>
      <c r="I4340" s="33">
        <v>44884.887245370403</v>
      </c>
      <c r="J4340" s="58">
        <v>44884</v>
      </c>
      <c r="K4340" s="13" t="s">
        <v>452</v>
      </c>
      <c r="L4340" s="13" t="s">
        <v>36</v>
      </c>
      <c r="M4340" s="13" t="s">
        <v>497</v>
      </c>
      <c r="N4340" s="13" t="s">
        <v>206</v>
      </c>
      <c r="O4340" s="33" t="s">
        <v>38</v>
      </c>
      <c r="P4340" s="58" t="s">
        <v>38</v>
      </c>
      <c r="Q4340" s="33" t="s">
        <v>207</v>
      </c>
      <c r="R4340" s="14" t="s">
        <v>38</v>
      </c>
      <c r="S4340" s="13" t="s">
        <v>216</v>
      </c>
      <c r="T4340" s="13" t="s">
        <v>217</v>
      </c>
      <c r="U4340" s="33">
        <f t="shared" ca="1" si="804"/>
        <v>45744.56914039352</v>
      </c>
      <c r="V4340" s="13" t="str">
        <f t="shared" si="805"/>
        <v>Chennai</v>
      </c>
      <c r="W4340" s="13" t="str">
        <f t="shared" si="806"/>
        <v>RI</v>
      </c>
      <c r="X4340" s="13">
        <f t="shared" si="807"/>
        <v>21</v>
      </c>
      <c r="Y4340" s="13" t="str">
        <f>IFERROR(VLOOKUP(C4340,ReceivingTeam[],2,FALSE),"HelpDesk")</f>
        <v>HelpDesk</v>
      </c>
      <c r="Z4340" s="67">
        <f t="shared" si="808"/>
        <v>44887.033078703731</v>
      </c>
      <c r="AA4340" s="68">
        <f t="shared" si="809"/>
        <v>44884</v>
      </c>
      <c r="AB4340" s="69" t="b">
        <f t="shared" si="810"/>
        <v>1</v>
      </c>
      <c r="AC4340" s="70">
        <f t="shared" si="811"/>
        <v>0.5</v>
      </c>
      <c r="AD4340" s="67">
        <f t="shared" si="812"/>
        <v>44887.033078703731</v>
      </c>
      <c r="AE4340" s="67">
        <f>VLOOKUP(V4340,'Branch Wise Work Timelines'!C:G,3,FALSE)+AA4340</f>
        <v>44884.416666666664</v>
      </c>
      <c r="AF4340" s="67">
        <f>IF(V4340="Bangalore",VLOOKUP(V4340,'Branch Wise Work Timelines'!C:G,4,FALSE)+AA4340+1,IF(V4340="Mumbai",VLOOKUP(V4340,'Branch Wise Work Timelines'!C:G,4,FALSE)+AA4340+1,VLOOKUP(V4340,'Branch Wise Work Timelines'!C:G,4,FALSE)+AA4340))</f>
        <v>44884.770833333336</v>
      </c>
      <c r="AG4340" s="67">
        <f>WORKDAY.INTL(AA4340,1,11)+VLOOKUP(V4340,'Branch Wise Work Timelines'!C:G,3,FALSE)</f>
        <v>44886.416666666664</v>
      </c>
      <c r="AH4340" s="69" t="str">
        <f t="shared" ca="1" si="813"/>
        <v>Out of TAT</v>
      </c>
      <c r="AI4340" s="69">
        <f t="shared" ca="1" si="814"/>
        <v>20581</v>
      </c>
      <c r="AJ4340" s="69" t="str">
        <f ca="1">IF(AI4340&lt;0,"0-12",IFERROR(VLOOKUP(AI4340,Breakup[],2,FALSE),"&gt;24"))</f>
        <v>&gt;24</v>
      </c>
      <c r="AK4340" s="69" t="str">
        <f>VLOOKUP(V4340,Master!B:D,3,FALSE)</f>
        <v>South</v>
      </c>
      <c r="AL4340" s="69" t="str">
        <f t="shared" si="815"/>
        <v>Chennai</v>
      </c>
    </row>
    <row r="4341" spans="1:38">
      <c r="A4341" s="14" t="s">
        <v>9011</v>
      </c>
      <c r="B4341" s="54">
        <v>44701.681787303198</v>
      </c>
      <c r="C4341" s="13" t="s">
        <v>329</v>
      </c>
      <c r="D4341" s="13">
        <v>1596</v>
      </c>
      <c r="E4341" s="13" t="s">
        <v>9012</v>
      </c>
      <c r="F4341" s="13" t="s">
        <v>15</v>
      </c>
      <c r="G4341" s="14">
        <v>1653050089671</v>
      </c>
      <c r="H4341" s="55">
        <v>0.79318287037037005</v>
      </c>
      <c r="I4341" s="33">
        <v>44888.793182870402</v>
      </c>
      <c r="J4341" s="58">
        <v>44888</v>
      </c>
      <c r="K4341" s="13" t="s">
        <v>213</v>
      </c>
      <c r="L4341" s="13" t="s">
        <v>30</v>
      </c>
      <c r="M4341" s="13" t="s">
        <v>214</v>
      </c>
      <c r="N4341" s="13" t="s">
        <v>206</v>
      </c>
      <c r="O4341" s="33" t="s">
        <v>38</v>
      </c>
      <c r="P4341" s="58" t="s">
        <v>38</v>
      </c>
      <c r="Q4341" s="33" t="s">
        <v>207</v>
      </c>
      <c r="R4341" s="14" t="s">
        <v>38</v>
      </c>
      <c r="S4341" s="13" t="s">
        <v>216</v>
      </c>
      <c r="T4341" s="13" t="s">
        <v>217</v>
      </c>
      <c r="U4341" s="33">
        <f t="shared" ca="1" si="804"/>
        <v>45744.56914039352</v>
      </c>
      <c r="V4341" s="13" t="str">
        <f t="shared" si="805"/>
        <v>Bangalore</v>
      </c>
      <c r="W4341" s="13" t="str">
        <f t="shared" si="806"/>
        <v>CLS</v>
      </c>
      <c r="X4341" s="13">
        <f t="shared" si="807"/>
        <v>19</v>
      </c>
      <c r="Y4341" s="13" t="str">
        <f>IFERROR(VLOOKUP(C4341,ReceivingTeam[],2,FALSE),"HelpDesk")</f>
        <v>HelpDesk</v>
      </c>
      <c r="Z4341" s="67">
        <f t="shared" si="808"/>
        <v>44889.605682870402</v>
      </c>
      <c r="AA4341" s="68">
        <f t="shared" si="809"/>
        <v>44888</v>
      </c>
      <c r="AB4341" s="69" t="b">
        <f t="shared" si="810"/>
        <v>1</v>
      </c>
      <c r="AC4341" s="70">
        <f t="shared" si="811"/>
        <v>0.5</v>
      </c>
      <c r="AD4341" s="67">
        <f t="shared" si="812"/>
        <v>44889.605682870402</v>
      </c>
      <c r="AE4341" s="67">
        <f>VLOOKUP(V4341,'Branch Wise Work Timelines'!C:G,3,FALSE)+AA4341</f>
        <v>44888.416666666664</v>
      </c>
      <c r="AF4341" s="67">
        <f>IF(V4341="Bangalore",VLOOKUP(V4341,'Branch Wise Work Timelines'!C:G,4,FALSE)+AA4341+1,IF(V4341="Mumbai",VLOOKUP(V4341,'Branch Wise Work Timelines'!C:G,4,FALSE)+AA4341+1,VLOOKUP(V4341,'Branch Wise Work Timelines'!C:G,4,FALSE)+AA4341))</f>
        <v>44889.104166666664</v>
      </c>
      <c r="AG4341" s="67">
        <f>WORKDAY.INTL(AA4341,1,11)+VLOOKUP(V4341,'Branch Wise Work Timelines'!C:G,3,FALSE)</f>
        <v>44889.416666666664</v>
      </c>
      <c r="AH4341" s="69" t="str">
        <f t="shared" ca="1" si="813"/>
        <v>Out of TAT</v>
      </c>
      <c r="AI4341" s="69">
        <f t="shared" ca="1" si="814"/>
        <v>20520</v>
      </c>
      <c r="AJ4341" s="69" t="str">
        <f ca="1">IF(AI4341&lt;0,"0-12",IFERROR(VLOOKUP(AI4341,Breakup[],2,FALSE),"&gt;24"))</f>
        <v>&gt;24</v>
      </c>
      <c r="AK4341" s="69" t="str">
        <f>VLOOKUP(V4341,Master!B:D,3,FALSE)</f>
        <v>South</v>
      </c>
      <c r="AL4341" s="69" t="str">
        <f t="shared" si="815"/>
        <v>Bangalore-CLS</v>
      </c>
    </row>
    <row r="4342" spans="1:38">
      <c r="A4342" s="14" t="s">
        <v>9013</v>
      </c>
      <c r="B4342" s="54">
        <v>44701.816205520801</v>
      </c>
      <c r="C4342" s="13" t="s">
        <v>268</v>
      </c>
      <c r="D4342" s="13">
        <v>1675</v>
      </c>
      <c r="E4342" s="13" t="s">
        <v>9014</v>
      </c>
      <c r="F4342" s="13" t="s">
        <v>15</v>
      </c>
      <c r="G4342" s="14">
        <v>1653055518035</v>
      </c>
      <c r="H4342" s="55">
        <v>7.1342592592592596E-2</v>
      </c>
      <c r="I4342" s="33">
        <v>44885.071342592601</v>
      </c>
      <c r="J4342" s="58">
        <v>44885</v>
      </c>
      <c r="K4342" s="13" t="s">
        <v>213</v>
      </c>
      <c r="L4342" s="13" t="s">
        <v>30</v>
      </c>
      <c r="M4342" s="13" t="s">
        <v>75</v>
      </c>
      <c r="N4342" s="13" t="s">
        <v>206</v>
      </c>
      <c r="O4342" s="33" t="s">
        <v>38</v>
      </c>
      <c r="P4342" s="58" t="s">
        <v>38</v>
      </c>
      <c r="Q4342" s="33" t="s">
        <v>207</v>
      </c>
      <c r="R4342" s="14" t="s">
        <v>38</v>
      </c>
      <c r="S4342" s="13" t="s">
        <v>216</v>
      </c>
      <c r="T4342" s="13" t="s">
        <v>217</v>
      </c>
      <c r="U4342" s="33">
        <f t="shared" ca="1" si="804"/>
        <v>45744.56914039352</v>
      </c>
      <c r="V4342" s="13" t="str">
        <f t="shared" si="805"/>
        <v>Bangalore</v>
      </c>
      <c r="W4342" s="13" t="str">
        <f t="shared" si="806"/>
        <v>CLS</v>
      </c>
      <c r="X4342" s="13">
        <f t="shared" si="807"/>
        <v>1</v>
      </c>
      <c r="Y4342" s="13" t="str">
        <f>IFERROR(VLOOKUP(C4342,ReceivingTeam[],2,FALSE),"HelpDesk")</f>
        <v>HelpDesk</v>
      </c>
      <c r="Z4342" s="67">
        <f t="shared" si="808"/>
        <v>44885.916666666664</v>
      </c>
      <c r="AA4342" s="68">
        <f t="shared" si="809"/>
        <v>44885</v>
      </c>
      <c r="AB4342" s="69" t="b">
        <f t="shared" si="810"/>
        <v>0</v>
      </c>
      <c r="AC4342" s="70">
        <f t="shared" si="811"/>
        <v>0.5</v>
      </c>
      <c r="AD4342" s="67">
        <f t="shared" si="812"/>
        <v>44885.916666666664</v>
      </c>
      <c r="AE4342" s="67">
        <f>VLOOKUP(V4342,'Branch Wise Work Timelines'!C:G,3,FALSE)+AA4342</f>
        <v>44885.416666666664</v>
      </c>
      <c r="AF4342" s="67">
        <f>IF(V4342="Bangalore",VLOOKUP(V4342,'Branch Wise Work Timelines'!C:G,4,FALSE)+AA4342+1,IF(V4342="Mumbai",VLOOKUP(V4342,'Branch Wise Work Timelines'!C:G,4,FALSE)+AA4342+1,VLOOKUP(V4342,'Branch Wise Work Timelines'!C:G,4,FALSE)+AA4342))</f>
        <v>44886.104166666664</v>
      </c>
      <c r="AG4342" s="67">
        <f>WORKDAY.INTL(AA4342,1,11)+VLOOKUP(V4342,'Branch Wise Work Timelines'!C:G,3,FALSE)</f>
        <v>44886.416666666664</v>
      </c>
      <c r="AH4342" s="69" t="str">
        <f t="shared" ca="1" si="813"/>
        <v>Out of TAT</v>
      </c>
      <c r="AI4342" s="69">
        <f t="shared" ca="1" si="814"/>
        <v>20608</v>
      </c>
      <c r="AJ4342" s="69" t="str">
        <f ca="1">IF(AI4342&lt;0,"0-12",IFERROR(VLOOKUP(AI4342,Breakup[],2,FALSE),"&gt;24"))</f>
        <v>&gt;24</v>
      </c>
      <c r="AK4342" s="69" t="str">
        <f>VLOOKUP(V4342,Master!B:D,3,FALSE)</f>
        <v>South</v>
      </c>
      <c r="AL4342" s="69" t="str">
        <f t="shared" si="815"/>
        <v>Bangalore-CLS</v>
      </c>
    </row>
    <row r="4343" spans="1:38">
      <c r="A4343" s="14" t="s">
        <v>9015</v>
      </c>
      <c r="B4343" s="54">
        <v>44701.773439930599</v>
      </c>
      <c r="C4343" s="13" t="s">
        <v>89</v>
      </c>
      <c r="D4343" s="13">
        <v>1242</v>
      </c>
      <c r="E4343" s="13" t="s">
        <v>9016</v>
      </c>
      <c r="F4343" s="13" t="s">
        <v>15</v>
      </c>
      <c r="G4343" s="14">
        <v>1653054766382</v>
      </c>
      <c r="H4343" s="55">
        <v>0.55618055555555601</v>
      </c>
      <c r="I4343" s="33">
        <v>44890.556180555599</v>
      </c>
      <c r="J4343" s="58">
        <v>44890</v>
      </c>
      <c r="K4343" s="13" t="s">
        <v>213</v>
      </c>
      <c r="L4343" s="13" t="s">
        <v>30</v>
      </c>
      <c r="M4343" s="13" t="s">
        <v>75</v>
      </c>
      <c r="N4343" s="13" t="s">
        <v>206</v>
      </c>
      <c r="O4343" s="33" t="s">
        <v>38</v>
      </c>
      <c r="P4343" s="58" t="s">
        <v>38</v>
      </c>
      <c r="Q4343" s="33" t="s">
        <v>207</v>
      </c>
      <c r="R4343" s="14" t="s">
        <v>38</v>
      </c>
      <c r="S4343" s="13" t="s">
        <v>216</v>
      </c>
      <c r="T4343" s="13" t="s">
        <v>217</v>
      </c>
      <c r="U4343" s="33">
        <f t="shared" ca="1" si="804"/>
        <v>45744.56914039352</v>
      </c>
      <c r="V4343" s="13" t="str">
        <f t="shared" si="805"/>
        <v>Bangalore</v>
      </c>
      <c r="W4343" s="13" t="str">
        <f t="shared" si="806"/>
        <v>CLS</v>
      </c>
      <c r="X4343" s="13">
        <f t="shared" si="807"/>
        <v>13</v>
      </c>
      <c r="Y4343" s="13" t="str">
        <f>IFERROR(VLOOKUP(C4343,ReceivingTeam[],2,FALSE),"HelpDesk")</f>
        <v>Branch office</v>
      </c>
      <c r="Z4343" s="67">
        <f t="shared" si="808"/>
        <v>44891.056180555599</v>
      </c>
      <c r="AA4343" s="68">
        <f t="shared" si="809"/>
        <v>44890</v>
      </c>
      <c r="AB4343" s="69" t="b">
        <f t="shared" si="810"/>
        <v>1</v>
      </c>
      <c r="AC4343" s="70">
        <f t="shared" si="811"/>
        <v>0.5</v>
      </c>
      <c r="AD4343" s="67">
        <f t="shared" si="812"/>
        <v>44891.056180555599</v>
      </c>
      <c r="AE4343" s="67">
        <f>VLOOKUP(V4343,'Branch Wise Work Timelines'!C:G,3,FALSE)+AA4343</f>
        <v>44890.416666666664</v>
      </c>
      <c r="AF4343" s="67">
        <f>IF(V4343="Bangalore",VLOOKUP(V4343,'Branch Wise Work Timelines'!C:G,4,FALSE)+AA4343+1,IF(V4343="Mumbai",VLOOKUP(V4343,'Branch Wise Work Timelines'!C:G,4,FALSE)+AA4343+1,VLOOKUP(V4343,'Branch Wise Work Timelines'!C:G,4,FALSE)+AA4343))</f>
        <v>44891.104166666664</v>
      </c>
      <c r="AG4343" s="67">
        <f>WORKDAY.INTL(AA4343,1,11)+VLOOKUP(V4343,'Branch Wise Work Timelines'!C:G,3,FALSE)</f>
        <v>44891.416666666664</v>
      </c>
      <c r="AH4343" s="69" t="str">
        <f t="shared" ca="1" si="813"/>
        <v>Out of TAT</v>
      </c>
      <c r="AI4343" s="69">
        <f t="shared" ca="1" si="814"/>
        <v>20485</v>
      </c>
      <c r="AJ4343" s="69" t="str">
        <f ca="1">IF(AI4343&lt;0,"0-12",IFERROR(VLOOKUP(AI4343,Breakup[],2,FALSE),"&gt;24"))</f>
        <v>&gt;24</v>
      </c>
      <c r="AK4343" s="69" t="str">
        <f>VLOOKUP(V4343,Master!B:D,3,FALSE)</f>
        <v>South</v>
      </c>
      <c r="AL4343" s="69" t="str">
        <f t="shared" si="815"/>
        <v>Bangalore-CLS</v>
      </c>
    </row>
    <row r="4344" spans="1:38">
      <c r="A4344" s="14" t="s">
        <v>9017</v>
      </c>
      <c r="B4344" s="54">
        <v>44701.691514236103</v>
      </c>
      <c r="C4344" s="13" t="s">
        <v>265</v>
      </c>
      <c r="D4344" s="13">
        <v>458</v>
      </c>
      <c r="E4344" s="13" t="s">
        <v>9018</v>
      </c>
      <c r="F4344" s="13" t="s">
        <v>15</v>
      </c>
      <c r="G4344" s="14">
        <v>1653050074123</v>
      </c>
      <c r="H4344" s="55">
        <v>0.99758101851851899</v>
      </c>
      <c r="I4344" s="33">
        <v>44887.997581018499</v>
      </c>
      <c r="J4344" s="58">
        <v>44887</v>
      </c>
      <c r="K4344" s="13" t="s">
        <v>213</v>
      </c>
      <c r="L4344" s="13" t="s">
        <v>30</v>
      </c>
      <c r="M4344" s="13" t="s">
        <v>75</v>
      </c>
      <c r="N4344" s="13" t="s">
        <v>206</v>
      </c>
      <c r="O4344" s="33" t="s">
        <v>38</v>
      </c>
      <c r="P4344" s="58" t="s">
        <v>38</v>
      </c>
      <c r="Q4344" s="33" t="s">
        <v>207</v>
      </c>
      <c r="R4344" s="14" t="s">
        <v>38</v>
      </c>
      <c r="S4344" s="13" t="s">
        <v>216</v>
      </c>
      <c r="T4344" s="13" t="s">
        <v>217</v>
      </c>
      <c r="U4344" s="33">
        <f t="shared" ca="1" si="804"/>
        <v>45744.56914039352</v>
      </c>
      <c r="V4344" s="13" t="str">
        <f t="shared" si="805"/>
        <v>Bangalore</v>
      </c>
      <c r="W4344" s="13" t="str">
        <f t="shared" si="806"/>
        <v>CLS</v>
      </c>
      <c r="X4344" s="13">
        <f t="shared" si="807"/>
        <v>23</v>
      </c>
      <c r="Y4344" s="13" t="str">
        <f>IFERROR(VLOOKUP(C4344,ReceivingTeam[],2,FALSE),"HelpDesk")</f>
        <v>HelpDesk</v>
      </c>
      <c r="Z4344" s="67">
        <f t="shared" si="808"/>
        <v>44888.810081018499</v>
      </c>
      <c r="AA4344" s="68">
        <f t="shared" si="809"/>
        <v>44887</v>
      </c>
      <c r="AB4344" s="69" t="b">
        <f t="shared" si="810"/>
        <v>1</v>
      </c>
      <c r="AC4344" s="70">
        <f t="shared" si="811"/>
        <v>0.5</v>
      </c>
      <c r="AD4344" s="67">
        <f t="shared" si="812"/>
        <v>44888.810081018499</v>
      </c>
      <c r="AE4344" s="67">
        <f>VLOOKUP(V4344,'Branch Wise Work Timelines'!C:G,3,FALSE)+AA4344</f>
        <v>44887.416666666664</v>
      </c>
      <c r="AF4344" s="67">
        <f>IF(V4344="Bangalore",VLOOKUP(V4344,'Branch Wise Work Timelines'!C:G,4,FALSE)+AA4344+1,IF(V4344="Mumbai",VLOOKUP(V4344,'Branch Wise Work Timelines'!C:G,4,FALSE)+AA4344+1,VLOOKUP(V4344,'Branch Wise Work Timelines'!C:G,4,FALSE)+AA4344))</f>
        <v>44888.104166666664</v>
      </c>
      <c r="AG4344" s="67">
        <f>WORKDAY.INTL(AA4344,1,11)+VLOOKUP(V4344,'Branch Wise Work Timelines'!C:G,3,FALSE)</f>
        <v>44888.416666666664</v>
      </c>
      <c r="AH4344" s="69" t="str">
        <f t="shared" ca="1" si="813"/>
        <v>Out of TAT</v>
      </c>
      <c r="AI4344" s="69">
        <f t="shared" ca="1" si="814"/>
        <v>20539</v>
      </c>
      <c r="AJ4344" s="69" t="str">
        <f ca="1">IF(AI4344&lt;0,"0-12",IFERROR(VLOOKUP(AI4344,Breakup[],2,FALSE),"&gt;24"))</f>
        <v>&gt;24</v>
      </c>
      <c r="AK4344" s="69" t="str">
        <f>VLOOKUP(V4344,Master!B:D,3,FALSE)</f>
        <v>South</v>
      </c>
      <c r="AL4344" s="69" t="str">
        <f t="shared" si="815"/>
        <v>Bangalore-CLS</v>
      </c>
    </row>
    <row r="4345" spans="1:38">
      <c r="A4345" s="14" t="s">
        <v>9019</v>
      </c>
      <c r="B4345" s="54">
        <v>44701.692338229201</v>
      </c>
      <c r="C4345" s="13" t="s">
        <v>372</v>
      </c>
      <c r="D4345" s="13">
        <v>342</v>
      </c>
      <c r="E4345" s="13" t="s">
        <v>9020</v>
      </c>
      <c r="F4345" s="13" t="s">
        <v>15</v>
      </c>
      <c r="G4345" s="14">
        <v>1653050878117</v>
      </c>
      <c r="H4345" s="55">
        <v>0.51255787037037004</v>
      </c>
      <c r="I4345" s="33">
        <v>44890.512557870403</v>
      </c>
      <c r="J4345" s="58">
        <v>44890</v>
      </c>
      <c r="K4345" s="13" t="s">
        <v>213</v>
      </c>
      <c r="L4345" s="13" t="s">
        <v>30</v>
      </c>
      <c r="M4345" s="13" t="s">
        <v>75</v>
      </c>
      <c r="N4345" s="13" t="s">
        <v>206</v>
      </c>
      <c r="O4345" s="33" t="s">
        <v>38</v>
      </c>
      <c r="P4345" s="58" t="s">
        <v>38</v>
      </c>
      <c r="Q4345" s="33" t="s">
        <v>207</v>
      </c>
      <c r="R4345" s="14" t="s">
        <v>38</v>
      </c>
      <c r="S4345" s="13" t="s">
        <v>208</v>
      </c>
      <c r="T4345" s="13" t="s">
        <v>209</v>
      </c>
      <c r="U4345" s="33">
        <f t="shared" ca="1" si="804"/>
        <v>45744.56914039352</v>
      </c>
      <c r="V4345" s="13" t="str">
        <f t="shared" si="805"/>
        <v>Bangalore</v>
      </c>
      <c r="W4345" s="13" t="str">
        <f t="shared" si="806"/>
        <v>CLS</v>
      </c>
      <c r="X4345" s="13">
        <f t="shared" si="807"/>
        <v>12</v>
      </c>
      <c r="Y4345" s="13" t="str">
        <f>IFERROR(VLOOKUP(C4345,ReceivingTeam[],2,FALSE),"HelpDesk")</f>
        <v>HelpDesk</v>
      </c>
      <c r="Z4345" s="67">
        <f t="shared" si="808"/>
        <v>44891.012557870403</v>
      </c>
      <c r="AA4345" s="68">
        <f t="shared" si="809"/>
        <v>44890</v>
      </c>
      <c r="AB4345" s="69" t="b">
        <f t="shared" si="810"/>
        <v>1</v>
      </c>
      <c r="AC4345" s="70">
        <f t="shared" si="811"/>
        <v>0.5</v>
      </c>
      <c r="AD4345" s="67">
        <f t="shared" si="812"/>
        <v>44891.012557870403</v>
      </c>
      <c r="AE4345" s="67">
        <f>VLOOKUP(V4345,'Branch Wise Work Timelines'!C:G,3,FALSE)+AA4345</f>
        <v>44890.416666666664</v>
      </c>
      <c r="AF4345" s="67">
        <f>IF(V4345="Bangalore",VLOOKUP(V4345,'Branch Wise Work Timelines'!C:G,4,FALSE)+AA4345+1,IF(V4345="Mumbai",VLOOKUP(V4345,'Branch Wise Work Timelines'!C:G,4,FALSE)+AA4345+1,VLOOKUP(V4345,'Branch Wise Work Timelines'!C:G,4,FALSE)+AA4345))</f>
        <v>44891.104166666664</v>
      </c>
      <c r="AG4345" s="67">
        <f>WORKDAY.INTL(AA4345,1,11)+VLOOKUP(V4345,'Branch Wise Work Timelines'!C:G,3,FALSE)</f>
        <v>44891.416666666664</v>
      </c>
      <c r="AH4345" s="69" t="str">
        <f t="shared" ca="1" si="813"/>
        <v>Out of TAT</v>
      </c>
      <c r="AI4345" s="69">
        <f t="shared" ca="1" si="814"/>
        <v>20486</v>
      </c>
      <c r="AJ4345" s="69" t="str">
        <f ca="1">IF(AI4345&lt;0,"0-12",IFERROR(VLOOKUP(AI4345,Breakup[],2,FALSE),"&gt;24"))</f>
        <v>&gt;24</v>
      </c>
      <c r="AK4345" s="69" t="str">
        <f>VLOOKUP(V4345,Master!B:D,3,FALSE)</f>
        <v>South</v>
      </c>
      <c r="AL4345" s="69" t="str">
        <f t="shared" si="815"/>
        <v>Bangalore-CLS</v>
      </c>
    </row>
    <row r="4346" spans="1:38">
      <c r="A4346" s="14" t="s">
        <v>9021</v>
      </c>
      <c r="B4346" s="54">
        <v>44701.671257407397</v>
      </c>
      <c r="C4346" s="13" t="s">
        <v>2252</v>
      </c>
      <c r="D4346" s="13">
        <v>994</v>
      </c>
      <c r="E4346" s="13" t="s">
        <v>9022</v>
      </c>
      <c r="F4346" s="13" t="s">
        <v>15</v>
      </c>
      <c r="G4346" s="14">
        <v>1653051626097</v>
      </c>
      <c r="H4346" s="55">
        <v>0.468900462962963</v>
      </c>
      <c r="I4346" s="33">
        <v>44890.468900462998</v>
      </c>
      <c r="J4346" s="58">
        <v>44890</v>
      </c>
      <c r="K4346" s="13" t="s">
        <v>213</v>
      </c>
      <c r="L4346" s="13" t="s">
        <v>30</v>
      </c>
      <c r="M4346" s="13" t="s">
        <v>214</v>
      </c>
      <c r="N4346" s="13" t="s">
        <v>206</v>
      </c>
      <c r="O4346" s="33" t="s">
        <v>38</v>
      </c>
      <c r="P4346" s="58" t="s">
        <v>38</v>
      </c>
      <c r="Q4346" s="33" t="s">
        <v>207</v>
      </c>
      <c r="R4346" s="14" t="s">
        <v>38</v>
      </c>
      <c r="S4346" s="13" t="s">
        <v>216</v>
      </c>
      <c r="T4346" s="13" t="s">
        <v>217</v>
      </c>
      <c r="U4346" s="33">
        <f t="shared" ca="1" si="804"/>
        <v>45744.56914039352</v>
      </c>
      <c r="V4346" s="13" t="str">
        <f t="shared" si="805"/>
        <v>Bangalore</v>
      </c>
      <c r="W4346" s="13" t="str">
        <f t="shared" si="806"/>
        <v>CLS</v>
      </c>
      <c r="X4346" s="13">
        <f t="shared" si="807"/>
        <v>11</v>
      </c>
      <c r="Y4346" s="13" t="str">
        <f>IFERROR(VLOOKUP(C4346,ReceivingTeam[],2,FALSE),"HelpDesk")</f>
        <v>HelpDesk</v>
      </c>
      <c r="Z4346" s="67">
        <f t="shared" si="808"/>
        <v>44890.968900462998</v>
      </c>
      <c r="AA4346" s="68">
        <f t="shared" si="809"/>
        <v>44890</v>
      </c>
      <c r="AB4346" s="69" t="b">
        <f t="shared" si="810"/>
        <v>1</v>
      </c>
      <c r="AC4346" s="70">
        <f t="shared" si="811"/>
        <v>0.5</v>
      </c>
      <c r="AD4346" s="67">
        <f t="shared" si="812"/>
        <v>44890.968900462998</v>
      </c>
      <c r="AE4346" s="67">
        <f>VLOOKUP(V4346,'Branch Wise Work Timelines'!C:G,3,FALSE)+AA4346</f>
        <v>44890.416666666664</v>
      </c>
      <c r="AF4346" s="67">
        <f>IF(V4346="Bangalore",VLOOKUP(V4346,'Branch Wise Work Timelines'!C:G,4,FALSE)+AA4346+1,IF(V4346="Mumbai",VLOOKUP(V4346,'Branch Wise Work Timelines'!C:G,4,FALSE)+AA4346+1,VLOOKUP(V4346,'Branch Wise Work Timelines'!C:G,4,FALSE)+AA4346))</f>
        <v>44891.104166666664</v>
      </c>
      <c r="AG4346" s="67">
        <f>WORKDAY.INTL(AA4346,1,11)+VLOOKUP(V4346,'Branch Wise Work Timelines'!C:G,3,FALSE)</f>
        <v>44891.416666666664</v>
      </c>
      <c r="AH4346" s="69" t="str">
        <f t="shared" ca="1" si="813"/>
        <v>Out of TAT</v>
      </c>
      <c r="AI4346" s="69">
        <f t="shared" ca="1" si="814"/>
        <v>20487</v>
      </c>
      <c r="AJ4346" s="69" t="str">
        <f ca="1">IF(AI4346&lt;0,"0-12",IFERROR(VLOOKUP(AI4346,Breakup[],2,FALSE),"&gt;24"))</f>
        <v>&gt;24</v>
      </c>
      <c r="AK4346" s="69" t="str">
        <f>VLOOKUP(V4346,Master!B:D,3,FALSE)</f>
        <v>South</v>
      </c>
      <c r="AL4346" s="69" t="str">
        <f t="shared" si="815"/>
        <v>Bangalore-CLS</v>
      </c>
    </row>
    <row r="4347" spans="1:38">
      <c r="A4347" s="14" t="s">
        <v>9023</v>
      </c>
      <c r="B4347" s="54">
        <v>44701.723825497698</v>
      </c>
      <c r="C4347" s="13" t="s">
        <v>235</v>
      </c>
      <c r="D4347" s="13">
        <v>998</v>
      </c>
      <c r="E4347" s="13" t="s">
        <v>9024</v>
      </c>
      <c r="F4347" s="13" t="s">
        <v>15</v>
      </c>
      <c r="G4347" s="14">
        <v>1653050089671</v>
      </c>
      <c r="H4347" s="55">
        <v>0.42925925925925901</v>
      </c>
      <c r="I4347" s="33">
        <v>44883.429259259297</v>
      </c>
      <c r="J4347" s="58">
        <v>44883</v>
      </c>
      <c r="K4347" s="13" t="s">
        <v>213</v>
      </c>
      <c r="L4347" s="13" t="s">
        <v>30</v>
      </c>
      <c r="M4347" s="13" t="s">
        <v>214</v>
      </c>
      <c r="N4347" s="13" t="s">
        <v>206</v>
      </c>
      <c r="O4347" s="33" t="s">
        <v>38</v>
      </c>
      <c r="P4347" s="58" t="s">
        <v>38</v>
      </c>
      <c r="Q4347" s="33" t="s">
        <v>207</v>
      </c>
      <c r="R4347" s="14" t="s">
        <v>38</v>
      </c>
      <c r="S4347" s="13" t="s">
        <v>216</v>
      </c>
      <c r="T4347" s="13" t="s">
        <v>217</v>
      </c>
      <c r="U4347" s="33">
        <f t="shared" ca="1" si="804"/>
        <v>45744.56914039352</v>
      </c>
      <c r="V4347" s="13" t="str">
        <f t="shared" si="805"/>
        <v>Bangalore</v>
      </c>
      <c r="W4347" s="13" t="str">
        <f t="shared" si="806"/>
        <v>CLS</v>
      </c>
      <c r="X4347" s="13">
        <f t="shared" si="807"/>
        <v>10</v>
      </c>
      <c r="Y4347" s="13" t="str">
        <f>IFERROR(VLOOKUP(C4347,ReceivingTeam[],2,FALSE),"HelpDesk")</f>
        <v>HelpDesk</v>
      </c>
      <c r="Z4347" s="67">
        <f t="shared" si="808"/>
        <v>44883.929259259297</v>
      </c>
      <c r="AA4347" s="68">
        <f t="shared" si="809"/>
        <v>44883</v>
      </c>
      <c r="AB4347" s="69" t="b">
        <f t="shared" si="810"/>
        <v>1</v>
      </c>
      <c r="AC4347" s="70">
        <f t="shared" si="811"/>
        <v>0.5</v>
      </c>
      <c r="AD4347" s="67">
        <f t="shared" si="812"/>
        <v>44883.929259259297</v>
      </c>
      <c r="AE4347" s="67">
        <f>VLOOKUP(V4347,'Branch Wise Work Timelines'!C:G,3,FALSE)+AA4347</f>
        <v>44883.416666666664</v>
      </c>
      <c r="AF4347" s="67">
        <f>IF(V4347="Bangalore",VLOOKUP(V4347,'Branch Wise Work Timelines'!C:G,4,FALSE)+AA4347+1,IF(V4347="Mumbai",VLOOKUP(V4347,'Branch Wise Work Timelines'!C:G,4,FALSE)+AA4347+1,VLOOKUP(V4347,'Branch Wise Work Timelines'!C:G,4,FALSE)+AA4347))</f>
        <v>44884.104166666664</v>
      </c>
      <c r="AG4347" s="67">
        <f>WORKDAY.INTL(AA4347,1,11)+VLOOKUP(V4347,'Branch Wise Work Timelines'!C:G,3,FALSE)</f>
        <v>44884.416666666664</v>
      </c>
      <c r="AH4347" s="69" t="str">
        <f t="shared" ca="1" si="813"/>
        <v>Out of TAT</v>
      </c>
      <c r="AI4347" s="69">
        <f t="shared" ca="1" si="814"/>
        <v>20656</v>
      </c>
      <c r="AJ4347" s="69" t="str">
        <f ca="1">IF(AI4347&lt;0,"0-12",IFERROR(VLOOKUP(AI4347,Breakup[],2,FALSE),"&gt;24"))</f>
        <v>&gt;24</v>
      </c>
      <c r="AK4347" s="69" t="str">
        <f>VLOOKUP(V4347,Master!B:D,3,FALSE)</f>
        <v>South</v>
      </c>
      <c r="AL4347" s="69" t="str">
        <f t="shared" si="815"/>
        <v>Bangalore-CLS</v>
      </c>
    </row>
    <row r="4348" spans="1:38">
      <c r="A4348" s="14" t="s">
        <v>9025</v>
      </c>
      <c r="B4348" s="54">
        <v>44701.745855937501</v>
      </c>
      <c r="C4348" s="13" t="s">
        <v>121</v>
      </c>
      <c r="D4348" s="13">
        <v>1500</v>
      </c>
      <c r="E4348" s="13" t="s">
        <v>9026</v>
      </c>
      <c r="F4348" s="13" t="s">
        <v>33</v>
      </c>
      <c r="G4348" s="14">
        <v>1653049856324</v>
      </c>
      <c r="H4348" s="55">
        <v>0.91196759259259297</v>
      </c>
      <c r="I4348" s="33">
        <v>44887.911967592598</v>
      </c>
      <c r="J4348" s="58">
        <v>44887</v>
      </c>
      <c r="K4348" s="13" t="s">
        <v>263</v>
      </c>
      <c r="L4348" s="13" t="s">
        <v>69</v>
      </c>
      <c r="M4348" s="13" t="s">
        <v>101</v>
      </c>
      <c r="N4348" s="13" t="s">
        <v>206</v>
      </c>
      <c r="O4348" s="33" t="s">
        <v>38</v>
      </c>
      <c r="P4348" s="58" t="s">
        <v>38</v>
      </c>
      <c r="Q4348" s="33" t="s">
        <v>207</v>
      </c>
      <c r="R4348" s="14" t="s">
        <v>38</v>
      </c>
      <c r="S4348" s="13" t="s">
        <v>208</v>
      </c>
      <c r="T4348" s="13" t="s">
        <v>209</v>
      </c>
      <c r="U4348" s="33">
        <f t="shared" ca="1" si="804"/>
        <v>45744.56914039352</v>
      </c>
      <c r="V4348" s="13" t="str">
        <f t="shared" si="805"/>
        <v>Mumbai</v>
      </c>
      <c r="W4348" s="13" t="str">
        <f t="shared" si="806"/>
        <v>RI</v>
      </c>
      <c r="X4348" s="13">
        <f t="shared" si="807"/>
        <v>21</v>
      </c>
      <c r="Y4348" s="13" t="str">
        <f>IFERROR(VLOOKUP(C4348,ReceivingTeam[],2,FALSE),"HelpDesk")</f>
        <v>Branch office</v>
      </c>
      <c r="Z4348" s="67">
        <f t="shared" si="808"/>
        <v>44888.578634259262</v>
      </c>
      <c r="AA4348" s="68">
        <f t="shared" si="809"/>
        <v>44887</v>
      </c>
      <c r="AB4348" s="69" t="b">
        <f t="shared" si="810"/>
        <v>1</v>
      </c>
      <c r="AC4348" s="70">
        <f t="shared" si="811"/>
        <v>0.5</v>
      </c>
      <c r="AD4348" s="67">
        <f t="shared" si="812"/>
        <v>44888.578634259262</v>
      </c>
      <c r="AE4348" s="67">
        <f>VLOOKUP(V4348,'Branch Wise Work Timelines'!C:G,3,FALSE)+AA4348</f>
        <v>44887.416666666664</v>
      </c>
      <c r="AF4348" s="67">
        <f>IF(V4348="Bangalore",VLOOKUP(V4348,'Branch Wise Work Timelines'!C:G,4,FALSE)+AA4348+1,IF(V4348="Mumbai",VLOOKUP(V4348,'Branch Wise Work Timelines'!C:G,4,FALSE)+AA4348+1,VLOOKUP(V4348,'Branch Wise Work Timelines'!C:G,4,FALSE)+AA4348))</f>
        <v>44888.25</v>
      </c>
      <c r="AG4348" s="67">
        <f>WORKDAY.INTL(AA4348,1,11)+VLOOKUP(V4348,'Branch Wise Work Timelines'!C:G,3,FALSE)</f>
        <v>44888.416666666664</v>
      </c>
      <c r="AH4348" s="69" t="str">
        <f t="shared" ca="1" si="813"/>
        <v>Out of TAT</v>
      </c>
      <c r="AI4348" s="69">
        <f t="shared" ca="1" si="814"/>
        <v>20544</v>
      </c>
      <c r="AJ4348" s="69" t="str">
        <f ca="1">IF(AI4348&lt;0,"0-12",IFERROR(VLOOKUP(AI4348,Breakup[],2,FALSE),"&gt;24"))</f>
        <v>&gt;24</v>
      </c>
      <c r="AK4348" s="69" t="str">
        <f>VLOOKUP(V4348,Master!B:D,3,FALSE)</f>
        <v>East</v>
      </c>
      <c r="AL4348" s="69" t="str">
        <f t="shared" si="815"/>
        <v>Mumbai</v>
      </c>
    </row>
    <row r="4349" spans="1:38">
      <c r="A4349" s="14" t="s">
        <v>9027</v>
      </c>
      <c r="B4349" s="54">
        <v>44701.740492708297</v>
      </c>
      <c r="C4349" s="13" t="s">
        <v>418</v>
      </c>
      <c r="D4349" s="13">
        <v>633</v>
      </c>
      <c r="E4349" s="13" t="s">
        <v>9028</v>
      </c>
      <c r="F4349" s="13" t="s">
        <v>15</v>
      </c>
      <c r="G4349" s="14">
        <v>1653050621596</v>
      </c>
      <c r="H4349" s="55">
        <v>0.68761574074074105</v>
      </c>
      <c r="I4349" s="33">
        <v>44882.687615740702</v>
      </c>
      <c r="J4349" s="58">
        <v>44882</v>
      </c>
      <c r="K4349" s="13" t="s">
        <v>213</v>
      </c>
      <c r="L4349" s="13" t="s">
        <v>30</v>
      </c>
      <c r="M4349" s="13" t="s">
        <v>214</v>
      </c>
      <c r="N4349" s="13" t="s">
        <v>206</v>
      </c>
      <c r="O4349" s="33" t="s">
        <v>38</v>
      </c>
      <c r="P4349" s="58" t="s">
        <v>38</v>
      </c>
      <c r="Q4349" s="33" t="s">
        <v>207</v>
      </c>
      <c r="R4349" s="14" t="s">
        <v>38</v>
      </c>
      <c r="S4349" s="13" t="s">
        <v>216</v>
      </c>
      <c r="T4349" s="13" t="s">
        <v>217</v>
      </c>
      <c r="U4349" s="33">
        <f t="shared" ca="1" si="804"/>
        <v>45744.56914039352</v>
      </c>
      <c r="V4349" s="13" t="str">
        <f t="shared" si="805"/>
        <v>Bangalore</v>
      </c>
      <c r="W4349" s="13" t="str">
        <f t="shared" si="806"/>
        <v>CLS</v>
      </c>
      <c r="X4349" s="13">
        <f t="shared" si="807"/>
        <v>16</v>
      </c>
      <c r="Y4349" s="13" t="str">
        <f>IFERROR(VLOOKUP(C4349,ReceivingTeam[],2,FALSE),"HelpDesk")</f>
        <v>HelpDesk</v>
      </c>
      <c r="Z4349" s="67">
        <f t="shared" si="808"/>
        <v>44883.500115740702</v>
      </c>
      <c r="AA4349" s="68">
        <f t="shared" si="809"/>
        <v>44882</v>
      </c>
      <c r="AB4349" s="69" t="b">
        <f t="shared" si="810"/>
        <v>1</v>
      </c>
      <c r="AC4349" s="70">
        <f t="shared" si="811"/>
        <v>0.5</v>
      </c>
      <c r="AD4349" s="67">
        <f t="shared" si="812"/>
        <v>44883.500115740702</v>
      </c>
      <c r="AE4349" s="67">
        <f>VLOOKUP(V4349,'Branch Wise Work Timelines'!C:G,3,FALSE)+AA4349</f>
        <v>44882.416666666664</v>
      </c>
      <c r="AF4349" s="67">
        <f>IF(V4349="Bangalore",VLOOKUP(V4349,'Branch Wise Work Timelines'!C:G,4,FALSE)+AA4349+1,IF(V4349="Mumbai",VLOOKUP(V4349,'Branch Wise Work Timelines'!C:G,4,FALSE)+AA4349+1,VLOOKUP(V4349,'Branch Wise Work Timelines'!C:G,4,FALSE)+AA4349))</f>
        <v>44883.104166666664</v>
      </c>
      <c r="AG4349" s="67">
        <f>WORKDAY.INTL(AA4349,1,11)+VLOOKUP(V4349,'Branch Wise Work Timelines'!C:G,3,FALSE)</f>
        <v>44883.416666666664</v>
      </c>
      <c r="AH4349" s="69" t="str">
        <f t="shared" ca="1" si="813"/>
        <v>Out of TAT</v>
      </c>
      <c r="AI4349" s="69">
        <f t="shared" ca="1" si="814"/>
        <v>20666</v>
      </c>
      <c r="AJ4349" s="69" t="str">
        <f ca="1">IF(AI4349&lt;0,"0-12",IFERROR(VLOOKUP(AI4349,Breakup[],2,FALSE),"&gt;24"))</f>
        <v>&gt;24</v>
      </c>
      <c r="AK4349" s="69" t="str">
        <f>VLOOKUP(V4349,Master!B:D,3,FALSE)</f>
        <v>South</v>
      </c>
      <c r="AL4349" s="69" t="str">
        <f t="shared" si="815"/>
        <v>Bangalore-CLS</v>
      </c>
    </row>
    <row r="4350" spans="1:38">
      <c r="A4350" s="14" t="s">
        <v>9029</v>
      </c>
      <c r="B4350" s="54">
        <v>44701.7694164352</v>
      </c>
      <c r="C4350" s="13" t="s">
        <v>583</v>
      </c>
      <c r="D4350" s="13">
        <v>341</v>
      </c>
      <c r="E4350" s="13" t="s">
        <v>9030</v>
      </c>
      <c r="F4350" s="13" t="s">
        <v>15</v>
      </c>
      <c r="G4350" s="14">
        <v>1653054189256</v>
      </c>
      <c r="H4350" s="55">
        <v>0.51354166666666701</v>
      </c>
      <c r="I4350" s="33">
        <v>44884.513541666704</v>
      </c>
      <c r="J4350" s="58">
        <v>44884</v>
      </c>
      <c r="K4350" s="13" t="s">
        <v>213</v>
      </c>
      <c r="L4350" s="13" t="s">
        <v>30</v>
      </c>
      <c r="M4350" s="13" t="s">
        <v>214</v>
      </c>
      <c r="N4350" s="13" t="s">
        <v>206</v>
      </c>
      <c r="O4350" s="33" t="s">
        <v>38</v>
      </c>
      <c r="P4350" s="58" t="s">
        <v>38</v>
      </c>
      <c r="Q4350" s="33" t="s">
        <v>207</v>
      </c>
      <c r="R4350" s="14" t="s">
        <v>38</v>
      </c>
      <c r="S4350" s="13" t="s">
        <v>216</v>
      </c>
      <c r="T4350" s="13" t="s">
        <v>217</v>
      </c>
      <c r="U4350" s="33">
        <f t="shared" ca="1" si="804"/>
        <v>45744.56914039352</v>
      </c>
      <c r="V4350" s="13" t="str">
        <f t="shared" si="805"/>
        <v>Bangalore</v>
      </c>
      <c r="W4350" s="13" t="str">
        <f t="shared" si="806"/>
        <v>CLS</v>
      </c>
      <c r="X4350" s="13">
        <f t="shared" si="807"/>
        <v>12</v>
      </c>
      <c r="Y4350" s="13" t="str">
        <f>IFERROR(VLOOKUP(C4350,ReceivingTeam[],2,FALSE),"HelpDesk")</f>
        <v>HelpDesk</v>
      </c>
      <c r="Z4350" s="67">
        <f t="shared" si="808"/>
        <v>44885.013541666704</v>
      </c>
      <c r="AA4350" s="68">
        <f t="shared" si="809"/>
        <v>44884</v>
      </c>
      <c r="AB4350" s="69" t="b">
        <f t="shared" si="810"/>
        <v>1</v>
      </c>
      <c r="AC4350" s="70">
        <f t="shared" si="811"/>
        <v>0.5</v>
      </c>
      <c r="AD4350" s="67">
        <f t="shared" si="812"/>
        <v>44885.013541666704</v>
      </c>
      <c r="AE4350" s="67">
        <f>VLOOKUP(V4350,'Branch Wise Work Timelines'!C:G,3,FALSE)+AA4350</f>
        <v>44884.416666666664</v>
      </c>
      <c r="AF4350" s="67">
        <f>IF(V4350="Bangalore",VLOOKUP(V4350,'Branch Wise Work Timelines'!C:G,4,FALSE)+AA4350+1,IF(V4350="Mumbai",VLOOKUP(V4350,'Branch Wise Work Timelines'!C:G,4,FALSE)+AA4350+1,VLOOKUP(V4350,'Branch Wise Work Timelines'!C:G,4,FALSE)+AA4350))</f>
        <v>44885.104166666664</v>
      </c>
      <c r="AG4350" s="67">
        <f>WORKDAY.INTL(AA4350,1,11)+VLOOKUP(V4350,'Branch Wise Work Timelines'!C:G,3,FALSE)</f>
        <v>44886.416666666664</v>
      </c>
      <c r="AH4350" s="69" t="str">
        <f t="shared" ca="1" si="813"/>
        <v>Out of TAT</v>
      </c>
      <c r="AI4350" s="69">
        <f t="shared" ca="1" si="814"/>
        <v>20630</v>
      </c>
      <c r="AJ4350" s="69" t="str">
        <f ca="1">IF(AI4350&lt;0,"0-12",IFERROR(VLOOKUP(AI4350,Breakup[],2,FALSE),"&gt;24"))</f>
        <v>&gt;24</v>
      </c>
      <c r="AK4350" s="69" t="str">
        <f>VLOOKUP(V4350,Master!B:D,3,FALSE)</f>
        <v>South</v>
      </c>
      <c r="AL4350" s="69" t="str">
        <f t="shared" si="815"/>
        <v>Bangalore-CLS</v>
      </c>
    </row>
    <row r="4351" spans="1:38">
      <c r="A4351" s="14" t="s">
        <v>9031</v>
      </c>
      <c r="B4351" s="54">
        <v>44701.712708217601</v>
      </c>
      <c r="C4351" s="13" t="s">
        <v>497</v>
      </c>
      <c r="D4351" s="13">
        <v>862</v>
      </c>
      <c r="E4351" s="13" t="s">
        <v>9032</v>
      </c>
      <c r="F4351" s="13" t="s">
        <v>33</v>
      </c>
      <c r="G4351" s="14">
        <v>1653046813858</v>
      </c>
      <c r="H4351" s="55">
        <v>0.57767361111111104</v>
      </c>
      <c r="I4351" s="33">
        <v>44891.5776736111</v>
      </c>
      <c r="J4351" s="58">
        <v>44891</v>
      </c>
      <c r="K4351" s="13" t="s">
        <v>452</v>
      </c>
      <c r="L4351" s="13" t="s">
        <v>36</v>
      </c>
      <c r="M4351" s="13" t="s">
        <v>497</v>
      </c>
      <c r="N4351" s="13" t="s">
        <v>206</v>
      </c>
      <c r="O4351" s="33">
        <v>44891.986388888901</v>
      </c>
      <c r="P4351" s="58">
        <v>44891</v>
      </c>
      <c r="Q4351" s="33" t="s">
        <v>237</v>
      </c>
      <c r="R4351" s="14">
        <v>157</v>
      </c>
      <c r="S4351" s="13" t="s">
        <v>216</v>
      </c>
      <c r="T4351" s="13" t="s">
        <v>217</v>
      </c>
      <c r="U4351" s="33">
        <f t="shared" ca="1" si="804"/>
        <v>45744.56914039352</v>
      </c>
      <c r="V4351" s="13" t="str">
        <f t="shared" si="805"/>
        <v>Chennai</v>
      </c>
      <c r="W4351" s="13" t="str">
        <f t="shared" si="806"/>
        <v>RI</v>
      </c>
      <c r="X4351" s="13">
        <f t="shared" si="807"/>
        <v>13</v>
      </c>
      <c r="Y4351" s="13" t="str">
        <f>IFERROR(VLOOKUP(C4351,ReceivingTeam[],2,FALSE),"HelpDesk")</f>
        <v>HelpDesk</v>
      </c>
      <c r="Z4351" s="67">
        <f t="shared" si="808"/>
        <v>44893.723506944429</v>
      </c>
      <c r="AA4351" s="68">
        <f t="shared" si="809"/>
        <v>44891</v>
      </c>
      <c r="AB4351" s="69" t="b">
        <f t="shared" si="810"/>
        <v>1</v>
      </c>
      <c r="AC4351" s="70">
        <f t="shared" si="811"/>
        <v>0.5</v>
      </c>
      <c r="AD4351" s="67">
        <f t="shared" si="812"/>
        <v>44893.723506944429</v>
      </c>
      <c r="AE4351" s="67">
        <f>VLOOKUP(V4351,'Branch Wise Work Timelines'!C:G,3,FALSE)+AA4351</f>
        <v>44891.416666666664</v>
      </c>
      <c r="AF4351" s="67">
        <f>IF(V4351="Bangalore",VLOOKUP(V4351,'Branch Wise Work Timelines'!C:G,4,FALSE)+AA4351+1,IF(V4351="Mumbai",VLOOKUP(V4351,'Branch Wise Work Timelines'!C:G,4,FALSE)+AA4351+1,VLOOKUP(V4351,'Branch Wise Work Timelines'!C:G,4,FALSE)+AA4351))</f>
        <v>44891.770833333336</v>
      </c>
      <c r="AG4351" s="67">
        <f>WORKDAY.INTL(AA4351,1,11)+VLOOKUP(V4351,'Branch Wise Work Timelines'!C:G,3,FALSE)</f>
        <v>44893.416666666664</v>
      </c>
      <c r="AH4351" s="69" t="str">
        <f t="shared" si="813"/>
        <v>Met</v>
      </c>
      <c r="AI4351" s="69">
        <f t="shared" ca="1" si="814"/>
        <v>20421</v>
      </c>
      <c r="AJ4351" s="69" t="str">
        <f ca="1">IF(AI4351&lt;0,"0-12",IFERROR(VLOOKUP(AI4351,Breakup[],2,FALSE),"&gt;24"))</f>
        <v>&gt;24</v>
      </c>
      <c r="AK4351" s="69" t="str">
        <f>VLOOKUP(V4351,Master!B:D,3,FALSE)</f>
        <v>South</v>
      </c>
      <c r="AL4351" s="69" t="str">
        <f t="shared" si="815"/>
        <v>Chennai</v>
      </c>
    </row>
    <row r="4352" spans="1:38">
      <c r="A4352" s="14" t="s">
        <v>9033</v>
      </c>
      <c r="B4352" s="54">
        <v>44701.707773379603</v>
      </c>
      <c r="C4352" s="13" t="s">
        <v>235</v>
      </c>
      <c r="D4352" s="13">
        <v>1880</v>
      </c>
      <c r="E4352" s="13" t="s">
        <v>9034</v>
      </c>
      <c r="F4352" s="13" t="s">
        <v>15</v>
      </c>
      <c r="G4352" s="14">
        <v>1653052565128</v>
      </c>
      <c r="H4352" s="55">
        <v>0.76664351851851897</v>
      </c>
      <c r="I4352" s="33">
        <v>44890.766643518502</v>
      </c>
      <c r="J4352" s="58">
        <v>44890</v>
      </c>
      <c r="K4352" s="13" t="s">
        <v>213</v>
      </c>
      <c r="L4352" s="13" t="s">
        <v>30</v>
      </c>
      <c r="M4352" s="13" t="s">
        <v>75</v>
      </c>
      <c r="N4352" s="13" t="s">
        <v>206</v>
      </c>
      <c r="O4352" s="33" t="s">
        <v>38</v>
      </c>
      <c r="P4352" s="58" t="s">
        <v>38</v>
      </c>
      <c r="Q4352" s="33" t="s">
        <v>207</v>
      </c>
      <c r="R4352" s="14" t="s">
        <v>38</v>
      </c>
      <c r="S4352" s="13" t="s">
        <v>216</v>
      </c>
      <c r="T4352" s="13" t="s">
        <v>217</v>
      </c>
      <c r="U4352" s="33">
        <f t="shared" ca="1" si="804"/>
        <v>45744.56914039352</v>
      </c>
      <c r="V4352" s="13" t="str">
        <f t="shared" si="805"/>
        <v>Bangalore</v>
      </c>
      <c r="W4352" s="13" t="str">
        <f t="shared" si="806"/>
        <v>CLS</v>
      </c>
      <c r="X4352" s="13">
        <f t="shared" si="807"/>
        <v>18</v>
      </c>
      <c r="Y4352" s="13" t="str">
        <f>IFERROR(VLOOKUP(C4352,ReceivingTeam[],2,FALSE),"HelpDesk")</f>
        <v>HelpDesk</v>
      </c>
      <c r="Z4352" s="67">
        <f t="shared" si="808"/>
        <v>44891.579143518502</v>
      </c>
      <c r="AA4352" s="68">
        <f t="shared" si="809"/>
        <v>44890</v>
      </c>
      <c r="AB4352" s="69" t="b">
        <f t="shared" si="810"/>
        <v>1</v>
      </c>
      <c r="AC4352" s="70">
        <f t="shared" si="811"/>
        <v>0.5</v>
      </c>
      <c r="AD4352" s="67">
        <f t="shared" si="812"/>
        <v>44891.579143518502</v>
      </c>
      <c r="AE4352" s="67">
        <f>VLOOKUP(V4352,'Branch Wise Work Timelines'!C:G,3,FALSE)+AA4352</f>
        <v>44890.416666666664</v>
      </c>
      <c r="AF4352" s="67">
        <f>IF(V4352="Bangalore",VLOOKUP(V4352,'Branch Wise Work Timelines'!C:G,4,FALSE)+AA4352+1,IF(V4352="Mumbai",VLOOKUP(V4352,'Branch Wise Work Timelines'!C:G,4,FALSE)+AA4352+1,VLOOKUP(V4352,'Branch Wise Work Timelines'!C:G,4,FALSE)+AA4352))</f>
        <v>44891.104166666664</v>
      </c>
      <c r="AG4352" s="67">
        <f>WORKDAY.INTL(AA4352,1,11)+VLOOKUP(V4352,'Branch Wise Work Timelines'!C:G,3,FALSE)</f>
        <v>44891.416666666664</v>
      </c>
      <c r="AH4352" s="69" t="str">
        <f t="shared" ca="1" si="813"/>
        <v>Out of TAT</v>
      </c>
      <c r="AI4352" s="69">
        <f t="shared" ca="1" si="814"/>
        <v>20472</v>
      </c>
      <c r="AJ4352" s="69" t="str">
        <f ca="1">IF(AI4352&lt;0,"0-12",IFERROR(VLOOKUP(AI4352,Breakup[],2,FALSE),"&gt;24"))</f>
        <v>&gt;24</v>
      </c>
      <c r="AK4352" s="69" t="str">
        <f>VLOOKUP(V4352,Master!B:D,3,FALSE)</f>
        <v>South</v>
      </c>
      <c r="AL4352" s="69" t="str">
        <f t="shared" si="815"/>
        <v>Bangalore-CLS</v>
      </c>
    </row>
    <row r="4353" spans="1:38">
      <c r="A4353" s="14" t="s">
        <v>9035</v>
      </c>
      <c r="B4353" s="54">
        <v>44701.733906018497</v>
      </c>
      <c r="C4353" s="13" t="s">
        <v>132</v>
      </c>
      <c r="D4353" s="13">
        <v>1074</v>
      </c>
      <c r="E4353" s="13" t="s">
        <v>9036</v>
      </c>
      <c r="F4353" s="13" t="s">
        <v>46</v>
      </c>
      <c r="G4353" s="14">
        <v>1653050198995</v>
      </c>
      <c r="H4353" s="55">
        <v>0.98372685185185205</v>
      </c>
      <c r="I4353" s="33">
        <v>44890.983726851897</v>
      </c>
      <c r="J4353" s="58">
        <v>44890</v>
      </c>
      <c r="K4353" s="13" t="s">
        <v>257</v>
      </c>
      <c r="L4353" s="13" t="s">
        <v>72</v>
      </c>
      <c r="M4353" s="13" t="s">
        <v>286</v>
      </c>
      <c r="N4353" s="13" t="s">
        <v>206</v>
      </c>
      <c r="O4353" s="33" t="s">
        <v>38</v>
      </c>
      <c r="P4353" s="58" t="s">
        <v>38</v>
      </c>
      <c r="Q4353" s="33" t="s">
        <v>207</v>
      </c>
      <c r="R4353" s="14" t="s">
        <v>38</v>
      </c>
      <c r="S4353" s="13" t="s">
        <v>216</v>
      </c>
      <c r="T4353" s="13" t="s">
        <v>217</v>
      </c>
      <c r="U4353" s="33">
        <f t="shared" ca="1" si="804"/>
        <v>45744.56914039352</v>
      </c>
      <c r="V4353" s="13" t="str">
        <f t="shared" si="805"/>
        <v>Pune</v>
      </c>
      <c r="W4353" s="13" t="str">
        <f t="shared" si="806"/>
        <v>RI</v>
      </c>
      <c r="X4353" s="13">
        <f t="shared" si="807"/>
        <v>23</v>
      </c>
      <c r="Y4353" s="13" t="str">
        <f>IFERROR(VLOOKUP(C4353,ReceivingTeam[],2,FALSE),"HelpDesk")</f>
        <v>Branch office</v>
      </c>
      <c r="Z4353" s="67">
        <f t="shared" si="808"/>
        <v>44892.108726851897</v>
      </c>
      <c r="AA4353" s="68">
        <f t="shared" si="809"/>
        <v>44890</v>
      </c>
      <c r="AB4353" s="69" t="b">
        <f t="shared" si="810"/>
        <v>1</v>
      </c>
      <c r="AC4353" s="70">
        <f t="shared" si="811"/>
        <v>0.5</v>
      </c>
      <c r="AD4353" s="67">
        <f t="shared" si="812"/>
        <v>44892.108726851897</v>
      </c>
      <c r="AE4353" s="67">
        <f>VLOOKUP(V4353,'Branch Wise Work Timelines'!C:G,3,FALSE)+AA4353</f>
        <v>44890.395833333336</v>
      </c>
      <c r="AF4353" s="67">
        <f>IF(V4353="Bangalore",VLOOKUP(V4353,'Branch Wise Work Timelines'!C:G,4,FALSE)+AA4353+1,IF(V4353="Mumbai",VLOOKUP(V4353,'Branch Wise Work Timelines'!C:G,4,FALSE)+AA4353+1,VLOOKUP(V4353,'Branch Wise Work Timelines'!C:G,4,FALSE)+AA4353))</f>
        <v>44890.770833333336</v>
      </c>
      <c r="AG4353" s="67">
        <f>WORKDAY.INTL(AA4353,1,11)+VLOOKUP(V4353,'Branch Wise Work Timelines'!C:G,3,FALSE)</f>
        <v>44891.395833333336</v>
      </c>
      <c r="AH4353" s="69" t="str">
        <f t="shared" ca="1" si="813"/>
        <v>Out of TAT</v>
      </c>
      <c r="AI4353" s="69">
        <f t="shared" ca="1" si="814"/>
        <v>20460</v>
      </c>
      <c r="AJ4353" s="69" t="str">
        <f ca="1">IF(AI4353&lt;0,"0-12",IFERROR(VLOOKUP(AI4353,Breakup[],2,FALSE),"&gt;24"))</f>
        <v>&gt;24</v>
      </c>
      <c r="AK4353" s="69" t="str">
        <f>VLOOKUP(V4353,Master!B:D,3,FALSE)</f>
        <v>West</v>
      </c>
      <c r="AL4353" s="69" t="str">
        <f t="shared" si="815"/>
        <v>Pune</v>
      </c>
    </row>
    <row r="4354" spans="1:38">
      <c r="A4354" s="14" t="s">
        <v>9037</v>
      </c>
      <c r="B4354" s="54">
        <v>44701.791797187499</v>
      </c>
      <c r="C4354" s="13" t="s">
        <v>6447</v>
      </c>
      <c r="D4354" s="13">
        <v>1794</v>
      </c>
      <c r="E4354" s="13" t="s">
        <v>9038</v>
      </c>
      <c r="F4354" s="13" t="s">
        <v>33</v>
      </c>
      <c r="G4354" s="14">
        <v>1653057361401</v>
      </c>
      <c r="H4354" s="55">
        <v>0.36324074074074097</v>
      </c>
      <c r="I4354" s="33">
        <v>44887.363240740699</v>
      </c>
      <c r="J4354" s="58">
        <v>44887</v>
      </c>
      <c r="K4354" s="13" t="s">
        <v>452</v>
      </c>
      <c r="L4354" s="13" t="s">
        <v>36</v>
      </c>
      <c r="M4354" s="13" t="s">
        <v>6447</v>
      </c>
      <c r="N4354" s="13" t="s">
        <v>206</v>
      </c>
      <c r="O4354" s="33" t="s">
        <v>38</v>
      </c>
      <c r="P4354" s="58" t="s">
        <v>38</v>
      </c>
      <c r="Q4354" s="33" t="s">
        <v>207</v>
      </c>
      <c r="R4354" s="14" t="s">
        <v>38</v>
      </c>
      <c r="S4354" s="13" t="s">
        <v>216</v>
      </c>
      <c r="T4354" s="13" t="s">
        <v>217</v>
      </c>
      <c r="U4354" s="33">
        <f t="shared" ref="U4354:U4417" ca="1" si="816">NOW()</f>
        <v>45744.56914039352</v>
      </c>
      <c r="V4354" s="13" t="str">
        <f t="shared" ref="V4354:V4417" si="817">VLOOKUP(L4354,Location,2,0)</f>
        <v>Chennai</v>
      </c>
      <c r="W4354" s="13" t="str">
        <f t="shared" ref="W4354:W4417" si="818">VLOOKUP(F4354,FCT,2,FALSE)</f>
        <v>RI</v>
      </c>
      <c r="X4354" s="13">
        <f t="shared" ref="X4354:X4417" si="819">HOUR(I4354)</f>
        <v>8</v>
      </c>
      <c r="Y4354" s="13" t="str">
        <f>IFERROR(VLOOKUP(C4354,ReceivingTeam[],2,FALSE),"HelpDesk")</f>
        <v>HelpDesk</v>
      </c>
      <c r="Z4354" s="67">
        <f t="shared" ref="Z4354:Z4417" si="820">IF(AB4354=FALSE,AE4354+AC4354,IF(I4354&gt;AE4354,IF(((I4354+AC4354)&gt;AF4354),(AC4354-(AF4354-I4354)+AG4354),I4354+AC4354),IF(((AE4354+AC4354)&gt;AF4354),(AC4354-(AF4354-AE4354)+AG4354),AE4354+AC4354)))</f>
        <v>44888.562499999993</v>
      </c>
      <c r="AA4354" s="68">
        <f t="shared" ref="AA4354:AA4417" si="821">INT(J4354)</f>
        <v>44887</v>
      </c>
      <c r="AB4354" s="69" t="b">
        <f t="shared" ref="AB4354:AB4417" si="822">WORKDAY.INTL(AA4354-1,1,11)=AA4354</f>
        <v>1</v>
      </c>
      <c r="AC4354" s="70">
        <f t="shared" ref="AC4354:AC4417" si="823">IF(T4354="High",12/24,72/24)</f>
        <v>0.5</v>
      </c>
      <c r="AD4354" s="67">
        <f t="shared" ref="AD4354:AD4417" si="824">IF(AB4354=FALSE,AE4354+AC4354,IF(I4354&gt;AE4354,IF(((I4354+AC4354)&gt;AF4354),(AC4354-(AF4354-I4354)+AG4354),I4354+AC4354),IF(((AE4354+AC4354)&gt;AF4354),(AC4354-(AF4354-AE4354)+AG4354),AE4354+AC4354)))</f>
        <v>44888.562499999993</v>
      </c>
      <c r="AE4354" s="67">
        <f>VLOOKUP(V4354,'Branch Wise Work Timelines'!C:G,3,FALSE)+AA4354</f>
        <v>44887.416666666664</v>
      </c>
      <c r="AF4354" s="67">
        <f>IF(V4354="Bangalore",VLOOKUP(V4354,'Branch Wise Work Timelines'!C:G,4,FALSE)+AA4354+1,IF(V4354="Mumbai",VLOOKUP(V4354,'Branch Wise Work Timelines'!C:G,4,FALSE)+AA4354+1,VLOOKUP(V4354,'Branch Wise Work Timelines'!C:G,4,FALSE)+AA4354))</f>
        <v>44887.770833333336</v>
      </c>
      <c r="AG4354" s="67">
        <f>WORKDAY.INTL(AA4354,1,11)+VLOOKUP(V4354,'Branch Wise Work Timelines'!C:G,3,FALSE)</f>
        <v>44888.416666666664</v>
      </c>
      <c r="AH4354" s="69" t="str">
        <f t="shared" ref="AH4354:AH4417" ca="1" si="825">IF(Q4354&lt;&gt;"Success",IF(U4354&gt;Z4354,"Out of TAT","In TAT"),IF(O4354&gt;AD4354,"Not Met","Met"))</f>
        <v>Out of TAT</v>
      </c>
      <c r="AI4354" s="69">
        <f t="shared" ref="AI4354:AI4417" ca="1" si="826">ROUNDUP((U4354-AD4354)*24,0)</f>
        <v>20545</v>
      </c>
      <c r="AJ4354" s="69" t="str">
        <f ca="1">IF(AI4354&lt;0,"0-12",IFERROR(VLOOKUP(AI4354,Breakup[],2,FALSE),"&gt;24"))</f>
        <v>&gt;24</v>
      </c>
      <c r="AK4354" s="69" t="str">
        <f>VLOOKUP(V4354,Master!B:D,3,FALSE)</f>
        <v>South</v>
      </c>
      <c r="AL4354" s="69" t="str">
        <f t="shared" ref="AL4354:AL4417" si="827">IF(V4354="Bangalore",IF(W4354="CLS",V4354&amp;"-"&amp;"CLS",V4354),(V4354))</f>
        <v>Chennai</v>
      </c>
    </row>
    <row r="4355" spans="1:38">
      <c r="A4355" s="14" t="s">
        <v>9039</v>
      </c>
      <c r="B4355" s="54">
        <v>44701.794447372697</v>
      </c>
      <c r="C4355" s="13" t="s">
        <v>467</v>
      </c>
      <c r="D4355" s="13">
        <v>715</v>
      </c>
      <c r="E4355" s="13" t="s">
        <v>9040</v>
      </c>
      <c r="F4355" s="13" t="s">
        <v>15</v>
      </c>
      <c r="G4355" s="14">
        <v>1653054189256</v>
      </c>
      <c r="H4355" s="55">
        <v>0.482569444444444</v>
      </c>
      <c r="I4355" s="33">
        <v>44882.482569444401</v>
      </c>
      <c r="J4355" s="58">
        <v>44882</v>
      </c>
      <c r="K4355" s="13" t="s">
        <v>213</v>
      </c>
      <c r="L4355" s="13" t="s">
        <v>30</v>
      </c>
      <c r="M4355" s="13" t="s">
        <v>214</v>
      </c>
      <c r="N4355" s="13" t="s">
        <v>206</v>
      </c>
      <c r="O4355" s="33" t="s">
        <v>38</v>
      </c>
      <c r="P4355" s="58" t="s">
        <v>38</v>
      </c>
      <c r="Q4355" s="33" t="s">
        <v>207</v>
      </c>
      <c r="R4355" s="14" t="s">
        <v>38</v>
      </c>
      <c r="S4355" s="13" t="s">
        <v>216</v>
      </c>
      <c r="T4355" s="13" t="s">
        <v>217</v>
      </c>
      <c r="U4355" s="33">
        <f t="shared" ca="1" si="816"/>
        <v>45744.56914039352</v>
      </c>
      <c r="V4355" s="13" t="str">
        <f t="shared" si="817"/>
        <v>Bangalore</v>
      </c>
      <c r="W4355" s="13" t="str">
        <f t="shared" si="818"/>
        <v>CLS</v>
      </c>
      <c r="X4355" s="13">
        <f t="shared" si="819"/>
        <v>11</v>
      </c>
      <c r="Y4355" s="13" t="str">
        <f>IFERROR(VLOOKUP(C4355,ReceivingTeam[],2,FALSE),"HelpDesk")</f>
        <v>HelpDesk</v>
      </c>
      <c r="Z4355" s="67">
        <f t="shared" si="820"/>
        <v>44882.982569444401</v>
      </c>
      <c r="AA4355" s="68">
        <f t="shared" si="821"/>
        <v>44882</v>
      </c>
      <c r="AB4355" s="69" t="b">
        <f t="shared" si="822"/>
        <v>1</v>
      </c>
      <c r="AC4355" s="70">
        <f t="shared" si="823"/>
        <v>0.5</v>
      </c>
      <c r="AD4355" s="67">
        <f t="shared" si="824"/>
        <v>44882.982569444401</v>
      </c>
      <c r="AE4355" s="67">
        <f>VLOOKUP(V4355,'Branch Wise Work Timelines'!C:G,3,FALSE)+AA4355</f>
        <v>44882.416666666664</v>
      </c>
      <c r="AF4355" s="67">
        <f>IF(V4355="Bangalore",VLOOKUP(V4355,'Branch Wise Work Timelines'!C:G,4,FALSE)+AA4355+1,IF(V4355="Mumbai",VLOOKUP(V4355,'Branch Wise Work Timelines'!C:G,4,FALSE)+AA4355+1,VLOOKUP(V4355,'Branch Wise Work Timelines'!C:G,4,FALSE)+AA4355))</f>
        <v>44883.104166666664</v>
      </c>
      <c r="AG4355" s="67">
        <f>WORKDAY.INTL(AA4355,1,11)+VLOOKUP(V4355,'Branch Wise Work Timelines'!C:G,3,FALSE)</f>
        <v>44883.416666666664</v>
      </c>
      <c r="AH4355" s="69" t="str">
        <f t="shared" ca="1" si="825"/>
        <v>Out of TAT</v>
      </c>
      <c r="AI4355" s="69">
        <f t="shared" ca="1" si="826"/>
        <v>20679</v>
      </c>
      <c r="AJ4355" s="69" t="str">
        <f ca="1">IF(AI4355&lt;0,"0-12",IFERROR(VLOOKUP(AI4355,Breakup[],2,FALSE),"&gt;24"))</f>
        <v>&gt;24</v>
      </c>
      <c r="AK4355" s="69" t="str">
        <f>VLOOKUP(V4355,Master!B:D,3,FALSE)</f>
        <v>South</v>
      </c>
      <c r="AL4355" s="69" t="str">
        <f t="shared" si="827"/>
        <v>Bangalore-CLS</v>
      </c>
    </row>
    <row r="4356" spans="1:38">
      <c r="A4356" s="14" t="s">
        <v>9041</v>
      </c>
      <c r="B4356" s="54">
        <v>44701.711120949098</v>
      </c>
      <c r="C4356" s="13" t="s">
        <v>497</v>
      </c>
      <c r="D4356" s="13">
        <v>331</v>
      </c>
      <c r="E4356" s="13" t="s">
        <v>9042</v>
      </c>
      <c r="F4356" s="13" t="s">
        <v>33</v>
      </c>
      <c r="G4356" s="14">
        <v>1653046813858</v>
      </c>
      <c r="H4356" s="55">
        <v>0.241689814814815</v>
      </c>
      <c r="I4356" s="33">
        <v>44888.2416898148</v>
      </c>
      <c r="J4356" s="58">
        <v>44888</v>
      </c>
      <c r="K4356" s="13" t="s">
        <v>452</v>
      </c>
      <c r="L4356" s="13" t="s">
        <v>36</v>
      </c>
      <c r="M4356" s="13" t="s">
        <v>497</v>
      </c>
      <c r="N4356" s="13" t="s">
        <v>206</v>
      </c>
      <c r="O4356" s="33" t="s">
        <v>38</v>
      </c>
      <c r="P4356" s="58" t="s">
        <v>38</v>
      </c>
      <c r="Q4356" s="33" t="s">
        <v>207</v>
      </c>
      <c r="R4356" s="14" t="s">
        <v>38</v>
      </c>
      <c r="S4356" s="13" t="s">
        <v>216</v>
      </c>
      <c r="T4356" s="13" t="s">
        <v>217</v>
      </c>
      <c r="U4356" s="33">
        <f t="shared" ca="1" si="816"/>
        <v>45744.56914039352</v>
      </c>
      <c r="V4356" s="13" t="str">
        <f t="shared" si="817"/>
        <v>Chennai</v>
      </c>
      <c r="W4356" s="13" t="str">
        <f t="shared" si="818"/>
        <v>RI</v>
      </c>
      <c r="X4356" s="13">
        <f t="shared" si="819"/>
        <v>5</v>
      </c>
      <c r="Y4356" s="13" t="str">
        <f>IFERROR(VLOOKUP(C4356,ReceivingTeam[],2,FALSE),"HelpDesk")</f>
        <v>HelpDesk</v>
      </c>
      <c r="Z4356" s="67">
        <f t="shared" si="820"/>
        <v>44889.562499999993</v>
      </c>
      <c r="AA4356" s="68">
        <f t="shared" si="821"/>
        <v>44888</v>
      </c>
      <c r="AB4356" s="69" t="b">
        <f t="shared" si="822"/>
        <v>1</v>
      </c>
      <c r="AC4356" s="70">
        <f t="shared" si="823"/>
        <v>0.5</v>
      </c>
      <c r="AD4356" s="67">
        <f t="shared" si="824"/>
        <v>44889.562499999993</v>
      </c>
      <c r="AE4356" s="67">
        <f>VLOOKUP(V4356,'Branch Wise Work Timelines'!C:G,3,FALSE)+AA4356</f>
        <v>44888.416666666664</v>
      </c>
      <c r="AF4356" s="67">
        <f>IF(V4356="Bangalore",VLOOKUP(V4356,'Branch Wise Work Timelines'!C:G,4,FALSE)+AA4356+1,IF(V4356="Mumbai",VLOOKUP(V4356,'Branch Wise Work Timelines'!C:G,4,FALSE)+AA4356+1,VLOOKUP(V4356,'Branch Wise Work Timelines'!C:G,4,FALSE)+AA4356))</f>
        <v>44888.770833333336</v>
      </c>
      <c r="AG4356" s="67">
        <f>WORKDAY.INTL(AA4356,1,11)+VLOOKUP(V4356,'Branch Wise Work Timelines'!C:G,3,FALSE)</f>
        <v>44889.416666666664</v>
      </c>
      <c r="AH4356" s="69" t="str">
        <f t="shared" ca="1" si="825"/>
        <v>Out of TAT</v>
      </c>
      <c r="AI4356" s="69">
        <f t="shared" ca="1" si="826"/>
        <v>20521</v>
      </c>
      <c r="AJ4356" s="69" t="str">
        <f ca="1">IF(AI4356&lt;0,"0-12",IFERROR(VLOOKUP(AI4356,Breakup[],2,FALSE),"&gt;24"))</f>
        <v>&gt;24</v>
      </c>
      <c r="AK4356" s="69" t="str">
        <f>VLOOKUP(V4356,Master!B:D,3,FALSE)</f>
        <v>South</v>
      </c>
      <c r="AL4356" s="69" t="str">
        <f t="shared" si="827"/>
        <v>Chennai</v>
      </c>
    </row>
    <row r="4357" spans="1:38">
      <c r="A4357" s="14" t="s">
        <v>9043</v>
      </c>
      <c r="B4357" s="54">
        <v>44701.679814085597</v>
      </c>
      <c r="C4357" s="13" t="s">
        <v>235</v>
      </c>
      <c r="D4357" s="13">
        <v>1409</v>
      </c>
      <c r="E4357" s="13" t="s">
        <v>9044</v>
      </c>
      <c r="F4357" s="13" t="s">
        <v>15</v>
      </c>
      <c r="G4357" s="14">
        <v>1653046758228</v>
      </c>
      <c r="H4357" s="55">
        <v>0.31317129629629598</v>
      </c>
      <c r="I4357" s="33">
        <v>44889.3131712963</v>
      </c>
      <c r="J4357" s="58">
        <v>44889</v>
      </c>
      <c r="K4357" s="13" t="s">
        <v>213</v>
      </c>
      <c r="L4357" s="13" t="s">
        <v>30</v>
      </c>
      <c r="M4357" s="13" t="s">
        <v>214</v>
      </c>
      <c r="N4357" s="13" t="s">
        <v>215</v>
      </c>
      <c r="O4357" s="33" t="s">
        <v>38</v>
      </c>
      <c r="P4357" s="58" t="s">
        <v>38</v>
      </c>
      <c r="Q4357" s="33" t="s">
        <v>207</v>
      </c>
      <c r="R4357" s="14" t="s">
        <v>38</v>
      </c>
      <c r="S4357" s="13" t="s">
        <v>216</v>
      </c>
      <c r="T4357" s="13" t="s">
        <v>217</v>
      </c>
      <c r="U4357" s="33">
        <f t="shared" ca="1" si="816"/>
        <v>45744.56914039352</v>
      </c>
      <c r="V4357" s="13" t="str">
        <f t="shared" si="817"/>
        <v>Bangalore</v>
      </c>
      <c r="W4357" s="13" t="str">
        <f t="shared" si="818"/>
        <v>CLS</v>
      </c>
      <c r="X4357" s="13">
        <f t="shared" si="819"/>
        <v>7</v>
      </c>
      <c r="Y4357" s="13" t="str">
        <f>IFERROR(VLOOKUP(C4357,ReceivingTeam[],2,FALSE),"HelpDesk")</f>
        <v>HelpDesk</v>
      </c>
      <c r="Z4357" s="67">
        <f t="shared" si="820"/>
        <v>44889.916666666664</v>
      </c>
      <c r="AA4357" s="68">
        <f t="shared" si="821"/>
        <v>44889</v>
      </c>
      <c r="AB4357" s="69" t="b">
        <f t="shared" si="822"/>
        <v>1</v>
      </c>
      <c r="AC4357" s="70">
        <f t="shared" si="823"/>
        <v>0.5</v>
      </c>
      <c r="AD4357" s="67">
        <f t="shared" si="824"/>
        <v>44889.916666666664</v>
      </c>
      <c r="AE4357" s="67">
        <f>VLOOKUP(V4357,'Branch Wise Work Timelines'!C:G,3,FALSE)+AA4357</f>
        <v>44889.416666666664</v>
      </c>
      <c r="AF4357" s="67">
        <f>IF(V4357="Bangalore",VLOOKUP(V4357,'Branch Wise Work Timelines'!C:G,4,FALSE)+AA4357+1,IF(V4357="Mumbai",VLOOKUP(V4357,'Branch Wise Work Timelines'!C:G,4,FALSE)+AA4357+1,VLOOKUP(V4357,'Branch Wise Work Timelines'!C:G,4,FALSE)+AA4357))</f>
        <v>44890.104166666664</v>
      </c>
      <c r="AG4357" s="67">
        <f>WORKDAY.INTL(AA4357,1,11)+VLOOKUP(V4357,'Branch Wise Work Timelines'!C:G,3,FALSE)</f>
        <v>44890.416666666664</v>
      </c>
      <c r="AH4357" s="69" t="str">
        <f t="shared" ca="1" si="825"/>
        <v>Out of TAT</v>
      </c>
      <c r="AI4357" s="69">
        <f t="shared" ca="1" si="826"/>
        <v>20512</v>
      </c>
      <c r="AJ4357" s="69" t="str">
        <f ca="1">IF(AI4357&lt;0,"0-12",IFERROR(VLOOKUP(AI4357,Breakup[],2,FALSE),"&gt;24"))</f>
        <v>&gt;24</v>
      </c>
      <c r="AK4357" s="69" t="str">
        <f>VLOOKUP(V4357,Master!B:D,3,FALSE)</f>
        <v>South</v>
      </c>
      <c r="AL4357" s="69" t="str">
        <f t="shared" si="827"/>
        <v>Bangalore-CLS</v>
      </c>
    </row>
    <row r="4358" spans="1:38">
      <c r="A4358" s="14" t="s">
        <v>9045</v>
      </c>
      <c r="B4358" s="54">
        <v>44700.5013336458</v>
      </c>
      <c r="C4358" s="13" t="s">
        <v>6396</v>
      </c>
      <c r="D4358" s="13">
        <v>1417</v>
      </c>
      <c r="E4358" s="13" t="s">
        <v>9046</v>
      </c>
      <c r="F4358" s="13" t="s">
        <v>33</v>
      </c>
      <c r="G4358" s="14">
        <v>1653056662937</v>
      </c>
      <c r="H4358" s="55">
        <v>0.65149305555555603</v>
      </c>
      <c r="I4358" s="33">
        <v>44889.6514930556</v>
      </c>
      <c r="J4358" s="58">
        <v>44889</v>
      </c>
      <c r="K4358" s="13" t="s">
        <v>263</v>
      </c>
      <c r="L4358" s="13" t="s">
        <v>69</v>
      </c>
      <c r="M4358" s="13" t="s">
        <v>101</v>
      </c>
      <c r="N4358" s="13" t="s">
        <v>206</v>
      </c>
      <c r="O4358" s="33" t="s">
        <v>38</v>
      </c>
      <c r="P4358" s="58" t="s">
        <v>38</v>
      </c>
      <c r="Q4358" s="33" t="s">
        <v>207</v>
      </c>
      <c r="R4358" s="14" t="s">
        <v>38</v>
      </c>
      <c r="S4358" s="13" t="s">
        <v>208</v>
      </c>
      <c r="T4358" s="13" t="s">
        <v>209</v>
      </c>
      <c r="U4358" s="33">
        <f t="shared" ca="1" si="816"/>
        <v>45744.56914039352</v>
      </c>
      <c r="V4358" s="13" t="str">
        <f t="shared" si="817"/>
        <v>Mumbai</v>
      </c>
      <c r="W4358" s="13" t="str">
        <f t="shared" si="818"/>
        <v>RI</v>
      </c>
      <c r="X4358" s="13">
        <f t="shared" si="819"/>
        <v>15</v>
      </c>
      <c r="Y4358" s="13" t="str">
        <f>IFERROR(VLOOKUP(C4358,ReceivingTeam[],2,FALSE),"HelpDesk")</f>
        <v>HelpDesk</v>
      </c>
      <c r="Z4358" s="67">
        <f t="shared" si="820"/>
        <v>44890.1514930556</v>
      </c>
      <c r="AA4358" s="68">
        <f t="shared" si="821"/>
        <v>44889</v>
      </c>
      <c r="AB4358" s="69" t="b">
        <f t="shared" si="822"/>
        <v>1</v>
      </c>
      <c r="AC4358" s="70">
        <f t="shared" si="823"/>
        <v>0.5</v>
      </c>
      <c r="AD4358" s="67">
        <f t="shared" si="824"/>
        <v>44890.1514930556</v>
      </c>
      <c r="AE4358" s="67">
        <f>VLOOKUP(V4358,'Branch Wise Work Timelines'!C:G,3,FALSE)+AA4358</f>
        <v>44889.416666666664</v>
      </c>
      <c r="AF4358" s="67">
        <f>IF(V4358="Bangalore",VLOOKUP(V4358,'Branch Wise Work Timelines'!C:G,4,FALSE)+AA4358+1,IF(V4358="Mumbai",VLOOKUP(V4358,'Branch Wise Work Timelines'!C:G,4,FALSE)+AA4358+1,VLOOKUP(V4358,'Branch Wise Work Timelines'!C:G,4,FALSE)+AA4358))</f>
        <v>44890.25</v>
      </c>
      <c r="AG4358" s="67">
        <f>WORKDAY.INTL(AA4358,1,11)+VLOOKUP(V4358,'Branch Wise Work Timelines'!C:G,3,FALSE)</f>
        <v>44890.416666666664</v>
      </c>
      <c r="AH4358" s="69" t="str">
        <f t="shared" ca="1" si="825"/>
        <v>Out of TAT</v>
      </c>
      <c r="AI4358" s="69">
        <f t="shared" ca="1" si="826"/>
        <v>20507</v>
      </c>
      <c r="AJ4358" s="69" t="str">
        <f ca="1">IF(AI4358&lt;0,"0-12",IFERROR(VLOOKUP(AI4358,Breakup[],2,FALSE),"&gt;24"))</f>
        <v>&gt;24</v>
      </c>
      <c r="AK4358" s="69" t="str">
        <f>VLOOKUP(V4358,Master!B:D,3,FALSE)</f>
        <v>East</v>
      </c>
      <c r="AL4358" s="69" t="str">
        <f t="shared" si="827"/>
        <v>Mumbai</v>
      </c>
    </row>
    <row r="4359" spans="1:38">
      <c r="A4359" s="14" t="s">
        <v>9047</v>
      </c>
      <c r="B4359" s="54">
        <v>44700.5033253125</v>
      </c>
      <c r="C4359" s="13" t="s">
        <v>6253</v>
      </c>
      <c r="D4359" s="13">
        <v>1213</v>
      </c>
      <c r="E4359" s="13" t="s">
        <v>9048</v>
      </c>
      <c r="F4359" s="13" t="s">
        <v>33</v>
      </c>
      <c r="G4359" s="14">
        <v>1653056788057</v>
      </c>
      <c r="H4359" s="55">
        <v>0.60002314814814794</v>
      </c>
      <c r="I4359" s="33">
        <v>44887.600023148101</v>
      </c>
      <c r="J4359" s="58">
        <v>44887</v>
      </c>
      <c r="K4359" s="13" t="s">
        <v>263</v>
      </c>
      <c r="L4359" s="13" t="s">
        <v>69</v>
      </c>
      <c r="M4359" s="13" t="s">
        <v>101</v>
      </c>
      <c r="N4359" s="13" t="s">
        <v>206</v>
      </c>
      <c r="O4359" s="33" t="s">
        <v>38</v>
      </c>
      <c r="P4359" s="58" t="s">
        <v>38</v>
      </c>
      <c r="Q4359" s="33" t="s">
        <v>207</v>
      </c>
      <c r="R4359" s="14" t="s">
        <v>38</v>
      </c>
      <c r="S4359" s="13" t="s">
        <v>208</v>
      </c>
      <c r="T4359" s="13" t="s">
        <v>209</v>
      </c>
      <c r="U4359" s="33">
        <f t="shared" ca="1" si="816"/>
        <v>45744.56914039352</v>
      </c>
      <c r="V4359" s="13" t="str">
        <f t="shared" si="817"/>
        <v>Mumbai</v>
      </c>
      <c r="W4359" s="13" t="str">
        <f t="shared" si="818"/>
        <v>RI</v>
      </c>
      <c r="X4359" s="13">
        <f t="shared" si="819"/>
        <v>14</v>
      </c>
      <c r="Y4359" s="13" t="str">
        <f>IFERROR(VLOOKUP(C4359,ReceivingTeam[],2,FALSE),"HelpDesk")</f>
        <v>HelpDesk</v>
      </c>
      <c r="Z4359" s="67">
        <f t="shared" si="820"/>
        <v>44888.100023148101</v>
      </c>
      <c r="AA4359" s="68">
        <f t="shared" si="821"/>
        <v>44887</v>
      </c>
      <c r="AB4359" s="69" t="b">
        <f t="shared" si="822"/>
        <v>1</v>
      </c>
      <c r="AC4359" s="70">
        <f t="shared" si="823"/>
        <v>0.5</v>
      </c>
      <c r="AD4359" s="67">
        <f t="shared" si="824"/>
        <v>44888.100023148101</v>
      </c>
      <c r="AE4359" s="67">
        <f>VLOOKUP(V4359,'Branch Wise Work Timelines'!C:G,3,FALSE)+AA4359</f>
        <v>44887.416666666664</v>
      </c>
      <c r="AF4359" s="67">
        <f>IF(V4359="Bangalore",VLOOKUP(V4359,'Branch Wise Work Timelines'!C:G,4,FALSE)+AA4359+1,IF(V4359="Mumbai",VLOOKUP(V4359,'Branch Wise Work Timelines'!C:G,4,FALSE)+AA4359+1,VLOOKUP(V4359,'Branch Wise Work Timelines'!C:G,4,FALSE)+AA4359))</f>
        <v>44888.25</v>
      </c>
      <c r="AG4359" s="67">
        <f>WORKDAY.INTL(AA4359,1,11)+VLOOKUP(V4359,'Branch Wise Work Timelines'!C:G,3,FALSE)</f>
        <v>44888.416666666664</v>
      </c>
      <c r="AH4359" s="69" t="str">
        <f t="shared" ca="1" si="825"/>
        <v>Out of TAT</v>
      </c>
      <c r="AI4359" s="69">
        <f t="shared" ca="1" si="826"/>
        <v>20556</v>
      </c>
      <c r="AJ4359" s="69" t="str">
        <f ca="1">IF(AI4359&lt;0,"0-12",IFERROR(VLOOKUP(AI4359,Breakup[],2,FALSE),"&gt;24"))</f>
        <v>&gt;24</v>
      </c>
      <c r="AK4359" s="69" t="str">
        <f>VLOOKUP(V4359,Master!B:D,3,FALSE)</f>
        <v>East</v>
      </c>
      <c r="AL4359" s="69" t="str">
        <f t="shared" si="827"/>
        <v>Mumbai</v>
      </c>
    </row>
    <row r="4360" spans="1:38">
      <c r="A4360" s="14" t="s">
        <v>9049</v>
      </c>
      <c r="B4360" s="54">
        <v>44701.7115170139</v>
      </c>
      <c r="C4360" s="13" t="s">
        <v>497</v>
      </c>
      <c r="D4360" s="13">
        <v>806</v>
      </c>
      <c r="E4360" s="13" t="s">
        <v>9050</v>
      </c>
      <c r="F4360" s="13" t="s">
        <v>33</v>
      </c>
      <c r="G4360" s="14">
        <v>1653046813858</v>
      </c>
      <c r="H4360" s="55">
        <v>0.51748842592592603</v>
      </c>
      <c r="I4360" s="33">
        <v>44882.517488425903</v>
      </c>
      <c r="J4360" s="58">
        <v>44882</v>
      </c>
      <c r="K4360" s="13" t="s">
        <v>452</v>
      </c>
      <c r="L4360" s="13" t="s">
        <v>36</v>
      </c>
      <c r="M4360" s="13" t="s">
        <v>497</v>
      </c>
      <c r="N4360" s="13" t="s">
        <v>206</v>
      </c>
      <c r="O4360" s="33" t="s">
        <v>38</v>
      </c>
      <c r="P4360" s="58" t="s">
        <v>38</v>
      </c>
      <c r="Q4360" s="33" t="s">
        <v>207</v>
      </c>
      <c r="R4360" s="14" t="s">
        <v>38</v>
      </c>
      <c r="S4360" s="13" t="s">
        <v>216</v>
      </c>
      <c r="T4360" s="13" t="s">
        <v>217</v>
      </c>
      <c r="U4360" s="33">
        <f t="shared" ca="1" si="816"/>
        <v>45744.56914039352</v>
      </c>
      <c r="V4360" s="13" t="str">
        <f t="shared" si="817"/>
        <v>Chennai</v>
      </c>
      <c r="W4360" s="13" t="str">
        <f t="shared" si="818"/>
        <v>RI</v>
      </c>
      <c r="X4360" s="13">
        <f t="shared" si="819"/>
        <v>12</v>
      </c>
      <c r="Y4360" s="13" t="str">
        <f>IFERROR(VLOOKUP(C4360,ReceivingTeam[],2,FALSE),"HelpDesk")</f>
        <v>HelpDesk</v>
      </c>
      <c r="Z4360" s="67">
        <f t="shared" si="820"/>
        <v>44883.663321759232</v>
      </c>
      <c r="AA4360" s="68">
        <f t="shared" si="821"/>
        <v>44882</v>
      </c>
      <c r="AB4360" s="69" t="b">
        <f t="shared" si="822"/>
        <v>1</v>
      </c>
      <c r="AC4360" s="70">
        <f t="shared" si="823"/>
        <v>0.5</v>
      </c>
      <c r="AD4360" s="67">
        <f t="shared" si="824"/>
        <v>44883.663321759232</v>
      </c>
      <c r="AE4360" s="67">
        <f>VLOOKUP(V4360,'Branch Wise Work Timelines'!C:G,3,FALSE)+AA4360</f>
        <v>44882.416666666664</v>
      </c>
      <c r="AF4360" s="67">
        <f>IF(V4360="Bangalore",VLOOKUP(V4360,'Branch Wise Work Timelines'!C:G,4,FALSE)+AA4360+1,IF(V4360="Mumbai",VLOOKUP(V4360,'Branch Wise Work Timelines'!C:G,4,FALSE)+AA4360+1,VLOOKUP(V4360,'Branch Wise Work Timelines'!C:G,4,FALSE)+AA4360))</f>
        <v>44882.770833333336</v>
      </c>
      <c r="AG4360" s="67">
        <f>WORKDAY.INTL(AA4360,1,11)+VLOOKUP(V4360,'Branch Wise Work Timelines'!C:G,3,FALSE)</f>
        <v>44883.416666666664</v>
      </c>
      <c r="AH4360" s="69" t="str">
        <f t="shared" ca="1" si="825"/>
        <v>Out of TAT</v>
      </c>
      <c r="AI4360" s="69">
        <f t="shared" ca="1" si="826"/>
        <v>20662</v>
      </c>
      <c r="AJ4360" s="69" t="str">
        <f ca="1">IF(AI4360&lt;0,"0-12",IFERROR(VLOOKUP(AI4360,Breakup[],2,FALSE),"&gt;24"))</f>
        <v>&gt;24</v>
      </c>
      <c r="AK4360" s="69" t="str">
        <f>VLOOKUP(V4360,Master!B:D,3,FALSE)</f>
        <v>South</v>
      </c>
      <c r="AL4360" s="69" t="str">
        <f t="shared" si="827"/>
        <v>Chennai</v>
      </c>
    </row>
    <row r="4361" spans="1:38">
      <c r="A4361" s="14" t="s">
        <v>9051</v>
      </c>
      <c r="B4361" s="54">
        <v>44701.753034259302</v>
      </c>
      <c r="C4361" s="13" t="s">
        <v>268</v>
      </c>
      <c r="D4361" s="13">
        <v>1264</v>
      </c>
      <c r="E4361" s="13" t="s">
        <v>9052</v>
      </c>
      <c r="F4361" s="13" t="s">
        <v>15</v>
      </c>
      <c r="G4361" s="14">
        <v>1653052565128</v>
      </c>
      <c r="H4361" s="55">
        <v>0.89157407407407396</v>
      </c>
      <c r="I4361" s="33">
        <v>44891.891574074099</v>
      </c>
      <c r="J4361" s="58">
        <v>44891</v>
      </c>
      <c r="K4361" s="13" t="s">
        <v>213</v>
      </c>
      <c r="L4361" s="13" t="s">
        <v>30</v>
      </c>
      <c r="M4361" s="13" t="s">
        <v>75</v>
      </c>
      <c r="N4361" s="13" t="s">
        <v>206</v>
      </c>
      <c r="O4361" s="33">
        <v>44891.925717592603</v>
      </c>
      <c r="P4361" s="58">
        <v>44891</v>
      </c>
      <c r="Q4361" s="33" t="s">
        <v>237</v>
      </c>
      <c r="R4361" s="14">
        <v>1015</v>
      </c>
      <c r="S4361" s="13" t="s">
        <v>216</v>
      </c>
      <c r="T4361" s="13" t="s">
        <v>217</v>
      </c>
      <c r="U4361" s="33">
        <f t="shared" ca="1" si="816"/>
        <v>45744.56914039352</v>
      </c>
      <c r="V4361" s="13" t="str">
        <f t="shared" si="817"/>
        <v>Bangalore</v>
      </c>
      <c r="W4361" s="13" t="str">
        <f t="shared" si="818"/>
        <v>CLS</v>
      </c>
      <c r="X4361" s="13">
        <f t="shared" si="819"/>
        <v>21</v>
      </c>
      <c r="Y4361" s="13" t="str">
        <f>IFERROR(VLOOKUP(C4361,ReceivingTeam[],2,FALSE),"HelpDesk")</f>
        <v>HelpDesk</v>
      </c>
      <c r="Z4361" s="67">
        <f t="shared" si="820"/>
        <v>44893.704074074099</v>
      </c>
      <c r="AA4361" s="68">
        <f t="shared" si="821"/>
        <v>44891</v>
      </c>
      <c r="AB4361" s="69" t="b">
        <f t="shared" si="822"/>
        <v>1</v>
      </c>
      <c r="AC4361" s="70">
        <f t="shared" si="823"/>
        <v>0.5</v>
      </c>
      <c r="AD4361" s="67">
        <f t="shared" si="824"/>
        <v>44893.704074074099</v>
      </c>
      <c r="AE4361" s="67">
        <f>VLOOKUP(V4361,'Branch Wise Work Timelines'!C:G,3,FALSE)+AA4361</f>
        <v>44891.416666666664</v>
      </c>
      <c r="AF4361" s="67">
        <f>IF(V4361="Bangalore",VLOOKUP(V4361,'Branch Wise Work Timelines'!C:G,4,FALSE)+AA4361+1,IF(V4361="Mumbai",VLOOKUP(V4361,'Branch Wise Work Timelines'!C:G,4,FALSE)+AA4361+1,VLOOKUP(V4361,'Branch Wise Work Timelines'!C:G,4,FALSE)+AA4361))</f>
        <v>44892.104166666664</v>
      </c>
      <c r="AG4361" s="67">
        <f>WORKDAY.INTL(AA4361,1,11)+VLOOKUP(V4361,'Branch Wise Work Timelines'!C:G,3,FALSE)</f>
        <v>44893.416666666664</v>
      </c>
      <c r="AH4361" s="69" t="str">
        <f t="shared" si="825"/>
        <v>Met</v>
      </c>
      <c r="AI4361" s="69">
        <f t="shared" ca="1" si="826"/>
        <v>20421</v>
      </c>
      <c r="AJ4361" s="69" t="str">
        <f ca="1">IF(AI4361&lt;0,"0-12",IFERROR(VLOOKUP(AI4361,Breakup[],2,FALSE),"&gt;24"))</f>
        <v>&gt;24</v>
      </c>
      <c r="AK4361" s="69" t="str">
        <f>VLOOKUP(V4361,Master!B:D,3,FALSE)</f>
        <v>South</v>
      </c>
      <c r="AL4361" s="69" t="str">
        <f t="shared" si="827"/>
        <v>Bangalore-CLS</v>
      </c>
    </row>
    <row r="4362" spans="1:38">
      <c r="A4362" s="14" t="s">
        <v>9053</v>
      </c>
      <c r="B4362" s="54">
        <v>44701.718220868097</v>
      </c>
      <c r="C4362" s="13" t="s">
        <v>1342</v>
      </c>
      <c r="D4362" s="13">
        <v>856</v>
      </c>
      <c r="E4362" s="13" t="s">
        <v>9054</v>
      </c>
      <c r="F4362" s="13" t="s">
        <v>15</v>
      </c>
      <c r="G4362" s="14">
        <v>1653050621596</v>
      </c>
      <c r="H4362" s="55">
        <v>0.27376157407407398</v>
      </c>
      <c r="I4362" s="33">
        <v>44889.273761574099</v>
      </c>
      <c r="J4362" s="58">
        <v>44889</v>
      </c>
      <c r="K4362" s="13" t="s">
        <v>213</v>
      </c>
      <c r="L4362" s="13" t="s">
        <v>30</v>
      </c>
      <c r="M4362" s="13" t="s">
        <v>214</v>
      </c>
      <c r="N4362" s="13" t="s">
        <v>206</v>
      </c>
      <c r="O4362" s="33" t="s">
        <v>38</v>
      </c>
      <c r="P4362" s="58" t="s">
        <v>38</v>
      </c>
      <c r="Q4362" s="33" t="s">
        <v>207</v>
      </c>
      <c r="R4362" s="14" t="s">
        <v>38</v>
      </c>
      <c r="S4362" s="13" t="s">
        <v>216</v>
      </c>
      <c r="T4362" s="13" t="s">
        <v>217</v>
      </c>
      <c r="U4362" s="33">
        <f t="shared" ca="1" si="816"/>
        <v>45744.56914039352</v>
      </c>
      <c r="V4362" s="13" t="str">
        <f t="shared" si="817"/>
        <v>Bangalore</v>
      </c>
      <c r="W4362" s="13" t="str">
        <f t="shared" si="818"/>
        <v>CLS</v>
      </c>
      <c r="X4362" s="13">
        <f t="shared" si="819"/>
        <v>6</v>
      </c>
      <c r="Y4362" s="13" t="str">
        <f>IFERROR(VLOOKUP(C4362,ReceivingTeam[],2,FALSE),"HelpDesk")</f>
        <v>HelpDesk</v>
      </c>
      <c r="Z4362" s="67">
        <f t="shared" si="820"/>
        <v>44889.916666666664</v>
      </c>
      <c r="AA4362" s="68">
        <f t="shared" si="821"/>
        <v>44889</v>
      </c>
      <c r="AB4362" s="69" t="b">
        <f t="shared" si="822"/>
        <v>1</v>
      </c>
      <c r="AC4362" s="70">
        <f t="shared" si="823"/>
        <v>0.5</v>
      </c>
      <c r="AD4362" s="67">
        <f t="shared" si="824"/>
        <v>44889.916666666664</v>
      </c>
      <c r="AE4362" s="67">
        <f>VLOOKUP(V4362,'Branch Wise Work Timelines'!C:G,3,FALSE)+AA4362</f>
        <v>44889.416666666664</v>
      </c>
      <c r="AF4362" s="67">
        <f>IF(V4362="Bangalore",VLOOKUP(V4362,'Branch Wise Work Timelines'!C:G,4,FALSE)+AA4362+1,IF(V4362="Mumbai",VLOOKUP(V4362,'Branch Wise Work Timelines'!C:G,4,FALSE)+AA4362+1,VLOOKUP(V4362,'Branch Wise Work Timelines'!C:G,4,FALSE)+AA4362))</f>
        <v>44890.104166666664</v>
      </c>
      <c r="AG4362" s="67">
        <f>WORKDAY.INTL(AA4362,1,11)+VLOOKUP(V4362,'Branch Wise Work Timelines'!C:G,3,FALSE)</f>
        <v>44890.416666666664</v>
      </c>
      <c r="AH4362" s="69" t="str">
        <f t="shared" ca="1" si="825"/>
        <v>Out of TAT</v>
      </c>
      <c r="AI4362" s="69">
        <f t="shared" ca="1" si="826"/>
        <v>20512</v>
      </c>
      <c r="AJ4362" s="69" t="str">
        <f ca="1">IF(AI4362&lt;0,"0-12",IFERROR(VLOOKUP(AI4362,Breakup[],2,FALSE),"&gt;24"))</f>
        <v>&gt;24</v>
      </c>
      <c r="AK4362" s="69" t="str">
        <f>VLOOKUP(V4362,Master!B:D,3,FALSE)</f>
        <v>South</v>
      </c>
      <c r="AL4362" s="69" t="str">
        <f t="shared" si="827"/>
        <v>Bangalore-CLS</v>
      </c>
    </row>
    <row r="4363" spans="1:38">
      <c r="A4363" s="14" t="s">
        <v>9055</v>
      </c>
      <c r="B4363" s="54">
        <v>44701.771454247697</v>
      </c>
      <c r="C4363" s="13" t="s">
        <v>467</v>
      </c>
      <c r="D4363" s="13">
        <v>504</v>
      </c>
      <c r="E4363" s="13" t="s">
        <v>9056</v>
      </c>
      <c r="F4363" s="13" t="s">
        <v>15</v>
      </c>
      <c r="G4363" s="14">
        <v>1653054189256</v>
      </c>
      <c r="H4363" s="55">
        <v>0.85497685185185202</v>
      </c>
      <c r="I4363" s="33">
        <v>44884.854976851799</v>
      </c>
      <c r="J4363" s="58">
        <v>44884</v>
      </c>
      <c r="K4363" s="13" t="s">
        <v>213</v>
      </c>
      <c r="L4363" s="13" t="s">
        <v>30</v>
      </c>
      <c r="M4363" s="13" t="s">
        <v>214</v>
      </c>
      <c r="N4363" s="13" t="s">
        <v>206</v>
      </c>
      <c r="O4363" s="33" t="s">
        <v>38</v>
      </c>
      <c r="P4363" s="58" t="s">
        <v>38</v>
      </c>
      <c r="Q4363" s="33" t="s">
        <v>207</v>
      </c>
      <c r="R4363" s="14" t="s">
        <v>38</v>
      </c>
      <c r="S4363" s="13" t="s">
        <v>216</v>
      </c>
      <c r="T4363" s="13" t="s">
        <v>217</v>
      </c>
      <c r="U4363" s="33">
        <f t="shared" ca="1" si="816"/>
        <v>45744.56914039352</v>
      </c>
      <c r="V4363" s="13" t="str">
        <f t="shared" si="817"/>
        <v>Bangalore</v>
      </c>
      <c r="W4363" s="13" t="str">
        <f t="shared" si="818"/>
        <v>CLS</v>
      </c>
      <c r="X4363" s="13">
        <f t="shared" si="819"/>
        <v>20</v>
      </c>
      <c r="Y4363" s="13" t="str">
        <f>IFERROR(VLOOKUP(C4363,ReceivingTeam[],2,FALSE),"HelpDesk")</f>
        <v>HelpDesk</v>
      </c>
      <c r="Z4363" s="67">
        <f t="shared" si="820"/>
        <v>44886.667476851799</v>
      </c>
      <c r="AA4363" s="68">
        <f t="shared" si="821"/>
        <v>44884</v>
      </c>
      <c r="AB4363" s="69" t="b">
        <f t="shared" si="822"/>
        <v>1</v>
      </c>
      <c r="AC4363" s="70">
        <f t="shared" si="823"/>
        <v>0.5</v>
      </c>
      <c r="AD4363" s="67">
        <f t="shared" si="824"/>
        <v>44886.667476851799</v>
      </c>
      <c r="AE4363" s="67">
        <f>VLOOKUP(V4363,'Branch Wise Work Timelines'!C:G,3,FALSE)+AA4363</f>
        <v>44884.416666666664</v>
      </c>
      <c r="AF4363" s="67">
        <f>IF(V4363="Bangalore",VLOOKUP(V4363,'Branch Wise Work Timelines'!C:G,4,FALSE)+AA4363+1,IF(V4363="Mumbai",VLOOKUP(V4363,'Branch Wise Work Timelines'!C:G,4,FALSE)+AA4363+1,VLOOKUP(V4363,'Branch Wise Work Timelines'!C:G,4,FALSE)+AA4363))</f>
        <v>44885.104166666664</v>
      </c>
      <c r="AG4363" s="67">
        <f>WORKDAY.INTL(AA4363,1,11)+VLOOKUP(V4363,'Branch Wise Work Timelines'!C:G,3,FALSE)</f>
        <v>44886.416666666664</v>
      </c>
      <c r="AH4363" s="69" t="str">
        <f t="shared" ca="1" si="825"/>
        <v>Out of TAT</v>
      </c>
      <c r="AI4363" s="69">
        <f t="shared" ca="1" si="826"/>
        <v>20590</v>
      </c>
      <c r="AJ4363" s="69" t="str">
        <f ca="1">IF(AI4363&lt;0,"0-12",IFERROR(VLOOKUP(AI4363,Breakup[],2,FALSE),"&gt;24"))</f>
        <v>&gt;24</v>
      </c>
      <c r="AK4363" s="69" t="str">
        <f>VLOOKUP(V4363,Master!B:D,3,FALSE)</f>
        <v>South</v>
      </c>
      <c r="AL4363" s="69" t="str">
        <f t="shared" si="827"/>
        <v>Bangalore-CLS</v>
      </c>
    </row>
    <row r="4364" spans="1:38">
      <c r="A4364" s="14" t="s">
        <v>9057</v>
      </c>
      <c r="B4364" s="54">
        <v>44701.810309259301</v>
      </c>
      <c r="C4364" s="13" t="s">
        <v>227</v>
      </c>
      <c r="D4364" s="13">
        <v>1834</v>
      </c>
      <c r="E4364" s="13" t="s">
        <v>9058</v>
      </c>
      <c r="F4364" s="13" t="s">
        <v>15</v>
      </c>
      <c r="G4364" s="14">
        <v>1653056396900</v>
      </c>
      <c r="H4364" s="55">
        <v>9.91550925925926E-2</v>
      </c>
      <c r="I4364" s="33">
        <v>44881.099155092597</v>
      </c>
      <c r="J4364" s="58">
        <v>44881</v>
      </c>
      <c r="K4364" s="13" t="s">
        <v>213</v>
      </c>
      <c r="L4364" s="13" t="s">
        <v>30</v>
      </c>
      <c r="M4364" s="13" t="s">
        <v>75</v>
      </c>
      <c r="N4364" s="13" t="s">
        <v>206</v>
      </c>
      <c r="O4364" s="33" t="s">
        <v>38</v>
      </c>
      <c r="P4364" s="58" t="s">
        <v>38</v>
      </c>
      <c r="Q4364" s="33" t="s">
        <v>207</v>
      </c>
      <c r="R4364" s="14" t="s">
        <v>38</v>
      </c>
      <c r="S4364" s="13" t="s">
        <v>216</v>
      </c>
      <c r="T4364" s="13" t="s">
        <v>217</v>
      </c>
      <c r="U4364" s="33">
        <f t="shared" ca="1" si="816"/>
        <v>45744.56914039352</v>
      </c>
      <c r="V4364" s="13" t="str">
        <f t="shared" si="817"/>
        <v>Bangalore</v>
      </c>
      <c r="W4364" s="13" t="str">
        <f t="shared" si="818"/>
        <v>CLS</v>
      </c>
      <c r="X4364" s="13">
        <f t="shared" si="819"/>
        <v>2</v>
      </c>
      <c r="Y4364" s="13" t="str">
        <f>IFERROR(VLOOKUP(C4364,ReceivingTeam[],2,FALSE),"HelpDesk")</f>
        <v>HelpDesk</v>
      </c>
      <c r="Z4364" s="67">
        <f t="shared" si="820"/>
        <v>44881.916666666664</v>
      </c>
      <c r="AA4364" s="68">
        <f t="shared" si="821"/>
        <v>44881</v>
      </c>
      <c r="AB4364" s="69" t="b">
        <f t="shared" si="822"/>
        <v>1</v>
      </c>
      <c r="AC4364" s="70">
        <f t="shared" si="823"/>
        <v>0.5</v>
      </c>
      <c r="AD4364" s="67">
        <f t="shared" si="824"/>
        <v>44881.916666666664</v>
      </c>
      <c r="AE4364" s="67">
        <f>VLOOKUP(V4364,'Branch Wise Work Timelines'!C:G,3,FALSE)+AA4364</f>
        <v>44881.416666666664</v>
      </c>
      <c r="AF4364" s="67">
        <f>IF(V4364="Bangalore",VLOOKUP(V4364,'Branch Wise Work Timelines'!C:G,4,FALSE)+AA4364+1,IF(V4364="Mumbai",VLOOKUP(V4364,'Branch Wise Work Timelines'!C:G,4,FALSE)+AA4364+1,VLOOKUP(V4364,'Branch Wise Work Timelines'!C:G,4,FALSE)+AA4364))</f>
        <v>44882.104166666664</v>
      </c>
      <c r="AG4364" s="67">
        <f>WORKDAY.INTL(AA4364,1,11)+VLOOKUP(V4364,'Branch Wise Work Timelines'!C:G,3,FALSE)</f>
        <v>44882.416666666664</v>
      </c>
      <c r="AH4364" s="69" t="str">
        <f t="shared" ca="1" si="825"/>
        <v>Out of TAT</v>
      </c>
      <c r="AI4364" s="69">
        <f t="shared" ca="1" si="826"/>
        <v>20704</v>
      </c>
      <c r="AJ4364" s="69" t="str">
        <f ca="1">IF(AI4364&lt;0,"0-12",IFERROR(VLOOKUP(AI4364,Breakup[],2,FALSE),"&gt;24"))</f>
        <v>&gt;24</v>
      </c>
      <c r="AK4364" s="69" t="str">
        <f>VLOOKUP(V4364,Master!B:D,3,FALSE)</f>
        <v>South</v>
      </c>
      <c r="AL4364" s="69" t="str">
        <f t="shared" si="827"/>
        <v>Bangalore-CLS</v>
      </c>
    </row>
    <row r="4365" spans="1:38">
      <c r="A4365" s="14" t="s">
        <v>9059</v>
      </c>
      <c r="B4365" s="54">
        <v>44700.663361145802</v>
      </c>
      <c r="C4365" s="13" t="s">
        <v>158</v>
      </c>
      <c r="D4365" s="13">
        <v>1064</v>
      </c>
      <c r="E4365" s="13" t="s">
        <v>9060</v>
      </c>
      <c r="F4365" s="13" t="s">
        <v>33</v>
      </c>
      <c r="G4365" s="14">
        <v>1653048876901</v>
      </c>
      <c r="H4365" s="55">
        <v>0.27079861111111098</v>
      </c>
      <c r="I4365" s="33">
        <v>44881.270798611098</v>
      </c>
      <c r="J4365" s="58">
        <v>44881</v>
      </c>
      <c r="K4365" s="13" t="s">
        <v>452</v>
      </c>
      <c r="L4365" s="13" t="s">
        <v>36</v>
      </c>
      <c r="M4365" s="13" t="s">
        <v>6447</v>
      </c>
      <c r="N4365" s="13" t="s">
        <v>215</v>
      </c>
      <c r="O4365" s="33" t="s">
        <v>38</v>
      </c>
      <c r="P4365" s="58" t="s">
        <v>38</v>
      </c>
      <c r="Q4365" s="33" t="s">
        <v>207</v>
      </c>
      <c r="R4365" s="14" t="s">
        <v>38</v>
      </c>
      <c r="S4365" s="13" t="s">
        <v>216</v>
      </c>
      <c r="T4365" s="13" t="s">
        <v>217</v>
      </c>
      <c r="U4365" s="33">
        <f t="shared" ca="1" si="816"/>
        <v>45744.56914039352</v>
      </c>
      <c r="V4365" s="13" t="str">
        <f t="shared" si="817"/>
        <v>Chennai</v>
      </c>
      <c r="W4365" s="13" t="str">
        <f t="shared" si="818"/>
        <v>RI</v>
      </c>
      <c r="X4365" s="13">
        <f t="shared" si="819"/>
        <v>6</v>
      </c>
      <c r="Y4365" s="13" t="str">
        <f>IFERROR(VLOOKUP(C4365,ReceivingTeam[],2,FALSE),"HelpDesk")</f>
        <v>Branch office</v>
      </c>
      <c r="Z4365" s="67">
        <f t="shared" si="820"/>
        <v>44882.562499999993</v>
      </c>
      <c r="AA4365" s="68">
        <f t="shared" si="821"/>
        <v>44881</v>
      </c>
      <c r="AB4365" s="69" t="b">
        <f t="shared" si="822"/>
        <v>1</v>
      </c>
      <c r="AC4365" s="70">
        <f t="shared" si="823"/>
        <v>0.5</v>
      </c>
      <c r="AD4365" s="67">
        <f t="shared" si="824"/>
        <v>44882.562499999993</v>
      </c>
      <c r="AE4365" s="67">
        <f>VLOOKUP(V4365,'Branch Wise Work Timelines'!C:G,3,FALSE)+AA4365</f>
        <v>44881.416666666664</v>
      </c>
      <c r="AF4365" s="67">
        <f>IF(V4365="Bangalore",VLOOKUP(V4365,'Branch Wise Work Timelines'!C:G,4,FALSE)+AA4365+1,IF(V4365="Mumbai",VLOOKUP(V4365,'Branch Wise Work Timelines'!C:G,4,FALSE)+AA4365+1,VLOOKUP(V4365,'Branch Wise Work Timelines'!C:G,4,FALSE)+AA4365))</f>
        <v>44881.770833333336</v>
      </c>
      <c r="AG4365" s="67">
        <f>WORKDAY.INTL(AA4365,1,11)+VLOOKUP(V4365,'Branch Wise Work Timelines'!C:G,3,FALSE)</f>
        <v>44882.416666666664</v>
      </c>
      <c r="AH4365" s="69" t="str">
        <f t="shared" ca="1" si="825"/>
        <v>Out of TAT</v>
      </c>
      <c r="AI4365" s="69">
        <f t="shared" ca="1" si="826"/>
        <v>20689</v>
      </c>
      <c r="AJ4365" s="69" t="str">
        <f ca="1">IF(AI4365&lt;0,"0-12",IFERROR(VLOOKUP(AI4365,Breakup[],2,FALSE),"&gt;24"))</f>
        <v>&gt;24</v>
      </c>
      <c r="AK4365" s="69" t="str">
        <f>VLOOKUP(V4365,Master!B:D,3,FALSE)</f>
        <v>South</v>
      </c>
      <c r="AL4365" s="69" t="str">
        <f t="shared" si="827"/>
        <v>Chennai</v>
      </c>
    </row>
    <row r="4366" spans="1:38">
      <c r="A4366" s="14" t="s">
        <v>9061</v>
      </c>
      <c r="B4366" s="54">
        <v>44701.694927580997</v>
      </c>
      <c r="C4366" s="13" t="s">
        <v>1342</v>
      </c>
      <c r="D4366" s="13">
        <v>1970</v>
      </c>
      <c r="E4366" s="13" t="s">
        <v>9062</v>
      </c>
      <c r="F4366" s="13" t="s">
        <v>15</v>
      </c>
      <c r="G4366" s="14">
        <v>1653051626097</v>
      </c>
      <c r="H4366" s="55">
        <v>0.33282407407407399</v>
      </c>
      <c r="I4366" s="33">
        <v>44889.332824074103</v>
      </c>
      <c r="J4366" s="58">
        <v>44889</v>
      </c>
      <c r="K4366" s="13" t="s">
        <v>213</v>
      </c>
      <c r="L4366" s="13" t="s">
        <v>30</v>
      </c>
      <c r="M4366" s="13" t="s">
        <v>214</v>
      </c>
      <c r="N4366" s="13" t="s">
        <v>206</v>
      </c>
      <c r="O4366" s="33" t="s">
        <v>38</v>
      </c>
      <c r="P4366" s="58" t="s">
        <v>38</v>
      </c>
      <c r="Q4366" s="33" t="s">
        <v>207</v>
      </c>
      <c r="R4366" s="14" t="s">
        <v>38</v>
      </c>
      <c r="S4366" s="13" t="s">
        <v>216</v>
      </c>
      <c r="T4366" s="13" t="s">
        <v>217</v>
      </c>
      <c r="U4366" s="33">
        <f t="shared" ca="1" si="816"/>
        <v>45744.56914039352</v>
      </c>
      <c r="V4366" s="13" t="str">
        <f t="shared" si="817"/>
        <v>Bangalore</v>
      </c>
      <c r="W4366" s="13" t="str">
        <f t="shared" si="818"/>
        <v>CLS</v>
      </c>
      <c r="X4366" s="13">
        <f t="shared" si="819"/>
        <v>7</v>
      </c>
      <c r="Y4366" s="13" t="str">
        <f>IFERROR(VLOOKUP(C4366,ReceivingTeam[],2,FALSE),"HelpDesk")</f>
        <v>HelpDesk</v>
      </c>
      <c r="Z4366" s="67">
        <f t="shared" si="820"/>
        <v>44889.916666666664</v>
      </c>
      <c r="AA4366" s="68">
        <f t="shared" si="821"/>
        <v>44889</v>
      </c>
      <c r="AB4366" s="69" t="b">
        <f t="shared" si="822"/>
        <v>1</v>
      </c>
      <c r="AC4366" s="70">
        <f t="shared" si="823"/>
        <v>0.5</v>
      </c>
      <c r="AD4366" s="67">
        <f t="shared" si="824"/>
        <v>44889.916666666664</v>
      </c>
      <c r="AE4366" s="67">
        <f>VLOOKUP(V4366,'Branch Wise Work Timelines'!C:G,3,FALSE)+AA4366</f>
        <v>44889.416666666664</v>
      </c>
      <c r="AF4366" s="67">
        <f>IF(V4366="Bangalore",VLOOKUP(V4366,'Branch Wise Work Timelines'!C:G,4,FALSE)+AA4366+1,IF(V4366="Mumbai",VLOOKUP(V4366,'Branch Wise Work Timelines'!C:G,4,FALSE)+AA4366+1,VLOOKUP(V4366,'Branch Wise Work Timelines'!C:G,4,FALSE)+AA4366))</f>
        <v>44890.104166666664</v>
      </c>
      <c r="AG4366" s="67">
        <f>WORKDAY.INTL(AA4366,1,11)+VLOOKUP(V4366,'Branch Wise Work Timelines'!C:G,3,FALSE)</f>
        <v>44890.416666666664</v>
      </c>
      <c r="AH4366" s="69" t="str">
        <f t="shared" ca="1" si="825"/>
        <v>Out of TAT</v>
      </c>
      <c r="AI4366" s="69">
        <f t="shared" ca="1" si="826"/>
        <v>20512</v>
      </c>
      <c r="AJ4366" s="69" t="str">
        <f ca="1">IF(AI4366&lt;0,"0-12",IFERROR(VLOOKUP(AI4366,Breakup[],2,FALSE),"&gt;24"))</f>
        <v>&gt;24</v>
      </c>
      <c r="AK4366" s="69" t="str">
        <f>VLOOKUP(V4366,Master!B:D,3,FALSE)</f>
        <v>South</v>
      </c>
      <c r="AL4366" s="69" t="str">
        <f t="shared" si="827"/>
        <v>Bangalore-CLS</v>
      </c>
    </row>
    <row r="4367" spans="1:38">
      <c r="A4367" s="14" t="s">
        <v>9063</v>
      </c>
      <c r="B4367" s="54">
        <v>44701.947947766203</v>
      </c>
      <c r="C4367" s="13" t="s">
        <v>1335</v>
      </c>
      <c r="D4367" s="13">
        <v>1323</v>
      </c>
      <c r="E4367" s="13" t="s">
        <v>9064</v>
      </c>
      <c r="F4367" s="13" t="s">
        <v>33</v>
      </c>
      <c r="G4367" s="14">
        <v>1653067592196</v>
      </c>
      <c r="H4367" s="55">
        <v>0.91172453703703704</v>
      </c>
      <c r="I4367" s="33">
        <v>44887.911724537</v>
      </c>
      <c r="J4367" s="58">
        <v>44887</v>
      </c>
      <c r="K4367" s="13" t="s">
        <v>213</v>
      </c>
      <c r="L4367" s="13" t="s">
        <v>30</v>
      </c>
      <c r="M4367" s="13" t="s">
        <v>147</v>
      </c>
      <c r="N4367" s="13" t="s">
        <v>206</v>
      </c>
      <c r="O4367" s="33" t="s">
        <v>38</v>
      </c>
      <c r="P4367" s="58" t="s">
        <v>38</v>
      </c>
      <c r="Q4367" s="33" t="s">
        <v>207</v>
      </c>
      <c r="R4367" s="14" t="s">
        <v>38</v>
      </c>
      <c r="S4367" s="13" t="s">
        <v>208</v>
      </c>
      <c r="T4367" s="13" t="s">
        <v>209</v>
      </c>
      <c r="U4367" s="33">
        <f t="shared" ca="1" si="816"/>
        <v>45744.56914039352</v>
      </c>
      <c r="V4367" s="13" t="str">
        <f t="shared" si="817"/>
        <v>Bangalore</v>
      </c>
      <c r="W4367" s="13" t="str">
        <f t="shared" si="818"/>
        <v>RI</v>
      </c>
      <c r="X4367" s="13">
        <f t="shared" si="819"/>
        <v>21</v>
      </c>
      <c r="Y4367" s="13" t="str">
        <f>IFERROR(VLOOKUP(C4367,ReceivingTeam[],2,FALSE),"HelpDesk")</f>
        <v>HelpDesk</v>
      </c>
      <c r="Z4367" s="67">
        <f t="shared" si="820"/>
        <v>44888.724224537</v>
      </c>
      <c r="AA4367" s="68">
        <f t="shared" si="821"/>
        <v>44887</v>
      </c>
      <c r="AB4367" s="69" t="b">
        <f t="shared" si="822"/>
        <v>1</v>
      </c>
      <c r="AC4367" s="70">
        <f t="shared" si="823"/>
        <v>0.5</v>
      </c>
      <c r="AD4367" s="67">
        <f t="shared" si="824"/>
        <v>44888.724224537</v>
      </c>
      <c r="AE4367" s="67">
        <f>VLOOKUP(V4367,'Branch Wise Work Timelines'!C:G,3,FALSE)+AA4367</f>
        <v>44887.416666666664</v>
      </c>
      <c r="AF4367" s="67">
        <f>IF(V4367="Bangalore",VLOOKUP(V4367,'Branch Wise Work Timelines'!C:G,4,FALSE)+AA4367+1,IF(V4367="Mumbai",VLOOKUP(V4367,'Branch Wise Work Timelines'!C:G,4,FALSE)+AA4367+1,VLOOKUP(V4367,'Branch Wise Work Timelines'!C:G,4,FALSE)+AA4367))</f>
        <v>44888.104166666664</v>
      </c>
      <c r="AG4367" s="67">
        <f>WORKDAY.INTL(AA4367,1,11)+VLOOKUP(V4367,'Branch Wise Work Timelines'!C:G,3,FALSE)</f>
        <v>44888.416666666664</v>
      </c>
      <c r="AH4367" s="69" t="str">
        <f t="shared" ca="1" si="825"/>
        <v>Out of TAT</v>
      </c>
      <c r="AI4367" s="69">
        <f t="shared" ca="1" si="826"/>
        <v>20541</v>
      </c>
      <c r="AJ4367" s="69" t="str">
        <f ca="1">IF(AI4367&lt;0,"0-12",IFERROR(VLOOKUP(AI4367,Breakup[],2,FALSE),"&gt;24"))</f>
        <v>&gt;24</v>
      </c>
      <c r="AK4367" s="69" t="str">
        <f>VLOOKUP(V4367,Master!B:D,3,FALSE)</f>
        <v>South</v>
      </c>
      <c r="AL4367" s="69" t="str">
        <f t="shared" si="827"/>
        <v>Bangalore</v>
      </c>
    </row>
    <row r="4368" spans="1:38">
      <c r="A4368" s="14" t="s">
        <v>9065</v>
      </c>
      <c r="B4368" s="54">
        <v>44701.719899108801</v>
      </c>
      <c r="C4368" s="13" t="s">
        <v>203</v>
      </c>
      <c r="D4368" s="13">
        <v>1122</v>
      </c>
      <c r="E4368" s="13" t="s">
        <v>9066</v>
      </c>
      <c r="F4368" s="13" t="s">
        <v>33</v>
      </c>
      <c r="G4368" s="14">
        <v>1653048164227</v>
      </c>
      <c r="H4368" s="55">
        <v>0.52877314814814802</v>
      </c>
      <c r="I4368" s="33">
        <v>44889.528773148202</v>
      </c>
      <c r="J4368" s="58">
        <v>44889</v>
      </c>
      <c r="K4368" s="13" t="s">
        <v>205</v>
      </c>
      <c r="L4368" s="13" t="s">
        <v>21</v>
      </c>
      <c r="M4368" s="13" t="s">
        <v>203</v>
      </c>
      <c r="N4368" s="13" t="s">
        <v>206</v>
      </c>
      <c r="O4368" s="33" t="s">
        <v>38</v>
      </c>
      <c r="P4368" s="58" t="s">
        <v>38</v>
      </c>
      <c r="Q4368" s="33" t="s">
        <v>207</v>
      </c>
      <c r="R4368" s="14" t="s">
        <v>38</v>
      </c>
      <c r="S4368" s="13" t="s">
        <v>208</v>
      </c>
      <c r="T4368" s="13" t="s">
        <v>209</v>
      </c>
      <c r="U4368" s="33">
        <f t="shared" ca="1" si="816"/>
        <v>45744.56914039352</v>
      </c>
      <c r="V4368" s="13" t="str">
        <f t="shared" si="817"/>
        <v>Baroda</v>
      </c>
      <c r="W4368" s="13" t="str">
        <f t="shared" si="818"/>
        <v>RI</v>
      </c>
      <c r="X4368" s="13">
        <f t="shared" si="819"/>
        <v>12</v>
      </c>
      <c r="Y4368" s="13" t="str">
        <f>IFERROR(VLOOKUP(C4368,ReceivingTeam[],2,FALSE),"HelpDesk")</f>
        <v>HelpDesk</v>
      </c>
      <c r="Z4368" s="67">
        <f t="shared" si="820"/>
        <v>44890.674606481531</v>
      </c>
      <c r="AA4368" s="68">
        <f t="shared" si="821"/>
        <v>44889</v>
      </c>
      <c r="AB4368" s="69" t="b">
        <f t="shared" si="822"/>
        <v>1</v>
      </c>
      <c r="AC4368" s="70">
        <f t="shared" si="823"/>
        <v>0.5</v>
      </c>
      <c r="AD4368" s="67">
        <f t="shared" si="824"/>
        <v>44890.674606481531</v>
      </c>
      <c r="AE4368" s="67">
        <f>VLOOKUP(V4368,'Branch Wise Work Timelines'!C:G,3,FALSE)+AA4368</f>
        <v>44889.416666666664</v>
      </c>
      <c r="AF4368" s="67">
        <f>IF(V4368="Bangalore",VLOOKUP(V4368,'Branch Wise Work Timelines'!C:G,4,FALSE)+AA4368+1,IF(V4368="Mumbai",VLOOKUP(V4368,'Branch Wise Work Timelines'!C:G,4,FALSE)+AA4368+1,VLOOKUP(V4368,'Branch Wise Work Timelines'!C:G,4,FALSE)+AA4368))</f>
        <v>44889.770833333336</v>
      </c>
      <c r="AG4368" s="67">
        <f>WORKDAY.INTL(AA4368,1,11)+VLOOKUP(V4368,'Branch Wise Work Timelines'!C:G,3,FALSE)</f>
        <v>44890.416666666664</v>
      </c>
      <c r="AH4368" s="69" t="str">
        <f t="shared" ca="1" si="825"/>
        <v>Out of TAT</v>
      </c>
      <c r="AI4368" s="69">
        <f t="shared" ca="1" si="826"/>
        <v>20494</v>
      </c>
      <c r="AJ4368" s="69" t="str">
        <f ca="1">IF(AI4368&lt;0,"0-12",IFERROR(VLOOKUP(AI4368,Breakup[],2,FALSE),"&gt;24"))</f>
        <v>&gt;24</v>
      </c>
      <c r="AK4368" s="69" t="str">
        <f>VLOOKUP(V4368,Master!B:D,3,FALSE)</f>
        <v>East</v>
      </c>
      <c r="AL4368" s="69" t="str">
        <f t="shared" si="827"/>
        <v>Baroda</v>
      </c>
    </row>
    <row r="4369" spans="1:38">
      <c r="A4369" s="14" t="s">
        <v>9067</v>
      </c>
      <c r="B4369" s="54">
        <v>44701.700928391198</v>
      </c>
      <c r="C4369" s="13" t="s">
        <v>7273</v>
      </c>
      <c r="D4369" s="13">
        <v>229</v>
      </c>
      <c r="E4369" s="13" t="s">
        <v>9068</v>
      </c>
      <c r="F4369" s="13" t="s">
        <v>33</v>
      </c>
      <c r="G4369" s="14">
        <v>1653047864057</v>
      </c>
      <c r="H4369" s="55">
        <v>0.23049768518518499</v>
      </c>
      <c r="I4369" s="33">
        <v>44888.230497685203</v>
      </c>
      <c r="J4369" s="58">
        <v>44888</v>
      </c>
      <c r="K4369" s="13" t="s">
        <v>325</v>
      </c>
      <c r="L4369" s="13" t="s">
        <v>55</v>
      </c>
      <c r="M4369" s="13" t="s">
        <v>323</v>
      </c>
      <c r="N4369" s="13" t="s">
        <v>215</v>
      </c>
      <c r="O4369" s="33" t="s">
        <v>38</v>
      </c>
      <c r="P4369" s="58" t="s">
        <v>38</v>
      </c>
      <c r="Q4369" s="33" t="s">
        <v>207</v>
      </c>
      <c r="R4369" s="14" t="s">
        <v>38</v>
      </c>
      <c r="S4369" s="13" t="s">
        <v>208</v>
      </c>
      <c r="T4369" s="13" t="s">
        <v>209</v>
      </c>
      <c r="U4369" s="33">
        <f t="shared" ca="1" si="816"/>
        <v>45744.56914039352</v>
      </c>
      <c r="V4369" s="13" t="str">
        <f t="shared" si="817"/>
        <v>Delhi</v>
      </c>
      <c r="W4369" s="13" t="str">
        <f t="shared" si="818"/>
        <v>RI</v>
      </c>
      <c r="X4369" s="13">
        <f t="shared" si="819"/>
        <v>5</v>
      </c>
      <c r="Y4369" s="13" t="str">
        <f>IFERROR(VLOOKUP(C4369,ReceivingTeam[],2,FALSE),"HelpDesk")</f>
        <v>HelpDesk</v>
      </c>
      <c r="Z4369" s="67">
        <f t="shared" si="820"/>
        <v>44889.562499999993</v>
      </c>
      <c r="AA4369" s="68">
        <f t="shared" si="821"/>
        <v>44888</v>
      </c>
      <c r="AB4369" s="69" t="b">
        <f t="shared" si="822"/>
        <v>1</v>
      </c>
      <c r="AC4369" s="70">
        <f t="shared" si="823"/>
        <v>0.5</v>
      </c>
      <c r="AD4369" s="67">
        <f t="shared" si="824"/>
        <v>44889.562499999993</v>
      </c>
      <c r="AE4369" s="67">
        <f>VLOOKUP(V4369,'Branch Wise Work Timelines'!C:G,3,FALSE)+AA4369</f>
        <v>44888.416666666664</v>
      </c>
      <c r="AF4369" s="67">
        <f>IF(V4369="Bangalore",VLOOKUP(V4369,'Branch Wise Work Timelines'!C:G,4,FALSE)+AA4369+1,IF(V4369="Mumbai",VLOOKUP(V4369,'Branch Wise Work Timelines'!C:G,4,FALSE)+AA4369+1,VLOOKUP(V4369,'Branch Wise Work Timelines'!C:G,4,FALSE)+AA4369))</f>
        <v>44888.770833333336</v>
      </c>
      <c r="AG4369" s="67">
        <f>WORKDAY.INTL(AA4369,1,11)+VLOOKUP(V4369,'Branch Wise Work Timelines'!C:G,3,FALSE)</f>
        <v>44889.416666666664</v>
      </c>
      <c r="AH4369" s="69" t="str">
        <f t="shared" ca="1" si="825"/>
        <v>Out of TAT</v>
      </c>
      <c r="AI4369" s="69">
        <f t="shared" ca="1" si="826"/>
        <v>20521</v>
      </c>
      <c r="AJ4369" s="69" t="str">
        <f ca="1">IF(AI4369&lt;0,"0-12",IFERROR(VLOOKUP(AI4369,Breakup[],2,FALSE),"&gt;24"))</f>
        <v>&gt;24</v>
      </c>
      <c r="AK4369" s="69" t="str">
        <f>VLOOKUP(V4369,Master!B:D,3,FALSE)</f>
        <v>North</v>
      </c>
      <c r="AL4369" s="69" t="str">
        <f t="shared" si="827"/>
        <v>Delhi</v>
      </c>
    </row>
    <row r="4370" spans="1:38">
      <c r="A4370" s="14" t="s">
        <v>9069</v>
      </c>
      <c r="B4370" s="54">
        <v>44700.5338227662</v>
      </c>
      <c r="C4370" s="13" t="s">
        <v>6253</v>
      </c>
      <c r="D4370" s="13">
        <v>907</v>
      </c>
      <c r="E4370" s="13" t="s">
        <v>9070</v>
      </c>
      <c r="F4370" s="13" t="s">
        <v>33</v>
      </c>
      <c r="G4370" s="14">
        <v>1653056788057</v>
      </c>
      <c r="H4370" s="55">
        <v>0.27738425925925903</v>
      </c>
      <c r="I4370" s="33">
        <v>44887.277384259301</v>
      </c>
      <c r="J4370" s="58">
        <v>44887</v>
      </c>
      <c r="K4370" s="13" t="s">
        <v>263</v>
      </c>
      <c r="L4370" s="13" t="s">
        <v>69</v>
      </c>
      <c r="M4370" s="13" t="s">
        <v>101</v>
      </c>
      <c r="N4370" s="13" t="s">
        <v>206</v>
      </c>
      <c r="O4370" s="33" t="s">
        <v>38</v>
      </c>
      <c r="P4370" s="58" t="s">
        <v>38</v>
      </c>
      <c r="Q4370" s="33" t="s">
        <v>207</v>
      </c>
      <c r="R4370" s="14" t="s">
        <v>38</v>
      </c>
      <c r="S4370" s="13" t="s">
        <v>208</v>
      </c>
      <c r="T4370" s="13" t="s">
        <v>209</v>
      </c>
      <c r="U4370" s="33">
        <f t="shared" ca="1" si="816"/>
        <v>45744.56914039352</v>
      </c>
      <c r="V4370" s="13" t="str">
        <f t="shared" si="817"/>
        <v>Mumbai</v>
      </c>
      <c r="W4370" s="13" t="str">
        <f t="shared" si="818"/>
        <v>RI</v>
      </c>
      <c r="X4370" s="13">
        <f t="shared" si="819"/>
        <v>6</v>
      </c>
      <c r="Y4370" s="13" t="str">
        <f>IFERROR(VLOOKUP(C4370,ReceivingTeam[],2,FALSE),"HelpDesk")</f>
        <v>HelpDesk</v>
      </c>
      <c r="Z4370" s="67">
        <f t="shared" si="820"/>
        <v>44887.916666666664</v>
      </c>
      <c r="AA4370" s="68">
        <f t="shared" si="821"/>
        <v>44887</v>
      </c>
      <c r="AB4370" s="69" t="b">
        <f t="shared" si="822"/>
        <v>1</v>
      </c>
      <c r="AC4370" s="70">
        <f t="shared" si="823"/>
        <v>0.5</v>
      </c>
      <c r="AD4370" s="67">
        <f t="shared" si="824"/>
        <v>44887.916666666664</v>
      </c>
      <c r="AE4370" s="67">
        <f>VLOOKUP(V4370,'Branch Wise Work Timelines'!C:G,3,FALSE)+AA4370</f>
        <v>44887.416666666664</v>
      </c>
      <c r="AF4370" s="67">
        <f>IF(V4370="Bangalore",VLOOKUP(V4370,'Branch Wise Work Timelines'!C:G,4,FALSE)+AA4370+1,IF(V4370="Mumbai",VLOOKUP(V4370,'Branch Wise Work Timelines'!C:G,4,FALSE)+AA4370+1,VLOOKUP(V4370,'Branch Wise Work Timelines'!C:G,4,FALSE)+AA4370))</f>
        <v>44888.25</v>
      </c>
      <c r="AG4370" s="67">
        <f>WORKDAY.INTL(AA4370,1,11)+VLOOKUP(V4370,'Branch Wise Work Timelines'!C:G,3,FALSE)</f>
        <v>44888.416666666664</v>
      </c>
      <c r="AH4370" s="69" t="str">
        <f t="shared" ca="1" si="825"/>
        <v>Out of TAT</v>
      </c>
      <c r="AI4370" s="69">
        <f t="shared" ca="1" si="826"/>
        <v>20560</v>
      </c>
      <c r="AJ4370" s="69" t="str">
        <f ca="1">IF(AI4370&lt;0,"0-12",IFERROR(VLOOKUP(AI4370,Breakup[],2,FALSE),"&gt;24"))</f>
        <v>&gt;24</v>
      </c>
      <c r="AK4370" s="69" t="str">
        <f>VLOOKUP(V4370,Master!B:D,3,FALSE)</f>
        <v>East</v>
      </c>
      <c r="AL4370" s="69" t="str">
        <f t="shared" si="827"/>
        <v>Mumbai</v>
      </c>
    </row>
    <row r="4371" spans="1:38">
      <c r="A4371" s="14" t="s">
        <v>9071</v>
      </c>
      <c r="B4371" s="54">
        <v>44701.721220682899</v>
      </c>
      <c r="C4371" s="13" t="s">
        <v>89</v>
      </c>
      <c r="D4371" s="13">
        <v>815</v>
      </c>
      <c r="E4371" s="13" t="s">
        <v>9072</v>
      </c>
      <c r="F4371" s="13" t="s">
        <v>15</v>
      </c>
      <c r="G4371" s="14">
        <v>1653051039986</v>
      </c>
      <c r="H4371" s="55">
        <v>0.69462962962963004</v>
      </c>
      <c r="I4371" s="33">
        <v>44888.694629629601</v>
      </c>
      <c r="J4371" s="58">
        <v>44888</v>
      </c>
      <c r="K4371" s="13" t="s">
        <v>213</v>
      </c>
      <c r="L4371" s="13" t="s">
        <v>30</v>
      </c>
      <c r="M4371" s="13" t="s">
        <v>214</v>
      </c>
      <c r="N4371" s="13" t="s">
        <v>215</v>
      </c>
      <c r="O4371" s="33" t="s">
        <v>38</v>
      </c>
      <c r="P4371" s="58" t="s">
        <v>38</v>
      </c>
      <c r="Q4371" s="33" t="s">
        <v>207</v>
      </c>
      <c r="R4371" s="14" t="s">
        <v>38</v>
      </c>
      <c r="S4371" s="13" t="s">
        <v>216</v>
      </c>
      <c r="T4371" s="13" t="s">
        <v>217</v>
      </c>
      <c r="U4371" s="33">
        <f t="shared" ca="1" si="816"/>
        <v>45744.56914039352</v>
      </c>
      <c r="V4371" s="13" t="str">
        <f t="shared" si="817"/>
        <v>Bangalore</v>
      </c>
      <c r="W4371" s="13" t="str">
        <f t="shared" si="818"/>
        <v>CLS</v>
      </c>
      <c r="X4371" s="13">
        <f t="shared" si="819"/>
        <v>16</v>
      </c>
      <c r="Y4371" s="13" t="str">
        <f>IFERROR(VLOOKUP(C4371,ReceivingTeam[],2,FALSE),"HelpDesk")</f>
        <v>Branch office</v>
      </c>
      <c r="Z4371" s="67">
        <f t="shared" si="820"/>
        <v>44889.507129629601</v>
      </c>
      <c r="AA4371" s="68">
        <f t="shared" si="821"/>
        <v>44888</v>
      </c>
      <c r="AB4371" s="69" t="b">
        <f t="shared" si="822"/>
        <v>1</v>
      </c>
      <c r="AC4371" s="70">
        <f t="shared" si="823"/>
        <v>0.5</v>
      </c>
      <c r="AD4371" s="67">
        <f t="shared" si="824"/>
        <v>44889.507129629601</v>
      </c>
      <c r="AE4371" s="67">
        <f>VLOOKUP(V4371,'Branch Wise Work Timelines'!C:G,3,FALSE)+AA4371</f>
        <v>44888.416666666664</v>
      </c>
      <c r="AF4371" s="67">
        <f>IF(V4371="Bangalore",VLOOKUP(V4371,'Branch Wise Work Timelines'!C:G,4,FALSE)+AA4371+1,IF(V4371="Mumbai",VLOOKUP(V4371,'Branch Wise Work Timelines'!C:G,4,FALSE)+AA4371+1,VLOOKUP(V4371,'Branch Wise Work Timelines'!C:G,4,FALSE)+AA4371))</f>
        <v>44889.104166666664</v>
      </c>
      <c r="AG4371" s="67">
        <f>WORKDAY.INTL(AA4371,1,11)+VLOOKUP(V4371,'Branch Wise Work Timelines'!C:G,3,FALSE)</f>
        <v>44889.416666666664</v>
      </c>
      <c r="AH4371" s="69" t="str">
        <f t="shared" ca="1" si="825"/>
        <v>Out of TAT</v>
      </c>
      <c r="AI4371" s="69">
        <f t="shared" ca="1" si="826"/>
        <v>20522</v>
      </c>
      <c r="AJ4371" s="69" t="str">
        <f ca="1">IF(AI4371&lt;0,"0-12",IFERROR(VLOOKUP(AI4371,Breakup[],2,FALSE),"&gt;24"))</f>
        <v>&gt;24</v>
      </c>
      <c r="AK4371" s="69" t="str">
        <f>VLOOKUP(V4371,Master!B:D,3,FALSE)</f>
        <v>South</v>
      </c>
      <c r="AL4371" s="69" t="str">
        <f t="shared" si="827"/>
        <v>Bangalore-CLS</v>
      </c>
    </row>
    <row r="4372" spans="1:38">
      <c r="A4372" s="14" t="s">
        <v>9073</v>
      </c>
      <c r="B4372" s="54">
        <v>44701.667759108801</v>
      </c>
      <c r="C4372" s="13" t="s">
        <v>211</v>
      </c>
      <c r="D4372" s="13">
        <v>1212</v>
      </c>
      <c r="E4372" s="13" t="s">
        <v>9074</v>
      </c>
      <c r="F4372" s="13" t="s">
        <v>15</v>
      </c>
      <c r="G4372" s="14">
        <v>1653050878117</v>
      </c>
      <c r="H4372" s="55">
        <v>0.71385416666666701</v>
      </c>
      <c r="I4372" s="33">
        <v>44886.713854166701</v>
      </c>
      <c r="J4372" s="58">
        <v>44886</v>
      </c>
      <c r="K4372" s="13" t="s">
        <v>213</v>
      </c>
      <c r="L4372" s="13" t="s">
        <v>30</v>
      </c>
      <c r="M4372" s="13" t="s">
        <v>75</v>
      </c>
      <c r="N4372" s="13" t="s">
        <v>206</v>
      </c>
      <c r="O4372" s="33" t="s">
        <v>38</v>
      </c>
      <c r="P4372" s="58" t="s">
        <v>38</v>
      </c>
      <c r="Q4372" s="33" t="s">
        <v>207</v>
      </c>
      <c r="R4372" s="14" t="s">
        <v>38</v>
      </c>
      <c r="S4372" s="13" t="s">
        <v>208</v>
      </c>
      <c r="T4372" s="13" t="s">
        <v>209</v>
      </c>
      <c r="U4372" s="33">
        <f t="shared" ca="1" si="816"/>
        <v>45744.56914039352</v>
      </c>
      <c r="V4372" s="13" t="str">
        <f t="shared" si="817"/>
        <v>Bangalore</v>
      </c>
      <c r="W4372" s="13" t="str">
        <f t="shared" si="818"/>
        <v>CLS</v>
      </c>
      <c r="X4372" s="13">
        <f t="shared" si="819"/>
        <v>17</v>
      </c>
      <c r="Y4372" s="13" t="str">
        <f>IFERROR(VLOOKUP(C4372,ReceivingTeam[],2,FALSE),"HelpDesk")</f>
        <v>HelpDesk</v>
      </c>
      <c r="Z4372" s="67">
        <f t="shared" si="820"/>
        <v>44887.526354166701</v>
      </c>
      <c r="AA4372" s="68">
        <f t="shared" si="821"/>
        <v>44886</v>
      </c>
      <c r="AB4372" s="69" t="b">
        <f t="shared" si="822"/>
        <v>1</v>
      </c>
      <c r="AC4372" s="70">
        <f t="shared" si="823"/>
        <v>0.5</v>
      </c>
      <c r="AD4372" s="67">
        <f t="shared" si="824"/>
        <v>44887.526354166701</v>
      </c>
      <c r="AE4372" s="67">
        <f>VLOOKUP(V4372,'Branch Wise Work Timelines'!C:G,3,FALSE)+AA4372</f>
        <v>44886.416666666664</v>
      </c>
      <c r="AF4372" s="67">
        <f>IF(V4372="Bangalore",VLOOKUP(V4372,'Branch Wise Work Timelines'!C:G,4,FALSE)+AA4372+1,IF(V4372="Mumbai",VLOOKUP(V4372,'Branch Wise Work Timelines'!C:G,4,FALSE)+AA4372+1,VLOOKUP(V4372,'Branch Wise Work Timelines'!C:G,4,FALSE)+AA4372))</f>
        <v>44887.104166666664</v>
      </c>
      <c r="AG4372" s="67">
        <f>WORKDAY.INTL(AA4372,1,11)+VLOOKUP(V4372,'Branch Wise Work Timelines'!C:G,3,FALSE)</f>
        <v>44887.416666666664</v>
      </c>
      <c r="AH4372" s="69" t="str">
        <f t="shared" ca="1" si="825"/>
        <v>Out of TAT</v>
      </c>
      <c r="AI4372" s="69">
        <f t="shared" ca="1" si="826"/>
        <v>20570</v>
      </c>
      <c r="AJ4372" s="69" t="str">
        <f ca="1">IF(AI4372&lt;0,"0-12",IFERROR(VLOOKUP(AI4372,Breakup[],2,FALSE),"&gt;24"))</f>
        <v>&gt;24</v>
      </c>
      <c r="AK4372" s="69" t="str">
        <f>VLOOKUP(V4372,Master!B:D,3,FALSE)</f>
        <v>South</v>
      </c>
      <c r="AL4372" s="69" t="str">
        <f t="shared" si="827"/>
        <v>Bangalore-CLS</v>
      </c>
    </row>
    <row r="4373" spans="1:38">
      <c r="A4373" s="14" t="s">
        <v>9075</v>
      </c>
      <c r="B4373" s="54">
        <v>44701.687870833302</v>
      </c>
      <c r="C4373" s="13" t="s">
        <v>506</v>
      </c>
      <c r="D4373" s="13">
        <v>1449</v>
      </c>
      <c r="E4373" s="13" t="s">
        <v>9076</v>
      </c>
      <c r="F4373" s="13" t="s">
        <v>15</v>
      </c>
      <c r="G4373" s="14">
        <v>1653048896111</v>
      </c>
      <c r="H4373" s="55">
        <v>1.81018518518519E-2</v>
      </c>
      <c r="I4373" s="33">
        <v>44881.018101851798</v>
      </c>
      <c r="J4373" s="58">
        <v>44881</v>
      </c>
      <c r="K4373" s="13" t="s">
        <v>213</v>
      </c>
      <c r="L4373" s="13" t="s">
        <v>30</v>
      </c>
      <c r="M4373" s="13" t="s">
        <v>75</v>
      </c>
      <c r="N4373" s="13" t="s">
        <v>206</v>
      </c>
      <c r="O4373" s="33" t="s">
        <v>38</v>
      </c>
      <c r="P4373" s="58" t="s">
        <v>38</v>
      </c>
      <c r="Q4373" s="33" t="s">
        <v>207</v>
      </c>
      <c r="R4373" s="14" t="s">
        <v>38</v>
      </c>
      <c r="S4373" s="13" t="s">
        <v>216</v>
      </c>
      <c r="T4373" s="13" t="s">
        <v>217</v>
      </c>
      <c r="U4373" s="33">
        <f t="shared" ca="1" si="816"/>
        <v>45744.56914039352</v>
      </c>
      <c r="V4373" s="13" t="str">
        <f t="shared" si="817"/>
        <v>Bangalore</v>
      </c>
      <c r="W4373" s="13" t="str">
        <f t="shared" si="818"/>
        <v>CLS</v>
      </c>
      <c r="X4373" s="13">
        <f t="shared" si="819"/>
        <v>0</v>
      </c>
      <c r="Y4373" s="13" t="str">
        <f>IFERROR(VLOOKUP(C4373,ReceivingTeam[],2,FALSE),"HelpDesk")</f>
        <v>HelpDesk</v>
      </c>
      <c r="Z4373" s="67">
        <f t="shared" si="820"/>
        <v>44881.916666666664</v>
      </c>
      <c r="AA4373" s="68">
        <f t="shared" si="821"/>
        <v>44881</v>
      </c>
      <c r="AB4373" s="69" t="b">
        <f t="shared" si="822"/>
        <v>1</v>
      </c>
      <c r="AC4373" s="70">
        <f t="shared" si="823"/>
        <v>0.5</v>
      </c>
      <c r="AD4373" s="67">
        <f t="shared" si="824"/>
        <v>44881.916666666664</v>
      </c>
      <c r="AE4373" s="67">
        <f>VLOOKUP(V4373,'Branch Wise Work Timelines'!C:G,3,FALSE)+AA4373</f>
        <v>44881.416666666664</v>
      </c>
      <c r="AF4373" s="67">
        <f>IF(V4373="Bangalore",VLOOKUP(V4373,'Branch Wise Work Timelines'!C:G,4,FALSE)+AA4373+1,IF(V4373="Mumbai",VLOOKUP(V4373,'Branch Wise Work Timelines'!C:G,4,FALSE)+AA4373+1,VLOOKUP(V4373,'Branch Wise Work Timelines'!C:G,4,FALSE)+AA4373))</f>
        <v>44882.104166666664</v>
      </c>
      <c r="AG4373" s="67">
        <f>WORKDAY.INTL(AA4373,1,11)+VLOOKUP(V4373,'Branch Wise Work Timelines'!C:G,3,FALSE)</f>
        <v>44882.416666666664</v>
      </c>
      <c r="AH4373" s="69" t="str">
        <f t="shared" ca="1" si="825"/>
        <v>Out of TAT</v>
      </c>
      <c r="AI4373" s="69">
        <f t="shared" ca="1" si="826"/>
        <v>20704</v>
      </c>
      <c r="AJ4373" s="69" t="str">
        <f ca="1">IF(AI4373&lt;0,"0-12",IFERROR(VLOOKUP(AI4373,Breakup[],2,FALSE),"&gt;24"))</f>
        <v>&gt;24</v>
      </c>
      <c r="AK4373" s="69" t="str">
        <f>VLOOKUP(V4373,Master!B:D,3,FALSE)</f>
        <v>South</v>
      </c>
      <c r="AL4373" s="69" t="str">
        <f t="shared" si="827"/>
        <v>Bangalore-CLS</v>
      </c>
    </row>
    <row r="4374" spans="1:38">
      <c r="A4374" s="14" t="s">
        <v>9077</v>
      </c>
      <c r="B4374" s="54">
        <v>44701.669023460701</v>
      </c>
      <c r="C4374" s="13" t="s">
        <v>1342</v>
      </c>
      <c r="D4374" s="13">
        <v>1605</v>
      </c>
      <c r="E4374" s="13" t="s">
        <v>9078</v>
      </c>
      <c r="F4374" s="13" t="s">
        <v>15</v>
      </c>
      <c r="G4374" s="14">
        <v>1653051626097</v>
      </c>
      <c r="H4374" s="55">
        <v>0.57144675925925903</v>
      </c>
      <c r="I4374" s="33">
        <v>44886.571446759299</v>
      </c>
      <c r="J4374" s="58">
        <v>44886</v>
      </c>
      <c r="K4374" s="13" t="s">
        <v>213</v>
      </c>
      <c r="L4374" s="13" t="s">
        <v>30</v>
      </c>
      <c r="M4374" s="13" t="s">
        <v>214</v>
      </c>
      <c r="N4374" s="13" t="s">
        <v>206</v>
      </c>
      <c r="O4374" s="33" t="s">
        <v>38</v>
      </c>
      <c r="P4374" s="58" t="s">
        <v>38</v>
      </c>
      <c r="Q4374" s="33" t="s">
        <v>207</v>
      </c>
      <c r="R4374" s="14" t="s">
        <v>38</v>
      </c>
      <c r="S4374" s="13" t="s">
        <v>216</v>
      </c>
      <c r="T4374" s="13" t="s">
        <v>217</v>
      </c>
      <c r="U4374" s="33">
        <f t="shared" ca="1" si="816"/>
        <v>45744.56914039352</v>
      </c>
      <c r="V4374" s="13" t="str">
        <f t="shared" si="817"/>
        <v>Bangalore</v>
      </c>
      <c r="W4374" s="13" t="str">
        <f t="shared" si="818"/>
        <v>CLS</v>
      </c>
      <c r="X4374" s="13">
        <f t="shared" si="819"/>
        <v>13</v>
      </c>
      <c r="Y4374" s="13" t="str">
        <f>IFERROR(VLOOKUP(C4374,ReceivingTeam[],2,FALSE),"HelpDesk")</f>
        <v>HelpDesk</v>
      </c>
      <c r="Z4374" s="67">
        <f t="shared" si="820"/>
        <v>44887.071446759299</v>
      </c>
      <c r="AA4374" s="68">
        <f t="shared" si="821"/>
        <v>44886</v>
      </c>
      <c r="AB4374" s="69" t="b">
        <f t="shared" si="822"/>
        <v>1</v>
      </c>
      <c r="AC4374" s="70">
        <f t="shared" si="823"/>
        <v>0.5</v>
      </c>
      <c r="AD4374" s="67">
        <f t="shared" si="824"/>
        <v>44887.071446759299</v>
      </c>
      <c r="AE4374" s="67">
        <f>VLOOKUP(V4374,'Branch Wise Work Timelines'!C:G,3,FALSE)+AA4374</f>
        <v>44886.416666666664</v>
      </c>
      <c r="AF4374" s="67">
        <f>IF(V4374="Bangalore",VLOOKUP(V4374,'Branch Wise Work Timelines'!C:G,4,FALSE)+AA4374+1,IF(V4374="Mumbai",VLOOKUP(V4374,'Branch Wise Work Timelines'!C:G,4,FALSE)+AA4374+1,VLOOKUP(V4374,'Branch Wise Work Timelines'!C:G,4,FALSE)+AA4374))</f>
        <v>44887.104166666664</v>
      </c>
      <c r="AG4374" s="67">
        <f>WORKDAY.INTL(AA4374,1,11)+VLOOKUP(V4374,'Branch Wise Work Timelines'!C:G,3,FALSE)</f>
        <v>44887.416666666664</v>
      </c>
      <c r="AH4374" s="69" t="str">
        <f t="shared" ca="1" si="825"/>
        <v>Out of TAT</v>
      </c>
      <c r="AI4374" s="69">
        <f t="shared" ca="1" si="826"/>
        <v>20580</v>
      </c>
      <c r="AJ4374" s="69" t="str">
        <f ca="1">IF(AI4374&lt;0,"0-12",IFERROR(VLOOKUP(AI4374,Breakup[],2,FALSE),"&gt;24"))</f>
        <v>&gt;24</v>
      </c>
      <c r="AK4374" s="69" t="str">
        <f>VLOOKUP(V4374,Master!B:D,3,FALSE)</f>
        <v>South</v>
      </c>
      <c r="AL4374" s="69" t="str">
        <f t="shared" si="827"/>
        <v>Bangalore-CLS</v>
      </c>
    </row>
    <row r="4375" spans="1:38">
      <c r="A4375" s="14" t="s">
        <v>9079</v>
      </c>
      <c r="B4375" s="54">
        <v>44701.674944942097</v>
      </c>
      <c r="C4375" s="13" t="s">
        <v>377</v>
      </c>
      <c r="D4375" s="13">
        <v>1987</v>
      </c>
      <c r="E4375" s="13" t="s">
        <v>9080</v>
      </c>
      <c r="F4375" s="13" t="s">
        <v>15</v>
      </c>
      <c r="G4375" s="14">
        <v>1653050074123</v>
      </c>
      <c r="H4375" s="55">
        <v>0.27771990740740699</v>
      </c>
      <c r="I4375" s="33">
        <v>44890.277719907397</v>
      </c>
      <c r="J4375" s="58">
        <v>44890</v>
      </c>
      <c r="K4375" s="13" t="s">
        <v>213</v>
      </c>
      <c r="L4375" s="13" t="s">
        <v>30</v>
      </c>
      <c r="M4375" s="13" t="s">
        <v>75</v>
      </c>
      <c r="N4375" s="13" t="s">
        <v>206</v>
      </c>
      <c r="O4375" s="33" t="s">
        <v>38</v>
      </c>
      <c r="P4375" s="58" t="s">
        <v>38</v>
      </c>
      <c r="Q4375" s="33" t="s">
        <v>207</v>
      </c>
      <c r="R4375" s="14" t="s">
        <v>38</v>
      </c>
      <c r="S4375" s="13" t="s">
        <v>216</v>
      </c>
      <c r="T4375" s="13" t="s">
        <v>217</v>
      </c>
      <c r="U4375" s="33">
        <f t="shared" ca="1" si="816"/>
        <v>45744.56914039352</v>
      </c>
      <c r="V4375" s="13" t="str">
        <f t="shared" si="817"/>
        <v>Bangalore</v>
      </c>
      <c r="W4375" s="13" t="str">
        <f t="shared" si="818"/>
        <v>CLS</v>
      </c>
      <c r="X4375" s="13">
        <f t="shared" si="819"/>
        <v>6</v>
      </c>
      <c r="Y4375" s="13" t="str">
        <f>IFERROR(VLOOKUP(C4375,ReceivingTeam[],2,FALSE),"HelpDesk")</f>
        <v>HelpDesk</v>
      </c>
      <c r="Z4375" s="67">
        <f t="shared" si="820"/>
        <v>44890.916666666664</v>
      </c>
      <c r="AA4375" s="68">
        <f t="shared" si="821"/>
        <v>44890</v>
      </c>
      <c r="AB4375" s="69" t="b">
        <f t="shared" si="822"/>
        <v>1</v>
      </c>
      <c r="AC4375" s="70">
        <f t="shared" si="823"/>
        <v>0.5</v>
      </c>
      <c r="AD4375" s="67">
        <f t="shared" si="824"/>
        <v>44890.916666666664</v>
      </c>
      <c r="AE4375" s="67">
        <f>VLOOKUP(V4375,'Branch Wise Work Timelines'!C:G,3,FALSE)+AA4375</f>
        <v>44890.416666666664</v>
      </c>
      <c r="AF4375" s="67">
        <f>IF(V4375="Bangalore",VLOOKUP(V4375,'Branch Wise Work Timelines'!C:G,4,FALSE)+AA4375+1,IF(V4375="Mumbai",VLOOKUP(V4375,'Branch Wise Work Timelines'!C:G,4,FALSE)+AA4375+1,VLOOKUP(V4375,'Branch Wise Work Timelines'!C:G,4,FALSE)+AA4375))</f>
        <v>44891.104166666664</v>
      </c>
      <c r="AG4375" s="67">
        <f>WORKDAY.INTL(AA4375,1,11)+VLOOKUP(V4375,'Branch Wise Work Timelines'!C:G,3,FALSE)</f>
        <v>44891.416666666664</v>
      </c>
      <c r="AH4375" s="69" t="str">
        <f t="shared" ca="1" si="825"/>
        <v>Out of TAT</v>
      </c>
      <c r="AI4375" s="69">
        <f t="shared" ca="1" si="826"/>
        <v>20488</v>
      </c>
      <c r="AJ4375" s="69" t="str">
        <f ca="1">IF(AI4375&lt;0,"0-12",IFERROR(VLOOKUP(AI4375,Breakup[],2,FALSE),"&gt;24"))</f>
        <v>&gt;24</v>
      </c>
      <c r="AK4375" s="69" t="str">
        <f>VLOOKUP(V4375,Master!B:D,3,FALSE)</f>
        <v>South</v>
      </c>
      <c r="AL4375" s="69" t="str">
        <f t="shared" si="827"/>
        <v>Bangalore-CLS</v>
      </c>
    </row>
    <row r="4376" spans="1:38">
      <c r="A4376" s="14" t="s">
        <v>9081</v>
      </c>
      <c r="B4376" s="54">
        <v>44701.837544525501</v>
      </c>
      <c r="C4376" s="13" t="s">
        <v>114</v>
      </c>
      <c r="D4376" s="13">
        <v>1280</v>
      </c>
      <c r="E4376" s="13" t="s">
        <v>9082</v>
      </c>
      <c r="F4376" s="13" t="s">
        <v>33</v>
      </c>
      <c r="G4376" s="14">
        <v>1653057688131</v>
      </c>
      <c r="H4376" s="55">
        <v>0.107893518518519</v>
      </c>
      <c r="I4376" s="33">
        <v>44886.1078935185</v>
      </c>
      <c r="J4376" s="58">
        <v>44886</v>
      </c>
      <c r="K4376" s="13" t="s">
        <v>263</v>
      </c>
      <c r="L4376" s="13" t="s">
        <v>69</v>
      </c>
      <c r="M4376" s="13" t="s">
        <v>101</v>
      </c>
      <c r="N4376" s="13" t="s">
        <v>206</v>
      </c>
      <c r="O4376" s="33" t="s">
        <v>38</v>
      </c>
      <c r="P4376" s="58" t="s">
        <v>38</v>
      </c>
      <c r="Q4376" s="33" t="s">
        <v>207</v>
      </c>
      <c r="R4376" s="14" t="s">
        <v>38</v>
      </c>
      <c r="S4376" s="13" t="s">
        <v>208</v>
      </c>
      <c r="T4376" s="13" t="s">
        <v>209</v>
      </c>
      <c r="U4376" s="33">
        <f t="shared" ca="1" si="816"/>
        <v>45744.56914039352</v>
      </c>
      <c r="V4376" s="13" t="str">
        <f t="shared" si="817"/>
        <v>Mumbai</v>
      </c>
      <c r="W4376" s="13" t="str">
        <f t="shared" si="818"/>
        <v>RI</v>
      </c>
      <c r="X4376" s="13">
        <f t="shared" si="819"/>
        <v>2</v>
      </c>
      <c r="Y4376" s="13" t="str">
        <f>IFERROR(VLOOKUP(C4376,ReceivingTeam[],2,FALSE),"HelpDesk")</f>
        <v>Branch office</v>
      </c>
      <c r="Z4376" s="67">
        <f t="shared" si="820"/>
        <v>44886.916666666664</v>
      </c>
      <c r="AA4376" s="68">
        <f t="shared" si="821"/>
        <v>44886</v>
      </c>
      <c r="AB4376" s="69" t="b">
        <f t="shared" si="822"/>
        <v>1</v>
      </c>
      <c r="AC4376" s="70">
        <f t="shared" si="823"/>
        <v>0.5</v>
      </c>
      <c r="AD4376" s="67">
        <f t="shared" si="824"/>
        <v>44886.916666666664</v>
      </c>
      <c r="AE4376" s="67">
        <f>VLOOKUP(V4376,'Branch Wise Work Timelines'!C:G,3,FALSE)+AA4376</f>
        <v>44886.416666666664</v>
      </c>
      <c r="AF4376" s="67">
        <f>IF(V4376="Bangalore",VLOOKUP(V4376,'Branch Wise Work Timelines'!C:G,4,FALSE)+AA4376+1,IF(V4376="Mumbai",VLOOKUP(V4376,'Branch Wise Work Timelines'!C:G,4,FALSE)+AA4376+1,VLOOKUP(V4376,'Branch Wise Work Timelines'!C:G,4,FALSE)+AA4376))</f>
        <v>44887.25</v>
      </c>
      <c r="AG4376" s="67">
        <f>WORKDAY.INTL(AA4376,1,11)+VLOOKUP(V4376,'Branch Wise Work Timelines'!C:G,3,FALSE)</f>
        <v>44887.416666666664</v>
      </c>
      <c r="AH4376" s="69" t="str">
        <f t="shared" ca="1" si="825"/>
        <v>Out of TAT</v>
      </c>
      <c r="AI4376" s="69">
        <f t="shared" ca="1" si="826"/>
        <v>20584</v>
      </c>
      <c r="AJ4376" s="69" t="str">
        <f ca="1">IF(AI4376&lt;0,"0-12",IFERROR(VLOOKUP(AI4376,Breakup[],2,FALSE),"&gt;24"))</f>
        <v>&gt;24</v>
      </c>
      <c r="AK4376" s="69" t="str">
        <f>VLOOKUP(V4376,Master!B:D,3,FALSE)</f>
        <v>East</v>
      </c>
      <c r="AL4376" s="69" t="str">
        <f t="shared" si="827"/>
        <v>Mumbai</v>
      </c>
    </row>
    <row r="4377" spans="1:38">
      <c r="A4377" s="14" t="s">
        <v>9083</v>
      </c>
      <c r="B4377" s="54">
        <v>44700.495084918999</v>
      </c>
      <c r="C4377" s="13" t="s">
        <v>6396</v>
      </c>
      <c r="D4377" s="13">
        <v>1409</v>
      </c>
      <c r="E4377" s="13" t="s">
        <v>9084</v>
      </c>
      <c r="F4377" s="13" t="s">
        <v>33</v>
      </c>
      <c r="G4377" s="14">
        <v>1653056662937</v>
      </c>
      <c r="H4377" s="55">
        <v>0.32940972222222198</v>
      </c>
      <c r="I4377" s="33">
        <v>44881.329409722202</v>
      </c>
      <c r="J4377" s="58">
        <v>44881</v>
      </c>
      <c r="K4377" s="13" t="s">
        <v>263</v>
      </c>
      <c r="L4377" s="13" t="s">
        <v>69</v>
      </c>
      <c r="M4377" s="13" t="s">
        <v>101</v>
      </c>
      <c r="N4377" s="13" t="s">
        <v>206</v>
      </c>
      <c r="O4377" s="33" t="s">
        <v>38</v>
      </c>
      <c r="P4377" s="58" t="s">
        <v>38</v>
      </c>
      <c r="Q4377" s="33" t="s">
        <v>207</v>
      </c>
      <c r="R4377" s="14" t="s">
        <v>38</v>
      </c>
      <c r="S4377" s="13" t="s">
        <v>208</v>
      </c>
      <c r="T4377" s="13" t="s">
        <v>209</v>
      </c>
      <c r="U4377" s="33">
        <f t="shared" ca="1" si="816"/>
        <v>45744.56914039352</v>
      </c>
      <c r="V4377" s="13" t="str">
        <f t="shared" si="817"/>
        <v>Mumbai</v>
      </c>
      <c r="W4377" s="13" t="str">
        <f t="shared" si="818"/>
        <v>RI</v>
      </c>
      <c r="X4377" s="13">
        <f t="shared" si="819"/>
        <v>7</v>
      </c>
      <c r="Y4377" s="13" t="str">
        <f>IFERROR(VLOOKUP(C4377,ReceivingTeam[],2,FALSE),"HelpDesk")</f>
        <v>HelpDesk</v>
      </c>
      <c r="Z4377" s="67">
        <f t="shared" si="820"/>
        <v>44881.916666666664</v>
      </c>
      <c r="AA4377" s="68">
        <f t="shared" si="821"/>
        <v>44881</v>
      </c>
      <c r="AB4377" s="69" t="b">
        <f t="shared" si="822"/>
        <v>1</v>
      </c>
      <c r="AC4377" s="70">
        <f t="shared" si="823"/>
        <v>0.5</v>
      </c>
      <c r="AD4377" s="67">
        <f t="shared" si="824"/>
        <v>44881.916666666664</v>
      </c>
      <c r="AE4377" s="67">
        <f>VLOOKUP(V4377,'Branch Wise Work Timelines'!C:G,3,FALSE)+AA4377</f>
        <v>44881.416666666664</v>
      </c>
      <c r="AF4377" s="67">
        <f>IF(V4377="Bangalore",VLOOKUP(V4377,'Branch Wise Work Timelines'!C:G,4,FALSE)+AA4377+1,IF(V4377="Mumbai",VLOOKUP(V4377,'Branch Wise Work Timelines'!C:G,4,FALSE)+AA4377+1,VLOOKUP(V4377,'Branch Wise Work Timelines'!C:G,4,FALSE)+AA4377))</f>
        <v>44882.25</v>
      </c>
      <c r="AG4377" s="67">
        <f>WORKDAY.INTL(AA4377,1,11)+VLOOKUP(V4377,'Branch Wise Work Timelines'!C:G,3,FALSE)</f>
        <v>44882.416666666664</v>
      </c>
      <c r="AH4377" s="69" t="str">
        <f t="shared" ca="1" si="825"/>
        <v>Out of TAT</v>
      </c>
      <c r="AI4377" s="69">
        <f t="shared" ca="1" si="826"/>
        <v>20704</v>
      </c>
      <c r="AJ4377" s="69" t="str">
        <f ca="1">IF(AI4377&lt;0,"0-12",IFERROR(VLOOKUP(AI4377,Breakup[],2,FALSE),"&gt;24"))</f>
        <v>&gt;24</v>
      </c>
      <c r="AK4377" s="69" t="str">
        <f>VLOOKUP(V4377,Master!B:D,3,FALSE)</f>
        <v>East</v>
      </c>
      <c r="AL4377" s="69" t="str">
        <f t="shared" si="827"/>
        <v>Mumbai</v>
      </c>
    </row>
    <row r="4378" spans="1:38">
      <c r="A4378" s="14" t="s">
        <v>9085</v>
      </c>
      <c r="B4378" s="54">
        <v>44701.8273277431</v>
      </c>
      <c r="C4378" s="13" t="s">
        <v>460</v>
      </c>
      <c r="D4378" s="13">
        <v>1294</v>
      </c>
      <c r="E4378" s="13" t="s">
        <v>9086</v>
      </c>
      <c r="F4378" s="13" t="s">
        <v>33</v>
      </c>
      <c r="G4378" s="14">
        <v>1653057891591</v>
      </c>
      <c r="H4378" s="55">
        <v>0.230138888888889</v>
      </c>
      <c r="I4378" s="33">
        <v>44891.230138888903</v>
      </c>
      <c r="J4378" s="58">
        <v>44891</v>
      </c>
      <c r="K4378" s="13" t="s">
        <v>213</v>
      </c>
      <c r="L4378" s="13" t="s">
        <v>30</v>
      </c>
      <c r="M4378" s="13" t="s">
        <v>282</v>
      </c>
      <c r="N4378" s="13" t="s">
        <v>206</v>
      </c>
      <c r="O4378" s="33">
        <v>44891.301018518498</v>
      </c>
      <c r="P4378" s="58">
        <v>44891</v>
      </c>
      <c r="Q4378" s="33" t="s">
        <v>237</v>
      </c>
      <c r="R4378" s="14">
        <v>154</v>
      </c>
      <c r="S4378" s="13" t="s">
        <v>216</v>
      </c>
      <c r="T4378" s="13" t="s">
        <v>278</v>
      </c>
      <c r="U4378" s="33">
        <f t="shared" ca="1" si="816"/>
        <v>45744.56914039352</v>
      </c>
      <c r="V4378" s="13" t="str">
        <f t="shared" si="817"/>
        <v>Bangalore</v>
      </c>
      <c r="W4378" s="13" t="str">
        <f t="shared" si="818"/>
        <v>RI</v>
      </c>
      <c r="X4378" s="13">
        <f t="shared" si="819"/>
        <v>5</v>
      </c>
      <c r="Y4378" s="13" t="str">
        <f>IFERROR(VLOOKUP(C4378,ReceivingTeam[],2,FALSE),"HelpDesk")</f>
        <v>HelpDesk</v>
      </c>
      <c r="Z4378" s="67">
        <f t="shared" si="820"/>
        <v>44895.729166666664</v>
      </c>
      <c r="AA4378" s="68">
        <f t="shared" si="821"/>
        <v>44891</v>
      </c>
      <c r="AB4378" s="69" t="b">
        <f t="shared" si="822"/>
        <v>1</v>
      </c>
      <c r="AC4378" s="70">
        <f t="shared" si="823"/>
        <v>3</v>
      </c>
      <c r="AD4378" s="67">
        <f t="shared" si="824"/>
        <v>44895.729166666664</v>
      </c>
      <c r="AE4378" s="67">
        <f>VLOOKUP(V4378,'Branch Wise Work Timelines'!C:G,3,FALSE)+AA4378</f>
        <v>44891.416666666664</v>
      </c>
      <c r="AF4378" s="67">
        <f>IF(V4378="Bangalore",VLOOKUP(V4378,'Branch Wise Work Timelines'!C:G,4,FALSE)+AA4378+1,IF(V4378="Mumbai",VLOOKUP(V4378,'Branch Wise Work Timelines'!C:G,4,FALSE)+AA4378+1,VLOOKUP(V4378,'Branch Wise Work Timelines'!C:G,4,FALSE)+AA4378))</f>
        <v>44892.104166666664</v>
      </c>
      <c r="AG4378" s="67">
        <f>WORKDAY.INTL(AA4378,1,11)+VLOOKUP(V4378,'Branch Wise Work Timelines'!C:G,3,FALSE)</f>
        <v>44893.416666666664</v>
      </c>
      <c r="AH4378" s="69" t="str">
        <f t="shared" si="825"/>
        <v>Met</v>
      </c>
      <c r="AI4378" s="69">
        <f t="shared" ca="1" si="826"/>
        <v>20373</v>
      </c>
      <c r="AJ4378" s="69" t="str">
        <f ca="1">IF(AI4378&lt;0,"0-12",IFERROR(VLOOKUP(AI4378,Breakup[],2,FALSE),"&gt;24"))</f>
        <v>&gt;24</v>
      </c>
      <c r="AK4378" s="69" t="str">
        <f>VLOOKUP(V4378,Master!B:D,3,FALSE)</f>
        <v>South</v>
      </c>
      <c r="AL4378" s="69" t="str">
        <f t="shared" si="827"/>
        <v>Bangalore</v>
      </c>
    </row>
    <row r="4379" spans="1:38">
      <c r="A4379" s="14" t="s">
        <v>9087</v>
      </c>
      <c r="B4379" s="54">
        <v>44701.704896955998</v>
      </c>
      <c r="C4379" s="13" t="s">
        <v>497</v>
      </c>
      <c r="D4379" s="13">
        <v>182</v>
      </c>
      <c r="E4379" s="13" t="s">
        <v>9088</v>
      </c>
      <c r="F4379" s="13" t="s">
        <v>33</v>
      </c>
      <c r="G4379" s="14">
        <v>1653047067096</v>
      </c>
      <c r="H4379" s="55">
        <v>0.172048611111111</v>
      </c>
      <c r="I4379" s="33">
        <v>44884.172048611101</v>
      </c>
      <c r="J4379" s="58">
        <v>44884</v>
      </c>
      <c r="K4379" s="13" t="s">
        <v>452</v>
      </c>
      <c r="L4379" s="13" t="s">
        <v>36</v>
      </c>
      <c r="M4379" s="13" t="s">
        <v>497</v>
      </c>
      <c r="N4379" s="13" t="s">
        <v>206</v>
      </c>
      <c r="O4379" s="33" t="s">
        <v>38</v>
      </c>
      <c r="P4379" s="58" t="s">
        <v>38</v>
      </c>
      <c r="Q4379" s="33" t="s">
        <v>207</v>
      </c>
      <c r="R4379" s="14" t="s">
        <v>38</v>
      </c>
      <c r="S4379" s="13" t="s">
        <v>216</v>
      </c>
      <c r="T4379" s="13" t="s">
        <v>278</v>
      </c>
      <c r="U4379" s="33">
        <f t="shared" ca="1" si="816"/>
        <v>45744.56914039352</v>
      </c>
      <c r="V4379" s="13" t="str">
        <f t="shared" si="817"/>
        <v>Chennai</v>
      </c>
      <c r="W4379" s="13" t="str">
        <f t="shared" si="818"/>
        <v>RI</v>
      </c>
      <c r="X4379" s="13">
        <f t="shared" si="819"/>
        <v>4</v>
      </c>
      <c r="Y4379" s="13" t="str">
        <f>IFERROR(VLOOKUP(C4379,ReceivingTeam[],2,FALSE),"HelpDesk")</f>
        <v>HelpDesk</v>
      </c>
      <c r="Z4379" s="67">
        <f t="shared" si="820"/>
        <v>44889.062499999993</v>
      </c>
      <c r="AA4379" s="68">
        <f t="shared" si="821"/>
        <v>44884</v>
      </c>
      <c r="AB4379" s="69" t="b">
        <f t="shared" si="822"/>
        <v>1</v>
      </c>
      <c r="AC4379" s="70">
        <f t="shared" si="823"/>
        <v>3</v>
      </c>
      <c r="AD4379" s="67">
        <f t="shared" si="824"/>
        <v>44889.062499999993</v>
      </c>
      <c r="AE4379" s="67">
        <f>VLOOKUP(V4379,'Branch Wise Work Timelines'!C:G,3,FALSE)+AA4379</f>
        <v>44884.416666666664</v>
      </c>
      <c r="AF4379" s="67">
        <f>IF(V4379="Bangalore",VLOOKUP(V4379,'Branch Wise Work Timelines'!C:G,4,FALSE)+AA4379+1,IF(V4379="Mumbai",VLOOKUP(V4379,'Branch Wise Work Timelines'!C:G,4,FALSE)+AA4379+1,VLOOKUP(V4379,'Branch Wise Work Timelines'!C:G,4,FALSE)+AA4379))</f>
        <v>44884.770833333336</v>
      </c>
      <c r="AG4379" s="67">
        <f>WORKDAY.INTL(AA4379,1,11)+VLOOKUP(V4379,'Branch Wise Work Timelines'!C:G,3,FALSE)</f>
        <v>44886.416666666664</v>
      </c>
      <c r="AH4379" s="69" t="str">
        <f t="shared" ca="1" si="825"/>
        <v>Out of TAT</v>
      </c>
      <c r="AI4379" s="69">
        <f t="shared" ca="1" si="826"/>
        <v>20533</v>
      </c>
      <c r="AJ4379" s="69" t="str">
        <f ca="1">IF(AI4379&lt;0,"0-12",IFERROR(VLOOKUP(AI4379,Breakup[],2,FALSE),"&gt;24"))</f>
        <v>&gt;24</v>
      </c>
      <c r="AK4379" s="69" t="str">
        <f>VLOOKUP(V4379,Master!B:D,3,FALSE)</f>
        <v>South</v>
      </c>
      <c r="AL4379" s="69" t="str">
        <f t="shared" si="827"/>
        <v>Chennai</v>
      </c>
    </row>
    <row r="4380" spans="1:38">
      <c r="A4380" s="14" t="s">
        <v>9089</v>
      </c>
      <c r="B4380" s="54">
        <v>44701.857821874997</v>
      </c>
      <c r="C4380" s="13" t="s">
        <v>1335</v>
      </c>
      <c r="D4380" s="13">
        <v>521</v>
      </c>
      <c r="E4380" s="13" t="s">
        <v>9090</v>
      </c>
      <c r="F4380" s="13" t="s">
        <v>33</v>
      </c>
      <c r="G4380" s="14">
        <v>1653061650415</v>
      </c>
      <c r="H4380" s="55">
        <v>0.99574074074074104</v>
      </c>
      <c r="I4380" s="33">
        <v>44884.995740740698</v>
      </c>
      <c r="J4380" s="58">
        <v>44884</v>
      </c>
      <c r="K4380" s="13" t="s">
        <v>213</v>
      </c>
      <c r="L4380" s="13" t="s">
        <v>30</v>
      </c>
      <c r="M4380" s="13" t="s">
        <v>282</v>
      </c>
      <c r="N4380" s="13" t="s">
        <v>206</v>
      </c>
      <c r="O4380" s="33" t="s">
        <v>38</v>
      </c>
      <c r="P4380" s="58" t="s">
        <v>38</v>
      </c>
      <c r="Q4380" s="33" t="s">
        <v>207</v>
      </c>
      <c r="R4380" s="14" t="s">
        <v>38</v>
      </c>
      <c r="S4380" s="13" t="s">
        <v>216</v>
      </c>
      <c r="T4380" s="13" t="s">
        <v>278</v>
      </c>
      <c r="U4380" s="33">
        <f t="shared" ca="1" si="816"/>
        <v>45744.56914039352</v>
      </c>
      <c r="V4380" s="13" t="str">
        <f t="shared" si="817"/>
        <v>Bangalore</v>
      </c>
      <c r="W4380" s="13" t="str">
        <f t="shared" si="818"/>
        <v>RI</v>
      </c>
      <c r="X4380" s="13">
        <f t="shared" si="819"/>
        <v>23</v>
      </c>
      <c r="Y4380" s="13" t="str">
        <f>IFERROR(VLOOKUP(C4380,ReceivingTeam[],2,FALSE),"HelpDesk")</f>
        <v>HelpDesk</v>
      </c>
      <c r="Z4380" s="67">
        <f t="shared" si="820"/>
        <v>44889.308240740698</v>
      </c>
      <c r="AA4380" s="68">
        <f t="shared" si="821"/>
        <v>44884</v>
      </c>
      <c r="AB4380" s="69" t="b">
        <f t="shared" si="822"/>
        <v>1</v>
      </c>
      <c r="AC4380" s="70">
        <f t="shared" si="823"/>
        <v>3</v>
      </c>
      <c r="AD4380" s="67">
        <f t="shared" si="824"/>
        <v>44889.308240740698</v>
      </c>
      <c r="AE4380" s="67">
        <f>VLOOKUP(V4380,'Branch Wise Work Timelines'!C:G,3,FALSE)+AA4380</f>
        <v>44884.416666666664</v>
      </c>
      <c r="AF4380" s="67">
        <f>IF(V4380="Bangalore",VLOOKUP(V4380,'Branch Wise Work Timelines'!C:G,4,FALSE)+AA4380+1,IF(V4380="Mumbai",VLOOKUP(V4380,'Branch Wise Work Timelines'!C:G,4,FALSE)+AA4380+1,VLOOKUP(V4380,'Branch Wise Work Timelines'!C:G,4,FALSE)+AA4380))</f>
        <v>44885.104166666664</v>
      </c>
      <c r="AG4380" s="67">
        <f>WORKDAY.INTL(AA4380,1,11)+VLOOKUP(V4380,'Branch Wise Work Timelines'!C:G,3,FALSE)</f>
        <v>44886.416666666664</v>
      </c>
      <c r="AH4380" s="69" t="str">
        <f t="shared" ca="1" si="825"/>
        <v>Out of TAT</v>
      </c>
      <c r="AI4380" s="69">
        <f t="shared" ca="1" si="826"/>
        <v>20527</v>
      </c>
      <c r="AJ4380" s="69" t="str">
        <f ca="1">IF(AI4380&lt;0,"0-12",IFERROR(VLOOKUP(AI4380,Breakup[],2,FALSE),"&gt;24"))</f>
        <v>&gt;24</v>
      </c>
      <c r="AK4380" s="69" t="str">
        <f>VLOOKUP(V4380,Master!B:D,3,FALSE)</f>
        <v>South</v>
      </c>
      <c r="AL4380" s="69" t="str">
        <f t="shared" si="827"/>
        <v>Bangalore</v>
      </c>
    </row>
    <row r="4381" spans="1:38">
      <c r="A4381" s="14" t="s">
        <v>9091</v>
      </c>
      <c r="B4381" s="54">
        <v>44701.736134293998</v>
      </c>
      <c r="C4381" s="13" t="s">
        <v>2252</v>
      </c>
      <c r="D4381" s="13">
        <v>910</v>
      </c>
      <c r="E4381" s="13" t="s">
        <v>9092</v>
      </c>
      <c r="F4381" s="13" t="s">
        <v>15</v>
      </c>
      <c r="G4381" s="14">
        <v>1653051574035</v>
      </c>
      <c r="H4381" s="55">
        <v>0.70621527777777804</v>
      </c>
      <c r="I4381" s="33">
        <v>44887.706215277802</v>
      </c>
      <c r="J4381" s="58">
        <v>44887</v>
      </c>
      <c r="K4381" s="13" t="s">
        <v>213</v>
      </c>
      <c r="L4381" s="13" t="s">
        <v>30</v>
      </c>
      <c r="M4381" s="13" t="s">
        <v>75</v>
      </c>
      <c r="N4381" s="13" t="s">
        <v>206</v>
      </c>
      <c r="O4381" s="33" t="s">
        <v>38</v>
      </c>
      <c r="P4381" s="58" t="s">
        <v>38</v>
      </c>
      <c r="Q4381" s="33" t="s">
        <v>207</v>
      </c>
      <c r="R4381" s="14" t="s">
        <v>38</v>
      </c>
      <c r="S4381" s="13" t="s">
        <v>208</v>
      </c>
      <c r="T4381" s="13" t="s">
        <v>209</v>
      </c>
      <c r="U4381" s="33">
        <f t="shared" ca="1" si="816"/>
        <v>45744.56914039352</v>
      </c>
      <c r="V4381" s="13" t="str">
        <f t="shared" si="817"/>
        <v>Bangalore</v>
      </c>
      <c r="W4381" s="13" t="str">
        <f t="shared" si="818"/>
        <v>CLS</v>
      </c>
      <c r="X4381" s="13">
        <f t="shared" si="819"/>
        <v>16</v>
      </c>
      <c r="Y4381" s="13" t="str">
        <f>IFERROR(VLOOKUP(C4381,ReceivingTeam[],2,FALSE),"HelpDesk")</f>
        <v>HelpDesk</v>
      </c>
      <c r="Z4381" s="67">
        <f t="shared" si="820"/>
        <v>44888.518715277802</v>
      </c>
      <c r="AA4381" s="68">
        <f t="shared" si="821"/>
        <v>44887</v>
      </c>
      <c r="AB4381" s="69" t="b">
        <f t="shared" si="822"/>
        <v>1</v>
      </c>
      <c r="AC4381" s="70">
        <f t="shared" si="823"/>
        <v>0.5</v>
      </c>
      <c r="AD4381" s="67">
        <f t="shared" si="824"/>
        <v>44888.518715277802</v>
      </c>
      <c r="AE4381" s="67">
        <f>VLOOKUP(V4381,'Branch Wise Work Timelines'!C:G,3,FALSE)+AA4381</f>
        <v>44887.416666666664</v>
      </c>
      <c r="AF4381" s="67">
        <f>IF(V4381="Bangalore",VLOOKUP(V4381,'Branch Wise Work Timelines'!C:G,4,FALSE)+AA4381+1,IF(V4381="Mumbai",VLOOKUP(V4381,'Branch Wise Work Timelines'!C:G,4,FALSE)+AA4381+1,VLOOKUP(V4381,'Branch Wise Work Timelines'!C:G,4,FALSE)+AA4381))</f>
        <v>44888.104166666664</v>
      </c>
      <c r="AG4381" s="67">
        <f>WORKDAY.INTL(AA4381,1,11)+VLOOKUP(V4381,'Branch Wise Work Timelines'!C:G,3,FALSE)</f>
        <v>44888.416666666664</v>
      </c>
      <c r="AH4381" s="69" t="str">
        <f t="shared" ca="1" si="825"/>
        <v>Out of TAT</v>
      </c>
      <c r="AI4381" s="69">
        <f t="shared" ca="1" si="826"/>
        <v>20546</v>
      </c>
      <c r="AJ4381" s="69" t="str">
        <f ca="1">IF(AI4381&lt;0,"0-12",IFERROR(VLOOKUP(AI4381,Breakup[],2,FALSE),"&gt;24"))</f>
        <v>&gt;24</v>
      </c>
      <c r="AK4381" s="69" t="str">
        <f>VLOOKUP(V4381,Master!B:D,3,FALSE)</f>
        <v>South</v>
      </c>
      <c r="AL4381" s="69" t="str">
        <f t="shared" si="827"/>
        <v>Bangalore-CLS</v>
      </c>
    </row>
    <row r="4382" spans="1:38">
      <c r="A4382" s="14" t="s">
        <v>9093</v>
      </c>
      <c r="B4382" s="54">
        <v>44701.856382141203</v>
      </c>
      <c r="C4382" s="13" t="s">
        <v>280</v>
      </c>
      <c r="D4382" s="13">
        <v>829</v>
      </c>
      <c r="E4382" s="13" t="s">
        <v>9094</v>
      </c>
      <c r="F4382" s="13" t="s">
        <v>33</v>
      </c>
      <c r="G4382" s="14">
        <v>1653061650415</v>
      </c>
      <c r="H4382" s="55">
        <v>0.19517361111111101</v>
      </c>
      <c r="I4382" s="33">
        <v>44884.1951736111</v>
      </c>
      <c r="J4382" s="58">
        <v>44884</v>
      </c>
      <c r="K4382" s="13" t="s">
        <v>213</v>
      </c>
      <c r="L4382" s="13" t="s">
        <v>30</v>
      </c>
      <c r="M4382" s="13" t="s">
        <v>282</v>
      </c>
      <c r="N4382" s="13" t="s">
        <v>206</v>
      </c>
      <c r="O4382" s="33" t="s">
        <v>38</v>
      </c>
      <c r="P4382" s="58" t="s">
        <v>38</v>
      </c>
      <c r="Q4382" s="33" t="s">
        <v>207</v>
      </c>
      <c r="R4382" s="14" t="s">
        <v>38</v>
      </c>
      <c r="S4382" s="13" t="s">
        <v>216</v>
      </c>
      <c r="T4382" s="13" t="s">
        <v>278</v>
      </c>
      <c r="U4382" s="33">
        <f t="shared" ca="1" si="816"/>
        <v>45744.56914039352</v>
      </c>
      <c r="V4382" s="13" t="str">
        <f t="shared" si="817"/>
        <v>Bangalore</v>
      </c>
      <c r="W4382" s="13" t="str">
        <f t="shared" si="818"/>
        <v>RI</v>
      </c>
      <c r="X4382" s="13">
        <f t="shared" si="819"/>
        <v>4</v>
      </c>
      <c r="Y4382" s="13" t="str">
        <f>IFERROR(VLOOKUP(C4382,ReceivingTeam[],2,FALSE),"HelpDesk")</f>
        <v>HelpDesk</v>
      </c>
      <c r="Z4382" s="67">
        <f t="shared" si="820"/>
        <v>44888.729166666664</v>
      </c>
      <c r="AA4382" s="68">
        <f t="shared" si="821"/>
        <v>44884</v>
      </c>
      <c r="AB4382" s="69" t="b">
        <f t="shared" si="822"/>
        <v>1</v>
      </c>
      <c r="AC4382" s="70">
        <f t="shared" si="823"/>
        <v>3</v>
      </c>
      <c r="AD4382" s="67">
        <f t="shared" si="824"/>
        <v>44888.729166666664</v>
      </c>
      <c r="AE4382" s="67">
        <f>VLOOKUP(V4382,'Branch Wise Work Timelines'!C:G,3,FALSE)+AA4382</f>
        <v>44884.416666666664</v>
      </c>
      <c r="AF4382" s="67">
        <f>IF(V4382="Bangalore",VLOOKUP(V4382,'Branch Wise Work Timelines'!C:G,4,FALSE)+AA4382+1,IF(V4382="Mumbai",VLOOKUP(V4382,'Branch Wise Work Timelines'!C:G,4,FALSE)+AA4382+1,VLOOKUP(V4382,'Branch Wise Work Timelines'!C:G,4,FALSE)+AA4382))</f>
        <v>44885.104166666664</v>
      </c>
      <c r="AG4382" s="67">
        <f>WORKDAY.INTL(AA4382,1,11)+VLOOKUP(V4382,'Branch Wise Work Timelines'!C:G,3,FALSE)</f>
        <v>44886.416666666664</v>
      </c>
      <c r="AH4382" s="69" t="str">
        <f t="shared" ca="1" si="825"/>
        <v>Out of TAT</v>
      </c>
      <c r="AI4382" s="69">
        <f t="shared" ca="1" si="826"/>
        <v>20541</v>
      </c>
      <c r="AJ4382" s="69" t="str">
        <f ca="1">IF(AI4382&lt;0,"0-12",IFERROR(VLOOKUP(AI4382,Breakup[],2,FALSE),"&gt;24"))</f>
        <v>&gt;24</v>
      </c>
      <c r="AK4382" s="69" t="str">
        <f>VLOOKUP(V4382,Master!B:D,3,FALSE)</f>
        <v>South</v>
      </c>
      <c r="AL4382" s="69" t="str">
        <f t="shared" si="827"/>
        <v>Bangalore</v>
      </c>
    </row>
    <row r="4383" spans="1:38">
      <c r="A4383" s="14" t="s">
        <v>9095</v>
      </c>
      <c r="B4383" s="54">
        <v>44701.775472719899</v>
      </c>
      <c r="C4383" s="13" t="s">
        <v>404</v>
      </c>
      <c r="D4383" s="13">
        <v>888</v>
      </c>
      <c r="E4383" s="13" t="s">
        <v>9096</v>
      </c>
      <c r="F4383" s="13" t="s">
        <v>15</v>
      </c>
      <c r="G4383" s="14">
        <v>1653054766382</v>
      </c>
      <c r="H4383" s="55">
        <v>0.24837962962963001</v>
      </c>
      <c r="I4383" s="33">
        <v>44885.2483796296</v>
      </c>
      <c r="J4383" s="58">
        <v>44885</v>
      </c>
      <c r="K4383" s="13" t="s">
        <v>213</v>
      </c>
      <c r="L4383" s="13" t="s">
        <v>30</v>
      </c>
      <c r="M4383" s="13" t="s">
        <v>75</v>
      </c>
      <c r="N4383" s="13" t="s">
        <v>206</v>
      </c>
      <c r="O4383" s="33" t="s">
        <v>38</v>
      </c>
      <c r="P4383" s="58" t="s">
        <v>38</v>
      </c>
      <c r="Q4383" s="33" t="s">
        <v>207</v>
      </c>
      <c r="R4383" s="14" t="s">
        <v>38</v>
      </c>
      <c r="S4383" s="13" t="s">
        <v>216</v>
      </c>
      <c r="T4383" s="13" t="s">
        <v>217</v>
      </c>
      <c r="U4383" s="33">
        <f t="shared" ca="1" si="816"/>
        <v>45744.56914039352</v>
      </c>
      <c r="V4383" s="13" t="str">
        <f t="shared" si="817"/>
        <v>Bangalore</v>
      </c>
      <c r="W4383" s="13" t="str">
        <f t="shared" si="818"/>
        <v>CLS</v>
      </c>
      <c r="X4383" s="13">
        <f t="shared" si="819"/>
        <v>5</v>
      </c>
      <c r="Y4383" s="13" t="str">
        <f>IFERROR(VLOOKUP(C4383,ReceivingTeam[],2,FALSE),"HelpDesk")</f>
        <v>HelpDesk</v>
      </c>
      <c r="Z4383" s="67">
        <f t="shared" si="820"/>
        <v>44885.916666666664</v>
      </c>
      <c r="AA4383" s="68">
        <f t="shared" si="821"/>
        <v>44885</v>
      </c>
      <c r="AB4383" s="69" t="b">
        <f t="shared" si="822"/>
        <v>0</v>
      </c>
      <c r="AC4383" s="70">
        <f t="shared" si="823"/>
        <v>0.5</v>
      </c>
      <c r="AD4383" s="67">
        <f t="shared" si="824"/>
        <v>44885.916666666664</v>
      </c>
      <c r="AE4383" s="67">
        <f>VLOOKUP(V4383,'Branch Wise Work Timelines'!C:G,3,FALSE)+AA4383</f>
        <v>44885.416666666664</v>
      </c>
      <c r="AF4383" s="67">
        <f>IF(V4383="Bangalore",VLOOKUP(V4383,'Branch Wise Work Timelines'!C:G,4,FALSE)+AA4383+1,IF(V4383="Mumbai",VLOOKUP(V4383,'Branch Wise Work Timelines'!C:G,4,FALSE)+AA4383+1,VLOOKUP(V4383,'Branch Wise Work Timelines'!C:G,4,FALSE)+AA4383))</f>
        <v>44886.104166666664</v>
      </c>
      <c r="AG4383" s="67">
        <f>WORKDAY.INTL(AA4383,1,11)+VLOOKUP(V4383,'Branch Wise Work Timelines'!C:G,3,FALSE)</f>
        <v>44886.416666666664</v>
      </c>
      <c r="AH4383" s="69" t="str">
        <f t="shared" ca="1" si="825"/>
        <v>Out of TAT</v>
      </c>
      <c r="AI4383" s="69">
        <f t="shared" ca="1" si="826"/>
        <v>20608</v>
      </c>
      <c r="AJ4383" s="69" t="str">
        <f ca="1">IF(AI4383&lt;0,"0-12",IFERROR(VLOOKUP(AI4383,Breakup[],2,FALSE),"&gt;24"))</f>
        <v>&gt;24</v>
      </c>
      <c r="AK4383" s="69" t="str">
        <f>VLOOKUP(V4383,Master!B:D,3,FALSE)</f>
        <v>South</v>
      </c>
      <c r="AL4383" s="69" t="str">
        <f t="shared" si="827"/>
        <v>Bangalore-CLS</v>
      </c>
    </row>
    <row r="4384" spans="1:38">
      <c r="A4384" s="14" t="s">
        <v>9097</v>
      </c>
      <c r="B4384" s="54">
        <v>44701.775661377302</v>
      </c>
      <c r="C4384" s="13" t="s">
        <v>89</v>
      </c>
      <c r="D4384" s="13">
        <v>1231</v>
      </c>
      <c r="E4384" s="13" t="s">
        <v>9098</v>
      </c>
      <c r="F4384" s="13" t="s">
        <v>15</v>
      </c>
      <c r="G4384" s="14">
        <v>1653054766382</v>
      </c>
      <c r="H4384" s="55">
        <v>0.61812500000000004</v>
      </c>
      <c r="I4384" s="33">
        <v>44886.618125000001</v>
      </c>
      <c r="J4384" s="58">
        <v>44886</v>
      </c>
      <c r="K4384" s="13" t="s">
        <v>213</v>
      </c>
      <c r="L4384" s="13" t="s">
        <v>30</v>
      </c>
      <c r="M4384" s="13" t="s">
        <v>75</v>
      </c>
      <c r="N4384" s="13" t="s">
        <v>206</v>
      </c>
      <c r="O4384" s="33" t="s">
        <v>38</v>
      </c>
      <c r="P4384" s="58" t="s">
        <v>38</v>
      </c>
      <c r="Q4384" s="33" t="s">
        <v>207</v>
      </c>
      <c r="R4384" s="14" t="s">
        <v>38</v>
      </c>
      <c r="S4384" s="13" t="s">
        <v>216</v>
      </c>
      <c r="T4384" s="13" t="s">
        <v>217</v>
      </c>
      <c r="U4384" s="33">
        <f t="shared" ca="1" si="816"/>
        <v>45744.56914039352</v>
      </c>
      <c r="V4384" s="13" t="str">
        <f t="shared" si="817"/>
        <v>Bangalore</v>
      </c>
      <c r="W4384" s="13" t="str">
        <f t="shared" si="818"/>
        <v>CLS</v>
      </c>
      <c r="X4384" s="13">
        <f t="shared" si="819"/>
        <v>14</v>
      </c>
      <c r="Y4384" s="13" t="str">
        <f>IFERROR(VLOOKUP(C4384,ReceivingTeam[],2,FALSE),"HelpDesk")</f>
        <v>Branch office</v>
      </c>
      <c r="Z4384" s="67">
        <f t="shared" si="820"/>
        <v>44887.430625000001</v>
      </c>
      <c r="AA4384" s="68">
        <f t="shared" si="821"/>
        <v>44886</v>
      </c>
      <c r="AB4384" s="69" t="b">
        <f t="shared" si="822"/>
        <v>1</v>
      </c>
      <c r="AC4384" s="70">
        <f t="shared" si="823"/>
        <v>0.5</v>
      </c>
      <c r="AD4384" s="67">
        <f t="shared" si="824"/>
        <v>44887.430625000001</v>
      </c>
      <c r="AE4384" s="67">
        <f>VLOOKUP(V4384,'Branch Wise Work Timelines'!C:G,3,FALSE)+AA4384</f>
        <v>44886.416666666664</v>
      </c>
      <c r="AF4384" s="67">
        <f>IF(V4384="Bangalore",VLOOKUP(V4384,'Branch Wise Work Timelines'!C:G,4,FALSE)+AA4384+1,IF(V4384="Mumbai",VLOOKUP(V4384,'Branch Wise Work Timelines'!C:G,4,FALSE)+AA4384+1,VLOOKUP(V4384,'Branch Wise Work Timelines'!C:G,4,FALSE)+AA4384))</f>
        <v>44887.104166666664</v>
      </c>
      <c r="AG4384" s="67">
        <f>WORKDAY.INTL(AA4384,1,11)+VLOOKUP(V4384,'Branch Wise Work Timelines'!C:G,3,FALSE)</f>
        <v>44887.416666666664</v>
      </c>
      <c r="AH4384" s="69" t="str">
        <f t="shared" ca="1" si="825"/>
        <v>Out of TAT</v>
      </c>
      <c r="AI4384" s="69">
        <f t="shared" ca="1" si="826"/>
        <v>20572</v>
      </c>
      <c r="AJ4384" s="69" t="str">
        <f ca="1">IF(AI4384&lt;0,"0-12",IFERROR(VLOOKUP(AI4384,Breakup[],2,FALSE),"&gt;24"))</f>
        <v>&gt;24</v>
      </c>
      <c r="AK4384" s="69" t="str">
        <f>VLOOKUP(V4384,Master!B:D,3,FALSE)</f>
        <v>South</v>
      </c>
      <c r="AL4384" s="69" t="str">
        <f t="shared" si="827"/>
        <v>Bangalore-CLS</v>
      </c>
    </row>
    <row r="4385" spans="1:38">
      <c r="A4385" s="14" t="s">
        <v>9099</v>
      </c>
      <c r="B4385" s="54">
        <v>44701.6973585995</v>
      </c>
      <c r="C4385" s="13" t="s">
        <v>255</v>
      </c>
      <c r="D4385" s="13">
        <v>264</v>
      </c>
      <c r="E4385" s="13" t="s">
        <v>9100</v>
      </c>
      <c r="F4385" s="13" t="s">
        <v>33</v>
      </c>
      <c r="G4385" s="14">
        <v>1653046829290</v>
      </c>
      <c r="H4385" s="55">
        <v>0.16039351851851899</v>
      </c>
      <c r="I4385" s="33">
        <v>44887.160393518498</v>
      </c>
      <c r="J4385" s="58">
        <v>44887</v>
      </c>
      <c r="K4385" s="13" t="s">
        <v>257</v>
      </c>
      <c r="L4385" s="13" t="s">
        <v>72</v>
      </c>
      <c r="M4385" s="13" t="s">
        <v>255</v>
      </c>
      <c r="N4385" s="13" t="s">
        <v>206</v>
      </c>
      <c r="O4385" s="33" t="s">
        <v>38</v>
      </c>
      <c r="P4385" s="58" t="s">
        <v>38</v>
      </c>
      <c r="Q4385" s="33" t="s">
        <v>207</v>
      </c>
      <c r="R4385" s="14" t="s">
        <v>38</v>
      </c>
      <c r="S4385" s="13" t="s">
        <v>216</v>
      </c>
      <c r="T4385" s="13" t="s">
        <v>217</v>
      </c>
      <c r="U4385" s="33">
        <f t="shared" ca="1" si="816"/>
        <v>45744.56914039352</v>
      </c>
      <c r="V4385" s="13" t="str">
        <f t="shared" si="817"/>
        <v>Pune</v>
      </c>
      <c r="W4385" s="13" t="str">
        <f t="shared" si="818"/>
        <v>RI</v>
      </c>
      <c r="X4385" s="13">
        <f t="shared" si="819"/>
        <v>3</v>
      </c>
      <c r="Y4385" s="13" t="str">
        <f>IFERROR(VLOOKUP(C4385,ReceivingTeam[],2,FALSE),"HelpDesk")</f>
        <v>HelpDesk</v>
      </c>
      <c r="Z4385" s="67">
        <f t="shared" si="820"/>
        <v>44888.520833333336</v>
      </c>
      <c r="AA4385" s="68">
        <f t="shared" si="821"/>
        <v>44887</v>
      </c>
      <c r="AB4385" s="69" t="b">
        <f t="shared" si="822"/>
        <v>1</v>
      </c>
      <c r="AC4385" s="70">
        <f t="shared" si="823"/>
        <v>0.5</v>
      </c>
      <c r="AD4385" s="67">
        <f t="shared" si="824"/>
        <v>44888.520833333336</v>
      </c>
      <c r="AE4385" s="67">
        <f>VLOOKUP(V4385,'Branch Wise Work Timelines'!C:G,3,FALSE)+AA4385</f>
        <v>44887.395833333336</v>
      </c>
      <c r="AF4385" s="67">
        <f>IF(V4385="Bangalore",VLOOKUP(V4385,'Branch Wise Work Timelines'!C:G,4,FALSE)+AA4385+1,IF(V4385="Mumbai",VLOOKUP(V4385,'Branch Wise Work Timelines'!C:G,4,FALSE)+AA4385+1,VLOOKUP(V4385,'Branch Wise Work Timelines'!C:G,4,FALSE)+AA4385))</f>
        <v>44887.770833333336</v>
      </c>
      <c r="AG4385" s="67">
        <f>WORKDAY.INTL(AA4385,1,11)+VLOOKUP(V4385,'Branch Wise Work Timelines'!C:G,3,FALSE)</f>
        <v>44888.395833333336</v>
      </c>
      <c r="AH4385" s="69" t="str">
        <f t="shared" ca="1" si="825"/>
        <v>Out of TAT</v>
      </c>
      <c r="AI4385" s="69">
        <f t="shared" ca="1" si="826"/>
        <v>20546</v>
      </c>
      <c r="AJ4385" s="69" t="str">
        <f ca="1">IF(AI4385&lt;0,"0-12",IFERROR(VLOOKUP(AI4385,Breakup[],2,FALSE),"&gt;24"))</f>
        <v>&gt;24</v>
      </c>
      <c r="AK4385" s="69" t="str">
        <f>VLOOKUP(V4385,Master!B:D,3,FALSE)</f>
        <v>West</v>
      </c>
      <c r="AL4385" s="69" t="str">
        <f t="shared" si="827"/>
        <v>Pune</v>
      </c>
    </row>
    <row r="4386" spans="1:38">
      <c r="A4386" s="14" t="s">
        <v>9101</v>
      </c>
      <c r="B4386" s="54">
        <v>44701.727373379603</v>
      </c>
      <c r="C4386" s="13" t="s">
        <v>133</v>
      </c>
      <c r="D4386" s="13">
        <v>1281</v>
      </c>
      <c r="E4386" s="13" t="s">
        <v>9102</v>
      </c>
      <c r="F4386" s="13" t="s">
        <v>33</v>
      </c>
      <c r="G4386" s="14">
        <v>1653048537212</v>
      </c>
      <c r="H4386" s="55">
        <v>0.25812499999999999</v>
      </c>
      <c r="I4386" s="33">
        <v>44882.258125</v>
      </c>
      <c r="J4386" s="58">
        <v>44882</v>
      </c>
      <c r="K4386" s="13" t="s">
        <v>257</v>
      </c>
      <c r="L4386" s="13" t="s">
        <v>72</v>
      </c>
      <c r="M4386" s="13" t="s">
        <v>286</v>
      </c>
      <c r="N4386" s="13" t="s">
        <v>206</v>
      </c>
      <c r="O4386" s="33" t="s">
        <v>38</v>
      </c>
      <c r="P4386" s="58" t="s">
        <v>38</v>
      </c>
      <c r="Q4386" s="33" t="s">
        <v>207</v>
      </c>
      <c r="R4386" s="14" t="s">
        <v>38</v>
      </c>
      <c r="S4386" s="13" t="s">
        <v>208</v>
      </c>
      <c r="T4386" s="13" t="s">
        <v>209</v>
      </c>
      <c r="U4386" s="33">
        <f t="shared" ca="1" si="816"/>
        <v>45744.56914039352</v>
      </c>
      <c r="V4386" s="13" t="str">
        <f t="shared" si="817"/>
        <v>Pune</v>
      </c>
      <c r="W4386" s="13" t="str">
        <f t="shared" si="818"/>
        <v>RI</v>
      </c>
      <c r="X4386" s="13">
        <f t="shared" si="819"/>
        <v>6</v>
      </c>
      <c r="Y4386" s="13" t="str">
        <f>IFERROR(VLOOKUP(C4386,ReceivingTeam[],2,FALSE),"HelpDesk")</f>
        <v>Branch office</v>
      </c>
      <c r="Z4386" s="67">
        <f t="shared" si="820"/>
        <v>44883.520833333336</v>
      </c>
      <c r="AA4386" s="68">
        <f t="shared" si="821"/>
        <v>44882</v>
      </c>
      <c r="AB4386" s="69" t="b">
        <f t="shared" si="822"/>
        <v>1</v>
      </c>
      <c r="AC4386" s="70">
        <f t="shared" si="823"/>
        <v>0.5</v>
      </c>
      <c r="AD4386" s="67">
        <f t="shared" si="824"/>
        <v>44883.520833333336</v>
      </c>
      <c r="AE4386" s="67">
        <f>VLOOKUP(V4386,'Branch Wise Work Timelines'!C:G,3,FALSE)+AA4386</f>
        <v>44882.395833333336</v>
      </c>
      <c r="AF4386" s="67">
        <f>IF(V4386="Bangalore",VLOOKUP(V4386,'Branch Wise Work Timelines'!C:G,4,FALSE)+AA4386+1,IF(V4386="Mumbai",VLOOKUP(V4386,'Branch Wise Work Timelines'!C:G,4,FALSE)+AA4386+1,VLOOKUP(V4386,'Branch Wise Work Timelines'!C:G,4,FALSE)+AA4386))</f>
        <v>44882.770833333336</v>
      </c>
      <c r="AG4386" s="67">
        <f>WORKDAY.INTL(AA4386,1,11)+VLOOKUP(V4386,'Branch Wise Work Timelines'!C:G,3,FALSE)</f>
        <v>44883.395833333336</v>
      </c>
      <c r="AH4386" s="69" t="str">
        <f t="shared" ca="1" si="825"/>
        <v>Out of TAT</v>
      </c>
      <c r="AI4386" s="69">
        <f t="shared" ca="1" si="826"/>
        <v>20666</v>
      </c>
      <c r="AJ4386" s="69" t="str">
        <f ca="1">IF(AI4386&lt;0,"0-12",IFERROR(VLOOKUP(AI4386,Breakup[],2,FALSE),"&gt;24"))</f>
        <v>&gt;24</v>
      </c>
      <c r="AK4386" s="69" t="str">
        <f>VLOOKUP(V4386,Master!B:D,3,FALSE)</f>
        <v>West</v>
      </c>
      <c r="AL4386" s="69" t="str">
        <f t="shared" si="827"/>
        <v>Pune</v>
      </c>
    </row>
    <row r="4387" spans="1:38">
      <c r="A4387" s="14" t="s">
        <v>9103</v>
      </c>
      <c r="B4387" s="54">
        <v>44701.722761539299</v>
      </c>
      <c r="C4387" s="13" t="s">
        <v>133</v>
      </c>
      <c r="D4387" s="13">
        <v>968</v>
      </c>
      <c r="E4387" s="13" t="s">
        <v>9104</v>
      </c>
      <c r="F4387" s="13" t="s">
        <v>33</v>
      </c>
      <c r="G4387" s="14">
        <v>1653048537212</v>
      </c>
      <c r="H4387" s="55">
        <v>9.7962962962963002E-2</v>
      </c>
      <c r="I4387" s="33">
        <v>44886.097962963002</v>
      </c>
      <c r="J4387" s="58">
        <v>44886</v>
      </c>
      <c r="K4387" s="13" t="s">
        <v>257</v>
      </c>
      <c r="L4387" s="13" t="s">
        <v>72</v>
      </c>
      <c r="M4387" s="13" t="s">
        <v>286</v>
      </c>
      <c r="N4387" s="13" t="s">
        <v>206</v>
      </c>
      <c r="O4387" s="33" t="s">
        <v>38</v>
      </c>
      <c r="P4387" s="58" t="s">
        <v>38</v>
      </c>
      <c r="Q4387" s="33" t="s">
        <v>207</v>
      </c>
      <c r="R4387" s="14" t="s">
        <v>38</v>
      </c>
      <c r="S4387" s="13" t="s">
        <v>208</v>
      </c>
      <c r="T4387" s="13" t="s">
        <v>209</v>
      </c>
      <c r="U4387" s="33">
        <f t="shared" ca="1" si="816"/>
        <v>45744.56914039352</v>
      </c>
      <c r="V4387" s="13" t="str">
        <f t="shared" si="817"/>
        <v>Pune</v>
      </c>
      <c r="W4387" s="13" t="str">
        <f t="shared" si="818"/>
        <v>RI</v>
      </c>
      <c r="X4387" s="13">
        <f t="shared" si="819"/>
        <v>2</v>
      </c>
      <c r="Y4387" s="13" t="str">
        <f>IFERROR(VLOOKUP(C4387,ReceivingTeam[],2,FALSE),"HelpDesk")</f>
        <v>Branch office</v>
      </c>
      <c r="Z4387" s="67">
        <f t="shared" si="820"/>
        <v>44887.520833333336</v>
      </c>
      <c r="AA4387" s="68">
        <f t="shared" si="821"/>
        <v>44886</v>
      </c>
      <c r="AB4387" s="69" t="b">
        <f t="shared" si="822"/>
        <v>1</v>
      </c>
      <c r="AC4387" s="70">
        <f t="shared" si="823"/>
        <v>0.5</v>
      </c>
      <c r="AD4387" s="67">
        <f t="shared" si="824"/>
        <v>44887.520833333336</v>
      </c>
      <c r="AE4387" s="67">
        <f>VLOOKUP(V4387,'Branch Wise Work Timelines'!C:G,3,FALSE)+AA4387</f>
        <v>44886.395833333336</v>
      </c>
      <c r="AF4387" s="67">
        <f>IF(V4387="Bangalore",VLOOKUP(V4387,'Branch Wise Work Timelines'!C:G,4,FALSE)+AA4387+1,IF(V4387="Mumbai",VLOOKUP(V4387,'Branch Wise Work Timelines'!C:G,4,FALSE)+AA4387+1,VLOOKUP(V4387,'Branch Wise Work Timelines'!C:G,4,FALSE)+AA4387))</f>
        <v>44886.770833333336</v>
      </c>
      <c r="AG4387" s="67">
        <f>WORKDAY.INTL(AA4387,1,11)+VLOOKUP(V4387,'Branch Wise Work Timelines'!C:G,3,FALSE)</f>
        <v>44887.395833333336</v>
      </c>
      <c r="AH4387" s="69" t="str">
        <f t="shared" ca="1" si="825"/>
        <v>Out of TAT</v>
      </c>
      <c r="AI4387" s="69">
        <f t="shared" ca="1" si="826"/>
        <v>20570</v>
      </c>
      <c r="AJ4387" s="69" t="str">
        <f ca="1">IF(AI4387&lt;0,"0-12",IFERROR(VLOOKUP(AI4387,Breakup[],2,FALSE),"&gt;24"))</f>
        <v>&gt;24</v>
      </c>
      <c r="AK4387" s="69" t="str">
        <f>VLOOKUP(V4387,Master!B:D,3,FALSE)</f>
        <v>West</v>
      </c>
      <c r="AL4387" s="69" t="str">
        <f t="shared" si="827"/>
        <v>Pune</v>
      </c>
    </row>
    <row r="4388" spans="1:38">
      <c r="A4388" s="14" t="s">
        <v>9105</v>
      </c>
      <c r="B4388" s="54">
        <v>44701.734463460598</v>
      </c>
      <c r="C4388" s="13" t="s">
        <v>219</v>
      </c>
      <c r="D4388" s="13">
        <v>1877</v>
      </c>
      <c r="E4388" s="13" t="s">
        <v>9106</v>
      </c>
      <c r="F4388" s="13" t="s">
        <v>15</v>
      </c>
      <c r="G4388" s="14">
        <v>1653052565128</v>
      </c>
      <c r="H4388" s="55">
        <v>0.193449074074074</v>
      </c>
      <c r="I4388" s="33">
        <v>44886.193449074097</v>
      </c>
      <c r="J4388" s="58">
        <v>44886</v>
      </c>
      <c r="K4388" s="13" t="s">
        <v>213</v>
      </c>
      <c r="L4388" s="13" t="s">
        <v>30</v>
      </c>
      <c r="M4388" s="13" t="s">
        <v>75</v>
      </c>
      <c r="N4388" s="13" t="s">
        <v>206</v>
      </c>
      <c r="O4388" s="33" t="s">
        <v>38</v>
      </c>
      <c r="P4388" s="58" t="s">
        <v>38</v>
      </c>
      <c r="Q4388" s="33" t="s">
        <v>207</v>
      </c>
      <c r="R4388" s="14" t="s">
        <v>38</v>
      </c>
      <c r="S4388" s="13" t="s">
        <v>216</v>
      </c>
      <c r="T4388" s="13" t="s">
        <v>217</v>
      </c>
      <c r="U4388" s="33">
        <f t="shared" ca="1" si="816"/>
        <v>45744.56914039352</v>
      </c>
      <c r="V4388" s="13" t="str">
        <f t="shared" si="817"/>
        <v>Bangalore</v>
      </c>
      <c r="W4388" s="13" t="str">
        <f t="shared" si="818"/>
        <v>CLS</v>
      </c>
      <c r="X4388" s="13">
        <f t="shared" si="819"/>
        <v>4</v>
      </c>
      <c r="Y4388" s="13" t="str">
        <f>IFERROR(VLOOKUP(C4388,ReceivingTeam[],2,FALSE),"HelpDesk")</f>
        <v>HelpDesk</v>
      </c>
      <c r="Z4388" s="67">
        <f t="shared" si="820"/>
        <v>44886.916666666664</v>
      </c>
      <c r="AA4388" s="68">
        <f t="shared" si="821"/>
        <v>44886</v>
      </c>
      <c r="AB4388" s="69" t="b">
        <f t="shared" si="822"/>
        <v>1</v>
      </c>
      <c r="AC4388" s="70">
        <f t="shared" si="823"/>
        <v>0.5</v>
      </c>
      <c r="AD4388" s="67">
        <f t="shared" si="824"/>
        <v>44886.916666666664</v>
      </c>
      <c r="AE4388" s="67">
        <f>VLOOKUP(V4388,'Branch Wise Work Timelines'!C:G,3,FALSE)+AA4388</f>
        <v>44886.416666666664</v>
      </c>
      <c r="AF4388" s="67">
        <f>IF(V4388="Bangalore",VLOOKUP(V4388,'Branch Wise Work Timelines'!C:G,4,FALSE)+AA4388+1,IF(V4388="Mumbai",VLOOKUP(V4388,'Branch Wise Work Timelines'!C:G,4,FALSE)+AA4388+1,VLOOKUP(V4388,'Branch Wise Work Timelines'!C:G,4,FALSE)+AA4388))</f>
        <v>44887.104166666664</v>
      </c>
      <c r="AG4388" s="67">
        <f>WORKDAY.INTL(AA4388,1,11)+VLOOKUP(V4388,'Branch Wise Work Timelines'!C:G,3,FALSE)</f>
        <v>44887.416666666664</v>
      </c>
      <c r="AH4388" s="69" t="str">
        <f t="shared" ca="1" si="825"/>
        <v>Out of TAT</v>
      </c>
      <c r="AI4388" s="69">
        <f t="shared" ca="1" si="826"/>
        <v>20584</v>
      </c>
      <c r="AJ4388" s="69" t="str">
        <f ca="1">IF(AI4388&lt;0,"0-12",IFERROR(VLOOKUP(AI4388,Breakup[],2,FALSE),"&gt;24"))</f>
        <v>&gt;24</v>
      </c>
      <c r="AK4388" s="69" t="str">
        <f>VLOOKUP(V4388,Master!B:D,3,FALSE)</f>
        <v>South</v>
      </c>
      <c r="AL4388" s="69" t="str">
        <f t="shared" si="827"/>
        <v>Bangalore-CLS</v>
      </c>
    </row>
    <row r="4389" spans="1:38">
      <c r="A4389" s="14" t="s">
        <v>9107</v>
      </c>
      <c r="B4389" s="54">
        <v>44701.721185763898</v>
      </c>
      <c r="C4389" s="13" t="s">
        <v>133</v>
      </c>
      <c r="D4389" s="13">
        <v>1176</v>
      </c>
      <c r="E4389" s="13" t="s">
        <v>9108</v>
      </c>
      <c r="F4389" s="13" t="s">
        <v>33</v>
      </c>
      <c r="G4389" s="14">
        <v>1653048537212</v>
      </c>
      <c r="H4389" s="55">
        <v>0.80513888888888896</v>
      </c>
      <c r="I4389" s="33">
        <v>44883.8051388889</v>
      </c>
      <c r="J4389" s="58">
        <v>44883</v>
      </c>
      <c r="K4389" s="13" t="s">
        <v>257</v>
      </c>
      <c r="L4389" s="13" t="s">
        <v>72</v>
      </c>
      <c r="M4389" s="13" t="s">
        <v>286</v>
      </c>
      <c r="N4389" s="13" t="s">
        <v>206</v>
      </c>
      <c r="O4389" s="33" t="s">
        <v>38</v>
      </c>
      <c r="P4389" s="58" t="s">
        <v>38</v>
      </c>
      <c r="Q4389" s="33" t="s">
        <v>207</v>
      </c>
      <c r="R4389" s="14" t="s">
        <v>38</v>
      </c>
      <c r="S4389" s="13" t="s">
        <v>208</v>
      </c>
      <c r="T4389" s="13" t="s">
        <v>209</v>
      </c>
      <c r="U4389" s="33">
        <f t="shared" ca="1" si="816"/>
        <v>45744.56914039352</v>
      </c>
      <c r="V4389" s="13" t="str">
        <f t="shared" si="817"/>
        <v>Pune</v>
      </c>
      <c r="W4389" s="13" t="str">
        <f t="shared" si="818"/>
        <v>RI</v>
      </c>
      <c r="X4389" s="13">
        <f t="shared" si="819"/>
        <v>19</v>
      </c>
      <c r="Y4389" s="13" t="str">
        <f>IFERROR(VLOOKUP(C4389,ReceivingTeam[],2,FALSE),"HelpDesk")</f>
        <v>Branch office</v>
      </c>
      <c r="Z4389" s="67">
        <f t="shared" si="820"/>
        <v>44884.9301388889</v>
      </c>
      <c r="AA4389" s="68">
        <f t="shared" si="821"/>
        <v>44883</v>
      </c>
      <c r="AB4389" s="69" t="b">
        <f t="shared" si="822"/>
        <v>1</v>
      </c>
      <c r="AC4389" s="70">
        <f t="shared" si="823"/>
        <v>0.5</v>
      </c>
      <c r="AD4389" s="67">
        <f t="shared" si="824"/>
        <v>44884.9301388889</v>
      </c>
      <c r="AE4389" s="67">
        <f>VLOOKUP(V4389,'Branch Wise Work Timelines'!C:G,3,FALSE)+AA4389</f>
        <v>44883.395833333336</v>
      </c>
      <c r="AF4389" s="67">
        <f>IF(V4389="Bangalore",VLOOKUP(V4389,'Branch Wise Work Timelines'!C:G,4,FALSE)+AA4389+1,IF(V4389="Mumbai",VLOOKUP(V4389,'Branch Wise Work Timelines'!C:G,4,FALSE)+AA4389+1,VLOOKUP(V4389,'Branch Wise Work Timelines'!C:G,4,FALSE)+AA4389))</f>
        <v>44883.770833333336</v>
      </c>
      <c r="AG4389" s="67">
        <f>WORKDAY.INTL(AA4389,1,11)+VLOOKUP(V4389,'Branch Wise Work Timelines'!C:G,3,FALSE)</f>
        <v>44884.395833333336</v>
      </c>
      <c r="AH4389" s="69" t="str">
        <f t="shared" ca="1" si="825"/>
        <v>Out of TAT</v>
      </c>
      <c r="AI4389" s="69">
        <f t="shared" ca="1" si="826"/>
        <v>20632</v>
      </c>
      <c r="AJ4389" s="69" t="str">
        <f ca="1">IF(AI4389&lt;0,"0-12",IFERROR(VLOOKUP(AI4389,Breakup[],2,FALSE),"&gt;24"))</f>
        <v>&gt;24</v>
      </c>
      <c r="AK4389" s="69" t="str">
        <f>VLOOKUP(V4389,Master!B:D,3,FALSE)</f>
        <v>West</v>
      </c>
      <c r="AL4389" s="69" t="str">
        <f t="shared" si="827"/>
        <v>Pune</v>
      </c>
    </row>
    <row r="4390" spans="1:38">
      <c r="A4390" s="14" t="s">
        <v>9109</v>
      </c>
      <c r="B4390" s="54">
        <v>44701.777861111099</v>
      </c>
      <c r="C4390" s="13" t="s">
        <v>147</v>
      </c>
      <c r="D4390" s="13">
        <v>749</v>
      </c>
      <c r="E4390" s="13" t="s">
        <v>9110</v>
      </c>
      <c r="F4390" s="13" t="s">
        <v>24</v>
      </c>
      <c r="G4390" s="14">
        <v>1653061650415</v>
      </c>
      <c r="H4390" s="55">
        <v>0.29665509259259298</v>
      </c>
      <c r="I4390" s="33">
        <v>44882.296655092599</v>
      </c>
      <c r="J4390" s="58">
        <v>44882</v>
      </c>
      <c r="K4390" s="13" t="s">
        <v>213</v>
      </c>
      <c r="L4390" s="13" t="s">
        <v>30</v>
      </c>
      <c r="M4390" s="13" t="s">
        <v>282</v>
      </c>
      <c r="N4390" s="13" t="s">
        <v>206</v>
      </c>
      <c r="O4390" s="33" t="s">
        <v>38</v>
      </c>
      <c r="P4390" s="58" t="s">
        <v>38</v>
      </c>
      <c r="Q4390" s="33" t="s">
        <v>207</v>
      </c>
      <c r="R4390" s="14" t="s">
        <v>38</v>
      </c>
      <c r="S4390" s="13" t="s">
        <v>216</v>
      </c>
      <c r="T4390" s="13" t="s">
        <v>278</v>
      </c>
      <c r="U4390" s="33">
        <f t="shared" ca="1" si="816"/>
        <v>45744.56914039352</v>
      </c>
      <c r="V4390" s="13" t="str">
        <f t="shared" si="817"/>
        <v>Bangalore</v>
      </c>
      <c r="W4390" s="13" t="str">
        <f t="shared" si="818"/>
        <v>DOMI</v>
      </c>
      <c r="X4390" s="13">
        <f t="shared" si="819"/>
        <v>7</v>
      </c>
      <c r="Y4390" s="13" t="str">
        <f>IFERROR(VLOOKUP(C4390,ReceivingTeam[],2,FALSE),"HelpDesk")</f>
        <v>Branch office</v>
      </c>
      <c r="Z4390" s="67">
        <f t="shared" si="820"/>
        <v>44885.729166666664</v>
      </c>
      <c r="AA4390" s="68">
        <f t="shared" si="821"/>
        <v>44882</v>
      </c>
      <c r="AB4390" s="69" t="b">
        <f t="shared" si="822"/>
        <v>1</v>
      </c>
      <c r="AC4390" s="70">
        <f t="shared" si="823"/>
        <v>3</v>
      </c>
      <c r="AD4390" s="67">
        <f t="shared" si="824"/>
        <v>44885.729166666664</v>
      </c>
      <c r="AE4390" s="67">
        <f>VLOOKUP(V4390,'Branch Wise Work Timelines'!C:G,3,FALSE)+AA4390</f>
        <v>44882.416666666664</v>
      </c>
      <c r="AF4390" s="67">
        <f>IF(V4390="Bangalore",VLOOKUP(V4390,'Branch Wise Work Timelines'!C:G,4,FALSE)+AA4390+1,IF(V4390="Mumbai",VLOOKUP(V4390,'Branch Wise Work Timelines'!C:G,4,FALSE)+AA4390+1,VLOOKUP(V4390,'Branch Wise Work Timelines'!C:G,4,FALSE)+AA4390))</f>
        <v>44883.104166666664</v>
      </c>
      <c r="AG4390" s="67">
        <f>WORKDAY.INTL(AA4390,1,11)+VLOOKUP(V4390,'Branch Wise Work Timelines'!C:G,3,FALSE)</f>
        <v>44883.416666666664</v>
      </c>
      <c r="AH4390" s="69" t="str">
        <f t="shared" ca="1" si="825"/>
        <v>Out of TAT</v>
      </c>
      <c r="AI4390" s="69">
        <f t="shared" ca="1" si="826"/>
        <v>20613</v>
      </c>
      <c r="AJ4390" s="69" t="str">
        <f ca="1">IF(AI4390&lt;0,"0-12",IFERROR(VLOOKUP(AI4390,Breakup[],2,FALSE),"&gt;24"))</f>
        <v>&gt;24</v>
      </c>
      <c r="AK4390" s="69" t="str">
        <f>VLOOKUP(V4390,Master!B:D,3,FALSE)</f>
        <v>South</v>
      </c>
      <c r="AL4390" s="69" t="str">
        <f t="shared" si="827"/>
        <v>Bangalore</v>
      </c>
    </row>
    <row r="4391" spans="1:38">
      <c r="A4391" s="14" t="s">
        <v>9111</v>
      </c>
      <c r="B4391" s="54">
        <v>44701.782772418999</v>
      </c>
      <c r="C4391" s="13" t="s">
        <v>435</v>
      </c>
      <c r="D4391" s="13">
        <v>658</v>
      </c>
      <c r="E4391" s="13" t="s">
        <v>9112</v>
      </c>
      <c r="F4391" s="13" t="s">
        <v>33</v>
      </c>
      <c r="G4391" s="14">
        <v>1653052792488</v>
      </c>
      <c r="H4391" s="55">
        <v>0.412523148148148</v>
      </c>
      <c r="I4391" s="33">
        <v>44886.412523148101</v>
      </c>
      <c r="J4391" s="58">
        <v>44886</v>
      </c>
      <c r="K4391" s="13" t="s">
        <v>437</v>
      </c>
      <c r="L4391" s="13" t="s">
        <v>12</v>
      </c>
      <c r="M4391" s="13" t="s">
        <v>435</v>
      </c>
      <c r="N4391" s="13" t="s">
        <v>206</v>
      </c>
      <c r="O4391" s="33" t="s">
        <v>38</v>
      </c>
      <c r="P4391" s="58" t="s">
        <v>38</v>
      </c>
      <c r="Q4391" s="33" t="s">
        <v>207</v>
      </c>
      <c r="R4391" s="14" t="s">
        <v>38</v>
      </c>
      <c r="S4391" s="13" t="s">
        <v>208</v>
      </c>
      <c r="T4391" s="13" t="s">
        <v>209</v>
      </c>
      <c r="U4391" s="33">
        <f t="shared" ca="1" si="816"/>
        <v>45744.56914039352</v>
      </c>
      <c r="V4391" s="13" t="str">
        <f t="shared" si="817"/>
        <v>Ahmedabad</v>
      </c>
      <c r="W4391" s="13" t="str">
        <f t="shared" si="818"/>
        <v>RI</v>
      </c>
      <c r="X4391" s="13">
        <f t="shared" si="819"/>
        <v>9</v>
      </c>
      <c r="Y4391" s="13" t="str">
        <f>IFERROR(VLOOKUP(C4391,ReceivingTeam[],2,FALSE),"HelpDesk")</f>
        <v>HelpDesk</v>
      </c>
      <c r="Z4391" s="67">
        <f t="shared" si="820"/>
        <v>44887.562499999993</v>
      </c>
      <c r="AA4391" s="68">
        <f t="shared" si="821"/>
        <v>44886</v>
      </c>
      <c r="AB4391" s="69" t="b">
        <f t="shared" si="822"/>
        <v>1</v>
      </c>
      <c r="AC4391" s="70">
        <f t="shared" si="823"/>
        <v>0.5</v>
      </c>
      <c r="AD4391" s="67">
        <f t="shared" si="824"/>
        <v>44887.562499999993</v>
      </c>
      <c r="AE4391" s="67">
        <f>VLOOKUP(V4391,'Branch Wise Work Timelines'!C:G,3,FALSE)+AA4391</f>
        <v>44886.416666666664</v>
      </c>
      <c r="AF4391" s="67">
        <f>IF(V4391="Bangalore",VLOOKUP(V4391,'Branch Wise Work Timelines'!C:G,4,FALSE)+AA4391+1,IF(V4391="Mumbai",VLOOKUP(V4391,'Branch Wise Work Timelines'!C:G,4,FALSE)+AA4391+1,VLOOKUP(V4391,'Branch Wise Work Timelines'!C:G,4,FALSE)+AA4391))</f>
        <v>44886.770833333336</v>
      </c>
      <c r="AG4391" s="67">
        <f>WORKDAY.INTL(AA4391,1,11)+VLOOKUP(V4391,'Branch Wise Work Timelines'!C:G,3,FALSE)</f>
        <v>44887.416666666664</v>
      </c>
      <c r="AH4391" s="69" t="str">
        <f t="shared" ca="1" si="825"/>
        <v>Out of TAT</v>
      </c>
      <c r="AI4391" s="69">
        <f t="shared" ca="1" si="826"/>
        <v>20569</v>
      </c>
      <c r="AJ4391" s="69" t="str">
        <f ca="1">IF(AI4391&lt;0,"0-12",IFERROR(VLOOKUP(AI4391,Breakup[],2,FALSE),"&gt;24"))</f>
        <v>&gt;24</v>
      </c>
      <c r="AK4391" s="69" t="str">
        <f>VLOOKUP(V4391,Master!B:D,3,FALSE)</f>
        <v>North</v>
      </c>
      <c r="AL4391" s="69" t="str">
        <f t="shared" si="827"/>
        <v>Ahmedabad</v>
      </c>
    </row>
    <row r="4392" spans="1:38">
      <c r="A4392" s="14" t="s">
        <v>9113</v>
      </c>
      <c r="B4392" s="54">
        <v>44701.771177511597</v>
      </c>
      <c r="C4392" s="13" t="s">
        <v>506</v>
      </c>
      <c r="D4392" s="13">
        <v>1469</v>
      </c>
      <c r="E4392" s="13" t="s">
        <v>9114</v>
      </c>
      <c r="F4392" s="13" t="s">
        <v>15</v>
      </c>
      <c r="G4392" s="14">
        <v>1653054189256</v>
      </c>
      <c r="H4392" s="55">
        <v>0.81594907407407402</v>
      </c>
      <c r="I4392" s="33">
        <v>44882.815949074102</v>
      </c>
      <c r="J4392" s="58">
        <v>44882</v>
      </c>
      <c r="K4392" s="13" t="s">
        <v>213</v>
      </c>
      <c r="L4392" s="13" t="s">
        <v>30</v>
      </c>
      <c r="M4392" s="13" t="s">
        <v>214</v>
      </c>
      <c r="N4392" s="13" t="s">
        <v>206</v>
      </c>
      <c r="O4392" s="33" t="s">
        <v>38</v>
      </c>
      <c r="P4392" s="58" t="s">
        <v>38</v>
      </c>
      <c r="Q4392" s="33" t="s">
        <v>207</v>
      </c>
      <c r="R4392" s="14" t="s">
        <v>38</v>
      </c>
      <c r="S4392" s="13" t="s">
        <v>216</v>
      </c>
      <c r="T4392" s="13" t="s">
        <v>217</v>
      </c>
      <c r="U4392" s="33">
        <f t="shared" ca="1" si="816"/>
        <v>45744.56914039352</v>
      </c>
      <c r="V4392" s="13" t="str">
        <f t="shared" si="817"/>
        <v>Bangalore</v>
      </c>
      <c r="W4392" s="13" t="str">
        <f t="shared" si="818"/>
        <v>CLS</v>
      </c>
      <c r="X4392" s="13">
        <f t="shared" si="819"/>
        <v>19</v>
      </c>
      <c r="Y4392" s="13" t="str">
        <f>IFERROR(VLOOKUP(C4392,ReceivingTeam[],2,FALSE),"HelpDesk")</f>
        <v>HelpDesk</v>
      </c>
      <c r="Z4392" s="67">
        <f t="shared" si="820"/>
        <v>44883.628449074102</v>
      </c>
      <c r="AA4392" s="68">
        <f t="shared" si="821"/>
        <v>44882</v>
      </c>
      <c r="AB4392" s="69" t="b">
        <f t="shared" si="822"/>
        <v>1</v>
      </c>
      <c r="AC4392" s="70">
        <f t="shared" si="823"/>
        <v>0.5</v>
      </c>
      <c r="AD4392" s="67">
        <f t="shared" si="824"/>
        <v>44883.628449074102</v>
      </c>
      <c r="AE4392" s="67">
        <f>VLOOKUP(V4392,'Branch Wise Work Timelines'!C:G,3,FALSE)+AA4392</f>
        <v>44882.416666666664</v>
      </c>
      <c r="AF4392" s="67">
        <f>IF(V4392="Bangalore",VLOOKUP(V4392,'Branch Wise Work Timelines'!C:G,4,FALSE)+AA4392+1,IF(V4392="Mumbai",VLOOKUP(V4392,'Branch Wise Work Timelines'!C:G,4,FALSE)+AA4392+1,VLOOKUP(V4392,'Branch Wise Work Timelines'!C:G,4,FALSE)+AA4392))</f>
        <v>44883.104166666664</v>
      </c>
      <c r="AG4392" s="67">
        <f>WORKDAY.INTL(AA4392,1,11)+VLOOKUP(V4392,'Branch Wise Work Timelines'!C:G,3,FALSE)</f>
        <v>44883.416666666664</v>
      </c>
      <c r="AH4392" s="69" t="str">
        <f t="shared" ca="1" si="825"/>
        <v>Out of TAT</v>
      </c>
      <c r="AI4392" s="69">
        <f t="shared" ca="1" si="826"/>
        <v>20663</v>
      </c>
      <c r="AJ4392" s="69" t="str">
        <f ca="1">IF(AI4392&lt;0,"0-12",IFERROR(VLOOKUP(AI4392,Breakup[],2,FALSE),"&gt;24"))</f>
        <v>&gt;24</v>
      </c>
      <c r="AK4392" s="69" t="str">
        <f>VLOOKUP(V4392,Master!B:D,3,FALSE)</f>
        <v>South</v>
      </c>
      <c r="AL4392" s="69" t="str">
        <f t="shared" si="827"/>
        <v>Bangalore-CLS</v>
      </c>
    </row>
    <row r="4393" spans="1:38">
      <c r="A4393" s="14" t="s">
        <v>9115</v>
      </c>
      <c r="B4393" s="54">
        <v>44701.874725659698</v>
      </c>
      <c r="C4393" s="13" t="s">
        <v>6612</v>
      </c>
      <c r="D4393" s="13">
        <v>161</v>
      </c>
      <c r="E4393" s="13" t="s">
        <v>9116</v>
      </c>
      <c r="F4393" s="13" t="s">
        <v>33</v>
      </c>
      <c r="G4393" s="14">
        <v>1653061359271</v>
      </c>
      <c r="H4393" s="55">
        <v>0.89105324074074099</v>
      </c>
      <c r="I4393" s="33">
        <v>44883.891053240703</v>
      </c>
      <c r="J4393" s="58">
        <v>44883</v>
      </c>
      <c r="K4393" s="13" t="s">
        <v>213</v>
      </c>
      <c r="L4393" s="13" t="s">
        <v>30</v>
      </c>
      <c r="M4393" s="13" t="s">
        <v>282</v>
      </c>
      <c r="N4393" s="13" t="s">
        <v>206</v>
      </c>
      <c r="O4393" s="33" t="s">
        <v>38</v>
      </c>
      <c r="P4393" s="58" t="s">
        <v>38</v>
      </c>
      <c r="Q4393" s="33" t="s">
        <v>207</v>
      </c>
      <c r="R4393" s="14" t="s">
        <v>38</v>
      </c>
      <c r="S4393" s="13" t="s">
        <v>216</v>
      </c>
      <c r="T4393" s="13" t="s">
        <v>217</v>
      </c>
      <c r="U4393" s="33">
        <f t="shared" ca="1" si="816"/>
        <v>45744.56914039352</v>
      </c>
      <c r="V4393" s="13" t="str">
        <f t="shared" si="817"/>
        <v>Bangalore</v>
      </c>
      <c r="W4393" s="13" t="str">
        <f t="shared" si="818"/>
        <v>RI</v>
      </c>
      <c r="X4393" s="13">
        <f t="shared" si="819"/>
        <v>21</v>
      </c>
      <c r="Y4393" s="13" t="str">
        <f>IFERROR(VLOOKUP(C4393,ReceivingTeam[],2,FALSE),"HelpDesk")</f>
        <v>HelpDesk</v>
      </c>
      <c r="Z4393" s="67">
        <f t="shared" si="820"/>
        <v>44884.703553240703</v>
      </c>
      <c r="AA4393" s="68">
        <f t="shared" si="821"/>
        <v>44883</v>
      </c>
      <c r="AB4393" s="69" t="b">
        <f t="shared" si="822"/>
        <v>1</v>
      </c>
      <c r="AC4393" s="70">
        <f t="shared" si="823"/>
        <v>0.5</v>
      </c>
      <c r="AD4393" s="67">
        <f t="shared" si="824"/>
        <v>44884.703553240703</v>
      </c>
      <c r="AE4393" s="67">
        <f>VLOOKUP(V4393,'Branch Wise Work Timelines'!C:G,3,FALSE)+AA4393</f>
        <v>44883.416666666664</v>
      </c>
      <c r="AF4393" s="67">
        <f>IF(V4393="Bangalore",VLOOKUP(V4393,'Branch Wise Work Timelines'!C:G,4,FALSE)+AA4393+1,IF(V4393="Mumbai",VLOOKUP(V4393,'Branch Wise Work Timelines'!C:G,4,FALSE)+AA4393+1,VLOOKUP(V4393,'Branch Wise Work Timelines'!C:G,4,FALSE)+AA4393))</f>
        <v>44884.104166666664</v>
      </c>
      <c r="AG4393" s="67">
        <f>WORKDAY.INTL(AA4393,1,11)+VLOOKUP(V4393,'Branch Wise Work Timelines'!C:G,3,FALSE)</f>
        <v>44884.416666666664</v>
      </c>
      <c r="AH4393" s="69" t="str">
        <f t="shared" ca="1" si="825"/>
        <v>Out of TAT</v>
      </c>
      <c r="AI4393" s="69">
        <f t="shared" ca="1" si="826"/>
        <v>20637</v>
      </c>
      <c r="AJ4393" s="69" t="str">
        <f ca="1">IF(AI4393&lt;0,"0-12",IFERROR(VLOOKUP(AI4393,Breakup[],2,FALSE),"&gt;24"))</f>
        <v>&gt;24</v>
      </c>
      <c r="AK4393" s="69" t="str">
        <f>VLOOKUP(V4393,Master!B:D,3,FALSE)</f>
        <v>South</v>
      </c>
      <c r="AL4393" s="69" t="str">
        <f t="shared" si="827"/>
        <v>Bangalore</v>
      </c>
    </row>
    <row r="4394" spans="1:38">
      <c r="A4394" s="14" t="s">
        <v>9117</v>
      </c>
      <c r="B4394" s="54">
        <v>44701.736215821802</v>
      </c>
      <c r="C4394" s="13" t="s">
        <v>1079</v>
      </c>
      <c r="D4394" s="13">
        <v>1847</v>
      </c>
      <c r="E4394" s="13" t="s">
        <v>9118</v>
      </c>
      <c r="F4394" s="13" t="s">
        <v>15</v>
      </c>
      <c r="G4394" s="14">
        <v>1653049644596</v>
      </c>
      <c r="H4394" s="55">
        <v>0.99222222222222201</v>
      </c>
      <c r="I4394" s="33">
        <v>44882.992222222201</v>
      </c>
      <c r="J4394" s="58">
        <v>44882</v>
      </c>
      <c r="K4394" s="13" t="s">
        <v>213</v>
      </c>
      <c r="L4394" s="13" t="s">
        <v>30</v>
      </c>
      <c r="M4394" s="13" t="s">
        <v>214</v>
      </c>
      <c r="N4394" s="13" t="s">
        <v>206</v>
      </c>
      <c r="O4394" s="33" t="s">
        <v>38</v>
      </c>
      <c r="P4394" s="58" t="s">
        <v>38</v>
      </c>
      <c r="Q4394" s="33" t="s">
        <v>207</v>
      </c>
      <c r="R4394" s="14" t="s">
        <v>38</v>
      </c>
      <c r="S4394" s="13" t="s">
        <v>216</v>
      </c>
      <c r="T4394" s="13" t="s">
        <v>217</v>
      </c>
      <c r="U4394" s="33">
        <f t="shared" ca="1" si="816"/>
        <v>45744.56914039352</v>
      </c>
      <c r="V4394" s="13" t="str">
        <f t="shared" si="817"/>
        <v>Bangalore</v>
      </c>
      <c r="W4394" s="13" t="str">
        <f t="shared" si="818"/>
        <v>CLS</v>
      </c>
      <c r="X4394" s="13">
        <f t="shared" si="819"/>
        <v>23</v>
      </c>
      <c r="Y4394" s="13" t="str">
        <f>IFERROR(VLOOKUP(C4394,ReceivingTeam[],2,FALSE),"HelpDesk")</f>
        <v>HelpDesk</v>
      </c>
      <c r="Z4394" s="67">
        <f t="shared" si="820"/>
        <v>44883.804722222201</v>
      </c>
      <c r="AA4394" s="68">
        <f t="shared" si="821"/>
        <v>44882</v>
      </c>
      <c r="AB4394" s="69" t="b">
        <f t="shared" si="822"/>
        <v>1</v>
      </c>
      <c r="AC4394" s="70">
        <f t="shared" si="823"/>
        <v>0.5</v>
      </c>
      <c r="AD4394" s="67">
        <f t="shared" si="824"/>
        <v>44883.804722222201</v>
      </c>
      <c r="AE4394" s="67">
        <f>VLOOKUP(V4394,'Branch Wise Work Timelines'!C:G,3,FALSE)+AA4394</f>
        <v>44882.416666666664</v>
      </c>
      <c r="AF4394" s="67">
        <f>IF(V4394="Bangalore",VLOOKUP(V4394,'Branch Wise Work Timelines'!C:G,4,FALSE)+AA4394+1,IF(V4394="Mumbai",VLOOKUP(V4394,'Branch Wise Work Timelines'!C:G,4,FALSE)+AA4394+1,VLOOKUP(V4394,'Branch Wise Work Timelines'!C:G,4,FALSE)+AA4394))</f>
        <v>44883.104166666664</v>
      </c>
      <c r="AG4394" s="67">
        <f>WORKDAY.INTL(AA4394,1,11)+VLOOKUP(V4394,'Branch Wise Work Timelines'!C:G,3,FALSE)</f>
        <v>44883.416666666664</v>
      </c>
      <c r="AH4394" s="69" t="str">
        <f t="shared" ca="1" si="825"/>
        <v>Out of TAT</v>
      </c>
      <c r="AI4394" s="69">
        <f t="shared" ca="1" si="826"/>
        <v>20659</v>
      </c>
      <c r="AJ4394" s="69" t="str">
        <f ca="1">IF(AI4394&lt;0,"0-12",IFERROR(VLOOKUP(AI4394,Breakup[],2,FALSE),"&gt;24"))</f>
        <v>&gt;24</v>
      </c>
      <c r="AK4394" s="69" t="str">
        <f>VLOOKUP(V4394,Master!B:D,3,FALSE)</f>
        <v>South</v>
      </c>
      <c r="AL4394" s="69" t="str">
        <f t="shared" si="827"/>
        <v>Bangalore-CLS</v>
      </c>
    </row>
    <row r="4395" spans="1:38">
      <c r="A4395" s="14" t="s">
        <v>9119</v>
      </c>
      <c r="B4395" s="54">
        <v>44701.821381481503</v>
      </c>
      <c r="C4395" s="13" t="s">
        <v>4172</v>
      </c>
      <c r="D4395" s="13">
        <v>1940</v>
      </c>
      <c r="E4395" s="13" t="s">
        <v>9120</v>
      </c>
      <c r="F4395" s="13" t="s">
        <v>33</v>
      </c>
      <c r="G4395" s="14">
        <v>1653058269490</v>
      </c>
      <c r="H4395" s="55">
        <v>0.57230324074074101</v>
      </c>
      <c r="I4395" s="33">
        <v>44884.572303240697</v>
      </c>
      <c r="J4395" s="58">
        <v>44884</v>
      </c>
      <c r="K4395" s="13" t="s">
        <v>213</v>
      </c>
      <c r="L4395" s="13" t="s">
        <v>30</v>
      </c>
      <c r="M4395" s="13" t="s">
        <v>282</v>
      </c>
      <c r="N4395" s="13" t="s">
        <v>206</v>
      </c>
      <c r="O4395" s="33" t="s">
        <v>38</v>
      </c>
      <c r="P4395" s="58" t="s">
        <v>38</v>
      </c>
      <c r="Q4395" s="33" t="s">
        <v>207</v>
      </c>
      <c r="R4395" s="14" t="s">
        <v>38</v>
      </c>
      <c r="S4395" s="13" t="s">
        <v>216</v>
      </c>
      <c r="T4395" s="13" t="s">
        <v>217</v>
      </c>
      <c r="U4395" s="33">
        <f t="shared" ca="1" si="816"/>
        <v>45744.56914039352</v>
      </c>
      <c r="V4395" s="13" t="str">
        <f t="shared" si="817"/>
        <v>Bangalore</v>
      </c>
      <c r="W4395" s="13" t="str">
        <f t="shared" si="818"/>
        <v>RI</v>
      </c>
      <c r="X4395" s="13">
        <f t="shared" si="819"/>
        <v>13</v>
      </c>
      <c r="Y4395" s="13" t="str">
        <f>IFERROR(VLOOKUP(C4395,ReceivingTeam[],2,FALSE),"HelpDesk")</f>
        <v>HelpDesk</v>
      </c>
      <c r="Z4395" s="67">
        <f t="shared" si="820"/>
        <v>44885.072303240697</v>
      </c>
      <c r="AA4395" s="68">
        <f t="shared" si="821"/>
        <v>44884</v>
      </c>
      <c r="AB4395" s="69" t="b">
        <f t="shared" si="822"/>
        <v>1</v>
      </c>
      <c r="AC4395" s="70">
        <f t="shared" si="823"/>
        <v>0.5</v>
      </c>
      <c r="AD4395" s="67">
        <f t="shared" si="824"/>
        <v>44885.072303240697</v>
      </c>
      <c r="AE4395" s="67">
        <f>VLOOKUP(V4395,'Branch Wise Work Timelines'!C:G,3,FALSE)+AA4395</f>
        <v>44884.416666666664</v>
      </c>
      <c r="AF4395" s="67">
        <f>IF(V4395="Bangalore",VLOOKUP(V4395,'Branch Wise Work Timelines'!C:G,4,FALSE)+AA4395+1,IF(V4395="Mumbai",VLOOKUP(V4395,'Branch Wise Work Timelines'!C:G,4,FALSE)+AA4395+1,VLOOKUP(V4395,'Branch Wise Work Timelines'!C:G,4,FALSE)+AA4395))</f>
        <v>44885.104166666664</v>
      </c>
      <c r="AG4395" s="67">
        <f>WORKDAY.INTL(AA4395,1,11)+VLOOKUP(V4395,'Branch Wise Work Timelines'!C:G,3,FALSE)</f>
        <v>44886.416666666664</v>
      </c>
      <c r="AH4395" s="69" t="str">
        <f t="shared" ca="1" si="825"/>
        <v>Out of TAT</v>
      </c>
      <c r="AI4395" s="69">
        <f t="shared" ca="1" si="826"/>
        <v>20628</v>
      </c>
      <c r="AJ4395" s="69" t="str">
        <f ca="1">IF(AI4395&lt;0,"0-12",IFERROR(VLOOKUP(AI4395,Breakup[],2,FALSE),"&gt;24"))</f>
        <v>&gt;24</v>
      </c>
      <c r="AK4395" s="69" t="str">
        <f>VLOOKUP(V4395,Master!B:D,3,FALSE)</f>
        <v>South</v>
      </c>
      <c r="AL4395" s="69" t="str">
        <f t="shared" si="827"/>
        <v>Bangalore</v>
      </c>
    </row>
    <row r="4396" spans="1:38">
      <c r="A4396" s="14" t="s">
        <v>9121</v>
      </c>
      <c r="B4396" s="54">
        <v>44701.824208414298</v>
      </c>
      <c r="C4396" s="13" t="s">
        <v>81</v>
      </c>
      <c r="D4396" s="13">
        <v>432</v>
      </c>
      <c r="E4396" s="13" t="s">
        <v>9122</v>
      </c>
      <c r="F4396" s="13" t="s">
        <v>33</v>
      </c>
      <c r="G4396" s="14">
        <v>1653058269490</v>
      </c>
      <c r="H4396" s="55">
        <v>0.97396990740740697</v>
      </c>
      <c r="I4396" s="33">
        <v>44881.973969907398</v>
      </c>
      <c r="J4396" s="58">
        <v>44881</v>
      </c>
      <c r="K4396" s="13" t="s">
        <v>213</v>
      </c>
      <c r="L4396" s="13" t="s">
        <v>30</v>
      </c>
      <c r="M4396" s="13" t="s">
        <v>282</v>
      </c>
      <c r="N4396" s="13" t="s">
        <v>206</v>
      </c>
      <c r="O4396" s="33" t="s">
        <v>38</v>
      </c>
      <c r="P4396" s="58" t="s">
        <v>38</v>
      </c>
      <c r="Q4396" s="33" t="s">
        <v>207</v>
      </c>
      <c r="R4396" s="14" t="s">
        <v>38</v>
      </c>
      <c r="S4396" s="13" t="s">
        <v>216</v>
      </c>
      <c r="T4396" s="13" t="s">
        <v>217</v>
      </c>
      <c r="U4396" s="33">
        <f t="shared" ca="1" si="816"/>
        <v>45744.56914039352</v>
      </c>
      <c r="V4396" s="13" t="str">
        <f t="shared" si="817"/>
        <v>Bangalore</v>
      </c>
      <c r="W4396" s="13" t="str">
        <f t="shared" si="818"/>
        <v>RI</v>
      </c>
      <c r="X4396" s="13">
        <f t="shared" si="819"/>
        <v>23</v>
      </c>
      <c r="Y4396" s="13" t="str">
        <f>IFERROR(VLOOKUP(C4396,ReceivingTeam[],2,FALSE),"HelpDesk")</f>
        <v>Branch office</v>
      </c>
      <c r="Z4396" s="67">
        <f t="shared" si="820"/>
        <v>44882.786469907398</v>
      </c>
      <c r="AA4396" s="68">
        <f t="shared" si="821"/>
        <v>44881</v>
      </c>
      <c r="AB4396" s="69" t="b">
        <f t="shared" si="822"/>
        <v>1</v>
      </c>
      <c r="AC4396" s="70">
        <f t="shared" si="823"/>
        <v>0.5</v>
      </c>
      <c r="AD4396" s="67">
        <f t="shared" si="824"/>
        <v>44882.786469907398</v>
      </c>
      <c r="AE4396" s="67">
        <f>VLOOKUP(V4396,'Branch Wise Work Timelines'!C:G,3,FALSE)+AA4396</f>
        <v>44881.416666666664</v>
      </c>
      <c r="AF4396" s="67">
        <f>IF(V4396="Bangalore",VLOOKUP(V4396,'Branch Wise Work Timelines'!C:G,4,FALSE)+AA4396+1,IF(V4396="Mumbai",VLOOKUP(V4396,'Branch Wise Work Timelines'!C:G,4,FALSE)+AA4396+1,VLOOKUP(V4396,'Branch Wise Work Timelines'!C:G,4,FALSE)+AA4396))</f>
        <v>44882.104166666664</v>
      </c>
      <c r="AG4396" s="67">
        <f>WORKDAY.INTL(AA4396,1,11)+VLOOKUP(V4396,'Branch Wise Work Timelines'!C:G,3,FALSE)</f>
        <v>44882.416666666664</v>
      </c>
      <c r="AH4396" s="69" t="str">
        <f t="shared" ca="1" si="825"/>
        <v>Out of TAT</v>
      </c>
      <c r="AI4396" s="69">
        <f t="shared" ca="1" si="826"/>
        <v>20683</v>
      </c>
      <c r="AJ4396" s="69" t="str">
        <f ca="1">IF(AI4396&lt;0,"0-12",IFERROR(VLOOKUP(AI4396,Breakup[],2,FALSE),"&gt;24"))</f>
        <v>&gt;24</v>
      </c>
      <c r="AK4396" s="69" t="str">
        <f>VLOOKUP(V4396,Master!B:D,3,FALSE)</f>
        <v>South</v>
      </c>
      <c r="AL4396" s="69" t="str">
        <f t="shared" si="827"/>
        <v>Bangalore</v>
      </c>
    </row>
    <row r="4397" spans="1:38">
      <c r="A4397" s="14" t="s">
        <v>9123</v>
      </c>
      <c r="B4397" s="54">
        <v>44701.8385557523</v>
      </c>
      <c r="C4397" s="13" t="s">
        <v>460</v>
      </c>
      <c r="D4397" s="13">
        <v>1925</v>
      </c>
      <c r="E4397" s="13" t="s">
        <v>9124</v>
      </c>
      <c r="F4397" s="13" t="s">
        <v>33</v>
      </c>
      <c r="G4397" s="14">
        <v>1653057891591</v>
      </c>
      <c r="H4397" s="55">
        <v>0.122824074074074</v>
      </c>
      <c r="I4397" s="33">
        <v>44884.122824074097</v>
      </c>
      <c r="J4397" s="58">
        <v>44884</v>
      </c>
      <c r="K4397" s="13" t="s">
        <v>213</v>
      </c>
      <c r="L4397" s="13" t="s">
        <v>30</v>
      </c>
      <c r="M4397" s="13" t="s">
        <v>282</v>
      </c>
      <c r="N4397" s="13" t="s">
        <v>206</v>
      </c>
      <c r="O4397" s="33" t="s">
        <v>38</v>
      </c>
      <c r="P4397" s="58" t="s">
        <v>38</v>
      </c>
      <c r="Q4397" s="33" t="s">
        <v>207</v>
      </c>
      <c r="R4397" s="14" t="s">
        <v>38</v>
      </c>
      <c r="S4397" s="13" t="s">
        <v>216</v>
      </c>
      <c r="T4397" s="13" t="s">
        <v>278</v>
      </c>
      <c r="U4397" s="33">
        <f t="shared" ca="1" si="816"/>
        <v>45744.56914039352</v>
      </c>
      <c r="V4397" s="13" t="str">
        <f t="shared" si="817"/>
        <v>Bangalore</v>
      </c>
      <c r="W4397" s="13" t="str">
        <f t="shared" si="818"/>
        <v>RI</v>
      </c>
      <c r="X4397" s="13">
        <f t="shared" si="819"/>
        <v>2</v>
      </c>
      <c r="Y4397" s="13" t="str">
        <f>IFERROR(VLOOKUP(C4397,ReceivingTeam[],2,FALSE),"HelpDesk")</f>
        <v>HelpDesk</v>
      </c>
      <c r="Z4397" s="67">
        <f t="shared" si="820"/>
        <v>44888.729166666664</v>
      </c>
      <c r="AA4397" s="68">
        <f t="shared" si="821"/>
        <v>44884</v>
      </c>
      <c r="AB4397" s="69" t="b">
        <f t="shared" si="822"/>
        <v>1</v>
      </c>
      <c r="AC4397" s="70">
        <f t="shared" si="823"/>
        <v>3</v>
      </c>
      <c r="AD4397" s="67">
        <f t="shared" si="824"/>
        <v>44888.729166666664</v>
      </c>
      <c r="AE4397" s="67">
        <f>VLOOKUP(V4397,'Branch Wise Work Timelines'!C:G,3,FALSE)+AA4397</f>
        <v>44884.416666666664</v>
      </c>
      <c r="AF4397" s="67">
        <f>IF(V4397="Bangalore",VLOOKUP(V4397,'Branch Wise Work Timelines'!C:G,4,FALSE)+AA4397+1,IF(V4397="Mumbai",VLOOKUP(V4397,'Branch Wise Work Timelines'!C:G,4,FALSE)+AA4397+1,VLOOKUP(V4397,'Branch Wise Work Timelines'!C:G,4,FALSE)+AA4397))</f>
        <v>44885.104166666664</v>
      </c>
      <c r="AG4397" s="67">
        <f>WORKDAY.INTL(AA4397,1,11)+VLOOKUP(V4397,'Branch Wise Work Timelines'!C:G,3,FALSE)</f>
        <v>44886.416666666664</v>
      </c>
      <c r="AH4397" s="69" t="str">
        <f t="shared" ca="1" si="825"/>
        <v>Out of TAT</v>
      </c>
      <c r="AI4397" s="69">
        <f t="shared" ca="1" si="826"/>
        <v>20541</v>
      </c>
      <c r="AJ4397" s="69" t="str">
        <f ca="1">IF(AI4397&lt;0,"0-12",IFERROR(VLOOKUP(AI4397,Breakup[],2,FALSE),"&gt;24"))</f>
        <v>&gt;24</v>
      </c>
      <c r="AK4397" s="69" t="str">
        <f>VLOOKUP(V4397,Master!B:D,3,FALSE)</f>
        <v>South</v>
      </c>
      <c r="AL4397" s="69" t="str">
        <f t="shared" si="827"/>
        <v>Bangalore</v>
      </c>
    </row>
    <row r="4398" spans="1:38">
      <c r="A4398" s="14" t="s">
        <v>9125</v>
      </c>
      <c r="B4398" s="54">
        <v>44701.786174108798</v>
      </c>
      <c r="C4398" s="13" t="s">
        <v>421</v>
      </c>
      <c r="D4398" s="13">
        <v>1380</v>
      </c>
      <c r="E4398" s="13" t="s">
        <v>9126</v>
      </c>
      <c r="F4398" s="13" t="s">
        <v>33</v>
      </c>
      <c r="G4398" s="14">
        <v>1653053109035</v>
      </c>
      <c r="H4398" s="55">
        <v>5.6261574074074103E-2</v>
      </c>
      <c r="I4398" s="33">
        <v>44883.0562615741</v>
      </c>
      <c r="J4398" s="58">
        <v>44883</v>
      </c>
      <c r="K4398" s="13" t="s">
        <v>213</v>
      </c>
      <c r="L4398" s="13" t="s">
        <v>30</v>
      </c>
      <c r="M4398" s="13" t="s">
        <v>282</v>
      </c>
      <c r="N4398" s="13" t="s">
        <v>206</v>
      </c>
      <c r="O4398" s="33" t="s">
        <v>38</v>
      </c>
      <c r="P4398" s="58" t="s">
        <v>38</v>
      </c>
      <c r="Q4398" s="33" t="s">
        <v>207</v>
      </c>
      <c r="R4398" s="14" t="s">
        <v>38</v>
      </c>
      <c r="S4398" s="13" t="s">
        <v>216</v>
      </c>
      <c r="T4398" s="13" t="s">
        <v>217</v>
      </c>
      <c r="U4398" s="33">
        <f t="shared" ca="1" si="816"/>
        <v>45744.56914039352</v>
      </c>
      <c r="V4398" s="13" t="str">
        <f t="shared" si="817"/>
        <v>Bangalore</v>
      </c>
      <c r="W4398" s="13" t="str">
        <f t="shared" si="818"/>
        <v>RI</v>
      </c>
      <c r="X4398" s="13">
        <f t="shared" si="819"/>
        <v>1</v>
      </c>
      <c r="Y4398" s="13" t="str">
        <f>IFERROR(VLOOKUP(C4398,ReceivingTeam[],2,FALSE),"HelpDesk")</f>
        <v>HelpDesk</v>
      </c>
      <c r="Z4398" s="67">
        <f t="shared" si="820"/>
        <v>44883.916666666664</v>
      </c>
      <c r="AA4398" s="68">
        <f t="shared" si="821"/>
        <v>44883</v>
      </c>
      <c r="AB4398" s="69" t="b">
        <f t="shared" si="822"/>
        <v>1</v>
      </c>
      <c r="AC4398" s="70">
        <f t="shared" si="823"/>
        <v>0.5</v>
      </c>
      <c r="AD4398" s="67">
        <f t="shared" si="824"/>
        <v>44883.916666666664</v>
      </c>
      <c r="AE4398" s="67">
        <f>VLOOKUP(V4398,'Branch Wise Work Timelines'!C:G,3,FALSE)+AA4398</f>
        <v>44883.416666666664</v>
      </c>
      <c r="AF4398" s="67">
        <f>IF(V4398="Bangalore",VLOOKUP(V4398,'Branch Wise Work Timelines'!C:G,4,FALSE)+AA4398+1,IF(V4398="Mumbai",VLOOKUP(V4398,'Branch Wise Work Timelines'!C:G,4,FALSE)+AA4398+1,VLOOKUP(V4398,'Branch Wise Work Timelines'!C:G,4,FALSE)+AA4398))</f>
        <v>44884.104166666664</v>
      </c>
      <c r="AG4398" s="67">
        <f>WORKDAY.INTL(AA4398,1,11)+VLOOKUP(V4398,'Branch Wise Work Timelines'!C:G,3,FALSE)</f>
        <v>44884.416666666664</v>
      </c>
      <c r="AH4398" s="69" t="str">
        <f t="shared" ca="1" si="825"/>
        <v>Out of TAT</v>
      </c>
      <c r="AI4398" s="69">
        <f t="shared" ca="1" si="826"/>
        <v>20656</v>
      </c>
      <c r="AJ4398" s="69" t="str">
        <f ca="1">IF(AI4398&lt;0,"0-12",IFERROR(VLOOKUP(AI4398,Breakup[],2,FALSE),"&gt;24"))</f>
        <v>&gt;24</v>
      </c>
      <c r="AK4398" s="69" t="str">
        <f>VLOOKUP(V4398,Master!B:D,3,FALSE)</f>
        <v>South</v>
      </c>
      <c r="AL4398" s="69" t="str">
        <f t="shared" si="827"/>
        <v>Bangalore</v>
      </c>
    </row>
    <row r="4399" spans="1:38">
      <c r="A4399" s="14" t="s">
        <v>9127</v>
      </c>
      <c r="B4399" s="54">
        <v>44701.765577465303</v>
      </c>
      <c r="C4399" s="13" t="s">
        <v>435</v>
      </c>
      <c r="D4399" s="13">
        <v>828</v>
      </c>
      <c r="E4399" s="13" t="s">
        <v>9128</v>
      </c>
      <c r="F4399" s="13" t="s">
        <v>33</v>
      </c>
      <c r="G4399" s="14">
        <v>1653051957578</v>
      </c>
      <c r="H4399" s="55">
        <v>0.25917824074074097</v>
      </c>
      <c r="I4399" s="33">
        <v>44882.259178240703</v>
      </c>
      <c r="J4399" s="58">
        <v>44882</v>
      </c>
      <c r="K4399" s="13" t="s">
        <v>437</v>
      </c>
      <c r="L4399" s="13" t="s">
        <v>12</v>
      </c>
      <c r="M4399" s="13" t="s">
        <v>435</v>
      </c>
      <c r="N4399" s="13" t="s">
        <v>206</v>
      </c>
      <c r="O4399" s="33" t="s">
        <v>38</v>
      </c>
      <c r="P4399" s="58" t="s">
        <v>38</v>
      </c>
      <c r="Q4399" s="33" t="s">
        <v>207</v>
      </c>
      <c r="R4399" s="14" t="s">
        <v>38</v>
      </c>
      <c r="S4399" s="13" t="s">
        <v>208</v>
      </c>
      <c r="T4399" s="13" t="s">
        <v>209</v>
      </c>
      <c r="U4399" s="33">
        <f t="shared" ca="1" si="816"/>
        <v>45744.56914039352</v>
      </c>
      <c r="V4399" s="13" t="str">
        <f t="shared" si="817"/>
        <v>Ahmedabad</v>
      </c>
      <c r="W4399" s="13" t="str">
        <f t="shared" si="818"/>
        <v>RI</v>
      </c>
      <c r="X4399" s="13">
        <f t="shared" si="819"/>
        <v>6</v>
      </c>
      <c r="Y4399" s="13" t="str">
        <f>IFERROR(VLOOKUP(C4399,ReceivingTeam[],2,FALSE),"HelpDesk")</f>
        <v>HelpDesk</v>
      </c>
      <c r="Z4399" s="67">
        <f t="shared" si="820"/>
        <v>44883.562499999993</v>
      </c>
      <c r="AA4399" s="68">
        <f t="shared" si="821"/>
        <v>44882</v>
      </c>
      <c r="AB4399" s="69" t="b">
        <f t="shared" si="822"/>
        <v>1</v>
      </c>
      <c r="AC4399" s="70">
        <f t="shared" si="823"/>
        <v>0.5</v>
      </c>
      <c r="AD4399" s="67">
        <f t="shared" si="824"/>
        <v>44883.562499999993</v>
      </c>
      <c r="AE4399" s="67">
        <f>VLOOKUP(V4399,'Branch Wise Work Timelines'!C:G,3,FALSE)+AA4399</f>
        <v>44882.416666666664</v>
      </c>
      <c r="AF4399" s="67">
        <f>IF(V4399="Bangalore",VLOOKUP(V4399,'Branch Wise Work Timelines'!C:G,4,FALSE)+AA4399+1,IF(V4399="Mumbai",VLOOKUP(V4399,'Branch Wise Work Timelines'!C:G,4,FALSE)+AA4399+1,VLOOKUP(V4399,'Branch Wise Work Timelines'!C:G,4,FALSE)+AA4399))</f>
        <v>44882.770833333336</v>
      </c>
      <c r="AG4399" s="67">
        <f>WORKDAY.INTL(AA4399,1,11)+VLOOKUP(V4399,'Branch Wise Work Timelines'!C:G,3,FALSE)</f>
        <v>44883.416666666664</v>
      </c>
      <c r="AH4399" s="69" t="str">
        <f t="shared" ca="1" si="825"/>
        <v>Out of TAT</v>
      </c>
      <c r="AI4399" s="69">
        <f t="shared" ca="1" si="826"/>
        <v>20665</v>
      </c>
      <c r="AJ4399" s="69" t="str">
        <f ca="1">IF(AI4399&lt;0,"0-12",IFERROR(VLOOKUP(AI4399,Breakup[],2,FALSE),"&gt;24"))</f>
        <v>&gt;24</v>
      </c>
      <c r="AK4399" s="69" t="str">
        <f>VLOOKUP(V4399,Master!B:D,3,FALSE)</f>
        <v>North</v>
      </c>
      <c r="AL4399" s="69" t="str">
        <f t="shared" si="827"/>
        <v>Ahmedabad</v>
      </c>
    </row>
    <row r="4400" spans="1:38">
      <c r="A4400" s="14" t="s">
        <v>9129</v>
      </c>
      <c r="B4400" s="54">
        <v>44701.693826423601</v>
      </c>
      <c r="C4400" s="13" t="s">
        <v>1342</v>
      </c>
      <c r="D4400" s="13">
        <v>1245</v>
      </c>
      <c r="E4400" s="13" t="s">
        <v>9130</v>
      </c>
      <c r="F4400" s="13" t="s">
        <v>15</v>
      </c>
      <c r="G4400" s="14">
        <v>1653049223395</v>
      </c>
      <c r="H4400" s="55">
        <v>0.67596064814814805</v>
      </c>
      <c r="I4400" s="33">
        <v>44890.675960648201</v>
      </c>
      <c r="J4400" s="58">
        <v>44890</v>
      </c>
      <c r="K4400" s="13" t="s">
        <v>213</v>
      </c>
      <c r="L4400" s="13" t="s">
        <v>30</v>
      </c>
      <c r="M4400" s="13" t="s">
        <v>214</v>
      </c>
      <c r="N4400" s="13" t="s">
        <v>215</v>
      </c>
      <c r="O4400" s="33" t="s">
        <v>38</v>
      </c>
      <c r="P4400" s="58" t="s">
        <v>38</v>
      </c>
      <c r="Q4400" s="33" t="s">
        <v>207</v>
      </c>
      <c r="R4400" s="14" t="s">
        <v>38</v>
      </c>
      <c r="S4400" s="13" t="s">
        <v>216</v>
      </c>
      <c r="T4400" s="13" t="s">
        <v>217</v>
      </c>
      <c r="U4400" s="33">
        <f t="shared" ca="1" si="816"/>
        <v>45744.56914039352</v>
      </c>
      <c r="V4400" s="13" t="str">
        <f t="shared" si="817"/>
        <v>Bangalore</v>
      </c>
      <c r="W4400" s="13" t="str">
        <f t="shared" si="818"/>
        <v>CLS</v>
      </c>
      <c r="X4400" s="13">
        <f t="shared" si="819"/>
        <v>16</v>
      </c>
      <c r="Y4400" s="13" t="str">
        <f>IFERROR(VLOOKUP(C4400,ReceivingTeam[],2,FALSE),"HelpDesk")</f>
        <v>HelpDesk</v>
      </c>
      <c r="Z4400" s="67">
        <f t="shared" si="820"/>
        <v>44891.488460648201</v>
      </c>
      <c r="AA4400" s="68">
        <f t="shared" si="821"/>
        <v>44890</v>
      </c>
      <c r="AB4400" s="69" t="b">
        <f t="shared" si="822"/>
        <v>1</v>
      </c>
      <c r="AC4400" s="70">
        <f t="shared" si="823"/>
        <v>0.5</v>
      </c>
      <c r="AD4400" s="67">
        <f t="shared" si="824"/>
        <v>44891.488460648201</v>
      </c>
      <c r="AE4400" s="67">
        <f>VLOOKUP(V4400,'Branch Wise Work Timelines'!C:G,3,FALSE)+AA4400</f>
        <v>44890.416666666664</v>
      </c>
      <c r="AF4400" s="67">
        <f>IF(V4400="Bangalore",VLOOKUP(V4400,'Branch Wise Work Timelines'!C:G,4,FALSE)+AA4400+1,IF(V4400="Mumbai",VLOOKUP(V4400,'Branch Wise Work Timelines'!C:G,4,FALSE)+AA4400+1,VLOOKUP(V4400,'Branch Wise Work Timelines'!C:G,4,FALSE)+AA4400))</f>
        <v>44891.104166666664</v>
      </c>
      <c r="AG4400" s="67">
        <f>WORKDAY.INTL(AA4400,1,11)+VLOOKUP(V4400,'Branch Wise Work Timelines'!C:G,3,FALSE)</f>
        <v>44891.416666666664</v>
      </c>
      <c r="AH4400" s="69" t="str">
        <f t="shared" ca="1" si="825"/>
        <v>Out of TAT</v>
      </c>
      <c r="AI4400" s="69">
        <f t="shared" ca="1" si="826"/>
        <v>20474</v>
      </c>
      <c r="AJ4400" s="69" t="str">
        <f ca="1">IF(AI4400&lt;0,"0-12",IFERROR(VLOOKUP(AI4400,Breakup[],2,FALSE),"&gt;24"))</f>
        <v>&gt;24</v>
      </c>
      <c r="AK4400" s="69" t="str">
        <f>VLOOKUP(V4400,Master!B:D,3,FALSE)</f>
        <v>South</v>
      </c>
      <c r="AL4400" s="69" t="str">
        <f t="shared" si="827"/>
        <v>Bangalore-CLS</v>
      </c>
    </row>
    <row r="4401" spans="1:38">
      <c r="A4401" s="14" t="s">
        <v>9131</v>
      </c>
      <c r="B4401" s="54">
        <v>44701.786183449098</v>
      </c>
      <c r="C4401" s="13" t="s">
        <v>227</v>
      </c>
      <c r="D4401" s="13">
        <v>103</v>
      </c>
      <c r="E4401" s="13" t="s">
        <v>9132</v>
      </c>
      <c r="F4401" s="13" t="s">
        <v>15</v>
      </c>
      <c r="G4401" s="14">
        <v>1653055472729</v>
      </c>
      <c r="H4401" s="55">
        <v>0.41678240740740702</v>
      </c>
      <c r="I4401" s="33">
        <v>44891.416782407403</v>
      </c>
      <c r="J4401" s="58">
        <v>44891</v>
      </c>
      <c r="K4401" s="13" t="s">
        <v>213</v>
      </c>
      <c r="L4401" s="13" t="s">
        <v>30</v>
      </c>
      <c r="M4401" s="13" t="s">
        <v>214</v>
      </c>
      <c r="N4401" s="13" t="s">
        <v>215</v>
      </c>
      <c r="O4401" s="33">
        <v>44891.1641087963</v>
      </c>
      <c r="P4401" s="58">
        <v>44891</v>
      </c>
      <c r="Q4401" s="33" t="s">
        <v>237</v>
      </c>
      <c r="R4401" s="14">
        <v>106</v>
      </c>
      <c r="S4401" s="13" t="s">
        <v>216</v>
      </c>
      <c r="T4401" s="13" t="s">
        <v>217</v>
      </c>
      <c r="U4401" s="33">
        <f t="shared" ca="1" si="816"/>
        <v>45744.56914039352</v>
      </c>
      <c r="V4401" s="13" t="str">
        <f t="shared" si="817"/>
        <v>Bangalore</v>
      </c>
      <c r="W4401" s="13" t="str">
        <f t="shared" si="818"/>
        <v>CLS</v>
      </c>
      <c r="X4401" s="13">
        <f t="shared" si="819"/>
        <v>10</v>
      </c>
      <c r="Y4401" s="13" t="str">
        <f>IFERROR(VLOOKUP(C4401,ReceivingTeam[],2,FALSE),"HelpDesk")</f>
        <v>HelpDesk</v>
      </c>
      <c r="Z4401" s="67">
        <f t="shared" si="820"/>
        <v>44891.916782407403</v>
      </c>
      <c r="AA4401" s="68">
        <f t="shared" si="821"/>
        <v>44891</v>
      </c>
      <c r="AB4401" s="69" t="b">
        <f t="shared" si="822"/>
        <v>1</v>
      </c>
      <c r="AC4401" s="70">
        <f t="shared" si="823"/>
        <v>0.5</v>
      </c>
      <c r="AD4401" s="67">
        <f t="shared" si="824"/>
        <v>44891.916782407403</v>
      </c>
      <c r="AE4401" s="67">
        <f>VLOOKUP(V4401,'Branch Wise Work Timelines'!C:G,3,FALSE)+AA4401</f>
        <v>44891.416666666664</v>
      </c>
      <c r="AF4401" s="67">
        <f>IF(V4401="Bangalore",VLOOKUP(V4401,'Branch Wise Work Timelines'!C:G,4,FALSE)+AA4401+1,IF(V4401="Mumbai",VLOOKUP(V4401,'Branch Wise Work Timelines'!C:G,4,FALSE)+AA4401+1,VLOOKUP(V4401,'Branch Wise Work Timelines'!C:G,4,FALSE)+AA4401))</f>
        <v>44892.104166666664</v>
      </c>
      <c r="AG4401" s="67">
        <f>WORKDAY.INTL(AA4401,1,11)+VLOOKUP(V4401,'Branch Wise Work Timelines'!C:G,3,FALSE)</f>
        <v>44893.416666666664</v>
      </c>
      <c r="AH4401" s="69" t="str">
        <f t="shared" si="825"/>
        <v>Met</v>
      </c>
      <c r="AI4401" s="69">
        <f t="shared" ca="1" si="826"/>
        <v>20464</v>
      </c>
      <c r="AJ4401" s="69" t="str">
        <f ca="1">IF(AI4401&lt;0,"0-12",IFERROR(VLOOKUP(AI4401,Breakup[],2,FALSE),"&gt;24"))</f>
        <v>&gt;24</v>
      </c>
      <c r="AK4401" s="69" t="str">
        <f>VLOOKUP(V4401,Master!B:D,3,FALSE)</f>
        <v>South</v>
      </c>
      <c r="AL4401" s="69" t="str">
        <f t="shared" si="827"/>
        <v>Bangalore-CLS</v>
      </c>
    </row>
    <row r="4402" spans="1:38">
      <c r="A4402" s="14" t="s">
        <v>9133</v>
      </c>
      <c r="B4402" s="54">
        <v>44701.7713518866</v>
      </c>
      <c r="C4402" s="13" t="s">
        <v>583</v>
      </c>
      <c r="D4402" s="13">
        <v>1077</v>
      </c>
      <c r="E4402" s="13" t="s">
        <v>9134</v>
      </c>
      <c r="F4402" s="13" t="s">
        <v>15</v>
      </c>
      <c r="G4402" s="14">
        <v>1653054189256</v>
      </c>
      <c r="H4402" s="55">
        <v>0.103738425925926</v>
      </c>
      <c r="I4402" s="33">
        <v>44885.103738425903</v>
      </c>
      <c r="J4402" s="58">
        <v>44885</v>
      </c>
      <c r="K4402" s="13" t="s">
        <v>213</v>
      </c>
      <c r="L4402" s="13" t="s">
        <v>30</v>
      </c>
      <c r="M4402" s="13" t="s">
        <v>214</v>
      </c>
      <c r="N4402" s="13" t="s">
        <v>206</v>
      </c>
      <c r="O4402" s="33" t="s">
        <v>38</v>
      </c>
      <c r="P4402" s="58" t="s">
        <v>38</v>
      </c>
      <c r="Q4402" s="33" t="s">
        <v>207</v>
      </c>
      <c r="R4402" s="14" t="s">
        <v>38</v>
      </c>
      <c r="S4402" s="13" t="s">
        <v>216</v>
      </c>
      <c r="T4402" s="13" t="s">
        <v>217</v>
      </c>
      <c r="U4402" s="33">
        <f t="shared" ca="1" si="816"/>
        <v>45744.56914039352</v>
      </c>
      <c r="V4402" s="13" t="str">
        <f t="shared" si="817"/>
        <v>Bangalore</v>
      </c>
      <c r="W4402" s="13" t="str">
        <f t="shared" si="818"/>
        <v>CLS</v>
      </c>
      <c r="X4402" s="13">
        <f t="shared" si="819"/>
        <v>2</v>
      </c>
      <c r="Y4402" s="13" t="str">
        <f>IFERROR(VLOOKUP(C4402,ReceivingTeam[],2,FALSE),"HelpDesk")</f>
        <v>HelpDesk</v>
      </c>
      <c r="Z4402" s="67">
        <f t="shared" si="820"/>
        <v>44885.916666666664</v>
      </c>
      <c r="AA4402" s="68">
        <f t="shared" si="821"/>
        <v>44885</v>
      </c>
      <c r="AB4402" s="69" t="b">
        <f t="shared" si="822"/>
        <v>0</v>
      </c>
      <c r="AC4402" s="70">
        <f t="shared" si="823"/>
        <v>0.5</v>
      </c>
      <c r="AD4402" s="67">
        <f t="shared" si="824"/>
        <v>44885.916666666664</v>
      </c>
      <c r="AE4402" s="67">
        <f>VLOOKUP(V4402,'Branch Wise Work Timelines'!C:G,3,FALSE)+AA4402</f>
        <v>44885.416666666664</v>
      </c>
      <c r="AF4402" s="67">
        <f>IF(V4402="Bangalore",VLOOKUP(V4402,'Branch Wise Work Timelines'!C:G,4,FALSE)+AA4402+1,IF(V4402="Mumbai",VLOOKUP(V4402,'Branch Wise Work Timelines'!C:G,4,FALSE)+AA4402+1,VLOOKUP(V4402,'Branch Wise Work Timelines'!C:G,4,FALSE)+AA4402))</f>
        <v>44886.104166666664</v>
      </c>
      <c r="AG4402" s="67">
        <f>WORKDAY.INTL(AA4402,1,11)+VLOOKUP(V4402,'Branch Wise Work Timelines'!C:G,3,FALSE)</f>
        <v>44886.416666666664</v>
      </c>
      <c r="AH4402" s="69" t="str">
        <f t="shared" ca="1" si="825"/>
        <v>Out of TAT</v>
      </c>
      <c r="AI4402" s="69">
        <f t="shared" ca="1" si="826"/>
        <v>20608</v>
      </c>
      <c r="AJ4402" s="69" t="str">
        <f ca="1">IF(AI4402&lt;0,"0-12",IFERROR(VLOOKUP(AI4402,Breakup[],2,FALSE),"&gt;24"))</f>
        <v>&gt;24</v>
      </c>
      <c r="AK4402" s="69" t="str">
        <f>VLOOKUP(V4402,Master!B:D,3,FALSE)</f>
        <v>South</v>
      </c>
      <c r="AL4402" s="69" t="str">
        <f t="shared" si="827"/>
        <v>Bangalore-CLS</v>
      </c>
    </row>
    <row r="4403" spans="1:38">
      <c r="A4403" s="14" t="s">
        <v>9135</v>
      </c>
      <c r="B4403" s="54">
        <v>44701.937770173601</v>
      </c>
      <c r="C4403" s="13" t="s">
        <v>4172</v>
      </c>
      <c r="D4403" s="13">
        <v>351</v>
      </c>
      <c r="E4403" s="13" t="s">
        <v>9136</v>
      </c>
      <c r="F4403" s="13" t="s">
        <v>33</v>
      </c>
      <c r="G4403" s="14">
        <v>1653069266688</v>
      </c>
      <c r="H4403" s="55">
        <v>0.49104166666666699</v>
      </c>
      <c r="I4403" s="33">
        <v>44891.491041666697</v>
      </c>
      <c r="J4403" s="58">
        <v>44891</v>
      </c>
      <c r="K4403" s="13" t="s">
        <v>213</v>
      </c>
      <c r="L4403" s="13" t="s">
        <v>30</v>
      </c>
      <c r="M4403" s="13" t="s">
        <v>147</v>
      </c>
      <c r="N4403" s="13" t="s">
        <v>206</v>
      </c>
      <c r="O4403" s="33">
        <v>44891.6081134259</v>
      </c>
      <c r="P4403" s="58">
        <v>44891</v>
      </c>
      <c r="Q4403" s="33" t="s">
        <v>237</v>
      </c>
      <c r="R4403" s="14">
        <v>1132</v>
      </c>
      <c r="S4403" s="13" t="s">
        <v>208</v>
      </c>
      <c r="T4403" s="13" t="s">
        <v>209</v>
      </c>
      <c r="U4403" s="33">
        <f t="shared" ca="1" si="816"/>
        <v>45744.56914039352</v>
      </c>
      <c r="V4403" s="13" t="str">
        <f t="shared" si="817"/>
        <v>Bangalore</v>
      </c>
      <c r="W4403" s="13" t="str">
        <f t="shared" si="818"/>
        <v>RI</v>
      </c>
      <c r="X4403" s="13">
        <f t="shared" si="819"/>
        <v>11</v>
      </c>
      <c r="Y4403" s="13" t="str">
        <f>IFERROR(VLOOKUP(C4403,ReceivingTeam[],2,FALSE),"HelpDesk")</f>
        <v>HelpDesk</v>
      </c>
      <c r="Z4403" s="67">
        <f t="shared" si="820"/>
        <v>44891.991041666697</v>
      </c>
      <c r="AA4403" s="68">
        <f t="shared" si="821"/>
        <v>44891</v>
      </c>
      <c r="AB4403" s="69" t="b">
        <f t="shared" si="822"/>
        <v>1</v>
      </c>
      <c r="AC4403" s="70">
        <f t="shared" si="823"/>
        <v>0.5</v>
      </c>
      <c r="AD4403" s="67">
        <f t="shared" si="824"/>
        <v>44891.991041666697</v>
      </c>
      <c r="AE4403" s="67">
        <f>VLOOKUP(V4403,'Branch Wise Work Timelines'!C:G,3,FALSE)+AA4403</f>
        <v>44891.416666666664</v>
      </c>
      <c r="AF4403" s="67">
        <f>IF(V4403="Bangalore",VLOOKUP(V4403,'Branch Wise Work Timelines'!C:G,4,FALSE)+AA4403+1,IF(V4403="Mumbai",VLOOKUP(V4403,'Branch Wise Work Timelines'!C:G,4,FALSE)+AA4403+1,VLOOKUP(V4403,'Branch Wise Work Timelines'!C:G,4,FALSE)+AA4403))</f>
        <v>44892.104166666664</v>
      </c>
      <c r="AG4403" s="67">
        <f>WORKDAY.INTL(AA4403,1,11)+VLOOKUP(V4403,'Branch Wise Work Timelines'!C:G,3,FALSE)</f>
        <v>44893.416666666664</v>
      </c>
      <c r="AH4403" s="69" t="str">
        <f t="shared" si="825"/>
        <v>Met</v>
      </c>
      <c r="AI4403" s="69">
        <f t="shared" ca="1" si="826"/>
        <v>20462</v>
      </c>
      <c r="AJ4403" s="69" t="str">
        <f ca="1">IF(AI4403&lt;0,"0-12",IFERROR(VLOOKUP(AI4403,Breakup[],2,FALSE),"&gt;24"))</f>
        <v>&gt;24</v>
      </c>
      <c r="AK4403" s="69" t="str">
        <f>VLOOKUP(V4403,Master!B:D,3,FALSE)</f>
        <v>South</v>
      </c>
      <c r="AL4403" s="69" t="str">
        <f t="shared" si="827"/>
        <v>Bangalore</v>
      </c>
    </row>
    <row r="4404" spans="1:38">
      <c r="A4404" s="14" t="s">
        <v>9137</v>
      </c>
      <c r="B4404" s="54">
        <v>44701.696807025502</v>
      </c>
      <c r="C4404" s="13" t="s">
        <v>235</v>
      </c>
      <c r="D4404" s="13">
        <v>1632</v>
      </c>
      <c r="E4404" s="13" t="s">
        <v>9138</v>
      </c>
      <c r="F4404" s="13" t="s">
        <v>15</v>
      </c>
      <c r="G4404" s="14">
        <v>1653051574035</v>
      </c>
      <c r="H4404" s="55">
        <v>0.723483796296296</v>
      </c>
      <c r="I4404" s="33">
        <v>44886.723483796297</v>
      </c>
      <c r="J4404" s="58">
        <v>44886</v>
      </c>
      <c r="K4404" s="13" t="s">
        <v>213</v>
      </c>
      <c r="L4404" s="13" t="s">
        <v>30</v>
      </c>
      <c r="M4404" s="13" t="s">
        <v>75</v>
      </c>
      <c r="N4404" s="13" t="s">
        <v>206</v>
      </c>
      <c r="O4404" s="33" t="s">
        <v>38</v>
      </c>
      <c r="P4404" s="58" t="s">
        <v>38</v>
      </c>
      <c r="Q4404" s="33" t="s">
        <v>207</v>
      </c>
      <c r="R4404" s="14" t="s">
        <v>38</v>
      </c>
      <c r="S4404" s="13" t="s">
        <v>208</v>
      </c>
      <c r="T4404" s="13" t="s">
        <v>209</v>
      </c>
      <c r="U4404" s="33">
        <f t="shared" ca="1" si="816"/>
        <v>45744.56914039352</v>
      </c>
      <c r="V4404" s="13" t="str">
        <f t="shared" si="817"/>
        <v>Bangalore</v>
      </c>
      <c r="W4404" s="13" t="str">
        <f t="shared" si="818"/>
        <v>CLS</v>
      </c>
      <c r="X4404" s="13">
        <f t="shared" si="819"/>
        <v>17</v>
      </c>
      <c r="Y4404" s="13" t="str">
        <f>IFERROR(VLOOKUP(C4404,ReceivingTeam[],2,FALSE),"HelpDesk")</f>
        <v>HelpDesk</v>
      </c>
      <c r="Z4404" s="67">
        <f t="shared" si="820"/>
        <v>44887.535983796297</v>
      </c>
      <c r="AA4404" s="68">
        <f t="shared" si="821"/>
        <v>44886</v>
      </c>
      <c r="AB4404" s="69" t="b">
        <f t="shared" si="822"/>
        <v>1</v>
      </c>
      <c r="AC4404" s="70">
        <f t="shared" si="823"/>
        <v>0.5</v>
      </c>
      <c r="AD4404" s="67">
        <f t="shared" si="824"/>
        <v>44887.535983796297</v>
      </c>
      <c r="AE4404" s="67">
        <f>VLOOKUP(V4404,'Branch Wise Work Timelines'!C:G,3,FALSE)+AA4404</f>
        <v>44886.416666666664</v>
      </c>
      <c r="AF4404" s="67">
        <f>IF(V4404="Bangalore",VLOOKUP(V4404,'Branch Wise Work Timelines'!C:G,4,FALSE)+AA4404+1,IF(V4404="Mumbai",VLOOKUP(V4404,'Branch Wise Work Timelines'!C:G,4,FALSE)+AA4404+1,VLOOKUP(V4404,'Branch Wise Work Timelines'!C:G,4,FALSE)+AA4404))</f>
        <v>44887.104166666664</v>
      </c>
      <c r="AG4404" s="67">
        <f>WORKDAY.INTL(AA4404,1,11)+VLOOKUP(V4404,'Branch Wise Work Timelines'!C:G,3,FALSE)</f>
        <v>44887.416666666664</v>
      </c>
      <c r="AH4404" s="69" t="str">
        <f t="shared" ca="1" si="825"/>
        <v>Out of TAT</v>
      </c>
      <c r="AI4404" s="69">
        <f t="shared" ca="1" si="826"/>
        <v>20569</v>
      </c>
      <c r="AJ4404" s="69" t="str">
        <f ca="1">IF(AI4404&lt;0,"0-12",IFERROR(VLOOKUP(AI4404,Breakup[],2,FALSE),"&gt;24"))</f>
        <v>&gt;24</v>
      </c>
      <c r="AK4404" s="69" t="str">
        <f>VLOOKUP(V4404,Master!B:D,3,FALSE)</f>
        <v>South</v>
      </c>
      <c r="AL4404" s="69" t="str">
        <f t="shared" si="827"/>
        <v>Bangalore-CLS</v>
      </c>
    </row>
    <row r="4405" spans="1:38">
      <c r="A4405" s="14" t="s">
        <v>9139</v>
      </c>
      <c r="B4405" s="54">
        <v>44701.799894363401</v>
      </c>
      <c r="C4405" s="13" t="s">
        <v>122</v>
      </c>
      <c r="D4405" s="13">
        <v>1036</v>
      </c>
      <c r="E4405" s="13" t="s">
        <v>9140</v>
      </c>
      <c r="F4405" s="13" t="s">
        <v>33</v>
      </c>
      <c r="G4405" s="14">
        <v>1653054611210</v>
      </c>
      <c r="H4405" s="55">
        <v>0.55192129629629605</v>
      </c>
      <c r="I4405" s="33">
        <v>44885.551921296297</v>
      </c>
      <c r="J4405" s="58">
        <v>44885</v>
      </c>
      <c r="K4405" s="13" t="s">
        <v>263</v>
      </c>
      <c r="L4405" s="13" t="s">
        <v>69</v>
      </c>
      <c r="M4405" s="13" t="s">
        <v>101</v>
      </c>
      <c r="N4405" s="13" t="s">
        <v>206</v>
      </c>
      <c r="O4405" s="33" t="s">
        <v>38</v>
      </c>
      <c r="P4405" s="58" t="s">
        <v>38</v>
      </c>
      <c r="Q4405" s="33" t="s">
        <v>207</v>
      </c>
      <c r="R4405" s="14" t="s">
        <v>38</v>
      </c>
      <c r="S4405" s="13" t="s">
        <v>208</v>
      </c>
      <c r="T4405" s="13" t="s">
        <v>209</v>
      </c>
      <c r="U4405" s="33">
        <f t="shared" ca="1" si="816"/>
        <v>45744.56914039352</v>
      </c>
      <c r="V4405" s="13" t="str">
        <f t="shared" si="817"/>
        <v>Mumbai</v>
      </c>
      <c r="W4405" s="13" t="str">
        <f t="shared" si="818"/>
        <v>RI</v>
      </c>
      <c r="X4405" s="13">
        <f t="shared" si="819"/>
        <v>13</v>
      </c>
      <c r="Y4405" s="13" t="str">
        <f>IFERROR(VLOOKUP(C4405,ReceivingTeam[],2,FALSE),"HelpDesk")</f>
        <v>Branch office</v>
      </c>
      <c r="Z4405" s="67">
        <f t="shared" si="820"/>
        <v>44885.916666666664</v>
      </c>
      <c r="AA4405" s="68">
        <f t="shared" si="821"/>
        <v>44885</v>
      </c>
      <c r="AB4405" s="69" t="b">
        <f t="shared" si="822"/>
        <v>0</v>
      </c>
      <c r="AC4405" s="70">
        <f t="shared" si="823"/>
        <v>0.5</v>
      </c>
      <c r="AD4405" s="67">
        <f t="shared" si="824"/>
        <v>44885.916666666664</v>
      </c>
      <c r="AE4405" s="67">
        <f>VLOOKUP(V4405,'Branch Wise Work Timelines'!C:G,3,FALSE)+AA4405</f>
        <v>44885.416666666664</v>
      </c>
      <c r="AF4405" s="67">
        <f>IF(V4405="Bangalore",VLOOKUP(V4405,'Branch Wise Work Timelines'!C:G,4,FALSE)+AA4405+1,IF(V4405="Mumbai",VLOOKUP(V4405,'Branch Wise Work Timelines'!C:G,4,FALSE)+AA4405+1,VLOOKUP(V4405,'Branch Wise Work Timelines'!C:G,4,FALSE)+AA4405))</f>
        <v>44886.25</v>
      </c>
      <c r="AG4405" s="67">
        <f>WORKDAY.INTL(AA4405,1,11)+VLOOKUP(V4405,'Branch Wise Work Timelines'!C:G,3,FALSE)</f>
        <v>44886.416666666664</v>
      </c>
      <c r="AH4405" s="69" t="str">
        <f t="shared" ca="1" si="825"/>
        <v>Out of TAT</v>
      </c>
      <c r="AI4405" s="69">
        <f t="shared" ca="1" si="826"/>
        <v>20608</v>
      </c>
      <c r="AJ4405" s="69" t="str">
        <f ca="1">IF(AI4405&lt;0,"0-12",IFERROR(VLOOKUP(AI4405,Breakup[],2,FALSE),"&gt;24"))</f>
        <v>&gt;24</v>
      </c>
      <c r="AK4405" s="69" t="str">
        <f>VLOOKUP(V4405,Master!B:D,3,FALSE)</f>
        <v>East</v>
      </c>
      <c r="AL4405" s="69" t="str">
        <f t="shared" si="827"/>
        <v>Mumbai</v>
      </c>
    </row>
    <row r="4406" spans="1:38">
      <c r="A4406" s="14" t="s">
        <v>9141</v>
      </c>
      <c r="B4406" s="54">
        <v>44701.6898607986</v>
      </c>
      <c r="C4406" s="13" t="s">
        <v>1342</v>
      </c>
      <c r="D4406" s="13">
        <v>150</v>
      </c>
      <c r="E4406" s="13" t="s">
        <v>9142</v>
      </c>
      <c r="F4406" s="13" t="s">
        <v>15</v>
      </c>
      <c r="G4406" s="14">
        <v>1653051626097</v>
      </c>
      <c r="H4406" s="55">
        <v>0.39981481481481501</v>
      </c>
      <c r="I4406" s="33">
        <v>44886.399814814802</v>
      </c>
      <c r="J4406" s="58">
        <v>44886</v>
      </c>
      <c r="K4406" s="13" t="s">
        <v>213</v>
      </c>
      <c r="L4406" s="13" t="s">
        <v>30</v>
      </c>
      <c r="M4406" s="13" t="s">
        <v>214</v>
      </c>
      <c r="N4406" s="13" t="s">
        <v>206</v>
      </c>
      <c r="O4406" s="33" t="s">
        <v>38</v>
      </c>
      <c r="P4406" s="58" t="s">
        <v>38</v>
      </c>
      <c r="Q4406" s="33" t="s">
        <v>207</v>
      </c>
      <c r="R4406" s="14" t="s">
        <v>38</v>
      </c>
      <c r="S4406" s="13" t="s">
        <v>216</v>
      </c>
      <c r="T4406" s="13" t="s">
        <v>217</v>
      </c>
      <c r="U4406" s="33">
        <f t="shared" ca="1" si="816"/>
        <v>45744.56914039352</v>
      </c>
      <c r="V4406" s="13" t="str">
        <f t="shared" si="817"/>
        <v>Bangalore</v>
      </c>
      <c r="W4406" s="13" t="str">
        <f t="shared" si="818"/>
        <v>CLS</v>
      </c>
      <c r="X4406" s="13">
        <f t="shared" si="819"/>
        <v>9</v>
      </c>
      <c r="Y4406" s="13" t="str">
        <f>IFERROR(VLOOKUP(C4406,ReceivingTeam[],2,FALSE),"HelpDesk")</f>
        <v>HelpDesk</v>
      </c>
      <c r="Z4406" s="67">
        <f t="shared" si="820"/>
        <v>44886.916666666664</v>
      </c>
      <c r="AA4406" s="68">
        <f t="shared" si="821"/>
        <v>44886</v>
      </c>
      <c r="AB4406" s="69" t="b">
        <f t="shared" si="822"/>
        <v>1</v>
      </c>
      <c r="AC4406" s="70">
        <f t="shared" si="823"/>
        <v>0.5</v>
      </c>
      <c r="AD4406" s="67">
        <f t="shared" si="824"/>
        <v>44886.916666666664</v>
      </c>
      <c r="AE4406" s="67">
        <f>VLOOKUP(V4406,'Branch Wise Work Timelines'!C:G,3,FALSE)+AA4406</f>
        <v>44886.416666666664</v>
      </c>
      <c r="AF4406" s="67">
        <f>IF(V4406="Bangalore",VLOOKUP(V4406,'Branch Wise Work Timelines'!C:G,4,FALSE)+AA4406+1,IF(V4406="Mumbai",VLOOKUP(V4406,'Branch Wise Work Timelines'!C:G,4,FALSE)+AA4406+1,VLOOKUP(V4406,'Branch Wise Work Timelines'!C:G,4,FALSE)+AA4406))</f>
        <v>44887.104166666664</v>
      </c>
      <c r="AG4406" s="67">
        <f>WORKDAY.INTL(AA4406,1,11)+VLOOKUP(V4406,'Branch Wise Work Timelines'!C:G,3,FALSE)</f>
        <v>44887.416666666664</v>
      </c>
      <c r="AH4406" s="69" t="str">
        <f t="shared" ca="1" si="825"/>
        <v>Out of TAT</v>
      </c>
      <c r="AI4406" s="69">
        <f t="shared" ca="1" si="826"/>
        <v>20584</v>
      </c>
      <c r="AJ4406" s="69" t="str">
        <f ca="1">IF(AI4406&lt;0,"0-12",IFERROR(VLOOKUP(AI4406,Breakup[],2,FALSE),"&gt;24"))</f>
        <v>&gt;24</v>
      </c>
      <c r="AK4406" s="69" t="str">
        <f>VLOOKUP(V4406,Master!B:D,3,FALSE)</f>
        <v>South</v>
      </c>
      <c r="AL4406" s="69" t="str">
        <f t="shared" si="827"/>
        <v>Bangalore-CLS</v>
      </c>
    </row>
    <row r="4407" spans="1:38">
      <c r="A4407" s="14" t="s">
        <v>9143</v>
      </c>
      <c r="B4407" s="54">
        <v>44701.711427627299</v>
      </c>
      <c r="C4407" s="13" t="s">
        <v>122</v>
      </c>
      <c r="D4407" s="13">
        <v>723</v>
      </c>
      <c r="E4407" s="13" t="s">
        <v>9144</v>
      </c>
      <c r="F4407" s="13" t="s">
        <v>33</v>
      </c>
      <c r="G4407" s="14">
        <v>1653048057614</v>
      </c>
      <c r="H4407" s="55">
        <v>0.137893518518519</v>
      </c>
      <c r="I4407" s="33">
        <v>44891.137893518498</v>
      </c>
      <c r="J4407" s="58">
        <v>44891</v>
      </c>
      <c r="K4407" s="13" t="s">
        <v>263</v>
      </c>
      <c r="L4407" s="13" t="s">
        <v>69</v>
      </c>
      <c r="M4407" s="13" t="s">
        <v>101</v>
      </c>
      <c r="N4407" s="13" t="s">
        <v>206</v>
      </c>
      <c r="O4407" s="33">
        <v>44891.357048611098</v>
      </c>
      <c r="P4407" s="58">
        <v>44891</v>
      </c>
      <c r="Q4407" s="33" t="s">
        <v>237</v>
      </c>
      <c r="R4407" s="14">
        <v>357</v>
      </c>
      <c r="S4407" s="13" t="s">
        <v>208</v>
      </c>
      <c r="T4407" s="13" t="s">
        <v>209</v>
      </c>
      <c r="U4407" s="33">
        <f t="shared" ca="1" si="816"/>
        <v>45744.56914039352</v>
      </c>
      <c r="V4407" s="13" t="str">
        <f t="shared" si="817"/>
        <v>Mumbai</v>
      </c>
      <c r="W4407" s="13" t="str">
        <f t="shared" si="818"/>
        <v>RI</v>
      </c>
      <c r="X4407" s="13">
        <f t="shared" si="819"/>
        <v>3</v>
      </c>
      <c r="Y4407" s="13" t="str">
        <f>IFERROR(VLOOKUP(C4407,ReceivingTeam[],2,FALSE),"HelpDesk")</f>
        <v>Branch office</v>
      </c>
      <c r="Z4407" s="67">
        <f t="shared" si="820"/>
        <v>44891.916666666664</v>
      </c>
      <c r="AA4407" s="68">
        <f t="shared" si="821"/>
        <v>44891</v>
      </c>
      <c r="AB4407" s="69" t="b">
        <f t="shared" si="822"/>
        <v>1</v>
      </c>
      <c r="AC4407" s="70">
        <f t="shared" si="823"/>
        <v>0.5</v>
      </c>
      <c r="AD4407" s="67">
        <f t="shared" si="824"/>
        <v>44891.916666666664</v>
      </c>
      <c r="AE4407" s="67">
        <f>VLOOKUP(V4407,'Branch Wise Work Timelines'!C:G,3,FALSE)+AA4407</f>
        <v>44891.416666666664</v>
      </c>
      <c r="AF4407" s="67">
        <f>IF(V4407="Bangalore",VLOOKUP(V4407,'Branch Wise Work Timelines'!C:G,4,FALSE)+AA4407+1,IF(V4407="Mumbai",VLOOKUP(V4407,'Branch Wise Work Timelines'!C:G,4,FALSE)+AA4407+1,VLOOKUP(V4407,'Branch Wise Work Timelines'!C:G,4,FALSE)+AA4407))</f>
        <v>44892.25</v>
      </c>
      <c r="AG4407" s="67">
        <f>WORKDAY.INTL(AA4407,1,11)+VLOOKUP(V4407,'Branch Wise Work Timelines'!C:G,3,FALSE)</f>
        <v>44893.416666666664</v>
      </c>
      <c r="AH4407" s="69" t="str">
        <f t="shared" si="825"/>
        <v>Met</v>
      </c>
      <c r="AI4407" s="69">
        <f t="shared" ca="1" si="826"/>
        <v>20464</v>
      </c>
      <c r="AJ4407" s="69" t="str">
        <f ca="1">IF(AI4407&lt;0,"0-12",IFERROR(VLOOKUP(AI4407,Breakup[],2,FALSE),"&gt;24"))</f>
        <v>&gt;24</v>
      </c>
      <c r="AK4407" s="69" t="str">
        <f>VLOOKUP(V4407,Master!B:D,3,FALSE)</f>
        <v>East</v>
      </c>
      <c r="AL4407" s="69" t="str">
        <f t="shared" si="827"/>
        <v>Mumbai</v>
      </c>
    </row>
    <row r="4408" spans="1:38">
      <c r="A4408" s="14" t="s">
        <v>9145</v>
      </c>
      <c r="B4408" s="54">
        <v>44701.7945337153</v>
      </c>
      <c r="C4408" s="13" t="s">
        <v>122</v>
      </c>
      <c r="D4408" s="13">
        <v>1063</v>
      </c>
      <c r="E4408" s="13" t="s">
        <v>9146</v>
      </c>
      <c r="F4408" s="13" t="s">
        <v>33</v>
      </c>
      <c r="G4408" s="14">
        <v>1653054611210</v>
      </c>
      <c r="H4408" s="55">
        <v>0.59879629629629605</v>
      </c>
      <c r="I4408" s="33">
        <v>44891.598796296297</v>
      </c>
      <c r="J4408" s="58">
        <v>44891</v>
      </c>
      <c r="K4408" s="13" t="s">
        <v>263</v>
      </c>
      <c r="L4408" s="13" t="s">
        <v>69</v>
      </c>
      <c r="M4408" s="13" t="s">
        <v>101</v>
      </c>
      <c r="N4408" s="13" t="s">
        <v>206</v>
      </c>
      <c r="O4408" s="33">
        <v>44891.417673611097</v>
      </c>
      <c r="P4408" s="58">
        <v>44891</v>
      </c>
      <c r="Q4408" s="33" t="s">
        <v>237</v>
      </c>
      <c r="R4408" s="14">
        <v>324</v>
      </c>
      <c r="S4408" s="13" t="s">
        <v>208</v>
      </c>
      <c r="T4408" s="13" t="s">
        <v>209</v>
      </c>
      <c r="U4408" s="33">
        <f t="shared" ca="1" si="816"/>
        <v>45744.56914039352</v>
      </c>
      <c r="V4408" s="13" t="str">
        <f t="shared" si="817"/>
        <v>Mumbai</v>
      </c>
      <c r="W4408" s="13" t="str">
        <f t="shared" si="818"/>
        <v>RI</v>
      </c>
      <c r="X4408" s="13">
        <f t="shared" si="819"/>
        <v>14</v>
      </c>
      <c r="Y4408" s="13" t="str">
        <f>IFERROR(VLOOKUP(C4408,ReceivingTeam[],2,FALSE),"HelpDesk")</f>
        <v>Branch office</v>
      </c>
      <c r="Z4408" s="67">
        <f t="shared" si="820"/>
        <v>44892.098796296297</v>
      </c>
      <c r="AA4408" s="68">
        <f t="shared" si="821"/>
        <v>44891</v>
      </c>
      <c r="AB4408" s="69" t="b">
        <f t="shared" si="822"/>
        <v>1</v>
      </c>
      <c r="AC4408" s="70">
        <f t="shared" si="823"/>
        <v>0.5</v>
      </c>
      <c r="AD4408" s="67">
        <f t="shared" si="824"/>
        <v>44892.098796296297</v>
      </c>
      <c r="AE4408" s="67">
        <f>VLOOKUP(V4408,'Branch Wise Work Timelines'!C:G,3,FALSE)+AA4408</f>
        <v>44891.416666666664</v>
      </c>
      <c r="AF4408" s="67">
        <f>IF(V4408="Bangalore",VLOOKUP(V4408,'Branch Wise Work Timelines'!C:G,4,FALSE)+AA4408+1,IF(V4408="Mumbai",VLOOKUP(V4408,'Branch Wise Work Timelines'!C:G,4,FALSE)+AA4408+1,VLOOKUP(V4408,'Branch Wise Work Timelines'!C:G,4,FALSE)+AA4408))</f>
        <v>44892.25</v>
      </c>
      <c r="AG4408" s="67">
        <f>WORKDAY.INTL(AA4408,1,11)+VLOOKUP(V4408,'Branch Wise Work Timelines'!C:G,3,FALSE)</f>
        <v>44893.416666666664</v>
      </c>
      <c r="AH4408" s="69" t="str">
        <f t="shared" si="825"/>
        <v>Met</v>
      </c>
      <c r="AI4408" s="69">
        <f t="shared" ca="1" si="826"/>
        <v>20460</v>
      </c>
      <c r="AJ4408" s="69" t="str">
        <f ca="1">IF(AI4408&lt;0,"0-12",IFERROR(VLOOKUP(AI4408,Breakup[],2,FALSE),"&gt;24"))</f>
        <v>&gt;24</v>
      </c>
      <c r="AK4408" s="69" t="str">
        <f>VLOOKUP(V4408,Master!B:D,3,FALSE)</f>
        <v>East</v>
      </c>
      <c r="AL4408" s="69" t="str">
        <f t="shared" si="827"/>
        <v>Mumbai</v>
      </c>
    </row>
    <row r="4409" spans="1:38">
      <c r="A4409" s="14" t="s">
        <v>9147</v>
      </c>
      <c r="B4409" s="54">
        <v>44700.496934988398</v>
      </c>
      <c r="C4409" s="13" t="s">
        <v>6253</v>
      </c>
      <c r="D4409" s="13">
        <v>1332</v>
      </c>
      <c r="E4409" s="13" t="s">
        <v>9148</v>
      </c>
      <c r="F4409" s="13" t="s">
        <v>33</v>
      </c>
      <c r="G4409" s="14">
        <v>1653056788057</v>
      </c>
      <c r="H4409" s="55">
        <v>0.306377314814815</v>
      </c>
      <c r="I4409" s="33">
        <v>44884.306377314802</v>
      </c>
      <c r="J4409" s="58">
        <v>44884</v>
      </c>
      <c r="K4409" s="13" t="s">
        <v>263</v>
      </c>
      <c r="L4409" s="13" t="s">
        <v>69</v>
      </c>
      <c r="M4409" s="13" t="s">
        <v>101</v>
      </c>
      <c r="N4409" s="13" t="s">
        <v>206</v>
      </c>
      <c r="O4409" s="33" t="s">
        <v>38</v>
      </c>
      <c r="P4409" s="58" t="s">
        <v>38</v>
      </c>
      <c r="Q4409" s="33" t="s">
        <v>207</v>
      </c>
      <c r="R4409" s="14" t="s">
        <v>38</v>
      </c>
      <c r="S4409" s="13" t="s">
        <v>208</v>
      </c>
      <c r="T4409" s="13" t="s">
        <v>209</v>
      </c>
      <c r="U4409" s="33">
        <f t="shared" ca="1" si="816"/>
        <v>45744.56914039352</v>
      </c>
      <c r="V4409" s="13" t="str">
        <f t="shared" si="817"/>
        <v>Mumbai</v>
      </c>
      <c r="W4409" s="13" t="str">
        <f t="shared" si="818"/>
        <v>RI</v>
      </c>
      <c r="X4409" s="13">
        <f t="shared" si="819"/>
        <v>7</v>
      </c>
      <c r="Y4409" s="13" t="str">
        <f>IFERROR(VLOOKUP(C4409,ReceivingTeam[],2,FALSE),"HelpDesk")</f>
        <v>HelpDesk</v>
      </c>
      <c r="Z4409" s="67">
        <f t="shared" si="820"/>
        <v>44884.916666666664</v>
      </c>
      <c r="AA4409" s="68">
        <f t="shared" si="821"/>
        <v>44884</v>
      </c>
      <c r="AB4409" s="69" t="b">
        <f t="shared" si="822"/>
        <v>1</v>
      </c>
      <c r="AC4409" s="70">
        <f t="shared" si="823"/>
        <v>0.5</v>
      </c>
      <c r="AD4409" s="67">
        <f t="shared" si="824"/>
        <v>44884.916666666664</v>
      </c>
      <c r="AE4409" s="67">
        <f>VLOOKUP(V4409,'Branch Wise Work Timelines'!C:G,3,FALSE)+AA4409</f>
        <v>44884.416666666664</v>
      </c>
      <c r="AF4409" s="67">
        <f>IF(V4409="Bangalore",VLOOKUP(V4409,'Branch Wise Work Timelines'!C:G,4,FALSE)+AA4409+1,IF(V4409="Mumbai",VLOOKUP(V4409,'Branch Wise Work Timelines'!C:G,4,FALSE)+AA4409+1,VLOOKUP(V4409,'Branch Wise Work Timelines'!C:G,4,FALSE)+AA4409))</f>
        <v>44885.25</v>
      </c>
      <c r="AG4409" s="67">
        <f>WORKDAY.INTL(AA4409,1,11)+VLOOKUP(V4409,'Branch Wise Work Timelines'!C:G,3,FALSE)</f>
        <v>44886.416666666664</v>
      </c>
      <c r="AH4409" s="69" t="str">
        <f t="shared" ca="1" si="825"/>
        <v>Out of TAT</v>
      </c>
      <c r="AI4409" s="69">
        <f t="shared" ca="1" si="826"/>
        <v>20632</v>
      </c>
      <c r="AJ4409" s="69" t="str">
        <f ca="1">IF(AI4409&lt;0,"0-12",IFERROR(VLOOKUP(AI4409,Breakup[],2,FALSE),"&gt;24"))</f>
        <v>&gt;24</v>
      </c>
      <c r="AK4409" s="69" t="str">
        <f>VLOOKUP(V4409,Master!B:D,3,FALSE)</f>
        <v>East</v>
      </c>
      <c r="AL4409" s="69" t="str">
        <f t="shared" si="827"/>
        <v>Mumbai</v>
      </c>
    </row>
    <row r="4410" spans="1:38">
      <c r="A4410" s="14" t="s">
        <v>9149</v>
      </c>
      <c r="B4410" s="54">
        <v>44701.704158217603</v>
      </c>
      <c r="C4410" s="13" t="s">
        <v>6289</v>
      </c>
      <c r="D4410" s="13">
        <v>1118</v>
      </c>
      <c r="E4410" s="13" t="s">
        <v>9150</v>
      </c>
      <c r="F4410" s="13" t="s">
        <v>33</v>
      </c>
      <c r="G4410" s="14">
        <v>1653046829290</v>
      </c>
      <c r="H4410" s="55">
        <v>0.48847222222222197</v>
      </c>
      <c r="I4410" s="33">
        <v>44888.488472222198</v>
      </c>
      <c r="J4410" s="58">
        <v>44888</v>
      </c>
      <c r="K4410" s="13" t="s">
        <v>257</v>
      </c>
      <c r="L4410" s="13" t="s">
        <v>72</v>
      </c>
      <c r="M4410" s="13" t="s">
        <v>255</v>
      </c>
      <c r="N4410" s="13" t="s">
        <v>206</v>
      </c>
      <c r="O4410" s="33" t="s">
        <v>38</v>
      </c>
      <c r="P4410" s="58" t="s">
        <v>38</v>
      </c>
      <c r="Q4410" s="33" t="s">
        <v>207</v>
      </c>
      <c r="R4410" s="14" t="s">
        <v>38</v>
      </c>
      <c r="S4410" s="13" t="s">
        <v>216</v>
      </c>
      <c r="T4410" s="13" t="s">
        <v>217</v>
      </c>
      <c r="U4410" s="33">
        <f t="shared" ca="1" si="816"/>
        <v>45744.56914039352</v>
      </c>
      <c r="V4410" s="13" t="str">
        <f t="shared" si="817"/>
        <v>Pune</v>
      </c>
      <c r="W4410" s="13" t="str">
        <f t="shared" si="818"/>
        <v>RI</v>
      </c>
      <c r="X4410" s="13">
        <f t="shared" si="819"/>
        <v>11</v>
      </c>
      <c r="Y4410" s="13" t="str">
        <f>IFERROR(VLOOKUP(C4410,ReceivingTeam[],2,FALSE),"HelpDesk")</f>
        <v>HelpDesk</v>
      </c>
      <c r="Z4410" s="67">
        <f t="shared" si="820"/>
        <v>44889.613472222198</v>
      </c>
      <c r="AA4410" s="68">
        <f t="shared" si="821"/>
        <v>44888</v>
      </c>
      <c r="AB4410" s="69" t="b">
        <f t="shared" si="822"/>
        <v>1</v>
      </c>
      <c r="AC4410" s="70">
        <f t="shared" si="823"/>
        <v>0.5</v>
      </c>
      <c r="AD4410" s="67">
        <f t="shared" si="824"/>
        <v>44889.613472222198</v>
      </c>
      <c r="AE4410" s="67">
        <f>VLOOKUP(V4410,'Branch Wise Work Timelines'!C:G,3,FALSE)+AA4410</f>
        <v>44888.395833333336</v>
      </c>
      <c r="AF4410" s="67">
        <f>IF(V4410="Bangalore",VLOOKUP(V4410,'Branch Wise Work Timelines'!C:G,4,FALSE)+AA4410+1,IF(V4410="Mumbai",VLOOKUP(V4410,'Branch Wise Work Timelines'!C:G,4,FALSE)+AA4410+1,VLOOKUP(V4410,'Branch Wise Work Timelines'!C:G,4,FALSE)+AA4410))</f>
        <v>44888.770833333336</v>
      </c>
      <c r="AG4410" s="67">
        <f>WORKDAY.INTL(AA4410,1,11)+VLOOKUP(V4410,'Branch Wise Work Timelines'!C:G,3,FALSE)</f>
        <v>44889.395833333336</v>
      </c>
      <c r="AH4410" s="69" t="str">
        <f t="shared" ca="1" si="825"/>
        <v>Out of TAT</v>
      </c>
      <c r="AI4410" s="69">
        <f t="shared" ca="1" si="826"/>
        <v>20519</v>
      </c>
      <c r="AJ4410" s="69" t="str">
        <f ca="1">IF(AI4410&lt;0,"0-12",IFERROR(VLOOKUP(AI4410,Breakup[],2,FALSE),"&gt;24"))</f>
        <v>&gt;24</v>
      </c>
      <c r="AK4410" s="69" t="str">
        <f>VLOOKUP(V4410,Master!B:D,3,FALSE)</f>
        <v>West</v>
      </c>
      <c r="AL4410" s="69" t="str">
        <f t="shared" si="827"/>
        <v>Pune</v>
      </c>
    </row>
    <row r="4411" spans="1:38">
      <c r="A4411" s="14" t="s">
        <v>9151</v>
      </c>
      <c r="B4411" s="54">
        <v>44701.724780439799</v>
      </c>
      <c r="C4411" s="13" t="s">
        <v>89</v>
      </c>
      <c r="D4411" s="13">
        <v>1362</v>
      </c>
      <c r="E4411" s="13" t="s">
        <v>9152</v>
      </c>
      <c r="F4411" s="13" t="s">
        <v>15</v>
      </c>
      <c r="G4411" s="14">
        <v>1653051574035</v>
      </c>
      <c r="H4411" s="55">
        <v>0.77994212962963005</v>
      </c>
      <c r="I4411" s="33">
        <v>44890.7799421296</v>
      </c>
      <c r="J4411" s="58">
        <v>44890</v>
      </c>
      <c r="K4411" s="13" t="s">
        <v>213</v>
      </c>
      <c r="L4411" s="13" t="s">
        <v>30</v>
      </c>
      <c r="M4411" s="13" t="s">
        <v>75</v>
      </c>
      <c r="N4411" s="13" t="s">
        <v>206</v>
      </c>
      <c r="O4411" s="33" t="s">
        <v>38</v>
      </c>
      <c r="P4411" s="58" t="s">
        <v>38</v>
      </c>
      <c r="Q4411" s="33" t="s">
        <v>207</v>
      </c>
      <c r="R4411" s="14" t="s">
        <v>38</v>
      </c>
      <c r="S4411" s="13" t="s">
        <v>208</v>
      </c>
      <c r="T4411" s="13" t="s">
        <v>209</v>
      </c>
      <c r="U4411" s="33">
        <f t="shared" ca="1" si="816"/>
        <v>45744.56914039352</v>
      </c>
      <c r="V4411" s="13" t="str">
        <f t="shared" si="817"/>
        <v>Bangalore</v>
      </c>
      <c r="W4411" s="13" t="str">
        <f t="shared" si="818"/>
        <v>CLS</v>
      </c>
      <c r="X4411" s="13">
        <f t="shared" si="819"/>
        <v>18</v>
      </c>
      <c r="Y4411" s="13" t="str">
        <f>IFERROR(VLOOKUP(C4411,ReceivingTeam[],2,FALSE),"HelpDesk")</f>
        <v>Branch office</v>
      </c>
      <c r="Z4411" s="67">
        <f t="shared" si="820"/>
        <v>44891.5924421296</v>
      </c>
      <c r="AA4411" s="68">
        <f t="shared" si="821"/>
        <v>44890</v>
      </c>
      <c r="AB4411" s="69" t="b">
        <f t="shared" si="822"/>
        <v>1</v>
      </c>
      <c r="AC4411" s="70">
        <f t="shared" si="823"/>
        <v>0.5</v>
      </c>
      <c r="AD4411" s="67">
        <f t="shared" si="824"/>
        <v>44891.5924421296</v>
      </c>
      <c r="AE4411" s="67">
        <f>VLOOKUP(V4411,'Branch Wise Work Timelines'!C:G,3,FALSE)+AA4411</f>
        <v>44890.416666666664</v>
      </c>
      <c r="AF4411" s="67">
        <f>IF(V4411="Bangalore",VLOOKUP(V4411,'Branch Wise Work Timelines'!C:G,4,FALSE)+AA4411+1,IF(V4411="Mumbai",VLOOKUP(V4411,'Branch Wise Work Timelines'!C:G,4,FALSE)+AA4411+1,VLOOKUP(V4411,'Branch Wise Work Timelines'!C:G,4,FALSE)+AA4411))</f>
        <v>44891.104166666664</v>
      </c>
      <c r="AG4411" s="67">
        <f>WORKDAY.INTL(AA4411,1,11)+VLOOKUP(V4411,'Branch Wise Work Timelines'!C:G,3,FALSE)</f>
        <v>44891.416666666664</v>
      </c>
      <c r="AH4411" s="69" t="str">
        <f t="shared" ca="1" si="825"/>
        <v>Out of TAT</v>
      </c>
      <c r="AI4411" s="69">
        <f t="shared" ca="1" si="826"/>
        <v>20472</v>
      </c>
      <c r="AJ4411" s="69" t="str">
        <f ca="1">IF(AI4411&lt;0,"0-12",IFERROR(VLOOKUP(AI4411,Breakup[],2,FALSE),"&gt;24"))</f>
        <v>&gt;24</v>
      </c>
      <c r="AK4411" s="69" t="str">
        <f>VLOOKUP(V4411,Master!B:D,3,FALSE)</f>
        <v>South</v>
      </c>
      <c r="AL4411" s="69" t="str">
        <f t="shared" si="827"/>
        <v>Bangalore-CLS</v>
      </c>
    </row>
    <row r="4412" spans="1:38">
      <c r="A4412" s="14" t="s">
        <v>9153</v>
      </c>
      <c r="B4412" s="54">
        <v>44701.699886493101</v>
      </c>
      <c r="C4412" s="13" t="s">
        <v>1232</v>
      </c>
      <c r="D4412" s="13">
        <v>1456</v>
      </c>
      <c r="E4412" s="13" t="s">
        <v>9154</v>
      </c>
      <c r="F4412" s="13" t="s">
        <v>33</v>
      </c>
      <c r="G4412" s="14">
        <v>1653046113053</v>
      </c>
      <c r="H4412" s="55">
        <v>0.194675925925926</v>
      </c>
      <c r="I4412" s="33">
        <v>44883.194675925901</v>
      </c>
      <c r="J4412" s="58">
        <v>44883</v>
      </c>
      <c r="K4412" s="13" t="s">
        <v>213</v>
      </c>
      <c r="L4412" s="13" t="s">
        <v>30</v>
      </c>
      <c r="M4412" s="13" t="s">
        <v>282</v>
      </c>
      <c r="N4412" s="13" t="s">
        <v>206</v>
      </c>
      <c r="O4412" s="33" t="s">
        <v>38</v>
      </c>
      <c r="P4412" s="58" t="s">
        <v>38</v>
      </c>
      <c r="Q4412" s="33" t="s">
        <v>207</v>
      </c>
      <c r="R4412" s="14" t="s">
        <v>38</v>
      </c>
      <c r="S4412" s="13" t="s">
        <v>216</v>
      </c>
      <c r="T4412" s="13" t="s">
        <v>278</v>
      </c>
      <c r="U4412" s="33">
        <f t="shared" ca="1" si="816"/>
        <v>45744.56914039352</v>
      </c>
      <c r="V4412" s="13" t="str">
        <f t="shared" si="817"/>
        <v>Bangalore</v>
      </c>
      <c r="W4412" s="13" t="str">
        <f t="shared" si="818"/>
        <v>RI</v>
      </c>
      <c r="X4412" s="13">
        <f t="shared" si="819"/>
        <v>4</v>
      </c>
      <c r="Y4412" s="13" t="str">
        <f>IFERROR(VLOOKUP(C4412,ReceivingTeam[],2,FALSE),"HelpDesk")</f>
        <v>HelpDesk</v>
      </c>
      <c r="Z4412" s="67">
        <f t="shared" si="820"/>
        <v>44886.729166666664</v>
      </c>
      <c r="AA4412" s="68">
        <f t="shared" si="821"/>
        <v>44883</v>
      </c>
      <c r="AB4412" s="69" t="b">
        <f t="shared" si="822"/>
        <v>1</v>
      </c>
      <c r="AC4412" s="70">
        <f t="shared" si="823"/>
        <v>3</v>
      </c>
      <c r="AD4412" s="67">
        <f t="shared" si="824"/>
        <v>44886.729166666664</v>
      </c>
      <c r="AE4412" s="67">
        <f>VLOOKUP(V4412,'Branch Wise Work Timelines'!C:G,3,FALSE)+AA4412</f>
        <v>44883.416666666664</v>
      </c>
      <c r="AF4412" s="67">
        <f>IF(V4412="Bangalore",VLOOKUP(V4412,'Branch Wise Work Timelines'!C:G,4,FALSE)+AA4412+1,IF(V4412="Mumbai",VLOOKUP(V4412,'Branch Wise Work Timelines'!C:G,4,FALSE)+AA4412+1,VLOOKUP(V4412,'Branch Wise Work Timelines'!C:G,4,FALSE)+AA4412))</f>
        <v>44884.104166666664</v>
      </c>
      <c r="AG4412" s="67">
        <f>WORKDAY.INTL(AA4412,1,11)+VLOOKUP(V4412,'Branch Wise Work Timelines'!C:G,3,FALSE)</f>
        <v>44884.416666666664</v>
      </c>
      <c r="AH4412" s="69" t="str">
        <f t="shared" ca="1" si="825"/>
        <v>Out of TAT</v>
      </c>
      <c r="AI4412" s="69">
        <f t="shared" ca="1" si="826"/>
        <v>20589</v>
      </c>
      <c r="AJ4412" s="69" t="str">
        <f ca="1">IF(AI4412&lt;0,"0-12",IFERROR(VLOOKUP(AI4412,Breakup[],2,FALSE),"&gt;24"))</f>
        <v>&gt;24</v>
      </c>
      <c r="AK4412" s="69" t="str">
        <f>VLOOKUP(V4412,Master!B:D,3,FALSE)</f>
        <v>South</v>
      </c>
      <c r="AL4412" s="69" t="str">
        <f t="shared" si="827"/>
        <v>Bangalore</v>
      </c>
    </row>
    <row r="4413" spans="1:38">
      <c r="A4413" s="14" t="s">
        <v>9155</v>
      </c>
      <c r="B4413" s="54">
        <v>44701.705225810198</v>
      </c>
      <c r="C4413" s="13" t="s">
        <v>418</v>
      </c>
      <c r="D4413" s="13">
        <v>118</v>
      </c>
      <c r="E4413" s="13" t="s">
        <v>9156</v>
      </c>
      <c r="F4413" s="13" t="s">
        <v>15</v>
      </c>
      <c r="G4413" s="14">
        <v>1653048896111</v>
      </c>
      <c r="H4413" s="55">
        <v>0.18875</v>
      </c>
      <c r="I4413" s="33">
        <v>44887.188750000001</v>
      </c>
      <c r="J4413" s="58">
        <v>44887</v>
      </c>
      <c r="K4413" s="13" t="s">
        <v>213</v>
      </c>
      <c r="L4413" s="13" t="s">
        <v>30</v>
      </c>
      <c r="M4413" s="13" t="s">
        <v>75</v>
      </c>
      <c r="N4413" s="13" t="s">
        <v>206</v>
      </c>
      <c r="O4413" s="33" t="s">
        <v>38</v>
      </c>
      <c r="P4413" s="58" t="s">
        <v>38</v>
      </c>
      <c r="Q4413" s="33" t="s">
        <v>207</v>
      </c>
      <c r="R4413" s="14" t="s">
        <v>38</v>
      </c>
      <c r="S4413" s="13" t="s">
        <v>216</v>
      </c>
      <c r="T4413" s="13" t="s">
        <v>217</v>
      </c>
      <c r="U4413" s="33">
        <f t="shared" ca="1" si="816"/>
        <v>45744.56914039352</v>
      </c>
      <c r="V4413" s="13" t="str">
        <f t="shared" si="817"/>
        <v>Bangalore</v>
      </c>
      <c r="W4413" s="13" t="str">
        <f t="shared" si="818"/>
        <v>CLS</v>
      </c>
      <c r="X4413" s="13">
        <f t="shared" si="819"/>
        <v>4</v>
      </c>
      <c r="Y4413" s="13" t="str">
        <f>IFERROR(VLOOKUP(C4413,ReceivingTeam[],2,FALSE),"HelpDesk")</f>
        <v>HelpDesk</v>
      </c>
      <c r="Z4413" s="67">
        <f t="shared" si="820"/>
        <v>44887.916666666664</v>
      </c>
      <c r="AA4413" s="68">
        <f t="shared" si="821"/>
        <v>44887</v>
      </c>
      <c r="AB4413" s="69" t="b">
        <f t="shared" si="822"/>
        <v>1</v>
      </c>
      <c r="AC4413" s="70">
        <f t="shared" si="823"/>
        <v>0.5</v>
      </c>
      <c r="AD4413" s="67">
        <f t="shared" si="824"/>
        <v>44887.916666666664</v>
      </c>
      <c r="AE4413" s="67">
        <f>VLOOKUP(V4413,'Branch Wise Work Timelines'!C:G,3,FALSE)+AA4413</f>
        <v>44887.416666666664</v>
      </c>
      <c r="AF4413" s="67">
        <f>IF(V4413="Bangalore",VLOOKUP(V4413,'Branch Wise Work Timelines'!C:G,4,FALSE)+AA4413+1,IF(V4413="Mumbai",VLOOKUP(V4413,'Branch Wise Work Timelines'!C:G,4,FALSE)+AA4413+1,VLOOKUP(V4413,'Branch Wise Work Timelines'!C:G,4,FALSE)+AA4413))</f>
        <v>44888.104166666664</v>
      </c>
      <c r="AG4413" s="67">
        <f>WORKDAY.INTL(AA4413,1,11)+VLOOKUP(V4413,'Branch Wise Work Timelines'!C:G,3,FALSE)</f>
        <v>44888.416666666664</v>
      </c>
      <c r="AH4413" s="69" t="str">
        <f t="shared" ca="1" si="825"/>
        <v>Out of TAT</v>
      </c>
      <c r="AI4413" s="69">
        <f t="shared" ca="1" si="826"/>
        <v>20560</v>
      </c>
      <c r="AJ4413" s="69" t="str">
        <f ca="1">IF(AI4413&lt;0,"0-12",IFERROR(VLOOKUP(AI4413,Breakup[],2,FALSE),"&gt;24"))</f>
        <v>&gt;24</v>
      </c>
      <c r="AK4413" s="69" t="str">
        <f>VLOOKUP(V4413,Master!B:D,3,FALSE)</f>
        <v>South</v>
      </c>
      <c r="AL4413" s="69" t="str">
        <f t="shared" si="827"/>
        <v>Bangalore-CLS</v>
      </c>
    </row>
    <row r="4414" spans="1:38">
      <c r="A4414" s="14" t="s">
        <v>9157</v>
      </c>
      <c r="B4414" s="54">
        <v>44701.683516898098</v>
      </c>
      <c r="C4414" s="13" t="s">
        <v>372</v>
      </c>
      <c r="D4414" s="13">
        <v>853</v>
      </c>
      <c r="E4414" s="13" t="s">
        <v>9158</v>
      </c>
      <c r="F4414" s="13" t="s">
        <v>15</v>
      </c>
      <c r="G4414" s="14">
        <v>1653050878117</v>
      </c>
      <c r="H4414" s="55">
        <v>0.58565972222222196</v>
      </c>
      <c r="I4414" s="33">
        <v>44891.585659722201</v>
      </c>
      <c r="J4414" s="58">
        <v>44891</v>
      </c>
      <c r="K4414" s="13" t="s">
        <v>213</v>
      </c>
      <c r="L4414" s="13" t="s">
        <v>30</v>
      </c>
      <c r="M4414" s="13" t="s">
        <v>75</v>
      </c>
      <c r="N4414" s="13" t="s">
        <v>206</v>
      </c>
      <c r="O4414" s="33">
        <v>44891.604502314804</v>
      </c>
      <c r="P4414" s="58">
        <v>44891</v>
      </c>
      <c r="Q4414" s="33" t="s">
        <v>237</v>
      </c>
      <c r="R4414" s="14">
        <v>372</v>
      </c>
      <c r="S4414" s="13" t="s">
        <v>208</v>
      </c>
      <c r="T4414" s="13" t="s">
        <v>209</v>
      </c>
      <c r="U4414" s="33">
        <f t="shared" ca="1" si="816"/>
        <v>45744.56914039352</v>
      </c>
      <c r="V4414" s="13" t="str">
        <f t="shared" si="817"/>
        <v>Bangalore</v>
      </c>
      <c r="W4414" s="13" t="str">
        <f t="shared" si="818"/>
        <v>CLS</v>
      </c>
      <c r="X4414" s="13">
        <f t="shared" si="819"/>
        <v>14</v>
      </c>
      <c r="Y4414" s="13" t="str">
        <f>IFERROR(VLOOKUP(C4414,ReceivingTeam[],2,FALSE),"HelpDesk")</f>
        <v>HelpDesk</v>
      </c>
      <c r="Z4414" s="67">
        <f t="shared" si="820"/>
        <v>44892.085659722201</v>
      </c>
      <c r="AA4414" s="68">
        <f t="shared" si="821"/>
        <v>44891</v>
      </c>
      <c r="AB4414" s="69" t="b">
        <f t="shared" si="822"/>
        <v>1</v>
      </c>
      <c r="AC4414" s="70">
        <f t="shared" si="823"/>
        <v>0.5</v>
      </c>
      <c r="AD4414" s="67">
        <f t="shared" si="824"/>
        <v>44892.085659722201</v>
      </c>
      <c r="AE4414" s="67">
        <f>VLOOKUP(V4414,'Branch Wise Work Timelines'!C:G,3,FALSE)+AA4414</f>
        <v>44891.416666666664</v>
      </c>
      <c r="AF4414" s="67">
        <f>IF(V4414="Bangalore",VLOOKUP(V4414,'Branch Wise Work Timelines'!C:G,4,FALSE)+AA4414+1,IF(V4414="Mumbai",VLOOKUP(V4414,'Branch Wise Work Timelines'!C:G,4,FALSE)+AA4414+1,VLOOKUP(V4414,'Branch Wise Work Timelines'!C:G,4,FALSE)+AA4414))</f>
        <v>44892.104166666664</v>
      </c>
      <c r="AG4414" s="67">
        <f>WORKDAY.INTL(AA4414,1,11)+VLOOKUP(V4414,'Branch Wise Work Timelines'!C:G,3,FALSE)</f>
        <v>44893.416666666664</v>
      </c>
      <c r="AH4414" s="69" t="str">
        <f t="shared" si="825"/>
        <v>Met</v>
      </c>
      <c r="AI4414" s="69">
        <f t="shared" ca="1" si="826"/>
        <v>20460</v>
      </c>
      <c r="AJ4414" s="69" t="str">
        <f ca="1">IF(AI4414&lt;0,"0-12",IFERROR(VLOOKUP(AI4414,Breakup[],2,FALSE),"&gt;24"))</f>
        <v>&gt;24</v>
      </c>
      <c r="AK4414" s="69" t="str">
        <f>VLOOKUP(V4414,Master!B:D,3,FALSE)</f>
        <v>South</v>
      </c>
      <c r="AL4414" s="69" t="str">
        <f t="shared" si="827"/>
        <v>Bangalore-CLS</v>
      </c>
    </row>
    <row r="4415" spans="1:38">
      <c r="A4415" s="14" t="s">
        <v>9159</v>
      </c>
      <c r="B4415" s="54">
        <v>44700.682671840303</v>
      </c>
      <c r="C4415" s="13" t="s">
        <v>6471</v>
      </c>
      <c r="D4415" s="13">
        <v>816</v>
      </c>
      <c r="E4415" s="13" t="s">
        <v>9160</v>
      </c>
      <c r="F4415" s="13" t="s">
        <v>33</v>
      </c>
      <c r="G4415" s="14">
        <v>1653056662937</v>
      </c>
      <c r="H4415" s="55">
        <v>0.35484953703703698</v>
      </c>
      <c r="I4415" s="33">
        <v>44882.354849536998</v>
      </c>
      <c r="J4415" s="58">
        <v>44882</v>
      </c>
      <c r="K4415" s="13" t="s">
        <v>263</v>
      </c>
      <c r="L4415" s="13" t="s">
        <v>69</v>
      </c>
      <c r="M4415" s="13" t="s">
        <v>101</v>
      </c>
      <c r="N4415" s="13" t="s">
        <v>206</v>
      </c>
      <c r="O4415" s="33" t="s">
        <v>38</v>
      </c>
      <c r="P4415" s="58" t="s">
        <v>38</v>
      </c>
      <c r="Q4415" s="33" t="s">
        <v>207</v>
      </c>
      <c r="R4415" s="14" t="s">
        <v>38</v>
      </c>
      <c r="S4415" s="13" t="s">
        <v>208</v>
      </c>
      <c r="T4415" s="13" t="s">
        <v>209</v>
      </c>
      <c r="U4415" s="33">
        <f t="shared" ca="1" si="816"/>
        <v>45744.56914039352</v>
      </c>
      <c r="V4415" s="13" t="str">
        <f t="shared" si="817"/>
        <v>Mumbai</v>
      </c>
      <c r="W4415" s="13" t="str">
        <f t="shared" si="818"/>
        <v>RI</v>
      </c>
      <c r="X4415" s="13">
        <f t="shared" si="819"/>
        <v>8</v>
      </c>
      <c r="Y4415" s="13" t="str">
        <f>IFERROR(VLOOKUP(C4415,ReceivingTeam[],2,FALSE),"HelpDesk")</f>
        <v>HelpDesk</v>
      </c>
      <c r="Z4415" s="67">
        <f t="shared" si="820"/>
        <v>44882.916666666664</v>
      </c>
      <c r="AA4415" s="68">
        <f t="shared" si="821"/>
        <v>44882</v>
      </c>
      <c r="AB4415" s="69" t="b">
        <f t="shared" si="822"/>
        <v>1</v>
      </c>
      <c r="AC4415" s="70">
        <f t="shared" si="823"/>
        <v>0.5</v>
      </c>
      <c r="AD4415" s="67">
        <f t="shared" si="824"/>
        <v>44882.916666666664</v>
      </c>
      <c r="AE4415" s="67">
        <f>VLOOKUP(V4415,'Branch Wise Work Timelines'!C:G,3,FALSE)+AA4415</f>
        <v>44882.416666666664</v>
      </c>
      <c r="AF4415" s="67">
        <f>IF(V4415="Bangalore",VLOOKUP(V4415,'Branch Wise Work Timelines'!C:G,4,FALSE)+AA4415+1,IF(V4415="Mumbai",VLOOKUP(V4415,'Branch Wise Work Timelines'!C:G,4,FALSE)+AA4415+1,VLOOKUP(V4415,'Branch Wise Work Timelines'!C:G,4,FALSE)+AA4415))</f>
        <v>44883.25</v>
      </c>
      <c r="AG4415" s="67">
        <f>WORKDAY.INTL(AA4415,1,11)+VLOOKUP(V4415,'Branch Wise Work Timelines'!C:G,3,FALSE)</f>
        <v>44883.416666666664</v>
      </c>
      <c r="AH4415" s="69" t="str">
        <f t="shared" ca="1" si="825"/>
        <v>Out of TAT</v>
      </c>
      <c r="AI4415" s="69">
        <f t="shared" ca="1" si="826"/>
        <v>20680</v>
      </c>
      <c r="AJ4415" s="69" t="str">
        <f ca="1">IF(AI4415&lt;0,"0-12",IFERROR(VLOOKUP(AI4415,Breakup[],2,FALSE),"&gt;24"))</f>
        <v>&gt;24</v>
      </c>
      <c r="AK4415" s="69" t="str">
        <f>VLOOKUP(V4415,Master!B:D,3,FALSE)</f>
        <v>East</v>
      </c>
      <c r="AL4415" s="69" t="str">
        <f t="shared" si="827"/>
        <v>Mumbai</v>
      </c>
    </row>
    <row r="4416" spans="1:38">
      <c r="A4416" s="14" t="s">
        <v>9161</v>
      </c>
      <c r="B4416" s="54">
        <v>44700.683934571804</v>
      </c>
      <c r="C4416" s="13" t="s">
        <v>6471</v>
      </c>
      <c r="D4416" s="13">
        <v>957</v>
      </c>
      <c r="E4416" s="13" t="s">
        <v>9162</v>
      </c>
      <c r="F4416" s="13" t="s">
        <v>42</v>
      </c>
      <c r="G4416" s="14">
        <v>1653056662937</v>
      </c>
      <c r="H4416" s="55">
        <v>0.69299768518518501</v>
      </c>
      <c r="I4416" s="33">
        <v>44881.692997685197</v>
      </c>
      <c r="J4416" s="58">
        <v>44881</v>
      </c>
      <c r="K4416" s="13" t="s">
        <v>263</v>
      </c>
      <c r="L4416" s="13" t="s">
        <v>69</v>
      </c>
      <c r="M4416" s="13" t="s">
        <v>101</v>
      </c>
      <c r="N4416" s="13" t="s">
        <v>206</v>
      </c>
      <c r="O4416" s="33" t="s">
        <v>38</v>
      </c>
      <c r="P4416" s="58" t="s">
        <v>38</v>
      </c>
      <c r="Q4416" s="33" t="s">
        <v>207</v>
      </c>
      <c r="R4416" s="14" t="s">
        <v>38</v>
      </c>
      <c r="S4416" s="13" t="s">
        <v>208</v>
      </c>
      <c r="T4416" s="13" t="s">
        <v>209</v>
      </c>
      <c r="U4416" s="33">
        <f t="shared" ca="1" si="816"/>
        <v>45744.56914039352</v>
      </c>
      <c r="V4416" s="13" t="str">
        <f t="shared" si="817"/>
        <v>Mumbai</v>
      </c>
      <c r="W4416" s="13" t="str">
        <f t="shared" si="818"/>
        <v>DOMI</v>
      </c>
      <c r="X4416" s="13">
        <f t="shared" si="819"/>
        <v>16</v>
      </c>
      <c r="Y4416" s="13" t="str">
        <f>IFERROR(VLOOKUP(C4416,ReceivingTeam[],2,FALSE),"HelpDesk")</f>
        <v>HelpDesk</v>
      </c>
      <c r="Z4416" s="67">
        <f t="shared" si="820"/>
        <v>44882.192997685197</v>
      </c>
      <c r="AA4416" s="68">
        <f t="shared" si="821"/>
        <v>44881</v>
      </c>
      <c r="AB4416" s="69" t="b">
        <f t="shared" si="822"/>
        <v>1</v>
      </c>
      <c r="AC4416" s="70">
        <f t="shared" si="823"/>
        <v>0.5</v>
      </c>
      <c r="AD4416" s="67">
        <f t="shared" si="824"/>
        <v>44882.192997685197</v>
      </c>
      <c r="AE4416" s="67">
        <f>VLOOKUP(V4416,'Branch Wise Work Timelines'!C:G,3,FALSE)+AA4416</f>
        <v>44881.416666666664</v>
      </c>
      <c r="AF4416" s="67">
        <f>IF(V4416="Bangalore",VLOOKUP(V4416,'Branch Wise Work Timelines'!C:G,4,FALSE)+AA4416+1,IF(V4416="Mumbai",VLOOKUP(V4416,'Branch Wise Work Timelines'!C:G,4,FALSE)+AA4416+1,VLOOKUP(V4416,'Branch Wise Work Timelines'!C:G,4,FALSE)+AA4416))</f>
        <v>44882.25</v>
      </c>
      <c r="AG4416" s="67">
        <f>WORKDAY.INTL(AA4416,1,11)+VLOOKUP(V4416,'Branch Wise Work Timelines'!C:G,3,FALSE)</f>
        <v>44882.416666666664</v>
      </c>
      <c r="AH4416" s="69" t="str">
        <f t="shared" ca="1" si="825"/>
        <v>Out of TAT</v>
      </c>
      <c r="AI4416" s="69">
        <f t="shared" ca="1" si="826"/>
        <v>20698</v>
      </c>
      <c r="AJ4416" s="69" t="str">
        <f ca="1">IF(AI4416&lt;0,"0-12",IFERROR(VLOOKUP(AI4416,Breakup[],2,FALSE),"&gt;24"))</f>
        <v>&gt;24</v>
      </c>
      <c r="AK4416" s="69" t="str">
        <f>VLOOKUP(V4416,Master!B:D,3,FALSE)</f>
        <v>East</v>
      </c>
      <c r="AL4416" s="69" t="str">
        <f t="shared" si="827"/>
        <v>Mumbai</v>
      </c>
    </row>
    <row r="4417" spans="1:38">
      <c r="A4417" s="14" t="s">
        <v>9163</v>
      </c>
      <c r="B4417" s="54">
        <v>44701.724122604202</v>
      </c>
      <c r="C4417" s="13" t="s">
        <v>114</v>
      </c>
      <c r="D4417" s="13">
        <v>1271</v>
      </c>
      <c r="E4417" s="13" t="s">
        <v>9164</v>
      </c>
      <c r="F4417" s="13" t="s">
        <v>33</v>
      </c>
      <c r="G4417" s="14">
        <v>1653048497717</v>
      </c>
      <c r="H4417" s="55">
        <v>2.5439814814814801E-2</v>
      </c>
      <c r="I4417" s="33">
        <v>44881.025439814803</v>
      </c>
      <c r="J4417" s="58">
        <v>44881</v>
      </c>
      <c r="K4417" s="13" t="s">
        <v>263</v>
      </c>
      <c r="L4417" s="13" t="s">
        <v>69</v>
      </c>
      <c r="M4417" s="13" t="s">
        <v>101</v>
      </c>
      <c r="N4417" s="13" t="s">
        <v>206</v>
      </c>
      <c r="O4417" s="33" t="s">
        <v>38</v>
      </c>
      <c r="P4417" s="58" t="s">
        <v>38</v>
      </c>
      <c r="Q4417" s="33" t="s">
        <v>207</v>
      </c>
      <c r="R4417" s="14" t="s">
        <v>38</v>
      </c>
      <c r="S4417" s="13" t="s">
        <v>208</v>
      </c>
      <c r="T4417" s="13" t="s">
        <v>209</v>
      </c>
      <c r="U4417" s="33">
        <f t="shared" ca="1" si="816"/>
        <v>45744.56914039352</v>
      </c>
      <c r="V4417" s="13" t="str">
        <f t="shared" si="817"/>
        <v>Mumbai</v>
      </c>
      <c r="W4417" s="13" t="str">
        <f t="shared" si="818"/>
        <v>RI</v>
      </c>
      <c r="X4417" s="13">
        <f t="shared" si="819"/>
        <v>0</v>
      </c>
      <c r="Y4417" s="13" t="str">
        <f>IFERROR(VLOOKUP(C4417,ReceivingTeam[],2,FALSE),"HelpDesk")</f>
        <v>Branch office</v>
      </c>
      <c r="Z4417" s="67">
        <f t="shared" si="820"/>
        <v>44881.916666666664</v>
      </c>
      <c r="AA4417" s="68">
        <f t="shared" si="821"/>
        <v>44881</v>
      </c>
      <c r="AB4417" s="69" t="b">
        <f t="shared" si="822"/>
        <v>1</v>
      </c>
      <c r="AC4417" s="70">
        <f t="shared" si="823"/>
        <v>0.5</v>
      </c>
      <c r="AD4417" s="67">
        <f t="shared" si="824"/>
        <v>44881.916666666664</v>
      </c>
      <c r="AE4417" s="67">
        <f>VLOOKUP(V4417,'Branch Wise Work Timelines'!C:G,3,FALSE)+AA4417</f>
        <v>44881.416666666664</v>
      </c>
      <c r="AF4417" s="67">
        <f>IF(V4417="Bangalore",VLOOKUP(V4417,'Branch Wise Work Timelines'!C:G,4,FALSE)+AA4417+1,IF(V4417="Mumbai",VLOOKUP(V4417,'Branch Wise Work Timelines'!C:G,4,FALSE)+AA4417+1,VLOOKUP(V4417,'Branch Wise Work Timelines'!C:G,4,FALSE)+AA4417))</f>
        <v>44882.25</v>
      </c>
      <c r="AG4417" s="67">
        <f>WORKDAY.INTL(AA4417,1,11)+VLOOKUP(V4417,'Branch Wise Work Timelines'!C:G,3,FALSE)</f>
        <v>44882.416666666664</v>
      </c>
      <c r="AH4417" s="69" t="str">
        <f t="shared" ca="1" si="825"/>
        <v>Out of TAT</v>
      </c>
      <c r="AI4417" s="69">
        <f t="shared" ca="1" si="826"/>
        <v>20704</v>
      </c>
      <c r="AJ4417" s="69" t="str">
        <f ca="1">IF(AI4417&lt;0,"0-12",IFERROR(VLOOKUP(AI4417,Breakup[],2,FALSE),"&gt;24"))</f>
        <v>&gt;24</v>
      </c>
      <c r="AK4417" s="69" t="str">
        <f>VLOOKUP(V4417,Master!B:D,3,FALSE)</f>
        <v>East</v>
      </c>
      <c r="AL4417" s="69" t="str">
        <f t="shared" si="827"/>
        <v>Mumbai</v>
      </c>
    </row>
    <row r="4418" spans="1:38">
      <c r="A4418" s="14" t="s">
        <v>9165</v>
      </c>
      <c r="B4418" s="54">
        <v>44701.916446793999</v>
      </c>
      <c r="C4418" s="13" t="s">
        <v>6284</v>
      </c>
      <c r="D4418" s="13">
        <v>1268</v>
      </c>
      <c r="E4418" s="13" t="s">
        <v>9166</v>
      </c>
      <c r="F4418" s="13" t="s">
        <v>33</v>
      </c>
      <c r="G4418" s="14">
        <v>1653064224878</v>
      </c>
      <c r="H4418" s="55">
        <v>6.8541666666666695E-2</v>
      </c>
      <c r="I4418" s="33">
        <v>44890.068541666697</v>
      </c>
      <c r="J4418" s="58">
        <v>44890</v>
      </c>
      <c r="K4418" s="13" t="s">
        <v>213</v>
      </c>
      <c r="L4418" s="13" t="s">
        <v>30</v>
      </c>
      <c r="M4418" s="13" t="s">
        <v>147</v>
      </c>
      <c r="N4418" s="13" t="s">
        <v>206</v>
      </c>
      <c r="O4418" s="33" t="s">
        <v>38</v>
      </c>
      <c r="P4418" s="58" t="s">
        <v>38</v>
      </c>
      <c r="Q4418" s="33" t="s">
        <v>207</v>
      </c>
      <c r="R4418" s="14" t="s">
        <v>38</v>
      </c>
      <c r="S4418" s="13" t="s">
        <v>208</v>
      </c>
      <c r="T4418" s="13" t="s">
        <v>209</v>
      </c>
      <c r="U4418" s="33">
        <f t="shared" ref="U4418:U4481" ca="1" si="828">NOW()</f>
        <v>45744.56914039352</v>
      </c>
      <c r="V4418" s="13" t="str">
        <f t="shared" ref="V4418:V4481" si="829">VLOOKUP(L4418,Location,2,0)</f>
        <v>Bangalore</v>
      </c>
      <c r="W4418" s="13" t="str">
        <f t="shared" ref="W4418:W4481" si="830">VLOOKUP(F4418,FCT,2,FALSE)</f>
        <v>RI</v>
      </c>
      <c r="X4418" s="13">
        <f t="shared" ref="X4418:X4481" si="831">HOUR(I4418)</f>
        <v>1</v>
      </c>
      <c r="Y4418" s="13" t="str">
        <f>IFERROR(VLOOKUP(C4418,ReceivingTeam[],2,FALSE),"HelpDesk")</f>
        <v>HelpDesk</v>
      </c>
      <c r="Z4418" s="67">
        <f t="shared" ref="Z4418:Z4481" si="832">IF(AB4418=FALSE,AE4418+AC4418,IF(I4418&gt;AE4418,IF(((I4418+AC4418)&gt;AF4418),(AC4418-(AF4418-I4418)+AG4418),I4418+AC4418),IF(((AE4418+AC4418)&gt;AF4418),(AC4418-(AF4418-AE4418)+AG4418),AE4418+AC4418)))</f>
        <v>44890.916666666664</v>
      </c>
      <c r="AA4418" s="68">
        <f t="shared" ref="AA4418:AA4481" si="833">INT(J4418)</f>
        <v>44890</v>
      </c>
      <c r="AB4418" s="69" t="b">
        <f t="shared" ref="AB4418:AB4481" si="834">WORKDAY.INTL(AA4418-1,1,11)=AA4418</f>
        <v>1</v>
      </c>
      <c r="AC4418" s="70">
        <f t="shared" ref="AC4418:AC4481" si="835">IF(T4418="High",12/24,72/24)</f>
        <v>0.5</v>
      </c>
      <c r="AD4418" s="67">
        <f t="shared" ref="AD4418:AD4481" si="836">IF(AB4418=FALSE,AE4418+AC4418,IF(I4418&gt;AE4418,IF(((I4418+AC4418)&gt;AF4418),(AC4418-(AF4418-I4418)+AG4418),I4418+AC4418),IF(((AE4418+AC4418)&gt;AF4418),(AC4418-(AF4418-AE4418)+AG4418),AE4418+AC4418)))</f>
        <v>44890.916666666664</v>
      </c>
      <c r="AE4418" s="67">
        <f>VLOOKUP(V4418,'Branch Wise Work Timelines'!C:G,3,FALSE)+AA4418</f>
        <v>44890.416666666664</v>
      </c>
      <c r="AF4418" s="67">
        <f>IF(V4418="Bangalore",VLOOKUP(V4418,'Branch Wise Work Timelines'!C:G,4,FALSE)+AA4418+1,IF(V4418="Mumbai",VLOOKUP(V4418,'Branch Wise Work Timelines'!C:G,4,FALSE)+AA4418+1,VLOOKUP(V4418,'Branch Wise Work Timelines'!C:G,4,FALSE)+AA4418))</f>
        <v>44891.104166666664</v>
      </c>
      <c r="AG4418" s="67">
        <f>WORKDAY.INTL(AA4418,1,11)+VLOOKUP(V4418,'Branch Wise Work Timelines'!C:G,3,FALSE)</f>
        <v>44891.416666666664</v>
      </c>
      <c r="AH4418" s="69" t="str">
        <f t="shared" ref="AH4418:AH4481" ca="1" si="837">IF(Q4418&lt;&gt;"Success",IF(U4418&gt;Z4418,"Out of TAT","In TAT"),IF(O4418&gt;AD4418,"Not Met","Met"))</f>
        <v>Out of TAT</v>
      </c>
      <c r="AI4418" s="69">
        <f t="shared" ref="AI4418:AI4481" ca="1" si="838">ROUNDUP((U4418-AD4418)*24,0)</f>
        <v>20488</v>
      </c>
      <c r="AJ4418" s="69" t="str">
        <f ca="1">IF(AI4418&lt;0,"0-12",IFERROR(VLOOKUP(AI4418,Breakup[],2,FALSE),"&gt;24"))</f>
        <v>&gt;24</v>
      </c>
      <c r="AK4418" s="69" t="str">
        <f>VLOOKUP(V4418,Master!B:D,3,FALSE)</f>
        <v>South</v>
      </c>
      <c r="AL4418" s="69" t="str">
        <f t="shared" ref="AL4418:AL4481" si="839">IF(V4418="Bangalore",IF(W4418="CLS",V4418&amp;"-"&amp;"CLS",V4418),(V4418))</f>
        <v>Bangalore</v>
      </c>
    </row>
    <row r="4419" spans="1:38">
      <c r="A4419" s="14" t="s">
        <v>9167</v>
      </c>
      <c r="B4419" s="54">
        <v>44701.719046296297</v>
      </c>
      <c r="C4419" s="13" t="s">
        <v>114</v>
      </c>
      <c r="D4419" s="13">
        <v>90</v>
      </c>
      <c r="E4419" s="13" t="s">
        <v>9168</v>
      </c>
      <c r="F4419" s="13" t="s">
        <v>33</v>
      </c>
      <c r="G4419" s="14">
        <v>1653054611210</v>
      </c>
      <c r="H4419" s="55">
        <v>0.19084490740740701</v>
      </c>
      <c r="I4419" s="33">
        <v>44884.190844907404</v>
      </c>
      <c r="J4419" s="58">
        <v>44884</v>
      </c>
      <c r="K4419" s="13" t="s">
        <v>263</v>
      </c>
      <c r="L4419" s="13" t="s">
        <v>69</v>
      </c>
      <c r="M4419" s="13" t="s">
        <v>101</v>
      </c>
      <c r="N4419" s="13" t="s">
        <v>206</v>
      </c>
      <c r="O4419" s="33" t="s">
        <v>38</v>
      </c>
      <c r="P4419" s="58" t="s">
        <v>38</v>
      </c>
      <c r="Q4419" s="33" t="s">
        <v>207</v>
      </c>
      <c r="R4419" s="14" t="s">
        <v>38</v>
      </c>
      <c r="S4419" s="13" t="s">
        <v>208</v>
      </c>
      <c r="T4419" s="13" t="s">
        <v>209</v>
      </c>
      <c r="U4419" s="33">
        <f t="shared" ca="1" si="828"/>
        <v>45744.56914039352</v>
      </c>
      <c r="V4419" s="13" t="str">
        <f t="shared" si="829"/>
        <v>Mumbai</v>
      </c>
      <c r="W4419" s="13" t="str">
        <f t="shared" si="830"/>
        <v>RI</v>
      </c>
      <c r="X4419" s="13">
        <f t="shared" si="831"/>
        <v>4</v>
      </c>
      <c r="Y4419" s="13" t="str">
        <f>IFERROR(VLOOKUP(C4419,ReceivingTeam[],2,FALSE),"HelpDesk")</f>
        <v>Branch office</v>
      </c>
      <c r="Z4419" s="67">
        <f t="shared" si="832"/>
        <v>44884.916666666664</v>
      </c>
      <c r="AA4419" s="68">
        <f t="shared" si="833"/>
        <v>44884</v>
      </c>
      <c r="AB4419" s="69" t="b">
        <f t="shared" si="834"/>
        <v>1</v>
      </c>
      <c r="AC4419" s="70">
        <f t="shared" si="835"/>
        <v>0.5</v>
      </c>
      <c r="AD4419" s="67">
        <f t="shared" si="836"/>
        <v>44884.916666666664</v>
      </c>
      <c r="AE4419" s="67">
        <f>VLOOKUP(V4419,'Branch Wise Work Timelines'!C:G,3,FALSE)+AA4419</f>
        <v>44884.416666666664</v>
      </c>
      <c r="AF4419" s="67">
        <f>IF(V4419="Bangalore",VLOOKUP(V4419,'Branch Wise Work Timelines'!C:G,4,FALSE)+AA4419+1,IF(V4419="Mumbai",VLOOKUP(V4419,'Branch Wise Work Timelines'!C:G,4,FALSE)+AA4419+1,VLOOKUP(V4419,'Branch Wise Work Timelines'!C:G,4,FALSE)+AA4419))</f>
        <v>44885.25</v>
      </c>
      <c r="AG4419" s="67">
        <f>WORKDAY.INTL(AA4419,1,11)+VLOOKUP(V4419,'Branch Wise Work Timelines'!C:G,3,FALSE)</f>
        <v>44886.416666666664</v>
      </c>
      <c r="AH4419" s="69" t="str">
        <f t="shared" ca="1" si="837"/>
        <v>Out of TAT</v>
      </c>
      <c r="AI4419" s="69">
        <f t="shared" ca="1" si="838"/>
        <v>20632</v>
      </c>
      <c r="AJ4419" s="69" t="str">
        <f ca="1">IF(AI4419&lt;0,"0-12",IFERROR(VLOOKUP(AI4419,Breakup[],2,FALSE),"&gt;24"))</f>
        <v>&gt;24</v>
      </c>
      <c r="AK4419" s="69" t="str">
        <f>VLOOKUP(V4419,Master!B:D,3,FALSE)</f>
        <v>East</v>
      </c>
      <c r="AL4419" s="69" t="str">
        <f t="shared" si="839"/>
        <v>Mumbai</v>
      </c>
    </row>
    <row r="4420" spans="1:38">
      <c r="A4420" s="14" t="s">
        <v>9169</v>
      </c>
      <c r="B4420" s="54">
        <v>44701.7208191319</v>
      </c>
      <c r="C4420" s="13" t="s">
        <v>114</v>
      </c>
      <c r="D4420" s="13">
        <v>240</v>
      </c>
      <c r="E4420" s="13" t="s">
        <v>9170</v>
      </c>
      <c r="F4420" s="13" t="s">
        <v>33</v>
      </c>
      <c r="G4420" s="14">
        <v>1653048057614</v>
      </c>
      <c r="H4420" s="55">
        <v>0.32152777777777802</v>
      </c>
      <c r="I4420" s="33">
        <v>44881.3215277778</v>
      </c>
      <c r="J4420" s="58">
        <v>44881</v>
      </c>
      <c r="K4420" s="13" t="s">
        <v>263</v>
      </c>
      <c r="L4420" s="13" t="s">
        <v>69</v>
      </c>
      <c r="M4420" s="13" t="s">
        <v>101</v>
      </c>
      <c r="N4420" s="13" t="s">
        <v>206</v>
      </c>
      <c r="O4420" s="33" t="s">
        <v>38</v>
      </c>
      <c r="P4420" s="58" t="s">
        <v>38</v>
      </c>
      <c r="Q4420" s="33" t="s">
        <v>207</v>
      </c>
      <c r="R4420" s="14" t="s">
        <v>38</v>
      </c>
      <c r="S4420" s="13" t="s">
        <v>208</v>
      </c>
      <c r="T4420" s="13" t="s">
        <v>209</v>
      </c>
      <c r="U4420" s="33">
        <f t="shared" ca="1" si="828"/>
        <v>45744.56914039352</v>
      </c>
      <c r="V4420" s="13" t="str">
        <f t="shared" si="829"/>
        <v>Mumbai</v>
      </c>
      <c r="W4420" s="13" t="str">
        <f t="shared" si="830"/>
        <v>RI</v>
      </c>
      <c r="X4420" s="13">
        <f t="shared" si="831"/>
        <v>7</v>
      </c>
      <c r="Y4420" s="13" t="str">
        <f>IFERROR(VLOOKUP(C4420,ReceivingTeam[],2,FALSE),"HelpDesk")</f>
        <v>Branch office</v>
      </c>
      <c r="Z4420" s="67">
        <f t="shared" si="832"/>
        <v>44881.916666666664</v>
      </c>
      <c r="AA4420" s="68">
        <f t="shared" si="833"/>
        <v>44881</v>
      </c>
      <c r="AB4420" s="69" t="b">
        <f t="shared" si="834"/>
        <v>1</v>
      </c>
      <c r="AC4420" s="70">
        <f t="shared" si="835"/>
        <v>0.5</v>
      </c>
      <c r="AD4420" s="67">
        <f t="shared" si="836"/>
        <v>44881.916666666664</v>
      </c>
      <c r="AE4420" s="67">
        <f>VLOOKUP(V4420,'Branch Wise Work Timelines'!C:G,3,FALSE)+AA4420</f>
        <v>44881.416666666664</v>
      </c>
      <c r="AF4420" s="67">
        <f>IF(V4420="Bangalore",VLOOKUP(V4420,'Branch Wise Work Timelines'!C:G,4,FALSE)+AA4420+1,IF(V4420="Mumbai",VLOOKUP(V4420,'Branch Wise Work Timelines'!C:G,4,FALSE)+AA4420+1,VLOOKUP(V4420,'Branch Wise Work Timelines'!C:G,4,FALSE)+AA4420))</f>
        <v>44882.25</v>
      </c>
      <c r="AG4420" s="67">
        <f>WORKDAY.INTL(AA4420,1,11)+VLOOKUP(V4420,'Branch Wise Work Timelines'!C:G,3,FALSE)</f>
        <v>44882.416666666664</v>
      </c>
      <c r="AH4420" s="69" t="str">
        <f t="shared" ca="1" si="837"/>
        <v>Out of TAT</v>
      </c>
      <c r="AI4420" s="69">
        <f t="shared" ca="1" si="838"/>
        <v>20704</v>
      </c>
      <c r="AJ4420" s="69" t="str">
        <f ca="1">IF(AI4420&lt;0,"0-12",IFERROR(VLOOKUP(AI4420,Breakup[],2,FALSE),"&gt;24"))</f>
        <v>&gt;24</v>
      </c>
      <c r="AK4420" s="69" t="str">
        <f>VLOOKUP(V4420,Master!B:D,3,FALSE)</f>
        <v>East</v>
      </c>
      <c r="AL4420" s="69" t="str">
        <f t="shared" si="839"/>
        <v>Mumbai</v>
      </c>
    </row>
    <row r="4421" spans="1:38">
      <c r="A4421" s="14" t="s">
        <v>9171</v>
      </c>
      <c r="B4421" s="54">
        <v>44701.722878009299</v>
      </c>
      <c r="C4421" s="13" t="s">
        <v>114</v>
      </c>
      <c r="D4421" s="13">
        <v>1761</v>
      </c>
      <c r="E4421" s="13" t="s">
        <v>9172</v>
      </c>
      <c r="F4421" s="13" t="s">
        <v>33</v>
      </c>
      <c r="G4421" s="14">
        <v>1653048497717</v>
      </c>
      <c r="H4421" s="55">
        <v>0.75690972222222197</v>
      </c>
      <c r="I4421" s="33">
        <v>44881.7569097222</v>
      </c>
      <c r="J4421" s="58">
        <v>44881</v>
      </c>
      <c r="K4421" s="13" t="s">
        <v>263</v>
      </c>
      <c r="L4421" s="13" t="s">
        <v>69</v>
      </c>
      <c r="M4421" s="13" t="s">
        <v>101</v>
      </c>
      <c r="N4421" s="13" t="s">
        <v>206</v>
      </c>
      <c r="O4421" s="33" t="s">
        <v>38</v>
      </c>
      <c r="P4421" s="58" t="s">
        <v>38</v>
      </c>
      <c r="Q4421" s="33" t="s">
        <v>207</v>
      </c>
      <c r="R4421" s="14" t="s">
        <v>38</v>
      </c>
      <c r="S4421" s="13" t="s">
        <v>208</v>
      </c>
      <c r="T4421" s="13" t="s">
        <v>209</v>
      </c>
      <c r="U4421" s="33">
        <f t="shared" ca="1" si="828"/>
        <v>45744.56914039352</v>
      </c>
      <c r="V4421" s="13" t="str">
        <f t="shared" si="829"/>
        <v>Mumbai</v>
      </c>
      <c r="W4421" s="13" t="str">
        <f t="shared" si="830"/>
        <v>RI</v>
      </c>
      <c r="X4421" s="13">
        <f t="shared" si="831"/>
        <v>18</v>
      </c>
      <c r="Y4421" s="13" t="str">
        <f>IFERROR(VLOOKUP(C4421,ReceivingTeam[],2,FALSE),"HelpDesk")</f>
        <v>Branch office</v>
      </c>
      <c r="Z4421" s="67">
        <f t="shared" si="832"/>
        <v>44882.423576388865</v>
      </c>
      <c r="AA4421" s="68">
        <f t="shared" si="833"/>
        <v>44881</v>
      </c>
      <c r="AB4421" s="69" t="b">
        <f t="shared" si="834"/>
        <v>1</v>
      </c>
      <c r="AC4421" s="70">
        <f t="shared" si="835"/>
        <v>0.5</v>
      </c>
      <c r="AD4421" s="67">
        <f t="shared" si="836"/>
        <v>44882.423576388865</v>
      </c>
      <c r="AE4421" s="67">
        <f>VLOOKUP(V4421,'Branch Wise Work Timelines'!C:G,3,FALSE)+AA4421</f>
        <v>44881.416666666664</v>
      </c>
      <c r="AF4421" s="67">
        <f>IF(V4421="Bangalore",VLOOKUP(V4421,'Branch Wise Work Timelines'!C:G,4,FALSE)+AA4421+1,IF(V4421="Mumbai",VLOOKUP(V4421,'Branch Wise Work Timelines'!C:G,4,FALSE)+AA4421+1,VLOOKUP(V4421,'Branch Wise Work Timelines'!C:G,4,FALSE)+AA4421))</f>
        <v>44882.25</v>
      </c>
      <c r="AG4421" s="67">
        <f>WORKDAY.INTL(AA4421,1,11)+VLOOKUP(V4421,'Branch Wise Work Timelines'!C:G,3,FALSE)</f>
        <v>44882.416666666664</v>
      </c>
      <c r="AH4421" s="69" t="str">
        <f t="shared" ca="1" si="837"/>
        <v>Out of TAT</v>
      </c>
      <c r="AI4421" s="69">
        <f t="shared" ca="1" si="838"/>
        <v>20692</v>
      </c>
      <c r="AJ4421" s="69" t="str">
        <f ca="1">IF(AI4421&lt;0,"0-12",IFERROR(VLOOKUP(AI4421,Breakup[],2,FALSE),"&gt;24"))</f>
        <v>&gt;24</v>
      </c>
      <c r="AK4421" s="69" t="str">
        <f>VLOOKUP(V4421,Master!B:D,3,FALSE)</f>
        <v>East</v>
      </c>
      <c r="AL4421" s="69" t="str">
        <f t="shared" si="839"/>
        <v>Mumbai</v>
      </c>
    </row>
    <row r="4422" spans="1:38">
      <c r="A4422" s="14" t="s">
        <v>9173</v>
      </c>
      <c r="B4422" s="54">
        <v>44700.516073495397</v>
      </c>
      <c r="C4422" s="13" t="s">
        <v>6253</v>
      </c>
      <c r="D4422" s="13">
        <v>1610</v>
      </c>
      <c r="E4422" s="13" t="s">
        <v>9174</v>
      </c>
      <c r="F4422" s="13" t="s">
        <v>33</v>
      </c>
      <c r="G4422" s="14">
        <v>1653056788057</v>
      </c>
      <c r="H4422" s="55">
        <v>0.93282407407407397</v>
      </c>
      <c r="I4422" s="33">
        <v>44884.932824074102</v>
      </c>
      <c r="J4422" s="58">
        <v>44884</v>
      </c>
      <c r="K4422" s="13" t="s">
        <v>263</v>
      </c>
      <c r="L4422" s="13" t="s">
        <v>69</v>
      </c>
      <c r="M4422" s="13" t="s">
        <v>101</v>
      </c>
      <c r="N4422" s="13" t="s">
        <v>206</v>
      </c>
      <c r="O4422" s="33" t="s">
        <v>38</v>
      </c>
      <c r="P4422" s="58" t="s">
        <v>38</v>
      </c>
      <c r="Q4422" s="33" t="s">
        <v>207</v>
      </c>
      <c r="R4422" s="14" t="s">
        <v>38</v>
      </c>
      <c r="S4422" s="13" t="s">
        <v>208</v>
      </c>
      <c r="T4422" s="13" t="s">
        <v>209</v>
      </c>
      <c r="U4422" s="33">
        <f t="shared" ca="1" si="828"/>
        <v>45744.56914039352</v>
      </c>
      <c r="V4422" s="13" t="str">
        <f t="shared" si="829"/>
        <v>Mumbai</v>
      </c>
      <c r="W4422" s="13" t="str">
        <f t="shared" si="830"/>
        <v>RI</v>
      </c>
      <c r="X4422" s="13">
        <f t="shared" si="831"/>
        <v>22</v>
      </c>
      <c r="Y4422" s="13" t="str">
        <f>IFERROR(VLOOKUP(C4422,ReceivingTeam[],2,FALSE),"HelpDesk")</f>
        <v>HelpDesk</v>
      </c>
      <c r="Z4422" s="67">
        <f t="shared" si="832"/>
        <v>44886.599490740766</v>
      </c>
      <c r="AA4422" s="68">
        <f t="shared" si="833"/>
        <v>44884</v>
      </c>
      <c r="AB4422" s="69" t="b">
        <f t="shared" si="834"/>
        <v>1</v>
      </c>
      <c r="AC4422" s="70">
        <f t="shared" si="835"/>
        <v>0.5</v>
      </c>
      <c r="AD4422" s="67">
        <f t="shared" si="836"/>
        <v>44886.599490740766</v>
      </c>
      <c r="AE4422" s="67">
        <f>VLOOKUP(V4422,'Branch Wise Work Timelines'!C:G,3,FALSE)+AA4422</f>
        <v>44884.416666666664</v>
      </c>
      <c r="AF4422" s="67">
        <f>IF(V4422="Bangalore",VLOOKUP(V4422,'Branch Wise Work Timelines'!C:G,4,FALSE)+AA4422+1,IF(V4422="Mumbai",VLOOKUP(V4422,'Branch Wise Work Timelines'!C:G,4,FALSE)+AA4422+1,VLOOKUP(V4422,'Branch Wise Work Timelines'!C:G,4,FALSE)+AA4422))</f>
        <v>44885.25</v>
      </c>
      <c r="AG4422" s="67">
        <f>WORKDAY.INTL(AA4422,1,11)+VLOOKUP(V4422,'Branch Wise Work Timelines'!C:G,3,FALSE)</f>
        <v>44886.416666666664</v>
      </c>
      <c r="AH4422" s="69" t="str">
        <f t="shared" ca="1" si="837"/>
        <v>Out of TAT</v>
      </c>
      <c r="AI4422" s="69">
        <f t="shared" ca="1" si="838"/>
        <v>20592</v>
      </c>
      <c r="AJ4422" s="69" t="str">
        <f ca="1">IF(AI4422&lt;0,"0-12",IFERROR(VLOOKUP(AI4422,Breakup[],2,FALSE),"&gt;24"))</f>
        <v>&gt;24</v>
      </c>
      <c r="AK4422" s="69" t="str">
        <f>VLOOKUP(V4422,Master!B:D,3,FALSE)</f>
        <v>East</v>
      </c>
      <c r="AL4422" s="69" t="str">
        <f t="shared" si="839"/>
        <v>Mumbai</v>
      </c>
    </row>
    <row r="4423" spans="1:38">
      <c r="A4423" s="14" t="s">
        <v>9175</v>
      </c>
      <c r="B4423" s="54">
        <v>44701.771109803201</v>
      </c>
      <c r="C4423" s="13" t="s">
        <v>404</v>
      </c>
      <c r="D4423" s="13">
        <v>405</v>
      </c>
      <c r="E4423" s="13" t="s">
        <v>9176</v>
      </c>
      <c r="F4423" s="13" t="s">
        <v>15</v>
      </c>
      <c r="G4423" s="14">
        <v>1653054766382</v>
      </c>
      <c r="H4423" s="55">
        <v>0.66129629629629605</v>
      </c>
      <c r="I4423" s="33">
        <v>44884.661296296297</v>
      </c>
      <c r="J4423" s="58">
        <v>44884</v>
      </c>
      <c r="K4423" s="13" t="s">
        <v>213</v>
      </c>
      <c r="L4423" s="13" t="s">
        <v>30</v>
      </c>
      <c r="M4423" s="13" t="s">
        <v>75</v>
      </c>
      <c r="N4423" s="13" t="s">
        <v>206</v>
      </c>
      <c r="O4423" s="33" t="s">
        <v>38</v>
      </c>
      <c r="P4423" s="58" t="s">
        <v>38</v>
      </c>
      <c r="Q4423" s="33" t="s">
        <v>207</v>
      </c>
      <c r="R4423" s="14" t="s">
        <v>38</v>
      </c>
      <c r="S4423" s="13" t="s">
        <v>216</v>
      </c>
      <c r="T4423" s="13" t="s">
        <v>217</v>
      </c>
      <c r="U4423" s="33">
        <f t="shared" ca="1" si="828"/>
        <v>45744.56914039352</v>
      </c>
      <c r="V4423" s="13" t="str">
        <f t="shared" si="829"/>
        <v>Bangalore</v>
      </c>
      <c r="W4423" s="13" t="str">
        <f t="shared" si="830"/>
        <v>CLS</v>
      </c>
      <c r="X4423" s="13">
        <f t="shared" si="831"/>
        <v>15</v>
      </c>
      <c r="Y4423" s="13" t="str">
        <f>IFERROR(VLOOKUP(C4423,ReceivingTeam[],2,FALSE),"HelpDesk")</f>
        <v>HelpDesk</v>
      </c>
      <c r="Z4423" s="67">
        <f t="shared" si="832"/>
        <v>44886.473796296297</v>
      </c>
      <c r="AA4423" s="68">
        <f t="shared" si="833"/>
        <v>44884</v>
      </c>
      <c r="AB4423" s="69" t="b">
        <f t="shared" si="834"/>
        <v>1</v>
      </c>
      <c r="AC4423" s="70">
        <f t="shared" si="835"/>
        <v>0.5</v>
      </c>
      <c r="AD4423" s="67">
        <f t="shared" si="836"/>
        <v>44886.473796296297</v>
      </c>
      <c r="AE4423" s="67">
        <f>VLOOKUP(V4423,'Branch Wise Work Timelines'!C:G,3,FALSE)+AA4423</f>
        <v>44884.416666666664</v>
      </c>
      <c r="AF4423" s="67">
        <f>IF(V4423="Bangalore",VLOOKUP(V4423,'Branch Wise Work Timelines'!C:G,4,FALSE)+AA4423+1,IF(V4423="Mumbai",VLOOKUP(V4423,'Branch Wise Work Timelines'!C:G,4,FALSE)+AA4423+1,VLOOKUP(V4423,'Branch Wise Work Timelines'!C:G,4,FALSE)+AA4423))</f>
        <v>44885.104166666664</v>
      </c>
      <c r="AG4423" s="67">
        <f>WORKDAY.INTL(AA4423,1,11)+VLOOKUP(V4423,'Branch Wise Work Timelines'!C:G,3,FALSE)</f>
        <v>44886.416666666664</v>
      </c>
      <c r="AH4423" s="69" t="str">
        <f t="shared" ca="1" si="837"/>
        <v>Out of TAT</v>
      </c>
      <c r="AI4423" s="69">
        <f t="shared" ca="1" si="838"/>
        <v>20595</v>
      </c>
      <c r="AJ4423" s="69" t="str">
        <f ca="1">IF(AI4423&lt;0,"0-12",IFERROR(VLOOKUP(AI4423,Breakup[],2,FALSE),"&gt;24"))</f>
        <v>&gt;24</v>
      </c>
      <c r="AK4423" s="69" t="str">
        <f>VLOOKUP(V4423,Master!B:D,3,FALSE)</f>
        <v>South</v>
      </c>
      <c r="AL4423" s="69" t="str">
        <f t="shared" si="839"/>
        <v>Bangalore-CLS</v>
      </c>
    </row>
    <row r="4424" spans="1:38">
      <c r="A4424" s="14" t="s">
        <v>9177</v>
      </c>
      <c r="B4424" s="54">
        <v>44701.702322222198</v>
      </c>
      <c r="C4424" s="13" t="s">
        <v>89</v>
      </c>
      <c r="D4424" s="13">
        <v>1859</v>
      </c>
      <c r="E4424" s="13" t="s">
        <v>9178</v>
      </c>
      <c r="F4424" s="13" t="s">
        <v>15</v>
      </c>
      <c r="G4424" s="14">
        <v>1653050074123</v>
      </c>
      <c r="H4424" s="55">
        <v>0.181979166666667</v>
      </c>
      <c r="I4424" s="33">
        <v>44891.1819791667</v>
      </c>
      <c r="J4424" s="58">
        <v>44891</v>
      </c>
      <c r="K4424" s="13" t="s">
        <v>213</v>
      </c>
      <c r="L4424" s="13" t="s">
        <v>30</v>
      </c>
      <c r="M4424" s="13" t="s">
        <v>75</v>
      </c>
      <c r="N4424" s="13" t="s">
        <v>206</v>
      </c>
      <c r="O4424" s="33">
        <v>44891.367800925902</v>
      </c>
      <c r="P4424" s="58">
        <v>44891</v>
      </c>
      <c r="Q4424" s="33" t="s">
        <v>237</v>
      </c>
      <c r="R4424" s="14">
        <v>1068</v>
      </c>
      <c r="S4424" s="13" t="s">
        <v>216</v>
      </c>
      <c r="T4424" s="13" t="s">
        <v>217</v>
      </c>
      <c r="U4424" s="33">
        <f t="shared" ca="1" si="828"/>
        <v>45744.56914039352</v>
      </c>
      <c r="V4424" s="13" t="str">
        <f t="shared" si="829"/>
        <v>Bangalore</v>
      </c>
      <c r="W4424" s="13" t="str">
        <f t="shared" si="830"/>
        <v>CLS</v>
      </c>
      <c r="X4424" s="13">
        <f t="shared" si="831"/>
        <v>4</v>
      </c>
      <c r="Y4424" s="13" t="str">
        <f>IFERROR(VLOOKUP(C4424,ReceivingTeam[],2,FALSE),"HelpDesk")</f>
        <v>Branch office</v>
      </c>
      <c r="Z4424" s="67">
        <f t="shared" si="832"/>
        <v>44891.916666666664</v>
      </c>
      <c r="AA4424" s="68">
        <f t="shared" si="833"/>
        <v>44891</v>
      </c>
      <c r="AB4424" s="69" t="b">
        <f t="shared" si="834"/>
        <v>1</v>
      </c>
      <c r="AC4424" s="70">
        <f t="shared" si="835"/>
        <v>0.5</v>
      </c>
      <c r="AD4424" s="67">
        <f t="shared" si="836"/>
        <v>44891.916666666664</v>
      </c>
      <c r="AE4424" s="67">
        <f>VLOOKUP(V4424,'Branch Wise Work Timelines'!C:G,3,FALSE)+AA4424</f>
        <v>44891.416666666664</v>
      </c>
      <c r="AF4424" s="67">
        <f>IF(V4424="Bangalore",VLOOKUP(V4424,'Branch Wise Work Timelines'!C:G,4,FALSE)+AA4424+1,IF(V4424="Mumbai",VLOOKUP(V4424,'Branch Wise Work Timelines'!C:G,4,FALSE)+AA4424+1,VLOOKUP(V4424,'Branch Wise Work Timelines'!C:G,4,FALSE)+AA4424))</f>
        <v>44892.104166666664</v>
      </c>
      <c r="AG4424" s="67">
        <f>WORKDAY.INTL(AA4424,1,11)+VLOOKUP(V4424,'Branch Wise Work Timelines'!C:G,3,FALSE)</f>
        <v>44893.416666666664</v>
      </c>
      <c r="AH4424" s="69" t="str">
        <f t="shared" si="837"/>
        <v>Met</v>
      </c>
      <c r="AI4424" s="69">
        <f t="shared" ca="1" si="838"/>
        <v>20464</v>
      </c>
      <c r="AJ4424" s="69" t="str">
        <f ca="1">IF(AI4424&lt;0,"0-12",IFERROR(VLOOKUP(AI4424,Breakup[],2,FALSE),"&gt;24"))</f>
        <v>&gt;24</v>
      </c>
      <c r="AK4424" s="69" t="str">
        <f>VLOOKUP(V4424,Master!B:D,3,FALSE)</f>
        <v>South</v>
      </c>
      <c r="AL4424" s="69" t="str">
        <f t="shared" si="839"/>
        <v>Bangalore-CLS</v>
      </c>
    </row>
    <row r="4425" spans="1:38">
      <c r="A4425" s="14" t="s">
        <v>9179</v>
      </c>
      <c r="B4425" s="54">
        <v>44701.7193653125</v>
      </c>
      <c r="C4425" s="13" t="s">
        <v>89</v>
      </c>
      <c r="D4425" s="13">
        <v>434</v>
      </c>
      <c r="E4425" s="13" t="s">
        <v>9180</v>
      </c>
      <c r="F4425" s="13" t="s">
        <v>15</v>
      </c>
      <c r="G4425" s="14">
        <v>1653051039986</v>
      </c>
      <c r="H4425" s="55">
        <v>0.16728009259259299</v>
      </c>
      <c r="I4425" s="33">
        <v>44890.167280092603</v>
      </c>
      <c r="J4425" s="58">
        <v>44890</v>
      </c>
      <c r="K4425" s="13" t="s">
        <v>213</v>
      </c>
      <c r="L4425" s="13" t="s">
        <v>30</v>
      </c>
      <c r="M4425" s="13" t="s">
        <v>214</v>
      </c>
      <c r="N4425" s="13" t="s">
        <v>215</v>
      </c>
      <c r="O4425" s="33" t="s">
        <v>38</v>
      </c>
      <c r="P4425" s="58" t="s">
        <v>38</v>
      </c>
      <c r="Q4425" s="33" t="s">
        <v>207</v>
      </c>
      <c r="R4425" s="14" t="s">
        <v>38</v>
      </c>
      <c r="S4425" s="13" t="s">
        <v>216</v>
      </c>
      <c r="T4425" s="13" t="s">
        <v>217</v>
      </c>
      <c r="U4425" s="33">
        <f t="shared" ca="1" si="828"/>
        <v>45744.56914039352</v>
      </c>
      <c r="V4425" s="13" t="str">
        <f t="shared" si="829"/>
        <v>Bangalore</v>
      </c>
      <c r="W4425" s="13" t="str">
        <f t="shared" si="830"/>
        <v>CLS</v>
      </c>
      <c r="X4425" s="13">
        <f t="shared" si="831"/>
        <v>4</v>
      </c>
      <c r="Y4425" s="13" t="str">
        <f>IFERROR(VLOOKUP(C4425,ReceivingTeam[],2,FALSE),"HelpDesk")</f>
        <v>Branch office</v>
      </c>
      <c r="Z4425" s="67">
        <f t="shared" si="832"/>
        <v>44890.916666666664</v>
      </c>
      <c r="AA4425" s="68">
        <f t="shared" si="833"/>
        <v>44890</v>
      </c>
      <c r="AB4425" s="69" t="b">
        <f t="shared" si="834"/>
        <v>1</v>
      </c>
      <c r="AC4425" s="70">
        <f t="shared" si="835"/>
        <v>0.5</v>
      </c>
      <c r="AD4425" s="67">
        <f t="shared" si="836"/>
        <v>44890.916666666664</v>
      </c>
      <c r="AE4425" s="67">
        <f>VLOOKUP(V4425,'Branch Wise Work Timelines'!C:G,3,FALSE)+AA4425</f>
        <v>44890.416666666664</v>
      </c>
      <c r="AF4425" s="67">
        <f>IF(V4425="Bangalore",VLOOKUP(V4425,'Branch Wise Work Timelines'!C:G,4,FALSE)+AA4425+1,IF(V4425="Mumbai",VLOOKUP(V4425,'Branch Wise Work Timelines'!C:G,4,FALSE)+AA4425+1,VLOOKUP(V4425,'Branch Wise Work Timelines'!C:G,4,FALSE)+AA4425))</f>
        <v>44891.104166666664</v>
      </c>
      <c r="AG4425" s="67">
        <f>WORKDAY.INTL(AA4425,1,11)+VLOOKUP(V4425,'Branch Wise Work Timelines'!C:G,3,FALSE)</f>
        <v>44891.416666666664</v>
      </c>
      <c r="AH4425" s="69" t="str">
        <f t="shared" ca="1" si="837"/>
        <v>Out of TAT</v>
      </c>
      <c r="AI4425" s="69">
        <f t="shared" ca="1" si="838"/>
        <v>20488</v>
      </c>
      <c r="AJ4425" s="69" t="str">
        <f ca="1">IF(AI4425&lt;0,"0-12",IFERROR(VLOOKUP(AI4425,Breakup[],2,FALSE),"&gt;24"))</f>
        <v>&gt;24</v>
      </c>
      <c r="AK4425" s="69" t="str">
        <f>VLOOKUP(V4425,Master!B:D,3,FALSE)</f>
        <v>South</v>
      </c>
      <c r="AL4425" s="69" t="str">
        <f t="shared" si="839"/>
        <v>Bangalore-CLS</v>
      </c>
    </row>
    <row r="4426" spans="1:38">
      <c r="A4426" s="14" t="s">
        <v>9181</v>
      </c>
      <c r="B4426" s="54">
        <v>44701.8070423264</v>
      </c>
      <c r="C4426" s="13" t="s">
        <v>418</v>
      </c>
      <c r="D4426" s="13">
        <v>1851</v>
      </c>
      <c r="E4426" s="13" t="s">
        <v>9182</v>
      </c>
      <c r="F4426" s="13" t="s">
        <v>15</v>
      </c>
      <c r="G4426" s="14">
        <v>1653055518035</v>
      </c>
      <c r="H4426" s="55">
        <v>0.739803240740741</v>
      </c>
      <c r="I4426" s="33">
        <v>44888.7398032407</v>
      </c>
      <c r="J4426" s="58">
        <v>44888</v>
      </c>
      <c r="K4426" s="13" t="s">
        <v>213</v>
      </c>
      <c r="L4426" s="13" t="s">
        <v>30</v>
      </c>
      <c r="M4426" s="13" t="s">
        <v>75</v>
      </c>
      <c r="N4426" s="13" t="s">
        <v>206</v>
      </c>
      <c r="O4426" s="33" t="s">
        <v>38</v>
      </c>
      <c r="P4426" s="58" t="s">
        <v>38</v>
      </c>
      <c r="Q4426" s="33" t="s">
        <v>207</v>
      </c>
      <c r="R4426" s="14" t="s">
        <v>38</v>
      </c>
      <c r="S4426" s="13" t="s">
        <v>216</v>
      </c>
      <c r="T4426" s="13" t="s">
        <v>217</v>
      </c>
      <c r="U4426" s="33">
        <f t="shared" ca="1" si="828"/>
        <v>45744.56914039352</v>
      </c>
      <c r="V4426" s="13" t="str">
        <f t="shared" si="829"/>
        <v>Bangalore</v>
      </c>
      <c r="W4426" s="13" t="str">
        <f t="shared" si="830"/>
        <v>CLS</v>
      </c>
      <c r="X4426" s="13">
        <f t="shared" si="831"/>
        <v>17</v>
      </c>
      <c r="Y4426" s="13" t="str">
        <f>IFERROR(VLOOKUP(C4426,ReceivingTeam[],2,FALSE),"HelpDesk")</f>
        <v>HelpDesk</v>
      </c>
      <c r="Z4426" s="67">
        <f t="shared" si="832"/>
        <v>44889.5523032407</v>
      </c>
      <c r="AA4426" s="68">
        <f t="shared" si="833"/>
        <v>44888</v>
      </c>
      <c r="AB4426" s="69" t="b">
        <f t="shared" si="834"/>
        <v>1</v>
      </c>
      <c r="AC4426" s="70">
        <f t="shared" si="835"/>
        <v>0.5</v>
      </c>
      <c r="AD4426" s="67">
        <f t="shared" si="836"/>
        <v>44889.5523032407</v>
      </c>
      <c r="AE4426" s="67">
        <f>VLOOKUP(V4426,'Branch Wise Work Timelines'!C:G,3,FALSE)+AA4426</f>
        <v>44888.416666666664</v>
      </c>
      <c r="AF4426" s="67">
        <f>IF(V4426="Bangalore",VLOOKUP(V4426,'Branch Wise Work Timelines'!C:G,4,FALSE)+AA4426+1,IF(V4426="Mumbai",VLOOKUP(V4426,'Branch Wise Work Timelines'!C:G,4,FALSE)+AA4426+1,VLOOKUP(V4426,'Branch Wise Work Timelines'!C:G,4,FALSE)+AA4426))</f>
        <v>44889.104166666664</v>
      </c>
      <c r="AG4426" s="67">
        <f>WORKDAY.INTL(AA4426,1,11)+VLOOKUP(V4426,'Branch Wise Work Timelines'!C:G,3,FALSE)</f>
        <v>44889.416666666664</v>
      </c>
      <c r="AH4426" s="69" t="str">
        <f t="shared" ca="1" si="837"/>
        <v>Out of TAT</v>
      </c>
      <c r="AI4426" s="69">
        <f t="shared" ca="1" si="838"/>
        <v>20521</v>
      </c>
      <c r="AJ4426" s="69" t="str">
        <f ca="1">IF(AI4426&lt;0,"0-12",IFERROR(VLOOKUP(AI4426,Breakup[],2,FALSE),"&gt;24"))</f>
        <v>&gt;24</v>
      </c>
      <c r="AK4426" s="69" t="str">
        <f>VLOOKUP(V4426,Master!B:D,3,FALSE)</f>
        <v>South</v>
      </c>
      <c r="AL4426" s="69" t="str">
        <f t="shared" si="839"/>
        <v>Bangalore-CLS</v>
      </c>
    </row>
    <row r="4427" spans="1:38">
      <c r="A4427" s="14" t="s">
        <v>9183</v>
      </c>
      <c r="B4427" s="54">
        <v>44701.701980787002</v>
      </c>
      <c r="C4427" s="13" t="s">
        <v>2252</v>
      </c>
      <c r="D4427" s="13">
        <v>374</v>
      </c>
      <c r="E4427" s="13" t="s">
        <v>9184</v>
      </c>
      <c r="F4427" s="13" t="s">
        <v>15</v>
      </c>
      <c r="G4427" s="14">
        <v>1653051574035</v>
      </c>
      <c r="H4427" s="55">
        <v>0.97429398148148105</v>
      </c>
      <c r="I4427" s="33">
        <v>44881.974293981497</v>
      </c>
      <c r="J4427" s="58">
        <v>44881</v>
      </c>
      <c r="K4427" s="13" t="s">
        <v>213</v>
      </c>
      <c r="L4427" s="13" t="s">
        <v>30</v>
      </c>
      <c r="M4427" s="13" t="s">
        <v>75</v>
      </c>
      <c r="N4427" s="13" t="s">
        <v>206</v>
      </c>
      <c r="O4427" s="33" t="s">
        <v>38</v>
      </c>
      <c r="P4427" s="58" t="s">
        <v>38</v>
      </c>
      <c r="Q4427" s="33" t="s">
        <v>207</v>
      </c>
      <c r="R4427" s="14" t="s">
        <v>38</v>
      </c>
      <c r="S4427" s="13" t="s">
        <v>208</v>
      </c>
      <c r="T4427" s="13" t="s">
        <v>209</v>
      </c>
      <c r="U4427" s="33">
        <f t="shared" ca="1" si="828"/>
        <v>45744.56914039352</v>
      </c>
      <c r="V4427" s="13" t="str">
        <f t="shared" si="829"/>
        <v>Bangalore</v>
      </c>
      <c r="W4427" s="13" t="str">
        <f t="shared" si="830"/>
        <v>CLS</v>
      </c>
      <c r="X4427" s="13">
        <f t="shared" si="831"/>
        <v>23</v>
      </c>
      <c r="Y4427" s="13" t="str">
        <f>IFERROR(VLOOKUP(C4427,ReceivingTeam[],2,FALSE),"HelpDesk")</f>
        <v>HelpDesk</v>
      </c>
      <c r="Z4427" s="67">
        <f t="shared" si="832"/>
        <v>44882.786793981497</v>
      </c>
      <c r="AA4427" s="68">
        <f t="shared" si="833"/>
        <v>44881</v>
      </c>
      <c r="AB4427" s="69" t="b">
        <f t="shared" si="834"/>
        <v>1</v>
      </c>
      <c r="AC4427" s="70">
        <f t="shared" si="835"/>
        <v>0.5</v>
      </c>
      <c r="AD4427" s="67">
        <f t="shared" si="836"/>
        <v>44882.786793981497</v>
      </c>
      <c r="AE4427" s="67">
        <f>VLOOKUP(V4427,'Branch Wise Work Timelines'!C:G,3,FALSE)+AA4427</f>
        <v>44881.416666666664</v>
      </c>
      <c r="AF4427" s="67">
        <f>IF(V4427="Bangalore",VLOOKUP(V4427,'Branch Wise Work Timelines'!C:G,4,FALSE)+AA4427+1,IF(V4427="Mumbai",VLOOKUP(V4427,'Branch Wise Work Timelines'!C:G,4,FALSE)+AA4427+1,VLOOKUP(V4427,'Branch Wise Work Timelines'!C:G,4,FALSE)+AA4427))</f>
        <v>44882.104166666664</v>
      </c>
      <c r="AG4427" s="67">
        <f>WORKDAY.INTL(AA4427,1,11)+VLOOKUP(V4427,'Branch Wise Work Timelines'!C:G,3,FALSE)</f>
        <v>44882.416666666664</v>
      </c>
      <c r="AH4427" s="69" t="str">
        <f t="shared" ca="1" si="837"/>
        <v>Out of TAT</v>
      </c>
      <c r="AI4427" s="69">
        <f t="shared" ca="1" si="838"/>
        <v>20683</v>
      </c>
      <c r="AJ4427" s="69" t="str">
        <f ca="1">IF(AI4427&lt;0,"0-12",IFERROR(VLOOKUP(AI4427,Breakup[],2,FALSE),"&gt;24"))</f>
        <v>&gt;24</v>
      </c>
      <c r="AK4427" s="69" t="str">
        <f>VLOOKUP(V4427,Master!B:D,3,FALSE)</f>
        <v>South</v>
      </c>
      <c r="AL4427" s="69" t="str">
        <f t="shared" si="839"/>
        <v>Bangalore-CLS</v>
      </c>
    </row>
    <row r="4428" spans="1:38">
      <c r="A4428" s="14" t="s">
        <v>9185</v>
      </c>
      <c r="B4428" s="54">
        <v>44701.682758252296</v>
      </c>
      <c r="C4428" s="13" t="s">
        <v>372</v>
      </c>
      <c r="D4428" s="13">
        <v>1075</v>
      </c>
      <c r="E4428" s="13" t="s">
        <v>9186</v>
      </c>
      <c r="F4428" s="13" t="s">
        <v>15</v>
      </c>
      <c r="G4428" s="14">
        <v>1653050878117</v>
      </c>
      <c r="H4428" s="55">
        <v>0.71958333333333302</v>
      </c>
      <c r="I4428" s="33">
        <v>44881.719583333303</v>
      </c>
      <c r="J4428" s="58">
        <v>44881</v>
      </c>
      <c r="K4428" s="13" t="s">
        <v>213</v>
      </c>
      <c r="L4428" s="13" t="s">
        <v>30</v>
      </c>
      <c r="M4428" s="13" t="s">
        <v>75</v>
      </c>
      <c r="N4428" s="13" t="s">
        <v>206</v>
      </c>
      <c r="O4428" s="33" t="s">
        <v>38</v>
      </c>
      <c r="P4428" s="58" t="s">
        <v>38</v>
      </c>
      <c r="Q4428" s="33" t="s">
        <v>207</v>
      </c>
      <c r="R4428" s="14" t="s">
        <v>38</v>
      </c>
      <c r="S4428" s="13" t="s">
        <v>208</v>
      </c>
      <c r="T4428" s="13" t="s">
        <v>209</v>
      </c>
      <c r="U4428" s="33">
        <f t="shared" ca="1" si="828"/>
        <v>45744.56914039352</v>
      </c>
      <c r="V4428" s="13" t="str">
        <f t="shared" si="829"/>
        <v>Bangalore</v>
      </c>
      <c r="W4428" s="13" t="str">
        <f t="shared" si="830"/>
        <v>CLS</v>
      </c>
      <c r="X4428" s="13">
        <f t="shared" si="831"/>
        <v>17</v>
      </c>
      <c r="Y4428" s="13" t="str">
        <f>IFERROR(VLOOKUP(C4428,ReceivingTeam[],2,FALSE),"HelpDesk")</f>
        <v>HelpDesk</v>
      </c>
      <c r="Z4428" s="67">
        <f t="shared" si="832"/>
        <v>44882.532083333303</v>
      </c>
      <c r="AA4428" s="68">
        <f t="shared" si="833"/>
        <v>44881</v>
      </c>
      <c r="AB4428" s="69" t="b">
        <f t="shared" si="834"/>
        <v>1</v>
      </c>
      <c r="AC4428" s="70">
        <f t="shared" si="835"/>
        <v>0.5</v>
      </c>
      <c r="AD4428" s="67">
        <f t="shared" si="836"/>
        <v>44882.532083333303</v>
      </c>
      <c r="AE4428" s="67">
        <f>VLOOKUP(V4428,'Branch Wise Work Timelines'!C:G,3,FALSE)+AA4428</f>
        <v>44881.416666666664</v>
      </c>
      <c r="AF4428" s="67">
        <f>IF(V4428="Bangalore",VLOOKUP(V4428,'Branch Wise Work Timelines'!C:G,4,FALSE)+AA4428+1,IF(V4428="Mumbai",VLOOKUP(V4428,'Branch Wise Work Timelines'!C:G,4,FALSE)+AA4428+1,VLOOKUP(V4428,'Branch Wise Work Timelines'!C:G,4,FALSE)+AA4428))</f>
        <v>44882.104166666664</v>
      </c>
      <c r="AG4428" s="67">
        <f>WORKDAY.INTL(AA4428,1,11)+VLOOKUP(V4428,'Branch Wise Work Timelines'!C:G,3,FALSE)</f>
        <v>44882.416666666664</v>
      </c>
      <c r="AH4428" s="69" t="str">
        <f t="shared" ca="1" si="837"/>
        <v>Out of TAT</v>
      </c>
      <c r="AI4428" s="69">
        <f t="shared" ca="1" si="838"/>
        <v>20689</v>
      </c>
      <c r="AJ4428" s="69" t="str">
        <f ca="1">IF(AI4428&lt;0,"0-12",IFERROR(VLOOKUP(AI4428,Breakup[],2,FALSE),"&gt;24"))</f>
        <v>&gt;24</v>
      </c>
      <c r="AK4428" s="69" t="str">
        <f>VLOOKUP(V4428,Master!B:D,3,FALSE)</f>
        <v>South</v>
      </c>
      <c r="AL4428" s="69" t="str">
        <f t="shared" si="839"/>
        <v>Bangalore-CLS</v>
      </c>
    </row>
    <row r="4429" spans="1:38">
      <c r="A4429" s="14" t="s">
        <v>9187</v>
      </c>
      <c r="B4429" s="54">
        <v>44701.731193749998</v>
      </c>
      <c r="C4429" s="13" t="s">
        <v>1079</v>
      </c>
      <c r="D4429" s="13">
        <v>788</v>
      </c>
      <c r="E4429" s="13" t="s">
        <v>9188</v>
      </c>
      <c r="F4429" s="13" t="s">
        <v>15</v>
      </c>
      <c r="G4429" s="14">
        <v>1653050878117</v>
      </c>
      <c r="H4429" s="55">
        <v>0.688657407407407</v>
      </c>
      <c r="I4429" s="33">
        <v>44889.688657407401</v>
      </c>
      <c r="J4429" s="58">
        <v>44889</v>
      </c>
      <c r="K4429" s="13" t="s">
        <v>213</v>
      </c>
      <c r="L4429" s="13" t="s">
        <v>30</v>
      </c>
      <c r="M4429" s="13" t="s">
        <v>75</v>
      </c>
      <c r="N4429" s="13" t="s">
        <v>206</v>
      </c>
      <c r="O4429" s="33" t="s">
        <v>38</v>
      </c>
      <c r="P4429" s="58" t="s">
        <v>38</v>
      </c>
      <c r="Q4429" s="33" t="s">
        <v>207</v>
      </c>
      <c r="R4429" s="14" t="s">
        <v>38</v>
      </c>
      <c r="S4429" s="13" t="s">
        <v>208</v>
      </c>
      <c r="T4429" s="13" t="s">
        <v>209</v>
      </c>
      <c r="U4429" s="33">
        <f t="shared" ca="1" si="828"/>
        <v>45744.56914039352</v>
      </c>
      <c r="V4429" s="13" t="str">
        <f t="shared" si="829"/>
        <v>Bangalore</v>
      </c>
      <c r="W4429" s="13" t="str">
        <f t="shared" si="830"/>
        <v>CLS</v>
      </c>
      <c r="X4429" s="13">
        <f t="shared" si="831"/>
        <v>16</v>
      </c>
      <c r="Y4429" s="13" t="str">
        <f>IFERROR(VLOOKUP(C4429,ReceivingTeam[],2,FALSE),"HelpDesk")</f>
        <v>HelpDesk</v>
      </c>
      <c r="Z4429" s="67">
        <f t="shared" si="832"/>
        <v>44890.501157407401</v>
      </c>
      <c r="AA4429" s="68">
        <f t="shared" si="833"/>
        <v>44889</v>
      </c>
      <c r="AB4429" s="69" t="b">
        <f t="shared" si="834"/>
        <v>1</v>
      </c>
      <c r="AC4429" s="70">
        <f t="shared" si="835"/>
        <v>0.5</v>
      </c>
      <c r="AD4429" s="67">
        <f t="shared" si="836"/>
        <v>44890.501157407401</v>
      </c>
      <c r="AE4429" s="67">
        <f>VLOOKUP(V4429,'Branch Wise Work Timelines'!C:G,3,FALSE)+AA4429</f>
        <v>44889.416666666664</v>
      </c>
      <c r="AF4429" s="67">
        <f>IF(V4429="Bangalore",VLOOKUP(V4429,'Branch Wise Work Timelines'!C:G,4,FALSE)+AA4429+1,IF(V4429="Mumbai",VLOOKUP(V4429,'Branch Wise Work Timelines'!C:G,4,FALSE)+AA4429+1,VLOOKUP(V4429,'Branch Wise Work Timelines'!C:G,4,FALSE)+AA4429))</f>
        <v>44890.104166666664</v>
      </c>
      <c r="AG4429" s="67">
        <f>WORKDAY.INTL(AA4429,1,11)+VLOOKUP(V4429,'Branch Wise Work Timelines'!C:G,3,FALSE)</f>
        <v>44890.416666666664</v>
      </c>
      <c r="AH4429" s="69" t="str">
        <f t="shared" ca="1" si="837"/>
        <v>Out of TAT</v>
      </c>
      <c r="AI4429" s="69">
        <f t="shared" ca="1" si="838"/>
        <v>20498</v>
      </c>
      <c r="AJ4429" s="69" t="str">
        <f ca="1">IF(AI4429&lt;0,"0-12",IFERROR(VLOOKUP(AI4429,Breakup[],2,FALSE),"&gt;24"))</f>
        <v>&gt;24</v>
      </c>
      <c r="AK4429" s="69" t="str">
        <f>VLOOKUP(V4429,Master!B:D,3,FALSE)</f>
        <v>South</v>
      </c>
      <c r="AL4429" s="69" t="str">
        <f t="shared" si="839"/>
        <v>Bangalore-CLS</v>
      </c>
    </row>
    <row r="4430" spans="1:38">
      <c r="A4430" s="14" t="s">
        <v>9189</v>
      </c>
      <c r="B4430" s="54">
        <v>44701.738891319401</v>
      </c>
      <c r="C4430" s="13" t="s">
        <v>252</v>
      </c>
      <c r="D4430" s="13">
        <v>629</v>
      </c>
      <c r="E4430" s="13" t="s">
        <v>9190</v>
      </c>
      <c r="F4430" s="13" t="s">
        <v>15</v>
      </c>
      <c r="G4430" s="14">
        <v>1653051626097</v>
      </c>
      <c r="H4430" s="55">
        <v>5.47222222222222E-2</v>
      </c>
      <c r="I4430" s="33">
        <v>44889.054722222201</v>
      </c>
      <c r="J4430" s="58">
        <v>44889</v>
      </c>
      <c r="K4430" s="13" t="s">
        <v>213</v>
      </c>
      <c r="L4430" s="13" t="s">
        <v>30</v>
      </c>
      <c r="M4430" s="13" t="s">
        <v>214</v>
      </c>
      <c r="N4430" s="13" t="s">
        <v>206</v>
      </c>
      <c r="O4430" s="33" t="s">
        <v>38</v>
      </c>
      <c r="P4430" s="58" t="s">
        <v>38</v>
      </c>
      <c r="Q4430" s="33" t="s">
        <v>207</v>
      </c>
      <c r="R4430" s="14" t="s">
        <v>38</v>
      </c>
      <c r="S4430" s="13" t="s">
        <v>216</v>
      </c>
      <c r="T4430" s="13" t="s">
        <v>217</v>
      </c>
      <c r="U4430" s="33">
        <f t="shared" ca="1" si="828"/>
        <v>45744.56914039352</v>
      </c>
      <c r="V4430" s="13" t="str">
        <f t="shared" si="829"/>
        <v>Bangalore</v>
      </c>
      <c r="W4430" s="13" t="str">
        <f t="shared" si="830"/>
        <v>CLS</v>
      </c>
      <c r="X4430" s="13">
        <f t="shared" si="831"/>
        <v>1</v>
      </c>
      <c r="Y4430" s="13" t="str">
        <f>IFERROR(VLOOKUP(C4430,ReceivingTeam[],2,FALSE),"HelpDesk")</f>
        <v>HelpDesk</v>
      </c>
      <c r="Z4430" s="67">
        <f t="shared" si="832"/>
        <v>44889.916666666664</v>
      </c>
      <c r="AA4430" s="68">
        <f t="shared" si="833"/>
        <v>44889</v>
      </c>
      <c r="AB4430" s="69" t="b">
        <f t="shared" si="834"/>
        <v>1</v>
      </c>
      <c r="AC4430" s="70">
        <f t="shared" si="835"/>
        <v>0.5</v>
      </c>
      <c r="AD4430" s="67">
        <f t="shared" si="836"/>
        <v>44889.916666666664</v>
      </c>
      <c r="AE4430" s="67">
        <f>VLOOKUP(V4430,'Branch Wise Work Timelines'!C:G,3,FALSE)+AA4430</f>
        <v>44889.416666666664</v>
      </c>
      <c r="AF4430" s="67">
        <f>IF(V4430="Bangalore",VLOOKUP(V4430,'Branch Wise Work Timelines'!C:G,4,FALSE)+AA4430+1,IF(V4430="Mumbai",VLOOKUP(V4430,'Branch Wise Work Timelines'!C:G,4,FALSE)+AA4430+1,VLOOKUP(V4430,'Branch Wise Work Timelines'!C:G,4,FALSE)+AA4430))</f>
        <v>44890.104166666664</v>
      </c>
      <c r="AG4430" s="67">
        <f>WORKDAY.INTL(AA4430,1,11)+VLOOKUP(V4430,'Branch Wise Work Timelines'!C:G,3,FALSE)</f>
        <v>44890.416666666664</v>
      </c>
      <c r="AH4430" s="69" t="str">
        <f t="shared" ca="1" si="837"/>
        <v>Out of TAT</v>
      </c>
      <c r="AI4430" s="69">
        <f t="shared" ca="1" si="838"/>
        <v>20512</v>
      </c>
      <c r="AJ4430" s="69" t="str">
        <f ca="1">IF(AI4430&lt;0,"0-12",IFERROR(VLOOKUP(AI4430,Breakup[],2,FALSE),"&gt;24"))</f>
        <v>&gt;24</v>
      </c>
      <c r="AK4430" s="69" t="str">
        <f>VLOOKUP(V4430,Master!B:D,3,FALSE)</f>
        <v>South</v>
      </c>
      <c r="AL4430" s="69" t="str">
        <f t="shared" si="839"/>
        <v>Bangalore-CLS</v>
      </c>
    </row>
    <row r="4431" spans="1:38">
      <c r="A4431" s="14" t="s">
        <v>9191</v>
      </c>
      <c r="B4431" s="54">
        <v>44701.698851770801</v>
      </c>
      <c r="C4431" s="13" t="s">
        <v>1345</v>
      </c>
      <c r="D4431" s="13">
        <v>572</v>
      </c>
      <c r="E4431" s="13" t="s">
        <v>9192</v>
      </c>
      <c r="F4431" s="13" t="s">
        <v>15</v>
      </c>
      <c r="G4431" s="14">
        <v>1653048302745</v>
      </c>
      <c r="H4431" s="55">
        <v>0.48291666666666699</v>
      </c>
      <c r="I4431" s="33">
        <v>44885.482916666697</v>
      </c>
      <c r="J4431" s="58">
        <v>44885</v>
      </c>
      <c r="K4431" s="13" t="s">
        <v>213</v>
      </c>
      <c r="L4431" s="13" t="s">
        <v>30</v>
      </c>
      <c r="M4431" s="13" t="s">
        <v>75</v>
      </c>
      <c r="N4431" s="13" t="s">
        <v>206</v>
      </c>
      <c r="O4431" s="33" t="s">
        <v>38</v>
      </c>
      <c r="P4431" s="58" t="s">
        <v>38</v>
      </c>
      <c r="Q4431" s="33" t="s">
        <v>207</v>
      </c>
      <c r="R4431" s="14" t="s">
        <v>38</v>
      </c>
      <c r="S4431" s="13" t="s">
        <v>216</v>
      </c>
      <c r="T4431" s="13" t="s">
        <v>217</v>
      </c>
      <c r="U4431" s="33">
        <f t="shared" ca="1" si="828"/>
        <v>45744.56914039352</v>
      </c>
      <c r="V4431" s="13" t="str">
        <f t="shared" si="829"/>
        <v>Bangalore</v>
      </c>
      <c r="W4431" s="13" t="str">
        <f t="shared" si="830"/>
        <v>CLS</v>
      </c>
      <c r="X4431" s="13">
        <f t="shared" si="831"/>
        <v>11</v>
      </c>
      <c r="Y4431" s="13" t="str">
        <f>IFERROR(VLOOKUP(C4431,ReceivingTeam[],2,FALSE),"HelpDesk")</f>
        <v>HelpDesk</v>
      </c>
      <c r="Z4431" s="67">
        <f t="shared" si="832"/>
        <v>44885.916666666664</v>
      </c>
      <c r="AA4431" s="68">
        <f t="shared" si="833"/>
        <v>44885</v>
      </c>
      <c r="AB4431" s="69" t="b">
        <f t="shared" si="834"/>
        <v>0</v>
      </c>
      <c r="AC4431" s="70">
        <f t="shared" si="835"/>
        <v>0.5</v>
      </c>
      <c r="AD4431" s="67">
        <f t="shared" si="836"/>
        <v>44885.916666666664</v>
      </c>
      <c r="AE4431" s="67">
        <f>VLOOKUP(V4431,'Branch Wise Work Timelines'!C:G,3,FALSE)+AA4431</f>
        <v>44885.416666666664</v>
      </c>
      <c r="AF4431" s="67">
        <f>IF(V4431="Bangalore",VLOOKUP(V4431,'Branch Wise Work Timelines'!C:G,4,FALSE)+AA4431+1,IF(V4431="Mumbai",VLOOKUP(V4431,'Branch Wise Work Timelines'!C:G,4,FALSE)+AA4431+1,VLOOKUP(V4431,'Branch Wise Work Timelines'!C:G,4,FALSE)+AA4431))</f>
        <v>44886.104166666664</v>
      </c>
      <c r="AG4431" s="67">
        <f>WORKDAY.INTL(AA4431,1,11)+VLOOKUP(V4431,'Branch Wise Work Timelines'!C:G,3,FALSE)</f>
        <v>44886.416666666664</v>
      </c>
      <c r="AH4431" s="69" t="str">
        <f t="shared" ca="1" si="837"/>
        <v>Out of TAT</v>
      </c>
      <c r="AI4431" s="69">
        <f t="shared" ca="1" si="838"/>
        <v>20608</v>
      </c>
      <c r="AJ4431" s="69" t="str">
        <f ca="1">IF(AI4431&lt;0,"0-12",IFERROR(VLOOKUP(AI4431,Breakup[],2,FALSE),"&gt;24"))</f>
        <v>&gt;24</v>
      </c>
      <c r="AK4431" s="69" t="str">
        <f>VLOOKUP(V4431,Master!B:D,3,FALSE)</f>
        <v>South</v>
      </c>
      <c r="AL4431" s="69" t="str">
        <f t="shared" si="839"/>
        <v>Bangalore-CLS</v>
      </c>
    </row>
    <row r="4432" spans="1:38">
      <c r="A4432" s="14" t="s">
        <v>9193</v>
      </c>
      <c r="B4432" s="54">
        <v>44701.722072222197</v>
      </c>
      <c r="C4432" s="13" t="s">
        <v>299</v>
      </c>
      <c r="D4432" s="13">
        <v>319</v>
      </c>
      <c r="E4432" s="13" t="s">
        <v>9194</v>
      </c>
      <c r="F4432" s="13" t="s">
        <v>15</v>
      </c>
      <c r="G4432" s="14">
        <v>1653052565128</v>
      </c>
      <c r="H4432" s="55">
        <v>0.75179398148148102</v>
      </c>
      <c r="I4432" s="33">
        <v>44885.751793981501</v>
      </c>
      <c r="J4432" s="58">
        <v>44885</v>
      </c>
      <c r="K4432" s="13" t="s">
        <v>213</v>
      </c>
      <c r="L4432" s="13" t="s">
        <v>30</v>
      </c>
      <c r="M4432" s="13" t="s">
        <v>75</v>
      </c>
      <c r="N4432" s="13" t="s">
        <v>206</v>
      </c>
      <c r="O4432" s="33" t="s">
        <v>38</v>
      </c>
      <c r="P4432" s="58" t="s">
        <v>38</v>
      </c>
      <c r="Q4432" s="33" t="s">
        <v>207</v>
      </c>
      <c r="R4432" s="14" t="s">
        <v>38</v>
      </c>
      <c r="S4432" s="13" t="s">
        <v>216</v>
      </c>
      <c r="T4432" s="13" t="s">
        <v>217</v>
      </c>
      <c r="U4432" s="33">
        <f t="shared" ca="1" si="828"/>
        <v>45744.56914039352</v>
      </c>
      <c r="V4432" s="13" t="str">
        <f t="shared" si="829"/>
        <v>Bangalore</v>
      </c>
      <c r="W4432" s="13" t="str">
        <f t="shared" si="830"/>
        <v>CLS</v>
      </c>
      <c r="X4432" s="13">
        <f t="shared" si="831"/>
        <v>18</v>
      </c>
      <c r="Y4432" s="13" t="str">
        <f>IFERROR(VLOOKUP(C4432,ReceivingTeam[],2,FALSE),"HelpDesk")</f>
        <v>HelpDesk</v>
      </c>
      <c r="Z4432" s="67">
        <f t="shared" si="832"/>
        <v>44885.916666666664</v>
      </c>
      <c r="AA4432" s="68">
        <f t="shared" si="833"/>
        <v>44885</v>
      </c>
      <c r="AB4432" s="69" t="b">
        <f t="shared" si="834"/>
        <v>0</v>
      </c>
      <c r="AC4432" s="70">
        <f t="shared" si="835"/>
        <v>0.5</v>
      </c>
      <c r="AD4432" s="67">
        <f t="shared" si="836"/>
        <v>44885.916666666664</v>
      </c>
      <c r="AE4432" s="67">
        <f>VLOOKUP(V4432,'Branch Wise Work Timelines'!C:G,3,FALSE)+AA4432</f>
        <v>44885.416666666664</v>
      </c>
      <c r="AF4432" s="67">
        <f>IF(V4432="Bangalore",VLOOKUP(V4432,'Branch Wise Work Timelines'!C:G,4,FALSE)+AA4432+1,IF(V4432="Mumbai",VLOOKUP(V4432,'Branch Wise Work Timelines'!C:G,4,FALSE)+AA4432+1,VLOOKUP(V4432,'Branch Wise Work Timelines'!C:G,4,FALSE)+AA4432))</f>
        <v>44886.104166666664</v>
      </c>
      <c r="AG4432" s="67">
        <f>WORKDAY.INTL(AA4432,1,11)+VLOOKUP(V4432,'Branch Wise Work Timelines'!C:G,3,FALSE)</f>
        <v>44886.416666666664</v>
      </c>
      <c r="AH4432" s="69" t="str">
        <f t="shared" ca="1" si="837"/>
        <v>Out of TAT</v>
      </c>
      <c r="AI4432" s="69">
        <f t="shared" ca="1" si="838"/>
        <v>20608</v>
      </c>
      <c r="AJ4432" s="69" t="str">
        <f ca="1">IF(AI4432&lt;0,"0-12",IFERROR(VLOOKUP(AI4432,Breakup[],2,FALSE),"&gt;24"))</f>
        <v>&gt;24</v>
      </c>
      <c r="AK4432" s="69" t="str">
        <f>VLOOKUP(V4432,Master!B:D,3,FALSE)</f>
        <v>South</v>
      </c>
      <c r="AL4432" s="69" t="str">
        <f t="shared" si="839"/>
        <v>Bangalore-CLS</v>
      </c>
    </row>
    <row r="4433" spans="1:38">
      <c r="A4433" s="14" t="s">
        <v>9195</v>
      </c>
      <c r="B4433" s="54">
        <v>44701.706318518503</v>
      </c>
      <c r="C4433" s="13" t="s">
        <v>78</v>
      </c>
      <c r="D4433" s="13">
        <v>980</v>
      </c>
      <c r="E4433" s="13" t="s">
        <v>9196</v>
      </c>
      <c r="F4433" s="13" t="s">
        <v>33</v>
      </c>
      <c r="G4433" s="14">
        <v>1653047501288</v>
      </c>
      <c r="H4433" s="55">
        <v>0.88660879629629596</v>
      </c>
      <c r="I4433" s="33">
        <v>44884.886608796303</v>
      </c>
      <c r="J4433" s="58">
        <v>44884</v>
      </c>
      <c r="K4433" s="13" t="s">
        <v>213</v>
      </c>
      <c r="L4433" s="13" t="s">
        <v>30</v>
      </c>
      <c r="M4433" s="13" t="s">
        <v>282</v>
      </c>
      <c r="N4433" s="13" t="s">
        <v>206</v>
      </c>
      <c r="O4433" s="33" t="s">
        <v>38</v>
      </c>
      <c r="P4433" s="58" t="s">
        <v>38</v>
      </c>
      <c r="Q4433" s="33" t="s">
        <v>207</v>
      </c>
      <c r="R4433" s="14" t="s">
        <v>38</v>
      </c>
      <c r="S4433" s="13" t="s">
        <v>216</v>
      </c>
      <c r="T4433" s="13" t="s">
        <v>217</v>
      </c>
      <c r="U4433" s="33">
        <f t="shared" ca="1" si="828"/>
        <v>45744.56914039352</v>
      </c>
      <c r="V4433" s="13" t="str">
        <f t="shared" si="829"/>
        <v>Bangalore</v>
      </c>
      <c r="W4433" s="13" t="str">
        <f t="shared" si="830"/>
        <v>RI</v>
      </c>
      <c r="X4433" s="13">
        <f t="shared" si="831"/>
        <v>21</v>
      </c>
      <c r="Y4433" s="13" t="str">
        <f>IFERROR(VLOOKUP(C4433,ReceivingTeam[],2,FALSE),"HelpDesk")</f>
        <v>Branch office</v>
      </c>
      <c r="Z4433" s="67">
        <f t="shared" si="832"/>
        <v>44886.699108796303</v>
      </c>
      <c r="AA4433" s="68">
        <f t="shared" si="833"/>
        <v>44884</v>
      </c>
      <c r="AB4433" s="69" t="b">
        <f t="shared" si="834"/>
        <v>1</v>
      </c>
      <c r="AC4433" s="70">
        <f t="shared" si="835"/>
        <v>0.5</v>
      </c>
      <c r="AD4433" s="67">
        <f t="shared" si="836"/>
        <v>44886.699108796303</v>
      </c>
      <c r="AE4433" s="67">
        <f>VLOOKUP(V4433,'Branch Wise Work Timelines'!C:G,3,FALSE)+AA4433</f>
        <v>44884.416666666664</v>
      </c>
      <c r="AF4433" s="67">
        <f>IF(V4433="Bangalore",VLOOKUP(V4433,'Branch Wise Work Timelines'!C:G,4,FALSE)+AA4433+1,IF(V4433="Mumbai",VLOOKUP(V4433,'Branch Wise Work Timelines'!C:G,4,FALSE)+AA4433+1,VLOOKUP(V4433,'Branch Wise Work Timelines'!C:G,4,FALSE)+AA4433))</f>
        <v>44885.104166666664</v>
      </c>
      <c r="AG4433" s="67">
        <f>WORKDAY.INTL(AA4433,1,11)+VLOOKUP(V4433,'Branch Wise Work Timelines'!C:G,3,FALSE)</f>
        <v>44886.416666666664</v>
      </c>
      <c r="AH4433" s="69" t="str">
        <f t="shared" ca="1" si="837"/>
        <v>Out of TAT</v>
      </c>
      <c r="AI4433" s="69">
        <f t="shared" ca="1" si="838"/>
        <v>20589</v>
      </c>
      <c r="AJ4433" s="69" t="str">
        <f ca="1">IF(AI4433&lt;0,"0-12",IFERROR(VLOOKUP(AI4433,Breakup[],2,FALSE),"&gt;24"))</f>
        <v>&gt;24</v>
      </c>
      <c r="AK4433" s="69" t="str">
        <f>VLOOKUP(V4433,Master!B:D,3,FALSE)</f>
        <v>South</v>
      </c>
      <c r="AL4433" s="69" t="str">
        <f t="shared" si="839"/>
        <v>Bangalore</v>
      </c>
    </row>
    <row r="4434" spans="1:38">
      <c r="A4434" s="14" t="s">
        <v>9197</v>
      </c>
      <c r="B4434" s="54">
        <v>44701.707471793998</v>
      </c>
      <c r="C4434" s="13" t="s">
        <v>986</v>
      </c>
      <c r="D4434" s="13">
        <v>197</v>
      </c>
      <c r="E4434" s="13" t="s">
        <v>9198</v>
      </c>
      <c r="F4434" s="13" t="s">
        <v>33</v>
      </c>
      <c r="G4434" s="14">
        <v>1653048665854</v>
      </c>
      <c r="H4434" s="55">
        <v>0.33960648148148098</v>
      </c>
      <c r="I4434" s="33">
        <v>44889.339606481502</v>
      </c>
      <c r="J4434" s="58">
        <v>44889</v>
      </c>
      <c r="K4434" s="13" t="s">
        <v>213</v>
      </c>
      <c r="L4434" s="13" t="s">
        <v>30</v>
      </c>
      <c r="M4434" s="13" t="s">
        <v>282</v>
      </c>
      <c r="N4434" s="13" t="s">
        <v>206</v>
      </c>
      <c r="O4434" s="33" t="s">
        <v>38</v>
      </c>
      <c r="P4434" s="58" t="s">
        <v>38</v>
      </c>
      <c r="Q4434" s="33" t="s">
        <v>207</v>
      </c>
      <c r="R4434" s="14" t="s">
        <v>38</v>
      </c>
      <c r="S4434" s="13" t="s">
        <v>216</v>
      </c>
      <c r="T4434" s="13" t="s">
        <v>278</v>
      </c>
      <c r="U4434" s="33">
        <f t="shared" ca="1" si="828"/>
        <v>45744.56914039352</v>
      </c>
      <c r="V4434" s="13" t="str">
        <f t="shared" si="829"/>
        <v>Bangalore</v>
      </c>
      <c r="W4434" s="13" t="str">
        <f t="shared" si="830"/>
        <v>RI</v>
      </c>
      <c r="X4434" s="13">
        <f t="shared" si="831"/>
        <v>8</v>
      </c>
      <c r="Y4434" s="13" t="str">
        <f>IFERROR(VLOOKUP(C4434,ReceivingTeam[],2,FALSE),"HelpDesk")</f>
        <v>HelpDesk</v>
      </c>
      <c r="Z4434" s="67">
        <f t="shared" si="832"/>
        <v>44892.729166666664</v>
      </c>
      <c r="AA4434" s="68">
        <f t="shared" si="833"/>
        <v>44889</v>
      </c>
      <c r="AB4434" s="69" t="b">
        <f t="shared" si="834"/>
        <v>1</v>
      </c>
      <c r="AC4434" s="70">
        <f t="shared" si="835"/>
        <v>3</v>
      </c>
      <c r="AD4434" s="67">
        <f t="shared" si="836"/>
        <v>44892.729166666664</v>
      </c>
      <c r="AE4434" s="67">
        <f>VLOOKUP(V4434,'Branch Wise Work Timelines'!C:G,3,FALSE)+AA4434</f>
        <v>44889.416666666664</v>
      </c>
      <c r="AF4434" s="67">
        <f>IF(V4434="Bangalore",VLOOKUP(V4434,'Branch Wise Work Timelines'!C:G,4,FALSE)+AA4434+1,IF(V4434="Mumbai",VLOOKUP(V4434,'Branch Wise Work Timelines'!C:G,4,FALSE)+AA4434+1,VLOOKUP(V4434,'Branch Wise Work Timelines'!C:G,4,FALSE)+AA4434))</f>
        <v>44890.104166666664</v>
      </c>
      <c r="AG4434" s="67">
        <f>WORKDAY.INTL(AA4434,1,11)+VLOOKUP(V4434,'Branch Wise Work Timelines'!C:G,3,FALSE)</f>
        <v>44890.416666666664</v>
      </c>
      <c r="AH4434" s="69" t="str">
        <f t="shared" ca="1" si="837"/>
        <v>Out of TAT</v>
      </c>
      <c r="AI4434" s="69">
        <f t="shared" ca="1" si="838"/>
        <v>20445</v>
      </c>
      <c r="AJ4434" s="69" t="str">
        <f ca="1">IF(AI4434&lt;0,"0-12",IFERROR(VLOOKUP(AI4434,Breakup[],2,FALSE),"&gt;24"))</f>
        <v>&gt;24</v>
      </c>
      <c r="AK4434" s="69" t="str">
        <f>VLOOKUP(V4434,Master!B:D,3,FALSE)</f>
        <v>South</v>
      </c>
      <c r="AL4434" s="69" t="str">
        <f t="shared" si="839"/>
        <v>Bangalore</v>
      </c>
    </row>
    <row r="4435" spans="1:38">
      <c r="A4435" s="14" t="s">
        <v>9199</v>
      </c>
      <c r="B4435" s="54">
        <v>44701.717711886602</v>
      </c>
      <c r="C4435" s="13" t="s">
        <v>252</v>
      </c>
      <c r="D4435" s="13">
        <v>1249</v>
      </c>
      <c r="E4435" s="13" t="s">
        <v>9200</v>
      </c>
      <c r="F4435" s="13" t="s">
        <v>15</v>
      </c>
      <c r="G4435" s="14">
        <v>1653050621596</v>
      </c>
      <c r="H4435" s="55">
        <v>0.80296296296296299</v>
      </c>
      <c r="I4435" s="33">
        <v>44886.802962962996</v>
      </c>
      <c r="J4435" s="58">
        <v>44886</v>
      </c>
      <c r="K4435" s="13" t="s">
        <v>213</v>
      </c>
      <c r="L4435" s="13" t="s">
        <v>30</v>
      </c>
      <c r="M4435" s="13" t="s">
        <v>214</v>
      </c>
      <c r="N4435" s="13" t="s">
        <v>206</v>
      </c>
      <c r="O4435" s="33" t="s">
        <v>38</v>
      </c>
      <c r="P4435" s="58" t="s">
        <v>38</v>
      </c>
      <c r="Q4435" s="33" t="s">
        <v>207</v>
      </c>
      <c r="R4435" s="14" t="s">
        <v>38</v>
      </c>
      <c r="S4435" s="13" t="s">
        <v>216</v>
      </c>
      <c r="T4435" s="13" t="s">
        <v>217</v>
      </c>
      <c r="U4435" s="33">
        <f t="shared" ca="1" si="828"/>
        <v>45744.56914039352</v>
      </c>
      <c r="V4435" s="13" t="str">
        <f t="shared" si="829"/>
        <v>Bangalore</v>
      </c>
      <c r="W4435" s="13" t="str">
        <f t="shared" si="830"/>
        <v>CLS</v>
      </c>
      <c r="X4435" s="13">
        <f t="shared" si="831"/>
        <v>19</v>
      </c>
      <c r="Y4435" s="13" t="str">
        <f>IFERROR(VLOOKUP(C4435,ReceivingTeam[],2,FALSE),"HelpDesk")</f>
        <v>HelpDesk</v>
      </c>
      <c r="Z4435" s="67">
        <f t="shared" si="832"/>
        <v>44887.615462962996</v>
      </c>
      <c r="AA4435" s="68">
        <f t="shared" si="833"/>
        <v>44886</v>
      </c>
      <c r="AB4435" s="69" t="b">
        <f t="shared" si="834"/>
        <v>1</v>
      </c>
      <c r="AC4435" s="70">
        <f t="shared" si="835"/>
        <v>0.5</v>
      </c>
      <c r="AD4435" s="67">
        <f t="shared" si="836"/>
        <v>44887.615462962996</v>
      </c>
      <c r="AE4435" s="67">
        <f>VLOOKUP(V4435,'Branch Wise Work Timelines'!C:G,3,FALSE)+AA4435</f>
        <v>44886.416666666664</v>
      </c>
      <c r="AF4435" s="67">
        <f>IF(V4435="Bangalore",VLOOKUP(V4435,'Branch Wise Work Timelines'!C:G,4,FALSE)+AA4435+1,IF(V4435="Mumbai",VLOOKUP(V4435,'Branch Wise Work Timelines'!C:G,4,FALSE)+AA4435+1,VLOOKUP(V4435,'Branch Wise Work Timelines'!C:G,4,FALSE)+AA4435))</f>
        <v>44887.104166666664</v>
      </c>
      <c r="AG4435" s="67">
        <f>WORKDAY.INTL(AA4435,1,11)+VLOOKUP(V4435,'Branch Wise Work Timelines'!C:G,3,FALSE)</f>
        <v>44887.416666666664</v>
      </c>
      <c r="AH4435" s="69" t="str">
        <f t="shared" ca="1" si="837"/>
        <v>Out of TAT</v>
      </c>
      <c r="AI4435" s="69">
        <f t="shared" ca="1" si="838"/>
        <v>20567</v>
      </c>
      <c r="AJ4435" s="69" t="str">
        <f ca="1">IF(AI4435&lt;0,"0-12",IFERROR(VLOOKUP(AI4435,Breakup[],2,FALSE),"&gt;24"))</f>
        <v>&gt;24</v>
      </c>
      <c r="AK4435" s="69" t="str">
        <f>VLOOKUP(V4435,Master!B:D,3,FALSE)</f>
        <v>South</v>
      </c>
      <c r="AL4435" s="69" t="str">
        <f t="shared" si="839"/>
        <v>Bangalore-CLS</v>
      </c>
    </row>
    <row r="4436" spans="1:38">
      <c r="A4436" s="14" t="s">
        <v>9201</v>
      </c>
      <c r="B4436" s="54">
        <v>44701.931055786998</v>
      </c>
      <c r="C4436" s="13" t="s">
        <v>6612</v>
      </c>
      <c r="D4436" s="13">
        <v>1351</v>
      </c>
      <c r="E4436" s="13" t="s">
        <v>9202</v>
      </c>
      <c r="F4436" s="13" t="s">
        <v>33</v>
      </c>
      <c r="G4436" s="14">
        <v>1653067592196</v>
      </c>
      <c r="H4436" s="55">
        <v>0.60962962962962997</v>
      </c>
      <c r="I4436" s="33">
        <v>44882.609629629602</v>
      </c>
      <c r="J4436" s="58">
        <v>44882</v>
      </c>
      <c r="K4436" s="13" t="s">
        <v>213</v>
      </c>
      <c r="L4436" s="13" t="s">
        <v>30</v>
      </c>
      <c r="M4436" s="13" t="s">
        <v>147</v>
      </c>
      <c r="N4436" s="13" t="s">
        <v>206</v>
      </c>
      <c r="O4436" s="33" t="s">
        <v>38</v>
      </c>
      <c r="P4436" s="58" t="s">
        <v>38</v>
      </c>
      <c r="Q4436" s="33" t="s">
        <v>207</v>
      </c>
      <c r="R4436" s="14" t="s">
        <v>38</v>
      </c>
      <c r="S4436" s="13" t="s">
        <v>208</v>
      </c>
      <c r="T4436" s="13" t="s">
        <v>209</v>
      </c>
      <c r="U4436" s="33">
        <f t="shared" ca="1" si="828"/>
        <v>45744.56914039352</v>
      </c>
      <c r="V4436" s="13" t="str">
        <f t="shared" si="829"/>
        <v>Bangalore</v>
      </c>
      <c r="W4436" s="13" t="str">
        <f t="shared" si="830"/>
        <v>RI</v>
      </c>
      <c r="X4436" s="13">
        <f t="shared" si="831"/>
        <v>14</v>
      </c>
      <c r="Y4436" s="13" t="str">
        <f>IFERROR(VLOOKUP(C4436,ReceivingTeam[],2,FALSE),"HelpDesk")</f>
        <v>HelpDesk</v>
      </c>
      <c r="Z4436" s="67">
        <f t="shared" si="832"/>
        <v>44883.422129629602</v>
      </c>
      <c r="AA4436" s="68">
        <f t="shared" si="833"/>
        <v>44882</v>
      </c>
      <c r="AB4436" s="69" t="b">
        <f t="shared" si="834"/>
        <v>1</v>
      </c>
      <c r="AC4436" s="70">
        <f t="shared" si="835"/>
        <v>0.5</v>
      </c>
      <c r="AD4436" s="67">
        <f t="shared" si="836"/>
        <v>44883.422129629602</v>
      </c>
      <c r="AE4436" s="67">
        <f>VLOOKUP(V4436,'Branch Wise Work Timelines'!C:G,3,FALSE)+AA4436</f>
        <v>44882.416666666664</v>
      </c>
      <c r="AF4436" s="67">
        <f>IF(V4436="Bangalore",VLOOKUP(V4436,'Branch Wise Work Timelines'!C:G,4,FALSE)+AA4436+1,IF(V4436="Mumbai",VLOOKUP(V4436,'Branch Wise Work Timelines'!C:G,4,FALSE)+AA4436+1,VLOOKUP(V4436,'Branch Wise Work Timelines'!C:G,4,FALSE)+AA4436))</f>
        <v>44883.104166666664</v>
      </c>
      <c r="AG4436" s="67">
        <f>WORKDAY.INTL(AA4436,1,11)+VLOOKUP(V4436,'Branch Wise Work Timelines'!C:G,3,FALSE)</f>
        <v>44883.416666666664</v>
      </c>
      <c r="AH4436" s="69" t="str">
        <f t="shared" ca="1" si="837"/>
        <v>Out of TAT</v>
      </c>
      <c r="AI4436" s="69">
        <f t="shared" ca="1" si="838"/>
        <v>20668</v>
      </c>
      <c r="AJ4436" s="69" t="str">
        <f ca="1">IF(AI4436&lt;0,"0-12",IFERROR(VLOOKUP(AI4436,Breakup[],2,FALSE),"&gt;24"))</f>
        <v>&gt;24</v>
      </c>
      <c r="AK4436" s="69" t="str">
        <f>VLOOKUP(V4436,Master!B:D,3,FALSE)</f>
        <v>South</v>
      </c>
      <c r="AL4436" s="69" t="str">
        <f t="shared" si="839"/>
        <v>Bangalore</v>
      </c>
    </row>
    <row r="4437" spans="1:38">
      <c r="A4437" s="14" t="s">
        <v>9203</v>
      </c>
      <c r="B4437" s="54">
        <v>44701.690121377302</v>
      </c>
      <c r="C4437" s="13" t="s">
        <v>2360</v>
      </c>
      <c r="D4437" s="13">
        <v>1297</v>
      </c>
      <c r="E4437" s="13" t="s">
        <v>9204</v>
      </c>
      <c r="F4437" s="13" t="s">
        <v>33</v>
      </c>
      <c r="G4437" s="14">
        <v>1653047501288</v>
      </c>
      <c r="H4437" s="55">
        <v>0.32159722222222198</v>
      </c>
      <c r="I4437" s="33">
        <v>44884.321597222202</v>
      </c>
      <c r="J4437" s="58">
        <v>44884</v>
      </c>
      <c r="K4437" s="13" t="s">
        <v>213</v>
      </c>
      <c r="L4437" s="13" t="s">
        <v>30</v>
      </c>
      <c r="M4437" s="13" t="s">
        <v>282</v>
      </c>
      <c r="N4437" s="13" t="s">
        <v>206</v>
      </c>
      <c r="O4437" s="33" t="s">
        <v>38</v>
      </c>
      <c r="P4437" s="58" t="s">
        <v>38</v>
      </c>
      <c r="Q4437" s="33" t="s">
        <v>207</v>
      </c>
      <c r="R4437" s="14" t="s">
        <v>38</v>
      </c>
      <c r="S4437" s="13" t="s">
        <v>216</v>
      </c>
      <c r="T4437" s="13" t="s">
        <v>217</v>
      </c>
      <c r="U4437" s="33">
        <f t="shared" ca="1" si="828"/>
        <v>45744.56914039352</v>
      </c>
      <c r="V4437" s="13" t="str">
        <f t="shared" si="829"/>
        <v>Bangalore</v>
      </c>
      <c r="W4437" s="13" t="str">
        <f t="shared" si="830"/>
        <v>RI</v>
      </c>
      <c r="X4437" s="13">
        <f t="shared" si="831"/>
        <v>7</v>
      </c>
      <c r="Y4437" s="13" t="str">
        <f>IFERROR(VLOOKUP(C4437,ReceivingTeam[],2,FALSE),"HelpDesk")</f>
        <v>HelpDesk</v>
      </c>
      <c r="Z4437" s="67">
        <f t="shared" si="832"/>
        <v>44884.916666666664</v>
      </c>
      <c r="AA4437" s="68">
        <f t="shared" si="833"/>
        <v>44884</v>
      </c>
      <c r="AB4437" s="69" t="b">
        <f t="shared" si="834"/>
        <v>1</v>
      </c>
      <c r="AC4437" s="70">
        <f t="shared" si="835"/>
        <v>0.5</v>
      </c>
      <c r="AD4437" s="67">
        <f t="shared" si="836"/>
        <v>44884.916666666664</v>
      </c>
      <c r="AE4437" s="67">
        <f>VLOOKUP(V4437,'Branch Wise Work Timelines'!C:G,3,FALSE)+AA4437</f>
        <v>44884.416666666664</v>
      </c>
      <c r="AF4437" s="67">
        <f>IF(V4437="Bangalore",VLOOKUP(V4437,'Branch Wise Work Timelines'!C:G,4,FALSE)+AA4437+1,IF(V4437="Mumbai",VLOOKUP(V4437,'Branch Wise Work Timelines'!C:G,4,FALSE)+AA4437+1,VLOOKUP(V4437,'Branch Wise Work Timelines'!C:G,4,FALSE)+AA4437))</f>
        <v>44885.104166666664</v>
      </c>
      <c r="AG4437" s="67">
        <f>WORKDAY.INTL(AA4437,1,11)+VLOOKUP(V4437,'Branch Wise Work Timelines'!C:G,3,FALSE)</f>
        <v>44886.416666666664</v>
      </c>
      <c r="AH4437" s="69" t="str">
        <f t="shared" ca="1" si="837"/>
        <v>Out of TAT</v>
      </c>
      <c r="AI4437" s="69">
        <f t="shared" ca="1" si="838"/>
        <v>20632</v>
      </c>
      <c r="AJ4437" s="69" t="str">
        <f ca="1">IF(AI4437&lt;0,"0-12",IFERROR(VLOOKUP(AI4437,Breakup[],2,FALSE),"&gt;24"))</f>
        <v>&gt;24</v>
      </c>
      <c r="AK4437" s="69" t="str">
        <f>VLOOKUP(V4437,Master!B:D,3,FALSE)</f>
        <v>South</v>
      </c>
      <c r="AL4437" s="69" t="str">
        <f t="shared" si="839"/>
        <v>Bangalore</v>
      </c>
    </row>
    <row r="4438" spans="1:38">
      <c r="A4438" s="14" t="s">
        <v>9205</v>
      </c>
      <c r="B4438" s="54">
        <v>44701.782177858797</v>
      </c>
      <c r="C4438" s="13" t="s">
        <v>89</v>
      </c>
      <c r="D4438" s="13">
        <v>1658</v>
      </c>
      <c r="E4438" s="13" t="s">
        <v>9206</v>
      </c>
      <c r="F4438" s="13" t="s">
        <v>15</v>
      </c>
      <c r="G4438" s="14">
        <v>1653055518035</v>
      </c>
      <c r="H4438" s="55">
        <v>0.97672453703703699</v>
      </c>
      <c r="I4438" s="33">
        <v>44889.976724537002</v>
      </c>
      <c r="J4438" s="58">
        <v>44889</v>
      </c>
      <c r="K4438" s="13" t="s">
        <v>213</v>
      </c>
      <c r="L4438" s="13" t="s">
        <v>30</v>
      </c>
      <c r="M4438" s="13" t="s">
        <v>75</v>
      </c>
      <c r="N4438" s="13" t="s">
        <v>206</v>
      </c>
      <c r="O4438" s="33" t="s">
        <v>38</v>
      </c>
      <c r="P4438" s="58" t="s">
        <v>38</v>
      </c>
      <c r="Q4438" s="33" t="s">
        <v>207</v>
      </c>
      <c r="R4438" s="14" t="s">
        <v>38</v>
      </c>
      <c r="S4438" s="13" t="s">
        <v>216</v>
      </c>
      <c r="T4438" s="13" t="s">
        <v>217</v>
      </c>
      <c r="U4438" s="33">
        <f t="shared" ca="1" si="828"/>
        <v>45744.56914039352</v>
      </c>
      <c r="V4438" s="13" t="str">
        <f t="shared" si="829"/>
        <v>Bangalore</v>
      </c>
      <c r="W4438" s="13" t="str">
        <f t="shared" si="830"/>
        <v>CLS</v>
      </c>
      <c r="X4438" s="13">
        <f t="shared" si="831"/>
        <v>23</v>
      </c>
      <c r="Y4438" s="13" t="str">
        <f>IFERROR(VLOOKUP(C4438,ReceivingTeam[],2,FALSE),"HelpDesk")</f>
        <v>Branch office</v>
      </c>
      <c r="Z4438" s="67">
        <f t="shared" si="832"/>
        <v>44890.789224537002</v>
      </c>
      <c r="AA4438" s="68">
        <f t="shared" si="833"/>
        <v>44889</v>
      </c>
      <c r="AB4438" s="69" t="b">
        <f t="shared" si="834"/>
        <v>1</v>
      </c>
      <c r="AC4438" s="70">
        <f t="shared" si="835"/>
        <v>0.5</v>
      </c>
      <c r="AD4438" s="67">
        <f t="shared" si="836"/>
        <v>44890.789224537002</v>
      </c>
      <c r="AE4438" s="67">
        <f>VLOOKUP(V4438,'Branch Wise Work Timelines'!C:G,3,FALSE)+AA4438</f>
        <v>44889.416666666664</v>
      </c>
      <c r="AF4438" s="67">
        <f>IF(V4438="Bangalore",VLOOKUP(V4438,'Branch Wise Work Timelines'!C:G,4,FALSE)+AA4438+1,IF(V4438="Mumbai",VLOOKUP(V4438,'Branch Wise Work Timelines'!C:G,4,FALSE)+AA4438+1,VLOOKUP(V4438,'Branch Wise Work Timelines'!C:G,4,FALSE)+AA4438))</f>
        <v>44890.104166666664</v>
      </c>
      <c r="AG4438" s="67">
        <f>WORKDAY.INTL(AA4438,1,11)+VLOOKUP(V4438,'Branch Wise Work Timelines'!C:G,3,FALSE)</f>
        <v>44890.416666666664</v>
      </c>
      <c r="AH4438" s="69" t="str">
        <f t="shared" ca="1" si="837"/>
        <v>Out of TAT</v>
      </c>
      <c r="AI4438" s="69">
        <f t="shared" ca="1" si="838"/>
        <v>20491</v>
      </c>
      <c r="AJ4438" s="69" t="str">
        <f ca="1">IF(AI4438&lt;0,"0-12",IFERROR(VLOOKUP(AI4438,Breakup[],2,FALSE),"&gt;24"))</f>
        <v>&gt;24</v>
      </c>
      <c r="AK4438" s="69" t="str">
        <f>VLOOKUP(V4438,Master!B:D,3,FALSE)</f>
        <v>South</v>
      </c>
      <c r="AL4438" s="69" t="str">
        <f t="shared" si="839"/>
        <v>Bangalore-CLS</v>
      </c>
    </row>
    <row r="4439" spans="1:38">
      <c r="A4439" s="14" t="s">
        <v>9207</v>
      </c>
      <c r="B4439" s="54">
        <v>44701.780670138898</v>
      </c>
      <c r="C4439" s="13" t="s">
        <v>467</v>
      </c>
      <c r="D4439" s="13">
        <v>1048</v>
      </c>
      <c r="E4439" s="13" t="s">
        <v>9208</v>
      </c>
      <c r="F4439" s="13" t="s">
        <v>15</v>
      </c>
      <c r="G4439" s="14">
        <v>1653054189256</v>
      </c>
      <c r="H4439" s="55">
        <v>0.56637731481481501</v>
      </c>
      <c r="I4439" s="33">
        <v>44882.566377314797</v>
      </c>
      <c r="J4439" s="58">
        <v>44882</v>
      </c>
      <c r="K4439" s="13" t="s">
        <v>213</v>
      </c>
      <c r="L4439" s="13" t="s">
        <v>30</v>
      </c>
      <c r="M4439" s="13" t="s">
        <v>214</v>
      </c>
      <c r="N4439" s="13" t="s">
        <v>206</v>
      </c>
      <c r="O4439" s="33" t="s">
        <v>38</v>
      </c>
      <c r="P4439" s="58" t="s">
        <v>38</v>
      </c>
      <c r="Q4439" s="33" t="s">
        <v>207</v>
      </c>
      <c r="R4439" s="14" t="s">
        <v>38</v>
      </c>
      <c r="S4439" s="13" t="s">
        <v>216</v>
      </c>
      <c r="T4439" s="13" t="s">
        <v>217</v>
      </c>
      <c r="U4439" s="33">
        <f t="shared" ca="1" si="828"/>
        <v>45744.56914039352</v>
      </c>
      <c r="V4439" s="13" t="str">
        <f t="shared" si="829"/>
        <v>Bangalore</v>
      </c>
      <c r="W4439" s="13" t="str">
        <f t="shared" si="830"/>
        <v>CLS</v>
      </c>
      <c r="X4439" s="13">
        <f t="shared" si="831"/>
        <v>13</v>
      </c>
      <c r="Y4439" s="13" t="str">
        <f>IFERROR(VLOOKUP(C4439,ReceivingTeam[],2,FALSE),"HelpDesk")</f>
        <v>HelpDesk</v>
      </c>
      <c r="Z4439" s="67">
        <f t="shared" si="832"/>
        <v>44883.066377314797</v>
      </c>
      <c r="AA4439" s="68">
        <f t="shared" si="833"/>
        <v>44882</v>
      </c>
      <c r="AB4439" s="69" t="b">
        <f t="shared" si="834"/>
        <v>1</v>
      </c>
      <c r="AC4439" s="70">
        <f t="shared" si="835"/>
        <v>0.5</v>
      </c>
      <c r="AD4439" s="67">
        <f t="shared" si="836"/>
        <v>44883.066377314797</v>
      </c>
      <c r="AE4439" s="67">
        <f>VLOOKUP(V4439,'Branch Wise Work Timelines'!C:G,3,FALSE)+AA4439</f>
        <v>44882.416666666664</v>
      </c>
      <c r="AF4439" s="67">
        <f>IF(V4439="Bangalore",VLOOKUP(V4439,'Branch Wise Work Timelines'!C:G,4,FALSE)+AA4439+1,IF(V4439="Mumbai",VLOOKUP(V4439,'Branch Wise Work Timelines'!C:G,4,FALSE)+AA4439+1,VLOOKUP(V4439,'Branch Wise Work Timelines'!C:G,4,FALSE)+AA4439))</f>
        <v>44883.104166666664</v>
      </c>
      <c r="AG4439" s="67">
        <f>WORKDAY.INTL(AA4439,1,11)+VLOOKUP(V4439,'Branch Wise Work Timelines'!C:G,3,FALSE)</f>
        <v>44883.416666666664</v>
      </c>
      <c r="AH4439" s="69" t="str">
        <f t="shared" ca="1" si="837"/>
        <v>Out of TAT</v>
      </c>
      <c r="AI4439" s="69">
        <f t="shared" ca="1" si="838"/>
        <v>20677</v>
      </c>
      <c r="AJ4439" s="69" t="str">
        <f ca="1">IF(AI4439&lt;0,"0-12",IFERROR(VLOOKUP(AI4439,Breakup[],2,FALSE),"&gt;24"))</f>
        <v>&gt;24</v>
      </c>
      <c r="AK4439" s="69" t="str">
        <f>VLOOKUP(V4439,Master!B:D,3,FALSE)</f>
        <v>South</v>
      </c>
      <c r="AL4439" s="69" t="str">
        <f t="shared" si="839"/>
        <v>Bangalore-CLS</v>
      </c>
    </row>
    <row r="4440" spans="1:38">
      <c r="A4440" s="14" t="s">
        <v>9209</v>
      </c>
      <c r="B4440" s="54">
        <v>44701.848795289297</v>
      </c>
      <c r="C4440" s="13" t="s">
        <v>1232</v>
      </c>
      <c r="D4440" s="13">
        <v>1568</v>
      </c>
      <c r="E4440" s="13" t="s">
        <v>9210</v>
      </c>
      <c r="F4440" s="13" t="s">
        <v>33</v>
      </c>
      <c r="G4440" s="14">
        <v>1653058832830</v>
      </c>
      <c r="H4440" s="55">
        <v>3.7638888888888902E-2</v>
      </c>
      <c r="I4440" s="33">
        <v>44881.037638888898</v>
      </c>
      <c r="J4440" s="58">
        <v>44881</v>
      </c>
      <c r="K4440" s="13" t="s">
        <v>213</v>
      </c>
      <c r="L4440" s="13" t="s">
        <v>30</v>
      </c>
      <c r="M4440" s="13" t="s">
        <v>282</v>
      </c>
      <c r="N4440" s="13" t="s">
        <v>206</v>
      </c>
      <c r="O4440" s="33" t="s">
        <v>38</v>
      </c>
      <c r="P4440" s="58" t="s">
        <v>38</v>
      </c>
      <c r="Q4440" s="33" t="s">
        <v>207</v>
      </c>
      <c r="R4440" s="14" t="s">
        <v>38</v>
      </c>
      <c r="S4440" s="13" t="s">
        <v>216</v>
      </c>
      <c r="T4440" s="13" t="s">
        <v>278</v>
      </c>
      <c r="U4440" s="33">
        <f t="shared" ca="1" si="828"/>
        <v>45744.56914039352</v>
      </c>
      <c r="V4440" s="13" t="str">
        <f t="shared" si="829"/>
        <v>Bangalore</v>
      </c>
      <c r="W4440" s="13" t="str">
        <f t="shared" si="830"/>
        <v>RI</v>
      </c>
      <c r="X4440" s="13">
        <f t="shared" si="831"/>
        <v>0</v>
      </c>
      <c r="Y4440" s="13" t="str">
        <f>IFERROR(VLOOKUP(C4440,ReceivingTeam[],2,FALSE),"HelpDesk")</f>
        <v>HelpDesk</v>
      </c>
      <c r="Z4440" s="67">
        <f t="shared" si="832"/>
        <v>44884.729166666664</v>
      </c>
      <c r="AA4440" s="68">
        <f t="shared" si="833"/>
        <v>44881</v>
      </c>
      <c r="AB4440" s="69" t="b">
        <f t="shared" si="834"/>
        <v>1</v>
      </c>
      <c r="AC4440" s="70">
        <f t="shared" si="835"/>
        <v>3</v>
      </c>
      <c r="AD4440" s="67">
        <f t="shared" si="836"/>
        <v>44884.729166666664</v>
      </c>
      <c r="AE4440" s="67">
        <f>VLOOKUP(V4440,'Branch Wise Work Timelines'!C:G,3,FALSE)+AA4440</f>
        <v>44881.416666666664</v>
      </c>
      <c r="AF4440" s="67">
        <f>IF(V4440="Bangalore",VLOOKUP(V4440,'Branch Wise Work Timelines'!C:G,4,FALSE)+AA4440+1,IF(V4440="Mumbai",VLOOKUP(V4440,'Branch Wise Work Timelines'!C:G,4,FALSE)+AA4440+1,VLOOKUP(V4440,'Branch Wise Work Timelines'!C:G,4,FALSE)+AA4440))</f>
        <v>44882.104166666664</v>
      </c>
      <c r="AG4440" s="67">
        <f>WORKDAY.INTL(AA4440,1,11)+VLOOKUP(V4440,'Branch Wise Work Timelines'!C:G,3,FALSE)</f>
        <v>44882.416666666664</v>
      </c>
      <c r="AH4440" s="69" t="str">
        <f t="shared" ca="1" si="837"/>
        <v>Out of TAT</v>
      </c>
      <c r="AI4440" s="69">
        <f t="shared" ca="1" si="838"/>
        <v>20637</v>
      </c>
      <c r="AJ4440" s="69" t="str">
        <f ca="1">IF(AI4440&lt;0,"0-12",IFERROR(VLOOKUP(AI4440,Breakup[],2,FALSE),"&gt;24"))</f>
        <v>&gt;24</v>
      </c>
      <c r="AK4440" s="69" t="str">
        <f>VLOOKUP(V4440,Master!B:D,3,FALSE)</f>
        <v>South</v>
      </c>
      <c r="AL4440" s="69" t="str">
        <f t="shared" si="839"/>
        <v>Bangalore</v>
      </c>
    </row>
    <row r="4441" spans="1:38">
      <c r="A4441" s="14" t="s">
        <v>9211</v>
      </c>
      <c r="B4441" s="54">
        <v>44701.709480474499</v>
      </c>
      <c r="C4441" s="13" t="s">
        <v>418</v>
      </c>
      <c r="D4441" s="13">
        <v>925</v>
      </c>
      <c r="E4441" s="13" t="s">
        <v>9212</v>
      </c>
      <c r="F4441" s="13" t="s">
        <v>15</v>
      </c>
      <c r="G4441" s="14">
        <v>1653048896111</v>
      </c>
      <c r="H4441" s="55">
        <v>0.11567129629629599</v>
      </c>
      <c r="I4441" s="33">
        <v>44891.115671296298</v>
      </c>
      <c r="J4441" s="58">
        <v>44891</v>
      </c>
      <c r="K4441" s="13" t="s">
        <v>213</v>
      </c>
      <c r="L4441" s="13" t="s">
        <v>30</v>
      </c>
      <c r="M4441" s="13" t="s">
        <v>75</v>
      </c>
      <c r="N4441" s="13" t="s">
        <v>206</v>
      </c>
      <c r="O4441" s="33">
        <v>44891.477951388901</v>
      </c>
      <c r="P4441" s="58">
        <v>44891</v>
      </c>
      <c r="Q4441" s="33" t="s">
        <v>237</v>
      </c>
      <c r="R4441" s="14">
        <v>786</v>
      </c>
      <c r="S4441" s="13" t="s">
        <v>216</v>
      </c>
      <c r="T4441" s="13" t="s">
        <v>217</v>
      </c>
      <c r="U4441" s="33">
        <f t="shared" ca="1" si="828"/>
        <v>45744.56914039352</v>
      </c>
      <c r="V4441" s="13" t="str">
        <f t="shared" si="829"/>
        <v>Bangalore</v>
      </c>
      <c r="W4441" s="13" t="str">
        <f t="shared" si="830"/>
        <v>CLS</v>
      </c>
      <c r="X4441" s="13">
        <f t="shared" si="831"/>
        <v>2</v>
      </c>
      <c r="Y4441" s="13" t="str">
        <f>IFERROR(VLOOKUP(C4441,ReceivingTeam[],2,FALSE),"HelpDesk")</f>
        <v>HelpDesk</v>
      </c>
      <c r="Z4441" s="67">
        <f t="shared" si="832"/>
        <v>44891.916666666664</v>
      </c>
      <c r="AA4441" s="68">
        <f t="shared" si="833"/>
        <v>44891</v>
      </c>
      <c r="AB4441" s="69" t="b">
        <f t="shared" si="834"/>
        <v>1</v>
      </c>
      <c r="AC4441" s="70">
        <f t="shared" si="835"/>
        <v>0.5</v>
      </c>
      <c r="AD4441" s="67">
        <f t="shared" si="836"/>
        <v>44891.916666666664</v>
      </c>
      <c r="AE4441" s="67">
        <f>VLOOKUP(V4441,'Branch Wise Work Timelines'!C:G,3,FALSE)+AA4441</f>
        <v>44891.416666666664</v>
      </c>
      <c r="AF4441" s="67">
        <f>IF(V4441="Bangalore",VLOOKUP(V4441,'Branch Wise Work Timelines'!C:G,4,FALSE)+AA4441+1,IF(V4441="Mumbai",VLOOKUP(V4441,'Branch Wise Work Timelines'!C:G,4,FALSE)+AA4441+1,VLOOKUP(V4441,'Branch Wise Work Timelines'!C:G,4,FALSE)+AA4441))</f>
        <v>44892.104166666664</v>
      </c>
      <c r="AG4441" s="67">
        <f>WORKDAY.INTL(AA4441,1,11)+VLOOKUP(V4441,'Branch Wise Work Timelines'!C:G,3,FALSE)</f>
        <v>44893.416666666664</v>
      </c>
      <c r="AH4441" s="69" t="str">
        <f t="shared" si="837"/>
        <v>Met</v>
      </c>
      <c r="AI4441" s="69">
        <f t="shared" ca="1" si="838"/>
        <v>20464</v>
      </c>
      <c r="AJ4441" s="69" t="str">
        <f ca="1">IF(AI4441&lt;0,"0-12",IFERROR(VLOOKUP(AI4441,Breakup[],2,FALSE),"&gt;24"))</f>
        <v>&gt;24</v>
      </c>
      <c r="AK4441" s="69" t="str">
        <f>VLOOKUP(V4441,Master!B:D,3,FALSE)</f>
        <v>South</v>
      </c>
      <c r="AL4441" s="69" t="str">
        <f t="shared" si="839"/>
        <v>Bangalore-CLS</v>
      </c>
    </row>
    <row r="4442" spans="1:38">
      <c r="A4442" s="14" t="s">
        <v>9213</v>
      </c>
      <c r="B4442" s="54">
        <v>44701.941765775497</v>
      </c>
      <c r="C4442" s="13" t="s">
        <v>6452</v>
      </c>
      <c r="D4442" s="13">
        <v>965</v>
      </c>
      <c r="E4442" s="13" t="s">
        <v>9214</v>
      </c>
      <c r="F4442" s="13" t="s">
        <v>33</v>
      </c>
      <c r="G4442" s="14">
        <v>1653067592196</v>
      </c>
      <c r="H4442" s="55">
        <v>0.72238425925925898</v>
      </c>
      <c r="I4442" s="33">
        <v>44891.722384259301</v>
      </c>
      <c r="J4442" s="58">
        <v>44891</v>
      </c>
      <c r="K4442" s="13" t="s">
        <v>213</v>
      </c>
      <c r="L4442" s="13" t="s">
        <v>30</v>
      </c>
      <c r="M4442" s="13" t="s">
        <v>147</v>
      </c>
      <c r="N4442" s="13" t="s">
        <v>206</v>
      </c>
      <c r="O4442" s="33">
        <v>44891.434733796297</v>
      </c>
      <c r="P4442" s="58">
        <v>44891</v>
      </c>
      <c r="Q4442" s="33" t="s">
        <v>237</v>
      </c>
      <c r="R4442" s="14">
        <v>845</v>
      </c>
      <c r="S4442" s="13" t="s">
        <v>208</v>
      </c>
      <c r="T4442" s="13" t="s">
        <v>209</v>
      </c>
      <c r="U4442" s="33">
        <f t="shared" ca="1" si="828"/>
        <v>45744.56914039352</v>
      </c>
      <c r="V4442" s="13" t="str">
        <f t="shared" si="829"/>
        <v>Bangalore</v>
      </c>
      <c r="W4442" s="13" t="str">
        <f t="shared" si="830"/>
        <v>RI</v>
      </c>
      <c r="X4442" s="13">
        <f t="shared" si="831"/>
        <v>17</v>
      </c>
      <c r="Y4442" s="13" t="str">
        <f>IFERROR(VLOOKUP(C4442,ReceivingTeam[],2,FALSE),"HelpDesk")</f>
        <v>HelpDesk</v>
      </c>
      <c r="Z4442" s="67">
        <f t="shared" si="832"/>
        <v>44893.534884259301</v>
      </c>
      <c r="AA4442" s="68">
        <f t="shared" si="833"/>
        <v>44891</v>
      </c>
      <c r="AB4442" s="69" t="b">
        <f t="shared" si="834"/>
        <v>1</v>
      </c>
      <c r="AC4442" s="70">
        <f t="shared" si="835"/>
        <v>0.5</v>
      </c>
      <c r="AD4442" s="67">
        <f t="shared" si="836"/>
        <v>44893.534884259301</v>
      </c>
      <c r="AE4442" s="67">
        <f>VLOOKUP(V4442,'Branch Wise Work Timelines'!C:G,3,FALSE)+AA4442</f>
        <v>44891.416666666664</v>
      </c>
      <c r="AF4442" s="67">
        <f>IF(V4442="Bangalore",VLOOKUP(V4442,'Branch Wise Work Timelines'!C:G,4,FALSE)+AA4442+1,IF(V4442="Mumbai",VLOOKUP(V4442,'Branch Wise Work Timelines'!C:G,4,FALSE)+AA4442+1,VLOOKUP(V4442,'Branch Wise Work Timelines'!C:G,4,FALSE)+AA4442))</f>
        <v>44892.104166666664</v>
      </c>
      <c r="AG4442" s="67">
        <f>WORKDAY.INTL(AA4442,1,11)+VLOOKUP(V4442,'Branch Wise Work Timelines'!C:G,3,FALSE)</f>
        <v>44893.416666666664</v>
      </c>
      <c r="AH4442" s="69" t="str">
        <f t="shared" si="837"/>
        <v>Met</v>
      </c>
      <c r="AI4442" s="69">
        <f t="shared" ca="1" si="838"/>
        <v>20425</v>
      </c>
      <c r="AJ4442" s="69" t="str">
        <f ca="1">IF(AI4442&lt;0,"0-12",IFERROR(VLOOKUP(AI4442,Breakup[],2,FALSE),"&gt;24"))</f>
        <v>&gt;24</v>
      </c>
      <c r="AK4442" s="69" t="str">
        <f>VLOOKUP(V4442,Master!B:D,3,FALSE)</f>
        <v>South</v>
      </c>
      <c r="AL4442" s="69" t="str">
        <f t="shared" si="839"/>
        <v>Bangalore</v>
      </c>
    </row>
    <row r="4443" spans="1:38">
      <c r="A4443" s="14" t="s">
        <v>9215</v>
      </c>
      <c r="B4443" s="54">
        <v>44701.751610567102</v>
      </c>
      <c r="C4443" s="13" t="s">
        <v>467</v>
      </c>
      <c r="D4443" s="13">
        <v>1067</v>
      </c>
      <c r="E4443" s="13" t="s">
        <v>9216</v>
      </c>
      <c r="F4443" s="13" t="s">
        <v>15</v>
      </c>
      <c r="G4443" s="14">
        <v>1653052565128</v>
      </c>
      <c r="H4443" s="55">
        <v>0.34776620370370398</v>
      </c>
      <c r="I4443" s="33">
        <v>44885.347766203697</v>
      </c>
      <c r="J4443" s="58">
        <v>44885</v>
      </c>
      <c r="K4443" s="13" t="s">
        <v>213</v>
      </c>
      <c r="L4443" s="13" t="s">
        <v>30</v>
      </c>
      <c r="M4443" s="13" t="s">
        <v>75</v>
      </c>
      <c r="N4443" s="13" t="s">
        <v>206</v>
      </c>
      <c r="O4443" s="33" t="s">
        <v>38</v>
      </c>
      <c r="P4443" s="58" t="s">
        <v>38</v>
      </c>
      <c r="Q4443" s="33" t="s">
        <v>207</v>
      </c>
      <c r="R4443" s="14" t="s">
        <v>38</v>
      </c>
      <c r="S4443" s="13" t="s">
        <v>216</v>
      </c>
      <c r="T4443" s="13" t="s">
        <v>217</v>
      </c>
      <c r="U4443" s="33">
        <f t="shared" ca="1" si="828"/>
        <v>45744.56914039352</v>
      </c>
      <c r="V4443" s="13" t="str">
        <f t="shared" si="829"/>
        <v>Bangalore</v>
      </c>
      <c r="W4443" s="13" t="str">
        <f t="shared" si="830"/>
        <v>CLS</v>
      </c>
      <c r="X4443" s="13">
        <f t="shared" si="831"/>
        <v>8</v>
      </c>
      <c r="Y4443" s="13" t="str">
        <f>IFERROR(VLOOKUP(C4443,ReceivingTeam[],2,FALSE),"HelpDesk")</f>
        <v>HelpDesk</v>
      </c>
      <c r="Z4443" s="67">
        <f t="shared" si="832"/>
        <v>44885.916666666664</v>
      </c>
      <c r="AA4443" s="68">
        <f t="shared" si="833"/>
        <v>44885</v>
      </c>
      <c r="AB4443" s="69" t="b">
        <f t="shared" si="834"/>
        <v>0</v>
      </c>
      <c r="AC4443" s="70">
        <f t="shared" si="835"/>
        <v>0.5</v>
      </c>
      <c r="AD4443" s="67">
        <f t="shared" si="836"/>
        <v>44885.916666666664</v>
      </c>
      <c r="AE4443" s="67">
        <f>VLOOKUP(V4443,'Branch Wise Work Timelines'!C:G,3,FALSE)+AA4443</f>
        <v>44885.416666666664</v>
      </c>
      <c r="AF4443" s="67">
        <f>IF(V4443="Bangalore",VLOOKUP(V4443,'Branch Wise Work Timelines'!C:G,4,FALSE)+AA4443+1,IF(V4443="Mumbai",VLOOKUP(V4443,'Branch Wise Work Timelines'!C:G,4,FALSE)+AA4443+1,VLOOKUP(V4443,'Branch Wise Work Timelines'!C:G,4,FALSE)+AA4443))</f>
        <v>44886.104166666664</v>
      </c>
      <c r="AG4443" s="67">
        <f>WORKDAY.INTL(AA4443,1,11)+VLOOKUP(V4443,'Branch Wise Work Timelines'!C:G,3,FALSE)</f>
        <v>44886.416666666664</v>
      </c>
      <c r="AH4443" s="69" t="str">
        <f t="shared" ca="1" si="837"/>
        <v>Out of TAT</v>
      </c>
      <c r="AI4443" s="69">
        <f t="shared" ca="1" si="838"/>
        <v>20608</v>
      </c>
      <c r="AJ4443" s="69" t="str">
        <f ca="1">IF(AI4443&lt;0,"0-12",IFERROR(VLOOKUP(AI4443,Breakup[],2,FALSE),"&gt;24"))</f>
        <v>&gt;24</v>
      </c>
      <c r="AK4443" s="69" t="str">
        <f>VLOOKUP(V4443,Master!B:D,3,FALSE)</f>
        <v>South</v>
      </c>
      <c r="AL4443" s="69" t="str">
        <f t="shared" si="839"/>
        <v>Bangalore-CLS</v>
      </c>
    </row>
    <row r="4444" spans="1:38">
      <c r="A4444" s="14" t="s">
        <v>9217</v>
      </c>
      <c r="B4444" s="54">
        <v>44701.716607789298</v>
      </c>
      <c r="C4444" s="13" t="s">
        <v>235</v>
      </c>
      <c r="D4444" s="13">
        <v>1187</v>
      </c>
      <c r="E4444" s="13" t="s">
        <v>9218</v>
      </c>
      <c r="F4444" s="13" t="s">
        <v>15</v>
      </c>
      <c r="G4444" s="14">
        <v>1653050089671</v>
      </c>
      <c r="H4444" s="55">
        <v>0.169872685185185</v>
      </c>
      <c r="I4444" s="33">
        <v>44889.169872685197</v>
      </c>
      <c r="J4444" s="58">
        <v>44889</v>
      </c>
      <c r="K4444" s="13" t="s">
        <v>213</v>
      </c>
      <c r="L4444" s="13" t="s">
        <v>30</v>
      </c>
      <c r="M4444" s="13" t="s">
        <v>214</v>
      </c>
      <c r="N4444" s="13" t="s">
        <v>206</v>
      </c>
      <c r="O4444" s="33" t="s">
        <v>38</v>
      </c>
      <c r="P4444" s="58" t="s">
        <v>38</v>
      </c>
      <c r="Q4444" s="33" t="s">
        <v>207</v>
      </c>
      <c r="R4444" s="14" t="s">
        <v>38</v>
      </c>
      <c r="S4444" s="13" t="s">
        <v>216</v>
      </c>
      <c r="T4444" s="13" t="s">
        <v>217</v>
      </c>
      <c r="U4444" s="33">
        <f t="shared" ca="1" si="828"/>
        <v>45744.56914039352</v>
      </c>
      <c r="V4444" s="13" t="str">
        <f t="shared" si="829"/>
        <v>Bangalore</v>
      </c>
      <c r="W4444" s="13" t="str">
        <f t="shared" si="830"/>
        <v>CLS</v>
      </c>
      <c r="X4444" s="13">
        <f t="shared" si="831"/>
        <v>4</v>
      </c>
      <c r="Y4444" s="13" t="str">
        <f>IFERROR(VLOOKUP(C4444,ReceivingTeam[],2,FALSE),"HelpDesk")</f>
        <v>HelpDesk</v>
      </c>
      <c r="Z4444" s="67">
        <f t="shared" si="832"/>
        <v>44889.916666666664</v>
      </c>
      <c r="AA4444" s="68">
        <f t="shared" si="833"/>
        <v>44889</v>
      </c>
      <c r="AB4444" s="69" t="b">
        <f t="shared" si="834"/>
        <v>1</v>
      </c>
      <c r="AC4444" s="70">
        <f t="shared" si="835"/>
        <v>0.5</v>
      </c>
      <c r="AD4444" s="67">
        <f t="shared" si="836"/>
        <v>44889.916666666664</v>
      </c>
      <c r="AE4444" s="67">
        <f>VLOOKUP(V4444,'Branch Wise Work Timelines'!C:G,3,FALSE)+AA4444</f>
        <v>44889.416666666664</v>
      </c>
      <c r="AF4444" s="67">
        <f>IF(V4444="Bangalore",VLOOKUP(V4444,'Branch Wise Work Timelines'!C:G,4,FALSE)+AA4444+1,IF(V4444="Mumbai",VLOOKUP(V4444,'Branch Wise Work Timelines'!C:G,4,FALSE)+AA4444+1,VLOOKUP(V4444,'Branch Wise Work Timelines'!C:G,4,FALSE)+AA4444))</f>
        <v>44890.104166666664</v>
      </c>
      <c r="AG4444" s="67">
        <f>WORKDAY.INTL(AA4444,1,11)+VLOOKUP(V4444,'Branch Wise Work Timelines'!C:G,3,FALSE)</f>
        <v>44890.416666666664</v>
      </c>
      <c r="AH4444" s="69" t="str">
        <f t="shared" ca="1" si="837"/>
        <v>Out of TAT</v>
      </c>
      <c r="AI4444" s="69">
        <f t="shared" ca="1" si="838"/>
        <v>20512</v>
      </c>
      <c r="AJ4444" s="69" t="str">
        <f ca="1">IF(AI4444&lt;0,"0-12",IFERROR(VLOOKUP(AI4444,Breakup[],2,FALSE),"&gt;24"))</f>
        <v>&gt;24</v>
      </c>
      <c r="AK4444" s="69" t="str">
        <f>VLOOKUP(V4444,Master!B:D,3,FALSE)</f>
        <v>South</v>
      </c>
      <c r="AL4444" s="69" t="str">
        <f t="shared" si="839"/>
        <v>Bangalore-CLS</v>
      </c>
    </row>
    <row r="4445" spans="1:38">
      <c r="A4445" s="14" t="s">
        <v>9219</v>
      </c>
      <c r="B4445" s="54">
        <v>44701.820159178198</v>
      </c>
      <c r="C4445" s="13" t="s">
        <v>89</v>
      </c>
      <c r="D4445" s="13">
        <v>1683</v>
      </c>
      <c r="E4445" s="13" t="s">
        <v>9220</v>
      </c>
      <c r="F4445" s="13" t="s">
        <v>15</v>
      </c>
      <c r="G4445" s="14">
        <v>1653056396900</v>
      </c>
      <c r="H4445" s="55">
        <v>0.148842592592593</v>
      </c>
      <c r="I4445" s="33">
        <v>44889.1488425926</v>
      </c>
      <c r="J4445" s="58">
        <v>44889</v>
      </c>
      <c r="K4445" s="13" t="s">
        <v>213</v>
      </c>
      <c r="L4445" s="13" t="s">
        <v>30</v>
      </c>
      <c r="M4445" s="13" t="s">
        <v>75</v>
      </c>
      <c r="N4445" s="13" t="s">
        <v>206</v>
      </c>
      <c r="O4445" s="33" t="s">
        <v>38</v>
      </c>
      <c r="P4445" s="58" t="s">
        <v>38</v>
      </c>
      <c r="Q4445" s="33" t="s">
        <v>207</v>
      </c>
      <c r="R4445" s="14" t="s">
        <v>38</v>
      </c>
      <c r="S4445" s="13" t="s">
        <v>216</v>
      </c>
      <c r="T4445" s="13" t="s">
        <v>217</v>
      </c>
      <c r="U4445" s="33">
        <f t="shared" ca="1" si="828"/>
        <v>45744.56914039352</v>
      </c>
      <c r="V4445" s="13" t="str">
        <f t="shared" si="829"/>
        <v>Bangalore</v>
      </c>
      <c r="W4445" s="13" t="str">
        <f t="shared" si="830"/>
        <v>CLS</v>
      </c>
      <c r="X4445" s="13">
        <f t="shared" si="831"/>
        <v>3</v>
      </c>
      <c r="Y4445" s="13" t="str">
        <f>IFERROR(VLOOKUP(C4445,ReceivingTeam[],2,FALSE),"HelpDesk")</f>
        <v>Branch office</v>
      </c>
      <c r="Z4445" s="67">
        <f t="shared" si="832"/>
        <v>44889.916666666664</v>
      </c>
      <c r="AA4445" s="68">
        <f t="shared" si="833"/>
        <v>44889</v>
      </c>
      <c r="AB4445" s="69" t="b">
        <f t="shared" si="834"/>
        <v>1</v>
      </c>
      <c r="AC4445" s="70">
        <f t="shared" si="835"/>
        <v>0.5</v>
      </c>
      <c r="AD4445" s="67">
        <f t="shared" si="836"/>
        <v>44889.916666666664</v>
      </c>
      <c r="AE4445" s="67">
        <f>VLOOKUP(V4445,'Branch Wise Work Timelines'!C:G,3,FALSE)+AA4445</f>
        <v>44889.416666666664</v>
      </c>
      <c r="AF4445" s="67">
        <f>IF(V4445="Bangalore",VLOOKUP(V4445,'Branch Wise Work Timelines'!C:G,4,FALSE)+AA4445+1,IF(V4445="Mumbai",VLOOKUP(V4445,'Branch Wise Work Timelines'!C:G,4,FALSE)+AA4445+1,VLOOKUP(V4445,'Branch Wise Work Timelines'!C:G,4,FALSE)+AA4445))</f>
        <v>44890.104166666664</v>
      </c>
      <c r="AG4445" s="67">
        <f>WORKDAY.INTL(AA4445,1,11)+VLOOKUP(V4445,'Branch Wise Work Timelines'!C:G,3,FALSE)</f>
        <v>44890.416666666664</v>
      </c>
      <c r="AH4445" s="69" t="str">
        <f t="shared" ca="1" si="837"/>
        <v>Out of TAT</v>
      </c>
      <c r="AI4445" s="69">
        <f t="shared" ca="1" si="838"/>
        <v>20512</v>
      </c>
      <c r="AJ4445" s="69" t="str">
        <f ca="1">IF(AI4445&lt;0,"0-12",IFERROR(VLOOKUP(AI4445,Breakup[],2,FALSE),"&gt;24"))</f>
        <v>&gt;24</v>
      </c>
      <c r="AK4445" s="69" t="str">
        <f>VLOOKUP(V4445,Master!B:D,3,FALSE)</f>
        <v>South</v>
      </c>
      <c r="AL4445" s="69" t="str">
        <f t="shared" si="839"/>
        <v>Bangalore-CLS</v>
      </c>
    </row>
    <row r="4446" spans="1:38">
      <c r="A4446" s="14" t="s">
        <v>9221</v>
      </c>
      <c r="B4446" s="54">
        <v>44701.918355358801</v>
      </c>
      <c r="C4446" s="13" t="s">
        <v>1232</v>
      </c>
      <c r="D4446" s="13">
        <v>1591</v>
      </c>
      <c r="E4446" s="13" t="s">
        <v>9222</v>
      </c>
      <c r="F4446" s="13" t="s">
        <v>33</v>
      </c>
      <c r="G4446" s="14">
        <v>1653069266688</v>
      </c>
      <c r="H4446" s="55">
        <v>0.19006944444444401</v>
      </c>
      <c r="I4446" s="33">
        <v>44886.190069444398</v>
      </c>
      <c r="J4446" s="58">
        <v>44886</v>
      </c>
      <c r="K4446" s="13" t="s">
        <v>213</v>
      </c>
      <c r="L4446" s="13" t="s">
        <v>30</v>
      </c>
      <c r="M4446" s="13" t="s">
        <v>147</v>
      </c>
      <c r="N4446" s="13" t="s">
        <v>206</v>
      </c>
      <c r="O4446" s="33" t="s">
        <v>38</v>
      </c>
      <c r="P4446" s="58" t="s">
        <v>38</v>
      </c>
      <c r="Q4446" s="33" t="s">
        <v>207</v>
      </c>
      <c r="R4446" s="14" t="s">
        <v>38</v>
      </c>
      <c r="S4446" s="13" t="s">
        <v>208</v>
      </c>
      <c r="T4446" s="13" t="s">
        <v>209</v>
      </c>
      <c r="U4446" s="33">
        <f t="shared" ca="1" si="828"/>
        <v>45744.56914039352</v>
      </c>
      <c r="V4446" s="13" t="str">
        <f t="shared" si="829"/>
        <v>Bangalore</v>
      </c>
      <c r="W4446" s="13" t="str">
        <f t="shared" si="830"/>
        <v>RI</v>
      </c>
      <c r="X4446" s="13">
        <f t="shared" si="831"/>
        <v>4</v>
      </c>
      <c r="Y4446" s="13" t="str">
        <f>IFERROR(VLOOKUP(C4446,ReceivingTeam[],2,FALSE),"HelpDesk")</f>
        <v>HelpDesk</v>
      </c>
      <c r="Z4446" s="67">
        <f t="shared" si="832"/>
        <v>44886.916666666664</v>
      </c>
      <c r="AA4446" s="68">
        <f t="shared" si="833"/>
        <v>44886</v>
      </c>
      <c r="AB4446" s="69" t="b">
        <f t="shared" si="834"/>
        <v>1</v>
      </c>
      <c r="AC4446" s="70">
        <f t="shared" si="835"/>
        <v>0.5</v>
      </c>
      <c r="AD4446" s="67">
        <f t="shared" si="836"/>
        <v>44886.916666666664</v>
      </c>
      <c r="AE4446" s="67">
        <f>VLOOKUP(V4446,'Branch Wise Work Timelines'!C:G,3,FALSE)+AA4446</f>
        <v>44886.416666666664</v>
      </c>
      <c r="AF4446" s="67">
        <f>IF(V4446="Bangalore",VLOOKUP(V4446,'Branch Wise Work Timelines'!C:G,4,FALSE)+AA4446+1,IF(V4446="Mumbai",VLOOKUP(V4446,'Branch Wise Work Timelines'!C:G,4,FALSE)+AA4446+1,VLOOKUP(V4446,'Branch Wise Work Timelines'!C:G,4,FALSE)+AA4446))</f>
        <v>44887.104166666664</v>
      </c>
      <c r="AG4446" s="67">
        <f>WORKDAY.INTL(AA4446,1,11)+VLOOKUP(V4446,'Branch Wise Work Timelines'!C:G,3,FALSE)</f>
        <v>44887.416666666664</v>
      </c>
      <c r="AH4446" s="69" t="str">
        <f t="shared" ca="1" si="837"/>
        <v>Out of TAT</v>
      </c>
      <c r="AI4446" s="69">
        <f t="shared" ca="1" si="838"/>
        <v>20584</v>
      </c>
      <c r="AJ4446" s="69" t="str">
        <f ca="1">IF(AI4446&lt;0,"0-12",IFERROR(VLOOKUP(AI4446,Breakup[],2,FALSE),"&gt;24"))</f>
        <v>&gt;24</v>
      </c>
      <c r="AK4446" s="69" t="str">
        <f>VLOOKUP(V4446,Master!B:D,3,FALSE)</f>
        <v>South</v>
      </c>
      <c r="AL4446" s="69" t="str">
        <f t="shared" si="839"/>
        <v>Bangalore</v>
      </c>
    </row>
    <row r="4447" spans="1:38">
      <c r="A4447" s="14" t="s">
        <v>9223</v>
      </c>
      <c r="B4447" s="54">
        <v>44701.898859571796</v>
      </c>
      <c r="C4447" s="13" t="s">
        <v>6284</v>
      </c>
      <c r="D4447" s="13">
        <v>123</v>
      </c>
      <c r="E4447" s="13" t="s">
        <v>9224</v>
      </c>
      <c r="F4447" s="13" t="s">
        <v>33</v>
      </c>
      <c r="G4447" s="14">
        <v>1653064224878</v>
      </c>
      <c r="H4447" s="55">
        <v>0.72244212962962995</v>
      </c>
      <c r="I4447" s="33">
        <v>44891.722442129598</v>
      </c>
      <c r="J4447" s="58">
        <v>44891</v>
      </c>
      <c r="K4447" s="13" t="s">
        <v>213</v>
      </c>
      <c r="L4447" s="13" t="s">
        <v>30</v>
      </c>
      <c r="M4447" s="13" t="s">
        <v>147</v>
      </c>
      <c r="N4447" s="13" t="s">
        <v>206</v>
      </c>
      <c r="O4447" s="33">
        <v>44891.586805555598</v>
      </c>
      <c r="P4447" s="58">
        <v>44891</v>
      </c>
      <c r="Q4447" s="33" t="s">
        <v>237</v>
      </c>
      <c r="R4447" s="14">
        <v>809</v>
      </c>
      <c r="S4447" s="13" t="s">
        <v>208</v>
      </c>
      <c r="T4447" s="13" t="s">
        <v>209</v>
      </c>
      <c r="U4447" s="33">
        <f t="shared" ca="1" si="828"/>
        <v>45744.56914039352</v>
      </c>
      <c r="V4447" s="13" t="str">
        <f t="shared" si="829"/>
        <v>Bangalore</v>
      </c>
      <c r="W4447" s="13" t="str">
        <f t="shared" si="830"/>
        <v>RI</v>
      </c>
      <c r="X4447" s="13">
        <f t="shared" si="831"/>
        <v>17</v>
      </c>
      <c r="Y4447" s="13" t="str">
        <f>IFERROR(VLOOKUP(C4447,ReceivingTeam[],2,FALSE),"HelpDesk")</f>
        <v>HelpDesk</v>
      </c>
      <c r="Z4447" s="67">
        <f t="shared" si="832"/>
        <v>44893.534942129598</v>
      </c>
      <c r="AA4447" s="68">
        <f t="shared" si="833"/>
        <v>44891</v>
      </c>
      <c r="AB4447" s="69" t="b">
        <f t="shared" si="834"/>
        <v>1</v>
      </c>
      <c r="AC4447" s="70">
        <f t="shared" si="835"/>
        <v>0.5</v>
      </c>
      <c r="AD4447" s="67">
        <f t="shared" si="836"/>
        <v>44893.534942129598</v>
      </c>
      <c r="AE4447" s="67">
        <f>VLOOKUP(V4447,'Branch Wise Work Timelines'!C:G,3,FALSE)+AA4447</f>
        <v>44891.416666666664</v>
      </c>
      <c r="AF4447" s="67">
        <f>IF(V4447="Bangalore",VLOOKUP(V4447,'Branch Wise Work Timelines'!C:G,4,FALSE)+AA4447+1,IF(V4447="Mumbai",VLOOKUP(V4447,'Branch Wise Work Timelines'!C:G,4,FALSE)+AA4447+1,VLOOKUP(V4447,'Branch Wise Work Timelines'!C:G,4,FALSE)+AA4447))</f>
        <v>44892.104166666664</v>
      </c>
      <c r="AG4447" s="67">
        <f>WORKDAY.INTL(AA4447,1,11)+VLOOKUP(V4447,'Branch Wise Work Timelines'!C:G,3,FALSE)</f>
        <v>44893.416666666664</v>
      </c>
      <c r="AH4447" s="69" t="str">
        <f t="shared" si="837"/>
        <v>Met</v>
      </c>
      <c r="AI4447" s="69">
        <f t="shared" ca="1" si="838"/>
        <v>20425</v>
      </c>
      <c r="AJ4447" s="69" t="str">
        <f ca="1">IF(AI4447&lt;0,"0-12",IFERROR(VLOOKUP(AI4447,Breakup[],2,FALSE),"&gt;24"))</f>
        <v>&gt;24</v>
      </c>
      <c r="AK4447" s="69" t="str">
        <f>VLOOKUP(V4447,Master!B:D,3,FALSE)</f>
        <v>South</v>
      </c>
      <c r="AL4447" s="69" t="str">
        <f t="shared" si="839"/>
        <v>Bangalore</v>
      </c>
    </row>
    <row r="4448" spans="1:38">
      <c r="A4448" s="14" t="s">
        <v>9225</v>
      </c>
      <c r="B4448" s="54">
        <v>44701.734190706004</v>
      </c>
      <c r="C4448" s="13" t="s">
        <v>110</v>
      </c>
      <c r="D4448" s="13">
        <v>1610</v>
      </c>
      <c r="E4448" s="13" t="s">
        <v>9226</v>
      </c>
      <c r="F4448" s="13" t="s">
        <v>33</v>
      </c>
      <c r="G4448" s="14">
        <v>1653058722519</v>
      </c>
      <c r="H4448" s="55">
        <v>0.208645833333333</v>
      </c>
      <c r="I4448" s="33">
        <v>44886.2086458333</v>
      </c>
      <c r="J4448" s="58">
        <v>44886</v>
      </c>
      <c r="K4448" s="13" t="s">
        <v>263</v>
      </c>
      <c r="L4448" s="13" t="s">
        <v>69</v>
      </c>
      <c r="M4448" s="13" t="s">
        <v>101</v>
      </c>
      <c r="N4448" s="13" t="s">
        <v>215</v>
      </c>
      <c r="O4448" s="33" t="s">
        <v>38</v>
      </c>
      <c r="P4448" s="58" t="s">
        <v>38</v>
      </c>
      <c r="Q4448" s="33" t="s">
        <v>207</v>
      </c>
      <c r="R4448" s="14" t="s">
        <v>38</v>
      </c>
      <c r="S4448" s="13" t="s">
        <v>208</v>
      </c>
      <c r="T4448" s="13" t="s">
        <v>209</v>
      </c>
      <c r="U4448" s="33">
        <f t="shared" ca="1" si="828"/>
        <v>45744.56914039352</v>
      </c>
      <c r="V4448" s="13" t="str">
        <f t="shared" si="829"/>
        <v>Mumbai</v>
      </c>
      <c r="W4448" s="13" t="str">
        <f t="shared" si="830"/>
        <v>RI</v>
      </c>
      <c r="X4448" s="13">
        <f t="shared" si="831"/>
        <v>5</v>
      </c>
      <c r="Y4448" s="13" t="str">
        <f>IFERROR(VLOOKUP(C4448,ReceivingTeam[],2,FALSE),"HelpDesk")</f>
        <v>Branch office</v>
      </c>
      <c r="Z4448" s="67">
        <f t="shared" si="832"/>
        <v>44886.916666666664</v>
      </c>
      <c r="AA4448" s="68">
        <f t="shared" si="833"/>
        <v>44886</v>
      </c>
      <c r="AB4448" s="69" t="b">
        <f t="shared" si="834"/>
        <v>1</v>
      </c>
      <c r="AC4448" s="70">
        <f t="shared" si="835"/>
        <v>0.5</v>
      </c>
      <c r="AD4448" s="67">
        <f t="shared" si="836"/>
        <v>44886.916666666664</v>
      </c>
      <c r="AE4448" s="67">
        <f>VLOOKUP(V4448,'Branch Wise Work Timelines'!C:G,3,FALSE)+AA4448</f>
        <v>44886.416666666664</v>
      </c>
      <c r="AF4448" s="67">
        <f>IF(V4448="Bangalore",VLOOKUP(V4448,'Branch Wise Work Timelines'!C:G,4,FALSE)+AA4448+1,IF(V4448="Mumbai",VLOOKUP(V4448,'Branch Wise Work Timelines'!C:G,4,FALSE)+AA4448+1,VLOOKUP(V4448,'Branch Wise Work Timelines'!C:G,4,FALSE)+AA4448))</f>
        <v>44887.25</v>
      </c>
      <c r="AG4448" s="67">
        <f>WORKDAY.INTL(AA4448,1,11)+VLOOKUP(V4448,'Branch Wise Work Timelines'!C:G,3,FALSE)</f>
        <v>44887.416666666664</v>
      </c>
      <c r="AH4448" s="69" t="str">
        <f t="shared" ca="1" si="837"/>
        <v>Out of TAT</v>
      </c>
      <c r="AI4448" s="69">
        <f t="shared" ca="1" si="838"/>
        <v>20584</v>
      </c>
      <c r="AJ4448" s="69" t="str">
        <f ca="1">IF(AI4448&lt;0,"0-12",IFERROR(VLOOKUP(AI4448,Breakup[],2,FALSE),"&gt;24"))</f>
        <v>&gt;24</v>
      </c>
      <c r="AK4448" s="69" t="str">
        <f>VLOOKUP(V4448,Master!B:D,3,FALSE)</f>
        <v>East</v>
      </c>
      <c r="AL4448" s="69" t="str">
        <f t="shared" si="839"/>
        <v>Mumbai</v>
      </c>
    </row>
    <row r="4449" spans="1:38">
      <c r="A4449" s="14" t="s">
        <v>9227</v>
      </c>
      <c r="B4449" s="54">
        <v>44701.718442442099</v>
      </c>
      <c r="C4449" s="13" t="s">
        <v>404</v>
      </c>
      <c r="D4449" s="13">
        <v>1291</v>
      </c>
      <c r="E4449" s="13" t="s">
        <v>9228</v>
      </c>
      <c r="F4449" s="13" t="s">
        <v>15</v>
      </c>
      <c r="G4449" s="14">
        <v>1653049223395</v>
      </c>
      <c r="H4449" s="55">
        <v>0.466597222222222</v>
      </c>
      <c r="I4449" s="33">
        <v>44889.466597222199</v>
      </c>
      <c r="J4449" s="58">
        <v>44889</v>
      </c>
      <c r="K4449" s="13" t="s">
        <v>213</v>
      </c>
      <c r="L4449" s="13" t="s">
        <v>30</v>
      </c>
      <c r="M4449" s="13" t="s">
        <v>214</v>
      </c>
      <c r="N4449" s="13" t="s">
        <v>215</v>
      </c>
      <c r="O4449" s="33" t="s">
        <v>38</v>
      </c>
      <c r="P4449" s="58" t="s">
        <v>38</v>
      </c>
      <c r="Q4449" s="33" t="s">
        <v>207</v>
      </c>
      <c r="R4449" s="14" t="s">
        <v>38</v>
      </c>
      <c r="S4449" s="13" t="s">
        <v>216</v>
      </c>
      <c r="T4449" s="13" t="s">
        <v>217</v>
      </c>
      <c r="U4449" s="33">
        <f t="shared" ca="1" si="828"/>
        <v>45744.56914039352</v>
      </c>
      <c r="V4449" s="13" t="str">
        <f t="shared" si="829"/>
        <v>Bangalore</v>
      </c>
      <c r="W4449" s="13" t="str">
        <f t="shared" si="830"/>
        <v>CLS</v>
      </c>
      <c r="X4449" s="13">
        <f t="shared" si="831"/>
        <v>11</v>
      </c>
      <c r="Y4449" s="13" t="str">
        <f>IFERROR(VLOOKUP(C4449,ReceivingTeam[],2,FALSE),"HelpDesk")</f>
        <v>HelpDesk</v>
      </c>
      <c r="Z4449" s="67">
        <f t="shared" si="832"/>
        <v>44889.966597222199</v>
      </c>
      <c r="AA4449" s="68">
        <f t="shared" si="833"/>
        <v>44889</v>
      </c>
      <c r="AB4449" s="69" t="b">
        <f t="shared" si="834"/>
        <v>1</v>
      </c>
      <c r="AC4449" s="70">
        <f t="shared" si="835"/>
        <v>0.5</v>
      </c>
      <c r="AD4449" s="67">
        <f t="shared" si="836"/>
        <v>44889.966597222199</v>
      </c>
      <c r="AE4449" s="67">
        <f>VLOOKUP(V4449,'Branch Wise Work Timelines'!C:G,3,FALSE)+AA4449</f>
        <v>44889.416666666664</v>
      </c>
      <c r="AF4449" s="67">
        <f>IF(V4449="Bangalore",VLOOKUP(V4449,'Branch Wise Work Timelines'!C:G,4,FALSE)+AA4449+1,IF(V4449="Mumbai",VLOOKUP(V4449,'Branch Wise Work Timelines'!C:G,4,FALSE)+AA4449+1,VLOOKUP(V4449,'Branch Wise Work Timelines'!C:G,4,FALSE)+AA4449))</f>
        <v>44890.104166666664</v>
      </c>
      <c r="AG4449" s="67">
        <f>WORKDAY.INTL(AA4449,1,11)+VLOOKUP(V4449,'Branch Wise Work Timelines'!C:G,3,FALSE)</f>
        <v>44890.416666666664</v>
      </c>
      <c r="AH4449" s="69" t="str">
        <f t="shared" ca="1" si="837"/>
        <v>Out of TAT</v>
      </c>
      <c r="AI4449" s="69">
        <f t="shared" ca="1" si="838"/>
        <v>20511</v>
      </c>
      <c r="AJ4449" s="69" t="str">
        <f ca="1">IF(AI4449&lt;0,"0-12",IFERROR(VLOOKUP(AI4449,Breakup[],2,FALSE),"&gt;24"))</f>
        <v>&gt;24</v>
      </c>
      <c r="AK4449" s="69" t="str">
        <f>VLOOKUP(V4449,Master!B:D,3,FALSE)</f>
        <v>South</v>
      </c>
      <c r="AL4449" s="69" t="str">
        <f t="shared" si="839"/>
        <v>Bangalore-CLS</v>
      </c>
    </row>
    <row r="4450" spans="1:38">
      <c r="A4450" s="14" t="s">
        <v>9229</v>
      </c>
      <c r="B4450" s="54">
        <v>44701.738801192099</v>
      </c>
      <c r="C4450" s="13" t="s">
        <v>435</v>
      </c>
      <c r="D4450" s="13">
        <v>480</v>
      </c>
      <c r="E4450" s="13" t="s">
        <v>9230</v>
      </c>
      <c r="F4450" s="13" t="s">
        <v>33</v>
      </c>
      <c r="G4450" s="14">
        <v>1653048837146</v>
      </c>
      <c r="H4450" s="55">
        <v>9.1064814814814807E-2</v>
      </c>
      <c r="I4450" s="33">
        <v>44883.091064814798</v>
      </c>
      <c r="J4450" s="58">
        <v>44883</v>
      </c>
      <c r="K4450" s="13" t="s">
        <v>437</v>
      </c>
      <c r="L4450" s="13" t="s">
        <v>12</v>
      </c>
      <c r="M4450" s="13" t="s">
        <v>435</v>
      </c>
      <c r="N4450" s="13" t="s">
        <v>215</v>
      </c>
      <c r="O4450" s="33" t="s">
        <v>38</v>
      </c>
      <c r="P4450" s="58" t="s">
        <v>38</v>
      </c>
      <c r="Q4450" s="33" t="s">
        <v>207</v>
      </c>
      <c r="R4450" s="14" t="s">
        <v>38</v>
      </c>
      <c r="S4450" s="13" t="s">
        <v>208</v>
      </c>
      <c r="T4450" s="13" t="s">
        <v>209</v>
      </c>
      <c r="U4450" s="33">
        <f t="shared" ca="1" si="828"/>
        <v>45744.56914039352</v>
      </c>
      <c r="V4450" s="13" t="str">
        <f t="shared" si="829"/>
        <v>Ahmedabad</v>
      </c>
      <c r="W4450" s="13" t="str">
        <f t="shared" si="830"/>
        <v>RI</v>
      </c>
      <c r="X4450" s="13">
        <f t="shared" si="831"/>
        <v>2</v>
      </c>
      <c r="Y4450" s="13" t="str">
        <f>IFERROR(VLOOKUP(C4450,ReceivingTeam[],2,FALSE),"HelpDesk")</f>
        <v>HelpDesk</v>
      </c>
      <c r="Z4450" s="67">
        <f t="shared" si="832"/>
        <v>44884.562499999993</v>
      </c>
      <c r="AA4450" s="68">
        <f t="shared" si="833"/>
        <v>44883</v>
      </c>
      <c r="AB4450" s="69" t="b">
        <f t="shared" si="834"/>
        <v>1</v>
      </c>
      <c r="AC4450" s="70">
        <f t="shared" si="835"/>
        <v>0.5</v>
      </c>
      <c r="AD4450" s="67">
        <f t="shared" si="836"/>
        <v>44884.562499999993</v>
      </c>
      <c r="AE4450" s="67">
        <f>VLOOKUP(V4450,'Branch Wise Work Timelines'!C:G,3,FALSE)+AA4450</f>
        <v>44883.416666666664</v>
      </c>
      <c r="AF4450" s="67">
        <f>IF(V4450="Bangalore",VLOOKUP(V4450,'Branch Wise Work Timelines'!C:G,4,FALSE)+AA4450+1,IF(V4450="Mumbai",VLOOKUP(V4450,'Branch Wise Work Timelines'!C:G,4,FALSE)+AA4450+1,VLOOKUP(V4450,'Branch Wise Work Timelines'!C:G,4,FALSE)+AA4450))</f>
        <v>44883.770833333336</v>
      </c>
      <c r="AG4450" s="67">
        <f>WORKDAY.INTL(AA4450,1,11)+VLOOKUP(V4450,'Branch Wise Work Timelines'!C:G,3,FALSE)</f>
        <v>44884.416666666664</v>
      </c>
      <c r="AH4450" s="69" t="str">
        <f t="shared" ca="1" si="837"/>
        <v>Out of TAT</v>
      </c>
      <c r="AI4450" s="69">
        <f t="shared" ca="1" si="838"/>
        <v>20641</v>
      </c>
      <c r="AJ4450" s="69" t="str">
        <f ca="1">IF(AI4450&lt;0,"0-12",IFERROR(VLOOKUP(AI4450,Breakup[],2,FALSE),"&gt;24"))</f>
        <v>&gt;24</v>
      </c>
      <c r="AK4450" s="69" t="str">
        <f>VLOOKUP(V4450,Master!B:D,3,FALSE)</f>
        <v>North</v>
      </c>
      <c r="AL4450" s="69" t="str">
        <f t="shared" si="839"/>
        <v>Ahmedabad</v>
      </c>
    </row>
    <row r="4451" spans="1:38">
      <c r="A4451" s="14" t="s">
        <v>9231</v>
      </c>
      <c r="B4451" s="54">
        <v>44701.737426307896</v>
      </c>
      <c r="C4451" s="13" t="s">
        <v>435</v>
      </c>
      <c r="D4451" s="13">
        <v>831</v>
      </c>
      <c r="E4451" s="13" t="s">
        <v>9232</v>
      </c>
      <c r="F4451" s="13" t="s">
        <v>46</v>
      </c>
      <c r="G4451" s="14">
        <v>1653048837146</v>
      </c>
      <c r="H4451" s="55">
        <v>7.0023148148148197E-3</v>
      </c>
      <c r="I4451" s="33">
        <v>44883.0070023148</v>
      </c>
      <c r="J4451" s="58">
        <v>44883</v>
      </c>
      <c r="K4451" s="13" t="s">
        <v>437</v>
      </c>
      <c r="L4451" s="13" t="s">
        <v>12</v>
      </c>
      <c r="M4451" s="13" t="s">
        <v>435</v>
      </c>
      <c r="N4451" s="13" t="s">
        <v>215</v>
      </c>
      <c r="O4451" s="33" t="s">
        <v>38</v>
      </c>
      <c r="P4451" s="58" t="s">
        <v>38</v>
      </c>
      <c r="Q4451" s="33" t="s">
        <v>207</v>
      </c>
      <c r="R4451" s="14" t="s">
        <v>38</v>
      </c>
      <c r="S4451" s="13" t="s">
        <v>208</v>
      </c>
      <c r="T4451" s="13" t="s">
        <v>209</v>
      </c>
      <c r="U4451" s="33">
        <f t="shared" ca="1" si="828"/>
        <v>45744.56914039352</v>
      </c>
      <c r="V4451" s="13" t="str">
        <f t="shared" si="829"/>
        <v>Ahmedabad</v>
      </c>
      <c r="W4451" s="13" t="str">
        <f t="shared" si="830"/>
        <v>RI</v>
      </c>
      <c r="X4451" s="13">
        <f t="shared" si="831"/>
        <v>0</v>
      </c>
      <c r="Y4451" s="13" t="str">
        <f>IFERROR(VLOOKUP(C4451,ReceivingTeam[],2,FALSE),"HelpDesk")</f>
        <v>HelpDesk</v>
      </c>
      <c r="Z4451" s="67">
        <f t="shared" si="832"/>
        <v>44884.562499999993</v>
      </c>
      <c r="AA4451" s="68">
        <f t="shared" si="833"/>
        <v>44883</v>
      </c>
      <c r="AB4451" s="69" t="b">
        <f t="shared" si="834"/>
        <v>1</v>
      </c>
      <c r="AC4451" s="70">
        <f t="shared" si="835"/>
        <v>0.5</v>
      </c>
      <c r="AD4451" s="67">
        <f t="shared" si="836"/>
        <v>44884.562499999993</v>
      </c>
      <c r="AE4451" s="67">
        <f>VLOOKUP(V4451,'Branch Wise Work Timelines'!C:G,3,FALSE)+AA4451</f>
        <v>44883.416666666664</v>
      </c>
      <c r="AF4451" s="67">
        <f>IF(V4451="Bangalore",VLOOKUP(V4451,'Branch Wise Work Timelines'!C:G,4,FALSE)+AA4451+1,IF(V4451="Mumbai",VLOOKUP(V4451,'Branch Wise Work Timelines'!C:G,4,FALSE)+AA4451+1,VLOOKUP(V4451,'Branch Wise Work Timelines'!C:G,4,FALSE)+AA4451))</f>
        <v>44883.770833333336</v>
      </c>
      <c r="AG4451" s="67">
        <f>WORKDAY.INTL(AA4451,1,11)+VLOOKUP(V4451,'Branch Wise Work Timelines'!C:G,3,FALSE)</f>
        <v>44884.416666666664</v>
      </c>
      <c r="AH4451" s="69" t="str">
        <f t="shared" ca="1" si="837"/>
        <v>Out of TAT</v>
      </c>
      <c r="AI4451" s="69">
        <f t="shared" ca="1" si="838"/>
        <v>20641</v>
      </c>
      <c r="AJ4451" s="69" t="str">
        <f ca="1">IF(AI4451&lt;0,"0-12",IFERROR(VLOOKUP(AI4451,Breakup[],2,FALSE),"&gt;24"))</f>
        <v>&gt;24</v>
      </c>
      <c r="AK4451" s="69" t="str">
        <f>VLOOKUP(V4451,Master!B:D,3,FALSE)</f>
        <v>North</v>
      </c>
      <c r="AL4451" s="69" t="str">
        <f t="shared" si="839"/>
        <v>Ahmedabad</v>
      </c>
    </row>
    <row r="4452" spans="1:38">
      <c r="A4452" s="14" t="s">
        <v>9233</v>
      </c>
      <c r="B4452" s="54">
        <v>44701.680605057903</v>
      </c>
      <c r="C4452" s="13" t="s">
        <v>506</v>
      </c>
      <c r="D4452" s="13">
        <v>369</v>
      </c>
      <c r="E4452" s="13" t="s">
        <v>9234</v>
      </c>
      <c r="F4452" s="13" t="s">
        <v>15</v>
      </c>
      <c r="G4452" s="14">
        <v>1653051626097</v>
      </c>
      <c r="H4452" s="55">
        <v>0.499305555555556</v>
      </c>
      <c r="I4452" s="33">
        <v>44890.499305555597</v>
      </c>
      <c r="J4452" s="58">
        <v>44890</v>
      </c>
      <c r="K4452" s="13" t="s">
        <v>213</v>
      </c>
      <c r="L4452" s="13" t="s">
        <v>30</v>
      </c>
      <c r="M4452" s="13" t="s">
        <v>214</v>
      </c>
      <c r="N4452" s="13" t="s">
        <v>206</v>
      </c>
      <c r="O4452" s="33" t="s">
        <v>38</v>
      </c>
      <c r="P4452" s="58" t="s">
        <v>38</v>
      </c>
      <c r="Q4452" s="33" t="s">
        <v>207</v>
      </c>
      <c r="R4452" s="14" t="s">
        <v>38</v>
      </c>
      <c r="S4452" s="13" t="s">
        <v>216</v>
      </c>
      <c r="T4452" s="13" t="s">
        <v>217</v>
      </c>
      <c r="U4452" s="33">
        <f t="shared" ca="1" si="828"/>
        <v>45744.56914039352</v>
      </c>
      <c r="V4452" s="13" t="str">
        <f t="shared" si="829"/>
        <v>Bangalore</v>
      </c>
      <c r="W4452" s="13" t="str">
        <f t="shared" si="830"/>
        <v>CLS</v>
      </c>
      <c r="X4452" s="13">
        <f t="shared" si="831"/>
        <v>11</v>
      </c>
      <c r="Y4452" s="13" t="str">
        <f>IFERROR(VLOOKUP(C4452,ReceivingTeam[],2,FALSE),"HelpDesk")</f>
        <v>HelpDesk</v>
      </c>
      <c r="Z4452" s="67">
        <f t="shared" si="832"/>
        <v>44890.999305555597</v>
      </c>
      <c r="AA4452" s="68">
        <f t="shared" si="833"/>
        <v>44890</v>
      </c>
      <c r="AB4452" s="69" t="b">
        <f t="shared" si="834"/>
        <v>1</v>
      </c>
      <c r="AC4452" s="70">
        <f t="shared" si="835"/>
        <v>0.5</v>
      </c>
      <c r="AD4452" s="67">
        <f t="shared" si="836"/>
        <v>44890.999305555597</v>
      </c>
      <c r="AE4452" s="67">
        <f>VLOOKUP(V4452,'Branch Wise Work Timelines'!C:G,3,FALSE)+AA4452</f>
        <v>44890.416666666664</v>
      </c>
      <c r="AF4452" s="67">
        <f>IF(V4452="Bangalore",VLOOKUP(V4452,'Branch Wise Work Timelines'!C:G,4,FALSE)+AA4452+1,IF(V4452="Mumbai",VLOOKUP(V4452,'Branch Wise Work Timelines'!C:G,4,FALSE)+AA4452+1,VLOOKUP(V4452,'Branch Wise Work Timelines'!C:G,4,FALSE)+AA4452))</f>
        <v>44891.104166666664</v>
      </c>
      <c r="AG4452" s="67">
        <f>WORKDAY.INTL(AA4452,1,11)+VLOOKUP(V4452,'Branch Wise Work Timelines'!C:G,3,FALSE)</f>
        <v>44891.416666666664</v>
      </c>
      <c r="AH4452" s="69" t="str">
        <f t="shared" ca="1" si="837"/>
        <v>Out of TAT</v>
      </c>
      <c r="AI4452" s="69">
        <f t="shared" ca="1" si="838"/>
        <v>20486</v>
      </c>
      <c r="AJ4452" s="69" t="str">
        <f ca="1">IF(AI4452&lt;0,"0-12",IFERROR(VLOOKUP(AI4452,Breakup[],2,FALSE),"&gt;24"))</f>
        <v>&gt;24</v>
      </c>
      <c r="AK4452" s="69" t="str">
        <f>VLOOKUP(V4452,Master!B:D,3,FALSE)</f>
        <v>South</v>
      </c>
      <c r="AL4452" s="69" t="str">
        <f t="shared" si="839"/>
        <v>Bangalore-CLS</v>
      </c>
    </row>
    <row r="4453" spans="1:38">
      <c r="A4453" s="14" t="s">
        <v>9235</v>
      </c>
      <c r="B4453" s="54">
        <v>44701.695690544002</v>
      </c>
      <c r="C4453" s="13" t="s">
        <v>506</v>
      </c>
      <c r="D4453" s="13">
        <v>1634</v>
      </c>
      <c r="E4453" s="13" t="s">
        <v>9236</v>
      </c>
      <c r="F4453" s="13" t="s">
        <v>15</v>
      </c>
      <c r="G4453" s="14">
        <v>1653048896111</v>
      </c>
      <c r="H4453" s="55">
        <v>0.54942129629629599</v>
      </c>
      <c r="I4453" s="33">
        <v>44888.549421296302</v>
      </c>
      <c r="J4453" s="58">
        <v>44888</v>
      </c>
      <c r="K4453" s="13" t="s">
        <v>213</v>
      </c>
      <c r="L4453" s="13" t="s">
        <v>30</v>
      </c>
      <c r="M4453" s="13" t="s">
        <v>75</v>
      </c>
      <c r="N4453" s="13" t="s">
        <v>206</v>
      </c>
      <c r="O4453" s="33" t="s">
        <v>38</v>
      </c>
      <c r="P4453" s="58" t="s">
        <v>38</v>
      </c>
      <c r="Q4453" s="33" t="s">
        <v>207</v>
      </c>
      <c r="R4453" s="14" t="s">
        <v>38</v>
      </c>
      <c r="S4453" s="13" t="s">
        <v>216</v>
      </c>
      <c r="T4453" s="13" t="s">
        <v>217</v>
      </c>
      <c r="U4453" s="33">
        <f t="shared" ca="1" si="828"/>
        <v>45744.56914039352</v>
      </c>
      <c r="V4453" s="13" t="str">
        <f t="shared" si="829"/>
        <v>Bangalore</v>
      </c>
      <c r="W4453" s="13" t="str">
        <f t="shared" si="830"/>
        <v>CLS</v>
      </c>
      <c r="X4453" s="13">
        <f t="shared" si="831"/>
        <v>13</v>
      </c>
      <c r="Y4453" s="13" t="str">
        <f>IFERROR(VLOOKUP(C4453,ReceivingTeam[],2,FALSE),"HelpDesk")</f>
        <v>HelpDesk</v>
      </c>
      <c r="Z4453" s="67">
        <f t="shared" si="832"/>
        <v>44889.049421296302</v>
      </c>
      <c r="AA4453" s="68">
        <f t="shared" si="833"/>
        <v>44888</v>
      </c>
      <c r="AB4453" s="69" t="b">
        <f t="shared" si="834"/>
        <v>1</v>
      </c>
      <c r="AC4453" s="70">
        <f t="shared" si="835"/>
        <v>0.5</v>
      </c>
      <c r="AD4453" s="67">
        <f t="shared" si="836"/>
        <v>44889.049421296302</v>
      </c>
      <c r="AE4453" s="67">
        <f>VLOOKUP(V4453,'Branch Wise Work Timelines'!C:G,3,FALSE)+AA4453</f>
        <v>44888.416666666664</v>
      </c>
      <c r="AF4453" s="67">
        <f>IF(V4453="Bangalore",VLOOKUP(V4453,'Branch Wise Work Timelines'!C:G,4,FALSE)+AA4453+1,IF(V4453="Mumbai",VLOOKUP(V4453,'Branch Wise Work Timelines'!C:G,4,FALSE)+AA4453+1,VLOOKUP(V4453,'Branch Wise Work Timelines'!C:G,4,FALSE)+AA4453))</f>
        <v>44889.104166666664</v>
      </c>
      <c r="AG4453" s="67">
        <f>WORKDAY.INTL(AA4453,1,11)+VLOOKUP(V4453,'Branch Wise Work Timelines'!C:G,3,FALSE)</f>
        <v>44889.416666666664</v>
      </c>
      <c r="AH4453" s="69" t="str">
        <f t="shared" ca="1" si="837"/>
        <v>Out of TAT</v>
      </c>
      <c r="AI4453" s="69">
        <f t="shared" ca="1" si="838"/>
        <v>20533</v>
      </c>
      <c r="AJ4453" s="69" t="str">
        <f ca="1">IF(AI4453&lt;0,"0-12",IFERROR(VLOOKUP(AI4453,Breakup[],2,FALSE),"&gt;24"))</f>
        <v>&gt;24</v>
      </c>
      <c r="AK4453" s="69" t="str">
        <f>VLOOKUP(V4453,Master!B:D,3,FALSE)</f>
        <v>South</v>
      </c>
      <c r="AL4453" s="69" t="str">
        <f t="shared" si="839"/>
        <v>Bangalore-CLS</v>
      </c>
    </row>
    <row r="4454" spans="1:38">
      <c r="A4454" s="14" t="s">
        <v>9237</v>
      </c>
      <c r="B4454" s="54">
        <v>44701.8360529282</v>
      </c>
      <c r="C4454" s="13" t="s">
        <v>6284</v>
      </c>
      <c r="D4454" s="13">
        <v>168</v>
      </c>
      <c r="E4454" s="13" t="s">
        <v>9238</v>
      </c>
      <c r="F4454" s="13" t="s">
        <v>33</v>
      </c>
      <c r="G4454" s="14">
        <v>1653058269490</v>
      </c>
      <c r="H4454" s="55">
        <v>0.71945601851851804</v>
      </c>
      <c r="I4454" s="33">
        <v>44888.719456018502</v>
      </c>
      <c r="J4454" s="58">
        <v>44888</v>
      </c>
      <c r="K4454" s="13" t="s">
        <v>213</v>
      </c>
      <c r="L4454" s="13" t="s">
        <v>30</v>
      </c>
      <c r="M4454" s="13" t="s">
        <v>282</v>
      </c>
      <c r="N4454" s="13" t="s">
        <v>206</v>
      </c>
      <c r="O4454" s="33" t="s">
        <v>38</v>
      </c>
      <c r="P4454" s="58" t="s">
        <v>38</v>
      </c>
      <c r="Q4454" s="33" t="s">
        <v>207</v>
      </c>
      <c r="R4454" s="14" t="s">
        <v>38</v>
      </c>
      <c r="S4454" s="13" t="s">
        <v>216</v>
      </c>
      <c r="T4454" s="13" t="s">
        <v>217</v>
      </c>
      <c r="U4454" s="33">
        <f t="shared" ca="1" si="828"/>
        <v>45744.56914039352</v>
      </c>
      <c r="V4454" s="13" t="str">
        <f t="shared" si="829"/>
        <v>Bangalore</v>
      </c>
      <c r="W4454" s="13" t="str">
        <f t="shared" si="830"/>
        <v>RI</v>
      </c>
      <c r="X4454" s="13">
        <f t="shared" si="831"/>
        <v>17</v>
      </c>
      <c r="Y4454" s="13" t="str">
        <f>IFERROR(VLOOKUP(C4454,ReceivingTeam[],2,FALSE),"HelpDesk")</f>
        <v>HelpDesk</v>
      </c>
      <c r="Z4454" s="67">
        <f t="shared" si="832"/>
        <v>44889.531956018502</v>
      </c>
      <c r="AA4454" s="68">
        <f t="shared" si="833"/>
        <v>44888</v>
      </c>
      <c r="AB4454" s="69" t="b">
        <f t="shared" si="834"/>
        <v>1</v>
      </c>
      <c r="AC4454" s="70">
        <f t="shared" si="835"/>
        <v>0.5</v>
      </c>
      <c r="AD4454" s="67">
        <f t="shared" si="836"/>
        <v>44889.531956018502</v>
      </c>
      <c r="AE4454" s="67">
        <f>VLOOKUP(V4454,'Branch Wise Work Timelines'!C:G,3,FALSE)+AA4454</f>
        <v>44888.416666666664</v>
      </c>
      <c r="AF4454" s="67">
        <f>IF(V4454="Bangalore",VLOOKUP(V4454,'Branch Wise Work Timelines'!C:G,4,FALSE)+AA4454+1,IF(V4454="Mumbai",VLOOKUP(V4454,'Branch Wise Work Timelines'!C:G,4,FALSE)+AA4454+1,VLOOKUP(V4454,'Branch Wise Work Timelines'!C:G,4,FALSE)+AA4454))</f>
        <v>44889.104166666664</v>
      </c>
      <c r="AG4454" s="67">
        <f>WORKDAY.INTL(AA4454,1,11)+VLOOKUP(V4454,'Branch Wise Work Timelines'!C:G,3,FALSE)</f>
        <v>44889.416666666664</v>
      </c>
      <c r="AH4454" s="69" t="str">
        <f t="shared" ca="1" si="837"/>
        <v>Out of TAT</v>
      </c>
      <c r="AI4454" s="69">
        <f t="shared" ca="1" si="838"/>
        <v>20521</v>
      </c>
      <c r="AJ4454" s="69" t="str">
        <f ca="1">IF(AI4454&lt;0,"0-12",IFERROR(VLOOKUP(AI4454,Breakup[],2,FALSE),"&gt;24"))</f>
        <v>&gt;24</v>
      </c>
      <c r="AK4454" s="69" t="str">
        <f>VLOOKUP(V4454,Master!B:D,3,FALSE)</f>
        <v>South</v>
      </c>
      <c r="AL4454" s="69" t="str">
        <f t="shared" si="839"/>
        <v>Bangalore</v>
      </c>
    </row>
    <row r="4455" spans="1:38">
      <c r="A4455" s="14" t="s">
        <v>9239</v>
      </c>
      <c r="B4455" s="54">
        <v>44701.679373877298</v>
      </c>
      <c r="C4455" s="13" t="s">
        <v>583</v>
      </c>
      <c r="D4455" s="13">
        <v>442</v>
      </c>
      <c r="E4455" s="13" t="s">
        <v>9240</v>
      </c>
      <c r="F4455" s="13" t="s">
        <v>15</v>
      </c>
      <c r="G4455" s="14">
        <v>1653047338901</v>
      </c>
      <c r="H4455" s="55">
        <v>0.58574074074074101</v>
      </c>
      <c r="I4455" s="33">
        <v>44887.585740740702</v>
      </c>
      <c r="J4455" s="58">
        <v>44887</v>
      </c>
      <c r="K4455" s="13" t="s">
        <v>213</v>
      </c>
      <c r="L4455" s="13" t="s">
        <v>30</v>
      </c>
      <c r="M4455" s="13" t="s">
        <v>75</v>
      </c>
      <c r="N4455" s="13" t="s">
        <v>206</v>
      </c>
      <c r="O4455" s="33" t="s">
        <v>38</v>
      </c>
      <c r="P4455" s="58" t="s">
        <v>38</v>
      </c>
      <c r="Q4455" s="33" t="s">
        <v>207</v>
      </c>
      <c r="R4455" s="14" t="s">
        <v>38</v>
      </c>
      <c r="S4455" s="13" t="s">
        <v>208</v>
      </c>
      <c r="T4455" s="13" t="s">
        <v>209</v>
      </c>
      <c r="U4455" s="33">
        <f t="shared" ca="1" si="828"/>
        <v>45744.56914039352</v>
      </c>
      <c r="V4455" s="13" t="str">
        <f t="shared" si="829"/>
        <v>Bangalore</v>
      </c>
      <c r="W4455" s="13" t="str">
        <f t="shared" si="830"/>
        <v>CLS</v>
      </c>
      <c r="X4455" s="13">
        <f t="shared" si="831"/>
        <v>14</v>
      </c>
      <c r="Y4455" s="13" t="str">
        <f>IFERROR(VLOOKUP(C4455,ReceivingTeam[],2,FALSE),"HelpDesk")</f>
        <v>HelpDesk</v>
      </c>
      <c r="Z4455" s="67">
        <f t="shared" si="832"/>
        <v>44888.085740740702</v>
      </c>
      <c r="AA4455" s="68">
        <f t="shared" si="833"/>
        <v>44887</v>
      </c>
      <c r="AB4455" s="69" t="b">
        <f t="shared" si="834"/>
        <v>1</v>
      </c>
      <c r="AC4455" s="70">
        <f t="shared" si="835"/>
        <v>0.5</v>
      </c>
      <c r="AD4455" s="67">
        <f t="shared" si="836"/>
        <v>44888.085740740702</v>
      </c>
      <c r="AE4455" s="67">
        <f>VLOOKUP(V4455,'Branch Wise Work Timelines'!C:G,3,FALSE)+AA4455</f>
        <v>44887.416666666664</v>
      </c>
      <c r="AF4455" s="67">
        <f>IF(V4455="Bangalore",VLOOKUP(V4455,'Branch Wise Work Timelines'!C:G,4,FALSE)+AA4455+1,IF(V4455="Mumbai",VLOOKUP(V4455,'Branch Wise Work Timelines'!C:G,4,FALSE)+AA4455+1,VLOOKUP(V4455,'Branch Wise Work Timelines'!C:G,4,FALSE)+AA4455))</f>
        <v>44888.104166666664</v>
      </c>
      <c r="AG4455" s="67">
        <f>WORKDAY.INTL(AA4455,1,11)+VLOOKUP(V4455,'Branch Wise Work Timelines'!C:G,3,FALSE)</f>
        <v>44888.416666666664</v>
      </c>
      <c r="AH4455" s="69" t="str">
        <f t="shared" ca="1" si="837"/>
        <v>Out of TAT</v>
      </c>
      <c r="AI4455" s="69">
        <f t="shared" ca="1" si="838"/>
        <v>20556</v>
      </c>
      <c r="AJ4455" s="69" t="str">
        <f ca="1">IF(AI4455&lt;0,"0-12",IFERROR(VLOOKUP(AI4455,Breakup[],2,FALSE),"&gt;24"))</f>
        <v>&gt;24</v>
      </c>
      <c r="AK4455" s="69" t="str">
        <f>VLOOKUP(V4455,Master!B:D,3,FALSE)</f>
        <v>South</v>
      </c>
      <c r="AL4455" s="69" t="str">
        <f t="shared" si="839"/>
        <v>Bangalore-CLS</v>
      </c>
    </row>
    <row r="4456" spans="1:38">
      <c r="A4456" s="14" t="s">
        <v>9241</v>
      </c>
      <c r="B4456" s="54">
        <v>44701.728611574101</v>
      </c>
      <c r="C4456" s="13" t="s">
        <v>377</v>
      </c>
      <c r="D4456" s="13">
        <v>1791</v>
      </c>
      <c r="E4456" s="13" t="s">
        <v>9242</v>
      </c>
      <c r="F4456" s="13" t="s">
        <v>15</v>
      </c>
      <c r="G4456" s="14">
        <v>1653050621596</v>
      </c>
      <c r="H4456" s="55">
        <v>0.45613425925925899</v>
      </c>
      <c r="I4456" s="33">
        <v>44882.456134259301</v>
      </c>
      <c r="J4456" s="58">
        <v>44882</v>
      </c>
      <c r="K4456" s="13" t="s">
        <v>213</v>
      </c>
      <c r="L4456" s="13" t="s">
        <v>30</v>
      </c>
      <c r="M4456" s="13" t="s">
        <v>214</v>
      </c>
      <c r="N4456" s="13" t="s">
        <v>206</v>
      </c>
      <c r="O4456" s="33" t="s">
        <v>38</v>
      </c>
      <c r="P4456" s="58" t="s">
        <v>38</v>
      </c>
      <c r="Q4456" s="33" t="s">
        <v>207</v>
      </c>
      <c r="R4456" s="14" t="s">
        <v>38</v>
      </c>
      <c r="S4456" s="13" t="s">
        <v>216</v>
      </c>
      <c r="T4456" s="13" t="s">
        <v>217</v>
      </c>
      <c r="U4456" s="33">
        <f t="shared" ca="1" si="828"/>
        <v>45744.56914039352</v>
      </c>
      <c r="V4456" s="13" t="str">
        <f t="shared" si="829"/>
        <v>Bangalore</v>
      </c>
      <c r="W4456" s="13" t="str">
        <f t="shared" si="830"/>
        <v>CLS</v>
      </c>
      <c r="X4456" s="13">
        <f t="shared" si="831"/>
        <v>10</v>
      </c>
      <c r="Y4456" s="13" t="str">
        <f>IFERROR(VLOOKUP(C4456,ReceivingTeam[],2,FALSE),"HelpDesk")</f>
        <v>HelpDesk</v>
      </c>
      <c r="Z4456" s="67">
        <f t="shared" si="832"/>
        <v>44882.956134259301</v>
      </c>
      <c r="AA4456" s="68">
        <f t="shared" si="833"/>
        <v>44882</v>
      </c>
      <c r="AB4456" s="69" t="b">
        <f t="shared" si="834"/>
        <v>1</v>
      </c>
      <c r="AC4456" s="70">
        <f t="shared" si="835"/>
        <v>0.5</v>
      </c>
      <c r="AD4456" s="67">
        <f t="shared" si="836"/>
        <v>44882.956134259301</v>
      </c>
      <c r="AE4456" s="67">
        <f>VLOOKUP(V4456,'Branch Wise Work Timelines'!C:G,3,FALSE)+AA4456</f>
        <v>44882.416666666664</v>
      </c>
      <c r="AF4456" s="67">
        <f>IF(V4456="Bangalore",VLOOKUP(V4456,'Branch Wise Work Timelines'!C:G,4,FALSE)+AA4456+1,IF(V4456="Mumbai",VLOOKUP(V4456,'Branch Wise Work Timelines'!C:G,4,FALSE)+AA4456+1,VLOOKUP(V4456,'Branch Wise Work Timelines'!C:G,4,FALSE)+AA4456))</f>
        <v>44883.104166666664</v>
      </c>
      <c r="AG4456" s="67">
        <f>WORKDAY.INTL(AA4456,1,11)+VLOOKUP(V4456,'Branch Wise Work Timelines'!C:G,3,FALSE)</f>
        <v>44883.416666666664</v>
      </c>
      <c r="AH4456" s="69" t="str">
        <f t="shared" ca="1" si="837"/>
        <v>Out of TAT</v>
      </c>
      <c r="AI4456" s="69">
        <f t="shared" ca="1" si="838"/>
        <v>20679</v>
      </c>
      <c r="AJ4456" s="69" t="str">
        <f ca="1">IF(AI4456&lt;0,"0-12",IFERROR(VLOOKUP(AI4456,Breakup[],2,FALSE),"&gt;24"))</f>
        <v>&gt;24</v>
      </c>
      <c r="AK4456" s="69" t="str">
        <f>VLOOKUP(V4456,Master!B:D,3,FALSE)</f>
        <v>South</v>
      </c>
      <c r="AL4456" s="69" t="str">
        <f t="shared" si="839"/>
        <v>Bangalore-CLS</v>
      </c>
    </row>
    <row r="4457" spans="1:38">
      <c r="A4457" s="14" t="s">
        <v>9243</v>
      </c>
      <c r="B4457" s="54">
        <v>44701.696519594901</v>
      </c>
      <c r="C4457" s="13" t="s">
        <v>255</v>
      </c>
      <c r="D4457" s="13">
        <v>1800</v>
      </c>
      <c r="E4457" s="13" t="s">
        <v>9244</v>
      </c>
      <c r="F4457" s="13" t="s">
        <v>33</v>
      </c>
      <c r="G4457" s="14">
        <v>1653046829290</v>
      </c>
      <c r="H4457" s="55">
        <v>0.74509259259259297</v>
      </c>
      <c r="I4457" s="33">
        <v>44885.745092592602</v>
      </c>
      <c r="J4457" s="58">
        <v>44885</v>
      </c>
      <c r="K4457" s="13" t="s">
        <v>257</v>
      </c>
      <c r="L4457" s="13" t="s">
        <v>72</v>
      </c>
      <c r="M4457" s="13" t="s">
        <v>255</v>
      </c>
      <c r="N4457" s="13" t="s">
        <v>206</v>
      </c>
      <c r="O4457" s="33" t="s">
        <v>38</v>
      </c>
      <c r="P4457" s="58" t="s">
        <v>38</v>
      </c>
      <c r="Q4457" s="33" t="s">
        <v>207</v>
      </c>
      <c r="R4457" s="14" t="s">
        <v>38</v>
      </c>
      <c r="S4457" s="13" t="s">
        <v>216</v>
      </c>
      <c r="T4457" s="13" t="s">
        <v>217</v>
      </c>
      <c r="U4457" s="33">
        <f t="shared" ca="1" si="828"/>
        <v>45744.56914039352</v>
      </c>
      <c r="V4457" s="13" t="str">
        <f t="shared" si="829"/>
        <v>Pune</v>
      </c>
      <c r="W4457" s="13" t="str">
        <f t="shared" si="830"/>
        <v>RI</v>
      </c>
      <c r="X4457" s="13">
        <f t="shared" si="831"/>
        <v>17</v>
      </c>
      <c r="Y4457" s="13" t="str">
        <f>IFERROR(VLOOKUP(C4457,ReceivingTeam[],2,FALSE),"HelpDesk")</f>
        <v>HelpDesk</v>
      </c>
      <c r="Z4457" s="67">
        <f t="shared" si="832"/>
        <v>44885.895833333336</v>
      </c>
      <c r="AA4457" s="68">
        <f t="shared" si="833"/>
        <v>44885</v>
      </c>
      <c r="AB4457" s="69" t="b">
        <f t="shared" si="834"/>
        <v>0</v>
      </c>
      <c r="AC4457" s="70">
        <f t="shared" si="835"/>
        <v>0.5</v>
      </c>
      <c r="AD4457" s="67">
        <f t="shared" si="836"/>
        <v>44885.895833333336</v>
      </c>
      <c r="AE4457" s="67">
        <f>VLOOKUP(V4457,'Branch Wise Work Timelines'!C:G,3,FALSE)+AA4457</f>
        <v>44885.395833333336</v>
      </c>
      <c r="AF4457" s="67">
        <f>IF(V4457="Bangalore",VLOOKUP(V4457,'Branch Wise Work Timelines'!C:G,4,FALSE)+AA4457+1,IF(V4457="Mumbai",VLOOKUP(V4457,'Branch Wise Work Timelines'!C:G,4,FALSE)+AA4457+1,VLOOKUP(V4457,'Branch Wise Work Timelines'!C:G,4,FALSE)+AA4457))</f>
        <v>44885.770833333336</v>
      </c>
      <c r="AG4457" s="67">
        <f>WORKDAY.INTL(AA4457,1,11)+VLOOKUP(V4457,'Branch Wise Work Timelines'!C:G,3,FALSE)</f>
        <v>44886.395833333336</v>
      </c>
      <c r="AH4457" s="69" t="str">
        <f t="shared" ca="1" si="837"/>
        <v>Out of TAT</v>
      </c>
      <c r="AI4457" s="69">
        <f t="shared" ca="1" si="838"/>
        <v>20609</v>
      </c>
      <c r="AJ4457" s="69" t="str">
        <f ca="1">IF(AI4457&lt;0,"0-12",IFERROR(VLOOKUP(AI4457,Breakup[],2,FALSE),"&gt;24"))</f>
        <v>&gt;24</v>
      </c>
      <c r="AK4457" s="69" t="str">
        <f>VLOOKUP(V4457,Master!B:D,3,FALSE)</f>
        <v>West</v>
      </c>
      <c r="AL4457" s="69" t="str">
        <f t="shared" si="839"/>
        <v>Pune</v>
      </c>
    </row>
    <row r="4458" spans="1:38">
      <c r="A4458" s="14" t="s">
        <v>9245</v>
      </c>
      <c r="B4458" s="54">
        <v>44701.496197569402</v>
      </c>
      <c r="C4458" s="13" t="s">
        <v>7161</v>
      </c>
      <c r="D4458" s="13">
        <v>750</v>
      </c>
      <c r="E4458" s="13" t="s">
        <v>9246</v>
      </c>
      <c r="F4458" s="13" t="s">
        <v>33</v>
      </c>
      <c r="G4458" s="14">
        <v>1653051712314</v>
      </c>
      <c r="H4458" s="55">
        <v>0.19718749999999999</v>
      </c>
      <c r="I4458" s="33">
        <v>44888.197187500002</v>
      </c>
      <c r="J4458" s="58">
        <v>44888</v>
      </c>
      <c r="K4458" s="13" t="s">
        <v>313</v>
      </c>
      <c r="L4458" s="13" t="s">
        <v>60</v>
      </c>
      <c r="M4458" s="13" t="s">
        <v>314</v>
      </c>
      <c r="N4458" s="13" t="s">
        <v>206</v>
      </c>
      <c r="O4458" s="33" t="s">
        <v>38</v>
      </c>
      <c r="P4458" s="58" t="s">
        <v>38</v>
      </c>
      <c r="Q4458" s="33" t="s">
        <v>207</v>
      </c>
      <c r="R4458" s="14" t="s">
        <v>38</v>
      </c>
      <c r="S4458" s="13" t="s">
        <v>208</v>
      </c>
      <c r="T4458" s="13" t="s">
        <v>1059</v>
      </c>
      <c r="U4458" s="33">
        <f t="shared" ca="1" si="828"/>
        <v>45744.56914039352</v>
      </c>
      <c r="V4458" s="13" t="str">
        <f t="shared" si="829"/>
        <v>Hyderabad</v>
      </c>
      <c r="W4458" s="13" t="str">
        <f t="shared" si="830"/>
        <v>RI</v>
      </c>
      <c r="X4458" s="13">
        <f t="shared" si="831"/>
        <v>4</v>
      </c>
      <c r="Y4458" s="13" t="str">
        <f>IFERROR(VLOOKUP(C4458,ReceivingTeam[],2,FALSE),"HelpDesk")</f>
        <v>HelpDesk</v>
      </c>
      <c r="Z4458" s="67">
        <f t="shared" si="832"/>
        <v>44892.062499999993</v>
      </c>
      <c r="AA4458" s="68">
        <f t="shared" si="833"/>
        <v>44888</v>
      </c>
      <c r="AB4458" s="69" t="b">
        <f t="shared" si="834"/>
        <v>1</v>
      </c>
      <c r="AC4458" s="70">
        <f t="shared" si="835"/>
        <v>3</v>
      </c>
      <c r="AD4458" s="67">
        <f t="shared" si="836"/>
        <v>44892.062499999993</v>
      </c>
      <c r="AE4458" s="67">
        <f>VLOOKUP(V4458,'Branch Wise Work Timelines'!C:G,3,FALSE)+AA4458</f>
        <v>44888.416666666664</v>
      </c>
      <c r="AF4458" s="67">
        <f>IF(V4458="Bangalore",VLOOKUP(V4458,'Branch Wise Work Timelines'!C:G,4,FALSE)+AA4458+1,IF(V4458="Mumbai",VLOOKUP(V4458,'Branch Wise Work Timelines'!C:G,4,FALSE)+AA4458+1,VLOOKUP(V4458,'Branch Wise Work Timelines'!C:G,4,FALSE)+AA4458))</f>
        <v>44888.770833333336</v>
      </c>
      <c r="AG4458" s="67">
        <f>WORKDAY.INTL(AA4458,1,11)+VLOOKUP(V4458,'Branch Wise Work Timelines'!C:G,3,FALSE)</f>
        <v>44889.416666666664</v>
      </c>
      <c r="AH4458" s="69" t="str">
        <f t="shared" ca="1" si="837"/>
        <v>Out of TAT</v>
      </c>
      <c r="AI4458" s="69">
        <f t="shared" ca="1" si="838"/>
        <v>20461</v>
      </c>
      <c r="AJ4458" s="69" t="str">
        <f ca="1">IF(AI4458&lt;0,"0-12",IFERROR(VLOOKUP(AI4458,Breakup[],2,FALSE),"&gt;24"))</f>
        <v>&gt;24</v>
      </c>
      <c r="AK4458" s="69" t="str">
        <f>VLOOKUP(V4458,Master!B:D,3,FALSE)</f>
        <v>South</v>
      </c>
      <c r="AL4458" s="69" t="str">
        <f t="shared" si="839"/>
        <v>Hyderabad</v>
      </c>
    </row>
    <row r="4459" spans="1:38">
      <c r="A4459" s="14" t="s">
        <v>9247</v>
      </c>
      <c r="B4459" s="54">
        <v>44701.664576770803</v>
      </c>
      <c r="C4459" s="13" t="s">
        <v>586</v>
      </c>
      <c r="D4459" s="13">
        <v>1756</v>
      </c>
      <c r="E4459" s="13" t="s">
        <v>9248</v>
      </c>
      <c r="F4459" s="13" t="s">
        <v>15</v>
      </c>
      <c r="G4459" s="14">
        <v>1653047338901</v>
      </c>
      <c r="H4459" s="55">
        <v>0.47070601851851901</v>
      </c>
      <c r="I4459" s="33">
        <v>44885.470706018503</v>
      </c>
      <c r="J4459" s="58">
        <v>44885</v>
      </c>
      <c r="K4459" s="13" t="s">
        <v>213</v>
      </c>
      <c r="L4459" s="13" t="s">
        <v>30</v>
      </c>
      <c r="M4459" s="13" t="s">
        <v>75</v>
      </c>
      <c r="N4459" s="13" t="s">
        <v>206</v>
      </c>
      <c r="O4459" s="33" t="s">
        <v>38</v>
      </c>
      <c r="P4459" s="58" t="s">
        <v>38</v>
      </c>
      <c r="Q4459" s="33" t="s">
        <v>207</v>
      </c>
      <c r="R4459" s="14" t="s">
        <v>38</v>
      </c>
      <c r="S4459" s="13" t="s">
        <v>208</v>
      </c>
      <c r="T4459" s="13" t="s">
        <v>209</v>
      </c>
      <c r="U4459" s="33">
        <f t="shared" ca="1" si="828"/>
        <v>45744.56914039352</v>
      </c>
      <c r="V4459" s="13" t="str">
        <f t="shared" si="829"/>
        <v>Bangalore</v>
      </c>
      <c r="W4459" s="13" t="str">
        <f t="shared" si="830"/>
        <v>CLS</v>
      </c>
      <c r="X4459" s="13">
        <f t="shared" si="831"/>
        <v>11</v>
      </c>
      <c r="Y4459" s="13" t="str">
        <f>IFERROR(VLOOKUP(C4459,ReceivingTeam[],2,FALSE),"HelpDesk")</f>
        <v>HelpDesk</v>
      </c>
      <c r="Z4459" s="67">
        <f t="shared" si="832"/>
        <v>44885.916666666664</v>
      </c>
      <c r="AA4459" s="68">
        <f t="shared" si="833"/>
        <v>44885</v>
      </c>
      <c r="AB4459" s="69" t="b">
        <f t="shared" si="834"/>
        <v>0</v>
      </c>
      <c r="AC4459" s="70">
        <f t="shared" si="835"/>
        <v>0.5</v>
      </c>
      <c r="AD4459" s="67">
        <f t="shared" si="836"/>
        <v>44885.916666666664</v>
      </c>
      <c r="AE4459" s="67">
        <f>VLOOKUP(V4459,'Branch Wise Work Timelines'!C:G,3,FALSE)+AA4459</f>
        <v>44885.416666666664</v>
      </c>
      <c r="AF4459" s="67">
        <f>IF(V4459="Bangalore",VLOOKUP(V4459,'Branch Wise Work Timelines'!C:G,4,FALSE)+AA4459+1,IF(V4459="Mumbai",VLOOKUP(V4459,'Branch Wise Work Timelines'!C:G,4,FALSE)+AA4459+1,VLOOKUP(V4459,'Branch Wise Work Timelines'!C:G,4,FALSE)+AA4459))</f>
        <v>44886.104166666664</v>
      </c>
      <c r="AG4459" s="67">
        <f>WORKDAY.INTL(AA4459,1,11)+VLOOKUP(V4459,'Branch Wise Work Timelines'!C:G,3,FALSE)</f>
        <v>44886.416666666664</v>
      </c>
      <c r="AH4459" s="69" t="str">
        <f t="shared" ca="1" si="837"/>
        <v>Out of TAT</v>
      </c>
      <c r="AI4459" s="69">
        <f t="shared" ca="1" si="838"/>
        <v>20608</v>
      </c>
      <c r="AJ4459" s="69" t="str">
        <f ca="1">IF(AI4459&lt;0,"0-12",IFERROR(VLOOKUP(AI4459,Breakup[],2,FALSE),"&gt;24"))</f>
        <v>&gt;24</v>
      </c>
      <c r="AK4459" s="69" t="str">
        <f>VLOOKUP(V4459,Master!B:D,3,FALSE)</f>
        <v>South</v>
      </c>
      <c r="AL4459" s="69" t="str">
        <f t="shared" si="839"/>
        <v>Bangalore-CLS</v>
      </c>
    </row>
    <row r="4460" spans="1:38">
      <c r="A4460" s="14" t="s">
        <v>9249</v>
      </c>
      <c r="B4460" s="54">
        <v>44701.7176517361</v>
      </c>
      <c r="C4460" s="13" t="s">
        <v>243</v>
      </c>
      <c r="D4460" s="13">
        <v>1618</v>
      </c>
      <c r="E4460" s="13" t="s">
        <v>9250</v>
      </c>
      <c r="F4460" s="13" t="s">
        <v>15</v>
      </c>
      <c r="G4460" s="14">
        <v>1653049644596</v>
      </c>
      <c r="H4460" s="55">
        <v>0.43136574074074102</v>
      </c>
      <c r="I4460" s="33">
        <v>44884.431365740696</v>
      </c>
      <c r="J4460" s="58">
        <v>44884</v>
      </c>
      <c r="K4460" s="13" t="s">
        <v>213</v>
      </c>
      <c r="L4460" s="13" t="s">
        <v>30</v>
      </c>
      <c r="M4460" s="13" t="s">
        <v>214</v>
      </c>
      <c r="N4460" s="13" t="s">
        <v>206</v>
      </c>
      <c r="O4460" s="33" t="s">
        <v>38</v>
      </c>
      <c r="P4460" s="58" t="s">
        <v>38</v>
      </c>
      <c r="Q4460" s="33" t="s">
        <v>207</v>
      </c>
      <c r="R4460" s="14" t="s">
        <v>38</v>
      </c>
      <c r="S4460" s="13" t="s">
        <v>216</v>
      </c>
      <c r="T4460" s="13" t="s">
        <v>217</v>
      </c>
      <c r="U4460" s="33">
        <f t="shared" ca="1" si="828"/>
        <v>45744.56914039352</v>
      </c>
      <c r="V4460" s="13" t="str">
        <f t="shared" si="829"/>
        <v>Bangalore</v>
      </c>
      <c r="W4460" s="13" t="str">
        <f t="shared" si="830"/>
        <v>CLS</v>
      </c>
      <c r="X4460" s="13">
        <f t="shared" si="831"/>
        <v>10</v>
      </c>
      <c r="Y4460" s="13" t="str">
        <f>IFERROR(VLOOKUP(C4460,ReceivingTeam[],2,FALSE),"HelpDesk")</f>
        <v>HelpDesk</v>
      </c>
      <c r="Z4460" s="67">
        <f t="shared" si="832"/>
        <v>44884.931365740696</v>
      </c>
      <c r="AA4460" s="68">
        <f t="shared" si="833"/>
        <v>44884</v>
      </c>
      <c r="AB4460" s="69" t="b">
        <f t="shared" si="834"/>
        <v>1</v>
      </c>
      <c r="AC4460" s="70">
        <f t="shared" si="835"/>
        <v>0.5</v>
      </c>
      <c r="AD4460" s="67">
        <f t="shared" si="836"/>
        <v>44884.931365740696</v>
      </c>
      <c r="AE4460" s="67">
        <f>VLOOKUP(V4460,'Branch Wise Work Timelines'!C:G,3,FALSE)+AA4460</f>
        <v>44884.416666666664</v>
      </c>
      <c r="AF4460" s="67">
        <f>IF(V4460="Bangalore",VLOOKUP(V4460,'Branch Wise Work Timelines'!C:G,4,FALSE)+AA4460+1,IF(V4460="Mumbai",VLOOKUP(V4460,'Branch Wise Work Timelines'!C:G,4,FALSE)+AA4460+1,VLOOKUP(V4460,'Branch Wise Work Timelines'!C:G,4,FALSE)+AA4460))</f>
        <v>44885.104166666664</v>
      </c>
      <c r="AG4460" s="67">
        <f>WORKDAY.INTL(AA4460,1,11)+VLOOKUP(V4460,'Branch Wise Work Timelines'!C:G,3,FALSE)</f>
        <v>44886.416666666664</v>
      </c>
      <c r="AH4460" s="69" t="str">
        <f t="shared" ca="1" si="837"/>
        <v>Out of TAT</v>
      </c>
      <c r="AI4460" s="69">
        <f t="shared" ca="1" si="838"/>
        <v>20632</v>
      </c>
      <c r="AJ4460" s="69" t="str">
        <f ca="1">IF(AI4460&lt;0,"0-12",IFERROR(VLOOKUP(AI4460,Breakup[],2,FALSE),"&gt;24"))</f>
        <v>&gt;24</v>
      </c>
      <c r="AK4460" s="69" t="str">
        <f>VLOOKUP(V4460,Master!B:D,3,FALSE)</f>
        <v>South</v>
      </c>
      <c r="AL4460" s="69" t="str">
        <f t="shared" si="839"/>
        <v>Bangalore-CLS</v>
      </c>
    </row>
    <row r="4461" spans="1:38">
      <c r="A4461" s="14" t="s">
        <v>9251</v>
      </c>
      <c r="B4461" s="54">
        <v>44701.732635798602</v>
      </c>
      <c r="C4461" s="13" t="s">
        <v>418</v>
      </c>
      <c r="D4461" s="13">
        <v>1768</v>
      </c>
      <c r="E4461" s="13" t="s">
        <v>9252</v>
      </c>
      <c r="F4461" s="13" t="s">
        <v>15</v>
      </c>
      <c r="G4461" s="14">
        <v>1653048896111</v>
      </c>
      <c r="H4461" s="55">
        <v>0.44431712962962999</v>
      </c>
      <c r="I4461" s="33">
        <v>44882.444317129601</v>
      </c>
      <c r="J4461" s="58">
        <v>44882</v>
      </c>
      <c r="K4461" s="13" t="s">
        <v>213</v>
      </c>
      <c r="L4461" s="13" t="s">
        <v>30</v>
      </c>
      <c r="M4461" s="13" t="s">
        <v>75</v>
      </c>
      <c r="N4461" s="13" t="s">
        <v>206</v>
      </c>
      <c r="O4461" s="33" t="s">
        <v>38</v>
      </c>
      <c r="P4461" s="58" t="s">
        <v>38</v>
      </c>
      <c r="Q4461" s="33" t="s">
        <v>207</v>
      </c>
      <c r="R4461" s="14" t="s">
        <v>38</v>
      </c>
      <c r="S4461" s="13" t="s">
        <v>216</v>
      </c>
      <c r="T4461" s="13" t="s">
        <v>217</v>
      </c>
      <c r="U4461" s="33">
        <f t="shared" ca="1" si="828"/>
        <v>45744.56914039352</v>
      </c>
      <c r="V4461" s="13" t="str">
        <f t="shared" si="829"/>
        <v>Bangalore</v>
      </c>
      <c r="W4461" s="13" t="str">
        <f t="shared" si="830"/>
        <v>CLS</v>
      </c>
      <c r="X4461" s="13">
        <f t="shared" si="831"/>
        <v>10</v>
      </c>
      <c r="Y4461" s="13" t="str">
        <f>IFERROR(VLOOKUP(C4461,ReceivingTeam[],2,FALSE),"HelpDesk")</f>
        <v>HelpDesk</v>
      </c>
      <c r="Z4461" s="67">
        <f t="shared" si="832"/>
        <v>44882.944317129601</v>
      </c>
      <c r="AA4461" s="68">
        <f t="shared" si="833"/>
        <v>44882</v>
      </c>
      <c r="AB4461" s="69" t="b">
        <f t="shared" si="834"/>
        <v>1</v>
      </c>
      <c r="AC4461" s="70">
        <f t="shared" si="835"/>
        <v>0.5</v>
      </c>
      <c r="AD4461" s="67">
        <f t="shared" si="836"/>
        <v>44882.944317129601</v>
      </c>
      <c r="AE4461" s="67">
        <f>VLOOKUP(V4461,'Branch Wise Work Timelines'!C:G,3,FALSE)+AA4461</f>
        <v>44882.416666666664</v>
      </c>
      <c r="AF4461" s="67">
        <f>IF(V4461="Bangalore",VLOOKUP(V4461,'Branch Wise Work Timelines'!C:G,4,FALSE)+AA4461+1,IF(V4461="Mumbai",VLOOKUP(V4461,'Branch Wise Work Timelines'!C:G,4,FALSE)+AA4461+1,VLOOKUP(V4461,'Branch Wise Work Timelines'!C:G,4,FALSE)+AA4461))</f>
        <v>44883.104166666664</v>
      </c>
      <c r="AG4461" s="67">
        <f>WORKDAY.INTL(AA4461,1,11)+VLOOKUP(V4461,'Branch Wise Work Timelines'!C:G,3,FALSE)</f>
        <v>44883.416666666664</v>
      </c>
      <c r="AH4461" s="69" t="str">
        <f t="shared" ca="1" si="837"/>
        <v>Out of TAT</v>
      </c>
      <c r="AI4461" s="69">
        <f t="shared" ca="1" si="838"/>
        <v>20679</v>
      </c>
      <c r="AJ4461" s="69" t="str">
        <f ca="1">IF(AI4461&lt;0,"0-12",IFERROR(VLOOKUP(AI4461,Breakup[],2,FALSE),"&gt;24"))</f>
        <v>&gt;24</v>
      </c>
      <c r="AK4461" s="69" t="str">
        <f>VLOOKUP(V4461,Master!B:D,3,FALSE)</f>
        <v>South</v>
      </c>
      <c r="AL4461" s="69" t="str">
        <f t="shared" si="839"/>
        <v>Bangalore-CLS</v>
      </c>
    </row>
    <row r="4462" spans="1:38">
      <c r="A4462" s="14" t="s">
        <v>9253</v>
      </c>
      <c r="B4462" s="54">
        <v>44701.624787847199</v>
      </c>
      <c r="C4462" s="13" t="s">
        <v>149</v>
      </c>
      <c r="D4462" s="13">
        <v>1810</v>
      </c>
      <c r="E4462" s="13" t="s">
        <v>9254</v>
      </c>
      <c r="F4462" s="13" t="s">
        <v>33</v>
      </c>
      <c r="G4462" s="14">
        <v>1653047121363</v>
      </c>
      <c r="H4462" s="55">
        <v>0.97744212962962995</v>
      </c>
      <c r="I4462" s="33">
        <v>44886.977442129602</v>
      </c>
      <c r="J4462" s="58">
        <v>44886</v>
      </c>
      <c r="K4462" s="13" t="s">
        <v>313</v>
      </c>
      <c r="L4462" s="13" t="s">
        <v>60</v>
      </c>
      <c r="M4462" s="13" t="s">
        <v>314</v>
      </c>
      <c r="N4462" s="13" t="s">
        <v>206</v>
      </c>
      <c r="O4462" s="33" t="s">
        <v>38</v>
      </c>
      <c r="P4462" s="58" t="s">
        <v>38</v>
      </c>
      <c r="Q4462" s="33" t="s">
        <v>207</v>
      </c>
      <c r="R4462" s="14" t="s">
        <v>38</v>
      </c>
      <c r="S4462" s="13" t="s">
        <v>208</v>
      </c>
      <c r="T4462" s="13" t="s">
        <v>209</v>
      </c>
      <c r="U4462" s="33">
        <f t="shared" ca="1" si="828"/>
        <v>45744.56914039352</v>
      </c>
      <c r="V4462" s="13" t="str">
        <f t="shared" si="829"/>
        <v>Hyderabad</v>
      </c>
      <c r="W4462" s="13" t="str">
        <f t="shared" si="830"/>
        <v>RI</v>
      </c>
      <c r="X4462" s="13">
        <f t="shared" si="831"/>
        <v>23</v>
      </c>
      <c r="Y4462" s="13" t="str">
        <f>IFERROR(VLOOKUP(C4462,ReceivingTeam[],2,FALSE),"HelpDesk")</f>
        <v>Branch office</v>
      </c>
      <c r="Z4462" s="67">
        <f t="shared" si="832"/>
        <v>44888.123275462931</v>
      </c>
      <c r="AA4462" s="68">
        <f t="shared" si="833"/>
        <v>44886</v>
      </c>
      <c r="AB4462" s="69" t="b">
        <f t="shared" si="834"/>
        <v>1</v>
      </c>
      <c r="AC4462" s="70">
        <f t="shared" si="835"/>
        <v>0.5</v>
      </c>
      <c r="AD4462" s="67">
        <f t="shared" si="836"/>
        <v>44888.123275462931</v>
      </c>
      <c r="AE4462" s="67">
        <f>VLOOKUP(V4462,'Branch Wise Work Timelines'!C:G,3,FALSE)+AA4462</f>
        <v>44886.416666666664</v>
      </c>
      <c r="AF4462" s="67">
        <f>IF(V4462="Bangalore",VLOOKUP(V4462,'Branch Wise Work Timelines'!C:G,4,FALSE)+AA4462+1,IF(V4462="Mumbai",VLOOKUP(V4462,'Branch Wise Work Timelines'!C:G,4,FALSE)+AA4462+1,VLOOKUP(V4462,'Branch Wise Work Timelines'!C:G,4,FALSE)+AA4462))</f>
        <v>44886.770833333336</v>
      </c>
      <c r="AG4462" s="67">
        <f>WORKDAY.INTL(AA4462,1,11)+VLOOKUP(V4462,'Branch Wise Work Timelines'!C:G,3,FALSE)</f>
        <v>44887.416666666664</v>
      </c>
      <c r="AH4462" s="69" t="str">
        <f t="shared" ca="1" si="837"/>
        <v>Out of TAT</v>
      </c>
      <c r="AI4462" s="69">
        <f t="shared" ca="1" si="838"/>
        <v>20555</v>
      </c>
      <c r="AJ4462" s="69" t="str">
        <f ca="1">IF(AI4462&lt;0,"0-12",IFERROR(VLOOKUP(AI4462,Breakup[],2,FALSE),"&gt;24"))</f>
        <v>&gt;24</v>
      </c>
      <c r="AK4462" s="69" t="str">
        <f>VLOOKUP(V4462,Master!B:D,3,FALSE)</f>
        <v>South</v>
      </c>
      <c r="AL4462" s="69" t="str">
        <f t="shared" si="839"/>
        <v>Hyderabad</v>
      </c>
    </row>
    <row r="4463" spans="1:38">
      <c r="A4463" s="14" t="s">
        <v>9255</v>
      </c>
      <c r="B4463" s="54">
        <v>44701.663143831</v>
      </c>
      <c r="C4463" s="13" t="s">
        <v>311</v>
      </c>
      <c r="D4463" s="13">
        <v>555</v>
      </c>
      <c r="E4463" s="13" t="s">
        <v>9256</v>
      </c>
      <c r="F4463" s="13" t="s">
        <v>33</v>
      </c>
      <c r="G4463" s="14">
        <v>1653047121363</v>
      </c>
      <c r="H4463" s="55">
        <v>0.54081018518518498</v>
      </c>
      <c r="I4463" s="33">
        <v>44883.540810185201</v>
      </c>
      <c r="J4463" s="58">
        <v>44883</v>
      </c>
      <c r="K4463" s="13" t="s">
        <v>313</v>
      </c>
      <c r="L4463" s="13" t="s">
        <v>60</v>
      </c>
      <c r="M4463" s="13" t="s">
        <v>314</v>
      </c>
      <c r="N4463" s="13" t="s">
        <v>206</v>
      </c>
      <c r="O4463" s="33" t="s">
        <v>38</v>
      </c>
      <c r="P4463" s="58" t="s">
        <v>38</v>
      </c>
      <c r="Q4463" s="33" t="s">
        <v>207</v>
      </c>
      <c r="R4463" s="14" t="s">
        <v>38</v>
      </c>
      <c r="S4463" s="13" t="s">
        <v>208</v>
      </c>
      <c r="T4463" s="13" t="s">
        <v>209</v>
      </c>
      <c r="U4463" s="33">
        <f t="shared" ca="1" si="828"/>
        <v>45744.56914039352</v>
      </c>
      <c r="V4463" s="13" t="str">
        <f t="shared" si="829"/>
        <v>Hyderabad</v>
      </c>
      <c r="W4463" s="13" t="str">
        <f t="shared" si="830"/>
        <v>RI</v>
      </c>
      <c r="X4463" s="13">
        <f t="shared" si="831"/>
        <v>12</v>
      </c>
      <c r="Y4463" s="13" t="str">
        <f>IFERROR(VLOOKUP(C4463,ReceivingTeam[],2,FALSE),"HelpDesk")</f>
        <v>HelpDesk</v>
      </c>
      <c r="Z4463" s="67">
        <f t="shared" si="832"/>
        <v>44884.686643518529</v>
      </c>
      <c r="AA4463" s="68">
        <f t="shared" si="833"/>
        <v>44883</v>
      </c>
      <c r="AB4463" s="69" t="b">
        <f t="shared" si="834"/>
        <v>1</v>
      </c>
      <c r="AC4463" s="70">
        <f t="shared" si="835"/>
        <v>0.5</v>
      </c>
      <c r="AD4463" s="67">
        <f t="shared" si="836"/>
        <v>44884.686643518529</v>
      </c>
      <c r="AE4463" s="67">
        <f>VLOOKUP(V4463,'Branch Wise Work Timelines'!C:G,3,FALSE)+AA4463</f>
        <v>44883.416666666664</v>
      </c>
      <c r="AF4463" s="67">
        <f>IF(V4463="Bangalore",VLOOKUP(V4463,'Branch Wise Work Timelines'!C:G,4,FALSE)+AA4463+1,IF(V4463="Mumbai",VLOOKUP(V4463,'Branch Wise Work Timelines'!C:G,4,FALSE)+AA4463+1,VLOOKUP(V4463,'Branch Wise Work Timelines'!C:G,4,FALSE)+AA4463))</f>
        <v>44883.770833333336</v>
      </c>
      <c r="AG4463" s="67">
        <f>WORKDAY.INTL(AA4463,1,11)+VLOOKUP(V4463,'Branch Wise Work Timelines'!C:G,3,FALSE)</f>
        <v>44884.416666666664</v>
      </c>
      <c r="AH4463" s="69" t="str">
        <f t="shared" ca="1" si="837"/>
        <v>Out of TAT</v>
      </c>
      <c r="AI4463" s="69">
        <f t="shared" ca="1" si="838"/>
        <v>20638</v>
      </c>
      <c r="AJ4463" s="69" t="str">
        <f ca="1">IF(AI4463&lt;0,"0-12",IFERROR(VLOOKUP(AI4463,Breakup[],2,FALSE),"&gt;24"))</f>
        <v>&gt;24</v>
      </c>
      <c r="AK4463" s="69" t="str">
        <f>VLOOKUP(V4463,Master!B:D,3,FALSE)</f>
        <v>South</v>
      </c>
      <c r="AL4463" s="69" t="str">
        <f t="shared" si="839"/>
        <v>Hyderabad</v>
      </c>
    </row>
    <row r="4464" spans="1:38">
      <c r="A4464" s="14" t="s">
        <v>9257</v>
      </c>
      <c r="B4464" s="54">
        <v>44701.737028668998</v>
      </c>
      <c r="C4464" s="13" t="s">
        <v>121</v>
      </c>
      <c r="D4464" s="13">
        <v>1749</v>
      </c>
      <c r="E4464" s="13" t="s">
        <v>9258</v>
      </c>
      <c r="F4464" s="13" t="s">
        <v>24</v>
      </c>
      <c r="G4464" s="14">
        <v>1653050817746</v>
      </c>
      <c r="H4464" s="55">
        <v>0.76113425925925904</v>
      </c>
      <c r="I4464" s="33">
        <v>44882.761134259301</v>
      </c>
      <c r="J4464" s="58">
        <v>44882</v>
      </c>
      <c r="K4464" s="13" t="s">
        <v>263</v>
      </c>
      <c r="L4464" s="13" t="s">
        <v>69</v>
      </c>
      <c r="M4464" s="13" t="s">
        <v>101</v>
      </c>
      <c r="N4464" s="13" t="s">
        <v>206</v>
      </c>
      <c r="O4464" s="33" t="s">
        <v>38</v>
      </c>
      <c r="P4464" s="58" t="s">
        <v>38</v>
      </c>
      <c r="Q4464" s="33" t="s">
        <v>207</v>
      </c>
      <c r="R4464" s="14" t="s">
        <v>38</v>
      </c>
      <c r="S4464" s="13" t="s">
        <v>208</v>
      </c>
      <c r="T4464" s="13" t="s">
        <v>209</v>
      </c>
      <c r="U4464" s="33">
        <f t="shared" ca="1" si="828"/>
        <v>45744.56914039352</v>
      </c>
      <c r="V4464" s="13" t="str">
        <f t="shared" si="829"/>
        <v>Mumbai</v>
      </c>
      <c r="W4464" s="13" t="str">
        <f t="shared" si="830"/>
        <v>DOMI</v>
      </c>
      <c r="X4464" s="13">
        <f t="shared" si="831"/>
        <v>18</v>
      </c>
      <c r="Y4464" s="13" t="str">
        <f>IFERROR(VLOOKUP(C4464,ReceivingTeam[],2,FALSE),"HelpDesk")</f>
        <v>Branch office</v>
      </c>
      <c r="Z4464" s="67">
        <f t="shared" si="832"/>
        <v>44883.427800925965</v>
      </c>
      <c r="AA4464" s="68">
        <f t="shared" si="833"/>
        <v>44882</v>
      </c>
      <c r="AB4464" s="69" t="b">
        <f t="shared" si="834"/>
        <v>1</v>
      </c>
      <c r="AC4464" s="70">
        <f t="shared" si="835"/>
        <v>0.5</v>
      </c>
      <c r="AD4464" s="67">
        <f t="shared" si="836"/>
        <v>44883.427800925965</v>
      </c>
      <c r="AE4464" s="67">
        <f>VLOOKUP(V4464,'Branch Wise Work Timelines'!C:G,3,FALSE)+AA4464</f>
        <v>44882.416666666664</v>
      </c>
      <c r="AF4464" s="67">
        <f>IF(V4464="Bangalore",VLOOKUP(V4464,'Branch Wise Work Timelines'!C:G,4,FALSE)+AA4464+1,IF(V4464="Mumbai",VLOOKUP(V4464,'Branch Wise Work Timelines'!C:G,4,FALSE)+AA4464+1,VLOOKUP(V4464,'Branch Wise Work Timelines'!C:G,4,FALSE)+AA4464))</f>
        <v>44883.25</v>
      </c>
      <c r="AG4464" s="67">
        <f>WORKDAY.INTL(AA4464,1,11)+VLOOKUP(V4464,'Branch Wise Work Timelines'!C:G,3,FALSE)</f>
        <v>44883.416666666664</v>
      </c>
      <c r="AH4464" s="69" t="str">
        <f t="shared" ca="1" si="837"/>
        <v>Out of TAT</v>
      </c>
      <c r="AI4464" s="69">
        <f t="shared" ca="1" si="838"/>
        <v>20668</v>
      </c>
      <c r="AJ4464" s="69" t="str">
        <f ca="1">IF(AI4464&lt;0,"0-12",IFERROR(VLOOKUP(AI4464,Breakup[],2,FALSE),"&gt;24"))</f>
        <v>&gt;24</v>
      </c>
      <c r="AK4464" s="69" t="str">
        <f>VLOOKUP(V4464,Master!B:D,3,FALSE)</f>
        <v>East</v>
      </c>
      <c r="AL4464" s="69" t="str">
        <f t="shared" si="839"/>
        <v>Mumbai</v>
      </c>
    </row>
    <row r="4465" spans="1:38">
      <c r="A4465" s="14" t="s">
        <v>9259</v>
      </c>
      <c r="B4465" s="54">
        <v>44701.737293483799</v>
      </c>
      <c r="C4465" s="13" t="s">
        <v>219</v>
      </c>
      <c r="D4465" s="13">
        <v>1643</v>
      </c>
      <c r="E4465" s="13" t="s">
        <v>9260</v>
      </c>
      <c r="F4465" s="13" t="s">
        <v>15</v>
      </c>
      <c r="G4465" s="14">
        <v>1653052565128</v>
      </c>
      <c r="H4465" s="55">
        <v>0.41861111111111099</v>
      </c>
      <c r="I4465" s="33">
        <v>44882.418611111098</v>
      </c>
      <c r="J4465" s="58">
        <v>44882</v>
      </c>
      <c r="K4465" s="13" t="s">
        <v>213</v>
      </c>
      <c r="L4465" s="13" t="s">
        <v>30</v>
      </c>
      <c r="M4465" s="13" t="s">
        <v>75</v>
      </c>
      <c r="N4465" s="13" t="s">
        <v>206</v>
      </c>
      <c r="O4465" s="33" t="s">
        <v>38</v>
      </c>
      <c r="P4465" s="58" t="s">
        <v>38</v>
      </c>
      <c r="Q4465" s="33" t="s">
        <v>207</v>
      </c>
      <c r="R4465" s="14" t="s">
        <v>38</v>
      </c>
      <c r="S4465" s="13" t="s">
        <v>216</v>
      </c>
      <c r="T4465" s="13" t="s">
        <v>217</v>
      </c>
      <c r="U4465" s="33">
        <f t="shared" ca="1" si="828"/>
        <v>45744.56914039352</v>
      </c>
      <c r="V4465" s="13" t="str">
        <f t="shared" si="829"/>
        <v>Bangalore</v>
      </c>
      <c r="W4465" s="13" t="str">
        <f t="shared" si="830"/>
        <v>CLS</v>
      </c>
      <c r="X4465" s="13">
        <f t="shared" si="831"/>
        <v>10</v>
      </c>
      <c r="Y4465" s="13" t="str">
        <f>IFERROR(VLOOKUP(C4465,ReceivingTeam[],2,FALSE),"HelpDesk")</f>
        <v>HelpDesk</v>
      </c>
      <c r="Z4465" s="67">
        <f t="shared" si="832"/>
        <v>44882.918611111098</v>
      </c>
      <c r="AA4465" s="68">
        <f t="shared" si="833"/>
        <v>44882</v>
      </c>
      <c r="AB4465" s="69" t="b">
        <f t="shared" si="834"/>
        <v>1</v>
      </c>
      <c r="AC4465" s="70">
        <f t="shared" si="835"/>
        <v>0.5</v>
      </c>
      <c r="AD4465" s="67">
        <f t="shared" si="836"/>
        <v>44882.918611111098</v>
      </c>
      <c r="AE4465" s="67">
        <f>VLOOKUP(V4465,'Branch Wise Work Timelines'!C:G,3,FALSE)+AA4465</f>
        <v>44882.416666666664</v>
      </c>
      <c r="AF4465" s="67">
        <f>IF(V4465="Bangalore",VLOOKUP(V4465,'Branch Wise Work Timelines'!C:G,4,FALSE)+AA4465+1,IF(V4465="Mumbai",VLOOKUP(V4465,'Branch Wise Work Timelines'!C:G,4,FALSE)+AA4465+1,VLOOKUP(V4465,'Branch Wise Work Timelines'!C:G,4,FALSE)+AA4465))</f>
        <v>44883.104166666664</v>
      </c>
      <c r="AG4465" s="67">
        <f>WORKDAY.INTL(AA4465,1,11)+VLOOKUP(V4465,'Branch Wise Work Timelines'!C:G,3,FALSE)</f>
        <v>44883.416666666664</v>
      </c>
      <c r="AH4465" s="69" t="str">
        <f t="shared" ca="1" si="837"/>
        <v>Out of TAT</v>
      </c>
      <c r="AI4465" s="69">
        <f t="shared" ca="1" si="838"/>
        <v>20680</v>
      </c>
      <c r="AJ4465" s="69" t="str">
        <f ca="1">IF(AI4465&lt;0,"0-12",IFERROR(VLOOKUP(AI4465,Breakup[],2,FALSE),"&gt;24"))</f>
        <v>&gt;24</v>
      </c>
      <c r="AK4465" s="69" t="str">
        <f>VLOOKUP(V4465,Master!B:D,3,FALSE)</f>
        <v>South</v>
      </c>
      <c r="AL4465" s="69" t="str">
        <f t="shared" si="839"/>
        <v>Bangalore-CLS</v>
      </c>
    </row>
    <row r="4466" spans="1:38">
      <c r="A4466" s="14" t="s">
        <v>9261</v>
      </c>
      <c r="B4466" s="54">
        <v>44701.735900312502</v>
      </c>
      <c r="C4466" s="13" t="s">
        <v>121</v>
      </c>
      <c r="D4466" s="13">
        <v>293</v>
      </c>
      <c r="E4466" s="13" t="s">
        <v>9262</v>
      </c>
      <c r="F4466" s="13" t="s">
        <v>24</v>
      </c>
      <c r="G4466" s="14">
        <v>1653050817746</v>
      </c>
      <c r="H4466" s="55">
        <v>5.3935185185185197E-2</v>
      </c>
      <c r="I4466" s="33">
        <v>44884.053935185198</v>
      </c>
      <c r="J4466" s="58">
        <v>44884</v>
      </c>
      <c r="K4466" s="13" t="s">
        <v>263</v>
      </c>
      <c r="L4466" s="13" t="s">
        <v>69</v>
      </c>
      <c r="M4466" s="13" t="s">
        <v>101</v>
      </c>
      <c r="N4466" s="13" t="s">
        <v>206</v>
      </c>
      <c r="O4466" s="33" t="s">
        <v>38</v>
      </c>
      <c r="P4466" s="58" t="s">
        <v>38</v>
      </c>
      <c r="Q4466" s="33" t="s">
        <v>207</v>
      </c>
      <c r="R4466" s="14" t="s">
        <v>38</v>
      </c>
      <c r="S4466" s="13" t="s">
        <v>208</v>
      </c>
      <c r="T4466" s="13" t="s">
        <v>209</v>
      </c>
      <c r="U4466" s="33">
        <f t="shared" ca="1" si="828"/>
        <v>45744.56914039352</v>
      </c>
      <c r="V4466" s="13" t="str">
        <f t="shared" si="829"/>
        <v>Mumbai</v>
      </c>
      <c r="W4466" s="13" t="str">
        <f t="shared" si="830"/>
        <v>DOMI</v>
      </c>
      <c r="X4466" s="13">
        <f t="shared" si="831"/>
        <v>1</v>
      </c>
      <c r="Y4466" s="13" t="str">
        <f>IFERROR(VLOOKUP(C4466,ReceivingTeam[],2,FALSE),"HelpDesk")</f>
        <v>Branch office</v>
      </c>
      <c r="Z4466" s="67">
        <f t="shared" si="832"/>
        <v>44884.916666666664</v>
      </c>
      <c r="AA4466" s="68">
        <f t="shared" si="833"/>
        <v>44884</v>
      </c>
      <c r="AB4466" s="69" t="b">
        <f t="shared" si="834"/>
        <v>1</v>
      </c>
      <c r="AC4466" s="70">
        <f t="shared" si="835"/>
        <v>0.5</v>
      </c>
      <c r="AD4466" s="67">
        <f t="shared" si="836"/>
        <v>44884.916666666664</v>
      </c>
      <c r="AE4466" s="67">
        <f>VLOOKUP(V4466,'Branch Wise Work Timelines'!C:G,3,FALSE)+AA4466</f>
        <v>44884.416666666664</v>
      </c>
      <c r="AF4466" s="67">
        <f>IF(V4466="Bangalore",VLOOKUP(V4466,'Branch Wise Work Timelines'!C:G,4,FALSE)+AA4466+1,IF(V4466="Mumbai",VLOOKUP(V4466,'Branch Wise Work Timelines'!C:G,4,FALSE)+AA4466+1,VLOOKUP(V4466,'Branch Wise Work Timelines'!C:G,4,FALSE)+AA4466))</f>
        <v>44885.25</v>
      </c>
      <c r="AG4466" s="67">
        <f>WORKDAY.INTL(AA4466,1,11)+VLOOKUP(V4466,'Branch Wise Work Timelines'!C:G,3,FALSE)</f>
        <v>44886.416666666664</v>
      </c>
      <c r="AH4466" s="69" t="str">
        <f t="shared" ca="1" si="837"/>
        <v>Out of TAT</v>
      </c>
      <c r="AI4466" s="69">
        <f t="shared" ca="1" si="838"/>
        <v>20632</v>
      </c>
      <c r="AJ4466" s="69" t="str">
        <f ca="1">IF(AI4466&lt;0,"0-12",IFERROR(VLOOKUP(AI4466,Breakup[],2,FALSE),"&gt;24"))</f>
        <v>&gt;24</v>
      </c>
      <c r="AK4466" s="69" t="str">
        <f>VLOOKUP(V4466,Master!B:D,3,FALSE)</f>
        <v>East</v>
      </c>
      <c r="AL4466" s="69" t="str">
        <f t="shared" si="839"/>
        <v>Mumbai</v>
      </c>
    </row>
    <row r="4467" spans="1:38">
      <c r="A4467" s="14" t="s">
        <v>9263</v>
      </c>
      <c r="B4467" s="54">
        <v>44701.497623726798</v>
      </c>
      <c r="C4467" s="13" t="s">
        <v>7161</v>
      </c>
      <c r="D4467" s="13">
        <v>1534</v>
      </c>
      <c r="E4467" s="13" t="s">
        <v>9264</v>
      </c>
      <c r="F4467" s="13" t="s">
        <v>33</v>
      </c>
      <c r="G4467" s="14">
        <v>1653051712314</v>
      </c>
      <c r="H4467" s="55">
        <v>0.22344907407407399</v>
      </c>
      <c r="I4467" s="33">
        <v>44889.223449074103</v>
      </c>
      <c r="J4467" s="58">
        <v>44889</v>
      </c>
      <c r="K4467" s="13" t="s">
        <v>313</v>
      </c>
      <c r="L4467" s="13" t="s">
        <v>60</v>
      </c>
      <c r="M4467" s="13" t="s">
        <v>314</v>
      </c>
      <c r="N4467" s="13" t="s">
        <v>206</v>
      </c>
      <c r="O4467" s="33" t="s">
        <v>38</v>
      </c>
      <c r="P4467" s="58" t="s">
        <v>38</v>
      </c>
      <c r="Q4467" s="33" t="s">
        <v>207</v>
      </c>
      <c r="R4467" s="14" t="s">
        <v>38</v>
      </c>
      <c r="S4467" s="13" t="s">
        <v>208</v>
      </c>
      <c r="T4467" s="13" t="s">
        <v>1059</v>
      </c>
      <c r="U4467" s="33">
        <f t="shared" ca="1" si="828"/>
        <v>45744.56914039352</v>
      </c>
      <c r="V4467" s="13" t="str">
        <f t="shared" si="829"/>
        <v>Hyderabad</v>
      </c>
      <c r="W4467" s="13" t="str">
        <f t="shared" si="830"/>
        <v>RI</v>
      </c>
      <c r="X4467" s="13">
        <f t="shared" si="831"/>
        <v>5</v>
      </c>
      <c r="Y4467" s="13" t="str">
        <f>IFERROR(VLOOKUP(C4467,ReceivingTeam[],2,FALSE),"HelpDesk")</f>
        <v>HelpDesk</v>
      </c>
      <c r="Z4467" s="67">
        <f t="shared" si="832"/>
        <v>44893.062499999993</v>
      </c>
      <c r="AA4467" s="68">
        <f t="shared" si="833"/>
        <v>44889</v>
      </c>
      <c r="AB4467" s="69" t="b">
        <f t="shared" si="834"/>
        <v>1</v>
      </c>
      <c r="AC4467" s="70">
        <f t="shared" si="835"/>
        <v>3</v>
      </c>
      <c r="AD4467" s="67">
        <f t="shared" si="836"/>
        <v>44893.062499999993</v>
      </c>
      <c r="AE4467" s="67">
        <f>VLOOKUP(V4467,'Branch Wise Work Timelines'!C:G,3,FALSE)+AA4467</f>
        <v>44889.416666666664</v>
      </c>
      <c r="AF4467" s="67">
        <f>IF(V4467="Bangalore",VLOOKUP(V4467,'Branch Wise Work Timelines'!C:G,4,FALSE)+AA4467+1,IF(V4467="Mumbai",VLOOKUP(V4467,'Branch Wise Work Timelines'!C:G,4,FALSE)+AA4467+1,VLOOKUP(V4467,'Branch Wise Work Timelines'!C:G,4,FALSE)+AA4467))</f>
        <v>44889.770833333336</v>
      </c>
      <c r="AG4467" s="67">
        <f>WORKDAY.INTL(AA4467,1,11)+VLOOKUP(V4467,'Branch Wise Work Timelines'!C:G,3,FALSE)</f>
        <v>44890.416666666664</v>
      </c>
      <c r="AH4467" s="69" t="str">
        <f t="shared" ca="1" si="837"/>
        <v>Out of TAT</v>
      </c>
      <c r="AI4467" s="69">
        <f t="shared" ca="1" si="838"/>
        <v>20437</v>
      </c>
      <c r="AJ4467" s="69" t="str">
        <f ca="1">IF(AI4467&lt;0,"0-12",IFERROR(VLOOKUP(AI4467,Breakup[],2,FALSE),"&gt;24"))</f>
        <v>&gt;24</v>
      </c>
      <c r="AK4467" s="69" t="str">
        <f>VLOOKUP(V4467,Master!B:D,3,FALSE)</f>
        <v>South</v>
      </c>
      <c r="AL4467" s="69" t="str">
        <f t="shared" si="839"/>
        <v>Hyderabad</v>
      </c>
    </row>
    <row r="4468" spans="1:38">
      <c r="A4468" s="14" t="s">
        <v>9265</v>
      </c>
      <c r="B4468" s="54">
        <v>44701.639042939802</v>
      </c>
      <c r="C4468" s="13" t="s">
        <v>7161</v>
      </c>
      <c r="D4468" s="13">
        <v>1217</v>
      </c>
      <c r="E4468" s="13" t="s">
        <v>9266</v>
      </c>
      <c r="F4468" s="13" t="s">
        <v>33</v>
      </c>
      <c r="G4468" s="14">
        <v>1653046491288</v>
      </c>
      <c r="H4468" s="55">
        <v>0.84928240740740701</v>
      </c>
      <c r="I4468" s="33">
        <v>44882.849282407398</v>
      </c>
      <c r="J4468" s="58">
        <v>44882</v>
      </c>
      <c r="K4468" s="13" t="s">
        <v>313</v>
      </c>
      <c r="L4468" s="13" t="s">
        <v>60</v>
      </c>
      <c r="M4468" s="13" t="s">
        <v>314</v>
      </c>
      <c r="N4468" s="13" t="s">
        <v>206</v>
      </c>
      <c r="O4468" s="33" t="s">
        <v>38</v>
      </c>
      <c r="P4468" s="58" t="s">
        <v>38</v>
      </c>
      <c r="Q4468" s="33" t="s">
        <v>207</v>
      </c>
      <c r="R4468" s="14" t="s">
        <v>38</v>
      </c>
      <c r="S4468" s="13" t="s">
        <v>208</v>
      </c>
      <c r="T4468" s="13" t="s">
        <v>209</v>
      </c>
      <c r="U4468" s="33">
        <f t="shared" ca="1" si="828"/>
        <v>45744.56914039352</v>
      </c>
      <c r="V4468" s="13" t="str">
        <f t="shared" si="829"/>
        <v>Hyderabad</v>
      </c>
      <c r="W4468" s="13" t="str">
        <f t="shared" si="830"/>
        <v>RI</v>
      </c>
      <c r="X4468" s="13">
        <f t="shared" si="831"/>
        <v>20</v>
      </c>
      <c r="Y4468" s="13" t="str">
        <f>IFERROR(VLOOKUP(C4468,ReceivingTeam[],2,FALSE),"HelpDesk")</f>
        <v>HelpDesk</v>
      </c>
      <c r="Z4468" s="67">
        <f t="shared" si="832"/>
        <v>44883.995115740727</v>
      </c>
      <c r="AA4468" s="68">
        <f t="shared" si="833"/>
        <v>44882</v>
      </c>
      <c r="AB4468" s="69" t="b">
        <f t="shared" si="834"/>
        <v>1</v>
      </c>
      <c r="AC4468" s="70">
        <f t="shared" si="835"/>
        <v>0.5</v>
      </c>
      <c r="AD4468" s="67">
        <f t="shared" si="836"/>
        <v>44883.995115740727</v>
      </c>
      <c r="AE4468" s="67">
        <f>VLOOKUP(V4468,'Branch Wise Work Timelines'!C:G,3,FALSE)+AA4468</f>
        <v>44882.416666666664</v>
      </c>
      <c r="AF4468" s="67">
        <f>IF(V4468="Bangalore",VLOOKUP(V4468,'Branch Wise Work Timelines'!C:G,4,FALSE)+AA4468+1,IF(V4468="Mumbai",VLOOKUP(V4468,'Branch Wise Work Timelines'!C:G,4,FALSE)+AA4468+1,VLOOKUP(V4468,'Branch Wise Work Timelines'!C:G,4,FALSE)+AA4468))</f>
        <v>44882.770833333336</v>
      </c>
      <c r="AG4468" s="67">
        <f>WORKDAY.INTL(AA4468,1,11)+VLOOKUP(V4468,'Branch Wise Work Timelines'!C:G,3,FALSE)</f>
        <v>44883.416666666664</v>
      </c>
      <c r="AH4468" s="69" t="str">
        <f t="shared" ca="1" si="837"/>
        <v>Out of TAT</v>
      </c>
      <c r="AI4468" s="69">
        <f t="shared" ca="1" si="838"/>
        <v>20654</v>
      </c>
      <c r="AJ4468" s="69" t="str">
        <f ca="1">IF(AI4468&lt;0,"0-12",IFERROR(VLOOKUP(AI4468,Breakup[],2,FALSE),"&gt;24"))</f>
        <v>&gt;24</v>
      </c>
      <c r="AK4468" s="69" t="str">
        <f>VLOOKUP(V4468,Master!B:D,3,FALSE)</f>
        <v>South</v>
      </c>
      <c r="AL4468" s="69" t="str">
        <f t="shared" si="839"/>
        <v>Hyderabad</v>
      </c>
    </row>
    <row r="4469" spans="1:38">
      <c r="A4469" s="14" t="s">
        <v>9267</v>
      </c>
      <c r="B4469" s="54">
        <v>44701.507658217597</v>
      </c>
      <c r="C4469" s="13" t="s">
        <v>7161</v>
      </c>
      <c r="D4469" s="13">
        <v>696</v>
      </c>
      <c r="E4469" s="13" t="s">
        <v>9268</v>
      </c>
      <c r="F4469" s="13" t="s">
        <v>33</v>
      </c>
      <c r="G4469" s="14">
        <v>1653046491288</v>
      </c>
      <c r="H4469" s="55">
        <v>0.345405092592593</v>
      </c>
      <c r="I4469" s="33">
        <v>44885.345405092601</v>
      </c>
      <c r="J4469" s="58">
        <v>44885</v>
      </c>
      <c r="K4469" s="13" t="s">
        <v>313</v>
      </c>
      <c r="L4469" s="13" t="s">
        <v>60</v>
      </c>
      <c r="M4469" s="13" t="s">
        <v>314</v>
      </c>
      <c r="N4469" s="13" t="s">
        <v>206</v>
      </c>
      <c r="O4469" s="33" t="s">
        <v>38</v>
      </c>
      <c r="P4469" s="58" t="s">
        <v>38</v>
      </c>
      <c r="Q4469" s="33" t="s">
        <v>207</v>
      </c>
      <c r="R4469" s="14" t="s">
        <v>38</v>
      </c>
      <c r="S4469" s="13" t="s">
        <v>208</v>
      </c>
      <c r="T4469" s="13" t="s">
        <v>209</v>
      </c>
      <c r="U4469" s="33">
        <f t="shared" ca="1" si="828"/>
        <v>45744.56914039352</v>
      </c>
      <c r="V4469" s="13" t="str">
        <f t="shared" si="829"/>
        <v>Hyderabad</v>
      </c>
      <c r="W4469" s="13" t="str">
        <f t="shared" si="830"/>
        <v>RI</v>
      </c>
      <c r="X4469" s="13">
        <f t="shared" si="831"/>
        <v>8</v>
      </c>
      <c r="Y4469" s="13" t="str">
        <f>IFERROR(VLOOKUP(C4469,ReceivingTeam[],2,FALSE),"HelpDesk")</f>
        <v>HelpDesk</v>
      </c>
      <c r="Z4469" s="67">
        <f t="shared" si="832"/>
        <v>44885.916666666664</v>
      </c>
      <c r="AA4469" s="68">
        <f t="shared" si="833"/>
        <v>44885</v>
      </c>
      <c r="AB4469" s="69" t="b">
        <f t="shared" si="834"/>
        <v>0</v>
      </c>
      <c r="AC4469" s="70">
        <f t="shared" si="835"/>
        <v>0.5</v>
      </c>
      <c r="AD4469" s="67">
        <f t="shared" si="836"/>
        <v>44885.916666666664</v>
      </c>
      <c r="AE4469" s="67">
        <f>VLOOKUP(V4469,'Branch Wise Work Timelines'!C:G,3,FALSE)+AA4469</f>
        <v>44885.416666666664</v>
      </c>
      <c r="AF4469" s="67">
        <f>IF(V4469="Bangalore",VLOOKUP(V4469,'Branch Wise Work Timelines'!C:G,4,FALSE)+AA4469+1,IF(V4469="Mumbai",VLOOKUP(V4469,'Branch Wise Work Timelines'!C:G,4,FALSE)+AA4469+1,VLOOKUP(V4469,'Branch Wise Work Timelines'!C:G,4,FALSE)+AA4469))</f>
        <v>44885.770833333336</v>
      </c>
      <c r="AG4469" s="67">
        <f>WORKDAY.INTL(AA4469,1,11)+VLOOKUP(V4469,'Branch Wise Work Timelines'!C:G,3,FALSE)</f>
        <v>44886.416666666664</v>
      </c>
      <c r="AH4469" s="69" t="str">
        <f t="shared" ca="1" si="837"/>
        <v>Out of TAT</v>
      </c>
      <c r="AI4469" s="69">
        <f t="shared" ca="1" si="838"/>
        <v>20608</v>
      </c>
      <c r="AJ4469" s="69" t="str">
        <f ca="1">IF(AI4469&lt;0,"0-12",IFERROR(VLOOKUP(AI4469,Breakup[],2,FALSE),"&gt;24"))</f>
        <v>&gt;24</v>
      </c>
      <c r="AK4469" s="69" t="str">
        <f>VLOOKUP(V4469,Master!B:D,3,FALSE)</f>
        <v>South</v>
      </c>
      <c r="AL4469" s="69" t="str">
        <f t="shared" si="839"/>
        <v>Hyderabad</v>
      </c>
    </row>
    <row r="4470" spans="1:38">
      <c r="A4470" s="14" t="s">
        <v>9269</v>
      </c>
      <c r="B4470" s="54">
        <v>44701.510788310203</v>
      </c>
      <c r="C4470" s="13" t="s">
        <v>7161</v>
      </c>
      <c r="D4470" s="13">
        <v>1752</v>
      </c>
      <c r="E4470" s="13" t="s">
        <v>9270</v>
      </c>
      <c r="F4470" s="13" t="s">
        <v>33</v>
      </c>
      <c r="G4470" s="14">
        <v>1653046491288</v>
      </c>
      <c r="H4470" s="55">
        <v>0.301493055555556</v>
      </c>
      <c r="I4470" s="33">
        <v>44891.301493055602</v>
      </c>
      <c r="J4470" s="58">
        <v>44891</v>
      </c>
      <c r="K4470" s="13" t="s">
        <v>313</v>
      </c>
      <c r="L4470" s="13" t="s">
        <v>60</v>
      </c>
      <c r="M4470" s="13" t="s">
        <v>314</v>
      </c>
      <c r="N4470" s="13" t="s">
        <v>206</v>
      </c>
      <c r="O4470" s="33">
        <v>44891.770428240699</v>
      </c>
      <c r="P4470" s="58">
        <v>44891</v>
      </c>
      <c r="Q4470" s="33" t="s">
        <v>237</v>
      </c>
      <c r="R4470" s="14">
        <v>275</v>
      </c>
      <c r="S4470" s="13" t="s">
        <v>208</v>
      </c>
      <c r="T4470" s="13" t="s">
        <v>209</v>
      </c>
      <c r="U4470" s="33">
        <f t="shared" ca="1" si="828"/>
        <v>45744.56914039352</v>
      </c>
      <c r="V4470" s="13" t="str">
        <f t="shared" si="829"/>
        <v>Hyderabad</v>
      </c>
      <c r="W4470" s="13" t="str">
        <f t="shared" si="830"/>
        <v>RI</v>
      </c>
      <c r="X4470" s="13">
        <f t="shared" si="831"/>
        <v>7</v>
      </c>
      <c r="Y4470" s="13" t="str">
        <f>IFERROR(VLOOKUP(C4470,ReceivingTeam[],2,FALSE),"HelpDesk")</f>
        <v>HelpDesk</v>
      </c>
      <c r="Z4470" s="67">
        <f t="shared" si="832"/>
        <v>44893.562499999993</v>
      </c>
      <c r="AA4470" s="68">
        <f t="shared" si="833"/>
        <v>44891</v>
      </c>
      <c r="AB4470" s="69" t="b">
        <f t="shared" si="834"/>
        <v>1</v>
      </c>
      <c r="AC4470" s="70">
        <f t="shared" si="835"/>
        <v>0.5</v>
      </c>
      <c r="AD4470" s="67">
        <f t="shared" si="836"/>
        <v>44893.562499999993</v>
      </c>
      <c r="AE4470" s="67">
        <f>VLOOKUP(V4470,'Branch Wise Work Timelines'!C:G,3,FALSE)+AA4470</f>
        <v>44891.416666666664</v>
      </c>
      <c r="AF4470" s="67">
        <f>IF(V4470="Bangalore",VLOOKUP(V4470,'Branch Wise Work Timelines'!C:G,4,FALSE)+AA4470+1,IF(V4470="Mumbai",VLOOKUP(V4470,'Branch Wise Work Timelines'!C:G,4,FALSE)+AA4470+1,VLOOKUP(V4470,'Branch Wise Work Timelines'!C:G,4,FALSE)+AA4470))</f>
        <v>44891.770833333336</v>
      </c>
      <c r="AG4470" s="67">
        <f>WORKDAY.INTL(AA4470,1,11)+VLOOKUP(V4470,'Branch Wise Work Timelines'!C:G,3,FALSE)</f>
        <v>44893.416666666664</v>
      </c>
      <c r="AH4470" s="69" t="str">
        <f t="shared" si="837"/>
        <v>Met</v>
      </c>
      <c r="AI4470" s="69">
        <f t="shared" ca="1" si="838"/>
        <v>20425</v>
      </c>
      <c r="AJ4470" s="69" t="str">
        <f ca="1">IF(AI4470&lt;0,"0-12",IFERROR(VLOOKUP(AI4470,Breakup[],2,FALSE),"&gt;24"))</f>
        <v>&gt;24</v>
      </c>
      <c r="AK4470" s="69" t="str">
        <f>VLOOKUP(V4470,Master!B:D,3,FALSE)</f>
        <v>South</v>
      </c>
      <c r="AL4470" s="69" t="str">
        <f t="shared" si="839"/>
        <v>Hyderabad</v>
      </c>
    </row>
    <row r="4471" spans="1:38">
      <c r="A4471" s="14" t="s">
        <v>9271</v>
      </c>
      <c r="B4471" s="54">
        <v>44701.642014733799</v>
      </c>
      <c r="C4471" s="13" t="s">
        <v>7161</v>
      </c>
      <c r="D4471" s="13">
        <v>1470</v>
      </c>
      <c r="E4471" s="13" t="s">
        <v>9272</v>
      </c>
      <c r="F4471" s="13" t="s">
        <v>33</v>
      </c>
      <c r="G4471" s="14">
        <v>1653046491288</v>
      </c>
      <c r="H4471" s="55">
        <v>0.310497685185185</v>
      </c>
      <c r="I4471" s="33">
        <v>44886.310497685197</v>
      </c>
      <c r="J4471" s="58">
        <v>44886</v>
      </c>
      <c r="K4471" s="13" t="s">
        <v>313</v>
      </c>
      <c r="L4471" s="13" t="s">
        <v>60</v>
      </c>
      <c r="M4471" s="13" t="s">
        <v>314</v>
      </c>
      <c r="N4471" s="13" t="s">
        <v>206</v>
      </c>
      <c r="O4471" s="33" t="s">
        <v>38</v>
      </c>
      <c r="P4471" s="58" t="s">
        <v>38</v>
      </c>
      <c r="Q4471" s="33" t="s">
        <v>207</v>
      </c>
      <c r="R4471" s="14" t="s">
        <v>38</v>
      </c>
      <c r="S4471" s="13" t="s">
        <v>208</v>
      </c>
      <c r="T4471" s="13" t="s">
        <v>209</v>
      </c>
      <c r="U4471" s="33">
        <f t="shared" ca="1" si="828"/>
        <v>45744.56914039352</v>
      </c>
      <c r="V4471" s="13" t="str">
        <f t="shared" si="829"/>
        <v>Hyderabad</v>
      </c>
      <c r="W4471" s="13" t="str">
        <f t="shared" si="830"/>
        <v>RI</v>
      </c>
      <c r="X4471" s="13">
        <f t="shared" si="831"/>
        <v>7</v>
      </c>
      <c r="Y4471" s="13" t="str">
        <f>IFERROR(VLOOKUP(C4471,ReceivingTeam[],2,FALSE),"HelpDesk")</f>
        <v>HelpDesk</v>
      </c>
      <c r="Z4471" s="67">
        <f t="shared" si="832"/>
        <v>44887.562499999993</v>
      </c>
      <c r="AA4471" s="68">
        <f t="shared" si="833"/>
        <v>44886</v>
      </c>
      <c r="AB4471" s="69" t="b">
        <f t="shared" si="834"/>
        <v>1</v>
      </c>
      <c r="AC4471" s="70">
        <f t="shared" si="835"/>
        <v>0.5</v>
      </c>
      <c r="AD4471" s="67">
        <f t="shared" si="836"/>
        <v>44887.562499999993</v>
      </c>
      <c r="AE4471" s="67">
        <f>VLOOKUP(V4471,'Branch Wise Work Timelines'!C:G,3,FALSE)+AA4471</f>
        <v>44886.416666666664</v>
      </c>
      <c r="AF4471" s="67">
        <f>IF(V4471="Bangalore",VLOOKUP(V4471,'Branch Wise Work Timelines'!C:G,4,FALSE)+AA4471+1,IF(V4471="Mumbai",VLOOKUP(V4471,'Branch Wise Work Timelines'!C:G,4,FALSE)+AA4471+1,VLOOKUP(V4471,'Branch Wise Work Timelines'!C:G,4,FALSE)+AA4471))</f>
        <v>44886.770833333336</v>
      </c>
      <c r="AG4471" s="67">
        <f>WORKDAY.INTL(AA4471,1,11)+VLOOKUP(V4471,'Branch Wise Work Timelines'!C:G,3,FALSE)</f>
        <v>44887.416666666664</v>
      </c>
      <c r="AH4471" s="69" t="str">
        <f t="shared" ca="1" si="837"/>
        <v>Out of TAT</v>
      </c>
      <c r="AI4471" s="69">
        <f t="shared" ca="1" si="838"/>
        <v>20569</v>
      </c>
      <c r="AJ4471" s="69" t="str">
        <f ca="1">IF(AI4471&lt;0,"0-12",IFERROR(VLOOKUP(AI4471,Breakup[],2,FALSE),"&gt;24"))</f>
        <v>&gt;24</v>
      </c>
      <c r="AK4471" s="69" t="str">
        <f>VLOOKUP(V4471,Master!B:D,3,FALSE)</f>
        <v>South</v>
      </c>
      <c r="AL4471" s="69" t="str">
        <f t="shared" si="839"/>
        <v>Hyderabad</v>
      </c>
    </row>
    <row r="4472" spans="1:38">
      <c r="A4472" s="14" t="s">
        <v>9273</v>
      </c>
      <c r="B4472" s="54">
        <v>44701.674427280101</v>
      </c>
      <c r="C4472" s="13" t="s">
        <v>7161</v>
      </c>
      <c r="D4472" s="13">
        <v>1099</v>
      </c>
      <c r="E4472" s="13" t="s">
        <v>9274</v>
      </c>
      <c r="F4472" s="13" t="s">
        <v>33</v>
      </c>
      <c r="G4472" s="14">
        <v>1653046491288</v>
      </c>
      <c r="H4472" s="55">
        <v>0.66711805555555603</v>
      </c>
      <c r="I4472" s="33">
        <v>44888.6671180556</v>
      </c>
      <c r="J4472" s="58">
        <v>44888</v>
      </c>
      <c r="K4472" s="13" t="s">
        <v>313</v>
      </c>
      <c r="L4472" s="13" t="s">
        <v>60</v>
      </c>
      <c r="M4472" s="13" t="s">
        <v>314</v>
      </c>
      <c r="N4472" s="13" t="s">
        <v>206</v>
      </c>
      <c r="O4472" s="33" t="s">
        <v>38</v>
      </c>
      <c r="P4472" s="58" t="s">
        <v>38</v>
      </c>
      <c r="Q4472" s="33" t="s">
        <v>207</v>
      </c>
      <c r="R4472" s="14" t="s">
        <v>38</v>
      </c>
      <c r="S4472" s="13" t="s">
        <v>208</v>
      </c>
      <c r="T4472" s="13" t="s">
        <v>209</v>
      </c>
      <c r="U4472" s="33">
        <f t="shared" ca="1" si="828"/>
        <v>45744.56914039352</v>
      </c>
      <c r="V4472" s="13" t="str">
        <f t="shared" si="829"/>
        <v>Hyderabad</v>
      </c>
      <c r="W4472" s="13" t="str">
        <f t="shared" si="830"/>
        <v>RI</v>
      </c>
      <c r="X4472" s="13">
        <f t="shared" si="831"/>
        <v>16</v>
      </c>
      <c r="Y4472" s="13" t="str">
        <f>IFERROR(VLOOKUP(C4472,ReceivingTeam[],2,FALSE),"HelpDesk")</f>
        <v>HelpDesk</v>
      </c>
      <c r="Z4472" s="67">
        <f t="shared" si="832"/>
        <v>44889.812951388929</v>
      </c>
      <c r="AA4472" s="68">
        <f t="shared" si="833"/>
        <v>44888</v>
      </c>
      <c r="AB4472" s="69" t="b">
        <f t="shared" si="834"/>
        <v>1</v>
      </c>
      <c r="AC4472" s="70">
        <f t="shared" si="835"/>
        <v>0.5</v>
      </c>
      <c r="AD4472" s="67">
        <f t="shared" si="836"/>
        <v>44889.812951388929</v>
      </c>
      <c r="AE4472" s="67">
        <f>VLOOKUP(V4472,'Branch Wise Work Timelines'!C:G,3,FALSE)+AA4472</f>
        <v>44888.416666666664</v>
      </c>
      <c r="AF4472" s="67">
        <f>IF(V4472="Bangalore",VLOOKUP(V4472,'Branch Wise Work Timelines'!C:G,4,FALSE)+AA4472+1,IF(V4472="Mumbai",VLOOKUP(V4472,'Branch Wise Work Timelines'!C:G,4,FALSE)+AA4472+1,VLOOKUP(V4472,'Branch Wise Work Timelines'!C:G,4,FALSE)+AA4472))</f>
        <v>44888.770833333336</v>
      </c>
      <c r="AG4472" s="67">
        <f>WORKDAY.INTL(AA4472,1,11)+VLOOKUP(V4472,'Branch Wise Work Timelines'!C:G,3,FALSE)</f>
        <v>44889.416666666664</v>
      </c>
      <c r="AH4472" s="69" t="str">
        <f t="shared" ca="1" si="837"/>
        <v>Out of TAT</v>
      </c>
      <c r="AI4472" s="69">
        <f t="shared" ca="1" si="838"/>
        <v>20515</v>
      </c>
      <c r="AJ4472" s="69" t="str">
        <f ca="1">IF(AI4472&lt;0,"0-12",IFERROR(VLOOKUP(AI4472,Breakup[],2,FALSE),"&gt;24"))</f>
        <v>&gt;24</v>
      </c>
      <c r="AK4472" s="69" t="str">
        <f>VLOOKUP(V4472,Master!B:D,3,FALSE)</f>
        <v>South</v>
      </c>
      <c r="AL4472" s="69" t="str">
        <f t="shared" si="839"/>
        <v>Hyderabad</v>
      </c>
    </row>
    <row r="4473" spans="1:38">
      <c r="A4473" s="14" t="s">
        <v>9275</v>
      </c>
      <c r="B4473" s="54">
        <v>44701.499232754599</v>
      </c>
      <c r="C4473" s="13" t="s">
        <v>7161</v>
      </c>
      <c r="D4473" s="13">
        <v>1971</v>
      </c>
      <c r="E4473" s="13" t="s">
        <v>9276</v>
      </c>
      <c r="F4473" s="13" t="s">
        <v>33</v>
      </c>
      <c r="G4473" s="14">
        <v>1653046491288</v>
      </c>
      <c r="H4473" s="55">
        <v>0.26733796296296303</v>
      </c>
      <c r="I4473" s="33">
        <v>44890.267337963</v>
      </c>
      <c r="J4473" s="58">
        <v>44890</v>
      </c>
      <c r="K4473" s="13" t="s">
        <v>313</v>
      </c>
      <c r="L4473" s="13" t="s">
        <v>60</v>
      </c>
      <c r="M4473" s="13" t="s">
        <v>314</v>
      </c>
      <c r="N4473" s="13" t="s">
        <v>206</v>
      </c>
      <c r="O4473" s="33" t="s">
        <v>38</v>
      </c>
      <c r="P4473" s="58" t="s">
        <v>38</v>
      </c>
      <c r="Q4473" s="33" t="s">
        <v>207</v>
      </c>
      <c r="R4473" s="14" t="s">
        <v>38</v>
      </c>
      <c r="S4473" s="13" t="s">
        <v>208</v>
      </c>
      <c r="T4473" s="13" t="s">
        <v>209</v>
      </c>
      <c r="U4473" s="33">
        <f t="shared" ca="1" si="828"/>
        <v>45744.56914039352</v>
      </c>
      <c r="V4473" s="13" t="str">
        <f t="shared" si="829"/>
        <v>Hyderabad</v>
      </c>
      <c r="W4473" s="13" t="str">
        <f t="shared" si="830"/>
        <v>RI</v>
      </c>
      <c r="X4473" s="13">
        <f t="shared" si="831"/>
        <v>6</v>
      </c>
      <c r="Y4473" s="13" t="str">
        <f>IFERROR(VLOOKUP(C4473,ReceivingTeam[],2,FALSE),"HelpDesk")</f>
        <v>HelpDesk</v>
      </c>
      <c r="Z4473" s="67">
        <f t="shared" si="832"/>
        <v>44891.562499999993</v>
      </c>
      <c r="AA4473" s="68">
        <f t="shared" si="833"/>
        <v>44890</v>
      </c>
      <c r="AB4473" s="69" t="b">
        <f t="shared" si="834"/>
        <v>1</v>
      </c>
      <c r="AC4473" s="70">
        <f t="shared" si="835"/>
        <v>0.5</v>
      </c>
      <c r="AD4473" s="67">
        <f t="shared" si="836"/>
        <v>44891.562499999993</v>
      </c>
      <c r="AE4473" s="67">
        <f>VLOOKUP(V4473,'Branch Wise Work Timelines'!C:G,3,FALSE)+AA4473</f>
        <v>44890.416666666664</v>
      </c>
      <c r="AF4473" s="67">
        <f>IF(V4473="Bangalore",VLOOKUP(V4473,'Branch Wise Work Timelines'!C:G,4,FALSE)+AA4473+1,IF(V4473="Mumbai",VLOOKUP(V4473,'Branch Wise Work Timelines'!C:G,4,FALSE)+AA4473+1,VLOOKUP(V4473,'Branch Wise Work Timelines'!C:G,4,FALSE)+AA4473))</f>
        <v>44890.770833333336</v>
      </c>
      <c r="AG4473" s="67">
        <f>WORKDAY.INTL(AA4473,1,11)+VLOOKUP(V4473,'Branch Wise Work Timelines'!C:G,3,FALSE)</f>
        <v>44891.416666666664</v>
      </c>
      <c r="AH4473" s="69" t="str">
        <f t="shared" ca="1" si="837"/>
        <v>Out of TAT</v>
      </c>
      <c r="AI4473" s="69">
        <f t="shared" ca="1" si="838"/>
        <v>20473</v>
      </c>
      <c r="AJ4473" s="69" t="str">
        <f ca="1">IF(AI4473&lt;0,"0-12",IFERROR(VLOOKUP(AI4473,Breakup[],2,FALSE),"&gt;24"))</f>
        <v>&gt;24</v>
      </c>
      <c r="AK4473" s="69" t="str">
        <f>VLOOKUP(V4473,Master!B:D,3,FALSE)</f>
        <v>South</v>
      </c>
      <c r="AL4473" s="69" t="str">
        <f t="shared" si="839"/>
        <v>Hyderabad</v>
      </c>
    </row>
    <row r="4474" spans="1:38">
      <c r="A4474" s="14" t="s">
        <v>9277</v>
      </c>
      <c r="B4474" s="54">
        <v>44701.636932604197</v>
      </c>
      <c r="C4474" s="13" t="s">
        <v>7161</v>
      </c>
      <c r="D4474" s="13">
        <v>1512</v>
      </c>
      <c r="E4474" s="13" t="s">
        <v>9278</v>
      </c>
      <c r="F4474" s="13" t="s">
        <v>33</v>
      </c>
      <c r="G4474" s="14">
        <v>1653046491288</v>
      </c>
      <c r="H4474" s="55">
        <v>0.248078703703704</v>
      </c>
      <c r="I4474" s="33">
        <v>44886.248078703698</v>
      </c>
      <c r="J4474" s="58">
        <v>44886</v>
      </c>
      <c r="K4474" s="13" t="s">
        <v>313</v>
      </c>
      <c r="L4474" s="13" t="s">
        <v>60</v>
      </c>
      <c r="M4474" s="13" t="s">
        <v>314</v>
      </c>
      <c r="N4474" s="13" t="s">
        <v>206</v>
      </c>
      <c r="O4474" s="33" t="s">
        <v>38</v>
      </c>
      <c r="P4474" s="58" t="s">
        <v>38</v>
      </c>
      <c r="Q4474" s="33" t="s">
        <v>207</v>
      </c>
      <c r="R4474" s="14" t="s">
        <v>38</v>
      </c>
      <c r="S4474" s="13" t="s">
        <v>208</v>
      </c>
      <c r="T4474" s="13" t="s">
        <v>209</v>
      </c>
      <c r="U4474" s="33">
        <f t="shared" ca="1" si="828"/>
        <v>45744.56914039352</v>
      </c>
      <c r="V4474" s="13" t="str">
        <f t="shared" si="829"/>
        <v>Hyderabad</v>
      </c>
      <c r="W4474" s="13" t="str">
        <f t="shared" si="830"/>
        <v>RI</v>
      </c>
      <c r="X4474" s="13">
        <f t="shared" si="831"/>
        <v>5</v>
      </c>
      <c r="Y4474" s="13" t="str">
        <f>IFERROR(VLOOKUP(C4474,ReceivingTeam[],2,FALSE),"HelpDesk")</f>
        <v>HelpDesk</v>
      </c>
      <c r="Z4474" s="67">
        <f t="shared" si="832"/>
        <v>44887.562499999993</v>
      </c>
      <c r="AA4474" s="68">
        <f t="shared" si="833"/>
        <v>44886</v>
      </c>
      <c r="AB4474" s="69" t="b">
        <f t="shared" si="834"/>
        <v>1</v>
      </c>
      <c r="AC4474" s="70">
        <f t="shared" si="835"/>
        <v>0.5</v>
      </c>
      <c r="AD4474" s="67">
        <f t="shared" si="836"/>
        <v>44887.562499999993</v>
      </c>
      <c r="AE4474" s="67">
        <f>VLOOKUP(V4474,'Branch Wise Work Timelines'!C:G,3,FALSE)+AA4474</f>
        <v>44886.416666666664</v>
      </c>
      <c r="AF4474" s="67">
        <f>IF(V4474="Bangalore",VLOOKUP(V4474,'Branch Wise Work Timelines'!C:G,4,FALSE)+AA4474+1,IF(V4474="Mumbai",VLOOKUP(V4474,'Branch Wise Work Timelines'!C:G,4,FALSE)+AA4474+1,VLOOKUP(V4474,'Branch Wise Work Timelines'!C:G,4,FALSE)+AA4474))</f>
        <v>44886.770833333336</v>
      </c>
      <c r="AG4474" s="67">
        <f>WORKDAY.INTL(AA4474,1,11)+VLOOKUP(V4474,'Branch Wise Work Timelines'!C:G,3,FALSE)</f>
        <v>44887.416666666664</v>
      </c>
      <c r="AH4474" s="69" t="str">
        <f t="shared" ca="1" si="837"/>
        <v>Out of TAT</v>
      </c>
      <c r="AI4474" s="69">
        <f t="shared" ca="1" si="838"/>
        <v>20569</v>
      </c>
      <c r="AJ4474" s="69" t="str">
        <f ca="1">IF(AI4474&lt;0,"0-12",IFERROR(VLOOKUP(AI4474,Breakup[],2,FALSE),"&gt;24"))</f>
        <v>&gt;24</v>
      </c>
      <c r="AK4474" s="69" t="str">
        <f>VLOOKUP(V4474,Master!B:D,3,FALSE)</f>
        <v>South</v>
      </c>
      <c r="AL4474" s="69" t="str">
        <f t="shared" si="839"/>
        <v>Hyderabad</v>
      </c>
    </row>
    <row r="4475" spans="1:38">
      <c r="A4475" s="14" t="s">
        <v>9279</v>
      </c>
      <c r="B4475" s="54">
        <v>44701.731115162002</v>
      </c>
      <c r="C4475" s="13" t="s">
        <v>261</v>
      </c>
      <c r="D4475" s="13">
        <v>1460</v>
      </c>
      <c r="E4475" s="13" t="s">
        <v>9280</v>
      </c>
      <c r="F4475" s="13" t="s">
        <v>33</v>
      </c>
      <c r="G4475" s="14">
        <v>1653048497717</v>
      </c>
      <c r="H4475" s="55">
        <v>0.97635416666666697</v>
      </c>
      <c r="I4475" s="33">
        <v>44886.976354166698</v>
      </c>
      <c r="J4475" s="58">
        <v>44886</v>
      </c>
      <c r="K4475" s="13" t="s">
        <v>263</v>
      </c>
      <c r="L4475" s="13" t="s">
        <v>69</v>
      </c>
      <c r="M4475" s="13" t="s">
        <v>101</v>
      </c>
      <c r="N4475" s="13" t="s">
        <v>206</v>
      </c>
      <c r="O4475" s="33" t="s">
        <v>38</v>
      </c>
      <c r="P4475" s="58" t="s">
        <v>38</v>
      </c>
      <c r="Q4475" s="33" t="s">
        <v>207</v>
      </c>
      <c r="R4475" s="14" t="s">
        <v>38</v>
      </c>
      <c r="S4475" s="13" t="s">
        <v>208</v>
      </c>
      <c r="T4475" s="13" t="s">
        <v>209</v>
      </c>
      <c r="U4475" s="33">
        <f t="shared" ca="1" si="828"/>
        <v>45744.56914039352</v>
      </c>
      <c r="V4475" s="13" t="str">
        <f t="shared" si="829"/>
        <v>Mumbai</v>
      </c>
      <c r="W4475" s="13" t="str">
        <f t="shared" si="830"/>
        <v>RI</v>
      </c>
      <c r="X4475" s="13">
        <f t="shared" si="831"/>
        <v>23</v>
      </c>
      <c r="Y4475" s="13" t="str">
        <f>IFERROR(VLOOKUP(C4475,ReceivingTeam[],2,FALSE),"HelpDesk")</f>
        <v>HelpDesk</v>
      </c>
      <c r="Z4475" s="67">
        <f t="shared" si="832"/>
        <v>44887.643020833362</v>
      </c>
      <c r="AA4475" s="68">
        <f t="shared" si="833"/>
        <v>44886</v>
      </c>
      <c r="AB4475" s="69" t="b">
        <f t="shared" si="834"/>
        <v>1</v>
      </c>
      <c r="AC4475" s="70">
        <f t="shared" si="835"/>
        <v>0.5</v>
      </c>
      <c r="AD4475" s="67">
        <f t="shared" si="836"/>
        <v>44887.643020833362</v>
      </c>
      <c r="AE4475" s="67">
        <f>VLOOKUP(V4475,'Branch Wise Work Timelines'!C:G,3,FALSE)+AA4475</f>
        <v>44886.416666666664</v>
      </c>
      <c r="AF4475" s="67">
        <f>IF(V4475="Bangalore",VLOOKUP(V4475,'Branch Wise Work Timelines'!C:G,4,FALSE)+AA4475+1,IF(V4475="Mumbai",VLOOKUP(V4475,'Branch Wise Work Timelines'!C:G,4,FALSE)+AA4475+1,VLOOKUP(V4475,'Branch Wise Work Timelines'!C:G,4,FALSE)+AA4475))</f>
        <v>44887.25</v>
      </c>
      <c r="AG4475" s="67">
        <f>WORKDAY.INTL(AA4475,1,11)+VLOOKUP(V4475,'Branch Wise Work Timelines'!C:G,3,FALSE)</f>
        <v>44887.416666666664</v>
      </c>
      <c r="AH4475" s="69" t="str">
        <f t="shared" ca="1" si="837"/>
        <v>Out of TAT</v>
      </c>
      <c r="AI4475" s="69">
        <f t="shared" ca="1" si="838"/>
        <v>20567</v>
      </c>
      <c r="AJ4475" s="69" t="str">
        <f ca="1">IF(AI4475&lt;0,"0-12",IFERROR(VLOOKUP(AI4475,Breakup[],2,FALSE),"&gt;24"))</f>
        <v>&gt;24</v>
      </c>
      <c r="AK4475" s="69" t="str">
        <f>VLOOKUP(V4475,Master!B:D,3,FALSE)</f>
        <v>East</v>
      </c>
      <c r="AL4475" s="69" t="str">
        <f t="shared" si="839"/>
        <v>Mumbai</v>
      </c>
    </row>
    <row r="4476" spans="1:38">
      <c r="A4476" s="14" t="s">
        <v>9281</v>
      </c>
      <c r="B4476" s="54">
        <v>44701.652783298603</v>
      </c>
      <c r="C4476" s="13" t="s">
        <v>418</v>
      </c>
      <c r="D4476" s="13">
        <v>194</v>
      </c>
      <c r="E4476" s="13" t="s">
        <v>9282</v>
      </c>
      <c r="F4476" s="13" t="s">
        <v>15</v>
      </c>
      <c r="G4476" s="14">
        <v>1653053249969</v>
      </c>
      <c r="H4476" s="55">
        <v>0.67980324074074105</v>
      </c>
      <c r="I4476" s="33">
        <v>44889.679803240702</v>
      </c>
      <c r="J4476" s="58">
        <v>44889</v>
      </c>
      <c r="K4476" s="13" t="s">
        <v>213</v>
      </c>
      <c r="L4476" s="13" t="s">
        <v>30</v>
      </c>
      <c r="M4476" s="13" t="s">
        <v>214</v>
      </c>
      <c r="N4476" s="13" t="s">
        <v>215</v>
      </c>
      <c r="O4476" s="33" t="s">
        <v>38</v>
      </c>
      <c r="P4476" s="58" t="s">
        <v>38</v>
      </c>
      <c r="Q4476" s="33" t="s">
        <v>207</v>
      </c>
      <c r="R4476" s="14" t="s">
        <v>38</v>
      </c>
      <c r="S4476" s="13" t="s">
        <v>216</v>
      </c>
      <c r="T4476" s="13" t="s">
        <v>217</v>
      </c>
      <c r="U4476" s="33">
        <f t="shared" ca="1" si="828"/>
        <v>45744.56914039352</v>
      </c>
      <c r="V4476" s="13" t="str">
        <f t="shared" si="829"/>
        <v>Bangalore</v>
      </c>
      <c r="W4476" s="13" t="str">
        <f t="shared" si="830"/>
        <v>CLS</v>
      </c>
      <c r="X4476" s="13">
        <f t="shared" si="831"/>
        <v>16</v>
      </c>
      <c r="Y4476" s="13" t="str">
        <f>IFERROR(VLOOKUP(C4476,ReceivingTeam[],2,FALSE),"HelpDesk")</f>
        <v>HelpDesk</v>
      </c>
      <c r="Z4476" s="67">
        <f t="shared" si="832"/>
        <v>44890.492303240702</v>
      </c>
      <c r="AA4476" s="68">
        <f t="shared" si="833"/>
        <v>44889</v>
      </c>
      <c r="AB4476" s="69" t="b">
        <f t="shared" si="834"/>
        <v>1</v>
      </c>
      <c r="AC4476" s="70">
        <f t="shared" si="835"/>
        <v>0.5</v>
      </c>
      <c r="AD4476" s="67">
        <f t="shared" si="836"/>
        <v>44890.492303240702</v>
      </c>
      <c r="AE4476" s="67">
        <f>VLOOKUP(V4476,'Branch Wise Work Timelines'!C:G,3,FALSE)+AA4476</f>
        <v>44889.416666666664</v>
      </c>
      <c r="AF4476" s="67">
        <f>IF(V4476="Bangalore",VLOOKUP(V4476,'Branch Wise Work Timelines'!C:G,4,FALSE)+AA4476+1,IF(V4476="Mumbai",VLOOKUP(V4476,'Branch Wise Work Timelines'!C:G,4,FALSE)+AA4476+1,VLOOKUP(V4476,'Branch Wise Work Timelines'!C:G,4,FALSE)+AA4476))</f>
        <v>44890.104166666664</v>
      </c>
      <c r="AG4476" s="67">
        <f>WORKDAY.INTL(AA4476,1,11)+VLOOKUP(V4476,'Branch Wise Work Timelines'!C:G,3,FALSE)</f>
        <v>44890.416666666664</v>
      </c>
      <c r="AH4476" s="69" t="str">
        <f t="shared" ca="1" si="837"/>
        <v>Out of TAT</v>
      </c>
      <c r="AI4476" s="69">
        <f t="shared" ca="1" si="838"/>
        <v>20498</v>
      </c>
      <c r="AJ4476" s="69" t="str">
        <f ca="1">IF(AI4476&lt;0,"0-12",IFERROR(VLOOKUP(AI4476,Breakup[],2,FALSE),"&gt;24"))</f>
        <v>&gt;24</v>
      </c>
      <c r="AK4476" s="69" t="str">
        <f>VLOOKUP(V4476,Master!B:D,3,FALSE)</f>
        <v>South</v>
      </c>
      <c r="AL4476" s="69" t="str">
        <f t="shared" si="839"/>
        <v>Bangalore-CLS</v>
      </c>
    </row>
    <row r="4477" spans="1:38">
      <c r="A4477" s="14" t="s">
        <v>9283</v>
      </c>
      <c r="B4477" s="54">
        <v>44701.770230821799</v>
      </c>
      <c r="C4477" s="13" t="s">
        <v>6447</v>
      </c>
      <c r="D4477" s="13">
        <v>1060</v>
      </c>
      <c r="E4477" s="13" t="s">
        <v>9284</v>
      </c>
      <c r="F4477" s="13" t="s">
        <v>33</v>
      </c>
      <c r="G4477" s="14">
        <v>1653057361401</v>
      </c>
      <c r="H4477" s="55">
        <v>0.68693287037036999</v>
      </c>
      <c r="I4477" s="33">
        <v>44890.686932870398</v>
      </c>
      <c r="J4477" s="58">
        <v>44890</v>
      </c>
      <c r="K4477" s="13" t="s">
        <v>452</v>
      </c>
      <c r="L4477" s="13" t="s">
        <v>36</v>
      </c>
      <c r="M4477" s="13" t="s">
        <v>6447</v>
      </c>
      <c r="N4477" s="13" t="s">
        <v>206</v>
      </c>
      <c r="O4477" s="33" t="s">
        <v>38</v>
      </c>
      <c r="P4477" s="58" t="s">
        <v>38</v>
      </c>
      <c r="Q4477" s="33" t="s">
        <v>207</v>
      </c>
      <c r="R4477" s="14" t="s">
        <v>38</v>
      </c>
      <c r="S4477" s="13" t="s">
        <v>216</v>
      </c>
      <c r="T4477" s="13" t="s">
        <v>217</v>
      </c>
      <c r="U4477" s="33">
        <f t="shared" ca="1" si="828"/>
        <v>45744.56914039352</v>
      </c>
      <c r="V4477" s="13" t="str">
        <f t="shared" si="829"/>
        <v>Chennai</v>
      </c>
      <c r="W4477" s="13" t="str">
        <f t="shared" si="830"/>
        <v>RI</v>
      </c>
      <c r="X4477" s="13">
        <f t="shared" si="831"/>
        <v>16</v>
      </c>
      <c r="Y4477" s="13" t="str">
        <f>IFERROR(VLOOKUP(C4477,ReceivingTeam[],2,FALSE),"HelpDesk")</f>
        <v>HelpDesk</v>
      </c>
      <c r="Z4477" s="67">
        <f t="shared" si="832"/>
        <v>44891.832766203726</v>
      </c>
      <c r="AA4477" s="68">
        <f t="shared" si="833"/>
        <v>44890</v>
      </c>
      <c r="AB4477" s="69" t="b">
        <f t="shared" si="834"/>
        <v>1</v>
      </c>
      <c r="AC4477" s="70">
        <f t="shared" si="835"/>
        <v>0.5</v>
      </c>
      <c r="AD4477" s="67">
        <f t="shared" si="836"/>
        <v>44891.832766203726</v>
      </c>
      <c r="AE4477" s="67">
        <f>VLOOKUP(V4477,'Branch Wise Work Timelines'!C:G,3,FALSE)+AA4477</f>
        <v>44890.416666666664</v>
      </c>
      <c r="AF4477" s="67">
        <f>IF(V4477="Bangalore",VLOOKUP(V4477,'Branch Wise Work Timelines'!C:G,4,FALSE)+AA4477+1,IF(V4477="Mumbai",VLOOKUP(V4477,'Branch Wise Work Timelines'!C:G,4,FALSE)+AA4477+1,VLOOKUP(V4477,'Branch Wise Work Timelines'!C:G,4,FALSE)+AA4477))</f>
        <v>44890.770833333336</v>
      </c>
      <c r="AG4477" s="67">
        <f>WORKDAY.INTL(AA4477,1,11)+VLOOKUP(V4477,'Branch Wise Work Timelines'!C:G,3,FALSE)</f>
        <v>44891.416666666664</v>
      </c>
      <c r="AH4477" s="69" t="str">
        <f t="shared" ca="1" si="837"/>
        <v>Out of TAT</v>
      </c>
      <c r="AI4477" s="69">
        <f t="shared" ca="1" si="838"/>
        <v>20466</v>
      </c>
      <c r="AJ4477" s="69" t="str">
        <f ca="1">IF(AI4477&lt;0,"0-12",IFERROR(VLOOKUP(AI4477,Breakup[],2,FALSE),"&gt;24"))</f>
        <v>&gt;24</v>
      </c>
      <c r="AK4477" s="69" t="str">
        <f>VLOOKUP(V4477,Master!B:D,3,FALSE)</f>
        <v>South</v>
      </c>
      <c r="AL4477" s="69" t="str">
        <f t="shared" si="839"/>
        <v>Chennai</v>
      </c>
    </row>
    <row r="4478" spans="1:38">
      <c r="A4478" s="14" t="s">
        <v>9285</v>
      </c>
      <c r="B4478" s="54">
        <v>44701.748025729197</v>
      </c>
      <c r="C4478" s="13" t="s">
        <v>344</v>
      </c>
      <c r="D4478" s="13">
        <v>723</v>
      </c>
      <c r="E4478" s="13" t="s">
        <v>9286</v>
      </c>
      <c r="F4478" s="13" t="s">
        <v>24</v>
      </c>
      <c r="G4478" s="14">
        <v>1653049856324</v>
      </c>
      <c r="H4478" s="55">
        <v>0.52951388888888895</v>
      </c>
      <c r="I4478" s="33">
        <v>44891.529513888898</v>
      </c>
      <c r="J4478" s="58">
        <v>44891</v>
      </c>
      <c r="K4478" s="13" t="s">
        <v>263</v>
      </c>
      <c r="L4478" s="13" t="s">
        <v>69</v>
      </c>
      <c r="M4478" s="13" t="s">
        <v>101</v>
      </c>
      <c r="N4478" s="13" t="s">
        <v>206</v>
      </c>
      <c r="O4478" s="33">
        <v>44891.781539351898</v>
      </c>
      <c r="P4478" s="58">
        <v>44891</v>
      </c>
      <c r="Q4478" s="33" t="s">
        <v>237</v>
      </c>
      <c r="R4478" s="14">
        <v>534</v>
      </c>
      <c r="S4478" s="13" t="s">
        <v>208</v>
      </c>
      <c r="T4478" s="13" t="s">
        <v>209</v>
      </c>
      <c r="U4478" s="33">
        <f t="shared" ca="1" si="828"/>
        <v>45744.56914039352</v>
      </c>
      <c r="V4478" s="13" t="str">
        <f t="shared" si="829"/>
        <v>Mumbai</v>
      </c>
      <c r="W4478" s="13" t="str">
        <f t="shared" si="830"/>
        <v>DOMI</v>
      </c>
      <c r="X4478" s="13">
        <f t="shared" si="831"/>
        <v>12</v>
      </c>
      <c r="Y4478" s="13" t="str">
        <f>IFERROR(VLOOKUP(C4478,ReceivingTeam[],2,FALSE),"HelpDesk")</f>
        <v>HelpDesk</v>
      </c>
      <c r="Z4478" s="67">
        <f t="shared" si="832"/>
        <v>44892.029513888898</v>
      </c>
      <c r="AA4478" s="68">
        <f t="shared" si="833"/>
        <v>44891</v>
      </c>
      <c r="AB4478" s="69" t="b">
        <f t="shared" si="834"/>
        <v>1</v>
      </c>
      <c r="AC4478" s="70">
        <f t="shared" si="835"/>
        <v>0.5</v>
      </c>
      <c r="AD4478" s="67">
        <f t="shared" si="836"/>
        <v>44892.029513888898</v>
      </c>
      <c r="AE4478" s="67">
        <f>VLOOKUP(V4478,'Branch Wise Work Timelines'!C:G,3,FALSE)+AA4478</f>
        <v>44891.416666666664</v>
      </c>
      <c r="AF4478" s="67">
        <f>IF(V4478="Bangalore",VLOOKUP(V4478,'Branch Wise Work Timelines'!C:G,4,FALSE)+AA4478+1,IF(V4478="Mumbai",VLOOKUP(V4478,'Branch Wise Work Timelines'!C:G,4,FALSE)+AA4478+1,VLOOKUP(V4478,'Branch Wise Work Timelines'!C:G,4,FALSE)+AA4478))</f>
        <v>44892.25</v>
      </c>
      <c r="AG4478" s="67">
        <f>WORKDAY.INTL(AA4478,1,11)+VLOOKUP(V4478,'Branch Wise Work Timelines'!C:G,3,FALSE)</f>
        <v>44893.416666666664</v>
      </c>
      <c r="AH4478" s="69" t="str">
        <f t="shared" si="837"/>
        <v>Met</v>
      </c>
      <c r="AI4478" s="69">
        <f t="shared" ca="1" si="838"/>
        <v>20461</v>
      </c>
      <c r="AJ4478" s="69" t="str">
        <f ca="1">IF(AI4478&lt;0,"0-12",IFERROR(VLOOKUP(AI4478,Breakup[],2,FALSE),"&gt;24"))</f>
        <v>&gt;24</v>
      </c>
      <c r="AK4478" s="69" t="str">
        <f>VLOOKUP(V4478,Master!B:D,3,FALSE)</f>
        <v>East</v>
      </c>
      <c r="AL4478" s="69" t="str">
        <f t="shared" si="839"/>
        <v>Mumbai</v>
      </c>
    </row>
    <row r="4479" spans="1:38">
      <c r="A4479" s="14" t="s">
        <v>9287</v>
      </c>
      <c r="B4479" s="54">
        <v>44701.725260729203</v>
      </c>
      <c r="C4479" s="13" t="s">
        <v>450</v>
      </c>
      <c r="D4479" s="13">
        <v>588</v>
      </c>
      <c r="E4479" s="13" t="s">
        <v>9288</v>
      </c>
      <c r="F4479" s="13" t="s">
        <v>24</v>
      </c>
      <c r="G4479" s="14">
        <v>1653054191776</v>
      </c>
      <c r="H4479" s="55">
        <v>0.311921296296296</v>
      </c>
      <c r="I4479" s="33">
        <v>44891.311921296299</v>
      </c>
      <c r="J4479" s="58">
        <v>44891</v>
      </c>
      <c r="K4479" s="13" t="s">
        <v>452</v>
      </c>
      <c r="L4479" s="13" t="s">
        <v>36</v>
      </c>
      <c r="M4479" s="13" t="s">
        <v>450</v>
      </c>
      <c r="N4479" s="13" t="s">
        <v>206</v>
      </c>
      <c r="O4479" s="33">
        <v>44891.493148148104</v>
      </c>
      <c r="P4479" s="58">
        <v>44891</v>
      </c>
      <c r="Q4479" s="33" t="s">
        <v>237</v>
      </c>
      <c r="R4479" s="14">
        <v>1105</v>
      </c>
      <c r="S4479" s="13" t="s">
        <v>216</v>
      </c>
      <c r="T4479" s="13" t="s">
        <v>217</v>
      </c>
      <c r="U4479" s="33">
        <f t="shared" ca="1" si="828"/>
        <v>45744.56914039352</v>
      </c>
      <c r="V4479" s="13" t="str">
        <f t="shared" si="829"/>
        <v>Chennai</v>
      </c>
      <c r="W4479" s="13" t="str">
        <f t="shared" si="830"/>
        <v>DOMI</v>
      </c>
      <c r="X4479" s="13">
        <f t="shared" si="831"/>
        <v>7</v>
      </c>
      <c r="Y4479" s="13" t="str">
        <f>IFERROR(VLOOKUP(C4479,ReceivingTeam[],2,FALSE),"HelpDesk")</f>
        <v>HelpDesk</v>
      </c>
      <c r="Z4479" s="67">
        <f t="shared" si="832"/>
        <v>44893.562499999993</v>
      </c>
      <c r="AA4479" s="68">
        <f t="shared" si="833"/>
        <v>44891</v>
      </c>
      <c r="AB4479" s="69" t="b">
        <f t="shared" si="834"/>
        <v>1</v>
      </c>
      <c r="AC4479" s="70">
        <f t="shared" si="835"/>
        <v>0.5</v>
      </c>
      <c r="AD4479" s="67">
        <f t="shared" si="836"/>
        <v>44893.562499999993</v>
      </c>
      <c r="AE4479" s="67">
        <f>VLOOKUP(V4479,'Branch Wise Work Timelines'!C:G,3,FALSE)+AA4479</f>
        <v>44891.416666666664</v>
      </c>
      <c r="AF4479" s="67">
        <f>IF(V4479="Bangalore",VLOOKUP(V4479,'Branch Wise Work Timelines'!C:G,4,FALSE)+AA4479+1,IF(V4479="Mumbai",VLOOKUP(V4479,'Branch Wise Work Timelines'!C:G,4,FALSE)+AA4479+1,VLOOKUP(V4479,'Branch Wise Work Timelines'!C:G,4,FALSE)+AA4479))</f>
        <v>44891.770833333336</v>
      </c>
      <c r="AG4479" s="67">
        <f>WORKDAY.INTL(AA4479,1,11)+VLOOKUP(V4479,'Branch Wise Work Timelines'!C:G,3,FALSE)</f>
        <v>44893.416666666664</v>
      </c>
      <c r="AH4479" s="69" t="str">
        <f t="shared" si="837"/>
        <v>Met</v>
      </c>
      <c r="AI4479" s="69">
        <f t="shared" ca="1" si="838"/>
        <v>20425</v>
      </c>
      <c r="AJ4479" s="69" t="str">
        <f ca="1">IF(AI4479&lt;0,"0-12",IFERROR(VLOOKUP(AI4479,Breakup[],2,FALSE),"&gt;24"))</f>
        <v>&gt;24</v>
      </c>
      <c r="AK4479" s="69" t="str">
        <f>VLOOKUP(V4479,Master!B:D,3,FALSE)</f>
        <v>South</v>
      </c>
      <c r="AL4479" s="69" t="str">
        <f t="shared" si="839"/>
        <v>Chennai</v>
      </c>
    </row>
    <row r="4480" spans="1:38">
      <c r="A4480" s="14" t="s">
        <v>9289</v>
      </c>
      <c r="B4480" s="54">
        <v>44701.727327233799</v>
      </c>
      <c r="C4480" s="13" t="s">
        <v>344</v>
      </c>
      <c r="D4480" s="13">
        <v>1038</v>
      </c>
      <c r="E4480" s="13" t="s">
        <v>9290</v>
      </c>
      <c r="F4480" s="13" t="s">
        <v>24</v>
      </c>
      <c r="G4480" s="14">
        <v>1653048497717</v>
      </c>
      <c r="H4480" s="55">
        <v>0.15600694444444399</v>
      </c>
      <c r="I4480" s="33">
        <v>44884.156006944402</v>
      </c>
      <c r="J4480" s="58">
        <v>44884</v>
      </c>
      <c r="K4480" s="13" t="s">
        <v>263</v>
      </c>
      <c r="L4480" s="13" t="s">
        <v>69</v>
      </c>
      <c r="M4480" s="13" t="s">
        <v>101</v>
      </c>
      <c r="N4480" s="13" t="s">
        <v>206</v>
      </c>
      <c r="O4480" s="33" t="s">
        <v>38</v>
      </c>
      <c r="P4480" s="58" t="s">
        <v>38</v>
      </c>
      <c r="Q4480" s="33" t="s">
        <v>207</v>
      </c>
      <c r="R4480" s="14" t="s">
        <v>38</v>
      </c>
      <c r="S4480" s="13" t="s">
        <v>208</v>
      </c>
      <c r="T4480" s="13" t="s">
        <v>209</v>
      </c>
      <c r="U4480" s="33">
        <f t="shared" ca="1" si="828"/>
        <v>45744.56914039352</v>
      </c>
      <c r="V4480" s="13" t="str">
        <f t="shared" si="829"/>
        <v>Mumbai</v>
      </c>
      <c r="W4480" s="13" t="str">
        <f t="shared" si="830"/>
        <v>DOMI</v>
      </c>
      <c r="X4480" s="13">
        <f t="shared" si="831"/>
        <v>3</v>
      </c>
      <c r="Y4480" s="13" t="str">
        <f>IFERROR(VLOOKUP(C4480,ReceivingTeam[],2,FALSE),"HelpDesk")</f>
        <v>HelpDesk</v>
      </c>
      <c r="Z4480" s="67">
        <f t="shared" si="832"/>
        <v>44884.916666666664</v>
      </c>
      <c r="AA4480" s="68">
        <f t="shared" si="833"/>
        <v>44884</v>
      </c>
      <c r="AB4480" s="69" t="b">
        <f t="shared" si="834"/>
        <v>1</v>
      </c>
      <c r="AC4480" s="70">
        <f t="shared" si="835"/>
        <v>0.5</v>
      </c>
      <c r="AD4480" s="67">
        <f t="shared" si="836"/>
        <v>44884.916666666664</v>
      </c>
      <c r="AE4480" s="67">
        <f>VLOOKUP(V4480,'Branch Wise Work Timelines'!C:G,3,FALSE)+AA4480</f>
        <v>44884.416666666664</v>
      </c>
      <c r="AF4480" s="67">
        <f>IF(V4480="Bangalore",VLOOKUP(V4480,'Branch Wise Work Timelines'!C:G,4,FALSE)+AA4480+1,IF(V4480="Mumbai",VLOOKUP(V4480,'Branch Wise Work Timelines'!C:G,4,FALSE)+AA4480+1,VLOOKUP(V4480,'Branch Wise Work Timelines'!C:G,4,FALSE)+AA4480))</f>
        <v>44885.25</v>
      </c>
      <c r="AG4480" s="67">
        <f>WORKDAY.INTL(AA4480,1,11)+VLOOKUP(V4480,'Branch Wise Work Timelines'!C:G,3,FALSE)</f>
        <v>44886.416666666664</v>
      </c>
      <c r="AH4480" s="69" t="str">
        <f t="shared" ca="1" si="837"/>
        <v>Out of TAT</v>
      </c>
      <c r="AI4480" s="69">
        <f t="shared" ca="1" si="838"/>
        <v>20632</v>
      </c>
      <c r="AJ4480" s="69" t="str">
        <f ca="1">IF(AI4480&lt;0,"0-12",IFERROR(VLOOKUP(AI4480,Breakup[],2,FALSE),"&gt;24"))</f>
        <v>&gt;24</v>
      </c>
      <c r="AK4480" s="69" t="str">
        <f>VLOOKUP(V4480,Master!B:D,3,FALSE)</f>
        <v>East</v>
      </c>
      <c r="AL4480" s="69" t="str">
        <f t="shared" si="839"/>
        <v>Mumbai</v>
      </c>
    </row>
    <row r="4481" spans="1:38">
      <c r="A4481" s="14" t="s">
        <v>9291</v>
      </c>
      <c r="B4481" s="54">
        <v>44701.727634837996</v>
      </c>
      <c r="C4481" s="13" t="s">
        <v>450</v>
      </c>
      <c r="D4481" s="13">
        <v>1086</v>
      </c>
      <c r="E4481" s="13" t="s">
        <v>9292</v>
      </c>
      <c r="F4481" s="13" t="s">
        <v>24</v>
      </c>
      <c r="G4481" s="14">
        <v>1653054191776</v>
      </c>
      <c r="H4481" s="55">
        <v>0.48142361111111098</v>
      </c>
      <c r="I4481" s="33">
        <v>44884.481423611098</v>
      </c>
      <c r="J4481" s="58">
        <v>44884</v>
      </c>
      <c r="K4481" s="13" t="s">
        <v>452</v>
      </c>
      <c r="L4481" s="13" t="s">
        <v>36</v>
      </c>
      <c r="M4481" s="13" t="s">
        <v>450</v>
      </c>
      <c r="N4481" s="13" t="s">
        <v>206</v>
      </c>
      <c r="O4481" s="33" t="s">
        <v>38</v>
      </c>
      <c r="P4481" s="58" t="s">
        <v>38</v>
      </c>
      <c r="Q4481" s="33" t="s">
        <v>207</v>
      </c>
      <c r="R4481" s="14" t="s">
        <v>38</v>
      </c>
      <c r="S4481" s="13" t="s">
        <v>216</v>
      </c>
      <c r="T4481" s="13" t="s">
        <v>217</v>
      </c>
      <c r="U4481" s="33">
        <f t="shared" ca="1" si="828"/>
        <v>45744.56914039352</v>
      </c>
      <c r="V4481" s="13" t="str">
        <f t="shared" si="829"/>
        <v>Chennai</v>
      </c>
      <c r="W4481" s="13" t="str">
        <f t="shared" si="830"/>
        <v>DOMI</v>
      </c>
      <c r="X4481" s="13">
        <f t="shared" si="831"/>
        <v>11</v>
      </c>
      <c r="Y4481" s="13" t="str">
        <f>IFERROR(VLOOKUP(C4481,ReceivingTeam[],2,FALSE),"HelpDesk")</f>
        <v>HelpDesk</v>
      </c>
      <c r="Z4481" s="67">
        <f t="shared" si="832"/>
        <v>44886.627256944426</v>
      </c>
      <c r="AA4481" s="68">
        <f t="shared" si="833"/>
        <v>44884</v>
      </c>
      <c r="AB4481" s="69" t="b">
        <f t="shared" si="834"/>
        <v>1</v>
      </c>
      <c r="AC4481" s="70">
        <f t="shared" si="835"/>
        <v>0.5</v>
      </c>
      <c r="AD4481" s="67">
        <f t="shared" si="836"/>
        <v>44886.627256944426</v>
      </c>
      <c r="AE4481" s="67">
        <f>VLOOKUP(V4481,'Branch Wise Work Timelines'!C:G,3,FALSE)+AA4481</f>
        <v>44884.416666666664</v>
      </c>
      <c r="AF4481" s="67">
        <f>IF(V4481="Bangalore",VLOOKUP(V4481,'Branch Wise Work Timelines'!C:G,4,FALSE)+AA4481+1,IF(V4481="Mumbai",VLOOKUP(V4481,'Branch Wise Work Timelines'!C:G,4,FALSE)+AA4481+1,VLOOKUP(V4481,'Branch Wise Work Timelines'!C:G,4,FALSE)+AA4481))</f>
        <v>44884.770833333336</v>
      </c>
      <c r="AG4481" s="67">
        <f>WORKDAY.INTL(AA4481,1,11)+VLOOKUP(V4481,'Branch Wise Work Timelines'!C:G,3,FALSE)</f>
        <v>44886.416666666664</v>
      </c>
      <c r="AH4481" s="69" t="str">
        <f t="shared" ca="1" si="837"/>
        <v>Out of TAT</v>
      </c>
      <c r="AI4481" s="69">
        <f t="shared" ca="1" si="838"/>
        <v>20591</v>
      </c>
      <c r="AJ4481" s="69" t="str">
        <f ca="1">IF(AI4481&lt;0,"0-12",IFERROR(VLOOKUP(AI4481,Breakup[],2,FALSE),"&gt;24"))</f>
        <v>&gt;24</v>
      </c>
      <c r="AK4481" s="69" t="str">
        <f>VLOOKUP(V4481,Master!B:D,3,FALSE)</f>
        <v>South</v>
      </c>
      <c r="AL4481" s="69" t="str">
        <f t="shared" si="839"/>
        <v>Chennai</v>
      </c>
    </row>
    <row r="4482" spans="1:38">
      <c r="A4482" s="14" t="s">
        <v>9293</v>
      </c>
      <c r="B4482" s="54">
        <v>44701.8663024653</v>
      </c>
      <c r="C4482" s="13" t="s">
        <v>154</v>
      </c>
      <c r="D4482" s="13">
        <v>72</v>
      </c>
      <c r="E4482" s="13" t="s">
        <v>9294</v>
      </c>
      <c r="F4482" s="13" t="s">
        <v>24</v>
      </c>
      <c r="G4482" s="14">
        <v>1653060101777</v>
      </c>
      <c r="H4482" s="55">
        <v>0.67563657407407396</v>
      </c>
      <c r="I4482" s="33">
        <v>44884.675636574102</v>
      </c>
      <c r="J4482" s="58">
        <v>44884</v>
      </c>
      <c r="K4482" s="13" t="s">
        <v>452</v>
      </c>
      <c r="L4482" s="13" t="s">
        <v>36</v>
      </c>
      <c r="M4482" s="13" t="s">
        <v>154</v>
      </c>
      <c r="N4482" s="13" t="s">
        <v>206</v>
      </c>
      <c r="O4482" s="33" t="s">
        <v>38</v>
      </c>
      <c r="P4482" s="58" t="s">
        <v>38</v>
      </c>
      <c r="Q4482" s="33" t="s">
        <v>207</v>
      </c>
      <c r="R4482" s="14" t="s">
        <v>38</v>
      </c>
      <c r="S4482" s="13" t="s">
        <v>216</v>
      </c>
      <c r="T4482" s="13" t="s">
        <v>278</v>
      </c>
      <c r="U4482" s="33">
        <f t="shared" ref="U4482:U4545" ca="1" si="840">NOW()</f>
        <v>45744.56914039352</v>
      </c>
      <c r="V4482" s="13" t="str">
        <f t="shared" ref="V4482:V4545" si="841">VLOOKUP(L4482,Location,2,0)</f>
        <v>Chennai</v>
      </c>
      <c r="W4482" s="13" t="str">
        <f t="shared" ref="W4482:W4545" si="842">VLOOKUP(F4482,FCT,2,FALSE)</f>
        <v>DOMI</v>
      </c>
      <c r="X4482" s="13">
        <f t="shared" ref="X4482:X4545" si="843">HOUR(I4482)</f>
        <v>16</v>
      </c>
      <c r="Y4482" s="13" t="str">
        <f>IFERROR(VLOOKUP(C4482,ReceivingTeam[],2,FALSE),"HelpDesk")</f>
        <v>Branch office</v>
      </c>
      <c r="Z4482" s="67">
        <f t="shared" ref="Z4482:Z4545" si="844">IF(AB4482=FALSE,AE4482+AC4482,IF(I4482&gt;AE4482,IF(((I4482+AC4482)&gt;AF4482),(AC4482-(AF4482-I4482)+AG4482),I4482+AC4482),IF(((AE4482+AC4482)&gt;AF4482),(AC4482-(AF4482-AE4482)+AG4482),AE4482+AC4482)))</f>
        <v>44889.321469907431</v>
      </c>
      <c r="AA4482" s="68">
        <f t="shared" ref="AA4482:AA4545" si="845">INT(J4482)</f>
        <v>44884</v>
      </c>
      <c r="AB4482" s="69" t="b">
        <f t="shared" ref="AB4482:AB4545" si="846">WORKDAY.INTL(AA4482-1,1,11)=AA4482</f>
        <v>1</v>
      </c>
      <c r="AC4482" s="70">
        <f t="shared" ref="AC4482:AC4545" si="847">IF(T4482="High",12/24,72/24)</f>
        <v>3</v>
      </c>
      <c r="AD4482" s="67">
        <f t="shared" ref="AD4482:AD4545" si="848">IF(AB4482=FALSE,AE4482+AC4482,IF(I4482&gt;AE4482,IF(((I4482+AC4482)&gt;AF4482),(AC4482-(AF4482-I4482)+AG4482),I4482+AC4482),IF(((AE4482+AC4482)&gt;AF4482),(AC4482-(AF4482-AE4482)+AG4482),AE4482+AC4482)))</f>
        <v>44889.321469907431</v>
      </c>
      <c r="AE4482" s="67">
        <f>VLOOKUP(V4482,'Branch Wise Work Timelines'!C:G,3,FALSE)+AA4482</f>
        <v>44884.416666666664</v>
      </c>
      <c r="AF4482" s="67">
        <f>IF(V4482="Bangalore",VLOOKUP(V4482,'Branch Wise Work Timelines'!C:G,4,FALSE)+AA4482+1,IF(V4482="Mumbai",VLOOKUP(V4482,'Branch Wise Work Timelines'!C:G,4,FALSE)+AA4482+1,VLOOKUP(V4482,'Branch Wise Work Timelines'!C:G,4,FALSE)+AA4482))</f>
        <v>44884.770833333336</v>
      </c>
      <c r="AG4482" s="67">
        <f>WORKDAY.INTL(AA4482,1,11)+VLOOKUP(V4482,'Branch Wise Work Timelines'!C:G,3,FALSE)</f>
        <v>44886.416666666664</v>
      </c>
      <c r="AH4482" s="69" t="str">
        <f t="shared" ref="AH4482:AH4545" ca="1" si="849">IF(Q4482&lt;&gt;"Success",IF(U4482&gt;Z4482,"Out of TAT","In TAT"),IF(O4482&gt;AD4482,"Not Met","Met"))</f>
        <v>Out of TAT</v>
      </c>
      <c r="AI4482" s="69">
        <f t="shared" ref="AI4482:AI4545" ca="1" si="850">ROUNDUP((U4482-AD4482)*24,0)</f>
        <v>20526</v>
      </c>
      <c r="AJ4482" s="69" t="str">
        <f ca="1">IF(AI4482&lt;0,"0-12",IFERROR(VLOOKUP(AI4482,Breakup[],2,FALSE),"&gt;24"))</f>
        <v>&gt;24</v>
      </c>
      <c r="AK4482" s="69" t="str">
        <f>VLOOKUP(V4482,Master!B:D,3,FALSE)</f>
        <v>South</v>
      </c>
      <c r="AL4482" s="69" t="str">
        <f t="shared" ref="AL4482:AL4545" si="851">IF(V4482="Bangalore",IF(W4482="CLS",V4482&amp;"-"&amp;"CLS",V4482),(V4482))</f>
        <v>Chennai</v>
      </c>
    </row>
    <row r="4483" spans="1:38">
      <c r="A4483" s="14" t="s">
        <v>9295</v>
      </c>
      <c r="B4483" s="54">
        <v>44701.867388807899</v>
      </c>
      <c r="C4483" s="13" t="s">
        <v>154</v>
      </c>
      <c r="D4483" s="13">
        <v>105</v>
      </c>
      <c r="E4483" s="13" t="s">
        <v>9296</v>
      </c>
      <c r="F4483" s="13" t="s">
        <v>24</v>
      </c>
      <c r="G4483" s="14">
        <v>1653060101777</v>
      </c>
      <c r="H4483" s="55">
        <v>0.37575231481481502</v>
      </c>
      <c r="I4483" s="33">
        <v>44888.375752314802</v>
      </c>
      <c r="J4483" s="58">
        <v>44888</v>
      </c>
      <c r="K4483" s="13" t="s">
        <v>452</v>
      </c>
      <c r="L4483" s="13" t="s">
        <v>36</v>
      </c>
      <c r="M4483" s="13" t="s">
        <v>154</v>
      </c>
      <c r="N4483" s="13" t="s">
        <v>206</v>
      </c>
      <c r="O4483" s="33" t="s">
        <v>38</v>
      </c>
      <c r="P4483" s="58" t="s">
        <v>38</v>
      </c>
      <c r="Q4483" s="33" t="s">
        <v>207</v>
      </c>
      <c r="R4483" s="14" t="s">
        <v>38</v>
      </c>
      <c r="S4483" s="13" t="s">
        <v>216</v>
      </c>
      <c r="T4483" s="13" t="s">
        <v>278</v>
      </c>
      <c r="U4483" s="33">
        <f t="shared" ca="1" si="840"/>
        <v>45744.56914039352</v>
      </c>
      <c r="V4483" s="13" t="str">
        <f t="shared" si="841"/>
        <v>Chennai</v>
      </c>
      <c r="W4483" s="13" t="str">
        <f t="shared" si="842"/>
        <v>DOMI</v>
      </c>
      <c r="X4483" s="13">
        <f t="shared" si="843"/>
        <v>9</v>
      </c>
      <c r="Y4483" s="13" t="str">
        <f>IFERROR(VLOOKUP(C4483,ReceivingTeam[],2,FALSE),"HelpDesk")</f>
        <v>Branch office</v>
      </c>
      <c r="Z4483" s="67">
        <f t="shared" si="844"/>
        <v>44892.062499999993</v>
      </c>
      <c r="AA4483" s="68">
        <f t="shared" si="845"/>
        <v>44888</v>
      </c>
      <c r="AB4483" s="69" t="b">
        <f t="shared" si="846"/>
        <v>1</v>
      </c>
      <c r="AC4483" s="70">
        <f t="shared" si="847"/>
        <v>3</v>
      </c>
      <c r="AD4483" s="67">
        <f t="shared" si="848"/>
        <v>44892.062499999993</v>
      </c>
      <c r="AE4483" s="67">
        <f>VLOOKUP(V4483,'Branch Wise Work Timelines'!C:G,3,FALSE)+AA4483</f>
        <v>44888.416666666664</v>
      </c>
      <c r="AF4483" s="67">
        <f>IF(V4483="Bangalore",VLOOKUP(V4483,'Branch Wise Work Timelines'!C:G,4,FALSE)+AA4483+1,IF(V4483="Mumbai",VLOOKUP(V4483,'Branch Wise Work Timelines'!C:G,4,FALSE)+AA4483+1,VLOOKUP(V4483,'Branch Wise Work Timelines'!C:G,4,FALSE)+AA4483))</f>
        <v>44888.770833333336</v>
      </c>
      <c r="AG4483" s="67">
        <f>WORKDAY.INTL(AA4483,1,11)+VLOOKUP(V4483,'Branch Wise Work Timelines'!C:G,3,FALSE)</f>
        <v>44889.416666666664</v>
      </c>
      <c r="AH4483" s="69" t="str">
        <f t="shared" ca="1" si="849"/>
        <v>Out of TAT</v>
      </c>
      <c r="AI4483" s="69">
        <f t="shared" ca="1" si="850"/>
        <v>20461</v>
      </c>
      <c r="AJ4483" s="69" t="str">
        <f ca="1">IF(AI4483&lt;0,"0-12",IFERROR(VLOOKUP(AI4483,Breakup[],2,FALSE),"&gt;24"))</f>
        <v>&gt;24</v>
      </c>
      <c r="AK4483" s="69" t="str">
        <f>VLOOKUP(V4483,Master!B:D,3,FALSE)</f>
        <v>South</v>
      </c>
      <c r="AL4483" s="69" t="str">
        <f t="shared" si="851"/>
        <v>Chennai</v>
      </c>
    </row>
    <row r="4484" spans="1:38">
      <c r="A4484" s="14" t="s">
        <v>9297</v>
      </c>
      <c r="B4484" s="54">
        <v>44701.873535648097</v>
      </c>
      <c r="C4484" s="13" t="s">
        <v>352</v>
      </c>
      <c r="D4484" s="13">
        <v>1714</v>
      </c>
      <c r="E4484" s="13" t="s">
        <v>9298</v>
      </c>
      <c r="F4484" s="13" t="s">
        <v>24</v>
      </c>
      <c r="G4484" s="14">
        <v>1653059936208</v>
      </c>
      <c r="H4484" s="55">
        <v>0.177303240740741</v>
      </c>
      <c r="I4484" s="33">
        <v>44890.1773032407</v>
      </c>
      <c r="J4484" s="58">
        <v>44890</v>
      </c>
      <c r="K4484" s="13" t="s">
        <v>263</v>
      </c>
      <c r="L4484" s="13" t="s">
        <v>69</v>
      </c>
      <c r="M4484" s="13" t="s">
        <v>101</v>
      </c>
      <c r="N4484" s="13" t="s">
        <v>206</v>
      </c>
      <c r="O4484" s="33" t="s">
        <v>38</v>
      </c>
      <c r="P4484" s="58" t="s">
        <v>38</v>
      </c>
      <c r="Q4484" s="33" t="s">
        <v>207</v>
      </c>
      <c r="R4484" s="14" t="s">
        <v>38</v>
      </c>
      <c r="S4484" s="13" t="s">
        <v>208</v>
      </c>
      <c r="T4484" s="13" t="s">
        <v>209</v>
      </c>
      <c r="U4484" s="33">
        <f t="shared" ca="1" si="840"/>
        <v>45744.56914039352</v>
      </c>
      <c r="V4484" s="13" t="str">
        <f t="shared" si="841"/>
        <v>Mumbai</v>
      </c>
      <c r="W4484" s="13" t="str">
        <f t="shared" si="842"/>
        <v>DOMI</v>
      </c>
      <c r="X4484" s="13">
        <f t="shared" si="843"/>
        <v>4</v>
      </c>
      <c r="Y4484" s="13" t="str">
        <f>IFERROR(VLOOKUP(C4484,ReceivingTeam[],2,FALSE),"HelpDesk")</f>
        <v>HelpDesk</v>
      </c>
      <c r="Z4484" s="67">
        <f t="shared" si="844"/>
        <v>44890.916666666664</v>
      </c>
      <c r="AA4484" s="68">
        <f t="shared" si="845"/>
        <v>44890</v>
      </c>
      <c r="AB4484" s="69" t="b">
        <f t="shared" si="846"/>
        <v>1</v>
      </c>
      <c r="AC4484" s="70">
        <f t="shared" si="847"/>
        <v>0.5</v>
      </c>
      <c r="AD4484" s="67">
        <f t="shared" si="848"/>
        <v>44890.916666666664</v>
      </c>
      <c r="AE4484" s="67">
        <f>VLOOKUP(V4484,'Branch Wise Work Timelines'!C:G,3,FALSE)+AA4484</f>
        <v>44890.416666666664</v>
      </c>
      <c r="AF4484" s="67">
        <f>IF(V4484="Bangalore",VLOOKUP(V4484,'Branch Wise Work Timelines'!C:G,4,FALSE)+AA4484+1,IF(V4484="Mumbai",VLOOKUP(V4484,'Branch Wise Work Timelines'!C:G,4,FALSE)+AA4484+1,VLOOKUP(V4484,'Branch Wise Work Timelines'!C:G,4,FALSE)+AA4484))</f>
        <v>44891.25</v>
      </c>
      <c r="AG4484" s="67">
        <f>WORKDAY.INTL(AA4484,1,11)+VLOOKUP(V4484,'Branch Wise Work Timelines'!C:G,3,FALSE)</f>
        <v>44891.416666666664</v>
      </c>
      <c r="AH4484" s="69" t="str">
        <f t="shared" ca="1" si="849"/>
        <v>Out of TAT</v>
      </c>
      <c r="AI4484" s="69">
        <f t="shared" ca="1" si="850"/>
        <v>20488</v>
      </c>
      <c r="AJ4484" s="69" t="str">
        <f ca="1">IF(AI4484&lt;0,"0-12",IFERROR(VLOOKUP(AI4484,Breakup[],2,FALSE),"&gt;24"))</f>
        <v>&gt;24</v>
      </c>
      <c r="AK4484" s="69" t="str">
        <f>VLOOKUP(V4484,Master!B:D,3,FALSE)</f>
        <v>East</v>
      </c>
      <c r="AL4484" s="69" t="str">
        <f t="shared" si="851"/>
        <v>Mumbai</v>
      </c>
    </row>
    <row r="4485" spans="1:38">
      <c r="A4485" s="14" t="s">
        <v>9299</v>
      </c>
      <c r="B4485" s="54">
        <v>44701.736592326401</v>
      </c>
      <c r="C4485" s="13" t="s">
        <v>113</v>
      </c>
      <c r="D4485" s="13">
        <v>1610</v>
      </c>
      <c r="E4485" s="13" t="s">
        <v>9300</v>
      </c>
      <c r="F4485" s="13" t="s">
        <v>24</v>
      </c>
      <c r="G4485" s="14">
        <v>1653049856324</v>
      </c>
      <c r="H4485" s="55">
        <v>0.60408564814814802</v>
      </c>
      <c r="I4485" s="33">
        <v>44887.604085648098</v>
      </c>
      <c r="J4485" s="58">
        <v>44887</v>
      </c>
      <c r="K4485" s="13" t="s">
        <v>263</v>
      </c>
      <c r="L4485" s="13" t="s">
        <v>69</v>
      </c>
      <c r="M4485" s="13" t="s">
        <v>101</v>
      </c>
      <c r="N4485" s="13" t="s">
        <v>206</v>
      </c>
      <c r="O4485" s="33" t="s">
        <v>38</v>
      </c>
      <c r="P4485" s="58" t="s">
        <v>38</v>
      </c>
      <c r="Q4485" s="33" t="s">
        <v>207</v>
      </c>
      <c r="R4485" s="14" t="s">
        <v>38</v>
      </c>
      <c r="S4485" s="13" t="s">
        <v>208</v>
      </c>
      <c r="T4485" s="13" t="s">
        <v>209</v>
      </c>
      <c r="U4485" s="33">
        <f t="shared" ca="1" si="840"/>
        <v>45744.56914039352</v>
      </c>
      <c r="V4485" s="13" t="str">
        <f t="shared" si="841"/>
        <v>Mumbai</v>
      </c>
      <c r="W4485" s="13" t="str">
        <f t="shared" si="842"/>
        <v>DOMI</v>
      </c>
      <c r="X4485" s="13">
        <f t="shared" si="843"/>
        <v>14</v>
      </c>
      <c r="Y4485" s="13" t="str">
        <f>IFERROR(VLOOKUP(C4485,ReceivingTeam[],2,FALSE),"HelpDesk")</f>
        <v>Branch office</v>
      </c>
      <c r="Z4485" s="67">
        <f t="shared" si="844"/>
        <v>44888.104085648098</v>
      </c>
      <c r="AA4485" s="68">
        <f t="shared" si="845"/>
        <v>44887</v>
      </c>
      <c r="AB4485" s="69" t="b">
        <f t="shared" si="846"/>
        <v>1</v>
      </c>
      <c r="AC4485" s="70">
        <f t="shared" si="847"/>
        <v>0.5</v>
      </c>
      <c r="AD4485" s="67">
        <f t="shared" si="848"/>
        <v>44888.104085648098</v>
      </c>
      <c r="AE4485" s="67">
        <f>VLOOKUP(V4485,'Branch Wise Work Timelines'!C:G,3,FALSE)+AA4485</f>
        <v>44887.416666666664</v>
      </c>
      <c r="AF4485" s="67">
        <f>IF(V4485="Bangalore",VLOOKUP(V4485,'Branch Wise Work Timelines'!C:G,4,FALSE)+AA4485+1,IF(V4485="Mumbai",VLOOKUP(V4485,'Branch Wise Work Timelines'!C:G,4,FALSE)+AA4485+1,VLOOKUP(V4485,'Branch Wise Work Timelines'!C:G,4,FALSE)+AA4485))</f>
        <v>44888.25</v>
      </c>
      <c r="AG4485" s="67">
        <f>WORKDAY.INTL(AA4485,1,11)+VLOOKUP(V4485,'Branch Wise Work Timelines'!C:G,3,FALSE)</f>
        <v>44888.416666666664</v>
      </c>
      <c r="AH4485" s="69" t="str">
        <f t="shared" ca="1" si="849"/>
        <v>Out of TAT</v>
      </c>
      <c r="AI4485" s="69">
        <f t="shared" ca="1" si="850"/>
        <v>20556</v>
      </c>
      <c r="AJ4485" s="69" t="str">
        <f ca="1">IF(AI4485&lt;0,"0-12",IFERROR(VLOOKUP(AI4485,Breakup[],2,FALSE),"&gt;24"))</f>
        <v>&gt;24</v>
      </c>
      <c r="AK4485" s="69" t="str">
        <f>VLOOKUP(V4485,Master!B:D,3,FALSE)</f>
        <v>East</v>
      </c>
      <c r="AL4485" s="69" t="str">
        <f t="shared" si="851"/>
        <v>Mumbai</v>
      </c>
    </row>
    <row r="4486" spans="1:38">
      <c r="A4486" s="14" t="s">
        <v>9301</v>
      </c>
      <c r="B4486" s="54">
        <v>44701.706504710703</v>
      </c>
      <c r="C4486" s="13" t="s">
        <v>121</v>
      </c>
      <c r="D4486" s="13">
        <v>1862</v>
      </c>
      <c r="E4486" s="13" t="s">
        <v>9302</v>
      </c>
      <c r="F4486" s="13" t="s">
        <v>24</v>
      </c>
      <c r="G4486" s="14">
        <v>1653050817746</v>
      </c>
      <c r="H4486" s="55">
        <v>0.30935185185185199</v>
      </c>
      <c r="I4486" s="33">
        <v>44884.309351851902</v>
      </c>
      <c r="J4486" s="58">
        <v>44884</v>
      </c>
      <c r="K4486" s="13" t="s">
        <v>263</v>
      </c>
      <c r="L4486" s="13" t="s">
        <v>69</v>
      </c>
      <c r="M4486" s="13" t="s">
        <v>101</v>
      </c>
      <c r="N4486" s="13" t="s">
        <v>206</v>
      </c>
      <c r="O4486" s="33" t="s">
        <v>38</v>
      </c>
      <c r="P4486" s="58" t="s">
        <v>38</v>
      </c>
      <c r="Q4486" s="33" t="s">
        <v>207</v>
      </c>
      <c r="R4486" s="14" t="s">
        <v>38</v>
      </c>
      <c r="S4486" s="13" t="s">
        <v>208</v>
      </c>
      <c r="T4486" s="13" t="s">
        <v>209</v>
      </c>
      <c r="U4486" s="33">
        <f t="shared" ca="1" si="840"/>
        <v>45744.56914039352</v>
      </c>
      <c r="V4486" s="13" t="str">
        <f t="shared" si="841"/>
        <v>Mumbai</v>
      </c>
      <c r="W4486" s="13" t="str">
        <f t="shared" si="842"/>
        <v>DOMI</v>
      </c>
      <c r="X4486" s="13">
        <f t="shared" si="843"/>
        <v>7</v>
      </c>
      <c r="Y4486" s="13" t="str">
        <f>IFERROR(VLOOKUP(C4486,ReceivingTeam[],2,FALSE),"HelpDesk")</f>
        <v>Branch office</v>
      </c>
      <c r="Z4486" s="67">
        <f t="shared" si="844"/>
        <v>44884.916666666664</v>
      </c>
      <c r="AA4486" s="68">
        <f t="shared" si="845"/>
        <v>44884</v>
      </c>
      <c r="AB4486" s="69" t="b">
        <f t="shared" si="846"/>
        <v>1</v>
      </c>
      <c r="AC4486" s="70">
        <f t="shared" si="847"/>
        <v>0.5</v>
      </c>
      <c r="AD4486" s="67">
        <f t="shared" si="848"/>
        <v>44884.916666666664</v>
      </c>
      <c r="AE4486" s="67">
        <f>VLOOKUP(V4486,'Branch Wise Work Timelines'!C:G,3,FALSE)+AA4486</f>
        <v>44884.416666666664</v>
      </c>
      <c r="AF4486" s="67">
        <f>IF(V4486="Bangalore",VLOOKUP(V4486,'Branch Wise Work Timelines'!C:G,4,FALSE)+AA4486+1,IF(V4486="Mumbai",VLOOKUP(V4486,'Branch Wise Work Timelines'!C:G,4,FALSE)+AA4486+1,VLOOKUP(V4486,'Branch Wise Work Timelines'!C:G,4,FALSE)+AA4486))</f>
        <v>44885.25</v>
      </c>
      <c r="AG4486" s="67">
        <f>WORKDAY.INTL(AA4486,1,11)+VLOOKUP(V4486,'Branch Wise Work Timelines'!C:G,3,FALSE)</f>
        <v>44886.416666666664</v>
      </c>
      <c r="AH4486" s="69" t="str">
        <f t="shared" ca="1" si="849"/>
        <v>Out of TAT</v>
      </c>
      <c r="AI4486" s="69">
        <f t="shared" ca="1" si="850"/>
        <v>20632</v>
      </c>
      <c r="AJ4486" s="69" t="str">
        <f ca="1">IF(AI4486&lt;0,"0-12",IFERROR(VLOOKUP(AI4486,Breakup[],2,FALSE),"&gt;24"))</f>
        <v>&gt;24</v>
      </c>
      <c r="AK4486" s="69" t="str">
        <f>VLOOKUP(V4486,Master!B:D,3,FALSE)</f>
        <v>East</v>
      </c>
      <c r="AL4486" s="69" t="str">
        <f t="shared" si="851"/>
        <v>Mumbai</v>
      </c>
    </row>
    <row r="4487" spans="1:38">
      <c r="A4487" s="14" t="s">
        <v>9303</v>
      </c>
      <c r="B4487" s="54">
        <v>44701.706842164298</v>
      </c>
      <c r="C4487" s="13" t="s">
        <v>122</v>
      </c>
      <c r="D4487" s="13">
        <v>1017</v>
      </c>
      <c r="E4487" s="13" t="s">
        <v>9304</v>
      </c>
      <c r="F4487" s="13" t="s">
        <v>24</v>
      </c>
      <c r="G4487" s="14">
        <v>1653048057614</v>
      </c>
      <c r="H4487" s="55">
        <v>0.61461805555555504</v>
      </c>
      <c r="I4487" s="33">
        <v>44888.614618055602</v>
      </c>
      <c r="J4487" s="58">
        <v>44888</v>
      </c>
      <c r="K4487" s="13" t="s">
        <v>263</v>
      </c>
      <c r="L4487" s="13" t="s">
        <v>69</v>
      </c>
      <c r="M4487" s="13" t="s">
        <v>101</v>
      </c>
      <c r="N4487" s="13" t="s">
        <v>206</v>
      </c>
      <c r="O4487" s="33" t="s">
        <v>38</v>
      </c>
      <c r="P4487" s="58" t="s">
        <v>38</v>
      </c>
      <c r="Q4487" s="33" t="s">
        <v>207</v>
      </c>
      <c r="R4487" s="14" t="s">
        <v>38</v>
      </c>
      <c r="S4487" s="13" t="s">
        <v>208</v>
      </c>
      <c r="T4487" s="13" t="s">
        <v>209</v>
      </c>
      <c r="U4487" s="33">
        <f t="shared" ca="1" si="840"/>
        <v>45744.56914039352</v>
      </c>
      <c r="V4487" s="13" t="str">
        <f t="shared" si="841"/>
        <v>Mumbai</v>
      </c>
      <c r="W4487" s="13" t="str">
        <f t="shared" si="842"/>
        <v>DOMI</v>
      </c>
      <c r="X4487" s="13">
        <f t="shared" si="843"/>
        <v>14</v>
      </c>
      <c r="Y4487" s="13" t="str">
        <f>IFERROR(VLOOKUP(C4487,ReceivingTeam[],2,FALSE),"HelpDesk")</f>
        <v>Branch office</v>
      </c>
      <c r="Z4487" s="67">
        <f t="shared" si="844"/>
        <v>44889.114618055602</v>
      </c>
      <c r="AA4487" s="68">
        <f t="shared" si="845"/>
        <v>44888</v>
      </c>
      <c r="AB4487" s="69" t="b">
        <f t="shared" si="846"/>
        <v>1</v>
      </c>
      <c r="AC4487" s="70">
        <f t="shared" si="847"/>
        <v>0.5</v>
      </c>
      <c r="AD4487" s="67">
        <f t="shared" si="848"/>
        <v>44889.114618055602</v>
      </c>
      <c r="AE4487" s="67">
        <f>VLOOKUP(V4487,'Branch Wise Work Timelines'!C:G,3,FALSE)+AA4487</f>
        <v>44888.416666666664</v>
      </c>
      <c r="AF4487" s="67">
        <f>IF(V4487="Bangalore",VLOOKUP(V4487,'Branch Wise Work Timelines'!C:G,4,FALSE)+AA4487+1,IF(V4487="Mumbai",VLOOKUP(V4487,'Branch Wise Work Timelines'!C:G,4,FALSE)+AA4487+1,VLOOKUP(V4487,'Branch Wise Work Timelines'!C:G,4,FALSE)+AA4487))</f>
        <v>44889.25</v>
      </c>
      <c r="AG4487" s="67">
        <f>WORKDAY.INTL(AA4487,1,11)+VLOOKUP(V4487,'Branch Wise Work Timelines'!C:G,3,FALSE)</f>
        <v>44889.416666666664</v>
      </c>
      <c r="AH4487" s="69" t="str">
        <f t="shared" ca="1" si="849"/>
        <v>Out of TAT</v>
      </c>
      <c r="AI4487" s="69">
        <f t="shared" ca="1" si="850"/>
        <v>20531</v>
      </c>
      <c r="AJ4487" s="69" t="str">
        <f ca="1">IF(AI4487&lt;0,"0-12",IFERROR(VLOOKUP(AI4487,Breakup[],2,FALSE),"&gt;24"))</f>
        <v>&gt;24</v>
      </c>
      <c r="AK4487" s="69" t="str">
        <f>VLOOKUP(V4487,Master!B:D,3,FALSE)</f>
        <v>East</v>
      </c>
      <c r="AL4487" s="69" t="str">
        <f t="shared" si="851"/>
        <v>Mumbai</v>
      </c>
    </row>
    <row r="4488" spans="1:38">
      <c r="A4488" s="14" t="s">
        <v>9305</v>
      </c>
      <c r="B4488" s="54">
        <v>44701.707355057901</v>
      </c>
      <c r="C4488" s="13" t="s">
        <v>121</v>
      </c>
      <c r="D4488" s="13">
        <v>255</v>
      </c>
      <c r="E4488" s="13" t="s">
        <v>9306</v>
      </c>
      <c r="F4488" s="13" t="s">
        <v>24</v>
      </c>
      <c r="G4488" s="14">
        <v>1653050817746</v>
      </c>
      <c r="H4488" s="55">
        <v>0.49074074074074098</v>
      </c>
      <c r="I4488" s="33">
        <v>44883.490740740701</v>
      </c>
      <c r="J4488" s="58">
        <v>44883</v>
      </c>
      <c r="K4488" s="13" t="s">
        <v>263</v>
      </c>
      <c r="L4488" s="13" t="s">
        <v>69</v>
      </c>
      <c r="M4488" s="13" t="s">
        <v>101</v>
      </c>
      <c r="N4488" s="13" t="s">
        <v>206</v>
      </c>
      <c r="O4488" s="33" t="s">
        <v>38</v>
      </c>
      <c r="P4488" s="58" t="s">
        <v>38</v>
      </c>
      <c r="Q4488" s="33" t="s">
        <v>207</v>
      </c>
      <c r="R4488" s="14" t="s">
        <v>38</v>
      </c>
      <c r="S4488" s="13" t="s">
        <v>208</v>
      </c>
      <c r="T4488" s="13" t="s">
        <v>209</v>
      </c>
      <c r="U4488" s="33">
        <f t="shared" ca="1" si="840"/>
        <v>45744.56914039352</v>
      </c>
      <c r="V4488" s="13" t="str">
        <f t="shared" si="841"/>
        <v>Mumbai</v>
      </c>
      <c r="W4488" s="13" t="str">
        <f t="shared" si="842"/>
        <v>DOMI</v>
      </c>
      <c r="X4488" s="13">
        <f t="shared" si="843"/>
        <v>11</v>
      </c>
      <c r="Y4488" s="13" t="str">
        <f>IFERROR(VLOOKUP(C4488,ReceivingTeam[],2,FALSE),"HelpDesk")</f>
        <v>Branch office</v>
      </c>
      <c r="Z4488" s="67">
        <f t="shared" si="844"/>
        <v>44883.990740740701</v>
      </c>
      <c r="AA4488" s="68">
        <f t="shared" si="845"/>
        <v>44883</v>
      </c>
      <c r="AB4488" s="69" t="b">
        <f t="shared" si="846"/>
        <v>1</v>
      </c>
      <c r="AC4488" s="70">
        <f t="shared" si="847"/>
        <v>0.5</v>
      </c>
      <c r="AD4488" s="67">
        <f t="shared" si="848"/>
        <v>44883.990740740701</v>
      </c>
      <c r="AE4488" s="67">
        <f>VLOOKUP(V4488,'Branch Wise Work Timelines'!C:G,3,FALSE)+AA4488</f>
        <v>44883.416666666664</v>
      </c>
      <c r="AF4488" s="67">
        <f>IF(V4488="Bangalore",VLOOKUP(V4488,'Branch Wise Work Timelines'!C:G,4,FALSE)+AA4488+1,IF(V4488="Mumbai",VLOOKUP(V4488,'Branch Wise Work Timelines'!C:G,4,FALSE)+AA4488+1,VLOOKUP(V4488,'Branch Wise Work Timelines'!C:G,4,FALSE)+AA4488))</f>
        <v>44884.25</v>
      </c>
      <c r="AG4488" s="67">
        <f>WORKDAY.INTL(AA4488,1,11)+VLOOKUP(V4488,'Branch Wise Work Timelines'!C:G,3,FALSE)</f>
        <v>44884.416666666664</v>
      </c>
      <c r="AH4488" s="69" t="str">
        <f t="shared" ca="1" si="849"/>
        <v>Out of TAT</v>
      </c>
      <c r="AI4488" s="69">
        <f t="shared" ca="1" si="850"/>
        <v>20654</v>
      </c>
      <c r="AJ4488" s="69" t="str">
        <f ca="1">IF(AI4488&lt;0,"0-12",IFERROR(VLOOKUP(AI4488,Breakup[],2,FALSE),"&gt;24"))</f>
        <v>&gt;24</v>
      </c>
      <c r="AK4488" s="69" t="str">
        <f>VLOOKUP(V4488,Master!B:D,3,FALSE)</f>
        <v>East</v>
      </c>
      <c r="AL4488" s="69" t="str">
        <f t="shared" si="851"/>
        <v>Mumbai</v>
      </c>
    </row>
    <row r="4489" spans="1:38">
      <c r="A4489" s="14" t="s">
        <v>9307</v>
      </c>
      <c r="B4489" s="54">
        <v>44701.7283193287</v>
      </c>
      <c r="C4489" s="13" t="s">
        <v>121</v>
      </c>
      <c r="D4489" s="13">
        <v>1789</v>
      </c>
      <c r="E4489" s="13" t="s">
        <v>9308</v>
      </c>
      <c r="F4489" s="13" t="s">
        <v>33</v>
      </c>
      <c r="G4489" s="14">
        <v>1653048497717</v>
      </c>
      <c r="H4489" s="55">
        <v>0.89607638888888896</v>
      </c>
      <c r="I4489" s="33">
        <v>44887.896076388897</v>
      </c>
      <c r="J4489" s="58">
        <v>44887</v>
      </c>
      <c r="K4489" s="13" t="s">
        <v>263</v>
      </c>
      <c r="L4489" s="13" t="s">
        <v>69</v>
      </c>
      <c r="M4489" s="13" t="s">
        <v>101</v>
      </c>
      <c r="N4489" s="13" t="s">
        <v>206</v>
      </c>
      <c r="O4489" s="33" t="s">
        <v>38</v>
      </c>
      <c r="P4489" s="58" t="s">
        <v>38</v>
      </c>
      <c r="Q4489" s="33" t="s">
        <v>207</v>
      </c>
      <c r="R4489" s="14" t="s">
        <v>38</v>
      </c>
      <c r="S4489" s="13" t="s">
        <v>208</v>
      </c>
      <c r="T4489" s="13" t="s">
        <v>209</v>
      </c>
      <c r="U4489" s="33">
        <f t="shared" ca="1" si="840"/>
        <v>45744.56914039352</v>
      </c>
      <c r="V4489" s="13" t="str">
        <f t="shared" si="841"/>
        <v>Mumbai</v>
      </c>
      <c r="W4489" s="13" t="str">
        <f t="shared" si="842"/>
        <v>RI</v>
      </c>
      <c r="X4489" s="13">
        <f t="shared" si="843"/>
        <v>21</v>
      </c>
      <c r="Y4489" s="13" t="str">
        <f>IFERROR(VLOOKUP(C4489,ReceivingTeam[],2,FALSE),"HelpDesk")</f>
        <v>Branch office</v>
      </c>
      <c r="Z4489" s="67">
        <f t="shared" si="844"/>
        <v>44888.562743055561</v>
      </c>
      <c r="AA4489" s="68">
        <f t="shared" si="845"/>
        <v>44887</v>
      </c>
      <c r="AB4489" s="69" t="b">
        <f t="shared" si="846"/>
        <v>1</v>
      </c>
      <c r="AC4489" s="70">
        <f t="shared" si="847"/>
        <v>0.5</v>
      </c>
      <c r="AD4489" s="67">
        <f t="shared" si="848"/>
        <v>44888.562743055561</v>
      </c>
      <c r="AE4489" s="67">
        <f>VLOOKUP(V4489,'Branch Wise Work Timelines'!C:G,3,FALSE)+AA4489</f>
        <v>44887.416666666664</v>
      </c>
      <c r="AF4489" s="67">
        <f>IF(V4489="Bangalore",VLOOKUP(V4489,'Branch Wise Work Timelines'!C:G,4,FALSE)+AA4489+1,IF(V4489="Mumbai",VLOOKUP(V4489,'Branch Wise Work Timelines'!C:G,4,FALSE)+AA4489+1,VLOOKUP(V4489,'Branch Wise Work Timelines'!C:G,4,FALSE)+AA4489))</f>
        <v>44888.25</v>
      </c>
      <c r="AG4489" s="67">
        <f>WORKDAY.INTL(AA4489,1,11)+VLOOKUP(V4489,'Branch Wise Work Timelines'!C:G,3,FALSE)</f>
        <v>44888.416666666664</v>
      </c>
      <c r="AH4489" s="69" t="str">
        <f t="shared" ca="1" si="849"/>
        <v>Out of TAT</v>
      </c>
      <c r="AI4489" s="69">
        <f t="shared" ca="1" si="850"/>
        <v>20545</v>
      </c>
      <c r="AJ4489" s="69" t="str">
        <f ca="1">IF(AI4489&lt;0,"0-12",IFERROR(VLOOKUP(AI4489,Breakup[],2,FALSE),"&gt;24"))</f>
        <v>&gt;24</v>
      </c>
      <c r="AK4489" s="69" t="str">
        <f>VLOOKUP(V4489,Master!B:D,3,FALSE)</f>
        <v>East</v>
      </c>
      <c r="AL4489" s="69" t="str">
        <f t="shared" si="851"/>
        <v>Mumbai</v>
      </c>
    </row>
    <row r="4490" spans="1:38">
      <c r="A4490" s="14" t="s">
        <v>9309</v>
      </c>
      <c r="B4490" s="54">
        <v>44701.807974571799</v>
      </c>
      <c r="C4490" s="13" t="s">
        <v>122</v>
      </c>
      <c r="D4490" s="13">
        <v>1102</v>
      </c>
      <c r="E4490" s="13" t="s">
        <v>9310</v>
      </c>
      <c r="F4490" s="13" t="s">
        <v>24</v>
      </c>
      <c r="G4490" s="14">
        <v>1653057688131</v>
      </c>
      <c r="H4490" s="55">
        <v>0.86659722222222202</v>
      </c>
      <c r="I4490" s="33">
        <v>44882.866597222201</v>
      </c>
      <c r="J4490" s="58">
        <v>44882</v>
      </c>
      <c r="K4490" s="13" t="s">
        <v>263</v>
      </c>
      <c r="L4490" s="13" t="s">
        <v>69</v>
      </c>
      <c r="M4490" s="13" t="s">
        <v>101</v>
      </c>
      <c r="N4490" s="13" t="s">
        <v>206</v>
      </c>
      <c r="O4490" s="33" t="s">
        <v>38</v>
      </c>
      <c r="P4490" s="58" t="s">
        <v>38</v>
      </c>
      <c r="Q4490" s="33" t="s">
        <v>207</v>
      </c>
      <c r="R4490" s="14" t="s">
        <v>38</v>
      </c>
      <c r="S4490" s="13" t="s">
        <v>208</v>
      </c>
      <c r="T4490" s="13" t="s">
        <v>209</v>
      </c>
      <c r="U4490" s="33">
        <f t="shared" ca="1" si="840"/>
        <v>45744.56914039352</v>
      </c>
      <c r="V4490" s="13" t="str">
        <f t="shared" si="841"/>
        <v>Mumbai</v>
      </c>
      <c r="W4490" s="13" t="str">
        <f t="shared" si="842"/>
        <v>DOMI</v>
      </c>
      <c r="X4490" s="13">
        <f t="shared" si="843"/>
        <v>20</v>
      </c>
      <c r="Y4490" s="13" t="str">
        <f>IFERROR(VLOOKUP(C4490,ReceivingTeam[],2,FALSE),"HelpDesk")</f>
        <v>Branch office</v>
      </c>
      <c r="Z4490" s="67">
        <f t="shared" si="844"/>
        <v>44883.533263888865</v>
      </c>
      <c r="AA4490" s="68">
        <f t="shared" si="845"/>
        <v>44882</v>
      </c>
      <c r="AB4490" s="69" t="b">
        <f t="shared" si="846"/>
        <v>1</v>
      </c>
      <c r="AC4490" s="70">
        <f t="shared" si="847"/>
        <v>0.5</v>
      </c>
      <c r="AD4490" s="67">
        <f t="shared" si="848"/>
        <v>44883.533263888865</v>
      </c>
      <c r="AE4490" s="67">
        <f>VLOOKUP(V4490,'Branch Wise Work Timelines'!C:G,3,FALSE)+AA4490</f>
        <v>44882.416666666664</v>
      </c>
      <c r="AF4490" s="67">
        <f>IF(V4490="Bangalore",VLOOKUP(V4490,'Branch Wise Work Timelines'!C:G,4,FALSE)+AA4490+1,IF(V4490="Mumbai",VLOOKUP(V4490,'Branch Wise Work Timelines'!C:G,4,FALSE)+AA4490+1,VLOOKUP(V4490,'Branch Wise Work Timelines'!C:G,4,FALSE)+AA4490))</f>
        <v>44883.25</v>
      </c>
      <c r="AG4490" s="67">
        <f>WORKDAY.INTL(AA4490,1,11)+VLOOKUP(V4490,'Branch Wise Work Timelines'!C:G,3,FALSE)</f>
        <v>44883.416666666664</v>
      </c>
      <c r="AH4490" s="69" t="str">
        <f t="shared" ca="1" si="849"/>
        <v>Out of TAT</v>
      </c>
      <c r="AI4490" s="69">
        <f t="shared" ca="1" si="850"/>
        <v>20665</v>
      </c>
      <c r="AJ4490" s="69" t="str">
        <f ca="1">IF(AI4490&lt;0,"0-12",IFERROR(VLOOKUP(AI4490,Breakup[],2,FALSE),"&gt;24"))</f>
        <v>&gt;24</v>
      </c>
      <c r="AK4490" s="69" t="str">
        <f>VLOOKUP(V4490,Master!B:D,3,FALSE)</f>
        <v>East</v>
      </c>
      <c r="AL4490" s="69" t="str">
        <f t="shared" si="851"/>
        <v>Mumbai</v>
      </c>
    </row>
    <row r="4491" spans="1:38">
      <c r="A4491" s="14" t="s">
        <v>9311</v>
      </c>
      <c r="B4491" s="54">
        <v>44701.691559455998</v>
      </c>
      <c r="C4491" s="13" t="s">
        <v>114</v>
      </c>
      <c r="D4491" s="13">
        <v>1834</v>
      </c>
      <c r="E4491" s="13" t="s">
        <v>9312</v>
      </c>
      <c r="F4491" s="13" t="s">
        <v>24</v>
      </c>
      <c r="G4491" s="14">
        <v>1653054611210</v>
      </c>
      <c r="H4491" s="55">
        <v>0.43381944444444398</v>
      </c>
      <c r="I4491" s="33">
        <v>44883.433819444399</v>
      </c>
      <c r="J4491" s="58">
        <v>44883</v>
      </c>
      <c r="K4491" s="13" t="s">
        <v>263</v>
      </c>
      <c r="L4491" s="13" t="s">
        <v>69</v>
      </c>
      <c r="M4491" s="13" t="s">
        <v>101</v>
      </c>
      <c r="N4491" s="13" t="s">
        <v>206</v>
      </c>
      <c r="O4491" s="33" t="s">
        <v>38</v>
      </c>
      <c r="P4491" s="58" t="s">
        <v>38</v>
      </c>
      <c r="Q4491" s="33" t="s">
        <v>207</v>
      </c>
      <c r="R4491" s="14" t="s">
        <v>38</v>
      </c>
      <c r="S4491" s="13" t="s">
        <v>208</v>
      </c>
      <c r="T4491" s="13" t="s">
        <v>209</v>
      </c>
      <c r="U4491" s="33">
        <f t="shared" ca="1" si="840"/>
        <v>45744.56914039352</v>
      </c>
      <c r="V4491" s="13" t="str">
        <f t="shared" si="841"/>
        <v>Mumbai</v>
      </c>
      <c r="W4491" s="13" t="str">
        <f t="shared" si="842"/>
        <v>DOMI</v>
      </c>
      <c r="X4491" s="13">
        <f t="shared" si="843"/>
        <v>10</v>
      </c>
      <c r="Y4491" s="13" t="str">
        <f>IFERROR(VLOOKUP(C4491,ReceivingTeam[],2,FALSE),"HelpDesk")</f>
        <v>Branch office</v>
      </c>
      <c r="Z4491" s="67">
        <f t="shared" si="844"/>
        <v>44883.933819444399</v>
      </c>
      <c r="AA4491" s="68">
        <f t="shared" si="845"/>
        <v>44883</v>
      </c>
      <c r="AB4491" s="69" t="b">
        <f t="shared" si="846"/>
        <v>1</v>
      </c>
      <c r="AC4491" s="70">
        <f t="shared" si="847"/>
        <v>0.5</v>
      </c>
      <c r="AD4491" s="67">
        <f t="shared" si="848"/>
        <v>44883.933819444399</v>
      </c>
      <c r="AE4491" s="67">
        <f>VLOOKUP(V4491,'Branch Wise Work Timelines'!C:G,3,FALSE)+AA4491</f>
        <v>44883.416666666664</v>
      </c>
      <c r="AF4491" s="67">
        <f>IF(V4491="Bangalore",VLOOKUP(V4491,'Branch Wise Work Timelines'!C:G,4,FALSE)+AA4491+1,IF(V4491="Mumbai",VLOOKUP(V4491,'Branch Wise Work Timelines'!C:G,4,FALSE)+AA4491+1,VLOOKUP(V4491,'Branch Wise Work Timelines'!C:G,4,FALSE)+AA4491))</f>
        <v>44884.25</v>
      </c>
      <c r="AG4491" s="67">
        <f>WORKDAY.INTL(AA4491,1,11)+VLOOKUP(V4491,'Branch Wise Work Timelines'!C:G,3,FALSE)</f>
        <v>44884.416666666664</v>
      </c>
      <c r="AH4491" s="69" t="str">
        <f t="shared" ca="1" si="849"/>
        <v>Out of TAT</v>
      </c>
      <c r="AI4491" s="69">
        <f t="shared" ca="1" si="850"/>
        <v>20656</v>
      </c>
      <c r="AJ4491" s="69" t="str">
        <f ca="1">IF(AI4491&lt;0,"0-12",IFERROR(VLOOKUP(AI4491,Breakup[],2,FALSE),"&gt;24"))</f>
        <v>&gt;24</v>
      </c>
      <c r="AK4491" s="69" t="str">
        <f>VLOOKUP(V4491,Master!B:D,3,FALSE)</f>
        <v>East</v>
      </c>
      <c r="AL4491" s="69" t="str">
        <f t="shared" si="851"/>
        <v>Mumbai</v>
      </c>
    </row>
    <row r="4492" spans="1:38">
      <c r="A4492" s="14" t="s">
        <v>9313</v>
      </c>
      <c r="B4492" s="54">
        <v>44701.715376041699</v>
      </c>
      <c r="C4492" s="13" t="s">
        <v>261</v>
      </c>
      <c r="D4492" s="13">
        <v>1803</v>
      </c>
      <c r="E4492" s="13" t="s">
        <v>9314</v>
      </c>
      <c r="F4492" s="13" t="s">
        <v>24</v>
      </c>
      <c r="G4492" s="14">
        <v>1653054611210</v>
      </c>
      <c r="H4492" s="55">
        <v>0.99124999999999996</v>
      </c>
      <c r="I4492" s="33">
        <v>44884.991249999999</v>
      </c>
      <c r="J4492" s="58">
        <v>44884</v>
      </c>
      <c r="K4492" s="13" t="s">
        <v>263</v>
      </c>
      <c r="L4492" s="13" t="s">
        <v>69</v>
      </c>
      <c r="M4492" s="13" t="s">
        <v>101</v>
      </c>
      <c r="N4492" s="13" t="s">
        <v>206</v>
      </c>
      <c r="O4492" s="33" t="s">
        <v>38</v>
      </c>
      <c r="P4492" s="58" t="s">
        <v>38</v>
      </c>
      <c r="Q4492" s="33" t="s">
        <v>207</v>
      </c>
      <c r="R4492" s="14" t="s">
        <v>38</v>
      </c>
      <c r="S4492" s="13" t="s">
        <v>208</v>
      </c>
      <c r="T4492" s="13" t="s">
        <v>209</v>
      </c>
      <c r="U4492" s="33">
        <f t="shared" ca="1" si="840"/>
        <v>45744.56914039352</v>
      </c>
      <c r="V4492" s="13" t="str">
        <f t="shared" si="841"/>
        <v>Mumbai</v>
      </c>
      <c r="W4492" s="13" t="str">
        <f t="shared" si="842"/>
        <v>DOMI</v>
      </c>
      <c r="X4492" s="13">
        <f t="shared" si="843"/>
        <v>23</v>
      </c>
      <c r="Y4492" s="13" t="str">
        <f>IFERROR(VLOOKUP(C4492,ReceivingTeam[],2,FALSE),"HelpDesk")</f>
        <v>HelpDesk</v>
      </c>
      <c r="Z4492" s="67">
        <f t="shared" si="844"/>
        <v>44886.657916666663</v>
      </c>
      <c r="AA4492" s="68">
        <f t="shared" si="845"/>
        <v>44884</v>
      </c>
      <c r="AB4492" s="69" t="b">
        <f t="shared" si="846"/>
        <v>1</v>
      </c>
      <c r="AC4492" s="70">
        <f t="shared" si="847"/>
        <v>0.5</v>
      </c>
      <c r="AD4492" s="67">
        <f t="shared" si="848"/>
        <v>44886.657916666663</v>
      </c>
      <c r="AE4492" s="67">
        <f>VLOOKUP(V4492,'Branch Wise Work Timelines'!C:G,3,FALSE)+AA4492</f>
        <v>44884.416666666664</v>
      </c>
      <c r="AF4492" s="67">
        <f>IF(V4492="Bangalore",VLOOKUP(V4492,'Branch Wise Work Timelines'!C:G,4,FALSE)+AA4492+1,IF(V4492="Mumbai",VLOOKUP(V4492,'Branch Wise Work Timelines'!C:G,4,FALSE)+AA4492+1,VLOOKUP(V4492,'Branch Wise Work Timelines'!C:G,4,FALSE)+AA4492))</f>
        <v>44885.25</v>
      </c>
      <c r="AG4492" s="67">
        <f>WORKDAY.INTL(AA4492,1,11)+VLOOKUP(V4492,'Branch Wise Work Timelines'!C:G,3,FALSE)</f>
        <v>44886.416666666664</v>
      </c>
      <c r="AH4492" s="69" t="str">
        <f t="shared" ca="1" si="849"/>
        <v>Out of TAT</v>
      </c>
      <c r="AI4492" s="69">
        <f t="shared" ca="1" si="850"/>
        <v>20590</v>
      </c>
      <c r="AJ4492" s="69" t="str">
        <f ca="1">IF(AI4492&lt;0,"0-12",IFERROR(VLOOKUP(AI4492,Breakup[],2,FALSE),"&gt;24"))</f>
        <v>&gt;24</v>
      </c>
      <c r="AK4492" s="69" t="str">
        <f>VLOOKUP(V4492,Master!B:D,3,FALSE)</f>
        <v>East</v>
      </c>
      <c r="AL4492" s="69" t="str">
        <f t="shared" si="851"/>
        <v>Mumbai</v>
      </c>
    </row>
    <row r="4493" spans="1:38">
      <c r="A4493" s="14" t="s">
        <v>9315</v>
      </c>
      <c r="B4493" s="54">
        <v>44701.715581678203</v>
      </c>
      <c r="C4493" s="13" t="s">
        <v>121</v>
      </c>
      <c r="D4493" s="13">
        <v>1268</v>
      </c>
      <c r="E4493" s="13" t="s">
        <v>9316</v>
      </c>
      <c r="F4493" s="13" t="s">
        <v>24</v>
      </c>
      <c r="G4493" s="14">
        <v>1653054611210</v>
      </c>
      <c r="H4493" s="55">
        <v>0.29888888888888898</v>
      </c>
      <c r="I4493" s="33">
        <v>44886.298888888901</v>
      </c>
      <c r="J4493" s="58">
        <v>44886</v>
      </c>
      <c r="K4493" s="13" t="s">
        <v>263</v>
      </c>
      <c r="L4493" s="13" t="s">
        <v>69</v>
      </c>
      <c r="M4493" s="13" t="s">
        <v>101</v>
      </c>
      <c r="N4493" s="13" t="s">
        <v>206</v>
      </c>
      <c r="O4493" s="33" t="s">
        <v>38</v>
      </c>
      <c r="P4493" s="58" t="s">
        <v>38</v>
      </c>
      <c r="Q4493" s="33" t="s">
        <v>207</v>
      </c>
      <c r="R4493" s="14" t="s">
        <v>38</v>
      </c>
      <c r="S4493" s="13" t="s">
        <v>208</v>
      </c>
      <c r="T4493" s="13" t="s">
        <v>209</v>
      </c>
      <c r="U4493" s="33">
        <f t="shared" ca="1" si="840"/>
        <v>45744.56914039352</v>
      </c>
      <c r="V4493" s="13" t="str">
        <f t="shared" si="841"/>
        <v>Mumbai</v>
      </c>
      <c r="W4493" s="13" t="str">
        <f t="shared" si="842"/>
        <v>DOMI</v>
      </c>
      <c r="X4493" s="13">
        <f t="shared" si="843"/>
        <v>7</v>
      </c>
      <c r="Y4493" s="13" t="str">
        <f>IFERROR(VLOOKUP(C4493,ReceivingTeam[],2,FALSE),"HelpDesk")</f>
        <v>Branch office</v>
      </c>
      <c r="Z4493" s="67">
        <f t="shared" si="844"/>
        <v>44886.916666666664</v>
      </c>
      <c r="AA4493" s="68">
        <f t="shared" si="845"/>
        <v>44886</v>
      </c>
      <c r="AB4493" s="69" t="b">
        <f t="shared" si="846"/>
        <v>1</v>
      </c>
      <c r="AC4493" s="70">
        <f t="shared" si="847"/>
        <v>0.5</v>
      </c>
      <c r="AD4493" s="67">
        <f t="shared" si="848"/>
        <v>44886.916666666664</v>
      </c>
      <c r="AE4493" s="67">
        <f>VLOOKUP(V4493,'Branch Wise Work Timelines'!C:G,3,FALSE)+AA4493</f>
        <v>44886.416666666664</v>
      </c>
      <c r="AF4493" s="67">
        <f>IF(V4493="Bangalore",VLOOKUP(V4493,'Branch Wise Work Timelines'!C:G,4,FALSE)+AA4493+1,IF(V4493="Mumbai",VLOOKUP(V4493,'Branch Wise Work Timelines'!C:G,4,FALSE)+AA4493+1,VLOOKUP(V4493,'Branch Wise Work Timelines'!C:G,4,FALSE)+AA4493))</f>
        <v>44887.25</v>
      </c>
      <c r="AG4493" s="67">
        <f>WORKDAY.INTL(AA4493,1,11)+VLOOKUP(V4493,'Branch Wise Work Timelines'!C:G,3,FALSE)</f>
        <v>44887.416666666664</v>
      </c>
      <c r="AH4493" s="69" t="str">
        <f t="shared" ca="1" si="849"/>
        <v>Out of TAT</v>
      </c>
      <c r="AI4493" s="69">
        <f t="shared" ca="1" si="850"/>
        <v>20584</v>
      </c>
      <c r="AJ4493" s="69" t="str">
        <f ca="1">IF(AI4493&lt;0,"0-12",IFERROR(VLOOKUP(AI4493,Breakup[],2,FALSE),"&gt;24"))</f>
        <v>&gt;24</v>
      </c>
      <c r="AK4493" s="69" t="str">
        <f>VLOOKUP(V4493,Master!B:D,3,FALSE)</f>
        <v>East</v>
      </c>
      <c r="AL4493" s="69" t="str">
        <f t="shared" si="851"/>
        <v>Mumbai</v>
      </c>
    </row>
    <row r="4494" spans="1:38">
      <c r="A4494" s="14" t="s">
        <v>9317</v>
      </c>
      <c r="B4494" s="54">
        <v>44701.716012303201</v>
      </c>
      <c r="C4494" s="13" t="s">
        <v>261</v>
      </c>
      <c r="D4494" s="13">
        <v>1246</v>
      </c>
      <c r="E4494" s="13" t="s">
        <v>9318</v>
      </c>
      <c r="F4494" s="13" t="s">
        <v>24</v>
      </c>
      <c r="G4494" s="14">
        <v>1653054611210</v>
      </c>
      <c r="H4494" s="55">
        <v>7.3067129629629607E-2</v>
      </c>
      <c r="I4494" s="33">
        <v>44884.073067129597</v>
      </c>
      <c r="J4494" s="58">
        <v>44884</v>
      </c>
      <c r="K4494" s="13" t="s">
        <v>263</v>
      </c>
      <c r="L4494" s="13" t="s">
        <v>69</v>
      </c>
      <c r="M4494" s="13" t="s">
        <v>101</v>
      </c>
      <c r="N4494" s="13" t="s">
        <v>206</v>
      </c>
      <c r="O4494" s="33" t="s">
        <v>38</v>
      </c>
      <c r="P4494" s="58" t="s">
        <v>38</v>
      </c>
      <c r="Q4494" s="33" t="s">
        <v>207</v>
      </c>
      <c r="R4494" s="14" t="s">
        <v>38</v>
      </c>
      <c r="S4494" s="13" t="s">
        <v>208</v>
      </c>
      <c r="T4494" s="13" t="s">
        <v>209</v>
      </c>
      <c r="U4494" s="33">
        <f t="shared" ca="1" si="840"/>
        <v>45744.56914039352</v>
      </c>
      <c r="V4494" s="13" t="str">
        <f t="shared" si="841"/>
        <v>Mumbai</v>
      </c>
      <c r="W4494" s="13" t="str">
        <f t="shared" si="842"/>
        <v>DOMI</v>
      </c>
      <c r="X4494" s="13">
        <f t="shared" si="843"/>
        <v>1</v>
      </c>
      <c r="Y4494" s="13" t="str">
        <f>IFERROR(VLOOKUP(C4494,ReceivingTeam[],2,FALSE),"HelpDesk")</f>
        <v>HelpDesk</v>
      </c>
      <c r="Z4494" s="67">
        <f t="shared" si="844"/>
        <v>44884.916666666664</v>
      </c>
      <c r="AA4494" s="68">
        <f t="shared" si="845"/>
        <v>44884</v>
      </c>
      <c r="AB4494" s="69" t="b">
        <f t="shared" si="846"/>
        <v>1</v>
      </c>
      <c r="AC4494" s="70">
        <f t="shared" si="847"/>
        <v>0.5</v>
      </c>
      <c r="AD4494" s="67">
        <f t="shared" si="848"/>
        <v>44884.916666666664</v>
      </c>
      <c r="AE4494" s="67">
        <f>VLOOKUP(V4494,'Branch Wise Work Timelines'!C:G,3,FALSE)+AA4494</f>
        <v>44884.416666666664</v>
      </c>
      <c r="AF4494" s="67">
        <f>IF(V4494="Bangalore",VLOOKUP(V4494,'Branch Wise Work Timelines'!C:G,4,FALSE)+AA4494+1,IF(V4494="Mumbai",VLOOKUP(V4494,'Branch Wise Work Timelines'!C:G,4,FALSE)+AA4494+1,VLOOKUP(V4494,'Branch Wise Work Timelines'!C:G,4,FALSE)+AA4494))</f>
        <v>44885.25</v>
      </c>
      <c r="AG4494" s="67">
        <f>WORKDAY.INTL(AA4494,1,11)+VLOOKUP(V4494,'Branch Wise Work Timelines'!C:G,3,FALSE)</f>
        <v>44886.416666666664</v>
      </c>
      <c r="AH4494" s="69" t="str">
        <f t="shared" ca="1" si="849"/>
        <v>Out of TAT</v>
      </c>
      <c r="AI4494" s="69">
        <f t="shared" ca="1" si="850"/>
        <v>20632</v>
      </c>
      <c r="AJ4494" s="69" t="str">
        <f ca="1">IF(AI4494&lt;0,"0-12",IFERROR(VLOOKUP(AI4494,Breakup[],2,FALSE),"&gt;24"))</f>
        <v>&gt;24</v>
      </c>
      <c r="AK4494" s="69" t="str">
        <f>VLOOKUP(V4494,Master!B:D,3,FALSE)</f>
        <v>East</v>
      </c>
      <c r="AL4494" s="69" t="str">
        <f t="shared" si="851"/>
        <v>Mumbai</v>
      </c>
    </row>
    <row r="4495" spans="1:38">
      <c r="A4495" s="14" t="s">
        <v>9319</v>
      </c>
      <c r="B4495" s="54">
        <v>44701.716297685198</v>
      </c>
      <c r="C4495" s="13" t="s">
        <v>121</v>
      </c>
      <c r="D4495" s="13">
        <v>498</v>
      </c>
      <c r="E4495" s="13" t="s">
        <v>9320</v>
      </c>
      <c r="F4495" s="13" t="s">
        <v>24</v>
      </c>
      <c r="G4495" s="14">
        <v>1653054611210</v>
      </c>
      <c r="H4495" s="55">
        <v>0.57938657407407401</v>
      </c>
      <c r="I4495" s="33">
        <v>44890.5793865741</v>
      </c>
      <c r="J4495" s="58">
        <v>44890</v>
      </c>
      <c r="K4495" s="13" t="s">
        <v>263</v>
      </c>
      <c r="L4495" s="13" t="s">
        <v>69</v>
      </c>
      <c r="M4495" s="13" t="s">
        <v>101</v>
      </c>
      <c r="N4495" s="13" t="s">
        <v>206</v>
      </c>
      <c r="O4495" s="33" t="s">
        <v>38</v>
      </c>
      <c r="P4495" s="58" t="s">
        <v>38</v>
      </c>
      <c r="Q4495" s="33" t="s">
        <v>207</v>
      </c>
      <c r="R4495" s="14" t="s">
        <v>38</v>
      </c>
      <c r="S4495" s="13" t="s">
        <v>208</v>
      </c>
      <c r="T4495" s="13" t="s">
        <v>209</v>
      </c>
      <c r="U4495" s="33">
        <f t="shared" ca="1" si="840"/>
        <v>45744.56914039352</v>
      </c>
      <c r="V4495" s="13" t="str">
        <f t="shared" si="841"/>
        <v>Mumbai</v>
      </c>
      <c r="W4495" s="13" t="str">
        <f t="shared" si="842"/>
        <v>DOMI</v>
      </c>
      <c r="X4495" s="13">
        <f t="shared" si="843"/>
        <v>13</v>
      </c>
      <c r="Y4495" s="13" t="str">
        <f>IFERROR(VLOOKUP(C4495,ReceivingTeam[],2,FALSE),"HelpDesk")</f>
        <v>Branch office</v>
      </c>
      <c r="Z4495" s="67">
        <f t="shared" si="844"/>
        <v>44891.0793865741</v>
      </c>
      <c r="AA4495" s="68">
        <f t="shared" si="845"/>
        <v>44890</v>
      </c>
      <c r="AB4495" s="69" t="b">
        <f t="shared" si="846"/>
        <v>1</v>
      </c>
      <c r="AC4495" s="70">
        <f t="shared" si="847"/>
        <v>0.5</v>
      </c>
      <c r="AD4495" s="67">
        <f t="shared" si="848"/>
        <v>44891.0793865741</v>
      </c>
      <c r="AE4495" s="67">
        <f>VLOOKUP(V4495,'Branch Wise Work Timelines'!C:G,3,FALSE)+AA4495</f>
        <v>44890.416666666664</v>
      </c>
      <c r="AF4495" s="67">
        <f>IF(V4495="Bangalore",VLOOKUP(V4495,'Branch Wise Work Timelines'!C:G,4,FALSE)+AA4495+1,IF(V4495="Mumbai",VLOOKUP(V4495,'Branch Wise Work Timelines'!C:G,4,FALSE)+AA4495+1,VLOOKUP(V4495,'Branch Wise Work Timelines'!C:G,4,FALSE)+AA4495))</f>
        <v>44891.25</v>
      </c>
      <c r="AG4495" s="67">
        <f>WORKDAY.INTL(AA4495,1,11)+VLOOKUP(V4495,'Branch Wise Work Timelines'!C:G,3,FALSE)</f>
        <v>44891.416666666664</v>
      </c>
      <c r="AH4495" s="69" t="str">
        <f t="shared" ca="1" si="849"/>
        <v>Out of TAT</v>
      </c>
      <c r="AI4495" s="69">
        <f t="shared" ca="1" si="850"/>
        <v>20484</v>
      </c>
      <c r="AJ4495" s="69" t="str">
        <f ca="1">IF(AI4495&lt;0,"0-12",IFERROR(VLOOKUP(AI4495,Breakup[],2,FALSE),"&gt;24"))</f>
        <v>&gt;24</v>
      </c>
      <c r="AK4495" s="69" t="str">
        <f>VLOOKUP(V4495,Master!B:D,3,FALSE)</f>
        <v>East</v>
      </c>
      <c r="AL4495" s="69" t="str">
        <f t="shared" si="851"/>
        <v>Mumbai</v>
      </c>
    </row>
    <row r="4496" spans="1:38">
      <c r="A4496" s="14" t="s">
        <v>9321</v>
      </c>
      <c r="B4496" s="54">
        <v>44701.737065509296</v>
      </c>
      <c r="C4496" s="13" t="s">
        <v>114</v>
      </c>
      <c r="D4496" s="13">
        <v>905</v>
      </c>
      <c r="E4496" s="13" t="s">
        <v>9322</v>
      </c>
      <c r="F4496" s="13" t="s">
        <v>24</v>
      </c>
      <c r="G4496" s="14">
        <v>1653049856324</v>
      </c>
      <c r="H4496" s="55">
        <v>2.53240740740741E-2</v>
      </c>
      <c r="I4496" s="33">
        <v>44888.0253240741</v>
      </c>
      <c r="J4496" s="58">
        <v>44888</v>
      </c>
      <c r="K4496" s="13" t="s">
        <v>263</v>
      </c>
      <c r="L4496" s="13" t="s">
        <v>69</v>
      </c>
      <c r="M4496" s="13" t="s">
        <v>101</v>
      </c>
      <c r="N4496" s="13" t="s">
        <v>206</v>
      </c>
      <c r="O4496" s="33" t="s">
        <v>38</v>
      </c>
      <c r="P4496" s="58" t="s">
        <v>38</v>
      </c>
      <c r="Q4496" s="33" t="s">
        <v>207</v>
      </c>
      <c r="R4496" s="14" t="s">
        <v>38</v>
      </c>
      <c r="S4496" s="13" t="s">
        <v>208</v>
      </c>
      <c r="T4496" s="13" t="s">
        <v>209</v>
      </c>
      <c r="U4496" s="33">
        <f t="shared" ca="1" si="840"/>
        <v>45744.56914039352</v>
      </c>
      <c r="V4496" s="13" t="str">
        <f t="shared" si="841"/>
        <v>Mumbai</v>
      </c>
      <c r="W4496" s="13" t="str">
        <f t="shared" si="842"/>
        <v>DOMI</v>
      </c>
      <c r="X4496" s="13">
        <f t="shared" si="843"/>
        <v>0</v>
      </c>
      <c r="Y4496" s="13" t="str">
        <f>IFERROR(VLOOKUP(C4496,ReceivingTeam[],2,FALSE),"HelpDesk")</f>
        <v>Branch office</v>
      </c>
      <c r="Z4496" s="67">
        <f t="shared" si="844"/>
        <v>44888.916666666664</v>
      </c>
      <c r="AA4496" s="68">
        <f t="shared" si="845"/>
        <v>44888</v>
      </c>
      <c r="AB4496" s="69" t="b">
        <f t="shared" si="846"/>
        <v>1</v>
      </c>
      <c r="AC4496" s="70">
        <f t="shared" si="847"/>
        <v>0.5</v>
      </c>
      <c r="AD4496" s="67">
        <f t="shared" si="848"/>
        <v>44888.916666666664</v>
      </c>
      <c r="AE4496" s="67">
        <f>VLOOKUP(V4496,'Branch Wise Work Timelines'!C:G,3,FALSE)+AA4496</f>
        <v>44888.416666666664</v>
      </c>
      <c r="AF4496" s="67">
        <f>IF(V4496="Bangalore",VLOOKUP(V4496,'Branch Wise Work Timelines'!C:G,4,FALSE)+AA4496+1,IF(V4496="Mumbai",VLOOKUP(V4496,'Branch Wise Work Timelines'!C:G,4,FALSE)+AA4496+1,VLOOKUP(V4496,'Branch Wise Work Timelines'!C:G,4,FALSE)+AA4496))</f>
        <v>44889.25</v>
      </c>
      <c r="AG4496" s="67">
        <f>WORKDAY.INTL(AA4496,1,11)+VLOOKUP(V4496,'Branch Wise Work Timelines'!C:G,3,FALSE)</f>
        <v>44889.416666666664</v>
      </c>
      <c r="AH4496" s="69" t="str">
        <f t="shared" ca="1" si="849"/>
        <v>Out of TAT</v>
      </c>
      <c r="AI4496" s="69">
        <f t="shared" ca="1" si="850"/>
        <v>20536</v>
      </c>
      <c r="AJ4496" s="69" t="str">
        <f ca="1">IF(AI4496&lt;0,"0-12",IFERROR(VLOOKUP(AI4496,Breakup[],2,FALSE),"&gt;24"))</f>
        <v>&gt;24</v>
      </c>
      <c r="AK4496" s="69" t="str">
        <f>VLOOKUP(V4496,Master!B:D,3,FALSE)</f>
        <v>East</v>
      </c>
      <c r="AL4496" s="69" t="str">
        <f t="shared" si="851"/>
        <v>Mumbai</v>
      </c>
    </row>
    <row r="4497" spans="1:38">
      <c r="A4497" s="14" t="s">
        <v>9323</v>
      </c>
      <c r="B4497" s="54">
        <v>44701.765818437503</v>
      </c>
      <c r="C4497" s="13" t="s">
        <v>121</v>
      </c>
      <c r="D4497" s="13">
        <v>1313</v>
      </c>
      <c r="E4497" s="13" t="s">
        <v>9324</v>
      </c>
      <c r="F4497" s="13" t="s">
        <v>24</v>
      </c>
      <c r="G4497" s="14">
        <v>1653052695813</v>
      </c>
      <c r="H4497" s="55">
        <v>0.46791666666666698</v>
      </c>
      <c r="I4497" s="33">
        <v>44887.467916666697</v>
      </c>
      <c r="J4497" s="58">
        <v>44887</v>
      </c>
      <c r="K4497" s="13" t="s">
        <v>263</v>
      </c>
      <c r="L4497" s="13" t="s">
        <v>69</v>
      </c>
      <c r="M4497" s="13" t="s">
        <v>101</v>
      </c>
      <c r="N4497" s="13" t="s">
        <v>206</v>
      </c>
      <c r="O4497" s="33" t="s">
        <v>38</v>
      </c>
      <c r="P4497" s="58" t="s">
        <v>38</v>
      </c>
      <c r="Q4497" s="33" t="s">
        <v>207</v>
      </c>
      <c r="R4497" s="14" t="s">
        <v>38</v>
      </c>
      <c r="S4497" s="13" t="s">
        <v>208</v>
      </c>
      <c r="T4497" s="13" t="s">
        <v>209</v>
      </c>
      <c r="U4497" s="33">
        <f t="shared" ca="1" si="840"/>
        <v>45744.56914039352</v>
      </c>
      <c r="V4497" s="13" t="str">
        <f t="shared" si="841"/>
        <v>Mumbai</v>
      </c>
      <c r="W4497" s="13" t="str">
        <f t="shared" si="842"/>
        <v>DOMI</v>
      </c>
      <c r="X4497" s="13">
        <f t="shared" si="843"/>
        <v>11</v>
      </c>
      <c r="Y4497" s="13" t="str">
        <f>IFERROR(VLOOKUP(C4497,ReceivingTeam[],2,FALSE),"HelpDesk")</f>
        <v>Branch office</v>
      </c>
      <c r="Z4497" s="67">
        <f t="shared" si="844"/>
        <v>44887.967916666697</v>
      </c>
      <c r="AA4497" s="68">
        <f t="shared" si="845"/>
        <v>44887</v>
      </c>
      <c r="AB4497" s="69" t="b">
        <f t="shared" si="846"/>
        <v>1</v>
      </c>
      <c r="AC4497" s="70">
        <f t="shared" si="847"/>
        <v>0.5</v>
      </c>
      <c r="AD4497" s="67">
        <f t="shared" si="848"/>
        <v>44887.967916666697</v>
      </c>
      <c r="AE4497" s="67">
        <f>VLOOKUP(V4497,'Branch Wise Work Timelines'!C:G,3,FALSE)+AA4497</f>
        <v>44887.416666666664</v>
      </c>
      <c r="AF4497" s="67">
        <f>IF(V4497="Bangalore",VLOOKUP(V4497,'Branch Wise Work Timelines'!C:G,4,FALSE)+AA4497+1,IF(V4497="Mumbai",VLOOKUP(V4497,'Branch Wise Work Timelines'!C:G,4,FALSE)+AA4497+1,VLOOKUP(V4497,'Branch Wise Work Timelines'!C:G,4,FALSE)+AA4497))</f>
        <v>44888.25</v>
      </c>
      <c r="AG4497" s="67">
        <f>WORKDAY.INTL(AA4497,1,11)+VLOOKUP(V4497,'Branch Wise Work Timelines'!C:G,3,FALSE)</f>
        <v>44888.416666666664</v>
      </c>
      <c r="AH4497" s="69" t="str">
        <f t="shared" ca="1" si="849"/>
        <v>Out of TAT</v>
      </c>
      <c r="AI4497" s="69">
        <f t="shared" ca="1" si="850"/>
        <v>20559</v>
      </c>
      <c r="AJ4497" s="69" t="str">
        <f ca="1">IF(AI4497&lt;0,"0-12",IFERROR(VLOOKUP(AI4497,Breakup[],2,FALSE),"&gt;24"))</f>
        <v>&gt;24</v>
      </c>
      <c r="AK4497" s="69" t="str">
        <f>VLOOKUP(V4497,Master!B:D,3,FALSE)</f>
        <v>East</v>
      </c>
      <c r="AL4497" s="69" t="str">
        <f t="shared" si="851"/>
        <v>Mumbai</v>
      </c>
    </row>
    <row r="4498" spans="1:38">
      <c r="A4498" s="14" t="s">
        <v>9325</v>
      </c>
      <c r="B4498" s="54">
        <v>44701.766868437502</v>
      </c>
      <c r="C4498" s="13" t="s">
        <v>121</v>
      </c>
      <c r="D4498" s="13">
        <v>532</v>
      </c>
      <c r="E4498" s="13" t="s">
        <v>9326</v>
      </c>
      <c r="F4498" s="13" t="s">
        <v>24</v>
      </c>
      <c r="G4498" s="14">
        <v>1653052695813</v>
      </c>
      <c r="H4498" s="55">
        <v>0.82790509259259304</v>
      </c>
      <c r="I4498" s="33">
        <v>44889.827905092599</v>
      </c>
      <c r="J4498" s="58">
        <v>44889</v>
      </c>
      <c r="K4498" s="13" t="s">
        <v>263</v>
      </c>
      <c r="L4498" s="13" t="s">
        <v>69</v>
      </c>
      <c r="M4498" s="13" t="s">
        <v>101</v>
      </c>
      <c r="N4498" s="13" t="s">
        <v>206</v>
      </c>
      <c r="O4498" s="33" t="s">
        <v>38</v>
      </c>
      <c r="P4498" s="58" t="s">
        <v>38</v>
      </c>
      <c r="Q4498" s="33" t="s">
        <v>207</v>
      </c>
      <c r="R4498" s="14" t="s">
        <v>38</v>
      </c>
      <c r="S4498" s="13" t="s">
        <v>208</v>
      </c>
      <c r="T4498" s="13" t="s">
        <v>209</v>
      </c>
      <c r="U4498" s="33">
        <f t="shared" ca="1" si="840"/>
        <v>45744.56914039352</v>
      </c>
      <c r="V4498" s="13" t="str">
        <f t="shared" si="841"/>
        <v>Mumbai</v>
      </c>
      <c r="W4498" s="13" t="str">
        <f t="shared" si="842"/>
        <v>DOMI</v>
      </c>
      <c r="X4498" s="13">
        <f t="shared" si="843"/>
        <v>19</v>
      </c>
      <c r="Y4498" s="13" t="str">
        <f>IFERROR(VLOOKUP(C4498,ReceivingTeam[],2,FALSE),"HelpDesk")</f>
        <v>Branch office</v>
      </c>
      <c r="Z4498" s="67">
        <f t="shared" si="844"/>
        <v>44890.494571759264</v>
      </c>
      <c r="AA4498" s="68">
        <f t="shared" si="845"/>
        <v>44889</v>
      </c>
      <c r="AB4498" s="69" t="b">
        <f t="shared" si="846"/>
        <v>1</v>
      </c>
      <c r="AC4498" s="70">
        <f t="shared" si="847"/>
        <v>0.5</v>
      </c>
      <c r="AD4498" s="67">
        <f t="shared" si="848"/>
        <v>44890.494571759264</v>
      </c>
      <c r="AE4498" s="67">
        <f>VLOOKUP(V4498,'Branch Wise Work Timelines'!C:G,3,FALSE)+AA4498</f>
        <v>44889.416666666664</v>
      </c>
      <c r="AF4498" s="67">
        <f>IF(V4498="Bangalore",VLOOKUP(V4498,'Branch Wise Work Timelines'!C:G,4,FALSE)+AA4498+1,IF(V4498="Mumbai",VLOOKUP(V4498,'Branch Wise Work Timelines'!C:G,4,FALSE)+AA4498+1,VLOOKUP(V4498,'Branch Wise Work Timelines'!C:G,4,FALSE)+AA4498))</f>
        <v>44890.25</v>
      </c>
      <c r="AG4498" s="67">
        <f>WORKDAY.INTL(AA4498,1,11)+VLOOKUP(V4498,'Branch Wise Work Timelines'!C:G,3,FALSE)</f>
        <v>44890.416666666664</v>
      </c>
      <c r="AH4498" s="69" t="str">
        <f t="shared" ca="1" si="849"/>
        <v>Out of TAT</v>
      </c>
      <c r="AI4498" s="69">
        <f t="shared" ca="1" si="850"/>
        <v>20498</v>
      </c>
      <c r="AJ4498" s="69" t="str">
        <f ca="1">IF(AI4498&lt;0,"0-12",IFERROR(VLOOKUP(AI4498,Breakup[],2,FALSE),"&gt;24"))</f>
        <v>&gt;24</v>
      </c>
      <c r="AK4498" s="69" t="str">
        <f>VLOOKUP(V4498,Master!B:D,3,FALSE)</f>
        <v>East</v>
      </c>
      <c r="AL4498" s="69" t="str">
        <f t="shared" si="851"/>
        <v>Mumbai</v>
      </c>
    </row>
    <row r="4499" spans="1:38">
      <c r="A4499" s="14" t="s">
        <v>9327</v>
      </c>
      <c r="B4499" s="54">
        <v>44701.805895983802</v>
      </c>
      <c r="C4499" s="13" t="s">
        <v>122</v>
      </c>
      <c r="D4499" s="13">
        <v>1244</v>
      </c>
      <c r="E4499" s="13" t="s">
        <v>9328</v>
      </c>
      <c r="F4499" s="13" t="s">
        <v>24</v>
      </c>
      <c r="G4499" s="14">
        <v>1653057688131</v>
      </c>
      <c r="H4499" s="55">
        <v>0.386388888888889</v>
      </c>
      <c r="I4499" s="33">
        <v>44890.386388888903</v>
      </c>
      <c r="J4499" s="58">
        <v>44890</v>
      </c>
      <c r="K4499" s="13" t="s">
        <v>263</v>
      </c>
      <c r="L4499" s="13" t="s">
        <v>69</v>
      </c>
      <c r="M4499" s="13" t="s">
        <v>101</v>
      </c>
      <c r="N4499" s="13" t="s">
        <v>206</v>
      </c>
      <c r="O4499" s="33" t="s">
        <v>38</v>
      </c>
      <c r="P4499" s="58" t="s">
        <v>38</v>
      </c>
      <c r="Q4499" s="33" t="s">
        <v>207</v>
      </c>
      <c r="R4499" s="14" t="s">
        <v>38</v>
      </c>
      <c r="S4499" s="13" t="s">
        <v>208</v>
      </c>
      <c r="T4499" s="13" t="s">
        <v>209</v>
      </c>
      <c r="U4499" s="33">
        <f t="shared" ca="1" si="840"/>
        <v>45744.56914039352</v>
      </c>
      <c r="V4499" s="13" t="str">
        <f t="shared" si="841"/>
        <v>Mumbai</v>
      </c>
      <c r="W4499" s="13" t="str">
        <f t="shared" si="842"/>
        <v>DOMI</v>
      </c>
      <c r="X4499" s="13">
        <f t="shared" si="843"/>
        <v>9</v>
      </c>
      <c r="Y4499" s="13" t="str">
        <f>IFERROR(VLOOKUP(C4499,ReceivingTeam[],2,FALSE),"HelpDesk")</f>
        <v>Branch office</v>
      </c>
      <c r="Z4499" s="67">
        <f t="shared" si="844"/>
        <v>44890.916666666664</v>
      </c>
      <c r="AA4499" s="68">
        <f t="shared" si="845"/>
        <v>44890</v>
      </c>
      <c r="AB4499" s="69" t="b">
        <f t="shared" si="846"/>
        <v>1</v>
      </c>
      <c r="AC4499" s="70">
        <f t="shared" si="847"/>
        <v>0.5</v>
      </c>
      <c r="AD4499" s="67">
        <f t="shared" si="848"/>
        <v>44890.916666666664</v>
      </c>
      <c r="AE4499" s="67">
        <f>VLOOKUP(V4499,'Branch Wise Work Timelines'!C:G,3,FALSE)+AA4499</f>
        <v>44890.416666666664</v>
      </c>
      <c r="AF4499" s="67">
        <f>IF(V4499="Bangalore",VLOOKUP(V4499,'Branch Wise Work Timelines'!C:G,4,FALSE)+AA4499+1,IF(V4499="Mumbai",VLOOKUP(V4499,'Branch Wise Work Timelines'!C:G,4,FALSE)+AA4499+1,VLOOKUP(V4499,'Branch Wise Work Timelines'!C:G,4,FALSE)+AA4499))</f>
        <v>44891.25</v>
      </c>
      <c r="AG4499" s="67">
        <f>WORKDAY.INTL(AA4499,1,11)+VLOOKUP(V4499,'Branch Wise Work Timelines'!C:G,3,FALSE)</f>
        <v>44891.416666666664</v>
      </c>
      <c r="AH4499" s="69" t="str">
        <f t="shared" ca="1" si="849"/>
        <v>Out of TAT</v>
      </c>
      <c r="AI4499" s="69">
        <f t="shared" ca="1" si="850"/>
        <v>20488</v>
      </c>
      <c r="AJ4499" s="69" t="str">
        <f ca="1">IF(AI4499&lt;0,"0-12",IFERROR(VLOOKUP(AI4499,Breakup[],2,FALSE),"&gt;24"))</f>
        <v>&gt;24</v>
      </c>
      <c r="AK4499" s="69" t="str">
        <f>VLOOKUP(V4499,Master!B:D,3,FALSE)</f>
        <v>East</v>
      </c>
      <c r="AL4499" s="69" t="str">
        <f t="shared" si="851"/>
        <v>Mumbai</v>
      </c>
    </row>
    <row r="4500" spans="1:38">
      <c r="A4500" s="14" t="s">
        <v>9329</v>
      </c>
      <c r="B4500" s="54">
        <v>44701.806494872697</v>
      </c>
      <c r="C4500" s="13" t="s">
        <v>122</v>
      </c>
      <c r="D4500" s="13">
        <v>146</v>
      </c>
      <c r="E4500" s="13" t="s">
        <v>9330</v>
      </c>
      <c r="F4500" s="13" t="s">
        <v>24</v>
      </c>
      <c r="G4500" s="14">
        <v>1653057688131</v>
      </c>
      <c r="H4500" s="55">
        <v>0.55093749999999997</v>
      </c>
      <c r="I4500" s="33">
        <v>44888.550937499997</v>
      </c>
      <c r="J4500" s="58">
        <v>44888</v>
      </c>
      <c r="K4500" s="13" t="s">
        <v>263</v>
      </c>
      <c r="L4500" s="13" t="s">
        <v>69</v>
      </c>
      <c r="M4500" s="13" t="s">
        <v>101</v>
      </c>
      <c r="N4500" s="13" t="s">
        <v>206</v>
      </c>
      <c r="O4500" s="33" t="s">
        <v>38</v>
      </c>
      <c r="P4500" s="58" t="s">
        <v>38</v>
      </c>
      <c r="Q4500" s="33" t="s">
        <v>207</v>
      </c>
      <c r="R4500" s="14" t="s">
        <v>38</v>
      </c>
      <c r="S4500" s="13" t="s">
        <v>208</v>
      </c>
      <c r="T4500" s="13" t="s">
        <v>209</v>
      </c>
      <c r="U4500" s="33">
        <f t="shared" ca="1" si="840"/>
        <v>45744.56914039352</v>
      </c>
      <c r="V4500" s="13" t="str">
        <f t="shared" si="841"/>
        <v>Mumbai</v>
      </c>
      <c r="W4500" s="13" t="str">
        <f t="shared" si="842"/>
        <v>DOMI</v>
      </c>
      <c r="X4500" s="13">
        <f t="shared" si="843"/>
        <v>13</v>
      </c>
      <c r="Y4500" s="13" t="str">
        <f>IFERROR(VLOOKUP(C4500,ReceivingTeam[],2,FALSE),"HelpDesk")</f>
        <v>Branch office</v>
      </c>
      <c r="Z4500" s="67">
        <f t="shared" si="844"/>
        <v>44889.050937499997</v>
      </c>
      <c r="AA4500" s="68">
        <f t="shared" si="845"/>
        <v>44888</v>
      </c>
      <c r="AB4500" s="69" t="b">
        <f t="shared" si="846"/>
        <v>1</v>
      </c>
      <c r="AC4500" s="70">
        <f t="shared" si="847"/>
        <v>0.5</v>
      </c>
      <c r="AD4500" s="67">
        <f t="shared" si="848"/>
        <v>44889.050937499997</v>
      </c>
      <c r="AE4500" s="67">
        <f>VLOOKUP(V4500,'Branch Wise Work Timelines'!C:G,3,FALSE)+AA4500</f>
        <v>44888.416666666664</v>
      </c>
      <c r="AF4500" s="67">
        <f>IF(V4500="Bangalore",VLOOKUP(V4500,'Branch Wise Work Timelines'!C:G,4,FALSE)+AA4500+1,IF(V4500="Mumbai",VLOOKUP(V4500,'Branch Wise Work Timelines'!C:G,4,FALSE)+AA4500+1,VLOOKUP(V4500,'Branch Wise Work Timelines'!C:G,4,FALSE)+AA4500))</f>
        <v>44889.25</v>
      </c>
      <c r="AG4500" s="67">
        <f>WORKDAY.INTL(AA4500,1,11)+VLOOKUP(V4500,'Branch Wise Work Timelines'!C:G,3,FALSE)</f>
        <v>44889.416666666664</v>
      </c>
      <c r="AH4500" s="69" t="str">
        <f t="shared" ca="1" si="849"/>
        <v>Out of TAT</v>
      </c>
      <c r="AI4500" s="69">
        <f t="shared" ca="1" si="850"/>
        <v>20533</v>
      </c>
      <c r="AJ4500" s="69" t="str">
        <f ca="1">IF(AI4500&lt;0,"0-12",IFERROR(VLOOKUP(AI4500,Breakup[],2,FALSE),"&gt;24"))</f>
        <v>&gt;24</v>
      </c>
      <c r="AK4500" s="69" t="str">
        <f>VLOOKUP(V4500,Master!B:D,3,FALSE)</f>
        <v>East</v>
      </c>
      <c r="AL4500" s="69" t="str">
        <f t="shared" si="851"/>
        <v>Mumbai</v>
      </c>
    </row>
    <row r="4501" spans="1:38">
      <c r="A4501" s="14" t="s">
        <v>9331</v>
      </c>
      <c r="B4501" s="54">
        <v>44701.813535960602</v>
      </c>
      <c r="C4501" s="13" t="s">
        <v>6447</v>
      </c>
      <c r="D4501" s="13">
        <v>791</v>
      </c>
      <c r="E4501" s="13" t="s">
        <v>9332</v>
      </c>
      <c r="F4501" s="13" t="s">
        <v>33</v>
      </c>
      <c r="G4501" s="14">
        <v>1653057361401</v>
      </c>
      <c r="H4501" s="55">
        <v>0.68971064814814798</v>
      </c>
      <c r="I4501" s="33">
        <v>44884.689710648097</v>
      </c>
      <c r="J4501" s="58">
        <v>44884</v>
      </c>
      <c r="K4501" s="13" t="s">
        <v>452</v>
      </c>
      <c r="L4501" s="13" t="s">
        <v>36</v>
      </c>
      <c r="M4501" s="13" t="s">
        <v>6447</v>
      </c>
      <c r="N4501" s="13" t="s">
        <v>206</v>
      </c>
      <c r="O4501" s="33" t="s">
        <v>38</v>
      </c>
      <c r="P4501" s="58" t="s">
        <v>38</v>
      </c>
      <c r="Q4501" s="33" t="s">
        <v>207</v>
      </c>
      <c r="R4501" s="14" t="s">
        <v>38</v>
      </c>
      <c r="S4501" s="13" t="s">
        <v>216</v>
      </c>
      <c r="T4501" s="13" t="s">
        <v>217</v>
      </c>
      <c r="U4501" s="33">
        <f t="shared" ca="1" si="840"/>
        <v>45744.56914039352</v>
      </c>
      <c r="V4501" s="13" t="str">
        <f t="shared" si="841"/>
        <v>Chennai</v>
      </c>
      <c r="W4501" s="13" t="str">
        <f t="shared" si="842"/>
        <v>RI</v>
      </c>
      <c r="X4501" s="13">
        <f t="shared" si="843"/>
        <v>16</v>
      </c>
      <c r="Y4501" s="13" t="str">
        <f>IFERROR(VLOOKUP(C4501,ReceivingTeam[],2,FALSE),"HelpDesk")</f>
        <v>HelpDesk</v>
      </c>
      <c r="Z4501" s="67">
        <f t="shared" si="844"/>
        <v>44886.835543981426</v>
      </c>
      <c r="AA4501" s="68">
        <f t="shared" si="845"/>
        <v>44884</v>
      </c>
      <c r="AB4501" s="69" t="b">
        <f t="shared" si="846"/>
        <v>1</v>
      </c>
      <c r="AC4501" s="70">
        <f t="shared" si="847"/>
        <v>0.5</v>
      </c>
      <c r="AD4501" s="67">
        <f t="shared" si="848"/>
        <v>44886.835543981426</v>
      </c>
      <c r="AE4501" s="67">
        <f>VLOOKUP(V4501,'Branch Wise Work Timelines'!C:G,3,FALSE)+AA4501</f>
        <v>44884.416666666664</v>
      </c>
      <c r="AF4501" s="67">
        <f>IF(V4501="Bangalore",VLOOKUP(V4501,'Branch Wise Work Timelines'!C:G,4,FALSE)+AA4501+1,IF(V4501="Mumbai",VLOOKUP(V4501,'Branch Wise Work Timelines'!C:G,4,FALSE)+AA4501+1,VLOOKUP(V4501,'Branch Wise Work Timelines'!C:G,4,FALSE)+AA4501))</f>
        <v>44884.770833333336</v>
      </c>
      <c r="AG4501" s="67">
        <f>WORKDAY.INTL(AA4501,1,11)+VLOOKUP(V4501,'Branch Wise Work Timelines'!C:G,3,FALSE)</f>
        <v>44886.416666666664</v>
      </c>
      <c r="AH4501" s="69" t="str">
        <f t="shared" ca="1" si="849"/>
        <v>Out of TAT</v>
      </c>
      <c r="AI4501" s="69">
        <f t="shared" ca="1" si="850"/>
        <v>20586</v>
      </c>
      <c r="AJ4501" s="69" t="str">
        <f ca="1">IF(AI4501&lt;0,"0-12",IFERROR(VLOOKUP(AI4501,Breakup[],2,FALSE),"&gt;24"))</f>
        <v>&gt;24</v>
      </c>
      <c r="AK4501" s="69" t="str">
        <f>VLOOKUP(V4501,Master!B:D,3,FALSE)</f>
        <v>South</v>
      </c>
      <c r="AL4501" s="69" t="str">
        <f t="shared" si="851"/>
        <v>Chennai</v>
      </c>
    </row>
    <row r="4502" spans="1:38">
      <c r="A4502" s="14" t="s">
        <v>9333</v>
      </c>
      <c r="B4502" s="54">
        <v>44701.808651423598</v>
      </c>
      <c r="C4502" s="13" t="s">
        <v>122</v>
      </c>
      <c r="D4502" s="13">
        <v>181</v>
      </c>
      <c r="E4502" s="13" t="s">
        <v>9334</v>
      </c>
      <c r="F4502" s="13" t="s">
        <v>24</v>
      </c>
      <c r="G4502" s="14">
        <v>1653059936208</v>
      </c>
      <c r="H4502" s="55">
        <v>0.283287037037037</v>
      </c>
      <c r="I4502" s="33">
        <v>44884.283287036997</v>
      </c>
      <c r="J4502" s="58">
        <v>44884</v>
      </c>
      <c r="K4502" s="13" t="s">
        <v>263</v>
      </c>
      <c r="L4502" s="13" t="s">
        <v>69</v>
      </c>
      <c r="M4502" s="13" t="s">
        <v>101</v>
      </c>
      <c r="N4502" s="13" t="s">
        <v>206</v>
      </c>
      <c r="O4502" s="33" t="s">
        <v>38</v>
      </c>
      <c r="P4502" s="58" t="s">
        <v>38</v>
      </c>
      <c r="Q4502" s="33" t="s">
        <v>207</v>
      </c>
      <c r="R4502" s="14" t="s">
        <v>38</v>
      </c>
      <c r="S4502" s="13" t="s">
        <v>208</v>
      </c>
      <c r="T4502" s="13" t="s">
        <v>209</v>
      </c>
      <c r="U4502" s="33">
        <f t="shared" ca="1" si="840"/>
        <v>45744.56914039352</v>
      </c>
      <c r="V4502" s="13" t="str">
        <f t="shared" si="841"/>
        <v>Mumbai</v>
      </c>
      <c r="W4502" s="13" t="str">
        <f t="shared" si="842"/>
        <v>DOMI</v>
      </c>
      <c r="X4502" s="13">
        <f t="shared" si="843"/>
        <v>6</v>
      </c>
      <c r="Y4502" s="13" t="str">
        <f>IFERROR(VLOOKUP(C4502,ReceivingTeam[],2,FALSE),"HelpDesk")</f>
        <v>Branch office</v>
      </c>
      <c r="Z4502" s="67">
        <f t="shared" si="844"/>
        <v>44884.916666666664</v>
      </c>
      <c r="AA4502" s="68">
        <f t="shared" si="845"/>
        <v>44884</v>
      </c>
      <c r="AB4502" s="69" t="b">
        <f t="shared" si="846"/>
        <v>1</v>
      </c>
      <c r="AC4502" s="70">
        <f t="shared" si="847"/>
        <v>0.5</v>
      </c>
      <c r="AD4502" s="67">
        <f t="shared" si="848"/>
        <v>44884.916666666664</v>
      </c>
      <c r="AE4502" s="67">
        <f>VLOOKUP(V4502,'Branch Wise Work Timelines'!C:G,3,FALSE)+AA4502</f>
        <v>44884.416666666664</v>
      </c>
      <c r="AF4502" s="67">
        <f>IF(V4502="Bangalore",VLOOKUP(V4502,'Branch Wise Work Timelines'!C:G,4,FALSE)+AA4502+1,IF(V4502="Mumbai",VLOOKUP(V4502,'Branch Wise Work Timelines'!C:G,4,FALSE)+AA4502+1,VLOOKUP(V4502,'Branch Wise Work Timelines'!C:G,4,FALSE)+AA4502))</f>
        <v>44885.25</v>
      </c>
      <c r="AG4502" s="67">
        <f>WORKDAY.INTL(AA4502,1,11)+VLOOKUP(V4502,'Branch Wise Work Timelines'!C:G,3,FALSE)</f>
        <v>44886.416666666664</v>
      </c>
      <c r="AH4502" s="69" t="str">
        <f t="shared" ca="1" si="849"/>
        <v>Out of TAT</v>
      </c>
      <c r="AI4502" s="69">
        <f t="shared" ca="1" si="850"/>
        <v>20632</v>
      </c>
      <c r="AJ4502" s="69" t="str">
        <f ca="1">IF(AI4502&lt;0,"0-12",IFERROR(VLOOKUP(AI4502,Breakup[],2,FALSE),"&gt;24"))</f>
        <v>&gt;24</v>
      </c>
      <c r="AK4502" s="69" t="str">
        <f>VLOOKUP(V4502,Master!B:D,3,FALSE)</f>
        <v>East</v>
      </c>
      <c r="AL4502" s="69" t="str">
        <f t="shared" si="851"/>
        <v>Mumbai</v>
      </c>
    </row>
    <row r="4503" spans="1:38">
      <c r="A4503" s="14" t="s">
        <v>9335</v>
      </c>
      <c r="B4503" s="54">
        <v>44701.810979085603</v>
      </c>
      <c r="C4503" s="13" t="s">
        <v>122</v>
      </c>
      <c r="D4503" s="13">
        <v>1257</v>
      </c>
      <c r="E4503" s="13" t="s">
        <v>9336</v>
      </c>
      <c r="F4503" s="13" t="s">
        <v>24</v>
      </c>
      <c r="G4503" s="14">
        <v>1653057688131</v>
      </c>
      <c r="H4503" s="55">
        <v>0.32512731481481499</v>
      </c>
      <c r="I4503" s="33">
        <v>44885.325127314798</v>
      </c>
      <c r="J4503" s="58">
        <v>44885</v>
      </c>
      <c r="K4503" s="13" t="s">
        <v>263</v>
      </c>
      <c r="L4503" s="13" t="s">
        <v>69</v>
      </c>
      <c r="M4503" s="13" t="s">
        <v>101</v>
      </c>
      <c r="N4503" s="13" t="s">
        <v>206</v>
      </c>
      <c r="O4503" s="33" t="s">
        <v>38</v>
      </c>
      <c r="P4503" s="58" t="s">
        <v>38</v>
      </c>
      <c r="Q4503" s="33" t="s">
        <v>207</v>
      </c>
      <c r="R4503" s="14" t="s">
        <v>38</v>
      </c>
      <c r="S4503" s="13" t="s">
        <v>208</v>
      </c>
      <c r="T4503" s="13" t="s">
        <v>209</v>
      </c>
      <c r="U4503" s="33">
        <f t="shared" ca="1" si="840"/>
        <v>45744.56914039352</v>
      </c>
      <c r="V4503" s="13" t="str">
        <f t="shared" si="841"/>
        <v>Mumbai</v>
      </c>
      <c r="W4503" s="13" t="str">
        <f t="shared" si="842"/>
        <v>DOMI</v>
      </c>
      <c r="X4503" s="13">
        <f t="shared" si="843"/>
        <v>7</v>
      </c>
      <c r="Y4503" s="13" t="str">
        <f>IFERROR(VLOOKUP(C4503,ReceivingTeam[],2,FALSE),"HelpDesk")</f>
        <v>Branch office</v>
      </c>
      <c r="Z4503" s="67">
        <f t="shared" si="844"/>
        <v>44885.916666666664</v>
      </c>
      <c r="AA4503" s="68">
        <f t="shared" si="845"/>
        <v>44885</v>
      </c>
      <c r="AB4503" s="69" t="b">
        <f t="shared" si="846"/>
        <v>0</v>
      </c>
      <c r="AC4503" s="70">
        <f t="shared" si="847"/>
        <v>0.5</v>
      </c>
      <c r="AD4503" s="67">
        <f t="shared" si="848"/>
        <v>44885.916666666664</v>
      </c>
      <c r="AE4503" s="67">
        <f>VLOOKUP(V4503,'Branch Wise Work Timelines'!C:G,3,FALSE)+AA4503</f>
        <v>44885.416666666664</v>
      </c>
      <c r="AF4503" s="67">
        <f>IF(V4503="Bangalore",VLOOKUP(V4503,'Branch Wise Work Timelines'!C:G,4,FALSE)+AA4503+1,IF(V4503="Mumbai",VLOOKUP(V4503,'Branch Wise Work Timelines'!C:G,4,FALSE)+AA4503+1,VLOOKUP(V4503,'Branch Wise Work Timelines'!C:G,4,FALSE)+AA4503))</f>
        <v>44886.25</v>
      </c>
      <c r="AG4503" s="67">
        <f>WORKDAY.INTL(AA4503,1,11)+VLOOKUP(V4503,'Branch Wise Work Timelines'!C:G,3,FALSE)</f>
        <v>44886.416666666664</v>
      </c>
      <c r="AH4503" s="69" t="str">
        <f t="shared" ca="1" si="849"/>
        <v>Out of TAT</v>
      </c>
      <c r="AI4503" s="69">
        <f t="shared" ca="1" si="850"/>
        <v>20608</v>
      </c>
      <c r="AJ4503" s="69" t="str">
        <f ca="1">IF(AI4503&lt;0,"0-12",IFERROR(VLOOKUP(AI4503,Breakup[],2,FALSE),"&gt;24"))</f>
        <v>&gt;24</v>
      </c>
      <c r="AK4503" s="69" t="str">
        <f>VLOOKUP(V4503,Master!B:D,3,FALSE)</f>
        <v>East</v>
      </c>
      <c r="AL4503" s="69" t="str">
        <f t="shared" si="851"/>
        <v>Mumbai</v>
      </c>
    </row>
    <row r="4504" spans="1:38">
      <c r="A4504" s="14" t="s">
        <v>9337</v>
      </c>
      <c r="B4504" s="54">
        <v>44701.811783483798</v>
      </c>
      <c r="C4504" s="13" t="s">
        <v>6447</v>
      </c>
      <c r="D4504" s="13">
        <v>389</v>
      </c>
      <c r="E4504" s="13" t="s">
        <v>9338</v>
      </c>
      <c r="F4504" s="13" t="s">
        <v>33</v>
      </c>
      <c r="G4504" s="14">
        <v>1653057361401</v>
      </c>
      <c r="H4504" s="55">
        <v>0.244108796296296</v>
      </c>
      <c r="I4504" s="33">
        <v>44886.244108796302</v>
      </c>
      <c r="J4504" s="58">
        <v>44886</v>
      </c>
      <c r="K4504" s="13" t="s">
        <v>452</v>
      </c>
      <c r="L4504" s="13" t="s">
        <v>36</v>
      </c>
      <c r="M4504" s="13" t="s">
        <v>6447</v>
      </c>
      <c r="N4504" s="13" t="s">
        <v>206</v>
      </c>
      <c r="O4504" s="33" t="s">
        <v>38</v>
      </c>
      <c r="P4504" s="58" t="s">
        <v>38</v>
      </c>
      <c r="Q4504" s="33" t="s">
        <v>207</v>
      </c>
      <c r="R4504" s="14" t="s">
        <v>38</v>
      </c>
      <c r="S4504" s="13" t="s">
        <v>216</v>
      </c>
      <c r="T4504" s="13" t="s">
        <v>217</v>
      </c>
      <c r="U4504" s="33">
        <f t="shared" ca="1" si="840"/>
        <v>45744.56914039352</v>
      </c>
      <c r="V4504" s="13" t="str">
        <f t="shared" si="841"/>
        <v>Chennai</v>
      </c>
      <c r="W4504" s="13" t="str">
        <f t="shared" si="842"/>
        <v>RI</v>
      </c>
      <c r="X4504" s="13">
        <f t="shared" si="843"/>
        <v>5</v>
      </c>
      <c r="Y4504" s="13" t="str">
        <f>IFERROR(VLOOKUP(C4504,ReceivingTeam[],2,FALSE),"HelpDesk")</f>
        <v>HelpDesk</v>
      </c>
      <c r="Z4504" s="67">
        <f t="shared" si="844"/>
        <v>44887.562499999993</v>
      </c>
      <c r="AA4504" s="68">
        <f t="shared" si="845"/>
        <v>44886</v>
      </c>
      <c r="AB4504" s="69" t="b">
        <f t="shared" si="846"/>
        <v>1</v>
      </c>
      <c r="AC4504" s="70">
        <f t="shared" si="847"/>
        <v>0.5</v>
      </c>
      <c r="AD4504" s="67">
        <f t="shared" si="848"/>
        <v>44887.562499999993</v>
      </c>
      <c r="AE4504" s="67">
        <f>VLOOKUP(V4504,'Branch Wise Work Timelines'!C:G,3,FALSE)+AA4504</f>
        <v>44886.416666666664</v>
      </c>
      <c r="AF4504" s="67">
        <f>IF(V4504="Bangalore",VLOOKUP(V4504,'Branch Wise Work Timelines'!C:G,4,FALSE)+AA4504+1,IF(V4504="Mumbai",VLOOKUP(V4504,'Branch Wise Work Timelines'!C:G,4,FALSE)+AA4504+1,VLOOKUP(V4504,'Branch Wise Work Timelines'!C:G,4,FALSE)+AA4504))</f>
        <v>44886.770833333336</v>
      </c>
      <c r="AG4504" s="67">
        <f>WORKDAY.INTL(AA4504,1,11)+VLOOKUP(V4504,'Branch Wise Work Timelines'!C:G,3,FALSE)</f>
        <v>44887.416666666664</v>
      </c>
      <c r="AH4504" s="69" t="str">
        <f t="shared" ca="1" si="849"/>
        <v>Out of TAT</v>
      </c>
      <c r="AI4504" s="69">
        <f t="shared" ca="1" si="850"/>
        <v>20569</v>
      </c>
      <c r="AJ4504" s="69" t="str">
        <f ca="1">IF(AI4504&lt;0,"0-12",IFERROR(VLOOKUP(AI4504,Breakup[],2,FALSE),"&gt;24"))</f>
        <v>&gt;24</v>
      </c>
      <c r="AK4504" s="69" t="str">
        <f>VLOOKUP(V4504,Master!B:D,3,FALSE)</f>
        <v>South</v>
      </c>
      <c r="AL4504" s="69" t="str">
        <f t="shared" si="851"/>
        <v>Chennai</v>
      </c>
    </row>
    <row r="4505" spans="1:38">
      <c r="A4505" s="14" t="s">
        <v>9339</v>
      </c>
      <c r="B4505" s="54">
        <v>44701.643752546297</v>
      </c>
      <c r="C4505" s="13" t="s">
        <v>311</v>
      </c>
      <c r="D4505" s="13">
        <v>1695</v>
      </c>
      <c r="E4505" s="13" t="s">
        <v>9340</v>
      </c>
      <c r="F4505" s="13" t="s">
        <v>24</v>
      </c>
      <c r="G4505" s="14">
        <v>1653047121363</v>
      </c>
      <c r="H4505" s="55">
        <v>0.239398148148148</v>
      </c>
      <c r="I4505" s="33">
        <v>44884.239398148202</v>
      </c>
      <c r="J4505" s="58">
        <v>44884</v>
      </c>
      <c r="K4505" s="13" t="s">
        <v>313</v>
      </c>
      <c r="L4505" s="13" t="s">
        <v>60</v>
      </c>
      <c r="M4505" s="13" t="s">
        <v>314</v>
      </c>
      <c r="N4505" s="13" t="s">
        <v>206</v>
      </c>
      <c r="O4505" s="33" t="s">
        <v>38</v>
      </c>
      <c r="P4505" s="58" t="s">
        <v>38</v>
      </c>
      <c r="Q4505" s="33" t="s">
        <v>207</v>
      </c>
      <c r="R4505" s="14" t="s">
        <v>38</v>
      </c>
      <c r="S4505" s="13" t="s">
        <v>208</v>
      </c>
      <c r="T4505" s="13" t="s">
        <v>209</v>
      </c>
      <c r="U4505" s="33">
        <f t="shared" ca="1" si="840"/>
        <v>45744.56914039352</v>
      </c>
      <c r="V4505" s="13" t="str">
        <f t="shared" si="841"/>
        <v>Hyderabad</v>
      </c>
      <c r="W4505" s="13" t="str">
        <f t="shared" si="842"/>
        <v>DOMI</v>
      </c>
      <c r="X4505" s="13">
        <f t="shared" si="843"/>
        <v>5</v>
      </c>
      <c r="Y4505" s="13" t="str">
        <f>IFERROR(VLOOKUP(C4505,ReceivingTeam[],2,FALSE),"HelpDesk")</f>
        <v>HelpDesk</v>
      </c>
      <c r="Z4505" s="67">
        <f t="shared" si="844"/>
        <v>44886.562499999993</v>
      </c>
      <c r="AA4505" s="68">
        <f t="shared" si="845"/>
        <v>44884</v>
      </c>
      <c r="AB4505" s="69" t="b">
        <f t="shared" si="846"/>
        <v>1</v>
      </c>
      <c r="AC4505" s="70">
        <f t="shared" si="847"/>
        <v>0.5</v>
      </c>
      <c r="AD4505" s="67">
        <f t="shared" si="848"/>
        <v>44886.562499999993</v>
      </c>
      <c r="AE4505" s="67">
        <f>VLOOKUP(V4505,'Branch Wise Work Timelines'!C:G,3,FALSE)+AA4505</f>
        <v>44884.416666666664</v>
      </c>
      <c r="AF4505" s="67">
        <f>IF(V4505="Bangalore",VLOOKUP(V4505,'Branch Wise Work Timelines'!C:G,4,FALSE)+AA4505+1,IF(V4505="Mumbai",VLOOKUP(V4505,'Branch Wise Work Timelines'!C:G,4,FALSE)+AA4505+1,VLOOKUP(V4505,'Branch Wise Work Timelines'!C:G,4,FALSE)+AA4505))</f>
        <v>44884.770833333336</v>
      </c>
      <c r="AG4505" s="67">
        <f>WORKDAY.INTL(AA4505,1,11)+VLOOKUP(V4505,'Branch Wise Work Timelines'!C:G,3,FALSE)</f>
        <v>44886.416666666664</v>
      </c>
      <c r="AH4505" s="69" t="str">
        <f t="shared" ca="1" si="849"/>
        <v>Out of TAT</v>
      </c>
      <c r="AI4505" s="69">
        <f t="shared" ca="1" si="850"/>
        <v>20593</v>
      </c>
      <c r="AJ4505" s="69" t="str">
        <f ca="1">IF(AI4505&lt;0,"0-12",IFERROR(VLOOKUP(AI4505,Breakup[],2,FALSE),"&gt;24"))</f>
        <v>&gt;24</v>
      </c>
      <c r="AK4505" s="69" t="str">
        <f>VLOOKUP(V4505,Master!B:D,3,FALSE)</f>
        <v>South</v>
      </c>
      <c r="AL4505" s="69" t="str">
        <f t="shared" si="851"/>
        <v>Hyderabad</v>
      </c>
    </row>
    <row r="4506" spans="1:38">
      <c r="A4506" s="14" t="s">
        <v>9341</v>
      </c>
      <c r="B4506" s="54">
        <v>44701.738612349502</v>
      </c>
      <c r="C4506" s="13" t="s">
        <v>114</v>
      </c>
      <c r="D4506" s="13">
        <v>1998</v>
      </c>
      <c r="E4506" s="13" t="s">
        <v>9342</v>
      </c>
      <c r="F4506" s="13" t="s">
        <v>24</v>
      </c>
      <c r="G4506" s="14">
        <v>1653049856324</v>
      </c>
      <c r="H4506" s="55">
        <v>0.92326388888888899</v>
      </c>
      <c r="I4506" s="33">
        <v>44888.923263888901</v>
      </c>
      <c r="J4506" s="58">
        <v>44888</v>
      </c>
      <c r="K4506" s="13" t="s">
        <v>263</v>
      </c>
      <c r="L4506" s="13" t="s">
        <v>69</v>
      </c>
      <c r="M4506" s="13" t="s">
        <v>101</v>
      </c>
      <c r="N4506" s="13" t="s">
        <v>206</v>
      </c>
      <c r="O4506" s="33" t="s">
        <v>38</v>
      </c>
      <c r="P4506" s="58" t="s">
        <v>38</v>
      </c>
      <c r="Q4506" s="33" t="s">
        <v>207</v>
      </c>
      <c r="R4506" s="14" t="s">
        <v>38</v>
      </c>
      <c r="S4506" s="13" t="s">
        <v>208</v>
      </c>
      <c r="T4506" s="13" t="s">
        <v>209</v>
      </c>
      <c r="U4506" s="33">
        <f t="shared" ca="1" si="840"/>
        <v>45744.56914039352</v>
      </c>
      <c r="V4506" s="13" t="str">
        <f t="shared" si="841"/>
        <v>Mumbai</v>
      </c>
      <c r="W4506" s="13" t="str">
        <f t="shared" si="842"/>
        <v>DOMI</v>
      </c>
      <c r="X4506" s="13">
        <f t="shared" si="843"/>
        <v>22</v>
      </c>
      <c r="Y4506" s="13" t="str">
        <f>IFERROR(VLOOKUP(C4506,ReceivingTeam[],2,FALSE),"HelpDesk")</f>
        <v>Branch office</v>
      </c>
      <c r="Z4506" s="67">
        <f t="shared" si="844"/>
        <v>44889.589930555565</v>
      </c>
      <c r="AA4506" s="68">
        <f t="shared" si="845"/>
        <v>44888</v>
      </c>
      <c r="AB4506" s="69" t="b">
        <f t="shared" si="846"/>
        <v>1</v>
      </c>
      <c r="AC4506" s="70">
        <f t="shared" si="847"/>
        <v>0.5</v>
      </c>
      <c r="AD4506" s="67">
        <f t="shared" si="848"/>
        <v>44889.589930555565</v>
      </c>
      <c r="AE4506" s="67">
        <f>VLOOKUP(V4506,'Branch Wise Work Timelines'!C:G,3,FALSE)+AA4506</f>
        <v>44888.416666666664</v>
      </c>
      <c r="AF4506" s="67">
        <f>IF(V4506="Bangalore",VLOOKUP(V4506,'Branch Wise Work Timelines'!C:G,4,FALSE)+AA4506+1,IF(V4506="Mumbai",VLOOKUP(V4506,'Branch Wise Work Timelines'!C:G,4,FALSE)+AA4506+1,VLOOKUP(V4506,'Branch Wise Work Timelines'!C:G,4,FALSE)+AA4506))</f>
        <v>44889.25</v>
      </c>
      <c r="AG4506" s="67">
        <f>WORKDAY.INTL(AA4506,1,11)+VLOOKUP(V4506,'Branch Wise Work Timelines'!C:G,3,FALSE)</f>
        <v>44889.416666666664</v>
      </c>
      <c r="AH4506" s="69" t="str">
        <f t="shared" ca="1" si="849"/>
        <v>Out of TAT</v>
      </c>
      <c r="AI4506" s="69">
        <f t="shared" ca="1" si="850"/>
        <v>20520</v>
      </c>
      <c r="AJ4506" s="69" t="str">
        <f ca="1">IF(AI4506&lt;0,"0-12",IFERROR(VLOOKUP(AI4506,Breakup[],2,FALSE),"&gt;24"))</f>
        <v>&gt;24</v>
      </c>
      <c r="AK4506" s="69" t="str">
        <f>VLOOKUP(V4506,Master!B:D,3,FALSE)</f>
        <v>East</v>
      </c>
      <c r="AL4506" s="69" t="str">
        <f t="shared" si="851"/>
        <v>Mumbai</v>
      </c>
    </row>
    <row r="4507" spans="1:38">
      <c r="A4507" s="14" t="s">
        <v>9343</v>
      </c>
      <c r="B4507" s="54">
        <v>44701.738729363402</v>
      </c>
      <c r="C4507" s="13" t="s">
        <v>344</v>
      </c>
      <c r="D4507" s="13">
        <v>1957</v>
      </c>
      <c r="E4507" s="13" t="s">
        <v>9344</v>
      </c>
      <c r="F4507" s="13" t="s">
        <v>24</v>
      </c>
      <c r="G4507" s="14">
        <v>1653049856324</v>
      </c>
      <c r="H4507" s="55">
        <v>0.15835648148148099</v>
      </c>
      <c r="I4507" s="33">
        <v>44882.158356481501</v>
      </c>
      <c r="J4507" s="58">
        <v>44882</v>
      </c>
      <c r="K4507" s="13" t="s">
        <v>263</v>
      </c>
      <c r="L4507" s="13" t="s">
        <v>69</v>
      </c>
      <c r="M4507" s="13" t="s">
        <v>101</v>
      </c>
      <c r="N4507" s="13" t="s">
        <v>206</v>
      </c>
      <c r="O4507" s="33" t="s">
        <v>38</v>
      </c>
      <c r="P4507" s="58" t="s">
        <v>38</v>
      </c>
      <c r="Q4507" s="33" t="s">
        <v>207</v>
      </c>
      <c r="R4507" s="14" t="s">
        <v>38</v>
      </c>
      <c r="S4507" s="13" t="s">
        <v>208</v>
      </c>
      <c r="T4507" s="13" t="s">
        <v>209</v>
      </c>
      <c r="U4507" s="33">
        <f t="shared" ca="1" si="840"/>
        <v>45744.56914039352</v>
      </c>
      <c r="V4507" s="13" t="str">
        <f t="shared" si="841"/>
        <v>Mumbai</v>
      </c>
      <c r="W4507" s="13" t="str">
        <f t="shared" si="842"/>
        <v>DOMI</v>
      </c>
      <c r="X4507" s="13">
        <f t="shared" si="843"/>
        <v>3</v>
      </c>
      <c r="Y4507" s="13" t="str">
        <f>IFERROR(VLOOKUP(C4507,ReceivingTeam[],2,FALSE),"HelpDesk")</f>
        <v>HelpDesk</v>
      </c>
      <c r="Z4507" s="67">
        <f t="shared" si="844"/>
        <v>44882.916666666664</v>
      </c>
      <c r="AA4507" s="68">
        <f t="shared" si="845"/>
        <v>44882</v>
      </c>
      <c r="AB4507" s="69" t="b">
        <f t="shared" si="846"/>
        <v>1</v>
      </c>
      <c r="AC4507" s="70">
        <f t="shared" si="847"/>
        <v>0.5</v>
      </c>
      <c r="AD4507" s="67">
        <f t="shared" si="848"/>
        <v>44882.916666666664</v>
      </c>
      <c r="AE4507" s="67">
        <f>VLOOKUP(V4507,'Branch Wise Work Timelines'!C:G,3,FALSE)+AA4507</f>
        <v>44882.416666666664</v>
      </c>
      <c r="AF4507" s="67">
        <f>IF(V4507="Bangalore",VLOOKUP(V4507,'Branch Wise Work Timelines'!C:G,4,FALSE)+AA4507+1,IF(V4507="Mumbai",VLOOKUP(V4507,'Branch Wise Work Timelines'!C:G,4,FALSE)+AA4507+1,VLOOKUP(V4507,'Branch Wise Work Timelines'!C:G,4,FALSE)+AA4507))</f>
        <v>44883.25</v>
      </c>
      <c r="AG4507" s="67">
        <f>WORKDAY.INTL(AA4507,1,11)+VLOOKUP(V4507,'Branch Wise Work Timelines'!C:G,3,FALSE)</f>
        <v>44883.416666666664</v>
      </c>
      <c r="AH4507" s="69" t="str">
        <f t="shared" ca="1" si="849"/>
        <v>Out of TAT</v>
      </c>
      <c r="AI4507" s="69">
        <f t="shared" ca="1" si="850"/>
        <v>20680</v>
      </c>
      <c r="AJ4507" s="69" t="str">
        <f ca="1">IF(AI4507&lt;0,"0-12",IFERROR(VLOOKUP(AI4507,Breakup[],2,FALSE),"&gt;24"))</f>
        <v>&gt;24</v>
      </c>
      <c r="AK4507" s="69" t="str">
        <f>VLOOKUP(V4507,Master!B:D,3,FALSE)</f>
        <v>East</v>
      </c>
      <c r="AL4507" s="69" t="str">
        <f t="shared" si="851"/>
        <v>Mumbai</v>
      </c>
    </row>
    <row r="4508" spans="1:38">
      <c r="A4508" s="14" t="s">
        <v>9345</v>
      </c>
      <c r="B4508" s="54">
        <v>44701.740063391197</v>
      </c>
      <c r="C4508" s="13" t="s">
        <v>344</v>
      </c>
      <c r="D4508" s="13">
        <v>79</v>
      </c>
      <c r="E4508" s="13" t="s">
        <v>9346</v>
      </c>
      <c r="F4508" s="13" t="s">
        <v>24</v>
      </c>
      <c r="G4508" s="14">
        <v>1653049856324</v>
      </c>
      <c r="H4508" s="55">
        <v>0.40769675925925902</v>
      </c>
      <c r="I4508" s="33">
        <v>44887.407696759299</v>
      </c>
      <c r="J4508" s="58">
        <v>44887</v>
      </c>
      <c r="K4508" s="13" t="s">
        <v>263</v>
      </c>
      <c r="L4508" s="13" t="s">
        <v>69</v>
      </c>
      <c r="M4508" s="13" t="s">
        <v>101</v>
      </c>
      <c r="N4508" s="13" t="s">
        <v>206</v>
      </c>
      <c r="O4508" s="33" t="s">
        <v>38</v>
      </c>
      <c r="P4508" s="58" t="s">
        <v>38</v>
      </c>
      <c r="Q4508" s="33" t="s">
        <v>207</v>
      </c>
      <c r="R4508" s="14" t="s">
        <v>38</v>
      </c>
      <c r="S4508" s="13" t="s">
        <v>208</v>
      </c>
      <c r="T4508" s="13" t="s">
        <v>209</v>
      </c>
      <c r="U4508" s="33">
        <f t="shared" ca="1" si="840"/>
        <v>45744.56914039352</v>
      </c>
      <c r="V4508" s="13" t="str">
        <f t="shared" si="841"/>
        <v>Mumbai</v>
      </c>
      <c r="W4508" s="13" t="str">
        <f t="shared" si="842"/>
        <v>DOMI</v>
      </c>
      <c r="X4508" s="13">
        <f t="shared" si="843"/>
        <v>9</v>
      </c>
      <c r="Y4508" s="13" t="str">
        <f>IFERROR(VLOOKUP(C4508,ReceivingTeam[],2,FALSE),"HelpDesk")</f>
        <v>HelpDesk</v>
      </c>
      <c r="Z4508" s="67">
        <f t="shared" si="844"/>
        <v>44887.916666666664</v>
      </c>
      <c r="AA4508" s="68">
        <f t="shared" si="845"/>
        <v>44887</v>
      </c>
      <c r="AB4508" s="69" t="b">
        <f t="shared" si="846"/>
        <v>1</v>
      </c>
      <c r="AC4508" s="70">
        <f t="shared" si="847"/>
        <v>0.5</v>
      </c>
      <c r="AD4508" s="67">
        <f t="shared" si="848"/>
        <v>44887.916666666664</v>
      </c>
      <c r="AE4508" s="67">
        <f>VLOOKUP(V4508,'Branch Wise Work Timelines'!C:G,3,FALSE)+AA4508</f>
        <v>44887.416666666664</v>
      </c>
      <c r="AF4508" s="67">
        <f>IF(V4508="Bangalore",VLOOKUP(V4508,'Branch Wise Work Timelines'!C:G,4,FALSE)+AA4508+1,IF(V4508="Mumbai",VLOOKUP(V4508,'Branch Wise Work Timelines'!C:G,4,FALSE)+AA4508+1,VLOOKUP(V4508,'Branch Wise Work Timelines'!C:G,4,FALSE)+AA4508))</f>
        <v>44888.25</v>
      </c>
      <c r="AG4508" s="67">
        <f>WORKDAY.INTL(AA4508,1,11)+VLOOKUP(V4508,'Branch Wise Work Timelines'!C:G,3,FALSE)</f>
        <v>44888.416666666664</v>
      </c>
      <c r="AH4508" s="69" t="str">
        <f t="shared" ca="1" si="849"/>
        <v>Out of TAT</v>
      </c>
      <c r="AI4508" s="69">
        <f t="shared" ca="1" si="850"/>
        <v>20560</v>
      </c>
      <c r="AJ4508" s="69" t="str">
        <f ca="1">IF(AI4508&lt;0,"0-12",IFERROR(VLOOKUP(AI4508,Breakup[],2,FALSE),"&gt;24"))</f>
        <v>&gt;24</v>
      </c>
      <c r="AK4508" s="69" t="str">
        <f>VLOOKUP(V4508,Master!B:D,3,FALSE)</f>
        <v>East</v>
      </c>
      <c r="AL4508" s="69" t="str">
        <f t="shared" si="851"/>
        <v>Mumbai</v>
      </c>
    </row>
    <row r="4509" spans="1:38">
      <c r="A4509" s="14" t="s">
        <v>9347</v>
      </c>
      <c r="B4509" s="54">
        <v>44701.829979016198</v>
      </c>
      <c r="C4509" s="13" t="s">
        <v>352</v>
      </c>
      <c r="D4509" s="13">
        <v>1584</v>
      </c>
      <c r="E4509" s="13" t="s">
        <v>9348</v>
      </c>
      <c r="F4509" s="13" t="s">
        <v>24</v>
      </c>
      <c r="G4509" s="14">
        <v>1653057395341</v>
      </c>
      <c r="H4509" s="55">
        <v>0.61436342592592597</v>
      </c>
      <c r="I4509" s="33">
        <v>44883.614363425899</v>
      </c>
      <c r="J4509" s="58">
        <v>44883</v>
      </c>
      <c r="K4509" s="13" t="s">
        <v>263</v>
      </c>
      <c r="L4509" s="13" t="s">
        <v>69</v>
      </c>
      <c r="M4509" s="13" t="s">
        <v>101</v>
      </c>
      <c r="N4509" s="13" t="s">
        <v>206</v>
      </c>
      <c r="O4509" s="33" t="s">
        <v>38</v>
      </c>
      <c r="P4509" s="58" t="s">
        <v>38</v>
      </c>
      <c r="Q4509" s="33" t="s">
        <v>207</v>
      </c>
      <c r="R4509" s="14" t="s">
        <v>38</v>
      </c>
      <c r="S4509" s="13" t="s">
        <v>208</v>
      </c>
      <c r="T4509" s="13" t="s">
        <v>209</v>
      </c>
      <c r="U4509" s="33">
        <f t="shared" ca="1" si="840"/>
        <v>45744.56914039352</v>
      </c>
      <c r="V4509" s="13" t="str">
        <f t="shared" si="841"/>
        <v>Mumbai</v>
      </c>
      <c r="W4509" s="13" t="str">
        <f t="shared" si="842"/>
        <v>DOMI</v>
      </c>
      <c r="X4509" s="13">
        <f t="shared" si="843"/>
        <v>14</v>
      </c>
      <c r="Y4509" s="13" t="str">
        <f>IFERROR(VLOOKUP(C4509,ReceivingTeam[],2,FALSE),"HelpDesk")</f>
        <v>HelpDesk</v>
      </c>
      <c r="Z4509" s="67">
        <f t="shared" si="844"/>
        <v>44884.114363425899</v>
      </c>
      <c r="AA4509" s="68">
        <f t="shared" si="845"/>
        <v>44883</v>
      </c>
      <c r="AB4509" s="69" t="b">
        <f t="shared" si="846"/>
        <v>1</v>
      </c>
      <c r="AC4509" s="70">
        <f t="shared" si="847"/>
        <v>0.5</v>
      </c>
      <c r="AD4509" s="67">
        <f t="shared" si="848"/>
        <v>44884.114363425899</v>
      </c>
      <c r="AE4509" s="67">
        <f>VLOOKUP(V4509,'Branch Wise Work Timelines'!C:G,3,FALSE)+AA4509</f>
        <v>44883.416666666664</v>
      </c>
      <c r="AF4509" s="67">
        <f>IF(V4509="Bangalore",VLOOKUP(V4509,'Branch Wise Work Timelines'!C:G,4,FALSE)+AA4509+1,IF(V4509="Mumbai",VLOOKUP(V4509,'Branch Wise Work Timelines'!C:G,4,FALSE)+AA4509+1,VLOOKUP(V4509,'Branch Wise Work Timelines'!C:G,4,FALSE)+AA4509))</f>
        <v>44884.25</v>
      </c>
      <c r="AG4509" s="67">
        <f>WORKDAY.INTL(AA4509,1,11)+VLOOKUP(V4509,'Branch Wise Work Timelines'!C:G,3,FALSE)</f>
        <v>44884.416666666664</v>
      </c>
      <c r="AH4509" s="69" t="str">
        <f t="shared" ca="1" si="849"/>
        <v>Out of TAT</v>
      </c>
      <c r="AI4509" s="69">
        <f t="shared" ca="1" si="850"/>
        <v>20651</v>
      </c>
      <c r="AJ4509" s="69" t="str">
        <f ca="1">IF(AI4509&lt;0,"0-12",IFERROR(VLOOKUP(AI4509,Breakup[],2,FALSE),"&gt;24"))</f>
        <v>&gt;24</v>
      </c>
      <c r="AK4509" s="69" t="str">
        <f>VLOOKUP(V4509,Master!B:D,3,FALSE)</f>
        <v>East</v>
      </c>
      <c r="AL4509" s="69" t="str">
        <f t="shared" si="851"/>
        <v>Mumbai</v>
      </c>
    </row>
    <row r="4510" spans="1:38">
      <c r="A4510" s="14" t="s">
        <v>9349</v>
      </c>
      <c r="B4510" s="54">
        <v>44701.815184490697</v>
      </c>
      <c r="C4510" s="13" t="s">
        <v>6447</v>
      </c>
      <c r="D4510" s="13">
        <v>1366</v>
      </c>
      <c r="E4510" s="13" t="s">
        <v>9350</v>
      </c>
      <c r="F4510" s="13" t="s">
        <v>33</v>
      </c>
      <c r="G4510" s="14">
        <v>1653057361401</v>
      </c>
      <c r="H4510" s="55">
        <v>0.476828703703704</v>
      </c>
      <c r="I4510" s="33">
        <v>44882.4768287037</v>
      </c>
      <c r="J4510" s="58">
        <v>44882</v>
      </c>
      <c r="K4510" s="13" t="s">
        <v>452</v>
      </c>
      <c r="L4510" s="13" t="s">
        <v>36</v>
      </c>
      <c r="M4510" s="13" t="s">
        <v>6447</v>
      </c>
      <c r="N4510" s="13" t="s">
        <v>206</v>
      </c>
      <c r="O4510" s="33" t="s">
        <v>38</v>
      </c>
      <c r="P4510" s="58" t="s">
        <v>38</v>
      </c>
      <c r="Q4510" s="33" t="s">
        <v>207</v>
      </c>
      <c r="R4510" s="14" t="s">
        <v>38</v>
      </c>
      <c r="S4510" s="13" t="s">
        <v>216</v>
      </c>
      <c r="T4510" s="13" t="s">
        <v>217</v>
      </c>
      <c r="U4510" s="33">
        <f t="shared" ca="1" si="840"/>
        <v>45744.56914039352</v>
      </c>
      <c r="V4510" s="13" t="str">
        <f t="shared" si="841"/>
        <v>Chennai</v>
      </c>
      <c r="W4510" s="13" t="str">
        <f t="shared" si="842"/>
        <v>RI</v>
      </c>
      <c r="X4510" s="13">
        <f t="shared" si="843"/>
        <v>11</v>
      </c>
      <c r="Y4510" s="13" t="str">
        <f>IFERROR(VLOOKUP(C4510,ReceivingTeam[],2,FALSE),"HelpDesk")</f>
        <v>HelpDesk</v>
      </c>
      <c r="Z4510" s="67">
        <f t="shared" si="844"/>
        <v>44883.622662037029</v>
      </c>
      <c r="AA4510" s="68">
        <f t="shared" si="845"/>
        <v>44882</v>
      </c>
      <c r="AB4510" s="69" t="b">
        <f t="shared" si="846"/>
        <v>1</v>
      </c>
      <c r="AC4510" s="70">
        <f t="shared" si="847"/>
        <v>0.5</v>
      </c>
      <c r="AD4510" s="67">
        <f t="shared" si="848"/>
        <v>44883.622662037029</v>
      </c>
      <c r="AE4510" s="67">
        <f>VLOOKUP(V4510,'Branch Wise Work Timelines'!C:G,3,FALSE)+AA4510</f>
        <v>44882.416666666664</v>
      </c>
      <c r="AF4510" s="67">
        <f>IF(V4510="Bangalore",VLOOKUP(V4510,'Branch Wise Work Timelines'!C:G,4,FALSE)+AA4510+1,IF(V4510="Mumbai",VLOOKUP(V4510,'Branch Wise Work Timelines'!C:G,4,FALSE)+AA4510+1,VLOOKUP(V4510,'Branch Wise Work Timelines'!C:G,4,FALSE)+AA4510))</f>
        <v>44882.770833333336</v>
      </c>
      <c r="AG4510" s="67">
        <f>WORKDAY.INTL(AA4510,1,11)+VLOOKUP(V4510,'Branch Wise Work Timelines'!C:G,3,FALSE)</f>
        <v>44883.416666666664</v>
      </c>
      <c r="AH4510" s="69" t="str">
        <f t="shared" ca="1" si="849"/>
        <v>Out of TAT</v>
      </c>
      <c r="AI4510" s="69">
        <f t="shared" ca="1" si="850"/>
        <v>20663</v>
      </c>
      <c r="AJ4510" s="69" t="str">
        <f ca="1">IF(AI4510&lt;0,"0-12",IFERROR(VLOOKUP(AI4510,Breakup[],2,FALSE),"&gt;24"))</f>
        <v>&gt;24</v>
      </c>
      <c r="AK4510" s="69" t="str">
        <f>VLOOKUP(V4510,Master!B:D,3,FALSE)</f>
        <v>South</v>
      </c>
      <c r="AL4510" s="69" t="str">
        <f t="shared" si="851"/>
        <v>Chennai</v>
      </c>
    </row>
    <row r="4511" spans="1:38">
      <c r="A4511" s="14" t="s">
        <v>9351</v>
      </c>
      <c r="B4511" s="54">
        <v>44701.742031828697</v>
      </c>
      <c r="C4511" s="13" t="s">
        <v>344</v>
      </c>
      <c r="D4511" s="13">
        <v>740</v>
      </c>
      <c r="E4511" s="13" t="s">
        <v>9352</v>
      </c>
      <c r="F4511" s="13" t="s">
        <v>24</v>
      </c>
      <c r="G4511" s="14">
        <v>1653049856324</v>
      </c>
      <c r="H4511" s="55">
        <v>0.51070601851851805</v>
      </c>
      <c r="I4511" s="33">
        <v>44883.510706018496</v>
      </c>
      <c r="J4511" s="58">
        <v>44883</v>
      </c>
      <c r="K4511" s="13" t="s">
        <v>263</v>
      </c>
      <c r="L4511" s="13" t="s">
        <v>69</v>
      </c>
      <c r="M4511" s="13" t="s">
        <v>101</v>
      </c>
      <c r="N4511" s="13" t="s">
        <v>206</v>
      </c>
      <c r="O4511" s="33" t="s">
        <v>38</v>
      </c>
      <c r="P4511" s="58" t="s">
        <v>38</v>
      </c>
      <c r="Q4511" s="33" t="s">
        <v>207</v>
      </c>
      <c r="R4511" s="14" t="s">
        <v>38</v>
      </c>
      <c r="S4511" s="13" t="s">
        <v>208</v>
      </c>
      <c r="T4511" s="13" t="s">
        <v>209</v>
      </c>
      <c r="U4511" s="33">
        <f t="shared" ca="1" si="840"/>
        <v>45744.56914039352</v>
      </c>
      <c r="V4511" s="13" t="str">
        <f t="shared" si="841"/>
        <v>Mumbai</v>
      </c>
      <c r="W4511" s="13" t="str">
        <f t="shared" si="842"/>
        <v>DOMI</v>
      </c>
      <c r="X4511" s="13">
        <f t="shared" si="843"/>
        <v>12</v>
      </c>
      <c r="Y4511" s="13" t="str">
        <f>IFERROR(VLOOKUP(C4511,ReceivingTeam[],2,FALSE),"HelpDesk")</f>
        <v>HelpDesk</v>
      </c>
      <c r="Z4511" s="67">
        <f t="shared" si="844"/>
        <v>44884.010706018496</v>
      </c>
      <c r="AA4511" s="68">
        <f t="shared" si="845"/>
        <v>44883</v>
      </c>
      <c r="AB4511" s="69" t="b">
        <f t="shared" si="846"/>
        <v>1</v>
      </c>
      <c r="AC4511" s="70">
        <f t="shared" si="847"/>
        <v>0.5</v>
      </c>
      <c r="AD4511" s="67">
        <f t="shared" si="848"/>
        <v>44884.010706018496</v>
      </c>
      <c r="AE4511" s="67">
        <f>VLOOKUP(V4511,'Branch Wise Work Timelines'!C:G,3,FALSE)+AA4511</f>
        <v>44883.416666666664</v>
      </c>
      <c r="AF4511" s="67">
        <f>IF(V4511="Bangalore",VLOOKUP(V4511,'Branch Wise Work Timelines'!C:G,4,FALSE)+AA4511+1,IF(V4511="Mumbai",VLOOKUP(V4511,'Branch Wise Work Timelines'!C:G,4,FALSE)+AA4511+1,VLOOKUP(V4511,'Branch Wise Work Timelines'!C:G,4,FALSE)+AA4511))</f>
        <v>44884.25</v>
      </c>
      <c r="AG4511" s="67">
        <f>WORKDAY.INTL(AA4511,1,11)+VLOOKUP(V4511,'Branch Wise Work Timelines'!C:G,3,FALSE)</f>
        <v>44884.416666666664</v>
      </c>
      <c r="AH4511" s="69" t="str">
        <f t="shared" ca="1" si="849"/>
        <v>Out of TAT</v>
      </c>
      <c r="AI4511" s="69">
        <f t="shared" ca="1" si="850"/>
        <v>20654</v>
      </c>
      <c r="AJ4511" s="69" t="str">
        <f ca="1">IF(AI4511&lt;0,"0-12",IFERROR(VLOOKUP(AI4511,Breakup[],2,FALSE),"&gt;24"))</f>
        <v>&gt;24</v>
      </c>
      <c r="AK4511" s="69" t="str">
        <f>VLOOKUP(V4511,Master!B:D,3,FALSE)</f>
        <v>East</v>
      </c>
      <c r="AL4511" s="69" t="str">
        <f t="shared" si="851"/>
        <v>Mumbai</v>
      </c>
    </row>
    <row r="4512" spans="1:38">
      <c r="A4512" s="14" t="s">
        <v>9353</v>
      </c>
      <c r="B4512" s="54">
        <v>44701.8218033218</v>
      </c>
      <c r="C4512" s="13" t="s">
        <v>6447</v>
      </c>
      <c r="D4512" s="13">
        <v>735</v>
      </c>
      <c r="E4512" s="13" t="s">
        <v>9354</v>
      </c>
      <c r="F4512" s="13" t="s">
        <v>33</v>
      </c>
      <c r="G4512" s="14">
        <v>1653057361401</v>
      </c>
      <c r="H4512" s="55">
        <v>0.92947916666666697</v>
      </c>
      <c r="I4512" s="33">
        <v>44881.929479166698</v>
      </c>
      <c r="J4512" s="58">
        <v>44881</v>
      </c>
      <c r="K4512" s="13" t="s">
        <v>452</v>
      </c>
      <c r="L4512" s="13" t="s">
        <v>36</v>
      </c>
      <c r="M4512" s="13" t="s">
        <v>6447</v>
      </c>
      <c r="N4512" s="13" t="s">
        <v>206</v>
      </c>
      <c r="O4512" s="33" t="s">
        <v>38</v>
      </c>
      <c r="P4512" s="58" t="s">
        <v>38</v>
      </c>
      <c r="Q4512" s="33" t="s">
        <v>207</v>
      </c>
      <c r="R4512" s="14" t="s">
        <v>38</v>
      </c>
      <c r="S4512" s="13" t="s">
        <v>216</v>
      </c>
      <c r="T4512" s="13" t="s">
        <v>217</v>
      </c>
      <c r="U4512" s="33">
        <f t="shared" ca="1" si="840"/>
        <v>45744.56914039352</v>
      </c>
      <c r="V4512" s="13" t="str">
        <f t="shared" si="841"/>
        <v>Chennai</v>
      </c>
      <c r="W4512" s="13" t="str">
        <f t="shared" si="842"/>
        <v>RI</v>
      </c>
      <c r="X4512" s="13">
        <f t="shared" si="843"/>
        <v>22</v>
      </c>
      <c r="Y4512" s="13" t="str">
        <f>IFERROR(VLOOKUP(C4512,ReceivingTeam[],2,FALSE),"HelpDesk")</f>
        <v>HelpDesk</v>
      </c>
      <c r="Z4512" s="67">
        <f t="shared" si="844"/>
        <v>44883.075312500026</v>
      </c>
      <c r="AA4512" s="68">
        <f t="shared" si="845"/>
        <v>44881</v>
      </c>
      <c r="AB4512" s="69" t="b">
        <f t="shared" si="846"/>
        <v>1</v>
      </c>
      <c r="AC4512" s="70">
        <f t="shared" si="847"/>
        <v>0.5</v>
      </c>
      <c r="AD4512" s="67">
        <f t="shared" si="848"/>
        <v>44883.075312500026</v>
      </c>
      <c r="AE4512" s="67">
        <f>VLOOKUP(V4512,'Branch Wise Work Timelines'!C:G,3,FALSE)+AA4512</f>
        <v>44881.416666666664</v>
      </c>
      <c r="AF4512" s="67">
        <f>IF(V4512="Bangalore",VLOOKUP(V4512,'Branch Wise Work Timelines'!C:G,4,FALSE)+AA4512+1,IF(V4512="Mumbai",VLOOKUP(V4512,'Branch Wise Work Timelines'!C:G,4,FALSE)+AA4512+1,VLOOKUP(V4512,'Branch Wise Work Timelines'!C:G,4,FALSE)+AA4512))</f>
        <v>44881.770833333336</v>
      </c>
      <c r="AG4512" s="67">
        <f>WORKDAY.INTL(AA4512,1,11)+VLOOKUP(V4512,'Branch Wise Work Timelines'!C:G,3,FALSE)</f>
        <v>44882.416666666664</v>
      </c>
      <c r="AH4512" s="69" t="str">
        <f t="shared" ca="1" si="849"/>
        <v>Out of TAT</v>
      </c>
      <c r="AI4512" s="69">
        <f t="shared" ca="1" si="850"/>
        <v>20676</v>
      </c>
      <c r="AJ4512" s="69" t="str">
        <f ca="1">IF(AI4512&lt;0,"0-12",IFERROR(VLOOKUP(AI4512,Breakup[],2,FALSE),"&gt;24"))</f>
        <v>&gt;24</v>
      </c>
      <c r="AK4512" s="69" t="str">
        <f>VLOOKUP(V4512,Master!B:D,3,FALSE)</f>
        <v>South</v>
      </c>
      <c r="AL4512" s="69" t="str">
        <f t="shared" si="851"/>
        <v>Chennai</v>
      </c>
    </row>
    <row r="4513" spans="1:38">
      <c r="A4513" s="14" t="s">
        <v>9355</v>
      </c>
      <c r="B4513" s="54">
        <v>44701.822616979203</v>
      </c>
      <c r="C4513" s="13" t="s">
        <v>114</v>
      </c>
      <c r="D4513" s="13">
        <v>1165</v>
      </c>
      <c r="E4513" s="13" t="s">
        <v>9356</v>
      </c>
      <c r="F4513" s="13" t="s">
        <v>24</v>
      </c>
      <c r="G4513" s="14">
        <v>1653057395341</v>
      </c>
      <c r="H4513" s="55">
        <v>0.16665509259259301</v>
      </c>
      <c r="I4513" s="33">
        <v>44884.166655092602</v>
      </c>
      <c r="J4513" s="58">
        <v>44884</v>
      </c>
      <c r="K4513" s="13" t="s">
        <v>263</v>
      </c>
      <c r="L4513" s="13" t="s">
        <v>69</v>
      </c>
      <c r="M4513" s="13" t="s">
        <v>101</v>
      </c>
      <c r="N4513" s="13" t="s">
        <v>206</v>
      </c>
      <c r="O4513" s="33" t="s">
        <v>38</v>
      </c>
      <c r="P4513" s="58" t="s">
        <v>38</v>
      </c>
      <c r="Q4513" s="33" t="s">
        <v>207</v>
      </c>
      <c r="R4513" s="14" t="s">
        <v>38</v>
      </c>
      <c r="S4513" s="13" t="s">
        <v>208</v>
      </c>
      <c r="T4513" s="13" t="s">
        <v>209</v>
      </c>
      <c r="U4513" s="33">
        <f t="shared" ca="1" si="840"/>
        <v>45744.56914039352</v>
      </c>
      <c r="V4513" s="13" t="str">
        <f t="shared" si="841"/>
        <v>Mumbai</v>
      </c>
      <c r="W4513" s="13" t="str">
        <f t="shared" si="842"/>
        <v>DOMI</v>
      </c>
      <c r="X4513" s="13">
        <f t="shared" si="843"/>
        <v>3</v>
      </c>
      <c r="Y4513" s="13" t="str">
        <f>IFERROR(VLOOKUP(C4513,ReceivingTeam[],2,FALSE),"HelpDesk")</f>
        <v>Branch office</v>
      </c>
      <c r="Z4513" s="67">
        <f t="shared" si="844"/>
        <v>44884.916666666664</v>
      </c>
      <c r="AA4513" s="68">
        <f t="shared" si="845"/>
        <v>44884</v>
      </c>
      <c r="AB4513" s="69" t="b">
        <f t="shared" si="846"/>
        <v>1</v>
      </c>
      <c r="AC4513" s="70">
        <f t="shared" si="847"/>
        <v>0.5</v>
      </c>
      <c r="AD4513" s="67">
        <f t="shared" si="848"/>
        <v>44884.916666666664</v>
      </c>
      <c r="AE4513" s="67">
        <f>VLOOKUP(V4513,'Branch Wise Work Timelines'!C:G,3,FALSE)+AA4513</f>
        <v>44884.416666666664</v>
      </c>
      <c r="AF4513" s="67">
        <f>IF(V4513="Bangalore",VLOOKUP(V4513,'Branch Wise Work Timelines'!C:G,4,FALSE)+AA4513+1,IF(V4513="Mumbai",VLOOKUP(V4513,'Branch Wise Work Timelines'!C:G,4,FALSE)+AA4513+1,VLOOKUP(V4513,'Branch Wise Work Timelines'!C:G,4,FALSE)+AA4513))</f>
        <v>44885.25</v>
      </c>
      <c r="AG4513" s="67">
        <f>WORKDAY.INTL(AA4513,1,11)+VLOOKUP(V4513,'Branch Wise Work Timelines'!C:G,3,FALSE)</f>
        <v>44886.416666666664</v>
      </c>
      <c r="AH4513" s="69" t="str">
        <f t="shared" ca="1" si="849"/>
        <v>Out of TAT</v>
      </c>
      <c r="AI4513" s="69">
        <f t="shared" ca="1" si="850"/>
        <v>20632</v>
      </c>
      <c r="AJ4513" s="69" t="str">
        <f ca="1">IF(AI4513&lt;0,"0-12",IFERROR(VLOOKUP(AI4513,Breakup[],2,FALSE),"&gt;24"))</f>
        <v>&gt;24</v>
      </c>
      <c r="AK4513" s="69" t="str">
        <f>VLOOKUP(V4513,Master!B:D,3,FALSE)</f>
        <v>East</v>
      </c>
      <c r="AL4513" s="69" t="str">
        <f t="shared" si="851"/>
        <v>Mumbai</v>
      </c>
    </row>
    <row r="4514" spans="1:38">
      <c r="A4514" s="14" t="s">
        <v>9357</v>
      </c>
      <c r="B4514" s="54">
        <v>44701.828244479198</v>
      </c>
      <c r="C4514" s="13" t="s">
        <v>352</v>
      </c>
      <c r="D4514" s="13">
        <v>1279</v>
      </c>
      <c r="E4514" s="13" t="s">
        <v>9358</v>
      </c>
      <c r="F4514" s="13" t="s">
        <v>24</v>
      </c>
      <c r="G4514" s="14">
        <v>1653057395341</v>
      </c>
      <c r="H4514" s="55">
        <v>8.7118055555555601E-2</v>
      </c>
      <c r="I4514" s="33">
        <v>44882.087118055599</v>
      </c>
      <c r="J4514" s="58">
        <v>44882</v>
      </c>
      <c r="K4514" s="13" t="s">
        <v>263</v>
      </c>
      <c r="L4514" s="13" t="s">
        <v>69</v>
      </c>
      <c r="M4514" s="13" t="s">
        <v>101</v>
      </c>
      <c r="N4514" s="13" t="s">
        <v>206</v>
      </c>
      <c r="O4514" s="33" t="s">
        <v>38</v>
      </c>
      <c r="P4514" s="58" t="s">
        <v>38</v>
      </c>
      <c r="Q4514" s="33" t="s">
        <v>207</v>
      </c>
      <c r="R4514" s="14" t="s">
        <v>38</v>
      </c>
      <c r="S4514" s="13" t="s">
        <v>208</v>
      </c>
      <c r="T4514" s="13" t="s">
        <v>209</v>
      </c>
      <c r="U4514" s="33">
        <f t="shared" ca="1" si="840"/>
        <v>45744.56914039352</v>
      </c>
      <c r="V4514" s="13" t="str">
        <f t="shared" si="841"/>
        <v>Mumbai</v>
      </c>
      <c r="W4514" s="13" t="str">
        <f t="shared" si="842"/>
        <v>DOMI</v>
      </c>
      <c r="X4514" s="13">
        <f t="shared" si="843"/>
        <v>2</v>
      </c>
      <c r="Y4514" s="13" t="str">
        <f>IFERROR(VLOOKUP(C4514,ReceivingTeam[],2,FALSE),"HelpDesk")</f>
        <v>HelpDesk</v>
      </c>
      <c r="Z4514" s="67">
        <f t="shared" si="844"/>
        <v>44882.916666666664</v>
      </c>
      <c r="AA4514" s="68">
        <f t="shared" si="845"/>
        <v>44882</v>
      </c>
      <c r="AB4514" s="69" t="b">
        <f t="shared" si="846"/>
        <v>1</v>
      </c>
      <c r="AC4514" s="70">
        <f t="shared" si="847"/>
        <v>0.5</v>
      </c>
      <c r="AD4514" s="67">
        <f t="shared" si="848"/>
        <v>44882.916666666664</v>
      </c>
      <c r="AE4514" s="67">
        <f>VLOOKUP(V4514,'Branch Wise Work Timelines'!C:G,3,FALSE)+AA4514</f>
        <v>44882.416666666664</v>
      </c>
      <c r="AF4514" s="67">
        <f>IF(V4514="Bangalore",VLOOKUP(V4514,'Branch Wise Work Timelines'!C:G,4,FALSE)+AA4514+1,IF(V4514="Mumbai",VLOOKUP(V4514,'Branch Wise Work Timelines'!C:G,4,FALSE)+AA4514+1,VLOOKUP(V4514,'Branch Wise Work Timelines'!C:G,4,FALSE)+AA4514))</f>
        <v>44883.25</v>
      </c>
      <c r="AG4514" s="67">
        <f>WORKDAY.INTL(AA4514,1,11)+VLOOKUP(V4514,'Branch Wise Work Timelines'!C:G,3,FALSE)</f>
        <v>44883.416666666664</v>
      </c>
      <c r="AH4514" s="69" t="str">
        <f t="shared" ca="1" si="849"/>
        <v>Out of TAT</v>
      </c>
      <c r="AI4514" s="69">
        <f t="shared" ca="1" si="850"/>
        <v>20680</v>
      </c>
      <c r="AJ4514" s="69" t="str">
        <f ca="1">IF(AI4514&lt;0,"0-12",IFERROR(VLOOKUP(AI4514,Breakup[],2,FALSE),"&gt;24"))</f>
        <v>&gt;24</v>
      </c>
      <c r="AK4514" s="69" t="str">
        <f>VLOOKUP(V4514,Master!B:D,3,FALSE)</f>
        <v>East</v>
      </c>
      <c r="AL4514" s="69" t="str">
        <f t="shared" si="851"/>
        <v>Mumbai</v>
      </c>
    </row>
    <row r="4515" spans="1:38">
      <c r="A4515" s="14" t="s">
        <v>9359</v>
      </c>
      <c r="B4515" s="54">
        <v>44701.723218171297</v>
      </c>
      <c r="C4515" s="13" t="s">
        <v>344</v>
      </c>
      <c r="D4515" s="13">
        <v>1351</v>
      </c>
      <c r="E4515" s="13" t="s">
        <v>9360</v>
      </c>
      <c r="F4515" s="13" t="s">
        <v>24</v>
      </c>
      <c r="G4515" s="14">
        <v>1653048057614</v>
      </c>
      <c r="H4515" s="55">
        <v>0.871458333333333</v>
      </c>
      <c r="I4515" s="33">
        <v>44891.871458333299</v>
      </c>
      <c r="J4515" s="58">
        <v>44891</v>
      </c>
      <c r="K4515" s="13" t="s">
        <v>263</v>
      </c>
      <c r="L4515" s="13" t="s">
        <v>69</v>
      </c>
      <c r="M4515" s="13" t="s">
        <v>101</v>
      </c>
      <c r="N4515" s="13" t="s">
        <v>206</v>
      </c>
      <c r="O4515" s="33">
        <v>44891.363460648201</v>
      </c>
      <c r="P4515" s="58">
        <v>44891</v>
      </c>
      <c r="Q4515" s="33" t="s">
        <v>237</v>
      </c>
      <c r="R4515" s="14">
        <v>55</v>
      </c>
      <c r="S4515" s="13" t="s">
        <v>208</v>
      </c>
      <c r="T4515" s="13" t="s">
        <v>209</v>
      </c>
      <c r="U4515" s="33">
        <f t="shared" ca="1" si="840"/>
        <v>45744.56914039352</v>
      </c>
      <c r="V4515" s="13" t="str">
        <f t="shared" si="841"/>
        <v>Mumbai</v>
      </c>
      <c r="W4515" s="13" t="str">
        <f t="shared" si="842"/>
        <v>DOMI</v>
      </c>
      <c r="X4515" s="13">
        <f t="shared" si="843"/>
        <v>20</v>
      </c>
      <c r="Y4515" s="13" t="str">
        <f>IFERROR(VLOOKUP(C4515,ReceivingTeam[],2,FALSE),"HelpDesk")</f>
        <v>HelpDesk</v>
      </c>
      <c r="Z4515" s="67">
        <f t="shared" si="844"/>
        <v>44893.538124999963</v>
      </c>
      <c r="AA4515" s="68">
        <f t="shared" si="845"/>
        <v>44891</v>
      </c>
      <c r="AB4515" s="69" t="b">
        <f t="shared" si="846"/>
        <v>1</v>
      </c>
      <c r="AC4515" s="70">
        <f t="shared" si="847"/>
        <v>0.5</v>
      </c>
      <c r="AD4515" s="67">
        <f t="shared" si="848"/>
        <v>44893.538124999963</v>
      </c>
      <c r="AE4515" s="67">
        <f>VLOOKUP(V4515,'Branch Wise Work Timelines'!C:G,3,FALSE)+AA4515</f>
        <v>44891.416666666664</v>
      </c>
      <c r="AF4515" s="67">
        <f>IF(V4515="Bangalore",VLOOKUP(V4515,'Branch Wise Work Timelines'!C:G,4,FALSE)+AA4515+1,IF(V4515="Mumbai",VLOOKUP(V4515,'Branch Wise Work Timelines'!C:G,4,FALSE)+AA4515+1,VLOOKUP(V4515,'Branch Wise Work Timelines'!C:G,4,FALSE)+AA4515))</f>
        <v>44892.25</v>
      </c>
      <c r="AG4515" s="67">
        <f>WORKDAY.INTL(AA4515,1,11)+VLOOKUP(V4515,'Branch Wise Work Timelines'!C:G,3,FALSE)</f>
        <v>44893.416666666664</v>
      </c>
      <c r="AH4515" s="69" t="str">
        <f t="shared" si="849"/>
        <v>Met</v>
      </c>
      <c r="AI4515" s="69">
        <f t="shared" ca="1" si="850"/>
        <v>20425</v>
      </c>
      <c r="AJ4515" s="69" t="str">
        <f ca="1">IF(AI4515&lt;0,"0-12",IFERROR(VLOOKUP(AI4515,Breakup[],2,FALSE),"&gt;24"))</f>
        <v>&gt;24</v>
      </c>
      <c r="AK4515" s="69" t="str">
        <f>VLOOKUP(V4515,Master!B:D,3,FALSE)</f>
        <v>East</v>
      </c>
      <c r="AL4515" s="69" t="str">
        <f t="shared" si="851"/>
        <v>Mumbai</v>
      </c>
    </row>
    <row r="4516" spans="1:38">
      <c r="A4516" s="14" t="s">
        <v>9361</v>
      </c>
      <c r="B4516" s="54">
        <v>44701.8314060185</v>
      </c>
      <c r="C4516" s="13" t="s">
        <v>352</v>
      </c>
      <c r="D4516" s="13">
        <v>707</v>
      </c>
      <c r="E4516" s="13" t="s">
        <v>9362</v>
      </c>
      <c r="F4516" s="13" t="s">
        <v>24</v>
      </c>
      <c r="G4516" s="14">
        <v>1653057395341</v>
      </c>
      <c r="H4516" s="55">
        <v>0.675451388888889</v>
      </c>
      <c r="I4516" s="33">
        <v>44890.675451388903</v>
      </c>
      <c r="J4516" s="58">
        <v>44890</v>
      </c>
      <c r="K4516" s="13" t="s">
        <v>263</v>
      </c>
      <c r="L4516" s="13" t="s">
        <v>69</v>
      </c>
      <c r="M4516" s="13" t="s">
        <v>101</v>
      </c>
      <c r="N4516" s="13" t="s">
        <v>206</v>
      </c>
      <c r="O4516" s="33" t="s">
        <v>38</v>
      </c>
      <c r="P4516" s="58" t="s">
        <v>38</v>
      </c>
      <c r="Q4516" s="33" t="s">
        <v>207</v>
      </c>
      <c r="R4516" s="14" t="s">
        <v>38</v>
      </c>
      <c r="S4516" s="13" t="s">
        <v>208</v>
      </c>
      <c r="T4516" s="13" t="s">
        <v>209</v>
      </c>
      <c r="U4516" s="33">
        <f t="shared" ca="1" si="840"/>
        <v>45744.56914039352</v>
      </c>
      <c r="V4516" s="13" t="str">
        <f t="shared" si="841"/>
        <v>Mumbai</v>
      </c>
      <c r="W4516" s="13" t="str">
        <f t="shared" si="842"/>
        <v>DOMI</v>
      </c>
      <c r="X4516" s="13">
        <f t="shared" si="843"/>
        <v>16</v>
      </c>
      <c r="Y4516" s="13" t="str">
        <f>IFERROR(VLOOKUP(C4516,ReceivingTeam[],2,FALSE),"HelpDesk")</f>
        <v>HelpDesk</v>
      </c>
      <c r="Z4516" s="67">
        <f t="shared" si="844"/>
        <v>44891.175451388903</v>
      </c>
      <c r="AA4516" s="68">
        <f t="shared" si="845"/>
        <v>44890</v>
      </c>
      <c r="AB4516" s="69" t="b">
        <f t="shared" si="846"/>
        <v>1</v>
      </c>
      <c r="AC4516" s="70">
        <f t="shared" si="847"/>
        <v>0.5</v>
      </c>
      <c r="AD4516" s="67">
        <f t="shared" si="848"/>
        <v>44891.175451388903</v>
      </c>
      <c r="AE4516" s="67">
        <f>VLOOKUP(V4516,'Branch Wise Work Timelines'!C:G,3,FALSE)+AA4516</f>
        <v>44890.416666666664</v>
      </c>
      <c r="AF4516" s="67">
        <f>IF(V4516="Bangalore",VLOOKUP(V4516,'Branch Wise Work Timelines'!C:G,4,FALSE)+AA4516+1,IF(V4516="Mumbai",VLOOKUP(V4516,'Branch Wise Work Timelines'!C:G,4,FALSE)+AA4516+1,VLOOKUP(V4516,'Branch Wise Work Timelines'!C:G,4,FALSE)+AA4516))</f>
        <v>44891.25</v>
      </c>
      <c r="AG4516" s="67">
        <f>WORKDAY.INTL(AA4516,1,11)+VLOOKUP(V4516,'Branch Wise Work Timelines'!C:G,3,FALSE)</f>
        <v>44891.416666666664</v>
      </c>
      <c r="AH4516" s="69" t="str">
        <f t="shared" ca="1" si="849"/>
        <v>Out of TAT</v>
      </c>
      <c r="AI4516" s="69">
        <f t="shared" ca="1" si="850"/>
        <v>20482</v>
      </c>
      <c r="AJ4516" s="69" t="str">
        <f ca="1">IF(AI4516&lt;0,"0-12",IFERROR(VLOOKUP(AI4516,Breakup[],2,FALSE),"&gt;24"))</f>
        <v>&gt;24</v>
      </c>
      <c r="AK4516" s="69" t="str">
        <f>VLOOKUP(V4516,Master!B:D,3,FALSE)</f>
        <v>East</v>
      </c>
      <c r="AL4516" s="69" t="str">
        <f t="shared" si="851"/>
        <v>Mumbai</v>
      </c>
    </row>
    <row r="4517" spans="1:38">
      <c r="A4517" s="14" t="s">
        <v>9363</v>
      </c>
      <c r="B4517" s="54">
        <v>44701.7219197917</v>
      </c>
      <c r="C4517" s="13" t="s">
        <v>450</v>
      </c>
      <c r="D4517" s="13">
        <v>1138</v>
      </c>
      <c r="E4517" s="13" t="s">
        <v>9364</v>
      </c>
      <c r="F4517" s="13" t="s">
        <v>24</v>
      </c>
      <c r="G4517" s="14">
        <v>1653054191776</v>
      </c>
      <c r="H4517" s="55">
        <v>0.62079861111111101</v>
      </c>
      <c r="I4517" s="33">
        <v>44891.620798611097</v>
      </c>
      <c r="J4517" s="58">
        <v>44891</v>
      </c>
      <c r="K4517" s="13" t="s">
        <v>452</v>
      </c>
      <c r="L4517" s="13" t="s">
        <v>36</v>
      </c>
      <c r="M4517" s="13" t="s">
        <v>450</v>
      </c>
      <c r="N4517" s="13" t="s">
        <v>206</v>
      </c>
      <c r="O4517" s="33">
        <v>44891.880775463003</v>
      </c>
      <c r="P4517" s="58">
        <v>44891</v>
      </c>
      <c r="Q4517" s="33" t="s">
        <v>237</v>
      </c>
      <c r="R4517" s="14">
        <v>718</v>
      </c>
      <c r="S4517" s="13" t="s">
        <v>216</v>
      </c>
      <c r="T4517" s="13" t="s">
        <v>217</v>
      </c>
      <c r="U4517" s="33">
        <f t="shared" ca="1" si="840"/>
        <v>45744.56914039352</v>
      </c>
      <c r="V4517" s="13" t="str">
        <f t="shared" si="841"/>
        <v>Chennai</v>
      </c>
      <c r="W4517" s="13" t="str">
        <f t="shared" si="842"/>
        <v>DOMI</v>
      </c>
      <c r="X4517" s="13">
        <f t="shared" si="843"/>
        <v>14</v>
      </c>
      <c r="Y4517" s="13" t="str">
        <f>IFERROR(VLOOKUP(C4517,ReceivingTeam[],2,FALSE),"HelpDesk")</f>
        <v>HelpDesk</v>
      </c>
      <c r="Z4517" s="67">
        <f t="shared" si="844"/>
        <v>44893.766631944425</v>
      </c>
      <c r="AA4517" s="68">
        <f t="shared" si="845"/>
        <v>44891</v>
      </c>
      <c r="AB4517" s="69" t="b">
        <f t="shared" si="846"/>
        <v>1</v>
      </c>
      <c r="AC4517" s="70">
        <f t="shared" si="847"/>
        <v>0.5</v>
      </c>
      <c r="AD4517" s="67">
        <f t="shared" si="848"/>
        <v>44893.766631944425</v>
      </c>
      <c r="AE4517" s="67">
        <f>VLOOKUP(V4517,'Branch Wise Work Timelines'!C:G,3,FALSE)+AA4517</f>
        <v>44891.416666666664</v>
      </c>
      <c r="AF4517" s="67">
        <f>IF(V4517="Bangalore",VLOOKUP(V4517,'Branch Wise Work Timelines'!C:G,4,FALSE)+AA4517+1,IF(V4517="Mumbai",VLOOKUP(V4517,'Branch Wise Work Timelines'!C:G,4,FALSE)+AA4517+1,VLOOKUP(V4517,'Branch Wise Work Timelines'!C:G,4,FALSE)+AA4517))</f>
        <v>44891.770833333336</v>
      </c>
      <c r="AG4517" s="67">
        <f>WORKDAY.INTL(AA4517,1,11)+VLOOKUP(V4517,'Branch Wise Work Timelines'!C:G,3,FALSE)</f>
        <v>44893.416666666664</v>
      </c>
      <c r="AH4517" s="69" t="str">
        <f t="shared" si="849"/>
        <v>Met</v>
      </c>
      <c r="AI4517" s="69">
        <f t="shared" ca="1" si="850"/>
        <v>20420</v>
      </c>
      <c r="AJ4517" s="69" t="str">
        <f ca="1">IF(AI4517&lt;0,"0-12",IFERROR(VLOOKUP(AI4517,Breakup[],2,FALSE),"&gt;24"))</f>
        <v>&gt;24</v>
      </c>
      <c r="AK4517" s="69" t="str">
        <f>VLOOKUP(V4517,Master!B:D,3,FALSE)</f>
        <v>South</v>
      </c>
      <c r="AL4517" s="69" t="str">
        <f t="shared" si="851"/>
        <v>Chennai</v>
      </c>
    </row>
    <row r="4518" spans="1:38">
      <c r="A4518" s="14" t="s">
        <v>9365</v>
      </c>
      <c r="B4518" s="54">
        <v>44701.746794594903</v>
      </c>
      <c r="C4518" s="13" t="s">
        <v>344</v>
      </c>
      <c r="D4518" s="13">
        <v>1417</v>
      </c>
      <c r="E4518" s="13" t="s">
        <v>9366</v>
      </c>
      <c r="F4518" s="13" t="s">
        <v>24</v>
      </c>
      <c r="G4518" s="14">
        <v>1653049856324</v>
      </c>
      <c r="H4518" s="55">
        <v>0.86293981481481496</v>
      </c>
      <c r="I4518" s="33">
        <v>44890.862939814797</v>
      </c>
      <c r="J4518" s="58">
        <v>44890</v>
      </c>
      <c r="K4518" s="13" t="s">
        <v>263</v>
      </c>
      <c r="L4518" s="13" t="s">
        <v>69</v>
      </c>
      <c r="M4518" s="13" t="s">
        <v>101</v>
      </c>
      <c r="N4518" s="13" t="s">
        <v>206</v>
      </c>
      <c r="O4518" s="33" t="s">
        <v>38</v>
      </c>
      <c r="P4518" s="58" t="s">
        <v>38</v>
      </c>
      <c r="Q4518" s="33" t="s">
        <v>207</v>
      </c>
      <c r="R4518" s="14" t="s">
        <v>38</v>
      </c>
      <c r="S4518" s="13" t="s">
        <v>208</v>
      </c>
      <c r="T4518" s="13" t="s">
        <v>209</v>
      </c>
      <c r="U4518" s="33">
        <f t="shared" ca="1" si="840"/>
        <v>45744.56914039352</v>
      </c>
      <c r="V4518" s="13" t="str">
        <f t="shared" si="841"/>
        <v>Mumbai</v>
      </c>
      <c r="W4518" s="13" t="str">
        <f t="shared" si="842"/>
        <v>DOMI</v>
      </c>
      <c r="X4518" s="13">
        <f t="shared" si="843"/>
        <v>20</v>
      </c>
      <c r="Y4518" s="13" t="str">
        <f>IFERROR(VLOOKUP(C4518,ReceivingTeam[],2,FALSE),"HelpDesk")</f>
        <v>HelpDesk</v>
      </c>
      <c r="Z4518" s="67">
        <f t="shared" si="844"/>
        <v>44891.529606481461</v>
      </c>
      <c r="AA4518" s="68">
        <f t="shared" si="845"/>
        <v>44890</v>
      </c>
      <c r="AB4518" s="69" t="b">
        <f t="shared" si="846"/>
        <v>1</v>
      </c>
      <c r="AC4518" s="70">
        <f t="shared" si="847"/>
        <v>0.5</v>
      </c>
      <c r="AD4518" s="67">
        <f t="shared" si="848"/>
        <v>44891.529606481461</v>
      </c>
      <c r="AE4518" s="67">
        <f>VLOOKUP(V4518,'Branch Wise Work Timelines'!C:G,3,FALSE)+AA4518</f>
        <v>44890.416666666664</v>
      </c>
      <c r="AF4518" s="67">
        <f>IF(V4518="Bangalore",VLOOKUP(V4518,'Branch Wise Work Timelines'!C:G,4,FALSE)+AA4518+1,IF(V4518="Mumbai",VLOOKUP(V4518,'Branch Wise Work Timelines'!C:G,4,FALSE)+AA4518+1,VLOOKUP(V4518,'Branch Wise Work Timelines'!C:G,4,FALSE)+AA4518))</f>
        <v>44891.25</v>
      </c>
      <c r="AG4518" s="67">
        <f>WORKDAY.INTL(AA4518,1,11)+VLOOKUP(V4518,'Branch Wise Work Timelines'!C:G,3,FALSE)</f>
        <v>44891.416666666664</v>
      </c>
      <c r="AH4518" s="69" t="str">
        <f t="shared" ca="1" si="849"/>
        <v>Out of TAT</v>
      </c>
      <c r="AI4518" s="69">
        <f t="shared" ca="1" si="850"/>
        <v>20473</v>
      </c>
      <c r="AJ4518" s="69" t="str">
        <f ca="1">IF(AI4518&lt;0,"0-12",IFERROR(VLOOKUP(AI4518,Breakup[],2,FALSE),"&gt;24"))</f>
        <v>&gt;24</v>
      </c>
      <c r="AK4518" s="69" t="str">
        <f>VLOOKUP(V4518,Master!B:D,3,FALSE)</f>
        <v>East</v>
      </c>
      <c r="AL4518" s="69" t="str">
        <f t="shared" si="851"/>
        <v>Mumbai</v>
      </c>
    </row>
    <row r="4519" spans="1:38">
      <c r="A4519" s="14" t="s">
        <v>9367</v>
      </c>
      <c r="B4519" s="54">
        <v>44701.838927233803</v>
      </c>
      <c r="C4519" s="13" t="s">
        <v>114</v>
      </c>
      <c r="D4519" s="13">
        <v>1679</v>
      </c>
      <c r="E4519" s="13" t="s">
        <v>9368</v>
      </c>
      <c r="F4519" s="13" t="s">
        <v>24</v>
      </c>
      <c r="G4519" s="14">
        <v>1653057688131</v>
      </c>
      <c r="H4519" s="55">
        <v>0.74348379629629602</v>
      </c>
      <c r="I4519" s="33">
        <v>44883.743483796301</v>
      </c>
      <c r="J4519" s="58">
        <v>44883</v>
      </c>
      <c r="K4519" s="13" t="s">
        <v>263</v>
      </c>
      <c r="L4519" s="13" t="s">
        <v>69</v>
      </c>
      <c r="M4519" s="13" t="s">
        <v>101</v>
      </c>
      <c r="N4519" s="13" t="s">
        <v>206</v>
      </c>
      <c r="O4519" s="33" t="s">
        <v>38</v>
      </c>
      <c r="P4519" s="58" t="s">
        <v>38</v>
      </c>
      <c r="Q4519" s="33" t="s">
        <v>207</v>
      </c>
      <c r="R4519" s="14" t="s">
        <v>38</v>
      </c>
      <c r="S4519" s="13" t="s">
        <v>208</v>
      </c>
      <c r="T4519" s="13" t="s">
        <v>209</v>
      </c>
      <c r="U4519" s="33">
        <f t="shared" ca="1" si="840"/>
        <v>45744.56914039352</v>
      </c>
      <c r="V4519" s="13" t="str">
        <f t="shared" si="841"/>
        <v>Mumbai</v>
      </c>
      <c r="W4519" s="13" t="str">
        <f t="shared" si="842"/>
        <v>DOMI</v>
      </c>
      <c r="X4519" s="13">
        <f t="shared" si="843"/>
        <v>17</v>
      </c>
      <c r="Y4519" s="13" t="str">
        <f>IFERROR(VLOOKUP(C4519,ReceivingTeam[],2,FALSE),"HelpDesk")</f>
        <v>Branch office</v>
      </c>
      <c r="Z4519" s="67">
        <f t="shared" si="844"/>
        <v>44884.243483796301</v>
      </c>
      <c r="AA4519" s="68">
        <f t="shared" si="845"/>
        <v>44883</v>
      </c>
      <c r="AB4519" s="69" t="b">
        <f t="shared" si="846"/>
        <v>1</v>
      </c>
      <c r="AC4519" s="70">
        <f t="shared" si="847"/>
        <v>0.5</v>
      </c>
      <c r="AD4519" s="67">
        <f t="shared" si="848"/>
        <v>44884.243483796301</v>
      </c>
      <c r="AE4519" s="67">
        <f>VLOOKUP(V4519,'Branch Wise Work Timelines'!C:G,3,FALSE)+AA4519</f>
        <v>44883.416666666664</v>
      </c>
      <c r="AF4519" s="67">
        <f>IF(V4519="Bangalore",VLOOKUP(V4519,'Branch Wise Work Timelines'!C:G,4,FALSE)+AA4519+1,IF(V4519="Mumbai",VLOOKUP(V4519,'Branch Wise Work Timelines'!C:G,4,FALSE)+AA4519+1,VLOOKUP(V4519,'Branch Wise Work Timelines'!C:G,4,FALSE)+AA4519))</f>
        <v>44884.25</v>
      </c>
      <c r="AG4519" s="67">
        <f>WORKDAY.INTL(AA4519,1,11)+VLOOKUP(V4519,'Branch Wise Work Timelines'!C:G,3,FALSE)</f>
        <v>44884.416666666664</v>
      </c>
      <c r="AH4519" s="69" t="str">
        <f t="shared" ca="1" si="849"/>
        <v>Out of TAT</v>
      </c>
      <c r="AI4519" s="69">
        <f t="shared" ca="1" si="850"/>
        <v>20648</v>
      </c>
      <c r="AJ4519" s="69" t="str">
        <f ca="1">IF(AI4519&lt;0,"0-12",IFERROR(VLOOKUP(AI4519,Breakup[],2,FALSE),"&gt;24"))</f>
        <v>&gt;24</v>
      </c>
      <c r="AK4519" s="69" t="str">
        <f>VLOOKUP(V4519,Master!B:D,3,FALSE)</f>
        <v>East</v>
      </c>
      <c r="AL4519" s="69" t="str">
        <f t="shared" si="851"/>
        <v>Mumbai</v>
      </c>
    </row>
    <row r="4520" spans="1:38">
      <c r="A4520" s="14" t="s">
        <v>9369</v>
      </c>
      <c r="B4520" s="54">
        <v>44701.841169560197</v>
      </c>
      <c r="C4520" s="13" t="s">
        <v>114</v>
      </c>
      <c r="D4520" s="13">
        <v>174</v>
      </c>
      <c r="E4520" s="13" t="s">
        <v>9370</v>
      </c>
      <c r="F4520" s="13" t="s">
        <v>24</v>
      </c>
      <c r="G4520" s="14">
        <v>1653059936208</v>
      </c>
      <c r="H4520" s="55">
        <v>0.12655092592592601</v>
      </c>
      <c r="I4520" s="33">
        <v>44890.126550925903</v>
      </c>
      <c r="J4520" s="58">
        <v>44890</v>
      </c>
      <c r="K4520" s="13" t="s">
        <v>263</v>
      </c>
      <c r="L4520" s="13" t="s">
        <v>69</v>
      </c>
      <c r="M4520" s="13" t="s">
        <v>101</v>
      </c>
      <c r="N4520" s="13" t="s">
        <v>206</v>
      </c>
      <c r="O4520" s="33" t="s">
        <v>38</v>
      </c>
      <c r="P4520" s="58" t="s">
        <v>38</v>
      </c>
      <c r="Q4520" s="33" t="s">
        <v>207</v>
      </c>
      <c r="R4520" s="14" t="s">
        <v>38</v>
      </c>
      <c r="S4520" s="13" t="s">
        <v>208</v>
      </c>
      <c r="T4520" s="13" t="s">
        <v>209</v>
      </c>
      <c r="U4520" s="33">
        <f t="shared" ca="1" si="840"/>
        <v>45744.56914039352</v>
      </c>
      <c r="V4520" s="13" t="str">
        <f t="shared" si="841"/>
        <v>Mumbai</v>
      </c>
      <c r="W4520" s="13" t="str">
        <f t="shared" si="842"/>
        <v>DOMI</v>
      </c>
      <c r="X4520" s="13">
        <f t="shared" si="843"/>
        <v>3</v>
      </c>
      <c r="Y4520" s="13" t="str">
        <f>IFERROR(VLOOKUP(C4520,ReceivingTeam[],2,FALSE),"HelpDesk")</f>
        <v>Branch office</v>
      </c>
      <c r="Z4520" s="67">
        <f t="shared" si="844"/>
        <v>44890.916666666664</v>
      </c>
      <c r="AA4520" s="68">
        <f t="shared" si="845"/>
        <v>44890</v>
      </c>
      <c r="AB4520" s="69" t="b">
        <f t="shared" si="846"/>
        <v>1</v>
      </c>
      <c r="AC4520" s="70">
        <f t="shared" si="847"/>
        <v>0.5</v>
      </c>
      <c r="AD4520" s="67">
        <f t="shared" si="848"/>
        <v>44890.916666666664</v>
      </c>
      <c r="AE4520" s="67">
        <f>VLOOKUP(V4520,'Branch Wise Work Timelines'!C:G,3,FALSE)+AA4520</f>
        <v>44890.416666666664</v>
      </c>
      <c r="AF4520" s="67">
        <f>IF(V4520="Bangalore",VLOOKUP(V4520,'Branch Wise Work Timelines'!C:G,4,FALSE)+AA4520+1,IF(V4520="Mumbai",VLOOKUP(V4520,'Branch Wise Work Timelines'!C:G,4,FALSE)+AA4520+1,VLOOKUP(V4520,'Branch Wise Work Timelines'!C:G,4,FALSE)+AA4520))</f>
        <v>44891.25</v>
      </c>
      <c r="AG4520" s="67">
        <f>WORKDAY.INTL(AA4520,1,11)+VLOOKUP(V4520,'Branch Wise Work Timelines'!C:G,3,FALSE)</f>
        <v>44891.416666666664</v>
      </c>
      <c r="AH4520" s="69" t="str">
        <f t="shared" ca="1" si="849"/>
        <v>Out of TAT</v>
      </c>
      <c r="AI4520" s="69">
        <f t="shared" ca="1" si="850"/>
        <v>20488</v>
      </c>
      <c r="AJ4520" s="69" t="str">
        <f ca="1">IF(AI4520&lt;0,"0-12",IFERROR(VLOOKUP(AI4520,Breakup[],2,FALSE),"&gt;24"))</f>
        <v>&gt;24</v>
      </c>
      <c r="AK4520" s="69" t="str">
        <f>VLOOKUP(V4520,Master!B:D,3,FALSE)</f>
        <v>East</v>
      </c>
      <c r="AL4520" s="69" t="str">
        <f t="shared" si="851"/>
        <v>Mumbai</v>
      </c>
    </row>
    <row r="4521" spans="1:38">
      <c r="A4521" s="14" t="s">
        <v>9371</v>
      </c>
      <c r="B4521" s="54">
        <v>44701.844609525499</v>
      </c>
      <c r="C4521" s="13" t="s">
        <v>114</v>
      </c>
      <c r="D4521" s="13">
        <v>1383</v>
      </c>
      <c r="E4521" s="13" t="s">
        <v>9372</v>
      </c>
      <c r="F4521" s="13" t="s">
        <v>24</v>
      </c>
      <c r="G4521" s="14">
        <v>1653059936208</v>
      </c>
      <c r="H4521" s="55">
        <v>0.11425925925925901</v>
      </c>
      <c r="I4521" s="33">
        <v>44883.114259259302</v>
      </c>
      <c r="J4521" s="58">
        <v>44883</v>
      </c>
      <c r="K4521" s="13" t="s">
        <v>263</v>
      </c>
      <c r="L4521" s="13" t="s">
        <v>69</v>
      </c>
      <c r="M4521" s="13" t="s">
        <v>101</v>
      </c>
      <c r="N4521" s="13" t="s">
        <v>206</v>
      </c>
      <c r="O4521" s="33" t="s">
        <v>38</v>
      </c>
      <c r="P4521" s="58" t="s">
        <v>38</v>
      </c>
      <c r="Q4521" s="33" t="s">
        <v>207</v>
      </c>
      <c r="R4521" s="14" t="s">
        <v>38</v>
      </c>
      <c r="S4521" s="13" t="s">
        <v>208</v>
      </c>
      <c r="T4521" s="13" t="s">
        <v>209</v>
      </c>
      <c r="U4521" s="33">
        <f t="shared" ca="1" si="840"/>
        <v>45744.56914039352</v>
      </c>
      <c r="V4521" s="13" t="str">
        <f t="shared" si="841"/>
        <v>Mumbai</v>
      </c>
      <c r="W4521" s="13" t="str">
        <f t="shared" si="842"/>
        <v>DOMI</v>
      </c>
      <c r="X4521" s="13">
        <f t="shared" si="843"/>
        <v>2</v>
      </c>
      <c r="Y4521" s="13" t="str">
        <f>IFERROR(VLOOKUP(C4521,ReceivingTeam[],2,FALSE),"HelpDesk")</f>
        <v>Branch office</v>
      </c>
      <c r="Z4521" s="67">
        <f t="shared" si="844"/>
        <v>44883.916666666664</v>
      </c>
      <c r="AA4521" s="68">
        <f t="shared" si="845"/>
        <v>44883</v>
      </c>
      <c r="AB4521" s="69" t="b">
        <f t="shared" si="846"/>
        <v>1</v>
      </c>
      <c r="AC4521" s="70">
        <f t="shared" si="847"/>
        <v>0.5</v>
      </c>
      <c r="AD4521" s="67">
        <f t="shared" si="848"/>
        <v>44883.916666666664</v>
      </c>
      <c r="AE4521" s="67">
        <f>VLOOKUP(V4521,'Branch Wise Work Timelines'!C:G,3,FALSE)+AA4521</f>
        <v>44883.416666666664</v>
      </c>
      <c r="AF4521" s="67">
        <f>IF(V4521="Bangalore",VLOOKUP(V4521,'Branch Wise Work Timelines'!C:G,4,FALSE)+AA4521+1,IF(V4521="Mumbai",VLOOKUP(V4521,'Branch Wise Work Timelines'!C:G,4,FALSE)+AA4521+1,VLOOKUP(V4521,'Branch Wise Work Timelines'!C:G,4,FALSE)+AA4521))</f>
        <v>44884.25</v>
      </c>
      <c r="AG4521" s="67">
        <f>WORKDAY.INTL(AA4521,1,11)+VLOOKUP(V4521,'Branch Wise Work Timelines'!C:G,3,FALSE)</f>
        <v>44884.416666666664</v>
      </c>
      <c r="AH4521" s="69" t="str">
        <f t="shared" ca="1" si="849"/>
        <v>Out of TAT</v>
      </c>
      <c r="AI4521" s="69">
        <f t="shared" ca="1" si="850"/>
        <v>20656</v>
      </c>
      <c r="AJ4521" s="69" t="str">
        <f ca="1">IF(AI4521&lt;0,"0-12",IFERROR(VLOOKUP(AI4521,Breakup[],2,FALSE),"&gt;24"))</f>
        <v>&gt;24</v>
      </c>
      <c r="AK4521" s="69" t="str">
        <f>VLOOKUP(V4521,Master!B:D,3,FALSE)</f>
        <v>East</v>
      </c>
      <c r="AL4521" s="69" t="str">
        <f t="shared" si="851"/>
        <v>Mumbai</v>
      </c>
    </row>
    <row r="4522" spans="1:38">
      <c r="A4522" s="14" t="s">
        <v>9373</v>
      </c>
      <c r="B4522" s="54">
        <v>44701.707170289403</v>
      </c>
      <c r="C4522" s="13" t="s">
        <v>117</v>
      </c>
      <c r="D4522" s="13">
        <v>127</v>
      </c>
      <c r="E4522" s="13" t="s">
        <v>9374</v>
      </c>
      <c r="F4522" s="13" t="s">
        <v>24</v>
      </c>
      <c r="G4522" s="14">
        <v>1653046813858</v>
      </c>
      <c r="H4522" s="55">
        <v>0.62181712962962998</v>
      </c>
      <c r="I4522" s="33">
        <v>44889.621817129599</v>
      </c>
      <c r="J4522" s="58">
        <v>44889</v>
      </c>
      <c r="K4522" s="13" t="s">
        <v>452</v>
      </c>
      <c r="L4522" s="13" t="s">
        <v>36</v>
      </c>
      <c r="M4522" s="13" t="s">
        <v>497</v>
      </c>
      <c r="N4522" s="13" t="s">
        <v>206</v>
      </c>
      <c r="O4522" s="33" t="s">
        <v>38</v>
      </c>
      <c r="P4522" s="58" t="s">
        <v>38</v>
      </c>
      <c r="Q4522" s="33" t="s">
        <v>207</v>
      </c>
      <c r="R4522" s="14" t="s">
        <v>38</v>
      </c>
      <c r="S4522" s="13" t="s">
        <v>216</v>
      </c>
      <c r="T4522" s="13" t="s">
        <v>217</v>
      </c>
      <c r="U4522" s="33">
        <f t="shared" ca="1" si="840"/>
        <v>45744.56914039352</v>
      </c>
      <c r="V4522" s="13" t="str">
        <f t="shared" si="841"/>
        <v>Chennai</v>
      </c>
      <c r="W4522" s="13" t="str">
        <f t="shared" si="842"/>
        <v>DOMI</v>
      </c>
      <c r="X4522" s="13">
        <f t="shared" si="843"/>
        <v>14</v>
      </c>
      <c r="Y4522" s="13" t="str">
        <f>IFERROR(VLOOKUP(C4522,ReceivingTeam[],2,FALSE),"HelpDesk")</f>
        <v>Branch office</v>
      </c>
      <c r="Z4522" s="67">
        <f t="shared" si="844"/>
        <v>44890.767650462927</v>
      </c>
      <c r="AA4522" s="68">
        <f t="shared" si="845"/>
        <v>44889</v>
      </c>
      <c r="AB4522" s="69" t="b">
        <f t="shared" si="846"/>
        <v>1</v>
      </c>
      <c r="AC4522" s="70">
        <f t="shared" si="847"/>
        <v>0.5</v>
      </c>
      <c r="AD4522" s="67">
        <f t="shared" si="848"/>
        <v>44890.767650462927</v>
      </c>
      <c r="AE4522" s="67">
        <f>VLOOKUP(V4522,'Branch Wise Work Timelines'!C:G,3,FALSE)+AA4522</f>
        <v>44889.416666666664</v>
      </c>
      <c r="AF4522" s="67">
        <f>IF(V4522="Bangalore",VLOOKUP(V4522,'Branch Wise Work Timelines'!C:G,4,FALSE)+AA4522+1,IF(V4522="Mumbai",VLOOKUP(V4522,'Branch Wise Work Timelines'!C:G,4,FALSE)+AA4522+1,VLOOKUP(V4522,'Branch Wise Work Timelines'!C:G,4,FALSE)+AA4522))</f>
        <v>44889.770833333336</v>
      </c>
      <c r="AG4522" s="67">
        <f>WORKDAY.INTL(AA4522,1,11)+VLOOKUP(V4522,'Branch Wise Work Timelines'!C:G,3,FALSE)</f>
        <v>44890.416666666664</v>
      </c>
      <c r="AH4522" s="69" t="str">
        <f t="shared" ca="1" si="849"/>
        <v>Out of TAT</v>
      </c>
      <c r="AI4522" s="69">
        <f t="shared" ca="1" si="850"/>
        <v>20492</v>
      </c>
      <c r="AJ4522" s="69" t="str">
        <f ca="1">IF(AI4522&lt;0,"0-12",IFERROR(VLOOKUP(AI4522,Breakup[],2,FALSE),"&gt;24"))</f>
        <v>&gt;24</v>
      </c>
      <c r="AK4522" s="69" t="str">
        <f>VLOOKUP(V4522,Master!B:D,3,FALSE)</f>
        <v>South</v>
      </c>
      <c r="AL4522" s="69" t="str">
        <f t="shared" si="851"/>
        <v>Chennai</v>
      </c>
    </row>
    <row r="4523" spans="1:38">
      <c r="A4523" s="14" t="s">
        <v>9375</v>
      </c>
      <c r="B4523" s="54">
        <v>44701.715408680597</v>
      </c>
      <c r="C4523" s="13" t="s">
        <v>117</v>
      </c>
      <c r="D4523" s="13">
        <v>1114</v>
      </c>
      <c r="E4523" s="13" t="s">
        <v>9376</v>
      </c>
      <c r="F4523" s="13" t="s">
        <v>24</v>
      </c>
      <c r="G4523" s="14">
        <v>1653046813858</v>
      </c>
      <c r="H4523" s="55">
        <v>0.70226851851851801</v>
      </c>
      <c r="I4523" s="33">
        <v>44883.7022685185</v>
      </c>
      <c r="J4523" s="58">
        <v>44883</v>
      </c>
      <c r="K4523" s="13" t="s">
        <v>452</v>
      </c>
      <c r="L4523" s="13" t="s">
        <v>36</v>
      </c>
      <c r="M4523" s="13" t="s">
        <v>497</v>
      </c>
      <c r="N4523" s="13" t="s">
        <v>206</v>
      </c>
      <c r="O4523" s="33" t="s">
        <v>38</v>
      </c>
      <c r="P4523" s="58" t="s">
        <v>38</v>
      </c>
      <c r="Q4523" s="33" t="s">
        <v>207</v>
      </c>
      <c r="R4523" s="14" t="s">
        <v>38</v>
      </c>
      <c r="S4523" s="13" t="s">
        <v>216</v>
      </c>
      <c r="T4523" s="13" t="s">
        <v>217</v>
      </c>
      <c r="U4523" s="33">
        <f t="shared" ca="1" si="840"/>
        <v>45744.56914039352</v>
      </c>
      <c r="V4523" s="13" t="str">
        <f t="shared" si="841"/>
        <v>Chennai</v>
      </c>
      <c r="W4523" s="13" t="str">
        <f t="shared" si="842"/>
        <v>DOMI</v>
      </c>
      <c r="X4523" s="13">
        <f t="shared" si="843"/>
        <v>16</v>
      </c>
      <c r="Y4523" s="13" t="str">
        <f>IFERROR(VLOOKUP(C4523,ReceivingTeam[],2,FALSE),"HelpDesk")</f>
        <v>Branch office</v>
      </c>
      <c r="Z4523" s="67">
        <f t="shared" si="844"/>
        <v>44884.848101851829</v>
      </c>
      <c r="AA4523" s="68">
        <f t="shared" si="845"/>
        <v>44883</v>
      </c>
      <c r="AB4523" s="69" t="b">
        <f t="shared" si="846"/>
        <v>1</v>
      </c>
      <c r="AC4523" s="70">
        <f t="shared" si="847"/>
        <v>0.5</v>
      </c>
      <c r="AD4523" s="67">
        <f t="shared" si="848"/>
        <v>44884.848101851829</v>
      </c>
      <c r="AE4523" s="67">
        <f>VLOOKUP(V4523,'Branch Wise Work Timelines'!C:G,3,FALSE)+AA4523</f>
        <v>44883.416666666664</v>
      </c>
      <c r="AF4523" s="67">
        <f>IF(V4523="Bangalore",VLOOKUP(V4523,'Branch Wise Work Timelines'!C:G,4,FALSE)+AA4523+1,IF(V4523="Mumbai",VLOOKUP(V4523,'Branch Wise Work Timelines'!C:G,4,FALSE)+AA4523+1,VLOOKUP(V4523,'Branch Wise Work Timelines'!C:G,4,FALSE)+AA4523))</f>
        <v>44883.770833333336</v>
      </c>
      <c r="AG4523" s="67">
        <f>WORKDAY.INTL(AA4523,1,11)+VLOOKUP(V4523,'Branch Wise Work Timelines'!C:G,3,FALSE)</f>
        <v>44884.416666666664</v>
      </c>
      <c r="AH4523" s="69" t="str">
        <f t="shared" ca="1" si="849"/>
        <v>Out of TAT</v>
      </c>
      <c r="AI4523" s="69">
        <f t="shared" ca="1" si="850"/>
        <v>20634</v>
      </c>
      <c r="AJ4523" s="69" t="str">
        <f ca="1">IF(AI4523&lt;0,"0-12",IFERROR(VLOOKUP(AI4523,Breakup[],2,FALSE),"&gt;24"))</f>
        <v>&gt;24</v>
      </c>
      <c r="AK4523" s="69" t="str">
        <f>VLOOKUP(V4523,Master!B:D,3,FALSE)</f>
        <v>South</v>
      </c>
      <c r="AL4523" s="69" t="str">
        <f t="shared" si="851"/>
        <v>Chennai</v>
      </c>
    </row>
    <row r="4524" spans="1:38">
      <c r="A4524" s="14" t="s">
        <v>9377</v>
      </c>
      <c r="B4524" s="54">
        <v>44701.713254513903</v>
      </c>
      <c r="C4524" s="13" t="s">
        <v>117</v>
      </c>
      <c r="D4524" s="13">
        <v>1067</v>
      </c>
      <c r="E4524" s="13" t="s">
        <v>9378</v>
      </c>
      <c r="F4524" s="13" t="s">
        <v>24</v>
      </c>
      <c r="G4524" s="14">
        <v>1653046813858</v>
      </c>
      <c r="H4524" s="55">
        <v>0.84554398148148102</v>
      </c>
      <c r="I4524" s="33">
        <v>44888.845543981501</v>
      </c>
      <c r="J4524" s="58">
        <v>44888</v>
      </c>
      <c r="K4524" s="13" t="s">
        <v>452</v>
      </c>
      <c r="L4524" s="13" t="s">
        <v>36</v>
      </c>
      <c r="M4524" s="13" t="s">
        <v>497</v>
      </c>
      <c r="N4524" s="13" t="s">
        <v>206</v>
      </c>
      <c r="O4524" s="33" t="s">
        <v>38</v>
      </c>
      <c r="P4524" s="58" t="s">
        <v>38</v>
      </c>
      <c r="Q4524" s="33" t="s">
        <v>207</v>
      </c>
      <c r="R4524" s="14" t="s">
        <v>38</v>
      </c>
      <c r="S4524" s="13" t="s">
        <v>216</v>
      </c>
      <c r="T4524" s="13" t="s">
        <v>217</v>
      </c>
      <c r="U4524" s="33">
        <f t="shared" ca="1" si="840"/>
        <v>45744.56914039352</v>
      </c>
      <c r="V4524" s="13" t="str">
        <f t="shared" si="841"/>
        <v>Chennai</v>
      </c>
      <c r="W4524" s="13" t="str">
        <f t="shared" si="842"/>
        <v>DOMI</v>
      </c>
      <c r="X4524" s="13">
        <f t="shared" si="843"/>
        <v>20</v>
      </c>
      <c r="Y4524" s="13" t="str">
        <f>IFERROR(VLOOKUP(C4524,ReceivingTeam[],2,FALSE),"HelpDesk")</f>
        <v>Branch office</v>
      </c>
      <c r="Z4524" s="67">
        <f t="shared" si="844"/>
        <v>44889.991377314829</v>
      </c>
      <c r="AA4524" s="68">
        <f t="shared" si="845"/>
        <v>44888</v>
      </c>
      <c r="AB4524" s="69" t="b">
        <f t="shared" si="846"/>
        <v>1</v>
      </c>
      <c r="AC4524" s="70">
        <f t="shared" si="847"/>
        <v>0.5</v>
      </c>
      <c r="AD4524" s="67">
        <f t="shared" si="848"/>
        <v>44889.991377314829</v>
      </c>
      <c r="AE4524" s="67">
        <f>VLOOKUP(V4524,'Branch Wise Work Timelines'!C:G,3,FALSE)+AA4524</f>
        <v>44888.416666666664</v>
      </c>
      <c r="AF4524" s="67">
        <f>IF(V4524="Bangalore",VLOOKUP(V4524,'Branch Wise Work Timelines'!C:G,4,FALSE)+AA4524+1,IF(V4524="Mumbai",VLOOKUP(V4524,'Branch Wise Work Timelines'!C:G,4,FALSE)+AA4524+1,VLOOKUP(V4524,'Branch Wise Work Timelines'!C:G,4,FALSE)+AA4524))</f>
        <v>44888.770833333336</v>
      </c>
      <c r="AG4524" s="67">
        <f>WORKDAY.INTL(AA4524,1,11)+VLOOKUP(V4524,'Branch Wise Work Timelines'!C:G,3,FALSE)</f>
        <v>44889.416666666664</v>
      </c>
      <c r="AH4524" s="69" t="str">
        <f t="shared" ca="1" si="849"/>
        <v>Out of TAT</v>
      </c>
      <c r="AI4524" s="69">
        <f t="shared" ca="1" si="850"/>
        <v>20510</v>
      </c>
      <c r="AJ4524" s="69" t="str">
        <f ca="1">IF(AI4524&lt;0,"0-12",IFERROR(VLOOKUP(AI4524,Breakup[],2,FALSE),"&gt;24"))</f>
        <v>&gt;24</v>
      </c>
      <c r="AK4524" s="69" t="str">
        <f>VLOOKUP(V4524,Master!B:D,3,FALSE)</f>
        <v>South</v>
      </c>
      <c r="AL4524" s="69" t="str">
        <f t="shared" si="851"/>
        <v>Chennai</v>
      </c>
    </row>
    <row r="4525" spans="1:38">
      <c r="A4525" s="14" t="s">
        <v>9379</v>
      </c>
      <c r="B4525" s="54">
        <v>44701.713621678202</v>
      </c>
      <c r="C4525" s="13" t="s">
        <v>117</v>
      </c>
      <c r="D4525" s="13">
        <v>1609</v>
      </c>
      <c r="E4525" s="13" t="s">
        <v>9380</v>
      </c>
      <c r="F4525" s="13" t="s">
        <v>24</v>
      </c>
      <c r="G4525" s="14">
        <v>1653046813858</v>
      </c>
      <c r="H4525" s="55">
        <v>0.23480324074074099</v>
      </c>
      <c r="I4525" s="33">
        <v>44888.234803240703</v>
      </c>
      <c r="J4525" s="58">
        <v>44888</v>
      </c>
      <c r="K4525" s="13" t="s">
        <v>452</v>
      </c>
      <c r="L4525" s="13" t="s">
        <v>36</v>
      </c>
      <c r="M4525" s="13" t="s">
        <v>497</v>
      </c>
      <c r="N4525" s="13" t="s">
        <v>206</v>
      </c>
      <c r="O4525" s="33" t="s">
        <v>38</v>
      </c>
      <c r="P4525" s="58" t="s">
        <v>38</v>
      </c>
      <c r="Q4525" s="33" t="s">
        <v>207</v>
      </c>
      <c r="R4525" s="14" t="s">
        <v>38</v>
      </c>
      <c r="S4525" s="13" t="s">
        <v>216</v>
      </c>
      <c r="T4525" s="13" t="s">
        <v>217</v>
      </c>
      <c r="U4525" s="33">
        <f t="shared" ca="1" si="840"/>
        <v>45744.56914039352</v>
      </c>
      <c r="V4525" s="13" t="str">
        <f t="shared" si="841"/>
        <v>Chennai</v>
      </c>
      <c r="W4525" s="13" t="str">
        <f t="shared" si="842"/>
        <v>DOMI</v>
      </c>
      <c r="X4525" s="13">
        <f t="shared" si="843"/>
        <v>5</v>
      </c>
      <c r="Y4525" s="13" t="str">
        <f>IFERROR(VLOOKUP(C4525,ReceivingTeam[],2,FALSE),"HelpDesk")</f>
        <v>Branch office</v>
      </c>
      <c r="Z4525" s="67">
        <f t="shared" si="844"/>
        <v>44889.562499999993</v>
      </c>
      <c r="AA4525" s="68">
        <f t="shared" si="845"/>
        <v>44888</v>
      </c>
      <c r="AB4525" s="69" t="b">
        <f t="shared" si="846"/>
        <v>1</v>
      </c>
      <c r="AC4525" s="70">
        <f t="shared" si="847"/>
        <v>0.5</v>
      </c>
      <c r="AD4525" s="67">
        <f t="shared" si="848"/>
        <v>44889.562499999993</v>
      </c>
      <c r="AE4525" s="67">
        <f>VLOOKUP(V4525,'Branch Wise Work Timelines'!C:G,3,FALSE)+AA4525</f>
        <v>44888.416666666664</v>
      </c>
      <c r="AF4525" s="67">
        <f>IF(V4525="Bangalore",VLOOKUP(V4525,'Branch Wise Work Timelines'!C:G,4,FALSE)+AA4525+1,IF(V4525="Mumbai",VLOOKUP(V4525,'Branch Wise Work Timelines'!C:G,4,FALSE)+AA4525+1,VLOOKUP(V4525,'Branch Wise Work Timelines'!C:G,4,FALSE)+AA4525))</f>
        <v>44888.770833333336</v>
      </c>
      <c r="AG4525" s="67">
        <f>WORKDAY.INTL(AA4525,1,11)+VLOOKUP(V4525,'Branch Wise Work Timelines'!C:G,3,FALSE)</f>
        <v>44889.416666666664</v>
      </c>
      <c r="AH4525" s="69" t="str">
        <f t="shared" ca="1" si="849"/>
        <v>Out of TAT</v>
      </c>
      <c r="AI4525" s="69">
        <f t="shared" ca="1" si="850"/>
        <v>20521</v>
      </c>
      <c r="AJ4525" s="69" t="str">
        <f ca="1">IF(AI4525&lt;0,"0-12",IFERROR(VLOOKUP(AI4525,Breakup[],2,FALSE),"&gt;24"))</f>
        <v>&gt;24</v>
      </c>
      <c r="AK4525" s="69" t="str">
        <f>VLOOKUP(V4525,Master!B:D,3,FALSE)</f>
        <v>South</v>
      </c>
      <c r="AL4525" s="69" t="str">
        <f t="shared" si="851"/>
        <v>Chennai</v>
      </c>
    </row>
    <row r="4526" spans="1:38">
      <c r="A4526" s="14" t="s">
        <v>9381</v>
      </c>
      <c r="B4526" s="54">
        <v>44701.714034027798</v>
      </c>
      <c r="C4526" s="13" t="s">
        <v>117</v>
      </c>
      <c r="D4526" s="13">
        <v>672</v>
      </c>
      <c r="E4526" s="13" t="s">
        <v>9382</v>
      </c>
      <c r="F4526" s="13" t="s">
        <v>24</v>
      </c>
      <c r="G4526" s="14">
        <v>1653046813858</v>
      </c>
      <c r="H4526" s="55">
        <v>0.507546296296296</v>
      </c>
      <c r="I4526" s="33">
        <v>44886.5075462963</v>
      </c>
      <c r="J4526" s="58">
        <v>44886</v>
      </c>
      <c r="K4526" s="13" t="s">
        <v>452</v>
      </c>
      <c r="L4526" s="13" t="s">
        <v>36</v>
      </c>
      <c r="M4526" s="13" t="s">
        <v>497</v>
      </c>
      <c r="N4526" s="13" t="s">
        <v>206</v>
      </c>
      <c r="O4526" s="33" t="s">
        <v>38</v>
      </c>
      <c r="P4526" s="58" t="s">
        <v>38</v>
      </c>
      <c r="Q4526" s="33" t="s">
        <v>207</v>
      </c>
      <c r="R4526" s="14" t="s">
        <v>38</v>
      </c>
      <c r="S4526" s="13" t="s">
        <v>216</v>
      </c>
      <c r="T4526" s="13" t="s">
        <v>217</v>
      </c>
      <c r="U4526" s="33">
        <f t="shared" ca="1" si="840"/>
        <v>45744.56914039352</v>
      </c>
      <c r="V4526" s="13" t="str">
        <f t="shared" si="841"/>
        <v>Chennai</v>
      </c>
      <c r="W4526" s="13" t="str">
        <f t="shared" si="842"/>
        <v>DOMI</v>
      </c>
      <c r="X4526" s="13">
        <f t="shared" si="843"/>
        <v>12</v>
      </c>
      <c r="Y4526" s="13" t="str">
        <f>IFERROR(VLOOKUP(C4526,ReceivingTeam[],2,FALSE),"HelpDesk")</f>
        <v>Branch office</v>
      </c>
      <c r="Z4526" s="67">
        <f t="shared" si="844"/>
        <v>44887.653379629628</v>
      </c>
      <c r="AA4526" s="68">
        <f t="shared" si="845"/>
        <v>44886</v>
      </c>
      <c r="AB4526" s="69" t="b">
        <f t="shared" si="846"/>
        <v>1</v>
      </c>
      <c r="AC4526" s="70">
        <f t="shared" si="847"/>
        <v>0.5</v>
      </c>
      <c r="AD4526" s="67">
        <f t="shared" si="848"/>
        <v>44887.653379629628</v>
      </c>
      <c r="AE4526" s="67">
        <f>VLOOKUP(V4526,'Branch Wise Work Timelines'!C:G,3,FALSE)+AA4526</f>
        <v>44886.416666666664</v>
      </c>
      <c r="AF4526" s="67">
        <f>IF(V4526="Bangalore",VLOOKUP(V4526,'Branch Wise Work Timelines'!C:G,4,FALSE)+AA4526+1,IF(V4526="Mumbai",VLOOKUP(V4526,'Branch Wise Work Timelines'!C:G,4,FALSE)+AA4526+1,VLOOKUP(V4526,'Branch Wise Work Timelines'!C:G,4,FALSE)+AA4526))</f>
        <v>44886.770833333336</v>
      </c>
      <c r="AG4526" s="67">
        <f>WORKDAY.INTL(AA4526,1,11)+VLOOKUP(V4526,'Branch Wise Work Timelines'!C:G,3,FALSE)</f>
        <v>44887.416666666664</v>
      </c>
      <c r="AH4526" s="69" t="str">
        <f t="shared" ca="1" si="849"/>
        <v>Out of TAT</v>
      </c>
      <c r="AI4526" s="69">
        <f t="shared" ca="1" si="850"/>
        <v>20566</v>
      </c>
      <c r="AJ4526" s="69" t="str">
        <f ca="1">IF(AI4526&lt;0,"0-12",IFERROR(VLOOKUP(AI4526,Breakup[],2,FALSE),"&gt;24"))</f>
        <v>&gt;24</v>
      </c>
      <c r="AK4526" s="69" t="str">
        <f>VLOOKUP(V4526,Master!B:D,3,FALSE)</f>
        <v>South</v>
      </c>
      <c r="AL4526" s="69" t="str">
        <f t="shared" si="851"/>
        <v>Chennai</v>
      </c>
    </row>
    <row r="4527" spans="1:38">
      <c r="A4527" s="14" t="s">
        <v>9383</v>
      </c>
      <c r="B4527" s="54">
        <v>44701.7146196412</v>
      </c>
      <c r="C4527" s="13" t="s">
        <v>117</v>
      </c>
      <c r="D4527" s="13">
        <v>959</v>
      </c>
      <c r="E4527" s="13" t="s">
        <v>9384</v>
      </c>
      <c r="F4527" s="13" t="s">
        <v>24</v>
      </c>
      <c r="G4527" s="14">
        <v>1653046813858</v>
      </c>
      <c r="H4527" s="55">
        <v>0.84675925925925899</v>
      </c>
      <c r="I4527" s="33">
        <v>44887.846759259301</v>
      </c>
      <c r="J4527" s="58">
        <v>44887</v>
      </c>
      <c r="K4527" s="13" t="s">
        <v>452</v>
      </c>
      <c r="L4527" s="13" t="s">
        <v>36</v>
      </c>
      <c r="M4527" s="13" t="s">
        <v>497</v>
      </c>
      <c r="N4527" s="13" t="s">
        <v>206</v>
      </c>
      <c r="O4527" s="33" t="s">
        <v>38</v>
      </c>
      <c r="P4527" s="58" t="s">
        <v>38</v>
      </c>
      <c r="Q4527" s="33" t="s">
        <v>207</v>
      </c>
      <c r="R4527" s="14" t="s">
        <v>38</v>
      </c>
      <c r="S4527" s="13" t="s">
        <v>216</v>
      </c>
      <c r="T4527" s="13" t="s">
        <v>217</v>
      </c>
      <c r="U4527" s="33">
        <f t="shared" ca="1" si="840"/>
        <v>45744.56914039352</v>
      </c>
      <c r="V4527" s="13" t="str">
        <f t="shared" si="841"/>
        <v>Chennai</v>
      </c>
      <c r="W4527" s="13" t="str">
        <f t="shared" si="842"/>
        <v>DOMI</v>
      </c>
      <c r="X4527" s="13">
        <f t="shared" si="843"/>
        <v>20</v>
      </c>
      <c r="Y4527" s="13" t="str">
        <f>IFERROR(VLOOKUP(C4527,ReceivingTeam[],2,FALSE),"HelpDesk")</f>
        <v>Branch office</v>
      </c>
      <c r="Z4527" s="67">
        <f t="shared" si="844"/>
        <v>44888.992592592629</v>
      </c>
      <c r="AA4527" s="68">
        <f t="shared" si="845"/>
        <v>44887</v>
      </c>
      <c r="AB4527" s="69" t="b">
        <f t="shared" si="846"/>
        <v>1</v>
      </c>
      <c r="AC4527" s="70">
        <f t="shared" si="847"/>
        <v>0.5</v>
      </c>
      <c r="AD4527" s="67">
        <f t="shared" si="848"/>
        <v>44888.992592592629</v>
      </c>
      <c r="AE4527" s="67">
        <f>VLOOKUP(V4527,'Branch Wise Work Timelines'!C:G,3,FALSE)+AA4527</f>
        <v>44887.416666666664</v>
      </c>
      <c r="AF4527" s="67">
        <f>IF(V4527="Bangalore",VLOOKUP(V4527,'Branch Wise Work Timelines'!C:G,4,FALSE)+AA4527+1,IF(V4527="Mumbai",VLOOKUP(V4527,'Branch Wise Work Timelines'!C:G,4,FALSE)+AA4527+1,VLOOKUP(V4527,'Branch Wise Work Timelines'!C:G,4,FALSE)+AA4527))</f>
        <v>44887.770833333336</v>
      </c>
      <c r="AG4527" s="67">
        <f>WORKDAY.INTL(AA4527,1,11)+VLOOKUP(V4527,'Branch Wise Work Timelines'!C:G,3,FALSE)</f>
        <v>44888.416666666664</v>
      </c>
      <c r="AH4527" s="69" t="str">
        <f t="shared" ca="1" si="849"/>
        <v>Out of TAT</v>
      </c>
      <c r="AI4527" s="69">
        <f t="shared" ca="1" si="850"/>
        <v>20534</v>
      </c>
      <c r="AJ4527" s="69" t="str">
        <f ca="1">IF(AI4527&lt;0,"0-12",IFERROR(VLOOKUP(AI4527,Breakup[],2,FALSE),"&gt;24"))</f>
        <v>&gt;24</v>
      </c>
      <c r="AK4527" s="69" t="str">
        <f>VLOOKUP(V4527,Master!B:D,3,FALSE)</f>
        <v>South</v>
      </c>
      <c r="AL4527" s="69" t="str">
        <f t="shared" si="851"/>
        <v>Chennai</v>
      </c>
    </row>
    <row r="4528" spans="1:38">
      <c r="A4528" s="14" t="s">
        <v>9385</v>
      </c>
      <c r="B4528" s="54">
        <v>44701.715013773202</v>
      </c>
      <c r="C4528" s="13" t="s">
        <v>117</v>
      </c>
      <c r="D4528" s="13">
        <v>421</v>
      </c>
      <c r="E4528" s="13" t="s">
        <v>9386</v>
      </c>
      <c r="F4528" s="13" t="s">
        <v>24</v>
      </c>
      <c r="G4528" s="14">
        <v>1653046813858</v>
      </c>
      <c r="H4528" s="55">
        <v>0.76081018518518495</v>
      </c>
      <c r="I4528" s="33">
        <v>44888.760810185202</v>
      </c>
      <c r="J4528" s="58">
        <v>44888</v>
      </c>
      <c r="K4528" s="13" t="s">
        <v>452</v>
      </c>
      <c r="L4528" s="13" t="s">
        <v>36</v>
      </c>
      <c r="M4528" s="13" t="s">
        <v>497</v>
      </c>
      <c r="N4528" s="13" t="s">
        <v>206</v>
      </c>
      <c r="O4528" s="33" t="s">
        <v>38</v>
      </c>
      <c r="P4528" s="58" t="s">
        <v>38</v>
      </c>
      <c r="Q4528" s="33" t="s">
        <v>207</v>
      </c>
      <c r="R4528" s="14" t="s">
        <v>38</v>
      </c>
      <c r="S4528" s="13" t="s">
        <v>216</v>
      </c>
      <c r="T4528" s="13" t="s">
        <v>217</v>
      </c>
      <c r="U4528" s="33">
        <f t="shared" ca="1" si="840"/>
        <v>45744.56914039352</v>
      </c>
      <c r="V4528" s="13" t="str">
        <f t="shared" si="841"/>
        <v>Chennai</v>
      </c>
      <c r="W4528" s="13" t="str">
        <f t="shared" si="842"/>
        <v>DOMI</v>
      </c>
      <c r="X4528" s="13">
        <f t="shared" si="843"/>
        <v>18</v>
      </c>
      <c r="Y4528" s="13" t="str">
        <f>IFERROR(VLOOKUP(C4528,ReceivingTeam[],2,FALSE),"HelpDesk")</f>
        <v>Branch office</v>
      </c>
      <c r="Z4528" s="67">
        <f t="shared" si="844"/>
        <v>44889.90664351853</v>
      </c>
      <c r="AA4528" s="68">
        <f t="shared" si="845"/>
        <v>44888</v>
      </c>
      <c r="AB4528" s="69" t="b">
        <f t="shared" si="846"/>
        <v>1</v>
      </c>
      <c r="AC4528" s="70">
        <f t="shared" si="847"/>
        <v>0.5</v>
      </c>
      <c r="AD4528" s="67">
        <f t="shared" si="848"/>
        <v>44889.90664351853</v>
      </c>
      <c r="AE4528" s="67">
        <f>VLOOKUP(V4528,'Branch Wise Work Timelines'!C:G,3,FALSE)+AA4528</f>
        <v>44888.416666666664</v>
      </c>
      <c r="AF4528" s="67">
        <f>IF(V4528="Bangalore",VLOOKUP(V4528,'Branch Wise Work Timelines'!C:G,4,FALSE)+AA4528+1,IF(V4528="Mumbai",VLOOKUP(V4528,'Branch Wise Work Timelines'!C:G,4,FALSE)+AA4528+1,VLOOKUP(V4528,'Branch Wise Work Timelines'!C:G,4,FALSE)+AA4528))</f>
        <v>44888.770833333336</v>
      </c>
      <c r="AG4528" s="67">
        <f>WORKDAY.INTL(AA4528,1,11)+VLOOKUP(V4528,'Branch Wise Work Timelines'!C:G,3,FALSE)</f>
        <v>44889.416666666664</v>
      </c>
      <c r="AH4528" s="69" t="str">
        <f t="shared" ca="1" si="849"/>
        <v>Out of TAT</v>
      </c>
      <c r="AI4528" s="69">
        <f t="shared" ca="1" si="850"/>
        <v>20512</v>
      </c>
      <c r="AJ4528" s="69" t="str">
        <f ca="1">IF(AI4528&lt;0,"0-12",IFERROR(VLOOKUP(AI4528,Breakup[],2,FALSE),"&gt;24"))</f>
        <v>&gt;24</v>
      </c>
      <c r="AK4528" s="69" t="str">
        <f>VLOOKUP(V4528,Master!B:D,3,FALSE)</f>
        <v>South</v>
      </c>
      <c r="AL4528" s="69" t="str">
        <f t="shared" si="851"/>
        <v>Chennai</v>
      </c>
    </row>
    <row r="4529" spans="1:38">
      <c r="A4529" s="14" t="s">
        <v>9387</v>
      </c>
      <c r="B4529" s="54">
        <v>44701.707781446799</v>
      </c>
      <c r="C4529" s="13" t="s">
        <v>122</v>
      </c>
      <c r="D4529" s="13">
        <v>1160</v>
      </c>
      <c r="E4529" s="13" t="s">
        <v>9388</v>
      </c>
      <c r="F4529" s="13" t="s">
        <v>24</v>
      </c>
      <c r="G4529" s="14">
        <v>1653050817746</v>
      </c>
      <c r="H4529" s="55">
        <v>0.25682870370370398</v>
      </c>
      <c r="I4529" s="33">
        <v>44885.256828703699</v>
      </c>
      <c r="J4529" s="58">
        <v>44885</v>
      </c>
      <c r="K4529" s="13" t="s">
        <v>263</v>
      </c>
      <c r="L4529" s="13" t="s">
        <v>69</v>
      </c>
      <c r="M4529" s="13" t="s">
        <v>101</v>
      </c>
      <c r="N4529" s="13" t="s">
        <v>206</v>
      </c>
      <c r="O4529" s="33" t="s">
        <v>38</v>
      </c>
      <c r="P4529" s="58" t="s">
        <v>38</v>
      </c>
      <c r="Q4529" s="33" t="s">
        <v>207</v>
      </c>
      <c r="R4529" s="14" t="s">
        <v>38</v>
      </c>
      <c r="S4529" s="13" t="s">
        <v>208</v>
      </c>
      <c r="T4529" s="13" t="s">
        <v>209</v>
      </c>
      <c r="U4529" s="33">
        <f t="shared" ca="1" si="840"/>
        <v>45744.56914039352</v>
      </c>
      <c r="V4529" s="13" t="str">
        <f t="shared" si="841"/>
        <v>Mumbai</v>
      </c>
      <c r="W4529" s="13" t="str">
        <f t="shared" si="842"/>
        <v>DOMI</v>
      </c>
      <c r="X4529" s="13">
        <f t="shared" si="843"/>
        <v>6</v>
      </c>
      <c r="Y4529" s="13" t="str">
        <f>IFERROR(VLOOKUP(C4529,ReceivingTeam[],2,FALSE),"HelpDesk")</f>
        <v>Branch office</v>
      </c>
      <c r="Z4529" s="67">
        <f t="shared" si="844"/>
        <v>44885.916666666664</v>
      </c>
      <c r="AA4529" s="68">
        <f t="shared" si="845"/>
        <v>44885</v>
      </c>
      <c r="AB4529" s="69" t="b">
        <f t="shared" si="846"/>
        <v>0</v>
      </c>
      <c r="AC4529" s="70">
        <f t="shared" si="847"/>
        <v>0.5</v>
      </c>
      <c r="AD4529" s="67">
        <f t="shared" si="848"/>
        <v>44885.916666666664</v>
      </c>
      <c r="AE4529" s="67">
        <f>VLOOKUP(V4529,'Branch Wise Work Timelines'!C:G,3,FALSE)+AA4529</f>
        <v>44885.416666666664</v>
      </c>
      <c r="AF4529" s="67">
        <f>IF(V4529="Bangalore",VLOOKUP(V4529,'Branch Wise Work Timelines'!C:G,4,FALSE)+AA4529+1,IF(V4529="Mumbai",VLOOKUP(V4529,'Branch Wise Work Timelines'!C:G,4,FALSE)+AA4529+1,VLOOKUP(V4529,'Branch Wise Work Timelines'!C:G,4,FALSE)+AA4529))</f>
        <v>44886.25</v>
      </c>
      <c r="AG4529" s="67">
        <f>WORKDAY.INTL(AA4529,1,11)+VLOOKUP(V4529,'Branch Wise Work Timelines'!C:G,3,FALSE)</f>
        <v>44886.416666666664</v>
      </c>
      <c r="AH4529" s="69" t="str">
        <f t="shared" ca="1" si="849"/>
        <v>Out of TAT</v>
      </c>
      <c r="AI4529" s="69">
        <f t="shared" ca="1" si="850"/>
        <v>20608</v>
      </c>
      <c r="AJ4529" s="69" t="str">
        <f ca="1">IF(AI4529&lt;0,"0-12",IFERROR(VLOOKUP(AI4529,Breakup[],2,FALSE),"&gt;24"))</f>
        <v>&gt;24</v>
      </c>
      <c r="AK4529" s="69" t="str">
        <f>VLOOKUP(V4529,Master!B:D,3,FALSE)</f>
        <v>East</v>
      </c>
      <c r="AL4529" s="69" t="str">
        <f t="shared" si="851"/>
        <v>Mumbai</v>
      </c>
    </row>
    <row r="4530" spans="1:38">
      <c r="A4530" s="14" t="s">
        <v>9389</v>
      </c>
      <c r="B4530" s="54">
        <v>44701.7091222569</v>
      </c>
      <c r="C4530" s="13" t="s">
        <v>122</v>
      </c>
      <c r="D4530" s="13">
        <v>744</v>
      </c>
      <c r="E4530" s="13" t="s">
        <v>9390</v>
      </c>
      <c r="F4530" s="13" t="s">
        <v>24</v>
      </c>
      <c r="G4530" s="14">
        <v>1653050817746</v>
      </c>
      <c r="H4530" s="55">
        <v>0.36586805555555602</v>
      </c>
      <c r="I4530" s="33">
        <v>44891.365868055596</v>
      </c>
      <c r="J4530" s="58">
        <v>44891</v>
      </c>
      <c r="K4530" s="13" t="s">
        <v>263</v>
      </c>
      <c r="L4530" s="13" t="s">
        <v>69</v>
      </c>
      <c r="M4530" s="13" t="s">
        <v>101</v>
      </c>
      <c r="N4530" s="13" t="s">
        <v>206</v>
      </c>
      <c r="O4530" s="33">
        <v>44891.452210648102</v>
      </c>
      <c r="P4530" s="58">
        <v>44891</v>
      </c>
      <c r="Q4530" s="33" t="s">
        <v>237</v>
      </c>
      <c r="R4530" s="14">
        <v>818</v>
      </c>
      <c r="S4530" s="13" t="s">
        <v>208</v>
      </c>
      <c r="T4530" s="13" t="s">
        <v>209</v>
      </c>
      <c r="U4530" s="33">
        <f t="shared" ca="1" si="840"/>
        <v>45744.56914039352</v>
      </c>
      <c r="V4530" s="13" t="str">
        <f t="shared" si="841"/>
        <v>Mumbai</v>
      </c>
      <c r="W4530" s="13" t="str">
        <f t="shared" si="842"/>
        <v>DOMI</v>
      </c>
      <c r="X4530" s="13">
        <f t="shared" si="843"/>
        <v>8</v>
      </c>
      <c r="Y4530" s="13" t="str">
        <f>IFERROR(VLOOKUP(C4530,ReceivingTeam[],2,FALSE),"HelpDesk")</f>
        <v>Branch office</v>
      </c>
      <c r="Z4530" s="67">
        <f t="shared" si="844"/>
        <v>44891.916666666664</v>
      </c>
      <c r="AA4530" s="68">
        <f t="shared" si="845"/>
        <v>44891</v>
      </c>
      <c r="AB4530" s="69" t="b">
        <f t="shared" si="846"/>
        <v>1</v>
      </c>
      <c r="AC4530" s="70">
        <f t="shared" si="847"/>
        <v>0.5</v>
      </c>
      <c r="AD4530" s="67">
        <f t="shared" si="848"/>
        <v>44891.916666666664</v>
      </c>
      <c r="AE4530" s="67">
        <f>VLOOKUP(V4530,'Branch Wise Work Timelines'!C:G,3,FALSE)+AA4530</f>
        <v>44891.416666666664</v>
      </c>
      <c r="AF4530" s="67">
        <f>IF(V4530="Bangalore",VLOOKUP(V4530,'Branch Wise Work Timelines'!C:G,4,FALSE)+AA4530+1,IF(V4530="Mumbai",VLOOKUP(V4530,'Branch Wise Work Timelines'!C:G,4,FALSE)+AA4530+1,VLOOKUP(V4530,'Branch Wise Work Timelines'!C:G,4,FALSE)+AA4530))</f>
        <v>44892.25</v>
      </c>
      <c r="AG4530" s="67">
        <f>WORKDAY.INTL(AA4530,1,11)+VLOOKUP(V4530,'Branch Wise Work Timelines'!C:G,3,FALSE)</f>
        <v>44893.416666666664</v>
      </c>
      <c r="AH4530" s="69" t="str">
        <f t="shared" si="849"/>
        <v>Met</v>
      </c>
      <c r="AI4530" s="69">
        <f t="shared" ca="1" si="850"/>
        <v>20464</v>
      </c>
      <c r="AJ4530" s="69" t="str">
        <f ca="1">IF(AI4530&lt;0,"0-12",IFERROR(VLOOKUP(AI4530,Breakup[],2,FALSE),"&gt;24"))</f>
        <v>&gt;24</v>
      </c>
      <c r="AK4530" s="69" t="str">
        <f>VLOOKUP(V4530,Master!B:D,3,FALSE)</f>
        <v>East</v>
      </c>
      <c r="AL4530" s="69" t="str">
        <f t="shared" si="851"/>
        <v>Mumbai</v>
      </c>
    </row>
    <row r="4531" spans="1:38">
      <c r="A4531" s="14" t="s">
        <v>9391</v>
      </c>
      <c r="B4531" s="54">
        <v>44701.731438460702</v>
      </c>
      <c r="C4531" s="13" t="s">
        <v>122</v>
      </c>
      <c r="D4531" s="13">
        <v>1447</v>
      </c>
      <c r="E4531" s="13" t="s">
        <v>9392</v>
      </c>
      <c r="F4531" s="13" t="s">
        <v>24</v>
      </c>
      <c r="G4531" s="14">
        <v>1653048497717</v>
      </c>
      <c r="H4531" s="55">
        <v>0.61795138888888901</v>
      </c>
      <c r="I4531" s="33">
        <v>44891.6179513889</v>
      </c>
      <c r="J4531" s="58">
        <v>44891</v>
      </c>
      <c r="K4531" s="13" t="s">
        <v>263</v>
      </c>
      <c r="L4531" s="13" t="s">
        <v>69</v>
      </c>
      <c r="M4531" s="13" t="s">
        <v>101</v>
      </c>
      <c r="N4531" s="13" t="s">
        <v>206</v>
      </c>
      <c r="O4531" s="33">
        <v>44891.420520833301</v>
      </c>
      <c r="P4531" s="58">
        <v>44891</v>
      </c>
      <c r="Q4531" s="33" t="s">
        <v>237</v>
      </c>
      <c r="R4531" s="14">
        <v>646</v>
      </c>
      <c r="S4531" s="13" t="s">
        <v>208</v>
      </c>
      <c r="T4531" s="13" t="s">
        <v>209</v>
      </c>
      <c r="U4531" s="33">
        <f t="shared" ca="1" si="840"/>
        <v>45744.56914039352</v>
      </c>
      <c r="V4531" s="13" t="str">
        <f t="shared" si="841"/>
        <v>Mumbai</v>
      </c>
      <c r="W4531" s="13" t="str">
        <f t="shared" si="842"/>
        <v>DOMI</v>
      </c>
      <c r="X4531" s="13">
        <f t="shared" si="843"/>
        <v>14</v>
      </c>
      <c r="Y4531" s="13" t="str">
        <f>IFERROR(VLOOKUP(C4531,ReceivingTeam[],2,FALSE),"HelpDesk")</f>
        <v>Branch office</v>
      </c>
      <c r="Z4531" s="67">
        <f t="shared" si="844"/>
        <v>44892.1179513889</v>
      </c>
      <c r="AA4531" s="68">
        <f t="shared" si="845"/>
        <v>44891</v>
      </c>
      <c r="AB4531" s="69" t="b">
        <f t="shared" si="846"/>
        <v>1</v>
      </c>
      <c r="AC4531" s="70">
        <f t="shared" si="847"/>
        <v>0.5</v>
      </c>
      <c r="AD4531" s="67">
        <f t="shared" si="848"/>
        <v>44892.1179513889</v>
      </c>
      <c r="AE4531" s="67">
        <f>VLOOKUP(V4531,'Branch Wise Work Timelines'!C:G,3,FALSE)+AA4531</f>
        <v>44891.416666666664</v>
      </c>
      <c r="AF4531" s="67">
        <f>IF(V4531="Bangalore",VLOOKUP(V4531,'Branch Wise Work Timelines'!C:G,4,FALSE)+AA4531+1,IF(V4531="Mumbai",VLOOKUP(V4531,'Branch Wise Work Timelines'!C:G,4,FALSE)+AA4531+1,VLOOKUP(V4531,'Branch Wise Work Timelines'!C:G,4,FALSE)+AA4531))</f>
        <v>44892.25</v>
      </c>
      <c r="AG4531" s="67">
        <f>WORKDAY.INTL(AA4531,1,11)+VLOOKUP(V4531,'Branch Wise Work Timelines'!C:G,3,FALSE)</f>
        <v>44893.416666666664</v>
      </c>
      <c r="AH4531" s="69" t="str">
        <f t="shared" si="849"/>
        <v>Met</v>
      </c>
      <c r="AI4531" s="69">
        <f t="shared" ca="1" si="850"/>
        <v>20459</v>
      </c>
      <c r="AJ4531" s="69" t="str">
        <f ca="1">IF(AI4531&lt;0,"0-12",IFERROR(VLOOKUP(AI4531,Breakup[],2,FALSE),"&gt;24"))</f>
        <v>&gt;24</v>
      </c>
      <c r="AK4531" s="69" t="str">
        <f>VLOOKUP(V4531,Master!B:D,3,FALSE)</f>
        <v>East</v>
      </c>
      <c r="AL4531" s="69" t="str">
        <f t="shared" si="851"/>
        <v>Mumbai</v>
      </c>
    </row>
    <row r="4532" spans="1:38">
      <c r="A4532" s="14" t="s">
        <v>9393</v>
      </c>
      <c r="B4532" s="54">
        <v>44701.7583568634</v>
      </c>
      <c r="C4532" s="13" t="s">
        <v>450</v>
      </c>
      <c r="D4532" s="13">
        <v>1535</v>
      </c>
      <c r="E4532" s="13" t="s">
        <v>9394</v>
      </c>
      <c r="F4532" s="13" t="s">
        <v>24</v>
      </c>
      <c r="G4532" s="14">
        <v>1653054191776</v>
      </c>
      <c r="H4532" s="55">
        <v>0.16341435185185199</v>
      </c>
      <c r="I4532" s="33">
        <v>44887.163414351897</v>
      </c>
      <c r="J4532" s="58">
        <v>44887</v>
      </c>
      <c r="K4532" s="13" t="s">
        <v>452</v>
      </c>
      <c r="L4532" s="13" t="s">
        <v>36</v>
      </c>
      <c r="M4532" s="13" t="s">
        <v>450</v>
      </c>
      <c r="N4532" s="13" t="s">
        <v>206</v>
      </c>
      <c r="O4532" s="33" t="s">
        <v>38</v>
      </c>
      <c r="P4532" s="58" t="s">
        <v>38</v>
      </c>
      <c r="Q4532" s="33" t="s">
        <v>207</v>
      </c>
      <c r="R4532" s="14" t="s">
        <v>38</v>
      </c>
      <c r="S4532" s="13" t="s">
        <v>216</v>
      </c>
      <c r="T4532" s="13" t="s">
        <v>217</v>
      </c>
      <c r="U4532" s="33">
        <f t="shared" ca="1" si="840"/>
        <v>45744.56914039352</v>
      </c>
      <c r="V4532" s="13" t="str">
        <f t="shared" si="841"/>
        <v>Chennai</v>
      </c>
      <c r="W4532" s="13" t="str">
        <f t="shared" si="842"/>
        <v>DOMI</v>
      </c>
      <c r="X4532" s="13">
        <f t="shared" si="843"/>
        <v>3</v>
      </c>
      <c r="Y4532" s="13" t="str">
        <f>IFERROR(VLOOKUP(C4532,ReceivingTeam[],2,FALSE),"HelpDesk")</f>
        <v>HelpDesk</v>
      </c>
      <c r="Z4532" s="67">
        <f t="shared" si="844"/>
        <v>44888.562499999993</v>
      </c>
      <c r="AA4532" s="68">
        <f t="shared" si="845"/>
        <v>44887</v>
      </c>
      <c r="AB4532" s="69" t="b">
        <f t="shared" si="846"/>
        <v>1</v>
      </c>
      <c r="AC4532" s="70">
        <f t="shared" si="847"/>
        <v>0.5</v>
      </c>
      <c r="AD4532" s="67">
        <f t="shared" si="848"/>
        <v>44888.562499999993</v>
      </c>
      <c r="AE4532" s="67">
        <f>VLOOKUP(V4532,'Branch Wise Work Timelines'!C:G,3,FALSE)+AA4532</f>
        <v>44887.416666666664</v>
      </c>
      <c r="AF4532" s="67">
        <f>IF(V4532="Bangalore",VLOOKUP(V4532,'Branch Wise Work Timelines'!C:G,4,FALSE)+AA4532+1,IF(V4532="Mumbai",VLOOKUP(V4532,'Branch Wise Work Timelines'!C:G,4,FALSE)+AA4532+1,VLOOKUP(V4532,'Branch Wise Work Timelines'!C:G,4,FALSE)+AA4532))</f>
        <v>44887.770833333336</v>
      </c>
      <c r="AG4532" s="67">
        <f>WORKDAY.INTL(AA4532,1,11)+VLOOKUP(V4532,'Branch Wise Work Timelines'!C:G,3,FALSE)</f>
        <v>44888.416666666664</v>
      </c>
      <c r="AH4532" s="69" t="str">
        <f t="shared" ca="1" si="849"/>
        <v>Out of TAT</v>
      </c>
      <c r="AI4532" s="69">
        <f t="shared" ca="1" si="850"/>
        <v>20545</v>
      </c>
      <c r="AJ4532" s="69" t="str">
        <f ca="1">IF(AI4532&lt;0,"0-12",IFERROR(VLOOKUP(AI4532,Breakup[],2,FALSE),"&gt;24"))</f>
        <v>&gt;24</v>
      </c>
      <c r="AK4532" s="69" t="str">
        <f>VLOOKUP(V4532,Master!B:D,3,FALSE)</f>
        <v>South</v>
      </c>
      <c r="AL4532" s="69" t="str">
        <f t="shared" si="851"/>
        <v>Chennai</v>
      </c>
    </row>
    <row r="4533" spans="1:38">
      <c r="A4533" s="14" t="s">
        <v>9395</v>
      </c>
      <c r="B4533" s="54">
        <v>44701.789578321797</v>
      </c>
      <c r="C4533" s="13" t="s">
        <v>113</v>
      </c>
      <c r="D4533" s="13">
        <v>1402</v>
      </c>
      <c r="E4533" s="13" t="s">
        <v>9396</v>
      </c>
      <c r="F4533" s="13" t="s">
        <v>24</v>
      </c>
      <c r="G4533" s="14">
        <v>1653053649172</v>
      </c>
      <c r="H4533" s="55">
        <v>0.52254629629629601</v>
      </c>
      <c r="I4533" s="33">
        <v>44891.522546296299</v>
      </c>
      <c r="J4533" s="58">
        <v>44891</v>
      </c>
      <c r="K4533" s="13" t="s">
        <v>263</v>
      </c>
      <c r="L4533" s="13" t="s">
        <v>69</v>
      </c>
      <c r="M4533" s="13" t="s">
        <v>101</v>
      </c>
      <c r="N4533" s="13" t="s">
        <v>206</v>
      </c>
      <c r="O4533" s="33">
        <v>44891.475266203699</v>
      </c>
      <c r="P4533" s="58">
        <v>44891</v>
      </c>
      <c r="Q4533" s="33" t="s">
        <v>237</v>
      </c>
      <c r="R4533" s="14">
        <v>341</v>
      </c>
      <c r="S4533" s="13" t="s">
        <v>208</v>
      </c>
      <c r="T4533" s="13" t="s">
        <v>209</v>
      </c>
      <c r="U4533" s="33">
        <f t="shared" ca="1" si="840"/>
        <v>45744.56914039352</v>
      </c>
      <c r="V4533" s="13" t="str">
        <f t="shared" si="841"/>
        <v>Mumbai</v>
      </c>
      <c r="W4533" s="13" t="str">
        <f t="shared" si="842"/>
        <v>DOMI</v>
      </c>
      <c r="X4533" s="13">
        <f t="shared" si="843"/>
        <v>12</v>
      </c>
      <c r="Y4533" s="13" t="str">
        <f>IFERROR(VLOOKUP(C4533,ReceivingTeam[],2,FALSE),"HelpDesk")</f>
        <v>Branch office</v>
      </c>
      <c r="Z4533" s="67">
        <f t="shared" si="844"/>
        <v>44892.022546296299</v>
      </c>
      <c r="AA4533" s="68">
        <f t="shared" si="845"/>
        <v>44891</v>
      </c>
      <c r="AB4533" s="69" t="b">
        <f t="shared" si="846"/>
        <v>1</v>
      </c>
      <c r="AC4533" s="70">
        <f t="shared" si="847"/>
        <v>0.5</v>
      </c>
      <c r="AD4533" s="67">
        <f t="shared" si="848"/>
        <v>44892.022546296299</v>
      </c>
      <c r="AE4533" s="67">
        <f>VLOOKUP(V4533,'Branch Wise Work Timelines'!C:G,3,FALSE)+AA4533</f>
        <v>44891.416666666664</v>
      </c>
      <c r="AF4533" s="67">
        <f>IF(V4533="Bangalore",VLOOKUP(V4533,'Branch Wise Work Timelines'!C:G,4,FALSE)+AA4533+1,IF(V4533="Mumbai",VLOOKUP(V4533,'Branch Wise Work Timelines'!C:G,4,FALSE)+AA4533+1,VLOOKUP(V4533,'Branch Wise Work Timelines'!C:G,4,FALSE)+AA4533))</f>
        <v>44892.25</v>
      </c>
      <c r="AG4533" s="67">
        <f>WORKDAY.INTL(AA4533,1,11)+VLOOKUP(V4533,'Branch Wise Work Timelines'!C:G,3,FALSE)</f>
        <v>44893.416666666664</v>
      </c>
      <c r="AH4533" s="69" t="str">
        <f t="shared" si="849"/>
        <v>Met</v>
      </c>
      <c r="AI4533" s="69">
        <f t="shared" ca="1" si="850"/>
        <v>20462</v>
      </c>
      <c r="AJ4533" s="69" t="str">
        <f ca="1">IF(AI4533&lt;0,"0-12",IFERROR(VLOOKUP(AI4533,Breakup[],2,FALSE),"&gt;24"))</f>
        <v>&gt;24</v>
      </c>
      <c r="AK4533" s="69" t="str">
        <f>VLOOKUP(V4533,Master!B:D,3,FALSE)</f>
        <v>East</v>
      </c>
      <c r="AL4533" s="69" t="str">
        <f t="shared" si="851"/>
        <v>Mumbai</v>
      </c>
    </row>
    <row r="4534" spans="1:38">
      <c r="A4534" s="14" t="s">
        <v>9397</v>
      </c>
      <c r="B4534" s="54">
        <v>44701.794496412003</v>
      </c>
      <c r="C4534" s="13" t="s">
        <v>113</v>
      </c>
      <c r="D4534" s="13">
        <v>1249</v>
      </c>
      <c r="E4534" s="13" t="s">
        <v>9398</v>
      </c>
      <c r="F4534" s="13" t="s">
        <v>24</v>
      </c>
      <c r="G4534" s="14">
        <v>1653054611210</v>
      </c>
      <c r="H4534" s="55">
        <v>0.43787037037037002</v>
      </c>
      <c r="I4534" s="33">
        <v>44883.437870370399</v>
      </c>
      <c r="J4534" s="58">
        <v>44883</v>
      </c>
      <c r="K4534" s="13" t="s">
        <v>263</v>
      </c>
      <c r="L4534" s="13" t="s">
        <v>69</v>
      </c>
      <c r="M4534" s="13" t="s">
        <v>101</v>
      </c>
      <c r="N4534" s="13" t="s">
        <v>206</v>
      </c>
      <c r="O4534" s="33" t="s">
        <v>38</v>
      </c>
      <c r="P4534" s="58" t="s">
        <v>38</v>
      </c>
      <c r="Q4534" s="33" t="s">
        <v>207</v>
      </c>
      <c r="R4534" s="14" t="s">
        <v>38</v>
      </c>
      <c r="S4534" s="13" t="s">
        <v>208</v>
      </c>
      <c r="T4534" s="13" t="s">
        <v>209</v>
      </c>
      <c r="U4534" s="33">
        <f t="shared" ca="1" si="840"/>
        <v>45744.56914039352</v>
      </c>
      <c r="V4534" s="13" t="str">
        <f t="shared" si="841"/>
        <v>Mumbai</v>
      </c>
      <c r="W4534" s="13" t="str">
        <f t="shared" si="842"/>
        <v>DOMI</v>
      </c>
      <c r="X4534" s="13">
        <f t="shared" si="843"/>
        <v>10</v>
      </c>
      <c r="Y4534" s="13" t="str">
        <f>IFERROR(VLOOKUP(C4534,ReceivingTeam[],2,FALSE),"HelpDesk")</f>
        <v>Branch office</v>
      </c>
      <c r="Z4534" s="67">
        <f t="shared" si="844"/>
        <v>44883.937870370399</v>
      </c>
      <c r="AA4534" s="68">
        <f t="shared" si="845"/>
        <v>44883</v>
      </c>
      <c r="AB4534" s="69" t="b">
        <f t="shared" si="846"/>
        <v>1</v>
      </c>
      <c r="AC4534" s="70">
        <f t="shared" si="847"/>
        <v>0.5</v>
      </c>
      <c r="AD4534" s="67">
        <f t="shared" si="848"/>
        <v>44883.937870370399</v>
      </c>
      <c r="AE4534" s="67">
        <f>VLOOKUP(V4534,'Branch Wise Work Timelines'!C:G,3,FALSE)+AA4534</f>
        <v>44883.416666666664</v>
      </c>
      <c r="AF4534" s="67">
        <f>IF(V4534="Bangalore",VLOOKUP(V4534,'Branch Wise Work Timelines'!C:G,4,FALSE)+AA4534+1,IF(V4534="Mumbai",VLOOKUP(V4534,'Branch Wise Work Timelines'!C:G,4,FALSE)+AA4534+1,VLOOKUP(V4534,'Branch Wise Work Timelines'!C:G,4,FALSE)+AA4534))</f>
        <v>44884.25</v>
      </c>
      <c r="AG4534" s="67">
        <f>WORKDAY.INTL(AA4534,1,11)+VLOOKUP(V4534,'Branch Wise Work Timelines'!C:G,3,FALSE)</f>
        <v>44884.416666666664</v>
      </c>
      <c r="AH4534" s="69" t="str">
        <f t="shared" ca="1" si="849"/>
        <v>Out of TAT</v>
      </c>
      <c r="AI4534" s="69">
        <f t="shared" ca="1" si="850"/>
        <v>20656</v>
      </c>
      <c r="AJ4534" s="69" t="str">
        <f ca="1">IF(AI4534&lt;0,"0-12",IFERROR(VLOOKUP(AI4534,Breakup[],2,FALSE),"&gt;24"))</f>
        <v>&gt;24</v>
      </c>
      <c r="AK4534" s="69" t="str">
        <f>VLOOKUP(V4534,Master!B:D,3,FALSE)</f>
        <v>East</v>
      </c>
      <c r="AL4534" s="69" t="str">
        <f t="shared" si="851"/>
        <v>Mumbai</v>
      </c>
    </row>
    <row r="4535" spans="1:38">
      <c r="A4535" s="14" t="s">
        <v>9399</v>
      </c>
      <c r="B4535" s="54">
        <v>44701.688554664397</v>
      </c>
      <c r="C4535" s="13" t="s">
        <v>122</v>
      </c>
      <c r="D4535" s="13">
        <v>526</v>
      </c>
      <c r="E4535" s="13" t="s">
        <v>9400</v>
      </c>
      <c r="F4535" s="13" t="s">
        <v>24</v>
      </c>
      <c r="G4535" s="14">
        <v>1653057395341</v>
      </c>
      <c r="H4535" s="55">
        <v>0.93166666666666698</v>
      </c>
      <c r="I4535" s="33">
        <v>44888.9316666667</v>
      </c>
      <c r="J4535" s="58">
        <v>44888</v>
      </c>
      <c r="K4535" s="13" t="s">
        <v>263</v>
      </c>
      <c r="L4535" s="13" t="s">
        <v>69</v>
      </c>
      <c r="M4535" s="13" t="s">
        <v>101</v>
      </c>
      <c r="N4535" s="13" t="s">
        <v>206</v>
      </c>
      <c r="O4535" s="33" t="s">
        <v>38</v>
      </c>
      <c r="P4535" s="58" t="s">
        <v>38</v>
      </c>
      <c r="Q4535" s="33" t="s">
        <v>207</v>
      </c>
      <c r="R4535" s="14" t="s">
        <v>38</v>
      </c>
      <c r="S4535" s="13" t="s">
        <v>208</v>
      </c>
      <c r="T4535" s="13" t="s">
        <v>209</v>
      </c>
      <c r="U4535" s="33">
        <f t="shared" ca="1" si="840"/>
        <v>45744.56914039352</v>
      </c>
      <c r="V4535" s="13" t="str">
        <f t="shared" si="841"/>
        <v>Mumbai</v>
      </c>
      <c r="W4535" s="13" t="str">
        <f t="shared" si="842"/>
        <v>DOMI</v>
      </c>
      <c r="X4535" s="13">
        <f t="shared" si="843"/>
        <v>22</v>
      </c>
      <c r="Y4535" s="13" t="str">
        <f>IFERROR(VLOOKUP(C4535,ReceivingTeam[],2,FALSE),"HelpDesk")</f>
        <v>Branch office</v>
      </c>
      <c r="Z4535" s="67">
        <f t="shared" si="844"/>
        <v>44889.598333333364</v>
      </c>
      <c r="AA4535" s="68">
        <f t="shared" si="845"/>
        <v>44888</v>
      </c>
      <c r="AB4535" s="69" t="b">
        <f t="shared" si="846"/>
        <v>1</v>
      </c>
      <c r="AC4535" s="70">
        <f t="shared" si="847"/>
        <v>0.5</v>
      </c>
      <c r="AD4535" s="67">
        <f t="shared" si="848"/>
        <v>44889.598333333364</v>
      </c>
      <c r="AE4535" s="67">
        <f>VLOOKUP(V4535,'Branch Wise Work Timelines'!C:G,3,FALSE)+AA4535</f>
        <v>44888.416666666664</v>
      </c>
      <c r="AF4535" s="67">
        <f>IF(V4535="Bangalore",VLOOKUP(V4535,'Branch Wise Work Timelines'!C:G,4,FALSE)+AA4535+1,IF(V4535="Mumbai",VLOOKUP(V4535,'Branch Wise Work Timelines'!C:G,4,FALSE)+AA4535+1,VLOOKUP(V4535,'Branch Wise Work Timelines'!C:G,4,FALSE)+AA4535))</f>
        <v>44889.25</v>
      </c>
      <c r="AG4535" s="67">
        <f>WORKDAY.INTL(AA4535,1,11)+VLOOKUP(V4535,'Branch Wise Work Timelines'!C:G,3,FALSE)</f>
        <v>44889.416666666664</v>
      </c>
      <c r="AH4535" s="69" t="str">
        <f t="shared" ca="1" si="849"/>
        <v>Out of TAT</v>
      </c>
      <c r="AI4535" s="69">
        <f t="shared" ca="1" si="850"/>
        <v>20520</v>
      </c>
      <c r="AJ4535" s="69" t="str">
        <f ca="1">IF(AI4535&lt;0,"0-12",IFERROR(VLOOKUP(AI4535,Breakup[],2,FALSE),"&gt;24"))</f>
        <v>&gt;24</v>
      </c>
      <c r="AK4535" s="69" t="str">
        <f>VLOOKUP(V4535,Master!B:D,3,FALSE)</f>
        <v>East</v>
      </c>
      <c r="AL4535" s="69" t="str">
        <f t="shared" si="851"/>
        <v>Mumbai</v>
      </c>
    </row>
    <row r="4536" spans="1:38">
      <c r="A4536" s="14" t="s">
        <v>9401</v>
      </c>
      <c r="B4536" s="54">
        <v>44701.712536574101</v>
      </c>
      <c r="C4536" s="13" t="s">
        <v>114</v>
      </c>
      <c r="D4536" s="13">
        <v>1859</v>
      </c>
      <c r="E4536" s="13" t="s">
        <v>9402</v>
      </c>
      <c r="F4536" s="13" t="s">
        <v>24</v>
      </c>
      <c r="G4536" s="14">
        <v>1653054611210</v>
      </c>
      <c r="H4536" s="55">
        <v>0.34726851851851898</v>
      </c>
      <c r="I4536" s="33">
        <v>44884.347268518497</v>
      </c>
      <c r="J4536" s="58">
        <v>44884</v>
      </c>
      <c r="K4536" s="13" t="s">
        <v>263</v>
      </c>
      <c r="L4536" s="13" t="s">
        <v>69</v>
      </c>
      <c r="M4536" s="13" t="s">
        <v>101</v>
      </c>
      <c r="N4536" s="13" t="s">
        <v>206</v>
      </c>
      <c r="O4536" s="33" t="s">
        <v>38</v>
      </c>
      <c r="P4536" s="58" t="s">
        <v>38</v>
      </c>
      <c r="Q4536" s="33" t="s">
        <v>207</v>
      </c>
      <c r="R4536" s="14" t="s">
        <v>38</v>
      </c>
      <c r="S4536" s="13" t="s">
        <v>208</v>
      </c>
      <c r="T4536" s="13" t="s">
        <v>209</v>
      </c>
      <c r="U4536" s="33">
        <f t="shared" ca="1" si="840"/>
        <v>45744.56914039352</v>
      </c>
      <c r="V4536" s="13" t="str">
        <f t="shared" si="841"/>
        <v>Mumbai</v>
      </c>
      <c r="W4536" s="13" t="str">
        <f t="shared" si="842"/>
        <v>DOMI</v>
      </c>
      <c r="X4536" s="13">
        <f t="shared" si="843"/>
        <v>8</v>
      </c>
      <c r="Y4536" s="13" t="str">
        <f>IFERROR(VLOOKUP(C4536,ReceivingTeam[],2,FALSE),"HelpDesk")</f>
        <v>Branch office</v>
      </c>
      <c r="Z4536" s="67">
        <f t="shared" si="844"/>
        <v>44884.916666666664</v>
      </c>
      <c r="AA4536" s="68">
        <f t="shared" si="845"/>
        <v>44884</v>
      </c>
      <c r="AB4536" s="69" t="b">
        <f t="shared" si="846"/>
        <v>1</v>
      </c>
      <c r="AC4536" s="70">
        <f t="shared" si="847"/>
        <v>0.5</v>
      </c>
      <c r="AD4536" s="67">
        <f t="shared" si="848"/>
        <v>44884.916666666664</v>
      </c>
      <c r="AE4536" s="67">
        <f>VLOOKUP(V4536,'Branch Wise Work Timelines'!C:G,3,FALSE)+AA4536</f>
        <v>44884.416666666664</v>
      </c>
      <c r="AF4536" s="67">
        <f>IF(V4536="Bangalore",VLOOKUP(V4536,'Branch Wise Work Timelines'!C:G,4,FALSE)+AA4536+1,IF(V4536="Mumbai",VLOOKUP(V4536,'Branch Wise Work Timelines'!C:G,4,FALSE)+AA4536+1,VLOOKUP(V4536,'Branch Wise Work Timelines'!C:G,4,FALSE)+AA4536))</f>
        <v>44885.25</v>
      </c>
      <c r="AG4536" s="67">
        <f>WORKDAY.INTL(AA4536,1,11)+VLOOKUP(V4536,'Branch Wise Work Timelines'!C:G,3,FALSE)</f>
        <v>44886.416666666664</v>
      </c>
      <c r="AH4536" s="69" t="str">
        <f t="shared" ca="1" si="849"/>
        <v>Out of TAT</v>
      </c>
      <c r="AI4536" s="69">
        <f t="shared" ca="1" si="850"/>
        <v>20632</v>
      </c>
      <c r="AJ4536" s="69" t="str">
        <f ca="1">IF(AI4536&lt;0,"0-12",IFERROR(VLOOKUP(AI4536,Breakup[],2,FALSE),"&gt;24"))</f>
        <v>&gt;24</v>
      </c>
      <c r="AK4536" s="69" t="str">
        <f>VLOOKUP(V4536,Master!B:D,3,FALSE)</f>
        <v>East</v>
      </c>
      <c r="AL4536" s="69" t="str">
        <f t="shared" si="851"/>
        <v>Mumbai</v>
      </c>
    </row>
    <row r="4537" spans="1:38">
      <c r="A4537" s="14" t="s">
        <v>9403</v>
      </c>
      <c r="B4537" s="54">
        <v>44701.713344942102</v>
      </c>
      <c r="C4537" s="13" t="s">
        <v>261</v>
      </c>
      <c r="D4537" s="13">
        <v>167</v>
      </c>
      <c r="E4537" s="13" t="s">
        <v>9404</v>
      </c>
      <c r="F4537" s="13" t="s">
        <v>24</v>
      </c>
      <c r="G4537" s="14">
        <v>1653054611210</v>
      </c>
      <c r="H4537" s="55">
        <v>0.61119212962962999</v>
      </c>
      <c r="I4537" s="33">
        <v>44886.611192129603</v>
      </c>
      <c r="J4537" s="58">
        <v>44886</v>
      </c>
      <c r="K4537" s="13" t="s">
        <v>263</v>
      </c>
      <c r="L4537" s="13" t="s">
        <v>69</v>
      </c>
      <c r="M4537" s="13" t="s">
        <v>101</v>
      </c>
      <c r="N4537" s="13" t="s">
        <v>206</v>
      </c>
      <c r="O4537" s="33" t="s">
        <v>38</v>
      </c>
      <c r="P4537" s="58" t="s">
        <v>38</v>
      </c>
      <c r="Q4537" s="33" t="s">
        <v>207</v>
      </c>
      <c r="R4537" s="14" t="s">
        <v>38</v>
      </c>
      <c r="S4537" s="13" t="s">
        <v>208</v>
      </c>
      <c r="T4537" s="13" t="s">
        <v>209</v>
      </c>
      <c r="U4537" s="33">
        <f t="shared" ca="1" si="840"/>
        <v>45744.56914039352</v>
      </c>
      <c r="V4537" s="13" t="str">
        <f t="shared" si="841"/>
        <v>Mumbai</v>
      </c>
      <c r="W4537" s="13" t="str">
        <f t="shared" si="842"/>
        <v>DOMI</v>
      </c>
      <c r="X4537" s="13">
        <f t="shared" si="843"/>
        <v>14</v>
      </c>
      <c r="Y4537" s="13" t="str">
        <f>IFERROR(VLOOKUP(C4537,ReceivingTeam[],2,FALSE),"HelpDesk")</f>
        <v>HelpDesk</v>
      </c>
      <c r="Z4537" s="67">
        <f t="shared" si="844"/>
        <v>44887.111192129603</v>
      </c>
      <c r="AA4537" s="68">
        <f t="shared" si="845"/>
        <v>44886</v>
      </c>
      <c r="AB4537" s="69" t="b">
        <f t="shared" si="846"/>
        <v>1</v>
      </c>
      <c r="AC4537" s="70">
        <f t="shared" si="847"/>
        <v>0.5</v>
      </c>
      <c r="AD4537" s="67">
        <f t="shared" si="848"/>
        <v>44887.111192129603</v>
      </c>
      <c r="AE4537" s="67">
        <f>VLOOKUP(V4537,'Branch Wise Work Timelines'!C:G,3,FALSE)+AA4537</f>
        <v>44886.416666666664</v>
      </c>
      <c r="AF4537" s="67">
        <f>IF(V4537="Bangalore",VLOOKUP(V4537,'Branch Wise Work Timelines'!C:G,4,FALSE)+AA4537+1,IF(V4537="Mumbai",VLOOKUP(V4537,'Branch Wise Work Timelines'!C:G,4,FALSE)+AA4537+1,VLOOKUP(V4537,'Branch Wise Work Timelines'!C:G,4,FALSE)+AA4537))</f>
        <v>44887.25</v>
      </c>
      <c r="AG4537" s="67">
        <f>WORKDAY.INTL(AA4537,1,11)+VLOOKUP(V4537,'Branch Wise Work Timelines'!C:G,3,FALSE)</f>
        <v>44887.416666666664</v>
      </c>
      <c r="AH4537" s="69" t="str">
        <f t="shared" ca="1" si="849"/>
        <v>Out of TAT</v>
      </c>
      <c r="AI4537" s="69">
        <f t="shared" ca="1" si="850"/>
        <v>20579</v>
      </c>
      <c r="AJ4537" s="69" t="str">
        <f ca="1">IF(AI4537&lt;0,"0-12",IFERROR(VLOOKUP(AI4537,Breakup[],2,FALSE),"&gt;24"))</f>
        <v>&gt;24</v>
      </c>
      <c r="AK4537" s="69" t="str">
        <f>VLOOKUP(V4537,Master!B:D,3,FALSE)</f>
        <v>East</v>
      </c>
      <c r="AL4537" s="69" t="str">
        <f t="shared" si="851"/>
        <v>Mumbai</v>
      </c>
    </row>
    <row r="4538" spans="1:38">
      <c r="A4538" s="14" t="s">
        <v>9405</v>
      </c>
      <c r="B4538" s="54">
        <v>44701.788562349502</v>
      </c>
      <c r="C4538" s="13" t="s">
        <v>113</v>
      </c>
      <c r="D4538" s="13">
        <v>1376</v>
      </c>
      <c r="E4538" s="13" t="s">
        <v>9406</v>
      </c>
      <c r="F4538" s="13" t="s">
        <v>24</v>
      </c>
      <c r="G4538" s="14">
        <v>1653053649172</v>
      </c>
      <c r="H4538" s="55">
        <v>0.47681712962963002</v>
      </c>
      <c r="I4538" s="33">
        <v>44887.476817129602</v>
      </c>
      <c r="J4538" s="58">
        <v>44887</v>
      </c>
      <c r="K4538" s="13" t="s">
        <v>263</v>
      </c>
      <c r="L4538" s="13" t="s">
        <v>69</v>
      </c>
      <c r="M4538" s="13" t="s">
        <v>101</v>
      </c>
      <c r="N4538" s="13" t="s">
        <v>206</v>
      </c>
      <c r="O4538" s="33" t="s">
        <v>38</v>
      </c>
      <c r="P4538" s="58" t="s">
        <v>38</v>
      </c>
      <c r="Q4538" s="33" t="s">
        <v>207</v>
      </c>
      <c r="R4538" s="14" t="s">
        <v>38</v>
      </c>
      <c r="S4538" s="13" t="s">
        <v>208</v>
      </c>
      <c r="T4538" s="13" t="s">
        <v>209</v>
      </c>
      <c r="U4538" s="33">
        <f t="shared" ca="1" si="840"/>
        <v>45744.56914039352</v>
      </c>
      <c r="V4538" s="13" t="str">
        <f t="shared" si="841"/>
        <v>Mumbai</v>
      </c>
      <c r="W4538" s="13" t="str">
        <f t="shared" si="842"/>
        <v>DOMI</v>
      </c>
      <c r="X4538" s="13">
        <f t="shared" si="843"/>
        <v>11</v>
      </c>
      <c r="Y4538" s="13" t="str">
        <f>IFERROR(VLOOKUP(C4538,ReceivingTeam[],2,FALSE),"HelpDesk")</f>
        <v>Branch office</v>
      </c>
      <c r="Z4538" s="67">
        <f t="shared" si="844"/>
        <v>44887.976817129602</v>
      </c>
      <c r="AA4538" s="68">
        <f t="shared" si="845"/>
        <v>44887</v>
      </c>
      <c r="AB4538" s="69" t="b">
        <f t="shared" si="846"/>
        <v>1</v>
      </c>
      <c r="AC4538" s="70">
        <f t="shared" si="847"/>
        <v>0.5</v>
      </c>
      <c r="AD4538" s="67">
        <f t="shared" si="848"/>
        <v>44887.976817129602</v>
      </c>
      <c r="AE4538" s="67">
        <f>VLOOKUP(V4538,'Branch Wise Work Timelines'!C:G,3,FALSE)+AA4538</f>
        <v>44887.416666666664</v>
      </c>
      <c r="AF4538" s="67">
        <f>IF(V4538="Bangalore",VLOOKUP(V4538,'Branch Wise Work Timelines'!C:G,4,FALSE)+AA4538+1,IF(V4538="Mumbai",VLOOKUP(V4538,'Branch Wise Work Timelines'!C:G,4,FALSE)+AA4538+1,VLOOKUP(V4538,'Branch Wise Work Timelines'!C:G,4,FALSE)+AA4538))</f>
        <v>44888.25</v>
      </c>
      <c r="AG4538" s="67">
        <f>WORKDAY.INTL(AA4538,1,11)+VLOOKUP(V4538,'Branch Wise Work Timelines'!C:G,3,FALSE)</f>
        <v>44888.416666666664</v>
      </c>
      <c r="AH4538" s="69" t="str">
        <f t="shared" ca="1" si="849"/>
        <v>Out of TAT</v>
      </c>
      <c r="AI4538" s="69">
        <f t="shared" ca="1" si="850"/>
        <v>20559</v>
      </c>
      <c r="AJ4538" s="69" t="str">
        <f ca="1">IF(AI4538&lt;0,"0-12",IFERROR(VLOOKUP(AI4538,Breakup[],2,FALSE),"&gt;24"))</f>
        <v>&gt;24</v>
      </c>
      <c r="AK4538" s="69" t="str">
        <f>VLOOKUP(V4538,Master!B:D,3,FALSE)</f>
        <v>East</v>
      </c>
      <c r="AL4538" s="69" t="str">
        <f t="shared" si="851"/>
        <v>Mumbai</v>
      </c>
    </row>
    <row r="4539" spans="1:38">
      <c r="A4539" s="14" t="s">
        <v>9407</v>
      </c>
      <c r="B4539" s="54">
        <v>44700.676009027797</v>
      </c>
      <c r="C4539" s="13" t="s">
        <v>6492</v>
      </c>
      <c r="D4539" s="13">
        <v>287</v>
      </c>
      <c r="E4539" s="13" t="s">
        <v>9408</v>
      </c>
      <c r="F4539" s="13" t="s">
        <v>33</v>
      </c>
      <c r="G4539" s="14">
        <v>1653056662937</v>
      </c>
      <c r="H4539" s="55">
        <v>0.88365740740740695</v>
      </c>
      <c r="I4539" s="33">
        <v>44885.883657407401</v>
      </c>
      <c r="J4539" s="58">
        <v>44885</v>
      </c>
      <c r="K4539" s="13" t="s">
        <v>263</v>
      </c>
      <c r="L4539" s="13" t="s">
        <v>69</v>
      </c>
      <c r="M4539" s="13" t="s">
        <v>101</v>
      </c>
      <c r="N4539" s="13" t="s">
        <v>206</v>
      </c>
      <c r="O4539" s="33" t="s">
        <v>38</v>
      </c>
      <c r="P4539" s="58" t="s">
        <v>38</v>
      </c>
      <c r="Q4539" s="33" t="s">
        <v>207</v>
      </c>
      <c r="R4539" s="14" t="s">
        <v>38</v>
      </c>
      <c r="S4539" s="13" t="s">
        <v>208</v>
      </c>
      <c r="T4539" s="13" t="s">
        <v>209</v>
      </c>
      <c r="U4539" s="33">
        <f t="shared" ca="1" si="840"/>
        <v>45744.56914039352</v>
      </c>
      <c r="V4539" s="13" t="str">
        <f t="shared" si="841"/>
        <v>Mumbai</v>
      </c>
      <c r="W4539" s="13" t="str">
        <f t="shared" si="842"/>
        <v>RI</v>
      </c>
      <c r="X4539" s="13">
        <f t="shared" si="843"/>
        <v>21</v>
      </c>
      <c r="Y4539" s="13" t="str">
        <f>IFERROR(VLOOKUP(C4539,ReceivingTeam[],2,FALSE),"HelpDesk")</f>
        <v>HelpDesk</v>
      </c>
      <c r="Z4539" s="67">
        <f t="shared" si="844"/>
        <v>44885.916666666664</v>
      </c>
      <c r="AA4539" s="68">
        <f t="shared" si="845"/>
        <v>44885</v>
      </c>
      <c r="AB4539" s="69" t="b">
        <f t="shared" si="846"/>
        <v>0</v>
      </c>
      <c r="AC4539" s="70">
        <f t="shared" si="847"/>
        <v>0.5</v>
      </c>
      <c r="AD4539" s="67">
        <f t="shared" si="848"/>
        <v>44885.916666666664</v>
      </c>
      <c r="AE4539" s="67">
        <f>VLOOKUP(V4539,'Branch Wise Work Timelines'!C:G,3,FALSE)+AA4539</f>
        <v>44885.416666666664</v>
      </c>
      <c r="AF4539" s="67">
        <f>IF(V4539="Bangalore",VLOOKUP(V4539,'Branch Wise Work Timelines'!C:G,4,FALSE)+AA4539+1,IF(V4539="Mumbai",VLOOKUP(V4539,'Branch Wise Work Timelines'!C:G,4,FALSE)+AA4539+1,VLOOKUP(V4539,'Branch Wise Work Timelines'!C:G,4,FALSE)+AA4539))</f>
        <v>44886.25</v>
      </c>
      <c r="AG4539" s="67">
        <f>WORKDAY.INTL(AA4539,1,11)+VLOOKUP(V4539,'Branch Wise Work Timelines'!C:G,3,FALSE)</f>
        <v>44886.416666666664</v>
      </c>
      <c r="AH4539" s="69" t="str">
        <f t="shared" ca="1" si="849"/>
        <v>Out of TAT</v>
      </c>
      <c r="AI4539" s="69">
        <f t="shared" ca="1" si="850"/>
        <v>20608</v>
      </c>
      <c r="AJ4539" s="69" t="str">
        <f ca="1">IF(AI4539&lt;0,"0-12",IFERROR(VLOOKUP(AI4539,Breakup[],2,FALSE),"&gt;24"))</f>
        <v>&gt;24</v>
      </c>
      <c r="AK4539" s="69" t="str">
        <f>VLOOKUP(V4539,Master!B:D,3,FALSE)</f>
        <v>East</v>
      </c>
      <c r="AL4539" s="69" t="str">
        <f t="shared" si="851"/>
        <v>Mumbai</v>
      </c>
    </row>
    <row r="4540" spans="1:38">
      <c r="A4540" s="14" t="s">
        <v>9409</v>
      </c>
      <c r="B4540" s="54">
        <v>44701.683104201402</v>
      </c>
      <c r="C4540" s="13" t="s">
        <v>986</v>
      </c>
      <c r="D4540" s="13">
        <v>143</v>
      </c>
      <c r="E4540" s="13" t="s">
        <v>9410</v>
      </c>
      <c r="F4540" s="13" t="s">
        <v>33</v>
      </c>
      <c r="G4540" s="14">
        <v>1653046113053</v>
      </c>
      <c r="H4540" s="55">
        <v>0.49354166666666699</v>
      </c>
      <c r="I4540" s="33">
        <v>44888.493541666699</v>
      </c>
      <c r="J4540" s="58">
        <v>44888</v>
      </c>
      <c r="K4540" s="13" t="s">
        <v>213</v>
      </c>
      <c r="L4540" s="13" t="s">
        <v>30</v>
      </c>
      <c r="M4540" s="13" t="s">
        <v>282</v>
      </c>
      <c r="N4540" s="13" t="s">
        <v>206</v>
      </c>
      <c r="O4540" s="33" t="s">
        <v>38</v>
      </c>
      <c r="P4540" s="58" t="s">
        <v>38</v>
      </c>
      <c r="Q4540" s="33" t="s">
        <v>207</v>
      </c>
      <c r="R4540" s="14" t="s">
        <v>38</v>
      </c>
      <c r="S4540" s="13" t="s">
        <v>216</v>
      </c>
      <c r="T4540" s="13" t="s">
        <v>278</v>
      </c>
      <c r="U4540" s="33">
        <f t="shared" ca="1" si="840"/>
        <v>45744.56914039352</v>
      </c>
      <c r="V4540" s="13" t="str">
        <f t="shared" si="841"/>
        <v>Bangalore</v>
      </c>
      <c r="W4540" s="13" t="str">
        <f t="shared" si="842"/>
        <v>RI</v>
      </c>
      <c r="X4540" s="13">
        <f t="shared" si="843"/>
        <v>11</v>
      </c>
      <c r="Y4540" s="13" t="str">
        <f>IFERROR(VLOOKUP(C4540,ReceivingTeam[],2,FALSE),"HelpDesk")</f>
        <v>HelpDesk</v>
      </c>
      <c r="Z4540" s="67">
        <f t="shared" si="844"/>
        <v>44891.806041666699</v>
      </c>
      <c r="AA4540" s="68">
        <f t="shared" si="845"/>
        <v>44888</v>
      </c>
      <c r="AB4540" s="69" t="b">
        <f t="shared" si="846"/>
        <v>1</v>
      </c>
      <c r="AC4540" s="70">
        <f t="shared" si="847"/>
        <v>3</v>
      </c>
      <c r="AD4540" s="67">
        <f t="shared" si="848"/>
        <v>44891.806041666699</v>
      </c>
      <c r="AE4540" s="67">
        <f>VLOOKUP(V4540,'Branch Wise Work Timelines'!C:G,3,FALSE)+AA4540</f>
        <v>44888.416666666664</v>
      </c>
      <c r="AF4540" s="67">
        <f>IF(V4540="Bangalore",VLOOKUP(V4540,'Branch Wise Work Timelines'!C:G,4,FALSE)+AA4540+1,IF(V4540="Mumbai",VLOOKUP(V4540,'Branch Wise Work Timelines'!C:G,4,FALSE)+AA4540+1,VLOOKUP(V4540,'Branch Wise Work Timelines'!C:G,4,FALSE)+AA4540))</f>
        <v>44889.104166666664</v>
      </c>
      <c r="AG4540" s="67">
        <f>WORKDAY.INTL(AA4540,1,11)+VLOOKUP(V4540,'Branch Wise Work Timelines'!C:G,3,FALSE)</f>
        <v>44889.416666666664</v>
      </c>
      <c r="AH4540" s="69" t="str">
        <f t="shared" ca="1" si="849"/>
        <v>Out of TAT</v>
      </c>
      <c r="AI4540" s="69">
        <f t="shared" ca="1" si="850"/>
        <v>20467</v>
      </c>
      <c r="AJ4540" s="69" t="str">
        <f ca="1">IF(AI4540&lt;0,"0-12",IFERROR(VLOOKUP(AI4540,Breakup[],2,FALSE),"&gt;24"))</f>
        <v>&gt;24</v>
      </c>
      <c r="AK4540" s="69" t="str">
        <f>VLOOKUP(V4540,Master!B:D,3,FALSE)</f>
        <v>South</v>
      </c>
      <c r="AL4540" s="69" t="str">
        <f t="shared" si="851"/>
        <v>Bangalore</v>
      </c>
    </row>
    <row r="4541" spans="1:38">
      <c r="A4541" s="14" t="s">
        <v>9411</v>
      </c>
      <c r="B4541" s="54">
        <v>44701.695452002299</v>
      </c>
      <c r="C4541" s="13" t="s">
        <v>404</v>
      </c>
      <c r="D4541" s="13">
        <v>1967</v>
      </c>
      <c r="E4541" s="13" t="s">
        <v>9412</v>
      </c>
      <c r="F4541" s="13" t="s">
        <v>15</v>
      </c>
      <c r="G4541" s="14">
        <v>1653046672988</v>
      </c>
      <c r="H4541" s="55">
        <v>0.39357638888888902</v>
      </c>
      <c r="I4541" s="33">
        <v>44890.393576388902</v>
      </c>
      <c r="J4541" s="58">
        <v>44890</v>
      </c>
      <c r="K4541" s="13" t="s">
        <v>213</v>
      </c>
      <c r="L4541" s="13" t="s">
        <v>30</v>
      </c>
      <c r="M4541" s="13" t="s">
        <v>75</v>
      </c>
      <c r="N4541" s="13" t="s">
        <v>206</v>
      </c>
      <c r="O4541" s="33" t="s">
        <v>38</v>
      </c>
      <c r="P4541" s="58" t="s">
        <v>38</v>
      </c>
      <c r="Q4541" s="33" t="s">
        <v>207</v>
      </c>
      <c r="R4541" s="14" t="s">
        <v>38</v>
      </c>
      <c r="S4541" s="13" t="s">
        <v>208</v>
      </c>
      <c r="T4541" s="13" t="s">
        <v>209</v>
      </c>
      <c r="U4541" s="33">
        <f t="shared" ca="1" si="840"/>
        <v>45744.56914039352</v>
      </c>
      <c r="V4541" s="13" t="str">
        <f t="shared" si="841"/>
        <v>Bangalore</v>
      </c>
      <c r="W4541" s="13" t="str">
        <f t="shared" si="842"/>
        <v>CLS</v>
      </c>
      <c r="X4541" s="13">
        <f t="shared" si="843"/>
        <v>9</v>
      </c>
      <c r="Y4541" s="13" t="str">
        <f>IFERROR(VLOOKUP(C4541,ReceivingTeam[],2,FALSE),"HelpDesk")</f>
        <v>HelpDesk</v>
      </c>
      <c r="Z4541" s="67">
        <f t="shared" si="844"/>
        <v>44890.916666666664</v>
      </c>
      <c r="AA4541" s="68">
        <f t="shared" si="845"/>
        <v>44890</v>
      </c>
      <c r="AB4541" s="69" t="b">
        <f t="shared" si="846"/>
        <v>1</v>
      </c>
      <c r="AC4541" s="70">
        <f t="shared" si="847"/>
        <v>0.5</v>
      </c>
      <c r="AD4541" s="67">
        <f t="shared" si="848"/>
        <v>44890.916666666664</v>
      </c>
      <c r="AE4541" s="67">
        <f>VLOOKUP(V4541,'Branch Wise Work Timelines'!C:G,3,FALSE)+AA4541</f>
        <v>44890.416666666664</v>
      </c>
      <c r="AF4541" s="67">
        <f>IF(V4541="Bangalore",VLOOKUP(V4541,'Branch Wise Work Timelines'!C:G,4,FALSE)+AA4541+1,IF(V4541="Mumbai",VLOOKUP(V4541,'Branch Wise Work Timelines'!C:G,4,FALSE)+AA4541+1,VLOOKUP(V4541,'Branch Wise Work Timelines'!C:G,4,FALSE)+AA4541))</f>
        <v>44891.104166666664</v>
      </c>
      <c r="AG4541" s="67">
        <f>WORKDAY.INTL(AA4541,1,11)+VLOOKUP(V4541,'Branch Wise Work Timelines'!C:G,3,FALSE)</f>
        <v>44891.416666666664</v>
      </c>
      <c r="AH4541" s="69" t="str">
        <f t="shared" ca="1" si="849"/>
        <v>Out of TAT</v>
      </c>
      <c r="AI4541" s="69">
        <f t="shared" ca="1" si="850"/>
        <v>20488</v>
      </c>
      <c r="AJ4541" s="69" t="str">
        <f ca="1">IF(AI4541&lt;0,"0-12",IFERROR(VLOOKUP(AI4541,Breakup[],2,FALSE),"&gt;24"))</f>
        <v>&gt;24</v>
      </c>
      <c r="AK4541" s="69" t="str">
        <f>VLOOKUP(V4541,Master!B:D,3,FALSE)</f>
        <v>South</v>
      </c>
      <c r="AL4541" s="69" t="str">
        <f t="shared" si="851"/>
        <v>Bangalore-CLS</v>
      </c>
    </row>
    <row r="4542" spans="1:38">
      <c r="A4542" s="14" t="s">
        <v>9413</v>
      </c>
      <c r="B4542" s="54">
        <v>44701.939829247698</v>
      </c>
      <c r="C4542" s="13" t="s">
        <v>1232</v>
      </c>
      <c r="D4542" s="13">
        <v>283</v>
      </c>
      <c r="E4542" s="13" t="s">
        <v>9414</v>
      </c>
      <c r="F4542" s="13" t="s">
        <v>33</v>
      </c>
      <c r="G4542" s="14">
        <v>1653069266688</v>
      </c>
      <c r="H4542" s="55">
        <v>0.94299768518518501</v>
      </c>
      <c r="I4542" s="33">
        <v>44890.942997685197</v>
      </c>
      <c r="J4542" s="58">
        <v>44890</v>
      </c>
      <c r="K4542" s="13" t="s">
        <v>213</v>
      </c>
      <c r="L4542" s="13" t="s">
        <v>30</v>
      </c>
      <c r="M4542" s="13" t="s">
        <v>147</v>
      </c>
      <c r="N4542" s="13" t="s">
        <v>206</v>
      </c>
      <c r="O4542" s="33" t="s">
        <v>38</v>
      </c>
      <c r="P4542" s="58" t="s">
        <v>38</v>
      </c>
      <c r="Q4542" s="33" t="s">
        <v>207</v>
      </c>
      <c r="R4542" s="14" t="s">
        <v>38</v>
      </c>
      <c r="S4542" s="13" t="s">
        <v>208</v>
      </c>
      <c r="T4542" s="13" t="s">
        <v>209</v>
      </c>
      <c r="U4542" s="33">
        <f t="shared" ca="1" si="840"/>
        <v>45744.56914039352</v>
      </c>
      <c r="V4542" s="13" t="str">
        <f t="shared" si="841"/>
        <v>Bangalore</v>
      </c>
      <c r="W4542" s="13" t="str">
        <f t="shared" si="842"/>
        <v>RI</v>
      </c>
      <c r="X4542" s="13">
        <f t="shared" si="843"/>
        <v>22</v>
      </c>
      <c r="Y4542" s="13" t="str">
        <f>IFERROR(VLOOKUP(C4542,ReceivingTeam[],2,FALSE),"HelpDesk")</f>
        <v>HelpDesk</v>
      </c>
      <c r="Z4542" s="67">
        <f t="shared" si="844"/>
        <v>44891.755497685197</v>
      </c>
      <c r="AA4542" s="68">
        <f t="shared" si="845"/>
        <v>44890</v>
      </c>
      <c r="AB4542" s="69" t="b">
        <f t="shared" si="846"/>
        <v>1</v>
      </c>
      <c r="AC4542" s="70">
        <f t="shared" si="847"/>
        <v>0.5</v>
      </c>
      <c r="AD4542" s="67">
        <f t="shared" si="848"/>
        <v>44891.755497685197</v>
      </c>
      <c r="AE4542" s="67">
        <f>VLOOKUP(V4542,'Branch Wise Work Timelines'!C:G,3,FALSE)+AA4542</f>
        <v>44890.416666666664</v>
      </c>
      <c r="AF4542" s="67">
        <f>IF(V4542="Bangalore",VLOOKUP(V4542,'Branch Wise Work Timelines'!C:G,4,FALSE)+AA4542+1,IF(V4542="Mumbai",VLOOKUP(V4542,'Branch Wise Work Timelines'!C:G,4,FALSE)+AA4542+1,VLOOKUP(V4542,'Branch Wise Work Timelines'!C:G,4,FALSE)+AA4542))</f>
        <v>44891.104166666664</v>
      </c>
      <c r="AG4542" s="67">
        <f>WORKDAY.INTL(AA4542,1,11)+VLOOKUP(V4542,'Branch Wise Work Timelines'!C:G,3,FALSE)</f>
        <v>44891.416666666664</v>
      </c>
      <c r="AH4542" s="69" t="str">
        <f t="shared" ca="1" si="849"/>
        <v>Out of TAT</v>
      </c>
      <c r="AI4542" s="69">
        <f t="shared" ca="1" si="850"/>
        <v>20468</v>
      </c>
      <c r="AJ4542" s="69" t="str">
        <f ca="1">IF(AI4542&lt;0,"0-12",IFERROR(VLOOKUP(AI4542,Breakup[],2,FALSE),"&gt;24"))</f>
        <v>&gt;24</v>
      </c>
      <c r="AK4542" s="69" t="str">
        <f>VLOOKUP(V4542,Master!B:D,3,FALSE)</f>
        <v>South</v>
      </c>
      <c r="AL4542" s="69" t="str">
        <f t="shared" si="851"/>
        <v>Bangalore</v>
      </c>
    </row>
    <row r="4543" spans="1:38">
      <c r="A4543" s="14" t="s">
        <v>9415</v>
      </c>
      <c r="B4543" s="54">
        <v>44701.862116863398</v>
      </c>
      <c r="C4543" s="13" t="s">
        <v>352</v>
      </c>
      <c r="D4543" s="13">
        <v>655</v>
      </c>
      <c r="E4543" s="13" t="s">
        <v>9416</v>
      </c>
      <c r="F4543" s="13" t="s">
        <v>33</v>
      </c>
      <c r="G4543" s="14">
        <v>1653059936208</v>
      </c>
      <c r="H4543" s="55">
        <v>0.69131944444444404</v>
      </c>
      <c r="I4543" s="33">
        <v>44884.691319444399</v>
      </c>
      <c r="J4543" s="58">
        <v>44884</v>
      </c>
      <c r="K4543" s="13" t="s">
        <v>263</v>
      </c>
      <c r="L4543" s="13" t="s">
        <v>69</v>
      </c>
      <c r="M4543" s="13" t="s">
        <v>101</v>
      </c>
      <c r="N4543" s="13" t="s">
        <v>206</v>
      </c>
      <c r="O4543" s="33" t="s">
        <v>38</v>
      </c>
      <c r="P4543" s="58" t="s">
        <v>38</v>
      </c>
      <c r="Q4543" s="33" t="s">
        <v>207</v>
      </c>
      <c r="R4543" s="14" t="s">
        <v>38</v>
      </c>
      <c r="S4543" s="13" t="s">
        <v>208</v>
      </c>
      <c r="T4543" s="13" t="s">
        <v>209</v>
      </c>
      <c r="U4543" s="33">
        <f t="shared" ca="1" si="840"/>
        <v>45744.56914039352</v>
      </c>
      <c r="V4543" s="13" t="str">
        <f t="shared" si="841"/>
        <v>Mumbai</v>
      </c>
      <c r="W4543" s="13" t="str">
        <f t="shared" si="842"/>
        <v>RI</v>
      </c>
      <c r="X4543" s="13">
        <f t="shared" si="843"/>
        <v>16</v>
      </c>
      <c r="Y4543" s="13" t="str">
        <f>IFERROR(VLOOKUP(C4543,ReceivingTeam[],2,FALSE),"HelpDesk")</f>
        <v>HelpDesk</v>
      </c>
      <c r="Z4543" s="67">
        <f t="shared" si="844"/>
        <v>44885.191319444399</v>
      </c>
      <c r="AA4543" s="68">
        <f t="shared" si="845"/>
        <v>44884</v>
      </c>
      <c r="AB4543" s="69" t="b">
        <f t="shared" si="846"/>
        <v>1</v>
      </c>
      <c r="AC4543" s="70">
        <f t="shared" si="847"/>
        <v>0.5</v>
      </c>
      <c r="AD4543" s="67">
        <f t="shared" si="848"/>
        <v>44885.191319444399</v>
      </c>
      <c r="AE4543" s="67">
        <f>VLOOKUP(V4543,'Branch Wise Work Timelines'!C:G,3,FALSE)+AA4543</f>
        <v>44884.416666666664</v>
      </c>
      <c r="AF4543" s="67">
        <f>IF(V4543="Bangalore",VLOOKUP(V4543,'Branch Wise Work Timelines'!C:G,4,FALSE)+AA4543+1,IF(V4543="Mumbai",VLOOKUP(V4543,'Branch Wise Work Timelines'!C:G,4,FALSE)+AA4543+1,VLOOKUP(V4543,'Branch Wise Work Timelines'!C:G,4,FALSE)+AA4543))</f>
        <v>44885.25</v>
      </c>
      <c r="AG4543" s="67">
        <f>WORKDAY.INTL(AA4543,1,11)+VLOOKUP(V4543,'Branch Wise Work Timelines'!C:G,3,FALSE)</f>
        <v>44886.416666666664</v>
      </c>
      <c r="AH4543" s="69" t="str">
        <f t="shared" ca="1" si="849"/>
        <v>Out of TAT</v>
      </c>
      <c r="AI4543" s="69">
        <f t="shared" ca="1" si="850"/>
        <v>20626</v>
      </c>
      <c r="AJ4543" s="69" t="str">
        <f ca="1">IF(AI4543&lt;0,"0-12",IFERROR(VLOOKUP(AI4543,Breakup[],2,FALSE),"&gt;24"))</f>
        <v>&gt;24</v>
      </c>
      <c r="AK4543" s="69" t="str">
        <f>VLOOKUP(V4543,Master!B:D,3,FALSE)</f>
        <v>East</v>
      </c>
      <c r="AL4543" s="69" t="str">
        <f t="shared" si="851"/>
        <v>Mumbai</v>
      </c>
    </row>
    <row r="4544" spans="1:38">
      <c r="A4544" s="14" t="s">
        <v>9417</v>
      </c>
      <c r="B4544" s="54">
        <v>44701.696683761598</v>
      </c>
      <c r="C4544" s="13" t="s">
        <v>1345</v>
      </c>
      <c r="D4544" s="13">
        <v>712</v>
      </c>
      <c r="E4544" s="13" t="s">
        <v>9418</v>
      </c>
      <c r="F4544" s="13" t="s">
        <v>15</v>
      </c>
      <c r="G4544" s="14">
        <v>1653048302745</v>
      </c>
      <c r="H4544" s="55">
        <v>0.35721064814814801</v>
      </c>
      <c r="I4544" s="33">
        <v>44890.357210648202</v>
      </c>
      <c r="J4544" s="58">
        <v>44890</v>
      </c>
      <c r="K4544" s="13" t="s">
        <v>213</v>
      </c>
      <c r="L4544" s="13" t="s">
        <v>30</v>
      </c>
      <c r="M4544" s="13" t="s">
        <v>75</v>
      </c>
      <c r="N4544" s="13" t="s">
        <v>206</v>
      </c>
      <c r="O4544" s="33" t="s">
        <v>38</v>
      </c>
      <c r="P4544" s="58" t="s">
        <v>38</v>
      </c>
      <c r="Q4544" s="33" t="s">
        <v>207</v>
      </c>
      <c r="R4544" s="14" t="s">
        <v>38</v>
      </c>
      <c r="S4544" s="13" t="s">
        <v>216</v>
      </c>
      <c r="T4544" s="13" t="s">
        <v>217</v>
      </c>
      <c r="U4544" s="33">
        <f t="shared" ca="1" si="840"/>
        <v>45744.56914039352</v>
      </c>
      <c r="V4544" s="13" t="str">
        <f t="shared" si="841"/>
        <v>Bangalore</v>
      </c>
      <c r="W4544" s="13" t="str">
        <f t="shared" si="842"/>
        <v>CLS</v>
      </c>
      <c r="X4544" s="13">
        <f t="shared" si="843"/>
        <v>8</v>
      </c>
      <c r="Y4544" s="13" t="str">
        <f>IFERROR(VLOOKUP(C4544,ReceivingTeam[],2,FALSE),"HelpDesk")</f>
        <v>HelpDesk</v>
      </c>
      <c r="Z4544" s="67">
        <f t="shared" si="844"/>
        <v>44890.916666666664</v>
      </c>
      <c r="AA4544" s="68">
        <f t="shared" si="845"/>
        <v>44890</v>
      </c>
      <c r="AB4544" s="69" t="b">
        <f t="shared" si="846"/>
        <v>1</v>
      </c>
      <c r="AC4544" s="70">
        <f t="shared" si="847"/>
        <v>0.5</v>
      </c>
      <c r="AD4544" s="67">
        <f t="shared" si="848"/>
        <v>44890.916666666664</v>
      </c>
      <c r="AE4544" s="67">
        <f>VLOOKUP(V4544,'Branch Wise Work Timelines'!C:G,3,FALSE)+AA4544</f>
        <v>44890.416666666664</v>
      </c>
      <c r="AF4544" s="67">
        <f>IF(V4544="Bangalore",VLOOKUP(V4544,'Branch Wise Work Timelines'!C:G,4,FALSE)+AA4544+1,IF(V4544="Mumbai",VLOOKUP(V4544,'Branch Wise Work Timelines'!C:G,4,FALSE)+AA4544+1,VLOOKUP(V4544,'Branch Wise Work Timelines'!C:G,4,FALSE)+AA4544))</f>
        <v>44891.104166666664</v>
      </c>
      <c r="AG4544" s="67">
        <f>WORKDAY.INTL(AA4544,1,11)+VLOOKUP(V4544,'Branch Wise Work Timelines'!C:G,3,FALSE)</f>
        <v>44891.416666666664</v>
      </c>
      <c r="AH4544" s="69" t="str">
        <f t="shared" ca="1" si="849"/>
        <v>Out of TAT</v>
      </c>
      <c r="AI4544" s="69">
        <f t="shared" ca="1" si="850"/>
        <v>20488</v>
      </c>
      <c r="AJ4544" s="69" t="str">
        <f ca="1">IF(AI4544&lt;0,"0-12",IFERROR(VLOOKUP(AI4544,Breakup[],2,FALSE),"&gt;24"))</f>
        <v>&gt;24</v>
      </c>
      <c r="AK4544" s="69" t="str">
        <f>VLOOKUP(V4544,Master!B:D,3,FALSE)</f>
        <v>South</v>
      </c>
      <c r="AL4544" s="69" t="str">
        <f t="shared" si="851"/>
        <v>Bangalore-CLS</v>
      </c>
    </row>
    <row r="4545" spans="1:38">
      <c r="A4545" s="14" t="s">
        <v>9419</v>
      </c>
      <c r="B4545" s="54">
        <v>44701.675475543998</v>
      </c>
      <c r="C4545" s="13" t="s">
        <v>418</v>
      </c>
      <c r="D4545" s="13">
        <v>243</v>
      </c>
      <c r="E4545" s="13" t="s">
        <v>9420</v>
      </c>
      <c r="F4545" s="13" t="s">
        <v>15</v>
      </c>
      <c r="G4545" s="14">
        <v>1653046672988</v>
      </c>
      <c r="H4545" s="55">
        <v>4.3958333333333301E-2</v>
      </c>
      <c r="I4545" s="33">
        <v>44886.043958333299</v>
      </c>
      <c r="J4545" s="58">
        <v>44886</v>
      </c>
      <c r="K4545" s="13" t="s">
        <v>213</v>
      </c>
      <c r="L4545" s="13" t="s">
        <v>30</v>
      </c>
      <c r="M4545" s="13" t="s">
        <v>75</v>
      </c>
      <c r="N4545" s="13" t="s">
        <v>206</v>
      </c>
      <c r="O4545" s="33" t="s">
        <v>38</v>
      </c>
      <c r="P4545" s="58" t="s">
        <v>38</v>
      </c>
      <c r="Q4545" s="33" t="s">
        <v>207</v>
      </c>
      <c r="R4545" s="14" t="s">
        <v>38</v>
      </c>
      <c r="S4545" s="13" t="s">
        <v>208</v>
      </c>
      <c r="T4545" s="13" t="s">
        <v>209</v>
      </c>
      <c r="U4545" s="33">
        <f t="shared" ca="1" si="840"/>
        <v>45744.56914039352</v>
      </c>
      <c r="V4545" s="13" t="str">
        <f t="shared" si="841"/>
        <v>Bangalore</v>
      </c>
      <c r="W4545" s="13" t="str">
        <f t="shared" si="842"/>
        <v>CLS</v>
      </c>
      <c r="X4545" s="13">
        <f t="shared" si="843"/>
        <v>1</v>
      </c>
      <c r="Y4545" s="13" t="str">
        <f>IFERROR(VLOOKUP(C4545,ReceivingTeam[],2,FALSE),"HelpDesk")</f>
        <v>HelpDesk</v>
      </c>
      <c r="Z4545" s="67">
        <f t="shared" si="844"/>
        <v>44886.916666666664</v>
      </c>
      <c r="AA4545" s="68">
        <f t="shared" si="845"/>
        <v>44886</v>
      </c>
      <c r="AB4545" s="69" t="b">
        <f t="shared" si="846"/>
        <v>1</v>
      </c>
      <c r="AC4545" s="70">
        <f t="shared" si="847"/>
        <v>0.5</v>
      </c>
      <c r="AD4545" s="67">
        <f t="shared" si="848"/>
        <v>44886.916666666664</v>
      </c>
      <c r="AE4545" s="67">
        <f>VLOOKUP(V4545,'Branch Wise Work Timelines'!C:G,3,FALSE)+AA4545</f>
        <v>44886.416666666664</v>
      </c>
      <c r="AF4545" s="67">
        <f>IF(V4545="Bangalore",VLOOKUP(V4545,'Branch Wise Work Timelines'!C:G,4,FALSE)+AA4545+1,IF(V4545="Mumbai",VLOOKUP(V4545,'Branch Wise Work Timelines'!C:G,4,FALSE)+AA4545+1,VLOOKUP(V4545,'Branch Wise Work Timelines'!C:G,4,FALSE)+AA4545))</f>
        <v>44887.104166666664</v>
      </c>
      <c r="AG4545" s="67">
        <f>WORKDAY.INTL(AA4545,1,11)+VLOOKUP(V4545,'Branch Wise Work Timelines'!C:G,3,FALSE)</f>
        <v>44887.416666666664</v>
      </c>
      <c r="AH4545" s="69" t="str">
        <f t="shared" ca="1" si="849"/>
        <v>Out of TAT</v>
      </c>
      <c r="AI4545" s="69">
        <f t="shared" ca="1" si="850"/>
        <v>20584</v>
      </c>
      <c r="AJ4545" s="69" t="str">
        <f ca="1">IF(AI4545&lt;0,"0-12",IFERROR(VLOOKUP(AI4545,Breakup[],2,FALSE),"&gt;24"))</f>
        <v>&gt;24</v>
      </c>
      <c r="AK4545" s="69" t="str">
        <f>VLOOKUP(V4545,Master!B:D,3,FALSE)</f>
        <v>South</v>
      </c>
      <c r="AL4545" s="69" t="str">
        <f t="shared" si="851"/>
        <v>Bangalore-CLS</v>
      </c>
    </row>
    <row r="4546" spans="1:38">
      <c r="A4546" s="14" t="s">
        <v>9421</v>
      </c>
      <c r="B4546" s="54">
        <v>44701.754810914397</v>
      </c>
      <c r="C4546" s="13" t="s">
        <v>219</v>
      </c>
      <c r="D4546" s="13">
        <v>692</v>
      </c>
      <c r="E4546" s="13" t="s">
        <v>9422</v>
      </c>
      <c r="F4546" s="13" t="s">
        <v>15</v>
      </c>
      <c r="G4546" s="14">
        <v>1653051039986</v>
      </c>
      <c r="H4546" s="55">
        <v>0.558263888888889</v>
      </c>
      <c r="I4546" s="33">
        <v>44881.558263888903</v>
      </c>
      <c r="J4546" s="58">
        <v>44881</v>
      </c>
      <c r="K4546" s="13" t="s">
        <v>213</v>
      </c>
      <c r="L4546" s="13" t="s">
        <v>30</v>
      </c>
      <c r="M4546" s="13" t="s">
        <v>214</v>
      </c>
      <c r="N4546" s="13" t="s">
        <v>215</v>
      </c>
      <c r="O4546" s="33" t="s">
        <v>38</v>
      </c>
      <c r="P4546" s="58" t="s">
        <v>38</v>
      </c>
      <c r="Q4546" s="33" t="s">
        <v>207</v>
      </c>
      <c r="R4546" s="14" t="s">
        <v>38</v>
      </c>
      <c r="S4546" s="13" t="s">
        <v>216</v>
      </c>
      <c r="T4546" s="13" t="s">
        <v>217</v>
      </c>
      <c r="U4546" s="33">
        <f t="shared" ref="U4546:U4609" ca="1" si="852">NOW()</f>
        <v>45744.56914039352</v>
      </c>
      <c r="V4546" s="13" t="str">
        <f t="shared" ref="V4546:V4609" si="853">VLOOKUP(L4546,Location,2,0)</f>
        <v>Bangalore</v>
      </c>
      <c r="W4546" s="13" t="str">
        <f t="shared" ref="W4546:W4609" si="854">VLOOKUP(F4546,FCT,2,FALSE)</f>
        <v>CLS</v>
      </c>
      <c r="X4546" s="13">
        <f t="shared" ref="X4546:X4609" si="855">HOUR(I4546)</f>
        <v>13</v>
      </c>
      <c r="Y4546" s="13" t="str">
        <f>IFERROR(VLOOKUP(C4546,ReceivingTeam[],2,FALSE),"HelpDesk")</f>
        <v>HelpDesk</v>
      </c>
      <c r="Z4546" s="67">
        <f t="shared" ref="Z4546:Z4609" si="856">IF(AB4546=FALSE,AE4546+AC4546,IF(I4546&gt;AE4546,IF(((I4546+AC4546)&gt;AF4546),(AC4546-(AF4546-I4546)+AG4546),I4546+AC4546),IF(((AE4546+AC4546)&gt;AF4546),(AC4546-(AF4546-AE4546)+AG4546),AE4546+AC4546)))</f>
        <v>44882.058263888903</v>
      </c>
      <c r="AA4546" s="68">
        <f t="shared" ref="AA4546:AA4609" si="857">INT(J4546)</f>
        <v>44881</v>
      </c>
      <c r="AB4546" s="69" t="b">
        <f t="shared" ref="AB4546:AB4609" si="858">WORKDAY.INTL(AA4546-1,1,11)=AA4546</f>
        <v>1</v>
      </c>
      <c r="AC4546" s="70">
        <f t="shared" ref="AC4546:AC4609" si="859">IF(T4546="High",12/24,72/24)</f>
        <v>0.5</v>
      </c>
      <c r="AD4546" s="67">
        <f t="shared" ref="AD4546:AD4609" si="860">IF(AB4546=FALSE,AE4546+AC4546,IF(I4546&gt;AE4546,IF(((I4546+AC4546)&gt;AF4546),(AC4546-(AF4546-I4546)+AG4546),I4546+AC4546),IF(((AE4546+AC4546)&gt;AF4546),(AC4546-(AF4546-AE4546)+AG4546),AE4546+AC4546)))</f>
        <v>44882.058263888903</v>
      </c>
      <c r="AE4546" s="67">
        <f>VLOOKUP(V4546,'Branch Wise Work Timelines'!C:G,3,FALSE)+AA4546</f>
        <v>44881.416666666664</v>
      </c>
      <c r="AF4546" s="67">
        <f>IF(V4546="Bangalore",VLOOKUP(V4546,'Branch Wise Work Timelines'!C:G,4,FALSE)+AA4546+1,IF(V4546="Mumbai",VLOOKUP(V4546,'Branch Wise Work Timelines'!C:G,4,FALSE)+AA4546+1,VLOOKUP(V4546,'Branch Wise Work Timelines'!C:G,4,FALSE)+AA4546))</f>
        <v>44882.104166666664</v>
      </c>
      <c r="AG4546" s="67">
        <f>WORKDAY.INTL(AA4546,1,11)+VLOOKUP(V4546,'Branch Wise Work Timelines'!C:G,3,FALSE)</f>
        <v>44882.416666666664</v>
      </c>
      <c r="AH4546" s="69" t="str">
        <f t="shared" ref="AH4546:AH4609" ca="1" si="861">IF(Q4546&lt;&gt;"Success",IF(U4546&gt;Z4546,"Out of TAT","In TAT"),IF(O4546&gt;AD4546,"Not Met","Met"))</f>
        <v>Out of TAT</v>
      </c>
      <c r="AI4546" s="69">
        <f t="shared" ref="AI4546:AI4609" ca="1" si="862">ROUNDUP((U4546-AD4546)*24,0)</f>
        <v>20701</v>
      </c>
      <c r="AJ4546" s="69" t="str">
        <f ca="1">IF(AI4546&lt;0,"0-12",IFERROR(VLOOKUP(AI4546,Breakup[],2,FALSE),"&gt;24"))</f>
        <v>&gt;24</v>
      </c>
      <c r="AK4546" s="69" t="str">
        <f>VLOOKUP(V4546,Master!B:D,3,FALSE)</f>
        <v>South</v>
      </c>
      <c r="AL4546" s="69" t="str">
        <f t="shared" ref="AL4546:AL4609" si="863">IF(V4546="Bangalore",IF(W4546="CLS",V4546&amp;"-"&amp;"CLS",V4546),(V4546))</f>
        <v>Bangalore-CLS</v>
      </c>
    </row>
    <row r="4547" spans="1:38">
      <c r="A4547" s="14" t="s">
        <v>9423</v>
      </c>
      <c r="B4547" s="54">
        <v>44699.463743171298</v>
      </c>
      <c r="C4547" s="13" t="s">
        <v>6396</v>
      </c>
      <c r="D4547" s="13">
        <v>1812</v>
      </c>
      <c r="E4547" s="13" t="s">
        <v>9424</v>
      </c>
      <c r="F4547" s="13" t="s">
        <v>33</v>
      </c>
      <c r="G4547" s="14">
        <v>1653056662937</v>
      </c>
      <c r="H4547" s="55">
        <v>0.48206018518518501</v>
      </c>
      <c r="I4547" s="33">
        <v>44885.482060185197</v>
      </c>
      <c r="J4547" s="58">
        <v>44885</v>
      </c>
      <c r="K4547" s="13" t="s">
        <v>263</v>
      </c>
      <c r="L4547" s="13" t="s">
        <v>69</v>
      </c>
      <c r="M4547" s="13" t="s">
        <v>101</v>
      </c>
      <c r="N4547" s="13" t="s">
        <v>206</v>
      </c>
      <c r="O4547" s="33" t="s">
        <v>38</v>
      </c>
      <c r="P4547" s="58" t="s">
        <v>38</v>
      </c>
      <c r="Q4547" s="33" t="s">
        <v>207</v>
      </c>
      <c r="R4547" s="14" t="s">
        <v>38</v>
      </c>
      <c r="S4547" s="13" t="s">
        <v>208</v>
      </c>
      <c r="T4547" s="13" t="s">
        <v>209</v>
      </c>
      <c r="U4547" s="33">
        <f t="shared" ca="1" si="852"/>
        <v>45744.56914039352</v>
      </c>
      <c r="V4547" s="13" t="str">
        <f t="shared" si="853"/>
        <v>Mumbai</v>
      </c>
      <c r="W4547" s="13" t="str">
        <f t="shared" si="854"/>
        <v>RI</v>
      </c>
      <c r="X4547" s="13">
        <f t="shared" si="855"/>
        <v>11</v>
      </c>
      <c r="Y4547" s="13" t="str">
        <f>IFERROR(VLOOKUP(C4547,ReceivingTeam[],2,FALSE),"HelpDesk")</f>
        <v>HelpDesk</v>
      </c>
      <c r="Z4547" s="67">
        <f t="shared" si="856"/>
        <v>44885.916666666664</v>
      </c>
      <c r="AA4547" s="68">
        <f t="shared" si="857"/>
        <v>44885</v>
      </c>
      <c r="AB4547" s="69" t="b">
        <f t="shared" si="858"/>
        <v>0</v>
      </c>
      <c r="AC4547" s="70">
        <f t="shared" si="859"/>
        <v>0.5</v>
      </c>
      <c r="AD4547" s="67">
        <f t="shared" si="860"/>
        <v>44885.916666666664</v>
      </c>
      <c r="AE4547" s="67">
        <f>VLOOKUP(V4547,'Branch Wise Work Timelines'!C:G,3,FALSE)+AA4547</f>
        <v>44885.416666666664</v>
      </c>
      <c r="AF4547" s="67">
        <f>IF(V4547="Bangalore",VLOOKUP(V4547,'Branch Wise Work Timelines'!C:G,4,FALSE)+AA4547+1,IF(V4547="Mumbai",VLOOKUP(V4547,'Branch Wise Work Timelines'!C:G,4,FALSE)+AA4547+1,VLOOKUP(V4547,'Branch Wise Work Timelines'!C:G,4,FALSE)+AA4547))</f>
        <v>44886.25</v>
      </c>
      <c r="AG4547" s="67">
        <f>WORKDAY.INTL(AA4547,1,11)+VLOOKUP(V4547,'Branch Wise Work Timelines'!C:G,3,FALSE)</f>
        <v>44886.416666666664</v>
      </c>
      <c r="AH4547" s="69" t="str">
        <f t="shared" ca="1" si="861"/>
        <v>Out of TAT</v>
      </c>
      <c r="AI4547" s="69">
        <f t="shared" ca="1" si="862"/>
        <v>20608</v>
      </c>
      <c r="AJ4547" s="69" t="str">
        <f ca="1">IF(AI4547&lt;0,"0-12",IFERROR(VLOOKUP(AI4547,Breakup[],2,FALSE),"&gt;24"))</f>
        <v>&gt;24</v>
      </c>
      <c r="AK4547" s="69" t="str">
        <f>VLOOKUP(V4547,Master!B:D,3,FALSE)</f>
        <v>East</v>
      </c>
      <c r="AL4547" s="69" t="str">
        <f t="shared" si="863"/>
        <v>Mumbai</v>
      </c>
    </row>
    <row r="4548" spans="1:38">
      <c r="A4548" s="14" t="s">
        <v>9425</v>
      </c>
      <c r="B4548" s="54">
        <v>44701.715907604201</v>
      </c>
      <c r="C4548" s="13" t="s">
        <v>1345</v>
      </c>
      <c r="D4548" s="13">
        <v>1741</v>
      </c>
      <c r="E4548" s="13" t="s">
        <v>9426</v>
      </c>
      <c r="F4548" s="13" t="s">
        <v>15</v>
      </c>
      <c r="G4548" s="14">
        <v>1653050074123</v>
      </c>
      <c r="H4548" s="55">
        <v>0.52646990740740696</v>
      </c>
      <c r="I4548" s="33">
        <v>44881.526469907403</v>
      </c>
      <c r="J4548" s="58">
        <v>44881</v>
      </c>
      <c r="K4548" s="13" t="s">
        <v>213</v>
      </c>
      <c r="L4548" s="13" t="s">
        <v>30</v>
      </c>
      <c r="M4548" s="13" t="s">
        <v>75</v>
      </c>
      <c r="N4548" s="13" t="s">
        <v>206</v>
      </c>
      <c r="O4548" s="33" t="s">
        <v>38</v>
      </c>
      <c r="P4548" s="58" t="s">
        <v>38</v>
      </c>
      <c r="Q4548" s="33" t="s">
        <v>207</v>
      </c>
      <c r="R4548" s="14" t="s">
        <v>38</v>
      </c>
      <c r="S4548" s="13" t="s">
        <v>216</v>
      </c>
      <c r="T4548" s="13" t="s">
        <v>217</v>
      </c>
      <c r="U4548" s="33">
        <f t="shared" ca="1" si="852"/>
        <v>45744.56914039352</v>
      </c>
      <c r="V4548" s="13" t="str">
        <f t="shared" si="853"/>
        <v>Bangalore</v>
      </c>
      <c r="W4548" s="13" t="str">
        <f t="shared" si="854"/>
        <v>CLS</v>
      </c>
      <c r="X4548" s="13">
        <f t="shared" si="855"/>
        <v>12</v>
      </c>
      <c r="Y4548" s="13" t="str">
        <f>IFERROR(VLOOKUP(C4548,ReceivingTeam[],2,FALSE),"HelpDesk")</f>
        <v>HelpDesk</v>
      </c>
      <c r="Z4548" s="67">
        <f t="shared" si="856"/>
        <v>44882.026469907403</v>
      </c>
      <c r="AA4548" s="68">
        <f t="shared" si="857"/>
        <v>44881</v>
      </c>
      <c r="AB4548" s="69" t="b">
        <f t="shared" si="858"/>
        <v>1</v>
      </c>
      <c r="AC4548" s="70">
        <f t="shared" si="859"/>
        <v>0.5</v>
      </c>
      <c r="AD4548" s="67">
        <f t="shared" si="860"/>
        <v>44882.026469907403</v>
      </c>
      <c r="AE4548" s="67">
        <f>VLOOKUP(V4548,'Branch Wise Work Timelines'!C:G,3,FALSE)+AA4548</f>
        <v>44881.416666666664</v>
      </c>
      <c r="AF4548" s="67">
        <f>IF(V4548="Bangalore",VLOOKUP(V4548,'Branch Wise Work Timelines'!C:G,4,FALSE)+AA4548+1,IF(V4548="Mumbai",VLOOKUP(V4548,'Branch Wise Work Timelines'!C:G,4,FALSE)+AA4548+1,VLOOKUP(V4548,'Branch Wise Work Timelines'!C:G,4,FALSE)+AA4548))</f>
        <v>44882.104166666664</v>
      </c>
      <c r="AG4548" s="67">
        <f>WORKDAY.INTL(AA4548,1,11)+VLOOKUP(V4548,'Branch Wise Work Timelines'!C:G,3,FALSE)</f>
        <v>44882.416666666664</v>
      </c>
      <c r="AH4548" s="69" t="str">
        <f t="shared" ca="1" si="861"/>
        <v>Out of TAT</v>
      </c>
      <c r="AI4548" s="69">
        <f t="shared" ca="1" si="862"/>
        <v>20702</v>
      </c>
      <c r="AJ4548" s="69" t="str">
        <f ca="1">IF(AI4548&lt;0,"0-12",IFERROR(VLOOKUP(AI4548,Breakup[],2,FALSE),"&gt;24"))</f>
        <v>&gt;24</v>
      </c>
      <c r="AK4548" s="69" t="str">
        <f>VLOOKUP(V4548,Master!B:D,3,FALSE)</f>
        <v>South</v>
      </c>
      <c r="AL4548" s="69" t="str">
        <f t="shared" si="863"/>
        <v>Bangalore-CLS</v>
      </c>
    </row>
    <row r="4549" spans="1:38">
      <c r="A4549" s="14" t="s">
        <v>9427</v>
      </c>
      <c r="B4549" s="54">
        <v>44701.722927048599</v>
      </c>
      <c r="C4549" s="13" t="s">
        <v>268</v>
      </c>
      <c r="D4549" s="13">
        <v>1947</v>
      </c>
      <c r="E4549" s="13" t="s">
        <v>9428</v>
      </c>
      <c r="F4549" s="13" t="s">
        <v>15</v>
      </c>
      <c r="G4549" s="14">
        <v>1653050621596</v>
      </c>
      <c r="H4549" s="55">
        <v>8.4270833333333295E-2</v>
      </c>
      <c r="I4549" s="33">
        <v>44885.0842708333</v>
      </c>
      <c r="J4549" s="58">
        <v>44885</v>
      </c>
      <c r="K4549" s="13" t="s">
        <v>213</v>
      </c>
      <c r="L4549" s="13" t="s">
        <v>30</v>
      </c>
      <c r="M4549" s="13" t="s">
        <v>214</v>
      </c>
      <c r="N4549" s="13" t="s">
        <v>206</v>
      </c>
      <c r="O4549" s="33" t="s">
        <v>38</v>
      </c>
      <c r="P4549" s="58" t="s">
        <v>38</v>
      </c>
      <c r="Q4549" s="33" t="s">
        <v>207</v>
      </c>
      <c r="R4549" s="14" t="s">
        <v>38</v>
      </c>
      <c r="S4549" s="13" t="s">
        <v>216</v>
      </c>
      <c r="T4549" s="13" t="s">
        <v>217</v>
      </c>
      <c r="U4549" s="33">
        <f t="shared" ca="1" si="852"/>
        <v>45744.56914039352</v>
      </c>
      <c r="V4549" s="13" t="str">
        <f t="shared" si="853"/>
        <v>Bangalore</v>
      </c>
      <c r="W4549" s="13" t="str">
        <f t="shared" si="854"/>
        <v>CLS</v>
      </c>
      <c r="X4549" s="13">
        <f t="shared" si="855"/>
        <v>2</v>
      </c>
      <c r="Y4549" s="13" t="str">
        <f>IFERROR(VLOOKUP(C4549,ReceivingTeam[],2,FALSE),"HelpDesk")</f>
        <v>HelpDesk</v>
      </c>
      <c r="Z4549" s="67">
        <f t="shared" si="856"/>
        <v>44885.916666666664</v>
      </c>
      <c r="AA4549" s="68">
        <f t="shared" si="857"/>
        <v>44885</v>
      </c>
      <c r="AB4549" s="69" t="b">
        <f t="shared" si="858"/>
        <v>0</v>
      </c>
      <c r="AC4549" s="70">
        <f t="shared" si="859"/>
        <v>0.5</v>
      </c>
      <c r="AD4549" s="67">
        <f t="shared" si="860"/>
        <v>44885.916666666664</v>
      </c>
      <c r="AE4549" s="67">
        <f>VLOOKUP(V4549,'Branch Wise Work Timelines'!C:G,3,FALSE)+AA4549</f>
        <v>44885.416666666664</v>
      </c>
      <c r="AF4549" s="67">
        <f>IF(V4549="Bangalore",VLOOKUP(V4549,'Branch Wise Work Timelines'!C:G,4,FALSE)+AA4549+1,IF(V4549="Mumbai",VLOOKUP(V4549,'Branch Wise Work Timelines'!C:G,4,FALSE)+AA4549+1,VLOOKUP(V4549,'Branch Wise Work Timelines'!C:G,4,FALSE)+AA4549))</f>
        <v>44886.104166666664</v>
      </c>
      <c r="AG4549" s="67">
        <f>WORKDAY.INTL(AA4549,1,11)+VLOOKUP(V4549,'Branch Wise Work Timelines'!C:G,3,FALSE)</f>
        <v>44886.416666666664</v>
      </c>
      <c r="AH4549" s="69" t="str">
        <f t="shared" ca="1" si="861"/>
        <v>Out of TAT</v>
      </c>
      <c r="AI4549" s="69">
        <f t="shared" ca="1" si="862"/>
        <v>20608</v>
      </c>
      <c r="AJ4549" s="69" t="str">
        <f ca="1">IF(AI4549&lt;0,"0-12",IFERROR(VLOOKUP(AI4549,Breakup[],2,FALSE),"&gt;24"))</f>
        <v>&gt;24</v>
      </c>
      <c r="AK4549" s="69" t="str">
        <f>VLOOKUP(V4549,Master!B:D,3,FALSE)</f>
        <v>South</v>
      </c>
      <c r="AL4549" s="69" t="str">
        <f t="shared" si="863"/>
        <v>Bangalore-CLS</v>
      </c>
    </row>
    <row r="4550" spans="1:38">
      <c r="A4550" s="14" t="s">
        <v>9429</v>
      </c>
      <c r="B4550" s="54">
        <v>44701.722769247703</v>
      </c>
      <c r="C4550" s="13" t="s">
        <v>7273</v>
      </c>
      <c r="D4550" s="13">
        <v>374</v>
      </c>
      <c r="E4550" s="13" t="s">
        <v>9430</v>
      </c>
      <c r="F4550" s="13" t="s">
        <v>33</v>
      </c>
      <c r="G4550" s="14">
        <v>1653047864057</v>
      </c>
      <c r="H4550" s="55">
        <v>0.55039351851851903</v>
      </c>
      <c r="I4550" s="33">
        <v>44890.550393518497</v>
      </c>
      <c r="J4550" s="58">
        <v>44890</v>
      </c>
      <c r="K4550" s="13" t="s">
        <v>325</v>
      </c>
      <c r="L4550" s="13" t="s">
        <v>55</v>
      </c>
      <c r="M4550" s="13" t="s">
        <v>323</v>
      </c>
      <c r="N4550" s="13" t="s">
        <v>215</v>
      </c>
      <c r="O4550" s="33" t="s">
        <v>38</v>
      </c>
      <c r="P4550" s="58" t="s">
        <v>38</v>
      </c>
      <c r="Q4550" s="33" t="s">
        <v>207</v>
      </c>
      <c r="R4550" s="14" t="s">
        <v>38</v>
      </c>
      <c r="S4550" s="13" t="s">
        <v>208</v>
      </c>
      <c r="T4550" s="13" t="s">
        <v>209</v>
      </c>
      <c r="U4550" s="33">
        <f t="shared" ca="1" si="852"/>
        <v>45744.56914039352</v>
      </c>
      <c r="V4550" s="13" t="str">
        <f t="shared" si="853"/>
        <v>Delhi</v>
      </c>
      <c r="W4550" s="13" t="str">
        <f t="shared" si="854"/>
        <v>RI</v>
      </c>
      <c r="X4550" s="13">
        <f t="shared" si="855"/>
        <v>13</v>
      </c>
      <c r="Y4550" s="13" t="str">
        <f>IFERROR(VLOOKUP(C4550,ReceivingTeam[],2,FALSE),"HelpDesk")</f>
        <v>HelpDesk</v>
      </c>
      <c r="Z4550" s="67">
        <f t="shared" si="856"/>
        <v>44891.696226851825</v>
      </c>
      <c r="AA4550" s="68">
        <f t="shared" si="857"/>
        <v>44890</v>
      </c>
      <c r="AB4550" s="69" t="b">
        <f t="shared" si="858"/>
        <v>1</v>
      </c>
      <c r="AC4550" s="70">
        <f t="shared" si="859"/>
        <v>0.5</v>
      </c>
      <c r="AD4550" s="67">
        <f t="shared" si="860"/>
        <v>44891.696226851825</v>
      </c>
      <c r="AE4550" s="67">
        <f>VLOOKUP(V4550,'Branch Wise Work Timelines'!C:G,3,FALSE)+AA4550</f>
        <v>44890.416666666664</v>
      </c>
      <c r="AF4550" s="67">
        <f>IF(V4550="Bangalore",VLOOKUP(V4550,'Branch Wise Work Timelines'!C:G,4,FALSE)+AA4550+1,IF(V4550="Mumbai",VLOOKUP(V4550,'Branch Wise Work Timelines'!C:G,4,FALSE)+AA4550+1,VLOOKUP(V4550,'Branch Wise Work Timelines'!C:G,4,FALSE)+AA4550))</f>
        <v>44890.770833333336</v>
      </c>
      <c r="AG4550" s="67">
        <f>WORKDAY.INTL(AA4550,1,11)+VLOOKUP(V4550,'Branch Wise Work Timelines'!C:G,3,FALSE)</f>
        <v>44891.416666666664</v>
      </c>
      <c r="AH4550" s="69" t="str">
        <f t="shared" ca="1" si="861"/>
        <v>Out of TAT</v>
      </c>
      <c r="AI4550" s="69">
        <f t="shared" ca="1" si="862"/>
        <v>20469</v>
      </c>
      <c r="AJ4550" s="69" t="str">
        <f ca="1">IF(AI4550&lt;0,"0-12",IFERROR(VLOOKUP(AI4550,Breakup[],2,FALSE),"&gt;24"))</f>
        <v>&gt;24</v>
      </c>
      <c r="AK4550" s="69" t="str">
        <f>VLOOKUP(V4550,Master!B:D,3,FALSE)</f>
        <v>North</v>
      </c>
      <c r="AL4550" s="69" t="str">
        <f t="shared" si="863"/>
        <v>Delhi</v>
      </c>
    </row>
    <row r="4551" spans="1:38">
      <c r="A4551" s="14" t="s">
        <v>9431</v>
      </c>
      <c r="B4551" s="54">
        <v>44701.8724832523</v>
      </c>
      <c r="C4551" s="13" t="s">
        <v>352</v>
      </c>
      <c r="D4551" s="13">
        <v>1096</v>
      </c>
      <c r="E4551" s="13" t="s">
        <v>9432</v>
      </c>
      <c r="F4551" s="13" t="s">
        <v>33</v>
      </c>
      <c r="G4551" s="14">
        <v>1653059936208</v>
      </c>
      <c r="H4551" s="55">
        <v>0.16422453703703699</v>
      </c>
      <c r="I4551" s="33">
        <v>44883.164224537002</v>
      </c>
      <c r="J4551" s="58">
        <v>44883</v>
      </c>
      <c r="K4551" s="13" t="s">
        <v>263</v>
      </c>
      <c r="L4551" s="13" t="s">
        <v>69</v>
      </c>
      <c r="M4551" s="13" t="s">
        <v>101</v>
      </c>
      <c r="N4551" s="13" t="s">
        <v>215</v>
      </c>
      <c r="O4551" s="33" t="s">
        <v>38</v>
      </c>
      <c r="P4551" s="58" t="s">
        <v>38</v>
      </c>
      <c r="Q4551" s="33" t="s">
        <v>207</v>
      </c>
      <c r="R4551" s="14" t="s">
        <v>38</v>
      </c>
      <c r="S4551" s="13" t="s">
        <v>208</v>
      </c>
      <c r="T4551" s="13" t="s">
        <v>209</v>
      </c>
      <c r="U4551" s="33">
        <f t="shared" ca="1" si="852"/>
        <v>45744.56914039352</v>
      </c>
      <c r="V4551" s="13" t="str">
        <f t="shared" si="853"/>
        <v>Mumbai</v>
      </c>
      <c r="W4551" s="13" t="str">
        <f t="shared" si="854"/>
        <v>RI</v>
      </c>
      <c r="X4551" s="13">
        <f t="shared" si="855"/>
        <v>3</v>
      </c>
      <c r="Y4551" s="13" t="str">
        <f>IFERROR(VLOOKUP(C4551,ReceivingTeam[],2,FALSE),"HelpDesk")</f>
        <v>HelpDesk</v>
      </c>
      <c r="Z4551" s="67">
        <f t="shared" si="856"/>
        <v>44883.916666666664</v>
      </c>
      <c r="AA4551" s="68">
        <f t="shared" si="857"/>
        <v>44883</v>
      </c>
      <c r="AB4551" s="69" t="b">
        <f t="shared" si="858"/>
        <v>1</v>
      </c>
      <c r="AC4551" s="70">
        <f t="shared" si="859"/>
        <v>0.5</v>
      </c>
      <c r="AD4551" s="67">
        <f t="shared" si="860"/>
        <v>44883.916666666664</v>
      </c>
      <c r="AE4551" s="67">
        <f>VLOOKUP(V4551,'Branch Wise Work Timelines'!C:G,3,FALSE)+AA4551</f>
        <v>44883.416666666664</v>
      </c>
      <c r="AF4551" s="67">
        <f>IF(V4551="Bangalore",VLOOKUP(V4551,'Branch Wise Work Timelines'!C:G,4,FALSE)+AA4551+1,IF(V4551="Mumbai",VLOOKUP(V4551,'Branch Wise Work Timelines'!C:G,4,FALSE)+AA4551+1,VLOOKUP(V4551,'Branch Wise Work Timelines'!C:G,4,FALSE)+AA4551))</f>
        <v>44884.25</v>
      </c>
      <c r="AG4551" s="67">
        <f>WORKDAY.INTL(AA4551,1,11)+VLOOKUP(V4551,'Branch Wise Work Timelines'!C:G,3,FALSE)</f>
        <v>44884.416666666664</v>
      </c>
      <c r="AH4551" s="69" t="str">
        <f t="shared" ca="1" si="861"/>
        <v>Out of TAT</v>
      </c>
      <c r="AI4551" s="69">
        <f t="shared" ca="1" si="862"/>
        <v>20656</v>
      </c>
      <c r="AJ4551" s="69" t="str">
        <f ca="1">IF(AI4551&lt;0,"0-12",IFERROR(VLOOKUP(AI4551,Breakup[],2,FALSE),"&gt;24"))</f>
        <v>&gt;24</v>
      </c>
      <c r="AK4551" s="69" t="str">
        <f>VLOOKUP(V4551,Master!B:D,3,FALSE)</f>
        <v>East</v>
      </c>
      <c r="AL4551" s="69" t="str">
        <f t="shared" si="863"/>
        <v>Mumbai</v>
      </c>
    </row>
    <row r="4552" spans="1:38">
      <c r="A4552" s="14" t="s">
        <v>9433</v>
      </c>
      <c r="B4552" s="54">
        <v>44701.738912152803</v>
      </c>
      <c r="C4552" s="13" t="s">
        <v>121</v>
      </c>
      <c r="D4552" s="13">
        <v>1767</v>
      </c>
      <c r="E4552" s="13" t="s">
        <v>9434</v>
      </c>
      <c r="F4552" s="13" t="s">
        <v>33</v>
      </c>
      <c r="G4552" s="14">
        <v>1653049856324</v>
      </c>
      <c r="H4552" s="55">
        <v>0.97157407407407403</v>
      </c>
      <c r="I4552" s="33">
        <v>44885.971574074101</v>
      </c>
      <c r="J4552" s="58">
        <v>44885</v>
      </c>
      <c r="K4552" s="13" t="s">
        <v>263</v>
      </c>
      <c r="L4552" s="13" t="s">
        <v>69</v>
      </c>
      <c r="M4552" s="13" t="s">
        <v>101</v>
      </c>
      <c r="N4552" s="13" t="s">
        <v>206</v>
      </c>
      <c r="O4552" s="33" t="s">
        <v>38</v>
      </c>
      <c r="P4552" s="58" t="s">
        <v>38</v>
      </c>
      <c r="Q4552" s="33" t="s">
        <v>207</v>
      </c>
      <c r="R4552" s="14" t="s">
        <v>38</v>
      </c>
      <c r="S4552" s="13" t="s">
        <v>208</v>
      </c>
      <c r="T4552" s="13" t="s">
        <v>209</v>
      </c>
      <c r="U4552" s="33">
        <f t="shared" ca="1" si="852"/>
        <v>45744.56914039352</v>
      </c>
      <c r="V4552" s="13" t="str">
        <f t="shared" si="853"/>
        <v>Mumbai</v>
      </c>
      <c r="W4552" s="13" t="str">
        <f t="shared" si="854"/>
        <v>RI</v>
      </c>
      <c r="X4552" s="13">
        <f t="shared" si="855"/>
        <v>23</v>
      </c>
      <c r="Y4552" s="13" t="str">
        <f>IFERROR(VLOOKUP(C4552,ReceivingTeam[],2,FALSE),"HelpDesk")</f>
        <v>Branch office</v>
      </c>
      <c r="Z4552" s="67">
        <f t="shared" si="856"/>
        <v>44885.916666666664</v>
      </c>
      <c r="AA4552" s="68">
        <f t="shared" si="857"/>
        <v>44885</v>
      </c>
      <c r="AB4552" s="69" t="b">
        <f t="shared" si="858"/>
        <v>0</v>
      </c>
      <c r="AC4552" s="70">
        <f t="shared" si="859"/>
        <v>0.5</v>
      </c>
      <c r="AD4552" s="67">
        <f t="shared" si="860"/>
        <v>44885.916666666664</v>
      </c>
      <c r="AE4552" s="67">
        <f>VLOOKUP(V4552,'Branch Wise Work Timelines'!C:G,3,FALSE)+AA4552</f>
        <v>44885.416666666664</v>
      </c>
      <c r="AF4552" s="67">
        <f>IF(V4552="Bangalore",VLOOKUP(V4552,'Branch Wise Work Timelines'!C:G,4,FALSE)+AA4552+1,IF(V4552="Mumbai",VLOOKUP(V4552,'Branch Wise Work Timelines'!C:G,4,FALSE)+AA4552+1,VLOOKUP(V4552,'Branch Wise Work Timelines'!C:G,4,FALSE)+AA4552))</f>
        <v>44886.25</v>
      </c>
      <c r="AG4552" s="67">
        <f>WORKDAY.INTL(AA4552,1,11)+VLOOKUP(V4552,'Branch Wise Work Timelines'!C:G,3,FALSE)</f>
        <v>44886.416666666664</v>
      </c>
      <c r="AH4552" s="69" t="str">
        <f t="shared" ca="1" si="861"/>
        <v>Out of TAT</v>
      </c>
      <c r="AI4552" s="69">
        <f t="shared" ca="1" si="862"/>
        <v>20608</v>
      </c>
      <c r="AJ4552" s="69" t="str">
        <f ca="1">IF(AI4552&lt;0,"0-12",IFERROR(VLOOKUP(AI4552,Breakup[],2,FALSE),"&gt;24"))</f>
        <v>&gt;24</v>
      </c>
      <c r="AK4552" s="69" t="str">
        <f>VLOOKUP(V4552,Master!B:D,3,FALSE)</f>
        <v>East</v>
      </c>
      <c r="AL4552" s="69" t="str">
        <f t="shared" si="863"/>
        <v>Mumbai</v>
      </c>
    </row>
    <row r="4553" spans="1:38">
      <c r="A4553" s="14" t="s">
        <v>9435</v>
      </c>
      <c r="B4553" s="54">
        <v>44701.745644942101</v>
      </c>
      <c r="C4553" s="13" t="s">
        <v>78</v>
      </c>
      <c r="D4553" s="13">
        <v>219</v>
      </c>
      <c r="E4553" s="13" t="s">
        <v>9436</v>
      </c>
      <c r="F4553" s="13" t="s">
        <v>33</v>
      </c>
      <c r="G4553" s="14">
        <v>1653049855960</v>
      </c>
      <c r="H4553" s="55">
        <v>0.164351851851852</v>
      </c>
      <c r="I4553" s="33">
        <v>44881.164351851898</v>
      </c>
      <c r="J4553" s="58">
        <v>44881</v>
      </c>
      <c r="K4553" s="13" t="s">
        <v>213</v>
      </c>
      <c r="L4553" s="13" t="s">
        <v>30</v>
      </c>
      <c r="M4553" s="13" t="s">
        <v>282</v>
      </c>
      <c r="N4553" s="13" t="s">
        <v>215</v>
      </c>
      <c r="O4553" s="33" t="s">
        <v>38</v>
      </c>
      <c r="P4553" s="58" t="s">
        <v>38</v>
      </c>
      <c r="Q4553" s="33" t="s">
        <v>207</v>
      </c>
      <c r="R4553" s="14" t="s">
        <v>38</v>
      </c>
      <c r="S4553" s="13" t="s">
        <v>216</v>
      </c>
      <c r="T4553" s="13" t="s">
        <v>217</v>
      </c>
      <c r="U4553" s="33">
        <f t="shared" ca="1" si="852"/>
        <v>45744.56914039352</v>
      </c>
      <c r="V4553" s="13" t="str">
        <f t="shared" si="853"/>
        <v>Bangalore</v>
      </c>
      <c r="W4553" s="13" t="str">
        <f t="shared" si="854"/>
        <v>RI</v>
      </c>
      <c r="X4553" s="13">
        <f t="shared" si="855"/>
        <v>3</v>
      </c>
      <c r="Y4553" s="13" t="str">
        <f>IFERROR(VLOOKUP(C4553,ReceivingTeam[],2,FALSE),"HelpDesk")</f>
        <v>Branch office</v>
      </c>
      <c r="Z4553" s="67">
        <f t="shared" si="856"/>
        <v>44881.916666666664</v>
      </c>
      <c r="AA4553" s="68">
        <f t="shared" si="857"/>
        <v>44881</v>
      </c>
      <c r="AB4553" s="69" t="b">
        <f t="shared" si="858"/>
        <v>1</v>
      </c>
      <c r="AC4553" s="70">
        <f t="shared" si="859"/>
        <v>0.5</v>
      </c>
      <c r="AD4553" s="67">
        <f t="shared" si="860"/>
        <v>44881.916666666664</v>
      </c>
      <c r="AE4553" s="67">
        <f>VLOOKUP(V4553,'Branch Wise Work Timelines'!C:G,3,FALSE)+AA4553</f>
        <v>44881.416666666664</v>
      </c>
      <c r="AF4553" s="67">
        <f>IF(V4553="Bangalore",VLOOKUP(V4553,'Branch Wise Work Timelines'!C:G,4,FALSE)+AA4553+1,IF(V4553="Mumbai",VLOOKUP(V4553,'Branch Wise Work Timelines'!C:G,4,FALSE)+AA4553+1,VLOOKUP(V4553,'Branch Wise Work Timelines'!C:G,4,FALSE)+AA4553))</f>
        <v>44882.104166666664</v>
      </c>
      <c r="AG4553" s="67">
        <f>WORKDAY.INTL(AA4553,1,11)+VLOOKUP(V4553,'Branch Wise Work Timelines'!C:G,3,FALSE)</f>
        <v>44882.416666666664</v>
      </c>
      <c r="AH4553" s="69" t="str">
        <f t="shared" ca="1" si="861"/>
        <v>Out of TAT</v>
      </c>
      <c r="AI4553" s="69">
        <f t="shared" ca="1" si="862"/>
        <v>20704</v>
      </c>
      <c r="AJ4553" s="69" t="str">
        <f ca="1">IF(AI4553&lt;0,"0-12",IFERROR(VLOOKUP(AI4553,Breakup[],2,FALSE),"&gt;24"))</f>
        <v>&gt;24</v>
      </c>
      <c r="AK4553" s="69" t="str">
        <f>VLOOKUP(V4553,Master!B:D,3,FALSE)</f>
        <v>South</v>
      </c>
      <c r="AL4553" s="69" t="str">
        <f t="shared" si="863"/>
        <v>Bangalore</v>
      </c>
    </row>
    <row r="4554" spans="1:38">
      <c r="A4554" s="14" t="s">
        <v>9437</v>
      </c>
      <c r="B4554" s="54">
        <v>44701.750674074101</v>
      </c>
      <c r="C4554" s="13" t="s">
        <v>1335</v>
      </c>
      <c r="D4554" s="13">
        <v>650</v>
      </c>
      <c r="E4554" s="13" t="s">
        <v>9438</v>
      </c>
      <c r="F4554" s="13" t="s">
        <v>33</v>
      </c>
      <c r="G4554" s="14">
        <v>1653049855960</v>
      </c>
      <c r="H4554" s="55">
        <v>2.6273148148148102E-3</v>
      </c>
      <c r="I4554" s="33">
        <v>44890.002627314803</v>
      </c>
      <c r="J4554" s="58">
        <v>44890</v>
      </c>
      <c r="K4554" s="13" t="s">
        <v>213</v>
      </c>
      <c r="L4554" s="13" t="s">
        <v>30</v>
      </c>
      <c r="M4554" s="13" t="s">
        <v>282</v>
      </c>
      <c r="N4554" s="13" t="s">
        <v>215</v>
      </c>
      <c r="O4554" s="33" t="s">
        <v>38</v>
      </c>
      <c r="P4554" s="58" t="s">
        <v>38</v>
      </c>
      <c r="Q4554" s="33" t="s">
        <v>207</v>
      </c>
      <c r="R4554" s="14" t="s">
        <v>38</v>
      </c>
      <c r="S4554" s="13" t="s">
        <v>216</v>
      </c>
      <c r="T4554" s="13" t="s">
        <v>217</v>
      </c>
      <c r="U4554" s="33">
        <f t="shared" ca="1" si="852"/>
        <v>45744.56914039352</v>
      </c>
      <c r="V4554" s="13" t="str">
        <f t="shared" si="853"/>
        <v>Bangalore</v>
      </c>
      <c r="W4554" s="13" t="str">
        <f t="shared" si="854"/>
        <v>RI</v>
      </c>
      <c r="X4554" s="13">
        <f t="shared" si="855"/>
        <v>0</v>
      </c>
      <c r="Y4554" s="13" t="str">
        <f>IFERROR(VLOOKUP(C4554,ReceivingTeam[],2,FALSE),"HelpDesk")</f>
        <v>HelpDesk</v>
      </c>
      <c r="Z4554" s="67">
        <f t="shared" si="856"/>
        <v>44890.916666666664</v>
      </c>
      <c r="AA4554" s="68">
        <f t="shared" si="857"/>
        <v>44890</v>
      </c>
      <c r="AB4554" s="69" t="b">
        <f t="shared" si="858"/>
        <v>1</v>
      </c>
      <c r="AC4554" s="70">
        <f t="shared" si="859"/>
        <v>0.5</v>
      </c>
      <c r="AD4554" s="67">
        <f t="shared" si="860"/>
        <v>44890.916666666664</v>
      </c>
      <c r="AE4554" s="67">
        <f>VLOOKUP(V4554,'Branch Wise Work Timelines'!C:G,3,FALSE)+AA4554</f>
        <v>44890.416666666664</v>
      </c>
      <c r="AF4554" s="67">
        <f>IF(V4554="Bangalore",VLOOKUP(V4554,'Branch Wise Work Timelines'!C:G,4,FALSE)+AA4554+1,IF(V4554="Mumbai",VLOOKUP(V4554,'Branch Wise Work Timelines'!C:G,4,FALSE)+AA4554+1,VLOOKUP(V4554,'Branch Wise Work Timelines'!C:G,4,FALSE)+AA4554))</f>
        <v>44891.104166666664</v>
      </c>
      <c r="AG4554" s="67">
        <f>WORKDAY.INTL(AA4554,1,11)+VLOOKUP(V4554,'Branch Wise Work Timelines'!C:G,3,FALSE)</f>
        <v>44891.416666666664</v>
      </c>
      <c r="AH4554" s="69" t="str">
        <f t="shared" ca="1" si="861"/>
        <v>Out of TAT</v>
      </c>
      <c r="AI4554" s="69">
        <f t="shared" ca="1" si="862"/>
        <v>20488</v>
      </c>
      <c r="AJ4554" s="69" t="str">
        <f ca="1">IF(AI4554&lt;0,"0-12",IFERROR(VLOOKUP(AI4554,Breakup[],2,FALSE),"&gt;24"))</f>
        <v>&gt;24</v>
      </c>
      <c r="AK4554" s="69" t="str">
        <f>VLOOKUP(V4554,Master!B:D,3,FALSE)</f>
        <v>South</v>
      </c>
      <c r="AL4554" s="69" t="str">
        <f t="shared" si="863"/>
        <v>Bangalore</v>
      </c>
    </row>
    <row r="4555" spans="1:38">
      <c r="A4555" s="14" t="s">
        <v>9439</v>
      </c>
      <c r="B4555" s="54">
        <v>44701.752903090302</v>
      </c>
      <c r="C4555" s="13" t="s">
        <v>1335</v>
      </c>
      <c r="D4555" s="13">
        <v>795</v>
      </c>
      <c r="E4555" s="13" t="s">
        <v>9440</v>
      </c>
      <c r="F4555" s="13" t="s">
        <v>33</v>
      </c>
      <c r="G4555" s="14">
        <v>1653051071129</v>
      </c>
      <c r="H4555" s="55">
        <v>0.64136574074074104</v>
      </c>
      <c r="I4555" s="33">
        <v>44891.641365740703</v>
      </c>
      <c r="J4555" s="58">
        <v>44891</v>
      </c>
      <c r="K4555" s="13" t="s">
        <v>213</v>
      </c>
      <c r="L4555" s="13" t="s">
        <v>30</v>
      </c>
      <c r="M4555" s="13" t="s">
        <v>282</v>
      </c>
      <c r="N4555" s="13" t="s">
        <v>215</v>
      </c>
      <c r="O4555" s="33">
        <v>44891.699872685203</v>
      </c>
      <c r="P4555" s="58">
        <v>44891</v>
      </c>
      <c r="Q4555" s="33" t="s">
        <v>237</v>
      </c>
      <c r="R4555" s="14">
        <v>239</v>
      </c>
      <c r="S4555" s="13" t="s">
        <v>216</v>
      </c>
      <c r="T4555" s="13" t="s">
        <v>278</v>
      </c>
      <c r="U4555" s="33">
        <f t="shared" ca="1" si="852"/>
        <v>45744.56914039352</v>
      </c>
      <c r="V4555" s="13" t="str">
        <f t="shared" si="853"/>
        <v>Bangalore</v>
      </c>
      <c r="W4555" s="13" t="str">
        <f t="shared" si="854"/>
        <v>RI</v>
      </c>
      <c r="X4555" s="13">
        <f t="shared" si="855"/>
        <v>15</v>
      </c>
      <c r="Y4555" s="13" t="str">
        <f>IFERROR(VLOOKUP(C4555,ReceivingTeam[],2,FALSE),"HelpDesk")</f>
        <v>HelpDesk</v>
      </c>
      <c r="Z4555" s="67">
        <f t="shared" si="856"/>
        <v>44895.953865740703</v>
      </c>
      <c r="AA4555" s="68">
        <f t="shared" si="857"/>
        <v>44891</v>
      </c>
      <c r="AB4555" s="69" t="b">
        <f t="shared" si="858"/>
        <v>1</v>
      </c>
      <c r="AC4555" s="70">
        <f t="shared" si="859"/>
        <v>3</v>
      </c>
      <c r="AD4555" s="67">
        <f t="shared" si="860"/>
        <v>44895.953865740703</v>
      </c>
      <c r="AE4555" s="67">
        <f>VLOOKUP(V4555,'Branch Wise Work Timelines'!C:G,3,FALSE)+AA4555</f>
        <v>44891.416666666664</v>
      </c>
      <c r="AF4555" s="67">
        <f>IF(V4555="Bangalore",VLOOKUP(V4555,'Branch Wise Work Timelines'!C:G,4,FALSE)+AA4555+1,IF(V4555="Mumbai",VLOOKUP(V4555,'Branch Wise Work Timelines'!C:G,4,FALSE)+AA4555+1,VLOOKUP(V4555,'Branch Wise Work Timelines'!C:G,4,FALSE)+AA4555))</f>
        <v>44892.104166666664</v>
      </c>
      <c r="AG4555" s="67">
        <f>WORKDAY.INTL(AA4555,1,11)+VLOOKUP(V4555,'Branch Wise Work Timelines'!C:G,3,FALSE)</f>
        <v>44893.416666666664</v>
      </c>
      <c r="AH4555" s="69" t="str">
        <f t="shared" si="861"/>
        <v>Met</v>
      </c>
      <c r="AI4555" s="69">
        <f t="shared" ca="1" si="862"/>
        <v>20367</v>
      </c>
      <c r="AJ4555" s="69" t="str">
        <f ca="1">IF(AI4555&lt;0,"0-12",IFERROR(VLOOKUP(AI4555,Breakup[],2,FALSE),"&gt;24"))</f>
        <v>&gt;24</v>
      </c>
      <c r="AK4555" s="69" t="str">
        <f>VLOOKUP(V4555,Master!B:D,3,FALSE)</f>
        <v>South</v>
      </c>
      <c r="AL4555" s="69" t="str">
        <f t="shared" si="863"/>
        <v>Bangalore</v>
      </c>
    </row>
    <row r="4556" spans="1:38">
      <c r="A4556" s="14" t="s">
        <v>9441</v>
      </c>
      <c r="B4556" s="54">
        <v>44701.674965081002</v>
      </c>
      <c r="C4556" s="13" t="s">
        <v>467</v>
      </c>
      <c r="D4556" s="13">
        <v>1333</v>
      </c>
      <c r="E4556" s="13" t="s">
        <v>9442</v>
      </c>
      <c r="F4556" s="13" t="s">
        <v>15</v>
      </c>
      <c r="G4556" s="14">
        <v>1653046758228</v>
      </c>
      <c r="H4556" s="55">
        <v>0.73298611111111101</v>
      </c>
      <c r="I4556" s="33">
        <v>44884.732986111099</v>
      </c>
      <c r="J4556" s="58">
        <v>44884</v>
      </c>
      <c r="K4556" s="13" t="s">
        <v>213</v>
      </c>
      <c r="L4556" s="13" t="s">
        <v>30</v>
      </c>
      <c r="M4556" s="13" t="s">
        <v>214</v>
      </c>
      <c r="N4556" s="13" t="s">
        <v>215</v>
      </c>
      <c r="O4556" s="33" t="s">
        <v>38</v>
      </c>
      <c r="P4556" s="58" t="s">
        <v>38</v>
      </c>
      <c r="Q4556" s="33" t="s">
        <v>207</v>
      </c>
      <c r="R4556" s="14" t="s">
        <v>38</v>
      </c>
      <c r="S4556" s="13" t="s">
        <v>216</v>
      </c>
      <c r="T4556" s="13" t="s">
        <v>217</v>
      </c>
      <c r="U4556" s="33">
        <f t="shared" ca="1" si="852"/>
        <v>45744.56914039352</v>
      </c>
      <c r="V4556" s="13" t="str">
        <f t="shared" si="853"/>
        <v>Bangalore</v>
      </c>
      <c r="W4556" s="13" t="str">
        <f t="shared" si="854"/>
        <v>CLS</v>
      </c>
      <c r="X4556" s="13">
        <f t="shared" si="855"/>
        <v>17</v>
      </c>
      <c r="Y4556" s="13" t="str">
        <f>IFERROR(VLOOKUP(C4556,ReceivingTeam[],2,FALSE),"HelpDesk")</f>
        <v>HelpDesk</v>
      </c>
      <c r="Z4556" s="67">
        <f t="shared" si="856"/>
        <v>44886.545486111099</v>
      </c>
      <c r="AA4556" s="68">
        <f t="shared" si="857"/>
        <v>44884</v>
      </c>
      <c r="AB4556" s="69" t="b">
        <f t="shared" si="858"/>
        <v>1</v>
      </c>
      <c r="AC4556" s="70">
        <f t="shared" si="859"/>
        <v>0.5</v>
      </c>
      <c r="AD4556" s="67">
        <f t="shared" si="860"/>
        <v>44886.545486111099</v>
      </c>
      <c r="AE4556" s="67">
        <f>VLOOKUP(V4556,'Branch Wise Work Timelines'!C:G,3,FALSE)+AA4556</f>
        <v>44884.416666666664</v>
      </c>
      <c r="AF4556" s="67">
        <f>IF(V4556="Bangalore",VLOOKUP(V4556,'Branch Wise Work Timelines'!C:G,4,FALSE)+AA4556+1,IF(V4556="Mumbai",VLOOKUP(V4556,'Branch Wise Work Timelines'!C:G,4,FALSE)+AA4556+1,VLOOKUP(V4556,'Branch Wise Work Timelines'!C:G,4,FALSE)+AA4556))</f>
        <v>44885.104166666664</v>
      </c>
      <c r="AG4556" s="67">
        <f>WORKDAY.INTL(AA4556,1,11)+VLOOKUP(V4556,'Branch Wise Work Timelines'!C:G,3,FALSE)</f>
        <v>44886.416666666664</v>
      </c>
      <c r="AH4556" s="69" t="str">
        <f t="shared" ca="1" si="861"/>
        <v>Out of TAT</v>
      </c>
      <c r="AI4556" s="69">
        <f t="shared" ca="1" si="862"/>
        <v>20593</v>
      </c>
      <c r="AJ4556" s="69" t="str">
        <f ca="1">IF(AI4556&lt;0,"0-12",IFERROR(VLOOKUP(AI4556,Breakup[],2,FALSE),"&gt;24"))</f>
        <v>&gt;24</v>
      </c>
      <c r="AK4556" s="69" t="str">
        <f>VLOOKUP(V4556,Master!B:D,3,FALSE)</f>
        <v>South</v>
      </c>
      <c r="AL4556" s="69" t="str">
        <f t="shared" si="863"/>
        <v>Bangalore-CLS</v>
      </c>
    </row>
    <row r="4557" spans="1:38">
      <c r="A4557" s="14" t="s">
        <v>9443</v>
      </c>
      <c r="B4557" s="54">
        <v>44701.772433067097</v>
      </c>
      <c r="C4557" s="13" t="s">
        <v>467</v>
      </c>
      <c r="D4557" s="13">
        <v>1514</v>
      </c>
      <c r="E4557" s="13" t="s">
        <v>9444</v>
      </c>
      <c r="F4557" s="13" t="s">
        <v>15</v>
      </c>
      <c r="G4557" s="14">
        <v>1653054189256</v>
      </c>
      <c r="H4557" s="55">
        <v>0.953391203703704</v>
      </c>
      <c r="I4557" s="33">
        <v>44884.9533912037</v>
      </c>
      <c r="J4557" s="58">
        <v>44884</v>
      </c>
      <c r="K4557" s="13" t="s">
        <v>213</v>
      </c>
      <c r="L4557" s="13" t="s">
        <v>30</v>
      </c>
      <c r="M4557" s="13" t="s">
        <v>214</v>
      </c>
      <c r="N4557" s="13" t="s">
        <v>206</v>
      </c>
      <c r="O4557" s="33" t="s">
        <v>38</v>
      </c>
      <c r="P4557" s="58" t="s">
        <v>38</v>
      </c>
      <c r="Q4557" s="33" t="s">
        <v>207</v>
      </c>
      <c r="R4557" s="14" t="s">
        <v>38</v>
      </c>
      <c r="S4557" s="13" t="s">
        <v>216</v>
      </c>
      <c r="T4557" s="13" t="s">
        <v>217</v>
      </c>
      <c r="U4557" s="33">
        <f t="shared" ca="1" si="852"/>
        <v>45744.56914039352</v>
      </c>
      <c r="V4557" s="13" t="str">
        <f t="shared" si="853"/>
        <v>Bangalore</v>
      </c>
      <c r="W4557" s="13" t="str">
        <f t="shared" si="854"/>
        <v>CLS</v>
      </c>
      <c r="X4557" s="13">
        <f t="shared" si="855"/>
        <v>22</v>
      </c>
      <c r="Y4557" s="13" t="str">
        <f>IFERROR(VLOOKUP(C4557,ReceivingTeam[],2,FALSE),"HelpDesk")</f>
        <v>HelpDesk</v>
      </c>
      <c r="Z4557" s="67">
        <f t="shared" si="856"/>
        <v>44886.7658912037</v>
      </c>
      <c r="AA4557" s="68">
        <f t="shared" si="857"/>
        <v>44884</v>
      </c>
      <c r="AB4557" s="69" t="b">
        <f t="shared" si="858"/>
        <v>1</v>
      </c>
      <c r="AC4557" s="70">
        <f t="shared" si="859"/>
        <v>0.5</v>
      </c>
      <c r="AD4557" s="67">
        <f t="shared" si="860"/>
        <v>44886.7658912037</v>
      </c>
      <c r="AE4557" s="67">
        <f>VLOOKUP(V4557,'Branch Wise Work Timelines'!C:G,3,FALSE)+AA4557</f>
        <v>44884.416666666664</v>
      </c>
      <c r="AF4557" s="67">
        <f>IF(V4557="Bangalore",VLOOKUP(V4557,'Branch Wise Work Timelines'!C:G,4,FALSE)+AA4557+1,IF(V4557="Mumbai",VLOOKUP(V4557,'Branch Wise Work Timelines'!C:G,4,FALSE)+AA4557+1,VLOOKUP(V4557,'Branch Wise Work Timelines'!C:G,4,FALSE)+AA4557))</f>
        <v>44885.104166666664</v>
      </c>
      <c r="AG4557" s="67">
        <f>WORKDAY.INTL(AA4557,1,11)+VLOOKUP(V4557,'Branch Wise Work Timelines'!C:G,3,FALSE)</f>
        <v>44886.416666666664</v>
      </c>
      <c r="AH4557" s="69" t="str">
        <f t="shared" ca="1" si="861"/>
        <v>Out of TAT</v>
      </c>
      <c r="AI4557" s="69">
        <f t="shared" ca="1" si="862"/>
        <v>20588</v>
      </c>
      <c r="AJ4557" s="69" t="str">
        <f ca="1">IF(AI4557&lt;0,"0-12",IFERROR(VLOOKUP(AI4557,Breakup[],2,FALSE),"&gt;24"))</f>
        <v>&gt;24</v>
      </c>
      <c r="AK4557" s="69" t="str">
        <f>VLOOKUP(V4557,Master!B:D,3,FALSE)</f>
        <v>South</v>
      </c>
      <c r="AL4557" s="69" t="str">
        <f t="shared" si="863"/>
        <v>Bangalore-CLS</v>
      </c>
    </row>
    <row r="4558" spans="1:38">
      <c r="A4558" s="14" t="s">
        <v>9445</v>
      </c>
      <c r="B4558" s="54">
        <v>44701.712741006901</v>
      </c>
      <c r="C4558" s="13" t="s">
        <v>311</v>
      </c>
      <c r="D4558" s="13">
        <v>270</v>
      </c>
      <c r="E4558" s="13" t="s">
        <v>9446</v>
      </c>
      <c r="F4558" s="13" t="s">
        <v>33</v>
      </c>
      <c r="G4558" s="14">
        <v>1653051712314</v>
      </c>
      <c r="H4558" s="55">
        <v>0.51934027777777803</v>
      </c>
      <c r="I4558" s="33">
        <v>44891.519340277802</v>
      </c>
      <c r="J4558" s="58">
        <v>44891</v>
      </c>
      <c r="K4558" s="13" t="s">
        <v>313</v>
      </c>
      <c r="L4558" s="13" t="s">
        <v>60</v>
      </c>
      <c r="M4558" s="13" t="s">
        <v>314</v>
      </c>
      <c r="N4558" s="13" t="s">
        <v>206</v>
      </c>
      <c r="O4558" s="33">
        <v>44891.976400462998</v>
      </c>
      <c r="P4558" s="58">
        <v>44891</v>
      </c>
      <c r="Q4558" s="33" t="s">
        <v>237</v>
      </c>
      <c r="R4558" s="14">
        <v>418</v>
      </c>
      <c r="S4558" s="13" t="s">
        <v>208</v>
      </c>
      <c r="T4558" s="13" t="s">
        <v>1059</v>
      </c>
      <c r="U4558" s="33">
        <f t="shared" ca="1" si="852"/>
        <v>45744.56914039352</v>
      </c>
      <c r="V4558" s="13" t="str">
        <f t="shared" si="853"/>
        <v>Hyderabad</v>
      </c>
      <c r="W4558" s="13" t="str">
        <f t="shared" si="854"/>
        <v>RI</v>
      </c>
      <c r="X4558" s="13">
        <f t="shared" si="855"/>
        <v>12</v>
      </c>
      <c r="Y4558" s="13" t="str">
        <f>IFERROR(VLOOKUP(C4558,ReceivingTeam[],2,FALSE),"HelpDesk")</f>
        <v>HelpDesk</v>
      </c>
      <c r="Z4558" s="67">
        <f t="shared" si="856"/>
        <v>44896.165173611131</v>
      </c>
      <c r="AA4558" s="68">
        <f t="shared" si="857"/>
        <v>44891</v>
      </c>
      <c r="AB4558" s="69" t="b">
        <f t="shared" si="858"/>
        <v>1</v>
      </c>
      <c r="AC4558" s="70">
        <f t="shared" si="859"/>
        <v>3</v>
      </c>
      <c r="AD4558" s="67">
        <f t="shared" si="860"/>
        <v>44896.165173611131</v>
      </c>
      <c r="AE4558" s="67">
        <f>VLOOKUP(V4558,'Branch Wise Work Timelines'!C:G,3,FALSE)+AA4558</f>
        <v>44891.416666666664</v>
      </c>
      <c r="AF4558" s="67">
        <f>IF(V4558="Bangalore",VLOOKUP(V4558,'Branch Wise Work Timelines'!C:G,4,FALSE)+AA4558+1,IF(V4558="Mumbai",VLOOKUP(V4558,'Branch Wise Work Timelines'!C:G,4,FALSE)+AA4558+1,VLOOKUP(V4558,'Branch Wise Work Timelines'!C:G,4,FALSE)+AA4558))</f>
        <v>44891.770833333336</v>
      </c>
      <c r="AG4558" s="67">
        <f>WORKDAY.INTL(AA4558,1,11)+VLOOKUP(V4558,'Branch Wise Work Timelines'!C:G,3,FALSE)</f>
        <v>44893.416666666664</v>
      </c>
      <c r="AH4558" s="69" t="str">
        <f t="shared" si="861"/>
        <v>Met</v>
      </c>
      <c r="AI4558" s="69">
        <f t="shared" ca="1" si="862"/>
        <v>20362</v>
      </c>
      <c r="AJ4558" s="69" t="str">
        <f ca="1">IF(AI4558&lt;0,"0-12",IFERROR(VLOOKUP(AI4558,Breakup[],2,FALSE),"&gt;24"))</f>
        <v>&gt;24</v>
      </c>
      <c r="AK4558" s="69" t="str">
        <f>VLOOKUP(V4558,Master!B:D,3,FALSE)</f>
        <v>South</v>
      </c>
      <c r="AL4558" s="69" t="str">
        <f t="shared" si="863"/>
        <v>Hyderabad</v>
      </c>
    </row>
    <row r="4559" spans="1:38">
      <c r="A4559" s="14" t="s">
        <v>9447</v>
      </c>
      <c r="B4559" s="54">
        <v>44701.703043437497</v>
      </c>
      <c r="C4559" s="13" t="s">
        <v>435</v>
      </c>
      <c r="D4559" s="13">
        <v>559</v>
      </c>
      <c r="E4559" s="13" t="s">
        <v>9448</v>
      </c>
      <c r="F4559" s="13" t="s">
        <v>33</v>
      </c>
      <c r="G4559" s="14">
        <v>1653047619021</v>
      </c>
      <c r="H4559" s="55">
        <v>1.8159722222222199E-2</v>
      </c>
      <c r="I4559" s="33">
        <v>44883.018159722204</v>
      </c>
      <c r="J4559" s="58">
        <v>44883</v>
      </c>
      <c r="K4559" s="13" t="s">
        <v>437</v>
      </c>
      <c r="L4559" s="13" t="s">
        <v>12</v>
      </c>
      <c r="M4559" s="13" t="s">
        <v>435</v>
      </c>
      <c r="N4559" s="13" t="s">
        <v>206</v>
      </c>
      <c r="O4559" s="33" t="s">
        <v>38</v>
      </c>
      <c r="P4559" s="58" t="s">
        <v>38</v>
      </c>
      <c r="Q4559" s="33" t="s">
        <v>207</v>
      </c>
      <c r="R4559" s="14" t="s">
        <v>38</v>
      </c>
      <c r="S4559" s="13" t="s">
        <v>208</v>
      </c>
      <c r="T4559" s="13" t="s">
        <v>209</v>
      </c>
      <c r="U4559" s="33">
        <f t="shared" ca="1" si="852"/>
        <v>45744.56914039352</v>
      </c>
      <c r="V4559" s="13" t="str">
        <f t="shared" si="853"/>
        <v>Ahmedabad</v>
      </c>
      <c r="W4559" s="13" t="str">
        <f t="shared" si="854"/>
        <v>RI</v>
      </c>
      <c r="X4559" s="13">
        <f t="shared" si="855"/>
        <v>0</v>
      </c>
      <c r="Y4559" s="13" t="str">
        <f>IFERROR(VLOOKUP(C4559,ReceivingTeam[],2,FALSE),"HelpDesk")</f>
        <v>HelpDesk</v>
      </c>
      <c r="Z4559" s="67">
        <f t="shared" si="856"/>
        <v>44884.562499999993</v>
      </c>
      <c r="AA4559" s="68">
        <f t="shared" si="857"/>
        <v>44883</v>
      </c>
      <c r="AB4559" s="69" t="b">
        <f t="shared" si="858"/>
        <v>1</v>
      </c>
      <c r="AC4559" s="70">
        <f t="shared" si="859"/>
        <v>0.5</v>
      </c>
      <c r="AD4559" s="67">
        <f t="shared" si="860"/>
        <v>44884.562499999993</v>
      </c>
      <c r="AE4559" s="67">
        <f>VLOOKUP(V4559,'Branch Wise Work Timelines'!C:G,3,FALSE)+AA4559</f>
        <v>44883.416666666664</v>
      </c>
      <c r="AF4559" s="67">
        <f>IF(V4559="Bangalore",VLOOKUP(V4559,'Branch Wise Work Timelines'!C:G,4,FALSE)+AA4559+1,IF(V4559="Mumbai",VLOOKUP(V4559,'Branch Wise Work Timelines'!C:G,4,FALSE)+AA4559+1,VLOOKUP(V4559,'Branch Wise Work Timelines'!C:G,4,FALSE)+AA4559))</f>
        <v>44883.770833333336</v>
      </c>
      <c r="AG4559" s="67">
        <f>WORKDAY.INTL(AA4559,1,11)+VLOOKUP(V4559,'Branch Wise Work Timelines'!C:G,3,FALSE)</f>
        <v>44884.416666666664</v>
      </c>
      <c r="AH4559" s="69" t="str">
        <f t="shared" ca="1" si="861"/>
        <v>Out of TAT</v>
      </c>
      <c r="AI4559" s="69">
        <f t="shared" ca="1" si="862"/>
        <v>20641</v>
      </c>
      <c r="AJ4559" s="69" t="str">
        <f ca="1">IF(AI4559&lt;0,"0-12",IFERROR(VLOOKUP(AI4559,Breakup[],2,FALSE),"&gt;24"))</f>
        <v>&gt;24</v>
      </c>
      <c r="AK4559" s="69" t="str">
        <f>VLOOKUP(V4559,Master!B:D,3,FALSE)</f>
        <v>North</v>
      </c>
      <c r="AL4559" s="69" t="str">
        <f t="shared" si="863"/>
        <v>Ahmedabad</v>
      </c>
    </row>
    <row r="4560" spans="1:38">
      <c r="A4560" s="14" t="s">
        <v>9449</v>
      </c>
      <c r="B4560" s="54">
        <v>44701.705233217603</v>
      </c>
      <c r="C4560" s="13" t="s">
        <v>286</v>
      </c>
      <c r="D4560" s="13">
        <v>1735</v>
      </c>
      <c r="E4560" s="13" t="s">
        <v>9450</v>
      </c>
      <c r="F4560" s="13" t="s">
        <v>33</v>
      </c>
      <c r="G4560" s="14">
        <v>1653046829290</v>
      </c>
      <c r="H4560" s="55">
        <v>0.57974537037036999</v>
      </c>
      <c r="I4560" s="33">
        <v>44884.5797453704</v>
      </c>
      <c r="J4560" s="58">
        <v>44884</v>
      </c>
      <c r="K4560" s="13" t="s">
        <v>257</v>
      </c>
      <c r="L4560" s="13" t="s">
        <v>72</v>
      </c>
      <c r="M4560" s="13" t="s">
        <v>255</v>
      </c>
      <c r="N4560" s="13" t="s">
        <v>206</v>
      </c>
      <c r="O4560" s="33" t="s">
        <v>38</v>
      </c>
      <c r="P4560" s="58" t="s">
        <v>38</v>
      </c>
      <c r="Q4560" s="33" t="s">
        <v>207</v>
      </c>
      <c r="R4560" s="14" t="s">
        <v>38</v>
      </c>
      <c r="S4560" s="13" t="s">
        <v>216</v>
      </c>
      <c r="T4560" s="13" t="s">
        <v>217</v>
      </c>
      <c r="U4560" s="33">
        <f t="shared" ca="1" si="852"/>
        <v>45744.56914039352</v>
      </c>
      <c r="V4560" s="13" t="str">
        <f t="shared" si="853"/>
        <v>Pune</v>
      </c>
      <c r="W4560" s="13" t="str">
        <f t="shared" si="854"/>
        <v>RI</v>
      </c>
      <c r="X4560" s="13">
        <f t="shared" si="855"/>
        <v>13</v>
      </c>
      <c r="Y4560" s="13" t="str">
        <f>IFERROR(VLOOKUP(C4560,ReceivingTeam[],2,FALSE),"HelpDesk")</f>
        <v>HelpDesk</v>
      </c>
      <c r="Z4560" s="67">
        <f t="shared" si="856"/>
        <v>44886.7047453704</v>
      </c>
      <c r="AA4560" s="68">
        <f t="shared" si="857"/>
        <v>44884</v>
      </c>
      <c r="AB4560" s="69" t="b">
        <f t="shared" si="858"/>
        <v>1</v>
      </c>
      <c r="AC4560" s="70">
        <f t="shared" si="859"/>
        <v>0.5</v>
      </c>
      <c r="AD4560" s="67">
        <f t="shared" si="860"/>
        <v>44886.7047453704</v>
      </c>
      <c r="AE4560" s="67">
        <f>VLOOKUP(V4560,'Branch Wise Work Timelines'!C:G,3,FALSE)+AA4560</f>
        <v>44884.395833333336</v>
      </c>
      <c r="AF4560" s="67">
        <f>IF(V4560="Bangalore",VLOOKUP(V4560,'Branch Wise Work Timelines'!C:G,4,FALSE)+AA4560+1,IF(V4560="Mumbai",VLOOKUP(V4560,'Branch Wise Work Timelines'!C:G,4,FALSE)+AA4560+1,VLOOKUP(V4560,'Branch Wise Work Timelines'!C:G,4,FALSE)+AA4560))</f>
        <v>44884.770833333336</v>
      </c>
      <c r="AG4560" s="67">
        <f>WORKDAY.INTL(AA4560,1,11)+VLOOKUP(V4560,'Branch Wise Work Timelines'!C:G,3,FALSE)</f>
        <v>44886.395833333336</v>
      </c>
      <c r="AH4560" s="69" t="str">
        <f t="shared" ca="1" si="861"/>
        <v>Out of TAT</v>
      </c>
      <c r="AI4560" s="69">
        <f t="shared" ca="1" si="862"/>
        <v>20589</v>
      </c>
      <c r="AJ4560" s="69" t="str">
        <f ca="1">IF(AI4560&lt;0,"0-12",IFERROR(VLOOKUP(AI4560,Breakup[],2,FALSE),"&gt;24"))</f>
        <v>&gt;24</v>
      </c>
      <c r="AK4560" s="69" t="str">
        <f>VLOOKUP(V4560,Master!B:D,3,FALSE)</f>
        <v>West</v>
      </c>
      <c r="AL4560" s="69" t="str">
        <f t="shared" si="863"/>
        <v>Pune</v>
      </c>
    </row>
    <row r="4561" spans="1:38">
      <c r="A4561" s="14" t="s">
        <v>9451</v>
      </c>
      <c r="B4561" s="54">
        <v>44701.706094988403</v>
      </c>
      <c r="C4561" s="13" t="s">
        <v>286</v>
      </c>
      <c r="D4561" s="13">
        <v>594</v>
      </c>
      <c r="E4561" s="13" t="s">
        <v>9452</v>
      </c>
      <c r="F4561" s="13" t="s">
        <v>33</v>
      </c>
      <c r="G4561" s="14">
        <v>1653046829290</v>
      </c>
      <c r="H4561" s="55">
        <v>0.80130787037036999</v>
      </c>
      <c r="I4561" s="33">
        <v>44886.801307870403</v>
      </c>
      <c r="J4561" s="58">
        <v>44886</v>
      </c>
      <c r="K4561" s="13" t="s">
        <v>257</v>
      </c>
      <c r="L4561" s="13" t="s">
        <v>72</v>
      </c>
      <c r="M4561" s="13" t="s">
        <v>255</v>
      </c>
      <c r="N4561" s="13" t="s">
        <v>206</v>
      </c>
      <c r="O4561" s="33" t="s">
        <v>38</v>
      </c>
      <c r="P4561" s="58" t="s">
        <v>38</v>
      </c>
      <c r="Q4561" s="33" t="s">
        <v>207</v>
      </c>
      <c r="R4561" s="14" t="s">
        <v>38</v>
      </c>
      <c r="S4561" s="13" t="s">
        <v>216</v>
      </c>
      <c r="T4561" s="13" t="s">
        <v>217</v>
      </c>
      <c r="U4561" s="33">
        <f t="shared" ca="1" si="852"/>
        <v>45744.56914039352</v>
      </c>
      <c r="V4561" s="13" t="str">
        <f t="shared" si="853"/>
        <v>Pune</v>
      </c>
      <c r="W4561" s="13" t="str">
        <f t="shared" si="854"/>
        <v>RI</v>
      </c>
      <c r="X4561" s="13">
        <f t="shared" si="855"/>
        <v>19</v>
      </c>
      <c r="Y4561" s="13" t="str">
        <f>IFERROR(VLOOKUP(C4561,ReceivingTeam[],2,FALSE),"HelpDesk")</f>
        <v>HelpDesk</v>
      </c>
      <c r="Z4561" s="67">
        <f t="shared" si="856"/>
        <v>44887.926307870403</v>
      </c>
      <c r="AA4561" s="68">
        <f t="shared" si="857"/>
        <v>44886</v>
      </c>
      <c r="AB4561" s="69" t="b">
        <f t="shared" si="858"/>
        <v>1</v>
      </c>
      <c r="AC4561" s="70">
        <f t="shared" si="859"/>
        <v>0.5</v>
      </c>
      <c r="AD4561" s="67">
        <f t="shared" si="860"/>
        <v>44887.926307870403</v>
      </c>
      <c r="AE4561" s="67">
        <f>VLOOKUP(V4561,'Branch Wise Work Timelines'!C:G,3,FALSE)+AA4561</f>
        <v>44886.395833333336</v>
      </c>
      <c r="AF4561" s="67">
        <f>IF(V4561="Bangalore",VLOOKUP(V4561,'Branch Wise Work Timelines'!C:G,4,FALSE)+AA4561+1,IF(V4561="Mumbai",VLOOKUP(V4561,'Branch Wise Work Timelines'!C:G,4,FALSE)+AA4561+1,VLOOKUP(V4561,'Branch Wise Work Timelines'!C:G,4,FALSE)+AA4561))</f>
        <v>44886.770833333336</v>
      </c>
      <c r="AG4561" s="67">
        <f>WORKDAY.INTL(AA4561,1,11)+VLOOKUP(V4561,'Branch Wise Work Timelines'!C:G,3,FALSE)</f>
        <v>44887.395833333336</v>
      </c>
      <c r="AH4561" s="69" t="str">
        <f t="shared" ca="1" si="861"/>
        <v>Out of TAT</v>
      </c>
      <c r="AI4561" s="69">
        <f t="shared" ca="1" si="862"/>
        <v>20560</v>
      </c>
      <c r="AJ4561" s="69" t="str">
        <f ca="1">IF(AI4561&lt;0,"0-12",IFERROR(VLOOKUP(AI4561,Breakup[],2,FALSE),"&gt;24"))</f>
        <v>&gt;24</v>
      </c>
      <c r="AK4561" s="69" t="str">
        <f>VLOOKUP(V4561,Master!B:D,3,FALSE)</f>
        <v>West</v>
      </c>
      <c r="AL4561" s="69" t="str">
        <f t="shared" si="863"/>
        <v>Pune</v>
      </c>
    </row>
    <row r="4562" spans="1:38">
      <c r="A4562" s="14" t="s">
        <v>9453</v>
      </c>
      <c r="B4562" s="54">
        <v>44701.714482557902</v>
      </c>
      <c r="C4562" s="13" t="s">
        <v>136</v>
      </c>
      <c r="D4562" s="13">
        <v>725</v>
      </c>
      <c r="E4562" s="13" t="s">
        <v>9454</v>
      </c>
      <c r="F4562" s="13" t="s">
        <v>33</v>
      </c>
      <c r="G4562" s="14">
        <v>1653046829290</v>
      </c>
      <c r="H4562" s="55">
        <v>0.83850694444444496</v>
      </c>
      <c r="I4562" s="33">
        <v>44888.838506944398</v>
      </c>
      <c r="J4562" s="58">
        <v>44888</v>
      </c>
      <c r="K4562" s="13" t="s">
        <v>257</v>
      </c>
      <c r="L4562" s="13" t="s">
        <v>72</v>
      </c>
      <c r="M4562" s="13" t="s">
        <v>255</v>
      </c>
      <c r="N4562" s="13" t="s">
        <v>206</v>
      </c>
      <c r="O4562" s="33" t="s">
        <v>38</v>
      </c>
      <c r="P4562" s="58" t="s">
        <v>38</v>
      </c>
      <c r="Q4562" s="33" t="s">
        <v>207</v>
      </c>
      <c r="R4562" s="14" t="s">
        <v>38</v>
      </c>
      <c r="S4562" s="13" t="s">
        <v>216</v>
      </c>
      <c r="T4562" s="13" t="s">
        <v>217</v>
      </c>
      <c r="U4562" s="33">
        <f t="shared" ca="1" si="852"/>
        <v>45744.56914039352</v>
      </c>
      <c r="V4562" s="13" t="str">
        <f t="shared" si="853"/>
        <v>Pune</v>
      </c>
      <c r="W4562" s="13" t="str">
        <f t="shared" si="854"/>
        <v>RI</v>
      </c>
      <c r="X4562" s="13">
        <f t="shared" si="855"/>
        <v>20</v>
      </c>
      <c r="Y4562" s="13" t="str">
        <f>IFERROR(VLOOKUP(C4562,ReceivingTeam[],2,FALSE),"HelpDesk")</f>
        <v>Branch office</v>
      </c>
      <c r="Z4562" s="67">
        <f t="shared" si="856"/>
        <v>44889.963506944398</v>
      </c>
      <c r="AA4562" s="68">
        <f t="shared" si="857"/>
        <v>44888</v>
      </c>
      <c r="AB4562" s="69" t="b">
        <f t="shared" si="858"/>
        <v>1</v>
      </c>
      <c r="AC4562" s="70">
        <f t="shared" si="859"/>
        <v>0.5</v>
      </c>
      <c r="AD4562" s="67">
        <f t="shared" si="860"/>
        <v>44889.963506944398</v>
      </c>
      <c r="AE4562" s="67">
        <f>VLOOKUP(V4562,'Branch Wise Work Timelines'!C:G,3,FALSE)+AA4562</f>
        <v>44888.395833333336</v>
      </c>
      <c r="AF4562" s="67">
        <f>IF(V4562="Bangalore",VLOOKUP(V4562,'Branch Wise Work Timelines'!C:G,4,FALSE)+AA4562+1,IF(V4562="Mumbai",VLOOKUP(V4562,'Branch Wise Work Timelines'!C:G,4,FALSE)+AA4562+1,VLOOKUP(V4562,'Branch Wise Work Timelines'!C:G,4,FALSE)+AA4562))</f>
        <v>44888.770833333336</v>
      </c>
      <c r="AG4562" s="67">
        <f>WORKDAY.INTL(AA4562,1,11)+VLOOKUP(V4562,'Branch Wise Work Timelines'!C:G,3,FALSE)</f>
        <v>44889.395833333336</v>
      </c>
      <c r="AH4562" s="69" t="str">
        <f t="shared" ca="1" si="861"/>
        <v>Out of TAT</v>
      </c>
      <c r="AI4562" s="69">
        <f t="shared" ca="1" si="862"/>
        <v>20511</v>
      </c>
      <c r="AJ4562" s="69" t="str">
        <f ca="1">IF(AI4562&lt;0,"0-12",IFERROR(VLOOKUP(AI4562,Breakup[],2,FALSE),"&gt;24"))</f>
        <v>&gt;24</v>
      </c>
      <c r="AK4562" s="69" t="str">
        <f>VLOOKUP(V4562,Master!B:D,3,FALSE)</f>
        <v>West</v>
      </c>
      <c r="AL4562" s="69" t="str">
        <f t="shared" si="863"/>
        <v>Pune</v>
      </c>
    </row>
    <row r="4563" spans="1:38">
      <c r="A4563" s="14" t="s">
        <v>9455</v>
      </c>
      <c r="B4563" s="54">
        <v>44701.697902812499</v>
      </c>
      <c r="C4563" s="13" t="s">
        <v>286</v>
      </c>
      <c r="D4563" s="13">
        <v>1233</v>
      </c>
      <c r="E4563" s="13" t="s">
        <v>9456</v>
      </c>
      <c r="F4563" s="13" t="s">
        <v>33</v>
      </c>
      <c r="G4563" s="14">
        <v>1653048537212</v>
      </c>
      <c r="H4563" s="55">
        <v>0.12369212962963</v>
      </c>
      <c r="I4563" s="33">
        <v>44890.1236921296</v>
      </c>
      <c r="J4563" s="58">
        <v>44890</v>
      </c>
      <c r="K4563" s="13" t="s">
        <v>257</v>
      </c>
      <c r="L4563" s="13" t="s">
        <v>72</v>
      </c>
      <c r="M4563" s="13" t="s">
        <v>286</v>
      </c>
      <c r="N4563" s="13" t="s">
        <v>206</v>
      </c>
      <c r="O4563" s="33" t="s">
        <v>38</v>
      </c>
      <c r="P4563" s="58" t="s">
        <v>38</v>
      </c>
      <c r="Q4563" s="33" t="s">
        <v>207</v>
      </c>
      <c r="R4563" s="14" t="s">
        <v>38</v>
      </c>
      <c r="S4563" s="13" t="s">
        <v>208</v>
      </c>
      <c r="T4563" s="13" t="s">
        <v>209</v>
      </c>
      <c r="U4563" s="33">
        <f t="shared" ca="1" si="852"/>
        <v>45744.56914039352</v>
      </c>
      <c r="V4563" s="13" t="str">
        <f t="shared" si="853"/>
        <v>Pune</v>
      </c>
      <c r="W4563" s="13" t="str">
        <f t="shared" si="854"/>
        <v>RI</v>
      </c>
      <c r="X4563" s="13">
        <f t="shared" si="855"/>
        <v>2</v>
      </c>
      <c r="Y4563" s="13" t="str">
        <f>IFERROR(VLOOKUP(C4563,ReceivingTeam[],2,FALSE),"HelpDesk")</f>
        <v>HelpDesk</v>
      </c>
      <c r="Z4563" s="67">
        <f t="shared" si="856"/>
        <v>44891.520833333336</v>
      </c>
      <c r="AA4563" s="68">
        <f t="shared" si="857"/>
        <v>44890</v>
      </c>
      <c r="AB4563" s="69" t="b">
        <f t="shared" si="858"/>
        <v>1</v>
      </c>
      <c r="AC4563" s="70">
        <f t="shared" si="859"/>
        <v>0.5</v>
      </c>
      <c r="AD4563" s="67">
        <f t="shared" si="860"/>
        <v>44891.520833333336</v>
      </c>
      <c r="AE4563" s="67">
        <f>VLOOKUP(V4563,'Branch Wise Work Timelines'!C:G,3,FALSE)+AA4563</f>
        <v>44890.395833333336</v>
      </c>
      <c r="AF4563" s="67">
        <f>IF(V4563="Bangalore",VLOOKUP(V4563,'Branch Wise Work Timelines'!C:G,4,FALSE)+AA4563+1,IF(V4563="Mumbai",VLOOKUP(V4563,'Branch Wise Work Timelines'!C:G,4,FALSE)+AA4563+1,VLOOKUP(V4563,'Branch Wise Work Timelines'!C:G,4,FALSE)+AA4563))</f>
        <v>44890.770833333336</v>
      </c>
      <c r="AG4563" s="67">
        <f>WORKDAY.INTL(AA4563,1,11)+VLOOKUP(V4563,'Branch Wise Work Timelines'!C:G,3,FALSE)</f>
        <v>44891.395833333336</v>
      </c>
      <c r="AH4563" s="69" t="str">
        <f t="shared" ca="1" si="861"/>
        <v>Out of TAT</v>
      </c>
      <c r="AI4563" s="69">
        <f t="shared" ca="1" si="862"/>
        <v>20474</v>
      </c>
      <c r="AJ4563" s="69" t="str">
        <f ca="1">IF(AI4563&lt;0,"0-12",IFERROR(VLOOKUP(AI4563,Breakup[],2,FALSE),"&gt;24"))</f>
        <v>&gt;24</v>
      </c>
      <c r="AK4563" s="69" t="str">
        <f>VLOOKUP(V4563,Master!B:D,3,FALSE)</f>
        <v>West</v>
      </c>
      <c r="AL4563" s="69" t="str">
        <f t="shared" si="863"/>
        <v>Pune</v>
      </c>
    </row>
    <row r="4564" spans="1:38">
      <c r="A4564" s="14" t="s">
        <v>9457</v>
      </c>
      <c r="B4564" s="54">
        <v>44701.698695289298</v>
      </c>
      <c r="C4564" s="13" t="s">
        <v>286</v>
      </c>
      <c r="D4564" s="13">
        <v>244</v>
      </c>
      <c r="E4564" s="13" t="s">
        <v>9458</v>
      </c>
      <c r="F4564" s="13" t="s">
        <v>33</v>
      </c>
      <c r="G4564" s="14">
        <v>1653048537212</v>
      </c>
      <c r="H4564" s="55">
        <v>7.2893518518518496E-2</v>
      </c>
      <c r="I4564" s="33">
        <v>44882.072893518503</v>
      </c>
      <c r="J4564" s="58">
        <v>44882</v>
      </c>
      <c r="K4564" s="13" t="s">
        <v>257</v>
      </c>
      <c r="L4564" s="13" t="s">
        <v>72</v>
      </c>
      <c r="M4564" s="13" t="s">
        <v>286</v>
      </c>
      <c r="N4564" s="13" t="s">
        <v>206</v>
      </c>
      <c r="O4564" s="33" t="s">
        <v>38</v>
      </c>
      <c r="P4564" s="58" t="s">
        <v>38</v>
      </c>
      <c r="Q4564" s="33" t="s">
        <v>207</v>
      </c>
      <c r="R4564" s="14" t="s">
        <v>38</v>
      </c>
      <c r="S4564" s="13" t="s">
        <v>208</v>
      </c>
      <c r="T4564" s="13" t="s">
        <v>209</v>
      </c>
      <c r="U4564" s="33">
        <f t="shared" ca="1" si="852"/>
        <v>45744.56914039352</v>
      </c>
      <c r="V4564" s="13" t="str">
        <f t="shared" si="853"/>
        <v>Pune</v>
      </c>
      <c r="W4564" s="13" t="str">
        <f t="shared" si="854"/>
        <v>RI</v>
      </c>
      <c r="X4564" s="13">
        <f t="shared" si="855"/>
        <v>1</v>
      </c>
      <c r="Y4564" s="13" t="str">
        <f>IFERROR(VLOOKUP(C4564,ReceivingTeam[],2,FALSE),"HelpDesk")</f>
        <v>HelpDesk</v>
      </c>
      <c r="Z4564" s="67">
        <f t="shared" si="856"/>
        <v>44883.520833333336</v>
      </c>
      <c r="AA4564" s="68">
        <f t="shared" si="857"/>
        <v>44882</v>
      </c>
      <c r="AB4564" s="69" t="b">
        <f t="shared" si="858"/>
        <v>1</v>
      </c>
      <c r="AC4564" s="70">
        <f t="shared" si="859"/>
        <v>0.5</v>
      </c>
      <c r="AD4564" s="67">
        <f t="shared" si="860"/>
        <v>44883.520833333336</v>
      </c>
      <c r="AE4564" s="67">
        <f>VLOOKUP(V4564,'Branch Wise Work Timelines'!C:G,3,FALSE)+AA4564</f>
        <v>44882.395833333336</v>
      </c>
      <c r="AF4564" s="67">
        <f>IF(V4564="Bangalore",VLOOKUP(V4564,'Branch Wise Work Timelines'!C:G,4,FALSE)+AA4564+1,IF(V4564="Mumbai",VLOOKUP(V4564,'Branch Wise Work Timelines'!C:G,4,FALSE)+AA4564+1,VLOOKUP(V4564,'Branch Wise Work Timelines'!C:G,4,FALSE)+AA4564))</f>
        <v>44882.770833333336</v>
      </c>
      <c r="AG4564" s="67">
        <f>WORKDAY.INTL(AA4564,1,11)+VLOOKUP(V4564,'Branch Wise Work Timelines'!C:G,3,FALSE)</f>
        <v>44883.395833333336</v>
      </c>
      <c r="AH4564" s="69" t="str">
        <f t="shared" ca="1" si="861"/>
        <v>Out of TAT</v>
      </c>
      <c r="AI4564" s="69">
        <f t="shared" ca="1" si="862"/>
        <v>20666</v>
      </c>
      <c r="AJ4564" s="69" t="str">
        <f ca="1">IF(AI4564&lt;0,"0-12",IFERROR(VLOOKUP(AI4564,Breakup[],2,FALSE),"&gt;24"))</f>
        <v>&gt;24</v>
      </c>
      <c r="AK4564" s="69" t="str">
        <f>VLOOKUP(V4564,Master!B:D,3,FALSE)</f>
        <v>West</v>
      </c>
      <c r="AL4564" s="69" t="str">
        <f t="shared" si="863"/>
        <v>Pune</v>
      </c>
    </row>
    <row r="4565" spans="1:38">
      <c r="A4565" s="14" t="s">
        <v>9459</v>
      </c>
      <c r="B4565" s="54">
        <v>44701.699427083302</v>
      </c>
      <c r="C4565" s="13" t="s">
        <v>286</v>
      </c>
      <c r="D4565" s="13">
        <v>1895</v>
      </c>
      <c r="E4565" s="13" t="s">
        <v>9460</v>
      </c>
      <c r="F4565" s="13" t="s">
        <v>33</v>
      </c>
      <c r="G4565" s="14">
        <v>1653048537212</v>
      </c>
      <c r="H4565" s="55">
        <v>0.135509259259259</v>
      </c>
      <c r="I4565" s="33">
        <v>44885.1355092593</v>
      </c>
      <c r="J4565" s="58">
        <v>44885</v>
      </c>
      <c r="K4565" s="13" t="s">
        <v>257</v>
      </c>
      <c r="L4565" s="13" t="s">
        <v>72</v>
      </c>
      <c r="M4565" s="13" t="s">
        <v>286</v>
      </c>
      <c r="N4565" s="13" t="s">
        <v>206</v>
      </c>
      <c r="O4565" s="33" t="s">
        <v>38</v>
      </c>
      <c r="P4565" s="58" t="s">
        <v>38</v>
      </c>
      <c r="Q4565" s="33" t="s">
        <v>207</v>
      </c>
      <c r="R4565" s="14" t="s">
        <v>38</v>
      </c>
      <c r="S4565" s="13" t="s">
        <v>208</v>
      </c>
      <c r="T4565" s="13" t="s">
        <v>209</v>
      </c>
      <c r="U4565" s="33">
        <f t="shared" ca="1" si="852"/>
        <v>45744.56914039352</v>
      </c>
      <c r="V4565" s="13" t="str">
        <f t="shared" si="853"/>
        <v>Pune</v>
      </c>
      <c r="W4565" s="13" t="str">
        <f t="shared" si="854"/>
        <v>RI</v>
      </c>
      <c r="X4565" s="13">
        <f t="shared" si="855"/>
        <v>3</v>
      </c>
      <c r="Y4565" s="13" t="str">
        <f>IFERROR(VLOOKUP(C4565,ReceivingTeam[],2,FALSE),"HelpDesk")</f>
        <v>HelpDesk</v>
      </c>
      <c r="Z4565" s="67">
        <f t="shared" si="856"/>
        <v>44885.895833333336</v>
      </c>
      <c r="AA4565" s="68">
        <f t="shared" si="857"/>
        <v>44885</v>
      </c>
      <c r="AB4565" s="69" t="b">
        <f t="shared" si="858"/>
        <v>0</v>
      </c>
      <c r="AC4565" s="70">
        <f t="shared" si="859"/>
        <v>0.5</v>
      </c>
      <c r="AD4565" s="67">
        <f t="shared" si="860"/>
        <v>44885.895833333336</v>
      </c>
      <c r="AE4565" s="67">
        <f>VLOOKUP(V4565,'Branch Wise Work Timelines'!C:G,3,FALSE)+AA4565</f>
        <v>44885.395833333336</v>
      </c>
      <c r="AF4565" s="67">
        <f>IF(V4565="Bangalore",VLOOKUP(V4565,'Branch Wise Work Timelines'!C:G,4,FALSE)+AA4565+1,IF(V4565="Mumbai",VLOOKUP(V4565,'Branch Wise Work Timelines'!C:G,4,FALSE)+AA4565+1,VLOOKUP(V4565,'Branch Wise Work Timelines'!C:G,4,FALSE)+AA4565))</f>
        <v>44885.770833333336</v>
      </c>
      <c r="AG4565" s="67">
        <f>WORKDAY.INTL(AA4565,1,11)+VLOOKUP(V4565,'Branch Wise Work Timelines'!C:G,3,FALSE)</f>
        <v>44886.395833333336</v>
      </c>
      <c r="AH4565" s="69" t="str">
        <f t="shared" ca="1" si="861"/>
        <v>Out of TAT</v>
      </c>
      <c r="AI4565" s="69">
        <f t="shared" ca="1" si="862"/>
        <v>20609</v>
      </c>
      <c r="AJ4565" s="69" t="str">
        <f ca="1">IF(AI4565&lt;0,"0-12",IFERROR(VLOOKUP(AI4565,Breakup[],2,FALSE),"&gt;24"))</f>
        <v>&gt;24</v>
      </c>
      <c r="AK4565" s="69" t="str">
        <f>VLOOKUP(V4565,Master!B:D,3,FALSE)</f>
        <v>West</v>
      </c>
      <c r="AL4565" s="69" t="str">
        <f t="shared" si="863"/>
        <v>Pune</v>
      </c>
    </row>
    <row r="4566" spans="1:38">
      <c r="A4566" s="14" t="s">
        <v>9461</v>
      </c>
      <c r="B4566" s="54">
        <v>44701.702126504599</v>
      </c>
      <c r="C4566" s="13" t="s">
        <v>6289</v>
      </c>
      <c r="D4566" s="13">
        <v>1325</v>
      </c>
      <c r="E4566" s="13" t="s">
        <v>9462</v>
      </c>
      <c r="F4566" s="13" t="s">
        <v>33</v>
      </c>
      <c r="G4566" s="14">
        <v>1653050198995</v>
      </c>
      <c r="H4566" s="55">
        <v>9.5370370370370397E-2</v>
      </c>
      <c r="I4566" s="33">
        <v>44888.0953703704</v>
      </c>
      <c r="J4566" s="58">
        <v>44888</v>
      </c>
      <c r="K4566" s="13" t="s">
        <v>257</v>
      </c>
      <c r="L4566" s="13" t="s">
        <v>72</v>
      </c>
      <c r="M4566" s="13" t="s">
        <v>286</v>
      </c>
      <c r="N4566" s="13" t="s">
        <v>206</v>
      </c>
      <c r="O4566" s="33" t="s">
        <v>38</v>
      </c>
      <c r="P4566" s="58" t="s">
        <v>38</v>
      </c>
      <c r="Q4566" s="33" t="s">
        <v>207</v>
      </c>
      <c r="R4566" s="14" t="s">
        <v>38</v>
      </c>
      <c r="S4566" s="13" t="s">
        <v>216</v>
      </c>
      <c r="T4566" s="13" t="s">
        <v>217</v>
      </c>
      <c r="U4566" s="33">
        <f t="shared" ca="1" si="852"/>
        <v>45744.56914039352</v>
      </c>
      <c r="V4566" s="13" t="str">
        <f t="shared" si="853"/>
        <v>Pune</v>
      </c>
      <c r="W4566" s="13" t="str">
        <f t="shared" si="854"/>
        <v>RI</v>
      </c>
      <c r="X4566" s="13">
        <f t="shared" si="855"/>
        <v>2</v>
      </c>
      <c r="Y4566" s="13" t="str">
        <f>IFERROR(VLOOKUP(C4566,ReceivingTeam[],2,FALSE),"HelpDesk")</f>
        <v>HelpDesk</v>
      </c>
      <c r="Z4566" s="67">
        <f t="shared" si="856"/>
        <v>44889.520833333336</v>
      </c>
      <c r="AA4566" s="68">
        <f t="shared" si="857"/>
        <v>44888</v>
      </c>
      <c r="AB4566" s="69" t="b">
        <f t="shared" si="858"/>
        <v>1</v>
      </c>
      <c r="AC4566" s="70">
        <f t="shared" si="859"/>
        <v>0.5</v>
      </c>
      <c r="AD4566" s="67">
        <f t="shared" si="860"/>
        <v>44889.520833333336</v>
      </c>
      <c r="AE4566" s="67">
        <f>VLOOKUP(V4566,'Branch Wise Work Timelines'!C:G,3,FALSE)+AA4566</f>
        <v>44888.395833333336</v>
      </c>
      <c r="AF4566" s="67">
        <f>IF(V4566="Bangalore",VLOOKUP(V4566,'Branch Wise Work Timelines'!C:G,4,FALSE)+AA4566+1,IF(V4566="Mumbai",VLOOKUP(V4566,'Branch Wise Work Timelines'!C:G,4,FALSE)+AA4566+1,VLOOKUP(V4566,'Branch Wise Work Timelines'!C:G,4,FALSE)+AA4566))</f>
        <v>44888.770833333336</v>
      </c>
      <c r="AG4566" s="67">
        <f>WORKDAY.INTL(AA4566,1,11)+VLOOKUP(V4566,'Branch Wise Work Timelines'!C:G,3,FALSE)</f>
        <v>44889.395833333336</v>
      </c>
      <c r="AH4566" s="69" t="str">
        <f t="shared" ca="1" si="861"/>
        <v>Out of TAT</v>
      </c>
      <c r="AI4566" s="69">
        <f t="shared" ca="1" si="862"/>
        <v>20522</v>
      </c>
      <c r="AJ4566" s="69" t="str">
        <f ca="1">IF(AI4566&lt;0,"0-12",IFERROR(VLOOKUP(AI4566,Breakup[],2,FALSE),"&gt;24"))</f>
        <v>&gt;24</v>
      </c>
      <c r="AK4566" s="69" t="str">
        <f>VLOOKUP(V4566,Master!B:D,3,FALSE)</f>
        <v>West</v>
      </c>
      <c r="AL4566" s="69" t="str">
        <f t="shared" si="863"/>
        <v>Pune</v>
      </c>
    </row>
    <row r="4567" spans="1:38">
      <c r="A4567" s="14" t="s">
        <v>9463</v>
      </c>
      <c r="B4567" s="54">
        <v>44701.708945335602</v>
      </c>
      <c r="C4567" s="13" t="s">
        <v>286</v>
      </c>
      <c r="D4567" s="13">
        <v>434</v>
      </c>
      <c r="E4567" s="13" t="s">
        <v>9464</v>
      </c>
      <c r="F4567" s="13" t="s">
        <v>33</v>
      </c>
      <c r="G4567" s="14">
        <v>1653046829290</v>
      </c>
      <c r="H4567" s="55">
        <v>0.62408564814814804</v>
      </c>
      <c r="I4567" s="33">
        <v>44882.624085648102</v>
      </c>
      <c r="J4567" s="58">
        <v>44882</v>
      </c>
      <c r="K4567" s="13" t="s">
        <v>257</v>
      </c>
      <c r="L4567" s="13" t="s">
        <v>72</v>
      </c>
      <c r="M4567" s="13" t="s">
        <v>255</v>
      </c>
      <c r="N4567" s="13" t="s">
        <v>206</v>
      </c>
      <c r="O4567" s="33" t="s">
        <v>38</v>
      </c>
      <c r="P4567" s="58" t="s">
        <v>38</v>
      </c>
      <c r="Q4567" s="33" t="s">
        <v>207</v>
      </c>
      <c r="R4567" s="14" t="s">
        <v>38</v>
      </c>
      <c r="S4567" s="13" t="s">
        <v>216</v>
      </c>
      <c r="T4567" s="13" t="s">
        <v>217</v>
      </c>
      <c r="U4567" s="33">
        <f t="shared" ca="1" si="852"/>
        <v>45744.56914039352</v>
      </c>
      <c r="V4567" s="13" t="str">
        <f t="shared" si="853"/>
        <v>Pune</v>
      </c>
      <c r="W4567" s="13" t="str">
        <f t="shared" si="854"/>
        <v>RI</v>
      </c>
      <c r="X4567" s="13">
        <f t="shared" si="855"/>
        <v>14</v>
      </c>
      <c r="Y4567" s="13" t="str">
        <f>IFERROR(VLOOKUP(C4567,ReceivingTeam[],2,FALSE),"HelpDesk")</f>
        <v>HelpDesk</v>
      </c>
      <c r="Z4567" s="67">
        <f t="shared" si="856"/>
        <v>44883.749085648102</v>
      </c>
      <c r="AA4567" s="68">
        <f t="shared" si="857"/>
        <v>44882</v>
      </c>
      <c r="AB4567" s="69" t="b">
        <f t="shared" si="858"/>
        <v>1</v>
      </c>
      <c r="AC4567" s="70">
        <f t="shared" si="859"/>
        <v>0.5</v>
      </c>
      <c r="AD4567" s="67">
        <f t="shared" si="860"/>
        <v>44883.749085648102</v>
      </c>
      <c r="AE4567" s="67">
        <f>VLOOKUP(V4567,'Branch Wise Work Timelines'!C:G,3,FALSE)+AA4567</f>
        <v>44882.395833333336</v>
      </c>
      <c r="AF4567" s="67">
        <f>IF(V4567="Bangalore",VLOOKUP(V4567,'Branch Wise Work Timelines'!C:G,4,FALSE)+AA4567+1,IF(V4567="Mumbai",VLOOKUP(V4567,'Branch Wise Work Timelines'!C:G,4,FALSE)+AA4567+1,VLOOKUP(V4567,'Branch Wise Work Timelines'!C:G,4,FALSE)+AA4567))</f>
        <v>44882.770833333336</v>
      </c>
      <c r="AG4567" s="67">
        <f>WORKDAY.INTL(AA4567,1,11)+VLOOKUP(V4567,'Branch Wise Work Timelines'!C:G,3,FALSE)</f>
        <v>44883.395833333336</v>
      </c>
      <c r="AH4567" s="69" t="str">
        <f t="shared" ca="1" si="861"/>
        <v>Out of TAT</v>
      </c>
      <c r="AI4567" s="69">
        <f t="shared" ca="1" si="862"/>
        <v>20660</v>
      </c>
      <c r="AJ4567" s="69" t="str">
        <f ca="1">IF(AI4567&lt;0,"0-12",IFERROR(VLOOKUP(AI4567,Breakup[],2,FALSE),"&gt;24"))</f>
        <v>&gt;24</v>
      </c>
      <c r="AK4567" s="69" t="str">
        <f>VLOOKUP(V4567,Master!B:D,3,FALSE)</f>
        <v>West</v>
      </c>
      <c r="AL4567" s="69" t="str">
        <f t="shared" si="863"/>
        <v>Pune</v>
      </c>
    </row>
    <row r="4568" spans="1:38">
      <c r="A4568" s="14" t="s">
        <v>9465</v>
      </c>
      <c r="B4568" s="54">
        <v>44701.710713043998</v>
      </c>
      <c r="C4568" s="13" t="s">
        <v>286</v>
      </c>
      <c r="D4568" s="13">
        <v>557</v>
      </c>
      <c r="E4568" s="13" t="s">
        <v>9466</v>
      </c>
      <c r="F4568" s="13" t="s">
        <v>33</v>
      </c>
      <c r="G4568" s="14">
        <v>1653046829290</v>
      </c>
      <c r="H4568" s="55">
        <v>0.21443287037037001</v>
      </c>
      <c r="I4568" s="33">
        <v>44883.214432870402</v>
      </c>
      <c r="J4568" s="58">
        <v>44883</v>
      </c>
      <c r="K4568" s="13" t="s">
        <v>257</v>
      </c>
      <c r="L4568" s="13" t="s">
        <v>72</v>
      </c>
      <c r="M4568" s="13" t="s">
        <v>255</v>
      </c>
      <c r="N4568" s="13" t="s">
        <v>206</v>
      </c>
      <c r="O4568" s="33" t="s">
        <v>38</v>
      </c>
      <c r="P4568" s="58" t="s">
        <v>38</v>
      </c>
      <c r="Q4568" s="33" t="s">
        <v>207</v>
      </c>
      <c r="R4568" s="14" t="s">
        <v>38</v>
      </c>
      <c r="S4568" s="13" t="s">
        <v>216</v>
      </c>
      <c r="T4568" s="13" t="s">
        <v>217</v>
      </c>
      <c r="U4568" s="33">
        <f t="shared" ca="1" si="852"/>
        <v>45744.56914039352</v>
      </c>
      <c r="V4568" s="13" t="str">
        <f t="shared" si="853"/>
        <v>Pune</v>
      </c>
      <c r="W4568" s="13" t="str">
        <f t="shared" si="854"/>
        <v>RI</v>
      </c>
      <c r="X4568" s="13">
        <f t="shared" si="855"/>
        <v>5</v>
      </c>
      <c r="Y4568" s="13" t="str">
        <f>IFERROR(VLOOKUP(C4568,ReceivingTeam[],2,FALSE),"HelpDesk")</f>
        <v>HelpDesk</v>
      </c>
      <c r="Z4568" s="67">
        <f t="shared" si="856"/>
        <v>44884.520833333336</v>
      </c>
      <c r="AA4568" s="68">
        <f t="shared" si="857"/>
        <v>44883</v>
      </c>
      <c r="AB4568" s="69" t="b">
        <f t="shared" si="858"/>
        <v>1</v>
      </c>
      <c r="AC4568" s="70">
        <f t="shared" si="859"/>
        <v>0.5</v>
      </c>
      <c r="AD4568" s="67">
        <f t="shared" si="860"/>
        <v>44884.520833333336</v>
      </c>
      <c r="AE4568" s="67">
        <f>VLOOKUP(V4568,'Branch Wise Work Timelines'!C:G,3,FALSE)+AA4568</f>
        <v>44883.395833333336</v>
      </c>
      <c r="AF4568" s="67">
        <f>IF(V4568="Bangalore",VLOOKUP(V4568,'Branch Wise Work Timelines'!C:G,4,FALSE)+AA4568+1,IF(V4568="Mumbai",VLOOKUP(V4568,'Branch Wise Work Timelines'!C:G,4,FALSE)+AA4568+1,VLOOKUP(V4568,'Branch Wise Work Timelines'!C:G,4,FALSE)+AA4568))</f>
        <v>44883.770833333336</v>
      </c>
      <c r="AG4568" s="67">
        <f>WORKDAY.INTL(AA4568,1,11)+VLOOKUP(V4568,'Branch Wise Work Timelines'!C:G,3,FALSE)</f>
        <v>44884.395833333336</v>
      </c>
      <c r="AH4568" s="69" t="str">
        <f t="shared" ca="1" si="861"/>
        <v>Out of TAT</v>
      </c>
      <c r="AI4568" s="69">
        <f t="shared" ca="1" si="862"/>
        <v>20642</v>
      </c>
      <c r="AJ4568" s="69" t="str">
        <f ca="1">IF(AI4568&lt;0,"0-12",IFERROR(VLOOKUP(AI4568,Breakup[],2,FALSE),"&gt;24"))</f>
        <v>&gt;24</v>
      </c>
      <c r="AK4568" s="69" t="str">
        <f>VLOOKUP(V4568,Master!B:D,3,FALSE)</f>
        <v>West</v>
      </c>
      <c r="AL4568" s="69" t="str">
        <f t="shared" si="863"/>
        <v>Pune</v>
      </c>
    </row>
    <row r="4569" spans="1:38">
      <c r="A4569" s="14" t="s">
        <v>9467</v>
      </c>
      <c r="B4569" s="54">
        <v>44701.711394363403</v>
      </c>
      <c r="C4569" s="13" t="s">
        <v>286</v>
      </c>
      <c r="D4569" s="13">
        <v>820</v>
      </c>
      <c r="E4569" s="13" t="s">
        <v>9468</v>
      </c>
      <c r="F4569" s="13" t="s">
        <v>33</v>
      </c>
      <c r="G4569" s="14">
        <v>1653047132597</v>
      </c>
      <c r="H4569" s="55">
        <v>0.82750000000000001</v>
      </c>
      <c r="I4569" s="33">
        <v>44881.827499999999</v>
      </c>
      <c r="J4569" s="58">
        <v>44881</v>
      </c>
      <c r="K4569" s="13" t="s">
        <v>257</v>
      </c>
      <c r="L4569" s="13" t="s">
        <v>72</v>
      </c>
      <c r="M4569" s="13" t="s">
        <v>255</v>
      </c>
      <c r="N4569" s="13" t="s">
        <v>206</v>
      </c>
      <c r="O4569" s="33" t="s">
        <v>38</v>
      </c>
      <c r="P4569" s="58" t="s">
        <v>38</v>
      </c>
      <c r="Q4569" s="33" t="s">
        <v>207</v>
      </c>
      <c r="R4569" s="14" t="s">
        <v>38</v>
      </c>
      <c r="S4569" s="13" t="s">
        <v>216</v>
      </c>
      <c r="T4569" s="13" t="s">
        <v>278</v>
      </c>
      <c r="U4569" s="33">
        <f t="shared" ca="1" si="852"/>
        <v>45744.56914039352</v>
      </c>
      <c r="V4569" s="13" t="str">
        <f t="shared" si="853"/>
        <v>Pune</v>
      </c>
      <c r="W4569" s="13" t="str">
        <f t="shared" si="854"/>
        <v>RI</v>
      </c>
      <c r="X4569" s="13">
        <f t="shared" si="855"/>
        <v>19</v>
      </c>
      <c r="Y4569" s="13" t="str">
        <f>IFERROR(VLOOKUP(C4569,ReceivingTeam[],2,FALSE),"HelpDesk")</f>
        <v>HelpDesk</v>
      </c>
      <c r="Z4569" s="67">
        <f t="shared" si="856"/>
        <v>44885.452499999999</v>
      </c>
      <c r="AA4569" s="68">
        <f t="shared" si="857"/>
        <v>44881</v>
      </c>
      <c r="AB4569" s="69" t="b">
        <f t="shared" si="858"/>
        <v>1</v>
      </c>
      <c r="AC4569" s="70">
        <f t="shared" si="859"/>
        <v>3</v>
      </c>
      <c r="AD4569" s="67">
        <f t="shared" si="860"/>
        <v>44885.452499999999</v>
      </c>
      <c r="AE4569" s="67">
        <f>VLOOKUP(V4569,'Branch Wise Work Timelines'!C:G,3,FALSE)+AA4569</f>
        <v>44881.395833333336</v>
      </c>
      <c r="AF4569" s="67">
        <f>IF(V4569="Bangalore",VLOOKUP(V4569,'Branch Wise Work Timelines'!C:G,4,FALSE)+AA4569+1,IF(V4569="Mumbai",VLOOKUP(V4569,'Branch Wise Work Timelines'!C:G,4,FALSE)+AA4569+1,VLOOKUP(V4569,'Branch Wise Work Timelines'!C:G,4,FALSE)+AA4569))</f>
        <v>44881.770833333336</v>
      </c>
      <c r="AG4569" s="67">
        <f>WORKDAY.INTL(AA4569,1,11)+VLOOKUP(V4569,'Branch Wise Work Timelines'!C:G,3,FALSE)</f>
        <v>44882.395833333336</v>
      </c>
      <c r="AH4569" s="69" t="str">
        <f t="shared" ca="1" si="861"/>
        <v>Out of TAT</v>
      </c>
      <c r="AI4569" s="69">
        <f t="shared" ca="1" si="862"/>
        <v>20619</v>
      </c>
      <c r="AJ4569" s="69" t="str">
        <f ca="1">IF(AI4569&lt;0,"0-12",IFERROR(VLOOKUP(AI4569,Breakup[],2,FALSE),"&gt;24"))</f>
        <v>&gt;24</v>
      </c>
      <c r="AK4569" s="69" t="str">
        <f>VLOOKUP(V4569,Master!B:D,3,FALSE)</f>
        <v>West</v>
      </c>
      <c r="AL4569" s="69" t="str">
        <f t="shared" si="863"/>
        <v>Pune</v>
      </c>
    </row>
    <row r="4570" spans="1:38">
      <c r="A4570" s="14" t="s">
        <v>9469</v>
      </c>
      <c r="B4570" s="54">
        <v>44700.6552633912</v>
      </c>
      <c r="C4570" s="13" t="s">
        <v>6447</v>
      </c>
      <c r="D4570" s="13">
        <v>1196</v>
      </c>
      <c r="E4570" s="13" t="s">
        <v>9470</v>
      </c>
      <c r="F4570" s="13" t="s">
        <v>24</v>
      </c>
      <c r="G4570" s="14">
        <v>1653048876901</v>
      </c>
      <c r="H4570" s="55">
        <v>0.243206018518519</v>
      </c>
      <c r="I4570" s="33">
        <v>44889.243206018502</v>
      </c>
      <c r="J4570" s="58">
        <v>44889</v>
      </c>
      <c r="K4570" s="13" t="s">
        <v>452</v>
      </c>
      <c r="L4570" s="13" t="s">
        <v>36</v>
      </c>
      <c r="M4570" s="13" t="s">
        <v>6447</v>
      </c>
      <c r="N4570" s="13" t="s">
        <v>206</v>
      </c>
      <c r="O4570" s="33" t="s">
        <v>38</v>
      </c>
      <c r="P4570" s="58" t="s">
        <v>38</v>
      </c>
      <c r="Q4570" s="33" t="s">
        <v>207</v>
      </c>
      <c r="R4570" s="14" t="s">
        <v>38</v>
      </c>
      <c r="S4570" s="13" t="s">
        <v>216</v>
      </c>
      <c r="T4570" s="13" t="s">
        <v>217</v>
      </c>
      <c r="U4570" s="33">
        <f t="shared" ca="1" si="852"/>
        <v>45744.56914039352</v>
      </c>
      <c r="V4570" s="13" t="str">
        <f t="shared" si="853"/>
        <v>Chennai</v>
      </c>
      <c r="W4570" s="13" t="str">
        <f t="shared" si="854"/>
        <v>DOMI</v>
      </c>
      <c r="X4570" s="13">
        <f t="shared" si="855"/>
        <v>5</v>
      </c>
      <c r="Y4570" s="13" t="str">
        <f>IFERROR(VLOOKUP(C4570,ReceivingTeam[],2,FALSE),"HelpDesk")</f>
        <v>HelpDesk</v>
      </c>
      <c r="Z4570" s="67">
        <f t="shared" si="856"/>
        <v>44890.562499999993</v>
      </c>
      <c r="AA4570" s="68">
        <f t="shared" si="857"/>
        <v>44889</v>
      </c>
      <c r="AB4570" s="69" t="b">
        <f t="shared" si="858"/>
        <v>1</v>
      </c>
      <c r="AC4570" s="70">
        <f t="shared" si="859"/>
        <v>0.5</v>
      </c>
      <c r="AD4570" s="67">
        <f t="shared" si="860"/>
        <v>44890.562499999993</v>
      </c>
      <c r="AE4570" s="67">
        <f>VLOOKUP(V4570,'Branch Wise Work Timelines'!C:G,3,FALSE)+AA4570</f>
        <v>44889.416666666664</v>
      </c>
      <c r="AF4570" s="67">
        <f>IF(V4570="Bangalore",VLOOKUP(V4570,'Branch Wise Work Timelines'!C:G,4,FALSE)+AA4570+1,IF(V4570="Mumbai",VLOOKUP(V4570,'Branch Wise Work Timelines'!C:G,4,FALSE)+AA4570+1,VLOOKUP(V4570,'Branch Wise Work Timelines'!C:G,4,FALSE)+AA4570))</f>
        <v>44889.770833333336</v>
      </c>
      <c r="AG4570" s="67">
        <f>WORKDAY.INTL(AA4570,1,11)+VLOOKUP(V4570,'Branch Wise Work Timelines'!C:G,3,FALSE)</f>
        <v>44890.416666666664</v>
      </c>
      <c r="AH4570" s="69" t="str">
        <f t="shared" ca="1" si="861"/>
        <v>Out of TAT</v>
      </c>
      <c r="AI4570" s="69">
        <f t="shared" ca="1" si="862"/>
        <v>20497</v>
      </c>
      <c r="AJ4570" s="69" t="str">
        <f ca="1">IF(AI4570&lt;0,"0-12",IFERROR(VLOOKUP(AI4570,Breakup[],2,FALSE),"&gt;24"))</f>
        <v>&gt;24</v>
      </c>
      <c r="AK4570" s="69" t="str">
        <f>VLOOKUP(V4570,Master!B:D,3,FALSE)</f>
        <v>South</v>
      </c>
      <c r="AL4570" s="69" t="str">
        <f t="shared" si="863"/>
        <v>Chennai</v>
      </c>
    </row>
    <row r="4571" spans="1:38">
      <c r="A4571" s="14" t="s">
        <v>9471</v>
      </c>
      <c r="B4571" s="54">
        <v>44700.656289583298</v>
      </c>
      <c r="C4571" s="13" t="s">
        <v>6447</v>
      </c>
      <c r="D4571" s="13">
        <v>283</v>
      </c>
      <c r="E4571" s="13" t="s">
        <v>9472</v>
      </c>
      <c r="F4571" s="13" t="s">
        <v>24</v>
      </c>
      <c r="G4571" s="14">
        <v>1653048876901</v>
      </c>
      <c r="H4571" s="55">
        <v>0.91570601851851896</v>
      </c>
      <c r="I4571" s="33">
        <v>44883.915706018503</v>
      </c>
      <c r="J4571" s="58">
        <v>44883</v>
      </c>
      <c r="K4571" s="13" t="s">
        <v>452</v>
      </c>
      <c r="L4571" s="13" t="s">
        <v>36</v>
      </c>
      <c r="M4571" s="13" t="s">
        <v>6447</v>
      </c>
      <c r="N4571" s="13" t="s">
        <v>206</v>
      </c>
      <c r="O4571" s="33" t="s">
        <v>38</v>
      </c>
      <c r="P4571" s="58" t="s">
        <v>38</v>
      </c>
      <c r="Q4571" s="33" t="s">
        <v>207</v>
      </c>
      <c r="R4571" s="14" t="s">
        <v>38</v>
      </c>
      <c r="S4571" s="13" t="s">
        <v>216</v>
      </c>
      <c r="T4571" s="13" t="s">
        <v>217</v>
      </c>
      <c r="U4571" s="33">
        <f t="shared" ca="1" si="852"/>
        <v>45744.56914039352</v>
      </c>
      <c r="V4571" s="13" t="str">
        <f t="shared" si="853"/>
        <v>Chennai</v>
      </c>
      <c r="W4571" s="13" t="str">
        <f t="shared" si="854"/>
        <v>DOMI</v>
      </c>
      <c r="X4571" s="13">
        <f t="shared" si="855"/>
        <v>21</v>
      </c>
      <c r="Y4571" s="13" t="str">
        <f>IFERROR(VLOOKUP(C4571,ReceivingTeam[],2,FALSE),"HelpDesk")</f>
        <v>HelpDesk</v>
      </c>
      <c r="Z4571" s="67">
        <f t="shared" si="856"/>
        <v>44885.061539351831</v>
      </c>
      <c r="AA4571" s="68">
        <f t="shared" si="857"/>
        <v>44883</v>
      </c>
      <c r="AB4571" s="69" t="b">
        <f t="shared" si="858"/>
        <v>1</v>
      </c>
      <c r="AC4571" s="70">
        <f t="shared" si="859"/>
        <v>0.5</v>
      </c>
      <c r="AD4571" s="67">
        <f t="shared" si="860"/>
        <v>44885.061539351831</v>
      </c>
      <c r="AE4571" s="67">
        <f>VLOOKUP(V4571,'Branch Wise Work Timelines'!C:G,3,FALSE)+AA4571</f>
        <v>44883.416666666664</v>
      </c>
      <c r="AF4571" s="67">
        <f>IF(V4571="Bangalore",VLOOKUP(V4571,'Branch Wise Work Timelines'!C:G,4,FALSE)+AA4571+1,IF(V4571="Mumbai",VLOOKUP(V4571,'Branch Wise Work Timelines'!C:G,4,FALSE)+AA4571+1,VLOOKUP(V4571,'Branch Wise Work Timelines'!C:G,4,FALSE)+AA4571))</f>
        <v>44883.770833333336</v>
      </c>
      <c r="AG4571" s="67">
        <f>WORKDAY.INTL(AA4571,1,11)+VLOOKUP(V4571,'Branch Wise Work Timelines'!C:G,3,FALSE)</f>
        <v>44884.416666666664</v>
      </c>
      <c r="AH4571" s="69" t="str">
        <f t="shared" ca="1" si="861"/>
        <v>Out of TAT</v>
      </c>
      <c r="AI4571" s="69">
        <f t="shared" ca="1" si="862"/>
        <v>20629</v>
      </c>
      <c r="AJ4571" s="69" t="str">
        <f ca="1">IF(AI4571&lt;0,"0-12",IFERROR(VLOOKUP(AI4571,Breakup[],2,FALSE),"&gt;24"))</f>
        <v>&gt;24</v>
      </c>
      <c r="AK4571" s="69" t="str">
        <f>VLOOKUP(V4571,Master!B:D,3,FALSE)</f>
        <v>South</v>
      </c>
      <c r="AL4571" s="69" t="str">
        <f t="shared" si="863"/>
        <v>Chennai</v>
      </c>
    </row>
    <row r="4572" spans="1:38">
      <c r="A4572" s="14" t="s">
        <v>9473</v>
      </c>
      <c r="B4572" s="54">
        <v>44700.6653890046</v>
      </c>
      <c r="C4572" s="13" t="s">
        <v>6655</v>
      </c>
      <c r="D4572" s="13">
        <v>735</v>
      </c>
      <c r="E4572" s="13" t="s">
        <v>9474</v>
      </c>
      <c r="F4572" s="13" t="s">
        <v>33</v>
      </c>
      <c r="G4572" s="14">
        <v>1653056788057</v>
      </c>
      <c r="H4572" s="55">
        <v>0.71650462962963002</v>
      </c>
      <c r="I4572" s="33">
        <v>44882.7165046296</v>
      </c>
      <c r="J4572" s="58">
        <v>44882</v>
      </c>
      <c r="K4572" s="13" t="s">
        <v>263</v>
      </c>
      <c r="L4572" s="13" t="s">
        <v>69</v>
      </c>
      <c r="M4572" s="13" t="s">
        <v>101</v>
      </c>
      <c r="N4572" s="13" t="s">
        <v>206</v>
      </c>
      <c r="O4572" s="33" t="s">
        <v>38</v>
      </c>
      <c r="P4572" s="58" t="s">
        <v>38</v>
      </c>
      <c r="Q4572" s="33" t="s">
        <v>207</v>
      </c>
      <c r="R4572" s="14" t="s">
        <v>38</v>
      </c>
      <c r="S4572" s="13" t="s">
        <v>208</v>
      </c>
      <c r="T4572" s="13" t="s">
        <v>209</v>
      </c>
      <c r="U4572" s="33">
        <f t="shared" ca="1" si="852"/>
        <v>45744.56914039352</v>
      </c>
      <c r="V4572" s="13" t="str">
        <f t="shared" si="853"/>
        <v>Mumbai</v>
      </c>
      <c r="W4572" s="13" t="str">
        <f t="shared" si="854"/>
        <v>RI</v>
      </c>
      <c r="X4572" s="13">
        <f t="shared" si="855"/>
        <v>17</v>
      </c>
      <c r="Y4572" s="13" t="str">
        <f>IFERROR(VLOOKUP(C4572,ReceivingTeam[],2,FALSE),"HelpDesk")</f>
        <v>HelpDesk</v>
      </c>
      <c r="Z4572" s="67">
        <f t="shared" si="856"/>
        <v>44883.2165046296</v>
      </c>
      <c r="AA4572" s="68">
        <f t="shared" si="857"/>
        <v>44882</v>
      </c>
      <c r="AB4572" s="69" t="b">
        <f t="shared" si="858"/>
        <v>1</v>
      </c>
      <c r="AC4572" s="70">
        <f t="shared" si="859"/>
        <v>0.5</v>
      </c>
      <c r="AD4572" s="67">
        <f t="shared" si="860"/>
        <v>44883.2165046296</v>
      </c>
      <c r="AE4572" s="67">
        <f>VLOOKUP(V4572,'Branch Wise Work Timelines'!C:G,3,FALSE)+AA4572</f>
        <v>44882.416666666664</v>
      </c>
      <c r="AF4572" s="67">
        <f>IF(V4572="Bangalore",VLOOKUP(V4572,'Branch Wise Work Timelines'!C:G,4,FALSE)+AA4572+1,IF(V4572="Mumbai",VLOOKUP(V4572,'Branch Wise Work Timelines'!C:G,4,FALSE)+AA4572+1,VLOOKUP(V4572,'Branch Wise Work Timelines'!C:G,4,FALSE)+AA4572))</f>
        <v>44883.25</v>
      </c>
      <c r="AG4572" s="67">
        <f>WORKDAY.INTL(AA4572,1,11)+VLOOKUP(V4572,'Branch Wise Work Timelines'!C:G,3,FALSE)</f>
        <v>44883.416666666664</v>
      </c>
      <c r="AH4572" s="69" t="str">
        <f t="shared" ca="1" si="861"/>
        <v>Out of TAT</v>
      </c>
      <c r="AI4572" s="69">
        <f t="shared" ca="1" si="862"/>
        <v>20673</v>
      </c>
      <c r="AJ4572" s="69" t="str">
        <f ca="1">IF(AI4572&lt;0,"0-12",IFERROR(VLOOKUP(AI4572,Breakup[],2,FALSE),"&gt;24"))</f>
        <v>&gt;24</v>
      </c>
      <c r="AK4572" s="69" t="str">
        <f>VLOOKUP(V4572,Master!B:D,3,FALSE)</f>
        <v>East</v>
      </c>
      <c r="AL4572" s="69" t="str">
        <f t="shared" si="863"/>
        <v>Mumbai</v>
      </c>
    </row>
    <row r="4573" spans="1:38">
      <c r="A4573" s="14" t="s">
        <v>9475</v>
      </c>
      <c r="B4573" s="54">
        <v>44701.692584803197</v>
      </c>
      <c r="C4573" s="13" t="s">
        <v>252</v>
      </c>
      <c r="D4573" s="13">
        <v>1702</v>
      </c>
      <c r="E4573" s="13" t="s">
        <v>9476</v>
      </c>
      <c r="F4573" s="13" t="s">
        <v>15</v>
      </c>
      <c r="G4573" s="14">
        <v>1653050074123</v>
      </c>
      <c r="H4573" s="55">
        <v>5.7418981481481501E-2</v>
      </c>
      <c r="I4573" s="33">
        <v>44882.057418981502</v>
      </c>
      <c r="J4573" s="58">
        <v>44882</v>
      </c>
      <c r="K4573" s="13" t="s">
        <v>213</v>
      </c>
      <c r="L4573" s="13" t="s">
        <v>30</v>
      </c>
      <c r="M4573" s="13" t="s">
        <v>75</v>
      </c>
      <c r="N4573" s="13" t="s">
        <v>206</v>
      </c>
      <c r="O4573" s="33" t="s">
        <v>38</v>
      </c>
      <c r="P4573" s="58" t="s">
        <v>38</v>
      </c>
      <c r="Q4573" s="33" t="s">
        <v>207</v>
      </c>
      <c r="R4573" s="14" t="s">
        <v>38</v>
      </c>
      <c r="S4573" s="13" t="s">
        <v>216</v>
      </c>
      <c r="T4573" s="13" t="s">
        <v>217</v>
      </c>
      <c r="U4573" s="33">
        <f t="shared" ca="1" si="852"/>
        <v>45744.56914039352</v>
      </c>
      <c r="V4573" s="13" t="str">
        <f t="shared" si="853"/>
        <v>Bangalore</v>
      </c>
      <c r="W4573" s="13" t="str">
        <f t="shared" si="854"/>
        <v>CLS</v>
      </c>
      <c r="X4573" s="13">
        <f t="shared" si="855"/>
        <v>1</v>
      </c>
      <c r="Y4573" s="13" t="str">
        <f>IFERROR(VLOOKUP(C4573,ReceivingTeam[],2,FALSE),"HelpDesk")</f>
        <v>HelpDesk</v>
      </c>
      <c r="Z4573" s="67">
        <f t="shared" si="856"/>
        <v>44882.916666666664</v>
      </c>
      <c r="AA4573" s="68">
        <f t="shared" si="857"/>
        <v>44882</v>
      </c>
      <c r="AB4573" s="69" t="b">
        <f t="shared" si="858"/>
        <v>1</v>
      </c>
      <c r="AC4573" s="70">
        <f t="shared" si="859"/>
        <v>0.5</v>
      </c>
      <c r="AD4573" s="67">
        <f t="shared" si="860"/>
        <v>44882.916666666664</v>
      </c>
      <c r="AE4573" s="67">
        <f>VLOOKUP(V4573,'Branch Wise Work Timelines'!C:G,3,FALSE)+AA4573</f>
        <v>44882.416666666664</v>
      </c>
      <c r="AF4573" s="67">
        <f>IF(V4573="Bangalore",VLOOKUP(V4573,'Branch Wise Work Timelines'!C:G,4,FALSE)+AA4573+1,IF(V4573="Mumbai",VLOOKUP(V4573,'Branch Wise Work Timelines'!C:G,4,FALSE)+AA4573+1,VLOOKUP(V4573,'Branch Wise Work Timelines'!C:G,4,FALSE)+AA4573))</f>
        <v>44883.104166666664</v>
      </c>
      <c r="AG4573" s="67">
        <f>WORKDAY.INTL(AA4573,1,11)+VLOOKUP(V4573,'Branch Wise Work Timelines'!C:G,3,FALSE)</f>
        <v>44883.416666666664</v>
      </c>
      <c r="AH4573" s="69" t="str">
        <f t="shared" ca="1" si="861"/>
        <v>Out of TAT</v>
      </c>
      <c r="AI4573" s="69">
        <f t="shared" ca="1" si="862"/>
        <v>20680</v>
      </c>
      <c r="AJ4573" s="69" t="str">
        <f ca="1">IF(AI4573&lt;0,"0-12",IFERROR(VLOOKUP(AI4573,Breakup[],2,FALSE),"&gt;24"))</f>
        <v>&gt;24</v>
      </c>
      <c r="AK4573" s="69" t="str">
        <f>VLOOKUP(V4573,Master!B:D,3,FALSE)</f>
        <v>South</v>
      </c>
      <c r="AL4573" s="69" t="str">
        <f t="shared" si="863"/>
        <v>Bangalore-CLS</v>
      </c>
    </row>
    <row r="4574" spans="1:38">
      <c r="A4574" s="14" t="s">
        <v>9477</v>
      </c>
      <c r="B4574" s="54">
        <v>44701.686155902797</v>
      </c>
      <c r="C4574" s="13" t="s">
        <v>230</v>
      </c>
      <c r="D4574" s="13">
        <v>1210</v>
      </c>
      <c r="E4574" s="13" t="s">
        <v>9478</v>
      </c>
      <c r="F4574" s="13" t="s">
        <v>15</v>
      </c>
      <c r="G4574" s="14">
        <v>1653046672988</v>
      </c>
      <c r="H4574" s="55">
        <v>0.55185185185185204</v>
      </c>
      <c r="I4574" s="33">
        <v>44884.551851851902</v>
      </c>
      <c r="J4574" s="58">
        <v>44884</v>
      </c>
      <c r="K4574" s="13" t="s">
        <v>213</v>
      </c>
      <c r="L4574" s="13" t="s">
        <v>30</v>
      </c>
      <c r="M4574" s="13" t="s">
        <v>75</v>
      </c>
      <c r="N4574" s="13" t="s">
        <v>206</v>
      </c>
      <c r="O4574" s="33" t="s">
        <v>38</v>
      </c>
      <c r="P4574" s="58" t="s">
        <v>38</v>
      </c>
      <c r="Q4574" s="33" t="s">
        <v>207</v>
      </c>
      <c r="R4574" s="14" t="s">
        <v>38</v>
      </c>
      <c r="S4574" s="13" t="s">
        <v>208</v>
      </c>
      <c r="T4574" s="13" t="s">
        <v>209</v>
      </c>
      <c r="U4574" s="33">
        <f t="shared" ca="1" si="852"/>
        <v>45744.56914039352</v>
      </c>
      <c r="V4574" s="13" t="str">
        <f t="shared" si="853"/>
        <v>Bangalore</v>
      </c>
      <c r="W4574" s="13" t="str">
        <f t="shared" si="854"/>
        <v>CLS</v>
      </c>
      <c r="X4574" s="13">
        <f t="shared" si="855"/>
        <v>13</v>
      </c>
      <c r="Y4574" s="13" t="str">
        <f>IFERROR(VLOOKUP(C4574,ReceivingTeam[],2,FALSE),"HelpDesk")</f>
        <v>HelpDesk</v>
      </c>
      <c r="Z4574" s="67">
        <f t="shared" si="856"/>
        <v>44885.051851851902</v>
      </c>
      <c r="AA4574" s="68">
        <f t="shared" si="857"/>
        <v>44884</v>
      </c>
      <c r="AB4574" s="69" t="b">
        <f t="shared" si="858"/>
        <v>1</v>
      </c>
      <c r="AC4574" s="70">
        <f t="shared" si="859"/>
        <v>0.5</v>
      </c>
      <c r="AD4574" s="67">
        <f t="shared" si="860"/>
        <v>44885.051851851902</v>
      </c>
      <c r="AE4574" s="67">
        <f>VLOOKUP(V4574,'Branch Wise Work Timelines'!C:G,3,FALSE)+AA4574</f>
        <v>44884.416666666664</v>
      </c>
      <c r="AF4574" s="67">
        <f>IF(V4574="Bangalore",VLOOKUP(V4574,'Branch Wise Work Timelines'!C:G,4,FALSE)+AA4574+1,IF(V4574="Mumbai",VLOOKUP(V4574,'Branch Wise Work Timelines'!C:G,4,FALSE)+AA4574+1,VLOOKUP(V4574,'Branch Wise Work Timelines'!C:G,4,FALSE)+AA4574))</f>
        <v>44885.104166666664</v>
      </c>
      <c r="AG4574" s="67">
        <f>WORKDAY.INTL(AA4574,1,11)+VLOOKUP(V4574,'Branch Wise Work Timelines'!C:G,3,FALSE)</f>
        <v>44886.416666666664</v>
      </c>
      <c r="AH4574" s="69" t="str">
        <f t="shared" ca="1" si="861"/>
        <v>Out of TAT</v>
      </c>
      <c r="AI4574" s="69">
        <f t="shared" ca="1" si="862"/>
        <v>20629</v>
      </c>
      <c r="AJ4574" s="69" t="str">
        <f ca="1">IF(AI4574&lt;0,"0-12",IFERROR(VLOOKUP(AI4574,Breakup[],2,FALSE),"&gt;24"))</f>
        <v>&gt;24</v>
      </c>
      <c r="AK4574" s="69" t="str">
        <f>VLOOKUP(V4574,Master!B:D,3,FALSE)</f>
        <v>South</v>
      </c>
      <c r="AL4574" s="69" t="str">
        <f t="shared" si="863"/>
        <v>Bangalore-CLS</v>
      </c>
    </row>
    <row r="4575" spans="1:38">
      <c r="A4575" s="14" t="s">
        <v>9479</v>
      </c>
      <c r="B4575" s="54">
        <v>44701.6783607986</v>
      </c>
      <c r="C4575" s="13" t="s">
        <v>583</v>
      </c>
      <c r="D4575" s="13">
        <v>416</v>
      </c>
      <c r="E4575" s="13" t="s">
        <v>9480</v>
      </c>
      <c r="F4575" s="13" t="s">
        <v>15</v>
      </c>
      <c r="G4575" s="14">
        <v>1653049223395</v>
      </c>
      <c r="H4575" s="55">
        <v>0.38491898148148201</v>
      </c>
      <c r="I4575" s="33">
        <v>44885.384918981501</v>
      </c>
      <c r="J4575" s="58">
        <v>44885</v>
      </c>
      <c r="K4575" s="13" t="s">
        <v>213</v>
      </c>
      <c r="L4575" s="13" t="s">
        <v>30</v>
      </c>
      <c r="M4575" s="13" t="s">
        <v>214</v>
      </c>
      <c r="N4575" s="13" t="s">
        <v>215</v>
      </c>
      <c r="O4575" s="33" t="s">
        <v>38</v>
      </c>
      <c r="P4575" s="58" t="s">
        <v>38</v>
      </c>
      <c r="Q4575" s="33" t="s">
        <v>207</v>
      </c>
      <c r="R4575" s="14" t="s">
        <v>38</v>
      </c>
      <c r="S4575" s="13" t="s">
        <v>216</v>
      </c>
      <c r="T4575" s="13" t="s">
        <v>217</v>
      </c>
      <c r="U4575" s="33">
        <f t="shared" ca="1" si="852"/>
        <v>45744.56914039352</v>
      </c>
      <c r="V4575" s="13" t="str">
        <f t="shared" si="853"/>
        <v>Bangalore</v>
      </c>
      <c r="W4575" s="13" t="str">
        <f t="shared" si="854"/>
        <v>CLS</v>
      </c>
      <c r="X4575" s="13">
        <f t="shared" si="855"/>
        <v>9</v>
      </c>
      <c r="Y4575" s="13" t="str">
        <f>IFERROR(VLOOKUP(C4575,ReceivingTeam[],2,FALSE),"HelpDesk")</f>
        <v>HelpDesk</v>
      </c>
      <c r="Z4575" s="67">
        <f t="shared" si="856"/>
        <v>44885.916666666664</v>
      </c>
      <c r="AA4575" s="68">
        <f t="shared" si="857"/>
        <v>44885</v>
      </c>
      <c r="AB4575" s="69" t="b">
        <f t="shared" si="858"/>
        <v>0</v>
      </c>
      <c r="AC4575" s="70">
        <f t="shared" si="859"/>
        <v>0.5</v>
      </c>
      <c r="AD4575" s="67">
        <f t="shared" si="860"/>
        <v>44885.916666666664</v>
      </c>
      <c r="AE4575" s="67">
        <f>VLOOKUP(V4575,'Branch Wise Work Timelines'!C:G,3,FALSE)+AA4575</f>
        <v>44885.416666666664</v>
      </c>
      <c r="AF4575" s="67">
        <f>IF(V4575="Bangalore",VLOOKUP(V4575,'Branch Wise Work Timelines'!C:G,4,FALSE)+AA4575+1,IF(V4575="Mumbai",VLOOKUP(V4575,'Branch Wise Work Timelines'!C:G,4,FALSE)+AA4575+1,VLOOKUP(V4575,'Branch Wise Work Timelines'!C:G,4,FALSE)+AA4575))</f>
        <v>44886.104166666664</v>
      </c>
      <c r="AG4575" s="67">
        <f>WORKDAY.INTL(AA4575,1,11)+VLOOKUP(V4575,'Branch Wise Work Timelines'!C:G,3,FALSE)</f>
        <v>44886.416666666664</v>
      </c>
      <c r="AH4575" s="69" t="str">
        <f t="shared" ca="1" si="861"/>
        <v>Out of TAT</v>
      </c>
      <c r="AI4575" s="69">
        <f t="shared" ca="1" si="862"/>
        <v>20608</v>
      </c>
      <c r="AJ4575" s="69" t="str">
        <f ca="1">IF(AI4575&lt;0,"0-12",IFERROR(VLOOKUP(AI4575,Breakup[],2,FALSE),"&gt;24"))</f>
        <v>&gt;24</v>
      </c>
      <c r="AK4575" s="69" t="str">
        <f>VLOOKUP(V4575,Master!B:D,3,FALSE)</f>
        <v>South</v>
      </c>
      <c r="AL4575" s="69" t="str">
        <f t="shared" si="863"/>
        <v>Bangalore-CLS</v>
      </c>
    </row>
    <row r="4576" spans="1:38">
      <c r="A4576" s="14" t="s">
        <v>9481</v>
      </c>
      <c r="B4576" s="54">
        <v>44701.6836155903</v>
      </c>
      <c r="C4576" s="13" t="s">
        <v>377</v>
      </c>
      <c r="D4576" s="13">
        <v>979</v>
      </c>
      <c r="E4576" s="13" t="s">
        <v>9482</v>
      </c>
      <c r="F4576" s="13" t="s">
        <v>15</v>
      </c>
      <c r="G4576" s="14">
        <v>1653048302745</v>
      </c>
      <c r="H4576" s="55">
        <v>0.91416666666666702</v>
      </c>
      <c r="I4576" s="33">
        <v>44882.914166666698</v>
      </c>
      <c r="J4576" s="58">
        <v>44882</v>
      </c>
      <c r="K4576" s="13" t="s">
        <v>213</v>
      </c>
      <c r="L4576" s="13" t="s">
        <v>30</v>
      </c>
      <c r="M4576" s="13" t="s">
        <v>75</v>
      </c>
      <c r="N4576" s="13" t="s">
        <v>206</v>
      </c>
      <c r="O4576" s="33" t="s">
        <v>38</v>
      </c>
      <c r="P4576" s="58" t="s">
        <v>38</v>
      </c>
      <c r="Q4576" s="33" t="s">
        <v>207</v>
      </c>
      <c r="R4576" s="14" t="s">
        <v>38</v>
      </c>
      <c r="S4576" s="13" t="s">
        <v>216</v>
      </c>
      <c r="T4576" s="13" t="s">
        <v>217</v>
      </c>
      <c r="U4576" s="33">
        <f t="shared" ca="1" si="852"/>
        <v>45744.56914039352</v>
      </c>
      <c r="V4576" s="13" t="str">
        <f t="shared" si="853"/>
        <v>Bangalore</v>
      </c>
      <c r="W4576" s="13" t="str">
        <f t="shared" si="854"/>
        <v>CLS</v>
      </c>
      <c r="X4576" s="13">
        <f t="shared" si="855"/>
        <v>21</v>
      </c>
      <c r="Y4576" s="13" t="str">
        <f>IFERROR(VLOOKUP(C4576,ReceivingTeam[],2,FALSE),"HelpDesk")</f>
        <v>HelpDesk</v>
      </c>
      <c r="Z4576" s="67">
        <f t="shared" si="856"/>
        <v>44883.726666666698</v>
      </c>
      <c r="AA4576" s="68">
        <f t="shared" si="857"/>
        <v>44882</v>
      </c>
      <c r="AB4576" s="69" t="b">
        <f t="shared" si="858"/>
        <v>1</v>
      </c>
      <c r="AC4576" s="70">
        <f t="shared" si="859"/>
        <v>0.5</v>
      </c>
      <c r="AD4576" s="67">
        <f t="shared" si="860"/>
        <v>44883.726666666698</v>
      </c>
      <c r="AE4576" s="67">
        <f>VLOOKUP(V4576,'Branch Wise Work Timelines'!C:G,3,FALSE)+AA4576</f>
        <v>44882.416666666664</v>
      </c>
      <c r="AF4576" s="67">
        <f>IF(V4576="Bangalore",VLOOKUP(V4576,'Branch Wise Work Timelines'!C:G,4,FALSE)+AA4576+1,IF(V4576="Mumbai",VLOOKUP(V4576,'Branch Wise Work Timelines'!C:G,4,FALSE)+AA4576+1,VLOOKUP(V4576,'Branch Wise Work Timelines'!C:G,4,FALSE)+AA4576))</f>
        <v>44883.104166666664</v>
      </c>
      <c r="AG4576" s="67">
        <f>WORKDAY.INTL(AA4576,1,11)+VLOOKUP(V4576,'Branch Wise Work Timelines'!C:G,3,FALSE)</f>
        <v>44883.416666666664</v>
      </c>
      <c r="AH4576" s="69" t="str">
        <f t="shared" ca="1" si="861"/>
        <v>Out of TAT</v>
      </c>
      <c r="AI4576" s="69">
        <f t="shared" ca="1" si="862"/>
        <v>20661</v>
      </c>
      <c r="AJ4576" s="69" t="str">
        <f ca="1">IF(AI4576&lt;0,"0-12",IFERROR(VLOOKUP(AI4576,Breakup[],2,FALSE),"&gt;24"))</f>
        <v>&gt;24</v>
      </c>
      <c r="AK4576" s="69" t="str">
        <f>VLOOKUP(V4576,Master!B:D,3,FALSE)</f>
        <v>South</v>
      </c>
      <c r="AL4576" s="69" t="str">
        <f t="shared" si="863"/>
        <v>Bangalore-CLS</v>
      </c>
    </row>
    <row r="4577" spans="1:38">
      <c r="A4577" s="14" t="s">
        <v>9483</v>
      </c>
      <c r="B4577" s="54">
        <v>44701.719783831002</v>
      </c>
      <c r="C4577" s="13" t="s">
        <v>586</v>
      </c>
      <c r="D4577" s="13">
        <v>149</v>
      </c>
      <c r="E4577" s="13" t="s">
        <v>9484</v>
      </c>
      <c r="F4577" s="13" t="s">
        <v>15</v>
      </c>
      <c r="G4577" s="14">
        <v>1653050074123</v>
      </c>
      <c r="H4577" s="55">
        <v>0.50017361111111103</v>
      </c>
      <c r="I4577" s="33">
        <v>44891.500173611101</v>
      </c>
      <c r="J4577" s="58">
        <v>44891</v>
      </c>
      <c r="K4577" s="13" t="s">
        <v>213</v>
      </c>
      <c r="L4577" s="13" t="s">
        <v>30</v>
      </c>
      <c r="M4577" s="13" t="s">
        <v>75</v>
      </c>
      <c r="N4577" s="13" t="s">
        <v>206</v>
      </c>
      <c r="O4577" s="33">
        <v>44891.891331018502</v>
      </c>
      <c r="P4577" s="58">
        <v>44891</v>
      </c>
      <c r="Q4577" s="33" t="s">
        <v>237</v>
      </c>
      <c r="R4577" s="14">
        <v>744</v>
      </c>
      <c r="S4577" s="13" t="s">
        <v>216</v>
      </c>
      <c r="T4577" s="13" t="s">
        <v>217</v>
      </c>
      <c r="U4577" s="33">
        <f t="shared" ca="1" si="852"/>
        <v>45744.56914039352</v>
      </c>
      <c r="V4577" s="13" t="str">
        <f t="shared" si="853"/>
        <v>Bangalore</v>
      </c>
      <c r="W4577" s="13" t="str">
        <f t="shared" si="854"/>
        <v>CLS</v>
      </c>
      <c r="X4577" s="13">
        <f t="shared" si="855"/>
        <v>12</v>
      </c>
      <c r="Y4577" s="13" t="str">
        <f>IFERROR(VLOOKUP(C4577,ReceivingTeam[],2,FALSE),"HelpDesk")</f>
        <v>HelpDesk</v>
      </c>
      <c r="Z4577" s="67">
        <f t="shared" si="856"/>
        <v>44892.000173611101</v>
      </c>
      <c r="AA4577" s="68">
        <f t="shared" si="857"/>
        <v>44891</v>
      </c>
      <c r="AB4577" s="69" t="b">
        <f t="shared" si="858"/>
        <v>1</v>
      </c>
      <c r="AC4577" s="70">
        <f t="shared" si="859"/>
        <v>0.5</v>
      </c>
      <c r="AD4577" s="67">
        <f t="shared" si="860"/>
        <v>44892.000173611101</v>
      </c>
      <c r="AE4577" s="67">
        <f>VLOOKUP(V4577,'Branch Wise Work Timelines'!C:G,3,FALSE)+AA4577</f>
        <v>44891.416666666664</v>
      </c>
      <c r="AF4577" s="67">
        <f>IF(V4577="Bangalore",VLOOKUP(V4577,'Branch Wise Work Timelines'!C:G,4,FALSE)+AA4577+1,IF(V4577="Mumbai",VLOOKUP(V4577,'Branch Wise Work Timelines'!C:G,4,FALSE)+AA4577+1,VLOOKUP(V4577,'Branch Wise Work Timelines'!C:G,4,FALSE)+AA4577))</f>
        <v>44892.104166666664</v>
      </c>
      <c r="AG4577" s="67">
        <f>WORKDAY.INTL(AA4577,1,11)+VLOOKUP(V4577,'Branch Wise Work Timelines'!C:G,3,FALSE)</f>
        <v>44893.416666666664</v>
      </c>
      <c r="AH4577" s="69" t="str">
        <f t="shared" si="861"/>
        <v>Met</v>
      </c>
      <c r="AI4577" s="69">
        <f t="shared" ca="1" si="862"/>
        <v>20462</v>
      </c>
      <c r="AJ4577" s="69" t="str">
        <f ca="1">IF(AI4577&lt;0,"0-12",IFERROR(VLOOKUP(AI4577,Breakup[],2,FALSE),"&gt;24"))</f>
        <v>&gt;24</v>
      </c>
      <c r="AK4577" s="69" t="str">
        <f>VLOOKUP(V4577,Master!B:D,3,FALSE)</f>
        <v>South</v>
      </c>
      <c r="AL4577" s="69" t="str">
        <f t="shared" si="863"/>
        <v>Bangalore-CLS</v>
      </c>
    </row>
    <row r="4578" spans="1:38">
      <c r="A4578" s="14" t="s">
        <v>9485</v>
      </c>
      <c r="B4578" s="54">
        <v>44701.775537581001</v>
      </c>
      <c r="C4578" s="13" t="s">
        <v>722</v>
      </c>
      <c r="D4578" s="13">
        <v>1134</v>
      </c>
      <c r="E4578" s="13" t="s">
        <v>9486</v>
      </c>
      <c r="F4578" s="13" t="s">
        <v>15</v>
      </c>
      <c r="G4578" s="14">
        <v>1653053327236</v>
      </c>
      <c r="H4578" s="55">
        <v>0.46942129629629598</v>
      </c>
      <c r="I4578" s="33">
        <v>44887.4694212963</v>
      </c>
      <c r="J4578" s="58">
        <v>44887</v>
      </c>
      <c r="K4578" s="13" t="s">
        <v>213</v>
      </c>
      <c r="L4578" s="13" t="s">
        <v>30</v>
      </c>
      <c r="M4578" s="13" t="s">
        <v>75</v>
      </c>
      <c r="N4578" s="13" t="s">
        <v>206</v>
      </c>
      <c r="O4578" s="33" t="s">
        <v>38</v>
      </c>
      <c r="P4578" s="58" t="s">
        <v>38</v>
      </c>
      <c r="Q4578" s="33" t="s">
        <v>207</v>
      </c>
      <c r="R4578" s="14" t="s">
        <v>38</v>
      </c>
      <c r="S4578" s="13" t="s">
        <v>216</v>
      </c>
      <c r="T4578" s="13" t="s">
        <v>217</v>
      </c>
      <c r="U4578" s="33">
        <f t="shared" ca="1" si="852"/>
        <v>45744.56914039352</v>
      </c>
      <c r="V4578" s="13" t="str">
        <f t="shared" si="853"/>
        <v>Bangalore</v>
      </c>
      <c r="W4578" s="13" t="str">
        <f t="shared" si="854"/>
        <v>CLS</v>
      </c>
      <c r="X4578" s="13">
        <f t="shared" si="855"/>
        <v>11</v>
      </c>
      <c r="Y4578" s="13" t="str">
        <f>IFERROR(VLOOKUP(C4578,ReceivingTeam[],2,FALSE),"HelpDesk")</f>
        <v>HelpDesk</v>
      </c>
      <c r="Z4578" s="67">
        <f t="shared" si="856"/>
        <v>44887.9694212963</v>
      </c>
      <c r="AA4578" s="68">
        <f t="shared" si="857"/>
        <v>44887</v>
      </c>
      <c r="AB4578" s="69" t="b">
        <f t="shared" si="858"/>
        <v>1</v>
      </c>
      <c r="AC4578" s="70">
        <f t="shared" si="859"/>
        <v>0.5</v>
      </c>
      <c r="AD4578" s="67">
        <f t="shared" si="860"/>
        <v>44887.9694212963</v>
      </c>
      <c r="AE4578" s="67">
        <f>VLOOKUP(V4578,'Branch Wise Work Timelines'!C:G,3,FALSE)+AA4578</f>
        <v>44887.416666666664</v>
      </c>
      <c r="AF4578" s="67">
        <f>IF(V4578="Bangalore",VLOOKUP(V4578,'Branch Wise Work Timelines'!C:G,4,FALSE)+AA4578+1,IF(V4578="Mumbai",VLOOKUP(V4578,'Branch Wise Work Timelines'!C:G,4,FALSE)+AA4578+1,VLOOKUP(V4578,'Branch Wise Work Timelines'!C:G,4,FALSE)+AA4578))</f>
        <v>44888.104166666664</v>
      </c>
      <c r="AG4578" s="67">
        <f>WORKDAY.INTL(AA4578,1,11)+VLOOKUP(V4578,'Branch Wise Work Timelines'!C:G,3,FALSE)</f>
        <v>44888.416666666664</v>
      </c>
      <c r="AH4578" s="69" t="str">
        <f t="shared" ca="1" si="861"/>
        <v>Out of TAT</v>
      </c>
      <c r="AI4578" s="69">
        <f t="shared" ca="1" si="862"/>
        <v>20559</v>
      </c>
      <c r="AJ4578" s="69" t="str">
        <f ca="1">IF(AI4578&lt;0,"0-12",IFERROR(VLOOKUP(AI4578,Breakup[],2,FALSE),"&gt;24"))</f>
        <v>&gt;24</v>
      </c>
      <c r="AK4578" s="69" t="str">
        <f>VLOOKUP(V4578,Master!B:D,3,FALSE)</f>
        <v>South</v>
      </c>
      <c r="AL4578" s="69" t="str">
        <f t="shared" si="863"/>
        <v>Bangalore-CLS</v>
      </c>
    </row>
    <row r="4579" spans="1:38">
      <c r="A4579" s="14" t="s">
        <v>9487</v>
      </c>
      <c r="B4579" s="54">
        <v>44701.780456793997</v>
      </c>
      <c r="C4579" s="13" t="s">
        <v>219</v>
      </c>
      <c r="D4579" s="13">
        <v>1348</v>
      </c>
      <c r="E4579" s="13" t="s">
        <v>9488</v>
      </c>
      <c r="F4579" s="13" t="s">
        <v>15</v>
      </c>
      <c r="G4579" s="14">
        <v>1653053249969</v>
      </c>
      <c r="H4579" s="55">
        <v>0.64304398148148101</v>
      </c>
      <c r="I4579" s="33">
        <v>44889.643043981501</v>
      </c>
      <c r="J4579" s="58">
        <v>44889</v>
      </c>
      <c r="K4579" s="13" t="s">
        <v>213</v>
      </c>
      <c r="L4579" s="13" t="s">
        <v>30</v>
      </c>
      <c r="M4579" s="13" t="s">
        <v>214</v>
      </c>
      <c r="N4579" s="13" t="s">
        <v>215</v>
      </c>
      <c r="O4579" s="33" t="s">
        <v>38</v>
      </c>
      <c r="P4579" s="58" t="s">
        <v>38</v>
      </c>
      <c r="Q4579" s="33" t="s">
        <v>207</v>
      </c>
      <c r="R4579" s="14" t="s">
        <v>38</v>
      </c>
      <c r="S4579" s="13" t="s">
        <v>216</v>
      </c>
      <c r="T4579" s="13" t="s">
        <v>217</v>
      </c>
      <c r="U4579" s="33">
        <f t="shared" ca="1" si="852"/>
        <v>45744.56914039352</v>
      </c>
      <c r="V4579" s="13" t="str">
        <f t="shared" si="853"/>
        <v>Bangalore</v>
      </c>
      <c r="W4579" s="13" t="str">
        <f t="shared" si="854"/>
        <v>CLS</v>
      </c>
      <c r="X4579" s="13">
        <f t="shared" si="855"/>
        <v>15</v>
      </c>
      <c r="Y4579" s="13" t="str">
        <f>IFERROR(VLOOKUP(C4579,ReceivingTeam[],2,FALSE),"HelpDesk")</f>
        <v>HelpDesk</v>
      </c>
      <c r="Z4579" s="67">
        <f t="shared" si="856"/>
        <v>44890.455543981501</v>
      </c>
      <c r="AA4579" s="68">
        <f t="shared" si="857"/>
        <v>44889</v>
      </c>
      <c r="AB4579" s="69" t="b">
        <f t="shared" si="858"/>
        <v>1</v>
      </c>
      <c r="AC4579" s="70">
        <f t="shared" si="859"/>
        <v>0.5</v>
      </c>
      <c r="AD4579" s="67">
        <f t="shared" si="860"/>
        <v>44890.455543981501</v>
      </c>
      <c r="AE4579" s="67">
        <f>VLOOKUP(V4579,'Branch Wise Work Timelines'!C:G,3,FALSE)+AA4579</f>
        <v>44889.416666666664</v>
      </c>
      <c r="AF4579" s="67">
        <f>IF(V4579="Bangalore",VLOOKUP(V4579,'Branch Wise Work Timelines'!C:G,4,FALSE)+AA4579+1,IF(V4579="Mumbai",VLOOKUP(V4579,'Branch Wise Work Timelines'!C:G,4,FALSE)+AA4579+1,VLOOKUP(V4579,'Branch Wise Work Timelines'!C:G,4,FALSE)+AA4579))</f>
        <v>44890.104166666664</v>
      </c>
      <c r="AG4579" s="67">
        <f>WORKDAY.INTL(AA4579,1,11)+VLOOKUP(V4579,'Branch Wise Work Timelines'!C:G,3,FALSE)</f>
        <v>44890.416666666664</v>
      </c>
      <c r="AH4579" s="69" t="str">
        <f t="shared" ca="1" si="861"/>
        <v>Out of TAT</v>
      </c>
      <c r="AI4579" s="69">
        <f t="shared" ca="1" si="862"/>
        <v>20499</v>
      </c>
      <c r="AJ4579" s="69" t="str">
        <f ca="1">IF(AI4579&lt;0,"0-12",IFERROR(VLOOKUP(AI4579,Breakup[],2,FALSE),"&gt;24"))</f>
        <v>&gt;24</v>
      </c>
      <c r="AK4579" s="69" t="str">
        <f>VLOOKUP(V4579,Master!B:D,3,FALSE)</f>
        <v>South</v>
      </c>
      <c r="AL4579" s="69" t="str">
        <f t="shared" si="863"/>
        <v>Bangalore-CLS</v>
      </c>
    </row>
    <row r="4580" spans="1:38">
      <c r="A4580" s="14" t="s">
        <v>9489</v>
      </c>
      <c r="B4580" s="54">
        <v>44700.640537384301</v>
      </c>
      <c r="C4580" s="13" t="s">
        <v>6655</v>
      </c>
      <c r="D4580" s="13">
        <v>532</v>
      </c>
      <c r="E4580" s="13" t="s">
        <v>9490</v>
      </c>
      <c r="F4580" s="13" t="s">
        <v>24</v>
      </c>
      <c r="G4580" s="14">
        <v>1653056788057</v>
      </c>
      <c r="H4580" s="55">
        <v>0.81028935185185202</v>
      </c>
      <c r="I4580" s="33">
        <v>44889.810289351903</v>
      </c>
      <c r="J4580" s="58">
        <v>44889</v>
      </c>
      <c r="K4580" s="13" t="s">
        <v>263</v>
      </c>
      <c r="L4580" s="13" t="s">
        <v>69</v>
      </c>
      <c r="M4580" s="13" t="s">
        <v>101</v>
      </c>
      <c r="N4580" s="13" t="s">
        <v>206</v>
      </c>
      <c r="O4580" s="33" t="s">
        <v>38</v>
      </c>
      <c r="P4580" s="58" t="s">
        <v>38</v>
      </c>
      <c r="Q4580" s="33" t="s">
        <v>207</v>
      </c>
      <c r="R4580" s="14" t="s">
        <v>38</v>
      </c>
      <c r="S4580" s="13" t="s">
        <v>208</v>
      </c>
      <c r="T4580" s="13" t="s">
        <v>209</v>
      </c>
      <c r="U4580" s="33">
        <f t="shared" ca="1" si="852"/>
        <v>45744.56914039352</v>
      </c>
      <c r="V4580" s="13" t="str">
        <f t="shared" si="853"/>
        <v>Mumbai</v>
      </c>
      <c r="W4580" s="13" t="str">
        <f t="shared" si="854"/>
        <v>DOMI</v>
      </c>
      <c r="X4580" s="13">
        <f t="shared" si="855"/>
        <v>19</v>
      </c>
      <c r="Y4580" s="13" t="str">
        <f>IFERROR(VLOOKUP(C4580,ReceivingTeam[],2,FALSE),"HelpDesk")</f>
        <v>HelpDesk</v>
      </c>
      <c r="Z4580" s="67">
        <f t="shared" si="856"/>
        <v>44890.476956018567</v>
      </c>
      <c r="AA4580" s="68">
        <f t="shared" si="857"/>
        <v>44889</v>
      </c>
      <c r="AB4580" s="69" t="b">
        <f t="shared" si="858"/>
        <v>1</v>
      </c>
      <c r="AC4580" s="70">
        <f t="shared" si="859"/>
        <v>0.5</v>
      </c>
      <c r="AD4580" s="67">
        <f t="shared" si="860"/>
        <v>44890.476956018567</v>
      </c>
      <c r="AE4580" s="67">
        <f>VLOOKUP(V4580,'Branch Wise Work Timelines'!C:G,3,FALSE)+AA4580</f>
        <v>44889.416666666664</v>
      </c>
      <c r="AF4580" s="67">
        <f>IF(V4580="Bangalore",VLOOKUP(V4580,'Branch Wise Work Timelines'!C:G,4,FALSE)+AA4580+1,IF(V4580="Mumbai",VLOOKUP(V4580,'Branch Wise Work Timelines'!C:G,4,FALSE)+AA4580+1,VLOOKUP(V4580,'Branch Wise Work Timelines'!C:G,4,FALSE)+AA4580))</f>
        <v>44890.25</v>
      </c>
      <c r="AG4580" s="67">
        <f>WORKDAY.INTL(AA4580,1,11)+VLOOKUP(V4580,'Branch Wise Work Timelines'!C:G,3,FALSE)</f>
        <v>44890.416666666664</v>
      </c>
      <c r="AH4580" s="69" t="str">
        <f t="shared" ca="1" si="861"/>
        <v>Out of TAT</v>
      </c>
      <c r="AI4580" s="69">
        <f t="shared" ca="1" si="862"/>
        <v>20499</v>
      </c>
      <c r="AJ4580" s="69" t="str">
        <f ca="1">IF(AI4580&lt;0,"0-12",IFERROR(VLOOKUP(AI4580,Breakup[],2,FALSE),"&gt;24"))</f>
        <v>&gt;24</v>
      </c>
      <c r="AK4580" s="69" t="str">
        <f>VLOOKUP(V4580,Master!B:D,3,FALSE)</f>
        <v>East</v>
      </c>
      <c r="AL4580" s="69" t="str">
        <f t="shared" si="863"/>
        <v>Mumbai</v>
      </c>
    </row>
    <row r="4581" spans="1:38">
      <c r="A4581" s="14" t="s">
        <v>9491</v>
      </c>
      <c r="B4581" s="54">
        <v>44700.642456793998</v>
      </c>
      <c r="C4581" s="13" t="s">
        <v>6655</v>
      </c>
      <c r="D4581" s="13">
        <v>1425</v>
      </c>
      <c r="E4581" s="13" t="s">
        <v>9492</v>
      </c>
      <c r="F4581" s="13" t="s">
        <v>24</v>
      </c>
      <c r="G4581" s="14">
        <v>1653056788057</v>
      </c>
      <c r="H4581" s="55">
        <v>0.722291666666667</v>
      </c>
      <c r="I4581" s="33">
        <v>44883.722291666701</v>
      </c>
      <c r="J4581" s="58">
        <v>44883</v>
      </c>
      <c r="K4581" s="13" t="s">
        <v>263</v>
      </c>
      <c r="L4581" s="13" t="s">
        <v>69</v>
      </c>
      <c r="M4581" s="13" t="s">
        <v>101</v>
      </c>
      <c r="N4581" s="13" t="s">
        <v>206</v>
      </c>
      <c r="O4581" s="33" t="s">
        <v>38</v>
      </c>
      <c r="P4581" s="58" t="s">
        <v>38</v>
      </c>
      <c r="Q4581" s="33" t="s">
        <v>207</v>
      </c>
      <c r="R4581" s="14" t="s">
        <v>38</v>
      </c>
      <c r="S4581" s="13" t="s">
        <v>208</v>
      </c>
      <c r="T4581" s="13" t="s">
        <v>209</v>
      </c>
      <c r="U4581" s="33">
        <f t="shared" ca="1" si="852"/>
        <v>45744.56914039352</v>
      </c>
      <c r="V4581" s="13" t="str">
        <f t="shared" si="853"/>
        <v>Mumbai</v>
      </c>
      <c r="W4581" s="13" t="str">
        <f t="shared" si="854"/>
        <v>DOMI</v>
      </c>
      <c r="X4581" s="13">
        <f t="shared" si="855"/>
        <v>17</v>
      </c>
      <c r="Y4581" s="13" t="str">
        <f>IFERROR(VLOOKUP(C4581,ReceivingTeam[],2,FALSE),"HelpDesk")</f>
        <v>HelpDesk</v>
      </c>
      <c r="Z4581" s="67">
        <f t="shared" si="856"/>
        <v>44884.222291666701</v>
      </c>
      <c r="AA4581" s="68">
        <f t="shared" si="857"/>
        <v>44883</v>
      </c>
      <c r="AB4581" s="69" t="b">
        <f t="shared" si="858"/>
        <v>1</v>
      </c>
      <c r="AC4581" s="70">
        <f t="shared" si="859"/>
        <v>0.5</v>
      </c>
      <c r="AD4581" s="67">
        <f t="shared" si="860"/>
        <v>44884.222291666701</v>
      </c>
      <c r="AE4581" s="67">
        <f>VLOOKUP(V4581,'Branch Wise Work Timelines'!C:G,3,FALSE)+AA4581</f>
        <v>44883.416666666664</v>
      </c>
      <c r="AF4581" s="67">
        <f>IF(V4581="Bangalore",VLOOKUP(V4581,'Branch Wise Work Timelines'!C:G,4,FALSE)+AA4581+1,IF(V4581="Mumbai",VLOOKUP(V4581,'Branch Wise Work Timelines'!C:G,4,FALSE)+AA4581+1,VLOOKUP(V4581,'Branch Wise Work Timelines'!C:G,4,FALSE)+AA4581))</f>
        <v>44884.25</v>
      </c>
      <c r="AG4581" s="67">
        <f>WORKDAY.INTL(AA4581,1,11)+VLOOKUP(V4581,'Branch Wise Work Timelines'!C:G,3,FALSE)</f>
        <v>44884.416666666664</v>
      </c>
      <c r="AH4581" s="69" t="str">
        <f t="shared" ca="1" si="861"/>
        <v>Out of TAT</v>
      </c>
      <c r="AI4581" s="69">
        <f t="shared" ca="1" si="862"/>
        <v>20649</v>
      </c>
      <c r="AJ4581" s="69" t="str">
        <f ca="1">IF(AI4581&lt;0,"0-12",IFERROR(VLOOKUP(AI4581,Breakup[],2,FALSE),"&gt;24"))</f>
        <v>&gt;24</v>
      </c>
      <c r="AK4581" s="69" t="str">
        <f>VLOOKUP(V4581,Master!B:D,3,FALSE)</f>
        <v>East</v>
      </c>
      <c r="AL4581" s="69" t="str">
        <f t="shared" si="863"/>
        <v>Mumbai</v>
      </c>
    </row>
    <row r="4582" spans="1:38">
      <c r="A4582" s="14" t="s">
        <v>9493</v>
      </c>
      <c r="B4582" s="54">
        <v>44700.645019641197</v>
      </c>
      <c r="C4582" s="13" t="s">
        <v>6655</v>
      </c>
      <c r="D4582" s="13">
        <v>429</v>
      </c>
      <c r="E4582" s="13" t="s">
        <v>9494</v>
      </c>
      <c r="F4582" s="13" t="s">
        <v>24</v>
      </c>
      <c r="G4582" s="14">
        <v>1653056788057</v>
      </c>
      <c r="H4582" s="55">
        <v>0.79488425925925899</v>
      </c>
      <c r="I4582" s="33">
        <v>44887.794884259303</v>
      </c>
      <c r="J4582" s="58">
        <v>44887</v>
      </c>
      <c r="K4582" s="13" t="s">
        <v>263</v>
      </c>
      <c r="L4582" s="13" t="s">
        <v>69</v>
      </c>
      <c r="M4582" s="13" t="s">
        <v>101</v>
      </c>
      <c r="N4582" s="13" t="s">
        <v>206</v>
      </c>
      <c r="O4582" s="33" t="s">
        <v>38</v>
      </c>
      <c r="P4582" s="58" t="s">
        <v>38</v>
      </c>
      <c r="Q4582" s="33" t="s">
        <v>207</v>
      </c>
      <c r="R4582" s="14" t="s">
        <v>38</v>
      </c>
      <c r="S4582" s="13" t="s">
        <v>208</v>
      </c>
      <c r="T4582" s="13" t="s">
        <v>209</v>
      </c>
      <c r="U4582" s="33">
        <f t="shared" ca="1" si="852"/>
        <v>45744.56914039352</v>
      </c>
      <c r="V4582" s="13" t="str">
        <f t="shared" si="853"/>
        <v>Mumbai</v>
      </c>
      <c r="W4582" s="13" t="str">
        <f t="shared" si="854"/>
        <v>DOMI</v>
      </c>
      <c r="X4582" s="13">
        <f t="shared" si="855"/>
        <v>19</v>
      </c>
      <c r="Y4582" s="13" t="str">
        <f>IFERROR(VLOOKUP(C4582,ReceivingTeam[],2,FALSE),"HelpDesk")</f>
        <v>HelpDesk</v>
      </c>
      <c r="Z4582" s="67">
        <f t="shared" si="856"/>
        <v>44888.461550925967</v>
      </c>
      <c r="AA4582" s="68">
        <f t="shared" si="857"/>
        <v>44887</v>
      </c>
      <c r="AB4582" s="69" t="b">
        <f t="shared" si="858"/>
        <v>1</v>
      </c>
      <c r="AC4582" s="70">
        <f t="shared" si="859"/>
        <v>0.5</v>
      </c>
      <c r="AD4582" s="67">
        <f t="shared" si="860"/>
        <v>44888.461550925967</v>
      </c>
      <c r="AE4582" s="67">
        <f>VLOOKUP(V4582,'Branch Wise Work Timelines'!C:G,3,FALSE)+AA4582</f>
        <v>44887.416666666664</v>
      </c>
      <c r="AF4582" s="67">
        <f>IF(V4582="Bangalore",VLOOKUP(V4582,'Branch Wise Work Timelines'!C:G,4,FALSE)+AA4582+1,IF(V4582="Mumbai",VLOOKUP(V4582,'Branch Wise Work Timelines'!C:G,4,FALSE)+AA4582+1,VLOOKUP(V4582,'Branch Wise Work Timelines'!C:G,4,FALSE)+AA4582))</f>
        <v>44888.25</v>
      </c>
      <c r="AG4582" s="67">
        <f>WORKDAY.INTL(AA4582,1,11)+VLOOKUP(V4582,'Branch Wise Work Timelines'!C:G,3,FALSE)</f>
        <v>44888.416666666664</v>
      </c>
      <c r="AH4582" s="69" t="str">
        <f t="shared" ca="1" si="861"/>
        <v>Out of TAT</v>
      </c>
      <c r="AI4582" s="69">
        <f t="shared" ca="1" si="862"/>
        <v>20547</v>
      </c>
      <c r="AJ4582" s="69" t="str">
        <f ca="1">IF(AI4582&lt;0,"0-12",IFERROR(VLOOKUP(AI4582,Breakup[],2,FALSE),"&gt;24"))</f>
        <v>&gt;24</v>
      </c>
      <c r="AK4582" s="69" t="str">
        <f>VLOOKUP(V4582,Master!B:D,3,FALSE)</f>
        <v>East</v>
      </c>
      <c r="AL4582" s="69" t="str">
        <f t="shared" si="863"/>
        <v>Mumbai</v>
      </c>
    </row>
    <row r="4583" spans="1:38">
      <c r="A4583" s="14" t="s">
        <v>9495</v>
      </c>
      <c r="B4583" s="54">
        <v>44701.727215196799</v>
      </c>
      <c r="C4583" s="13" t="s">
        <v>243</v>
      </c>
      <c r="D4583" s="13">
        <v>781</v>
      </c>
      <c r="E4583" s="13" t="s">
        <v>9496</v>
      </c>
      <c r="F4583" s="13" t="s">
        <v>15</v>
      </c>
      <c r="G4583" s="14">
        <v>1653049644596</v>
      </c>
      <c r="H4583" s="55">
        <v>0.63520833333333304</v>
      </c>
      <c r="I4583" s="33">
        <v>44883.635208333297</v>
      </c>
      <c r="J4583" s="58">
        <v>44883</v>
      </c>
      <c r="K4583" s="13" t="s">
        <v>213</v>
      </c>
      <c r="L4583" s="13" t="s">
        <v>30</v>
      </c>
      <c r="M4583" s="13" t="s">
        <v>214</v>
      </c>
      <c r="N4583" s="13" t="s">
        <v>206</v>
      </c>
      <c r="O4583" s="33" t="s">
        <v>38</v>
      </c>
      <c r="P4583" s="58" t="s">
        <v>38</v>
      </c>
      <c r="Q4583" s="33" t="s">
        <v>207</v>
      </c>
      <c r="R4583" s="14" t="s">
        <v>38</v>
      </c>
      <c r="S4583" s="13" t="s">
        <v>216</v>
      </c>
      <c r="T4583" s="13" t="s">
        <v>217</v>
      </c>
      <c r="U4583" s="33">
        <f t="shared" ca="1" si="852"/>
        <v>45744.56914039352</v>
      </c>
      <c r="V4583" s="13" t="str">
        <f t="shared" si="853"/>
        <v>Bangalore</v>
      </c>
      <c r="W4583" s="13" t="str">
        <f t="shared" si="854"/>
        <v>CLS</v>
      </c>
      <c r="X4583" s="13">
        <f t="shared" si="855"/>
        <v>15</v>
      </c>
      <c r="Y4583" s="13" t="str">
        <f>IFERROR(VLOOKUP(C4583,ReceivingTeam[],2,FALSE),"HelpDesk")</f>
        <v>HelpDesk</v>
      </c>
      <c r="Z4583" s="67">
        <f t="shared" si="856"/>
        <v>44884.447708333297</v>
      </c>
      <c r="AA4583" s="68">
        <f t="shared" si="857"/>
        <v>44883</v>
      </c>
      <c r="AB4583" s="69" t="b">
        <f t="shared" si="858"/>
        <v>1</v>
      </c>
      <c r="AC4583" s="70">
        <f t="shared" si="859"/>
        <v>0.5</v>
      </c>
      <c r="AD4583" s="67">
        <f t="shared" si="860"/>
        <v>44884.447708333297</v>
      </c>
      <c r="AE4583" s="67">
        <f>VLOOKUP(V4583,'Branch Wise Work Timelines'!C:G,3,FALSE)+AA4583</f>
        <v>44883.416666666664</v>
      </c>
      <c r="AF4583" s="67">
        <f>IF(V4583="Bangalore",VLOOKUP(V4583,'Branch Wise Work Timelines'!C:G,4,FALSE)+AA4583+1,IF(V4583="Mumbai",VLOOKUP(V4583,'Branch Wise Work Timelines'!C:G,4,FALSE)+AA4583+1,VLOOKUP(V4583,'Branch Wise Work Timelines'!C:G,4,FALSE)+AA4583))</f>
        <v>44884.104166666664</v>
      </c>
      <c r="AG4583" s="67">
        <f>WORKDAY.INTL(AA4583,1,11)+VLOOKUP(V4583,'Branch Wise Work Timelines'!C:G,3,FALSE)</f>
        <v>44884.416666666664</v>
      </c>
      <c r="AH4583" s="69" t="str">
        <f t="shared" ca="1" si="861"/>
        <v>Out of TAT</v>
      </c>
      <c r="AI4583" s="69">
        <f t="shared" ca="1" si="862"/>
        <v>20643</v>
      </c>
      <c r="AJ4583" s="69" t="str">
        <f ca="1">IF(AI4583&lt;0,"0-12",IFERROR(VLOOKUP(AI4583,Breakup[],2,FALSE),"&gt;24"))</f>
        <v>&gt;24</v>
      </c>
      <c r="AK4583" s="69" t="str">
        <f>VLOOKUP(V4583,Master!B:D,3,FALSE)</f>
        <v>South</v>
      </c>
      <c r="AL4583" s="69" t="str">
        <f t="shared" si="863"/>
        <v>Bangalore-CLS</v>
      </c>
    </row>
    <row r="4584" spans="1:38">
      <c r="A4584" s="14" t="s">
        <v>9497</v>
      </c>
      <c r="B4584" s="54">
        <v>44700.525062615699</v>
      </c>
      <c r="C4584" s="13" t="s">
        <v>6655</v>
      </c>
      <c r="D4584" s="13">
        <v>1718</v>
      </c>
      <c r="E4584" s="13" t="s">
        <v>9498</v>
      </c>
      <c r="F4584" s="13" t="s">
        <v>24</v>
      </c>
      <c r="G4584" s="14">
        <v>1653056788057</v>
      </c>
      <c r="H4584" s="55">
        <v>0.28711805555555597</v>
      </c>
      <c r="I4584" s="33">
        <v>44886.287118055603</v>
      </c>
      <c r="J4584" s="58">
        <v>44886</v>
      </c>
      <c r="K4584" s="13" t="s">
        <v>263</v>
      </c>
      <c r="L4584" s="13" t="s">
        <v>69</v>
      </c>
      <c r="M4584" s="13" t="s">
        <v>101</v>
      </c>
      <c r="N4584" s="13" t="s">
        <v>206</v>
      </c>
      <c r="O4584" s="33" t="s">
        <v>38</v>
      </c>
      <c r="P4584" s="58" t="s">
        <v>38</v>
      </c>
      <c r="Q4584" s="33" t="s">
        <v>207</v>
      </c>
      <c r="R4584" s="14" t="s">
        <v>38</v>
      </c>
      <c r="S4584" s="13" t="s">
        <v>208</v>
      </c>
      <c r="T4584" s="13" t="s">
        <v>209</v>
      </c>
      <c r="U4584" s="33">
        <f t="shared" ca="1" si="852"/>
        <v>45744.56914039352</v>
      </c>
      <c r="V4584" s="13" t="str">
        <f t="shared" si="853"/>
        <v>Mumbai</v>
      </c>
      <c r="W4584" s="13" t="str">
        <f t="shared" si="854"/>
        <v>DOMI</v>
      </c>
      <c r="X4584" s="13">
        <f t="shared" si="855"/>
        <v>6</v>
      </c>
      <c r="Y4584" s="13" t="str">
        <f>IFERROR(VLOOKUP(C4584,ReceivingTeam[],2,FALSE),"HelpDesk")</f>
        <v>HelpDesk</v>
      </c>
      <c r="Z4584" s="67">
        <f t="shared" si="856"/>
        <v>44886.916666666664</v>
      </c>
      <c r="AA4584" s="68">
        <f t="shared" si="857"/>
        <v>44886</v>
      </c>
      <c r="AB4584" s="69" t="b">
        <f t="shared" si="858"/>
        <v>1</v>
      </c>
      <c r="AC4584" s="70">
        <f t="shared" si="859"/>
        <v>0.5</v>
      </c>
      <c r="AD4584" s="67">
        <f t="shared" si="860"/>
        <v>44886.916666666664</v>
      </c>
      <c r="AE4584" s="67">
        <f>VLOOKUP(V4584,'Branch Wise Work Timelines'!C:G,3,FALSE)+AA4584</f>
        <v>44886.416666666664</v>
      </c>
      <c r="AF4584" s="67">
        <f>IF(V4584="Bangalore",VLOOKUP(V4584,'Branch Wise Work Timelines'!C:G,4,FALSE)+AA4584+1,IF(V4584="Mumbai",VLOOKUP(V4584,'Branch Wise Work Timelines'!C:G,4,FALSE)+AA4584+1,VLOOKUP(V4584,'Branch Wise Work Timelines'!C:G,4,FALSE)+AA4584))</f>
        <v>44887.25</v>
      </c>
      <c r="AG4584" s="67">
        <f>WORKDAY.INTL(AA4584,1,11)+VLOOKUP(V4584,'Branch Wise Work Timelines'!C:G,3,FALSE)</f>
        <v>44887.416666666664</v>
      </c>
      <c r="AH4584" s="69" t="str">
        <f t="shared" ca="1" si="861"/>
        <v>Out of TAT</v>
      </c>
      <c r="AI4584" s="69">
        <f t="shared" ca="1" si="862"/>
        <v>20584</v>
      </c>
      <c r="AJ4584" s="69" t="str">
        <f ca="1">IF(AI4584&lt;0,"0-12",IFERROR(VLOOKUP(AI4584,Breakup[],2,FALSE),"&gt;24"))</f>
        <v>&gt;24</v>
      </c>
      <c r="AK4584" s="69" t="str">
        <f>VLOOKUP(V4584,Master!B:D,3,FALSE)</f>
        <v>East</v>
      </c>
      <c r="AL4584" s="69" t="str">
        <f t="shared" si="863"/>
        <v>Mumbai</v>
      </c>
    </row>
    <row r="4585" spans="1:38">
      <c r="A4585" s="14" t="s">
        <v>9499</v>
      </c>
      <c r="B4585" s="54">
        <v>44699.675476886601</v>
      </c>
      <c r="C4585" s="13" t="s">
        <v>6655</v>
      </c>
      <c r="D4585" s="13">
        <v>1503</v>
      </c>
      <c r="E4585" s="13" t="s">
        <v>9500</v>
      </c>
      <c r="F4585" s="13" t="s">
        <v>24</v>
      </c>
      <c r="G4585" s="14">
        <v>1653056662937</v>
      </c>
      <c r="H4585" s="55">
        <v>0.72410879629629599</v>
      </c>
      <c r="I4585" s="33">
        <v>44882.724108796298</v>
      </c>
      <c r="J4585" s="58">
        <v>44882</v>
      </c>
      <c r="K4585" s="13" t="s">
        <v>263</v>
      </c>
      <c r="L4585" s="13" t="s">
        <v>69</v>
      </c>
      <c r="M4585" s="13" t="s">
        <v>101</v>
      </c>
      <c r="N4585" s="13" t="s">
        <v>206</v>
      </c>
      <c r="O4585" s="33" t="s">
        <v>38</v>
      </c>
      <c r="P4585" s="58" t="s">
        <v>38</v>
      </c>
      <c r="Q4585" s="33" t="s">
        <v>207</v>
      </c>
      <c r="R4585" s="14" t="s">
        <v>38</v>
      </c>
      <c r="S4585" s="13" t="s">
        <v>208</v>
      </c>
      <c r="T4585" s="13" t="s">
        <v>209</v>
      </c>
      <c r="U4585" s="33">
        <f t="shared" ca="1" si="852"/>
        <v>45744.56914039352</v>
      </c>
      <c r="V4585" s="13" t="str">
        <f t="shared" si="853"/>
        <v>Mumbai</v>
      </c>
      <c r="W4585" s="13" t="str">
        <f t="shared" si="854"/>
        <v>DOMI</v>
      </c>
      <c r="X4585" s="13">
        <f t="shared" si="855"/>
        <v>17</v>
      </c>
      <c r="Y4585" s="13" t="str">
        <f>IFERROR(VLOOKUP(C4585,ReceivingTeam[],2,FALSE),"HelpDesk")</f>
        <v>HelpDesk</v>
      </c>
      <c r="Z4585" s="67">
        <f t="shared" si="856"/>
        <v>44883.224108796298</v>
      </c>
      <c r="AA4585" s="68">
        <f t="shared" si="857"/>
        <v>44882</v>
      </c>
      <c r="AB4585" s="69" t="b">
        <f t="shared" si="858"/>
        <v>1</v>
      </c>
      <c r="AC4585" s="70">
        <f t="shared" si="859"/>
        <v>0.5</v>
      </c>
      <c r="AD4585" s="67">
        <f t="shared" si="860"/>
        <v>44883.224108796298</v>
      </c>
      <c r="AE4585" s="67">
        <f>VLOOKUP(V4585,'Branch Wise Work Timelines'!C:G,3,FALSE)+AA4585</f>
        <v>44882.416666666664</v>
      </c>
      <c r="AF4585" s="67">
        <f>IF(V4585="Bangalore",VLOOKUP(V4585,'Branch Wise Work Timelines'!C:G,4,FALSE)+AA4585+1,IF(V4585="Mumbai",VLOOKUP(V4585,'Branch Wise Work Timelines'!C:G,4,FALSE)+AA4585+1,VLOOKUP(V4585,'Branch Wise Work Timelines'!C:G,4,FALSE)+AA4585))</f>
        <v>44883.25</v>
      </c>
      <c r="AG4585" s="67">
        <f>WORKDAY.INTL(AA4585,1,11)+VLOOKUP(V4585,'Branch Wise Work Timelines'!C:G,3,FALSE)</f>
        <v>44883.416666666664</v>
      </c>
      <c r="AH4585" s="69" t="str">
        <f t="shared" ca="1" si="861"/>
        <v>Out of TAT</v>
      </c>
      <c r="AI4585" s="69">
        <f t="shared" ca="1" si="862"/>
        <v>20673</v>
      </c>
      <c r="AJ4585" s="69" t="str">
        <f ca="1">IF(AI4585&lt;0,"0-12",IFERROR(VLOOKUP(AI4585,Breakup[],2,FALSE),"&gt;24"))</f>
        <v>&gt;24</v>
      </c>
      <c r="AK4585" s="69" t="str">
        <f>VLOOKUP(V4585,Master!B:D,3,FALSE)</f>
        <v>East</v>
      </c>
      <c r="AL4585" s="69" t="str">
        <f t="shared" si="863"/>
        <v>Mumbai</v>
      </c>
    </row>
    <row r="4586" spans="1:38">
      <c r="A4586" s="14" t="s">
        <v>9501</v>
      </c>
      <c r="B4586" s="54">
        <v>44699.6770475347</v>
      </c>
      <c r="C4586" s="13" t="s">
        <v>6655</v>
      </c>
      <c r="D4586" s="13">
        <v>1353</v>
      </c>
      <c r="E4586" s="13" t="s">
        <v>9502</v>
      </c>
      <c r="F4586" s="13" t="s">
        <v>24</v>
      </c>
      <c r="G4586" s="14">
        <v>1653056662937</v>
      </c>
      <c r="H4586" s="55">
        <v>9.5601851851851799E-2</v>
      </c>
      <c r="I4586" s="33">
        <v>44890.095601851899</v>
      </c>
      <c r="J4586" s="58">
        <v>44890</v>
      </c>
      <c r="K4586" s="13" t="s">
        <v>263</v>
      </c>
      <c r="L4586" s="13" t="s">
        <v>69</v>
      </c>
      <c r="M4586" s="13" t="s">
        <v>101</v>
      </c>
      <c r="N4586" s="13" t="s">
        <v>206</v>
      </c>
      <c r="O4586" s="33" t="s">
        <v>38</v>
      </c>
      <c r="P4586" s="58" t="s">
        <v>38</v>
      </c>
      <c r="Q4586" s="33" t="s">
        <v>207</v>
      </c>
      <c r="R4586" s="14" t="s">
        <v>38</v>
      </c>
      <c r="S4586" s="13" t="s">
        <v>208</v>
      </c>
      <c r="T4586" s="13" t="s">
        <v>209</v>
      </c>
      <c r="U4586" s="33">
        <f t="shared" ca="1" si="852"/>
        <v>45744.56914039352</v>
      </c>
      <c r="V4586" s="13" t="str">
        <f t="shared" si="853"/>
        <v>Mumbai</v>
      </c>
      <c r="W4586" s="13" t="str">
        <f t="shared" si="854"/>
        <v>DOMI</v>
      </c>
      <c r="X4586" s="13">
        <f t="shared" si="855"/>
        <v>2</v>
      </c>
      <c r="Y4586" s="13" t="str">
        <f>IFERROR(VLOOKUP(C4586,ReceivingTeam[],2,FALSE),"HelpDesk")</f>
        <v>HelpDesk</v>
      </c>
      <c r="Z4586" s="67">
        <f t="shared" si="856"/>
        <v>44890.916666666664</v>
      </c>
      <c r="AA4586" s="68">
        <f t="shared" si="857"/>
        <v>44890</v>
      </c>
      <c r="AB4586" s="69" t="b">
        <f t="shared" si="858"/>
        <v>1</v>
      </c>
      <c r="AC4586" s="70">
        <f t="shared" si="859"/>
        <v>0.5</v>
      </c>
      <c r="AD4586" s="67">
        <f t="shared" si="860"/>
        <v>44890.916666666664</v>
      </c>
      <c r="AE4586" s="67">
        <f>VLOOKUP(V4586,'Branch Wise Work Timelines'!C:G,3,FALSE)+AA4586</f>
        <v>44890.416666666664</v>
      </c>
      <c r="AF4586" s="67">
        <f>IF(V4586="Bangalore",VLOOKUP(V4586,'Branch Wise Work Timelines'!C:G,4,FALSE)+AA4586+1,IF(V4586="Mumbai",VLOOKUP(V4586,'Branch Wise Work Timelines'!C:G,4,FALSE)+AA4586+1,VLOOKUP(V4586,'Branch Wise Work Timelines'!C:G,4,FALSE)+AA4586))</f>
        <v>44891.25</v>
      </c>
      <c r="AG4586" s="67">
        <f>WORKDAY.INTL(AA4586,1,11)+VLOOKUP(V4586,'Branch Wise Work Timelines'!C:G,3,FALSE)</f>
        <v>44891.416666666664</v>
      </c>
      <c r="AH4586" s="69" t="str">
        <f t="shared" ca="1" si="861"/>
        <v>Out of TAT</v>
      </c>
      <c r="AI4586" s="69">
        <f t="shared" ca="1" si="862"/>
        <v>20488</v>
      </c>
      <c r="AJ4586" s="69" t="str">
        <f ca="1">IF(AI4586&lt;0,"0-12",IFERROR(VLOOKUP(AI4586,Breakup[],2,FALSE),"&gt;24"))</f>
        <v>&gt;24</v>
      </c>
      <c r="AK4586" s="69" t="str">
        <f>VLOOKUP(V4586,Master!B:D,3,FALSE)</f>
        <v>East</v>
      </c>
      <c r="AL4586" s="69" t="str">
        <f t="shared" si="863"/>
        <v>Mumbai</v>
      </c>
    </row>
    <row r="4587" spans="1:38">
      <c r="A4587" s="14" t="s">
        <v>9503</v>
      </c>
      <c r="B4587" s="54">
        <v>44701.7030542824</v>
      </c>
      <c r="C4587" s="13" t="s">
        <v>286</v>
      </c>
      <c r="D4587" s="13">
        <v>1729</v>
      </c>
      <c r="E4587" s="13" t="s">
        <v>9504</v>
      </c>
      <c r="F4587" s="13" t="s">
        <v>33</v>
      </c>
      <c r="G4587" s="14">
        <v>1653048537212</v>
      </c>
      <c r="H4587" s="55">
        <v>0.13787037037037</v>
      </c>
      <c r="I4587" s="33">
        <v>44887.137870370403</v>
      </c>
      <c r="J4587" s="58">
        <v>44887</v>
      </c>
      <c r="K4587" s="13" t="s">
        <v>257</v>
      </c>
      <c r="L4587" s="13" t="s">
        <v>72</v>
      </c>
      <c r="M4587" s="13" t="s">
        <v>286</v>
      </c>
      <c r="N4587" s="13" t="s">
        <v>206</v>
      </c>
      <c r="O4587" s="33" t="s">
        <v>38</v>
      </c>
      <c r="P4587" s="58" t="s">
        <v>38</v>
      </c>
      <c r="Q4587" s="33" t="s">
        <v>207</v>
      </c>
      <c r="R4587" s="14" t="s">
        <v>38</v>
      </c>
      <c r="S4587" s="13" t="s">
        <v>208</v>
      </c>
      <c r="T4587" s="13" t="s">
        <v>209</v>
      </c>
      <c r="U4587" s="33">
        <f t="shared" ca="1" si="852"/>
        <v>45744.56914039352</v>
      </c>
      <c r="V4587" s="13" t="str">
        <f t="shared" si="853"/>
        <v>Pune</v>
      </c>
      <c r="W4587" s="13" t="str">
        <f t="shared" si="854"/>
        <v>RI</v>
      </c>
      <c r="X4587" s="13">
        <f t="shared" si="855"/>
        <v>3</v>
      </c>
      <c r="Y4587" s="13" t="str">
        <f>IFERROR(VLOOKUP(C4587,ReceivingTeam[],2,FALSE),"HelpDesk")</f>
        <v>HelpDesk</v>
      </c>
      <c r="Z4587" s="67">
        <f t="shared" si="856"/>
        <v>44888.520833333336</v>
      </c>
      <c r="AA4587" s="68">
        <f t="shared" si="857"/>
        <v>44887</v>
      </c>
      <c r="AB4587" s="69" t="b">
        <f t="shared" si="858"/>
        <v>1</v>
      </c>
      <c r="AC4587" s="70">
        <f t="shared" si="859"/>
        <v>0.5</v>
      </c>
      <c r="AD4587" s="67">
        <f t="shared" si="860"/>
        <v>44888.520833333336</v>
      </c>
      <c r="AE4587" s="67">
        <f>VLOOKUP(V4587,'Branch Wise Work Timelines'!C:G,3,FALSE)+AA4587</f>
        <v>44887.395833333336</v>
      </c>
      <c r="AF4587" s="67">
        <f>IF(V4587="Bangalore",VLOOKUP(V4587,'Branch Wise Work Timelines'!C:G,4,FALSE)+AA4587+1,IF(V4587="Mumbai",VLOOKUP(V4587,'Branch Wise Work Timelines'!C:G,4,FALSE)+AA4587+1,VLOOKUP(V4587,'Branch Wise Work Timelines'!C:G,4,FALSE)+AA4587))</f>
        <v>44887.770833333336</v>
      </c>
      <c r="AG4587" s="67">
        <f>WORKDAY.INTL(AA4587,1,11)+VLOOKUP(V4587,'Branch Wise Work Timelines'!C:G,3,FALSE)</f>
        <v>44888.395833333336</v>
      </c>
      <c r="AH4587" s="69" t="str">
        <f t="shared" ca="1" si="861"/>
        <v>Out of TAT</v>
      </c>
      <c r="AI4587" s="69">
        <f t="shared" ca="1" si="862"/>
        <v>20546</v>
      </c>
      <c r="AJ4587" s="69" t="str">
        <f ca="1">IF(AI4587&lt;0,"0-12",IFERROR(VLOOKUP(AI4587,Breakup[],2,FALSE),"&gt;24"))</f>
        <v>&gt;24</v>
      </c>
      <c r="AK4587" s="69" t="str">
        <f>VLOOKUP(V4587,Master!B:D,3,FALSE)</f>
        <v>West</v>
      </c>
      <c r="AL4587" s="69" t="str">
        <f t="shared" si="863"/>
        <v>Pune</v>
      </c>
    </row>
    <row r="4588" spans="1:38">
      <c r="A4588" s="14" t="s">
        <v>9505</v>
      </c>
      <c r="B4588" s="54">
        <v>44701.703525543999</v>
      </c>
      <c r="C4588" s="13" t="s">
        <v>722</v>
      </c>
      <c r="D4588" s="13">
        <v>1156</v>
      </c>
      <c r="E4588" s="13" t="s">
        <v>9506</v>
      </c>
      <c r="F4588" s="13" t="s">
        <v>15</v>
      </c>
      <c r="G4588" s="14">
        <v>1653048302745</v>
      </c>
      <c r="H4588" s="55">
        <v>0.74184027777777795</v>
      </c>
      <c r="I4588" s="33">
        <v>44890.741840277798</v>
      </c>
      <c r="J4588" s="58">
        <v>44890</v>
      </c>
      <c r="K4588" s="13" t="s">
        <v>213</v>
      </c>
      <c r="L4588" s="13" t="s">
        <v>30</v>
      </c>
      <c r="M4588" s="13" t="s">
        <v>75</v>
      </c>
      <c r="N4588" s="13" t="s">
        <v>206</v>
      </c>
      <c r="O4588" s="33" t="s">
        <v>38</v>
      </c>
      <c r="P4588" s="58" t="s">
        <v>38</v>
      </c>
      <c r="Q4588" s="33" t="s">
        <v>207</v>
      </c>
      <c r="R4588" s="14" t="s">
        <v>38</v>
      </c>
      <c r="S4588" s="13" t="s">
        <v>216</v>
      </c>
      <c r="T4588" s="13" t="s">
        <v>217</v>
      </c>
      <c r="U4588" s="33">
        <f t="shared" ca="1" si="852"/>
        <v>45744.56914039352</v>
      </c>
      <c r="V4588" s="13" t="str">
        <f t="shared" si="853"/>
        <v>Bangalore</v>
      </c>
      <c r="W4588" s="13" t="str">
        <f t="shared" si="854"/>
        <v>CLS</v>
      </c>
      <c r="X4588" s="13">
        <f t="shared" si="855"/>
        <v>17</v>
      </c>
      <c r="Y4588" s="13" t="str">
        <f>IFERROR(VLOOKUP(C4588,ReceivingTeam[],2,FALSE),"HelpDesk")</f>
        <v>HelpDesk</v>
      </c>
      <c r="Z4588" s="67">
        <f t="shared" si="856"/>
        <v>44891.554340277798</v>
      </c>
      <c r="AA4588" s="68">
        <f t="shared" si="857"/>
        <v>44890</v>
      </c>
      <c r="AB4588" s="69" t="b">
        <f t="shared" si="858"/>
        <v>1</v>
      </c>
      <c r="AC4588" s="70">
        <f t="shared" si="859"/>
        <v>0.5</v>
      </c>
      <c r="AD4588" s="67">
        <f t="shared" si="860"/>
        <v>44891.554340277798</v>
      </c>
      <c r="AE4588" s="67">
        <f>VLOOKUP(V4588,'Branch Wise Work Timelines'!C:G,3,FALSE)+AA4588</f>
        <v>44890.416666666664</v>
      </c>
      <c r="AF4588" s="67">
        <f>IF(V4588="Bangalore",VLOOKUP(V4588,'Branch Wise Work Timelines'!C:G,4,FALSE)+AA4588+1,IF(V4588="Mumbai",VLOOKUP(V4588,'Branch Wise Work Timelines'!C:G,4,FALSE)+AA4588+1,VLOOKUP(V4588,'Branch Wise Work Timelines'!C:G,4,FALSE)+AA4588))</f>
        <v>44891.104166666664</v>
      </c>
      <c r="AG4588" s="67">
        <f>WORKDAY.INTL(AA4588,1,11)+VLOOKUP(V4588,'Branch Wise Work Timelines'!C:G,3,FALSE)</f>
        <v>44891.416666666664</v>
      </c>
      <c r="AH4588" s="69" t="str">
        <f t="shared" ca="1" si="861"/>
        <v>Out of TAT</v>
      </c>
      <c r="AI4588" s="69">
        <f t="shared" ca="1" si="862"/>
        <v>20473</v>
      </c>
      <c r="AJ4588" s="69" t="str">
        <f ca="1">IF(AI4588&lt;0,"0-12",IFERROR(VLOOKUP(AI4588,Breakup[],2,FALSE),"&gt;24"))</f>
        <v>&gt;24</v>
      </c>
      <c r="AK4588" s="69" t="str">
        <f>VLOOKUP(V4588,Master!B:D,3,FALSE)</f>
        <v>South</v>
      </c>
      <c r="AL4588" s="69" t="str">
        <f t="shared" si="863"/>
        <v>Bangalore-CLS</v>
      </c>
    </row>
    <row r="4589" spans="1:38">
      <c r="A4589" s="14" t="s">
        <v>9507</v>
      </c>
      <c r="B4589" s="54">
        <v>44701.693716122703</v>
      </c>
      <c r="C4589" s="13" t="s">
        <v>583</v>
      </c>
      <c r="D4589" s="13">
        <v>113</v>
      </c>
      <c r="E4589" s="13" t="s">
        <v>9508</v>
      </c>
      <c r="F4589" s="13" t="s">
        <v>15</v>
      </c>
      <c r="G4589" s="14">
        <v>1653047338901</v>
      </c>
      <c r="H4589" s="55">
        <v>0.63167824074074097</v>
      </c>
      <c r="I4589" s="33">
        <v>44881.631678240701</v>
      </c>
      <c r="J4589" s="58">
        <v>44881</v>
      </c>
      <c r="K4589" s="13" t="s">
        <v>213</v>
      </c>
      <c r="L4589" s="13" t="s">
        <v>30</v>
      </c>
      <c r="M4589" s="13" t="s">
        <v>75</v>
      </c>
      <c r="N4589" s="13" t="s">
        <v>206</v>
      </c>
      <c r="O4589" s="33" t="s">
        <v>38</v>
      </c>
      <c r="P4589" s="58" t="s">
        <v>38</v>
      </c>
      <c r="Q4589" s="33" t="s">
        <v>207</v>
      </c>
      <c r="R4589" s="14" t="s">
        <v>38</v>
      </c>
      <c r="S4589" s="13" t="s">
        <v>208</v>
      </c>
      <c r="T4589" s="13" t="s">
        <v>209</v>
      </c>
      <c r="U4589" s="33">
        <f t="shared" ca="1" si="852"/>
        <v>45744.56914039352</v>
      </c>
      <c r="V4589" s="13" t="str">
        <f t="shared" si="853"/>
        <v>Bangalore</v>
      </c>
      <c r="W4589" s="13" t="str">
        <f t="shared" si="854"/>
        <v>CLS</v>
      </c>
      <c r="X4589" s="13">
        <f t="shared" si="855"/>
        <v>15</v>
      </c>
      <c r="Y4589" s="13" t="str">
        <f>IFERROR(VLOOKUP(C4589,ReceivingTeam[],2,FALSE),"HelpDesk")</f>
        <v>HelpDesk</v>
      </c>
      <c r="Z4589" s="67">
        <f t="shared" si="856"/>
        <v>44882.444178240701</v>
      </c>
      <c r="AA4589" s="68">
        <f t="shared" si="857"/>
        <v>44881</v>
      </c>
      <c r="AB4589" s="69" t="b">
        <f t="shared" si="858"/>
        <v>1</v>
      </c>
      <c r="AC4589" s="70">
        <f t="shared" si="859"/>
        <v>0.5</v>
      </c>
      <c r="AD4589" s="67">
        <f t="shared" si="860"/>
        <v>44882.444178240701</v>
      </c>
      <c r="AE4589" s="67">
        <f>VLOOKUP(V4589,'Branch Wise Work Timelines'!C:G,3,FALSE)+AA4589</f>
        <v>44881.416666666664</v>
      </c>
      <c r="AF4589" s="67">
        <f>IF(V4589="Bangalore",VLOOKUP(V4589,'Branch Wise Work Timelines'!C:G,4,FALSE)+AA4589+1,IF(V4589="Mumbai",VLOOKUP(V4589,'Branch Wise Work Timelines'!C:G,4,FALSE)+AA4589+1,VLOOKUP(V4589,'Branch Wise Work Timelines'!C:G,4,FALSE)+AA4589))</f>
        <v>44882.104166666664</v>
      </c>
      <c r="AG4589" s="67">
        <f>WORKDAY.INTL(AA4589,1,11)+VLOOKUP(V4589,'Branch Wise Work Timelines'!C:G,3,FALSE)</f>
        <v>44882.416666666664</v>
      </c>
      <c r="AH4589" s="69" t="str">
        <f t="shared" ca="1" si="861"/>
        <v>Out of TAT</v>
      </c>
      <c r="AI4589" s="69">
        <f t="shared" ca="1" si="862"/>
        <v>20691</v>
      </c>
      <c r="AJ4589" s="69" t="str">
        <f ca="1">IF(AI4589&lt;0,"0-12",IFERROR(VLOOKUP(AI4589,Breakup[],2,FALSE),"&gt;24"))</f>
        <v>&gt;24</v>
      </c>
      <c r="AK4589" s="69" t="str">
        <f>VLOOKUP(V4589,Master!B:D,3,FALSE)</f>
        <v>South</v>
      </c>
      <c r="AL4589" s="69" t="str">
        <f t="shared" si="863"/>
        <v>Bangalore-CLS</v>
      </c>
    </row>
    <row r="4590" spans="1:38">
      <c r="A4590" s="14" t="s">
        <v>9509</v>
      </c>
      <c r="B4590" s="54">
        <v>44701.670729594902</v>
      </c>
      <c r="C4590" s="13" t="s">
        <v>377</v>
      </c>
      <c r="D4590" s="13">
        <v>280</v>
      </c>
      <c r="E4590" s="13" t="s">
        <v>9510</v>
      </c>
      <c r="F4590" s="13" t="s">
        <v>15</v>
      </c>
      <c r="G4590" s="14">
        <v>1653048896111</v>
      </c>
      <c r="H4590" s="55">
        <v>0.17017361111111101</v>
      </c>
      <c r="I4590" s="33">
        <v>44883.170173611099</v>
      </c>
      <c r="J4590" s="58">
        <v>44883</v>
      </c>
      <c r="K4590" s="13" t="s">
        <v>213</v>
      </c>
      <c r="L4590" s="13" t="s">
        <v>30</v>
      </c>
      <c r="M4590" s="13" t="s">
        <v>75</v>
      </c>
      <c r="N4590" s="13" t="s">
        <v>206</v>
      </c>
      <c r="O4590" s="33" t="s">
        <v>38</v>
      </c>
      <c r="P4590" s="58" t="s">
        <v>38</v>
      </c>
      <c r="Q4590" s="33" t="s">
        <v>207</v>
      </c>
      <c r="R4590" s="14" t="s">
        <v>38</v>
      </c>
      <c r="S4590" s="13" t="s">
        <v>216</v>
      </c>
      <c r="T4590" s="13" t="s">
        <v>217</v>
      </c>
      <c r="U4590" s="33">
        <f t="shared" ca="1" si="852"/>
        <v>45744.56914039352</v>
      </c>
      <c r="V4590" s="13" t="str">
        <f t="shared" si="853"/>
        <v>Bangalore</v>
      </c>
      <c r="W4590" s="13" t="str">
        <f t="shared" si="854"/>
        <v>CLS</v>
      </c>
      <c r="X4590" s="13">
        <f t="shared" si="855"/>
        <v>4</v>
      </c>
      <c r="Y4590" s="13" t="str">
        <f>IFERROR(VLOOKUP(C4590,ReceivingTeam[],2,FALSE),"HelpDesk")</f>
        <v>HelpDesk</v>
      </c>
      <c r="Z4590" s="67">
        <f t="shared" si="856"/>
        <v>44883.916666666664</v>
      </c>
      <c r="AA4590" s="68">
        <f t="shared" si="857"/>
        <v>44883</v>
      </c>
      <c r="AB4590" s="69" t="b">
        <f t="shared" si="858"/>
        <v>1</v>
      </c>
      <c r="AC4590" s="70">
        <f t="shared" si="859"/>
        <v>0.5</v>
      </c>
      <c r="AD4590" s="67">
        <f t="shared" si="860"/>
        <v>44883.916666666664</v>
      </c>
      <c r="AE4590" s="67">
        <f>VLOOKUP(V4590,'Branch Wise Work Timelines'!C:G,3,FALSE)+AA4590</f>
        <v>44883.416666666664</v>
      </c>
      <c r="AF4590" s="67">
        <f>IF(V4590="Bangalore",VLOOKUP(V4590,'Branch Wise Work Timelines'!C:G,4,FALSE)+AA4590+1,IF(V4590="Mumbai",VLOOKUP(V4590,'Branch Wise Work Timelines'!C:G,4,FALSE)+AA4590+1,VLOOKUP(V4590,'Branch Wise Work Timelines'!C:G,4,FALSE)+AA4590))</f>
        <v>44884.104166666664</v>
      </c>
      <c r="AG4590" s="67">
        <f>WORKDAY.INTL(AA4590,1,11)+VLOOKUP(V4590,'Branch Wise Work Timelines'!C:G,3,FALSE)</f>
        <v>44884.416666666664</v>
      </c>
      <c r="AH4590" s="69" t="str">
        <f t="shared" ca="1" si="861"/>
        <v>Out of TAT</v>
      </c>
      <c r="AI4590" s="69">
        <f t="shared" ca="1" si="862"/>
        <v>20656</v>
      </c>
      <c r="AJ4590" s="69" t="str">
        <f ca="1">IF(AI4590&lt;0,"0-12",IFERROR(VLOOKUP(AI4590,Breakup[],2,FALSE),"&gt;24"))</f>
        <v>&gt;24</v>
      </c>
      <c r="AK4590" s="69" t="str">
        <f>VLOOKUP(V4590,Master!B:D,3,FALSE)</f>
        <v>South</v>
      </c>
      <c r="AL4590" s="69" t="str">
        <f t="shared" si="863"/>
        <v>Bangalore-CLS</v>
      </c>
    </row>
    <row r="4591" spans="1:38">
      <c r="A4591" s="14" t="s">
        <v>9511</v>
      </c>
      <c r="B4591" s="54">
        <v>44701.707462580998</v>
      </c>
      <c r="C4591" s="13" t="s">
        <v>7273</v>
      </c>
      <c r="D4591" s="13">
        <v>1497</v>
      </c>
      <c r="E4591" s="13" t="s">
        <v>9512</v>
      </c>
      <c r="F4591" s="13" t="s">
        <v>33</v>
      </c>
      <c r="G4591" s="14">
        <v>1653047864057</v>
      </c>
      <c r="H4591" s="55">
        <v>0.33180555555555602</v>
      </c>
      <c r="I4591" s="33">
        <v>44881.331805555601</v>
      </c>
      <c r="J4591" s="58">
        <v>44881</v>
      </c>
      <c r="K4591" s="13" t="s">
        <v>325</v>
      </c>
      <c r="L4591" s="13" t="s">
        <v>55</v>
      </c>
      <c r="M4591" s="13" t="s">
        <v>323</v>
      </c>
      <c r="N4591" s="13" t="s">
        <v>206</v>
      </c>
      <c r="O4591" s="33" t="s">
        <v>38</v>
      </c>
      <c r="P4591" s="58" t="s">
        <v>38</v>
      </c>
      <c r="Q4591" s="33" t="s">
        <v>207</v>
      </c>
      <c r="R4591" s="14" t="s">
        <v>38</v>
      </c>
      <c r="S4591" s="13" t="s">
        <v>208</v>
      </c>
      <c r="T4591" s="13" t="s">
        <v>209</v>
      </c>
      <c r="U4591" s="33">
        <f t="shared" ca="1" si="852"/>
        <v>45744.56914039352</v>
      </c>
      <c r="V4591" s="13" t="str">
        <f t="shared" si="853"/>
        <v>Delhi</v>
      </c>
      <c r="W4591" s="13" t="str">
        <f t="shared" si="854"/>
        <v>RI</v>
      </c>
      <c r="X4591" s="13">
        <f t="shared" si="855"/>
        <v>7</v>
      </c>
      <c r="Y4591" s="13" t="str">
        <f>IFERROR(VLOOKUP(C4591,ReceivingTeam[],2,FALSE),"HelpDesk")</f>
        <v>HelpDesk</v>
      </c>
      <c r="Z4591" s="67">
        <f t="shared" si="856"/>
        <v>44882.562499999993</v>
      </c>
      <c r="AA4591" s="68">
        <f t="shared" si="857"/>
        <v>44881</v>
      </c>
      <c r="AB4591" s="69" t="b">
        <f t="shared" si="858"/>
        <v>1</v>
      </c>
      <c r="AC4591" s="70">
        <f t="shared" si="859"/>
        <v>0.5</v>
      </c>
      <c r="AD4591" s="67">
        <f t="shared" si="860"/>
        <v>44882.562499999993</v>
      </c>
      <c r="AE4591" s="67">
        <f>VLOOKUP(V4591,'Branch Wise Work Timelines'!C:G,3,FALSE)+AA4591</f>
        <v>44881.416666666664</v>
      </c>
      <c r="AF4591" s="67">
        <f>IF(V4591="Bangalore",VLOOKUP(V4591,'Branch Wise Work Timelines'!C:G,4,FALSE)+AA4591+1,IF(V4591="Mumbai",VLOOKUP(V4591,'Branch Wise Work Timelines'!C:G,4,FALSE)+AA4591+1,VLOOKUP(V4591,'Branch Wise Work Timelines'!C:G,4,FALSE)+AA4591))</f>
        <v>44881.770833333336</v>
      </c>
      <c r="AG4591" s="67">
        <f>WORKDAY.INTL(AA4591,1,11)+VLOOKUP(V4591,'Branch Wise Work Timelines'!C:G,3,FALSE)</f>
        <v>44882.416666666664</v>
      </c>
      <c r="AH4591" s="69" t="str">
        <f t="shared" ca="1" si="861"/>
        <v>Out of TAT</v>
      </c>
      <c r="AI4591" s="69">
        <f t="shared" ca="1" si="862"/>
        <v>20689</v>
      </c>
      <c r="AJ4591" s="69" t="str">
        <f ca="1">IF(AI4591&lt;0,"0-12",IFERROR(VLOOKUP(AI4591,Breakup[],2,FALSE),"&gt;24"))</f>
        <v>&gt;24</v>
      </c>
      <c r="AK4591" s="69" t="str">
        <f>VLOOKUP(V4591,Master!B:D,3,FALSE)</f>
        <v>North</v>
      </c>
      <c r="AL4591" s="69" t="str">
        <f t="shared" si="863"/>
        <v>Delhi</v>
      </c>
    </row>
    <row r="4592" spans="1:38">
      <c r="A4592" s="14" t="s">
        <v>9513</v>
      </c>
      <c r="B4592" s="54">
        <v>44701.859038541697</v>
      </c>
      <c r="C4592" s="13" t="s">
        <v>6284</v>
      </c>
      <c r="D4592" s="13">
        <v>895</v>
      </c>
      <c r="E4592" s="13" t="s">
        <v>9514</v>
      </c>
      <c r="F4592" s="13" t="s">
        <v>33</v>
      </c>
      <c r="G4592" s="14">
        <v>1653061650415</v>
      </c>
      <c r="H4592" s="55">
        <v>0.189189814814815</v>
      </c>
      <c r="I4592" s="33">
        <v>44881.189189814802</v>
      </c>
      <c r="J4592" s="58">
        <v>44881</v>
      </c>
      <c r="K4592" s="13" t="s">
        <v>213</v>
      </c>
      <c r="L4592" s="13" t="s">
        <v>30</v>
      </c>
      <c r="M4592" s="13" t="s">
        <v>282</v>
      </c>
      <c r="N4592" s="13" t="s">
        <v>206</v>
      </c>
      <c r="O4592" s="33" t="s">
        <v>38</v>
      </c>
      <c r="P4592" s="58" t="s">
        <v>38</v>
      </c>
      <c r="Q4592" s="33" t="s">
        <v>207</v>
      </c>
      <c r="R4592" s="14" t="s">
        <v>38</v>
      </c>
      <c r="S4592" s="13" t="s">
        <v>216</v>
      </c>
      <c r="T4592" s="13" t="s">
        <v>278</v>
      </c>
      <c r="U4592" s="33">
        <f t="shared" ca="1" si="852"/>
        <v>45744.56914039352</v>
      </c>
      <c r="V4592" s="13" t="str">
        <f t="shared" si="853"/>
        <v>Bangalore</v>
      </c>
      <c r="W4592" s="13" t="str">
        <f t="shared" si="854"/>
        <v>RI</v>
      </c>
      <c r="X4592" s="13">
        <f t="shared" si="855"/>
        <v>4</v>
      </c>
      <c r="Y4592" s="13" t="str">
        <f>IFERROR(VLOOKUP(C4592,ReceivingTeam[],2,FALSE),"HelpDesk")</f>
        <v>HelpDesk</v>
      </c>
      <c r="Z4592" s="67">
        <f t="shared" si="856"/>
        <v>44884.729166666664</v>
      </c>
      <c r="AA4592" s="68">
        <f t="shared" si="857"/>
        <v>44881</v>
      </c>
      <c r="AB4592" s="69" t="b">
        <f t="shared" si="858"/>
        <v>1</v>
      </c>
      <c r="AC4592" s="70">
        <f t="shared" si="859"/>
        <v>3</v>
      </c>
      <c r="AD4592" s="67">
        <f t="shared" si="860"/>
        <v>44884.729166666664</v>
      </c>
      <c r="AE4592" s="67">
        <f>VLOOKUP(V4592,'Branch Wise Work Timelines'!C:G,3,FALSE)+AA4592</f>
        <v>44881.416666666664</v>
      </c>
      <c r="AF4592" s="67">
        <f>IF(V4592="Bangalore",VLOOKUP(V4592,'Branch Wise Work Timelines'!C:G,4,FALSE)+AA4592+1,IF(V4592="Mumbai",VLOOKUP(V4592,'Branch Wise Work Timelines'!C:G,4,FALSE)+AA4592+1,VLOOKUP(V4592,'Branch Wise Work Timelines'!C:G,4,FALSE)+AA4592))</f>
        <v>44882.104166666664</v>
      </c>
      <c r="AG4592" s="67">
        <f>WORKDAY.INTL(AA4592,1,11)+VLOOKUP(V4592,'Branch Wise Work Timelines'!C:G,3,FALSE)</f>
        <v>44882.416666666664</v>
      </c>
      <c r="AH4592" s="69" t="str">
        <f t="shared" ca="1" si="861"/>
        <v>Out of TAT</v>
      </c>
      <c r="AI4592" s="69">
        <f t="shared" ca="1" si="862"/>
        <v>20637</v>
      </c>
      <c r="AJ4592" s="69" t="str">
        <f ca="1">IF(AI4592&lt;0,"0-12",IFERROR(VLOOKUP(AI4592,Breakup[],2,FALSE),"&gt;24"))</f>
        <v>&gt;24</v>
      </c>
      <c r="AK4592" s="69" t="str">
        <f>VLOOKUP(V4592,Master!B:D,3,FALSE)</f>
        <v>South</v>
      </c>
      <c r="AL4592" s="69" t="str">
        <f t="shared" si="863"/>
        <v>Bangalore</v>
      </c>
    </row>
    <row r="4593" spans="1:38">
      <c r="A4593" s="14" t="s">
        <v>9515</v>
      </c>
      <c r="B4593" s="54">
        <v>44700.652981215302</v>
      </c>
      <c r="C4593" s="13" t="s">
        <v>6447</v>
      </c>
      <c r="D4593" s="13">
        <v>1514</v>
      </c>
      <c r="E4593" s="13" t="s">
        <v>9516</v>
      </c>
      <c r="F4593" s="13" t="s">
        <v>24</v>
      </c>
      <c r="G4593" s="14">
        <v>1653048876901</v>
      </c>
      <c r="H4593" s="55">
        <v>0.94144675925925903</v>
      </c>
      <c r="I4593" s="33">
        <v>44882.941446759301</v>
      </c>
      <c r="J4593" s="58">
        <v>44882</v>
      </c>
      <c r="K4593" s="13" t="s">
        <v>452</v>
      </c>
      <c r="L4593" s="13" t="s">
        <v>36</v>
      </c>
      <c r="M4593" s="13" t="s">
        <v>6447</v>
      </c>
      <c r="N4593" s="13" t="s">
        <v>206</v>
      </c>
      <c r="O4593" s="33" t="s">
        <v>38</v>
      </c>
      <c r="P4593" s="58" t="s">
        <v>38</v>
      </c>
      <c r="Q4593" s="33" t="s">
        <v>207</v>
      </c>
      <c r="R4593" s="14" t="s">
        <v>38</v>
      </c>
      <c r="S4593" s="13" t="s">
        <v>216</v>
      </c>
      <c r="T4593" s="13" t="s">
        <v>217</v>
      </c>
      <c r="U4593" s="33">
        <f t="shared" ca="1" si="852"/>
        <v>45744.56914039352</v>
      </c>
      <c r="V4593" s="13" t="str">
        <f t="shared" si="853"/>
        <v>Chennai</v>
      </c>
      <c r="W4593" s="13" t="str">
        <f t="shared" si="854"/>
        <v>DOMI</v>
      </c>
      <c r="X4593" s="13">
        <f t="shared" si="855"/>
        <v>22</v>
      </c>
      <c r="Y4593" s="13" t="str">
        <f>IFERROR(VLOOKUP(C4593,ReceivingTeam[],2,FALSE),"HelpDesk")</f>
        <v>HelpDesk</v>
      </c>
      <c r="Z4593" s="67">
        <f t="shared" si="856"/>
        <v>44884.08728009263</v>
      </c>
      <c r="AA4593" s="68">
        <f t="shared" si="857"/>
        <v>44882</v>
      </c>
      <c r="AB4593" s="69" t="b">
        <f t="shared" si="858"/>
        <v>1</v>
      </c>
      <c r="AC4593" s="70">
        <f t="shared" si="859"/>
        <v>0.5</v>
      </c>
      <c r="AD4593" s="67">
        <f t="shared" si="860"/>
        <v>44884.08728009263</v>
      </c>
      <c r="AE4593" s="67">
        <f>VLOOKUP(V4593,'Branch Wise Work Timelines'!C:G,3,FALSE)+AA4593</f>
        <v>44882.416666666664</v>
      </c>
      <c r="AF4593" s="67">
        <f>IF(V4593="Bangalore",VLOOKUP(V4593,'Branch Wise Work Timelines'!C:G,4,FALSE)+AA4593+1,IF(V4593="Mumbai",VLOOKUP(V4593,'Branch Wise Work Timelines'!C:G,4,FALSE)+AA4593+1,VLOOKUP(V4593,'Branch Wise Work Timelines'!C:G,4,FALSE)+AA4593))</f>
        <v>44882.770833333336</v>
      </c>
      <c r="AG4593" s="67">
        <f>WORKDAY.INTL(AA4593,1,11)+VLOOKUP(V4593,'Branch Wise Work Timelines'!C:G,3,FALSE)</f>
        <v>44883.416666666664</v>
      </c>
      <c r="AH4593" s="69" t="str">
        <f t="shared" ca="1" si="861"/>
        <v>Out of TAT</v>
      </c>
      <c r="AI4593" s="69">
        <f t="shared" ca="1" si="862"/>
        <v>20652</v>
      </c>
      <c r="AJ4593" s="69" t="str">
        <f ca="1">IF(AI4593&lt;0,"0-12",IFERROR(VLOOKUP(AI4593,Breakup[],2,FALSE),"&gt;24"))</f>
        <v>&gt;24</v>
      </c>
      <c r="AK4593" s="69" t="str">
        <f>VLOOKUP(V4593,Master!B:D,3,FALSE)</f>
        <v>South</v>
      </c>
      <c r="AL4593" s="69" t="str">
        <f t="shared" si="863"/>
        <v>Chennai</v>
      </c>
    </row>
    <row r="4594" spans="1:38">
      <c r="A4594" s="14" t="s">
        <v>9517</v>
      </c>
      <c r="B4594" s="54">
        <v>44701.704484606496</v>
      </c>
      <c r="C4594" s="13" t="s">
        <v>1079</v>
      </c>
      <c r="D4594" s="13">
        <v>1988</v>
      </c>
      <c r="E4594" s="13" t="s">
        <v>9518</v>
      </c>
      <c r="F4594" s="13" t="s">
        <v>15</v>
      </c>
      <c r="G4594" s="14">
        <v>1653049644596</v>
      </c>
      <c r="H4594" s="55">
        <v>9.1053240740740699E-2</v>
      </c>
      <c r="I4594" s="33">
        <v>44889.0910532407</v>
      </c>
      <c r="J4594" s="58">
        <v>44889</v>
      </c>
      <c r="K4594" s="13" t="s">
        <v>213</v>
      </c>
      <c r="L4594" s="13" t="s">
        <v>30</v>
      </c>
      <c r="M4594" s="13" t="s">
        <v>214</v>
      </c>
      <c r="N4594" s="13" t="s">
        <v>206</v>
      </c>
      <c r="O4594" s="33" t="s">
        <v>38</v>
      </c>
      <c r="P4594" s="58" t="s">
        <v>38</v>
      </c>
      <c r="Q4594" s="33" t="s">
        <v>207</v>
      </c>
      <c r="R4594" s="14" t="s">
        <v>38</v>
      </c>
      <c r="S4594" s="13" t="s">
        <v>216</v>
      </c>
      <c r="T4594" s="13" t="s">
        <v>217</v>
      </c>
      <c r="U4594" s="33">
        <f t="shared" ca="1" si="852"/>
        <v>45744.56914039352</v>
      </c>
      <c r="V4594" s="13" t="str">
        <f t="shared" si="853"/>
        <v>Bangalore</v>
      </c>
      <c r="W4594" s="13" t="str">
        <f t="shared" si="854"/>
        <v>CLS</v>
      </c>
      <c r="X4594" s="13">
        <f t="shared" si="855"/>
        <v>2</v>
      </c>
      <c r="Y4594" s="13" t="str">
        <f>IFERROR(VLOOKUP(C4594,ReceivingTeam[],2,FALSE),"HelpDesk")</f>
        <v>HelpDesk</v>
      </c>
      <c r="Z4594" s="67">
        <f t="shared" si="856"/>
        <v>44889.916666666664</v>
      </c>
      <c r="AA4594" s="68">
        <f t="shared" si="857"/>
        <v>44889</v>
      </c>
      <c r="AB4594" s="69" t="b">
        <f t="shared" si="858"/>
        <v>1</v>
      </c>
      <c r="AC4594" s="70">
        <f t="shared" si="859"/>
        <v>0.5</v>
      </c>
      <c r="AD4594" s="67">
        <f t="shared" si="860"/>
        <v>44889.916666666664</v>
      </c>
      <c r="AE4594" s="67">
        <f>VLOOKUP(V4594,'Branch Wise Work Timelines'!C:G,3,FALSE)+AA4594</f>
        <v>44889.416666666664</v>
      </c>
      <c r="AF4594" s="67">
        <f>IF(V4594="Bangalore",VLOOKUP(V4594,'Branch Wise Work Timelines'!C:G,4,FALSE)+AA4594+1,IF(V4594="Mumbai",VLOOKUP(V4594,'Branch Wise Work Timelines'!C:G,4,FALSE)+AA4594+1,VLOOKUP(V4594,'Branch Wise Work Timelines'!C:G,4,FALSE)+AA4594))</f>
        <v>44890.104166666664</v>
      </c>
      <c r="AG4594" s="67">
        <f>WORKDAY.INTL(AA4594,1,11)+VLOOKUP(V4594,'Branch Wise Work Timelines'!C:G,3,FALSE)</f>
        <v>44890.416666666664</v>
      </c>
      <c r="AH4594" s="69" t="str">
        <f t="shared" ca="1" si="861"/>
        <v>Out of TAT</v>
      </c>
      <c r="AI4594" s="69">
        <f t="shared" ca="1" si="862"/>
        <v>20512</v>
      </c>
      <c r="AJ4594" s="69" t="str">
        <f ca="1">IF(AI4594&lt;0,"0-12",IFERROR(VLOOKUP(AI4594,Breakup[],2,FALSE),"&gt;24"))</f>
        <v>&gt;24</v>
      </c>
      <c r="AK4594" s="69" t="str">
        <f>VLOOKUP(V4594,Master!B:D,3,FALSE)</f>
        <v>South</v>
      </c>
      <c r="AL4594" s="69" t="str">
        <f t="shared" si="863"/>
        <v>Bangalore-CLS</v>
      </c>
    </row>
    <row r="4595" spans="1:38">
      <c r="A4595" s="14" t="s">
        <v>9519</v>
      </c>
      <c r="B4595" s="54">
        <v>44701.731253969898</v>
      </c>
      <c r="C4595" s="13" t="s">
        <v>586</v>
      </c>
      <c r="D4595" s="13">
        <v>143</v>
      </c>
      <c r="E4595" s="13" t="s">
        <v>9520</v>
      </c>
      <c r="F4595" s="13" t="s">
        <v>15</v>
      </c>
      <c r="G4595" s="14">
        <v>1653048896111</v>
      </c>
      <c r="H4595" s="55">
        <v>0.79993055555555603</v>
      </c>
      <c r="I4595" s="33">
        <v>44886.7999305556</v>
      </c>
      <c r="J4595" s="58">
        <v>44886</v>
      </c>
      <c r="K4595" s="13" t="s">
        <v>213</v>
      </c>
      <c r="L4595" s="13" t="s">
        <v>30</v>
      </c>
      <c r="M4595" s="13" t="s">
        <v>75</v>
      </c>
      <c r="N4595" s="13" t="s">
        <v>206</v>
      </c>
      <c r="O4595" s="33" t="s">
        <v>38</v>
      </c>
      <c r="P4595" s="58" t="s">
        <v>38</v>
      </c>
      <c r="Q4595" s="33" t="s">
        <v>207</v>
      </c>
      <c r="R4595" s="14" t="s">
        <v>38</v>
      </c>
      <c r="S4595" s="13" t="s">
        <v>216</v>
      </c>
      <c r="T4595" s="13" t="s">
        <v>217</v>
      </c>
      <c r="U4595" s="33">
        <f t="shared" ca="1" si="852"/>
        <v>45744.56914039352</v>
      </c>
      <c r="V4595" s="13" t="str">
        <f t="shared" si="853"/>
        <v>Bangalore</v>
      </c>
      <c r="W4595" s="13" t="str">
        <f t="shared" si="854"/>
        <v>CLS</v>
      </c>
      <c r="X4595" s="13">
        <f t="shared" si="855"/>
        <v>19</v>
      </c>
      <c r="Y4595" s="13" t="str">
        <f>IFERROR(VLOOKUP(C4595,ReceivingTeam[],2,FALSE),"HelpDesk")</f>
        <v>HelpDesk</v>
      </c>
      <c r="Z4595" s="67">
        <f t="shared" si="856"/>
        <v>44887.6124305556</v>
      </c>
      <c r="AA4595" s="68">
        <f t="shared" si="857"/>
        <v>44886</v>
      </c>
      <c r="AB4595" s="69" t="b">
        <f t="shared" si="858"/>
        <v>1</v>
      </c>
      <c r="AC4595" s="70">
        <f t="shared" si="859"/>
        <v>0.5</v>
      </c>
      <c r="AD4595" s="67">
        <f t="shared" si="860"/>
        <v>44887.6124305556</v>
      </c>
      <c r="AE4595" s="67">
        <f>VLOOKUP(V4595,'Branch Wise Work Timelines'!C:G,3,FALSE)+AA4595</f>
        <v>44886.416666666664</v>
      </c>
      <c r="AF4595" s="67">
        <f>IF(V4595="Bangalore",VLOOKUP(V4595,'Branch Wise Work Timelines'!C:G,4,FALSE)+AA4595+1,IF(V4595="Mumbai",VLOOKUP(V4595,'Branch Wise Work Timelines'!C:G,4,FALSE)+AA4595+1,VLOOKUP(V4595,'Branch Wise Work Timelines'!C:G,4,FALSE)+AA4595))</f>
        <v>44887.104166666664</v>
      </c>
      <c r="AG4595" s="67">
        <f>WORKDAY.INTL(AA4595,1,11)+VLOOKUP(V4595,'Branch Wise Work Timelines'!C:G,3,FALSE)</f>
        <v>44887.416666666664</v>
      </c>
      <c r="AH4595" s="69" t="str">
        <f t="shared" ca="1" si="861"/>
        <v>Out of TAT</v>
      </c>
      <c r="AI4595" s="69">
        <f t="shared" ca="1" si="862"/>
        <v>20567</v>
      </c>
      <c r="AJ4595" s="69" t="str">
        <f ca="1">IF(AI4595&lt;0,"0-12",IFERROR(VLOOKUP(AI4595,Breakup[],2,FALSE),"&gt;24"))</f>
        <v>&gt;24</v>
      </c>
      <c r="AK4595" s="69" t="str">
        <f>VLOOKUP(V4595,Master!B:D,3,FALSE)</f>
        <v>South</v>
      </c>
      <c r="AL4595" s="69" t="str">
        <f t="shared" si="863"/>
        <v>Bangalore-CLS</v>
      </c>
    </row>
    <row r="4596" spans="1:38">
      <c r="A4596" s="14" t="s">
        <v>9521</v>
      </c>
      <c r="B4596" s="54">
        <v>44701.664387812503</v>
      </c>
      <c r="C4596" s="13" t="s">
        <v>329</v>
      </c>
      <c r="D4596" s="13">
        <v>1597</v>
      </c>
      <c r="E4596" s="13" t="s">
        <v>9522</v>
      </c>
      <c r="F4596" s="13" t="s">
        <v>15</v>
      </c>
      <c r="G4596" s="14">
        <v>1653050089671</v>
      </c>
      <c r="H4596" s="55">
        <v>0.87429398148148196</v>
      </c>
      <c r="I4596" s="33">
        <v>44891.874293981498</v>
      </c>
      <c r="J4596" s="58">
        <v>44891</v>
      </c>
      <c r="K4596" s="13" t="s">
        <v>213</v>
      </c>
      <c r="L4596" s="13" t="s">
        <v>30</v>
      </c>
      <c r="M4596" s="13" t="s">
        <v>214</v>
      </c>
      <c r="N4596" s="13" t="s">
        <v>206</v>
      </c>
      <c r="O4596" s="33">
        <v>44891.904756944401</v>
      </c>
      <c r="P4596" s="58">
        <v>44891</v>
      </c>
      <c r="Q4596" s="33" t="s">
        <v>237</v>
      </c>
      <c r="R4596" s="14">
        <v>833</v>
      </c>
      <c r="S4596" s="13" t="s">
        <v>216</v>
      </c>
      <c r="T4596" s="13" t="s">
        <v>217</v>
      </c>
      <c r="U4596" s="33">
        <f t="shared" ca="1" si="852"/>
        <v>45744.56914039352</v>
      </c>
      <c r="V4596" s="13" t="str">
        <f t="shared" si="853"/>
        <v>Bangalore</v>
      </c>
      <c r="W4596" s="13" t="str">
        <f t="shared" si="854"/>
        <v>CLS</v>
      </c>
      <c r="X4596" s="13">
        <f t="shared" si="855"/>
        <v>20</v>
      </c>
      <c r="Y4596" s="13" t="str">
        <f>IFERROR(VLOOKUP(C4596,ReceivingTeam[],2,FALSE),"HelpDesk")</f>
        <v>HelpDesk</v>
      </c>
      <c r="Z4596" s="67">
        <f t="shared" si="856"/>
        <v>44893.686793981498</v>
      </c>
      <c r="AA4596" s="68">
        <f t="shared" si="857"/>
        <v>44891</v>
      </c>
      <c r="AB4596" s="69" t="b">
        <f t="shared" si="858"/>
        <v>1</v>
      </c>
      <c r="AC4596" s="70">
        <f t="shared" si="859"/>
        <v>0.5</v>
      </c>
      <c r="AD4596" s="67">
        <f t="shared" si="860"/>
        <v>44893.686793981498</v>
      </c>
      <c r="AE4596" s="67">
        <f>VLOOKUP(V4596,'Branch Wise Work Timelines'!C:G,3,FALSE)+AA4596</f>
        <v>44891.416666666664</v>
      </c>
      <c r="AF4596" s="67">
        <f>IF(V4596="Bangalore",VLOOKUP(V4596,'Branch Wise Work Timelines'!C:G,4,FALSE)+AA4596+1,IF(V4596="Mumbai",VLOOKUP(V4596,'Branch Wise Work Timelines'!C:G,4,FALSE)+AA4596+1,VLOOKUP(V4596,'Branch Wise Work Timelines'!C:G,4,FALSE)+AA4596))</f>
        <v>44892.104166666664</v>
      </c>
      <c r="AG4596" s="67">
        <f>WORKDAY.INTL(AA4596,1,11)+VLOOKUP(V4596,'Branch Wise Work Timelines'!C:G,3,FALSE)</f>
        <v>44893.416666666664</v>
      </c>
      <c r="AH4596" s="69" t="str">
        <f t="shared" si="861"/>
        <v>Met</v>
      </c>
      <c r="AI4596" s="69">
        <f t="shared" ca="1" si="862"/>
        <v>20422</v>
      </c>
      <c r="AJ4596" s="69" t="str">
        <f ca="1">IF(AI4596&lt;0,"0-12",IFERROR(VLOOKUP(AI4596,Breakup[],2,FALSE),"&gt;24"))</f>
        <v>&gt;24</v>
      </c>
      <c r="AK4596" s="69" t="str">
        <f>VLOOKUP(V4596,Master!B:D,3,FALSE)</f>
        <v>South</v>
      </c>
      <c r="AL4596" s="69" t="str">
        <f t="shared" si="863"/>
        <v>Bangalore-CLS</v>
      </c>
    </row>
    <row r="4597" spans="1:38">
      <c r="A4597" s="14" t="s">
        <v>9523</v>
      </c>
      <c r="B4597" s="54">
        <v>44701.723698182897</v>
      </c>
      <c r="C4597" s="13" t="s">
        <v>268</v>
      </c>
      <c r="D4597" s="13">
        <v>1284</v>
      </c>
      <c r="E4597" s="13" t="s">
        <v>9524</v>
      </c>
      <c r="F4597" s="13" t="s">
        <v>15</v>
      </c>
      <c r="G4597" s="14">
        <v>1653050621596</v>
      </c>
      <c r="H4597" s="55">
        <v>0.61355324074074102</v>
      </c>
      <c r="I4597" s="33">
        <v>44886.613553240699</v>
      </c>
      <c r="J4597" s="58">
        <v>44886</v>
      </c>
      <c r="K4597" s="13" t="s">
        <v>213</v>
      </c>
      <c r="L4597" s="13" t="s">
        <v>30</v>
      </c>
      <c r="M4597" s="13" t="s">
        <v>214</v>
      </c>
      <c r="N4597" s="13" t="s">
        <v>206</v>
      </c>
      <c r="O4597" s="33" t="s">
        <v>38</v>
      </c>
      <c r="P4597" s="58" t="s">
        <v>38</v>
      </c>
      <c r="Q4597" s="33" t="s">
        <v>207</v>
      </c>
      <c r="R4597" s="14" t="s">
        <v>38</v>
      </c>
      <c r="S4597" s="13" t="s">
        <v>216</v>
      </c>
      <c r="T4597" s="13" t="s">
        <v>217</v>
      </c>
      <c r="U4597" s="33">
        <f t="shared" ca="1" si="852"/>
        <v>45744.56914039352</v>
      </c>
      <c r="V4597" s="13" t="str">
        <f t="shared" si="853"/>
        <v>Bangalore</v>
      </c>
      <c r="W4597" s="13" t="str">
        <f t="shared" si="854"/>
        <v>CLS</v>
      </c>
      <c r="X4597" s="13">
        <f t="shared" si="855"/>
        <v>14</v>
      </c>
      <c r="Y4597" s="13" t="str">
        <f>IFERROR(VLOOKUP(C4597,ReceivingTeam[],2,FALSE),"HelpDesk")</f>
        <v>HelpDesk</v>
      </c>
      <c r="Z4597" s="67">
        <f t="shared" si="856"/>
        <v>44887.426053240699</v>
      </c>
      <c r="AA4597" s="68">
        <f t="shared" si="857"/>
        <v>44886</v>
      </c>
      <c r="AB4597" s="69" t="b">
        <f t="shared" si="858"/>
        <v>1</v>
      </c>
      <c r="AC4597" s="70">
        <f t="shared" si="859"/>
        <v>0.5</v>
      </c>
      <c r="AD4597" s="67">
        <f t="shared" si="860"/>
        <v>44887.426053240699</v>
      </c>
      <c r="AE4597" s="67">
        <f>VLOOKUP(V4597,'Branch Wise Work Timelines'!C:G,3,FALSE)+AA4597</f>
        <v>44886.416666666664</v>
      </c>
      <c r="AF4597" s="67">
        <f>IF(V4597="Bangalore",VLOOKUP(V4597,'Branch Wise Work Timelines'!C:G,4,FALSE)+AA4597+1,IF(V4597="Mumbai",VLOOKUP(V4597,'Branch Wise Work Timelines'!C:G,4,FALSE)+AA4597+1,VLOOKUP(V4597,'Branch Wise Work Timelines'!C:G,4,FALSE)+AA4597))</f>
        <v>44887.104166666664</v>
      </c>
      <c r="AG4597" s="67">
        <f>WORKDAY.INTL(AA4597,1,11)+VLOOKUP(V4597,'Branch Wise Work Timelines'!C:G,3,FALSE)</f>
        <v>44887.416666666664</v>
      </c>
      <c r="AH4597" s="69" t="str">
        <f t="shared" ca="1" si="861"/>
        <v>Out of TAT</v>
      </c>
      <c r="AI4597" s="69">
        <f t="shared" ca="1" si="862"/>
        <v>20572</v>
      </c>
      <c r="AJ4597" s="69" t="str">
        <f ca="1">IF(AI4597&lt;0,"0-12",IFERROR(VLOOKUP(AI4597,Breakup[],2,FALSE),"&gt;24"))</f>
        <v>&gt;24</v>
      </c>
      <c r="AK4597" s="69" t="str">
        <f>VLOOKUP(V4597,Master!B:D,3,FALSE)</f>
        <v>South</v>
      </c>
      <c r="AL4597" s="69" t="str">
        <f t="shared" si="863"/>
        <v>Bangalore-CLS</v>
      </c>
    </row>
    <row r="4598" spans="1:38">
      <c r="A4598" s="14" t="s">
        <v>9525</v>
      </c>
      <c r="B4598" s="54">
        <v>44701.641242708298</v>
      </c>
      <c r="C4598" s="13" t="s">
        <v>286</v>
      </c>
      <c r="D4598" s="13">
        <v>558</v>
      </c>
      <c r="E4598" s="13" t="s">
        <v>9526</v>
      </c>
      <c r="F4598" s="13" t="s">
        <v>33</v>
      </c>
      <c r="G4598" s="14">
        <v>1653047132597</v>
      </c>
      <c r="H4598" s="55">
        <v>0.52870370370370401</v>
      </c>
      <c r="I4598" s="33">
        <v>44891.528703703698</v>
      </c>
      <c r="J4598" s="58">
        <v>44891</v>
      </c>
      <c r="K4598" s="13" t="s">
        <v>257</v>
      </c>
      <c r="L4598" s="13" t="s">
        <v>72</v>
      </c>
      <c r="M4598" s="13" t="s">
        <v>255</v>
      </c>
      <c r="N4598" s="13" t="s">
        <v>206</v>
      </c>
      <c r="O4598" s="33">
        <v>44891.309074074103</v>
      </c>
      <c r="P4598" s="58">
        <v>44891</v>
      </c>
      <c r="Q4598" s="33" t="s">
        <v>237</v>
      </c>
      <c r="R4598" s="14">
        <v>282</v>
      </c>
      <c r="S4598" s="13" t="s">
        <v>216</v>
      </c>
      <c r="T4598" s="13" t="s">
        <v>278</v>
      </c>
      <c r="U4598" s="33">
        <f t="shared" ca="1" si="852"/>
        <v>45744.56914039352</v>
      </c>
      <c r="V4598" s="13" t="str">
        <f t="shared" si="853"/>
        <v>Pune</v>
      </c>
      <c r="W4598" s="13" t="str">
        <f t="shared" si="854"/>
        <v>RI</v>
      </c>
      <c r="X4598" s="13">
        <f t="shared" si="855"/>
        <v>12</v>
      </c>
      <c r="Y4598" s="13" t="str">
        <f>IFERROR(VLOOKUP(C4598,ReceivingTeam[],2,FALSE),"HelpDesk")</f>
        <v>HelpDesk</v>
      </c>
      <c r="Z4598" s="67">
        <f t="shared" si="856"/>
        <v>44896.153703703698</v>
      </c>
      <c r="AA4598" s="68">
        <f t="shared" si="857"/>
        <v>44891</v>
      </c>
      <c r="AB4598" s="69" t="b">
        <f t="shared" si="858"/>
        <v>1</v>
      </c>
      <c r="AC4598" s="70">
        <f t="shared" si="859"/>
        <v>3</v>
      </c>
      <c r="AD4598" s="67">
        <f t="shared" si="860"/>
        <v>44896.153703703698</v>
      </c>
      <c r="AE4598" s="67">
        <f>VLOOKUP(V4598,'Branch Wise Work Timelines'!C:G,3,FALSE)+AA4598</f>
        <v>44891.395833333336</v>
      </c>
      <c r="AF4598" s="67">
        <f>IF(V4598="Bangalore",VLOOKUP(V4598,'Branch Wise Work Timelines'!C:G,4,FALSE)+AA4598+1,IF(V4598="Mumbai",VLOOKUP(V4598,'Branch Wise Work Timelines'!C:G,4,FALSE)+AA4598+1,VLOOKUP(V4598,'Branch Wise Work Timelines'!C:G,4,FALSE)+AA4598))</f>
        <v>44891.770833333336</v>
      </c>
      <c r="AG4598" s="67">
        <f>WORKDAY.INTL(AA4598,1,11)+VLOOKUP(V4598,'Branch Wise Work Timelines'!C:G,3,FALSE)</f>
        <v>44893.395833333336</v>
      </c>
      <c r="AH4598" s="69" t="str">
        <f t="shared" si="861"/>
        <v>Met</v>
      </c>
      <c r="AI4598" s="69">
        <f t="shared" ca="1" si="862"/>
        <v>20362</v>
      </c>
      <c r="AJ4598" s="69" t="str">
        <f ca="1">IF(AI4598&lt;0,"0-12",IFERROR(VLOOKUP(AI4598,Breakup[],2,FALSE),"&gt;24"))</f>
        <v>&gt;24</v>
      </c>
      <c r="AK4598" s="69" t="str">
        <f>VLOOKUP(V4598,Master!B:D,3,FALSE)</f>
        <v>West</v>
      </c>
      <c r="AL4598" s="69" t="str">
        <f t="shared" si="863"/>
        <v>Pune</v>
      </c>
    </row>
    <row r="4599" spans="1:38">
      <c r="A4599" s="14" t="s">
        <v>9527</v>
      </c>
      <c r="B4599" s="54">
        <v>44701.721998692097</v>
      </c>
      <c r="C4599" s="13" t="s">
        <v>372</v>
      </c>
      <c r="D4599" s="13">
        <v>595</v>
      </c>
      <c r="E4599" s="13" t="s">
        <v>9528</v>
      </c>
      <c r="F4599" s="13" t="s">
        <v>15</v>
      </c>
      <c r="G4599" s="14">
        <v>1653052565128</v>
      </c>
      <c r="H4599" s="55">
        <v>0.92332175925925897</v>
      </c>
      <c r="I4599" s="33">
        <v>44888.923321759299</v>
      </c>
      <c r="J4599" s="58">
        <v>44888</v>
      </c>
      <c r="K4599" s="13" t="s">
        <v>213</v>
      </c>
      <c r="L4599" s="13" t="s">
        <v>30</v>
      </c>
      <c r="M4599" s="13" t="s">
        <v>75</v>
      </c>
      <c r="N4599" s="13" t="s">
        <v>206</v>
      </c>
      <c r="O4599" s="33" t="s">
        <v>38</v>
      </c>
      <c r="P4599" s="58" t="s">
        <v>38</v>
      </c>
      <c r="Q4599" s="33" t="s">
        <v>207</v>
      </c>
      <c r="R4599" s="14" t="s">
        <v>38</v>
      </c>
      <c r="S4599" s="13" t="s">
        <v>216</v>
      </c>
      <c r="T4599" s="13" t="s">
        <v>217</v>
      </c>
      <c r="U4599" s="33">
        <f t="shared" ca="1" si="852"/>
        <v>45744.56914039352</v>
      </c>
      <c r="V4599" s="13" t="str">
        <f t="shared" si="853"/>
        <v>Bangalore</v>
      </c>
      <c r="W4599" s="13" t="str">
        <f t="shared" si="854"/>
        <v>CLS</v>
      </c>
      <c r="X4599" s="13">
        <f t="shared" si="855"/>
        <v>22</v>
      </c>
      <c r="Y4599" s="13" t="str">
        <f>IFERROR(VLOOKUP(C4599,ReceivingTeam[],2,FALSE),"HelpDesk")</f>
        <v>HelpDesk</v>
      </c>
      <c r="Z4599" s="67">
        <f t="shared" si="856"/>
        <v>44889.735821759299</v>
      </c>
      <c r="AA4599" s="68">
        <f t="shared" si="857"/>
        <v>44888</v>
      </c>
      <c r="AB4599" s="69" t="b">
        <f t="shared" si="858"/>
        <v>1</v>
      </c>
      <c r="AC4599" s="70">
        <f t="shared" si="859"/>
        <v>0.5</v>
      </c>
      <c r="AD4599" s="67">
        <f t="shared" si="860"/>
        <v>44889.735821759299</v>
      </c>
      <c r="AE4599" s="67">
        <f>VLOOKUP(V4599,'Branch Wise Work Timelines'!C:G,3,FALSE)+AA4599</f>
        <v>44888.416666666664</v>
      </c>
      <c r="AF4599" s="67">
        <f>IF(V4599="Bangalore",VLOOKUP(V4599,'Branch Wise Work Timelines'!C:G,4,FALSE)+AA4599+1,IF(V4599="Mumbai",VLOOKUP(V4599,'Branch Wise Work Timelines'!C:G,4,FALSE)+AA4599+1,VLOOKUP(V4599,'Branch Wise Work Timelines'!C:G,4,FALSE)+AA4599))</f>
        <v>44889.104166666664</v>
      </c>
      <c r="AG4599" s="67">
        <f>WORKDAY.INTL(AA4599,1,11)+VLOOKUP(V4599,'Branch Wise Work Timelines'!C:G,3,FALSE)</f>
        <v>44889.416666666664</v>
      </c>
      <c r="AH4599" s="69" t="str">
        <f t="shared" ca="1" si="861"/>
        <v>Out of TAT</v>
      </c>
      <c r="AI4599" s="69">
        <f t="shared" ca="1" si="862"/>
        <v>20516</v>
      </c>
      <c r="AJ4599" s="69" t="str">
        <f ca="1">IF(AI4599&lt;0,"0-12",IFERROR(VLOOKUP(AI4599,Breakup[],2,FALSE),"&gt;24"))</f>
        <v>&gt;24</v>
      </c>
      <c r="AK4599" s="69" t="str">
        <f>VLOOKUP(V4599,Master!B:D,3,FALSE)</f>
        <v>South</v>
      </c>
      <c r="AL4599" s="69" t="str">
        <f t="shared" si="863"/>
        <v>Bangalore-CLS</v>
      </c>
    </row>
    <row r="4600" spans="1:38">
      <c r="A4600" s="14" t="s">
        <v>9529</v>
      </c>
      <c r="B4600" s="54">
        <v>44701.712300266197</v>
      </c>
      <c r="C4600" s="13" t="s">
        <v>986</v>
      </c>
      <c r="D4600" s="13">
        <v>888</v>
      </c>
      <c r="E4600" s="13" t="s">
        <v>9530</v>
      </c>
      <c r="F4600" s="13" t="s">
        <v>33</v>
      </c>
      <c r="G4600" s="14">
        <v>1653046574288</v>
      </c>
      <c r="H4600" s="55">
        <v>0.83274305555555495</v>
      </c>
      <c r="I4600" s="33">
        <v>44886.832743055602</v>
      </c>
      <c r="J4600" s="58">
        <v>44886</v>
      </c>
      <c r="K4600" s="13" t="s">
        <v>425</v>
      </c>
      <c r="L4600" s="13" t="s">
        <v>30</v>
      </c>
      <c r="M4600" s="13" t="s">
        <v>90</v>
      </c>
      <c r="N4600" s="13" t="s">
        <v>206</v>
      </c>
      <c r="O4600" s="33" t="s">
        <v>38</v>
      </c>
      <c r="P4600" s="58" t="s">
        <v>38</v>
      </c>
      <c r="Q4600" s="33" t="s">
        <v>207</v>
      </c>
      <c r="R4600" s="14" t="s">
        <v>38</v>
      </c>
      <c r="S4600" s="13" t="s">
        <v>216</v>
      </c>
      <c r="T4600" s="13" t="s">
        <v>278</v>
      </c>
      <c r="U4600" s="33">
        <f t="shared" ca="1" si="852"/>
        <v>45744.56914039352</v>
      </c>
      <c r="V4600" s="13" t="str">
        <f t="shared" si="853"/>
        <v>Bangalore</v>
      </c>
      <c r="W4600" s="13" t="str">
        <f t="shared" si="854"/>
        <v>RI</v>
      </c>
      <c r="X4600" s="13">
        <f t="shared" si="855"/>
        <v>19</v>
      </c>
      <c r="Y4600" s="13" t="str">
        <f>IFERROR(VLOOKUP(C4600,ReceivingTeam[],2,FALSE),"HelpDesk")</f>
        <v>HelpDesk</v>
      </c>
      <c r="Z4600" s="67">
        <f t="shared" si="856"/>
        <v>44890.145243055602</v>
      </c>
      <c r="AA4600" s="68">
        <f t="shared" si="857"/>
        <v>44886</v>
      </c>
      <c r="AB4600" s="69" t="b">
        <f t="shared" si="858"/>
        <v>1</v>
      </c>
      <c r="AC4600" s="70">
        <f t="shared" si="859"/>
        <v>3</v>
      </c>
      <c r="AD4600" s="67">
        <f t="shared" si="860"/>
        <v>44890.145243055602</v>
      </c>
      <c r="AE4600" s="67">
        <f>VLOOKUP(V4600,'Branch Wise Work Timelines'!C:G,3,FALSE)+AA4600</f>
        <v>44886.416666666664</v>
      </c>
      <c r="AF4600" s="67">
        <f>IF(V4600="Bangalore",VLOOKUP(V4600,'Branch Wise Work Timelines'!C:G,4,FALSE)+AA4600+1,IF(V4600="Mumbai",VLOOKUP(V4600,'Branch Wise Work Timelines'!C:G,4,FALSE)+AA4600+1,VLOOKUP(V4600,'Branch Wise Work Timelines'!C:G,4,FALSE)+AA4600))</f>
        <v>44887.104166666664</v>
      </c>
      <c r="AG4600" s="67">
        <f>WORKDAY.INTL(AA4600,1,11)+VLOOKUP(V4600,'Branch Wise Work Timelines'!C:G,3,FALSE)</f>
        <v>44887.416666666664</v>
      </c>
      <c r="AH4600" s="69" t="str">
        <f t="shared" ca="1" si="861"/>
        <v>Out of TAT</v>
      </c>
      <c r="AI4600" s="69">
        <f t="shared" ca="1" si="862"/>
        <v>20507</v>
      </c>
      <c r="AJ4600" s="69" t="str">
        <f ca="1">IF(AI4600&lt;0,"0-12",IFERROR(VLOOKUP(AI4600,Breakup[],2,FALSE),"&gt;24"))</f>
        <v>&gt;24</v>
      </c>
      <c r="AK4600" s="69" t="str">
        <f>VLOOKUP(V4600,Master!B:D,3,FALSE)</f>
        <v>South</v>
      </c>
      <c r="AL4600" s="69" t="str">
        <f t="shared" si="863"/>
        <v>Bangalore</v>
      </c>
    </row>
    <row r="4601" spans="1:38">
      <c r="A4601" s="14" t="s">
        <v>9531</v>
      </c>
      <c r="B4601" s="54">
        <v>44701.7467652778</v>
      </c>
      <c r="C4601" s="13" t="s">
        <v>227</v>
      </c>
      <c r="D4601" s="13">
        <v>1030</v>
      </c>
      <c r="E4601" s="13" t="s">
        <v>9532</v>
      </c>
      <c r="F4601" s="13" t="s">
        <v>15</v>
      </c>
      <c r="G4601" s="14">
        <v>1653053249969</v>
      </c>
      <c r="H4601" s="55">
        <v>0.55379629629629601</v>
      </c>
      <c r="I4601" s="33">
        <v>44884.553796296299</v>
      </c>
      <c r="J4601" s="58">
        <v>44884</v>
      </c>
      <c r="K4601" s="13" t="s">
        <v>213</v>
      </c>
      <c r="L4601" s="13" t="s">
        <v>30</v>
      </c>
      <c r="M4601" s="13" t="s">
        <v>214</v>
      </c>
      <c r="N4601" s="13" t="s">
        <v>215</v>
      </c>
      <c r="O4601" s="33" t="s">
        <v>38</v>
      </c>
      <c r="P4601" s="58" t="s">
        <v>38</v>
      </c>
      <c r="Q4601" s="33" t="s">
        <v>207</v>
      </c>
      <c r="R4601" s="14" t="s">
        <v>38</v>
      </c>
      <c r="S4601" s="13" t="s">
        <v>216</v>
      </c>
      <c r="T4601" s="13" t="s">
        <v>217</v>
      </c>
      <c r="U4601" s="33">
        <f t="shared" ca="1" si="852"/>
        <v>45744.56914039352</v>
      </c>
      <c r="V4601" s="13" t="str">
        <f t="shared" si="853"/>
        <v>Bangalore</v>
      </c>
      <c r="W4601" s="13" t="str">
        <f t="shared" si="854"/>
        <v>CLS</v>
      </c>
      <c r="X4601" s="13">
        <f t="shared" si="855"/>
        <v>13</v>
      </c>
      <c r="Y4601" s="13" t="str">
        <f>IFERROR(VLOOKUP(C4601,ReceivingTeam[],2,FALSE),"HelpDesk")</f>
        <v>HelpDesk</v>
      </c>
      <c r="Z4601" s="67">
        <f t="shared" si="856"/>
        <v>44885.053796296299</v>
      </c>
      <c r="AA4601" s="68">
        <f t="shared" si="857"/>
        <v>44884</v>
      </c>
      <c r="AB4601" s="69" t="b">
        <f t="shared" si="858"/>
        <v>1</v>
      </c>
      <c r="AC4601" s="70">
        <f t="shared" si="859"/>
        <v>0.5</v>
      </c>
      <c r="AD4601" s="67">
        <f t="shared" si="860"/>
        <v>44885.053796296299</v>
      </c>
      <c r="AE4601" s="67">
        <f>VLOOKUP(V4601,'Branch Wise Work Timelines'!C:G,3,FALSE)+AA4601</f>
        <v>44884.416666666664</v>
      </c>
      <c r="AF4601" s="67">
        <f>IF(V4601="Bangalore",VLOOKUP(V4601,'Branch Wise Work Timelines'!C:G,4,FALSE)+AA4601+1,IF(V4601="Mumbai",VLOOKUP(V4601,'Branch Wise Work Timelines'!C:G,4,FALSE)+AA4601+1,VLOOKUP(V4601,'Branch Wise Work Timelines'!C:G,4,FALSE)+AA4601))</f>
        <v>44885.104166666664</v>
      </c>
      <c r="AG4601" s="67">
        <f>WORKDAY.INTL(AA4601,1,11)+VLOOKUP(V4601,'Branch Wise Work Timelines'!C:G,3,FALSE)</f>
        <v>44886.416666666664</v>
      </c>
      <c r="AH4601" s="69" t="str">
        <f t="shared" ca="1" si="861"/>
        <v>Out of TAT</v>
      </c>
      <c r="AI4601" s="69">
        <f t="shared" ca="1" si="862"/>
        <v>20629</v>
      </c>
      <c r="AJ4601" s="69" t="str">
        <f ca="1">IF(AI4601&lt;0,"0-12",IFERROR(VLOOKUP(AI4601,Breakup[],2,FALSE),"&gt;24"))</f>
        <v>&gt;24</v>
      </c>
      <c r="AK4601" s="69" t="str">
        <f>VLOOKUP(V4601,Master!B:D,3,FALSE)</f>
        <v>South</v>
      </c>
      <c r="AL4601" s="69" t="str">
        <f t="shared" si="863"/>
        <v>Bangalore-CLS</v>
      </c>
    </row>
    <row r="4602" spans="1:38">
      <c r="A4602" s="14" t="s">
        <v>9533</v>
      </c>
      <c r="B4602" s="54">
        <v>44701.749164351902</v>
      </c>
      <c r="C4602" s="13" t="s">
        <v>268</v>
      </c>
      <c r="D4602" s="13">
        <v>1438</v>
      </c>
      <c r="E4602" s="13" t="s">
        <v>9534</v>
      </c>
      <c r="F4602" s="13" t="s">
        <v>15</v>
      </c>
      <c r="G4602" s="14">
        <v>1653051039986</v>
      </c>
      <c r="H4602" s="55">
        <v>0.73545138888888895</v>
      </c>
      <c r="I4602" s="33">
        <v>44883.7354513889</v>
      </c>
      <c r="J4602" s="58">
        <v>44883</v>
      </c>
      <c r="K4602" s="13" t="s">
        <v>213</v>
      </c>
      <c r="L4602" s="13" t="s">
        <v>30</v>
      </c>
      <c r="M4602" s="13" t="s">
        <v>214</v>
      </c>
      <c r="N4602" s="13" t="s">
        <v>215</v>
      </c>
      <c r="O4602" s="33" t="s">
        <v>38</v>
      </c>
      <c r="P4602" s="58" t="s">
        <v>38</v>
      </c>
      <c r="Q4602" s="33" t="s">
        <v>207</v>
      </c>
      <c r="R4602" s="14" t="s">
        <v>38</v>
      </c>
      <c r="S4602" s="13" t="s">
        <v>216</v>
      </c>
      <c r="T4602" s="13" t="s">
        <v>217</v>
      </c>
      <c r="U4602" s="33">
        <f t="shared" ca="1" si="852"/>
        <v>45744.56914039352</v>
      </c>
      <c r="V4602" s="13" t="str">
        <f t="shared" si="853"/>
        <v>Bangalore</v>
      </c>
      <c r="W4602" s="13" t="str">
        <f t="shared" si="854"/>
        <v>CLS</v>
      </c>
      <c r="X4602" s="13">
        <f t="shared" si="855"/>
        <v>17</v>
      </c>
      <c r="Y4602" s="13" t="str">
        <f>IFERROR(VLOOKUP(C4602,ReceivingTeam[],2,FALSE),"HelpDesk")</f>
        <v>HelpDesk</v>
      </c>
      <c r="Z4602" s="67">
        <f t="shared" si="856"/>
        <v>44884.5479513889</v>
      </c>
      <c r="AA4602" s="68">
        <f t="shared" si="857"/>
        <v>44883</v>
      </c>
      <c r="AB4602" s="69" t="b">
        <f t="shared" si="858"/>
        <v>1</v>
      </c>
      <c r="AC4602" s="70">
        <f t="shared" si="859"/>
        <v>0.5</v>
      </c>
      <c r="AD4602" s="67">
        <f t="shared" si="860"/>
        <v>44884.5479513889</v>
      </c>
      <c r="AE4602" s="67">
        <f>VLOOKUP(V4602,'Branch Wise Work Timelines'!C:G,3,FALSE)+AA4602</f>
        <v>44883.416666666664</v>
      </c>
      <c r="AF4602" s="67">
        <f>IF(V4602="Bangalore",VLOOKUP(V4602,'Branch Wise Work Timelines'!C:G,4,FALSE)+AA4602+1,IF(V4602="Mumbai",VLOOKUP(V4602,'Branch Wise Work Timelines'!C:G,4,FALSE)+AA4602+1,VLOOKUP(V4602,'Branch Wise Work Timelines'!C:G,4,FALSE)+AA4602))</f>
        <v>44884.104166666664</v>
      </c>
      <c r="AG4602" s="67">
        <f>WORKDAY.INTL(AA4602,1,11)+VLOOKUP(V4602,'Branch Wise Work Timelines'!C:G,3,FALSE)</f>
        <v>44884.416666666664</v>
      </c>
      <c r="AH4602" s="69" t="str">
        <f t="shared" ca="1" si="861"/>
        <v>Out of TAT</v>
      </c>
      <c r="AI4602" s="69">
        <f t="shared" ca="1" si="862"/>
        <v>20641</v>
      </c>
      <c r="AJ4602" s="69" t="str">
        <f ca="1">IF(AI4602&lt;0,"0-12",IFERROR(VLOOKUP(AI4602,Breakup[],2,FALSE),"&gt;24"))</f>
        <v>&gt;24</v>
      </c>
      <c r="AK4602" s="69" t="str">
        <f>VLOOKUP(V4602,Master!B:D,3,FALSE)</f>
        <v>South</v>
      </c>
      <c r="AL4602" s="69" t="str">
        <f t="shared" si="863"/>
        <v>Bangalore-CLS</v>
      </c>
    </row>
    <row r="4603" spans="1:38">
      <c r="A4603" s="14" t="s">
        <v>9535</v>
      </c>
      <c r="B4603" s="54">
        <v>44701.7572689468</v>
      </c>
      <c r="C4603" s="13" t="s">
        <v>418</v>
      </c>
      <c r="D4603" s="13">
        <v>215</v>
      </c>
      <c r="E4603" s="13" t="s">
        <v>9536</v>
      </c>
      <c r="F4603" s="13" t="s">
        <v>15</v>
      </c>
      <c r="G4603" s="14">
        <v>1653055472729</v>
      </c>
      <c r="H4603" s="55">
        <v>0.159236111111111</v>
      </c>
      <c r="I4603" s="33">
        <v>44883.159236111103</v>
      </c>
      <c r="J4603" s="58">
        <v>44883</v>
      </c>
      <c r="K4603" s="13" t="s">
        <v>213</v>
      </c>
      <c r="L4603" s="13" t="s">
        <v>30</v>
      </c>
      <c r="M4603" s="13" t="s">
        <v>214</v>
      </c>
      <c r="N4603" s="13" t="s">
        <v>215</v>
      </c>
      <c r="O4603" s="33" t="s">
        <v>38</v>
      </c>
      <c r="P4603" s="58" t="s">
        <v>38</v>
      </c>
      <c r="Q4603" s="33" t="s">
        <v>207</v>
      </c>
      <c r="R4603" s="14" t="s">
        <v>38</v>
      </c>
      <c r="S4603" s="13" t="s">
        <v>216</v>
      </c>
      <c r="T4603" s="13" t="s">
        <v>217</v>
      </c>
      <c r="U4603" s="33">
        <f t="shared" ca="1" si="852"/>
        <v>45744.56914039352</v>
      </c>
      <c r="V4603" s="13" t="str">
        <f t="shared" si="853"/>
        <v>Bangalore</v>
      </c>
      <c r="W4603" s="13" t="str">
        <f t="shared" si="854"/>
        <v>CLS</v>
      </c>
      <c r="X4603" s="13">
        <f t="shared" si="855"/>
        <v>3</v>
      </c>
      <c r="Y4603" s="13" t="str">
        <f>IFERROR(VLOOKUP(C4603,ReceivingTeam[],2,FALSE),"HelpDesk")</f>
        <v>HelpDesk</v>
      </c>
      <c r="Z4603" s="67">
        <f t="shared" si="856"/>
        <v>44883.916666666664</v>
      </c>
      <c r="AA4603" s="68">
        <f t="shared" si="857"/>
        <v>44883</v>
      </c>
      <c r="AB4603" s="69" t="b">
        <f t="shared" si="858"/>
        <v>1</v>
      </c>
      <c r="AC4603" s="70">
        <f t="shared" si="859"/>
        <v>0.5</v>
      </c>
      <c r="AD4603" s="67">
        <f t="shared" si="860"/>
        <v>44883.916666666664</v>
      </c>
      <c r="AE4603" s="67">
        <f>VLOOKUP(V4603,'Branch Wise Work Timelines'!C:G,3,FALSE)+AA4603</f>
        <v>44883.416666666664</v>
      </c>
      <c r="AF4603" s="67">
        <f>IF(V4603="Bangalore",VLOOKUP(V4603,'Branch Wise Work Timelines'!C:G,4,FALSE)+AA4603+1,IF(V4603="Mumbai",VLOOKUP(V4603,'Branch Wise Work Timelines'!C:G,4,FALSE)+AA4603+1,VLOOKUP(V4603,'Branch Wise Work Timelines'!C:G,4,FALSE)+AA4603))</f>
        <v>44884.104166666664</v>
      </c>
      <c r="AG4603" s="67">
        <f>WORKDAY.INTL(AA4603,1,11)+VLOOKUP(V4603,'Branch Wise Work Timelines'!C:G,3,FALSE)</f>
        <v>44884.416666666664</v>
      </c>
      <c r="AH4603" s="69" t="str">
        <f t="shared" ca="1" si="861"/>
        <v>Out of TAT</v>
      </c>
      <c r="AI4603" s="69">
        <f t="shared" ca="1" si="862"/>
        <v>20656</v>
      </c>
      <c r="AJ4603" s="69" t="str">
        <f ca="1">IF(AI4603&lt;0,"0-12",IFERROR(VLOOKUP(AI4603,Breakup[],2,FALSE),"&gt;24"))</f>
        <v>&gt;24</v>
      </c>
      <c r="AK4603" s="69" t="str">
        <f>VLOOKUP(V4603,Master!B:D,3,FALSE)</f>
        <v>South</v>
      </c>
      <c r="AL4603" s="69" t="str">
        <f t="shared" si="863"/>
        <v>Bangalore-CLS</v>
      </c>
    </row>
    <row r="4604" spans="1:38">
      <c r="A4604" s="14" t="s">
        <v>9537</v>
      </c>
      <c r="B4604" s="54">
        <v>44701.727424999997</v>
      </c>
      <c r="C4604" s="13" t="s">
        <v>352</v>
      </c>
      <c r="D4604" s="13">
        <v>100</v>
      </c>
      <c r="E4604" s="13" t="s">
        <v>9538</v>
      </c>
      <c r="F4604" s="13" t="s">
        <v>33</v>
      </c>
      <c r="G4604" s="14">
        <v>1653048497717</v>
      </c>
      <c r="H4604" s="55">
        <v>0.43928240740740698</v>
      </c>
      <c r="I4604" s="33">
        <v>44889.439282407402</v>
      </c>
      <c r="J4604" s="58">
        <v>44889</v>
      </c>
      <c r="K4604" s="13" t="s">
        <v>263</v>
      </c>
      <c r="L4604" s="13" t="s">
        <v>69</v>
      </c>
      <c r="M4604" s="13" t="s">
        <v>101</v>
      </c>
      <c r="N4604" s="13" t="s">
        <v>206</v>
      </c>
      <c r="O4604" s="33" t="s">
        <v>38</v>
      </c>
      <c r="P4604" s="58" t="s">
        <v>38</v>
      </c>
      <c r="Q4604" s="33" t="s">
        <v>207</v>
      </c>
      <c r="R4604" s="14" t="s">
        <v>38</v>
      </c>
      <c r="S4604" s="13" t="s">
        <v>208</v>
      </c>
      <c r="T4604" s="13" t="s">
        <v>209</v>
      </c>
      <c r="U4604" s="33">
        <f t="shared" ca="1" si="852"/>
        <v>45744.56914039352</v>
      </c>
      <c r="V4604" s="13" t="str">
        <f t="shared" si="853"/>
        <v>Mumbai</v>
      </c>
      <c r="W4604" s="13" t="str">
        <f t="shared" si="854"/>
        <v>RI</v>
      </c>
      <c r="X4604" s="13">
        <f t="shared" si="855"/>
        <v>10</v>
      </c>
      <c r="Y4604" s="13" t="str">
        <f>IFERROR(VLOOKUP(C4604,ReceivingTeam[],2,FALSE),"HelpDesk")</f>
        <v>HelpDesk</v>
      </c>
      <c r="Z4604" s="67">
        <f t="shared" si="856"/>
        <v>44889.939282407402</v>
      </c>
      <c r="AA4604" s="68">
        <f t="shared" si="857"/>
        <v>44889</v>
      </c>
      <c r="AB4604" s="69" t="b">
        <f t="shared" si="858"/>
        <v>1</v>
      </c>
      <c r="AC4604" s="70">
        <f t="shared" si="859"/>
        <v>0.5</v>
      </c>
      <c r="AD4604" s="67">
        <f t="shared" si="860"/>
        <v>44889.939282407402</v>
      </c>
      <c r="AE4604" s="67">
        <f>VLOOKUP(V4604,'Branch Wise Work Timelines'!C:G,3,FALSE)+AA4604</f>
        <v>44889.416666666664</v>
      </c>
      <c r="AF4604" s="67">
        <f>IF(V4604="Bangalore",VLOOKUP(V4604,'Branch Wise Work Timelines'!C:G,4,FALSE)+AA4604+1,IF(V4604="Mumbai",VLOOKUP(V4604,'Branch Wise Work Timelines'!C:G,4,FALSE)+AA4604+1,VLOOKUP(V4604,'Branch Wise Work Timelines'!C:G,4,FALSE)+AA4604))</f>
        <v>44890.25</v>
      </c>
      <c r="AG4604" s="67">
        <f>WORKDAY.INTL(AA4604,1,11)+VLOOKUP(V4604,'Branch Wise Work Timelines'!C:G,3,FALSE)</f>
        <v>44890.416666666664</v>
      </c>
      <c r="AH4604" s="69" t="str">
        <f t="shared" ca="1" si="861"/>
        <v>Out of TAT</v>
      </c>
      <c r="AI4604" s="69">
        <f t="shared" ca="1" si="862"/>
        <v>20512</v>
      </c>
      <c r="AJ4604" s="69" t="str">
        <f ca="1">IF(AI4604&lt;0,"0-12",IFERROR(VLOOKUP(AI4604,Breakup[],2,FALSE),"&gt;24"))</f>
        <v>&gt;24</v>
      </c>
      <c r="AK4604" s="69" t="str">
        <f>VLOOKUP(V4604,Master!B:D,3,FALSE)</f>
        <v>East</v>
      </c>
      <c r="AL4604" s="69" t="str">
        <f t="shared" si="863"/>
        <v>Mumbai</v>
      </c>
    </row>
    <row r="4605" spans="1:38">
      <c r="A4605" s="14" t="s">
        <v>9539</v>
      </c>
      <c r="B4605" s="54">
        <v>44701.725328784698</v>
      </c>
      <c r="C4605" s="13" t="s">
        <v>133</v>
      </c>
      <c r="D4605" s="13">
        <v>555</v>
      </c>
      <c r="E4605" s="13" t="s">
        <v>9540</v>
      </c>
      <c r="F4605" s="13" t="s">
        <v>33</v>
      </c>
      <c r="G4605" s="14">
        <v>1653048537212</v>
      </c>
      <c r="H4605" s="55">
        <v>0.54706018518518496</v>
      </c>
      <c r="I4605" s="33">
        <v>44890.547060185199</v>
      </c>
      <c r="J4605" s="58">
        <v>44890</v>
      </c>
      <c r="K4605" s="13" t="s">
        <v>257</v>
      </c>
      <c r="L4605" s="13" t="s">
        <v>72</v>
      </c>
      <c r="M4605" s="13" t="s">
        <v>286</v>
      </c>
      <c r="N4605" s="13" t="s">
        <v>215</v>
      </c>
      <c r="O4605" s="33" t="s">
        <v>38</v>
      </c>
      <c r="P4605" s="58" t="s">
        <v>38</v>
      </c>
      <c r="Q4605" s="33" t="s">
        <v>207</v>
      </c>
      <c r="R4605" s="14" t="s">
        <v>38</v>
      </c>
      <c r="S4605" s="13" t="s">
        <v>208</v>
      </c>
      <c r="T4605" s="13" t="s">
        <v>209</v>
      </c>
      <c r="U4605" s="33">
        <f t="shared" ca="1" si="852"/>
        <v>45744.56914039352</v>
      </c>
      <c r="V4605" s="13" t="str">
        <f t="shared" si="853"/>
        <v>Pune</v>
      </c>
      <c r="W4605" s="13" t="str">
        <f t="shared" si="854"/>
        <v>RI</v>
      </c>
      <c r="X4605" s="13">
        <f t="shared" si="855"/>
        <v>13</v>
      </c>
      <c r="Y4605" s="13" t="str">
        <f>IFERROR(VLOOKUP(C4605,ReceivingTeam[],2,FALSE),"HelpDesk")</f>
        <v>Branch office</v>
      </c>
      <c r="Z4605" s="67">
        <f t="shared" si="856"/>
        <v>44891.672060185199</v>
      </c>
      <c r="AA4605" s="68">
        <f t="shared" si="857"/>
        <v>44890</v>
      </c>
      <c r="AB4605" s="69" t="b">
        <f t="shared" si="858"/>
        <v>1</v>
      </c>
      <c r="AC4605" s="70">
        <f t="shared" si="859"/>
        <v>0.5</v>
      </c>
      <c r="AD4605" s="67">
        <f t="shared" si="860"/>
        <v>44891.672060185199</v>
      </c>
      <c r="AE4605" s="67">
        <f>VLOOKUP(V4605,'Branch Wise Work Timelines'!C:G,3,FALSE)+AA4605</f>
        <v>44890.395833333336</v>
      </c>
      <c r="AF4605" s="67">
        <f>IF(V4605="Bangalore",VLOOKUP(V4605,'Branch Wise Work Timelines'!C:G,4,FALSE)+AA4605+1,IF(V4605="Mumbai",VLOOKUP(V4605,'Branch Wise Work Timelines'!C:G,4,FALSE)+AA4605+1,VLOOKUP(V4605,'Branch Wise Work Timelines'!C:G,4,FALSE)+AA4605))</f>
        <v>44890.770833333336</v>
      </c>
      <c r="AG4605" s="67">
        <f>WORKDAY.INTL(AA4605,1,11)+VLOOKUP(V4605,'Branch Wise Work Timelines'!C:G,3,FALSE)</f>
        <v>44891.395833333336</v>
      </c>
      <c r="AH4605" s="69" t="str">
        <f t="shared" ca="1" si="861"/>
        <v>Out of TAT</v>
      </c>
      <c r="AI4605" s="69">
        <f t="shared" ca="1" si="862"/>
        <v>20470</v>
      </c>
      <c r="AJ4605" s="69" t="str">
        <f ca="1">IF(AI4605&lt;0,"0-12",IFERROR(VLOOKUP(AI4605,Breakup[],2,FALSE),"&gt;24"))</f>
        <v>&gt;24</v>
      </c>
      <c r="AK4605" s="69" t="str">
        <f>VLOOKUP(V4605,Master!B:D,3,FALSE)</f>
        <v>West</v>
      </c>
      <c r="AL4605" s="69" t="str">
        <f t="shared" si="863"/>
        <v>Pune</v>
      </c>
    </row>
    <row r="4606" spans="1:38">
      <c r="A4606" s="14" t="s">
        <v>9541</v>
      </c>
      <c r="B4606" s="54">
        <v>44701.694820601799</v>
      </c>
      <c r="C4606" s="13" t="s">
        <v>404</v>
      </c>
      <c r="D4606" s="13">
        <v>1891</v>
      </c>
      <c r="E4606" s="13" t="s">
        <v>9542</v>
      </c>
      <c r="F4606" s="13" t="s">
        <v>15</v>
      </c>
      <c r="G4606" s="14">
        <v>1653046758228</v>
      </c>
      <c r="H4606" s="55">
        <v>0.44745370370370402</v>
      </c>
      <c r="I4606" s="33">
        <v>44885.447453703702</v>
      </c>
      <c r="J4606" s="58">
        <v>44885</v>
      </c>
      <c r="K4606" s="13" t="s">
        <v>213</v>
      </c>
      <c r="L4606" s="13" t="s">
        <v>30</v>
      </c>
      <c r="M4606" s="13" t="s">
        <v>214</v>
      </c>
      <c r="N4606" s="13" t="s">
        <v>215</v>
      </c>
      <c r="O4606" s="33" t="s">
        <v>38</v>
      </c>
      <c r="P4606" s="58" t="s">
        <v>38</v>
      </c>
      <c r="Q4606" s="33" t="s">
        <v>207</v>
      </c>
      <c r="R4606" s="14" t="s">
        <v>38</v>
      </c>
      <c r="S4606" s="13" t="s">
        <v>216</v>
      </c>
      <c r="T4606" s="13" t="s">
        <v>217</v>
      </c>
      <c r="U4606" s="33">
        <f t="shared" ca="1" si="852"/>
        <v>45744.56914039352</v>
      </c>
      <c r="V4606" s="13" t="str">
        <f t="shared" si="853"/>
        <v>Bangalore</v>
      </c>
      <c r="W4606" s="13" t="str">
        <f t="shared" si="854"/>
        <v>CLS</v>
      </c>
      <c r="X4606" s="13">
        <f t="shared" si="855"/>
        <v>10</v>
      </c>
      <c r="Y4606" s="13" t="str">
        <f>IFERROR(VLOOKUP(C4606,ReceivingTeam[],2,FALSE),"HelpDesk")</f>
        <v>HelpDesk</v>
      </c>
      <c r="Z4606" s="67">
        <f t="shared" si="856"/>
        <v>44885.916666666664</v>
      </c>
      <c r="AA4606" s="68">
        <f t="shared" si="857"/>
        <v>44885</v>
      </c>
      <c r="AB4606" s="69" t="b">
        <f t="shared" si="858"/>
        <v>0</v>
      </c>
      <c r="AC4606" s="70">
        <f t="shared" si="859"/>
        <v>0.5</v>
      </c>
      <c r="AD4606" s="67">
        <f t="shared" si="860"/>
        <v>44885.916666666664</v>
      </c>
      <c r="AE4606" s="67">
        <f>VLOOKUP(V4606,'Branch Wise Work Timelines'!C:G,3,FALSE)+AA4606</f>
        <v>44885.416666666664</v>
      </c>
      <c r="AF4606" s="67">
        <f>IF(V4606="Bangalore",VLOOKUP(V4606,'Branch Wise Work Timelines'!C:G,4,FALSE)+AA4606+1,IF(V4606="Mumbai",VLOOKUP(V4606,'Branch Wise Work Timelines'!C:G,4,FALSE)+AA4606+1,VLOOKUP(V4606,'Branch Wise Work Timelines'!C:G,4,FALSE)+AA4606))</f>
        <v>44886.104166666664</v>
      </c>
      <c r="AG4606" s="67">
        <f>WORKDAY.INTL(AA4606,1,11)+VLOOKUP(V4606,'Branch Wise Work Timelines'!C:G,3,FALSE)</f>
        <v>44886.416666666664</v>
      </c>
      <c r="AH4606" s="69" t="str">
        <f t="shared" ca="1" si="861"/>
        <v>Out of TAT</v>
      </c>
      <c r="AI4606" s="69">
        <f t="shared" ca="1" si="862"/>
        <v>20608</v>
      </c>
      <c r="AJ4606" s="69" t="str">
        <f ca="1">IF(AI4606&lt;0,"0-12",IFERROR(VLOOKUP(AI4606,Breakup[],2,FALSE),"&gt;24"))</f>
        <v>&gt;24</v>
      </c>
      <c r="AK4606" s="69" t="str">
        <f>VLOOKUP(V4606,Master!B:D,3,FALSE)</f>
        <v>South</v>
      </c>
      <c r="AL4606" s="69" t="str">
        <f t="shared" si="863"/>
        <v>Bangalore-CLS</v>
      </c>
    </row>
    <row r="4607" spans="1:38">
      <c r="A4607" s="14" t="s">
        <v>9543</v>
      </c>
      <c r="B4607" s="54">
        <v>44701.743990590301</v>
      </c>
      <c r="C4607" s="13" t="s">
        <v>227</v>
      </c>
      <c r="D4607" s="13">
        <v>1226</v>
      </c>
      <c r="E4607" s="13" t="s">
        <v>9544</v>
      </c>
      <c r="F4607" s="13" t="s">
        <v>15</v>
      </c>
      <c r="G4607" s="14">
        <v>1653053249969</v>
      </c>
      <c r="H4607" s="55">
        <v>0.87239583333333304</v>
      </c>
      <c r="I4607" s="33">
        <v>44885.872395833299</v>
      </c>
      <c r="J4607" s="58">
        <v>44885</v>
      </c>
      <c r="K4607" s="13" t="s">
        <v>213</v>
      </c>
      <c r="L4607" s="13" t="s">
        <v>30</v>
      </c>
      <c r="M4607" s="13" t="s">
        <v>214</v>
      </c>
      <c r="N4607" s="13" t="s">
        <v>215</v>
      </c>
      <c r="O4607" s="33" t="s">
        <v>38</v>
      </c>
      <c r="P4607" s="58" t="s">
        <v>38</v>
      </c>
      <c r="Q4607" s="33" t="s">
        <v>207</v>
      </c>
      <c r="R4607" s="14" t="s">
        <v>38</v>
      </c>
      <c r="S4607" s="13" t="s">
        <v>216</v>
      </c>
      <c r="T4607" s="13" t="s">
        <v>217</v>
      </c>
      <c r="U4607" s="33">
        <f t="shared" ca="1" si="852"/>
        <v>45744.56914039352</v>
      </c>
      <c r="V4607" s="13" t="str">
        <f t="shared" si="853"/>
        <v>Bangalore</v>
      </c>
      <c r="W4607" s="13" t="str">
        <f t="shared" si="854"/>
        <v>CLS</v>
      </c>
      <c r="X4607" s="13">
        <f t="shared" si="855"/>
        <v>20</v>
      </c>
      <c r="Y4607" s="13" t="str">
        <f>IFERROR(VLOOKUP(C4607,ReceivingTeam[],2,FALSE),"HelpDesk")</f>
        <v>HelpDesk</v>
      </c>
      <c r="Z4607" s="67">
        <f t="shared" si="856"/>
        <v>44885.916666666664</v>
      </c>
      <c r="AA4607" s="68">
        <f t="shared" si="857"/>
        <v>44885</v>
      </c>
      <c r="AB4607" s="69" t="b">
        <f t="shared" si="858"/>
        <v>0</v>
      </c>
      <c r="AC4607" s="70">
        <f t="shared" si="859"/>
        <v>0.5</v>
      </c>
      <c r="AD4607" s="67">
        <f t="shared" si="860"/>
        <v>44885.916666666664</v>
      </c>
      <c r="AE4607" s="67">
        <f>VLOOKUP(V4607,'Branch Wise Work Timelines'!C:G,3,FALSE)+AA4607</f>
        <v>44885.416666666664</v>
      </c>
      <c r="AF4607" s="67">
        <f>IF(V4607="Bangalore",VLOOKUP(V4607,'Branch Wise Work Timelines'!C:G,4,FALSE)+AA4607+1,IF(V4607="Mumbai",VLOOKUP(V4607,'Branch Wise Work Timelines'!C:G,4,FALSE)+AA4607+1,VLOOKUP(V4607,'Branch Wise Work Timelines'!C:G,4,FALSE)+AA4607))</f>
        <v>44886.104166666664</v>
      </c>
      <c r="AG4607" s="67">
        <f>WORKDAY.INTL(AA4607,1,11)+VLOOKUP(V4607,'Branch Wise Work Timelines'!C:G,3,FALSE)</f>
        <v>44886.416666666664</v>
      </c>
      <c r="AH4607" s="69" t="str">
        <f t="shared" ca="1" si="861"/>
        <v>Out of TAT</v>
      </c>
      <c r="AI4607" s="69">
        <f t="shared" ca="1" si="862"/>
        <v>20608</v>
      </c>
      <c r="AJ4607" s="69" t="str">
        <f ca="1">IF(AI4607&lt;0,"0-12",IFERROR(VLOOKUP(AI4607,Breakup[],2,FALSE),"&gt;24"))</f>
        <v>&gt;24</v>
      </c>
      <c r="AK4607" s="69" t="str">
        <f>VLOOKUP(V4607,Master!B:D,3,FALSE)</f>
        <v>South</v>
      </c>
      <c r="AL4607" s="69" t="str">
        <f t="shared" si="863"/>
        <v>Bangalore-CLS</v>
      </c>
    </row>
    <row r="4608" spans="1:38">
      <c r="A4608" s="14" t="s">
        <v>9545</v>
      </c>
      <c r="B4608" s="54">
        <v>44701.682735729199</v>
      </c>
      <c r="C4608" s="13" t="s">
        <v>329</v>
      </c>
      <c r="D4608" s="13">
        <v>369</v>
      </c>
      <c r="E4608" s="13" t="s">
        <v>9546</v>
      </c>
      <c r="F4608" s="13" t="s">
        <v>15</v>
      </c>
      <c r="G4608" s="14">
        <v>1653049223395</v>
      </c>
      <c r="H4608" s="55">
        <v>8.0810185185185193E-2</v>
      </c>
      <c r="I4608" s="33">
        <v>44886.080810185202</v>
      </c>
      <c r="J4608" s="58">
        <v>44886</v>
      </c>
      <c r="K4608" s="13" t="s">
        <v>213</v>
      </c>
      <c r="L4608" s="13" t="s">
        <v>30</v>
      </c>
      <c r="M4608" s="13" t="s">
        <v>214</v>
      </c>
      <c r="N4608" s="13" t="s">
        <v>215</v>
      </c>
      <c r="O4608" s="33" t="s">
        <v>38</v>
      </c>
      <c r="P4608" s="58" t="s">
        <v>38</v>
      </c>
      <c r="Q4608" s="33" t="s">
        <v>207</v>
      </c>
      <c r="R4608" s="14" t="s">
        <v>38</v>
      </c>
      <c r="S4608" s="13" t="s">
        <v>216</v>
      </c>
      <c r="T4608" s="13" t="s">
        <v>217</v>
      </c>
      <c r="U4608" s="33">
        <f t="shared" ca="1" si="852"/>
        <v>45744.56914039352</v>
      </c>
      <c r="V4608" s="13" t="str">
        <f t="shared" si="853"/>
        <v>Bangalore</v>
      </c>
      <c r="W4608" s="13" t="str">
        <f t="shared" si="854"/>
        <v>CLS</v>
      </c>
      <c r="X4608" s="13">
        <f t="shared" si="855"/>
        <v>1</v>
      </c>
      <c r="Y4608" s="13" t="str">
        <f>IFERROR(VLOOKUP(C4608,ReceivingTeam[],2,FALSE),"HelpDesk")</f>
        <v>HelpDesk</v>
      </c>
      <c r="Z4608" s="67">
        <f t="shared" si="856"/>
        <v>44886.916666666664</v>
      </c>
      <c r="AA4608" s="68">
        <f t="shared" si="857"/>
        <v>44886</v>
      </c>
      <c r="AB4608" s="69" t="b">
        <f t="shared" si="858"/>
        <v>1</v>
      </c>
      <c r="AC4608" s="70">
        <f t="shared" si="859"/>
        <v>0.5</v>
      </c>
      <c r="AD4608" s="67">
        <f t="shared" si="860"/>
        <v>44886.916666666664</v>
      </c>
      <c r="AE4608" s="67">
        <f>VLOOKUP(V4608,'Branch Wise Work Timelines'!C:G,3,FALSE)+AA4608</f>
        <v>44886.416666666664</v>
      </c>
      <c r="AF4608" s="67">
        <f>IF(V4608="Bangalore",VLOOKUP(V4608,'Branch Wise Work Timelines'!C:G,4,FALSE)+AA4608+1,IF(V4608="Mumbai",VLOOKUP(V4608,'Branch Wise Work Timelines'!C:G,4,FALSE)+AA4608+1,VLOOKUP(V4608,'Branch Wise Work Timelines'!C:G,4,FALSE)+AA4608))</f>
        <v>44887.104166666664</v>
      </c>
      <c r="AG4608" s="67">
        <f>WORKDAY.INTL(AA4608,1,11)+VLOOKUP(V4608,'Branch Wise Work Timelines'!C:G,3,FALSE)</f>
        <v>44887.416666666664</v>
      </c>
      <c r="AH4608" s="69" t="str">
        <f t="shared" ca="1" si="861"/>
        <v>Out of TAT</v>
      </c>
      <c r="AI4608" s="69">
        <f t="shared" ca="1" si="862"/>
        <v>20584</v>
      </c>
      <c r="AJ4608" s="69" t="str">
        <f ca="1">IF(AI4608&lt;0,"0-12",IFERROR(VLOOKUP(AI4608,Breakup[],2,FALSE),"&gt;24"))</f>
        <v>&gt;24</v>
      </c>
      <c r="AK4608" s="69" t="str">
        <f>VLOOKUP(V4608,Master!B:D,3,FALSE)</f>
        <v>South</v>
      </c>
      <c r="AL4608" s="69" t="str">
        <f t="shared" si="863"/>
        <v>Bangalore-CLS</v>
      </c>
    </row>
    <row r="4609" spans="1:38">
      <c r="A4609" s="14" t="s">
        <v>9547</v>
      </c>
      <c r="B4609" s="54">
        <v>44701.534164814802</v>
      </c>
      <c r="C4609" s="13" t="s">
        <v>7161</v>
      </c>
      <c r="D4609" s="13">
        <v>982</v>
      </c>
      <c r="E4609" s="13" t="s">
        <v>9548</v>
      </c>
      <c r="F4609" s="13" t="s">
        <v>24</v>
      </c>
      <c r="G4609" s="14">
        <v>1653046491288</v>
      </c>
      <c r="H4609" s="55">
        <v>0.83767361111111105</v>
      </c>
      <c r="I4609" s="33">
        <v>44882.837673611102</v>
      </c>
      <c r="J4609" s="58">
        <v>44882</v>
      </c>
      <c r="K4609" s="13" t="s">
        <v>313</v>
      </c>
      <c r="L4609" s="13" t="s">
        <v>60</v>
      </c>
      <c r="M4609" s="13" t="s">
        <v>314</v>
      </c>
      <c r="N4609" s="13" t="s">
        <v>215</v>
      </c>
      <c r="O4609" s="33" t="s">
        <v>38</v>
      </c>
      <c r="P4609" s="58" t="s">
        <v>38</v>
      </c>
      <c r="Q4609" s="33" t="s">
        <v>207</v>
      </c>
      <c r="R4609" s="14" t="s">
        <v>38</v>
      </c>
      <c r="S4609" s="13" t="s">
        <v>208</v>
      </c>
      <c r="T4609" s="13" t="s">
        <v>209</v>
      </c>
      <c r="U4609" s="33">
        <f t="shared" ca="1" si="852"/>
        <v>45744.56914039352</v>
      </c>
      <c r="V4609" s="13" t="str">
        <f t="shared" si="853"/>
        <v>Hyderabad</v>
      </c>
      <c r="W4609" s="13" t="str">
        <f t="shared" si="854"/>
        <v>DOMI</v>
      </c>
      <c r="X4609" s="13">
        <f t="shared" si="855"/>
        <v>20</v>
      </c>
      <c r="Y4609" s="13" t="str">
        <f>IFERROR(VLOOKUP(C4609,ReceivingTeam[],2,FALSE),"HelpDesk")</f>
        <v>HelpDesk</v>
      </c>
      <c r="Z4609" s="67">
        <f t="shared" si="856"/>
        <v>44883.983506944431</v>
      </c>
      <c r="AA4609" s="68">
        <f t="shared" si="857"/>
        <v>44882</v>
      </c>
      <c r="AB4609" s="69" t="b">
        <f t="shared" si="858"/>
        <v>1</v>
      </c>
      <c r="AC4609" s="70">
        <f t="shared" si="859"/>
        <v>0.5</v>
      </c>
      <c r="AD4609" s="67">
        <f t="shared" si="860"/>
        <v>44883.983506944431</v>
      </c>
      <c r="AE4609" s="67">
        <f>VLOOKUP(V4609,'Branch Wise Work Timelines'!C:G,3,FALSE)+AA4609</f>
        <v>44882.416666666664</v>
      </c>
      <c r="AF4609" s="67">
        <f>IF(V4609="Bangalore",VLOOKUP(V4609,'Branch Wise Work Timelines'!C:G,4,FALSE)+AA4609+1,IF(V4609="Mumbai",VLOOKUP(V4609,'Branch Wise Work Timelines'!C:G,4,FALSE)+AA4609+1,VLOOKUP(V4609,'Branch Wise Work Timelines'!C:G,4,FALSE)+AA4609))</f>
        <v>44882.770833333336</v>
      </c>
      <c r="AG4609" s="67">
        <f>WORKDAY.INTL(AA4609,1,11)+VLOOKUP(V4609,'Branch Wise Work Timelines'!C:G,3,FALSE)</f>
        <v>44883.416666666664</v>
      </c>
      <c r="AH4609" s="69" t="str">
        <f t="shared" ca="1" si="861"/>
        <v>Out of TAT</v>
      </c>
      <c r="AI4609" s="69">
        <f t="shared" ca="1" si="862"/>
        <v>20655</v>
      </c>
      <c r="AJ4609" s="69" t="str">
        <f ca="1">IF(AI4609&lt;0,"0-12",IFERROR(VLOOKUP(AI4609,Breakup[],2,FALSE),"&gt;24"))</f>
        <v>&gt;24</v>
      </c>
      <c r="AK4609" s="69" t="str">
        <f>VLOOKUP(V4609,Master!B:D,3,FALSE)</f>
        <v>South</v>
      </c>
      <c r="AL4609" s="69" t="str">
        <f t="shared" si="863"/>
        <v>Hyderabad</v>
      </c>
    </row>
    <row r="4610" spans="1:38">
      <c r="A4610" s="14" t="s">
        <v>9549</v>
      </c>
      <c r="B4610" s="54">
        <v>44701.536474652799</v>
      </c>
      <c r="C4610" s="13" t="s">
        <v>7161</v>
      </c>
      <c r="D4610" s="13">
        <v>1442</v>
      </c>
      <c r="E4610" s="13" t="s">
        <v>9550</v>
      </c>
      <c r="F4610" s="13" t="s">
        <v>24</v>
      </c>
      <c r="G4610" s="14">
        <v>1653046491288</v>
      </c>
      <c r="H4610" s="55">
        <v>0.63582175925925899</v>
      </c>
      <c r="I4610" s="33">
        <v>44883.635821759301</v>
      </c>
      <c r="J4610" s="58">
        <v>44883</v>
      </c>
      <c r="K4610" s="13" t="s">
        <v>313</v>
      </c>
      <c r="L4610" s="13" t="s">
        <v>60</v>
      </c>
      <c r="M4610" s="13" t="s">
        <v>314</v>
      </c>
      <c r="N4610" s="13" t="s">
        <v>215</v>
      </c>
      <c r="O4610" s="33" t="s">
        <v>38</v>
      </c>
      <c r="P4610" s="58" t="s">
        <v>38</v>
      </c>
      <c r="Q4610" s="33" t="s">
        <v>207</v>
      </c>
      <c r="R4610" s="14" t="s">
        <v>38</v>
      </c>
      <c r="S4610" s="13" t="s">
        <v>208</v>
      </c>
      <c r="T4610" s="13" t="s">
        <v>209</v>
      </c>
      <c r="U4610" s="33">
        <f t="shared" ref="U4610:U4673" ca="1" si="864">NOW()</f>
        <v>45744.56914039352</v>
      </c>
      <c r="V4610" s="13" t="str">
        <f t="shared" ref="V4610:V4673" si="865">VLOOKUP(L4610,Location,2,0)</f>
        <v>Hyderabad</v>
      </c>
      <c r="W4610" s="13" t="str">
        <f t="shared" ref="W4610:W4673" si="866">VLOOKUP(F4610,FCT,2,FALSE)</f>
        <v>DOMI</v>
      </c>
      <c r="X4610" s="13">
        <f t="shared" ref="X4610:X4673" si="867">HOUR(I4610)</f>
        <v>15</v>
      </c>
      <c r="Y4610" s="13" t="str">
        <f>IFERROR(VLOOKUP(C4610,ReceivingTeam[],2,FALSE),"HelpDesk")</f>
        <v>HelpDesk</v>
      </c>
      <c r="Z4610" s="67">
        <f t="shared" ref="Z4610:Z4673" si="868">IF(AB4610=FALSE,AE4610+AC4610,IF(I4610&gt;AE4610,IF(((I4610+AC4610)&gt;AF4610),(AC4610-(AF4610-I4610)+AG4610),I4610+AC4610),IF(((AE4610+AC4610)&gt;AF4610),(AC4610-(AF4610-AE4610)+AG4610),AE4610+AC4610)))</f>
        <v>44884.781655092629</v>
      </c>
      <c r="AA4610" s="68">
        <f t="shared" ref="AA4610:AA4673" si="869">INT(J4610)</f>
        <v>44883</v>
      </c>
      <c r="AB4610" s="69" t="b">
        <f t="shared" ref="AB4610:AB4673" si="870">WORKDAY.INTL(AA4610-1,1,11)=AA4610</f>
        <v>1</v>
      </c>
      <c r="AC4610" s="70">
        <f t="shared" ref="AC4610:AC4673" si="871">IF(T4610="High",12/24,72/24)</f>
        <v>0.5</v>
      </c>
      <c r="AD4610" s="67">
        <f t="shared" ref="AD4610:AD4673" si="872">IF(AB4610=FALSE,AE4610+AC4610,IF(I4610&gt;AE4610,IF(((I4610+AC4610)&gt;AF4610),(AC4610-(AF4610-I4610)+AG4610),I4610+AC4610),IF(((AE4610+AC4610)&gt;AF4610),(AC4610-(AF4610-AE4610)+AG4610),AE4610+AC4610)))</f>
        <v>44884.781655092629</v>
      </c>
      <c r="AE4610" s="67">
        <f>VLOOKUP(V4610,'Branch Wise Work Timelines'!C:G,3,FALSE)+AA4610</f>
        <v>44883.416666666664</v>
      </c>
      <c r="AF4610" s="67">
        <f>IF(V4610="Bangalore",VLOOKUP(V4610,'Branch Wise Work Timelines'!C:G,4,FALSE)+AA4610+1,IF(V4610="Mumbai",VLOOKUP(V4610,'Branch Wise Work Timelines'!C:G,4,FALSE)+AA4610+1,VLOOKUP(V4610,'Branch Wise Work Timelines'!C:G,4,FALSE)+AA4610))</f>
        <v>44883.770833333336</v>
      </c>
      <c r="AG4610" s="67">
        <f>WORKDAY.INTL(AA4610,1,11)+VLOOKUP(V4610,'Branch Wise Work Timelines'!C:G,3,FALSE)</f>
        <v>44884.416666666664</v>
      </c>
      <c r="AH4610" s="69" t="str">
        <f t="shared" ref="AH4610:AH4673" ca="1" si="873">IF(Q4610&lt;&gt;"Success",IF(U4610&gt;Z4610,"Out of TAT","In TAT"),IF(O4610&gt;AD4610,"Not Met","Met"))</f>
        <v>Out of TAT</v>
      </c>
      <c r="AI4610" s="69">
        <f t="shared" ref="AI4610:AI4673" ca="1" si="874">ROUNDUP((U4610-AD4610)*24,0)</f>
        <v>20635</v>
      </c>
      <c r="AJ4610" s="69" t="str">
        <f ca="1">IF(AI4610&lt;0,"0-12",IFERROR(VLOOKUP(AI4610,Breakup[],2,FALSE),"&gt;24"))</f>
        <v>&gt;24</v>
      </c>
      <c r="AK4610" s="69" t="str">
        <f>VLOOKUP(V4610,Master!B:D,3,FALSE)</f>
        <v>South</v>
      </c>
      <c r="AL4610" s="69" t="str">
        <f t="shared" ref="AL4610:AL4673" si="875">IF(V4610="Bangalore",IF(W4610="CLS",V4610&amp;"-"&amp;"CLS",V4610),(V4610))</f>
        <v>Hyderabad</v>
      </c>
    </row>
    <row r="4611" spans="1:38">
      <c r="A4611" s="14" t="s">
        <v>9551</v>
      </c>
      <c r="B4611" s="54">
        <v>44701.538936377299</v>
      </c>
      <c r="C4611" s="13" t="s">
        <v>7161</v>
      </c>
      <c r="D4611" s="13">
        <v>1163</v>
      </c>
      <c r="E4611" s="13" t="s">
        <v>9552</v>
      </c>
      <c r="F4611" s="13" t="s">
        <v>24</v>
      </c>
      <c r="G4611" s="14">
        <v>1653046491288</v>
      </c>
      <c r="H4611" s="55">
        <v>0.64329861111111097</v>
      </c>
      <c r="I4611" s="33">
        <v>44887.643298611103</v>
      </c>
      <c r="J4611" s="58">
        <v>44887</v>
      </c>
      <c r="K4611" s="13" t="s">
        <v>313</v>
      </c>
      <c r="L4611" s="13" t="s">
        <v>60</v>
      </c>
      <c r="M4611" s="13" t="s">
        <v>314</v>
      </c>
      <c r="N4611" s="13" t="s">
        <v>215</v>
      </c>
      <c r="O4611" s="33" t="s">
        <v>38</v>
      </c>
      <c r="P4611" s="58" t="s">
        <v>38</v>
      </c>
      <c r="Q4611" s="33" t="s">
        <v>207</v>
      </c>
      <c r="R4611" s="14" t="s">
        <v>38</v>
      </c>
      <c r="S4611" s="13" t="s">
        <v>208</v>
      </c>
      <c r="T4611" s="13" t="s">
        <v>209</v>
      </c>
      <c r="U4611" s="33">
        <f t="shared" ca="1" si="864"/>
        <v>45744.56914039352</v>
      </c>
      <c r="V4611" s="13" t="str">
        <f t="shared" si="865"/>
        <v>Hyderabad</v>
      </c>
      <c r="W4611" s="13" t="str">
        <f t="shared" si="866"/>
        <v>DOMI</v>
      </c>
      <c r="X4611" s="13">
        <f t="shared" si="867"/>
        <v>15</v>
      </c>
      <c r="Y4611" s="13" t="str">
        <f>IFERROR(VLOOKUP(C4611,ReceivingTeam[],2,FALSE),"HelpDesk")</f>
        <v>HelpDesk</v>
      </c>
      <c r="Z4611" s="67">
        <f t="shared" si="868"/>
        <v>44888.789131944432</v>
      </c>
      <c r="AA4611" s="68">
        <f t="shared" si="869"/>
        <v>44887</v>
      </c>
      <c r="AB4611" s="69" t="b">
        <f t="shared" si="870"/>
        <v>1</v>
      </c>
      <c r="AC4611" s="70">
        <f t="shared" si="871"/>
        <v>0.5</v>
      </c>
      <c r="AD4611" s="67">
        <f t="shared" si="872"/>
        <v>44888.789131944432</v>
      </c>
      <c r="AE4611" s="67">
        <f>VLOOKUP(V4611,'Branch Wise Work Timelines'!C:G,3,FALSE)+AA4611</f>
        <v>44887.416666666664</v>
      </c>
      <c r="AF4611" s="67">
        <f>IF(V4611="Bangalore",VLOOKUP(V4611,'Branch Wise Work Timelines'!C:G,4,FALSE)+AA4611+1,IF(V4611="Mumbai",VLOOKUP(V4611,'Branch Wise Work Timelines'!C:G,4,FALSE)+AA4611+1,VLOOKUP(V4611,'Branch Wise Work Timelines'!C:G,4,FALSE)+AA4611))</f>
        <v>44887.770833333336</v>
      </c>
      <c r="AG4611" s="67">
        <f>WORKDAY.INTL(AA4611,1,11)+VLOOKUP(V4611,'Branch Wise Work Timelines'!C:G,3,FALSE)</f>
        <v>44888.416666666664</v>
      </c>
      <c r="AH4611" s="69" t="str">
        <f t="shared" ca="1" si="873"/>
        <v>Out of TAT</v>
      </c>
      <c r="AI4611" s="69">
        <f t="shared" ca="1" si="874"/>
        <v>20539</v>
      </c>
      <c r="AJ4611" s="69" t="str">
        <f ca="1">IF(AI4611&lt;0,"0-12",IFERROR(VLOOKUP(AI4611,Breakup[],2,FALSE),"&gt;24"))</f>
        <v>&gt;24</v>
      </c>
      <c r="AK4611" s="69" t="str">
        <f>VLOOKUP(V4611,Master!B:D,3,FALSE)</f>
        <v>South</v>
      </c>
      <c r="AL4611" s="69" t="str">
        <f t="shared" si="875"/>
        <v>Hyderabad</v>
      </c>
    </row>
    <row r="4612" spans="1:38">
      <c r="A4612" s="14" t="s">
        <v>9553</v>
      </c>
      <c r="B4612" s="54">
        <v>44701.541826770801</v>
      </c>
      <c r="C4612" s="13" t="s">
        <v>7161</v>
      </c>
      <c r="D4612" s="13">
        <v>1285</v>
      </c>
      <c r="E4612" s="13" t="s">
        <v>9554</v>
      </c>
      <c r="F4612" s="13" t="s">
        <v>24</v>
      </c>
      <c r="G4612" s="14">
        <v>1653046491288</v>
      </c>
      <c r="H4612" s="55">
        <v>0.44716435185185199</v>
      </c>
      <c r="I4612" s="33">
        <v>44883.447164351899</v>
      </c>
      <c r="J4612" s="58">
        <v>44883</v>
      </c>
      <c r="K4612" s="13" t="s">
        <v>313</v>
      </c>
      <c r="L4612" s="13" t="s">
        <v>60</v>
      </c>
      <c r="M4612" s="13" t="s">
        <v>314</v>
      </c>
      <c r="N4612" s="13" t="s">
        <v>215</v>
      </c>
      <c r="O4612" s="33" t="s">
        <v>38</v>
      </c>
      <c r="P4612" s="58" t="s">
        <v>38</v>
      </c>
      <c r="Q4612" s="33" t="s">
        <v>207</v>
      </c>
      <c r="R4612" s="14" t="s">
        <v>38</v>
      </c>
      <c r="S4612" s="13" t="s">
        <v>208</v>
      </c>
      <c r="T4612" s="13" t="s">
        <v>209</v>
      </c>
      <c r="U4612" s="33">
        <f t="shared" ca="1" si="864"/>
        <v>45744.56914039352</v>
      </c>
      <c r="V4612" s="13" t="str">
        <f t="shared" si="865"/>
        <v>Hyderabad</v>
      </c>
      <c r="W4612" s="13" t="str">
        <f t="shared" si="866"/>
        <v>DOMI</v>
      </c>
      <c r="X4612" s="13">
        <f t="shared" si="867"/>
        <v>10</v>
      </c>
      <c r="Y4612" s="13" t="str">
        <f>IFERROR(VLOOKUP(C4612,ReceivingTeam[],2,FALSE),"HelpDesk")</f>
        <v>HelpDesk</v>
      </c>
      <c r="Z4612" s="67">
        <f t="shared" si="868"/>
        <v>44884.592997685228</v>
      </c>
      <c r="AA4612" s="68">
        <f t="shared" si="869"/>
        <v>44883</v>
      </c>
      <c r="AB4612" s="69" t="b">
        <f t="shared" si="870"/>
        <v>1</v>
      </c>
      <c r="AC4612" s="70">
        <f t="shared" si="871"/>
        <v>0.5</v>
      </c>
      <c r="AD4612" s="67">
        <f t="shared" si="872"/>
        <v>44884.592997685228</v>
      </c>
      <c r="AE4612" s="67">
        <f>VLOOKUP(V4612,'Branch Wise Work Timelines'!C:G,3,FALSE)+AA4612</f>
        <v>44883.416666666664</v>
      </c>
      <c r="AF4612" s="67">
        <f>IF(V4612="Bangalore",VLOOKUP(V4612,'Branch Wise Work Timelines'!C:G,4,FALSE)+AA4612+1,IF(V4612="Mumbai",VLOOKUP(V4612,'Branch Wise Work Timelines'!C:G,4,FALSE)+AA4612+1,VLOOKUP(V4612,'Branch Wise Work Timelines'!C:G,4,FALSE)+AA4612))</f>
        <v>44883.770833333336</v>
      </c>
      <c r="AG4612" s="67">
        <f>WORKDAY.INTL(AA4612,1,11)+VLOOKUP(V4612,'Branch Wise Work Timelines'!C:G,3,FALSE)</f>
        <v>44884.416666666664</v>
      </c>
      <c r="AH4612" s="69" t="str">
        <f t="shared" ca="1" si="873"/>
        <v>Out of TAT</v>
      </c>
      <c r="AI4612" s="69">
        <f t="shared" ca="1" si="874"/>
        <v>20640</v>
      </c>
      <c r="AJ4612" s="69" t="str">
        <f ca="1">IF(AI4612&lt;0,"0-12",IFERROR(VLOOKUP(AI4612,Breakup[],2,FALSE),"&gt;24"))</f>
        <v>&gt;24</v>
      </c>
      <c r="AK4612" s="69" t="str">
        <f>VLOOKUP(V4612,Master!B:D,3,FALSE)</f>
        <v>South</v>
      </c>
      <c r="AL4612" s="69" t="str">
        <f t="shared" si="875"/>
        <v>Hyderabad</v>
      </c>
    </row>
    <row r="4613" spans="1:38">
      <c r="A4613" s="14" t="s">
        <v>9555</v>
      </c>
      <c r="B4613" s="54">
        <v>44701.654537037</v>
      </c>
      <c r="C4613" s="13" t="s">
        <v>7161</v>
      </c>
      <c r="D4613" s="13">
        <v>1653</v>
      </c>
      <c r="E4613" s="13" t="s">
        <v>9556</v>
      </c>
      <c r="F4613" s="13" t="s">
        <v>24</v>
      </c>
      <c r="G4613" s="14">
        <v>1653046491288</v>
      </c>
      <c r="H4613" s="55">
        <v>0.44079861111111102</v>
      </c>
      <c r="I4613" s="33">
        <v>44890.440798611096</v>
      </c>
      <c r="J4613" s="58">
        <v>44890</v>
      </c>
      <c r="K4613" s="13" t="s">
        <v>313</v>
      </c>
      <c r="L4613" s="13" t="s">
        <v>60</v>
      </c>
      <c r="M4613" s="13" t="s">
        <v>314</v>
      </c>
      <c r="N4613" s="13" t="s">
        <v>215</v>
      </c>
      <c r="O4613" s="33" t="s">
        <v>38</v>
      </c>
      <c r="P4613" s="58" t="s">
        <v>38</v>
      </c>
      <c r="Q4613" s="33" t="s">
        <v>207</v>
      </c>
      <c r="R4613" s="14" t="s">
        <v>38</v>
      </c>
      <c r="S4613" s="13" t="s">
        <v>208</v>
      </c>
      <c r="T4613" s="13" t="s">
        <v>209</v>
      </c>
      <c r="U4613" s="33">
        <f t="shared" ca="1" si="864"/>
        <v>45744.56914039352</v>
      </c>
      <c r="V4613" s="13" t="str">
        <f t="shared" si="865"/>
        <v>Hyderabad</v>
      </c>
      <c r="W4613" s="13" t="str">
        <f t="shared" si="866"/>
        <v>DOMI</v>
      </c>
      <c r="X4613" s="13">
        <f t="shared" si="867"/>
        <v>10</v>
      </c>
      <c r="Y4613" s="13" t="str">
        <f>IFERROR(VLOOKUP(C4613,ReceivingTeam[],2,FALSE),"HelpDesk")</f>
        <v>HelpDesk</v>
      </c>
      <c r="Z4613" s="67">
        <f t="shared" si="868"/>
        <v>44891.586631944425</v>
      </c>
      <c r="AA4613" s="68">
        <f t="shared" si="869"/>
        <v>44890</v>
      </c>
      <c r="AB4613" s="69" t="b">
        <f t="shared" si="870"/>
        <v>1</v>
      </c>
      <c r="AC4613" s="70">
        <f t="shared" si="871"/>
        <v>0.5</v>
      </c>
      <c r="AD4613" s="67">
        <f t="shared" si="872"/>
        <v>44891.586631944425</v>
      </c>
      <c r="AE4613" s="67">
        <f>VLOOKUP(V4613,'Branch Wise Work Timelines'!C:G,3,FALSE)+AA4613</f>
        <v>44890.416666666664</v>
      </c>
      <c r="AF4613" s="67">
        <f>IF(V4613="Bangalore",VLOOKUP(V4613,'Branch Wise Work Timelines'!C:G,4,FALSE)+AA4613+1,IF(V4613="Mumbai",VLOOKUP(V4613,'Branch Wise Work Timelines'!C:G,4,FALSE)+AA4613+1,VLOOKUP(V4613,'Branch Wise Work Timelines'!C:G,4,FALSE)+AA4613))</f>
        <v>44890.770833333336</v>
      </c>
      <c r="AG4613" s="67">
        <f>WORKDAY.INTL(AA4613,1,11)+VLOOKUP(V4613,'Branch Wise Work Timelines'!C:G,3,FALSE)</f>
        <v>44891.416666666664</v>
      </c>
      <c r="AH4613" s="69" t="str">
        <f t="shared" ca="1" si="873"/>
        <v>Out of TAT</v>
      </c>
      <c r="AI4613" s="69">
        <f t="shared" ca="1" si="874"/>
        <v>20472</v>
      </c>
      <c r="AJ4613" s="69" t="str">
        <f ca="1">IF(AI4613&lt;0,"0-12",IFERROR(VLOOKUP(AI4613,Breakup[],2,FALSE),"&gt;24"))</f>
        <v>&gt;24</v>
      </c>
      <c r="AK4613" s="69" t="str">
        <f>VLOOKUP(V4613,Master!B:D,3,FALSE)</f>
        <v>South</v>
      </c>
      <c r="AL4613" s="69" t="str">
        <f t="shared" si="875"/>
        <v>Hyderabad</v>
      </c>
    </row>
    <row r="4614" spans="1:38">
      <c r="A4614" s="14" t="s">
        <v>9557</v>
      </c>
      <c r="B4614" s="54">
        <v>44701.548536840302</v>
      </c>
      <c r="C4614" s="13" t="s">
        <v>7161</v>
      </c>
      <c r="D4614" s="13">
        <v>501</v>
      </c>
      <c r="E4614" s="13" t="s">
        <v>9558</v>
      </c>
      <c r="F4614" s="13" t="s">
        <v>24</v>
      </c>
      <c r="G4614" s="14">
        <v>1653046491288</v>
      </c>
      <c r="H4614" s="55">
        <v>0.30613425925925902</v>
      </c>
      <c r="I4614" s="33">
        <v>44882.306134259299</v>
      </c>
      <c r="J4614" s="58">
        <v>44882</v>
      </c>
      <c r="K4614" s="13" t="s">
        <v>313</v>
      </c>
      <c r="L4614" s="13" t="s">
        <v>60</v>
      </c>
      <c r="M4614" s="13" t="s">
        <v>314</v>
      </c>
      <c r="N4614" s="13" t="s">
        <v>215</v>
      </c>
      <c r="O4614" s="33" t="s">
        <v>38</v>
      </c>
      <c r="P4614" s="58" t="s">
        <v>38</v>
      </c>
      <c r="Q4614" s="33" t="s">
        <v>207</v>
      </c>
      <c r="R4614" s="14" t="s">
        <v>38</v>
      </c>
      <c r="S4614" s="13" t="s">
        <v>208</v>
      </c>
      <c r="T4614" s="13" t="s">
        <v>209</v>
      </c>
      <c r="U4614" s="33">
        <f t="shared" ca="1" si="864"/>
        <v>45744.56914039352</v>
      </c>
      <c r="V4614" s="13" t="str">
        <f t="shared" si="865"/>
        <v>Hyderabad</v>
      </c>
      <c r="W4614" s="13" t="str">
        <f t="shared" si="866"/>
        <v>DOMI</v>
      </c>
      <c r="X4614" s="13">
        <f t="shared" si="867"/>
        <v>7</v>
      </c>
      <c r="Y4614" s="13" t="str">
        <f>IFERROR(VLOOKUP(C4614,ReceivingTeam[],2,FALSE),"HelpDesk")</f>
        <v>HelpDesk</v>
      </c>
      <c r="Z4614" s="67">
        <f t="shared" si="868"/>
        <v>44883.562499999993</v>
      </c>
      <c r="AA4614" s="68">
        <f t="shared" si="869"/>
        <v>44882</v>
      </c>
      <c r="AB4614" s="69" t="b">
        <f t="shared" si="870"/>
        <v>1</v>
      </c>
      <c r="AC4614" s="70">
        <f t="shared" si="871"/>
        <v>0.5</v>
      </c>
      <c r="AD4614" s="67">
        <f t="shared" si="872"/>
        <v>44883.562499999993</v>
      </c>
      <c r="AE4614" s="67">
        <f>VLOOKUP(V4614,'Branch Wise Work Timelines'!C:G,3,FALSE)+AA4614</f>
        <v>44882.416666666664</v>
      </c>
      <c r="AF4614" s="67">
        <f>IF(V4614="Bangalore",VLOOKUP(V4614,'Branch Wise Work Timelines'!C:G,4,FALSE)+AA4614+1,IF(V4614="Mumbai",VLOOKUP(V4614,'Branch Wise Work Timelines'!C:G,4,FALSE)+AA4614+1,VLOOKUP(V4614,'Branch Wise Work Timelines'!C:G,4,FALSE)+AA4614))</f>
        <v>44882.770833333336</v>
      </c>
      <c r="AG4614" s="67">
        <f>WORKDAY.INTL(AA4614,1,11)+VLOOKUP(V4614,'Branch Wise Work Timelines'!C:G,3,FALSE)</f>
        <v>44883.416666666664</v>
      </c>
      <c r="AH4614" s="69" t="str">
        <f t="shared" ca="1" si="873"/>
        <v>Out of TAT</v>
      </c>
      <c r="AI4614" s="69">
        <f t="shared" ca="1" si="874"/>
        <v>20665</v>
      </c>
      <c r="AJ4614" s="69" t="str">
        <f ca="1">IF(AI4614&lt;0,"0-12",IFERROR(VLOOKUP(AI4614,Breakup[],2,FALSE),"&gt;24"))</f>
        <v>&gt;24</v>
      </c>
      <c r="AK4614" s="69" t="str">
        <f>VLOOKUP(V4614,Master!B:D,3,FALSE)</f>
        <v>South</v>
      </c>
      <c r="AL4614" s="69" t="str">
        <f t="shared" si="875"/>
        <v>Hyderabad</v>
      </c>
    </row>
    <row r="4615" spans="1:38">
      <c r="A4615" s="14" t="s">
        <v>9559</v>
      </c>
      <c r="B4615" s="54">
        <v>44701.553123842597</v>
      </c>
      <c r="C4615" s="13" t="s">
        <v>7161</v>
      </c>
      <c r="D4615" s="13">
        <v>1442</v>
      </c>
      <c r="E4615" s="13" t="s">
        <v>9560</v>
      </c>
      <c r="F4615" s="13" t="s">
        <v>24</v>
      </c>
      <c r="G4615" s="14">
        <v>1653046491288</v>
      </c>
      <c r="H4615" s="55">
        <v>3.2013888888888897E-2</v>
      </c>
      <c r="I4615" s="33">
        <v>44887.0320138889</v>
      </c>
      <c r="J4615" s="58">
        <v>44887</v>
      </c>
      <c r="K4615" s="13" t="s">
        <v>313</v>
      </c>
      <c r="L4615" s="13" t="s">
        <v>60</v>
      </c>
      <c r="M4615" s="13" t="s">
        <v>314</v>
      </c>
      <c r="N4615" s="13" t="s">
        <v>215</v>
      </c>
      <c r="O4615" s="33" t="s">
        <v>38</v>
      </c>
      <c r="P4615" s="58" t="s">
        <v>38</v>
      </c>
      <c r="Q4615" s="33" t="s">
        <v>207</v>
      </c>
      <c r="R4615" s="14" t="s">
        <v>38</v>
      </c>
      <c r="S4615" s="13" t="s">
        <v>208</v>
      </c>
      <c r="T4615" s="13" t="s">
        <v>209</v>
      </c>
      <c r="U4615" s="33">
        <f t="shared" ca="1" si="864"/>
        <v>45744.56914039352</v>
      </c>
      <c r="V4615" s="13" t="str">
        <f t="shared" si="865"/>
        <v>Hyderabad</v>
      </c>
      <c r="W4615" s="13" t="str">
        <f t="shared" si="866"/>
        <v>DOMI</v>
      </c>
      <c r="X4615" s="13">
        <f t="shared" si="867"/>
        <v>0</v>
      </c>
      <c r="Y4615" s="13" t="str">
        <f>IFERROR(VLOOKUP(C4615,ReceivingTeam[],2,FALSE),"HelpDesk")</f>
        <v>HelpDesk</v>
      </c>
      <c r="Z4615" s="67">
        <f t="shared" si="868"/>
        <v>44888.562499999993</v>
      </c>
      <c r="AA4615" s="68">
        <f t="shared" si="869"/>
        <v>44887</v>
      </c>
      <c r="AB4615" s="69" t="b">
        <f t="shared" si="870"/>
        <v>1</v>
      </c>
      <c r="AC4615" s="70">
        <f t="shared" si="871"/>
        <v>0.5</v>
      </c>
      <c r="AD4615" s="67">
        <f t="shared" si="872"/>
        <v>44888.562499999993</v>
      </c>
      <c r="AE4615" s="67">
        <f>VLOOKUP(V4615,'Branch Wise Work Timelines'!C:G,3,FALSE)+AA4615</f>
        <v>44887.416666666664</v>
      </c>
      <c r="AF4615" s="67">
        <f>IF(V4615="Bangalore",VLOOKUP(V4615,'Branch Wise Work Timelines'!C:G,4,FALSE)+AA4615+1,IF(V4615="Mumbai",VLOOKUP(V4615,'Branch Wise Work Timelines'!C:G,4,FALSE)+AA4615+1,VLOOKUP(V4615,'Branch Wise Work Timelines'!C:G,4,FALSE)+AA4615))</f>
        <v>44887.770833333336</v>
      </c>
      <c r="AG4615" s="67">
        <f>WORKDAY.INTL(AA4615,1,11)+VLOOKUP(V4615,'Branch Wise Work Timelines'!C:G,3,FALSE)</f>
        <v>44888.416666666664</v>
      </c>
      <c r="AH4615" s="69" t="str">
        <f t="shared" ca="1" si="873"/>
        <v>Out of TAT</v>
      </c>
      <c r="AI4615" s="69">
        <f t="shared" ca="1" si="874"/>
        <v>20545</v>
      </c>
      <c r="AJ4615" s="69" t="str">
        <f ca="1">IF(AI4615&lt;0,"0-12",IFERROR(VLOOKUP(AI4615,Breakup[],2,FALSE),"&gt;24"))</f>
        <v>&gt;24</v>
      </c>
      <c r="AK4615" s="69" t="str">
        <f>VLOOKUP(V4615,Master!B:D,3,FALSE)</f>
        <v>South</v>
      </c>
      <c r="AL4615" s="69" t="str">
        <f t="shared" si="875"/>
        <v>Hyderabad</v>
      </c>
    </row>
    <row r="4616" spans="1:38">
      <c r="A4616" s="14" t="s">
        <v>9561</v>
      </c>
      <c r="B4616" s="54">
        <v>44701.522351585598</v>
      </c>
      <c r="C4616" s="13" t="s">
        <v>7161</v>
      </c>
      <c r="D4616" s="13">
        <v>1933</v>
      </c>
      <c r="E4616" s="13" t="s">
        <v>9562</v>
      </c>
      <c r="F4616" s="13" t="s">
        <v>33</v>
      </c>
      <c r="G4616" s="14">
        <v>1653046491288</v>
      </c>
      <c r="H4616" s="55">
        <v>0.90581018518518497</v>
      </c>
      <c r="I4616" s="33">
        <v>44882.905810185199</v>
      </c>
      <c r="J4616" s="58">
        <v>44882</v>
      </c>
      <c r="K4616" s="13" t="s">
        <v>313</v>
      </c>
      <c r="L4616" s="13" t="s">
        <v>60</v>
      </c>
      <c r="M4616" s="13" t="s">
        <v>314</v>
      </c>
      <c r="N4616" s="13" t="s">
        <v>215</v>
      </c>
      <c r="O4616" s="33" t="s">
        <v>38</v>
      </c>
      <c r="P4616" s="58" t="s">
        <v>38</v>
      </c>
      <c r="Q4616" s="33" t="s">
        <v>207</v>
      </c>
      <c r="R4616" s="14" t="s">
        <v>38</v>
      </c>
      <c r="S4616" s="13" t="s">
        <v>208</v>
      </c>
      <c r="T4616" s="13" t="s">
        <v>209</v>
      </c>
      <c r="U4616" s="33">
        <f t="shared" ca="1" si="864"/>
        <v>45744.56914039352</v>
      </c>
      <c r="V4616" s="13" t="str">
        <f t="shared" si="865"/>
        <v>Hyderabad</v>
      </c>
      <c r="W4616" s="13" t="str">
        <f t="shared" si="866"/>
        <v>RI</v>
      </c>
      <c r="X4616" s="13">
        <f t="shared" si="867"/>
        <v>21</v>
      </c>
      <c r="Y4616" s="13" t="str">
        <f>IFERROR(VLOOKUP(C4616,ReceivingTeam[],2,FALSE),"HelpDesk")</f>
        <v>HelpDesk</v>
      </c>
      <c r="Z4616" s="67">
        <f t="shared" si="868"/>
        <v>44884.051643518527</v>
      </c>
      <c r="AA4616" s="68">
        <f t="shared" si="869"/>
        <v>44882</v>
      </c>
      <c r="AB4616" s="69" t="b">
        <f t="shared" si="870"/>
        <v>1</v>
      </c>
      <c r="AC4616" s="70">
        <f t="shared" si="871"/>
        <v>0.5</v>
      </c>
      <c r="AD4616" s="67">
        <f t="shared" si="872"/>
        <v>44884.051643518527</v>
      </c>
      <c r="AE4616" s="67">
        <f>VLOOKUP(V4616,'Branch Wise Work Timelines'!C:G,3,FALSE)+AA4616</f>
        <v>44882.416666666664</v>
      </c>
      <c r="AF4616" s="67">
        <f>IF(V4616="Bangalore",VLOOKUP(V4616,'Branch Wise Work Timelines'!C:G,4,FALSE)+AA4616+1,IF(V4616="Mumbai",VLOOKUP(V4616,'Branch Wise Work Timelines'!C:G,4,FALSE)+AA4616+1,VLOOKUP(V4616,'Branch Wise Work Timelines'!C:G,4,FALSE)+AA4616))</f>
        <v>44882.770833333336</v>
      </c>
      <c r="AG4616" s="67">
        <f>WORKDAY.INTL(AA4616,1,11)+VLOOKUP(V4616,'Branch Wise Work Timelines'!C:G,3,FALSE)</f>
        <v>44883.416666666664</v>
      </c>
      <c r="AH4616" s="69" t="str">
        <f t="shared" ca="1" si="873"/>
        <v>Out of TAT</v>
      </c>
      <c r="AI4616" s="69">
        <f t="shared" ca="1" si="874"/>
        <v>20653</v>
      </c>
      <c r="AJ4616" s="69" t="str">
        <f ca="1">IF(AI4616&lt;0,"0-12",IFERROR(VLOOKUP(AI4616,Breakup[],2,FALSE),"&gt;24"))</f>
        <v>&gt;24</v>
      </c>
      <c r="AK4616" s="69" t="str">
        <f>VLOOKUP(V4616,Master!B:D,3,FALSE)</f>
        <v>South</v>
      </c>
      <c r="AL4616" s="69" t="str">
        <f t="shared" si="875"/>
        <v>Hyderabad</v>
      </c>
    </row>
    <row r="4617" spans="1:38">
      <c r="A4617" s="14" t="s">
        <v>9563</v>
      </c>
      <c r="B4617" s="54">
        <v>44701.646067129601</v>
      </c>
      <c r="C4617" s="13" t="s">
        <v>7161</v>
      </c>
      <c r="D4617" s="13">
        <v>1198</v>
      </c>
      <c r="E4617" s="13" t="s">
        <v>9564</v>
      </c>
      <c r="F4617" s="13" t="s">
        <v>24</v>
      </c>
      <c r="G4617" s="14">
        <v>1653046491288</v>
      </c>
      <c r="H4617" s="55">
        <v>0.61893518518518498</v>
      </c>
      <c r="I4617" s="33">
        <v>44884.618935185201</v>
      </c>
      <c r="J4617" s="58">
        <v>44884</v>
      </c>
      <c r="K4617" s="13" t="s">
        <v>313</v>
      </c>
      <c r="L4617" s="13" t="s">
        <v>60</v>
      </c>
      <c r="M4617" s="13" t="s">
        <v>314</v>
      </c>
      <c r="N4617" s="13" t="s">
        <v>215</v>
      </c>
      <c r="O4617" s="33" t="s">
        <v>38</v>
      </c>
      <c r="P4617" s="58" t="s">
        <v>38</v>
      </c>
      <c r="Q4617" s="33" t="s">
        <v>207</v>
      </c>
      <c r="R4617" s="14" t="s">
        <v>38</v>
      </c>
      <c r="S4617" s="13" t="s">
        <v>208</v>
      </c>
      <c r="T4617" s="13" t="s">
        <v>209</v>
      </c>
      <c r="U4617" s="33">
        <f t="shared" ca="1" si="864"/>
        <v>45744.56914039352</v>
      </c>
      <c r="V4617" s="13" t="str">
        <f t="shared" si="865"/>
        <v>Hyderabad</v>
      </c>
      <c r="W4617" s="13" t="str">
        <f t="shared" si="866"/>
        <v>DOMI</v>
      </c>
      <c r="X4617" s="13">
        <f t="shared" si="867"/>
        <v>14</v>
      </c>
      <c r="Y4617" s="13" t="str">
        <f>IFERROR(VLOOKUP(C4617,ReceivingTeam[],2,FALSE),"HelpDesk")</f>
        <v>HelpDesk</v>
      </c>
      <c r="Z4617" s="67">
        <f t="shared" si="868"/>
        <v>44886.764768518529</v>
      </c>
      <c r="AA4617" s="68">
        <f t="shared" si="869"/>
        <v>44884</v>
      </c>
      <c r="AB4617" s="69" t="b">
        <f t="shared" si="870"/>
        <v>1</v>
      </c>
      <c r="AC4617" s="70">
        <f t="shared" si="871"/>
        <v>0.5</v>
      </c>
      <c r="AD4617" s="67">
        <f t="shared" si="872"/>
        <v>44886.764768518529</v>
      </c>
      <c r="AE4617" s="67">
        <f>VLOOKUP(V4617,'Branch Wise Work Timelines'!C:G,3,FALSE)+AA4617</f>
        <v>44884.416666666664</v>
      </c>
      <c r="AF4617" s="67">
        <f>IF(V4617="Bangalore",VLOOKUP(V4617,'Branch Wise Work Timelines'!C:G,4,FALSE)+AA4617+1,IF(V4617="Mumbai",VLOOKUP(V4617,'Branch Wise Work Timelines'!C:G,4,FALSE)+AA4617+1,VLOOKUP(V4617,'Branch Wise Work Timelines'!C:G,4,FALSE)+AA4617))</f>
        <v>44884.770833333336</v>
      </c>
      <c r="AG4617" s="67">
        <f>WORKDAY.INTL(AA4617,1,11)+VLOOKUP(V4617,'Branch Wise Work Timelines'!C:G,3,FALSE)</f>
        <v>44886.416666666664</v>
      </c>
      <c r="AH4617" s="69" t="str">
        <f t="shared" ca="1" si="873"/>
        <v>Out of TAT</v>
      </c>
      <c r="AI4617" s="69">
        <f t="shared" ca="1" si="874"/>
        <v>20588</v>
      </c>
      <c r="AJ4617" s="69" t="str">
        <f ca="1">IF(AI4617&lt;0,"0-12",IFERROR(VLOOKUP(AI4617,Breakup[],2,FALSE),"&gt;24"))</f>
        <v>&gt;24</v>
      </c>
      <c r="AK4617" s="69" t="str">
        <f>VLOOKUP(V4617,Master!B:D,3,FALSE)</f>
        <v>South</v>
      </c>
      <c r="AL4617" s="69" t="str">
        <f t="shared" si="875"/>
        <v>Hyderabad</v>
      </c>
    </row>
    <row r="4618" spans="1:38">
      <c r="A4618" s="14" t="s">
        <v>9565</v>
      </c>
      <c r="B4618" s="54">
        <v>44701.659579085703</v>
      </c>
      <c r="C4618" s="13" t="s">
        <v>7161</v>
      </c>
      <c r="D4618" s="13">
        <v>1434</v>
      </c>
      <c r="E4618" s="13" t="s">
        <v>9566</v>
      </c>
      <c r="F4618" s="13" t="s">
        <v>24</v>
      </c>
      <c r="G4618" s="14">
        <v>1653051712314</v>
      </c>
      <c r="H4618" s="55">
        <v>4.7789351851851798E-2</v>
      </c>
      <c r="I4618" s="33">
        <v>44883.047789351898</v>
      </c>
      <c r="J4618" s="58">
        <v>44883</v>
      </c>
      <c r="K4618" s="13" t="s">
        <v>313</v>
      </c>
      <c r="L4618" s="13" t="s">
        <v>60</v>
      </c>
      <c r="M4618" s="13" t="s">
        <v>314</v>
      </c>
      <c r="N4618" s="13" t="s">
        <v>215</v>
      </c>
      <c r="O4618" s="33" t="s">
        <v>38</v>
      </c>
      <c r="P4618" s="58" t="s">
        <v>38</v>
      </c>
      <c r="Q4618" s="33" t="s">
        <v>207</v>
      </c>
      <c r="R4618" s="14" t="s">
        <v>38</v>
      </c>
      <c r="S4618" s="13" t="s">
        <v>208</v>
      </c>
      <c r="T4618" s="13" t="s">
        <v>1059</v>
      </c>
      <c r="U4618" s="33">
        <f t="shared" ca="1" si="864"/>
        <v>45744.56914039352</v>
      </c>
      <c r="V4618" s="13" t="str">
        <f t="shared" si="865"/>
        <v>Hyderabad</v>
      </c>
      <c r="W4618" s="13" t="str">
        <f t="shared" si="866"/>
        <v>DOMI</v>
      </c>
      <c r="X4618" s="13">
        <f t="shared" si="867"/>
        <v>1</v>
      </c>
      <c r="Y4618" s="13" t="str">
        <f>IFERROR(VLOOKUP(C4618,ReceivingTeam[],2,FALSE),"HelpDesk")</f>
        <v>HelpDesk</v>
      </c>
      <c r="Z4618" s="67">
        <f t="shared" si="868"/>
        <v>44887.062499999993</v>
      </c>
      <c r="AA4618" s="68">
        <f t="shared" si="869"/>
        <v>44883</v>
      </c>
      <c r="AB4618" s="69" t="b">
        <f t="shared" si="870"/>
        <v>1</v>
      </c>
      <c r="AC4618" s="70">
        <f t="shared" si="871"/>
        <v>3</v>
      </c>
      <c r="AD4618" s="67">
        <f t="shared" si="872"/>
        <v>44887.062499999993</v>
      </c>
      <c r="AE4618" s="67">
        <f>VLOOKUP(V4618,'Branch Wise Work Timelines'!C:G,3,FALSE)+AA4618</f>
        <v>44883.416666666664</v>
      </c>
      <c r="AF4618" s="67">
        <f>IF(V4618="Bangalore",VLOOKUP(V4618,'Branch Wise Work Timelines'!C:G,4,FALSE)+AA4618+1,IF(V4618="Mumbai",VLOOKUP(V4618,'Branch Wise Work Timelines'!C:G,4,FALSE)+AA4618+1,VLOOKUP(V4618,'Branch Wise Work Timelines'!C:G,4,FALSE)+AA4618))</f>
        <v>44883.770833333336</v>
      </c>
      <c r="AG4618" s="67">
        <f>WORKDAY.INTL(AA4618,1,11)+VLOOKUP(V4618,'Branch Wise Work Timelines'!C:G,3,FALSE)</f>
        <v>44884.416666666664</v>
      </c>
      <c r="AH4618" s="69" t="str">
        <f t="shared" ca="1" si="873"/>
        <v>Out of TAT</v>
      </c>
      <c r="AI4618" s="69">
        <f t="shared" ca="1" si="874"/>
        <v>20581</v>
      </c>
      <c r="AJ4618" s="69" t="str">
        <f ca="1">IF(AI4618&lt;0,"0-12",IFERROR(VLOOKUP(AI4618,Breakup[],2,FALSE),"&gt;24"))</f>
        <v>&gt;24</v>
      </c>
      <c r="AK4618" s="69" t="str">
        <f>VLOOKUP(V4618,Master!B:D,3,FALSE)</f>
        <v>South</v>
      </c>
      <c r="AL4618" s="69" t="str">
        <f t="shared" si="875"/>
        <v>Hyderabad</v>
      </c>
    </row>
    <row r="4619" spans="1:38">
      <c r="A4619" s="14" t="s">
        <v>9567</v>
      </c>
      <c r="B4619" s="54">
        <v>44701.5252594907</v>
      </c>
      <c r="C4619" s="13" t="s">
        <v>7161</v>
      </c>
      <c r="D4619" s="13">
        <v>1264</v>
      </c>
      <c r="E4619" s="13" t="s">
        <v>9568</v>
      </c>
      <c r="F4619" s="13" t="s">
        <v>33</v>
      </c>
      <c r="G4619" s="14">
        <v>1653046491288</v>
      </c>
      <c r="H4619" s="55">
        <v>0.77122685185185202</v>
      </c>
      <c r="I4619" s="33">
        <v>44884.771226851903</v>
      </c>
      <c r="J4619" s="58">
        <v>44884</v>
      </c>
      <c r="K4619" s="13" t="s">
        <v>313</v>
      </c>
      <c r="L4619" s="13" t="s">
        <v>60</v>
      </c>
      <c r="M4619" s="13" t="s">
        <v>314</v>
      </c>
      <c r="N4619" s="13" t="s">
        <v>215</v>
      </c>
      <c r="O4619" s="33" t="s">
        <v>38</v>
      </c>
      <c r="P4619" s="58" t="s">
        <v>38</v>
      </c>
      <c r="Q4619" s="33" t="s">
        <v>207</v>
      </c>
      <c r="R4619" s="14" t="s">
        <v>38</v>
      </c>
      <c r="S4619" s="13" t="s">
        <v>208</v>
      </c>
      <c r="T4619" s="13" t="s">
        <v>209</v>
      </c>
      <c r="U4619" s="33">
        <f t="shared" ca="1" si="864"/>
        <v>45744.56914039352</v>
      </c>
      <c r="V4619" s="13" t="str">
        <f t="shared" si="865"/>
        <v>Hyderabad</v>
      </c>
      <c r="W4619" s="13" t="str">
        <f t="shared" si="866"/>
        <v>RI</v>
      </c>
      <c r="X4619" s="13">
        <f t="shared" si="867"/>
        <v>18</v>
      </c>
      <c r="Y4619" s="13" t="str">
        <f>IFERROR(VLOOKUP(C4619,ReceivingTeam[],2,FALSE),"HelpDesk")</f>
        <v>HelpDesk</v>
      </c>
      <c r="Z4619" s="67">
        <f t="shared" si="868"/>
        <v>44886.917060185231</v>
      </c>
      <c r="AA4619" s="68">
        <f t="shared" si="869"/>
        <v>44884</v>
      </c>
      <c r="AB4619" s="69" t="b">
        <f t="shared" si="870"/>
        <v>1</v>
      </c>
      <c r="AC4619" s="70">
        <f t="shared" si="871"/>
        <v>0.5</v>
      </c>
      <c r="AD4619" s="67">
        <f t="shared" si="872"/>
        <v>44886.917060185231</v>
      </c>
      <c r="AE4619" s="67">
        <f>VLOOKUP(V4619,'Branch Wise Work Timelines'!C:G,3,FALSE)+AA4619</f>
        <v>44884.416666666664</v>
      </c>
      <c r="AF4619" s="67">
        <f>IF(V4619="Bangalore",VLOOKUP(V4619,'Branch Wise Work Timelines'!C:G,4,FALSE)+AA4619+1,IF(V4619="Mumbai",VLOOKUP(V4619,'Branch Wise Work Timelines'!C:G,4,FALSE)+AA4619+1,VLOOKUP(V4619,'Branch Wise Work Timelines'!C:G,4,FALSE)+AA4619))</f>
        <v>44884.770833333336</v>
      </c>
      <c r="AG4619" s="67">
        <f>WORKDAY.INTL(AA4619,1,11)+VLOOKUP(V4619,'Branch Wise Work Timelines'!C:G,3,FALSE)</f>
        <v>44886.416666666664</v>
      </c>
      <c r="AH4619" s="69" t="str">
        <f t="shared" ca="1" si="873"/>
        <v>Out of TAT</v>
      </c>
      <c r="AI4619" s="69">
        <f t="shared" ca="1" si="874"/>
        <v>20584</v>
      </c>
      <c r="AJ4619" s="69" t="str">
        <f ca="1">IF(AI4619&lt;0,"0-12",IFERROR(VLOOKUP(AI4619,Breakup[],2,FALSE),"&gt;24"))</f>
        <v>&gt;24</v>
      </c>
      <c r="AK4619" s="69" t="str">
        <f>VLOOKUP(V4619,Master!B:D,3,FALSE)</f>
        <v>South</v>
      </c>
      <c r="AL4619" s="69" t="str">
        <f t="shared" si="875"/>
        <v>Hyderabad</v>
      </c>
    </row>
    <row r="4620" spans="1:38">
      <c r="A4620" s="14" t="s">
        <v>9569</v>
      </c>
      <c r="B4620" s="54">
        <v>44701.527815243098</v>
      </c>
      <c r="C4620" s="13" t="s">
        <v>7161</v>
      </c>
      <c r="D4620" s="13">
        <v>911</v>
      </c>
      <c r="E4620" s="13" t="s">
        <v>9570</v>
      </c>
      <c r="F4620" s="13" t="s">
        <v>24</v>
      </c>
      <c r="G4620" s="14">
        <v>1653046491288</v>
      </c>
      <c r="H4620" s="55">
        <v>0.41724537037037002</v>
      </c>
      <c r="I4620" s="33">
        <v>44883.417245370401</v>
      </c>
      <c r="J4620" s="58">
        <v>44883</v>
      </c>
      <c r="K4620" s="13" t="s">
        <v>313</v>
      </c>
      <c r="L4620" s="13" t="s">
        <v>60</v>
      </c>
      <c r="M4620" s="13" t="s">
        <v>314</v>
      </c>
      <c r="N4620" s="13" t="s">
        <v>215</v>
      </c>
      <c r="O4620" s="33" t="s">
        <v>38</v>
      </c>
      <c r="P4620" s="58" t="s">
        <v>38</v>
      </c>
      <c r="Q4620" s="33" t="s">
        <v>207</v>
      </c>
      <c r="R4620" s="14" t="s">
        <v>38</v>
      </c>
      <c r="S4620" s="13" t="s">
        <v>208</v>
      </c>
      <c r="T4620" s="13" t="s">
        <v>209</v>
      </c>
      <c r="U4620" s="33">
        <f t="shared" ca="1" si="864"/>
        <v>45744.56914039352</v>
      </c>
      <c r="V4620" s="13" t="str">
        <f t="shared" si="865"/>
        <v>Hyderabad</v>
      </c>
      <c r="W4620" s="13" t="str">
        <f t="shared" si="866"/>
        <v>DOMI</v>
      </c>
      <c r="X4620" s="13">
        <f t="shared" si="867"/>
        <v>10</v>
      </c>
      <c r="Y4620" s="13" t="str">
        <f>IFERROR(VLOOKUP(C4620,ReceivingTeam[],2,FALSE),"HelpDesk")</f>
        <v>HelpDesk</v>
      </c>
      <c r="Z4620" s="67">
        <f t="shared" si="868"/>
        <v>44884.56307870373</v>
      </c>
      <c r="AA4620" s="68">
        <f t="shared" si="869"/>
        <v>44883</v>
      </c>
      <c r="AB4620" s="69" t="b">
        <f t="shared" si="870"/>
        <v>1</v>
      </c>
      <c r="AC4620" s="70">
        <f t="shared" si="871"/>
        <v>0.5</v>
      </c>
      <c r="AD4620" s="67">
        <f t="shared" si="872"/>
        <v>44884.56307870373</v>
      </c>
      <c r="AE4620" s="67">
        <f>VLOOKUP(V4620,'Branch Wise Work Timelines'!C:G,3,FALSE)+AA4620</f>
        <v>44883.416666666664</v>
      </c>
      <c r="AF4620" s="67">
        <f>IF(V4620="Bangalore",VLOOKUP(V4620,'Branch Wise Work Timelines'!C:G,4,FALSE)+AA4620+1,IF(V4620="Mumbai",VLOOKUP(V4620,'Branch Wise Work Timelines'!C:G,4,FALSE)+AA4620+1,VLOOKUP(V4620,'Branch Wise Work Timelines'!C:G,4,FALSE)+AA4620))</f>
        <v>44883.770833333336</v>
      </c>
      <c r="AG4620" s="67">
        <f>WORKDAY.INTL(AA4620,1,11)+VLOOKUP(V4620,'Branch Wise Work Timelines'!C:G,3,FALSE)</f>
        <v>44884.416666666664</v>
      </c>
      <c r="AH4620" s="69" t="str">
        <f t="shared" ca="1" si="873"/>
        <v>Out of TAT</v>
      </c>
      <c r="AI4620" s="69">
        <f t="shared" ca="1" si="874"/>
        <v>20641</v>
      </c>
      <c r="AJ4620" s="69" t="str">
        <f ca="1">IF(AI4620&lt;0,"0-12",IFERROR(VLOOKUP(AI4620,Breakup[],2,FALSE),"&gt;24"))</f>
        <v>&gt;24</v>
      </c>
      <c r="AK4620" s="69" t="str">
        <f>VLOOKUP(V4620,Master!B:D,3,FALSE)</f>
        <v>South</v>
      </c>
      <c r="AL4620" s="69" t="str">
        <f t="shared" si="875"/>
        <v>Hyderabad</v>
      </c>
    </row>
    <row r="4621" spans="1:38">
      <c r="A4621" s="14" t="s">
        <v>9571</v>
      </c>
      <c r="B4621" s="54">
        <v>44701.661687233798</v>
      </c>
      <c r="C4621" s="13" t="s">
        <v>7161</v>
      </c>
      <c r="D4621" s="13">
        <v>1903</v>
      </c>
      <c r="E4621" s="13" t="s">
        <v>9572</v>
      </c>
      <c r="F4621" s="13" t="s">
        <v>24</v>
      </c>
      <c r="G4621" s="14">
        <v>1653046491288</v>
      </c>
      <c r="H4621" s="55">
        <v>0.71026620370370397</v>
      </c>
      <c r="I4621" s="33">
        <v>44887.7102662037</v>
      </c>
      <c r="J4621" s="58">
        <v>44887</v>
      </c>
      <c r="K4621" s="13" t="s">
        <v>313</v>
      </c>
      <c r="L4621" s="13" t="s">
        <v>60</v>
      </c>
      <c r="M4621" s="13" t="s">
        <v>314</v>
      </c>
      <c r="N4621" s="13" t="s">
        <v>215</v>
      </c>
      <c r="O4621" s="33" t="s">
        <v>38</v>
      </c>
      <c r="P4621" s="58" t="s">
        <v>38</v>
      </c>
      <c r="Q4621" s="33" t="s">
        <v>207</v>
      </c>
      <c r="R4621" s="14" t="s">
        <v>38</v>
      </c>
      <c r="S4621" s="13" t="s">
        <v>208</v>
      </c>
      <c r="T4621" s="13" t="s">
        <v>209</v>
      </c>
      <c r="U4621" s="33">
        <f t="shared" ca="1" si="864"/>
        <v>45744.56914039352</v>
      </c>
      <c r="V4621" s="13" t="str">
        <f t="shared" si="865"/>
        <v>Hyderabad</v>
      </c>
      <c r="W4621" s="13" t="str">
        <f t="shared" si="866"/>
        <v>DOMI</v>
      </c>
      <c r="X4621" s="13">
        <f t="shared" si="867"/>
        <v>17</v>
      </c>
      <c r="Y4621" s="13" t="str">
        <f>IFERROR(VLOOKUP(C4621,ReceivingTeam[],2,FALSE),"HelpDesk")</f>
        <v>HelpDesk</v>
      </c>
      <c r="Z4621" s="67">
        <f t="shared" si="868"/>
        <v>44888.856099537028</v>
      </c>
      <c r="AA4621" s="68">
        <f t="shared" si="869"/>
        <v>44887</v>
      </c>
      <c r="AB4621" s="69" t="b">
        <f t="shared" si="870"/>
        <v>1</v>
      </c>
      <c r="AC4621" s="70">
        <f t="shared" si="871"/>
        <v>0.5</v>
      </c>
      <c r="AD4621" s="67">
        <f t="shared" si="872"/>
        <v>44888.856099537028</v>
      </c>
      <c r="AE4621" s="67">
        <f>VLOOKUP(V4621,'Branch Wise Work Timelines'!C:G,3,FALSE)+AA4621</f>
        <v>44887.416666666664</v>
      </c>
      <c r="AF4621" s="67">
        <f>IF(V4621="Bangalore",VLOOKUP(V4621,'Branch Wise Work Timelines'!C:G,4,FALSE)+AA4621+1,IF(V4621="Mumbai",VLOOKUP(V4621,'Branch Wise Work Timelines'!C:G,4,FALSE)+AA4621+1,VLOOKUP(V4621,'Branch Wise Work Timelines'!C:G,4,FALSE)+AA4621))</f>
        <v>44887.770833333336</v>
      </c>
      <c r="AG4621" s="67">
        <f>WORKDAY.INTL(AA4621,1,11)+VLOOKUP(V4621,'Branch Wise Work Timelines'!C:G,3,FALSE)</f>
        <v>44888.416666666664</v>
      </c>
      <c r="AH4621" s="69" t="str">
        <f t="shared" ca="1" si="873"/>
        <v>Out of TAT</v>
      </c>
      <c r="AI4621" s="69">
        <f t="shared" ca="1" si="874"/>
        <v>20538</v>
      </c>
      <c r="AJ4621" s="69" t="str">
        <f ca="1">IF(AI4621&lt;0,"0-12",IFERROR(VLOOKUP(AI4621,Breakup[],2,FALSE),"&gt;24"))</f>
        <v>&gt;24</v>
      </c>
      <c r="AK4621" s="69" t="str">
        <f>VLOOKUP(V4621,Master!B:D,3,FALSE)</f>
        <v>South</v>
      </c>
      <c r="AL4621" s="69" t="str">
        <f t="shared" si="875"/>
        <v>Hyderabad</v>
      </c>
    </row>
    <row r="4622" spans="1:38">
      <c r="A4622" s="14" t="s">
        <v>9573</v>
      </c>
      <c r="B4622" s="54">
        <v>44701.662677743101</v>
      </c>
      <c r="C4622" s="13" t="s">
        <v>7161</v>
      </c>
      <c r="D4622" s="13">
        <v>1674</v>
      </c>
      <c r="E4622" s="13" t="s">
        <v>9574</v>
      </c>
      <c r="F4622" s="13" t="s">
        <v>24</v>
      </c>
      <c r="G4622" s="14">
        <v>1653046491288</v>
      </c>
      <c r="H4622" s="55">
        <v>0.41319444444444398</v>
      </c>
      <c r="I4622" s="33">
        <v>44886.413194444402</v>
      </c>
      <c r="J4622" s="58">
        <v>44886</v>
      </c>
      <c r="K4622" s="13" t="s">
        <v>313</v>
      </c>
      <c r="L4622" s="13" t="s">
        <v>60</v>
      </c>
      <c r="M4622" s="13" t="s">
        <v>314</v>
      </c>
      <c r="N4622" s="13" t="s">
        <v>215</v>
      </c>
      <c r="O4622" s="33" t="s">
        <v>38</v>
      </c>
      <c r="P4622" s="58" t="s">
        <v>38</v>
      </c>
      <c r="Q4622" s="33" t="s">
        <v>207</v>
      </c>
      <c r="R4622" s="14" t="s">
        <v>38</v>
      </c>
      <c r="S4622" s="13" t="s">
        <v>208</v>
      </c>
      <c r="T4622" s="13" t="s">
        <v>209</v>
      </c>
      <c r="U4622" s="33">
        <f t="shared" ca="1" si="864"/>
        <v>45744.56914039352</v>
      </c>
      <c r="V4622" s="13" t="str">
        <f t="shared" si="865"/>
        <v>Hyderabad</v>
      </c>
      <c r="W4622" s="13" t="str">
        <f t="shared" si="866"/>
        <v>DOMI</v>
      </c>
      <c r="X4622" s="13">
        <f t="shared" si="867"/>
        <v>9</v>
      </c>
      <c r="Y4622" s="13" t="str">
        <f>IFERROR(VLOOKUP(C4622,ReceivingTeam[],2,FALSE),"HelpDesk")</f>
        <v>HelpDesk</v>
      </c>
      <c r="Z4622" s="67">
        <f t="shared" si="868"/>
        <v>44887.562499999993</v>
      </c>
      <c r="AA4622" s="68">
        <f t="shared" si="869"/>
        <v>44886</v>
      </c>
      <c r="AB4622" s="69" t="b">
        <f t="shared" si="870"/>
        <v>1</v>
      </c>
      <c r="AC4622" s="70">
        <f t="shared" si="871"/>
        <v>0.5</v>
      </c>
      <c r="AD4622" s="67">
        <f t="shared" si="872"/>
        <v>44887.562499999993</v>
      </c>
      <c r="AE4622" s="67">
        <f>VLOOKUP(V4622,'Branch Wise Work Timelines'!C:G,3,FALSE)+AA4622</f>
        <v>44886.416666666664</v>
      </c>
      <c r="AF4622" s="67">
        <f>IF(V4622="Bangalore",VLOOKUP(V4622,'Branch Wise Work Timelines'!C:G,4,FALSE)+AA4622+1,IF(V4622="Mumbai",VLOOKUP(V4622,'Branch Wise Work Timelines'!C:G,4,FALSE)+AA4622+1,VLOOKUP(V4622,'Branch Wise Work Timelines'!C:G,4,FALSE)+AA4622))</f>
        <v>44886.770833333336</v>
      </c>
      <c r="AG4622" s="67">
        <f>WORKDAY.INTL(AA4622,1,11)+VLOOKUP(V4622,'Branch Wise Work Timelines'!C:G,3,FALSE)</f>
        <v>44887.416666666664</v>
      </c>
      <c r="AH4622" s="69" t="str">
        <f t="shared" ca="1" si="873"/>
        <v>Out of TAT</v>
      </c>
      <c r="AI4622" s="69">
        <f t="shared" ca="1" si="874"/>
        <v>20569</v>
      </c>
      <c r="AJ4622" s="69" t="str">
        <f ca="1">IF(AI4622&lt;0,"0-12",IFERROR(VLOOKUP(AI4622,Breakup[],2,FALSE),"&gt;24"))</f>
        <v>&gt;24</v>
      </c>
      <c r="AK4622" s="69" t="str">
        <f>VLOOKUP(V4622,Master!B:D,3,FALSE)</f>
        <v>South</v>
      </c>
      <c r="AL4622" s="69" t="str">
        <f t="shared" si="875"/>
        <v>Hyderabad</v>
      </c>
    </row>
    <row r="4623" spans="1:38">
      <c r="A4623" s="14" t="s">
        <v>9575</v>
      </c>
      <c r="B4623" s="54">
        <v>44701.736943784701</v>
      </c>
      <c r="C4623" s="13" t="s">
        <v>311</v>
      </c>
      <c r="D4623" s="13">
        <v>976</v>
      </c>
      <c r="E4623" s="13" t="s">
        <v>9576</v>
      </c>
      <c r="F4623" s="13" t="s">
        <v>33</v>
      </c>
      <c r="G4623" s="14">
        <v>1653051375146</v>
      </c>
      <c r="H4623" s="55">
        <v>0.56679398148148097</v>
      </c>
      <c r="I4623" s="33">
        <v>44882.566793981503</v>
      </c>
      <c r="J4623" s="58">
        <v>44882</v>
      </c>
      <c r="K4623" s="13" t="s">
        <v>313</v>
      </c>
      <c r="L4623" s="13" t="s">
        <v>60</v>
      </c>
      <c r="M4623" s="13" t="s">
        <v>314</v>
      </c>
      <c r="N4623" s="13" t="s">
        <v>215</v>
      </c>
      <c r="O4623" s="33" t="s">
        <v>38</v>
      </c>
      <c r="P4623" s="58" t="s">
        <v>38</v>
      </c>
      <c r="Q4623" s="33" t="s">
        <v>207</v>
      </c>
      <c r="R4623" s="14" t="s">
        <v>38</v>
      </c>
      <c r="S4623" s="13" t="s">
        <v>208</v>
      </c>
      <c r="T4623" s="13" t="s">
        <v>209</v>
      </c>
      <c r="U4623" s="33">
        <f t="shared" ca="1" si="864"/>
        <v>45744.56914039352</v>
      </c>
      <c r="V4623" s="13" t="str">
        <f t="shared" si="865"/>
        <v>Hyderabad</v>
      </c>
      <c r="W4623" s="13" t="str">
        <f t="shared" si="866"/>
        <v>RI</v>
      </c>
      <c r="X4623" s="13">
        <f t="shared" si="867"/>
        <v>13</v>
      </c>
      <c r="Y4623" s="13" t="str">
        <f>IFERROR(VLOOKUP(C4623,ReceivingTeam[],2,FALSE),"HelpDesk")</f>
        <v>HelpDesk</v>
      </c>
      <c r="Z4623" s="67">
        <f t="shared" si="868"/>
        <v>44883.712627314831</v>
      </c>
      <c r="AA4623" s="68">
        <f t="shared" si="869"/>
        <v>44882</v>
      </c>
      <c r="AB4623" s="69" t="b">
        <f t="shared" si="870"/>
        <v>1</v>
      </c>
      <c r="AC4623" s="70">
        <f t="shared" si="871"/>
        <v>0.5</v>
      </c>
      <c r="AD4623" s="67">
        <f t="shared" si="872"/>
        <v>44883.712627314831</v>
      </c>
      <c r="AE4623" s="67">
        <f>VLOOKUP(V4623,'Branch Wise Work Timelines'!C:G,3,FALSE)+AA4623</f>
        <v>44882.416666666664</v>
      </c>
      <c r="AF4623" s="67">
        <f>IF(V4623="Bangalore",VLOOKUP(V4623,'Branch Wise Work Timelines'!C:G,4,FALSE)+AA4623+1,IF(V4623="Mumbai",VLOOKUP(V4623,'Branch Wise Work Timelines'!C:G,4,FALSE)+AA4623+1,VLOOKUP(V4623,'Branch Wise Work Timelines'!C:G,4,FALSE)+AA4623))</f>
        <v>44882.770833333336</v>
      </c>
      <c r="AG4623" s="67">
        <f>WORKDAY.INTL(AA4623,1,11)+VLOOKUP(V4623,'Branch Wise Work Timelines'!C:G,3,FALSE)</f>
        <v>44883.416666666664</v>
      </c>
      <c r="AH4623" s="69" t="str">
        <f t="shared" ca="1" si="873"/>
        <v>Out of TAT</v>
      </c>
      <c r="AI4623" s="69">
        <f t="shared" ca="1" si="874"/>
        <v>20661</v>
      </c>
      <c r="AJ4623" s="69" t="str">
        <f ca="1">IF(AI4623&lt;0,"0-12",IFERROR(VLOOKUP(AI4623,Breakup[],2,FALSE),"&gt;24"))</f>
        <v>&gt;24</v>
      </c>
      <c r="AK4623" s="69" t="str">
        <f>VLOOKUP(V4623,Master!B:D,3,FALSE)</f>
        <v>South</v>
      </c>
      <c r="AL4623" s="69" t="str">
        <f t="shared" si="875"/>
        <v>Hyderabad</v>
      </c>
    </row>
    <row r="4624" spans="1:38">
      <c r="A4624" s="14" t="s">
        <v>9577</v>
      </c>
      <c r="B4624" s="54">
        <v>44701.676313969903</v>
      </c>
      <c r="C4624" s="13" t="s">
        <v>7161</v>
      </c>
      <c r="D4624" s="13">
        <v>1484</v>
      </c>
      <c r="E4624" s="13" t="s">
        <v>9578</v>
      </c>
      <c r="F4624" s="13" t="s">
        <v>24</v>
      </c>
      <c r="G4624" s="14">
        <v>1653046491288</v>
      </c>
      <c r="H4624" s="55">
        <v>0.390277777777778</v>
      </c>
      <c r="I4624" s="33">
        <v>44887.390277777798</v>
      </c>
      <c r="J4624" s="58">
        <v>44887</v>
      </c>
      <c r="K4624" s="13" t="s">
        <v>313</v>
      </c>
      <c r="L4624" s="13" t="s">
        <v>60</v>
      </c>
      <c r="M4624" s="13" t="s">
        <v>314</v>
      </c>
      <c r="N4624" s="13" t="s">
        <v>215</v>
      </c>
      <c r="O4624" s="33" t="s">
        <v>38</v>
      </c>
      <c r="P4624" s="58" t="s">
        <v>38</v>
      </c>
      <c r="Q4624" s="33" t="s">
        <v>207</v>
      </c>
      <c r="R4624" s="14" t="s">
        <v>38</v>
      </c>
      <c r="S4624" s="13" t="s">
        <v>208</v>
      </c>
      <c r="T4624" s="13" t="s">
        <v>209</v>
      </c>
      <c r="U4624" s="33">
        <f t="shared" ca="1" si="864"/>
        <v>45744.56914039352</v>
      </c>
      <c r="V4624" s="13" t="str">
        <f t="shared" si="865"/>
        <v>Hyderabad</v>
      </c>
      <c r="W4624" s="13" t="str">
        <f t="shared" si="866"/>
        <v>DOMI</v>
      </c>
      <c r="X4624" s="13">
        <f t="shared" si="867"/>
        <v>9</v>
      </c>
      <c r="Y4624" s="13" t="str">
        <f>IFERROR(VLOOKUP(C4624,ReceivingTeam[],2,FALSE),"HelpDesk")</f>
        <v>HelpDesk</v>
      </c>
      <c r="Z4624" s="67">
        <f t="shared" si="868"/>
        <v>44888.562499999993</v>
      </c>
      <c r="AA4624" s="68">
        <f t="shared" si="869"/>
        <v>44887</v>
      </c>
      <c r="AB4624" s="69" t="b">
        <f t="shared" si="870"/>
        <v>1</v>
      </c>
      <c r="AC4624" s="70">
        <f t="shared" si="871"/>
        <v>0.5</v>
      </c>
      <c r="AD4624" s="67">
        <f t="shared" si="872"/>
        <v>44888.562499999993</v>
      </c>
      <c r="AE4624" s="67">
        <f>VLOOKUP(V4624,'Branch Wise Work Timelines'!C:G,3,FALSE)+AA4624</f>
        <v>44887.416666666664</v>
      </c>
      <c r="AF4624" s="67">
        <f>IF(V4624="Bangalore",VLOOKUP(V4624,'Branch Wise Work Timelines'!C:G,4,FALSE)+AA4624+1,IF(V4624="Mumbai",VLOOKUP(V4624,'Branch Wise Work Timelines'!C:G,4,FALSE)+AA4624+1,VLOOKUP(V4624,'Branch Wise Work Timelines'!C:G,4,FALSE)+AA4624))</f>
        <v>44887.770833333336</v>
      </c>
      <c r="AG4624" s="67">
        <f>WORKDAY.INTL(AA4624,1,11)+VLOOKUP(V4624,'Branch Wise Work Timelines'!C:G,3,FALSE)</f>
        <v>44888.416666666664</v>
      </c>
      <c r="AH4624" s="69" t="str">
        <f t="shared" ca="1" si="873"/>
        <v>Out of TAT</v>
      </c>
      <c r="AI4624" s="69">
        <f t="shared" ca="1" si="874"/>
        <v>20545</v>
      </c>
      <c r="AJ4624" s="69" t="str">
        <f ca="1">IF(AI4624&lt;0,"0-12",IFERROR(VLOOKUP(AI4624,Breakup[],2,FALSE),"&gt;24"))</f>
        <v>&gt;24</v>
      </c>
      <c r="AK4624" s="69" t="str">
        <f>VLOOKUP(V4624,Master!B:D,3,FALSE)</f>
        <v>South</v>
      </c>
      <c r="AL4624" s="69" t="str">
        <f t="shared" si="875"/>
        <v>Hyderabad</v>
      </c>
    </row>
    <row r="4625" spans="1:38">
      <c r="A4625" s="14" t="s">
        <v>9579</v>
      </c>
      <c r="B4625" s="54">
        <v>44701.543904780097</v>
      </c>
      <c r="C4625" s="13" t="s">
        <v>7161</v>
      </c>
      <c r="D4625" s="13">
        <v>1254</v>
      </c>
      <c r="E4625" s="13" t="s">
        <v>9580</v>
      </c>
      <c r="F4625" s="13" t="s">
        <v>24</v>
      </c>
      <c r="G4625" s="14">
        <v>1653046491288</v>
      </c>
      <c r="H4625" s="55">
        <v>0.129560185185185</v>
      </c>
      <c r="I4625" s="33">
        <v>44885.129560185203</v>
      </c>
      <c r="J4625" s="58">
        <v>44885</v>
      </c>
      <c r="K4625" s="13" t="s">
        <v>313</v>
      </c>
      <c r="L4625" s="13" t="s">
        <v>60</v>
      </c>
      <c r="M4625" s="13" t="s">
        <v>314</v>
      </c>
      <c r="N4625" s="13" t="s">
        <v>215</v>
      </c>
      <c r="O4625" s="33" t="s">
        <v>38</v>
      </c>
      <c r="P4625" s="58" t="s">
        <v>38</v>
      </c>
      <c r="Q4625" s="33" t="s">
        <v>207</v>
      </c>
      <c r="R4625" s="14" t="s">
        <v>38</v>
      </c>
      <c r="S4625" s="13" t="s">
        <v>208</v>
      </c>
      <c r="T4625" s="13" t="s">
        <v>209</v>
      </c>
      <c r="U4625" s="33">
        <f t="shared" ca="1" si="864"/>
        <v>45744.56914039352</v>
      </c>
      <c r="V4625" s="13" t="str">
        <f t="shared" si="865"/>
        <v>Hyderabad</v>
      </c>
      <c r="W4625" s="13" t="str">
        <f t="shared" si="866"/>
        <v>DOMI</v>
      </c>
      <c r="X4625" s="13">
        <f t="shared" si="867"/>
        <v>3</v>
      </c>
      <c r="Y4625" s="13" t="str">
        <f>IFERROR(VLOOKUP(C4625,ReceivingTeam[],2,FALSE),"HelpDesk")</f>
        <v>HelpDesk</v>
      </c>
      <c r="Z4625" s="67">
        <f t="shared" si="868"/>
        <v>44885.916666666664</v>
      </c>
      <c r="AA4625" s="68">
        <f t="shared" si="869"/>
        <v>44885</v>
      </c>
      <c r="AB4625" s="69" t="b">
        <f t="shared" si="870"/>
        <v>0</v>
      </c>
      <c r="AC4625" s="70">
        <f t="shared" si="871"/>
        <v>0.5</v>
      </c>
      <c r="AD4625" s="67">
        <f t="shared" si="872"/>
        <v>44885.916666666664</v>
      </c>
      <c r="AE4625" s="67">
        <f>VLOOKUP(V4625,'Branch Wise Work Timelines'!C:G,3,FALSE)+AA4625</f>
        <v>44885.416666666664</v>
      </c>
      <c r="AF4625" s="67">
        <f>IF(V4625="Bangalore",VLOOKUP(V4625,'Branch Wise Work Timelines'!C:G,4,FALSE)+AA4625+1,IF(V4625="Mumbai",VLOOKUP(V4625,'Branch Wise Work Timelines'!C:G,4,FALSE)+AA4625+1,VLOOKUP(V4625,'Branch Wise Work Timelines'!C:G,4,FALSE)+AA4625))</f>
        <v>44885.770833333336</v>
      </c>
      <c r="AG4625" s="67">
        <f>WORKDAY.INTL(AA4625,1,11)+VLOOKUP(V4625,'Branch Wise Work Timelines'!C:G,3,FALSE)</f>
        <v>44886.416666666664</v>
      </c>
      <c r="AH4625" s="69" t="str">
        <f t="shared" ca="1" si="873"/>
        <v>Out of TAT</v>
      </c>
      <c r="AI4625" s="69">
        <f t="shared" ca="1" si="874"/>
        <v>20608</v>
      </c>
      <c r="AJ4625" s="69" t="str">
        <f ca="1">IF(AI4625&lt;0,"0-12",IFERROR(VLOOKUP(AI4625,Breakup[],2,FALSE),"&gt;24"))</f>
        <v>&gt;24</v>
      </c>
      <c r="AK4625" s="69" t="str">
        <f>VLOOKUP(V4625,Master!B:D,3,FALSE)</f>
        <v>South</v>
      </c>
      <c r="AL4625" s="69" t="str">
        <f t="shared" si="875"/>
        <v>Hyderabad</v>
      </c>
    </row>
    <row r="4626" spans="1:38">
      <c r="A4626" s="14" t="s">
        <v>9581</v>
      </c>
      <c r="B4626" s="54">
        <v>44701.656932604201</v>
      </c>
      <c r="C4626" s="13" t="s">
        <v>7161</v>
      </c>
      <c r="D4626" s="13">
        <v>1037</v>
      </c>
      <c r="E4626" s="13" t="s">
        <v>9582</v>
      </c>
      <c r="F4626" s="13" t="s">
        <v>24</v>
      </c>
      <c r="G4626" s="14">
        <v>1653046491288</v>
      </c>
      <c r="H4626" s="55">
        <v>0.112152777777778</v>
      </c>
      <c r="I4626" s="33">
        <v>44887.112152777801</v>
      </c>
      <c r="J4626" s="58">
        <v>44887</v>
      </c>
      <c r="K4626" s="13" t="s">
        <v>313</v>
      </c>
      <c r="L4626" s="13" t="s">
        <v>60</v>
      </c>
      <c r="M4626" s="13" t="s">
        <v>314</v>
      </c>
      <c r="N4626" s="13" t="s">
        <v>215</v>
      </c>
      <c r="O4626" s="33" t="s">
        <v>38</v>
      </c>
      <c r="P4626" s="58" t="s">
        <v>38</v>
      </c>
      <c r="Q4626" s="33" t="s">
        <v>207</v>
      </c>
      <c r="R4626" s="14" t="s">
        <v>38</v>
      </c>
      <c r="S4626" s="13" t="s">
        <v>208</v>
      </c>
      <c r="T4626" s="13" t="s">
        <v>209</v>
      </c>
      <c r="U4626" s="33">
        <f t="shared" ca="1" si="864"/>
        <v>45744.56914039352</v>
      </c>
      <c r="V4626" s="13" t="str">
        <f t="shared" si="865"/>
        <v>Hyderabad</v>
      </c>
      <c r="W4626" s="13" t="str">
        <f t="shared" si="866"/>
        <v>DOMI</v>
      </c>
      <c r="X4626" s="13">
        <f t="shared" si="867"/>
        <v>2</v>
      </c>
      <c r="Y4626" s="13" t="str">
        <f>IFERROR(VLOOKUP(C4626,ReceivingTeam[],2,FALSE),"HelpDesk")</f>
        <v>HelpDesk</v>
      </c>
      <c r="Z4626" s="67">
        <f t="shared" si="868"/>
        <v>44888.562499999993</v>
      </c>
      <c r="AA4626" s="68">
        <f t="shared" si="869"/>
        <v>44887</v>
      </c>
      <c r="AB4626" s="69" t="b">
        <f t="shared" si="870"/>
        <v>1</v>
      </c>
      <c r="AC4626" s="70">
        <f t="shared" si="871"/>
        <v>0.5</v>
      </c>
      <c r="AD4626" s="67">
        <f t="shared" si="872"/>
        <v>44888.562499999993</v>
      </c>
      <c r="AE4626" s="67">
        <f>VLOOKUP(V4626,'Branch Wise Work Timelines'!C:G,3,FALSE)+AA4626</f>
        <v>44887.416666666664</v>
      </c>
      <c r="AF4626" s="67">
        <f>IF(V4626="Bangalore",VLOOKUP(V4626,'Branch Wise Work Timelines'!C:G,4,FALSE)+AA4626+1,IF(V4626="Mumbai",VLOOKUP(V4626,'Branch Wise Work Timelines'!C:G,4,FALSE)+AA4626+1,VLOOKUP(V4626,'Branch Wise Work Timelines'!C:G,4,FALSE)+AA4626))</f>
        <v>44887.770833333336</v>
      </c>
      <c r="AG4626" s="67">
        <f>WORKDAY.INTL(AA4626,1,11)+VLOOKUP(V4626,'Branch Wise Work Timelines'!C:G,3,FALSE)</f>
        <v>44888.416666666664</v>
      </c>
      <c r="AH4626" s="69" t="str">
        <f t="shared" ca="1" si="873"/>
        <v>Out of TAT</v>
      </c>
      <c r="AI4626" s="69">
        <f t="shared" ca="1" si="874"/>
        <v>20545</v>
      </c>
      <c r="AJ4626" s="69" t="str">
        <f ca="1">IF(AI4626&lt;0,"0-12",IFERROR(VLOOKUP(AI4626,Breakup[],2,FALSE),"&gt;24"))</f>
        <v>&gt;24</v>
      </c>
      <c r="AK4626" s="69" t="str">
        <f>VLOOKUP(V4626,Master!B:D,3,FALSE)</f>
        <v>South</v>
      </c>
      <c r="AL4626" s="69" t="str">
        <f t="shared" si="875"/>
        <v>Hyderabad</v>
      </c>
    </row>
    <row r="4627" spans="1:38">
      <c r="A4627" s="14" t="s">
        <v>9583</v>
      </c>
      <c r="B4627" s="54">
        <v>44701.6682671296</v>
      </c>
      <c r="C4627" s="13" t="s">
        <v>7161</v>
      </c>
      <c r="D4627" s="13">
        <v>189</v>
      </c>
      <c r="E4627" s="13" t="s">
        <v>9584</v>
      </c>
      <c r="F4627" s="13" t="s">
        <v>24</v>
      </c>
      <c r="G4627" s="14">
        <v>1653046491288</v>
      </c>
      <c r="H4627" s="55">
        <v>0.76644675925925898</v>
      </c>
      <c r="I4627" s="33">
        <v>44884.766446759299</v>
      </c>
      <c r="J4627" s="58">
        <v>44884</v>
      </c>
      <c r="K4627" s="13" t="s">
        <v>313</v>
      </c>
      <c r="L4627" s="13" t="s">
        <v>60</v>
      </c>
      <c r="M4627" s="13" t="s">
        <v>314</v>
      </c>
      <c r="N4627" s="13" t="s">
        <v>215</v>
      </c>
      <c r="O4627" s="33" t="s">
        <v>38</v>
      </c>
      <c r="P4627" s="58" t="s">
        <v>38</v>
      </c>
      <c r="Q4627" s="33" t="s">
        <v>207</v>
      </c>
      <c r="R4627" s="14" t="s">
        <v>38</v>
      </c>
      <c r="S4627" s="13" t="s">
        <v>208</v>
      </c>
      <c r="T4627" s="13" t="s">
        <v>209</v>
      </c>
      <c r="U4627" s="33">
        <f t="shared" ca="1" si="864"/>
        <v>45744.56914039352</v>
      </c>
      <c r="V4627" s="13" t="str">
        <f t="shared" si="865"/>
        <v>Hyderabad</v>
      </c>
      <c r="W4627" s="13" t="str">
        <f t="shared" si="866"/>
        <v>DOMI</v>
      </c>
      <c r="X4627" s="13">
        <f t="shared" si="867"/>
        <v>18</v>
      </c>
      <c r="Y4627" s="13" t="str">
        <f>IFERROR(VLOOKUP(C4627,ReceivingTeam[],2,FALSE),"HelpDesk")</f>
        <v>HelpDesk</v>
      </c>
      <c r="Z4627" s="67">
        <f t="shared" si="868"/>
        <v>44886.912280092627</v>
      </c>
      <c r="AA4627" s="68">
        <f t="shared" si="869"/>
        <v>44884</v>
      </c>
      <c r="AB4627" s="69" t="b">
        <f t="shared" si="870"/>
        <v>1</v>
      </c>
      <c r="AC4627" s="70">
        <f t="shared" si="871"/>
        <v>0.5</v>
      </c>
      <c r="AD4627" s="67">
        <f t="shared" si="872"/>
        <v>44886.912280092627</v>
      </c>
      <c r="AE4627" s="67">
        <f>VLOOKUP(V4627,'Branch Wise Work Timelines'!C:G,3,FALSE)+AA4627</f>
        <v>44884.416666666664</v>
      </c>
      <c r="AF4627" s="67">
        <f>IF(V4627="Bangalore",VLOOKUP(V4627,'Branch Wise Work Timelines'!C:G,4,FALSE)+AA4627+1,IF(V4627="Mumbai",VLOOKUP(V4627,'Branch Wise Work Timelines'!C:G,4,FALSE)+AA4627+1,VLOOKUP(V4627,'Branch Wise Work Timelines'!C:G,4,FALSE)+AA4627))</f>
        <v>44884.770833333336</v>
      </c>
      <c r="AG4627" s="67">
        <f>WORKDAY.INTL(AA4627,1,11)+VLOOKUP(V4627,'Branch Wise Work Timelines'!C:G,3,FALSE)</f>
        <v>44886.416666666664</v>
      </c>
      <c r="AH4627" s="69" t="str">
        <f t="shared" ca="1" si="873"/>
        <v>Out of TAT</v>
      </c>
      <c r="AI4627" s="69">
        <f t="shared" ca="1" si="874"/>
        <v>20584</v>
      </c>
      <c r="AJ4627" s="69" t="str">
        <f ca="1">IF(AI4627&lt;0,"0-12",IFERROR(VLOOKUP(AI4627,Breakup[],2,FALSE),"&gt;24"))</f>
        <v>&gt;24</v>
      </c>
      <c r="AK4627" s="69" t="str">
        <f>VLOOKUP(V4627,Master!B:D,3,FALSE)</f>
        <v>South</v>
      </c>
      <c r="AL4627" s="69" t="str">
        <f t="shared" si="875"/>
        <v>Hyderabad</v>
      </c>
    </row>
    <row r="4628" spans="1:38">
      <c r="A4628" s="14" t="s">
        <v>9585</v>
      </c>
      <c r="B4628" s="54">
        <v>44701.669126122702</v>
      </c>
      <c r="C4628" s="13" t="s">
        <v>7161</v>
      </c>
      <c r="D4628" s="13">
        <v>767</v>
      </c>
      <c r="E4628" s="13" t="s">
        <v>9586</v>
      </c>
      <c r="F4628" s="13" t="s">
        <v>24</v>
      </c>
      <c r="G4628" s="14">
        <v>1653046491288</v>
      </c>
      <c r="H4628" s="55">
        <v>0.70167824074074103</v>
      </c>
      <c r="I4628" s="33">
        <v>44883.701678240701</v>
      </c>
      <c r="J4628" s="58">
        <v>44883</v>
      </c>
      <c r="K4628" s="13" t="s">
        <v>313</v>
      </c>
      <c r="L4628" s="13" t="s">
        <v>60</v>
      </c>
      <c r="M4628" s="13" t="s">
        <v>314</v>
      </c>
      <c r="N4628" s="13" t="s">
        <v>215</v>
      </c>
      <c r="O4628" s="33" t="s">
        <v>38</v>
      </c>
      <c r="P4628" s="58" t="s">
        <v>38</v>
      </c>
      <c r="Q4628" s="33" t="s">
        <v>207</v>
      </c>
      <c r="R4628" s="14" t="s">
        <v>38</v>
      </c>
      <c r="S4628" s="13" t="s">
        <v>208</v>
      </c>
      <c r="T4628" s="13" t="s">
        <v>209</v>
      </c>
      <c r="U4628" s="33">
        <f t="shared" ca="1" si="864"/>
        <v>45744.56914039352</v>
      </c>
      <c r="V4628" s="13" t="str">
        <f t="shared" si="865"/>
        <v>Hyderabad</v>
      </c>
      <c r="W4628" s="13" t="str">
        <f t="shared" si="866"/>
        <v>DOMI</v>
      </c>
      <c r="X4628" s="13">
        <f t="shared" si="867"/>
        <v>16</v>
      </c>
      <c r="Y4628" s="13" t="str">
        <f>IFERROR(VLOOKUP(C4628,ReceivingTeam[],2,FALSE),"HelpDesk")</f>
        <v>HelpDesk</v>
      </c>
      <c r="Z4628" s="67">
        <f t="shared" si="868"/>
        <v>44884.847511574029</v>
      </c>
      <c r="AA4628" s="68">
        <f t="shared" si="869"/>
        <v>44883</v>
      </c>
      <c r="AB4628" s="69" t="b">
        <f t="shared" si="870"/>
        <v>1</v>
      </c>
      <c r="AC4628" s="70">
        <f t="shared" si="871"/>
        <v>0.5</v>
      </c>
      <c r="AD4628" s="67">
        <f t="shared" si="872"/>
        <v>44884.847511574029</v>
      </c>
      <c r="AE4628" s="67">
        <f>VLOOKUP(V4628,'Branch Wise Work Timelines'!C:G,3,FALSE)+AA4628</f>
        <v>44883.416666666664</v>
      </c>
      <c r="AF4628" s="67">
        <f>IF(V4628="Bangalore",VLOOKUP(V4628,'Branch Wise Work Timelines'!C:G,4,FALSE)+AA4628+1,IF(V4628="Mumbai",VLOOKUP(V4628,'Branch Wise Work Timelines'!C:G,4,FALSE)+AA4628+1,VLOOKUP(V4628,'Branch Wise Work Timelines'!C:G,4,FALSE)+AA4628))</f>
        <v>44883.770833333336</v>
      </c>
      <c r="AG4628" s="67">
        <f>WORKDAY.INTL(AA4628,1,11)+VLOOKUP(V4628,'Branch Wise Work Timelines'!C:G,3,FALSE)</f>
        <v>44884.416666666664</v>
      </c>
      <c r="AH4628" s="69" t="str">
        <f t="shared" ca="1" si="873"/>
        <v>Out of TAT</v>
      </c>
      <c r="AI4628" s="69">
        <f t="shared" ca="1" si="874"/>
        <v>20634</v>
      </c>
      <c r="AJ4628" s="69" t="str">
        <f ca="1">IF(AI4628&lt;0,"0-12",IFERROR(VLOOKUP(AI4628,Breakup[],2,FALSE),"&gt;24"))</f>
        <v>&gt;24</v>
      </c>
      <c r="AK4628" s="69" t="str">
        <f>VLOOKUP(V4628,Master!B:D,3,FALSE)</f>
        <v>South</v>
      </c>
      <c r="AL4628" s="69" t="str">
        <f t="shared" si="875"/>
        <v>Hyderabad</v>
      </c>
    </row>
    <row r="4629" spans="1:38">
      <c r="A4629" s="14" t="s">
        <v>9587</v>
      </c>
      <c r="B4629" s="54">
        <v>44701.672765775496</v>
      </c>
      <c r="C4629" s="13" t="s">
        <v>7161</v>
      </c>
      <c r="D4629" s="13">
        <v>1828</v>
      </c>
      <c r="E4629" s="13" t="s">
        <v>9588</v>
      </c>
      <c r="F4629" s="13" t="s">
        <v>24</v>
      </c>
      <c r="G4629" s="14">
        <v>1653046491288</v>
      </c>
      <c r="H4629" s="55">
        <v>0.22099537037037001</v>
      </c>
      <c r="I4629" s="33">
        <v>44889.2209953704</v>
      </c>
      <c r="J4629" s="58">
        <v>44889</v>
      </c>
      <c r="K4629" s="13" t="s">
        <v>313</v>
      </c>
      <c r="L4629" s="13" t="s">
        <v>60</v>
      </c>
      <c r="M4629" s="13" t="s">
        <v>314</v>
      </c>
      <c r="N4629" s="13" t="s">
        <v>215</v>
      </c>
      <c r="O4629" s="33" t="s">
        <v>38</v>
      </c>
      <c r="P4629" s="58" t="s">
        <v>38</v>
      </c>
      <c r="Q4629" s="33" t="s">
        <v>207</v>
      </c>
      <c r="R4629" s="14" t="s">
        <v>38</v>
      </c>
      <c r="S4629" s="13" t="s">
        <v>208</v>
      </c>
      <c r="T4629" s="13" t="s">
        <v>209</v>
      </c>
      <c r="U4629" s="33">
        <f t="shared" ca="1" si="864"/>
        <v>45744.56914039352</v>
      </c>
      <c r="V4629" s="13" t="str">
        <f t="shared" si="865"/>
        <v>Hyderabad</v>
      </c>
      <c r="W4629" s="13" t="str">
        <f t="shared" si="866"/>
        <v>DOMI</v>
      </c>
      <c r="X4629" s="13">
        <f t="shared" si="867"/>
        <v>5</v>
      </c>
      <c r="Y4629" s="13" t="str">
        <f>IFERROR(VLOOKUP(C4629,ReceivingTeam[],2,FALSE),"HelpDesk")</f>
        <v>HelpDesk</v>
      </c>
      <c r="Z4629" s="67">
        <f t="shared" si="868"/>
        <v>44890.562499999993</v>
      </c>
      <c r="AA4629" s="68">
        <f t="shared" si="869"/>
        <v>44889</v>
      </c>
      <c r="AB4629" s="69" t="b">
        <f t="shared" si="870"/>
        <v>1</v>
      </c>
      <c r="AC4629" s="70">
        <f t="shared" si="871"/>
        <v>0.5</v>
      </c>
      <c r="AD4629" s="67">
        <f t="shared" si="872"/>
        <v>44890.562499999993</v>
      </c>
      <c r="AE4629" s="67">
        <f>VLOOKUP(V4629,'Branch Wise Work Timelines'!C:G,3,FALSE)+AA4629</f>
        <v>44889.416666666664</v>
      </c>
      <c r="AF4629" s="67">
        <f>IF(V4629="Bangalore",VLOOKUP(V4629,'Branch Wise Work Timelines'!C:G,4,FALSE)+AA4629+1,IF(V4629="Mumbai",VLOOKUP(V4629,'Branch Wise Work Timelines'!C:G,4,FALSE)+AA4629+1,VLOOKUP(V4629,'Branch Wise Work Timelines'!C:G,4,FALSE)+AA4629))</f>
        <v>44889.770833333336</v>
      </c>
      <c r="AG4629" s="67">
        <f>WORKDAY.INTL(AA4629,1,11)+VLOOKUP(V4629,'Branch Wise Work Timelines'!C:G,3,FALSE)</f>
        <v>44890.416666666664</v>
      </c>
      <c r="AH4629" s="69" t="str">
        <f t="shared" ca="1" si="873"/>
        <v>Out of TAT</v>
      </c>
      <c r="AI4629" s="69">
        <f t="shared" ca="1" si="874"/>
        <v>20497</v>
      </c>
      <c r="AJ4629" s="69" t="str">
        <f ca="1">IF(AI4629&lt;0,"0-12",IFERROR(VLOOKUP(AI4629,Breakup[],2,FALSE),"&gt;24"))</f>
        <v>&gt;24</v>
      </c>
      <c r="AK4629" s="69" t="str">
        <f>VLOOKUP(V4629,Master!B:D,3,FALSE)</f>
        <v>South</v>
      </c>
      <c r="AL4629" s="69" t="str">
        <f t="shared" si="875"/>
        <v>Hyderabad</v>
      </c>
    </row>
    <row r="4630" spans="1:38">
      <c r="A4630" s="14" t="s">
        <v>9589</v>
      </c>
      <c r="B4630" s="54">
        <v>44701.546437349498</v>
      </c>
      <c r="C4630" s="13" t="s">
        <v>7161</v>
      </c>
      <c r="D4630" s="13">
        <v>864</v>
      </c>
      <c r="E4630" s="13" t="s">
        <v>9590</v>
      </c>
      <c r="F4630" s="13" t="s">
        <v>24</v>
      </c>
      <c r="G4630" s="14">
        <v>1653046491288</v>
      </c>
      <c r="H4630" s="55">
        <v>0.91362268518518497</v>
      </c>
      <c r="I4630" s="33">
        <v>44886.913622685199</v>
      </c>
      <c r="J4630" s="58">
        <v>44886</v>
      </c>
      <c r="K4630" s="13" t="s">
        <v>313</v>
      </c>
      <c r="L4630" s="13" t="s">
        <v>60</v>
      </c>
      <c r="M4630" s="13" t="s">
        <v>314</v>
      </c>
      <c r="N4630" s="13" t="s">
        <v>215</v>
      </c>
      <c r="O4630" s="33" t="s">
        <v>38</v>
      </c>
      <c r="P4630" s="58" t="s">
        <v>38</v>
      </c>
      <c r="Q4630" s="33" t="s">
        <v>207</v>
      </c>
      <c r="R4630" s="14" t="s">
        <v>38</v>
      </c>
      <c r="S4630" s="13" t="s">
        <v>208</v>
      </c>
      <c r="T4630" s="13" t="s">
        <v>209</v>
      </c>
      <c r="U4630" s="33">
        <f t="shared" ca="1" si="864"/>
        <v>45744.56914039352</v>
      </c>
      <c r="V4630" s="13" t="str">
        <f t="shared" si="865"/>
        <v>Hyderabad</v>
      </c>
      <c r="W4630" s="13" t="str">
        <f t="shared" si="866"/>
        <v>DOMI</v>
      </c>
      <c r="X4630" s="13">
        <f t="shared" si="867"/>
        <v>21</v>
      </c>
      <c r="Y4630" s="13" t="str">
        <f>IFERROR(VLOOKUP(C4630,ReceivingTeam[],2,FALSE),"HelpDesk")</f>
        <v>HelpDesk</v>
      </c>
      <c r="Z4630" s="67">
        <f t="shared" si="868"/>
        <v>44888.059456018527</v>
      </c>
      <c r="AA4630" s="68">
        <f t="shared" si="869"/>
        <v>44886</v>
      </c>
      <c r="AB4630" s="69" t="b">
        <f t="shared" si="870"/>
        <v>1</v>
      </c>
      <c r="AC4630" s="70">
        <f t="shared" si="871"/>
        <v>0.5</v>
      </c>
      <c r="AD4630" s="67">
        <f t="shared" si="872"/>
        <v>44888.059456018527</v>
      </c>
      <c r="AE4630" s="67">
        <f>VLOOKUP(V4630,'Branch Wise Work Timelines'!C:G,3,FALSE)+AA4630</f>
        <v>44886.416666666664</v>
      </c>
      <c r="AF4630" s="67">
        <f>IF(V4630="Bangalore",VLOOKUP(V4630,'Branch Wise Work Timelines'!C:G,4,FALSE)+AA4630+1,IF(V4630="Mumbai",VLOOKUP(V4630,'Branch Wise Work Timelines'!C:G,4,FALSE)+AA4630+1,VLOOKUP(V4630,'Branch Wise Work Timelines'!C:G,4,FALSE)+AA4630))</f>
        <v>44886.770833333336</v>
      </c>
      <c r="AG4630" s="67">
        <f>WORKDAY.INTL(AA4630,1,11)+VLOOKUP(V4630,'Branch Wise Work Timelines'!C:G,3,FALSE)</f>
        <v>44887.416666666664</v>
      </c>
      <c r="AH4630" s="69" t="str">
        <f t="shared" ca="1" si="873"/>
        <v>Out of TAT</v>
      </c>
      <c r="AI4630" s="69">
        <f t="shared" ca="1" si="874"/>
        <v>20557</v>
      </c>
      <c r="AJ4630" s="69" t="str">
        <f ca="1">IF(AI4630&lt;0,"0-12",IFERROR(VLOOKUP(AI4630,Breakup[],2,FALSE),"&gt;24"))</f>
        <v>&gt;24</v>
      </c>
      <c r="AK4630" s="69" t="str">
        <f>VLOOKUP(V4630,Master!B:D,3,FALSE)</f>
        <v>South</v>
      </c>
      <c r="AL4630" s="69" t="str">
        <f t="shared" si="875"/>
        <v>Hyderabad</v>
      </c>
    </row>
    <row r="4631" spans="1:38">
      <c r="A4631" s="14" t="s">
        <v>9591</v>
      </c>
      <c r="B4631" s="54">
        <v>44701.735514699103</v>
      </c>
      <c r="C4631" s="13" t="s">
        <v>311</v>
      </c>
      <c r="D4631" s="13">
        <v>245</v>
      </c>
      <c r="E4631" s="13" t="s">
        <v>9592</v>
      </c>
      <c r="F4631" s="13" t="s">
        <v>33</v>
      </c>
      <c r="G4631" s="14">
        <v>1653051375146</v>
      </c>
      <c r="H4631" s="55">
        <v>0.102800925925926</v>
      </c>
      <c r="I4631" s="33">
        <v>44891.102800925903</v>
      </c>
      <c r="J4631" s="58">
        <v>44891</v>
      </c>
      <c r="K4631" s="13" t="s">
        <v>313</v>
      </c>
      <c r="L4631" s="13" t="s">
        <v>60</v>
      </c>
      <c r="M4631" s="13" t="s">
        <v>314</v>
      </c>
      <c r="N4631" s="13" t="s">
        <v>215</v>
      </c>
      <c r="O4631" s="33">
        <v>44891.800891203697</v>
      </c>
      <c r="P4631" s="58">
        <v>44891</v>
      </c>
      <c r="Q4631" s="33" t="s">
        <v>237</v>
      </c>
      <c r="R4631" s="14">
        <v>758</v>
      </c>
      <c r="S4631" s="13" t="s">
        <v>208</v>
      </c>
      <c r="T4631" s="13" t="s">
        <v>209</v>
      </c>
      <c r="U4631" s="33">
        <f t="shared" ca="1" si="864"/>
        <v>45744.56914039352</v>
      </c>
      <c r="V4631" s="13" t="str">
        <f t="shared" si="865"/>
        <v>Hyderabad</v>
      </c>
      <c r="W4631" s="13" t="str">
        <f t="shared" si="866"/>
        <v>RI</v>
      </c>
      <c r="X4631" s="13">
        <f t="shared" si="867"/>
        <v>2</v>
      </c>
      <c r="Y4631" s="13" t="str">
        <f>IFERROR(VLOOKUP(C4631,ReceivingTeam[],2,FALSE),"HelpDesk")</f>
        <v>HelpDesk</v>
      </c>
      <c r="Z4631" s="67">
        <f t="shared" si="868"/>
        <v>44893.562499999993</v>
      </c>
      <c r="AA4631" s="68">
        <f t="shared" si="869"/>
        <v>44891</v>
      </c>
      <c r="AB4631" s="69" t="b">
        <f t="shared" si="870"/>
        <v>1</v>
      </c>
      <c r="AC4631" s="70">
        <f t="shared" si="871"/>
        <v>0.5</v>
      </c>
      <c r="AD4631" s="67">
        <f t="shared" si="872"/>
        <v>44893.562499999993</v>
      </c>
      <c r="AE4631" s="67">
        <f>VLOOKUP(V4631,'Branch Wise Work Timelines'!C:G,3,FALSE)+AA4631</f>
        <v>44891.416666666664</v>
      </c>
      <c r="AF4631" s="67">
        <f>IF(V4631="Bangalore",VLOOKUP(V4631,'Branch Wise Work Timelines'!C:G,4,FALSE)+AA4631+1,IF(V4631="Mumbai",VLOOKUP(V4631,'Branch Wise Work Timelines'!C:G,4,FALSE)+AA4631+1,VLOOKUP(V4631,'Branch Wise Work Timelines'!C:G,4,FALSE)+AA4631))</f>
        <v>44891.770833333336</v>
      </c>
      <c r="AG4631" s="67">
        <f>WORKDAY.INTL(AA4631,1,11)+VLOOKUP(V4631,'Branch Wise Work Timelines'!C:G,3,FALSE)</f>
        <v>44893.416666666664</v>
      </c>
      <c r="AH4631" s="69" t="str">
        <f t="shared" si="873"/>
        <v>Met</v>
      </c>
      <c r="AI4631" s="69">
        <f t="shared" ca="1" si="874"/>
        <v>20425</v>
      </c>
      <c r="AJ4631" s="69" t="str">
        <f ca="1">IF(AI4631&lt;0,"0-12",IFERROR(VLOOKUP(AI4631,Breakup[],2,FALSE),"&gt;24"))</f>
        <v>&gt;24</v>
      </c>
      <c r="AK4631" s="69" t="str">
        <f>VLOOKUP(V4631,Master!B:D,3,FALSE)</f>
        <v>South</v>
      </c>
      <c r="AL4631" s="69" t="str">
        <f t="shared" si="875"/>
        <v>Hyderabad</v>
      </c>
    </row>
    <row r="4632" spans="1:38">
      <c r="A4632" s="14" t="s">
        <v>9593</v>
      </c>
      <c r="B4632" s="54">
        <v>44701.761233830999</v>
      </c>
      <c r="C4632" s="13" t="s">
        <v>7161</v>
      </c>
      <c r="D4632" s="13">
        <v>1250</v>
      </c>
      <c r="E4632" s="13" t="s">
        <v>9594</v>
      </c>
      <c r="F4632" s="13" t="s">
        <v>24</v>
      </c>
      <c r="G4632" s="14">
        <v>1653051036549</v>
      </c>
      <c r="H4632" s="55">
        <v>0.35067129629629601</v>
      </c>
      <c r="I4632" s="33">
        <v>44889.350671296299</v>
      </c>
      <c r="J4632" s="58">
        <v>44889</v>
      </c>
      <c r="K4632" s="13" t="s">
        <v>313</v>
      </c>
      <c r="L4632" s="13" t="s">
        <v>60</v>
      </c>
      <c r="M4632" s="13" t="s">
        <v>314</v>
      </c>
      <c r="N4632" s="13" t="s">
        <v>215</v>
      </c>
      <c r="O4632" s="33" t="s">
        <v>38</v>
      </c>
      <c r="P4632" s="58" t="s">
        <v>38</v>
      </c>
      <c r="Q4632" s="33" t="s">
        <v>207</v>
      </c>
      <c r="R4632" s="14" t="s">
        <v>38</v>
      </c>
      <c r="S4632" s="13" t="s">
        <v>208</v>
      </c>
      <c r="T4632" s="13" t="s">
        <v>209</v>
      </c>
      <c r="U4632" s="33">
        <f t="shared" ca="1" si="864"/>
        <v>45744.56914039352</v>
      </c>
      <c r="V4632" s="13" t="str">
        <f t="shared" si="865"/>
        <v>Hyderabad</v>
      </c>
      <c r="W4632" s="13" t="str">
        <f t="shared" si="866"/>
        <v>DOMI</v>
      </c>
      <c r="X4632" s="13">
        <f t="shared" si="867"/>
        <v>8</v>
      </c>
      <c r="Y4632" s="13" t="str">
        <f>IFERROR(VLOOKUP(C4632,ReceivingTeam[],2,FALSE),"HelpDesk")</f>
        <v>HelpDesk</v>
      </c>
      <c r="Z4632" s="67">
        <f t="shared" si="868"/>
        <v>44890.562499999993</v>
      </c>
      <c r="AA4632" s="68">
        <f t="shared" si="869"/>
        <v>44889</v>
      </c>
      <c r="AB4632" s="69" t="b">
        <f t="shared" si="870"/>
        <v>1</v>
      </c>
      <c r="AC4632" s="70">
        <f t="shared" si="871"/>
        <v>0.5</v>
      </c>
      <c r="AD4632" s="67">
        <f t="shared" si="872"/>
        <v>44890.562499999993</v>
      </c>
      <c r="AE4632" s="67">
        <f>VLOOKUP(V4632,'Branch Wise Work Timelines'!C:G,3,FALSE)+AA4632</f>
        <v>44889.416666666664</v>
      </c>
      <c r="AF4632" s="67">
        <f>IF(V4632="Bangalore",VLOOKUP(V4632,'Branch Wise Work Timelines'!C:G,4,FALSE)+AA4632+1,IF(V4632="Mumbai",VLOOKUP(V4632,'Branch Wise Work Timelines'!C:G,4,FALSE)+AA4632+1,VLOOKUP(V4632,'Branch Wise Work Timelines'!C:G,4,FALSE)+AA4632))</f>
        <v>44889.770833333336</v>
      </c>
      <c r="AG4632" s="67">
        <f>WORKDAY.INTL(AA4632,1,11)+VLOOKUP(V4632,'Branch Wise Work Timelines'!C:G,3,FALSE)</f>
        <v>44890.416666666664</v>
      </c>
      <c r="AH4632" s="69" t="str">
        <f t="shared" ca="1" si="873"/>
        <v>Out of TAT</v>
      </c>
      <c r="AI4632" s="69">
        <f t="shared" ca="1" si="874"/>
        <v>20497</v>
      </c>
      <c r="AJ4632" s="69" t="str">
        <f ca="1">IF(AI4632&lt;0,"0-12",IFERROR(VLOOKUP(AI4632,Breakup[],2,FALSE),"&gt;24"))</f>
        <v>&gt;24</v>
      </c>
      <c r="AK4632" s="69" t="str">
        <f>VLOOKUP(V4632,Master!B:D,3,FALSE)</f>
        <v>South</v>
      </c>
      <c r="AL4632" s="69" t="str">
        <f t="shared" si="875"/>
        <v>Hyderabad</v>
      </c>
    </row>
    <row r="4633" spans="1:38">
      <c r="A4633" s="14" t="s">
        <v>9595</v>
      </c>
      <c r="B4633" s="54">
        <v>44701.530066631902</v>
      </c>
      <c r="C4633" s="13" t="s">
        <v>7161</v>
      </c>
      <c r="D4633" s="13">
        <v>318</v>
      </c>
      <c r="E4633" s="13" t="s">
        <v>9596</v>
      </c>
      <c r="F4633" s="13" t="s">
        <v>24</v>
      </c>
      <c r="G4633" s="14">
        <v>1653046491288</v>
      </c>
      <c r="H4633" s="55">
        <v>0.36593750000000003</v>
      </c>
      <c r="I4633" s="33">
        <v>44891.365937499999</v>
      </c>
      <c r="J4633" s="58">
        <v>44891</v>
      </c>
      <c r="K4633" s="13" t="s">
        <v>313</v>
      </c>
      <c r="L4633" s="13" t="s">
        <v>60</v>
      </c>
      <c r="M4633" s="13" t="s">
        <v>314</v>
      </c>
      <c r="N4633" s="13" t="s">
        <v>215</v>
      </c>
      <c r="O4633" s="33">
        <v>44891.568981481498</v>
      </c>
      <c r="P4633" s="58">
        <v>44891</v>
      </c>
      <c r="Q4633" s="33" t="s">
        <v>237</v>
      </c>
      <c r="R4633" s="14">
        <v>292</v>
      </c>
      <c r="S4633" s="13" t="s">
        <v>208</v>
      </c>
      <c r="T4633" s="13" t="s">
        <v>209</v>
      </c>
      <c r="U4633" s="33">
        <f t="shared" ca="1" si="864"/>
        <v>45744.56914039352</v>
      </c>
      <c r="V4633" s="13" t="str">
        <f t="shared" si="865"/>
        <v>Hyderabad</v>
      </c>
      <c r="W4633" s="13" t="str">
        <f t="shared" si="866"/>
        <v>DOMI</v>
      </c>
      <c r="X4633" s="13">
        <f t="shared" si="867"/>
        <v>8</v>
      </c>
      <c r="Y4633" s="13" t="str">
        <f>IFERROR(VLOOKUP(C4633,ReceivingTeam[],2,FALSE),"HelpDesk")</f>
        <v>HelpDesk</v>
      </c>
      <c r="Z4633" s="67">
        <f t="shared" si="868"/>
        <v>44893.562499999993</v>
      </c>
      <c r="AA4633" s="68">
        <f t="shared" si="869"/>
        <v>44891</v>
      </c>
      <c r="AB4633" s="69" t="b">
        <f t="shared" si="870"/>
        <v>1</v>
      </c>
      <c r="AC4633" s="70">
        <f t="shared" si="871"/>
        <v>0.5</v>
      </c>
      <c r="AD4633" s="67">
        <f t="shared" si="872"/>
        <v>44893.562499999993</v>
      </c>
      <c r="AE4633" s="67">
        <f>VLOOKUP(V4633,'Branch Wise Work Timelines'!C:G,3,FALSE)+AA4633</f>
        <v>44891.416666666664</v>
      </c>
      <c r="AF4633" s="67">
        <f>IF(V4633="Bangalore",VLOOKUP(V4633,'Branch Wise Work Timelines'!C:G,4,FALSE)+AA4633+1,IF(V4633="Mumbai",VLOOKUP(V4633,'Branch Wise Work Timelines'!C:G,4,FALSE)+AA4633+1,VLOOKUP(V4633,'Branch Wise Work Timelines'!C:G,4,FALSE)+AA4633))</f>
        <v>44891.770833333336</v>
      </c>
      <c r="AG4633" s="67">
        <f>WORKDAY.INTL(AA4633,1,11)+VLOOKUP(V4633,'Branch Wise Work Timelines'!C:G,3,FALSE)</f>
        <v>44893.416666666664</v>
      </c>
      <c r="AH4633" s="69" t="str">
        <f t="shared" si="873"/>
        <v>Met</v>
      </c>
      <c r="AI4633" s="69">
        <f t="shared" ca="1" si="874"/>
        <v>20425</v>
      </c>
      <c r="AJ4633" s="69" t="str">
        <f ca="1">IF(AI4633&lt;0,"0-12",IFERROR(VLOOKUP(AI4633,Breakup[],2,FALSE),"&gt;24"))</f>
        <v>&gt;24</v>
      </c>
      <c r="AK4633" s="69" t="str">
        <f>VLOOKUP(V4633,Master!B:D,3,FALSE)</f>
        <v>South</v>
      </c>
      <c r="AL4633" s="69" t="str">
        <f t="shared" si="875"/>
        <v>Hyderabad</v>
      </c>
    </row>
    <row r="4634" spans="1:38">
      <c r="A4634" s="14" t="s">
        <v>9597</v>
      </c>
      <c r="B4634" s="54">
        <v>44701.532172256899</v>
      </c>
      <c r="C4634" s="13" t="s">
        <v>7161</v>
      </c>
      <c r="D4634" s="13">
        <v>176</v>
      </c>
      <c r="E4634" s="13" t="s">
        <v>9598</v>
      </c>
      <c r="F4634" s="13" t="s">
        <v>24</v>
      </c>
      <c r="G4634" s="14">
        <v>1653046491288</v>
      </c>
      <c r="H4634" s="55">
        <v>0.54125000000000001</v>
      </c>
      <c r="I4634" s="33">
        <v>44888.541250000002</v>
      </c>
      <c r="J4634" s="58">
        <v>44888</v>
      </c>
      <c r="K4634" s="13" t="s">
        <v>313</v>
      </c>
      <c r="L4634" s="13" t="s">
        <v>60</v>
      </c>
      <c r="M4634" s="13" t="s">
        <v>314</v>
      </c>
      <c r="N4634" s="13" t="s">
        <v>215</v>
      </c>
      <c r="O4634" s="33" t="s">
        <v>38</v>
      </c>
      <c r="P4634" s="58" t="s">
        <v>38</v>
      </c>
      <c r="Q4634" s="33" t="s">
        <v>207</v>
      </c>
      <c r="R4634" s="14" t="s">
        <v>38</v>
      </c>
      <c r="S4634" s="13" t="s">
        <v>208</v>
      </c>
      <c r="T4634" s="13" t="s">
        <v>209</v>
      </c>
      <c r="U4634" s="33">
        <f t="shared" ca="1" si="864"/>
        <v>45744.56914039352</v>
      </c>
      <c r="V4634" s="13" t="str">
        <f t="shared" si="865"/>
        <v>Hyderabad</v>
      </c>
      <c r="W4634" s="13" t="str">
        <f t="shared" si="866"/>
        <v>DOMI</v>
      </c>
      <c r="X4634" s="13">
        <f t="shared" si="867"/>
        <v>12</v>
      </c>
      <c r="Y4634" s="13" t="str">
        <f>IFERROR(VLOOKUP(C4634,ReceivingTeam[],2,FALSE),"HelpDesk")</f>
        <v>HelpDesk</v>
      </c>
      <c r="Z4634" s="67">
        <f t="shared" si="868"/>
        <v>44889.687083333331</v>
      </c>
      <c r="AA4634" s="68">
        <f t="shared" si="869"/>
        <v>44888</v>
      </c>
      <c r="AB4634" s="69" t="b">
        <f t="shared" si="870"/>
        <v>1</v>
      </c>
      <c r="AC4634" s="70">
        <f t="shared" si="871"/>
        <v>0.5</v>
      </c>
      <c r="AD4634" s="67">
        <f t="shared" si="872"/>
        <v>44889.687083333331</v>
      </c>
      <c r="AE4634" s="67">
        <f>VLOOKUP(V4634,'Branch Wise Work Timelines'!C:G,3,FALSE)+AA4634</f>
        <v>44888.416666666664</v>
      </c>
      <c r="AF4634" s="67">
        <f>IF(V4634="Bangalore",VLOOKUP(V4634,'Branch Wise Work Timelines'!C:G,4,FALSE)+AA4634+1,IF(V4634="Mumbai",VLOOKUP(V4634,'Branch Wise Work Timelines'!C:G,4,FALSE)+AA4634+1,VLOOKUP(V4634,'Branch Wise Work Timelines'!C:G,4,FALSE)+AA4634))</f>
        <v>44888.770833333336</v>
      </c>
      <c r="AG4634" s="67">
        <f>WORKDAY.INTL(AA4634,1,11)+VLOOKUP(V4634,'Branch Wise Work Timelines'!C:G,3,FALSE)</f>
        <v>44889.416666666664</v>
      </c>
      <c r="AH4634" s="69" t="str">
        <f t="shared" ca="1" si="873"/>
        <v>Out of TAT</v>
      </c>
      <c r="AI4634" s="69">
        <f t="shared" ca="1" si="874"/>
        <v>20518</v>
      </c>
      <c r="AJ4634" s="69" t="str">
        <f ca="1">IF(AI4634&lt;0,"0-12",IFERROR(VLOOKUP(AI4634,Breakup[],2,FALSE),"&gt;24"))</f>
        <v>&gt;24</v>
      </c>
      <c r="AK4634" s="69" t="str">
        <f>VLOOKUP(V4634,Master!B:D,3,FALSE)</f>
        <v>South</v>
      </c>
      <c r="AL4634" s="69" t="str">
        <f t="shared" si="875"/>
        <v>Hyderabad</v>
      </c>
    </row>
    <row r="4635" spans="1:38">
      <c r="A4635" s="14" t="s">
        <v>9599</v>
      </c>
      <c r="B4635" s="54">
        <v>44701.6478280093</v>
      </c>
      <c r="C4635" s="13" t="s">
        <v>7161</v>
      </c>
      <c r="D4635" s="13">
        <v>1821</v>
      </c>
      <c r="E4635" s="13" t="s">
        <v>9600</v>
      </c>
      <c r="F4635" s="13" t="s">
        <v>24</v>
      </c>
      <c r="G4635" s="14">
        <v>1653046491288</v>
      </c>
      <c r="H4635" s="55">
        <v>0.46064814814814797</v>
      </c>
      <c r="I4635" s="33">
        <v>44884.460648148102</v>
      </c>
      <c r="J4635" s="58">
        <v>44884</v>
      </c>
      <c r="K4635" s="13" t="s">
        <v>313</v>
      </c>
      <c r="L4635" s="13" t="s">
        <v>60</v>
      </c>
      <c r="M4635" s="13" t="s">
        <v>314</v>
      </c>
      <c r="N4635" s="13" t="s">
        <v>215</v>
      </c>
      <c r="O4635" s="33" t="s">
        <v>38</v>
      </c>
      <c r="P4635" s="58" t="s">
        <v>38</v>
      </c>
      <c r="Q4635" s="33" t="s">
        <v>207</v>
      </c>
      <c r="R4635" s="14" t="s">
        <v>38</v>
      </c>
      <c r="S4635" s="13" t="s">
        <v>208</v>
      </c>
      <c r="T4635" s="13" t="s">
        <v>209</v>
      </c>
      <c r="U4635" s="33">
        <f t="shared" ca="1" si="864"/>
        <v>45744.56914039352</v>
      </c>
      <c r="V4635" s="13" t="str">
        <f t="shared" si="865"/>
        <v>Hyderabad</v>
      </c>
      <c r="W4635" s="13" t="str">
        <f t="shared" si="866"/>
        <v>DOMI</v>
      </c>
      <c r="X4635" s="13">
        <f t="shared" si="867"/>
        <v>11</v>
      </c>
      <c r="Y4635" s="13" t="str">
        <f>IFERROR(VLOOKUP(C4635,ReceivingTeam[],2,FALSE),"HelpDesk")</f>
        <v>HelpDesk</v>
      </c>
      <c r="Z4635" s="67">
        <f t="shared" si="868"/>
        <v>44886.606481481431</v>
      </c>
      <c r="AA4635" s="68">
        <f t="shared" si="869"/>
        <v>44884</v>
      </c>
      <c r="AB4635" s="69" t="b">
        <f t="shared" si="870"/>
        <v>1</v>
      </c>
      <c r="AC4635" s="70">
        <f t="shared" si="871"/>
        <v>0.5</v>
      </c>
      <c r="AD4635" s="67">
        <f t="shared" si="872"/>
        <v>44886.606481481431</v>
      </c>
      <c r="AE4635" s="67">
        <f>VLOOKUP(V4635,'Branch Wise Work Timelines'!C:G,3,FALSE)+AA4635</f>
        <v>44884.416666666664</v>
      </c>
      <c r="AF4635" s="67">
        <f>IF(V4635="Bangalore",VLOOKUP(V4635,'Branch Wise Work Timelines'!C:G,4,FALSE)+AA4635+1,IF(V4635="Mumbai",VLOOKUP(V4635,'Branch Wise Work Timelines'!C:G,4,FALSE)+AA4635+1,VLOOKUP(V4635,'Branch Wise Work Timelines'!C:G,4,FALSE)+AA4635))</f>
        <v>44884.770833333336</v>
      </c>
      <c r="AG4635" s="67">
        <f>WORKDAY.INTL(AA4635,1,11)+VLOOKUP(V4635,'Branch Wise Work Timelines'!C:G,3,FALSE)</f>
        <v>44886.416666666664</v>
      </c>
      <c r="AH4635" s="69" t="str">
        <f t="shared" ca="1" si="873"/>
        <v>Out of TAT</v>
      </c>
      <c r="AI4635" s="69">
        <f t="shared" ca="1" si="874"/>
        <v>20592</v>
      </c>
      <c r="AJ4635" s="69" t="str">
        <f ca="1">IF(AI4635&lt;0,"0-12",IFERROR(VLOOKUP(AI4635,Breakup[],2,FALSE),"&gt;24"))</f>
        <v>&gt;24</v>
      </c>
      <c r="AK4635" s="69" t="str">
        <f>VLOOKUP(V4635,Master!B:D,3,FALSE)</f>
        <v>South</v>
      </c>
      <c r="AL4635" s="69" t="str">
        <f t="shared" si="875"/>
        <v>Hyderabad</v>
      </c>
    </row>
    <row r="4636" spans="1:38">
      <c r="A4636" s="14" t="s">
        <v>9601</v>
      </c>
      <c r="B4636" s="54">
        <v>44701.694097071799</v>
      </c>
      <c r="C4636" s="13" t="s">
        <v>421</v>
      </c>
      <c r="D4636" s="13">
        <v>1581</v>
      </c>
      <c r="E4636" s="13" t="s">
        <v>9602</v>
      </c>
      <c r="F4636" s="13" t="s">
        <v>33</v>
      </c>
      <c r="G4636" s="14">
        <v>1653046113053</v>
      </c>
      <c r="H4636" s="55">
        <v>0.29188657407407398</v>
      </c>
      <c r="I4636" s="33">
        <v>44885.291886574101</v>
      </c>
      <c r="J4636" s="58">
        <v>44885</v>
      </c>
      <c r="K4636" s="13" t="s">
        <v>213</v>
      </c>
      <c r="L4636" s="13" t="s">
        <v>30</v>
      </c>
      <c r="M4636" s="13" t="s">
        <v>282</v>
      </c>
      <c r="N4636" s="13" t="s">
        <v>206</v>
      </c>
      <c r="O4636" s="33" t="s">
        <v>38</v>
      </c>
      <c r="P4636" s="58" t="s">
        <v>38</v>
      </c>
      <c r="Q4636" s="33" t="s">
        <v>207</v>
      </c>
      <c r="R4636" s="14" t="s">
        <v>38</v>
      </c>
      <c r="S4636" s="13" t="s">
        <v>216</v>
      </c>
      <c r="T4636" s="13" t="s">
        <v>278</v>
      </c>
      <c r="U4636" s="33">
        <f t="shared" ca="1" si="864"/>
        <v>45744.56914039352</v>
      </c>
      <c r="V4636" s="13" t="str">
        <f t="shared" si="865"/>
        <v>Bangalore</v>
      </c>
      <c r="W4636" s="13" t="str">
        <f t="shared" si="866"/>
        <v>RI</v>
      </c>
      <c r="X4636" s="13">
        <f t="shared" si="867"/>
        <v>7</v>
      </c>
      <c r="Y4636" s="13" t="str">
        <f>IFERROR(VLOOKUP(C4636,ReceivingTeam[],2,FALSE),"HelpDesk")</f>
        <v>HelpDesk</v>
      </c>
      <c r="Z4636" s="67">
        <f t="shared" si="868"/>
        <v>44888.416666666664</v>
      </c>
      <c r="AA4636" s="68">
        <f t="shared" si="869"/>
        <v>44885</v>
      </c>
      <c r="AB4636" s="69" t="b">
        <f t="shared" si="870"/>
        <v>0</v>
      </c>
      <c r="AC4636" s="70">
        <f t="shared" si="871"/>
        <v>3</v>
      </c>
      <c r="AD4636" s="67">
        <f t="shared" si="872"/>
        <v>44888.416666666664</v>
      </c>
      <c r="AE4636" s="67">
        <f>VLOOKUP(V4636,'Branch Wise Work Timelines'!C:G,3,FALSE)+AA4636</f>
        <v>44885.416666666664</v>
      </c>
      <c r="AF4636" s="67">
        <f>IF(V4636="Bangalore",VLOOKUP(V4636,'Branch Wise Work Timelines'!C:G,4,FALSE)+AA4636+1,IF(V4636="Mumbai",VLOOKUP(V4636,'Branch Wise Work Timelines'!C:G,4,FALSE)+AA4636+1,VLOOKUP(V4636,'Branch Wise Work Timelines'!C:G,4,FALSE)+AA4636))</f>
        <v>44886.104166666664</v>
      </c>
      <c r="AG4636" s="67">
        <f>WORKDAY.INTL(AA4636,1,11)+VLOOKUP(V4636,'Branch Wise Work Timelines'!C:G,3,FALSE)</f>
        <v>44886.416666666664</v>
      </c>
      <c r="AH4636" s="69" t="str">
        <f t="shared" ca="1" si="873"/>
        <v>Out of TAT</v>
      </c>
      <c r="AI4636" s="69">
        <f t="shared" ca="1" si="874"/>
        <v>20548</v>
      </c>
      <c r="AJ4636" s="69" t="str">
        <f ca="1">IF(AI4636&lt;0,"0-12",IFERROR(VLOOKUP(AI4636,Breakup[],2,FALSE),"&gt;24"))</f>
        <v>&gt;24</v>
      </c>
      <c r="AK4636" s="69" t="str">
        <f>VLOOKUP(V4636,Master!B:D,3,FALSE)</f>
        <v>South</v>
      </c>
      <c r="AL4636" s="69" t="str">
        <f t="shared" si="875"/>
        <v>Bangalore</v>
      </c>
    </row>
    <row r="4637" spans="1:38">
      <c r="A4637" s="14" t="s">
        <v>9603</v>
      </c>
      <c r="B4637" s="54">
        <v>44701.886031169</v>
      </c>
      <c r="C4637" s="13" t="s">
        <v>9604</v>
      </c>
      <c r="D4637" s="13">
        <v>509</v>
      </c>
      <c r="E4637" s="13" t="s">
        <v>9605</v>
      </c>
      <c r="F4637" s="13" t="s">
        <v>33</v>
      </c>
      <c r="G4637" s="14">
        <v>1653061650415</v>
      </c>
      <c r="H4637" s="55">
        <v>0.611759259259259</v>
      </c>
      <c r="I4637" s="33">
        <v>44883.6117592593</v>
      </c>
      <c r="J4637" s="58">
        <v>44883</v>
      </c>
      <c r="K4637" s="13" t="s">
        <v>213</v>
      </c>
      <c r="L4637" s="13" t="s">
        <v>30</v>
      </c>
      <c r="M4637" s="13" t="s">
        <v>282</v>
      </c>
      <c r="N4637" s="13" t="s">
        <v>206</v>
      </c>
      <c r="O4637" s="33" t="s">
        <v>38</v>
      </c>
      <c r="P4637" s="58" t="s">
        <v>38</v>
      </c>
      <c r="Q4637" s="33" t="s">
        <v>207</v>
      </c>
      <c r="R4637" s="14" t="s">
        <v>38</v>
      </c>
      <c r="S4637" s="13" t="s">
        <v>216</v>
      </c>
      <c r="T4637" s="13" t="s">
        <v>278</v>
      </c>
      <c r="U4637" s="33">
        <f t="shared" ca="1" si="864"/>
        <v>45744.56914039352</v>
      </c>
      <c r="V4637" s="13" t="str">
        <f t="shared" si="865"/>
        <v>Bangalore</v>
      </c>
      <c r="W4637" s="13" t="str">
        <f t="shared" si="866"/>
        <v>RI</v>
      </c>
      <c r="X4637" s="13">
        <f t="shared" si="867"/>
        <v>14</v>
      </c>
      <c r="Y4637" s="13" t="str">
        <f>IFERROR(VLOOKUP(C4637,ReceivingTeam[],2,FALSE),"HelpDesk")</f>
        <v>HelpDesk</v>
      </c>
      <c r="Z4637" s="67">
        <f t="shared" si="868"/>
        <v>44886.9242592593</v>
      </c>
      <c r="AA4637" s="68">
        <f t="shared" si="869"/>
        <v>44883</v>
      </c>
      <c r="AB4637" s="69" t="b">
        <f t="shared" si="870"/>
        <v>1</v>
      </c>
      <c r="AC4637" s="70">
        <f t="shared" si="871"/>
        <v>3</v>
      </c>
      <c r="AD4637" s="67">
        <f t="shared" si="872"/>
        <v>44886.9242592593</v>
      </c>
      <c r="AE4637" s="67">
        <f>VLOOKUP(V4637,'Branch Wise Work Timelines'!C:G,3,FALSE)+AA4637</f>
        <v>44883.416666666664</v>
      </c>
      <c r="AF4637" s="67">
        <f>IF(V4637="Bangalore",VLOOKUP(V4637,'Branch Wise Work Timelines'!C:G,4,FALSE)+AA4637+1,IF(V4637="Mumbai",VLOOKUP(V4637,'Branch Wise Work Timelines'!C:G,4,FALSE)+AA4637+1,VLOOKUP(V4637,'Branch Wise Work Timelines'!C:G,4,FALSE)+AA4637))</f>
        <v>44884.104166666664</v>
      </c>
      <c r="AG4637" s="67">
        <f>WORKDAY.INTL(AA4637,1,11)+VLOOKUP(V4637,'Branch Wise Work Timelines'!C:G,3,FALSE)</f>
        <v>44884.416666666664</v>
      </c>
      <c r="AH4637" s="69" t="str">
        <f t="shared" ca="1" si="873"/>
        <v>Out of TAT</v>
      </c>
      <c r="AI4637" s="69">
        <f t="shared" ca="1" si="874"/>
        <v>20584</v>
      </c>
      <c r="AJ4637" s="69" t="str">
        <f ca="1">IF(AI4637&lt;0,"0-12",IFERROR(VLOOKUP(AI4637,Breakup[],2,FALSE),"&gt;24"))</f>
        <v>&gt;24</v>
      </c>
      <c r="AK4637" s="69" t="str">
        <f>VLOOKUP(V4637,Master!B:D,3,FALSE)</f>
        <v>South</v>
      </c>
      <c r="AL4637" s="69" t="str">
        <f t="shared" si="875"/>
        <v>Bangalore</v>
      </c>
    </row>
    <row r="4638" spans="1:38">
      <c r="A4638" s="14" t="s">
        <v>9606</v>
      </c>
      <c r="B4638" s="54">
        <v>44701.887919062501</v>
      </c>
      <c r="C4638" s="13" t="s">
        <v>9604</v>
      </c>
      <c r="D4638" s="13">
        <v>1616</v>
      </c>
      <c r="E4638" s="13" t="s">
        <v>9607</v>
      </c>
      <c r="F4638" s="13" t="s">
        <v>33</v>
      </c>
      <c r="G4638" s="14">
        <v>1653061650415</v>
      </c>
      <c r="H4638" s="55">
        <v>0.81863425925925903</v>
      </c>
      <c r="I4638" s="33">
        <v>44889.818634259304</v>
      </c>
      <c r="J4638" s="58">
        <v>44889</v>
      </c>
      <c r="K4638" s="13" t="s">
        <v>213</v>
      </c>
      <c r="L4638" s="13" t="s">
        <v>30</v>
      </c>
      <c r="M4638" s="13" t="s">
        <v>282</v>
      </c>
      <c r="N4638" s="13" t="s">
        <v>206</v>
      </c>
      <c r="O4638" s="33" t="s">
        <v>38</v>
      </c>
      <c r="P4638" s="58" t="s">
        <v>38</v>
      </c>
      <c r="Q4638" s="33" t="s">
        <v>207</v>
      </c>
      <c r="R4638" s="14" t="s">
        <v>38</v>
      </c>
      <c r="S4638" s="13" t="s">
        <v>216</v>
      </c>
      <c r="T4638" s="13" t="s">
        <v>278</v>
      </c>
      <c r="U4638" s="33">
        <f t="shared" ca="1" si="864"/>
        <v>45744.56914039352</v>
      </c>
      <c r="V4638" s="13" t="str">
        <f t="shared" si="865"/>
        <v>Bangalore</v>
      </c>
      <c r="W4638" s="13" t="str">
        <f t="shared" si="866"/>
        <v>RI</v>
      </c>
      <c r="X4638" s="13">
        <f t="shared" si="867"/>
        <v>19</v>
      </c>
      <c r="Y4638" s="13" t="str">
        <f>IFERROR(VLOOKUP(C4638,ReceivingTeam[],2,FALSE),"HelpDesk")</f>
        <v>HelpDesk</v>
      </c>
      <c r="Z4638" s="67">
        <f t="shared" si="868"/>
        <v>44893.131134259304</v>
      </c>
      <c r="AA4638" s="68">
        <f t="shared" si="869"/>
        <v>44889</v>
      </c>
      <c r="AB4638" s="69" t="b">
        <f t="shared" si="870"/>
        <v>1</v>
      </c>
      <c r="AC4638" s="70">
        <f t="shared" si="871"/>
        <v>3</v>
      </c>
      <c r="AD4638" s="67">
        <f t="shared" si="872"/>
        <v>44893.131134259304</v>
      </c>
      <c r="AE4638" s="67">
        <f>VLOOKUP(V4638,'Branch Wise Work Timelines'!C:G,3,FALSE)+AA4638</f>
        <v>44889.416666666664</v>
      </c>
      <c r="AF4638" s="67">
        <f>IF(V4638="Bangalore",VLOOKUP(V4638,'Branch Wise Work Timelines'!C:G,4,FALSE)+AA4638+1,IF(V4638="Mumbai",VLOOKUP(V4638,'Branch Wise Work Timelines'!C:G,4,FALSE)+AA4638+1,VLOOKUP(V4638,'Branch Wise Work Timelines'!C:G,4,FALSE)+AA4638))</f>
        <v>44890.104166666664</v>
      </c>
      <c r="AG4638" s="67">
        <f>WORKDAY.INTL(AA4638,1,11)+VLOOKUP(V4638,'Branch Wise Work Timelines'!C:G,3,FALSE)</f>
        <v>44890.416666666664</v>
      </c>
      <c r="AH4638" s="69" t="str">
        <f t="shared" ca="1" si="873"/>
        <v>Out of TAT</v>
      </c>
      <c r="AI4638" s="69">
        <f t="shared" ca="1" si="874"/>
        <v>20435</v>
      </c>
      <c r="AJ4638" s="69" t="str">
        <f ca="1">IF(AI4638&lt;0,"0-12",IFERROR(VLOOKUP(AI4638,Breakup[],2,FALSE),"&gt;24"))</f>
        <v>&gt;24</v>
      </c>
      <c r="AK4638" s="69" t="str">
        <f>VLOOKUP(V4638,Master!B:D,3,FALSE)</f>
        <v>South</v>
      </c>
      <c r="AL4638" s="69" t="str">
        <f t="shared" si="875"/>
        <v>Bangalore</v>
      </c>
    </row>
    <row r="4639" spans="1:38">
      <c r="A4639" s="14" t="s">
        <v>9608</v>
      </c>
      <c r="B4639" s="54">
        <v>44701.708556597201</v>
      </c>
      <c r="C4639" s="13" t="s">
        <v>110</v>
      </c>
      <c r="D4639" s="13">
        <v>1987</v>
      </c>
      <c r="E4639" s="13" t="s">
        <v>9609</v>
      </c>
      <c r="F4639" s="13" t="s">
        <v>33</v>
      </c>
      <c r="G4639" s="14">
        <v>1653058722519</v>
      </c>
      <c r="H4639" s="55">
        <v>0.82296296296296301</v>
      </c>
      <c r="I4639" s="33">
        <v>44885.822962963</v>
      </c>
      <c r="J4639" s="58">
        <v>44885</v>
      </c>
      <c r="K4639" s="13" t="s">
        <v>263</v>
      </c>
      <c r="L4639" s="13" t="s">
        <v>69</v>
      </c>
      <c r="M4639" s="13" t="s">
        <v>101</v>
      </c>
      <c r="N4639" s="13" t="s">
        <v>215</v>
      </c>
      <c r="O4639" s="33" t="s">
        <v>38</v>
      </c>
      <c r="P4639" s="58" t="s">
        <v>38</v>
      </c>
      <c r="Q4639" s="33" t="s">
        <v>207</v>
      </c>
      <c r="R4639" s="14" t="s">
        <v>38</v>
      </c>
      <c r="S4639" s="13" t="s">
        <v>208</v>
      </c>
      <c r="T4639" s="13" t="s">
        <v>209</v>
      </c>
      <c r="U4639" s="33">
        <f t="shared" ca="1" si="864"/>
        <v>45744.56914039352</v>
      </c>
      <c r="V4639" s="13" t="str">
        <f t="shared" si="865"/>
        <v>Mumbai</v>
      </c>
      <c r="W4639" s="13" t="str">
        <f t="shared" si="866"/>
        <v>RI</v>
      </c>
      <c r="X4639" s="13">
        <f t="shared" si="867"/>
        <v>19</v>
      </c>
      <c r="Y4639" s="13" t="str">
        <f>IFERROR(VLOOKUP(C4639,ReceivingTeam[],2,FALSE),"HelpDesk")</f>
        <v>Branch office</v>
      </c>
      <c r="Z4639" s="67">
        <f t="shared" si="868"/>
        <v>44885.916666666664</v>
      </c>
      <c r="AA4639" s="68">
        <f t="shared" si="869"/>
        <v>44885</v>
      </c>
      <c r="AB4639" s="69" t="b">
        <f t="shared" si="870"/>
        <v>0</v>
      </c>
      <c r="AC4639" s="70">
        <f t="shared" si="871"/>
        <v>0.5</v>
      </c>
      <c r="AD4639" s="67">
        <f t="shared" si="872"/>
        <v>44885.916666666664</v>
      </c>
      <c r="AE4639" s="67">
        <f>VLOOKUP(V4639,'Branch Wise Work Timelines'!C:G,3,FALSE)+AA4639</f>
        <v>44885.416666666664</v>
      </c>
      <c r="AF4639" s="67">
        <f>IF(V4639="Bangalore",VLOOKUP(V4639,'Branch Wise Work Timelines'!C:G,4,FALSE)+AA4639+1,IF(V4639="Mumbai",VLOOKUP(V4639,'Branch Wise Work Timelines'!C:G,4,FALSE)+AA4639+1,VLOOKUP(V4639,'Branch Wise Work Timelines'!C:G,4,FALSE)+AA4639))</f>
        <v>44886.25</v>
      </c>
      <c r="AG4639" s="67">
        <f>WORKDAY.INTL(AA4639,1,11)+VLOOKUP(V4639,'Branch Wise Work Timelines'!C:G,3,FALSE)</f>
        <v>44886.416666666664</v>
      </c>
      <c r="AH4639" s="69" t="str">
        <f t="shared" ca="1" si="873"/>
        <v>Out of TAT</v>
      </c>
      <c r="AI4639" s="69">
        <f t="shared" ca="1" si="874"/>
        <v>20608</v>
      </c>
      <c r="AJ4639" s="69" t="str">
        <f ca="1">IF(AI4639&lt;0,"0-12",IFERROR(VLOOKUP(AI4639,Breakup[],2,FALSE),"&gt;24"))</f>
        <v>&gt;24</v>
      </c>
      <c r="AK4639" s="69" t="str">
        <f>VLOOKUP(V4639,Master!B:D,3,FALSE)</f>
        <v>East</v>
      </c>
      <c r="AL4639" s="69" t="str">
        <f t="shared" si="875"/>
        <v>Mumbai</v>
      </c>
    </row>
    <row r="4640" spans="1:38">
      <c r="A4640" s="14" t="s">
        <v>9610</v>
      </c>
      <c r="B4640" s="54">
        <v>44701.751270173598</v>
      </c>
      <c r="C4640" s="13" t="s">
        <v>132</v>
      </c>
      <c r="D4640" s="13">
        <v>1582</v>
      </c>
      <c r="E4640" s="13" t="s">
        <v>9611</v>
      </c>
      <c r="F4640" s="13" t="s">
        <v>33</v>
      </c>
      <c r="G4640" s="14">
        <v>1653050198995</v>
      </c>
      <c r="H4640" s="55">
        <v>5.0150462962963001E-2</v>
      </c>
      <c r="I4640" s="33">
        <v>44885.050150463001</v>
      </c>
      <c r="J4640" s="58">
        <v>44885</v>
      </c>
      <c r="K4640" s="13" t="s">
        <v>257</v>
      </c>
      <c r="L4640" s="13" t="s">
        <v>72</v>
      </c>
      <c r="M4640" s="13" t="s">
        <v>286</v>
      </c>
      <c r="N4640" s="13" t="s">
        <v>206</v>
      </c>
      <c r="O4640" s="33" t="s">
        <v>38</v>
      </c>
      <c r="P4640" s="58" t="s">
        <v>38</v>
      </c>
      <c r="Q4640" s="33" t="s">
        <v>207</v>
      </c>
      <c r="R4640" s="14" t="s">
        <v>38</v>
      </c>
      <c r="S4640" s="13" t="s">
        <v>216</v>
      </c>
      <c r="T4640" s="13" t="s">
        <v>217</v>
      </c>
      <c r="U4640" s="33">
        <f t="shared" ca="1" si="864"/>
        <v>45744.56914039352</v>
      </c>
      <c r="V4640" s="13" t="str">
        <f t="shared" si="865"/>
        <v>Pune</v>
      </c>
      <c r="W4640" s="13" t="str">
        <f t="shared" si="866"/>
        <v>RI</v>
      </c>
      <c r="X4640" s="13">
        <f t="shared" si="867"/>
        <v>1</v>
      </c>
      <c r="Y4640" s="13" t="str">
        <f>IFERROR(VLOOKUP(C4640,ReceivingTeam[],2,FALSE),"HelpDesk")</f>
        <v>Branch office</v>
      </c>
      <c r="Z4640" s="67">
        <f t="shared" si="868"/>
        <v>44885.895833333336</v>
      </c>
      <c r="AA4640" s="68">
        <f t="shared" si="869"/>
        <v>44885</v>
      </c>
      <c r="AB4640" s="69" t="b">
        <f t="shared" si="870"/>
        <v>0</v>
      </c>
      <c r="AC4640" s="70">
        <f t="shared" si="871"/>
        <v>0.5</v>
      </c>
      <c r="AD4640" s="67">
        <f t="shared" si="872"/>
        <v>44885.895833333336</v>
      </c>
      <c r="AE4640" s="67">
        <f>VLOOKUP(V4640,'Branch Wise Work Timelines'!C:G,3,FALSE)+AA4640</f>
        <v>44885.395833333336</v>
      </c>
      <c r="AF4640" s="67">
        <f>IF(V4640="Bangalore",VLOOKUP(V4640,'Branch Wise Work Timelines'!C:G,4,FALSE)+AA4640+1,IF(V4640="Mumbai",VLOOKUP(V4640,'Branch Wise Work Timelines'!C:G,4,FALSE)+AA4640+1,VLOOKUP(V4640,'Branch Wise Work Timelines'!C:G,4,FALSE)+AA4640))</f>
        <v>44885.770833333336</v>
      </c>
      <c r="AG4640" s="67">
        <f>WORKDAY.INTL(AA4640,1,11)+VLOOKUP(V4640,'Branch Wise Work Timelines'!C:G,3,FALSE)</f>
        <v>44886.395833333336</v>
      </c>
      <c r="AH4640" s="69" t="str">
        <f t="shared" ca="1" si="873"/>
        <v>Out of TAT</v>
      </c>
      <c r="AI4640" s="69">
        <f t="shared" ca="1" si="874"/>
        <v>20609</v>
      </c>
      <c r="AJ4640" s="69" t="str">
        <f ca="1">IF(AI4640&lt;0,"0-12",IFERROR(VLOOKUP(AI4640,Breakup[],2,FALSE),"&gt;24"))</f>
        <v>&gt;24</v>
      </c>
      <c r="AK4640" s="69" t="str">
        <f>VLOOKUP(V4640,Master!B:D,3,FALSE)</f>
        <v>West</v>
      </c>
      <c r="AL4640" s="69" t="str">
        <f t="shared" si="875"/>
        <v>Pune</v>
      </c>
    </row>
    <row r="4641" spans="1:38">
      <c r="A4641" s="14" t="s">
        <v>9612</v>
      </c>
      <c r="B4641" s="54">
        <v>44701.7686476042</v>
      </c>
      <c r="C4641" s="13" t="s">
        <v>78</v>
      </c>
      <c r="D4641" s="13">
        <v>1275</v>
      </c>
      <c r="E4641" s="13" t="s">
        <v>9613</v>
      </c>
      <c r="F4641" s="13" t="s">
        <v>33</v>
      </c>
      <c r="G4641" s="14">
        <v>1653053476399</v>
      </c>
      <c r="H4641" s="55">
        <v>0.76053240740740702</v>
      </c>
      <c r="I4641" s="33">
        <v>44888.760532407403</v>
      </c>
      <c r="J4641" s="58">
        <v>44888</v>
      </c>
      <c r="K4641" s="13" t="s">
        <v>213</v>
      </c>
      <c r="L4641" s="13" t="s">
        <v>30</v>
      </c>
      <c r="M4641" s="13" t="s">
        <v>282</v>
      </c>
      <c r="N4641" s="13" t="s">
        <v>215</v>
      </c>
      <c r="O4641" s="33" t="s">
        <v>38</v>
      </c>
      <c r="P4641" s="58" t="s">
        <v>38</v>
      </c>
      <c r="Q4641" s="33" t="s">
        <v>207</v>
      </c>
      <c r="R4641" s="14" t="s">
        <v>38</v>
      </c>
      <c r="S4641" s="13" t="s">
        <v>216</v>
      </c>
      <c r="T4641" s="13" t="s">
        <v>278</v>
      </c>
      <c r="U4641" s="33">
        <f t="shared" ca="1" si="864"/>
        <v>45744.56914039352</v>
      </c>
      <c r="V4641" s="13" t="str">
        <f t="shared" si="865"/>
        <v>Bangalore</v>
      </c>
      <c r="W4641" s="13" t="str">
        <f t="shared" si="866"/>
        <v>RI</v>
      </c>
      <c r="X4641" s="13">
        <f t="shared" si="867"/>
        <v>18</v>
      </c>
      <c r="Y4641" s="13" t="str">
        <f>IFERROR(VLOOKUP(C4641,ReceivingTeam[],2,FALSE),"HelpDesk")</f>
        <v>Branch office</v>
      </c>
      <c r="Z4641" s="67">
        <f t="shared" si="868"/>
        <v>44892.073032407403</v>
      </c>
      <c r="AA4641" s="68">
        <f t="shared" si="869"/>
        <v>44888</v>
      </c>
      <c r="AB4641" s="69" t="b">
        <f t="shared" si="870"/>
        <v>1</v>
      </c>
      <c r="AC4641" s="70">
        <f t="shared" si="871"/>
        <v>3</v>
      </c>
      <c r="AD4641" s="67">
        <f t="shared" si="872"/>
        <v>44892.073032407403</v>
      </c>
      <c r="AE4641" s="67">
        <f>VLOOKUP(V4641,'Branch Wise Work Timelines'!C:G,3,FALSE)+AA4641</f>
        <v>44888.416666666664</v>
      </c>
      <c r="AF4641" s="67">
        <f>IF(V4641="Bangalore",VLOOKUP(V4641,'Branch Wise Work Timelines'!C:G,4,FALSE)+AA4641+1,IF(V4641="Mumbai",VLOOKUP(V4641,'Branch Wise Work Timelines'!C:G,4,FALSE)+AA4641+1,VLOOKUP(V4641,'Branch Wise Work Timelines'!C:G,4,FALSE)+AA4641))</f>
        <v>44889.104166666664</v>
      </c>
      <c r="AG4641" s="67">
        <f>WORKDAY.INTL(AA4641,1,11)+VLOOKUP(V4641,'Branch Wise Work Timelines'!C:G,3,FALSE)</f>
        <v>44889.416666666664</v>
      </c>
      <c r="AH4641" s="69" t="str">
        <f t="shared" ca="1" si="873"/>
        <v>Out of TAT</v>
      </c>
      <c r="AI4641" s="69">
        <f t="shared" ca="1" si="874"/>
        <v>20460</v>
      </c>
      <c r="AJ4641" s="69" t="str">
        <f ca="1">IF(AI4641&lt;0,"0-12",IFERROR(VLOOKUP(AI4641,Breakup[],2,FALSE),"&gt;24"))</f>
        <v>&gt;24</v>
      </c>
      <c r="AK4641" s="69" t="str">
        <f>VLOOKUP(V4641,Master!B:D,3,FALSE)</f>
        <v>South</v>
      </c>
      <c r="AL4641" s="69" t="str">
        <f t="shared" si="875"/>
        <v>Bangalore</v>
      </c>
    </row>
    <row r="4642" spans="1:38">
      <c r="A4642" s="14" t="s">
        <v>9614</v>
      </c>
      <c r="B4642" s="54">
        <v>44701.7736304051</v>
      </c>
      <c r="C4642" s="13" t="s">
        <v>78</v>
      </c>
      <c r="D4642" s="13">
        <v>961</v>
      </c>
      <c r="E4642" s="13" t="s">
        <v>9615</v>
      </c>
      <c r="F4642" s="13" t="s">
        <v>33</v>
      </c>
      <c r="G4642" s="14">
        <v>1653053476399</v>
      </c>
      <c r="H4642" s="55">
        <v>0.93809027777777798</v>
      </c>
      <c r="I4642" s="33">
        <v>44887.938090277799</v>
      </c>
      <c r="J4642" s="58">
        <v>44887</v>
      </c>
      <c r="K4642" s="13" t="s">
        <v>213</v>
      </c>
      <c r="L4642" s="13" t="s">
        <v>30</v>
      </c>
      <c r="M4642" s="13" t="s">
        <v>282</v>
      </c>
      <c r="N4642" s="13" t="s">
        <v>215</v>
      </c>
      <c r="O4642" s="33" t="s">
        <v>38</v>
      </c>
      <c r="P4642" s="58" t="s">
        <v>38</v>
      </c>
      <c r="Q4642" s="33" t="s">
        <v>207</v>
      </c>
      <c r="R4642" s="14" t="s">
        <v>38</v>
      </c>
      <c r="S4642" s="13" t="s">
        <v>216</v>
      </c>
      <c r="T4642" s="13" t="s">
        <v>278</v>
      </c>
      <c r="U4642" s="33">
        <f t="shared" ca="1" si="864"/>
        <v>45744.56914039352</v>
      </c>
      <c r="V4642" s="13" t="str">
        <f t="shared" si="865"/>
        <v>Bangalore</v>
      </c>
      <c r="W4642" s="13" t="str">
        <f t="shared" si="866"/>
        <v>RI</v>
      </c>
      <c r="X4642" s="13">
        <f t="shared" si="867"/>
        <v>22</v>
      </c>
      <c r="Y4642" s="13" t="str">
        <f>IFERROR(VLOOKUP(C4642,ReceivingTeam[],2,FALSE),"HelpDesk")</f>
        <v>Branch office</v>
      </c>
      <c r="Z4642" s="67">
        <f t="shared" si="868"/>
        <v>44891.250590277799</v>
      </c>
      <c r="AA4642" s="68">
        <f t="shared" si="869"/>
        <v>44887</v>
      </c>
      <c r="AB4642" s="69" t="b">
        <f t="shared" si="870"/>
        <v>1</v>
      </c>
      <c r="AC4642" s="70">
        <f t="shared" si="871"/>
        <v>3</v>
      </c>
      <c r="AD4642" s="67">
        <f t="shared" si="872"/>
        <v>44891.250590277799</v>
      </c>
      <c r="AE4642" s="67">
        <f>VLOOKUP(V4642,'Branch Wise Work Timelines'!C:G,3,FALSE)+AA4642</f>
        <v>44887.416666666664</v>
      </c>
      <c r="AF4642" s="67">
        <f>IF(V4642="Bangalore",VLOOKUP(V4642,'Branch Wise Work Timelines'!C:G,4,FALSE)+AA4642+1,IF(V4642="Mumbai",VLOOKUP(V4642,'Branch Wise Work Timelines'!C:G,4,FALSE)+AA4642+1,VLOOKUP(V4642,'Branch Wise Work Timelines'!C:G,4,FALSE)+AA4642))</f>
        <v>44888.104166666664</v>
      </c>
      <c r="AG4642" s="67">
        <f>WORKDAY.INTL(AA4642,1,11)+VLOOKUP(V4642,'Branch Wise Work Timelines'!C:G,3,FALSE)</f>
        <v>44888.416666666664</v>
      </c>
      <c r="AH4642" s="69" t="str">
        <f t="shared" ca="1" si="873"/>
        <v>Out of TAT</v>
      </c>
      <c r="AI4642" s="69">
        <f t="shared" ca="1" si="874"/>
        <v>20480</v>
      </c>
      <c r="AJ4642" s="69" t="str">
        <f ca="1">IF(AI4642&lt;0,"0-12",IFERROR(VLOOKUP(AI4642,Breakup[],2,FALSE),"&gt;24"))</f>
        <v>&gt;24</v>
      </c>
      <c r="AK4642" s="69" t="str">
        <f>VLOOKUP(V4642,Master!B:D,3,FALSE)</f>
        <v>South</v>
      </c>
      <c r="AL4642" s="69" t="str">
        <f t="shared" si="875"/>
        <v>Bangalore</v>
      </c>
    </row>
    <row r="4643" spans="1:38">
      <c r="A4643" s="14" t="s">
        <v>9616</v>
      </c>
      <c r="B4643" s="54">
        <v>44701.747138807899</v>
      </c>
      <c r="C4643" s="13" t="s">
        <v>286</v>
      </c>
      <c r="D4643" s="13">
        <v>1461</v>
      </c>
      <c r="E4643" s="13" t="s">
        <v>9617</v>
      </c>
      <c r="F4643" s="13" t="s">
        <v>33</v>
      </c>
      <c r="G4643" s="14">
        <v>1653050488283</v>
      </c>
      <c r="H4643" s="55">
        <v>2.2083333333333299E-2</v>
      </c>
      <c r="I4643" s="33">
        <v>44884.022083333301</v>
      </c>
      <c r="J4643" s="58">
        <v>44884</v>
      </c>
      <c r="K4643" s="13" t="s">
        <v>257</v>
      </c>
      <c r="L4643" s="13" t="s">
        <v>72</v>
      </c>
      <c r="M4643" s="13" t="s">
        <v>286</v>
      </c>
      <c r="N4643" s="13" t="s">
        <v>206</v>
      </c>
      <c r="O4643" s="33" t="s">
        <v>38</v>
      </c>
      <c r="P4643" s="58" t="s">
        <v>38</v>
      </c>
      <c r="Q4643" s="33" t="s">
        <v>207</v>
      </c>
      <c r="R4643" s="14" t="s">
        <v>38</v>
      </c>
      <c r="S4643" s="13" t="s">
        <v>216</v>
      </c>
      <c r="T4643" s="13" t="s">
        <v>217</v>
      </c>
      <c r="U4643" s="33">
        <f t="shared" ca="1" si="864"/>
        <v>45744.56914039352</v>
      </c>
      <c r="V4643" s="13" t="str">
        <f t="shared" si="865"/>
        <v>Pune</v>
      </c>
      <c r="W4643" s="13" t="str">
        <f t="shared" si="866"/>
        <v>RI</v>
      </c>
      <c r="X4643" s="13">
        <f t="shared" si="867"/>
        <v>0</v>
      </c>
      <c r="Y4643" s="13" t="str">
        <f>IFERROR(VLOOKUP(C4643,ReceivingTeam[],2,FALSE),"HelpDesk")</f>
        <v>HelpDesk</v>
      </c>
      <c r="Z4643" s="67">
        <f t="shared" si="868"/>
        <v>44886.520833333336</v>
      </c>
      <c r="AA4643" s="68">
        <f t="shared" si="869"/>
        <v>44884</v>
      </c>
      <c r="AB4643" s="69" t="b">
        <f t="shared" si="870"/>
        <v>1</v>
      </c>
      <c r="AC4643" s="70">
        <f t="shared" si="871"/>
        <v>0.5</v>
      </c>
      <c r="AD4643" s="67">
        <f t="shared" si="872"/>
        <v>44886.520833333336</v>
      </c>
      <c r="AE4643" s="67">
        <f>VLOOKUP(V4643,'Branch Wise Work Timelines'!C:G,3,FALSE)+AA4643</f>
        <v>44884.395833333336</v>
      </c>
      <c r="AF4643" s="67">
        <f>IF(V4643="Bangalore",VLOOKUP(V4643,'Branch Wise Work Timelines'!C:G,4,FALSE)+AA4643+1,IF(V4643="Mumbai",VLOOKUP(V4643,'Branch Wise Work Timelines'!C:G,4,FALSE)+AA4643+1,VLOOKUP(V4643,'Branch Wise Work Timelines'!C:G,4,FALSE)+AA4643))</f>
        <v>44884.770833333336</v>
      </c>
      <c r="AG4643" s="67">
        <f>WORKDAY.INTL(AA4643,1,11)+VLOOKUP(V4643,'Branch Wise Work Timelines'!C:G,3,FALSE)</f>
        <v>44886.395833333336</v>
      </c>
      <c r="AH4643" s="69" t="str">
        <f t="shared" ca="1" si="873"/>
        <v>Out of TAT</v>
      </c>
      <c r="AI4643" s="69">
        <f t="shared" ca="1" si="874"/>
        <v>20594</v>
      </c>
      <c r="AJ4643" s="69" t="str">
        <f ca="1">IF(AI4643&lt;0,"0-12",IFERROR(VLOOKUP(AI4643,Breakup[],2,FALSE),"&gt;24"))</f>
        <v>&gt;24</v>
      </c>
      <c r="AK4643" s="69" t="str">
        <f>VLOOKUP(V4643,Master!B:D,3,FALSE)</f>
        <v>West</v>
      </c>
      <c r="AL4643" s="69" t="str">
        <f t="shared" si="875"/>
        <v>Pune</v>
      </c>
    </row>
    <row r="4644" spans="1:38">
      <c r="A4644" s="14" t="s">
        <v>9618</v>
      </c>
      <c r="B4644" s="54">
        <v>44701.707656631901</v>
      </c>
      <c r="C4644" s="13" t="s">
        <v>211</v>
      </c>
      <c r="D4644" s="13">
        <v>738</v>
      </c>
      <c r="E4644" s="13" t="s">
        <v>9619</v>
      </c>
      <c r="F4644" s="13" t="s">
        <v>15</v>
      </c>
      <c r="G4644" s="14">
        <v>1653050878117</v>
      </c>
      <c r="H4644" s="55">
        <v>0.108935185185185</v>
      </c>
      <c r="I4644" s="33">
        <v>44890.108935185199</v>
      </c>
      <c r="J4644" s="58">
        <v>44890</v>
      </c>
      <c r="K4644" s="13" t="s">
        <v>213</v>
      </c>
      <c r="L4644" s="13" t="s">
        <v>30</v>
      </c>
      <c r="M4644" s="13" t="s">
        <v>75</v>
      </c>
      <c r="N4644" s="13" t="s">
        <v>206</v>
      </c>
      <c r="O4644" s="33" t="s">
        <v>38</v>
      </c>
      <c r="P4644" s="58" t="s">
        <v>38</v>
      </c>
      <c r="Q4644" s="33" t="s">
        <v>207</v>
      </c>
      <c r="R4644" s="14" t="s">
        <v>38</v>
      </c>
      <c r="S4644" s="13" t="s">
        <v>208</v>
      </c>
      <c r="T4644" s="13" t="s">
        <v>209</v>
      </c>
      <c r="U4644" s="33">
        <f t="shared" ca="1" si="864"/>
        <v>45744.56914039352</v>
      </c>
      <c r="V4644" s="13" t="str">
        <f t="shared" si="865"/>
        <v>Bangalore</v>
      </c>
      <c r="W4644" s="13" t="str">
        <f t="shared" si="866"/>
        <v>CLS</v>
      </c>
      <c r="X4644" s="13">
        <f t="shared" si="867"/>
        <v>2</v>
      </c>
      <c r="Y4644" s="13" t="str">
        <f>IFERROR(VLOOKUP(C4644,ReceivingTeam[],2,FALSE),"HelpDesk")</f>
        <v>HelpDesk</v>
      </c>
      <c r="Z4644" s="67">
        <f t="shared" si="868"/>
        <v>44890.916666666664</v>
      </c>
      <c r="AA4644" s="68">
        <f t="shared" si="869"/>
        <v>44890</v>
      </c>
      <c r="AB4644" s="69" t="b">
        <f t="shared" si="870"/>
        <v>1</v>
      </c>
      <c r="AC4644" s="70">
        <f t="shared" si="871"/>
        <v>0.5</v>
      </c>
      <c r="AD4644" s="67">
        <f t="shared" si="872"/>
        <v>44890.916666666664</v>
      </c>
      <c r="AE4644" s="67">
        <f>VLOOKUP(V4644,'Branch Wise Work Timelines'!C:G,3,FALSE)+AA4644</f>
        <v>44890.416666666664</v>
      </c>
      <c r="AF4644" s="67">
        <f>IF(V4644="Bangalore",VLOOKUP(V4644,'Branch Wise Work Timelines'!C:G,4,FALSE)+AA4644+1,IF(V4644="Mumbai",VLOOKUP(V4644,'Branch Wise Work Timelines'!C:G,4,FALSE)+AA4644+1,VLOOKUP(V4644,'Branch Wise Work Timelines'!C:G,4,FALSE)+AA4644))</f>
        <v>44891.104166666664</v>
      </c>
      <c r="AG4644" s="67">
        <f>WORKDAY.INTL(AA4644,1,11)+VLOOKUP(V4644,'Branch Wise Work Timelines'!C:G,3,FALSE)</f>
        <v>44891.416666666664</v>
      </c>
      <c r="AH4644" s="69" t="str">
        <f t="shared" ca="1" si="873"/>
        <v>Out of TAT</v>
      </c>
      <c r="AI4644" s="69">
        <f t="shared" ca="1" si="874"/>
        <v>20488</v>
      </c>
      <c r="AJ4644" s="69" t="str">
        <f ca="1">IF(AI4644&lt;0,"0-12",IFERROR(VLOOKUP(AI4644,Breakup[],2,FALSE),"&gt;24"))</f>
        <v>&gt;24</v>
      </c>
      <c r="AK4644" s="69" t="str">
        <f>VLOOKUP(V4644,Master!B:D,3,FALSE)</f>
        <v>South</v>
      </c>
      <c r="AL4644" s="69" t="str">
        <f t="shared" si="875"/>
        <v>Bangalore-CLS</v>
      </c>
    </row>
    <row r="4645" spans="1:38">
      <c r="A4645" s="14" t="s">
        <v>9620</v>
      </c>
      <c r="B4645" s="54">
        <v>44701.896981712998</v>
      </c>
      <c r="C4645" s="13" t="s">
        <v>1335</v>
      </c>
      <c r="D4645" s="13">
        <v>1375</v>
      </c>
      <c r="E4645" s="13" t="s">
        <v>9621</v>
      </c>
      <c r="F4645" s="13" t="s">
        <v>33</v>
      </c>
      <c r="G4645" s="14">
        <v>1653064224878</v>
      </c>
      <c r="H4645" s="55">
        <v>0.38849537037037002</v>
      </c>
      <c r="I4645" s="33">
        <v>44883.388495370396</v>
      </c>
      <c r="J4645" s="58">
        <v>44883</v>
      </c>
      <c r="K4645" s="13" t="s">
        <v>213</v>
      </c>
      <c r="L4645" s="13" t="s">
        <v>30</v>
      </c>
      <c r="M4645" s="13" t="s">
        <v>147</v>
      </c>
      <c r="N4645" s="13" t="s">
        <v>206</v>
      </c>
      <c r="O4645" s="33" t="s">
        <v>38</v>
      </c>
      <c r="P4645" s="58" t="s">
        <v>38</v>
      </c>
      <c r="Q4645" s="33" t="s">
        <v>207</v>
      </c>
      <c r="R4645" s="14" t="s">
        <v>38</v>
      </c>
      <c r="S4645" s="13" t="s">
        <v>208</v>
      </c>
      <c r="T4645" s="13" t="s">
        <v>209</v>
      </c>
      <c r="U4645" s="33">
        <f t="shared" ca="1" si="864"/>
        <v>45744.56914039352</v>
      </c>
      <c r="V4645" s="13" t="str">
        <f t="shared" si="865"/>
        <v>Bangalore</v>
      </c>
      <c r="W4645" s="13" t="str">
        <f t="shared" si="866"/>
        <v>RI</v>
      </c>
      <c r="X4645" s="13">
        <f t="shared" si="867"/>
        <v>9</v>
      </c>
      <c r="Y4645" s="13" t="str">
        <f>IFERROR(VLOOKUP(C4645,ReceivingTeam[],2,FALSE),"HelpDesk")</f>
        <v>HelpDesk</v>
      </c>
      <c r="Z4645" s="67">
        <f t="shared" si="868"/>
        <v>44883.916666666664</v>
      </c>
      <c r="AA4645" s="68">
        <f t="shared" si="869"/>
        <v>44883</v>
      </c>
      <c r="AB4645" s="69" t="b">
        <f t="shared" si="870"/>
        <v>1</v>
      </c>
      <c r="AC4645" s="70">
        <f t="shared" si="871"/>
        <v>0.5</v>
      </c>
      <c r="AD4645" s="67">
        <f t="shared" si="872"/>
        <v>44883.916666666664</v>
      </c>
      <c r="AE4645" s="67">
        <f>VLOOKUP(V4645,'Branch Wise Work Timelines'!C:G,3,FALSE)+AA4645</f>
        <v>44883.416666666664</v>
      </c>
      <c r="AF4645" s="67">
        <f>IF(V4645="Bangalore",VLOOKUP(V4645,'Branch Wise Work Timelines'!C:G,4,FALSE)+AA4645+1,IF(V4645="Mumbai",VLOOKUP(V4645,'Branch Wise Work Timelines'!C:G,4,FALSE)+AA4645+1,VLOOKUP(V4645,'Branch Wise Work Timelines'!C:G,4,FALSE)+AA4645))</f>
        <v>44884.104166666664</v>
      </c>
      <c r="AG4645" s="67">
        <f>WORKDAY.INTL(AA4645,1,11)+VLOOKUP(V4645,'Branch Wise Work Timelines'!C:G,3,FALSE)</f>
        <v>44884.416666666664</v>
      </c>
      <c r="AH4645" s="69" t="str">
        <f t="shared" ca="1" si="873"/>
        <v>Out of TAT</v>
      </c>
      <c r="AI4645" s="69">
        <f t="shared" ca="1" si="874"/>
        <v>20656</v>
      </c>
      <c r="AJ4645" s="69" t="str">
        <f ca="1">IF(AI4645&lt;0,"0-12",IFERROR(VLOOKUP(AI4645,Breakup[],2,FALSE),"&gt;24"))</f>
        <v>&gt;24</v>
      </c>
      <c r="AK4645" s="69" t="str">
        <f>VLOOKUP(V4645,Master!B:D,3,FALSE)</f>
        <v>South</v>
      </c>
      <c r="AL4645" s="69" t="str">
        <f t="shared" si="875"/>
        <v>Bangalore</v>
      </c>
    </row>
    <row r="4646" spans="1:38">
      <c r="A4646" s="14" t="s">
        <v>9622</v>
      </c>
      <c r="B4646" s="54">
        <v>44701.786738344897</v>
      </c>
      <c r="C4646" s="13" t="s">
        <v>113</v>
      </c>
      <c r="D4646" s="13">
        <v>1953</v>
      </c>
      <c r="E4646" s="13" t="s">
        <v>9623</v>
      </c>
      <c r="F4646" s="13" t="s">
        <v>33</v>
      </c>
      <c r="G4646" s="14">
        <v>1653053649172</v>
      </c>
      <c r="H4646" s="55">
        <v>0.22120370370370401</v>
      </c>
      <c r="I4646" s="33">
        <v>44889.221203703702</v>
      </c>
      <c r="J4646" s="58">
        <v>44889</v>
      </c>
      <c r="K4646" s="13" t="s">
        <v>263</v>
      </c>
      <c r="L4646" s="13" t="s">
        <v>69</v>
      </c>
      <c r="M4646" s="13" t="s">
        <v>101</v>
      </c>
      <c r="N4646" s="13" t="s">
        <v>206</v>
      </c>
      <c r="O4646" s="33" t="s">
        <v>38</v>
      </c>
      <c r="P4646" s="58" t="s">
        <v>38</v>
      </c>
      <c r="Q4646" s="33" t="s">
        <v>207</v>
      </c>
      <c r="R4646" s="14" t="s">
        <v>38</v>
      </c>
      <c r="S4646" s="13" t="s">
        <v>208</v>
      </c>
      <c r="T4646" s="13" t="s">
        <v>209</v>
      </c>
      <c r="U4646" s="33">
        <f t="shared" ca="1" si="864"/>
        <v>45744.56914039352</v>
      </c>
      <c r="V4646" s="13" t="str">
        <f t="shared" si="865"/>
        <v>Mumbai</v>
      </c>
      <c r="W4646" s="13" t="str">
        <f t="shared" si="866"/>
        <v>RI</v>
      </c>
      <c r="X4646" s="13">
        <f t="shared" si="867"/>
        <v>5</v>
      </c>
      <c r="Y4646" s="13" t="str">
        <f>IFERROR(VLOOKUP(C4646,ReceivingTeam[],2,FALSE),"HelpDesk")</f>
        <v>Branch office</v>
      </c>
      <c r="Z4646" s="67">
        <f t="shared" si="868"/>
        <v>44889.916666666664</v>
      </c>
      <c r="AA4646" s="68">
        <f t="shared" si="869"/>
        <v>44889</v>
      </c>
      <c r="AB4646" s="69" t="b">
        <f t="shared" si="870"/>
        <v>1</v>
      </c>
      <c r="AC4646" s="70">
        <f t="shared" si="871"/>
        <v>0.5</v>
      </c>
      <c r="AD4646" s="67">
        <f t="shared" si="872"/>
        <v>44889.916666666664</v>
      </c>
      <c r="AE4646" s="67">
        <f>VLOOKUP(V4646,'Branch Wise Work Timelines'!C:G,3,FALSE)+AA4646</f>
        <v>44889.416666666664</v>
      </c>
      <c r="AF4646" s="67">
        <f>IF(V4646="Bangalore",VLOOKUP(V4646,'Branch Wise Work Timelines'!C:G,4,FALSE)+AA4646+1,IF(V4646="Mumbai",VLOOKUP(V4646,'Branch Wise Work Timelines'!C:G,4,FALSE)+AA4646+1,VLOOKUP(V4646,'Branch Wise Work Timelines'!C:G,4,FALSE)+AA4646))</f>
        <v>44890.25</v>
      </c>
      <c r="AG4646" s="67">
        <f>WORKDAY.INTL(AA4646,1,11)+VLOOKUP(V4646,'Branch Wise Work Timelines'!C:G,3,FALSE)</f>
        <v>44890.416666666664</v>
      </c>
      <c r="AH4646" s="69" t="str">
        <f t="shared" ca="1" si="873"/>
        <v>Out of TAT</v>
      </c>
      <c r="AI4646" s="69">
        <f t="shared" ca="1" si="874"/>
        <v>20512</v>
      </c>
      <c r="AJ4646" s="69" t="str">
        <f ca="1">IF(AI4646&lt;0,"0-12",IFERROR(VLOOKUP(AI4646,Breakup[],2,FALSE),"&gt;24"))</f>
        <v>&gt;24</v>
      </c>
      <c r="AK4646" s="69" t="str">
        <f>VLOOKUP(V4646,Master!B:D,3,FALSE)</f>
        <v>East</v>
      </c>
      <c r="AL4646" s="69" t="str">
        <f t="shared" si="875"/>
        <v>Mumbai</v>
      </c>
    </row>
    <row r="4647" spans="1:38">
      <c r="A4647" s="14" t="s">
        <v>9624</v>
      </c>
      <c r="B4647" s="54">
        <v>44701.790072916701</v>
      </c>
      <c r="C4647" s="13" t="s">
        <v>261</v>
      </c>
      <c r="D4647" s="13">
        <v>385</v>
      </c>
      <c r="E4647" s="13" t="s">
        <v>9625</v>
      </c>
      <c r="F4647" s="13" t="s">
        <v>33</v>
      </c>
      <c r="G4647" s="14">
        <v>1653053649172</v>
      </c>
      <c r="H4647" s="55">
        <v>0.56532407407407403</v>
      </c>
      <c r="I4647" s="33">
        <v>44888.565324074101</v>
      </c>
      <c r="J4647" s="58">
        <v>44888</v>
      </c>
      <c r="K4647" s="13" t="s">
        <v>263</v>
      </c>
      <c r="L4647" s="13" t="s">
        <v>69</v>
      </c>
      <c r="M4647" s="13" t="s">
        <v>101</v>
      </c>
      <c r="N4647" s="13" t="s">
        <v>206</v>
      </c>
      <c r="O4647" s="33" t="s">
        <v>38</v>
      </c>
      <c r="P4647" s="58" t="s">
        <v>38</v>
      </c>
      <c r="Q4647" s="33" t="s">
        <v>207</v>
      </c>
      <c r="R4647" s="14" t="s">
        <v>38</v>
      </c>
      <c r="S4647" s="13" t="s">
        <v>208</v>
      </c>
      <c r="T4647" s="13" t="s">
        <v>209</v>
      </c>
      <c r="U4647" s="33">
        <f t="shared" ca="1" si="864"/>
        <v>45744.56914039352</v>
      </c>
      <c r="V4647" s="13" t="str">
        <f t="shared" si="865"/>
        <v>Mumbai</v>
      </c>
      <c r="W4647" s="13" t="str">
        <f t="shared" si="866"/>
        <v>RI</v>
      </c>
      <c r="X4647" s="13">
        <f t="shared" si="867"/>
        <v>13</v>
      </c>
      <c r="Y4647" s="13" t="str">
        <f>IFERROR(VLOOKUP(C4647,ReceivingTeam[],2,FALSE),"HelpDesk")</f>
        <v>HelpDesk</v>
      </c>
      <c r="Z4647" s="67">
        <f t="shared" si="868"/>
        <v>44889.065324074101</v>
      </c>
      <c r="AA4647" s="68">
        <f t="shared" si="869"/>
        <v>44888</v>
      </c>
      <c r="AB4647" s="69" t="b">
        <f t="shared" si="870"/>
        <v>1</v>
      </c>
      <c r="AC4647" s="70">
        <f t="shared" si="871"/>
        <v>0.5</v>
      </c>
      <c r="AD4647" s="67">
        <f t="shared" si="872"/>
        <v>44889.065324074101</v>
      </c>
      <c r="AE4647" s="67">
        <f>VLOOKUP(V4647,'Branch Wise Work Timelines'!C:G,3,FALSE)+AA4647</f>
        <v>44888.416666666664</v>
      </c>
      <c r="AF4647" s="67">
        <f>IF(V4647="Bangalore",VLOOKUP(V4647,'Branch Wise Work Timelines'!C:G,4,FALSE)+AA4647+1,IF(V4647="Mumbai",VLOOKUP(V4647,'Branch Wise Work Timelines'!C:G,4,FALSE)+AA4647+1,VLOOKUP(V4647,'Branch Wise Work Timelines'!C:G,4,FALSE)+AA4647))</f>
        <v>44889.25</v>
      </c>
      <c r="AG4647" s="67">
        <f>WORKDAY.INTL(AA4647,1,11)+VLOOKUP(V4647,'Branch Wise Work Timelines'!C:G,3,FALSE)</f>
        <v>44889.416666666664</v>
      </c>
      <c r="AH4647" s="69" t="str">
        <f t="shared" ca="1" si="873"/>
        <v>Out of TAT</v>
      </c>
      <c r="AI4647" s="69">
        <f t="shared" ca="1" si="874"/>
        <v>20533</v>
      </c>
      <c r="AJ4647" s="69" t="str">
        <f ca="1">IF(AI4647&lt;0,"0-12",IFERROR(VLOOKUP(AI4647,Breakup[],2,FALSE),"&gt;24"))</f>
        <v>&gt;24</v>
      </c>
      <c r="AK4647" s="69" t="str">
        <f>VLOOKUP(V4647,Master!B:D,3,FALSE)</f>
        <v>East</v>
      </c>
      <c r="AL4647" s="69" t="str">
        <f t="shared" si="875"/>
        <v>Mumbai</v>
      </c>
    </row>
    <row r="4648" spans="1:38">
      <c r="A4648" s="14" t="s">
        <v>9626</v>
      </c>
      <c r="B4648" s="54">
        <v>44701.675997604201</v>
      </c>
      <c r="C4648" s="13" t="s">
        <v>1335</v>
      </c>
      <c r="D4648" s="13">
        <v>1458</v>
      </c>
      <c r="E4648" s="13" t="s">
        <v>9627</v>
      </c>
      <c r="F4648" s="13" t="s">
        <v>24</v>
      </c>
      <c r="G4648" s="14">
        <v>1653048665854</v>
      </c>
      <c r="H4648" s="55">
        <v>0.46627314814814802</v>
      </c>
      <c r="I4648" s="33">
        <v>44882.466273148202</v>
      </c>
      <c r="J4648" s="58">
        <v>44882</v>
      </c>
      <c r="K4648" s="13" t="s">
        <v>213</v>
      </c>
      <c r="L4648" s="13" t="s">
        <v>30</v>
      </c>
      <c r="M4648" s="13" t="s">
        <v>282</v>
      </c>
      <c r="N4648" s="13" t="s">
        <v>206</v>
      </c>
      <c r="O4648" s="33" t="s">
        <v>38</v>
      </c>
      <c r="P4648" s="58" t="s">
        <v>38</v>
      </c>
      <c r="Q4648" s="33" t="s">
        <v>207</v>
      </c>
      <c r="R4648" s="14" t="s">
        <v>38</v>
      </c>
      <c r="S4648" s="13" t="s">
        <v>216</v>
      </c>
      <c r="T4648" s="13" t="s">
        <v>278</v>
      </c>
      <c r="U4648" s="33">
        <f t="shared" ca="1" si="864"/>
        <v>45744.56914039352</v>
      </c>
      <c r="V4648" s="13" t="str">
        <f t="shared" si="865"/>
        <v>Bangalore</v>
      </c>
      <c r="W4648" s="13" t="str">
        <f t="shared" si="866"/>
        <v>DOMI</v>
      </c>
      <c r="X4648" s="13">
        <f t="shared" si="867"/>
        <v>11</v>
      </c>
      <c r="Y4648" s="13" t="str">
        <f>IFERROR(VLOOKUP(C4648,ReceivingTeam[],2,FALSE),"HelpDesk")</f>
        <v>HelpDesk</v>
      </c>
      <c r="Z4648" s="67">
        <f t="shared" si="868"/>
        <v>44885.778773148202</v>
      </c>
      <c r="AA4648" s="68">
        <f t="shared" si="869"/>
        <v>44882</v>
      </c>
      <c r="AB4648" s="69" t="b">
        <f t="shared" si="870"/>
        <v>1</v>
      </c>
      <c r="AC4648" s="70">
        <f t="shared" si="871"/>
        <v>3</v>
      </c>
      <c r="AD4648" s="67">
        <f t="shared" si="872"/>
        <v>44885.778773148202</v>
      </c>
      <c r="AE4648" s="67">
        <f>VLOOKUP(V4648,'Branch Wise Work Timelines'!C:G,3,FALSE)+AA4648</f>
        <v>44882.416666666664</v>
      </c>
      <c r="AF4648" s="67">
        <f>IF(V4648="Bangalore",VLOOKUP(V4648,'Branch Wise Work Timelines'!C:G,4,FALSE)+AA4648+1,IF(V4648="Mumbai",VLOOKUP(V4648,'Branch Wise Work Timelines'!C:G,4,FALSE)+AA4648+1,VLOOKUP(V4648,'Branch Wise Work Timelines'!C:G,4,FALSE)+AA4648))</f>
        <v>44883.104166666664</v>
      </c>
      <c r="AG4648" s="67">
        <f>WORKDAY.INTL(AA4648,1,11)+VLOOKUP(V4648,'Branch Wise Work Timelines'!C:G,3,FALSE)</f>
        <v>44883.416666666664</v>
      </c>
      <c r="AH4648" s="69" t="str">
        <f t="shared" ca="1" si="873"/>
        <v>Out of TAT</v>
      </c>
      <c r="AI4648" s="69">
        <f t="shared" ca="1" si="874"/>
        <v>20611</v>
      </c>
      <c r="AJ4648" s="69" t="str">
        <f ca="1">IF(AI4648&lt;0,"0-12",IFERROR(VLOOKUP(AI4648,Breakup[],2,FALSE),"&gt;24"))</f>
        <v>&gt;24</v>
      </c>
      <c r="AK4648" s="69" t="str">
        <f>VLOOKUP(V4648,Master!B:D,3,FALSE)</f>
        <v>South</v>
      </c>
      <c r="AL4648" s="69" t="str">
        <f t="shared" si="875"/>
        <v>Bangalore</v>
      </c>
    </row>
    <row r="4649" spans="1:38">
      <c r="A4649" s="14" t="s">
        <v>9628</v>
      </c>
      <c r="B4649" s="54">
        <v>44701.697889317104</v>
      </c>
      <c r="C4649" s="13" t="s">
        <v>435</v>
      </c>
      <c r="D4649" s="13">
        <v>1961</v>
      </c>
      <c r="E4649" s="13" t="s">
        <v>9629</v>
      </c>
      <c r="F4649" s="13" t="s">
        <v>33</v>
      </c>
      <c r="G4649" s="14">
        <v>1653047619021</v>
      </c>
      <c r="H4649" s="55">
        <v>0.46181712962963001</v>
      </c>
      <c r="I4649" s="33">
        <v>44883.461817129602</v>
      </c>
      <c r="J4649" s="58">
        <v>44883</v>
      </c>
      <c r="K4649" s="13" t="s">
        <v>437</v>
      </c>
      <c r="L4649" s="13" t="s">
        <v>12</v>
      </c>
      <c r="M4649" s="13" t="s">
        <v>435</v>
      </c>
      <c r="N4649" s="13" t="s">
        <v>215</v>
      </c>
      <c r="O4649" s="33" t="s">
        <v>38</v>
      </c>
      <c r="P4649" s="58" t="s">
        <v>38</v>
      </c>
      <c r="Q4649" s="33" t="s">
        <v>207</v>
      </c>
      <c r="R4649" s="14" t="s">
        <v>38</v>
      </c>
      <c r="S4649" s="13" t="s">
        <v>208</v>
      </c>
      <c r="T4649" s="13" t="s">
        <v>209</v>
      </c>
      <c r="U4649" s="33">
        <f t="shared" ca="1" si="864"/>
        <v>45744.56914039352</v>
      </c>
      <c r="V4649" s="13" t="str">
        <f t="shared" si="865"/>
        <v>Ahmedabad</v>
      </c>
      <c r="W4649" s="13" t="str">
        <f t="shared" si="866"/>
        <v>RI</v>
      </c>
      <c r="X4649" s="13">
        <f t="shared" si="867"/>
        <v>11</v>
      </c>
      <c r="Y4649" s="13" t="str">
        <f>IFERROR(VLOOKUP(C4649,ReceivingTeam[],2,FALSE),"HelpDesk")</f>
        <v>HelpDesk</v>
      </c>
      <c r="Z4649" s="67">
        <f t="shared" si="868"/>
        <v>44884.607650462931</v>
      </c>
      <c r="AA4649" s="68">
        <f t="shared" si="869"/>
        <v>44883</v>
      </c>
      <c r="AB4649" s="69" t="b">
        <f t="shared" si="870"/>
        <v>1</v>
      </c>
      <c r="AC4649" s="70">
        <f t="shared" si="871"/>
        <v>0.5</v>
      </c>
      <c r="AD4649" s="67">
        <f t="shared" si="872"/>
        <v>44884.607650462931</v>
      </c>
      <c r="AE4649" s="67">
        <f>VLOOKUP(V4649,'Branch Wise Work Timelines'!C:G,3,FALSE)+AA4649</f>
        <v>44883.416666666664</v>
      </c>
      <c r="AF4649" s="67">
        <f>IF(V4649="Bangalore",VLOOKUP(V4649,'Branch Wise Work Timelines'!C:G,4,FALSE)+AA4649+1,IF(V4649="Mumbai",VLOOKUP(V4649,'Branch Wise Work Timelines'!C:G,4,FALSE)+AA4649+1,VLOOKUP(V4649,'Branch Wise Work Timelines'!C:G,4,FALSE)+AA4649))</f>
        <v>44883.770833333336</v>
      </c>
      <c r="AG4649" s="67">
        <f>WORKDAY.INTL(AA4649,1,11)+VLOOKUP(V4649,'Branch Wise Work Timelines'!C:G,3,FALSE)</f>
        <v>44884.416666666664</v>
      </c>
      <c r="AH4649" s="69" t="str">
        <f t="shared" ca="1" si="873"/>
        <v>Out of TAT</v>
      </c>
      <c r="AI4649" s="69">
        <f t="shared" ca="1" si="874"/>
        <v>20640</v>
      </c>
      <c r="AJ4649" s="69" t="str">
        <f ca="1">IF(AI4649&lt;0,"0-12",IFERROR(VLOOKUP(AI4649,Breakup[],2,FALSE),"&gt;24"))</f>
        <v>&gt;24</v>
      </c>
      <c r="AK4649" s="69" t="str">
        <f>VLOOKUP(V4649,Master!B:D,3,FALSE)</f>
        <v>North</v>
      </c>
      <c r="AL4649" s="69" t="str">
        <f t="shared" si="875"/>
        <v>Ahmedabad</v>
      </c>
    </row>
    <row r="4650" spans="1:38">
      <c r="A4650" s="14" t="s">
        <v>9630</v>
      </c>
      <c r="B4650" s="54">
        <v>44701.749075231499</v>
      </c>
      <c r="C4650" s="13" t="s">
        <v>685</v>
      </c>
      <c r="D4650" s="13">
        <v>941</v>
      </c>
      <c r="E4650" s="13" t="s">
        <v>9631</v>
      </c>
      <c r="F4650" s="13" t="s">
        <v>33</v>
      </c>
      <c r="G4650" s="14">
        <v>1653050198995</v>
      </c>
      <c r="H4650" s="55">
        <v>0.49074074074074098</v>
      </c>
      <c r="I4650" s="33">
        <v>44891.490740740701</v>
      </c>
      <c r="J4650" s="58">
        <v>44891</v>
      </c>
      <c r="K4650" s="13" t="s">
        <v>257</v>
      </c>
      <c r="L4650" s="13" t="s">
        <v>72</v>
      </c>
      <c r="M4650" s="13" t="s">
        <v>286</v>
      </c>
      <c r="N4650" s="13" t="s">
        <v>206</v>
      </c>
      <c r="O4650" s="33">
        <v>44891.526481481502</v>
      </c>
      <c r="P4650" s="58">
        <v>44891</v>
      </c>
      <c r="Q4650" s="33" t="s">
        <v>237</v>
      </c>
      <c r="R4650" s="14">
        <v>793</v>
      </c>
      <c r="S4650" s="13" t="s">
        <v>216</v>
      </c>
      <c r="T4650" s="13" t="s">
        <v>217</v>
      </c>
      <c r="U4650" s="33">
        <f t="shared" ca="1" si="864"/>
        <v>45744.56914039352</v>
      </c>
      <c r="V4650" s="13" t="str">
        <f t="shared" si="865"/>
        <v>Pune</v>
      </c>
      <c r="W4650" s="13" t="str">
        <f t="shared" si="866"/>
        <v>RI</v>
      </c>
      <c r="X4650" s="13">
        <f t="shared" si="867"/>
        <v>11</v>
      </c>
      <c r="Y4650" s="13" t="str">
        <f>IFERROR(VLOOKUP(C4650,ReceivingTeam[],2,FALSE),"HelpDesk")</f>
        <v>HelpDesk</v>
      </c>
      <c r="Z4650" s="67">
        <f t="shared" si="868"/>
        <v>44893.615740740701</v>
      </c>
      <c r="AA4650" s="68">
        <f t="shared" si="869"/>
        <v>44891</v>
      </c>
      <c r="AB4650" s="69" t="b">
        <f t="shared" si="870"/>
        <v>1</v>
      </c>
      <c r="AC4650" s="70">
        <f t="shared" si="871"/>
        <v>0.5</v>
      </c>
      <c r="AD4650" s="67">
        <f t="shared" si="872"/>
        <v>44893.615740740701</v>
      </c>
      <c r="AE4650" s="67">
        <f>VLOOKUP(V4650,'Branch Wise Work Timelines'!C:G,3,FALSE)+AA4650</f>
        <v>44891.395833333336</v>
      </c>
      <c r="AF4650" s="67">
        <f>IF(V4650="Bangalore",VLOOKUP(V4650,'Branch Wise Work Timelines'!C:G,4,FALSE)+AA4650+1,IF(V4650="Mumbai",VLOOKUP(V4650,'Branch Wise Work Timelines'!C:G,4,FALSE)+AA4650+1,VLOOKUP(V4650,'Branch Wise Work Timelines'!C:G,4,FALSE)+AA4650))</f>
        <v>44891.770833333336</v>
      </c>
      <c r="AG4650" s="67">
        <f>WORKDAY.INTL(AA4650,1,11)+VLOOKUP(V4650,'Branch Wise Work Timelines'!C:G,3,FALSE)</f>
        <v>44893.395833333336</v>
      </c>
      <c r="AH4650" s="69" t="str">
        <f t="shared" si="873"/>
        <v>Met</v>
      </c>
      <c r="AI4650" s="69">
        <f t="shared" ca="1" si="874"/>
        <v>20423</v>
      </c>
      <c r="AJ4650" s="69" t="str">
        <f ca="1">IF(AI4650&lt;0,"0-12",IFERROR(VLOOKUP(AI4650,Breakup[],2,FALSE),"&gt;24"))</f>
        <v>&gt;24</v>
      </c>
      <c r="AK4650" s="69" t="str">
        <f>VLOOKUP(V4650,Master!B:D,3,FALSE)</f>
        <v>West</v>
      </c>
      <c r="AL4650" s="69" t="str">
        <f t="shared" si="875"/>
        <v>Pune</v>
      </c>
    </row>
    <row r="4651" spans="1:38">
      <c r="A4651" s="14" t="s">
        <v>9632</v>
      </c>
      <c r="B4651" s="54">
        <v>44701.759410150502</v>
      </c>
      <c r="C4651" s="13" t="s">
        <v>1232</v>
      </c>
      <c r="D4651" s="13">
        <v>1912</v>
      </c>
      <c r="E4651" s="13" t="s">
        <v>9633</v>
      </c>
      <c r="F4651" s="13" t="s">
        <v>33</v>
      </c>
      <c r="G4651" s="14">
        <v>1653054985137</v>
      </c>
      <c r="H4651" s="55">
        <v>0.63864583333333302</v>
      </c>
      <c r="I4651" s="33">
        <v>44886.6386458333</v>
      </c>
      <c r="J4651" s="58">
        <v>44886</v>
      </c>
      <c r="K4651" s="13" t="s">
        <v>213</v>
      </c>
      <c r="L4651" s="13" t="s">
        <v>30</v>
      </c>
      <c r="M4651" s="13" t="s">
        <v>282</v>
      </c>
      <c r="N4651" s="13" t="s">
        <v>206</v>
      </c>
      <c r="O4651" s="33" t="s">
        <v>38</v>
      </c>
      <c r="P4651" s="58" t="s">
        <v>38</v>
      </c>
      <c r="Q4651" s="33" t="s">
        <v>207</v>
      </c>
      <c r="R4651" s="14" t="s">
        <v>38</v>
      </c>
      <c r="S4651" s="13" t="s">
        <v>216</v>
      </c>
      <c r="T4651" s="13" t="s">
        <v>217</v>
      </c>
      <c r="U4651" s="33">
        <f t="shared" ca="1" si="864"/>
        <v>45744.56914039352</v>
      </c>
      <c r="V4651" s="13" t="str">
        <f t="shared" si="865"/>
        <v>Bangalore</v>
      </c>
      <c r="W4651" s="13" t="str">
        <f t="shared" si="866"/>
        <v>RI</v>
      </c>
      <c r="X4651" s="13">
        <f t="shared" si="867"/>
        <v>15</v>
      </c>
      <c r="Y4651" s="13" t="str">
        <f>IFERROR(VLOOKUP(C4651,ReceivingTeam[],2,FALSE),"HelpDesk")</f>
        <v>HelpDesk</v>
      </c>
      <c r="Z4651" s="67">
        <f t="shared" si="868"/>
        <v>44887.4511458333</v>
      </c>
      <c r="AA4651" s="68">
        <f t="shared" si="869"/>
        <v>44886</v>
      </c>
      <c r="AB4651" s="69" t="b">
        <f t="shared" si="870"/>
        <v>1</v>
      </c>
      <c r="AC4651" s="70">
        <f t="shared" si="871"/>
        <v>0.5</v>
      </c>
      <c r="AD4651" s="67">
        <f t="shared" si="872"/>
        <v>44887.4511458333</v>
      </c>
      <c r="AE4651" s="67">
        <f>VLOOKUP(V4651,'Branch Wise Work Timelines'!C:G,3,FALSE)+AA4651</f>
        <v>44886.416666666664</v>
      </c>
      <c r="AF4651" s="67">
        <f>IF(V4651="Bangalore",VLOOKUP(V4651,'Branch Wise Work Timelines'!C:G,4,FALSE)+AA4651+1,IF(V4651="Mumbai",VLOOKUP(V4651,'Branch Wise Work Timelines'!C:G,4,FALSE)+AA4651+1,VLOOKUP(V4651,'Branch Wise Work Timelines'!C:G,4,FALSE)+AA4651))</f>
        <v>44887.104166666664</v>
      </c>
      <c r="AG4651" s="67">
        <f>WORKDAY.INTL(AA4651,1,11)+VLOOKUP(V4651,'Branch Wise Work Timelines'!C:G,3,FALSE)</f>
        <v>44887.416666666664</v>
      </c>
      <c r="AH4651" s="69" t="str">
        <f t="shared" ca="1" si="873"/>
        <v>Out of TAT</v>
      </c>
      <c r="AI4651" s="69">
        <f t="shared" ca="1" si="874"/>
        <v>20571</v>
      </c>
      <c r="AJ4651" s="69" t="str">
        <f ca="1">IF(AI4651&lt;0,"0-12",IFERROR(VLOOKUP(AI4651,Breakup[],2,FALSE),"&gt;24"))</f>
        <v>&gt;24</v>
      </c>
      <c r="AK4651" s="69" t="str">
        <f>VLOOKUP(V4651,Master!B:D,3,FALSE)</f>
        <v>South</v>
      </c>
      <c r="AL4651" s="69" t="str">
        <f t="shared" si="875"/>
        <v>Bangalore</v>
      </c>
    </row>
    <row r="4652" spans="1:38">
      <c r="A4652" s="14" t="s">
        <v>9634</v>
      </c>
      <c r="B4652" s="54">
        <v>44701.7613641551</v>
      </c>
      <c r="C4652" s="13" t="s">
        <v>6284</v>
      </c>
      <c r="D4652" s="13">
        <v>1456</v>
      </c>
      <c r="E4652" s="13" t="s">
        <v>9635</v>
      </c>
      <c r="F4652" s="13" t="s">
        <v>33</v>
      </c>
      <c r="G4652" s="14">
        <v>1653054985137</v>
      </c>
      <c r="H4652" s="55">
        <v>0.67932870370370402</v>
      </c>
      <c r="I4652" s="33">
        <v>44885.6793287037</v>
      </c>
      <c r="J4652" s="58">
        <v>44885</v>
      </c>
      <c r="K4652" s="13" t="s">
        <v>213</v>
      </c>
      <c r="L4652" s="13" t="s">
        <v>30</v>
      </c>
      <c r="M4652" s="13" t="s">
        <v>282</v>
      </c>
      <c r="N4652" s="13" t="s">
        <v>206</v>
      </c>
      <c r="O4652" s="33" t="s">
        <v>38</v>
      </c>
      <c r="P4652" s="58" t="s">
        <v>38</v>
      </c>
      <c r="Q4652" s="33" t="s">
        <v>207</v>
      </c>
      <c r="R4652" s="14" t="s">
        <v>38</v>
      </c>
      <c r="S4652" s="13" t="s">
        <v>216</v>
      </c>
      <c r="T4652" s="13" t="s">
        <v>217</v>
      </c>
      <c r="U4652" s="33">
        <f t="shared" ca="1" si="864"/>
        <v>45744.56914039352</v>
      </c>
      <c r="V4652" s="13" t="str">
        <f t="shared" si="865"/>
        <v>Bangalore</v>
      </c>
      <c r="W4652" s="13" t="str">
        <f t="shared" si="866"/>
        <v>RI</v>
      </c>
      <c r="X4652" s="13">
        <f t="shared" si="867"/>
        <v>16</v>
      </c>
      <c r="Y4652" s="13" t="str">
        <f>IFERROR(VLOOKUP(C4652,ReceivingTeam[],2,FALSE),"HelpDesk")</f>
        <v>HelpDesk</v>
      </c>
      <c r="Z4652" s="67">
        <f t="shared" si="868"/>
        <v>44885.916666666664</v>
      </c>
      <c r="AA4652" s="68">
        <f t="shared" si="869"/>
        <v>44885</v>
      </c>
      <c r="AB4652" s="69" t="b">
        <f t="shared" si="870"/>
        <v>0</v>
      </c>
      <c r="AC4652" s="70">
        <f t="shared" si="871"/>
        <v>0.5</v>
      </c>
      <c r="AD4652" s="67">
        <f t="shared" si="872"/>
        <v>44885.916666666664</v>
      </c>
      <c r="AE4652" s="67">
        <f>VLOOKUP(V4652,'Branch Wise Work Timelines'!C:G,3,FALSE)+AA4652</f>
        <v>44885.416666666664</v>
      </c>
      <c r="AF4652" s="67">
        <f>IF(V4652="Bangalore",VLOOKUP(V4652,'Branch Wise Work Timelines'!C:G,4,FALSE)+AA4652+1,IF(V4652="Mumbai",VLOOKUP(V4652,'Branch Wise Work Timelines'!C:G,4,FALSE)+AA4652+1,VLOOKUP(V4652,'Branch Wise Work Timelines'!C:G,4,FALSE)+AA4652))</f>
        <v>44886.104166666664</v>
      </c>
      <c r="AG4652" s="67">
        <f>WORKDAY.INTL(AA4652,1,11)+VLOOKUP(V4652,'Branch Wise Work Timelines'!C:G,3,FALSE)</f>
        <v>44886.416666666664</v>
      </c>
      <c r="AH4652" s="69" t="str">
        <f t="shared" ca="1" si="873"/>
        <v>Out of TAT</v>
      </c>
      <c r="AI4652" s="69">
        <f t="shared" ca="1" si="874"/>
        <v>20608</v>
      </c>
      <c r="AJ4652" s="69" t="str">
        <f ca="1">IF(AI4652&lt;0,"0-12",IFERROR(VLOOKUP(AI4652,Breakup[],2,FALSE),"&gt;24"))</f>
        <v>&gt;24</v>
      </c>
      <c r="AK4652" s="69" t="str">
        <f>VLOOKUP(V4652,Master!B:D,3,FALSE)</f>
        <v>South</v>
      </c>
      <c r="AL4652" s="69" t="str">
        <f t="shared" si="875"/>
        <v>Bangalore</v>
      </c>
    </row>
    <row r="4653" spans="1:38">
      <c r="A4653" s="14" t="s">
        <v>9636</v>
      </c>
      <c r="B4653" s="54">
        <v>44701.632657094902</v>
      </c>
      <c r="C4653" s="13" t="s">
        <v>122</v>
      </c>
      <c r="D4653" s="13">
        <v>1259</v>
      </c>
      <c r="E4653" s="13" t="s">
        <v>9637</v>
      </c>
      <c r="F4653" s="13" t="s">
        <v>33</v>
      </c>
      <c r="G4653" s="14">
        <v>1653057395341</v>
      </c>
      <c r="H4653" s="55">
        <v>0.29569444444444398</v>
      </c>
      <c r="I4653" s="33">
        <v>44884.295694444401</v>
      </c>
      <c r="J4653" s="58">
        <v>44884</v>
      </c>
      <c r="K4653" s="13" t="s">
        <v>263</v>
      </c>
      <c r="L4653" s="13" t="s">
        <v>69</v>
      </c>
      <c r="M4653" s="13" t="s">
        <v>101</v>
      </c>
      <c r="N4653" s="13" t="s">
        <v>206</v>
      </c>
      <c r="O4653" s="33" t="s">
        <v>38</v>
      </c>
      <c r="P4653" s="58" t="s">
        <v>38</v>
      </c>
      <c r="Q4653" s="33" t="s">
        <v>207</v>
      </c>
      <c r="R4653" s="14" t="s">
        <v>38</v>
      </c>
      <c r="S4653" s="13" t="s">
        <v>208</v>
      </c>
      <c r="T4653" s="13" t="s">
        <v>209</v>
      </c>
      <c r="U4653" s="33">
        <f t="shared" ca="1" si="864"/>
        <v>45744.56914039352</v>
      </c>
      <c r="V4653" s="13" t="str">
        <f t="shared" si="865"/>
        <v>Mumbai</v>
      </c>
      <c r="W4653" s="13" t="str">
        <f t="shared" si="866"/>
        <v>RI</v>
      </c>
      <c r="X4653" s="13">
        <f t="shared" si="867"/>
        <v>7</v>
      </c>
      <c r="Y4653" s="13" t="str">
        <f>IFERROR(VLOOKUP(C4653,ReceivingTeam[],2,FALSE),"HelpDesk")</f>
        <v>Branch office</v>
      </c>
      <c r="Z4653" s="67">
        <f t="shared" si="868"/>
        <v>44884.916666666664</v>
      </c>
      <c r="AA4653" s="68">
        <f t="shared" si="869"/>
        <v>44884</v>
      </c>
      <c r="AB4653" s="69" t="b">
        <f t="shared" si="870"/>
        <v>1</v>
      </c>
      <c r="AC4653" s="70">
        <f t="shared" si="871"/>
        <v>0.5</v>
      </c>
      <c r="AD4653" s="67">
        <f t="shared" si="872"/>
        <v>44884.916666666664</v>
      </c>
      <c r="AE4653" s="67">
        <f>VLOOKUP(V4653,'Branch Wise Work Timelines'!C:G,3,FALSE)+AA4653</f>
        <v>44884.416666666664</v>
      </c>
      <c r="AF4653" s="67">
        <f>IF(V4653="Bangalore",VLOOKUP(V4653,'Branch Wise Work Timelines'!C:G,4,FALSE)+AA4653+1,IF(V4653="Mumbai",VLOOKUP(V4653,'Branch Wise Work Timelines'!C:G,4,FALSE)+AA4653+1,VLOOKUP(V4653,'Branch Wise Work Timelines'!C:G,4,FALSE)+AA4653))</f>
        <v>44885.25</v>
      </c>
      <c r="AG4653" s="67">
        <f>WORKDAY.INTL(AA4653,1,11)+VLOOKUP(V4653,'Branch Wise Work Timelines'!C:G,3,FALSE)</f>
        <v>44886.416666666664</v>
      </c>
      <c r="AH4653" s="69" t="str">
        <f t="shared" ca="1" si="873"/>
        <v>Out of TAT</v>
      </c>
      <c r="AI4653" s="69">
        <f t="shared" ca="1" si="874"/>
        <v>20632</v>
      </c>
      <c r="AJ4653" s="69" t="str">
        <f ca="1">IF(AI4653&lt;0,"0-12",IFERROR(VLOOKUP(AI4653,Breakup[],2,FALSE),"&gt;24"))</f>
        <v>&gt;24</v>
      </c>
      <c r="AK4653" s="69" t="str">
        <f>VLOOKUP(V4653,Master!B:D,3,FALSE)</f>
        <v>East</v>
      </c>
      <c r="AL4653" s="69" t="str">
        <f t="shared" si="875"/>
        <v>Mumbai</v>
      </c>
    </row>
    <row r="4654" spans="1:38">
      <c r="A4654" s="14" t="s">
        <v>9638</v>
      </c>
      <c r="B4654" s="54">
        <v>44701.7168342593</v>
      </c>
      <c r="C4654" s="13" t="s">
        <v>586</v>
      </c>
      <c r="D4654" s="13">
        <v>430</v>
      </c>
      <c r="E4654" s="13" t="s">
        <v>9639</v>
      </c>
      <c r="F4654" s="13" t="s">
        <v>15</v>
      </c>
      <c r="G4654" s="14">
        <v>1653048896111</v>
      </c>
      <c r="H4654" s="55">
        <v>0.95401620370370399</v>
      </c>
      <c r="I4654" s="33">
        <v>44881.954016203701</v>
      </c>
      <c r="J4654" s="58">
        <v>44881</v>
      </c>
      <c r="K4654" s="13" t="s">
        <v>213</v>
      </c>
      <c r="L4654" s="13" t="s">
        <v>30</v>
      </c>
      <c r="M4654" s="13" t="s">
        <v>75</v>
      </c>
      <c r="N4654" s="13" t="s">
        <v>206</v>
      </c>
      <c r="O4654" s="33" t="s">
        <v>38</v>
      </c>
      <c r="P4654" s="58" t="s">
        <v>38</v>
      </c>
      <c r="Q4654" s="33" t="s">
        <v>207</v>
      </c>
      <c r="R4654" s="14" t="s">
        <v>38</v>
      </c>
      <c r="S4654" s="13" t="s">
        <v>216</v>
      </c>
      <c r="T4654" s="13" t="s">
        <v>217</v>
      </c>
      <c r="U4654" s="33">
        <f t="shared" ca="1" si="864"/>
        <v>45744.56914039352</v>
      </c>
      <c r="V4654" s="13" t="str">
        <f t="shared" si="865"/>
        <v>Bangalore</v>
      </c>
      <c r="W4654" s="13" t="str">
        <f t="shared" si="866"/>
        <v>CLS</v>
      </c>
      <c r="X4654" s="13">
        <f t="shared" si="867"/>
        <v>22</v>
      </c>
      <c r="Y4654" s="13" t="str">
        <f>IFERROR(VLOOKUP(C4654,ReceivingTeam[],2,FALSE),"HelpDesk")</f>
        <v>HelpDesk</v>
      </c>
      <c r="Z4654" s="67">
        <f t="shared" si="868"/>
        <v>44882.766516203701</v>
      </c>
      <c r="AA4654" s="68">
        <f t="shared" si="869"/>
        <v>44881</v>
      </c>
      <c r="AB4654" s="69" t="b">
        <f t="shared" si="870"/>
        <v>1</v>
      </c>
      <c r="AC4654" s="70">
        <f t="shared" si="871"/>
        <v>0.5</v>
      </c>
      <c r="AD4654" s="67">
        <f t="shared" si="872"/>
        <v>44882.766516203701</v>
      </c>
      <c r="AE4654" s="67">
        <f>VLOOKUP(V4654,'Branch Wise Work Timelines'!C:G,3,FALSE)+AA4654</f>
        <v>44881.416666666664</v>
      </c>
      <c r="AF4654" s="67">
        <f>IF(V4654="Bangalore",VLOOKUP(V4654,'Branch Wise Work Timelines'!C:G,4,FALSE)+AA4654+1,IF(V4654="Mumbai",VLOOKUP(V4654,'Branch Wise Work Timelines'!C:G,4,FALSE)+AA4654+1,VLOOKUP(V4654,'Branch Wise Work Timelines'!C:G,4,FALSE)+AA4654))</f>
        <v>44882.104166666664</v>
      </c>
      <c r="AG4654" s="67">
        <f>WORKDAY.INTL(AA4654,1,11)+VLOOKUP(V4654,'Branch Wise Work Timelines'!C:G,3,FALSE)</f>
        <v>44882.416666666664</v>
      </c>
      <c r="AH4654" s="69" t="str">
        <f t="shared" ca="1" si="873"/>
        <v>Out of TAT</v>
      </c>
      <c r="AI4654" s="69">
        <f t="shared" ca="1" si="874"/>
        <v>20684</v>
      </c>
      <c r="AJ4654" s="69" t="str">
        <f ca="1">IF(AI4654&lt;0,"0-12",IFERROR(VLOOKUP(AI4654,Breakup[],2,FALSE),"&gt;24"))</f>
        <v>&gt;24</v>
      </c>
      <c r="AK4654" s="69" t="str">
        <f>VLOOKUP(V4654,Master!B:D,3,FALSE)</f>
        <v>South</v>
      </c>
      <c r="AL4654" s="69" t="str">
        <f t="shared" si="875"/>
        <v>Bangalore-CLS</v>
      </c>
    </row>
    <row r="4655" spans="1:38">
      <c r="A4655" s="14" t="s">
        <v>9640</v>
      </c>
      <c r="B4655" s="54">
        <v>44701.847459027798</v>
      </c>
      <c r="C4655" s="13" t="s">
        <v>113</v>
      </c>
      <c r="D4655" s="13">
        <v>1952</v>
      </c>
      <c r="E4655" s="13" t="s">
        <v>9641</v>
      </c>
      <c r="F4655" s="13" t="s">
        <v>33</v>
      </c>
      <c r="G4655" s="14">
        <v>1653059936208</v>
      </c>
      <c r="H4655" s="55">
        <v>0.28570601851851901</v>
      </c>
      <c r="I4655" s="33">
        <v>44887.285706018498</v>
      </c>
      <c r="J4655" s="58">
        <v>44887</v>
      </c>
      <c r="K4655" s="13" t="s">
        <v>263</v>
      </c>
      <c r="L4655" s="13" t="s">
        <v>69</v>
      </c>
      <c r="M4655" s="13" t="s">
        <v>101</v>
      </c>
      <c r="N4655" s="13" t="s">
        <v>206</v>
      </c>
      <c r="O4655" s="33" t="s">
        <v>38</v>
      </c>
      <c r="P4655" s="58" t="s">
        <v>38</v>
      </c>
      <c r="Q4655" s="33" t="s">
        <v>207</v>
      </c>
      <c r="R4655" s="14" t="s">
        <v>38</v>
      </c>
      <c r="S4655" s="13" t="s">
        <v>208</v>
      </c>
      <c r="T4655" s="13" t="s">
        <v>209</v>
      </c>
      <c r="U4655" s="33">
        <f t="shared" ca="1" si="864"/>
        <v>45744.56914039352</v>
      </c>
      <c r="V4655" s="13" t="str">
        <f t="shared" si="865"/>
        <v>Mumbai</v>
      </c>
      <c r="W4655" s="13" t="str">
        <f t="shared" si="866"/>
        <v>RI</v>
      </c>
      <c r="X4655" s="13">
        <f t="shared" si="867"/>
        <v>6</v>
      </c>
      <c r="Y4655" s="13" t="str">
        <f>IFERROR(VLOOKUP(C4655,ReceivingTeam[],2,FALSE),"HelpDesk")</f>
        <v>Branch office</v>
      </c>
      <c r="Z4655" s="67">
        <f t="shared" si="868"/>
        <v>44887.916666666664</v>
      </c>
      <c r="AA4655" s="68">
        <f t="shared" si="869"/>
        <v>44887</v>
      </c>
      <c r="AB4655" s="69" t="b">
        <f t="shared" si="870"/>
        <v>1</v>
      </c>
      <c r="AC4655" s="70">
        <f t="shared" si="871"/>
        <v>0.5</v>
      </c>
      <c r="AD4655" s="67">
        <f t="shared" si="872"/>
        <v>44887.916666666664</v>
      </c>
      <c r="AE4655" s="67">
        <f>VLOOKUP(V4655,'Branch Wise Work Timelines'!C:G,3,FALSE)+AA4655</f>
        <v>44887.416666666664</v>
      </c>
      <c r="AF4655" s="67">
        <f>IF(V4655="Bangalore",VLOOKUP(V4655,'Branch Wise Work Timelines'!C:G,4,FALSE)+AA4655+1,IF(V4655="Mumbai",VLOOKUP(V4655,'Branch Wise Work Timelines'!C:G,4,FALSE)+AA4655+1,VLOOKUP(V4655,'Branch Wise Work Timelines'!C:G,4,FALSE)+AA4655))</f>
        <v>44888.25</v>
      </c>
      <c r="AG4655" s="67">
        <f>WORKDAY.INTL(AA4655,1,11)+VLOOKUP(V4655,'Branch Wise Work Timelines'!C:G,3,FALSE)</f>
        <v>44888.416666666664</v>
      </c>
      <c r="AH4655" s="69" t="str">
        <f t="shared" ca="1" si="873"/>
        <v>Out of TAT</v>
      </c>
      <c r="AI4655" s="69">
        <f t="shared" ca="1" si="874"/>
        <v>20560</v>
      </c>
      <c r="AJ4655" s="69" t="str">
        <f ca="1">IF(AI4655&lt;0,"0-12",IFERROR(VLOOKUP(AI4655,Breakup[],2,FALSE),"&gt;24"))</f>
        <v>&gt;24</v>
      </c>
      <c r="AK4655" s="69" t="str">
        <f>VLOOKUP(V4655,Master!B:D,3,FALSE)</f>
        <v>East</v>
      </c>
      <c r="AL4655" s="69" t="str">
        <f t="shared" si="875"/>
        <v>Mumbai</v>
      </c>
    </row>
    <row r="4656" spans="1:38">
      <c r="A4656" s="14" t="s">
        <v>9642</v>
      </c>
      <c r="B4656" s="54">
        <v>44701.778195023202</v>
      </c>
      <c r="C4656" s="13" t="s">
        <v>243</v>
      </c>
      <c r="D4656" s="13">
        <v>1965</v>
      </c>
      <c r="E4656" s="13" t="s">
        <v>9643</v>
      </c>
      <c r="F4656" s="13" t="s">
        <v>15</v>
      </c>
      <c r="G4656" s="14">
        <v>1653055472729</v>
      </c>
      <c r="H4656" s="55">
        <v>0.71526620370370397</v>
      </c>
      <c r="I4656" s="33">
        <v>44888.715266203697</v>
      </c>
      <c r="J4656" s="58">
        <v>44888</v>
      </c>
      <c r="K4656" s="13" t="s">
        <v>213</v>
      </c>
      <c r="L4656" s="13" t="s">
        <v>30</v>
      </c>
      <c r="M4656" s="13" t="s">
        <v>214</v>
      </c>
      <c r="N4656" s="13" t="s">
        <v>215</v>
      </c>
      <c r="O4656" s="33" t="s">
        <v>38</v>
      </c>
      <c r="P4656" s="58" t="s">
        <v>38</v>
      </c>
      <c r="Q4656" s="33" t="s">
        <v>207</v>
      </c>
      <c r="R4656" s="14" t="s">
        <v>38</v>
      </c>
      <c r="S4656" s="13" t="s">
        <v>216</v>
      </c>
      <c r="T4656" s="13" t="s">
        <v>217</v>
      </c>
      <c r="U4656" s="33">
        <f t="shared" ca="1" si="864"/>
        <v>45744.56914039352</v>
      </c>
      <c r="V4656" s="13" t="str">
        <f t="shared" si="865"/>
        <v>Bangalore</v>
      </c>
      <c r="W4656" s="13" t="str">
        <f t="shared" si="866"/>
        <v>CLS</v>
      </c>
      <c r="X4656" s="13">
        <f t="shared" si="867"/>
        <v>17</v>
      </c>
      <c r="Y4656" s="13" t="str">
        <f>IFERROR(VLOOKUP(C4656,ReceivingTeam[],2,FALSE),"HelpDesk")</f>
        <v>HelpDesk</v>
      </c>
      <c r="Z4656" s="67">
        <f t="shared" si="868"/>
        <v>44889.527766203697</v>
      </c>
      <c r="AA4656" s="68">
        <f t="shared" si="869"/>
        <v>44888</v>
      </c>
      <c r="AB4656" s="69" t="b">
        <f t="shared" si="870"/>
        <v>1</v>
      </c>
      <c r="AC4656" s="70">
        <f t="shared" si="871"/>
        <v>0.5</v>
      </c>
      <c r="AD4656" s="67">
        <f t="shared" si="872"/>
        <v>44889.527766203697</v>
      </c>
      <c r="AE4656" s="67">
        <f>VLOOKUP(V4656,'Branch Wise Work Timelines'!C:G,3,FALSE)+AA4656</f>
        <v>44888.416666666664</v>
      </c>
      <c r="AF4656" s="67">
        <f>IF(V4656="Bangalore",VLOOKUP(V4656,'Branch Wise Work Timelines'!C:G,4,FALSE)+AA4656+1,IF(V4656="Mumbai",VLOOKUP(V4656,'Branch Wise Work Timelines'!C:G,4,FALSE)+AA4656+1,VLOOKUP(V4656,'Branch Wise Work Timelines'!C:G,4,FALSE)+AA4656))</f>
        <v>44889.104166666664</v>
      </c>
      <c r="AG4656" s="67">
        <f>WORKDAY.INTL(AA4656,1,11)+VLOOKUP(V4656,'Branch Wise Work Timelines'!C:G,3,FALSE)</f>
        <v>44889.416666666664</v>
      </c>
      <c r="AH4656" s="69" t="str">
        <f t="shared" ca="1" si="873"/>
        <v>Out of TAT</v>
      </c>
      <c r="AI4656" s="69">
        <f t="shared" ca="1" si="874"/>
        <v>20521</v>
      </c>
      <c r="AJ4656" s="69" t="str">
        <f ca="1">IF(AI4656&lt;0,"0-12",IFERROR(VLOOKUP(AI4656,Breakup[],2,FALSE),"&gt;24"))</f>
        <v>&gt;24</v>
      </c>
      <c r="AK4656" s="69" t="str">
        <f>VLOOKUP(V4656,Master!B:D,3,FALSE)</f>
        <v>South</v>
      </c>
      <c r="AL4656" s="69" t="str">
        <f t="shared" si="875"/>
        <v>Bangalore-CLS</v>
      </c>
    </row>
    <row r="4657" spans="1:38">
      <c r="A4657" s="14" t="s">
        <v>9644</v>
      </c>
      <c r="B4657" s="54">
        <v>44701.811709143498</v>
      </c>
      <c r="C4657" s="13" t="s">
        <v>235</v>
      </c>
      <c r="D4657" s="13">
        <v>614</v>
      </c>
      <c r="E4657" s="13" t="s">
        <v>9645</v>
      </c>
      <c r="F4657" s="13" t="s">
        <v>15</v>
      </c>
      <c r="G4657" s="14">
        <v>1653055518035</v>
      </c>
      <c r="H4657" s="55">
        <v>0.95895833333333302</v>
      </c>
      <c r="I4657" s="33">
        <v>44886.9589583333</v>
      </c>
      <c r="J4657" s="58">
        <v>44886</v>
      </c>
      <c r="K4657" s="13" t="s">
        <v>213</v>
      </c>
      <c r="L4657" s="13" t="s">
        <v>30</v>
      </c>
      <c r="M4657" s="13" t="s">
        <v>75</v>
      </c>
      <c r="N4657" s="13" t="s">
        <v>206</v>
      </c>
      <c r="O4657" s="33" t="s">
        <v>38</v>
      </c>
      <c r="P4657" s="58" t="s">
        <v>38</v>
      </c>
      <c r="Q4657" s="33" t="s">
        <v>207</v>
      </c>
      <c r="R4657" s="14" t="s">
        <v>38</v>
      </c>
      <c r="S4657" s="13" t="s">
        <v>216</v>
      </c>
      <c r="T4657" s="13" t="s">
        <v>217</v>
      </c>
      <c r="U4657" s="33">
        <f t="shared" ca="1" si="864"/>
        <v>45744.56914039352</v>
      </c>
      <c r="V4657" s="13" t="str">
        <f t="shared" si="865"/>
        <v>Bangalore</v>
      </c>
      <c r="W4657" s="13" t="str">
        <f t="shared" si="866"/>
        <v>CLS</v>
      </c>
      <c r="X4657" s="13">
        <f t="shared" si="867"/>
        <v>23</v>
      </c>
      <c r="Y4657" s="13" t="str">
        <f>IFERROR(VLOOKUP(C4657,ReceivingTeam[],2,FALSE),"HelpDesk")</f>
        <v>HelpDesk</v>
      </c>
      <c r="Z4657" s="67">
        <f t="shared" si="868"/>
        <v>44887.7714583333</v>
      </c>
      <c r="AA4657" s="68">
        <f t="shared" si="869"/>
        <v>44886</v>
      </c>
      <c r="AB4657" s="69" t="b">
        <f t="shared" si="870"/>
        <v>1</v>
      </c>
      <c r="AC4657" s="70">
        <f t="shared" si="871"/>
        <v>0.5</v>
      </c>
      <c r="AD4657" s="67">
        <f t="shared" si="872"/>
        <v>44887.7714583333</v>
      </c>
      <c r="AE4657" s="67">
        <f>VLOOKUP(V4657,'Branch Wise Work Timelines'!C:G,3,FALSE)+AA4657</f>
        <v>44886.416666666664</v>
      </c>
      <c r="AF4657" s="67">
        <f>IF(V4657="Bangalore",VLOOKUP(V4657,'Branch Wise Work Timelines'!C:G,4,FALSE)+AA4657+1,IF(V4657="Mumbai",VLOOKUP(V4657,'Branch Wise Work Timelines'!C:G,4,FALSE)+AA4657+1,VLOOKUP(V4657,'Branch Wise Work Timelines'!C:G,4,FALSE)+AA4657))</f>
        <v>44887.104166666664</v>
      </c>
      <c r="AG4657" s="67">
        <f>WORKDAY.INTL(AA4657,1,11)+VLOOKUP(V4657,'Branch Wise Work Timelines'!C:G,3,FALSE)</f>
        <v>44887.416666666664</v>
      </c>
      <c r="AH4657" s="69" t="str">
        <f t="shared" ca="1" si="873"/>
        <v>Out of TAT</v>
      </c>
      <c r="AI4657" s="69">
        <f t="shared" ca="1" si="874"/>
        <v>20564</v>
      </c>
      <c r="AJ4657" s="69" t="str">
        <f ca="1">IF(AI4657&lt;0,"0-12",IFERROR(VLOOKUP(AI4657,Breakup[],2,FALSE),"&gt;24"))</f>
        <v>&gt;24</v>
      </c>
      <c r="AK4657" s="69" t="str">
        <f>VLOOKUP(V4657,Master!B:D,3,FALSE)</f>
        <v>South</v>
      </c>
      <c r="AL4657" s="69" t="str">
        <f t="shared" si="875"/>
        <v>Bangalore-CLS</v>
      </c>
    </row>
    <row r="4658" spans="1:38">
      <c r="A4658" s="14" t="s">
        <v>9646</v>
      </c>
      <c r="B4658" s="54">
        <v>44701.767613344899</v>
      </c>
      <c r="C4658" s="13" t="s">
        <v>506</v>
      </c>
      <c r="D4658" s="13">
        <v>457</v>
      </c>
      <c r="E4658" s="13" t="s">
        <v>9647</v>
      </c>
      <c r="F4658" s="13" t="s">
        <v>15</v>
      </c>
      <c r="G4658" s="14">
        <v>1653054189256</v>
      </c>
      <c r="H4658" s="55">
        <v>0.26202546296296297</v>
      </c>
      <c r="I4658" s="33">
        <v>44886.262025463002</v>
      </c>
      <c r="J4658" s="58">
        <v>44886</v>
      </c>
      <c r="K4658" s="13" t="s">
        <v>213</v>
      </c>
      <c r="L4658" s="13" t="s">
        <v>30</v>
      </c>
      <c r="M4658" s="13" t="s">
        <v>214</v>
      </c>
      <c r="N4658" s="13" t="s">
        <v>206</v>
      </c>
      <c r="O4658" s="33" t="s">
        <v>38</v>
      </c>
      <c r="P4658" s="58" t="s">
        <v>38</v>
      </c>
      <c r="Q4658" s="33" t="s">
        <v>207</v>
      </c>
      <c r="R4658" s="14" t="s">
        <v>38</v>
      </c>
      <c r="S4658" s="13" t="s">
        <v>216</v>
      </c>
      <c r="T4658" s="13" t="s">
        <v>217</v>
      </c>
      <c r="U4658" s="33">
        <f t="shared" ca="1" si="864"/>
        <v>45744.56914039352</v>
      </c>
      <c r="V4658" s="13" t="str">
        <f t="shared" si="865"/>
        <v>Bangalore</v>
      </c>
      <c r="W4658" s="13" t="str">
        <f t="shared" si="866"/>
        <v>CLS</v>
      </c>
      <c r="X4658" s="13">
        <f t="shared" si="867"/>
        <v>6</v>
      </c>
      <c r="Y4658" s="13" t="str">
        <f>IFERROR(VLOOKUP(C4658,ReceivingTeam[],2,FALSE),"HelpDesk")</f>
        <v>HelpDesk</v>
      </c>
      <c r="Z4658" s="67">
        <f t="shared" si="868"/>
        <v>44886.916666666664</v>
      </c>
      <c r="AA4658" s="68">
        <f t="shared" si="869"/>
        <v>44886</v>
      </c>
      <c r="AB4658" s="69" t="b">
        <f t="shared" si="870"/>
        <v>1</v>
      </c>
      <c r="AC4658" s="70">
        <f t="shared" si="871"/>
        <v>0.5</v>
      </c>
      <c r="AD4658" s="67">
        <f t="shared" si="872"/>
        <v>44886.916666666664</v>
      </c>
      <c r="AE4658" s="67">
        <f>VLOOKUP(V4658,'Branch Wise Work Timelines'!C:G,3,FALSE)+AA4658</f>
        <v>44886.416666666664</v>
      </c>
      <c r="AF4658" s="67">
        <f>IF(V4658="Bangalore",VLOOKUP(V4658,'Branch Wise Work Timelines'!C:G,4,FALSE)+AA4658+1,IF(V4658="Mumbai",VLOOKUP(V4658,'Branch Wise Work Timelines'!C:G,4,FALSE)+AA4658+1,VLOOKUP(V4658,'Branch Wise Work Timelines'!C:G,4,FALSE)+AA4658))</f>
        <v>44887.104166666664</v>
      </c>
      <c r="AG4658" s="67">
        <f>WORKDAY.INTL(AA4658,1,11)+VLOOKUP(V4658,'Branch Wise Work Timelines'!C:G,3,FALSE)</f>
        <v>44887.416666666664</v>
      </c>
      <c r="AH4658" s="69" t="str">
        <f t="shared" ca="1" si="873"/>
        <v>Out of TAT</v>
      </c>
      <c r="AI4658" s="69">
        <f t="shared" ca="1" si="874"/>
        <v>20584</v>
      </c>
      <c r="AJ4658" s="69" t="str">
        <f ca="1">IF(AI4658&lt;0,"0-12",IFERROR(VLOOKUP(AI4658,Breakup[],2,FALSE),"&gt;24"))</f>
        <v>&gt;24</v>
      </c>
      <c r="AK4658" s="69" t="str">
        <f>VLOOKUP(V4658,Master!B:D,3,FALSE)</f>
        <v>South</v>
      </c>
      <c r="AL4658" s="69" t="str">
        <f t="shared" si="875"/>
        <v>Bangalore-CLS</v>
      </c>
    </row>
    <row r="4659" spans="1:38">
      <c r="A4659" s="14" t="s">
        <v>9648</v>
      </c>
      <c r="B4659" s="54">
        <v>44701.6390026273</v>
      </c>
      <c r="C4659" s="13" t="s">
        <v>467</v>
      </c>
      <c r="D4659" s="13">
        <v>1341</v>
      </c>
      <c r="E4659" s="13" t="s">
        <v>9649</v>
      </c>
      <c r="F4659" s="13" t="s">
        <v>15</v>
      </c>
      <c r="G4659" s="14">
        <v>1653046758228</v>
      </c>
      <c r="H4659" s="55">
        <v>0.93902777777777802</v>
      </c>
      <c r="I4659" s="33">
        <v>44882.9390277778</v>
      </c>
      <c r="J4659" s="58">
        <v>44882</v>
      </c>
      <c r="K4659" s="13" t="s">
        <v>213</v>
      </c>
      <c r="L4659" s="13" t="s">
        <v>30</v>
      </c>
      <c r="M4659" s="13" t="s">
        <v>214</v>
      </c>
      <c r="N4659" s="13" t="s">
        <v>215</v>
      </c>
      <c r="O4659" s="33" t="s">
        <v>38</v>
      </c>
      <c r="P4659" s="58" t="s">
        <v>38</v>
      </c>
      <c r="Q4659" s="33" t="s">
        <v>207</v>
      </c>
      <c r="R4659" s="14" t="s">
        <v>38</v>
      </c>
      <c r="S4659" s="13" t="s">
        <v>216</v>
      </c>
      <c r="T4659" s="13" t="s">
        <v>217</v>
      </c>
      <c r="U4659" s="33">
        <f t="shared" ca="1" si="864"/>
        <v>45744.56914039352</v>
      </c>
      <c r="V4659" s="13" t="str">
        <f t="shared" si="865"/>
        <v>Bangalore</v>
      </c>
      <c r="W4659" s="13" t="str">
        <f t="shared" si="866"/>
        <v>CLS</v>
      </c>
      <c r="X4659" s="13">
        <f t="shared" si="867"/>
        <v>22</v>
      </c>
      <c r="Y4659" s="13" t="str">
        <f>IFERROR(VLOOKUP(C4659,ReceivingTeam[],2,FALSE),"HelpDesk")</f>
        <v>HelpDesk</v>
      </c>
      <c r="Z4659" s="67">
        <f t="shared" si="868"/>
        <v>44883.7515277778</v>
      </c>
      <c r="AA4659" s="68">
        <f t="shared" si="869"/>
        <v>44882</v>
      </c>
      <c r="AB4659" s="69" t="b">
        <f t="shared" si="870"/>
        <v>1</v>
      </c>
      <c r="AC4659" s="70">
        <f t="shared" si="871"/>
        <v>0.5</v>
      </c>
      <c r="AD4659" s="67">
        <f t="shared" si="872"/>
        <v>44883.7515277778</v>
      </c>
      <c r="AE4659" s="67">
        <f>VLOOKUP(V4659,'Branch Wise Work Timelines'!C:G,3,FALSE)+AA4659</f>
        <v>44882.416666666664</v>
      </c>
      <c r="AF4659" s="67">
        <f>IF(V4659="Bangalore",VLOOKUP(V4659,'Branch Wise Work Timelines'!C:G,4,FALSE)+AA4659+1,IF(V4659="Mumbai",VLOOKUP(V4659,'Branch Wise Work Timelines'!C:G,4,FALSE)+AA4659+1,VLOOKUP(V4659,'Branch Wise Work Timelines'!C:G,4,FALSE)+AA4659))</f>
        <v>44883.104166666664</v>
      </c>
      <c r="AG4659" s="67">
        <f>WORKDAY.INTL(AA4659,1,11)+VLOOKUP(V4659,'Branch Wise Work Timelines'!C:G,3,FALSE)</f>
        <v>44883.416666666664</v>
      </c>
      <c r="AH4659" s="69" t="str">
        <f t="shared" ca="1" si="873"/>
        <v>Out of TAT</v>
      </c>
      <c r="AI4659" s="69">
        <f t="shared" ca="1" si="874"/>
        <v>20660</v>
      </c>
      <c r="AJ4659" s="69" t="str">
        <f ca="1">IF(AI4659&lt;0,"0-12",IFERROR(VLOOKUP(AI4659,Breakup[],2,FALSE),"&gt;24"))</f>
        <v>&gt;24</v>
      </c>
      <c r="AK4659" s="69" t="str">
        <f>VLOOKUP(V4659,Master!B:D,3,FALSE)</f>
        <v>South</v>
      </c>
      <c r="AL4659" s="69" t="str">
        <f t="shared" si="875"/>
        <v>Bangalore-CLS</v>
      </c>
    </row>
    <row r="4660" spans="1:38">
      <c r="A4660" s="14" t="s">
        <v>9650</v>
      </c>
      <c r="B4660" s="54">
        <v>44701.737020289402</v>
      </c>
      <c r="C4660" s="13" t="s">
        <v>372</v>
      </c>
      <c r="D4660" s="13">
        <v>291</v>
      </c>
      <c r="E4660" s="13" t="s">
        <v>9651</v>
      </c>
      <c r="F4660" s="13" t="s">
        <v>15</v>
      </c>
      <c r="G4660" s="14">
        <v>1653055472729</v>
      </c>
      <c r="H4660" s="55">
        <v>0.75465277777777795</v>
      </c>
      <c r="I4660" s="33">
        <v>44886.754652777803</v>
      </c>
      <c r="J4660" s="58">
        <v>44886</v>
      </c>
      <c r="K4660" s="13" t="s">
        <v>213</v>
      </c>
      <c r="L4660" s="13" t="s">
        <v>30</v>
      </c>
      <c r="M4660" s="13" t="s">
        <v>214</v>
      </c>
      <c r="N4660" s="13" t="s">
        <v>215</v>
      </c>
      <c r="O4660" s="33" t="s">
        <v>38</v>
      </c>
      <c r="P4660" s="58" t="s">
        <v>38</v>
      </c>
      <c r="Q4660" s="33" t="s">
        <v>207</v>
      </c>
      <c r="R4660" s="14" t="s">
        <v>38</v>
      </c>
      <c r="S4660" s="13" t="s">
        <v>216</v>
      </c>
      <c r="T4660" s="13" t="s">
        <v>217</v>
      </c>
      <c r="U4660" s="33">
        <f t="shared" ca="1" si="864"/>
        <v>45744.56914039352</v>
      </c>
      <c r="V4660" s="13" t="str">
        <f t="shared" si="865"/>
        <v>Bangalore</v>
      </c>
      <c r="W4660" s="13" t="str">
        <f t="shared" si="866"/>
        <v>CLS</v>
      </c>
      <c r="X4660" s="13">
        <f t="shared" si="867"/>
        <v>18</v>
      </c>
      <c r="Y4660" s="13" t="str">
        <f>IFERROR(VLOOKUP(C4660,ReceivingTeam[],2,FALSE),"HelpDesk")</f>
        <v>HelpDesk</v>
      </c>
      <c r="Z4660" s="67">
        <f t="shared" si="868"/>
        <v>44887.567152777803</v>
      </c>
      <c r="AA4660" s="68">
        <f t="shared" si="869"/>
        <v>44886</v>
      </c>
      <c r="AB4660" s="69" t="b">
        <f t="shared" si="870"/>
        <v>1</v>
      </c>
      <c r="AC4660" s="70">
        <f t="shared" si="871"/>
        <v>0.5</v>
      </c>
      <c r="AD4660" s="67">
        <f t="shared" si="872"/>
        <v>44887.567152777803</v>
      </c>
      <c r="AE4660" s="67">
        <f>VLOOKUP(V4660,'Branch Wise Work Timelines'!C:G,3,FALSE)+AA4660</f>
        <v>44886.416666666664</v>
      </c>
      <c r="AF4660" s="67">
        <f>IF(V4660="Bangalore",VLOOKUP(V4660,'Branch Wise Work Timelines'!C:G,4,FALSE)+AA4660+1,IF(V4660="Mumbai",VLOOKUP(V4660,'Branch Wise Work Timelines'!C:G,4,FALSE)+AA4660+1,VLOOKUP(V4660,'Branch Wise Work Timelines'!C:G,4,FALSE)+AA4660))</f>
        <v>44887.104166666664</v>
      </c>
      <c r="AG4660" s="67">
        <f>WORKDAY.INTL(AA4660,1,11)+VLOOKUP(V4660,'Branch Wise Work Timelines'!C:G,3,FALSE)</f>
        <v>44887.416666666664</v>
      </c>
      <c r="AH4660" s="69" t="str">
        <f t="shared" ca="1" si="873"/>
        <v>Out of TAT</v>
      </c>
      <c r="AI4660" s="69">
        <f t="shared" ca="1" si="874"/>
        <v>20569</v>
      </c>
      <c r="AJ4660" s="69" t="str">
        <f ca="1">IF(AI4660&lt;0,"0-12",IFERROR(VLOOKUP(AI4660,Breakup[],2,FALSE),"&gt;24"))</f>
        <v>&gt;24</v>
      </c>
      <c r="AK4660" s="69" t="str">
        <f>VLOOKUP(V4660,Master!B:D,3,FALSE)</f>
        <v>South</v>
      </c>
      <c r="AL4660" s="69" t="str">
        <f t="shared" si="875"/>
        <v>Bangalore-CLS</v>
      </c>
    </row>
    <row r="4661" spans="1:38">
      <c r="A4661" s="14" t="s">
        <v>9652</v>
      </c>
      <c r="B4661" s="54">
        <v>44701.769667361099</v>
      </c>
      <c r="C4661" s="13" t="s">
        <v>89</v>
      </c>
      <c r="D4661" s="13">
        <v>1270</v>
      </c>
      <c r="E4661" s="13" t="s">
        <v>9653</v>
      </c>
      <c r="F4661" s="13" t="s">
        <v>15</v>
      </c>
      <c r="G4661" s="14">
        <v>1653054766382</v>
      </c>
      <c r="H4661" s="55">
        <v>0.13283564814814799</v>
      </c>
      <c r="I4661" s="33">
        <v>44886.132835648103</v>
      </c>
      <c r="J4661" s="58">
        <v>44886</v>
      </c>
      <c r="K4661" s="13" t="s">
        <v>213</v>
      </c>
      <c r="L4661" s="13" t="s">
        <v>30</v>
      </c>
      <c r="M4661" s="13" t="s">
        <v>75</v>
      </c>
      <c r="N4661" s="13" t="s">
        <v>206</v>
      </c>
      <c r="O4661" s="33" t="s">
        <v>38</v>
      </c>
      <c r="P4661" s="58" t="s">
        <v>38</v>
      </c>
      <c r="Q4661" s="33" t="s">
        <v>207</v>
      </c>
      <c r="R4661" s="14" t="s">
        <v>38</v>
      </c>
      <c r="S4661" s="13" t="s">
        <v>216</v>
      </c>
      <c r="T4661" s="13" t="s">
        <v>217</v>
      </c>
      <c r="U4661" s="33">
        <f t="shared" ca="1" si="864"/>
        <v>45744.56914039352</v>
      </c>
      <c r="V4661" s="13" t="str">
        <f t="shared" si="865"/>
        <v>Bangalore</v>
      </c>
      <c r="W4661" s="13" t="str">
        <f t="shared" si="866"/>
        <v>CLS</v>
      </c>
      <c r="X4661" s="13">
        <f t="shared" si="867"/>
        <v>3</v>
      </c>
      <c r="Y4661" s="13" t="str">
        <f>IFERROR(VLOOKUP(C4661,ReceivingTeam[],2,FALSE),"HelpDesk")</f>
        <v>Branch office</v>
      </c>
      <c r="Z4661" s="67">
        <f t="shared" si="868"/>
        <v>44886.916666666664</v>
      </c>
      <c r="AA4661" s="68">
        <f t="shared" si="869"/>
        <v>44886</v>
      </c>
      <c r="AB4661" s="69" t="b">
        <f t="shared" si="870"/>
        <v>1</v>
      </c>
      <c r="AC4661" s="70">
        <f t="shared" si="871"/>
        <v>0.5</v>
      </c>
      <c r="AD4661" s="67">
        <f t="shared" si="872"/>
        <v>44886.916666666664</v>
      </c>
      <c r="AE4661" s="67">
        <f>VLOOKUP(V4661,'Branch Wise Work Timelines'!C:G,3,FALSE)+AA4661</f>
        <v>44886.416666666664</v>
      </c>
      <c r="AF4661" s="67">
        <f>IF(V4661="Bangalore",VLOOKUP(V4661,'Branch Wise Work Timelines'!C:G,4,FALSE)+AA4661+1,IF(V4661="Mumbai",VLOOKUP(V4661,'Branch Wise Work Timelines'!C:G,4,FALSE)+AA4661+1,VLOOKUP(V4661,'Branch Wise Work Timelines'!C:G,4,FALSE)+AA4661))</f>
        <v>44887.104166666664</v>
      </c>
      <c r="AG4661" s="67">
        <f>WORKDAY.INTL(AA4661,1,11)+VLOOKUP(V4661,'Branch Wise Work Timelines'!C:G,3,FALSE)</f>
        <v>44887.416666666664</v>
      </c>
      <c r="AH4661" s="69" t="str">
        <f t="shared" ca="1" si="873"/>
        <v>Out of TAT</v>
      </c>
      <c r="AI4661" s="69">
        <f t="shared" ca="1" si="874"/>
        <v>20584</v>
      </c>
      <c r="AJ4661" s="69" t="str">
        <f ca="1">IF(AI4661&lt;0,"0-12",IFERROR(VLOOKUP(AI4661,Breakup[],2,FALSE),"&gt;24"))</f>
        <v>&gt;24</v>
      </c>
      <c r="AK4661" s="69" t="str">
        <f>VLOOKUP(V4661,Master!B:D,3,FALSE)</f>
        <v>South</v>
      </c>
      <c r="AL4661" s="69" t="str">
        <f t="shared" si="875"/>
        <v>Bangalore-CLS</v>
      </c>
    </row>
    <row r="4662" spans="1:38">
      <c r="A4662" s="14" t="s">
        <v>9654</v>
      </c>
      <c r="B4662" s="54">
        <v>44701.768014502297</v>
      </c>
      <c r="C4662" s="13" t="s">
        <v>344</v>
      </c>
      <c r="D4662" s="13">
        <v>1907</v>
      </c>
      <c r="E4662" s="13" t="s">
        <v>9655</v>
      </c>
      <c r="F4662" s="13" t="s">
        <v>33</v>
      </c>
      <c r="G4662" s="14">
        <v>1653052695813</v>
      </c>
      <c r="H4662" s="55">
        <v>0.64618055555555598</v>
      </c>
      <c r="I4662" s="33">
        <v>44890.646180555603</v>
      </c>
      <c r="J4662" s="58">
        <v>44890</v>
      </c>
      <c r="K4662" s="13" t="s">
        <v>263</v>
      </c>
      <c r="L4662" s="13" t="s">
        <v>69</v>
      </c>
      <c r="M4662" s="13" t="s">
        <v>101</v>
      </c>
      <c r="N4662" s="13" t="s">
        <v>215</v>
      </c>
      <c r="O4662" s="33" t="s">
        <v>38</v>
      </c>
      <c r="P4662" s="58" t="s">
        <v>38</v>
      </c>
      <c r="Q4662" s="33" t="s">
        <v>207</v>
      </c>
      <c r="R4662" s="14" t="s">
        <v>38</v>
      </c>
      <c r="S4662" s="13" t="s">
        <v>208</v>
      </c>
      <c r="T4662" s="13" t="s">
        <v>209</v>
      </c>
      <c r="U4662" s="33">
        <f t="shared" ca="1" si="864"/>
        <v>45744.56914039352</v>
      </c>
      <c r="V4662" s="13" t="str">
        <f t="shared" si="865"/>
        <v>Mumbai</v>
      </c>
      <c r="W4662" s="13" t="str">
        <f t="shared" si="866"/>
        <v>RI</v>
      </c>
      <c r="X4662" s="13">
        <f t="shared" si="867"/>
        <v>15</v>
      </c>
      <c r="Y4662" s="13" t="str">
        <f>IFERROR(VLOOKUP(C4662,ReceivingTeam[],2,FALSE),"HelpDesk")</f>
        <v>HelpDesk</v>
      </c>
      <c r="Z4662" s="67">
        <f t="shared" si="868"/>
        <v>44891.146180555603</v>
      </c>
      <c r="AA4662" s="68">
        <f t="shared" si="869"/>
        <v>44890</v>
      </c>
      <c r="AB4662" s="69" t="b">
        <f t="shared" si="870"/>
        <v>1</v>
      </c>
      <c r="AC4662" s="70">
        <f t="shared" si="871"/>
        <v>0.5</v>
      </c>
      <c r="AD4662" s="67">
        <f t="shared" si="872"/>
        <v>44891.146180555603</v>
      </c>
      <c r="AE4662" s="67">
        <f>VLOOKUP(V4662,'Branch Wise Work Timelines'!C:G,3,FALSE)+AA4662</f>
        <v>44890.416666666664</v>
      </c>
      <c r="AF4662" s="67">
        <f>IF(V4662="Bangalore",VLOOKUP(V4662,'Branch Wise Work Timelines'!C:G,4,FALSE)+AA4662+1,IF(V4662="Mumbai",VLOOKUP(V4662,'Branch Wise Work Timelines'!C:G,4,FALSE)+AA4662+1,VLOOKUP(V4662,'Branch Wise Work Timelines'!C:G,4,FALSE)+AA4662))</f>
        <v>44891.25</v>
      </c>
      <c r="AG4662" s="67">
        <f>WORKDAY.INTL(AA4662,1,11)+VLOOKUP(V4662,'Branch Wise Work Timelines'!C:G,3,FALSE)</f>
        <v>44891.416666666664</v>
      </c>
      <c r="AH4662" s="69" t="str">
        <f t="shared" ca="1" si="873"/>
        <v>Out of TAT</v>
      </c>
      <c r="AI4662" s="69">
        <f t="shared" ca="1" si="874"/>
        <v>20483</v>
      </c>
      <c r="AJ4662" s="69" t="str">
        <f ca="1">IF(AI4662&lt;0,"0-12",IFERROR(VLOOKUP(AI4662,Breakup[],2,FALSE),"&gt;24"))</f>
        <v>&gt;24</v>
      </c>
      <c r="AK4662" s="69" t="str">
        <f>VLOOKUP(V4662,Master!B:D,3,FALSE)</f>
        <v>East</v>
      </c>
      <c r="AL4662" s="69" t="str">
        <f t="shared" si="875"/>
        <v>Mumbai</v>
      </c>
    </row>
    <row r="4663" spans="1:38">
      <c r="A4663" s="14" t="s">
        <v>9656</v>
      </c>
      <c r="B4663" s="54">
        <v>44701.9300218403</v>
      </c>
      <c r="C4663" s="13" t="s">
        <v>1232</v>
      </c>
      <c r="D4663" s="13">
        <v>1312</v>
      </c>
      <c r="E4663" s="13" t="s">
        <v>9657</v>
      </c>
      <c r="F4663" s="13" t="s">
        <v>33</v>
      </c>
      <c r="G4663" s="14">
        <v>1653067592196</v>
      </c>
      <c r="H4663" s="55">
        <v>0.81658564814814805</v>
      </c>
      <c r="I4663" s="33">
        <v>44891.816585648201</v>
      </c>
      <c r="J4663" s="58">
        <v>44891</v>
      </c>
      <c r="K4663" s="13" t="s">
        <v>213</v>
      </c>
      <c r="L4663" s="13" t="s">
        <v>30</v>
      </c>
      <c r="M4663" s="13" t="s">
        <v>147</v>
      </c>
      <c r="N4663" s="13" t="s">
        <v>215</v>
      </c>
      <c r="O4663" s="33">
        <v>44891.581631944398</v>
      </c>
      <c r="P4663" s="58">
        <v>44891</v>
      </c>
      <c r="Q4663" s="33" t="s">
        <v>237</v>
      </c>
      <c r="R4663" s="14">
        <v>1139</v>
      </c>
      <c r="S4663" s="13" t="s">
        <v>208</v>
      </c>
      <c r="T4663" s="13" t="s">
        <v>209</v>
      </c>
      <c r="U4663" s="33">
        <f t="shared" ca="1" si="864"/>
        <v>45744.56914039352</v>
      </c>
      <c r="V4663" s="13" t="str">
        <f t="shared" si="865"/>
        <v>Bangalore</v>
      </c>
      <c r="W4663" s="13" t="str">
        <f t="shared" si="866"/>
        <v>RI</v>
      </c>
      <c r="X4663" s="13">
        <f t="shared" si="867"/>
        <v>19</v>
      </c>
      <c r="Y4663" s="13" t="str">
        <f>IFERROR(VLOOKUP(C4663,ReceivingTeam[],2,FALSE),"HelpDesk")</f>
        <v>HelpDesk</v>
      </c>
      <c r="Z4663" s="67">
        <f t="shared" si="868"/>
        <v>44893.629085648201</v>
      </c>
      <c r="AA4663" s="68">
        <f t="shared" si="869"/>
        <v>44891</v>
      </c>
      <c r="AB4663" s="69" t="b">
        <f t="shared" si="870"/>
        <v>1</v>
      </c>
      <c r="AC4663" s="70">
        <f t="shared" si="871"/>
        <v>0.5</v>
      </c>
      <c r="AD4663" s="67">
        <f t="shared" si="872"/>
        <v>44893.629085648201</v>
      </c>
      <c r="AE4663" s="67">
        <f>VLOOKUP(V4663,'Branch Wise Work Timelines'!C:G,3,FALSE)+AA4663</f>
        <v>44891.416666666664</v>
      </c>
      <c r="AF4663" s="67">
        <f>IF(V4663="Bangalore",VLOOKUP(V4663,'Branch Wise Work Timelines'!C:G,4,FALSE)+AA4663+1,IF(V4663="Mumbai",VLOOKUP(V4663,'Branch Wise Work Timelines'!C:G,4,FALSE)+AA4663+1,VLOOKUP(V4663,'Branch Wise Work Timelines'!C:G,4,FALSE)+AA4663))</f>
        <v>44892.104166666664</v>
      </c>
      <c r="AG4663" s="67">
        <f>WORKDAY.INTL(AA4663,1,11)+VLOOKUP(V4663,'Branch Wise Work Timelines'!C:G,3,FALSE)</f>
        <v>44893.416666666664</v>
      </c>
      <c r="AH4663" s="69" t="str">
        <f t="shared" si="873"/>
        <v>Met</v>
      </c>
      <c r="AI4663" s="69">
        <f t="shared" ca="1" si="874"/>
        <v>20423</v>
      </c>
      <c r="AJ4663" s="69" t="str">
        <f ca="1">IF(AI4663&lt;0,"0-12",IFERROR(VLOOKUP(AI4663,Breakup[],2,FALSE),"&gt;24"))</f>
        <v>&gt;24</v>
      </c>
      <c r="AK4663" s="69" t="str">
        <f>VLOOKUP(V4663,Master!B:D,3,FALSE)</f>
        <v>South</v>
      </c>
      <c r="AL4663" s="69" t="str">
        <f t="shared" si="875"/>
        <v>Bangalore</v>
      </c>
    </row>
    <row r="4664" spans="1:38">
      <c r="A4664" s="14" t="s">
        <v>9658</v>
      </c>
      <c r="B4664" s="54">
        <v>44701.931886493097</v>
      </c>
      <c r="C4664" s="13" t="s">
        <v>280</v>
      </c>
      <c r="D4664" s="13">
        <v>626</v>
      </c>
      <c r="E4664" s="13" t="s">
        <v>9659</v>
      </c>
      <c r="F4664" s="13" t="s">
        <v>33</v>
      </c>
      <c r="G4664" s="14">
        <v>1653069266688</v>
      </c>
      <c r="H4664" s="55">
        <v>0.495648148148148</v>
      </c>
      <c r="I4664" s="33">
        <v>44886.495648148099</v>
      </c>
      <c r="J4664" s="58">
        <v>44886</v>
      </c>
      <c r="K4664" s="13" t="s">
        <v>213</v>
      </c>
      <c r="L4664" s="13" t="s">
        <v>30</v>
      </c>
      <c r="M4664" s="13" t="s">
        <v>147</v>
      </c>
      <c r="N4664" s="13" t="s">
        <v>215</v>
      </c>
      <c r="O4664" s="33" t="s">
        <v>38</v>
      </c>
      <c r="P4664" s="58" t="s">
        <v>38</v>
      </c>
      <c r="Q4664" s="33" t="s">
        <v>207</v>
      </c>
      <c r="R4664" s="14" t="s">
        <v>38</v>
      </c>
      <c r="S4664" s="13" t="s">
        <v>208</v>
      </c>
      <c r="T4664" s="13" t="s">
        <v>209</v>
      </c>
      <c r="U4664" s="33">
        <f t="shared" ca="1" si="864"/>
        <v>45744.56914039352</v>
      </c>
      <c r="V4664" s="13" t="str">
        <f t="shared" si="865"/>
        <v>Bangalore</v>
      </c>
      <c r="W4664" s="13" t="str">
        <f t="shared" si="866"/>
        <v>RI</v>
      </c>
      <c r="X4664" s="13">
        <f t="shared" si="867"/>
        <v>11</v>
      </c>
      <c r="Y4664" s="13" t="str">
        <f>IFERROR(VLOOKUP(C4664,ReceivingTeam[],2,FALSE),"HelpDesk")</f>
        <v>HelpDesk</v>
      </c>
      <c r="Z4664" s="67">
        <f t="shared" si="868"/>
        <v>44886.995648148099</v>
      </c>
      <c r="AA4664" s="68">
        <f t="shared" si="869"/>
        <v>44886</v>
      </c>
      <c r="AB4664" s="69" t="b">
        <f t="shared" si="870"/>
        <v>1</v>
      </c>
      <c r="AC4664" s="70">
        <f t="shared" si="871"/>
        <v>0.5</v>
      </c>
      <c r="AD4664" s="67">
        <f t="shared" si="872"/>
        <v>44886.995648148099</v>
      </c>
      <c r="AE4664" s="67">
        <f>VLOOKUP(V4664,'Branch Wise Work Timelines'!C:G,3,FALSE)+AA4664</f>
        <v>44886.416666666664</v>
      </c>
      <c r="AF4664" s="67">
        <f>IF(V4664="Bangalore",VLOOKUP(V4664,'Branch Wise Work Timelines'!C:G,4,FALSE)+AA4664+1,IF(V4664="Mumbai",VLOOKUP(V4664,'Branch Wise Work Timelines'!C:G,4,FALSE)+AA4664+1,VLOOKUP(V4664,'Branch Wise Work Timelines'!C:G,4,FALSE)+AA4664))</f>
        <v>44887.104166666664</v>
      </c>
      <c r="AG4664" s="67">
        <f>WORKDAY.INTL(AA4664,1,11)+VLOOKUP(V4664,'Branch Wise Work Timelines'!C:G,3,FALSE)</f>
        <v>44887.416666666664</v>
      </c>
      <c r="AH4664" s="69" t="str">
        <f t="shared" ca="1" si="873"/>
        <v>Out of TAT</v>
      </c>
      <c r="AI4664" s="69">
        <f t="shared" ca="1" si="874"/>
        <v>20582</v>
      </c>
      <c r="AJ4664" s="69" t="str">
        <f ca="1">IF(AI4664&lt;0,"0-12",IFERROR(VLOOKUP(AI4664,Breakup[],2,FALSE),"&gt;24"))</f>
        <v>&gt;24</v>
      </c>
      <c r="AK4664" s="69" t="str">
        <f>VLOOKUP(V4664,Master!B:D,3,FALSE)</f>
        <v>South</v>
      </c>
      <c r="AL4664" s="69" t="str">
        <f t="shared" si="875"/>
        <v>Bangalore</v>
      </c>
    </row>
    <row r="4665" spans="1:38">
      <c r="A4665" s="14" t="s">
        <v>9660</v>
      </c>
      <c r="B4665" s="54">
        <v>44701.870357326399</v>
      </c>
      <c r="C4665" s="13" t="s">
        <v>460</v>
      </c>
      <c r="D4665" s="13">
        <v>1716</v>
      </c>
      <c r="E4665" s="13" t="s">
        <v>9661</v>
      </c>
      <c r="F4665" s="13" t="s">
        <v>24</v>
      </c>
      <c r="G4665" s="14">
        <v>1653061359271</v>
      </c>
      <c r="H4665" s="55">
        <v>0.97243055555555602</v>
      </c>
      <c r="I4665" s="33">
        <v>44889.972430555601</v>
      </c>
      <c r="J4665" s="58">
        <v>44889</v>
      </c>
      <c r="K4665" s="13" t="s">
        <v>213</v>
      </c>
      <c r="L4665" s="13" t="s">
        <v>30</v>
      </c>
      <c r="M4665" s="13" t="s">
        <v>282</v>
      </c>
      <c r="N4665" s="13" t="s">
        <v>206</v>
      </c>
      <c r="O4665" s="33" t="s">
        <v>38</v>
      </c>
      <c r="P4665" s="58" t="s">
        <v>38</v>
      </c>
      <c r="Q4665" s="33" t="s">
        <v>207</v>
      </c>
      <c r="R4665" s="14" t="s">
        <v>38</v>
      </c>
      <c r="S4665" s="13" t="s">
        <v>216</v>
      </c>
      <c r="T4665" s="13" t="s">
        <v>217</v>
      </c>
      <c r="U4665" s="33">
        <f t="shared" ca="1" si="864"/>
        <v>45744.56914039352</v>
      </c>
      <c r="V4665" s="13" t="str">
        <f t="shared" si="865"/>
        <v>Bangalore</v>
      </c>
      <c r="W4665" s="13" t="str">
        <f t="shared" si="866"/>
        <v>DOMI</v>
      </c>
      <c r="X4665" s="13">
        <f t="shared" si="867"/>
        <v>23</v>
      </c>
      <c r="Y4665" s="13" t="str">
        <f>IFERROR(VLOOKUP(C4665,ReceivingTeam[],2,FALSE),"HelpDesk")</f>
        <v>HelpDesk</v>
      </c>
      <c r="Z4665" s="67">
        <f t="shared" si="868"/>
        <v>44890.784930555601</v>
      </c>
      <c r="AA4665" s="68">
        <f t="shared" si="869"/>
        <v>44889</v>
      </c>
      <c r="AB4665" s="69" t="b">
        <f t="shared" si="870"/>
        <v>1</v>
      </c>
      <c r="AC4665" s="70">
        <f t="shared" si="871"/>
        <v>0.5</v>
      </c>
      <c r="AD4665" s="67">
        <f t="shared" si="872"/>
        <v>44890.784930555601</v>
      </c>
      <c r="AE4665" s="67">
        <f>VLOOKUP(V4665,'Branch Wise Work Timelines'!C:G,3,FALSE)+AA4665</f>
        <v>44889.416666666664</v>
      </c>
      <c r="AF4665" s="67">
        <f>IF(V4665="Bangalore",VLOOKUP(V4665,'Branch Wise Work Timelines'!C:G,4,FALSE)+AA4665+1,IF(V4665="Mumbai",VLOOKUP(V4665,'Branch Wise Work Timelines'!C:G,4,FALSE)+AA4665+1,VLOOKUP(V4665,'Branch Wise Work Timelines'!C:G,4,FALSE)+AA4665))</f>
        <v>44890.104166666664</v>
      </c>
      <c r="AG4665" s="67">
        <f>WORKDAY.INTL(AA4665,1,11)+VLOOKUP(V4665,'Branch Wise Work Timelines'!C:G,3,FALSE)</f>
        <v>44890.416666666664</v>
      </c>
      <c r="AH4665" s="69" t="str">
        <f t="shared" ca="1" si="873"/>
        <v>Out of TAT</v>
      </c>
      <c r="AI4665" s="69">
        <f t="shared" ca="1" si="874"/>
        <v>20491</v>
      </c>
      <c r="AJ4665" s="69" t="str">
        <f ca="1">IF(AI4665&lt;0,"0-12",IFERROR(VLOOKUP(AI4665,Breakup[],2,FALSE),"&gt;24"))</f>
        <v>&gt;24</v>
      </c>
      <c r="AK4665" s="69" t="str">
        <f>VLOOKUP(V4665,Master!B:D,3,FALSE)</f>
        <v>South</v>
      </c>
      <c r="AL4665" s="69" t="str">
        <f t="shared" si="875"/>
        <v>Bangalore</v>
      </c>
    </row>
    <row r="4666" spans="1:38">
      <c r="A4666" s="14" t="s">
        <v>9662</v>
      </c>
      <c r="B4666" s="54">
        <v>44701.871996261601</v>
      </c>
      <c r="C4666" s="13" t="s">
        <v>460</v>
      </c>
      <c r="D4666" s="13">
        <v>1409</v>
      </c>
      <c r="E4666" s="13" t="s">
        <v>9663</v>
      </c>
      <c r="F4666" s="13" t="s">
        <v>24</v>
      </c>
      <c r="G4666" s="14">
        <v>1653061359271</v>
      </c>
      <c r="H4666" s="55">
        <v>8.83101851851852E-2</v>
      </c>
      <c r="I4666" s="33">
        <v>44885.088310185201</v>
      </c>
      <c r="J4666" s="58">
        <v>44885</v>
      </c>
      <c r="K4666" s="13" t="s">
        <v>213</v>
      </c>
      <c r="L4666" s="13" t="s">
        <v>30</v>
      </c>
      <c r="M4666" s="13" t="s">
        <v>282</v>
      </c>
      <c r="N4666" s="13" t="s">
        <v>206</v>
      </c>
      <c r="O4666" s="33" t="s">
        <v>38</v>
      </c>
      <c r="P4666" s="58" t="s">
        <v>38</v>
      </c>
      <c r="Q4666" s="33" t="s">
        <v>207</v>
      </c>
      <c r="R4666" s="14" t="s">
        <v>38</v>
      </c>
      <c r="S4666" s="13" t="s">
        <v>216</v>
      </c>
      <c r="T4666" s="13" t="s">
        <v>217</v>
      </c>
      <c r="U4666" s="33">
        <f t="shared" ca="1" si="864"/>
        <v>45744.56914039352</v>
      </c>
      <c r="V4666" s="13" t="str">
        <f t="shared" si="865"/>
        <v>Bangalore</v>
      </c>
      <c r="W4666" s="13" t="str">
        <f t="shared" si="866"/>
        <v>DOMI</v>
      </c>
      <c r="X4666" s="13">
        <f t="shared" si="867"/>
        <v>2</v>
      </c>
      <c r="Y4666" s="13" t="str">
        <f>IFERROR(VLOOKUP(C4666,ReceivingTeam[],2,FALSE),"HelpDesk")</f>
        <v>HelpDesk</v>
      </c>
      <c r="Z4666" s="67">
        <f t="shared" si="868"/>
        <v>44885.916666666664</v>
      </c>
      <c r="AA4666" s="68">
        <f t="shared" si="869"/>
        <v>44885</v>
      </c>
      <c r="AB4666" s="69" t="b">
        <f t="shared" si="870"/>
        <v>0</v>
      </c>
      <c r="AC4666" s="70">
        <f t="shared" si="871"/>
        <v>0.5</v>
      </c>
      <c r="AD4666" s="67">
        <f t="shared" si="872"/>
        <v>44885.916666666664</v>
      </c>
      <c r="AE4666" s="67">
        <f>VLOOKUP(V4666,'Branch Wise Work Timelines'!C:G,3,FALSE)+AA4666</f>
        <v>44885.416666666664</v>
      </c>
      <c r="AF4666" s="67">
        <f>IF(V4666="Bangalore",VLOOKUP(V4666,'Branch Wise Work Timelines'!C:G,4,FALSE)+AA4666+1,IF(V4666="Mumbai",VLOOKUP(V4666,'Branch Wise Work Timelines'!C:G,4,FALSE)+AA4666+1,VLOOKUP(V4666,'Branch Wise Work Timelines'!C:G,4,FALSE)+AA4666))</f>
        <v>44886.104166666664</v>
      </c>
      <c r="AG4666" s="67">
        <f>WORKDAY.INTL(AA4666,1,11)+VLOOKUP(V4666,'Branch Wise Work Timelines'!C:G,3,FALSE)</f>
        <v>44886.416666666664</v>
      </c>
      <c r="AH4666" s="69" t="str">
        <f t="shared" ca="1" si="873"/>
        <v>Out of TAT</v>
      </c>
      <c r="AI4666" s="69">
        <f t="shared" ca="1" si="874"/>
        <v>20608</v>
      </c>
      <c r="AJ4666" s="69" t="str">
        <f ca="1">IF(AI4666&lt;0,"0-12",IFERROR(VLOOKUP(AI4666,Breakup[],2,FALSE),"&gt;24"))</f>
        <v>&gt;24</v>
      </c>
      <c r="AK4666" s="69" t="str">
        <f>VLOOKUP(V4666,Master!B:D,3,FALSE)</f>
        <v>South</v>
      </c>
      <c r="AL4666" s="69" t="str">
        <f t="shared" si="875"/>
        <v>Bangalore</v>
      </c>
    </row>
    <row r="4667" spans="1:38">
      <c r="A4667" s="14" t="s">
        <v>9664</v>
      </c>
      <c r="B4667" s="54">
        <v>44701.873467592603</v>
      </c>
      <c r="C4667" s="13" t="s">
        <v>460</v>
      </c>
      <c r="D4667" s="13">
        <v>1279</v>
      </c>
      <c r="E4667" s="13" t="s">
        <v>9665</v>
      </c>
      <c r="F4667" s="13" t="s">
        <v>24</v>
      </c>
      <c r="G4667" s="14">
        <v>1653061359271</v>
      </c>
      <c r="H4667" s="55">
        <v>0.74540509259259302</v>
      </c>
      <c r="I4667" s="33">
        <v>44890.745405092603</v>
      </c>
      <c r="J4667" s="58">
        <v>44890</v>
      </c>
      <c r="K4667" s="13" t="s">
        <v>213</v>
      </c>
      <c r="L4667" s="13" t="s">
        <v>30</v>
      </c>
      <c r="M4667" s="13" t="s">
        <v>282</v>
      </c>
      <c r="N4667" s="13" t="s">
        <v>206</v>
      </c>
      <c r="O4667" s="33" t="s">
        <v>38</v>
      </c>
      <c r="P4667" s="58" t="s">
        <v>38</v>
      </c>
      <c r="Q4667" s="33" t="s">
        <v>207</v>
      </c>
      <c r="R4667" s="14" t="s">
        <v>38</v>
      </c>
      <c r="S4667" s="13" t="s">
        <v>216</v>
      </c>
      <c r="T4667" s="13" t="s">
        <v>217</v>
      </c>
      <c r="U4667" s="33">
        <f t="shared" ca="1" si="864"/>
        <v>45744.56914039352</v>
      </c>
      <c r="V4667" s="13" t="str">
        <f t="shared" si="865"/>
        <v>Bangalore</v>
      </c>
      <c r="W4667" s="13" t="str">
        <f t="shared" si="866"/>
        <v>DOMI</v>
      </c>
      <c r="X4667" s="13">
        <f t="shared" si="867"/>
        <v>17</v>
      </c>
      <c r="Y4667" s="13" t="str">
        <f>IFERROR(VLOOKUP(C4667,ReceivingTeam[],2,FALSE),"HelpDesk")</f>
        <v>HelpDesk</v>
      </c>
      <c r="Z4667" s="67">
        <f t="shared" si="868"/>
        <v>44891.557905092603</v>
      </c>
      <c r="AA4667" s="68">
        <f t="shared" si="869"/>
        <v>44890</v>
      </c>
      <c r="AB4667" s="69" t="b">
        <f t="shared" si="870"/>
        <v>1</v>
      </c>
      <c r="AC4667" s="70">
        <f t="shared" si="871"/>
        <v>0.5</v>
      </c>
      <c r="AD4667" s="67">
        <f t="shared" si="872"/>
        <v>44891.557905092603</v>
      </c>
      <c r="AE4667" s="67">
        <f>VLOOKUP(V4667,'Branch Wise Work Timelines'!C:G,3,FALSE)+AA4667</f>
        <v>44890.416666666664</v>
      </c>
      <c r="AF4667" s="67">
        <f>IF(V4667="Bangalore",VLOOKUP(V4667,'Branch Wise Work Timelines'!C:G,4,FALSE)+AA4667+1,IF(V4667="Mumbai",VLOOKUP(V4667,'Branch Wise Work Timelines'!C:G,4,FALSE)+AA4667+1,VLOOKUP(V4667,'Branch Wise Work Timelines'!C:G,4,FALSE)+AA4667))</f>
        <v>44891.104166666664</v>
      </c>
      <c r="AG4667" s="67">
        <f>WORKDAY.INTL(AA4667,1,11)+VLOOKUP(V4667,'Branch Wise Work Timelines'!C:G,3,FALSE)</f>
        <v>44891.416666666664</v>
      </c>
      <c r="AH4667" s="69" t="str">
        <f t="shared" ca="1" si="873"/>
        <v>Out of TAT</v>
      </c>
      <c r="AI4667" s="69">
        <f t="shared" ca="1" si="874"/>
        <v>20473</v>
      </c>
      <c r="AJ4667" s="69" t="str">
        <f ca="1">IF(AI4667&lt;0,"0-12",IFERROR(VLOOKUP(AI4667,Breakup[],2,FALSE),"&gt;24"))</f>
        <v>&gt;24</v>
      </c>
      <c r="AK4667" s="69" t="str">
        <f>VLOOKUP(V4667,Master!B:D,3,FALSE)</f>
        <v>South</v>
      </c>
      <c r="AL4667" s="69" t="str">
        <f t="shared" si="875"/>
        <v>Bangalore</v>
      </c>
    </row>
    <row r="4668" spans="1:38">
      <c r="A4668" s="14" t="s">
        <v>9666</v>
      </c>
      <c r="B4668" s="54">
        <v>44701.6619917477</v>
      </c>
      <c r="C4668" s="13" t="s">
        <v>460</v>
      </c>
      <c r="D4668" s="13">
        <v>1672</v>
      </c>
      <c r="E4668" s="13" t="s">
        <v>9667</v>
      </c>
      <c r="F4668" s="13" t="s">
        <v>24</v>
      </c>
      <c r="G4668" s="14">
        <v>1653048665854</v>
      </c>
      <c r="H4668" s="55">
        <v>0.65070601851851895</v>
      </c>
      <c r="I4668" s="33">
        <v>44881.650706018503</v>
      </c>
      <c r="J4668" s="58">
        <v>44881</v>
      </c>
      <c r="K4668" s="13" t="s">
        <v>213</v>
      </c>
      <c r="L4668" s="13" t="s">
        <v>30</v>
      </c>
      <c r="M4668" s="13" t="s">
        <v>282</v>
      </c>
      <c r="N4668" s="13" t="s">
        <v>206</v>
      </c>
      <c r="O4668" s="33" t="s">
        <v>38</v>
      </c>
      <c r="P4668" s="58" t="s">
        <v>38</v>
      </c>
      <c r="Q4668" s="33" t="s">
        <v>207</v>
      </c>
      <c r="R4668" s="14" t="s">
        <v>38</v>
      </c>
      <c r="S4668" s="13" t="s">
        <v>216</v>
      </c>
      <c r="T4668" s="13" t="s">
        <v>278</v>
      </c>
      <c r="U4668" s="33">
        <f t="shared" ca="1" si="864"/>
        <v>45744.56914039352</v>
      </c>
      <c r="V4668" s="13" t="str">
        <f t="shared" si="865"/>
        <v>Bangalore</v>
      </c>
      <c r="W4668" s="13" t="str">
        <f t="shared" si="866"/>
        <v>DOMI</v>
      </c>
      <c r="X4668" s="13">
        <f t="shared" si="867"/>
        <v>15</v>
      </c>
      <c r="Y4668" s="13" t="str">
        <f>IFERROR(VLOOKUP(C4668,ReceivingTeam[],2,FALSE),"HelpDesk")</f>
        <v>HelpDesk</v>
      </c>
      <c r="Z4668" s="67">
        <f t="shared" si="868"/>
        <v>44884.963206018503</v>
      </c>
      <c r="AA4668" s="68">
        <f t="shared" si="869"/>
        <v>44881</v>
      </c>
      <c r="AB4668" s="69" t="b">
        <f t="shared" si="870"/>
        <v>1</v>
      </c>
      <c r="AC4668" s="70">
        <f t="shared" si="871"/>
        <v>3</v>
      </c>
      <c r="AD4668" s="67">
        <f t="shared" si="872"/>
        <v>44884.963206018503</v>
      </c>
      <c r="AE4668" s="67">
        <f>VLOOKUP(V4668,'Branch Wise Work Timelines'!C:G,3,FALSE)+AA4668</f>
        <v>44881.416666666664</v>
      </c>
      <c r="AF4668" s="67">
        <f>IF(V4668="Bangalore",VLOOKUP(V4668,'Branch Wise Work Timelines'!C:G,4,FALSE)+AA4668+1,IF(V4668="Mumbai",VLOOKUP(V4668,'Branch Wise Work Timelines'!C:G,4,FALSE)+AA4668+1,VLOOKUP(V4668,'Branch Wise Work Timelines'!C:G,4,FALSE)+AA4668))</f>
        <v>44882.104166666664</v>
      </c>
      <c r="AG4668" s="67">
        <f>WORKDAY.INTL(AA4668,1,11)+VLOOKUP(V4668,'Branch Wise Work Timelines'!C:G,3,FALSE)</f>
        <v>44882.416666666664</v>
      </c>
      <c r="AH4668" s="69" t="str">
        <f t="shared" ca="1" si="873"/>
        <v>Out of TAT</v>
      </c>
      <c r="AI4668" s="69">
        <f t="shared" ca="1" si="874"/>
        <v>20631</v>
      </c>
      <c r="AJ4668" s="69" t="str">
        <f ca="1">IF(AI4668&lt;0,"0-12",IFERROR(VLOOKUP(AI4668,Breakup[],2,FALSE),"&gt;24"))</f>
        <v>&gt;24</v>
      </c>
      <c r="AK4668" s="69" t="str">
        <f>VLOOKUP(V4668,Master!B:D,3,FALSE)</f>
        <v>South</v>
      </c>
      <c r="AL4668" s="69" t="str">
        <f t="shared" si="875"/>
        <v>Bangalore</v>
      </c>
    </row>
    <row r="4669" spans="1:38">
      <c r="A4669" s="14" t="s">
        <v>9668</v>
      </c>
      <c r="B4669" s="54">
        <v>44701.741077395804</v>
      </c>
      <c r="C4669" s="13" t="s">
        <v>901</v>
      </c>
      <c r="D4669" s="13">
        <v>637</v>
      </c>
      <c r="E4669" s="13" t="s">
        <v>9669</v>
      </c>
      <c r="F4669" s="13" t="s">
        <v>24</v>
      </c>
      <c r="G4669" s="14">
        <v>1653051071129</v>
      </c>
      <c r="H4669" s="55">
        <v>0.95093749999999999</v>
      </c>
      <c r="I4669" s="33">
        <v>44891.950937499998</v>
      </c>
      <c r="J4669" s="58">
        <v>44891</v>
      </c>
      <c r="K4669" s="13" t="s">
        <v>213</v>
      </c>
      <c r="L4669" s="13" t="s">
        <v>30</v>
      </c>
      <c r="M4669" s="13" t="s">
        <v>282</v>
      </c>
      <c r="N4669" s="13" t="s">
        <v>206</v>
      </c>
      <c r="O4669" s="33">
        <v>44891.282847222203</v>
      </c>
      <c r="P4669" s="58">
        <v>44891</v>
      </c>
      <c r="Q4669" s="33" t="s">
        <v>237</v>
      </c>
      <c r="R4669" s="14">
        <v>73</v>
      </c>
      <c r="S4669" s="13" t="s">
        <v>216</v>
      </c>
      <c r="T4669" s="13" t="s">
        <v>278</v>
      </c>
      <c r="U4669" s="33">
        <f t="shared" ca="1" si="864"/>
        <v>45744.56914039352</v>
      </c>
      <c r="V4669" s="13" t="str">
        <f t="shared" si="865"/>
        <v>Bangalore</v>
      </c>
      <c r="W4669" s="13" t="str">
        <f t="shared" si="866"/>
        <v>DOMI</v>
      </c>
      <c r="X4669" s="13">
        <f t="shared" si="867"/>
        <v>22</v>
      </c>
      <c r="Y4669" s="13" t="str">
        <f>IFERROR(VLOOKUP(C4669,ReceivingTeam[],2,FALSE),"HelpDesk")</f>
        <v>HelpDesk</v>
      </c>
      <c r="Z4669" s="67">
        <f t="shared" si="868"/>
        <v>44896.263437499998</v>
      </c>
      <c r="AA4669" s="68">
        <f t="shared" si="869"/>
        <v>44891</v>
      </c>
      <c r="AB4669" s="69" t="b">
        <f t="shared" si="870"/>
        <v>1</v>
      </c>
      <c r="AC4669" s="70">
        <f t="shared" si="871"/>
        <v>3</v>
      </c>
      <c r="AD4669" s="67">
        <f t="shared" si="872"/>
        <v>44896.263437499998</v>
      </c>
      <c r="AE4669" s="67">
        <f>VLOOKUP(V4669,'Branch Wise Work Timelines'!C:G,3,FALSE)+AA4669</f>
        <v>44891.416666666664</v>
      </c>
      <c r="AF4669" s="67">
        <f>IF(V4669="Bangalore",VLOOKUP(V4669,'Branch Wise Work Timelines'!C:G,4,FALSE)+AA4669+1,IF(V4669="Mumbai",VLOOKUP(V4669,'Branch Wise Work Timelines'!C:G,4,FALSE)+AA4669+1,VLOOKUP(V4669,'Branch Wise Work Timelines'!C:G,4,FALSE)+AA4669))</f>
        <v>44892.104166666664</v>
      </c>
      <c r="AG4669" s="67">
        <f>WORKDAY.INTL(AA4669,1,11)+VLOOKUP(V4669,'Branch Wise Work Timelines'!C:G,3,FALSE)</f>
        <v>44893.416666666664</v>
      </c>
      <c r="AH4669" s="69" t="str">
        <f t="shared" si="873"/>
        <v>Met</v>
      </c>
      <c r="AI4669" s="69">
        <f t="shared" ca="1" si="874"/>
        <v>20360</v>
      </c>
      <c r="AJ4669" s="69" t="str">
        <f ca="1">IF(AI4669&lt;0,"0-12",IFERROR(VLOOKUP(AI4669,Breakup[],2,FALSE),"&gt;24"))</f>
        <v>&gt;24</v>
      </c>
      <c r="AK4669" s="69" t="str">
        <f>VLOOKUP(V4669,Master!B:D,3,FALSE)</f>
        <v>South</v>
      </c>
      <c r="AL4669" s="69" t="str">
        <f t="shared" si="875"/>
        <v>Bangalore</v>
      </c>
    </row>
    <row r="4670" spans="1:38">
      <c r="A4670" s="14" t="s">
        <v>9670</v>
      </c>
      <c r="B4670" s="54">
        <v>44701.732578738403</v>
      </c>
      <c r="C4670" s="13" t="s">
        <v>901</v>
      </c>
      <c r="D4670" s="13">
        <v>882</v>
      </c>
      <c r="E4670" s="13" t="s">
        <v>9671</v>
      </c>
      <c r="F4670" s="13" t="s">
        <v>24</v>
      </c>
      <c r="G4670" s="14">
        <v>1653048665854</v>
      </c>
      <c r="H4670" s="55">
        <v>0.57618055555555603</v>
      </c>
      <c r="I4670" s="33">
        <v>44884.576180555603</v>
      </c>
      <c r="J4670" s="58">
        <v>44884</v>
      </c>
      <c r="K4670" s="13" t="s">
        <v>213</v>
      </c>
      <c r="L4670" s="13" t="s">
        <v>30</v>
      </c>
      <c r="M4670" s="13" t="s">
        <v>282</v>
      </c>
      <c r="N4670" s="13" t="s">
        <v>206</v>
      </c>
      <c r="O4670" s="33" t="s">
        <v>38</v>
      </c>
      <c r="P4670" s="58" t="s">
        <v>38</v>
      </c>
      <c r="Q4670" s="33" t="s">
        <v>207</v>
      </c>
      <c r="R4670" s="14" t="s">
        <v>38</v>
      </c>
      <c r="S4670" s="13" t="s">
        <v>216</v>
      </c>
      <c r="T4670" s="13" t="s">
        <v>278</v>
      </c>
      <c r="U4670" s="33">
        <f t="shared" ca="1" si="864"/>
        <v>45744.56914039352</v>
      </c>
      <c r="V4670" s="13" t="str">
        <f t="shared" si="865"/>
        <v>Bangalore</v>
      </c>
      <c r="W4670" s="13" t="str">
        <f t="shared" si="866"/>
        <v>DOMI</v>
      </c>
      <c r="X4670" s="13">
        <f t="shared" si="867"/>
        <v>13</v>
      </c>
      <c r="Y4670" s="13" t="str">
        <f>IFERROR(VLOOKUP(C4670,ReceivingTeam[],2,FALSE),"HelpDesk")</f>
        <v>HelpDesk</v>
      </c>
      <c r="Z4670" s="67">
        <f t="shared" si="868"/>
        <v>44888.888680555603</v>
      </c>
      <c r="AA4670" s="68">
        <f t="shared" si="869"/>
        <v>44884</v>
      </c>
      <c r="AB4670" s="69" t="b">
        <f t="shared" si="870"/>
        <v>1</v>
      </c>
      <c r="AC4670" s="70">
        <f t="shared" si="871"/>
        <v>3</v>
      </c>
      <c r="AD4670" s="67">
        <f t="shared" si="872"/>
        <v>44888.888680555603</v>
      </c>
      <c r="AE4670" s="67">
        <f>VLOOKUP(V4670,'Branch Wise Work Timelines'!C:G,3,FALSE)+AA4670</f>
        <v>44884.416666666664</v>
      </c>
      <c r="AF4670" s="67">
        <f>IF(V4670="Bangalore",VLOOKUP(V4670,'Branch Wise Work Timelines'!C:G,4,FALSE)+AA4670+1,IF(V4670="Mumbai",VLOOKUP(V4670,'Branch Wise Work Timelines'!C:G,4,FALSE)+AA4670+1,VLOOKUP(V4670,'Branch Wise Work Timelines'!C:G,4,FALSE)+AA4670))</f>
        <v>44885.104166666664</v>
      </c>
      <c r="AG4670" s="67">
        <f>WORKDAY.INTL(AA4670,1,11)+VLOOKUP(V4670,'Branch Wise Work Timelines'!C:G,3,FALSE)</f>
        <v>44886.416666666664</v>
      </c>
      <c r="AH4670" s="69" t="str">
        <f t="shared" ca="1" si="873"/>
        <v>Out of TAT</v>
      </c>
      <c r="AI4670" s="69">
        <f t="shared" ca="1" si="874"/>
        <v>20537</v>
      </c>
      <c r="AJ4670" s="69" t="str">
        <f ca="1">IF(AI4670&lt;0,"0-12",IFERROR(VLOOKUP(AI4670,Breakup[],2,FALSE),"&gt;24"))</f>
        <v>&gt;24</v>
      </c>
      <c r="AK4670" s="69" t="str">
        <f>VLOOKUP(V4670,Master!B:D,3,FALSE)</f>
        <v>South</v>
      </c>
      <c r="AL4670" s="69" t="str">
        <f t="shared" si="875"/>
        <v>Bangalore</v>
      </c>
    </row>
    <row r="4671" spans="1:38">
      <c r="A4671" s="14" t="s">
        <v>9672</v>
      </c>
      <c r="B4671" s="54">
        <v>44701.935437499997</v>
      </c>
      <c r="C4671" s="13" t="s">
        <v>4172</v>
      </c>
      <c r="D4671" s="13">
        <v>530</v>
      </c>
      <c r="E4671" s="13" t="s">
        <v>9673</v>
      </c>
      <c r="F4671" s="13" t="s">
        <v>24</v>
      </c>
      <c r="G4671" s="14">
        <v>1653069266688</v>
      </c>
      <c r="H4671" s="55">
        <v>0.72457175925925899</v>
      </c>
      <c r="I4671" s="33">
        <v>44884.724571759303</v>
      </c>
      <c r="J4671" s="58">
        <v>44884</v>
      </c>
      <c r="K4671" s="13" t="s">
        <v>213</v>
      </c>
      <c r="L4671" s="13" t="s">
        <v>30</v>
      </c>
      <c r="M4671" s="13" t="s">
        <v>147</v>
      </c>
      <c r="N4671" s="13" t="s">
        <v>206</v>
      </c>
      <c r="O4671" s="33" t="s">
        <v>38</v>
      </c>
      <c r="P4671" s="58" t="s">
        <v>38</v>
      </c>
      <c r="Q4671" s="33" t="s">
        <v>207</v>
      </c>
      <c r="R4671" s="14" t="s">
        <v>38</v>
      </c>
      <c r="S4671" s="13" t="s">
        <v>208</v>
      </c>
      <c r="T4671" s="13" t="s">
        <v>209</v>
      </c>
      <c r="U4671" s="33">
        <f t="shared" ca="1" si="864"/>
        <v>45744.56914039352</v>
      </c>
      <c r="V4671" s="13" t="str">
        <f t="shared" si="865"/>
        <v>Bangalore</v>
      </c>
      <c r="W4671" s="13" t="str">
        <f t="shared" si="866"/>
        <v>DOMI</v>
      </c>
      <c r="X4671" s="13">
        <f t="shared" si="867"/>
        <v>17</v>
      </c>
      <c r="Y4671" s="13" t="str">
        <f>IFERROR(VLOOKUP(C4671,ReceivingTeam[],2,FALSE),"HelpDesk")</f>
        <v>HelpDesk</v>
      </c>
      <c r="Z4671" s="67">
        <f t="shared" si="868"/>
        <v>44886.537071759303</v>
      </c>
      <c r="AA4671" s="68">
        <f t="shared" si="869"/>
        <v>44884</v>
      </c>
      <c r="AB4671" s="69" t="b">
        <f t="shared" si="870"/>
        <v>1</v>
      </c>
      <c r="AC4671" s="70">
        <f t="shared" si="871"/>
        <v>0.5</v>
      </c>
      <c r="AD4671" s="67">
        <f t="shared" si="872"/>
        <v>44886.537071759303</v>
      </c>
      <c r="AE4671" s="67">
        <f>VLOOKUP(V4671,'Branch Wise Work Timelines'!C:G,3,FALSE)+AA4671</f>
        <v>44884.416666666664</v>
      </c>
      <c r="AF4671" s="67">
        <f>IF(V4671="Bangalore",VLOOKUP(V4671,'Branch Wise Work Timelines'!C:G,4,FALSE)+AA4671+1,IF(V4671="Mumbai",VLOOKUP(V4671,'Branch Wise Work Timelines'!C:G,4,FALSE)+AA4671+1,VLOOKUP(V4671,'Branch Wise Work Timelines'!C:G,4,FALSE)+AA4671))</f>
        <v>44885.104166666664</v>
      </c>
      <c r="AG4671" s="67">
        <f>WORKDAY.INTL(AA4671,1,11)+VLOOKUP(V4671,'Branch Wise Work Timelines'!C:G,3,FALSE)</f>
        <v>44886.416666666664</v>
      </c>
      <c r="AH4671" s="69" t="str">
        <f t="shared" ca="1" si="873"/>
        <v>Out of TAT</v>
      </c>
      <c r="AI4671" s="69">
        <f t="shared" ca="1" si="874"/>
        <v>20593</v>
      </c>
      <c r="AJ4671" s="69" t="str">
        <f ca="1">IF(AI4671&lt;0,"0-12",IFERROR(VLOOKUP(AI4671,Breakup[],2,FALSE),"&gt;24"))</f>
        <v>&gt;24</v>
      </c>
      <c r="AK4671" s="69" t="str">
        <f>VLOOKUP(V4671,Master!B:D,3,FALSE)</f>
        <v>South</v>
      </c>
      <c r="AL4671" s="69" t="str">
        <f t="shared" si="875"/>
        <v>Bangalore</v>
      </c>
    </row>
    <row r="4672" spans="1:38">
      <c r="A4672" s="14" t="s">
        <v>9674</v>
      </c>
      <c r="B4672" s="54">
        <v>44701.7352721875</v>
      </c>
      <c r="C4672" s="13" t="s">
        <v>901</v>
      </c>
      <c r="D4672" s="13">
        <v>204</v>
      </c>
      <c r="E4672" s="13" t="s">
        <v>9675</v>
      </c>
      <c r="F4672" s="13" t="s">
        <v>24</v>
      </c>
      <c r="G4672" s="14">
        <v>1653048665854</v>
      </c>
      <c r="H4672" s="55">
        <v>0.87040509259259302</v>
      </c>
      <c r="I4672" s="33">
        <v>44891.870405092603</v>
      </c>
      <c r="J4672" s="58">
        <v>44891</v>
      </c>
      <c r="K4672" s="13" t="s">
        <v>213</v>
      </c>
      <c r="L4672" s="13" t="s">
        <v>30</v>
      </c>
      <c r="M4672" s="13" t="s">
        <v>282</v>
      </c>
      <c r="N4672" s="13" t="s">
        <v>206</v>
      </c>
      <c r="O4672" s="33">
        <v>44891.769652777803</v>
      </c>
      <c r="P4672" s="58">
        <v>44891</v>
      </c>
      <c r="Q4672" s="33" t="s">
        <v>237</v>
      </c>
      <c r="R4672" s="14">
        <v>388</v>
      </c>
      <c r="S4672" s="13" t="s">
        <v>216</v>
      </c>
      <c r="T4672" s="13" t="s">
        <v>278</v>
      </c>
      <c r="U4672" s="33">
        <f t="shared" ca="1" si="864"/>
        <v>45744.56914039352</v>
      </c>
      <c r="V4672" s="13" t="str">
        <f t="shared" si="865"/>
        <v>Bangalore</v>
      </c>
      <c r="W4672" s="13" t="str">
        <f t="shared" si="866"/>
        <v>DOMI</v>
      </c>
      <c r="X4672" s="13">
        <f t="shared" si="867"/>
        <v>20</v>
      </c>
      <c r="Y4672" s="13" t="str">
        <f>IFERROR(VLOOKUP(C4672,ReceivingTeam[],2,FALSE),"HelpDesk")</f>
        <v>HelpDesk</v>
      </c>
      <c r="Z4672" s="67">
        <f t="shared" si="868"/>
        <v>44896.182905092603</v>
      </c>
      <c r="AA4672" s="68">
        <f t="shared" si="869"/>
        <v>44891</v>
      </c>
      <c r="AB4672" s="69" t="b">
        <f t="shared" si="870"/>
        <v>1</v>
      </c>
      <c r="AC4672" s="70">
        <f t="shared" si="871"/>
        <v>3</v>
      </c>
      <c r="AD4672" s="67">
        <f t="shared" si="872"/>
        <v>44896.182905092603</v>
      </c>
      <c r="AE4672" s="67">
        <f>VLOOKUP(V4672,'Branch Wise Work Timelines'!C:G,3,FALSE)+AA4672</f>
        <v>44891.416666666664</v>
      </c>
      <c r="AF4672" s="67">
        <f>IF(V4672="Bangalore",VLOOKUP(V4672,'Branch Wise Work Timelines'!C:G,4,FALSE)+AA4672+1,IF(V4672="Mumbai",VLOOKUP(V4672,'Branch Wise Work Timelines'!C:G,4,FALSE)+AA4672+1,VLOOKUP(V4672,'Branch Wise Work Timelines'!C:G,4,FALSE)+AA4672))</f>
        <v>44892.104166666664</v>
      </c>
      <c r="AG4672" s="67">
        <f>WORKDAY.INTL(AA4672,1,11)+VLOOKUP(V4672,'Branch Wise Work Timelines'!C:G,3,FALSE)</f>
        <v>44893.416666666664</v>
      </c>
      <c r="AH4672" s="69" t="str">
        <f t="shared" si="873"/>
        <v>Met</v>
      </c>
      <c r="AI4672" s="69">
        <f t="shared" ca="1" si="874"/>
        <v>20362</v>
      </c>
      <c r="AJ4672" s="69" t="str">
        <f ca="1">IF(AI4672&lt;0,"0-12",IFERROR(VLOOKUP(AI4672,Breakup[],2,FALSE),"&gt;24"))</f>
        <v>&gt;24</v>
      </c>
      <c r="AK4672" s="69" t="str">
        <f>VLOOKUP(V4672,Master!B:D,3,FALSE)</f>
        <v>South</v>
      </c>
      <c r="AL4672" s="69" t="str">
        <f t="shared" si="875"/>
        <v>Bangalore</v>
      </c>
    </row>
    <row r="4673" spans="1:38">
      <c r="A4673" s="14" t="s">
        <v>9676</v>
      </c>
      <c r="B4673" s="54">
        <v>44701.738016087998</v>
      </c>
      <c r="C4673" s="13" t="s">
        <v>901</v>
      </c>
      <c r="D4673" s="13">
        <v>1667</v>
      </c>
      <c r="E4673" s="13" t="s">
        <v>9677</v>
      </c>
      <c r="F4673" s="13" t="s">
        <v>24</v>
      </c>
      <c r="G4673" s="14">
        <v>1653051071129</v>
      </c>
      <c r="H4673" s="55">
        <v>0.58697916666666705</v>
      </c>
      <c r="I4673" s="33">
        <v>44887.586979166699</v>
      </c>
      <c r="J4673" s="58">
        <v>44887</v>
      </c>
      <c r="K4673" s="13" t="s">
        <v>213</v>
      </c>
      <c r="L4673" s="13" t="s">
        <v>30</v>
      </c>
      <c r="M4673" s="13" t="s">
        <v>282</v>
      </c>
      <c r="N4673" s="13" t="s">
        <v>206</v>
      </c>
      <c r="O4673" s="33" t="s">
        <v>38</v>
      </c>
      <c r="P4673" s="58" t="s">
        <v>38</v>
      </c>
      <c r="Q4673" s="33" t="s">
        <v>207</v>
      </c>
      <c r="R4673" s="14" t="s">
        <v>38</v>
      </c>
      <c r="S4673" s="13" t="s">
        <v>216</v>
      </c>
      <c r="T4673" s="13" t="s">
        <v>278</v>
      </c>
      <c r="U4673" s="33">
        <f t="shared" ca="1" si="864"/>
        <v>45744.56914039352</v>
      </c>
      <c r="V4673" s="13" t="str">
        <f t="shared" si="865"/>
        <v>Bangalore</v>
      </c>
      <c r="W4673" s="13" t="str">
        <f t="shared" si="866"/>
        <v>DOMI</v>
      </c>
      <c r="X4673" s="13">
        <f t="shared" si="867"/>
        <v>14</v>
      </c>
      <c r="Y4673" s="13" t="str">
        <f>IFERROR(VLOOKUP(C4673,ReceivingTeam[],2,FALSE),"HelpDesk")</f>
        <v>HelpDesk</v>
      </c>
      <c r="Z4673" s="67">
        <f t="shared" si="868"/>
        <v>44890.899479166699</v>
      </c>
      <c r="AA4673" s="68">
        <f t="shared" si="869"/>
        <v>44887</v>
      </c>
      <c r="AB4673" s="69" t="b">
        <f t="shared" si="870"/>
        <v>1</v>
      </c>
      <c r="AC4673" s="70">
        <f t="shared" si="871"/>
        <v>3</v>
      </c>
      <c r="AD4673" s="67">
        <f t="shared" si="872"/>
        <v>44890.899479166699</v>
      </c>
      <c r="AE4673" s="67">
        <f>VLOOKUP(V4673,'Branch Wise Work Timelines'!C:G,3,FALSE)+AA4673</f>
        <v>44887.416666666664</v>
      </c>
      <c r="AF4673" s="67">
        <f>IF(V4673="Bangalore",VLOOKUP(V4673,'Branch Wise Work Timelines'!C:G,4,FALSE)+AA4673+1,IF(V4673="Mumbai",VLOOKUP(V4673,'Branch Wise Work Timelines'!C:G,4,FALSE)+AA4673+1,VLOOKUP(V4673,'Branch Wise Work Timelines'!C:G,4,FALSE)+AA4673))</f>
        <v>44888.104166666664</v>
      </c>
      <c r="AG4673" s="67">
        <f>WORKDAY.INTL(AA4673,1,11)+VLOOKUP(V4673,'Branch Wise Work Timelines'!C:G,3,FALSE)</f>
        <v>44888.416666666664</v>
      </c>
      <c r="AH4673" s="69" t="str">
        <f t="shared" ca="1" si="873"/>
        <v>Out of TAT</v>
      </c>
      <c r="AI4673" s="69">
        <f t="shared" ca="1" si="874"/>
        <v>20489</v>
      </c>
      <c r="AJ4673" s="69" t="str">
        <f ca="1">IF(AI4673&lt;0,"0-12",IFERROR(VLOOKUP(AI4673,Breakup[],2,FALSE),"&gt;24"))</f>
        <v>&gt;24</v>
      </c>
      <c r="AK4673" s="69" t="str">
        <f>VLOOKUP(V4673,Master!B:D,3,FALSE)</f>
        <v>South</v>
      </c>
      <c r="AL4673" s="69" t="str">
        <f t="shared" si="875"/>
        <v>Bangalore</v>
      </c>
    </row>
    <row r="4674" spans="1:38">
      <c r="A4674" s="14" t="s">
        <v>9678</v>
      </c>
      <c r="B4674" s="54">
        <v>44701.659036956</v>
      </c>
      <c r="C4674" s="13" t="s">
        <v>460</v>
      </c>
      <c r="D4674" s="13">
        <v>1309</v>
      </c>
      <c r="E4674" s="13" t="s">
        <v>9679</v>
      </c>
      <c r="F4674" s="13" t="s">
        <v>24</v>
      </c>
      <c r="G4674" s="14">
        <v>1653048665854</v>
      </c>
      <c r="H4674" s="55">
        <v>0.38146990740740699</v>
      </c>
      <c r="I4674" s="33">
        <v>44889.381469907399</v>
      </c>
      <c r="J4674" s="58">
        <v>44889</v>
      </c>
      <c r="K4674" s="13" t="s">
        <v>213</v>
      </c>
      <c r="L4674" s="13" t="s">
        <v>30</v>
      </c>
      <c r="M4674" s="13" t="s">
        <v>282</v>
      </c>
      <c r="N4674" s="13" t="s">
        <v>206</v>
      </c>
      <c r="O4674" s="33" t="s">
        <v>38</v>
      </c>
      <c r="P4674" s="58" t="s">
        <v>38</v>
      </c>
      <c r="Q4674" s="33" t="s">
        <v>207</v>
      </c>
      <c r="R4674" s="14" t="s">
        <v>38</v>
      </c>
      <c r="S4674" s="13" t="s">
        <v>216</v>
      </c>
      <c r="T4674" s="13" t="s">
        <v>278</v>
      </c>
      <c r="U4674" s="33">
        <f t="shared" ref="U4674:U4737" ca="1" si="876">NOW()</f>
        <v>45744.56914039352</v>
      </c>
      <c r="V4674" s="13" t="str">
        <f t="shared" ref="V4674:V4737" si="877">VLOOKUP(L4674,Location,2,0)</f>
        <v>Bangalore</v>
      </c>
      <c r="W4674" s="13" t="str">
        <f t="shared" ref="W4674:W4737" si="878">VLOOKUP(F4674,FCT,2,FALSE)</f>
        <v>DOMI</v>
      </c>
      <c r="X4674" s="13">
        <f t="shared" ref="X4674:X4737" si="879">HOUR(I4674)</f>
        <v>9</v>
      </c>
      <c r="Y4674" s="13" t="str">
        <f>IFERROR(VLOOKUP(C4674,ReceivingTeam[],2,FALSE),"HelpDesk")</f>
        <v>HelpDesk</v>
      </c>
      <c r="Z4674" s="67">
        <f t="shared" ref="Z4674:Z4737" si="880">IF(AB4674=FALSE,AE4674+AC4674,IF(I4674&gt;AE4674,IF(((I4674+AC4674)&gt;AF4674),(AC4674-(AF4674-I4674)+AG4674),I4674+AC4674),IF(((AE4674+AC4674)&gt;AF4674),(AC4674-(AF4674-AE4674)+AG4674),AE4674+AC4674)))</f>
        <v>44892.729166666664</v>
      </c>
      <c r="AA4674" s="68">
        <f t="shared" ref="AA4674:AA4737" si="881">INT(J4674)</f>
        <v>44889</v>
      </c>
      <c r="AB4674" s="69" t="b">
        <f t="shared" ref="AB4674:AB4737" si="882">WORKDAY.INTL(AA4674-1,1,11)=AA4674</f>
        <v>1</v>
      </c>
      <c r="AC4674" s="70">
        <f t="shared" ref="AC4674:AC4737" si="883">IF(T4674="High",12/24,72/24)</f>
        <v>3</v>
      </c>
      <c r="AD4674" s="67">
        <f t="shared" ref="AD4674:AD4737" si="884">IF(AB4674=FALSE,AE4674+AC4674,IF(I4674&gt;AE4674,IF(((I4674+AC4674)&gt;AF4674),(AC4674-(AF4674-I4674)+AG4674),I4674+AC4674),IF(((AE4674+AC4674)&gt;AF4674),(AC4674-(AF4674-AE4674)+AG4674),AE4674+AC4674)))</f>
        <v>44892.729166666664</v>
      </c>
      <c r="AE4674" s="67">
        <f>VLOOKUP(V4674,'Branch Wise Work Timelines'!C:G,3,FALSE)+AA4674</f>
        <v>44889.416666666664</v>
      </c>
      <c r="AF4674" s="67">
        <f>IF(V4674="Bangalore",VLOOKUP(V4674,'Branch Wise Work Timelines'!C:G,4,FALSE)+AA4674+1,IF(V4674="Mumbai",VLOOKUP(V4674,'Branch Wise Work Timelines'!C:G,4,FALSE)+AA4674+1,VLOOKUP(V4674,'Branch Wise Work Timelines'!C:G,4,FALSE)+AA4674))</f>
        <v>44890.104166666664</v>
      </c>
      <c r="AG4674" s="67">
        <f>WORKDAY.INTL(AA4674,1,11)+VLOOKUP(V4674,'Branch Wise Work Timelines'!C:G,3,FALSE)</f>
        <v>44890.416666666664</v>
      </c>
      <c r="AH4674" s="69" t="str">
        <f t="shared" ref="AH4674:AH4737" ca="1" si="885">IF(Q4674&lt;&gt;"Success",IF(U4674&gt;Z4674,"Out of TAT","In TAT"),IF(O4674&gt;AD4674,"Not Met","Met"))</f>
        <v>Out of TAT</v>
      </c>
      <c r="AI4674" s="69">
        <f t="shared" ref="AI4674:AI4737" ca="1" si="886">ROUNDUP((U4674-AD4674)*24,0)</f>
        <v>20445</v>
      </c>
      <c r="AJ4674" s="69" t="str">
        <f ca="1">IF(AI4674&lt;0,"0-12",IFERROR(VLOOKUP(AI4674,Breakup[],2,FALSE),"&gt;24"))</f>
        <v>&gt;24</v>
      </c>
      <c r="AK4674" s="69" t="str">
        <f>VLOOKUP(V4674,Master!B:D,3,FALSE)</f>
        <v>South</v>
      </c>
      <c r="AL4674" s="69" t="str">
        <f t="shared" ref="AL4674:AL4737" si="887">IF(V4674="Bangalore",IF(W4674="CLS",V4674&amp;"-"&amp;"CLS",V4674),(V4674))</f>
        <v>Bangalore</v>
      </c>
    </row>
    <row r="4675" spans="1:38">
      <c r="A4675" s="14" t="s">
        <v>9680</v>
      </c>
      <c r="B4675" s="54">
        <v>44701.812898067103</v>
      </c>
      <c r="C4675" s="13" t="s">
        <v>901</v>
      </c>
      <c r="D4675" s="13">
        <v>166</v>
      </c>
      <c r="E4675" s="13" t="s">
        <v>9681</v>
      </c>
      <c r="F4675" s="13" t="s">
        <v>24</v>
      </c>
      <c r="G4675" s="14">
        <v>1653057891591</v>
      </c>
      <c r="H4675" s="55">
        <v>0.28200231481481502</v>
      </c>
      <c r="I4675" s="33">
        <v>44883.282002314802</v>
      </c>
      <c r="J4675" s="58">
        <v>44883</v>
      </c>
      <c r="K4675" s="13" t="s">
        <v>213</v>
      </c>
      <c r="L4675" s="13" t="s">
        <v>30</v>
      </c>
      <c r="M4675" s="13" t="s">
        <v>282</v>
      </c>
      <c r="N4675" s="13" t="s">
        <v>206</v>
      </c>
      <c r="O4675" s="33" t="s">
        <v>38</v>
      </c>
      <c r="P4675" s="58" t="s">
        <v>38</v>
      </c>
      <c r="Q4675" s="33" t="s">
        <v>207</v>
      </c>
      <c r="R4675" s="14" t="s">
        <v>38</v>
      </c>
      <c r="S4675" s="13" t="s">
        <v>216</v>
      </c>
      <c r="T4675" s="13" t="s">
        <v>278</v>
      </c>
      <c r="U4675" s="33">
        <f t="shared" ca="1" si="876"/>
        <v>45744.56914039352</v>
      </c>
      <c r="V4675" s="13" t="str">
        <f t="shared" si="877"/>
        <v>Bangalore</v>
      </c>
      <c r="W4675" s="13" t="str">
        <f t="shared" si="878"/>
        <v>DOMI</v>
      </c>
      <c r="X4675" s="13">
        <f t="shared" si="879"/>
        <v>6</v>
      </c>
      <c r="Y4675" s="13" t="str">
        <f>IFERROR(VLOOKUP(C4675,ReceivingTeam[],2,FALSE),"HelpDesk")</f>
        <v>HelpDesk</v>
      </c>
      <c r="Z4675" s="67">
        <f t="shared" si="880"/>
        <v>44886.729166666664</v>
      </c>
      <c r="AA4675" s="68">
        <f t="shared" si="881"/>
        <v>44883</v>
      </c>
      <c r="AB4675" s="69" t="b">
        <f t="shared" si="882"/>
        <v>1</v>
      </c>
      <c r="AC4675" s="70">
        <f t="shared" si="883"/>
        <v>3</v>
      </c>
      <c r="AD4675" s="67">
        <f t="shared" si="884"/>
        <v>44886.729166666664</v>
      </c>
      <c r="AE4675" s="67">
        <f>VLOOKUP(V4675,'Branch Wise Work Timelines'!C:G,3,FALSE)+AA4675</f>
        <v>44883.416666666664</v>
      </c>
      <c r="AF4675" s="67">
        <f>IF(V4675="Bangalore",VLOOKUP(V4675,'Branch Wise Work Timelines'!C:G,4,FALSE)+AA4675+1,IF(V4675="Mumbai",VLOOKUP(V4675,'Branch Wise Work Timelines'!C:G,4,FALSE)+AA4675+1,VLOOKUP(V4675,'Branch Wise Work Timelines'!C:G,4,FALSE)+AA4675))</f>
        <v>44884.104166666664</v>
      </c>
      <c r="AG4675" s="67">
        <f>WORKDAY.INTL(AA4675,1,11)+VLOOKUP(V4675,'Branch Wise Work Timelines'!C:G,3,FALSE)</f>
        <v>44884.416666666664</v>
      </c>
      <c r="AH4675" s="69" t="str">
        <f t="shared" ca="1" si="885"/>
        <v>Out of TAT</v>
      </c>
      <c r="AI4675" s="69">
        <f t="shared" ca="1" si="886"/>
        <v>20589</v>
      </c>
      <c r="AJ4675" s="69" t="str">
        <f ca="1">IF(AI4675&lt;0,"0-12",IFERROR(VLOOKUP(AI4675,Breakup[],2,FALSE),"&gt;24"))</f>
        <v>&gt;24</v>
      </c>
      <c r="AK4675" s="69" t="str">
        <f>VLOOKUP(V4675,Master!B:D,3,FALSE)</f>
        <v>South</v>
      </c>
      <c r="AL4675" s="69" t="str">
        <f t="shared" si="887"/>
        <v>Bangalore</v>
      </c>
    </row>
    <row r="4676" spans="1:38">
      <c r="A4676" s="14" t="s">
        <v>9682</v>
      </c>
      <c r="B4676" s="54">
        <v>44701.706000497703</v>
      </c>
      <c r="C4676" s="13" t="s">
        <v>404</v>
      </c>
      <c r="D4676" s="13">
        <v>622</v>
      </c>
      <c r="E4676" s="13" t="s">
        <v>9683</v>
      </c>
      <c r="F4676" s="13" t="s">
        <v>15</v>
      </c>
      <c r="G4676" s="14">
        <v>1653050074123</v>
      </c>
      <c r="H4676" s="55">
        <v>0.86285879629629603</v>
      </c>
      <c r="I4676" s="33">
        <v>44884.862858796303</v>
      </c>
      <c r="J4676" s="58">
        <v>44884</v>
      </c>
      <c r="K4676" s="13" t="s">
        <v>213</v>
      </c>
      <c r="L4676" s="13" t="s">
        <v>30</v>
      </c>
      <c r="M4676" s="13" t="s">
        <v>75</v>
      </c>
      <c r="N4676" s="13" t="s">
        <v>206</v>
      </c>
      <c r="O4676" s="33" t="s">
        <v>38</v>
      </c>
      <c r="P4676" s="58" t="s">
        <v>38</v>
      </c>
      <c r="Q4676" s="33" t="s">
        <v>207</v>
      </c>
      <c r="R4676" s="14" t="s">
        <v>38</v>
      </c>
      <c r="S4676" s="13" t="s">
        <v>216</v>
      </c>
      <c r="T4676" s="13" t="s">
        <v>217</v>
      </c>
      <c r="U4676" s="33">
        <f t="shared" ca="1" si="876"/>
        <v>45744.56914039352</v>
      </c>
      <c r="V4676" s="13" t="str">
        <f t="shared" si="877"/>
        <v>Bangalore</v>
      </c>
      <c r="W4676" s="13" t="str">
        <f t="shared" si="878"/>
        <v>CLS</v>
      </c>
      <c r="X4676" s="13">
        <f t="shared" si="879"/>
        <v>20</v>
      </c>
      <c r="Y4676" s="13" t="str">
        <f>IFERROR(VLOOKUP(C4676,ReceivingTeam[],2,FALSE),"HelpDesk")</f>
        <v>HelpDesk</v>
      </c>
      <c r="Z4676" s="67">
        <f t="shared" si="880"/>
        <v>44886.675358796303</v>
      </c>
      <c r="AA4676" s="68">
        <f t="shared" si="881"/>
        <v>44884</v>
      </c>
      <c r="AB4676" s="69" t="b">
        <f t="shared" si="882"/>
        <v>1</v>
      </c>
      <c r="AC4676" s="70">
        <f t="shared" si="883"/>
        <v>0.5</v>
      </c>
      <c r="AD4676" s="67">
        <f t="shared" si="884"/>
        <v>44886.675358796303</v>
      </c>
      <c r="AE4676" s="67">
        <f>VLOOKUP(V4676,'Branch Wise Work Timelines'!C:G,3,FALSE)+AA4676</f>
        <v>44884.416666666664</v>
      </c>
      <c r="AF4676" s="67">
        <f>IF(V4676="Bangalore",VLOOKUP(V4676,'Branch Wise Work Timelines'!C:G,4,FALSE)+AA4676+1,IF(V4676="Mumbai",VLOOKUP(V4676,'Branch Wise Work Timelines'!C:G,4,FALSE)+AA4676+1,VLOOKUP(V4676,'Branch Wise Work Timelines'!C:G,4,FALSE)+AA4676))</f>
        <v>44885.104166666664</v>
      </c>
      <c r="AG4676" s="67">
        <f>WORKDAY.INTL(AA4676,1,11)+VLOOKUP(V4676,'Branch Wise Work Timelines'!C:G,3,FALSE)</f>
        <v>44886.416666666664</v>
      </c>
      <c r="AH4676" s="69" t="str">
        <f t="shared" ca="1" si="885"/>
        <v>Out of TAT</v>
      </c>
      <c r="AI4676" s="69">
        <f t="shared" ca="1" si="886"/>
        <v>20590</v>
      </c>
      <c r="AJ4676" s="69" t="str">
        <f ca="1">IF(AI4676&lt;0,"0-12",IFERROR(VLOOKUP(AI4676,Breakup[],2,FALSE),"&gt;24"))</f>
        <v>&gt;24</v>
      </c>
      <c r="AK4676" s="69" t="str">
        <f>VLOOKUP(V4676,Master!B:D,3,FALSE)</f>
        <v>South</v>
      </c>
      <c r="AL4676" s="69" t="str">
        <f t="shared" si="887"/>
        <v>Bangalore-CLS</v>
      </c>
    </row>
    <row r="4677" spans="1:38">
      <c r="A4677" s="14" t="s">
        <v>9684</v>
      </c>
      <c r="B4677" s="54">
        <v>44701.767770057901</v>
      </c>
      <c r="C4677" s="13" t="s">
        <v>404</v>
      </c>
      <c r="D4677" s="13">
        <v>1020</v>
      </c>
      <c r="E4677" s="13" t="s">
        <v>9685</v>
      </c>
      <c r="F4677" s="13" t="s">
        <v>15</v>
      </c>
      <c r="G4677" s="14">
        <v>1653054766382</v>
      </c>
      <c r="H4677" s="55">
        <v>7.7083333333333301E-3</v>
      </c>
      <c r="I4677" s="33">
        <v>44882.007708333302</v>
      </c>
      <c r="J4677" s="58">
        <v>44882</v>
      </c>
      <c r="K4677" s="13" t="s">
        <v>213</v>
      </c>
      <c r="L4677" s="13" t="s">
        <v>30</v>
      </c>
      <c r="M4677" s="13" t="s">
        <v>75</v>
      </c>
      <c r="N4677" s="13" t="s">
        <v>206</v>
      </c>
      <c r="O4677" s="33" t="s">
        <v>38</v>
      </c>
      <c r="P4677" s="58" t="s">
        <v>38</v>
      </c>
      <c r="Q4677" s="33" t="s">
        <v>207</v>
      </c>
      <c r="R4677" s="14" t="s">
        <v>38</v>
      </c>
      <c r="S4677" s="13" t="s">
        <v>216</v>
      </c>
      <c r="T4677" s="13" t="s">
        <v>217</v>
      </c>
      <c r="U4677" s="33">
        <f t="shared" ca="1" si="876"/>
        <v>45744.56914039352</v>
      </c>
      <c r="V4677" s="13" t="str">
        <f t="shared" si="877"/>
        <v>Bangalore</v>
      </c>
      <c r="W4677" s="13" t="str">
        <f t="shared" si="878"/>
        <v>CLS</v>
      </c>
      <c r="X4677" s="13">
        <f t="shared" si="879"/>
        <v>0</v>
      </c>
      <c r="Y4677" s="13" t="str">
        <f>IFERROR(VLOOKUP(C4677,ReceivingTeam[],2,FALSE),"HelpDesk")</f>
        <v>HelpDesk</v>
      </c>
      <c r="Z4677" s="67">
        <f t="shared" si="880"/>
        <v>44882.916666666664</v>
      </c>
      <c r="AA4677" s="68">
        <f t="shared" si="881"/>
        <v>44882</v>
      </c>
      <c r="AB4677" s="69" t="b">
        <f t="shared" si="882"/>
        <v>1</v>
      </c>
      <c r="AC4677" s="70">
        <f t="shared" si="883"/>
        <v>0.5</v>
      </c>
      <c r="AD4677" s="67">
        <f t="shared" si="884"/>
        <v>44882.916666666664</v>
      </c>
      <c r="AE4677" s="67">
        <f>VLOOKUP(V4677,'Branch Wise Work Timelines'!C:G,3,FALSE)+AA4677</f>
        <v>44882.416666666664</v>
      </c>
      <c r="AF4677" s="67">
        <f>IF(V4677="Bangalore",VLOOKUP(V4677,'Branch Wise Work Timelines'!C:G,4,FALSE)+AA4677+1,IF(V4677="Mumbai",VLOOKUP(V4677,'Branch Wise Work Timelines'!C:G,4,FALSE)+AA4677+1,VLOOKUP(V4677,'Branch Wise Work Timelines'!C:G,4,FALSE)+AA4677))</f>
        <v>44883.104166666664</v>
      </c>
      <c r="AG4677" s="67">
        <f>WORKDAY.INTL(AA4677,1,11)+VLOOKUP(V4677,'Branch Wise Work Timelines'!C:G,3,FALSE)</f>
        <v>44883.416666666664</v>
      </c>
      <c r="AH4677" s="69" t="str">
        <f t="shared" ca="1" si="885"/>
        <v>Out of TAT</v>
      </c>
      <c r="AI4677" s="69">
        <f t="shared" ca="1" si="886"/>
        <v>20680</v>
      </c>
      <c r="AJ4677" s="69" t="str">
        <f ca="1">IF(AI4677&lt;0,"0-12",IFERROR(VLOOKUP(AI4677,Breakup[],2,FALSE),"&gt;24"))</f>
        <v>&gt;24</v>
      </c>
      <c r="AK4677" s="69" t="str">
        <f>VLOOKUP(V4677,Master!B:D,3,FALSE)</f>
        <v>South</v>
      </c>
      <c r="AL4677" s="69" t="str">
        <f t="shared" si="887"/>
        <v>Bangalore-CLS</v>
      </c>
    </row>
    <row r="4678" spans="1:38">
      <c r="A4678" s="14" t="s">
        <v>9686</v>
      </c>
      <c r="B4678" s="54">
        <v>44701.768636377303</v>
      </c>
      <c r="C4678" s="13" t="s">
        <v>404</v>
      </c>
      <c r="D4678" s="13">
        <v>1197</v>
      </c>
      <c r="E4678" s="13" t="s">
        <v>9687</v>
      </c>
      <c r="F4678" s="13" t="s">
        <v>15</v>
      </c>
      <c r="G4678" s="14">
        <v>1653054766382</v>
      </c>
      <c r="H4678" s="55">
        <v>0.84353009259259304</v>
      </c>
      <c r="I4678" s="33">
        <v>44882.843530092599</v>
      </c>
      <c r="J4678" s="58">
        <v>44882</v>
      </c>
      <c r="K4678" s="13" t="s">
        <v>213</v>
      </c>
      <c r="L4678" s="13" t="s">
        <v>30</v>
      </c>
      <c r="M4678" s="13" t="s">
        <v>75</v>
      </c>
      <c r="N4678" s="13" t="s">
        <v>206</v>
      </c>
      <c r="O4678" s="33" t="s">
        <v>38</v>
      </c>
      <c r="P4678" s="58" t="s">
        <v>38</v>
      </c>
      <c r="Q4678" s="33" t="s">
        <v>207</v>
      </c>
      <c r="R4678" s="14" t="s">
        <v>38</v>
      </c>
      <c r="S4678" s="13" t="s">
        <v>216</v>
      </c>
      <c r="T4678" s="13" t="s">
        <v>217</v>
      </c>
      <c r="U4678" s="33">
        <f t="shared" ca="1" si="876"/>
        <v>45744.56914039352</v>
      </c>
      <c r="V4678" s="13" t="str">
        <f t="shared" si="877"/>
        <v>Bangalore</v>
      </c>
      <c r="W4678" s="13" t="str">
        <f t="shared" si="878"/>
        <v>CLS</v>
      </c>
      <c r="X4678" s="13">
        <f t="shared" si="879"/>
        <v>20</v>
      </c>
      <c r="Y4678" s="13" t="str">
        <f>IFERROR(VLOOKUP(C4678,ReceivingTeam[],2,FALSE),"HelpDesk")</f>
        <v>HelpDesk</v>
      </c>
      <c r="Z4678" s="67">
        <f t="shared" si="880"/>
        <v>44883.656030092599</v>
      </c>
      <c r="AA4678" s="68">
        <f t="shared" si="881"/>
        <v>44882</v>
      </c>
      <c r="AB4678" s="69" t="b">
        <f t="shared" si="882"/>
        <v>1</v>
      </c>
      <c r="AC4678" s="70">
        <f t="shared" si="883"/>
        <v>0.5</v>
      </c>
      <c r="AD4678" s="67">
        <f t="shared" si="884"/>
        <v>44883.656030092599</v>
      </c>
      <c r="AE4678" s="67">
        <f>VLOOKUP(V4678,'Branch Wise Work Timelines'!C:G,3,FALSE)+AA4678</f>
        <v>44882.416666666664</v>
      </c>
      <c r="AF4678" s="67">
        <f>IF(V4678="Bangalore",VLOOKUP(V4678,'Branch Wise Work Timelines'!C:G,4,FALSE)+AA4678+1,IF(V4678="Mumbai",VLOOKUP(V4678,'Branch Wise Work Timelines'!C:G,4,FALSE)+AA4678+1,VLOOKUP(V4678,'Branch Wise Work Timelines'!C:G,4,FALSE)+AA4678))</f>
        <v>44883.104166666664</v>
      </c>
      <c r="AG4678" s="67">
        <f>WORKDAY.INTL(AA4678,1,11)+VLOOKUP(V4678,'Branch Wise Work Timelines'!C:G,3,FALSE)</f>
        <v>44883.416666666664</v>
      </c>
      <c r="AH4678" s="69" t="str">
        <f t="shared" ca="1" si="885"/>
        <v>Out of TAT</v>
      </c>
      <c r="AI4678" s="69">
        <f t="shared" ca="1" si="886"/>
        <v>20662</v>
      </c>
      <c r="AJ4678" s="69" t="str">
        <f ca="1">IF(AI4678&lt;0,"0-12",IFERROR(VLOOKUP(AI4678,Breakup[],2,FALSE),"&gt;24"))</f>
        <v>&gt;24</v>
      </c>
      <c r="AK4678" s="69" t="str">
        <f>VLOOKUP(V4678,Master!B:D,3,FALSE)</f>
        <v>South</v>
      </c>
      <c r="AL4678" s="69" t="str">
        <f t="shared" si="887"/>
        <v>Bangalore-CLS</v>
      </c>
    </row>
    <row r="4679" spans="1:38">
      <c r="A4679" s="14" t="s">
        <v>9688</v>
      </c>
      <c r="B4679" s="54">
        <v>44701.769402546299</v>
      </c>
      <c r="C4679" s="13" t="s">
        <v>404</v>
      </c>
      <c r="D4679" s="13">
        <v>977</v>
      </c>
      <c r="E4679" s="13" t="s">
        <v>9689</v>
      </c>
      <c r="F4679" s="13" t="s">
        <v>15</v>
      </c>
      <c r="G4679" s="14">
        <v>1653054766382</v>
      </c>
      <c r="H4679" s="55">
        <v>0.60943287037036997</v>
      </c>
      <c r="I4679" s="33">
        <v>44882.609432870398</v>
      </c>
      <c r="J4679" s="58">
        <v>44882</v>
      </c>
      <c r="K4679" s="13" t="s">
        <v>213</v>
      </c>
      <c r="L4679" s="13" t="s">
        <v>30</v>
      </c>
      <c r="M4679" s="13" t="s">
        <v>75</v>
      </c>
      <c r="N4679" s="13" t="s">
        <v>206</v>
      </c>
      <c r="O4679" s="33" t="s">
        <v>38</v>
      </c>
      <c r="P4679" s="58" t="s">
        <v>38</v>
      </c>
      <c r="Q4679" s="33" t="s">
        <v>207</v>
      </c>
      <c r="R4679" s="14" t="s">
        <v>38</v>
      </c>
      <c r="S4679" s="13" t="s">
        <v>216</v>
      </c>
      <c r="T4679" s="13" t="s">
        <v>217</v>
      </c>
      <c r="U4679" s="33">
        <f t="shared" ca="1" si="876"/>
        <v>45744.56914039352</v>
      </c>
      <c r="V4679" s="13" t="str">
        <f t="shared" si="877"/>
        <v>Bangalore</v>
      </c>
      <c r="W4679" s="13" t="str">
        <f t="shared" si="878"/>
        <v>CLS</v>
      </c>
      <c r="X4679" s="13">
        <f t="shared" si="879"/>
        <v>14</v>
      </c>
      <c r="Y4679" s="13" t="str">
        <f>IFERROR(VLOOKUP(C4679,ReceivingTeam[],2,FALSE),"HelpDesk")</f>
        <v>HelpDesk</v>
      </c>
      <c r="Z4679" s="67">
        <f t="shared" si="880"/>
        <v>44883.421932870398</v>
      </c>
      <c r="AA4679" s="68">
        <f t="shared" si="881"/>
        <v>44882</v>
      </c>
      <c r="AB4679" s="69" t="b">
        <f t="shared" si="882"/>
        <v>1</v>
      </c>
      <c r="AC4679" s="70">
        <f t="shared" si="883"/>
        <v>0.5</v>
      </c>
      <c r="AD4679" s="67">
        <f t="shared" si="884"/>
        <v>44883.421932870398</v>
      </c>
      <c r="AE4679" s="67">
        <f>VLOOKUP(V4679,'Branch Wise Work Timelines'!C:G,3,FALSE)+AA4679</f>
        <v>44882.416666666664</v>
      </c>
      <c r="AF4679" s="67">
        <f>IF(V4679="Bangalore",VLOOKUP(V4679,'Branch Wise Work Timelines'!C:G,4,FALSE)+AA4679+1,IF(V4679="Mumbai",VLOOKUP(V4679,'Branch Wise Work Timelines'!C:G,4,FALSE)+AA4679+1,VLOOKUP(V4679,'Branch Wise Work Timelines'!C:G,4,FALSE)+AA4679))</f>
        <v>44883.104166666664</v>
      </c>
      <c r="AG4679" s="67">
        <f>WORKDAY.INTL(AA4679,1,11)+VLOOKUP(V4679,'Branch Wise Work Timelines'!C:G,3,FALSE)</f>
        <v>44883.416666666664</v>
      </c>
      <c r="AH4679" s="69" t="str">
        <f t="shared" ca="1" si="885"/>
        <v>Out of TAT</v>
      </c>
      <c r="AI4679" s="69">
        <f t="shared" ca="1" si="886"/>
        <v>20668</v>
      </c>
      <c r="AJ4679" s="69" t="str">
        <f ca="1">IF(AI4679&lt;0,"0-12",IFERROR(VLOOKUP(AI4679,Breakup[],2,FALSE),"&gt;24"))</f>
        <v>&gt;24</v>
      </c>
      <c r="AK4679" s="69" t="str">
        <f>VLOOKUP(V4679,Master!B:D,3,FALSE)</f>
        <v>South</v>
      </c>
      <c r="AL4679" s="69" t="str">
        <f t="shared" si="887"/>
        <v>Bangalore-CLS</v>
      </c>
    </row>
    <row r="4680" spans="1:38">
      <c r="A4680" s="14" t="s">
        <v>9690</v>
      </c>
      <c r="B4680" s="54">
        <v>44701.770042708296</v>
      </c>
      <c r="C4680" s="13" t="s">
        <v>404</v>
      </c>
      <c r="D4680" s="13">
        <v>576</v>
      </c>
      <c r="E4680" s="13" t="s">
        <v>9691</v>
      </c>
      <c r="F4680" s="13" t="s">
        <v>15</v>
      </c>
      <c r="G4680" s="14">
        <v>1653054766382</v>
      </c>
      <c r="H4680" s="55">
        <v>0.34269675925925902</v>
      </c>
      <c r="I4680" s="33">
        <v>44885.342696759297</v>
      </c>
      <c r="J4680" s="58">
        <v>44885</v>
      </c>
      <c r="K4680" s="13" t="s">
        <v>213</v>
      </c>
      <c r="L4680" s="13" t="s">
        <v>30</v>
      </c>
      <c r="M4680" s="13" t="s">
        <v>75</v>
      </c>
      <c r="N4680" s="13" t="s">
        <v>206</v>
      </c>
      <c r="O4680" s="33" t="s">
        <v>38</v>
      </c>
      <c r="P4680" s="58" t="s">
        <v>38</v>
      </c>
      <c r="Q4680" s="33" t="s">
        <v>207</v>
      </c>
      <c r="R4680" s="14" t="s">
        <v>38</v>
      </c>
      <c r="S4680" s="13" t="s">
        <v>216</v>
      </c>
      <c r="T4680" s="13" t="s">
        <v>217</v>
      </c>
      <c r="U4680" s="33">
        <f t="shared" ca="1" si="876"/>
        <v>45744.56914039352</v>
      </c>
      <c r="V4680" s="13" t="str">
        <f t="shared" si="877"/>
        <v>Bangalore</v>
      </c>
      <c r="W4680" s="13" t="str">
        <f t="shared" si="878"/>
        <v>CLS</v>
      </c>
      <c r="X4680" s="13">
        <f t="shared" si="879"/>
        <v>8</v>
      </c>
      <c r="Y4680" s="13" t="str">
        <f>IFERROR(VLOOKUP(C4680,ReceivingTeam[],2,FALSE),"HelpDesk")</f>
        <v>HelpDesk</v>
      </c>
      <c r="Z4680" s="67">
        <f t="shared" si="880"/>
        <v>44885.916666666664</v>
      </c>
      <c r="AA4680" s="68">
        <f t="shared" si="881"/>
        <v>44885</v>
      </c>
      <c r="AB4680" s="69" t="b">
        <f t="shared" si="882"/>
        <v>0</v>
      </c>
      <c r="AC4680" s="70">
        <f t="shared" si="883"/>
        <v>0.5</v>
      </c>
      <c r="AD4680" s="67">
        <f t="shared" si="884"/>
        <v>44885.916666666664</v>
      </c>
      <c r="AE4680" s="67">
        <f>VLOOKUP(V4680,'Branch Wise Work Timelines'!C:G,3,FALSE)+AA4680</f>
        <v>44885.416666666664</v>
      </c>
      <c r="AF4680" s="67">
        <f>IF(V4680="Bangalore",VLOOKUP(V4680,'Branch Wise Work Timelines'!C:G,4,FALSE)+AA4680+1,IF(V4680="Mumbai",VLOOKUP(V4680,'Branch Wise Work Timelines'!C:G,4,FALSE)+AA4680+1,VLOOKUP(V4680,'Branch Wise Work Timelines'!C:G,4,FALSE)+AA4680))</f>
        <v>44886.104166666664</v>
      </c>
      <c r="AG4680" s="67">
        <f>WORKDAY.INTL(AA4680,1,11)+VLOOKUP(V4680,'Branch Wise Work Timelines'!C:G,3,FALSE)</f>
        <v>44886.416666666664</v>
      </c>
      <c r="AH4680" s="69" t="str">
        <f t="shared" ca="1" si="885"/>
        <v>Out of TAT</v>
      </c>
      <c r="AI4680" s="69">
        <f t="shared" ca="1" si="886"/>
        <v>20608</v>
      </c>
      <c r="AJ4680" s="69" t="str">
        <f ca="1">IF(AI4680&lt;0,"0-12",IFERROR(VLOOKUP(AI4680,Breakup[],2,FALSE),"&gt;24"))</f>
        <v>&gt;24</v>
      </c>
      <c r="AK4680" s="69" t="str">
        <f>VLOOKUP(V4680,Master!B:D,3,FALSE)</f>
        <v>South</v>
      </c>
      <c r="AL4680" s="69" t="str">
        <f t="shared" si="887"/>
        <v>Bangalore-CLS</v>
      </c>
    </row>
    <row r="4681" spans="1:38">
      <c r="A4681" s="14" t="s">
        <v>9692</v>
      </c>
      <c r="B4681" s="54">
        <v>44701.710894826399</v>
      </c>
      <c r="C4681" s="13" t="s">
        <v>1342</v>
      </c>
      <c r="D4681" s="13">
        <v>1409</v>
      </c>
      <c r="E4681" s="13" t="s">
        <v>9693</v>
      </c>
      <c r="F4681" s="13" t="s">
        <v>15</v>
      </c>
      <c r="G4681" s="14">
        <v>1653051626097</v>
      </c>
      <c r="H4681" s="55">
        <v>0.95541666666666702</v>
      </c>
      <c r="I4681" s="33">
        <v>44884.9554166667</v>
      </c>
      <c r="J4681" s="58">
        <v>44884</v>
      </c>
      <c r="K4681" s="13" t="s">
        <v>213</v>
      </c>
      <c r="L4681" s="13" t="s">
        <v>30</v>
      </c>
      <c r="M4681" s="13" t="s">
        <v>214</v>
      </c>
      <c r="N4681" s="13" t="s">
        <v>206</v>
      </c>
      <c r="O4681" s="33" t="s">
        <v>38</v>
      </c>
      <c r="P4681" s="58" t="s">
        <v>38</v>
      </c>
      <c r="Q4681" s="33" t="s">
        <v>207</v>
      </c>
      <c r="R4681" s="14" t="s">
        <v>38</v>
      </c>
      <c r="S4681" s="13" t="s">
        <v>216</v>
      </c>
      <c r="T4681" s="13" t="s">
        <v>217</v>
      </c>
      <c r="U4681" s="33">
        <f t="shared" ca="1" si="876"/>
        <v>45744.56914039352</v>
      </c>
      <c r="V4681" s="13" t="str">
        <f t="shared" si="877"/>
        <v>Bangalore</v>
      </c>
      <c r="W4681" s="13" t="str">
        <f t="shared" si="878"/>
        <v>CLS</v>
      </c>
      <c r="X4681" s="13">
        <f t="shared" si="879"/>
        <v>22</v>
      </c>
      <c r="Y4681" s="13" t="str">
        <f>IFERROR(VLOOKUP(C4681,ReceivingTeam[],2,FALSE),"HelpDesk")</f>
        <v>HelpDesk</v>
      </c>
      <c r="Z4681" s="67">
        <f t="shared" si="880"/>
        <v>44886.7679166667</v>
      </c>
      <c r="AA4681" s="68">
        <f t="shared" si="881"/>
        <v>44884</v>
      </c>
      <c r="AB4681" s="69" t="b">
        <f t="shared" si="882"/>
        <v>1</v>
      </c>
      <c r="AC4681" s="70">
        <f t="shared" si="883"/>
        <v>0.5</v>
      </c>
      <c r="AD4681" s="67">
        <f t="shared" si="884"/>
        <v>44886.7679166667</v>
      </c>
      <c r="AE4681" s="67">
        <f>VLOOKUP(V4681,'Branch Wise Work Timelines'!C:G,3,FALSE)+AA4681</f>
        <v>44884.416666666664</v>
      </c>
      <c r="AF4681" s="67">
        <f>IF(V4681="Bangalore",VLOOKUP(V4681,'Branch Wise Work Timelines'!C:G,4,FALSE)+AA4681+1,IF(V4681="Mumbai",VLOOKUP(V4681,'Branch Wise Work Timelines'!C:G,4,FALSE)+AA4681+1,VLOOKUP(V4681,'Branch Wise Work Timelines'!C:G,4,FALSE)+AA4681))</f>
        <v>44885.104166666664</v>
      </c>
      <c r="AG4681" s="67">
        <f>WORKDAY.INTL(AA4681,1,11)+VLOOKUP(V4681,'Branch Wise Work Timelines'!C:G,3,FALSE)</f>
        <v>44886.416666666664</v>
      </c>
      <c r="AH4681" s="69" t="str">
        <f t="shared" ca="1" si="885"/>
        <v>Out of TAT</v>
      </c>
      <c r="AI4681" s="69">
        <f t="shared" ca="1" si="886"/>
        <v>20588</v>
      </c>
      <c r="AJ4681" s="69" t="str">
        <f ca="1">IF(AI4681&lt;0,"0-12",IFERROR(VLOOKUP(AI4681,Breakup[],2,FALSE),"&gt;24"))</f>
        <v>&gt;24</v>
      </c>
      <c r="AK4681" s="69" t="str">
        <f>VLOOKUP(V4681,Master!B:D,3,FALSE)</f>
        <v>South</v>
      </c>
      <c r="AL4681" s="69" t="str">
        <f t="shared" si="887"/>
        <v>Bangalore-CLS</v>
      </c>
    </row>
    <row r="4682" spans="1:38">
      <c r="A4682" s="14" t="s">
        <v>9694</v>
      </c>
      <c r="B4682" s="54">
        <v>44701.812617129603</v>
      </c>
      <c r="C4682" s="13" t="s">
        <v>586</v>
      </c>
      <c r="D4682" s="13">
        <v>910</v>
      </c>
      <c r="E4682" s="13" t="s">
        <v>9695</v>
      </c>
      <c r="F4682" s="13" t="s">
        <v>15</v>
      </c>
      <c r="G4682" s="14">
        <v>1653055518035</v>
      </c>
      <c r="H4682" s="55">
        <v>2.85300925925926E-2</v>
      </c>
      <c r="I4682" s="33">
        <v>44884.028530092597</v>
      </c>
      <c r="J4682" s="58">
        <v>44884</v>
      </c>
      <c r="K4682" s="13" t="s">
        <v>213</v>
      </c>
      <c r="L4682" s="13" t="s">
        <v>30</v>
      </c>
      <c r="M4682" s="13" t="s">
        <v>75</v>
      </c>
      <c r="N4682" s="13" t="s">
        <v>206</v>
      </c>
      <c r="O4682" s="33" t="s">
        <v>38</v>
      </c>
      <c r="P4682" s="58" t="s">
        <v>38</v>
      </c>
      <c r="Q4682" s="33" t="s">
        <v>207</v>
      </c>
      <c r="R4682" s="14" t="s">
        <v>38</v>
      </c>
      <c r="S4682" s="13" t="s">
        <v>216</v>
      </c>
      <c r="T4682" s="13" t="s">
        <v>217</v>
      </c>
      <c r="U4682" s="33">
        <f t="shared" ca="1" si="876"/>
        <v>45744.56914039352</v>
      </c>
      <c r="V4682" s="13" t="str">
        <f t="shared" si="877"/>
        <v>Bangalore</v>
      </c>
      <c r="W4682" s="13" t="str">
        <f t="shared" si="878"/>
        <v>CLS</v>
      </c>
      <c r="X4682" s="13">
        <f t="shared" si="879"/>
        <v>0</v>
      </c>
      <c r="Y4682" s="13" t="str">
        <f>IFERROR(VLOOKUP(C4682,ReceivingTeam[],2,FALSE),"HelpDesk")</f>
        <v>HelpDesk</v>
      </c>
      <c r="Z4682" s="67">
        <f t="shared" si="880"/>
        <v>44884.916666666664</v>
      </c>
      <c r="AA4682" s="68">
        <f t="shared" si="881"/>
        <v>44884</v>
      </c>
      <c r="AB4682" s="69" t="b">
        <f t="shared" si="882"/>
        <v>1</v>
      </c>
      <c r="AC4682" s="70">
        <f t="shared" si="883"/>
        <v>0.5</v>
      </c>
      <c r="AD4682" s="67">
        <f t="shared" si="884"/>
        <v>44884.916666666664</v>
      </c>
      <c r="AE4682" s="67">
        <f>VLOOKUP(V4682,'Branch Wise Work Timelines'!C:G,3,FALSE)+AA4682</f>
        <v>44884.416666666664</v>
      </c>
      <c r="AF4682" s="67">
        <f>IF(V4682="Bangalore",VLOOKUP(V4682,'Branch Wise Work Timelines'!C:G,4,FALSE)+AA4682+1,IF(V4682="Mumbai",VLOOKUP(V4682,'Branch Wise Work Timelines'!C:G,4,FALSE)+AA4682+1,VLOOKUP(V4682,'Branch Wise Work Timelines'!C:G,4,FALSE)+AA4682))</f>
        <v>44885.104166666664</v>
      </c>
      <c r="AG4682" s="67">
        <f>WORKDAY.INTL(AA4682,1,11)+VLOOKUP(V4682,'Branch Wise Work Timelines'!C:G,3,FALSE)</f>
        <v>44886.416666666664</v>
      </c>
      <c r="AH4682" s="69" t="str">
        <f t="shared" ca="1" si="885"/>
        <v>Out of TAT</v>
      </c>
      <c r="AI4682" s="69">
        <f t="shared" ca="1" si="886"/>
        <v>20632</v>
      </c>
      <c r="AJ4682" s="69" t="str">
        <f ca="1">IF(AI4682&lt;0,"0-12",IFERROR(VLOOKUP(AI4682,Breakup[],2,FALSE),"&gt;24"))</f>
        <v>&gt;24</v>
      </c>
      <c r="AK4682" s="69" t="str">
        <f>VLOOKUP(V4682,Master!B:D,3,FALSE)</f>
        <v>South</v>
      </c>
      <c r="AL4682" s="69" t="str">
        <f t="shared" si="887"/>
        <v>Bangalore-CLS</v>
      </c>
    </row>
    <row r="4683" spans="1:38">
      <c r="A4683" s="14" t="s">
        <v>9696</v>
      </c>
      <c r="B4683" s="54">
        <v>44701.669453819399</v>
      </c>
      <c r="C4683" s="13" t="s">
        <v>372</v>
      </c>
      <c r="D4683" s="13">
        <v>468</v>
      </c>
      <c r="E4683" s="13" t="s">
        <v>9697</v>
      </c>
      <c r="F4683" s="13" t="s">
        <v>15</v>
      </c>
      <c r="G4683" s="14">
        <v>1653046758228</v>
      </c>
      <c r="H4683" s="55">
        <v>6.9768518518518494E-2</v>
      </c>
      <c r="I4683" s="33">
        <v>44887.0697685185</v>
      </c>
      <c r="J4683" s="58">
        <v>44887</v>
      </c>
      <c r="K4683" s="13" t="s">
        <v>213</v>
      </c>
      <c r="L4683" s="13" t="s">
        <v>30</v>
      </c>
      <c r="M4683" s="13" t="s">
        <v>214</v>
      </c>
      <c r="N4683" s="13" t="s">
        <v>215</v>
      </c>
      <c r="O4683" s="33" t="s">
        <v>38</v>
      </c>
      <c r="P4683" s="58" t="s">
        <v>38</v>
      </c>
      <c r="Q4683" s="33" t="s">
        <v>207</v>
      </c>
      <c r="R4683" s="14" t="s">
        <v>38</v>
      </c>
      <c r="S4683" s="13" t="s">
        <v>216</v>
      </c>
      <c r="T4683" s="13" t="s">
        <v>217</v>
      </c>
      <c r="U4683" s="33">
        <f t="shared" ca="1" si="876"/>
        <v>45744.56914039352</v>
      </c>
      <c r="V4683" s="13" t="str">
        <f t="shared" si="877"/>
        <v>Bangalore</v>
      </c>
      <c r="W4683" s="13" t="str">
        <f t="shared" si="878"/>
        <v>CLS</v>
      </c>
      <c r="X4683" s="13">
        <f t="shared" si="879"/>
        <v>1</v>
      </c>
      <c r="Y4683" s="13" t="str">
        <f>IFERROR(VLOOKUP(C4683,ReceivingTeam[],2,FALSE),"HelpDesk")</f>
        <v>HelpDesk</v>
      </c>
      <c r="Z4683" s="67">
        <f t="shared" si="880"/>
        <v>44887.916666666664</v>
      </c>
      <c r="AA4683" s="68">
        <f t="shared" si="881"/>
        <v>44887</v>
      </c>
      <c r="AB4683" s="69" t="b">
        <f t="shared" si="882"/>
        <v>1</v>
      </c>
      <c r="AC4683" s="70">
        <f t="shared" si="883"/>
        <v>0.5</v>
      </c>
      <c r="AD4683" s="67">
        <f t="shared" si="884"/>
        <v>44887.916666666664</v>
      </c>
      <c r="AE4683" s="67">
        <f>VLOOKUP(V4683,'Branch Wise Work Timelines'!C:G,3,FALSE)+AA4683</f>
        <v>44887.416666666664</v>
      </c>
      <c r="AF4683" s="67">
        <f>IF(V4683="Bangalore",VLOOKUP(V4683,'Branch Wise Work Timelines'!C:G,4,FALSE)+AA4683+1,IF(V4683="Mumbai",VLOOKUP(V4683,'Branch Wise Work Timelines'!C:G,4,FALSE)+AA4683+1,VLOOKUP(V4683,'Branch Wise Work Timelines'!C:G,4,FALSE)+AA4683))</f>
        <v>44888.104166666664</v>
      </c>
      <c r="AG4683" s="67">
        <f>WORKDAY.INTL(AA4683,1,11)+VLOOKUP(V4683,'Branch Wise Work Timelines'!C:G,3,FALSE)</f>
        <v>44888.416666666664</v>
      </c>
      <c r="AH4683" s="69" t="str">
        <f t="shared" ca="1" si="885"/>
        <v>Out of TAT</v>
      </c>
      <c r="AI4683" s="69">
        <f t="shared" ca="1" si="886"/>
        <v>20560</v>
      </c>
      <c r="AJ4683" s="69" t="str">
        <f ca="1">IF(AI4683&lt;0,"0-12",IFERROR(VLOOKUP(AI4683,Breakup[],2,FALSE),"&gt;24"))</f>
        <v>&gt;24</v>
      </c>
      <c r="AK4683" s="69" t="str">
        <f>VLOOKUP(V4683,Master!B:D,3,FALSE)</f>
        <v>South</v>
      </c>
      <c r="AL4683" s="69" t="str">
        <f t="shared" si="887"/>
        <v>Bangalore-CLS</v>
      </c>
    </row>
    <row r="4684" spans="1:38">
      <c r="A4684" s="14" t="s">
        <v>9698</v>
      </c>
      <c r="B4684" s="54">
        <v>44701.709590775499</v>
      </c>
      <c r="C4684" s="13" t="s">
        <v>114</v>
      </c>
      <c r="D4684" s="13">
        <v>657</v>
      </c>
      <c r="E4684" s="13" t="s">
        <v>9699</v>
      </c>
      <c r="F4684" s="13" t="s">
        <v>24</v>
      </c>
      <c r="G4684" s="14">
        <v>1653054611210</v>
      </c>
      <c r="H4684" s="55">
        <v>0.86858796296296303</v>
      </c>
      <c r="I4684" s="33">
        <v>44889.868587962999</v>
      </c>
      <c r="J4684" s="58">
        <v>44889</v>
      </c>
      <c r="K4684" s="13" t="s">
        <v>263</v>
      </c>
      <c r="L4684" s="13" t="s">
        <v>69</v>
      </c>
      <c r="M4684" s="13" t="s">
        <v>101</v>
      </c>
      <c r="N4684" s="13" t="s">
        <v>215</v>
      </c>
      <c r="O4684" s="33" t="s">
        <v>38</v>
      </c>
      <c r="P4684" s="58" t="s">
        <v>38</v>
      </c>
      <c r="Q4684" s="33" t="s">
        <v>207</v>
      </c>
      <c r="R4684" s="14" t="s">
        <v>38</v>
      </c>
      <c r="S4684" s="13" t="s">
        <v>208</v>
      </c>
      <c r="T4684" s="13" t="s">
        <v>209</v>
      </c>
      <c r="U4684" s="33">
        <f t="shared" ca="1" si="876"/>
        <v>45744.56914039352</v>
      </c>
      <c r="V4684" s="13" t="str">
        <f t="shared" si="877"/>
        <v>Mumbai</v>
      </c>
      <c r="W4684" s="13" t="str">
        <f t="shared" si="878"/>
        <v>DOMI</v>
      </c>
      <c r="X4684" s="13">
        <f t="shared" si="879"/>
        <v>20</v>
      </c>
      <c r="Y4684" s="13" t="str">
        <f>IFERROR(VLOOKUP(C4684,ReceivingTeam[],2,FALSE),"HelpDesk")</f>
        <v>Branch office</v>
      </c>
      <c r="Z4684" s="67">
        <f t="shared" si="880"/>
        <v>44890.535254629664</v>
      </c>
      <c r="AA4684" s="68">
        <f t="shared" si="881"/>
        <v>44889</v>
      </c>
      <c r="AB4684" s="69" t="b">
        <f t="shared" si="882"/>
        <v>1</v>
      </c>
      <c r="AC4684" s="70">
        <f t="shared" si="883"/>
        <v>0.5</v>
      </c>
      <c r="AD4684" s="67">
        <f t="shared" si="884"/>
        <v>44890.535254629664</v>
      </c>
      <c r="AE4684" s="67">
        <f>VLOOKUP(V4684,'Branch Wise Work Timelines'!C:G,3,FALSE)+AA4684</f>
        <v>44889.416666666664</v>
      </c>
      <c r="AF4684" s="67">
        <f>IF(V4684="Bangalore",VLOOKUP(V4684,'Branch Wise Work Timelines'!C:G,4,FALSE)+AA4684+1,IF(V4684="Mumbai",VLOOKUP(V4684,'Branch Wise Work Timelines'!C:G,4,FALSE)+AA4684+1,VLOOKUP(V4684,'Branch Wise Work Timelines'!C:G,4,FALSE)+AA4684))</f>
        <v>44890.25</v>
      </c>
      <c r="AG4684" s="67">
        <f>WORKDAY.INTL(AA4684,1,11)+VLOOKUP(V4684,'Branch Wise Work Timelines'!C:G,3,FALSE)</f>
        <v>44890.416666666664</v>
      </c>
      <c r="AH4684" s="69" t="str">
        <f t="shared" ca="1" si="885"/>
        <v>Out of TAT</v>
      </c>
      <c r="AI4684" s="69">
        <f t="shared" ca="1" si="886"/>
        <v>20497</v>
      </c>
      <c r="AJ4684" s="69" t="str">
        <f ca="1">IF(AI4684&lt;0,"0-12",IFERROR(VLOOKUP(AI4684,Breakup[],2,FALSE),"&gt;24"))</f>
        <v>&gt;24</v>
      </c>
      <c r="AK4684" s="69" t="str">
        <f>VLOOKUP(V4684,Master!B:D,3,FALSE)</f>
        <v>East</v>
      </c>
      <c r="AL4684" s="69" t="str">
        <f t="shared" si="887"/>
        <v>Mumbai</v>
      </c>
    </row>
    <row r="4685" spans="1:38">
      <c r="A4685" s="14" t="s">
        <v>9700</v>
      </c>
      <c r="B4685" s="54">
        <v>44701.748524502298</v>
      </c>
      <c r="C4685" s="13" t="s">
        <v>286</v>
      </c>
      <c r="D4685" s="13">
        <v>1476</v>
      </c>
      <c r="E4685" s="13" t="s">
        <v>9701</v>
      </c>
      <c r="F4685" s="13" t="s">
        <v>33</v>
      </c>
      <c r="G4685" s="14">
        <v>1653050488283</v>
      </c>
      <c r="H4685" s="55">
        <v>0.81381944444444398</v>
      </c>
      <c r="I4685" s="33">
        <v>44882.813819444404</v>
      </c>
      <c r="J4685" s="58">
        <v>44882</v>
      </c>
      <c r="K4685" s="13" t="s">
        <v>257</v>
      </c>
      <c r="L4685" s="13" t="s">
        <v>72</v>
      </c>
      <c r="M4685" s="13" t="s">
        <v>286</v>
      </c>
      <c r="N4685" s="13" t="s">
        <v>206</v>
      </c>
      <c r="O4685" s="33" t="s">
        <v>38</v>
      </c>
      <c r="P4685" s="58" t="s">
        <v>38</v>
      </c>
      <c r="Q4685" s="33" t="s">
        <v>207</v>
      </c>
      <c r="R4685" s="14" t="s">
        <v>38</v>
      </c>
      <c r="S4685" s="13" t="s">
        <v>216</v>
      </c>
      <c r="T4685" s="13" t="s">
        <v>217</v>
      </c>
      <c r="U4685" s="33">
        <f t="shared" ca="1" si="876"/>
        <v>45744.56914039352</v>
      </c>
      <c r="V4685" s="13" t="str">
        <f t="shared" si="877"/>
        <v>Pune</v>
      </c>
      <c r="W4685" s="13" t="str">
        <f t="shared" si="878"/>
        <v>RI</v>
      </c>
      <c r="X4685" s="13">
        <f t="shared" si="879"/>
        <v>19</v>
      </c>
      <c r="Y4685" s="13" t="str">
        <f>IFERROR(VLOOKUP(C4685,ReceivingTeam[],2,FALSE),"HelpDesk")</f>
        <v>HelpDesk</v>
      </c>
      <c r="Z4685" s="67">
        <f t="shared" si="880"/>
        <v>44883.938819444404</v>
      </c>
      <c r="AA4685" s="68">
        <f t="shared" si="881"/>
        <v>44882</v>
      </c>
      <c r="AB4685" s="69" t="b">
        <f t="shared" si="882"/>
        <v>1</v>
      </c>
      <c r="AC4685" s="70">
        <f t="shared" si="883"/>
        <v>0.5</v>
      </c>
      <c r="AD4685" s="67">
        <f t="shared" si="884"/>
        <v>44883.938819444404</v>
      </c>
      <c r="AE4685" s="67">
        <f>VLOOKUP(V4685,'Branch Wise Work Timelines'!C:G,3,FALSE)+AA4685</f>
        <v>44882.395833333336</v>
      </c>
      <c r="AF4685" s="67">
        <f>IF(V4685="Bangalore",VLOOKUP(V4685,'Branch Wise Work Timelines'!C:G,4,FALSE)+AA4685+1,IF(V4685="Mumbai",VLOOKUP(V4685,'Branch Wise Work Timelines'!C:G,4,FALSE)+AA4685+1,VLOOKUP(V4685,'Branch Wise Work Timelines'!C:G,4,FALSE)+AA4685))</f>
        <v>44882.770833333336</v>
      </c>
      <c r="AG4685" s="67">
        <f>WORKDAY.INTL(AA4685,1,11)+VLOOKUP(V4685,'Branch Wise Work Timelines'!C:G,3,FALSE)</f>
        <v>44883.395833333336</v>
      </c>
      <c r="AH4685" s="69" t="str">
        <f t="shared" ca="1" si="885"/>
        <v>Out of TAT</v>
      </c>
      <c r="AI4685" s="69">
        <f t="shared" ca="1" si="886"/>
        <v>20656</v>
      </c>
      <c r="AJ4685" s="69" t="str">
        <f ca="1">IF(AI4685&lt;0,"0-12",IFERROR(VLOOKUP(AI4685,Breakup[],2,FALSE),"&gt;24"))</f>
        <v>&gt;24</v>
      </c>
      <c r="AK4685" s="69" t="str">
        <f>VLOOKUP(V4685,Master!B:D,3,FALSE)</f>
        <v>West</v>
      </c>
      <c r="AL4685" s="69" t="str">
        <f t="shared" si="887"/>
        <v>Pune</v>
      </c>
    </row>
    <row r="4686" spans="1:38">
      <c r="A4686" s="14" t="s">
        <v>9702</v>
      </c>
      <c r="B4686" s="54">
        <v>44701.709371296303</v>
      </c>
      <c r="C4686" s="13" t="s">
        <v>497</v>
      </c>
      <c r="D4686" s="13">
        <v>908</v>
      </c>
      <c r="E4686" s="13" t="s">
        <v>9703</v>
      </c>
      <c r="F4686" s="13" t="s">
        <v>33</v>
      </c>
      <c r="G4686" s="14">
        <v>1653046813858</v>
      </c>
      <c r="H4686" s="55">
        <v>0.32486111111111099</v>
      </c>
      <c r="I4686" s="33">
        <v>44884.324861111098</v>
      </c>
      <c r="J4686" s="58">
        <v>44884</v>
      </c>
      <c r="K4686" s="13" t="s">
        <v>452</v>
      </c>
      <c r="L4686" s="13" t="s">
        <v>36</v>
      </c>
      <c r="M4686" s="13" t="s">
        <v>497</v>
      </c>
      <c r="N4686" s="13" t="s">
        <v>206</v>
      </c>
      <c r="O4686" s="33" t="s">
        <v>38</v>
      </c>
      <c r="P4686" s="58" t="s">
        <v>38</v>
      </c>
      <c r="Q4686" s="33" t="s">
        <v>207</v>
      </c>
      <c r="R4686" s="14" t="s">
        <v>38</v>
      </c>
      <c r="S4686" s="13" t="s">
        <v>216</v>
      </c>
      <c r="T4686" s="13" t="s">
        <v>217</v>
      </c>
      <c r="U4686" s="33">
        <f t="shared" ca="1" si="876"/>
        <v>45744.56914039352</v>
      </c>
      <c r="V4686" s="13" t="str">
        <f t="shared" si="877"/>
        <v>Chennai</v>
      </c>
      <c r="W4686" s="13" t="str">
        <f t="shared" si="878"/>
        <v>RI</v>
      </c>
      <c r="X4686" s="13">
        <f t="shared" si="879"/>
        <v>7</v>
      </c>
      <c r="Y4686" s="13" t="str">
        <f>IFERROR(VLOOKUP(C4686,ReceivingTeam[],2,FALSE),"HelpDesk")</f>
        <v>HelpDesk</v>
      </c>
      <c r="Z4686" s="67">
        <f t="shared" si="880"/>
        <v>44886.562499999993</v>
      </c>
      <c r="AA4686" s="68">
        <f t="shared" si="881"/>
        <v>44884</v>
      </c>
      <c r="AB4686" s="69" t="b">
        <f t="shared" si="882"/>
        <v>1</v>
      </c>
      <c r="AC4686" s="70">
        <f t="shared" si="883"/>
        <v>0.5</v>
      </c>
      <c r="AD4686" s="67">
        <f t="shared" si="884"/>
        <v>44886.562499999993</v>
      </c>
      <c r="AE4686" s="67">
        <f>VLOOKUP(V4686,'Branch Wise Work Timelines'!C:G,3,FALSE)+AA4686</f>
        <v>44884.416666666664</v>
      </c>
      <c r="AF4686" s="67">
        <f>IF(V4686="Bangalore",VLOOKUP(V4686,'Branch Wise Work Timelines'!C:G,4,FALSE)+AA4686+1,IF(V4686="Mumbai",VLOOKUP(V4686,'Branch Wise Work Timelines'!C:G,4,FALSE)+AA4686+1,VLOOKUP(V4686,'Branch Wise Work Timelines'!C:G,4,FALSE)+AA4686))</f>
        <v>44884.770833333336</v>
      </c>
      <c r="AG4686" s="67">
        <f>WORKDAY.INTL(AA4686,1,11)+VLOOKUP(V4686,'Branch Wise Work Timelines'!C:G,3,FALSE)</f>
        <v>44886.416666666664</v>
      </c>
      <c r="AH4686" s="69" t="str">
        <f t="shared" ca="1" si="885"/>
        <v>Out of TAT</v>
      </c>
      <c r="AI4686" s="69">
        <f t="shared" ca="1" si="886"/>
        <v>20593</v>
      </c>
      <c r="AJ4686" s="69" t="str">
        <f ca="1">IF(AI4686&lt;0,"0-12",IFERROR(VLOOKUP(AI4686,Breakup[],2,FALSE),"&gt;24"))</f>
        <v>&gt;24</v>
      </c>
      <c r="AK4686" s="69" t="str">
        <f>VLOOKUP(V4686,Master!B:D,3,FALSE)</f>
        <v>South</v>
      </c>
      <c r="AL4686" s="69" t="str">
        <f t="shared" si="887"/>
        <v>Chennai</v>
      </c>
    </row>
    <row r="4687" spans="1:38">
      <c r="A4687" s="14" t="s">
        <v>9704</v>
      </c>
      <c r="B4687" s="54">
        <v>44701.717287118103</v>
      </c>
      <c r="C4687" s="13" t="s">
        <v>3924</v>
      </c>
      <c r="D4687" s="13">
        <v>266</v>
      </c>
      <c r="E4687" s="13" t="s">
        <v>9705</v>
      </c>
      <c r="F4687" s="13" t="s">
        <v>33</v>
      </c>
      <c r="G4687" s="14">
        <v>1653047315800</v>
      </c>
      <c r="H4687" s="55">
        <v>0.703125</v>
      </c>
      <c r="I4687" s="33">
        <v>44891.703125</v>
      </c>
      <c r="J4687" s="58">
        <v>44891</v>
      </c>
      <c r="K4687" s="13" t="s">
        <v>41</v>
      </c>
      <c r="L4687" s="13" t="s">
        <v>40</v>
      </c>
      <c r="M4687" s="13" t="s">
        <v>9706</v>
      </c>
      <c r="N4687" s="13" t="s">
        <v>215</v>
      </c>
      <c r="O4687" s="33">
        <v>44891.760925925897</v>
      </c>
      <c r="P4687" s="58">
        <v>44891</v>
      </c>
      <c r="Q4687" s="33" t="s">
        <v>237</v>
      </c>
      <c r="R4687" s="14">
        <v>740</v>
      </c>
      <c r="S4687" s="13" t="s">
        <v>216</v>
      </c>
      <c r="T4687" s="13" t="s">
        <v>209</v>
      </c>
      <c r="U4687" s="33">
        <f t="shared" ca="1" si="876"/>
        <v>45744.56914039352</v>
      </c>
      <c r="V4687" s="13" t="str">
        <f t="shared" si="877"/>
        <v>Chennai - RSI</v>
      </c>
      <c r="W4687" s="13" t="str">
        <f t="shared" si="878"/>
        <v>RI</v>
      </c>
      <c r="X4687" s="13">
        <f t="shared" si="879"/>
        <v>16</v>
      </c>
      <c r="Y4687" s="13" t="str">
        <f>IFERROR(VLOOKUP(C4687,ReceivingTeam[],2,FALSE),"HelpDesk")</f>
        <v>HelpDesk</v>
      </c>
      <c r="Z4687" s="67">
        <f t="shared" si="880"/>
        <v>44893.828125</v>
      </c>
      <c r="AA4687" s="68">
        <f t="shared" si="881"/>
        <v>44891</v>
      </c>
      <c r="AB4687" s="69" t="b">
        <f t="shared" si="882"/>
        <v>1</v>
      </c>
      <c r="AC4687" s="70">
        <f t="shared" si="883"/>
        <v>0.5</v>
      </c>
      <c r="AD4687" s="67">
        <f t="shared" si="884"/>
        <v>44893.828125</v>
      </c>
      <c r="AE4687" s="67">
        <f>VLOOKUP(V4687,'Branch Wise Work Timelines'!C:G,3,FALSE)+AA4687</f>
        <v>44891.416666666664</v>
      </c>
      <c r="AF4687" s="67">
        <f>IF(V4687="Bangalore",VLOOKUP(V4687,'Branch Wise Work Timelines'!C:G,4,FALSE)+AA4687+1,IF(V4687="Mumbai",VLOOKUP(V4687,'Branch Wise Work Timelines'!C:G,4,FALSE)+AA4687+1,VLOOKUP(V4687,'Branch Wise Work Timelines'!C:G,4,FALSE)+AA4687))</f>
        <v>44891.791666666664</v>
      </c>
      <c r="AG4687" s="67">
        <f>WORKDAY.INTL(AA4687,1,11)+VLOOKUP(V4687,'Branch Wise Work Timelines'!C:G,3,FALSE)</f>
        <v>44893.416666666664</v>
      </c>
      <c r="AH4687" s="69" t="str">
        <f t="shared" si="885"/>
        <v>Met</v>
      </c>
      <c r="AI4687" s="69">
        <f t="shared" ca="1" si="886"/>
        <v>20418</v>
      </c>
      <c r="AJ4687" s="69" t="str">
        <f ca="1">IF(AI4687&lt;0,"0-12",IFERROR(VLOOKUP(AI4687,Breakup[],2,FALSE),"&gt;24"))</f>
        <v>&gt;24</v>
      </c>
      <c r="AK4687" s="69" t="str">
        <f>VLOOKUP(V4687,Master!B:D,3,FALSE)</f>
        <v>South</v>
      </c>
      <c r="AL4687" s="69" t="str">
        <f t="shared" si="887"/>
        <v>Chennai - RSI</v>
      </c>
    </row>
    <row r="4688" spans="1:38">
      <c r="A4688" s="14" t="s">
        <v>9707</v>
      </c>
      <c r="B4688" s="54">
        <v>44701.724380706</v>
      </c>
      <c r="C4688" s="13" t="s">
        <v>149</v>
      </c>
      <c r="D4688" s="13">
        <v>407</v>
      </c>
      <c r="E4688" s="13" t="s">
        <v>9708</v>
      </c>
      <c r="F4688" s="13" t="s">
        <v>33</v>
      </c>
      <c r="G4688" s="14">
        <v>1653051375146</v>
      </c>
      <c r="H4688" s="55">
        <v>0.90584490740740697</v>
      </c>
      <c r="I4688" s="33">
        <v>44881.9058449074</v>
      </c>
      <c r="J4688" s="58">
        <v>44881</v>
      </c>
      <c r="K4688" s="13" t="s">
        <v>313</v>
      </c>
      <c r="L4688" s="13" t="s">
        <v>60</v>
      </c>
      <c r="M4688" s="13" t="s">
        <v>314</v>
      </c>
      <c r="N4688" s="13" t="s">
        <v>206</v>
      </c>
      <c r="O4688" s="33" t="s">
        <v>38</v>
      </c>
      <c r="P4688" s="58" t="s">
        <v>38</v>
      </c>
      <c r="Q4688" s="33" t="s">
        <v>207</v>
      </c>
      <c r="R4688" s="14" t="s">
        <v>38</v>
      </c>
      <c r="S4688" s="13" t="s">
        <v>208</v>
      </c>
      <c r="T4688" s="13" t="s">
        <v>209</v>
      </c>
      <c r="U4688" s="33">
        <f t="shared" ca="1" si="876"/>
        <v>45744.56914039352</v>
      </c>
      <c r="V4688" s="13" t="str">
        <f t="shared" si="877"/>
        <v>Hyderabad</v>
      </c>
      <c r="W4688" s="13" t="str">
        <f t="shared" si="878"/>
        <v>RI</v>
      </c>
      <c r="X4688" s="13">
        <f t="shared" si="879"/>
        <v>21</v>
      </c>
      <c r="Y4688" s="13" t="str">
        <f>IFERROR(VLOOKUP(C4688,ReceivingTeam[],2,FALSE),"HelpDesk")</f>
        <v>Branch office</v>
      </c>
      <c r="Z4688" s="67">
        <f t="shared" si="880"/>
        <v>44883.051678240729</v>
      </c>
      <c r="AA4688" s="68">
        <f t="shared" si="881"/>
        <v>44881</v>
      </c>
      <c r="AB4688" s="69" t="b">
        <f t="shared" si="882"/>
        <v>1</v>
      </c>
      <c r="AC4688" s="70">
        <f t="shared" si="883"/>
        <v>0.5</v>
      </c>
      <c r="AD4688" s="67">
        <f t="shared" si="884"/>
        <v>44883.051678240729</v>
      </c>
      <c r="AE4688" s="67">
        <f>VLOOKUP(V4688,'Branch Wise Work Timelines'!C:G,3,FALSE)+AA4688</f>
        <v>44881.416666666664</v>
      </c>
      <c r="AF4688" s="67">
        <f>IF(V4688="Bangalore",VLOOKUP(V4688,'Branch Wise Work Timelines'!C:G,4,FALSE)+AA4688+1,IF(V4688="Mumbai",VLOOKUP(V4688,'Branch Wise Work Timelines'!C:G,4,FALSE)+AA4688+1,VLOOKUP(V4688,'Branch Wise Work Timelines'!C:G,4,FALSE)+AA4688))</f>
        <v>44881.770833333336</v>
      </c>
      <c r="AG4688" s="67">
        <f>WORKDAY.INTL(AA4688,1,11)+VLOOKUP(V4688,'Branch Wise Work Timelines'!C:G,3,FALSE)</f>
        <v>44882.416666666664</v>
      </c>
      <c r="AH4688" s="69" t="str">
        <f t="shared" ca="1" si="885"/>
        <v>Out of TAT</v>
      </c>
      <c r="AI4688" s="69">
        <f t="shared" ca="1" si="886"/>
        <v>20677</v>
      </c>
      <c r="AJ4688" s="69" t="str">
        <f ca="1">IF(AI4688&lt;0,"0-12",IFERROR(VLOOKUP(AI4688,Breakup[],2,FALSE),"&gt;24"))</f>
        <v>&gt;24</v>
      </c>
      <c r="AK4688" s="69" t="str">
        <f>VLOOKUP(V4688,Master!B:D,3,FALSE)</f>
        <v>South</v>
      </c>
      <c r="AL4688" s="69" t="str">
        <f t="shared" si="887"/>
        <v>Hyderabad</v>
      </c>
    </row>
    <row r="4689" spans="1:38">
      <c r="A4689" s="14" t="s">
        <v>9709</v>
      </c>
      <c r="B4689" s="54">
        <v>44701.956165196803</v>
      </c>
      <c r="C4689" s="13" t="s">
        <v>4172</v>
      </c>
      <c r="D4689" s="13">
        <v>1282</v>
      </c>
      <c r="E4689" s="13" t="s">
        <v>9710</v>
      </c>
      <c r="F4689" s="13" t="s">
        <v>33</v>
      </c>
      <c r="G4689" s="14">
        <v>1653069522509</v>
      </c>
      <c r="H4689" s="55">
        <v>0.70822916666666702</v>
      </c>
      <c r="I4689" s="33">
        <v>44882.708229166703</v>
      </c>
      <c r="J4689" s="58">
        <v>44882</v>
      </c>
      <c r="K4689" s="13" t="s">
        <v>213</v>
      </c>
      <c r="L4689" s="13" t="s">
        <v>30</v>
      </c>
      <c r="M4689" s="13" t="s">
        <v>147</v>
      </c>
      <c r="N4689" s="13" t="s">
        <v>215</v>
      </c>
      <c r="O4689" s="33" t="s">
        <v>38</v>
      </c>
      <c r="P4689" s="58" t="s">
        <v>38</v>
      </c>
      <c r="Q4689" s="33" t="s">
        <v>207</v>
      </c>
      <c r="R4689" s="14" t="s">
        <v>38</v>
      </c>
      <c r="S4689" s="13" t="s">
        <v>208</v>
      </c>
      <c r="T4689" s="13" t="s">
        <v>209</v>
      </c>
      <c r="U4689" s="33">
        <f t="shared" ca="1" si="876"/>
        <v>45744.56914039352</v>
      </c>
      <c r="V4689" s="13" t="str">
        <f t="shared" si="877"/>
        <v>Bangalore</v>
      </c>
      <c r="W4689" s="13" t="str">
        <f t="shared" si="878"/>
        <v>RI</v>
      </c>
      <c r="X4689" s="13">
        <f t="shared" si="879"/>
        <v>16</v>
      </c>
      <c r="Y4689" s="13" t="str">
        <f>IFERROR(VLOOKUP(C4689,ReceivingTeam[],2,FALSE),"HelpDesk")</f>
        <v>HelpDesk</v>
      </c>
      <c r="Z4689" s="67">
        <f t="shared" si="880"/>
        <v>44883.520729166703</v>
      </c>
      <c r="AA4689" s="68">
        <f t="shared" si="881"/>
        <v>44882</v>
      </c>
      <c r="AB4689" s="69" t="b">
        <f t="shared" si="882"/>
        <v>1</v>
      </c>
      <c r="AC4689" s="70">
        <f t="shared" si="883"/>
        <v>0.5</v>
      </c>
      <c r="AD4689" s="67">
        <f t="shared" si="884"/>
        <v>44883.520729166703</v>
      </c>
      <c r="AE4689" s="67">
        <f>VLOOKUP(V4689,'Branch Wise Work Timelines'!C:G,3,FALSE)+AA4689</f>
        <v>44882.416666666664</v>
      </c>
      <c r="AF4689" s="67">
        <f>IF(V4689="Bangalore",VLOOKUP(V4689,'Branch Wise Work Timelines'!C:G,4,FALSE)+AA4689+1,IF(V4689="Mumbai",VLOOKUP(V4689,'Branch Wise Work Timelines'!C:G,4,FALSE)+AA4689+1,VLOOKUP(V4689,'Branch Wise Work Timelines'!C:G,4,FALSE)+AA4689))</f>
        <v>44883.104166666664</v>
      </c>
      <c r="AG4689" s="67">
        <f>WORKDAY.INTL(AA4689,1,11)+VLOOKUP(V4689,'Branch Wise Work Timelines'!C:G,3,FALSE)</f>
        <v>44883.416666666664</v>
      </c>
      <c r="AH4689" s="69" t="str">
        <f t="shared" ca="1" si="885"/>
        <v>Out of TAT</v>
      </c>
      <c r="AI4689" s="69">
        <f t="shared" ca="1" si="886"/>
        <v>20666</v>
      </c>
      <c r="AJ4689" s="69" t="str">
        <f ca="1">IF(AI4689&lt;0,"0-12",IFERROR(VLOOKUP(AI4689,Breakup[],2,FALSE),"&gt;24"))</f>
        <v>&gt;24</v>
      </c>
      <c r="AK4689" s="69" t="str">
        <f>VLOOKUP(V4689,Master!B:D,3,FALSE)</f>
        <v>South</v>
      </c>
      <c r="AL4689" s="69" t="str">
        <f t="shared" si="887"/>
        <v>Bangalore</v>
      </c>
    </row>
    <row r="4690" spans="1:38">
      <c r="A4690" s="14" t="s">
        <v>9711</v>
      </c>
      <c r="B4690" s="54">
        <v>44701.811172835602</v>
      </c>
      <c r="C4690" s="13" t="s">
        <v>265</v>
      </c>
      <c r="D4690" s="13">
        <v>220</v>
      </c>
      <c r="E4690" s="13" t="s">
        <v>9712</v>
      </c>
      <c r="F4690" s="13" t="s">
        <v>15</v>
      </c>
      <c r="G4690" s="14">
        <v>1653055472729</v>
      </c>
      <c r="H4690" s="55">
        <v>0.311689814814815</v>
      </c>
      <c r="I4690" s="33">
        <v>44888.3116898148</v>
      </c>
      <c r="J4690" s="58">
        <v>44888</v>
      </c>
      <c r="K4690" s="13" t="s">
        <v>213</v>
      </c>
      <c r="L4690" s="13" t="s">
        <v>30</v>
      </c>
      <c r="M4690" s="13" t="s">
        <v>214</v>
      </c>
      <c r="N4690" s="13" t="s">
        <v>215</v>
      </c>
      <c r="O4690" s="33" t="s">
        <v>38</v>
      </c>
      <c r="P4690" s="58" t="s">
        <v>38</v>
      </c>
      <c r="Q4690" s="33" t="s">
        <v>207</v>
      </c>
      <c r="R4690" s="14" t="s">
        <v>38</v>
      </c>
      <c r="S4690" s="13" t="s">
        <v>216</v>
      </c>
      <c r="T4690" s="13" t="s">
        <v>217</v>
      </c>
      <c r="U4690" s="33">
        <f t="shared" ca="1" si="876"/>
        <v>45744.56914039352</v>
      </c>
      <c r="V4690" s="13" t="str">
        <f t="shared" si="877"/>
        <v>Bangalore</v>
      </c>
      <c r="W4690" s="13" t="str">
        <f t="shared" si="878"/>
        <v>CLS</v>
      </c>
      <c r="X4690" s="13">
        <f t="shared" si="879"/>
        <v>7</v>
      </c>
      <c r="Y4690" s="13" t="str">
        <f>IFERROR(VLOOKUP(C4690,ReceivingTeam[],2,FALSE),"HelpDesk")</f>
        <v>HelpDesk</v>
      </c>
      <c r="Z4690" s="67">
        <f t="shared" si="880"/>
        <v>44888.916666666664</v>
      </c>
      <c r="AA4690" s="68">
        <f t="shared" si="881"/>
        <v>44888</v>
      </c>
      <c r="AB4690" s="69" t="b">
        <f t="shared" si="882"/>
        <v>1</v>
      </c>
      <c r="AC4690" s="70">
        <f t="shared" si="883"/>
        <v>0.5</v>
      </c>
      <c r="AD4690" s="67">
        <f t="shared" si="884"/>
        <v>44888.916666666664</v>
      </c>
      <c r="AE4690" s="67">
        <f>VLOOKUP(V4690,'Branch Wise Work Timelines'!C:G,3,FALSE)+AA4690</f>
        <v>44888.416666666664</v>
      </c>
      <c r="AF4690" s="67">
        <f>IF(V4690="Bangalore",VLOOKUP(V4690,'Branch Wise Work Timelines'!C:G,4,FALSE)+AA4690+1,IF(V4690="Mumbai",VLOOKUP(V4690,'Branch Wise Work Timelines'!C:G,4,FALSE)+AA4690+1,VLOOKUP(V4690,'Branch Wise Work Timelines'!C:G,4,FALSE)+AA4690))</f>
        <v>44889.104166666664</v>
      </c>
      <c r="AG4690" s="67">
        <f>WORKDAY.INTL(AA4690,1,11)+VLOOKUP(V4690,'Branch Wise Work Timelines'!C:G,3,FALSE)</f>
        <v>44889.416666666664</v>
      </c>
      <c r="AH4690" s="69" t="str">
        <f t="shared" ca="1" si="885"/>
        <v>Out of TAT</v>
      </c>
      <c r="AI4690" s="69">
        <f t="shared" ca="1" si="886"/>
        <v>20536</v>
      </c>
      <c r="AJ4690" s="69" t="str">
        <f ca="1">IF(AI4690&lt;0,"0-12",IFERROR(VLOOKUP(AI4690,Breakup[],2,FALSE),"&gt;24"))</f>
        <v>&gt;24</v>
      </c>
      <c r="AK4690" s="69" t="str">
        <f>VLOOKUP(V4690,Master!B:D,3,FALSE)</f>
        <v>South</v>
      </c>
      <c r="AL4690" s="69" t="str">
        <f t="shared" si="887"/>
        <v>Bangalore-CLS</v>
      </c>
    </row>
    <row r="4691" spans="1:38">
      <c r="A4691" s="14" t="s">
        <v>9713</v>
      </c>
      <c r="B4691" s="54">
        <v>44701.779307789402</v>
      </c>
      <c r="C4691" s="13" t="s">
        <v>81</v>
      </c>
      <c r="D4691" s="13">
        <v>1067</v>
      </c>
      <c r="E4691" s="13" t="s">
        <v>9714</v>
      </c>
      <c r="F4691" s="13" t="s">
        <v>33</v>
      </c>
      <c r="G4691" s="14">
        <v>1653053476399</v>
      </c>
      <c r="H4691" s="55">
        <v>0.16084490740740701</v>
      </c>
      <c r="I4691" s="33">
        <v>44887.160844907397</v>
      </c>
      <c r="J4691" s="58">
        <v>44887</v>
      </c>
      <c r="K4691" s="13" t="s">
        <v>213</v>
      </c>
      <c r="L4691" s="13" t="s">
        <v>30</v>
      </c>
      <c r="M4691" s="13" t="s">
        <v>282</v>
      </c>
      <c r="N4691" s="13" t="s">
        <v>206</v>
      </c>
      <c r="O4691" s="33" t="s">
        <v>38</v>
      </c>
      <c r="P4691" s="58" t="s">
        <v>38</v>
      </c>
      <c r="Q4691" s="33" t="s">
        <v>207</v>
      </c>
      <c r="R4691" s="14" t="s">
        <v>38</v>
      </c>
      <c r="S4691" s="13" t="s">
        <v>216</v>
      </c>
      <c r="T4691" s="13" t="s">
        <v>278</v>
      </c>
      <c r="U4691" s="33">
        <f t="shared" ca="1" si="876"/>
        <v>45744.56914039352</v>
      </c>
      <c r="V4691" s="13" t="str">
        <f t="shared" si="877"/>
        <v>Bangalore</v>
      </c>
      <c r="W4691" s="13" t="str">
        <f t="shared" si="878"/>
        <v>RI</v>
      </c>
      <c r="X4691" s="13">
        <f t="shared" si="879"/>
        <v>3</v>
      </c>
      <c r="Y4691" s="13" t="str">
        <f>IFERROR(VLOOKUP(C4691,ReceivingTeam[],2,FALSE),"HelpDesk")</f>
        <v>Branch office</v>
      </c>
      <c r="Z4691" s="67">
        <f t="shared" si="880"/>
        <v>44890.729166666664</v>
      </c>
      <c r="AA4691" s="68">
        <f t="shared" si="881"/>
        <v>44887</v>
      </c>
      <c r="AB4691" s="69" t="b">
        <f t="shared" si="882"/>
        <v>1</v>
      </c>
      <c r="AC4691" s="70">
        <f t="shared" si="883"/>
        <v>3</v>
      </c>
      <c r="AD4691" s="67">
        <f t="shared" si="884"/>
        <v>44890.729166666664</v>
      </c>
      <c r="AE4691" s="67">
        <f>VLOOKUP(V4691,'Branch Wise Work Timelines'!C:G,3,FALSE)+AA4691</f>
        <v>44887.416666666664</v>
      </c>
      <c r="AF4691" s="67">
        <f>IF(V4691="Bangalore",VLOOKUP(V4691,'Branch Wise Work Timelines'!C:G,4,FALSE)+AA4691+1,IF(V4691="Mumbai",VLOOKUP(V4691,'Branch Wise Work Timelines'!C:G,4,FALSE)+AA4691+1,VLOOKUP(V4691,'Branch Wise Work Timelines'!C:G,4,FALSE)+AA4691))</f>
        <v>44888.104166666664</v>
      </c>
      <c r="AG4691" s="67">
        <f>WORKDAY.INTL(AA4691,1,11)+VLOOKUP(V4691,'Branch Wise Work Timelines'!C:G,3,FALSE)</f>
        <v>44888.416666666664</v>
      </c>
      <c r="AH4691" s="69" t="str">
        <f t="shared" ca="1" si="885"/>
        <v>Out of TAT</v>
      </c>
      <c r="AI4691" s="69">
        <f t="shared" ca="1" si="886"/>
        <v>20493</v>
      </c>
      <c r="AJ4691" s="69" t="str">
        <f ca="1">IF(AI4691&lt;0,"0-12",IFERROR(VLOOKUP(AI4691,Breakup[],2,FALSE),"&gt;24"))</f>
        <v>&gt;24</v>
      </c>
      <c r="AK4691" s="69" t="str">
        <f>VLOOKUP(V4691,Master!B:D,3,FALSE)</f>
        <v>South</v>
      </c>
      <c r="AL4691" s="69" t="str">
        <f t="shared" si="887"/>
        <v>Bangalore</v>
      </c>
    </row>
    <row r="4692" spans="1:38">
      <c r="A4692" s="14" t="s">
        <v>9715</v>
      </c>
      <c r="B4692" s="54">
        <v>44701.963678935201</v>
      </c>
      <c r="C4692" s="13" t="s">
        <v>4172</v>
      </c>
      <c r="D4692" s="13">
        <v>485</v>
      </c>
      <c r="E4692" s="13" t="s">
        <v>9716</v>
      </c>
      <c r="F4692" s="13" t="s">
        <v>33</v>
      </c>
      <c r="G4692" s="14">
        <v>1653069266688</v>
      </c>
      <c r="H4692" s="55">
        <v>0.79541666666666699</v>
      </c>
      <c r="I4692" s="33">
        <v>44885.795416666697</v>
      </c>
      <c r="J4692" s="58">
        <v>44885</v>
      </c>
      <c r="K4692" s="13" t="s">
        <v>213</v>
      </c>
      <c r="L4692" s="13" t="s">
        <v>30</v>
      </c>
      <c r="M4692" s="13" t="s">
        <v>147</v>
      </c>
      <c r="N4692" s="13" t="s">
        <v>1185</v>
      </c>
      <c r="O4692" s="33" t="s">
        <v>38</v>
      </c>
      <c r="P4692" s="58" t="s">
        <v>38</v>
      </c>
      <c r="Q4692" s="33" t="s">
        <v>207</v>
      </c>
      <c r="R4692" s="14" t="s">
        <v>38</v>
      </c>
      <c r="S4692" s="13" t="s">
        <v>208</v>
      </c>
      <c r="T4692" s="13" t="s">
        <v>209</v>
      </c>
      <c r="U4692" s="33">
        <f t="shared" ca="1" si="876"/>
        <v>45744.56914039352</v>
      </c>
      <c r="V4692" s="13" t="str">
        <f t="shared" si="877"/>
        <v>Bangalore</v>
      </c>
      <c r="W4692" s="13" t="str">
        <f t="shared" si="878"/>
        <v>RI</v>
      </c>
      <c r="X4692" s="13">
        <f t="shared" si="879"/>
        <v>19</v>
      </c>
      <c r="Y4692" s="13" t="str">
        <f>IFERROR(VLOOKUP(C4692,ReceivingTeam[],2,FALSE),"HelpDesk")</f>
        <v>HelpDesk</v>
      </c>
      <c r="Z4692" s="67">
        <f t="shared" si="880"/>
        <v>44885.916666666664</v>
      </c>
      <c r="AA4692" s="68">
        <f t="shared" si="881"/>
        <v>44885</v>
      </c>
      <c r="AB4692" s="69" t="b">
        <f t="shared" si="882"/>
        <v>0</v>
      </c>
      <c r="AC4692" s="70">
        <f t="shared" si="883"/>
        <v>0.5</v>
      </c>
      <c r="AD4692" s="67">
        <f t="shared" si="884"/>
        <v>44885.916666666664</v>
      </c>
      <c r="AE4692" s="67">
        <f>VLOOKUP(V4692,'Branch Wise Work Timelines'!C:G,3,FALSE)+AA4692</f>
        <v>44885.416666666664</v>
      </c>
      <c r="AF4692" s="67">
        <f>IF(V4692="Bangalore",VLOOKUP(V4692,'Branch Wise Work Timelines'!C:G,4,FALSE)+AA4692+1,IF(V4692="Mumbai",VLOOKUP(V4692,'Branch Wise Work Timelines'!C:G,4,FALSE)+AA4692+1,VLOOKUP(V4692,'Branch Wise Work Timelines'!C:G,4,FALSE)+AA4692))</f>
        <v>44886.104166666664</v>
      </c>
      <c r="AG4692" s="67">
        <f>WORKDAY.INTL(AA4692,1,11)+VLOOKUP(V4692,'Branch Wise Work Timelines'!C:G,3,FALSE)</f>
        <v>44886.416666666664</v>
      </c>
      <c r="AH4692" s="69" t="str">
        <f t="shared" ca="1" si="885"/>
        <v>Out of TAT</v>
      </c>
      <c r="AI4692" s="69">
        <f t="shared" ca="1" si="886"/>
        <v>20608</v>
      </c>
      <c r="AJ4692" s="69" t="str">
        <f ca="1">IF(AI4692&lt;0,"0-12",IFERROR(VLOOKUP(AI4692,Breakup[],2,FALSE),"&gt;24"))</f>
        <v>&gt;24</v>
      </c>
      <c r="AK4692" s="69" t="str">
        <f>VLOOKUP(V4692,Master!B:D,3,FALSE)</f>
        <v>South</v>
      </c>
      <c r="AL4692" s="69" t="str">
        <f t="shared" si="887"/>
        <v>Bangalore</v>
      </c>
    </row>
    <row r="4693" spans="1:38">
      <c r="A4693" s="14" t="s">
        <v>9717</v>
      </c>
      <c r="B4693" s="54">
        <v>44701.705421296298</v>
      </c>
      <c r="C4693" s="13" t="s">
        <v>211</v>
      </c>
      <c r="D4693" s="13">
        <v>457</v>
      </c>
      <c r="E4693" s="13" t="s">
        <v>9718</v>
      </c>
      <c r="F4693" s="13" t="s">
        <v>15</v>
      </c>
      <c r="G4693" s="14">
        <v>1653050878117</v>
      </c>
      <c r="H4693" s="55">
        <v>0.77847222222222201</v>
      </c>
      <c r="I4693" s="33">
        <v>44883.778472222199</v>
      </c>
      <c r="J4693" s="58">
        <v>44883</v>
      </c>
      <c r="K4693" s="13" t="s">
        <v>213</v>
      </c>
      <c r="L4693" s="13" t="s">
        <v>30</v>
      </c>
      <c r="M4693" s="13" t="s">
        <v>75</v>
      </c>
      <c r="N4693" s="13" t="s">
        <v>206</v>
      </c>
      <c r="O4693" s="33" t="s">
        <v>38</v>
      </c>
      <c r="P4693" s="58" t="s">
        <v>38</v>
      </c>
      <c r="Q4693" s="33" t="s">
        <v>207</v>
      </c>
      <c r="R4693" s="14" t="s">
        <v>38</v>
      </c>
      <c r="S4693" s="13" t="s">
        <v>208</v>
      </c>
      <c r="T4693" s="13" t="s">
        <v>209</v>
      </c>
      <c r="U4693" s="33">
        <f t="shared" ca="1" si="876"/>
        <v>45744.56914039352</v>
      </c>
      <c r="V4693" s="13" t="str">
        <f t="shared" si="877"/>
        <v>Bangalore</v>
      </c>
      <c r="W4693" s="13" t="str">
        <f t="shared" si="878"/>
        <v>CLS</v>
      </c>
      <c r="X4693" s="13">
        <f t="shared" si="879"/>
        <v>18</v>
      </c>
      <c r="Y4693" s="13" t="str">
        <f>IFERROR(VLOOKUP(C4693,ReceivingTeam[],2,FALSE),"HelpDesk")</f>
        <v>HelpDesk</v>
      </c>
      <c r="Z4693" s="67">
        <f t="shared" si="880"/>
        <v>44884.590972222199</v>
      </c>
      <c r="AA4693" s="68">
        <f t="shared" si="881"/>
        <v>44883</v>
      </c>
      <c r="AB4693" s="69" t="b">
        <f t="shared" si="882"/>
        <v>1</v>
      </c>
      <c r="AC4693" s="70">
        <f t="shared" si="883"/>
        <v>0.5</v>
      </c>
      <c r="AD4693" s="67">
        <f t="shared" si="884"/>
        <v>44884.590972222199</v>
      </c>
      <c r="AE4693" s="67">
        <f>VLOOKUP(V4693,'Branch Wise Work Timelines'!C:G,3,FALSE)+AA4693</f>
        <v>44883.416666666664</v>
      </c>
      <c r="AF4693" s="67">
        <f>IF(V4693="Bangalore",VLOOKUP(V4693,'Branch Wise Work Timelines'!C:G,4,FALSE)+AA4693+1,IF(V4693="Mumbai",VLOOKUP(V4693,'Branch Wise Work Timelines'!C:G,4,FALSE)+AA4693+1,VLOOKUP(V4693,'Branch Wise Work Timelines'!C:G,4,FALSE)+AA4693))</f>
        <v>44884.104166666664</v>
      </c>
      <c r="AG4693" s="67">
        <f>WORKDAY.INTL(AA4693,1,11)+VLOOKUP(V4693,'Branch Wise Work Timelines'!C:G,3,FALSE)</f>
        <v>44884.416666666664</v>
      </c>
      <c r="AH4693" s="69" t="str">
        <f t="shared" ca="1" si="885"/>
        <v>Out of TAT</v>
      </c>
      <c r="AI4693" s="69">
        <f t="shared" ca="1" si="886"/>
        <v>20640</v>
      </c>
      <c r="AJ4693" s="69" t="str">
        <f ca="1">IF(AI4693&lt;0,"0-12",IFERROR(VLOOKUP(AI4693,Breakup[],2,FALSE),"&gt;24"))</f>
        <v>&gt;24</v>
      </c>
      <c r="AK4693" s="69" t="str">
        <f>VLOOKUP(V4693,Master!B:D,3,FALSE)</f>
        <v>South</v>
      </c>
      <c r="AL4693" s="69" t="str">
        <f t="shared" si="887"/>
        <v>Bangalore-CLS</v>
      </c>
    </row>
    <row r="4694" spans="1:38">
      <c r="A4694" s="14" t="s">
        <v>9719</v>
      </c>
      <c r="B4694" s="54">
        <v>44701.813907442098</v>
      </c>
      <c r="C4694" s="13" t="s">
        <v>6452</v>
      </c>
      <c r="D4694" s="13">
        <v>212</v>
      </c>
      <c r="E4694" s="13" t="s">
        <v>9720</v>
      </c>
      <c r="F4694" s="13" t="s">
        <v>33</v>
      </c>
      <c r="G4694" s="14">
        <v>1653058269490</v>
      </c>
      <c r="H4694" s="55">
        <v>0.106342592592593</v>
      </c>
      <c r="I4694" s="33">
        <v>44884.106342592597</v>
      </c>
      <c r="J4694" s="58">
        <v>44884</v>
      </c>
      <c r="K4694" s="13" t="s">
        <v>213</v>
      </c>
      <c r="L4694" s="13" t="s">
        <v>30</v>
      </c>
      <c r="M4694" s="13" t="s">
        <v>282</v>
      </c>
      <c r="N4694" s="13" t="s">
        <v>206</v>
      </c>
      <c r="O4694" s="33" t="s">
        <v>38</v>
      </c>
      <c r="P4694" s="58" t="s">
        <v>38</v>
      </c>
      <c r="Q4694" s="33" t="s">
        <v>207</v>
      </c>
      <c r="R4694" s="14" t="s">
        <v>38</v>
      </c>
      <c r="S4694" s="13" t="s">
        <v>216</v>
      </c>
      <c r="T4694" s="13" t="s">
        <v>217</v>
      </c>
      <c r="U4694" s="33">
        <f t="shared" ca="1" si="876"/>
        <v>45744.56914039352</v>
      </c>
      <c r="V4694" s="13" t="str">
        <f t="shared" si="877"/>
        <v>Bangalore</v>
      </c>
      <c r="W4694" s="13" t="str">
        <f t="shared" si="878"/>
        <v>RI</v>
      </c>
      <c r="X4694" s="13">
        <f t="shared" si="879"/>
        <v>2</v>
      </c>
      <c r="Y4694" s="13" t="str">
        <f>IFERROR(VLOOKUP(C4694,ReceivingTeam[],2,FALSE),"HelpDesk")</f>
        <v>HelpDesk</v>
      </c>
      <c r="Z4694" s="67">
        <f t="shared" si="880"/>
        <v>44884.916666666664</v>
      </c>
      <c r="AA4694" s="68">
        <f t="shared" si="881"/>
        <v>44884</v>
      </c>
      <c r="AB4694" s="69" t="b">
        <f t="shared" si="882"/>
        <v>1</v>
      </c>
      <c r="AC4694" s="70">
        <f t="shared" si="883"/>
        <v>0.5</v>
      </c>
      <c r="AD4694" s="67">
        <f t="shared" si="884"/>
        <v>44884.916666666664</v>
      </c>
      <c r="AE4694" s="67">
        <f>VLOOKUP(V4694,'Branch Wise Work Timelines'!C:G,3,FALSE)+AA4694</f>
        <v>44884.416666666664</v>
      </c>
      <c r="AF4694" s="67">
        <f>IF(V4694="Bangalore",VLOOKUP(V4694,'Branch Wise Work Timelines'!C:G,4,FALSE)+AA4694+1,IF(V4694="Mumbai",VLOOKUP(V4694,'Branch Wise Work Timelines'!C:G,4,FALSE)+AA4694+1,VLOOKUP(V4694,'Branch Wise Work Timelines'!C:G,4,FALSE)+AA4694))</f>
        <v>44885.104166666664</v>
      </c>
      <c r="AG4694" s="67">
        <f>WORKDAY.INTL(AA4694,1,11)+VLOOKUP(V4694,'Branch Wise Work Timelines'!C:G,3,FALSE)</f>
        <v>44886.416666666664</v>
      </c>
      <c r="AH4694" s="69" t="str">
        <f t="shared" ca="1" si="885"/>
        <v>Out of TAT</v>
      </c>
      <c r="AI4694" s="69">
        <f t="shared" ca="1" si="886"/>
        <v>20632</v>
      </c>
      <c r="AJ4694" s="69" t="str">
        <f ca="1">IF(AI4694&lt;0,"0-12",IFERROR(VLOOKUP(AI4694,Breakup[],2,FALSE),"&gt;24"))</f>
        <v>&gt;24</v>
      </c>
      <c r="AK4694" s="69" t="str">
        <f>VLOOKUP(V4694,Master!B:D,3,FALSE)</f>
        <v>South</v>
      </c>
      <c r="AL4694" s="69" t="str">
        <f t="shared" si="887"/>
        <v>Bangalore</v>
      </c>
    </row>
    <row r="4695" spans="1:38">
      <c r="A4695" s="14" t="s">
        <v>9721</v>
      </c>
      <c r="B4695" s="54">
        <v>44701.773257025503</v>
      </c>
      <c r="C4695" s="13" t="s">
        <v>467</v>
      </c>
      <c r="D4695" s="13">
        <v>1072</v>
      </c>
      <c r="E4695" s="13" t="s">
        <v>9722</v>
      </c>
      <c r="F4695" s="13" t="s">
        <v>15</v>
      </c>
      <c r="G4695" s="14">
        <v>1653054189256</v>
      </c>
      <c r="H4695" s="55">
        <v>3.5752314814814799E-2</v>
      </c>
      <c r="I4695" s="33">
        <v>44882.035752314798</v>
      </c>
      <c r="J4695" s="58">
        <v>44882</v>
      </c>
      <c r="K4695" s="13" t="s">
        <v>213</v>
      </c>
      <c r="L4695" s="13" t="s">
        <v>30</v>
      </c>
      <c r="M4695" s="13" t="s">
        <v>214</v>
      </c>
      <c r="N4695" s="13" t="s">
        <v>206</v>
      </c>
      <c r="O4695" s="33" t="s">
        <v>38</v>
      </c>
      <c r="P4695" s="58" t="s">
        <v>38</v>
      </c>
      <c r="Q4695" s="33" t="s">
        <v>207</v>
      </c>
      <c r="R4695" s="14" t="s">
        <v>38</v>
      </c>
      <c r="S4695" s="13" t="s">
        <v>216</v>
      </c>
      <c r="T4695" s="13" t="s">
        <v>217</v>
      </c>
      <c r="U4695" s="33">
        <f t="shared" ca="1" si="876"/>
        <v>45744.56914039352</v>
      </c>
      <c r="V4695" s="13" t="str">
        <f t="shared" si="877"/>
        <v>Bangalore</v>
      </c>
      <c r="W4695" s="13" t="str">
        <f t="shared" si="878"/>
        <v>CLS</v>
      </c>
      <c r="X4695" s="13">
        <f t="shared" si="879"/>
        <v>0</v>
      </c>
      <c r="Y4695" s="13" t="str">
        <f>IFERROR(VLOOKUP(C4695,ReceivingTeam[],2,FALSE),"HelpDesk")</f>
        <v>HelpDesk</v>
      </c>
      <c r="Z4695" s="67">
        <f t="shared" si="880"/>
        <v>44882.916666666664</v>
      </c>
      <c r="AA4695" s="68">
        <f t="shared" si="881"/>
        <v>44882</v>
      </c>
      <c r="AB4695" s="69" t="b">
        <f t="shared" si="882"/>
        <v>1</v>
      </c>
      <c r="AC4695" s="70">
        <f t="shared" si="883"/>
        <v>0.5</v>
      </c>
      <c r="AD4695" s="67">
        <f t="shared" si="884"/>
        <v>44882.916666666664</v>
      </c>
      <c r="AE4695" s="67">
        <f>VLOOKUP(V4695,'Branch Wise Work Timelines'!C:G,3,FALSE)+AA4695</f>
        <v>44882.416666666664</v>
      </c>
      <c r="AF4695" s="67">
        <f>IF(V4695="Bangalore",VLOOKUP(V4695,'Branch Wise Work Timelines'!C:G,4,FALSE)+AA4695+1,IF(V4695="Mumbai",VLOOKUP(V4695,'Branch Wise Work Timelines'!C:G,4,FALSE)+AA4695+1,VLOOKUP(V4695,'Branch Wise Work Timelines'!C:G,4,FALSE)+AA4695))</f>
        <v>44883.104166666664</v>
      </c>
      <c r="AG4695" s="67">
        <f>WORKDAY.INTL(AA4695,1,11)+VLOOKUP(V4695,'Branch Wise Work Timelines'!C:G,3,FALSE)</f>
        <v>44883.416666666664</v>
      </c>
      <c r="AH4695" s="69" t="str">
        <f t="shared" ca="1" si="885"/>
        <v>Out of TAT</v>
      </c>
      <c r="AI4695" s="69">
        <f t="shared" ca="1" si="886"/>
        <v>20680</v>
      </c>
      <c r="AJ4695" s="69" t="str">
        <f ca="1">IF(AI4695&lt;0,"0-12",IFERROR(VLOOKUP(AI4695,Breakup[],2,FALSE),"&gt;24"))</f>
        <v>&gt;24</v>
      </c>
      <c r="AK4695" s="69" t="str">
        <f>VLOOKUP(V4695,Master!B:D,3,FALSE)</f>
        <v>South</v>
      </c>
      <c r="AL4695" s="69" t="str">
        <f t="shared" si="887"/>
        <v>Bangalore-CLS</v>
      </c>
    </row>
    <row r="4696" spans="1:38">
      <c r="A4696" s="14" t="s">
        <v>9723</v>
      </c>
      <c r="B4696" s="54">
        <v>44701.669291979197</v>
      </c>
      <c r="C4696" s="13" t="s">
        <v>89</v>
      </c>
      <c r="D4696" s="13">
        <v>909</v>
      </c>
      <c r="E4696" s="13" t="s">
        <v>9724</v>
      </c>
      <c r="F4696" s="13" t="s">
        <v>15</v>
      </c>
      <c r="G4696" s="14">
        <v>1653050878117</v>
      </c>
      <c r="H4696" s="55">
        <v>0.351712962962963</v>
      </c>
      <c r="I4696" s="33">
        <v>44886.351712962998</v>
      </c>
      <c r="J4696" s="58">
        <v>44886</v>
      </c>
      <c r="K4696" s="13" t="s">
        <v>213</v>
      </c>
      <c r="L4696" s="13" t="s">
        <v>30</v>
      </c>
      <c r="M4696" s="13" t="s">
        <v>75</v>
      </c>
      <c r="N4696" s="13" t="s">
        <v>206</v>
      </c>
      <c r="O4696" s="33" t="s">
        <v>38</v>
      </c>
      <c r="P4696" s="58" t="s">
        <v>38</v>
      </c>
      <c r="Q4696" s="33" t="s">
        <v>207</v>
      </c>
      <c r="R4696" s="14" t="s">
        <v>38</v>
      </c>
      <c r="S4696" s="13" t="s">
        <v>208</v>
      </c>
      <c r="T4696" s="13" t="s">
        <v>209</v>
      </c>
      <c r="U4696" s="33">
        <f t="shared" ca="1" si="876"/>
        <v>45744.56914039352</v>
      </c>
      <c r="V4696" s="13" t="str">
        <f t="shared" si="877"/>
        <v>Bangalore</v>
      </c>
      <c r="W4696" s="13" t="str">
        <f t="shared" si="878"/>
        <v>CLS</v>
      </c>
      <c r="X4696" s="13">
        <f t="shared" si="879"/>
        <v>8</v>
      </c>
      <c r="Y4696" s="13" t="str">
        <f>IFERROR(VLOOKUP(C4696,ReceivingTeam[],2,FALSE),"HelpDesk")</f>
        <v>Branch office</v>
      </c>
      <c r="Z4696" s="67">
        <f t="shared" si="880"/>
        <v>44886.916666666664</v>
      </c>
      <c r="AA4696" s="68">
        <f t="shared" si="881"/>
        <v>44886</v>
      </c>
      <c r="AB4696" s="69" t="b">
        <f t="shared" si="882"/>
        <v>1</v>
      </c>
      <c r="AC4696" s="70">
        <f t="shared" si="883"/>
        <v>0.5</v>
      </c>
      <c r="AD4696" s="67">
        <f t="shared" si="884"/>
        <v>44886.916666666664</v>
      </c>
      <c r="AE4696" s="67">
        <f>VLOOKUP(V4696,'Branch Wise Work Timelines'!C:G,3,FALSE)+AA4696</f>
        <v>44886.416666666664</v>
      </c>
      <c r="AF4696" s="67">
        <f>IF(V4696="Bangalore",VLOOKUP(V4696,'Branch Wise Work Timelines'!C:G,4,FALSE)+AA4696+1,IF(V4696="Mumbai",VLOOKUP(V4696,'Branch Wise Work Timelines'!C:G,4,FALSE)+AA4696+1,VLOOKUP(V4696,'Branch Wise Work Timelines'!C:G,4,FALSE)+AA4696))</f>
        <v>44887.104166666664</v>
      </c>
      <c r="AG4696" s="67">
        <f>WORKDAY.INTL(AA4696,1,11)+VLOOKUP(V4696,'Branch Wise Work Timelines'!C:G,3,FALSE)</f>
        <v>44887.416666666664</v>
      </c>
      <c r="AH4696" s="69" t="str">
        <f t="shared" ca="1" si="885"/>
        <v>Out of TAT</v>
      </c>
      <c r="AI4696" s="69">
        <f t="shared" ca="1" si="886"/>
        <v>20584</v>
      </c>
      <c r="AJ4696" s="69" t="str">
        <f ca="1">IF(AI4696&lt;0,"0-12",IFERROR(VLOOKUP(AI4696,Breakup[],2,FALSE),"&gt;24"))</f>
        <v>&gt;24</v>
      </c>
      <c r="AK4696" s="69" t="str">
        <f>VLOOKUP(V4696,Master!B:D,3,FALSE)</f>
        <v>South</v>
      </c>
      <c r="AL4696" s="69" t="str">
        <f t="shared" si="887"/>
        <v>Bangalore-CLS</v>
      </c>
    </row>
    <row r="4697" spans="1:38">
      <c r="A4697" s="14" t="s">
        <v>9725</v>
      </c>
      <c r="B4697" s="54">
        <v>44701.6721193634</v>
      </c>
      <c r="C4697" s="13" t="s">
        <v>583</v>
      </c>
      <c r="D4697" s="13">
        <v>1001</v>
      </c>
      <c r="E4697" s="13" t="s">
        <v>9726</v>
      </c>
      <c r="F4697" s="13" t="s">
        <v>15</v>
      </c>
      <c r="G4697" s="14">
        <v>1653049223395</v>
      </c>
      <c r="H4697" s="55">
        <v>0.78302083333333306</v>
      </c>
      <c r="I4697" s="33">
        <v>44889.783020833303</v>
      </c>
      <c r="J4697" s="58">
        <v>44889</v>
      </c>
      <c r="K4697" s="13" t="s">
        <v>213</v>
      </c>
      <c r="L4697" s="13" t="s">
        <v>30</v>
      </c>
      <c r="M4697" s="13" t="s">
        <v>214</v>
      </c>
      <c r="N4697" s="13" t="s">
        <v>215</v>
      </c>
      <c r="O4697" s="33" t="s">
        <v>38</v>
      </c>
      <c r="P4697" s="58" t="s">
        <v>38</v>
      </c>
      <c r="Q4697" s="33" t="s">
        <v>207</v>
      </c>
      <c r="R4697" s="14" t="s">
        <v>38</v>
      </c>
      <c r="S4697" s="13" t="s">
        <v>216</v>
      </c>
      <c r="T4697" s="13" t="s">
        <v>217</v>
      </c>
      <c r="U4697" s="33">
        <f t="shared" ca="1" si="876"/>
        <v>45744.56914039352</v>
      </c>
      <c r="V4697" s="13" t="str">
        <f t="shared" si="877"/>
        <v>Bangalore</v>
      </c>
      <c r="W4697" s="13" t="str">
        <f t="shared" si="878"/>
        <v>CLS</v>
      </c>
      <c r="X4697" s="13">
        <f t="shared" si="879"/>
        <v>18</v>
      </c>
      <c r="Y4697" s="13" t="str">
        <f>IFERROR(VLOOKUP(C4697,ReceivingTeam[],2,FALSE),"HelpDesk")</f>
        <v>HelpDesk</v>
      </c>
      <c r="Z4697" s="67">
        <f t="shared" si="880"/>
        <v>44890.595520833303</v>
      </c>
      <c r="AA4697" s="68">
        <f t="shared" si="881"/>
        <v>44889</v>
      </c>
      <c r="AB4697" s="69" t="b">
        <f t="shared" si="882"/>
        <v>1</v>
      </c>
      <c r="AC4697" s="70">
        <f t="shared" si="883"/>
        <v>0.5</v>
      </c>
      <c r="AD4697" s="67">
        <f t="shared" si="884"/>
        <v>44890.595520833303</v>
      </c>
      <c r="AE4697" s="67">
        <f>VLOOKUP(V4697,'Branch Wise Work Timelines'!C:G,3,FALSE)+AA4697</f>
        <v>44889.416666666664</v>
      </c>
      <c r="AF4697" s="67">
        <f>IF(V4697="Bangalore",VLOOKUP(V4697,'Branch Wise Work Timelines'!C:G,4,FALSE)+AA4697+1,IF(V4697="Mumbai",VLOOKUP(V4697,'Branch Wise Work Timelines'!C:G,4,FALSE)+AA4697+1,VLOOKUP(V4697,'Branch Wise Work Timelines'!C:G,4,FALSE)+AA4697))</f>
        <v>44890.104166666664</v>
      </c>
      <c r="AG4697" s="67">
        <f>WORKDAY.INTL(AA4697,1,11)+VLOOKUP(V4697,'Branch Wise Work Timelines'!C:G,3,FALSE)</f>
        <v>44890.416666666664</v>
      </c>
      <c r="AH4697" s="69" t="str">
        <f t="shared" ca="1" si="885"/>
        <v>Out of TAT</v>
      </c>
      <c r="AI4697" s="69">
        <f t="shared" ca="1" si="886"/>
        <v>20496</v>
      </c>
      <c r="AJ4697" s="69" t="str">
        <f ca="1">IF(AI4697&lt;0,"0-12",IFERROR(VLOOKUP(AI4697,Breakup[],2,FALSE),"&gt;24"))</f>
        <v>&gt;24</v>
      </c>
      <c r="AK4697" s="69" t="str">
        <f>VLOOKUP(V4697,Master!B:D,3,FALSE)</f>
        <v>South</v>
      </c>
      <c r="AL4697" s="69" t="str">
        <f t="shared" si="887"/>
        <v>Bangalore-CLS</v>
      </c>
    </row>
    <row r="4698" spans="1:38">
      <c r="A4698" s="14" t="s">
        <v>9727</v>
      </c>
      <c r="B4698" s="54">
        <v>44701.748339780097</v>
      </c>
      <c r="C4698" s="13" t="s">
        <v>219</v>
      </c>
      <c r="D4698" s="13">
        <v>1423</v>
      </c>
      <c r="E4698" s="13" t="s">
        <v>9728</v>
      </c>
      <c r="F4698" s="13" t="s">
        <v>15</v>
      </c>
      <c r="G4698" s="14">
        <v>1653051039986</v>
      </c>
      <c r="H4698" s="55">
        <v>0.26018518518518502</v>
      </c>
      <c r="I4698" s="33">
        <v>44887.260185185201</v>
      </c>
      <c r="J4698" s="58">
        <v>44887</v>
      </c>
      <c r="K4698" s="13" t="s">
        <v>213</v>
      </c>
      <c r="L4698" s="13" t="s">
        <v>30</v>
      </c>
      <c r="M4698" s="13" t="s">
        <v>214</v>
      </c>
      <c r="N4698" s="13" t="s">
        <v>215</v>
      </c>
      <c r="O4698" s="33" t="s">
        <v>38</v>
      </c>
      <c r="P4698" s="58" t="s">
        <v>38</v>
      </c>
      <c r="Q4698" s="33" t="s">
        <v>207</v>
      </c>
      <c r="R4698" s="14" t="s">
        <v>38</v>
      </c>
      <c r="S4698" s="13" t="s">
        <v>216</v>
      </c>
      <c r="T4698" s="13" t="s">
        <v>217</v>
      </c>
      <c r="U4698" s="33">
        <f t="shared" ca="1" si="876"/>
        <v>45744.56914039352</v>
      </c>
      <c r="V4698" s="13" t="str">
        <f t="shared" si="877"/>
        <v>Bangalore</v>
      </c>
      <c r="W4698" s="13" t="str">
        <f t="shared" si="878"/>
        <v>CLS</v>
      </c>
      <c r="X4698" s="13">
        <f t="shared" si="879"/>
        <v>6</v>
      </c>
      <c r="Y4698" s="13" t="str">
        <f>IFERROR(VLOOKUP(C4698,ReceivingTeam[],2,FALSE),"HelpDesk")</f>
        <v>HelpDesk</v>
      </c>
      <c r="Z4698" s="67">
        <f t="shared" si="880"/>
        <v>44887.916666666664</v>
      </c>
      <c r="AA4698" s="68">
        <f t="shared" si="881"/>
        <v>44887</v>
      </c>
      <c r="AB4698" s="69" t="b">
        <f t="shared" si="882"/>
        <v>1</v>
      </c>
      <c r="AC4698" s="70">
        <f t="shared" si="883"/>
        <v>0.5</v>
      </c>
      <c r="AD4698" s="67">
        <f t="shared" si="884"/>
        <v>44887.916666666664</v>
      </c>
      <c r="AE4698" s="67">
        <f>VLOOKUP(V4698,'Branch Wise Work Timelines'!C:G,3,FALSE)+AA4698</f>
        <v>44887.416666666664</v>
      </c>
      <c r="AF4698" s="67">
        <f>IF(V4698="Bangalore",VLOOKUP(V4698,'Branch Wise Work Timelines'!C:G,4,FALSE)+AA4698+1,IF(V4698="Mumbai",VLOOKUP(V4698,'Branch Wise Work Timelines'!C:G,4,FALSE)+AA4698+1,VLOOKUP(V4698,'Branch Wise Work Timelines'!C:G,4,FALSE)+AA4698))</f>
        <v>44888.104166666664</v>
      </c>
      <c r="AG4698" s="67">
        <f>WORKDAY.INTL(AA4698,1,11)+VLOOKUP(V4698,'Branch Wise Work Timelines'!C:G,3,FALSE)</f>
        <v>44888.416666666664</v>
      </c>
      <c r="AH4698" s="69" t="str">
        <f t="shared" ca="1" si="885"/>
        <v>Out of TAT</v>
      </c>
      <c r="AI4698" s="69">
        <f t="shared" ca="1" si="886"/>
        <v>20560</v>
      </c>
      <c r="AJ4698" s="69" t="str">
        <f ca="1">IF(AI4698&lt;0,"0-12",IFERROR(VLOOKUP(AI4698,Breakup[],2,FALSE),"&gt;24"))</f>
        <v>&gt;24</v>
      </c>
      <c r="AK4698" s="69" t="str">
        <f>VLOOKUP(V4698,Master!B:D,3,FALSE)</f>
        <v>South</v>
      </c>
      <c r="AL4698" s="69" t="str">
        <f t="shared" si="887"/>
        <v>Bangalore-CLS</v>
      </c>
    </row>
    <row r="4699" spans="1:38">
      <c r="A4699" s="14" t="s">
        <v>9729</v>
      </c>
      <c r="B4699" s="54">
        <v>44701.751029745399</v>
      </c>
      <c r="C4699" s="13" t="s">
        <v>235</v>
      </c>
      <c r="D4699" s="13">
        <v>1100</v>
      </c>
      <c r="E4699" s="13" t="s">
        <v>9730</v>
      </c>
      <c r="F4699" s="13" t="s">
        <v>15</v>
      </c>
      <c r="G4699" s="14">
        <v>1653050089671</v>
      </c>
      <c r="H4699" s="55">
        <v>0.65068287037036998</v>
      </c>
      <c r="I4699" s="33">
        <v>44891.6506828704</v>
      </c>
      <c r="J4699" s="58">
        <v>44891</v>
      </c>
      <c r="K4699" s="13" t="s">
        <v>213</v>
      </c>
      <c r="L4699" s="13" t="s">
        <v>30</v>
      </c>
      <c r="M4699" s="13" t="s">
        <v>214</v>
      </c>
      <c r="N4699" s="13" t="s">
        <v>206</v>
      </c>
      <c r="O4699" s="33">
        <v>44891.819305555597</v>
      </c>
      <c r="P4699" s="58">
        <v>44891</v>
      </c>
      <c r="Q4699" s="33" t="s">
        <v>237</v>
      </c>
      <c r="R4699" s="14">
        <v>1198</v>
      </c>
      <c r="S4699" s="13" t="s">
        <v>216</v>
      </c>
      <c r="T4699" s="13" t="s">
        <v>217</v>
      </c>
      <c r="U4699" s="33">
        <f t="shared" ca="1" si="876"/>
        <v>45744.56914039352</v>
      </c>
      <c r="V4699" s="13" t="str">
        <f t="shared" si="877"/>
        <v>Bangalore</v>
      </c>
      <c r="W4699" s="13" t="str">
        <f t="shared" si="878"/>
        <v>CLS</v>
      </c>
      <c r="X4699" s="13">
        <f t="shared" si="879"/>
        <v>15</v>
      </c>
      <c r="Y4699" s="13" t="str">
        <f>IFERROR(VLOOKUP(C4699,ReceivingTeam[],2,FALSE),"HelpDesk")</f>
        <v>HelpDesk</v>
      </c>
      <c r="Z4699" s="67">
        <f t="shared" si="880"/>
        <v>44893.4631828704</v>
      </c>
      <c r="AA4699" s="68">
        <f t="shared" si="881"/>
        <v>44891</v>
      </c>
      <c r="AB4699" s="69" t="b">
        <f t="shared" si="882"/>
        <v>1</v>
      </c>
      <c r="AC4699" s="70">
        <f t="shared" si="883"/>
        <v>0.5</v>
      </c>
      <c r="AD4699" s="67">
        <f t="shared" si="884"/>
        <v>44893.4631828704</v>
      </c>
      <c r="AE4699" s="67">
        <f>VLOOKUP(V4699,'Branch Wise Work Timelines'!C:G,3,FALSE)+AA4699</f>
        <v>44891.416666666664</v>
      </c>
      <c r="AF4699" s="67">
        <f>IF(V4699="Bangalore",VLOOKUP(V4699,'Branch Wise Work Timelines'!C:G,4,FALSE)+AA4699+1,IF(V4699="Mumbai",VLOOKUP(V4699,'Branch Wise Work Timelines'!C:G,4,FALSE)+AA4699+1,VLOOKUP(V4699,'Branch Wise Work Timelines'!C:G,4,FALSE)+AA4699))</f>
        <v>44892.104166666664</v>
      </c>
      <c r="AG4699" s="67">
        <f>WORKDAY.INTL(AA4699,1,11)+VLOOKUP(V4699,'Branch Wise Work Timelines'!C:G,3,FALSE)</f>
        <v>44893.416666666664</v>
      </c>
      <c r="AH4699" s="69" t="str">
        <f t="shared" si="885"/>
        <v>Met</v>
      </c>
      <c r="AI4699" s="69">
        <f t="shared" ca="1" si="886"/>
        <v>20427</v>
      </c>
      <c r="AJ4699" s="69" t="str">
        <f ca="1">IF(AI4699&lt;0,"0-12",IFERROR(VLOOKUP(AI4699,Breakup[],2,FALSE),"&gt;24"))</f>
        <v>&gt;24</v>
      </c>
      <c r="AK4699" s="69" t="str">
        <f>VLOOKUP(V4699,Master!B:D,3,FALSE)</f>
        <v>South</v>
      </c>
      <c r="AL4699" s="69" t="str">
        <f t="shared" si="887"/>
        <v>Bangalore-CLS</v>
      </c>
    </row>
    <row r="4700" spans="1:38">
      <c r="A4700" s="14" t="s">
        <v>9731</v>
      </c>
      <c r="B4700" s="54">
        <v>44701.681803391199</v>
      </c>
      <c r="C4700" s="13" t="s">
        <v>243</v>
      </c>
      <c r="D4700" s="13">
        <v>1968</v>
      </c>
      <c r="E4700" s="13" t="s">
        <v>9732</v>
      </c>
      <c r="F4700" s="13" t="s">
        <v>15</v>
      </c>
      <c r="G4700" s="14">
        <v>1653048302745</v>
      </c>
      <c r="H4700" s="55">
        <v>0.181574074074074</v>
      </c>
      <c r="I4700" s="33">
        <v>44890.1815740741</v>
      </c>
      <c r="J4700" s="58">
        <v>44890</v>
      </c>
      <c r="K4700" s="13" t="s">
        <v>213</v>
      </c>
      <c r="L4700" s="13" t="s">
        <v>30</v>
      </c>
      <c r="M4700" s="13" t="s">
        <v>75</v>
      </c>
      <c r="N4700" s="13" t="s">
        <v>206</v>
      </c>
      <c r="O4700" s="33" t="s">
        <v>38</v>
      </c>
      <c r="P4700" s="58" t="s">
        <v>38</v>
      </c>
      <c r="Q4700" s="33" t="s">
        <v>207</v>
      </c>
      <c r="R4700" s="14" t="s">
        <v>38</v>
      </c>
      <c r="S4700" s="13" t="s">
        <v>216</v>
      </c>
      <c r="T4700" s="13" t="s">
        <v>217</v>
      </c>
      <c r="U4700" s="33">
        <f t="shared" ca="1" si="876"/>
        <v>45744.56914039352</v>
      </c>
      <c r="V4700" s="13" t="str">
        <f t="shared" si="877"/>
        <v>Bangalore</v>
      </c>
      <c r="W4700" s="13" t="str">
        <f t="shared" si="878"/>
        <v>CLS</v>
      </c>
      <c r="X4700" s="13">
        <f t="shared" si="879"/>
        <v>4</v>
      </c>
      <c r="Y4700" s="13" t="str">
        <f>IFERROR(VLOOKUP(C4700,ReceivingTeam[],2,FALSE),"HelpDesk")</f>
        <v>HelpDesk</v>
      </c>
      <c r="Z4700" s="67">
        <f t="shared" si="880"/>
        <v>44890.916666666664</v>
      </c>
      <c r="AA4700" s="68">
        <f t="shared" si="881"/>
        <v>44890</v>
      </c>
      <c r="AB4700" s="69" t="b">
        <f t="shared" si="882"/>
        <v>1</v>
      </c>
      <c r="AC4700" s="70">
        <f t="shared" si="883"/>
        <v>0.5</v>
      </c>
      <c r="AD4700" s="67">
        <f t="shared" si="884"/>
        <v>44890.916666666664</v>
      </c>
      <c r="AE4700" s="67">
        <f>VLOOKUP(V4700,'Branch Wise Work Timelines'!C:G,3,FALSE)+AA4700</f>
        <v>44890.416666666664</v>
      </c>
      <c r="AF4700" s="67">
        <f>IF(V4700="Bangalore",VLOOKUP(V4700,'Branch Wise Work Timelines'!C:G,4,FALSE)+AA4700+1,IF(V4700="Mumbai",VLOOKUP(V4700,'Branch Wise Work Timelines'!C:G,4,FALSE)+AA4700+1,VLOOKUP(V4700,'Branch Wise Work Timelines'!C:G,4,FALSE)+AA4700))</f>
        <v>44891.104166666664</v>
      </c>
      <c r="AG4700" s="67">
        <f>WORKDAY.INTL(AA4700,1,11)+VLOOKUP(V4700,'Branch Wise Work Timelines'!C:G,3,FALSE)</f>
        <v>44891.416666666664</v>
      </c>
      <c r="AH4700" s="69" t="str">
        <f t="shared" ca="1" si="885"/>
        <v>Out of TAT</v>
      </c>
      <c r="AI4700" s="69">
        <f t="shared" ca="1" si="886"/>
        <v>20488</v>
      </c>
      <c r="AJ4700" s="69" t="str">
        <f ca="1">IF(AI4700&lt;0,"0-12",IFERROR(VLOOKUP(AI4700,Breakup[],2,FALSE),"&gt;24"))</f>
        <v>&gt;24</v>
      </c>
      <c r="AK4700" s="69" t="str">
        <f>VLOOKUP(V4700,Master!B:D,3,FALSE)</f>
        <v>South</v>
      </c>
      <c r="AL4700" s="69" t="str">
        <f t="shared" si="887"/>
        <v>Bangalore-CLS</v>
      </c>
    </row>
    <row r="4701" spans="1:38">
      <c r="A4701" s="14" t="s">
        <v>9733</v>
      </c>
      <c r="B4701" s="54">
        <v>44701.703321330999</v>
      </c>
      <c r="C4701" s="13" t="s">
        <v>583</v>
      </c>
      <c r="D4701" s="13">
        <v>1137</v>
      </c>
      <c r="E4701" s="13" t="s">
        <v>9734</v>
      </c>
      <c r="F4701" s="13" t="s">
        <v>15</v>
      </c>
      <c r="G4701" s="14">
        <v>1653047338901</v>
      </c>
      <c r="H4701" s="55">
        <v>0.36443287037036998</v>
      </c>
      <c r="I4701" s="33">
        <v>44884.364432870403</v>
      </c>
      <c r="J4701" s="58">
        <v>44884</v>
      </c>
      <c r="K4701" s="13" t="s">
        <v>213</v>
      </c>
      <c r="L4701" s="13" t="s">
        <v>30</v>
      </c>
      <c r="M4701" s="13" t="s">
        <v>75</v>
      </c>
      <c r="N4701" s="13" t="s">
        <v>206</v>
      </c>
      <c r="O4701" s="33" t="s">
        <v>38</v>
      </c>
      <c r="P4701" s="58" t="s">
        <v>38</v>
      </c>
      <c r="Q4701" s="33" t="s">
        <v>207</v>
      </c>
      <c r="R4701" s="14" t="s">
        <v>38</v>
      </c>
      <c r="S4701" s="13" t="s">
        <v>208</v>
      </c>
      <c r="T4701" s="13" t="s">
        <v>209</v>
      </c>
      <c r="U4701" s="33">
        <f t="shared" ca="1" si="876"/>
        <v>45744.56914039352</v>
      </c>
      <c r="V4701" s="13" t="str">
        <f t="shared" si="877"/>
        <v>Bangalore</v>
      </c>
      <c r="W4701" s="13" t="str">
        <f t="shared" si="878"/>
        <v>CLS</v>
      </c>
      <c r="X4701" s="13">
        <f t="shared" si="879"/>
        <v>8</v>
      </c>
      <c r="Y4701" s="13" t="str">
        <f>IFERROR(VLOOKUP(C4701,ReceivingTeam[],2,FALSE),"HelpDesk")</f>
        <v>HelpDesk</v>
      </c>
      <c r="Z4701" s="67">
        <f t="shared" si="880"/>
        <v>44884.916666666664</v>
      </c>
      <c r="AA4701" s="68">
        <f t="shared" si="881"/>
        <v>44884</v>
      </c>
      <c r="AB4701" s="69" t="b">
        <f t="shared" si="882"/>
        <v>1</v>
      </c>
      <c r="AC4701" s="70">
        <f t="shared" si="883"/>
        <v>0.5</v>
      </c>
      <c r="AD4701" s="67">
        <f t="shared" si="884"/>
        <v>44884.916666666664</v>
      </c>
      <c r="AE4701" s="67">
        <f>VLOOKUP(V4701,'Branch Wise Work Timelines'!C:G,3,FALSE)+AA4701</f>
        <v>44884.416666666664</v>
      </c>
      <c r="AF4701" s="67">
        <f>IF(V4701="Bangalore",VLOOKUP(V4701,'Branch Wise Work Timelines'!C:G,4,FALSE)+AA4701+1,IF(V4701="Mumbai",VLOOKUP(V4701,'Branch Wise Work Timelines'!C:G,4,FALSE)+AA4701+1,VLOOKUP(V4701,'Branch Wise Work Timelines'!C:G,4,FALSE)+AA4701))</f>
        <v>44885.104166666664</v>
      </c>
      <c r="AG4701" s="67">
        <f>WORKDAY.INTL(AA4701,1,11)+VLOOKUP(V4701,'Branch Wise Work Timelines'!C:G,3,FALSE)</f>
        <v>44886.416666666664</v>
      </c>
      <c r="AH4701" s="69" t="str">
        <f t="shared" ca="1" si="885"/>
        <v>Out of TAT</v>
      </c>
      <c r="AI4701" s="69">
        <f t="shared" ca="1" si="886"/>
        <v>20632</v>
      </c>
      <c r="AJ4701" s="69" t="str">
        <f ca="1">IF(AI4701&lt;0,"0-12",IFERROR(VLOOKUP(AI4701,Breakup[],2,FALSE),"&gt;24"))</f>
        <v>&gt;24</v>
      </c>
      <c r="AK4701" s="69" t="str">
        <f>VLOOKUP(V4701,Master!B:D,3,FALSE)</f>
        <v>South</v>
      </c>
      <c r="AL4701" s="69" t="str">
        <f t="shared" si="887"/>
        <v>Bangalore-CLS</v>
      </c>
    </row>
    <row r="4702" spans="1:38">
      <c r="A4702" s="14" t="s">
        <v>9735</v>
      </c>
      <c r="B4702" s="54">
        <v>44701.760021759299</v>
      </c>
      <c r="C4702" s="13" t="s">
        <v>89</v>
      </c>
      <c r="D4702" s="13">
        <v>1955</v>
      </c>
      <c r="E4702" s="13" t="s">
        <v>9736</v>
      </c>
      <c r="F4702" s="13" t="s">
        <v>15</v>
      </c>
      <c r="G4702" s="14">
        <v>1653053249969</v>
      </c>
      <c r="H4702" s="55">
        <v>0.86682870370370402</v>
      </c>
      <c r="I4702" s="33">
        <v>44886.8668287037</v>
      </c>
      <c r="J4702" s="58">
        <v>44886</v>
      </c>
      <c r="K4702" s="13" t="s">
        <v>213</v>
      </c>
      <c r="L4702" s="13" t="s">
        <v>30</v>
      </c>
      <c r="M4702" s="13" t="s">
        <v>214</v>
      </c>
      <c r="N4702" s="13" t="s">
        <v>215</v>
      </c>
      <c r="O4702" s="33" t="s">
        <v>38</v>
      </c>
      <c r="P4702" s="58" t="s">
        <v>38</v>
      </c>
      <c r="Q4702" s="33" t="s">
        <v>207</v>
      </c>
      <c r="R4702" s="14" t="s">
        <v>38</v>
      </c>
      <c r="S4702" s="13" t="s">
        <v>216</v>
      </c>
      <c r="T4702" s="13" t="s">
        <v>217</v>
      </c>
      <c r="U4702" s="33">
        <f t="shared" ca="1" si="876"/>
        <v>45744.56914039352</v>
      </c>
      <c r="V4702" s="13" t="str">
        <f t="shared" si="877"/>
        <v>Bangalore</v>
      </c>
      <c r="W4702" s="13" t="str">
        <f t="shared" si="878"/>
        <v>CLS</v>
      </c>
      <c r="X4702" s="13">
        <f t="shared" si="879"/>
        <v>20</v>
      </c>
      <c r="Y4702" s="13" t="str">
        <f>IFERROR(VLOOKUP(C4702,ReceivingTeam[],2,FALSE),"HelpDesk")</f>
        <v>Branch office</v>
      </c>
      <c r="Z4702" s="67">
        <f t="shared" si="880"/>
        <v>44887.6793287037</v>
      </c>
      <c r="AA4702" s="68">
        <f t="shared" si="881"/>
        <v>44886</v>
      </c>
      <c r="AB4702" s="69" t="b">
        <f t="shared" si="882"/>
        <v>1</v>
      </c>
      <c r="AC4702" s="70">
        <f t="shared" si="883"/>
        <v>0.5</v>
      </c>
      <c r="AD4702" s="67">
        <f t="shared" si="884"/>
        <v>44887.6793287037</v>
      </c>
      <c r="AE4702" s="67">
        <f>VLOOKUP(V4702,'Branch Wise Work Timelines'!C:G,3,FALSE)+AA4702</f>
        <v>44886.416666666664</v>
      </c>
      <c r="AF4702" s="67">
        <f>IF(V4702="Bangalore",VLOOKUP(V4702,'Branch Wise Work Timelines'!C:G,4,FALSE)+AA4702+1,IF(V4702="Mumbai",VLOOKUP(V4702,'Branch Wise Work Timelines'!C:G,4,FALSE)+AA4702+1,VLOOKUP(V4702,'Branch Wise Work Timelines'!C:G,4,FALSE)+AA4702))</f>
        <v>44887.104166666664</v>
      </c>
      <c r="AG4702" s="67">
        <f>WORKDAY.INTL(AA4702,1,11)+VLOOKUP(V4702,'Branch Wise Work Timelines'!C:G,3,FALSE)</f>
        <v>44887.416666666664</v>
      </c>
      <c r="AH4702" s="69" t="str">
        <f t="shared" ca="1" si="885"/>
        <v>Out of TAT</v>
      </c>
      <c r="AI4702" s="69">
        <f t="shared" ca="1" si="886"/>
        <v>20566</v>
      </c>
      <c r="AJ4702" s="69" t="str">
        <f ca="1">IF(AI4702&lt;0,"0-12",IFERROR(VLOOKUP(AI4702,Breakup[],2,FALSE),"&gt;24"))</f>
        <v>&gt;24</v>
      </c>
      <c r="AK4702" s="69" t="str">
        <f>VLOOKUP(V4702,Master!B:D,3,FALSE)</f>
        <v>South</v>
      </c>
      <c r="AL4702" s="69" t="str">
        <f t="shared" si="887"/>
        <v>Bangalore-CLS</v>
      </c>
    </row>
    <row r="4703" spans="1:38">
      <c r="A4703" s="14" t="s">
        <v>9737</v>
      </c>
      <c r="B4703" s="54">
        <v>44701.718377812504</v>
      </c>
      <c r="C4703" s="13" t="s">
        <v>219</v>
      </c>
      <c r="D4703" s="13">
        <v>1608</v>
      </c>
      <c r="E4703" s="13" t="s">
        <v>9738</v>
      </c>
      <c r="F4703" s="13" t="s">
        <v>15</v>
      </c>
      <c r="G4703" s="14">
        <v>1653051039986</v>
      </c>
      <c r="H4703" s="55">
        <v>0.23702546296296301</v>
      </c>
      <c r="I4703" s="33">
        <v>44882.237025463</v>
      </c>
      <c r="J4703" s="58">
        <v>44882</v>
      </c>
      <c r="K4703" s="13" t="s">
        <v>213</v>
      </c>
      <c r="L4703" s="13" t="s">
        <v>30</v>
      </c>
      <c r="M4703" s="13" t="s">
        <v>214</v>
      </c>
      <c r="N4703" s="13" t="s">
        <v>1185</v>
      </c>
      <c r="O4703" s="33" t="s">
        <v>38</v>
      </c>
      <c r="P4703" s="58" t="s">
        <v>38</v>
      </c>
      <c r="Q4703" s="33" t="s">
        <v>207</v>
      </c>
      <c r="R4703" s="14" t="s">
        <v>38</v>
      </c>
      <c r="S4703" s="13" t="s">
        <v>216</v>
      </c>
      <c r="T4703" s="13" t="s">
        <v>217</v>
      </c>
      <c r="U4703" s="33">
        <f t="shared" ca="1" si="876"/>
        <v>45744.56914039352</v>
      </c>
      <c r="V4703" s="13" t="str">
        <f t="shared" si="877"/>
        <v>Bangalore</v>
      </c>
      <c r="W4703" s="13" t="str">
        <f t="shared" si="878"/>
        <v>CLS</v>
      </c>
      <c r="X4703" s="13">
        <f t="shared" si="879"/>
        <v>5</v>
      </c>
      <c r="Y4703" s="13" t="str">
        <f>IFERROR(VLOOKUP(C4703,ReceivingTeam[],2,FALSE),"HelpDesk")</f>
        <v>HelpDesk</v>
      </c>
      <c r="Z4703" s="67">
        <f t="shared" si="880"/>
        <v>44882.916666666664</v>
      </c>
      <c r="AA4703" s="68">
        <f t="shared" si="881"/>
        <v>44882</v>
      </c>
      <c r="AB4703" s="69" t="b">
        <f t="shared" si="882"/>
        <v>1</v>
      </c>
      <c r="AC4703" s="70">
        <f t="shared" si="883"/>
        <v>0.5</v>
      </c>
      <c r="AD4703" s="67">
        <f t="shared" si="884"/>
        <v>44882.916666666664</v>
      </c>
      <c r="AE4703" s="67">
        <f>VLOOKUP(V4703,'Branch Wise Work Timelines'!C:G,3,FALSE)+AA4703</f>
        <v>44882.416666666664</v>
      </c>
      <c r="AF4703" s="67">
        <f>IF(V4703="Bangalore",VLOOKUP(V4703,'Branch Wise Work Timelines'!C:G,4,FALSE)+AA4703+1,IF(V4703="Mumbai",VLOOKUP(V4703,'Branch Wise Work Timelines'!C:G,4,FALSE)+AA4703+1,VLOOKUP(V4703,'Branch Wise Work Timelines'!C:G,4,FALSE)+AA4703))</f>
        <v>44883.104166666664</v>
      </c>
      <c r="AG4703" s="67">
        <f>WORKDAY.INTL(AA4703,1,11)+VLOOKUP(V4703,'Branch Wise Work Timelines'!C:G,3,FALSE)</f>
        <v>44883.416666666664</v>
      </c>
      <c r="AH4703" s="69" t="str">
        <f t="shared" ca="1" si="885"/>
        <v>Out of TAT</v>
      </c>
      <c r="AI4703" s="69">
        <f t="shared" ca="1" si="886"/>
        <v>20680</v>
      </c>
      <c r="AJ4703" s="69" t="str">
        <f ca="1">IF(AI4703&lt;0,"0-12",IFERROR(VLOOKUP(AI4703,Breakup[],2,FALSE),"&gt;24"))</f>
        <v>&gt;24</v>
      </c>
      <c r="AK4703" s="69" t="str">
        <f>VLOOKUP(V4703,Master!B:D,3,FALSE)</f>
        <v>South</v>
      </c>
      <c r="AL4703" s="69" t="str">
        <f t="shared" si="887"/>
        <v>Bangalore-CLS</v>
      </c>
    </row>
    <row r="4704" spans="1:38">
      <c r="A4704" s="14" t="s">
        <v>9739</v>
      </c>
      <c r="B4704" s="54">
        <v>44701.553272338002</v>
      </c>
      <c r="C4704" s="13" t="s">
        <v>6794</v>
      </c>
      <c r="D4704" s="13">
        <v>1892</v>
      </c>
      <c r="E4704" s="13" t="s">
        <v>9740</v>
      </c>
      <c r="F4704" s="13" t="s">
        <v>33</v>
      </c>
      <c r="G4704" s="14">
        <v>1653051036549</v>
      </c>
      <c r="H4704" s="55">
        <v>0.95046296296296295</v>
      </c>
      <c r="I4704" s="33">
        <v>44889.950462963003</v>
      </c>
      <c r="J4704" s="58">
        <v>44889</v>
      </c>
      <c r="K4704" s="13" t="s">
        <v>313</v>
      </c>
      <c r="L4704" s="13" t="s">
        <v>60</v>
      </c>
      <c r="M4704" s="13" t="s">
        <v>314</v>
      </c>
      <c r="N4704" s="13" t="s">
        <v>1185</v>
      </c>
      <c r="O4704" s="33" t="s">
        <v>38</v>
      </c>
      <c r="P4704" s="58" t="s">
        <v>38</v>
      </c>
      <c r="Q4704" s="33" t="s">
        <v>207</v>
      </c>
      <c r="R4704" s="14" t="s">
        <v>38</v>
      </c>
      <c r="S4704" s="13" t="s">
        <v>208</v>
      </c>
      <c r="T4704" s="13" t="s">
        <v>209</v>
      </c>
      <c r="U4704" s="33">
        <f t="shared" ca="1" si="876"/>
        <v>45744.56914039352</v>
      </c>
      <c r="V4704" s="13" t="str">
        <f t="shared" si="877"/>
        <v>Hyderabad</v>
      </c>
      <c r="W4704" s="13" t="str">
        <f t="shared" si="878"/>
        <v>RI</v>
      </c>
      <c r="X4704" s="13">
        <f t="shared" si="879"/>
        <v>22</v>
      </c>
      <c r="Y4704" s="13" t="str">
        <f>IFERROR(VLOOKUP(C4704,ReceivingTeam[],2,FALSE),"HelpDesk")</f>
        <v>HelpDesk</v>
      </c>
      <c r="Z4704" s="67">
        <f t="shared" si="880"/>
        <v>44891.096296296331</v>
      </c>
      <c r="AA4704" s="68">
        <f t="shared" si="881"/>
        <v>44889</v>
      </c>
      <c r="AB4704" s="69" t="b">
        <f t="shared" si="882"/>
        <v>1</v>
      </c>
      <c r="AC4704" s="70">
        <f t="shared" si="883"/>
        <v>0.5</v>
      </c>
      <c r="AD4704" s="67">
        <f t="shared" si="884"/>
        <v>44891.096296296331</v>
      </c>
      <c r="AE4704" s="67">
        <f>VLOOKUP(V4704,'Branch Wise Work Timelines'!C:G,3,FALSE)+AA4704</f>
        <v>44889.416666666664</v>
      </c>
      <c r="AF4704" s="67">
        <f>IF(V4704="Bangalore",VLOOKUP(V4704,'Branch Wise Work Timelines'!C:G,4,FALSE)+AA4704+1,IF(V4704="Mumbai",VLOOKUP(V4704,'Branch Wise Work Timelines'!C:G,4,FALSE)+AA4704+1,VLOOKUP(V4704,'Branch Wise Work Timelines'!C:G,4,FALSE)+AA4704))</f>
        <v>44889.770833333336</v>
      </c>
      <c r="AG4704" s="67">
        <f>WORKDAY.INTL(AA4704,1,11)+VLOOKUP(V4704,'Branch Wise Work Timelines'!C:G,3,FALSE)</f>
        <v>44890.416666666664</v>
      </c>
      <c r="AH4704" s="69" t="str">
        <f t="shared" ca="1" si="885"/>
        <v>Out of TAT</v>
      </c>
      <c r="AI4704" s="69">
        <f t="shared" ca="1" si="886"/>
        <v>20484</v>
      </c>
      <c r="AJ4704" s="69" t="str">
        <f ca="1">IF(AI4704&lt;0,"0-12",IFERROR(VLOOKUP(AI4704,Breakup[],2,FALSE),"&gt;24"))</f>
        <v>&gt;24</v>
      </c>
      <c r="AK4704" s="69" t="str">
        <f>VLOOKUP(V4704,Master!B:D,3,FALSE)</f>
        <v>South</v>
      </c>
      <c r="AL4704" s="69" t="str">
        <f t="shared" si="887"/>
        <v>Hyderabad</v>
      </c>
    </row>
    <row r="4705" spans="1:38">
      <c r="A4705" s="14" t="s">
        <v>9741</v>
      </c>
      <c r="B4705" s="54">
        <v>44701.561125381901</v>
      </c>
      <c r="C4705" s="13" t="s">
        <v>6794</v>
      </c>
      <c r="D4705" s="13">
        <v>1161</v>
      </c>
      <c r="E4705" s="13" t="s">
        <v>9742</v>
      </c>
      <c r="F4705" s="13" t="s">
        <v>33</v>
      </c>
      <c r="G4705" s="14">
        <v>1653051036549</v>
      </c>
      <c r="H4705" s="55">
        <v>0.28054398148148102</v>
      </c>
      <c r="I4705" s="33">
        <v>44881.280543981498</v>
      </c>
      <c r="J4705" s="58">
        <v>44881</v>
      </c>
      <c r="K4705" s="13" t="s">
        <v>313</v>
      </c>
      <c r="L4705" s="13" t="s">
        <v>60</v>
      </c>
      <c r="M4705" s="13" t="s">
        <v>314</v>
      </c>
      <c r="N4705" s="13" t="s">
        <v>1185</v>
      </c>
      <c r="O4705" s="33" t="s">
        <v>38</v>
      </c>
      <c r="P4705" s="58" t="s">
        <v>38</v>
      </c>
      <c r="Q4705" s="33" t="s">
        <v>207</v>
      </c>
      <c r="R4705" s="14" t="s">
        <v>38</v>
      </c>
      <c r="S4705" s="13" t="s">
        <v>208</v>
      </c>
      <c r="T4705" s="13" t="s">
        <v>209</v>
      </c>
      <c r="U4705" s="33">
        <f t="shared" ca="1" si="876"/>
        <v>45744.56914039352</v>
      </c>
      <c r="V4705" s="13" t="str">
        <f t="shared" si="877"/>
        <v>Hyderabad</v>
      </c>
      <c r="W4705" s="13" t="str">
        <f t="shared" si="878"/>
        <v>RI</v>
      </c>
      <c r="X4705" s="13">
        <f t="shared" si="879"/>
        <v>6</v>
      </c>
      <c r="Y4705" s="13" t="str">
        <f>IFERROR(VLOOKUP(C4705,ReceivingTeam[],2,FALSE),"HelpDesk")</f>
        <v>HelpDesk</v>
      </c>
      <c r="Z4705" s="67">
        <f t="shared" si="880"/>
        <v>44882.562499999993</v>
      </c>
      <c r="AA4705" s="68">
        <f t="shared" si="881"/>
        <v>44881</v>
      </c>
      <c r="AB4705" s="69" t="b">
        <f t="shared" si="882"/>
        <v>1</v>
      </c>
      <c r="AC4705" s="70">
        <f t="shared" si="883"/>
        <v>0.5</v>
      </c>
      <c r="AD4705" s="67">
        <f t="shared" si="884"/>
        <v>44882.562499999993</v>
      </c>
      <c r="AE4705" s="67">
        <f>VLOOKUP(V4705,'Branch Wise Work Timelines'!C:G,3,FALSE)+AA4705</f>
        <v>44881.416666666664</v>
      </c>
      <c r="AF4705" s="67">
        <f>IF(V4705="Bangalore",VLOOKUP(V4705,'Branch Wise Work Timelines'!C:G,4,FALSE)+AA4705+1,IF(V4705="Mumbai",VLOOKUP(V4705,'Branch Wise Work Timelines'!C:G,4,FALSE)+AA4705+1,VLOOKUP(V4705,'Branch Wise Work Timelines'!C:G,4,FALSE)+AA4705))</f>
        <v>44881.770833333336</v>
      </c>
      <c r="AG4705" s="67">
        <f>WORKDAY.INTL(AA4705,1,11)+VLOOKUP(V4705,'Branch Wise Work Timelines'!C:G,3,FALSE)</f>
        <v>44882.416666666664</v>
      </c>
      <c r="AH4705" s="69" t="str">
        <f t="shared" ca="1" si="885"/>
        <v>Out of TAT</v>
      </c>
      <c r="AI4705" s="69">
        <f t="shared" ca="1" si="886"/>
        <v>20689</v>
      </c>
      <c r="AJ4705" s="69" t="str">
        <f ca="1">IF(AI4705&lt;0,"0-12",IFERROR(VLOOKUP(AI4705,Breakup[],2,FALSE),"&gt;24"))</f>
        <v>&gt;24</v>
      </c>
      <c r="AK4705" s="69" t="str">
        <f>VLOOKUP(V4705,Master!B:D,3,FALSE)</f>
        <v>South</v>
      </c>
      <c r="AL4705" s="69" t="str">
        <f t="shared" si="887"/>
        <v>Hyderabad</v>
      </c>
    </row>
    <row r="4706" spans="1:38">
      <c r="A4706" s="14" t="s">
        <v>9743</v>
      </c>
      <c r="B4706" s="54">
        <v>44701.694785416701</v>
      </c>
      <c r="C4706" s="13" t="s">
        <v>586</v>
      </c>
      <c r="D4706" s="13">
        <v>1537</v>
      </c>
      <c r="E4706" s="13" t="s">
        <v>9744</v>
      </c>
      <c r="F4706" s="13" t="s">
        <v>15</v>
      </c>
      <c r="G4706" s="14">
        <v>1653046672988</v>
      </c>
      <c r="H4706" s="55">
        <v>0.31953703703703701</v>
      </c>
      <c r="I4706" s="33">
        <v>44884.319537037001</v>
      </c>
      <c r="J4706" s="58">
        <v>44884</v>
      </c>
      <c r="K4706" s="13" t="s">
        <v>213</v>
      </c>
      <c r="L4706" s="13" t="s">
        <v>30</v>
      </c>
      <c r="M4706" s="13" t="s">
        <v>75</v>
      </c>
      <c r="N4706" s="13" t="s">
        <v>206</v>
      </c>
      <c r="O4706" s="33" t="s">
        <v>38</v>
      </c>
      <c r="P4706" s="58" t="s">
        <v>38</v>
      </c>
      <c r="Q4706" s="33" t="s">
        <v>207</v>
      </c>
      <c r="R4706" s="14" t="s">
        <v>38</v>
      </c>
      <c r="S4706" s="13" t="s">
        <v>208</v>
      </c>
      <c r="T4706" s="13" t="s">
        <v>209</v>
      </c>
      <c r="U4706" s="33">
        <f t="shared" ca="1" si="876"/>
        <v>45744.56914039352</v>
      </c>
      <c r="V4706" s="13" t="str">
        <f t="shared" si="877"/>
        <v>Bangalore</v>
      </c>
      <c r="W4706" s="13" t="str">
        <f t="shared" si="878"/>
        <v>CLS</v>
      </c>
      <c r="X4706" s="13">
        <f t="shared" si="879"/>
        <v>7</v>
      </c>
      <c r="Y4706" s="13" t="str">
        <f>IFERROR(VLOOKUP(C4706,ReceivingTeam[],2,FALSE),"HelpDesk")</f>
        <v>HelpDesk</v>
      </c>
      <c r="Z4706" s="67">
        <f t="shared" si="880"/>
        <v>44884.916666666664</v>
      </c>
      <c r="AA4706" s="68">
        <f t="shared" si="881"/>
        <v>44884</v>
      </c>
      <c r="AB4706" s="69" t="b">
        <f t="shared" si="882"/>
        <v>1</v>
      </c>
      <c r="AC4706" s="70">
        <f t="shared" si="883"/>
        <v>0.5</v>
      </c>
      <c r="AD4706" s="67">
        <f t="shared" si="884"/>
        <v>44884.916666666664</v>
      </c>
      <c r="AE4706" s="67">
        <f>VLOOKUP(V4706,'Branch Wise Work Timelines'!C:G,3,FALSE)+AA4706</f>
        <v>44884.416666666664</v>
      </c>
      <c r="AF4706" s="67">
        <f>IF(V4706="Bangalore",VLOOKUP(V4706,'Branch Wise Work Timelines'!C:G,4,FALSE)+AA4706+1,IF(V4706="Mumbai",VLOOKUP(V4706,'Branch Wise Work Timelines'!C:G,4,FALSE)+AA4706+1,VLOOKUP(V4706,'Branch Wise Work Timelines'!C:G,4,FALSE)+AA4706))</f>
        <v>44885.104166666664</v>
      </c>
      <c r="AG4706" s="67">
        <f>WORKDAY.INTL(AA4706,1,11)+VLOOKUP(V4706,'Branch Wise Work Timelines'!C:G,3,FALSE)</f>
        <v>44886.416666666664</v>
      </c>
      <c r="AH4706" s="69" t="str">
        <f t="shared" ca="1" si="885"/>
        <v>Out of TAT</v>
      </c>
      <c r="AI4706" s="69">
        <f t="shared" ca="1" si="886"/>
        <v>20632</v>
      </c>
      <c r="AJ4706" s="69" t="str">
        <f ca="1">IF(AI4706&lt;0,"0-12",IFERROR(VLOOKUP(AI4706,Breakup[],2,FALSE),"&gt;24"))</f>
        <v>&gt;24</v>
      </c>
      <c r="AK4706" s="69" t="str">
        <f>VLOOKUP(V4706,Master!B:D,3,FALSE)</f>
        <v>South</v>
      </c>
      <c r="AL4706" s="69" t="str">
        <f t="shared" si="887"/>
        <v>Bangalore-CLS</v>
      </c>
    </row>
    <row r="4707" spans="1:38">
      <c r="A4707" s="14" t="s">
        <v>9745</v>
      </c>
      <c r="B4707" s="54">
        <v>44701.776728969897</v>
      </c>
      <c r="C4707" s="13" t="s">
        <v>1345</v>
      </c>
      <c r="D4707" s="13">
        <v>1207</v>
      </c>
      <c r="E4707" s="13" t="s">
        <v>9746</v>
      </c>
      <c r="F4707" s="13" t="s">
        <v>15</v>
      </c>
      <c r="G4707" s="14">
        <v>1653054766382</v>
      </c>
      <c r="H4707" s="55">
        <v>0.253043981481481</v>
      </c>
      <c r="I4707" s="33">
        <v>44884.253043981502</v>
      </c>
      <c r="J4707" s="58">
        <v>44884</v>
      </c>
      <c r="K4707" s="13" t="s">
        <v>213</v>
      </c>
      <c r="L4707" s="13" t="s">
        <v>30</v>
      </c>
      <c r="M4707" s="13" t="s">
        <v>75</v>
      </c>
      <c r="N4707" s="13" t="s">
        <v>206</v>
      </c>
      <c r="O4707" s="33" t="s">
        <v>38</v>
      </c>
      <c r="P4707" s="58" t="s">
        <v>38</v>
      </c>
      <c r="Q4707" s="33" t="s">
        <v>207</v>
      </c>
      <c r="R4707" s="14" t="s">
        <v>38</v>
      </c>
      <c r="S4707" s="13" t="s">
        <v>216</v>
      </c>
      <c r="T4707" s="13" t="s">
        <v>217</v>
      </c>
      <c r="U4707" s="33">
        <f t="shared" ca="1" si="876"/>
        <v>45744.56914039352</v>
      </c>
      <c r="V4707" s="13" t="str">
        <f t="shared" si="877"/>
        <v>Bangalore</v>
      </c>
      <c r="W4707" s="13" t="str">
        <f t="shared" si="878"/>
        <v>CLS</v>
      </c>
      <c r="X4707" s="13">
        <f t="shared" si="879"/>
        <v>6</v>
      </c>
      <c r="Y4707" s="13" t="str">
        <f>IFERROR(VLOOKUP(C4707,ReceivingTeam[],2,FALSE),"HelpDesk")</f>
        <v>HelpDesk</v>
      </c>
      <c r="Z4707" s="67">
        <f t="shared" si="880"/>
        <v>44884.916666666664</v>
      </c>
      <c r="AA4707" s="68">
        <f t="shared" si="881"/>
        <v>44884</v>
      </c>
      <c r="AB4707" s="69" t="b">
        <f t="shared" si="882"/>
        <v>1</v>
      </c>
      <c r="AC4707" s="70">
        <f t="shared" si="883"/>
        <v>0.5</v>
      </c>
      <c r="AD4707" s="67">
        <f t="shared" si="884"/>
        <v>44884.916666666664</v>
      </c>
      <c r="AE4707" s="67">
        <f>VLOOKUP(V4707,'Branch Wise Work Timelines'!C:G,3,FALSE)+AA4707</f>
        <v>44884.416666666664</v>
      </c>
      <c r="AF4707" s="67">
        <f>IF(V4707="Bangalore",VLOOKUP(V4707,'Branch Wise Work Timelines'!C:G,4,FALSE)+AA4707+1,IF(V4707="Mumbai",VLOOKUP(V4707,'Branch Wise Work Timelines'!C:G,4,FALSE)+AA4707+1,VLOOKUP(V4707,'Branch Wise Work Timelines'!C:G,4,FALSE)+AA4707))</f>
        <v>44885.104166666664</v>
      </c>
      <c r="AG4707" s="67">
        <f>WORKDAY.INTL(AA4707,1,11)+VLOOKUP(V4707,'Branch Wise Work Timelines'!C:G,3,FALSE)</f>
        <v>44886.416666666664</v>
      </c>
      <c r="AH4707" s="69" t="str">
        <f t="shared" ca="1" si="885"/>
        <v>Out of TAT</v>
      </c>
      <c r="AI4707" s="69">
        <f t="shared" ca="1" si="886"/>
        <v>20632</v>
      </c>
      <c r="AJ4707" s="69" t="str">
        <f ca="1">IF(AI4707&lt;0,"0-12",IFERROR(VLOOKUP(AI4707,Breakup[],2,FALSE),"&gt;24"))</f>
        <v>&gt;24</v>
      </c>
      <c r="AK4707" s="69" t="str">
        <f>VLOOKUP(V4707,Master!B:D,3,FALSE)</f>
        <v>South</v>
      </c>
      <c r="AL4707" s="69" t="str">
        <f t="shared" si="887"/>
        <v>Bangalore-CLS</v>
      </c>
    </row>
    <row r="4708" spans="1:38">
      <c r="A4708" s="14" t="s">
        <v>9747</v>
      </c>
      <c r="B4708" s="54">
        <v>44701.786048576403</v>
      </c>
      <c r="C4708" s="13" t="s">
        <v>219</v>
      </c>
      <c r="D4708" s="13">
        <v>526</v>
      </c>
      <c r="E4708" s="13" t="s">
        <v>9748</v>
      </c>
      <c r="F4708" s="13" t="s">
        <v>15</v>
      </c>
      <c r="G4708" s="14">
        <v>1653054766382</v>
      </c>
      <c r="H4708" s="55">
        <v>0.95281249999999995</v>
      </c>
      <c r="I4708" s="33">
        <v>44884.9528125</v>
      </c>
      <c r="J4708" s="58">
        <v>44884</v>
      </c>
      <c r="K4708" s="13" t="s">
        <v>213</v>
      </c>
      <c r="L4708" s="13" t="s">
        <v>30</v>
      </c>
      <c r="M4708" s="13" t="s">
        <v>75</v>
      </c>
      <c r="N4708" s="13" t="s">
        <v>206</v>
      </c>
      <c r="O4708" s="33" t="s">
        <v>38</v>
      </c>
      <c r="P4708" s="58" t="s">
        <v>38</v>
      </c>
      <c r="Q4708" s="33" t="s">
        <v>207</v>
      </c>
      <c r="R4708" s="14" t="s">
        <v>38</v>
      </c>
      <c r="S4708" s="13" t="s">
        <v>216</v>
      </c>
      <c r="T4708" s="13" t="s">
        <v>217</v>
      </c>
      <c r="U4708" s="33">
        <f t="shared" ca="1" si="876"/>
        <v>45744.56914039352</v>
      </c>
      <c r="V4708" s="13" t="str">
        <f t="shared" si="877"/>
        <v>Bangalore</v>
      </c>
      <c r="W4708" s="13" t="str">
        <f t="shared" si="878"/>
        <v>CLS</v>
      </c>
      <c r="X4708" s="13">
        <f t="shared" si="879"/>
        <v>22</v>
      </c>
      <c r="Y4708" s="13" t="str">
        <f>IFERROR(VLOOKUP(C4708,ReceivingTeam[],2,FALSE),"HelpDesk")</f>
        <v>HelpDesk</v>
      </c>
      <c r="Z4708" s="67">
        <f t="shared" si="880"/>
        <v>44886.7653125</v>
      </c>
      <c r="AA4708" s="68">
        <f t="shared" si="881"/>
        <v>44884</v>
      </c>
      <c r="AB4708" s="69" t="b">
        <f t="shared" si="882"/>
        <v>1</v>
      </c>
      <c r="AC4708" s="70">
        <f t="shared" si="883"/>
        <v>0.5</v>
      </c>
      <c r="AD4708" s="67">
        <f t="shared" si="884"/>
        <v>44886.7653125</v>
      </c>
      <c r="AE4708" s="67">
        <f>VLOOKUP(V4708,'Branch Wise Work Timelines'!C:G,3,FALSE)+AA4708</f>
        <v>44884.416666666664</v>
      </c>
      <c r="AF4708" s="67">
        <f>IF(V4708="Bangalore",VLOOKUP(V4708,'Branch Wise Work Timelines'!C:G,4,FALSE)+AA4708+1,IF(V4708="Mumbai",VLOOKUP(V4708,'Branch Wise Work Timelines'!C:G,4,FALSE)+AA4708+1,VLOOKUP(V4708,'Branch Wise Work Timelines'!C:G,4,FALSE)+AA4708))</f>
        <v>44885.104166666664</v>
      </c>
      <c r="AG4708" s="67">
        <f>WORKDAY.INTL(AA4708,1,11)+VLOOKUP(V4708,'Branch Wise Work Timelines'!C:G,3,FALSE)</f>
        <v>44886.416666666664</v>
      </c>
      <c r="AH4708" s="69" t="str">
        <f t="shared" ca="1" si="885"/>
        <v>Out of TAT</v>
      </c>
      <c r="AI4708" s="69">
        <f t="shared" ca="1" si="886"/>
        <v>20588</v>
      </c>
      <c r="AJ4708" s="69" t="str">
        <f ca="1">IF(AI4708&lt;0,"0-12",IFERROR(VLOOKUP(AI4708,Breakup[],2,FALSE),"&gt;24"))</f>
        <v>&gt;24</v>
      </c>
      <c r="AK4708" s="69" t="str">
        <f>VLOOKUP(V4708,Master!B:D,3,FALSE)</f>
        <v>South</v>
      </c>
      <c r="AL4708" s="69" t="str">
        <f t="shared" si="887"/>
        <v>Bangalore-CLS</v>
      </c>
    </row>
    <row r="4709" spans="1:38">
      <c r="A4709" s="14" t="s">
        <v>9749</v>
      </c>
      <c r="B4709" s="54">
        <v>44701.7191101852</v>
      </c>
      <c r="C4709" s="13" t="s">
        <v>235</v>
      </c>
      <c r="D4709" s="13">
        <v>995</v>
      </c>
      <c r="E4709" s="13" t="s">
        <v>9750</v>
      </c>
      <c r="F4709" s="13" t="s">
        <v>15</v>
      </c>
      <c r="G4709" s="14">
        <v>1653050089671</v>
      </c>
      <c r="H4709" s="55">
        <v>0.98115740740740698</v>
      </c>
      <c r="I4709" s="33">
        <v>44887.981157407397</v>
      </c>
      <c r="J4709" s="58">
        <v>44887</v>
      </c>
      <c r="K4709" s="13" t="s">
        <v>213</v>
      </c>
      <c r="L4709" s="13" t="s">
        <v>30</v>
      </c>
      <c r="M4709" s="13" t="s">
        <v>214</v>
      </c>
      <c r="N4709" s="13" t="s">
        <v>206</v>
      </c>
      <c r="O4709" s="33" t="s">
        <v>38</v>
      </c>
      <c r="P4709" s="58" t="s">
        <v>38</v>
      </c>
      <c r="Q4709" s="33" t="s">
        <v>207</v>
      </c>
      <c r="R4709" s="14" t="s">
        <v>38</v>
      </c>
      <c r="S4709" s="13" t="s">
        <v>216</v>
      </c>
      <c r="T4709" s="13" t="s">
        <v>217</v>
      </c>
      <c r="U4709" s="33">
        <f t="shared" ca="1" si="876"/>
        <v>45744.56914039352</v>
      </c>
      <c r="V4709" s="13" t="str">
        <f t="shared" si="877"/>
        <v>Bangalore</v>
      </c>
      <c r="W4709" s="13" t="str">
        <f t="shared" si="878"/>
        <v>CLS</v>
      </c>
      <c r="X4709" s="13">
        <f t="shared" si="879"/>
        <v>23</v>
      </c>
      <c r="Y4709" s="13" t="str">
        <f>IFERROR(VLOOKUP(C4709,ReceivingTeam[],2,FALSE),"HelpDesk")</f>
        <v>HelpDesk</v>
      </c>
      <c r="Z4709" s="67">
        <f t="shared" si="880"/>
        <v>44888.793657407397</v>
      </c>
      <c r="AA4709" s="68">
        <f t="shared" si="881"/>
        <v>44887</v>
      </c>
      <c r="AB4709" s="69" t="b">
        <f t="shared" si="882"/>
        <v>1</v>
      </c>
      <c r="AC4709" s="70">
        <f t="shared" si="883"/>
        <v>0.5</v>
      </c>
      <c r="AD4709" s="67">
        <f t="shared" si="884"/>
        <v>44888.793657407397</v>
      </c>
      <c r="AE4709" s="67">
        <f>VLOOKUP(V4709,'Branch Wise Work Timelines'!C:G,3,FALSE)+AA4709</f>
        <v>44887.416666666664</v>
      </c>
      <c r="AF4709" s="67">
        <f>IF(V4709="Bangalore",VLOOKUP(V4709,'Branch Wise Work Timelines'!C:G,4,FALSE)+AA4709+1,IF(V4709="Mumbai",VLOOKUP(V4709,'Branch Wise Work Timelines'!C:G,4,FALSE)+AA4709+1,VLOOKUP(V4709,'Branch Wise Work Timelines'!C:G,4,FALSE)+AA4709))</f>
        <v>44888.104166666664</v>
      </c>
      <c r="AG4709" s="67">
        <f>WORKDAY.INTL(AA4709,1,11)+VLOOKUP(V4709,'Branch Wise Work Timelines'!C:G,3,FALSE)</f>
        <v>44888.416666666664</v>
      </c>
      <c r="AH4709" s="69" t="str">
        <f t="shared" ca="1" si="885"/>
        <v>Out of TAT</v>
      </c>
      <c r="AI4709" s="69">
        <f t="shared" ca="1" si="886"/>
        <v>20539</v>
      </c>
      <c r="AJ4709" s="69" t="str">
        <f ca="1">IF(AI4709&lt;0,"0-12",IFERROR(VLOOKUP(AI4709,Breakup[],2,FALSE),"&gt;24"))</f>
        <v>&gt;24</v>
      </c>
      <c r="AK4709" s="69" t="str">
        <f>VLOOKUP(V4709,Master!B:D,3,FALSE)</f>
        <v>South</v>
      </c>
      <c r="AL4709" s="69" t="str">
        <f t="shared" si="887"/>
        <v>Bangalore-CLS</v>
      </c>
    </row>
    <row r="4710" spans="1:38">
      <c r="A4710" s="14" t="s">
        <v>9751</v>
      </c>
      <c r="B4710" s="54">
        <v>44701.713101539397</v>
      </c>
      <c r="C4710" s="13" t="s">
        <v>78</v>
      </c>
      <c r="D4710" s="13">
        <v>763</v>
      </c>
      <c r="E4710" s="13" t="s">
        <v>9752</v>
      </c>
      <c r="F4710" s="13" t="s">
        <v>33</v>
      </c>
      <c r="G4710" s="14">
        <v>1653047501288</v>
      </c>
      <c r="H4710" s="55">
        <v>0.61019675925925898</v>
      </c>
      <c r="I4710" s="33">
        <v>44885.610196759299</v>
      </c>
      <c r="J4710" s="58">
        <v>44885</v>
      </c>
      <c r="K4710" s="13" t="s">
        <v>213</v>
      </c>
      <c r="L4710" s="13" t="s">
        <v>30</v>
      </c>
      <c r="M4710" s="13" t="s">
        <v>282</v>
      </c>
      <c r="N4710" s="13" t="s">
        <v>206</v>
      </c>
      <c r="O4710" s="33" t="s">
        <v>38</v>
      </c>
      <c r="P4710" s="58" t="s">
        <v>38</v>
      </c>
      <c r="Q4710" s="33" t="s">
        <v>207</v>
      </c>
      <c r="R4710" s="14" t="s">
        <v>38</v>
      </c>
      <c r="S4710" s="13" t="s">
        <v>216</v>
      </c>
      <c r="T4710" s="13" t="s">
        <v>217</v>
      </c>
      <c r="U4710" s="33">
        <f t="shared" ca="1" si="876"/>
        <v>45744.56914039352</v>
      </c>
      <c r="V4710" s="13" t="str">
        <f t="shared" si="877"/>
        <v>Bangalore</v>
      </c>
      <c r="W4710" s="13" t="str">
        <f t="shared" si="878"/>
        <v>RI</v>
      </c>
      <c r="X4710" s="13">
        <f t="shared" si="879"/>
        <v>14</v>
      </c>
      <c r="Y4710" s="13" t="str">
        <f>IFERROR(VLOOKUP(C4710,ReceivingTeam[],2,FALSE),"HelpDesk")</f>
        <v>Branch office</v>
      </c>
      <c r="Z4710" s="67">
        <f t="shared" si="880"/>
        <v>44885.916666666664</v>
      </c>
      <c r="AA4710" s="68">
        <f t="shared" si="881"/>
        <v>44885</v>
      </c>
      <c r="AB4710" s="69" t="b">
        <f t="shared" si="882"/>
        <v>0</v>
      </c>
      <c r="AC4710" s="70">
        <f t="shared" si="883"/>
        <v>0.5</v>
      </c>
      <c r="AD4710" s="67">
        <f t="shared" si="884"/>
        <v>44885.916666666664</v>
      </c>
      <c r="AE4710" s="67">
        <f>VLOOKUP(V4710,'Branch Wise Work Timelines'!C:G,3,FALSE)+AA4710</f>
        <v>44885.416666666664</v>
      </c>
      <c r="AF4710" s="67">
        <f>IF(V4710="Bangalore",VLOOKUP(V4710,'Branch Wise Work Timelines'!C:G,4,FALSE)+AA4710+1,IF(V4710="Mumbai",VLOOKUP(V4710,'Branch Wise Work Timelines'!C:G,4,FALSE)+AA4710+1,VLOOKUP(V4710,'Branch Wise Work Timelines'!C:G,4,FALSE)+AA4710))</f>
        <v>44886.104166666664</v>
      </c>
      <c r="AG4710" s="67">
        <f>WORKDAY.INTL(AA4710,1,11)+VLOOKUP(V4710,'Branch Wise Work Timelines'!C:G,3,FALSE)</f>
        <v>44886.416666666664</v>
      </c>
      <c r="AH4710" s="69" t="str">
        <f t="shared" ca="1" si="885"/>
        <v>Out of TAT</v>
      </c>
      <c r="AI4710" s="69">
        <f t="shared" ca="1" si="886"/>
        <v>20608</v>
      </c>
      <c r="AJ4710" s="69" t="str">
        <f ca="1">IF(AI4710&lt;0,"0-12",IFERROR(VLOOKUP(AI4710,Breakup[],2,FALSE),"&gt;24"))</f>
        <v>&gt;24</v>
      </c>
      <c r="AK4710" s="69" t="str">
        <f>VLOOKUP(V4710,Master!B:D,3,FALSE)</f>
        <v>South</v>
      </c>
      <c r="AL4710" s="69" t="str">
        <f t="shared" si="887"/>
        <v>Bangalore</v>
      </c>
    </row>
    <row r="4711" spans="1:38">
      <c r="A4711" s="14" t="s">
        <v>9753</v>
      </c>
      <c r="B4711" s="54">
        <v>44701.697144560203</v>
      </c>
      <c r="C4711" s="13" t="s">
        <v>78</v>
      </c>
      <c r="D4711" s="13">
        <v>1054</v>
      </c>
      <c r="E4711" s="13" t="s">
        <v>9754</v>
      </c>
      <c r="F4711" s="13" t="s">
        <v>33</v>
      </c>
      <c r="G4711" s="14">
        <v>1653046113053</v>
      </c>
      <c r="H4711" s="55">
        <v>0.43379629629629601</v>
      </c>
      <c r="I4711" s="33">
        <v>44886.433796296304</v>
      </c>
      <c r="J4711" s="58">
        <v>44886</v>
      </c>
      <c r="K4711" s="13" t="s">
        <v>213</v>
      </c>
      <c r="L4711" s="13" t="s">
        <v>30</v>
      </c>
      <c r="M4711" s="13" t="s">
        <v>282</v>
      </c>
      <c r="N4711" s="13" t="s">
        <v>206</v>
      </c>
      <c r="O4711" s="33" t="s">
        <v>38</v>
      </c>
      <c r="P4711" s="58" t="s">
        <v>38</v>
      </c>
      <c r="Q4711" s="33" t="s">
        <v>207</v>
      </c>
      <c r="R4711" s="14" t="s">
        <v>38</v>
      </c>
      <c r="S4711" s="13" t="s">
        <v>216</v>
      </c>
      <c r="T4711" s="13" t="s">
        <v>278</v>
      </c>
      <c r="U4711" s="33">
        <f t="shared" ca="1" si="876"/>
        <v>45744.56914039352</v>
      </c>
      <c r="V4711" s="13" t="str">
        <f t="shared" si="877"/>
        <v>Bangalore</v>
      </c>
      <c r="W4711" s="13" t="str">
        <f t="shared" si="878"/>
        <v>RI</v>
      </c>
      <c r="X4711" s="13">
        <f t="shared" si="879"/>
        <v>10</v>
      </c>
      <c r="Y4711" s="13" t="str">
        <f>IFERROR(VLOOKUP(C4711,ReceivingTeam[],2,FALSE),"HelpDesk")</f>
        <v>Branch office</v>
      </c>
      <c r="Z4711" s="67">
        <f t="shared" si="880"/>
        <v>44889.746296296304</v>
      </c>
      <c r="AA4711" s="68">
        <f t="shared" si="881"/>
        <v>44886</v>
      </c>
      <c r="AB4711" s="69" t="b">
        <f t="shared" si="882"/>
        <v>1</v>
      </c>
      <c r="AC4711" s="70">
        <f t="shared" si="883"/>
        <v>3</v>
      </c>
      <c r="AD4711" s="67">
        <f t="shared" si="884"/>
        <v>44889.746296296304</v>
      </c>
      <c r="AE4711" s="67">
        <f>VLOOKUP(V4711,'Branch Wise Work Timelines'!C:G,3,FALSE)+AA4711</f>
        <v>44886.416666666664</v>
      </c>
      <c r="AF4711" s="67">
        <f>IF(V4711="Bangalore",VLOOKUP(V4711,'Branch Wise Work Timelines'!C:G,4,FALSE)+AA4711+1,IF(V4711="Mumbai",VLOOKUP(V4711,'Branch Wise Work Timelines'!C:G,4,FALSE)+AA4711+1,VLOOKUP(V4711,'Branch Wise Work Timelines'!C:G,4,FALSE)+AA4711))</f>
        <v>44887.104166666664</v>
      </c>
      <c r="AG4711" s="67">
        <f>WORKDAY.INTL(AA4711,1,11)+VLOOKUP(V4711,'Branch Wise Work Timelines'!C:G,3,FALSE)</f>
        <v>44887.416666666664</v>
      </c>
      <c r="AH4711" s="69" t="str">
        <f t="shared" ca="1" si="885"/>
        <v>Out of TAT</v>
      </c>
      <c r="AI4711" s="69">
        <f t="shared" ca="1" si="886"/>
        <v>20516</v>
      </c>
      <c r="AJ4711" s="69" t="str">
        <f ca="1">IF(AI4711&lt;0,"0-12",IFERROR(VLOOKUP(AI4711,Breakup[],2,FALSE),"&gt;24"))</f>
        <v>&gt;24</v>
      </c>
      <c r="AK4711" s="69" t="str">
        <f>VLOOKUP(V4711,Master!B:D,3,FALSE)</f>
        <v>South</v>
      </c>
      <c r="AL4711" s="69" t="str">
        <f t="shared" si="887"/>
        <v>Bangalore</v>
      </c>
    </row>
    <row r="4712" spans="1:38">
      <c r="A4712" s="14" t="s">
        <v>9755</v>
      </c>
      <c r="B4712" s="54">
        <v>44701.825254050898</v>
      </c>
      <c r="C4712" s="13" t="s">
        <v>1232</v>
      </c>
      <c r="D4712" s="13">
        <v>1128</v>
      </c>
      <c r="E4712" s="13" t="s">
        <v>9756</v>
      </c>
      <c r="F4712" s="13" t="s">
        <v>33</v>
      </c>
      <c r="G4712" s="14">
        <v>1653057891591</v>
      </c>
      <c r="H4712" s="55">
        <v>0.62901620370370404</v>
      </c>
      <c r="I4712" s="33">
        <v>44886.629016203697</v>
      </c>
      <c r="J4712" s="58">
        <v>44886</v>
      </c>
      <c r="K4712" s="13" t="s">
        <v>213</v>
      </c>
      <c r="L4712" s="13" t="s">
        <v>30</v>
      </c>
      <c r="M4712" s="13" t="s">
        <v>282</v>
      </c>
      <c r="N4712" s="13" t="s">
        <v>206</v>
      </c>
      <c r="O4712" s="33" t="s">
        <v>38</v>
      </c>
      <c r="P4712" s="58" t="s">
        <v>38</v>
      </c>
      <c r="Q4712" s="33" t="s">
        <v>207</v>
      </c>
      <c r="R4712" s="14" t="s">
        <v>38</v>
      </c>
      <c r="S4712" s="13" t="s">
        <v>216</v>
      </c>
      <c r="T4712" s="13" t="s">
        <v>278</v>
      </c>
      <c r="U4712" s="33">
        <f t="shared" ca="1" si="876"/>
        <v>45744.56914039352</v>
      </c>
      <c r="V4712" s="13" t="str">
        <f t="shared" si="877"/>
        <v>Bangalore</v>
      </c>
      <c r="W4712" s="13" t="str">
        <f t="shared" si="878"/>
        <v>RI</v>
      </c>
      <c r="X4712" s="13">
        <f t="shared" si="879"/>
        <v>15</v>
      </c>
      <c r="Y4712" s="13" t="str">
        <f>IFERROR(VLOOKUP(C4712,ReceivingTeam[],2,FALSE),"HelpDesk")</f>
        <v>HelpDesk</v>
      </c>
      <c r="Z4712" s="67">
        <f t="shared" si="880"/>
        <v>44889.941516203697</v>
      </c>
      <c r="AA4712" s="68">
        <f t="shared" si="881"/>
        <v>44886</v>
      </c>
      <c r="AB4712" s="69" t="b">
        <f t="shared" si="882"/>
        <v>1</v>
      </c>
      <c r="AC4712" s="70">
        <f t="shared" si="883"/>
        <v>3</v>
      </c>
      <c r="AD4712" s="67">
        <f t="shared" si="884"/>
        <v>44889.941516203697</v>
      </c>
      <c r="AE4712" s="67">
        <f>VLOOKUP(V4712,'Branch Wise Work Timelines'!C:G,3,FALSE)+AA4712</f>
        <v>44886.416666666664</v>
      </c>
      <c r="AF4712" s="67">
        <f>IF(V4712="Bangalore",VLOOKUP(V4712,'Branch Wise Work Timelines'!C:G,4,FALSE)+AA4712+1,IF(V4712="Mumbai",VLOOKUP(V4712,'Branch Wise Work Timelines'!C:G,4,FALSE)+AA4712+1,VLOOKUP(V4712,'Branch Wise Work Timelines'!C:G,4,FALSE)+AA4712))</f>
        <v>44887.104166666664</v>
      </c>
      <c r="AG4712" s="67">
        <f>WORKDAY.INTL(AA4712,1,11)+VLOOKUP(V4712,'Branch Wise Work Timelines'!C:G,3,FALSE)</f>
        <v>44887.416666666664</v>
      </c>
      <c r="AH4712" s="69" t="str">
        <f t="shared" ca="1" si="885"/>
        <v>Out of TAT</v>
      </c>
      <c r="AI4712" s="69">
        <f t="shared" ca="1" si="886"/>
        <v>20512</v>
      </c>
      <c r="AJ4712" s="69" t="str">
        <f ca="1">IF(AI4712&lt;0,"0-12",IFERROR(VLOOKUP(AI4712,Breakup[],2,FALSE),"&gt;24"))</f>
        <v>&gt;24</v>
      </c>
      <c r="AK4712" s="69" t="str">
        <f>VLOOKUP(V4712,Master!B:D,3,FALSE)</f>
        <v>South</v>
      </c>
      <c r="AL4712" s="69" t="str">
        <f t="shared" si="887"/>
        <v>Bangalore</v>
      </c>
    </row>
    <row r="4713" spans="1:38">
      <c r="A4713" s="14" t="s">
        <v>9757</v>
      </c>
      <c r="B4713" s="54">
        <v>44701.720560567097</v>
      </c>
      <c r="C4713" s="13" t="s">
        <v>144</v>
      </c>
      <c r="D4713" s="13">
        <v>1779</v>
      </c>
      <c r="E4713" s="13" t="s">
        <v>9758</v>
      </c>
      <c r="F4713" s="13" t="s">
        <v>33</v>
      </c>
      <c r="G4713" s="14">
        <v>1653047246133</v>
      </c>
      <c r="H4713" s="55">
        <v>0.21917824074074099</v>
      </c>
      <c r="I4713" s="33">
        <v>44890.219178240703</v>
      </c>
      <c r="J4713" s="58">
        <v>44890</v>
      </c>
      <c r="K4713" s="13" t="s">
        <v>325</v>
      </c>
      <c r="L4713" s="13" t="s">
        <v>55</v>
      </c>
      <c r="M4713" s="13" t="s">
        <v>347</v>
      </c>
      <c r="N4713" s="13" t="s">
        <v>1185</v>
      </c>
      <c r="O4713" s="33" t="s">
        <v>38</v>
      </c>
      <c r="P4713" s="58" t="s">
        <v>38</v>
      </c>
      <c r="Q4713" s="33" t="s">
        <v>207</v>
      </c>
      <c r="R4713" s="14" t="s">
        <v>38</v>
      </c>
      <c r="S4713" s="13" t="s">
        <v>208</v>
      </c>
      <c r="T4713" s="13" t="s">
        <v>209</v>
      </c>
      <c r="U4713" s="33">
        <f t="shared" ca="1" si="876"/>
        <v>45744.56914039352</v>
      </c>
      <c r="V4713" s="13" t="str">
        <f t="shared" si="877"/>
        <v>Delhi</v>
      </c>
      <c r="W4713" s="13" t="str">
        <f t="shared" si="878"/>
        <v>RI</v>
      </c>
      <c r="X4713" s="13">
        <f t="shared" si="879"/>
        <v>5</v>
      </c>
      <c r="Y4713" s="13" t="str">
        <f>IFERROR(VLOOKUP(C4713,ReceivingTeam[],2,FALSE),"HelpDesk")</f>
        <v>Branch office</v>
      </c>
      <c r="Z4713" s="67">
        <f t="shared" si="880"/>
        <v>44891.562499999993</v>
      </c>
      <c r="AA4713" s="68">
        <f t="shared" si="881"/>
        <v>44890</v>
      </c>
      <c r="AB4713" s="69" t="b">
        <f t="shared" si="882"/>
        <v>1</v>
      </c>
      <c r="AC4713" s="70">
        <f t="shared" si="883"/>
        <v>0.5</v>
      </c>
      <c r="AD4713" s="67">
        <f t="shared" si="884"/>
        <v>44891.562499999993</v>
      </c>
      <c r="AE4713" s="67">
        <f>VLOOKUP(V4713,'Branch Wise Work Timelines'!C:G,3,FALSE)+AA4713</f>
        <v>44890.416666666664</v>
      </c>
      <c r="AF4713" s="67">
        <f>IF(V4713="Bangalore",VLOOKUP(V4713,'Branch Wise Work Timelines'!C:G,4,FALSE)+AA4713+1,IF(V4713="Mumbai",VLOOKUP(V4713,'Branch Wise Work Timelines'!C:G,4,FALSE)+AA4713+1,VLOOKUP(V4713,'Branch Wise Work Timelines'!C:G,4,FALSE)+AA4713))</f>
        <v>44890.770833333336</v>
      </c>
      <c r="AG4713" s="67">
        <f>WORKDAY.INTL(AA4713,1,11)+VLOOKUP(V4713,'Branch Wise Work Timelines'!C:G,3,FALSE)</f>
        <v>44891.416666666664</v>
      </c>
      <c r="AH4713" s="69" t="str">
        <f t="shared" ca="1" si="885"/>
        <v>Out of TAT</v>
      </c>
      <c r="AI4713" s="69">
        <f t="shared" ca="1" si="886"/>
        <v>20473</v>
      </c>
      <c r="AJ4713" s="69" t="str">
        <f ca="1">IF(AI4713&lt;0,"0-12",IFERROR(VLOOKUP(AI4713,Breakup[],2,FALSE),"&gt;24"))</f>
        <v>&gt;24</v>
      </c>
      <c r="AK4713" s="69" t="str">
        <f>VLOOKUP(V4713,Master!B:D,3,FALSE)</f>
        <v>North</v>
      </c>
      <c r="AL4713" s="69" t="str">
        <f t="shared" si="887"/>
        <v>Delhi</v>
      </c>
    </row>
    <row r="4714" spans="1:38">
      <c r="A4714" s="14" t="s">
        <v>9759</v>
      </c>
      <c r="B4714" s="54">
        <v>44701.744232789402</v>
      </c>
      <c r="C4714" s="13" t="s">
        <v>243</v>
      </c>
      <c r="D4714" s="13">
        <v>691</v>
      </c>
      <c r="E4714" s="13" t="s">
        <v>9760</v>
      </c>
      <c r="F4714" s="13" t="s">
        <v>15</v>
      </c>
      <c r="G4714" s="14">
        <v>1653049644596</v>
      </c>
      <c r="H4714" s="55">
        <v>0.25710648148148102</v>
      </c>
      <c r="I4714" s="33">
        <v>44886.257106481498</v>
      </c>
      <c r="J4714" s="58">
        <v>44886</v>
      </c>
      <c r="K4714" s="13" t="s">
        <v>213</v>
      </c>
      <c r="L4714" s="13" t="s">
        <v>30</v>
      </c>
      <c r="M4714" s="13" t="s">
        <v>214</v>
      </c>
      <c r="N4714" s="13" t="s">
        <v>206</v>
      </c>
      <c r="O4714" s="33" t="s">
        <v>38</v>
      </c>
      <c r="P4714" s="58" t="s">
        <v>38</v>
      </c>
      <c r="Q4714" s="33" t="s">
        <v>207</v>
      </c>
      <c r="R4714" s="14" t="s">
        <v>38</v>
      </c>
      <c r="S4714" s="13" t="s">
        <v>216</v>
      </c>
      <c r="T4714" s="13" t="s">
        <v>217</v>
      </c>
      <c r="U4714" s="33">
        <f t="shared" ca="1" si="876"/>
        <v>45744.56914039352</v>
      </c>
      <c r="V4714" s="13" t="str">
        <f t="shared" si="877"/>
        <v>Bangalore</v>
      </c>
      <c r="W4714" s="13" t="str">
        <f t="shared" si="878"/>
        <v>CLS</v>
      </c>
      <c r="X4714" s="13">
        <f t="shared" si="879"/>
        <v>6</v>
      </c>
      <c r="Y4714" s="13" t="str">
        <f>IFERROR(VLOOKUP(C4714,ReceivingTeam[],2,FALSE),"HelpDesk")</f>
        <v>HelpDesk</v>
      </c>
      <c r="Z4714" s="67">
        <f t="shared" si="880"/>
        <v>44886.916666666664</v>
      </c>
      <c r="AA4714" s="68">
        <f t="shared" si="881"/>
        <v>44886</v>
      </c>
      <c r="AB4714" s="69" t="b">
        <f t="shared" si="882"/>
        <v>1</v>
      </c>
      <c r="AC4714" s="70">
        <f t="shared" si="883"/>
        <v>0.5</v>
      </c>
      <c r="AD4714" s="67">
        <f t="shared" si="884"/>
        <v>44886.916666666664</v>
      </c>
      <c r="AE4714" s="67">
        <f>VLOOKUP(V4714,'Branch Wise Work Timelines'!C:G,3,FALSE)+AA4714</f>
        <v>44886.416666666664</v>
      </c>
      <c r="AF4714" s="67">
        <f>IF(V4714="Bangalore",VLOOKUP(V4714,'Branch Wise Work Timelines'!C:G,4,FALSE)+AA4714+1,IF(V4714="Mumbai",VLOOKUP(V4714,'Branch Wise Work Timelines'!C:G,4,FALSE)+AA4714+1,VLOOKUP(V4714,'Branch Wise Work Timelines'!C:G,4,FALSE)+AA4714))</f>
        <v>44887.104166666664</v>
      </c>
      <c r="AG4714" s="67">
        <f>WORKDAY.INTL(AA4714,1,11)+VLOOKUP(V4714,'Branch Wise Work Timelines'!C:G,3,FALSE)</f>
        <v>44887.416666666664</v>
      </c>
      <c r="AH4714" s="69" t="str">
        <f t="shared" ca="1" si="885"/>
        <v>Out of TAT</v>
      </c>
      <c r="AI4714" s="69">
        <f t="shared" ca="1" si="886"/>
        <v>20584</v>
      </c>
      <c r="AJ4714" s="69" t="str">
        <f ca="1">IF(AI4714&lt;0,"0-12",IFERROR(VLOOKUP(AI4714,Breakup[],2,FALSE),"&gt;24"))</f>
        <v>&gt;24</v>
      </c>
      <c r="AK4714" s="69" t="str">
        <f>VLOOKUP(V4714,Master!B:D,3,FALSE)</f>
        <v>South</v>
      </c>
      <c r="AL4714" s="69" t="str">
        <f t="shared" si="887"/>
        <v>Bangalore-CLS</v>
      </c>
    </row>
    <row r="4715" spans="1:38">
      <c r="A4715" s="14" t="s">
        <v>9761</v>
      </c>
      <c r="B4715" s="54">
        <v>44701.731857905099</v>
      </c>
      <c r="C4715" s="13" t="s">
        <v>1232</v>
      </c>
      <c r="D4715" s="13">
        <v>1907</v>
      </c>
      <c r="E4715" s="13" t="s">
        <v>9762</v>
      </c>
      <c r="F4715" s="13" t="s">
        <v>33</v>
      </c>
      <c r="G4715" s="14">
        <v>1653049855960</v>
      </c>
      <c r="H4715" s="55">
        <v>0.99097222222222203</v>
      </c>
      <c r="I4715" s="33">
        <v>44888.9909722222</v>
      </c>
      <c r="J4715" s="58">
        <v>44888</v>
      </c>
      <c r="K4715" s="13" t="s">
        <v>213</v>
      </c>
      <c r="L4715" s="13" t="s">
        <v>30</v>
      </c>
      <c r="M4715" s="13" t="s">
        <v>282</v>
      </c>
      <c r="N4715" s="13" t="s">
        <v>206</v>
      </c>
      <c r="O4715" s="33" t="s">
        <v>38</v>
      </c>
      <c r="P4715" s="58" t="s">
        <v>38</v>
      </c>
      <c r="Q4715" s="33" t="s">
        <v>207</v>
      </c>
      <c r="R4715" s="14" t="s">
        <v>38</v>
      </c>
      <c r="S4715" s="13" t="s">
        <v>216</v>
      </c>
      <c r="T4715" s="13" t="s">
        <v>217</v>
      </c>
      <c r="U4715" s="33">
        <f t="shared" ca="1" si="876"/>
        <v>45744.56914039352</v>
      </c>
      <c r="V4715" s="13" t="str">
        <f t="shared" si="877"/>
        <v>Bangalore</v>
      </c>
      <c r="W4715" s="13" t="str">
        <f t="shared" si="878"/>
        <v>RI</v>
      </c>
      <c r="X4715" s="13">
        <f t="shared" si="879"/>
        <v>23</v>
      </c>
      <c r="Y4715" s="13" t="str">
        <f>IFERROR(VLOOKUP(C4715,ReceivingTeam[],2,FALSE),"HelpDesk")</f>
        <v>HelpDesk</v>
      </c>
      <c r="Z4715" s="67">
        <f t="shared" si="880"/>
        <v>44889.8034722222</v>
      </c>
      <c r="AA4715" s="68">
        <f t="shared" si="881"/>
        <v>44888</v>
      </c>
      <c r="AB4715" s="69" t="b">
        <f t="shared" si="882"/>
        <v>1</v>
      </c>
      <c r="AC4715" s="70">
        <f t="shared" si="883"/>
        <v>0.5</v>
      </c>
      <c r="AD4715" s="67">
        <f t="shared" si="884"/>
        <v>44889.8034722222</v>
      </c>
      <c r="AE4715" s="67">
        <f>VLOOKUP(V4715,'Branch Wise Work Timelines'!C:G,3,FALSE)+AA4715</f>
        <v>44888.416666666664</v>
      </c>
      <c r="AF4715" s="67">
        <f>IF(V4715="Bangalore",VLOOKUP(V4715,'Branch Wise Work Timelines'!C:G,4,FALSE)+AA4715+1,IF(V4715="Mumbai",VLOOKUP(V4715,'Branch Wise Work Timelines'!C:G,4,FALSE)+AA4715+1,VLOOKUP(V4715,'Branch Wise Work Timelines'!C:G,4,FALSE)+AA4715))</f>
        <v>44889.104166666664</v>
      </c>
      <c r="AG4715" s="67">
        <f>WORKDAY.INTL(AA4715,1,11)+VLOOKUP(V4715,'Branch Wise Work Timelines'!C:G,3,FALSE)</f>
        <v>44889.416666666664</v>
      </c>
      <c r="AH4715" s="69" t="str">
        <f t="shared" ca="1" si="885"/>
        <v>Out of TAT</v>
      </c>
      <c r="AI4715" s="69">
        <f t="shared" ca="1" si="886"/>
        <v>20515</v>
      </c>
      <c r="AJ4715" s="69" t="str">
        <f ca="1">IF(AI4715&lt;0,"0-12",IFERROR(VLOOKUP(AI4715,Breakup[],2,FALSE),"&gt;24"))</f>
        <v>&gt;24</v>
      </c>
      <c r="AK4715" s="69" t="str">
        <f>VLOOKUP(V4715,Master!B:D,3,FALSE)</f>
        <v>South</v>
      </c>
      <c r="AL4715" s="69" t="str">
        <f t="shared" si="887"/>
        <v>Bangalore</v>
      </c>
    </row>
    <row r="4716" spans="1:38">
      <c r="A4716" s="14" t="s">
        <v>9763</v>
      </c>
      <c r="B4716" s="54">
        <v>44697.652050347198</v>
      </c>
      <c r="C4716" s="13" t="s">
        <v>136</v>
      </c>
      <c r="D4716" s="13">
        <v>1522</v>
      </c>
      <c r="E4716" s="13" t="s">
        <v>9764</v>
      </c>
      <c r="F4716" s="13" t="s">
        <v>33</v>
      </c>
      <c r="G4716" s="14">
        <v>1653050198995</v>
      </c>
      <c r="H4716" s="55">
        <v>0.241747685185185</v>
      </c>
      <c r="I4716" s="33">
        <v>44884.241747685199</v>
      </c>
      <c r="J4716" s="58">
        <v>44884</v>
      </c>
      <c r="K4716" s="13" t="s">
        <v>257</v>
      </c>
      <c r="L4716" s="13" t="s">
        <v>72</v>
      </c>
      <c r="M4716" s="13" t="s">
        <v>286</v>
      </c>
      <c r="N4716" s="13" t="s">
        <v>206</v>
      </c>
      <c r="O4716" s="33" t="s">
        <v>38</v>
      </c>
      <c r="P4716" s="58" t="s">
        <v>38</v>
      </c>
      <c r="Q4716" s="33" t="s">
        <v>207</v>
      </c>
      <c r="R4716" s="14" t="s">
        <v>38</v>
      </c>
      <c r="S4716" s="13" t="s">
        <v>216</v>
      </c>
      <c r="T4716" s="13" t="s">
        <v>217</v>
      </c>
      <c r="U4716" s="33">
        <f t="shared" ca="1" si="876"/>
        <v>45744.56914039352</v>
      </c>
      <c r="V4716" s="13" t="str">
        <f t="shared" si="877"/>
        <v>Pune</v>
      </c>
      <c r="W4716" s="13" t="str">
        <f t="shared" si="878"/>
        <v>RI</v>
      </c>
      <c r="X4716" s="13">
        <f t="shared" si="879"/>
        <v>5</v>
      </c>
      <c r="Y4716" s="13" t="str">
        <f>IFERROR(VLOOKUP(C4716,ReceivingTeam[],2,FALSE),"HelpDesk")</f>
        <v>Branch office</v>
      </c>
      <c r="Z4716" s="67">
        <f t="shared" si="880"/>
        <v>44886.520833333336</v>
      </c>
      <c r="AA4716" s="68">
        <f t="shared" si="881"/>
        <v>44884</v>
      </c>
      <c r="AB4716" s="69" t="b">
        <f t="shared" si="882"/>
        <v>1</v>
      </c>
      <c r="AC4716" s="70">
        <f t="shared" si="883"/>
        <v>0.5</v>
      </c>
      <c r="AD4716" s="67">
        <f t="shared" si="884"/>
        <v>44886.520833333336</v>
      </c>
      <c r="AE4716" s="67">
        <f>VLOOKUP(V4716,'Branch Wise Work Timelines'!C:G,3,FALSE)+AA4716</f>
        <v>44884.395833333336</v>
      </c>
      <c r="AF4716" s="67">
        <f>IF(V4716="Bangalore",VLOOKUP(V4716,'Branch Wise Work Timelines'!C:G,4,FALSE)+AA4716+1,IF(V4716="Mumbai",VLOOKUP(V4716,'Branch Wise Work Timelines'!C:G,4,FALSE)+AA4716+1,VLOOKUP(V4716,'Branch Wise Work Timelines'!C:G,4,FALSE)+AA4716))</f>
        <v>44884.770833333336</v>
      </c>
      <c r="AG4716" s="67">
        <f>WORKDAY.INTL(AA4716,1,11)+VLOOKUP(V4716,'Branch Wise Work Timelines'!C:G,3,FALSE)</f>
        <v>44886.395833333336</v>
      </c>
      <c r="AH4716" s="69" t="str">
        <f t="shared" ca="1" si="885"/>
        <v>Out of TAT</v>
      </c>
      <c r="AI4716" s="69">
        <f t="shared" ca="1" si="886"/>
        <v>20594</v>
      </c>
      <c r="AJ4716" s="69" t="str">
        <f ca="1">IF(AI4716&lt;0,"0-12",IFERROR(VLOOKUP(AI4716,Breakup[],2,FALSE),"&gt;24"))</f>
        <v>&gt;24</v>
      </c>
      <c r="AK4716" s="69" t="str">
        <f>VLOOKUP(V4716,Master!B:D,3,FALSE)</f>
        <v>West</v>
      </c>
      <c r="AL4716" s="69" t="str">
        <f t="shared" si="887"/>
        <v>Pune</v>
      </c>
    </row>
    <row r="4717" spans="1:38">
      <c r="A4717" s="14" t="s">
        <v>9765</v>
      </c>
      <c r="B4717" s="54">
        <v>44701.634854247699</v>
      </c>
      <c r="C4717" s="13" t="s">
        <v>122</v>
      </c>
      <c r="D4717" s="13">
        <v>229</v>
      </c>
      <c r="E4717" s="13" t="s">
        <v>9766</v>
      </c>
      <c r="F4717" s="13" t="s">
        <v>33</v>
      </c>
      <c r="G4717" s="14">
        <v>1653057395341</v>
      </c>
      <c r="H4717" s="55">
        <v>0.895625</v>
      </c>
      <c r="I4717" s="33">
        <v>44886.895624999997</v>
      </c>
      <c r="J4717" s="58">
        <v>44886</v>
      </c>
      <c r="K4717" s="13" t="s">
        <v>263</v>
      </c>
      <c r="L4717" s="13" t="s">
        <v>69</v>
      </c>
      <c r="M4717" s="13" t="s">
        <v>101</v>
      </c>
      <c r="N4717" s="13" t="s">
        <v>206</v>
      </c>
      <c r="O4717" s="33" t="s">
        <v>38</v>
      </c>
      <c r="P4717" s="58" t="s">
        <v>38</v>
      </c>
      <c r="Q4717" s="33" t="s">
        <v>207</v>
      </c>
      <c r="R4717" s="14" t="s">
        <v>38</v>
      </c>
      <c r="S4717" s="13" t="s">
        <v>208</v>
      </c>
      <c r="T4717" s="13" t="s">
        <v>209</v>
      </c>
      <c r="U4717" s="33">
        <f t="shared" ca="1" si="876"/>
        <v>45744.56914039352</v>
      </c>
      <c r="V4717" s="13" t="str">
        <f t="shared" si="877"/>
        <v>Mumbai</v>
      </c>
      <c r="W4717" s="13" t="str">
        <f t="shared" si="878"/>
        <v>RI</v>
      </c>
      <c r="X4717" s="13">
        <f t="shared" si="879"/>
        <v>21</v>
      </c>
      <c r="Y4717" s="13" t="str">
        <f>IFERROR(VLOOKUP(C4717,ReceivingTeam[],2,FALSE),"HelpDesk")</f>
        <v>Branch office</v>
      </c>
      <c r="Z4717" s="67">
        <f t="shared" si="880"/>
        <v>44887.562291666662</v>
      </c>
      <c r="AA4717" s="68">
        <f t="shared" si="881"/>
        <v>44886</v>
      </c>
      <c r="AB4717" s="69" t="b">
        <f t="shared" si="882"/>
        <v>1</v>
      </c>
      <c r="AC4717" s="70">
        <f t="shared" si="883"/>
        <v>0.5</v>
      </c>
      <c r="AD4717" s="67">
        <f t="shared" si="884"/>
        <v>44887.562291666662</v>
      </c>
      <c r="AE4717" s="67">
        <f>VLOOKUP(V4717,'Branch Wise Work Timelines'!C:G,3,FALSE)+AA4717</f>
        <v>44886.416666666664</v>
      </c>
      <c r="AF4717" s="67">
        <f>IF(V4717="Bangalore",VLOOKUP(V4717,'Branch Wise Work Timelines'!C:G,4,FALSE)+AA4717+1,IF(V4717="Mumbai",VLOOKUP(V4717,'Branch Wise Work Timelines'!C:G,4,FALSE)+AA4717+1,VLOOKUP(V4717,'Branch Wise Work Timelines'!C:G,4,FALSE)+AA4717))</f>
        <v>44887.25</v>
      </c>
      <c r="AG4717" s="67">
        <f>WORKDAY.INTL(AA4717,1,11)+VLOOKUP(V4717,'Branch Wise Work Timelines'!C:G,3,FALSE)</f>
        <v>44887.416666666664</v>
      </c>
      <c r="AH4717" s="69" t="str">
        <f t="shared" ca="1" si="885"/>
        <v>Out of TAT</v>
      </c>
      <c r="AI4717" s="69">
        <f t="shared" ca="1" si="886"/>
        <v>20569</v>
      </c>
      <c r="AJ4717" s="69" t="str">
        <f ca="1">IF(AI4717&lt;0,"0-12",IFERROR(VLOOKUP(AI4717,Breakup[],2,FALSE),"&gt;24"))</f>
        <v>&gt;24</v>
      </c>
      <c r="AK4717" s="69" t="str">
        <f>VLOOKUP(V4717,Master!B:D,3,FALSE)</f>
        <v>East</v>
      </c>
      <c r="AL4717" s="69" t="str">
        <f t="shared" si="887"/>
        <v>Mumbai</v>
      </c>
    </row>
    <row r="4718" spans="1:38">
      <c r="A4718" s="14" t="s">
        <v>9767</v>
      </c>
      <c r="B4718" s="54">
        <v>44701.699422534701</v>
      </c>
      <c r="C4718" s="13" t="s">
        <v>583</v>
      </c>
      <c r="D4718" s="13">
        <v>1542</v>
      </c>
      <c r="E4718" s="13" t="s">
        <v>9768</v>
      </c>
      <c r="F4718" s="13" t="s">
        <v>15</v>
      </c>
      <c r="G4718" s="14">
        <v>1653047338901</v>
      </c>
      <c r="H4718" s="55">
        <v>0.99931712962963004</v>
      </c>
      <c r="I4718" s="33">
        <v>44883.999317129601</v>
      </c>
      <c r="J4718" s="58">
        <v>44883</v>
      </c>
      <c r="K4718" s="13" t="s">
        <v>213</v>
      </c>
      <c r="L4718" s="13" t="s">
        <v>30</v>
      </c>
      <c r="M4718" s="13" t="s">
        <v>75</v>
      </c>
      <c r="N4718" s="13" t="s">
        <v>206</v>
      </c>
      <c r="O4718" s="33" t="s">
        <v>38</v>
      </c>
      <c r="P4718" s="58" t="s">
        <v>38</v>
      </c>
      <c r="Q4718" s="33" t="s">
        <v>207</v>
      </c>
      <c r="R4718" s="14" t="s">
        <v>38</v>
      </c>
      <c r="S4718" s="13" t="s">
        <v>208</v>
      </c>
      <c r="T4718" s="13" t="s">
        <v>209</v>
      </c>
      <c r="U4718" s="33">
        <f t="shared" ca="1" si="876"/>
        <v>45744.56914039352</v>
      </c>
      <c r="V4718" s="13" t="str">
        <f t="shared" si="877"/>
        <v>Bangalore</v>
      </c>
      <c r="W4718" s="13" t="str">
        <f t="shared" si="878"/>
        <v>CLS</v>
      </c>
      <c r="X4718" s="13">
        <f t="shared" si="879"/>
        <v>23</v>
      </c>
      <c r="Y4718" s="13" t="str">
        <f>IFERROR(VLOOKUP(C4718,ReceivingTeam[],2,FALSE),"HelpDesk")</f>
        <v>HelpDesk</v>
      </c>
      <c r="Z4718" s="67">
        <f t="shared" si="880"/>
        <v>44884.811817129601</v>
      </c>
      <c r="AA4718" s="68">
        <f t="shared" si="881"/>
        <v>44883</v>
      </c>
      <c r="AB4718" s="69" t="b">
        <f t="shared" si="882"/>
        <v>1</v>
      </c>
      <c r="AC4718" s="70">
        <f t="shared" si="883"/>
        <v>0.5</v>
      </c>
      <c r="AD4718" s="67">
        <f t="shared" si="884"/>
        <v>44884.811817129601</v>
      </c>
      <c r="AE4718" s="67">
        <f>VLOOKUP(V4718,'Branch Wise Work Timelines'!C:G,3,FALSE)+AA4718</f>
        <v>44883.416666666664</v>
      </c>
      <c r="AF4718" s="67">
        <f>IF(V4718="Bangalore",VLOOKUP(V4718,'Branch Wise Work Timelines'!C:G,4,FALSE)+AA4718+1,IF(V4718="Mumbai",VLOOKUP(V4718,'Branch Wise Work Timelines'!C:G,4,FALSE)+AA4718+1,VLOOKUP(V4718,'Branch Wise Work Timelines'!C:G,4,FALSE)+AA4718))</f>
        <v>44884.104166666664</v>
      </c>
      <c r="AG4718" s="67">
        <f>WORKDAY.INTL(AA4718,1,11)+VLOOKUP(V4718,'Branch Wise Work Timelines'!C:G,3,FALSE)</f>
        <v>44884.416666666664</v>
      </c>
      <c r="AH4718" s="69" t="str">
        <f t="shared" ca="1" si="885"/>
        <v>Out of TAT</v>
      </c>
      <c r="AI4718" s="69">
        <f t="shared" ca="1" si="886"/>
        <v>20635</v>
      </c>
      <c r="AJ4718" s="69" t="str">
        <f ca="1">IF(AI4718&lt;0,"0-12",IFERROR(VLOOKUP(AI4718,Breakup[],2,FALSE),"&gt;24"))</f>
        <v>&gt;24</v>
      </c>
      <c r="AK4718" s="69" t="str">
        <f>VLOOKUP(V4718,Master!B:D,3,FALSE)</f>
        <v>South</v>
      </c>
      <c r="AL4718" s="69" t="str">
        <f t="shared" si="887"/>
        <v>Bangalore-CLS</v>
      </c>
    </row>
    <row r="4719" spans="1:38">
      <c r="A4719" s="14" t="s">
        <v>9769</v>
      </c>
      <c r="B4719" s="54">
        <v>44701.694977048603</v>
      </c>
      <c r="C4719" s="13" t="s">
        <v>418</v>
      </c>
      <c r="D4719" s="13">
        <v>855</v>
      </c>
      <c r="E4719" s="13" t="s">
        <v>9770</v>
      </c>
      <c r="F4719" s="13" t="s">
        <v>15</v>
      </c>
      <c r="G4719" s="14">
        <v>1653047338901</v>
      </c>
      <c r="H4719" s="55">
        <v>0.19637731481481499</v>
      </c>
      <c r="I4719" s="33">
        <v>44891.196377314802</v>
      </c>
      <c r="J4719" s="58">
        <v>44891</v>
      </c>
      <c r="K4719" s="13" t="s">
        <v>213</v>
      </c>
      <c r="L4719" s="13" t="s">
        <v>30</v>
      </c>
      <c r="M4719" s="13" t="s">
        <v>75</v>
      </c>
      <c r="N4719" s="13" t="s">
        <v>206</v>
      </c>
      <c r="O4719" s="33">
        <v>44891.2743402778</v>
      </c>
      <c r="P4719" s="58">
        <v>44891</v>
      </c>
      <c r="Q4719" s="33" t="s">
        <v>237</v>
      </c>
      <c r="R4719" s="14">
        <v>445</v>
      </c>
      <c r="S4719" s="13" t="s">
        <v>208</v>
      </c>
      <c r="T4719" s="13" t="s">
        <v>209</v>
      </c>
      <c r="U4719" s="33">
        <f t="shared" ca="1" si="876"/>
        <v>45744.56914039352</v>
      </c>
      <c r="V4719" s="13" t="str">
        <f t="shared" si="877"/>
        <v>Bangalore</v>
      </c>
      <c r="W4719" s="13" t="str">
        <f t="shared" si="878"/>
        <v>CLS</v>
      </c>
      <c r="X4719" s="13">
        <f t="shared" si="879"/>
        <v>4</v>
      </c>
      <c r="Y4719" s="13" t="str">
        <f>IFERROR(VLOOKUP(C4719,ReceivingTeam[],2,FALSE),"HelpDesk")</f>
        <v>HelpDesk</v>
      </c>
      <c r="Z4719" s="67">
        <f t="shared" si="880"/>
        <v>44891.916666666664</v>
      </c>
      <c r="AA4719" s="68">
        <f t="shared" si="881"/>
        <v>44891</v>
      </c>
      <c r="AB4719" s="69" t="b">
        <f t="shared" si="882"/>
        <v>1</v>
      </c>
      <c r="AC4719" s="70">
        <f t="shared" si="883"/>
        <v>0.5</v>
      </c>
      <c r="AD4719" s="67">
        <f t="shared" si="884"/>
        <v>44891.916666666664</v>
      </c>
      <c r="AE4719" s="67">
        <f>VLOOKUP(V4719,'Branch Wise Work Timelines'!C:G,3,FALSE)+AA4719</f>
        <v>44891.416666666664</v>
      </c>
      <c r="AF4719" s="67">
        <f>IF(V4719="Bangalore",VLOOKUP(V4719,'Branch Wise Work Timelines'!C:G,4,FALSE)+AA4719+1,IF(V4719="Mumbai",VLOOKUP(V4719,'Branch Wise Work Timelines'!C:G,4,FALSE)+AA4719+1,VLOOKUP(V4719,'Branch Wise Work Timelines'!C:G,4,FALSE)+AA4719))</f>
        <v>44892.104166666664</v>
      </c>
      <c r="AG4719" s="67">
        <f>WORKDAY.INTL(AA4719,1,11)+VLOOKUP(V4719,'Branch Wise Work Timelines'!C:G,3,FALSE)</f>
        <v>44893.416666666664</v>
      </c>
      <c r="AH4719" s="69" t="str">
        <f t="shared" si="885"/>
        <v>Met</v>
      </c>
      <c r="AI4719" s="69">
        <f t="shared" ca="1" si="886"/>
        <v>20464</v>
      </c>
      <c r="AJ4719" s="69" t="str">
        <f ca="1">IF(AI4719&lt;0,"0-12",IFERROR(VLOOKUP(AI4719,Breakup[],2,FALSE),"&gt;24"))</f>
        <v>&gt;24</v>
      </c>
      <c r="AK4719" s="69" t="str">
        <f>VLOOKUP(V4719,Master!B:D,3,FALSE)</f>
        <v>South</v>
      </c>
      <c r="AL4719" s="69" t="str">
        <f t="shared" si="887"/>
        <v>Bangalore-CLS</v>
      </c>
    </row>
    <row r="4720" spans="1:38">
      <c r="A4720" s="14" t="s">
        <v>9771</v>
      </c>
      <c r="B4720" s="54">
        <v>44701.694500960599</v>
      </c>
      <c r="C4720" s="13" t="s">
        <v>583</v>
      </c>
      <c r="D4720" s="13">
        <v>77</v>
      </c>
      <c r="E4720" s="13" t="s">
        <v>9772</v>
      </c>
      <c r="F4720" s="13" t="s">
        <v>15</v>
      </c>
      <c r="G4720" s="14">
        <v>1653047338901</v>
      </c>
      <c r="H4720" s="55">
        <v>0.791678240740741</v>
      </c>
      <c r="I4720" s="33">
        <v>44887.791678240697</v>
      </c>
      <c r="J4720" s="58">
        <v>44887</v>
      </c>
      <c r="K4720" s="13" t="s">
        <v>213</v>
      </c>
      <c r="L4720" s="13" t="s">
        <v>30</v>
      </c>
      <c r="M4720" s="13" t="s">
        <v>75</v>
      </c>
      <c r="N4720" s="13" t="s">
        <v>206</v>
      </c>
      <c r="O4720" s="33" t="s">
        <v>38</v>
      </c>
      <c r="P4720" s="58" t="s">
        <v>38</v>
      </c>
      <c r="Q4720" s="33" t="s">
        <v>207</v>
      </c>
      <c r="R4720" s="14" t="s">
        <v>38</v>
      </c>
      <c r="S4720" s="13" t="s">
        <v>208</v>
      </c>
      <c r="T4720" s="13" t="s">
        <v>209</v>
      </c>
      <c r="U4720" s="33">
        <f t="shared" ca="1" si="876"/>
        <v>45744.56914039352</v>
      </c>
      <c r="V4720" s="13" t="str">
        <f t="shared" si="877"/>
        <v>Bangalore</v>
      </c>
      <c r="W4720" s="13" t="str">
        <f t="shared" si="878"/>
        <v>CLS</v>
      </c>
      <c r="X4720" s="13">
        <f t="shared" si="879"/>
        <v>19</v>
      </c>
      <c r="Y4720" s="13" t="str">
        <f>IFERROR(VLOOKUP(C4720,ReceivingTeam[],2,FALSE),"HelpDesk")</f>
        <v>HelpDesk</v>
      </c>
      <c r="Z4720" s="67">
        <f t="shared" si="880"/>
        <v>44888.604178240697</v>
      </c>
      <c r="AA4720" s="68">
        <f t="shared" si="881"/>
        <v>44887</v>
      </c>
      <c r="AB4720" s="69" t="b">
        <f t="shared" si="882"/>
        <v>1</v>
      </c>
      <c r="AC4720" s="70">
        <f t="shared" si="883"/>
        <v>0.5</v>
      </c>
      <c r="AD4720" s="67">
        <f t="shared" si="884"/>
        <v>44888.604178240697</v>
      </c>
      <c r="AE4720" s="67">
        <f>VLOOKUP(V4720,'Branch Wise Work Timelines'!C:G,3,FALSE)+AA4720</f>
        <v>44887.416666666664</v>
      </c>
      <c r="AF4720" s="67">
        <f>IF(V4720="Bangalore",VLOOKUP(V4720,'Branch Wise Work Timelines'!C:G,4,FALSE)+AA4720+1,IF(V4720="Mumbai",VLOOKUP(V4720,'Branch Wise Work Timelines'!C:G,4,FALSE)+AA4720+1,VLOOKUP(V4720,'Branch Wise Work Timelines'!C:G,4,FALSE)+AA4720))</f>
        <v>44888.104166666664</v>
      </c>
      <c r="AG4720" s="67">
        <f>WORKDAY.INTL(AA4720,1,11)+VLOOKUP(V4720,'Branch Wise Work Timelines'!C:G,3,FALSE)</f>
        <v>44888.416666666664</v>
      </c>
      <c r="AH4720" s="69" t="str">
        <f t="shared" ca="1" si="885"/>
        <v>Out of TAT</v>
      </c>
      <c r="AI4720" s="69">
        <f t="shared" ca="1" si="886"/>
        <v>20544</v>
      </c>
      <c r="AJ4720" s="69" t="str">
        <f ca="1">IF(AI4720&lt;0,"0-12",IFERROR(VLOOKUP(AI4720,Breakup[],2,FALSE),"&gt;24"))</f>
        <v>&gt;24</v>
      </c>
      <c r="AK4720" s="69" t="str">
        <f>VLOOKUP(V4720,Master!B:D,3,FALSE)</f>
        <v>South</v>
      </c>
      <c r="AL4720" s="69" t="str">
        <f t="shared" si="887"/>
        <v>Bangalore-CLS</v>
      </c>
    </row>
    <row r="4721" spans="1:38">
      <c r="A4721" s="14" t="s">
        <v>9773</v>
      </c>
      <c r="B4721" s="54">
        <v>44701.832124502303</v>
      </c>
      <c r="C4721" s="13" t="s">
        <v>4172</v>
      </c>
      <c r="D4721" s="13">
        <v>210</v>
      </c>
      <c r="E4721" s="13" t="s">
        <v>9774</v>
      </c>
      <c r="F4721" s="13" t="s">
        <v>33</v>
      </c>
      <c r="G4721" s="14">
        <v>1653058269490</v>
      </c>
      <c r="H4721" s="55">
        <v>0.10319444444444401</v>
      </c>
      <c r="I4721" s="33">
        <v>44883.103194444397</v>
      </c>
      <c r="J4721" s="58">
        <v>44883</v>
      </c>
      <c r="K4721" s="13" t="s">
        <v>213</v>
      </c>
      <c r="L4721" s="13" t="s">
        <v>30</v>
      </c>
      <c r="M4721" s="13" t="s">
        <v>282</v>
      </c>
      <c r="N4721" s="13" t="s">
        <v>206</v>
      </c>
      <c r="O4721" s="33" t="s">
        <v>38</v>
      </c>
      <c r="P4721" s="58" t="s">
        <v>38</v>
      </c>
      <c r="Q4721" s="33" t="s">
        <v>207</v>
      </c>
      <c r="R4721" s="14" t="s">
        <v>38</v>
      </c>
      <c r="S4721" s="13" t="s">
        <v>216</v>
      </c>
      <c r="T4721" s="13" t="s">
        <v>217</v>
      </c>
      <c r="U4721" s="33">
        <f t="shared" ca="1" si="876"/>
        <v>45744.56914039352</v>
      </c>
      <c r="V4721" s="13" t="str">
        <f t="shared" si="877"/>
        <v>Bangalore</v>
      </c>
      <c r="W4721" s="13" t="str">
        <f t="shared" si="878"/>
        <v>RI</v>
      </c>
      <c r="X4721" s="13">
        <f t="shared" si="879"/>
        <v>2</v>
      </c>
      <c r="Y4721" s="13" t="str">
        <f>IFERROR(VLOOKUP(C4721,ReceivingTeam[],2,FALSE),"HelpDesk")</f>
        <v>HelpDesk</v>
      </c>
      <c r="Z4721" s="67">
        <f t="shared" si="880"/>
        <v>44883.916666666664</v>
      </c>
      <c r="AA4721" s="68">
        <f t="shared" si="881"/>
        <v>44883</v>
      </c>
      <c r="AB4721" s="69" t="b">
        <f t="shared" si="882"/>
        <v>1</v>
      </c>
      <c r="AC4721" s="70">
        <f t="shared" si="883"/>
        <v>0.5</v>
      </c>
      <c r="AD4721" s="67">
        <f t="shared" si="884"/>
        <v>44883.916666666664</v>
      </c>
      <c r="AE4721" s="67">
        <f>VLOOKUP(V4721,'Branch Wise Work Timelines'!C:G,3,FALSE)+AA4721</f>
        <v>44883.416666666664</v>
      </c>
      <c r="AF4721" s="67">
        <f>IF(V4721="Bangalore",VLOOKUP(V4721,'Branch Wise Work Timelines'!C:G,4,FALSE)+AA4721+1,IF(V4721="Mumbai",VLOOKUP(V4721,'Branch Wise Work Timelines'!C:G,4,FALSE)+AA4721+1,VLOOKUP(V4721,'Branch Wise Work Timelines'!C:G,4,FALSE)+AA4721))</f>
        <v>44884.104166666664</v>
      </c>
      <c r="AG4721" s="67">
        <f>WORKDAY.INTL(AA4721,1,11)+VLOOKUP(V4721,'Branch Wise Work Timelines'!C:G,3,FALSE)</f>
        <v>44884.416666666664</v>
      </c>
      <c r="AH4721" s="69" t="str">
        <f t="shared" ca="1" si="885"/>
        <v>Out of TAT</v>
      </c>
      <c r="AI4721" s="69">
        <f t="shared" ca="1" si="886"/>
        <v>20656</v>
      </c>
      <c r="AJ4721" s="69" t="str">
        <f ca="1">IF(AI4721&lt;0,"0-12",IFERROR(VLOOKUP(AI4721,Breakup[],2,FALSE),"&gt;24"))</f>
        <v>&gt;24</v>
      </c>
      <c r="AK4721" s="69" t="str">
        <f>VLOOKUP(V4721,Master!B:D,3,FALSE)</f>
        <v>South</v>
      </c>
      <c r="AL4721" s="69" t="str">
        <f t="shared" si="887"/>
        <v>Bangalore</v>
      </c>
    </row>
    <row r="4722" spans="1:38">
      <c r="A4722" s="14" t="s">
        <v>9775</v>
      </c>
      <c r="B4722" s="54">
        <v>44701.749469641203</v>
      </c>
      <c r="C4722" s="13" t="s">
        <v>89</v>
      </c>
      <c r="D4722" s="13">
        <v>829</v>
      </c>
      <c r="E4722" s="13" t="s">
        <v>9776</v>
      </c>
      <c r="F4722" s="13" t="s">
        <v>15</v>
      </c>
      <c r="G4722" s="14">
        <v>1653051039986</v>
      </c>
      <c r="H4722" s="55">
        <v>0.36510416666666701</v>
      </c>
      <c r="I4722" s="33">
        <v>44883.365104166704</v>
      </c>
      <c r="J4722" s="58">
        <v>44883</v>
      </c>
      <c r="K4722" s="13" t="s">
        <v>213</v>
      </c>
      <c r="L4722" s="13" t="s">
        <v>30</v>
      </c>
      <c r="M4722" s="13" t="s">
        <v>214</v>
      </c>
      <c r="N4722" s="13" t="s">
        <v>215</v>
      </c>
      <c r="O4722" s="33" t="s">
        <v>38</v>
      </c>
      <c r="P4722" s="58" t="s">
        <v>38</v>
      </c>
      <c r="Q4722" s="33" t="s">
        <v>207</v>
      </c>
      <c r="R4722" s="14" t="s">
        <v>38</v>
      </c>
      <c r="S4722" s="13" t="s">
        <v>216</v>
      </c>
      <c r="T4722" s="13" t="s">
        <v>217</v>
      </c>
      <c r="U4722" s="33">
        <f t="shared" ca="1" si="876"/>
        <v>45744.56914039352</v>
      </c>
      <c r="V4722" s="13" t="str">
        <f t="shared" si="877"/>
        <v>Bangalore</v>
      </c>
      <c r="W4722" s="13" t="str">
        <f t="shared" si="878"/>
        <v>CLS</v>
      </c>
      <c r="X4722" s="13">
        <f t="shared" si="879"/>
        <v>8</v>
      </c>
      <c r="Y4722" s="13" t="str">
        <f>IFERROR(VLOOKUP(C4722,ReceivingTeam[],2,FALSE),"HelpDesk")</f>
        <v>Branch office</v>
      </c>
      <c r="Z4722" s="67">
        <f t="shared" si="880"/>
        <v>44883.916666666664</v>
      </c>
      <c r="AA4722" s="68">
        <f t="shared" si="881"/>
        <v>44883</v>
      </c>
      <c r="AB4722" s="69" t="b">
        <f t="shared" si="882"/>
        <v>1</v>
      </c>
      <c r="AC4722" s="70">
        <f t="shared" si="883"/>
        <v>0.5</v>
      </c>
      <c r="AD4722" s="67">
        <f t="shared" si="884"/>
        <v>44883.916666666664</v>
      </c>
      <c r="AE4722" s="67">
        <f>VLOOKUP(V4722,'Branch Wise Work Timelines'!C:G,3,FALSE)+AA4722</f>
        <v>44883.416666666664</v>
      </c>
      <c r="AF4722" s="67">
        <f>IF(V4722="Bangalore",VLOOKUP(V4722,'Branch Wise Work Timelines'!C:G,4,FALSE)+AA4722+1,IF(V4722="Mumbai",VLOOKUP(V4722,'Branch Wise Work Timelines'!C:G,4,FALSE)+AA4722+1,VLOOKUP(V4722,'Branch Wise Work Timelines'!C:G,4,FALSE)+AA4722))</f>
        <v>44884.104166666664</v>
      </c>
      <c r="AG4722" s="67">
        <f>WORKDAY.INTL(AA4722,1,11)+VLOOKUP(V4722,'Branch Wise Work Timelines'!C:G,3,FALSE)</f>
        <v>44884.416666666664</v>
      </c>
      <c r="AH4722" s="69" t="str">
        <f t="shared" ca="1" si="885"/>
        <v>Out of TAT</v>
      </c>
      <c r="AI4722" s="69">
        <f t="shared" ca="1" si="886"/>
        <v>20656</v>
      </c>
      <c r="AJ4722" s="69" t="str">
        <f ca="1">IF(AI4722&lt;0,"0-12",IFERROR(VLOOKUP(AI4722,Breakup[],2,FALSE),"&gt;24"))</f>
        <v>&gt;24</v>
      </c>
      <c r="AK4722" s="69" t="str">
        <f>VLOOKUP(V4722,Master!B:D,3,FALSE)</f>
        <v>South</v>
      </c>
      <c r="AL4722" s="69" t="str">
        <f t="shared" si="887"/>
        <v>Bangalore-CLS</v>
      </c>
    </row>
    <row r="4723" spans="1:38">
      <c r="A4723" s="14" t="s">
        <v>9777</v>
      </c>
      <c r="B4723" s="54">
        <v>44701.697556712999</v>
      </c>
      <c r="C4723" s="13" t="s">
        <v>1345</v>
      </c>
      <c r="D4723" s="13">
        <v>1088</v>
      </c>
      <c r="E4723" s="13" t="s">
        <v>9778</v>
      </c>
      <c r="F4723" s="13" t="s">
        <v>15</v>
      </c>
      <c r="G4723" s="14">
        <v>1653048302745</v>
      </c>
      <c r="H4723" s="55">
        <v>0.74805555555555603</v>
      </c>
      <c r="I4723" s="33">
        <v>44886.748055555603</v>
      </c>
      <c r="J4723" s="58">
        <v>44886</v>
      </c>
      <c r="K4723" s="13" t="s">
        <v>213</v>
      </c>
      <c r="L4723" s="13" t="s">
        <v>30</v>
      </c>
      <c r="M4723" s="13" t="s">
        <v>75</v>
      </c>
      <c r="N4723" s="13" t="s">
        <v>206</v>
      </c>
      <c r="O4723" s="33" t="s">
        <v>38</v>
      </c>
      <c r="P4723" s="58" t="s">
        <v>38</v>
      </c>
      <c r="Q4723" s="33" t="s">
        <v>207</v>
      </c>
      <c r="R4723" s="14" t="s">
        <v>38</v>
      </c>
      <c r="S4723" s="13" t="s">
        <v>216</v>
      </c>
      <c r="T4723" s="13" t="s">
        <v>217</v>
      </c>
      <c r="U4723" s="33">
        <f t="shared" ca="1" si="876"/>
        <v>45744.56914039352</v>
      </c>
      <c r="V4723" s="13" t="str">
        <f t="shared" si="877"/>
        <v>Bangalore</v>
      </c>
      <c r="W4723" s="13" t="str">
        <f t="shared" si="878"/>
        <v>CLS</v>
      </c>
      <c r="X4723" s="13">
        <f t="shared" si="879"/>
        <v>17</v>
      </c>
      <c r="Y4723" s="13" t="str">
        <f>IFERROR(VLOOKUP(C4723,ReceivingTeam[],2,FALSE),"HelpDesk")</f>
        <v>HelpDesk</v>
      </c>
      <c r="Z4723" s="67">
        <f t="shared" si="880"/>
        <v>44887.560555555603</v>
      </c>
      <c r="AA4723" s="68">
        <f t="shared" si="881"/>
        <v>44886</v>
      </c>
      <c r="AB4723" s="69" t="b">
        <f t="shared" si="882"/>
        <v>1</v>
      </c>
      <c r="AC4723" s="70">
        <f t="shared" si="883"/>
        <v>0.5</v>
      </c>
      <c r="AD4723" s="67">
        <f t="shared" si="884"/>
        <v>44887.560555555603</v>
      </c>
      <c r="AE4723" s="67">
        <f>VLOOKUP(V4723,'Branch Wise Work Timelines'!C:G,3,FALSE)+AA4723</f>
        <v>44886.416666666664</v>
      </c>
      <c r="AF4723" s="67">
        <f>IF(V4723="Bangalore",VLOOKUP(V4723,'Branch Wise Work Timelines'!C:G,4,FALSE)+AA4723+1,IF(V4723="Mumbai",VLOOKUP(V4723,'Branch Wise Work Timelines'!C:G,4,FALSE)+AA4723+1,VLOOKUP(V4723,'Branch Wise Work Timelines'!C:G,4,FALSE)+AA4723))</f>
        <v>44887.104166666664</v>
      </c>
      <c r="AG4723" s="67">
        <f>WORKDAY.INTL(AA4723,1,11)+VLOOKUP(V4723,'Branch Wise Work Timelines'!C:G,3,FALSE)</f>
        <v>44887.416666666664</v>
      </c>
      <c r="AH4723" s="69" t="str">
        <f t="shared" ca="1" si="885"/>
        <v>Out of TAT</v>
      </c>
      <c r="AI4723" s="69">
        <f t="shared" ca="1" si="886"/>
        <v>20569</v>
      </c>
      <c r="AJ4723" s="69" t="str">
        <f ca="1">IF(AI4723&lt;0,"0-12",IFERROR(VLOOKUP(AI4723,Breakup[],2,FALSE),"&gt;24"))</f>
        <v>&gt;24</v>
      </c>
      <c r="AK4723" s="69" t="str">
        <f>VLOOKUP(V4723,Master!B:D,3,FALSE)</f>
        <v>South</v>
      </c>
      <c r="AL4723" s="69" t="str">
        <f t="shared" si="887"/>
        <v>Bangalore-CLS</v>
      </c>
    </row>
    <row r="4724" spans="1:38">
      <c r="A4724" s="14" t="s">
        <v>9779</v>
      </c>
      <c r="B4724" s="54">
        <v>44701.681866666702</v>
      </c>
      <c r="C4724" s="13" t="s">
        <v>745</v>
      </c>
      <c r="D4724" s="13">
        <v>344</v>
      </c>
      <c r="E4724" s="13" t="s">
        <v>9780</v>
      </c>
      <c r="F4724" s="13" t="s">
        <v>33</v>
      </c>
      <c r="G4724" s="14">
        <v>1653046339674</v>
      </c>
      <c r="H4724" s="55">
        <v>0.138391203703704</v>
      </c>
      <c r="I4724" s="33">
        <v>44888.138391203698</v>
      </c>
      <c r="J4724" s="58">
        <v>44888</v>
      </c>
      <c r="K4724" s="13" t="s">
        <v>425</v>
      </c>
      <c r="L4724" s="13" t="s">
        <v>30</v>
      </c>
      <c r="M4724" s="13" t="s">
        <v>745</v>
      </c>
      <c r="N4724" s="13" t="s">
        <v>206</v>
      </c>
      <c r="O4724" s="33" t="s">
        <v>38</v>
      </c>
      <c r="P4724" s="58" t="s">
        <v>38</v>
      </c>
      <c r="Q4724" s="33" t="s">
        <v>207</v>
      </c>
      <c r="R4724" s="14" t="s">
        <v>38</v>
      </c>
      <c r="S4724" s="13" t="s">
        <v>216</v>
      </c>
      <c r="T4724" s="13" t="s">
        <v>217</v>
      </c>
      <c r="U4724" s="33">
        <f t="shared" ca="1" si="876"/>
        <v>45744.56914039352</v>
      </c>
      <c r="V4724" s="13" t="str">
        <f t="shared" si="877"/>
        <v>Bangalore</v>
      </c>
      <c r="W4724" s="13" t="str">
        <f t="shared" si="878"/>
        <v>RI</v>
      </c>
      <c r="X4724" s="13">
        <f t="shared" si="879"/>
        <v>3</v>
      </c>
      <c r="Y4724" s="13" t="str">
        <f>IFERROR(VLOOKUP(C4724,ReceivingTeam[],2,FALSE),"HelpDesk")</f>
        <v>HelpDesk</v>
      </c>
      <c r="Z4724" s="67">
        <f t="shared" si="880"/>
        <v>44888.916666666664</v>
      </c>
      <c r="AA4724" s="68">
        <f t="shared" si="881"/>
        <v>44888</v>
      </c>
      <c r="AB4724" s="69" t="b">
        <f t="shared" si="882"/>
        <v>1</v>
      </c>
      <c r="AC4724" s="70">
        <f t="shared" si="883"/>
        <v>0.5</v>
      </c>
      <c r="AD4724" s="67">
        <f t="shared" si="884"/>
        <v>44888.916666666664</v>
      </c>
      <c r="AE4724" s="67">
        <f>VLOOKUP(V4724,'Branch Wise Work Timelines'!C:G,3,FALSE)+AA4724</f>
        <v>44888.416666666664</v>
      </c>
      <c r="AF4724" s="67">
        <f>IF(V4724="Bangalore",VLOOKUP(V4724,'Branch Wise Work Timelines'!C:G,4,FALSE)+AA4724+1,IF(V4724="Mumbai",VLOOKUP(V4724,'Branch Wise Work Timelines'!C:G,4,FALSE)+AA4724+1,VLOOKUP(V4724,'Branch Wise Work Timelines'!C:G,4,FALSE)+AA4724))</f>
        <v>44889.104166666664</v>
      </c>
      <c r="AG4724" s="67">
        <f>WORKDAY.INTL(AA4724,1,11)+VLOOKUP(V4724,'Branch Wise Work Timelines'!C:G,3,FALSE)</f>
        <v>44889.416666666664</v>
      </c>
      <c r="AH4724" s="69" t="str">
        <f t="shared" ca="1" si="885"/>
        <v>Out of TAT</v>
      </c>
      <c r="AI4724" s="69">
        <f t="shared" ca="1" si="886"/>
        <v>20536</v>
      </c>
      <c r="AJ4724" s="69" t="str">
        <f ca="1">IF(AI4724&lt;0,"0-12",IFERROR(VLOOKUP(AI4724,Breakup[],2,FALSE),"&gt;24"))</f>
        <v>&gt;24</v>
      </c>
      <c r="AK4724" s="69" t="str">
        <f>VLOOKUP(V4724,Master!B:D,3,FALSE)</f>
        <v>South</v>
      </c>
      <c r="AL4724" s="69" t="str">
        <f t="shared" si="887"/>
        <v>Bangalore</v>
      </c>
    </row>
    <row r="4725" spans="1:38">
      <c r="A4725" s="14" t="s">
        <v>9781</v>
      </c>
      <c r="B4725" s="54">
        <v>44701.695003622699</v>
      </c>
      <c r="C4725" s="13" t="s">
        <v>280</v>
      </c>
      <c r="D4725" s="13">
        <v>968</v>
      </c>
      <c r="E4725" s="13" t="s">
        <v>9782</v>
      </c>
      <c r="F4725" s="13" t="s">
        <v>46</v>
      </c>
      <c r="G4725" s="14">
        <v>1653048665854</v>
      </c>
      <c r="H4725" s="55">
        <v>0.913136574074074</v>
      </c>
      <c r="I4725" s="33">
        <v>44889.913136574098</v>
      </c>
      <c r="J4725" s="58">
        <v>44889</v>
      </c>
      <c r="K4725" s="13" t="s">
        <v>213</v>
      </c>
      <c r="L4725" s="13" t="s">
        <v>30</v>
      </c>
      <c r="M4725" s="13" t="s">
        <v>282</v>
      </c>
      <c r="N4725" s="13" t="s">
        <v>206</v>
      </c>
      <c r="O4725" s="33" t="s">
        <v>38</v>
      </c>
      <c r="P4725" s="58" t="s">
        <v>38</v>
      </c>
      <c r="Q4725" s="33" t="s">
        <v>207</v>
      </c>
      <c r="R4725" s="14" t="s">
        <v>38</v>
      </c>
      <c r="S4725" s="13" t="s">
        <v>216</v>
      </c>
      <c r="T4725" s="13" t="s">
        <v>278</v>
      </c>
      <c r="U4725" s="33">
        <f t="shared" ca="1" si="876"/>
        <v>45744.56914039352</v>
      </c>
      <c r="V4725" s="13" t="str">
        <f t="shared" si="877"/>
        <v>Bangalore</v>
      </c>
      <c r="W4725" s="13" t="str">
        <f t="shared" si="878"/>
        <v>RI</v>
      </c>
      <c r="X4725" s="13">
        <f t="shared" si="879"/>
        <v>21</v>
      </c>
      <c r="Y4725" s="13" t="str">
        <f>IFERROR(VLOOKUP(C4725,ReceivingTeam[],2,FALSE),"HelpDesk")</f>
        <v>HelpDesk</v>
      </c>
      <c r="Z4725" s="67">
        <f t="shared" si="880"/>
        <v>44893.225636574098</v>
      </c>
      <c r="AA4725" s="68">
        <f t="shared" si="881"/>
        <v>44889</v>
      </c>
      <c r="AB4725" s="69" t="b">
        <f t="shared" si="882"/>
        <v>1</v>
      </c>
      <c r="AC4725" s="70">
        <f t="shared" si="883"/>
        <v>3</v>
      </c>
      <c r="AD4725" s="67">
        <f t="shared" si="884"/>
        <v>44893.225636574098</v>
      </c>
      <c r="AE4725" s="67">
        <f>VLOOKUP(V4725,'Branch Wise Work Timelines'!C:G,3,FALSE)+AA4725</f>
        <v>44889.416666666664</v>
      </c>
      <c r="AF4725" s="67">
        <f>IF(V4725="Bangalore",VLOOKUP(V4725,'Branch Wise Work Timelines'!C:G,4,FALSE)+AA4725+1,IF(V4725="Mumbai",VLOOKUP(V4725,'Branch Wise Work Timelines'!C:G,4,FALSE)+AA4725+1,VLOOKUP(V4725,'Branch Wise Work Timelines'!C:G,4,FALSE)+AA4725))</f>
        <v>44890.104166666664</v>
      </c>
      <c r="AG4725" s="67">
        <f>WORKDAY.INTL(AA4725,1,11)+VLOOKUP(V4725,'Branch Wise Work Timelines'!C:G,3,FALSE)</f>
        <v>44890.416666666664</v>
      </c>
      <c r="AH4725" s="69" t="str">
        <f t="shared" ca="1" si="885"/>
        <v>Out of TAT</v>
      </c>
      <c r="AI4725" s="69">
        <f t="shared" ca="1" si="886"/>
        <v>20433</v>
      </c>
      <c r="AJ4725" s="69" t="str">
        <f ca="1">IF(AI4725&lt;0,"0-12",IFERROR(VLOOKUP(AI4725,Breakup[],2,FALSE),"&gt;24"))</f>
        <v>&gt;24</v>
      </c>
      <c r="AK4725" s="69" t="str">
        <f>VLOOKUP(V4725,Master!B:D,3,FALSE)</f>
        <v>South</v>
      </c>
      <c r="AL4725" s="69" t="str">
        <f t="shared" si="887"/>
        <v>Bangalore</v>
      </c>
    </row>
    <row r="4726" spans="1:38">
      <c r="A4726" s="14" t="s">
        <v>9783</v>
      </c>
      <c r="B4726" s="54">
        <v>44701.715713773097</v>
      </c>
      <c r="C4726" s="13" t="s">
        <v>144</v>
      </c>
      <c r="D4726" s="13">
        <v>1060</v>
      </c>
      <c r="E4726" s="13" t="s">
        <v>9784</v>
      </c>
      <c r="F4726" s="13" t="s">
        <v>33</v>
      </c>
      <c r="G4726" s="14">
        <v>1653047246133</v>
      </c>
      <c r="H4726" s="55">
        <v>0.64230324074074097</v>
      </c>
      <c r="I4726" s="33">
        <v>44881.642303240696</v>
      </c>
      <c r="J4726" s="58">
        <v>44881</v>
      </c>
      <c r="K4726" s="13" t="s">
        <v>325</v>
      </c>
      <c r="L4726" s="13" t="s">
        <v>55</v>
      </c>
      <c r="M4726" s="13" t="s">
        <v>347</v>
      </c>
      <c r="N4726" s="13" t="s">
        <v>1185</v>
      </c>
      <c r="O4726" s="33" t="s">
        <v>38</v>
      </c>
      <c r="P4726" s="58" t="s">
        <v>38</v>
      </c>
      <c r="Q4726" s="33" t="s">
        <v>207</v>
      </c>
      <c r="R4726" s="14" t="s">
        <v>38</v>
      </c>
      <c r="S4726" s="13" t="s">
        <v>208</v>
      </c>
      <c r="T4726" s="13" t="s">
        <v>209</v>
      </c>
      <c r="U4726" s="33">
        <f t="shared" ca="1" si="876"/>
        <v>45744.56914039352</v>
      </c>
      <c r="V4726" s="13" t="str">
        <f t="shared" si="877"/>
        <v>Delhi</v>
      </c>
      <c r="W4726" s="13" t="str">
        <f t="shared" si="878"/>
        <v>RI</v>
      </c>
      <c r="X4726" s="13">
        <f t="shared" si="879"/>
        <v>15</v>
      </c>
      <c r="Y4726" s="13" t="str">
        <f>IFERROR(VLOOKUP(C4726,ReceivingTeam[],2,FALSE),"HelpDesk")</f>
        <v>Branch office</v>
      </c>
      <c r="Z4726" s="67">
        <f t="shared" si="880"/>
        <v>44882.788136574025</v>
      </c>
      <c r="AA4726" s="68">
        <f t="shared" si="881"/>
        <v>44881</v>
      </c>
      <c r="AB4726" s="69" t="b">
        <f t="shared" si="882"/>
        <v>1</v>
      </c>
      <c r="AC4726" s="70">
        <f t="shared" si="883"/>
        <v>0.5</v>
      </c>
      <c r="AD4726" s="67">
        <f t="shared" si="884"/>
        <v>44882.788136574025</v>
      </c>
      <c r="AE4726" s="67">
        <f>VLOOKUP(V4726,'Branch Wise Work Timelines'!C:G,3,FALSE)+AA4726</f>
        <v>44881.416666666664</v>
      </c>
      <c r="AF4726" s="67">
        <f>IF(V4726="Bangalore",VLOOKUP(V4726,'Branch Wise Work Timelines'!C:G,4,FALSE)+AA4726+1,IF(V4726="Mumbai",VLOOKUP(V4726,'Branch Wise Work Timelines'!C:G,4,FALSE)+AA4726+1,VLOOKUP(V4726,'Branch Wise Work Timelines'!C:G,4,FALSE)+AA4726))</f>
        <v>44881.770833333336</v>
      </c>
      <c r="AG4726" s="67">
        <f>WORKDAY.INTL(AA4726,1,11)+VLOOKUP(V4726,'Branch Wise Work Timelines'!C:G,3,FALSE)</f>
        <v>44882.416666666664</v>
      </c>
      <c r="AH4726" s="69" t="str">
        <f t="shared" ca="1" si="885"/>
        <v>Out of TAT</v>
      </c>
      <c r="AI4726" s="69">
        <f t="shared" ca="1" si="886"/>
        <v>20683</v>
      </c>
      <c r="AJ4726" s="69" t="str">
        <f ca="1">IF(AI4726&lt;0,"0-12",IFERROR(VLOOKUP(AI4726,Breakup[],2,FALSE),"&gt;24"))</f>
        <v>&gt;24</v>
      </c>
      <c r="AK4726" s="69" t="str">
        <f>VLOOKUP(V4726,Master!B:D,3,FALSE)</f>
        <v>North</v>
      </c>
      <c r="AL4726" s="69" t="str">
        <f t="shared" si="887"/>
        <v>Delhi</v>
      </c>
    </row>
    <row r="4727" spans="1:38">
      <c r="A4727" s="14" t="s">
        <v>9785</v>
      </c>
      <c r="B4727" s="54">
        <v>44701.645250463</v>
      </c>
      <c r="C4727" s="13" t="s">
        <v>122</v>
      </c>
      <c r="D4727" s="13">
        <v>220</v>
      </c>
      <c r="E4727" s="13" t="s">
        <v>9786</v>
      </c>
      <c r="F4727" s="13" t="s">
        <v>33</v>
      </c>
      <c r="G4727" s="14">
        <v>1653057395341</v>
      </c>
      <c r="H4727" s="55">
        <v>0.89302083333333304</v>
      </c>
      <c r="I4727" s="33">
        <v>44888.893020833297</v>
      </c>
      <c r="J4727" s="58">
        <v>44888</v>
      </c>
      <c r="K4727" s="13" t="s">
        <v>263</v>
      </c>
      <c r="L4727" s="13" t="s">
        <v>69</v>
      </c>
      <c r="M4727" s="13" t="s">
        <v>101</v>
      </c>
      <c r="N4727" s="13" t="s">
        <v>206</v>
      </c>
      <c r="O4727" s="33" t="s">
        <v>38</v>
      </c>
      <c r="P4727" s="58" t="s">
        <v>38</v>
      </c>
      <c r="Q4727" s="33" t="s">
        <v>207</v>
      </c>
      <c r="R4727" s="14" t="s">
        <v>38</v>
      </c>
      <c r="S4727" s="13" t="s">
        <v>208</v>
      </c>
      <c r="T4727" s="13" t="s">
        <v>209</v>
      </c>
      <c r="U4727" s="33">
        <f t="shared" ca="1" si="876"/>
        <v>45744.56914039352</v>
      </c>
      <c r="V4727" s="13" t="str">
        <f t="shared" si="877"/>
        <v>Mumbai</v>
      </c>
      <c r="W4727" s="13" t="str">
        <f t="shared" si="878"/>
        <v>RI</v>
      </c>
      <c r="X4727" s="13">
        <f t="shared" si="879"/>
        <v>21</v>
      </c>
      <c r="Y4727" s="13" t="str">
        <f>IFERROR(VLOOKUP(C4727,ReceivingTeam[],2,FALSE),"HelpDesk")</f>
        <v>Branch office</v>
      </c>
      <c r="Z4727" s="67">
        <f t="shared" si="880"/>
        <v>44889.559687499961</v>
      </c>
      <c r="AA4727" s="68">
        <f t="shared" si="881"/>
        <v>44888</v>
      </c>
      <c r="AB4727" s="69" t="b">
        <f t="shared" si="882"/>
        <v>1</v>
      </c>
      <c r="AC4727" s="70">
        <f t="shared" si="883"/>
        <v>0.5</v>
      </c>
      <c r="AD4727" s="67">
        <f t="shared" si="884"/>
        <v>44889.559687499961</v>
      </c>
      <c r="AE4727" s="67">
        <f>VLOOKUP(V4727,'Branch Wise Work Timelines'!C:G,3,FALSE)+AA4727</f>
        <v>44888.416666666664</v>
      </c>
      <c r="AF4727" s="67">
        <f>IF(V4727="Bangalore",VLOOKUP(V4727,'Branch Wise Work Timelines'!C:G,4,FALSE)+AA4727+1,IF(V4727="Mumbai",VLOOKUP(V4727,'Branch Wise Work Timelines'!C:G,4,FALSE)+AA4727+1,VLOOKUP(V4727,'Branch Wise Work Timelines'!C:G,4,FALSE)+AA4727))</f>
        <v>44889.25</v>
      </c>
      <c r="AG4727" s="67">
        <f>WORKDAY.INTL(AA4727,1,11)+VLOOKUP(V4727,'Branch Wise Work Timelines'!C:G,3,FALSE)</f>
        <v>44889.416666666664</v>
      </c>
      <c r="AH4727" s="69" t="str">
        <f t="shared" ca="1" si="885"/>
        <v>Out of TAT</v>
      </c>
      <c r="AI4727" s="69">
        <f t="shared" ca="1" si="886"/>
        <v>20521</v>
      </c>
      <c r="AJ4727" s="69" t="str">
        <f ca="1">IF(AI4727&lt;0,"0-12",IFERROR(VLOOKUP(AI4727,Breakup[],2,FALSE),"&gt;24"))</f>
        <v>&gt;24</v>
      </c>
      <c r="AK4727" s="69" t="str">
        <f>VLOOKUP(V4727,Master!B:D,3,FALSE)</f>
        <v>East</v>
      </c>
      <c r="AL4727" s="69" t="str">
        <f t="shared" si="887"/>
        <v>Mumbai</v>
      </c>
    </row>
    <row r="4728" spans="1:38">
      <c r="A4728" s="14" t="s">
        <v>9787</v>
      </c>
      <c r="B4728" s="54">
        <v>44701.849543599499</v>
      </c>
      <c r="C4728" s="13" t="s">
        <v>352</v>
      </c>
      <c r="D4728" s="13">
        <v>649</v>
      </c>
      <c r="E4728" s="13" t="s">
        <v>9788</v>
      </c>
      <c r="F4728" s="13" t="s">
        <v>33</v>
      </c>
      <c r="G4728" s="14">
        <v>1653059936208</v>
      </c>
      <c r="H4728" s="55">
        <v>2.0590277777777801E-2</v>
      </c>
      <c r="I4728" s="33">
        <v>44885.020590277803</v>
      </c>
      <c r="J4728" s="58">
        <v>44885</v>
      </c>
      <c r="K4728" s="13" t="s">
        <v>263</v>
      </c>
      <c r="L4728" s="13" t="s">
        <v>69</v>
      </c>
      <c r="M4728" s="13" t="s">
        <v>101</v>
      </c>
      <c r="N4728" s="13" t="s">
        <v>206</v>
      </c>
      <c r="O4728" s="33" t="s">
        <v>38</v>
      </c>
      <c r="P4728" s="58" t="s">
        <v>38</v>
      </c>
      <c r="Q4728" s="33" t="s">
        <v>207</v>
      </c>
      <c r="R4728" s="14" t="s">
        <v>38</v>
      </c>
      <c r="S4728" s="13" t="s">
        <v>208</v>
      </c>
      <c r="T4728" s="13" t="s">
        <v>209</v>
      </c>
      <c r="U4728" s="33">
        <f t="shared" ca="1" si="876"/>
        <v>45744.56914039352</v>
      </c>
      <c r="V4728" s="13" t="str">
        <f t="shared" si="877"/>
        <v>Mumbai</v>
      </c>
      <c r="W4728" s="13" t="str">
        <f t="shared" si="878"/>
        <v>RI</v>
      </c>
      <c r="X4728" s="13">
        <f t="shared" si="879"/>
        <v>0</v>
      </c>
      <c r="Y4728" s="13" t="str">
        <f>IFERROR(VLOOKUP(C4728,ReceivingTeam[],2,FALSE),"HelpDesk")</f>
        <v>HelpDesk</v>
      </c>
      <c r="Z4728" s="67">
        <f t="shared" si="880"/>
        <v>44885.916666666664</v>
      </c>
      <c r="AA4728" s="68">
        <f t="shared" si="881"/>
        <v>44885</v>
      </c>
      <c r="AB4728" s="69" t="b">
        <f t="shared" si="882"/>
        <v>0</v>
      </c>
      <c r="AC4728" s="70">
        <f t="shared" si="883"/>
        <v>0.5</v>
      </c>
      <c r="AD4728" s="67">
        <f t="shared" si="884"/>
        <v>44885.916666666664</v>
      </c>
      <c r="AE4728" s="67">
        <f>VLOOKUP(V4728,'Branch Wise Work Timelines'!C:G,3,FALSE)+AA4728</f>
        <v>44885.416666666664</v>
      </c>
      <c r="AF4728" s="67">
        <f>IF(V4728="Bangalore",VLOOKUP(V4728,'Branch Wise Work Timelines'!C:G,4,FALSE)+AA4728+1,IF(V4728="Mumbai",VLOOKUP(V4728,'Branch Wise Work Timelines'!C:G,4,FALSE)+AA4728+1,VLOOKUP(V4728,'Branch Wise Work Timelines'!C:G,4,FALSE)+AA4728))</f>
        <v>44886.25</v>
      </c>
      <c r="AG4728" s="67">
        <f>WORKDAY.INTL(AA4728,1,11)+VLOOKUP(V4728,'Branch Wise Work Timelines'!C:G,3,FALSE)</f>
        <v>44886.416666666664</v>
      </c>
      <c r="AH4728" s="69" t="str">
        <f t="shared" ca="1" si="885"/>
        <v>Out of TAT</v>
      </c>
      <c r="AI4728" s="69">
        <f t="shared" ca="1" si="886"/>
        <v>20608</v>
      </c>
      <c r="AJ4728" s="69" t="str">
        <f ca="1">IF(AI4728&lt;0,"0-12",IFERROR(VLOOKUP(AI4728,Breakup[],2,FALSE),"&gt;24"))</f>
        <v>&gt;24</v>
      </c>
      <c r="AK4728" s="69" t="str">
        <f>VLOOKUP(V4728,Master!B:D,3,FALSE)</f>
        <v>East</v>
      </c>
      <c r="AL4728" s="69" t="str">
        <f t="shared" si="887"/>
        <v>Mumbai</v>
      </c>
    </row>
    <row r="4729" spans="1:38">
      <c r="A4729" s="14" t="s">
        <v>9789</v>
      </c>
      <c r="B4729" s="54">
        <v>44701.7836930208</v>
      </c>
      <c r="C4729" s="13" t="s">
        <v>235</v>
      </c>
      <c r="D4729" s="13">
        <v>666</v>
      </c>
      <c r="E4729" s="13" t="s">
        <v>9790</v>
      </c>
      <c r="F4729" s="13" t="s">
        <v>15</v>
      </c>
      <c r="G4729" s="14">
        <v>1653055518035</v>
      </c>
      <c r="H4729" s="55">
        <v>0.124375</v>
      </c>
      <c r="I4729" s="33">
        <v>44890.124374999999</v>
      </c>
      <c r="J4729" s="58">
        <v>44890</v>
      </c>
      <c r="K4729" s="13" t="s">
        <v>213</v>
      </c>
      <c r="L4729" s="13" t="s">
        <v>30</v>
      </c>
      <c r="M4729" s="13" t="s">
        <v>75</v>
      </c>
      <c r="N4729" s="13" t="s">
        <v>206</v>
      </c>
      <c r="O4729" s="33" t="s">
        <v>38</v>
      </c>
      <c r="P4729" s="58" t="s">
        <v>38</v>
      </c>
      <c r="Q4729" s="33" t="s">
        <v>207</v>
      </c>
      <c r="R4729" s="14" t="s">
        <v>38</v>
      </c>
      <c r="S4729" s="13" t="s">
        <v>216</v>
      </c>
      <c r="T4729" s="13" t="s">
        <v>217</v>
      </c>
      <c r="U4729" s="33">
        <f t="shared" ca="1" si="876"/>
        <v>45744.56914039352</v>
      </c>
      <c r="V4729" s="13" t="str">
        <f t="shared" si="877"/>
        <v>Bangalore</v>
      </c>
      <c r="W4729" s="13" t="str">
        <f t="shared" si="878"/>
        <v>CLS</v>
      </c>
      <c r="X4729" s="13">
        <f t="shared" si="879"/>
        <v>2</v>
      </c>
      <c r="Y4729" s="13" t="str">
        <f>IFERROR(VLOOKUP(C4729,ReceivingTeam[],2,FALSE),"HelpDesk")</f>
        <v>HelpDesk</v>
      </c>
      <c r="Z4729" s="67">
        <f t="shared" si="880"/>
        <v>44890.916666666664</v>
      </c>
      <c r="AA4729" s="68">
        <f t="shared" si="881"/>
        <v>44890</v>
      </c>
      <c r="AB4729" s="69" t="b">
        <f t="shared" si="882"/>
        <v>1</v>
      </c>
      <c r="AC4729" s="70">
        <f t="shared" si="883"/>
        <v>0.5</v>
      </c>
      <c r="AD4729" s="67">
        <f t="shared" si="884"/>
        <v>44890.916666666664</v>
      </c>
      <c r="AE4729" s="67">
        <f>VLOOKUP(V4729,'Branch Wise Work Timelines'!C:G,3,FALSE)+AA4729</f>
        <v>44890.416666666664</v>
      </c>
      <c r="AF4729" s="67">
        <f>IF(V4729="Bangalore",VLOOKUP(V4729,'Branch Wise Work Timelines'!C:G,4,FALSE)+AA4729+1,IF(V4729="Mumbai",VLOOKUP(V4729,'Branch Wise Work Timelines'!C:G,4,FALSE)+AA4729+1,VLOOKUP(V4729,'Branch Wise Work Timelines'!C:G,4,FALSE)+AA4729))</f>
        <v>44891.104166666664</v>
      </c>
      <c r="AG4729" s="67">
        <f>WORKDAY.INTL(AA4729,1,11)+VLOOKUP(V4729,'Branch Wise Work Timelines'!C:G,3,FALSE)</f>
        <v>44891.416666666664</v>
      </c>
      <c r="AH4729" s="69" t="str">
        <f t="shared" ca="1" si="885"/>
        <v>Out of TAT</v>
      </c>
      <c r="AI4729" s="69">
        <f t="shared" ca="1" si="886"/>
        <v>20488</v>
      </c>
      <c r="AJ4729" s="69" t="str">
        <f ca="1">IF(AI4729&lt;0,"0-12",IFERROR(VLOOKUP(AI4729,Breakup[],2,FALSE),"&gt;24"))</f>
        <v>&gt;24</v>
      </c>
      <c r="AK4729" s="69" t="str">
        <f>VLOOKUP(V4729,Master!B:D,3,FALSE)</f>
        <v>South</v>
      </c>
      <c r="AL4729" s="69" t="str">
        <f t="shared" si="887"/>
        <v>Bangalore-CLS</v>
      </c>
    </row>
    <row r="4730" spans="1:38">
      <c r="A4730" s="14" t="s">
        <v>9791</v>
      </c>
      <c r="B4730" s="54">
        <v>44701.645491122697</v>
      </c>
      <c r="C4730" s="13" t="s">
        <v>280</v>
      </c>
      <c r="D4730" s="13">
        <v>183</v>
      </c>
      <c r="E4730" s="13" t="s">
        <v>9792</v>
      </c>
      <c r="F4730" s="13" t="s">
        <v>33</v>
      </c>
      <c r="G4730" s="14">
        <v>1653048665854</v>
      </c>
      <c r="H4730" s="55">
        <v>0.64519675925925901</v>
      </c>
      <c r="I4730" s="33">
        <v>44887.645196759302</v>
      </c>
      <c r="J4730" s="58">
        <v>44887</v>
      </c>
      <c r="K4730" s="13" t="s">
        <v>213</v>
      </c>
      <c r="L4730" s="13" t="s">
        <v>30</v>
      </c>
      <c r="M4730" s="13" t="s">
        <v>282</v>
      </c>
      <c r="N4730" s="13" t="s">
        <v>206</v>
      </c>
      <c r="O4730" s="33" t="s">
        <v>38</v>
      </c>
      <c r="P4730" s="58" t="s">
        <v>38</v>
      </c>
      <c r="Q4730" s="33" t="s">
        <v>207</v>
      </c>
      <c r="R4730" s="14" t="s">
        <v>38</v>
      </c>
      <c r="S4730" s="13" t="s">
        <v>216</v>
      </c>
      <c r="T4730" s="13" t="s">
        <v>278</v>
      </c>
      <c r="U4730" s="33">
        <f t="shared" ca="1" si="876"/>
        <v>45744.56914039352</v>
      </c>
      <c r="V4730" s="13" t="str">
        <f t="shared" si="877"/>
        <v>Bangalore</v>
      </c>
      <c r="W4730" s="13" t="str">
        <f t="shared" si="878"/>
        <v>RI</v>
      </c>
      <c r="X4730" s="13">
        <f t="shared" si="879"/>
        <v>15</v>
      </c>
      <c r="Y4730" s="13" t="str">
        <f>IFERROR(VLOOKUP(C4730,ReceivingTeam[],2,FALSE),"HelpDesk")</f>
        <v>HelpDesk</v>
      </c>
      <c r="Z4730" s="67">
        <f t="shared" si="880"/>
        <v>44890.957696759302</v>
      </c>
      <c r="AA4730" s="68">
        <f t="shared" si="881"/>
        <v>44887</v>
      </c>
      <c r="AB4730" s="69" t="b">
        <f t="shared" si="882"/>
        <v>1</v>
      </c>
      <c r="AC4730" s="70">
        <f t="shared" si="883"/>
        <v>3</v>
      </c>
      <c r="AD4730" s="67">
        <f t="shared" si="884"/>
        <v>44890.957696759302</v>
      </c>
      <c r="AE4730" s="67">
        <f>VLOOKUP(V4730,'Branch Wise Work Timelines'!C:G,3,FALSE)+AA4730</f>
        <v>44887.416666666664</v>
      </c>
      <c r="AF4730" s="67">
        <f>IF(V4730="Bangalore",VLOOKUP(V4730,'Branch Wise Work Timelines'!C:G,4,FALSE)+AA4730+1,IF(V4730="Mumbai",VLOOKUP(V4730,'Branch Wise Work Timelines'!C:G,4,FALSE)+AA4730+1,VLOOKUP(V4730,'Branch Wise Work Timelines'!C:G,4,FALSE)+AA4730))</f>
        <v>44888.104166666664</v>
      </c>
      <c r="AG4730" s="67">
        <f>WORKDAY.INTL(AA4730,1,11)+VLOOKUP(V4730,'Branch Wise Work Timelines'!C:G,3,FALSE)</f>
        <v>44888.416666666664</v>
      </c>
      <c r="AH4730" s="69" t="str">
        <f t="shared" ca="1" si="885"/>
        <v>Out of TAT</v>
      </c>
      <c r="AI4730" s="69">
        <f t="shared" ca="1" si="886"/>
        <v>20487</v>
      </c>
      <c r="AJ4730" s="69" t="str">
        <f ca="1">IF(AI4730&lt;0,"0-12",IFERROR(VLOOKUP(AI4730,Breakup[],2,FALSE),"&gt;24"))</f>
        <v>&gt;24</v>
      </c>
      <c r="AK4730" s="69" t="str">
        <f>VLOOKUP(V4730,Master!B:D,3,FALSE)</f>
        <v>South</v>
      </c>
      <c r="AL4730" s="69" t="str">
        <f t="shared" si="887"/>
        <v>Bangalore</v>
      </c>
    </row>
    <row r="4731" spans="1:38">
      <c r="A4731" s="14" t="s">
        <v>9793</v>
      </c>
      <c r="B4731" s="54">
        <v>44701.648730752298</v>
      </c>
      <c r="C4731" s="13" t="s">
        <v>1232</v>
      </c>
      <c r="D4731" s="13">
        <v>159</v>
      </c>
      <c r="E4731" s="13" t="s">
        <v>9794</v>
      </c>
      <c r="F4731" s="13" t="s">
        <v>33</v>
      </c>
      <c r="G4731" s="14">
        <v>1653048665854</v>
      </c>
      <c r="H4731" s="55">
        <v>0.15791666666666701</v>
      </c>
      <c r="I4731" s="33">
        <v>44886.1579166667</v>
      </c>
      <c r="J4731" s="58">
        <v>44886</v>
      </c>
      <c r="K4731" s="13" t="s">
        <v>213</v>
      </c>
      <c r="L4731" s="13" t="s">
        <v>30</v>
      </c>
      <c r="M4731" s="13" t="s">
        <v>282</v>
      </c>
      <c r="N4731" s="13" t="s">
        <v>206</v>
      </c>
      <c r="O4731" s="33" t="s">
        <v>38</v>
      </c>
      <c r="P4731" s="58" t="s">
        <v>38</v>
      </c>
      <c r="Q4731" s="33" t="s">
        <v>207</v>
      </c>
      <c r="R4731" s="14" t="s">
        <v>38</v>
      </c>
      <c r="S4731" s="13" t="s">
        <v>216</v>
      </c>
      <c r="T4731" s="13" t="s">
        <v>278</v>
      </c>
      <c r="U4731" s="33">
        <f t="shared" ca="1" si="876"/>
        <v>45744.56914039352</v>
      </c>
      <c r="V4731" s="13" t="str">
        <f t="shared" si="877"/>
        <v>Bangalore</v>
      </c>
      <c r="W4731" s="13" t="str">
        <f t="shared" si="878"/>
        <v>RI</v>
      </c>
      <c r="X4731" s="13">
        <f t="shared" si="879"/>
        <v>3</v>
      </c>
      <c r="Y4731" s="13" t="str">
        <f>IFERROR(VLOOKUP(C4731,ReceivingTeam[],2,FALSE),"HelpDesk")</f>
        <v>HelpDesk</v>
      </c>
      <c r="Z4731" s="67">
        <f t="shared" si="880"/>
        <v>44889.729166666664</v>
      </c>
      <c r="AA4731" s="68">
        <f t="shared" si="881"/>
        <v>44886</v>
      </c>
      <c r="AB4731" s="69" t="b">
        <f t="shared" si="882"/>
        <v>1</v>
      </c>
      <c r="AC4731" s="70">
        <f t="shared" si="883"/>
        <v>3</v>
      </c>
      <c r="AD4731" s="67">
        <f t="shared" si="884"/>
        <v>44889.729166666664</v>
      </c>
      <c r="AE4731" s="67">
        <f>VLOOKUP(V4731,'Branch Wise Work Timelines'!C:G,3,FALSE)+AA4731</f>
        <v>44886.416666666664</v>
      </c>
      <c r="AF4731" s="67">
        <f>IF(V4731="Bangalore",VLOOKUP(V4731,'Branch Wise Work Timelines'!C:G,4,FALSE)+AA4731+1,IF(V4731="Mumbai",VLOOKUP(V4731,'Branch Wise Work Timelines'!C:G,4,FALSE)+AA4731+1,VLOOKUP(V4731,'Branch Wise Work Timelines'!C:G,4,FALSE)+AA4731))</f>
        <v>44887.104166666664</v>
      </c>
      <c r="AG4731" s="67">
        <f>WORKDAY.INTL(AA4731,1,11)+VLOOKUP(V4731,'Branch Wise Work Timelines'!C:G,3,FALSE)</f>
        <v>44887.416666666664</v>
      </c>
      <c r="AH4731" s="69" t="str">
        <f t="shared" ca="1" si="885"/>
        <v>Out of TAT</v>
      </c>
      <c r="AI4731" s="69">
        <f t="shared" ca="1" si="886"/>
        <v>20517</v>
      </c>
      <c r="AJ4731" s="69" t="str">
        <f ca="1">IF(AI4731&lt;0,"0-12",IFERROR(VLOOKUP(AI4731,Breakup[],2,FALSE),"&gt;24"))</f>
        <v>&gt;24</v>
      </c>
      <c r="AK4731" s="69" t="str">
        <f>VLOOKUP(V4731,Master!B:D,3,FALSE)</f>
        <v>South</v>
      </c>
      <c r="AL4731" s="69" t="str">
        <f t="shared" si="887"/>
        <v>Bangalore</v>
      </c>
    </row>
    <row r="4732" spans="1:38">
      <c r="A4732" s="14" t="s">
        <v>9795</v>
      </c>
      <c r="B4732" s="54">
        <v>44701.66444375</v>
      </c>
      <c r="C4732" s="13" t="s">
        <v>986</v>
      </c>
      <c r="D4732" s="13">
        <v>215</v>
      </c>
      <c r="E4732" s="13" t="s">
        <v>9796</v>
      </c>
      <c r="F4732" s="13" t="s">
        <v>33</v>
      </c>
      <c r="G4732" s="14">
        <v>1653048665854</v>
      </c>
      <c r="H4732" s="55">
        <v>0.44248842592592602</v>
      </c>
      <c r="I4732" s="33">
        <v>44883.442488425899</v>
      </c>
      <c r="J4732" s="58">
        <v>44883</v>
      </c>
      <c r="K4732" s="13" t="s">
        <v>213</v>
      </c>
      <c r="L4732" s="13" t="s">
        <v>30</v>
      </c>
      <c r="M4732" s="13" t="s">
        <v>282</v>
      </c>
      <c r="N4732" s="13" t="s">
        <v>206</v>
      </c>
      <c r="O4732" s="33" t="s">
        <v>38</v>
      </c>
      <c r="P4732" s="58" t="s">
        <v>38</v>
      </c>
      <c r="Q4732" s="33" t="s">
        <v>207</v>
      </c>
      <c r="R4732" s="14" t="s">
        <v>38</v>
      </c>
      <c r="S4732" s="13" t="s">
        <v>216</v>
      </c>
      <c r="T4732" s="13" t="s">
        <v>278</v>
      </c>
      <c r="U4732" s="33">
        <f t="shared" ca="1" si="876"/>
        <v>45744.56914039352</v>
      </c>
      <c r="V4732" s="13" t="str">
        <f t="shared" si="877"/>
        <v>Bangalore</v>
      </c>
      <c r="W4732" s="13" t="str">
        <f t="shared" si="878"/>
        <v>RI</v>
      </c>
      <c r="X4732" s="13">
        <f t="shared" si="879"/>
        <v>10</v>
      </c>
      <c r="Y4732" s="13" t="str">
        <f>IFERROR(VLOOKUP(C4732,ReceivingTeam[],2,FALSE),"HelpDesk")</f>
        <v>HelpDesk</v>
      </c>
      <c r="Z4732" s="67">
        <f t="shared" si="880"/>
        <v>44886.754988425899</v>
      </c>
      <c r="AA4732" s="68">
        <f t="shared" si="881"/>
        <v>44883</v>
      </c>
      <c r="AB4732" s="69" t="b">
        <f t="shared" si="882"/>
        <v>1</v>
      </c>
      <c r="AC4732" s="70">
        <f t="shared" si="883"/>
        <v>3</v>
      </c>
      <c r="AD4732" s="67">
        <f t="shared" si="884"/>
        <v>44886.754988425899</v>
      </c>
      <c r="AE4732" s="67">
        <f>VLOOKUP(V4732,'Branch Wise Work Timelines'!C:G,3,FALSE)+AA4732</f>
        <v>44883.416666666664</v>
      </c>
      <c r="AF4732" s="67">
        <f>IF(V4732="Bangalore",VLOOKUP(V4732,'Branch Wise Work Timelines'!C:G,4,FALSE)+AA4732+1,IF(V4732="Mumbai",VLOOKUP(V4732,'Branch Wise Work Timelines'!C:G,4,FALSE)+AA4732+1,VLOOKUP(V4732,'Branch Wise Work Timelines'!C:G,4,FALSE)+AA4732))</f>
        <v>44884.104166666664</v>
      </c>
      <c r="AG4732" s="67">
        <f>WORKDAY.INTL(AA4732,1,11)+VLOOKUP(V4732,'Branch Wise Work Timelines'!C:G,3,FALSE)</f>
        <v>44884.416666666664</v>
      </c>
      <c r="AH4732" s="69" t="str">
        <f t="shared" ca="1" si="885"/>
        <v>Out of TAT</v>
      </c>
      <c r="AI4732" s="69">
        <f t="shared" ca="1" si="886"/>
        <v>20588</v>
      </c>
      <c r="AJ4732" s="69" t="str">
        <f ca="1">IF(AI4732&lt;0,"0-12",IFERROR(VLOOKUP(AI4732,Breakup[],2,FALSE),"&gt;24"))</f>
        <v>&gt;24</v>
      </c>
      <c r="AK4732" s="69" t="str">
        <f>VLOOKUP(V4732,Master!B:D,3,FALSE)</f>
        <v>South</v>
      </c>
      <c r="AL4732" s="69" t="str">
        <f t="shared" si="887"/>
        <v>Bangalore</v>
      </c>
    </row>
    <row r="4733" spans="1:38">
      <c r="A4733" s="14" t="s">
        <v>9797</v>
      </c>
      <c r="B4733" s="54">
        <v>44701.666669062499</v>
      </c>
      <c r="C4733" s="13" t="s">
        <v>986</v>
      </c>
      <c r="D4733" s="13">
        <v>1409</v>
      </c>
      <c r="E4733" s="13" t="s">
        <v>9798</v>
      </c>
      <c r="F4733" s="13" t="s">
        <v>33</v>
      </c>
      <c r="G4733" s="14">
        <v>1653048665854</v>
      </c>
      <c r="H4733" s="55">
        <v>0.60230324074074104</v>
      </c>
      <c r="I4733" s="33">
        <v>44888.602303240703</v>
      </c>
      <c r="J4733" s="58">
        <v>44888</v>
      </c>
      <c r="K4733" s="13" t="s">
        <v>213</v>
      </c>
      <c r="L4733" s="13" t="s">
        <v>30</v>
      </c>
      <c r="M4733" s="13" t="s">
        <v>282</v>
      </c>
      <c r="N4733" s="13" t="s">
        <v>206</v>
      </c>
      <c r="O4733" s="33" t="s">
        <v>38</v>
      </c>
      <c r="P4733" s="58" t="s">
        <v>38</v>
      </c>
      <c r="Q4733" s="33" t="s">
        <v>207</v>
      </c>
      <c r="R4733" s="14" t="s">
        <v>38</v>
      </c>
      <c r="S4733" s="13" t="s">
        <v>216</v>
      </c>
      <c r="T4733" s="13" t="s">
        <v>278</v>
      </c>
      <c r="U4733" s="33">
        <f t="shared" ca="1" si="876"/>
        <v>45744.56914039352</v>
      </c>
      <c r="V4733" s="13" t="str">
        <f t="shared" si="877"/>
        <v>Bangalore</v>
      </c>
      <c r="W4733" s="13" t="str">
        <f t="shared" si="878"/>
        <v>RI</v>
      </c>
      <c r="X4733" s="13">
        <f t="shared" si="879"/>
        <v>14</v>
      </c>
      <c r="Y4733" s="13" t="str">
        <f>IFERROR(VLOOKUP(C4733,ReceivingTeam[],2,FALSE),"HelpDesk")</f>
        <v>HelpDesk</v>
      </c>
      <c r="Z4733" s="67">
        <f t="shared" si="880"/>
        <v>44891.914803240703</v>
      </c>
      <c r="AA4733" s="68">
        <f t="shared" si="881"/>
        <v>44888</v>
      </c>
      <c r="AB4733" s="69" t="b">
        <f t="shared" si="882"/>
        <v>1</v>
      </c>
      <c r="AC4733" s="70">
        <f t="shared" si="883"/>
        <v>3</v>
      </c>
      <c r="AD4733" s="67">
        <f t="shared" si="884"/>
        <v>44891.914803240703</v>
      </c>
      <c r="AE4733" s="67">
        <f>VLOOKUP(V4733,'Branch Wise Work Timelines'!C:G,3,FALSE)+AA4733</f>
        <v>44888.416666666664</v>
      </c>
      <c r="AF4733" s="67">
        <f>IF(V4733="Bangalore",VLOOKUP(V4733,'Branch Wise Work Timelines'!C:G,4,FALSE)+AA4733+1,IF(V4733="Mumbai",VLOOKUP(V4733,'Branch Wise Work Timelines'!C:G,4,FALSE)+AA4733+1,VLOOKUP(V4733,'Branch Wise Work Timelines'!C:G,4,FALSE)+AA4733))</f>
        <v>44889.104166666664</v>
      </c>
      <c r="AG4733" s="67">
        <f>WORKDAY.INTL(AA4733,1,11)+VLOOKUP(V4733,'Branch Wise Work Timelines'!C:G,3,FALSE)</f>
        <v>44889.416666666664</v>
      </c>
      <c r="AH4733" s="69" t="str">
        <f t="shared" ca="1" si="885"/>
        <v>Out of TAT</v>
      </c>
      <c r="AI4733" s="69">
        <f t="shared" ca="1" si="886"/>
        <v>20464</v>
      </c>
      <c r="AJ4733" s="69" t="str">
        <f ca="1">IF(AI4733&lt;0,"0-12",IFERROR(VLOOKUP(AI4733,Breakup[],2,FALSE),"&gt;24"))</f>
        <v>&gt;24</v>
      </c>
      <c r="AK4733" s="69" t="str">
        <f>VLOOKUP(V4733,Master!B:D,3,FALSE)</f>
        <v>South</v>
      </c>
      <c r="AL4733" s="69" t="str">
        <f t="shared" si="887"/>
        <v>Bangalore</v>
      </c>
    </row>
    <row r="4734" spans="1:38">
      <c r="A4734" s="14" t="s">
        <v>9799</v>
      </c>
      <c r="B4734" s="54">
        <v>44701.7515544329</v>
      </c>
      <c r="C4734" s="13" t="s">
        <v>6452</v>
      </c>
      <c r="D4734" s="13">
        <v>1122</v>
      </c>
      <c r="E4734" s="13" t="s">
        <v>9800</v>
      </c>
      <c r="F4734" s="13" t="s">
        <v>33</v>
      </c>
      <c r="G4734" s="14">
        <v>1653054985137</v>
      </c>
      <c r="H4734" s="55">
        <v>1.68634259259259E-2</v>
      </c>
      <c r="I4734" s="33">
        <v>44882.016863425903</v>
      </c>
      <c r="J4734" s="58">
        <v>44882</v>
      </c>
      <c r="K4734" s="13" t="s">
        <v>213</v>
      </c>
      <c r="L4734" s="13" t="s">
        <v>30</v>
      </c>
      <c r="M4734" s="13" t="s">
        <v>282</v>
      </c>
      <c r="N4734" s="13" t="s">
        <v>206</v>
      </c>
      <c r="O4734" s="33" t="s">
        <v>38</v>
      </c>
      <c r="P4734" s="58" t="s">
        <v>38</v>
      </c>
      <c r="Q4734" s="33" t="s">
        <v>207</v>
      </c>
      <c r="R4734" s="14" t="s">
        <v>38</v>
      </c>
      <c r="S4734" s="13" t="s">
        <v>216</v>
      </c>
      <c r="T4734" s="13" t="s">
        <v>217</v>
      </c>
      <c r="U4734" s="33">
        <f t="shared" ca="1" si="876"/>
        <v>45744.56914039352</v>
      </c>
      <c r="V4734" s="13" t="str">
        <f t="shared" si="877"/>
        <v>Bangalore</v>
      </c>
      <c r="W4734" s="13" t="str">
        <f t="shared" si="878"/>
        <v>RI</v>
      </c>
      <c r="X4734" s="13">
        <f t="shared" si="879"/>
        <v>0</v>
      </c>
      <c r="Y4734" s="13" t="str">
        <f>IFERROR(VLOOKUP(C4734,ReceivingTeam[],2,FALSE),"HelpDesk")</f>
        <v>HelpDesk</v>
      </c>
      <c r="Z4734" s="67">
        <f t="shared" si="880"/>
        <v>44882.916666666664</v>
      </c>
      <c r="AA4734" s="68">
        <f t="shared" si="881"/>
        <v>44882</v>
      </c>
      <c r="AB4734" s="69" t="b">
        <f t="shared" si="882"/>
        <v>1</v>
      </c>
      <c r="AC4734" s="70">
        <f t="shared" si="883"/>
        <v>0.5</v>
      </c>
      <c r="AD4734" s="67">
        <f t="shared" si="884"/>
        <v>44882.916666666664</v>
      </c>
      <c r="AE4734" s="67">
        <f>VLOOKUP(V4734,'Branch Wise Work Timelines'!C:G,3,FALSE)+AA4734</f>
        <v>44882.416666666664</v>
      </c>
      <c r="AF4734" s="67">
        <f>IF(V4734="Bangalore",VLOOKUP(V4734,'Branch Wise Work Timelines'!C:G,4,FALSE)+AA4734+1,IF(V4734="Mumbai",VLOOKUP(V4734,'Branch Wise Work Timelines'!C:G,4,FALSE)+AA4734+1,VLOOKUP(V4734,'Branch Wise Work Timelines'!C:G,4,FALSE)+AA4734))</f>
        <v>44883.104166666664</v>
      </c>
      <c r="AG4734" s="67">
        <f>WORKDAY.INTL(AA4734,1,11)+VLOOKUP(V4734,'Branch Wise Work Timelines'!C:G,3,FALSE)</f>
        <v>44883.416666666664</v>
      </c>
      <c r="AH4734" s="69" t="str">
        <f t="shared" ca="1" si="885"/>
        <v>Out of TAT</v>
      </c>
      <c r="AI4734" s="69">
        <f t="shared" ca="1" si="886"/>
        <v>20680</v>
      </c>
      <c r="AJ4734" s="69" t="str">
        <f ca="1">IF(AI4734&lt;0,"0-12",IFERROR(VLOOKUP(AI4734,Breakup[],2,FALSE),"&gt;24"))</f>
        <v>&gt;24</v>
      </c>
      <c r="AK4734" s="69" t="str">
        <f>VLOOKUP(V4734,Master!B:D,3,FALSE)</f>
        <v>South</v>
      </c>
      <c r="AL4734" s="69" t="str">
        <f t="shared" si="887"/>
        <v>Bangalore</v>
      </c>
    </row>
    <row r="4735" spans="1:38">
      <c r="A4735" s="14" t="s">
        <v>9801</v>
      </c>
      <c r="B4735" s="54">
        <v>44701.753027974497</v>
      </c>
      <c r="C4735" s="13" t="s">
        <v>1232</v>
      </c>
      <c r="D4735" s="13">
        <v>773</v>
      </c>
      <c r="E4735" s="13" t="s">
        <v>9802</v>
      </c>
      <c r="F4735" s="13" t="s">
        <v>33</v>
      </c>
      <c r="G4735" s="14">
        <v>1653054985137</v>
      </c>
      <c r="H4735" s="55">
        <v>0.89724537037037</v>
      </c>
      <c r="I4735" s="33">
        <v>44882.897245370397</v>
      </c>
      <c r="J4735" s="58">
        <v>44882</v>
      </c>
      <c r="K4735" s="13" t="s">
        <v>213</v>
      </c>
      <c r="L4735" s="13" t="s">
        <v>30</v>
      </c>
      <c r="M4735" s="13" t="s">
        <v>282</v>
      </c>
      <c r="N4735" s="13" t="s">
        <v>206</v>
      </c>
      <c r="O4735" s="33" t="s">
        <v>38</v>
      </c>
      <c r="P4735" s="58" t="s">
        <v>38</v>
      </c>
      <c r="Q4735" s="33" t="s">
        <v>207</v>
      </c>
      <c r="R4735" s="14" t="s">
        <v>38</v>
      </c>
      <c r="S4735" s="13" t="s">
        <v>216</v>
      </c>
      <c r="T4735" s="13" t="s">
        <v>217</v>
      </c>
      <c r="U4735" s="33">
        <f t="shared" ca="1" si="876"/>
        <v>45744.56914039352</v>
      </c>
      <c r="V4735" s="13" t="str">
        <f t="shared" si="877"/>
        <v>Bangalore</v>
      </c>
      <c r="W4735" s="13" t="str">
        <f t="shared" si="878"/>
        <v>RI</v>
      </c>
      <c r="X4735" s="13">
        <f t="shared" si="879"/>
        <v>21</v>
      </c>
      <c r="Y4735" s="13" t="str">
        <f>IFERROR(VLOOKUP(C4735,ReceivingTeam[],2,FALSE),"HelpDesk")</f>
        <v>HelpDesk</v>
      </c>
      <c r="Z4735" s="67">
        <f t="shared" si="880"/>
        <v>44883.709745370397</v>
      </c>
      <c r="AA4735" s="68">
        <f t="shared" si="881"/>
        <v>44882</v>
      </c>
      <c r="AB4735" s="69" t="b">
        <f t="shared" si="882"/>
        <v>1</v>
      </c>
      <c r="AC4735" s="70">
        <f t="shared" si="883"/>
        <v>0.5</v>
      </c>
      <c r="AD4735" s="67">
        <f t="shared" si="884"/>
        <v>44883.709745370397</v>
      </c>
      <c r="AE4735" s="67">
        <f>VLOOKUP(V4735,'Branch Wise Work Timelines'!C:G,3,FALSE)+AA4735</f>
        <v>44882.416666666664</v>
      </c>
      <c r="AF4735" s="67">
        <f>IF(V4735="Bangalore",VLOOKUP(V4735,'Branch Wise Work Timelines'!C:G,4,FALSE)+AA4735+1,IF(V4735="Mumbai",VLOOKUP(V4735,'Branch Wise Work Timelines'!C:G,4,FALSE)+AA4735+1,VLOOKUP(V4735,'Branch Wise Work Timelines'!C:G,4,FALSE)+AA4735))</f>
        <v>44883.104166666664</v>
      </c>
      <c r="AG4735" s="67">
        <f>WORKDAY.INTL(AA4735,1,11)+VLOOKUP(V4735,'Branch Wise Work Timelines'!C:G,3,FALSE)</f>
        <v>44883.416666666664</v>
      </c>
      <c r="AH4735" s="69" t="str">
        <f t="shared" ca="1" si="885"/>
        <v>Out of TAT</v>
      </c>
      <c r="AI4735" s="69">
        <f t="shared" ca="1" si="886"/>
        <v>20661</v>
      </c>
      <c r="AJ4735" s="69" t="str">
        <f ca="1">IF(AI4735&lt;0,"0-12",IFERROR(VLOOKUP(AI4735,Breakup[],2,FALSE),"&gt;24"))</f>
        <v>&gt;24</v>
      </c>
      <c r="AK4735" s="69" t="str">
        <f>VLOOKUP(V4735,Master!B:D,3,FALSE)</f>
        <v>South</v>
      </c>
      <c r="AL4735" s="69" t="str">
        <f t="shared" si="887"/>
        <v>Bangalore</v>
      </c>
    </row>
    <row r="4736" spans="1:38">
      <c r="A4736" s="14" t="s">
        <v>9803</v>
      </c>
      <c r="B4736" s="54">
        <v>44701.813337881897</v>
      </c>
      <c r="C4736" s="13" t="s">
        <v>586</v>
      </c>
      <c r="D4736" s="13">
        <v>75</v>
      </c>
      <c r="E4736" s="13" t="s">
        <v>9804</v>
      </c>
      <c r="F4736" s="13" t="s">
        <v>15</v>
      </c>
      <c r="G4736" s="14">
        <v>1653055518035</v>
      </c>
      <c r="H4736" s="55">
        <v>0.67681712962963003</v>
      </c>
      <c r="I4736" s="33">
        <v>44891.676817129599</v>
      </c>
      <c r="J4736" s="58">
        <v>44891</v>
      </c>
      <c r="K4736" s="13" t="s">
        <v>213</v>
      </c>
      <c r="L4736" s="13" t="s">
        <v>30</v>
      </c>
      <c r="M4736" s="13" t="s">
        <v>75</v>
      </c>
      <c r="N4736" s="13" t="s">
        <v>206</v>
      </c>
      <c r="O4736" s="33">
        <v>44891.655613425901</v>
      </c>
      <c r="P4736" s="58">
        <v>44891</v>
      </c>
      <c r="Q4736" s="33" t="s">
        <v>237</v>
      </c>
      <c r="R4736" s="14">
        <v>114</v>
      </c>
      <c r="S4736" s="13" t="s">
        <v>216</v>
      </c>
      <c r="T4736" s="13" t="s">
        <v>217</v>
      </c>
      <c r="U4736" s="33">
        <f t="shared" ca="1" si="876"/>
        <v>45744.56914039352</v>
      </c>
      <c r="V4736" s="13" t="str">
        <f t="shared" si="877"/>
        <v>Bangalore</v>
      </c>
      <c r="W4736" s="13" t="str">
        <f t="shared" si="878"/>
        <v>CLS</v>
      </c>
      <c r="X4736" s="13">
        <f t="shared" si="879"/>
        <v>16</v>
      </c>
      <c r="Y4736" s="13" t="str">
        <f>IFERROR(VLOOKUP(C4736,ReceivingTeam[],2,FALSE),"HelpDesk")</f>
        <v>HelpDesk</v>
      </c>
      <c r="Z4736" s="67">
        <f t="shared" si="880"/>
        <v>44893.489317129599</v>
      </c>
      <c r="AA4736" s="68">
        <f t="shared" si="881"/>
        <v>44891</v>
      </c>
      <c r="AB4736" s="69" t="b">
        <f t="shared" si="882"/>
        <v>1</v>
      </c>
      <c r="AC4736" s="70">
        <f t="shared" si="883"/>
        <v>0.5</v>
      </c>
      <c r="AD4736" s="67">
        <f t="shared" si="884"/>
        <v>44893.489317129599</v>
      </c>
      <c r="AE4736" s="67">
        <f>VLOOKUP(V4736,'Branch Wise Work Timelines'!C:G,3,FALSE)+AA4736</f>
        <v>44891.416666666664</v>
      </c>
      <c r="AF4736" s="67">
        <f>IF(V4736="Bangalore",VLOOKUP(V4736,'Branch Wise Work Timelines'!C:G,4,FALSE)+AA4736+1,IF(V4736="Mumbai",VLOOKUP(V4736,'Branch Wise Work Timelines'!C:G,4,FALSE)+AA4736+1,VLOOKUP(V4736,'Branch Wise Work Timelines'!C:G,4,FALSE)+AA4736))</f>
        <v>44892.104166666664</v>
      </c>
      <c r="AG4736" s="67">
        <f>WORKDAY.INTL(AA4736,1,11)+VLOOKUP(V4736,'Branch Wise Work Timelines'!C:G,3,FALSE)</f>
        <v>44893.416666666664</v>
      </c>
      <c r="AH4736" s="69" t="str">
        <f t="shared" si="885"/>
        <v>Met</v>
      </c>
      <c r="AI4736" s="69">
        <f t="shared" ca="1" si="886"/>
        <v>20426</v>
      </c>
      <c r="AJ4736" s="69" t="str">
        <f ca="1">IF(AI4736&lt;0,"0-12",IFERROR(VLOOKUP(AI4736,Breakup[],2,FALSE),"&gt;24"))</f>
        <v>&gt;24</v>
      </c>
      <c r="AK4736" s="69" t="str">
        <f>VLOOKUP(V4736,Master!B:D,3,FALSE)</f>
        <v>South</v>
      </c>
      <c r="AL4736" s="69" t="str">
        <f t="shared" si="887"/>
        <v>Bangalore-CLS</v>
      </c>
    </row>
    <row r="4737" spans="1:38">
      <c r="A4737" s="14" t="s">
        <v>9805</v>
      </c>
      <c r="B4737" s="54">
        <v>44701.729894328702</v>
      </c>
      <c r="C4737" s="13" t="s">
        <v>87</v>
      </c>
      <c r="D4737" s="13">
        <v>202</v>
      </c>
      <c r="E4737" s="13" t="s">
        <v>9806</v>
      </c>
      <c r="F4737" s="13" t="s">
        <v>33</v>
      </c>
      <c r="G4737" s="14">
        <v>1653048665854</v>
      </c>
      <c r="H4737" s="55">
        <v>0.37282407407407397</v>
      </c>
      <c r="I4737" s="33">
        <v>44884.372824074097</v>
      </c>
      <c r="J4737" s="58">
        <v>44884</v>
      </c>
      <c r="K4737" s="13" t="s">
        <v>213</v>
      </c>
      <c r="L4737" s="13" t="s">
        <v>30</v>
      </c>
      <c r="M4737" s="13" t="s">
        <v>282</v>
      </c>
      <c r="N4737" s="13" t="s">
        <v>206</v>
      </c>
      <c r="O4737" s="33" t="s">
        <v>38</v>
      </c>
      <c r="P4737" s="58" t="s">
        <v>38</v>
      </c>
      <c r="Q4737" s="33" t="s">
        <v>207</v>
      </c>
      <c r="R4737" s="14" t="s">
        <v>38</v>
      </c>
      <c r="S4737" s="13" t="s">
        <v>216</v>
      </c>
      <c r="T4737" s="13" t="s">
        <v>278</v>
      </c>
      <c r="U4737" s="33">
        <f t="shared" ca="1" si="876"/>
        <v>45744.56914039352</v>
      </c>
      <c r="V4737" s="13" t="str">
        <f t="shared" si="877"/>
        <v>Bangalore</v>
      </c>
      <c r="W4737" s="13" t="str">
        <f t="shared" si="878"/>
        <v>RI</v>
      </c>
      <c r="X4737" s="13">
        <f t="shared" si="879"/>
        <v>8</v>
      </c>
      <c r="Y4737" s="13" t="str">
        <f>IFERROR(VLOOKUP(C4737,ReceivingTeam[],2,FALSE),"HelpDesk")</f>
        <v>Branch office</v>
      </c>
      <c r="Z4737" s="67">
        <f t="shared" si="880"/>
        <v>44888.729166666664</v>
      </c>
      <c r="AA4737" s="68">
        <f t="shared" si="881"/>
        <v>44884</v>
      </c>
      <c r="AB4737" s="69" t="b">
        <f t="shared" si="882"/>
        <v>1</v>
      </c>
      <c r="AC4737" s="70">
        <f t="shared" si="883"/>
        <v>3</v>
      </c>
      <c r="AD4737" s="67">
        <f t="shared" si="884"/>
        <v>44888.729166666664</v>
      </c>
      <c r="AE4737" s="67">
        <f>VLOOKUP(V4737,'Branch Wise Work Timelines'!C:G,3,FALSE)+AA4737</f>
        <v>44884.416666666664</v>
      </c>
      <c r="AF4737" s="67">
        <f>IF(V4737="Bangalore",VLOOKUP(V4737,'Branch Wise Work Timelines'!C:G,4,FALSE)+AA4737+1,IF(V4737="Mumbai",VLOOKUP(V4737,'Branch Wise Work Timelines'!C:G,4,FALSE)+AA4737+1,VLOOKUP(V4737,'Branch Wise Work Timelines'!C:G,4,FALSE)+AA4737))</f>
        <v>44885.104166666664</v>
      </c>
      <c r="AG4737" s="67">
        <f>WORKDAY.INTL(AA4737,1,11)+VLOOKUP(V4737,'Branch Wise Work Timelines'!C:G,3,FALSE)</f>
        <v>44886.416666666664</v>
      </c>
      <c r="AH4737" s="69" t="str">
        <f t="shared" ca="1" si="885"/>
        <v>Out of TAT</v>
      </c>
      <c r="AI4737" s="69">
        <f t="shared" ca="1" si="886"/>
        <v>20541</v>
      </c>
      <c r="AJ4737" s="69" t="str">
        <f ca="1">IF(AI4737&lt;0,"0-12",IFERROR(VLOOKUP(AI4737,Breakup[],2,FALSE),"&gt;24"))</f>
        <v>&gt;24</v>
      </c>
      <c r="AK4737" s="69" t="str">
        <f>VLOOKUP(V4737,Master!B:D,3,FALSE)</f>
        <v>South</v>
      </c>
      <c r="AL4737" s="69" t="str">
        <f t="shared" si="887"/>
        <v>Bangalore</v>
      </c>
    </row>
    <row r="4738" spans="1:38">
      <c r="A4738" s="14" t="s">
        <v>9807</v>
      </c>
      <c r="B4738" s="54">
        <v>44701.836188043999</v>
      </c>
      <c r="C4738" s="13" t="s">
        <v>280</v>
      </c>
      <c r="D4738" s="13">
        <v>979</v>
      </c>
      <c r="E4738" s="13" t="s">
        <v>9808</v>
      </c>
      <c r="F4738" s="13" t="s">
        <v>33</v>
      </c>
      <c r="G4738" s="14">
        <v>1653057891591</v>
      </c>
      <c r="H4738" s="55">
        <v>9.7256944444444396E-2</v>
      </c>
      <c r="I4738" s="33">
        <v>44884.097256944398</v>
      </c>
      <c r="J4738" s="58">
        <v>44884</v>
      </c>
      <c r="K4738" s="13" t="s">
        <v>213</v>
      </c>
      <c r="L4738" s="13" t="s">
        <v>30</v>
      </c>
      <c r="M4738" s="13" t="s">
        <v>282</v>
      </c>
      <c r="N4738" s="13" t="s">
        <v>206</v>
      </c>
      <c r="O4738" s="33" t="s">
        <v>38</v>
      </c>
      <c r="P4738" s="58" t="s">
        <v>38</v>
      </c>
      <c r="Q4738" s="33" t="s">
        <v>207</v>
      </c>
      <c r="R4738" s="14" t="s">
        <v>38</v>
      </c>
      <c r="S4738" s="13" t="s">
        <v>216</v>
      </c>
      <c r="T4738" s="13" t="s">
        <v>278</v>
      </c>
      <c r="U4738" s="33">
        <f t="shared" ref="U4738:U4801" ca="1" si="888">NOW()</f>
        <v>45744.56914039352</v>
      </c>
      <c r="V4738" s="13" t="str">
        <f t="shared" ref="V4738:V4801" si="889">VLOOKUP(L4738,Location,2,0)</f>
        <v>Bangalore</v>
      </c>
      <c r="W4738" s="13" t="str">
        <f t="shared" ref="W4738:W4801" si="890">VLOOKUP(F4738,FCT,2,FALSE)</f>
        <v>RI</v>
      </c>
      <c r="X4738" s="13">
        <f t="shared" ref="X4738:X4801" si="891">HOUR(I4738)</f>
        <v>2</v>
      </c>
      <c r="Y4738" s="13" t="str">
        <f>IFERROR(VLOOKUP(C4738,ReceivingTeam[],2,FALSE),"HelpDesk")</f>
        <v>HelpDesk</v>
      </c>
      <c r="Z4738" s="67">
        <f t="shared" ref="Z4738:Z4801" si="892">IF(AB4738=FALSE,AE4738+AC4738,IF(I4738&gt;AE4738,IF(((I4738+AC4738)&gt;AF4738),(AC4738-(AF4738-I4738)+AG4738),I4738+AC4738),IF(((AE4738+AC4738)&gt;AF4738),(AC4738-(AF4738-AE4738)+AG4738),AE4738+AC4738)))</f>
        <v>44888.729166666664</v>
      </c>
      <c r="AA4738" s="68">
        <f t="shared" ref="AA4738:AA4801" si="893">INT(J4738)</f>
        <v>44884</v>
      </c>
      <c r="AB4738" s="69" t="b">
        <f t="shared" ref="AB4738:AB4801" si="894">WORKDAY.INTL(AA4738-1,1,11)=AA4738</f>
        <v>1</v>
      </c>
      <c r="AC4738" s="70">
        <f t="shared" ref="AC4738:AC4801" si="895">IF(T4738="High",12/24,72/24)</f>
        <v>3</v>
      </c>
      <c r="AD4738" s="67">
        <f t="shared" ref="AD4738:AD4801" si="896">IF(AB4738=FALSE,AE4738+AC4738,IF(I4738&gt;AE4738,IF(((I4738+AC4738)&gt;AF4738),(AC4738-(AF4738-I4738)+AG4738),I4738+AC4738),IF(((AE4738+AC4738)&gt;AF4738),(AC4738-(AF4738-AE4738)+AG4738),AE4738+AC4738)))</f>
        <v>44888.729166666664</v>
      </c>
      <c r="AE4738" s="67">
        <f>VLOOKUP(V4738,'Branch Wise Work Timelines'!C:G,3,FALSE)+AA4738</f>
        <v>44884.416666666664</v>
      </c>
      <c r="AF4738" s="67">
        <f>IF(V4738="Bangalore",VLOOKUP(V4738,'Branch Wise Work Timelines'!C:G,4,FALSE)+AA4738+1,IF(V4738="Mumbai",VLOOKUP(V4738,'Branch Wise Work Timelines'!C:G,4,FALSE)+AA4738+1,VLOOKUP(V4738,'Branch Wise Work Timelines'!C:G,4,FALSE)+AA4738))</f>
        <v>44885.104166666664</v>
      </c>
      <c r="AG4738" s="67">
        <f>WORKDAY.INTL(AA4738,1,11)+VLOOKUP(V4738,'Branch Wise Work Timelines'!C:G,3,FALSE)</f>
        <v>44886.416666666664</v>
      </c>
      <c r="AH4738" s="69" t="str">
        <f t="shared" ref="AH4738:AH4801" ca="1" si="897">IF(Q4738&lt;&gt;"Success",IF(U4738&gt;Z4738,"Out of TAT","In TAT"),IF(O4738&gt;AD4738,"Not Met","Met"))</f>
        <v>Out of TAT</v>
      </c>
      <c r="AI4738" s="69">
        <f t="shared" ref="AI4738:AI4801" ca="1" si="898">ROUNDUP((U4738-AD4738)*24,0)</f>
        <v>20541</v>
      </c>
      <c r="AJ4738" s="69" t="str">
        <f ca="1">IF(AI4738&lt;0,"0-12",IFERROR(VLOOKUP(AI4738,Breakup[],2,FALSE),"&gt;24"))</f>
        <v>&gt;24</v>
      </c>
      <c r="AK4738" s="69" t="str">
        <f>VLOOKUP(V4738,Master!B:D,3,FALSE)</f>
        <v>South</v>
      </c>
      <c r="AL4738" s="69" t="str">
        <f t="shared" ref="AL4738:AL4801" si="899">IF(V4738="Bangalore",IF(W4738="CLS",V4738&amp;"-"&amp;"CLS",V4738),(V4738))</f>
        <v>Bangalore</v>
      </c>
    </row>
    <row r="4739" spans="1:38">
      <c r="A4739" s="14" t="s">
        <v>9809</v>
      </c>
      <c r="B4739" s="54">
        <v>44701.731665624997</v>
      </c>
      <c r="C4739" s="13" t="s">
        <v>986</v>
      </c>
      <c r="D4739" s="13">
        <v>1392</v>
      </c>
      <c r="E4739" s="13" t="s">
        <v>9810</v>
      </c>
      <c r="F4739" s="13" t="s">
        <v>33</v>
      </c>
      <c r="G4739" s="14">
        <v>1653048665854</v>
      </c>
      <c r="H4739" s="55">
        <v>0.46837962962962998</v>
      </c>
      <c r="I4739" s="33">
        <v>44889.468379629601</v>
      </c>
      <c r="J4739" s="58">
        <v>44889</v>
      </c>
      <c r="K4739" s="13" t="s">
        <v>213</v>
      </c>
      <c r="L4739" s="13" t="s">
        <v>30</v>
      </c>
      <c r="M4739" s="13" t="s">
        <v>282</v>
      </c>
      <c r="N4739" s="13" t="s">
        <v>206</v>
      </c>
      <c r="O4739" s="33" t="s">
        <v>38</v>
      </c>
      <c r="P4739" s="58" t="s">
        <v>38</v>
      </c>
      <c r="Q4739" s="33" t="s">
        <v>207</v>
      </c>
      <c r="R4739" s="14" t="s">
        <v>38</v>
      </c>
      <c r="S4739" s="13" t="s">
        <v>216</v>
      </c>
      <c r="T4739" s="13" t="s">
        <v>278</v>
      </c>
      <c r="U4739" s="33">
        <f t="shared" ca="1" si="888"/>
        <v>45744.56914039352</v>
      </c>
      <c r="V4739" s="13" t="str">
        <f t="shared" si="889"/>
        <v>Bangalore</v>
      </c>
      <c r="W4739" s="13" t="str">
        <f t="shared" si="890"/>
        <v>RI</v>
      </c>
      <c r="X4739" s="13">
        <f t="shared" si="891"/>
        <v>11</v>
      </c>
      <c r="Y4739" s="13" t="str">
        <f>IFERROR(VLOOKUP(C4739,ReceivingTeam[],2,FALSE),"HelpDesk")</f>
        <v>HelpDesk</v>
      </c>
      <c r="Z4739" s="67">
        <f t="shared" si="892"/>
        <v>44892.780879629601</v>
      </c>
      <c r="AA4739" s="68">
        <f t="shared" si="893"/>
        <v>44889</v>
      </c>
      <c r="AB4739" s="69" t="b">
        <f t="shared" si="894"/>
        <v>1</v>
      </c>
      <c r="AC4739" s="70">
        <f t="shared" si="895"/>
        <v>3</v>
      </c>
      <c r="AD4739" s="67">
        <f t="shared" si="896"/>
        <v>44892.780879629601</v>
      </c>
      <c r="AE4739" s="67">
        <f>VLOOKUP(V4739,'Branch Wise Work Timelines'!C:G,3,FALSE)+AA4739</f>
        <v>44889.416666666664</v>
      </c>
      <c r="AF4739" s="67">
        <f>IF(V4739="Bangalore",VLOOKUP(V4739,'Branch Wise Work Timelines'!C:G,4,FALSE)+AA4739+1,IF(V4739="Mumbai",VLOOKUP(V4739,'Branch Wise Work Timelines'!C:G,4,FALSE)+AA4739+1,VLOOKUP(V4739,'Branch Wise Work Timelines'!C:G,4,FALSE)+AA4739))</f>
        <v>44890.104166666664</v>
      </c>
      <c r="AG4739" s="67">
        <f>WORKDAY.INTL(AA4739,1,11)+VLOOKUP(V4739,'Branch Wise Work Timelines'!C:G,3,FALSE)</f>
        <v>44890.416666666664</v>
      </c>
      <c r="AH4739" s="69" t="str">
        <f t="shared" ca="1" si="897"/>
        <v>Out of TAT</v>
      </c>
      <c r="AI4739" s="69">
        <f t="shared" ca="1" si="898"/>
        <v>20443</v>
      </c>
      <c r="AJ4739" s="69" t="str">
        <f ca="1">IF(AI4739&lt;0,"0-12",IFERROR(VLOOKUP(AI4739,Breakup[],2,FALSE),"&gt;24"))</f>
        <v>&gt;24</v>
      </c>
      <c r="AK4739" s="69" t="str">
        <f>VLOOKUP(V4739,Master!B:D,3,FALSE)</f>
        <v>South</v>
      </c>
      <c r="AL4739" s="69" t="str">
        <f t="shared" si="899"/>
        <v>Bangalore</v>
      </c>
    </row>
    <row r="4740" spans="1:38">
      <c r="A4740" s="14" t="s">
        <v>9811</v>
      </c>
      <c r="B4740" s="54">
        <v>44701.756661493098</v>
      </c>
      <c r="C4740" s="13" t="s">
        <v>421</v>
      </c>
      <c r="D4740" s="13">
        <v>1731</v>
      </c>
      <c r="E4740" s="13" t="s">
        <v>9812</v>
      </c>
      <c r="F4740" s="13" t="s">
        <v>33</v>
      </c>
      <c r="G4740" s="14">
        <v>1653051071129</v>
      </c>
      <c r="H4740" s="55">
        <v>0.63034722222222195</v>
      </c>
      <c r="I4740" s="33">
        <v>44885.630347222199</v>
      </c>
      <c r="J4740" s="58">
        <v>44885</v>
      </c>
      <c r="K4740" s="13" t="s">
        <v>213</v>
      </c>
      <c r="L4740" s="13" t="s">
        <v>30</v>
      </c>
      <c r="M4740" s="13" t="s">
        <v>282</v>
      </c>
      <c r="N4740" s="13" t="s">
        <v>206</v>
      </c>
      <c r="O4740" s="33" t="s">
        <v>38</v>
      </c>
      <c r="P4740" s="58" t="s">
        <v>38</v>
      </c>
      <c r="Q4740" s="33" t="s">
        <v>207</v>
      </c>
      <c r="R4740" s="14" t="s">
        <v>38</v>
      </c>
      <c r="S4740" s="13" t="s">
        <v>216</v>
      </c>
      <c r="T4740" s="13" t="s">
        <v>278</v>
      </c>
      <c r="U4740" s="33">
        <f t="shared" ca="1" si="888"/>
        <v>45744.56914039352</v>
      </c>
      <c r="V4740" s="13" t="str">
        <f t="shared" si="889"/>
        <v>Bangalore</v>
      </c>
      <c r="W4740" s="13" t="str">
        <f t="shared" si="890"/>
        <v>RI</v>
      </c>
      <c r="X4740" s="13">
        <f t="shared" si="891"/>
        <v>15</v>
      </c>
      <c r="Y4740" s="13" t="str">
        <f>IFERROR(VLOOKUP(C4740,ReceivingTeam[],2,FALSE),"HelpDesk")</f>
        <v>HelpDesk</v>
      </c>
      <c r="Z4740" s="67">
        <f t="shared" si="892"/>
        <v>44888.416666666664</v>
      </c>
      <c r="AA4740" s="68">
        <f t="shared" si="893"/>
        <v>44885</v>
      </c>
      <c r="AB4740" s="69" t="b">
        <f t="shared" si="894"/>
        <v>0</v>
      </c>
      <c r="AC4740" s="70">
        <f t="shared" si="895"/>
        <v>3</v>
      </c>
      <c r="AD4740" s="67">
        <f t="shared" si="896"/>
        <v>44888.416666666664</v>
      </c>
      <c r="AE4740" s="67">
        <f>VLOOKUP(V4740,'Branch Wise Work Timelines'!C:G,3,FALSE)+AA4740</f>
        <v>44885.416666666664</v>
      </c>
      <c r="AF4740" s="67">
        <f>IF(V4740="Bangalore",VLOOKUP(V4740,'Branch Wise Work Timelines'!C:G,4,FALSE)+AA4740+1,IF(V4740="Mumbai",VLOOKUP(V4740,'Branch Wise Work Timelines'!C:G,4,FALSE)+AA4740+1,VLOOKUP(V4740,'Branch Wise Work Timelines'!C:G,4,FALSE)+AA4740))</f>
        <v>44886.104166666664</v>
      </c>
      <c r="AG4740" s="67">
        <f>WORKDAY.INTL(AA4740,1,11)+VLOOKUP(V4740,'Branch Wise Work Timelines'!C:G,3,FALSE)</f>
        <v>44886.416666666664</v>
      </c>
      <c r="AH4740" s="69" t="str">
        <f t="shared" ca="1" si="897"/>
        <v>Out of TAT</v>
      </c>
      <c r="AI4740" s="69">
        <f t="shared" ca="1" si="898"/>
        <v>20548</v>
      </c>
      <c r="AJ4740" s="69" t="str">
        <f ca="1">IF(AI4740&lt;0,"0-12",IFERROR(VLOOKUP(AI4740,Breakup[],2,FALSE),"&gt;24"))</f>
        <v>&gt;24</v>
      </c>
      <c r="AK4740" s="69" t="str">
        <f>VLOOKUP(V4740,Master!B:D,3,FALSE)</f>
        <v>South</v>
      </c>
      <c r="AL4740" s="69" t="str">
        <f t="shared" si="899"/>
        <v>Bangalore</v>
      </c>
    </row>
    <row r="4741" spans="1:38">
      <c r="A4741" s="14" t="s">
        <v>9813</v>
      </c>
      <c r="B4741" s="54">
        <v>44701.9485411227</v>
      </c>
      <c r="C4741" s="13" t="s">
        <v>6452</v>
      </c>
      <c r="D4741" s="13">
        <v>682</v>
      </c>
      <c r="E4741" s="13" t="s">
        <v>9814</v>
      </c>
      <c r="F4741" s="13" t="s">
        <v>33</v>
      </c>
      <c r="G4741" s="14">
        <v>1653067592196</v>
      </c>
      <c r="H4741" s="55">
        <v>0.43239583333333298</v>
      </c>
      <c r="I4741" s="33">
        <v>44888.432395833297</v>
      </c>
      <c r="J4741" s="58">
        <v>44888</v>
      </c>
      <c r="K4741" s="13" t="s">
        <v>213</v>
      </c>
      <c r="L4741" s="13" t="s">
        <v>30</v>
      </c>
      <c r="M4741" s="13" t="s">
        <v>147</v>
      </c>
      <c r="N4741" s="13" t="s">
        <v>206</v>
      </c>
      <c r="O4741" s="33" t="s">
        <v>38</v>
      </c>
      <c r="P4741" s="58" t="s">
        <v>38</v>
      </c>
      <c r="Q4741" s="33" t="s">
        <v>207</v>
      </c>
      <c r="R4741" s="14" t="s">
        <v>38</v>
      </c>
      <c r="S4741" s="13" t="s">
        <v>208</v>
      </c>
      <c r="T4741" s="13" t="s">
        <v>209</v>
      </c>
      <c r="U4741" s="33">
        <f t="shared" ca="1" si="888"/>
        <v>45744.56914039352</v>
      </c>
      <c r="V4741" s="13" t="str">
        <f t="shared" si="889"/>
        <v>Bangalore</v>
      </c>
      <c r="W4741" s="13" t="str">
        <f t="shared" si="890"/>
        <v>RI</v>
      </c>
      <c r="X4741" s="13">
        <f t="shared" si="891"/>
        <v>10</v>
      </c>
      <c r="Y4741" s="13" t="str">
        <f>IFERROR(VLOOKUP(C4741,ReceivingTeam[],2,FALSE),"HelpDesk")</f>
        <v>HelpDesk</v>
      </c>
      <c r="Z4741" s="67">
        <f t="shared" si="892"/>
        <v>44888.932395833297</v>
      </c>
      <c r="AA4741" s="68">
        <f t="shared" si="893"/>
        <v>44888</v>
      </c>
      <c r="AB4741" s="69" t="b">
        <f t="shared" si="894"/>
        <v>1</v>
      </c>
      <c r="AC4741" s="70">
        <f t="shared" si="895"/>
        <v>0.5</v>
      </c>
      <c r="AD4741" s="67">
        <f t="shared" si="896"/>
        <v>44888.932395833297</v>
      </c>
      <c r="AE4741" s="67">
        <f>VLOOKUP(V4741,'Branch Wise Work Timelines'!C:G,3,FALSE)+AA4741</f>
        <v>44888.416666666664</v>
      </c>
      <c r="AF4741" s="67">
        <f>IF(V4741="Bangalore",VLOOKUP(V4741,'Branch Wise Work Timelines'!C:G,4,FALSE)+AA4741+1,IF(V4741="Mumbai",VLOOKUP(V4741,'Branch Wise Work Timelines'!C:G,4,FALSE)+AA4741+1,VLOOKUP(V4741,'Branch Wise Work Timelines'!C:G,4,FALSE)+AA4741))</f>
        <v>44889.104166666664</v>
      </c>
      <c r="AG4741" s="67">
        <f>WORKDAY.INTL(AA4741,1,11)+VLOOKUP(V4741,'Branch Wise Work Timelines'!C:G,3,FALSE)</f>
        <v>44889.416666666664</v>
      </c>
      <c r="AH4741" s="69" t="str">
        <f t="shared" ca="1" si="897"/>
        <v>Out of TAT</v>
      </c>
      <c r="AI4741" s="69">
        <f t="shared" ca="1" si="898"/>
        <v>20536</v>
      </c>
      <c r="AJ4741" s="69" t="str">
        <f ca="1">IF(AI4741&lt;0,"0-12",IFERROR(VLOOKUP(AI4741,Breakup[],2,FALSE),"&gt;24"))</f>
        <v>&gt;24</v>
      </c>
      <c r="AK4741" s="69" t="str">
        <f>VLOOKUP(V4741,Master!B:D,3,FALSE)</f>
        <v>South</v>
      </c>
      <c r="AL4741" s="69" t="str">
        <f t="shared" si="899"/>
        <v>Bangalore</v>
      </c>
    </row>
    <row r="4742" spans="1:38">
      <c r="A4742" s="14" t="s">
        <v>9815</v>
      </c>
      <c r="B4742" s="54">
        <v>44701.747347685203</v>
      </c>
      <c r="C4742" s="13" t="s">
        <v>986</v>
      </c>
      <c r="D4742" s="13">
        <v>1182</v>
      </c>
      <c r="E4742" s="13" t="s">
        <v>9816</v>
      </c>
      <c r="F4742" s="13" t="s">
        <v>33</v>
      </c>
      <c r="G4742" s="14">
        <v>1653051071129</v>
      </c>
      <c r="H4742" s="55">
        <v>0.47314814814814798</v>
      </c>
      <c r="I4742" s="33">
        <v>44881.473148148201</v>
      </c>
      <c r="J4742" s="58">
        <v>44881</v>
      </c>
      <c r="K4742" s="13" t="s">
        <v>213</v>
      </c>
      <c r="L4742" s="13" t="s">
        <v>30</v>
      </c>
      <c r="M4742" s="13" t="s">
        <v>282</v>
      </c>
      <c r="N4742" s="13" t="s">
        <v>206</v>
      </c>
      <c r="O4742" s="33" t="s">
        <v>38</v>
      </c>
      <c r="P4742" s="58" t="s">
        <v>38</v>
      </c>
      <c r="Q4742" s="33" t="s">
        <v>207</v>
      </c>
      <c r="R4742" s="14" t="s">
        <v>38</v>
      </c>
      <c r="S4742" s="13" t="s">
        <v>216</v>
      </c>
      <c r="T4742" s="13" t="s">
        <v>278</v>
      </c>
      <c r="U4742" s="33">
        <f t="shared" ca="1" si="888"/>
        <v>45744.56914039352</v>
      </c>
      <c r="V4742" s="13" t="str">
        <f t="shared" si="889"/>
        <v>Bangalore</v>
      </c>
      <c r="W4742" s="13" t="str">
        <f t="shared" si="890"/>
        <v>RI</v>
      </c>
      <c r="X4742" s="13">
        <f t="shared" si="891"/>
        <v>11</v>
      </c>
      <c r="Y4742" s="13" t="str">
        <f>IFERROR(VLOOKUP(C4742,ReceivingTeam[],2,FALSE),"HelpDesk")</f>
        <v>HelpDesk</v>
      </c>
      <c r="Z4742" s="67">
        <f t="shared" si="892"/>
        <v>44884.785648148201</v>
      </c>
      <c r="AA4742" s="68">
        <f t="shared" si="893"/>
        <v>44881</v>
      </c>
      <c r="AB4742" s="69" t="b">
        <f t="shared" si="894"/>
        <v>1</v>
      </c>
      <c r="AC4742" s="70">
        <f t="shared" si="895"/>
        <v>3</v>
      </c>
      <c r="AD4742" s="67">
        <f t="shared" si="896"/>
        <v>44884.785648148201</v>
      </c>
      <c r="AE4742" s="67">
        <f>VLOOKUP(V4742,'Branch Wise Work Timelines'!C:G,3,FALSE)+AA4742</f>
        <v>44881.416666666664</v>
      </c>
      <c r="AF4742" s="67">
        <f>IF(V4742="Bangalore",VLOOKUP(V4742,'Branch Wise Work Timelines'!C:G,4,FALSE)+AA4742+1,IF(V4742="Mumbai",VLOOKUP(V4742,'Branch Wise Work Timelines'!C:G,4,FALSE)+AA4742+1,VLOOKUP(V4742,'Branch Wise Work Timelines'!C:G,4,FALSE)+AA4742))</f>
        <v>44882.104166666664</v>
      </c>
      <c r="AG4742" s="67">
        <f>WORKDAY.INTL(AA4742,1,11)+VLOOKUP(V4742,'Branch Wise Work Timelines'!C:G,3,FALSE)</f>
        <v>44882.416666666664</v>
      </c>
      <c r="AH4742" s="69" t="str">
        <f t="shared" ca="1" si="897"/>
        <v>Out of TAT</v>
      </c>
      <c r="AI4742" s="69">
        <f t="shared" ca="1" si="898"/>
        <v>20635</v>
      </c>
      <c r="AJ4742" s="69" t="str">
        <f ca="1">IF(AI4742&lt;0,"0-12",IFERROR(VLOOKUP(AI4742,Breakup[],2,FALSE),"&gt;24"))</f>
        <v>&gt;24</v>
      </c>
      <c r="AK4742" s="69" t="str">
        <f>VLOOKUP(V4742,Master!B:D,3,FALSE)</f>
        <v>South</v>
      </c>
      <c r="AL4742" s="69" t="str">
        <f t="shared" si="899"/>
        <v>Bangalore</v>
      </c>
    </row>
    <row r="4743" spans="1:38">
      <c r="A4743" s="14" t="s">
        <v>9817</v>
      </c>
      <c r="B4743" s="54">
        <v>44701.762305011602</v>
      </c>
      <c r="C4743" s="13" t="s">
        <v>78</v>
      </c>
      <c r="D4743" s="13">
        <v>115</v>
      </c>
      <c r="E4743" s="13" t="s">
        <v>9818</v>
      </c>
      <c r="F4743" s="13" t="s">
        <v>33</v>
      </c>
      <c r="G4743" s="14">
        <v>1653054985137</v>
      </c>
      <c r="H4743" s="55">
        <v>0.29407407407407399</v>
      </c>
      <c r="I4743" s="33">
        <v>44882.294074074103</v>
      </c>
      <c r="J4743" s="58">
        <v>44882</v>
      </c>
      <c r="K4743" s="13" t="s">
        <v>213</v>
      </c>
      <c r="L4743" s="13" t="s">
        <v>30</v>
      </c>
      <c r="M4743" s="13" t="s">
        <v>282</v>
      </c>
      <c r="N4743" s="13" t="s">
        <v>206</v>
      </c>
      <c r="O4743" s="33" t="s">
        <v>38</v>
      </c>
      <c r="P4743" s="58" t="s">
        <v>38</v>
      </c>
      <c r="Q4743" s="33" t="s">
        <v>207</v>
      </c>
      <c r="R4743" s="14" t="s">
        <v>38</v>
      </c>
      <c r="S4743" s="13" t="s">
        <v>216</v>
      </c>
      <c r="T4743" s="13" t="s">
        <v>217</v>
      </c>
      <c r="U4743" s="33">
        <f t="shared" ca="1" si="888"/>
        <v>45744.56914039352</v>
      </c>
      <c r="V4743" s="13" t="str">
        <f t="shared" si="889"/>
        <v>Bangalore</v>
      </c>
      <c r="W4743" s="13" t="str">
        <f t="shared" si="890"/>
        <v>RI</v>
      </c>
      <c r="X4743" s="13">
        <f t="shared" si="891"/>
        <v>7</v>
      </c>
      <c r="Y4743" s="13" t="str">
        <f>IFERROR(VLOOKUP(C4743,ReceivingTeam[],2,FALSE),"HelpDesk")</f>
        <v>Branch office</v>
      </c>
      <c r="Z4743" s="67">
        <f t="shared" si="892"/>
        <v>44882.916666666664</v>
      </c>
      <c r="AA4743" s="68">
        <f t="shared" si="893"/>
        <v>44882</v>
      </c>
      <c r="AB4743" s="69" t="b">
        <f t="shared" si="894"/>
        <v>1</v>
      </c>
      <c r="AC4743" s="70">
        <f t="shared" si="895"/>
        <v>0.5</v>
      </c>
      <c r="AD4743" s="67">
        <f t="shared" si="896"/>
        <v>44882.916666666664</v>
      </c>
      <c r="AE4743" s="67">
        <f>VLOOKUP(V4743,'Branch Wise Work Timelines'!C:G,3,FALSE)+AA4743</f>
        <v>44882.416666666664</v>
      </c>
      <c r="AF4743" s="67">
        <f>IF(V4743="Bangalore",VLOOKUP(V4743,'Branch Wise Work Timelines'!C:G,4,FALSE)+AA4743+1,IF(V4743="Mumbai",VLOOKUP(V4743,'Branch Wise Work Timelines'!C:G,4,FALSE)+AA4743+1,VLOOKUP(V4743,'Branch Wise Work Timelines'!C:G,4,FALSE)+AA4743))</f>
        <v>44883.104166666664</v>
      </c>
      <c r="AG4743" s="67">
        <f>WORKDAY.INTL(AA4743,1,11)+VLOOKUP(V4743,'Branch Wise Work Timelines'!C:G,3,FALSE)</f>
        <v>44883.416666666664</v>
      </c>
      <c r="AH4743" s="69" t="str">
        <f t="shared" ca="1" si="897"/>
        <v>Out of TAT</v>
      </c>
      <c r="AI4743" s="69">
        <f t="shared" ca="1" si="898"/>
        <v>20680</v>
      </c>
      <c r="AJ4743" s="69" t="str">
        <f ca="1">IF(AI4743&lt;0,"0-12",IFERROR(VLOOKUP(AI4743,Breakup[],2,FALSE),"&gt;24"))</f>
        <v>&gt;24</v>
      </c>
      <c r="AK4743" s="69" t="str">
        <f>VLOOKUP(V4743,Master!B:D,3,FALSE)</f>
        <v>South</v>
      </c>
      <c r="AL4743" s="69" t="str">
        <f t="shared" si="899"/>
        <v>Bangalore</v>
      </c>
    </row>
    <row r="4744" spans="1:38">
      <c r="A4744" s="14" t="s">
        <v>9819</v>
      </c>
      <c r="B4744" s="54">
        <v>44701.638732442101</v>
      </c>
      <c r="C4744" s="13" t="s">
        <v>286</v>
      </c>
      <c r="D4744" s="13">
        <v>1627</v>
      </c>
      <c r="E4744" s="13" t="s">
        <v>9820</v>
      </c>
      <c r="F4744" s="13" t="s">
        <v>42</v>
      </c>
      <c r="G4744" s="14">
        <v>1653047132597</v>
      </c>
      <c r="H4744" s="55">
        <v>0.54366898148148102</v>
      </c>
      <c r="I4744" s="33">
        <v>44882.543668981503</v>
      </c>
      <c r="J4744" s="58">
        <v>44882</v>
      </c>
      <c r="K4744" s="13" t="s">
        <v>257</v>
      </c>
      <c r="L4744" s="13" t="s">
        <v>72</v>
      </c>
      <c r="M4744" s="13" t="s">
        <v>255</v>
      </c>
      <c r="N4744" s="13" t="s">
        <v>206</v>
      </c>
      <c r="O4744" s="33" t="s">
        <v>38</v>
      </c>
      <c r="P4744" s="58" t="s">
        <v>38</v>
      </c>
      <c r="Q4744" s="33" t="s">
        <v>207</v>
      </c>
      <c r="R4744" s="14" t="s">
        <v>38</v>
      </c>
      <c r="S4744" s="13" t="s">
        <v>216</v>
      </c>
      <c r="T4744" s="13" t="s">
        <v>278</v>
      </c>
      <c r="U4744" s="33">
        <f t="shared" ca="1" si="888"/>
        <v>45744.56914039352</v>
      </c>
      <c r="V4744" s="13" t="str">
        <f t="shared" si="889"/>
        <v>Pune</v>
      </c>
      <c r="W4744" s="13" t="str">
        <f t="shared" si="890"/>
        <v>DOMI</v>
      </c>
      <c r="X4744" s="13">
        <f t="shared" si="891"/>
        <v>13</v>
      </c>
      <c r="Y4744" s="13" t="str">
        <f>IFERROR(VLOOKUP(C4744,ReceivingTeam[],2,FALSE),"HelpDesk")</f>
        <v>HelpDesk</v>
      </c>
      <c r="Z4744" s="67">
        <f t="shared" si="892"/>
        <v>44886.168668981503</v>
      </c>
      <c r="AA4744" s="68">
        <f t="shared" si="893"/>
        <v>44882</v>
      </c>
      <c r="AB4744" s="69" t="b">
        <f t="shared" si="894"/>
        <v>1</v>
      </c>
      <c r="AC4744" s="70">
        <f t="shared" si="895"/>
        <v>3</v>
      </c>
      <c r="AD4744" s="67">
        <f t="shared" si="896"/>
        <v>44886.168668981503</v>
      </c>
      <c r="AE4744" s="67">
        <f>VLOOKUP(V4744,'Branch Wise Work Timelines'!C:G,3,FALSE)+AA4744</f>
        <v>44882.395833333336</v>
      </c>
      <c r="AF4744" s="67">
        <f>IF(V4744="Bangalore",VLOOKUP(V4744,'Branch Wise Work Timelines'!C:G,4,FALSE)+AA4744+1,IF(V4744="Mumbai",VLOOKUP(V4744,'Branch Wise Work Timelines'!C:G,4,FALSE)+AA4744+1,VLOOKUP(V4744,'Branch Wise Work Timelines'!C:G,4,FALSE)+AA4744))</f>
        <v>44882.770833333336</v>
      </c>
      <c r="AG4744" s="67">
        <f>WORKDAY.INTL(AA4744,1,11)+VLOOKUP(V4744,'Branch Wise Work Timelines'!C:G,3,FALSE)</f>
        <v>44883.395833333336</v>
      </c>
      <c r="AH4744" s="69" t="str">
        <f t="shared" ca="1" si="897"/>
        <v>Out of TAT</v>
      </c>
      <c r="AI4744" s="69">
        <f t="shared" ca="1" si="898"/>
        <v>20602</v>
      </c>
      <c r="AJ4744" s="69" t="str">
        <f ca="1">IF(AI4744&lt;0,"0-12",IFERROR(VLOOKUP(AI4744,Breakup[],2,FALSE),"&gt;24"))</f>
        <v>&gt;24</v>
      </c>
      <c r="AK4744" s="69" t="str">
        <f>VLOOKUP(V4744,Master!B:D,3,FALSE)</f>
        <v>West</v>
      </c>
      <c r="AL4744" s="69" t="str">
        <f t="shared" si="899"/>
        <v>Pune</v>
      </c>
    </row>
    <row r="4745" spans="1:38">
      <c r="A4745" s="14" t="s">
        <v>9821</v>
      </c>
      <c r="B4745" s="54">
        <v>44701.861088807898</v>
      </c>
      <c r="C4745" s="13" t="s">
        <v>6284</v>
      </c>
      <c r="D4745" s="13">
        <v>514</v>
      </c>
      <c r="E4745" s="13" t="s">
        <v>9822</v>
      </c>
      <c r="F4745" s="13" t="s">
        <v>24</v>
      </c>
      <c r="G4745" s="14">
        <v>1653061359271</v>
      </c>
      <c r="H4745" s="55">
        <v>9.0833333333333294E-2</v>
      </c>
      <c r="I4745" s="33">
        <v>44883.090833333299</v>
      </c>
      <c r="J4745" s="58">
        <v>44883</v>
      </c>
      <c r="K4745" s="13" t="s">
        <v>213</v>
      </c>
      <c r="L4745" s="13" t="s">
        <v>30</v>
      </c>
      <c r="M4745" s="13" t="s">
        <v>282</v>
      </c>
      <c r="N4745" s="13" t="s">
        <v>206</v>
      </c>
      <c r="O4745" s="33" t="s">
        <v>38</v>
      </c>
      <c r="P4745" s="58" t="s">
        <v>38</v>
      </c>
      <c r="Q4745" s="33" t="s">
        <v>207</v>
      </c>
      <c r="R4745" s="14" t="s">
        <v>38</v>
      </c>
      <c r="S4745" s="13" t="s">
        <v>216</v>
      </c>
      <c r="T4745" s="13" t="s">
        <v>217</v>
      </c>
      <c r="U4745" s="33">
        <f t="shared" ca="1" si="888"/>
        <v>45744.56914039352</v>
      </c>
      <c r="V4745" s="13" t="str">
        <f t="shared" si="889"/>
        <v>Bangalore</v>
      </c>
      <c r="W4745" s="13" t="str">
        <f t="shared" si="890"/>
        <v>DOMI</v>
      </c>
      <c r="X4745" s="13">
        <f t="shared" si="891"/>
        <v>2</v>
      </c>
      <c r="Y4745" s="13" t="str">
        <f>IFERROR(VLOOKUP(C4745,ReceivingTeam[],2,FALSE),"HelpDesk")</f>
        <v>HelpDesk</v>
      </c>
      <c r="Z4745" s="67">
        <f t="shared" si="892"/>
        <v>44883.916666666664</v>
      </c>
      <c r="AA4745" s="68">
        <f t="shared" si="893"/>
        <v>44883</v>
      </c>
      <c r="AB4745" s="69" t="b">
        <f t="shared" si="894"/>
        <v>1</v>
      </c>
      <c r="AC4745" s="70">
        <f t="shared" si="895"/>
        <v>0.5</v>
      </c>
      <c r="AD4745" s="67">
        <f t="shared" si="896"/>
        <v>44883.916666666664</v>
      </c>
      <c r="AE4745" s="67">
        <f>VLOOKUP(V4745,'Branch Wise Work Timelines'!C:G,3,FALSE)+AA4745</f>
        <v>44883.416666666664</v>
      </c>
      <c r="AF4745" s="67">
        <f>IF(V4745="Bangalore",VLOOKUP(V4745,'Branch Wise Work Timelines'!C:G,4,FALSE)+AA4745+1,IF(V4745="Mumbai",VLOOKUP(V4745,'Branch Wise Work Timelines'!C:G,4,FALSE)+AA4745+1,VLOOKUP(V4745,'Branch Wise Work Timelines'!C:G,4,FALSE)+AA4745))</f>
        <v>44884.104166666664</v>
      </c>
      <c r="AG4745" s="67">
        <f>WORKDAY.INTL(AA4745,1,11)+VLOOKUP(V4745,'Branch Wise Work Timelines'!C:G,3,FALSE)</f>
        <v>44884.416666666664</v>
      </c>
      <c r="AH4745" s="69" t="str">
        <f t="shared" ca="1" si="897"/>
        <v>Out of TAT</v>
      </c>
      <c r="AI4745" s="69">
        <f t="shared" ca="1" si="898"/>
        <v>20656</v>
      </c>
      <c r="AJ4745" s="69" t="str">
        <f ca="1">IF(AI4745&lt;0,"0-12",IFERROR(VLOOKUP(AI4745,Breakup[],2,FALSE),"&gt;24"))</f>
        <v>&gt;24</v>
      </c>
      <c r="AK4745" s="69" t="str">
        <f>VLOOKUP(V4745,Master!B:D,3,FALSE)</f>
        <v>South</v>
      </c>
      <c r="AL4745" s="69" t="str">
        <f t="shared" si="899"/>
        <v>Bangalore</v>
      </c>
    </row>
    <row r="4746" spans="1:38">
      <c r="A4746" s="14" t="s">
        <v>9823</v>
      </c>
      <c r="B4746" s="54">
        <v>44701.8622256944</v>
      </c>
      <c r="C4746" s="13" t="s">
        <v>6284</v>
      </c>
      <c r="D4746" s="13">
        <v>284</v>
      </c>
      <c r="E4746" s="13" t="s">
        <v>9824</v>
      </c>
      <c r="F4746" s="13" t="s">
        <v>24</v>
      </c>
      <c r="G4746" s="14">
        <v>1653061650415</v>
      </c>
      <c r="H4746" s="55">
        <v>0.13221064814814801</v>
      </c>
      <c r="I4746" s="33">
        <v>44889.132210648102</v>
      </c>
      <c r="J4746" s="58">
        <v>44889</v>
      </c>
      <c r="K4746" s="13" t="s">
        <v>213</v>
      </c>
      <c r="L4746" s="13" t="s">
        <v>30</v>
      </c>
      <c r="M4746" s="13" t="s">
        <v>282</v>
      </c>
      <c r="N4746" s="13" t="s">
        <v>206</v>
      </c>
      <c r="O4746" s="33" t="s">
        <v>38</v>
      </c>
      <c r="P4746" s="58" t="s">
        <v>38</v>
      </c>
      <c r="Q4746" s="33" t="s">
        <v>207</v>
      </c>
      <c r="R4746" s="14" t="s">
        <v>38</v>
      </c>
      <c r="S4746" s="13" t="s">
        <v>216</v>
      </c>
      <c r="T4746" s="13" t="s">
        <v>278</v>
      </c>
      <c r="U4746" s="33">
        <f t="shared" ca="1" si="888"/>
        <v>45744.56914039352</v>
      </c>
      <c r="V4746" s="13" t="str">
        <f t="shared" si="889"/>
        <v>Bangalore</v>
      </c>
      <c r="W4746" s="13" t="str">
        <f t="shared" si="890"/>
        <v>DOMI</v>
      </c>
      <c r="X4746" s="13">
        <f t="shared" si="891"/>
        <v>3</v>
      </c>
      <c r="Y4746" s="13" t="str">
        <f>IFERROR(VLOOKUP(C4746,ReceivingTeam[],2,FALSE),"HelpDesk")</f>
        <v>HelpDesk</v>
      </c>
      <c r="Z4746" s="67">
        <f t="shared" si="892"/>
        <v>44892.729166666664</v>
      </c>
      <c r="AA4746" s="68">
        <f t="shared" si="893"/>
        <v>44889</v>
      </c>
      <c r="AB4746" s="69" t="b">
        <f t="shared" si="894"/>
        <v>1</v>
      </c>
      <c r="AC4746" s="70">
        <f t="shared" si="895"/>
        <v>3</v>
      </c>
      <c r="AD4746" s="67">
        <f t="shared" si="896"/>
        <v>44892.729166666664</v>
      </c>
      <c r="AE4746" s="67">
        <f>VLOOKUP(V4746,'Branch Wise Work Timelines'!C:G,3,FALSE)+AA4746</f>
        <v>44889.416666666664</v>
      </c>
      <c r="AF4746" s="67">
        <f>IF(V4746="Bangalore",VLOOKUP(V4746,'Branch Wise Work Timelines'!C:G,4,FALSE)+AA4746+1,IF(V4746="Mumbai",VLOOKUP(V4746,'Branch Wise Work Timelines'!C:G,4,FALSE)+AA4746+1,VLOOKUP(V4746,'Branch Wise Work Timelines'!C:G,4,FALSE)+AA4746))</f>
        <v>44890.104166666664</v>
      </c>
      <c r="AG4746" s="67">
        <f>WORKDAY.INTL(AA4746,1,11)+VLOOKUP(V4746,'Branch Wise Work Timelines'!C:G,3,FALSE)</f>
        <v>44890.416666666664</v>
      </c>
      <c r="AH4746" s="69" t="str">
        <f t="shared" ca="1" si="897"/>
        <v>Out of TAT</v>
      </c>
      <c r="AI4746" s="69">
        <f t="shared" ca="1" si="898"/>
        <v>20445</v>
      </c>
      <c r="AJ4746" s="69" t="str">
        <f ca="1">IF(AI4746&lt;0,"0-12",IFERROR(VLOOKUP(AI4746,Breakup[],2,FALSE),"&gt;24"))</f>
        <v>&gt;24</v>
      </c>
      <c r="AK4746" s="69" t="str">
        <f>VLOOKUP(V4746,Master!B:D,3,FALSE)</f>
        <v>South</v>
      </c>
      <c r="AL4746" s="69" t="str">
        <f t="shared" si="899"/>
        <v>Bangalore</v>
      </c>
    </row>
    <row r="4747" spans="1:38">
      <c r="A4747" s="14" t="s">
        <v>9825</v>
      </c>
      <c r="B4747" s="54">
        <v>44701.863583530103</v>
      </c>
      <c r="C4747" s="13" t="s">
        <v>6284</v>
      </c>
      <c r="D4747" s="13">
        <v>344</v>
      </c>
      <c r="E4747" s="13" t="s">
        <v>9826</v>
      </c>
      <c r="F4747" s="13" t="s">
        <v>24</v>
      </c>
      <c r="G4747" s="14">
        <v>1653061359271</v>
      </c>
      <c r="H4747" s="55">
        <v>0.62184027777777795</v>
      </c>
      <c r="I4747" s="33">
        <v>44881.621840277803</v>
      </c>
      <c r="J4747" s="58">
        <v>44881</v>
      </c>
      <c r="K4747" s="13" t="s">
        <v>213</v>
      </c>
      <c r="L4747" s="13" t="s">
        <v>30</v>
      </c>
      <c r="M4747" s="13" t="s">
        <v>282</v>
      </c>
      <c r="N4747" s="13" t="s">
        <v>206</v>
      </c>
      <c r="O4747" s="33" t="s">
        <v>38</v>
      </c>
      <c r="P4747" s="58" t="s">
        <v>38</v>
      </c>
      <c r="Q4747" s="33" t="s">
        <v>207</v>
      </c>
      <c r="R4747" s="14" t="s">
        <v>38</v>
      </c>
      <c r="S4747" s="13" t="s">
        <v>216</v>
      </c>
      <c r="T4747" s="13" t="s">
        <v>217</v>
      </c>
      <c r="U4747" s="33">
        <f t="shared" ca="1" si="888"/>
        <v>45744.56914039352</v>
      </c>
      <c r="V4747" s="13" t="str">
        <f t="shared" si="889"/>
        <v>Bangalore</v>
      </c>
      <c r="W4747" s="13" t="str">
        <f t="shared" si="890"/>
        <v>DOMI</v>
      </c>
      <c r="X4747" s="13">
        <f t="shared" si="891"/>
        <v>14</v>
      </c>
      <c r="Y4747" s="13" t="str">
        <f>IFERROR(VLOOKUP(C4747,ReceivingTeam[],2,FALSE),"HelpDesk")</f>
        <v>HelpDesk</v>
      </c>
      <c r="Z4747" s="67">
        <f t="shared" si="892"/>
        <v>44882.434340277803</v>
      </c>
      <c r="AA4747" s="68">
        <f t="shared" si="893"/>
        <v>44881</v>
      </c>
      <c r="AB4747" s="69" t="b">
        <f t="shared" si="894"/>
        <v>1</v>
      </c>
      <c r="AC4747" s="70">
        <f t="shared" si="895"/>
        <v>0.5</v>
      </c>
      <c r="AD4747" s="67">
        <f t="shared" si="896"/>
        <v>44882.434340277803</v>
      </c>
      <c r="AE4747" s="67">
        <f>VLOOKUP(V4747,'Branch Wise Work Timelines'!C:G,3,FALSE)+AA4747</f>
        <v>44881.416666666664</v>
      </c>
      <c r="AF4747" s="67">
        <f>IF(V4747="Bangalore",VLOOKUP(V4747,'Branch Wise Work Timelines'!C:G,4,FALSE)+AA4747+1,IF(V4747="Mumbai",VLOOKUP(V4747,'Branch Wise Work Timelines'!C:G,4,FALSE)+AA4747+1,VLOOKUP(V4747,'Branch Wise Work Timelines'!C:G,4,FALSE)+AA4747))</f>
        <v>44882.104166666664</v>
      </c>
      <c r="AG4747" s="67">
        <f>WORKDAY.INTL(AA4747,1,11)+VLOOKUP(V4747,'Branch Wise Work Timelines'!C:G,3,FALSE)</f>
        <v>44882.416666666664</v>
      </c>
      <c r="AH4747" s="69" t="str">
        <f t="shared" ca="1" si="897"/>
        <v>Out of TAT</v>
      </c>
      <c r="AI4747" s="69">
        <f t="shared" ca="1" si="898"/>
        <v>20692</v>
      </c>
      <c r="AJ4747" s="69" t="str">
        <f ca="1">IF(AI4747&lt;0,"0-12",IFERROR(VLOOKUP(AI4747,Breakup[],2,FALSE),"&gt;24"))</f>
        <v>&gt;24</v>
      </c>
      <c r="AK4747" s="69" t="str">
        <f>VLOOKUP(V4747,Master!B:D,3,FALSE)</f>
        <v>South</v>
      </c>
      <c r="AL4747" s="69" t="str">
        <f t="shared" si="899"/>
        <v>Bangalore</v>
      </c>
    </row>
    <row r="4748" spans="1:38">
      <c r="A4748" s="14" t="s">
        <v>9827</v>
      </c>
      <c r="B4748" s="54">
        <v>44701.7553098032</v>
      </c>
      <c r="C4748" s="13" t="s">
        <v>460</v>
      </c>
      <c r="D4748" s="13">
        <v>762</v>
      </c>
      <c r="E4748" s="13" t="s">
        <v>9828</v>
      </c>
      <c r="F4748" s="13" t="s">
        <v>33</v>
      </c>
      <c r="G4748" s="14">
        <v>1653051071129</v>
      </c>
      <c r="H4748" s="55">
        <v>0.32018518518518502</v>
      </c>
      <c r="I4748" s="33">
        <v>44891.320185185199</v>
      </c>
      <c r="J4748" s="58">
        <v>44891</v>
      </c>
      <c r="K4748" s="13" t="s">
        <v>213</v>
      </c>
      <c r="L4748" s="13" t="s">
        <v>30</v>
      </c>
      <c r="M4748" s="13" t="s">
        <v>282</v>
      </c>
      <c r="N4748" s="13" t="s">
        <v>206</v>
      </c>
      <c r="O4748" s="33">
        <v>44891.9922337963</v>
      </c>
      <c r="P4748" s="58">
        <v>44891</v>
      </c>
      <c r="Q4748" s="33" t="s">
        <v>237</v>
      </c>
      <c r="R4748" s="14">
        <v>1049</v>
      </c>
      <c r="S4748" s="13" t="s">
        <v>216</v>
      </c>
      <c r="T4748" s="13" t="s">
        <v>278</v>
      </c>
      <c r="U4748" s="33">
        <f t="shared" ca="1" si="888"/>
        <v>45744.56914039352</v>
      </c>
      <c r="V4748" s="13" t="str">
        <f t="shared" si="889"/>
        <v>Bangalore</v>
      </c>
      <c r="W4748" s="13" t="str">
        <f t="shared" si="890"/>
        <v>RI</v>
      </c>
      <c r="X4748" s="13">
        <f t="shared" si="891"/>
        <v>7</v>
      </c>
      <c r="Y4748" s="13" t="str">
        <f>IFERROR(VLOOKUP(C4748,ReceivingTeam[],2,FALSE),"HelpDesk")</f>
        <v>HelpDesk</v>
      </c>
      <c r="Z4748" s="67">
        <f t="shared" si="892"/>
        <v>44895.729166666664</v>
      </c>
      <c r="AA4748" s="68">
        <f t="shared" si="893"/>
        <v>44891</v>
      </c>
      <c r="AB4748" s="69" t="b">
        <f t="shared" si="894"/>
        <v>1</v>
      </c>
      <c r="AC4748" s="70">
        <f t="shared" si="895"/>
        <v>3</v>
      </c>
      <c r="AD4748" s="67">
        <f t="shared" si="896"/>
        <v>44895.729166666664</v>
      </c>
      <c r="AE4748" s="67">
        <f>VLOOKUP(V4748,'Branch Wise Work Timelines'!C:G,3,FALSE)+AA4748</f>
        <v>44891.416666666664</v>
      </c>
      <c r="AF4748" s="67">
        <f>IF(V4748="Bangalore",VLOOKUP(V4748,'Branch Wise Work Timelines'!C:G,4,FALSE)+AA4748+1,IF(V4748="Mumbai",VLOOKUP(V4748,'Branch Wise Work Timelines'!C:G,4,FALSE)+AA4748+1,VLOOKUP(V4748,'Branch Wise Work Timelines'!C:G,4,FALSE)+AA4748))</f>
        <v>44892.104166666664</v>
      </c>
      <c r="AG4748" s="67">
        <f>WORKDAY.INTL(AA4748,1,11)+VLOOKUP(V4748,'Branch Wise Work Timelines'!C:G,3,FALSE)</f>
        <v>44893.416666666664</v>
      </c>
      <c r="AH4748" s="69" t="str">
        <f t="shared" si="897"/>
        <v>Met</v>
      </c>
      <c r="AI4748" s="69">
        <f t="shared" ca="1" si="898"/>
        <v>20373</v>
      </c>
      <c r="AJ4748" s="69" t="str">
        <f ca="1">IF(AI4748&lt;0,"0-12",IFERROR(VLOOKUP(AI4748,Breakup[],2,FALSE),"&gt;24"))</f>
        <v>&gt;24</v>
      </c>
      <c r="AK4748" s="69" t="str">
        <f>VLOOKUP(V4748,Master!B:D,3,FALSE)</f>
        <v>South</v>
      </c>
      <c r="AL4748" s="69" t="str">
        <f t="shared" si="899"/>
        <v>Bangalore</v>
      </c>
    </row>
    <row r="4749" spans="1:38">
      <c r="A4749" s="14" t="s">
        <v>9829</v>
      </c>
      <c r="B4749" s="54">
        <v>44701.9497017014</v>
      </c>
      <c r="C4749" s="13" t="s">
        <v>4172</v>
      </c>
      <c r="D4749" s="13">
        <v>1673</v>
      </c>
      <c r="E4749" s="13" t="s">
        <v>9830</v>
      </c>
      <c r="F4749" s="13" t="s">
        <v>33</v>
      </c>
      <c r="G4749" s="14">
        <v>1653069266688</v>
      </c>
      <c r="H4749" s="55">
        <v>0.33760416666666698</v>
      </c>
      <c r="I4749" s="33">
        <v>44885.3376041667</v>
      </c>
      <c r="J4749" s="58">
        <v>44885</v>
      </c>
      <c r="K4749" s="13" t="s">
        <v>213</v>
      </c>
      <c r="L4749" s="13" t="s">
        <v>30</v>
      </c>
      <c r="M4749" s="13" t="s">
        <v>147</v>
      </c>
      <c r="N4749" s="13" t="s">
        <v>206</v>
      </c>
      <c r="O4749" s="33" t="s">
        <v>38</v>
      </c>
      <c r="P4749" s="58" t="s">
        <v>38</v>
      </c>
      <c r="Q4749" s="33" t="s">
        <v>207</v>
      </c>
      <c r="R4749" s="14" t="s">
        <v>38</v>
      </c>
      <c r="S4749" s="13" t="s">
        <v>208</v>
      </c>
      <c r="T4749" s="13" t="s">
        <v>209</v>
      </c>
      <c r="U4749" s="33">
        <f t="shared" ca="1" si="888"/>
        <v>45744.56914039352</v>
      </c>
      <c r="V4749" s="13" t="str">
        <f t="shared" si="889"/>
        <v>Bangalore</v>
      </c>
      <c r="W4749" s="13" t="str">
        <f t="shared" si="890"/>
        <v>RI</v>
      </c>
      <c r="X4749" s="13">
        <f t="shared" si="891"/>
        <v>8</v>
      </c>
      <c r="Y4749" s="13" t="str">
        <f>IFERROR(VLOOKUP(C4749,ReceivingTeam[],2,FALSE),"HelpDesk")</f>
        <v>HelpDesk</v>
      </c>
      <c r="Z4749" s="67">
        <f t="shared" si="892"/>
        <v>44885.916666666664</v>
      </c>
      <c r="AA4749" s="68">
        <f t="shared" si="893"/>
        <v>44885</v>
      </c>
      <c r="AB4749" s="69" t="b">
        <f t="shared" si="894"/>
        <v>0</v>
      </c>
      <c r="AC4749" s="70">
        <f t="shared" si="895"/>
        <v>0.5</v>
      </c>
      <c r="AD4749" s="67">
        <f t="shared" si="896"/>
        <v>44885.916666666664</v>
      </c>
      <c r="AE4749" s="67">
        <f>VLOOKUP(V4749,'Branch Wise Work Timelines'!C:G,3,FALSE)+AA4749</f>
        <v>44885.416666666664</v>
      </c>
      <c r="AF4749" s="67">
        <f>IF(V4749="Bangalore",VLOOKUP(V4749,'Branch Wise Work Timelines'!C:G,4,FALSE)+AA4749+1,IF(V4749="Mumbai",VLOOKUP(V4749,'Branch Wise Work Timelines'!C:G,4,FALSE)+AA4749+1,VLOOKUP(V4749,'Branch Wise Work Timelines'!C:G,4,FALSE)+AA4749))</f>
        <v>44886.104166666664</v>
      </c>
      <c r="AG4749" s="67">
        <f>WORKDAY.INTL(AA4749,1,11)+VLOOKUP(V4749,'Branch Wise Work Timelines'!C:G,3,FALSE)</f>
        <v>44886.416666666664</v>
      </c>
      <c r="AH4749" s="69" t="str">
        <f t="shared" ca="1" si="897"/>
        <v>Out of TAT</v>
      </c>
      <c r="AI4749" s="69">
        <f t="shared" ca="1" si="898"/>
        <v>20608</v>
      </c>
      <c r="AJ4749" s="69" t="str">
        <f ca="1">IF(AI4749&lt;0,"0-12",IFERROR(VLOOKUP(AI4749,Breakup[],2,FALSE),"&gt;24"))</f>
        <v>&gt;24</v>
      </c>
      <c r="AK4749" s="69" t="str">
        <f>VLOOKUP(V4749,Master!B:D,3,FALSE)</f>
        <v>South</v>
      </c>
      <c r="AL4749" s="69" t="str">
        <f t="shared" si="899"/>
        <v>Bangalore</v>
      </c>
    </row>
    <row r="4750" spans="1:38">
      <c r="A4750" s="14" t="s">
        <v>9831</v>
      </c>
      <c r="B4750" s="54">
        <v>44701.842330671301</v>
      </c>
      <c r="C4750" s="13" t="s">
        <v>87</v>
      </c>
      <c r="D4750" s="13">
        <v>128</v>
      </c>
      <c r="E4750" s="13" t="s">
        <v>9832</v>
      </c>
      <c r="F4750" s="13" t="s">
        <v>33</v>
      </c>
      <c r="G4750" s="14">
        <v>1653058269490</v>
      </c>
      <c r="H4750" s="55">
        <v>0.186712962962963</v>
      </c>
      <c r="I4750" s="33">
        <v>44883.186712962997</v>
      </c>
      <c r="J4750" s="58">
        <v>44883</v>
      </c>
      <c r="K4750" s="13" t="s">
        <v>213</v>
      </c>
      <c r="L4750" s="13" t="s">
        <v>30</v>
      </c>
      <c r="M4750" s="13" t="s">
        <v>282</v>
      </c>
      <c r="N4750" s="13" t="s">
        <v>206</v>
      </c>
      <c r="O4750" s="33" t="s">
        <v>38</v>
      </c>
      <c r="P4750" s="58" t="s">
        <v>38</v>
      </c>
      <c r="Q4750" s="33" t="s">
        <v>207</v>
      </c>
      <c r="R4750" s="14" t="s">
        <v>38</v>
      </c>
      <c r="S4750" s="13" t="s">
        <v>216</v>
      </c>
      <c r="T4750" s="13" t="s">
        <v>217</v>
      </c>
      <c r="U4750" s="33">
        <f t="shared" ca="1" si="888"/>
        <v>45744.56914039352</v>
      </c>
      <c r="V4750" s="13" t="str">
        <f t="shared" si="889"/>
        <v>Bangalore</v>
      </c>
      <c r="W4750" s="13" t="str">
        <f t="shared" si="890"/>
        <v>RI</v>
      </c>
      <c r="X4750" s="13">
        <f t="shared" si="891"/>
        <v>4</v>
      </c>
      <c r="Y4750" s="13" t="str">
        <f>IFERROR(VLOOKUP(C4750,ReceivingTeam[],2,FALSE),"HelpDesk")</f>
        <v>Branch office</v>
      </c>
      <c r="Z4750" s="67">
        <f t="shared" si="892"/>
        <v>44883.916666666664</v>
      </c>
      <c r="AA4750" s="68">
        <f t="shared" si="893"/>
        <v>44883</v>
      </c>
      <c r="AB4750" s="69" t="b">
        <f t="shared" si="894"/>
        <v>1</v>
      </c>
      <c r="AC4750" s="70">
        <f t="shared" si="895"/>
        <v>0.5</v>
      </c>
      <c r="AD4750" s="67">
        <f t="shared" si="896"/>
        <v>44883.916666666664</v>
      </c>
      <c r="AE4750" s="67">
        <f>VLOOKUP(V4750,'Branch Wise Work Timelines'!C:G,3,FALSE)+AA4750</f>
        <v>44883.416666666664</v>
      </c>
      <c r="AF4750" s="67">
        <f>IF(V4750="Bangalore",VLOOKUP(V4750,'Branch Wise Work Timelines'!C:G,4,FALSE)+AA4750+1,IF(V4750="Mumbai",VLOOKUP(V4750,'Branch Wise Work Timelines'!C:G,4,FALSE)+AA4750+1,VLOOKUP(V4750,'Branch Wise Work Timelines'!C:G,4,FALSE)+AA4750))</f>
        <v>44884.104166666664</v>
      </c>
      <c r="AG4750" s="67">
        <f>WORKDAY.INTL(AA4750,1,11)+VLOOKUP(V4750,'Branch Wise Work Timelines'!C:G,3,FALSE)</f>
        <v>44884.416666666664</v>
      </c>
      <c r="AH4750" s="69" t="str">
        <f t="shared" ca="1" si="897"/>
        <v>Out of TAT</v>
      </c>
      <c r="AI4750" s="69">
        <f t="shared" ca="1" si="898"/>
        <v>20656</v>
      </c>
      <c r="AJ4750" s="69" t="str">
        <f ca="1">IF(AI4750&lt;0,"0-12",IFERROR(VLOOKUP(AI4750,Breakup[],2,FALSE),"&gt;24"))</f>
        <v>&gt;24</v>
      </c>
      <c r="AK4750" s="69" t="str">
        <f>VLOOKUP(V4750,Master!B:D,3,FALSE)</f>
        <v>South</v>
      </c>
      <c r="AL4750" s="69" t="str">
        <f t="shared" si="899"/>
        <v>Bangalore</v>
      </c>
    </row>
    <row r="4751" spans="1:38">
      <c r="A4751" s="14" t="s">
        <v>9833</v>
      </c>
      <c r="B4751" s="54">
        <v>44701.758340775501</v>
      </c>
      <c r="C4751" s="13" t="s">
        <v>78</v>
      </c>
      <c r="D4751" s="13">
        <v>1466</v>
      </c>
      <c r="E4751" s="13" t="s">
        <v>9834</v>
      </c>
      <c r="F4751" s="13" t="s">
        <v>33</v>
      </c>
      <c r="G4751" s="14">
        <v>1653051071129</v>
      </c>
      <c r="H4751" s="55">
        <v>0.26207175925925902</v>
      </c>
      <c r="I4751" s="33">
        <v>44885.262071759302</v>
      </c>
      <c r="J4751" s="58">
        <v>44885</v>
      </c>
      <c r="K4751" s="13" t="s">
        <v>213</v>
      </c>
      <c r="L4751" s="13" t="s">
        <v>30</v>
      </c>
      <c r="M4751" s="13" t="s">
        <v>282</v>
      </c>
      <c r="N4751" s="13" t="s">
        <v>215</v>
      </c>
      <c r="O4751" s="33" t="s">
        <v>38</v>
      </c>
      <c r="P4751" s="58" t="s">
        <v>38</v>
      </c>
      <c r="Q4751" s="33" t="s">
        <v>207</v>
      </c>
      <c r="R4751" s="14" t="s">
        <v>38</v>
      </c>
      <c r="S4751" s="13" t="s">
        <v>216</v>
      </c>
      <c r="T4751" s="13" t="s">
        <v>278</v>
      </c>
      <c r="U4751" s="33">
        <f t="shared" ca="1" si="888"/>
        <v>45744.56914039352</v>
      </c>
      <c r="V4751" s="13" t="str">
        <f t="shared" si="889"/>
        <v>Bangalore</v>
      </c>
      <c r="W4751" s="13" t="str">
        <f t="shared" si="890"/>
        <v>RI</v>
      </c>
      <c r="X4751" s="13">
        <f t="shared" si="891"/>
        <v>6</v>
      </c>
      <c r="Y4751" s="13" t="str">
        <f>IFERROR(VLOOKUP(C4751,ReceivingTeam[],2,FALSE),"HelpDesk")</f>
        <v>Branch office</v>
      </c>
      <c r="Z4751" s="67">
        <f t="shared" si="892"/>
        <v>44888.416666666664</v>
      </c>
      <c r="AA4751" s="68">
        <f t="shared" si="893"/>
        <v>44885</v>
      </c>
      <c r="AB4751" s="69" t="b">
        <f t="shared" si="894"/>
        <v>0</v>
      </c>
      <c r="AC4751" s="70">
        <f t="shared" si="895"/>
        <v>3</v>
      </c>
      <c r="AD4751" s="67">
        <f t="shared" si="896"/>
        <v>44888.416666666664</v>
      </c>
      <c r="AE4751" s="67">
        <f>VLOOKUP(V4751,'Branch Wise Work Timelines'!C:G,3,FALSE)+AA4751</f>
        <v>44885.416666666664</v>
      </c>
      <c r="AF4751" s="67">
        <f>IF(V4751="Bangalore",VLOOKUP(V4751,'Branch Wise Work Timelines'!C:G,4,FALSE)+AA4751+1,IF(V4751="Mumbai",VLOOKUP(V4751,'Branch Wise Work Timelines'!C:G,4,FALSE)+AA4751+1,VLOOKUP(V4751,'Branch Wise Work Timelines'!C:G,4,FALSE)+AA4751))</f>
        <v>44886.104166666664</v>
      </c>
      <c r="AG4751" s="67">
        <f>WORKDAY.INTL(AA4751,1,11)+VLOOKUP(V4751,'Branch Wise Work Timelines'!C:G,3,FALSE)</f>
        <v>44886.416666666664</v>
      </c>
      <c r="AH4751" s="69" t="str">
        <f t="shared" ca="1" si="897"/>
        <v>Out of TAT</v>
      </c>
      <c r="AI4751" s="69">
        <f t="shared" ca="1" si="898"/>
        <v>20548</v>
      </c>
      <c r="AJ4751" s="69" t="str">
        <f ca="1">IF(AI4751&lt;0,"0-12",IFERROR(VLOOKUP(AI4751,Breakup[],2,FALSE),"&gt;24"))</f>
        <v>&gt;24</v>
      </c>
      <c r="AK4751" s="69" t="str">
        <f>VLOOKUP(V4751,Master!B:D,3,FALSE)</f>
        <v>South</v>
      </c>
      <c r="AL4751" s="69" t="str">
        <f t="shared" si="899"/>
        <v>Bangalore</v>
      </c>
    </row>
    <row r="4752" spans="1:38">
      <c r="A4752" s="14" t="s">
        <v>9835</v>
      </c>
      <c r="B4752" s="54">
        <v>44701.611077928203</v>
      </c>
      <c r="C4752" s="13" t="s">
        <v>286</v>
      </c>
      <c r="D4752" s="13">
        <v>597</v>
      </c>
      <c r="E4752" s="13" t="s">
        <v>9836</v>
      </c>
      <c r="F4752" s="13" t="s">
        <v>33</v>
      </c>
      <c r="G4752" s="14">
        <v>1653047132597</v>
      </c>
      <c r="H4752" s="55">
        <v>0.35222222222222199</v>
      </c>
      <c r="I4752" s="33">
        <v>44881.352222222202</v>
      </c>
      <c r="J4752" s="58">
        <v>44881</v>
      </c>
      <c r="K4752" s="13" t="s">
        <v>257</v>
      </c>
      <c r="L4752" s="13" t="s">
        <v>72</v>
      </c>
      <c r="M4752" s="13" t="s">
        <v>255</v>
      </c>
      <c r="N4752" s="13" t="s">
        <v>206</v>
      </c>
      <c r="O4752" s="33" t="s">
        <v>38</v>
      </c>
      <c r="P4752" s="58" t="s">
        <v>38</v>
      </c>
      <c r="Q4752" s="33" t="s">
        <v>207</v>
      </c>
      <c r="R4752" s="14" t="s">
        <v>38</v>
      </c>
      <c r="S4752" s="13" t="s">
        <v>216</v>
      </c>
      <c r="T4752" s="13" t="s">
        <v>278</v>
      </c>
      <c r="U4752" s="33">
        <f t="shared" ca="1" si="888"/>
        <v>45744.56914039352</v>
      </c>
      <c r="V4752" s="13" t="str">
        <f t="shared" si="889"/>
        <v>Pune</v>
      </c>
      <c r="W4752" s="13" t="str">
        <f t="shared" si="890"/>
        <v>RI</v>
      </c>
      <c r="X4752" s="13">
        <f t="shared" si="891"/>
        <v>8</v>
      </c>
      <c r="Y4752" s="13" t="str">
        <f>IFERROR(VLOOKUP(C4752,ReceivingTeam[],2,FALSE),"HelpDesk")</f>
        <v>HelpDesk</v>
      </c>
      <c r="Z4752" s="67">
        <f t="shared" si="892"/>
        <v>44885.020833333336</v>
      </c>
      <c r="AA4752" s="68">
        <f t="shared" si="893"/>
        <v>44881</v>
      </c>
      <c r="AB4752" s="69" t="b">
        <f t="shared" si="894"/>
        <v>1</v>
      </c>
      <c r="AC4752" s="70">
        <f t="shared" si="895"/>
        <v>3</v>
      </c>
      <c r="AD4752" s="67">
        <f t="shared" si="896"/>
        <v>44885.020833333336</v>
      </c>
      <c r="AE4752" s="67">
        <f>VLOOKUP(V4752,'Branch Wise Work Timelines'!C:G,3,FALSE)+AA4752</f>
        <v>44881.395833333336</v>
      </c>
      <c r="AF4752" s="67">
        <f>IF(V4752="Bangalore",VLOOKUP(V4752,'Branch Wise Work Timelines'!C:G,4,FALSE)+AA4752+1,IF(V4752="Mumbai",VLOOKUP(V4752,'Branch Wise Work Timelines'!C:G,4,FALSE)+AA4752+1,VLOOKUP(V4752,'Branch Wise Work Timelines'!C:G,4,FALSE)+AA4752))</f>
        <v>44881.770833333336</v>
      </c>
      <c r="AG4752" s="67">
        <f>WORKDAY.INTL(AA4752,1,11)+VLOOKUP(V4752,'Branch Wise Work Timelines'!C:G,3,FALSE)</f>
        <v>44882.395833333336</v>
      </c>
      <c r="AH4752" s="69" t="str">
        <f t="shared" ca="1" si="897"/>
        <v>Out of TAT</v>
      </c>
      <c r="AI4752" s="69">
        <f t="shared" ca="1" si="898"/>
        <v>20630</v>
      </c>
      <c r="AJ4752" s="69" t="str">
        <f ca="1">IF(AI4752&lt;0,"0-12",IFERROR(VLOOKUP(AI4752,Breakup[],2,FALSE),"&gt;24"))</f>
        <v>&gt;24</v>
      </c>
      <c r="AK4752" s="69" t="str">
        <f>VLOOKUP(V4752,Master!B:D,3,FALSE)</f>
        <v>West</v>
      </c>
      <c r="AL4752" s="69" t="str">
        <f t="shared" si="899"/>
        <v>Pune</v>
      </c>
    </row>
    <row r="4753" spans="1:38">
      <c r="A4753" s="14" t="s">
        <v>9837</v>
      </c>
      <c r="B4753" s="54">
        <v>44701.765361655103</v>
      </c>
      <c r="C4753" s="13" t="s">
        <v>6284</v>
      </c>
      <c r="D4753" s="13">
        <v>1773</v>
      </c>
      <c r="E4753" s="13" t="s">
        <v>9838</v>
      </c>
      <c r="F4753" s="13" t="s">
        <v>33</v>
      </c>
      <c r="G4753" s="14">
        <v>1653054985137</v>
      </c>
      <c r="H4753" s="55">
        <v>0.27960648148148098</v>
      </c>
      <c r="I4753" s="33">
        <v>44883.279606481497</v>
      </c>
      <c r="J4753" s="58">
        <v>44883</v>
      </c>
      <c r="K4753" s="13" t="s">
        <v>213</v>
      </c>
      <c r="L4753" s="13" t="s">
        <v>30</v>
      </c>
      <c r="M4753" s="13" t="s">
        <v>282</v>
      </c>
      <c r="N4753" s="13" t="s">
        <v>206</v>
      </c>
      <c r="O4753" s="33" t="s">
        <v>38</v>
      </c>
      <c r="P4753" s="58" t="s">
        <v>38</v>
      </c>
      <c r="Q4753" s="33" t="s">
        <v>207</v>
      </c>
      <c r="R4753" s="14" t="s">
        <v>38</v>
      </c>
      <c r="S4753" s="13" t="s">
        <v>216</v>
      </c>
      <c r="T4753" s="13" t="s">
        <v>217</v>
      </c>
      <c r="U4753" s="33">
        <f t="shared" ca="1" si="888"/>
        <v>45744.56914039352</v>
      </c>
      <c r="V4753" s="13" t="str">
        <f t="shared" si="889"/>
        <v>Bangalore</v>
      </c>
      <c r="W4753" s="13" t="str">
        <f t="shared" si="890"/>
        <v>RI</v>
      </c>
      <c r="X4753" s="13">
        <f t="shared" si="891"/>
        <v>6</v>
      </c>
      <c r="Y4753" s="13" t="str">
        <f>IFERROR(VLOOKUP(C4753,ReceivingTeam[],2,FALSE),"HelpDesk")</f>
        <v>HelpDesk</v>
      </c>
      <c r="Z4753" s="67">
        <f t="shared" si="892"/>
        <v>44883.916666666664</v>
      </c>
      <c r="AA4753" s="68">
        <f t="shared" si="893"/>
        <v>44883</v>
      </c>
      <c r="AB4753" s="69" t="b">
        <f t="shared" si="894"/>
        <v>1</v>
      </c>
      <c r="AC4753" s="70">
        <f t="shared" si="895"/>
        <v>0.5</v>
      </c>
      <c r="AD4753" s="67">
        <f t="shared" si="896"/>
        <v>44883.916666666664</v>
      </c>
      <c r="AE4753" s="67">
        <f>VLOOKUP(V4753,'Branch Wise Work Timelines'!C:G,3,FALSE)+AA4753</f>
        <v>44883.416666666664</v>
      </c>
      <c r="AF4753" s="67">
        <f>IF(V4753="Bangalore",VLOOKUP(V4753,'Branch Wise Work Timelines'!C:G,4,FALSE)+AA4753+1,IF(V4753="Mumbai",VLOOKUP(V4753,'Branch Wise Work Timelines'!C:G,4,FALSE)+AA4753+1,VLOOKUP(V4753,'Branch Wise Work Timelines'!C:G,4,FALSE)+AA4753))</f>
        <v>44884.104166666664</v>
      </c>
      <c r="AG4753" s="67">
        <f>WORKDAY.INTL(AA4753,1,11)+VLOOKUP(V4753,'Branch Wise Work Timelines'!C:G,3,FALSE)</f>
        <v>44884.416666666664</v>
      </c>
      <c r="AH4753" s="69" t="str">
        <f t="shared" ca="1" si="897"/>
        <v>Out of TAT</v>
      </c>
      <c r="AI4753" s="69">
        <f t="shared" ca="1" si="898"/>
        <v>20656</v>
      </c>
      <c r="AJ4753" s="69" t="str">
        <f ca="1">IF(AI4753&lt;0,"0-12",IFERROR(VLOOKUP(AI4753,Breakup[],2,FALSE),"&gt;24"))</f>
        <v>&gt;24</v>
      </c>
      <c r="AK4753" s="69" t="str">
        <f>VLOOKUP(V4753,Master!B:D,3,FALSE)</f>
        <v>South</v>
      </c>
      <c r="AL4753" s="69" t="str">
        <f t="shared" si="899"/>
        <v>Bangalore</v>
      </c>
    </row>
    <row r="4754" spans="1:38">
      <c r="A4754" s="14" t="s">
        <v>9839</v>
      </c>
      <c r="B4754" s="54">
        <v>44701.769516238397</v>
      </c>
      <c r="C4754" s="13" t="s">
        <v>6284</v>
      </c>
      <c r="D4754" s="13">
        <v>87</v>
      </c>
      <c r="E4754" s="13" t="s">
        <v>9840</v>
      </c>
      <c r="F4754" s="13" t="s">
        <v>46</v>
      </c>
      <c r="G4754" s="14">
        <v>1653054985137</v>
      </c>
      <c r="H4754" s="55">
        <v>0.78640046296296295</v>
      </c>
      <c r="I4754" s="33">
        <v>44886.786400463003</v>
      </c>
      <c r="J4754" s="58">
        <v>44886</v>
      </c>
      <c r="K4754" s="13" t="s">
        <v>213</v>
      </c>
      <c r="L4754" s="13" t="s">
        <v>30</v>
      </c>
      <c r="M4754" s="13" t="s">
        <v>282</v>
      </c>
      <c r="N4754" s="13" t="s">
        <v>206</v>
      </c>
      <c r="O4754" s="33" t="s">
        <v>38</v>
      </c>
      <c r="P4754" s="58" t="s">
        <v>38</v>
      </c>
      <c r="Q4754" s="33" t="s">
        <v>207</v>
      </c>
      <c r="R4754" s="14" t="s">
        <v>38</v>
      </c>
      <c r="S4754" s="13" t="s">
        <v>216</v>
      </c>
      <c r="T4754" s="13" t="s">
        <v>217</v>
      </c>
      <c r="U4754" s="33">
        <f t="shared" ca="1" si="888"/>
        <v>45744.56914039352</v>
      </c>
      <c r="V4754" s="13" t="str">
        <f t="shared" si="889"/>
        <v>Bangalore</v>
      </c>
      <c r="W4754" s="13" t="str">
        <f t="shared" si="890"/>
        <v>RI</v>
      </c>
      <c r="X4754" s="13">
        <f t="shared" si="891"/>
        <v>18</v>
      </c>
      <c r="Y4754" s="13" t="str">
        <f>IFERROR(VLOOKUP(C4754,ReceivingTeam[],2,FALSE),"HelpDesk")</f>
        <v>HelpDesk</v>
      </c>
      <c r="Z4754" s="67">
        <f t="shared" si="892"/>
        <v>44887.598900463003</v>
      </c>
      <c r="AA4754" s="68">
        <f t="shared" si="893"/>
        <v>44886</v>
      </c>
      <c r="AB4754" s="69" t="b">
        <f t="shared" si="894"/>
        <v>1</v>
      </c>
      <c r="AC4754" s="70">
        <f t="shared" si="895"/>
        <v>0.5</v>
      </c>
      <c r="AD4754" s="67">
        <f t="shared" si="896"/>
        <v>44887.598900463003</v>
      </c>
      <c r="AE4754" s="67">
        <f>VLOOKUP(V4754,'Branch Wise Work Timelines'!C:G,3,FALSE)+AA4754</f>
        <v>44886.416666666664</v>
      </c>
      <c r="AF4754" s="67">
        <f>IF(V4754="Bangalore",VLOOKUP(V4754,'Branch Wise Work Timelines'!C:G,4,FALSE)+AA4754+1,IF(V4754="Mumbai",VLOOKUP(V4754,'Branch Wise Work Timelines'!C:G,4,FALSE)+AA4754+1,VLOOKUP(V4754,'Branch Wise Work Timelines'!C:G,4,FALSE)+AA4754))</f>
        <v>44887.104166666664</v>
      </c>
      <c r="AG4754" s="67">
        <f>WORKDAY.INTL(AA4754,1,11)+VLOOKUP(V4754,'Branch Wise Work Timelines'!C:G,3,FALSE)</f>
        <v>44887.416666666664</v>
      </c>
      <c r="AH4754" s="69" t="str">
        <f t="shared" ca="1" si="897"/>
        <v>Out of TAT</v>
      </c>
      <c r="AI4754" s="69">
        <f t="shared" ca="1" si="898"/>
        <v>20568</v>
      </c>
      <c r="AJ4754" s="69" t="str">
        <f ca="1">IF(AI4754&lt;0,"0-12",IFERROR(VLOOKUP(AI4754,Breakup[],2,FALSE),"&gt;24"))</f>
        <v>&gt;24</v>
      </c>
      <c r="AK4754" s="69" t="str">
        <f>VLOOKUP(V4754,Master!B:D,3,FALSE)</f>
        <v>South</v>
      </c>
      <c r="AL4754" s="69" t="str">
        <f t="shared" si="899"/>
        <v>Bangalore</v>
      </c>
    </row>
    <row r="4755" spans="1:38">
      <c r="A4755" s="14" t="s">
        <v>9841</v>
      </c>
      <c r="B4755" s="54">
        <v>44701.670222881898</v>
      </c>
      <c r="C4755" s="13" t="s">
        <v>986</v>
      </c>
      <c r="D4755" s="13">
        <v>439</v>
      </c>
      <c r="E4755" s="13" t="s">
        <v>9842</v>
      </c>
      <c r="F4755" s="13" t="s">
        <v>33</v>
      </c>
      <c r="G4755" s="14">
        <v>1653048665854</v>
      </c>
      <c r="H4755" s="55">
        <v>0.960243055555556</v>
      </c>
      <c r="I4755" s="33">
        <v>44882.960243055597</v>
      </c>
      <c r="J4755" s="58">
        <v>44882</v>
      </c>
      <c r="K4755" s="13" t="s">
        <v>213</v>
      </c>
      <c r="L4755" s="13" t="s">
        <v>30</v>
      </c>
      <c r="M4755" s="13" t="s">
        <v>282</v>
      </c>
      <c r="N4755" s="13" t="s">
        <v>206</v>
      </c>
      <c r="O4755" s="33" t="s">
        <v>38</v>
      </c>
      <c r="P4755" s="58" t="s">
        <v>38</v>
      </c>
      <c r="Q4755" s="33" t="s">
        <v>207</v>
      </c>
      <c r="R4755" s="14" t="s">
        <v>38</v>
      </c>
      <c r="S4755" s="13" t="s">
        <v>216</v>
      </c>
      <c r="T4755" s="13" t="s">
        <v>278</v>
      </c>
      <c r="U4755" s="33">
        <f t="shared" ca="1" si="888"/>
        <v>45744.56914039352</v>
      </c>
      <c r="V4755" s="13" t="str">
        <f t="shared" si="889"/>
        <v>Bangalore</v>
      </c>
      <c r="W4755" s="13" t="str">
        <f t="shared" si="890"/>
        <v>RI</v>
      </c>
      <c r="X4755" s="13">
        <f t="shared" si="891"/>
        <v>23</v>
      </c>
      <c r="Y4755" s="13" t="str">
        <f>IFERROR(VLOOKUP(C4755,ReceivingTeam[],2,FALSE),"HelpDesk")</f>
        <v>HelpDesk</v>
      </c>
      <c r="Z4755" s="67">
        <f t="shared" si="892"/>
        <v>44886.272743055597</v>
      </c>
      <c r="AA4755" s="68">
        <f t="shared" si="893"/>
        <v>44882</v>
      </c>
      <c r="AB4755" s="69" t="b">
        <f t="shared" si="894"/>
        <v>1</v>
      </c>
      <c r="AC4755" s="70">
        <f t="shared" si="895"/>
        <v>3</v>
      </c>
      <c r="AD4755" s="67">
        <f t="shared" si="896"/>
        <v>44886.272743055597</v>
      </c>
      <c r="AE4755" s="67">
        <f>VLOOKUP(V4755,'Branch Wise Work Timelines'!C:G,3,FALSE)+AA4755</f>
        <v>44882.416666666664</v>
      </c>
      <c r="AF4755" s="67">
        <f>IF(V4755="Bangalore",VLOOKUP(V4755,'Branch Wise Work Timelines'!C:G,4,FALSE)+AA4755+1,IF(V4755="Mumbai",VLOOKUP(V4755,'Branch Wise Work Timelines'!C:G,4,FALSE)+AA4755+1,VLOOKUP(V4755,'Branch Wise Work Timelines'!C:G,4,FALSE)+AA4755))</f>
        <v>44883.104166666664</v>
      </c>
      <c r="AG4755" s="67">
        <f>WORKDAY.INTL(AA4755,1,11)+VLOOKUP(V4755,'Branch Wise Work Timelines'!C:G,3,FALSE)</f>
        <v>44883.416666666664</v>
      </c>
      <c r="AH4755" s="69" t="str">
        <f t="shared" ca="1" si="897"/>
        <v>Out of TAT</v>
      </c>
      <c r="AI4755" s="69">
        <f t="shared" ca="1" si="898"/>
        <v>20600</v>
      </c>
      <c r="AJ4755" s="69" t="str">
        <f ca="1">IF(AI4755&lt;0,"0-12",IFERROR(VLOOKUP(AI4755,Breakup[],2,FALSE),"&gt;24"))</f>
        <v>&gt;24</v>
      </c>
      <c r="AK4755" s="69" t="str">
        <f>VLOOKUP(V4755,Master!B:D,3,FALSE)</f>
        <v>South</v>
      </c>
      <c r="AL4755" s="69" t="str">
        <f t="shared" si="899"/>
        <v>Bangalore</v>
      </c>
    </row>
    <row r="4756" spans="1:38">
      <c r="A4756" s="14" t="s">
        <v>9843</v>
      </c>
      <c r="B4756" s="54">
        <v>44701.7221486458</v>
      </c>
      <c r="C4756" s="13" t="s">
        <v>243</v>
      </c>
      <c r="D4756" s="13">
        <v>1031</v>
      </c>
      <c r="E4756" s="13" t="s">
        <v>9844</v>
      </c>
      <c r="F4756" s="13" t="s">
        <v>15</v>
      </c>
      <c r="G4756" s="14">
        <v>1653049644596</v>
      </c>
      <c r="H4756" s="55">
        <v>3.9965277777777801E-2</v>
      </c>
      <c r="I4756" s="33">
        <v>44884.0399652778</v>
      </c>
      <c r="J4756" s="58">
        <v>44884</v>
      </c>
      <c r="K4756" s="13" t="s">
        <v>213</v>
      </c>
      <c r="L4756" s="13" t="s">
        <v>30</v>
      </c>
      <c r="M4756" s="13" t="s">
        <v>214</v>
      </c>
      <c r="N4756" s="13" t="s">
        <v>206</v>
      </c>
      <c r="O4756" s="33" t="s">
        <v>38</v>
      </c>
      <c r="P4756" s="58" t="s">
        <v>38</v>
      </c>
      <c r="Q4756" s="33" t="s">
        <v>207</v>
      </c>
      <c r="R4756" s="14" t="s">
        <v>38</v>
      </c>
      <c r="S4756" s="13" t="s">
        <v>216</v>
      </c>
      <c r="T4756" s="13" t="s">
        <v>217</v>
      </c>
      <c r="U4756" s="33">
        <f t="shared" ca="1" si="888"/>
        <v>45744.56914039352</v>
      </c>
      <c r="V4756" s="13" t="str">
        <f t="shared" si="889"/>
        <v>Bangalore</v>
      </c>
      <c r="W4756" s="13" t="str">
        <f t="shared" si="890"/>
        <v>CLS</v>
      </c>
      <c r="X4756" s="13">
        <f t="shared" si="891"/>
        <v>0</v>
      </c>
      <c r="Y4756" s="13" t="str">
        <f>IFERROR(VLOOKUP(C4756,ReceivingTeam[],2,FALSE),"HelpDesk")</f>
        <v>HelpDesk</v>
      </c>
      <c r="Z4756" s="67">
        <f t="shared" si="892"/>
        <v>44884.916666666664</v>
      </c>
      <c r="AA4756" s="68">
        <f t="shared" si="893"/>
        <v>44884</v>
      </c>
      <c r="AB4756" s="69" t="b">
        <f t="shared" si="894"/>
        <v>1</v>
      </c>
      <c r="AC4756" s="70">
        <f t="shared" si="895"/>
        <v>0.5</v>
      </c>
      <c r="AD4756" s="67">
        <f t="shared" si="896"/>
        <v>44884.916666666664</v>
      </c>
      <c r="AE4756" s="67">
        <f>VLOOKUP(V4756,'Branch Wise Work Timelines'!C:G,3,FALSE)+AA4756</f>
        <v>44884.416666666664</v>
      </c>
      <c r="AF4756" s="67">
        <f>IF(V4756="Bangalore",VLOOKUP(V4756,'Branch Wise Work Timelines'!C:G,4,FALSE)+AA4756+1,IF(V4756="Mumbai",VLOOKUP(V4756,'Branch Wise Work Timelines'!C:G,4,FALSE)+AA4756+1,VLOOKUP(V4756,'Branch Wise Work Timelines'!C:G,4,FALSE)+AA4756))</f>
        <v>44885.104166666664</v>
      </c>
      <c r="AG4756" s="67">
        <f>WORKDAY.INTL(AA4756,1,11)+VLOOKUP(V4756,'Branch Wise Work Timelines'!C:G,3,FALSE)</f>
        <v>44886.416666666664</v>
      </c>
      <c r="AH4756" s="69" t="str">
        <f t="shared" ca="1" si="897"/>
        <v>Out of TAT</v>
      </c>
      <c r="AI4756" s="69">
        <f t="shared" ca="1" si="898"/>
        <v>20632</v>
      </c>
      <c r="AJ4756" s="69" t="str">
        <f ca="1">IF(AI4756&lt;0,"0-12",IFERROR(VLOOKUP(AI4756,Breakup[],2,FALSE),"&gt;24"))</f>
        <v>&gt;24</v>
      </c>
      <c r="AK4756" s="69" t="str">
        <f>VLOOKUP(V4756,Master!B:D,3,FALSE)</f>
        <v>South</v>
      </c>
      <c r="AL4756" s="69" t="str">
        <f t="shared" si="899"/>
        <v>Bangalore-CLS</v>
      </c>
    </row>
    <row r="4757" spans="1:38">
      <c r="A4757" s="14" t="s">
        <v>9845</v>
      </c>
      <c r="B4757" s="54">
        <v>44701.757631250002</v>
      </c>
      <c r="C4757" s="13" t="s">
        <v>1232</v>
      </c>
      <c r="D4757" s="13">
        <v>1162</v>
      </c>
      <c r="E4757" s="13" t="s">
        <v>9846</v>
      </c>
      <c r="F4757" s="13" t="s">
        <v>33</v>
      </c>
      <c r="G4757" s="14">
        <v>1653054985137</v>
      </c>
      <c r="H4757" s="55">
        <v>0.49578703703703703</v>
      </c>
      <c r="I4757" s="33">
        <v>44887.495787036998</v>
      </c>
      <c r="J4757" s="58">
        <v>44887</v>
      </c>
      <c r="K4757" s="13" t="s">
        <v>213</v>
      </c>
      <c r="L4757" s="13" t="s">
        <v>30</v>
      </c>
      <c r="M4757" s="13" t="s">
        <v>282</v>
      </c>
      <c r="N4757" s="13" t="s">
        <v>206</v>
      </c>
      <c r="O4757" s="33" t="s">
        <v>38</v>
      </c>
      <c r="P4757" s="58" t="s">
        <v>38</v>
      </c>
      <c r="Q4757" s="33" t="s">
        <v>207</v>
      </c>
      <c r="R4757" s="14" t="s">
        <v>38</v>
      </c>
      <c r="S4757" s="13" t="s">
        <v>216</v>
      </c>
      <c r="T4757" s="13" t="s">
        <v>217</v>
      </c>
      <c r="U4757" s="33">
        <f t="shared" ca="1" si="888"/>
        <v>45744.56914039352</v>
      </c>
      <c r="V4757" s="13" t="str">
        <f t="shared" si="889"/>
        <v>Bangalore</v>
      </c>
      <c r="W4757" s="13" t="str">
        <f t="shared" si="890"/>
        <v>RI</v>
      </c>
      <c r="X4757" s="13">
        <f t="shared" si="891"/>
        <v>11</v>
      </c>
      <c r="Y4757" s="13" t="str">
        <f>IFERROR(VLOOKUP(C4757,ReceivingTeam[],2,FALSE),"HelpDesk")</f>
        <v>HelpDesk</v>
      </c>
      <c r="Z4757" s="67">
        <f t="shared" si="892"/>
        <v>44887.995787036998</v>
      </c>
      <c r="AA4757" s="68">
        <f t="shared" si="893"/>
        <v>44887</v>
      </c>
      <c r="AB4757" s="69" t="b">
        <f t="shared" si="894"/>
        <v>1</v>
      </c>
      <c r="AC4757" s="70">
        <f t="shared" si="895"/>
        <v>0.5</v>
      </c>
      <c r="AD4757" s="67">
        <f t="shared" si="896"/>
        <v>44887.995787036998</v>
      </c>
      <c r="AE4757" s="67">
        <f>VLOOKUP(V4757,'Branch Wise Work Timelines'!C:G,3,FALSE)+AA4757</f>
        <v>44887.416666666664</v>
      </c>
      <c r="AF4757" s="67">
        <f>IF(V4757="Bangalore",VLOOKUP(V4757,'Branch Wise Work Timelines'!C:G,4,FALSE)+AA4757+1,IF(V4757="Mumbai",VLOOKUP(V4757,'Branch Wise Work Timelines'!C:G,4,FALSE)+AA4757+1,VLOOKUP(V4757,'Branch Wise Work Timelines'!C:G,4,FALSE)+AA4757))</f>
        <v>44888.104166666664</v>
      </c>
      <c r="AG4757" s="67">
        <f>WORKDAY.INTL(AA4757,1,11)+VLOOKUP(V4757,'Branch Wise Work Timelines'!C:G,3,FALSE)</f>
        <v>44888.416666666664</v>
      </c>
      <c r="AH4757" s="69" t="str">
        <f t="shared" ca="1" si="897"/>
        <v>Out of TAT</v>
      </c>
      <c r="AI4757" s="69">
        <f t="shared" ca="1" si="898"/>
        <v>20558</v>
      </c>
      <c r="AJ4757" s="69" t="str">
        <f ca="1">IF(AI4757&lt;0,"0-12",IFERROR(VLOOKUP(AI4757,Breakup[],2,FALSE),"&gt;24"))</f>
        <v>&gt;24</v>
      </c>
      <c r="AK4757" s="69" t="str">
        <f>VLOOKUP(V4757,Master!B:D,3,FALSE)</f>
        <v>South</v>
      </c>
      <c r="AL4757" s="69" t="str">
        <f t="shared" si="899"/>
        <v>Bangalore</v>
      </c>
    </row>
    <row r="4758" spans="1:38">
      <c r="A4758" s="14" t="s">
        <v>9847</v>
      </c>
      <c r="B4758" s="54">
        <v>44701.7634475347</v>
      </c>
      <c r="C4758" s="13" t="s">
        <v>78</v>
      </c>
      <c r="D4758" s="13">
        <v>1856</v>
      </c>
      <c r="E4758" s="13" t="s">
        <v>9848</v>
      </c>
      <c r="F4758" s="13" t="s">
        <v>33</v>
      </c>
      <c r="G4758" s="14">
        <v>1653054985137</v>
      </c>
      <c r="H4758" s="55">
        <v>0.26912037037037001</v>
      </c>
      <c r="I4758" s="33">
        <v>44888.269120370402</v>
      </c>
      <c r="J4758" s="58">
        <v>44888</v>
      </c>
      <c r="K4758" s="13" t="s">
        <v>213</v>
      </c>
      <c r="L4758" s="13" t="s">
        <v>30</v>
      </c>
      <c r="M4758" s="13" t="s">
        <v>282</v>
      </c>
      <c r="N4758" s="13" t="s">
        <v>206</v>
      </c>
      <c r="O4758" s="33" t="s">
        <v>38</v>
      </c>
      <c r="P4758" s="58" t="s">
        <v>38</v>
      </c>
      <c r="Q4758" s="33" t="s">
        <v>207</v>
      </c>
      <c r="R4758" s="14" t="s">
        <v>38</v>
      </c>
      <c r="S4758" s="13" t="s">
        <v>216</v>
      </c>
      <c r="T4758" s="13" t="s">
        <v>217</v>
      </c>
      <c r="U4758" s="33">
        <f t="shared" ca="1" si="888"/>
        <v>45744.56914039352</v>
      </c>
      <c r="V4758" s="13" t="str">
        <f t="shared" si="889"/>
        <v>Bangalore</v>
      </c>
      <c r="W4758" s="13" t="str">
        <f t="shared" si="890"/>
        <v>RI</v>
      </c>
      <c r="X4758" s="13">
        <f t="shared" si="891"/>
        <v>6</v>
      </c>
      <c r="Y4758" s="13" t="str">
        <f>IFERROR(VLOOKUP(C4758,ReceivingTeam[],2,FALSE),"HelpDesk")</f>
        <v>Branch office</v>
      </c>
      <c r="Z4758" s="67">
        <f t="shared" si="892"/>
        <v>44888.916666666664</v>
      </c>
      <c r="AA4758" s="68">
        <f t="shared" si="893"/>
        <v>44888</v>
      </c>
      <c r="AB4758" s="69" t="b">
        <f t="shared" si="894"/>
        <v>1</v>
      </c>
      <c r="AC4758" s="70">
        <f t="shared" si="895"/>
        <v>0.5</v>
      </c>
      <c r="AD4758" s="67">
        <f t="shared" si="896"/>
        <v>44888.916666666664</v>
      </c>
      <c r="AE4758" s="67">
        <f>VLOOKUP(V4758,'Branch Wise Work Timelines'!C:G,3,FALSE)+AA4758</f>
        <v>44888.416666666664</v>
      </c>
      <c r="AF4758" s="67">
        <f>IF(V4758="Bangalore",VLOOKUP(V4758,'Branch Wise Work Timelines'!C:G,4,FALSE)+AA4758+1,IF(V4758="Mumbai",VLOOKUP(V4758,'Branch Wise Work Timelines'!C:G,4,FALSE)+AA4758+1,VLOOKUP(V4758,'Branch Wise Work Timelines'!C:G,4,FALSE)+AA4758))</f>
        <v>44889.104166666664</v>
      </c>
      <c r="AG4758" s="67">
        <f>WORKDAY.INTL(AA4758,1,11)+VLOOKUP(V4758,'Branch Wise Work Timelines'!C:G,3,FALSE)</f>
        <v>44889.416666666664</v>
      </c>
      <c r="AH4758" s="69" t="str">
        <f t="shared" ca="1" si="897"/>
        <v>Out of TAT</v>
      </c>
      <c r="AI4758" s="69">
        <f t="shared" ca="1" si="898"/>
        <v>20536</v>
      </c>
      <c r="AJ4758" s="69" t="str">
        <f ca="1">IF(AI4758&lt;0,"0-12",IFERROR(VLOOKUP(AI4758,Breakup[],2,FALSE),"&gt;24"))</f>
        <v>&gt;24</v>
      </c>
      <c r="AK4758" s="69" t="str">
        <f>VLOOKUP(V4758,Master!B:D,3,FALSE)</f>
        <v>South</v>
      </c>
      <c r="AL4758" s="69" t="str">
        <f t="shared" si="899"/>
        <v>Bangalore</v>
      </c>
    </row>
    <row r="4759" spans="1:38">
      <c r="A4759" s="14" t="s">
        <v>9849</v>
      </c>
      <c r="B4759" s="54">
        <v>44701.825708298602</v>
      </c>
      <c r="C4759" s="13" t="s">
        <v>6447</v>
      </c>
      <c r="D4759" s="13">
        <v>1785</v>
      </c>
      <c r="E4759" s="13" t="s">
        <v>9850</v>
      </c>
      <c r="F4759" s="13" t="s">
        <v>33</v>
      </c>
      <c r="G4759" s="14">
        <v>1653057361401</v>
      </c>
      <c r="H4759" s="55">
        <v>0.41094907407407399</v>
      </c>
      <c r="I4759" s="33">
        <v>44889.410949074103</v>
      </c>
      <c r="J4759" s="58">
        <v>44889</v>
      </c>
      <c r="K4759" s="13" t="s">
        <v>452</v>
      </c>
      <c r="L4759" s="13" t="s">
        <v>36</v>
      </c>
      <c r="M4759" s="13" t="s">
        <v>6447</v>
      </c>
      <c r="N4759" s="13" t="s">
        <v>206</v>
      </c>
      <c r="O4759" s="33" t="s">
        <v>38</v>
      </c>
      <c r="P4759" s="58" t="s">
        <v>38</v>
      </c>
      <c r="Q4759" s="33" t="s">
        <v>207</v>
      </c>
      <c r="R4759" s="14" t="s">
        <v>38</v>
      </c>
      <c r="S4759" s="13" t="s">
        <v>216</v>
      </c>
      <c r="T4759" s="13" t="s">
        <v>217</v>
      </c>
      <c r="U4759" s="33">
        <f t="shared" ca="1" si="888"/>
        <v>45744.56914039352</v>
      </c>
      <c r="V4759" s="13" t="str">
        <f t="shared" si="889"/>
        <v>Chennai</v>
      </c>
      <c r="W4759" s="13" t="str">
        <f t="shared" si="890"/>
        <v>RI</v>
      </c>
      <c r="X4759" s="13">
        <f t="shared" si="891"/>
        <v>9</v>
      </c>
      <c r="Y4759" s="13" t="str">
        <f>IFERROR(VLOOKUP(C4759,ReceivingTeam[],2,FALSE),"HelpDesk")</f>
        <v>HelpDesk</v>
      </c>
      <c r="Z4759" s="67">
        <f t="shared" si="892"/>
        <v>44890.562499999993</v>
      </c>
      <c r="AA4759" s="68">
        <f t="shared" si="893"/>
        <v>44889</v>
      </c>
      <c r="AB4759" s="69" t="b">
        <f t="shared" si="894"/>
        <v>1</v>
      </c>
      <c r="AC4759" s="70">
        <f t="shared" si="895"/>
        <v>0.5</v>
      </c>
      <c r="AD4759" s="67">
        <f t="shared" si="896"/>
        <v>44890.562499999993</v>
      </c>
      <c r="AE4759" s="67">
        <f>VLOOKUP(V4759,'Branch Wise Work Timelines'!C:G,3,FALSE)+AA4759</f>
        <v>44889.416666666664</v>
      </c>
      <c r="AF4759" s="67">
        <f>IF(V4759="Bangalore",VLOOKUP(V4759,'Branch Wise Work Timelines'!C:G,4,FALSE)+AA4759+1,IF(V4759="Mumbai",VLOOKUP(V4759,'Branch Wise Work Timelines'!C:G,4,FALSE)+AA4759+1,VLOOKUP(V4759,'Branch Wise Work Timelines'!C:G,4,FALSE)+AA4759))</f>
        <v>44889.770833333336</v>
      </c>
      <c r="AG4759" s="67">
        <f>WORKDAY.INTL(AA4759,1,11)+VLOOKUP(V4759,'Branch Wise Work Timelines'!C:G,3,FALSE)</f>
        <v>44890.416666666664</v>
      </c>
      <c r="AH4759" s="69" t="str">
        <f t="shared" ca="1" si="897"/>
        <v>Out of TAT</v>
      </c>
      <c r="AI4759" s="69">
        <f t="shared" ca="1" si="898"/>
        <v>20497</v>
      </c>
      <c r="AJ4759" s="69" t="str">
        <f ca="1">IF(AI4759&lt;0,"0-12",IFERROR(VLOOKUP(AI4759,Breakup[],2,FALSE),"&gt;24"))</f>
        <v>&gt;24</v>
      </c>
      <c r="AK4759" s="69" t="str">
        <f>VLOOKUP(V4759,Master!B:D,3,FALSE)</f>
        <v>South</v>
      </c>
      <c r="AL4759" s="69" t="str">
        <f t="shared" si="899"/>
        <v>Chennai</v>
      </c>
    </row>
    <row r="4760" spans="1:38">
      <c r="A4760" s="14" t="s">
        <v>9851</v>
      </c>
      <c r="B4760" s="54">
        <v>44701.827339351898</v>
      </c>
      <c r="C4760" s="13" t="s">
        <v>6447</v>
      </c>
      <c r="D4760" s="13">
        <v>1471</v>
      </c>
      <c r="E4760" s="13" t="s">
        <v>9852</v>
      </c>
      <c r="F4760" s="13" t="s">
        <v>33</v>
      </c>
      <c r="G4760" s="14">
        <v>1653057361401</v>
      </c>
      <c r="H4760" s="55">
        <v>0.47120370370370401</v>
      </c>
      <c r="I4760" s="33">
        <v>44886.471203703702</v>
      </c>
      <c r="J4760" s="58">
        <v>44886</v>
      </c>
      <c r="K4760" s="13" t="s">
        <v>452</v>
      </c>
      <c r="L4760" s="13" t="s">
        <v>36</v>
      </c>
      <c r="M4760" s="13" t="s">
        <v>6447</v>
      </c>
      <c r="N4760" s="13" t="s">
        <v>206</v>
      </c>
      <c r="O4760" s="33" t="s">
        <v>38</v>
      </c>
      <c r="P4760" s="58" t="s">
        <v>38</v>
      </c>
      <c r="Q4760" s="33" t="s">
        <v>207</v>
      </c>
      <c r="R4760" s="14" t="s">
        <v>38</v>
      </c>
      <c r="S4760" s="13" t="s">
        <v>216</v>
      </c>
      <c r="T4760" s="13" t="s">
        <v>217</v>
      </c>
      <c r="U4760" s="33">
        <f t="shared" ca="1" si="888"/>
        <v>45744.56914039352</v>
      </c>
      <c r="V4760" s="13" t="str">
        <f t="shared" si="889"/>
        <v>Chennai</v>
      </c>
      <c r="W4760" s="13" t="str">
        <f t="shared" si="890"/>
        <v>RI</v>
      </c>
      <c r="X4760" s="13">
        <f t="shared" si="891"/>
        <v>11</v>
      </c>
      <c r="Y4760" s="13" t="str">
        <f>IFERROR(VLOOKUP(C4760,ReceivingTeam[],2,FALSE),"HelpDesk")</f>
        <v>HelpDesk</v>
      </c>
      <c r="Z4760" s="67">
        <f t="shared" si="892"/>
        <v>44887.617037037031</v>
      </c>
      <c r="AA4760" s="68">
        <f t="shared" si="893"/>
        <v>44886</v>
      </c>
      <c r="AB4760" s="69" t="b">
        <f t="shared" si="894"/>
        <v>1</v>
      </c>
      <c r="AC4760" s="70">
        <f t="shared" si="895"/>
        <v>0.5</v>
      </c>
      <c r="AD4760" s="67">
        <f t="shared" si="896"/>
        <v>44887.617037037031</v>
      </c>
      <c r="AE4760" s="67">
        <f>VLOOKUP(V4760,'Branch Wise Work Timelines'!C:G,3,FALSE)+AA4760</f>
        <v>44886.416666666664</v>
      </c>
      <c r="AF4760" s="67">
        <f>IF(V4760="Bangalore",VLOOKUP(V4760,'Branch Wise Work Timelines'!C:G,4,FALSE)+AA4760+1,IF(V4760="Mumbai",VLOOKUP(V4760,'Branch Wise Work Timelines'!C:G,4,FALSE)+AA4760+1,VLOOKUP(V4760,'Branch Wise Work Timelines'!C:G,4,FALSE)+AA4760))</f>
        <v>44886.770833333336</v>
      </c>
      <c r="AG4760" s="67">
        <f>WORKDAY.INTL(AA4760,1,11)+VLOOKUP(V4760,'Branch Wise Work Timelines'!C:G,3,FALSE)</f>
        <v>44887.416666666664</v>
      </c>
      <c r="AH4760" s="69" t="str">
        <f t="shared" ca="1" si="897"/>
        <v>Out of TAT</v>
      </c>
      <c r="AI4760" s="69">
        <f t="shared" ca="1" si="898"/>
        <v>20567</v>
      </c>
      <c r="AJ4760" s="69" t="str">
        <f ca="1">IF(AI4760&lt;0,"0-12",IFERROR(VLOOKUP(AI4760,Breakup[],2,FALSE),"&gt;24"))</f>
        <v>&gt;24</v>
      </c>
      <c r="AK4760" s="69" t="str">
        <f>VLOOKUP(V4760,Master!B:D,3,FALSE)</f>
        <v>South</v>
      </c>
      <c r="AL4760" s="69" t="str">
        <f t="shared" si="899"/>
        <v>Chennai</v>
      </c>
    </row>
    <row r="4761" spans="1:38">
      <c r="A4761" s="14" t="s">
        <v>9853</v>
      </c>
      <c r="B4761" s="54">
        <v>44701.833625694402</v>
      </c>
      <c r="C4761" s="13" t="s">
        <v>6447</v>
      </c>
      <c r="D4761" s="13">
        <v>363</v>
      </c>
      <c r="E4761" s="13" t="s">
        <v>9854</v>
      </c>
      <c r="F4761" s="13" t="s">
        <v>33</v>
      </c>
      <c r="G4761" s="14">
        <v>1653057361401</v>
      </c>
      <c r="H4761" s="55">
        <v>0.42748842592592601</v>
      </c>
      <c r="I4761" s="33">
        <v>44881.427488425899</v>
      </c>
      <c r="J4761" s="58">
        <v>44881</v>
      </c>
      <c r="K4761" s="13" t="s">
        <v>452</v>
      </c>
      <c r="L4761" s="13" t="s">
        <v>36</v>
      </c>
      <c r="M4761" s="13" t="s">
        <v>6447</v>
      </c>
      <c r="N4761" s="13" t="s">
        <v>206</v>
      </c>
      <c r="O4761" s="33" t="s">
        <v>38</v>
      </c>
      <c r="P4761" s="58" t="s">
        <v>38</v>
      </c>
      <c r="Q4761" s="33" t="s">
        <v>207</v>
      </c>
      <c r="R4761" s="14" t="s">
        <v>38</v>
      </c>
      <c r="S4761" s="13" t="s">
        <v>216</v>
      </c>
      <c r="T4761" s="13" t="s">
        <v>217</v>
      </c>
      <c r="U4761" s="33">
        <f t="shared" ca="1" si="888"/>
        <v>45744.56914039352</v>
      </c>
      <c r="V4761" s="13" t="str">
        <f t="shared" si="889"/>
        <v>Chennai</v>
      </c>
      <c r="W4761" s="13" t="str">
        <f t="shared" si="890"/>
        <v>RI</v>
      </c>
      <c r="X4761" s="13">
        <f t="shared" si="891"/>
        <v>10</v>
      </c>
      <c r="Y4761" s="13" t="str">
        <f>IFERROR(VLOOKUP(C4761,ReceivingTeam[],2,FALSE),"HelpDesk")</f>
        <v>HelpDesk</v>
      </c>
      <c r="Z4761" s="67">
        <f t="shared" si="892"/>
        <v>44882.573321759228</v>
      </c>
      <c r="AA4761" s="68">
        <f t="shared" si="893"/>
        <v>44881</v>
      </c>
      <c r="AB4761" s="69" t="b">
        <f t="shared" si="894"/>
        <v>1</v>
      </c>
      <c r="AC4761" s="70">
        <f t="shared" si="895"/>
        <v>0.5</v>
      </c>
      <c r="AD4761" s="67">
        <f t="shared" si="896"/>
        <v>44882.573321759228</v>
      </c>
      <c r="AE4761" s="67">
        <f>VLOOKUP(V4761,'Branch Wise Work Timelines'!C:G,3,FALSE)+AA4761</f>
        <v>44881.416666666664</v>
      </c>
      <c r="AF4761" s="67">
        <f>IF(V4761="Bangalore",VLOOKUP(V4761,'Branch Wise Work Timelines'!C:G,4,FALSE)+AA4761+1,IF(V4761="Mumbai",VLOOKUP(V4761,'Branch Wise Work Timelines'!C:G,4,FALSE)+AA4761+1,VLOOKUP(V4761,'Branch Wise Work Timelines'!C:G,4,FALSE)+AA4761))</f>
        <v>44881.770833333336</v>
      </c>
      <c r="AG4761" s="67">
        <f>WORKDAY.INTL(AA4761,1,11)+VLOOKUP(V4761,'Branch Wise Work Timelines'!C:G,3,FALSE)</f>
        <v>44882.416666666664</v>
      </c>
      <c r="AH4761" s="69" t="str">
        <f t="shared" ca="1" si="897"/>
        <v>Out of TAT</v>
      </c>
      <c r="AI4761" s="69">
        <f t="shared" ca="1" si="898"/>
        <v>20688</v>
      </c>
      <c r="AJ4761" s="69" t="str">
        <f ca="1">IF(AI4761&lt;0,"0-12",IFERROR(VLOOKUP(AI4761,Breakup[],2,FALSE),"&gt;24"))</f>
        <v>&gt;24</v>
      </c>
      <c r="AK4761" s="69" t="str">
        <f>VLOOKUP(V4761,Master!B:D,3,FALSE)</f>
        <v>South</v>
      </c>
      <c r="AL4761" s="69" t="str">
        <f t="shared" si="899"/>
        <v>Chennai</v>
      </c>
    </row>
    <row r="4762" spans="1:38">
      <c r="A4762" s="14" t="s">
        <v>9855</v>
      </c>
      <c r="B4762" s="54">
        <v>44701.704948229199</v>
      </c>
      <c r="C4762" s="13" t="s">
        <v>261</v>
      </c>
      <c r="D4762" s="13">
        <v>794</v>
      </c>
      <c r="E4762" s="13" t="s">
        <v>9856</v>
      </c>
      <c r="F4762" s="13" t="s">
        <v>33</v>
      </c>
      <c r="G4762" s="14">
        <v>1653054611210</v>
      </c>
      <c r="H4762" s="55">
        <v>0.90524305555555595</v>
      </c>
      <c r="I4762" s="33">
        <v>44884.905243055597</v>
      </c>
      <c r="J4762" s="58">
        <v>44884</v>
      </c>
      <c r="K4762" s="13" t="s">
        <v>263</v>
      </c>
      <c r="L4762" s="13" t="s">
        <v>69</v>
      </c>
      <c r="M4762" s="13" t="s">
        <v>101</v>
      </c>
      <c r="N4762" s="13" t="s">
        <v>206</v>
      </c>
      <c r="O4762" s="33" t="s">
        <v>38</v>
      </c>
      <c r="P4762" s="58" t="s">
        <v>38</v>
      </c>
      <c r="Q4762" s="33" t="s">
        <v>207</v>
      </c>
      <c r="R4762" s="14" t="s">
        <v>38</v>
      </c>
      <c r="S4762" s="13" t="s">
        <v>208</v>
      </c>
      <c r="T4762" s="13" t="s">
        <v>209</v>
      </c>
      <c r="U4762" s="33">
        <f t="shared" ca="1" si="888"/>
        <v>45744.56914039352</v>
      </c>
      <c r="V4762" s="13" t="str">
        <f t="shared" si="889"/>
        <v>Mumbai</v>
      </c>
      <c r="W4762" s="13" t="str">
        <f t="shared" si="890"/>
        <v>RI</v>
      </c>
      <c r="X4762" s="13">
        <f t="shared" si="891"/>
        <v>21</v>
      </c>
      <c r="Y4762" s="13" t="str">
        <f>IFERROR(VLOOKUP(C4762,ReceivingTeam[],2,FALSE),"HelpDesk")</f>
        <v>HelpDesk</v>
      </c>
      <c r="Z4762" s="67">
        <f t="shared" si="892"/>
        <v>44886.571909722261</v>
      </c>
      <c r="AA4762" s="68">
        <f t="shared" si="893"/>
        <v>44884</v>
      </c>
      <c r="AB4762" s="69" t="b">
        <f t="shared" si="894"/>
        <v>1</v>
      </c>
      <c r="AC4762" s="70">
        <f t="shared" si="895"/>
        <v>0.5</v>
      </c>
      <c r="AD4762" s="67">
        <f t="shared" si="896"/>
        <v>44886.571909722261</v>
      </c>
      <c r="AE4762" s="67">
        <f>VLOOKUP(V4762,'Branch Wise Work Timelines'!C:G,3,FALSE)+AA4762</f>
        <v>44884.416666666664</v>
      </c>
      <c r="AF4762" s="67">
        <f>IF(V4762="Bangalore",VLOOKUP(V4762,'Branch Wise Work Timelines'!C:G,4,FALSE)+AA4762+1,IF(V4762="Mumbai",VLOOKUP(V4762,'Branch Wise Work Timelines'!C:G,4,FALSE)+AA4762+1,VLOOKUP(V4762,'Branch Wise Work Timelines'!C:G,4,FALSE)+AA4762))</f>
        <v>44885.25</v>
      </c>
      <c r="AG4762" s="67">
        <f>WORKDAY.INTL(AA4762,1,11)+VLOOKUP(V4762,'Branch Wise Work Timelines'!C:G,3,FALSE)</f>
        <v>44886.416666666664</v>
      </c>
      <c r="AH4762" s="69" t="str">
        <f t="shared" ca="1" si="897"/>
        <v>Out of TAT</v>
      </c>
      <c r="AI4762" s="69">
        <f t="shared" ca="1" si="898"/>
        <v>20592</v>
      </c>
      <c r="AJ4762" s="69" t="str">
        <f ca="1">IF(AI4762&lt;0,"0-12",IFERROR(VLOOKUP(AI4762,Breakup[],2,FALSE),"&gt;24"))</f>
        <v>&gt;24</v>
      </c>
      <c r="AK4762" s="69" t="str">
        <f>VLOOKUP(V4762,Master!B:D,3,FALSE)</f>
        <v>East</v>
      </c>
      <c r="AL4762" s="69" t="str">
        <f t="shared" si="899"/>
        <v>Mumbai</v>
      </c>
    </row>
    <row r="4763" spans="1:38">
      <c r="A4763" s="14" t="s">
        <v>9857</v>
      </c>
      <c r="B4763" s="54">
        <v>44701.530033067102</v>
      </c>
      <c r="C4763" s="13" t="s">
        <v>4061</v>
      </c>
      <c r="D4763" s="13">
        <v>1235</v>
      </c>
      <c r="E4763" s="13" t="s">
        <v>9858</v>
      </c>
      <c r="F4763" s="13" t="s">
        <v>33</v>
      </c>
      <c r="G4763" s="14">
        <v>1653051712314</v>
      </c>
      <c r="H4763" s="55">
        <v>0.894861111111111</v>
      </c>
      <c r="I4763" s="33">
        <v>44885.894861111097</v>
      </c>
      <c r="J4763" s="58">
        <v>44885</v>
      </c>
      <c r="K4763" s="13" t="s">
        <v>313</v>
      </c>
      <c r="L4763" s="13" t="s">
        <v>60</v>
      </c>
      <c r="M4763" s="13" t="s">
        <v>314</v>
      </c>
      <c r="N4763" s="13" t="s">
        <v>206</v>
      </c>
      <c r="O4763" s="33" t="s">
        <v>38</v>
      </c>
      <c r="P4763" s="58" t="s">
        <v>38</v>
      </c>
      <c r="Q4763" s="33" t="s">
        <v>207</v>
      </c>
      <c r="R4763" s="14" t="s">
        <v>38</v>
      </c>
      <c r="S4763" s="13" t="s">
        <v>208</v>
      </c>
      <c r="T4763" s="13" t="s">
        <v>1059</v>
      </c>
      <c r="U4763" s="33">
        <f t="shared" ca="1" si="888"/>
        <v>45744.56914039352</v>
      </c>
      <c r="V4763" s="13" t="str">
        <f t="shared" si="889"/>
        <v>Hyderabad</v>
      </c>
      <c r="W4763" s="13" t="str">
        <f t="shared" si="890"/>
        <v>RI</v>
      </c>
      <c r="X4763" s="13">
        <f t="shared" si="891"/>
        <v>21</v>
      </c>
      <c r="Y4763" s="13" t="str">
        <f>IFERROR(VLOOKUP(C4763,ReceivingTeam[],2,FALSE),"HelpDesk")</f>
        <v>HelpDesk</v>
      </c>
      <c r="Z4763" s="67">
        <f t="shared" si="892"/>
        <v>44888.416666666664</v>
      </c>
      <c r="AA4763" s="68">
        <f t="shared" si="893"/>
        <v>44885</v>
      </c>
      <c r="AB4763" s="69" t="b">
        <f t="shared" si="894"/>
        <v>0</v>
      </c>
      <c r="AC4763" s="70">
        <f t="shared" si="895"/>
        <v>3</v>
      </c>
      <c r="AD4763" s="67">
        <f t="shared" si="896"/>
        <v>44888.416666666664</v>
      </c>
      <c r="AE4763" s="67">
        <f>VLOOKUP(V4763,'Branch Wise Work Timelines'!C:G,3,FALSE)+AA4763</f>
        <v>44885.416666666664</v>
      </c>
      <c r="AF4763" s="67">
        <f>IF(V4763="Bangalore",VLOOKUP(V4763,'Branch Wise Work Timelines'!C:G,4,FALSE)+AA4763+1,IF(V4763="Mumbai",VLOOKUP(V4763,'Branch Wise Work Timelines'!C:G,4,FALSE)+AA4763+1,VLOOKUP(V4763,'Branch Wise Work Timelines'!C:G,4,FALSE)+AA4763))</f>
        <v>44885.770833333336</v>
      </c>
      <c r="AG4763" s="67">
        <f>WORKDAY.INTL(AA4763,1,11)+VLOOKUP(V4763,'Branch Wise Work Timelines'!C:G,3,FALSE)</f>
        <v>44886.416666666664</v>
      </c>
      <c r="AH4763" s="69" t="str">
        <f t="shared" ca="1" si="897"/>
        <v>Out of TAT</v>
      </c>
      <c r="AI4763" s="69">
        <f t="shared" ca="1" si="898"/>
        <v>20548</v>
      </c>
      <c r="AJ4763" s="69" t="str">
        <f ca="1">IF(AI4763&lt;0,"0-12",IFERROR(VLOOKUP(AI4763,Breakup[],2,FALSE),"&gt;24"))</f>
        <v>&gt;24</v>
      </c>
      <c r="AK4763" s="69" t="str">
        <f>VLOOKUP(V4763,Master!B:D,3,FALSE)</f>
        <v>South</v>
      </c>
      <c r="AL4763" s="69" t="str">
        <f t="shared" si="899"/>
        <v>Hyderabad</v>
      </c>
    </row>
    <row r="4764" spans="1:38">
      <c r="A4764" s="14" t="s">
        <v>9859</v>
      </c>
      <c r="B4764" s="54">
        <v>44701.533426539398</v>
      </c>
      <c r="C4764" s="13" t="s">
        <v>4061</v>
      </c>
      <c r="D4764" s="13">
        <v>196</v>
      </c>
      <c r="E4764" s="13" t="s">
        <v>9860</v>
      </c>
      <c r="F4764" s="13" t="s">
        <v>33</v>
      </c>
      <c r="G4764" s="14">
        <v>1653051712314</v>
      </c>
      <c r="H4764" s="55">
        <v>0.53192129629629603</v>
      </c>
      <c r="I4764" s="33">
        <v>44887.5319212963</v>
      </c>
      <c r="J4764" s="58">
        <v>44887</v>
      </c>
      <c r="K4764" s="13" t="s">
        <v>313</v>
      </c>
      <c r="L4764" s="13" t="s">
        <v>60</v>
      </c>
      <c r="M4764" s="13" t="s">
        <v>314</v>
      </c>
      <c r="N4764" s="13" t="s">
        <v>206</v>
      </c>
      <c r="O4764" s="33" t="s">
        <v>38</v>
      </c>
      <c r="P4764" s="58" t="s">
        <v>38</v>
      </c>
      <c r="Q4764" s="33" t="s">
        <v>207</v>
      </c>
      <c r="R4764" s="14" t="s">
        <v>38</v>
      </c>
      <c r="S4764" s="13" t="s">
        <v>208</v>
      </c>
      <c r="T4764" s="13" t="s">
        <v>1059</v>
      </c>
      <c r="U4764" s="33">
        <f t="shared" ca="1" si="888"/>
        <v>45744.56914039352</v>
      </c>
      <c r="V4764" s="13" t="str">
        <f t="shared" si="889"/>
        <v>Hyderabad</v>
      </c>
      <c r="W4764" s="13" t="str">
        <f t="shared" si="890"/>
        <v>RI</v>
      </c>
      <c r="X4764" s="13">
        <f t="shared" si="891"/>
        <v>12</v>
      </c>
      <c r="Y4764" s="13" t="str">
        <f>IFERROR(VLOOKUP(C4764,ReceivingTeam[],2,FALSE),"HelpDesk")</f>
        <v>HelpDesk</v>
      </c>
      <c r="Z4764" s="67">
        <f t="shared" si="892"/>
        <v>44891.177754629629</v>
      </c>
      <c r="AA4764" s="68">
        <f t="shared" si="893"/>
        <v>44887</v>
      </c>
      <c r="AB4764" s="69" t="b">
        <f t="shared" si="894"/>
        <v>1</v>
      </c>
      <c r="AC4764" s="70">
        <f t="shared" si="895"/>
        <v>3</v>
      </c>
      <c r="AD4764" s="67">
        <f t="shared" si="896"/>
        <v>44891.177754629629</v>
      </c>
      <c r="AE4764" s="67">
        <f>VLOOKUP(V4764,'Branch Wise Work Timelines'!C:G,3,FALSE)+AA4764</f>
        <v>44887.416666666664</v>
      </c>
      <c r="AF4764" s="67">
        <f>IF(V4764="Bangalore",VLOOKUP(V4764,'Branch Wise Work Timelines'!C:G,4,FALSE)+AA4764+1,IF(V4764="Mumbai",VLOOKUP(V4764,'Branch Wise Work Timelines'!C:G,4,FALSE)+AA4764+1,VLOOKUP(V4764,'Branch Wise Work Timelines'!C:G,4,FALSE)+AA4764))</f>
        <v>44887.770833333336</v>
      </c>
      <c r="AG4764" s="67">
        <f>WORKDAY.INTL(AA4764,1,11)+VLOOKUP(V4764,'Branch Wise Work Timelines'!C:G,3,FALSE)</f>
        <v>44888.416666666664</v>
      </c>
      <c r="AH4764" s="69" t="str">
        <f t="shared" ca="1" si="897"/>
        <v>Out of TAT</v>
      </c>
      <c r="AI4764" s="69">
        <f t="shared" ca="1" si="898"/>
        <v>20482</v>
      </c>
      <c r="AJ4764" s="69" t="str">
        <f ca="1">IF(AI4764&lt;0,"0-12",IFERROR(VLOOKUP(AI4764,Breakup[],2,FALSE),"&gt;24"))</f>
        <v>&gt;24</v>
      </c>
      <c r="AK4764" s="69" t="str">
        <f>VLOOKUP(V4764,Master!B:D,3,FALSE)</f>
        <v>South</v>
      </c>
      <c r="AL4764" s="69" t="str">
        <f t="shared" si="899"/>
        <v>Hyderabad</v>
      </c>
    </row>
    <row r="4765" spans="1:38">
      <c r="A4765" s="14" t="s">
        <v>9861</v>
      </c>
      <c r="B4765" s="54">
        <v>44701.717358993097</v>
      </c>
      <c r="C4765" s="13" t="s">
        <v>110</v>
      </c>
      <c r="D4765" s="13">
        <v>747</v>
      </c>
      <c r="E4765" s="13" t="s">
        <v>9862</v>
      </c>
      <c r="F4765" s="13" t="s">
        <v>33</v>
      </c>
      <c r="G4765" s="14">
        <v>1653058722519</v>
      </c>
      <c r="H4765" s="55">
        <v>0.55620370370370398</v>
      </c>
      <c r="I4765" s="33">
        <v>44884.556203703702</v>
      </c>
      <c r="J4765" s="58">
        <v>44884</v>
      </c>
      <c r="K4765" s="13" t="s">
        <v>263</v>
      </c>
      <c r="L4765" s="13" t="s">
        <v>69</v>
      </c>
      <c r="M4765" s="13" t="s">
        <v>101</v>
      </c>
      <c r="N4765" s="13" t="s">
        <v>206</v>
      </c>
      <c r="O4765" s="33" t="s">
        <v>38</v>
      </c>
      <c r="P4765" s="58" t="s">
        <v>38</v>
      </c>
      <c r="Q4765" s="33" t="s">
        <v>207</v>
      </c>
      <c r="R4765" s="14" t="s">
        <v>38</v>
      </c>
      <c r="S4765" s="13" t="s">
        <v>208</v>
      </c>
      <c r="T4765" s="13" t="s">
        <v>209</v>
      </c>
      <c r="U4765" s="33">
        <f t="shared" ca="1" si="888"/>
        <v>45744.56914039352</v>
      </c>
      <c r="V4765" s="13" t="str">
        <f t="shared" si="889"/>
        <v>Mumbai</v>
      </c>
      <c r="W4765" s="13" t="str">
        <f t="shared" si="890"/>
        <v>RI</v>
      </c>
      <c r="X4765" s="13">
        <f t="shared" si="891"/>
        <v>13</v>
      </c>
      <c r="Y4765" s="13" t="str">
        <f>IFERROR(VLOOKUP(C4765,ReceivingTeam[],2,FALSE),"HelpDesk")</f>
        <v>Branch office</v>
      </c>
      <c r="Z4765" s="67">
        <f t="shared" si="892"/>
        <v>44885.056203703702</v>
      </c>
      <c r="AA4765" s="68">
        <f t="shared" si="893"/>
        <v>44884</v>
      </c>
      <c r="AB4765" s="69" t="b">
        <f t="shared" si="894"/>
        <v>1</v>
      </c>
      <c r="AC4765" s="70">
        <f t="shared" si="895"/>
        <v>0.5</v>
      </c>
      <c r="AD4765" s="67">
        <f t="shared" si="896"/>
        <v>44885.056203703702</v>
      </c>
      <c r="AE4765" s="67">
        <f>VLOOKUP(V4765,'Branch Wise Work Timelines'!C:G,3,FALSE)+AA4765</f>
        <v>44884.416666666664</v>
      </c>
      <c r="AF4765" s="67">
        <f>IF(V4765="Bangalore",VLOOKUP(V4765,'Branch Wise Work Timelines'!C:G,4,FALSE)+AA4765+1,IF(V4765="Mumbai",VLOOKUP(V4765,'Branch Wise Work Timelines'!C:G,4,FALSE)+AA4765+1,VLOOKUP(V4765,'Branch Wise Work Timelines'!C:G,4,FALSE)+AA4765))</f>
        <v>44885.25</v>
      </c>
      <c r="AG4765" s="67">
        <f>WORKDAY.INTL(AA4765,1,11)+VLOOKUP(V4765,'Branch Wise Work Timelines'!C:G,3,FALSE)</f>
        <v>44886.416666666664</v>
      </c>
      <c r="AH4765" s="69" t="str">
        <f t="shared" ca="1" si="897"/>
        <v>Out of TAT</v>
      </c>
      <c r="AI4765" s="69">
        <f t="shared" ca="1" si="898"/>
        <v>20629</v>
      </c>
      <c r="AJ4765" s="69" t="str">
        <f ca="1">IF(AI4765&lt;0,"0-12",IFERROR(VLOOKUP(AI4765,Breakup[],2,FALSE),"&gt;24"))</f>
        <v>&gt;24</v>
      </c>
      <c r="AK4765" s="69" t="str">
        <f>VLOOKUP(V4765,Master!B:D,3,FALSE)</f>
        <v>East</v>
      </c>
      <c r="AL4765" s="69" t="str">
        <f t="shared" si="899"/>
        <v>Mumbai</v>
      </c>
    </row>
    <row r="4766" spans="1:38">
      <c r="A4766" s="14" t="s">
        <v>9863</v>
      </c>
      <c r="B4766" s="54">
        <v>44701.817243750003</v>
      </c>
      <c r="C4766" s="13" t="s">
        <v>154</v>
      </c>
      <c r="D4766" s="13">
        <v>853</v>
      </c>
      <c r="E4766" s="13" t="s">
        <v>9864</v>
      </c>
      <c r="F4766" s="13" t="s">
        <v>33</v>
      </c>
      <c r="G4766" s="14">
        <v>1653060101777</v>
      </c>
      <c r="H4766" s="55">
        <v>0.12821759259259299</v>
      </c>
      <c r="I4766" s="33">
        <v>44884.128217592603</v>
      </c>
      <c r="J4766" s="58">
        <v>44884</v>
      </c>
      <c r="K4766" s="13" t="s">
        <v>452</v>
      </c>
      <c r="L4766" s="13" t="s">
        <v>36</v>
      </c>
      <c r="M4766" s="13" t="s">
        <v>154</v>
      </c>
      <c r="N4766" s="13" t="s">
        <v>206</v>
      </c>
      <c r="O4766" s="33" t="s">
        <v>38</v>
      </c>
      <c r="P4766" s="58" t="s">
        <v>38</v>
      </c>
      <c r="Q4766" s="33" t="s">
        <v>207</v>
      </c>
      <c r="R4766" s="14" t="s">
        <v>38</v>
      </c>
      <c r="S4766" s="13" t="s">
        <v>216</v>
      </c>
      <c r="T4766" s="13" t="s">
        <v>278</v>
      </c>
      <c r="U4766" s="33">
        <f t="shared" ca="1" si="888"/>
        <v>45744.56914039352</v>
      </c>
      <c r="V4766" s="13" t="str">
        <f t="shared" si="889"/>
        <v>Chennai</v>
      </c>
      <c r="W4766" s="13" t="str">
        <f t="shared" si="890"/>
        <v>RI</v>
      </c>
      <c r="X4766" s="13">
        <f t="shared" si="891"/>
        <v>3</v>
      </c>
      <c r="Y4766" s="13" t="str">
        <f>IFERROR(VLOOKUP(C4766,ReceivingTeam[],2,FALSE),"HelpDesk")</f>
        <v>Branch office</v>
      </c>
      <c r="Z4766" s="67">
        <f t="shared" si="892"/>
        <v>44889.062499999993</v>
      </c>
      <c r="AA4766" s="68">
        <f t="shared" si="893"/>
        <v>44884</v>
      </c>
      <c r="AB4766" s="69" t="b">
        <f t="shared" si="894"/>
        <v>1</v>
      </c>
      <c r="AC4766" s="70">
        <f t="shared" si="895"/>
        <v>3</v>
      </c>
      <c r="AD4766" s="67">
        <f t="shared" si="896"/>
        <v>44889.062499999993</v>
      </c>
      <c r="AE4766" s="67">
        <f>VLOOKUP(V4766,'Branch Wise Work Timelines'!C:G,3,FALSE)+AA4766</f>
        <v>44884.416666666664</v>
      </c>
      <c r="AF4766" s="67">
        <f>IF(V4766="Bangalore",VLOOKUP(V4766,'Branch Wise Work Timelines'!C:G,4,FALSE)+AA4766+1,IF(V4766="Mumbai",VLOOKUP(V4766,'Branch Wise Work Timelines'!C:G,4,FALSE)+AA4766+1,VLOOKUP(V4766,'Branch Wise Work Timelines'!C:G,4,FALSE)+AA4766))</f>
        <v>44884.770833333336</v>
      </c>
      <c r="AG4766" s="67">
        <f>WORKDAY.INTL(AA4766,1,11)+VLOOKUP(V4766,'Branch Wise Work Timelines'!C:G,3,FALSE)</f>
        <v>44886.416666666664</v>
      </c>
      <c r="AH4766" s="69" t="str">
        <f t="shared" ca="1" si="897"/>
        <v>Out of TAT</v>
      </c>
      <c r="AI4766" s="69">
        <f t="shared" ca="1" si="898"/>
        <v>20533</v>
      </c>
      <c r="AJ4766" s="69" t="str">
        <f ca="1">IF(AI4766&lt;0,"0-12",IFERROR(VLOOKUP(AI4766,Breakup[],2,FALSE),"&gt;24"))</f>
        <v>&gt;24</v>
      </c>
      <c r="AK4766" s="69" t="str">
        <f>VLOOKUP(V4766,Master!B:D,3,FALSE)</f>
        <v>South</v>
      </c>
      <c r="AL4766" s="69" t="str">
        <f t="shared" si="899"/>
        <v>Chennai</v>
      </c>
    </row>
    <row r="4767" spans="1:38">
      <c r="A4767" s="14" t="s">
        <v>9865</v>
      </c>
      <c r="B4767" s="54">
        <v>44701.696860844902</v>
      </c>
      <c r="C4767" s="13" t="s">
        <v>114</v>
      </c>
      <c r="D4767" s="13">
        <v>1910</v>
      </c>
      <c r="E4767" s="13" t="s">
        <v>9866</v>
      </c>
      <c r="F4767" s="13" t="s">
        <v>33</v>
      </c>
      <c r="G4767" s="14">
        <v>1653054611210</v>
      </c>
      <c r="H4767" s="55">
        <v>0.58649305555555598</v>
      </c>
      <c r="I4767" s="33">
        <v>44887.586493055598</v>
      </c>
      <c r="J4767" s="58">
        <v>44887</v>
      </c>
      <c r="K4767" s="13" t="s">
        <v>263</v>
      </c>
      <c r="L4767" s="13" t="s">
        <v>69</v>
      </c>
      <c r="M4767" s="13" t="s">
        <v>101</v>
      </c>
      <c r="N4767" s="13" t="s">
        <v>206</v>
      </c>
      <c r="O4767" s="33" t="s">
        <v>38</v>
      </c>
      <c r="P4767" s="58" t="s">
        <v>38</v>
      </c>
      <c r="Q4767" s="33" t="s">
        <v>207</v>
      </c>
      <c r="R4767" s="14" t="s">
        <v>38</v>
      </c>
      <c r="S4767" s="13" t="s">
        <v>208</v>
      </c>
      <c r="T4767" s="13" t="s">
        <v>209</v>
      </c>
      <c r="U4767" s="33">
        <f t="shared" ca="1" si="888"/>
        <v>45744.56914039352</v>
      </c>
      <c r="V4767" s="13" t="str">
        <f t="shared" si="889"/>
        <v>Mumbai</v>
      </c>
      <c r="W4767" s="13" t="str">
        <f t="shared" si="890"/>
        <v>RI</v>
      </c>
      <c r="X4767" s="13">
        <f t="shared" si="891"/>
        <v>14</v>
      </c>
      <c r="Y4767" s="13" t="str">
        <f>IFERROR(VLOOKUP(C4767,ReceivingTeam[],2,FALSE),"HelpDesk")</f>
        <v>Branch office</v>
      </c>
      <c r="Z4767" s="67">
        <f t="shared" si="892"/>
        <v>44888.086493055598</v>
      </c>
      <c r="AA4767" s="68">
        <f t="shared" si="893"/>
        <v>44887</v>
      </c>
      <c r="AB4767" s="69" t="b">
        <f t="shared" si="894"/>
        <v>1</v>
      </c>
      <c r="AC4767" s="70">
        <f t="shared" si="895"/>
        <v>0.5</v>
      </c>
      <c r="AD4767" s="67">
        <f t="shared" si="896"/>
        <v>44888.086493055598</v>
      </c>
      <c r="AE4767" s="67">
        <f>VLOOKUP(V4767,'Branch Wise Work Timelines'!C:G,3,FALSE)+AA4767</f>
        <v>44887.416666666664</v>
      </c>
      <c r="AF4767" s="67">
        <f>IF(V4767="Bangalore",VLOOKUP(V4767,'Branch Wise Work Timelines'!C:G,4,FALSE)+AA4767+1,IF(V4767="Mumbai",VLOOKUP(V4767,'Branch Wise Work Timelines'!C:G,4,FALSE)+AA4767+1,VLOOKUP(V4767,'Branch Wise Work Timelines'!C:G,4,FALSE)+AA4767))</f>
        <v>44888.25</v>
      </c>
      <c r="AG4767" s="67">
        <f>WORKDAY.INTL(AA4767,1,11)+VLOOKUP(V4767,'Branch Wise Work Timelines'!C:G,3,FALSE)</f>
        <v>44888.416666666664</v>
      </c>
      <c r="AH4767" s="69" t="str">
        <f t="shared" ca="1" si="897"/>
        <v>Out of TAT</v>
      </c>
      <c r="AI4767" s="69">
        <f t="shared" ca="1" si="898"/>
        <v>20556</v>
      </c>
      <c r="AJ4767" s="69" t="str">
        <f ca="1">IF(AI4767&lt;0,"0-12",IFERROR(VLOOKUP(AI4767,Breakup[],2,FALSE),"&gt;24"))</f>
        <v>&gt;24</v>
      </c>
      <c r="AK4767" s="69" t="str">
        <f>VLOOKUP(V4767,Master!B:D,3,FALSE)</f>
        <v>East</v>
      </c>
      <c r="AL4767" s="69" t="str">
        <f t="shared" si="899"/>
        <v>Mumbai</v>
      </c>
    </row>
    <row r="4768" spans="1:38">
      <c r="A4768" s="14" t="s">
        <v>9867</v>
      </c>
      <c r="B4768" s="54">
        <v>44701.697126504601</v>
      </c>
      <c r="C4768" s="13" t="s">
        <v>89</v>
      </c>
      <c r="D4768" s="13">
        <v>479</v>
      </c>
      <c r="E4768" s="13" t="s">
        <v>9868</v>
      </c>
      <c r="F4768" s="13" t="s">
        <v>15</v>
      </c>
      <c r="G4768" s="14">
        <v>1653050878117</v>
      </c>
      <c r="H4768" s="55">
        <v>0.75894675925925903</v>
      </c>
      <c r="I4768" s="33">
        <v>44883.758946759299</v>
      </c>
      <c r="J4768" s="58">
        <v>44883</v>
      </c>
      <c r="K4768" s="13" t="s">
        <v>213</v>
      </c>
      <c r="L4768" s="13" t="s">
        <v>30</v>
      </c>
      <c r="M4768" s="13" t="s">
        <v>75</v>
      </c>
      <c r="N4768" s="13" t="s">
        <v>206</v>
      </c>
      <c r="O4768" s="33" t="s">
        <v>38</v>
      </c>
      <c r="P4768" s="58" t="s">
        <v>38</v>
      </c>
      <c r="Q4768" s="33" t="s">
        <v>207</v>
      </c>
      <c r="R4768" s="14" t="s">
        <v>38</v>
      </c>
      <c r="S4768" s="13" t="s">
        <v>208</v>
      </c>
      <c r="T4768" s="13" t="s">
        <v>209</v>
      </c>
      <c r="U4768" s="33">
        <f t="shared" ca="1" si="888"/>
        <v>45744.56914039352</v>
      </c>
      <c r="V4768" s="13" t="str">
        <f t="shared" si="889"/>
        <v>Bangalore</v>
      </c>
      <c r="W4768" s="13" t="str">
        <f t="shared" si="890"/>
        <v>CLS</v>
      </c>
      <c r="X4768" s="13">
        <f t="shared" si="891"/>
        <v>18</v>
      </c>
      <c r="Y4768" s="13" t="str">
        <f>IFERROR(VLOOKUP(C4768,ReceivingTeam[],2,FALSE),"HelpDesk")</f>
        <v>Branch office</v>
      </c>
      <c r="Z4768" s="67">
        <f t="shared" si="892"/>
        <v>44884.571446759299</v>
      </c>
      <c r="AA4768" s="68">
        <f t="shared" si="893"/>
        <v>44883</v>
      </c>
      <c r="AB4768" s="69" t="b">
        <f t="shared" si="894"/>
        <v>1</v>
      </c>
      <c r="AC4768" s="70">
        <f t="shared" si="895"/>
        <v>0.5</v>
      </c>
      <c r="AD4768" s="67">
        <f t="shared" si="896"/>
        <v>44884.571446759299</v>
      </c>
      <c r="AE4768" s="67">
        <f>VLOOKUP(V4768,'Branch Wise Work Timelines'!C:G,3,FALSE)+AA4768</f>
        <v>44883.416666666664</v>
      </c>
      <c r="AF4768" s="67">
        <f>IF(V4768="Bangalore",VLOOKUP(V4768,'Branch Wise Work Timelines'!C:G,4,FALSE)+AA4768+1,IF(V4768="Mumbai",VLOOKUP(V4768,'Branch Wise Work Timelines'!C:G,4,FALSE)+AA4768+1,VLOOKUP(V4768,'Branch Wise Work Timelines'!C:G,4,FALSE)+AA4768))</f>
        <v>44884.104166666664</v>
      </c>
      <c r="AG4768" s="67">
        <f>WORKDAY.INTL(AA4768,1,11)+VLOOKUP(V4768,'Branch Wise Work Timelines'!C:G,3,FALSE)</f>
        <v>44884.416666666664</v>
      </c>
      <c r="AH4768" s="69" t="str">
        <f t="shared" ca="1" si="897"/>
        <v>Out of TAT</v>
      </c>
      <c r="AI4768" s="69">
        <f t="shared" ca="1" si="898"/>
        <v>20640</v>
      </c>
      <c r="AJ4768" s="69" t="str">
        <f ca="1">IF(AI4768&lt;0,"0-12",IFERROR(VLOOKUP(AI4768,Breakup[],2,FALSE),"&gt;24"))</f>
        <v>&gt;24</v>
      </c>
      <c r="AK4768" s="69" t="str">
        <f>VLOOKUP(V4768,Master!B:D,3,FALSE)</f>
        <v>South</v>
      </c>
      <c r="AL4768" s="69" t="str">
        <f t="shared" si="899"/>
        <v>Bangalore-CLS</v>
      </c>
    </row>
    <row r="4769" spans="1:38">
      <c r="A4769" s="14" t="s">
        <v>9869</v>
      </c>
      <c r="B4769" s="54">
        <v>44701.7202573264</v>
      </c>
      <c r="C4769" s="13" t="s">
        <v>252</v>
      </c>
      <c r="D4769" s="13">
        <v>1101</v>
      </c>
      <c r="E4769" s="13" t="s">
        <v>9870</v>
      </c>
      <c r="F4769" s="13" t="s">
        <v>15</v>
      </c>
      <c r="G4769" s="14">
        <v>1653050621596</v>
      </c>
      <c r="H4769" s="55">
        <v>0.37287037037037002</v>
      </c>
      <c r="I4769" s="33">
        <v>44884.372870370396</v>
      </c>
      <c r="J4769" s="58">
        <v>44884</v>
      </c>
      <c r="K4769" s="13" t="s">
        <v>213</v>
      </c>
      <c r="L4769" s="13" t="s">
        <v>30</v>
      </c>
      <c r="M4769" s="13" t="s">
        <v>214</v>
      </c>
      <c r="N4769" s="13" t="s">
        <v>206</v>
      </c>
      <c r="O4769" s="33" t="s">
        <v>38</v>
      </c>
      <c r="P4769" s="58" t="s">
        <v>38</v>
      </c>
      <c r="Q4769" s="33" t="s">
        <v>207</v>
      </c>
      <c r="R4769" s="14" t="s">
        <v>38</v>
      </c>
      <c r="S4769" s="13" t="s">
        <v>216</v>
      </c>
      <c r="T4769" s="13" t="s">
        <v>217</v>
      </c>
      <c r="U4769" s="33">
        <f t="shared" ca="1" si="888"/>
        <v>45744.56914039352</v>
      </c>
      <c r="V4769" s="13" t="str">
        <f t="shared" si="889"/>
        <v>Bangalore</v>
      </c>
      <c r="W4769" s="13" t="str">
        <f t="shared" si="890"/>
        <v>CLS</v>
      </c>
      <c r="X4769" s="13">
        <f t="shared" si="891"/>
        <v>8</v>
      </c>
      <c r="Y4769" s="13" t="str">
        <f>IFERROR(VLOOKUP(C4769,ReceivingTeam[],2,FALSE),"HelpDesk")</f>
        <v>HelpDesk</v>
      </c>
      <c r="Z4769" s="67">
        <f t="shared" si="892"/>
        <v>44884.916666666664</v>
      </c>
      <c r="AA4769" s="68">
        <f t="shared" si="893"/>
        <v>44884</v>
      </c>
      <c r="AB4769" s="69" t="b">
        <f t="shared" si="894"/>
        <v>1</v>
      </c>
      <c r="AC4769" s="70">
        <f t="shared" si="895"/>
        <v>0.5</v>
      </c>
      <c r="AD4769" s="67">
        <f t="shared" si="896"/>
        <v>44884.916666666664</v>
      </c>
      <c r="AE4769" s="67">
        <f>VLOOKUP(V4769,'Branch Wise Work Timelines'!C:G,3,FALSE)+AA4769</f>
        <v>44884.416666666664</v>
      </c>
      <c r="AF4769" s="67">
        <f>IF(V4769="Bangalore",VLOOKUP(V4769,'Branch Wise Work Timelines'!C:G,4,FALSE)+AA4769+1,IF(V4769="Mumbai",VLOOKUP(V4769,'Branch Wise Work Timelines'!C:G,4,FALSE)+AA4769+1,VLOOKUP(V4769,'Branch Wise Work Timelines'!C:G,4,FALSE)+AA4769))</f>
        <v>44885.104166666664</v>
      </c>
      <c r="AG4769" s="67">
        <f>WORKDAY.INTL(AA4769,1,11)+VLOOKUP(V4769,'Branch Wise Work Timelines'!C:G,3,FALSE)</f>
        <v>44886.416666666664</v>
      </c>
      <c r="AH4769" s="69" t="str">
        <f t="shared" ca="1" si="897"/>
        <v>Out of TAT</v>
      </c>
      <c r="AI4769" s="69">
        <f t="shared" ca="1" si="898"/>
        <v>20632</v>
      </c>
      <c r="AJ4769" s="69" t="str">
        <f ca="1">IF(AI4769&lt;0,"0-12",IFERROR(VLOOKUP(AI4769,Breakup[],2,FALSE),"&gt;24"))</f>
        <v>&gt;24</v>
      </c>
      <c r="AK4769" s="69" t="str">
        <f>VLOOKUP(V4769,Master!B:D,3,FALSE)</f>
        <v>South</v>
      </c>
      <c r="AL4769" s="69" t="str">
        <f t="shared" si="899"/>
        <v>Bangalore-CLS</v>
      </c>
    </row>
    <row r="4770" spans="1:38">
      <c r="A4770" s="14" t="s">
        <v>9871</v>
      </c>
      <c r="B4770" s="54">
        <v>44701.714334108801</v>
      </c>
      <c r="C4770" s="13" t="s">
        <v>243</v>
      </c>
      <c r="D4770" s="13">
        <v>695</v>
      </c>
      <c r="E4770" s="13" t="s">
        <v>9872</v>
      </c>
      <c r="F4770" s="13" t="s">
        <v>15</v>
      </c>
      <c r="G4770" s="14">
        <v>1653049644596</v>
      </c>
      <c r="H4770" s="55">
        <v>0.83091435185185203</v>
      </c>
      <c r="I4770" s="33">
        <v>44887.830914351798</v>
      </c>
      <c r="J4770" s="58">
        <v>44887</v>
      </c>
      <c r="K4770" s="13" t="s">
        <v>213</v>
      </c>
      <c r="L4770" s="13" t="s">
        <v>30</v>
      </c>
      <c r="M4770" s="13" t="s">
        <v>214</v>
      </c>
      <c r="N4770" s="13" t="s">
        <v>206</v>
      </c>
      <c r="O4770" s="33" t="s">
        <v>38</v>
      </c>
      <c r="P4770" s="58" t="s">
        <v>38</v>
      </c>
      <c r="Q4770" s="33" t="s">
        <v>207</v>
      </c>
      <c r="R4770" s="14" t="s">
        <v>38</v>
      </c>
      <c r="S4770" s="13" t="s">
        <v>216</v>
      </c>
      <c r="T4770" s="13" t="s">
        <v>217</v>
      </c>
      <c r="U4770" s="33">
        <f t="shared" ca="1" si="888"/>
        <v>45744.56914039352</v>
      </c>
      <c r="V4770" s="13" t="str">
        <f t="shared" si="889"/>
        <v>Bangalore</v>
      </c>
      <c r="W4770" s="13" t="str">
        <f t="shared" si="890"/>
        <v>CLS</v>
      </c>
      <c r="X4770" s="13">
        <f t="shared" si="891"/>
        <v>19</v>
      </c>
      <c r="Y4770" s="13" t="str">
        <f>IFERROR(VLOOKUP(C4770,ReceivingTeam[],2,FALSE),"HelpDesk")</f>
        <v>HelpDesk</v>
      </c>
      <c r="Z4770" s="67">
        <f t="shared" si="892"/>
        <v>44888.643414351798</v>
      </c>
      <c r="AA4770" s="68">
        <f t="shared" si="893"/>
        <v>44887</v>
      </c>
      <c r="AB4770" s="69" t="b">
        <f t="shared" si="894"/>
        <v>1</v>
      </c>
      <c r="AC4770" s="70">
        <f t="shared" si="895"/>
        <v>0.5</v>
      </c>
      <c r="AD4770" s="67">
        <f t="shared" si="896"/>
        <v>44888.643414351798</v>
      </c>
      <c r="AE4770" s="67">
        <f>VLOOKUP(V4770,'Branch Wise Work Timelines'!C:G,3,FALSE)+AA4770</f>
        <v>44887.416666666664</v>
      </c>
      <c r="AF4770" s="67">
        <f>IF(V4770="Bangalore",VLOOKUP(V4770,'Branch Wise Work Timelines'!C:G,4,FALSE)+AA4770+1,IF(V4770="Mumbai",VLOOKUP(V4770,'Branch Wise Work Timelines'!C:G,4,FALSE)+AA4770+1,VLOOKUP(V4770,'Branch Wise Work Timelines'!C:G,4,FALSE)+AA4770))</f>
        <v>44888.104166666664</v>
      </c>
      <c r="AG4770" s="67">
        <f>WORKDAY.INTL(AA4770,1,11)+VLOOKUP(V4770,'Branch Wise Work Timelines'!C:G,3,FALSE)</f>
        <v>44888.416666666664</v>
      </c>
      <c r="AH4770" s="69" t="str">
        <f t="shared" ca="1" si="897"/>
        <v>Out of TAT</v>
      </c>
      <c r="AI4770" s="69">
        <f t="shared" ca="1" si="898"/>
        <v>20543</v>
      </c>
      <c r="AJ4770" s="69" t="str">
        <f ca="1">IF(AI4770&lt;0,"0-12",IFERROR(VLOOKUP(AI4770,Breakup[],2,FALSE),"&gt;24"))</f>
        <v>&gt;24</v>
      </c>
      <c r="AK4770" s="69" t="str">
        <f>VLOOKUP(V4770,Master!B:D,3,FALSE)</f>
        <v>South</v>
      </c>
      <c r="AL4770" s="69" t="str">
        <f t="shared" si="899"/>
        <v>Bangalore-CLS</v>
      </c>
    </row>
    <row r="4771" spans="1:38">
      <c r="A4771" s="14" t="s">
        <v>9873</v>
      </c>
      <c r="B4771" s="54">
        <v>44701.721479317101</v>
      </c>
      <c r="C4771" s="13" t="s">
        <v>121</v>
      </c>
      <c r="D4771" s="13">
        <v>328</v>
      </c>
      <c r="E4771" s="13" t="s">
        <v>9874</v>
      </c>
      <c r="F4771" s="13" t="s">
        <v>33</v>
      </c>
      <c r="G4771" s="14">
        <v>1653054611210</v>
      </c>
      <c r="H4771" s="55">
        <v>0.38459490740740698</v>
      </c>
      <c r="I4771" s="33">
        <v>44883.384594907402</v>
      </c>
      <c r="J4771" s="58">
        <v>44883</v>
      </c>
      <c r="K4771" s="13" t="s">
        <v>263</v>
      </c>
      <c r="L4771" s="13" t="s">
        <v>69</v>
      </c>
      <c r="M4771" s="13" t="s">
        <v>101</v>
      </c>
      <c r="N4771" s="13" t="s">
        <v>206</v>
      </c>
      <c r="O4771" s="33" t="s">
        <v>38</v>
      </c>
      <c r="P4771" s="58" t="s">
        <v>38</v>
      </c>
      <c r="Q4771" s="33" t="s">
        <v>207</v>
      </c>
      <c r="R4771" s="14" t="s">
        <v>38</v>
      </c>
      <c r="S4771" s="13" t="s">
        <v>208</v>
      </c>
      <c r="T4771" s="13" t="s">
        <v>209</v>
      </c>
      <c r="U4771" s="33">
        <f t="shared" ca="1" si="888"/>
        <v>45744.56914039352</v>
      </c>
      <c r="V4771" s="13" t="str">
        <f t="shared" si="889"/>
        <v>Mumbai</v>
      </c>
      <c r="W4771" s="13" t="str">
        <f t="shared" si="890"/>
        <v>RI</v>
      </c>
      <c r="X4771" s="13">
        <f t="shared" si="891"/>
        <v>9</v>
      </c>
      <c r="Y4771" s="13" t="str">
        <f>IFERROR(VLOOKUP(C4771,ReceivingTeam[],2,FALSE),"HelpDesk")</f>
        <v>Branch office</v>
      </c>
      <c r="Z4771" s="67">
        <f t="shared" si="892"/>
        <v>44883.916666666664</v>
      </c>
      <c r="AA4771" s="68">
        <f t="shared" si="893"/>
        <v>44883</v>
      </c>
      <c r="AB4771" s="69" t="b">
        <f t="shared" si="894"/>
        <v>1</v>
      </c>
      <c r="AC4771" s="70">
        <f t="shared" si="895"/>
        <v>0.5</v>
      </c>
      <c r="AD4771" s="67">
        <f t="shared" si="896"/>
        <v>44883.916666666664</v>
      </c>
      <c r="AE4771" s="67">
        <f>VLOOKUP(V4771,'Branch Wise Work Timelines'!C:G,3,FALSE)+AA4771</f>
        <v>44883.416666666664</v>
      </c>
      <c r="AF4771" s="67">
        <f>IF(V4771="Bangalore",VLOOKUP(V4771,'Branch Wise Work Timelines'!C:G,4,FALSE)+AA4771+1,IF(V4771="Mumbai",VLOOKUP(V4771,'Branch Wise Work Timelines'!C:G,4,FALSE)+AA4771+1,VLOOKUP(V4771,'Branch Wise Work Timelines'!C:G,4,FALSE)+AA4771))</f>
        <v>44884.25</v>
      </c>
      <c r="AG4771" s="67">
        <f>WORKDAY.INTL(AA4771,1,11)+VLOOKUP(V4771,'Branch Wise Work Timelines'!C:G,3,FALSE)</f>
        <v>44884.416666666664</v>
      </c>
      <c r="AH4771" s="69" t="str">
        <f t="shared" ca="1" si="897"/>
        <v>Out of TAT</v>
      </c>
      <c r="AI4771" s="69">
        <f t="shared" ca="1" si="898"/>
        <v>20656</v>
      </c>
      <c r="AJ4771" s="69" t="str">
        <f ca="1">IF(AI4771&lt;0,"0-12",IFERROR(VLOOKUP(AI4771,Breakup[],2,FALSE),"&gt;24"))</f>
        <v>&gt;24</v>
      </c>
      <c r="AK4771" s="69" t="str">
        <f>VLOOKUP(V4771,Master!B:D,3,FALSE)</f>
        <v>East</v>
      </c>
      <c r="AL4771" s="69" t="str">
        <f t="shared" si="899"/>
        <v>Mumbai</v>
      </c>
    </row>
    <row r="4772" spans="1:38">
      <c r="A4772" s="14" t="s">
        <v>9875</v>
      </c>
      <c r="B4772" s="54">
        <v>44701.742330092602</v>
      </c>
      <c r="C4772" s="13" t="s">
        <v>121</v>
      </c>
      <c r="D4772" s="13">
        <v>702</v>
      </c>
      <c r="E4772" s="13" t="s">
        <v>9876</v>
      </c>
      <c r="F4772" s="13" t="s">
        <v>33</v>
      </c>
      <c r="G4772" s="14">
        <v>1653049856324</v>
      </c>
      <c r="H4772" s="55">
        <v>0.86048611111111095</v>
      </c>
      <c r="I4772" s="33">
        <v>44890.860486111102</v>
      </c>
      <c r="J4772" s="58">
        <v>44890</v>
      </c>
      <c r="K4772" s="13" t="s">
        <v>263</v>
      </c>
      <c r="L4772" s="13" t="s">
        <v>69</v>
      </c>
      <c r="M4772" s="13" t="s">
        <v>101</v>
      </c>
      <c r="N4772" s="13" t="s">
        <v>206</v>
      </c>
      <c r="O4772" s="33" t="s">
        <v>38</v>
      </c>
      <c r="P4772" s="58" t="s">
        <v>38</v>
      </c>
      <c r="Q4772" s="33" t="s">
        <v>207</v>
      </c>
      <c r="R4772" s="14" t="s">
        <v>38</v>
      </c>
      <c r="S4772" s="13" t="s">
        <v>208</v>
      </c>
      <c r="T4772" s="13" t="s">
        <v>209</v>
      </c>
      <c r="U4772" s="33">
        <f t="shared" ca="1" si="888"/>
        <v>45744.56914039352</v>
      </c>
      <c r="V4772" s="13" t="str">
        <f t="shared" si="889"/>
        <v>Mumbai</v>
      </c>
      <c r="W4772" s="13" t="str">
        <f t="shared" si="890"/>
        <v>RI</v>
      </c>
      <c r="X4772" s="13">
        <f t="shared" si="891"/>
        <v>20</v>
      </c>
      <c r="Y4772" s="13" t="str">
        <f>IFERROR(VLOOKUP(C4772,ReceivingTeam[],2,FALSE),"HelpDesk")</f>
        <v>Branch office</v>
      </c>
      <c r="Z4772" s="67">
        <f t="shared" si="892"/>
        <v>44891.527152777766</v>
      </c>
      <c r="AA4772" s="68">
        <f t="shared" si="893"/>
        <v>44890</v>
      </c>
      <c r="AB4772" s="69" t="b">
        <f t="shared" si="894"/>
        <v>1</v>
      </c>
      <c r="AC4772" s="70">
        <f t="shared" si="895"/>
        <v>0.5</v>
      </c>
      <c r="AD4772" s="67">
        <f t="shared" si="896"/>
        <v>44891.527152777766</v>
      </c>
      <c r="AE4772" s="67">
        <f>VLOOKUP(V4772,'Branch Wise Work Timelines'!C:G,3,FALSE)+AA4772</f>
        <v>44890.416666666664</v>
      </c>
      <c r="AF4772" s="67">
        <f>IF(V4772="Bangalore",VLOOKUP(V4772,'Branch Wise Work Timelines'!C:G,4,FALSE)+AA4772+1,IF(V4772="Mumbai",VLOOKUP(V4772,'Branch Wise Work Timelines'!C:G,4,FALSE)+AA4772+1,VLOOKUP(V4772,'Branch Wise Work Timelines'!C:G,4,FALSE)+AA4772))</f>
        <v>44891.25</v>
      </c>
      <c r="AG4772" s="67">
        <f>WORKDAY.INTL(AA4772,1,11)+VLOOKUP(V4772,'Branch Wise Work Timelines'!C:G,3,FALSE)</f>
        <v>44891.416666666664</v>
      </c>
      <c r="AH4772" s="69" t="str">
        <f t="shared" ca="1" si="897"/>
        <v>Out of TAT</v>
      </c>
      <c r="AI4772" s="69">
        <f t="shared" ca="1" si="898"/>
        <v>20474</v>
      </c>
      <c r="AJ4772" s="69" t="str">
        <f ca="1">IF(AI4772&lt;0,"0-12",IFERROR(VLOOKUP(AI4772,Breakup[],2,FALSE),"&gt;24"))</f>
        <v>&gt;24</v>
      </c>
      <c r="AK4772" s="69" t="str">
        <f>VLOOKUP(V4772,Master!B:D,3,FALSE)</f>
        <v>East</v>
      </c>
      <c r="AL4772" s="69" t="str">
        <f t="shared" si="899"/>
        <v>Mumbai</v>
      </c>
    </row>
    <row r="4773" spans="1:38">
      <c r="A4773" s="14" t="s">
        <v>9877</v>
      </c>
      <c r="B4773" s="54">
        <v>44701.821070983802</v>
      </c>
      <c r="C4773" s="13" t="s">
        <v>154</v>
      </c>
      <c r="D4773" s="13">
        <v>1663</v>
      </c>
      <c r="E4773" s="13" t="s">
        <v>9878</v>
      </c>
      <c r="F4773" s="13" t="s">
        <v>33</v>
      </c>
      <c r="G4773" s="14">
        <v>1653060101777</v>
      </c>
      <c r="H4773" s="55">
        <v>0.41957175925925899</v>
      </c>
      <c r="I4773" s="33">
        <v>44891.419571759303</v>
      </c>
      <c r="J4773" s="58">
        <v>44891</v>
      </c>
      <c r="K4773" s="13" t="s">
        <v>452</v>
      </c>
      <c r="L4773" s="13" t="s">
        <v>36</v>
      </c>
      <c r="M4773" s="13" t="s">
        <v>154</v>
      </c>
      <c r="N4773" s="13" t="s">
        <v>206</v>
      </c>
      <c r="O4773" s="33">
        <v>44891.141828703701</v>
      </c>
      <c r="P4773" s="58">
        <v>44891</v>
      </c>
      <c r="Q4773" s="33" t="s">
        <v>237</v>
      </c>
      <c r="R4773" s="14">
        <v>681</v>
      </c>
      <c r="S4773" s="13" t="s">
        <v>216</v>
      </c>
      <c r="T4773" s="13" t="s">
        <v>278</v>
      </c>
      <c r="U4773" s="33">
        <f t="shared" ca="1" si="888"/>
        <v>45744.56914039352</v>
      </c>
      <c r="V4773" s="13" t="str">
        <f t="shared" si="889"/>
        <v>Chennai</v>
      </c>
      <c r="W4773" s="13" t="str">
        <f t="shared" si="890"/>
        <v>RI</v>
      </c>
      <c r="X4773" s="13">
        <f t="shared" si="891"/>
        <v>10</v>
      </c>
      <c r="Y4773" s="13" t="str">
        <f>IFERROR(VLOOKUP(C4773,ReceivingTeam[],2,FALSE),"HelpDesk")</f>
        <v>Branch office</v>
      </c>
      <c r="Z4773" s="67">
        <f t="shared" si="892"/>
        <v>44896.065405092631</v>
      </c>
      <c r="AA4773" s="68">
        <f t="shared" si="893"/>
        <v>44891</v>
      </c>
      <c r="AB4773" s="69" t="b">
        <f t="shared" si="894"/>
        <v>1</v>
      </c>
      <c r="AC4773" s="70">
        <f t="shared" si="895"/>
        <v>3</v>
      </c>
      <c r="AD4773" s="67">
        <f t="shared" si="896"/>
        <v>44896.065405092631</v>
      </c>
      <c r="AE4773" s="67">
        <f>VLOOKUP(V4773,'Branch Wise Work Timelines'!C:G,3,FALSE)+AA4773</f>
        <v>44891.416666666664</v>
      </c>
      <c r="AF4773" s="67">
        <f>IF(V4773="Bangalore",VLOOKUP(V4773,'Branch Wise Work Timelines'!C:G,4,FALSE)+AA4773+1,IF(V4773="Mumbai",VLOOKUP(V4773,'Branch Wise Work Timelines'!C:G,4,FALSE)+AA4773+1,VLOOKUP(V4773,'Branch Wise Work Timelines'!C:G,4,FALSE)+AA4773))</f>
        <v>44891.770833333336</v>
      </c>
      <c r="AG4773" s="67">
        <f>WORKDAY.INTL(AA4773,1,11)+VLOOKUP(V4773,'Branch Wise Work Timelines'!C:G,3,FALSE)</f>
        <v>44893.416666666664</v>
      </c>
      <c r="AH4773" s="69" t="str">
        <f t="shared" si="897"/>
        <v>Met</v>
      </c>
      <c r="AI4773" s="69">
        <f t="shared" ca="1" si="898"/>
        <v>20365</v>
      </c>
      <c r="AJ4773" s="69" t="str">
        <f ca="1">IF(AI4773&lt;0,"0-12",IFERROR(VLOOKUP(AI4773,Breakup[],2,FALSE),"&gt;24"))</f>
        <v>&gt;24</v>
      </c>
      <c r="AK4773" s="69" t="str">
        <f>VLOOKUP(V4773,Master!B:D,3,FALSE)</f>
        <v>South</v>
      </c>
      <c r="AL4773" s="69" t="str">
        <f t="shared" si="899"/>
        <v>Chennai</v>
      </c>
    </row>
    <row r="4774" spans="1:38">
      <c r="A4774" s="14" t="s">
        <v>9879</v>
      </c>
      <c r="B4774" s="54">
        <v>44701.835510219898</v>
      </c>
      <c r="C4774" s="13" t="s">
        <v>114</v>
      </c>
      <c r="D4774" s="13">
        <v>1359</v>
      </c>
      <c r="E4774" s="13" t="s">
        <v>9880</v>
      </c>
      <c r="F4774" s="13" t="s">
        <v>33</v>
      </c>
      <c r="G4774" s="14">
        <v>1653057395341</v>
      </c>
      <c r="H4774" s="55">
        <v>0.62092592592592599</v>
      </c>
      <c r="I4774" s="33">
        <v>44885.620925925898</v>
      </c>
      <c r="J4774" s="58">
        <v>44885</v>
      </c>
      <c r="K4774" s="13" t="s">
        <v>263</v>
      </c>
      <c r="L4774" s="13" t="s">
        <v>69</v>
      </c>
      <c r="M4774" s="13" t="s">
        <v>101</v>
      </c>
      <c r="N4774" s="13" t="s">
        <v>206</v>
      </c>
      <c r="O4774" s="33" t="s">
        <v>38</v>
      </c>
      <c r="P4774" s="58" t="s">
        <v>38</v>
      </c>
      <c r="Q4774" s="33" t="s">
        <v>207</v>
      </c>
      <c r="R4774" s="14" t="s">
        <v>38</v>
      </c>
      <c r="S4774" s="13" t="s">
        <v>208</v>
      </c>
      <c r="T4774" s="13" t="s">
        <v>209</v>
      </c>
      <c r="U4774" s="33">
        <f t="shared" ca="1" si="888"/>
        <v>45744.56914039352</v>
      </c>
      <c r="V4774" s="13" t="str">
        <f t="shared" si="889"/>
        <v>Mumbai</v>
      </c>
      <c r="W4774" s="13" t="str">
        <f t="shared" si="890"/>
        <v>RI</v>
      </c>
      <c r="X4774" s="13">
        <f t="shared" si="891"/>
        <v>14</v>
      </c>
      <c r="Y4774" s="13" t="str">
        <f>IFERROR(VLOOKUP(C4774,ReceivingTeam[],2,FALSE),"HelpDesk")</f>
        <v>Branch office</v>
      </c>
      <c r="Z4774" s="67">
        <f t="shared" si="892"/>
        <v>44885.916666666664</v>
      </c>
      <c r="AA4774" s="68">
        <f t="shared" si="893"/>
        <v>44885</v>
      </c>
      <c r="AB4774" s="69" t="b">
        <f t="shared" si="894"/>
        <v>0</v>
      </c>
      <c r="AC4774" s="70">
        <f t="shared" si="895"/>
        <v>0.5</v>
      </c>
      <c r="AD4774" s="67">
        <f t="shared" si="896"/>
        <v>44885.916666666664</v>
      </c>
      <c r="AE4774" s="67">
        <f>VLOOKUP(V4774,'Branch Wise Work Timelines'!C:G,3,FALSE)+AA4774</f>
        <v>44885.416666666664</v>
      </c>
      <c r="AF4774" s="67">
        <f>IF(V4774="Bangalore",VLOOKUP(V4774,'Branch Wise Work Timelines'!C:G,4,FALSE)+AA4774+1,IF(V4774="Mumbai",VLOOKUP(V4774,'Branch Wise Work Timelines'!C:G,4,FALSE)+AA4774+1,VLOOKUP(V4774,'Branch Wise Work Timelines'!C:G,4,FALSE)+AA4774))</f>
        <v>44886.25</v>
      </c>
      <c r="AG4774" s="67">
        <f>WORKDAY.INTL(AA4774,1,11)+VLOOKUP(V4774,'Branch Wise Work Timelines'!C:G,3,FALSE)</f>
        <v>44886.416666666664</v>
      </c>
      <c r="AH4774" s="69" t="str">
        <f t="shared" ca="1" si="897"/>
        <v>Out of TAT</v>
      </c>
      <c r="AI4774" s="69">
        <f t="shared" ca="1" si="898"/>
        <v>20608</v>
      </c>
      <c r="AJ4774" s="69" t="str">
        <f ca="1">IF(AI4774&lt;0,"0-12",IFERROR(VLOOKUP(AI4774,Breakup[],2,FALSE),"&gt;24"))</f>
        <v>&gt;24</v>
      </c>
      <c r="AK4774" s="69" t="str">
        <f>VLOOKUP(V4774,Master!B:D,3,FALSE)</f>
        <v>East</v>
      </c>
      <c r="AL4774" s="69" t="str">
        <f t="shared" si="899"/>
        <v>Mumbai</v>
      </c>
    </row>
    <row r="4775" spans="1:38">
      <c r="A4775" s="14" t="s">
        <v>9881</v>
      </c>
      <c r="B4775" s="54">
        <v>44701.7214123843</v>
      </c>
      <c r="C4775" s="13" t="s">
        <v>586</v>
      </c>
      <c r="D4775" s="13">
        <v>1936</v>
      </c>
      <c r="E4775" s="13" t="s">
        <v>9882</v>
      </c>
      <c r="F4775" s="13" t="s">
        <v>15</v>
      </c>
      <c r="G4775" s="14">
        <v>1653050074123</v>
      </c>
      <c r="H4775" s="55">
        <v>0.94951388888888899</v>
      </c>
      <c r="I4775" s="33">
        <v>44884.949513888903</v>
      </c>
      <c r="J4775" s="58">
        <v>44884</v>
      </c>
      <c r="K4775" s="13" t="s">
        <v>213</v>
      </c>
      <c r="L4775" s="13" t="s">
        <v>30</v>
      </c>
      <c r="M4775" s="13" t="s">
        <v>75</v>
      </c>
      <c r="N4775" s="13" t="s">
        <v>206</v>
      </c>
      <c r="O4775" s="33" t="s">
        <v>38</v>
      </c>
      <c r="P4775" s="58" t="s">
        <v>38</v>
      </c>
      <c r="Q4775" s="33" t="s">
        <v>207</v>
      </c>
      <c r="R4775" s="14" t="s">
        <v>38</v>
      </c>
      <c r="S4775" s="13" t="s">
        <v>216</v>
      </c>
      <c r="T4775" s="13" t="s">
        <v>217</v>
      </c>
      <c r="U4775" s="33">
        <f t="shared" ca="1" si="888"/>
        <v>45744.56914039352</v>
      </c>
      <c r="V4775" s="13" t="str">
        <f t="shared" si="889"/>
        <v>Bangalore</v>
      </c>
      <c r="W4775" s="13" t="str">
        <f t="shared" si="890"/>
        <v>CLS</v>
      </c>
      <c r="X4775" s="13">
        <f t="shared" si="891"/>
        <v>22</v>
      </c>
      <c r="Y4775" s="13" t="str">
        <f>IFERROR(VLOOKUP(C4775,ReceivingTeam[],2,FALSE),"HelpDesk")</f>
        <v>HelpDesk</v>
      </c>
      <c r="Z4775" s="67">
        <f t="shared" si="892"/>
        <v>44886.762013888903</v>
      </c>
      <c r="AA4775" s="68">
        <f t="shared" si="893"/>
        <v>44884</v>
      </c>
      <c r="AB4775" s="69" t="b">
        <f t="shared" si="894"/>
        <v>1</v>
      </c>
      <c r="AC4775" s="70">
        <f t="shared" si="895"/>
        <v>0.5</v>
      </c>
      <c r="AD4775" s="67">
        <f t="shared" si="896"/>
        <v>44886.762013888903</v>
      </c>
      <c r="AE4775" s="67">
        <f>VLOOKUP(V4775,'Branch Wise Work Timelines'!C:G,3,FALSE)+AA4775</f>
        <v>44884.416666666664</v>
      </c>
      <c r="AF4775" s="67">
        <f>IF(V4775="Bangalore",VLOOKUP(V4775,'Branch Wise Work Timelines'!C:G,4,FALSE)+AA4775+1,IF(V4775="Mumbai",VLOOKUP(V4775,'Branch Wise Work Timelines'!C:G,4,FALSE)+AA4775+1,VLOOKUP(V4775,'Branch Wise Work Timelines'!C:G,4,FALSE)+AA4775))</f>
        <v>44885.104166666664</v>
      </c>
      <c r="AG4775" s="67">
        <f>WORKDAY.INTL(AA4775,1,11)+VLOOKUP(V4775,'Branch Wise Work Timelines'!C:G,3,FALSE)</f>
        <v>44886.416666666664</v>
      </c>
      <c r="AH4775" s="69" t="str">
        <f t="shared" ca="1" si="897"/>
        <v>Out of TAT</v>
      </c>
      <c r="AI4775" s="69">
        <f t="shared" ca="1" si="898"/>
        <v>20588</v>
      </c>
      <c r="AJ4775" s="69" t="str">
        <f ca="1">IF(AI4775&lt;0,"0-12",IFERROR(VLOOKUP(AI4775,Breakup[],2,FALSE),"&gt;24"))</f>
        <v>&gt;24</v>
      </c>
      <c r="AK4775" s="69" t="str">
        <f>VLOOKUP(V4775,Master!B:D,3,FALSE)</f>
        <v>South</v>
      </c>
      <c r="AL4775" s="69" t="str">
        <f t="shared" si="899"/>
        <v>Bangalore-CLS</v>
      </c>
    </row>
    <row r="4776" spans="1:38">
      <c r="A4776" s="14" t="s">
        <v>9883</v>
      </c>
      <c r="B4776" s="54">
        <v>44701.843612268502</v>
      </c>
      <c r="C4776" s="13" t="s">
        <v>114</v>
      </c>
      <c r="D4776" s="13">
        <v>1933</v>
      </c>
      <c r="E4776" s="13" t="s">
        <v>9884</v>
      </c>
      <c r="F4776" s="13" t="s">
        <v>33</v>
      </c>
      <c r="G4776" s="14">
        <v>1653059936208</v>
      </c>
      <c r="H4776" s="55">
        <v>0.69800925925925905</v>
      </c>
      <c r="I4776" s="33">
        <v>44887.6980092593</v>
      </c>
      <c r="J4776" s="58">
        <v>44887</v>
      </c>
      <c r="K4776" s="13" t="s">
        <v>263</v>
      </c>
      <c r="L4776" s="13" t="s">
        <v>69</v>
      </c>
      <c r="M4776" s="13" t="s">
        <v>101</v>
      </c>
      <c r="N4776" s="13" t="s">
        <v>206</v>
      </c>
      <c r="O4776" s="33" t="s">
        <v>38</v>
      </c>
      <c r="P4776" s="58" t="s">
        <v>38</v>
      </c>
      <c r="Q4776" s="33" t="s">
        <v>207</v>
      </c>
      <c r="R4776" s="14" t="s">
        <v>38</v>
      </c>
      <c r="S4776" s="13" t="s">
        <v>208</v>
      </c>
      <c r="T4776" s="13" t="s">
        <v>209</v>
      </c>
      <c r="U4776" s="33">
        <f t="shared" ca="1" si="888"/>
        <v>45744.56914039352</v>
      </c>
      <c r="V4776" s="13" t="str">
        <f t="shared" si="889"/>
        <v>Mumbai</v>
      </c>
      <c r="W4776" s="13" t="str">
        <f t="shared" si="890"/>
        <v>RI</v>
      </c>
      <c r="X4776" s="13">
        <f t="shared" si="891"/>
        <v>16</v>
      </c>
      <c r="Y4776" s="13" t="str">
        <f>IFERROR(VLOOKUP(C4776,ReceivingTeam[],2,FALSE),"HelpDesk")</f>
        <v>Branch office</v>
      </c>
      <c r="Z4776" s="67">
        <f t="shared" si="892"/>
        <v>44888.1980092593</v>
      </c>
      <c r="AA4776" s="68">
        <f t="shared" si="893"/>
        <v>44887</v>
      </c>
      <c r="AB4776" s="69" t="b">
        <f t="shared" si="894"/>
        <v>1</v>
      </c>
      <c r="AC4776" s="70">
        <f t="shared" si="895"/>
        <v>0.5</v>
      </c>
      <c r="AD4776" s="67">
        <f t="shared" si="896"/>
        <v>44888.1980092593</v>
      </c>
      <c r="AE4776" s="67">
        <f>VLOOKUP(V4776,'Branch Wise Work Timelines'!C:G,3,FALSE)+AA4776</f>
        <v>44887.416666666664</v>
      </c>
      <c r="AF4776" s="67">
        <f>IF(V4776="Bangalore",VLOOKUP(V4776,'Branch Wise Work Timelines'!C:G,4,FALSE)+AA4776+1,IF(V4776="Mumbai",VLOOKUP(V4776,'Branch Wise Work Timelines'!C:G,4,FALSE)+AA4776+1,VLOOKUP(V4776,'Branch Wise Work Timelines'!C:G,4,FALSE)+AA4776))</f>
        <v>44888.25</v>
      </c>
      <c r="AG4776" s="67">
        <f>WORKDAY.INTL(AA4776,1,11)+VLOOKUP(V4776,'Branch Wise Work Timelines'!C:G,3,FALSE)</f>
        <v>44888.416666666664</v>
      </c>
      <c r="AH4776" s="69" t="str">
        <f t="shared" ca="1" si="897"/>
        <v>Out of TAT</v>
      </c>
      <c r="AI4776" s="69">
        <f t="shared" ca="1" si="898"/>
        <v>20553</v>
      </c>
      <c r="AJ4776" s="69" t="str">
        <f ca="1">IF(AI4776&lt;0,"0-12",IFERROR(VLOOKUP(AI4776,Breakup[],2,FALSE),"&gt;24"))</f>
        <v>&gt;24</v>
      </c>
      <c r="AK4776" s="69" t="str">
        <f>VLOOKUP(V4776,Master!B:D,3,FALSE)</f>
        <v>East</v>
      </c>
      <c r="AL4776" s="69" t="str">
        <f t="shared" si="899"/>
        <v>Mumbai</v>
      </c>
    </row>
    <row r="4777" spans="1:38">
      <c r="A4777" s="14" t="s">
        <v>9885</v>
      </c>
      <c r="B4777" s="54">
        <v>44701.705919756903</v>
      </c>
      <c r="C4777" s="13" t="s">
        <v>497</v>
      </c>
      <c r="D4777" s="13">
        <v>790</v>
      </c>
      <c r="E4777" s="13" t="s">
        <v>9886</v>
      </c>
      <c r="F4777" s="13" t="s">
        <v>33</v>
      </c>
      <c r="G4777" s="14">
        <v>1653046813858</v>
      </c>
      <c r="H4777" s="55">
        <v>0.342210648148148</v>
      </c>
      <c r="I4777" s="33">
        <v>44888.342210648101</v>
      </c>
      <c r="J4777" s="58">
        <v>44888</v>
      </c>
      <c r="K4777" s="13" t="s">
        <v>452</v>
      </c>
      <c r="L4777" s="13" t="s">
        <v>36</v>
      </c>
      <c r="M4777" s="13" t="s">
        <v>497</v>
      </c>
      <c r="N4777" s="13" t="s">
        <v>206</v>
      </c>
      <c r="O4777" s="33" t="s">
        <v>38</v>
      </c>
      <c r="P4777" s="58" t="s">
        <v>38</v>
      </c>
      <c r="Q4777" s="33" t="s">
        <v>207</v>
      </c>
      <c r="R4777" s="14" t="s">
        <v>38</v>
      </c>
      <c r="S4777" s="13" t="s">
        <v>216</v>
      </c>
      <c r="T4777" s="13" t="s">
        <v>217</v>
      </c>
      <c r="U4777" s="33">
        <f t="shared" ca="1" si="888"/>
        <v>45744.56914039352</v>
      </c>
      <c r="V4777" s="13" t="str">
        <f t="shared" si="889"/>
        <v>Chennai</v>
      </c>
      <c r="W4777" s="13" t="str">
        <f t="shared" si="890"/>
        <v>RI</v>
      </c>
      <c r="X4777" s="13">
        <f t="shared" si="891"/>
        <v>8</v>
      </c>
      <c r="Y4777" s="13" t="str">
        <f>IFERROR(VLOOKUP(C4777,ReceivingTeam[],2,FALSE),"HelpDesk")</f>
        <v>HelpDesk</v>
      </c>
      <c r="Z4777" s="67">
        <f t="shared" si="892"/>
        <v>44889.562499999993</v>
      </c>
      <c r="AA4777" s="68">
        <f t="shared" si="893"/>
        <v>44888</v>
      </c>
      <c r="AB4777" s="69" t="b">
        <f t="shared" si="894"/>
        <v>1</v>
      </c>
      <c r="AC4777" s="70">
        <f t="shared" si="895"/>
        <v>0.5</v>
      </c>
      <c r="AD4777" s="67">
        <f t="shared" si="896"/>
        <v>44889.562499999993</v>
      </c>
      <c r="AE4777" s="67">
        <f>VLOOKUP(V4777,'Branch Wise Work Timelines'!C:G,3,FALSE)+AA4777</f>
        <v>44888.416666666664</v>
      </c>
      <c r="AF4777" s="67">
        <f>IF(V4777="Bangalore",VLOOKUP(V4777,'Branch Wise Work Timelines'!C:G,4,FALSE)+AA4777+1,IF(V4777="Mumbai",VLOOKUP(V4777,'Branch Wise Work Timelines'!C:G,4,FALSE)+AA4777+1,VLOOKUP(V4777,'Branch Wise Work Timelines'!C:G,4,FALSE)+AA4777))</f>
        <v>44888.770833333336</v>
      </c>
      <c r="AG4777" s="67">
        <f>WORKDAY.INTL(AA4777,1,11)+VLOOKUP(V4777,'Branch Wise Work Timelines'!C:G,3,FALSE)</f>
        <v>44889.416666666664</v>
      </c>
      <c r="AH4777" s="69" t="str">
        <f t="shared" ca="1" si="897"/>
        <v>Out of TAT</v>
      </c>
      <c r="AI4777" s="69">
        <f t="shared" ca="1" si="898"/>
        <v>20521</v>
      </c>
      <c r="AJ4777" s="69" t="str">
        <f ca="1">IF(AI4777&lt;0,"0-12",IFERROR(VLOOKUP(AI4777,Breakup[],2,FALSE),"&gt;24"))</f>
        <v>&gt;24</v>
      </c>
      <c r="AK4777" s="69" t="str">
        <f>VLOOKUP(V4777,Master!B:D,3,FALSE)</f>
        <v>South</v>
      </c>
      <c r="AL4777" s="69" t="str">
        <f t="shared" si="899"/>
        <v>Chennai</v>
      </c>
    </row>
    <row r="4778" spans="1:38">
      <c r="A4778" s="14" t="s">
        <v>9887</v>
      </c>
      <c r="B4778" s="54">
        <v>44701.710197997701</v>
      </c>
      <c r="C4778" s="13" t="s">
        <v>121</v>
      </c>
      <c r="D4778" s="13">
        <v>340</v>
      </c>
      <c r="E4778" s="13" t="s">
        <v>9888</v>
      </c>
      <c r="F4778" s="13" t="s">
        <v>33</v>
      </c>
      <c r="G4778" s="14">
        <v>1653050817746</v>
      </c>
      <c r="H4778" s="55">
        <v>0.52449074074074098</v>
      </c>
      <c r="I4778" s="33">
        <v>44888.524490740703</v>
      </c>
      <c r="J4778" s="58">
        <v>44888</v>
      </c>
      <c r="K4778" s="13" t="s">
        <v>263</v>
      </c>
      <c r="L4778" s="13" t="s">
        <v>69</v>
      </c>
      <c r="M4778" s="13" t="s">
        <v>101</v>
      </c>
      <c r="N4778" s="13" t="s">
        <v>206</v>
      </c>
      <c r="O4778" s="33" t="s">
        <v>38</v>
      </c>
      <c r="P4778" s="58" t="s">
        <v>38</v>
      </c>
      <c r="Q4778" s="33" t="s">
        <v>207</v>
      </c>
      <c r="R4778" s="14" t="s">
        <v>38</v>
      </c>
      <c r="S4778" s="13" t="s">
        <v>208</v>
      </c>
      <c r="T4778" s="13" t="s">
        <v>209</v>
      </c>
      <c r="U4778" s="33">
        <f t="shared" ca="1" si="888"/>
        <v>45744.56914039352</v>
      </c>
      <c r="V4778" s="13" t="str">
        <f t="shared" si="889"/>
        <v>Mumbai</v>
      </c>
      <c r="W4778" s="13" t="str">
        <f t="shared" si="890"/>
        <v>RI</v>
      </c>
      <c r="X4778" s="13">
        <f t="shared" si="891"/>
        <v>12</v>
      </c>
      <c r="Y4778" s="13" t="str">
        <f>IFERROR(VLOOKUP(C4778,ReceivingTeam[],2,FALSE),"HelpDesk")</f>
        <v>Branch office</v>
      </c>
      <c r="Z4778" s="67">
        <f t="shared" si="892"/>
        <v>44889.024490740703</v>
      </c>
      <c r="AA4778" s="68">
        <f t="shared" si="893"/>
        <v>44888</v>
      </c>
      <c r="AB4778" s="69" t="b">
        <f t="shared" si="894"/>
        <v>1</v>
      </c>
      <c r="AC4778" s="70">
        <f t="shared" si="895"/>
        <v>0.5</v>
      </c>
      <c r="AD4778" s="67">
        <f t="shared" si="896"/>
        <v>44889.024490740703</v>
      </c>
      <c r="AE4778" s="67">
        <f>VLOOKUP(V4778,'Branch Wise Work Timelines'!C:G,3,FALSE)+AA4778</f>
        <v>44888.416666666664</v>
      </c>
      <c r="AF4778" s="67">
        <f>IF(V4778="Bangalore",VLOOKUP(V4778,'Branch Wise Work Timelines'!C:G,4,FALSE)+AA4778+1,IF(V4778="Mumbai",VLOOKUP(V4778,'Branch Wise Work Timelines'!C:G,4,FALSE)+AA4778+1,VLOOKUP(V4778,'Branch Wise Work Timelines'!C:G,4,FALSE)+AA4778))</f>
        <v>44889.25</v>
      </c>
      <c r="AG4778" s="67">
        <f>WORKDAY.INTL(AA4778,1,11)+VLOOKUP(V4778,'Branch Wise Work Timelines'!C:G,3,FALSE)</f>
        <v>44889.416666666664</v>
      </c>
      <c r="AH4778" s="69" t="str">
        <f t="shared" ca="1" si="897"/>
        <v>Out of TAT</v>
      </c>
      <c r="AI4778" s="69">
        <f t="shared" ca="1" si="898"/>
        <v>20534</v>
      </c>
      <c r="AJ4778" s="69" t="str">
        <f ca="1">IF(AI4778&lt;0,"0-12",IFERROR(VLOOKUP(AI4778,Breakup[],2,FALSE),"&gt;24"))</f>
        <v>&gt;24</v>
      </c>
      <c r="AK4778" s="69" t="str">
        <f>VLOOKUP(V4778,Master!B:D,3,FALSE)</f>
        <v>East</v>
      </c>
      <c r="AL4778" s="69" t="str">
        <f t="shared" si="899"/>
        <v>Mumbai</v>
      </c>
    </row>
    <row r="4779" spans="1:38">
      <c r="A4779" s="14" t="s">
        <v>9889</v>
      </c>
      <c r="B4779" s="54">
        <v>44701.733239733803</v>
      </c>
      <c r="C4779" s="13" t="s">
        <v>344</v>
      </c>
      <c r="D4779" s="13">
        <v>1971</v>
      </c>
      <c r="E4779" s="13" t="s">
        <v>9890</v>
      </c>
      <c r="F4779" s="13" t="s">
        <v>33</v>
      </c>
      <c r="G4779" s="14">
        <v>1653048497717</v>
      </c>
      <c r="H4779" s="55">
        <v>0.71074074074074101</v>
      </c>
      <c r="I4779" s="33">
        <v>44884.710740740702</v>
      </c>
      <c r="J4779" s="58">
        <v>44884</v>
      </c>
      <c r="K4779" s="13" t="s">
        <v>263</v>
      </c>
      <c r="L4779" s="13" t="s">
        <v>69</v>
      </c>
      <c r="M4779" s="13" t="s">
        <v>101</v>
      </c>
      <c r="N4779" s="13" t="s">
        <v>206</v>
      </c>
      <c r="O4779" s="33" t="s">
        <v>38</v>
      </c>
      <c r="P4779" s="58" t="s">
        <v>38</v>
      </c>
      <c r="Q4779" s="33" t="s">
        <v>207</v>
      </c>
      <c r="R4779" s="14" t="s">
        <v>38</v>
      </c>
      <c r="S4779" s="13" t="s">
        <v>208</v>
      </c>
      <c r="T4779" s="13" t="s">
        <v>209</v>
      </c>
      <c r="U4779" s="33">
        <f t="shared" ca="1" si="888"/>
        <v>45744.56914039352</v>
      </c>
      <c r="V4779" s="13" t="str">
        <f t="shared" si="889"/>
        <v>Mumbai</v>
      </c>
      <c r="W4779" s="13" t="str">
        <f t="shared" si="890"/>
        <v>RI</v>
      </c>
      <c r="X4779" s="13">
        <f t="shared" si="891"/>
        <v>17</v>
      </c>
      <c r="Y4779" s="13" t="str">
        <f>IFERROR(VLOOKUP(C4779,ReceivingTeam[],2,FALSE),"HelpDesk")</f>
        <v>HelpDesk</v>
      </c>
      <c r="Z4779" s="67">
        <f t="shared" si="892"/>
        <v>44885.210740740702</v>
      </c>
      <c r="AA4779" s="68">
        <f t="shared" si="893"/>
        <v>44884</v>
      </c>
      <c r="AB4779" s="69" t="b">
        <f t="shared" si="894"/>
        <v>1</v>
      </c>
      <c r="AC4779" s="70">
        <f t="shared" si="895"/>
        <v>0.5</v>
      </c>
      <c r="AD4779" s="67">
        <f t="shared" si="896"/>
        <v>44885.210740740702</v>
      </c>
      <c r="AE4779" s="67">
        <f>VLOOKUP(V4779,'Branch Wise Work Timelines'!C:G,3,FALSE)+AA4779</f>
        <v>44884.416666666664</v>
      </c>
      <c r="AF4779" s="67">
        <f>IF(V4779="Bangalore",VLOOKUP(V4779,'Branch Wise Work Timelines'!C:G,4,FALSE)+AA4779+1,IF(V4779="Mumbai",VLOOKUP(V4779,'Branch Wise Work Timelines'!C:G,4,FALSE)+AA4779+1,VLOOKUP(V4779,'Branch Wise Work Timelines'!C:G,4,FALSE)+AA4779))</f>
        <v>44885.25</v>
      </c>
      <c r="AG4779" s="67">
        <f>WORKDAY.INTL(AA4779,1,11)+VLOOKUP(V4779,'Branch Wise Work Timelines'!C:G,3,FALSE)</f>
        <v>44886.416666666664</v>
      </c>
      <c r="AH4779" s="69" t="str">
        <f t="shared" ca="1" si="897"/>
        <v>Out of TAT</v>
      </c>
      <c r="AI4779" s="69">
        <f t="shared" ca="1" si="898"/>
        <v>20625</v>
      </c>
      <c r="AJ4779" s="69" t="str">
        <f ca="1">IF(AI4779&lt;0,"0-12",IFERROR(VLOOKUP(AI4779,Breakup[],2,FALSE),"&gt;24"))</f>
        <v>&gt;24</v>
      </c>
      <c r="AK4779" s="69" t="str">
        <f>VLOOKUP(V4779,Master!B:D,3,FALSE)</f>
        <v>East</v>
      </c>
      <c r="AL4779" s="69" t="str">
        <f t="shared" si="899"/>
        <v>Mumbai</v>
      </c>
    </row>
    <row r="4780" spans="1:38">
      <c r="A4780" s="14" t="s">
        <v>9891</v>
      </c>
      <c r="B4780" s="54">
        <v>44701.784301273103</v>
      </c>
      <c r="C4780" s="13" t="s">
        <v>722</v>
      </c>
      <c r="D4780" s="13">
        <v>247</v>
      </c>
      <c r="E4780" s="13" t="s">
        <v>9892</v>
      </c>
      <c r="F4780" s="13" t="s">
        <v>15</v>
      </c>
      <c r="G4780" s="14">
        <v>1653053327236</v>
      </c>
      <c r="H4780" s="55">
        <v>0.97920138888888897</v>
      </c>
      <c r="I4780" s="33">
        <v>44886.979201388902</v>
      </c>
      <c r="J4780" s="58">
        <v>44886</v>
      </c>
      <c r="K4780" s="13" t="s">
        <v>213</v>
      </c>
      <c r="L4780" s="13" t="s">
        <v>30</v>
      </c>
      <c r="M4780" s="13" t="s">
        <v>75</v>
      </c>
      <c r="N4780" s="13" t="s">
        <v>206</v>
      </c>
      <c r="O4780" s="33" t="s">
        <v>38</v>
      </c>
      <c r="P4780" s="58" t="s">
        <v>38</v>
      </c>
      <c r="Q4780" s="33" t="s">
        <v>207</v>
      </c>
      <c r="R4780" s="14" t="s">
        <v>38</v>
      </c>
      <c r="S4780" s="13" t="s">
        <v>216</v>
      </c>
      <c r="T4780" s="13" t="s">
        <v>217</v>
      </c>
      <c r="U4780" s="33">
        <f t="shared" ca="1" si="888"/>
        <v>45744.56914039352</v>
      </c>
      <c r="V4780" s="13" t="str">
        <f t="shared" si="889"/>
        <v>Bangalore</v>
      </c>
      <c r="W4780" s="13" t="str">
        <f t="shared" si="890"/>
        <v>CLS</v>
      </c>
      <c r="X4780" s="13">
        <f t="shared" si="891"/>
        <v>23</v>
      </c>
      <c r="Y4780" s="13" t="str">
        <f>IFERROR(VLOOKUP(C4780,ReceivingTeam[],2,FALSE),"HelpDesk")</f>
        <v>HelpDesk</v>
      </c>
      <c r="Z4780" s="67">
        <f t="shared" si="892"/>
        <v>44887.791701388902</v>
      </c>
      <c r="AA4780" s="68">
        <f t="shared" si="893"/>
        <v>44886</v>
      </c>
      <c r="AB4780" s="69" t="b">
        <f t="shared" si="894"/>
        <v>1</v>
      </c>
      <c r="AC4780" s="70">
        <f t="shared" si="895"/>
        <v>0.5</v>
      </c>
      <c r="AD4780" s="67">
        <f t="shared" si="896"/>
        <v>44887.791701388902</v>
      </c>
      <c r="AE4780" s="67">
        <f>VLOOKUP(V4780,'Branch Wise Work Timelines'!C:G,3,FALSE)+AA4780</f>
        <v>44886.416666666664</v>
      </c>
      <c r="AF4780" s="67">
        <f>IF(V4780="Bangalore",VLOOKUP(V4780,'Branch Wise Work Timelines'!C:G,4,FALSE)+AA4780+1,IF(V4780="Mumbai",VLOOKUP(V4780,'Branch Wise Work Timelines'!C:G,4,FALSE)+AA4780+1,VLOOKUP(V4780,'Branch Wise Work Timelines'!C:G,4,FALSE)+AA4780))</f>
        <v>44887.104166666664</v>
      </c>
      <c r="AG4780" s="67">
        <f>WORKDAY.INTL(AA4780,1,11)+VLOOKUP(V4780,'Branch Wise Work Timelines'!C:G,3,FALSE)</f>
        <v>44887.416666666664</v>
      </c>
      <c r="AH4780" s="69" t="str">
        <f t="shared" ca="1" si="897"/>
        <v>Out of TAT</v>
      </c>
      <c r="AI4780" s="69">
        <f t="shared" ca="1" si="898"/>
        <v>20563</v>
      </c>
      <c r="AJ4780" s="69" t="str">
        <f ca="1">IF(AI4780&lt;0,"0-12",IFERROR(VLOOKUP(AI4780,Breakup[],2,FALSE),"&gt;24"))</f>
        <v>&gt;24</v>
      </c>
      <c r="AK4780" s="69" t="str">
        <f>VLOOKUP(V4780,Master!B:D,3,FALSE)</f>
        <v>South</v>
      </c>
      <c r="AL4780" s="69" t="str">
        <f t="shared" si="899"/>
        <v>Bangalore-CLS</v>
      </c>
    </row>
    <row r="4781" spans="1:38">
      <c r="A4781" s="14" t="s">
        <v>9893</v>
      </c>
      <c r="B4781" s="54">
        <v>44701.711574918998</v>
      </c>
      <c r="C4781" s="13" t="s">
        <v>230</v>
      </c>
      <c r="D4781" s="13">
        <v>2000</v>
      </c>
      <c r="E4781" s="13" t="s">
        <v>9894</v>
      </c>
      <c r="F4781" s="13" t="s">
        <v>15</v>
      </c>
      <c r="G4781" s="14">
        <v>1653046672988</v>
      </c>
      <c r="H4781" s="55">
        <v>0.52107638888888896</v>
      </c>
      <c r="I4781" s="33">
        <v>44885.521076388897</v>
      </c>
      <c r="J4781" s="58">
        <v>44885</v>
      </c>
      <c r="K4781" s="13" t="s">
        <v>213</v>
      </c>
      <c r="L4781" s="13" t="s">
        <v>30</v>
      </c>
      <c r="M4781" s="13" t="s">
        <v>75</v>
      </c>
      <c r="N4781" s="13" t="s">
        <v>206</v>
      </c>
      <c r="O4781" s="33" t="s">
        <v>38</v>
      </c>
      <c r="P4781" s="58" t="s">
        <v>38</v>
      </c>
      <c r="Q4781" s="33" t="s">
        <v>207</v>
      </c>
      <c r="R4781" s="14" t="s">
        <v>38</v>
      </c>
      <c r="S4781" s="13" t="s">
        <v>208</v>
      </c>
      <c r="T4781" s="13" t="s">
        <v>209</v>
      </c>
      <c r="U4781" s="33">
        <f t="shared" ca="1" si="888"/>
        <v>45744.56914039352</v>
      </c>
      <c r="V4781" s="13" t="str">
        <f t="shared" si="889"/>
        <v>Bangalore</v>
      </c>
      <c r="W4781" s="13" t="str">
        <f t="shared" si="890"/>
        <v>CLS</v>
      </c>
      <c r="X4781" s="13">
        <f t="shared" si="891"/>
        <v>12</v>
      </c>
      <c r="Y4781" s="13" t="str">
        <f>IFERROR(VLOOKUP(C4781,ReceivingTeam[],2,FALSE),"HelpDesk")</f>
        <v>HelpDesk</v>
      </c>
      <c r="Z4781" s="67">
        <f t="shared" si="892"/>
        <v>44885.916666666664</v>
      </c>
      <c r="AA4781" s="68">
        <f t="shared" si="893"/>
        <v>44885</v>
      </c>
      <c r="AB4781" s="69" t="b">
        <f t="shared" si="894"/>
        <v>0</v>
      </c>
      <c r="AC4781" s="70">
        <f t="shared" si="895"/>
        <v>0.5</v>
      </c>
      <c r="AD4781" s="67">
        <f t="shared" si="896"/>
        <v>44885.916666666664</v>
      </c>
      <c r="AE4781" s="67">
        <f>VLOOKUP(V4781,'Branch Wise Work Timelines'!C:G,3,FALSE)+AA4781</f>
        <v>44885.416666666664</v>
      </c>
      <c r="AF4781" s="67">
        <f>IF(V4781="Bangalore",VLOOKUP(V4781,'Branch Wise Work Timelines'!C:G,4,FALSE)+AA4781+1,IF(V4781="Mumbai",VLOOKUP(V4781,'Branch Wise Work Timelines'!C:G,4,FALSE)+AA4781+1,VLOOKUP(V4781,'Branch Wise Work Timelines'!C:G,4,FALSE)+AA4781))</f>
        <v>44886.104166666664</v>
      </c>
      <c r="AG4781" s="67">
        <f>WORKDAY.INTL(AA4781,1,11)+VLOOKUP(V4781,'Branch Wise Work Timelines'!C:G,3,FALSE)</f>
        <v>44886.416666666664</v>
      </c>
      <c r="AH4781" s="69" t="str">
        <f t="shared" ca="1" si="897"/>
        <v>Out of TAT</v>
      </c>
      <c r="AI4781" s="69">
        <f t="shared" ca="1" si="898"/>
        <v>20608</v>
      </c>
      <c r="AJ4781" s="69" t="str">
        <f ca="1">IF(AI4781&lt;0,"0-12",IFERROR(VLOOKUP(AI4781,Breakup[],2,FALSE),"&gt;24"))</f>
        <v>&gt;24</v>
      </c>
      <c r="AK4781" s="69" t="str">
        <f>VLOOKUP(V4781,Master!B:D,3,FALSE)</f>
        <v>South</v>
      </c>
      <c r="AL4781" s="69" t="str">
        <f t="shared" si="899"/>
        <v>Bangalore-CLS</v>
      </c>
    </row>
    <row r="4782" spans="1:38">
      <c r="A4782" s="14" t="s">
        <v>9895</v>
      </c>
      <c r="B4782" s="54">
        <v>44701.7121835301</v>
      </c>
      <c r="C4782" s="13" t="s">
        <v>227</v>
      </c>
      <c r="D4782" s="13">
        <v>1755</v>
      </c>
      <c r="E4782" s="13" t="s">
        <v>9896</v>
      </c>
      <c r="F4782" s="13" t="s">
        <v>15</v>
      </c>
      <c r="G4782" s="14">
        <v>1653050089671</v>
      </c>
      <c r="H4782" s="55">
        <v>0.54976851851851805</v>
      </c>
      <c r="I4782" s="33">
        <v>44889.549768518496</v>
      </c>
      <c r="J4782" s="58">
        <v>44889</v>
      </c>
      <c r="K4782" s="13" t="s">
        <v>213</v>
      </c>
      <c r="L4782" s="13" t="s">
        <v>30</v>
      </c>
      <c r="M4782" s="13" t="s">
        <v>214</v>
      </c>
      <c r="N4782" s="13" t="s">
        <v>206</v>
      </c>
      <c r="O4782" s="33" t="s">
        <v>38</v>
      </c>
      <c r="P4782" s="58" t="s">
        <v>38</v>
      </c>
      <c r="Q4782" s="33" t="s">
        <v>207</v>
      </c>
      <c r="R4782" s="14" t="s">
        <v>38</v>
      </c>
      <c r="S4782" s="13" t="s">
        <v>216</v>
      </c>
      <c r="T4782" s="13" t="s">
        <v>217</v>
      </c>
      <c r="U4782" s="33">
        <f t="shared" ca="1" si="888"/>
        <v>45744.56914039352</v>
      </c>
      <c r="V4782" s="13" t="str">
        <f t="shared" si="889"/>
        <v>Bangalore</v>
      </c>
      <c r="W4782" s="13" t="str">
        <f t="shared" si="890"/>
        <v>CLS</v>
      </c>
      <c r="X4782" s="13">
        <f t="shared" si="891"/>
        <v>13</v>
      </c>
      <c r="Y4782" s="13" t="str">
        <f>IFERROR(VLOOKUP(C4782,ReceivingTeam[],2,FALSE),"HelpDesk")</f>
        <v>HelpDesk</v>
      </c>
      <c r="Z4782" s="67">
        <f t="shared" si="892"/>
        <v>44890.049768518496</v>
      </c>
      <c r="AA4782" s="68">
        <f t="shared" si="893"/>
        <v>44889</v>
      </c>
      <c r="AB4782" s="69" t="b">
        <f t="shared" si="894"/>
        <v>1</v>
      </c>
      <c r="AC4782" s="70">
        <f t="shared" si="895"/>
        <v>0.5</v>
      </c>
      <c r="AD4782" s="67">
        <f t="shared" si="896"/>
        <v>44890.049768518496</v>
      </c>
      <c r="AE4782" s="67">
        <f>VLOOKUP(V4782,'Branch Wise Work Timelines'!C:G,3,FALSE)+AA4782</f>
        <v>44889.416666666664</v>
      </c>
      <c r="AF4782" s="67">
        <f>IF(V4782="Bangalore",VLOOKUP(V4782,'Branch Wise Work Timelines'!C:G,4,FALSE)+AA4782+1,IF(V4782="Mumbai",VLOOKUP(V4782,'Branch Wise Work Timelines'!C:G,4,FALSE)+AA4782+1,VLOOKUP(V4782,'Branch Wise Work Timelines'!C:G,4,FALSE)+AA4782))</f>
        <v>44890.104166666664</v>
      </c>
      <c r="AG4782" s="67">
        <f>WORKDAY.INTL(AA4782,1,11)+VLOOKUP(V4782,'Branch Wise Work Timelines'!C:G,3,FALSE)</f>
        <v>44890.416666666664</v>
      </c>
      <c r="AH4782" s="69" t="str">
        <f t="shared" ca="1" si="897"/>
        <v>Out of TAT</v>
      </c>
      <c r="AI4782" s="69">
        <f t="shared" ca="1" si="898"/>
        <v>20509</v>
      </c>
      <c r="AJ4782" s="69" t="str">
        <f ca="1">IF(AI4782&lt;0,"0-12",IFERROR(VLOOKUP(AI4782,Breakup[],2,FALSE),"&gt;24"))</f>
        <v>&gt;24</v>
      </c>
      <c r="AK4782" s="69" t="str">
        <f>VLOOKUP(V4782,Master!B:D,3,FALSE)</f>
        <v>South</v>
      </c>
      <c r="AL4782" s="69" t="str">
        <f t="shared" si="899"/>
        <v>Bangalore-CLS</v>
      </c>
    </row>
    <row r="4783" spans="1:38">
      <c r="A4783" s="14" t="s">
        <v>9897</v>
      </c>
      <c r="B4783" s="54">
        <v>44701.751447488401</v>
      </c>
      <c r="C4783" s="13" t="s">
        <v>344</v>
      </c>
      <c r="D4783" s="13">
        <v>1735</v>
      </c>
      <c r="E4783" s="13" t="s">
        <v>9898</v>
      </c>
      <c r="F4783" s="13" t="s">
        <v>33</v>
      </c>
      <c r="G4783" s="14">
        <v>1653050817746</v>
      </c>
      <c r="H4783" s="55">
        <v>0.509733796296296</v>
      </c>
      <c r="I4783" s="33">
        <v>44881.509733796302</v>
      </c>
      <c r="J4783" s="58">
        <v>44881</v>
      </c>
      <c r="K4783" s="13" t="s">
        <v>263</v>
      </c>
      <c r="L4783" s="13" t="s">
        <v>69</v>
      </c>
      <c r="M4783" s="13" t="s">
        <v>101</v>
      </c>
      <c r="N4783" s="13" t="s">
        <v>206</v>
      </c>
      <c r="O4783" s="33" t="s">
        <v>38</v>
      </c>
      <c r="P4783" s="58" t="s">
        <v>38</v>
      </c>
      <c r="Q4783" s="33" t="s">
        <v>207</v>
      </c>
      <c r="R4783" s="14" t="s">
        <v>38</v>
      </c>
      <c r="S4783" s="13" t="s">
        <v>208</v>
      </c>
      <c r="T4783" s="13" t="s">
        <v>209</v>
      </c>
      <c r="U4783" s="33">
        <f t="shared" ca="1" si="888"/>
        <v>45744.56914039352</v>
      </c>
      <c r="V4783" s="13" t="str">
        <f t="shared" si="889"/>
        <v>Mumbai</v>
      </c>
      <c r="W4783" s="13" t="str">
        <f t="shared" si="890"/>
        <v>RI</v>
      </c>
      <c r="X4783" s="13">
        <f t="shared" si="891"/>
        <v>12</v>
      </c>
      <c r="Y4783" s="13" t="str">
        <f>IFERROR(VLOOKUP(C4783,ReceivingTeam[],2,FALSE),"HelpDesk")</f>
        <v>HelpDesk</v>
      </c>
      <c r="Z4783" s="67">
        <f t="shared" si="892"/>
        <v>44882.009733796302</v>
      </c>
      <c r="AA4783" s="68">
        <f t="shared" si="893"/>
        <v>44881</v>
      </c>
      <c r="AB4783" s="69" t="b">
        <f t="shared" si="894"/>
        <v>1</v>
      </c>
      <c r="AC4783" s="70">
        <f t="shared" si="895"/>
        <v>0.5</v>
      </c>
      <c r="AD4783" s="67">
        <f t="shared" si="896"/>
        <v>44882.009733796302</v>
      </c>
      <c r="AE4783" s="67">
        <f>VLOOKUP(V4783,'Branch Wise Work Timelines'!C:G,3,FALSE)+AA4783</f>
        <v>44881.416666666664</v>
      </c>
      <c r="AF4783" s="67">
        <f>IF(V4783="Bangalore",VLOOKUP(V4783,'Branch Wise Work Timelines'!C:G,4,FALSE)+AA4783+1,IF(V4783="Mumbai",VLOOKUP(V4783,'Branch Wise Work Timelines'!C:G,4,FALSE)+AA4783+1,VLOOKUP(V4783,'Branch Wise Work Timelines'!C:G,4,FALSE)+AA4783))</f>
        <v>44882.25</v>
      </c>
      <c r="AG4783" s="67">
        <f>WORKDAY.INTL(AA4783,1,11)+VLOOKUP(V4783,'Branch Wise Work Timelines'!C:G,3,FALSE)</f>
        <v>44882.416666666664</v>
      </c>
      <c r="AH4783" s="69" t="str">
        <f t="shared" ca="1" si="897"/>
        <v>Out of TAT</v>
      </c>
      <c r="AI4783" s="69">
        <f t="shared" ca="1" si="898"/>
        <v>20702</v>
      </c>
      <c r="AJ4783" s="69" t="str">
        <f ca="1">IF(AI4783&lt;0,"0-12",IFERROR(VLOOKUP(AI4783,Breakup[],2,FALSE),"&gt;24"))</f>
        <v>&gt;24</v>
      </c>
      <c r="AK4783" s="69" t="str">
        <f>VLOOKUP(V4783,Master!B:D,3,FALSE)</f>
        <v>East</v>
      </c>
      <c r="AL4783" s="69" t="str">
        <f t="shared" si="899"/>
        <v>Mumbai</v>
      </c>
    </row>
    <row r="4784" spans="1:38">
      <c r="A4784" s="14" t="s">
        <v>9899</v>
      </c>
      <c r="B4784" s="54">
        <v>44701.785734525503</v>
      </c>
      <c r="C4784" s="13" t="s">
        <v>1345</v>
      </c>
      <c r="D4784" s="13">
        <v>1382</v>
      </c>
      <c r="E4784" s="13" t="s">
        <v>9900</v>
      </c>
      <c r="F4784" s="13" t="s">
        <v>15</v>
      </c>
      <c r="G4784" s="14">
        <v>1653054766382</v>
      </c>
      <c r="H4784" s="55">
        <v>0.4425</v>
      </c>
      <c r="I4784" s="33">
        <v>44889.442499999997</v>
      </c>
      <c r="J4784" s="58">
        <v>44889</v>
      </c>
      <c r="K4784" s="13" t="s">
        <v>213</v>
      </c>
      <c r="L4784" s="13" t="s">
        <v>30</v>
      </c>
      <c r="M4784" s="13" t="s">
        <v>75</v>
      </c>
      <c r="N4784" s="13" t="s">
        <v>206</v>
      </c>
      <c r="O4784" s="33" t="s">
        <v>38</v>
      </c>
      <c r="P4784" s="58" t="s">
        <v>38</v>
      </c>
      <c r="Q4784" s="33" t="s">
        <v>207</v>
      </c>
      <c r="R4784" s="14" t="s">
        <v>38</v>
      </c>
      <c r="S4784" s="13" t="s">
        <v>216</v>
      </c>
      <c r="T4784" s="13" t="s">
        <v>217</v>
      </c>
      <c r="U4784" s="33">
        <f t="shared" ca="1" si="888"/>
        <v>45744.56914039352</v>
      </c>
      <c r="V4784" s="13" t="str">
        <f t="shared" si="889"/>
        <v>Bangalore</v>
      </c>
      <c r="W4784" s="13" t="str">
        <f t="shared" si="890"/>
        <v>CLS</v>
      </c>
      <c r="X4784" s="13">
        <f t="shared" si="891"/>
        <v>10</v>
      </c>
      <c r="Y4784" s="13" t="str">
        <f>IFERROR(VLOOKUP(C4784,ReceivingTeam[],2,FALSE),"HelpDesk")</f>
        <v>HelpDesk</v>
      </c>
      <c r="Z4784" s="67">
        <f t="shared" si="892"/>
        <v>44889.942499999997</v>
      </c>
      <c r="AA4784" s="68">
        <f t="shared" si="893"/>
        <v>44889</v>
      </c>
      <c r="AB4784" s="69" t="b">
        <f t="shared" si="894"/>
        <v>1</v>
      </c>
      <c r="AC4784" s="70">
        <f t="shared" si="895"/>
        <v>0.5</v>
      </c>
      <c r="AD4784" s="67">
        <f t="shared" si="896"/>
        <v>44889.942499999997</v>
      </c>
      <c r="AE4784" s="67">
        <f>VLOOKUP(V4784,'Branch Wise Work Timelines'!C:G,3,FALSE)+AA4784</f>
        <v>44889.416666666664</v>
      </c>
      <c r="AF4784" s="67">
        <f>IF(V4784="Bangalore",VLOOKUP(V4784,'Branch Wise Work Timelines'!C:G,4,FALSE)+AA4784+1,IF(V4784="Mumbai",VLOOKUP(V4784,'Branch Wise Work Timelines'!C:G,4,FALSE)+AA4784+1,VLOOKUP(V4784,'Branch Wise Work Timelines'!C:G,4,FALSE)+AA4784))</f>
        <v>44890.104166666664</v>
      </c>
      <c r="AG4784" s="67">
        <f>WORKDAY.INTL(AA4784,1,11)+VLOOKUP(V4784,'Branch Wise Work Timelines'!C:G,3,FALSE)</f>
        <v>44890.416666666664</v>
      </c>
      <c r="AH4784" s="69" t="str">
        <f t="shared" ca="1" si="897"/>
        <v>Out of TAT</v>
      </c>
      <c r="AI4784" s="69">
        <f t="shared" ca="1" si="898"/>
        <v>20512</v>
      </c>
      <c r="AJ4784" s="69" t="str">
        <f ca="1">IF(AI4784&lt;0,"0-12",IFERROR(VLOOKUP(AI4784,Breakup[],2,FALSE),"&gt;24"))</f>
        <v>&gt;24</v>
      </c>
      <c r="AK4784" s="69" t="str">
        <f>VLOOKUP(V4784,Master!B:D,3,FALSE)</f>
        <v>South</v>
      </c>
      <c r="AL4784" s="69" t="str">
        <f t="shared" si="899"/>
        <v>Bangalore-CLS</v>
      </c>
    </row>
    <row r="4785" spans="1:38">
      <c r="A4785" s="14" t="s">
        <v>9901</v>
      </c>
      <c r="B4785" s="54">
        <v>44701.684558298599</v>
      </c>
      <c r="C4785" s="13" t="s">
        <v>230</v>
      </c>
      <c r="D4785" s="13">
        <v>480</v>
      </c>
      <c r="E4785" s="13" t="s">
        <v>9902</v>
      </c>
      <c r="F4785" s="13" t="s">
        <v>15</v>
      </c>
      <c r="G4785" s="14">
        <v>1653053249969</v>
      </c>
      <c r="H4785" s="55">
        <v>0.52597222222222195</v>
      </c>
      <c r="I4785" s="33">
        <v>44882.525972222204</v>
      </c>
      <c r="J4785" s="58">
        <v>44882</v>
      </c>
      <c r="K4785" s="13" t="s">
        <v>213</v>
      </c>
      <c r="L4785" s="13" t="s">
        <v>30</v>
      </c>
      <c r="M4785" s="13" t="s">
        <v>214</v>
      </c>
      <c r="N4785" s="13" t="s">
        <v>215</v>
      </c>
      <c r="O4785" s="33" t="s">
        <v>38</v>
      </c>
      <c r="P4785" s="58" t="s">
        <v>38</v>
      </c>
      <c r="Q4785" s="33" t="s">
        <v>207</v>
      </c>
      <c r="R4785" s="14" t="s">
        <v>38</v>
      </c>
      <c r="S4785" s="13" t="s">
        <v>216</v>
      </c>
      <c r="T4785" s="13" t="s">
        <v>217</v>
      </c>
      <c r="U4785" s="33">
        <f t="shared" ca="1" si="888"/>
        <v>45744.56914039352</v>
      </c>
      <c r="V4785" s="13" t="str">
        <f t="shared" si="889"/>
        <v>Bangalore</v>
      </c>
      <c r="W4785" s="13" t="str">
        <f t="shared" si="890"/>
        <v>CLS</v>
      </c>
      <c r="X4785" s="13">
        <f t="shared" si="891"/>
        <v>12</v>
      </c>
      <c r="Y4785" s="13" t="str">
        <f>IFERROR(VLOOKUP(C4785,ReceivingTeam[],2,FALSE),"HelpDesk")</f>
        <v>HelpDesk</v>
      </c>
      <c r="Z4785" s="67">
        <f t="shared" si="892"/>
        <v>44883.025972222204</v>
      </c>
      <c r="AA4785" s="68">
        <f t="shared" si="893"/>
        <v>44882</v>
      </c>
      <c r="AB4785" s="69" t="b">
        <f t="shared" si="894"/>
        <v>1</v>
      </c>
      <c r="AC4785" s="70">
        <f t="shared" si="895"/>
        <v>0.5</v>
      </c>
      <c r="AD4785" s="67">
        <f t="shared" si="896"/>
        <v>44883.025972222204</v>
      </c>
      <c r="AE4785" s="67">
        <f>VLOOKUP(V4785,'Branch Wise Work Timelines'!C:G,3,FALSE)+AA4785</f>
        <v>44882.416666666664</v>
      </c>
      <c r="AF4785" s="67">
        <f>IF(V4785="Bangalore",VLOOKUP(V4785,'Branch Wise Work Timelines'!C:G,4,FALSE)+AA4785+1,IF(V4785="Mumbai",VLOOKUP(V4785,'Branch Wise Work Timelines'!C:G,4,FALSE)+AA4785+1,VLOOKUP(V4785,'Branch Wise Work Timelines'!C:G,4,FALSE)+AA4785))</f>
        <v>44883.104166666664</v>
      </c>
      <c r="AG4785" s="67">
        <f>WORKDAY.INTL(AA4785,1,11)+VLOOKUP(V4785,'Branch Wise Work Timelines'!C:G,3,FALSE)</f>
        <v>44883.416666666664</v>
      </c>
      <c r="AH4785" s="69" t="str">
        <f t="shared" ca="1" si="897"/>
        <v>Out of TAT</v>
      </c>
      <c r="AI4785" s="69">
        <f t="shared" ca="1" si="898"/>
        <v>20678</v>
      </c>
      <c r="AJ4785" s="69" t="str">
        <f ca="1">IF(AI4785&lt;0,"0-12",IFERROR(VLOOKUP(AI4785,Breakup[],2,FALSE),"&gt;24"))</f>
        <v>&gt;24</v>
      </c>
      <c r="AK4785" s="69" t="str">
        <f>VLOOKUP(V4785,Master!B:D,3,FALSE)</f>
        <v>South</v>
      </c>
      <c r="AL4785" s="69" t="str">
        <f t="shared" si="899"/>
        <v>Bangalore-CLS</v>
      </c>
    </row>
    <row r="4786" spans="1:38">
      <c r="A4786" s="14" t="s">
        <v>9903</v>
      </c>
      <c r="B4786" s="54">
        <v>44701.705523032397</v>
      </c>
      <c r="C4786" s="13" t="s">
        <v>1342</v>
      </c>
      <c r="D4786" s="13">
        <v>1956</v>
      </c>
      <c r="E4786" s="13" t="s">
        <v>9904</v>
      </c>
      <c r="F4786" s="13" t="s">
        <v>15</v>
      </c>
      <c r="G4786" s="14">
        <v>1653051626097</v>
      </c>
      <c r="H4786" s="55">
        <v>0.40415509259259302</v>
      </c>
      <c r="I4786" s="33">
        <v>44883.404155092598</v>
      </c>
      <c r="J4786" s="58">
        <v>44883</v>
      </c>
      <c r="K4786" s="13" t="s">
        <v>213</v>
      </c>
      <c r="L4786" s="13" t="s">
        <v>30</v>
      </c>
      <c r="M4786" s="13" t="s">
        <v>214</v>
      </c>
      <c r="N4786" s="13" t="s">
        <v>206</v>
      </c>
      <c r="O4786" s="33" t="s">
        <v>38</v>
      </c>
      <c r="P4786" s="58" t="s">
        <v>38</v>
      </c>
      <c r="Q4786" s="33" t="s">
        <v>207</v>
      </c>
      <c r="R4786" s="14" t="s">
        <v>38</v>
      </c>
      <c r="S4786" s="13" t="s">
        <v>216</v>
      </c>
      <c r="T4786" s="13" t="s">
        <v>217</v>
      </c>
      <c r="U4786" s="33">
        <f t="shared" ca="1" si="888"/>
        <v>45744.56914039352</v>
      </c>
      <c r="V4786" s="13" t="str">
        <f t="shared" si="889"/>
        <v>Bangalore</v>
      </c>
      <c r="W4786" s="13" t="str">
        <f t="shared" si="890"/>
        <v>CLS</v>
      </c>
      <c r="X4786" s="13">
        <f t="shared" si="891"/>
        <v>9</v>
      </c>
      <c r="Y4786" s="13" t="str">
        <f>IFERROR(VLOOKUP(C4786,ReceivingTeam[],2,FALSE),"HelpDesk")</f>
        <v>HelpDesk</v>
      </c>
      <c r="Z4786" s="67">
        <f t="shared" si="892"/>
        <v>44883.916666666664</v>
      </c>
      <c r="AA4786" s="68">
        <f t="shared" si="893"/>
        <v>44883</v>
      </c>
      <c r="AB4786" s="69" t="b">
        <f t="shared" si="894"/>
        <v>1</v>
      </c>
      <c r="AC4786" s="70">
        <f t="shared" si="895"/>
        <v>0.5</v>
      </c>
      <c r="AD4786" s="67">
        <f t="shared" si="896"/>
        <v>44883.916666666664</v>
      </c>
      <c r="AE4786" s="67">
        <f>VLOOKUP(V4786,'Branch Wise Work Timelines'!C:G,3,FALSE)+AA4786</f>
        <v>44883.416666666664</v>
      </c>
      <c r="AF4786" s="67">
        <f>IF(V4786="Bangalore",VLOOKUP(V4786,'Branch Wise Work Timelines'!C:G,4,FALSE)+AA4786+1,IF(V4786="Mumbai",VLOOKUP(V4786,'Branch Wise Work Timelines'!C:G,4,FALSE)+AA4786+1,VLOOKUP(V4786,'Branch Wise Work Timelines'!C:G,4,FALSE)+AA4786))</f>
        <v>44884.104166666664</v>
      </c>
      <c r="AG4786" s="67">
        <f>WORKDAY.INTL(AA4786,1,11)+VLOOKUP(V4786,'Branch Wise Work Timelines'!C:G,3,FALSE)</f>
        <v>44884.416666666664</v>
      </c>
      <c r="AH4786" s="69" t="str">
        <f t="shared" ca="1" si="897"/>
        <v>Out of TAT</v>
      </c>
      <c r="AI4786" s="69">
        <f t="shared" ca="1" si="898"/>
        <v>20656</v>
      </c>
      <c r="AJ4786" s="69" t="str">
        <f ca="1">IF(AI4786&lt;0,"0-12",IFERROR(VLOOKUP(AI4786,Breakup[],2,FALSE),"&gt;24"))</f>
        <v>&gt;24</v>
      </c>
      <c r="AK4786" s="69" t="str">
        <f>VLOOKUP(V4786,Master!B:D,3,FALSE)</f>
        <v>South</v>
      </c>
      <c r="AL4786" s="69" t="str">
        <f t="shared" si="899"/>
        <v>Bangalore-CLS</v>
      </c>
    </row>
    <row r="4787" spans="1:38">
      <c r="A4787" s="14" t="s">
        <v>9905</v>
      </c>
      <c r="B4787" s="54">
        <v>44701.674175960601</v>
      </c>
      <c r="C4787" s="13" t="s">
        <v>404</v>
      </c>
      <c r="D4787" s="13">
        <v>490</v>
      </c>
      <c r="E4787" s="13" t="s">
        <v>9906</v>
      </c>
      <c r="F4787" s="13" t="s">
        <v>15</v>
      </c>
      <c r="G4787" s="14">
        <v>1653046672988</v>
      </c>
      <c r="H4787" s="55">
        <v>0.868344907407407</v>
      </c>
      <c r="I4787" s="33">
        <v>44884.868344907401</v>
      </c>
      <c r="J4787" s="58">
        <v>44884</v>
      </c>
      <c r="K4787" s="13" t="s">
        <v>213</v>
      </c>
      <c r="L4787" s="13" t="s">
        <v>30</v>
      </c>
      <c r="M4787" s="13" t="s">
        <v>75</v>
      </c>
      <c r="N4787" s="13" t="s">
        <v>206</v>
      </c>
      <c r="O4787" s="33" t="s">
        <v>38</v>
      </c>
      <c r="P4787" s="58" t="s">
        <v>38</v>
      </c>
      <c r="Q4787" s="33" t="s">
        <v>207</v>
      </c>
      <c r="R4787" s="14" t="s">
        <v>38</v>
      </c>
      <c r="S4787" s="13" t="s">
        <v>208</v>
      </c>
      <c r="T4787" s="13" t="s">
        <v>209</v>
      </c>
      <c r="U4787" s="33">
        <f t="shared" ca="1" si="888"/>
        <v>45744.56914039352</v>
      </c>
      <c r="V4787" s="13" t="str">
        <f t="shared" si="889"/>
        <v>Bangalore</v>
      </c>
      <c r="W4787" s="13" t="str">
        <f t="shared" si="890"/>
        <v>CLS</v>
      </c>
      <c r="X4787" s="13">
        <f t="shared" si="891"/>
        <v>20</v>
      </c>
      <c r="Y4787" s="13" t="str">
        <f>IFERROR(VLOOKUP(C4787,ReceivingTeam[],2,FALSE),"HelpDesk")</f>
        <v>HelpDesk</v>
      </c>
      <c r="Z4787" s="67">
        <f t="shared" si="892"/>
        <v>44886.680844907401</v>
      </c>
      <c r="AA4787" s="68">
        <f t="shared" si="893"/>
        <v>44884</v>
      </c>
      <c r="AB4787" s="69" t="b">
        <f t="shared" si="894"/>
        <v>1</v>
      </c>
      <c r="AC4787" s="70">
        <f t="shared" si="895"/>
        <v>0.5</v>
      </c>
      <c r="AD4787" s="67">
        <f t="shared" si="896"/>
        <v>44886.680844907401</v>
      </c>
      <c r="AE4787" s="67">
        <f>VLOOKUP(V4787,'Branch Wise Work Timelines'!C:G,3,FALSE)+AA4787</f>
        <v>44884.416666666664</v>
      </c>
      <c r="AF4787" s="67">
        <f>IF(V4787="Bangalore",VLOOKUP(V4787,'Branch Wise Work Timelines'!C:G,4,FALSE)+AA4787+1,IF(V4787="Mumbai",VLOOKUP(V4787,'Branch Wise Work Timelines'!C:G,4,FALSE)+AA4787+1,VLOOKUP(V4787,'Branch Wise Work Timelines'!C:G,4,FALSE)+AA4787))</f>
        <v>44885.104166666664</v>
      </c>
      <c r="AG4787" s="67">
        <f>WORKDAY.INTL(AA4787,1,11)+VLOOKUP(V4787,'Branch Wise Work Timelines'!C:G,3,FALSE)</f>
        <v>44886.416666666664</v>
      </c>
      <c r="AH4787" s="69" t="str">
        <f t="shared" ca="1" si="897"/>
        <v>Out of TAT</v>
      </c>
      <c r="AI4787" s="69">
        <f t="shared" ca="1" si="898"/>
        <v>20590</v>
      </c>
      <c r="AJ4787" s="69" t="str">
        <f ca="1">IF(AI4787&lt;0,"0-12",IFERROR(VLOOKUP(AI4787,Breakup[],2,FALSE),"&gt;24"))</f>
        <v>&gt;24</v>
      </c>
      <c r="AK4787" s="69" t="str">
        <f>VLOOKUP(V4787,Master!B:D,3,FALSE)</f>
        <v>South</v>
      </c>
      <c r="AL4787" s="69" t="str">
        <f t="shared" si="899"/>
        <v>Bangalore-CLS</v>
      </c>
    </row>
    <row r="4788" spans="1:38">
      <c r="A4788" s="14" t="s">
        <v>9907</v>
      </c>
      <c r="B4788" s="54">
        <v>44701.891648067103</v>
      </c>
      <c r="C4788" s="13" t="s">
        <v>280</v>
      </c>
      <c r="D4788" s="13">
        <v>1349</v>
      </c>
      <c r="E4788" s="13" t="s">
        <v>9908</v>
      </c>
      <c r="F4788" s="13" t="s">
        <v>33</v>
      </c>
      <c r="G4788" s="14">
        <v>1653064224878</v>
      </c>
      <c r="H4788" s="55">
        <v>0.84747685185185195</v>
      </c>
      <c r="I4788" s="33">
        <v>44887.847476851799</v>
      </c>
      <c r="J4788" s="58">
        <v>44887</v>
      </c>
      <c r="K4788" s="13" t="s">
        <v>213</v>
      </c>
      <c r="L4788" s="13" t="s">
        <v>30</v>
      </c>
      <c r="M4788" s="13" t="s">
        <v>147</v>
      </c>
      <c r="N4788" s="13" t="s">
        <v>206</v>
      </c>
      <c r="O4788" s="33" t="s">
        <v>38</v>
      </c>
      <c r="P4788" s="58" t="s">
        <v>38</v>
      </c>
      <c r="Q4788" s="33" t="s">
        <v>207</v>
      </c>
      <c r="R4788" s="14" t="s">
        <v>38</v>
      </c>
      <c r="S4788" s="13" t="s">
        <v>208</v>
      </c>
      <c r="T4788" s="13" t="s">
        <v>209</v>
      </c>
      <c r="U4788" s="33">
        <f t="shared" ca="1" si="888"/>
        <v>45744.56914039352</v>
      </c>
      <c r="V4788" s="13" t="str">
        <f t="shared" si="889"/>
        <v>Bangalore</v>
      </c>
      <c r="W4788" s="13" t="str">
        <f t="shared" si="890"/>
        <v>RI</v>
      </c>
      <c r="X4788" s="13">
        <f t="shared" si="891"/>
        <v>20</v>
      </c>
      <c r="Y4788" s="13" t="str">
        <f>IFERROR(VLOOKUP(C4788,ReceivingTeam[],2,FALSE),"HelpDesk")</f>
        <v>HelpDesk</v>
      </c>
      <c r="Z4788" s="67">
        <f t="shared" si="892"/>
        <v>44888.659976851799</v>
      </c>
      <c r="AA4788" s="68">
        <f t="shared" si="893"/>
        <v>44887</v>
      </c>
      <c r="AB4788" s="69" t="b">
        <f t="shared" si="894"/>
        <v>1</v>
      </c>
      <c r="AC4788" s="70">
        <f t="shared" si="895"/>
        <v>0.5</v>
      </c>
      <c r="AD4788" s="67">
        <f t="shared" si="896"/>
        <v>44888.659976851799</v>
      </c>
      <c r="AE4788" s="67">
        <f>VLOOKUP(V4788,'Branch Wise Work Timelines'!C:G,3,FALSE)+AA4788</f>
        <v>44887.416666666664</v>
      </c>
      <c r="AF4788" s="67">
        <f>IF(V4788="Bangalore",VLOOKUP(V4788,'Branch Wise Work Timelines'!C:G,4,FALSE)+AA4788+1,IF(V4788="Mumbai",VLOOKUP(V4788,'Branch Wise Work Timelines'!C:G,4,FALSE)+AA4788+1,VLOOKUP(V4788,'Branch Wise Work Timelines'!C:G,4,FALSE)+AA4788))</f>
        <v>44888.104166666664</v>
      </c>
      <c r="AG4788" s="67">
        <f>WORKDAY.INTL(AA4788,1,11)+VLOOKUP(V4788,'Branch Wise Work Timelines'!C:G,3,FALSE)</f>
        <v>44888.416666666664</v>
      </c>
      <c r="AH4788" s="69" t="str">
        <f t="shared" ca="1" si="897"/>
        <v>Out of TAT</v>
      </c>
      <c r="AI4788" s="69">
        <f t="shared" ca="1" si="898"/>
        <v>20542</v>
      </c>
      <c r="AJ4788" s="69" t="str">
        <f ca="1">IF(AI4788&lt;0,"0-12",IFERROR(VLOOKUP(AI4788,Breakup[],2,FALSE),"&gt;24"))</f>
        <v>&gt;24</v>
      </c>
      <c r="AK4788" s="69" t="str">
        <f>VLOOKUP(V4788,Master!B:D,3,FALSE)</f>
        <v>South</v>
      </c>
      <c r="AL4788" s="69" t="str">
        <f t="shared" si="899"/>
        <v>Bangalore</v>
      </c>
    </row>
    <row r="4789" spans="1:38">
      <c r="A4789" s="14" t="s">
        <v>9909</v>
      </c>
      <c r="B4789" s="54">
        <v>44701.750407407402</v>
      </c>
      <c r="C4789" s="13" t="s">
        <v>1232</v>
      </c>
      <c r="D4789" s="13">
        <v>405</v>
      </c>
      <c r="E4789" s="13" t="s">
        <v>9910</v>
      </c>
      <c r="F4789" s="13" t="s">
        <v>33</v>
      </c>
      <c r="G4789" s="14">
        <v>1653053476399</v>
      </c>
      <c r="H4789" s="55">
        <v>0.27392361111111102</v>
      </c>
      <c r="I4789" s="33">
        <v>44883.273923611101</v>
      </c>
      <c r="J4789" s="58">
        <v>44883</v>
      </c>
      <c r="K4789" s="13" t="s">
        <v>213</v>
      </c>
      <c r="L4789" s="13" t="s">
        <v>30</v>
      </c>
      <c r="M4789" s="13" t="s">
        <v>282</v>
      </c>
      <c r="N4789" s="13" t="s">
        <v>206</v>
      </c>
      <c r="O4789" s="33" t="s">
        <v>38</v>
      </c>
      <c r="P4789" s="58" t="s">
        <v>38</v>
      </c>
      <c r="Q4789" s="33" t="s">
        <v>207</v>
      </c>
      <c r="R4789" s="14" t="s">
        <v>38</v>
      </c>
      <c r="S4789" s="13" t="s">
        <v>216</v>
      </c>
      <c r="T4789" s="13" t="s">
        <v>278</v>
      </c>
      <c r="U4789" s="33">
        <f t="shared" ca="1" si="888"/>
        <v>45744.56914039352</v>
      </c>
      <c r="V4789" s="13" t="str">
        <f t="shared" si="889"/>
        <v>Bangalore</v>
      </c>
      <c r="W4789" s="13" t="str">
        <f t="shared" si="890"/>
        <v>RI</v>
      </c>
      <c r="X4789" s="13">
        <f t="shared" si="891"/>
        <v>6</v>
      </c>
      <c r="Y4789" s="13" t="str">
        <f>IFERROR(VLOOKUP(C4789,ReceivingTeam[],2,FALSE),"HelpDesk")</f>
        <v>HelpDesk</v>
      </c>
      <c r="Z4789" s="67">
        <f t="shared" si="892"/>
        <v>44886.729166666664</v>
      </c>
      <c r="AA4789" s="68">
        <f t="shared" si="893"/>
        <v>44883</v>
      </c>
      <c r="AB4789" s="69" t="b">
        <f t="shared" si="894"/>
        <v>1</v>
      </c>
      <c r="AC4789" s="70">
        <f t="shared" si="895"/>
        <v>3</v>
      </c>
      <c r="AD4789" s="67">
        <f t="shared" si="896"/>
        <v>44886.729166666664</v>
      </c>
      <c r="AE4789" s="67">
        <f>VLOOKUP(V4789,'Branch Wise Work Timelines'!C:G,3,FALSE)+AA4789</f>
        <v>44883.416666666664</v>
      </c>
      <c r="AF4789" s="67">
        <f>IF(V4789="Bangalore",VLOOKUP(V4789,'Branch Wise Work Timelines'!C:G,4,FALSE)+AA4789+1,IF(V4789="Mumbai",VLOOKUP(V4789,'Branch Wise Work Timelines'!C:G,4,FALSE)+AA4789+1,VLOOKUP(V4789,'Branch Wise Work Timelines'!C:G,4,FALSE)+AA4789))</f>
        <v>44884.104166666664</v>
      </c>
      <c r="AG4789" s="67">
        <f>WORKDAY.INTL(AA4789,1,11)+VLOOKUP(V4789,'Branch Wise Work Timelines'!C:G,3,FALSE)</f>
        <v>44884.416666666664</v>
      </c>
      <c r="AH4789" s="69" t="str">
        <f t="shared" ca="1" si="897"/>
        <v>Out of TAT</v>
      </c>
      <c r="AI4789" s="69">
        <f t="shared" ca="1" si="898"/>
        <v>20589</v>
      </c>
      <c r="AJ4789" s="69" t="str">
        <f ca="1">IF(AI4789&lt;0,"0-12",IFERROR(VLOOKUP(AI4789,Breakup[],2,FALSE),"&gt;24"))</f>
        <v>&gt;24</v>
      </c>
      <c r="AK4789" s="69" t="str">
        <f>VLOOKUP(V4789,Master!B:D,3,FALSE)</f>
        <v>South</v>
      </c>
      <c r="AL4789" s="69" t="str">
        <f t="shared" si="899"/>
        <v>Bangalore</v>
      </c>
    </row>
    <row r="4790" spans="1:38">
      <c r="A4790" s="14" t="s">
        <v>9911</v>
      </c>
      <c r="B4790" s="54">
        <v>44701.729564548601</v>
      </c>
      <c r="C4790" s="13" t="s">
        <v>243</v>
      </c>
      <c r="D4790" s="13">
        <v>294</v>
      </c>
      <c r="E4790" s="13" t="s">
        <v>9912</v>
      </c>
      <c r="F4790" s="13" t="s">
        <v>15</v>
      </c>
      <c r="G4790" s="14">
        <v>1653049644596</v>
      </c>
      <c r="H4790" s="55">
        <v>0.78702546296296305</v>
      </c>
      <c r="I4790" s="33">
        <v>44883.787025463003</v>
      </c>
      <c r="J4790" s="58">
        <v>44883</v>
      </c>
      <c r="K4790" s="13" t="s">
        <v>213</v>
      </c>
      <c r="L4790" s="13" t="s">
        <v>30</v>
      </c>
      <c r="M4790" s="13" t="s">
        <v>214</v>
      </c>
      <c r="N4790" s="13" t="s">
        <v>206</v>
      </c>
      <c r="O4790" s="33" t="s">
        <v>38</v>
      </c>
      <c r="P4790" s="58" t="s">
        <v>38</v>
      </c>
      <c r="Q4790" s="33" t="s">
        <v>207</v>
      </c>
      <c r="R4790" s="14" t="s">
        <v>38</v>
      </c>
      <c r="S4790" s="13" t="s">
        <v>216</v>
      </c>
      <c r="T4790" s="13" t="s">
        <v>217</v>
      </c>
      <c r="U4790" s="33">
        <f t="shared" ca="1" si="888"/>
        <v>45744.56914039352</v>
      </c>
      <c r="V4790" s="13" t="str">
        <f t="shared" si="889"/>
        <v>Bangalore</v>
      </c>
      <c r="W4790" s="13" t="str">
        <f t="shared" si="890"/>
        <v>CLS</v>
      </c>
      <c r="X4790" s="13">
        <f t="shared" si="891"/>
        <v>18</v>
      </c>
      <c r="Y4790" s="13" t="str">
        <f>IFERROR(VLOOKUP(C4790,ReceivingTeam[],2,FALSE),"HelpDesk")</f>
        <v>HelpDesk</v>
      </c>
      <c r="Z4790" s="67">
        <f t="shared" si="892"/>
        <v>44884.599525463003</v>
      </c>
      <c r="AA4790" s="68">
        <f t="shared" si="893"/>
        <v>44883</v>
      </c>
      <c r="AB4790" s="69" t="b">
        <f t="shared" si="894"/>
        <v>1</v>
      </c>
      <c r="AC4790" s="70">
        <f t="shared" si="895"/>
        <v>0.5</v>
      </c>
      <c r="AD4790" s="67">
        <f t="shared" si="896"/>
        <v>44884.599525463003</v>
      </c>
      <c r="AE4790" s="67">
        <f>VLOOKUP(V4790,'Branch Wise Work Timelines'!C:G,3,FALSE)+AA4790</f>
        <v>44883.416666666664</v>
      </c>
      <c r="AF4790" s="67">
        <f>IF(V4790="Bangalore",VLOOKUP(V4790,'Branch Wise Work Timelines'!C:G,4,FALSE)+AA4790+1,IF(V4790="Mumbai",VLOOKUP(V4790,'Branch Wise Work Timelines'!C:G,4,FALSE)+AA4790+1,VLOOKUP(V4790,'Branch Wise Work Timelines'!C:G,4,FALSE)+AA4790))</f>
        <v>44884.104166666664</v>
      </c>
      <c r="AG4790" s="67">
        <f>WORKDAY.INTL(AA4790,1,11)+VLOOKUP(V4790,'Branch Wise Work Timelines'!C:G,3,FALSE)</f>
        <v>44884.416666666664</v>
      </c>
      <c r="AH4790" s="69" t="str">
        <f t="shared" ca="1" si="897"/>
        <v>Out of TAT</v>
      </c>
      <c r="AI4790" s="69">
        <f t="shared" ca="1" si="898"/>
        <v>20640</v>
      </c>
      <c r="AJ4790" s="69" t="str">
        <f ca="1">IF(AI4790&lt;0,"0-12",IFERROR(VLOOKUP(AI4790,Breakup[],2,FALSE),"&gt;24"))</f>
        <v>&gt;24</v>
      </c>
      <c r="AK4790" s="69" t="str">
        <f>VLOOKUP(V4790,Master!B:D,3,FALSE)</f>
        <v>South</v>
      </c>
      <c r="AL4790" s="69" t="str">
        <f t="shared" si="899"/>
        <v>Bangalore-CLS</v>
      </c>
    </row>
    <row r="4791" spans="1:38">
      <c r="A4791" s="14" t="s">
        <v>9913</v>
      </c>
      <c r="B4791" s="54">
        <v>44701.676826539398</v>
      </c>
      <c r="C4791" s="13" t="s">
        <v>211</v>
      </c>
      <c r="D4791" s="13">
        <v>1419</v>
      </c>
      <c r="E4791" s="13" t="s">
        <v>9914</v>
      </c>
      <c r="F4791" s="13" t="s">
        <v>15</v>
      </c>
      <c r="G4791" s="14">
        <v>1653050878117</v>
      </c>
      <c r="H4791" s="55">
        <v>0.33771990740740698</v>
      </c>
      <c r="I4791" s="33">
        <v>44888.337719907402</v>
      </c>
      <c r="J4791" s="58">
        <v>44888</v>
      </c>
      <c r="K4791" s="13" t="s">
        <v>213</v>
      </c>
      <c r="L4791" s="13" t="s">
        <v>30</v>
      </c>
      <c r="M4791" s="13" t="s">
        <v>75</v>
      </c>
      <c r="N4791" s="13" t="s">
        <v>206</v>
      </c>
      <c r="O4791" s="33" t="s">
        <v>38</v>
      </c>
      <c r="P4791" s="58" t="s">
        <v>38</v>
      </c>
      <c r="Q4791" s="33" t="s">
        <v>207</v>
      </c>
      <c r="R4791" s="14" t="s">
        <v>38</v>
      </c>
      <c r="S4791" s="13" t="s">
        <v>208</v>
      </c>
      <c r="T4791" s="13" t="s">
        <v>209</v>
      </c>
      <c r="U4791" s="33">
        <f t="shared" ca="1" si="888"/>
        <v>45744.56914039352</v>
      </c>
      <c r="V4791" s="13" t="str">
        <f t="shared" si="889"/>
        <v>Bangalore</v>
      </c>
      <c r="W4791" s="13" t="str">
        <f t="shared" si="890"/>
        <v>CLS</v>
      </c>
      <c r="X4791" s="13">
        <f t="shared" si="891"/>
        <v>8</v>
      </c>
      <c r="Y4791" s="13" t="str">
        <f>IFERROR(VLOOKUP(C4791,ReceivingTeam[],2,FALSE),"HelpDesk")</f>
        <v>HelpDesk</v>
      </c>
      <c r="Z4791" s="67">
        <f t="shared" si="892"/>
        <v>44888.916666666664</v>
      </c>
      <c r="AA4791" s="68">
        <f t="shared" si="893"/>
        <v>44888</v>
      </c>
      <c r="AB4791" s="69" t="b">
        <f t="shared" si="894"/>
        <v>1</v>
      </c>
      <c r="AC4791" s="70">
        <f t="shared" si="895"/>
        <v>0.5</v>
      </c>
      <c r="AD4791" s="67">
        <f t="shared" si="896"/>
        <v>44888.916666666664</v>
      </c>
      <c r="AE4791" s="67">
        <f>VLOOKUP(V4791,'Branch Wise Work Timelines'!C:G,3,FALSE)+AA4791</f>
        <v>44888.416666666664</v>
      </c>
      <c r="AF4791" s="67">
        <f>IF(V4791="Bangalore",VLOOKUP(V4791,'Branch Wise Work Timelines'!C:G,4,FALSE)+AA4791+1,IF(V4791="Mumbai",VLOOKUP(V4791,'Branch Wise Work Timelines'!C:G,4,FALSE)+AA4791+1,VLOOKUP(V4791,'Branch Wise Work Timelines'!C:G,4,FALSE)+AA4791))</f>
        <v>44889.104166666664</v>
      </c>
      <c r="AG4791" s="67">
        <f>WORKDAY.INTL(AA4791,1,11)+VLOOKUP(V4791,'Branch Wise Work Timelines'!C:G,3,FALSE)</f>
        <v>44889.416666666664</v>
      </c>
      <c r="AH4791" s="69" t="str">
        <f t="shared" ca="1" si="897"/>
        <v>Out of TAT</v>
      </c>
      <c r="AI4791" s="69">
        <f t="shared" ca="1" si="898"/>
        <v>20536</v>
      </c>
      <c r="AJ4791" s="69" t="str">
        <f ca="1">IF(AI4791&lt;0,"0-12",IFERROR(VLOOKUP(AI4791,Breakup[],2,FALSE),"&gt;24"))</f>
        <v>&gt;24</v>
      </c>
      <c r="AK4791" s="69" t="str">
        <f>VLOOKUP(V4791,Master!B:D,3,FALSE)</f>
        <v>South</v>
      </c>
      <c r="AL4791" s="69" t="str">
        <f t="shared" si="899"/>
        <v>Bangalore-CLS</v>
      </c>
    </row>
    <row r="4792" spans="1:38">
      <c r="A4792" s="14" t="s">
        <v>9915</v>
      </c>
      <c r="B4792" s="54">
        <v>44701.7343167824</v>
      </c>
      <c r="C4792" s="13" t="s">
        <v>252</v>
      </c>
      <c r="D4792" s="13">
        <v>1968</v>
      </c>
      <c r="E4792" s="13" t="s">
        <v>9916</v>
      </c>
      <c r="F4792" s="13" t="s">
        <v>15</v>
      </c>
      <c r="G4792" s="14">
        <v>1653050621596</v>
      </c>
      <c r="H4792" s="55">
        <v>0.91842592592592598</v>
      </c>
      <c r="I4792" s="33">
        <v>44884.918425925898</v>
      </c>
      <c r="J4792" s="58">
        <v>44884</v>
      </c>
      <c r="K4792" s="13" t="s">
        <v>213</v>
      </c>
      <c r="L4792" s="13" t="s">
        <v>30</v>
      </c>
      <c r="M4792" s="13" t="s">
        <v>214</v>
      </c>
      <c r="N4792" s="13" t="s">
        <v>206</v>
      </c>
      <c r="O4792" s="33" t="s">
        <v>38</v>
      </c>
      <c r="P4792" s="58" t="s">
        <v>38</v>
      </c>
      <c r="Q4792" s="33" t="s">
        <v>207</v>
      </c>
      <c r="R4792" s="14" t="s">
        <v>38</v>
      </c>
      <c r="S4792" s="13" t="s">
        <v>216</v>
      </c>
      <c r="T4792" s="13" t="s">
        <v>217</v>
      </c>
      <c r="U4792" s="33">
        <f t="shared" ca="1" si="888"/>
        <v>45744.56914039352</v>
      </c>
      <c r="V4792" s="13" t="str">
        <f t="shared" si="889"/>
        <v>Bangalore</v>
      </c>
      <c r="W4792" s="13" t="str">
        <f t="shared" si="890"/>
        <v>CLS</v>
      </c>
      <c r="X4792" s="13">
        <f t="shared" si="891"/>
        <v>22</v>
      </c>
      <c r="Y4792" s="13" t="str">
        <f>IFERROR(VLOOKUP(C4792,ReceivingTeam[],2,FALSE),"HelpDesk")</f>
        <v>HelpDesk</v>
      </c>
      <c r="Z4792" s="67">
        <f t="shared" si="892"/>
        <v>44886.730925925898</v>
      </c>
      <c r="AA4792" s="68">
        <f t="shared" si="893"/>
        <v>44884</v>
      </c>
      <c r="AB4792" s="69" t="b">
        <f t="shared" si="894"/>
        <v>1</v>
      </c>
      <c r="AC4792" s="70">
        <f t="shared" si="895"/>
        <v>0.5</v>
      </c>
      <c r="AD4792" s="67">
        <f t="shared" si="896"/>
        <v>44886.730925925898</v>
      </c>
      <c r="AE4792" s="67">
        <f>VLOOKUP(V4792,'Branch Wise Work Timelines'!C:G,3,FALSE)+AA4792</f>
        <v>44884.416666666664</v>
      </c>
      <c r="AF4792" s="67">
        <f>IF(V4792="Bangalore",VLOOKUP(V4792,'Branch Wise Work Timelines'!C:G,4,FALSE)+AA4792+1,IF(V4792="Mumbai",VLOOKUP(V4792,'Branch Wise Work Timelines'!C:G,4,FALSE)+AA4792+1,VLOOKUP(V4792,'Branch Wise Work Timelines'!C:G,4,FALSE)+AA4792))</f>
        <v>44885.104166666664</v>
      </c>
      <c r="AG4792" s="67">
        <f>WORKDAY.INTL(AA4792,1,11)+VLOOKUP(V4792,'Branch Wise Work Timelines'!C:G,3,FALSE)</f>
        <v>44886.416666666664</v>
      </c>
      <c r="AH4792" s="69" t="str">
        <f t="shared" ca="1" si="897"/>
        <v>Out of TAT</v>
      </c>
      <c r="AI4792" s="69">
        <f t="shared" ca="1" si="898"/>
        <v>20589</v>
      </c>
      <c r="AJ4792" s="69" t="str">
        <f ca="1">IF(AI4792&lt;0,"0-12",IFERROR(VLOOKUP(AI4792,Breakup[],2,FALSE),"&gt;24"))</f>
        <v>&gt;24</v>
      </c>
      <c r="AK4792" s="69" t="str">
        <f>VLOOKUP(V4792,Master!B:D,3,FALSE)</f>
        <v>South</v>
      </c>
      <c r="AL4792" s="69" t="str">
        <f t="shared" si="899"/>
        <v>Bangalore-CLS</v>
      </c>
    </row>
    <row r="4793" spans="1:38">
      <c r="A4793" s="14" t="s">
        <v>9917</v>
      </c>
      <c r="B4793" s="54">
        <v>44701.705771215296</v>
      </c>
      <c r="C4793" s="13" t="s">
        <v>722</v>
      </c>
      <c r="D4793" s="13">
        <v>248</v>
      </c>
      <c r="E4793" s="13" t="s">
        <v>9918</v>
      </c>
      <c r="F4793" s="13" t="s">
        <v>15</v>
      </c>
      <c r="G4793" s="14">
        <v>1653048302745</v>
      </c>
      <c r="H4793" s="55">
        <v>0.69218749999999996</v>
      </c>
      <c r="I4793" s="33">
        <v>44886.692187499997</v>
      </c>
      <c r="J4793" s="58">
        <v>44886</v>
      </c>
      <c r="K4793" s="13" t="s">
        <v>213</v>
      </c>
      <c r="L4793" s="13" t="s">
        <v>30</v>
      </c>
      <c r="M4793" s="13" t="s">
        <v>75</v>
      </c>
      <c r="N4793" s="13" t="s">
        <v>206</v>
      </c>
      <c r="O4793" s="33" t="s">
        <v>38</v>
      </c>
      <c r="P4793" s="58" t="s">
        <v>38</v>
      </c>
      <c r="Q4793" s="33" t="s">
        <v>207</v>
      </c>
      <c r="R4793" s="14" t="s">
        <v>38</v>
      </c>
      <c r="S4793" s="13" t="s">
        <v>216</v>
      </c>
      <c r="T4793" s="13" t="s">
        <v>217</v>
      </c>
      <c r="U4793" s="33">
        <f t="shared" ca="1" si="888"/>
        <v>45744.56914039352</v>
      </c>
      <c r="V4793" s="13" t="str">
        <f t="shared" si="889"/>
        <v>Bangalore</v>
      </c>
      <c r="W4793" s="13" t="str">
        <f t="shared" si="890"/>
        <v>CLS</v>
      </c>
      <c r="X4793" s="13">
        <f t="shared" si="891"/>
        <v>16</v>
      </c>
      <c r="Y4793" s="13" t="str">
        <f>IFERROR(VLOOKUP(C4793,ReceivingTeam[],2,FALSE),"HelpDesk")</f>
        <v>HelpDesk</v>
      </c>
      <c r="Z4793" s="67">
        <f t="shared" si="892"/>
        <v>44887.504687499997</v>
      </c>
      <c r="AA4793" s="68">
        <f t="shared" si="893"/>
        <v>44886</v>
      </c>
      <c r="AB4793" s="69" t="b">
        <f t="shared" si="894"/>
        <v>1</v>
      </c>
      <c r="AC4793" s="70">
        <f t="shared" si="895"/>
        <v>0.5</v>
      </c>
      <c r="AD4793" s="67">
        <f t="shared" si="896"/>
        <v>44887.504687499997</v>
      </c>
      <c r="AE4793" s="67">
        <f>VLOOKUP(V4793,'Branch Wise Work Timelines'!C:G,3,FALSE)+AA4793</f>
        <v>44886.416666666664</v>
      </c>
      <c r="AF4793" s="67">
        <f>IF(V4793="Bangalore",VLOOKUP(V4793,'Branch Wise Work Timelines'!C:G,4,FALSE)+AA4793+1,IF(V4793="Mumbai",VLOOKUP(V4793,'Branch Wise Work Timelines'!C:G,4,FALSE)+AA4793+1,VLOOKUP(V4793,'Branch Wise Work Timelines'!C:G,4,FALSE)+AA4793))</f>
        <v>44887.104166666664</v>
      </c>
      <c r="AG4793" s="67">
        <f>WORKDAY.INTL(AA4793,1,11)+VLOOKUP(V4793,'Branch Wise Work Timelines'!C:G,3,FALSE)</f>
        <v>44887.416666666664</v>
      </c>
      <c r="AH4793" s="69" t="str">
        <f t="shared" ca="1" si="897"/>
        <v>Out of TAT</v>
      </c>
      <c r="AI4793" s="69">
        <f t="shared" ca="1" si="898"/>
        <v>20570</v>
      </c>
      <c r="AJ4793" s="69" t="str">
        <f ca="1">IF(AI4793&lt;0,"0-12",IFERROR(VLOOKUP(AI4793,Breakup[],2,FALSE),"&gt;24"))</f>
        <v>&gt;24</v>
      </c>
      <c r="AK4793" s="69" t="str">
        <f>VLOOKUP(V4793,Master!B:D,3,FALSE)</f>
        <v>South</v>
      </c>
      <c r="AL4793" s="69" t="str">
        <f t="shared" si="899"/>
        <v>Bangalore-CLS</v>
      </c>
    </row>
    <row r="4794" spans="1:38">
      <c r="A4794" s="14" t="s">
        <v>9919</v>
      </c>
      <c r="B4794" s="54">
        <v>44701.7692769676</v>
      </c>
      <c r="C4794" s="13" t="s">
        <v>211</v>
      </c>
      <c r="D4794" s="13">
        <v>1780</v>
      </c>
      <c r="E4794" s="13" t="s">
        <v>9920</v>
      </c>
      <c r="F4794" s="13" t="s">
        <v>15</v>
      </c>
      <c r="G4794" s="14">
        <v>1653053327236</v>
      </c>
      <c r="H4794" s="55">
        <v>0.228946759259259</v>
      </c>
      <c r="I4794" s="33">
        <v>44881.2289467593</v>
      </c>
      <c r="J4794" s="58">
        <v>44881</v>
      </c>
      <c r="K4794" s="13" t="s">
        <v>213</v>
      </c>
      <c r="L4794" s="13" t="s">
        <v>30</v>
      </c>
      <c r="M4794" s="13" t="s">
        <v>75</v>
      </c>
      <c r="N4794" s="13" t="s">
        <v>206</v>
      </c>
      <c r="O4794" s="33" t="s">
        <v>38</v>
      </c>
      <c r="P4794" s="58" t="s">
        <v>38</v>
      </c>
      <c r="Q4794" s="33" t="s">
        <v>207</v>
      </c>
      <c r="R4794" s="14" t="s">
        <v>38</v>
      </c>
      <c r="S4794" s="13" t="s">
        <v>216</v>
      </c>
      <c r="T4794" s="13" t="s">
        <v>217</v>
      </c>
      <c r="U4794" s="33">
        <f t="shared" ca="1" si="888"/>
        <v>45744.56914039352</v>
      </c>
      <c r="V4794" s="13" t="str">
        <f t="shared" si="889"/>
        <v>Bangalore</v>
      </c>
      <c r="W4794" s="13" t="str">
        <f t="shared" si="890"/>
        <v>CLS</v>
      </c>
      <c r="X4794" s="13">
        <f t="shared" si="891"/>
        <v>5</v>
      </c>
      <c r="Y4794" s="13" t="str">
        <f>IFERROR(VLOOKUP(C4794,ReceivingTeam[],2,FALSE),"HelpDesk")</f>
        <v>HelpDesk</v>
      </c>
      <c r="Z4794" s="67">
        <f t="shared" si="892"/>
        <v>44881.916666666664</v>
      </c>
      <c r="AA4794" s="68">
        <f t="shared" si="893"/>
        <v>44881</v>
      </c>
      <c r="AB4794" s="69" t="b">
        <f t="shared" si="894"/>
        <v>1</v>
      </c>
      <c r="AC4794" s="70">
        <f t="shared" si="895"/>
        <v>0.5</v>
      </c>
      <c r="AD4794" s="67">
        <f t="shared" si="896"/>
        <v>44881.916666666664</v>
      </c>
      <c r="AE4794" s="67">
        <f>VLOOKUP(V4794,'Branch Wise Work Timelines'!C:G,3,FALSE)+AA4794</f>
        <v>44881.416666666664</v>
      </c>
      <c r="AF4794" s="67">
        <f>IF(V4794="Bangalore",VLOOKUP(V4794,'Branch Wise Work Timelines'!C:G,4,FALSE)+AA4794+1,IF(V4794="Mumbai",VLOOKUP(V4794,'Branch Wise Work Timelines'!C:G,4,FALSE)+AA4794+1,VLOOKUP(V4794,'Branch Wise Work Timelines'!C:G,4,FALSE)+AA4794))</f>
        <v>44882.104166666664</v>
      </c>
      <c r="AG4794" s="67">
        <f>WORKDAY.INTL(AA4794,1,11)+VLOOKUP(V4794,'Branch Wise Work Timelines'!C:G,3,FALSE)</f>
        <v>44882.416666666664</v>
      </c>
      <c r="AH4794" s="69" t="str">
        <f t="shared" ca="1" si="897"/>
        <v>Out of TAT</v>
      </c>
      <c r="AI4794" s="69">
        <f t="shared" ca="1" si="898"/>
        <v>20704</v>
      </c>
      <c r="AJ4794" s="69" t="str">
        <f ca="1">IF(AI4794&lt;0,"0-12",IFERROR(VLOOKUP(AI4794,Breakup[],2,FALSE),"&gt;24"))</f>
        <v>&gt;24</v>
      </c>
      <c r="AK4794" s="69" t="str">
        <f>VLOOKUP(V4794,Master!B:D,3,FALSE)</f>
        <v>South</v>
      </c>
      <c r="AL4794" s="69" t="str">
        <f t="shared" si="899"/>
        <v>Bangalore-CLS</v>
      </c>
    </row>
    <row r="4795" spans="1:38">
      <c r="A4795" s="14" t="s">
        <v>9921</v>
      </c>
      <c r="B4795" s="54">
        <v>44701.668473877296</v>
      </c>
      <c r="C4795" s="13" t="s">
        <v>1335</v>
      </c>
      <c r="D4795" s="13">
        <v>723</v>
      </c>
      <c r="E4795" s="13" t="s">
        <v>9922</v>
      </c>
      <c r="F4795" s="13" t="s">
        <v>33</v>
      </c>
      <c r="G4795" s="14">
        <v>1653048665854</v>
      </c>
      <c r="H4795" s="55">
        <v>0.44232638888888898</v>
      </c>
      <c r="I4795" s="33">
        <v>44891.442326388897</v>
      </c>
      <c r="J4795" s="58">
        <v>44891</v>
      </c>
      <c r="K4795" s="13" t="s">
        <v>213</v>
      </c>
      <c r="L4795" s="13" t="s">
        <v>30</v>
      </c>
      <c r="M4795" s="13" t="s">
        <v>282</v>
      </c>
      <c r="N4795" s="13" t="s">
        <v>206</v>
      </c>
      <c r="O4795" s="33">
        <v>44891.679432870398</v>
      </c>
      <c r="P4795" s="58">
        <v>44891</v>
      </c>
      <c r="Q4795" s="33" t="s">
        <v>237</v>
      </c>
      <c r="R4795" s="14">
        <v>1104</v>
      </c>
      <c r="S4795" s="13" t="s">
        <v>216</v>
      </c>
      <c r="T4795" s="13" t="s">
        <v>278</v>
      </c>
      <c r="U4795" s="33">
        <f t="shared" ca="1" si="888"/>
        <v>45744.56914039352</v>
      </c>
      <c r="V4795" s="13" t="str">
        <f t="shared" si="889"/>
        <v>Bangalore</v>
      </c>
      <c r="W4795" s="13" t="str">
        <f t="shared" si="890"/>
        <v>RI</v>
      </c>
      <c r="X4795" s="13">
        <f t="shared" si="891"/>
        <v>10</v>
      </c>
      <c r="Y4795" s="13" t="str">
        <f>IFERROR(VLOOKUP(C4795,ReceivingTeam[],2,FALSE),"HelpDesk")</f>
        <v>HelpDesk</v>
      </c>
      <c r="Z4795" s="67">
        <f t="shared" si="892"/>
        <v>44895.754826388897</v>
      </c>
      <c r="AA4795" s="68">
        <f t="shared" si="893"/>
        <v>44891</v>
      </c>
      <c r="AB4795" s="69" t="b">
        <f t="shared" si="894"/>
        <v>1</v>
      </c>
      <c r="AC4795" s="70">
        <f t="shared" si="895"/>
        <v>3</v>
      </c>
      <c r="AD4795" s="67">
        <f t="shared" si="896"/>
        <v>44895.754826388897</v>
      </c>
      <c r="AE4795" s="67">
        <f>VLOOKUP(V4795,'Branch Wise Work Timelines'!C:G,3,FALSE)+AA4795</f>
        <v>44891.416666666664</v>
      </c>
      <c r="AF4795" s="67">
        <f>IF(V4795="Bangalore",VLOOKUP(V4795,'Branch Wise Work Timelines'!C:G,4,FALSE)+AA4795+1,IF(V4795="Mumbai",VLOOKUP(V4795,'Branch Wise Work Timelines'!C:G,4,FALSE)+AA4795+1,VLOOKUP(V4795,'Branch Wise Work Timelines'!C:G,4,FALSE)+AA4795))</f>
        <v>44892.104166666664</v>
      </c>
      <c r="AG4795" s="67">
        <f>WORKDAY.INTL(AA4795,1,11)+VLOOKUP(V4795,'Branch Wise Work Timelines'!C:G,3,FALSE)</f>
        <v>44893.416666666664</v>
      </c>
      <c r="AH4795" s="69" t="str">
        <f t="shared" si="897"/>
        <v>Met</v>
      </c>
      <c r="AI4795" s="69">
        <f t="shared" ca="1" si="898"/>
        <v>20372</v>
      </c>
      <c r="AJ4795" s="69" t="str">
        <f ca="1">IF(AI4795&lt;0,"0-12",IFERROR(VLOOKUP(AI4795,Breakup[],2,FALSE),"&gt;24"))</f>
        <v>&gt;24</v>
      </c>
      <c r="AK4795" s="69" t="str">
        <f>VLOOKUP(V4795,Master!B:D,3,FALSE)</f>
        <v>South</v>
      </c>
      <c r="AL4795" s="69" t="str">
        <f t="shared" si="899"/>
        <v>Bangalore</v>
      </c>
    </row>
    <row r="4796" spans="1:38">
      <c r="A4796" s="14" t="s">
        <v>9923</v>
      </c>
      <c r="B4796" s="54">
        <v>44701.882306134299</v>
      </c>
      <c r="C4796" s="13" t="s">
        <v>6284</v>
      </c>
      <c r="D4796" s="13">
        <v>1270</v>
      </c>
      <c r="E4796" s="13" t="s">
        <v>9924</v>
      </c>
      <c r="F4796" s="13" t="s">
        <v>33</v>
      </c>
      <c r="G4796" s="14">
        <v>1653061359271</v>
      </c>
      <c r="H4796" s="55">
        <v>0.43413194444444397</v>
      </c>
      <c r="I4796" s="33">
        <v>44884.434131944399</v>
      </c>
      <c r="J4796" s="58">
        <v>44884</v>
      </c>
      <c r="K4796" s="13" t="s">
        <v>213</v>
      </c>
      <c r="L4796" s="13" t="s">
        <v>30</v>
      </c>
      <c r="M4796" s="13" t="s">
        <v>282</v>
      </c>
      <c r="N4796" s="13" t="s">
        <v>206</v>
      </c>
      <c r="O4796" s="33" t="s">
        <v>38</v>
      </c>
      <c r="P4796" s="58" t="s">
        <v>38</v>
      </c>
      <c r="Q4796" s="33" t="s">
        <v>207</v>
      </c>
      <c r="R4796" s="14" t="s">
        <v>38</v>
      </c>
      <c r="S4796" s="13" t="s">
        <v>216</v>
      </c>
      <c r="T4796" s="13" t="s">
        <v>217</v>
      </c>
      <c r="U4796" s="33">
        <f t="shared" ca="1" si="888"/>
        <v>45744.56914039352</v>
      </c>
      <c r="V4796" s="13" t="str">
        <f t="shared" si="889"/>
        <v>Bangalore</v>
      </c>
      <c r="W4796" s="13" t="str">
        <f t="shared" si="890"/>
        <v>RI</v>
      </c>
      <c r="X4796" s="13">
        <f t="shared" si="891"/>
        <v>10</v>
      </c>
      <c r="Y4796" s="13" t="str">
        <f>IFERROR(VLOOKUP(C4796,ReceivingTeam[],2,FALSE),"HelpDesk")</f>
        <v>HelpDesk</v>
      </c>
      <c r="Z4796" s="67">
        <f t="shared" si="892"/>
        <v>44884.934131944399</v>
      </c>
      <c r="AA4796" s="68">
        <f t="shared" si="893"/>
        <v>44884</v>
      </c>
      <c r="AB4796" s="69" t="b">
        <f t="shared" si="894"/>
        <v>1</v>
      </c>
      <c r="AC4796" s="70">
        <f t="shared" si="895"/>
        <v>0.5</v>
      </c>
      <c r="AD4796" s="67">
        <f t="shared" si="896"/>
        <v>44884.934131944399</v>
      </c>
      <c r="AE4796" s="67">
        <f>VLOOKUP(V4796,'Branch Wise Work Timelines'!C:G,3,FALSE)+AA4796</f>
        <v>44884.416666666664</v>
      </c>
      <c r="AF4796" s="67">
        <f>IF(V4796="Bangalore",VLOOKUP(V4796,'Branch Wise Work Timelines'!C:G,4,FALSE)+AA4796+1,IF(V4796="Mumbai",VLOOKUP(V4796,'Branch Wise Work Timelines'!C:G,4,FALSE)+AA4796+1,VLOOKUP(V4796,'Branch Wise Work Timelines'!C:G,4,FALSE)+AA4796))</f>
        <v>44885.104166666664</v>
      </c>
      <c r="AG4796" s="67">
        <f>WORKDAY.INTL(AA4796,1,11)+VLOOKUP(V4796,'Branch Wise Work Timelines'!C:G,3,FALSE)</f>
        <v>44886.416666666664</v>
      </c>
      <c r="AH4796" s="69" t="str">
        <f t="shared" ca="1" si="897"/>
        <v>Out of TAT</v>
      </c>
      <c r="AI4796" s="69">
        <f t="shared" ca="1" si="898"/>
        <v>20632</v>
      </c>
      <c r="AJ4796" s="69" t="str">
        <f ca="1">IF(AI4796&lt;0,"0-12",IFERROR(VLOOKUP(AI4796,Breakup[],2,FALSE),"&gt;24"))</f>
        <v>&gt;24</v>
      </c>
      <c r="AK4796" s="69" t="str">
        <f>VLOOKUP(V4796,Master!B:D,3,FALSE)</f>
        <v>South</v>
      </c>
      <c r="AL4796" s="69" t="str">
        <f t="shared" si="899"/>
        <v>Bangalore</v>
      </c>
    </row>
    <row r="4797" spans="1:38">
      <c r="A4797" s="14" t="s">
        <v>9925</v>
      </c>
      <c r="B4797" s="54">
        <v>44701.883686608802</v>
      </c>
      <c r="C4797" s="13" t="s">
        <v>1232</v>
      </c>
      <c r="D4797" s="13">
        <v>1087</v>
      </c>
      <c r="E4797" s="13" t="s">
        <v>9926</v>
      </c>
      <c r="F4797" s="13" t="s">
        <v>33</v>
      </c>
      <c r="G4797" s="14">
        <v>1653061650415</v>
      </c>
      <c r="H4797" s="55">
        <v>0.75061342592592595</v>
      </c>
      <c r="I4797" s="33">
        <v>44890.750613425902</v>
      </c>
      <c r="J4797" s="58">
        <v>44890</v>
      </c>
      <c r="K4797" s="13" t="s">
        <v>213</v>
      </c>
      <c r="L4797" s="13" t="s">
        <v>30</v>
      </c>
      <c r="M4797" s="13" t="s">
        <v>282</v>
      </c>
      <c r="N4797" s="13" t="s">
        <v>206</v>
      </c>
      <c r="O4797" s="33" t="s">
        <v>38</v>
      </c>
      <c r="P4797" s="58" t="s">
        <v>38</v>
      </c>
      <c r="Q4797" s="33" t="s">
        <v>207</v>
      </c>
      <c r="R4797" s="14" t="s">
        <v>38</v>
      </c>
      <c r="S4797" s="13" t="s">
        <v>216</v>
      </c>
      <c r="T4797" s="13" t="s">
        <v>278</v>
      </c>
      <c r="U4797" s="33">
        <f t="shared" ca="1" si="888"/>
        <v>45744.56914039352</v>
      </c>
      <c r="V4797" s="13" t="str">
        <f t="shared" si="889"/>
        <v>Bangalore</v>
      </c>
      <c r="W4797" s="13" t="str">
        <f t="shared" si="890"/>
        <v>RI</v>
      </c>
      <c r="X4797" s="13">
        <f t="shared" si="891"/>
        <v>18</v>
      </c>
      <c r="Y4797" s="13" t="str">
        <f>IFERROR(VLOOKUP(C4797,ReceivingTeam[],2,FALSE),"HelpDesk")</f>
        <v>HelpDesk</v>
      </c>
      <c r="Z4797" s="67">
        <f t="shared" si="892"/>
        <v>44894.063113425902</v>
      </c>
      <c r="AA4797" s="68">
        <f t="shared" si="893"/>
        <v>44890</v>
      </c>
      <c r="AB4797" s="69" t="b">
        <f t="shared" si="894"/>
        <v>1</v>
      </c>
      <c r="AC4797" s="70">
        <f t="shared" si="895"/>
        <v>3</v>
      </c>
      <c r="AD4797" s="67">
        <f t="shared" si="896"/>
        <v>44894.063113425902</v>
      </c>
      <c r="AE4797" s="67">
        <f>VLOOKUP(V4797,'Branch Wise Work Timelines'!C:G,3,FALSE)+AA4797</f>
        <v>44890.416666666664</v>
      </c>
      <c r="AF4797" s="67">
        <f>IF(V4797="Bangalore",VLOOKUP(V4797,'Branch Wise Work Timelines'!C:G,4,FALSE)+AA4797+1,IF(V4797="Mumbai",VLOOKUP(V4797,'Branch Wise Work Timelines'!C:G,4,FALSE)+AA4797+1,VLOOKUP(V4797,'Branch Wise Work Timelines'!C:G,4,FALSE)+AA4797))</f>
        <v>44891.104166666664</v>
      </c>
      <c r="AG4797" s="67">
        <f>WORKDAY.INTL(AA4797,1,11)+VLOOKUP(V4797,'Branch Wise Work Timelines'!C:G,3,FALSE)</f>
        <v>44891.416666666664</v>
      </c>
      <c r="AH4797" s="69" t="str">
        <f t="shared" ca="1" si="897"/>
        <v>Out of TAT</v>
      </c>
      <c r="AI4797" s="69">
        <f t="shared" ca="1" si="898"/>
        <v>20413</v>
      </c>
      <c r="AJ4797" s="69" t="str">
        <f ca="1">IF(AI4797&lt;0,"0-12",IFERROR(VLOOKUP(AI4797,Breakup[],2,FALSE),"&gt;24"))</f>
        <v>&gt;24</v>
      </c>
      <c r="AK4797" s="69" t="str">
        <f>VLOOKUP(V4797,Master!B:D,3,FALSE)</f>
        <v>South</v>
      </c>
      <c r="AL4797" s="69" t="str">
        <f t="shared" si="899"/>
        <v>Bangalore</v>
      </c>
    </row>
    <row r="4798" spans="1:38">
      <c r="A4798" s="14" t="s">
        <v>9927</v>
      </c>
      <c r="B4798" s="54">
        <v>44701.702528854199</v>
      </c>
      <c r="C4798" s="13" t="s">
        <v>219</v>
      </c>
      <c r="D4798" s="13">
        <v>1410</v>
      </c>
      <c r="E4798" s="13" t="s">
        <v>9928</v>
      </c>
      <c r="F4798" s="13" t="s">
        <v>15</v>
      </c>
      <c r="G4798" s="14">
        <v>1653050074123</v>
      </c>
      <c r="H4798" s="55">
        <v>0.362800925925926</v>
      </c>
      <c r="I4798" s="33">
        <v>44884.362800925897</v>
      </c>
      <c r="J4798" s="58">
        <v>44884</v>
      </c>
      <c r="K4798" s="13" t="s">
        <v>213</v>
      </c>
      <c r="L4798" s="13" t="s">
        <v>30</v>
      </c>
      <c r="M4798" s="13" t="s">
        <v>75</v>
      </c>
      <c r="N4798" s="13" t="s">
        <v>206</v>
      </c>
      <c r="O4798" s="33" t="s">
        <v>38</v>
      </c>
      <c r="P4798" s="58" t="s">
        <v>38</v>
      </c>
      <c r="Q4798" s="33" t="s">
        <v>207</v>
      </c>
      <c r="R4798" s="14" t="s">
        <v>38</v>
      </c>
      <c r="S4798" s="13" t="s">
        <v>216</v>
      </c>
      <c r="T4798" s="13" t="s">
        <v>217</v>
      </c>
      <c r="U4798" s="33">
        <f t="shared" ca="1" si="888"/>
        <v>45744.56914039352</v>
      </c>
      <c r="V4798" s="13" t="str">
        <f t="shared" si="889"/>
        <v>Bangalore</v>
      </c>
      <c r="W4798" s="13" t="str">
        <f t="shared" si="890"/>
        <v>CLS</v>
      </c>
      <c r="X4798" s="13">
        <f t="shared" si="891"/>
        <v>8</v>
      </c>
      <c r="Y4798" s="13" t="str">
        <f>IFERROR(VLOOKUP(C4798,ReceivingTeam[],2,FALSE),"HelpDesk")</f>
        <v>HelpDesk</v>
      </c>
      <c r="Z4798" s="67">
        <f t="shared" si="892"/>
        <v>44884.916666666664</v>
      </c>
      <c r="AA4798" s="68">
        <f t="shared" si="893"/>
        <v>44884</v>
      </c>
      <c r="AB4798" s="69" t="b">
        <f t="shared" si="894"/>
        <v>1</v>
      </c>
      <c r="AC4798" s="70">
        <f t="shared" si="895"/>
        <v>0.5</v>
      </c>
      <c r="AD4798" s="67">
        <f t="shared" si="896"/>
        <v>44884.916666666664</v>
      </c>
      <c r="AE4798" s="67">
        <f>VLOOKUP(V4798,'Branch Wise Work Timelines'!C:G,3,FALSE)+AA4798</f>
        <v>44884.416666666664</v>
      </c>
      <c r="AF4798" s="67">
        <f>IF(V4798="Bangalore",VLOOKUP(V4798,'Branch Wise Work Timelines'!C:G,4,FALSE)+AA4798+1,IF(V4798="Mumbai",VLOOKUP(V4798,'Branch Wise Work Timelines'!C:G,4,FALSE)+AA4798+1,VLOOKUP(V4798,'Branch Wise Work Timelines'!C:G,4,FALSE)+AA4798))</f>
        <v>44885.104166666664</v>
      </c>
      <c r="AG4798" s="67">
        <f>WORKDAY.INTL(AA4798,1,11)+VLOOKUP(V4798,'Branch Wise Work Timelines'!C:G,3,FALSE)</f>
        <v>44886.416666666664</v>
      </c>
      <c r="AH4798" s="69" t="str">
        <f t="shared" ca="1" si="897"/>
        <v>Out of TAT</v>
      </c>
      <c r="AI4798" s="69">
        <f t="shared" ca="1" si="898"/>
        <v>20632</v>
      </c>
      <c r="AJ4798" s="69" t="str">
        <f ca="1">IF(AI4798&lt;0,"0-12",IFERROR(VLOOKUP(AI4798,Breakup[],2,FALSE),"&gt;24"))</f>
        <v>&gt;24</v>
      </c>
      <c r="AK4798" s="69" t="str">
        <f>VLOOKUP(V4798,Master!B:D,3,FALSE)</f>
        <v>South</v>
      </c>
      <c r="AL4798" s="69" t="str">
        <f t="shared" si="899"/>
        <v>Bangalore-CLS</v>
      </c>
    </row>
    <row r="4799" spans="1:38">
      <c r="A4799" s="14" t="s">
        <v>9929</v>
      </c>
      <c r="B4799" s="54">
        <v>44701.867043865699</v>
      </c>
      <c r="C4799" s="13" t="s">
        <v>352</v>
      </c>
      <c r="D4799" s="13">
        <v>242</v>
      </c>
      <c r="E4799" s="13" t="s">
        <v>9930</v>
      </c>
      <c r="F4799" s="13" t="s">
        <v>33</v>
      </c>
      <c r="G4799" s="14">
        <v>1653059936208</v>
      </c>
      <c r="H4799" s="55">
        <v>0.79527777777777797</v>
      </c>
      <c r="I4799" s="33">
        <v>44887.795277777797</v>
      </c>
      <c r="J4799" s="58">
        <v>44887</v>
      </c>
      <c r="K4799" s="13" t="s">
        <v>263</v>
      </c>
      <c r="L4799" s="13" t="s">
        <v>69</v>
      </c>
      <c r="M4799" s="13" t="s">
        <v>101</v>
      </c>
      <c r="N4799" s="13" t="s">
        <v>206</v>
      </c>
      <c r="O4799" s="33" t="s">
        <v>38</v>
      </c>
      <c r="P4799" s="58" t="s">
        <v>38</v>
      </c>
      <c r="Q4799" s="33" t="s">
        <v>207</v>
      </c>
      <c r="R4799" s="14" t="s">
        <v>38</v>
      </c>
      <c r="S4799" s="13" t="s">
        <v>208</v>
      </c>
      <c r="T4799" s="13" t="s">
        <v>209</v>
      </c>
      <c r="U4799" s="33">
        <f t="shared" ca="1" si="888"/>
        <v>45744.56914039352</v>
      </c>
      <c r="V4799" s="13" t="str">
        <f t="shared" si="889"/>
        <v>Mumbai</v>
      </c>
      <c r="W4799" s="13" t="str">
        <f t="shared" si="890"/>
        <v>RI</v>
      </c>
      <c r="X4799" s="13">
        <f t="shared" si="891"/>
        <v>19</v>
      </c>
      <c r="Y4799" s="13" t="str">
        <f>IFERROR(VLOOKUP(C4799,ReceivingTeam[],2,FALSE),"HelpDesk")</f>
        <v>HelpDesk</v>
      </c>
      <c r="Z4799" s="67">
        <f t="shared" si="892"/>
        <v>44888.461944444462</v>
      </c>
      <c r="AA4799" s="68">
        <f t="shared" si="893"/>
        <v>44887</v>
      </c>
      <c r="AB4799" s="69" t="b">
        <f t="shared" si="894"/>
        <v>1</v>
      </c>
      <c r="AC4799" s="70">
        <f t="shared" si="895"/>
        <v>0.5</v>
      </c>
      <c r="AD4799" s="67">
        <f t="shared" si="896"/>
        <v>44888.461944444462</v>
      </c>
      <c r="AE4799" s="67">
        <f>VLOOKUP(V4799,'Branch Wise Work Timelines'!C:G,3,FALSE)+AA4799</f>
        <v>44887.416666666664</v>
      </c>
      <c r="AF4799" s="67">
        <f>IF(V4799="Bangalore",VLOOKUP(V4799,'Branch Wise Work Timelines'!C:G,4,FALSE)+AA4799+1,IF(V4799="Mumbai",VLOOKUP(V4799,'Branch Wise Work Timelines'!C:G,4,FALSE)+AA4799+1,VLOOKUP(V4799,'Branch Wise Work Timelines'!C:G,4,FALSE)+AA4799))</f>
        <v>44888.25</v>
      </c>
      <c r="AG4799" s="67">
        <f>WORKDAY.INTL(AA4799,1,11)+VLOOKUP(V4799,'Branch Wise Work Timelines'!C:G,3,FALSE)</f>
        <v>44888.416666666664</v>
      </c>
      <c r="AH4799" s="69" t="str">
        <f t="shared" ca="1" si="897"/>
        <v>Out of TAT</v>
      </c>
      <c r="AI4799" s="69">
        <f t="shared" ca="1" si="898"/>
        <v>20547</v>
      </c>
      <c r="AJ4799" s="69" t="str">
        <f ca="1">IF(AI4799&lt;0,"0-12",IFERROR(VLOOKUP(AI4799,Breakup[],2,FALSE),"&gt;24"))</f>
        <v>&gt;24</v>
      </c>
      <c r="AK4799" s="69" t="str">
        <f>VLOOKUP(V4799,Master!B:D,3,FALSE)</f>
        <v>East</v>
      </c>
      <c r="AL4799" s="69" t="str">
        <f t="shared" si="899"/>
        <v>Mumbai</v>
      </c>
    </row>
    <row r="4800" spans="1:38">
      <c r="A4800" s="14" t="s">
        <v>9931</v>
      </c>
      <c r="B4800" s="54">
        <v>44701.810021874997</v>
      </c>
      <c r="C4800" s="13" t="s">
        <v>122</v>
      </c>
      <c r="D4800" s="13">
        <v>522</v>
      </c>
      <c r="E4800" s="13" t="s">
        <v>9932</v>
      </c>
      <c r="F4800" s="13" t="s">
        <v>33</v>
      </c>
      <c r="G4800" s="14">
        <v>1653057688131</v>
      </c>
      <c r="H4800" s="55">
        <v>0.81513888888888897</v>
      </c>
      <c r="I4800" s="33">
        <v>44886.815138888902</v>
      </c>
      <c r="J4800" s="58">
        <v>44886</v>
      </c>
      <c r="K4800" s="13" t="s">
        <v>263</v>
      </c>
      <c r="L4800" s="13" t="s">
        <v>69</v>
      </c>
      <c r="M4800" s="13" t="s">
        <v>101</v>
      </c>
      <c r="N4800" s="13" t="s">
        <v>206</v>
      </c>
      <c r="O4800" s="33" t="s">
        <v>38</v>
      </c>
      <c r="P4800" s="58" t="s">
        <v>38</v>
      </c>
      <c r="Q4800" s="33" t="s">
        <v>207</v>
      </c>
      <c r="R4800" s="14" t="s">
        <v>38</v>
      </c>
      <c r="S4800" s="13" t="s">
        <v>208</v>
      </c>
      <c r="T4800" s="13" t="s">
        <v>209</v>
      </c>
      <c r="U4800" s="33">
        <f t="shared" ca="1" si="888"/>
        <v>45744.56914039352</v>
      </c>
      <c r="V4800" s="13" t="str">
        <f t="shared" si="889"/>
        <v>Mumbai</v>
      </c>
      <c r="W4800" s="13" t="str">
        <f t="shared" si="890"/>
        <v>RI</v>
      </c>
      <c r="X4800" s="13">
        <f t="shared" si="891"/>
        <v>19</v>
      </c>
      <c r="Y4800" s="13" t="str">
        <f>IFERROR(VLOOKUP(C4800,ReceivingTeam[],2,FALSE),"HelpDesk")</f>
        <v>Branch office</v>
      </c>
      <c r="Z4800" s="67">
        <f t="shared" si="892"/>
        <v>44887.481805555566</v>
      </c>
      <c r="AA4800" s="68">
        <f t="shared" si="893"/>
        <v>44886</v>
      </c>
      <c r="AB4800" s="69" t="b">
        <f t="shared" si="894"/>
        <v>1</v>
      </c>
      <c r="AC4800" s="70">
        <f t="shared" si="895"/>
        <v>0.5</v>
      </c>
      <c r="AD4800" s="67">
        <f t="shared" si="896"/>
        <v>44887.481805555566</v>
      </c>
      <c r="AE4800" s="67">
        <f>VLOOKUP(V4800,'Branch Wise Work Timelines'!C:G,3,FALSE)+AA4800</f>
        <v>44886.416666666664</v>
      </c>
      <c r="AF4800" s="67">
        <f>IF(V4800="Bangalore",VLOOKUP(V4800,'Branch Wise Work Timelines'!C:G,4,FALSE)+AA4800+1,IF(V4800="Mumbai",VLOOKUP(V4800,'Branch Wise Work Timelines'!C:G,4,FALSE)+AA4800+1,VLOOKUP(V4800,'Branch Wise Work Timelines'!C:G,4,FALSE)+AA4800))</f>
        <v>44887.25</v>
      </c>
      <c r="AG4800" s="67">
        <f>WORKDAY.INTL(AA4800,1,11)+VLOOKUP(V4800,'Branch Wise Work Timelines'!C:G,3,FALSE)</f>
        <v>44887.416666666664</v>
      </c>
      <c r="AH4800" s="69" t="str">
        <f t="shared" ca="1" si="897"/>
        <v>Out of TAT</v>
      </c>
      <c r="AI4800" s="69">
        <f t="shared" ca="1" si="898"/>
        <v>20571</v>
      </c>
      <c r="AJ4800" s="69" t="str">
        <f ca="1">IF(AI4800&lt;0,"0-12",IFERROR(VLOOKUP(AI4800,Breakup[],2,FALSE),"&gt;24"))</f>
        <v>&gt;24</v>
      </c>
      <c r="AK4800" s="69" t="str">
        <f>VLOOKUP(V4800,Master!B:D,3,FALSE)</f>
        <v>East</v>
      </c>
      <c r="AL4800" s="69" t="str">
        <f t="shared" si="899"/>
        <v>Mumbai</v>
      </c>
    </row>
    <row r="4801" spans="1:38">
      <c r="A4801" s="14" t="s">
        <v>9933</v>
      </c>
      <c r="B4801" s="54">
        <v>44701.8444367708</v>
      </c>
      <c r="C4801" s="13" t="s">
        <v>352</v>
      </c>
      <c r="D4801" s="13">
        <v>488</v>
      </c>
      <c r="E4801" s="13" t="s">
        <v>9934</v>
      </c>
      <c r="F4801" s="13" t="s">
        <v>33</v>
      </c>
      <c r="G4801" s="14">
        <v>1653059936208</v>
      </c>
      <c r="H4801" s="55">
        <v>0.42943287037036998</v>
      </c>
      <c r="I4801" s="33">
        <v>44885.429432870398</v>
      </c>
      <c r="J4801" s="58">
        <v>44885</v>
      </c>
      <c r="K4801" s="13" t="s">
        <v>263</v>
      </c>
      <c r="L4801" s="13" t="s">
        <v>69</v>
      </c>
      <c r="M4801" s="13" t="s">
        <v>101</v>
      </c>
      <c r="N4801" s="13" t="s">
        <v>206</v>
      </c>
      <c r="O4801" s="33" t="s">
        <v>38</v>
      </c>
      <c r="P4801" s="58" t="s">
        <v>38</v>
      </c>
      <c r="Q4801" s="33" t="s">
        <v>207</v>
      </c>
      <c r="R4801" s="14" t="s">
        <v>38</v>
      </c>
      <c r="S4801" s="13" t="s">
        <v>208</v>
      </c>
      <c r="T4801" s="13" t="s">
        <v>209</v>
      </c>
      <c r="U4801" s="33">
        <f t="shared" ca="1" si="888"/>
        <v>45744.56914039352</v>
      </c>
      <c r="V4801" s="13" t="str">
        <f t="shared" si="889"/>
        <v>Mumbai</v>
      </c>
      <c r="W4801" s="13" t="str">
        <f t="shared" si="890"/>
        <v>RI</v>
      </c>
      <c r="X4801" s="13">
        <f t="shared" si="891"/>
        <v>10</v>
      </c>
      <c r="Y4801" s="13" t="str">
        <f>IFERROR(VLOOKUP(C4801,ReceivingTeam[],2,FALSE),"HelpDesk")</f>
        <v>HelpDesk</v>
      </c>
      <c r="Z4801" s="67">
        <f t="shared" si="892"/>
        <v>44885.916666666664</v>
      </c>
      <c r="AA4801" s="68">
        <f t="shared" si="893"/>
        <v>44885</v>
      </c>
      <c r="AB4801" s="69" t="b">
        <f t="shared" si="894"/>
        <v>0</v>
      </c>
      <c r="AC4801" s="70">
        <f t="shared" si="895"/>
        <v>0.5</v>
      </c>
      <c r="AD4801" s="67">
        <f t="shared" si="896"/>
        <v>44885.916666666664</v>
      </c>
      <c r="AE4801" s="67">
        <f>VLOOKUP(V4801,'Branch Wise Work Timelines'!C:G,3,FALSE)+AA4801</f>
        <v>44885.416666666664</v>
      </c>
      <c r="AF4801" s="67">
        <f>IF(V4801="Bangalore",VLOOKUP(V4801,'Branch Wise Work Timelines'!C:G,4,FALSE)+AA4801+1,IF(V4801="Mumbai",VLOOKUP(V4801,'Branch Wise Work Timelines'!C:G,4,FALSE)+AA4801+1,VLOOKUP(V4801,'Branch Wise Work Timelines'!C:G,4,FALSE)+AA4801))</f>
        <v>44886.25</v>
      </c>
      <c r="AG4801" s="67">
        <f>WORKDAY.INTL(AA4801,1,11)+VLOOKUP(V4801,'Branch Wise Work Timelines'!C:G,3,FALSE)</f>
        <v>44886.416666666664</v>
      </c>
      <c r="AH4801" s="69" t="str">
        <f t="shared" ca="1" si="897"/>
        <v>Out of TAT</v>
      </c>
      <c r="AI4801" s="69">
        <f t="shared" ca="1" si="898"/>
        <v>20608</v>
      </c>
      <c r="AJ4801" s="69" t="str">
        <f ca="1">IF(AI4801&lt;0,"0-12",IFERROR(VLOOKUP(AI4801,Breakup[],2,FALSE),"&gt;24"))</f>
        <v>&gt;24</v>
      </c>
      <c r="AK4801" s="69" t="str">
        <f>VLOOKUP(V4801,Master!B:D,3,FALSE)</f>
        <v>East</v>
      </c>
      <c r="AL4801" s="69" t="str">
        <f t="shared" si="899"/>
        <v>Mumbai</v>
      </c>
    </row>
    <row r="4802" spans="1:38">
      <c r="A4802" s="14" t="s">
        <v>9935</v>
      </c>
      <c r="B4802" s="54">
        <v>44701.951321330998</v>
      </c>
      <c r="C4802" s="13" t="s">
        <v>4172</v>
      </c>
      <c r="D4802" s="13">
        <v>1454</v>
      </c>
      <c r="E4802" s="13" t="s">
        <v>9936</v>
      </c>
      <c r="F4802" s="13" t="s">
        <v>33</v>
      </c>
      <c r="G4802" s="14">
        <v>1653069266688</v>
      </c>
      <c r="H4802" s="55">
        <v>0.38709490740740699</v>
      </c>
      <c r="I4802" s="33">
        <v>44881.387094907397</v>
      </c>
      <c r="J4802" s="58">
        <v>44881</v>
      </c>
      <c r="K4802" s="13" t="s">
        <v>213</v>
      </c>
      <c r="L4802" s="13" t="s">
        <v>30</v>
      </c>
      <c r="M4802" s="13" t="s">
        <v>147</v>
      </c>
      <c r="N4802" s="13" t="s">
        <v>206</v>
      </c>
      <c r="O4802" s="33" t="s">
        <v>38</v>
      </c>
      <c r="P4802" s="58" t="s">
        <v>38</v>
      </c>
      <c r="Q4802" s="33" t="s">
        <v>207</v>
      </c>
      <c r="R4802" s="14" t="s">
        <v>38</v>
      </c>
      <c r="S4802" s="13" t="s">
        <v>208</v>
      </c>
      <c r="T4802" s="13" t="s">
        <v>209</v>
      </c>
      <c r="U4802" s="33">
        <f t="shared" ref="U4802:U4865" ca="1" si="900">NOW()</f>
        <v>45744.56914039352</v>
      </c>
      <c r="V4802" s="13" t="str">
        <f t="shared" ref="V4802:V4865" si="901">VLOOKUP(L4802,Location,2,0)</f>
        <v>Bangalore</v>
      </c>
      <c r="W4802" s="13" t="str">
        <f t="shared" ref="W4802:W4865" si="902">VLOOKUP(F4802,FCT,2,FALSE)</f>
        <v>RI</v>
      </c>
      <c r="X4802" s="13">
        <f t="shared" ref="X4802:X4865" si="903">HOUR(I4802)</f>
        <v>9</v>
      </c>
      <c r="Y4802" s="13" t="str">
        <f>IFERROR(VLOOKUP(C4802,ReceivingTeam[],2,FALSE),"HelpDesk")</f>
        <v>HelpDesk</v>
      </c>
      <c r="Z4802" s="67">
        <f t="shared" ref="Z4802:Z4865" si="904">IF(AB4802=FALSE,AE4802+AC4802,IF(I4802&gt;AE4802,IF(((I4802+AC4802)&gt;AF4802),(AC4802-(AF4802-I4802)+AG4802),I4802+AC4802),IF(((AE4802+AC4802)&gt;AF4802),(AC4802-(AF4802-AE4802)+AG4802),AE4802+AC4802)))</f>
        <v>44881.916666666664</v>
      </c>
      <c r="AA4802" s="68">
        <f t="shared" ref="AA4802:AA4865" si="905">INT(J4802)</f>
        <v>44881</v>
      </c>
      <c r="AB4802" s="69" t="b">
        <f t="shared" ref="AB4802:AB4865" si="906">WORKDAY.INTL(AA4802-1,1,11)=AA4802</f>
        <v>1</v>
      </c>
      <c r="AC4802" s="70">
        <f t="shared" ref="AC4802:AC4865" si="907">IF(T4802="High",12/24,72/24)</f>
        <v>0.5</v>
      </c>
      <c r="AD4802" s="67">
        <f t="shared" ref="AD4802:AD4865" si="908">IF(AB4802=FALSE,AE4802+AC4802,IF(I4802&gt;AE4802,IF(((I4802+AC4802)&gt;AF4802),(AC4802-(AF4802-I4802)+AG4802),I4802+AC4802),IF(((AE4802+AC4802)&gt;AF4802),(AC4802-(AF4802-AE4802)+AG4802),AE4802+AC4802)))</f>
        <v>44881.916666666664</v>
      </c>
      <c r="AE4802" s="67">
        <f>VLOOKUP(V4802,'Branch Wise Work Timelines'!C:G,3,FALSE)+AA4802</f>
        <v>44881.416666666664</v>
      </c>
      <c r="AF4802" s="67">
        <f>IF(V4802="Bangalore",VLOOKUP(V4802,'Branch Wise Work Timelines'!C:G,4,FALSE)+AA4802+1,IF(V4802="Mumbai",VLOOKUP(V4802,'Branch Wise Work Timelines'!C:G,4,FALSE)+AA4802+1,VLOOKUP(V4802,'Branch Wise Work Timelines'!C:G,4,FALSE)+AA4802))</f>
        <v>44882.104166666664</v>
      </c>
      <c r="AG4802" s="67">
        <f>WORKDAY.INTL(AA4802,1,11)+VLOOKUP(V4802,'Branch Wise Work Timelines'!C:G,3,FALSE)</f>
        <v>44882.416666666664</v>
      </c>
      <c r="AH4802" s="69" t="str">
        <f t="shared" ref="AH4802:AH4865" ca="1" si="909">IF(Q4802&lt;&gt;"Success",IF(U4802&gt;Z4802,"Out of TAT","In TAT"),IF(O4802&gt;AD4802,"Not Met","Met"))</f>
        <v>Out of TAT</v>
      </c>
      <c r="AI4802" s="69">
        <f t="shared" ref="AI4802:AI4865" ca="1" si="910">ROUNDUP((U4802-AD4802)*24,0)</f>
        <v>20704</v>
      </c>
      <c r="AJ4802" s="69" t="str">
        <f ca="1">IF(AI4802&lt;0,"0-12",IFERROR(VLOOKUP(AI4802,Breakup[],2,FALSE),"&gt;24"))</f>
        <v>&gt;24</v>
      </c>
      <c r="AK4802" s="69" t="str">
        <f>VLOOKUP(V4802,Master!B:D,3,FALSE)</f>
        <v>South</v>
      </c>
      <c r="AL4802" s="69" t="str">
        <f t="shared" ref="AL4802:AL4865" si="911">IF(V4802="Bangalore",IF(W4802="CLS",V4802&amp;"-"&amp;"CLS",V4802),(V4802))</f>
        <v>Bangalore</v>
      </c>
    </row>
    <row r="4803" spans="1:38">
      <c r="A4803" s="14" t="s">
        <v>9937</v>
      </c>
      <c r="B4803" s="54">
        <v>44701.7341902431</v>
      </c>
      <c r="C4803" s="13" t="s">
        <v>113</v>
      </c>
      <c r="D4803" s="13">
        <v>396</v>
      </c>
      <c r="E4803" s="13" t="s">
        <v>9938</v>
      </c>
      <c r="F4803" s="13" t="s">
        <v>33</v>
      </c>
      <c r="G4803" s="14">
        <v>1653048497717</v>
      </c>
      <c r="H4803" s="55">
        <v>0.48258101851851798</v>
      </c>
      <c r="I4803" s="33">
        <v>44891.482581018499</v>
      </c>
      <c r="J4803" s="58">
        <v>44891</v>
      </c>
      <c r="K4803" s="13" t="s">
        <v>263</v>
      </c>
      <c r="L4803" s="13" t="s">
        <v>69</v>
      </c>
      <c r="M4803" s="13" t="s">
        <v>101</v>
      </c>
      <c r="N4803" s="13" t="s">
        <v>206</v>
      </c>
      <c r="O4803" s="33">
        <v>44891.270578703698</v>
      </c>
      <c r="P4803" s="58">
        <v>44891</v>
      </c>
      <c r="Q4803" s="33" t="s">
        <v>237</v>
      </c>
      <c r="R4803" s="14">
        <v>718</v>
      </c>
      <c r="S4803" s="13" t="s">
        <v>208</v>
      </c>
      <c r="T4803" s="13" t="s">
        <v>209</v>
      </c>
      <c r="U4803" s="33">
        <f t="shared" ca="1" si="900"/>
        <v>45744.56914039352</v>
      </c>
      <c r="V4803" s="13" t="str">
        <f t="shared" si="901"/>
        <v>Mumbai</v>
      </c>
      <c r="W4803" s="13" t="str">
        <f t="shared" si="902"/>
        <v>RI</v>
      </c>
      <c r="X4803" s="13">
        <f t="shared" si="903"/>
        <v>11</v>
      </c>
      <c r="Y4803" s="13" t="str">
        <f>IFERROR(VLOOKUP(C4803,ReceivingTeam[],2,FALSE),"HelpDesk")</f>
        <v>Branch office</v>
      </c>
      <c r="Z4803" s="67">
        <f t="shared" si="904"/>
        <v>44891.982581018499</v>
      </c>
      <c r="AA4803" s="68">
        <f t="shared" si="905"/>
        <v>44891</v>
      </c>
      <c r="AB4803" s="69" t="b">
        <f t="shared" si="906"/>
        <v>1</v>
      </c>
      <c r="AC4803" s="70">
        <f t="shared" si="907"/>
        <v>0.5</v>
      </c>
      <c r="AD4803" s="67">
        <f t="shared" si="908"/>
        <v>44891.982581018499</v>
      </c>
      <c r="AE4803" s="67">
        <f>VLOOKUP(V4803,'Branch Wise Work Timelines'!C:G,3,FALSE)+AA4803</f>
        <v>44891.416666666664</v>
      </c>
      <c r="AF4803" s="67">
        <f>IF(V4803="Bangalore",VLOOKUP(V4803,'Branch Wise Work Timelines'!C:G,4,FALSE)+AA4803+1,IF(V4803="Mumbai",VLOOKUP(V4803,'Branch Wise Work Timelines'!C:G,4,FALSE)+AA4803+1,VLOOKUP(V4803,'Branch Wise Work Timelines'!C:G,4,FALSE)+AA4803))</f>
        <v>44892.25</v>
      </c>
      <c r="AG4803" s="67">
        <f>WORKDAY.INTL(AA4803,1,11)+VLOOKUP(V4803,'Branch Wise Work Timelines'!C:G,3,FALSE)</f>
        <v>44893.416666666664</v>
      </c>
      <c r="AH4803" s="69" t="str">
        <f t="shared" si="909"/>
        <v>Met</v>
      </c>
      <c r="AI4803" s="69">
        <f t="shared" ca="1" si="910"/>
        <v>20463</v>
      </c>
      <c r="AJ4803" s="69" t="str">
        <f ca="1">IF(AI4803&lt;0,"0-12",IFERROR(VLOOKUP(AI4803,Breakup[],2,FALSE),"&gt;24"))</f>
        <v>&gt;24</v>
      </c>
      <c r="AK4803" s="69" t="str">
        <f>VLOOKUP(V4803,Master!B:D,3,FALSE)</f>
        <v>East</v>
      </c>
      <c r="AL4803" s="69" t="str">
        <f t="shared" si="911"/>
        <v>Mumbai</v>
      </c>
    </row>
    <row r="4804" spans="1:38">
      <c r="A4804" s="14" t="s">
        <v>9939</v>
      </c>
      <c r="B4804" s="54">
        <v>44701.756774108799</v>
      </c>
      <c r="C4804" s="13" t="s">
        <v>252</v>
      </c>
      <c r="D4804" s="13">
        <v>496</v>
      </c>
      <c r="E4804" s="13" t="s">
        <v>9940</v>
      </c>
      <c r="F4804" s="13" t="s">
        <v>15</v>
      </c>
      <c r="G4804" s="14">
        <v>1653055472729</v>
      </c>
      <c r="H4804" s="55">
        <v>0.13460648148148099</v>
      </c>
      <c r="I4804" s="33">
        <v>44888.134606481501</v>
      </c>
      <c r="J4804" s="58">
        <v>44888</v>
      </c>
      <c r="K4804" s="13" t="s">
        <v>213</v>
      </c>
      <c r="L4804" s="13" t="s">
        <v>30</v>
      </c>
      <c r="M4804" s="13" t="s">
        <v>214</v>
      </c>
      <c r="N4804" s="13" t="s">
        <v>206</v>
      </c>
      <c r="O4804" s="33" t="s">
        <v>38</v>
      </c>
      <c r="P4804" s="58" t="s">
        <v>38</v>
      </c>
      <c r="Q4804" s="33" t="s">
        <v>207</v>
      </c>
      <c r="R4804" s="14" t="s">
        <v>38</v>
      </c>
      <c r="S4804" s="13" t="s">
        <v>216</v>
      </c>
      <c r="T4804" s="13" t="s">
        <v>217</v>
      </c>
      <c r="U4804" s="33">
        <f t="shared" ca="1" si="900"/>
        <v>45744.56914039352</v>
      </c>
      <c r="V4804" s="13" t="str">
        <f t="shared" si="901"/>
        <v>Bangalore</v>
      </c>
      <c r="W4804" s="13" t="str">
        <f t="shared" si="902"/>
        <v>CLS</v>
      </c>
      <c r="X4804" s="13">
        <f t="shared" si="903"/>
        <v>3</v>
      </c>
      <c r="Y4804" s="13" t="str">
        <f>IFERROR(VLOOKUP(C4804,ReceivingTeam[],2,FALSE),"HelpDesk")</f>
        <v>HelpDesk</v>
      </c>
      <c r="Z4804" s="67">
        <f t="shared" si="904"/>
        <v>44888.916666666664</v>
      </c>
      <c r="AA4804" s="68">
        <f t="shared" si="905"/>
        <v>44888</v>
      </c>
      <c r="AB4804" s="69" t="b">
        <f t="shared" si="906"/>
        <v>1</v>
      </c>
      <c r="AC4804" s="70">
        <f t="shared" si="907"/>
        <v>0.5</v>
      </c>
      <c r="AD4804" s="67">
        <f t="shared" si="908"/>
        <v>44888.916666666664</v>
      </c>
      <c r="AE4804" s="67">
        <f>VLOOKUP(V4804,'Branch Wise Work Timelines'!C:G,3,FALSE)+AA4804</f>
        <v>44888.416666666664</v>
      </c>
      <c r="AF4804" s="67">
        <f>IF(V4804="Bangalore",VLOOKUP(V4804,'Branch Wise Work Timelines'!C:G,4,FALSE)+AA4804+1,IF(V4804="Mumbai",VLOOKUP(V4804,'Branch Wise Work Timelines'!C:G,4,FALSE)+AA4804+1,VLOOKUP(V4804,'Branch Wise Work Timelines'!C:G,4,FALSE)+AA4804))</f>
        <v>44889.104166666664</v>
      </c>
      <c r="AG4804" s="67">
        <f>WORKDAY.INTL(AA4804,1,11)+VLOOKUP(V4804,'Branch Wise Work Timelines'!C:G,3,FALSE)</f>
        <v>44889.416666666664</v>
      </c>
      <c r="AH4804" s="69" t="str">
        <f t="shared" ca="1" si="909"/>
        <v>Out of TAT</v>
      </c>
      <c r="AI4804" s="69">
        <f t="shared" ca="1" si="910"/>
        <v>20536</v>
      </c>
      <c r="AJ4804" s="69" t="str">
        <f ca="1">IF(AI4804&lt;0,"0-12",IFERROR(VLOOKUP(AI4804,Breakup[],2,FALSE),"&gt;24"))</f>
        <v>&gt;24</v>
      </c>
      <c r="AK4804" s="69" t="str">
        <f>VLOOKUP(V4804,Master!B:D,3,FALSE)</f>
        <v>South</v>
      </c>
      <c r="AL4804" s="69" t="str">
        <f t="shared" si="911"/>
        <v>Bangalore-CLS</v>
      </c>
    </row>
    <row r="4805" spans="1:38">
      <c r="A4805" s="14" t="s">
        <v>9941</v>
      </c>
      <c r="B4805" s="54">
        <v>44701.666808796297</v>
      </c>
      <c r="C4805" s="13" t="s">
        <v>407</v>
      </c>
      <c r="D4805" s="13">
        <v>1132</v>
      </c>
      <c r="E4805" s="13" t="s">
        <v>9942</v>
      </c>
      <c r="F4805" s="13" t="s">
        <v>33</v>
      </c>
      <c r="G4805" s="14">
        <v>1653046464687</v>
      </c>
      <c r="H4805" s="55">
        <v>0.295833333333333</v>
      </c>
      <c r="I4805" s="33">
        <v>44891.295833333301</v>
      </c>
      <c r="J4805" s="58">
        <v>44891</v>
      </c>
      <c r="K4805" s="13" t="s">
        <v>224</v>
      </c>
      <c r="L4805" s="13" t="s">
        <v>64</v>
      </c>
      <c r="M4805" s="13" t="s">
        <v>225</v>
      </c>
      <c r="N4805" s="13" t="s">
        <v>215</v>
      </c>
      <c r="O4805" s="33">
        <v>44891.478368055599</v>
      </c>
      <c r="P4805" s="58">
        <v>44891</v>
      </c>
      <c r="Q4805" s="33" t="s">
        <v>237</v>
      </c>
      <c r="R4805" s="14">
        <v>941</v>
      </c>
      <c r="S4805" s="13" t="s">
        <v>208</v>
      </c>
      <c r="T4805" s="13" t="s">
        <v>209</v>
      </c>
      <c r="U4805" s="33">
        <f t="shared" ca="1" si="900"/>
        <v>45744.56914039352</v>
      </c>
      <c r="V4805" s="13" t="str">
        <f t="shared" si="901"/>
        <v>Kolkata</v>
      </c>
      <c r="W4805" s="13" t="str">
        <f t="shared" si="902"/>
        <v>RI</v>
      </c>
      <c r="X4805" s="13">
        <f t="shared" si="903"/>
        <v>7</v>
      </c>
      <c r="Y4805" s="13" t="str">
        <f>IFERROR(VLOOKUP(C4805,ReceivingTeam[],2,FALSE),"HelpDesk")</f>
        <v>Branch office</v>
      </c>
      <c r="Z4805" s="67">
        <f t="shared" si="904"/>
        <v>44893.562499999993</v>
      </c>
      <c r="AA4805" s="68">
        <f t="shared" si="905"/>
        <v>44891</v>
      </c>
      <c r="AB4805" s="69" t="b">
        <f t="shared" si="906"/>
        <v>1</v>
      </c>
      <c r="AC4805" s="70">
        <f t="shared" si="907"/>
        <v>0.5</v>
      </c>
      <c r="AD4805" s="67">
        <f t="shared" si="908"/>
        <v>44893.562499999993</v>
      </c>
      <c r="AE4805" s="67">
        <f>VLOOKUP(V4805,'Branch Wise Work Timelines'!C:G,3,FALSE)+AA4805</f>
        <v>44891.416666666664</v>
      </c>
      <c r="AF4805" s="67">
        <f>IF(V4805="Bangalore",VLOOKUP(V4805,'Branch Wise Work Timelines'!C:G,4,FALSE)+AA4805+1,IF(V4805="Mumbai",VLOOKUP(V4805,'Branch Wise Work Timelines'!C:G,4,FALSE)+AA4805+1,VLOOKUP(V4805,'Branch Wise Work Timelines'!C:G,4,FALSE)+AA4805))</f>
        <v>44891.770833333336</v>
      </c>
      <c r="AG4805" s="67">
        <f>WORKDAY.INTL(AA4805,1,11)+VLOOKUP(V4805,'Branch Wise Work Timelines'!C:G,3,FALSE)</f>
        <v>44893.416666666664</v>
      </c>
      <c r="AH4805" s="69" t="str">
        <f t="shared" si="909"/>
        <v>Met</v>
      </c>
      <c r="AI4805" s="69">
        <f t="shared" ca="1" si="910"/>
        <v>20425</v>
      </c>
      <c r="AJ4805" s="69" t="str">
        <f ca="1">IF(AI4805&lt;0,"0-12",IFERROR(VLOOKUP(AI4805,Breakup[],2,FALSE),"&gt;24"))</f>
        <v>&gt;24</v>
      </c>
      <c r="AK4805" s="69" t="str">
        <f>VLOOKUP(V4805,Master!B:D,3,FALSE)</f>
        <v>East</v>
      </c>
      <c r="AL4805" s="69" t="str">
        <f t="shared" si="911"/>
        <v>Kolkata</v>
      </c>
    </row>
    <row r="4806" spans="1:38">
      <c r="A4806" s="14" t="s">
        <v>9943</v>
      </c>
      <c r="B4806" s="54">
        <v>44701.7310671296</v>
      </c>
      <c r="C4806" s="13" t="s">
        <v>227</v>
      </c>
      <c r="D4806" s="13">
        <v>710</v>
      </c>
      <c r="E4806" s="13" t="s">
        <v>9944</v>
      </c>
      <c r="F4806" s="13" t="s">
        <v>15</v>
      </c>
      <c r="G4806" s="14">
        <v>1653050089671</v>
      </c>
      <c r="H4806" s="55">
        <v>0.50984953703703695</v>
      </c>
      <c r="I4806" s="33">
        <v>44881.509849536997</v>
      </c>
      <c r="J4806" s="58">
        <v>44881</v>
      </c>
      <c r="K4806" s="13" t="s">
        <v>213</v>
      </c>
      <c r="L4806" s="13" t="s">
        <v>30</v>
      </c>
      <c r="M4806" s="13" t="s">
        <v>214</v>
      </c>
      <c r="N4806" s="13" t="s">
        <v>206</v>
      </c>
      <c r="O4806" s="33" t="s">
        <v>38</v>
      </c>
      <c r="P4806" s="58" t="s">
        <v>38</v>
      </c>
      <c r="Q4806" s="33" t="s">
        <v>207</v>
      </c>
      <c r="R4806" s="14" t="s">
        <v>38</v>
      </c>
      <c r="S4806" s="13" t="s">
        <v>216</v>
      </c>
      <c r="T4806" s="13" t="s">
        <v>217</v>
      </c>
      <c r="U4806" s="33">
        <f t="shared" ca="1" si="900"/>
        <v>45744.56914039352</v>
      </c>
      <c r="V4806" s="13" t="str">
        <f t="shared" si="901"/>
        <v>Bangalore</v>
      </c>
      <c r="W4806" s="13" t="str">
        <f t="shared" si="902"/>
        <v>CLS</v>
      </c>
      <c r="X4806" s="13">
        <f t="shared" si="903"/>
        <v>12</v>
      </c>
      <c r="Y4806" s="13" t="str">
        <f>IFERROR(VLOOKUP(C4806,ReceivingTeam[],2,FALSE),"HelpDesk")</f>
        <v>HelpDesk</v>
      </c>
      <c r="Z4806" s="67">
        <f t="shared" si="904"/>
        <v>44882.009849536997</v>
      </c>
      <c r="AA4806" s="68">
        <f t="shared" si="905"/>
        <v>44881</v>
      </c>
      <c r="AB4806" s="69" t="b">
        <f t="shared" si="906"/>
        <v>1</v>
      </c>
      <c r="AC4806" s="70">
        <f t="shared" si="907"/>
        <v>0.5</v>
      </c>
      <c r="AD4806" s="67">
        <f t="shared" si="908"/>
        <v>44882.009849536997</v>
      </c>
      <c r="AE4806" s="67">
        <f>VLOOKUP(V4806,'Branch Wise Work Timelines'!C:G,3,FALSE)+AA4806</f>
        <v>44881.416666666664</v>
      </c>
      <c r="AF4806" s="67">
        <f>IF(V4806="Bangalore",VLOOKUP(V4806,'Branch Wise Work Timelines'!C:G,4,FALSE)+AA4806+1,IF(V4806="Mumbai",VLOOKUP(V4806,'Branch Wise Work Timelines'!C:G,4,FALSE)+AA4806+1,VLOOKUP(V4806,'Branch Wise Work Timelines'!C:G,4,FALSE)+AA4806))</f>
        <v>44882.104166666664</v>
      </c>
      <c r="AG4806" s="67">
        <f>WORKDAY.INTL(AA4806,1,11)+VLOOKUP(V4806,'Branch Wise Work Timelines'!C:G,3,FALSE)</f>
        <v>44882.416666666664</v>
      </c>
      <c r="AH4806" s="69" t="str">
        <f t="shared" ca="1" si="909"/>
        <v>Out of TAT</v>
      </c>
      <c r="AI4806" s="69">
        <f t="shared" ca="1" si="910"/>
        <v>20702</v>
      </c>
      <c r="AJ4806" s="69" t="str">
        <f ca="1">IF(AI4806&lt;0,"0-12",IFERROR(VLOOKUP(AI4806,Breakup[],2,FALSE),"&gt;24"))</f>
        <v>&gt;24</v>
      </c>
      <c r="AK4806" s="69" t="str">
        <f>VLOOKUP(V4806,Master!B:D,3,FALSE)</f>
        <v>South</v>
      </c>
      <c r="AL4806" s="69" t="str">
        <f t="shared" si="911"/>
        <v>Bangalore-CLS</v>
      </c>
    </row>
    <row r="4807" spans="1:38">
      <c r="A4807" s="14" t="s">
        <v>9945</v>
      </c>
      <c r="B4807" s="54">
        <v>44701.855040891198</v>
      </c>
      <c r="C4807" s="13" t="s">
        <v>147</v>
      </c>
      <c r="D4807" s="13">
        <v>890</v>
      </c>
      <c r="E4807" s="13" t="s">
        <v>9946</v>
      </c>
      <c r="F4807" s="13" t="s">
        <v>24</v>
      </c>
      <c r="G4807" s="14">
        <v>1653067905673</v>
      </c>
      <c r="H4807" s="55">
        <v>9.7337962962963001E-2</v>
      </c>
      <c r="I4807" s="33">
        <v>44887.097337963001</v>
      </c>
      <c r="J4807" s="58">
        <v>44887</v>
      </c>
      <c r="K4807" s="13" t="s">
        <v>213</v>
      </c>
      <c r="L4807" s="13" t="s">
        <v>30</v>
      </c>
      <c r="M4807" s="13" t="s">
        <v>147</v>
      </c>
      <c r="N4807" s="13" t="s">
        <v>206</v>
      </c>
      <c r="O4807" s="33" t="s">
        <v>38</v>
      </c>
      <c r="P4807" s="58" t="s">
        <v>38</v>
      </c>
      <c r="Q4807" s="33" t="s">
        <v>207</v>
      </c>
      <c r="R4807" s="14" t="s">
        <v>38</v>
      </c>
      <c r="S4807" s="13" t="s">
        <v>208</v>
      </c>
      <c r="T4807" s="13" t="s">
        <v>209</v>
      </c>
      <c r="U4807" s="33">
        <f t="shared" ca="1" si="900"/>
        <v>45744.56914039352</v>
      </c>
      <c r="V4807" s="13" t="str">
        <f t="shared" si="901"/>
        <v>Bangalore</v>
      </c>
      <c r="W4807" s="13" t="str">
        <f t="shared" si="902"/>
        <v>DOMI</v>
      </c>
      <c r="X4807" s="13">
        <f t="shared" si="903"/>
        <v>2</v>
      </c>
      <c r="Y4807" s="13" t="str">
        <f>IFERROR(VLOOKUP(C4807,ReceivingTeam[],2,FALSE),"HelpDesk")</f>
        <v>Branch office</v>
      </c>
      <c r="Z4807" s="67">
        <f t="shared" si="904"/>
        <v>44887.916666666664</v>
      </c>
      <c r="AA4807" s="68">
        <f t="shared" si="905"/>
        <v>44887</v>
      </c>
      <c r="AB4807" s="69" t="b">
        <f t="shared" si="906"/>
        <v>1</v>
      </c>
      <c r="AC4807" s="70">
        <f t="shared" si="907"/>
        <v>0.5</v>
      </c>
      <c r="AD4807" s="67">
        <f t="shared" si="908"/>
        <v>44887.916666666664</v>
      </c>
      <c r="AE4807" s="67">
        <f>VLOOKUP(V4807,'Branch Wise Work Timelines'!C:G,3,FALSE)+AA4807</f>
        <v>44887.416666666664</v>
      </c>
      <c r="AF4807" s="67">
        <f>IF(V4807="Bangalore",VLOOKUP(V4807,'Branch Wise Work Timelines'!C:G,4,FALSE)+AA4807+1,IF(V4807="Mumbai",VLOOKUP(V4807,'Branch Wise Work Timelines'!C:G,4,FALSE)+AA4807+1,VLOOKUP(V4807,'Branch Wise Work Timelines'!C:G,4,FALSE)+AA4807))</f>
        <v>44888.104166666664</v>
      </c>
      <c r="AG4807" s="67">
        <f>WORKDAY.INTL(AA4807,1,11)+VLOOKUP(V4807,'Branch Wise Work Timelines'!C:G,3,FALSE)</f>
        <v>44888.416666666664</v>
      </c>
      <c r="AH4807" s="69" t="str">
        <f t="shared" ca="1" si="909"/>
        <v>Out of TAT</v>
      </c>
      <c r="AI4807" s="69">
        <f t="shared" ca="1" si="910"/>
        <v>20560</v>
      </c>
      <c r="AJ4807" s="69" t="str">
        <f ca="1">IF(AI4807&lt;0,"0-12",IFERROR(VLOOKUP(AI4807,Breakup[],2,FALSE),"&gt;24"))</f>
        <v>&gt;24</v>
      </c>
      <c r="AK4807" s="69" t="str">
        <f>VLOOKUP(V4807,Master!B:D,3,FALSE)</f>
        <v>South</v>
      </c>
      <c r="AL4807" s="69" t="str">
        <f t="shared" si="911"/>
        <v>Bangalore</v>
      </c>
    </row>
    <row r="4808" spans="1:38">
      <c r="A4808" s="14" t="s">
        <v>9947</v>
      </c>
      <c r="B4808" s="54">
        <v>44701.856956678203</v>
      </c>
      <c r="C4808" s="13" t="s">
        <v>147</v>
      </c>
      <c r="D4808" s="13">
        <v>1290</v>
      </c>
      <c r="E4808" s="13" t="s">
        <v>9948</v>
      </c>
      <c r="F4808" s="13" t="s">
        <v>24</v>
      </c>
      <c r="G4808" s="14">
        <v>1653067905673</v>
      </c>
      <c r="H4808" s="55">
        <v>0.81846064814814801</v>
      </c>
      <c r="I4808" s="33">
        <v>44889.818460648101</v>
      </c>
      <c r="J4808" s="58">
        <v>44889</v>
      </c>
      <c r="K4808" s="13" t="s">
        <v>213</v>
      </c>
      <c r="L4808" s="13" t="s">
        <v>30</v>
      </c>
      <c r="M4808" s="13" t="s">
        <v>147</v>
      </c>
      <c r="N4808" s="13" t="s">
        <v>206</v>
      </c>
      <c r="O4808" s="33" t="s">
        <v>38</v>
      </c>
      <c r="P4808" s="58" t="s">
        <v>38</v>
      </c>
      <c r="Q4808" s="33" t="s">
        <v>207</v>
      </c>
      <c r="R4808" s="14" t="s">
        <v>38</v>
      </c>
      <c r="S4808" s="13" t="s">
        <v>208</v>
      </c>
      <c r="T4808" s="13" t="s">
        <v>209</v>
      </c>
      <c r="U4808" s="33">
        <f t="shared" ca="1" si="900"/>
        <v>45744.56914039352</v>
      </c>
      <c r="V4808" s="13" t="str">
        <f t="shared" si="901"/>
        <v>Bangalore</v>
      </c>
      <c r="W4808" s="13" t="str">
        <f t="shared" si="902"/>
        <v>DOMI</v>
      </c>
      <c r="X4808" s="13">
        <f t="shared" si="903"/>
        <v>19</v>
      </c>
      <c r="Y4808" s="13" t="str">
        <f>IFERROR(VLOOKUP(C4808,ReceivingTeam[],2,FALSE),"HelpDesk")</f>
        <v>Branch office</v>
      </c>
      <c r="Z4808" s="67">
        <f t="shared" si="904"/>
        <v>44890.630960648101</v>
      </c>
      <c r="AA4808" s="68">
        <f t="shared" si="905"/>
        <v>44889</v>
      </c>
      <c r="AB4808" s="69" t="b">
        <f t="shared" si="906"/>
        <v>1</v>
      </c>
      <c r="AC4808" s="70">
        <f t="shared" si="907"/>
        <v>0.5</v>
      </c>
      <c r="AD4808" s="67">
        <f t="shared" si="908"/>
        <v>44890.630960648101</v>
      </c>
      <c r="AE4808" s="67">
        <f>VLOOKUP(V4808,'Branch Wise Work Timelines'!C:G,3,FALSE)+AA4808</f>
        <v>44889.416666666664</v>
      </c>
      <c r="AF4808" s="67">
        <f>IF(V4808="Bangalore",VLOOKUP(V4808,'Branch Wise Work Timelines'!C:G,4,FALSE)+AA4808+1,IF(V4808="Mumbai",VLOOKUP(V4808,'Branch Wise Work Timelines'!C:G,4,FALSE)+AA4808+1,VLOOKUP(V4808,'Branch Wise Work Timelines'!C:G,4,FALSE)+AA4808))</f>
        <v>44890.104166666664</v>
      </c>
      <c r="AG4808" s="67">
        <f>WORKDAY.INTL(AA4808,1,11)+VLOOKUP(V4808,'Branch Wise Work Timelines'!C:G,3,FALSE)</f>
        <v>44890.416666666664</v>
      </c>
      <c r="AH4808" s="69" t="str">
        <f t="shared" ca="1" si="909"/>
        <v>Out of TAT</v>
      </c>
      <c r="AI4808" s="69">
        <f t="shared" ca="1" si="910"/>
        <v>20495</v>
      </c>
      <c r="AJ4808" s="69" t="str">
        <f ca="1">IF(AI4808&lt;0,"0-12",IFERROR(VLOOKUP(AI4808,Breakup[],2,FALSE),"&gt;24"))</f>
        <v>&gt;24</v>
      </c>
      <c r="AK4808" s="69" t="str">
        <f>VLOOKUP(V4808,Master!B:D,3,FALSE)</f>
        <v>South</v>
      </c>
      <c r="AL4808" s="69" t="str">
        <f t="shared" si="911"/>
        <v>Bangalore</v>
      </c>
    </row>
    <row r="4809" spans="1:38">
      <c r="A4809" s="14" t="s">
        <v>9949</v>
      </c>
      <c r="B4809" s="54">
        <v>44701.860236307897</v>
      </c>
      <c r="C4809" s="13" t="s">
        <v>147</v>
      </c>
      <c r="D4809" s="13">
        <v>281</v>
      </c>
      <c r="E4809" s="13" t="s">
        <v>9950</v>
      </c>
      <c r="F4809" s="13" t="s">
        <v>24</v>
      </c>
      <c r="G4809" s="14">
        <v>1653067905673</v>
      </c>
      <c r="H4809" s="55">
        <v>0.48240740740740701</v>
      </c>
      <c r="I4809" s="33">
        <v>44891.482407407399</v>
      </c>
      <c r="J4809" s="58">
        <v>44891</v>
      </c>
      <c r="K4809" s="13" t="s">
        <v>213</v>
      </c>
      <c r="L4809" s="13" t="s">
        <v>30</v>
      </c>
      <c r="M4809" s="13" t="s">
        <v>147</v>
      </c>
      <c r="N4809" s="13" t="s">
        <v>206</v>
      </c>
      <c r="O4809" s="33">
        <v>44891.754872685196</v>
      </c>
      <c r="P4809" s="58">
        <v>44891</v>
      </c>
      <c r="Q4809" s="33" t="s">
        <v>237</v>
      </c>
      <c r="R4809" s="14">
        <v>650</v>
      </c>
      <c r="S4809" s="13" t="s">
        <v>208</v>
      </c>
      <c r="T4809" s="13" t="s">
        <v>209</v>
      </c>
      <c r="U4809" s="33">
        <f t="shared" ca="1" si="900"/>
        <v>45744.56914039352</v>
      </c>
      <c r="V4809" s="13" t="str">
        <f t="shared" si="901"/>
        <v>Bangalore</v>
      </c>
      <c r="W4809" s="13" t="str">
        <f t="shared" si="902"/>
        <v>DOMI</v>
      </c>
      <c r="X4809" s="13">
        <f t="shared" si="903"/>
        <v>11</v>
      </c>
      <c r="Y4809" s="13" t="str">
        <f>IFERROR(VLOOKUP(C4809,ReceivingTeam[],2,FALSE),"HelpDesk")</f>
        <v>Branch office</v>
      </c>
      <c r="Z4809" s="67">
        <f t="shared" si="904"/>
        <v>44891.982407407399</v>
      </c>
      <c r="AA4809" s="68">
        <f t="shared" si="905"/>
        <v>44891</v>
      </c>
      <c r="AB4809" s="69" t="b">
        <f t="shared" si="906"/>
        <v>1</v>
      </c>
      <c r="AC4809" s="70">
        <f t="shared" si="907"/>
        <v>0.5</v>
      </c>
      <c r="AD4809" s="67">
        <f t="shared" si="908"/>
        <v>44891.982407407399</v>
      </c>
      <c r="AE4809" s="67">
        <f>VLOOKUP(V4809,'Branch Wise Work Timelines'!C:G,3,FALSE)+AA4809</f>
        <v>44891.416666666664</v>
      </c>
      <c r="AF4809" s="67">
        <f>IF(V4809="Bangalore",VLOOKUP(V4809,'Branch Wise Work Timelines'!C:G,4,FALSE)+AA4809+1,IF(V4809="Mumbai",VLOOKUP(V4809,'Branch Wise Work Timelines'!C:G,4,FALSE)+AA4809+1,VLOOKUP(V4809,'Branch Wise Work Timelines'!C:G,4,FALSE)+AA4809))</f>
        <v>44892.104166666664</v>
      </c>
      <c r="AG4809" s="67">
        <f>WORKDAY.INTL(AA4809,1,11)+VLOOKUP(V4809,'Branch Wise Work Timelines'!C:G,3,FALSE)</f>
        <v>44893.416666666664</v>
      </c>
      <c r="AH4809" s="69" t="str">
        <f t="shared" si="909"/>
        <v>Met</v>
      </c>
      <c r="AI4809" s="69">
        <f t="shared" ca="1" si="910"/>
        <v>20463</v>
      </c>
      <c r="AJ4809" s="69" t="str">
        <f ca="1">IF(AI4809&lt;0,"0-12",IFERROR(VLOOKUP(AI4809,Breakup[],2,FALSE),"&gt;24"))</f>
        <v>&gt;24</v>
      </c>
      <c r="AK4809" s="69" t="str">
        <f>VLOOKUP(V4809,Master!B:D,3,FALSE)</f>
        <v>South</v>
      </c>
      <c r="AL4809" s="69" t="str">
        <f t="shared" si="911"/>
        <v>Bangalore</v>
      </c>
    </row>
    <row r="4810" spans="1:38">
      <c r="A4810" s="14" t="s">
        <v>9951</v>
      </c>
      <c r="B4810" s="54">
        <v>44701.861214351899</v>
      </c>
      <c r="C4810" s="13" t="s">
        <v>147</v>
      </c>
      <c r="D4810" s="13">
        <v>1069</v>
      </c>
      <c r="E4810" s="13" t="s">
        <v>9952</v>
      </c>
      <c r="F4810" s="13" t="s">
        <v>24</v>
      </c>
      <c r="G4810" s="14">
        <v>1653067905673</v>
      </c>
      <c r="H4810" s="55">
        <v>0.46267361111111099</v>
      </c>
      <c r="I4810" s="33">
        <v>44883.462673611102</v>
      </c>
      <c r="J4810" s="58">
        <v>44883</v>
      </c>
      <c r="K4810" s="13" t="s">
        <v>213</v>
      </c>
      <c r="L4810" s="13" t="s">
        <v>30</v>
      </c>
      <c r="M4810" s="13" t="s">
        <v>147</v>
      </c>
      <c r="N4810" s="13" t="s">
        <v>206</v>
      </c>
      <c r="O4810" s="33" t="s">
        <v>38</v>
      </c>
      <c r="P4810" s="58" t="s">
        <v>38</v>
      </c>
      <c r="Q4810" s="33" t="s">
        <v>207</v>
      </c>
      <c r="R4810" s="14" t="s">
        <v>38</v>
      </c>
      <c r="S4810" s="13" t="s">
        <v>208</v>
      </c>
      <c r="T4810" s="13" t="s">
        <v>209</v>
      </c>
      <c r="U4810" s="33">
        <f t="shared" ca="1" si="900"/>
        <v>45744.56914039352</v>
      </c>
      <c r="V4810" s="13" t="str">
        <f t="shared" si="901"/>
        <v>Bangalore</v>
      </c>
      <c r="W4810" s="13" t="str">
        <f t="shared" si="902"/>
        <v>DOMI</v>
      </c>
      <c r="X4810" s="13">
        <f t="shared" si="903"/>
        <v>11</v>
      </c>
      <c r="Y4810" s="13" t="str">
        <f>IFERROR(VLOOKUP(C4810,ReceivingTeam[],2,FALSE),"HelpDesk")</f>
        <v>Branch office</v>
      </c>
      <c r="Z4810" s="67">
        <f t="shared" si="904"/>
        <v>44883.962673611102</v>
      </c>
      <c r="AA4810" s="68">
        <f t="shared" si="905"/>
        <v>44883</v>
      </c>
      <c r="AB4810" s="69" t="b">
        <f t="shared" si="906"/>
        <v>1</v>
      </c>
      <c r="AC4810" s="70">
        <f t="shared" si="907"/>
        <v>0.5</v>
      </c>
      <c r="AD4810" s="67">
        <f t="shared" si="908"/>
        <v>44883.962673611102</v>
      </c>
      <c r="AE4810" s="67">
        <f>VLOOKUP(V4810,'Branch Wise Work Timelines'!C:G,3,FALSE)+AA4810</f>
        <v>44883.416666666664</v>
      </c>
      <c r="AF4810" s="67">
        <f>IF(V4810="Bangalore",VLOOKUP(V4810,'Branch Wise Work Timelines'!C:G,4,FALSE)+AA4810+1,IF(V4810="Mumbai",VLOOKUP(V4810,'Branch Wise Work Timelines'!C:G,4,FALSE)+AA4810+1,VLOOKUP(V4810,'Branch Wise Work Timelines'!C:G,4,FALSE)+AA4810))</f>
        <v>44884.104166666664</v>
      </c>
      <c r="AG4810" s="67">
        <f>WORKDAY.INTL(AA4810,1,11)+VLOOKUP(V4810,'Branch Wise Work Timelines'!C:G,3,FALSE)</f>
        <v>44884.416666666664</v>
      </c>
      <c r="AH4810" s="69" t="str">
        <f t="shared" ca="1" si="909"/>
        <v>Out of TAT</v>
      </c>
      <c r="AI4810" s="69">
        <f t="shared" ca="1" si="910"/>
        <v>20655</v>
      </c>
      <c r="AJ4810" s="69" t="str">
        <f ca="1">IF(AI4810&lt;0,"0-12",IFERROR(VLOOKUP(AI4810,Breakup[],2,FALSE),"&gt;24"))</f>
        <v>&gt;24</v>
      </c>
      <c r="AK4810" s="69" t="str">
        <f>VLOOKUP(V4810,Master!B:D,3,FALSE)</f>
        <v>South</v>
      </c>
      <c r="AL4810" s="69" t="str">
        <f t="shared" si="911"/>
        <v>Bangalore</v>
      </c>
    </row>
    <row r="4811" spans="1:38">
      <c r="A4811" s="14" t="s">
        <v>9953</v>
      </c>
      <c r="B4811" s="54">
        <v>44701.743916053201</v>
      </c>
      <c r="C4811" s="13" t="s">
        <v>586</v>
      </c>
      <c r="D4811" s="13">
        <v>1617</v>
      </c>
      <c r="E4811" s="13" t="s">
        <v>9954</v>
      </c>
      <c r="F4811" s="13" t="s">
        <v>15</v>
      </c>
      <c r="G4811" s="14">
        <v>1653050621596</v>
      </c>
      <c r="H4811" s="55">
        <v>0.55208333333333304</v>
      </c>
      <c r="I4811" s="33">
        <v>44881.552083333299</v>
      </c>
      <c r="J4811" s="58">
        <v>44881</v>
      </c>
      <c r="K4811" s="13" t="s">
        <v>213</v>
      </c>
      <c r="L4811" s="13" t="s">
        <v>30</v>
      </c>
      <c r="M4811" s="13" t="s">
        <v>214</v>
      </c>
      <c r="N4811" s="13" t="s">
        <v>206</v>
      </c>
      <c r="O4811" s="33" t="s">
        <v>38</v>
      </c>
      <c r="P4811" s="58" t="s">
        <v>38</v>
      </c>
      <c r="Q4811" s="33" t="s">
        <v>207</v>
      </c>
      <c r="R4811" s="14" t="s">
        <v>38</v>
      </c>
      <c r="S4811" s="13" t="s">
        <v>216</v>
      </c>
      <c r="T4811" s="13" t="s">
        <v>217</v>
      </c>
      <c r="U4811" s="33">
        <f t="shared" ca="1" si="900"/>
        <v>45744.56914039352</v>
      </c>
      <c r="V4811" s="13" t="str">
        <f t="shared" si="901"/>
        <v>Bangalore</v>
      </c>
      <c r="W4811" s="13" t="str">
        <f t="shared" si="902"/>
        <v>CLS</v>
      </c>
      <c r="X4811" s="13">
        <f t="shared" si="903"/>
        <v>13</v>
      </c>
      <c r="Y4811" s="13" t="str">
        <f>IFERROR(VLOOKUP(C4811,ReceivingTeam[],2,FALSE),"HelpDesk")</f>
        <v>HelpDesk</v>
      </c>
      <c r="Z4811" s="67">
        <f t="shared" si="904"/>
        <v>44882.052083333299</v>
      </c>
      <c r="AA4811" s="68">
        <f t="shared" si="905"/>
        <v>44881</v>
      </c>
      <c r="AB4811" s="69" t="b">
        <f t="shared" si="906"/>
        <v>1</v>
      </c>
      <c r="AC4811" s="70">
        <f t="shared" si="907"/>
        <v>0.5</v>
      </c>
      <c r="AD4811" s="67">
        <f t="shared" si="908"/>
        <v>44882.052083333299</v>
      </c>
      <c r="AE4811" s="67">
        <f>VLOOKUP(V4811,'Branch Wise Work Timelines'!C:G,3,FALSE)+AA4811</f>
        <v>44881.416666666664</v>
      </c>
      <c r="AF4811" s="67">
        <f>IF(V4811="Bangalore",VLOOKUP(V4811,'Branch Wise Work Timelines'!C:G,4,FALSE)+AA4811+1,IF(V4811="Mumbai",VLOOKUP(V4811,'Branch Wise Work Timelines'!C:G,4,FALSE)+AA4811+1,VLOOKUP(V4811,'Branch Wise Work Timelines'!C:G,4,FALSE)+AA4811))</f>
        <v>44882.104166666664</v>
      </c>
      <c r="AG4811" s="67">
        <f>WORKDAY.INTL(AA4811,1,11)+VLOOKUP(V4811,'Branch Wise Work Timelines'!C:G,3,FALSE)</f>
        <v>44882.416666666664</v>
      </c>
      <c r="AH4811" s="69" t="str">
        <f t="shared" ca="1" si="909"/>
        <v>Out of TAT</v>
      </c>
      <c r="AI4811" s="69">
        <f t="shared" ca="1" si="910"/>
        <v>20701</v>
      </c>
      <c r="AJ4811" s="69" t="str">
        <f ca="1">IF(AI4811&lt;0,"0-12",IFERROR(VLOOKUP(AI4811,Breakup[],2,FALSE),"&gt;24"))</f>
        <v>&gt;24</v>
      </c>
      <c r="AK4811" s="69" t="str">
        <f>VLOOKUP(V4811,Master!B:D,3,FALSE)</f>
        <v>South</v>
      </c>
      <c r="AL4811" s="69" t="str">
        <f t="shared" si="911"/>
        <v>Bangalore-CLS</v>
      </c>
    </row>
    <row r="4812" spans="1:38">
      <c r="A4812" s="14" t="s">
        <v>9955</v>
      </c>
      <c r="B4812" s="54">
        <v>44701.824442210702</v>
      </c>
      <c r="C4812" s="13" t="s">
        <v>6612</v>
      </c>
      <c r="D4812" s="13">
        <v>1377</v>
      </c>
      <c r="E4812" s="13" t="s">
        <v>9956</v>
      </c>
      <c r="F4812" s="13" t="s">
        <v>33</v>
      </c>
      <c r="G4812" s="14">
        <v>1653058269490</v>
      </c>
      <c r="H4812" s="55">
        <v>0.94982638888888904</v>
      </c>
      <c r="I4812" s="33">
        <v>44890.949826388904</v>
      </c>
      <c r="J4812" s="58">
        <v>44890</v>
      </c>
      <c r="K4812" s="13" t="s">
        <v>213</v>
      </c>
      <c r="L4812" s="13" t="s">
        <v>30</v>
      </c>
      <c r="M4812" s="13" t="s">
        <v>282</v>
      </c>
      <c r="N4812" s="13" t="s">
        <v>206</v>
      </c>
      <c r="O4812" s="33" t="s">
        <v>38</v>
      </c>
      <c r="P4812" s="58" t="s">
        <v>38</v>
      </c>
      <c r="Q4812" s="33" t="s">
        <v>207</v>
      </c>
      <c r="R4812" s="14" t="s">
        <v>38</v>
      </c>
      <c r="S4812" s="13" t="s">
        <v>216</v>
      </c>
      <c r="T4812" s="13" t="s">
        <v>217</v>
      </c>
      <c r="U4812" s="33">
        <f t="shared" ca="1" si="900"/>
        <v>45744.56914039352</v>
      </c>
      <c r="V4812" s="13" t="str">
        <f t="shared" si="901"/>
        <v>Bangalore</v>
      </c>
      <c r="W4812" s="13" t="str">
        <f t="shared" si="902"/>
        <v>RI</v>
      </c>
      <c r="X4812" s="13">
        <f t="shared" si="903"/>
        <v>22</v>
      </c>
      <c r="Y4812" s="13" t="str">
        <f>IFERROR(VLOOKUP(C4812,ReceivingTeam[],2,FALSE),"HelpDesk")</f>
        <v>HelpDesk</v>
      </c>
      <c r="Z4812" s="67">
        <f t="shared" si="904"/>
        <v>44891.762326388904</v>
      </c>
      <c r="AA4812" s="68">
        <f t="shared" si="905"/>
        <v>44890</v>
      </c>
      <c r="AB4812" s="69" t="b">
        <f t="shared" si="906"/>
        <v>1</v>
      </c>
      <c r="AC4812" s="70">
        <f t="shared" si="907"/>
        <v>0.5</v>
      </c>
      <c r="AD4812" s="67">
        <f t="shared" si="908"/>
        <v>44891.762326388904</v>
      </c>
      <c r="AE4812" s="67">
        <f>VLOOKUP(V4812,'Branch Wise Work Timelines'!C:G,3,FALSE)+AA4812</f>
        <v>44890.416666666664</v>
      </c>
      <c r="AF4812" s="67">
        <f>IF(V4812="Bangalore",VLOOKUP(V4812,'Branch Wise Work Timelines'!C:G,4,FALSE)+AA4812+1,IF(V4812="Mumbai",VLOOKUP(V4812,'Branch Wise Work Timelines'!C:G,4,FALSE)+AA4812+1,VLOOKUP(V4812,'Branch Wise Work Timelines'!C:G,4,FALSE)+AA4812))</f>
        <v>44891.104166666664</v>
      </c>
      <c r="AG4812" s="67">
        <f>WORKDAY.INTL(AA4812,1,11)+VLOOKUP(V4812,'Branch Wise Work Timelines'!C:G,3,FALSE)</f>
        <v>44891.416666666664</v>
      </c>
      <c r="AH4812" s="69" t="str">
        <f t="shared" ca="1" si="909"/>
        <v>Out of TAT</v>
      </c>
      <c r="AI4812" s="69">
        <f t="shared" ca="1" si="910"/>
        <v>20468</v>
      </c>
      <c r="AJ4812" s="69" t="str">
        <f ca="1">IF(AI4812&lt;0,"0-12",IFERROR(VLOOKUP(AI4812,Breakup[],2,FALSE),"&gt;24"))</f>
        <v>&gt;24</v>
      </c>
      <c r="AK4812" s="69" t="str">
        <f>VLOOKUP(V4812,Master!B:D,3,FALSE)</f>
        <v>South</v>
      </c>
      <c r="AL4812" s="69" t="str">
        <f t="shared" si="911"/>
        <v>Bangalore</v>
      </c>
    </row>
    <row r="4813" spans="1:38">
      <c r="A4813" s="14" t="s">
        <v>9957</v>
      </c>
      <c r="B4813" s="54">
        <v>44701.707600080998</v>
      </c>
      <c r="C4813" s="13" t="s">
        <v>467</v>
      </c>
      <c r="D4813" s="13">
        <v>1037</v>
      </c>
      <c r="E4813" s="13" t="s">
        <v>9958</v>
      </c>
      <c r="F4813" s="13" t="s">
        <v>15</v>
      </c>
      <c r="G4813" s="14">
        <v>1653049223395</v>
      </c>
      <c r="H4813" s="55">
        <v>0.64214120370370398</v>
      </c>
      <c r="I4813" s="33">
        <v>44882.642141203702</v>
      </c>
      <c r="J4813" s="58">
        <v>44882</v>
      </c>
      <c r="K4813" s="13" t="s">
        <v>213</v>
      </c>
      <c r="L4813" s="13" t="s">
        <v>30</v>
      </c>
      <c r="M4813" s="13" t="s">
        <v>214</v>
      </c>
      <c r="N4813" s="13" t="s">
        <v>1185</v>
      </c>
      <c r="O4813" s="33" t="s">
        <v>38</v>
      </c>
      <c r="P4813" s="58" t="s">
        <v>38</v>
      </c>
      <c r="Q4813" s="33" t="s">
        <v>207</v>
      </c>
      <c r="R4813" s="14" t="s">
        <v>38</v>
      </c>
      <c r="S4813" s="13" t="s">
        <v>216</v>
      </c>
      <c r="T4813" s="13" t="s">
        <v>217</v>
      </c>
      <c r="U4813" s="33">
        <f t="shared" ca="1" si="900"/>
        <v>45744.56914039352</v>
      </c>
      <c r="V4813" s="13" t="str">
        <f t="shared" si="901"/>
        <v>Bangalore</v>
      </c>
      <c r="W4813" s="13" t="str">
        <f t="shared" si="902"/>
        <v>CLS</v>
      </c>
      <c r="X4813" s="13">
        <f t="shared" si="903"/>
        <v>15</v>
      </c>
      <c r="Y4813" s="13" t="str">
        <f>IFERROR(VLOOKUP(C4813,ReceivingTeam[],2,FALSE),"HelpDesk")</f>
        <v>HelpDesk</v>
      </c>
      <c r="Z4813" s="67">
        <f t="shared" si="904"/>
        <v>44883.454641203702</v>
      </c>
      <c r="AA4813" s="68">
        <f t="shared" si="905"/>
        <v>44882</v>
      </c>
      <c r="AB4813" s="69" t="b">
        <f t="shared" si="906"/>
        <v>1</v>
      </c>
      <c r="AC4813" s="70">
        <f t="shared" si="907"/>
        <v>0.5</v>
      </c>
      <c r="AD4813" s="67">
        <f t="shared" si="908"/>
        <v>44883.454641203702</v>
      </c>
      <c r="AE4813" s="67">
        <f>VLOOKUP(V4813,'Branch Wise Work Timelines'!C:G,3,FALSE)+AA4813</f>
        <v>44882.416666666664</v>
      </c>
      <c r="AF4813" s="67">
        <f>IF(V4813="Bangalore",VLOOKUP(V4813,'Branch Wise Work Timelines'!C:G,4,FALSE)+AA4813+1,IF(V4813="Mumbai",VLOOKUP(V4813,'Branch Wise Work Timelines'!C:G,4,FALSE)+AA4813+1,VLOOKUP(V4813,'Branch Wise Work Timelines'!C:G,4,FALSE)+AA4813))</f>
        <v>44883.104166666664</v>
      </c>
      <c r="AG4813" s="67">
        <f>WORKDAY.INTL(AA4813,1,11)+VLOOKUP(V4813,'Branch Wise Work Timelines'!C:G,3,FALSE)</f>
        <v>44883.416666666664</v>
      </c>
      <c r="AH4813" s="69" t="str">
        <f t="shared" ca="1" si="909"/>
        <v>Out of TAT</v>
      </c>
      <c r="AI4813" s="69">
        <f t="shared" ca="1" si="910"/>
        <v>20667</v>
      </c>
      <c r="AJ4813" s="69" t="str">
        <f ca="1">IF(AI4813&lt;0,"0-12",IFERROR(VLOOKUP(AI4813,Breakup[],2,FALSE),"&gt;24"))</f>
        <v>&gt;24</v>
      </c>
      <c r="AK4813" s="69" t="str">
        <f>VLOOKUP(V4813,Master!B:D,3,FALSE)</f>
        <v>South</v>
      </c>
      <c r="AL4813" s="69" t="str">
        <f t="shared" si="911"/>
        <v>Bangalore-CLS</v>
      </c>
    </row>
    <row r="4814" spans="1:38">
      <c r="A4814" s="14" t="s">
        <v>9959</v>
      </c>
      <c r="B4814" s="54">
        <v>44701.731524803203</v>
      </c>
      <c r="C4814" s="13" t="s">
        <v>299</v>
      </c>
      <c r="D4814" s="13">
        <v>1248</v>
      </c>
      <c r="E4814" s="13" t="s">
        <v>9960</v>
      </c>
      <c r="F4814" s="13" t="s">
        <v>15</v>
      </c>
      <c r="G4814" s="14">
        <v>1653051039986</v>
      </c>
      <c r="H4814" s="55">
        <v>0.54667824074074101</v>
      </c>
      <c r="I4814" s="33">
        <v>44886.546678240702</v>
      </c>
      <c r="J4814" s="58">
        <v>44886</v>
      </c>
      <c r="K4814" s="13" t="s">
        <v>213</v>
      </c>
      <c r="L4814" s="13" t="s">
        <v>30</v>
      </c>
      <c r="M4814" s="13" t="s">
        <v>214</v>
      </c>
      <c r="N4814" s="13" t="s">
        <v>1185</v>
      </c>
      <c r="O4814" s="33" t="s">
        <v>38</v>
      </c>
      <c r="P4814" s="58" t="s">
        <v>38</v>
      </c>
      <c r="Q4814" s="33" t="s">
        <v>207</v>
      </c>
      <c r="R4814" s="14" t="s">
        <v>38</v>
      </c>
      <c r="S4814" s="13" t="s">
        <v>216</v>
      </c>
      <c r="T4814" s="13" t="s">
        <v>217</v>
      </c>
      <c r="U4814" s="33">
        <f t="shared" ca="1" si="900"/>
        <v>45744.56914039352</v>
      </c>
      <c r="V4814" s="13" t="str">
        <f t="shared" si="901"/>
        <v>Bangalore</v>
      </c>
      <c r="W4814" s="13" t="str">
        <f t="shared" si="902"/>
        <v>CLS</v>
      </c>
      <c r="X4814" s="13">
        <f t="shared" si="903"/>
        <v>13</v>
      </c>
      <c r="Y4814" s="13" t="str">
        <f>IFERROR(VLOOKUP(C4814,ReceivingTeam[],2,FALSE),"HelpDesk")</f>
        <v>HelpDesk</v>
      </c>
      <c r="Z4814" s="67">
        <f t="shared" si="904"/>
        <v>44887.046678240702</v>
      </c>
      <c r="AA4814" s="68">
        <f t="shared" si="905"/>
        <v>44886</v>
      </c>
      <c r="AB4814" s="69" t="b">
        <f t="shared" si="906"/>
        <v>1</v>
      </c>
      <c r="AC4814" s="70">
        <f t="shared" si="907"/>
        <v>0.5</v>
      </c>
      <c r="AD4814" s="67">
        <f t="shared" si="908"/>
        <v>44887.046678240702</v>
      </c>
      <c r="AE4814" s="67">
        <f>VLOOKUP(V4814,'Branch Wise Work Timelines'!C:G,3,FALSE)+AA4814</f>
        <v>44886.416666666664</v>
      </c>
      <c r="AF4814" s="67">
        <f>IF(V4814="Bangalore",VLOOKUP(V4814,'Branch Wise Work Timelines'!C:G,4,FALSE)+AA4814+1,IF(V4814="Mumbai",VLOOKUP(V4814,'Branch Wise Work Timelines'!C:G,4,FALSE)+AA4814+1,VLOOKUP(V4814,'Branch Wise Work Timelines'!C:G,4,FALSE)+AA4814))</f>
        <v>44887.104166666664</v>
      </c>
      <c r="AG4814" s="67">
        <f>WORKDAY.INTL(AA4814,1,11)+VLOOKUP(V4814,'Branch Wise Work Timelines'!C:G,3,FALSE)</f>
        <v>44887.416666666664</v>
      </c>
      <c r="AH4814" s="69" t="str">
        <f t="shared" ca="1" si="909"/>
        <v>Out of TAT</v>
      </c>
      <c r="AI4814" s="69">
        <f t="shared" ca="1" si="910"/>
        <v>20581</v>
      </c>
      <c r="AJ4814" s="69" t="str">
        <f ca="1">IF(AI4814&lt;0,"0-12",IFERROR(VLOOKUP(AI4814,Breakup[],2,FALSE),"&gt;24"))</f>
        <v>&gt;24</v>
      </c>
      <c r="AK4814" s="69" t="str">
        <f>VLOOKUP(V4814,Master!B:D,3,FALSE)</f>
        <v>South</v>
      </c>
      <c r="AL4814" s="69" t="str">
        <f t="shared" si="911"/>
        <v>Bangalore-CLS</v>
      </c>
    </row>
    <row r="4815" spans="1:38">
      <c r="A4815" s="14" t="s">
        <v>9961</v>
      </c>
      <c r="B4815" s="54">
        <v>44701.6900779282</v>
      </c>
      <c r="C4815" s="13" t="s">
        <v>299</v>
      </c>
      <c r="D4815" s="13">
        <v>1789</v>
      </c>
      <c r="E4815" s="13" t="s">
        <v>9962</v>
      </c>
      <c r="F4815" s="13" t="s">
        <v>15</v>
      </c>
      <c r="G4815" s="14">
        <v>1653051039986</v>
      </c>
      <c r="H4815" s="55">
        <v>0.35327546296296303</v>
      </c>
      <c r="I4815" s="33">
        <v>44885.353275463</v>
      </c>
      <c r="J4815" s="58">
        <v>44885</v>
      </c>
      <c r="K4815" s="13" t="s">
        <v>213</v>
      </c>
      <c r="L4815" s="13" t="s">
        <v>30</v>
      </c>
      <c r="M4815" s="13" t="s">
        <v>214</v>
      </c>
      <c r="N4815" s="13" t="s">
        <v>1185</v>
      </c>
      <c r="O4815" s="33" t="s">
        <v>38</v>
      </c>
      <c r="P4815" s="58" t="s">
        <v>38</v>
      </c>
      <c r="Q4815" s="33" t="s">
        <v>207</v>
      </c>
      <c r="R4815" s="14" t="s">
        <v>38</v>
      </c>
      <c r="S4815" s="13" t="s">
        <v>216</v>
      </c>
      <c r="T4815" s="13" t="s">
        <v>217</v>
      </c>
      <c r="U4815" s="33">
        <f t="shared" ca="1" si="900"/>
        <v>45744.56914039352</v>
      </c>
      <c r="V4815" s="13" t="str">
        <f t="shared" si="901"/>
        <v>Bangalore</v>
      </c>
      <c r="W4815" s="13" t="str">
        <f t="shared" si="902"/>
        <v>CLS</v>
      </c>
      <c r="X4815" s="13">
        <f t="shared" si="903"/>
        <v>8</v>
      </c>
      <c r="Y4815" s="13" t="str">
        <f>IFERROR(VLOOKUP(C4815,ReceivingTeam[],2,FALSE),"HelpDesk")</f>
        <v>HelpDesk</v>
      </c>
      <c r="Z4815" s="67">
        <f t="shared" si="904"/>
        <v>44885.916666666664</v>
      </c>
      <c r="AA4815" s="68">
        <f t="shared" si="905"/>
        <v>44885</v>
      </c>
      <c r="AB4815" s="69" t="b">
        <f t="shared" si="906"/>
        <v>0</v>
      </c>
      <c r="AC4815" s="70">
        <f t="shared" si="907"/>
        <v>0.5</v>
      </c>
      <c r="AD4815" s="67">
        <f t="shared" si="908"/>
        <v>44885.916666666664</v>
      </c>
      <c r="AE4815" s="67">
        <f>VLOOKUP(V4815,'Branch Wise Work Timelines'!C:G,3,FALSE)+AA4815</f>
        <v>44885.416666666664</v>
      </c>
      <c r="AF4815" s="67">
        <f>IF(V4815="Bangalore",VLOOKUP(V4815,'Branch Wise Work Timelines'!C:G,4,FALSE)+AA4815+1,IF(V4815="Mumbai",VLOOKUP(V4815,'Branch Wise Work Timelines'!C:G,4,FALSE)+AA4815+1,VLOOKUP(V4815,'Branch Wise Work Timelines'!C:G,4,FALSE)+AA4815))</f>
        <v>44886.104166666664</v>
      </c>
      <c r="AG4815" s="67">
        <f>WORKDAY.INTL(AA4815,1,11)+VLOOKUP(V4815,'Branch Wise Work Timelines'!C:G,3,FALSE)</f>
        <v>44886.416666666664</v>
      </c>
      <c r="AH4815" s="69" t="str">
        <f t="shared" ca="1" si="909"/>
        <v>Out of TAT</v>
      </c>
      <c r="AI4815" s="69">
        <f t="shared" ca="1" si="910"/>
        <v>20608</v>
      </c>
      <c r="AJ4815" s="69" t="str">
        <f ca="1">IF(AI4815&lt;0,"0-12",IFERROR(VLOOKUP(AI4815,Breakup[],2,FALSE),"&gt;24"))</f>
        <v>&gt;24</v>
      </c>
      <c r="AK4815" s="69" t="str">
        <f>VLOOKUP(V4815,Master!B:D,3,FALSE)</f>
        <v>South</v>
      </c>
      <c r="AL4815" s="69" t="str">
        <f t="shared" si="911"/>
        <v>Bangalore-CLS</v>
      </c>
    </row>
    <row r="4816" spans="1:38">
      <c r="A4816" s="14" t="s">
        <v>9963</v>
      </c>
      <c r="B4816" s="54">
        <v>44701.742950231499</v>
      </c>
      <c r="C4816" s="13" t="s">
        <v>133</v>
      </c>
      <c r="D4816" s="13">
        <v>173</v>
      </c>
      <c r="E4816" s="13" t="s">
        <v>9964</v>
      </c>
      <c r="F4816" s="13" t="s">
        <v>33</v>
      </c>
      <c r="G4816" s="14">
        <v>1653050198995</v>
      </c>
      <c r="H4816" s="55">
        <v>0.52038194444444397</v>
      </c>
      <c r="I4816" s="33">
        <v>44887.5203819444</v>
      </c>
      <c r="J4816" s="58">
        <v>44887</v>
      </c>
      <c r="K4816" s="13" t="s">
        <v>257</v>
      </c>
      <c r="L4816" s="13" t="s">
        <v>72</v>
      </c>
      <c r="M4816" s="13" t="s">
        <v>286</v>
      </c>
      <c r="N4816" s="13" t="s">
        <v>215</v>
      </c>
      <c r="O4816" s="33" t="s">
        <v>38</v>
      </c>
      <c r="P4816" s="58" t="s">
        <v>38</v>
      </c>
      <c r="Q4816" s="33" t="s">
        <v>207</v>
      </c>
      <c r="R4816" s="14" t="s">
        <v>38</v>
      </c>
      <c r="S4816" s="13" t="s">
        <v>216</v>
      </c>
      <c r="T4816" s="13" t="s">
        <v>217</v>
      </c>
      <c r="U4816" s="33">
        <f t="shared" ca="1" si="900"/>
        <v>45744.56914039352</v>
      </c>
      <c r="V4816" s="13" t="str">
        <f t="shared" si="901"/>
        <v>Pune</v>
      </c>
      <c r="W4816" s="13" t="str">
        <f t="shared" si="902"/>
        <v>RI</v>
      </c>
      <c r="X4816" s="13">
        <f t="shared" si="903"/>
        <v>12</v>
      </c>
      <c r="Y4816" s="13" t="str">
        <f>IFERROR(VLOOKUP(C4816,ReceivingTeam[],2,FALSE),"HelpDesk")</f>
        <v>Branch office</v>
      </c>
      <c r="Z4816" s="67">
        <f t="shared" si="904"/>
        <v>44888.6453819444</v>
      </c>
      <c r="AA4816" s="68">
        <f t="shared" si="905"/>
        <v>44887</v>
      </c>
      <c r="AB4816" s="69" t="b">
        <f t="shared" si="906"/>
        <v>1</v>
      </c>
      <c r="AC4816" s="70">
        <f t="shared" si="907"/>
        <v>0.5</v>
      </c>
      <c r="AD4816" s="67">
        <f t="shared" si="908"/>
        <v>44888.6453819444</v>
      </c>
      <c r="AE4816" s="67">
        <f>VLOOKUP(V4816,'Branch Wise Work Timelines'!C:G,3,FALSE)+AA4816</f>
        <v>44887.395833333336</v>
      </c>
      <c r="AF4816" s="67">
        <f>IF(V4816="Bangalore",VLOOKUP(V4816,'Branch Wise Work Timelines'!C:G,4,FALSE)+AA4816+1,IF(V4816="Mumbai",VLOOKUP(V4816,'Branch Wise Work Timelines'!C:G,4,FALSE)+AA4816+1,VLOOKUP(V4816,'Branch Wise Work Timelines'!C:G,4,FALSE)+AA4816))</f>
        <v>44887.770833333336</v>
      </c>
      <c r="AG4816" s="67">
        <f>WORKDAY.INTL(AA4816,1,11)+VLOOKUP(V4816,'Branch Wise Work Timelines'!C:G,3,FALSE)</f>
        <v>44888.395833333336</v>
      </c>
      <c r="AH4816" s="69" t="str">
        <f t="shared" ca="1" si="909"/>
        <v>Out of TAT</v>
      </c>
      <c r="AI4816" s="69">
        <f t="shared" ca="1" si="910"/>
        <v>20543</v>
      </c>
      <c r="AJ4816" s="69" t="str">
        <f ca="1">IF(AI4816&lt;0,"0-12",IFERROR(VLOOKUP(AI4816,Breakup[],2,FALSE),"&gt;24"))</f>
        <v>&gt;24</v>
      </c>
      <c r="AK4816" s="69" t="str">
        <f>VLOOKUP(V4816,Master!B:D,3,FALSE)</f>
        <v>West</v>
      </c>
      <c r="AL4816" s="69" t="str">
        <f t="shared" si="911"/>
        <v>Pune</v>
      </c>
    </row>
    <row r="4817" spans="1:38">
      <c r="A4817" s="14" t="s">
        <v>9965</v>
      </c>
      <c r="B4817" s="54">
        <v>44701.715290312502</v>
      </c>
      <c r="C4817" s="13" t="s">
        <v>586</v>
      </c>
      <c r="D4817" s="13">
        <v>1877</v>
      </c>
      <c r="E4817" s="13" t="s">
        <v>9966</v>
      </c>
      <c r="F4817" s="13" t="s">
        <v>15</v>
      </c>
      <c r="G4817" s="14">
        <v>1653048896111</v>
      </c>
      <c r="H4817" s="55">
        <v>0.622650462962963</v>
      </c>
      <c r="I4817" s="33">
        <v>44888.622650463003</v>
      </c>
      <c r="J4817" s="58">
        <v>44888</v>
      </c>
      <c r="K4817" s="13" t="s">
        <v>213</v>
      </c>
      <c r="L4817" s="13" t="s">
        <v>30</v>
      </c>
      <c r="M4817" s="13" t="s">
        <v>75</v>
      </c>
      <c r="N4817" s="13" t="s">
        <v>206</v>
      </c>
      <c r="O4817" s="33" t="s">
        <v>38</v>
      </c>
      <c r="P4817" s="58" t="s">
        <v>38</v>
      </c>
      <c r="Q4817" s="33" t="s">
        <v>207</v>
      </c>
      <c r="R4817" s="14" t="s">
        <v>38</v>
      </c>
      <c r="S4817" s="13" t="s">
        <v>216</v>
      </c>
      <c r="T4817" s="13" t="s">
        <v>217</v>
      </c>
      <c r="U4817" s="33">
        <f t="shared" ca="1" si="900"/>
        <v>45744.56914039352</v>
      </c>
      <c r="V4817" s="13" t="str">
        <f t="shared" si="901"/>
        <v>Bangalore</v>
      </c>
      <c r="W4817" s="13" t="str">
        <f t="shared" si="902"/>
        <v>CLS</v>
      </c>
      <c r="X4817" s="13">
        <f t="shared" si="903"/>
        <v>14</v>
      </c>
      <c r="Y4817" s="13" t="str">
        <f>IFERROR(VLOOKUP(C4817,ReceivingTeam[],2,FALSE),"HelpDesk")</f>
        <v>HelpDesk</v>
      </c>
      <c r="Z4817" s="67">
        <f t="shared" si="904"/>
        <v>44889.435150463003</v>
      </c>
      <c r="AA4817" s="68">
        <f t="shared" si="905"/>
        <v>44888</v>
      </c>
      <c r="AB4817" s="69" t="b">
        <f t="shared" si="906"/>
        <v>1</v>
      </c>
      <c r="AC4817" s="70">
        <f t="shared" si="907"/>
        <v>0.5</v>
      </c>
      <c r="AD4817" s="67">
        <f t="shared" si="908"/>
        <v>44889.435150463003</v>
      </c>
      <c r="AE4817" s="67">
        <f>VLOOKUP(V4817,'Branch Wise Work Timelines'!C:G,3,FALSE)+AA4817</f>
        <v>44888.416666666664</v>
      </c>
      <c r="AF4817" s="67">
        <f>IF(V4817="Bangalore",VLOOKUP(V4817,'Branch Wise Work Timelines'!C:G,4,FALSE)+AA4817+1,IF(V4817="Mumbai",VLOOKUP(V4817,'Branch Wise Work Timelines'!C:G,4,FALSE)+AA4817+1,VLOOKUP(V4817,'Branch Wise Work Timelines'!C:G,4,FALSE)+AA4817))</f>
        <v>44889.104166666664</v>
      </c>
      <c r="AG4817" s="67">
        <f>WORKDAY.INTL(AA4817,1,11)+VLOOKUP(V4817,'Branch Wise Work Timelines'!C:G,3,FALSE)</f>
        <v>44889.416666666664</v>
      </c>
      <c r="AH4817" s="69" t="str">
        <f t="shared" ca="1" si="909"/>
        <v>Out of TAT</v>
      </c>
      <c r="AI4817" s="69">
        <f t="shared" ca="1" si="910"/>
        <v>20524</v>
      </c>
      <c r="AJ4817" s="69" t="str">
        <f ca="1">IF(AI4817&lt;0,"0-12",IFERROR(VLOOKUP(AI4817,Breakup[],2,FALSE),"&gt;24"))</f>
        <v>&gt;24</v>
      </c>
      <c r="AK4817" s="69" t="str">
        <f>VLOOKUP(V4817,Master!B:D,3,FALSE)</f>
        <v>South</v>
      </c>
      <c r="AL4817" s="69" t="str">
        <f t="shared" si="911"/>
        <v>Bangalore-CLS</v>
      </c>
    </row>
    <row r="4818" spans="1:38">
      <c r="A4818" s="14" t="s">
        <v>9967</v>
      </c>
      <c r="B4818" s="54">
        <v>44701.776821990701</v>
      </c>
      <c r="C4818" s="13" t="s">
        <v>89</v>
      </c>
      <c r="D4818" s="13">
        <v>675</v>
      </c>
      <c r="E4818" s="13" t="s">
        <v>9968</v>
      </c>
      <c r="F4818" s="13" t="s">
        <v>15</v>
      </c>
      <c r="G4818" s="14">
        <v>1653054189256</v>
      </c>
      <c r="H4818" s="55">
        <v>0.78467592592592605</v>
      </c>
      <c r="I4818" s="33">
        <v>44885.784675925897</v>
      </c>
      <c r="J4818" s="58">
        <v>44885</v>
      </c>
      <c r="K4818" s="13" t="s">
        <v>213</v>
      </c>
      <c r="L4818" s="13" t="s">
        <v>30</v>
      </c>
      <c r="M4818" s="13" t="s">
        <v>214</v>
      </c>
      <c r="N4818" s="13" t="s">
        <v>206</v>
      </c>
      <c r="O4818" s="33" t="s">
        <v>38</v>
      </c>
      <c r="P4818" s="58" t="s">
        <v>38</v>
      </c>
      <c r="Q4818" s="33" t="s">
        <v>207</v>
      </c>
      <c r="R4818" s="14" t="s">
        <v>38</v>
      </c>
      <c r="S4818" s="13" t="s">
        <v>216</v>
      </c>
      <c r="T4818" s="13" t="s">
        <v>217</v>
      </c>
      <c r="U4818" s="33">
        <f t="shared" ca="1" si="900"/>
        <v>45744.56914039352</v>
      </c>
      <c r="V4818" s="13" t="str">
        <f t="shared" si="901"/>
        <v>Bangalore</v>
      </c>
      <c r="W4818" s="13" t="str">
        <f t="shared" si="902"/>
        <v>CLS</v>
      </c>
      <c r="X4818" s="13">
        <f t="shared" si="903"/>
        <v>18</v>
      </c>
      <c r="Y4818" s="13" t="str">
        <f>IFERROR(VLOOKUP(C4818,ReceivingTeam[],2,FALSE),"HelpDesk")</f>
        <v>Branch office</v>
      </c>
      <c r="Z4818" s="67">
        <f t="shared" si="904"/>
        <v>44885.916666666664</v>
      </c>
      <c r="AA4818" s="68">
        <f t="shared" si="905"/>
        <v>44885</v>
      </c>
      <c r="AB4818" s="69" t="b">
        <f t="shared" si="906"/>
        <v>0</v>
      </c>
      <c r="AC4818" s="70">
        <f t="shared" si="907"/>
        <v>0.5</v>
      </c>
      <c r="AD4818" s="67">
        <f t="shared" si="908"/>
        <v>44885.916666666664</v>
      </c>
      <c r="AE4818" s="67">
        <f>VLOOKUP(V4818,'Branch Wise Work Timelines'!C:G,3,FALSE)+AA4818</f>
        <v>44885.416666666664</v>
      </c>
      <c r="AF4818" s="67">
        <f>IF(V4818="Bangalore",VLOOKUP(V4818,'Branch Wise Work Timelines'!C:G,4,FALSE)+AA4818+1,IF(V4818="Mumbai",VLOOKUP(V4818,'Branch Wise Work Timelines'!C:G,4,FALSE)+AA4818+1,VLOOKUP(V4818,'Branch Wise Work Timelines'!C:G,4,FALSE)+AA4818))</f>
        <v>44886.104166666664</v>
      </c>
      <c r="AG4818" s="67">
        <f>WORKDAY.INTL(AA4818,1,11)+VLOOKUP(V4818,'Branch Wise Work Timelines'!C:G,3,FALSE)</f>
        <v>44886.416666666664</v>
      </c>
      <c r="AH4818" s="69" t="str">
        <f t="shared" ca="1" si="909"/>
        <v>Out of TAT</v>
      </c>
      <c r="AI4818" s="69">
        <f t="shared" ca="1" si="910"/>
        <v>20608</v>
      </c>
      <c r="AJ4818" s="69" t="str">
        <f ca="1">IF(AI4818&lt;0,"0-12",IFERROR(VLOOKUP(AI4818,Breakup[],2,FALSE),"&gt;24"))</f>
        <v>&gt;24</v>
      </c>
      <c r="AK4818" s="69" t="str">
        <f>VLOOKUP(V4818,Master!B:D,3,FALSE)</f>
        <v>South</v>
      </c>
      <c r="AL4818" s="69" t="str">
        <f t="shared" si="911"/>
        <v>Bangalore-CLS</v>
      </c>
    </row>
    <row r="4819" spans="1:38">
      <c r="A4819" s="14" t="s">
        <v>9969</v>
      </c>
      <c r="B4819" s="54">
        <v>44701.768264849503</v>
      </c>
      <c r="C4819" s="13" t="s">
        <v>78</v>
      </c>
      <c r="D4819" s="13">
        <v>1611</v>
      </c>
      <c r="E4819" s="13" t="s">
        <v>9970</v>
      </c>
      <c r="F4819" s="13" t="s">
        <v>33</v>
      </c>
      <c r="G4819" s="14">
        <v>1653053476399</v>
      </c>
      <c r="H4819" s="55">
        <v>0.96371527777777799</v>
      </c>
      <c r="I4819" s="33">
        <v>44882.963715277801</v>
      </c>
      <c r="J4819" s="58">
        <v>44882</v>
      </c>
      <c r="K4819" s="13" t="s">
        <v>213</v>
      </c>
      <c r="L4819" s="13" t="s">
        <v>30</v>
      </c>
      <c r="M4819" s="13" t="s">
        <v>282</v>
      </c>
      <c r="N4819" s="13" t="s">
        <v>215</v>
      </c>
      <c r="O4819" s="33" t="s">
        <v>38</v>
      </c>
      <c r="P4819" s="58" t="s">
        <v>38</v>
      </c>
      <c r="Q4819" s="33" t="s">
        <v>207</v>
      </c>
      <c r="R4819" s="14" t="s">
        <v>38</v>
      </c>
      <c r="S4819" s="13" t="s">
        <v>216</v>
      </c>
      <c r="T4819" s="13" t="s">
        <v>278</v>
      </c>
      <c r="U4819" s="33">
        <f t="shared" ca="1" si="900"/>
        <v>45744.56914039352</v>
      </c>
      <c r="V4819" s="13" t="str">
        <f t="shared" si="901"/>
        <v>Bangalore</v>
      </c>
      <c r="W4819" s="13" t="str">
        <f t="shared" si="902"/>
        <v>RI</v>
      </c>
      <c r="X4819" s="13">
        <f t="shared" si="903"/>
        <v>23</v>
      </c>
      <c r="Y4819" s="13" t="str">
        <f>IFERROR(VLOOKUP(C4819,ReceivingTeam[],2,FALSE),"HelpDesk")</f>
        <v>Branch office</v>
      </c>
      <c r="Z4819" s="67">
        <f t="shared" si="904"/>
        <v>44886.276215277801</v>
      </c>
      <c r="AA4819" s="68">
        <f t="shared" si="905"/>
        <v>44882</v>
      </c>
      <c r="AB4819" s="69" t="b">
        <f t="shared" si="906"/>
        <v>1</v>
      </c>
      <c r="AC4819" s="70">
        <f t="shared" si="907"/>
        <v>3</v>
      </c>
      <c r="AD4819" s="67">
        <f t="shared" si="908"/>
        <v>44886.276215277801</v>
      </c>
      <c r="AE4819" s="67">
        <f>VLOOKUP(V4819,'Branch Wise Work Timelines'!C:G,3,FALSE)+AA4819</f>
        <v>44882.416666666664</v>
      </c>
      <c r="AF4819" s="67">
        <f>IF(V4819="Bangalore",VLOOKUP(V4819,'Branch Wise Work Timelines'!C:G,4,FALSE)+AA4819+1,IF(V4819="Mumbai",VLOOKUP(V4819,'Branch Wise Work Timelines'!C:G,4,FALSE)+AA4819+1,VLOOKUP(V4819,'Branch Wise Work Timelines'!C:G,4,FALSE)+AA4819))</f>
        <v>44883.104166666664</v>
      </c>
      <c r="AG4819" s="67">
        <f>WORKDAY.INTL(AA4819,1,11)+VLOOKUP(V4819,'Branch Wise Work Timelines'!C:G,3,FALSE)</f>
        <v>44883.416666666664</v>
      </c>
      <c r="AH4819" s="69" t="str">
        <f t="shared" ca="1" si="909"/>
        <v>Out of TAT</v>
      </c>
      <c r="AI4819" s="69">
        <f t="shared" ca="1" si="910"/>
        <v>20600</v>
      </c>
      <c r="AJ4819" s="69" t="str">
        <f ca="1">IF(AI4819&lt;0,"0-12",IFERROR(VLOOKUP(AI4819,Breakup[],2,FALSE),"&gt;24"))</f>
        <v>&gt;24</v>
      </c>
      <c r="AK4819" s="69" t="str">
        <f>VLOOKUP(V4819,Master!B:D,3,FALSE)</f>
        <v>South</v>
      </c>
      <c r="AL4819" s="69" t="str">
        <f t="shared" si="911"/>
        <v>Bangalore</v>
      </c>
    </row>
    <row r="4820" spans="1:38">
      <c r="A4820" s="14" t="s">
        <v>9971</v>
      </c>
      <c r="B4820" s="54">
        <v>44701.693971527799</v>
      </c>
      <c r="C4820" s="13" t="s">
        <v>372</v>
      </c>
      <c r="D4820" s="13">
        <v>1677</v>
      </c>
      <c r="E4820" s="13" t="s">
        <v>9972</v>
      </c>
      <c r="F4820" s="13" t="s">
        <v>15</v>
      </c>
      <c r="G4820" s="14">
        <v>1653047338901</v>
      </c>
      <c r="H4820" s="55">
        <v>0.88524305555555605</v>
      </c>
      <c r="I4820" s="33">
        <v>44889.8852430556</v>
      </c>
      <c r="J4820" s="58">
        <v>44889</v>
      </c>
      <c r="K4820" s="13" t="s">
        <v>213</v>
      </c>
      <c r="L4820" s="13" t="s">
        <v>30</v>
      </c>
      <c r="M4820" s="13" t="s">
        <v>75</v>
      </c>
      <c r="N4820" s="13" t="s">
        <v>206</v>
      </c>
      <c r="O4820" s="33" t="s">
        <v>38</v>
      </c>
      <c r="P4820" s="58" t="s">
        <v>38</v>
      </c>
      <c r="Q4820" s="33" t="s">
        <v>207</v>
      </c>
      <c r="R4820" s="14" t="s">
        <v>38</v>
      </c>
      <c r="S4820" s="13" t="s">
        <v>208</v>
      </c>
      <c r="T4820" s="13" t="s">
        <v>209</v>
      </c>
      <c r="U4820" s="33">
        <f t="shared" ca="1" si="900"/>
        <v>45744.56914039352</v>
      </c>
      <c r="V4820" s="13" t="str">
        <f t="shared" si="901"/>
        <v>Bangalore</v>
      </c>
      <c r="W4820" s="13" t="str">
        <f t="shared" si="902"/>
        <v>CLS</v>
      </c>
      <c r="X4820" s="13">
        <f t="shared" si="903"/>
        <v>21</v>
      </c>
      <c r="Y4820" s="13" t="str">
        <f>IFERROR(VLOOKUP(C4820,ReceivingTeam[],2,FALSE),"HelpDesk")</f>
        <v>HelpDesk</v>
      </c>
      <c r="Z4820" s="67">
        <f t="shared" si="904"/>
        <v>44890.6977430556</v>
      </c>
      <c r="AA4820" s="68">
        <f t="shared" si="905"/>
        <v>44889</v>
      </c>
      <c r="AB4820" s="69" t="b">
        <f t="shared" si="906"/>
        <v>1</v>
      </c>
      <c r="AC4820" s="70">
        <f t="shared" si="907"/>
        <v>0.5</v>
      </c>
      <c r="AD4820" s="67">
        <f t="shared" si="908"/>
        <v>44890.6977430556</v>
      </c>
      <c r="AE4820" s="67">
        <f>VLOOKUP(V4820,'Branch Wise Work Timelines'!C:G,3,FALSE)+AA4820</f>
        <v>44889.416666666664</v>
      </c>
      <c r="AF4820" s="67">
        <f>IF(V4820="Bangalore",VLOOKUP(V4820,'Branch Wise Work Timelines'!C:G,4,FALSE)+AA4820+1,IF(V4820="Mumbai",VLOOKUP(V4820,'Branch Wise Work Timelines'!C:G,4,FALSE)+AA4820+1,VLOOKUP(V4820,'Branch Wise Work Timelines'!C:G,4,FALSE)+AA4820))</f>
        <v>44890.104166666664</v>
      </c>
      <c r="AG4820" s="67">
        <f>WORKDAY.INTL(AA4820,1,11)+VLOOKUP(V4820,'Branch Wise Work Timelines'!C:G,3,FALSE)</f>
        <v>44890.416666666664</v>
      </c>
      <c r="AH4820" s="69" t="str">
        <f t="shared" ca="1" si="909"/>
        <v>Out of TAT</v>
      </c>
      <c r="AI4820" s="69">
        <f t="shared" ca="1" si="910"/>
        <v>20493</v>
      </c>
      <c r="AJ4820" s="69" t="str">
        <f ca="1">IF(AI4820&lt;0,"0-12",IFERROR(VLOOKUP(AI4820,Breakup[],2,FALSE),"&gt;24"))</f>
        <v>&gt;24</v>
      </c>
      <c r="AK4820" s="69" t="str">
        <f>VLOOKUP(V4820,Master!B:D,3,FALSE)</f>
        <v>South</v>
      </c>
      <c r="AL4820" s="69" t="str">
        <f t="shared" si="911"/>
        <v>Bangalore-CLS</v>
      </c>
    </row>
    <row r="4821" spans="1:38">
      <c r="A4821" s="14" t="s">
        <v>9973</v>
      </c>
      <c r="B4821" s="54">
        <v>44701.694671643498</v>
      </c>
      <c r="C4821" s="13" t="s">
        <v>372</v>
      </c>
      <c r="D4821" s="13">
        <v>1603</v>
      </c>
      <c r="E4821" s="13" t="s">
        <v>9974</v>
      </c>
      <c r="F4821" s="13" t="s">
        <v>15</v>
      </c>
      <c r="G4821" s="14">
        <v>1653047338901</v>
      </c>
      <c r="H4821" s="55">
        <v>0.82101851851851804</v>
      </c>
      <c r="I4821" s="33">
        <v>44890.821018518502</v>
      </c>
      <c r="J4821" s="58">
        <v>44890</v>
      </c>
      <c r="K4821" s="13" t="s">
        <v>213</v>
      </c>
      <c r="L4821" s="13" t="s">
        <v>30</v>
      </c>
      <c r="M4821" s="13" t="s">
        <v>75</v>
      </c>
      <c r="N4821" s="13" t="s">
        <v>206</v>
      </c>
      <c r="O4821" s="33" t="s">
        <v>38</v>
      </c>
      <c r="P4821" s="58" t="s">
        <v>38</v>
      </c>
      <c r="Q4821" s="33" t="s">
        <v>207</v>
      </c>
      <c r="R4821" s="14" t="s">
        <v>38</v>
      </c>
      <c r="S4821" s="13" t="s">
        <v>208</v>
      </c>
      <c r="T4821" s="13" t="s">
        <v>209</v>
      </c>
      <c r="U4821" s="33">
        <f t="shared" ca="1" si="900"/>
        <v>45744.56914039352</v>
      </c>
      <c r="V4821" s="13" t="str">
        <f t="shared" si="901"/>
        <v>Bangalore</v>
      </c>
      <c r="W4821" s="13" t="str">
        <f t="shared" si="902"/>
        <v>CLS</v>
      </c>
      <c r="X4821" s="13">
        <f t="shared" si="903"/>
        <v>19</v>
      </c>
      <c r="Y4821" s="13" t="str">
        <f>IFERROR(VLOOKUP(C4821,ReceivingTeam[],2,FALSE),"HelpDesk")</f>
        <v>HelpDesk</v>
      </c>
      <c r="Z4821" s="67">
        <f t="shared" si="904"/>
        <v>44891.633518518502</v>
      </c>
      <c r="AA4821" s="68">
        <f t="shared" si="905"/>
        <v>44890</v>
      </c>
      <c r="AB4821" s="69" t="b">
        <f t="shared" si="906"/>
        <v>1</v>
      </c>
      <c r="AC4821" s="70">
        <f t="shared" si="907"/>
        <v>0.5</v>
      </c>
      <c r="AD4821" s="67">
        <f t="shared" si="908"/>
        <v>44891.633518518502</v>
      </c>
      <c r="AE4821" s="67">
        <f>VLOOKUP(V4821,'Branch Wise Work Timelines'!C:G,3,FALSE)+AA4821</f>
        <v>44890.416666666664</v>
      </c>
      <c r="AF4821" s="67">
        <f>IF(V4821="Bangalore",VLOOKUP(V4821,'Branch Wise Work Timelines'!C:G,4,FALSE)+AA4821+1,IF(V4821="Mumbai",VLOOKUP(V4821,'Branch Wise Work Timelines'!C:G,4,FALSE)+AA4821+1,VLOOKUP(V4821,'Branch Wise Work Timelines'!C:G,4,FALSE)+AA4821))</f>
        <v>44891.104166666664</v>
      </c>
      <c r="AG4821" s="67">
        <f>WORKDAY.INTL(AA4821,1,11)+VLOOKUP(V4821,'Branch Wise Work Timelines'!C:G,3,FALSE)</f>
        <v>44891.416666666664</v>
      </c>
      <c r="AH4821" s="69" t="str">
        <f t="shared" ca="1" si="909"/>
        <v>Out of TAT</v>
      </c>
      <c r="AI4821" s="69">
        <f t="shared" ca="1" si="910"/>
        <v>20471</v>
      </c>
      <c r="AJ4821" s="69" t="str">
        <f ca="1">IF(AI4821&lt;0,"0-12",IFERROR(VLOOKUP(AI4821,Breakup[],2,FALSE),"&gt;24"))</f>
        <v>&gt;24</v>
      </c>
      <c r="AK4821" s="69" t="str">
        <f>VLOOKUP(V4821,Master!B:D,3,FALSE)</f>
        <v>South</v>
      </c>
      <c r="AL4821" s="69" t="str">
        <f t="shared" si="911"/>
        <v>Bangalore-CLS</v>
      </c>
    </row>
    <row r="4822" spans="1:38">
      <c r="A4822" s="14" t="s">
        <v>9975</v>
      </c>
      <c r="B4822" s="54">
        <v>44701.7344471412</v>
      </c>
      <c r="C4822" s="13" t="s">
        <v>243</v>
      </c>
      <c r="D4822" s="13">
        <v>1554</v>
      </c>
      <c r="E4822" s="13" t="s">
        <v>9976</v>
      </c>
      <c r="F4822" s="13" t="s">
        <v>15</v>
      </c>
      <c r="G4822" s="14">
        <v>1653051039986</v>
      </c>
      <c r="H4822" s="55">
        <v>0.139641203703704</v>
      </c>
      <c r="I4822" s="33">
        <v>44885.139641203699</v>
      </c>
      <c r="J4822" s="58">
        <v>44885</v>
      </c>
      <c r="K4822" s="13" t="s">
        <v>213</v>
      </c>
      <c r="L4822" s="13" t="s">
        <v>30</v>
      </c>
      <c r="M4822" s="13" t="s">
        <v>214</v>
      </c>
      <c r="N4822" s="13" t="s">
        <v>215</v>
      </c>
      <c r="O4822" s="33" t="s">
        <v>38</v>
      </c>
      <c r="P4822" s="58" t="s">
        <v>38</v>
      </c>
      <c r="Q4822" s="33" t="s">
        <v>207</v>
      </c>
      <c r="R4822" s="14" t="s">
        <v>38</v>
      </c>
      <c r="S4822" s="13" t="s">
        <v>216</v>
      </c>
      <c r="T4822" s="13" t="s">
        <v>217</v>
      </c>
      <c r="U4822" s="33">
        <f t="shared" ca="1" si="900"/>
        <v>45744.56914039352</v>
      </c>
      <c r="V4822" s="13" t="str">
        <f t="shared" si="901"/>
        <v>Bangalore</v>
      </c>
      <c r="W4822" s="13" t="str">
        <f t="shared" si="902"/>
        <v>CLS</v>
      </c>
      <c r="X4822" s="13">
        <f t="shared" si="903"/>
        <v>3</v>
      </c>
      <c r="Y4822" s="13" t="str">
        <f>IFERROR(VLOOKUP(C4822,ReceivingTeam[],2,FALSE),"HelpDesk")</f>
        <v>HelpDesk</v>
      </c>
      <c r="Z4822" s="67">
        <f t="shared" si="904"/>
        <v>44885.916666666664</v>
      </c>
      <c r="AA4822" s="68">
        <f t="shared" si="905"/>
        <v>44885</v>
      </c>
      <c r="AB4822" s="69" t="b">
        <f t="shared" si="906"/>
        <v>0</v>
      </c>
      <c r="AC4822" s="70">
        <f t="shared" si="907"/>
        <v>0.5</v>
      </c>
      <c r="AD4822" s="67">
        <f t="shared" si="908"/>
        <v>44885.916666666664</v>
      </c>
      <c r="AE4822" s="67">
        <f>VLOOKUP(V4822,'Branch Wise Work Timelines'!C:G,3,FALSE)+AA4822</f>
        <v>44885.416666666664</v>
      </c>
      <c r="AF4822" s="67">
        <f>IF(V4822="Bangalore",VLOOKUP(V4822,'Branch Wise Work Timelines'!C:G,4,FALSE)+AA4822+1,IF(V4822="Mumbai",VLOOKUP(V4822,'Branch Wise Work Timelines'!C:G,4,FALSE)+AA4822+1,VLOOKUP(V4822,'Branch Wise Work Timelines'!C:G,4,FALSE)+AA4822))</f>
        <v>44886.104166666664</v>
      </c>
      <c r="AG4822" s="67">
        <f>WORKDAY.INTL(AA4822,1,11)+VLOOKUP(V4822,'Branch Wise Work Timelines'!C:G,3,FALSE)</f>
        <v>44886.416666666664</v>
      </c>
      <c r="AH4822" s="69" t="str">
        <f t="shared" ca="1" si="909"/>
        <v>Out of TAT</v>
      </c>
      <c r="AI4822" s="69">
        <f t="shared" ca="1" si="910"/>
        <v>20608</v>
      </c>
      <c r="AJ4822" s="69" t="str">
        <f ca="1">IF(AI4822&lt;0,"0-12",IFERROR(VLOOKUP(AI4822,Breakup[],2,FALSE),"&gt;24"))</f>
        <v>&gt;24</v>
      </c>
      <c r="AK4822" s="69" t="str">
        <f>VLOOKUP(V4822,Master!B:D,3,FALSE)</f>
        <v>South</v>
      </c>
      <c r="AL4822" s="69" t="str">
        <f t="shared" si="911"/>
        <v>Bangalore-CLS</v>
      </c>
    </row>
    <row r="4823" spans="1:38">
      <c r="A4823" s="14" t="s">
        <v>9977</v>
      </c>
      <c r="B4823" s="54">
        <v>44701.668696296299</v>
      </c>
      <c r="C4823" s="13" t="s">
        <v>407</v>
      </c>
      <c r="D4823" s="13">
        <v>198</v>
      </c>
      <c r="E4823" s="13" t="s">
        <v>9978</v>
      </c>
      <c r="F4823" s="13" t="s">
        <v>33</v>
      </c>
      <c r="G4823" s="14">
        <v>1653046464687</v>
      </c>
      <c r="H4823" s="55">
        <v>0.69363425925925903</v>
      </c>
      <c r="I4823" s="33">
        <v>44886.693634259304</v>
      </c>
      <c r="J4823" s="58">
        <v>44886</v>
      </c>
      <c r="K4823" s="13" t="s">
        <v>224</v>
      </c>
      <c r="L4823" s="13" t="s">
        <v>64</v>
      </c>
      <c r="M4823" s="13" t="s">
        <v>225</v>
      </c>
      <c r="N4823" s="13" t="s">
        <v>215</v>
      </c>
      <c r="O4823" s="33" t="s">
        <v>38</v>
      </c>
      <c r="P4823" s="58" t="s">
        <v>38</v>
      </c>
      <c r="Q4823" s="33" t="s">
        <v>207</v>
      </c>
      <c r="R4823" s="14" t="s">
        <v>38</v>
      </c>
      <c r="S4823" s="13" t="s">
        <v>208</v>
      </c>
      <c r="T4823" s="13" t="s">
        <v>209</v>
      </c>
      <c r="U4823" s="33">
        <f t="shared" ca="1" si="900"/>
        <v>45744.56914039352</v>
      </c>
      <c r="V4823" s="13" t="str">
        <f t="shared" si="901"/>
        <v>Kolkata</v>
      </c>
      <c r="W4823" s="13" t="str">
        <f t="shared" si="902"/>
        <v>RI</v>
      </c>
      <c r="X4823" s="13">
        <f t="shared" si="903"/>
        <v>16</v>
      </c>
      <c r="Y4823" s="13" t="str">
        <f>IFERROR(VLOOKUP(C4823,ReceivingTeam[],2,FALSE),"HelpDesk")</f>
        <v>Branch office</v>
      </c>
      <c r="Z4823" s="67">
        <f t="shared" si="904"/>
        <v>44887.839467592632</v>
      </c>
      <c r="AA4823" s="68">
        <f t="shared" si="905"/>
        <v>44886</v>
      </c>
      <c r="AB4823" s="69" t="b">
        <f t="shared" si="906"/>
        <v>1</v>
      </c>
      <c r="AC4823" s="70">
        <f t="shared" si="907"/>
        <v>0.5</v>
      </c>
      <c r="AD4823" s="67">
        <f t="shared" si="908"/>
        <v>44887.839467592632</v>
      </c>
      <c r="AE4823" s="67">
        <f>VLOOKUP(V4823,'Branch Wise Work Timelines'!C:G,3,FALSE)+AA4823</f>
        <v>44886.416666666664</v>
      </c>
      <c r="AF4823" s="67">
        <f>IF(V4823="Bangalore",VLOOKUP(V4823,'Branch Wise Work Timelines'!C:G,4,FALSE)+AA4823+1,IF(V4823="Mumbai",VLOOKUP(V4823,'Branch Wise Work Timelines'!C:G,4,FALSE)+AA4823+1,VLOOKUP(V4823,'Branch Wise Work Timelines'!C:G,4,FALSE)+AA4823))</f>
        <v>44886.770833333336</v>
      </c>
      <c r="AG4823" s="67">
        <f>WORKDAY.INTL(AA4823,1,11)+VLOOKUP(V4823,'Branch Wise Work Timelines'!C:G,3,FALSE)</f>
        <v>44887.416666666664</v>
      </c>
      <c r="AH4823" s="69" t="str">
        <f t="shared" ca="1" si="909"/>
        <v>Out of TAT</v>
      </c>
      <c r="AI4823" s="69">
        <f t="shared" ca="1" si="910"/>
        <v>20562</v>
      </c>
      <c r="AJ4823" s="69" t="str">
        <f ca="1">IF(AI4823&lt;0,"0-12",IFERROR(VLOOKUP(AI4823,Breakup[],2,FALSE),"&gt;24"))</f>
        <v>&gt;24</v>
      </c>
      <c r="AK4823" s="69" t="str">
        <f>VLOOKUP(V4823,Master!B:D,3,FALSE)</f>
        <v>East</v>
      </c>
      <c r="AL4823" s="69" t="str">
        <f t="shared" si="911"/>
        <v>Kolkata</v>
      </c>
    </row>
    <row r="4824" spans="1:38">
      <c r="A4824" s="14" t="s">
        <v>9979</v>
      </c>
      <c r="B4824" s="54">
        <v>44701.739078356499</v>
      </c>
      <c r="C4824" s="13" t="s">
        <v>1079</v>
      </c>
      <c r="D4824" s="13">
        <v>605</v>
      </c>
      <c r="E4824" s="13" t="s">
        <v>9980</v>
      </c>
      <c r="F4824" s="13" t="s">
        <v>15</v>
      </c>
      <c r="G4824" s="14">
        <v>1653049644596</v>
      </c>
      <c r="H4824" s="55">
        <v>1.9016203703703698E-2</v>
      </c>
      <c r="I4824" s="33">
        <v>44883.019016203703</v>
      </c>
      <c r="J4824" s="58">
        <v>44883</v>
      </c>
      <c r="K4824" s="13" t="s">
        <v>213</v>
      </c>
      <c r="L4824" s="13" t="s">
        <v>30</v>
      </c>
      <c r="M4824" s="13" t="s">
        <v>214</v>
      </c>
      <c r="N4824" s="13" t="s">
        <v>206</v>
      </c>
      <c r="O4824" s="33" t="s">
        <v>38</v>
      </c>
      <c r="P4824" s="58" t="s">
        <v>38</v>
      </c>
      <c r="Q4824" s="33" t="s">
        <v>207</v>
      </c>
      <c r="R4824" s="14" t="s">
        <v>38</v>
      </c>
      <c r="S4824" s="13" t="s">
        <v>216</v>
      </c>
      <c r="T4824" s="13" t="s">
        <v>217</v>
      </c>
      <c r="U4824" s="33">
        <f t="shared" ca="1" si="900"/>
        <v>45744.56914039352</v>
      </c>
      <c r="V4824" s="13" t="str">
        <f t="shared" si="901"/>
        <v>Bangalore</v>
      </c>
      <c r="W4824" s="13" t="str">
        <f t="shared" si="902"/>
        <v>CLS</v>
      </c>
      <c r="X4824" s="13">
        <f t="shared" si="903"/>
        <v>0</v>
      </c>
      <c r="Y4824" s="13" t="str">
        <f>IFERROR(VLOOKUP(C4824,ReceivingTeam[],2,FALSE),"HelpDesk")</f>
        <v>HelpDesk</v>
      </c>
      <c r="Z4824" s="67">
        <f t="shared" si="904"/>
        <v>44883.916666666664</v>
      </c>
      <c r="AA4824" s="68">
        <f t="shared" si="905"/>
        <v>44883</v>
      </c>
      <c r="AB4824" s="69" t="b">
        <f t="shared" si="906"/>
        <v>1</v>
      </c>
      <c r="AC4824" s="70">
        <f t="shared" si="907"/>
        <v>0.5</v>
      </c>
      <c r="AD4824" s="67">
        <f t="shared" si="908"/>
        <v>44883.916666666664</v>
      </c>
      <c r="AE4824" s="67">
        <f>VLOOKUP(V4824,'Branch Wise Work Timelines'!C:G,3,FALSE)+AA4824</f>
        <v>44883.416666666664</v>
      </c>
      <c r="AF4824" s="67">
        <f>IF(V4824="Bangalore",VLOOKUP(V4824,'Branch Wise Work Timelines'!C:G,4,FALSE)+AA4824+1,IF(V4824="Mumbai",VLOOKUP(V4824,'Branch Wise Work Timelines'!C:G,4,FALSE)+AA4824+1,VLOOKUP(V4824,'Branch Wise Work Timelines'!C:G,4,FALSE)+AA4824))</f>
        <v>44884.104166666664</v>
      </c>
      <c r="AG4824" s="67">
        <f>WORKDAY.INTL(AA4824,1,11)+VLOOKUP(V4824,'Branch Wise Work Timelines'!C:G,3,FALSE)</f>
        <v>44884.416666666664</v>
      </c>
      <c r="AH4824" s="69" t="str">
        <f t="shared" ca="1" si="909"/>
        <v>Out of TAT</v>
      </c>
      <c r="AI4824" s="69">
        <f t="shared" ca="1" si="910"/>
        <v>20656</v>
      </c>
      <c r="AJ4824" s="69" t="str">
        <f ca="1">IF(AI4824&lt;0,"0-12",IFERROR(VLOOKUP(AI4824,Breakup[],2,FALSE),"&gt;24"))</f>
        <v>&gt;24</v>
      </c>
      <c r="AK4824" s="69" t="str">
        <f>VLOOKUP(V4824,Master!B:D,3,FALSE)</f>
        <v>South</v>
      </c>
      <c r="AL4824" s="69" t="str">
        <f t="shared" si="911"/>
        <v>Bangalore-CLS</v>
      </c>
    </row>
    <row r="4825" spans="1:38">
      <c r="A4825" s="14" t="s">
        <v>9981</v>
      </c>
      <c r="B4825" s="54">
        <v>44701.660194988399</v>
      </c>
      <c r="C4825" s="13" t="s">
        <v>421</v>
      </c>
      <c r="D4825" s="13">
        <v>1652</v>
      </c>
      <c r="E4825" s="13" t="s">
        <v>9982</v>
      </c>
      <c r="F4825" s="13" t="s">
        <v>33</v>
      </c>
      <c r="G4825" s="14">
        <v>1653048665854</v>
      </c>
      <c r="H4825" s="55">
        <v>0.79052083333333301</v>
      </c>
      <c r="I4825" s="33">
        <v>44886.790520833303</v>
      </c>
      <c r="J4825" s="58">
        <v>44886</v>
      </c>
      <c r="K4825" s="13" t="s">
        <v>213</v>
      </c>
      <c r="L4825" s="13" t="s">
        <v>30</v>
      </c>
      <c r="M4825" s="13" t="s">
        <v>282</v>
      </c>
      <c r="N4825" s="13" t="s">
        <v>206</v>
      </c>
      <c r="O4825" s="33" t="s">
        <v>38</v>
      </c>
      <c r="P4825" s="58" t="s">
        <v>38</v>
      </c>
      <c r="Q4825" s="33" t="s">
        <v>207</v>
      </c>
      <c r="R4825" s="14" t="s">
        <v>38</v>
      </c>
      <c r="S4825" s="13" t="s">
        <v>216</v>
      </c>
      <c r="T4825" s="13" t="s">
        <v>278</v>
      </c>
      <c r="U4825" s="33">
        <f t="shared" ca="1" si="900"/>
        <v>45744.56914039352</v>
      </c>
      <c r="V4825" s="13" t="str">
        <f t="shared" si="901"/>
        <v>Bangalore</v>
      </c>
      <c r="W4825" s="13" t="str">
        <f t="shared" si="902"/>
        <v>RI</v>
      </c>
      <c r="X4825" s="13">
        <f t="shared" si="903"/>
        <v>18</v>
      </c>
      <c r="Y4825" s="13" t="str">
        <f>IFERROR(VLOOKUP(C4825,ReceivingTeam[],2,FALSE),"HelpDesk")</f>
        <v>HelpDesk</v>
      </c>
      <c r="Z4825" s="67">
        <f t="shared" si="904"/>
        <v>44890.103020833303</v>
      </c>
      <c r="AA4825" s="68">
        <f t="shared" si="905"/>
        <v>44886</v>
      </c>
      <c r="AB4825" s="69" t="b">
        <f t="shared" si="906"/>
        <v>1</v>
      </c>
      <c r="AC4825" s="70">
        <f t="shared" si="907"/>
        <v>3</v>
      </c>
      <c r="AD4825" s="67">
        <f t="shared" si="908"/>
        <v>44890.103020833303</v>
      </c>
      <c r="AE4825" s="67">
        <f>VLOOKUP(V4825,'Branch Wise Work Timelines'!C:G,3,FALSE)+AA4825</f>
        <v>44886.416666666664</v>
      </c>
      <c r="AF4825" s="67">
        <f>IF(V4825="Bangalore",VLOOKUP(V4825,'Branch Wise Work Timelines'!C:G,4,FALSE)+AA4825+1,IF(V4825="Mumbai",VLOOKUP(V4825,'Branch Wise Work Timelines'!C:G,4,FALSE)+AA4825+1,VLOOKUP(V4825,'Branch Wise Work Timelines'!C:G,4,FALSE)+AA4825))</f>
        <v>44887.104166666664</v>
      </c>
      <c r="AG4825" s="67">
        <f>WORKDAY.INTL(AA4825,1,11)+VLOOKUP(V4825,'Branch Wise Work Timelines'!C:G,3,FALSE)</f>
        <v>44887.416666666664</v>
      </c>
      <c r="AH4825" s="69" t="str">
        <f t="shared" ca="1" si="909"/>
        <v>Out of TAT</v>
      </c>
      <c r="AI4825" s="69">
        <f t="shared" ca="1" si="910"/>
        <v>20508</v>
      </c>
      <c r="AJ4825" s="69" t="str">
        <f ca="1">IF(AI4825&lt;0,"0-12",IFERROR(VLOOKUP(AI4825,Breakup[],2,FALSE),"&gt;24"))</f>
        <v>&gt;24</v>
      </c>
      <c r="AK4825" s="69" t="str">
        <f>VLOOKUP(V4825,Master!B:D,3,FALSE)</f>
        <v>South</v>
      </c>
      <c r="AL4825" s="69" t="str">
        <f t="shared" si="911"/>
        <v>Bangalore</v>
      </c>
    </row>
    <row r="4826" spans="1:38">
      <c r="A4826" s="14" t="s">
        <v>9983</v>
      </c>
      <c r="B4826" s="54">
        <v>44701.662381562499</v>
      </c>
      <c r="C4826" s="13" t="s">
        <v>421</v>
      </c>
      <c r="D4826" s="13">
        <v>1206</v>
      </c>
      <c r="E4826" s="13" t="s">
        <v>9984</v>
      </c>
      <c r="F4826" s="13" t="s">
        <v>33</v>
      </c>
      <c r="G4826" s="14">
        <v>1653047501288</v>
      </c>
      <c r="H4826" s="55">
        <v>0.580740740740741</v>
      </c>
      <c r="I4826" s="33">
        <v>44887.580740740697</v>
      </c>
      <c r="J4826" s="58">
        <v>44887</v>
      </c>
      <c r="K4826" s="13" t="s">
        <v>213</v>
      </c>
      <c r="L4826" s="13" t="s">
        <v>30</v>
      </c>
      <c r="M4826" s="13" t="s">
        <v>282</v>
      </c>
      <c r="N4826" s="13" t="s">
        <v>206</v>
      </c>
      <c r="O4826" s="33" t="s">
        <v>38</v>
      </c>
      <c r="P4826" s="58" t="s">
        <v>38</v>
      </c>
      <c r="Q4826" s="33" t="s">
        <v>207</v>
      </c>
      <c r="R4826" s="14" t="s">
        <v>38</v>
      </c>
      <c r="S4826" s="13" t="s">
        <v>216</v>
      </c>
      <c r="T4826" s="13" t="s">
        <v>217</v>
      </c>
      <c r="U4826" s="33">
        <f t="shared" ca="1" si="900"/>
        <v>45744.56914039352</v>
      </c>
      <c r="V4826" s="13" t="str">
        <f t="shared" si="901"/>
        <v>Bangalore</v>
      </c>
      <c r="W4826" s="13" t="str">
        <f t="shared" si="902"/>
        <v>RI</v>
      </c>
      <c r="X4826" s="13">
        <f t="shared" si="903"/>
        <v>13</v>
      </c>
      <c r="Y4826" s="13" t="str">
        <f>IFERROR(VLOOKUP(C4826,ReceivingTeam[],2,FALSE),"HelpDesk")</f>
        <v>HelpDesk</v>
      </c>
      <c r="Z4826" s="67">
        <f t="shared" si="904"/>
        <v>44888.080740740697</v>
      </c>
      <c r="AA4826" s="68">
        <f t="shared" si="905"/>
        <v>44887</v>
      </c>
      <c r="AB4826" s="69" t="b">
        <f t="shared" si="906"/>
        <v>1</v>
      </c>
      <c r="AC4826" s="70">
        <f t="shared" si="907"/>
        <v>0.5</v>
      </c>
      <c r="AD4826" s="67">
        <f t="shared" si="908"/>
        <v>44888.080740740697</v>
      </c>
      <c r="AE4826" s="67">
        <f>VLOOKUP(V4826,'Branch Wise Work Timelines'!C:G,3,FALSE)+AA4826</f>
        <v>44887.416666666664</v>
      </c>
      <c r="AF4826" s="67">
        <f>IF(V4826="Bangalore",VLOOKUP(V4826,'Branch Wise Work Timelines'!C:G,4,FALSE)+AA4826+1,IF(V4826="Mumbai",VLOOKUP(V4826,'Branch Wise Work Timelines'!C:G,4,FALSE)+AA4826+1,VLOOKUP(V4826,'Branch Wise Work Timelines'!C:G,4,FALSE)+AA4826))</f>
        <v>44888.104166666664</v>
      </c>
      <c r="AG4826" s="67">
        <f>WORKDAY.INTL(AA4826,1,11)+VLOOKUP(V4826,'Branch Wise Work Timelines'!C:G,3,FALSE)</f>
        <v>44888.416666666664</v>
      </c>
      <c r="AH4826" s="69" t="str">
        <f t="shared" ca="1" si="909"/>
        <v>Out of TAT</v>
      </c>
      <c r="AI4826" s="69">
        <f t="shared" ca="1" si="910"/>
        <v>20556</v>
      </c>
      <c r="AJ4826" s="69" t="str">
        <f ca="1">IF(AI4826&lt;0,"0-12",IFERROR(VLOOKUP(AI4826,Breakup[],2,FALSE),"&gt;24"))</f>
        <v>&gt;24</v>
      </c>
      <c r="AK4826" s="69" t="str">
        <f>VLOOKUP(V4826,Master!B:D,3,FALSE)</f>
        <v>South</v>
      </c>
      <c r="AL4826" s="69" t="str">
        <f t="shared" si="911"/>
        <v>Bangalore</v>
      </c>
    </row>
    <row r="4827" spans="1:38">
      <c r="A4827" s="14" t="s">
        <v>9985</v>
      </c>
      <c r="B4827" s="54">
        <v>44701.718820451402</v>
      </c>
      <c r="C4827" s="13" t="s">
        <v>6452</v>
      </c>
      <c r="D4827" s="13">
        <v>612</v>
      </c>
      <c r="E4827" s="13" t="s">
        <v>9986</v>
      </c>
      <c r="F4827" s="13" t="s">
        <v>33</v>
      </c>
      <c r="G4827" s="14">
        <v>1653048665854</v>
      </c>
      <c r="H4827" s="55">
        <v>0.33134259259259302</v>
      </c>
      <c r="I4827" s="33">
        <v>44884.331342592603</v>
      </c>
      <c r="J4827" s="58">
        <v>44884</v>
      </c>
      <c r="K4827" s="13" t="s">
        <v>213</v>
      </c>
      <c r="L4827" s="13" t="s">
        <v>30</v>
      </c>
      <c r="M4827" s="13" t="s">
        <v>282</v>
      </c>
      <c r="N4827" s="13" t="s">
        <v>206</v>
      </c>
      <c r="O4827" s="33" t="s">
        <v>38</v>
      </c>
      <c r="P4827" s="58" t="s">
        <v>38</v>
      </c>
      <c r="Q4827" s="33" t="s">
        <v>207</v>
      </c>
      <c r="R4827" s="14" t="s">
        <v>38</v>
      </c>
      <c r="S4827" s="13" t="s">
        <v>216</v>
      </c>
      <c r="T4827" s="13" t="s">
        <v>278</v>
      </c>
      <c r="U4827" s="33">
        <f t="shared" ca="1" si="900"/>
        <v>45744.56914039352</v>
      </c>
      <c r="V4827" s="13" t="str">
        <f t="shared" si="901"/>
        <v>Bangalore</v>
      </c>
      <c r="W4827" s="13" t="str">
        <f t="shared" si="902"/>
        <v>RI</v>
      </c>
      <c r="X4827" s="13">
        <f t="shared" si="903"/>
        <v>7</v>
      </c>
      <c r="Y4827" s="13" t="str">
        <f>IFERROR(VLOOKUP(C4827,ReceivingTeam[],2,FALSE),"HelpDesk")</f>
        <v>HelpDesk</v>
      </c>
      <c r="Z4827" s="67">
        <f t="shared" si="904"/>
        <v>44888.729166666664</v>
      </c>
      <c r="AA4827" s="68">
        <f t="shared" si="905"/>
        <v>44884</v>
      </c>
      <c r="AB4827" s="69" t="b">
        <f t="shared" si="906"/>
        <v>1</v>
      </c>
      <c r="AC4827" s="70">
        <f t="shared" si="907"/>
        <v>3</v>
      </c>
      <c r="AD4827" s="67">
        <f t="shared" si="908"/>
        <v>44888.729166666664</v>
      </c>
      <c r="AE4827" s="67">
        <f>VLOOKUP(V4827,'Branch Wise Work Timelines'!C:G,3,FALSE)+AA4827</f>
        <v>44884.416666666664</v>
      </c>
      <c r="AF4827" s="67">
        <f>IF(V4827="Bangalore",VLOOKUP(V4827,'Branch Wise Work Timelines'!C:G,4,FALSE)+AA4827+1,IF(V4827="Mumbai",VLOOKUP(V4827,'Branch Wise Work Timelines'!C:G,4,FALSE)+AA4827+1,VLOOKUP(V4827,'Branch Wise Work Timelines'!C:G,4,FALSE)+AA4827))</f>
        <v>44885.104166666664</v>
      </c>
      <c r="AG4827" s="67">
        <f>WORKDAY.INTL(AA4827,1,11)+VLOOKUP(V4827,'Branch Wise Work Timelines'!C:G,3,FALSE)</f>
        <v>44886.416666666664</v>
      </c>
      <c r="AH4827" s="69" t="str">
        <f t="shared" ca="1" si="909"/>
        <v>Out of TAT</v>
      </c>
      <c r="AI4827" s="69">
        <f t="shared" ca="1" si="910"/>
        <v>20541</v>
      </c>
      <c r="AJ4827" s="69" t="str">
        <f ca="1">IF(AI4827&lt;0,"0-12",IFERROR(VLOOKUP(AI4827,Breakup[],2,FALSE),"&gt;24"))</f>
        <v>&gt;24</v>
      </c>
      <c r="AK4827" s="69" t="str">
        <f>VLOOKUP(V4827,Master!B:D,3,FALSE)</f>
        <v>South</v>
      </c>
      <c r="AL4827" s="69" t="str">
        <f t="shared" si="911"/>
        <v>Bangalore</v>
      </c>
    </row>
    <row r="4828" spans="1:38">
      <c r="A4828" s="14" t="s">
        <v>9987</v>
      </c>
      <c r="B4828" s="54">
        <v>44701.745235451403</v>
      </c>
      <c r="C4828" s="13" t="s">
        <v>243</v>
      </c>
      <c r="D4828" s="13">
        <v>1105</v>
      </c>
      <c r="E4828" s="13" t="s">
        <v>9988</v>
      </c>
      <c r="F4828" s="13" t="s">
        <v>15</v>
      </c>
      <c r="G4828" s="14">
        <v>1653049644596</v>
      </c>
      <c r="H4828" s="55">
        <v>0.28978009259259302</v>
      </c>
      <c r="I4828" s="33">
        <v>44884.2897800926</v>
      </c>
      <c r="J4828" s="58">
        <v>44884</v>
      </c>
      <c r="K4828" s="13" t="s">
        <v>213</v>
      </c>
      <c r="L4828" s="13" t="s">
        <v>30</v>
      </c>
      <c r="M4828" s="13" t="s">
        <v>214</v>
      </c>
      <c r="N4828" s="13" t="s">
        <v>206</v>
      </c>
      <c r="O4828" s="33" t="s">
        <v>38</v>
      </c>
      <c r="P4828" s="58" t="s">
        <v>38</v>
      </c>
      <c r="Q4828" s="33" t="s">
        <v>207</v>
      </c>
      <c r="R4828" s="14" t="s">
        <v>38</v>
      </c>
      <c r="S4828" s="13" t="s">
        <v>216</v>
      </c>
      <c r="T4828" s="13" t="s">
        <v>217</v>
      </c>
      <c r="U4828" s="33">
        <f t="shared" ca="1" si="900"/>
        <v>45744.56914039352</v>
      </c>
      <c r="V4828" s="13" t="str">
        <f t="shared" si="901"/>
        <v>Bangalore</v>
      </c>
      <c r="W4828" s="13" t="str">
        <f t="shared" si="902"/>
        <v>CLS</v>
      </c>
      <c r="X4828" s="13">
        <f t="shared" si="903"/>
        <v>6</v>
      </c>
      <c r="Y4828" s="13" t="str">
        <f>IFERROR(VLOOKUP(C4828,ReceivingTeam[],2,FALSE),"HelpDesk")</f>
        <v>HelpDesk</v>
      </c>
      <c r="Z4828" s="67">
        <f t="shared" si="904"/>
        <v>44884.916666666664</v>
      </c>
      <c r="AA4828" s="68">
        <f t="shared" si="905"/>
        <v>44884</v>
      </c>
      <c r="AB4828" s="69" t="b">
        <f t="shared" si="906"/>
        <v>1</v>
      </c>
      <c r="AC4828" s="70">
        <f t="shared" si="907"/>
        <v>0.5</v>
      </c>
      <c r="AD4828" s="67">
        <f t="shared" si="908"/>
        <v>44884.916666666664</v>
      </c>
      <c r="AE4828" s="67">
        <f>VLOOKUP(V4828,'Branch Wise Work Timelines'!C:G,3,FALSE)+AA4828</f>
        <v>44884.416666666664</v>
      </c>
      <c r="AF4828" s="67">
        <f>IF(V4828="Bangalore",VLOOKUP(V4828,'Branch Wise Work Timelines'!C:G,4,FALSE)+AA4828+1,IF(V4828="Mumbai",VLOOKUP(V4828,'Branch Wise Work Timelines'!C:G,4,FALSE)+AA4828+1,VLOOKUP(V4828,'Branch Wise Work Timelines'!C:G,4,FALSE)+AA4828))</f>
        <v>44885.104166666664</v>
      </c>
      <c r="AG4828" s="67">
        <f>WORKDAY.INTL(AA4828,1,11)+VLOOKUP(V4828,'Branch Wise Work Timelines'!C:G,3,FALSE)</f>
        <v>44886.416666666664</v>
      </c>
      <c r="AH4828" s="69" t="str">
        <f t="shared" ca="1" si="909"/>
        <v>Out of TAT</v>
      </c>
      <c r="AI4828" s="69">
        <f t="shared" ca="1" si="910"/>
        <v>20632</v>
      </c>
      <c r="AJ4828" s="69" t="str">
        <f ca="1">IF(AI4828&lt;0,"0-12",IFERROR(VLOOKUP(AI4828,Breakup[],2,FALSE),"&gt;24"))</f>
        <v>&gt;24</v>
      </c>
      <c r="AK4828" s="69" t="str">
        <f>VLOOKUP(V4828,Master!B:D,3,FALSE)</f>
        <v>South</v>
      </c>
      <c r="AL4828" s="69" t="str">
        <f t="shared" si="911"/>
        <v>Bangalore-CLS</v>
      </c>
    </row>
    <row r="4829" spans="1:38">
      <c r="A4829" s="14" t="s">
        <v>9989</v>
      </c>
      <c r="B4829" s="54">
        <v>44701.747201620397</v>
      </c>
      <c r="C4829" s="13" t="s">
        <v>113</v>
      </c>
      <c r="D4829" s="13">
        <v>219</v>
      </c>
      <c r="E4829" s="13" t="s">
        <v>9990</v>
      </c>
      <c r="F4829" s="13" t="s">
        <v>33</v>
      </c>
      <c r="G4829" s="14">
        <v>1653049856324</v>
      </c>
      <c r="H4829" s="55">
        <v>0.58035879629629605</v>
      </c>
      <c r="I4829" s="33">
        <v>44884.580358796302</v>
      </c>
      <c r="J4829" s="58">
        <v>44884</v>
      </c>
      <c r="K4829" s="13" t="s">
        <v>263</v>
      </c>
      <c r="L4829" s="13" t="s">
        <v>69</v>
      </c>
      <c r="M4829" s="13" t="s">
        <v>101</v>
      </c>
      <c r="N4829" s="13" t="s">
        <v>206</v>
      </c>
      <c r="O4829" s="33" t="s">
        <v>38</v>
      </c>
      <c r="P4829" s="58" t="s">
        <v>38</v>
      </c>
      <c r="Q4829" s="33" t="s">
        <v>207</v>
      </c>
      <c r="R4829" s="14" t="s">
        <v>38</v>
      </c>
      <c r="S4829" s="13" t="s">
        <v>208</v>
      </c>
      <c r="T4829" s="13" t="s">
        <v>209</v>
      </c>
      <c r="U4829" s="33">
        <f t="shared" ca="1" si="900"/>
        <v>45744.56914039352</v>
      </c>
      <c r="V4829" s="13" t="str">
        <f t="shared" si="901"/>
        <v>Mumbai</v>
      </c>
      <c r="W4829" s="13" t="str">
        <f t="shared" si="902"/>
        <v>RI</v>
      </c>
      <c r="X4829" s="13">
        <f t="shared" si="903"/>
        <v>13</v>
      </c>
      <c r="Y4829" s="13" t="str">
        <f>IFERROR(VLOOKUP(C4829,ReceivingTeam[],2,FALSE),"HelpDesk")</f>
        <v>Branch office</v>
      </c>
      <c r="Z4829" s="67">
        <f t="shared" si="904"/>
        <v>44885.080358796302</v>
      </c>
      <c r="AA4829" s="68">
        <f t="shared" si="905"/>
        <v>44884</v>
      </c>
      <c r="AB4829" s="69" t="b">
        <f t="shared" si="906"/>
        <v>1</v>
      </c>
      <c r="AC4829" s="70">
        <f t="shared" si="907"/>
        <v>0.5</v>
      </c>
      <c r="AD4829" s="67">
        <f t="shared" si="908"/>
        <v>44885.080358796302</v>
      </c>
      <c r="AE4829" s="67">
        <f>VLOOKUP(V4829,'Branch Wise Work Timelines'!C:G,3,FALSE)+AA4829</f>
        <v>44884.416666666664</v>
      </c>
      <c r="AF4829" s="67">
        <f>IF(V4829="Bangalore",VLOOKUP(V4829,'Branch Wise Work Timelines'!C:G,4,FALSE)+AA4829+1,IF(V4829="Mumbai",VLOOKUP(V4829,'Branch Wise Work Timelines'!C:G,4,FALSE)+AA4829+1,VLOOKUP(V4829,'Branch Wise Work Timelines'!C:G,4,FALSE)+AA4829))</f>
        <v>44885.25</v>
      </c>
      <c r="AG4829" s="67">
        <f>WORKDAY.INTL(AA4829,1,11)+VLOOKUP(V4829,'Branch Wise Work Timelines'!C:G,3,FALSE)</f>
        <v>44886.416666666664</v>
      </c>
      <c r="AH4829" s="69" t="str">
        <f t="shared" ca="1" si="909"/>
        <v>Out of TAT</v>
      </c>
      <c r="AI4829" s="69">
        <f t="shared" ca="1" si="910"/>
        <v>20628</v>
      </c>
      <c r="AJ4829" s="69" t="str">
        <f ca="1">IF(AI4829&lt;0,"0-12",IFERROR(VLOOKUP(AI4829,Breakup[],2,FALSE),"&gt;24"))</f>
        <v>&gt;24</v>
      </c>
      <c r="AK4829" s="69" t="str">
        <f>VLOOKUP(V4829,Master!B:D,3,FALSE)</f>
        <v>East</v>
      </c>
      <c r="AL4829" s="69" t="str">
        <f t="shared" si="911"/>
        <v>Mumbai</v>
      </c>
    </row>
    <row r="4830" spans="1:38">
      <c r="A4830" s="14" t="s">
        <v>9991</v>
      </c>
      <c r="B4830" s="54">
        <v>44701.7481517708</v>
      </c>
      <c r="C4830" s="13" t="s">
        <v>113</v>
      </c>
      <c r="D4830" s="13">
        <v>575</v>
      </c>
      <c r="E4830" s="13" t="s">
        <v>9992</v>
      </c>
      <c r="F4830" s="13" t="s">
        <v>33</v>
      </c>
      <c r="G4830" s="14">
        <v>1653049856324</v>
      </c>
      <c r="H4830" s="55">
        <v>0.97651620370370396</v>
      </c>
      <c r="I4830" s="33">
        <v>44881.9765162037</v>
      </c>
      <c r="J4830" s="58">
        <v>44881</v>
      </c>
      <c r="K4830" s="13" t="s">
        <v>263</v>
      </c>
      <c r="L4830" s="13" t="s">
        <v>69</v>
      </c>
      <c r="M4830" s="13" t="s">
        <v>101</v>
      </c>
      <c r="N4830" s="13" t="s">
        <v>206</v>
      </c>
      <c r="O4830" s="33" t="s">
        <v>38</v>
      </c>
      <c r="P4830" s="58" t="s">
        <v>38</v>
      </c>
      <c r="Q4830" s="33" t="s">
        <v>207</v>
      </c>
      <c r="R4830" s="14" t="s">
        <v>38</v>
      </c>
      <c r="S4830" s="13" t="s">
        <v>208</v>
      </c>
      <c r="T4830" s="13" t="s">
        <v>209</v>
      </c>
      <c r="U4830" s="33">
        <f t="shared" ca="1" si="900"/>
        <v>45744.56914039352</v>
      </c>
      <c r="V4830" s="13" t="str">
        <f t="shared" si="901"/>
        <v>Mumbai</v>
      </c>
      <c r="W4830" s="13" t="str">
        <f t="shared" si="902"/>
        <v>RI</v>
      </c>
      <c r="X4830" s="13">
        <f t="shared" si="903"/>
        <v>23</v>
      </c>
      <c r="Y4830" s="13" t="str">
        <f>IFERROR(VLOOKUP(C4830,ReceivingTeam[],2,FALSE),"HelpDesk")</f>
        <v>Branch office</v>
      </c>
      <c r="Z4830" s="67">
        <f t="shared" si="904"/>
        <v>44882.643182870364</v>
      </c>
      <c r="AA4830" s="68">
        <f t="shared" si="905"/>
        <v>44881</v>
      </c>
      <c r="AB4830" s="69" t="b">
        <f t="shared" si="906"/>
        <v>1</v>
      </c>
      <c r="AC4830" s="70">
        <f t="shared" si="907"/>
        <v>0.5</v>
      </c>
      <c r="AD4830" s="67">
        <f t="shared" si="908"/>
        <v>44882.643182870364</v>
      </c>
      <c r="AE4830" s="67">
        <f>VLOOKUP(V4830,'Branch Wise Work Timelines'!C:G,3,FALSE)+AA4830</f>
        <v>44881.416666666664</v>
      </c>
      <c r="AF4830" s="67">
        <f>IF(V4830="Bangalore",VLOOKUP(V4830,'Branch Wise Work Timelines'!C:G,4,FALSE)+AA4830+1,IF(V4830="Mumbai",VLOOKUP(V4830,'Branch Wise Work Timelines'!C:G,4,FALSE)+AA4830+1,VLOOKUP(V4830,'Branch Wise Work Timelines'!C:G,4,FALSE)+AA4830))</f>
        <v>44882.25</v>
      </c>
      <c r="AG4830" s="67">
        <f>WORKDAY.INTL(AA4830,1,11)+VLOOKUP(V4830,'Branch Wise Work Timelines'!C:G,3,FALSE)</f>
        <v>44882.416666666664</v>
      </c>
      <c r="AH4830" s="69" t="str">
        <f t="shared" ca="1" si="909"/>
        <v>Out of TAT</v>
      </c>
      <c r="AI4830" s="69">
        <f t="shared" ca="1" si="910"/>
        <v>20687</v>
      </c>
      <c r="AJ4830" s="69" t="str">
        <f ca="1">IF(AI4830&lt;0,"0-12",IFERROR(VLOOKUP(AI4830,Breakup[],2,FALSE),"&gt;24"))</f>
        <v>&gt;24</v>
      </c>
      <c r="AK4830" s="69" t="str">
        <f>VLOOKUP(V4830,Master!B:D,3,FALSE)</f>
        <v>East</v>
      </c>
      <c r="AL4830" s="69" t="str">
        <f t="shared" si="911"/>
        <v>Mumbai</v>
      </c>
    </row>
    <row r="4831" spans="1:38">
      <c r="A4831" s="14" t="s">
        <v>9993</v>
      </c>
      <c r="B4831" s="54">
        <v>44701.749134571801</v>
      </c>
      <c r="C4831" s="13" t="s">
        <v>113</v>
      </c>
      <c r="D4831" s="13">
        <v>167</v>
      </c>
      <c r="E4831" s="13" t="s">
        <v>9994</v>
      </c>
      <c r="F4831" s="13" t="s">
        <v>24</v>
      </c>
      <c r="G4831" s="14">
        <v>1653049856324</v>
      </c>
      <c r="H4831" s="55">
        <v>0.88159722222222203</v>
      </c>
      <c r="I4831" s="33">
        <v>44888.8815972222</v>
      </c>
      <c r="J4831" s="58">
        <v>44888</v>
      </c>
      <c r="K4831" s="13" t="s">
        <v>263</v>
      </c>
      <c r="L4831" s="13" t="s">
        <v>69</v>
      </c>
      <c r="M4831" s="13" t="s">
        <v>101</v>
      </c>
      <c r="N4831" s="13" t="s">
        <v>206</v>
      </c>
      <c r="O4831" s="33" t="s">
        <v>38</v>
      </c>
      <c r="P4831" s="58" t="s">
        <v>38</v>
      </c>
      <c r="Q4831" s="33" t="s">
        <v>207</v>
      </c>
      <c r="R4831" s="14" t="s">
        <v>38</v>
      </c>
      <c r="S4831" s="13" t="s">
        <v>208</v>
      </c>
      <c r="T4831" s="13" t="s">
        <v>209</v>
      </c>
      <c r="U4831" s="33">
        <f t="shared" ca="1" si="900"/>
        <v>45744.56914039352</v>
      </c>
      <c r="V4831" s="13" t="str">
        <f t="shared" si="901"/>
        <v>Mumbai</v>
      </c>
      <c r="W4831" s="13" t="str">
        <f t="shared" si="902"/>
        <v>DOMI</v>
      </c>
      <c r="X4831" s="13">
        <f t="shared" si="903"/>
        <v>21</v>
      </c>
      <c r="Y4831" s="13" t="str">
        <f>IFERROR(VLOOKUP(C4831,ReceivingTeam[],2,FALSE),"HelpDesk")</f>
        <v>Branch office</v>
      </c>
      <c r="Z4831" s="67">
        <f t="shared" si="904"/>
        <v>44889.548263888864</v>
      </c>
      <c r="AA4831" s="68">
        <f t="shared" si="905"/>
        <v>44888</v>
      </c>
      <c r="AB4831" s="69" t="b">
        <f t="shared" si="906"/>
        <v>1</v>
      </c>
      <c r="AC4831" s="70">
        <f t="shared" si="907"/>
        <v>0.5</v>
      </c>
      <c r="AD4831" s="67">
        <f t="shared" si="908"/>
        <v>44889.548263888864</v>
      </c>
      <c r="AE4831" s="67">
        <f>VLOOKUP(V4831,'Branch Wise Work Timelines'!C:G,3,FALSE)+AA4831</f>
        <v>44888.416666666664</v>
      </c>
      <c r="AF4831" s="67">
        <f>IF(V4831="Bangalore",VLOOKUP(V4831,'Branch Wise Work Timelines'!C:G,4,FALSE)+AA4831+1,IF(V4831="Mumbai",VLOOKUP(V4831,'Branch Wise Work Timelines'!C:G,4,FALSE)+AA4831+1,VLOOKUP(V4831,'Branch Wise Work Timelines'!C:G,4,FALSE)+AA4831))</f>
        <v>44889.25</v>
      </c>
      <c r="AG4831" s="67">
        <f>WORKDAY.INTL(AA4831,1,11)+VLOOKUP(V4831,'Branch Wise Work Timelines'!C:G,3,FALSE)</f>
        <v>44889.416666666664</v>
      </c>
      <c r="AH4831" s="69" t="str">
        <f t="shared" ca="1" si="909"/>
        <v>Out of TAT</v>
      </c>
      <c r="AI4831" s="69">
        <f t="shared" ca="1" si="910"/>
        <v>20521</v>
      </c>
      <c r="AJ4831" s="69" t="str">
        <f ca="1">IF(AI4831&lt;0,"0-12",IFERROR(VLOOKUP(AI4831,Breakup[],2,FALSE),"&gt;24"))</f>
        <v>&gt;24</v>
      </c>
      <c r="AK4831" s="69" t="str">
        <f>VLOOKUP(V4831,Master!B:D,3,FALSE)</f>
        <v>East</v>
      </c>
      <c r="AL4831" s="69" t="str">
        <f t="shared" si="911"/>
        <v>Mumbai</v>
      </c>
    </row>
    <row r="4832" spans="1:38">
      <c r="A4832" s="14" t="s">
        <v>9995</v>
      </c>
      <c r="B4832" s="54">
        <v>44701.594235219898</v>
      </c>
      <c r="C4832" s="13" t="s">
        <v>110</v>
      </c>
      <c r="D4832" s="13">
        <v>1039</v>
      </c>
      <c r="E4832" s="13" t="s">
        <v>9996</v>
      </c>
      <c r="F4832" s="13" t="s">
        <v>33</v>
      </c>
      <c r="G4832" s="14">
        <v>1653058722519</v>
      </c>
      <c r="H4832" s="55">
        <v>0.29045138888888899</v>
      </c>
      <c r="I4832" s="33">
        <v>44881.290451388901</v>
      </c>
      <c r="J4832" s="58">
        <v>44881</v>
      </c>
      <c r="K4832" s="13" t="s">
        <v>263</v>
      </c>
      <c r="L4832" s="13" t="s">
        <v>69</v>
      </c>
      <c r="M4832" s="13" t="s">
        <v>101</v>
      </c>
      <c r="N4832" s="13" t="s">
        <v>206</v>
      </c>
      <c r="O4832" s="33" t="s">
        <v>38</v>
      </c>
      <c r="P4832" s="58" t="s">
        <v>38</v>
      </c>
      <c r="Q4832" s="33" t="s">
        <v>207</v>
      </c>
      <c r="R4832" s="14" t="s">
        <v>38</v>
      </c>
      <c r="S4832" s="13" t="s">
        <v>208</v>
      </c>
      <c r="T4832" s="13" t="s">
        <v>209</v>
      </c>
      <c r="U4832" s="33">
        <f t="shared" ca="1" si="900"/>
        <v>45744.56914039352</v>
      </c>
      <c r="V4832" s="13" t="str">
        <f t="shared" si="901"/>
        <v>Mumbai</v>
      </c>
      <c r="W4832" s="13" t="str">
        <f t="shared" si="902"/>
        <v>RI</v>
      </c>
      <c r="X4832" s="13">
        <f t="shared" si="903"/>
        <v>6</v>
      </c>
      <c r="Y4832" s="13" t="str">
        <f>IFERROR(VLOOKUP(C4832,ReceivingTeam[],2,FALSE),"HelpDesk")</f>
        <v>Branch office</v>
      </c>
      <c r="Z4832" s="67">
        <f t="shared" si="904"/>
        <v>44881.916666666664</v>
      </c>
      <c r="AA4832" s="68">
        <f t="shared" si="905"/>
        <v>44881</v>
      </c>
      <c r="AB4832" s="69" t="b">
        <f t="shared" si="906"/>
        <v>1</v>
      </c>
      <c r="AC4832" s="70">
        <f t="shared" si="907"/>
        <v>0.5</v>
      </c>
      <c r="AD4832" s="67">
        <f t="shared" si="908"/>
        <v>44881.916666666664</v>
      </c>
      <c r="AE4832" s="67">
        <f>VLOOKUP(V4832,'Branch Wise Work Timelines'!C:G,3,FALSE)+AA4832</f>
        <v>44881.416666666664</v>
      </c>
      <c r="AF4832" s="67">
        <f>IF(V4832="Bangalore",VLOOKUP(V4832,'Branch Wise Work Timelines'!C:G,4,FALSE)+AA4832+1,IF(V4832="Mumbai",VLOOKUP(V4832,'Branch Wise Work Timelines'!C:G,4,FALSE)+AA4832+1,VLOOKUP(V4832,'Branch Wise Work Timelines'!C:G,4,FALSE)+AA4832))</f>
        <v>44882.25</v>
      </c>
      <c r="AG4832" s="67">
        <f>WORKDAY.INTL(AA4832,1,11)+VLOOKUP(V4832,'Branch Wise Work Timelines'!C:G,3,FALSE)</f>
        <v>44882.416666666664</v>
      </c>
      <c r="AH4832" s="69" t="str">
        <f t="shared" ca="1" si="909"/>
        <v>Out of TAT</v>
      </c>
      <c r="AI4832" s="69">
        <f t="shared" ca="1" si="910"/>
        <v>20704</v>
      </c>
      <c r="AJ4832" s="69" t="str">
        <f ca="1">IF(AI4832&lt;0,"0-12",IFERROR(VLOOKUP(AI4832,Breakup[],2,FALSE),"&gt;24"))</f>
        <v>&gt;24</v>
      </c>
      <c r="AK4832" s="69" t="str">
        <f>VLOOKUP(V4832,Master!B:D,3,FALSE)</f>
        <v>East</v>
      </c>
      <c r="AL4832" s="69" t="str">
        <f t="shared" si="911"/>
        <v>Mumbai</v>
      </c>
    </row>
    <row r="4833" spans="1:38">
      <c r="A4833" s="14" t="s">
        <v>9997</v>
      </c>
      <c r="B4833" s="54">
        <v>44701.744656793999</v>
      </c>
      <c r="C4833" s="13" t="s">
        <v>113</v>
      </c>
      <c r="D4833" s="13">
        <v>543</v>
      </c>
      <c r="E4833" s="13" t="s">
        <v>9998</v>
      </c>
      <c r="F4833" s="13" t="s">
        <v>33</v>
      </c>
      <c r="G4833" s="14">
        <v>1653049856324</v>
      </c>
      <c r="H4833" s="55">
        <v>0.52087962962962997</v>
      </c>
      <c r="I4833" s="33">
        <v>44890.520879629599</v>
      </c>
      <c r="J4833" s="58">
        <v>44890</v>
      </c>
      <c r="K4833" s="13" t="s">
        <v>263</v>
      </c>
      <c r="L4833" s="13" t="s">
        <v>69</v>
      </c>
      <c r="M4833" s="13" t="s">
        <v>101</v>
      </c>
      <c r="N4833" s="13" t="s">
        <v>206</v>
      </c>
      <c r="O4833" s="33" t="s">
        <v>38</v>
      </c>
      <c r="P4833" s="58" t="s">
        <v>38</v>
      </c>
      <c r="Q4833" s="33" t="s">
        <v>207</v>
      </c>
      <c r="R4833" s="14" t="s">
        <v>38</v>
      </c>
      <c r="S4833" s="13" t="s">
        <v>208</v>
      </c>
      <c r="T4833" s="13" t="s">
        <v>209</v>
      </c>
      <c r="U4833" s="33">
        <f t="shared" ca="1" si="900"/>
        <v>45744.56914039352</v>
      </c>
      <c r="V4833" s="13" t="str">
        <f t="shared" si="901"/>
        <v>Mumbai</v>
      </c>
      <c r="W4833" s="13" t="str">
        <f t="shared" si="902"/>
        <v>RI</v>
      </c>
      <c r="X4833" s="13">
        <f t="shared" si="903"/>
        <v>12</v>
      </c>
      <c r="Y4833" s="13" t="str">
        <f>IFERROR(VLOOKUP(C4833,ReceivingTeam[],2,FALSE),"HelpDesk")</f>
        <v>Branch office</v>
      </c>
      <c r="Z4833" s="67">
        <f t="shared" si="904"/>
        <v>44891.020879629599</v>
      </c>
      <c r="AA4833" s="68">
        <f t="shared" si="905"/>
        <v>44890</v>
      </c>
      <c r="AB4833" s="69" t="b">
        <f t="shared" si="906"/>
        <v>1</v>
      </c>
      <c r="AC4833" s="70">
        <f t="shared" si="907"/>
        <v>0.5</v>
      </c>
      <c r="AD4833" s="67">
        <f t="shared" si="908"/>
        <v>44891.020879629599</v>
      </c>
      <c r="AE4833" s="67">
        <f>VLOOKUP(V4833,'Branch Wise Work Timelines'!C:G,3,FALSE)+AA4833</f>
        <v>44890.416666666664</v>
      </c>
      <c r="AF4833" s="67">
        <f>IF(V4833="Bangalore",VLOOKUP(V4833,'Branch Wise Work Timelines'!C:G,4,FALSE)+AA4833+1,IF(V4833="Mumbai",VLOOKUP(V4833,'Branch Wise Work Timelines'!C:G,4,FALSE)+AA4833+1,VLOOKUP(V4833,'Branch Wise Work Timelines'!C:G,4,FALSE)+AA4833))</f>
        <v>44891.25</v>
      </c>
      <c r="AG4833" s="67">
        <f>WORKDAY.INTL(AA4833,1,11)+VLOOKUP(V4833,'Branch Wise Work Timelines'!C:G,3,FALSE)</f>
        <v>44891.416666666664</v>
      </c>
      <c r="AH4833" s="69" t="str">
        <f t="shared" ca="1" si="909"/>
        <v>Out of TAT</v>
      </c>
      <c r="AI4833" s="69">
        <f t="shared" ca="1" si="910"/>
        <v>20486</v>
      </c>
      <c r="AJ4833" s="69" t="str">
        <f ca="1">IF(AI4833&lt;0,"0-12",IFERROR(VLOOKUP(AI4833,Breakup[],2,FALSE),"&gt;24"))</f>
        <v>&gt;24</v>
      </c>
      <c r="AK4833" s="69" t="str">
        <f>VLOOKUP(V4833,Master!B:D,3,FALSE)</f>
        <v>East</v>
      </c>
      <c r="AL4833" s="69" t="str">
        <f t="shared" si="911"/>
        <v>Mumbai</v>
      </c>
    </row>
    <row r="4834" spans="1:38">
      <c r="A4834" s="14" t="s">
        <v>9999</v>
      </c>
      <c r="B4834" s="54">
        <v>44701.746018749996</v>
      </c>
      <c r="C4834" s="13" t="s">
        <v>113</v>
      </c>
      <c r="D4834" s="13">
        <v>565</v>
      </c>
      <c r="E4834" s="13" t="s">
        <v>10000</v>
      </c>
      <c r="F4834" s="13" t="s">
        <v>33</v>
      </c>
      <c r="G4834" s="14">
        <v>1653049856324</v>
      </c>
      <c r="H4834" s="55">
        <v>0.13582175925925899</v>
      </c>
      <c r="I4834" s="33">
        <v>44886.135821759301</v>
      </c>
      <c r="J4834" s="58">
        <v>44886</v>
      </c>
      <c r="K4834" s="13" t="s">
        <v>263</v>
      </c>
      <c r="L4834" s="13" t="s">
        <v>69</v>
      </c>
      <c r="M4834" s="13" t="s">
        <v>101</v>
      </c>
      <c r="N4834" s="13" t="s">
        <v>206</v>
      </c>
      <c r="O4834" s="33" t="s">
        <v>38</v>
      </c>
      <c r="P4834" s="58" t="s">
        <v>38</v>
      </c>
      <c r="Q4834" s="33" t="s">
        <v>207</v>
      </c>
      <c r="R4834" s="14" t="s">
        <v>38</v>
      </c>
      <c r="S4834" s="13" t="s">
        <v>208</v>
      </c>
      <c r="T4834" s="13" t="s">
        <v>209</v>
      </c>
      <c r="U4834" s="33">
        <f t="shared" ca="1" si="900"/>
        <v>45744.56914039352</v>
      </c>
      <c r="V4834" s="13" t="str">
        <f t="shared" si="901"/>
        <v>Mumbai</v>
      </c>
      <c r="W4834" s="13" t="str">
        <f t="shared" si="902"/>
        <v>RI</v>
      </c>
      <c r="X4834" s="13">
        <f t="shared" si="903"/>
        <v>3</v>
      </c>
      <c r="Y4834" s="13" t="str">
        <f>IFERROR(VLOOKUP(C4834,ReceivingTeam[],2,FALSE),"HelpDesk")</f>
        <v>Branch office</v>
      </c>
      <c r="Z4834" s="67">
        <f t="shared" si="904"/>
        <v>44886.916666666664</v>
      </c>
      <c r="AA4834" s="68">
        <f t="shared" si="905"/>
        <v>44886</v>
      </c>
      <c r="AB4834" s="69" t="b">
        <f t="shared" si="906"/>
        <v>1</v>
      </c>
      <c r="AC4834" s="70">
        <f t="shared" si="907"/>
        <v>0.5</v>
      </c>
      <c r="AD4834" s="67">
        <f t="shared" si="908"/>
        <v>44886.916666666664</v>
      </c>
      <c r="AE4834" s="67">
        <f>VLOOKUP(V4834,'Branch Wise Work Timelines'!C:G,3,FALSE)+AA4834</f>
        <v>44886.416666666664</v>
      </c>
      <c r="AF4834" s="67">
        <f>IF(V4834="Bangalore",VLOOKUP(V4834,'Branch Wise Work Timelines'!C:G,4,FALSE)+AA4834+1,IF(V4834="Mumbai",VLOOKUP(V4834,'Branch Wise Work Timelines'!C:G,4,FALSE)+AA4834+1,VLOOKUP(V4834,'Branch Wise Work Timelines'!C:G,4,FALSE)+AA4834))</f>
        <v>44887.25</v>
      </c>
      <c r="AG4834" s="67">
        <f>WORKDAY.INTL(AA4834,1,11)+VLOOKUP(V4834,'Branch Wise Work Timelines'!C:G,3,FALSE)</f>
        <v>44887.416666666664</v>
      </c>
      <c r="AH4834" s="69" t="str">
        <f t="shared" ca="1" si="909"/>
        <v>Out of TAT</v>
      </c>
      <c r="AI4834" s="69">
        <f t="shared" ca="1" si="910"/>
        <v>20584</v>
      </c>
      <c r="AJ4834" s="69" t="str">
        <f ca="1">IF(AI4834&lt;0,"0-12",IFERROR(VLOOKUP(AI4834,Breakup[],2,FALSE),"&gt;24"))</f>
        <v>&gt;24</v>
      </c>
      <c r="AK4834" s="69" t="str">
        <f>VLOOKUP(V4834,Master!B:D,3,FALSE)</f>
        <v>East</v>
      </c>
      <c r="AL4834" s="69" t="str">
        <f t="shared" si="911"/>
        <v>Mumbai</v>
      </c>
    </row>
    <row r="4835" spans="1:38">
      <c r="A4835" s="14" t="s">
        <v>10001</v>
      </c>
      <c r="B4835" s="54">
        <v>44701.750574074103</v>
      </c>
      <c r="C4835" s="13" t="s">
        <v>113</v>
      </c>
      <c r="D4835" s="13">
        <v>1280</v>
      </c>
      <c r="E4835" s="13" t="s">
        <v>10002</v>
      </c>
      <c r="F4835" s="13" t="s">
        <v>24</v>
      </c>
      <c r="G4835" s="14">
        <v>1653050817746</v>
      </c>
      <c r="H4835" s="55">
        <v>0.86662037037036999</v>
      </c>
      <c r="I4835" s="33">
        <v>44889.866620370398</v>
      </c>
      <c r="J4835" s="58">
        <v>44889</v>
      </c>
      <c r="K4835" s="13" t="s">
        <v>263</v>
      </c>
      <c r="L4835" s="13" t="s">
        <v>69</v>
      </c>
      <c r="M4835" s="13" t="s">
        <v>101</v>
      </c>
      <c r="N4835" s="13" t="s">
        <v>206</v>
      </c>
      <c r="O4835" s="33" t="s">
        <v>38</v>
      </c>
      <c r="P4835" s="58" t="s">
        <v>38</v>
      </c>
      <c r="Q4835" s="33" t="s">
        <v>207</v>
      </c>
      <c r="R4835" s="14" t="s">
        <v>38</v>
      </c>
      <c r="S4835" s="13" t="s">
        <v>208</v>
      </c>
      <c r="T4835" s="13" t="s">
        <v>209</v>
      </c>
      <c r="U4835" s="33">
        <f t="shared" ca="1" si="900"/>
        <v>45744.56914039352</v>
      </c>
      <c r="V4835" s="13" t="str">
        <f t="shared" si="901"/>
        <v>Mumbai</v>
      </c>
      <c r="W4835" s="13" t="str">
        <f t="shared" si="902"/>
        <v>DOMI</v>
      </c>
      <c r="X4835" s="13">
        <f t="shared" si="903"/>
        <v>20</v>
      </c>
      <c r="Y4835" s="13" t="str">
        <f>IFERROR(VLOOKUP(C4835,ReceivingTeam[],2,FALSE),"HelpDesk")</f>
        <v>Branch office</v>
      </c>
      <c r="Z4835" s="67">
        <f t="shared" si="904"/>
        <v>44890.533287037062</v>
      </c>
      <c r="AA4835" s="68">
        <f t="shared" si="905"/>
        <v>44889</v>
      </c>
      <c r="AB4835" s="69" t="b">
        <f t="shared" si="906"/>
        <v>1</v>
      </c>
      <c r="AC4835" s="70">
        <f t="shared" si="907"/>
        <v>0.5</v>
      </c>
      <c r="AD4835" s="67">
        <f t="shared" si="908"/>
        <v>44890.533287037062</v>
      </c>
      <c r="AE4835" s="67">
        <f>VLOOKUP(V4835,'Branch Wise Work Timelines'!C:G,3,FALSE)+AA4835</f>
        <v>44889.416666666664</v>
      </c>
      <c r="AF4835" s="67">
        <f>IF(V4835="Bangalore",VLOOKUP(V4835,'Branch Wise Work Timelines'!C:G,4,FALSE)+AA4835+1,IF(V4835="Mumbai",VLOOKUP(V4835,'Branch Wise Work Timelines'!C:G,4,FALSE)+AA4835+1,VLOOKUP(V4835,'Branch Wise Work Timelines'!C:G,4,FALSE)+AA4835))</f>
        <v>44890.25</v>
      </c>
      <c r="AG4835" s="67">
        <f>WORKDAY.INTL(AA4835,1,11)+VLOOKUP(V4835,'Branch Wise Work Timelines'!C:G,3,FALSE)</f>
        <v>44890.416666666664</v>
      </c>
      <c r="AH4835" s="69" t="str">
        <f t="shared" ca="1" si="909"/>
        <v>Out of TAT</v>
      </c>
      <c r="AI4835" s="69">
        <f t="shared" ca="1" si="910"/>
        <v>20497</v>
      </c>
      <c r="AJ4835" s="69" t="str">
        <f ca="1">IF(AI4835&lt;0,"0-12",IFERROR(VLOOKUP(AI4835,Breakup[],2,FALSE),"&gt;24"))</f>
        <v>&gt;24</v>
      </c>
      <c r="AK4835" s="69" t="str">
        <f>VLOOKUP(V4835,Master!B:D,3,FALSE)</f>
        <v>East</v>
      </c>
      <c r="AL4835" s="69" t="str">
        <f t="shared" si="911"/>
        <v>Mumbai</v>
      </c>
    </row>
    <row r="4836" spans="1:38">
      <c r="A4836" s="14" t="s">
        <v>10003</v>
      </c>
      <c r="B4836" s="54">
        <v>44701.753595983799</v>
      </c>
      <c r="C4836" s="13" t="s">
        <v>113</v>
      </c>
      <c r="D4836" s="13">
        <v>95</v>
      </c>
      <c r="E4836" s="13" t="s">
        <v>10004</v>
      </c>
      <c r="F4836" s="13" t="s">
        <v>33</v>
      </c>
      <c r="G4836" s="14">
        <v>1653050817746</v>
      </c>
      <c r="H4836" s="55">
        <v>0.44025462962963002</v>
      </c>
      <c r="I4836" s="33">
        <v>44887.440254629597</v>
      </c>
      <c r="J4836" s="58">
        <v>44887</v>
      </c>
      <c r="K4836" s="13" t="s">
        <v>263</v>
      </c>
      <c r="L4836" s="13" t="s">
        <v>69</v>
      </c>
      <c r="M4836" s="13" t="s">
        <v>101</v>
      </c>
      <c r="N4836" s="13" t="s">
        <v>206</v>
      </c>
      <c r="O4836" s="33" t="s">
        <v>38</v>
      </c>
      <c r="P4836" s="58" t="s">
        <v>38</v>
      </c>
      <c r="Q4836" s="33" t="s">
        <v>207</v>
      </c>
      <c r="R4836" s="14" t="s">
        <v>38</v>
      </c>
      <c r="S4836" s="13" t="s">
        <v>208</v>
      </c>
      <c r="T4836" s="13" t="s">
        <v>209</v>
      </c>
      <c r="U4836" s="33">
        <f t="shared" ca="1" si="900"/>
        <v>45744.56914039352</v>
      </c>
      <c r="V4836" s="13" t="str">
        <f t="shared" si="901"/>
        <v>Mumbai</v>
      </c>
      <c r="W4836" s="13" t="str">
        <f t="shared" si="902"/>
        <v>RI</v>
      </c>
      <c r="X4836" s="13">
        <f t="shared" si="903"/>
        <v>10</v>
      </c>
      <c r="Y4836" s="13" t="str">
        <f>IFERROR(VLOOKUP(C4836,ReceivingTeam[],2,FALSE),"HelpDesk")</f>
        <v>Branch office</v>
      </c>
      <c r="Z4836" s="67">
        <f t="shared" si="904"/>
        <v>44887.940254629597</v>
      </c>
      <c r="AA4836" s="68">
        <f t="shared" si="905"/>
        <v>44887</v>
      </c>
      <c r="AB4836" s="69" t="b">
        <f t="shared" si="906"/>
        <v>1</v>
      </c>
      <c r="AC4836" s="70">
        <f t="shared" si="907"/>
        <v>0.5</v>
      </c>
      <c r="AD4836" s="67">
        <f t="shared" si="908"/>
        <v>44887.940254629597</v>
      </c>
      <c r="AE4836" s="67">
        <f>VLOOKUP(V4836,'Branch Wise Work Timelines'!C:G,3,FALSE)+AA4836</f>
        <v>44887.416666666664</v>
      </c>
      <c r="AF4836" s="67">
        <f>IF(V4836="Bangalore",VLOOKUP(V4836,'Branch Wise Work Timelines'!C:G,4,FALSE)+AA4836+1,IF(V4836="Mumbai",VLOOKUP(V4836,'Branch Wise Work Timelines'!C:G,4,FALSE)+AA4836+1,VLOOKUP(V4836,'Branch Wise Work Timelines'!C:G,4,FALSE)+AA4836))</f>
        <v>44888.25</v>
      </c>
      <c r="AG4836" s="67">
        <f>WORKDAY.INTL(AA4836,1,11)+VLOOKUP(V4836,'Branch Wise Work Timelines'!C:G,3,FALSE)</f>
        <v>44888.416666666664</v>
      </c>
      <c r="AH4836" s="69" t="str">
        <f t="shared" ca="1" si="909"/>
        <v>Out of TAT</v>
      </c>
      <c r="AI4836" s="69">
        <f t="shared" ca="1" si="910"/>
        <v>20560</v>
      </c>
      <c r="AJ4836" s="69" t="str">
        <f ca="1">IF(AI4836&lt;0,"0-12",IFERROR(VLOOKUP(AI4836,Breakup[],2,FALSE),"&gt;24"))</f>
        <v>&gt;24</v>
      </c>
      <c r="AK4836" s="69" t="str">
        <f>VLOOKUP(V4836,Master!B:D,3,FALSE)</f>
        <v>East</v>
      </c>
      <c r="AL4836" s="69" t="str">
        <f t="shared" si="911"/>
        <v>Mumbai</v>
      </c>
    </row>
    <row r="4837" spans="1:38">
      <c r="A4837" s="14" t="s">
        <v>10005</v>
      </c>
      <c r="B4837" s="54">
        <v>44701.7319472569</v>
      </c>
      <c r="C4837" s="13" t="s">
        <v>1079</v>
      </c>
      <c r="D4837" s="13">
        <v>1988</v>
      </c>
      <c r="E4837" s="13" t="s">
        <v>10006</v>
      </c>
      <c r="F4837" s="13" t="s">
        <v>15</v>
      </c>
      <c r="G4837" s="14">
        <v>1653049644596</v>
      </c>
      <c r="H4837" s="55">
        <v>0.99877314814814799</v>
      </c>
      <c r="I4837" s="33">
        <v>44885.998773148101</v>
      </c>
      <c r="J4837" s="58">
        <v>44885</v>
      </c>
      <c r="K4837" s="13" t="s">
        <v>213</v>
      </c>
      <c r="L4837" s="13" t="s">
        <v>30</v>
      </c>
      <c r="M4837" s="13" t="s">
        <v>214</v>
      </c>
      <c r="N4837" s="13" t="s">
        <v>206</v>
      </c>
      <c r="O4837" s="33" t="s">
        <v>38</v>
      </c>
      <c r="P4837" s="58" t="s">
        <v>38</v>
      </c>
      <c r="Q4837" s="33" t="s">
        <v>207</v>
      </c>
      <c r="R4837" s="14" t="s">
        <v>38</v>
      </c>
      <c r="S4837" s="13" t="s">
        <v>216</v>
      </c>
      <c r="T4837" s="13" t="s">
        <v>217</v>
      </c>
      <c r="U4837" s="33">
        <f t="shared" ca="1" si="900"/>
        <v>45744.56914039352</v>
      </c>
      <c r="V4837" s="13" t="str">
        <f t="shared" si="901"/>
        <v>Bangalore</v>
      </c>
      <c r="W4837" s="13" t="str">
        <f t="shared" si="902"/>
        <v>CLS</v>
      </c>
      <c r="X4837" s="13">
        <f t="shared" si="903"/>
        <v>23</v>
      </c>
      <c r="Y4837" s="13" t="str">
        <f>IFERROR(VLOOKUP(C4837,ReceivingTeam[],2,FALSE),"HelpDesk")</f>
        <v>HelpDesk</v>
      </c>
      <c r="Z4837" s="67">
        <f t="shared" si="904"/>
        <v>44885.916666666664</v>
      </c>
      <c r="AA4837" s="68">
        <f t="shared" si="905"/>
        <v>44885</v>
      </c>
      <c r="AB4837" s="69" t="b">
        <f t="shared" si="906"/>
        <v>0</v>
      </c>
      <c r="AC4837" s="70">
        <f t="shared" si="907"/>
        <v>0.5</v>
      </c>
      <c r="AD4837" s="67">
        <f t="shared" si="908"/>
        <v>44885.916666666664</v>
      </c>
      <c r="AE4837" s="67">
        <f>VLOOKUP(V4837,'Branch Wise Work Timelines'!C:G,3,FALSE)+AA4837</f>
        <v>44885.416666666664</v>
      </c>
      <c r="AF4837" s="67">
        <f>IF(V4837="Bangalore",VLOOKUP(V4837,'Branch Wise Work Timelines'!C:G,4,FALSE)+AA4837+1,IF(V4837="Mumbai",VLOOKUP(V4837,'Branch Wise Work Timelines'!C:G,4,FALSE)+AA4837+1,VLOOKUP(V4837,'Branch Wise Work Timelines'!C:G,4,FALSE)+AA4837))</f>
        <v>44886.104166666664</v>
      </c>
      <c r="AG4837" s="67">
        <f>WORKDAY.INTL(AA4837,1,11)+VLOOKUP(V4837,'Branch Wise Work Timelines'!C:G,3,FALSE)</f>
        <v>44886.416666666664</v>
      </c>
      <c r="AH4837" s="69" t="str">
        <f t="shared" ca="1" si="909"/>
        <v>Out of TAT</v>
      </c>
      <c r="AI4837" s="69">
        <f t="shared" ca="1" si="910"/>
        <v>20608</v>
      </c>
      <c r="AJ4837" s="69" t="str">
        <f ca="1">IF(AI4837&lt;0,"0-12",IFERROR(VLOOKUP(AI4837,Breakup[],2,FALSE),"&gt;24"))</f>
        <v>&gt;24</v>
      </c>
      <c r="AK4837" s="69" t="str">
        <f>VLOOKUP(V4837,Master!B:D,3,FALSE)</f>
        <v>South</v>
      </c>
      <c r="AL4837" s="69" t="str">
        <f t="shared" si="911"/>
        <v>Bangalore-CLS</v>
      </c>
    </row>
    <row r="4838" spans="1:38">
      <c r="A4838" s="14" t="s">
        <v>10007</v>
      </c>
      <c r="B4838" s="54">
        <v>44701.603995138903</v>
      </c>
      <c r="C4838" s="13" t="s">
        <v>986</v>
      </c>
      <c r="D4838" s="13">
        <v>971</v>
      </c>
      <c r="E4838" s="13" t="s">
        <v>10008</v>
      </c>
      <c r="F4838" s="13" t="s">
        <v>33</v>
      </c>
      <c r="G4838" s="14">
        <v>1653046574288</v>
      </c>
      <c r="H4838" s="55">
        <v>0.57592592592592595</v>
      </c>
      <c r="I4838" s="33">
        <v>44888.575925925899</v>
      </c>
      <c r="J4838" s="58">
        <v>44888</v>
      </c>
      <c r="K4838" s="13" t="s">
        <v>425</v>
      </c>
      <c r="L4838" s="13" t="s">
        <v>30</v>
      </c>
      <c r="M4838" s="13" t="s">
        <v>90</v>
      </c>
      <c r="N4838" s="13" t="s">
        <v>206</v>
      </c>
      <c r="O4838" s="33" t="s">
        <v>38</v>
      </c>
      <c r="P4838" s="58" t="s">
        <v>38</v>
      </c>
      <c r="Q4838" s="33" t="s">
        <v>207</v>
      </c>
      <c r="R4838" s="14" t="s">
        <v>38</v>
      </c>
      <c r="S4838" s="13" t="s">
        <v>216</v>
      </c>
      <c r="T4838" s="13" t="s">
        <v>278</v>
      </c>
      <c r="U4838" s="33">
        <f t="shared" ca="1" si="900"/>
        <v>45744.56914039352</v>
      </c>
      <c r="V4838" s="13" t="str">
        <f t="shared" si="901"/>
        <v>Bangalore</v>
      </c>
      <c r="W4838" s="13" t="str">
        <f t="shared" si="902"/>
        <v>RI</v>
      </c>
      <c r="X4838" s="13">
        <f t="shared" si="903"/>
        <v>13</v>
      </c>
      <c r="Y4838" s="13" t="str">
        <f>IFERROR(VLOOKUP(C4838,ReceivingTeam[],2,FALSE),"HelpDesk")</f>
        <v>HelpDesk</v>
      </c>
      <c r="Z4838" s="67">
        <f t="shared" si="904"/>
        <v>44891.888425925899</v>
      </c>
      <c r="AA4838" s="68">
        <f t="shared" si="905"/>
        <v>44888</v>
      </c>
      <c r="AB4838" s="69" t="b">
        <f t="shared" si="906"/>
        <v>1</v>
      </c>
      <c r="AC4838" s="70">
        <f t="shared" si="907"/>
        <v>3</v>
      </c>
      <c r="AD4838" s="67">
        <f t="shared" si="908"/>
        <v>44891.888425925899</v>
      </c>
      <c r="AE4838" s="67">
        <f>VLOOKUP(V4838,'Branch Wise Work Timelines'!C:G,3,FALSE)+AA4838</f>
        <v>44888.416666666664</v>
      </c>
      <c r="AF4838" s="67">
        <f>IF(V4838="Bangalore",VLOOKUP(V4838,'Branch Wise Work Timelines'!C:G,4,FALSE)+AA4838+1,IF(V4838="Mumbai",VLOOKUP(V4838,'Branch Wise Work Timelines'!C:G,4,FALSE)+AA4838+1,VLOOKUP(V4838,'Branch Wise Work Timelines'!C:G,4,FALSE)+AA4838))</f>
        <v>44889.104166666664</v>
      </c>
      <c r="AG4838" s="67">
        <f>WORKDAY.INTL(AA4838,1,11)+VLOOKUP(V4838,'Branch Wise Work Timelines'!C:G,3,FALSE)</f>
        <v>44889.416666666664</v>
      </c>
      <c r="AH4838" s="69" t="str">
        <f t="shared" ca="1" si="909"/>
        <v>Out of TAT</v>
      </c>
      <c r="AI4838" s="69">
        <f t="shared" ca="1" si="910"/>
        <v>20465</v>
      </c>
      <c r="AJ4838" s="69" t="str">
        <f ca="1">IF(AI4838&lt;0,"0-12",IFERROR(VLOOKUP(AI4838,Breakup[],2,FALSE),"&gt;24"))</f>
        <v>&gt;24</v>
      </c>
      <c r="AK4838" s="69" t="str">
        <f>VLOOKUP(V4838,Master!B:D,3,FALSE)</f>
        <v>South</v>
      </c>
      <c r="AL4838" s="69" t="str">
        <f t="shared" si="911"/>
        <v>Bangalore</v>
      </c>
    </row>
    <row r="4839" spans="1:38">
      <c r="A4839" s="14" t="s">
        <v>10009</v>
      </c>
      <c r="B4839" s="54">
        <v>44701.703913078702</v>
      </c>
      <c r="C4839" s="13" t="s">
        <v>1345</v>
      </c>
      <c r="D4839" s="13">
        <v>1119</v>
      </c>
      <c r="E4839" s="13" t="s">
        <v>10010</v>
      </c>
      <c r="F4839" s="13" t="s">
        <v>15</v>
      </c>
      <c r="G4839" s="14">
        <v>1653046758228</v>
      </c>
      <c r="H4839" s="55">
        <v>0.65888888888888897</v>
      </c>
      <c r="I4839" s="33">
        <v>44890.658888888902</v>
      </c>
      <c r="J4839" s="58">
        <v>44890</v>
      </c>
      <c r="K4839" s="13" t="s">
        <v>213</v>
      </c>
      <c r="L4839" s="13" t="s">
        <v>30</v>
      </c>
      <c r="M4839" s="13" t="s">
        <v>214</v>
      </c>
      <c r="N4839" s="13" t="s">
        <v>215</v>
      </c>
      <c r="O4839" s="33" t="s">
        <v>38</v>
      </c>
      <c r="P4839" s="58" t="s">
        <v>38</v>
      </c>
      <c r="Q4839" s="33" t="s">
        <v>207</v>
      </c>
      <c r="R4839" s="14" t="s">
        <v>38</v>
      </c>
      <c r="S4839" s="13" t="s">
        <v>216</v>
      </c>
      <c r="T4839" s="13" t="s">
        <v>217</v>
      </c>
      <c r="U4839" s="33">
        <f t="shared" ca="1" si="900"/>
        <v>45744.56914039352</v>
      </c>
      <c r="V4839" s="13" t="str">
        <f t="shared" si="901"/>
        <v>Bangalore</v>
      </c>
      <c r="W4839" s="13" t="str">
        <f t="shared" si="902"/>
        <v>CLS</v>
      </c>
      <c r="X4839" s="13">
        <f t="shared" si="903"/>
        <v>15</v>
      </c>
      <c r="Y4839" s="13" t="str">
        <f>IFERROR(VLOOKUP(C4839,ReceivingTeam[],2,FALSE),"HelpDesk")</f>
        <v>HelpDesk</v>
      </c>
      <c r="Z4839" s="67">
        <f t="shared" si="904"/>
        <v>44891.471388888902</v>
      </c>
      <c r="AA4839" s="68">
        <f t="shared" si="905"/>
        <v>44890</v>
      </c>
      <c r="AB4839" s="69" t="b">
        <f t="shared" si="906"/>
        <v>1</v>
      </c>
      <c r="AC4839" s="70">
        <f t="shared" si="907"/>
        <v>0.5</v>
      </c>
      <c r="AD4839" s="67">
        <f t="shared" si="908"/>
        <v>44891.471388888902</v>
      </c>
      <c r="AE4839" s="67">
        <f>VLOOKUP(V4839,'Branch Wise Work Timelines'!C:G,3,FALSE)+AA4839</f>
        <v>44890.416666666664</v>
      </c>
      <c r="AF4839" s="67">
        <f>IF(V4839="Bangalore",VLOOKUP(V4839,'Branch Wise Work Timelines'!C:G,4,FALSE)+AA4839+1,IF(V4839="Mumbai",VLOOKUP(V4839,'Branch Wise Work Timelines'!C:G,4,FALSE)+AA4839+1,VLOOKUP(V4839,'Branch Wise Work Timelines'!C:G,4,FALSE)+AA4839))</f>
        <v>44891.104166666664</v>
      </c>
      <c r="AG4839" s="67">
        <f>WORKDAY.INTL(AA4839,1,11)+VLOOKUP(V4839,'Branch Wise Work Timelines'!C:G,3,FALSE)</f>
        <v>44891.416666666664</v>
      </c>
      <c r="AH4839" s="69" t="str">
        <f t="shared" ca="1" si="909"/>
        <v>Out of TAT</v>
      </c>
      <c r="AI4839" s="69">
        <f t="shared" ca="1" si="910"/>
        <v>20475</v>
      </c>
      <c r="AJ4839" s="69" t="str">
        <f ca="1">IF(AI4839&lt;0,"0-12",IFERROR(VLOOKUP(AI4839,Breakup[],2,FALSE),"&gt;24"))</f>
        <v>&gt;24</v>
      </c>
      <c r="AK4839" s="69" t="str">
        <f>VLOOKUP(V4839,Master!B:D,3,FALSE)</f>
        <v>South</v>
      </c>
      <c r="AL4839" s="69" t="str">
        <f t="shared" si="911"/>
        <v>Bangalore-CLS</v>
      </c>
    </row>
    <row r="4840" spans="1:38">
      <c r="A4840" s="14" t="s">
        <v>10011</v>
      </c>
      <c r="B4840" s="54">
        <v>44701.676251967598</v>
      </c>
      <c r="C4840" s="13" t="s">
        <v>211</v>
      </c>
      <c r="D4840" s="13">
        <v>73</v>
      </c>
      <c r="E4840" s="13" t="s">
        <v>10012</v>
      </c>
      <c r="F4840" s="13" t="s">
        <v>15</v>
      </c>
      <c r="G4840" s="14">
        <v>1653050878117</v>
      </c>
      <c r="H4840" s="55">
        <v>0.80606481481481496</v>
      </c>
      <c r="I4840" s="33">
        <v>44881.806064814802</v>
      </c>
      <c r="J4840" s="58">
        <v>44881</v>
      </c>
      <c r="K4840" s="13" t="s">
        <v>213</v>
      </c>
      <c r="L4840" s="13" t="s">
        <v>30</v>
      </c>
      <c r="M4840" s="13" t="s">
        <v>75</v>
      </c>
      <c r="N4840" s="13" t="s">
        <v>206</v>
      </c>
      <c r="O4840" s="33" t="s">
        <v>38</v>
      </c>
      <c r="P4840" s="58" t="s">
        <v>38</v>
      </c>
      <c r="Q4840" s="33" t="s">
        <v>207</v>
      </c>
      <c r="R4840" s="14" t="s">
        <v>38</v>
      </c>
      <c r="S4840" s="13" t="s">
        <v>208</v>
      </c>
      <c r="T4840" s="13" t="s">
        <v>209</v>
      </c>
      <c r="U4840" s="33">
        <f t="shared" ca="1" si="900"/>
        <v>45744.56914039352</v>
      </c>
      <c r="V4840" s="13" t="str">
        <f t="shared" si="901"/>
        <v>Bangalore</v>
      </c>
      <c r="W4840" s="13" t="str">
        <f t="shared" si="902"/>
        <v>CLS</v>
      </c>
      <c r="X4840" s="13">
        <f t="shared" si="903"/>
        <v>19</v>
      </c>
      <c r="Y4840" s="13" t="str">
        <f>IFERROR(VLOOKUP(C4840,ReceivingTeam[],2,FALSE),"HelpDesk")</f>
        <v>HelpDesk</v>
      </c>
      <c r="Z4840" s="67">
        <f t="shared" si="904"/>
        <v>44882.618564814802</v>
      </c>
      <c r="AA4840" s="68">
        <f t="shared" si="905"/>
        <v>44881</v>
      </c>
      <c r="AB4840" s="69" t="b">
        <f t="shared" si="906"/>
        <v>1</v>
      </c>
      <c r="AC4840" s="70">
        <f t="shared" si="907"/>
        <v>0.5</v>
      </c>
      <c r="AD4840" s="67">
        <f t="shared" si="908"/>
        <v>44882.618564814802</v>
      </c>
      <c r="AE4840" s="67">
        <f>VLOOKUP(V4840,'Branch Wise Work Timelines'!C:G,3,FALSE)+AA4840</f>
        <v>44881.416666666664</v>
      </c>
      <c r="AF4840" s="67">
        <f>IF(V4840="Bangalore",VLOOKUP(V4840,'Branch Wise Work Timelines'!C:G,4,FALSE)+AA4840+1,IF(V4840="Mumbai",VLOOKUP(V4840,'Branch Wise Work Timelines'!C:G,4,FALSE)+AA4840+1,VLOOKUP(V4840,'Branch Wise Work Timelines'!C:G,4,FALSE)+AA4840))</f>
        <v>44882.104166666664</v>
      </c>
      <c r="AG4840" s="67">
        <f>WORKDAY.INTL(AA4840,1,11)+VLOOKUP(V4840,'Branch Wise Work Timelines'!C:G,3,FALSE)</f>
        <v>44882.416666666664</v>
      </c>
      <c r="AH4840" s="69" t="str">
        <f t="shared" ca="1" si="909"/>
        <v>Out of TAT</v>
      </c>
      <c r="AI4840" s="69">
        <f t="shared" ca="1" si="910"/>
        <v>20687</v>
      </c>
      <c r="AJ4840" s="69" t="str">
        <f ca="1">IF(AI4840&lt;0,"0-12",IFERROR(VLOOKUP(AI4840,Breakup[],2,FALSE),"&gt;24"))</f>
        <v>&gt;24</v>
      </c>
      <c r="AK4840" s="69" t="str">
        <f>VLOOKUP(V4840,Master!B:D,3,FALSE)</f>
        <v>South</v>
      </c>
      <c r="AL4840" s="69" t="str">
        <f t="shared" si="911"/>
        <v>Bangalore-CLS</v>
      </c>
    </row>
    <row r="4841" spans="1:38">
      <c r="A4841" s="14" t="s">
        <v>10013</v>
      </c>
      <c r="B4841" s="54">
        <v>44701.711734919001</v>
      </c>
      <c r="C4841" s="13" t="s">
        <v>901</v>
      </c>
      <c r="D4841" s="13">
        <v>822</v>
      </c>
      <c r="E4841" s="13" t="s">
        <v>10014</v>
      </c>
      <c r="F4841" s="13" t="s">
        <v>33</v>
      </c>
      <c r="G4841" s="14">
        <v>1653051071129</v>
      </c>
      <c r="H4841" s="55">
        <v>0.555416666666667</v>
      </c>
      <c r="I4841" s="33">
        <v>44889.555416666699</v>
      </c>
      <c r="J4841" s="58">
        <v>44889</v>
      </c>
      <c r="K4841" s="13" t="s">
        <v>213</v>
      </c>
      <c r="L4841" s="13" t="s">
        <v>30</v>
      </c>
      <c r="M4841" s="13" t="s">
        <v>282</v>
      </c>
      <c r="N4841" s="13" t="s">
        <v>206</v>
      </c>
      <c r="O4841" s="33" t="s">
        <v>38</v>
      </c>
      <c r="P4841" s="58" t="s">
        <v>38</v>
      </c>
      <c r="Q4841" s="33" t="s">
        <v>207</v>
      </c>
      <c r="R4841" s="14" t="s">
        <v>38</v>
      </c>
      <c r="S4841" s="13" t="s">
        <v>216</v>
      </c>
      <c r="T4841" s="13" t="s">
        <v>278</v>
      </c>
      <c r="U4841" s="33">
        <f t="shared" ca="1" si="900"/>
        <v>45744.56914039352</v>
      </c>
      <c r="V4841" s="13" t="str">
        <f t="shared" si="901"/>
        <v>Bangalore</v>
      </c>
      <c r="W4841" s="13" t="str">
        <f t="shared" si="902"/>
        <v>RI</v>
      </c>
      <c r="X4841" s="13">
        <f t="shared" si="903"/>
        <v>13</v>
      </c>
      <c r="Y4841" s="13" t="str">
        <f>IFERROR(VLOOKUP(C4841,ReceivingTeam[],2,FALSE),"HelpDesk")</f>
        <v>HelpDesk</v>
      </c>
      <c r="Z4841" s="67">
        <f t="shared" si="904"/>
        <v>44892.867916666699</v>
      </c>
      <c r="AA4841" s="68">
        <f t="shared" si="905"/>
        <v>44889</v>
      </c>
      <c r="AB4841" s="69" t="b">
        <f t="shared" si="906"/>
        <v>1</v>
      </c>
      <c r="AC4841" s="70">
        <f t="shared" si="907"/>
        <v>3</v>
      </c>
      <c r="AD4841" s="67">
        <f t="shared" si="908"/>
        <v>44892.867916666699</v>
      </c>
      <c r="AE4841" s="67">
        <f>VLOOKUP(V4841,'Branch Wise Work Timelines'!C:G,3,FALSE)+AA4841</f>
        <v>44889.416666666664</v>
      </c>
      <c r="AF4841" s="67">
        <f>IF(V4841="Bangalore",VLOOKUP(V4841,'Branch Wise Work Timelines'!C:G,4,FALSE)+AA4841+1,IF(V4841="Mumbai",VLOOKUP(V4841,'Branch Wise Work Timelines'!C:G,4,FALSE)+AA4841+1,VLOOKUP(V4841,'Branch Wise Work Timelines'!C:G,4,FALSE)+AA4841))</f>
        <v>44890.104166666664</v>
      </c>
      <c r="AG4841" s="67">
        <f>WORKDAY.INTL(AA4841,1,11)+VLOOKUP(V4841,'Branch Wise Work Timelines'!C:G,3,FALSE)</f>
        <v>44890.416666666664</v>
      </c>
      <c r="AH4841" s="69" t="str">
        <f t="shared" ca="1" si="909"/>
        <v>Out of TAT</v>
      </c>
      <c r="AI4841" s="69">
        <f t="shared" ca="1" si="910"/>
        <v>20441</v>
      </c>
      <c r="AJ4841" s="69" t="str">
        <f ca="1">IF(AI4841&lt;0,"0-12",IFERROR(VLOOKUP(AI4841,Breakup[],2,FALSE),"&gt;24"))</f>
        <v>&gt;24</v>
      </c>
      <c r="AK4841" s="69" t="str">
        <f>VLOOKUP(V4841,Master!B:D,3,FALSE)</f>
        <v>South</v>
      </c>
      <c r="AL4841" s="69" t="str">
        <f t="shared" si="911"/>
        <v>Bangalore</v>
      </c>
    </row>
    <row r="4842" spans="1:38">
      <c r="A4842" s="14" t="s">
        <v>10015</v>
      </c>
      <c r="B4842" s="54">
        <v>44701.701405358799</v>
      </c>
      <c r="C4842" s="13" t="s">
        <v>78</v>
      </c>
      <c r="D4842" s="13">
        <v>1058</v>
      </c>
      <c r="E4842" s="13" t="s">
        <v>10016</v>
      </c>
      <c r="F4842" s="13" t="s">
        <v>33</v>
      </c>
      <c r="G4842" s="14">
        <v>1653047501288</v>
      </c>
      <c r="H4842" s="55">
        <v>4.6412037037037003E-3</v>
      </c>
      <c r="I4842" s="33">
        <v>44890.004641203697</v>
      </c>
      <c r="J4842" s="58">
        <v>44890</v>
      </c>
      <c r="K4842" s="13" t="s">
        <v>213</v>
      </c>
      <c r="L4842" s="13" t="s">
        <v>30</v>
      </c>
      <c r="M4842" s="13" t="s">
        <v>282</v>
      </c>
      <c r="N4842" s="13" t="s">
        <v>206</v>
      </c>
      <c r="O4842" s="33" t="s">
        <v>38</v>
      </c>
      <c r="P4842" s="58" t="s">
        <v>38</v>
      </c>
      <c r="Q4842" s="33" t="s">
        <v>207</v>
      </c>
      <c r="R4842" s="14" t="s">
        <v>38</v>
      </c>
      <c r="S4842" s="13" t="s">
        <v>216</v>
      </c>
      <c r="T4842" s="13" t="s">
        <v>217</v>
      </c>
      <c r="U4842" s="33">
        <f t="shared" ca="1" si="900"/>
        <v>45744.56914039352</v>
      </c>
      <c r="V4842" s="13" t="str">
        <f t="shared" si="901"/>
        <v>Bangalore</v>
      </c>
      <c r="W4842" s="13" t="str">
        <f t="shared" si="902"/>
        <v>RI</v>
      </c>
      <c r="X4842" s="13">
        <f t="shared" si="903"/>
        <v>0</v>
      </c>
      <c r="Y4842" s="13" t="str">
        <f>IFERROR(VLOOKUP(C4842,ReceivingTeam[],2,FALSE),"HelpDesk")</f>
        <v>Branch office</v>
      </c>
      <c r="Z4842" s="67">
        <f t="shared" si="904"/>
        <v>44890.916666666664</v>
      </c>
      <c r="AA4842" s="68">
        <f t="shared" si="905"/>
        <v>44890</v>
      </c>
      <c r="AB4842" s="69" t="b">
        <f t="shared" si="906"/>
        <v>1</v>
      </c>
      <c r="AC4842" s="70">
        <f t="shared" si="907"/>
        <v>0.5</v>
      </c>
      <c r="AD4842" s="67">
        <f t="shared" si="908"/>
        <v>44890.916666666664</v>
      </c>
      <c r="AE4842" s="67">
        <f>VLOOKUP(V4842,'Branch Wise Work Timelines'!C:G,3,FALSE)+AA4842</f>
        <v>44890.416666666664</v>
      </c>
      <c r="AF4842" s="67">
        <f>IF(V4842="Bangalore",VLOOKUP(V4842,'Branch Wise Work Timelines'!C:G,4,FALSE)+AA4842+1,IF(V4842="Mumbai",VLOOKUP(V4842,'Branch Wise Work Timelines'!C:G,4,FALSE)+AA4842+1,VLOOKUP(V4842,'Branch Wise Work Timelines'!C:G,4,FALSE)+AA4842))</f>
        <v>44891.104166666664</v>
      </c>
      <c r="AG4842" s="67">
        <f>WORKDAY.INTL(AA4842,1,11)+VLOOKUP(V4842,'Branch Wise Work Timelines'!C:G,3,FALSE)</f>
        <v>44891.416666666664</v>
      </c>
      <c r="AH4842" s="69" t="str">
        <f t="shared" ca="1" si="909"/>
        <v>Out of TAT</v>
      </c>
      <c r="AI4842" s="69">
        <f t="shared" ca="1" si="910"/>
        <v>20488</v>
      </c>
      <c r="AJ4842" s="69" t="str">
        <f ca="1">IF(AI4842&lt;0,"0-12",IFERROR(VLOOKUP(AI4842,Breakup[],2,FALSE),"&gt;24"))</f>
        <v>&gt;24</v>
      </c>
      <c r="AK4842" s="69" t="str">
        <f>VLOOKUP(V4842,Master!B:D,3,FALSE)</f>
        <v>South</v>
      </c>
      <c r="AL4842" s="69" t="str">
        <f t="shared" si="911"/>
        <v>Bangalore</v>
      </c>
    </row>
    <row r="4843" spans="1:38">
      <c r="A4843" s="14" t="s">
        <v>10017</v>
      </c>
      <c r="B4843" s="54">
        <v>44701.6982516551</v>
      </c>
      <c r="C4843" s="13" t="s">
        <v>404</v>
      </c>
      <c r="D4843" s="13">
        <v>199</v>
      </c>
      <c r="E4843" s="13" t="s">
        <v>10018</v>
      </c>
      <c r="F4843" s="13" t="s">
        <v>15</v>
      </c>
      <c r="G4843" s="14">
        <v>1653047338901</v>
      </c>
      <c r="H4843" s="55">
        <v>0.91953703703703704</v>
      </c>
      <c r="I4843" s="33">
        <v>44884.919537037</v>
      </c>
      <c r="J4843" s="58">
        <v>44884</v>
      </c>
      <c r="K4843" s="13" t="s">
        <v>213</v>
      </c>
      <c r="L4843" s="13" t="s">
        <v>30</v>
      </c>
      <c r="M4843" s="13" t="s">
        <v>75</v>
      </c>
      <c r="N4843" s="13" t="s">
        <v>206</v>
      </c>
      <c r="O4843" s="33" t="s">
        <v>38</v>
      </c>
      <c r="P4843" s="58" t="s">
        <v>38</v>
      </c>
      <c r="Q4843" s="33" t="s">
        <v>207</v>
      </c>
      <c r="R4843" s="14" t="s">
        <v>38</v>
      </c>
      <c r="S4843" s="13" t="s">
        <v>208</v>
      </c>
      <c r="T4843" s="13" t="s">
        <v>209</v>
      </c>
      <c r="U4843" s="33">
        <f t="shared" ca="1" si="900"/>
        <v>45744.56914039352</v>
      </c>
      <c r="V4843" s="13" t="str">
        <f t="shared" si="901"/>
        <v>Bangalore</v>
      </c>
      <c r="W4843" s="13" t="str">
        <f t="shared" si="902"/>
        <v>CLS</v>
      </c>
      <c r="X4843" s="13">
        <f t="shared" si="903"/>
        <v>22</v>
      </c>
      <c r="Y4843" s="13" t="str">
        <f>IFERROR(VLOOKUP(C4843,ReceivingTeam[],2,FALSE),"HelpDesk")</f>
        <v>HelpDesk</v>
      </c>
      <c r="Z4843" s="67">
        <f t="shared" si="904"/>
        <v>44886.732037037</v>
      </c>
      <c r="AA4843" s="68">
        <f t="shared" si="905"/>
        <v>44884</v>
      </c>
      <c r="AB4843" s="69" t="b">
        <f t="shared" si="906"/>
        <v>1</v>
      </c>
      <c r="AC4843" s="70">
        <f t="shared" si="907"/>
        <v>0.5</v>
      </c>
      <c r="AD4843" s="67">
        <f t="shared" si="908"/>
        <v>44886.732037037</v>
      </c>
      <c r="AE4843" s="67">
        <f>VLOOKUP(V4843,'Branch Wise Work Timelines'!C:G,3,FALSE)+AA4843</f>
        <v>44884.416666666664</v>
      </c>
      <c r="AF4843" s="67">
        <f>IF(V4843="Bangalore",VLOOKUP(V4843,'Branch Wise Work Timelines'!C:G,4,FALSE)+AA4843+1,IF(V4843="Mumbai",VLOOKUP(V4843,'Branch Wise Work Timelines'!C:G,4,FALSE)+AA4843+1,VLOOKUP(V4843,'Branch Wise Work Timelines'!C:G,4,FALSE)+AA4843))</f>
        <v>44885.104166666664</v>
      </c>
      <c r="AG4843" s="67">
        <f>WORKDAY.INTL(AA4843,1,11)+VLOOKUP(V4843,'Branch Wise Work Timelines'!C:G,3,FALSE)</f>
        <v>44886.416666666664</v>
      </c>
      <c r="AH4843" s="69" t="str">
        <f t="shared" ca="1" si="909"/>
        <v>Out of TAT</v>
      </c>
      <c r="AI4843" s="69">
        <f t="shared" ca="1" si="910"/>
        <v>20589</v>
      </c>
      <c r="AJ4843" s="69" t="str">
        <f ca="1">IF(AI4843&lt;0,"0-12",IFERROR(VLOOKUP(AI4843,Breakup[],2,FALSE),"&gt;24"))</f>
        <v>&gt;24</v>
      </c>
      <c r="AK4843" s="69" t="str">
        <f>VLOOKUP(V4843,Master!B:D,3,FALSE)</f>
        <v>South</v>
      </c>
      <c r="AL4843" s="69" t="str">
        <f t="shared" si="911"/>
        <v>Bangalore-CLS</v>
      </c>
    </row>
    <row r="4844" spans="1:38">
      <c r="A4844" s="14" t="s">
        <v>10019</v>
      </c>
      <c r="B4844" s="54">
        <v>44701.697042939799</v>
      </c>
      <c r="C4844" s="13" t="s">
        <v>286</v>
      </c>
      <c r="D4844" s="13">
        <v>487</v>
      </c>
      <c r="E4844" s="13" t="s">
        <v>10020</v>
      </c>
      <c r="F4844" s="13" t="s">
        <v>33</v>
      </c>
      <c r="G4844" s="14">
        <v>1653047132597</v>
      </c>
      <c r="H4844" s="55">
        <v>0.73030092592592599</v>
      </c>
      <c r="I4844" s="33">
        <v>44889.730300925898</v>
      </c>
      <c r="J4844" s="58">
        <v>44889</v>
      </c>
      <c r="K4844" s="13" t="s">
        <v>257</v>
      </c>
      <c r="L4844" s="13" t="s">
        <v>72</v>
      </c>
      <c r="M4844" s="13" t="s">
        <v>255</v>
      </c>
      <c r="N4844" s="13" t="s">
        <v>206</v>
      </c>
      <c r="O4844" s="33" t="s">
        <v>38</v>
      </c>
      <c r="P4844" s="58" t="s">
        <v>38</v>
      </c>
      <c r="Q4844" s="33" t="s">
        <v>207</v>
      </c>
      <c r="R4844" s="14" t="s">
        <v>38</v>
      </c>
      <c r="S4844" s="13" t="s">
        <v>216</v>
      </c>
      <c r="T4844" s="13" t="s">
        <v>278</v>
      </c>
      <c r="U4844" s="33">
        <f t="shared" ca="1" si="900"/>
        <v>45744.56914039352</v>
      </c>
      <c r="V4844" s="13" t="str">
        <f t="shared" si="901"/>
        <v>Pune</v>
      </c>
      <c r="W4844" s="13" t="str">
        <f t="shared" si="902"/>
        <v>RI</v>
      </c>
      <c r="X4844" s="13">
        <f t="shared" si="903"/>
        <v>17</v>
      </c>
      <c r="Y4844" s="13" t="str">
        <f>IFERROR(VLOOKUP(C4844,ReceivingTeam[],2,FALSE),"HelpDesk")</f>
        <v>HelpDesk</v>
      </c>
      <c r="Z4844" s="67">
        <f t="shared" si="904"/>
        <v>44893.355300925898</v>
      </c>
      <c r="AA4844" s="68">
        <f t="shared" si="905"/>
        <v>44889</v>
      </c>
      <c r="AB4844" s="69" t="b">
        <f t="shared" si="906"/>
        <v>1</v>
      </c>
      <c r="AC4844" s="70">
        <f t="shared" si="907"/>
        <v>3</v>
      </c>
      <c r="AD4844" s="67">
        <f t="shared" si="908"/>
        <v>44893.355300925898</v>
      </c>
      <c r="AE4844" s="67">
        <f>VLOOKUP(V4844,'Branch Wise Work Timelines'!C:G,3,FALSE)+AA4844</f>
        <v>44889.395833333336</v>
      </c>
      <c r="AF4844" s="67">
        <f>IF(V4844="Bangalore",VLOOKUP(V4844,'Branch Wise Work Timelines'!C:G,4,FALSE)+AA4844+1,IF(V4844="Mumbai",VLOOKUP(V4844,'Branch Wise Work Timelines'!C:G,4,FALSE)+AA4844+1,VLOOKUP(V4844,'Branch Wise Work Timelines'!C:G,4,FALSE)+AA4844))</f>
        <v>44889.770833333336</v>
      </c>
      <c r="AG4844" s="67">
        <f>WORKDAY.INTL(AA4844,1,11)+VLOOKUP(V4844,'Branch Wise Work Timelines'!C:G,3,FALSE)</f>
        <v>44890.395833333336</v>
      </c>
      <c r="AH4844" s="69" t="str">
        <f t="shared" ca="1" si="909"/>
        <v>Out of TAT</v>
      </c>
      <c r="AI4844" s="69">
        <f t="shared" ca="1" si="910"/>
        <v>20430</v>
      </c>
      <c r="AJ4844" s="69" t="str">
        <f ca="1">IF(AI4844&lt;0,"0-12",IFERROR(VLOOKUP(AI4844,Breakup[],2,FALSE),"&gt;24"))</f>
        <v>&gt;24</v>
      </c>
      <c r="AK4844" s="69" t="str">
        <f>VLOOKUP(V4844,Master!B:D,3,FALSE)</f>
        <v>West</v>
      </c>
      <c r="AL4844" s="69" t="str">
        <f t="shared" si="911"/>
        <v>Pune</v>
      </c>
    </row>
    <row r="4845" spans="1:38">
      <c r="A4845" s="14" t="s">
        <v>10021</v>
      </c>
      <c r="B4845" s="54">
        <v>44701.774585266197</v>
      </c>
      <c r="C4845" s="13" t="s">
        <v>243</v>
      </c>
      <c r="D4845" s="13">
        <v>1256</v>
      </c>
      <c r="E4845" s="13" t="s">
        <v>10022</v>
      </c>
      <c r="F4845" s="13" t="s">
        <v>15</v>
      </c>
      <c r="G4845" s="14">
        <v>1653054766382</v>
      </c>
      <c r="H4845" s="55">
        <v>0.10370370370370401</v>
      </c>
      <c r="I4845" s="33">
        <v>44889.103703703702</v>
      </c>
      <c r="J4845" s="58">
        <v>44889</v>
      </c>
      <c r="K4845" s="13" t="s">
        <v>213</v>
      </c>
      <c r="L4845" s="13" t="s">
        <v>30</v>
      </c>
      <c r="M4845" s="13" t="s">
        <v>75</v>
      </c>
      <c r="N4845" s="13" t="s">
        <v>206</v>
      </c>
      <c r="O4845" s="33" t="s">
        <v>38</v>
      </c>
      <c r="P4845" s="58" t="s">
        <v>38</v>
      </c>
      <c r="Q4845" s="33" t="s">
        <v>207</v>
      </c>
      <c r="R4845" s="14" t="s">
        <v>38</v>
      </c>
      <c r="S4845" s="13" t="s">
        <v>216</v>
      </c>
      <c r="T4845" s="13" t="s">
        <v>217</v>
      </c>
      <c r="U4845" s="33">
        <f t="shared" ca="1" si="900"/>
        <v>45744.56914039352</v>
      </c>
      <c r="V4845" s="13" t="str">
        <f t="shared" si="901"/>
        <v>Bangalore</v>
      </c>
      <c r="W4845" s="13" t="str">
        <f t="shared" si="902"/>
        <v>CLS</v>
      </c>
      <c r="X4845" s="13">
        <f t="shared" si="903"/>
        <v>2</v>
      </c>
      <c r="Y4845" s="13" t="str">
        <f>IFERROR(VLOOKUP(C4845,ReceivingTeam[],2,FALSE),"HelpDesk")</f>
        <v>HelpDesk</v>
      </c>
      <c r="Z4845" s="67">
        <f t="shared" si="904"/>
        <v>44889.916666666664</v>
      </c>
      <c r="AA4845" s="68">
        <f t="shared" si="905"/>
        <v>44889</v>
      </c>
      <c r="AB4845" s="69" t="b">
        <f t="shared" si="906"/>
        <v>1</v>
      </c>
      <c r="AC4845" s="70">
        <f t="shared" si="907"/>
        <v>0.5</v>
      </c>
      <c r="AD4845" s="67">
        <f t="shared" si="908"/>
        <v>44889.916666666664</v>
      </c>
      <c r="AE4845" s="67">
        <f>VLOOKUP(V4845,'Branch Wise Work Timelines'!C:G,3,FALSE)+AA4845</f>
        <v>44889.416666666664</v>
      </c>
      <c r="AF4845" s="67">
        <f>IF(V4845="Bangalore",VLOOKUP(V4845,'Branch Wise Work Timelines'!C:G,4,FALSE)+AA4845+1,IF(V4845="Mumbai",VLOOKUP(V4845,'Branch Wise Work Timelines'!C:G,4,FALSE)+AA4845+1,VLOOKUP(V4845,'Branch Wise Work Timelines'!C:G,4,FALSE)+AA4845))</f>
        <v>44890.104166666664</v>
      </c>
      <c r="AG4845" s="67">
        <f>WORKDAY.INTL(AA4845,1,11)+VLOOKUP(V4845,'Branch Wise Work Timelines'!C:G,3,FALSE)</f>
        <v>44890.416666666664</v>
      </c>
      <c r="AH4845" s="69" t="str">
        <f t="shared" ca="1" si="909"/>
        <v>Out of TAT</v>
      </c>
      <c r="AI4845" s="69">
        <f t="shared" ca="1" si="910"/>
        <v>20512</v>
      </c>
      <c r="AJ4845" s="69" t="str">
        <f ca="1">IF(AI4845&lt;0,"0-12",IFERROR(VLOOKUP(AI4845,Breakup[],2,FALSE),"&gt;24"))</f>
        <v>&gt;24</v>
      </c>
      <c r="AK4845" s="69" t="str">
        <f>VLOOKUP(V4845,Master!B:D,3,FALSE)</f>
        <v>South</v>
      </c>
      <c r="AL4845" s="69" t="str">
        <f t="shared" si="911"/>
        <v>Bangalore-CLS</v>
      </c>
    </row>
    <row r="4846" spans="1:38">
      <c r="A4846" s="14" t="s">
        <v>10023</v>
      </c>
      <c r="B4846" s="54">
        <v>44701.834185798602</v>
      </c>
      <c r="C4846" s="13" t="s">
        <v>901</v>
      </c>
      <c r="D4846" s="13">
        <v>1754</v>
      </c>
      <c r="E4846" s="13" t="s">
        <v>10024</v>
      </c>
      <c r="F4846" s="13" t="s">
        <v>33</v>
      </c>
      <c r="G4846" s="14">
        <v>1653057891591</v>
      </c>
      <c r="H4846" s="55">
        <v>0.86623842592592604</v>
      </c>
      <c r="I4846" s="33">
        <v>44885.866238425901</v>
      </c>
      <c r="J4846" s="58">
        <v>44885</v>
      </c>
      <c r="K4846" s="13" t="s">
        <v>213</v>
      </c>
      <c r="L4846" s="13" t="s">
        <v>30</v>
      </c>
      <c r="M4846" s="13" t="s">
        <v>282</v>
      </c>
      <c r="N4846" s="13" t="s">
        <v>206</v>
      </c>
      <c r="O4846" s="33" t="s">
        <v>38</v>
      </c>
      <c r="P4846" s="58" t="s">
        <v>38</v>
      </c>
      <c r="Q4846" s="33" t="s">
        <v>207</v>
      </c>
      <c r="R4846" s="14" t="s">
        <v>38</v>
      </c>
      <c r="S4846" s="13" t="s">
        <v>216</v>
      </c>
      <c r="T4846" s="13" t="s">
        <v>278</v>
      </c>
      <c r="U4846" s="33">
        <f t="shared" ca="1" si="900"/>
        <v>45744.56914039352</v>
      </c>
      <c r="V4846" s="13" t="str">
        <f t="shared" si="901"/>
        <v>Bangalore</v>
      </c>
      <c r="W4846" s="13" t="str">
        <f t="shared" si="902"/>
        <v>RI</v>
      </c>
      <c r="X4846" s="13">
        <f t="shared" si="903"/>
        <v>20</v>
      </c>
      <c r="Y4846" s="13" t="str">
        <f>IFERROR(VLOOKUP(C4846,ReceivingTeam[],2,FALSE),"HelpDesk")</f>
        <v>HelpDesk</v>
      </c>
      <c r="Z4846" s="67">
        <f t="shared" si="904"/>
        <v>44888.416666666664</v>
      </c>
      <c r="AA4846" s="68">
        <f t="shared" si="905"/>
        <v>44885</v>
      </c>
      <c r="AB4846" s="69" t="b">
        <f t="shared" si="906"/>
        <v>0</v>
      </c>
      <c r="AC4846" s="70">
        <f t="shared" si="907"/>
        <v>3</v>
      </c>
      <c r="AD4846" s="67">
        <f t="shared" si="908"/>
        <v>44888.416666666664</v>
      </c>
      <c r="AE4846" s="67">
        <f>VLOOKUP(V4846,'Branch Wise Work Timelines'!C:G,3,FALSE)+AA4846</f>
        <v>44885.416666666664</v>
      </c>
      <c r="AF4846" s="67">
        <f>IF(V4846="Bangalore",VLOOKUP(V4846,'Branch Wise Work Timelines'!C:G,4,FALSE)+AA4846+1,IF(V4846="Mumbai",VLOOKUP(V4846,'Branch Wise Work Timelines'!C:G,4,FALSE)+AA4846+1,VLOOKUP(V4846,'Branch Wise Work Timelines'!C:G,4,FALSE)+AA4846))</f>
        <v>44886.104166666664</v>
      </c>
      <c r="AG4846" s="67">
        <f>WORKDAY.INTL(AA4846,1,11)+VLOOKUP(V4846,'Branch Wise Work Timelines'!C:G,3,FALSE)</f>
        <v>44886.416666666664</v>
      </c>
      <c r="AH4846" s="69" t="str">
        <f t="shared" ca="1" si="909"/>
        <v>Out of TAT</v>
      </c>
      <c r="AI4846" s="69">
        <f t="shared" ca="1" si="910"/>
        <v>20548</v>
      </c>
      <c r="AJ4846" s="69" t="str">
        <f ca="1">IF(AI4846&lt;0,"0-12",IFERROR(VLOOKUP(AI4846,Breakup[],2,FALSE),"&gt;24"))</f>
        <v>&gt;24</v>
      </c>
      <c r="AK4846" s="69" t="str">
        <f>VLOOKUP(V4846,Master!B:D,3,FALSE)</f>
        <v>South</v>
      </c>
      <c r="AL4846" s="69" t="str">
        <f t="shared" si="911"/>
        <v>Bangalore</v>
      </c>
    </row>
    <row r="4847" spans="1:38">
      <c r="A4847" s="14" t="s">
        <v>10025</v>
      </c>
      <c r="B4847" s="54">
        <v>44701.934849340301</v>
      </c>
      <c r="C4847" s="13" t="s">
        <v>1335</v>
      </c>
      <c r="D4847" s="13">
        <v>1069</v>
      </c>
      <c r="E4847" s="13" t="s">
        <v>10026</v>
      </c>
      <c r="F4847" s="13" t="s">
        <v>33</v>
      </c>
      <c r="G4847" s="14">
        <v>1653067592196</v>
      </c>
      <c r="H4847" s="55">
        <v>0.99032407407407397</v>
      </c>
      <c r="I4847" s="33">
        <v>44881.990324074097</v>
      </c>
      <c r="J4847" s="58">
        <v>44881</v>
      </c>
      <c r="K4847" s="13" t="s">
        <v>213</v>
      </c>
      <c r="L4847" s="13" t="s">
        <v>30</v>
      </c>
      <c r="M4847" s="13" t="s">
        <v>147</v>
      </c>
      <c r="N4847" s="13" t="s">
        <v>206</v>
      </c>
      <c r="O4847" s="33" t="s">
        <v>38</v>
      </c>
      <c r="P4847" s="58" t="s">
        <v>38</v>
      </c>
      <c r="Q4847" s="33" t="s">
        <v>207</v>
      </c>
      <c r="R4847" s="14" t="s">
        <v>38</v>
      </c>
      <c r="S4847" s="13" t="s">
        <v>208</v>
      </c>
      <c r="T4847" s="13" t="s">
        <v>209</v>
      </c>
      <c r="U4847" s="33">
        <f t="shared" ca="1" si="900"/>
        <v>45744.56914039352</v>
      </c>
      <c r="V4847" s="13" t="str">
        <f t="shared" si="901"/>
        <v>Bangalore</v>
      </c>
      <c r="W4847" s="13" t="str">
        <f t="shared" si="902"/>
        <v>RI</v>
      </c>
      <c r="X4847" s="13">
        <f t="shared" si="903"/>
        <v>23</v>
      </c>
      <c r="Y4847" s="13" t="str">
        <f>IFERROR(VLOOKUP(C4847,ReceivingTeam[],2,FALSE),"HelpDesk")</f>
        <v>HelpDesk</v>
      </c>
      <c r="Z4847" s="67">
        <f t="shared" si="904"/>
        <v>44882.802824074097</v>
      </c>
      <c r="AA4847" s="68">
        <f t="shared" si="905"/>
        <v>44881</v>
      </c>
      <c r="AB4847" s="69" t="b">
        <f t="shared" si="906"/>
        <v>1</v>
      </c>
      <c r="AC4847" s="70">
        <f t="shared" si="907"/>
        <v>0.5</v>
      </c>
      <c r="AD4847" s="67">
        <f t="shared" si="908"/>
        <v>44882.802824074097</v>
      </c>
      <c r="AE4847" s="67">
        <f>VLOOKUP(V4847,'Branch Wise Work Timelines'!C:G,3,FALSE)+AA4847</f>
        <v>44881.416666666664</v>
      </c>
      <c r="AF4847" s="67">
        <f>IF(V4847="Bangalore",VLOOKUP(V4847,'Branch Wise Work Timelines'!C:G,4,FALSE)+AA4847+1,IF(V4847="Mumbai",VLOOKUP(V4847,'Branch Wise Work Timelines'!C:G,4,FALSE)+AA4847+1,VLOOKUP(V4847,'Branch Wise Work Timelines'!C:G,4,FALSE)+AA4847))</f>
        <v>44882.104166666664</v>
      </c>
      <c r="AG4847" s="67">
        <f>WORKDAY.INTL(AA4847,1,11)+VLOOKUP(V4847,'Branch Wise Work Timelines'!C:G,3,FALSE)</f>
        <v>44882.416666666664</v>
      </c>
      <c r="AH4847" s="69" t="str">
        <f t="shared" ca="1" si="909"/>
        <v>Out of TAT</v>
      </c>
      <c r="AI4847" s="69">
        <f t="shared" ca="1" si="910"/>
        <v>20683</v>
      </c>
      <c r="AJ4847" s="69" t="str">
        <f ca="1">IF(AI4847&lt;0,"0-12",IFERROR(VLOOKUP(AI4847,Breakup[],2,FALSE),"&gt;24"))</f>
        <v>&gt;24</v>
      </c>
      <c r="AK4847" s="69" t="str">
        <f>VLOOKUP(V4847,Master!B:D,3,FALSE)</f>
        <v>South</v>
      </c>
      <c r="AL4847" s="69" t="str">
        <f t="shared" si="911"/>
        <v>Bangalore</v>
      </c>
    </row>
    <row r="4848" spans="1:38">
      <c r="A4848" s="14" t="s">
        <v>10027</v>
      </c>
      <c r="B4848" s="54">
        <v>44701.732861226898</v>
      </c>
      <c r="C4848" s="13" t="s">
        <v>133</v>
      </c>
      <c r="D4848" s="13">
        <v>1975</v>
      </c>
      <c r="E4848" s="13" t="s">
        <v>10028</v>
      </c>
      <c r="F4848" s="13" t="s">
        <v>33</v>
      </c>
      <c r="G4848" s="14">
        <v>1653050488283</v>
      </c>
      <c r="H4848" s="55">
        <v>0.33325231481481499</v>
      </c>
      <c r="I4848" s="33">
        <v>44882.333252314798</v>
      </c>
      <c r="J4848" s="58">
        <v>44882</v>
      </c>
      <c r="K4848" s="13" t="s">
        <v>257</v>
      </c>
      <c r="L4848" s="13" t="s">
        <v>72</v>
      </c>
      <c r="M4848" s="13" t="s">
        <v>286</v>
      </c>
      <c r="N4848" s="13" t="s">
        <v>206</v>
      </c>
      <c r="O4848" s="33" t="s">
        <v>38</v>
      </c>
      <c r="P4848" s="58" t="s">
        <v>38</v>
      </c>
      <c r="Q4848" s="33" t="s">
        <v>207</v>
      </c>
      <c r="R4848" s="14" t="s">
        <v>38</v>
      </c>
      <c r="S4848" s="13" t="s">
        <v>216</v>
      </c>
      <c r="T4848" s="13" t="s">
        <v>217</v>
      </c>
      <c r="U4848" s="33">
        <f t="shared" ca="1" si="900"/>
        <v>45744.56914039352</v>
      </c>
      <c r="V4848" s="13" t="str">
        <f t="shared" si="901"/>
        <v>Pune</v>
      </c>
      <c r="W4848" s="13" t="str">
        <f t="shared" si="902"/>
        <v>RI</v>
      </c>
      <c r="X4848" s="13">
        <f t="shared" si="903"/>
        <v>7</v>
      </c>
      <c r="Y4848" s="13" t="str">
        <f>IFERROR(VLOOKUP(C4848,ReceivingTeam[],2,FALSE),"HelpDesk")</f>
        <v>Branch office</v>
      </c>
      <c r="Z4848" s="67">
        <f t="shared" si="904"/>
        <v>44883.520833333336</v>
      </c>
      <c r="AA4848" s="68">
        <f t="shared" si="905"/>
        <v>44882</v>
      </c>
      <c r="AB4848" s="69" t="b">
        <f t="shared" si="906"/>
        <v>1</v>
      </c>
      <c r="AC4848" s="70">
        <f t="shared" si="907"/>
        <v>0.5</v>
      </c>
      <c r="AD4848" s="67">
        <f t="shared" si="908"/>
        <v>44883.520833333336</v>
      </c>
      <c r="AE4848" s="67">
        <f>VLOOKUP(V4848,'Branch Wise Work Timelines'!C:G,3,FALSE)+AA4848</f>
        <v>44882.395833333336</v>
      </c>
      <c r="AF4848" s="67">
        <f>IF(V4848="Bangalore",VLOOKUP(V4848,'Branch Wise Work Timelines'!C:G,4,FALSE)+AA4848+1,IF(V4848="Mumbai",VLOOKUP(V4848,'Branch Wise Work Timelines'!C:G,4,FALSE)+AA4848+1,VLOOKUP(V4848,'Branch Wise Work Timelines'!C:G,4,FALSE)+AA4848))</f>
        <v>44882.770833333336</v>
      </c>
      <c r="AG4848" s="67">
        <f>WORKDAY.INTL(AA4848,1,11)+VLOOKUP(V4848,'Branch Wise Work Timelines'!C:G,3,FALSE)</f>
        <v>44883.395833333336</v>
      </c>
      <c r="AH4848" s="69" t="str">
        <f t="shared" ca="1" si="909"/>
        <v>Out of TAT</v>
      </c>
      <c r="AI4848" s="69">
        <f t="shared" ca="1" si="910"/>
        <v>20666</v>
      </c>
      <c r="AJ4848" s="69" t="str">
        <f ca="1">IF(AI4848&lt;0,"0-12",IFERROR(VLOOKUP(AI4848,Breakup[],2,FALSE),"&gt;24"))</f>
        <v>&gt;24</v>
      </c>
      <c r="AK4848" s="69" t="str">
        <f>VLOOKUP(V4848,Master!B:D,3,FALSE)</f>
        <v>West</v>
      </c>
      <c r="AL4848" s="69" t="str">
        <f t="shared" si="911"/>
        <v>Pune</v>
      </c>
    </row>
    <row r="4849" spans="1:38">
      <c r="A4849" s="14" t="s">
        <v>10029</v>
      </c>
      <c r="B4849" s="54">
        <v>44701.730825266197</v>
      </c>
      <c r="C4849" s="13" t="s">
        <v>1079</v>
      </c>
      <c r="D4849" s="13">
        <v>534</v>
      </c>
      <c r="E4849" s="13" t="s">
        <v>10030</v>
      </c>
      <c r="F4849" s="13" t="s">
        <v>15</v>
      </c>
      <c r="G4849" s="14">
        <v>1653050878117</v>
      </c>
      <c r="H4849" s="55">
        <v>0.98679398148148101</v>
      </c>
      <c r="I4849" s="33">
        <v>44887.986793981501</v>
      </c>
      <c r="J4849" s="58">
        <v>44887</v>
      </c>
      <c r="K4849" s="13" t="s">
        <v>213</v>
      </c>
      <c r="L4849" s="13" t="s">
        <v>30</v>
      </c>
      <c r="M4849" s="13" t="s">
        <v>75</v>
      </c>
      <c r="N4849" s="13" t="s">
        <v>206</v>
      </c>
      <c r="O4849" s="33" t="s">
        <v>38</v>
      </c>
      <c r="P4849" s="58" t="s">
        <v>38</v>
      </c>
      <c r="Q4849" s="33" t="s">
        <v>207</v>
      </c>
      <c r="R4849" s="14" t="s">
        <v>38</v>
      </c>
      <c r="S4849" s="13" t="s">
        <v>208</v>
      </c>
      <c r="T4849" s="13" t="s">
        <v>209</v>
      </c>
      <c r="U4849" s="33">
        <f t="shared" ca="1" si="900"/>
        <v>45744.56914039352</v>
      </c>
      <c r="V4849" s="13" t="str">
        <f t="shared" si="901"/>
        <v>Bangalore</v>
      </c>
      <c r="W4849" s="13" t="str">
        <f t="shared" si="902"/>
        <v>CLS</v>
      </c>
      <c r="X4849" s="13">
        <f t="shared" si="903"/>
        <v>23</v>
      </c>
      <c r="Y4849" s="13" t="str">
        <f>IFERROR(VLOOKUP(C4849,ReceivingTeam[],2,FALSE),"HelpDesk")</f>
        <v>HelpDesk</v>
      </c>
      <c r="Z4849" s="67">
        <f t="shared" si="904"/>
        <v>44888.799293981501</v>
      </c>
      <c r="AA4849" s="68">
        <f t="shared" si="905"/>
        <v>44887</v>
      </c>
      <c r="AB4849" s="69" t="b">
        <f t="shared" si="906"/>
        <v>1</v>
      </c>
      <c r="AC4849" s="70">
        <f t="shared" si="907"/>
        <v>0.5</v>
      </c>
      <c r="AD4849" s="67">
        <f t="shared" si="908"/>
        <v>44888.799293981501</v>
      </c>
      <c r="AE4849" s="67">
        <f>VLOOKUP(V4849,'Branch Wise Work Timelines'!C:G,3,FALSE)+AA4849</f>
        <v>44887.416666666664</v>
      </c>
      <c r="AF4849" s="67">
        <f>IF(V4849="Bangalore",VLOOKUP(V4849,'Branch Wise Work Timelines'!C:G,4,FALSE)+AA4849+1,IF(V4849="Mumbai",VLOOKUP(V4849,'Branch Wise Work Timelines'!C:G,4,FALSE)+AA4849+1,VLOOKUP(V4849,'Branch Wise Work Timelines'!C:G,4,FALSE)+AA4849))</f>
        <v>44888.104166666664</v>
      </c>
      <c r="AG4849" s="67">
        <f>WORKDAY.INTL(AA4849,1,11)+VLOOKUP(V4849,'Branch Wise Work Timelines'!C:G,3,FALSE)</f>
        <v>44888.416666666664</v>
      </c>
      <c r="AH4849" s="69" t="str">
        <f t="shared" ca="1" si="909"/>
        <v>Out of TAT</v>
      </c>
      <c r="AI4849" s="69">
        <f t="shared" ca="1" si="910"/>
        <v>20539</v>
      </c>
      <c r="AJ4849" s="69" t="str">
        <f ca="1">IF(AI4849&lt;0,"0-12",IFERROR(VLOOKUP(AI4849,Breakup[],2,FALSE),"&gt;24"))</f>
        <v>&gt;24</v>
      </c>
      <c r="AK4849" s="69" t="str">
        <f>VLOOKUP(V4849,Master!B:D,3,FALSE)</f>
        <v>South</v>
      </c>
      <c r="AL4849" s="69" t="str">
        <f t="shared" si="911"/>
        <v>Bangalore-CLS</v>
      </c>
    </row>
    <row r="4850" spans="1:38">
      <c r="A4850" s="14" t="s">
        <v>10031</v>
      </c>
      <c r="B4850" s="54">
        <v>44701.6837105671</v>
      </c>
      <c r="C4850" s="13" t="s">
        <v>329</v>
      </c>
      <c r="D4850" s="13">
        <v>225</v>
      </c>
      <c r="E4850" s="13" t="s">
        <v>10032</v>
      </c>
      <c r="F4850" s="13" t="s">
        <v>15</v>
      </c>
      <c r="G4850" s="14">
        <v>1653049223395</v>
      </c>
      <c r="H4850" s="55">
        <v>0.46033564814814798</v>
      </c>
      <c r="I4850" s="33">
        <v>44890.460335648102</v>
      </c>
      <c r="J4850" s="58">
        <v>44890</v>
      </c>
      <c r="K4850" s="13" t="s">
        <v>213</v>
      </c>
      <c r="L4850" s="13" t="s">
        <v>30</v>
      </c>
      <c r="M4850" s="13" t="s">
        <v>214</v>
      </c>
      <c r="N4850" s="13" t="s">
        <v>215</v>
      </c>
      <c r="O4850" s="33" t="s">
        <v>38</v>
      </c>
      <c r="P4850" s="58" t="s">
        <v>38</v>
      </c>
      <c r="Q4850" s="33" t="s">
        <v>207</v>
      </c>
      <c r="R4850" s="14" t="s">
        <v>38</v>
      </c>
      <c r="S4850" s="13" t="s">
        <v>216</v>
      </c>
      <c r="T4850" s="13" t="s">
        <v>217</v>
      </c>
      <c r="U4850" s="33">
        <f t="shared" ca="1" si="900"/>
        <v>45744.56914039352</v>
      </c>
      <c r="V4850" s="13" t="str">
        <f t="shared" si="901"/>
        <v>Bangalore</v>
      </c>
      <c r="W4850" s="13" t="str">
        <f t="shared" si="902"/>
        <v>CLS</v>
      </c>
      <c r="X4850" s="13">
        <f t="shared" si="903"/>
        <v>11</v>
      </c>
      <c r="Y4850" s="13" t="str">
        <f>IFERROR(VLOOKUP(C4850,ReceivingTeam[],2,FALSE),"HelpDesk")</f>
        <v>HelpDesk</v>
      </c>
      <c r="Z4850" s="67">
        <f t="shared" si="904"/>
        <v>44890.960335648102</v>
      </c>
      <c r="AA4850" s="68">
        <f t="shared" si="905"/>
        <v>44890</v>
      </c>
      <c r="AB4850" s="69" t="b">
        <f t="shared" si="906"/>
        <v>1</v>
      </c>
      <c r="AC4850" s="70">
        <f t="shared" si="907"/>
        <v>0.5</v>
      </c>
      <c r="AD4850" s="67">
        <f t="shared" si="908"/>
        <v>44890.960335648102</v>
      </c>
      <c r="AE4850" s="67">
        <f>VLOOKUP(V4850,'Branch Wise Work Timelines'!C:G,3,FALSE)+AA4850</f>
        <v>44890.416666666664</v>
      </c>
      <c r="AF4850" s="67">
        <f>IF(V4850="Bangalore",VLOOKUP(V4850,'Branch Wise Work Timelines'!C:G,4,FALSE)+AA4850+1,IF(V4850="Mumbai",VLOOKUP(V4850,'Branch Wise Work Timelines'!C:G,4,FALSE)+AA4850+1,VLOOKUP(V4850,'Branch Wise Work Timelines'!C:G,4,FALSE)+AA4850))</f>
        <v>44891.104166666664</v>
      </c>
      <c r="AG4850" s="67">
        <f>WORKDAY.INTL(AA4850,1,11)+VLOOKUP(V4850,'Branch Wise Work Timelines'!C:G,3,FALSE)</f>
        <v>44891.416666666664</v>
      </c>
      <c r="AH4850" s="69" t="str">
        <f t="shared" ca="1" si="909"/>
        <v>Out of TAT</v>
      </c>
      <c r="AI4850" s="69">
        <f t="shared" ca="1" si="910"/>
        <v>20487</v>
      </c>
      <c r="AJ4850" s="69" t="str">
        <f ca="1">IF(AI4850&lt;0,"0-12",IFERROR(VLOOKUP(AI4850,Breakup[],2,FALSE),"&gt;24"))</f>
        <v>&gt;24</v>
      </c>
      <c r="AK4850" s="69" t="str">
        <f>VLOOKUP(V4850,Master!B:D,3,FALSE)</f>
        <v>South</v>
      </c>
      <c r="AL4850" s="69" t="str">
        <f t="shared" si="911"/>
        <v>Bangalore-CLS</v>
      </c>
    </row>
    <row r="4851" spans="1:38">
      <c r="A4851" s="14" t="s">
        <v>10033</v>
      </c>
      <c r="B4851" s="54">
        <v>44701.6639341435</v>
      </c>
      <c r="C4851" s="13" t="s">
        <v>329</v>
      </c>
      <c r="D4851" s="13">
        <v>804</v>
      </c>
      <c r="E4851" s="13" t="s">
        <v>10034</v>
      </c>
      <c r="F4851" s="13" t="s">
        <v>15</v>
      </c>
      <c r="G4851" s="14">
        <v>1653050089671</v>
      </c>
      <c r="H4851" s="55">
        <v>0.49658564814814798</v>
      </c>
      <c r="I4851" s="33">
        <v>44884.496585648201</v>
      </c>
      <c r="J4851" s="58">
        <v>44884</v>
      </c>
      <c r="K4851" s="13" t="s">
        <v>213</v>
      </c>
      <c r="L4851" s="13" t="s">
        <v>30</v>
      </c>
      <c r="M4851" s="13" t="s">
        <v>214</v>
      </c>
      <c r="N4851" s="13" t="s">
        <v>206</v>
      </c>
      <c r="O4851" s="33" t="s">
        <v>38</v>
      </c>
      <c r="P4851" s="58" t="s">
        <v>38</v>
      </c>
      <c r="Q4851" s="33" t="s">
        <v>207</v>
      </c>
      <c r="R4851" s="14" t="s">
        <v>38</v>
      </c>
      <c r="S4851" s="13" t="s">
        <v>216</v>
      </c>
      <c r="T4851" s="13" t="s">
        <v>217</v>
      </c>
      <c r="U4851" s="33">
        <f t="shared" ca="1" si="900"/>
        <v>45744.56914039352</v>
      </c>
      <c r="V4851" s="13" t="str">
        <f t="shared" si="901"/>
        <v>Bangalore</v>
      </c>
      <c r="W4851" s="13" t="str">
        <f t="shared" si="902"/>
        <v>CLS</v>
      </c>
      <c r="X4851" s="13">
        <f t="shared" si="903"/>
        <v>11</v>
      </c>
      <c r="Y4851" s="13" t="str">
        <f>IFERROR(VLOOKUP(C4851,ReceivingTeam[],2,FALSE),"HelpDesk")</f>
        <v>HelpDesk</v>
      </c>
      <c r="Z4851" s="67">
        <f t="shared" si="904"/>
        <v>44884.996585648201</v>
      </c>
      <c r="AA4851" s="68">
        <f t="shared" si="905"/>
        <v>44884</v>
      </c>
      <c r="AB4851" s="69" t="b">
        <f t="shared" si="906"/>
        <v>1</v>
      </c>
      <c r="AC4851" s="70">
        <f t="shared" si="907"/>
        <v>0.5</v>
      </c>
      <c r="AD4851" s="67">
        <f t="shared" si="908"/>
        <v>44884.996585648201</v>
      </c>
      <c r="AE4851" s="67">
        <f>VLOOKUP(V4851,'Branch Wise Work Timelines'!C:G,3,FALSE)+AA4851</f>
        <v>44884.416666666664</v>
      </c>
      <c r="AF4851" s="67">
        <f>IF(V4851="Bangalore",VLOOKUP(V4851,'Branch Wise Work Timelines'!C:G,4,FALSE)+AA4851+1,IF(V4851="Mumbai",VLOOKUP(V4851,'Branch Wise Work Timelines'!C:G,4,FALSE)+AA4851+1,VLOOKUP(V4851,'Branch Wise Work Timelines'!C:G,4,FALSE)+AA4851))</f>
        <v>44885.104166666664</v>
      </c>
      <c r="AG4851" s="67">
        <f>WORKDAY.INTL(AA4851,1,11)+VLOOKUP(V4851,'Branch Wise Work Timelines'!C:G,3,FALSE)</f>
        <v>44886.416666666664</v>
      </c>
      <c r="AH4851" s="69" t="str">
        <f t="shared" ca="1" si="909"/>
        <v>Out of TAT</v>
      </c>
      <c r="AI4851" s="69">
        <f t="shared" ca="1" si="910"/>
        <v>20630</v>
      </c>
      <c r="AJ4851" s="69" t="str">
        <f ca="1">IF(AI4851&lt;0,"0-12",IFERROR(VLOOKUP(AI4851,Breakup[],2,FALSE),"&gt;24"))</f>
        <v>&gt;24</v>
      </c>
      <c r="AK4851" s="69" t="str">
        <f>VLOOKUP(V4851,Master!B:D,3,FALSE)</f>
        <v>South</v>
      </c>
      <c r="AL4851" s="69" t="str">
        <f t="shared" si="911"/>
        <v>Bangalore-CLS</v>
      </c>
    </row>
    <row r="4852" spans="1:38">
      <c r="A4852" s="14" t="s">
        <v>10035</v>
      </c>
      <c r="B4852" s="54">
        <v>44701.738668553196</v>
      </c>
      <c r="C4852" s="13" t="s">
        <v>132</v>
      </c>
      <c r="D4852" s="13">
        <v>338</v>
      </c>
      <c r="E4852" s="13" t="s">
        <v>10036</v>
      </c>
      <c r="F4852" s="13" t="s">
        <v>33</v>
      </c>
      <c r="G4852" s="14">
        <v>1653050198995</v>
      </c>
      <c r="H4852" s="55">
        <v>0.63476851851851801</v>
      </c>
      <c r="I4852" s="33">
        <v>44891.634768518503</v>
      </c>
      <c r="J4852" s="58">
        <v>44891</v>
      </c>
      <c r="K4852" s="13" t="s">
        <v>257</v>
      </c>
      <c r="L4852" s="13" t="s">
        <v>72</v>
      </c>
      <c r="M4852" s="13" t="s">
        <v>286</v>
      </c>
      <c r="N4852" s="13" t="s">
        <v>206</v>
      </c>
      <c r="O4852" s="33">
        <v>44891.147418981498</v>
      </c>
      <c r="P4852" s="58">
        <v>44891</v>
      </c>
      <c r="Q4852" s="33" t="s">
        <v>237</v>
      </c>
      <c r="R4852" s="14">
        <v>776</v>
      </c>
      <c r="S4852" s="13" t="s">
        <v>216</v>
      </c>
      <c r="T4852" s="13" t="s">
        <v>217</v>
      </c>
      <c r="U4852" s="33">
        <f t="shared" ca="1" si="900"/>
        <v>45744.56914039352</v>
      </c>
      <c r="V4852" s="13" t="str">
        <f t="shared" si="901"/>
        <v>Pune</v>
      </c>
      <c r="W4852" s="13" t="str">
        <f t="shared" si="902"/>
        <v>RI</v>
      </c>
      <c r="X4852" s="13">
        <f t="shared" si="903"/>
        <v>15</v>
      </c>
      <c r="Y4852" s="13" t="str">
        <f>IFERROR(VLOOKUP(C4852,ReceivingTeam[],2,FALSE),"HelpDesk")</f>
        <v>Branch office</v>
      </c>
      <c r="Z4852" s="67">
        <f t="shared" si="904"/>
        <v>44893.759768518503</v>
      </c>
      <c r="AA4852" s="68">
        <f t="shared" si="905"/>
        <v>44891</v>
      </c>
      <c r="AB4852" s="69" t="b">
        <f t="shared" si="906"/>
        <v>1</v>
      </c>
      <c r="AC4852" s="70">
        <f t="shared" si="907"/>
        <v>0.5</v>
      </c>
      <c r="AD4852" s="67">
        <f t="shared" si="908"/>
        <v>44893.759768518503</v>
      </c>
      <c r="AE4852" s="67">
        <f>VLOOKUP(V4852,'Branch Wise Work Timelines'!C:G,3,FALSE)+AA4852</f>
        <v>44891.395833333336</v>
      </c>
      <c r="AF4852" s="67">
        <f>IF(V4852="Bangalore",VLOOKUP(V4852,'Branch Wise Work Timelines'!C:G,4,FALSE)+AA4852+1,IF(V4852="Mumbai",VLOOKUP(V4852,'Branch Wise Work Timelines'!C:G,4,FALSE)+AA4852+1,VLOOKUP(V4852,'Branch Wise Work Timelines'!C:G,4,FALSE)+AA4852))</f>
        <v>44891.770833333336</v>
      </c>
      <c r="AG4852" s="67">
        <f>WORKDAY.INTL(AA4852,1,11)+VLOOKUP(V4852,'Branch Wise Work Timelines'!C:G,3,FALSE)</f>
        <v>44893.395833333336</v>
      </c>
      <c r="AH4852" s="69" t="str">
        <f t="shared" si="909"/>
        <v>Met</v>
      </c>
      <c r="AI4852" s="69">
        <f t="shared" ca="1" si="910"/>
        <v>20420</v>
      </c>
      <c r="AJ4852" s="69" t="str">
        <f ca="1">IF(AI4852&lt;0,"0-12",IFERROR(VLOOKUP(AI4852,Breakup[],2,FALSE),"&gt;24"))</f>
        <v>&gt;24</v>
      </c>
      <c r="AK4852" s="69" t="str">
        <f>VLOOKUP(V4852,Master!B:D,3,FALSE)</f>
        <v>West</v>
      </c>
      <c r="AL4852" s="69" t="str">
        <f t="shared" si="911"/>
        <v>Pune</v>
      </c>
    </row>
    <row r="4853" spans="1:38">
      <c r="A4853" s="14" t="s">
        <v>10037</v>
      </c>
      <c r="B4853" s="54">
        <v>44701.747035300898</v>
      </c>
      <c r="C4853" s="13" t="s">
        <v>586</v>
      </c>
      <c r="D4853" s="13">
        <v>1628</v>
      </c>
      <c r="E4853" s="13" t="s">
        <v>10038</v>
      </c>
      <c r="F4853" s="13" t="s">
        <v>15</v>
      </c>
      <c r="G4853" s="14">
        <v>1653050621596</v>
      </c>
      <c r="H4853" s="55">
        <v>0.54446759259259303</v>
      </c>
      <c r="I4853" s="33">
        <v>44885.544467592597</v>
      </c>
      <c r="J4853" s="58">
        <v>44885</v>
      </c>
      <c r="K4853" s="13" t="s">
        <v>213</v>
      </c>
      <c r="L4853" s="13" t="s">
        <v>30</v>
      </c>
      <c r="M4853" s="13" t="s">
        <v>214</v>
      </c>
      <c r="N4853" s="13" t="s">
        <v>206</v>
      </c>
      <c r="O4853" s="33" t="s">
        <v>38</v>
      </c>
      <c r="P4853" s="58" t="s">
        <v>38</v>
      </c>
      <c r="Q4853" s="33" t="s">
        <v>207</v>
      </c>
      <c r="R4853" s="14" t="s">
        <v>38</v>
      </c>
      <c r="S4853" s="13" t="s">
        <v>216</v>
      </c>
      <c r="T4853" s="13" t="s">
        <v>217</v>
      </c>
      <c r="U4853" s="33">
        <f t="shared" ca="1" si="900"/>
        <v>45744.56914039352</v>
      </c>
      <c r="V4853" s="13" t="str">
        <f t="shared" si="901"/>
        <v>Bangalore</v>
      </c>
      <c r="W4853" s="13" t="str">
        <f t="shared" si="902"/>
        <v>CLS</v>
      </c>
      <c r="X4853" s="13">
        <f t="shared" si="903"/>
        <v>13</v>
      </c>
      <c r="Y4853" s="13" t="str">
        <f>IFERROR(VLOOKUP(C4853,ReceivingTeam[],2,FALSE),"HelpDesk")</f>
        <v>HelpDesk</v>
      </c>
      <c r="Z4853" s="67">
        <f t="shared" si="904"/>
        <v>44885.916666666664</v>
      </c>
      <c r="AA4853" s="68">
        <f t="shared" si="905"/>
        <v>44885</v>
      </c>
      <c r="AB4853" s="69" t="b">
        <f t="shared" si="906"/>
        <v>0</v>
      </c>
      <c r="AC4853" s="70">
        <f t="shared" si="907"/>
        <v>0.5</v>
      </c>
      <c r="AD4853" s="67">
        <f t="shared" si="908"/>
        <v>44885.916666666664</v>
      </c>
      <c r="AE4853" s="67">
        <f>VLOOKUP(V4853,'Branch Wise Work Timelines'!C:G,3,FALSE)+AA4853</f>
        <v>44885.416666666664</v>
      </c>
      <c r="AF4853" s="67">
        <f>IF(V4853="Bangalore",VLOOKUP(V4853,'Branch Wise Work Timelines'!C:G,4,FALSE)+AA4853+1,IF(V4853="Mumbai",VLOOKUP(V4853,'Branch Wise Work Timelines'!C:G,4,FALSE)+AA4853+1,VLOOKUP(V4853,'Branch Wise Work Timelines'!C:G,4,FALSE)+AA4853))</f>
        <v>44886.104166666664</v>
      </c>
      <c r="AG4853" s="67">
        <f>WORKDAY.INTL(AA4853,1,11)+VLOOKUP(V4853,'Branch Wise Work Timelines'!C:G,3,FALSE)</f>
        <v>44886.416666666664</v>
      </c>
      <c r="AH4853" s="69" t="str">
        <f t="shared" ca="1" si="909"/>
        <v>Out of TAT</v>
      </c>
      <c r="AI4853" s="69">
        <f t="shared" ca="1" si="910"/>
        <v>20608</v>
      </c>
      <c r="AJ4853" s="69" t="str">
        <f ca="1">IF(AI4853&lt;0,"0-12",IFERROR(VLOOKUP(AI4853,Breakup[],2,FALSE),"&gt;24"))</f>
        <v>&gt;24</v>
      </c>
      <c r="AK4853" s="69" t="str">
        <f>VLOOKUP(V4853,Master!B:D,3,FALSE)</f>
        <v>South</v>
      </c>
      <c r="AL4853" s="69" t="str">
        <f t="shared" si="911"/>
        <v>Bangalore-CLS</v>
      </c>
    </row>
    <row r="4854" spans="1:38">
      <c r="A4854" s="14" t="s">
        <v>10039</v>
      </c>
      <c r="B4854" s="54">
        <v>44701.936846377299</v>
      </c>
      <c r="C4854" s="13" t="s">
        <v>1232</v>
      </c>
      <c r="D4854" s="13">
        <v>1885</v>
      </c>
      <c r="E4854" s="13" t="s">
        <v>10040</v>
      </c>
      <c r="F4854" s="13" t="s">
        <v>46</v>
      </c>
      <c r="G4854" s="14">
        <v>1653067592196</v>
      </c>
      <c r="H4854" s="55">
        <v>0.45129629629629597</v>
      </c>
      <c r="I4854" s="33">
        <v>44891.451296296298</v>
      </c>
      <c r="J4854" s="58">
        <v>44891</v>
      </c>
      <c r="K4854" s="13" t="s">
        <v>213</v>
      </c>
      <c r="L4854" s="13" t="s">
        <v>30</v>
      </c>
      <c r="M4854" s="13" t="s">
        <v>147</v>
      </c>
      <c r="N4854" s="13" t="s">
        <v>206</v>
      </c>
      <c r="O4854" s="33">
        <v>44891.269490740699</v>
      </c>
      <c r="P4854" s="58">
        <v>44891</v>
      </c>
      <c r="Q4854" s="33" t="s">
        <v>237</v>
      </c>
      <c r="R4854" s="14">
        <v>1118</v>
      </c>
      <c r="S4854" s="13" t="s">
        <v>208</v>
      </c>
      <c r="T4854" s="13" t="s">
        <v>209</v>
      </c>
      <c r="U4854" s="33">
        <f t="shared" ca="1" si="900"/>
        <v>45744.56914039352</v>
      </c>
      <c r="V4854" s="13" t="str">
        <f t="shared" si="901"/>
        <v>Bangalore</v>
      </c>
      <c r="W4854" s="13" t="str">
        <f t="shared" si="902"/>
        <v>RI</v>
      </c>
      <c r="X4854" s="13">
        <f t="shared" si="903"/>
        <v>10</v>
      </c>
      <c r="Y4854" s="13" t="str">
        <f>IFERROR(VLOOKUP(C4854,ReceivingTeam[],2,FALSE),"HelpDesk")</f>
        <v>HelpDesk</v>
      </c>
      <c r="Z4854" s="67">
        <f t="shared" si="904"/>
        <v>44891.951296296298</v>
      </c>
      <c r="AA4854" s="68">
        <f t="shared" si="905"/>
        <v>44891</v>
      </c>
      <c r="AB4854" s="69" t="b">
        <f t="shared" si="906"/>
        <v>1</v>
      </c>
      <c r="AC4854" s="70">
        <f t="shared" si="907"/>
        <v>0.5</v>
      </c>
      <c r="AD4854" s="67">
        <f t="shared" si="908"/>
        <v>44891.951296296298</v>
      </c>
      <c r="AE4854" s="67">
        <f>VLOOKUP(V4854,'Branch Wise Work Timelines'!C:G,3,FALSE)+AA4854</f>
        <v>44891.416666666664</v>
      </c>
      <c r="AF4854" s="67">
        <f>IF(V4854="Bangalore",VLOOKUP(V4854,'Branch Wise Work Timelines'!C:G,4,FALSE)+AA4854+1,IF(V4854="Mumbai",VLOOKUP(V4854,'Branch Wise Work Timelines'!C:G,4,FALSE)+AA4854+1,VLOOKUP(V4854,'Branch Wise Work Timelines'!C:G,4,FALSE)+AA4854))</f>
        <v>44892.104166666664</v>
      </c>
      <c r="AG4854" s="67">
        <f>WORKDAY.INTL(AA4854,1,11)+VLOOKUP(V4854,'Branch Wise Work Timelines'!C:G,3,FALSE)</f>
        <v>44893.416666666664</v>
      </c>
      <c r="AH4854" s="69" t="str">
        <f t="shared" si="909"/>
        <v>Met</v>
      </c>
      <c r="AI4854" s="69">
        <f t="shared" ca="1" si="910"/>
        <v>20463</v>
      </c>
      <c r="AJ4854" s="69" t="str">
        <f ca="1">IF(AI4854&lt;0,"0-12",IFERROR(VLOOKUP(AI4854,Breakup[],2,FALSE),"&gt;24"))</f>
        <v>&gt;24</v>
      </c>
      <c r="AK4854" s="69" t="str">
        <f>VLOOKUP(V4854,Master!B:D,3,FALSE)</f>
        <v>South</v>
      </c>
      <c r="AL4854" s="69" t="str">
        <f t="shared" si="911"/>
        <v>Bangalore</v>
      </c>
    </row>
    <row r="4855" spans="1:38">
      <c r="A4855" s="14" t="s">
        <v>10041</v>
      </c>
      <c r="B4855" s="54">
        <v>44701.7177485301</v>
      </c>
      <c r="C4855" s="13" t="s">
        <v>316</v>
      </c>
      <c r="D4855" s="13">
        <v>1739</v>
      </c>
      <c r="E4855" s="13" t="s">
        <v>10042</v>
      </c>
      <c r="F4855" s="13" t="s">
        <v>33</v>
      </c>
      <c r="G4855" s="14">
        <v>1653047501288</v>
      </c>
      <c r="H4855" s="55">
        <v>0.310810185185185</v>
      </c>
      <c r="I4855" s="33">
        <v>44884.310810185198</v>
      </c>
      <c r="J4855" s="58">
        <v>44884</v>
      </c>
      <c r="K4855" s="13" t="s">
        <v>213</v>
      </c>
      <c r="L4855" s="13" t="s">
        <v>30</v>
      </c>
      <c r="M4855" s="13" t="s">
        <v>282</v>
      </c>
      <c r="N4855" s="13" t="s">
        <v>206</v>
      </c>
      <c r="O4855" s="33" t="s">
        <v>38</v>
      </c>
      <c r="P4855" s="58" t="s">
        <v>38</v>
      </c>
      <c r="Q4855" s="33" t="s">
        <v>207</v>
      </c>
      <c r="R4855" s="14" t="s">
        <v>38</v>
      </c>
      <c r="S4855" s="13" t="s">
        <v>216</v>
      </c>
      <c r="T4855" s="13" t="s">
        <v>217</v>
      </c>
      <c r="U4855" s="33">
        <f t="shared" ca="1" si="900"/>
        <v>45744.56914039352</v>
      </c>
      <c r="V4855" s="13" t="str">
        <f t="shared" si="901"/>
        <v>Bangalore</v>
      </c>
      <c r="W4855" s="13" t="str">
        <f t="shared" si="902"/>
        <v>RI</v>
      </c>
      <c r="X4855" s="13">
        <f t="shared" si="903"/>
        <v>7</v>
      </c>
      <c r="Y4855" s="13" t="str">
        <f>IFERROR(VLOOKUP(C4855,ReceivingTeam[],2,FALSE),"HelpDesk")</f>
        <v>HelpDesk</v>
      </c>
      <c r="Z4855" s="67">
        <f t="shared" si="904"/>
        <v>44884.916666666664</v>
      </c>
      <c r="AA4855" s="68">
        <f t="shared" si="905"/>
        <v>44884</v>
      </c>
      <c r="AB4855" s="69" t="b">
        <f t="shared" si="906"/>
        <v>1</v>
      </c>
      <c r="AC4855" s="70">
        <f t="shared" si="907"/>
        <v>0.5</v>
      </c>
      <c r="AD4855" s="67">
        <f t="shared" si="908"/>
        <v>44884.916666666664</v>
      </c>
      <c r="AE4855" s="67">
        <f>VLOOKUP(V4855,'Branch Wise Work Timelines'!C:G,3,FALSE)+AA4855</f>
        <v>44884.416666666664</v>
      </c>
      <c r="AF4855" s="67">
        <f>IF(V4855="Bangalore",VLOOKUP(V4855,'Branch Wise Work Timelines'!C:G,4,FALSE)+AA4855+1,IF(V4855="Mumbai",VLOOKUP(V4855,'Branch Wise Work Timelines'!C:G,4,FALSE)+AA4855+1,VLOOKUP(V4855,'Branch Wise Work Timelines'!C:G,4,FALSE)+AA4855))</f>
        <v>44885.104166666664</v>
      </c>
      <c r="AG4855" s="67">
        <f>WORKDAY.INTL(AA4855,1,11)+VLOOKUP(V4855,'Branch Wise Work Timelines'!C:G,3,FALSE)</f>
        <v>44886.416666666664</v>
      </c>
      <c r="AH4855" s="69" t="str">
        <f t="shared" ca="1" si="909"/>
        <v>Out of TAT</v>
      </c>
      <c r="AI4855" s="69">
        <f t="shared" ca="1" si="910"/>
        <v>20632</v>
      </c>
      <c r="AJ4855" s="69" t="str">
        <f ca="1">IF(AI4855&lt;0,"0-12",IFERROR(VLOOKUP(AI4855,Breakup[],2,FALSE),"&gt;24"))</f>
        <v>&gt;24</v>
      </c>
      <c r="AK4855" s="69" t="str">
        <f>VLOOKUP(V4855,Master!B:D,3,FALSE)</f>
        <v>South</v>
      </c>
      <c r="AL4855" s="69" t="str">
        <f t="shared" si="911"/>
        <v>Bangalore</v>
      </c>
    </row>
    <row r="4856" spans="1:38">
      <c r="A4856" s="14" t="s">
        <v>10043</v>
      </c>
      <c r="B4856" s="54">
        <v>44701.663309606498</v>
      </c>
      <c r="C4856" s="13" t="s">
        <v>211</v>
      </c>
      <c r="D4856" s="13">
        <v>1597</v>
      </c>
      <c r="E4856" s="13" t="s">
        <v>10044</v>
      </c>
      <c r="F4856" s="13" t="s">
        <v>15</v>
      </c>
      <c r="G4856" s="14">
        <v>1653050878117</v>
      </c>
      <c r="H4856" s="55">
        <v>0.91596064814814804</v>
      </c>
      <c r="I4856" s="33">
        <v>44885.915960648097</v>
      </c>
      <c r="J4856" s="58">
        <v>44885</v>
      </c>
      <c r="K4856" s="13" t="s">
        <v>213</v>
      </c>
      <c r="L4856" s="13" t="s">
        <v>30</v>
      </c>
      <c r="M4856" s="13" t="s">
        <v>75</v>
      </c>
      <c r="N4856" s="13" t="s">
        <v>206</v>
      </c>
      <c r="O4856" s="33" t="s">
        <v>38</v>
      </c>
      <c r="P4856" s="58" t="s">
        <v>38</v>
      </c>
      <c r="Q4856" s="33" t="s">
        <v>207</v>
      </c>
      <c r="R4856" s="14" t="s">
        <v>38</v>
      </c>
      <c r="S4856" s="13" t="s">
        <v>208</v>
      </c>
      <c r="T4856" s="13" t="s">
        <v>209</v>
      </c>
      <c r="U4856" s="33">
        <f t="shared" ca="1" si="900"/>
        <v>45744.56914039352</v>
      </c>
      <c r="V4856" s="13" t="str">
        <f t="shared" si="901"/>
        <v>Bangalore</v>
      </c>
      <c r="W4856" s="13" t="str">
        <f t="shared" si="902"/>
        <v>CLS</v>
      </c>
      <c r="X4856" s="13">
        <f t="shared" si="903"/>
        <v>21</v>
      </c>
      <c r="Y4856" s="13" t="str">
        <f>IFERROR(VLOOKUP(C4856,ReceivingTeam[],2,FALSE),"HelpDesk")</f>
        <v>HelpDesk</v>
      </c>
      <c r="Z4856" s="67">
        <f t="shared" si="904"/>
        <v>44885.916666666664</v>
      </c>
      <c r="AA4856" s="68">
        <f t="shared" si="905"/>
        <v>44885</v>
      </c>
      <c r="AB4856" s="69" t="b">
        <f t="shared" si="906"/>
        <v>0</v>
      </c>
      <c r="AC4856" s="70">
        <f t="shared" si="907"/>
        <v>0.5</v>
      </c>
      <c r="AD4856" s="67">
        <f t="shared" si="908"/>
        <v>44885.916666666664</v>
      </c>
      <c r="AE4856" s="67">
        <f>VLOOKUP(V4856,'Branch Wise Work Timelines'!C:G,3,FALSE)+AA4856</f>
        <v>44885.416666666664</v>
      </c>
      <c r="AF4856" s="67">
        <f>IF(V4856="Bangalore",VLOOKUP(V4856,'Branch Wise Work Timelines'!C:G,4,FALSE)+AA4856+1,IF(V4856="Mumbai",VLOOKUP(V4856,'Branch Wise Work Timelines'!C:G,4,FALSE)+AA4856+1,VLOOKUP(V4856,'Branch Wise Work Timelines'!C:G,4,FALSE)+AA4856))</f>
        <v>44886.104166666664</v>
      </c>
      <c r="AG4856" s="67">
        <f>WORKDAY.INTL(AA4856,1,11)+VLOOKUP(V4856,'Branch Wise Work Timelines'!C:G,3,FALSE)</f>
        <v>44886.416666666664</v>
      </c>
      <c r="AH4856" s="69" t="str">
        <f t="shared" ca="1" si="909"/>
        <v>Out of TAT</v>
      </c>
      <c r="AI4856" s="69">
        <f t="shared" ca="1" si="910"/>
        <v>20608</v>
      </c>
      <c r="AJ4856" s="69" t="str">
        <f ca="1">IF(AI4856&lt;0,"0-12",IFERROR(VLOOKUP(AI4856,Breakup[],2,FALSE),"&gt;24"))</f>
        <v>&gt;24</v>
      </c>
      <c r="AK4856" s="69" t="str">
        <f>VLOOKUP(V4856,Master!B:D,3,FALSE)</f>
        <v>South</v>
      </c>
      <c r="AL4856" s="69" t="str">
        <f t="shared" si="911"/>
        <v>Bangalore-CLS</v>
      </c>
    </row>
    <row r="4857" spans="1:38">
      <c r="A4857" s="14" t="s">
        <v>10045</v>
      </c>
      <c r="B4857" s="54">
        <v>44701.850141354204</v>
      </c>
      <c r="C4857" s="13" t="s">
        <v>6284</v>
      </c>
      <c r="D4857" s="13">
        <v>1068</v>
      </c>
      <c r="E4857" s="13" t="s">
        <v>10046</v>
      </c>
      <c r="F4857" s="13" t="s">
        <v>33</v>
      </c>
      <c r="G4857" s="14">
        <v>1653058832830</v>
      </c>
      <c r="H4857" s="55">
        <v>0.447002314814815</v>
      </c>
      <c r="I4857" s="33">
        <v>44885.447002314802</v>
      </c>
      <c r="J4857" s="58">
        <v>44885</v>
      </c>
      <c r="K4857" s="13" t="s">
        <v>213</v>
      </c>
      <c r="L4857" s="13" t="s">
        <v>30</v>
      </c>
      <c r="M4857" s="13" t="s">
        <v>282</v>
      </c>
      <c r="N4857" s="13" t="s">
        <v>206</v>
      </c>
      <c r="O4857" s="33" t="s">
        <v>38</v>
      </c>
      <c r="P4857" s="58" t="s">
        <v>38</v>
      </c>
      <c r="Q4857" s="33" t="s">
        <v>207</v>
      </c>
      <c r="R4857" s="14" t="s">
        <v>38</v>
      </c>
      <c r="S4857" s="13" t="s">
        <v>216</v>
      </c>
      <c r="T4857" s="13" t="s">
        <v>278</v>
      </c>
      <c r="U4857" s="33">
        <f t="shared" ca="1" si="900"/>
        <v>45744.56914039352</v>
      </c>
      <c r="V4857" s="13" t="str">
        <f t="shared" si="901"/>
        <v>Bangalore</v>
      </c>
      <c r="W4857" s="13" t="str">
        <f t="shared" si="902"/>
        <v>RI</v>
      </c>
      <c r="X4857" s="13">
        <f t="shared" si="903"/>
        <v>10</v>
      </c>
      <c r="Y4857" s="13" t="str">
        <f>IFERROR(VLOOKUP(C4857,ReceivingTeam[],2,FALSE),"HelpDesk")</f>
        <v>HelpDesk</v>
      </c>
      <c r="Z4857" s="67">
        <f t="shared" si="904"/>
        <v>44888.416666666664</v>
      </c>
      <c r="AA4857" s="68">
        <f t="shared" si="905"/>
        <v>44885</v>
      </c>
      <c r="AB4857" s="69" t="b">
        <f t="shared" si="906"/>
        <v>0</v>
      </c>
      <c r="AC4857" s="70">
        <f t="shared" si="907"/>
        <v>3</v>
      </c>
      <c r="AD4857" s="67">
        <f t="shared" si="908"/>
        <v>44888.416666666664</v>
      </c>
      <c r="AE4857" s="67">
        <f>VLOOKUP(V4857,'Branch Wise Work Timelines'!C:G,3,FALSE)+AA4857</f>
        <v>44885.416666666664</v>
      </c>
      <c r="AF4857" s="67">
        <f>IF(V4857="Bangalore",VLOOKUP(V4857,'Branch Wise Work Timelines'!C:G,4,FALSE)+AA4857+1,IF(V4857="Mumbai",VLOOKUP(V4857,'Branch Wise Work Timelines'!C:G,4,FALSE)+AA4857+1,VLOOKUP(V4857,'Branch Wise Work Timelines'!C:G,4,FALSE)+AA4857))</f>
        <v>44886.104166666664</v>
      </c>
      <c r="AG4857" s="67">
        <f>WORKDAY.INTL(AA4857,1,11)+VLOOKUP(V4857,'Branch Wise Work Timelines'!C:G,3,FALSE)</f>
        <v>44886.416666666664</v>
      </c>
      <c r="AH4857" s="69" t="str">
        <f t="shared" ca="1" si="909"/>
        <v>Out of TAT</v>
      </c>
      <c r="AI4857" s="69">
        <f t="shared" ca="1" si="910"/>
        <v>20548</v>
      </c>
      <c r="AJ4857" s="69" t="str">
        <f ca="1">IF(AI4857&lt;0,"0-12",IFERROR(VLOOKUP(AI4857,Breakup[],2,FALSE),"&gt;24"))</f>
        <v>&gt;24</v>
      </c>
      <c r="AK4857" s="69" t="str">
        <f>VLOOKUP(V4857,Master!B:D,3,FALSE)</f>
        <v>South</v>
      </c>
      <c r="AL4857" s="69" t="str">
        <f t="shared" si="911"/>
        <v>Bangalore</v>
      </c>
    </row>
    <row r="4858" spans="1:38">
      <c r="A4858" s="14" t="s">
        <v>10047</v>
      </c>
      <c r="B4858" s="54">
        <v>44701.783443981498</v>
      </c>
      <c r="C4858" s="13" t="s">
        <v>421</v>
      </c>
      <c r="D4858" s="13">
        <v>1336</v>
      </c>
      <c r="E4858" s="13" t="s">
        <v>10048</v>
      </c>
      <c r="F4858" s="13" t="s">
        <v>33</v>
      </c>
      <c r="G4858" s="14">
        <v>1653053109035</v>
      </c>
      <c r="H4858" s="55">
        <v>0.33967592592592599</v>
      </c>
      <c r="I4858" s="33">
        <v>44891.339675925898</v>
      </c>
      <c r="J4858" s="58">
        <v>44891</v>
      </c>
      <c r="K4858" s="13" t="s">
        <v>213</v>
      </c>
      <c r="L4858" s="13" t="s">
        <v>30</v>
      </c>
      <c r="M4858" s="13" t="s">
        <v>282</v>
      </c>
      <c r="N4858" s="13" t="s">
        <v>206</v>
      </c>
      <c r="O4858" s="33">
        <v>44891.486018518503</v>
      </c>
      <c r="P4858" s="58">
        <v>44891</v>
      </c>
      <c r="Q4858" s="33" t="s">
        <v>237</v>
      </c>
      <c r="R4858" s="14">
        <v>264</v>
      </c>
      <c r="S4858" s="13" t="s">
        <v>216</v>
      </c>
      <c r="T4858" s="13" t="s">
        <v>217</v>
      </c>
      <c r="U4858" s="33">
        <f t="shared" ca="1" si="900"/>
        <v>45744.56914039352</v>
      </c>
      <c r="V4858" s="13" t="str">
        <f t="shared" si="901"/>
        <v>Bangalore</v>
      </c>
      <c r="W4858" s="13" t="str">
        <f t="shared" si="902"/>
        <v>RI</v>
      </c>
      <c r="X4858" s="13">
        <f t="shared" si="903"/>
        <v>8</v>
      </c>
      <c r="Y4858" s="13" t="str">
        <f>IFERROR(VLOOKUP(C4858,ReceivingTeam[],2,FALSE),"HelpDesk")</f>
        <v>HelpDesk</v>
      </c>
      <c r="Z4858" s="67">
        <f t="shared" si="904"/>
        <v>44891.916666666664</v>
      </c>
      <c r="AA4858" s="68">
        <f t="shared" si="905"/>
        <v>44891</v>
      </c>
      <c r="AB4858" s="69" t="b">
        <f t="shared" si="906"/>
        <v>1</v>
      </c>
      <c r="AC4858" s="70">
        <f t="shared" si="907"/>
        <v>0.5</v>
      </c>
      <c r="AD4858" s="67">
        <f t="shared" si="908"/>
        <v>44891.916666666664</v>
      </c>
      <c r="AE4858" s="67">
        <f>VLOOKUP(V4858,'Branch Wise Work Timelines'!C:G,3,FALSE)+AA4858</f>
        <v>44891.416666666664</v>
      </c>
      <c r="AF4858" s="67">
        <f>IF(V4858="Bangalore",VLOOKUP(V4858,'Branch Wise Work Timelines'!C:G,4,FALSE)+AA4858+1,IF(V4858="Mumbai",VLOOKUP(V4858,'Branch Wise Work Timelines'!C:G,4,FALSE)+AA4858+1,VLOOKUP(V4858,'Branch Wise Work Timelines'!C:G,4,FALSE)+AA4858))</f>
        <v>44892.104166666664</v>
      </c>
      <c r="AG4858" s="67">
        <f>WORKDAY.INTL(AA4858,1,11)+VLOOKUP(V4858,'Branch Wise Work Timelines'!C:G,3,FALSE)</f>
        <v>44893.416666666664</v>
      </c>
      <c r="AH4858" s="69" t="str">
        <f t="shared" si="909"/>
        <v>Met</v>
      </c>
      <c r="AI4858" s="69">
        <f t="shared" ca="1" si="910"/>
        <v>20464</v>
      </c>
      <c r="AJ4858" s="69" t="str">
        <f ca="1">IF(AI4858&lt;0,"0-12",IFERROR(VLOOKUP(AI4858,Breakup[],2,FALSE),"&gt;24"))</f>
        <v>&gt;24</v>
      </c>
      <c r="AK4858" s="69" t="str">
        <f>VLOOKUP(V4858,Master!B:D,3,FALSE)</f>
        <v>South</v>
      </c>
      <c r="AL4858" s="69" t="str">
        <f t="shared" si="911"/>
        <v>Bangalore</v>
      </c>
    </row>
    <row r="4859" spans="1:38">
      <c r="A4859" s="14" t="s">
        <v>10049</v>
      </c>
      <c r="B4859" s="54">
        <v>44701.705917974497</v>
      </c>
      <c r="C4859" s="13" t="s">
        <v>2252</v>
      </c>
      <c r="D4859" s="13">
        <v>1399</v>
      </c>
      <c r="E4859" s="13" t="s">
        <v>10050</v>
      </c>
      <c r="F4859" s="13" t="s">
        <v>15</v>
      </c>
      <c r="G4859" s="14">
        <v>1653051574035</v>
      </c>
      <c r="H4859" s="55">
        <v>0.71157407407407403</v>
      </c>
      <c r="I4859" s="33">
        <v>44883.711574074099</v>
      </c>
      <c r="J4859" s="58">
        <v>44883</v>
      </c>
      <c r="K4859" s="13" t="s">
        <v>213</v>
      </c>
      <c r="L4859" s="13" t="s">
        <v>30</v>
      </c>
      <c r="M4859" s="13" t="s">
        <v>75</v>
      </c>
      <c r="N4859" s="13" t="s">
        <v>206</v>
      </c>
      <c r="O4859" s="33" t="s">
        <v>38</v>
      </c>
      <c r="P4859" s="58" t="s">
        <v>38</v>
      </c>
      <c r="Q4859" s="33" t="s">
        <v>207</v>
      </c>
      <c r="R4859" s="14" t="s">
        <v>38</v>
      </c>
      <c r="S4859" s="13" t="s">
        <v>208</v>
      </c>
      <c r="T4859" s="13" t="s">
        <v>209</v>
      </c>
      <c r="U4859" s="33">
        <f t="shared" ca="1" si="900"/>
        <v>45744.56914039352</v>
      </c>
      <c r="V4859" s="13" t="str">
        <f t="shared" si="901"/>
        <v>Bangalore</v>
      </c>
      <c r="W4859" s="13" t="str">
        <f t="shared" si="902"/>
        <v>CLS</v>
      </c>
      <c r="X4859" s="13">
        <f t="shared" si="903"/>
        <v>17</v>
      </c>
      <c r="Y4859" s="13" t="str">
        <f>IFERROR(VLOOKUP(C4859,ReceivingTeam[],2,FALSE),"HelpDesk")</f>
        <v>HelpDesk</v>
      </c>
      <c r="Z4859" s="67">
        <f t="shared" si="904"/>
        <v>44884.524074074099</v>
      </c>
      <c r="AA4859" s="68">
        <f t="shared" si="905"/>
        <v>44883</v>
      </c>
      <c r="AB4859" s="69" t="b">
        <f t="shared" si="906"/>
        <v>1</v>
      </c>
      <c r="AC4859" s="70">
        <f t="shared" si="907"/>
        <v>0.5</v>
      </c>
      <c r="AD4859" s="67">
        <f t="shared" si="908"/>
        <v>44884.524074074099</v>
      </c>
      <c r="AE4859" s="67">
        <f>VLOOKUP(V4859,'Branch Wise Work Timelines'!C:G,3,FALSE)+AA4859</f>
        <v>44883.416666666664</v>
      </c>
      <c r="AF4859" s="67">
        <f>IF(V4859="Bangalore",VLOOKUP(V4859,'Branch Wise Work Timelines'!C:G,4,FALSE)+AA4859+1,IF(V4859="Mumbai",VLOOKUP(V4859,'Branch Wise Work Timelines'!C:G,4,FALSE)+AA4859+1,VLOOKUP(V4859,'Branch Wise Work Timelines'!C:G,4,FALSE)+AA4859))</f>
        <v>44884.104166666664</v>
      </c>
      <c r="AG4859" s="67">
        <f>WORKDAY.INTL(AA4859,1,11)+VLOOKUP(V4859,'Branch Wise Work Timelines'!C:G,3,FALSE)</f>
        <v>44884.416666666664</v>
      </c>
      <c r="AH4859" s="69" t="str">
        <f t="shared" ca="1" si="909"/>
        <v>Out of TAT</v>
      </c>
      <c r="AI4859" s="69">
        <f t="shared" ca="1" si="910"/>
        <v>20642</v>
      </c>
      <c r="AJ4859" s="69" t="str">
        <f ca="1">IF(AI4859&lt;0,"0-12",IFERROR(VLOOKUP(AI4859,Breakup[],2,FALSE),"&gt;24"))</f>
        <v>&gt;24</v>
      </c>
      <c r="AK4859" s="69" t="str">
        <f>VLOOKUP(V4859,Master!B:D,3,FALSE)</f>
        <v>South</v>
      </c>
      <c r="AL4859" s="69" t="str">
        <f t="shared" si="911"/>
        <v>Bangalore-CLS</v>
      </c>
    </row>
    <row r="4860" spans="1:38">
      <c r="A4860" s="14" t="s">
        <v>10051</v>
      </c>
      <c r="B4860" s="54">
        <v>44701.526021180602</v>
      </c>
      <c r="C4860" s="13" t="s">
        <v>6794</v>
      </c>
      <c r="D4860" s="13">
        <v>1320</v>
      </c>
      <c r="E4860" s="13" t="s">
        <v>10052</v>
      </c>
      <c r="F4860" s="13" t="s">
        <v>33</v>
      </c>
      <c r="G4860" s="14">
        <v>1653051036549</v>
      </c>
      <c r="H4860" s="55">
        <v>0.41143518518518502</v>
      </c>
      <c r="I4860" s="33">
        <v>44884.411435185197</v>
      </c>
      <c r="J4860" s="58">
        <v>44884</v>
      </c>
      <c r="K4860" s="13" t="s">
        <v>313</v>
      </c>
      <c r="L4860" s="13" t="s">
        <v>60</v>
      </c>
      <c r="M4860" s="13" t="s">
        <v>314</v>
      </c>
      <c r="N4860" s="13" t="s">
        <v>206</v>
      </c>
      <c r="O4860" s="33" t="s">
        <v>38</v>
      </c>
      <c r="P4860" s="58" t="s">
        <v>38</v>
      </c>
      <c r="Q4860" s="33" t="s">
        <v>207</v>
      </c>
      <c r="R4860" s="14" t="s">
        <v>38</v>
      </c>
      <c r="S4860" s="13" t="s">
        <v>208</v>
      </c>
      <c r="T4860" s="13" t="s">
        <v>209</v>
      </c>
      <c r="U4860" s="33">
        <f t="shared" ca="1" si="900"/>
        <v>45744.56914039352</v>
      </c>
      <c r="V4860" s="13" t="str">
        <f t="shared" si="901"/>
        <v>Hyderabad</v>
      </c>
      <c r="W4860" s="13" t="str">
        <f t="shared" si="902"/>
        <v>RI</v>
      </c>
      <c r="X4860" s="13">
        <f t="shared" si="903"/>
        <v>9</v>
      </c>
      <c r="Y4860" s="13" t="str">
        <f>IFERROR(VLOOKUP(C4860,ReceivingTeam[],2,FALSE),"HelpDesk")</f>
        <v>HelpDesk</v>
      </c>
      <c r="Z4860" s="67">
        <f t="shared" si="904"/>
        <v>44886.562499999993</v>
      </c>
      <c r="AA4860" s="68">
        <f t="shared" si="905"/>
        <v>44884</v>
      </c>
      <c r="AB4860" s="69" t="b">
        <f t="shared" si="906"/>
        <v>1</v>
      </c>
      <c r="AC4860" s="70">
        <f t="shared" si="907"/>
        <v>0.5</v>
      </c>
      <c r="AD4860" s="67">
        <f t="shared" si="908"/>
        <v>44886.562499999993</v>
      </c>
      <c r="AE4860" s="67">
        <f>VLOOKUP(V4860,'Branch Wise Work Timelines'!C:G,3,FALSE)+AA4860</f>
        <v>44884.416666666664</v>
      </c>
      <c r="AF4860" s="67">
        <f>IF(V4860="Bangalore",VLOOKUP(V4860,'Branch Wise Work Timelines'!C:G,4,FALSE)+AA4860+1,IF(V4860="Mumbai",VLOOKUP(V4860,'Branch Wise Work Timelines'!C:G,4,FALSE)+AA4860+1,VLOOKUP(V4860,'Branch Wise Work Timelines'!C:G,4,FALSE)+AA4860))</f>
        <v>44884.770833333336</v>
      </c>
      <c r="AG4860" s="67">
        <f>WORKDAY.INTL(AA4860,1,11)+VLOOKUP(V4860,'Branch Wise Work Timelines'!C:G,3,FALSE)</f>
        <v>44886.416666666664</v>
      </c>
      <c r="AH4860" s="69" t="str">
        <f t="shared" ca="1" si="909"/>
        <v>Out of TAT</v>
      </c>
      <c r="AI4860" s="69">
        <f t="shared" ca="1" si="910"/>
        <v>20593</v>
      </c>
      <c r="AJ4860" s="69" t="str">
        <f ca="1">IF(AI4860&lt;0,"0-12",IFERROR(VLOOKUP(AI4860,Breakup[],2,FALSE),"&gt;24"))</f>
        <v>&gt;24</v>
      </c>
      <c r="AK4860" s="69" t="str">
        <f>VLOOKUP(V4860,Master!B:D,3,FALSE)</f>
        <v>South</v>
      </c>
      <c r="AL4860" s="69" t="str">
        <f t="shared" si="911"/>
        <v>Hyderabad</v>
      </c>
    </row>
    <row r="4861" spans="1:38">
      <c r="A4861" s="14" t="s">
        <v>10053</v>
      </c>
      <c r="B4861" s="54">
        <v>44701.677599965296</v>
      </c>
      <c r="C4861" s="13" t="s">
        <v>211</v>
      </c>
      <c r="D4861" s="13">
        <v>211</v>
      </c>
      <c r="E4861" s="13" t="s">
        <v>10054</v>
      </c>
      <c r="F4861" s="13" t="s">
        <v>15</v>
      </c>
      <c r="G4861" s="14">
        <v>1653046758228</v>
      </c>
      <c r="H4861" s="55">
        <v>3.9560185185185198E-2</v>
      </c>
      <c r="I4861" s="33">
        <v>44890.0395601852</v>
      </c>
      <c r="J4861" s="58">
        <v>44890</v>
      </c>
      <c r="K4861" s="13" t="s">
        <v>213</v>
      </c>
      <c r="L4861" s="13" t="s">
        <v>30</v>
      </c>
      <c r="M4861" s="13" t="s">
        <v>214</v>
      </c>
      <c r="N4861" s="13" t="s">
        <v>215</v>
      </c>
      <c r="O4861" s="33" t="s">
        <v>38</v>
      </c>
      <c r="P4861" s="58" t="s">
        <v>38</v>
      </c>
      <c r="Q4861" s="33" t="s">
        <v>207</v>
      </c>
      <c r="R4861" s="14" t="s">
        <v>38</v>
      </c>
      <c r="S4861" s="13" t="s">
        <v>216</v>
      </c>
      <c r="T4861" s="13" t="s">
        <v>217</v>
      </c>
      <c r="U4861" s="33">
        <f t="shared" ca="1" si="900"/>
        <v>45744.56914039352</v>
      </c>
      <c r="V4861" s="13" t="str">
        <f t="shared" si="901"/>
        <v>Bangalore</v>
      </c>
      <c r="W4861" s="13" t="str">
        <f t="shared" si="902"/>
        <v>CLS</v>
      </c>
      <c r="X4861" s="13">
        <f t="shared" si="903"/>
        <v>0</v>
      </c>
      <c r="Y4861" s="13" t="str">
        <f>IFERROR(VLOOKUP(C4861,ReceivingTeam[],2,FALSE),"HelpDesk")</f>
        <v>HelpDesk</v>
      </c>
      <c r="Z4861" s="67">
        <f t="shared" si="904"/>
        <v>44890.916666666664</v>
      </c>
      <c r="AA4861" s="68">
        <f t="shared" si="905"/>
        <v>44890</v>
      </c>
      <c r="AB4861" s="69" t="b">
        <f t="shared" si="906"/>
        <v>1</v>
      </c>
      <c r="AC4861" s="70">
        <f t="shared" si="907"/>
        <v>0.5</v>
      </c>
      <c r="AD4861" s="67">
        <f t="shared" si="908"/>
        <v>44890.916666666664</v>
      </c>
      <c r="AE4861" s="67">
        <f>VLOOKUP(V4861,'Branch Wise Work Timelines'!C:G,3,FALSE)+AA4861</f>
        <v>44890.416666666664</v>
      </c>
      <c r="AF4861" s="67">
        <f>IF(V4861="Bangalore",VLOOKUP(V4861,'Branch Wise Work Timelines'!C:G,4,FALSE)+AA4861+1,IF(V4861="Mumbai",VLOOKUP(V4861,'Branch Wise Work Timelines'!C:G,4,FALSE)+AA4861+1,VLOOKUP(V4861,'Branch Wise Work Timelines'!C:G,4,FALSE)+AA4861))</f>
        <v>44891.104166666664</v>
      </c>
      <c r="AG4861" s="67">
        <f>WORKDAY.INTL(AA4861,1,11)+VLOOKUP(V4861,'Branch Wise Work Timelines'!C:G,3,FALSE)</f>
        <v>44891.416666666664</v>
      </c>
      <c r="AH4861" s="69" t="str">
        <f t="shared" ca="1" si="909"/>
        <v>Out of TAT</v>
      </c>
      <c r="AI4861" s="69">
        <f t="shared" ca="1" si="910"/>
        <v>20488</v>
      </c>
      <c r="AJ4861" s="69" t="str">
        <f ca="1">IF(AI4861&lt;0,"0-12",IFERROR(VLOOKUP(AI4861,Breakup[],2,FALSE),"&gt;24"))</f>
        <v>&gt;24</v>
      </c>
      <c r="AK4861" s="69" t="str">
        <f>VLOOKUP(V4861,Master!B:D,3,FALSE)</f>
        <v>South</v>
      </c>
      <c r="AL4861" s="69" t="str">
        <f t="shared" si="911"/>
        <v>Bangalore-CLS</v>
      </c>
    </row>
    <row r="4862" spans="1:38">
      <c r="A4862" s="14" t="s">
        <v>10055</v>
      </c>
      <c r="B4862" s="54">
        <v>44701.656305358803</v>
      </c>
      <c r="C4862" s="13" t="s">
        <v>121</v>
      </c>
      <c r="D4862" s="13">
        <v>657</v>
      </c>
      <c r="E4862" s="13" t="s">
        <v>10056</v>
      </c>
      <c r="F4862" s="13" t="s">
        <v>33</v>
      </c>
      <c r="G4862" s="14">
        <v>1653057395341</v>
      </c>
      <c r="H4862" s="55">
        <v>3.9004629629629597E-2</v>
      </c>
      <c r="I4862" s="33">
        <v>44891.039004629602</v>
      </c>
      <c r="J4862" s="58">
        <v>44891</v>
      </c>
      <c r="K4862" s="13" t="s">
        <v>263</v>
      </c>
      <c r="L4862" s="13" t="s">
        <v>69</v>
      </c>
      <c r="M4862" s="13" t="s">
        <v>101</v>
      </c>
      <c r="N4862" s="13" t="s">
        <v>215</v>
      </c>
      <c r="O4862" s="33">
        <v>44891.910879629599</v>
      </c>
      <c r="P4862" s="58">
        <v>44891</v>
      </c>
      <c r="Q4862" s="33" t="s">
        <v>237</v>
      </c>
      <c r="R4862" s="14">
        <v>310</v>
      </c>
      <c r="S4862" s="13" t="s">
        <v>208</v>
      </c>
      <c r="T4862" s="13" t="s">
        <v>209</v>
      </c>
      <c r="U4862" s="33">
        <f t="shared" ca="1" si="900"/>
        <v>45744.56914039352</v>
      </c>
      <c r="V4862" s="13" t="str">
        <f t="shared" si="901"/>
        <v>Mumbai</v>
      </c>
      <c r="W4862" s="13" t="str">
        <f t="shared" si="902"/>
        <v>RI</v>
      </c>
      <c r="X4862" s="13">
        <f t="shared" si="903"/>
        <v>0</v>
      </c>
      <c r="Y4862" s="13" t="str">
        <f>IFERROR(VLOOKUP(C4862,ReceivingTeam[],2,FALSE),"HelpDesk")</f>
        <v>Branch office</v>
      </c>
      <c r="Z4862" s="67">
        <f t="shared" si="904"/>
        <v>44891.916666666664</v>
      </c>
      <c r="AA4862" s="68">
        <f t="shared" si="905"/>
        <v>44891</v>
      </c>
      <c r="AB4862" s="69" t="b">
        <f t="shared" si="906"/>
        <v>1</v>
      </c>
      <c r="AC4862" s="70">
        <f t="shared" si="907"/>
        <v>0.5</v>
      </c>
      <c r="AD4862" s="67">
        <f t="shared" si="908"/>
        <v>44891.916666666664</v>
      </c>
      <c r="AE4862" s="67">
        <f>VLOOKUP(V4862,'Branch Wise Work Timelines'!C:G,3,FALSE)+AA4862</f>
        <v>44891.416666666664</v>
      </c>
      <c r="AF4862" s="67">
        <f>IF(V4862="Bangalore",VLOOKUP(V4862,'Branch Wise Work Timelines'!C:G,4,FALSE)+AA4862+1,IF(V4862="Mumbai",VLOOKUP(V4862,'Branch Wise Work Timelines'!C:G,4,FALSE)+AA4862+1,VLOOKUP(V4862,'Branch Wise Work Timelines'!C:G,4,FALSE)+AA4862))</f>
        <v>44892.25</v>
      </c>
      <c r="AG4862" s="67">
        <f>WORKDAY.INTL(AA4862,1,11)+VLOOKUP(V4862,'Branch Wise Work Timelines'!C:G,3,FALSE)</f>
        <v>44893.416666666664</v>
      </c>
      <c r="AH4862" s="69" t="str">
        <f t="shared" si="909"/>
        <v>Met</v>
      </c>
      <c r="AI4862" s="69">
        <f t="shared" ca="1" si="910"/>
        <v>20464</v>
      </c>
      <c r="AJ4862" s="69" t="str">
        <f ca="1">IF(AI4862&lt;0,"0-12",IFERROR(VLOOKUP(AI4862,Breakup[],2,FALSE),"&gt;24"))</f>
        <v>&gt;24</v>
      </c>
      <c r="AK4862" s="69" t="str">
        <f>VLOOKUP(V4862,Master!B:D,3,FALSE)</f>
        <v>East</v>
      </c>
      <c r="AL4862" s="69" t="str">
        <f t="shared" si="911"/>
        <v>Mumbai</v>
      </c>
    </row>
    <row r="4863" spans="1:38">
      <c r="A4863" s="14" t="s">
        <v>10057</v>
      </c>
      <c r="B4863" s="54">
        <v>44701.657921840299</v>
      </c>
      <c r="C4863" s="13" t="s">
        <v>121</v>
      </c>
      <c r="D4863" s="13">
        <v>432</v>
      </c>
      <c r="E4863" s="13" t="s">
        <v>10058</v>
      </c>
      <c r="F4863" s="13" t="s">
        <v>33</v>
      </c>
      <c r="G4863" s="14">
        <v>1653057395341</v>
      </c>
      <c r="H4863" s="55">
        <v>0.49818287037037001</v>
      </c>
      <c r="I4863" s="33">
        <v>44890.498182870397</v>
      </c>
      <c r="J4863" s="58">
        <v>44890</v>
      </c>
      <c r="K4863" s="13" t="s">
        <v>263</v>
      </c>
      <c r="L4863" s="13" t="s">
        <v>69</v>
      </c>
      <c r="M4863" s="13" t="s">
        <v>101</v>
      </c>
      <c r="N4863" s="13" t="s">
        <v>215</v>
      </c>
      <c r="O4863" s="33" t="s">
        <v>38</v>
      </c>
      <c r="P4863" s="58" t="s">
        <v>38</v>
      </c>
      <c r="Q4863" s="33" t="s">
        <v>207</v>
      </c>
      <c r="R4863" s="14" t="s">
        <v>38</v>
      </c>
      <c r="S4863" s="13" t="s">
        <v>208</v>
      </c>
      <c r="T4863" s="13" t="s">
        <v>209</v>
      </c>
      <c r="U4863" s="33">
        <f t="shared" ca="1" si="900"/>
        <v>45744.56914039352</v>
      </c>
      <c r="V4863" s="13" t="str">
        <f t="shared" si="901"/>
        <v>Mumbai</v>
      </c>
      <c r="W4863" s="13" t="str">
        <f t="shared" si="902"/>
        <v>RI</v>
      </c>
      <c r="X4863" s="13">
        <f t="shared" si="903"/>
        <v>11</v>
      </c>
      <c r="Y4863" s="13" t="str">
        <f>IFERROR(VLOOKUP(C4863,ReceivingTeam[],2,FALSE),"HelpDesk")</f>
        <v>Branch office</v>
      </c>
      <c r="Z4863" s="67">
        <f t="shared" si="904"/>
        <v>44890.998182870397</v>
      </c>
      <c r="AA4863" s="68">
        <f t="shared" si="905"/>
        <v>44890</v>
      </c>
      <c r="AB4863" s="69" t="b">
        <f t="shared" si="906"/>
        <v>1</v>
      </c>
      <c r="AC4863" s="70">
        <f t="shared" si="907"/>
        <v>0.5</v>
      </c>
      <c r="AD4863" s="67">
        <f t="shared" si="908"/>
        <v>44890.998182870397</v>
      </c>
      <c r="AE4863" s="67">
        <f>VLOOKUP(V4863,'Branch Wise Work Timelines'!C:G,3,FALSE)+AA4863</f>
        <v>44890.416666666664</v>
      </c>
      <c r="AF4863" s="67">
        <f>IF(V4863="Bangalore",VLOOKUP(V4863,'Branch Wise Work Timelines'!C:G,4,FALSE)+AA4863+1,IF(V4863="Mumbai",VLOOKUP(V4863,'Branch Wise Work Timelines'!C:G,4,FALSE)+AA4863+1,VLOOKUP(V4863,'Branch Wise Work Timelines'!C:G,4,FALSE)+AA4863))</f>
        <v>44891.25</v>
      </c>
      <c r="AG4863" s="67">
        <f>WORKDAY.INTL(AA4863,1,11)+VLOOKUP(V4863,'Branch Wise Work Timelines'!C:G,3,FALSE)</f>
        <v>44891.416666666664</v>
      </c>
      <c r="AH4863" s="69" t="str">
        <f t="shared" ca="1" si="909"/>
        <v>Out of TAT</v>
      </c>
      <c r="AI4863" s="69">
        <f t="shared" ca="1" si="910"/>
        <v>20486</v>
      </c>
      <c r="AJ4863" s="69" t="str">
        <f ca="1">IF(AI4863&lt;0,"0-12",IFERROR(VLOOKUP(AI4863,Breakup[],2,FALSE),"&gt;24"))</f>
        <v>&gt;24</v>
      </c>
      <c r="AK4863" s="69" t="str">
        <f>VLOOKUP(V4863,Master!B:D,3,FALSE)</f>
        <v>East</v>
      </c>
      <c r="AL4863" s="69" t="str">
        <f t="shared" si="911"/>
        <v>Mumbai</v>
      </c>
    </row>
    <row r="4864" spans="1:38">
      <c r="A4864" s="14" t="s">
        <v>10059</v>
      </c>
      <c r="B4864" s="54">
        <v>44701.659004513902</v>
      </c>
      <c r="C4864" s="13" t="s">
        <v>121</v>
      </c>
      <c r="D4864" s="13">
        <v>1861</v>
      </c>
      <c r="E4864" s="13" t="s">
        <v>10060</v>
      </c>
      <c r="F4864" s="13" t="s">
        <v>33</v>
      </c>
      <c r="G4864" s="14">
        <v>1653057688131</v>
      </c>
      <c r="H4864" s="55">
        <v>0.75702546296296302</v>
      </c>
      <c r="I4864" s="33">
        <v>44888.757025462997</v>
      </c>
      <c r="J4864" s="58">
        <v>44888</v>
      </c>
      <c r="K4864" s="13" t="s">
        <v>263</v>
      </c>
      <c r="L4864" s="13" t="s">
        <v>69</v>
      </c>
      <c r="M4864" s="13" t="s">
        <v>101</v>
      </c>
      <c r="N4864" s="13" t="s">
        <v>215</v>
      </c>
      <c r="O4864" s="33" t="s">
        <v>38</v>
      </c>
      <c r="P4864" s="58" t="s">
        <v>38</v>
      </c>
      <c r="Q4864" s="33" t="s">
        <v>207</v>
      </c>
      <c r="R4864" s="14" t="s">
        <v>38</v>
      </c>
      <c r="S4864" s="13" t="s">
        <v>208</v>
      </c>
      <c r="T4864" s="13" t="s">
        <v>209</v>
      </c>
      <c r="U4864" s="33">
        <f t="shared" ca="1" si="900"/>
        <v>45744.56914039352</v>
      </c>
      <c r="V4864" s="13" t="str">
        <f t="shared" si="901"/>
        <v>Mumbai</v>
      </c>
      <c r="W4864" s="13" t="str">
        <f t="shared" si="902"/>
        <v>RI</v>
      </c>
      <c r="X4864" s="13">
        <f t="shared" si="903"/>
        <v>18</v>
      </c>
      <c r="Y4864" s="13" t="str">
        <f>IFERROR(VLOOKUP(C4864,ReceivingTeam[],2,FALSE),"HelpDesk")</f>
        <v>Branch office</v>
      </c>
      <c r="Z4864" s="67">
        <f t="shared" si="904"/>
        <v>44889.423692129662</v>
      </c>
      <c r="AA4864" s="68">
        <f t="shared" si="905"/>
        <v>44888</v>
      </c>
      <c r="AB4864" s="69" t="b">
        <f t="shared" si="906"/>
        <v>1</v>
      </c>
      <c r="AC4864" s="70">
        <f t="shared" si="907"/>
        <v>0.5</v>
      </c>
      <c r="AD4864" s="67">
        <f t="shared" si="908"/>
        <v>44889.423692129662</v>
      </c>
      <c r="AE4864" s="67">
        <f>VLOOKUP(V4864,'Branch Wise Work Timelines'!C:G,3,FALSE)+AA4864</f>
        <v>44888.416666666664</v>
      </c>
      <c r="AF4864" s="67">
        <f>IF(V4864="Bangalore",VLOOKUP(V4864,'Branch Wise Work Timelines'!C:G,4,FALSE)+AA4864+1,IF(V4864="Mumbai",VLOOKUP(V4864,'Branch Wise Work Timelines'!C:G,4,FALSE)+AA4864+1,VLOOKUP(V4864,'Branch Wise Work Timelines'!C:G,4,FALSE)+AA4864))</f>
        <v>44889.25</v>
      </c>
      <c r="AG4864" s="67">
        <f>WORKDAY.INTL(AA4864,1,11)+VLOOKUP(V4864,'Branch Wise Work Timelines'!C:G,3,FALSE)</f>
        <v>44889.416666666664</v>
      </c>
      <c r="AH4864" s="69" t="str">
        <f t="shared" ca="1" si="909"/>
        <v>Out of TAT</v>
      </c>
      <c r="AI4864" s="69">
        <f t="shared" ca="1" si="910"/>
        <v>20524</v>
      </c>
      <c r="AJ4864" s="69" t="str">
        <f ca="1">IF(AI4864&lt;0,"0-12",IFERROR(VLOOKUP(AI4864,Breakup[],2,FALSE),"&gt;24"))</f>
        <v>&gt;24</v>
      </c>
      <c r="AK4864" s="69" t="str">
        <f>VLOOKUP(V4864,Master!B:D,3,FALSE)</f>
        <v>East</v>
      </c>
      <c r="AL4864" s="69" t="str">
        <f t="shared" si="911"/>
        <v>Mumbai</v>
      </c>
    </row>
    <row r="4865" spans="1:38">
      <c r="A4865" s="14" t="s">
        <v>10061</v>
      </c>
      <c r="B4865" s="54">
        <v>44701.660401967602</v>
      </c>
      <c r="C4865" s="13" t="s">
        <v>121</v>
      </c>
      <c r="D4865" s="13">
        <v>1845</v>
      </c>
      <c r="E4865" s="13" t="s">
        <v>10062</v>
      </c>
      <c r="F4865" s="13" t="s">
        <v>33</v>
      </c>
      <c r="G4865" s="14">
        <v>1653048057614</v>
      </c>
      <c r="H4865" s="55">
        <v>0.65563657407407405</v>
      </c>
      <c r="I4865" s="33">
        <v>44889.655636574098</v>
      </c>
      <c r="J4865" s="58">
        <v>44889</v>
      </c>
      <c r="K4865" s="13" t="s">
        <v>263</v>
      </c>
      <c r="L4865" s="13" t="s">
        <v>69</v>
      </c>
      <c r="M4865" s="13" t="s">
        <v>101</v>
      </c>
      <c r="N4865" s="13" t="s">
        <v>215</v>
      </c>
      <c r="O4865" s="33" t="s">
        <v>38</v>
      </c>
      <c r="P4865" s="58" t="s">
        <v>38</v>
      </c>
      <c r="Q4865" s="33" t="s">
        <v>207</v>
      </c>
      <c r="R4865" s="14" t="s">
        <v>38</v>
      </c>
      <c r="S4865" s="13" t="s">
        <v>208</v>
      </c>
      <c r="T4865" s="13" t="s">
        <v>209</v>
      </c>
      <c r="U4865" s="33">
        <f t="shared" ca="1" si="900"/>
        <v>45744.56914039352</v>
      </c>
      <c r="V4865" s="13" t="str">
        <f t="shared" si="901"/>
        <v>Mumbai</v>
      </c>
      <c r="W4865" s="13" t="str">
        <f t="shared" si="902"/>
        <v>RI</v>
      </c>
      <c r="X4865" s="13">
        <f t="shared" si="903"/>
        <v>15</v>
      </c>
      <c r="Y4865" s="13" t="str">
        <f>IFERROR(VLOOKUP(C4865,ReceivingTeam[],2,FALSE),"HelpDesk")</f>
        <v>Branch office</v>
      </c>
      <c r="Z4865" s="67">
        <f t="shared" si="904"/>
        <v>44890.155636574098</v>
      </c>
      <c r="AA4865" s="68">
        <f t="shared" si="905"/>
        <v>44889</v>
      </c>
      <c r="AB4865" s="69" t="b">
        <f t="shared" si="906"/>
        <v>1</v>
      </c>
      <c r="AC4865" s="70">
        <f t="shared" si="907"/>
        <v>0.5</v>
      </c>
      <c r="AD4865" s="67">
        <f t="shared" si="908"/>
        <v>44890.155636574098</v>
      </c>
      <c r="AE4865" s="67">
        <f>VLOOKUP(V4865,'Branch Wise Work Timelines'!C:G,3,FALSE)+AA4865</f>
        <v>44889.416666666664</v>
      </c>
      <c r="AF4865" s="67">
        <f>IF(V4865="Bangalore",VLOOKUP(V4865,'Branch Wise Work Timelines'!C:G,4,FALSE)+AA4865+1,IF(V4865="Mumbai",VLOOKUP(V4865,'Branch Wise Work Timelines'!C:G,4,FALSE)+AA4865+1,VLOOKUP(V4865,'Branch Wise Work Timelines'!C:G,4,FALSE)+AA4865))</f>
        <v>44890.25</v>
      </c>
      <c r="AG4865" s="67">
        <f>WORKDAY.INTL(AA4865,1,11)+VLOOKUP(V4865,'Branch Wise Work Timelines'!C:G,3,FALSE)</f>
        <v>44890.416666666664</v>
      </c>
      <c r="AH4865" s="69" t="str">
        <f t="shared" ca="1" si="909"/>
        <v>Out of TAT</v>
      </c>
      <c r="AI4865" s="69">
        <f t="shared" ca="1" si="910"/>
        <v>20506</v>
      </c>
      <c r="AJ4865" s="69" t="str">
        <f ca="1">IF(AI4865&lt;0,"0-12",IFERROR(VLOOKUP(AI4865,Breakup[],2,FALSE),"&gt;24"))</f>
        <v>&gt;24</v>
      </c>
      <c r="AK4865" s="69" t="str">
        <f>VLOOKUP(V4865,Master!B:D,3,FALSE)</f>
        <v>East</v>
      </c>
      <c r="AL4865" s="69" t="str">
        <f t="shared" si="911"/>
        <v>Mumbai</v>
      </c>
    </row>
    <row r="4866" spans="1:38">
      <c r="A4866" s="14" t="s">
        <v>10063</v>
      </c>
      <c r="B4866" s="54">
        <v>44701.939602349499</v>
      </c>
      <c r="C4866" s="13" t="s">
        <v>1232</v>
      </c>
      <c r="D4866" s="13">
        <v>325</v>
      </c>
      <c r="E4866" s="13" t="s">
        <v>10064</v>
      </c>
      <c r="F4866" s="13" t="s">
        <v>33</v>
      </c>
      <c r="G4866" s="14">
        <v>1653067592196</v>
      </c>
      <c r="H4866" s="55">
        <v>5.1446759259259303E-2</v>
      </c>
      <c r="I4866" s="33">
        <v>44888.051446759302</v>
      </c>
      <c r="J4866" s="58">
        <v>44888</v>
      </c>
      <c r="K4866" s="13" t="s">
        <v>213</v>
      </c>
      <c r="L4866" s="13" t="s">
        <v>30</v>
      </c>
      <c r="M4866" s="13" t="s">
        <v>147</v>
      </c>
      <c r="N4866" s="13" t="s">
        <v>215</v>
      </c>
      <c r="O4866" s="33" t="s">
        <v>38</v>
      </c>
      <c r="P4866" s="58" t="s">
        <v>38</v>
      </c>
      <c r="Q4866" s="33" t="s">
        <v>207</v>
      </c>
      <c r="R4866" s="14" t="s">
        <v>38</v>
      </c>
      <c r="S4866" s="13" t="s">
        <v>208</v>
      </c>
      <c r="T4866" s="13" t="s">
        <v>209</v>
      </c>
      <c r="U4866" s="33">
        <f t="shared" ref="U4866:U4929" ca="1" si="912">NOW()</f>
        <v>45744.56914039352</v>
      </c>
      <c r="V4866" s="13" t="str">
        <f t="shared" ref="V4866:V4929" si="913">VLOOKUP(L4866,Location,2,0)</f>
        <v>Bangalore</v>
      </c>
      <c r="W4866" s="13" t="str">
        <f t="shared" ref="W4866:W4929" si="914">VLOOKUP(F4866,FCT,2,FALSE)</f>
        <v>RI</v>
      </c>
      <c r="X4866" s="13">
        <f t="shared" ref="X4866:X4929" si="915">HOUR(I4866)</f>
        <v>1</v>
      </c>
      <c r="Y4866" s="13" t="str">
        <f>IFERROR(VLOOKUP(C4866,ReceivingTeam[],2,FALSE),"HelpDesk")</f>
        <v>HelpDesk</v>
      </c>
      <c r="Z4866" s="67">
        <f t="shared" ref="Z4866:Z4929" si="916">IF(AB4866=FALSE,AE4866+AC4866,IF(I4866&gt;AE4866,IF(((I4866+AC4866)&gt;AF4866),(AC4866-(AF4866-I4866)+AG4866),I4866+AC4866),IF(((AE4866+AC4866)&gt;AF4866),(AC4866-(AF4866-AE4866)+AG4866),AE4866+AC4866)))</f>
        <v>44888.916666666664</v>
      </c>
      <c r="AA4866" s="68">
        <f t="shared" ref="AA4866:AA4929" si="917">INT(J4866)</f>
        <v>44888</v>
      </c>
      <c r="AB4866" s="69" t="b">
        <f t="shared" ref="AB4866:AB4929" si="918">WORKDAY.INTL(AA4866-1,1,11)=AA4866</f>
        <v>1</v>
      </c>
      <c r="AC4866" s="70">
        <f t="shared" ref="AC4866:AC4929" si="919">IF(T4866="High",12/24,72/24)</f>
        <v>0.5</v>
      </c>
      <c r="AD4866" s="67">
        <f t="shared" ref="AD4866:AD4929" si="920">IF(AB4866=FALSE,AE4866+AC4866,IF(I4866&gt;AE4866,IF(((I4866+AC4866)&gt;AF4866),(AC4866-(AF4866-I4866)+AG4866),I4866+AC4866),IF(((AE4866+AC4866)&gt;AF4866),(AC4866-(AF4866-AE4866)+AG4866),AE4866+AC4866)))</f>
        <v>44888.916666666664</v>
      </c>
      <c r="AE4866" s="67">
        <f>VLOOKUP(V4866,'Branch Wise Work Timelines'!C:G,3,FALSE)+AA4866</f>
        <v>44888.416666666664</v>
      </c>
      <c r="AF4866" s="67">
        <f>IF(V4866="Bangalore",VLOOKUP(V4866,'Branch Wise Work Timelines'!C:G,4,FALSE)+AA4866+1,IF(V4866="Mumbai",VLOOKUP(V4866,'Branch Wise Work Timelines'!C:G,4,FALSE)+AA4866+1,VLOOKUP(V4866,'Branch Wise Work Timelines'!C:G,4,FALSE)+AA4866))</f>
        <v>44889.104166666664</v>
      </c>
      <c r="AG4866" s="67">
        <f>WORKDAY.INTL(AA4866,1,11)+VLOOKUP(V4866,'Branch Wise Work Timelines'!C:G,3,FALSE)</f>
        <v>44889.416666666664</v>
      </c>
      <c r="AH4866" s="69" t="str">
        <f t="shared" ref="AH4866:AH4929" ca="1" si="921">IF(Q4866&lt;&gt;"Success",IF(U4866&gt;Z4866,"Out of TAT","In TAT"),IF(O4866&gt;AD4866,"Not Met","Met"))</f>
        <v>Out of TAT</v>
      </c>
      <c r="AI4866" s="69">
        <f t="shared" ref="AI4866:AI4929" ca="1" si="922">ROUNDUP((U4866-AD4866)*24,0)</f>
        <v>20536</v>
      </c>
      <c r="AJ4866" s="69" t="str">
        <f ca="1">IF(AI4866&lt;0,"0-12",IFERROR(VLOOKUP(AI4866,Breakup[],2,FALSE),"&gt;24"))</f>
        <v>&gt;24</v>
      </c>
      <c r="AK4866" s="69" t="str">
        <f>VLOOKUP(V4866,Master!B:D,3,FALSE)</f>
        <v>South</v>
      </c>
      <c r="AL4866" s="69" t="str">
        <f t="shared" ref="AL4866:AL4929" si="923">IF(V4866="Bangalore",IF(W4866="CLS",V4866&amp;"-"&amp;"CLS",V4866),(V4866))</f>
        <v>Bangalore</v>
      </c>
    </row>
    <row r="4867" spans="1:38">
      <c r="A4867" s="14" t="s">
        <v>10065</v>
      </c>
      <c r="B4867" s="54">
        <v>44701.753705868097</v>
      </c>
      <c r="C4867" s="13" t="s">
        <v>211</v>
      </c>
      <c r="D4867" s="13">
        <v>405</v>
      </c>
      <c r="E4867" s="13" t="s">
        <v>10066</v>
      </c>
      <c r="F4867" s="13" t="s">
        <v>15</v>
      </c>
      <c r="G4867" s="14">
        <v>1653053249969</v>
      </c>
      <c r="H4867" s="55">
        <v>0.51885416666666695</v>
      </c>
      <c r="I4867" s="33">
        <v>44890.518854166701</v>
      </c>
      <c r="J4867" s="58">
        <v>44890</v>
      </c>
      <c r="K4867" s="13" t="s">
        <v>213</v>
      </c>
      <c r="L4867" s="13" t="s">
        <v>30</v>
      </c>
      <c r="M4867" s="13" t="s">
        <v>214</v>
      </c>
      <c r="N4867" s="13" t="s">
        <v>215</v>
      </c>
      <c r="O4867" s="33" t="s">
        <v>38</v>
      </c>
      <c r="P4867" s="58" t="s">
        <v>38</v>
      </c>
      <c r="Q4867" s="33" t="s">
        <v>207</v>
      </c>
      <c r="R4867" s="14" t="s">
        <v>38</v>
      </c>
      <c r="S4867" s="13" t="s">
        <v>216</v>
      </c>
      <c r="T4867" s="13" t="s">
        <v>217</v>
      </c>
      <c r="U4867" s="33">
        <f t="shared" ca="1" si="912"/>
        <v>45744.56914039352</v>
      </c>
      <c r="V4867" s="13" t="str">
        <f t="shared" si="913"/>
        <v>Bangalore</v>
      </c>
      <c r="W4867" s="13" t="str">
        <f t="shared" si="914"/>
        <v>CLS</v>
      </c>
      <c r="X4867" s="13">
        <f t="shared" si="915"/>
        <v>12</v>
      </c>
      <c r="Y4867" s="13" t="str">
        <f>IFERROR(VLOOKUP(C4867,ReceivingTeam[],2,FALSE),"HelpDesk")</f>
        <v>HelpDesk</v>
      </c>
      <c r="Z4867" s="67">
        <f t="shared" si="916"/>
        <v>44891.018854166701</v>
      </c>
      <c r="AA4867" s="68">
        <f t="shared" si="917"/>
        <v>44890</v>
      </c>
      <c r="AB4867" s="69" t="b">
        <f t="shared" si="918"/>
        <v>1</v>
      </c>
      <c r="AC4867" s="70">
        <f t="shared" si="919"/>
        <v>0.5</v>
      </c>
      <c r="AD4867" s="67">
        <f t="shared" si="920"/>
        <v>44891.018854166701</v>
      </c>
      <c r="AE4867" s="67">
        <f>VLOOKUP(V4867,'Branch Wise Work Timelines'!C:G,3,FALSE)+AA4867</f>
        <v>44890.416666666664</v>
      </c>
      <c r="AF4867" s="67">
        <f>IF(V4867="Bangalore",VLOOKUP(V4867,'Branch Wise Work Timelines'!C:G,4,FALSE)+AA4867+1,IF(V4867="Mumbai",VLOOKUP(V4867,'Branch Wise Work Timelines'!C:G,4,FALSE)+AA4867+1,VLOOKUP(V4867,'Branch Wise Work Timelines'!C:G,4,FALSE)+AA4867))</f>
        <v>44891.104166666664</v>
      </c>
      <c r="AG4867" s="67">
        <f>WORKDAY.INTL(AA4867,1,11)+VLOOKUP(V4867,'Branch Wise Work Timelines'!C:G,3,FALSE)</f>
        <v>44891.416666666664</v>
      </c>
      <c r="AH4867" s="69" t="str">
        <f t="shared" ca="1" si="921"/>
        <v>Out of TAT</v>
      </c>
      <c r="AI4867" s="69">
        <f t="shared" ca="1" si="922"/>
        <v>20486</v>
      </c>
      <c r="AJ4867" s="69" t="str">
        <f ca="1">IF(AI4867&lt;0,"0-12",IFERROR(VLOOKUP(AI4867,Breakup[],2,FALSE),"&gt;24"))</f>
        <v>&gt;24</v>
      </c>
      <c r="AK4867" s="69" t="str">
        <f>VLOOKUP(V4867,Master!B:D,3,FALSE)</f>
        <v>South</v>
      </c>
      <c r="AL4867" s="69" t="str">
        <f t="shared" si="923"/>
        <v>Bangalore-CLS</v>
      </c>
    </row>
    <row r="4868" spans="1:38">
      <c r="A4868" s="14" t="s">
        <v>10067</v>
      </c>
      <c r="B4868" s="54">
        <v>44701.7154339931</v>
      </c>
      <c r="C4868" s="13" t="s">
        <v>230</v>
      </c>
      <c r="D4868" s="13">
        <v>1149</v>
      </c>
      <c r="E4868" s="13" t="s">
        <v>10068</v>
      </c>
      <c r="F4868" s="13" t="s">
        <v>15</v>
      </c>
      <c r="G4868" s="14">
        <v>1653053249969</v>
      </c>
      <c r="H4868" s="55">
        <v>0.80643518518518498</v>
      </c>
      <c r="I4868" s="33">
        <v>44882.806435185201</v>
      </c>
      <c r="J4868" s="58">
        <v>44882</v>
      </c>
      <c r="K4868" s="13" t="s">
        <v>213</v>
      </c>
      <c r="L4868" s="13" t="s">
        <v>30</v>
      </c>
      <c r="M4868" s="13" t="s">
        <v>214</v>
      </c>
      <c r="N4868" s="13" t="s">
        <v>215</v>
      </c>
      <c r="O4868" s="33" t="s">
        <v>38</v>
      </c>
      <c r="P4868" s="58" t="s">
        <v>38</v>
      </c>
      <c r="Q4868" s="33" t="s">
        <v>207</v>
      </c>
      <c r="R4868" s="14" t="s">
        <v>38</v>
      </c>
      <c r="S4868" s="13" t="s">
        <v>216</v>
      </c>
      <c r="T4868" s="13" t="s">
        <v>217</v>
      </c>
      <c r="U4868" s="33">
        <f t="shared" ca="1" si="912"/>
        <v>45744.56914039352</v>
      </c>
      <c r="V4868" s="13" t="str">
        <f t="shared" si="913"/>
        <v>Bangalore</v>
      </c>
      <c r="W4868" s="13" t="str">
        <f t="shared" si="914"/>
        <v>CLS</v>
      </c>
      <c r="X4868" s="13">
        <f t="shared" si="915"/>
        <v>19</v>
      </c>
      <c r="Y4868" s="13" t="str">
        <f>IFERROR(VLOOKUP(C4868,ReceivingTeam[],2,FALSE),"HelpDesk")</f>
        <v>HelpDesk</v>
      </c>
      <c r="Z4868" s="67">
        <f t="shared" si="916"/>
        <v>44883.618935185201</v>
      </c>
      <c r="AA4868" s="68">
        <f t="shared" si="917"/>
        <v>44882</v>
      </c>
      <c r="AB4868" s="69" t="b">
        <f t="shared" si="918"/>
        <v>1</v>
      </c>
      <c r="AC4868" s="70">
        <f t="shared" si="919"/>
        <v>0.5</v>
      </c>
      <c r="AD4868" s="67">
        <f t="shared" si="920"/>
        <v>44883.618935185201</v>
      </c>
      <c r="AE4868" s="67">
        <f>VLOOKUP(V4868,'Branch Wise Work Timelines'!C:G,3,FALSE)+AA4868</f>
        <v>44882.416666666664</v>
      </c>
      <c r="AF4868" s="67">
        <f>IF(V4868="Bangalore",VLOOKUP(V4868,'Branch Wise Work Timelines'!C:G,4,FALSE)+AA4868+1,IF(V4868="Mumbai",VLOOKUP(V4868,'Branch Wise Work Timelines'!C:G,4,FALSE)+AA4868+1,VLOOKUP(V4868,'Branch Wise Work Timelines'!C:G,4,FALSE)+AA4868))</f>
        <v>44883.104166666664</v>
      </c>
      <c r="AG4868" s="67">
        <f>WORKDAY.INTL(AA4868,1,11)+VLOOKUP(V4868,'Branch Wise Work Timelines'!C:G,3,FALSE)</f>
        <v>44883.416666666664</v>
      </c>
      <c r="AH4868" s="69" t="str">
        <f t="shared" ca="1" si="921"/>
        <v>Out of TAT</v>
      </c>
      <c r="AI4868" s="69">
        <f t="shared" ca="1" si="922"/>
        <v>20663</v>
      </c>
      <c r="AJ4868" s="69" t="str">
        <f ca="1">IF(AI4868&lt;0,"0-12",IFERROR(VLOOKUP(AI4868,Breakup[],2,FALSE),"&gt;24"))</f>
        <v>&gt;24</v>
      </c>
      <c r="AK4868" s="69" t="str">
        <f>VLOOKUP(V4868,Master!B:D,3,FALSE)</f>
        <v>South</v>
      </c>
      <c r="AL4868" s="69" t="str">
        <f t="shared" si="923"/>
        <v>Bangalore-CLS</v>
      </c>
    </row>
    <row r="4869" spans="1:38">
      <c r="A4869" s="14" t="s">
        <v>10069</v>
      </c>
      <c r="B4869" s="54">
        <v>44701.654068171301</v>
      </c>
      <c r="C4869" s="13" t="s">
        <v>121</v>
      </c>
      <c r="D4869" s="13">
        <v>908</v>
      </c>
      <c r="E4869" s="13" t="s">
        <v>10070</v>
      </c>
      <c r="F4869" s="13" t="s">
        <v>33</v>
      </c>
      <c r="G4869" s="14">
        <v>1653057395341</v>
      </c>
      <c r="H4869" s="55">
        <v>0.57037037037036997</v>
      </c>
      <c r="I4869" s="33">
        <v>44891.570370370398</v>
      </c>
      <c r="J4869" s="58">
        <v>44891</v>
      </c>
      <c r="K4869" s="13" t="s">
        <v>263</v>
      </c>
      <c r="L4869" s="13" t="s">
        <v>69</v>
      </c>
      <c r="M4869" s="13" t="s">
        <v>101</v>
      </c>
      <c r="N4869" s="13" t="s">
        <v>215</v>
      </c>
      <c r="O4869" s="33">
        <v>44891.882372685199</v>
      </c>
      <c r="P4869" s="58">
        <v>44891</v>
      </c>
      <c r="Q4869" s="33" t="s">
        <v>237</v>
      </c>
      <c r="R4869" s="14">
        <v>398</v>
      </c>
      <c r="S4869" s="13" t="s">
        <v>208</v>
      </c>
      <c r="T4869" s="13" t="s">
        <v>209</v>
      </c>
      <c r="U4869" s="33">
        <f t="shared" ca="1" si="912"/>
        <v>45744.56914039352</v>
      </c>
      <c r="V4869" s="13" t="str">
        <f t="shared" si="913"/>
        <v>Mumbai</v>
      </c>
      <c r="W4869" s="13" t="str">
        <f t="shared" si="914"/>
        <v>RI</v>
      </c>
      <c r="X4869" s="13">
        <f t="shared" si="915"/>
        <v>13</v>
      </c>
      <c r="Y4869" s="13" t="str">
        <f>IFERROR(VLOOKUP(C4869,ReceivingTeam[],2,FALSE),"HelpDesk")</f>
        <v>Branch office</v>
      </c>
      <c r="Z4869" s="67">
        <f t="shared" si="916"/>
        <v>44892.070370370398</v>
      </c>
      <c r="AA4869" s="68">
        <f t="shared" si="917"/>
        <v>44891</v>
      </c>
      <c r="AB4869" s="69" t="b">
        <f t="shared" si="918"/>
        <v>1</v>
      </c>
      <c r="AC4869" s="70">
        <f t="shared" si="919"/>
        <v>0.5</v>
      </c>
      <c r="AD4869" s="67">
        <f t="shared" si="920"/>
        <v>44892.070370370398</v>
      </c>
      <c r="AE4869" s="67">
        <f>VLOOKUP(V4869,'Branch Wise Work Timelines'!C:G,3,FALSE)+AA4869</f>
        <v>44891.416666666664</v>
      </c>
      <c r="AF4869" s="67">
        <f>IF(V4869="Bangalore",VLOOKUP(V4869,'Branch Wise Work Timelines'!C:G,4,FALSE)+AA4869+1,IF(V4869="Mumbai",VLOOKUP(V4869,'Branch Wise Work Timelines'!C:G,4,FALSE)+AA4869+1,VLOOKUP(V4869,'Branch Wise Work Timelines'!C:G,4,FALSE)+AA4869))</f>
        <v>44892.25</v>
      </c>
      <c r="AG4869" s="67">
        <f>WORKDAY.INTL(AA4869,1,11)+VLOOKUP(V4869,'Branch Wise Work Timelines'!C:G,3,FALSE)</f>
        <v>44893.416666666664</v>
      </c>
      <c r="AH4869" s="69" t="str">
        <f t="shared" si="921"/>
        <v>Met</v>
      </c>
      <c r="AI4869" s="69">
        <f t="shared" ca="1" si="922"/>
        <v>20460</v>
      </c>
      <c r="AJ4869" s="69" t="str">
        <f ca="1">IF(AI4869&lt;0,"0-12",IFERROR(VLOOKUP(AI4869,Breakup[],2,FALSE),"&gt;24"))</f>
        <v>&gt;24</v>
      </c>
      <c r="AK4869" s="69" t="str">
        <f>VLOOKUP(V4869,Master!B:D,3,FALSE)</f>
        <v>East</v>
      </c>
      <c r="AL4869" s="69" t="str">
        <f t="shared" si="923"/>
        <v>Mumbai</v>
      </c>
    </row>
    <row r="4870" spans="1:38">
      <c r="A4870" s="14" t="s">
        <v>10071</v>
      </c>
      <c r="B4870" s="54">
        <v>44701.655078240699</v>
      </c>
      <c r="C4870" s="13" t="s">
        <v>121</v>
      </c>
      <c r="D4870" s="13">
        <v>1361</v>
      </c>
      <c r="E4870" s="13" t="s">
        <v>10072</v>
      </c>
      <c r="F4870" s="13" t="s">
        <v>33</v>
      </c>
      <c r="G4870" s="14">
        <v>1653057395341</v>
      </c>
      <c r="H4870" s="55">
        <v>0.51572916666666702</v>
      </c>
      <c r="I4870" s="33">
        <v>44882.515729166698</v>
      </c>
      <c r="J4870" s="58">
        <v>44882</v>
      </c>
      <c r="K4870" s="13" t="s">
        <v>263</v>
      </c>
      <c r="L4870" s="13" t="s">
        <v>69</v>
      </c>
      <c r="M4870" s="13" t="s">
        <v>101</v>
      </c>
      <c r="N4870" s="13" t="s">
        <v>215</v>
      </c>
      <c r="O4870" s="33" t="s">
        <v>38</v>
      </c>
      <c r="P4870" s="58" t="s">
        <v>38</v>
      </c>
      <c r="Q4870" s="33" t="s">
        <v>207</v>
      </c>
      <c r="R4870" s="14" t="s">
        <v>38</v>
      </c>
      <c r="S4870" s="13" t="s">
        <v>208</v>
      </c>
      <c r="T4870" s="13" t="s">
        <v>209</v>
      </c>
      <c r="U4870" s="33">
        <f t="shared" ca="1" si="912"/>
        <v>45744.56914039352</v>
      </c>
      <c r="V4870" s="13" t="str">
        <f t="shared" si="913"/>
        <v>Mumbai</v>
      </c>
      <c r="W4870" s="13" t="str">
        <f t="shared" si="914"/>
        <v>RI</v>
      </c>
      <c r="X4870" s="13">
        <f t="shared" si="915"/>
        <v>12</v>
      </c>
      <c r="Y4870" s="13" t="str">
        <f>IFERROR(VLOOKUP(C4870,ReceivingTeam[],2,FALSE),"HelpDesk")</f>
        <v>Branch office</v>
      </c>
      <c r="Z4870" s="67">
        <f t="shared" si="916"/>
        <v>44883.015729166698</v>
      </c>
      <c r="AA4870" s="68">
        <f t="shared" si="917"/>
        <v>44882</v>
      </c>
      <c r="AB4870" s="69" t="b">
        <f t="shared" si="918"/>
        <v>1</v>
      </c>
      <c r="AC4870" s="70">
        <f t="shared" si="919"/>
        <v>0.5</v>
      </c>
      <c r="AD4870" s="67">
        <f t="shared" si="920"/>
        <v>44883.015729166698</v>
      </c>
      <c r="AE4870" s="67">
        <f>VLOOKUP(V4870,'Branch Wise Work Timelines'!C:G,3,FALSE)+AA4870</f>
        <v>44882.416666666664</v>
      </c>
      <c r="AF4870" s="67">
        <f>IF(V4870="Bangalore",VLOOKUP(V4870,'Branch Wise Work Timelines'!C:G,4,FALSE)+AA4870+1,IF(V4870="Mumbai",VLOOKUP(V4870,'Branch Wise Work Timelines'!C:G,4,FALSE)+AA4870+1,VLOOKUP(V4870,'Branch Wise Work Timelines'!C:G,4,FALSE)+AA4870))</f>
        <v>44883.25</v>
      </c>
      <c r="AG4870" s="67">
        <f>WORKDAY.INTL(AA4870,1,11)+VLOOKUP(V4870,'Branch Wise Work Timelines'!C:G,3,FALSE)</f>
        <v>44883.416666666664</v>
      </c>
      <c r="AH4870" s="69" t="str">
        <f t="shared" ca="1" si="921"/>
        <v>Out of TAT</v>
      </c>
      <c r="AI4870" s="69">
        <f t="shared" ca="1" si="922"/>
        <v>20678</v>
      </c>
      <c r="AJ4870" s="69" t="str">
        <f ca="1">IF(AI4870&lt;0,"0-12",IFERROR(VLOOKUP(AI4870,Breakup[],2,FALSE),"&gt;24"))</f>
        <v>&gt;24</v>
      </c>
      <c r="AK4870" s="69" t="str">
        <f>VLOOKUP(V4870,Master!B:D,3,FALSE)</f>
        <v>East</v>
      </c>
      <c r="AL4870" s="69" t="str">
        <f t="shared" si="923"/>
        <v>Mumbai</v>
      </c>
    </row>
    <row r="4871" spans="1:38">
      <c r="A4871" s="14" t="s">
        <v>10073</v>
      </c>
      <c r="B4871" s="54">
        <v>44701.673464351901</v>
      </c>
      <c r="C4871" s="13" t="s">
        <v>227</v>
      </c>
      <c r="D4871" s="13">
        <v>1699</v>
      </c>
      <c r="E4871" s="13" t="s">
        <v>10074</v>
      </c>
      <c r="F4871" s="13" t="s">
        <v>15</v>
      </c>
      <c r="G4871" s="14">
        <v>1653047338901</v>
      </c>
      <c r="H4871" s="55">
        <v>0.315</v>
      </c>
      <c r="I4871" s="33">
        <v>44884.315000000002</v>
      </c>
      <c r="J4871" s="58">
        <v>44884</v>
      </c>
      <c r="K4871" s="13" t="s">
        <v>213</v>
      </c>
      <c r="L4871" s="13" t="s">
        <v>30</v>
      </c>
      <c r="M4871" s="13" t="s">
        <v>75</v>
      </c>
      <c r="N4871" s="13" t="s">
        <v>206</v>
      </c>
      <c r="O4871" s="33" t="s">
        <v>38</v>
      </c>
      <c r="P4871" s="58" t="s">
        <v>38</v>
      </c>
      <c r="Q4871" s="33" t="s">
        <v>207</v>
      </c>
      <c r="R4871" s="14" t="s">
        <v>38</v>
      </c>
      <c r="S4871" s="13" t="s">
        <v>208</v>
      </c>
      <c r="T4871" s="13" t="s">
        <v>209</v>
      </c>
      <c r="U4871" s="33">
        <f t="shared" ca="1" si="912"/>
        <v>45744.56914039352</v>
      </c>
      <c r="V4871" s="13" t="str">
        <f t="shared" si="913"/>
        <v>Bangalore</v>
      </c>
      <c r="W4871" s="13" t="str">
        <f t="shared" si="914"/>
        <v>CLS</v>
      </c>
      <c r="X4871" s="13">
        <f t="shared" si="915"/>
        <v>7</v>
      </c>
      <c r="Y4871" s="13" t="str">
        <f>IFERROR(VLOOKUP(C4871,ReceivingTeam[],2,FALSE),"HelpDesk")</f>
        <v>HelpDesk</v>
      </c>
      <c r="Z4871" s="67">
        <f t="shared" si="916"/>
        <v>44884.916666666664</v>
      </c>
      <c r="AA4871" s="68">
        <f t="shared" si="917"/>
        <v>44884</v>
      </c>
      <c r="AB4871" s="69" t="b">
        <f t="shared" si="918"/>
        <v>1</v>
      </c>
      <c r="AC4871" s="70">
        <f t="shared" si="919"/>
        <v>0.5</v>
      </c>
      <c r="AD4871" s="67">
        <f t="shared" si="920"/>
        <v>44884.916666666664</v>
      </c>
      <c r="AE4871" s="67">
        <f>VLOOKUP(V4871,'Branch Wise Work Timelines'!C:G,3,FALSE)+AA4871</f>
        <v>44884.416666666664</v>
      </c>
      <c r="AF4871" s="67">
        <f>IF(V4871="Bangalore",VLOOKUP(V4871,'Branch Wise Work Timelines'!C:G,4,FALSE)+AA4871+1,IF(V4871="Mumbai",VLOOKUP(V4871,'Branch Wise Work Timelines'!C:G,4,FALSE)+AA4871+1,VLOOKUP(V4871,'Branch Wise Work Timelines'!C:G,4,FALSE)+AA4871))</f>
        <v>44885.104166666664</v>
      </c>
      <c r="AG4871" s="67">
        <f>WORKDAY.INTL(AA4871,1,11)+VLOOKUP(V4871,'Branch Wise Work Timelines'!C:G,3,FALSE)</f>
        <v>44886.416666666664</v>
      </c>
      <c r="AH4871" s="69" t="str">
        <f t="shared" ca="1" si="921"/>
        <v>Out of TAT</v>
      </c>
      <c r="AI4871" s="69">
        <f t="shared" ca="1" si="922"/>
        <v>20632</v>
      </c>
      <c r="AJ4871" s="69" t="str">
        <f ca="1">IF(AI4871&lt;0,"0-12",IFERROR(VLOOKUP(AI4871,Breakup[],2,FALSE),"&gt;24"))</f>
        <v>&gt;24</v>
      </c>
      <c r="AK4871" s="69" t="str">
        <f>VLOOKUP(V4871,Master!B:D,3,FALSE)</f>
        <v>South</v>
      </c>
      <c r="AL4871" s="69" t="str">
        <f t="shared" si="923"/>
        <v>Bangalore-CLS</v>
      </c>
    </row>
    <row r="4872" spans="1:38">
      <c r="A4872" s="14" t="s">
        <v>10075</v>
      </c>
      <c r="B4872" s="54">
        <v>44701.659744988399</v>
      </c>
      <c r="C4872" s="13" t="s">
        <v>211</v>
      </c>
      <c r="D4872" s="13">
        <v>648</v>
      </c>
      <c r="E4872" s="13" t="s">
        <v>10076</v>
      </c>
      <c r="F4872" s="13" t="s">
        <v>15</v>
      </c>
      <c r="G4872" s="14">
        <v>1653050074123</v>
      </c>
      <c r="H4872" s="55">
        <v>0.96634259259259303</v>
      </c>
      <c r="I4872" s="33">
        <v>44882.966342592597</v>
      </c>
      <c r="J4872" s="58">
        <v>44882</v>
      </c>
      <c r="K4872" s="13" t="s">
        <v>213</v>
      </c>
      <c r="L4872" s="13" t="s">
        <v>30</v>
      </c>
      <c r="M4872" s="13" t="s">
        <v>75</v>
      </c>
      <c r="N4872" s="13" t="s">
        <v>206</v>
      </c>
      <c r="O4872" s="33" t="s">
        <v>38</v>
      </c>
      <c r="P4872" s="58" t="s">
        <v>38</v>
      </c>
      <c r="Q4872" s="33" t="s">
        <v>207</v>
      </c>
      <c r="R4872" s="14" t="s">
        <v>38</v>
      </c>
      <c r="S4872" s="13" t="s">
        <v>216</v>
      </c>
      <c r="T4872" s="13" t="s">
        <v>217</v>
      </c>
      <c r="U4872" s="33">
        <f t="shared" ca="1" si="912"/>
        <v>45744.56914039352</v>
      </c>
      <c r="V4872" s="13" t="str">
        <f t="shared" si="913"/>
        <v>Bangalore</v>
      </c>
      <c r="W4872" s="13" t="str">
        <f t="shared" si="914"/>
        <v>CLS</v>
      </c>
      <c r="X4872" s="13">
        <f t="shared" si="915"/>
        <v>23</v>
      </c>
      <c r="Y4872" s="13" t="str">
        <f>IFERROR(VLOOKUP(C4872,ReceivingTeam[],2,FALSE),"HelpDesk")</f>
        <v>HelpDesk</v>
      </c>
      <c r="Z4872" s="67">
        <f t="shared" si="916"/>
        <v>44883.778842592597</v>
      </c>
      <c r="AA4872" s="68">
        <f t="shared" si="917"/>
        <v>44882</v>
      </c>
      <c r="AB4872" s="69" t="b">
        <f t="shared" si="918"/>
        <v>1</v>
      </c>
      <c r="AC4872" s="70">
        <f t="shared" si="919"/>
        <v>0.5</v>
      </c>
      <c r="AD4872" s="67">
        <f t="shared" si="920"/>
        <v>44883.778842592597</v>
      </c>
      <c r="AE4872" s="67">
        <f>VLOOKUP(V4872,'Branch Wise Work Timelines'!C:G,3,FALSE)+AA4872</f>
        <v>44882.416666666664</v>
      </c>
      <c r="AF4872" s="67">
        <f>IF(V4872="Bangalore",VLOOKUP(V4872,'Branch Wise Work Timelines'!C:G,4,FALSE)+AA4872+1,IF(V4872="Mumbai",VLOOKUP(V4872,'Branch Wise Work Timelines'!C:G,4,FALSE)+AA4872+1,VLOOKUP(V4872,'Branch Wise Work Timelines'!C:G,4,FALSE)+AA4872))</f>
        <v>44883.104166666664</v>
      </c>
      <c r="AG4872" s="67">
        <f>WORKDAY.INTL(AA4872,1,11)+VLOOKUP(V4872,'Branch Wise Work Timelines'!C:G,3,FALSE)</f>
        <v>44883.416666666664</v>
      </c>
      <c r="AH4872" s="69" t="str">
        <f t="shared" ca="1" si="921"/>
        <v>Out of TAT</v>
      </c>
      <c r="AI4872" s="69">
        <f t="shared" ca="1" si="922"/>
        <v>20659</v>
      </c>
      <c r="AJ4872" s="69" t="str">
        <f ca="1">IF(AI4872&lt;0,"0-12",IFERROR(VLOOKUP(AI4872,Breakup[],2,FALSE),"&gt;24"))</f>
        <v>&gt;24</v>
      </c>
      <c r="AK4872" s="69" t="str">
        <f>VLOOKUP(V4872,Master!B:D,3,FALSE)</f>
        <v>South</v>
      </c>
      <c r="AL4872" s="69" t="str">
        <f t="shared" si="923"/>
        <v>Bangalore-CLS</v>
      </c>
    </row>
    <row r="4873" spans="1:38">
      <c r="A4873" s="14" t="s">
        <v>10077</v>
      </c>
      <c r="B4873" s="54">
        <v>44701.748450613399</v>
      </c>
      <c r="C4873" s="13" t="s">
        <v>1345</v>
      </c>
      <c r="D4873" s="13">
        <v>1986</v>
      </c>
      <c r="E4873" s="13" t="s">
        <v>10078</v>
      </c>
      <c r="F4873" s="13" t="s">
        <v>15</v>
      </c>
      <c r="G4873" s="14">
        <v>1653051039986</v>
      </c>
      <c r="H4873" s="55">
        <v>0.198831018518519</v>
      </c>
      <c r="I4873" s="33">
        <v>44886.198831018497</v>
      </c>
      <c r="J4873" s="58">
        <v>44886</v>
      </c>
      <c r="K4873" s="13" t="s">
        <v>213</v>
      </c>
      <c r="L4873" s="13" t="s">
        <v>30</v>
      </c>
      <c r="M4873" s="13" t="s">
        <v>214</v>
      </c>
      <c r="N4873" s="13" t="s">
        <v>1185</v>
      </c>
      <c r="O4873" s="33" t="s">
        <v>38</v>
      </c>
      <c r="P4873" s="58" t="s">
        <v>38</v>
      </c>
      <c r="Q4873" s="33" t="s">
        <v>207</v>
      </c>
      <c r="R4873" s="14" t="s">
        <v>38</v>
      </c>
      <c r="S4873" s="13" t="s">
        <v>216</v>
      </c>
      <c r="T4873" s="13" t="s">
        <v>217</v>
      </c>
      <c r="U4873" s="33">
        <f t="shared" ca="1" si="912"/>
        <v>45744.56914039352</v>
      </c>
      <c r="V4873" s="13" t="str">
        <f t="shared" si="913"/>
        <v>Bangalore</v>
      </c>
      <c r="W4873" s="13" t="str">
        <f t="shared" si="914"/>
        <v>CLS</v>
      </c>
      <c r="X4873" s="13">
        <f t="shared" si="915"/>
        <v>4</v>
      </c>
      <c r="Y4873" s="13" t="str">
        <f>IFERROR(VLOOKUP(C4873,ReceivingTeam[],2,FALSE),"HelpDesk")</f>
        <v>HelpDesk</v>
      </c>
      <c r="Z4873" s="67">
        <f t="shared" si="916"/>
        <v>44886.916666666664</v>
      </c>
      <c r="AA4873" s="68">
        <f t="shared" si="917"/>
        <v>44886</v>
      </c>
      <c r="AB4873" s="69" t="b">
        <f t="shared" si="918"/>
        <v>1</v>
      </c>
      <c r="AC4873" s="70">
        <f t="shared" si="919"/>
        <v>0.5</v>
      </c>
      <c r="AD4873" s="67">
        <f t="shared" si="920"/>
        <v>44886.916666666664</v>
      </c>
      <c r="AE4873" s="67">
        <f>VLOOKUP(V4873,'Branch Wise Work Timelines'!C:G,3,FALSE)+AA4873</f>
        <v>44886.416666666664</v>
      </c>
      <c r="AF4873" s="67">
        <f>IF(V4873="Bangalore",VLOOKUP(V4873,'Branch Wise Work Timelines'!C:G,4,FALSE)+AA4873+1,IF(V4873="Mumbai",VLOOKUP(V4873,'Branch Wise Work Timelines'!C:G,4,FALSE)+AA4873+1,VLOOKUP(V4873,'Branch Wise Work Timelines'!C:G,4,FALSE)+AA4873))</f>
        <v>44887.104166666664</v>
      </c>
      <c r="AG4873" s="67">
        <f>WORKDAY.INTL(AA4873,1,11)+VLOOKUP(V4873,'Branch Wise Work Timelines'!C:G,3,FALSE)</f>
        <v>44887.416666666664</v>
      </c>
      <c r="AH4873" s="69" t="str">
        <f t="shared" ca="1" si="921"/>
        <v>Out of TAT</v>
      </c>
      <c r="AI4873" s="69">
        <f t="shared" ca="1" si="922"/>
        <v>20584</v>
      </c>
      <c r="AJ4873" s="69" t="str">
        <f ca="1">IF(AI4873&lt;0,"0-12",IFERROR(VLOOKUP(AI4873,Breakup[],2,FALSE),"&gt;24"))</f>
        <v>&gt;24</v>
      </c>
      <c r="AK4873" s="69" t="str">
        <f>VLOOKUP(V4873,Master!B:D,3,FALSE)</f>
        <v>South</v>
      </c>
      <c r="AL4873" s="69" t="str">
        <f t="shared" si="923"/>
        <v>Bangalore-CLS</v>
      </c>
    </row>
    <row r="4874" spans="1:38">
      <c r="A4874" s="14" t="s">
        <v>10079</v>
      </c>
      <c r="B4874" s="54">
        <v>44701.757183020803</v>
      </c>
      <c r="C4874" s="13" t="s">
        <v>78</v>
      </c>
      <c r="D4874" s="13">
        <v>1950</v>
      </c>
      <c r="E4874" s="13" t="s">
        <v>10080</v>
      </c>
      <c r="F4874" s="13" t="s">
        <v>33</v>
      </c>
      <c r="G4874" s="14">
        <v>1653051071129</v>
      </c>
      <c r="H4874" s="55">
        <v>0.40523148148148103</v>
      </c>
      <c r="I4874" s="33">
        <v>44887.405231481498</v>
      </c>
      <c r="J4874" s="58">
        <v>44887</v>
      </c>
      <c r="K4874" s="13" t="s">
        <v>213</v>
      </c>
      <c r="L4874" s="13" t="s">
        <v>30</v>
      </c>
      <c r="M4874" s="13" t="s">
        <v>282</v>
      </c>
      <c r="N4874" s="13" t="s">
        <v>206</v>
      </c>
      <c r="O4874" s="33" t="s">
        <v>38</v>
      </c>
      <c r="P4874" s="58" t="s">
        <v>38</v>
      </c>
      <c r="Q4874" s="33" t="s">
        <v>207</v>
      </c>
      <c r="R4874" s="14" t="s">
        <v>38</v>
      </c>
      <c r="S4874" s="13" t="s">
        <v>216</v>
      </c>
      <c r="T4874" s="13" t="s">
        <v>278</v>
      </c>
      <c r="U4874" s="33">
        <f t="shared" ca="1" si="912"/>
        <v>45744.56914039352</v>
      </c>
      <c r="V4874" s="13" t="str">
        <f t="shared" si="913"/>
        <v>Bangalore</v>
      </c>
      <c r="W4874" s="13" t="str">
        <f t="shared" si="914"/>
        <v>RI</v>
      </c>
      <c r="X4874" s="13">
        <f t="shared" si="915"/>
        <v>9</v>
      </c>
      <c r="Y4874" s="13" t="str">
        <f>IFERROR(VLOOKUP(C4874,ReceivingTeam[],2,FALSE),"HelpDesk")</f>
        <v>Branch office</v>
      </c>
      <c r="Z4874" s="67">
        <f t="shared" si="916"/>
        <v>44890.729166666664</v>
      </c>
      <c r="AA4874" s="68">
        <f t="shared" si="917"/>
        <v>44887</v>
      </c>
      <c r="AB4874" s="69" t="b">
        <f t="shared" si="918"/>
        <v>1</v>
      </c>
      <c r="AC4874" s="70">
        <f t="shared" si="919"/>
        <v>3</v>
      </c>
      <c r="AD4874" s="67">
        <f t="shared" si="920"/>
        <v>44890.729166666664</v>
      </c>
      <c r="AE4874" s="67">
        <f>VLOOKUP(V4874,'Branch Wise Work Timelines'!C:G,3,FALSE)+AA4874</f>
        <v>44887.416666666664</v>
      </c>
      <c r="AF4874" s="67">
        <f>IF(V4874="Bangalore",VLOOKUP(V4874,'Branch Wise Work Timelines'!C:G,4,FALSE)+AA4874+1,IF(V4874="Mumbai",VLOOKUP(V4874,'Branch Wise Work Timelines'!C:G,4,FALSE)+AA4874+1,VLOOKUP(V4874,'Branch Wise Work Timelines'!C:G,4,FALSE)+AA4874))</f>
        <v>44888.104166666664</v>
      </c>
      <c r="AG4874" s="67">
        <f>WORKDAY.INTL(AA4874,1,11)+VLOOKUP(V4874,'Branch Wise Work Timelines'!C:G,3,FALSE)</f>
        <v>44888.416666666664</v>
      </c>
      <c r="AH4874" s="69" t="str">
        <f t="shared" ca="1" si="921"/>
        <v>Out of TAT</v>
      </c>
      <c r="AI4874" s="69">
        <f t="shared" ca="1" si="922"/>
        <v>20493</v>
      </c>
      <c r="AJ4874" s="69" t="str">
        <f ca="1">IF(AI4874&lt;0,"0-12",IFERROR(VLOOKUP(AI4874,Breakup[],2,FALSE),"&gt;24"))</f>
        <v>&gt;24</v>
      </c>
      <c r="AK4874" s="69" t="str">
        <f>VLOOKUP(V4874,Master!B:D,3,FALSE)</f>
        <v>South</v>
      </c>
      <c r="AL4874" s="69" t="str">
        <f t="shared" si="923"/>
        <v>Bangalore</v>
      </c>
    </row>
    <row r="4875" spans="1:38">
      <c r="A4875" s="14" t="s">
        <v>10081</v>
      </c>
      <c r="B4875" s="54">
        <v>44701.708679016199</v>
      </c>
      <c r="C4875" s="13" t="s">
        <v>227</v>
      </c>
      <c r="D4875" s="13">
        <v>1052</v>
      </c>
      <c r="E4875" s="13" t="s">
        <v>10082</v>
      </c>
      <c r="F4875" s="13" t="s">
        <v>15</v>
      </c>
      <c r="G4875" s="14">
        <v>1653050089671</v>
      </c>
      <c r="H4875" s="55">
        <v>0.40570601851851901</v>
      </c>
      <c r="I4875" s="33">
        <v>44882.4057060185</v>
      </c>
      <c r="J4875" s="58">
        <v>44882</v>
      </c>
      <c r="K4875" s="13" t="s">
        <v>213</v>
      </c>
      <c r="L4875" s="13" t="s">
        <v>30</v>
      </c>
      <c r="M4875" s="13" t="s">
        <v>214</v>
      </c>
      <c r="N4875" s="13" t="s">
        <v>206</v>
      </c>
      <c r="O4875" s="33" t="s">
        <v>38</v>
      </c>
      <c r="P4875" s="58" t="s">
        <v>38</v>
      </c>
      <c r="Q4875" s="33" t="s">
        <v>207</v>
      </c>
      <c r="R4875" s="14" t="s">
        <v>38</v>
      </c>
      <c r="S4875" s="13" t="s">
        <v>216</v>
      </c>
      <c r="T4875" s="13" t="s">
        <v>217</v>
      </c>
      <c r="U4875" s="33">
        <f t="shared" ca="1" si="912"/>
        <v>45744.56914039352</v>
      </c>
      <c r="V4875" s="13" t="str">
        <f t="shared" si="913"/>
        <v>Bangalore</v>
      </c>
      <c r="W4875" s="13" t="str">
        <f t="shared" si="914"/>
        <v>CLS</v>
      </c>
      <c r="X4875" s="13">
        <f t="shared" si="915"/>
        <v>9</v>
      </c>
      <c r="Y4875" s="13" t="str">
        <f>IFERROR(VLOOKUP(C4875,ReceivingTeam[],2,FALSE),"HelpDesk")</f>
        <v>HelpDesk</v>
      </c>
      <c r="Z4875" s="67">
        <f t="shared" si="916"/>
        <v>44882.916666666664</v>
      </c>
      <c r="AA4875" s="68">
        <f t="shared" si="917"/>
        <v>44882</v>
      </c>
      <c r="AB4875" s="69" t="b">
        <f t="shared" si="918"/>
        <v>1</v>
      </c>
      <c r="AC4875" s="70">
        <f t="shared" si="919"/>
        <v>0.5</v>
      </c>
      <c r="AD4875" s="67">
        <f t="shared" si="920"/>
        <v>44882.916666666664</v>
      </c>
      <c r="AE4875" s="67">
        <f>VLOOKUP(V4875,'Branch Wise Work Timelines'!C:G,3,FALSE)+AA4875</f>
        <v>44882.416666666664</v>
      </c>
      <c r="AF4875" s="67">
        <f>IF(V4875="Bangalore",VLOOKUP(V4875,'Branch Wise Work Timelines'!C:G,4,FALSE)+AA4875+1,IF(V4875="Mumbai",VLOOKUP(V4875,'Branch Wise Work Timelines'!C:G,4,FALSE)+AA4875+1,VLOOKUP(V4875,'Branch Wise Work Timelines'!C:G,4,FALSE)+AA4875))</f>
        <v>44883.104166666664</v>
      </c>
      <c r="AG4875" s="67">
        <f>WORKDAY.INTL(AA4875,1,11)+VLOOKUP(V4875,'Branch Wise Work Timelines'!C:G,3,FALSE)</f>
        <v>44883.416666666664</v>
      </c>
      <c r="AH4875" s="69" t="str">
        <f t="shared" ca="1" si="921"/>
        <v>Out of TAT</v>
      </c>
      <c r="AI4875" s="69">
        <f t="shared" ca="1" si="922"/>
        <v>20680</v>
      </c>
      <c r="AJ4875" s="69" t="str">
        <f ca="1">IF(AI4875&lt;0,"0-12",IFERROR(VLOOKUP(AI4875,Breakup[],2,FALSE),"&gt;24"))</f>
        <v>&gt;24</v>
      </c>
      <c r="AK4875" s="69" t="str">
        <f>VLOOKUP(V4875,Master!B:D,3,FALSE)</f>
        <v>South</v>
      </c>
      <c r="AL4875" s="69" t="str">
        <f t="shared" si="923"/>
        <v>Bangalore-CLS</v>
      </c>
    </row>
    <row r="4876" spans="1:38">
      <c r="A4876" s="14" t="s">
        <v>10083</v>
      </c>
      <c r="B4876" s="54">
        <v>44701.716911493102</v>
      </c>
      <c r="C4876" s="13" t="s">
        <v>203</v>
      </c>
      <c r="D4876" s="13">
        <v>147</v>
      </c>
      <c r="E4876" s="13" t="s">
        <v>10084</v>
      </c>
      <c r="F4876" s="13" t="s">
        <v>33</v>
      </c>
      <c r="G4876" s="14">
        <v>1653048164227</v>
      </c>
      <c r="H4876" s="55">
        <v>0.38878472222222199</v>
      </c>
      <c r="I4876" s="33">
        <v>44881.388784722199</v>
      </c>
      <c r="J4876" s="58">
        <v>44881</v>
      </c>
      <c r="K4876" s="13" t="s">
        <v>205</v>
      </c>
      <c r="L4876" s="13" t="s">
        <v>21</v>
      </c>
      <c r="M4876" s="13" t="s">
        <v>203</v>
      </c>
      <c r="N4876" s="13" t="s">
        <v>215</v>
      </c>
      <c r="O4876" s="33" t="s">
        <v>38</v>
      </c>
      <c r="P4876" s="58" t="s">
        <v>38</v>
      </c>
      <c r="Q4876" s="33" t="s">
        <v>207</v>
      </c>
      <c r="R4876" s="14" t="s">
        <v>38</v>
      </c>
      <c r="S4876" s="13" t="s">
        <v>208</v>
      </c>
      <c r="T4876" s="13" t="s">
        <v>209</v>
      </c>
      <c r="U4876" s="33">
        <f t="shared" ca="1" si="912"/>
        <v>45744.56914039352</v>
      </c>
      <c r="V4876" s="13" t="str">
        <f t="shared" si="913"/>
        <v>Baroda</v>
      </c>
      <c r="W4876" s="13" t="str">
        <f t="shared" si="914"/>
        <v>RI</v>
      </c>
      <c r="X4876" s="13">
        <f t="shared" si="915"/>
        <v>9</v>
      </c>
      <c r="Y4876" s="13" t="str">
        <f>IFERROR(VLOOKUP(C4876,ReceivingTeam[],2,FALSE),"HelpDesk")</f>
        <v>HelpDesk</v>
      </c>
      <c r="Z4876" s="67">
        <f t="shared" si="916"/>
        <v>44882.562499999993</v>
      </c>
      <c r="AA4876" s="68">
        <f t="shared" si="917"/>
        <v>44881</v>
      </c>
      <c r="AB4876" s="69" t="b">
        <f t="shared" si="918"/>
        <v>1</v>
      </c>
      <c r="AC4876" s="70">
        <f t="shared" si="919"/>
        <v>0.5</v>
      </c>
      <c r="AD4876" s="67">
        <f t="shared" si="920"/>
        <v>44882.562499999993</v>
      </c>
      <c r="AE4876" s="67">
        <f>VLOOKUP(V4876,'Branch Wise Work Timelines'!C:G,3,FALSE)+AA4876</f>
        <v>44881.416666666664</v>
      </c>
      <c r="AF4876" s="67">
        <f>IF(V4876="Bangalore",VLOOKUP(V4876,'Branch Wise Work Timelines'!C:G,4,FALSE)+AA4876+1,IF(V4876="Mumbai",VLOOKUP(V4876,'Branch Wise Work Timelines'!C:G,4,FALSE)+AA4876+1,VLOOKUP(V4876,'Branch Wise Work Timelines'!C:G,4,FALSE)+AA4876))</f>
        <v>44881.770833333336</v>
      </c>
      <c r="AG4876" s="67">
        <f>WORKDAY.INTL(AA4876,1,11)+VLOOKUP(V4876,'Branch Wise Work Timelines'!C:G,3,FALSE)</f>
        <v>44882.416666666664</v>
      </c>
      <c r="AH4876" s="69" t="str">
        <f t="shared" ca="1" si="921"/>
        <v>Out of TAT</v>
      </c>
      <c r="AI4876" s="69">
        <f t="shared" ca="1" si="922"/>
        <v>20689</v>
      </c>
      <c r="AJ4876" s="69" t="str">
        <f ca="1">IF(AI4876&lt;0,"0-12",IFERROR(VLOOKUP(AI4876,Breakup[],2,FALSE),"&gt;24"))</f>
        <v>&gt;24</v>
      </c>
      <c r="AK4876" s="69" t="str">
        <f>VLOOKUP(V4876,Master!B:D,3,FALSE)</f>
        <v>East</v>
      </c>
      <c r="AL4876" s="69" t="str">
        <f t="shared" si="923"/>
        <v>Baroda</v>
      </c>
    </row>
    <row r="4877" spans="1:38">
      <c r="A4877" s="14" t="s">
        <v>10085</v>
      </c>
      <c r="B4877" s="54">
        <v>44701.678814201397</v>
      </c>
      <c r="C4877" s="13" t="s">
        <v>2252</v>
      </c>
      <c r="D4877" s="13">
        <v>77</v>
      </c>
      <c r="E4877" s="13" t="s">
        <v>10086</v>
      </c>
      <c r="F4877" s="13" t="s">
        <v>15</v>
      </c>
      <c r="G4877" s="14">
        <v>1653050089671</v>
      </c>
      <c r="H4877" s="55">
        <v>0.43937500000000002</v>
      </c>
      <c r="I4877" s="33">
        <v>44887.439375000002</v>
      </c>
      <c r="J4877" s="58">
        <v>44887</v>
      </c>
      <c r="K4877" s="13" t="s">
        <v>213</v>
      </c>
      <c r="L4877" s="13" t="s">
        <v>30</v>
      </c>
      <c r="M4877" s="13" t="s">
        <v>214</v>
      </c>
      <c r="N4877" s="13" t="s">
        <v>206</v>
      </c>
      <c r="O4877" s="33" t="s">
        <v>38</v>
      </c>
      <c r="P4877" s="58" t="s">
        <v>38</v>
      </c>
      <c r="Q4877" s="33" t="s">
        <v>207</v>
      </c>
      <c r="R4877" s="14" t="s">
        <v>38</v>
      </c>
      <c r="S4877" s="13" t="s">
        <v>216</v>
      </c>
      <c r="T4877" s="13" t="s">
        <v>217</v>
      </c>
      <c r="U4877" s="33">
        <f t="shared" ca="1" si="912"/>
        <v>45744.56914039352</v>
      </c>
      <c r="V4877" s="13" t="str">
        <f t="shared" si="913"/>
        <v>Bangalore</v>
      </c>
      <c r="W4877" s="13" t="str">
        <f t="shared" si="914"/>
        <v>CLS</v>
      </c>
      <c r="X4877" s="13">
        <f t="shared" si="915"/>
        <v>10</v>
      </c>
      <c r="Y4877" s="13" t="str">
        <f>IFERROR(VLOOKUP(C4877,ReceivingTeam[],2,FALSE),"HelpDesk")</f>
        <v>HelpDesk</v>
      </c>
      <c r="Z4877" s="67">
        <f t="shared" si="916"/>
        <v>44887.939375000002</v>
      </c>
      <c r="AA4877" s="68">
        <f t="shared" si="917"/>
        <v>44887</v>
      </c>
      <c r="AB4877" s="69" t="b">
        <f t="shared" si="918"/>
        <v>1</v>
      </c>
      <c r="AC4877" s="70">
        <f t="shared" si="919"/>
        <v>0.5</v>
      </c>
      <c r="AD4877" s="67">
        <f t="shared" si="920"/>
        <v>44887.939375000002</v>
      </c>
      <c r="AE4877" s="67">
        <f>VLOOKUP(V4877,'Branch Wise Work Timelines'!C:G,3,FALSE)+AA4877</f>
        <v>44887.416666666664</v>
      </c>
      <c r="AF4877" s="67">
        <f>IF(V4877="Bangalore",VLOOKUP(V4877,'Branch Wise Work Timelines'!C:G,4,FALSE)+AA4877+1,IF(V4877="Mumbai",VLOOKUP(V4877,'Branch Wise Work Timelines'!C:G,4,FALSE)+AA4877+1,VLOOKUP(V4877,'Branch Wise Work Timelines'!C:G,4,FALSE)+AA4877))</f>
        <v>44888.104166666664</v>
      </c>
      <c r="AG4877" s="67">
        <f>WORKDAY.INTL(AA4877,1,11)+VLOOKUP(V4877,'Branch Wise Work Timelines'!C:G,3,FALSE)</f>
        <v>44888.416666666664</v>
      </c>
      <c r="AH4877" s="69" t="str">
        <f t="shared" ca="1" si="921"/>
        <v>Out of TAT</v>
      </c>
      <c r="AI4877" s="69">
        <f t="shared" ca="1" si="922"/>
        <v>20560</v>
      </c>
      <c r="AJ4877" s="69" t="str">
        <f ca="1">IF(AI4877&lt;0,"0-12",IFERROR(VLOOKUP(AI4877,Breakup[],2,FALSE),"&gt;24"))</f>
        <v>&gt;24</v>
      </c>
      <c r="AK4877" s="69" t="str">
        <f>VLOOKUP(V4877,Master!B:D,3,FALSE)</f>
        <v>South</v>
      </c>
      <c r="AL4877" s="69" t="str">
        <f t="shared" si="923"/>
        <v>Bangalore-CLS</v>
      </c>
    </row>
    <row r="4878" spans="1:38">
      <c r="A4878" s="14" t="s">
        <v>10087</v>
      </c>
      <c r="B4878" s="54">
        <v>44701.939771909703</v>
      </c>
      <c r="C4878" s="13" t="s">
        <v>280</v>
      </c>
      <c r="D4878" s="13">
        <v>1422</v>
      </c>
      <c r="E4878" s="13" t="s">
        <v>10088</v>
      </c>
      <c r="F4878" s="13" t="s">
        <v>33</v>
      </c>
      <c r="G4878" s="14">
        <v>1653067592196</v>
      </c>
      <c r="H4878" s="55">
        <v>0.570081018518518</v>
      </c>
      <c r="I4878" s="33">
        <v>44881.570081018501</v>
      </c>
      <c r="J4878" s="58">
        <v>44881</v>
      </c>
      <c r="K4878" s="13" t="s">
        <v>213</v>
      </c>
      <c r="L4878" s="13" t="s">
        <v>30</v>
      </c>
      <c r="M4878" s="13" t="s">
        <v>147</v>
      </c>
      <c r="N4878" s="13" t="s">
        <v>206</v>
      </c>
      <c r="O4878" s="33" t="s">
        <v>38</v>
      </c>
      <c r="P4878" s="58" t="s">
        <v>38</v>
      </c>
      <c r="Q4878" s="33" t="s">
        <v>207</v>
      </c>
      <c r="R4878" s="14" t="s">
        <v>38</v>
      </c>
      <c r="S4878" s="13" t="s">
        <v>208</v>
      </c>
      <c r="T4878" s="13" t="s">
        <v>209</v>
      </c>
      <c r="U4878" s="33">
        <f t="shared" ca="1" si="912"/>
        <v>45744.56914039352</v>
      </c>
      <c r="V4878" s="13" t="str">
        <f t="shared" si="913"/>
        <v>Bangalore</v>
      </c>
      <c r="W4878" s="13" t="str">
        <f t="shared" si="914"/>
        <v>RI</v>
      </c>
      <c r="X4878" s="13">
        <f t="shared" si="915"/>
        <v>13</v>
      </c>
      <c r="Y4878" s="13" t="str">
        <f>IFERROR(VLOOKUP(C4878,ReceivingTeam[],2,FALSE),"HelpDesk")</f>
        <v>HelpDesk</v>
      </c>
      <c r="Z4878" s="67">
        <f t="shared" si="916"/>
        <v>44882.070081018501</v>
      </c>
      <c r="AA4878" s="68">
        <f t="shared" si="917"/>
        <v>44881</v>
      </c>
      <c r="AB4878" s="69" t="b">
        <f t="shared" si="918"/>
        <v>1</v>
      </c>
      <c r="AC4878" s="70">
        <f t="shared" si="919"/>
        <v>0.5</v>
      </c>
      <c r="AD4878" s="67">
        <f t="shared" si="920"/>
        <v>44882.070081018501</v>
      </c>
      <c r="AE4878" s="67">
        <f>VLOOKUP(V4878,'Branch Wise Work Timelines'!C:G,3,FALSE)+AA4878</f>
        <v>44881.416666666664</v>
      </c>
      <c r="AF4878" s="67">
        <f>IF(V4878="Bangalore",VLOOKUP(V4878,'Branch Wise Work Timelines'!C:G,4,FALSE)+AA4878+1,IF(V4878="Mumbai",VLOOKUP(V4878,'Branch Wise Work Timelines'!C:G,4,FALSE)+AA4878+1,VLOOKUP(V4878,'Branch Wise Work Timelines'!C:G,4,FALSE)+AA4878))</f>
        <v>44882.104166666664</v>
      </c>
      <c r="AG4878" s="67">
        <f>WORKDAY.INTL(AA4878,1,11)+VLOOKUP(V4878,'Branch Wise Work Timelines'!C:G,3,FALSE)</f>
        <v>44882.416666666664</v>
      </c>
      <c r="AH4878" s="69" t="str">
        <f t="shared" ca="1" si="921"/>
        <v>Out of TAT</v>
      </c>
      <c r="AI4878" s="69">
        <f t="shared" ca="1" si="922"/>
        <v>20700</v>
      </c>
      <c r="AJ4878" s="69" t="str">
        <f ca="1">IF(AI4878&lt;0,"0-12",IFERROR(VLOOKUP(AI4878,Breakup[],2,FALSE),"&gt;24"))</f>
        <v>&gt;24</v>
      </c>
      <c r="AK4878" s="69" t="str">
        <f>VLOOKUP(V4878,Master!B:D,3,FALSE)</f>
        <v>South</v>
      </c>
      <c r="AL4878" s="69" t="str">
        <f t="shared" si="923"/>
        <v>Bangalore</v>
      </c>
    </row>
    <row r="4879" spans="1:38">
      <c r="A4879" s="14" t="s">
        <v>10089</v>
      </c>
      <c r="B4879" s="54">
        <v>44701.967591817098</v>
      </c>
      <c r="C4879" s="13" t="s">
        <v>4172</v>
      </c>
      <c r="D4879" s="13">
        <v>114</v>
      </c>
      <c r="E4879" s="13" t="s">
        <v>10090</v>
      </c>
      <c r="F4879" s="13" t="s">
        <v>33</v>
      </c>
      <c r="G4879" s="14">
        <v>1653069266688</v>
      </c>
      <c r="H4879" s="55">
        <v>0.521087962962963</v>
      </c>
      <c r="I4879" s="33">
        <v>44885.521087963003</v>
      </c>
      <c r="J4879" s="58">
        <v>44885</v>
      </c>
      <c r="K4879" s="13" t="s">
        <v>213</v>
      </c>
      <c r="L4879" s="13" t="s">
        <v>30</v>
      </c>
      <c r="M4879" s="13" t="s">
        <v>147</v>
      </c>
      <c r="N4879" s="13" t="s">
        <v>206</v>
      </c>
      <c r="O4879" s="33" t="s">
        <v>38</v>
      </c>
      <c r="P4879" s="58" t="s">
        <v>38</v>
      </c>
      <c r="Q4879" s="33" t="s">
        <v>207</v>
      </c>
      <c r="R4879" s="14" t="s">
        <v>38</v>
      </c>
      <c r="S4879" s="13" t="s">
        <v>208</v>
      </c>
      <c r="T4879" s="13" t="s">
        <v>209</v>
      </c>
      <c r="U4879" s="33">
        <f t="shared" ca="1" si="912"/>
        <v>45744.56914039352</v>
      </c>
      <c r="V4879" s="13" t="str">
        <f t="shared" si="913"/>
        <v>Bangalore</v>
      </c>
      <c r="W4879" s="13" t="str">
        <f t="shared" si="914"/>
        <v>RI</v>
      </c>
      <c r="X4879" s="13">
        <f t="shared" si="915"/>
        <v>12</v>
      </c>
      <c r="Y4879" s="13" t="str">
        <f>IFERROR(VLOOKUP(C4879,ReceivingTeam[],2,FALSE),"HelpDesk")</f>
        <v>HelpDesk</v>
      </c>
      <c r="Z4879" s="67">
        <f t="shared" si="916"/>
        <v>44885.916666666664</v>
      </c>
      <c r="AA4879" s="68">
        <f t="shared" si="917"/>
        <v>44885</v>
      </c>
      <c r="AB4879" s="69" t="b">
        <f t="shared" si="918"/>
        <v>0</v>
      </c>
      <c r="AC4879" s="70">
        <f t="shared" si="919"/>
        <v>0.5</v>
      </c>
      <c r="AD4879" s="67">
        <f t="shared" si="920"/>
        <v>44885.916666666664</v>
      </c>
      <c r="AE4879" s="67">
        <f>VLOOKUP(V4879,'Branch Wise Work Timelines'!C:G,3,FALSE)+AA4879</f>
        <v>44885.416666666664</v>
      </c>
      <c r="AF4879" s="67">
        <f>IF(V4879="Bangalore",VLOOKUP(V4879,'Branch Wise Work Timelines'!C:G,4,FALSE)+AA4879+1,IF(V4879="Mumbai",VLOOKUP(V4879,'Branch Wise Work Timelines'!C:G,4,FALSE)+AA4879+1,VLOOKUP(V4879,'Branch Wise Work Timelines'!C:G,4,FALSE)+AA4879))</f>
        <v>44886.104166666664</v>
      </c>
      <c r="AG4879" s="67">
        <f>WORKDAY.INTL(AA4879,1,11)+VLOOKUP(V4879,'Branch Wise Work Timelines'!C:G,3,FALSE)</f>
        <v>44886.416666666664</v>
      </c>
      <c r="AH4879" s="69" t="str">
        <f t="shared" ca="1" si="921"/>
        <v>Out of TAT</v>
      </c>
      <c r="AI4879" s="69">
        <f t="shared" ca="1" si="922"/>
        <v>20608</v>
      </c>
      <c r="AJ4879" s="69" t="str">
        <f ca="1">IF(AI4879&lt;0,"0-12",IFERROR(VLOOKUP(AI4879,Breakup[],2,FALSE),"&gt;24"))</f>
        <v>&gt;24</v>
      </c>
      <c r="AK4879" s="69" t="str">
        <f>VLOOKUP(V4879,Master!B:D,3,FALSE)</f>
        <v>South</v>
      </c>
      <c r="AL4879" s="69" t="str">
        <f t="shared" si="923"/>
        <v>Bangalore</v>
      </c>
    </row>
    <row r="4880" spans="1:38">
      <c r="A4880" s="14" t="s">
        <v>10091</v>
      </c>
      <c r="B4880" s="54">
        <v>44701.689406909703</v>
      </c>
      <c r="C4880" s="13" t="s">
        <v>90</v>
      </c>
      <c r="D4880" s="13">
        <v>668</v>
      </c>
      <c r="E4880" s="13" t="s">
        <v>10092</v>
      </c>
      <c r="F4880" s="13" t="s">
        <v>33</v>
      </c>
      <c r="G4880" s="14">
        <v>1653046574288</v>
      </c>
      <c r="H4880" s="55">
        <v>0.92486111111111102</v>
      </c>
      <c r="I4880" s="33">
        <v>44888.924861111103</v>
      </c>
      <c r="J4880" s="58">
        <v>44888</v>
      </c>
      <c r="K4880" s="13" t="s">
        <v>425</v>
      </c>
      <c r="L4880" s="13" t="s">
        <v>30</v>
      </c>
      <c r="M4880" s="13" t="s">
        <v>90</v>
      </c>
      <c r="N4880" s="13" t="s">
        <v>206</v>
      </c>
      <c r="O4880" s="33" t="s">
        <v>38</v>
      </c>
      <c r="P4880" s="58" t="s">
        <v>38</v>
      </c>
      <c r="Q4880" s="33" t="s">
        <v>207</v>
      </c>
      <c r="R4880" s="14" t="s">
        <v>38</v>
      </c>
      <c r="S4880" s="13" t="s">
        <v>216</v>
      </c>
      <c r="T4880" s="13" t="s">
        <v>278</v>
      </c>
      <c r="U4880" s="33">
        <f t="shared" ca="1" si="912"/>
        <v>45744.56914039352</v>
      </c>
      <c r="V4880" s="13" t="str">
        <f t="shared" si="913"/>
        <v>Bangalore</v>
      </c>
      <c r="W4880" s="13" t="str">
        <f t="shared" si="914"/>
        <v>RI</v>
      </c>
      <c r="X4880" s="13">
        <f t="shared" si="915"/>
        <v>22</v>
      </c>
      <c r="Y4880" s="13" t="str">
        <f>IFERROR(VLOOKUP(C4880,ReceivingTeam[],2,FALSE),"HelpDesk")</f>
        <v>Branch office</v>
      </c>
      <c r="Z4880" s="67">
        <f t="shared" si="916"/>
        <v>44892.237361111103</v>
      </c>
      <c r="AA4880" s="68">
        <f t="shared" si="917"/>
        <v>44888</v>
      </c>
      <c r="AB4880" s="69" t="b">
        <f t="shared" si="918"/>
        <v>1</v>
      </c>
      <c r="AC4880" s="70">
        <f t="shared" si="919"/>
        <v>3</v>
      </c>
      <c r="AD4880" s="67">
        <f t="shared" si="920"/>
        <v>44892.237361111103</v>
      </c>
      <c r="AE4880" s="67">
        <f>VLOOKUP(V4880,'Branch Wise Work Timelines'!C:G,3,FALSE)+AA4880</f>
        <v>44888.416666666664</v>
      </c>
      <c r="AF4880" s="67">
        <f>IF(V4880="Bangalore",VLOOKUP(V4880,'Branch Wise Work Timelines'!C:G,4,FALSE)+AA4880+1,IF(V4880="Mumbai",VLOOKUP(V4880,'Branch Wise Work Timelines'!C:G,4,FALSE)+AA4880+1,VLOOKUP(V4880,'Branch Wise Work Timelines'!C:G,4,FALSE)+AA4880))</f>
        <v>44889.104166666664</v>
      </c>
      <c r="AG4880" s="67">
        <f>WORKDAY.INTL(AA4880,1,11)+VLOOKUP(V4880,'Branch Wise Work Timelines'!C:G,3,FALSE)</f>
        <v>44889.416666666664</v>
      </c>
      <c r="AH4880" s="69" t="str">
        <f t="shared" ca="1" si="921"/>
        <v>Out of TAT</v>
      </c>
      <c r="AI4880" s="69">
        <f t="shared" ca="1" si="922"/>
        <v>20456</v>
      </c>
      <c r="AJ4880" s="69" t="str">
        <f ca="1">IF(AI4880&lt;0,"0-12",IFERROR(VLOOKUP(AI4880,Breakup[],2,FALSE),"&gt;24"))</f>
        <v>&gt;24</v>
      </c>
      <c r="AK4880" s="69" t="str">
        <f>VLOOKUP(V4880,Master!B:D,3,FALSE)</f>
        <v>South</v>
      </c>
      <c r="AL4880" s="69" t="str">
        <f t="shared" si="923"/>
        <v>Bangalore</v>
      </c>
    </row>
    <row r="4881" spans="1:38">
      <c r="A4881" s="14" t="s">
        <v>10093</v>
      </c>
      <c r="B4881" s="54">
        <v>44701.728874733803</v>
      </c>
      <c r="C4881" s="13" t="s">
        <v>243</v>
      </c>
      <c r="D4881" s="13">
        <v>1861</v>
      </c>
      <c r="E4881" s="13" t="s">
        <v>10094</v>
      </c>
      <c r="F4881" s="13" t="s">
        <v>15</v>
      </c>
      <c r="G4881" s="14">
        <v>1653049644596</v>
      </c>
      <c r="H4881" s="55">
        <v>0.70793981481481505</v>
      </c>
      <c r="I4881" s="33">
        <v>44888.707939814798</v>
      </c>
      <c r="J4881" s="58">
        <v>44888</v>
      </c>
      <c r="K4881" s="13" t="s">
        <v>213</v>
      </c>
      <c r="L4881" s="13" t="s">
        <v>30</v>
      </c>
      <c r="M4881" s="13" t="s">
        <v>214</v>
      </c>
      <c r="N4881" s="13" t="s">
        <v>206</v>
      </c>
      <c r="O4881" s="33" t="s">
        <v>38</v>
      </c>
      <c r="P4881" s="58" t="s">
        <v>38</v>
      </c>
      <c r="Q4881" s="33" t="s">
        <v>207</v>
      </c>
      <c r="R4881" s="14" t="s">
        <v>38</v>
      </c>
      <c r="S4881" s="13" t="s">
        <v>216</v>
      </c>
      <c r="T4881" s="13" t="s">
        <v>217</v>
      </c>
      <c r="U4881" s="33">
        <f t="shared" ca="1" si="912"/>
        <v>45744.56914039352</v>
      </c>
      <c r="V4881" s="13" t="str">
        <f t="shared" si="913"/>
        <v>Bangalore</v>
      </c>
      <c r="W4881" s="13" t="str">
        <f t="shared" si="914"/>
        <v>CLS</v>
      </c>
      <c r="X4881" s="13">
        <f t="shared" si="915"/>
        <v>16</v>
      </c>
      <c r="Y4881" s="13" t="str">
        <f>IFERROR(VLOOKUP(C4881,ReceivingTeam[],2,FALSE),"HelpDesk")</f>
        <v>HelpDesk</v>
      </c>
      <c r="Z4881" s="67">
        <f t="shared" si="916"/>
        <v>44889.520439814798</v>
      </c>
      <c r="AA4881" s="68">
        <f t="shared" si="917"/>
        <v>44888</v>
      </c>
      <c r="AB4881" s="69" t="b">
        <f t="shared" si="918"/>
        <v>1</v>
      </c>
      <c r="AC4881" s="70">
        <f t="shared" si="919"/>
        <v>0.5</v>
      </c>
      <c r="AD4881" s="67">
        <f t="shared" si="920"/>
        <v>44889.520439814798</v>
      </c>
      <c r="AE4881" s="67">
        <f>VLOOKUP(V4881,'Branch Wise Work Timelines'!C:G,3,FALSE)+AA4881</f>
        <v>44888.416666666664</v>
      </c>
      <c r="AF4881" s="67">
        <f>IF(V4881="Bangalore",VLOOKUP(V4881,'Branch Wise Work Timelines'!C:G,4,FALSE)+AA4881+1,IF(V4881="Mumbai",VLOOKUP(V4881,'Branch Wise Work Timelines'!C:G,4,FALSE)+AA4881+1,VLOOKUP(V4881,'Branch Wise Work Timelines'!C:G,4,FALSE)+AA4881))</f>
        <v>44889.104166666664</v>
      </c>
      <c r="AG4881" s="67">
        <f>WORKDAY.INTL(AA4881,1,11)+VLOOKUP(V4881,'Branch Wise Work Timelines'!C:G,3,FALSE)</f>
        <v>44889.416666666664</v>
      </c>
      <c r="AH4881" s="69" t="str">
        <f t="shared" ca="1" si="921"/>
        <v>Out of TAT</v>
      </c>
      <c r="AI4881" s="69">
        <f t="shared" ca="1" si="922"/>
        <v>20522</v>
      </c>
      <c r="AJ4881" s="69" t="str">
        <f ca="1">IF(AI4881&lt;0,"0-12",IFERROR(VLOOKUP(AI4881,Breakup[],2,FALSE),"&gt;24"))</f>
        <v>&gt;24</v>
      </c>
      <c r="AK4881" s="69" t="str">
        <f>VLOOKUP(V4881,Master!B:D,3,FALSE)</f>
        <v>South</v>
      </c>
      <c r="AL4881" s="69" t="str">
        <f t="shared" si="923"/>
        <v>Bangalore-CLS</v>
      </c>
    </row>
    <row r="4882" spans="1:38">
      <c r="A4882" s="14" t="s">
        <v>10095</v>
      </c>
      <c r="B4882" s="54">
        <v>44701.739600960602</v>
      </c>
      <c r="C4882" s="13" t="s">
        <v>599</v>
      </c>
      <c r="D4882" s="13">
        <v>568</v>
      </c>
      <c r="E4882" s="13" t="s">
        <v>10096</v>
      </c>
      <c r="F4882" s="13" t="s">
        <v>33</v>
      </c>
      <c r="G4882" s="14">
        <v>1653049855960</v>
      </c>
      <c r="H4882" s="55">
        <v>0.57969907407407395</v>
      </c>
      <c r="I4882" s="33">
        <v>44890.5796990741</v>
      </c>
      <c r="J4882" s="58">
        <v>44890</v>
      </c>
      <c r="K4882" s="13" t="s">
        <v>213</v>
      </c>
      <c r="L4882" s="13" t="s">
        <v>30</v>
      </c>
      <c r="M4882" s="13" t="s">
        <v>282</v>
      </c>
      <c r="N4882" s="13" t="s">
        <v>206</v>
      </c>
      <c r="O4882" s="33" t="s">
        <v>38</v>
      </c>
      <c r="P4882" s="58" t="s">
        <v>38</v>
      </c>
      <c r="Q4882" s="33" t="s">
        <v>207</v>
      </c>
      <c r="R4882" s="14" t="s">
        <v>38</v>
      </c>
      <c r="S4882" s="13" t="s">
        <v>216</v>
      </c>
      <c r="T4882" s="13" t="s">
        <v>217</v>
      </c>
      <c r="U4882" s="33">
        <f t="shared" ca="1" si="912"/>
        <v>45744.56914039352</v>
      </c>
      <c r="V4882" s="13" t="str">
        <f t="shared" si="913"/>
        <v>Bangalore</v>
      </c>
      <c r="W4882" s="13" t="str">
        <f t="shared" si="914"/>
        <v>RI</v>
      </c>
      <c r="X4882" s="13">
        <f t="shared" si="915"/>
        <v>13</v>
      </c>
      <c r="Y4882" s="13" t="str">
        <f>IFERROR(VLOOKUP(C4882,ReceivingTeam[],2,FALSE),"HelpDesk")</f>
        <v>HelpDesk</v>
      </c>
      <c r="Z4882" s="67">
        <f t="shared" si="916"/>
        <v>44891.0796990741</v>
      </c>
      <c r="AA4882" s="68">
        <f t="shared" si="917"/>
        <v>44890</v>
      </c>
      <c r="AB4882" s="69" t="b">
        <f t="shared" si="918"/>
        <v>1</v>
      </c>
      <c r="AC4882" s="70">
        <f t="shared" si="919"/>
        <v>0.5</v>
      </c>
      <c r="AD4882" s="67">
        <f t="shared" si="920"/>
        <v>44891.0796990741</v>
      </c>
      <c r="AE4882" s="67">
        <f>VLOOKUP(V4882,'Branch Wise Work Timelines'!C:G,3,FALSE)+AA4882</f>
        <v>44890.416666666664</v>
      </c>
      <c r="AF4882" s="67">
        <f>IF(V4882="Bangalore",VLOOKUP(V4882,'Branch Wise Work Timelines'!C:G,4,FALSE)+AA4882+1,IF(V4882="Mumbai",VLOOKUP(V4882,'Branch Wise Work Timelines'!C:G,4,FALSE)+AA4882+1,VLOOKUP(V4882,'Branch Wise Work Timelines'!C:G,4,FALSE)+AA4882))</f>
        <v>44891.104166666664</v>
      </c>
      <c r="AG4882" s="67">
        <f>WORKDAY.INTL(AA4882,1,11)+VLOOKUP(V4882,'Branch Wise Work Timelines'!C:G,3,FALSE)</f>
        <v>44891.416666666664</v>
      </c>
      <c r="AH4882" s="69" t="str">
        <f t="shared" ca="1" si="921"/>
        <v>Out of TAT</v>
      </c>
      <c r="AI4882" s="69">
        <f t="shared" ca="1" si="922"/>
        <v>20484</v>
      </c>
      <c r="AJ4882" s="69" t="str">
        <f ca="1">IF(AI4882&lt;0,"0-12",IFERROR(VLOOKUP(AI4882,Breakup[],2,FALSE),"&gt;24"))</f>
        <v>&gt;24</v>
      </c>
      <c r="AK4882" s="69" t="str">
        <f>VLOOKUP(V4882,Master!B:D,3,FALSE)</f>
        <v>South</v>
      </c>
      <c r="AL4882" s="69" t="str">
        <f t="shared" si="923"/>
        <v>Bangalore</v>
      </c>
    </row>
    <row r="4883" spans="1:38">
      <c r="A4883" s="14" t="s">
        <v>10097</v>
      </c>
      <c r="B4883" s="54">
        <v>44701.770251886599</v>
      </c>
      <c r="C4883" s="13" t="s">
        <v>989</v>
      </c>
      <c r="D4883" s="13">
        <v>1313</v>
      </c>
      <c r="E4883" s="13" t="s">
        <v>10098</v>
      </c>
      <c r="F4883" s="13" t="s">
        <v>33</v>
      </c>
      <c r="G4883" s="14">
        <v>1653053476399</v>
      </c>
      <c r="H4883" s="55">
        <v>0.830706018518519</v>
      </c>
      <c r="I4883" s="33">
        <v>44884.830706018503</v>
      </c>
      <c r="J4883" s="58">
        <v>44884</v>
      </c>
      <c r="K4883" s="13" t="s">
        <v>213</v>
      </c>
      <c r="L4883" s="13" t="s">
        <v>30</v>
      </c>
      <c r="M4883" s="13" t="s">
        <v>282</v>
      </c>
      <c r="N4883" s="13" t="s">
        <v>206</v>
      </c>
      <c r="O4883" s="33" t="s">
        <v>38</v>
      </c>
      <c r="P4883" s="58" t="s">
        <v>38</v>
      </c>
      <c r="Q4883" s="33" t="s">
        <v>207</v>
      </c>
      <c r="R4883" s="14" t="s">
        <v>38</v>
      </c>
      <c r="S4883" s="13" t="s">
        <v>216</v>
      </c>
      <c r="T4883" s="13" t="s">
        <v>278</v>
      </c>
      <c r="U4883" s="33">
        <f t="shared" ca="1" si="912"/>
        <v>45744.56914039352</v>
      </c>
      <c r="V4883" s="13" t="str">
        <f t="shared" si="913"/>
        <v>Bangalore</v>
      </c>
      <c r="W4883" s="13" t="str">
        <f t="shared" si="914"/>
        <v>RI</v>
      </c>
      <c r="X4883" s="13">
        <f t="shared" si="915"/>
        <v>19</v>
      </c>
      <c r="Y4883" s="13" t="str">
        <f>IFERROR(VLOOKUP(C4883,ReceivingTeam[],2,FALSE),"HelpDesk")</f>
        <v>HelpDesk</v>
      </c>
      <c r="Z4883" s="67">
        <f t="shared" si="916"/>
        <v>44889.143206018503</v>
      </c>
      <c r="AA4883" s="68">
        <f t="shared" si="917"/>
        <v>44884</v>
      </c>
      <c r="AB4883" s="69" t="b">
        <f t="shared" si="918"/>
        <v>1</v>
      </c>
      <c r="AC4883" s="70">
        <f t="shared" si="919"/>
        <v>3</v>
      </c>
      <c r="AD4883" s="67">
        <f t="shared" si="920"/>
        <v>44889.143206018503</v>
      </c>
      <c r="AE4883" s="67">
        <f>VLOOKUP(V4883,'Branch Wise Work Timelines'!C:G,3,FALSE)+AA4883</f>
        <v>44884.416666666664</v>
      </c>
      <c r="AF4883" s="67">
        <f>IF(V4883="Bangalore",VLOOKUP(V4883,'Branch Wise Work Timelines'!C:G,4,FALSE)+AA4883+1,IF(V4883="Mumbai",VLOOKUP(V4883,'Branch Wise Work Timelines'!C:G,4,FALSE)+AA4883+1,VLOOKUP(V4883,'Branch Wise Work Timelines'!C:G,4,FALSE)+AA4883))</f>
        <v>44885.104166666664</v>
      </c>
      <c r="AG4883" s="67">
        <f>WORKDAY.INTL(AA4883,1,11)+VLOOKUP(V4883,'Branch Wise Work Timelines'!C:G,3,FALSE)</f>
        <v>44886.416666666664</v>
      </c>
      <c r="AH4883" s="69" t="str">
        <f t="shared" ca="1" si="921"/>
        <v>Out of TAT</v>
      </c>
      <c r="AI4883" s="69">
        <f t="shared" ca="1" si="922"/>
        <v>20531</v>
      </c>
      <c r="AJ4883" s="69" t="str">
        <f ca="1">IF(AI4883&lt;0,"0-12",IFERROR(VLOOKUP(AI4883,Breakup[],2,FALSE),"&gt;24"))</f>
        <v>&gt;24</v>
      </c>
      <c r="AK4883" s="69" t="str">
        <f>VLOOKUP(V4883,Master!B:D,3,FALSE)</f>
        <v>South</v>
      </c>
      <c r="AL4883" s="69" t="str">
        <f t="shared" si="923"/>
        <v>Bangalore</v>
      </c>
    </row>
    <row r="4884" spans="1:38">
      <c r="A4884" s="14" t="s">
        <v>10099</v>
      </c>
      <c r="B4884" s="54">
        <v>44701.772477580998</v>
      </c>
      <c r="C4884" s="13" t="s">
        <v>989</v>
      </c>
      <c r="D4884" s="13">
        <v>1490</v>
      </c>
      <c r="E4884" s="13" t="s">
        <v>10100</v>
      </c>
      <c r="F4884" s="13" t="s">
        <v>33</v>
      </c>
      <c r="G4884" s="14">
        <v>1653053109035</v>
      </c>
      <c r="H4884" s="55">
        <v>0.65355324074074095</v>
      </c>
      <c r="I4884" s="33">
        <v>44891.6535532407</v>
      </c>
      <c r="J4884" s="58">
        <v>44891</v>
      </c>
      <c r="K4884" s="13" t="s">
        <v>213</v>
      </c>
      <c r="L4884" s="13" t="s">
        <v>30</v>
      </c>
      <c r="M4884" s="13" t="s">
        <v>282</v>
      </c>
      <c r="N4884" s="13" t="s">
        <v>206</v>
      </c>
      <c r="O4884" s="33">
        <v>44891.428391203699</v>
      </c>
      <c r="P4884" s="58">
        <v>44891</v>
      </c>
      <c r="Q4884" s="33" t="s">
        <v>237</v>
      </c>
      <c r="R4884" s="14">
        <v>1033</v>
      </c>
      <c r="S4884" s="13" t="s">
        <v>216</v>
      </c>
      <c r="T4884" s="13" t="s">
        <v>217</v>
      </c>
      <c r="U4884" s="33">
        <f t="shared" ca="1" si="912"/>
        <v>45744.56914039352</v>
      </c>
      <c r="V4884" s="13" t="str">
        <f t="shared" si="913"/>
        <v>Bangalore</v>
      </c>
      <c r="W4884" s="13" t="str">
        <f t="shared" si="914"/>
        <v>RI</v>
      </c>
      <c r="X4884" s="13">
        <f t="shared" si="915"/>
        <v>15</v>
      </c>
      <c r="Y4884" s="13" t="str">
        <f>IFERROR(VLOOKUP(C4884,ReceivingTeam[],2,FALSE),"HelpDesk")</f>
        <v>HelpDesk</v>
      </c>
      <c r="Z4884" s="67">
        <f t="shared" si="916"/>
        <v>44893.4660532407</v>
      </c>
      <c r="AA4884" s="68">
        <f t="shared" si="917"/>
        <v>44891</v>
      </c>
      <c r="AB4884" s="69" t="b">
        <f t="shared" si="918"/>
        <v>1</v>
      </c>
      <c r="AC4884" s="70">
        <f t="shared" si="919"/>
        <v>0.5</v>
      </c>
      <c r="AD4884" s="67">
        <f t="shared" si="920"/>
        <v>44893.4660532407</v>
      </c>
      <c r="AE4884" s="67">
        <f>VLOOKUP(V4884,'Branch Wise Work Timelines'!C:G,3,FALSE)+AA4884</f>
        <v>44891.416666666664</v>
      </c>
      <c r="AF4884" s="67">
        <f>IF(V4884="Bangalore",VLOOKUP(V4884,'Branch Wise Work Timelines'!C:G,4,FALSE)+AA4884+1,IF(V4884="Mumbai",VLOOKUP(V4884,'Branch Wise Work Timelines'!C:G,4,FALSE)+AA4884+1,VLOOKUP(V4884,'Branch Wise Work Timelines'!C:G,4,FALSE)+AA4884))</f>
        <v>44892.104166666664</v>
      </c>
      <c r="AG4884" s="67">
        <f>WORKDAY.INTL(AA4884,1,11)+VLOOKUP(V4884,'Branch Wise Work Timelines'!C:G,3,FALSE)</f>
        <v>44893.416666666664</v>
      </c>
      <c r="AH4884" s="69" t="str">
        <f t="shared" si="921"/>
        <v>Met</v>
      </c>
      <c r="AI4884" s="69">
        <f t="shared" ca="1" si="922"/>
        <v>20427</v>
      </c>
      <c r="AJ4884" s="69" t="str">
        <f ca="1">IF(AI4884&lt;0,"0-12",IFERROR(VLOOKUP(AI4884,Breakup[],2,FALSE),"&gt;24"))</f>
        <v>&gt;24</v>
      </c>
      <c r="AK4884" s="69" t="str">
        <f>VLOOKUP(V4884,Master!B:D,3,FALSE)</f>
        <v>South</v>
      </c>
      <c r="AL4884" s="69" t="str">
        <f t="shared" si="923"/>
        <v>Bangalore</v>
      </c>
    </row>
    <row r="4885" spans="1:38">
      <c r="A4885" s="14" t="s">
        <v>10101</v>
      </c>
      <c r="B4885" s="54">
        <v>44701.776037615702</v>
      </c>
      <c r="C4885" s="13" t="s">
        <v>421</v>
      </c>
      <c r="D4885" s="13">
        <v>1710</v>
      </c>
      <c r="E4885" s="13" t="s">
        <v>10102</v>
      </c>
      <c r="F4885" s="13" t="s">
        <v>33</v>
      </c>
      <c r="G4885" s="14">
        <v>1653053109035</v>
      </c>
      <c r="H4885" s="55">
        <v>0.9765625</v>
      </c>
      <c r="I4885" s="33">
        <v>44884.9765625</v>
      </c>
      <c r="J4885" s="58">
        <v>44884</v>
      </c>
      <c r="K4885" s="13" t="s">
        <v>213</v>
      </c>
      <c r="L4885" s="13" t="s">
        <v>30</v>
      </c>
      <c r="M4885" s="13" t="s">
        <v>282</v>
      </c>
      <c r="N4885" s="13" t="s">
        <v>206</v>
      </c>
      <c r="O4885" s="33" t="s">
        <v>38</v>
      </c>
      <c r="P4885" s="58" t="s">
        <v>38</v>
      </c>
      <c r="Q4885" s="33" t="s">
        <v>207</v>
      </c>
      <c r="R4885" s="14" t="s">
        <v>38</v>
      </c>
      <c r="S4885" s="13" t="s">
        <v>216</v>
      </c>
      <c r="T4885" s="13" t="s">
        <v>217</v>
      </c>
      <c r="U4885" s="33">
        <f t="shared" ca="1" si="912"/>
        <v>45744.56914039352</v>
      </c>
      <c r="V4885" s="13" t="str">
        <f t="shared" si="913"/>
        <v>Bangalore</v>
      </c>
      <c r="W4885" s="13" t="str">
        <f t="shared" si="914"/>
        <v>RI</v>
      </c>
      <c r="X4885" s="13">
        <f t="shared" si="915"/>
        <v>23</v>
      </c>
      <c r="Y4885" s="13" t="str">
        <f>IFERROR(VLOOKUP(C4885,ReceivingTeam[],2,FALSE),"HelpDesk")</f>
        <v>HelpDesk</v>
      </c>
      <c r="Z4885" s="67">
        <f t="shared" si="916"/>
        <v>44886.7890625</v>
      </c>
      <c r="AA4885" s="68">
        <f t="shared" si="917"/>
        <v>44884</v>
      </c>
      <c r="AB4885" s="69" t="b">
        <f t="shared" si="918"/>
        <v>1</v>
      </c>
      <c r="AC4885" s="70">
        <f t="shared" si="919"/>
        <v>0.5</v>
      </c>
      <c r="AD4885" s="67">
        <f t="shared" si="920"/>
        <v>44886.7890625</v>
      </c>
      <c r="AE4885" s="67">
        <f>VLOOKUP(V4885,'Branch Wise Work Timelines'!C:G,3,FALSE)+AA4885</f>
        <v>44884.416666666664</v>
      </c>
      <c r="AF4885" s="67">
        <f>IF(V4885="Bangalore",VLOOKUP(V4885,'Branch Wise Work Timelines'!C:G,4,FALSE)+AA4885+1,IF(V4885="Mumbai",VLOOKUP(V4885,'Branch Wise Work Timelines'!C:G,4,FALSE)+AA4885+1,VLOOKUP(V4885,'Branch Wise Work Timelines'!C:G,4,FALSE)+AA4885))</f>
        <v>44885.104166666664</v>
      </c>
      <c r="AG4885" s="67">
        <f>WORKDAY.INTL(AA4885,1,11)+VLOOKUP(V4885,'Branch Wise Work Timelines'!C:G,3,FALSE)</f>
        <v>44886.416666666664</v>
      </c>
      <c r="AH4885" s="69" t="str">
        <f t="shared" ca="1" si="921"/>
        <v>Out of TAT</v>
      </c>
      <c r="AI4885" s="69">
        <f t="shared" ca="1" si="922"/>
        <v>20587</v>
      </c>
      <c r="AJ4885" s="69" t="str">
        <f ca="1">IF(AI4885&lt;0,"0-12",IFERROR(VLOOKUP(AI4885,Breakup[],2,FALSE),"&gt;24"))</f>
        <v>&gt;24</v>
      </c>
      <c r="AK4885" s="69" t="str">
        <f>VLOOKUP(V4885,Master!B:D,3,FALSE)</f>
        <v>South</v>
      </c>
      <c r="AL4885" s="69" t="str">
        <f t="shared" si="923"/>
        <v>Bangalore</v>
      </c>
    </row>
    <row r="4886" spans="1:38">
      <c r="A4886" s="14" t="s">
        <v>10103</v>
      </c>
      <c r="B4886" s="54">
        <v>44701.688389467599</v>
      </c>
      <c r="C4886" s="13" t="s">
        <v>986</v>
      </c>
      <c r="D4886" s="13">
        <v>1722</v>
      </c>
      <c r="E4886" s="13" t="s">
        <v>10104</v>
      </c>
      <c r="F4886" s="13" t="s">
        <v>33</v>
      </c>
      <c r="G4886" s="14">
        <v>1653047501288</v>
      </c>
      <c r="H4886" s="55">
        <v>0.84486111111111095</v>
      </c>
      <c r="I4886" s="33">
        <v>44885.844861111102</v>
      </c>
      <c r="J4886" s="58">
        <v>44885</v>
      </c>
      <c r="K4886" s="13" t="s">
        <v>213</v>
      </c>
      <c r="L4886" s="13" t="s">
        <v>30</v>
      </c>
      <c r="M4886" s="13" t="s">
        <v>282</v>
      </c>
      <c r="N4886" s="13" t="s">
        <v>206</v>
      </c>
      <c r="O4886" s="33" t="s">
        <v>38</v>
      </c>
      <c r="P4886" s="58" t="s">
        <v>38</v>
      </c>
      <c r="Q4886" s="33" t="s">
        <v>207</v>
      </c>
      <c r="R4886" s="14" t="s">
        <v>38</v>
      </c>
      <c r="S4886" s="13" t="s">
        <v>216</v>
      </c>
      <c r="T4886" s="13" t="s">
        <v>217</v>
      </c>
      <c r="U4886" s="33">
        <f t="shared" ca="1" si="912"/>
        <v>45744.56914039352</v>
      </c>
      <c r="V4886" s="13" t="str">
        <f t="shared" si="913"/>
        <v>Bangalore</v>
      </c>
      <c r="W4886" s="13" t="str">
        <f t="shared" si="914"/>
        <v>RI</v>
      </c>
      <c r="X4886" s="13">
        <f t="shared" si="915"/>
        <v>20</v>
      </c>
      <c r="Y4886" s="13" t="str">
        <f>IFERROR(VLOOKUP(C4886,ReceivingTeam[],2,FALSE),"HelpDesk")</f>
        <v>HelpDesk</v>
      </c>
      <c r="Z4886" s="67">
        <f t="shared" si="916"/>
        <v>44885.916666666664</v>
      </c>
      <c r="AA4886" s="68">
        <f t="shared" si="917"/>
        <v>44885</v>
      </c>
      <c r="AB4886" s="69" t="b">
        <f t="shared" si="918"/>
        <v>0</v>
      </c>
      <c r="AC4886" s="70">
        <f t="shared" si="919"/>
        <v>0.5</v>
      </c>
      <c r="AD4886" s="67">
        <f t="shared" si="920"/>
        <v>44885.916666666664</v>
      </c>
      <c r="AE4886" s="67">
        <f>VLOOKUP(V4886,'Branch Wise Work Timelines'!C:G,3,FALSE)+AA4886</f>
        <v>44885.416666666664</v>
      </c>
      <c r="AF4886" s="67">
        <f>IF(V4886="Bangalore",VLOOKUP(V4886,'Branch Wise Work Timelines'!C:G,4,FALSE)+AA4886+1,IF(V4886="Mumbai",VLOOKUP(V4886,'Branch Wise Work Timelines'!C:G,4,FALSE)+AA4886+1,VLOOKUP(V4886,'Branch Wise Work Timelines'!C:G,4,FALSE)+AA4886))</f>
        <v>44886.104166666664</v>
      </c>
      <c r="AG4886" s="67">
        <f>WORKDAY.INTL(AA4886,1,11)+VLOOKUP(V4886,'Branch Wise Work Timelines'!C:G,3,FALSE)</f>
        <v>44886.416666666664</v>
      </c>
      <c r="AH4886" s="69" t="str">
        <f t="shared" ca="1" si="921"/>
        <v>Out of TAT</v>
      </c>
      <c r="AI4886" s="69">
        <f t="shared" ca="1" si="922"/>
        <v>20608</v>
      </c>
      <c r="AJ4886" s="69" t="str">
        <f ca="1">IF(AI4886&lt;0,"0-12",IFERROR(VLOOKUP(AI4886,Breakup[],2,FALSE),"&gt;24"))</f>
        <v>&gt;24</v>
      </c>
      <c r="AK4886" s="69" t="str">
        <f>VLOOKUP(V4886,Master!B:D,3,FALSE)</f>
        <v>South</v>
      </c>
      <c r="AL4886" s="69" t="str">
        <f t="shared" si="923"/>
        <v>Bangalore</v>
      </c>
    </row>
    <row r="4887" spans="1:38">
      <c r="A4887" s="14" t="s">
        <v>10105</v>
      </c>
      <c r="B4887" s="54">
        <v>44701.701391122697</v>
      </c>
      <c r="C4887" s="13" t="s">
        <v>227</v>
      </c>
      <c r="D4887" s="13">
        <v>199</v>
      </c>
      <c r="E4887" s="13" t="s">
        <v>10106</v>
      </c>
      <c r="F4887" s="13" t="s">
        <v>15</v>
      </c>
      <c r="G4887" s="14">
        <v>1653047338901</v>
      </c>
      <c r="H4887" s="55">
        <v>0.55517361111111097</v>
      </c>
      <c r="I4887" s="33">
        <v>44883.555173611101</v>
      </c>
      <c r="J4887" s="58">
        <v>44883</v>
      </c>
      <c r="K4887" s="13" t="s">
        <v>213</v>
      </c>
      <c r="L4887" s="13" t="s">
        <v>30</v>
      </c>
      <c r="M4887" s="13" t="s">
        <v>75</v>
      </c>
      <c r="N4887" s="13" t="s">
        <v>206</v>
      </c>
      <c r="O4887" s="33" t="s">
        <v>38</v>
      </c>
      <c r="P4887" s="58" t="s">
        <v>38</v>
      </c>
      <c r="Q4887" s="33" t="s">
        <v>207</v>
      </c>
      <c r="R4887" s="14" t="s">
        <v>38</v>
      </c>
      <c r="S4887" s="13" t="s">
        <v>208</v>
      </c>
      <c r="T4887" s="13" t="s">
        <v>209</v>
      </c>
      <c r="U4887" s="33">
        <f t="shared" ca="1" si="912"/>
        <v>45744.56914039352</v>
      </c>
      <c r="V4887" s="13" t="str">
        <f t="shared" si="913"/>
        <v>Bangalore</v>
      </c>
      <c r="W4887" s="13" t="str">
        <f t="shared" si="914"/>
        <v>CLS</v>
      </c>
      <c r="X4887" s="13">
        <f t="shared" si="915"/>
        <v>13</v>
      </c>
      <c r="Y4887" s="13" t="str">
        <f>IFERROR(VLOOKUP(C4887,ReceivingTeam[],2,FALSE),"HelpDesk")</f>
        <v>HelpDesk</v>
      </c>
      <c r="Z4887" s="67">
        <f t="shared" si="916"/>
        <v>44884.055173611101</v>
      </c>
      <c r="AA4887" s="68">
        <f t="shared" si="917"/>
        <v>44883</v>
      </c>
      <c r="AB4887" s="69" t="b">
        <f t="shared" si="918"/>
        <v>1</v>
      </c>
      <c r="AC4887" s="70">
        <f t="shared" si="919"/>
        <v>0.5</v>
      </c>
      <c r="AD4887" s="67">
        <f t="shared" si="920"/>
        <v>44884.055173611101</v>
      </c>
      <c r="AE4887" s="67">
        <f>VLOOKUP(V4887,'Branch Wise Work Timelines'!C:G,3,FALSE)+AA4887</f>
        <v>44883.416666666664</v>
      </c>
      <c r="AF4887" s="67">
        <f>IF(V4887="Bangalore",VLOOKUP(V4887,'Branch Wise Work Timelines'!C:G,4,FALSE)+AA4887+1,IF(V4887="Mumbai",VLOOKUP(V4887,'Branch Wise Work Timelines'!C:G,4,FALSE)+AA4887+1,VLOOKUP(V4887,'Branch Wise Work Timelines'!C:G,4,FALSE)+AA4887))</f>
        <v>44884.104166666664</v>
      </c>
      <c r="AG4887" s="67">
        <f>WORKDAY.INTL(AA4887,1,11)+VLOOKUP(V4887,'Branch Wise Work Timelines'!C:G,3,FALSE)</f>
        <v>44884.416666666664</v>
      </c>
      <c r="AH4887" s="69" t="str">
        <f t="shared" ca="1" si="921"/>
        <v>Out of TAT</v>
      </c>
      <c r="AI4887" s="69">
        <f t="shared" ca="1" si="922"/>
        <v>20653</v>
      </c>
      <c r="AJ4887" s="69" t="str">
        <f ca="1">IF(AI4887&lt;0,"0-12",IFERROR(VLOOKUP(AI4887,Breakup[],2,FALSE),"&gt;24"))</f>
        <v>&gt;24</v>
      </c>
      <c r="AK4887" s="69" t="str">
        <f>VLOOKUP(V4887,Master!B:D,3,FALSE)</f>
        <v>South</v>
      </c>
      <c r="AL4887" s="69" t="str">
        <f t="shared" si="923"/>
        <v>Bangalore-CLS</v>
      </c>
    </row>
    <row r="4888" spans="1:38">
      <c r="A4888" s="14" t="s">
        <v>10107</v>
      </c>
      <c r="B4888" s="54">
        <v>44701.905561956002</v>
      </c>
      <c r="C4888" s="13" t="s">
        <v>1335</v>
      </c>
      <c r="D4888" s="13">
        <v>458</v>
      </c>
      <c r="E4888" s="13" t="s">
        <v>10108</v>
      </c>
      <c r="F4888" s="13" t="s">
        <v>33</v>
      </c>
      <c r="G4888" s="14">
        <v>1653064224878</v>
      </c>
      <c r="H4888" s="55">
        <v>0.315960648148148</v>
      </c>
      <c r="I4888" s="33">
        <v>44891.315960648099</v>
      </c>
      <c r="J4888" s="58">
        <v>44891</v>
      </c>
      <c r="K4888" s="13" t="s">
        <v>213</v>
      </c>
      <c r="L4888" s="13" t="s">
        <v>30</v>
      </c>
      <c r="M4888" s="13" t="s">
        <v>147</v>
      </c>
      <c r="N4888" s="13" t="s">
        <v>206</v>
      </c>
      <c r="O4888" s="33">
        <v>44891.3151967593</v>
      </c>
      <c r="P4888" s="58">
        <v>44891</v>
      </c>
      <c r="Q4888" s="33" t="s">
        <v>237</v>
      </c>
      <c r="R4888" s="14">
        <v>58</v>
      </c>
      <c r="S4888" s="13" t="s">
        <v>208</v>
      </c>
      <c r="T4888" s="13" t="s">
        <v>209</v>
      </c>
      <c r="U4888" s="33">
        <f t="shared" ca="1" si="912"/>
        <v>45744.56914039352</v>
      </c>
      <c r="V4888" s="13" t="str">
        <f t="shared" si="913"/>
        <v>Bangalore</v>
      </c>
      <c r="W4888" s="13" t="str">
        <f t="shared" si="914"/>
        <v>RI</v>
      </c>
      <c r="X4888" s="13">
        <f t="shared" si="915"/>
        <v>7</v>
      </c>
      <c r="Y4888" s="13" t="str">
        <f>IFERROR(VLOOKUP(C4888,ReceivingTeam[],2,FALSE),"HelpDesk")</f>
        <v>HelpDesk</v>
      </c>
      <c r="Z4888" s="67">
        <f t="shared" si="916"/>
        <v>44891.916666666664</v>
      </c>
      <c r="AA4888" s="68">
        <f t="shared" si="917"/>
        <v>44891</v>
      </c>
      <c r="AB4888" s="69" t="b">
        <f t="shared" si="918"/>
        <v>1</v>
      </c>
      <c r="AC4888" s="70">
        <f t="shared" si="919"/>
        <v>0.5</v>
      </c>
      <c r="AD4888" s="67">
        <f t="shared" si="920"/>
        <v>44891.916666666664</v>
      </c>
      <c r="AE4888" s="67">
        <f>VLOOKUP(V4888,'Branch Wise Work Timelines'!C:G,3,FALSE)+AA4888</f>
        <v>44891.416666666664</v>
      </c>
      <c r="AF4888" s="67">
        <f>IF(V4888="Bangalore",VLOOKUP(V4888,'Branch Wise Work Timelines'!C:G,4,FALSE)+AA4888+1,IF(V4888="Mumbai",VLOOKUP(V4888,'Branch Wise Work Timelines'!C:G,4,FALSE)+AA4888+1,VLOOKUP(V4888,'Branch Wise Work Timelines'!C:G,4,FALSE)+AA4888))</f>
        <v>44892.104166666664</v>
      </c>
      <c r="AG4888" s="67">
        <f>WORKDAY.INTL(AA4888,1,11)+VLOOKUP(V4888,'Branch Wise Work Timelines'!C:G,3,FALSE)</f>
        <v>44893.416666666664</v>
      </c>
      <c r="AH4888" s="69" t="str">
        <f t="shared" si="921"/>
        <v>Met</v>
      </c>
      <c r="AI4888" s="69">
        <f t="shared" ca="1" si="922"/>
        <v>20464</v>
      </c>
      <c r="AJ4888" s="69" t="str">
        <f ca="1">IF(AI4888&lt;0,"0-12",IFERROR(VLOOKUP(AI4888,Breakup[],2,FALSE),"&gt;24"))</f>
        <v>&gt;24</v>
      </c>
      <c r="AK4888" s="69" t="str">
        <f>VLOOKUP(V4888,Master!B:D,3,FALSE)</f>
        <v>South</v>
      </c>
      <c r="AL4888" s="69" t="str">
        <f t="shared" si="923"/>
        <v>Bangalore</v>
      </c>
    </row>
    <row r="4889" spans="1:38">
      <c r="A4889" s="14" t="s">
        <v>10109</v>
      </c>
      <c r="B4889" s="54">
        <v>44701.841385682899</v>
      </c>
      <c r="C4889" s="13" t="s">
        <v>6284</v>
      </c>
      <c r="D4889" s="13">
        <v>1590</v>
      </c>
      <c r="E4889" s="13" t="s">
        <v>10110</v>
      </c>
      <c r="F4889" s="13" t="s">
        <v>33</v>
      </c>
      <c r="G4889" s="14">
        <v>1653057891591</v>
      </c>
      <c r="H4889" s="55">
        <v>0.131736111111111</v>
      </c>
      <c r="I4889" s="33">
        <v>44887.1317361111</v>
      </c>
      <c r="J4889" s="58">
        <v>44887</v>
      </c>
      <c r="K4889" s="13" t="s">
        <v>213</v>
      </c>
      <c r="L4889" s="13" t="s">
        <v>30</v>
      </c>
      <c r="M4889" s="13" t="s">
        <v>282</v>
      </c>
      <c r="N4889" s="13" t="s">
        <v>206</v>
      </c>
      <c r="O4889" s="33" t="s">
        <v>38</v>
      </c>
      <c r="P4889" s="58" t="s">
        <v>38</v>
      </c>
      <c r="Q4889" s="33" t="s">
        <v>207</v>
      </c>
      <c r="R4889" s="14" t="s">
        <v>38</v>
      </c>
      <c r="S4889" s="13" t="s">
        <v>216</v>
      </c>
      <c r="T4889" s="13" t="s">
        <v>278</v>
      </c>
      <c r="U4889" s="33">
        <f t="shared" ca="1" si="912"/>
        <v>45744.56914039352</v>
      </c>
      <c r="V4889" s="13" t="str">
        <f t="shared" si="913"/>
        <v>Bangalore</v>
      </c>
      <c r="W4889" s="13" t="str">
        <f t="shared" si="914"/>
        <v>RI</v>
      </c>
      <c r="X4889" s="13">
        <f t="shared" si="915"/>
        <v>3</v>
      </c>
      <c r="Y4889" s="13" t="str">
        <f>IFERROR(VLOOKUP(C4889,ReceivingTeam[],2,FALSE),"HelpDesk")</f>
        <v>HelpDesk</v>
      </c>
      <c r="Z4889" s="67">
        <f t="shared" si="916"/>
        <v>44890.729166666664</v>
      </c>
      <c r="AA4889" s="68">
        <f t="shared" si="917"/>
        <v>44887</v>
      </c>
      <c r="AB4889" s="69" t="b">
        <f t="shared" si="918"/>
        <v>1</v>
      </c>
      <c r="AC4889" s="70">
        <f t="shared" si="919"/>
        <v>3</v>
      </c>
      <c r="AD4889" s="67">
        <f t="shared" si="920"/>
        <v>44890.729166666664</v>
      </c>
      <c r="AE4889" s="67">
        <f>VLOOKUP(V4889,'Branch Wise Work Timelines'!C:G,3,FALSE)+AA4889</f>
        <v>44887.416666666664</v>
      </c>
      <c r="AF4889" s="67">
        <f>IF(V4889="Bangalore",VLOOKUP(V4889,'Branch Wise Work Timelines'!C:G,4,FALSE)+AA4889+1,IF(V4889="Mumbai",VLOOKUP(V4889,'Branch Wise Work Timelines'!C:G,4,FALSE)+AA4889+1,VLOOKUP(V4889,'Branch Wise Work Timelines'!C:G,4,FALSE)+AA4889))</f>
        <v>44888.104166666664</v>
      </c>
      <c r="AG4889" s="67">
        <f>WORKDAY.INTL(AA4889,1,11)+VLOOKUP(V4889,'Branch Wise Work Timelines'!C:G,3,FALSE)</f>
        <v>44888.416666666664</v>
      </c>
      <c r="AH4889" s="69" t="str">
        <f t="shared" ca="1" si="921"/>
        <v>Out of TAT</v>
      </c>
      <c r="AI4889" s="69">
        <f t="shared" ca="1" si="922"/>
        <v>20493</v>
      </c>
      <c r="AJ4889" s="69" t="str">
        <f ca="1">IF(AI4889&lt;0,"0-12",IFERROR(VLOOKUP(AI4889,Breakup[],2,FALSE),"&gt;24"))</f>
        <v>&gt;24</v>
      </c>
      <c r="AK4889" s="69" t="str">
        <f>VLOOKUP(V4889,Master!B:D,3,FALSE)</f>
        <v>South</v>
      </c>
      <c r="AL4889" s="69" t="str">
        <f t="shared" si="923"/>
        <v>Bangalore</v>
      </c>
    </row>
    <row r="4890" spans="1:38">
      <c r="A4890" s="14" t="s">
        <v>10111</v>
      </c>
      <c r="B4890" s="54">
        <v>44701.728481597202</v>
      </c>
      <c r="C4890" s="13" t="s">
        <v>1079</v>
      </c>
      <c r="D4890" s="13">
        <v>1476</v>
      </c>
      <c r="E4890" s="13" t="s">
        <v>10112</v>
      </c>
      <c r="F4890" s="13" t="s">
        <v>15</v>
      </c>
      <c r="G4890" s="14">
        <v>1653049644596</v>
      </c>
      <c r="H4890" s="55">
        <v>0.26374999999999998</v>
      </c>
      <c r="I4890" s="33">
        <v>44889.263749999998</v>
      </c>
      <c r="J4890" s="58">
        <v>44889</v>
      </c>
      <c r="K4890" s="13" t="s">
        <v>213</v>
      </c>
      <c r="L4890" s="13" t="s">
        <v>30</v>
      </c>
      <c r="M4890" s="13" t="s">
        <v>214</v>
      </c>
      <c r="N4890" s="13" t="s">
        <v>206</v>
      </c>
      <c r="O4890" s="33" t="s">
        <v>38</v>
      </c>
      <c r="P4890" s="58" t="s">
        <v>38</v>
      </c>
      <c r="Q4890" s="33" t="s">
        <v>207</v>
      </c>
      <c r="R4890" s="14" t="s">
        <v>38</v>
      </c>
      <c r="S4890" s="13" t="s">
        <v>216</v>
      </c>
      <c r="T4890" s="13" t="s">
        <v>217</v>
      </c>
      <c r="U4890" s="33">
        <f t="shared" ca="1" si="912"/>
        <v>45744.56914039352</v>
      </c>
      <c r="V4890" s="13" t="str">
        <f t="shared" si="913"/>
        <v>Bangalore</v>
      </c>
      <c r="W4890" s="13" t="str">
        <f t="shared" si="914"/>
        <v>CLS</v>
      </c>
      <c r="X4890" s="13">
        <f t="shared" si="915"/>
        <v>6</v>
      </c>
      <c r="Y4890" s="13" t="str">
        <f>IFERROR(VLOOKUP(C4890,ReceivingTeam[],2,FALSE),"HelpDesk")</f>
        <v>HelpDesk</v>
      </c>
      <c r="Z4890" s="67">
        <f t="shared" si="916"/>
        <v>44889.916666666664</v>
      </c>
      <c r="AA4890" s="68">
        <f t="shared" si="917"/>
        <v>44889</v>
      </c>
      <c r="AB4890" s="69" t="b">
        <f t="shared" si="918"/>
        <v>1</v>
      </c>
      <c r="AC4890" s="70">
        <f t="shared" si="919"/>
        <v>0.5</v>
      </c>
      <c r="AD4890" s="67">
        <f t="shared" si="920"/>
        <v>44889.916666666664</v>
      </c>
      <c r="AE4890" s="67">
        <f>VLOOKUP(V4890,'Branch Wise Work Timelines'!C:G,3,FALSE)+AA4890</f>
        <v>44889.416666666664</v>
      </c>
      <c r="AF4890" s="67">
        <f>IF(V4890="Bangalore",VLOOKUP(V4890,'Branch Wise Work Timelines'!C:G,4,FALSE)+AA4890+1,IF(V4890="Mumbai",VLOOKUP(V4890,'Branch Wise Work Timelines'!C:G,4,FALSE)+AA4890+1,VLOOKUP(V4890,'Branch Wise Work Timelines'!C:G,4,FALSE)+AA4890))</f>
        <v>44890.104166666664</v>
      </c>
      <c r="AG4890" s="67">
        <f>WORKDAY.INTL(AA4890,1,11)+VLOOKUP(V4890,'Branch Wise Work Timelines'!C:G,3,FALSE)</f>
        <v>44890.416666666664</v>
      </c>
      <c r="AH4890" s="69" t="str">
        <f t="shared" ca="1" si="921"/>
        <v>Out of TAT</v>
      </c>
      <c r="AI4890" s="69">
        <f t="shared" ca="1" si="922"/>
        <v>20512</v>
      </c>
      <c r="AJ4890" s="69" t="str">
        <f ca="1">IF(AI4890&lt;0,"0-12",IFERROR(VLOOKUP(AI4890,Breakup[],2,FALSE),"&gt;24"))</f>
        <v>&gt;24</v>
      </c>
      <c r="AK4890" s="69" t="str">
        <f>VLOOKUP(V4890,Master!B:D,3,FALSE)</f>
        <v>South</v>
      </c>
      <c r="AL4890" s="69" t="str">
        <f t="shared" si="923"/>
        <v>Bangalore-CLS</v>
      </c>
    </row>
    <row r="4891" spans="1:38">
      <c r="A4891" s="14" t="s">
        <v>10113</v>
      </c>
      <c r="B4891" s="54">
        <v>44701.660753321798</v>
      </c>
      <c r="C4891" s="13" t="s">
        <v>211</v>
      </c>
      <c r="D4891" s="13">
        <v>1660</v>
      </c>
      <c r="E4891" s="13" t="s">
        <v>10114</v>
      </c>
      <c r="F4891" s="13" t="s">
        <v>15</v>
      </c>
      <c r="G4891" s="14">
        <v>1653050074123</v>
      </c>
      <c r="H4891" s="55">
        <v>0.28567129629629601</v>
      </c>
      <c r="I4891" s="33">
        <v>44887.285671296297</v>
      </c>
      <c r="J4891" s="58">
        <v>44887</v>
      </c>
      <c r="K4891" s="13" t="s">
        <v>213</v>
      </c>
      <c r="L4891" s="13" t="s">
        <v>30</v>
      </c>
      <c r="M4891" s="13" t="s">
        <v>75</v>
      </c>
      <c r="N4891" s="13" t="s">
        <v>206</v>
      </c>
      <c r="O4891" s="33" t="s">
        <v>38</v>
      </c>
      <c r="P4891" s="58" t="s">
        <v>38</v>
      </c>
      <c r="Q4891" s="33" t="s">
        <v>207</v>
      </c>
      <c r="R4891" s="14" t="s">
        <v>38</v>
      </c>
      <c r="S4891" s="13" t="s">
        <v>216</v>
      </c>
      <c r="T4891" s="13" t="s">
        <v>217</v>
      </c>
      <c r="U4891" s="33">
        <f t="shared" ca="1" si="912"/>
        <v>45744.56914039352</v>
      </c>
      <c r="V4891" s="13" t="str">
        <f t="shared" si="913"/>
        <v>Bangalore</v>
      </c>
      <c r="W4891" s="13" t="str">
        <f t="shared" si="914"/>
        <v>CLS</v>
      </c>
      <c r="X4891" s="13">
        <f t="shared" si="915"/>
        <v>6</v>
      </c>
      <c r="Y4891" s="13" t="str">
        <f>IFERROR(VLOOKUP(C4891,ReceivingTeam[],2,FALSE),"HelpDesk")</f>
        <v>HelpDesk</v>
      </c>
      <c r="Z4891" s="67">
        <f t="shared" si="916"/>
        <v>44887.916666666664</v>
      </c>
      <c r="AA4891" s="68">
        <f t="shared" si="917"/>
        <v>44887</v>
      </c>
      <c r="AB4891" s="69" t="b">
        <f t="shared" si="918"/>
        <v>1</v>
      </c>
      <c r="AC4891" s="70">
        <f t="shared" si="919"/>
        <v>0.5</v>
      </c>
      <c r="AD4891" s="67">
        <f t="shared" si="920"/>
        <v>44887.916666666664</v>
      </c>
      <c r="AE4891" s="67">
        <f>VLOOKUP(V4891,'Branch Wise Work Timelines'!C:G,3,FALSE)+AA4891</f>
        <v>44887.416666666664</v>
      </c>
      <c r="AF4891" s="67">
        <f>IF(V4891="Bangalore",VLOOKUP(V4891,'Branch Wise Work Timelines'!C:G,4,FALSE)+AA4891+1,IF(V4891="Mumbai",VLOOKUP(V4891,'Branch Wise Work Timelines'!C:G,4,FALSE)+AA4891+1,VLOOKUP(V4891,'Branch Wise Work Timelines'!C:G,4,FALSE)+AA4891))</f>
        <v>44888.104166666664</v>
      </c>
      <c r="AG4891" s="67">
        <f>WORKDAY.INTL(AA4891,1,11)+VLOOKUP(V4891,'Branch Wise Work Timelines'!C:G,3,FALSE)</f>
        <v>44888.416666666664</v>
      </c>
      <c r="AH4891" s="69" t="str">
        <f t="shared" ca="1" si="921"/>
        <v>Out of TAT</v>
      </c>
      <c r="AI4891" s="69">
        <f t="shared" ca="1" si="922"/>
        <v>20560</v>
      </c>
      <c r="AJ4891" s="69" t="str">
        <f ca="1">IF(AI4891&lt;0,"0-12",IFERROR(VLOOKUP(AI4891,Breakup[],2,FALSE),"&gt;24"))</f>
        <v>&gt;24</v>
      </c>
      <c r="AK4891" s="69" t="str">
        <f>VLOOKUP(V4891,Master!B:D,3,FALSE)</f>
        <v>South</v>
      </c>
      <c r="AL4891" s="69" t="str">
        <f t="shared" si="923"/>
        <v>Bangalore-CLS</v>
      </c>
    </row>
    <row r="4892" spans="1:38">
      <c r="A4892" s="14" t="s">
        <v>10115</v>
      </c>
      <c r="B4892" s="54">
        <v>44701.709825694401</v>
      </c>
      <c r="C4892" s="13" t="s">
        <v>87</v>
      </c>
      <c r="D4892" s="13">
        <v>526</v>
      </c>
      <c r="E4892" s="13" t="s">
        <v>10116</v>
      </c>
      <c r="F4892" s="13" t="s">
        <v>33</v>
      </c>
      <c r="G4892" s="14">
        <v>1653047501288</v>
      </c>
      <c r="H4892" s="55">
        <v>0.105659722222222</v>
      </c>
      <c r="I4892" s="33">
        <v>44881.105659722198</v>
      </c>
      <c r="J4892" s="58">
        <v>44881</v>
      </c>
      <c r="K4892" s="13" t="s">
        <v>213</v>
      </c>
      <c r="L4892" s="13" t="s">
        <v>30</v>
      </c>
      <c r="M4892" s="13" t="s">
        <v>282</v>
      </c>
      <c r="N4892" s="13" t="s">
        <v>206</v>
      </c>
      <c r="O4892" s="33" t="s">
        <v>38</v>
      </c>
      <c r="P4892" s="58" t="s">
        <v>38</v>
      </c>
      <c r="Q4892" s="33" t="s">
        <v>207</v>
      </c>
      <c r="R4892" s="14" t="s">
        <v>38</v>
      </c>
      <c r="S4892" s="13" t="s">
        <v>216</v>
      </c>
      <c r="T4892" s="13" t="s">
        <v>217</v>
      </c>
      <c r="U4892" s="33">
        <f t="shared" ca="1" si="912"/>
        <v>45744.56914039352</v>
      </c>
      <c r="V4892" s="13" t="str">
        <f t="shared" si="913"/>
        <v>Bangalore</v>
      </c>
      <c r="W4892" s="13" t="str">
        <f t="shared" si="914"/>
        <v>RI</v>
      </c>
      <c r="X4892" s="13">
        <f t="shared" si="915"/>
        <v>2</v>
      </c>
      <c r="Y4892" s="13" t="str">
        <f>IFERROR(VLOOKUP(C4892,ReceivingTeam[],2,FALSE),"HelpDesk")</f>
        <v>Branch office</v>
      </c>
      <c r="Z4892" s="67">
        <f t="shared" si="916"/>
        <v>44881.916666666664</v>
      </c>
      <c r="AA4892" s="68">
        <f t="shared" si="917"/>
        <v>44881</v>
      </c>
      <c r="AB4892" s="69" t="b">
        <f t="shared" si="918"/>
        <v>1</v>
      </c>
      <c r="AC4892" s="70">
        <f t="shared" si="919"/>
        <v>0.5</v>
      </c>
      <c r="AD4892" s="67">
        <f t="shared" si="920"/>
        <v>44881.916666666664</v>
      </c>
      <c r="AE4892" s="67">
        <f>VLOOKUP(V4892,'Branch Wise Work Timelines'!C:G,3,FALSE)+AA4892</f>
        <v>44881.416666666664</v>
      </c>
      <c r="AF4892" s="67">
        <f>IF(V4892="Bangalore",VLOOKUP(V4892,'Branch Wise Work Timelines'!C:G,4,FALSE)+AA4892+1,IF(V4892="Mumbai",VLOOKUP(V4892,'Branch Wise Work Timelines'!C:G,4,FALSE)+AA4892+1,VLOOKUP(V4892,'Branch Wise Work Timelines'!C:G,4,FALSE)+AA4892))</f>
        <v>44882.104166666664</v>
      </c>
      <c r="AG4892" s="67">
        <f>WORKDAY.INTL(AA4892,1,11)+VLOOKUP(V4892,'Branch Wise Work Timelines'!C:G,3,FALSE)</f>
        <v>44882.416666666664</v>
      </c>
      <c r="AH4892" s="69" t="str">
        <f t="shared" ca="1" si="921"/>
        <v>Out of TAT</v>
      </c>
      <c r="AI4892" s="69">
        <f t="shared" ca="1" si="922"/>
        <v>20704</v>
      </c>
      <c r="AJ4892" s="69" t="str">
        <f ca="1">IF(AI4892&lt;0,"0-12",IFERROR(VLOOKUP(AI4892,Breakup[],2,FALSE),"&gt;24"))</f>
        <v>&gt;24</v>
      </c>
      <c r="AK4892" s="69" t="str">
        <f>VLOOKUP(V4892,Master!B:D,3,FALSE)</f>
        <v>South</v>
      </c>
      <c r="AL4892" s="69" t="str">
        <f t="shared" si="923"/>
        <v>Bangalore</v>
      </c>
    </row>
    <row r="4893" spans="1:38">
      <c r="A4893" s="14" t="s">
        <v>10117</v>
      </c>
      <c r="B4893" s="54">
        <v>44701.731912766198</v>
      </c>
      <c r="C4893" s="13" t="s">
        <v>230</v>
      </c>
      <c r="D4893" s="13">
        <v>1959</v>
      </c>
      <c r="E4893" s="13" t="s">
        <v>10118</v>
      </c>
      <c r="F4893" s="13" t="s">
        <v>15</v>
      </c>
      <c r="G4893" s="14">
        <v>1653050089671</v>
      </c>
      <c r="H4893" s="55">
        <v>0.82175925925925897</v>
      </c>
      <c r="I4893" s="33">
        <v>44883.821759259299</v>
      </c>
      <c r="J4893" s="58">
        <v>44883</v>
      </c>
      <c r="K4893" s="13" t="s">
        <v>213</v>
      </c>
      <c r="L4893" s="13" t="s">
        <v>30</v>
      </c>
      <c r="M4893" s="13" t="s">
        <v>214</v>
      </c>
      <c r="N4893" s="13" t="s">
        <v>206</v>
      </c>
      <c r="O4893" s="33" t="s">
        <v>38</v>
      </c>
      <c r="P4893" s="58" t="s">
        <v>38</v>
      </c>
      <c r="Q4893" s="33" t="s">
        <v>207</v>
      </c>
      <c r="R4893" s="14" t="s">
        <v>38</v>
      </c>
      <c r="S4893" s="13" t="s">
        <v>216</v>
      </c>
      <c r="T4893" s="13" t="s">
        <v>217</v>
      </c>
      <c r="U4893" s="33">
        <f t="shared" ca="1" si="912"/>
        <v>45744.56914039352</v>
      </c>
      <c r="V4893" s="13" t="str">
        <f t="shared" si="913"/>
        <v>Bangalore</v>
      </c>
      <c r="W4893" s="13" t="str">
        <f t="shared" si="914"/>
        <v>CLS</v>
      </c>
      <c r="X4893" s="13">
        <f t="shared" si="915"/>
        <v>19</v>
      </c>
      <c r="Y4893" s="13" t="str">
        <f>IFERROR(VLOOKUP(C4893,ReceivingTeam[],2,FALSE),"HelpDesk")</f>
        <v>HelpDesk</v>
      </c>
      <c r="Z4893" s="67">
        <f t="shared" si="916"/>
        <v>44884.634259259299</v>
      </c>
      <c r="AA4893" s="68">
        <f t="shared" si="917"/>
        <v>44883</v>
      </c>
      <c r="AB4893" s="69" t="b">
        <f t="shared" si="918"/>
        <v>1</v>
      </c>
      <c r="AC4893" s="70">
        <f t="shared" si="919"/>
        <v>0.5</v>
      </c>
      <c r="AD4893" s="67">
        <f t="shared" si="920"/>
        <v>44884.634259259299</v>
      </c>
      <c r="AE4893" s="67">
        <f>VLOOKUP(V4893,'Branch Wise Work Timelines'!C:G,3,FALSE)+AA4893</f>
        <v>44883.416666666664</v>
      </c>
      <c r="AF4893" s="67">
        <f>IF(V4893="Bangalore",VLOOKUP(V4893,'Branch Wise Work Timelines'!C:G,4,FALSE)+AA4893+1,IF(V4893="Mumbai",VLOOKUP(V4893,'Branch Wise Work Timelines'!C:G,4,FALSE)+AA4893+1,VLOOKUP(V4893,'Branch Wise Work Timelines'!C:G,4,FALSE)+AA4893))</f>
        <v>44884.104166666664</v>
      </c>
      <c r="AG4893" s="67">
        <f>WORKDAY.INTL(AA4893,1,11)+VLOOKUP(V4893,'Branch Wise Work Timelines'!C:G,3,FALSE)</f>
        <v>44884.416666666664</v>
      </c>
      <c r="AH4893" s="69" t="str">
        <f t="shared" ca="1" si="921"/>
        <v>Out of TAT</v>
      </c>
      <c r="AI4893" s="69">
        <f t="shared" ca="1" si="922"/>
        <v>20639</v>
      </c>
      <c r="AJ4893" s="69" t="str">
        <f ca="1">IF(AI4893&lt;0,"0-12",IFERROR(VLOOKUP(AI4893,Breakup[],2,FALSE),"&gt;24"))</f>
        <v>&gt;24</v>
      </c>
      <c r="AK4893" s="69" t="str">
        <f>VLOOKUP(V4893,Master!B:D,3,FALSE)</f>
        <v>South</v>
      </c>
      <c r="AL4893" s="69" t="str">
        <f t="shared" si="923"/>
        <v>Bangalore-CLS</v>
      </c>
    </row>
    <row r="4894" spans="1:38">
      <c r="A4894" s="14" t="s">
        <v>10119</v>
      </c>
      <c r="B4894" s="54">
        <v>44701.711551655098</v>
      </c>
      <c r="C4894" s="13" t="s">
        <v>87</v>
      </c>
      <c r="D4894" s="13">
        <v>1253</v>
      </c>
      <c r="E4894" s="13" t="s">
        <v>10120</v>
      </c>
      <c r="F4894" s="13" t="s">
        <v>33</v>
      </c>
      <c r="G4894" s="14">
        <v>1653047501288</v>
      </c>
      <c r="H4894" s="55">
        <v>0.92967592592592596</v>
      </c>
      <c r="I4894" s="33">
        <v>44885.929675925901</v>
      </c>
      <c r="J4894" s="58">
        <v>44885</v>
      </c>
      <c r="K4894" s="13" t="s">
        <v>213</v>
      </c>
      <c r="L4894" s="13" t="s">
        <v>30</v>
      </c>
      <c r="M4894" s="13" t="s">
        <v>282</v>
      </c>
      <c r="N4894" s="13" t="s">
        <v>206</v>
      </c>
      <c r="O4894" s="33" t="s">
        <v>38</v>
      </c>
      <c r="P4894" s="58" t="s">
        <v>38</v>
      </c>
      <c r="Q4894" s="33" t="s">
        <v>207</v>
      </c>
      <c r="R4894" s="14" t="s">
        <v>38</v>
      </c>
      <c r="S4894" s="13" t="s">
        <v>216</v>
      </c>
      <c r="T4894" s="13" t="s">
        <v>217</v>
      </c>
      <c r="U4894" s="33">
        <f t="shared" ca="1" si="912"/>
        <v>45744.56914039352</v>
      </c>
      <c r="V4894" s="13" t="str">
        <f t="shared" si="913"/>
        <v>Bangalore</v>
      </c>
      <c r="W4894" s="13" t="str">
        <f t="shared" si="914"/>
        <v>RI</v>
      </c>
      <c r="X4894" s="13">
        <f t="shared" si="915"/>
        <v>22</v>
      </c>
      <c r="Y4894" s="13" t="str">
        <f>IFERROR(VLOOKUP(C4894,ReceivingTeam[],2,FALSE),"HelpDesk")</f>
        <v>Branch office</v>
      </c>
      <c r="Z4894" s="67">
        <f t="shared" si="916"/>
        <v>44885.916666666664</v>
      </c>
      <c r="AA4894" s="68">
        <f t="shared" si="917"/>
        <v>44885</v>
      </c>
      <c r="AB4894" s="69" t="b">
        <f t="shared" si="918"/>
        <v>0</v>
      </c>
      <c r="AC4894" s="70">
        <f t="shared" si="919"/>
        <v>0.5</v>
      </c>
      <c r="AD4894" s="67">
        <f t="shared" si="920"/>
        <v>44885.916666666664</v>
      </c>
      <c r="AE4894" s="67">
        <f>VLOOKUP(V4894,'Branch Wise Work Timelines'!C:G,3,FALSE)+AA4894</f>
        <v>44885.416666666664</v>
      </c>
      <c r="AF4894" s="67">
        <f>IF(V4894="Bangalore",VLOOKUP(V4894,'Branch Wise Work Timelines'!C:G,4,FALSE)+AA4894+1,IF(V4894="Mumbai",VLOOKUP(V4894,'Branch Wise Work Timelines'!C:G,4,FALSE)+AA4894+1,VLOOKUP(V4894,'Branch Wise Work Timelines'!C:G,4,FALSE)+AA4894))</f>
        <v>44886.104166666664</v>
      </c>
      <c r="AG4894" s="67">
        <f>WORKDAY.INTL(AA4894,1,11)+VLOOKUP(V4894,'Branch Wise Work Timelines'!C:G,3,FALSE)</f>
        <v>44886.416666666664</v>
      </c>
      <c r="AH4894" s="69" t="str">
        <f t="shared" ca="1" si="921"/>
        <v>Out of TAT</v>
      </c>
      <c r="AI4894" s="69">
        <f t="shared" ca="1" si="922"/>
        <v>20608</v>
      </c>
      <c r="AJ4894" s="69" t="str">
        <f ca="1">IF(AI4894&lt;0,"0-12",IFERROR(VLOOKUP(AI4894,Breakup[],2,FALSE),"&gt;24"))</f>
        <v>&gt;24</v>
      </c>
      <c r="AK4894" s="69" t="str">
        <f>VLOOKUP(V4894,Master!B:D,3,FALSE)</f>
        <v>South</v>
      </c>
      <c r="AL4894" s="69" t="str">
        <f t="shared" si="923"/>
        <v>Bangalore</v>
      </c>
    </row>
    <row r="4895" spans="1:38">
      <c r="A4895" s="14" t="s">
        <v>10121</v>
      </c>
      <c r="B4895" s="54">
        <v>44701.743556678201</v>
      </c>
      <c r="C4895" s="13" t="s">
        <v>121</v>
      </c>
      <c r="D4895" s="13">
        <v>1445</v>
      </c>
      <c r="E4895" s="13" t="s">
        <v>10122</v>
      </c>
      <c r="F4895" s="13" t="s">
        <v>33</v>
      </c>
      <c r="G4895" s="14">
        <v>1653049856324</v>
      </c>
      <c r="H4895" s="55">
        <v>0.35883101851851901</v>
      </c>
      <c r="I4895" s="33">
        <v>44887.3588310185</v>
      </c>
      <c r="J4895" s="58">
        <v>44887</v>
      </c>
      <c r="K4895" s="13" t="s">
        <v>263</v>
      </c>
      <c r="L4895" s="13" t="s">
        <v>69</v>
      </c>
      <c r="M4895" s="13" t="s">
        <v>101</v>
      </c>
      <c r="N4895" s="13" t="s">
        <v>206</v>
      </c>
      <c r="O4895" s="33" t="s">
        <v>38</v>
      </c>
      <c r="P4895" s="58" t="s">
        <v>38</v>
      </c>
      <c r="Q4895" s="33" t="s">
        <v>207</v>
      </c>
      <c r="R4895" s="14" t="s">
        <v>38</v>
      </c>
      <c r="S4895" s="13" t="s">
        <v>208</v>
      </c>
      <c r="T4895" s="13" t="s">
        <v>209</v>
      </c>
      <c r="U4895" s="33">
        <f t="shared" ca="1" si="912"/>
        <v>45744.56914039352</v>
      </c>
      <c r="V4895" s="13" t="str">
        <f t="shared" si="913"/>
        <v>Mumbai</v>
      </c>
      <c r="W4895" s="13" t="str">
        <f t="shared" si="914"/>
        <v>RI</v>
      </c>
      <c r="X4895" s="13">
        <f t="shared" si="915"/>
        <v>8</v>
      </c>
      <c r="Y4895" s="13" t="str">
        <f>IFERROR(VLOOKUP(C4895,ReceivingTeam[],2,FALSE),"HelpDesk")</f>
        <v>Branch office</v>
      </c>
      <c r="Z4895" s="67">
        <f t="shared" si="916"/>
        <v>44887.916666666664</v>
      </c>
      <c r="AA4895" s="68">
        <f t="shared" si="917"/>
        <v>44887</v>
      </c>
      <c r="AB4895" s="69" t="b">
        <f t="shared" si="918"/>
        <v>1</v>
      </c>
      <c r="AC4895" s="70">
        <f t="shared" si="919"/>
        <v>0.5</v>
      </c>
      <c r="AD4895" s="67">
        <f t="shared" si="920"/>
        <v>44887.916666666664</v>
      </c>
      <c r="AE4895" s="67">
        <f>VLOOKUP(V4895,'Branch Wise Work Timelines'!C:G,3,FALSE)+AA4895</f>
        <v>44887.416666666664</v>
      </c>
      <c r="AF4895" s="67">
        <f>IF(V4895="Bangalore",VLOOKUP(V4895,'Branch Wise Work Timelines'!C:G,4,FALSE)+AA4895+1,IF(V4895="Mumbai",VLOOKUP(V4895,'Branch Wise Work Timelines'!C:G,4,FALSE)+AA4895+1,VLOOKUP(V4895,'Branch Wise Work Timelines'!C:G,4,FALSE)+AA4895))</f>
        <v>44888.25</v>
      </c>
      <c r="AG4895" s="67">
        <f>WORKDAY.INTL(AA4895,1,11)+VLOOKUP(V4895,'Branch Wise Work Timelines'!C:G,3,FALSE)</f>
        <v>44888.416666666664</v>
      </c>
      <c r="AH4895" s="69" t="str">
        <f t="shared" ca="1" si="921"/>
        <v>Out of TAT</v>
      </c>
      <c r="AI4895" s="69">
        <f t="shared" ca="1" si="922"/>
        <v>20560</v>
      </c>
      <c r="AJ4895" s="69" t="str">
        <f ca="1">IF(AI4895&lt;0,"0-12",IFERROR(VLOOKUP(AI4895,Breakup[],2,FALSE),"&gt;24"))</f>
        <v>&gt;24</v>
      </c>
      <c r="AK4895" s="69" t="str">
        <f>VLOOKUP(V4895,Master!B:D,3,FALSE)</f>
        <v>East</v>
      </c>
      <c r="AL4895" s="69" t="str">
        <f t="shared" si="923"/>
        <v>Mumbai</v>
      </c>
    </row>
    <row r="4896" spans="1:38">
      <c r="A4896" s="14" t="s">
        <v>10123</v>
      </c>
      <c r="B4896" s="54">
        <v>44701.781432210599</v>
      </c>
      <c r="C4896" s="13" t="s">
        <v>583</v>
      </c>
      <c r="D4896" s="13">
        <v>1559</v>
      </c>
      <c r="E4896" s="13" t="s">
        <v>10124</v>
      </c>
      <c r="F4896" s="13" t="s">
        <v>15</v>
      </c>
      <c r="G4896" s="14">
        <v>1653054189256</v>
      </c>
      <c r="H4896" s="55">
        <v>0.86991898148148195</v>
      </c>
      <c r="I4896" s="33">
        <v>44882.869918981502</v>
      </c>
      <c r="J4896" s="58">
        <v>44882</v>
      </c>
      <c r="K4896" s="13" t="s">
        <v>213</v>
      </c>
      <c r="L4896" s="13" t="s">
        <v>30</v>
      </c>
      <c r="M4896" s="13" t="s">
        <v>214</v>
      </c>
      <c r="N4896" s="13" t="s">
        <v>206</v>
      </c>
      <c r="O4896" s="33" t="s">
        <v>38</v>
      </c>
      <c r="P4896" s="58" t="s">
        <v>38</v>
      </c>
      <c r="Q4896" s="33" t="s">
        <v>207</v>
      </c>
      <c r="R4896" s="14" t="s">
        <v>38</v>
      </c>
      <c r="S4896" s="13" t="s">
        <v>216</v>
      </c>
      <c r="T4896" s="13" t="s">
        <v>217</v>
      </c>
      <c r="U4896" s="33">
        <f t="shared" ca="1" si="912"/>
        <v>45744.56914039352</v>
      </c>
      <c r="V4896" s="13" t="str">
        <f t="shared" si="913"/>
        <v>Bangalore</v>
      </c>
      <c r="W4896" s="13" t="str">
        <f t="shared" si="914"/>
        <v>CLS</v>
      </c>
      <c r="X4896" s="13">
        <f t="shared" si="915"/>
        <v>20</v>
      </c>
      <c r="Y4896" s="13" t="str">
        <f>IFERROR(VLOOKUP(C4896,ReceivingTeam[],2,FALSE),"HelpDesk")</f>
        <v>HelpDesk</v>
      </c>
      <c r="Z4896" s="67">
        <f t="shared" si="916"/>
        <v>44883.682418981502</v>
      </c>
      <c r="AA4896" s="68">
        <f t="shared" si="917"/>
        <v>44882</v>
      </c>
      <c r="AB4896" s="69" t="b">
        <f t="shared" si="918"/>
        <v>1</v>
      </c>
      <c r="AC4896" s="70">
        <f t="shared" si="919"/>
        <v>0.5</v>
      </c>
      <c r="AD4896" s="67">
        <f t="shared" si="920"/>
        <v>44883.682418981502</v>
      </c>
      <c r="AE4896" s="67">
        <f>VLOOKUP(V4896,'Branch Wise Work Timelines'!C:G,3,FALSE)+AA4896</f>
        <v>44882.416666666664</v>
      </c>
      <c r="AF4896" s="67">
        <f>IF(V4896="Bangalore",VLOOKUP(V4896,'Branch Wise Work Timelines'!C:G,4,FALSE)+AA4896+1,IF(V4896="Mumbai",VLOOKUP(V4896,'Branch Wise Work Timelines'!C:G,4,FALSE)+AA4896+1,VLOOKUP(V4896,'Branch Wise Work Timelines'!C:G,4,FALSE)+AA4896))</f>
        <v>44883.104166666664</v>
      </c>
      <c r="AG4896" s="67">
        <f>WORKDAY.INTL(AA4896,1,11)+VLOOKUP(V4896,'Branch Wise Work Timelines'!C:G,3,FALSE)</f>
        <v>44883.416666666664</v>
      </c>
      <c r="AH4896" s="69" t="str">
        <f t="shared" ca="1" si="921"/>
        <v>Out of TAT</v>
      </c>
      <c r="AI4896" s="69">
        <f t="shared" ca="1" si="922"/>
        <v>20662</v>
      </c>
      <c r="AJ4896" s="69" t="str">
        <f ca="1">IF(AI4896&lt;0,"0-12",IFERROR(VLOOKUP(AI4896,Breakup[],2,FALSE),"&gt;24"))</f>
        <v>&gt;24</v>
      </c>
      <c r="AK4896" s="69" t="str">
        <f>VLOOKUP(V4896,Master!B:D,3,FALSE)</f>
        <v>South</v>
      </c>
      <c r="AL4896" s="69" t="str">
        <f t="shared" si="923"/>
        <v>Bangalore-CLS</v>
      </c>
    </row>
    <row r="4897" spans="1:38">
      <c r="A4897" s="14" t="s">
        <v>10125</v>
      </c>
      <c r="B4897" s="54">
        <v>44701.767629548602</v>
      </c>
      <c r="C4897" s="13" t="s">
        <v>252</v>
      </c>
      <c r="D4897" s="13">
        <v>1527</v>
      </c>
      <c r="E4897" s="13" t="s">
        <v>10126</v>
      </c>
      <c r="F4897" s="13" t="s">
        <v>15</v>
      </c>
      <c r="G4897" s="14">
        <v>1653053327236</v>
      </c>
      <c r="H4897" s="55">
        <v>0.122164351851852</v>
      </c>
      <c r="I4897" s="33">
        <v>44882.122164351902</v>
      </c>
      <c r="J4897" s="58">
        <v>44882</v>
      </c>
      <c r="K4897" s="13" t="s">
        <v>213</v>
      </c>
      <c r="L4897" s="13" t="s">
        <v>30</v>
      </c>
      <c r="M4897" s="13" t="s">
        <v>75</v>
      </c>
      <c r="N4897" s="13" t="s">
        <v>206</v>
      </c>
      <c r="O4897" s="33" t="s">
        <v>38</v>
      </c>
      <c r="P4897" s="58" t="s">
        <v>38</v>
      </c>
      <c r="Q4897" s="33" t="s">
        <v>207</v>
      </c>
      <c r="R4897" s="14" t="s">
        <v>38</v>
      </c>
      <c r="S4897" s="13" t="s">
        <v>216</v>
      </c>
      <c r="T4897" s="13" t="s">
        <v>217</v>
      </c>
      <c r="U4897" s="33">
        <f t="shared" ca="1" si="912"/>
        <v>45744.56914039352</v>
      </c>
      <c r="V4897" s="13" t="str">
        <f t="shared" si="913"/>
        <v>Bangalore</v>
      </c>
      <c r="W4897" s="13" t="str">
        <f t="shared" si="914"/>
        <v>CLS</v>
      </c>
      <c r="X4897" s="13">
        <f t="shared" si="915"/>
        <v>2</v>
      </c>
      <c r="Y4897" s="13" t="str">
        <f>IFERROR(VLOOKUP(C4897,ReceivingTeam[],2,FALSE),"HelpDesk")</f>
        <v>HelpDesk</v>
      </c>
      <c r="Z4897" s="67">
        <f t="shared" si="916"/>
        <v>44882.916666666664</v>
      </c>
      <c r="AA4897" s="68">
        <f t="shared" si="917"/>
        <v>44882</v>
      </c>
      <c r="AB4897" s="69" t="b">
        <f t="shared" si="918"/>
        <v>1</v>
      </c>
      <c r="AC4897" s="70">
        <f t="shared" si="919"/>
        <v>0.5</v>
      </c>
      <c r="AD4897" s="67">
        <f t="shared" si="920"/>
        <v>44882.916666666664</v>
      </c>
      <c r="AE4897" s="67">
        <f>VLOOKUP(V4897,'Branch Wise Work Timelines'!C:G,3,FALSE)+AA4897</f>
        <v>44882.416666666664</v>
      </c>
      <c r="AF4897" s="67">
        <f>IF(V4897="Bangalore",VLOOKUP(V4897,'Branch Wise Work Timelines'!C:G,4,FALSE)+AA4897+1,IF(V4897="Mumbai",VLOOKUP(V4897,'Branch Wise Work Timelines'!C:G,4,FALSE)+AA4897+1,VLOOKUP(V4897,'Branch Wise Work Timelines'!C:G,4,FALSE)+AA4897))</f>
        <v>44883.104166666664</v>
      </c>
      <c r="AG4897" s="67">
        <f>WORKDAY.INTL(AA4897,1,11)+VLOOKUP(V4897,'Branch Wise Work Timelines'!C:G,3,FALSE)</f>
        <v>44883.416666666664</v>
      </c>
      <c r="AH4897" s="69" t="str">
        <f t="shared" ca="1" si="921"/>
        <v>Out of TAT</v>
      </c>
      <c r="AI4897" s="69">
        <f t="shared" ca="1" si="922"/>
        <v>20680</v>
      </c>
      <c r="AJ4897" s="69" t="str">
        <f ca="1">IF(AI4897&lt;0,"0-12",IFERROR(VLOOKUP(AI4897,Breakup[],2,FALSE),"&gt;24"))</f>
        <v>&gt;24</v>
      </c>
      <c r="AK4897" s="69" t="str">
        <f>VLOOKUP(V4897,Master!B:D,3,FALSE)</f>
        <v>South</v>
      </c>
      <c r="AL4897" s="69" t="str">
        <f t="shared" si="923"/>
        <v>Bangalore-CLS</v>
      </c>
    </row>
    <row r="4898" spans="1:38">
      <c r="A4898" s="14" t="s">
        <v>10127</v>
      </c>
      <c r="B4898" s="54">
        <v>44701.740116122703</v>
      </c>
      <c r="C4898" s="13" t="s">
        <v>78</v>
      </c>
      <c r="D4898" s="13">
        <v>1505</v>
      </c>
      <c r="E4898" s="13" t="s">
        <v>10128</v>
      </c>
      <c r="F4898" s="13" t="s">
        <v>33</v>
      </c>
      <c r="G4898" s="14">
        <v>1653049855960</v>
      </c>
      <c r="H4898" s="55">
        <v>0.106168981481481</v>
      </c>
      <c r="I4898" s="33">
        <v>44882.106168981503</v>
      </c>
      <c r="J4898" s="58">
        <v>44882</v>
      </c>
      <c r="K4898" s="13" t="s">
        <v>213</v>
      </c>
      <c r="L4898" s="13" t="s">
        <v>30</v>
      </c>
      <c r="M4898" s="13" t="s">
        <v>282</v>
      </c>
      <c r="N4898" s="13" t="s">
        <v>206</v>
      </c>
      <c r="O4898" s="33" t="s">
        <v>38</v>
      </c>
      <c r="P4898" s="58" t="s">
        <v>38</v>
      </c>
      <c r="Q4898" s="33" t="s">
        <v>207</v>
      </c>
      <c r="R4898" s="14" t="s">
        <v>38</v>
      </c>
      <c r="S4898" s="13" t="s">
        <v>216</v>
      </c>
      <c r="T4898" s="13" t="s">
        <v>217</v>
      </c>
      <c r="U4898" s="33">
        <f t="shared" ca="1" si="912"/>
        <v>45744.56914039352</v>
      </c>
      <c r="V4898" s="13" t="str">
        <f t="shared" si="913"/>
        <v>Bangalore</v>
      </c>
      <c r="W4898" s="13" t="str">
        <f t="shared" si="914"/>
        <v>RI</v>
      </c>
      <c r="X4898" s="13">
        <f t="shared" si="915"/>
        <v>2</v>
      </c>
      <c r="Y4898" s="13" t="str">
        <f>IFERROR(VLOOKUP(C4898,ReceivingTeam[],2,FALSE),"HelpDesk")</f>
        <v>Branch office</v>
      </c>
      <c r="Z4898" s="67">
        <f t="shared" si="916"/>
        <v>44882.916666666664</v>
      </c>
      <c r="AA4898" s="68">
        <f t="shared" si="917"/>
        <v>44882</v>
      </c>
      <c r="AB4898" s="69" t="b">
        <f t="shared" si="918"/>
        <v>1</v>
      </c>
      <c r="AC4898" s="70">
        <f t="shared" si="919"/>
        <v>0.5</v>
      </c>
      <c r="AD4898" s="67">
        <f t="shared" si="920"/>
        <v>44882.916666666664</v>
      </c>
      <c r="AE4898" s="67">
        <f>VLOOKUP(V4898,'Branch Wise Work Timelines'!C:G,3,FALSE)+AA4898</f>
        <v>44882.416666666664</v>
      </c>
      <c r="AF4898" s="67">
        <f>IF(V4898="Bangalore",VLOOKUP(V4898,'Branch Wise Work Timelines'!C:G,4,FALSE)+AA4898+1,IF(V4898="Mumbai",VLOOKUP(V4898,'Branch Wise Work Timelines'!C:G,4,FALSE)+AA4898+1,VLOOKUP(V4898,'Branch Wise Work Timelines'!C:G,4,FALSE)+AA4898))</f>
        <v>44883.104166666664</v>
      </c>
      <c r="AG4898" s="67">
        <f>WORKDAY.INTL(AA4898,1,11)+VLOOKUP(V4898,'Branch Wise Work Timelines'!C:G,3,FALSE)</f>
        <v>44883.416666666664</v>
      </c>
      <c r="AH4898" s="69" t="str">
        <f t="shared" ca="1" si="921"/>
        <v>Out of TAT</v>
      </c>
      <c r="AI4898" s="69">
        <f t="shared" ca="1" si="922"/>
        <v>20680</v>
      </c>
      <c r="AJ4898" s="69" t="str">
        <f ca="1">IF(AI4898&lt;0,"0-12",IFERROR(VLOOKUP(AI4898,Breakup[],2,FALSE),"&gt;24"))</f>
        <v>&gt;24</v>
      </c>
      <c r="AK4898" s="69" t="str">
        <f>VLOOKUP(V4898,Master!B:D,3,FALSE)</f>
        <v>South</v>
      </c>
      <c r="AL4898" s="69" t="str">
        <f t="shared" si="923"/>
        <v>Bangalore</v>
      </c>
    </row>
    <row r="4899" spans="1:38">
      <c r="A4899" s="14" t="s">
        <v>10129</v>
      </c>
      <c r="B4899" s="54">
        <v>44701.703545949102</v>
      </c>
      <c r="C4899" s="13" t="s">
        <v>144</v>
      </c>
      <c r="D4899" s="13">
        <v>1366</v>
      </c>
      <c r="E4899" s="13" t="s">
        <v>10130</v>
      </c>
      <c r="F4899" s="13" t="s">
        <v>33</v>
      </c>
      <c r="G4899" s="14">
        <v>1653047246133</v>
      </c>
      <c r="H4899" s="55">
        <v>0.59283564814814804</v>
      </c>
      <c r="I4899" s="33">
        <v>44890.592835648102</v>
      </c>
      <c r="J4899" s="58">
        <v>44890</v>
      </c>
      <c r="K4899" s="13" t="s">
        <v>325</v>
      </c>
      <c r="L4899" s="13" t="s">
        <v>55</v>
      </c>
      <c r="M4899" s="13" t="s">
        <v>347</v>
      </c>
      <c r="N4899" s="13" t="s">
        <v>206</v>
      </c>
      <c r="O4899" s="33" t="s">
        <v>38</v>
      </c>
      <c r="P4899" s="58" t="s">
        <v>38</v>
      </c>
      <c r="Q4899" s="33" t="s">
        <v>207</v>
      </c>
      <c r="R4899" s="14" t="s">
        <v>38</v>
      </c>
      <c r="S4899" s="13" t="s">
        <v>208</v>
      </c>
      <c r="T4899" s="13" t="s">
        <v>209</v>
      </c>
      <c r="U4899" s="33">
        <f t="shared" ca="1" si="912"/>
        <v>45744.56914039352</v>
      </c>
      <c r="V4899" s="13" t="str">
        <f t="shared" si="913"/>
        <v>Delhi</v>
      </c>
      <c r="W4899" s="13" t="str">
        <f t="shared" si="914"/>
        <v>RI</v>
      </c>
      <c r="X4899" s="13">
        <f t="shared" si="915"/>
        <v>14</v>
      </c>
      <c r="Y4899" s="13" t="str">
        <f>IFERROR(VLOOKUP(C4899,ReceivingTeam[],2,FALSE),"HelpDesk")</f>
        <v>Branch office</v>
      </c>
      <c r="Z4899" s="67">
        <f t="shared" si="916"/>
        <v>44891.73866898143</v>
      </c>
      <c r="AA4899" s="68">
        <f t="shared" si="917"/>
        <v>44890</v>
      </c>
      <c r="AB4899" s="69" t="b">
        <f t="shared" si="918"/>
        <v>1</v>
      </c>
      <c r="AC4899" s="70">
        <f t="shared" si="919"/>
        <v>0.5</v>
      </c>
      <c r="AD4899" s="67">
        <f t="shared" si="920"/>
        <v>44891.73866898143</v>
      </c>
      <c r="AE4899" s="67">
        <f>VLOOKUP(V4899,'Branch Wise Work Timelines'!C:G,3,FALSE)+AA4899</f>
        <v>44890.416666666664</v>
      </c>
      <c r="AF4899" s="67">
        <f>IF(V4899="Bangalore",VLOOKUP(V4899,'Branch Wise Work Timelines'!C:G,4,FALSE)+AA4899+1,IF(V4899="Mumbai",VLOOKUP(V4899,'Branch Wise Work Timelines'!C:G,4,FALSE)+AA4899+1,VLOOKUP(V4899,'Branch Wise Work Timelines'!C:G,4,FALSE)+AA4899))</f>
        <v>44890.770833333336</v>
      </c>
      <c r="AG4899" s="67">
        <f>WORKDAY.INTL(AA4899,1,11)+VLOOKUP(V4899,'Branch Wise Work Timelines'!C:G,3,FALSE)</f>
        <v>44891.416666666664</v>
      </c>
      <c r="AH4899" s="69" t="str">
        <f t="shared" ca="1" si="921"/>
        <v>Out of TAT</v>
      </c>
      <c r="AI4899" s="69">
        <f t="shared" ca="1" si="922"/>
        <v>20468</v>
      </c>
      <c r="AJ4899" s="69" t="str">
        <f ca="1">IF(AI4899&lt;0,"0-12",IFERROR(VLOOKUP(AI4899,Breakup[],2,FALSE),"&gt;24"))</f>
        <v>&gt;24</v>
      </c>
      <c r="AK4899" s="69" t="str">
        <f>VLOOKUP(V4899,Master!B:D,3,FALSE)</f>
        <v>North</v>
      </c>
      <c r="AL4899" s="69" t="str">
        <f t="shared" si="923"/>
        <v>Delhi</v>
      </c>
    </row>
    <row r="4900" spans="1:38">
      <c r="A4900" s="14" t="s">
        <v>10131</v>
      </c>
      <c r="B4900" s="54">
        <v>44701.7894837153</v>
      </c>
      <c r="C4900" s="13" t="s">
        <v>227</v>
      </c>
      <c r="D4900" s="13">
        <v>1319</v>
      </c>
      <c r="E4900" s="13" t="s">
        <v>10132</v>
      </c>
      <c r="F4900" s="13" t="s">
        <v>15</v>
      </c>
      <c r="G4900" s="14">
        <v>1653054189256</v>
      </c>
      <c r="H4900" s="55">
        <v>0.641319444444444</v>
      </c>
      <c r="I4900" s="33">
        <v>44891.641319444403</v>
      </c>
      <c r="J4900" s="58">
        <v>44891</v>
      </c>
      <c r="K4900" s="13" t="s">
        <v>213</v>
      </c>
      <c r="L4900" s="13" t="s">
        <v>30</v>
      </c>
      <c r="M4900" s="13" t="s">
        <v>214</v>
      </c>
      <c r="N4900" s="13" t="s">
        <v>206</v>
      </c>
      <c r="O4900" s="33">
        <v>44891.843263888899</v>
      </c>
      <c r="P4900" s="58">
        <v>44891</v>
      </c>
      <c r="Q4900" s="33" t="s">
        <v>237</v>
      </c>
      <c r="R4900" s="14">
        <v>691</v>
      </c>
      <c r="S4900" s="13" t="s">
        <v>216</v>
      </c>
      <c r="T4900" s="13" t="s">
        <v>217</v>
      </c>
      <c r="U4900" s="33">
        <f t="shared" ca="1" si="912"/>
        <v>45744.56914039352</v>
      </c>
      <c r="V4900" s="13" t="str">
        <f t="shared" si="913"/>
        <v>Bangalore</v>
      </c>
      <c r="W4900" s="13" t="str">
        <f t="shared" si="914"/>
        <v>CLS</v>
      </c>
      <c r="X4900" s="13">
        <f t="shared" si="915"/>
        <v>15</v>
      </c>
      <c r="Y4900" s="13" t="str">
        <f>IFERROR(VLOOKUP(C4900,ReceivingTeam[],2,FALSE),"HelpDesk")</f>
        <v>HelpDesk</v>
      </c>
      <c r="Z4900" s="67">
        <f t="shared" si="916"/>
        <v>44893.453819444403</v>
      </c>
      <c r="AA4900" s="68">
        <f t="shared" si="917"/>
        <v>44891</v>
      </c>
      <c r="AB4900" s="69" t="b">
        <f t="shared" si="918"/>
        <v>1</v>
      </c>
      <c r="AC4900" s="70">
        <f t="shared" si="919"/>
        <v>0.5</v>
      </c>
      <c r="AD4900" s="67">
        <f t="shared" si="920"/>
        <v>44893.453819444403</v>
      </c>
      <c r="AE4900" s="67">
        <f>VLOOKUP(V4900,'Branch Wise Work Timelines'!C:G,3,FALSE)+AA4900</f>
        <v>44891.416666666664</v>
      </c>
      <c r="AF4900" s="67">
        <f>IF(V4900="Bangalore",VLOOKUP(V4900,'Branch Wise Work Timelines'!C:G,4,FALSE)+AA4900+1,IF(V4900="Mumbai",VLOOKUP(V4900,'Branch Wise Work Timelines'!C:G,4,FALSE)+AA4900+1,VLOOKUP(V4900,'Branch Wise Work Timelines'!C:G,4,FALSE)+AA4900))</f>
        <v>44892.104166666664</v>
      </c>
      <c r="AG4900" s="67">
        <f>WORKDAY.INTL(AA4900,1,11)+VLOOKUP(V4900,'Branch Wise Work Timelines'!C:G,3,FALSE)</f>
        <v>44893.416666666664</v>
      </c>
      <c r="AH4900" s="69" t="str">
        <f t="shared" si="921"/>
        <v>Met</v>
      </c>
      <c r="AI4900" s="69">
        <f t="shared" ca="1" si="922"/>
        <v>20427</v>
      </c>
      <c r="AJ4900" s="69" t="str">
        <f ca="1">IF(AI4900&lt;0,"0-12",IFERROR(VLOOKUP(AI4900,Breakup[],2,FALSE),"&gt;24"))</f>
        <v>&gt;24</v>
      </c>
      <c r="AK4900" s="69" t="str">
        <f>VLOOKUP(V4900,Master!B:D,3,FALSE)</f>
        <v>South</v>
      </c>
      <c r="AL4900" s="69" t="str">
        <f t="shared" si="923"/>
        <v>Bangalore-CLS</v>
      </c>
    </row>
    <row r="4901" spans="1:38">
      <c r="A4901" s="14" t="s">
        <v>10133</v>
      </c>
      <c r="B4901" s="54">
        <v>44701.724297835703</v>
      </c>
      <c r="C4901" s="13" t="s">
        <v>506</v>
      </c>
      <c r="D4901" s="13">
        <v>1678</v>
      </c>
      <c r="E4901" s="13" t="s">
        <v>10134</v>
      </c>
      <c r="F4901" s="13" t="s">
        <v>15</v>
      </c>
      <c r="G4901" s="14">
        <v>1653052565128</v>
      </c>
      <c r="H4901" s="55">
        <v>4.9363425925925901E-2</v>
      </c>
      <c r="I4901" s="33">
        <v>44887.049363425896</v>
      </c>
      <c r="J4901" s="58">
        <v>44887</v>
      </c>
      <c r="K4901" s="13" t="s">
        <v>213</v>
      </c>
      <c r="L4901" s="13" t="s">
        <v>30</v>
      </c>
      <c r="M4901" s="13" t="s">
        <v>75</v>
      </c>
      <c r="N4901" s="13" t="s">
        <v>206</v>
      </c>
      <c r="O4901" s="33" t="s">
        <v>38</v>
      </c>
      <c r="P4901" s="58" t="s">
        <v>38</v>
      </c>
      <c r="Q4901" s="33" t="s">
        <v>207</v>
      </c>
      <c r="R4901" s="14" t="s">
        <v>38</v>
      </c>
      <c r="S4901" s="13" t="s">
        <v>216</v>
      </c>
      <c r="T4901" s="13" t="s">
        <v>217</v>
      </c>
      <c r="U4901" s="33">
        <f t="shared" ca="1" si="912"/>
        <v>45744.56914039352</v>
      </c>
      <c r="V4901" s="13" t="str">
        <f t="shared" si="913"/>
        <v>Bangalore</v>
      </c>
      <c r="W4901" s="13" t="str">
        <f t="shared" si="914"/>
        <v>CLS</v>
      </c>
      <c r="X4901" s="13">
        <f t="shared" si="915"/>
        <v>1</v>
      </c>
      <c r="Y4901" s="13" t="str">
        <f>IFERROR(VLOOKUP(C4901,ReceivingTeam[],2,FALSE),"HelpDesk")</f>
        <v>HelpDesk</v>
      </c>
      <c r="Z4901" s="67">
        <f t="shared" si="916"/>
        <v>44887.916666666664</v>
      </c>
      <c r="AA4901" s="68">
        <f t="shared" si="917"/>
        <v>44887</v>
      </c>
      <c r="AB4901" s="69" t="b">
        <f t="shared" si="918"/>
        <v>1</v>
      </c>
      <c r="AC4901" s="70">
        <f t="shared" si="919"/>
        <v>0.5</v>
      </c>
      <c r="AD4901" s="67">
        <f t="shared" si="920"/>
        <v>44887.916666666664</v>
      </c>
      <c r="AE4901" s="67">
        <f>VLOOKUP(V4901,'Branch Wise Work Timelines'!C:G,3,FALSE)+AA4901</f>
        <v>44887.416666666664</v>
      </c>
      <c r="AF4901" s="67">
        <f>IF(V4901="Bangalore",VLOOKUP(V4901,'Branch Wise Work Timelines'!C:G,4,FALSE)+AA4901+1,IF(V4901="Mumbai",VLOOKUP(V4901,'Branch Wise Work Timelines'!C:G,4,FALSE)+AA4901+1,VLOOKUP(V4901,'Branch Wise Work Timelines'!C:G,4,FALSE)+AA4901))</f>
        <v>44888.104166666664</v>
      </c>
      <c r="AG4901" s="67">
        <f>WORKDAY.INTL(AA4901,1,11)+VLOOKUP(V4901,'Branch Wise Work Timelines'!C:G,3,FALSE)</f>
        <v>44888.416666666664</v>
      </c>
      <c r="AH4901" s="69" t="str">
        <f t="shared" ca="1" si="921"/>
        <v>Out of TAT</v>
      </c>
      <c r="AI4901" s="69">
        <f t="shared" ca="1" si="922"/>
        <v>20560</v>
      </c>
      <c r="AJ4901" s="69" t="str">
        <f ca="1">IF(AI4901&lt;0,"0-12",IFERROR(VLOOKUP(AI4901,Breakup[],2,FALSE),"&gt;24"))</f>
        <v>&gt;24</v>
      </c>
      <c r="AK4901" s="69" t="str">
        <f>VLOOKUP(V4901,Master!B:D,3,FALSE)</f>
        <v>South</v>
      </c>
      <c r="AL4901" s="69" t="str">
        <f t="shared" si="923"/>
        <v>Bangalore-CLS</v>
      </c>
    </row>
    <row r="4902" spans="1:38">
      <c r="A4902" s="14" t="s">
        <v>10135</v>
      </c>
      <c r="B4902" s="54">
        <v>44701.729323113403</v>
      </c>
      <c r="C4902" s="13" t="s">
        <v>1079</v>
      </c>
      <c r="D4902" s="13">
        <v>786</v>
      </c>
      <c r="E4902" s="13" t="s">
        <v>10136</v>
      </c>
      <c r="F4902" s="13" t="s">
        <v>15</v>
      </c>
      <c r="G4902" s="14">
        <v>1653049644596</v>
      </c>
      <c r="H4902" s="55">
        <v>0.543298611111111</v>
      </c>
      <c r="I4902" s="33">
        <v>44887.543298611097</v>
      </c>
      <c r="J4902" s="58">
        <v>44887</v>
      </c>
      <c r="K4902" s="13" t="s">
        <v>213</v>
      </c>
      <c r="L4902" s="13" t="s">
        <v>30</v>
      </c>
      <c r="M4902" s="13" t="s">
        <v>214</v>
      </c>
      <c r="N4902" s="13" t="s">
        <v>206</v>
      </c>
      <c r="O4902" s="33" t="s">
        <v>38</v>
      </c>
      <c r="P4902" s="58" t="s">
        <v>38</v>
      </c>
      <c r="Q4902" s="33" t="s">
        <v>207</v>
      </c>
      <c r="R4902" s="14" t="s">
        <v>38</v>
      </c>
      <c r="S4902" s="13" t="s">
        <v>216</v>
      </c>
      <c r="T4902" s="13" t="s">
        <v>217</v>
      </c>
      <c r="U4902" s="33">
        <f t="shared" ca="1" si="912"/>
        <v>45744.56914039352</v>
      </c>
      <c r="V4902" s="13" t="str">
        <f t="shared" si="913"/>
        <v>Bangalore</v>
      </c>
      <c r="W4902" s="13" t="str">
        <f t="shared" si="914"/>
        <v>CLS</v>
      </c>
      <c r="X4902" s="13">
        <f t="shared" si="915"/>
        <v>13</v>
      </c>
      <c r="Y4902" s="13" t="str">
        <f>IFERROR(VLOOKUP(C4902,ReceivingTeam[],2,FALSE),"HelpDesk")</f>
        <v>HelpDesk</v>
      </c>
      <c r="Z4902" s="67">
        <f t="shared" si="916"/>
        <v>44888.043298611097</v>
      </c>
      <c r="AA4902" s="68">
        <f t="shared" si="917"/>
        <v>44887</v>
      </c>
      <c r="AB4902" s="69" t="b">
        <f t="shared" si="918"/>
        <v>1</v>
      </c>
      <c r="AC4902" s="70">
        <f t="shared" si="919"/>
        <v>0.5</v>
      </c>
      <c r="AD4902" s="67">
        <f t="shared" si="920"/>
        <v>44888.043298611097</v>
      </c>
      <c r="AE4902" s="67">
        <f>VLOOKUP(V4902,'Branch Wise Work Timelines'!C:G,3,FALSE)+AA4902</f>
        <v>44887.416666666664</v>
      </c>
      <c r="AF4902" s="67">
        <f>IF(V4902="Bangalore",VLOOKUP(V4902,'Branch Wise Work Timelines'!C:G,4,FALSE)+AA4902+1,IF(V4902="Mumbai",VLOOKUP(V4902,'Branch Wise Work Timelines'!C:G,4,FALSE)+AA4902+1,VLOOKUP(V4902,'Branch Wise Work Timelines'!C:G,4,FALSE)+AA4902))</f>
        <v>44888.104166666664</v>
      </c>
      <c r="AG4902" s="67">
        <f>WORKDAY.INTL(AA4902,1,11)+VLOOKUP(V4902,'Branch Wise Work Timelines'!C:G,3,FALSE)</f>
        <v>44888.416666666664</v>
      </c>
      <c r="AH4902" s="69" t="str">
        <f t="shared" ca="1" si="921"/>
        <v>Out of TAT</v>
      </c>
      <c r="AI4902" s="69">
        <f t="shared" ca="1" si="922"/>
        <v>20557</v>
      </c>
      <c r="AJ4902" s="69" t="str">
        <f ca="1">IF(AI4902&lt;0,"0-12",IFERROR(VLOOKUP(AI4902,Breakup[],2,FALSE),"&gt;24"))</f>
        <v>&gt;24</v>
      </c>
      <c r="AK4902" s="69" t="str">
        <f>VLOOKUP(V4902,Master!B:D,3,FALSE)</f>
        <v>South</v>
      </c>
      <c r="AL4902" s="69" t="str">
        <f t="shared" si="923"/>
        <v>Bangalore-CLS</v>
      </c>
    </row>
    <row r="4903" spans="1:38">
      <c r="A4903" s="14" t="s">
        <v>10137</v>
      </c>
      <c r="B4903" s="54">
        <v>44701.712662580998</v>
      </c>
      <c r="C4903" s="13" t="s">
        <v>9706</v>
      </c>
      <c r="D4903" s="13">
        <v>673</v>
      </c>
      <c r="E4903" s="13" t="s">
        <v>10138</v>
      </c>
      <c r="F4903" s="13" t="s">
        <v>33</v>
      </c>
      <c r="G4903" s="14">
        <v>1653047315800</v>
      </c>
      <c r="H4903" s="55">
        <v>0.98307870370370398</v>
      </c>
      <c r="I4903" s="33">
        <v>44890.983078703699</v>
      </c>
      <c r="J4903" s="58">
        <v>44890</v>
      </c>
      <c r="K4903" s="13" t="s">
        <v>41</v>
      </c>
      <c r="L4903" s="13" t="s">
        <v>40</v>
      </c>
      <c r="M4903" s="13" t="s">
        <v>9706</v>
      </c>
      <c r="N4903" s="13" t="s">
        <v>215</v>
      </c>
      <c r="O4903" s="33" t="s">
        <v>38</v>
      </c>
      <c r="P4903" s="58" t="s">
        <v>38</v>
      </c>
      <c r="Q4903" s="33" t="s">
        <v>207</v>
      </c>
      <c r="R4903" s="14" t="s">
        <v>38</v>
      </c>
      <c r="S4903" s="13" t="s">
        <v>216</v>
      </c>
      <c r="T4903" s="13" t="s">
        <v>209</v>
      </c>
      <c r="U4903" s="33">
        <f t="shared" ca="1" si="912"/>
        <v>45744.56914039352</v>
      </c>
      <c r="V4903" s="13" t="str">
        <f t="shared" si="913"/>
        <v>Chennai - RSI</v>
      </c>
      <c r="W4903" s="13" t="str">
        <f t="shared" si="914"/>
        <v>RI</v>
      </c>
      <c r="X4903" s="13">
        <f t="shared" si="915"/>
        <v>23</v>
      </c>
      <c r="Y4903" s="13" t="str">
        <f>IFERROR(VLOOKUP(C4903,ReceivingTeam[],2,FALSE),"HelpDesk")</f>
        <v>HelpDesk</v>
      </c>
      <c r="Z4903" s="67">
        <f t="shared" si="916"/>
        <v>44892.108078703699</v>
      </c>
      <c r="AA4903" s="68">
        <f t="shared" si="917"/>
        <v>44890</v>
      </c>
      <c r="AB4903" s="69" t="b">
        <f t="shared" si="918"/>
        <v>1</v>
      </c>
      <c r="AC4903" s="70">
        <f t="shared" si="919"/>
        <v>0.5</v>
      </c>
      <c r="AD4903" s="67">
        <f t="shared" si="920"/>
        <v>44892.108078703699</v>
      </c>
      <c r="AE4903" s="67">
        <f>VLOOKUP(V4903,'Branch Wise Work Timelines'!C:G,3,FALSE)+AA4903</f>
        <v>44890.416666666664</v>
      </c>
      <c r="AF4903" s="67">
        <f>IF(V4903="Bangalore",VLOOKUP(V4903,'Branch Wise Work Timelines'!C:G,4,FALSE)+AA4903+1,IF(V4903="Mumbai",VLOOKUP(V4903,'Branch Wise Work Timelines'!C:G,4,FALSE)+AA4903+1,VLOOKUP(V4903,'Branch Wise Work Timelines'!C:G,4,FALSE)+AA4903))</f>
        <v>44890.791666666664</v>
      </c>
      <c r="AG4903" s="67">
        <f>WORKDAY.INTL(AA4903,1,11)+VLOOKUP(V4903,'Branch Wise Work Timelines'!C:G,3,FALSE)</f>
        <v>44891.416666666664</v>
      </c>
      <c r="AH4903" s="69" t="str">
        <f t="shared" ca="1" si="921"/>
        <v>Out of TAT</v>
      </c>
      <c r="AI4903" s="69">
        <f t="shared" ca="1" si="922"/>
        <v>20460</v>
      </c>
      <c r="AJ4903" s="69" t="str">
        <f ca="1">IF(AI4903&lt;0,"0-12",IFERROR(VLOOKUP(AI4903,Breakup[],2,FALSE),"&gt;24"))</f>
        <v>&gt;24</v>
      </c>
      <c r="AK4903" s="69" t="str">
        <f>VLOOKUP(V4903,Master!B:D,3,FALSE)</f>
        <v>South</v>
      </c>
      <c r="AL4903" s="69" t="str">
        <f t="shared" si="923"/>
        <v>Chennai - RSI</v>
      </c>
    </row>
    <row r="4904" spans="1:38">
      <c r="A4904" s="14" t="s">
        <v>10139</v>
      </c>
      <c r="B4904" s="54">
        <v>44701.767773645799</v>
      </c>
      <c r="C4904" s="13" t="s">
        <v>89</v>
      </c>
      <c r="D4904" s="13">
        <v>1233</v>
      </c>
      <c r="E4904" s="13" t="s">
        <v>10140</v>
      </c>
      <c r="F4904" s="13" t="s">
        <v>15</v>
      </c>
      <c r="G4904" s="14">
        <v>1653054766382</v>
      </c>
      <c r="H4904" s="55">
        <v>0.69494212962962998</v>
      </c>
      <c r="I4904" s="33">
        <v>44890.694942129601</v>
      </c>
      <c r="J4904" s="58">
        <v>44890</v>
      </c>
      <c r="K4904" s="13" t="s">
        <v>213</v>
      </c>
      <c r="L4904" s="13" t="s">
        <v>30</v>
      </c>
      <c r="M4904" s="13" t="s">
        <v>75</v>
      </c>
      <c r="N4904" s="13" t="s">
        <v>206</v>
      </c>
      <c r="O4904" s="33" t="s">
        <v>38</v>
      </c>
      <c r="P4904" s="58" t="s">
        <v>38</v>
      </c>
      <c r="Q4904" s="33" t="s">
        <v>207</v>
      </c>
      <c r="R4904" s="14" t="s">
        <v>38</v>
      </c>
      <c r="S4904" s="13" t="s">
        <v>216</v>
      </c>
      <c r="T4904" s="13" t="s">
        <v>217</v>
      </c>
      <c r="U4904" s="33">
        <f t="shared" ca="1" si="912"/>
        <v>45744.56914039352</v>
      </c>
      <c r="V4904" s="13" t="str">
        <f t="shared" si="913"/>
        <v>Bangalore</v>
      </c>
      <c r="W4904" s="13" t="str">
        <f t="shared" si="914"/>
        <v>CLS</v>
      </c>
      <c r="X4904" s="13">
        <f t="shared" si="915"/>
        <v>16</v>
      </c>
      <c r="Y4904" s="13" t="str">
        <f>IFERROR(VLOOKUP(C4904,ReceivingTeam[],2,FALSE),"HelpDesk")</f>
        <v>Branch office</v>
      </c>
      <c r="Z4904" s="67">
        <f t="shared" si="916"/>
        <v>44891.507442129601</v>
      </c>
      <c r="AA4904" s="68">
        <f t="shared" si="917"/>
        <v>44890</v>
      </c>
      <c r="AB4904" s="69" t="b">
        <f t="shared" si="918"/>
        <v>1</v>
      </c>
      <c r="AC4904" s="70">
        <f t="shared" si="919"/>
        <v>0.5</v>
      </c>
      <c r="AD4904" s="67">
        <f t="shared" si="920"/>
        <v>44891.507442129601</v>
      </c>
      <c r="AE4904" s="67">
        <f>VLOOKUP(V4904,'Branch Wise Work Timelines'!C:G,3,FALSE)+AA4904</f>
        <v>44890.416666666664</v>
      </c>
      <c r="AF4904" s="67">
        <f>IF(V4904="Bangalore",VLOOKUP(V4904,'Branch Wise Work Timelines'!C:G,4,FALSE)+AA4904+1,IF(V4904="Mumbai",VLOOKUP(V4904,'Branch Wise Work Timelines'!C:G,4,FALSE)+AA4904+1,VLOOKUP(V4904,'Branch Wise Work Timelines'!C:G,4,FALSE)+AA4904))</f>
        <v>44891.104166666664</v>
      </c>
      <c r="AG4904" s="67">
        <f>WORKDAY.INTL(AA4904,1,11)+VLOOKUP(V4904,'Branch Wise Work Timelines'!C:G,3,FALSE)</f>
        <v>44891.416666666664</v>
      </c>
      <c r="AH4904" s="69" t="str">
        <f t="shared" ca="1" si="921"/>
        <v>Out of TAT</v>
      </c>
      <c r="AI4904" s="69">
        <f t="shared" ca="1" si="922"/>
        <v>20474</v>
      </c>
      <c r="AJ4904" s="69" t="str">
        <f ca="1">IF(AI4904&lt;0,"0-12",IFERROR(VLOOKUP(AI4904,Breakup[],2,FALSE),"&gt;24"))</f>
        <v>&gt;24</v>
      </c>
      <c r="AK4904" s="69" t="str">
        <f>VLOOKUP(V4904,Master!B:D,3,FALSE)</f>
        <v>South</v>
      </c>
      <c r="AL4904" s="69" t="str">
        <f t="shared" si="923"/>
        <v>Bangalore-CLS</v>
      </c>
    </row>
    <row r="4905" spans="1:38">
      <c r="A4905" s="14" t="s">
        <v>10141</v>
      </c>
      <c r="B4905" s="54">
        <v>44701.814138576403</v>
      </c>
      <c r="C4905" s="13" t="s">
        <v>506</v>
      </c>
      <c r="D4905" s="13">
        <v>703</v>
      </c>
      <c r="E4905" s="13" t="s">
        <v>10142</v>
      </c>
      <c r="F4905" s="13" t="s">
        <v>15</v>
      </c>
      <c r="G4905" s="14">
        <v>1653055518035</v>
      </c>
      <c r="H4905" s="55">
        <v>0.20473379629629601</v>
      </c>
      <c r="I4905" s="33">
        <v>44883.204733796301</v>
      </c>
      <c r="J4905" s="58">
        <v>44883</v>
      </c>
      <c r="K4905" s="13" t="s">
        <v>213</v>
      </c>
      <c r="L4905" s="13" t="s">
        <v>30</v>
      </c>
      <c r="M4905" s="13" t="s">
        <v>75</v>
      </c>
      <c r="N4905" s="13" t="s">
        <v>206</v>
      </c>
      <c r="O4905" s="33" t="s">
        <v>38</v>
      </c>
      <c r="P4905" s="58" t="s">
        <v>38</v>
      </c>
      <c r="Q4905" s="33" t="s">
        <v>207</v>
      </c>
      <c r="R4905" s="14" t="s">
        <v>38</v>
      </c>
      <c r="S4905" s="13" t="s">
        <v>216</v>
      </c>
      <c r="T4905" s="13" t="s">
        <v>217</v>
      </c>
      <c r="U4905" s="33">
        <f t="shared" ca="1" si="912"/>
        <v>45744.56914039352</v>
      </c>
      <c r="V4905" s="13" t="str">
        <f t="shared" si="913"/>
        <v>Bangalore</v>
      </c>
      <c r="W4905" s="13" t="str">
        <f t="shared" si="914"/>
        <v>CLS</v>
      </c>
      <c r="X4905" s="13">
        <f t="shared" si="915"/>
        <v>4</v>
      </c>
      <c r="Y4905" s="13" t="str">
        <f>IFERROR(VLOOKUP(C4905,ReceivingTeam[],2,FALSE),"HelpDesk")</f>
        <v>HelpDesk</v>
      </c>
      <c r="Z4905" s="67">
        <f t="shared" si="916"/>
        <v>44883.916666666664</v>
      </c>
      <c r="AA4905" s="68">
        <f t="shared" si="917"/>
        <v>44883</v>
      </c>
      <c r="AB4905" s="69" t="b">
        <f t="shared" si="918"/>
        <v>1</v>
      </c>
      <c r="AC4905" s="70">
        <f t="shared" si="919"/>
        <v>0.5</v>
      </c>
      <c r="AD4905" s="67">
        <f t="shared" si="920"/>
        <v>44883.916666666664</v>
      </c>
      <c r="AE4905" s="67">
        <f>VLOOKUP(V4905,'Branch Wise Work Timelines'!C:G,3,FALSE)+AA4905</f>
        <v>44883.416666666664</v>
      </c>
      <c r="AF4905" s="67">
        <f>IF(V4905="Bangalore",VLOOKUP(V4905,'Branch Wise Work Timelines'!C:G,4,FALSE)+AA4905+1,IF(V4905="Mumbai",VLOOKUP(V4905,'Branch Wise Work Timelines'!C:G,4,FALSE)+AA4905+1,VLOOKUP(V4905,'Branch Wise Work Timelines'!C:G,4,FALSE)+AA4905))</f>
        <v>44884.104166666664</v>
      </c>
      <c r="AG4905" s="67">
        <f>WORKDAY.INTL(AA4905,1,11)+VLOOKUP(V4905,'Branch Wise Work Timelines'!C:G,3,FALSE)</f>
        <v>44884.416666666664</v>
      </c>
      <c r="AH4905" s="69" t="str">
        <f t="shared" ca="1" si="921"/>
        <v>Out of TAT</v>
      </c>
      <c r="AI4905" s="69">
        <f t="shared" ca="1" si="922"/>
        <v>20656</v>
      </c>
      <c r="AJ4905" s="69" t="str">
        <f ca="1">IF(AI4905&lt;0,"0-12",IFERROR(VLOOKUP(AI4905,Breakup[],2,FALSE),"&gt;24"))</f>
        <v>&gt;24</v>
      </c>
      <c r="AK4905" s="69" t="str">
        <f>VLOOKUP(V4905,Master!B:D,3,FALSE)</f>
        <v>South</v>
      </c>
      <c r="AL4905" s="69" t="str">
        <f t="shared" si="923"/>
        <v>Bangalore-CLS</v>
      </c>
    </row>
    <row r="4906" spans="1:38">
      <c r="A4906" s="14" t="s">
        <v>10143</v>
      </c>
      <c r="B4906" s="54">
        <v>44701.7127678588</v>
      </c>
      <c r="C4906" s="13" t="s">
        <v>1342</v>
      </c>
      <c r="D4906" s="13">
        <v>1049</v>
      </c>
      <c r="E4906" s="13" t="s">
        <v>10144</v>
      </c>
      <c r="F4906" s="13" t="s">
        <v>15</v>
      </c>
      <c r="G4906" s="14">
        <v>1653049223395</v>
      </c>
      <c r="H4906" s="55">
        <v>0.91728009259259302</v>
      </c>
      <c r="I4906" s="33">
        <v>44881.917280092603</v>
      </c>
      <c r="J4906" s="58">
        <v>44881</v>
      </c>
      <c r="K4906" s="13" t="s">
        <v>213</v>
      </c>
      <c r="L4906" s="13" t="s">
        <v>30</v>
      </c>
      <c r="M4906" s="13" t="s">
        <v>214</v>
      </c>
      <c r="N4906" s="13" t="s">
        <v>1185</v>
      </c>
      <c r="O4906" s="33" t="s">
        <v>38</v>
      </c>
      <c r="P4906" s="58" t="s">
        <v>38</v>
      </c>
      <c r="Q4906" s="33" t="s">
        <v>207</v>
      </c>
      <c r="R4906" s="14" t="s">
        <v>38</v>
      </c>
      <c r="S4906" s="13" t="s">
        <v>216</v>
      </c>
      <c r="T4906" s="13" t="s">
        <v>217</v>
      </c>
      <c r="U4906" s="33">
        <f t="shared" ca="1" si="912"/>
        <v>45744.56914039352</v>
      </c>
      <c r="V4906" s="13" t="str">
        <f t="shared" si="913"/>
        <v>Bangalore</v>
      </c>
      <c r="W4906" s="13" t="str">
        <f t="shared" si="914"/>
        <v>CLS</v>
      </c>
      <c r="X4906" s="13">
        <f t="shared" si="915"/>
        <v>22</v>
      </c>
      <c r="Y4906" s="13" t="str">
        <f>IFERROR(VLOOKUP(C4906,ReceivingTeam[],2,FALSE),"HelpDesk")</f>
        <v>HelpDesk</v>
      </c>
      <c r="Z4906" s="67">
        <f t="shared" si="916"/>
        <v>44882.729780092603</v>
      </c>
      <c r="AA4906" s="68">
        <f t="shared" si="917"/>
        <v>44881</v>
      </c>
      <c r="AB4906" s="69" t="b">
        <f t="shared" si="918"/>
        <v>1</v>
      </c>
      <c r="AC4906" s="70">
        <f t="shared" si="919"/>
        <v>0.5</v>
      </c>
      <c r="AD4906" s="67">
        <f t="shared" si="920"/>
        <v>44882.729780092603</v>
      </c>
      <c r="AE4906" s="67">
        <f>VLOOKUP(V4906,'Branch Wise Work Timelines'!C:G,3,FALSE)+AA4906</f>
        <v>44881.416666666664</v>
      </c>
      <c r="AF4906" s="67">
        <f>IF(V4906="Bangalore",VLOOKUP(V4906,'Branch Wise Work Timelines'!C:G,4,FALSE)+AA4906+1,IF(V4906="Mumbai",VLOOKUP(V4906,'Branch Wise Work Timelines'!C:G,4,FALSE)+AA4906+1,VLOOKUP(V4906,'Branch Wise Work Timelines'!C:G,4,FALSE)+AA4906))</f>
        <v>44882.104166666664</v>
      </c>
      <c r="AG4906" s="67">
        <f>WORKDAY.INTL(AA4906,1,11)+VLOOKUP(V4906,'Branch Wise Work Timelines'!C:G,3,FALSE)</f>
        <v>44882.416666666664</v>
      </c>
      <c r="AH4906" s="69" t="str">
        <f t="shared" ca="1" si="921"/>
        <v>Out of TAT</v>
      </c>
      <c r="AI4906" s="69">
        <f t="shared" ca="1" si="922"/>
        <v>20685</v>
      </c>
      <c r="AJ4906" s="69" t="str">
        <f ca="1">IF(AI4906&lt;0,"0-12",IFERROR(VLOOKUP(AI4906,Breakup[],2,FALSE),"&gt;24"))</f>
        <v>&gt;24</v>
      </c>
      <c r="AK4906" s="69" t="str">
        <f>VLOOKUP(V4906,Master!B:D,3,FALSE)</f>
        <v>South</v>
      </c>
      <c r="AL4906" s="69" t="str">
        <f t="shared" si="923"/>
        <v>Bangalore-CLS</v>
      </c>
    </row>
    <row r="4907" spans="1:38">
      <c r="A4907" s="14" t="s">
        <v>10145</v>
      </c>
      <c r="B4907" s="54">
        <v>44701.712415046299</v>
      </c>
      <c r="C4907" s="13" t="s">
        <v>1345</v>
      </c>
      <c r="D4907" s="13">
        <v>1393</v>
      </c>
      <c r="E4907" s="13" t="s">
        <v>10146</v>
      </c>
      <c r="F4907" s="13" t="s">
        <v>15</v>
      </c>
      <c r="G4907" s="14">
        <v>1653050074123</v>
      </c>
      <c r="H4907" s="55">
        <v>0.214826388888889</v>
      </c>
      <c r="I4907" s="33">
        <v>44888.214826388903</v>
      </c>
      <c r="J4907" s="58">
        <v>44888</v>
      </c>
      <c r="K4907" s="13" t="s">
        <v>213</v>
      </c>
      <c r="L4907" s="13" t="s">
        <v>30</v>
      </c>
      <c r="M4907" s="13" t="s">
        <v>75</v>
      </c>
      <c r="N4907" s="13" t="s">
        <v>206</v>
      </c>
      <c r="O4907" s="33" t="s">
        <v>38</v>
      </c>
      <c r="P4907" s="58" t="s">
        <v>38</v>
      </c>
      <c r="Q4907" s="33" t="s">
        <v>207</v>
      </c>
      <c r="R4907" s="14" t="s">
        <v>38</v>
      </c>
      <c r="S4907" s="13" t="s">
        <v>216</v>
      </c>
      <c r="T4907" s="13" t="s">
        <v>217</v>
      </c>
      <c r="U4907" s="33">
        <f t="shared" ca="1" si="912"/>
        <v>45744.56914039352</v>
      </c>
      <c r="V4907" s="13" t="str">
        <f t="shared" si="913"/>
        <v>Bangalore</v>
      </c>
      <c r="W4907" s="13" t="str">
        <f t="shared" si="914"/>
        <v>CLS</v>
      </c>
      <c r="X4907" s="13">
        <f t="shared" si="915"/>
        <v>5</v>
      </c>
      <c r="Y4907" s="13" t="str">
        <f>IFERROR(VLOOKUP(C4907,ReceivingTeam[],2,FALSE),"HelpDesk")</f>
        <v>HelpDesk</v>
      </c>
      <c r="Z4907" s="67">
        <f t="shared" si="916"/>
        <v>44888.916666666664</v>
      </c>
      <c r="AA4907" s="68">
        <f t="shared" si="917"/>
        <v>44888</v>
      </c>
      <c r="AB4907" s="69" t="b">
        <f t="shared" si="918"/>
        <v>1</v>
      </c>
      <c r="AC4907" s="70">
        <f t="shared" si="919"/>
        <v>0.5</v>
      </c>
      <c r="AD4907" s="67">
        <f t="shared" si="920"/>
        <v>44888.916666666664</v>
      </c>
      <c r="AE4907" s="67">
        <f>VLOOKUP(V4907,'Branch Wise Work Timelines'!C:G,3,FALSE)+AA4907</f>
        <v>44888.416666666664</v>
      </c>
      <c r="AF4907" s="67">
        <f>IF(V4907="Bangalore",VLOOKUP(V4907,'Branch Wise Work Timelines'!C:G,4,FALSE)+AA4907+1,IF(V4907="Mumbai",VLOOKUP(V4907,'Branch Wise Work Timelines'!C:G,4,FALSE)+AA4907+1,VLOOKUP(V4907,'Branch Wise Work Timelines'!C:G,4,FALSE)+AA4907))</f>
        <v>44889.104166666664</v>
      </c>
      <c r="AG4907" s="67">
        <f>WORKDAY.INTL(AA4907,1,11)+VLOOKUP(V4907,'Branch Wise Work Timelines'!C:G,3,FALSE)</f>
        <v>44889.416666666664</v>
      </c>
      <c r="AH4907" s="69" t="str">
        <f t="shared" ca="1" si="921"/>
        <v>Out of TAT</v>
      </c>
      <c r="AI4907" s="69">
        <f t="shared" ca="1" si="922"/>
        <v>20536</v>
      </c>
      <c r="AJ4907" s="69" t="str">
        <f ca="1">IF(AI4907&lt;0,"0-12",IFERROR(VLOOKUP(AI4907,Breakup[],2,FALSE),"&gt;24"))</f>
        <v>&gt;24</v>
      </c>
      <c r="AK4907" s="69" t="str">
        <f>VLOOKUP(V4907,Master!B:D,3,FALSE)</f>
        <v>South</v>
      </c>
      <c r="AL4907" s="69" t="str">
        <f t="shared" si="923"/>
        <v>Bangalore-CLS</v>
      </c>
    </row>
    <row r="4908" spans="1:38">
      <c r="A4908" s="14" t="s">
        <v>10147</v>
      </c>
      <c r="B4908" s="54">
        <v>44701.6102207523</v>
      </c>
      <c r="C4908" s="13" t="s">
        <v>286</v>
      </c>
      <c r="D4908" s="13">
        <v>1316</v>
      </c>
      <c r="E4908" s="13" t="s">
        <v>10148</v>
      </c>
      <c r="F4908" s="13" t="s">
        <v>33</v>
      </c>
      <c r="G4908" s="14">
        <v>1653047132597</v>
      </c>
      <c r="H4908" s="55">
        <v>0.94952546296296303</v>
      </c>
      <c r="I4908" s="33">
        <v>44887.949525463002</v>
      </c>
      <c r="J4908" s="58">
        <v>44887</v>
      </c>
      <c r="K4908" s="13" t="s">
        <v>257</v>
      </c>
      <c r="L4908" s="13" t="s">
        <v>72</v>
      </c>
      <c r="M4908" s="13" t="s">
        <v>255</v>
      </c>
      <c r="N4908" s="13" t="s">
        <v>206</v>
      </c>
      <c r="O4908" s="33" t="s">
        <v>38</v>
      </c>
      <c r="P4908" s="58" t="s">
        <v>38</v>
      </c>
      <c r="Q4908" s="33" t="s">
        <v>207</v>
      </c>
      <c r="R4908" s="14" t="s">
        <v>38</v>
      </c>
      <c r="S4908" s="13" t="s">
        <v>216</v>
      </c>
      <c r="T4908" s="13" t="s">
        <v>278</v>
      </c>
      <c r="U4908" s="33">
        <f t="shared" ca="1" si="912"/>
        <v>45744.56914039352</v>
      </c>
      <c r="V4908" s="13" t="str">
        <f t="shared" si="913"/>
        <v>Pune</v>
      </c>
      <c r="W4908" s="13" t="str">
        <f t="shared" si="914"/>
        <v>RI</v>
      </c>
      <c r="X4908" s="13">
        <f t="shared" si="915"/>
        <v>22</v>
      </c>
      <c r="Y4908" s="13" t="str">
        <f>IFERROR(VLOOKUP(C4908,ReceivingTeam[],2,FALSE),"HelpDesk")</f>
        <v>HelpDesk</v>
      </c>
      <c r="Z4908" s="67">
        <f t="shared" si="916"/>
        <v>44891.574525463002</v>
      </c>
      <c r="AA4908" s="68">
        <f t="shared" si="917"/>
        <v>44887</v>
      </c>
      <c r="AB4908" s="69" t="b">
        <f t="shared" si="918"/>
        <v>1</v>
      </c>
      <c r="AC4908" s="70">
        <f t="shared" si="919"/>
        <v>3</v>
      </c>
      <c r="AD4908" s="67">
        <f t="shared" si="920"/>
        <v>44891.574525463002</v>
      </c>
      <c r="AE4908" s="67">
        <f>VLOOKUP(V4908,'Branch Wise Work Timelines'!C:G,3,FALSE)+AA4908</f>
        <v>44887.395833333336</v>
      </c>
      <c r="AF4908" s="67">
        <f>IF(V4908="Bangalore",VLOOKUP(V4908,'Branch Wise Work Timelines'!C:G,4,FALSE)+AA4908+1,IF(V4908="Mumbai",VLOOKUP(V4908,'Branch Wise Work Timelines'!C:G,4,FALSE)+AA4908+1,VLOOKUP(V4908,'Branch Wise Work Timelines'!C:G,4,FALSE)+AA4908))</f>
        <v>44887.770833333336</v>
      </c>
      <c r="AG4908" s="67">
        <f>WORKDAY.INTL(AA4908,1,11)+VLOOKUP(V4908,'Branch Wise Work Timelines'!C:G,3,FALSE)</f>
        <v>44888.395833333336</v>
      </c>
      <c r="AH4908" s="69" t="str">
        <f t="shared" ca="1" si="921"/>
        <v>Out of TAT</v>
      </c>
      <c r="AI4908" s="69">
        <f t="shared" ca="1" si="922"/>
        <v>20472</v>
      </c>
      <c r="AJ4908" s="69" t="str">
        <f ca="1">IF(AI4908&lt;0,"0-12",IFERROR(VLOOKUP(AI4908,Breakup[],2,FALSE),"&gt;24"))</f>
        <v>&gt;24</v>
      </c>
      <c r="AK4908" s="69" t="str">
        <f>VLOOKUP(V4908,Master!B:D,3,FALSE)</f>
        <v>West</v>
      </c>
      <c r="AL4908" s="69" t="str">
        <f t="shared" si="923"/>
        <v>Pune</v>
      </c>
    </row>
    <row r="4909" spans="1:38">
      <c r="A4909" s="14" t="s">
        <v>10149</v>
      </c>
      <c r="B4909" s="54">
        <v>44701.7481897338</v>
      </c>
      <c r="C4909" s="13" t="s">
        <v>286</v>
      </c>
      <c r="D4909" s="13">
        <v>1554</v>
      </c>
      <c r="E4909" s="13" t="s">
        <v>10150</v>
      </c>
      <c r="F4909" s="13" t="s">
        <v>33</v>
      </c>
      <c r="G4909" s="14">
        <v>1653050488283</v>
      </c>
      <c r="H4909" s="55">
        <v>0.95021990740740703</v>
      </c>
      <c r="I4909" s="33">
        <v>44883.950219907398</v>
      </c>
      <c r="J4909" s="58">
        <v>44883</v>
      </c>
      <c r="K4909" s="13" t="s">
        <v>257</v>
      </c>
      <c r="L4909" s="13" t="s">
        <v>72</v>
      </c>
      <c r="M4909" s="13" t="s">
        <v>286</v>
      </c>
      <c r="N4909" s="13" t="s">
        <v>206</v>
      </c>
      <c r="O4909" s="33" t="s">
        <v>38</v>
      </c>
      <c r="P4909" s="58" t="s">
        <v>38</v>
      </c>
      <c r="Q4909" s="33" t="s">
        <v>207</v>
      </c>
      <c r="R4909" s="14" t="s">
        <v>38</v>
      </c>
      <c r="S4909" s="13" t="s">
        <v>216</v>
      </c>
      <c r="T4909" s="13" t="s">
        <v>217</v>
      </c>
      <c r="U4909" s="33">
        <f t="shared" ca="1" si="912"/>
        <v>45744.56914039352</v>
      </c>
      <c r="V4909" s="13" t="str">
        <f t="shared" si="913"/>
        <v>Pune</v>
      </c>
      <c r="W4909" s="13" t="str">
        <f t="shared" si="914"/>
        <v>RI</v>
      </c>
      <c r="X4909" s="13">
        <f t="shared" si="915"/>
        <v>22</v>
      </c>
      <c r="Y4909" s="13" t="str">
        <f>IFERROR(VLOOKUP(C4909,ReceivingTeam[],2,FALSE),"HelpDesk")</f>
        <v>HelpDesk</v>
      </c>
      <c r="Z4909" s="67">
        <f t="shared" si="916"/>
        <v>44885.075219907398</v>
      </c>
      <c r="AA4909" s="68">
        <f t="shared" si="917"/>
        <v>44883</v>
      </c>
      <c r="AB4909" s="69" t="b">
        <f t="shared" si="918"/>
        <v>1</v>
      </c>
      <c r="AC4909" s="70">
        <f t="shared" si="919"/>
        <v>0.5</v>
      </c>
      <c r="AD4909" s="67">
        <f t="shared" si="920"/>
        <v>44885.075219907398</v>
      </c>
      <c r="AE4909" s="67">
        <f>VLOOKUP(V4909,'Branch Wise Work Timelines'!C:G,3,FALSE)+AA4909</f>
        <v>44883.395833333336</v>
      </c>
      <c r="AF4909" s="67">
        <f>IF(V4909="Bangalore",VLOOKUP(V4909,'Branch Wise Work Timelines'!C:G,4,FALSE)+AA4909+1,IF(V4909="Mumbai",VLOOKUP(V4909,'Branch Wise Work Timelines'!C:G,4,FALSE)+AA4909+1,VLOOKUP(V4909,'Branch Wise Work Timelines'!C:G,4,FALSE)+AA4909))</f>
        <v>44883.770833333336</v>
      </c>
      <c r="AG4909" s="67">
        <f>WORKDAY.INTL(AA4909,1,11)+VLOOKUP(V4909,'Branch Wise Work Timelines'!C:G,3,FALSE)</f>
        <v>44884.395833333336</v>
      </c>
      <c r="AH4909" s="69" t="str">
        <f t="shared" ca="1" si="921"/>
        <v>Out of TAT</v>
      </c>
      <c r="AI4909" s="69">
        <f t="shared" ca="1" si="922"/>
        <v>20628</v>
      </c>
      <c r="AJ4909" s="69" t="str">
        <f ca="1">IF(AI4909&lt;0,"0-12",IFERROR(VLOOKUP(AI4909,Breakup[],2,FALSE),"&gt;24"))</f>
        <v>&gt;24</v>
      </c>
      <c r="AK4909" s="69" t="str">
        <f>VLOOKUP(V4909,Master!B:D,3,FALSE)</f>
        <v>West</v>
      </c>
      <c r="AL4909" s="69" t="str">
        <f t="shared" si="923"/>
        <v>Pune</v>
      </c>
    </row>
    <row r="4910" spans="1:38">
      <c r="A4910" s="14" t="s">
        <v>10151</v>
      </c>
      <c r="B4910" s="54">
        <v>44701.744931250003</v>
      </c>
      <c r="C4910" s="13" t="s">
        <v>372</v>
      </c>
      <c r="D4910" s="13">
        <v>814</v>
      </c>
      <c r="E4910" s="13" t="s">
        <v>10152</v>
      </c>
      <c r="F4910" s="13" t="s">
        <v>15</v>
      </c>
      <c r="G4910" s="14">
        <v>1653050878117</v>
      </c>
      <c r="H4910" s="55">
        <v>0.77243055555555595</v>
      </c>
      <c r="I4910" s="33">
        <v>44883.772430555597</v>
      </c>
      <c r="J4910" s="58">
        <v>44883</v>
      </c>
      <c r="K4910" s="13" t="s">
        <v>213</v>
      </c>
      <c r="L4910" s="13" t="s">
        <v>30</v>
      </c>
      <c r="M4910" s="13" t="s">
        <v>75</v>
      </c>
      <c r="N4910" s="13" t="s">
        <v>206</v>
      </c>
      <c r="O4910" s="33" t="s">
        <v>38</v>
      </c>
      <c r="P4910" s="58" t="s">
        <v>38</v>
      </c>
      <c r="Q4910" s="33" t="s">
        <v>207</v>
      </c>
      <c r="R4910" s="14" t="s">
        <v>38</v>
      </c>
      <c r="S4910" s="13" t="s">
        <v>208</v>
      </c>
      <c r="T4910" s="13" t="s">
        <v>209</v>
      </c>
      <c r="U4910" s="33">
        <f t="shared" ca="1" si="912"/>
        <v>45744.56914039352</v>
      </c>
      <c r="V4910" s="13" t="str">
        <f t="shared" si="913"/>
        <v>Bangalore</v>
      </c>
      <c r="W4910" s="13" t="str">
        <f t="shared" si="914"/>
        <v>CLS</v>
      </c>
      <c r="X4910" s="13">
        <f t="shared" si="915"/>
        <v>18</v>
      </c>
      <c r="Y4910" s="13" t="str">
        <f>IFERROR(VLOOKUP(C4910,ReceivingTeam[],2,FALSE),"HelpDesk")</f>
        <v>HelpDesk</v>
      </c>
      <c r="Z4910" s="67">
        <f t="shared" si="916"/>
        <v>44884.584930555597</v>
      </c>
      <c r="AA4910" s="68">
        <f t="shared" si="917"/>
        <v>44883</v>
      </c>
      <c r="AB4910" s="69" t="b">
        <f t="shared" si="918"/>
        <v>1</v>
      </c>
      <c r="AC4910" s="70">
        <f t="shared" si="919"/>
        <v>0.5</v>
      </c>
      <c r="AD4910" s="67">
        <f t="shared" si="920"/>
        <v>44884.584930555597</v>
      </c>
      <c r="AE4910" s="67">
        <f>VLOOKUP(V4910,'Branch Wise Work Timelines'!C:G,3,FALSE)+AA4910</f>
        <v>44883.416666666664</v>
      </c>
      <c r="AF4910" s="67">
        <f>IF(V4910="Bangalore",VLOOKUP(V4910,'Branch Wise Work Timelines'!C:G,4,FALSE)+AA4910+1,IF(V4910="Mumbai",VLOOKUP(V4910,'Branch Wise Work Timelines'!C:G,4,FALSE)+AA4910+1,VLOOKUP(V4910,'Branch Wise Work Timelines'!C:G,4,FALSE)+AA4910))</f>
        <v>44884.104166666664</v>
      </c>
      <c r="AG4910" s="67">
        <f>WORKDAY.INTL(AA4910,1,11)+VLOOKUP(V4910,'Branch Wise Work Timelines'!C:G,3,FALSE)</f>
        <v>44884.416666666664</v>
      </c>
      <c r="AH4910" s="69" t="str">
        <f t="shared" ca="1" si="921"/>
        <v>Out of TAT</v>
      </c>
      <c r="AI4910" s="69">
        <f t="shared" ca="1" si="922"/>
        <v>20640</v>
      </c>
      <c r="AJ4910" s="69" t="str">
        <f ca="1">IF(AI4910&lt;0,"0-12",IFERROR(VLOOKUP(AI4910,Breakup[],2,FALSE),"&gt;24"))</f>
        <v>&gt;24</v>
      </c>
      <c r="AK4910" s="69" t="str">
        <f>VLOOKUP(V4910,Master!B:D,3,FALSE)</f>
        <v>South</v>
      </c>
      <c r="AL4910" s="69" t="str">
        <f t="shared" si="923"/>
        <v>Bangalore-CLS</v>
      </c>
    </row>
    <row r="4911" spans="1:38">
      <c r="A4911" s="14" t="s">
        <v>10153</v>
      </c>
      <c r="B4911" s="54">
        <v>44701.943543831003</v>
      </c>
      <c r="C4911" s="13" t="s">
        <v>6452</v>
      </c>
      <c r="D4911" s="13">
        <v>1128</v>
      </c>
      <c r="E4911" s="13" t="s">
        <v>10154</v>
      </c>
      <c r="F4911" s="13" t="s">
        <v>33</v>
      </c>
      <c r="G4911" s="14">
        <v>1653069266688</v>
      </c>
      <c r="H4911" s="55">
        <v>0.11346064814814801</v>
      </c>
      <c r="I4911" s="33">
        <v>44881.113460648201</v>
      </c>
      <c r="J4911" s="58">
        <v>44881</v>
      </c>
      <c r="K4911" s="13" t="s">
        <v>213</v>
      </c>
      <c r="L4911" s="13" t="s">
        <v>30</v>
      </c>
      <c r="M4911" s="13" t="s">
        <v>147</v>
      </c>
      <c r="N4911" s="13" t="s">
        <v>215</v>
      </c>
      <c r="O4911" s="33" t="s">
        <v>38</v>
      </c>
      <c r="P4911" s="58" t="s">
        <v>38</v>
      </c>
      <c r="Q4911" s="33" t="s">
        <v>207</v>
      </c>
      <c r="R4911" s="14" t="s">
        <v>38</v>
      </c>
      <c r="S4911" s="13" t="s">
        <v>208</v>
      </c>
      <c r="T4911" s="13" t="s">
        <v>209</v>
      </c>
      <c r="U4911" s="33">
        <f t="shared" ca="1" si="912"/>
        <v>45744.56914039352</v>
      </c>
      <c r="V4911" s="13" t="str">
        <f t="shared" si="913"/>
        <v>Bangalore</v>
      </c>
      <c r="W4911" s="13" t="str">
        <f t="shared" si="914"/>
        <v>RI</v>
      </c>
      <c r="X4911" s="13">
        <f t="shared" si="915"/>
        <v>2</v>
      </c>
      <c r="Y4911" s="13" t="str">
        <f>IFERROR(VLOOKUP(C4911,ReceivingTeam[],2,FALSE),"HelpDesk")</f>
        <v>HelpDesk</v>
      </c>
      <c r="Z4911" s="67">
        <f t="shared" si="916"/>
        <v>44881.916666666664</v>
      </c>
      <c r="AA4911" s="68">
        <f t="shared" si="917"/>
        <v>44881</v>
      </c>
      <c r="AB4911" s="69" t="b">
        <f t="shared" si="918"/>
        <v>1</v>
      </c>
      <c r="AC4911" s="70">
        <f t="shared" si="919"/>
        <v>0.5</v>
      </c>
      <c r="AD4911" s="67">
        <f t="shared" si="920"/>
        <v>44881.916666666664</v>
      </c>
      <c r="AE4911" s="67">
        <f>VLOOKUP(V4911,'Branch Wise Work Timelines'!C:G,3,FALSE)+AA4911</f>
        <v>44881.416666666664</v>
      </c>
      <c r="AF4911" s="67">
        <f>IF(V4911="Bangalore",VLOOKUP(V4911,'Branch Wise Work Timelines'!C:G,4,FALSE)+AA4911+1,IF(V4911="Mumbai",VLOOKUP(V4911,'Branch Wise Work Timelines'!C:G,4,FALSE)+AA4911+1,VLOOKUP(V4911,'Branch Wise Work Timelines'!C:G,4,FALSE)+AA4911))</f>
        <v>44882.104166666664</v>
      </c>
      <c r="AG4911" s="67">
        <f>WORKDAY.INTL(AA4911,1,11)+VLOOKUP(V4911,'Branch Wise Work Timelines'!C:G,3,FALSE)</f>
        <v>44882.416666666664</v>
      </c>
      <c r="AH4911" s="69" t="str">
        <f t="shared" ca="1" si="921"/>
        <v>Out of TAT</v>
      </c>
      <c r="AI4911" s="69">
        <f t="shared" ca="1" si="922"/>
        <v>20704</v>
      </c>
      <c r="AJ4911" s="69" t="str">
        <f ca="1">IF(AI4911&lt;0,"0-12",IFERROR(VLOOKUP(AI4911,Breakup[],2,FALSE),"&gt;24"))</f>
        <v>&gt;24</v>
      </c>
      <c r="AK4911" s="69" t="str">
        <f>VLOOKUP(V4911,Master!B:D,3,FALSE)</f>
        <v>South</v>
      </c>
      <c r="AL4911" s="69" t="str">
        <f t="shared" si="923"/>
        <v>Bangalore</v>
      </c>
    </row>
    <row r="4912" spans="1:38">
      <c r="A4912" s="14" t="s">
        <v>10155</v>
      </c>
      <c r="B4912" s="54">
        <v>44701.662346493104</v>
      </c>
      <c r="C4912" s="13" t="s">
        <v>268</v>
      </c>
      <c r="D4912" s="13">
        <v>575</v>
      </c>
      <c r="E4912" s="13" t="s">
        <v>10156</v>
      </c>
      <c r="F4912" s="13" t="s">
        <v>15</v>
      </c>
      <c r="G4912" s="14">
        <v>1653052565128</v>
      </c>
      <c r="H4912" s="55">
        <v>8.8460648148148094E-2</v>
      </c>
      <c r="I4912" s="33">
        <v>44886.088460648098</v>
      </c>
      <c r="J4912" s="58">
        <v>44886</v>
      </c>
      <c r="K4912" s="13" t="s">
        <v>213</v>
      </c>
      <c r="L4912" s="13" t="s">
        <v>30</v>
      </c>
      <c r="M4912" s="13" t="s">
        <v>75</v>
      </c>
      <c r="N4912" s="13" t="s">
        <v>206</v>
      </c>
      <c r="O4912" s="33" t="s">
        <v>38</v>
      </c>
      <c r="P4912" s="58" t="s">
        <v>38</v>
      </c>
      <c r="Q4912" s="33" t="s">
        <v>207</v>
      </c>
      <c r="R4912" s="14" t="s">
        <v>38</v>
      </c>
      <c r="S4912" s="13" t="s">
        <v>216</v>
      </c>
      <c r="T4912" s="13" t="s">
        <v>217</v>
      </c>
      <c r="U4912" s="33">
        <f t="shared" ca="1" si="912"/>
        <v>45744.56914039352</v>
      </c>
      <c r="V4912" s="13" t="str">
        <f t="shared" si="913"/>
        <v>Bangalore</v>
      </c>
      <c r="W4912" s="13" t="str">
        <f t="shared" si="914"/>
        <v>CLS</v>
      </c>
      <c r="X4912" s="13">
        <f t="shared" si="915"/>
        <v>2</v>
      </c>
      <c r="Y4912" s="13" t="str">
        <f>IFERROR(VLOOKUP(C4912,ReceivingTeam[],2,FALSE),"HelpDesk")</f>
        <v>HelpDesk</v>
      </c>
      <c r="Z4912" s="67">
        <f t="shared" si="916"/>
        <v>44886.916666666664</v>
      </c>
      <c r="AA4912" s="68">
        <f t="shared" si="917"/>
        <v>44886</v>
      </c>
      <c r="AB4912" s="69" t="b">
        <f t="shared" si="918"/>
        <v>1</v>
      </c>
      <c r="AC4912" s="70">
        <f t="shared" si="919"/>
        <v>0.5</v>
      </c>
      <c r="AD4912" s="67">
        <f t="shared" si="920"/>
        <v>44886.916666666664</v>
      </c>
      <c r="AE4912" s="67">
        <f>VLOOKUP(V4912,'Branch Wise Work Timelines'!C:G,3,FALSE)+AA4912</f>
        <v>44886.416666666664</v>
      </c>
      <c r="AF4912" s="67">
        <f>IF(V4912="Bangalore",VLOOKUP(V4912,'Branch Wise Work Timelines'!C:G,4,FALSE)+AA4912+1,IF(V4912="Mumbai",VLOOKUP(V4912,'Branch Wise Work Timelines'!C:G,4,FALSE)+AA4912+1,VLOOKUP(V4912,'Branch Wise Work Timelines'!C:G,4,FALSE)+AA4912))</f>
        <v>44887.104166666664</v>
      </c>
      <c r="AG4912" s="67">
        <f>WORKDAY.INTL(AA4912,1,11)+VLOOKUP(V4912,'Branch Wise Work Timelines'!C:G,3,FALSE)</f>
        <v>44887.416666666664</v>
      </c>
      <c r="AH4912" s="69" t="str">
        <f t="shared" ca="1" si="921"/>
        <v>Out of TAT</v>
      </c>
      <c r="AI4912" s="69">
        <f t="shared" ca="1" si="922"/>
        <v>20584</v>
      </c>
      <c r="AJ4912" s="69" t="str">
        <f ca="1">IF(AI4912&lt;0,"0-12",IFERROR(VLOOKUP(AI4912,Breakup[],2,FALSE),"&gt;24"))</f>
        <v>&gt;24</v>
      </c>
      <c r="AK4912" s="69" t="str">
        <f>VLOOKUP(V4912,Master!B:D,3,FALSE)</f>
        <v>South</v>
      </c>
      <c r="AL4912" s="69" t="str">
        <f t="shared" si="923"/>
        <v>Bangalore-CLS</v>
      </c>
    </row>
    <row r="4913" spans="1:38">
      <c r="A4913" s="14" t="s">
        <v>10157</v>
      </c>
      <c r="B4913" s="54">
        <v>44701.765955092596</v>
      </c>
      <c r="C4913" s="13" t="s">
        <v>89</v>
      </c>
      <c r="D4913" s="13">
        <v>535</v>
      </c>
      <c r="E4913" s="13" t="s">
        <v>10158</v>
      </c>
      <c r="F4913" s="13" t="s">
        <v>15</v>
      </c>
      <c r="G4913" s="14">
        <v>1653054766382</v>
      </c>
      <c r="H4913" s="55">
        <v>0.786481481481481</v>
      </c>
      <c r="I4913" s="33">
        <v>44889.786481481497</v>
      </c>
      <c r="J4913" s="58">
        <v>44889</v>
      </c>
      <c r="K4913" s="13" t="s">
        <v>213</v>
      </c>
      <c r="L4913" s="13" t="s">
        <v>30</v>
      </c>
      <c r="M4913" s="13" t="s">
        <v>75</v>
      </c>
      <c r="N4913" s="13" t="s">
        <v>206</v>
      </c>
      <c r="O4913" s="33" t="s">
        <v>38</v>
      </c>
      <c r="P4913" s="58" t="s">
        <v>38</v>
      </c>
      <c r="Q4913" s="33" t="s">
        <v>207</v>
      </c>
      <c r="R4913" s="14" t="s">
        <v>38</v>
      </c>
      <c r="S4913" s="13" t="s">
        <v>216</v>
      </c>
      <c r="T4913" s="13" t="s">
        <v>217</v>
      </c>
      <c r="U4913" s="33">
        <f t="shared" ca="1" si="912"/>
        <v>45744.56914039352</v>
      </c>
      <c r="V4913" s="13" t="str">
        <f t="shared" si="913"/>
        <v>Bangalore</v>
      </c>
      <c r="W4913" s="13" t="str">
        <f t="shared" si="914"/>
        <v>CLS</v>
      </c>
      <c r="X4913" s="13">
        <f t="shared" si="915"/>
        <v>18</v>
      </c>
      <c r="Y4913" s="13" t="str">
        <f>IFERROR(VLOOKUP(C4913,ReceivingTeam[],2,FALSE),"HelpDesk")</f>
        <v>Branch office</v>
      </c>
      <c r="Z4913" s="67">
        <f t="shared" si="916"/>
        <v>44890.598981481497</v>
      </c>
      <c r="AA4913" s="68">
        <f t="shared" si="917"/>
        <v>44889</v>
      </c>
      <c r="AB4913" s="69" t="b">
        <f t="shared" si="918"/>
        <v>1</v>
      </c>
      <c r="AC4913" s="70">
        <f t="shared" si="919"/>
        <v>0.5</v>
      </c>
      <c r="AD4913" s="67">
        <f t="shared" si="920"/>
        <v>44890.598981481497</v>
      </c>
      <c r="AE4913" s="67">
        <f>VLOOKUP(V4913,'Branch Wise Work Timelines'!C:G,3,FALSE)+AA4913</f>
        <v>44889.416666666664</v>
      </c>
      <c r="AF4913" s="67">
        <f>IF(V4913="Bangalore",VLOOKUP(V4913,'Branch Wise Work Timelines'!C:G,4,FALSE)+AA4913+1,IF(V4913="Mumbai",VLOOKUP(V4913,'Branch Wise Work Timelines'!C:G,4,FALSE)+AA4913+1,VLOOKUP(V4913,'Branch Wise Work Timelines'!C:G,4,FALSE)+AA4913))</f>
        <v>44890.104166666664</v>
      </c>
      <c r="AG4913" s="67">
        <f>WORKDAY.INTL(AA4913,1,11)+VLOOKUP(V4913,'Branch Wise Work Timelines'!C:G,3,FALSE)</f>
        <v>44890.416666666664</v>
      </c>
      <c r="AH4913" s="69" t="str">
        <f t="shared" ca="1" si="921"/>
        <v>Out of TAT</v>
      </c>
      <c r="AI4913" s="69">
        <f t="shared" ca="1" si="922"/>
        <v>20496</v>
      </c>
      <c r="AJ4913" s="69" t="str">
        <f ca="1">IF(AI4913&lt;0,"0-12",IFERROR(VLOOKUP(AI4913,Breakup[],2,FALSE),"&gt;24"))</f>
        <v>&gt;24</v>
      </c>
      <c r="AK4913" s="69" t="str">
        <f>VLOOKUP(V4913,Master!B:D,3,FALSE)</f>
        <v>South</v>
      </c>
      <c r="AL4913" s="69" t="str">
        <f t="shared" si="923"/>
        <v>Bangalore-CLS</v>
      </c>
    </row>
    <row r="4914" spans="1:38">
      <c r="A4914" s="14" t="s">
        <v>10159</v>
      </c>
      <c r="B4914" s="54">
        <v>44701.746765891199</v>
      </c>
      <c r="C4914" s="13" t="s">
        <v>243</v>
      </c>
      <c r="D4914" s="13">
        <v>1614</v>
      </c>
      <c r="E4914" s="13" t="s">
        <v>10160</v>
      </c>
      <c r="F4914" s="13" t="s">
        <v>15</v>
      </c>
      <c r="G4914" s="14">
        <v>1653049644596</v>
      </c>
      <c r="H4914" s="55">
        <v>0.74781249999999999</v>
      </c>
      <c r="I4914" s="33">
        <v>44883.747812499998</v>
      </c>
      <c r="J4914" s="58">
        <v>44883</v>
      </c>
      <c r="K4914" s="13" t="s">
        <v>213</v>
      </c>
      <c r="L4914" s="13" t="s">
        <v>30</v>
      </c>
      <c r="M4914" s="13" t="s">
        <v>214</v>
      </c>
      <c r="N4914" s="13" t="s">
        <v>206</v>
      </c>
      <c r="O4914" s="33" t="s">
        <v>38</v>
      </c>
      <c r="P4914" s="58" t="s">
        <v>38</v>
      </c>
      <c r="Q4914" s="33" t="s">
        <v>207</v>
      </c>
      <c r="R4914" s="14" t="s">
        <v>38</v>
      </c>
      <c r="S4914" s="13" t="s">
        <v>216</v>
      </c>
      <c r="T4914" s="13" t="s">
        <v>217</v>
      </c>
      <c r="U4914" s="33">
        <f t="shared" ca="1" si="912"/>
        <v>45744.56914039352</v>
      </c>
      <c r="V4914" s="13" t="str">
        <f t="shared" si="913"/>
        <v>Bangalore</v>
      </c>
      <c r="W4914" s="13" t="str">
        <f t="shared" si="914"/>
        <v>CLS</v>
      </c>
      <c r="X4914" s="13">
        <f t="shared" si="915"/>
        <v>17</v>
      </c>
      <c r="Y4914" s="13" t="str">
        <f>IFERROR(VLOOKUP(C4914,ReceivingTeam[],2,FALSE),"HelpDesk")</f>
        <v>HelpDesk</v>
      </c>
      <c r="Z4914" s="67">
        <f t="shared" si="916"/>
        <v>44884.560312499998</v>
      </c>
      <c r="AA4914" s="68">
        <f t="shared" si="917"/>
        <v>44883</v>
      </c>
      <c r="AB4914" s="69" t="b">
        <f t="shared" si="918"/>
        <v>1</v>
      </c>
      <c r="AC4914" s="70">
        <f t="shared" si="919"/>
        <v>0.5</v>
      </c>
      <c r="AD4914" s="67">
        <f t="shared" si="920"/>
        <v>44884.560312499998</v>
      </c>
      <c r="AE4914" s="67">
        <f>VLOOKUP(V4914,'Branch Wise Work Timelines'!C:G,3,FALSE)+AA4914</f>
        <v>44883.416666666664</v>
      </c>
      <c r="AF4914" s="67">
        <f>IF(V4914="Bangalore",VLOOKUP(V4914,'Branch Wise Work Timelines'!C:G,4,FALSE)+AA4914+1,IF(V4914="Mumbai",VLOOKUP(V4914,'Branch Wise Work Timelines'!C:G,4,FALSE)+AA4914+1,VLOOKUP(V4914,'Branch Wise Work Timelines'!C:G,4,FALSE)+AA4914))</f>
        <v>44884.104166666664</v>
      </c>
      <c r="AG4914" s="67">
        <f>WORKDAY.INTL(AA4914,1,11)+VLOOKUP(V4914,'Branch Wise Work Timelines'!C:G,3,FALSE)</f>
        <v>44884.416666666664</v>
      </c>
      <c r="AH4914" s="69" t="str">
        <f t="shared" ca="1" si="921"/>
        <v>Out of TAT</v>
      </c>
      <c r="AI4914" s="69">
        <f t="shared" ca="1" si="922"/>
        <v>20641</v>
      </c>
      <c r="AJ4914" s="69" t="str">
        <f ca="1">IF(AI4914&lt;0,"0-12",IFERROR(VLOOKUP(AI4914,Breakup[],2,FALSE),"&gt;24"))</f>
        <v>&gt;24</v>
      </c>
      <c r="AK4914" s="69" t="str">
        <f>VLOOKUP(V4914,Master!B:D,3,FALSE)</f>
        <v>South</v>
      </c>
      <c r="AL4914" s="69" t="str">
        <f t="shared" si="923"/>
        <v>Bangalore-CLS</v>
      </c>
    </row>
    <row r="4915" spans="1:38">
      <c r="A4915" s="14" t="s">
        <v>10161</v>
      </c>
      <c r="B4915" s="54">
        <v>44701.685403472198</v>
      </c>
      <c r="C4915" s="13" t="s">
        <v>586</v>
      </c>
      <c r="D4915" s="13">
        <v>800</v>
      </c>
      <c r="E4915" s="13" t="s">
        <v>10162</v>
      </c>
      <c r="F4915" s="13" t="s">
        <v>15</v>
      </c>
      <c r="G4915" s="14">
        <v>1653046672988</v>
      </c>
      <c r="H4915" s="55">
        <v>8.4641203703703705E-2</v>
      </c>
      <c r="I4915" s="33">
        <v>44887.084641203699</v>
      </c>
      <c r="J4915" s="58">
        <v>44887</v>
      </c>
      <c r="K4915" s="13" t="s">
        <v>213</v>
      </c>
      <c r="L4915" s="13" t="s">
        <v>30</v>
      </c>
      <c r="M4915" s="13" t="s">
        <v>75</v>
      </c>
      <c r="N4915" s="13" t="s">
        <v>206</v>
      </c>
      <c r="O4915" s="33" t="s">
        <v>38</v>
      </c>
      <c r="P4915" s="58" t="s">
        <v>38</v>
      </c>
      <c r="Q4915" s="33" t="s">
        <v>207</v>
      </c>
      <c r="R4915" s="14" t="s">
        <v>38</v>
      </c>
      <c r="S4915" s="13" t="s">
        <v>208</v>
      </c>
      <c r="T4915" s="13" t="s">
        <v>209</v>
      </c>
      <c r="U4915" s="33">
        <f t="shared" ca="1" si="912"/>
        <v>45744.56914039352</v>
      </c>
      <c r="V4915" s="13" t="str">
        <f t="shared" si="913"/>
        <v>Bangalore</v>
      </c>
      <c r="W4915" s="13" t="str">
        <f t="shared" si="914"/>
        <v>CLS</v>
      </c>
      <c r="X4915" s="13">
        <f t="shared" si="915"/>
        <v>2</v>
      </c>
      <c r="Y4915" s="13" t="str">
        <f>IFERROR(VLOOKUP(C4915,ReceivingTeam[],2,FALSE),"HelpDesk")</f>
        <v>HelpDesk</v>
      </c>
      <c r="Z4915" s="67">
        <f t="shared" si="916"/>
        <v>44887.916666666664</v>
      </c>
      <c r="AA4915" s="68">
        <f t="shared" si="917"/>
        <v>44887</v>
      </c>
      <c r="AB4915" s="69" t="b">
        <f t="shared" si="918"/>
        <v>1</v>
      </c>
      <c r="AC4915" s="70">
        <f t="shared" si="919"/>
        <v>0.5</v>
      </c>
      <c r="AD4915" s="67">
        <f t="shared" si="920"/>
        <v>44887.916666666664</v>
      </c>
      <c r="AE4915" s="67">
        <f>VLOOKUP(V4915,'Branch Wise Work Timelines'!C:G,3,FALSE)+AA4915</f>
        <v>44887.416666666664</v>
      </c>
      <c r="AF4915" s="67">
        <f>IF(V4915="Bangalore",VLOOKUP(V4915,'Branch Wise Work Timelines'!C:G,4,FALSE)+AA4915+1,IF(V4915="Mumbai",VLOOKUP(V4915,'Branch Wise Work Timelines'!C:G,4,FALSE)+AA4915+1,VLOOKUP(V4915,'Branch Wise Work Timelines'!C:G,4,FALSE)+AA4915))</f>
        <v>44888.104166666664</v>
      </c>
      <c r="AG4915" s="67">
        <f>WORKDAY.INTL(AA4915,1,11)+VLOOKUP(V4915,'Branch Wise Work Timelines'!C:G,3,FALSE)</f>
        <v>44888.416666666664</v>
      </c>
      <c r="AH4915" s="69" t="str">
        <f t="shared" ca="1" si="921"/>
        <v>Out of TAT</v>
      </c>
      <c r="AI4915" s="69">
        <f t="shared" ca="1" si="922"/>
        <v>20560</v>
      </c>
      <c r="AJ4915" s="69" t="str">
        <f ca="1">IF(AI4915&lt;0,"0-12",IFERROR(VLOOKUP(AI4915,Breakup[],2,FALSE),"&gt;24"))</f>
        <v>&gt;24</v>
      </c>
      <c r="AK4915" s="69" t="str">
        <f>VLOOKUP(V4915,Master!B:D,3,FALSE)</f>
        <v>South</v>
      </c>
      <c r="AL4915" s="69" t="str">
        <f t="shared" si="923"/>
        <v>Bangalore-CLS</v>
      </c>
    </row>
    <row r="4916" spans="1:38">
      <c r="A4916" s="14" t="s">
        <v>10163</v>
      </c>
      <c r="B4916" s="54">
        <v>44701.730910914397</v>
      </c>
      <c r="C4916" s="13" t="s">
        <v>89</v>
      </c>
      <c r="D4916" s="13">
        <v>966</v>
      </c>
      <c r="E4916" s="13" t="s">
        <v>10164</v>
      </c>
      <c r="F4916" s="13" t="s">
        <v>15</v>
      </c>
      <c r="G4916" s="14">
        <v>1653051574035</v>
      </c>
      <c r="H4916" s="55">
        <v>0.65927083333333303</v>
      </c>
      <c r="I4916" s="33">
        <v>44886.659270833297</v>
      </c>
      <c r="J4916" s="58">
        <v>44886</v>
      </c>
      <c r="K4916" s="13" t="s">
        <v>213</v>
      </c>
      <c r="L4916" s="13" t="s">
        <v>30</v>
      </c>
      <c r="M4916" s="13" t="s">
        <v>75</v>
      </c>
      <c r="N4916" s="13" t="s">
        <v>206</v>
      </c>
      <c r="O4916" s="33" t="s">
        <v>38</v>
      </c>
      <c r="P4916" s="58" t="s">
        <v>38</v>
      </c>
      <c r="Q4916" s="33" t="s">
        <v>207</v>
      </c>
      <c r="R4916" s="14" t="s">
        <v>38</v>
      </c>
      <c r="S4916" s="13" t="s">
        <v>208</v>
      </c>
      <c r="T4916" s="13" t="s">
        <v>209</v>
      </c>
      <c r="U4916" s="33">
        <f t="shared" ca="1" si="912"/>
        <v>45744.56914039352</v>
      </c>
      <c r="V4916" s="13" t="str">
        <f t="shared" si="913"/>
        <v>Bangalore</v>
      </c>
      <c r="W4916" s="13" t="str">
        <f t="shared" si="914"/>
        <v>CLS</v>
      </c>
      <c r="X4916" s="13">
        <f t="shared" si="915"/>
        <v>15</v>
      </c>
      <c r="Y4916" s="13" t="str">
        <f>IFERROR(VLOOKUP(C4916,ReceivingTeam[],2,FALSE),"HelpDesk")</f>
        <v>Branch office</v>
      </c>
      <c r="Z4916" s="67">
        <f t="shared" si="916"/>
        <v>44887.471770833297</v>
      </c>
      <c r="AA4916" s="68">
        <f t="shared" si="917"/>
        <v>44886</v>
      </c>
      <c r="AB4916" s="69" t="b">
        <f t="shared" si="918"/>
        <v>1</v>
      </c>
      <c r="AC4916" s="70">
        <f t="shared" si="919"/>
        <v>0.5</v>
      </c>
      <c r="AD4916" s="67">
        <f t="shared" si="920"/>
        <v>44887.471770833297</v>
      </c>
      <c r="AE4916" s="67">
        <f>VLOOKUP(V4916,'Branch Wise Work Timelines'!C:G,3,FALSE)+AA4916</f>
        <v>44886.416666666664</v>
      </c>
      <c r="AF4916" s="67">
        <f>IF(V4916="Bangalore",VLOOKUP(V4916,'Branch Wise Work Timelines'!C:G,4,FALSE)+AA4916+1,IF(V4916="Mumbai",VLOOKUP(V4916,'Branch Wise Work Timelines'!C:G,4,FALSE)+AA4916+1,VLOOKUP(V4916,'Branch Wise Work Timelines'!C:G,4,FALSE)+AA4916))</f>
        <v>44887.104166666664</v>
      </c>
      <c r="AG4916" s="67">
        <f>WORKDAY.INTL(AA4916,1,11)+VLOOKUP(V4916,'Branch Wise Work Timelines'!C:G,3,FALSE)</f>
        <v>44887.416666666664</v>
      </c>
      <c r="AH4916" s="69" t="str">
        <f t="shared" ca="1" si="921"/>
        <v>Out of TAT</v>
      </c>
      <c r="AI4916" s="69">
        <f t="shared" ca="1" si="922"/>
        <v>20571</v>
      </c>
      <c r="AJ4916" s="69" t="str">
        <f ca="1">IF(AI4916&lt;0,"0-12",IFERROR(VLOOKUP(AI4916,Breakup[],2,FALSE),"&gt;24"))</f>
        <v>&gt;24</v>
      </c>
      <c r="AK4916" s="69" t="str">
        <f>VLOOKUP(V4916,Master!B:D,3,FALSE)</f>
        <v>South</v>
      </c>
      <c r="AL4916" s="69" t="str">
        <f t="shared" si="923"/>
        <v>Bangalore-CLS</v>
      </c>
    </row>
    <row r="4917" spans="1:38">
      <c r="A4917" s="14" t="s">
        <v>10165</v>
      </c>
      <c r="B4917" s="54">
        <v>44701.916614386602</v>
      </c>
      <c r="C4917" s="13" t="s">
        <v>147</v>
      </c>
      <c r="D4917" s="13">
        <v>273</v>
      </c>
      <c r="E4917" s="13" t="s">
        <v>10166</v>
      </c>
      <c r="F4917" s="13" t="s">
        <v>33</v>
      </c>
      <c r="G4917" s="14">
        <v>1653064224878</v>
      </c>
      <c r="H4917" s="55">
        <v>0.93872685185185201</v>
      </c>
      <c r="I4917" s="33">
        <v>44887.938726851899</v>
      </c>
      <c r="J4917" s="58">
        <v>44887</v>
      </c>
      <c r="K4917" s="13" t="s">
        <v>213</v>
      </c>
      <c r="L4917" s="13" t="s">
        <v>30</v>
      </c>
      <c r="M4917" s="13" t="s">
        <v>147</v>
      </c>
      <c r="N4917" s="13" t="s">
        <v>206</v>
      </c>
      <c r="O4917" s="33" t="s">
        <v>38</v>
      </c>
      <c r="P4917" s="58" t="s">
        <v>38</v>
      </c>
      <c r="Q4917" s="33" t="s">
        <v>207</v>
      </c>
      <c r="R4917" s="14" t="s">
        <v>38</v>
      </c>
      <c r="S4917" s="13" t="s">
        <v>208</v>
      </c>
      <c r="T4917" s="13" t="s">
        <v>209</v>
      </c>
      <c r="U4917" s="33">
        <f t="shared" ca="1" si="912"/>
        <v>45744.56914039352</v>
      </c>
      <c r="V4917" s="13" t="str">
        <f t="shared" si="913"/>
        <v>Bangalore</v>
      </c>
      <c r="W4917" s="13" t="str">
        <f t="shared" si="914"/>
        <v>RI</v>
      </c>
      <c r="X4917" s="13">
        <f t="shared" si="915"/>
        <v>22</v>
      </c>
      <c r="Y4917" s="13" t="str">
        <f>IFERROR(VLOOKUP(C4917,ReceivingTeam[],2,FALSE),"HelpDesk")</f>
        <v>Branch office</v>
      </c>
      <c r="Z4917" s="67">
        <f t="shared" si="916"/>
        <v>44888.751226851899</v>
      </c>
      <c r="AA4917" s="68">
        <f t="shared" si="917"/>
        <v>44887</v>
      </c>
      <c r="AB4917" s="69" t="b">
        <f t="shared" si="918"/>
        <v>1</v>
      </c>
      <c r="AC4917" s="70">
        <f t="shared" si="919"/>
        <v>0.5</v>
      </c>
      <c r="AD4917" s="67">
        <f t="shared" si="920"/>
        <v>44888.751226851899</v>
      </c>
      <c r="AE4917" s="67">
        <f>VLOOKUP(V4917,'Branch Wise Work Timelines'!C:G,3,FALSE)+AA4917</f>
        <v>44887.416666666664</v>
      </c>
      <c r="AF4917" s="67">
        <f>IF(V4917="Bangalore",VLOOKUP(V4917,'Branch Wise Work Timelines'!C:G,4,FALSE)+AA4917+1,IF(V4917="Mumbai",VLOOKUP(V4917,'Branch Wise Work Timelines'!C:G,4,FALSE)+AA4917+1,VLOOKUP(V4917,'Branch Wise Work Timelines'!C:G,4,FALSE)+AA4917))</f>
        <v>44888.104166666664</v>
      </c>
      <c r="AG4917" s="67">
        <f>WORKDAY.INTL(AA4917,1,11)+VLOOKUP(V4917,'Branch Wise Work Timelines'!C:G,3,FALSE)</f>
        <v>44888.416666666664</v>
      </c>
      <c r="AH4917" s="69" t="str">
        <f t="shared" ca="1" si="921"/>
        <v>Out of TAT</v>
      </c>
      <c r="AI4917" s="69">
        <f t="shared" ca="1" si="922"/>
        <v>20540</v>
      </c>
      <c r="AJ4917" s="69" t="str">
        <f ca="1">IF(AI4917&lt;0,"0-12",IFERROR(VLOOKUP(AI4917,Breakup[],2,FALSE),"&gt;24"))</f>
        <v>&gt;24</v>
      </c>
      <c r="AK4917" s="69" t="str">
        <f>VLOOKUP(V4917,Master!B:D,3,FALSE)</f>
        <v>South</v>
      </c>
      <c r="AL4917" s="69" t="str">
        <f t="shared" si="923"/>
        <v>Bangalore</v>
      </c>
    </row>
    <row r="4918" spans="1:38">
      <c r="A4918" s="14" t="s">
        <v>10167</v>
      </c>
      <c r="B4918" s="54">
        <v>44701.753484143497</v>
      </c>
      <c r="C4918" s="13" t="s">
        <v>132</v>
      </c>
      <c r="D4918" s="13">
        <v>366</v>
      </c>
      <c r="E4918" s="13" t="s">
        <v>10168</v>
      </c>
      <c r="F4918" s="13" t="s">
        <v>33</v>
      </c>
      <c r="G4918" s="14">
        <v>1653050198995</v>
      </c>
      <c r="H4918" s="55">
        <v>0.69037037037036997</v>
      </c>
      <c r="I4918" s="33">
        <v>44889.690370370401</v>
      </c>
      <c r="J4918" s="58">
        <v>44889</v>
      </c>
      <c r="K4918" s="13" t="s">
        <v>257</v>
      </c>
      <c r="L4918" s="13" t="s">
        <v>72</v>
      </c>
      <c r="M4918" s="13" t="s">
        <v>286</v>
      </c>
      <c r="N4918" s="13" t="s">
        <v>206</v>
      </c>
      <c r="O4918" s="33" t="s">
        <v>38</v>
      </c>
      <c r="P4918" s="58" t="s">
        <v>38</v>
      </c>
      <c r="Q4918" s="33" t="s">
        <v>207</v>
      </c>
      <c r="R4918" s="14" t="s">
        <v>38</v>
      </c>
      <c r="S4918" s="13" t="s">
        <v>216</v>
      </c>
      <c r="T4918" s="13" t="s">
        <v>217</v>
      </c>
      <c r="U4918" s="33">
        <f t="shared" ca="1" si="912"/>
        <v>45744.56914039352</v>
      </c>
      <c r="V4918" s="13" t="str">
        <f t="shared" si="913"/>
        <v>Pune</v>
      </c>
      <c r="W4918" s="13" t="str">
        <f t="shared" si="914"/>
        <v>RI</v>
      </c>
      <c r="X4918" s="13">
        <f t="shared" si="915"/>
        <v>16</v>
      </c>
      <c r="Y4918" s="13" t="str">
        <f>IFERROR(VLOOKUP(C4918,ReceivingTeam[],2,FALSE),"HelpDesk")</f>
        <v>Branch office</v>
      </c>
      <c r="Z4918" s="67">
        <f t="shared" si="916"/>
        <v>44890.815370370401</v>
      </c>
      <c r="AA4918" s="68">
        <f t="shared" si="917"/>
        <v>44889</v>
      </c>
      <c r="AB4918" s="69" t="b">
        <f t="shared" si="918"/>
        <v>1</v>
      </c>
      <c r="AC4918" s="70">
        <f t="shared" si="919"/>
        <v>0.5</v>
      </c>
      <c r="AD4918" s="67">
        <f t="shared" si="920"/>
        <v>44890.815370370401</v>
      </c>
      <c r="AE4918" s="67">
        <f>VLOOKUP(V4918,'Branch Wise Work Timelines'!C:G,3,FALSE)+AA4918</f>
        <v>44889.395833333336</v>
      </c>
      <c r="AF4918" s="67">
        <f>IF(V4918="Bangalore",VLOOKUP(V4918,'Branch Wise Work Timelines'!C:G,4,FALSE)+AA4918+1,IF(V4918="Mumbai",VLOOKUP(V4918,'Branch Wise Work Timelines'!C:G,4,FALSE)+AA4918+1,VLOOKUP(V4918,'Branch Wise Work Timelines'!C:G,4,FALSE)+AA4918))</f>
        <v>44889.770833333336</v>
      </c>
      <c r="AG4918" s="67">
        <f>WORKDAY.INTL(AA4918,1,11)+VLOOKUP(V4918,'Branch Wise Work Timelines'!C:G,3,FALSE)</f>
        <v>44890.395833333336</v>
      </c>
      <c r="AH4918" s="69" t="str">
        <f t="shared" ca="1" si="921"/>
        <v>Out of TAT</v>
      </c>
      <c r="AI4918" s="69">
        <f t="shared" ca="1" si="922"/>
        <v>20491</v>
      </c>
      <c r="AJ4918" s="69" t="str">
        <f ca="1">IF(AI4918&lt;0,"0-12",IFERROR(VLOOKUP(AI4918,Breakup[],2,FALSE),"&gt;24"))</f>
        <v>&gt;24</v>
      </c>
      <c r="AK4918" s="69" t="str">
        <f>VLOOKUP(V4918,Master!B:D,3,FALSE)</f>
        <v>West</v>
      </c>
      <c r="AL4918" s="69" t="str">
        <f t="shared" si="923"/>
        <v>Pune</v>
      </c>
    </row>
    <row r="4919" spans="1:38">
      <c r="A4919" s="14" t="s">
        <v>10169</v>
      </c>
      <c r="B4919" s="54">
        <v>44701.853369363402</v>
      </c>
      <c r="C4919" s="13" t="s">
        <v>6284</v>
      </c>
      <c r="D4919" s="13">
        <v>1063</v>
      </c>
      <c r="E4919" s="13" t="s">
        <v>10170</v>
      </c>
      <c r="F4919" s="13" t="s">
        <v>33</v>
      </c>
      <c r="G4919" s="14">
        <v>1653058832830</v>
      </c>
      <c r="H4919" s="55">
        <v>0.215497685185185</v>
      </c>
      <c r="I4919" s="33">
        <v>44890.215497685203</v>
      </c>
      <c r="J4919" s="58">
        <v>44890</v>
      </c>
      <c r="K4919" s="13" t="s">
        <v>213</v>
      </c>
      <c r="L4919" s="13" t="s">
        <v>30</v>
      </c>
      <c r="M4919" s="13" t="s">
        <v>282</v>
      </c>
      <c r="N4919" s="13" t="s">
        <v>206</v>
      </c>
      <c r="O4919" s="33" t="s">
        <v>38</v>
      </c>
      <c r="P4919" s="58" t="s">
        <v>38</v>
      </c>
      <c r="Q4919" s="33" t="s">
        <v>207</v>
      </c>
      <c r="R4919" s="14" t="s">
        <v>38</v>
      </c>
      <c r="S4919" s="13" t="s">
        <v>216</v>
      </c>
      <c r="T4919" s="13" t="s">
        <v>278</v>
      </c>
      <c r="U4919" s="33">
        <f t="shared" ca="1" si="912"/>
        <v>45744.56914039352</v>
      </c>
      <c r="V4919" s="13" t="str">
        <f t="shared" si="913"/>
        <v>Bangalore</v>
      </c>
      <c r="W4919" s="13" t="str">
        <f t="shared" si="914"/>
        <v>RI</v>
      </c>
      <c r="X4919" s="13">
        <f t="shared" si="915"/>
        <v>5</v>
      </c>
      <c r="Y4919" s="13" t="str">
        <f>IFERROR(VLOOKUP(C4919,ReceivingTeam[],2,FALSE),"HelpDesk")</f>
        <v>HelpDesk</v>
      </c>
      <c r="Z4919" s="67">
        <f t="shared" si="916"/>
        <v>44893.729166666664</v>
      </c>
      <c r="AA4919" s="68">
        <f t="shared" si="917"/>
        <v>44890</v>
      </c>
      <c r="AB4919" s="69" t="b">
        <f t="shared" si="918"/>
        <v>1</v>
      </c>
      <c r="AC4919" s="70">
        <f t="shared" si="919"/>
        <v>3</v>
      </c>
      <c r="AD4919" s="67">
        <f t="shared" si="920"/>
        <v>44893.729166666664</v>
      </c>
      <c r="AE4919" s="67">
        <f>VLOOKUP(V4919,'Branch Wise Work Timelines'!C:G,3,FALSE)+AA4919</f>
        <v>44890.416666666664</v>
      </c>
      <c r="AF4919" s="67">
        <f>IF(V4919="Bangalore",VLOOKUP(V4919,'Branch Wise Work Timelines'!C:G,4,FALSE)+AA4919+1,IF(V4919="Mumbai",VLOOKUP(V4919,'Branch Wise Work Timelines'!C:G,4,FALSE)+AA4919+1,VLOOKUP(V4919,'Branch Wise Work Timelines'!C:G,4,FALSE)+AA4919))</f>
        <v>44891.104166666664</v>
      </c>
      <c r="AG4919" s="67">
        <f>WORKDAY.INTL(AA4919,1,11)+VLOOKUP(V4919,'Branch Wise Work Timelines'!C:G,3,FALSE)</f>
        <v>44891.416666666664</v>
      </c>
      <c r="AH4919" s="69" t="str">
        <f t="shared" ca="1" si="921"/>
        <v>Out of TAT</v>
      </c>
      <c r="AI4919" s="69">
        <f t="shared" ca="1" si="922"/>
        <v>20421</v>
      </c>
      <c r="AJ4919" s="69" t="str">
        <f ca="1">IF(AI4919&lt;0,"0-12",IFERROR(VLOOKUP(AI4919,Breakup[],2,FALSE),"&gt;24"))</f>
        <v>&gt;24</v>
      </c>
      <c r="AK4919" s="69" t="str">
        <f>VLOOKUP(V4919,Master!B:D,3,FALSE)</f>
        <v>South</v>
      </c>
      <c r="AL4919" s="69" t="str">
        <f t="shared" si="923"/>
        <v>Bangalore</v>
      </c>
    </row>
    <row r="4920" spans="1:38">
      <c r="A4920" s="14" t="s">
        <v>10171</v>
      </c>
      <c r="B4920" s="54">
        <v>44701.855591932901</v>
      </c>
      <c r="C4920" s="13" t="s">
        <v>81</v>
      </c>
      <c r="D4920" s="13">
        <v>904</v>
      </c>
      <c r="E4920" s="13" t="s">
        <v>10172</v>
      </c>
      <c r="F4920" s="13" t="s">
        <v>33</v>
      </c>
      <c r="G4920" s="14">
        <v>1653061650415</v>
      </c>
      <c r="H4920" s="55">
        <v>0.89281250000000001</v>
      </c>
      <c r="I4920" s="33">
        <v>44882.892812500002</v>
      </c>
      <c r="J4920" s="58">
        <v>44882</v>
      </c>
      <c r="K4920" s="13" t="s">
        <v>213</v>
      </c>
      <c r="L4920" s="13" t="s">
        <v>30</v>
      </c>
      <c r="M4920" s="13" t="s">
        <v>282</v>
      </c>
      <c r="N4920" s="13" t="s">
        <v>206</v>
      </c>
      <c r="O4920" s="33" t="s">
        <v>38</v>
      </c>
      <c r="P4920" s="58" t="s">
        <v>38</v>
      </c>
      <c r="Q4920" s="33" t="s">
        <v>207</v>
      </c>
      <c r="R4920" s="14" t="s">
        <v>38</v>
      </c>
      <c r="S4920" s="13" t="s">
        <v>216</v>
      </c>
      <c r="T4920" s="13" t="s">
        <v>278</v>
      </c>
      <c r="U4920" s="33">
        <f t="shared" ca="1" si="912"/>
        <v>45744.56914039352</v>
      </c>
      <c r="V4920" s="13" t="str">
        <f t="shared" si="913"/>
        <v>Bangalore</v>
      </c>
      <c r="W4920" s="13" t="str">
        <f t="shared" si="914"/>
        <v>RI</v>
      </c>
      <c r="X4920" s="13">
        <f t="shared" si="915"/>
        <v>21</v>
      </c>
      <c r="Y4920" s="13" t="str">
        <f>IFERROR(VLOOKUP(C4920,ReceivingTeam[],2,FALSE),"HelpDesk")</f>
        <v>Branch office</v>
      </c>
      <c r="Z4920" s="67">
        <f t="shared" si="916"/>
        <v>44886.205312500002</v>
      </c>
      <c r="AA4920" s="68">
        <f t="shared" si="917"/>
        <v>44882</v>
      </c>
      <c r="AB4920" s="69" t="b">
        <f t="shared" si="918"/>
        <v>1</v>
      </c>
      <c r="AC4920" s="70">
        <f t="shared" si="919"/>
        <v>3</v>
      </c>
      <c r="AD4920" s="67">
        <f t="shared" si="920"/>
        <v>44886.205312500002</v>
      </c>
      <c r="AE4920" s="67">
        <f>VLOOKUP(V4920,'Branch Wise Work Timelines'!C:G,3,FALSE)+AA4920</f>
        <v>44882.416666666664</v>
      </c>
      <c r="AF4920" s="67">
        <f>IF(V4920="Bangalore",VLOOKUP(V4920,'Branch Wise Work Timelines'!C:G,4,FALSE)+AA4920+1,IF(V4920="Mumbai",VLOOKUP(V4920,'Branch Wise Work Timelines'!C:G,4,FALSE)+AA4920+1,VLOOKUP(V4920,'Branch Wise Work Timelines'!C:G,4,FALSE)+AA4920))</f>
        <v>44883.104166666664</v>
      </c>
      <c r="AG4920" s="67">
        <f>WORKDAY.INTL(AA4920,1,11)+VLOOKUP(V4920,'Branch Wise Work Timelines'!C:G,3,FALSE)</f>
        <v>44883.416666666664</v>
      </c>
      <c r="AH4920" s="69" t="str">
        <f t="shared" ca="1" si="921"/>
        <v>Out of TAT</v>
      </c>
      <c r="AI4920" s="69">
        <f t="shared" ca="1" si="922"/>
        <v>20601</v>
      </c>
      <c r="AJ4920" s="69" t="str">
        <f ca="1">IF(AI4920&lt;0,"0-12",IFERROR(VLOOKUP(AI4920,Breakup[],2,FALSE),"&gt;24"))</f>
        <v>&gt;24</v>
      </c>
      <c r="AK4920" s="69" t="str">
        <f>VLOOKUP(V4920,Master!B:D,3,FALSE)</f>
        <v>South</v>
      </c>
      <c r="AL4920" s="69" t="str">
        <f t="shared" si="923"/>
        <v>Bangalore</v>
      </c>
    </row>
    <row r="4921" spans="1:38">
      <c r="A4921" s="14" t="s">
        <v>10173</v>
      </c>
      <c r="B4921" s="54">
        <v>44701.703018136599</v>
      </c>
      <c r="C4921" s="13" t="s">
        <v>149</v>
      </c>
      <c r="D4921" s="13">
        <v>1809</v>
      </c>
      <c r="E4921" s="13" t="s">
        <v>10174</v>
      </c>
      <c r="F4921" s="13" t="s">
        <v>33</v>
      </c>
      <c r="G4921" s="14">
        <v>1653047121363</v>
      </c>
      <c r="H4921" s="55">
        <v>0.339594907407407</v>
      </c>
      <c r="I4921" s="33">
        <v>44891.339594907397</v>
      </c>
      <c r="J4921" s="58">
        <v>44891</v>
      </c>
      <c r="K4921" s="13" t="s">
        <v>313</v>
      </c>
      <c r="L4921" s="13" t="s">
        <v>60</v>
      </c>
      <c r="M4921" s="13" t="s">
        <v>314</v>
      </c>
      <c r="N4921" s="13" t="s">
        <v>206</v>
      </c>
      <c r="O4921" s="33">
        <v>44891.707615740699</v>
      </c>
      <c r="P4921" s="58">
        <v>44891</v>
      </c>
      <c r="Q4921" s="33" t="s">
        <v>237</v>
      </c>
      <c r="R4921" s="14">
        <v>795</v>
      </c>
      <c r="S4921" s="13" t="s">
        <v>208</v>
      </c>
      <c r="T4921" s="13" t="s">
        <v>209</v>
      </c>
      <c r="U4921" s="33">
        <f t="shared" ca="1" si="912"/>
        <v>45744.56914039352</v>
      </c>
      <c r="V4921" s="13" t="str">
        <f t="shared" si="913"/>
        <v>Hyderabad</v>
      </c>
      <c r="W4921" s="13" t="str">
        <f t="shared" si="914"/>
        <v>RI</v>
      </c>
      <c r="X4921" s="13">
        <f t="shared" si="915"/>
        <v>8</v>
      </c>
      <c r="Y4921" s="13" t="str">
        <f>IFERROR(VLOOKUP(C4921,ReceivingTeam[],2,FALSE),"HelpDesk")</f>
        <v>Branch office</v>
      </c>
      <c r="Z4921" s="67">
        <f t="shared" si="916"/>
        <v>44893.562499999993</v>
      </c>
      <c r="AA4921" s="68">
        <f t="shared" si="917"/>
        <v>44891</v>
      </c>
      <c r="AB4921" s="69" t="b">
        <f t="shared" si="918"/>
        <v>1</v>
      </c>
      <c r="AC4921" s="70">
        <f t="shared" si="919"/>
        <v>0.5</v>
      </c>
      <c r="AD4921" s="67">
        <f t="shared" si="920"/>
        <v>44893.562499999993</v>
      </c>
      <c r="AE4921" s="67">
        <f>VLOOKUP(V4921,'Branch Wise Work Timelines'!C:G,3,FALSE)+AA4921</f>
        <v>44891.416666666664</v>
      </c>
      <c r="AF4921" s="67">
        <f>IF(V4921="Bangalore",VLOOKUP(V4921,'Branch Wise Work Timelines'!C:G,4,FALSE)+AA4921+1,IF(V4921="Mumbai",VLOOKUP(V4921,'Branch Wise Work Timelines'!C:G,4,FALSE)+AA4921+1,VLOOKUP(V4921,'Branch Wise Work Timelines'!C:G,4,FALSE)+AA4921))</f>
        <v>44891.770833333336</v>
      </c>
      <c r="AG4921" s="67">
        <f>WORKDAY.INTL(AA4921,1,11)+VLOOKUP(V4921,'Branch Wise Work Timelines'!C:G,3,FALSE)</f>
        <v>44893.416666666664</v>
      </c>
      <c r="AH4921" s="69" t="str">
        <f t="shared" si="921"/>
        <v>Met</v>
      </c>
      <c r="AI4921" s="69">
        <f t="shared" ca="1" si="922"/>
        <v>20425</v>
      </c>
      <c r="AJ4921" s="69" t="str">
        <f ca="1">IF(AI4921&lt;0,"0-12",IFERROR(VLOOKUP(AI4921,Breakup[],2,FALSE),"&gt;24"))</f>
        <v>&gt;24</v>
      </c>
      <c r="AK4921" s="69" t="str">
        <f>VLOOKUP(V4921,Master!B:D,3,FALSE)</f>
        <v>South</v>
      </c>
      <c r="AL4921" s="69" t="str">
        <f t="shared" si="923"/>
        <v>Hyderabad</v>
      </c>
    </row>
    <row r="4922" spans="1:38">
      <c r="A4922" s="14" t="s">
        <v>10175</v>
      </c>
      <c r="B4922" s="54">
        <v>44701.725564895802</v>
      </c>
      <c r="C4922" s="13" t="s">
        <v>7196</v>
      </c>
      <c r="D4922" s="13">
        <v>1881</v>
      </c>
      <c r="E4922" s="13" t="s">
        <v>10176</v>
      </c>
      <c r="F4922" s="13" t="s">
        <v>46</v>
      </c>
      <c r="G4922" s="14">
        <v>1653048497717</v>
      </c>
      <c r="H4922" s="55">
        <v>0.200891203703704</v>
      </c>
      <c r="I4922" s="33">
        <v>44885.200891203698</v>
      </c>
      <c r="J4922" s="58">
        <v>44885</v>
      </c>
      <c r="K4922" s="13" t="s">
        <v>263</v>
      </c>
      <c r="L4922" s="13" t="s">
        <v>69</v>
      </c>
      <c r="M4922" s="13" t="s">
        <v>101</v>
      </c>
      <c r="N4922" s="13" t="s">
        <v>206</v>
      </c>
      <c r="O4922" s="33" t="s">
        <v>38</v>
      </c>
      <c r="P4922" s="58" t="s">
        <v>38</v>
      </c>
      <c r="Q4922" s="33" t="s">
        <v>207</v>
      </c>
      <c r="R4922" s="14" t="s">
        <v>38</v>
      </c>
      <c r="S4922" s="13" t="s">
        <v>208</v>
      </c>
      <c r="T4922" s="13" t="s">
        <v>209</v>
      </c>
      <c r="U4922" s="33">
        <f t="shared" ca="1" si="912"/>
        <v>45744.56914039352</v>
      </c>
      <c r="V4922" s="13" t="str">
        <f t="shared" si="913"/>
        <v>Mumbai</v>
      </c>
      <c r="W4922" s="13" t="str">
        <f t="shared" si="914"/>
        <v>RI</v>
      </c>
      <c r="X4922" s="13">
        <f t="shared" si="915"/>
        <v>4</v>
      </c>
      <c r="Y4922" s="13" t="str">
        <f>IFERROR(VLOOKUP(C4922,ReceivingTeam[],2,FALSE),"HelpDesk")</f>
        <v>HelpDesk</v>
      </c>
      <c r="Z4922" s="67">
        <f t="shared" si="916"/>
        <v>44885.916666666664</v>
      </c>
      <c r="AA4922" s="68">
        <f t="shared" si="917"/>
        <v>44885</v>
      </c>
      <c r="AB4922" s="69" t="b">
        <f t="shared" si="918"/>
        <v>0</v>
      </c>
      <c r="AC4922" s="70">
        <f t="shared" si="919"/>
        <v>0.5</v>
      </c>
      <c r="AD4922" s="67">
        <f t="shared" si="920"/>
        <v>44885.916666666664</v>
      </c>
      <c r="AE4922" s="67">
        <f>VLOOKUP(V4922,'Branch Wise Work Timelines'!C:G,3,FALSE)+AA4922</f>
        <v>44885.416666666664</v>
      </c>
      <c r="AF4922" s="67">
        <f>IF(V4922="Bangalore",VLOOKUP(V4922,'Branch Wise Work Timelines'!C:G,4,FALSE)+AA4922+1,IF(V4922="Mumbai",VLOOKUP(V4922,'Branch Wise Work Timelines'!C:G,4,FALSE)+AA4922+1,VLOOKUP(V4922,'Branch Wise Work Timelines'!C:G,4,FALSE)+AA4922))</f>
        <v>44886.25</v>
      </c>
      <c r="AG4922" s="67">
        <f>WORKDAY.INTL(AA4922,1,11)+VLOOKUP(V4922,'Branch Wise Work Timelines'!C:G,3,FALSE)</f>
        <v>44886.416666666664</v>
      </c>
      <c r="AH4922" s="69" t="str">
        <f t="shared" ca="1" si="921"/>
        <v>Out of TAT</v>
      </c>
      <c r="AI4922" s="69">
        <f t="shared" ca="1" si="922"/>
        <v>20608</v>
      </c>
      <c r="AJ4922" s="69" t="str">
        <f ca="1">IF(AI4922&lt;0,"0-12",IFERROR(VLOOKUP(AI4922,Breakup[],2,FALSE),"&gt;24"))</f>
        <v>&gt;24</v>
      </c>
      <c r="AK4922" s="69" t="str">
        <f>VLOOKUP(V4922,Master!B:D,3,FALSE)</f>
        <v>East</v>
      </c>
      <c r="AL4922" s="69" t="str">
        <f t="shared" si="923"/>
        <v>Mumbai</v>
      </c>
    </row>
    <row r="4923" spans="1:38">
      <c r="A4923" s="14" t="s">
        <v>10177</v>
      </c>
      <c r="B4923" s="54">
        <v>44701.7264055903</v>
      </c>
      <c r="C4923" s="13" t="s">
        <v>323</v>
      </c>
      <c r="D4923" s="13">
        <v>478</v>
      </c>
      <c r="E4923" s="13" t="s">
        <v>10178</v>
      </c>
      <c r="F4923" s="13" t="s">
        <v>33</v>
      </c>
      <c r="G4923" s="14">
        <v>1653047864057</v>
      </c>
      <c r="H4923" s="55">
        <v>0.27504629629629601</v>
      </c>
      <c r="I4923" s="33">
        <v>44889.275046296301</v>
      </c>
      <c r="J4923" s="58">
        <v>44889</v>
      </c>
      <c r="K4923" s="13" t="s">
        <v>325</v>
      </c>
      <c r="L4923" s="13" t="s">
        <v>55</v>
      </c>
      <c r="M4923" s="13" t="s">
        <v>323</v>
      </c>
      <c r="N4923" s="13" t="s">
        <v>206</v>
      </c>
      <c r="O4923" s="33" t="s">
        <v>38</v>
      </c>
      <c r="P4923" s="58" t="s">
        <v>38</v>
      </c>
      <c r="Q4923" s="33" t="s">
        <v>207</v>
      </c>
      <c r="R4923" s="14" t="s">
        <v>38</v>
      </c>
      <c r="S4923" s="13" t="s">
        <v>208</v>
      </c>
      <c r="T4923" s="13" t="s">
        <v>209</v>
      </c>
      <c r="U4923" s="33">
        <f t="shared" ca="1" si="912"/>
        <v>45744.56914039352</v>
      </c>
      <c r="V4923" s="13" t="str">
        <f t="shared" si="913"/>
        <v>Delhi</v>
      </c>
      <c r="W4923" s="13" t="str">
        <f t="shared" si="914"/>
        <v>RI</v>
      </c>
      <c r="X4923" s="13">
        <f t="shared" si="915"/>
        <v>6</v>
      </c>
      <c r="Y4923" s="13" t="str">
        <f>IFERROR(VLOOKUP(C4923,ReceivingTeam[],2,FALSE),"HelpDesk")</f>
        <v>HelpDesk</v>
      </c>
      <c r="Z4923" s="67">
        <f t="shared" si="916"/>
        <v>44890.562499999993</v>
      </c>
      <c r="AA4923" s="68">
        <f t="shared" si="917"/>
        <v>44889</v>
      </c>
      <c r="AB4923" s="69" t="b">
        <f t="shared" si="918"/>
        <v>1</v>
      </c>
      <c r="AC4923" s="70">
        <f t="shared" si="919"/>
        <v>0.5</v>
      </c>
      <c r="AD4923" s="67">
        <f t="shared" si="920"/>
        <v>44890.562499999993</v>
      </c>
      <c r="AE4923" s="67">
        <f>VLOOKUP(V4923,'Branch Wise Work Timelines'!C:G,3,FALSE)+AA4923</f>
        <v>44889.416666666664</v>
      </c>
      <c r="AF4923" s="67">
        <f>IF(V4923="Bangalore",VLOOKUP(V4923,'Branch Wise Work Timelines'!C:G,4,FALSE)+AA4923+1,IF(V4923="Mumbai",VLOOKUP(V4923,'Branch Wise Work Timelines'!C:G,4,FALSE)+AA4923+1,VLOOKUP(V4923,'Branch Wise Work Timelines'!C:G,4,FALSE)+AA4923))</f>
        <v>44889.770833333336</v>
      </c>
      <c r="AG4923" s="67">
        <f>WORKDAY.INTL(AA4923,1,11)+VLOOKUP(V4923,'Branch Wise Work Timelines'!C:G,3,FALSE)</f>
        <v>44890.416666666664</v>
      </c>
      <c r="AH4923" s="69" t="str">
        <f t="shared" ca="1" si="921"/>
        <v>Out of TAT</v>
      </c>
      <c r="AI4923" s="69">
        <f t="shared" ca="1" si="922"/>
        <v>20497</v>
      </c>
      <c r="AJ4923" s="69" t="str">
        <f ca="1">IF(AI4923&lt;0,"0-12",IFERROR(VLOOKUP(AI4923,Breakup[],2,FALSE),"&gt;24"))</f>
        <v>&gt;24</v>
      </c>
      <c r="AK4923" s="69" t="str">
        <f>VLOOKUP(V4923,Master!B:D,3,FALSE)</f>
        <v>North</v>
      </c>
      <c r="AL4923" s="69" t="str">
        <f t="shared" si="923"/>
        <v>Delhi</v>
      </c>
    </row>
    <row r="4924" spans="1:38">
      <c r="A4924" s="14" t="s">
        <v>10179</v>
      </c>
      <c r="B4924" s="54">
        <v>44701.727218171298</v>
      </c>
      <c r="C4924" s="13" t="s">
        <v>286</v>
      </c>
      <c r="D4924" s="13">
        <v>1010</v>
      </c>
      <c r="E4924" s="13" t="s">
        <v>10180</v>
      </c>
      <c r="F4924" s="13" t="s">
        <v>33</v>
      </c>
      <c r="G4924" s="14">
        <v>1653050198995</v>
      </c>
      <c r="H4924" s="55">
        <v>0.18052083333333299</v>
      </c>
      <c r="I4924" s="33">
        <v>44883.180520833303</v>
      </c>
      <c r="J4924" s="58">
        <v>44883</v>
      </c>
      <c r="K4924" s="13" t="s">
        <v>257</v>
      </c>
      <c r="L4924" s="13" t="s">
        <v>72</v>
      </c>
      <c r="M4924" s="13" t="s">
        <v>286</v>
      </c>
      <c r="N4924" s="13" t="s">
        <v>206</v>
      </c>
      <c r="O4924" s="33" t="s">
        <v>38</v>
      </c>
      <c r="P4924" s="58" t="s">
        <v>38</v>
      </c>
      <c r="Q4924" s="33" t="s">
        <v>207</v>
      </c>
      <c r="R4924" s="14" t="s">
        <v>38</v>
      </c>
      <c r="S4924" s="13" t="s">
        <v>216</v>
      </c>
      <c r="T4924" s="13" t="s">
        <v>217</v>
      </c>
      <c r="U4924" s="33">
        <f t="shared" ca="1" si="912"/>
        <v>45744.56914039352</v>
      </c>
      <c r="V4924" s="13" t="str">
        <f t="shared" si="913"/>
        <v>Pune</v>
      </c>
      <c r="W4924" s="13" t="str">
        <f t="shared" si="914"/>
        <v>RI</v>
      </c>
      <c r="X4924" s="13">
        <f t="shared" si="915"/>
        <v>4</v>
      </c>
      <c r="Y4924" s="13" t="str">
        <f>IFERROR(VLOOKUP(C4924,ReceivingTeam[],2,FALSE),"HelpDesk")</f>
        <v>HelpDesk</v>
      </c>
      <c r="Z4924" s="67">
        <f t="shared" si="916"/>
        <v>44884.520833333336</v>
      </c>
      <c r="AA4924" s="68">
        <f t="shared" si="917"/>
        <v>44883</v>
      </c>
      <c r="AB4924" s="69" t="b">
        <f t="shared" si="918"/>
        <v>1</v>
      </c>
      <c r="AC4924" s="70">
        <f t="shared" si="919"/>
        <v>0.5</v>
      </c>
      <c r="AD4924" s="67">
        <f t="shared" si="920"/>
        <v>44884.520833333336</v>
      </c>
      <c r="AE4924" s="67">
        <f>VLOOKUP(V4924,'Branch Wise Work Timelines'!C:G,3,FALSE)+AA4924</f>
        <v>44883.395833333336</v>
      </c>
      <c r="AF4924" s="67">
        <f>IF(V4924="Bangalore",VLOOKUP(V4924,'Branch Wise Work Timelines'!C:G,4,FALSE)+AA4924+1,IF(V4924="Mumbai",VLOOKUP(V4924,'Branch Wise Work Timelines'!C:G,4,FALSE)+AA4924+1,VLOOKUP(V4924,'Branch Wise Work Timelines'!C:G,4,FALSE)+AA4924))</f>
        <v>44883.770833333336</v>
      </c>
      <c r="AG4924" s="67">
        <f>WORKDAY.INTL(AA4924,1,11)+VLOOKUP(V4924,'Branch Wise Work Timelines'!C:G,3,FALSE)</f>
        <v>44884.395833333336</v>
      </c>
      <c r="AH4924" s="69" t="str">
        <f t="shared" ca="1" si="921"/>
        <v>Out of TAT</v>
      </c>
      <c r="AI4924" s="69">
        <f t="shared" ca="1" si="922"/>
        <v>20642</v>
      </c>
      <c r="AJ4924" s="69" t="str">
        <f ca="1">IF(AI4924&lt;0,"0-12",IFERROR(VLOOKUP(AI4924,Breakup[],2,FALSE),"&gt;24"))</f>
        <v>&gt;24</v>
      </c>
      <c r="AK4924" s="69" t="str">
        <f>VLOOKUP(V4924,Master!B:D,3,FALSE)</f>
        <v>West</v>
      </c>
      <c r="AL4924" s="69" t="str">
        <f t="shared" si="923"/>
        <v>Pune</v>
      </c>
    </row>
    <row r="4925" spans="1:38">
      <c r="A4925" s="14" t="s">
        <v>10181</v>
      </c>
      <c r="B4925" s="54">
        <v>44701.749662650502</v>
      </c>
      <c r="C4925" s="13" t="s">
        <v>986</v>
      </c>
      <c r="D4925" s="13">
        <v>1843</v>
      </c>
      <c r="E4925" s="13" t="s">
        <v>10182</v>
      </c>
      <c r="F4925" s="13" t="s">
        <v>46</v>
      </c>
      <c r="G4925" s="14">
        <v>1653049855960</v>
      </c>
      <c r="H4925" s="55">
        <v>0.99261574074074099</v>
      </c>
      <c r="I4925" s="33">
        <v>44889.992615740703</v>
      </c>
      <c r="J4925" s="58">
        <v>44889</v>
      </c>
      <c r="K4925" s="13" t="s">
        <v>213</v>
      </c>
      <c r="L4925" s="13" t="s">
        <v>30</v>
      </c>
      <c r="M4925" s="13" t="s">
        <v>282</v>
      </c>
      <c r="N4925" s="13" t="s">
        <v>206</v>
      </c>
      <c r="O4925" s="33" t="s">
        <v>38</v>
      </c>
      <c r="P4925" s="58" t="s">
        <v>38</v>
      </c>
      <c r="Q4925" s="33" t="s">
        <v>207</v>
      </c>
      <c r="R4925" s="14" t="s">
        <v>38</v>
      </c>
      <c r="S4925" s="13" t="s">
        <v>216</v>
      </c>
      <c r="T4925" s="13" t="s">
        <v>217</v>
      </c>
      <c r="U4925" s="33">
        <f t="shared" ca="1" si="912"/>
        <v>45744.56914039352</v>
      </c>
      <c r="V4925" s="13" t="str">
        <f t="shared" si="913"/>
        <v>Bangalore</v>
      </c>
      <c r="W4925" s="13" t="str">
        <f t="shared" si="914"/>
        <v>RI</v>
      </c>
      <c r="X4925" s="13">
        <f t="shared" si="915"/>
        <v>23</v>
      </c>
      <c r="Y4925" s="13" t="str">
        <f>IFERROR(VLOOKUP(C4925,ReceivingTeam[],2,FALSE),"HelpDesk")</f>
        <v>HelpDesk</v>
      </c>
      <c r="Z4925" s="67">
        <f t="shared" si="916"/>
        <v>44890.805115740703</v>
      </c>
      <c r="AA4925" s="68">
        <f t="shared" si="917"/>
        <v>44889</v>
      </c>
      <c r="AB4925" s="69" t="b">
        <f t="shared" si="918"/>
        <v>1</v>
      </c>
      <c r="AC4925" s="70">
        <f t="shared" si="919"/>
        <v>0.5</v>
      </c>
      <c r="AD4925" s="67">
        <f t="shared" si="920"/>
        <v>44890.805115740703</v>
      </c>
      <c r="AE4925" s="67">
        <f>VLOOKUP(V4925,'Branch Wise Work Timelines'!C:G,3,FALSE)+AA4925</f>
        <v>44889.416666666664</v>
      </c>
      <c r="AF4925" s="67">
        <f>IF(V4925="Bangalore",VLOOKUP(V4925,'Branch Wise Work Timelines'!C:G,4,FALSE)+AA4925+1,IF(V4925="Mumbai",VLOOKUP(V4925,'Branch Wise Work Timelines'!C:G,4,FALSE)+AA4925+1,VLOOKUP(V4925,'Branch Wise Work Timelines'!C:G,4,FALSE)+AA4925))</f>
        <v>44890.104166666664</v>
      </c>
      <c r="AG4925" s="67">
        <f>WORKDAY.INTL(AA4925,1,11)+VLOOKUP(V4925,'Branch Wise Work Timelines'!C:G,3,FALSE)</f>
        <v>44890.416666666664</v>
      </c>
      <c r="AH4925" s="69" t="str">
        <f t="shared" ca="1" si="921"/>
        <v>Out of TAT</v>
      </c>
      <c r="AI4925" s="69">
        <f t="shared" ca="1" si="922"/>
        <v>20491</v>
      </c>
      <c r="AJ4925" s="69" t="str">
        <f ca="1">IF(AI4925&lt;0,"0-12",IFERROR(VLOOKUP(AI4925,Breakup[],2,FALSE),"&gt;24"))</f>
        <v>&gt;24</v>
      </c>
      <c r="AK4925" s="69" t="str">
        <f>VLOOKUP(V4925,Master!B:D,3,FALSE)</f>
        <v>South</v>
      </c>
      <c r="AL4925" s="69" t="str">
        <f t="shared" si="923"/>
        <v>Bangalore</v>
      </c>
    </row>
    <row r="4926" spans="1:38">
      <c r="A4926" s="14" t="s">
        <v>10183</v>
      </c>
      <c r="B4926" s="54">
        <v>44701.778463044</v>
      </c>
      <c r="C4926" s="13" t="s">
        <v>268</v>
      </c>
      <c r="D4926" s="13">
        <v>426</v>
      </c>
      <c r="E4926" s="13" t="s">
        <v>10184</v>
      </c>
      <c r="F4926" s="13" t="s">
        <v>46</v>
      </c>
      <c r="G4926" s="14">
        <v>1653056550003</v>
      </c>
      <c r="H4926" s="55">
        <v>0.21167824074074101</v>
      </c>
      <c r="I4926" s="33">
        <v>44884.211678240703</v>
      </c>
      <c r="J4926" s="58">
        <v>44884</v>
      </c>
      <c r="K4926" s="13" t="s">
        <v>213</v>
      </c>
      <c r="L4926" s="13" t="s">
        <v>30</v>
      </c>
      <c r="M4926" s="13" t="s">
        <v>75</v>
      </c>
      <c r="N4926" s="13" t="s">
        <v>206</v>
      </c>
      <c r="O4926" s="33" t="s">
        <v>38</v>
      </c>
      <c r="P4926" s="58" t="s">
        <v>38</v>
      </c>
      <c r="Q4926" s="33" t="s">
        <v>207</v>
      </c>
      <c r="R4926" s="14" t="s">
        <v>38</v>
      </c>
      <c r="S4926" s="13" t="s">
        <v>216</v>
      </c>
      <c r="T4926" s="13" t="s">
        <v>217</v>
      </c>
      <c r="U4926" s="33">
        <f t="shared" ca="1" si="912"/>
        <v>45744.56914039352</v>
      </c>
      <c r="V4926" s="13" t="str">
        <f t="shared" si="913"/>
        <v>Bangalore</v>
      </c>
      <c r="W4926" s="13" t="str">
        <f t="shared" si="914"/>
        <v>RI</v>
      </c>
      <c r="X4926" s="13">
        <f t="shared" si="915"/>
        <v>5</v>
      </c>
      <c r="Y4926" s="13" t="str">
        <f>IFERROR(VLOOKUP(C4926,ReceivingTeam[],2,FALSE),"HelpDesk")</f>
        <v>HelpDesk</v>
      </c>
      <c r="Z4926" s="67">
        <f t="shared" si="916"/>
        <v>44884.916666666664</v>
      </c>
      <c r="AA4926" s="68">
        <f t="shared" si="917"/>
        <v>44884</v>
      </c>
      <c r="AB4926" s="69" t="b">
        <f t="shared" si="918"/>
        <v>1</v>
      </c>
      <c r="AC4926" s="70">
        <f t="shared" si="919"/>
        <v>0.5</v>
      </c>
      <c r="AD4926" s="67">
        <f t="shared" si="920"/>
        <v>44884.916666666664</v>
      </c>
      <c r="AE4926" s="67">
        <f>VLOOKUP(V4926,'Branch Wise Work Timelines'!C:G,3,FALSE)+AA4926</f>
        <v>44884.416666666664</v>
      </c>
      <c r="AF4926" s="67">
        <f>IF(V4926="Bangalore",VLOOKUP(V4926,'Branch Wise Work Timelines'!C:G,4,FALSE)+AA4926+1,IF(V4926="Mumbai",VLOOKUP(V4926,'Branch Wise Work Timelines'!C:G,4,FALSE)+AA4926+1,VLOOKUP(V4926,'Branch Wise Work Timelines'!C:G,4,FALSE)+AA4926))</f>
        <v>44885.104166666664</v>
      </c>
      <c r="AG4926" s="67">
        <f>WORKDAY.INTL(AA4926,1,11)+VLOOKUP(V4926,'Branch Wise Work Timelines'!C:G,3,FALSE)</f>
        <v>44886.416666666664</v>
      </c>
      <c r="AH4926" s="69" t="str">
        <f t="shared" ca="1" si="921"/>
        <v>Out of TAT</v>
      </c>
      <c r="AI4926" s="69">
        <f t="shared" ca="1" si="922"/>
        <v>20632</v>
      </c>
      <c r="AJ4926" s="69" t="str">
        <f ca="1">IF(AI4926&lt;0,"0-12",IFERROR(VLOOKUP(AI4926,Breakup[],2,FALSE),"&gt;24"))</f>
        <v>&gt;24</v>
      </c>
      <c r="AK4926" s="69" t="str">
        <f>VLOOKUP(V4926,Master!B:D,3,FALSE)</f>
        <v>South</v>
      </c>
      <c r="AL4926" s="69" t="str">
        <f t="shared" si="923"/>
        <v>Bangalore</v>
      </c>
    </row>
    <row r="4927" spans="1:38">
      <c r="A4927" s="14" t="s">
        <v>10185</v>
      </c>
      <c r="B4927" s="54">
        <v>44701.780382210702</v>
      </c>
      <c r="C4927" s="13" t="s">
        <v>268</v>
      </c>
      <c r="D4927" s="13">
        <v>1965</v>
      </c>
      <c r="E4927" s="13" t="s">
        <v>10186</v>
      </c>
      <c r="F4927" s="13" t="s">
        <v>46</v>
      </c>
      <c r="G4927" s="14">
        <v>1653056550003</v>
      </c>
      <c r="H4927" s="55">
        <v>0.46334490740740703</v>
      </c>
      <c r="I4927" s="33">
        <v>44889.463344907403</v>
      </c>
      <c r="J4927" s="58">
        <v>44889</v>
      </c>
      <c r="K4927" s="13" t="s">
        <v>213</v>
      </c>
      <c r="L4927" s="13" t="s">
        <v>30</v>
      </c>
      <c r="M4927" s="13" t="s">
        <v>75</v>
      </c>
      <c r="N4927" s="13" t="s">
        <v>206</v>
      </c>
      <c r="O4927" s="33" t="s">
        <v>38</v>
      </c>
      <c r="P4927" s="58" t="s">
        <v>38</v>
      </c>
      <c r="Q4927" s="33" t="s">
        <v>207</v>
      </c>
      <c r="R4927" s="14" t="s">
        <v>38</v>
      </c>
      <c r="S4927" s="13" t="s">
        <v>216</v>
      </c>
      <c r="T4927" s="13" t="s">
        <v>217</v>
      </c>
      <c r="U4927" s="33">
        <f t="shared" ca="1" si="912"/>
        <v>45744.56914039352</v>
      </c>
      <c r="V4927" s="13" t="str">
        <f t="shared" si="913"/>
        <v>Bangalore</v>
      </c>
      <c r="W4927" s="13" t="str">
        <f t="shared" si="914"/>
        <v>RI</v>
      </c>
      <c r="X4927" s="13">
        <f t="shared" si="915"/>
        <v>11</v>
      </c>
      <c r="Y4927" s="13" t="str">
        <f>IFERROR(VLOOKUP(C4927,ReceivingTeam[],2,FALSE),"HelpDesk")</f>
        <v>HelpDesk</v>
      </c>
      <c r="Z4927" s="67">
        <f t="shared" si="916"/>
        <v>44889.963344907403</v>
      </c>
      <c r="AA4927" s="68">
        <f t="shared" si="917"/>
        <v>44889</v>
      </c>
      <c r="AB4927" s="69" t="b">
        <f t="shared" si="918"/>
        <v>1</v>
      </c>
      <c r="AC4927" s="70">
        <f t="shared" si="919"/>
        <v>0.5</v>
      </c>
      <c r="AD4927" s="67">
        <f t="shared" si="920"/>
        <v>44889.963344907403</v>
      </c>
      <c r="AE4927" s="67">
        <f>VLOOKUP(V4927,'Branch Wise Work Timelines'!C:G,3,FALSE)+AA4927</f>
        <v>44889.416666666664</v>
      </c>
      <c r="AF4927" s="67">
        <f>IF(V4927="Bangalore",VLOOKUP(V4927,'Branch Wise Work Timelines'!C:G,4,FALSE)+AA4927+1,IF(V4927="Mumbai",VLOOKUP(V4927,'Branch Wise Work Timelines'!C:G,4,FALSE)+AA4927+1,VLOOKUP(V4927,'Branch Wise Work Timelines'!C:G,4,FALSE)+AA4927))</f>
        <v>44890.104166666664</v>
      </c>
      <c r="AG4927" s="67">
        <f>WORKDAY.INTL(AA4927,1,11)+VLOOKUP(V4927,'Branch Wise Work Timelines'!C:G,3,FALSE)</f>
        <v>44890.416666666664</v>
      </c>
      <c r="AH4927" s="69" t="str">
        <f t="shared" ca="1" si="921"/>
        <v>Out of TAT</v>
      </c>
      <c r="AI4927" s="69">
        <f t="shared" ca="1" si="922"/>
        <v>20511</v>
      </c>
      <c r="AJ4927" s="69" t="str">
        <f ca="1">IF(AI4927&lt;0,"0-12",IFERROR(VLOOKUP(AI4927,Breakup[],2,FALSE),"&gt;24"))</f>
        <v>&gt;24</v>
      </c>
      <c r="AK4927" s="69" t="str">
        <f>VLOOKUP(V4927,Master!B:D,3,FALSE)</f>
        <v>South</v>
      </c>
      <c r="AL4927" s="69" t="str">
        <f t="shared" si="923"/>
        <v>Bangalore</v>
      </c>
    </row>
    <row r="4928" spans="1:38">
      <c r="A4928" s="14" t="s">
        <v>10187</v>
      </c>
      <c r="B4928" s="54">
        <v>44701.780477118104</v>
      </c>
      <c r="C4928" s="13" t="s">
        <v>6284</v>
      </c>
      <c r="D4928" s="13">
        <v>310</v>
      </c>
      <c r="E4928" s="13" t="s">
        <v>10188</v>
      </c>
      <c r="F4928" s="13" t="s">
        <v>46</v>
      </c>
      <c r="G4928" s="14">
        <v>1653061650415</v>
      </c>
      <c r="H4928" s="55">
        <v>0.87248842592592601</v>
      </c>
      <c r="I4928" s="33">
        <v>44888.872488425899</v>
      </c>
      <c r="J4928" s="58">
        <v>44888</v>
      </c>
      <c r="K4928" s="13" t="s">
        <v>213</v>
      </c>
      <c r="L4928" s="13" t="s">
        <v>30</v>
      </c>
      <c r="M4928" s="13" t="s">
        <v>282</v>
      </c>
      <c r="N4928" s="13" t="s">
        <v>206</v>
      </c>
      <c r="O4928" s="33" t="s">
        <v>38</v>
      </c>
      <c r="P4928" s="58" t="s">
        <v>38</v>
      </c>
      <c r="Q4928" s="33" t="s">
        <v>207</v>
      </c>
      <c r="R4928" s="14" t="s">
        <v>38</v>
      </c>
      <c r="S4928" s="13" t="s">
        <v>216</v>
      </c>
      <c r="T4928" s="13" t="s">
        <v>278</v>
      </c>
      <c r="U4928" s="33">
        <f t="shared" ca="1" si="912"/>
        <v>45744.56914039352</v>
      </c>
      <c r="V4928" s="13" t="str">
        <f t="shared" si="913"/>
        <v>Bangalore</v>
      </c>
      <c r="W4928" s="13" t="str">
        <f t="shared" si="914"/>
        <v>RI</v>
      </c>
      <c r="X4928" s="13">
        <f t="shared" si="915"/>
        <v>20</v>
      </c>
      <c r="Y4928" s="13" t="str">
        <f>IFERROR(VLOOKUP(C4928,ReceivingTeam[],2,FALSE),"HelpDesk")</f>
        <v>HelpDesk</v>
      </c>
      <c r="Z4928" s="67">
        <f t="shared" si="916"/>
        <v>44892.184988425899</v>
      </c>
      <c r="AA4928" s="68">
        <f t="shared" si="917"/>
        <v>44888</v>
      </c>
      <c r="AB4928" s="69" t="b">
        <f t="shared" si="918"/>
        <v>1</v>
      </c>
      <c r="AC4928" s="70">
        <f t="shared" si="919"/>
        <v>3</v>
      </c>
      <c r="AD4928" s="67">
        <f t="shared" si="920"/>
        <v>44892.184988425899</v>
      </c>
      <c r="AE4928" s="67">
        <f>VLOOKUP(V4928,'Branch Wise Work Timelines'!C:G,3,FALSE)+AA4928</f>
        <v>44888.416666666664</v>
      </c>
      <c r="AF4928" s="67">
        <f>IF(V4928="Bangalore",VLOOKUP(V4928,'Branch Wise Work Timelines'!C:G,4,FALSE)+AA4928+1,IF(V4928="Mumbai",VLOOKUP(V4928,'Branch Wise Work Timelines'!C:G,4,FALSE)+AA4928+1,VLOOKUP(V4928,'Branch Wise Work Timelines'!C:G,4,FALSE)+AA4928))</f>
        <v>44889.104166666664</v>
      </c>
      <c r="AG4928" s="67">
        <f>WORKDAY.INTL(AA4928,1,11)+VLOOKUP(V4928,'Branch Wise Work Timelines'!C:G,3,FALSE)</f>
        <v>44889.416666666664</v>
      </c>
      <c r="AH4928" s="69" t="str">
        <f t="shared" ca="1" si="921"/>
        <v>Out of TAT</v>
      </c>
      <c r="AI4928" s="69">
        <f t="shared" ca="1" si="922"/>
        <v>20458</v>
      </c>
      <c r="AJ4928" s="69" t="str">
        <f ca="1">IF(AI4928&lt;0,"0-12",IFERROR(VLOOKUP(AI4928,Breakup[],2,FALSE),"&gt;24"))</f>
        <v>&gt;24</v>
      </c>
      <c r="AK4928" s="69" t="str">
        <f>VLOOKUP(V4928,Master!B:D,3,FALSE)</f>
        <v>South</v>
      </c>
      <c r="AL4928" s="69" t="str">
        <f t="shared" si="923"/>
        <v>Bangalore</v>
      </c>
    </row>
    <row r="4929" spans="1:38">
      <c r="A4929" s="14" t="s">
        <v>10189</v>
      </c>
      <c r="B4929" s="54">
        <v>44701.780791666701</v>
      </c>
      <c r="C4929" s="13" t="s">
        <v>316</v>
      </c>
      <c r="D4929" s="13">
        <v>1014</v>
      </c>
      <c r="E4929" s="13" t="s">
        <v>10190</v>
      </c>
      <c r="F4929" s="13" t="s">
        <v>52</v>
      </c>
      <c r="G4929" s="14">
        <v>1653053109035</v>
      </c>
      <c r="H4929" s="55">
        <v>0.70384259259259296</v>
      </c>
      <c r="I4929" s="33">
        <v>44884.7038425926</v>
      </c>
      <c r="J4929" s="58">
        <v>44884</v>
      </c>
      <c r="K4929" s="13" t="s">
        <v>213</v>
      </c>
      <c r="L4929" s="13" t="s">
        <v>30</v>
      </c>
      <c r="M4929" s="13" t="s">
        <v>282</v>
      </c>
      <c r="N4929" s="13" t="s">
        <v>206</v>
      </c>
      <c r="O4929" s="33" t="s">
        <v>38</v>
      </c>
      <c r="P4929" s="58" t="s">
        <v>38</v>
      </c>
      <c r="Q4929" s="33" t="s">
        <v>207</v>
      </c>
      <c r="R4929" s="14" t="s">
        <v>38</v>
      </c>
      <c r="S4929" s="13" t="s">
        <v>216</v>
      </c>
      <c r="T4929" s="13" t="s">
        <v>217</v>
      </c>
      <c r="U4929" s="33">
        <f t="shared" ca="1" si="912"/>
        <v>45744.56914039352</v>
      </c>
      <c r="V4929" s="13" t="str">
        <f t="shared" si="913"/>
        <v>Bangalore</v>
      </c>
      <c r="W4929" s="13" t="str">
        <f t="shared" si="914"/>
        <v>RI</v>
      </c>
      <c r="X4929" s="13">
        <f t="shared" si="915"/>
        <v>16</v>
      </c>
      <c r="Y4929" s="13" t="str">
        <f>IFERROR(VLOOKUP(C4929,ReceivingTeam[],2,FALSE),"HelpDesk")</f>
        <v>HelpDesk</v>
      </c>
      <c r="Z4929" s="67">
        <f t="shared" si="916"/>
        <v>44886.5163425926</v>
      </c>
      <c r="AA4929" s="68">
        <f t="shared" si="917"/>
        <v>44884</v>
      </c>
      <c r="AB4929" s="69" t="b">
        <f t="shared" si="918"/>
        <v>1</v>
      </c>
      <c r="AC4929" s="70">
        <f t="shared" si="919"/>
        <v>0.5</v>
      </c>
      <c r="AD4929" s="67">
        <f t="shared" si="920"/>
        <v>44886.5163425926</v>
      </c>
      <c r="AE4929" s="67">
        <f>VLOOKUP(V4929,'Branch Wise Work Timelines'!C:G,3,FALSE)+AA4929</f>
        <v>44884.416666666664</v>
      </c>
      <c r="AF4929" s="67">
        <f>IF(V4929="Bangalore",VLOOKUP(V4929,'Branch Wise Work Timelines'!C:G,4,FALSE)+AA4929+1,IF(V4929="Mumbai",VLOOKUP(V4929,'Branch Wise Work Timelines'!C:G,4,FALSE)+AA4929+1,VLOOKUP(V4929,'Branch Wise Work Timelines'!C:G,4,FALSE)+AA4929))</f>
        <v>44885.104166666664</v>
      </c>
      <c r="AG4929" s="67">
        <f>WORKDAY.INTL(AA4929,1,11)+VLOOKUP(V4929,'Branch Wise Work Timelines'!C:G,3,FALSE)</f>
        <v>44886.416666666664</v>
      </c>
      <c r="AH4929" s="69" t="str">
        <f t="shared" ca="1" si="921"/>
        <v>Out of TAT</v>
      </c>
      <c r="AI4929" s="69">
        <f t="shared" ca="1" si="922"/>
        <v>20594</v>
      </c>
      <c r="AJ4929" s="69" t="str">
        <f ca="1">IF(AI4929&lt;0,"0-12",IFERROR(VLOOKUP(AI4929,Breakup[],2,FALSE),"&gt;24"))</f>
        <v>&gt;24</v>
      </c>
      <c r="AK4929" s="69" t="str">
        <f>VLOOKUP(V4929,Master!B:D,3,FALSE)</f>
        <v>South</v>
      </c>
      <c r="AL4929" s="69" t="str">
        <f t="shared" si="923"/>
        <v>Bangalore</v>
      </c>
    </row>
    <row r="4930" spans="1:38">
      <c r="A4930" s="14" t="s">
        <v>10191</v>
      </c>
      <c r="B4930" s="54">
        <v>44701.750339236103</v>
      </c>
      <c r="C4930" s="13" t="s">
        <v>136</v>
      </c>
      <c r="D4930" s="13">
        <v>1123</v>
      </c>
      <c r="E4930" s="13" t="s">
        <v>10192</v>
      </c>
      <c r="F4930" s="13" t="s">
        <v>33</v>
      </c>
      <c r="G4930" s="14">
        <v>1653050794968</v>
      </c>
      <c r="H4930" s="55">
        <v>6.9641203703703705E-2</v>
      </c>
      <c r="I4930" s="33">
        <v>44883.0696412037</v>
      </c>
      <c r="J4930" s="58">
        <v>44883</v>
      </c>
      <c r="K4930" s="13" t="s">
        <v>257</v>
      </c>
      <c r="L4930" s="13" t="s">
        <v>72</v>
      </c>
      <c r="M4930" s="13" t="s">
        <v>286</v>
      </c>
      <c r="N4930" s="13" t="s">
        <v>206</v>
      </c>
      <c r="O4930" s="33" t="s">
        <v>38</v>
      </c>
      <c r="P4930" s="58" t="s">
        <v>38</v>
      </c>
      <c r="Q4930" s="33" t="s">
        <v>207</v>
      </c>
      <c r="R4930" s="14" t="s">
        <v>38</v>
      </c>
      <c r="S4930" s="13" t="s">
        <v>216</v>
      </c>
      <c r="T4930" s="13" t="s">
        <v>217</v>
      </c>
      <c r="U4930" s="33">
        <f t="shared" ref="U4930:U4993" ca="1" si="924">NOW()</f>
        <v>45744.56914039352</v>
      </c>
      <c r="V4930" s="13" t="str">
        <f t="shared" ref="V4930:V4993" si="925">VLOOKUP(L4930,Location,2,0)</f>
        <v>Pune</v>
      </c>
      <c r="W4930" s="13" t="str">
        <f t="shared" ref="W4930:W4993" si="926">VLOOKUP(F4930,FCT,2,FALSE)</f>
        <v>RI</v>
      </c>
      <c r="X4930" s="13">
        <f t="shared" ref="X4930:X4993" si="927">HOUR(I4930)</f>
        <v>1</v>
      </c>
      <c r="Y4930" s="13" t="str">
        <f>IFERROR(VLOOKUP(C4930,ReceivingTeam[],2,FALSE),"HelpDesk")</f>
        <v>Branch office</v>
      </c>
      <c r="Z4930" s="67">
        <f t="shared" ref="Z4930:Z4993" si="928">IF(AB4930=FALSE,AE4930+AC4930,IF(I4930&gt;AE4930,IF(((I4930+AC4930)&gt;AF4930),(AC4930-(AF4930-I4930)+AG4930),I4930+AC4930),IF(((AE4930+AC4930)&gt;AF4930),(AC4930-(AF4930-AE4930)+AG4930),AE4930+AC4930)))</f>
        <v>44884.520833333336</v>
      </c>
      <c r="AA4930" s="68">
        <f t="shared" ref="AA4930:AA4993" si="929">INT(J4930)</f>
        <v>44883</v>
      </c>
      <c r="AB4930" s="69" t="b">
        <f t="shared" ref="AB4930:AB4993" si="930">WORKDAY.INTL(AA4930-1,1,11)=AA4930</f>
        <v>1</v>
      </c>
      <c r="AC4930" s="70">
        <f t="shared" ref="AC4930:AC4993" si="931">IF(T4930="High",12/24,72/24)</f>
        <v>0.5</v>
      </c>
      <c r="AD4930" s="67">
        <f t="shared" ref="AD4930:AD4993" si="932">IF(AB4930=FALSE,AE4930+AC4930,IF(I4930&gt;AE4930,IF(((I4930+AC4930)&gt;AF4930),(AC4930-(AF4930-I4930)+AG4930),I4930+AC4930),IF(((AE4930+AC4930)&gt;AF4930),(AC4930-(AF4930-AE4930)+AG4930),AE4930+AC4930)))</f>
        <v>44884.520833333336</v>
      </c>
      <c r="AE4930" s="67">
        <f>VLOOKUP(V4930,'Branch Wise Work Timelines'!C:G,3,FALSE)+AA4930</f>
        <v>44883.395833333336</v>
      </c>
      <c r="AF4930" s="67">
        <f>IF(V4930="Bangalore",VLOOKUP(V4930,'Branch Wise Work Timelines'!C:G,4,FALSE)+AA4930+1,IF(V4930="Mumbai",VLOOKUP(V4930,'Branch Wise Work Timelines'!C:G,4,FALSE)+AA4930+1,VLOOKUP(V4930,'Branch Wise Work Timelines'!C:G,4,FALSE)+AA4930))</f>
        <v>44883.770833333336</v>
      </c>
      <c r="AG4930" s="67">
        <f>WORKDAY.INTL(AA4930,1,11)+VLOOKUP(V4930,'Branch Wise Work Timelines'!C:G,3,FALSE)</f>
        <v>44884.395833333336</v>
      </c>
      <c r="AH4930" s="69" t="str">
        <f t="shared" ref="AH4930:AH4993" ca="1" si="933">IF(Q4930&lt;&gt;"Success",IF(U4930&gt;Z4930,"Out of TAT","In TAT"),IF(O4930&gt;AD4930,"Not Met","Met"))</f>
        <v>Out of TAT</v>
      </c>
      <c r="AI4930" s="69">
        <f t="shared" ref="AI4930:AI4993" ca="1" si="934">ROUNDUP((U4930-AD4930)*24,0)</f>
        <v>20642</v>
      </c>
      <c r="AJ4930" s="69" t="str">
        <f ca="1">IF(AI4930&lt;0,"0-12",IFERROR(VLOOKUP(AI4930,Breakup[],2,FALSE),"&gt;24"))</f>
        <v>&gt;24</v>
      </c>
      <c r="AK4930" s="69" t="str">
        <f>VLOOKUP(V4930,Master!B:D,3,FALSE)</f>
        <v>West</v>
      </c>
      <c r="AL4930" s="69" t="str">
        <f t="shared" ref="AL4930:AL4993" si="935">IF(V4930="Bangalore",IF(W4930="CLS",V4930&amp;"-"&amp;"CLS",V4930),(V4930))</f>
        <v>Pune</v>
      </c>
    </row>
    <row r="4931" spans="1:38">
      <c r="A4931" s="14" t="s">
        <v>10193</v>
      </c>
      <c r="B4931" s="54">
        <v>44701.693225034702</v>
      </c>
      <c r="C4931" s="13" t="s">
        <v>316</v>
      </c>
      <c r="D4931" s="13">
        <v>518</v>
      </c>
      <c r="E4931" s="13" t="s">
        <v>10194</v>
      </c>
      <c r="F4931" s="13" t="s">
        <v>52</v>
      </c>
      <c r="G4931" s="14">
        <v>1653046113053</v>
      </c>
      <c r="H4931" s="55">
        <v>9.7847222222222197E-2</v>
      </c>
      <c r="I4931" s="33">
        <v>44883.097847222198</v>
      </c>
      <c r="J4931" s="58">
        <v>44883</v>
      </c>
      <c r="K4931" s="13" t="s">
        <v>213</v>
      </c>
      <c r="L4931" s="13" t="s">
        <v>30</v>
      </c>
      <c r="M4931" s="13" t="s">
        <v>282</v>
      </c>
      <c r="N4931" s="13" t="s">
        <v>206</v>
      </c>
      <c r="O4931" s="33" t="s">
        <v>38</v>
      </c>
      <c r="P4931" s="58" t="s">
        <v>38</v>
      </c>
      <c r="Q4931" s="33" t="s">
        <v>207</v>
      </c>
      <c r="R4931" s="14" t="s">
        <v>38</v>
      </c>
      <c r="S4931" s="13" t="s">
        <v>216</v>
      </c>
      <c r="T4931" s="13" t="s">
        <v>278</v>
      </c>
      <c r="U4931" s="33">
        <f t="shared" ca="1" si="924"/>
        <v>45744.56914039352</v>
      </c>
      <c r="V4931" s="13" t="str">
        <f t="shared" si="925"/>
        <v>Bangalore</v>
      </c>
      <c r="W4931" s="13" t="str">
        <f t="shared" si="926"/>
        <v>RI</v>
      </c>
      <c r="X4931" s="13">
        <f t="shared" si="927"/>
        <v>2</v>
      </c>
      <c r="Y4931" s="13" t="str">
        <f>IFERROR(VLOOKUP(C4931,ReceivingTeam[],2,FALSE),"HelpDesk")</f>
        <v>HelpDesk</v>
      </c>
      <c r="Z4931" s="67">
        <f t="shared" si="928"/>
        <v>44886.729166666664</v>
      </c>
      <c r="AA4931" s="68">
        <f t="shared" si="929"/>
        <v>44883</v>
      </c>
      <c r="AB4931" s="69" t="b">
        <f t="shared" si="930"/>
        <v>1</v>
      </c>
      <c r="AC4931" s="70">
        <f t="shared" si="931"/>
        <v>3</v>
      </c>
      <c r="AD4931" s="67">
        <f t="shared" si="932"/>
        <v>44886.729166666664</v>
      </c>
      <c r="AE4931" s="67">
        <f>VLOOKUP(V4931,'Branch Wise Work Timelines'!C:G,3,FALSE)+AA4931</f>
        <v>44883.416666666664</v>
      </c>
      <c r="AF4931" s="67">
        <f>IF(V4931="Bangalore",VLOOKUP(V4931,'Branch Wise Work Timelines'!C:G,4,FALSE)+AA4931+1,IF(V4931="Mumbai",VLOOKUP(V4931,'Branch Wise Work Timelines'!C:G,4,FALSE)+AA4931+1,VLOOKUP(V4931,'Branch Wise Work Timelines'!C:G,4,FALSE)+AA4931))</f>
        <v>44884.104166666664</v>
      </c>
      <c r="AG4931" s="67">
        <f>WORKDAY.INTL(AA4931,1,11)+VLOOKUP(V4931,'Branch Wise Work Timelines'!C:G,3,FALSE)</f>
        <v>44884.416666666664</v>
      </c>
      <c r="AH4931" s="69" t="str">
        <f t="shared" ca="1" si="933"/>
        <v>Out of TAT</v>
      </c>
      <c r="AI4931" s="69">
        <f t="shared" ca="1" si="934"/>
        <v>20589</v>
      </c>
      <c r="AJ4931" s="69" t="str">
        <f ca="1">IF(AI4931&lt;0,"0-12",IFERROR(VLOOKUP(AI4931,Breakup[],2,FALSE),"&gt;24"))</f>
        <v>&gt;24</v>
      </c>
      <c r="AK4931" s="69" t="str">
        <f>VLOOKUP(V4931,Master!B:D,3,FALSE)</f>
        <v>South</v>
      </c>
      <c r="AL4931" s="69" t="str">
        <f t="shared" si="935"/>
        <v>Bangalore</v>
      </c>
    </row>
    <row r="4932" spans="1:38">
      <c r="A4932" s="14" t="s">
        <v>10195</v>
      </c>
      <c r="B4932" s="54">
        <v>44701.6982066782</v>
      </c>
      <c r="C4932" s="13" t="s">
        <v>2360</v>
      </c>
      <c r="D4932" s="13">
        <v>1309</v>
      </c>
      <c r="E4932" s="13" t="s">
        <v>10196</v>
      </c>
      <c r="F4932" s="13" t="s">
        <v>46</v>
      </c>
      <c r="G4932" s="14">
        <v>1653046113053</v>
      </c>
      <c r="H4932" s="55">
        <v>0.486840277777778</v>
      </c>
      <c r="I4932" s="33">
        <v>44882.486840277801</v>
      </c>
      <c r="J4932" s="58">
        <v>44882</v>
      </c>
      <c r="K4932" s="13" t="s">
        <v>213</v>
      </c>
      <c r="L4932" s="13" t="s">
        <v>30</v>
      </c>
      <c r="M4932" s="13" t="s">
        <v>282</v>
      </c>
      <c r="N4932" s="13" t="s">
        <v>206</v>
      </c>
      <c r="O4932" s="33" t="s">
        <v>38</v>
      </c>
      <c r="P4932" s="58" t="s">
        <v>38</v>
      </c>
      <c r="Q4932" s="33" t="s">
        <v>207</v>
      </c>
      <c r="R4932" s="14" t="s">
        <v>38</v>
      </c>
      <c r="S4932" s="13" t="s">
        <v>216</v>
      </c>
      <c r="T4932" s="13" t="s">
        <v>278</v>
      </c>
      <c r="U4932" s="33">
        <f t="shared" ca="1" si="924"/>
        <v>45744.56914039352</v>
      </c>
      <c r="V4932" s="13" t="str">
        <f t="shared" si="925"/>
        <v>Bangalore</v>
      </c>
      <c r="W4932" s="13" t="str">
        <f t="shared" si="926"/>
        <v>RI</v>
      </c>
      <c r="X4932" s="13">
        <f t="shared" si="927"/>
        <v>11</v>
      </c>
      <c r="Y4932" s="13" t="str">
        <f>IFERROR(VLOOKUP(C4932,ReceivingTeam[],2,FALSE),"HelpDesk")</f>
        <v>HelpDesk</v>
      </c>
      <c r="Z4932" s="67">
        <f t="shared" si="928"/>
        <v>44885.799340277801</v>
      </c>
      <c r="AA4932" s="68">
        <f t="shared" si="929"/>
        <v>44882</v>
      </c>
      <c r="AB4932" s="69" t="b">
        <f t="shared" si="930"/>
        <v>1</v>
      </c>
      <c r="AC4932" s="70">
        <f t="shared" si="931"/>
        <v>3</v>
      </c>
      <c r="AD4932" s="67">
        <f t="shared" si="932"/>
        <v>44885.799340277801</v>
      </c>
      <c r="AE4932" s="67">
        <f>VLOOKUP(V4932,'Branch Wise Work Timelines'!C:G,3,FALSE)+AA4932</f>
        <v>44882.416666666664</v>
      </c>
      <c r="AF4932" s="67">
        <f>IF(V4932="Bangalore",VLOOKUP(V4932,'Branch Wise Work Timelines'!C:G,4,FALSE)+AA4932+1,IF(V4932="Mumbai",VLOOKUP(V4932,'Branch Wise Work Timelines'!C:G,4,FALSE)+AA4932+1,VLOOKUP(V4932,'Branch Wise Work Timelines'!C:G,4,FALSE)+AA4932))</f>
        <v>44883.104166666664</v>
      </c>
      <c r="AG4932" s="67">
        <f>WORKDAY.INTL(AA4932,1,11)+VLOOKUP(V4932,'Branch Wise Work Timelines'!C:G,3,FALSE)</f>
        <v>44883.416666666664</v>
      </c>
      <c r="AH4932" s="69" t="str">
        <f t="shared" ca="1" si="933"/>
        <v>Out of TAT</v>
      </c>
      <c r="AI4932" s="69">
        <f t="shared" ca="1" si="934"/>
        <v>20611</v>
      </c>
      <c r="AJ4932" s="69" t="str">
        <f ca="1">IF(AI4932&lt;0,"0-12",IFERROR(VLOOKUP(AI4932,Breakup[],2,FALSE),"&gt;24"))</f>
        <v>&gt;24</v>
      </c>
      <c r="AK4932" s="69" t="str">
        <f>VLOOKUP(V4932,Master!B:D,3,FALSE)</f>
        <v>South</v>
      </c>
      <c r="AL4932" s="69" t="str">
        <f t="shared" si="935"/>
        <v>Bangalore</v>
      </c>
    </row>
    <row r="4933" spans="1:38">
      <c r="A4933" s="14" t="s">
        <v>10197</v>
      </c>
      <c r="B4933" s="54">
        <v>44701.6995439815</v>
      </c>
      <c r="C4933" s="13" t="s">
        <v>2360</v>
      </c>
      <c r="D4933" s="13">
        <v>470</v>
      </c>
      <c r="E4933" s="13" t="s">
        <v>10198</v>
      </c>
      <c r="F4933" s="13" t="s">
        <v>46</v>
      </c>
      <c r="G4933" s="14">
        <v>1653046113053</v>
      </c>
      <c r="H4933" s="55">
        <v>0.90810185185185199</v>
      </c>
      <c r="I4933" s="33">
        <v>44890.908101851899</v>
      </c>
      <c r="J4933" s="58">
        <v>44890</v>
      </c>
      <c r="K4933" s="13" t="s">
        <v>213</v>
      </c>
      <c r="L4933" s="13" t="s">
        <v>30</v>
      </c>
      <c r="M4933" s="13" t="s">
        <v>282</v>
      </c>
      <c r="N4933" s="13" t="s">
        <v>206</v>
      </c>
      <c r="O4933" s="33" t="s">
        <v>38</v>
      </c>
      <c r="P4933" s="58" t="s">
        <v>38</v>
      </c>
      <c r="Q4933" s="33" t="s">
        <v>207</v>
      </c>
      <c r="R4933" s="14" t="s">
        <v>38</v>
      </c>
      <c r="S4933" s="13" t="s">
        <v>216</v>
      </c>
      <c r="T4933" s="13" t="s">
        <v>278</v>
      </c>
      <c r="U4933" s="33">
        <f t="shared" ca="1" si="924"/>
        <v>45744.56914039352</v>
      </c>
      <c r="V4933" s="13" t="str">
        <f t="shared" si="925"/>
        <v>Bangalore</v>
      </c>
      <c r="W4933" s="13" t="str">
        <f t="shared" si="926"/>
        <v>RI</v>
      </c>
      <c r="X4933" s="13">
        <f t="shared" si="927"/>
        <v>21</v>
      </c>
      <c r="Y4933" s="13" t="str">
        <f>IFERROR(VLOOKUP(C4933,ReceivingTeam[],2,FALSE),"HelpDesk")</f>
        <v>HelpDesk</v>
      </c>
      <c r="Z4933" s="67">
        <f t="shared" si="928"/>
        <v>44894.220601851899</v>
      </c>
      <c r="AA4933" s="68">
        <f t="shared" si="929"/>
        <v>44890</v>
      </c>
      <c r="AB4933" s="69" t="b">
        <f t="shared" si="930"/>
        <v>1</v>
      </c>
      <c r="AC4933" s="70">
        <f t="shared" si="931"/>
        <v>3</v>
      </c>
      <c r="AD4933" s="67">
        <f t="shared" si="932"/>
        <v>44894.220601851899</v>
      </c>
      <c r="AE4933" s="67">
        <f>VLOOKUP(V4933,'Branch Wise Work Timelines'!C:G,3,FALSE)+AA4933</f>
        <v>44890.416666666664</v>
      </c>
      <c r="AF4933" s="67">
        <f>IF(V4933="Bangalore",VLOOKUP(V4933,'Branch Wise Work Timelines'!C:G,4,FALSE)+AA4933+1,IF(V4933="Mumbai",VLOOKUP(V4933,'Branch Wise Work Timelines'!C:G,4,FALSE)+AA4933+1,VLOOKUP(V4933,'Branch Wise Work Timelines'!C:G,4,FALSE)+AA4933))</f>
        <v>44891.104166666664</v>
      </c>
      <c r="AG4933" s="67">
        <f>WORKDAY.INTL(AA4933,1,11)+VLOOKUP(V4933,'Branch Wise Work Timelines'!C:G,3,FALSE)</f>
        <v>44891.416666666664</v>
      </c>
      <c r="AH4933" s="69" t="str">
        <f t="shared" ca="1" si="933"/>
        <v>Out of TAT</v>
      </c>
      <c r="AI4933" s="69">
        <f t="shared" ca="1" si="934"/>
        <v>20409</v>
      </c>
      <c r="AJ4933" s="69" t="str">
        <f ca="1">IF(AI4933&lt;0,"0-12",IFERROR(VLOOKUP(AI4933,Breakup[],2,FALSE),"&gt;24"))</f>
        <v>&gt;24</v>
      </c>
      <c r="AK4933" s="69" t="str">
        <f>VLOOKUP(V4933,Master!B:D,3,FALSE)</f>
        <v>South</v>
      </c>
      <c r="AL4933" s="69" t="str">
        <f t="shared" si="935"/>
        <v>Bangalore</v>
      </c>
    </row>
    <row r="4934" spans="1:38">
      <c r="A4934" s="14" t="s">
        <v>10199</v>
      </c>
      <c r="B4934" s="54">
        <v>44701.878912118103</v>
      </c>
      <c r="C4934" s="13" t="s">
        <v>6284</v>
      </c>
      <c r="D4934" s="13">
        <v>1429</v>
      </c>
      <c r="E4934" s="13" t="s">
        <v>10200</v>
      </c>
      <c r="F4934" s="13" t="s">
        <v>46</v>
      </c>
      <c r="G4934" s="14">
        <v>1653061359271</v>
      </c>
      <c r="H4934" s="55">
        <v>0.89285879629629605</v>
      </c>
      <c r="I4934" s="33">
        <v>44885.892858796302</v>
      </c>
      <c r="J4934" s="58">
        <v>44885</v>
      </c>
      <c r="K4934" s="13" t="s">
        <v>213</v>
      </c>
      <c r="L4934" s="13" t="s">
        <v>30</v>
      </c>
      <c r="M4934" s="13" t="s">
        <v>282</v>
      </c>
      <c r="N4934" s="13" t="s">
        <v>206</v>
      </c>
      <c r="O4934" s="33" t="s">
        <v>38</v>
      </c>
      <c r="P4934" s="58" t="s">
        <v>38</v>
      </c>
      <c r="Q4934" s="33" t="s">
        <v>207</v>
      </c>
      <c r="R4934" s="14" t="s">
        <v>38</v>
      </c>
      <c r="S4934" s="13" t="s">
        <v>216</v>
      </c>
      <c r="T4934" s="13" t="s">
        <v>217</v>
      </c>
      <c r="U4934" s="33">
        <f t="shared" ca="1" si="924"/>
        <v>45744.56914039352</v>
      </c>
      <c r="V4934" s="13" t="str">
        <f t="shared" si="925"/>
        <v>Bangalore</v>
      </c>
      <c r="W4934" s="13" t="str">
        <f t="shared" si="926"/>
        <v>RI</v>
      </c>
      <c r="X4934" s="13">
        <f t="shared" si="927"/>
        <v>21</v>
      </c>
      <c r="Y4934" s="13" t="str">
        <f>IFERROR(VLOOKUP(C4934,ReceivingTeam[],2,FALSE),"HelpDesk")</f>
        <v>HelpDesk</v>
      </c>
      <c r="Z4934" s="67">
        <f t="shared" si="928"/>
        <v>44885.916666666664</v>
      </c>
      <c r="AA4934" s="68">
        <f t="shared" si="929"/>
        <v>44885</v>
      </c>
      <c r="AB4934" s="69" t="b">
        <f t="shared" si="930"/>
        <v>0</v>
      </c>
      <c r="AC4934" s="70">
        <f t="shared" si="931"/>
        <v>0.5</v>
      </c>
      <c r="AD4934" s="67">
        <f t="shared" si="932"/>
        <v>44885.916666666664</v>
      </c>
      <c r="AE4934" s="67">
        <f>VLOOKUP(V4934,'Branch Wise Work Timelines'!C:G,3,FALSE)+AA4934</f>
        <v>44885.416666666664</v>
      </c>
      <c r="AF4934" s="67">
        <f>IF(V4934="Bangalore",VLOOKUP(V4934,'Branch Wise Work Timelines'!C:G,4,FALSE)+AA4934+1,IF(V4934="Mumbai",VLOOKUP(V4934,'Branch Wise Work Timelines'!C:G,4,FALSE)+AA4934+1,VLOOKUP(V4934,'Branch Wise Work Timelines'!C:G,4,FALSE)+AA4934))</f>
        <v>44886.104166666664</v>
      </c>
      <c r="AG4934" s="67">
        <f>WORKDAY.INTL(AA4934,1,11)+VLOOKUP(V4934,'Branch Wise Work Timelines'!C:G,3,FALSE)</f>
        <v>44886.416666666664</v>
      </c>
      <c r="AH4934" s="69" t="str">
        <f t="shared" ca="1" si="933"/>
        <v>Out of TAT</v>
      </c>
      <c r="AI4934" s="69">
        <f t="shared" ca="1" si="934"/>
        <v>20608</v>
      </c>
      <c r="AJ4934" s="69" t="str">
        <f ca="1">IF(AI4934&lt;0,"0-12",IFERROR(VLOOKUP(AI4934,Breakup[],2,FALSE),"&gt;24"))</f>
        <v>&gt;24</v>
      </c>
      <c r="AK4934" s="69" t="str">
        <f>VLOOKUP(V4934,Master!B:D,3,FALSE)</f>
        <v>South</v>
      </c>
      <c r="AL4934" s="69" t="str">
        <f t="shared" si="935"/>
        <v>Bangalore</v>
      </c>
    </row>
    <row r="4935" spans="1:38">
      <c r="A4935" s="14" t="s">
        <v>10201</v>
      </c>
      <c r="B4935" s="54">
        <v>44701.6112651968</v>
      </c>
      <c r="C4935" s="13" t="s">
        <v>2360</v>
      </c>
      <c r="D4935" s="13">
        <v>1764</v>
      </c>
      <c r="E4935" s="13" t="s">
        <v>10202</v>
      </c>
      <c r="F4935" s="13" t="s">
        <v>46</v>
      </c>
      <c r="G4935" s="14">
        <v>1653049855960</v>
      </c>
      <c r="H4935" s="55">
        <v>0.50675925925925902</v>
      </c>
      <c r="I4935" s="33">
        <v>44881.506759259297</v>
      </c>
      <c r="J4935" s="58">
        <v>44881</v>
      </c>
      <c r="K4935" s="13" t="s">
        <v>213</v>
      </c>
      <c r="L4935" s="13" t="s">
        <v>30</v>
      </c>
      <c r="M4935" s="13" t="s">
        <v>282</v>
      </c>
      <c r="N4935" s="13" t="s">
        <v>206</v>
      </c>
      <c r="O4935" s="33" t="s">
        <v>38</v>
      </c>
      <c r="P4935" s="58" t="s">
        <v>38</v>
      </c>
      <c r="Q4935" s="33" t="s">
        <v>207</v>
      </c>
      <c r="R4935" s="14" t="s">
        <v>38</v>
      </c>
      <c r="S4935" s="13" t="s">
        <v>216</v>
      </c>
      <c r="T4935" s="13" t="s">
        <v>217</v>
      </c>
      <c r="U4935" s="33">
        <f t="shared" ca="1" si="924"/>
        <v>45744.56914039352</v>
      </c>
      <c r="V4935" s="13" t="str">
        <f t="shared" si="925"/>
        <v>Bangalore</v>
      </c>
      <c r="W4935" s="13" t="str">
        <f t="shared" si="926"/>
        <v>RI</v>
      </c>
      <c r="X4935" s="13">
        <f t="shared" si="927"/>
        <v>12</v>
      </c>
      <c r="Y4935" s="13" t="str">
        <f>IFERROR(VLOOKUP(C4935,ReceivingTeam[],2,FALSE),"HelpDesk")</f>
        <v>HelpDesk</v>
      </c>
      <c r="Z4935" s="67">
        <f t="shared" si="928"/>
        <v>44882.006759259297</v>
      </c>
      <c r="AA4935" s="68">
        <f t="shared" si="929"/>
        <v>44881</v>
      </c>
      <c r="AB4935" s="69" t="b">
        <f t="shared" si="930"/>
        <v>1</v>
      </c>
      <c r="AC4935" s="70">
        <f t="shared" si="931"/>
        <v>0.5</v>
      </c>
      <c r="AD4935" s="67">
        <f t="shared" si="932"/>
        <v>44882.006759259297</v>
      </c>
      <c r="AE4935" s="67">
        <f>VLOOKUP(V4935,'Branch Wise Work Timelines'!C:G,3,FALSE)+AA4935</f>
        <v>44881.416666666664</v>
      </c>
      <c r="AF4935" s="67">
        <f>IF(V4935="Bangalore",VLOOKUP(V4935,'Branch Wise Work Timelines'!C:G,4,FALSE)+AA4935+1,IF(V4935="Mumbai",VLOOKUP(V4935,'Branch Wise Work Timelines'!C:G,4,FALSE)+AA4935+1,VLOOKUP(V4935,'Branch Wise Work Timelines'!C:G,4,FALSE)+AA4935))</f>
        <v>44882.104166666664</v>
      </c>
      <c r="AG4935" s="67">
        <f>WORKDAY.INTL(AA4935,1,11)+VLOOKUP(V4935,'Branch Wise Work Timelines'!C:G,3,FALSE)</f>
        <v>44882.416666666664</v>
      </c>
      <c r="AH4935" s="69" t="str">
        <f t="shared" ca="1" si="933"/>
        <v>Out of TAT</v>
      </c>
      <c r="AI4935" s="69">
        <f t="shared" ca="1" si="934"/>
        <v>20702</v>
      </c>
      <c r="AJ4935" s="69" t="str">
        <f ca="1">IF(AI4935&lt;0,"0-12",IFERROR(VLOOKUP(AI4935,Breakup[],2,FALSE),"&gt;24"))</f>
        <v>&gt;24</v>
      </c>
      <c r="AK4935" s="69" t="str">
        <f>VLOOKUP(V4935,Master!B:D,3,FALSE)</f>
        <v>South</v>
      </c>
      <c r="AL4935" s="69" t="str">
        <f t="shared" si="935"/>
        <v>Bangalore</v>
      </c>
    </row>
    <row r="4936" spans="1:38">
      <c r="A4936" s="14" t="s">
        <v>10203</v>
      </c>
      <c r="B4936" s="54">
        <v>44701.6914289005</v>
      </c>
      <c r="C4936" s="13" t="s">
        <v>261</v>
      </c>
      <c r="D4936" s="13">
        <v>448</v>
      </c>
      <c r="E4936" s="13" t="s">
        <v>10204</v>
      </c>
      <c r="F4936" s="13" t="s">
        <v>24</v>
      </c>
      <c r="G4936" s="14">
        <v>1653057395341</v>
      </c>
      <c r="H4936" s="55">
        <v>7.3067129629629607E-2</v>
      </c>
      <c r="I4936" s="33">
        <v>44882.073067129597</v>
      </c>
      <c r="J4936" s="58">
        <v>44882</v>
      </c>
      <c r="K4936" s="13" t="s">
        <v>263</v>
      </c>
      <c r="L4936" s="13" t="s">
        <v>69</v>
      </c>
      <c r="M4936" s="13" t="s">
        <v>101</v>
      </c>
      <c r="N4936" s="13" t="s">
        <v>206</v>
      </c>
      <c r="O4936" s="33" t="s">
        <v>38</v>
      </c>
      <c r="P4936" s="58" t="s">
        <v>38</v>
      </c>
      <c r="Q4936" s="33" t="s">
        <v>207</v>
      </c>
      <c r="R4936" s="14" t="s">
        <v>38</v>
      </c>
      <c r="S4936" s="13" t="s">
        <v>208</v>
      </c>
      <c r="T4936" s="13" t="s">
        <v>209</v>
      </c>
      <c r="U4936" s="33">
        <f t="shared" ca="1" si="924"/>
        <v>45744.56914039352</v>
      </c>
      <c r="V4936" s="13" t="str">
        <f t="shared" si="925"/>
        <v>Mumbai</v>
      </c>
      <c r="W4936" s="13" t="str">
        <f t="shared" si="926"/>
        <v>DOMI</v>
      </c>
      <c r="X4936" s="13">
        <f t="shared" si="927"/>
        <v>1</v>
      </c>
      <c r="Y4936" s="13" t="str">
        <f>IFERROR(VLOOKUP(C4936,ReceivingTeam[],2,FALSE),"HelpDesk")</f>
        <v>HelpDesk</v>
      </c>
      <c r="Z4936" s="67">
        <f t="shared" si="928"/>
        <v>44882.916666666664</v>
      </c>
      <c r="AA4936" s="68">
        <f t="shared" si="929"/>
        <v>44882</v>
      </c>
      <c r="AB4936" s="69" t="b">
        <f t="shared" si="930"/>
        <v>1</v>
      </c>
      <c r="AC4936" s="70">
        <f t="shared" si="931"/>
        <v>0.5</v>
      </c>
      <c r="AD4936" s="67">
        <f t="shared" si="932"/>
        <v>44882.916666666664</v>
      </c>
      <c r="AE4936" s="67">
        <f>VLOOKUP(V4936,'Branch Wise Work Timelines'!C:G,3,FALSE)+AA4936</f>
        <v>44882.416666666664</v>
      </c>
      <c r="AF4936" s="67">
        <f>IF(V4936="Bangalore",VLOOKUP(V4936,'Branch Wise Work Timelines'!C:G,4,FALSE)+AA4936+1,IF(V4936="Mumbai",VLOOKUP(V4936,'Branch Wise Work Timelines'!C:G,4,FALSE)+AA4936+1,VLOOKUP(V4936,'Branch Wise Work Timelines'!C:G,4,FALSE)+AA4936))</f>
        <v>44883.25</v>
      </c>
      <c r="AG4936" s="67">
        <f>WORKDAY.INTL(AA4936,1,11)+VLOOKUP(V4936,'Branch Wise Work Timelines'!C:G,3,FALSE)</f>
        <v>44883.416666666664</v>
      </c>
      <c r="AH4936" s="69" t="str">
        <f t="shared" ca="1" si="933"/>
        <v>Out of TAT</v>
      </c>
      <c r="AI4936" s="69">
        <f t="shared" ca="1" si="934"/>
        <v>20680</v>
      </c>
      <c r="AJ4936" s="69" t="str">
        <f ca="1">IF(AI4936&lt;0,"0-12",IFERROR(VLOOKUP(AI4936,Breakup[],2,FALSE),"&gt;24"))</f>
        <v>&gt;24</v>
      </c>
      <c r="AK4936" s="69" t="str">
        <f>VLOOKUP(V4936,Master!B:D,3,FALSE)</f>
        <v>East</v>
      </c>
      <c r="AL4936" s="69" t="str">
        <f t="shared" si="935"/>
        <v>Mumbai</v>
      </c>
    </row>
    <row r="4937" spans="1:38">
      <c r="A4937" s="14" t="s">
        <v>10205</v>
      </c>
      <c r="B4937" s="54">
        <v>44701.691870289404</v>
      </c>
      <c r="C4937" s="13" t="s">
        <v>2360</v>
      </c>
      <c r="D4937" s="13">
        <v>1940</v>
      </c>
      <c r="E4937" s="13" t="s">
        <v>10206</v>
      </c>
      <c r="F4937" s="13" t="s">
        <v>46</v>
      </c>
      <c r="G4937" s="14">
        <v>1653047501288</v>
      </c>
      <c r="H4937" s="55">
        <v>0.50004629629629604</v>
      </c>
      <c r="I4937" s="33">
        <v>44882.5000462963</v>
      </c>
      <c r="J4937" s="58">
        <v>44882</v>
      </c>
      <c r="K4937" s="13" t="s">
        <v>213</v>
      </c>
      <c r="L4937" s="13" t="s">
        <v>30</v>
      </c>
      <c r="M4937" s="13" t="s">
        <v>282</v>
      </c>
      <c r="N4937" s="13" t="s">
        <v>206</v>
      </c>
      <c r="O4937" s="33" t="s">
        <v>38</v>
      </c>
      <c r="P4937" s="58" t="s">
        <v>38</v>
      </c>
      <c r="Q4937" s="33" t="s">
        <v>207</v>
      </c>
      <c r="R4937" s="14" t="s">
        <v>38</v>
      </c>
      <c r="S4937" s="13" t="s">
        <v>216</v>
      </c>
      <c r="T4937" s="13" t="s">
        <v>217</v>
      </c>
      <c r="U4937" s="33">
        <f t="shared" ca="1" si="924"/>
        <v>45744.56914039352</v>
      </c>
      <c r="V4937" s="13" t="str">
        <f t="shared" si="925"/>
        <v>Bangalore</v>
      </c>
      <c r="W4937" s="13" t="str">
        <f t="shared" si="926"/>
        <v>RI</v>
      </c>
      <c r="X4937" s="13">
        <f t="shared" si="927"/>
        <v>12</v>
      </c>
      <c r="Y4937" s="13" t="str">
        <f>IFERROR(VLOOKUP(C4937,ReceivingTeam[],2,FALSE),"HelpDesk")</f>
        <v>HelpDesk</v>
      </c>
      <c r="Z4937" s="67">
        <f t="shared" si="928"/>
        <v>44883.0000462963</v>
      </c>
      <c r="AA4937" s="68">
        <f t="shared" si="929"/>
        <v>44882</v>
      </c>
      <c r="AB4937" s="69" t="b">
        <f t="shared" si="930"/>
        <v>1</v>
      </c>
      <c r="AC4937" s="70">
        <f t="shared" si="931"/>
        <v>0.5</v>
      </c>
      <c r="AD4937" s="67">
        <f t="shared" si="932"/>
        <v>44883.0000462963</v>
      </c>
      <c r="AE4937" s="67">
        <f>VLOOKUP(V4937,'Branch Wise Work Timelines'!C:G,3,FALSE)+AA4937</f>
        <v>44882.416666666664</v>
      </c>
      <c r="AF4937" s="67">
        <f>IF(V4937="Bangalore",VLOOKUP(V4937,'Branch Wise Work Timelines'!C:G,4,FALSE)+AA4937+1,IF(V4937="Mumbai",VLOOKUP(V4937,'Branch Wise Work Timelines'!C:G,4,FALSE)+AA4937+1,VLOOKUP(V4937,'Branch Wise Work Timelines'!C:G,4,FALSE)+AA4937))</f>
        <v>44883.104166666664</v>
      </c>
      <c r="AG4937" s="67">
        <f>WORKDAY.INTL(AA4937,1,11)+VLOOKUP(V4937,'Branch Wise Work Timelines'!C:G,3,FALSE)</f>
        <v>44883.416666666664</v>
      </c>
      <c r="AH4937" s="69" t="str">
        <f t="shared" ca="1" si="933"/>
        <v>Out of TAT</v>
      </c>
      <c r="AI4937" s="69">
        <f t="shared" ca="1" si="934"/>
        <v>20678</v>
      </c>
      <c r="AJ4937" s="69" t="str">
        <f ca="1">IF(AI4937&lt;0,"0-12",IFERROR(VLOOKUP(AI4937,Breakup[],2,FALSE),"&gt;24"))</f>
        <v>&gt;24</v>
      </c>
      <c r="AK4937" s="69" t="str">
        <f>VLOOKUP(V4937,Master!B:D,3,FALSE)</f>
        <v>South</v>
      </c>
      <c r="AL4937" s="69" t="str">
        <f t="shared" si="935"/>
        <v>Bangalore</v>
      </c>
    </row>
    <row r="4938" spans="1:38">
      <c r="A4938" s="14" t="s">
        <v>10207</v>
      </c>
      <c r="B4938" s="54">
        <v>44701.6924005787</v>
      </c>
      <c r="C4938" s="13" t="s">
        <v>255</v>
      </c>
      <c r="D4938" s="13">
        <v>1604</v>
      </c>
      <c r="E4938" s="13" t="s">
        <v>10208</v>
      </c>
      <c r="F4938" s="13" t="s">
        <v>33</v>
      </c>
      <c r="G4938" s="14">
        <v>1653046829290</v>
      </c>
      <c r="H4938" s="55">
        <v>0.43033564814814801</v>
      </c>
      <c r="I4938" s="33">
        <v>44889.430335648103</v>
      </c>
      <c r="J4938" s="58">
        <v>44889</v>
      </c>
      <c r="K4938" s="13" t="s">
        <v>257</v>
      </c>
      <c r="L4938" s="13" t="s">
        <v>72</v>
      </c>
      <c r="M4938" s="13" t="s">
        <v>255</v>
      </c>
      <c r="N4938" s="13" t="s">
        <v>206</v>
      </c>
      <c r="O4938" s="33" t="s">
        <v>38</v>
      </c>
      <c r="P4938" s="58" t="s">
        <v>38</v>
      </c>
      <c r="Q4938" s="33" t="s">
        <v>207</v>
      </c>
      <c r="R4938" s="14" t="s">
        <v>38</v>
      </c>
      <c r="S4938" s="13" t="s">
        <v>216</v>
      </c>
      <c r="T4938" s="13" t="s">
        <v>217</v>
      </c>
      <c r="U4938" s="33">
        <f t="shared" ca="1" si="924"/>
        <v>45744.56914039352</v>
      </c>
      <c r="V4938" s="13" t="str">
        <f t="shared" si="925"/>
        <v>Pune</v>
      </c>
      <c r="W4938" s="13" t="str">
        <f t="shared" si="926"/>
        <v>RI</v>
      </c>
      <c r="X4938" s="13">
        <f t="shared" si="927"/>
        <v>10</v>
      </c>
      <c r="Y4938" s="13" t="str">
        <f>IFERROR(VLOOKUP(C4938,ReceivingTeam[],2,FALSE),"HelpDesk")</f>
        <v>HelpDesk</v>
      </c>
      <c r="Z4938" s="67">
        <f t="shared" si="928"/>
        <v>44890.555335648103</v>
      </c>
      <c r="AA4938" s="68">
        <f t="shared" si="929"/>
        <v>44889</v>
      </c>
      <c r="AB4938" s="69" t="b">
        <f t="shared" si="930"/>
        <v>1</v>
      </c>
      <c r="AC4938" s="70">
        <f t="shared" si="931"/>
        <v>0.5</v>
      </c>
      <c r="AD4938" s="67">
        <f t="shared" si="932"/>
        <v>44890.555335648103</v>
      </c>
      <c r="AE4938" s="67">
        <f>VLOOKUP(V4938,'Branch Wise Work Timelines'!C:G,3,FALSE)+AA4938</f>
        <v>44889.395833333336</v>
      </c>
      <c r="AF4938" s="67">
        <f>IF(V4938="Bangalore",VLOOKUP(V4938,'Branch Wise Work Timelines'!C:G,4,FALSE)+AA4938+1,IF(V4938="Mumbai",VLOOKUP(V4938,'Branch Wise Work Timelines'!C:G,4,FALSE)+AA4938+1,VLOOKUP(V4938,'Branch Wise Work Timelines'!C:G,4,FALSE)+AA4938))</f>
        <v>44889.770833333336</v>
      </c>
      <c r="AG4938" s="67">
        <f>WORKDAY.INTL(AA4938,1,11)+VLOOKUP(V4938,'Branch Wise Work Timelines'!C:G,3,FALSE)</f>
        <v>44890.395833333336</v>
      </c>
      <c r="AH4938" s="69" t="str">
        <f t="shared" ca="1" si="933"/>
        <v>Out of TAT</v>
      </c>
      <c r="AI4938" s="69">
        <f t="shared" ca="1" si="934"/>
        <v>20497</v>
      </c>
      <c r="AJ4938" s="69" t="str">
        <f ca="1">IF(AI4938&lt;0,"0-12",IFERROR(VLOOKUP(AI4938,Breakup[],2,FALSE),"&gt;24"))</f>
        <v>&gt;24</v>
      </c>
      <c r="AK4938" s="69" t="str">
        <f>VLOOKUP(V4938,Master!B:D,3,FALSE)</f>
        <v>West</v>
      </c>
      <c r="AL4938" s="69" t="str">
        <f t="shared" si="935"/>
        <v>Pune</v>
      </c>
    </row>
    <row r="4939" spans="1:38">
      <c r="A4939" s="14" t="s">
        <v>10209</v>
      </c>
      <c r="B4939" s="54">
        <v>44701.736934571803</v>
      </c>
      <c r="C4939" s="13" t="s">
        <v>2360</v>
      </c>
      <c r="D4939" s="13">
        <v>134</v>
      </c>
      <c r="E4939" s="13" t="s">
        <v>10210</v>
      </c>
      <c r="F4939" s="13" t="s">
        <v>46</v>
      </c>
      <c r="G4939" s="14">
        <v>1653049855960</v>
      </c>
      <c r="H4939" s="55">
        <v>0.99678240740740698</v>
      </c>
      <c r="I4939" s="33">
        <v>44891.996782407397</v>
      </c>
      <c r="J4939" s="58">
        <v>44891</v>
      </c>
      <c r="K4939" s="13" t="s">
        <v>213</v>
      </c>
      <c r="L4939" s="13" t="s">
        <v>30</v>
      </c>
      <c r="M4939" s="13" t="s">
        <v>282</v>
      </c>
      <c r="N4939" s="13" t="s">
        <v>206</v>
      </c>
      <c r="O4939" s="33">
        <v>44891.647372685198</v>
      </c>
      <c r="P4939" s="58">
        <v>44891</v>
      </c>
      <c r="Q4939" s="33" t="s">
        <v>237</v>
      </c>
      <c r="R4939" s="14">
        <v>564</v>
      </c>
      <c r="S4939" s="13" t="s">
        <v>216</v>
      </c>
      <c r="T4939" s="13" t="s">
        <v>217</v>
      </c>
      <c r="U4939" s="33">
        <f t="shared" ca="1" si="924"/>
        <v>45744.56914039352</v>
      </c>
      <c r="V4939" s="13" t="str">
        <f t="shared" si="925"/>
        <v>Bangalore</v>
      </c>
      <c r="W4939" s="13" t="str">
        <f t="shared" si="926"/>
        <v>RI</v>
      </c>
      <c r="X4939" s="13">
        <f t="shared" si="927"/>
        <v>23</v>
      </c>
      <c r="Y4939" s="13" t="str">
        <f>IFERROR(VLOOKUP(C4939,ReceivingTeam[],2,FALSE),"HelpDesk")</f>
        <v>HelpDesk</v>
      </c>
      <c r="Z4939" s="67">
        <f t="shared" si="928"/>
        <v>44893.809282407397</v>
      </c>
      <c r="AA4939" s="68">
        <f t="shared" si="929"/>
        <v>44891</v>
      </c>
      <c r="AB4939" s="69" t="b">
        <f t="shared" si="930"/>
        <v>1</v>
      </c>
      <c r="AC4939" s="70">
        <f t="shared" si="931"/>
        <v>0.5</v>
      </c>
      <c r="AD4939" s="67">
        <f t="shared" si="932"/>
        <v>44893.809282407397</v>
      </c>
      <c r="AE4939" s="67">
        <f>VLOOKUP(V4939,'Branch Wise Work Timelines'!C:G,3,FALSE)+AA4939</f>
        <v>44891.416666666664</v>
      </c>
      <c r="AF4939" s="67">
        <f>IF(V4939="Bangalore",VLOOKUP(V4939,'Branch Wise Work Timelines'!C:G,4,FALSE)+AA4939+1,IF(V4939="Mumbai",VLOOKUP(V4939,'Branch Wise Work Timelines'!C:G,4,FALSE)+AA4939+1,VLOOKUP(V4939,'Branch Wise Work Timelines'!C:G,4,FALSE)+AA4939))</f>
        <v>44892.104166666664</v>
      </c>
      <c r="AG4939" s="67">
        <f>WORKDAY.INTL(AA4939,1,11)+VLOOKUP(V4939,'Branch Wise Work Timelines'!C:G,3,FALSE)</f>
        <v>44893.416666666664</v>
      </c>
      <c r="AH4939" s="69" t="str">
        <f t="shared" si="933"/>
        <v>Met</v>
      </c>
      <c r="AI4939" s="69">
        <f t="shared" ca="1" si="934"/>
        <v>20419</v>
      </c>
      <c r="AJ4939" s="69" t="str">
        <f ca="1">IF(AI4939&lt;0,"0-12",IFERROR(VLOOKUP(AI4939,Breakup[],2,FALSE),"&gt;24"))</f>
        <v>&gt;24</v>
      </c>
      <c r="AK4939" s="69" t="str">
        <f>VLOOKUP(V4939,Master!B:D,3,FALSE)</f>
        <v>South</v>
      </c>
      <c r="AL4939" s="69" t="str">
        <f t="shared" si="935"/>
        <v>Bangalore</v>
      </c>
    </row>
    <row r="4940" spans="1:38">
      <c r="A4940" s="14" t="s">
        <v>10211</v>
      </c>
      <c r="B4940" s="54">
        <v>44701.699750347201</v>
      </c>
      <c r="C4940" s="13" t="s">
        <v>2360</v>
      </c>
      <c r="D4940" s="13">
        <v>1226</v>
      </c>
      <c r="E4940" s="13" t="s">
        <v>10212</v>
      </c>
      <c r="F4940" s="13" t="s">
        <v>46</v>
      </c>
      <c r="G4940" s="14">
        <v>1653046113053</v>
      </c>
      <c r="H4940" s="55">
        <v>0.87300925925925899</v>
      </c>
      <c r="I4940" s="33">
        <v>44883.873009259303</v>
      </c>
      <c r="J4940" s="58">
        <v>44883</v>
      </c>
      <c r="K4940" s="13" t="s">
        <v>213</v>
      </c>
      <c r="L4940" s="13" t="s">
        <v>30</v>
      </c>
      <c r="M4940" s="13" t="s">
        <v>282</v>
      </c>
      <c r="N4940" s="13" t="s">
        <v>206</v>
      </c>
      <c r="O4940" s="33" t="s">
        <v>38</v>
      </c>
      <c r="P4940" s="58" t="s">
        <v>38</v>
      </c>
      <c r="Q4940" s="33" t="s">
        <v>207</v>
      </c>
      <c r="R4940" s="14" t="s">
        <v>38</v>
      </c>
      <c r="S4940" s="13" t="s">
        <v>216</v>
      </c>
      <c r="T4940" s="13" t="s">
        <v>278</v>
      </c>
      <c r="U4940" s="33">
        <f t="shared" ca="1" si="924"/>
        <v>45744.56914039352</v>
      </c>
      <c r="V4940" s="13" t="str">
        <f t="shared" si="925"/>
        <v>Bangalore</v>
      </c>
      <c r="W4940" s="13" t="str">
        <f t="shared" si="926"/>
        <v>RI</v>
      </c>
      <c r="X4940" s="13">
        <f t="shared" si="927"/>
        <v>20</v>
      </c>
      <c r="Y4940" s="13" t="str">
        <f>IFERROR(VLOOKUP(C4940,ReceivingTeam[],2,FALSE),"HelpDesk")</f>
        <v>HelpDesk</v>
      </c>
      <c r="Z4940" s="67">
        <f t="shared" si="928"/>
        <v>44887.185509259303</v>
      </c>
      <c r="AA4940" s="68">
        <f t="shared" si="929"/>
        <v>44883</v>
      </c>
      <c r="AB4940" s="69" t="b">
        <f t="shared" si="930"/>
        <v>1</v>
      </c>
      <c r="AC4940" s="70">
        <f t="shared" si="931"/>
        <v>3</v>
      </c>
      <c r="AD4940" s="67">
        <f t="shared" si="932"/>
        <v>44887.185509259303</v>
      </c>
      <c r="AE4940" s="67">
        <f>VLOOKUP(V4940,'Branch Wise Work Timelines'!C:G,3,FALSE)+AA4940</f>
        <v>44883.416666666664</v>
      </c>
      <c r="AF4940" s="67">
        <f>IF(V4940="Bangalore",VLOOKUP(V4940,'Branch Wise Work Timelines'!C:G,4,FALSE)+AA4940+1,IF(V4940="Mumbai",VLOOKUP(V4940,'Branch Wise Work Timelines'!C:G,4,FALSE)+AA4940+1,VLOOKUP(V4940,'Branch Wise Work Timelines'!C:G,4,FALSE)+AA4940))</f>
        <v>44884.104166666664</v>
      </c>
      <c r="AG4940" s="67">
        <f>WORKDAY.INTL(AA4940,1,11)+VLOOKUP(V4940,'Branch Wise Work Timelines'!C:G,3,FALSE)</f>
        <v>44884.416666666664</v>
      </c>
      <c r="AH4940" s="69" t="str">
        <f t="shared" ca="1" si="933"/>
        <v>Out of TAT</v>
      </c>
      <c r="AI4940" s="69">
        <f t="shared" ca="1" si="934"/>
        <v>20578</v>
      </c>
      <c r="AJ4940" s="69" t="str">
        <f ca="1">IF(AI4940&lt;0,"0-12",IFERROR(VLOOKUP(AI4940,Breakup[],2,FALSE),"&gt;24"))</f>
        <v>&gt;24</v>
      </c>
      <c r="AK4940" s="69" t="str">
        <f>VLOOKUP(V4940,Master!B:D,3,FALSE)</f>
        <v>South</v>
      </c>
      <c r="AL4940" s="69" t="str">
        <f t="shared" si="935"/>
        <v>Bangalore</v>
      </c>
    </row>
    <row r="4941" spans="1:38">
      <c r="A4941" s="14" t="s">
        <v>10213</v>
      </c>
      <c r="B4941" s="54">
        <v>44701.767018286999</v>
      </c>
      <c r="C4941" s="13" t="s">
        <v>136</v>
      </c>
      <c r="D4941" s="13">
        <v>1021</v>
      </c>
      <c r="E4941" s="13" t="s">
        <v>10214</v>
      </c>
      <c r="F4941" s="13" t="s">
        <v>33</v>
      </c>
      <c r="G4941" s="14">
        <v>1653050794968</v>
      </c>
      <c r="H4941" s="55">
        <v>0.369884259259259</v>
      </c>
      <c r="I4941" s="33">
        <v>44886.3698842593</v>
      </c>
      <c r="J4941" s="58">
        <v>44886</v>
      </c>
      <c r="K4941" s="13" t="s">
        <v>257</v>
      </c>
      <c r="L4941" s="13" t="s">
        <v>72</v>
      </c>
      <c r="M4941" s="13" t="s">
        <v>286</v>
      </c>
      <c r="N4941" s="13" t="s">
        <v>206</v>
      </c>
      <c r="O4941" s="33" t="s">
        <v>38</v>
      </c>
      <c r="P4941" s="58" t="s">
        <v>38</v>
      </c>
      <c r="Q4941" s="33" t="s">
        <v>207</v>
      </c>
      <c r="R4941" s="14" t="s">
        <v>38</v>
      </c>
      <c r="S4941" s="13" t="s">
        <v>216</v>
      </c>
      <c r="T4941" s="13" t="s">
        <v>217</v>
      </c>
      <c r="U4941" s="33">
        <f t="shared" ca="1" si="924"/>
        <v>45744.56914039352</v>
      </c>
      <c r="V4941" s="13" t="str">
        <f t="shared" si="925"/>
        <v>Pune</v>
      </c>
      <c r="W4941" s="13" t="str">
        <f t="shared" si="926"/>
        <v>RI</v>
      </c>
      <c r="X4941" s="13">
        <f t="shared" si="927"/>
        <v>8</v>
      </c>
      <c r="Y4941" s="13" t="str">
        <f>IFERROR(VLOOKUP(C4941,ReceivingTeam[],2,FALSE),"HelpDesk")</f>
        <v>Branch office</v>
      </c>
      <c r="Z4941" s="67">
        <f t="shared" si="928"/>
        <v>44887.520833333336</v>
      </c>
      <c r="AA4941" s="68">
        <f t="shared" si="929"/>
        <v>44886</v>
      </c>
      <c r="AB4941" s="69" t="b">
        <f t="shared" si="930"/>
        <v>1</v>
      </c>
      <c r="AC4941" s="70">
        <f t="shared" si="931"/>
        <v>0.5</v>
      </c>
      <c r="AD4941" s="67">
        <f t="shared" si="932"/>
        <v>44887.520833333336</v>
      </c>
      <c r="AE4941" s="67">
        <f>VLOOKUP(V4941,'Branch Wise Work Timelines'!C:G,3,FALSE)+AA4941</f>
        <v>44886.395833333336</v>
      </c>
      <c r="AF4941" s="67">
        <f>IF(V4941="Bangalore",VLOOKUP(V4941,'Branch Wise Work Timelines'!C:G,4,FALSE)+AA4941+1,IF(V4941="Mumbai",VLOOKUP(V4941,'Branch Wise Work Timelines'!C:G,4,FALSE)+AA4941+1,VLOOKUP(V4941,'Branch Wise Work Timelines'!C:G,4,FALSE)+AA4941))</f>
        <v>44886.770833333336</v>
      </c>
      <c r="AG4941" s="67">
        <f>WORKDAY.INTL(AA4941,1,11)+VLOOKUP(V4941,'Branch Wise Work Timelines'!C:G,3,FALSE)</f>
        <v>44887.395833333336</v>
      </c>
      <c r="AH4941" s="69" t="str">
        <f t="shared" ca="1" si="933"/>
        <v>Out of TAT</v>
      </c>
      <c r="AI4941" s="69">
        <f t="shared" ca="1" si="934"/>
        <v>20570</v>
      </c>
      <c r="AJ4941" s="69" t="str">
        <f ca="1">IF(AI4941&lt;0,"0-12",IFERROR(VLOOKUP(AI4941,Breakup[],2,FALSE),"&gt;24"))</f>
        <v>&gt;24</v>
      </c>
      <c r="AK4941" s="69" t="str">
        <f>VLOOKUP(V4941,Master!B:D,3,FALSE)</f>
        <v>West</v>
      </c>
      <c r="AL4941" s="69" t="str">
        <f t="shared" si="935"/>
        <v>Pune</v>
      </c>
    </row>
    <row r="4942" spans="1:38">
      <c r="A4942" s="14" t="s">
        <v>10215</v>
      </c>
      <c r="B4942" s="54">
        <v>44701.796601006899</v>
      </c>
      <c r="C4942" s="13" t="s">
        <v>316</v>
      </c>
      <c r="D4942" s="13">
        <v>1612</v>
      </c>
      <c r="E4942" s="13" t="s">
        <v>10216</v>
      </c>
      <c r="F4942" s="13" t="s">
        <v>52</v>
      </c>
      <c r="G4942" s="14">
        <v>1653054985137</v>
      </c>
      <c r="H4942" s="55">
        <v>0.65094907407407399</v>
      </c>
      <c r="I4942" s="33">
        <v>44886.650949074101</v>
      </c>
      <c r="J4942" s="58">
        <v>44886</v>
      </c>
      <c r="K4942" s="13" t="s">
        <v>213</v>
      </c>
      <c r="L4942" s="13" t="s">
        <v>30</v>
      </c>
      <c r="M4942" s="13" t="s">
        <v>282</v>
      </c>
      <c r="N4942" s="13" t="s">
        <v>206</v>
      </c>
      <c r="O4942" s="33" t="s">
        <v>38</v>
      </c>
      <c r="P4942" s="58" t="s">
        <v>38</v>
      </c>
      <c r="Q4942" s="33" t="s">
        <v>207</v>
      </c>
      <c r="R4942" s="14" t="s">
        <v>38</v>
      </c>
      <c r="S4942" s="13" t="s">
        <v>216</v>
      </c>
      <c r="T4942" s="13" t="s">
        <v>217</v>
      </c>
      <c r="U4942" s="33">
        <f t="shared" ca="1" si="924"/>
        <v>45744.56914039352</v>
      </c>
      <c r="V4942" s="13" t="str">
        <f t="shared" si="925"/>
        <v>Bangalore</v>
      </c>
      <c r="W4942" s="13" t="str">
        <f t="shared" si="926"/>
        <v>RI</v>
      </c>
      <c r="X4942" s="13">
        <f t="shared" si="927"/>
        <v>15</v>
      </c>
      <c r="Y4942" s="13" t="str">
        <f>IFERROR(VLOOKUP(C4942,ReceivingTeam[],2,FALSE),"HelpDesk")</f>
        <v>HelpDesk</v>
      </c>
      <c r="Z4942" s="67">
        <f t="shared" si="928"/>
        <v>44887.463449074101</v>
      </c>
      <c r="AA4942" s="68">
        <f t="shared" si="929"/>
        <v>44886</v>
      </c>
      <c r="AB4942" s="69" t="b">
        <f t="shared" si="930"/>
        <v>1</v>
      </c>
      <c r="AC4942" s="70">
        <f t="shared" si="931"/>
        <v>0.5</v>
      </c>
      <c r="AD4942" s="67">
        <f t="shared" si="932"/>
        <v>44887.463449074101</v>
      </c>
      <c r="AE4942" s="67">
        <f>VLOOKUP(V4942,'Branch Wise Work Timelines'!C:G,3,FALSE)+AA4942</f>
        <v>44886.416666666664</v>
      </c>
      <c r="AF4942" s="67">
        <f>IF(V4942="Bangalore",VLOOKUP(V4942,'Branch Wise Work Timelines'!C:G,4,FALSE)+AA4942+1,IF(V4942="Mumbai",VLOOKUP(V4942,'Branch Wise Work Timelines'!C:G,4,FALSE)+AA4942+1,VLOOKUP(V4942,'Branch Wise Work Timelines'!C:G,4,FALSE)+AA4942))</f>
        <v>44887.104166666664</v>
      </c>
      <c r="AG4942" s="67">
        <f>WORKDAY.INTL(AA4942,1,11)+VLOOKUP(V4942,'Branch Wise Work Timelines'!C:G,3,FALSE)</f>
        <v>44887.416666666664</v>
      </c>
      <c r="AH4942" s="69" t="str">
        <f t="shared" ca="1" si="933"/>
        <v>Out of TAT</v>
      </c>
      <c r="AI4942" s="69">
        <f t="shared" ca="1" si="934"/>
        <v>20571</v>
      </c>
      <c r="AJ4942" s="69" t="str">
        <f ca="1">IF(AI4942&lt;0,"0-12",IFERROR(VLOOKUP(AI4942,Breakup[],2,FALSE),"&gt;24"))</f>
        <v>&gt;24</v>
      </c>
      <c r="AK4942" s="69" t="str">
        <f>VLOOKUP(V4942,Master!B:D,3,FALSE)</f>
        <v>South</v>
      </c>
      <c r="AL4942" s="69" t="str">
        <f t="shared" si="935"/>
        <v>Bangalore</v>
      </c>
    </row>
    <row r="4943" spans="1:38">
      <c r="A4943" s="14" t="s">
        <v>10217</v>
      </c>
      <c r="B4943" s="54">
        <v>44701.796933414298</v>
      </c>
      <c r="C4943" s="13" t="s">
        <v>418</v>
      </c>
      <c r="D4943" s="13">
        <v>1890</v>
      </c>
      <c r="E4943" s="13" t="s">
        <v>10218</v>
      </c>
      <c r="F4943" s="13" t="s">
        <v>46</v>
      </c>
      <c r="G4943" s="14">
        <v>1653056550003</v>
      </c>
      <c r="H4943" s="55">
        <v>0.51737268518518498</v>
      </c>
      <c r="I4943" s="33">
        <v>44883.517372685201</v>
      </c>
      <c r="J4943" s="58">
        <v>44883</v>
      </c>
      <c r="K4943" s="13" t="s">
        <v>213</v>
      </c>
      <c r="L4943" s="13" t="s">
        <v>30</v>
      </c>
      <c r="M4943" s="13" t="s">
        <v>75</v>
      </c>
      <c r="N4943" s="13" t="s">
        <v>206</v>
      </c>
      <c r="O4943" s="33" t="s">
        <v>38</v>
      </c>
      <c r="P4943" s="58" t="s">
        <v>38</v>
      </c>
      <c r="Q4943" s="33" t="s">
        <v>207</v>
      </c>
      <c r="R4943" s="14" t="s">
        <v>38</v>
      </c>
      <c r="S4943" s="13" t="s">
        <v>216</v>
      </c>
      <c r="T4943" s="13" t="s">
        <v>217</v>
      </c>
      <c r="U4943" s="33">
        <f t="shared" ca="1" si="924"/>
        <v>45744.56914039352</v>
      </c>
      <c r="V4943" s="13" t="str">
        <f t="shared" si="925"/>
        <v>Bangalore</v>
      </c>
      <c r="W4943" s="13" t="str">
        <f t="shared" si="926"/>
        <v>RI</v>
      </c>
      <c r="X4943" s="13">
        <f t="shared" si="927"/>
        <v>12</v>
      </c>
      <c r="Y4943" s="13" t="str">
        <f>IFERROR(VLOOKUP(C4943,ReceivingTeam[],2,FALSE),"HelpDesk")</f>
        <v>HelpDesk</v>
      </c>
      <c r="Z4943" s="67">
        <f t="shared" si="928"/>
        <v>44884.017372685201</v>
      </c>
      <c r="AA4943" s="68">
        <f t="shared" si="929"/>
        <v>44883</v>
      </c>
      <c r="AB4943" s="69" t="b">
        <f t="shared" si="930"/>
        <v>1</v>
      </c>
      <c r="AC4943" s="70">
        <f t="shared" si="931"/>
        <v>0.5</v>
      </c>
      <c r="AD4943" s="67">
        <f t="shared" si="932"/>
        <v>44884.017372685201</v>
      </c>
      <c r="AE4943" s="67">
        <f>VLOOKUP(V4943,'Branch Wise Work Timelines'!C:G,3,FALSE)+AA4943</f>
        <v>44883.416666666664</v>
      </c>
      <c r="AF4943" s="67">
        <f>IF(V4943="Bangalore",VLOOKUP(V4943,'Branch Wise Work Timelines'!C:G,4,FALSE)+AA4943+1,IF(V4943="Mumbai",VLOOKUP(V4943,'Branch Wise Work Timelines'!C:G,4,FALSE)+AA4943+1,VLOOKUP(V4943,'Branch Wise Work Timelines'!C:G,4,FALSE)+AA4943))</f>
        <v>44884.104166666664</v>
      </c>
      <c r="AG4943" s="67">
        <f>WORKDAY.INTL(AA4943,1,11)+VLOOKUP(V4943,'Branch Wise Work Timelines'!C:G,3,FALSE)</f>
        <v>44884.416666666664</v>
      </c>
      <c r="AH4943" s="69" t="str">
        <f t="shared" ca="1" si="933"/>
        <v>Out of TAT</v>
      </c>
      <c r="AI4943" s="69">
        <f t="shared" ca="1" si="934"/>
        <v>20654</v>
      </c>
      <c r="AJ4943" s="69" t="str">
        <f ca="1">IF(AI4943&lt;0,"0-12",IFERROR(VLOOKUP(AI4943,Breakup[],2,FALSE),"&gt;24"))</f>
        <v>&gt;24</v>
      </c>
      <c r="AK4943" s="69" t="str">
        <f>VLOOKUP(V4943,Master!B:D,3,FALSE)</f>
        <v>South</v>
      </c>
      <c r="AL4943" s="69" t="str">
        <f t="shared" si="935"/>
        <v>Bangalore</v>
      </c>
    </row>
    <row r="4944" spans="1:38">
      <c r="A4944" s="14" t="s">
        <v>10219</v>
      </c>
      <c r="B4944" s="54">
        <v>44701.797295254597</v>
      </c>
      <c r="C4944" s="13" t="s">
        <v>78</v>
      </c>
      <c r="D4944" s="13">
        <v>218</v>
      </c>
      <c r="E4944" s="13" t="s">
        <v>10220</v>
      </c>
      <c r="F4944" s="13" t="s">
        <v>33</v>
      </c>
      <c r="G4944" s="14">
        <v>1653054985137</v>
      </c>
      <c r="H4944" s="55">
        <v>0.97962962962962996</v>
      </c>
      <c r="I4944" s="33">
        <v>44888.979629629597</v>
      </c>
      <c r="J4944" s="58">
        <v>44888</v>
      </c>
      <c r="K4944" s="13" t="s">
        <v>213</v>
      </c>
      <c r="L4944" s="13" t="s">
        <v>30</v>
      </c>
      <c r="M4944" s="13" t="s">
        <v>282</v>
      </c>
      <c r="N4944" s="13" t="s">
        <v>206</v>
      </c>
      <c r="O4944" s="33" t="s">
        <v>38</v>
      </c>
      <c r="P4944" s="58" t="s">
        <v>38</v>
      </c>
      <c r="Q4944" s="33" t="s">
        <v>207</v>
      </c>
      <c r="R4944" s="14" t="s">
        <v>38</v>
      </c>
      <c r="S4944" s="13" t="s">
        <v>216</v>
      </c>
      <c r="T4944" s="13" t="s">
        <v>217</v>
      </c>
      <c r="U4944" s="33">
        <f t="shared" ca="1" si="924"/>
        <v>45744.56914039352</v>
      </c>
      <c r="V4944" s="13" t="str">
        <f t="shared" si="925"/>
        <v>Bangalore</v>
      </c>
      <c r="W4944" s="13" t="str">
        <f t="shared" si="926"/>
        <v>RI</v>
      </c>
      <c r="X4944" s="13">
        <f t="shared" si="927"/>
        <v>23</v>
      </c>
      <c r="Y4944" s="13" t="str">
        <f>IFERROR(VLOOKUP(C4944,ReceivingTeam[],2,FALSE),"HelpDesk")</f>
        <v>Branch office</v>
      </c>
      <c r="Z4944" s="67">
        <f t="shared" si="928"/>
        <v>44889.792129629597</v>
      </c>
      <c r="AA4944" s="68">
        <f t="shared" si="929"/>
        <v>44888</v>
      </c>
      <c r="AB4944" s="69" t="b">
        <f t="shared" si="930"/>
        <v>1</v>
      </c>
      <c r="AC4944" s="70">
        <f t="shared" si="931"/>
        <v>0.5</v>
      </c>
      <c r="AD4944" s="67">
        <f t="shared" si="932"/>
        <v>44889.792129629597</v>
      </c>
      <c r="AE4944" s="67">
        <f>VLOOKUP(V4944,'Branch Wise Work Timelines'!C:G,3,FALSE)+AA4944</f>
        <v>44888.416666666664</v>
      </c>
      <c r="AF4944" s="67">
        <f>IF(V4944="Bangalore",VLOOKUP(V4944,'Branch Wise Work Timelines'!C:G,4,FALSE)+AA4944+1,IF(V4944="Mumbai",VLOOKUP(V4944,'Branch Wise Work Timelines'!C:G,4,FALSE)+AA4944+1,VLOOKUP(V4944,'Branch Wise Work Timelines'!C:G,4,FALSE)+AA4944))</f>
        <v>44889.104166666664</v>
      </c>
      <c r="AG4944" s="67">
        <f>WORKDAY.INTL(AA4944,1,11)+VLOOKUP(V4944,'Branch Wise Work Timelines'!C:G,3,FALSE)</f>
        <v>44889.416666666664</v>
      </c>
      <c r="AH4944" s="69" t="str">
        <f t="shared" ca="1" si="933"/>
        <v>Out of TAT</v>
      </c>
      <c r="AI4944" s="69">
        <f t="shared" ca="1" si="934"/>
        <v>20515</v>
      </c>
      <c r="AJ4944" s="69" t="str">
        <f ca="1">IF(AI4944&lt;0,"0-12",IFERROR(VLOOKUP(AI4944,Breakup[],2,FALSE),"&gt;24"))</f>
        <v>&gt;24</v>
      </c>
      <c r="AK4944" s="69" t="str">
        <f>VLOOKUP(V4944,Master!B:D,3,FALSE)</f>
        <v>South</v>
      </c>
      <c r="AL4944" s="69" t="str">
        <f t="shared" si="935"/>
        <v>Bangalore</v>
      </c>
    </row>
    <row r="4945" spans="1:38">
      <c r="A4945" s="14" t="s">
        <v>10221</v>
      </c>
      <c r="B4945" s="54">
        <v>44701.797854861099</v>
      </c>
      <c r="C4945" s="13" t="s">
        <v>418</v>
      </c>
      <c r="D4945" s="13">
        <v>685</v>
      </c>
      <c r="E4945" s="13" t="s">
        <v>10222</v>
      </c>
      <c r="F4945" s="13" t="s">
        <v>46</v>
      </c>
      <c r="G4945" s="14">
        <v>1653056550003</v>
      </c>
      <c r="H4945" s="55">
        <v>0.73299768518518504</v>
      </c>
      <c r="I4945" s="33">
        <v>44888.732997685198</v>
      </c>
      <c r="J4945" s="58">
        <v>44888</v>
      </c>
      <c r="K4945" s="13" t="s">
        <v>213</v>
      </c>
      <c r="L4945" s="13" t="s">
        <v>30</v>
      </c>
      <c r="M4945" s="13" t="s">
        <v>75</v>
      </c>
      <c r="N4945" s="13" t="s">
        <v>206</v>
      </c>
      <c r="O4945" s="33" t="s">
        <v>38</v>
      </c>
      <c r="P4945" s="58" t="s">
        <v>38</v>
      </c>
      <c r="Q4945" s="33" t="s">
        <v>207</v>
      </c>
      <c r="R4945" s="14" t="s">
        <v>38</v>
      </c>
      <c r="S4945" s="13" t="s">
        <v>216</v>
      </c>
      <c r="T4945" s="13" t="s">
        <v>217</v>
      </c>
      <c r="U4945" s="33">
        <f t="shared" ca="1" si="924"/>
        <v>45744.56914039352</v>
      </c>
      <c r="V4945" s="13" t="str">
        <f t="shared" si="925"/>
        <v>Bangalore</v>
      </c>
      <c r="W4945" s="13" t="str">
        <f t="shared" si="926"/>
        <v>RI</v>
      </c>
      <c r="X4945" s="13">
        <f t="shared" si="927"/>
        <v>17</v>
      </c>
      <c r="Y4945" s="13" t="str">
        <f>IFERROR(VLOOKUP(C4945,ReceivingTeam[],2,FALSE),"HelpDesk")</f>
        <v>HelpDesk</v>
      </c>
      <c r="Z4945" s="67">
        <f t="shared" si="928"/>
        <v>44889.545497685198</v>
      </c>
      <c r="AA4945" s="68">
        <f t="shared" si="929"/>
        <v>44888</v>
      </c>
      <c r="AB4945" s="69" t="b">
        <f t="shared" si="930"/>
        <v>1</v>
      </c>
      <c r="AC4945" s="70">
        <f t="shared" si="931"/>
        <v>0.5</v>
      </c>
      <c r="AD4945" s="67">
        <f t="shared" si="932"/>
        <v>44889.545497685198</v>
      </c>
      <c r="AE4945" s="67">
        <f>VLOOKUP(V4945,'Branch Wise Work Timelines'!C:G,3,FALSE)+AA4945</f>
        <v>44888.416666666664</v>
      </c>
      <c r="AF4945" s="67">
        <f>IF(V4945="Bangalore",VLOOKUP(V4945,'Branch Wise Work Timelines'!C:G,4,FALSE)+AA4945+1,IF(V4945="Mumbai",VLOOKUP(V4945,'Branch Wise Work Timelines'!C:G,4,FALSE)+AA4945+1,VLOOKUP(V4945,'Branch Wise Work Timelines'!C:G,4,FALSE)+AA4945))</f>
        <v>44889.104166666664</v>
      </c>
      <c r="AG4945" s="67">
        <f>WORKDAY.INTL(AA4945,1,11)+VLOOKUP(V4945,'Branch Wise Work Timelines'!C:G,3,FALSE)</f>
        <v>44889.416666666664</v>
      </c>
      <c r="AH4945" s="69" t="str">
        <f t="shared" ca="1" si="933"/>
        <v>Out of TAT</v>
      </c>
      <c r="AI4945" s="69">
        <f t="shared" ca="1" si="934"/>
        <v>20521</v>
      </c>
      <c r="AJ4945" s="69" t="str">
        <f ca="1">IF(AI4945&lt;0,"0-12",IFERROR(VLOOKUP(AI4945,Breakup[],2,FALSE),"&gt;24"))</f>
        <v>&gt;24</v>
      </c>
      <c r="AK4945" s="69" t="str">
        <f>VLOOKUP(V4945,Master!B:D,3,FALSE)</f>
        <v>South</v>
      </c>
      <c r="AL4945" s="69" t="str">
        <f t="shared" si="935"/>
        <v>Bangalore</v>
      </c>
    </row>
    <row r="4946" spans="1:38">
      <c r="A4946" s="14" t="s">
        <v>10223</v>
      </c>
      <c r="B4946" s="54">
        <v>44701.548793483802</v>
      </c>
      <c r="C4946" s="13" t="s">
        <v>6794</v>
      </c>
      <c r="D4946" s="13">
        <v>1559</v>
      </c>
      <c r="E4946" s="13" t="s">
        <v>10224</v>
      </c>
      <c r="F4946" s="13" t="s">
        <v>46</v>
      </c>
      <c r="G4946" s="14">
        <v>1653051036549</v>
      </c>
      <c r="H4946" s="55">
        <v>0.75730324074074096</v>
      </c>
      <c r="I4946" s="33">
        <v>44882.757303240702</v>
      </c>
      <c r="J4946" s="58">
        <v>44882</v>
      </c>
      <c r="K4946" s="13" t="s">
        <v>313</v>
      </c>
      <c r="L4946" s="13" t="s">
        <v>60</v>
      </c>
      <c r="M4946" s="13" t="s">
        <v>314</v>
      </c>
      <c r="N4946" s="13" t="s">
        <v>206</v>
      </c>
      <c r="O4946" s="33" t="s">
        <v>38</v>
      </c>
      <c r="P4946" s="58" t="s">
        <v>38</v>
      </c>
      <c r="Q4946" s="33" t="s">
        <v>207</v>
      </c>
      <c r="R4946" s="14" t="s">
        <v>38</v>
      </c>
      <c r="S4946" s="13" t="s">
        <v>208</v>
      </c>
      <c r="T4946" s="13" t="s">
        <v>209</v>
      </c>
      <c r="U4946" s="33">
        <f t="shared" ca="1" si="924"/>
        <v>45744.56914039352</v>
      </c>
      <c r="V4946" s="13" t="str">
        <f t="shared" si="925"/>
        <v>Hyderabad</v>
      </c>
      <c r="W4946" s="13" t="str">
        <f t="shared" si="926"/>
        <v>RI</v>
      </c>
      <c r="X4946" s="13">
        <f t="shared" si="927"/>
        <v>18</v>
      </c>
      <c r="Y4946" s="13" t="str">
        <f>IFERROR(VLOOKUP(C4946,ReceivingTeam[],2,FALSE),"HelpDesk")</f>
        <v>HelpDesk</v>
      </c>
      <c r="Z4946" s="67">
        <f t="shared" si="928"/>
        <v>44883.90313657403</v>
      </c>
      <c r="AA4946" s="68">
        <f t="shared" si="929"/>
        <v>44882</v>
      </c>
      <c r="AB4946" s="69" t="b">
        <f t="shared" si="930"/>
        <v>1</v>
      </c>
      <c r="AC4946" s="70">
        <f t="shared" si="931"/>
        <v>0.5</v>
      </c>
      <c r="AD4946" s="67">
        <f t="shared" si="932"/>
        <v>44883.90313657403</v>
      </c>
      <c r="AE4946" s="67">
        <f>VLOOKUP(V4946,'Branch Wise Work Timelines'!C:G,3,FALSE)+AA4946</f>
        <v>44882.416666666664</v>
      </c>
      <c r="AF4946" s="67">
        <f>IF(V4946="Bangalore",VLOOKUP(V4946,'Branch Wise Work Timelines'!C:G,4,FALSE)+AA4946+1,IF(V4946="Mumbai",VLOOKUP(V4946,'Branch Wise Work Timelines'!C:G,4,FALSE)+AA4946+1,VLOOKUP(V4946,'Branch Wise Work Timelines'!C:G,4,FALSE)+AA4946))</f>
        <v>44882.770833333336</v>
      </c>
      <c r="AG4946" s="67">
        <f>WORKDAY.INTL(AA4946,1,11)+VLOOKUP(V4946,'Branch Wise Work Timelines'!C:G,3,FALSE)</f>
        <v>44883.416666666664</v>
      </c>
      <c r="AH4946" s="69" t="str">
        <f t="shared" ca="1" si="933"/>
        <v>Out of TAT</v>
      </c>
      <c r="AI4946" s="69">
        <f t="shared" ca="1" si="934"/>
        <v>20656</v>
      </c>
      <c r="AJ4946" s="69" t="str">
        <f ca="1">IF(AI4946&lt;0,"0-12",IFERROR(VLOOKUP(AI4946,Breakup[],2,FALSE),"&gt;24"))</f>
        <v>&gt;24</v>
      </c>
      <c r="AK4946" s="69" t="str">
        <f>VLOOKUP(V4946,Master!B:D,3,FALSE)</f>
        <v>South</v>
      </c>
      <c r="AL4946" s="69" t="str">
        <f t="shared" si="935"/>
        <v>Hyderabad</v>
      </c>
    </row>
    <row r="4947" spans="1:38">
      <c r="A4947" s="14" t="s">
        <v>10225</v>
      </c>
      <c r="B4947" s="54">
        <v>44701.801857673599</v>
      </c>
      <c r="C4947" s="13" t="s">
        <v>316</v>
      </c>
      <c r="D4947" s="13">
        <v>578</v>
      </c>
      <c r="E4947" s="13" t="s">
        <v>10226</v>
      </c>
      <c r="F4947" s="13" t="s">
        <v>52</v>
      </c>
      <c r="G4947" s="14">
        <v>1653054985137</v>
      </c>
      <c r="H4947" s="55">
        <v>0.46472222222222198</v>
      </c>
      <c r="I4947" s="33">
        <v>44884.464722222197</v>
      </c>
      <c r="J4947" s="58">
        <v>44884</v>
      </c>
      <c r="K4947" s="13" t="s">
        <v>213</v>
      </c>
      <c r="L4947" s="13" t="s">
        <v>30</v>
      </c>
      <c r="M4947" s="13" t="s">
        <v>282</v>
      </c>
      <c r="N4947" s="13" t="s">
        <v>206</v>
      </c>
      <c r="O4947" s="33" t="s">
        <v>38</v>
      </c>
      <c r="P4947" s="58" t="s">
        <v>38</v>
      </c>
      <c r="Q4947" s="33" t="s">
        <v>207</v>
      </c>
      <c r="R4947" s="14" t="s">
        <v>38</v>
      </c>
      <c r="S4947" s="13" t="s">
        <v>216</v>
      </c>
      <c r="T4947" s="13" t="s">
        <v>217</v>
      </c>
      <c r="U4947" s="33">
        <f t="shared" ca="1" si="924"/>
        <v>45744.56914039352</v>
      </c>
      <c r="V4947" s="13" t="str">
        <f t="shared" si="925"/>
        <v>Bangalore</v>
      </c>
      <c r="W4947" s="13" t="str">
        <f t="shared" si="926"/>
        <v>RI</v>
      </c>
      <c r="X4947" s="13">
        <f t="shared" si="927"/>
        <v>11</v>
      </c>
      <c r="Y4947" s="13" t="str">
        <f>IFERROR(VLOOKUP(C4947,ReceivingTeam[],2,FALSE),"HelpDesk")</f>
        <v>HelpDesk</v>
      </c>
      <c r="Z4947" s="67">
        <f t="shared" si="928"/>
        <v>44884.964722222197</v>
      </c>
      <c r="AA4947" s="68">
        <f t="shared" si="929"/>
        <v>44884</v>
      </c>
      <c r="AB4947" s="69" t="b">
        <f t="shared" si="930"/>
        <v>1</v>
      </c>
      <c r="AC4947" s="70">
        <f t="shared" si="931"/>
        <v>0.5</v>
      </c>
      <c r="AD4947" s="67">
        <f t="shared" si="932"/>
        <v>44884.964722222197</v>
      </c>
      <c r="AE4947" s="67">
        <f>VLOOKUP(V4947,'Branch Wise Work Timelines'!C:G,3,FALSE)+AA4947</f>
        <v>44884.416666666664</v>
      </c>
      <c r="AF4947" s="67">
        <f>IF(V4947="Bangalore",VLOOKUP(V4947,'Branch Wise Work Timelines'!C:G,4,FALSE)+AA4947+1,IF(V4947="Mumbai",VLOOKUP(V4947,'Branch Wise Work Timelines'!C:G,4,FALSE)+AA4947+1,VLOOKUP(V4947,'Branch Wise Work Timelines'!C:G,4,FALSE)+AA4947))</f>
        <v>44885.104166666664</v>
      </c>
      <c r="AG4947" s="67">
        <f>WORKDAY.INTL(AA4947,1,11)+VLOOKUP(V4947,'Branch Wise Work Timelines'!C:G,3,FALSE)</f>
        <v>44886.416666666664</v>
      </c>
      <c r="AH4947" s="69" t="str">
        <f t="shared" ca="1" si="933"/>
        <v>Out of TAT</v>
      </c>
      <c r="AI4947" s="69">
        <f t="shared" ca="1" si="934"/>
        <v>20631</v>
      </c>
      <c r="AJ4947" s="69" t="str">
        <f ca="1">IF(AI4947&lt;0,"0-12",IFERROR(VLOOKUP(AI4947,Breakup[],2,FALSE),"&gt;24"))</f>
        <v>&gt;24</v>
      </c>
      <c r="AK4947" s="69" t="str">
        <f>VLOOKUP(V4947,Master!B:D,3,FALSE)</f>
        <v>South</v>
      </c>
      <c r="AL4947" s="69" t="str">
        <f t="shared" si="935"/>
        <v>Bangalore</v>
      </c>
    </row>
    <row r="4948" spans="1:38">
      <c r="A4948" s="14" t="s">
        <v>10227</v>
      </c>
      <c r="B4948" s="54">
        <v>44701.804542905098</v>
      </c>
      <c r="C4948" s="13" t="s">
        <v>316</v>
      </c>
      <c r="D4948" s="13">
        <v>1896</v>
      </c>
      <c r="E4948" s="13" t="s">
        <v>10228</v>
      </c>
      <c r="F4948" s="13" t="s">
        <v>52</v>
      </c>
      <c r="G4948" s="14">
        <v>1653054985137</v>
      </c>
      <c r="H4948" s="55">
        <v>0.54371527777777795</v>
      </c>
      <c r="I4948" s="33">
        <v>44885.543715277803</v>
      </c>
      <c r="J4948" s="58">
        <v>44885</v>
      </c>
      <c r="K4948" s="13" t="s">
        <v>213</v>
      </c>
      <c r="L4948" s="13" t="s">
        <v>30</v>
      </c>
      <c r="M4948" s="13" t="s">
        <v>282</v>
      </c>
      <c r="N4948" s="13" t="s">
        <v>206</v>
      </c>
      <c r="O4948" s="33" t="s">
        <v>38</v>
      </c>
      <c r="P4948" s="58" t="s">
        <v>38</v>
      </c>
      <c r="Q4948" s="33" t="s">
        <v>207</v>
      </c>
      <c r="R4948" s="14" t="s">
        <v>38</v>
      </c>
      <c r="S4948" s="13" t="s">
        <v>216</v>
      </c>
      <c r="T4948" s="13" t="s">
        <v>217</v>
      </c>
      <c r="U4948" s="33">
        <f t="shared" ca="1" si="924"/>
        <v>45744.56914039352</v>
      </c>
      <c r="V4948" s="13" t="str">
        <f t="shared" si="925"/>
        <v>Bangalore</v>
      </c>
      <c r="W4948" s="13" t="str">
        <f t="shared" si="926"/>
        <v>RI</v>
      </c>
      <c r="X4948" s="13">
        <f t="shared" si="927"/>
        <v>13</v>
      </c>
      <c r="Y4948" s="13" t="str">
        <f>IFERROR(VLOOKUP(C4948,ReceivingTeam[],2,FALSE),"HelpDesk")</f>
        <v>HelpDesk</v>
      </c>
      <c r="Z4948" s="67">
        <f t="shared" si="928"/>
        <v>44885.916666666664</v>
      </c>
      <c r="AA4948" s="68">
        <f t="shared" si="929"/>
        <v>44885</v>
      </c>
      <c r="AB4948" s="69" t="b">
        <f t="shared" si="930"/>
        <v>0</v>
      </c>
      <c r="AC4948" s="70">
        <f t="shared" si="931"/>
        <v>0.5</v>
      </c>
      <c r="AD4948" s="67">
        <f t="shared" si="932"/>
        <v>44885.916666666664</v>
      </c>
      <c r="AE4948" s="67">
        <f>VLOOKUP(V4948,'Branch Wise Work Timelines'!C:G,3,FALSE)+AA4948</f>
        <v>44885.416666666664</v>
      </c>
      <c r="AF4948" s="67">
        <f>IF(V4948="Bangalore",VLOOKUP(V4948,'Branch Wise Work Timelines'!C:G,4,FALSE)+AA4948+1,IF(V4948="Mumbai",VLOOKUP(V4948,'Branch Wise Work Timelines'!C:G,4,FALSE)+AA4948+1,VLOOKUP(V4948,'Branch Wise Work Timelines'!C:G,4,FALSE)+AA4948))</f>
        <v>44886.104166666664</v>
      </c>
      <c r="AG4948" s="67">
        <f>WORKDAY.INTL(AA4948,1,11)+VLOOKUP(V4948,'Branch Wise Work Timelines'!C:G,3,FALSE)</f>
        <v>44886.416666666664</v>
      </c>
      <c r="AH4948" s="69" t="str">
        <f t="shared" ca="1" si="933"/>
        <v>Out of TAT</v>
      </c>
      <c r="AI4948" s="69">
        <f t="shared" ca="1" si="934"/>
        <v>20608</v>
      </c>
      <c r="AJ4948" s="69" t="str">
        <f ca="1">IF(AI4948&lt;0,"0-12",IFERROR(VLOOKUP(AI4948,Breakup[],2,FALSE),"&gt;24"))</f>
        <v>&gt;24</v>
      </c>
      <c r="AK4948" s="69" t="str">
        <f>VLOOKUP(V4948,Master!B:D,3,FALSE)</f>
        <v>South</v>
      </c>
      <c r="AL4948" s="69" t="str">
        <f t="shared" si="935"/>
        <v>Bangalore</v>
      </c>
    </row>
    <row r="4949" spans="1:38">
      <c r="A4949" s="14" t="s">
        <v>10229</v>
      </c>
      <c r="B4949" s="54">
        <v>44701.812058298601</v>
      </c>
      <c r="C4949" s="13" t="s">
        <v>6284</v>
      </c>
      <c r="D4949" s="13">
        <v>141</v>
      </c>
      <c r="E4949" s="13" t="s">
        <v>10230</v>
      </c>
      <c r="F4949" s="13" t="s">
        <v>46</v>
      </c>
      <c r="G4949" s="14">
        <v>1653057891591</v>
      </c>
      <c r="H4949" s="55">
        <v>0.208032407407407</v>
      </c>
      <c r="I4949" s="33">
        <v>44888.208032407398</v>
      </c>
      <c r="J4949" s="58">
        <v>44888</v>
      </c>
      <c r="K4949" s="13" t="s">
        <v>213</v>
      </c>
      <c r="L4949" s="13" t="s">
        <v>30</v>
      </c>
      <c r="M4949" s="13" t="s">
        <v>282</v>
      </c>
      <c r="N4949" s="13" t="s">
        <v>206</v>
      </c>
      <c r="O4949" s="33" t="s">
        <v>38</v>
      </c>
      <c r="P4949" s="58" t="s">
        <v>38</v>
      </c>
      <c r="Q4949" s="33" t="s">
        <v>207</v>
      </c>
      <c r="R4949" s="14" t="s">
        <v>38</v>
      </c>
      <c r="S4949" s="13" t="s">
        <v>216</v>
      </c>
      <c r="T4949" s="13" t="s">
        <v>278</v>
      </c>
      <c r="U4949" s="33">
        <f t="shared" ca="1" si="924"/>
        <v>45744.56914039352</v>
      </c>
      <c r="V4949" s="13" t="str">
        <f t="shared" si="925"/>
        <v>Bangalore</v>
      </c>
      <c r="W4949" s="13" t="str">
        <f t="shared" si="926"/>
        <v>RI</v>
      </c>
      <c r="X4949" s="13">
        <f t="shared" si="927"/>
        <v>4</v>
      </c>
      <c r="Y4949" s="13" t="str">
        <f>IFERROR(VLOOKUP(C4949,ReceivingTeam[],2,FALSE),"HelpDesk")</f>
        <v>HelpDesk</v>
      </c>
      <c r="Z4949" s="67">
        <f t="shared" si="928"/>
        <v>44891.729166666664</v>
      </c>
      <c r="AA4949" s="68">
        <f t="shared" si="929"/>
        <v>44888</v>
      </c>
      <c r="AB4949" s="69" t="b">
        <f t="shared" si="930"/>
        <v>1</v>
      </c>
      <c r="AC4949" s="70">
        <f t="shared" si="931"/>
        <v>3</v>
      </c>
      <c r="AD4949" s="67">
        <f t="shared" si="932"/>
        <v>44891.729166666664</v>
      </c>
      <c r="AE4949" s="67">
        <f>VLOOKUP(V4949,'Branch Wise Work Timelines'!C:G,3,FALSE)+AA4949</f>
        <v>44888.416666666664</v>
      </c>
      <c r="AF4949" s="67">
        <f>IF(V4949="Bangalore",VLOOKUP(V4949,'Branch Wise Work Timelines'!C:G,4,FALSE)+AA4949+1,IF(V4949="Mumbai",VLOOKUP(V4949,'Branch Wise Work Timelines'!C:G,4,FALSE)+AA4949+1,VLOOKUP(V4949,'Branch Wise Work Timelines'!C:G,4,FALSE)+AA4949))</f>
        <v>44889.104166666664</v>
      </c>
      <c r="AG4949" s="67">
        <f>WORKDAY.INTL(AA4949,1,11)+VLOOKUP(V4949,'Branch Wise Work Timelines'!C:G,3,FALSE)</f>
        <v>44889.416666666664</v>
      </c>
      <c r="AH4949" s="69" t="str">
        <f t="shared" ca="1" si="933"/>
        <v>Out of TAT</v>
      </c>
      <c r="AI4949" s="69">
        <f t="shared" ca="1" si="934"/>
        <v>20469</v>
      </c>
      <c r="AJ4949" s="69" t="str">
        <f ca="1">IF(AI4949&lt;0,"0-12",IFERROR(VLOOKUP(AI4949,Breakup[],2,FALSE),"&gt;24"))</f>
        <v>&gt;24</v>
      </c>
      <c r="AK4949" s="69" t="str">
        <f>VLOOKUP(V4949,Master!B:D,3,FALSE)</f>
        <v>South</v>
      </c>
      <c r="AL4949" s="69" t="str">
        <f t="shared" si="935"/>
        <v>Bangalore</v>
      </c>
    </row>
    <row r="4950" spans="1:38">
      <c r="A4950" s="14" t="s">
        <v>10231</v>
      </c>
      <c r="B4950" s="54">
        <v>44701.764223298604</v>
      </c>
      <c r="C4950" s="13" t="s">
        <v>78</v>
      </c>
      <c r="D4950" s="13">
        <v>558</v>
      </c>
      <c r="E4950" s="13" t="s">
        <v>10232</v>
      </c>
      <c r="F4950" s="13" t="s">
        <v>33</v>
      </c>
      <c r="G4950" s="14">
        <v>1653053109035</v>
      </c>
      <c r="H4950" s="55">
        <v>1.6203703703703701E-3</v>
      </c>
      <c r="I4950" s="33">
        <v>44891.0016203704</v>
      </c>
      <c r="J4950" s="58">
        <v>44891</v>
      </c>
      <c r="K4950" s="13" t="s">
        <v>213</v>
      </c>
      <c r="L4950" s="13" t="s">
        <v>30</v>
      </c>
      <c r="M4950" s="13" t="s">
        <v>282</v>
      </c>
      <c r="N4950" s="13" t="s">
        <v>206</v>
      </c>
      <c r="O4950" s="33">
        <v>44891.667291666701</v>
      </c>
      <c r="P4950" s="58">
        <v>44891</v>
      </c>
      <c r="Q4950" s="33" t="s">
        <v>237</v>
      </c>
      <c r="R4950" s="14">
        <v>754</v>
      </c>
      <c r="S4950" s="13" t="s">
        <v>216</v>
      </c>
      <c r="T4950" s="13" t="s">
        <v>217</v>
      </c>
      <c r="U4950" s="33">
        <f t="shared" ca="1" si="924"/>
        <v>45744.56914039352</v>
      </c>
      <c r="V4950" s="13" t="str">
        <f t="shared" si="925"/>
        <v>Bangalore</v>
      </c>
      <c r="W4950" s="13" t="str">
        <f t="shared" si="926"/>
        <v>RI</v>
      </c>
      <c r="X4950" s="13">
        <f t="shared" si="927"/>
        <v>0</v>
      </c>
      <c r="Y4950" s="13" t="str">
        <f>IFERROR(VLOOKUP(C4950,ReceivingTeam[],2,FALSE),"HelpDesk")</f>
        <v>Branch office</v>
      </c>
      <c r="Z4950" s="67">
        <f t="shared" si="928"/>
        <v>44891.916666666664</v>
      </c>
      <c r="AA4950" s="68">
        <f t="shared" si="929"/>
        <v>44891</v>
      </c>
      <c r="AB4950" s="69" t="b">
        <f t="shared" si="930"/>
        <v>1</v>
      </c>
      <c r="AC4950" s="70">
        <f t="shared" si="931"/>
        <v>0.5</v>
      </c>
      <c r="AD4950" s="67">
        <f t="shared" si="932"/>
        <v>44891.916666666664</v>
      </c>
      <c r="AE4950" s="67">
        <f>VLOOKUP(V4950,'Branch Wise Work Timelines'!C:G,3,FALSE)+AA4950</f>
        <v>44891.416666666664</v>
      </c>
      <c r="AF4950" s="67">
        <f>IF(V4950="Bangalore",VLOOKUP(V4950,'Branch Wise Work Timelines'!C:G,4,FALSE)+AA4950+1,IF(V4950="Mumbai",VLOOKUP(V4950,'Branch Wise Work Timelines'!C:G,4,FALSE)+AA4950+1,VLOOKUP(V4950,'Branch Wise Work Timelines'!C:G,4,FALSE)+AA4950))</f>
        <v>44892.104166666664</v>
      </c>
      <c r="AG4950" s="67">
        <f>WORKDAY.INTL(AA4950,1,11)+VLOOKUP(V4950,'Branch Wise Work Timelines'!C:G,3,FALSE)</f>
        <v>44893.416666666664</v>
      </c>
      <c r="AH4950" s="69" t="str">
        <f t="shared" si="933"/>
        <v>Met</v>
      </c>
      <c r="AI4950" s="69">
        <f t="shared" ca="1" si="934"/>
        <v>20464</v>
      </c>
      <c r="AJ4950" s="69" t="str">
        <f ca="1">IF(AI4950&lt;0,"0-12",IFERROR(VLOOKUP(AI4950,Breakup[],2,FALSE),"&gt;24"))</f>
        <v>&gt;24</v>
      </c>
      <c r="AK4950" s="69" t="str">
        <f>VLOOKUP(V4950,Master!B:D,3,FALSE)</f>
        <v>South</v>
      </c>
      <c r="AL4950" s="69" t="str">
        <f t="shared" si="935"/>
        <v>Bangalore</v>
      </c>
    </row>
    <row r="4951" spans="1:38">
      <c r="A4951" s="14" t="s">
        <v>10233</v>
      </c>
      <c r="B4951" s="54">
        <v>44701.801660266203</v>
      </c>
      <c r="C4951" s="13" t="s">
        <v>418</v>
      </c>
      <c r="D4951" s="13">
        <v>1104</v>
      </c>
      <c r="E4951" s="13" t="s">
        <v>10234</v>
      </c>
      <c r="F4951" s="13" t="s">
        <v>46</v>
      </c>
      <c r="G4951" s="14">
        <v>1653056550003</v>
      </c>
      <c r="H4951" s="55">
        <v>0.929456018518518</v>
      </c>
      <c r="I4951" s="33">
        <v>44886.929456018501</v>
      </c>
      <c r="J4951" s="58">
        <v>44886</v>
      </c>
      <c r="K4951" s="13" t="s">
        <v>213</v>
      </c>
      <c r="L4951" s="13" t="s">
        <v>30</v>
      </c>
      <c r="M4951" s="13" t="s">
        <v>75</v>
      </c>
      <c r="N4951" s="13" t="s">
        <v>206</v>
      </c>
      <c r="O4951" s="33" t="s">
        <v>38</v>
      </c>
      <c r="P4951" s="58" t="s">
        <v>38</v>
      </c>
      <c r="Q4951" s="33" t="s">
        <v>207</v>
      </c>
      <c r="R4951" s="14" t="s">
        <v>38</v>
      </c>
      <c r="S4951" s="13" t="s">
        <v>216</v>
      </c>
      <c r="T4951" s="13" t="s">
        <v>217</v>
      </c>
      <c r="U4951" s="33">
        <f t="shared" ca="1" si="924"/>
        <v>45744.56914039352</v>
      </c>
      <c r="V4951" s="13" t="str">
        <f t="shared" si="925"/>
        <v>Bangalore</v>
      </c>
      <c r="W4951" s="13" t="str">
        <f t="shared" si="926"/>
        <v>RI</v>
      </c>
      <c r="X4951" s="13">
        <f t="shared" si="927"/>
        <v>22</v>
      </c>
      <c r="Y4951" s="13" t="str">
        <f>IFERROR(VLOOKUP(C4951,ReceivingTeam[],2,FALSE),"HelpDesk")</f>
        <v>HelpDesk</v>
      </c>
      <c r="Z4951" s="67">
        <f t="shared" si="928"/>
        <v>44887.741956018501</v>
      </c>
      <c r="AA4951" s="68">
        <f t="shared" si="929"/>
        <v>44886</v>
      </c>
      <c r="AB4951" s="69" t="b">
        <f t="shared" si="930"/>
        <v>1</v>
      </c>
      <c r="AC4951" s="70">
        <f t="shared" si="931"/>
        <v>0.5</v>
      </c>
      <c r="AD4951" s="67">
        <f t="shared" si="932"/>
        <v>44887.741956018501</v>
      </c>
      <c r="AE4951" s="67">
        <f>VLOOKUP(V4951,'Branch Wise Work Timelines'!C:G,3,FALSE)+AA4951</f>
        <v>44886.416666666664</v>
      </c>
      <c r="AF4951" s="67">
        <f>IF(V4951="Bangalore",VLOOKUP(V4951,'Branch Wise Work Timelines'!C:G,4,FALSE)+AA4951+1,IF(V4951="Mumbai",VLOOKUP(V4951,'Branch Wise Work Timelines'!C:G,4,FALSE)+AA4951+1,VLOOKUP(V4951,'Branch Wise Work Timelines'!C:G,4,FALSE)+AA4951))</f>
        <v>44887.104166666664</v>
      </c>
      <c r="AG4951" s="67">
        <f>WORKDAY.INTL(AA4951,1,11)+VLOOKUP(V4951,'Branch Wise Work Timelines'!C:G,3,FALSE)</f>
        <v>44887.416666666664</v>
      </c>
      <c r="AH4951" s="69" t="str">
        <f t="shared" ca="1" si="933"/>
        <v>Out of TAT</v>
      </c>
      <c r="AI4951" s="69">
        <f t="shared" ca="1" si="934"/>
        <v>20564</v>
      </c>
      <c r="AJ4951" s="69" t="str">
        <f ca="1">IF(AI4951&lt;0,"0-12",IFERROR(VLOOKUP(AI4951,Breakup[],2,FALSE),"&gt;24"))</f>
        <v>&gt;24</v>
      </c>
      <c r="AK4951" s="69" t="str">
        <f>VLOOKUP(V4951,Master!B:D,3,FALSE)</f>
        <v>South</v>
      </c>
      <c r="AL4951" s="69" t="str">
        <f t="shared" si="935"/>
        <v>Bangalore</v>
      </c>
    </row>
    <row r="4952" spans="1:38">
      <c r="A4952" s="14" t="s">
        <v>10235</v>
      </c>
      <c r="B4952" s="54">
        <v>44701.650394988399</v>
      </c>
      <c r="C4952" s="13" t="s">
        <v>986</v>
      </c>
      <c r="D4952" s="13">
        <v>1478</v>
      </c>
      <c r="E4952" s="13" t="s">
        <v>10236</v>
      </c>
      <c r="F4952" s="13" t="s">
        <v>46</v>
      </c>
      <c r="G4952" s="14">
        <v>1653047501288</v>
      </c>
      <c r="H4952" s="55">
        <v>0.16890046296296299</v>
      </c>
      <c r="I4952" s="33">
        <v>44883.168900463003</v>
      </c>
      <c r="J4952" s="58">
        <v>44883</v>
      </c>
      <c r="K4952" s="13" t="s">
        <v>213</v>
      </c>
      <c r="L4952" s="13" t="s">
        <v>30</v>
      </c>
      <c r="M4952" s="13" t="s">
        <v>282</v>
      </c>
      <c r="N4952" s="13" t="s">
        <v>206</v>
      </c>
      <c r="O4952" s="33" t="s">
        <v>38</v>
      </c>
      <c r="P4952" s="58" t="s">
        <v>38</v>
      </c>
      <c r="Q4952" s="33" t="s">
        <v>207</v>
      </c>
      <c r="R4952" s="14" t="s">
        <v>38</v>
      </c>
      <c r="S4952" s="13" t="s">
        <v>216</v>
      </c>
      <c r="T4952" s="13" t="s">
        <v>217</v>
      </c>
      <c r="U4952" s="33">
        <f t="shared" ca="1" si="924"/>
        <v>45744.56914039352</v>
      </c>
      <c r="V4952" s="13" t="str">
        <f t="shared" si="925"/>
        <v>Bangalore</v>
      </c>
      <c r="W4952" s="13" t="str">
        <f t="shared" si="926"/>
        <v>RI</v>
      </c>
      <c r="X4952" s="13">
        <f t="shared" si="927"/>
        <v>4</v>
      </c>
      <c r="Y4952" s="13" t="str">
        <f>IFERROR(VLOOKUP(C4952,ReceivingTeam[],2,FALSE),"HelpDesk")</f>
        <v>HelpDesk</v>
      </c>
      <c r="Z4952" s="67">
        <f t="shared" si="928"/>
        <v>44883.916666666664</v>
      </c>
      <c r="AA4952" s="68">
        <f t="shared" si="929"/>
        <v>44883</v>
      </c>
      <c r="AB4952" s="69" t="b">
        <f t="shared" si="930"/>
        <v>1</v>
      </c>
      <c r="AC4952" s="70">
        <f t="shared" si="931"/>
        <v>0.5</v>
      </c>
      <c r="AD4952" s="67">
        <f t="shared" si="932"/>
        <v>44883.916666666664</v>
      </c>
      <c r="AE4952" s="67">
        <f>VLOOKUP(V4952,'Branch Wise Work Timelines'!C:G,3,FALSE)+AA4952</f>
        <v>44883.416666666664</v>
      </c>
      <c r="AF4952" s="67">
        <f>IF(V4952="Bangalore",VLOOKUP(V4952,'Branch Wise Work Timelines'!C:G,4,FALSE)+AA4952+1,IF(V4952="Mumbai",VLOOKUP(V4952,'Branch Wise Work Timelines'!C:G,4,FALSE)+AA4952+1,VLOOKUP(V4952,'Branch Wise Work Timelines'!C:G,4,FALSE)+AA4952))</f>
        <v>44884.104166666664</v>
      </c>
      <c r="AG4952" s="67">
        <f>WORKDAY.INTL(AA4952,1,11)+VLOOKUP(V4952,'Branch Wise Work Timelines'!C:G,3,FALSE)</f>
        <v>44884.416666666664</v>
      </c>
      <c r="AH4952" s="69" t="str">
        <f t="shared" ca="1" si="933"/>
        <v>Out of TAT</v>
      </c>
      <c r="AI4952" s="69">
        <f t="shared" ca="1" si="934"/>
        <v>20656</v>
      </c>
      <c r="AJ4952" s="69" t="str">
        <f ca="1">IF(AI4952&lt;0,"0-12",IFERROR(VLOOKUP(AI4952,Breakup[],2,FALSE),"&gt;24"))</f>
        <v>&gt;24</v>
      </c>
      <c r="AK4952" s="69" t="str">
        <f>VLOOKUP(V4952,Master!B:D,3,FALSE)</f>
        <v>South</v>
      </c>
      <c r="AL4952" s="69" t="str">
        <f t="shared" si="935"/>
        <v>Bangalore</v>
      </c>
    </row>
    <row r="4953" spans="1:38">
      <c r="A4953" s="14" t="s">
        <v>10237</v>
      </c>
      <c r="B4953" s="54">
        <v>44701.694355636602</v>
      </c>
      <c r="C4953" s="13" t="s">
        <v>255</v>
      </c>
      <c r="D4953" s="13">
        <v>1780</v>
      </c>
      <c r="E4953" s="13" t="s">
        <v>10238</v>
      </c>
      <c r="F4953" s="13" t="s">
        <v>33</v>
      </c>
      <c r="G4953" s="14">
        <v>1653046829290</v>
      </c>
      <c r="H4953" s="55">
        <v>0.87118055555555596</v>
      </c>
      <c r="I4953" s="33">
        <v>44883.871180555601</v>
      </c>
      <c r="J4953" s="58">
        <v>44883</v>
      </c>
      <c r="K4953" s="13" t="s">
        <v>257</v>
      </c>
      <c r="L4953" s="13" t="s">
        <v>72</v>
      </c>
      <c r="M4953" s="13" t="s">
        <v>255</v>
      </c>
      <c r="N4953" s="13" t="s">
        <v>206</v>
      </c>
      <c r="O4953" s="33" t="s">
        <v>38</v>
      </c>
      <c r="P4953" s="58" t="s">
        <v>38</v>
      </c>
      <c r="Q4953" s="33" t="s">
        <v>207</v>
      </c>
      <c r="R4953" s="14" t="s">
        <v>38</v>
      </c>
      <c r="S4953" s="13" t="s">
        <v>216</v>
      </c>
      <c r="T4953" s="13" t="s">
        <v>217</v>
      </c>
      <c r="U4953" s="33">
        <f t="shared" ca="1" si="924"/>
        <v>45744.56914039352</v>
      </c>
      <c r="V4953" s="13" t="str">
        <f t="shared" si="925"/>
        <v>Pune</v>
      </c>
      <c r="W4953" s="13" t="str">
        <f t="shared" si="926"/>
        <v>RI</v>
      </c>
      <c r="X4953" s="13">
        <f t="shared" si="927"/>
        <v>20</v>
      </c>
      <c r="Y4953" s="13" t="str">
        <f>IFERROR(VLOOKUP(C4953,ReceivingTeam[],2,FALSE),"HelpDesk")</f>
        <v>HelpDesk</v>
      </c>
      <c r="Z4953" s="67">
        <f t="shared" si="928"/>
        <v>44884.996180555601</v>
      </c>
      <c r="AA4953" s="68">
        <f t="shared" si="929"/>
        <v>44883</v>
      </c>
      <c r="AB4953" s="69" t="b">
        <f t="shared" si="930"/>
        <v>1</v>
      </c>
      <c r="AC4953" s="70">
        <f t="shared" si="931"/>
        <v>0.5</v>
      </c>
      <c r="AD4953" s="67">
        <f t="shared" si="932"/>
        <v>44884.996180555601</v>
      </c>
      <c r="AE4953" s="67">
        <f>VLOOKUP(V4953,'Branch Wise Work Timelines'!C:G,3,FALSE)+AA4953</f>
        <v>44883.395833333336</v>
      </c>
      <c r="AF4953" s="67">
        <f>IF(V4953="Bangalore",VLOOKUP(V4953,'Branch Wise Work Timelines'!C:G,4,FALSE)+AA4953+1,IF(V4953="Mumbai",VLOOKUP(V4953,'Branch Wise Work Timelines'!C:G,4,FALSE)+AA4953+1,VLOOKUP(V4953,'Branch Wise Work Timelines'!C:G,4,FALSE)+AA4953))</f>
        <v>44883.770833333336</v>
      </c>
      <c r="AG4953" s="67">
        <f>WORKDAY.INTL(AA4953,1,11)+VLOOKUP(V4953,'Branch Wise Work Timelines'!C:G,3,FALSE)</f>
        <v>44884.395833333336</v>
      </c>
      <c r="AH4953" s="69" t="str">
        <f t="shared" ca="1" si="933"/>
        <v>Out of TAT</v>
      </c>
      <c r="AI4953" s="69">
        <f t="shared" ca="1" si="934"/>
        <v>20630</v>
      </c>
      <c r="AJ4953" s="69" t="str">
        <f ca="1">IF(AI4953&lt;0,"0-12",IFERROR(VLOOKUP(AI4953,Breakup[],2,FALSE),"&gt;24"))</f>
        <v>&gt;24</v>
      </c>
      <c r="AK4953" s="69" t="str">
        <f>VLOOKUP(V4953,Master!B:D,3,FALSE)</f>
        <v>West</v>
      </c>
      <c r="AL4953" s="69" t="str">
        <f t="shared" si="935"/>
        <v>Pune</v>
      </c>
    </row>
    <row r="4954" spans="1:38">
      <c r="A4954" s="14" t="s">
        <v>10239</v>
      </c>
      <c r="B4954" s="54">
        <v>44701.694443090302</v>
      </c>
      <c r="C4954" s="13" t="s">
        <v>148</v>
      </c>
      <c r="D4954" s="13">
        <v>639</v>
      </c>
      <c r="E4954" s="13" t="s">
        <v>10240</v>
      </c>
      <c r="F4954" s="13" t="s">
        <v>33</v>
      </c>
      <c r="G4954" s="14">
        <v>1653051375146</v>
      </c>
      <c r="H4954" s="55">
        <v>0.71754629629629596</v>
      </c>
      <c r="I4954" s="33">
        <v>44882.717546296299</v>
      </c>
      <c r="J4954" s="58">
        <v>44882</v>
      </c>
      <c r="K4954" s="13" t="s">
        <v>313</v>
      </c>
      <c r="L4954" s="13" t="s">
        <v>60</v>
      </c>
      <c r="M4954" s="13" t="s">
        <v>314</v>
      </c>
      <c r="N4954" s="13" t="s">
        <v>206</v>
      </c>
      <c r="O4954" s="33" t="s">
        <v>38</v>
      </c>
      <c r="P4954" s="58" t="s">
        <v>38</v>
      </c>
      <c r="Q4954" s="33" t="s">
        <v>207</v>
      </c>
      <c r="R4954" s="14" t="s">
        <v>38</v>
      </c>
      <c r="S4954" s="13" t="s">
        <v>208</v>
      </c>
      <c r="T4954" s="13" t="s">
        <v>209</v>
      </c>
      <c r="U4954" s="33">
        <f t="shared" ca="1" si="924"/>
        <v>45744.56914039352</v>
      </c>
      <c r="V4954" s="13" t="str">
        <f t="shared" si="925"/>
        <v>Hyderabad</v>
      </c>
      <c r="W4954" s="13" t="str">
        <f t="shared" si="926"/>
        <v>RI</v>
      </c>
      <c r="X4954" s="13">
        <f t="shared" si="927"/>
        <v>17</v>
      </c>
      <c r="Y4954" s="13" t="str">
        <f>IFERROR(VLOOKUP(C4954,ReceivingTeam[],2,FALSE),"HelpDesk")</f>
        <v>Branch office</v>
      </c>
      <c r="Z4954" s="67">
        <f t="shared" si="928"/>
        <v>44883.863379629627</v>
      </c>
      <c r="AA4954" s="68">
        <f t="shared" si="929"/>
        <v>44882</v>
      </c>
      <c r="AB4954" s="69" t="b">
        <f t="shared" si="930"/>
        <v>1</v>
      </c>
      <c r="AC4954" s="70">
        <f t="shared" si="931"/>
        <v>0.5</v>
      </c>
      <c r="AD4954" s="67">
        <f t="shared" si="932"/>
        <v>44883.863379629627</v>
      </c>
      <c r="AE4954" s="67">
        <f>VLOOKUP(V4954,'Branch Wise Work Timelines'!C:G,3,FALSE)+AA4954</f>
        <v>44882.416666666664</v>
      </c>
      <c r="AF4954" s="67">
        <f>IF(V4954="Bangalore",VLOOKUP(V4954,'Branch Wise Work Timelines'!C:G,4,FALSE)+AA4954+1,IF(V4954="Mumbai",VLOOKUP(V4954,'Branch Wise Work Timelines'!C:G,4,FALSE)+AA4954+1,VLOOKUP(V4954,'Branch Wise Work Timelines'!C:G,4,FALSE)+AA4954))</f>
        <v>44882.770833333336</v>
      </c>
      <c r="AG4954" s="67">
        <f>WORKDAY.INTL(AA4954,1,11)+VLOOKUP(V4954,'Branch Wise Work Timelines'!C:G,3,FALSE)</f>
        <v>44883.416666666664</v>
      </c>
      <c r="AH4954" s="69" t="str">
        <f t="shared" ca="1" si="933"/>
        <v>Out of TAT</v>
      </c>
      <c r="AI4954" s="69">
        <f t="shared" ca="1" si="934"/>
        <v>20657</v>
      </c>
      <c r="AJ4954" s="69" t="str">
        <f ca="1">IF(AI4954&lt;0,"0-12",IFERROR(VLOOKUP(AI4954,Breakup[],2,FALSE),"&gt;24"))</f>
        <v>&gt;24</v>
      </c>
      <c r="AK4954" s="69" t="str">
        <f>VLOOKUP(V4954,Master!B:D,3,FALSE)</f>
        <v>South</v>
      </c>
      <c r="AL4954" s="69" t="str">
        <f t="shared" si="935"/>
        <v>Hyderabad</v>
      </c>
    </row>
    <row r="4955" spans="1:38">
      <c r="A4955" s="14" t="s">
        <v>10241</v>
      </c>
      <c r="B4955" s="54">
        <v>44701.770035150497</v>
      </c>
      <c r="C4955" s="13" t="s">
        <v>78</v>
      </c>
      <c r="D4955" s="13">
        <v>1444</v>
      </c>
      <c r="E4955" s="13" t="s">
        <v>10242</v>
      </c>
      <c r="F4955" s="13" t="s">
        <v>33</v>
      </c>
      <c r="G4955" s="14">
        <v>1653054985137</v>
      </c>
      <c r="H4955" s="55">
        <v>6.9097222222222199E-3</v>
      </c>
      <c r="I4955" s="33">
        <v>44882.0069097222</v>
      </c>
      <c r="J4955" s="58">
        <v>44882</v>
      </c>
      <c r="K4955" s="13" t="s">
        <v>213</v>
      </c>
      <c r="L4955" s="13" t="s">
        <v>30</v>
      </c>
      <c r="M4955" s="13" t="s">
        <v>282</v>
      </c>
      <c r="N4955" s="13" t="s">
        <v>206</v>
      </c>
      <c r="O4955" s="33" t="s">
        <v>38</v>
      </c>
      <c r="P4955" s="58" t="s">
        <v>38</v>
      </c>
      <c r="Q4955" s="33" t="s">
        <v>207</v>
      </c>
      <c r="R4955" s="14" t="s">
        <v>38</v>
      </c>
      <c r="S4955" s="13" t="s">
        <v>216</v>
      </c>
      <c r="T4955" s="13" t="s">
        <v>217</v>
      </c>
      <c r="U4955" s="33">
        <f t="shared" ca="1" si="924"/>
        <v>45744.56914039352</v>
      </c>
      <c r="V4955" s="13" t="str">
        <f t="shared" si="925"/>
        <v>Bangalore</v>
      </c>
      <c r="W4955" s="13" t="str">
        <f t="shared" si="926"/>
        <v>RI</v>
      </c>
      <c r="X4955" s="13">
        <f t="shared" si="927"/>
        <v>0</v>
      </c>
      <c r="Y4955" s="13" t="str">
        <f>IFERROR(VLOOKUP(C4955,ReceivingTeam[],2,FALSE),"HelpDesk")</f>
        <v>Branch office</v>
      </c>
      <c r="Z4955" s="67">
        <f t="shared" si="928"/>
        <v>44882.916666666664</v>
      </c>
      <c r="AA4955" s="68">
        <f t="shared" si="929"/>
        <v>44882</v>
      </c>
      <c r="AB4955" s="69" t="b">
        <f t="shared" si="930"/>
        <v>1</v>
      </c>
      <c r="AC4955" s="70">
        <f t="shared" si="931"/>
        <v>0.5</v>
      </c>
      <c r="AD4955" s="67">
        <f t="shared" si="932"/>
        <v>44882.916666666664</v>
      </c>
      <c r="AE4955" s="67">
        <f>VLOOKUP(V4955,'Branch Wise Work Timelines'!C:G,3,FALSE)+AA4955</f>
        <v>44882.416666666664</v>
      </c>
      <c r="AF4955" s="67">
        <f>IF(V4955="Bangalore",VLOOKUP(V4955,'Branch Wise Work Timelines'!C:G,4,FALSE)+AA4955+1,IF(V4955="Mumbai",VLOOKUP(V4955,'Branch Wise Work Timelines'!C:G,4,FALSE)+AA4955+1,VLOOKUP(V4955,'Branch Wise Work Timelines'!C:G,4,FALSE)+AA4955))</f>
        <v>44883.104166666664</v>
      </c>
      <c r="AG4955" s="67">
        <f>WORKDAY.INTL(AA4955,1,11)+VLOOKUP(V4955,'Branch Wise Work Timelines'!C:G,3,FALSE)</f>
        <v>44883.416666666664</v>
      </c>
      <c r="AH4955" s="69" t="str">
        <f t="shared" ca="1" si="933"/>
        <v>Out of TAT</v>
      </c>
      <c r="AI4955" s="69">
        <f t="shared" ca="1" si="934"/>
        <v>20680</v>
      </c>
      <c r="AJ4955" s="69" t="str">
        <f ca="1">IF(AI4955&lt;0,"0-12",IFERROR(VLOOKUP(AI4955,Breakup[],2,FALSE),"&gt;24"))</f>
        <v>&gt;24</v>
      </c>
      <c r="AK4955" s="69" t="str">
        <f>VLOOKUP(V4955,Master!B:D,3,FALSE)</f>
        <v>South</v>
      </c>
      <c r="AL4955" s="69" t="str">
        <f t="shared" si="935"/>
        <v>Bangalore</v>
      </c>
    </row>
    <row r="4956" spans="1:38">
      <c r="A4956" s="14" t="s">
        <v>10243</v>
      </c>
      <c r="B4956" s="54">
        <v>44701.770112881903</v>
      </c>
      <c r="C4956" s="13" t="s">
        <v>316</v>
      </c>
      <c r="D4956" s="13">
        <v>1529</v>
      </c>
      <c r="E4956" s="13" t="s">
        <v>10244</v>
      </c>
      <c r="F4956" s="13" t="s">
        <v>52</v>
      </c>
      <c r="G4956" s="14">
        <v>1653053109035</v>
      </c>
      <c r="H4956" s="55">
        <v>0.66374999999999995</v>
      </c>
      <c r="I4956" s="33">
        <v>44885.66375</v>
      </c>
      <c r="J4956" s="58">
        <v>44885</v>
      </c>
      <c r="K4956" s="13" t="s">
        <v>213</v>
      </c>
      <c r="L4956" s="13" t="s">
        <v>30</v>
      </c>
      <c r="M4956" s="13" t="s">
        <v>282</v>
      </c>
      <c r="N4956" s="13" t="s">
        <v>206</v>
      </c>
      <c r="O4956" s="33" t="s">
        <v>38</v>
      </c>
      <c r="P4956" s="58" t="s">
        <v>38</v>
      </c>
      <c r="Q4956" s="33" t="s">
        <v>207</v>
      </c>
      <c r="R4956" s="14" t="s">
        <v>38</v>
      </c>
      <c r="S4956" s="13" t="s">
        <v>216</v>
      </c>
      <c r="T4956" s="13" t="s">
        <v>217</v>
      </c>
      <c r="U4956" s="33">
        <f t="shared" ca="1" si="924"/>
        <v>45744.56914039352</v>
      </c>
      <c r="V4956" s="13" t="str">
        <f t="shared" si="925"/>
        <v>Bangalore</v>
      </c>
      <c r="W4956" s="13" t="str">
        <f t="shared" si="926"/>
        <v>RI</v>
      </c>
      <c r="X4956" s="13">
        <f t="shared" si="927"/>
        <v>15</v>
      </c>
      <c r="Y4956" s="13" t="str">
        <f>IFERROR(VLOOKUP(C4956,ReceivingTeam[],2,FALSE),"HelpDesk")</f>
        <v>HelpDesk</v>
      </c>
      <c r="Z4956" s="67">
        <f t="shared" si="928"/>
        <v>44885.916666666664</v>
      </c>
      <c r="AA4956" s="68">
        <f t="shared" si="929"/>
        <v>44885</v>
      </c>
      <c r="AB4956" s="69" t="b">
        <f t="shared" si="930"/>
        <v>0</v>
      </c>
      <c r="AC4956" s="70">
        <f t="shared" si="931"/>
        <v>0.5</v>
      </c>
      <c r="AD4956" s="67">
        <f t="shared" si="932"/>
        <v>44885.916666666664</v>
      </c>
      <c r="AE4956" s="67">
        <f>VLOOKUP(V4956,'Branch Wise Work Timelines'!C:G,3,FALSE)+AA4956</f>
        <v>44885.416666666664</v>
      </c>
      <c r="AF4956" s="67">
        <f>IF(V4956="Bangalore",VLOOKUP(V4956,'Branch Wise Work Timelines'!C:G,4,FALSE)+AA4956+1,IF(V4956="Mumbai",VLOOKUP(V4956,'Branch Wise Work Timelines'!C:G,4,FALSE)+AA4956+1,VLOOKUP(V4956,'Branch Wise Work Timelines'!C:G,4,FALSE)+AA4956))</f>
        <v>44886.104166666664</v>
      </c>
      <c r="AG4956" s="67">
        <f>WORKDAY.INTL(AA4956,1,11)+VLOOKUP(V4956,'Branch Wise Work Timelines'!C:G,3,FALSE)</f>
        <v>44886.416666666664</v>
      </c>
      <c r="AH4956" s="69" t="str">
        <f t="shared" ca="1" si="933"/>
        <v>Out of TAT</v>
      </c>
      <c r="AI4956" s="69">
        <f t="shared" ca="1" si="934"/>
        <v>20608</v>
      </c>
      <c r="AJ4956" s="69" t="str">
        <f ca="1">IF(AI4956&lt;0,"0-12",IFERROR(VLOOKUP(AI4956,Breakup[],2,FALSE),"&gt;24"))</f>
        <v>&gt;24</v>
      </c>
      <c r="AK4956" s="69" t="str">
        <f>VLOOKUP(V4956,Master!B:D,3,FALSE)</f>
        <v>South</v>
      </c>
      <c r="AL4956" s="69" t="str">
        <f t="shared" si="935"/>
        <v>Bangalore</v>
      </c>
    </row>
    <row r="4957" spans="1:38">
      <c r="A4957" s="14" t="s">
        <v>10245</v>
      </c>
      <c r="B4957" s="54">
        <v>44701.813861307899</v>
      </c>
      <c r="C4957" s="13" t="s">
        <v>6284</v>
      </c>
      <c r="D4957" s="13">
        <v>1278</v>
      </c>
      <c r="E4957" s="13" t="s">
        <v>10246</v>
      </c>
      <c r="F4957" s="13" t="s">
        <v>46</v>
      </c>
      <c r="G4957" s="14">
        <v>1653057891591</v>
      </c>
      <c r="H4957" s="55">
        <v>0.89871527777777804</v>
      </c>
      <c r="I4957" s="33">
        <v>44891.898715277799</v>
      </c>
      <c r="J4957" s="58">
        <v>44891</v>
      </c>
      <c r="K4957" s="13" t="s">
        <v>213</v>
      </c>
      <c r="L4957" s="13" t="s">
        <v>30</v>
      </c>
      <c r="M4957" s="13" t="s">
        <v>282</v>
      </c>
      <c r="N4957" s="13" t="s">
        <v>206</v>
      </c>
      <c r="O4957" s="33">
        <v>44891.245752314797</v>
      </c>
      <c r="P4957" s="58">
        <v>44891</v>
      </c>
      <c r="Q4957" s="33" t="s">
        <v>237</v>
      </c>
      <c r="R4957" s="14">
        <v>739</v>
      </c>
      <c r="S4957" s="13" t="s">
        <v>216</v>
      </c>
      <c r="T4957" s="13" t="s">
        <v>278</v>
      </c>
      <c r="U4957" s="33">
        <f t="shared" ca="1" si="924"/>
        <v>45744.56914039352</v>
      </c>
      <c r="V4957" s="13" t="str">
        <f t="shared" si="925"/>
        <v>Bangalore</v>
      </c>
      <c r="W4957" s="13" t="str">
        <f t="shared" si="926"/>
        <v>RI</v>
      </c>
      <c r="X4957" s="13">
        <f t="shared" si="927"/>
        <v>21</v>
      </c>
      <c r="Y4957" s="13" t="str">
        <f>IFERROR(VLOOKUP(C4957,ReceivingTeam[],2,FALSE),"HelpDesk")</f>
        <v>HelpDesk</v>
      </c>
      <c r="Z4957" s="67">
        <f t="shared" si="928"/>
        <v>44896.211215277799</v>
      </c>
      <c r="AA4957" s="68">
        <f t="shared" si="929"/>
        <v>44891</v>
      </c>
      <c r="AB4957" s="69" t="b">
        <f t="shared" si="930"/>
        <v>1</v>
      </c>
      <c r="AC4957" s="70">
        <f t="shared" si="931"/>
        <v>3</v>
      </c>
      <c r="AD4957" s="67">
        <f t="shared" si="932"/>
        <v>44896.211215277799</v>
      </c>
      <c r="AE4957" s="67">
        <f>VLOOKUP(V4957,'Branch Wise Work Timelines'!C:G,3,FALSE)+AA4957</f>
        <v>44891.416666666664</v>
      </c>
      <c r="AF4957" s="67">
        <f>IF(V4957="Bangalore",VLOOKUP(V4957,'Branch Wise Work Timelines'!C:G,4,FALSE)+AA4957+1,IF(V4957="Mumbai",VLOOKUP(V4957,'Branch Wise Work Timelines'!C:G,4,FALSE)+AA4957+1,VLOOKUP(V4957,'Branch Wise Work Timelines'!C:G,4,FALSE)+AA4957))</f>
        <v>44892.104166666664</v>
      </c>
      <c r="AG4957" s="67">
        <f>WORKDAY.INTL(AA4957,1,11)+VLOOKUP(V4957,'Branch Wise Work Timelines'!C:G,3,FALSE)</f>
        <v>44893.416666666664</v>
      </c>
      <c r="AH4957" s="69" t="str">
        <f t="shared" si="933"/>
        <v>Met</v>
      </c>
      <c r="AI4957" s="69">
        <f t="shared" ca="1" si="934"/>
        <v>20361</v>
      </c>
      <c r="AJ4957" s="69" t="str">
        <f ca="1">IF(AI4957&lt;0,"0-12",IFERROR(VLOOKUP(AI4957,Breakup[],2,FALSE),"&gt;24"))</f>
        <v>&gt;24</v>
      </c>
      <c r="AK4957" s="69" t="str">
        <f>VLOOKUP(V4957,Master!B:D,3,FALSE)</f>
        <v>South</v>
      </c>
      <c r="AL4957" s="69" t="str">
        <f t="shared" si="935"/>
        <v>Bangalore</v>
      </c>
    </row>
    <row r="4958" spans="1:38">
      <c r="A4958" s="14" t="s">
        <v>10247</v>
      </c>
      <c r="B4958" s="54">
        <v>44701.650852696803</v>
      </c>
      <c r="C4958" s="13" t="s">
        <v>6794</v>
      </c>
      <c r="D4958" s="13">
        <v>545</v>
      </c>
      <c r="E4958" s="13" t="s">
        <v>10248</v>
      </c>
      <c r="F4958" s="13" t="s">
        <v>46</v>
      </c>
      <c r="G4958" s="14">
        <v>1653051036549</v>
      </c>
      <c r="H4958" s="55">
        <v>0.82232638888888898</v>
      </c>
      <c r="I4958" s="33">
        <v>44885.822326388901</v>
      </c>
      <c r="J4958" s="58">
        <v>44885</v>
      </c>
      <c r="K4958" s="13" t="s">
        <v>313</v>
      </c>
      <c r="L4958" s="13" t="s">
        <v>60</v>
      </c>
      <c r="M4958" s="13" t="s">
        <v>314</v>
      </c>
      <c r="N4958" s="13" t="s">
        <v>206</v>
      </c>
      <c r="O4958" s="33" t="s">
        <v>38</v>
      </c>
      <c r="P4958" s="58" t="s">
        <v>38</v>
      </c>
      <c r="Q4958" s="33" t="s">
        <v>207</v>
      </c>
      <c r="R4958" s="14" t="s">
        <v>38</v>
      </c>
      <c r="S4958" s="13" t="s">
        <v>208</v>
      </c>
      <c r="T4958" s="13" t="s">
        <v>209</v>
      </c>
      <c r="U4958" s="33">
        <f t="shared" ca="1" si="924"/>
        <v>45744.56914039352</v>
      </c>
      <c r="V4958" s="13" t="str">
        <f t="shared" si="925"/>
        <v>Hyderabad</v>
      </c>
      <c r="W4958" s="13" t="str">
        <f t="shared" si="926"/>
        <v>RI</v>
      </c>
      <c r="X4958" s="13">
        <f t="shared" si="927"/>
        <v>19</v>
      </c>
      <c r="Y4958" s="13" t="str">
        <f>IFERROR(VLOOKUP(C4958,ReceivingTeam[],2,FALSE),"HelpDesk")</f>
        <v>HelpDesk</v>
      </c>
      <c r="Z4958" s="67">
        <f t="shared" si="928"/>
        <v>44885.916666666664</v>
      </c>
      <c r="AA4958" s="68">
        <f t="shared" si="929"/>
        <v>44885</v>
      </c>
      <c r="AB4958" s="69" t="b">
        <f t="shared" si="930"/>
        <v>0</v>
      </c>
      <c r="AC4958" s="70">
        <f t="shared" si="931"/>
        <v>0.5</v>
      </c>
      <c r="AD4958" s="67">
        <f t="shared" si="932"/>
        <v>44885.916666666664</v>
      </c>
      <c r="AE4958" s="67">
        <f>VLOOKUP(V4958,'Branch Wise Work Timelines'!C:G,3,FALSE)+AA4958</f>
        <v>44885.416666666664</v>
      </c>
      <c r="AF4958" s="67">
        <f>IF(V4958="Bangalore",VLOOKUP(V4958,'Branch Wise Work Timelines'!C:G,4,FALSE)+AA4958+1,IF(V4958="Mumbai",VLOOKUP(V4958,'Branch Wise Work Timelines'!C:G,4,FALSE)+AA4958+1,VLOOKUP(V4958,'Branch Wise Work Timelines'!C:G,4,FALSE)+AA4958))</f>
        <v>44885.770833333336</v>
      </c>
      <c r="AG4958" s="67">
        <f>WORKDAY.INTL(AA4958,1,11)+VLOOKUP(V4958,'Branch Wise Work Timelines'!C:G,3,FALSE)</f>
        <v>44886.416666666664</v>
      </c>
      <c r="AH4958" s="69" t="str">
        <f t="shared" ca="1" si="933"/>
        <v>Out of TAT</v>
      </c>
      <c r="AI4958" s="69">
        <f t="shared" ca="1" si="934"/>
        <v>20608</v>
      </c>
      <c r="AJ4958" s="69" t="str">
        <f ca="1">IF(AI4958&lt;0,"0-12",IFERROR(VLOOKUP(AI4958,Breakup[],2,FALSE),"&gt;24"))</f>
        <v>&gt;24</v>
      </c>
      <c r="AK4958" s="69" t="str">
        <f>VLOOKUP(V4958,Master!B:D,3,FALSE)</f>
        <v>South</v>
      </c>
      <c r="AL4958" s="69" t="str">
        <f t="shared" si="935"/>
        <v>Hyderabad</v>
      </c>
    </row>
    <row r="4959" spans="1:38">
      <c r="A4959" s="14" t="s">
        <v>10249</v>
      </c>
      <c r="B4959" s="54">
        <v>44701.699625497698</v>
      </c>
      <c r="C4959" s="13" t="s">
        <v>347</v>
      </c>
      <c r="D4959" s="13">
        <v>1039</v>
      </c>
      <c r="E4959" s="13" t="s">
        <v>10250</v>
      </c>
      <c r="F4959" s="13" t="s">
        <v>33</v>
      </c>
      <c r="G4959" s="14">
        <v>1653047246133</v>
      </c>
      <c r="H4959" s="55">
        <v>0.55175925925925895</v>
      </c>
      <c r="I4959" s="33">
        <v>44890.551759259302</v>
      </c>
      <c r="J4959" s="58">
        <v>44890</v>
      </c>
      <c r="K4959" s="13" t="s">
        <v>325</v>
      </c>
      <c r="L4959" s="13" t="s">
        <v>55</v>
      </c>
      <c r="M4959" s="13" t="s">
        <v>347</v>
      </c>
      <c r="N4959" s="13" t="s">
        <v>206</v>
      </c>
      <c r="O4959" s="33" t="s">
        <v>38</v>
      </c>
      <c r="P4959" s="58" t="s">
        <v>38</v>
      </c>
      <c r="Q4959" s="33" t="s">
        <v>207</v>
      </c>
      <c r="R4959" s="14" t="s">
        <v>38</v>
      </c>
      <c r="S4959" s="13" t="s">
        <v>208</v>
      </c>
      <c r="T4959" s="13" t="s">
        <v>209</v>
      </c>
      <c r="U4959" s="33">
        <f t="shared" ca="1" si="924"/>
        <v>45744.56914039352</v>
      </c>
      <c r="V4959" s="13" t="str">
        <f t="shared" si="925"/>
        <v>Delhi</v>
      </c>
      <c r="W4959" s="13" t="str">
        <f t="shared" si="926"/>
        <v>RI</v>
      </c>
      <c r="X4959" s="13">
        <f t="shared" si="927"/>
        <v>13</v>
      </c>
      <c r="Y4959" s="13" t="str">
        <f>IFERROR(VLOOKUP(C4959,ReceivingTeam[],2,FALSE),"HelpDesk")</f>
        <v>HelpDesk</v>
      </c>
      <c r="Z4959" s="67">
        <f t="shared" si="928"/>
        <v>44891.697592592631</v>
      </c>
      <c r="AA4959" s="68">
        <f t="shared" si="929"/>
        <v>44890</v>
      </c>
      <c r="AB4959" s="69" t="b">
        <f t="shared" si="930"/>
        <v>1</v>
      </c>
      <c r="AC4959" s="70">
        <f t="shared" si="931"/>
        <v>0.5</v>
      </c>
      <c r="AD4959" s="67">
        <f t="shared" si="932"/>
        <v>44891.697592592631</v>
      </c>
      <c r="AE4959" s="67">
        <f>VLOOKUP(V4959,'Branch Wise Work Timelines'!C:G,3,FALSE)+AA4959</f>
        <v>44890.416666666664</v>
      </c>
      <c r="AF4959" s="67">
        <f>IF(V4959="Bangalore",VLOOKUP(V4959,'Branch Wise Work Timelines'!C:G,4,FALSE)+AA4959+1,IF(V4959="Mumbai",VLOOKUP(V4959,'Branch Wise Work Timelines'!C:G,4,FALSE)+AA4959+1,VLOOKUP(V4959,'Branch Wise Work Timelines'!C:G,4,FALSE)+AA4959))</f>
        <v>44890.770833333336</v>
      </c>
      <c r="AG4959" s="67">
        <f>WORKDAY.INTL(AA4959,1,11)+VLOOKUP(V4959,'Branch Wise Work Timelines'!C:G,3,FALSE)</f>
        <v>44891.416666666664</v>
      </c>
      <c r="AH4959" s="69" t="str">
        <f t="shared" ca="1" si="933"/>
        <v>Out of TAT</v>
      </c>
      <c r="AI4959" s="69">
        <f t="shared" ca="1" si="934"/>
        <v>20469</v>
      </c>
      <c r="AJ4959" s="69" t="str">
        <f ca="1">IF(AI4959&lt;0,"0-12",IFERROR(VLOOKUP(AI4959,Breakup[],2,FALSE),"&gt;24"))</f>
        <v>&gt;24</v>
      </c>
      <c r="AK4959" s="69" t="str">
        <f>VLOOKUP(V4959,Master!B:D,3,FALSE)</f>
        <v>North</v>
      </c>
      <c r="AL4959" s="69" t="str">
        <f t="shared" si="935"/>
        <v>Delhi</v>
      </c>
    </row>
    <row r="4960" spans="1:38">
      <c r="A4960" s="14" t="s">
        <v>10251</v>
      </c>
      <c r="B4960" s="54">
        <v>44701.699653588003</v>
      </c>
      <c r="C4960" s="13" t="s">
        <v>255</v>
      </c>
      <c r="D4960" s="13">
        <v>997</v>
      </c>
      <c r="E4960" s="13" t="s">
        <v>10252</v>
      </c>
      <c r="F4960" s="13" t="s">
        <v>33</v>
      </c>
      <c r="G4960" s="14">
        <v>1653046829290</v>
      </c>
      <c r="H4960" s="55">
        <v>0.15214120370370399</v>
      </c>
      <c r="I4960" s="33">
        <v>44887.152141203696</v>
      </c>
      <c r="J4960" s="58">
        <v>44887</v>
      </c>
      <c r="K4960" s="13" t="s">
        <v>257</v>
      </c>
      <c r="L4960" s="13" t="s">
        <v>72</v>
      </c>
      <c r="M4960" s="13" t="s">
        <v>255</v>
      </c>
      <c r="N4960" s="13" t="s">
        <v>206</v>
      </c>
      <c r="O4960" s="33" t="s">
        <v>38</v>
      </c>
      <c r="P4960" s="58" t="s">
        <v>38</v>
      </c>
      <c r="Q4960" s="33" t="s">
        <v>207</v>
      </c>
      <c r="R4960" s="14" t="s">
        <v>38</v>
      </c>
      <c r="S4960" s="13" t="s">
        <v>216</v>
      </c>
      <c r="T4960" s="13" t="s">
        <v>217</v>
      </c>
      <c r="U4960" s="33">
        <f t="shared" ca="1" si="924"/>
        <v>45744.56914039352</v>
      </c>
      <c r="V4960" s="13" t="str">
        <f t="shared" si="925"/>
        <v>Pune</v>
      </c>
      <c r="W4960" s="13" t="str">
        <f t="shared" si="926"/>
        <v>RI</v>
      </c>
      <c r="X4960" s="13">
        <f t="shared" si="927"/>
        <v>3</v>
      </c>
      <c r="Y4960" s="13" t="str">
        <f>IFERROR(VLOOKUP(C4960,ReceivingTeam[],2,FALSE),"HelpDesk")</f>
        <v>HelpDesk</v>
      </c>
      <c r="Z4960" s="67">
        <f t="shared" si="928"/>
        <v>44888.520833333336</v>
      </c>
      <c r="AA4960" s="68">
        <f t="shared" si="929"/>
        <v>44887</v>
      </c>
      <c r="AB4960" s="69" t="b">
        <f t="shared" si="930"/>
        <v>1</v>
      </c>
      <c r="AC4960" s="70">
        <f t="shared" si="931"/>
        <v>0.5</v>
      </c>
      <c r="AD4960" s="67">
        <f t="shared" si="932"/>
        <v>44888.520833333336</v>
      </c>
      <c r="AE4960" s="67">
        <f>VLOOKUP(V4960,'Branch Wise Work Timelines'!C:G,3,FALSE)+AA4960</f>
        <v>44887.395833333336</v>
      </c>
      <c r="AF4960" s="67">
        <f>IF(V4960="Bangalore",VLOOKUP(V4960,'Branch Wise Work Timelines'!C:G,4,FALSE)+AA4960+1,IF(V4960="Mumbai",VLOOKUP(V4960,'Branch Wise Work Timelines'!C:G,4,FALSE)+AA4960+1,VLOOKUP(V4960,'Branch Wise Work Timelines'!C:G,4,FALSE)+AA4960))</f>
        <v>44887.770833333336</v>
      </c>
      <c r="AG4960" s="67">
        <f>WORKDAY.INTL(AA4960,1,11)+VLOOKUP(V4960,'Branch Wise Work Timelines'!C:G,3,FALSE)</f>
        <v>44888.395833333336</v>
      </c>
      <c r="AH4960" s="69" t="str">
        <f t="shared" ca="1" si="933"/>
        <v>Out of TAT</v>
      </c>
      <c r="AI4960" s="69">
        <f t="shared" ca="1" si="934"/>
        <v>20546</v>
      </c>
      <c r="AJ4960" s="69" t="str">
        <f ca="1">IF(AI4960&lt;0,"0-12",IFERROR(VLOOKUP(AI4960,Breakup[],2,FALSE),"&gt;24"))</f>
        <v>&gt;24</v>
      </c>
      <c r="AK4960" s="69" t="str">
        <f>VLOOKUP(V4960,Master!B:D,3,FALSE)</f>
        <v>West</v>
      </c>
      <c r="AL4960" s="69" t="str">
        <f t="shared" si="935"/>
        <v>Pune</v>
      </c>
    </row>
    <row r="4961" spans="1:38">
      <c r="A4961" s="14" t="s">
        <v>10253</v>
      </c>
      <c r="B4961" s="54">
        <v>44701.741029282399</v>
      </c>
      <c r="C4961" s="13" t="s">
        <v>133</v>
      </c>
      <c r="D4961" s="13">
        <v>297</v>
      </c>
      <c r="E4961" s="13" t="s">
        <v>10254</v>
      </c>
      <c r="F4961" s="13" t="s">
        <v>33</v>
      </c>
      <c r="G4961" s="14">
        <v>1653050198995</v>
      </c>
      <c r="H4961" s="55">
        <v>0.66706018518518495</v>
      </c>
      <c r="I4961" s="33">
        <v>44887.667060185202</v>
      </c>
      <c r="J4961" s="58">
        <v>44887</v>
      </c>
      <c r="K4961" s="13" t="s">
        <v>257</v>
      </c>
      <c r="L4961" s="13" t="s">
        <v>72</v>
      </c>
      <c r="M4961" s="13" t="s">
        <v>286</v>
      </c>
      <c r="N4961" s="13" t="s">
        <v>206</v>
      </c>
      <c r="O4961" s="33" t="s">
        <v>38</v>
      </c>
      <c r="P4961" s="58" t="s">
        <v>38</v>
      </c>
      <c r="Q4961" s="33" t="s">
        <v>207</v>
      </c>
      <c r="R4961" s="14" t="s">
        <v>38</v>
      </c>
      <c r="S4961" s="13" t="s">
        <v>216</v>
      </c>
      <c r="T4961" s="13" t="s">
        <v>217</v>
      </c>
      <c r="U4961" s="33">
        <f t="shared" ca="1" si="924"/>
        <v>45744.56914039352</v>
      </c>
      <c r="V4961" s="13" t="str">
        <f t="shared" si="925"/>
        <v>Pune</v>
      </c>
      <c r="W4961" s="13" t="str">
        <f t="shared" si="926"/>
        <v>RI</v>
      </c>
      <c r="X4961" s="13">
        <f t="shared" si="927"/>
        <v>16</v>
      </c>
      <c r="Y4961" s="13" t="str">
        <f>IFERROR(VLOOKUP(C4961,ReceivingTeam[],2,FALSE),"HelpDesk")</f>
        <v>Branch office</v>
      </c>
      <c r="Z4961" s="67">
        <f t="shared" si="928"/>
        <v>44888.792060185202</v>
      </c>
      <c r="AA4961" s="68">
        <f t="shared" si="929"/>
        <v>44887</v>
      </c>
      <c r="AB4961" s="69" t="b">
        <f t="shared" si="930"/>
        <v>1</v>
      </c>
      <c r="AC4961" s="70">
        <f t="shared" si="931"/>
        <v>0.5</v>
      </c>
      <c r="AD4961" s="67">
        <f t="shared" si="932"/>
        <v>44888.792060185202</v>
      </c>
      <c r="AE4961" s="67">
        <f>VLOOKUP(V4961,'Branch Wise Work Timelines'!C:G,3,FALSE)+AA4961</f>
        <v>44887.395833333336</v>
      </c>
      <c r="AF4961" s="67">
        <f>IF(V4961="Bangalore",VLOOKUP(V4961,'Branch Wise Work Timelines'!C:G,4,FALSE)+AA4961+1,IF(V4961="Mumbai",VLOOKUP(V4961,'Branch Wise Work Timelines'!C:G,4,FALSE)+AA4961+1,VLOOKUP(V4961,'Branch Wise Work Timelines'!C:G,4,FALSE)+AA4961))</f>
        <v>44887.770833333336</v>
      </c>
      <c r="AG4961" s="67">
        <f>WORKDAY.INTL(AA4961,1,11)+VLOOKUP(V4961,'Branch Wise Work Timelines'!C:G,3,FALSE)</f>
        <v>44888.395833333336</v>
      </c>
      <c r="AH4961" s="69" t="str">
        <f t="shared" ca="1" si="933"/>
        <v>Out of TAT</v>
      </c>
      <c r="AI4961" s="69">
        <f t="shared" ca="1" si="934"/>
        <v>20539</v>
      </c>
      <c r="AJ4961" s="69" t="str">
        <f ca="1">IF(AI4961&lt;0,"0-12",IFERROR(VLOOKUP(AI4961,Breakup[],2,FALSE),"&gt;24"))</f>
        <v>&gt;24</v>
      </c>
      <c r="AK4961" s="69" t="str">
        <f>VLOOKUP(V4961,Master!B:D,3,FALSE)</f>
        <v>West</v>
      </c>
      <c r="AL4961" s="69" t="str">
        <f t="shared" si="935"/>
        <v>Pune</v>
      </c>
    </row>
    <row r="4962" spans="1:38">
      <c r="A4962" s="14" t="s">
        <v>10255</v>
      </c>
      <c r="B4962" s="54">
        <v>44701.822287962998</v>
      </c>
      <c r="C4962" s="13" t="s">
        <v>506</v>
      </c>
      <c r="D4962" s="13">
        <v>301</v>
      </c>
      <c r="E4962" s="13" t="s">
        <v>10256</v>
      </c>
      <c r="F4962" s="13" t="s">
        <v>46</v>
      </c>
      <c r="G4962" s="14">
        <v>1653056550003</v>
      </c>
      <c r="H4962" s="55">
        <v>0.65479166666666699</v>
      </c>
      <c r="I4962" s="33">
        <v>44887.654791666697</v>
      </c>
      <c r="J4962" s="58">
        <v>44887</v>
      </c>
      <c r="K4962" s="13" t="s">
        <v>213</v>
      </c>
      <c r="L4962" s="13" t="s">
        <v>30</v>
      </c>
      <c r="M4962" s="13" t="s">
        <v>75</v>
      </c>
      <c r="N4962" s="13" t="s">
        <v>206</v>
      </c>
      <c r="O4962" s="33" t="s">
        <v>38</v>
      </c>
      <c r="P4962" s="58" t="s">
        <v>38</v>
      </c>
      <c r="Q4962" s="33" t="s">
        <v>207</v>
      </c>
      <c r="R4962" s="14" t="s">
        <v>38</v>
      </c>
      <c r="S4962" s="13" t="s">
        <v>216</v>
      </c>
      <c r="T4962" s="13" t="s">
        <v>217</v>
      </c>
      <c r="U4962" s="33">
        <f t="shared" ca="1" si="924"/>
        <v>45744.56914039352</v>
      </c>
      <c r="V4962" s="13" t="str">
        <f t="shared" si="925"/>
        <v>Bangalore</v>
      </c>
      <c r="W4962" s="13" t="str">
        <f t="shared" si="926"/>
        <v>RI</v>
      </c>
      <c r="X4962" s="13">
        <f t="shared" si="927"/>
        <v>15</v>
      </c>
      <c r="Y4962" s="13" t="str">
        <f>IFERROR(VLOOKUP(C4962,ReceivingTeam[],2,FALSE),"HelpDesk")</f>
        <v>HelpDesk</v>
      </c>
      <c r="Z4962" s="67">
        <f t="shared" si="928"/>
        <v>44888.467291666697</v>
      </c>
      <c r="AA4962" s="68">
        <f t="shared" si="929"/>
        <v>44887</v>
      </c>
      <c r="AB4962" s="69" t="b">
        <f t="shared" si="930"/>
        <v>1</v>
      </c>
      <c r="AC4962" s="70">
        <f t="shared" si="931"/>
        <v>0.5</v>
      </c>
      <c r="AD4962" s="67">
        <f t="shared" si="932"/>
        <v>44888.467291666697</v>
      </c>
      <c r="AE4962" s="67">
        <f>VLOOKUP(V4962,'Branch Wise Work Timelines'!C:G,3,FALSE)+AA4962</f>
        <v>44887.416666666664</v>
      </c>
      <c r="AF4962" s="67">
        <f>IF(V4962="Bangalore",VLOOKUP(V4962,'Branch Wise Work Timelines'!C:G,4,FALSE)+AA4962+1,IF(V4962="Mumbai",VLOOKUP(V4962,'Branch Wise Work Timelines'!C:G,4,FALSE)+AA4962+1,VLOOKUP(V4962,'Branch Wise Work Timelines'!C:G,4,FALSE)+AA4962))</f>
        <v>44888.104166666664</v>
      </c>
      <c r="AG4962" s="67">
        <f>WORKDAY.INTL(AA4962,1,11)+VLOOKUP(V4962,'Branch Wise Work Timelines'!C:G,3,FALSE)</f>
        <v>44888.416666666664</v>
      </c>
      <c r="AH4962" s="69" t="str">
        <f t="shared" ca="1" si="933"/>
        <v>Out of TAT</v>
      </c>
      <c r="AI4962" s="69">
        <f t="shared" ca="1" si="934"/>
        <v>20547</v>
      </c>
      <c r="AJ4962" s="69" t="str">
        <f ca="1">IF(AI4962&lt;0,"0-12",IFERROR(VLOOKUP(AI4962,Breakup[],2,FALSE),"&gt;24"))</f>
        <v>&gt;24</v>
      </c>
      <c r="AK4962" s="69" t="str">
        <f>VLOOKUP(V4962,Master!B:D,3,FALSE)</f>
        <v>South</v>
      </c>
      <c r="AL4962" s="69" t="str">
        <f t="shared" si="935"/>
        <v>Bangalore</v>
      </c>
    </row>
    <row r="4963" spans="1:38">
      <c r="A4963" s="14" t="s">
        <v>10257</v>
      </c>
      <c r="B4963" s="54">
        <v>44701.825626585603</v>
      </c>
      <c r="C4963" s="13" t="s">
        <v>6284</v>
      </c>
      <c r="D4963" s="13">
        <v>741</v>
      </c>
      <c r="E4963" s="13" t="s">
        <v>10258</v>
      </c>
      <c r="F4963" s="13" t="s">
        <v>46</v>
      </c>
      <c r="G4963" s="14">
        <v>1653058269490</v>
      </c>
      <c r="H4963" s="55">
        <v>0.237280092592593</v>
      </c>
      <c r="I4963" s="33">
        <v>44883.237280092602</v>
      </c>
      <c r="J4963" s="58">
        <v>44883</v>
      </c>
      <c r="K4963" s="13" t="s">
        <v>213</v>
      </c>
      <c r="L4963" s="13" t="s">
        <v>30</v>
      </c>
      <c r="M4963" s="13" t="s">
        <v>282</v>
      </c>
      <c r="N4963" s="13" t="s">
        <v>206</v>
      </c>
      <c r="O4963" s="33" t="s">
        <v>38</v>
      </c>
      <c r="P4963" s="58" t="s">
        <v>38</v>
      </c>
      <c r="Q4963" s="33" t="s">
        <v>207</v>
      </c>
      <c r="R4963" s="14" t="s">
        <v>38</v>
      </c>
      <c r="S4963" s="13" t="s">
        <v>216</v>
      </c>
      <c r="T4963" s="13" t="s">
        <v>217</v>
      </c>
      <c r="U4963" s="33">
        <f t="shared" ca="1" si="924"/>
        <v>45744.56914039352</v>
      </c>
      <c r="V4963" s="13" t="str">
        <f t="shared" si="925"/>
        <v>Bangalore</v>
      </c>
      <c r="W4963" s="13" t="str">
        <f t="shared" si="926"/>
        <v>RI</v>
      </c>
      <c r="X4963" s="13">
        <f t="shared" si="927"/>
        <v>5</v>
      </c>
      <c r="Y4963" s="13" t="str">
        <f>IFERROR(VLOOKUP(C4963,ReceivingTeam[],2,FALSE),"HelpDesk")</f>
        <v>HelpDesk</v>
      </c>
      <c r="Z4963" s="67">
        <f t="shared" si="928"/>
        <v>44883.916666666664</v>
      </c>
      <c r="AA4963" s="68">
        <f t="shared" si="929"/>
        <v>44883</v>
      </c>
      <c r="AB4963" s="69" t="b">
        <f t="shared" si="930"/>
        <v>1</v>
      </c>
      <c r="AC4963" s="70">
        <f t="shared" si="931"/>
        <v>0.5</v>
      </c>
      <c r="AD4963" s="67">
        <f t="shared" si="932"/>
        <v>44883.916666666664</v>
      </c>
      <c r="AE4963" s="67">
        <f>VLOOKUP(V4963,'Branch Wise Work Timelines'!C:G,3,FALSE)+AA4963</f>
        <v>44883.416666666664</v>
      </c>
      <c r="AF4963" s="67">
        <f>IF(V4963="Bangalore",VLOOKUP(V4963,'Branch Wise Work Timelines'!C:G,4,FALSE)+AA4963+1,IF(V4963="Mumbai",VLOOKUP(V4963,'Branch Wise Work Timelines'!C:G,4,FALSE)+AA4963+1,VLOOKUP(V4963,'Branch Wise Work Timelines'!C:G,4,FALSE)+AA4963))</f>
        <v>44884.104166666664</v>
      </c>
      <c r="AG4963" s="67">
        <f>WORKDAY.INTL(AA4963,1,11)+VLOOKUP(V4963,'Branch Wise Work Timelines'!C:G,3,FALSE)</f>
        <v>44884.416666666664</v>
      </c>
      <c r="AH4963" s="69" t="str">
        <f t="shared" ca="1" si="933"/>
        <v>Out of TAT</v>
      </c>
      <c r="AI4963" s="69">
        <f t="shared" ca="1" si="934"/>
        <v>20656</v>
      </c>
      <c r="AJ4963" s="69" t="str">
        <f ca="1">IF(AI4963&lt;0,"0-12",IFERROR(VLOOKUP(AI4963,Breakup[],2,FALSE),"&gt;24"))</f>
        <v>&gt;24</v>
      </c>
      <c r="AK4963" s="69" t="str">
        <f>VLOOKUP(V4963,Master!B:D,3,FALSE)</f>
        <v>South</v>
      </c>
      <c r="AL4963" s="69" t="str">
        <f t="shared" si="935"/>
        <v>Bangalore</v>
      </c>
    </row>
    <row r="4964" spans="1:38">
      <c r="A4964" s="14" t="s">
        <v>10259</v>
      </c>
      <c r="B4964" s="54">
        <v>44701.818683067097</v>
      </c>
      <c r="C4964" s="13" t="s">
        <v>265</v>
      </c>
      <c r="D4964" s="13">
        <v>1315</v>
      </c>
      <c r="E4964" s="13" t="s">
        <v>10260</v>
      </c>
      <c r="F4964" s="13" t="s">
        <v>46</v>
      </c>
      <c r="G4964" s="14">
        <v>1653056550003</v>
      </c>
      <c r="H4964" s="55">
        <v>0.98170138888888903</v>
      </c>
      <c r="I4964" s="33">
        <v>44890.981701388897</v>
      </c>
      <c r="J4964" s="58">
        <v>44890</v>
      </c>
      <c r="K4964" s="13" t="s">
        <v>213</v>
      </c>
      <c r="L4964" s="13" t="s">
        <v>30</v>
      </c>
      <c r="M4964" s="13" t="s">
        <v>75</v>
      </c>
      <c r="N4964" s="13" t="s">
        <v>206</v>
      </c>
      <c r="O4964" s="33" t="s">
        <v>38</v>
      </c>
      <c r="P4964" s="58" t="s">
        <v>38</v>
      </c>
      <c r="Q4964" s="33" t="s">
        <v>207</v>
      </c>
      <c r="R4964" s="14" t="s">
        <v>38</v>
      </c>
      <c r="S4964" s="13" t="s">
        <v>216</v>
      </c>
      <c r="T4964" s="13" t="s">
        <v>217</v>
      </c>
      <c r="U4964" s="33">
        <f t="shared" ca="1" si="924"/>
        <v>45744.56914039352</v>
      </c>
      <c r="V4964" s="13" t="str">
        <f t="shared" si="925"/>
        <v>Bangalore</v>
      </c>
      <c r="W4964" s="13" t="str">
        <f t="shared" si="926"/>
        <v>RI</v>
      </c>
      <c r="X4964" s="13">
        <f t="shared" si="927"/>
        <v>23</v>
      </c>
      <c r="Y4964" s="13" t="str">
        <f>IFERROR(VLOOKUP(C4964,ReceivingTeam[],2,FALSE),"HelpDesk")</f>
        <v>HelpDesk</v>
      </c>
      <c r="Z4964" s="67">
        <f t="shared" si="928"/>
        <v>44891.794201388897</v>
      </c>
      <c r="AA4964" s="68">
        <f t="shared" si="929"/>
        <v>44890</v>
      </c>
      <c r="AB4964" s="69" t="b">
        <f t="shared" si="930"/>
        <v>1</v>
      </c>
      <c r="AC4964" s="70">
        <f t="shared" si="931"/>
        <v>0.5</v>
      </c>
      <c r="AD4964" s="67">
        <f t="shared" si="932"/>
        <v>44891.794201388897</v>
      </c>
      <c r="AE4964" s="67">
        <f>VLOOKUP(V4964,'Branch Wise Work Timelines'!C:G,3,FALSE)+AA4964</f>
        <v>44890.416666666664</v>
      </c>
      <c r="AF4964" s="67">
        <f>IF(V4964="Bangalore",VLOOKUP(V4964,'Branch Wise Work Timelines'!C:G,4,FALSE)+AA4964+1,IF(V4964="Mumbai",VLOOKUP(V4964,'Branch Wise Work Timelines'!C:G,4,FALSE)+AA4964+1,VLOOKUP(V4964,'Branch Wise Work Timelines'!C:G,4,FALSE)+AA4964))</f>
        <v>44891.104166666664</v>
      </c>
      <c r="AG4964" s="67">
        <f>WORKDAY.INTL(AA4964,1,11)+VLOOKUP(V4964,'Branch Wise Work Timelines'!C:G,3,FALSE)</f>
        <v>44891.416666666664</v>
      </c>
      <c r="AH4964" s="69" t="str">
        <f t="shared" ca="1" si="933"/>
        <v>Out of TAT</v>
      </c>
      <c r="AI4964" s="69">
        <f t="shared" ca="1" si="934"/>
        <v>20467</v>
      </c>
      <c r="AJ4964" s="69" t="str">
        <f ca="1">IF(AI4964&lt;0,"0-12",IFERROR(VLOOKUP(AI4964,Breakup[],2,FALSE),"&gt;24"))</f>
        <v>&gt;24</v>
      </c>
      <c r="AK4964" s="69" t="str">
        <f>VLOOKUP(V4964,Master!B:D,3,FALSE)</f>
        <v>South</v>
      </c>
      <c r="AL4964" s="69" t="str">
        <f t="shared" si="935"/>
        <v>Bangalore</v>
      </c>
    </row>
    <row r="4965" spans="1:38">
      <c r="A4965" s="14" t="s">
        <v>10261</v>
      </c>
      <c r="B4965" s="54">
        <v>44701.826991863403</v>
      </c>
      <c r="C4965" s="13" t="s">
        <v>6284</v>
      </c>
      <c r="D4965" s="13">
        <v>1923</v>
      </c>
      <c r="E4965" s="13" t="s">
        <v>10262</v>
      </c>
      <c r="F4965" s="13" t="s">
        <v>46</v>
      </c>
      <c r="G4965" s="14">
        <v>1653057891591</v>
      </c>
      <c r="H4965" s="55">
        <v>0.21968750000000001</v>
      </c>
      <c r="I4965" s="33">
        <v>44891.219687500001</v>
      </c>
      <c r="J4965" s="58">
        <v>44891</v>
      </c>
      <c r="K4965" s="13" t="s">
        <v>213</v>
      </c>
      <c r="L4965" s="13" t="s">
        <v>30</v>
      </c>
      <c r="M4965" s="13" t="s">
        <v>282</v>
      </c>
      <c r="N4965" s="13" t="s">
        <v>206</v>
      </c>
      <c r="O4965" s="33">
        <v>44891.232245370396</v>
      </c>
      <c r="P4965" s="58">
        <v>44891</v>
      </c>
      <c r="Q4965" s="33" t="s">
        <v>237</v>
      </c>
      <c r="R4965" s="14">
        <v>412</v>
      </c>
      <c r="S4965" s="13" t="s">
        <v>216</v>
      </c>
      <c r="T4965" s="13" t="s">
        <v>278</v>
      </c>
      <c r="U4965" s="33">
        <f t="shared" ca="1" si="924"/>
        <v>45744.56914039352</v>
      </c>
      <c r="V4965" s="13" t="str">
        <f t="shared" si="925"/>
        <v>Bangalore</v>
      </c>
      <c r="W4965" s="13" t="str">
        <f t="shared" si="926"/>
        <v>RI</v>
      </c>
      <c r="X4965" s="13">
        <f t="shared" si="927"/>
        <v>5</v>
      </c>
      <c r="Y4965" s="13" t="str">
        <f>IFERROR(VLOOKUP(C4965,ReceivingTeam[],2,FALSE),"HelpDesk")</f>
        <v>HelpDesk</v>
      </c>
      <c r="Z4965" s="67">
        <f t="shared" si="928"/>
        <v>44895.729166666664</v>
      </c>
      <c r="AA4965" s="68">
        <f t="shared" si="929"/>
        <v>44891</v>
      </c>
      <c r="AB4965" s="69" t="b">
        <f t="shared" si="930"/>
        <v>1</v>
      </c>
      <c r="AC4965" s="70">
        <f t="shared" si="931"/>
        <v>3</v>
      </c>
      <c r="AD4965" s="67">
        <f t="shared" si="932"/>
        <v>44895.729166666664</v>
      </c>
      <c r="AE4965" s="67">
        <f>VLOOKUP(V4965,'Branch Wise Work Timelines'!C:G,3,FALSE)+AA4965</f>
        <v>44891.416666666664</v>
      </c>
      <c r="AF4965" s="67">
        <f>IF(V4965="Bangalore",VLOOKUP(V4965,'Branch Wise Work Timelines'!C:G,4,FALSE)+AA4965+1,IF(V4965="Mumbai",VLOOKUP(V4965,'Branch Wise Work Timelines'!C:G,4,FALSE)+AA4965+1,VLOOKUP(V4965,'Branch Wise Work Timelines'!C:G,4,FALSE)+AA4965))</f>
        <v>44892.104166666664</v>
      </c>
      <c r="AG4965" s="67">
        <f>WORKDAY.INTL(AA4965,1,11)+VLOOKUP(V4965,'Branch Wise Work Timelines'!C:G,3,FALSE)</f>
        <v>44893.416666666664</v>
      </c>
      <c r="AH4965" s="69" t="str">
        <f t="shared" si="933"/>
        <v>Met</v>
      </c>
      <c r="AI4965" s="69">
        <f t="shared" ca="1" si="934"/>
        <v>20373</v>
      </c>
      <c r="AJ4965" s="69" t="str">
        <f ca="1">IF(AI4965&lt;0,"0-12",IFERROR(VLOOKUP(AI4965,Breakup[],2,FALSE),"&gt;24"))</f>
        <v>&gt;24</v>
      </c>
      <c r="AK4965" s="69" t="str">
        <f>VLOOKUP(V4965,Master!B:D,3,FALSE)</f>
        <v>South</v>
      </c>
      <c r="AL4965" s="69" t="str">
        <f t="shared" si="935"/>
        <v>Bangalore</v>
      </c>
    </row>
    <row r="4966" spans="1:38">
      <c r="A4966" s="14" t="s">
        <v>10263</v>
      </c>
      <c r="B4966" s="54">
        <v>44701.827155405103</v>
      </c>
      <c r="C4966" s="13" t="s">
        <v>6612</v>
      </c>
      <c r="D4966" s="13">
        <v>1537</v>
      </c>
      <c r="E4966" s="13" t="s">
        <v>10264</v>
      </c>
      <c r="F4966" s="13" t="s">
        <v>46</v>
      </c>
      <c r="G4966" s="14">
        <v>1653058269490</v>
      </c>
      <c r="H4966" s="55">
        <v>0.51637731481481497</v>
      </c>
      <c r="I4966" s="33">
        <v>44889.516377314802</v>
      </c>
      <c r="J4966" s="58">
        <v>44889</v>
      </c>
      <c r="K4966" s="13" t="s">
        <v>213</v>
      </c>
      <c r="L4966" s="13" t="s">
        <v>30</v>
      </c>
      <c r="M4966" s="13" t="s">
        <v>282</v>
      </c>
      <c r="N4966" s="13" t="s">
        <v>206</v>
      </c>
      <c r="O4966" s="33" t="s">
        <v>38</v>
      </c>
      <c r="P4966" s="58" t="s">
        <v>38</v>
      </c>
      <c r="Q4966" s="33" t="s">
        <v>207</v>
      </c>
      <c r="R4966" s="14" t="s">
        <v>38</v>
      </c>
      <c r="S4966" s="13" t="s">
        <v>216</v>
      </c>
      <c r="T4966" s="13" t="s">
        <v>217</v>
      </c>
      <c r="U4966" s="33">
        <f t="shared" ca="1" si="924"/>
        <v>45744.56914039352</v>
      </c>
      <c r="V4966" s="13" t="str">
        <f t="shared" si="925"/>
        <v>Bangalore</v>
      </c>
      <c r="W4966" s="13" t="str">
        <f t="shared" si="926"/>
        <v>RI</v>
      </c>
      <c r="X4966" s="13">
        <f t="shared" si="927"/>
        <v>12</v>
      </c>
      <c r="Y4966" s="13" t="str">
        <f>IFERROR(VLOOKUP(C4966,ReceivingTeam[],2,FALSE),"HelpDesk")</f>
        <v>HelpDesk</v>
      </c>
      <c r="Z4966" s="67">
        <f t="shared" si="928"/>
        <v>44890.016377314802</v>
      </c>
      <c r="AA4966" s="68">
        <f t="shared" si="929"/>
        <v>44889</v>
      </c>
      <c r="AB4966" s="69" t="b">
        <f t="shared" si="930"/>
        <v>1</v>
      </c>
      <c r="AC4966" s="70">
        <f t="shared" si="931"/>
        <v>0.5</v>
      </c>
      <c r="AD4966" s="67">
        <f t="shared" si="932"/>
        <v>44890.016377314802</v>
      </c>
      <c r="AE4966" s="67">
        <f>VLOOKUP(V4966,'Branch Wise Work Timelines'!C:G,3,FALSE)+AA4966</f>
        <v>44889.416666666664</v>
      </c>
      <c r="AF4966" s="67">
        <f>IF(V4966="Bangalore",VLOOKUP(V4966,'Branch Wise Work Timelines'!C:G,4,FALSE)+AA4966+1,IF(V4966="Mumbai",VLOOKUP(V4966,'Branch Wise Work Timelines'!C:G,4,FALSE)+AA4966+1,VLOOKUP(V4966,'Branch Wise Work Timelines'!C:G,4,FALSE)+AA4966))</f>
        <v>44890.104166666664</v>
      </c>
      <c r="AG4966" s="67">
        <f>WORKDAY.INTL(AA4966,1,11)+VLOOKUP(V4966,'Branch Wise Work Timelines'!C:G,3,FALSE)</f>
        <v>44890.416666666664</v>
      </c>
      <c r="AH4966" s="69" t="str">
        <f t="shared" ca="1" si="933"/>
        <v>Out of TAT</v>
      </c>
      <c r="AI4966" s="69">
        <f t="shared" ca="1" si="934"/>
        <v>20510</v>
      </c>
      <c r="AJ4966" s="69" t="str">
        <f ca="1">IF(AI4966&lt;0,"0-12",IFERROR(VLOOKUP(AI4966,Breakup[],2,FALSE),"&gt;24"))</f>
        <v>&gt;24</v>
      </c>
      <c r="AK4966" s="69" t="str">
        <f>VLOOKUP(V4966,Master!B:D,3,FALSE)</f>
        <v>South</v>
      </c>
      <c r="AL4966" s="69" t="str">
        <f t="shared" si="935"/>
        <v>Bangalore</v>
      </c>
    </row>
    <row r="4967" spans="1:38">
      <c r="A4967" s="14" t="s">
        <v>10265</v>
      </c>
      <c r="B4967" s="54">
        <v>44701.661432951398</v>
      </c>
      <c r="C4967" s="13" t="s">
        <v>148</v>
      </c>
      <c r="D4967" s="13">
        <v>1348</v>
      </c>
      <c r="E4967" s="13" t="s">
        <v>10266</v>
      </c>
      <c r="F4967" s="13" t="s">
        <v>33</v>
      </c>
      <c r="G4967" s="14">
        <v>1653051375146</v>
      </c>
      <c r="H4967" s="55">
        <v>0.135775462962963</v>
      </c>
      <c r="I4967" s="33">
        <v>44886.135775463001</v>
      </c>
      <c r="J4967" s="58">
        <v>44886</v>
      </c>
      <c r="K4967" s="13" t="s">
        <v>313</v>
      </c>
      <c r="L4967" s="13" t="s">
        <v>60</v>
      </c>
      <c r="M4967" s="13" t="s">
        <v>314</v>
      </c>
      <c r="N4967" s="13" t="s">
        <v>206</v>
      </c>
      <c r="O4967" s="33" t="s">
        <v>38</v>
      </c>
      <c r="P4967" s="58" t="s">
        <v>38</v>
      </c>
      <c r="Q4967" s="33" t="s">
        <v>207</v>
      </c>
      <c r="R4967" s="14" t="s">
        <v>38</v>
      </c>
      <c r="S4967" s="13" t="s">
        <v>208</v>
      </c>
      <c r="T4967" s="13" t="s">
        <v>209</v>
      </c>
      <c r="U4967" s="33">
        <f t="shared" ca="1" si="924"/>
        <v>45744.56914039352</v>
      </c>
      <c r="V4967" s="13" t="str">
        <f t="shared" si="925"/>
        <v>Hyderabad</v>
      </c>
      <c r="W4967" s="13" t="str">
        <f t="shared" si="926"/>
        <v>RI</v>
      </c>
      <c r="X4967" s="13">
        <f t="shared" si="927"/>
        <v>3</v>
      </c>
      <c r="Y4967" s="13" t="str">
        <f>IFERROR(VLOOKUP(C4967,ReceivingTeam[],2,FALSE),"HelpDesk")</f>
        <v>Branch office</v>
      </c>
      <c r="Z4967" s="67">
        <f t="shared" si="928"/>
        <v>44887.562499999993</v>
      </c>
      <c r="AA4967" s="68">
        <f t="shared" si="929"/>
        <v>44886</v>
      </c>
      <c r="AB4967" s="69" t="b">
        <f t="shared" si="930"/>
        <v>1</v>
      </c>
      <c r="AC4967" s="70">
        <f t="shared" si="931"/>
        <v>0.5</v>
      </c>
      <c r="AD4967" s="67">
        <f t="shared" si="932"/>
        <v>44887.562499999993</v>
      </c>
      <c r="AE4967" s="67">
        <f>VLOOKUP(V4967,'Branch Wise Work Timelines'!C:G,3,FALSE)+AA4967</f>
        <v>44886.416666666664</v>
      </c>
      <c r="AF4967" s="67">
        <f>IF(V4967="Bangalore",VLOOKUP(V4967,'Branch Wise Work Timelines'!C:G,4,FALSE)+AA4967+1,IF(V4967="Mumbai",VLOOKUP(V4967,'Branch Wise Work Timelines'!C:G,4,FALSE)+AA4967+1,VLOOKUP(V4967,'Branch Wise Work Timelines'!C:G,4,FALSE)+AA4967))</f>
        <v>44886.770833333336</v>
      </c>
      <c r="AG4967" s="67">
        <f>WORKDAY.INTL(AA4967,1,11)+VLOOKUP(V4967,'Branch Wise Work Timelines'!C:G,3,FALSE)</f>
        <v>44887.416666666664</v>
      </c>
      <c r="AH4967" s="69" t="str">
        <f t="shared" ca="1" si="933"/>
        <v>Out of TAT</v>
      </c>
      <c r="AI4967" s="69">
        <f t="shared" ca="1" si="934"/>
        <v>20569</v>
      </c>
      <c r="AJ4967" s="69" t="str">
        <f ca="1">IF(AI4967&lt;0,"0-12",IFERROR(VLOOKUP(AI4967,Breakup[],2,FALSE),"&gt;24"))</f>
        <v>&gt;24</v>
      </c>
      <c r="AK4967" s="69" t="str">
        <f>VLOOKUP(V4967,Master!B:D,3,FALSE)</f>
        <v>South</v>
      </c>
      <c r="AL4967" s="69" t="str">
        <f t="shared" si="935"/>
        <v>Hyderabad</v>
      </c>
    </row>
    <row r="4968" spans="1:38">
      <c r="A4968" s="14" t="s">
        <v>10267</v>
      </c>
      <c r="B4968" s="54">
        <v>44701.701749455999</v>
      </c>
      <c r="C4968" s="13" t="s">
        <v>7196</v>
      </c>
      <c r="D4968" s="13">
        <v>1070</v>
      </c>
      <c r="E4968" s="13" t="s">
        <v>10268</v>
      </c>
      <c r="F4968" s="13" t="s">
        <v>46</v>
      </c>
      <c r="G4968" s="14">
        <v>1653048057614</v>
      </c>
      <c r="H4968" s="55">
        <v>0.68503472222222195</v>
      </c>
      <c r="I4968" s="33">
        <v>44887.685034722199</v>
      </c>
      <c r="J4968" s="58">
        <v>44887</v>
      </c>
      <c r="K4968" s="13" t="s">
        <v>263</v>
      </c>
      <c r="L4968" s="13" t="s">
        <v>69</v>
      </c>
      <c r="M4968" s="13" t="s">
        <v>101</v>
      </c>
      <c r="N4968" s="13" t="s">
        <v>206</v>
      </c>
      <c r="O4968" s="33" t="s">
        <v>38</v>
      </c>
      <c r="P4968" s="58" t="s">
        <v>38</v>
      </c>
      <c r="Q4968" s="33" t="s">
        <v>207</v>
      </c>
      <c r="R4968" s="14" t="s">
        <v>38</v>
      </c>
      <c r="S4968" s="13" t="s">
        <v>208</v>
      </c>
      <c r="T4968" s="13" t="s">
        <v>209</v>
      </c>
      <c r="U4968" s="33">
        <f t="shared" ca="1" si="924"/>
        <v>45744.56914039352</v>
      </c>
      <c r="V4968" s="13" t="str">
        <f t="shared" si="925"/>
        <v>Mumbai</v>
      </c>
      <c r="W4968" s="13" t="str">
        <f t="shared" si="926"/>
        <v>RI</v>
      </c>
      <c r="X4968" s="13">
        <f t="shared" si="927"/>
        <v>16</v>
      </c>
      <c r="Y4968" s="13" t="str">
        <f>IFERROR(VLOOKUP(C4968,ReceivingTeam[],2,FALSE),"HelpDesk")</f>
        <v>HelpDesk</v>
      </c>
      <c r="Z4968" s="67">
        <f t="shared" si="928"/>
        <v>44888.185034722199</v>
      </c>
      <c r="AA4968" s="68">
        <f t="shared" si="929"/>
        <v>44887</v>
      </c>
      <c r="AB4968" s="69" t="b">
        <f t="shared" si="930"/>
        <v>1</v>
      </c>
      <c r="AC4968" s="70">
        <f t="shared" si="931"/>
        <v>0.5</v>
      </c>
      <c r="AD4968" s="67">
        <f t="shared" si="932"/>
        <v>44888.185034722199</v>
      </c>
      <c r="AE4968" s="67">
        <f>VLOOKUP(V4968,'Branch Wise Work Timelines'!C:G,3,FALSE)+AA4968</f>
        <v>44887.416666666664</v>
      </c>
      <c r="AF4968" s="67">
        <f>IF(V4968="Bangalore",VLOOKUP(V4968,'Branch Wise Work Timelines'!C:G,4,FALSE)+AA4968+1,IF(V4968="Mumbai",VLOOKUP(V4968,'Branch Wise Work Timelines'!C:G,4,FALSE)+AA4968+1,VLOOKUP(V4968,'Branch Wise Work Timelines'!C:G,4,FALSE)+AA4968))</f>
        <v>44888.25</v>
      </c>
      <c r="AG4968" s="67">
        <f>WORKDAY.INTL(AA4968,1,11)+VLOOKUP(V4968,'Branch Wise Work Timelines'!C:G,3,FALSE)</f>
        <v>44888.416666666664</v>
      </c>
      <c r="AH4968" s="69" t="str">
        <f t="shared" ca="1" si="933"/>
        <v>Out of TAT</v>
      </c>
      <c r="AI4968" s="69">
        <f t="shared" ca="1" si="934"/>
        <v>20554</v>
      </c>
      <c r="AJ4968" s="69" t="str">
        <f ca="1">IF(AI4968&lt;0,"0-12",IFERROR(VLOOKUP(AI4968,Breakup[],2,FALSE),"&gt;24"))</f>
        <v>&gt;24</v>
      </c>
      <c r="AK4968" s="69" t="str">
        <f>VLOOKUP(V4968,Master!B:D,3,FALSE)</f>
        <v>East</v>
      </c>
      <c r="AL4968" s="69" t="str">
        <f t="shared" si="935"/>
        <v>Mumbai</v>
      </c>
    </row>
    <row r="4969" spans="1:38">
      <c r="A4969" s="14" t="s">
        <v>10269</v>
      </c>
      <c r="B4969" s="54">
        <v>44701.826395486103</v>
      </c>
      <c r="C4969" s="13" t="s">
        <v>6284</v>
      </c>
      <c r="D4969" s="13">
        <v>796</v>
      </c>
      <c r="E4969" s="13" t="s">
        <v>10270</v>
      </c>
      <c r="F4969" s="13" t="s">
        <v>46</v>
      </c>
      <c r="G4969" s="14">
        <v>1653058269490</v>
      </c>
      <c r="H4969" s="55">
        <v>0.77910879629629604</v>
      </c>
      <c r="I4969" s="33">
        <v>44886.779108796298</v>
      </c>
      <c r="J4969" s="58">
        <v>44886</v>
      </c>
      <c r="K4969" s="13" t="s">
        <v>213</v>
      </c>
      <c r="L4969" s="13" t="s">
        <v>30</v>
      </c>
      <c r="M4969" s="13" t="s">
        <v>282</v>
      </c>
      <c r="N4969" s="13" t="s">
        <v>206</v>
      </c>
      <c r="O4969" s="33" t="s">
        <v>38</v>
      </c>
      <c r="P4969" s="58" t="s">
        <v>38</v>
      </c>
      <c r="Q4969" s="33" t="s">
        <v>207</v>
      </c>
      <c r="R4969" s="14" t="s">
        <v>38</v>
      </c>
      <c r="S4969" s="13" t="s">
        <v>216</v>
      </c>
      <c r="T4969" s="13" t="s">
        <v>217</v>
      </c>
      <c r="U4969" s="33">
        <f t="shared" ca="1" si="924"/>
        <v>45744.56914039352</v>
      </c>
      <c r="V4969" s="13" t="str">
        <f t="shared" si="925"/>
        <v>Bangalore</v>
      </c>
      <c r="W4969" s="13" t="str">
        <f t="shared" si="926"/>
        <v>RI</v>
      </c>
      <c r="X4969" s="13">
        <f t="shared" si="927"/>
        <v>18</v>
      </c>
      <c r="Y4969" s="13" t="str">
        <f>IFERROR(VLOOKUP(C4969,ReceivingTeam[],2,FALSE),"HelpDesk")</f>
        <v>HelpDesk</v>
      </c>
      <c r="Z4969" s="67">
        <f t="shared" si="928"/>
        <v>44887.591608796298</v>
      </c>
      <c r="AA4969" s="68">
        <f t="shared" si="929"/>
        <v>44886</v>
      </c>
      <c r="AB4969" s="69" t="b">
        <f t="shared" si="930"/>
        <v>1</v>
      </c>
      <c r="AC4969" s="70">
        <f t="shared" si="931"/>
        <v>0.5</v>
      </c>
      <c r="AD4969" s="67">
        <f t="shared" si="932"/>
        <v>44887.591608796298</v>
      </c>
      <c r="AE4969" s="67">
        <f>VLOOKUP(V4969,'Branch Wise Work Timelines'!C:G,3,FALSE)+AA4969</f>
        <v>44886.416666666664</v>
      </c>
      <c r="AF4969" s="67">
        <f>IF(V4969="Bangalore",VLOOKUP(V4969,'Branch Wise Work Timelines'!C:G,4,FALSE)+AA4969+1,IF(V4969="Mumbai",VLOOKUP(V4969,'Branch Wise Work Timelines'!C:G,4,FALSE)+AA4969+1,VLOOKUP(V4969,'Branch Wise Work Timelines'!C:G,4,FALSE)+AA4969))</f>
        <v>44887.104166666664</v>
      </c>
      <c r="AG4969" s="67">
        <f>WORKDAY.INTL(AA4969,1,11)+VLOOKUP(V4969,'Branch Wise Work Timelines'!C:G,3,FALSE)</f>
        <v>44887.416666666664</v>
      </c>
      <c r="AH4969" s="69" t="str">
        <f t="shared" ca="1" si="933"/>
        <v>Out of TAT</v>
      </c>
      <c r="AI4969" s="69">
        <f t="shared" ca="1" si="934"/>
        <v>20568</v>
      </c>
      <c r="AJ4969" s="69" t="str">
        <f ca="1">IF(AI4969&lt;0,"0-12",IFERROR(VLOOKUP(AI4969,Breakup[],2,FALSE),"&gt;24"))</f>
        <v>&gt;24</v>
      </c>
      <c r="AK4969" s="69" t="str">
        <f>VLOOKUP(V4969,Master!B:D,3,FALSE)</f>
        <v>South</v>
      </c>
      <c r="AL4969" s="69" t="str">
        <f t="shared" si="935"/>
        <v>Bangalore</v>
      </c>
    </row>
    <row r="4970" spans="1:38">
      <c r="A4970" s="14" t="s">
        <v>10271</v>
      </c>
      <c r="B4970" s="54">
        <v>44701.724508136598</v>
      </c>
      <c r="C4970" s="13" t="s">
        <v>7196</v>
      </c>
      <c r="D4970" s="13">
        <v>533</v>
      </c>
      <c r="E4970" s="13" t="s">
        <v>10272</v>
      </c>
      <c r="F4970" s="13" t="s">
        <v>46</v>
      </c>
      <c r="G4970" s="14">
        <v>1653048497717</v>
      </c>
      <c r="H4970" s="55">
        <v>0.68471064814814797</v>
      </c>
      <c r="I4970" s="33">
        <v>44888.684710648202</v>
      </c>
      <c r="J4970" s="58">
        <v>44888</v>
      </c>
      <c r="K4970" s="13" t="s">
        <v>263</v>
      </c>
      <c r="L4970" s="13" t="s">
        <v>69</v>
      </c>
      <c r="M4970" s="13" t="s">
        <v>101</v>
      </c>
      <c r="N4970" s="13" t="s">
        <v>206</v>
      </c>
      <c r="O4970" s="33" t="s">
        <v>38</v>
      </c>
      <c r="P4970" s="58" t="s">
        <v>38</v>
      </c>
      <c r="Q4970" s="33" t="s">
        <v>207</v>
      </c>
      <c r="R4970" s="14" t="s">
        <v>38</v>
      </c>
      <c r="S4970" s="13" t="s">
        <v>208</v>
      </c>
      <c r="T4970" s="13" t="s">
        <v>209</v>
      </c>
      <c r="U4970" s="33">
        <f t="shared" ca="1" si="924"/>
        <v>45744.56914039352</v>
      </c>
      <c r="V4970" s="13" t="str">
        <f t="shared" si="925"/>
        <v>Mumbai</v>
      </c>
      <c r="W4970" s="13" t="str">
        <f t="shared" si="926"/>
        <v>RI</v>
      </c>
      <c r="X4970" s="13">
        <f t="shared" si="927"/>
        <v>16</v>
      </c>
      <c r="Y4970" s="13" t="str">
        <f>IFERROR(VLOOKUP(C4970,ReceivingTeam[],2,FALSE),"HelpDesk")</f>
        <v>HelpDesk</v>
      </c>
      <c r="Z4970" s="67">
        <f t="shared" si="928"/>
        <v>44889.184710648202</v>
      </c>
      <c r="AA4970" s="68">
        <f t="shared" si="929"/>
        <v>44888</v>
      </c>
      <c r="AB4970" s="69" t="b">
        <f t="shared" si="930"/>
        <v>1</v>
      </c>
      <c r="AC4970" s="70">
        <f t="shared" si="931"/>
        <v>0.5</v>
      </c>
      <c r="AD4970" s="67">
        <f t="shared" si="932"/>
        <v>44889.184710648202</v>
      </c>
      <c r="AE4970" s="67">
        <f>VLOOKUP(V4970,'Branch Wise Work Timelines'!C:G,3,FALSE)+AA4970</f>
        <v>44888.416666666664</v>
      </c>
      <c r="AF4970" s="67">
        <f>IF(V4970="Bangalore",VLOOKUP(V4970,'Branch Wise Work Timelines'!C:G,4,FALSE)+AA4970+1,IF(V4970="Mumbai",VLOOKUP(V4970,'Branch Wise Work Timelines'!C:G,4,FALSE)+AA4970+1,VLOOKUP(V4970,'Branch Wise Work Timelines'!C:G,4,FALSE)+AA4970))</f>
        <v>44889.25</v>
      </c>
      <c r="AG4970" s="67">
        <f>WORKDAY.INTL(AA4970,1,11)+VLOOKUP(V4970,'Branch Wise Work Timelines'!C:G,3,FALSE)</f>
        <v>44889.416666666664</v>
      </c>
      <c r="AH4970" s="69" t="str">
        <f t="shared" ca="1" si="933"/>
        <v>Out of TAT</v>
      </c>
      <c r="AI4970" s="69">
        <f t="shared" ca="1" si="934"/>
        <v>20530</v>
      </c>
      <c r="AJ4970" s="69" t="str">
        <f ca="1">IF(AI4970&lt;0,"0-12",IFERROR(VLOOKUP(AI4970,Breakup[],2,FALSE),"&gt;24"))</f>
        <v>&gt;24</v>
      </c>
      <c r="AK4970" s="69" t="str">
        <f>VLOOKUP(V4970,Master!B:D,3,FALSE)</f>
        <v>East</v>
      </c>
      <c r="AL4970" s="69" t="str">
        <f t="shared" si="935"/>
        <v>Mumbai</v>
      </c>
    </row>
    <row r="4971" spans="1:38">
      <c r="A4971" s="14" t="s">
        <v>10273</v>
      </c>
      <c r="B4971" s="54">
        <v>44701.724552812499</v>
      </c>
      <c r="C4971" s="13" t="s">
        <v>148</v>
      </c>
      <c r="D4971" s="13">
        <v>1877</v>
      </c>
      <c r="E4971" s="13" t="s">
        <v>10274</v>
      </c>
      <c r="F4971" s="13" t="s">
        <v>33</v>
      </c>
      <c r="G4971" s="14">
        <v>1653051375146</v>
      </c>
      <c r="H4971" s="55">
        <v>0.80961805555555599</v>
      </c>
      <c r="I4971" s="33">
        <v>44884.809618055602</v>
      </c>
      <c r="J4971" s="58">
        <v>44884</v>
      </c>
      <c r="K4971" s="13" t="s">
        <v>313</v>
      </c>
      <c r="L4971" s="13" t="s">
        <v>60</v>
      </c>
      <c r="M4971" s="13" t="s">
        <v>314</v>
      </c>
      <c r="N4971" s="13" t="s">
        <v>206</v>
      </c>
      <c r="O4971" s="33" t="s">
        <v>38</v>
      </c>
      <c r="P4971" s="58" t="s">
        <v>38</v>
      </c>
      <c r="Q4971" s="33" t="s">
        <v>207</v>
      </c>
      <c r="R4971" s="14" t="s">
        <v>38</v>
      </c>
      <c r="S4971" s="13" t="s">
        <v>208</v>
      </c>
      <c r="T4971" s="13" t="s">
        <v>209</v>
      </c>
      <c r="U4971" s="33">
        <f t="shared" ca="1" si="924"/>
        <v>45744.56914039352</v>
      </c>
      <c r="V4971" s="13" t="str">
        <f t="shared" si="925"/>
        <v>Hyderabad</v>
      </c>
      <c r="W4971" s="13" t="str">
        <f t="shared" si="926"/>
        <v>RI</v>
      </c>
      <c r="X4971" s="13">
        <f t="shared" si="927"/>
        <v>19</v>
      </c>
      <c r="Y4971" s="13" t="str">
        <f>IFERROR(VLOOKUP(C4971,ReceivingTeam[],2,FALSE),"HelpDesk")</f>
        <v>Branch office</v>
      </c>
      <c r="Z4971" s="67">
        <f t="shared" si="928"/>
        <v>44886.955451388931</v>
      </c>
      <c r="AA4971" s="68">
        <f t="shared" si="929"/>
        <v>44884</v>
      </c>
      <c r="AB4971" s="69" t="b">
        <f t="shared" si="930"/>
        <v>1</v>
      </c>
      <c r="AC4971" s="70">
        <f t="shared" si="931"/>
        <v>0.5</v>
      </c>
      <c r="AD4971" s="67">
        <f t="shared" si="932"/>
        <v>44886.955451388931</v>
      </c>
      <c r="AE4971" s="67">
        <f>VLOOKUP(V4971,'Branch Wise Work Timelines'!C:G,3,FALSE)+AA4971</f>
        <v>44884.416666666664</v>
      </c>
      <c r="AF4971" s="67">
        <f>IF(V4971="Bangalore",VLOOKUP(V4971,'Branch Wise Work Timelines'!C:G,4,FALSE)+AA4971+1,IF(V4971="Mumbai",VLOOKUP(V4971,'Branch Wise Work Timelines'!C:G,4,FALSE)+AA4971+1,VLOOKUP(V4971,'Branch Wise Work Timelines'!C:G,4,FALSE)+AA4971))</f>
        <v>44884.770833333336</v>
      </c>
      <c r="AG4971" s="67">
        <f>WORKDAY.INTL(AA4971,1,11)+VLOOKUP(V4971,'Branch Wise Work Timelines'!C:G,3,FALSE)</f>
        <v>44886.416666666664</v>
      </c>
      <c r="AH4971" s="69" t="str">
        <f t="shared" ca="1" si="933"/>
        <v>Out of TAT</v>
      </c>
      <c r="AI4971" s="69">
        <f t="shared" ca="1" si="934"/>
        <v>20583</v>
      </c>
      <c r="AJ4971" s="69" t="str">
        <f ca="1">IF(AI4971&lt;0,"0-12",IFERROR(VLOOKUP(AI4971,Breakup[],2,FALSE),"&gt;24"))</f>
        <v>&gt;24</v>
      </c>
      <c r="AK4971" s="69" t="str">
        <f>VLOOKUP(V4971,Master!B:D,3,FALSE)</f>
        <v>South</v>
      </c>
      <c r="AL4971" s="69" t="str">
        <f t="shared" si="935"/>
        <v>Hyderabad</v>
      </c>
    </row>
    <row r="4972" spans="1:38">
      <c r="A4972" s="14" t="s">
        <v>10275</v>
      </c>
      <c r="B4972" s="54">
        <v>44701.744011608796</v>
      </c>
      <c r="C4972" s="13" t="s">
        <v>78</v>
      </c>
      <c r="D4972" s="13">
        <v>1560</v>
      </c>
      <c r="E4972" s="13" t="s">
        <v>10276</v>
      </c>
      <c r="F4972" s="13" t="s">
        <v>33</v>
      </c>
      <c r="G4972" s="14">
        <v>1653051071129</v>
      </c>
      <c r="H4972" s="55">
        <v>0.940347222222222</v>
      </c>
      <c r="I4972" s="33">
        <v>44891.940347222197</v>
      </c>
      <c r="J4972" s="58">
        <v>44891</v>
      </c>
      <c r="K4972" s="13" t="s">
        <v>213</v>
      </c>
      <c r="L4972" s="13" t="s">
        <v>30</v>
      </c>
      <c r="M4972" s="13" t="s">
        <v>282</v>
      </c>
      <c r="N4972" s="13" t="s">
        <v>206</v>
      </c>
      <c r="O4972" s="33">
        <v>44891.535011574102</v>
      </c>
      <c r="P4972" s="58">
        <v>44891</v>
      </c>
      <c r="Q4972" s="33" t="s">
        <v>237</v>
      </c>
      <c r="R4972" s="14">
        <v>194</v>
      </c>
      <c r="S4972" s="13" t="s">
        <v>216</v>
      </c>
      <c r="T4972" s="13" t="s">
        <v>278</v>
      </c>
      <c r="U4972" s="33">
        <f t="shared" ca="1" si="924"/>
        <v>45744.56914039352</v>
      </c>
      <c r="V4972" s="13" t="str">
        <f t="shared" si="925"/>
        <v>Bangalore</v>
      </c>
      <c r="W4972" s="13" t="str">
        <f t="shared" si="926"/>
        <v>RI</v>
      </c>
      <c r="X4972" s="13">
        <f t="shared" si="927"/>
        <v>22</v>
      </c>
      <c r="Y4972" s="13" t="str">
        <f>IFERROR(VLOOKUP(C4972,ReceivingTeam[],2,FALSE),"HelpDesk")</f>
        <v>Branch office</v>
      </c>
      <c r="Z4972" s="67">
        <f t="shared" si="928"/>
        <v>44896.252847222197</v>
      </c>
      <c r="AA4972" s="68">
        <f t="shared" si="929"/>
        <v>44891</v>
      </c>
      <c r="AB4972" s="69" t="b">
        <f t="shared" si="930"/>
        <v>1</v>
      </c>
      <c r="AC4972" s="70">
        <f t="shared" si="931"/>
        <v>3</v>
      </c>
      <c r="AD4972" s="67">
        <f t="shared" si="932"/>
        <v>44896.252847222197</v>
      </c>
      <c r="AE4972" s="67">
        <f>VLOOKUP(V4972,'Branch Wise Work Timelines'!C:G,3,FALSE)+AA4972</f>
        <v>44891.416666666664</v>
      </c>
      <c r="AF4972" s="67">
        <f>IF(V4972="Bangalore",VLOOKUP(V4972,'Branch Wise Work Timelines'!C:G,4,FALSE)+AA4972+1,IF(V4972="Mumbai",VLOOKUP(V4972,'Branch Wise Work Timelines'!C:G,4,FALSE)+AA4972+1,VLOOKUP(V4972,'Branch Wise Work Timelines'!C:G,4,FALSE)+AA4972))</f>
        <v>44892.104166666664</v>
      </c>
      <c r="AG4972" s="67">
        <f>WORKDAY.INTL(AA4972,1,11)+VLOOKUP(V4972,'Branch Wise Work Timelines'!C:G,3,FALSE)</f>
        <v>44893.416666666664</v>
      </c>
      <c r="AH4972" s="69" t="str">
        <f t="shared" si="933"/>
        <v>Met</v>
      </c>
      <c r="AI4972" s="69">
        <f t="shared" ca="1" si="934"/>
        <v>20360</v>
      </c>
      <c r="AJ4972" s="69" t="str">
        <f ca="1">IF(AI4972&lt;0,"0-12",IFERROR(VLOOKUP(AI4972,Breakup[],2,FALSE),"&gt;24"))</f>
        <v>&gt;24</v>
      </c>
      <c r="AK4972" s="69" t="str">
        <f>VLOOKUP(V4972,Master!B:D,3,FALSE)</f>
        <v>South</v>
      </c>
      <c r="AL4972" s="69" t="str">
        <f t="shared" si="935"/>
        <v>Bangalore</v>
      </c>
    </row>
    <row r="4973" spans="1:38">
      <c r="A4973" s="14" t="s">
        <v>10277</v>
      </c>
      <c r="B4973" s="54">
        <v>44701.7762721412</v>
      </c>
      <c r="C4973" s="13" t="s">
        <v>316</v>
      </c>
      <c r="D4973" s="13">
        <v>1645</v>
      </c>
      <c r="E4973" s="13" t="s">
        <v>10278</v>
      </c>
      <c r="F4973" s="13" t="s">
        <v>52</v>
      </c>
      <c r="G4973" s="14">
        <v>1653053109035</v>
      </c>
      <c r="H4973" s="55">
        <v>0.22541666666666699</v>
      </c>
      <c r="I4973" s="33">
        <v>44889.225416666697</v>
      </c>
      <c r="J4973" s="58">
        <v>44889</v>
      </c>
      <c r="K4973" s="13" t="s">
        <v>213</v>
      </c>
      <c r="L4973" s="13" t="s">
        <v>30</v>
      </c>
      <c r="M4973" s="13" t="s">
        <v>282</v>
      </c>
      <c r="N4973" s="13" t="s">
        <v>206</v>
      </c>
      <c r="O4973" s="33" t="s">
        <v>38</v>
      </c>
      <c r="P4973" s="58" t="s">
        <v>38</v>
      </c>
      <c r="Q4973" s="33" t="s">
        <v>207</v>
      </c>
      <c r="R4973" s="14" t="s">
        <v>38</v>
      </c>
      <c r="S4973" s="13" t="s">
        <v>216</v>
      </c>
      <c r="T4973" s="13" t="s">
        <v>217</v>
      </c>
      <c r="U4973" s="33">
        <f t="shared" ca="1" si="924"/>
        <v>45744.56914039352</v>
      </c>
      <c r="V4973" s="13" t="str">
        <f t="shared" si="925"/>
        <v>Bangalore</v>
      </c>
      <c r="W4973" s="13" t="str">
        <f t="shared" si="926"/>
        <v>RI</v>
      </c>
      <c r="X4973" s="13">
        <f t="shared" si="927"/>
        <v>5</v>
      </c>
      <c r="Y4973" s="13" t="str">
        <f>IFERROR(VLOOKUP(C4973,ReceivingTeam[],2,FALSE),"HelpDesk")</f>
        <v>HelpDesk</v>
      </c>
      <c r="Z4973" s="67">
        <f t="shared" si="928"/>
        <v>44889.916666666664</v>
      </c>
      <c r="AA4973" s="68">
        <f t="shared" si="929"/>
        <v>44889</v>
      </c>
      <c r="AB4973" s="69" t="b">
        <f t="shared" si="930"/>
        <v>1</v>
      </c>
      <c r="AC4973" s="70">
        <f t="shared" si="931"/>
        <v>0.5</v>
      </c>
      <c r="AD4973" s="67">
        <f t="shared" si="932"/>
        <v>44889.916666666664</v>
      </c>
      <c r="AE4973" s="67">
        <f>VLOOKUP(V4973,'Branch Wise Work Timelines'!C:G,3,FALSE)+AA4973</f>
        <v>44889.416666666664</v>
      </c>
      <c r="AF4973" s="67">
        <f>IF(V4973="Bangalore",VLOOKUP(V4973,'Branch Wise Work Timelines'!C:G,4,FALSE)+AA4973+1,IF(V4973="Mumbai",VLOOKUP(V4973,'Branch Wise Work Timelines'!C:G,4,FALSE)+AA4973+1,VLOOKUP(V4973,'Branch Wise Work Timelines'!C:G,4,FALSE)+AA4973))</f>
        <v>44890.104166666664</v>
      </c>
      <c r="AG4973" s="67">
        <f>WORKDAY.INTL(AA4973,1,11)+VLOOKUP(V4973,'Branch Wise Work Timelines'!C:G,3,FALSE)</f>
        <v>44890.416666666664</v>
      </c>
      <c r="AH4973" s="69" t="str">
        <f t="shared" ca="1" si="933"/>
        <v>Out of TAT</v>
      </c>
      <c r="AI4973" s="69">
        <f t="shared" ca="1" si="934"/>
        <v>20512</v>
      </c>
      <c r="AJ4973" s="69" t="str">
        <f ca="1">IF(AI4973&lt;0,"0-12",IFERROR(VLOOKUP(AI4973,Breakup[],2,FALSE),"&gt;24"))</f>
        <v>&gt;24</v>
      </c>
      <c r="AK4973" s="69" t="str">
        <f>VLOOKUP(V4973,Master!B:D,3,FALSE)</f>
        <v>South</v>
      </c>
      <c r="AL4973" s="69" t="str">
        <f t="shared" si="935"/>
        <v>Bangalore</v>
      </c>
    </row>
    <row r="4974" spans="1:38">
      <c r="A4974" s="14" t="s">
        <v>10279</v>
      </c>
      <c r="B4974" s="54">
        <v>44701.836444016197</v>
      </c>
      <c r="C4974" s="13" t="s">
        <v>6284</v>
      </c>
      <c r="D4974" s="13">
        <v>86</v>
      </c>
      <c r="E4974" s="13" t="s">
        <v>10280</v>
      </c>
      <c r="F4974" s="13" t="s">
        <v>46</v>
      </c>
      <c r="G4974" s="14">
        <v>1653057891591</v>
      </c>
      <c r="H4974" s="55">
        <v>0.94547453703703699</v>
      </c>
      <c r="I4974" s="33">
        <v>44886.945474537002</v>
      </c>
      <c r="J4974" s="58">
        <v>44886</v>
      </c>
      <c r="K4974" s="13" t="s">
        <v>213</v>
      </c>
      <c r="L4974" s="13" t="s">
        <v>30</v>
      </c>
      <c r="M4974" s="13" t="s">
        <v>282</v>
      </c>
      <c r="N4974" s="13" t="s">
        <v>206</v>
      </c>
      <c r="O4974" s="33" t="s">
        <v>38</v>
      </c>
      <c r="P4974" s="58" t="s">
        <v>38</v>
      </c>
      <c r="Q4974" s="33" t="s">
        <v>207</v>
      </c>
      <c r="R4974" s="14" t="s">
        <v>38</v>
      </c>
      <c r="S4974" s="13" t="s">
        <v>216</v>
      </c>
      <c r="T4974" s="13" t="s">
        <v>278</v>
      </c>
      <c r="U4974" s="33">
        <f t="shared" ca="1" si="924"/>
        <v>45744.56914039352</v>
      </c>
      <c r="V4974" s="13" t="str">
        <f t="shared" si="925"/>
        <v>Bangalore</v>
      </c>
      <c r="W4974" s="13" t="str">
        <f t="shared" si="926"/>
        <v>RI</v>
      </c>
      <c r="X4974" s="13">
        <f t="shared" si="927"/>
        <v>22</v>
      </c>
      <c r="Y4974" s="13" t="str">
        <f>IFERROR(VLOOKUP(C4974,ReceivingTeam[],2,FALSE),"HelpDesk")</f>
        <v>HelpDesk</v>
      </c>
      <c r="Z4974" s="67">
        <f t="shared" si="928"/>
        <v>44890.257974537002</v>
      </c>
      <c r="AA4974" s="68">
        <f t="shared" si="929"/>
        <v>44886</v>
      </c>
      <c r="AB4974" s="69" t="b">
        <f t="shared" si="930"/>
        <v>1</v>
      </c>
      <c r="AC4974" s="70">
        <f t="shared" si="931"/>
        <v>3</v>
      </c>
      <c r="AD4974" s="67">
        <f t="shared" si="932"/>
        <v>44890.257974537002</v>
      </c>
      <c r="AE4974" s="67">
        <f>VLOOKUP(V4974,'Branch Wise Work Timelines'!C:G,3,FALSE)+AA4974</f>
        <v>44886.416666666664</v>
      </c>
      <c r="AF4974" s="67">
        <f>IF(V4974="Bangalore",VLOOKUP(V4974,'Branch Wise Work Timelines'!C:G,4,FALSE)+AA4974+1,IF(V4974="Mumbai",VLOOKUP(V4974,'Branch Wise Work Timelines'!C:G,4,FALSE)+AA4974+1,VLOOKUP(V4974,'Branch Wise Work Timelines'!C:G,4,FALSE)+AA4974))</f>
        <v>44887.104166666664</v>
      </c>
      <c r="AG4974" s="67">
        <f>WORKDAY.INTL(AA4974,1,11)+VLOOKUP(V4974,'Branch Wise Work Timelines'!C:G,3,FALSE)</f>
        <v>44887.416666666664</v>
      </c>
      <c r="AH4974" s="69" t="str">
        <f t="shared" ca="1" si="933"/>
        <v>Out of TAT</v>
      </c>
      <c r="AI4974" s="69">
        <f t="shared" ca="1" si="934"/>
        <v>20504</v>
      </c>
      <c r="AJ4974" s="69" t="str">
        <f ca="1">IF(AI4974&lt;0,"0-12",IFERROR(VLOOKUP(AI4974,Breakup[],2,FALSE),"&gt;24"))</f>
        <v>&gt;24</v>
      </c>
      <c r="AK4974" s="69" t="str">
        <f>VLOOKUP(V4974,Master!B:D,3,FALSE)</f>
        <v>South</v>
      </c>
      <c r="AL4974" s="69" t="str">
        <f t="shared" si="935"/>
        <v>Bangalore</v>
      </c>
    </row>
    <row r="4975" spans="1:38">
      <c r="A4975" s="14" t="s">
        <v>10281</v>
      </c>
      <c r="B4975" s="54">
        <v>44701.845876238403</v>
      </c>
      <c r="C4975" s="13" t="s">
        <v>352</v>
      </c>
      <c r="D4975" s="13">
        <v>603</v>
      </c>
      <c r="E4975" s="13" t="s">
        <v>10282</v>
      </c>
      <c r="F4975" s="13" t="s">
        <v>33</v>
      </c>
      <c r="G4975" s="14">
        <v>1653059936208</v>
      </c>
      <c r="H4975" s="55">
        <v>0.98050925925925903</v>
      </c>
      <c r="I4975" s="33">
        <v>44886.980509259301</v>
      </c>
      <c r="J4975" s="58">
        <v>44886</v>
      </c>
      <c r="K4975" s="13" t="s">
        <v>263</v>
      </c>
      <c r="L4975" s="13" t="s">
        <v>69</v>
      </c>
      <c r="M4975" s="13" t="s">
        <v>101</v>
      </c>
      <c r="N4975" s="13" t="s">
        <v>206</v>
      </c>
      <c r="O4975" s="33" t="s">
        <v>38</v>
      </c>
      <c r="P4975" s="58" t="s">
        <v>38</v>
      </c>
      <c r="Q4975" s="33" t="s">
        <v>207</v>
      </c>
      <c r="R4975" s="14" t="s">
        <v>38</v>
      </c>
      <c r="S4975" s="13" t="s">
        <v>208</v>
      </c>
      <c r="T4975" s="13" t="s">
        <v>209</v>
      </c>
      <c r="U4975" s="33">
        <f t="shared" ca="1" si="924"/>
        <v>45744.56914039352</v>
      </c>
      <c r="V4975" s="13" t="str">
        <f t="shared" si="925"/>
        <v>Mumbai</v>
      </c>
      <c r="W4975" s="13" t="str">
        <f t="shared" si="926"/>
        <v>RI</v>
      </c>
      <c r="X4975" s="13">
        <f t="shared" si="927"/>
        <v>23</v>
      </c>
      <c r="Y4975" s="13" t="str">
        <f>IFERROR(VLOOKUP(C4975,ReceivingTeam[],2,FALSE),"HelpDesk")</f>
        <v>HelpDesk</v>
      </c>
      <c r="Z4975" s="67">
        <f t="shared" si="928"/>
        <v>44887.647175925966</v>
      </c>
      <c r="AA4975" s="68">
        <f t="shared" si="929"/>
        <v>44886</v>
      </c>
      <c r="AB4975" s="69" t="b">
        <f t="shared" si="930"/>
        <v>1</v>
      </c>
      <c r="AC4975" s="70">
        <f t="shared" si="931"/>
        <v>0.5</v>
      </c>
      <c r="AD4975" s="67">
        <f t="shared" si="932"/>
        <v>44887.647175925966</v>
      </c>
      <c r="AE4975" s="67">
        <f>VLOOKUP(V4975,'Branch Wise Work Timelines'!C:G,3,FALSE)+AA4975</f>
        <v>44886.416666666664</v>
      </c>
      <c r="AF4975" s="67">
        <f>IF(V4975="Bangalore",VLOOKUP(V4975,'Branch Wise Work Timelines'!C:G,4,FALSE)+AA4975+1,IF(V4975="Mumbai",VLOOKUP(V4975,'Branch Wise Work Timelines'!C:G,4,FALSE)+AA4975+1,VLOOKUP(V4975,'Branch Wise Work Timelines'!C:G,4,FALSE)+AA4975))</f>
        <v>44887.25</v>
      </c>
      <c r="AG4975" s="67">
        <f>WORKDAY.INTL(AA4975,1,11)+VLOOKUP(V4975,'Branch Wise Work Timelines'!C:G,3,FALSE)</f>
        <v>44887.416666666664</v>
      </c>
      <c r="AH4975" s="69" t="str">
        <f t="shared" ca="1" si="933"/>
        <v>Out of TAT</v>
      </c>
      <c r="AI4975" s="69">
        <f t="shared" ca="1" si="934"/>
        <v>20567</v>
      </c>
      <c r="AJ4975" s="69" t="str">
        <f ca="1">IF(AI4975&lt;0,"0-12",IFERROR(VLOOKUP(AI4975,Breakup[],2,FALSE),"&gt;24"))</f>
        <v>&gt;24</v>
      </c>
      <c r="AK4975" s="69" t="str">
        <f>VLOOKUP(V4975,Master!B:D,3,FALSE)</f>
        <v>East</v>
      </c>
      <c r="AL4975" s="69" t="str">
        <f t="shared" si="935"/>
        <v>Mumbai</v>
      </c>
    </row>
    <row r="4976" spans="1:38">
      <c r="A4976" s="14" t="s">
        <v>10283</v>
      </c>
      <c r="B4976" s="54">
        <v>44701.846537881902</v>
      </c>
      <c r="C4976" s="13" t="s">
        <v>6284</v>
      </c>
      <c r="D4976" s="13">
        <v>1954</v>
      </c>
      <c r="E4976" s="13" t="s">
        <v>10284</v>
      </c>
      <c r="F4976" s="13" t="s">
        <v>46</v>
      </c>
      <c r="G4976" s="14">
        <v>1653058832830</v>
      </c>
      <c r="H4976" s="55">
        <v>0.227002314814815</v>
      </c>
      <c r="I4976" s="33">
        <v>44881.227002314801</v>
      </c>
      <c r="J4976" s="58">
        <v>44881</v>
      </c>
      <c r="K4976" s="13" t="s">
        <v>213</v>
      </c>
      <c r="L4976" s="13" t="s">
        <v>30</v>
      </c>
      <c r="M4976" s="13" t="s">
        <v>282</v>
      </c>
      <c r="N4976" s="13" t="s">
        <v>206</v>
      </c>
      <c r="O4976" s="33" t="s">
        <v>38</v>
      </c>
      <c r="P4976" s="58" t="s">
        <v>38</v>
      </c>
      <c r="Q4976" s="33" t="s">
        <v>207</v>
      </c>
      <c r="R4976" s="14" t="s">
        <v>38</v>
      </c>
      <c r="S4976" s="13" t="s">
        <v>216</v>
      </c>
      <c r="T4976" s="13" t="s">
        <v>278</v>
      </c>
      <c r="U4976" s="33">
        <f t="shared" ca="1" si="924"/>
        <v>45744.56914039352</v>
      </c>
      <c r="V4976" s="13" t="str">
        <f t="shared" si="925"/>
        <v>Bangalore</v>
      </c>
      <c r="W4976" s="13" t="str">
        <f t="shared" si="926"/>
        <v>RI</v>
      </c>
      <c r="X4976" s="13">
        <f t="shared" si="927"/>
        <v>5</v>
      </c>
      <c r="Y4976" s="13" t="str">
        <f>IFERROR(VLOOKUP(C4976,ReceivingTeam[],2,FALSE),"HelpDesk")</f>
        <v>HelpDesk</v>
      </c>
      <c r="Z4976" s="67">
        <f t="shared" si="928"/>
        <v>44884.729166666664</v>
      </c>
      <c r="AA4976" s="68">
        <f t="shared" si="929"/>
        <v>44881</v>
      </c>
      <c r="AB4976" s="69" t="b">
        <f t="shared" si="930"/>
        <v>1</v>
      </c>
      <c r="AC4976" s="70">
        <f t="shared" si="931"/>
        <v>3</v>
      </c>
      <c r="AD4976" s="67">
        <f t="shared" si="932"/>
        <v>44884.729166666664</v>
      </c>
      <c r="AE4976" s="67">
        <f>VLOOKUP(V4976,'Branch Wise Work Timelines'!C:G,3,FALSE)+AA4976</f>
        <v>44881.416666666664</v>
      </c>
      <c r="AF4976" s="67">
        <f>IF(V4976="Bangalore",VLOOKUP(V4976,'Branch Wise Work Timelines'!C:G,4,FALSE)+AA4976+1,IF(V4976="Mumbai",VLOOKUP(V4976,'Branch Wise Work Timelines'!C:G,4,FALSE)+AA4976+1,VLOOKUP(V4976,'Branch Wise Work Timelines'!C:G,4,FALSE)+AA4976))</f>
        <v>44882.104166666664</v>
      </c>
      <c r="AG4976" s="67">
        <f>WORKDAY.INTL(AA4976,1,11)+VLOOKUP(V4976,'Branch Wise Work Timelines'!C:G,3,FALSE)</f>
        <v>44882.416666666664</v>
      </c>
      <c r="AH4976" s="69" t="str">
        <f t="shared" ca="1" si="933"/>
        <v>Out of TAT</v>
      </c>
      <c r="AI4976" s="69">
        <f t="shared" ca="1" si="934"/>
        <v>20637</v>
      </c>
      <c r="AJ4976" s="69" t="str">
        <f ca="1">IF(AI4976&lt;0,"0-12",IFERROR(VLOOKUP(AI4976,Breakup[],2,FALSE),"&gt;24"))</f>
        <v>&gt;24</v>
      </c>
      <c r="AK4976" s="69" t="str">
        <f>VLOOKUP(V4976,Master!B:D,3,FALSE)</f>
        <v>South</v>
      </c>
      <c r="AL4976" s="69" t="str">
        <f t="shared" si="935"/>
        <v>Bangalore</v>
      </c>
    </row>
    <row r="4977" spans="1:38">
      <c r="A4977" s="14" t="s">
        <v>10285</v>
      </c>
      <c r="B4977" s="54">
        <v>44701.7245050579</v>
      </c>
      <c r="C4977" s="13" t="s">
        <v>986</v>
      </c>
      <c r="D4977" s="13">
        <v>895</v>
      </c>
      <c r="E4977" s="13" t="s">
        <v>10286</v>
      </c>
      <c r="F4977" s="13" t="s">
        <v>46</v>
      </c>
      <c r="G4977" s="14">
        <v>1653048665854</v>
      </c>
      <c r="H4977" s="55">
        <v>0.950046296296296</v>
      </c>
      <c r="I4977" s="33">
        <v>44887.950046296297</v>
      </c>
      <c r="J4977" s="58">
        <v>44887</v>
      </c>
      <c r="K4977" s="13" t="s">
        <v>213</v>
      </c>
      <c r="L4977" s="13" t="s">
        <v>30</v>
      </c>
      <c r="M4977" s="13" t="s">
        <v>282</v>
      </c>
      <c r="N4977" s="13" t="s">
        <v>206</v>
      </c>
      <c r="O4977" s="33" t="s">
        <v>38</v>
      </c>
      <c r="P4977" s="58" t="s">
        <v>38</v>
      </c>
      <c r="Q4977" s="33" t="s">
        <v>207</v>
      </c>
      <c r="R4977" s="14" t="s">
        <v>38</v>
      </c>
      <c r="S4977" s="13" t="s">
        <v>216</v>
      </c>
      <c r="T4977" s="13" t="s">
        <v>278</v>
      </c>
      <c r="U4977" s="33">
        <f t="shared" ca="1" si="924"/>
        <v>45744.56914039352</v>
      </c>
      <c r="V4977" s="13" t="str">
        <f t="shared" si="925"/>
        <v>Bangalore</v>
      </c>
      <c r="W4977" s="13" t="str">
        <f t="shared" si="926"/>
        <v>RI</v>
      </c>
      <c r="X4977" s="13">
        <f t="shared" si="927"/>
        <v>22</v>
      </c>
      <c r="Y4977" s="13" t="str">
        <f>IFERROR(VLOOKUP(C4977,ReceivingTeam[],2,FALSE),"HelpDesk")</f>
        <v>HelpDesk</v>
      </c>
      <c r="Z4977" s="67">
        <f t="shared" si="928"/>
        <v>44891.262546296297</v>
      </c>
      <c r="AA4977" s="68">
        <f t="shared" si="929"/>
        <v>44887</v>
      </c>
      <c r="AB4977" s="69" t="b">
        <f t="shared" si="930"/>
        <v>1</v>
      </c>
      <c r="AC4977" s="70">
        <f t="shared" si="931"/>
        <v>3</v>
      </c>
      <c r="AD4977" s="67">
        <f t="shared" si="932"/>
        <v>44891.262546296297</v>
      </c>
      <c r="AE4977" s="67">
        <f>VLOOKUP(V4977,'Branch Wise Work Timelines'!C:G,3,FALSE)+AA4977</f>
        <v>44887.416666666664</v>
      </c>
      <c r="AF4977" s="67">
        <f>IF(V4977="Bangalore",VLOOKUP(V4977,'Branch Wise Work Timelines'!C:G,4,FALSE)+AA4977+1,IF(V4977="Mumbai",VLOOKUP(V4977,'Branch Wise Work Timelines'!C:G,4,FALSE)+AA4977+1,VLOOKUP(V4977,'Branch Wise Work Timelines'!C:G,4,FALSE)+AA4977))</f>
        <v>44888.104166666664</v>
      </c>
      <c r="AG4977" s="67">
        <f>WORKDAY.INTL(AA4977,1,11)+VLOOKUP(V4977,'Branch Wise Work Timelines'!C:G,3,FALSE)</f>
        <v>44888.416666666664</v>
      </c>
      <c r="AH4977" s="69" t="str">
        <f t="shared" ca="1" si="933"/>
        <v>Out of TAT</v>
      </c>
      <c r="AI4977" s="69">
        <f t="shared" ca="1" si="934"/>
        <v>20480</v>
      </c>
      <c r="AJ4977" s="69" t="str">
        <f ca="1">IF(AI4977&lt;0,"0-12",IFERROR(VLOOKUP(AI4977,Breakup[],2,FALSE),"&gt;24"))</f>
        <v>&gt;24</v>
      </c>
      <c r="AK4977" s="69" t="str">
        <f>VLOOKUP(V4977,Master!B:D,3,FALSE)</f>
        <v>South</v>
      </c>
      <c r="AL4977" s="69" t="str">
        <f t="shared" si="935"/>
        <v>Bangalore</v>
      </c>
    </row>
    <row r="4978" spans="1:38">
      <c r="A4978" s="14" t="s">
        <v>10287</v>
      </c>
      <c r="B4978" s="54">
        <v>44701.844002777798</v>
      </c>
      <c r="C4978" s="13" t="s">
        <v>6284</v>
      </c>
      <c r="D4978" s="13">
        <v>119</v>
      </c>
      <c r="E4978" s="13" t="s">
        <v>10288</v>
      </c>
      <c r="F4978" s="13" t="s">
        <v>46</v>
      </c>
      <c r="G4978" s="14">
        <v>1653058832830</v>
      </c>
      <c r="H4978" s="55">
        <v>0.149016203703704</v>
      </c>
      <c r="I4978" s="33">
        <v>44890.149016203701</v>
      </c>
      <c r="J4978" s="58">
        <v>44890</v>
      </c>
      <c r="K4978" s="13" t="s">
        <v>213</v>
      </c>
      <c r="L4978" s="13" t="s">
        <v>30</v>
      </c>
      <c r="M4978" s="13" t="s">
        <v>282</v>
      </c>
      <c r="N4978" s="13" t="s">
        <v>206</v>
      </c>
      <c r="O4978" s="33" t="s">
        <v>38</v>
      </c>
      <c r="P4978" s="58" t="s">
        <v>38</v>
      </c>
      <c r="Q4978" s="33" t="s">
        <v>207</v>
      </c>
      <c r="R4978" s="14" t="s">
        <v>38</v>
      </c>
      <c r="S4978" s="13" t="s">
        <v>216</v>
      </c>
      <c r="T4978" s="13" t="s">
        <v>278</v>
      </c>
      <c r="U4978" s="33">
        <f t="shared" ca="1" si="924"/>
        <v>45744.56914039352</v>
      </c>
      <c r="V4978" s="13" t="str">
        <f t="shared" si="925"/>
        <v>Bangalore</v>
      </c>
      <c r="W4978" s="13" t="str">
        <f t="shared" si="926"/>
        <v>RI</v>
      </c>
      <c r="X4978" s="13">
        <f t="shared" si="927"/>
        <v>3</v>
      </c>
      <c r="Y4978" s="13" t="str">
        <f>IFERROR(VLOOKUP(C4978,ReceivingTeam[],2,FALSE),"HelpDesk")</f>
        <v>HelpDesk</v>
      </c>
      <c r="Z4978" s="67">
        <f t="shared" si="928"/>
        <v>44893.729166666664</v>
      </c>
      <c r="AA4978" s="68">
        <f t="shared" si="929"/>
        <v>44890</v>
      </c>
      <c r="AB4978" s="69" t="b">
        <f t="shared" si="930"/>
        <v>1</v>
      </c>
      <c r="AC4978" s="70">
        <f t="shared" si="931"/>
        <v>3</v>
      </c>
      <c r="AD4978" s="67">
        <f t="shared" si="932"/>
        <v>44893.729166666664</v>
      </c>
      <c r="AE4978" s="67">
        <f>VLOOKUP(V4978,'Branch Wise Work Timelines'!C:G,3,FALSE)+AA4978</f>
        <v>44890.416666666664</v>
      </c>
      <c r="AF4978" s="67">
        <f>IF(V4978="Bangalore",VLOOKUP(V4978,'Branch Wise Work Timelines'!C:G,4,FALSE)+AA4978+1,IF(V4978="Mumbai",VLOOKUP(V4978,'Branch Wise Work Timelines'!C:G,4,FALSE)+AA4978+1,VLOOKUP(V4978,'Branch Wise Work Timelines'!C:G,4,FALSE)+AA4978))</f>
        <v>44891.104166666664</v>
      </c>
      <c r="AG4978" s="67">
        <f>WORKDAY.INTL(AA4978,1,11)+VLOOKUP(V4978,'Branch Wise Work Timelines'!C:G,3,FALSE)</f>
        <v>44891.416666666664</v>
      </c>
      <c r="AH4978" s="69" t="str">
        <f t="shared" ca="1" si="933"/>
        <v>Out of TAT</v>
      </c>
      <c r="AI4978" s="69">
        <f t="shared" ca="1" si="934"/>
        <v>20421</v>
      </c>
      <c r="AJ4978" s="69" t="str">
        <f ca="1">IF(AI4978&lt;0,"0-12",IFERROR(VLOOKUP(AI4978,Breakup[],2,FALSE),"&gt;24"))</f>
        <v>&gt;24</v>
      </c>
      <c r="AK4978" s="69" t="str">
        <f>VLOOKUP(V4978,Master!B:D,3,FALSE)</f>
        <v>South</v>
      </c>
      <c r="AL4978" s="69" t="str">
        <f t="shared" si="935"/>
        <v>Bangalore</v>
      </c>
    </row>
    <row r="4979" spans="1:38">
      <c r="A4979" s="14" t="s">
        <v>10289</v>
      </c>
      <c r="B4979" s="54">
        <v>44701.707725462998</v>
      </c>
      <c r="C4979" s="13" t="s">
        <v>497</v>
      </c>
      <c r="D4979" s="13">
        <v>483</v>
      </c>
      <c r="E4979" s="13" t="s">
        <v>10290</v>
      </c>
      <c r="F4979" s="13" t="s">
        <v>46</v>
      </c>
      <c r="G4979" s="14">
        <v>1653046813858</v>
      </c>
      <c r="H4979" s="55">
        <v>3.5578703703703703E-2</v>
      </c>
      <c r="I4979" s="33">
        <v>44881.035578703697</v>
      </c>
      <c r="J4979" s="58">
        <v>44881</v>
      </c>
      <c r="K4979" s="13" t="s">
        <v>452</v>
      </c>
      <c r="L4979" s="13" t="s">
        <v>36</v>
      </c>
      <c r="M4979" s="13" t="s">
        <v>497</v>
      </c>
      <c r="N4979" s="13" t="s">
        <v>206</v>
      </c>
      <c r="O4979" s="33" t="s">
        <v>38</v>
      </c>
      <c r="P4979" s="58" t="s">
        <v>38</v>
      </c>
      <c r="Q4979" s="33" t="s">
        <v>207</v>
      </c>
      <c r="R4979" s="14" t="s">
        <v>38</v>
      </c>
      <c r="S4979" s="13" t="s">
        <v>216</v>
      </c>
      <c r="T4979" s="13" t="s">
        <v>217</v>
      </c>
      <c r="U4979" s="33">
        <f t="shared" ca="1" si="924"/>
        <v>45744.56914039352</v>
      </c>
      <c r="V4979" s="13" t="str">
        <f t="shared" si="925"/>
        <v>Chennai</v>
      </c>
      <c r="W4979" s="13" t="str">
        <f t="shared" si="926"/>
        <v>RI</v>
      </c>
      <c r="X4979" s="13">
        <f t="shared" si="927"/>
        <v>0</v>
      </c>
      <c r="Y4979" s="13" t="str">
        <f>IFERROR(VLOOKUP(C4979,ReceivingTeam[],2,FALSE),"HelpDesk")</f>
        <v>HelpDesk</v>
      </c>
      <c r="Z4979" s="67">
        <f t="shared" si="928"/>
        <v>44882.562499999993</v>
      </c>
      <c r="AA4979" s="68">
        <f t="shared" si="929"/>
        <v>44881</v>
      </c>
      <c r="AB4979" s="69" t="b">
        <f t="shared" si="930"/>
        <v>1</v>
      </c>
      <c r="AC4979" s="70">
        <f t="shared" si="931"/>
        <v>0.5</v>
      </c>
      <c r="AD4979" s="67">
        <f t="shared" si="932"/>
        <v>44882.562499999993</v>
      </c>
      <c r="AE4979" s="67">
        <f>VLOOKUP(V4979,'Branch Wise Work Timelines'!C:G,3,FALSE)+AA4979</f>
        <v>44881.416666666664</v>
      </c>
      <c r="AF4979" s="67">
        <f>IF(V4979="Bangalore",VLOOKUP(V4979,'Branch Wise Work Timelines'!C:G,4,FALSE)+AA4979+1,IF(V4979="Mumbai",VLOOKUP(V4979,'Branch Wise Work Timelines'!C:G,4,FALSE)+AA4979+1,VLOOKUP(V4979,'Branch Wise Work Timelines'!C:G,4,FALSE)+AA4979))</f>
        <v>44881.770833333336</v>
      </c>
      <c r="AG4979" s="67">
        <f>WORKDAY.INTL(AA4979,1,11)+VLOOKUP(V4979,'Branch Wise Work Timelines'!C:G,3,FALSE)</f>
        <v>44882.416666666664</v>
      </c>
      <c r="AH4979" s="69" t="str">
        <f t="shared" ca="1" si="933"/>
        <v>Out of TAT</v>
      </c>
      <c r="AI4979" s="69">
        <f t="shared" ca="1" si="934"/>
        <v>20689</v>
      </c>
      <c r="AJ4979" s="69" t="str">
        <f ca="1">IF(AI4979&lt;0,"0-12",IFERROR(VLOOKUP(AI4979,Breakup[],2,FALSE),"&gt;24"))</f>
        <v>&gt;24</v>
      </c>
      <c r="AK4979" s="69" t="str">
        <f>VLOOKUP(V4979,Master!B:D,3,FALSE)</f>
        <v>South</v>
      </c>
      <c r="AL4979" s="69" t="str">
        <f t="shared" si="935"/>
        <v>Chennai</v>
      </c>
    </row>
    <row r="4980" spans="1:38">
      <c r="A4980" s="14" t="s">
        <v>10291</v>
      </c>
      <c r="B4980" s="54">
        <v>44701.708777233798</v>
      </c>
      <c r="C4980" s="13" t="s">
        <v>986</v>
      </c>
      <c r="D4980" s="13">
        <v>874</v>
      </c>
      <c r="E4980" s="13" t="s">
        <v>10292</v>
      </c>
      <c r="F4980" s="13" t="s">
        <v>46</v>
      </c>
      <c r="G4980" s="14">
        <v>1653046113053</v>
      </c>
      <c r="H4980" s="55">
        <v>0.98812500000000003</v>
      </c>
      <c r="I4980" s="33">
        <v>44889.988125000003</v>
      </c>
      <c r="J4980" s="58">
        <v>44889</v>
      </c>
      <c r="K4980" s="13" t="s">
        <v>213</v>
      </c>
      <c r="L4980" s="13" t="s">
        <v>30</v>
      </c>
      <c r="M4980" s="13" t="s">
        <v>282</v>
      </c>
      <c r="N4980" s="13" t="s">
        <v>206</v>
      </c>
      <c r="O4980" s="33" t="s">
        <v>38</v>
      </c>
      <c r="P4980" s="58" t="s">
        <v>38</v>
      </c>
      <c r="Q4980" s="33" t="s">
        <v>207</v>
      </c>
      <c r="R4980" s="14" t="s">
        <v>38</v>
      </c>
      <c r="S4980" s="13" t="s">
        <v>216</v>
      </c>
      <c r="T4980" s="13" t="s">
        <v>278</v>
      </c>
      <c r="U4980" s="33">
        <f t="shared" ca="1" si="924"/>
        <v>45744.56914039352</v>
      </c>
      <c r="V4980" s="13" t="str">
        <f t="shared" si="925"/>
        <v>Bangalore</v>
      </c>
      <c r="W4980" s="13" t="str">
        <f t="shared" si="926"/>
        <v>RI</v>
      </c>
      <c r="X4980" s="13">
        <f t="shared" si="927"/>
        <v>23</v>
      </c>
      <c r="Y4980" s="13" t="str">
        <f>IFERROR(VLOOKUP(C4980,ReceivingTeam[],2,FALSE),"HelpDesk")</f>
        <v>HelpDesk</v>
      </c>
      <c r="Z4980" s="67">
        <f t="shared" si="928"/>
        <v>44893.300625000003</v>
      </c>
      <c r="AA4980" s="68">
        <f t="shared" si="929"/>
        <v>44889</v>
      </c>
      <c r="AB4980" s="69" t="b">
        <f t="shared" si="930"/>
        <v>1</v>
      </c>
      <c r="AC4980" s="70">
        <f t="shared" si="931"/>
        <v>3</v>
      </c>
      <c r="AD4980" s="67">
        <f t="shared" si="932"/>
        <v>44893.300625000003</v>
      </c>
      <c r="AE4980" s="67">
        <f>VLOOKUP(V4980,'Branch Wise Work Timelines'!C:G,3,FALSE)+AA4980</f>
        <v>44889.416666666664</v>
      </c>
      <c r="AF4980" s="67">
        <f>IF(V4980="Bangalore",VLOOKUP(V4980,'Branch Wise Work Timelines'!C:G,4,FALSE)+AA4980+1,IF(V4980="Mumbai",VLOOKUP(V4980,'Branch Wise Work Timelines'!C:G,4,FALSE)+AA4980+1,VLOOKUP(V4980,'Branch Wise Work Timelines'!C:G,4,FALSE)+AA4980))</f>
        <v>44890.104166666664</v>
      </c>
      <c r="AG4980" s="67">
        <f>WORKDAY.INTL(AA4980,1,11)+VLOOKUP(V4980,'Branch Wise Work Timelines'!C:G,3,FALSE)</f>
        <v>44890.416666666664</v>
      </c>
      <c r="AH4980" s="69" t="str">
        <f t="shared" ca="1" si="933"/>
        <v>Out of TAT</v>
      </c>
      <c r="AI4980" s="69">
        <f t="shared" ca="1" si="934"/>
        <v>20431</v>
      </c>
      <c r="AJ4980" s="69" t="str">
        <f ca="1">IF(AI4980&lt;0,"0-12",IFERROR(VLOOKUP(AI4980,Breakup[],2,FALSE),"&gt;24"))</f>
        <v>&gt;24</v>
      </c>
      <c r="AK4980" s="69" t="str">
        <f>VLOOKUP(V4980,Master!B:D,3,FALSE)</f>
        <v>South</v>
      </c>
      <c r="AL4980" s="69" t="str">
        <f t="shared" si="935"/>
        <v>Bangalore</v>
      </c>
    </row>
    <row r="4981" spans="1:38">
      <c r="A4981" s="14" t="s">
        <v>10293</v>
      </c>
      <c r="B4981" s="54">
        <v>44701.710320567101</v>
      </c>
      <c r="C4981" s="13" t="s">
        <v>497</v>
      </c>
      <c r="D4981" s="13">
        <v>549</v>
      </c>
      <c r="E4981" s="13" t="s">
        <v>10294</v>
      </c>
      <c r="F4981" s="13" t="s">
        <v>46</v>
      </c>
      <c r="G4981" s="14">
        <v>1653046813858</v>
      </c>
      <c r="H4981" s="55">
        <v>0.62108796296296298</v>
      </c>
      <c r="I4981" s="33">
        <v>44882.621087963002</v>
      </c>
      <c r="J4981" s="58">
        <v>44882</v>
      </c>
      <c r="K4981" s="13" t="s">
        <v>452</v>
      </c>
      <c r="L4981" s="13" t="s">
        <v>36</v>
      </c>
      <c r="M4981" s="13" t="s">
        <v>497</v>
      </c>
      <c r="N4981" s="13" t="s">
        <v>206</v>
      </c>
      <c r="O4981" s="33" t="s">
        <v>38</v>
      </c>
      <c r="P4981" s="58" t="s">
        <v>38</v>
      </c>
      <c r="Q4981" s="33" t="s">
        <v>207</v>
      </c>
      <c r="R4981" s="14" t="s">
        <v>38</v>
      </c>
      <c r="S4981" s="13" t="s">
        <v>216</v>
      </c>
      <c r="T4981" s="13" t="s">
        <v>217</v>
      </c>
      <c r="U4981" s="33">
        <f t="shared" ca="1" si="924"/>
        <v>45744.56914039352</v>
      </c>
      <c r="V4981" s="13" t="str">
        <f t="shared" si="925"/>
        <v>Chennai</v>
      </c>
      <c r="W4981" s="13" t="str">
        <f t="shared" si="926"/>
        <v>RI</v>
      </c>
      <c r="X4981" s="13">
        <f t="shared" si="927"/>
        <v>14</v>
      </c>
      <c r="Y4981" s="13" t="str">
        <f>IFERROR(VLOOKUP(C4981,ReceivingTeam[],2,FALSE),"HelpDesk")</f>
        <v>HelpDesk</v>
      </c>
      <c r="Z4981" s="67">
        <f t="shared" si="928"/>
        <v>44883.76692129633</v>
      </c>
      <c r="AA4981" s="68">
        <f t="shared" si="929"/>
        <v>44882</v>
      </c>
      <c r="AB4981" s="69" t="b">
        <f t="shared" si="930"/>
        <v>1</v>
      </c>
      <c r="AC4981" s="70">
        <f t="shared" si="931"/>
        <v>0.5</v>
      </c>
      <c r="AD4981" s="67">
        <f t="shared" si="932"/>
        <v>44883.76692129633</v>
      </c>
      <c r="AE4981" s="67">
        <f>VLOOKUP(V4981,'Branch Wise Work Timelines'!C:G,3,FALSE)+AA4981</f>
        <v>44882.416666666664</v>
      </c>
      <c r="AF4981" s="67">
        <f>IF(V4981="Bangalore",VLOOKUP(V4981,'Branch Wise Work Timelines'!C:G,4,FALSE)+AA4981+1,IF(V4981="Mumbai",VLOOKUP(V4981,'Branch Wise Work Timelines'!C:G,4,FALSE)+AA4981+1,VLOOKUP(V4981,'Branch Wise Work Timelines'!C:G,4,FALSE)+AA4981))</f>
        <v>44882.770833333336</v>
      </c>
      <c r="AG4981" s="67">
        <f>WORKDAY.INTL(AA4981,1,11)+VLOOKUP(V4981,'Branch Wise Work Timelines'!C:G,3,FALSE)</f>
        <v>44883.416666666664</v>
      </c>
      <c r="AH4981" s="69" t="str">
        <f t="shared" ca="1" si="933"/>
        <v>Out of TAT</v>
      </c>
      <c r="AI4981" s="69">
        <f t="shared" ca="1" si="934"/>
        <v>20660</v>
      </c>
      <c r="AJ4981" s="69" t="str">
        <f ca="1">IF(AI4981&lt;0,"0-12",IFERROR(VLOOKUP(AI4981,Breakup[],2,FALSE),"&gt;24"))</f>
        <v>&gt;24</v>
      </c>
      <c r="AK4981" s="69" t="str">
        <f>VLOOKUP(V4981,Master!B:D,3,FALSE)</f>
        <v>South</v>
      </c>
      <c r="AL4981" s="69" t="str">
        <f t="shared" si="935"/>
        <v>Chennai</v>
      </c>
    </row>
    <row r="4982" spans="1:38">
      <c r="A4982" s="14" t="s">
        <v>10295</v>
      </c>
      <c r="B4982" s="54">
        <v>44701.709514780101</v>
      </c>
      <c r="C4982" s="13" t="s">
        <v>121</v>
      </c>
      <c r="D4982" s="13">
        <v>1068</v>
      </c>
      <c r="E4982" s="13" t="s">
        <v>10296</v>
      </c>
      <c r="F4982" s="13" t="s">
        <v>33</v>
      </c>
      <c r="G4982" s="14">
        <v>1653050817746</v>
      </c>
      <c r="H4982" s="55">
        <v>0.19400462962963</v>
      </c>
      <c r="I4982" s="33">
        <v>44891.1940046296</v>
      </c>
      <c r="J4982" s="58">
        <v>44891</v>
      </c>
      <c r="K4982" s="13" t="s">
        <v>263</v>
      </c>
      <c r="L4982" s="13" t="s">
        <v>69</v>
      </c>
      <c r="M4982" s="13" t="s">
        <v>101</v>
      </c>
      <c r="N4982" s="13" t="s">
        <v>206</v>
      </c>
      <c r="O4982" s="33">
        <v>44891.988819444399</v>
      </c>
      <c r="P4982" s="58">
        <v>44891</v>
      </c>
      <c r="Q4982" s="33" t="s">
        <v>237</v>
      </c>
      <c r="R4982" s="14">
        <v>55</v>
      </c>
      <c r="S4982" s="13" t="s">
        <v>208</v>
      </c>
      <c r="T4982" s="13" t="s">
        <v>209</v>
      </c>
      <c r="U4982" s="33">
        <f t="shared" ca="1" si="924"/>
        <v>45744.56914039352</v>
      </c>
      <c r="V4982" s="13" t="str">
        <f t="shared" si="925"/>
        <v>Mumbai</v>
      </c>
      <c r="W4982" s="13" t="str">
        <f t="shared" si="926"/>
        <v>RI</v>
      </c>
      <c r="X4982" s="13">
        <f t="shared" si="927"/>
        <v>4</v>
      </c>
      <c r="Y4982" s="13" t="str">
        <f>IFERROR(VLOOKUP(C4982,ReceivingTeam[],2,FALSE),"HelpDesk")</f>
        <v>Branch office</v>
      </c>
      <c r="Z4982" s="67">
        <f t="shared" si="928"/>
        <v>44891.916666666664</v>
      </c>
      <c r="AA4982" s="68">
        <f t="shared" si="929"/>
        <v>44891</v>
      </c>
      <c r="AB4982" s="69" t="b">
        <f t="shared" si="930"/>
        <v>1</v>
      </c>
      <c r="AC4982" s="70">
        <f t="shared" si="931"/>
        <v>0.5</v>
      </c>
      <c r="AD4982" s="67">
        <f t="shared" si="932"/>
        <v>44891.916666666664</v>
      </c>
      <c r="AE4982" s="67">
        <f>VLOOKUP(V4982,'Branch Wise Work Timelines'!C:G,3,FALSE)+AA4982</f>
        <v>44891.416666666664</v>
      </c>
      <c r="AF4982" s="67">
        <f>IF(V4982="Bangalore",VLOOKUP(V4982,'Branch Wise Work Timelines'!C:G,4,FALSE)+AA4982+1,IF(V4982="Mumbai",VLOOKUP(V4982,'Branch Wise Work Timelines'!C:G,4,FALSE)+AA4982+1,VLOOKUP(V4982,'Branch Wise Work Timelines'!C:G,4,FALSE)+AA4982))</f>
        <v>44892.25</v>
      </c>
      <c r="AG4982" s="67">
        <f>WORKDAY.INTL(AA4982,1,11)+VLOOKUP(V4982,'Branch Wise Work Timelines'!C:G,3,FALSE)</f>
        <v>44893.416666666664</v>
      </c>
      <c r="AH4982" s="69" t="str">
        <f t="shared" si="933"/>
        <v>Not Met</v>
      </c>
      <c r="AI4982" s="69">
        <f t="shared" ca="1" si="934"/>
        <v>20464</v>
      </c>
      <c r="AJ4982" s="69" t="str">
        <f ca="1">IF(AI4982&lt;0,"0-12",IFERROR(VLOOKUP(AI4982,Breakup[],2,FALSE),"&gt;24"))</f>
        <v>&gt;24</v>
      </c>
      <c r="AK4982" s="69" t="str">
        <f>VLOOKUP(V4982,Master!B:D,3,FALSE)</f>
        <v>East</v>
      </c>
      <c r="AL4982" s="69" t="str">
        <f t="shared" si="935"/>
        <v>Mumbai</v>
      </c>
    </row>
    <row r="4983" spans="1:38">
      <c r="A4983" s="14" t="s">
        <v>10297</v>
      </c>
      <c r="B4983" s="54">
        <v>44701.731053472198</v>
      </c>
      <c r="C4983" s="13" t="s">
        <v>133</v>
      </c>
      <c r="D4983" s="13">
        <v>1256</v>
      </c>
      <c r="E4983" s="13" t="s">
        <v>10298</v>
      </c>
      <c r="F4983" s="13" t="s">
        <v>33</v>
      </c>
      <c r="G4983" s="14">
        <v>1653048537212</v>
      </c>
      <c r="H4983" s="55">
        <v>0.94351851851851898</v>
      </c>
      <c r="I4983" s="33">
        <v>44886.943518518499</v>
      </c>
      <c r="J4983" s="58">
        <v>44886</v>
      </c>
      <c r="K4983" s="13" t="s">
        <v>257</v>
      </c>
      <c r="L4983" s="13" t="s">
        <v>72</v>
      </c>
      <c r="M4983" s="13" t="s">
        <v>286</v>
      </c>
      <c r="N4983" s="13" t="s">
        <v>206</v>
      </c>
      <c r="O4983" s="33" t="s">
        <v>38</v>
      </c>
      <c r="P4983" s="58" t="s">
        <v>38</v>
      </c>
      <c r="Q4983" s="33" t="s">
        <v>207</v>
      </c>
      <c r="R4983" s="14" t="s">
        <v>38</v>
      </c>
      <c r="S4983" s="13" t="s">
        <v>208</v>
      </c>
      <c r="T4983" s="13" t="s">
        <v>209</v>
      </c>
      <c r="U4983" s="33">
        <f t="shared" ca="1" si="924"/>
        <v>45744.56914039352</v>
      </c>
      <c r="V4983" s="13" t="str">
        <f t="shared" si="925"/>
        <v>Pune</v>
      </c>
      <c r="W4983" s="13" t="str">
        <f t="shared" si="926"/>
        <v>RI</v>
      </c>
      <c r="X4983" s="13">
        <f t="shared" si="927"/>
        <v>22</v>
      </c>
      <c r="Y4983" s="13" t="str">
        <f>IFERROR(VLOOKUP(C4983,ReceivingTeam[],2,FALSE),"HelpDesk")</f>
        <v>Branch office</v>
      </c>
      <c r="Z4983" s="67">
        <f t="shared" si="928"/>
        <v>44888.068518518499</v>
      </c>
      <c r="AA4983" s="68">
        <f t="shared" si="929"/>
        <v>44886</v>
      </c>
      <c r="AB4983" s="69" t="b">
        <f t="shared" si="930"/>
        <v>1</v>
      </c>
      <c r="AC4983" s="70">
        <f t="shared" si="931"/>
        <v>0.5</v>
      </c>
      <c r="AD4983" s="67">
        <f t="shared" si="932"/>
        <v>44888.068518518499</v>
      </c>
      <c r="AE4983" s="67">
        <f>VLOOKUP(V4983,'Branch Wise Work Timelines'!C:G,3,FALSE)+AA4983</f>
        <v>44886.395833333336</v>
      </c>
      <c r="AF4983" s="67">
        <f>IF(V4983="Bangalore",VLOOKUP(V4983,'Branch Wise Work Timelines'!C:G,4,FALSE)+AA4983+1,IF(V4983="Mumbai",VLOOKUP(V4983,'Branch Wise Work Timelines'!C:G,4,FALSE)+AA4983+1,VLOOKUP(V4983,'Branch Wise Work Timelines'!C:G,4,FALSE)+AA4983))</f>
        <v>44886.770833333336</v>
      </c>
      <c r="AG4983" s="67">
        <f>WORKDAY.INTL(AA4983,1,11)+VLOOKUP(V4983,'Branch Wise Work Timelines'!C:G,3,FALSE)</f>
        <v>44887.395833333336</v>
      </c>
      <c r="AH4983" s="69" t="str">
        <f t="shared" ca="1" si="933"/>
        <v>Out of TAT</v>
      </c>
      <c r="AI4983" s="69">
        <f t="shared" ca="1" si="934"/>
        <v>20557</v>
      </c>
      <c r="AJ4983" s="69" t="str">
        <f ca="1">IF(AI4983&lt;0,"0-12",IFERROR(VLOOKUP(AI4983,Breakup[],2,FALSE),"&gt;24"))</f>
        <v>&gt;24</v>
      </c>
      <c r="AK4983" s="69" t="str">
        <f>VLOOKUP(V4983,Master!B:D,3,FALSE)</f>
        <v>West</v>
      </c>
      <c r="AL4983" s="69" t="str">
        <f t="shared" si="935"/>
        <v>Pune</v>
      </c>
    </row>
    <row r="4984" spans="1:38">
      <c r="A4984" s="14" t="s">
        <v>10299</v>
      </c>
      <c r="B4984" s="54">
        <v>44701.755490277799</v>
      </c>
      <c r="C4984" s="13" t="s">
        <v>136</v>
      </c>
      <c r="D4984" s="13">
        <v>778</v>
      </c>
      <c r="E4984" s="13" t="s">
        <v>10300</v>
      </c>
      <c r="F4984" s="13" t="s">
        <v>33</v>
      </c>
      <c r="G4984" s="14">
        <v>1653050794968</v>
      </c>
      <c r="H4984" s="55">
        <v>0.60657407407407404</v>
      </c>
      <c r="I4984" s="33">
        <v>44885.606574074103</v>
      </c>
      <c r="J4984" s="58">
        <v>44885</v>
      </c>
      <c r="K4984" s="13" t="s">
        <v>257</v>
      </c>
      <c r="L4984" s="13" t="s">
        <v>72</v>
      </c>
      <c r="M4984" s="13" t="s">
        <v>286</v>
      </c>
      <c r="N4984" s="13" t="s">
        <v>206</v>
      </c>
      <c r="O4984" s="33" t="s">
        <v>38</v>
      </c>
      <c r="P4984" s="58" t="s">
        <v>38</v>
      </c>
      <c r="Q4984" s="33" t="s">
        <v>207</v>
      </c>
      <c r="R4984" s="14" t="s">
        <v>38</v>
      </c>
      <c r="S4984" s="13" t="s">
        <v>216</v>
      </c>
      <c r="T4984" s="13" t="s">
        <v>217</v>
      </c>
      <c r="U4984" s="33">
        <f t="shared" ca="1" si="924"/>
        <v>45744.56914039352</v>
      </c>
      <c r="V4984" s="13" t="str">
        <f t="shared" si="925"/>
        <v>Pune</v>
      </c>
      <c r="W4984" s="13" t="str">
        <f t="shared" si="926"/>
        <v>RI</v>
      </c>
      <c r="X4984" s="13">
        <f t="shared" si="927"/>
        <v>14</v>
      </c>
      <c r="Y4984" s="13" t="str">
        <f>IFERROR(VLOOKUP(C4984,ReceivingTeam[],2,FALSE),"HelpDesk")</f>
        <v>Branch office</v>
      </c>
      <c r="Z4984" s="67">
        <f t="shared" si="928"/>
        <v>44885.895833333336</v>
      </c>
      <c r="AA4984" s="68">
        <f t="shared" si="929"/>
        <v>44885</v>
      </c>
      <c r="AB4984" s="69" t="b">
        <f t="shared" si="930"/>
        <v>0</v>
      </c>
      <c r="AC4984" s="70">
        <f t="shared" si="931"/>
        <v>0.5</v>
      </c>
      <c r="AD4984" s="67">
        <f t="shared" si="932"/>
        <v>44885.895833333336</v>
      </c>
      <c r="AE4984" s="67">
        <f>VLOOKUP(V4984,'Branch Wise Work Timelines'!C:G,3,FALSE)+AA4984</f>
        <v>44885.395833333336</v>
      </c>
      <c r="AF4984" s="67">
        <f>IF(V4984="Bangalore",VLOOKUP(V4984,'Branch Wise Work Timelines'!C:G,4,FALSE)+AA4984+1,IF(V4984="Mumbai",VLOOKUP(V4984,'Branch Wise Work Timelines'!C:G,4,FALSE)+AA4984+1,VLOOKUP(V4984,'Branch Wise Work Timelines'!C:G,4,FALSE)+AA4984))</f>
        <v>44885.770833333336</v>
      </c>
      <c r="AG4984" s="67">
        <f>WORKDAY.INTL(AA4984,1,11)+VLOOKUP(V4984,'Branch Wise Work Timelines'!C:G,3,FALSE)</f>
        <v>44886.395833333336</v>
      </c>
      <c r="AH4984" s="69" t="str">
        <f t="shared" ca="1" si="933"/>
        <v>Out of TAT</v>
      </c>
      <c r="AI4984" s="69">
        <f t="shared" ca="1" si="934"/>
        <v>20609</v>
      </c>
      <c r="AJ4984" s="69" t="str">
        <f ca="1">IF(AI4984&lt;0,"0-12",IFERROR(VLOOKUP(AI4984,Breakup[],2,FALSE),"&gt;24"))</f>
        <v>&gt;24</v>
      </c>
      <c r="AK4984" s="69" t="str">
        <f>VLOOKUP(V4984,Master!B:D,3,FALSE)</f>
        <v>West</v>
      </c>
      <c r="AL4984" s="69" t="str">
        <f t="shared" si="935"/>
        <v>Pune</v>
      </c>
    </row>
    <row r="4985" spans="1:38">
      <c r="A4985" s="14" t="s">
        <v>10301</v>
      </c>
      <c r="B4985" s="54">
        <v>44701.784394328701</v>
      </c>
      <c r="C4985" s="13" t="s">
        <v>268</v>
      </c>
      <c r="D4985" s="13">
        <v>1141</v>
      </c>
      <c r="E4985" s="13" t="s">
        <v>10302</v>
      </c>
      <c r="F4985" s="13" t="s">
        <v>46</v>
      </c>
      <c r="G4985" s="14">
        <v>1653056550003</v>
      </c>
      <c r="H4985" s="55">
        <v>0.727719907407407</v>
      </c>
      <c r="I4985" s="33">
        <v>44891.727719907401</v>
      </c>
      <c r="J4985" s="58">
        <v>44891</v>
      </c>
      <c r="K4985" s="13" t="s">
        <v>213</v>
      </c>
      <c r="L4985" s="13" t="s">
        <v>30</v>
      </c>
      <c r="M4985" s="13" t="s">
        <v>75</v>
      </c>
      <c r="N4985" s="13" t="s">
        <v>206</v>
      </c>
      <c r="O4985" s="33">
        <v>44891.646793981497</v>
      </c>
      <c r="P4985" s="58">
        <v>44891</v>
      </c>
      <c r="Q4985" s="33" t="s">
        <v>237</v>
      </c>
      <c r="R4985" s="14">
        <v>72</v>
      </c>
      <c r="S4985" s="13" t="s">
        <v>216</v>
      </c>
      <c r="T4985" s="13" t="s">
        <v>217</v>
      </c>
      <c r="U4985" s="33">
        <f t="shared" ca="1" si="924"/>
        <v>45744.56914039352</v>
      </c>
      <c r="V4985" s="13" t="str">
        <f t="shared" si="925"/>
        <v>Bangalore</v>
      </c>
      <c r="W4985" s="13" t="str">
        <f t="shared" si="926"/>
        <v>RI</v>
      </c>
      <c r="X4985" s="13">
        <f t="shared" si="927"/>
        <v>17</v>
      </c>
      <c r="Y4985" s="13" t="str">
        <f>IFERROR(VLOOKUP(C4985,ReceivingTeam[],2,FALSE),"HelpDesk")</f>
        <v>HelpDesk</v>
      </c>
      <c r="Z4985" s="67">
        <f t="shared" si="928"/>
        <v>44893.540219907401</v>
      </c>
      <c r="AA4985" s="68">
        <f t="shared" si="929"/>
        <v>44891</v>
      </c>
      <c r="AB4985" s="69" t="b">
        <f t="shared" si="930"/>
        <v>1</v>
      </c>
      <c r="AC4985" s="70">
        <f t="shared" si="931"/>
        <v>0.5</v>
      </c>
      <c r="AD4985" s="67">
        <f t="shared" si="932"/>
        <v>44893.540219907401</v>
      </c>
      <c r="AE4985" s="67">
        <f>VLOOKUP(V4985,'Branch Wise Work Timelines'!C:G,3,FALSE)+AA4985</f>
        <v>44891.416666666664</v>
      </c>
      <c r="AF4985" s="67">
        <f>IF(V4985="Bangalore",VLOOKUP(V4985,'Branch Wise Work Timelines'!C:G,4,FALSE)+AA4985+1,IF(V4985="Mumbai",VLOOKUP(V4985,'Branch Wise Work Timelines'!C:G,4,FALSE)+AA4985+1,VLOOKUP(V4985,'Branch Wise Work Timelines'!C:G,4,FALSE)+AA4985))</f>
        <v>44892.104166666664</v>
      </c>
      <c r="AG4985" s="67">
        <f>WORKDAY.INTL(AA4985,1,11)+VLOOKUP(V4985,'Branch Wise Work Timelines'!C:G,3,FALSE)</f>
        <v>44893.416666666664</v>
      </c>
      <c r="AH4985" s="69" t="str">
        <f t="shared" si="933"/>
        <v>Met</v>
      </c>
      <c r="AI4985" s="69">
        <f t="shared" ca="1" si="934"/>
        <v>20425</v>
      </c>
      <c r="AJ4985" s="69" t="str">
        <f ca="1">IF(AI4985&lt;0,"0-12",IFERROR(VLOOKUP(AI4985,Breakup[],2,FALSE),"&gt;24"))</f>
        <v>&gt;24</v>
      </c>
      <c r="AK4985" s="69" t="str">
        <f>VLOOKUP(V4985,Master!B:D,3,FALSE)</f>
        <v>South</v>
      </c>
      <c r="AL4985" s="69" t="str">
        <f t="shared" si="935"/>
        <v>Bangalore</v>
      </c>
    </row>
    <row r="4986" spans="1:38">
      <c r="A4986" s="14" t="s">
        <v>10303</v>
      </c>
      <c r="B4986" s="54">
        <v>44701.784401655103</v>
      </c>
      <c r="C4986" s="13" t="s">
        <v>418</v>
      </c>
      <c r="D4986" s="13">
        <v>892</v>
      </c>
      <c r="E4986" s="13" t="s">
        <v>10304</v>
      </c>
      <c r="F4986" s="13" t="s">
        <v>46</v>
      </c>
      <c r="G4986" s="14">
        <v>1653056550003</v>
      </c>
      <c r="H4986" s="55">
        <v>0.29236111111111102</v>
      </c>
      <c r="I4986" s="33">
        <v>44890.292361111096</v>
      </c>
      <c r="J4986" s="58">
        <v>44890</v>
      </c>
      <c r="K4986" s="13" t="s">
        <v>213</v>
      </c>
      <c r="L4986" s="13" t="s">
        <v>30</v>
      </c>
      <c r="M4986" s="13" t="s">
        <v>75</v>
      </c>
      <c r="N4986" s="13" t="s">
        <v>206</v>
      </c>
      <c r="O4986" s="33" t="s">
        <v>38</v>
      </c>
      <c r="P4986" s="58" t="s">
        <v>38</v>
      </c>
      <c r="Q4986" s="33" t="s">
        <v>207</v>
      </c>
      <c r="R4986" s="14" t="s">
        <v>38</v>
      </c>
      <c r="S4986" s="13" t="s">
        <v>216</v>
      </c>
      <c r="T4986" s="13" t="s">
        <v>217</v>
      </c>
      <c r="U4986" s="33">
        <f t="shared" ca="1" si="924"/>
        <v>45744.56914039352</v>
      </c>
      <c r="V4986" s="13" t="str">
        <f t="shared" si="925"/>
        <v>Bangalore</v>
      </c>
      <c r="W4986" s="13" t="str">
        <f t="shared" si="926"/>
        <v>RI</v>
      </c>
      <c r="X4986" s="13">
        <f t="shared" si="927"/>
        <v>7</v>
      </c>
      <c r="Y4986" s="13" t="str">
        <f>IFERROR(VLOOKUP(C4986,ReceivingTeam[],2,FALSE),"HelpDesk")</f>
        <v>HelpDesk</v>
      </c>
      <c r="Z4986" s="67">
        <f t="shared" si="928"/>
        <v>44890.916666666664</v>
      </c>
      <c r="AA4986" s="68">
        <f t="shared" si="929"/>
        <v>44890</v>
      </c>
      <c r="AB4986" s="69" t="b">
        <f t="shared" si="930"/>
        <v>1</v>
      </c>
      <c r="AC4986" s="70">
        <f t="shared" si="931"/>
        <v>0.5</v>
      </c>
      <c r="AD4986" s="67">
        <f t="shared" si="932"/>
        <v>44890.916666666664</v>
      </c>
      <c r="AE4986" s="67">
        <f>VLOOKUP(V4986,'Branch Wise Work Timelines'!C:G,3,FALSE)+AA4986</f>
        <v>44890.416666666664</v>
      </c>
      <c r="AF4986" s="67">
        <f>IF(V4986="Bangalore",VLOOKUP(V4986,'Branch Wise Work Timelines'!C:G,4,FALSE)+AA4986+1,IF(V4986="Mumbai",VLOOKUP(V4986,'Branch Wise Work Timelines'!C:G,4,FALSE)+AA4986+1,VLOOKUP(V4986,'Branch Wise Work Timelines'!C:G,4,FALSE)+AA4986))</f>
        <v>44891.104166666664</v>
      </c>
      <c r="AG4986" s="67">
        <f>WORKDAY.INTL(AA4986,1,11)+VLOOKUP(V4986,'Branch Wise Work Timelines'!C:G,3,FALSE)</f>
        <v>44891.416666666664</v>
      </c>
      <c r="AH4986" s="69" t="str">
        <f t="shared" ca="1" si="933"/>
        <v>Out of TAT</v>
      </c>
      <c r="AI4986" s="69">
        <f t="shared" ca="1" si="934"/>
        <v>20488</v>
      </c>
      <c r="AJ4986" s="69" t="str">
        <f ca="1">IF(AI4986&lt;0,"0-12",IFERROR(VLOOKUP(AI4986,Breakup[],2,FALSE),"&gt;24"))</f>
        <v>&gt;24</v>
      </c>
      <c r="AK4986" s="69" t="str">
        <f>VLOOKUP(V4986,Master!B:D,3,FALSE)</f>
        <v>South</v>
      </c>
      <c r="AL4986" s="69" t="str">
        <f t="shared" si="935"/>
        <v>Bangalore</v>
      </c>
    </row>
    <row r="4987" spans="1:38">
      <c r="A4987" s="14" t="s">
        <v>10305</v>
      </c>
      <c r="B4987" s="54">
        <v>44701.785694363403</v>
      </c>
      <c r="C4987" s="13" t="s">
        <v>418</v>
      </c>
      <c r="D4987" s="13">
        <v>1825</v>
      </c>
      <c r="E4987" s="13" t="s">
        <v>10306</v>
      </c>
      <c r="F4987" s="13" t="s">
        <v>46</v>
      </c>
      <c r="G4987" s="14">
        <v>1653056550003</v>
      </c>
      <c r="H4987" s="55">
        <v>0.40399305555555598</v>
      </c>
      <c r="I4987" s="33">
        <v>44888.403993055603</v>
      </c>
      <c r="J4987" s="58">
        <v>44888</v>
      </c>
      <c r="K4987" s="13" t="s">
        <v>213</v>
      </c>
      <c r="L4987" s="13" t="s">
        <v>30</v>
      </c>
      <c r="M4987" s="13" t="s">
        <v>75</v>
      </c>
      <c r="N4987" s="13" t="s">
        <v>206</v>
      </c>
      <c r="O4987" s="33" t="s">
        <v>38</v>
      </c>
      <c r="P4987" s="58" t="s">
        <v>38</v>
      </c>
      <c r="Q4987" s="33" t="s">
        <v>207</v>
      </c>
      <c r="R4987" s="14" t="s">
        <v>38</v>
      </c>
      <c r="S4987" s="13" t="s">
        <v>216</v>
      </c>
      <c r="T4987" s="13" t="s">
        <v>217</v>
      </c>
      <c r="U4987" s="33">
        <f t="shared" ca="1" si="924"/>
        <v>45744.56914039352</v>
      </c>
      <c r="V4987" s="13" t="str">
        <f t="shared" si="925"/>
        <v>Bangalore</v>
      </c>
      <c r="W4987" s="13" t="str">
        <f t="shared" si="926"/>
        <v>RI</v>
      </c>
      <c r="X4987" s="13">
        <f t="shared" si="927"/>
        <v>9</v>
      </c>
      <c r="Y4987" s="13" t="str">
        <f>IFERROR(VLOOKUP(C4987,ReceivingTeam[],2,FALSE),"HelpDesk")</f>
        <v>HelpDesk</v>
      </c>
      <c r="Z4987" s="67">
        <f t="shared" si="928"/>
        <v>44888.916666666664</v>
      </c>
      <c r="AA4987" s="68">
        <f t="shared" si="929"/>
        <v>44888</v>
      </c>
      <c r="AB4987" s="69" t="b">
        <f t="shared" si="930"/>
        <v>1</v>
      </c>
      <c r="AC4987" s="70">
        <f t="shared" si="931"/>
        <v>0.5</v>
      </c>
      <c r="AD4987" s="67">
        <f t="shared" si="932"/>
        <v>44888.916666666664</v>
      </c>
      <c r="AE4987" s="67">
        <f>VLOOKUP(V4987,'Branch Wise Work Timelines'!C:G,3,FALSE)+AA4987</f>
        <v>44888.416666666664</v>
      </c>
      <c r="AF4987" s="67">
        <f>IF(V4987="Bangalore",VLOOKUP(V4987,'Branch Wise Work Timelines'!C:G,4,FALSE)+AA4987+1,IF(V4987="Mumbai",VLOOKUP(V4987,'Branch Wise Work Timelines'!C:G,4,FALSE)+AA4987+1,VLOOKUP(V4987,'Branch Wise Work Timelines'!C:G,4,FALSE)+AA4987))</f>
        <v>44889.104166666664</v>
      </c>
      <c r="AG4987" s="67">
        <f>WORKDAY.INTL(AA4987,1,11)+VLOOKUP(V4987,'Branch Wise Work Timelines'!C:G,3,FALSE)</f>
        <v>44889.416666666664</v>
      </c>
      <c r="AH4987" s="69" t="str">
        <f t="shared" ca="1" si="933"/>
        <v>Out of TAT</v>
      </c>
      <c r="AI4987" s="69">
        <f t="shared" ca="1" si="934"/>
        <v>20536</v>
      </c>
      <c r="AJ4987" s="69" t="str">
        <f ca="1">IF(AI4987&lt;0,"0-12",IFERROR(VLOOKUP(AI4987,Breakup[],2,FALSE),"&gt;24"))</f>
        <v>&gt;24</v>
      </c>
      <c r="AK4987" s="69" t="str">
        <f>VLOOKUP(V4987,Master!B:D,3,FALSE)</f>
        <v>South</v>
      </c>
      <c r="AL4987" s="69" t="str">
        <f t="shared" si="935"/>
        <v>Bangalore</v>
      </c>
    </row>
    <row r="4988" spans="1:38">
      <c r="A4988" s="14" t="s">
        <v>10307</v>
      </c>
      <c r="B4988" s="54">
        <v>44701.787764386601</v>
      </c>
      <c r="C4988" s="13" t="s">
        <v>78</v>
      </c>
      <c r="D4988" s="13">
        <v>824</v>
      </c>
      <c r="E4988" s="13" t="s">
        <v>10308</v>
      </c>
      <c r="F4988" s="13" t="s">
        <v>33</v>
      </c>
      <c r="G4988" s="14">
        <v>1653053109035</v>
      </c>
      <c r="H4988" s="55">
        <v>0.73732638888888902</v>
      </c>
      <c r="I4988" s="33">
        <v>44881.737326388902</v>
      </c>
      <c r="J4988" s="58">
        <v>44881</v>
      </c>
      <c r="K4988" s="13" t="s">
        <v>213</v>
      </c>
      <c r="L4988" s="13" t="s">
        <v>30</v>
      </c>
      <c r="M4988" s="13" t="s">
        <v>282</v>
      </c>
      <c r="N4988" s="13" t="s">
        <v>206</v>
      </c>
      <c r="O4988" s="33" t="s">
        <v>38</v>
      </c>
      <c r="P4988" s="58" t="s">
        <v>38</v>
      </c>
      <c r="Q4988" s="33" t="s">
        <v>207</v>
      </c>
      <c r="R4988" s="14" t="s">
        <v>38</v>
      </c>
      <c r="S4988" s="13" t="s">
        <v>216</v>
      </c>
      <c r="T4988" s="13" t="s">
        <v>217</v>
      </c>
      <c r="U4988" s="33">
        <f t="shared" ca="1" si="924"/>
        <v>45744.56914039352</v>
      </c>
      <c r="V4988" s="13" t="str">
        <f t="shared" si="925"/>
        <v>Bangalore</v>
      </c>
      <c r="W4988" s="13" t="str">
        <f t="shared" si="926"/>
        <v>RI</v>
      </c>
      <c r="X4988" s="13">
        <f t="shared" si="927"/>
        <v>17</v>
      </c>
      <c r="Y4988" s="13" t="str">
        <f>IFERROR(VLOOKUP(C4988,ReceivingTeam[],2,FALSE),"HelpDesk")</f>
        <v>Branch office</v>
      </c>
      <c r="Z4988" s="67">
        <f t="shared" si="928"/>
        <v>44882.549826388902</v>
      </c>
      <c r="AA4988" s="68">
        <f t="shared" si="929"/>
        <v>44881</v>
      </c>
      <c r="AB4988" s="69" t="b">
        <f t="shared" si="930"/>
        <v>1</v>
      </c>
      <c r="AC4988" s="70">
        <f t="shared" si="931"/>
        <v>0.5</v>
      </c>
      <c r="AD4988" s="67">
        <f t="shared" si="932"/>
        <v>44882.549826388902</v>
      </c>
      <c r="AE4988" s="67">
        <f>VLOOKUP(V4988,'Branch Wise Work Timelines'!C:G,3,FALSE)+AA4988</f>
        <v>44881.416666666664</v>
      </c>
      <c r="AF4988" s="67">
        <f>IF(V4988="Bangalore",VLOOKUP(V4988,'Branch Wise Work Timelines'!C:G,4,FALSE)+AA4988+1,IF(V4988="Mumbai",VLOOKUP(V4988,'Branch Wise Work Timelines'!C:G,4,FALSE)+AA4988+1,VLOOKUP(V4988,'Branch Wise Work Timelines'!C:G,4,FALSE)+AA4988))</f>
        <v>44882.104166666664</v>
      </c>
      <c r="AG4988" s="67">
        <f>WORKDAY.INTL(AA4988,1,11)+VLOOKUP(V4988,'Branch Wise Work Timelines'!C:G,3,FALSE)</f>
        <v>44882.416666666664</v>
      </c>
      <c r="AH4988" s="69" t="str">
        <f t="shared" ca="1" si="933"/>
        <v>Out of TAT</v>
      </c>
      <c r="AI4988" s="69">
        <f t="shared" ca="1" si="934"/>
        <v>20689</v>
      </c>
      <c r="AJ4988" s="69" t="str">
        <f ca="1">IF(AI4988&lt;0,"0-12",IFERROR(VLOOKUP(AI4988,Breakup[],2,FALSE),"&gt;24"))</f>
        <v>&gt;24</v>
      </c>
      <c r="AK4988" s="69" t="str">
        <f>VLOOKUP(V4988,Master!B:D,3,FALSE)</f>
        <v>South</v>
      </c>
      <c r="AL4988" s="69" t="str">
        <f t="shared" si="935"/>
        <v>Bangalore</v>
      </c>
    </row>
    <row r="4989" spans="1:38">
      <c r="A4989" s="14" t="s">
        <v>10309</v>
      </c>
      <c r="B4989" s="54">
        <v>44701.918201122702</v>
      </c>
      <c r="C4989" s="13" t="s">
        <v>6284</v>
      </c>
      <c r="D4989" s="13">
        <v>339</v>
      </c>
      <c r="E4989" s="13" t="s">
        <v>10310</v>
      </c>
      <c r="F4989" s="13" t="s">
        <v>46</v>
      </c>
      <c r="G4989" s="14">
        <v>1653067592196</v>
      </c>
      <c r="H4989" s="55">
        <v>0.131041666666667</v>
      </c>
      <c r="I4989" s="33">
        <v>44885.131041666697</v>
      </c>
      <c r="J4989" s="58">
        <v>44885</v>
      </c>
      <c r="K4989" s="13" t="s">
        <v>213</v>
      </c>
      <c r="L4989" s="13" t="s">
        <v>30</v>
      </c>
      <c r="M4989" s="13" t="s">
        <v>147</v>
      </c>
      <c r="N4989" s="13" t="s">
        <v>206</v>
      </c>
      <c r="O4989" s="33" t="s">
        <v>38</v>
      </c>
      <c r="P4989" s="58" t="s">
        <v>38</v>
      </c>
      <c r="Q4989" s="33" t="s">
        <v>207</v>
      </c>
      <c r="R4989" s="14" t="s">
        <v>38</v>
      </c>
      <c r="S4989" s="13" t="s">
        <v>208</v>
      </c>
      <c r="T4989" s="13" t="s">
        <v>209</v>
      </c>
      <c r="U4989" s="33">
        <f t="shared" ca="1" si="924"/>
        <v>45744.56914039352</v>
      </c>
      <c r="V4989" s="13" t="str">
        <f t="shared" si="925"/>
        <v>Bangalore</v>
      </c>
      <c r="W4989" s="13" t="str">
        <f t="shared" si="926"/>
        <v>RI</v>
      </c>
      <c r="X4989" s="13">
        <f t="shared" si="927"/>
        <v>3</v>
      </c>
      <c r="Y4989" s="13" t="str">
        <f>IFERROR(VLOOKUP(C4989,ReceivingTeam[],2,FALSE),"HelpDesk")</f>
        <v>HelpDesk</v>
      </c>
      <c r="Z4989" s="67">
        <f t="shared" si="928"/>
        <v>44885.916666666664</v>
      </c>
      <c r="AA4989" s="68">
        <f t="shared" si="929"/>
        <v>44885</v>
      </c>
      <c r="AB4989" s="69" t="b">
        <f t="shared" si="930"/>
        <v>0</v>
      </c>
      <c r="AC4989" s="70">
        <f t="shared" si="931"/>
        <v>0.5</v>
      </c>
      <c r="AD4989" s="67">
        <f t="shared" si="932"/>
        <v>44885.916666666664</v>
      </c>
      <c r="AE4989" s="67">
        <f>VLOOKUP(V4989,'Branch Wise Work Timelines'!C:G,3,FALSE)+AA4989</f>
        <v>44885.416666666664</v>
      </c>
      <c r="AF4989" s="67">
        <f>IF(V4989="Bangalore",VLOOKUP(V4989,'Branch Wise Work Timelines'!C:G,4,FALSE)+AA4989+1,IF(V4989="Mumbai",VLOOKUP(V4989,'Branch Wise Work Timelines'!C:G,4,FALSE)+AA4989+1,VLOOKUP(V4989,'Branch Wise Work Timelines'!C:G,4,FALSE)+AA4989))</f>
        <v>44886.104166666664</v>
      </c>
      <c r="AG4989" s="67">
        <f>WORKDAY.INTL(AA4989,1,11)+VLOOKUP(V4989,'Branch Wise Work Timelines'!C:G,3,FALSE)</f>
        <v>44886.416666666664</v>
      </c>
      <c r="AH4989" s="69" t="str">
        <f t="shared" ca="1" si="933"/>
        <v>Out of TAT</v>
      </c>
      <c r="AI4989" s="69">
        <f t="shared" ca="1" si="934"/>
        <v>20608</v>
      </c>
      <c r="AJ4989" s="69" t="str">
        <f ca="1">IF(AI4989&lt;0,"0-12",IFERROR(VLOOKUP(AI4989,Breakup[],2,FALSE),"&gt;24"))</f>
        <v>&gt;24</v>
      </c>
      <c r="AK4989" s="69" t="str">
        <f>VLOOKUP(V4989,Master!B:D,3,FALSE)</f>
        <v>South</v>
      </c>
      <c r="AL4989" s="69" t="str">
        <f t="shared" si="935"/>
        <v>Bangalore</v>
      </c>
    </row>
    <row r="4990" spans="1:38">
      <c r="A4990" s="14" t="s">
        <v>10311</v>
      </c>
      <c r="B4990" s="54">
        <v>44701.920971180603</v>
      </c>
      <c r="C4990" s="13" t="s">
        <v>6284</v>
      </c>
      <c r="D4990" s="13">
        <v>1364</v>
      </c>
      <c r="E4990" s="13" t="s">
        <v>10312</v>
      </c>
      <c r="F4990" s="13" t="s">
        <v>46</v>
      </c>
      <c r="G4990" s="14">
        <v>1653067592196</v>
      </c>
      <c r="H4990" s="55">
        <v>0.24531249999999999</v>
      </c>
      <c r="I4990" s="33">
        <v>44886.245312500003</v>
      </c>
      <c r="J4990" s="58">
        <v>44886</v>
      </c>
      <c r="K4990" s="13" t="s">
        <v>213</v>
      </c>
      <c r="L4990" s="13" t="s">
        <v>30</v>
      </c>
      <c r="M4990" s="13" t="s">
        <v>147</v>
      </c>
      <c r="N4990" s="13" t="s">
        <v>206</v>
      </c>
      <c r="O4990" s="33" t="s">
        <v>38</v>
      </c>
      <c r="P4990" s="58" t="s">
        <v>38</v>
      </c>
      <c r="Q4990" s="33" t="s">
        <v>207</v>
      </c>
      <c r="R4990" s="14" t="s">
        <v>38</v>
      </c>
      <c r="S4990" s="13" t="s">
        <v>208</v>
      </c>
      <c r="T4990" s="13" t="s">
        <v>209</v>
      </c>
      <c r="U4990" s="33">
        <f t="shared" ca="1" si="924"/>
        <v>45744.56914039352</v>
      </c>
      <c r="V4990" s="13" t="str">
        <f t="shared" si="925"/>
        <v>Bangalore</v>
      </c>
      <c r="W4990" s="13" t="str">
        <f t="shared" si="926"/>
        <v>RI</v>
      </c>
      <c r="X4990" s="13">
        <f t="shared" si="927"/>
        <v>5</v>
      </c>
      <c r="Y4990" s="13" t="str">
        <f>IFERROR(VLOOKUP(C4990,ReceivingTeam[],2,FALSE),"HelpDesk")</f>
        <v>HelpDesk</v>
      </c>
      <c r="Z4990" s="67">
        <f t="shared" si="928"/>
        <v>44886.916666666664</v>
      </c>
      <c r="AA4990" s="68">
        <f t="shared" si="929"/>
        <v>44886</v>
      </c>
      <c r="AB4990" s="69" t="b">
        <f t="shared" si="930"/>
        <v>1</v>
      </c>
      <c r="AC4990" s="70">
        <f t="shared" si="931"/>
        <v>0.5</v>
      </c>
      <c r="AD4990" s="67">
        <f t="shared" si="932"/>
        <v>44886.916666666664</v>
      </c>
      <c r="AE4990" s="67">
        <f>VLOOKUP(V4990,'Branch Wise Work Timelines'!C:G,3,FALSE)+AA4990</f>
        <v>44886.416666666664</v>
      </c>
      <c r="AF4990" s="67">
        <f>IF(V4990="Bangalore",VLOOKUP(V4990,'Branch Wise Work Timelines'!C:G,4,FALSE)+AA4990+1,IF(V4990="Mumbai",VLOOKUP(V4990,'Branch Wise Work Timelines'!C:G,4,FALSE)+AA4990+1,VLOOKUP(V4990,'Branch Wise Work Timelines'!C:G,4,FALSE)+AA4990))</f>
        <v>44887.104166666664</v>
      </c>
      <c r="AG4990" s="67">
        <f>WORKDAY.INTL(AA4990,1,11)+VLOOKUP(V4990,'Branch Wise Work Timelines'!C:G,3,FALSE)</f>
        <v>44887.416666666664</v>
      </c>
      <c r="AH4990" s="69" t="str">
        <f t="shared" ca="1" si="933"/>
        <v>Out of TAT</v>
      </c>
      <c r="AI4990" s="69">
        <f t="shared" ca="1" si="934"/>
        <v>20584</v>
      </c>
      <c r="AJ4990" s="69" t="str">
        <f ca="1">IF(AI4990&lt;0,"0-12",IFERROR(VLOOKUP(AI4990,Breakup[],2,FALSE),"&gt;24"))</f>
        <v>&gt;24</v>
      </c>
      <c r="AK4990" s="69" t="str">
        <f>VLOOKUP(V4990,Master!B:D,3,FALSE)</f>
        <v>South</v>
      </c>
      <c r="AL4990" s="69" t="str">
        <f t="shared" si="935"/>
        <v>Bangalore</v>
      </c>
    </row>
    <row r="4991" spans="1:38">
      <c r="A4991" s="14" t="s">
        <v>10313</v>
      </c>
      <c r="B4991" s="54">
        <v>44701.923051388898</v>
      </c>
      <c r="C4991" s="13" t="s">
        <v>6284</v>
      </c>
      <c r="D4991" s="13">
        <v>161</v>
      </c>
      <c r="E4991" s="13" t="s">
        <v>10314</v>
      </c>
      <c r="F4991" s="13" t="s">
        <v>46</v>
      </c>
      <c r="G4991" s="14">
        <v>1653067592196</v>
      </c>
      <c r="H4991" s="55">
        <v>0.23168981481481499</v>
      </c>
      <c r="I4991" s="33">
        <v>44888.231689814798</v>
      </c>
      <c r="J4991" s="58">
        <v>44888</v>
      </c>
      <c r="K4991" s="13" t="s">
        <v>213</v>
      </c>
      <c r="L4991" s="13" t="s">
        <v>30</v>
      </c>
      <c r="M4991" s="13" t="s">
        <v>147</v>
      </c>
      <c r="N4991" s="13" t="s">
        <v>206</v>
      </c>
      <c r="O4991" s="33" t="s">
        <v>38</v>
      </c>
      <c r="P4991" s="58" t="s">
        <v>38</v>
      </c>
      <c r="Q4991" s="33" t="s">
        <v>207</v>
      </c>
      <c r="R4991" s="14" t="s">
        <v>38</v>
      </c>
      <c r="S4991" s="13" t="s">
        <v>208</v>
      </c>
      <c r="T4991" s="13" t="s">
        <v>209</v>
      </c>
      <c r="U4991" s="33">
        <f t="shared" ca="1" si="924"/>
        <v>45744.56914039352</v>
      </c>
      <c r="V4991" s="13" t="str">
        <f t="shared" si="925"/>
        <v>Bangalore</v>
      </c>
      <c r="W4991" s="13" t="str">
        <f t="shared" si="926"/>
        <v>RI</v>
      </c>
      <c r="X4991" s="13">
        <f t="shared" si="927"/>
        <v>5</v>
      </c>
      <c r="Y4991" s="13" t="str">
        <f>IFERROR(VLOOKUP(C4991,ReceivingTeam[],2,FALSE),"HelpDesk")</f>
        <v>HelpDesk</v>
      </c>
      <c r="Z4991" s="67">
        <f t="shared" si="928"/>
        <v>44888.916666666664</v>
      </c>
      <c r="AA4991" s="68">
        <f t="shared" si="929"/>
        <v>44888</v>
      </c>
      <c r="AB4991" s="69" t="b">
        <f t="shared" si="930"/>
        <v>1</v>
      </c>
      <c r="AC4991" s="70">
        <f t="shared" si="931"/>
        <v>0.5</v>
      </c>
      <c r="AD4991" s="67">
        <f t="shared" si="932"/>
        <v>44888.916666666664</v>
      </c>
      <c r="AE4991" s="67">
        <f>VLOOKUP(V4991,'Branch Wise Work Timelines'!C:G,3,FALSE)+AA4991</f>
        <v>44888.416666666664</v>
      </c>
      <c r="AF4991" s="67">
        <f>IF(V4991="Bangalore",VLOOKUP(V4991,'Branch Wise Work Timelines'!C:G,4,FALSE)+AA4991+1,IF(V4991="Mumbai",VLOOKUP(V4991,'Branch Wise Work Timelines'!C:G,4,FALSE)+AA4991+1,VLOOKUP(V4991,'Branch Wise Work Timelines'!C:G,4,FALSE)+AA4991))</f>
        <v>44889.104166666664</v>
      </c>
      <c r="AG4991" s="67">
        <f>WORKDAY.INTL(AA4991,1,11)+VLOOKUP(V4991,'Branch Wise Work Timelines'!C:G,3,FALSE)</f>
        <v>44889.416666666664</v>
      </c>
      <c r="AH4991" s="69" t="str">
        <f t="shared" ca="1" si="933"/>
        <v>Out of TAT</v>
      </c>
      <c r="AI4991" s="69">
        <f t="shared" ca="1" si="934"/>
        <v>20536</v>
      </c>
      <c r="AJ4991" s="69" t="str">
        <f ca="1">IF(AI4991&lt;0,"0-12",IFERROR(VLOOKUP(AI4991,Breakup[],2,FALSE),"&gt;24"))</f>
        <v>&gt;24</v>
      </c>
      <c r="AK4991" s="69" t="str">
        <f>VLOOKUP(V4991,Master!B:D,3,FALSE)</f>
        <v>South</v>
      </c>
      <c r="AL4991" s="69" t="str">
        <f t="shared" si="935"/>
        <v>Bangalore</v>
      </c>
    </row>
    <row r="4992" spans="1:38">
      <c r="A4992" s="14" t="s">
        <v>10315</v>
      </c>
      <c r="B4992" s="54">
        <v>44701.707997534701</v>
      </c>
      <c r="C4992" s="13" t="s">
        <v>255</v>
      </c>
      <c r="D4992" s="13">
        <v>1404</v>
      </c>
      <c r="E4992" s="13" t="s">
        <v>10316</v>
      </c>
      <c r="F4992" s="13" t="s">
        <v>33</v>
      </c>
      <c r="G4992" s="14">
        <v>1653046829290</v>
      </c>
      <c r="H4992" s="55">
        <v>0.98743055555555603</v>
      </c>
      <c r="I4992" s="33">
        <v>44885.9874305556</v>
      </c>
      <c r="J4992" s="58">
        <v>44885</v>
      </c>
      <c r="K4992" s="13" t="s">
        <v>257</v>
      </c>
      <c r="L4992" s="13" t="s">
        <v>72</v>
      </c>
      <c r="M4992" s="13" t="s">
        <v>255</v>
      </c>
      <c r="N4992" s="13" t="s">
        <v>206</v>
      </c>
      <c r="O4992" s="33" t="s">
        <v>38</v>
      </c>
      <c r="P4992" s="58" t="s">
        <v>38</v>
      </c>
      <c r="Q4992" s="33" t="s">
        <v>207</v>
      </c>
      <c r="R4992" s="14" t="s">
        <v>38</v>
      </c>
      <c r="S4992" s="13" t="s">
        <v>216</v>
      </c>
      <c r="T4992" s="13" t="s">
        <v>217</v>
      </c>
      <c r="U4992" s="33">
        <f t="shared" ca="1" si="924"/>
        <v>45744.56914039352</v>
      </c>
      <c r="V4992" s="13" t="str">
        <f t="shared" si="925"/>
        <v>Pune</v>
      </c>
      <c r="W4992" s="13" t="str">
        <f t="shared" si="926"/>
        <v>RI</v>
      </c>
      <c r="X4992" s="13">
        <f t="shared" si="927"/>
        <v>23</v>
      </c>
      <c r="Y4992" s="13" t="str">
        <f>IFERROR(VLOOKUP(C4992,ReceivingTeam[],2,FALSE),"HelpDesk")</f>
        <v>HelpDesk</v>
      </c>
      <c r="Z4992" s="67">
        <f t="shared" si="928"/>
        <v>44885.895833333336</v>
      </c>
      <c r="AA4992" s="68">
        <f t="shared" si="929"/>
        <v>44885</v>
      </c>
      <c r="AB4992" s="69" t="b">
        <f t="shared" si="930"/>
        <v>0</v>
      </c>
      <c r="AC4992" s="70">
        <f t="shared" si="931"/>
        <v>0.5</v>
      </c>
      <c r="AD4992" s="67">
        <f t="shared" si="932"/>
        <v>44885.895833333336</v>
      </c>
      <c r="AE4992" s="67">
        <f>VLOOKUP(V4992,'Branch Wise Work Timelines'!C:G,3,FALSE)+AA4992</f>
        <v>44885.395833333336</v>
      </c>
      <c r="AF4992" s="67">
        <f>IF(V4992="Bangalore",VLOOKUP(V4992,'Branch Wise Work Timelines'!C:G,4,FALSE)+AA4992+1,IF(V4992="Mumbai",VLOOKUP(V4992,'Branch Wise Work Timelines'!C:G,4,FALSE)+AA4992+1,VLOOKUP(V4992,'Branch Wise Work Timelines'!C:G,4,FALSE)+AA4992))</f>
        <v>44885.770833333336</v>
      </c>
      <c r="AG4992" s="67">
        <f>WORKDAY.INTL(AA4992,1,11)+VLOOKUP(V4992,'Branch Wise Work Timelines'!C:G,3,FALSE)</f>
        <v>44886.395833333336</v>
      </c>
      <c r="AH4992" s="69" t="str">
        <f t="shared" ca="1" si="933"/>
        <v>Out of TAT</v>
      </c>
      <c r="AI4992" s="69">
        <f t="shared" ca="1" si="934"/>
        <v>20609</v>
      </c>
      <c r="AJ4992" s="69" t="str">
        <f ca="1">IF(AI4992&lt;0,"0-12",IFERROR(VLOOKUP(AI4992,Breakup[],2,FALSE),"&gt;24"))</f>
        <v>&gt;24</v>
      </c>
      <c r="AK4992" s="69" t="str">
        <f>VLOOKUP(V4992,Master!B:D,3,FALSE)</f>
        <v>West</v>
      </c>
      <c r="AL4992" s="69" t="str">
        <f t="shared" si="935"/>
        <v>Pune</v>
      </c>
    </row>
    <row r="4993" spans="1:38">
      <c r="A4993" s="14" t="s">
        <v>10317</v>
      </c>
      <c r="B4993" s="54">
        <v>44701.9349717593</v>
      </c>
      <c r="C4993" s="13" t="s">
        <v>6284</v>
      </c>
      <c r="D4993" s="13">
        <v>1266</v>
      </c>
      <c r="E4993" s="13" t="s">
        <v>10318</v>
      </c>
      <c r="F4993" s="13" t="s">
        <v>46</v>
      </c>
      <c r="G4993" s="14">
        <v>1653067592196</v>
      </c>
      <c r="H4993" s="55">
        <v>0.66266203703703697</v>
      </c>
      <c r="I4993" s="33">
        <v>44889.662662037001</v>
      </c>
      <c r="J4993" s="58">
        <v>44889</v>
      </c>
      <c r="K4993" s="13" t="s">
        <v>213</v>
      </c>
      <c r="L4993" s="13" t="s">
        <v>30</v>
      </c>
      <c r="M4993" s="13" t="s">
        <v>147</v>
      </c>
      <c r="N4993" s="13" t="s">
        <v>206</v>
      </c>
      <c r="O4993" s="33" t="s">
        <v>38</v>
      </c>
      <c r="P4993" s="58" t="s">
        <v>38</v>
      </c>
      <c r="Q4993" s="33" t="s">
        <v>207</v>
      </c>
      <c r="R4993" s="14" t="s">
        <v>38</v>
      </c>
      <c r="S4993" s="13" t="s">
        <v>208</v>
      </c>
      <c r="T4993" s="13" t="s">
        <v>209</v>
      </c>
      <c r="U4993" s="33">
        <f t="shared" ca="1" si="924"/>
        <v>45744.56914039352</v>
      </c>
      <c r="V4993" s="13" t="str">
        <f t="shared" si="925"/>
        <v>Bangalore</v>
      </c>
      <c r="W4993" s="13" t="str">
        <f t="shared" si="926"/>
        <v>RI</v>
      </c>
      <c r="X4993" s="13">
        <f t="shared" si="927"/>
        <v>15</v>
      </c>
      <c r="Y4993" s="13" t="str">
        <f>IFERROR(VLOOKUP(C4993,ReceivingTeam[],2,FALSE),"HelpDesk")</f>
        <v>HelpDesk</v>
      </c>
      <c r="Z4993" s="67">
        <f t="shared" si="928"/>
        <v>44890.475162037001</v>
      </c>
      <c r="AA4993" s="68">
        <f t="shared" si="929"/>
        <v>44889</v>
      </c>
      <c r="AB4993" s="69" t="b">
        <f t="shared" si="930"/>
        <v>1</v>
      </c>
      <c r="AC4993" s="70">
        <f t="shared" si="931"/>
        <v>0.5</v>
      </c>
      <c r="AD4993" s="67">
        <f t="shared" si="932"/>
        <v>44890.475162037001</v>
      </c>
      <c r="AE4993" s="67">
        <f>VLOOKUP(V4993,'Branch Wise Work Timelines'!C:G,3,FALSE)+AA4993</f>
        <v>44889.416666666664</v>
      </c>
      <c r="AF4993" s="67">
        <f>IF(V4993="Bangalore",VLOOKUP(V4993,'Branch Wise Work Timelines'!C:G,4,FALSE)+AA4993+1,IF(V4993="Mumbai",VLOOKUP(V4993,'Branch Wise Work Timelines'!C:G,4,FALSE)+AA4993+1,VLOOKUP(V4993,'Branch Wise Work Timelines'!C:G,4,FALSE)+AA4993))</f>
        <v>44890.104166666664</v>
      </c>
      <c r="AG4993" s="67">
        <f>WORKDAY.INTL(AA4993,1,11)+VLOOKUP(V4993,'Branch Wise Work Timelines'!C:G,3,FALSE)</f>
        <v>44890.416666666664</v>
      </c>
      <c r="AH4993" s="69" t="str">
        <f t="shared" ca="1" si="933"/>
        <v>Out of TAT</v>
      </c>
      <c r="AI4993" s="69">
        <f t="shared" ca="1" si="934"/>
        <v>20499</v>
      </c>
      <c r="AJ4993" s="69" t="str">
        <f ca="1">IF(AI4993&lt;0,"0-12",IFERROR(VLOOKUP(AI4993,Breakup[],2,FALSE),"&gt;24"))</f>
        <v>&gt;24</v>
      </c>
      <c r="AK4993" s="69" t="str">
        <f>VLOOKUP(V4993,Master!B:D,3,FALSE)</f>
        <v>South</v>
      </c>
      <c r="AL4993" s="69" t="str">
        <f t="shared" si="935"/>
        <v>Bangalore</v>
      </c>
    </row>
    <row r="4994" spans="1:38">
      <c r="A4994" s="14" t="s">
        <v>10319</v>
      </c>
      <c r="B4994" s="54">
        <v>44701.937331713001</v>
      </c>
      <c r="C4994" s="13" t="s">
        <v>6284</v>
      </c>
      <c r="D4994" s="13">
        <v>1857</v>
      </c>
      <c r="E4994" s="13" t="s">
        <v>10320</v>
      </c>
      <c r="F4994" s="13" t="s">
        <v>46</v>
      </c>
      <c r="G4994" s="14">
        <v>1653067592196</v>
      </c>
      <c r="H4994" s="55">
        <v>0.21112268518518501</v>
      </c>
      <c r="I4994" s="33">
        <v>44891.211122685199</v>
      </c>
      <c r="J4994" s="58">
        <v>44891</v>
      </c>
      <c r="K4994" s="13" t="s">
        <v>213</v>
      </c>
      <c r="L4994" s="13" t="s">
        <v>30</v>
      </c>
      <c r="M4994" s="13" t="s">
        <v>147</v>
      </c>
      <c r="N4994" s="13" t="s">
        <v>206</v>
      </c>
      <c r="O4994" s="33">
        <v>44891.674988425897</v>
      </c>
      <c r="P4994" s="58">
        <v>44891</v>
      </c>
      <c r="Q4994" s="33" t="s">
        <v>237</v>
      </c>
      <c r="R4994" s="14">
        <v>92</v>
      </c>
      <c r="S4994" s="13" t="s">
        <v>208</v>
      </c>
      <c r="T4994" s="13" t="s">
        <v>209</v>
      </c>
      <c r="U4994" s="33">
        <f t="shared" ref="U4994:U5057" ca="1" si="936">NOW()</f>
        <v>45744.56914039352</v>
      </c>
      <c r="V4994" s="13" t="str">
        <f t="shared" ref="V4994:V5057" si="937">VLOOKUP(L4994,Location,2,0)</f>
        <v>Bangalore</v>
      </c>
      <c r="W4994" s="13" t="str">
        <f t="shared" ref="W4994:W5057" si="938">VLOOKUP(F4994,FCT,2,FALSE)</f>
        <v>RI</v>
      </c>
      <c r="X4994" s="13">
        <f t="shared" ref="X4994:X5057" si="939">HOUR(I4994)</f>
        <v>5</v>
      </c>
      <c r="Y4994" s="13" t="str">
        <f>IFERROR(VLOOKUP(C4994,ReceivingTeam[],2,FALSE),"HelpDesk")</f>
        <v>HelpDesk</v>
      </c>
      <c r="Z4994" s="67">
        <f t="shared" ref="Z4994:Z5057" si="940">IF(AB4994=FALSE,AE4994+AC4994,IF(I4994&gt;AE4994,IF(((I4994+AC4994)&gt;AF4994),(AC4994-(AF4994-I4994)+AG4994),I4994+AC4994),IF(((AE4994+AC4994)&gt;AF4994),(AC4994-(AF4994-AE4994)+AG4994),AE4994+AC4994)))</f>
        <v>44891.916666666664</v>
      </c>
      <c r="AA4994" s="68">
        <f t="shared" ref="AA4994:AA5057" si="941">INT(J4994)</f>
        <v>44891</v>
      </c>
      <c r="AB4994" s="69" t="b">
        <f t="shared" ref="AB4994:AB5057" si="942">WORKDAY.INTL(AA4994-1,1,11)=AA4994</f>
        <v>1</v>
      </c>
      <c r="AC4994" s="70">
        <f t="shared" ref="AC4994:AC5057" si="943">IF(T4994="High",12/24,72/24)</f>
        <v>0.5</v>
      </c>
      <c r="AD4994" s="67">
        <f t="shared" ref="AD4994:AD5057" si="944">IF(AB4994=FALSE,AE4994+AC4994,IF(I4994&gt;AE4994,IF(((I4994+AC4994)&gt;AF4994),(AC4994-(AF4994-I4994)+AG4994),I4994+AC4994),IF(((AE4994+AC4994)&gt;AF4994),(AC4994-(AF4994-AE4994)+AG4994),AE4994+AC4994)))</f>
        <v>44891.916666666664</v>
      </c>
      <c r="AE4994" s="67">
        <f>VLOOKUP(V4994,'Branch Wise Work Timelines'!C:G,3,FALSE)+AA4994</f>
        <v>44891.416666666664</v>
      </c>
      <c r="AF4994" s="67">
        <f>IF(V4994="Bangalore",VLOOKUP(V4994,'Branch Wise Work Timelines'!C:G,4,FALSE)+AA4994+1,IF(V4994="Mumbai",VLOOKUP(V4994,'Branch Wise Work Timelines'!C:G,4,FALSE)+AA4994+1,VLOOKUP(V4994,'Branch Wise Work Timelines'!C:G,4,FALSE)+AA4994))</f>
        <v>44892.104166666664</v>
      </c>
      <c r="AG4994" s="67">
        <f>WORKDAY.INTL(AA4994,1,11)+VLOOKUP(V4994,'Branch Wise Work Timelines'!C:G,3,FALSE)</f>
        <v>44893.416666666664</v>
      </c>
      <c r="AH4994" s="69" t="str">
        <f t="shared" ref="AH4994:AH5057" si="945">IF(Q4994&lt;&gt;"Success",IF(U4994&gt;Z4994,"Out of TAT","In TAT"),IF(O4994&gt;AD4994,"Not Met","Met"))</f>
        <v>Met</v>
      </c>
      <c r="AI4994" s="69">
        <f t="shared" ref="AI4994:AI5057" ca="1" si="946">ROUNDUP((U4994-AD4994)*24,0)</f>
        <v>20464</v>
      </c>
      <c r="AJ4994" s="69" t="str">
        <f ca="1">IF(AI4994&lt;0,"0-12",IFERROR(VLOOKUP(AI4994,Breakup[],2,FALSE),"&gt;24"))</f>
        <v>&gt;24</v>
      </c>
      <c r="AK4994" s="69" t="str">
        <f>VLOOKUP(V4994,Master!B:D,3,FALSE)</f>
        <v>South</v>
      </c>
      <c r="AL4994" s="69" t="str">
        <f t="shared" ref="AL4994:AL5057" si="947">IF(V4994="Bangalore",IF(W4994="CLS",V4994&amp;"-"&amp;"CLS",V4994),(V4994))</f>
        <v>Bangalore</v>
      </c>
    </row>
    <row r="4995" spans="1:38">
      <c r="A4995" s="14" t="s">
        <v>10321</v>
      </c>
      <c r="B4995" s="54">
        <v>44701.9452950579</v>
      </c>
      <c r="C4995" s="13" t="s">
        <v>6284</v>
      </c>
      <c r="D4995" s="13">
        <v>900</v>
      </c>
      <c r="E4995" s="13" t="s">
        <v>10322</v>
      </c>
      <c r="F4995" s="13" t="s">
        <v>46</v>
      </c>
      <c r="G4995" s="14">
        <v>1653067592196</v>
      </c>
      <c r="H4995" s="55">
        <v>0.12542824074074099</v>
      </c>
      <c r="I4995" s="33">
        <v>44890.125428240703</v>
      </c>
      <c r="J4995" s="58">
        <v>44890</v>
      </c>
      <c r="K4995" s="13" t="s">
        <v>213</v>
      </c>
      <c r="L4995" s="13" t="s">
        <v>30</v>
      </c>
      <c r="M4995" s="13" t="s">
        <v>147</v>
      </c>
      <c r="N4995" s="13" t="s">
        <v>206</v>
      </c>
      <c r="O4995" s="33" t="s">
        <v>38</v>
      </c>
      <c r="P4995" s="58" t="s">
        <v>38</v>
      </c>
      <c r="Q4995" s="33" t="s">
        <v>207</v>
      </c>
      <c r="R4995" s="14" t="s">
        <v>38</v>
      </c>
      <c r="S4995" s="13" t="s">
        <v>208</v>
      </c>
      <c r="T4995" s="13" t="s">
        <v>209</v>
      </c>
      <c r="U4995" s="33">
        <f t="shared" ca="1" si="936"/>
        <v>45744.56914039352</v>
      </c>
      <c r="V4995" s="13" t="str">
        <f t="shared" si="937"/>
        <v>Bangalore</v>
      </c>
      <c r="W4995" s="13" t="str">
        <f t="shared" si="938"/>
        <v>RI</v>
      </c>
      <c r="X4995" s="13">
        <f t="shared" si="939"/>
        <v>3</v>
      </c>
      <c r="Y4995" s="13" t="str">
        <f>IFERROR(VLOOKUP(C4995,ReceivingTeam[],2,FALSE),"HelpDesk")</f>
        <v>HelpDesk</v>
      </c>
      <c r="Z4995" s="67">
        <f t="shared" si="940"/>
        <v>44890.916666666664</v>
      </c>
      <c r="AA4995" s="68">
        <f t="shared" si="941"/>
        <v>44890</v>
      </c>
      <c r="AB4995" s="69" t="b">
        <f t="shared" si="942"/>
        <v>1</v>
      </c>
      <c r="AC4995" s="70">
        <f t="shared" si="943"/>
        <v>0.5</v>
      </c>
      <c r="AD4995" s="67">
        <f t="shared" si="944"/>
        <v>44890.916666666664</v>
      </c>
      <c r="AE4995" s="67">
        <f>VLOOKUP(V4995,'Branch Wise Work Timelines'!C:G,3,FALSE)+AA4995</f>
        <v>44890.416666666664</v>
      </c>
      <c r="AF4995" s="67">
        <f>IF(V4995="Bangalore",VLOOKUP(V4995,'Branch Wise Work Timelines'!C:G,4,FALSE)+AA4995+1,IF(V4995="Mumbai",VLOOKUP(V4995,'Branch Wise Work Timelines'!C:G,4,FALSE)+AA4995+1,VLOOKUP(V4995,'Branch Wise Work Timelines'!C:G,4,FALSE)+AA4995))</f>
        <v>44891.104166666664</v>
      </c>
      <c r="AG4995" s="67">
        <f>WORKDAY.INTL(AA4995,1,11)+VLOOKUP(V4995,'Branch Wise Work Timelines'!C:G,3,FALSE)</f>
        <v>44891.416666666664</v>
      </c>
      <c r="AH4995" s="69" t="str">
        <f t="shared" ca="1" si="945"/>
        <v>Out of TAT</v>
      </c>
      <c r="AI4995" s="69">
        <f t="shared" ca="1" si="946"/>
        <v>20488</v>
      </c>
      <c r="AJ4995" s="69" t="str">
        <f ca="1">IF(AI4995&lt;0,"0-12",IFERROR(VLOOKUP(AI4995,Breakup[],2,FALSE),"&gt;24"))</f>
        <v>&gt;24</v>
      </c>
      <c r="AK4995" s="69" t="str">
        <f>VLOOKUP(V4995,Master!B:D,3,FALSE)</f>
        <v>South</v>
      </c>
      <c r="AL4995" s="69" t="str">
        <f t="shared" si="947"/>
        <v>Bangalore</v>
      </c>
    </row>
    <row r="4996" spans="1:38">
      <c r="A4996" s="14" t="s">
        <v>10323</v>
      </c>
      <c r="B4996" s="54">
        <v>44701.7847366551</v>
      </c>
      <c r="C4996" s="13" t="s">
        <v>78</v>
      </c>
      <c r="D4996" s="13">
        <v>1684</v>
      </c>
      <c r="E4996" s="13" t="s">
        <v>10324</v>
      </c>
      <c r="F4996" s="13" t="s">
        <v>33</v>
      </c>
      <c r="G4996" s="14">
        <v>1653053109035</v>
      </c>
      <c r="H4996" s="55">
        <v>0.76120370370370405</v>
      </c>
      <c r="I4996" s="33">
        <v>44887.761203703703</v>
      </c>
      <c r="J4996" s="58">
        <v>44887</v>
      </c>
      <c r="K4996" s="13" t="s">
        <v>213</v>
      </c>
      <c r="L4996" s="13" t="s">
        <v>30</v>
      </c>
      <c r="M4996" s="13" t="s">
        <v>282</v>
      </c>
      <c r="N4996" s="13" t="s">
        <v>206</v>
      </c>
      <c r="O4996" s="33" t="s">
        <v>38</v>
      </c>
      <c r="P4996" s="58" t="s">
        <v>38</v>
      </c>
      <c r="Q4996" s="33" t="s">
        <v>207</v>
      </c>
      <c r="R4996" s="14" t="s">
        <v>38</v>
      </c>
      <c r="S4996" s="13" t="s">
        <v>216</v>
      </c>
      <c r="T4996" s="13" t="s">
        <v>217</v>
      </c>
      <c r="U4996" s="33">
        <f t="shared" ca="1" si="936"/>
        <v>45744.56914039352</v>
      </c>
      <c r="V4996" s="13" t="str">
        <f t="shared" si="937"/>
        <v>Bangalore</v>
      </c>
      <c r="W4996" s="13" t="str">
        <f t="shared" si="938"/>
        <v>RI</v>
      </c>
      <c r="X4996" s="13">
        <f t="shared" si="939"/>
        <v>18</v>
      </c>
      <c r="Y4996" s="13" t="str">
        <f>IFERROR(VLOOKUP(C4996,ReceivingTeam[],2,FALSE),"HelpDesk")</f>
        <v>Branch office</v>
      </c>
      <c r="Z4996" s="67">
        <f t="shared" si="940"/>
        <v>44888.573703703703</v>
      </c>
      <c r="AA4996" s="68">
        <f t="shared" si="941"/>
        <v>44887</v>
      </c>
      <c r="AB4996" s="69" t="b">
        <f t="shared" si="942"/>
        <v>1</v>
      </c>
      <c r="AC4996" s="70">
        <f t="shared" si="943"/>
        <v>0.5</v>
      </c>
      <c r="AD4996" s="67">
        <f t="shared" si="944"/>
        <v>44888.573703703703</v>
      </c>
      <c r="AE4996" s="67">
        <f>VLOOKUP(V4996,'Branch Wise Work Timelines'!C:G,3,FALSE)+AA4996</f>
        <v>44887.416666666664</v>
      </c>
      <c r="AF4996" s="67">
        <f>IF(V4996="Bangalore",VLOOKUP(V4996,'Branch Wise Work Timelines'!C:G,4,FALSE)+AA4996+1,IF(V4996="Mumbai",VLOOKUP(V4996,'Branch Wise Work Timelines'!C:G,4,FALSE)+AA4996+1,VLOOKUP(V4996,'Branch Wise Work Timelines'!C:G,4,FALSE)+AA4996))</f>
        <v>44888.104166666664</v>
      </c>
      <c r="AG4996" s="67">
        <f>WORKDAY.INTL(AA4996,1,11)+VLOOKUP(V4996,'Branch Wise Work Timelines'!C:G,3,FALSE)</f>
        <v>44888.416666666664</v>
      </c>
      <c r="AH4996" s="69" t="str">
        <f t="shared" ca="1" si="945"/>
        <v>Out of TAT</v>
      </c>
      <c r="AI4996" s="69">
        <f t="shared" ca="1" si="946"/>
        <v>20544</v>
      </c>
      <c r="AJ4996" s="69" t="str">
        <f ca="1">IF(AI4996&lt;0,"0-12",IFERROR(VLOOKUP(AI4996,Breakup[],2,FALSE),"&gt;24"))</f>
        <v>&gt;24</v>
      </c>
      <c r="AK4996" s="69" t="str">
        <f>VLOOKUP(V4996,Master!B:D,3,FALSE)</f>
        <v>South</v>
      </c>
      <c r="AL4996" s="69" t="str">
        <f t="shared" si="947"/>
        <v>Bangalore</v>
      </c>
    </row>
    <row r="4997" spans="1:38">
      <c r="A4997" s="14" t="s">
        <v>10325</v>
      </c>
      <c r="B4997" s="54">
        <v>44701.735621724503</v>
      </c>
      <c r="C4997" s="13" t="s">
        <v>78</v>
      </c>
      <c r="D4997" s="13">
        <v>976</v>
      </c>
      <c r="E4997" s="13" t="s">
        <v>10326</v>
      </c>
      <c r="F4997" s="13" t="s">
        <v>33</v>
      </c>
      <c r="G4997" s="14">
        <v>1653051071129</v>
      </c>
      <c r="H4997" s="55">
        <v>8.6909722222222194E-2</v>
      </c>
      <c r="I4997" s="33">
        <v>44889.086909722202</v>
      </c>
      <c r="J4997" s="58">
        <v>44889</v>
      </c>
      <c r="K4997" s="13" t="s">
        <v>213</v>
      </c>
      <c r="L4997" s="13" t="s">
        <v>30</v>
      </c>
      <c r="M4997" s="13" t="s">
        <v>282</v>
      </c>
      <c r="N4997" s="13" t="s">
        <v>206</v>
      </c>
      <c r="O4997" s="33" t="s">
        <v>38</v>
      </c>
      <c r="P4997" s="58" t="s">
        <v>38</v>
      </c>
      <c r="Q4997" s="33" t="s">
        <v>207</v>
      </c>
      <c r="R4997" s="14" t="s">
        <v>38</v>
      </c>
      <c r="S4997" s="13" t="s">
        <v>216</v>
      </c>
      <c r="T4997" s="13" t="s">
        <v>278</v>
      </c>
      <c r="U4997" s="33">
        <f t="shared" ca="1" si="936"/>
        <v>45744.56914039352</v>
      </c>
      <c r="V4997" s="13" t="str">
        <f t="shared" si="937"/>
        <v>Bangalore</v>
      </c>
      <c r="W4997" s="13" t="str">
        <f t="shared" si="938"/>
        <v>RI</v>
      </c>
      <c r="X4997" s="13">
        <f t="shared" si="939"/>
        <v>2</v>
      </c>
      <c r="Y4997" s="13" t="str">
        <f>IFERROR(VLOOKUP(C4997,ReceivingTeam[],2,FALSE),"HelpDesk")</f>
        <v>Branch office</v>
      </c>
      <c r="Z4997" s="67">
        <f t="shared" si="940"/>
        <v>44892.729166666664</v>
      </c>
      <c r="AA4997" s="68">
        <f t="shared" si="941"/>
        <v>44889</v>
      </c>
      <c r="AB4997" s="69" t="b">
        <f t="shared" si="942"/>
        <v>1</v>
      </c>
      <c r="AC4997" s="70">
        <f t="shared" si="943"/>
        <v>3</v>
      </c>
      <c r="AD4997" s="67">
        <f t="shared" si="944"/>
        <v>44892.729166666664</v>
      </c>
      <c r="AE4997" s="67">
        <f>VLOOKUP(V4997,'Branch Wise Work Timelines'!C:G,3,FALSE)+AA4997</f>
        <v>44889.416666666664</v>
      </c>
      <c r="AF4997" s="67">
        <f>IF(V4997="Bangalore",VLOOKUP(V4997,'Branch Wise Work Timelines'!C:G,4,FALSE)+AA4997+1,IF(V4997="Mumbai",VLOOKUP(V4997,'Branch Wise Work Timelines'!C:G,4,FALSE)+AA4997+1,VLOOKUP(V4997,'Branch Wise Work Timelines'!C:G,4,FALSE)+AA4997))</f>
        <v>44890.104166666664</v>
      </c>
      <c r="AG4997" s="67">
        <f>WORKDAY.INTL(AA4997,1,11)+VLOOKUP(V4997,'Branch Wise Work Timelines'!C:G,3,FALSE)</f>
        <v>44890.416666666664</v>
      </c>
      <c r="AH4997" s="69" t="str">
        <f t="shared" ca="1" si="945"/>
        <v>Out of TAT</v>
      </c>
      <c r="AI4997" s="69">
        <f t="shared" ca="1" si="946"/>
        <v>20445</v>
      </c>
      <c r="AJ4997" s="69" t="str">
        <f ca="1">IF(AI4997&lt;0,"0-12",IFERROR(VLOOKUP(AI4997,Breakup[],2,FALSE),"&gt;24"))</f>
        <v>&gt;24</v>
      </c>
      <c r="AK4997" s="69" t="str">
        <f>VLOOKUP(V4997,Master!B:D,3,FALSE)</f>
        <v>South</v>
      </c>
      <c r="AL4997" s="69" t="str">
        <f t="shared" si="947"/>
        <v>Bangalore</v>
      </c>
    </row>
    <row r="4998" spans="1:38">
      <c r="A4998" s="14" t="s">
        <v>10327</v>
      </c>
      <c r="B4998" s="54">
        <v>44701.7593613426</v>
      </c>
      <c r="C4998" s="13" t="s">
        <v>136</v>
      </c>
      <c r="D4998" s="13">
        <v>1953</v>
      </c>
      <c r="E4998" s="13" t="s">
        <v>10328</v>
      </c>
      <c r="F4998" s="13" t="s">
        <v>33</v>
      </c>
      <c r="G4998" s="14">
        <v>1653050794968</v>
      </c>
      <c r="H4998" s="55">
        <v>0.38535879629629599</v>
      </c>
      <c r="I4998" s="33">
        <v>44886.385358796302</v>
      </c>
      <c r="J4998" s="58">
        <v>44886</v>
      </c>
      <c r="K4998" s="13" t="s">
        <v>257</v>
      </c>
      <c r="L4998" s="13" t="s">
        <v>72</v>
      </c>
      <c r="M4998" s="13" t="s">
        <v>286</v>
      </c>
      <c r="N4998" s="13" t="s">
        <v>206</v>
      </c>
      <c r="O4998" s="33" t="s">
        <v>38</v>
      </c>
      <c r="P4998" s="58" t="s">
        <v>38</v>
      </c>
      <c r="Q4998" s="33" t="s">
        <v>207</v>
      </c>
      <c r="R4998" s="14" t="s">
        <v>38</v>
      </c>
      <c r="S4998" s="13" t="s">
        <v>216</v>
      </c>
      <c r="T4998" s="13" t="s">
        <v>217</v>
      </c>
      <c r="U4998" s="33">
        <f t="shared" ca="1" si="936"/>
        <v>45744.56914039352</v>
      </c>
      <c r="V4998" s="13" t="str">
        <f t="shared" si="937"/>
        <v>Pune</v>
      </c>
      <c r="W4998" s="13" t="str">
        <f t="shared" si="938"/>
        <v>RI</v>
      </c>
      <c r="X4998" s="13">
        <f t="shared" si="939"/>
        <v>9</v>
      </c>
      <c r="Y4998" s="13" t="str">
        <f>IFERROR(VLOOKUP(C4998,ReceivingTeam[],2,FALSE),"HelpDesk")</f>
        <v>Branch office</v>
      </c>
      <c r="Z4998" s="67">
        <f t="shared" si="940"/>
        <v>44887.520833333336</v>
      </c>
      <c r="AA4998" s="68">
        <f t="shared" si="941"/>
        <v>44886</v>
      </c>
      <c r="AB4998" s="69" t="b">
        <f t="shared" si="942"/>
        <v>1</v>
      </c>
      <c r="AC4998" s="70">
        <f t="shared" si="943"/>
        <v>0.5</v>
      </c>
      <c r="AD4998" s="67">
        <f t="shared" si="944"/>
        <v>44887.520833333336</v>
      </c>
      <c r="AE4998" s="67">
        <f>VLOOKUP(V4998,'Branch Wise Work Timelines'!C:G,3,FALSE)+AA4998</f>
        <v>44886.395833333336</v>
      </c>
      <c r="AF4998" s="67">
        <f>IF(V4998="Bangalore",VLOOKUP(V4998,'Branch Wise Work Timelines'!C:G,4,FALSE)+AA4998+1,IF(V4998="Mumbai",VLOOKUP(V4998,'Branch Wise Work Timelines'!C:G,4,FALSE)+AA4998+1,VLOOKUP(V4998,'Branch Wise Work Timelines'!C:G,4,FALSE)+AA4998))</f>
        <v>44886.770833333336</v>
      </c>
      <c r="AG4998" s="67">
        <f>WORKDAY.INTL(AA4998,1,11)+VLOOKUP(V4998,'Branch Wise Work Timelines'!C:G,3,FALSE)</f>
        <v>44887.395833333336</v>
      </c>
      <c r="AH4998" s="69" t="str">
        <f t="shared" ca="1" si="945"/>
        <v>Out of TAT</v>
      </c>
      <c r="AI4998" s="69">
        <f t="shared" ca="1" si="946"/>
        <v>20570</v>
      </c>
      <c r="AJ4998" s="69" t="str">
        <f ca="1">IF(AI4998&lt;0,"0-12",IFERROR(VLOOKUP(AI4998,Breakup[],2,FALSE),"&gt;24"))</f>
        <v>&gt;24</v>
      </c>
      <c r="AK4998" s="69" t="str">
        <f>VLOOKUP(V4998,Master!B:D,3,FALSE)</f>
        <v>West</v>
      </c>
      <c r="AL4998" s="69" t="str">
        <f t="shared" si="947"/>
        <v>Pune</v>
      </c>
    </row>
    <row r="4999" spans="1:38">
      <c r="A4999" s="14" t="s">
        <v>10329</v>
      </c>
      <c r="B4999" s="54">
        <v>44701.759906713</v>
      </c>
      <c r="C4999" s="13" t="s">
        <v>136</v>
      </c>
      <c r="D4999" s="13">
        <v>1622</v>
      </c>
      <c r="E4999" s="13" t="s">
        <v>10330</v>
      </c>
      <c r="F4999" s="13" t="s">
        <v>33</v>
      </c>
      <c r="G4999" s="14">
        <v>1653050794968</v>
      </c>
      <c r="H4999" s="55">
        <v>0.90356481481481499</v>
      </c>
      <c r="I4999" s="33">
        <v>44886.903564814798</v>
      </c>
      <c r="J4999" s="58">
        <v>44886</v>
      </c>
      <c r="K4999" s="13" t="s">
        <v>257</v>
      </c>
      <c r="L4999" s="13" t="s">
        <v>72</v>
      </c>
      <c r="M4999" s="13" t="s">
        <v>286</v>
      </c>
      <c r="N4999" s="13" t="s">
        <v>206</v>
      </c>
      <c r="O4999" s="33" t="s">
        <v>38</v>
      </c>
      <c r="P4999" s="58" t="s">
        <v>38</v>
      </c>
      <c r="Q4999" s="33" t="s">
        <v>207</v>
      </c>
      <c r="R4999" s="14" t="s">
        <v>38</v>
      </c>
      <c r="S4999" s="13" t="s">
        <v>216</v>
      </c>
      <c r="T4999" s="13" t="s">
        <v>217</v>
      </c>
      <c r="U4999" s="33">
        <f t="shared" ca="1" si="936"/>
        <v>45744.56914039352</v>
      </c>
      <c r="V4999" s="13" t="str">
        <f t="shared" si="937"/>
        <v>Pune</v>
      </c>
      <c r="W4999" s="13" t="str">
        <f t="shared" si="938"/>
        <v>RI</v>
      </c>
      <c r="X4999" s="13">
        <f t="shared" si="939"/>
        <v>21</v>
      </c>
      <c r="Y4999" s="13" t="str">
        <f>IFERROR(VLOOKUP(C4999,ReceivingTeam[],2,FALSE),"HelpDesk")</f>
        <v>Branch office</v>
      </c>
      <c r="Z4999" s="67">
        <f t="shared" si="940"/>
        <v>44888.028564814798</v>
      </c>
      <c r="AA4999" s="68">
        <f t="shared" si="941"/>
        <v>44886</v>
      </c>
      <c r="AB4999" s="69" t="b">
        <f t="shared" si="942"/>
        <v>1</v>
      </c>
      <c r="AC4999" s="70">
        <f t="shared" si="943"/>
        <v>0.5</v>
      </c>
      <c r="AD4999" s="67">
        <f t="shared" si="944"/>
        <v>44888.028564814798</v>
      </c>
      <c r="AE4999" s="67">
        <f>VLOOKUP(V4999,'Branch Wise Work Timelines'!C:G,3,FALSE)+AA4999</f>
        <v>44886.395833333336</v>
      </c>
      <c r="AF4999" s="67">
        <f>IF(V4999="Bangalore",VLOOKUP(V4999,'Branch Wise Work Timelines'!C:G,4,FALSE)+AA4999+1,IF(V4999="Mumbai",VLOOKUP(V4999,'Branch Wise Work Timelines'!C:G,4,FALSE)+AA4999+1,VLOOKUP(V4999,'Branch Wise Work Timelines'!C:G,4,FALSE)+AA4999))</f>
        <v>44886.770833333336</v>
      </c>
      <c r="AG4999" s="67">
        <f>WORKDAY.INTL(AA4999,1,11)+VLOOKUP(V4999,'Branch Wise Work Timelines'!C:G,3,FALSE)</f>
        <v>44887.395833333336</v>
      </c>
      <c r="AH4999" s="69" t="str">
        <f t="shared" ca="1" si="945"/>
        <v>Out of TAT</v>
      </c>
      <c r="AI4999" s="69">
        <f t="shared" ca="1" si="946"/>
        <v>20557</v>
      </c>
      <c r="AJ4999" s="69" t="str">
        <f ca="1">IF(AI4999&lt;0,"0-12",IFERROR(VLOOKUP(AI4999,Breakup[],2,FALSE),"&gt;24"))</f>
        <v>&gt;24</v>
      </c>
      <c r="AK4999" s="69" t="str">
        <f>VLOOKUP(V4999,Master!B:D,3,FALSE)</f>
        <v>West</v>
      </c>
      <c r="AL4999" s="69" t="str">
        <f t="shared" si="947"/>
        <v>Pune</v>
      </c>
    </row>
    <row r="5000" spans="1:38">
      <c r="A5000" s="14" t="s">
        <v>10331</v>
      </c>
      <c r="B5000" s="54">
        <v>44701.927113888902</v>
      </c>
      <c r="C5000" s="13" t="s">
        <v>6284</v>
      </c>
      <c r="D5000" s="13">
        <v>939</v>
      </c>
      <c r="E5000" s="13" t="s">
        <v>10332</v>
      </c>
      <c r="F5000" s="13" t="s">
        <v>46</v>
      </c>
      <c r="G5000" s="14">
        <v>1653067592196</v>
      </c>
      <c r="H5000" s="55">
        <v>8.3101851851851899E-2</v>
      </c>
      <c r="I5000" s="33">
        <v>44886.083101851902</v>
      </c>
      <c r="J5000" s="58">
        <v>44886</v>
      </c>
      <c r="K5000" s="13" t="s">
        <v>213</v>
      </c>
      <c r="L5000" s="13" t="s">
        <v>30</v>
      </c>
      <c r="M5000" s="13" t="s">
        <v>147</v>
      </c>
      <c r="N5000" s="13" t="s">
        <v>206</v>
      </c>
      <c r="O5000" s="33" t="s">
        <v>38</v>
      </c>
      <c r="P5000" s="58" t="s">
        <v>38</v>
      </c>
      <c r="Q5000" s="33" t="s">
        <v>207</v>
      </c>
      <c r="R5000" s="14" t="s">
        <v>38</v>
      </c>
      <c r="S5000" s="13" t="s">
        <v>208</v>
      </c>
      <c r="T5000" s="13" t="s">
        <v>209</v>
      </c>
      <c r="U5000" s="33">
        <f t="shared" ca="1" si="936"/>
        <v>45744.56914039352</v>
      </c>
      <c r="V5000" s="13" t="str">
        <f t="shared" si="937"/>
        <v>Bangalore</v>
      </c>
      <c r="W5000" s="13" t="str">
        <f t="shared" si="938"/>
        <v>RI</v>
      </c>
      <c r="X5000" s="13">
        <f t="shared" si="939"/>
        <v>1</v>
      </c>
      <c r="Y5000" s="13" t="str">
        <f>IFERROR(VLOOKUP(C5000,ReceivingTeam[],2,FALSE),"HelpDesk")</f>
        <v>HelpDesk</v>
      </c>
      <c r="Z5000" s="67">
        <f t="shared" si="940"/>
        <v>44886.916666666664</v>
      </c>
      <c r="AA5000" s="68">
        <f t="shared" si="941"/>
        <v>44886</v>
      </c>
      <c r="AB5000" s="69" t="b">
        <f t="shared" si="942"/>
        <v>1</v>
      </c>
      <c r="AC5000" s="70">
        <f t="shared" si="943"/>
        <v>0.5</v>
      </c>
      <c r="AD5000" s="67">
        <f t="shared" si="944"/>
        <v>44886.916666666664</v>
      </c>
      <c r="AE5000" s="67">
        <f>VLOOKUP(V5000,'Branch Wise Work Timelines'!C:G,3,FALSE)+AA5000</f>
        <v>44886.416666666664</v>
      </c>
      <c r="AF5000" s="67">
        <f>IF(V5000="Bangalore",VLOOKUP(V5000,'Branch Wise Work Timelines'!C:G,4,FALSE)+AA5000+1,IF(V5000="Mumbai",VLOOKUP(V5000,'Branch Wise Work Timelines'!C:G,4,FALSE)+AA5000+1,VLOOKUP(V5000,'Branch Wise Work Timelines'!C:G,4,FALSE)+AA5000))</f>
        <v>44887.104166666664</v>
      </c>
      <c r="AG5000" s="67">
        <f>WORKDAY.INTL(AA5000,1,11)+VLOOKUP(V5000,'Branch Wise Work Timelines'!C:G,3,FALSE)</f>
        <v>44887.416666666664</v>
      </c>
      <c r="AH5000" s="69" t="str">
        <f t="shared" ca="1" si="945"/>
        <v>Out of TAT</v>
      </c>
      <c r="AI5000" s="69">
        <f t="shared" ca="1" si="946"/>
        <v>20584</v>
      </c>
      <c r="AJ5000" s="69" t="str">
        <f ca="1">IF(AI5000&lt;0,"0-12",IFERROR(VLOOKUP(AI5000,Breakup[],2,FALSE),"&gt;24"))</f>
        <v>&gt;24</v>
      </c>
      <c r="AK5000" s="69" t="str">
        <f>VLOOKUP(V5000,Master!B:D,3,FALSE)</f>
        <v>South</v>
      </c>
      <c r="AL5000" s="69" t="str">
        <f t="shared" si="947"/>
        <v>Bangalore</v>
      </c>
    </row>
    <row r="5001" spans="1:38">
      <c r="A5001" s="14" t="s">
        <v>10333</v>
      </c>
      <c r="B5001" s="54">
        <v>44701.790467442101</v>
      </c>
      <c r="C5001" s="13" t="s">
        <v>418</v>
      </c>
      <c r="D5001" s="13">
        <v>828</v>
      </c>
      <c r="E5001" s="13" t="s">
        <v>10334</v>
      </c>
      <c r="F5001" s="13" t="s">
        <v>46</v>
      </c>
      <c r="G5001" s="14">
        <v>1653056550003</v>
      </c>
      <c r="H5001" s="55">
        <v>0.60343749999999996</v>
      </c>
      <c r="I5001" s="33">
        <v>44887.603437500002</v>
      </c>
      <c r="J5001" s="58">
        <v>44887</v>
      </c>
      <c r="K5001" s="13" t="s">
        <v>213</v>
      </c>
      <c r="L5001" s="13" t="s">
        <v>30</v>
      </c>
      <c r="M5001" s="13" t="s">
        <v>75</v>
      </c>
      <c r="N5001" s="13" t="s">
        <v>206</v>
      </c>
      <c r="O5001" s="33" t="s">
        <v>38</v>
      </c>
      <c r="P5001" s="58" t="s">
        <v>38</v>
      </c>
      <c r="Q5001" s="33" t="s">
        <v>207</v>
      </c>
      <c r="R5001" s="14" t="s">
        <v>38</v>
      </c>
      <c r="S5001" s="13" t="s">
        <v>216</v>
      </c>
      <c r="T5001" s="13" t="s">
        <v>217</v>
      </c>
      <c r="U5001" s="33">
        <f t="shared" ca="1" si="936"/>
        <v>45744.56914039352</v>
      </c>
      <c r="V5001" s="13" t="str">
        <f t="shared" si="937"/>
        <v>Bangalore</v>
      </c>
      <c r="W5001" s="13" t="str">
        <f t="shared" si="938"/>
        <v>RI</v>
      </c>
      <c r="X5001" s="13">
        <f t="shared" si="939"/>
        <v>14</v>
      </c>
      <c r="Y5001" s="13" t="str">
        <f>IFERROR(VLOOKUP(C5001,ReceivingTeam[],2,FALSE),"HelpDesk")</f>
        <v>HelpDesk</v>
      </c>
      <c r="Z5001" s="67">
        <f t="shared" si="940"/>
        <v>44888.103437500002</v>
      </c>
      <c r="AA5001" s="68">
        <f t="shared" si="941"/>
        <v>44887</v>
      </c>
      <c r="AB5001" s="69" t="b">
        <f t="shared" si="942"/>
        <v>1</v>
      </c>
      <c r="AC5001" s="70">
        <f t="shared" si="943"/>
        <v>0.5</v>
      </c>
      <c r="AD5001" s="67">
        <f t="shared" si="944"/>
        <v>44888.103437500002</v>
      </c>
      <c r="AE5001" s="67">
        <f>VLOOKUP(V5001,'Branch Wise Work Timelines'!C:G,3,FALSE)+AA5001</f>
        <v>44887.416666666664</v>
      </c>
      <c r="AF5001" s="67">
        <f>IF(V5001="Bangalore",VLOOKUP(V5001,'Branch Wise Work Timelines'!C:G,4,FALSE)+AA5001+1,IF(V5001="Mumbai",VLOOKUP(V5001,'Branch Wise Work Timelines'!C:G,4,FALSE)+AA5001+1,VLOOKUP(V5001,'Branch Wise Work Timelines'!C:G,4,FALSE)+AA5001))</f>
        <v>44888.104166666664</v>
      </c>
      <c r="AG5001" s="67">
        <f>WORKDAY.INTL(AA5001,1,11)+VLOOKUP(V5001,'Branch Wise Work Timelines'!C:G,3,FALSE)</f>
        <v>44888.416666666664</v>
      </c>
      <c r="AH5001" s="69" t="str">
        <f t="shared" ca="1" si="945"/>
        <v>Out of TAT</v>
      </c>
      <c r="AI5001" s="69">
        <f t="shared" ca="1" si="946"/>
        <v>20556</v>
      </c>
      <c r="AJ5001" s="69" t="str">
        <f ca="1">IF(AI5001&lt;0,"0-12",IFERROR(VLOOKUP(AI5001,Breakup[],2,FALSE),"&gt;24"))</f>
        <v>&gt;24</v>
      </c>
      <c r="AK5001" s="69" t="str">
        <f>VLOOKUP(V5001,Master!B:D,3,FALSE)</f>
        <v>South</v>
      </c>
      <c r="AL5001" s="69" t="str">
        <f t="shared" si="947"/>
        <v>Bangalore</v>
      </c>
    </row>
    <row r="5002" spans="1:38">
      <c r="A5002" s="14" t="s">
        <v>10335</v>
      </c>
      <c r="B5002" s="54">
        <v>44701.791324999998</v>
      </c>
      <c r="C5002" s="13" t="s">
        <v>418</v>
      </c>
      <c r="D5002" s="13">
        <v>675</v>
      </c>
      <c r="E5002" s="13" t="s">
        <v>10336</v>
      </c>
      <c r="F5002" s="13" t="s">
        <v>46</v>
      </c>
      <c r="G5002" s="14">
        <v>1653056550003</v>
      </c>
      <c r="H5002" s="55">
        <v>0.592060185185185</v>
      </c>
      <c r="I5002" s="33">
        <v>44887.592060185198</v>
      </c>
      <c r="J5002" s="58">
        <v>44887</v>
      </c>
      <c r="K5002" s="13" t="s">
        <v>213</v>
      </c>
      <c r="L5002" s="13" t="s">
        <v>30</v>
      </c>
      <c r="M5002" s="13" t="s">
        <v>75</v>
      </c>
      <c r="N5002" s="13" t="s">
        <v>206</v>
      </c>
      <c r="O5002" s="33" t="s">
        <v>38</v>
      </c>
      <c r="P5002" s="58" t="s">
        <v>38</v>
      </c>
      <c r="Q5002" s="33" t="s">
        <v>207</v>
      </c>
      <c r="R5002" s="14" t="s">
        <v>38</v>
      </c>
      <c r="S5002" s="13" t="s">
        <v>216</v>
      </c>
      <c r="T5002" s="13" t="s">
        <v>217</v>
      </c>
      <c r="U5002" s="33">
        <f t="shared" ca="1" si="936"/>
        <v>45744.56914039352</v>
      </c>
      <c r="V5002" s="13" t="str">
        <f t="shared" si="937"/>
        <v>Bangalore</v>
      </c>
      <c r="W5002" s="13" t="str">
        <f t="shared" si="938"/>
        <v>RI</v>
      </c>
      <c r="X5002" s="13">
        <f t="shared" si="939"/>
        <v>14</v>
      </c>
      <c r="Y5002" s="13" t="str">
        <f>IFERROR(VLOOKUP(C5002,ReceivingTeam[],2,FALSE),"HelpDesk")</f>
        <v>HelpDesk</v>
      </c>
      <c r="Z5002" s="67">
        <f t="shared" si="940"/>
        <v>44888.092060185198</v>
      </c>
      <c r="AA5002" s="68">
        <f t="shared" si="941"/>
        <v>44887</v>
      </c>
      <c r="AB5002" s="69" t="b">
        <f t="shared" si="942"/>
        <v>1</v>
      </c>
      <c r="AC5002" s="70">
        <f t="shared" si="943"/>
        <v>0.5</v>
      </c>
      <c r="AD5002" s="67">
        <f t="shared" si="944"/>
        <v>44888.092060185198</v>
      </c>
      <c r="AE5002" s="67">
        <f>VLOOKUP(V5002,'Branch Wise Work Timelines'!C:G,3,FALSE)+AA5002</f>
        <v>44887.416666666664</v>
      </c>
      <c r="AF5002" s="67">
        <f>IF(V5002="Bangalore",VLOOKUP(V5002,'Branch Wise Work Timelines'!C:G,4,FALSE)+AA5002+1,IF(V5002="Mumbai",VLOOKUP(V5002,'Branch Wise Work Timelines'!C:G,4,FALSE)+AA5002+1,VLOOKUP(V5002,'Branch Wise Work Timelines'!C:G,4,FALSE)+AA5002))</f>
        <v>44888.104166666664</v>
      </c>
      <c r="AG5002" s="67">
        <f>WORKDAY.INTL(AA5002,1,11)+VLOOKUP(V5002,'Branch Wise Work Timelines'!C:G,3,FALSE)</f>
        <v>44888.416666666664</v>
      </c>
      <c r="AH5002" s="69" t="str">
        <f t="shared" ca="1" si="945"/>
        <v>Out of TAT</v>
      </c>
      <c r="AI5002" s="69">
        <f t="shared" ca="1" si="946"/>
        <v>20556</v>
      </c>
      <c r="AJ5002" s="69" t="str">
        <f ca="1">IF(AI5002&lt;0,"0-12",IFERROR(VLOOKUP(AI5002,Breakup[],2,FALSE),"&gt;24"))</f>
        <v>&gt;24</v>
      </c>
      <c r="AK5002" s="69" t="str">
        <f>VLOOKUP(V5002,Master!B:D,3,FALSE)</f>
        <v>South</v>
      </c>
      <c r="AL5002" s="69" t="str">
        <f t="shared" si="947"/>
        <v>Bangalore</v>
      </c>
    </row>
    <row r="5003" spans="1:38">
      <c r="A5003" s="14" t="s">
        <v>10337</v>
      </c>
      <c r="B5003" s="54">
        <v>44701.792343784698</v>
      </c>
      <c r="C5003" s="13" t="s">
        <v>418</v>
      </c>
      <c r="D5003" s="13">
        <v>307</v>
      </c>
      <c r="E5003" s="13" t="s">
        <v>10338</v>
      </c>
      <c r="F5003" s="13" t="s">
        <v>46</v>
      </c>
      <c r="G5003" s="14">
        <v>1653056550003</v>
      </c>
      <c r="H5003" s="55">
        <v>0.81891203703703697</v>
      </c>
      <c r="I5003" s="33">
        <v>44885.818912037001</v>
      </c>
      <c r="J5003" s="58">
        <v>44885</v>
      </c>
      <c r="K5003" s="13" t="s">
        <v>213</v>
      </c>
      <c r="L5003" s="13" t="s">
        <v>30</v>
      </c>
      <c r="M5003" s="13" t="s">
        <v>75</v>
      </c>
      <c r="N5003" s="13" t="s">
        <v>206</v>
      </c>
      <c r="O5003" s="33" t="s">
        <v>38</v>
      </c>
      <c r="P5003" s="58" t="s">
        <v>38</v>
      </c>
      <c r="Q5003" s="33" t="s">
        <v>207</v>
      </c>
      <c r="R5003" s="14" t="s">
        <v>38</v>
      </c>
      <c r="S5003" s="13" t="s">
        <v>216</v>
      </c>
      <c r="T5003" s="13" t="s">
        <v>217</v>
      </c>
      <c r="U5003" s="33">
        <f t="shared" ca="1" si="936"/>
        <v>45744.56914039352</v>
      </c>
      <c r="V5003" s="13" t="str">
        <f t="shared" si="937"/>
        <v>Bangalore</v>
      </c>
      <c r="W5003" s="13" t="str">
        <f t="shared" si="938"/>
        <v>RI</v>
      </c>
      <c r="X5003" s="13">
        <f t="shared" si="939"/>
        <v>19</v>
      </c>
      <c r="Y5003" s="13" t="str">
        <f>IFERROR(VLOOKUP(C5003,ReceivingTeam[],2,FALSE),"HelpDesk")</f>
        <v>HelpDesk</v>
      </c>
      <c r="Z5003" s="67">
        <f t="shared" si="940"/>
        <v>44885.916666666664</v>
      </c>
      <c r="AA5003" s="68">
        <f t="shared" si="941"/>
        <v>44885</v>
      </c>
      <c r="AB5003" s="69" t="b">
        <f t="shared" si="942"/>
        <v>0</v>
      </c>
      <c r="AC5003" s="70">
        <f t="shared" si="943"/>
        <v>0.5</v>
      </c>
      <c r="AD5003" s="67">
        <f t="shared" si="944"/>
        <v>44885.916666666664</v>
      </c>
      <c r="AE5003" s="67">
        <f>VLOOKUP(V5003,'Branch Wise Work Timelines'!C:G,3,FALSE)+AA5003</f>
        <v>44885.416666666664</v>
      </c>
      <c r="AF5003" s="67">
        <f>IF(V5003="Bangalore",VLOOKUP(V5003,'Branch Wise Work Timelines'!C:G,4,FALSE)+AA5003+1,IF(V5003="Mumbai",VLOOKUP(V5003,'Branch Wise Work Timelines'!C:G,4,FALSE)+AA5003+1,VLOOKUP(V5003,'Branch Wise Work Timelines'!C:G,4,FALSE)+AA5003))</f>
        <v>44886.104166666664</v>
      </c>
      <c r="AG5003" s="67">
        <f>WORKDAY.INTL(AA5003,1,11)+VLOOKUP(V5003,'Branch Wise Work Timelines'!C:G,3,FALSE)</f>
        <v>44886.416666666664</v>
      </c>
      <c r="AH5003" s="69" t="str">
        <f t="shared" ca="1" si="945"/>
        <v>Out of TAT</v>
      </c>
      <c r="AI5003" s="69">
        <f t="shared" ca="1" si="946"/>
        <v>20608</v>
      </c>
      <c r="AJ5003" s="69" t="str">
        <f ca="1">IF(AI5003&lt;0,"0-12",IFERROR(VLOOKUP(AI5003,Breakup[],2,FALSE),"&gt;24"))</f>
        <v>&gt;24</v>
      </c>
      <c r="AK5003" s="69" t="str">
        <f>VLOOKUP(V5003,Master!B:D,3,FALSE)</f>
        <v>South</v>
      </c>
      <c r="AL5003" s="69" t="str">
        <f t="shared" si="947"/>
        <v>Bangalore</v>
      </c>
    </row>
    <row r="5004" spans="1:38">
      <c r="A5004" s="14" t="s">
        <v>10339</v>
      </c>
      <c r="B5004" s="54">
        <v>44701.793756099498</v>
      </c>
      <c r="C5004" s="13" t="s">
        <v>418</v>
      </c>
      <c r="D5004" s="13">
        <v>528</v>
      </c>
      <c r="E5004" s="13" t="s">
        <v>10340</v>
      </c>
      <c r="F5004" s="13" t="s">
        <v>46</v>
      </c>
      <c r="G5004" s="14">
        <v>1653056550003</v>
      </c>
      <c r="H5004" s="55">
        <v>0.56443287037037004</v>
      </c>
      <c r="I5004" s="33">
        <v>44888.5644328704</v>
      </c>
      <c r="J5004" s="58">
        <v>44888</v>
      </c>
      <c r="K5004" s="13" t="s">
        <v>213</v>
      </c>
      <c r="L5004" s="13" t="s">
        <v>30</v>
      </c>
      <c r="M5004" s="13" t="s">
        <v>75</v>
      </c>
      <c r="N5004" s="13" t="s">
        <v>206</v>
      </c>
      <c r="O5004" s="33" t="s">
        <v>38</v>
      </c>
      <c r="P5004" s="58" t="s">
        <v>38</v>
      </c>
      <c r="Q5004" s="33" t="s">
        <v>207</v>
      </c>
      <c r="R5004" s="14" t="s">
        <v>38</v>
      </c>
      <c r="S5004" s="13" t="s">
        <v>216</v>
      </c>
      <c r="T5004" s="13" t="s">
        <v>217</v>
      </c>
      <c r="U5004" s="33">
        <f t="shared" ca="1" si="936"/>
        <v>45744.56914039352</v>
      </c>
      <c r="V5004" s="13" t="str">
        <f t="shared" si="937"/>
        <v>Bangalore</v>
      </c>
      <c r="W5004" s="13" t="str">
        <f t="shared" si="938"/>
        <v>RI</v>
      </c>
      <c r="X5004" s="13">
        <f t="shared" si="939"/>
        <v>13</v>
      </c>
      <c r="Y5004" s="13" t="str">
        <f>IFERROR(VLOOKUP(C5004,ReceivingTeam[],2,FALSE),"HelpDesk")</f>
        <v>HelpDesk</v>
      </c>
      <c r="Z5004" s="67">
        <f t="shared" si="940"/>
        <v>44889.0644328704</v>
      </c>
      <c r="AA5004" s="68">
        <f t="shared" si="941"/>
        <v>44888</v>
      </c>
      <c r="AB5004" s="69" t="b">
        <f t="shared" si="942"/>
        <v>1</v>
      </c>
      <c r="AC5004" s="70">
        <f t="shared" si="943"/>
        <v>0.5</v>
      </c>
      <c r="AD5004" s="67">
        <f t="shared" si="944"/>
        <v>44889.0644328704</v>
      </c>
      <c r="AE5004" s="67">
        <f>VLOOKUP(V5004,'Branch Wise Work Timelines'!C:G,3,FALSE)+AA5004</f>
        <v>44888.416666666664</v>
      </c>
      <c r="AF5004" s="67">
        <f>IF(V5004="Bangalore",VLOOKUP(V5004,'Branch Wise Work Timelines'!C:G,4,FALSE)+AA5004+1,IF(V5004="Mumbai",VLOOKUP(V5004,'Branch Wise Work Timelines'!C:G,4,FALSE)+AA5004+1,VLOOKUP(V5004,'Branch Wise Work Timelines'!C:G,4,FALSE)+AA5004))</f>
        <v>44889.104166666664</v>
      </c>
      <c r="AG5004" s="67">
        <f>WORKDAY.INTL(AA5004,1,11)+VLOOKUP(V5004,'Branch Wise Work Timelines'!C:G,3,FALSE)</f>
        <v>44889.416666666664</v>
      </c>
      <c r="AH5004" s="69" t="str">
        <f t="shared" ca="1" si="945"/>
        <v>Out of TAT</v>
      </c>
      <c r="AI5004" s="69">
        <f t="shared" ca="1" si="946"/>
        <v>20533</v>
      </c>
      <c r="AJ5004" s="69" t="str">
        <f ca="1">IF(AI5004&lt;0,"0-12",IFERROR(VLOOKUP(AI5004,Breakup[],2,FALSE),"&gt;24"))</f>
        <v>&gt;24</v>
      </c>
      <c r="AK5004" s="69" t="str">
        <f>VLOOKUP(V5004,Master!B:D,3,FALSE)</f>
        <v>South</v>
      </c>
      <c r="AL5004" s="69" t="str">
        <f t="shared" si="947"/>
        <v>Bangalore</v>
      </c>
    </row>
    <row r="5005" spans="1:38">
      <c r="A5005" s="14" t="s">
        <v>10341</v>
      </c>
      <c r="B5005" s="54">
        <v>44701.793804513902</v>
      </c>
      <c r="C5005" s="13" t="s">
        <v>78</v>
      </c>
      <c r="D5005" s="13">
        <v>211</v>
      </c>
      <c r="E5005" s="13" t="s">
        <v>10342</v>
      </c>
      <c r="F5005" s="13" t="s">
        <v>33</v>
      </c>
      <c r="G5005" s="14">
        <v>1653053476399</v>
      </c>
      <c r="H5005" s="55">
        <v>3.07407407407407E-2</v>
      </c>
      <c r="I5005" s="33">
        <v>44882.030740740702</v>
      </c>
      <c r="J5005" s="58">
        <v>44882</v>
      </c>
      <c r="K5005" s="13" t="s">
        <v>213</v>
      </c>
      <c r="L5005" s="13" t="s">
        <v>30</v>
      </c>
      <c r="M5005" s="13" t="s">
        <v>282</v>
      </c>
      <c r="N5005" s="13" t="s">
        <v>206</v>
      </c>
      <c r="O5005" s="33" t="s">
        <v>38</v>
      </c>
      <c r="P5005" s="58" t="s">
        <v>38</v>
      </c>
      <c r="Q5005" s="33" t="s">
        <v>207</v>
      </c>
      <c r="R5005" s="14" t="s">
        <v>38</v>
      </c>
      <c r="S5005" s="13" t="s">
        <v>216</v>
      </c>
      <c r="T5005" s="13" t="s">
        <v>278</v>
      </c>
      <c r="U5005" s="33">
        <f t="shared" ca="1" si="936"/>
        <v>45744.56914039352</v>
      </c>
      <c r="V5005" s="13" t="str">
        <f t="shared" si="937"/>
        <v>Bangalore</v>
      </c>
      <c r="W5005" s="13" t="str">
        <f t="shared" si="938"/>
        <v>RI</v>
      </c>
      <c r="X5005" s="13">
        <f t="shared" si="939"/>
        <v>0</v>
      </c>
      <c r="Y5005" s="13" t="str">
        <f>IFERROR(VLOOKUP(C5005,ReceivingTeam[],2,FALSE),"HelpDesk")</f>
        <v>Branch office</v>
      </c>
      <c r="Z5005" s="67">
        <f t="shared" si="940"/>
        <v>44885.729166666664</v>
      </c>
      <c r="AA5005" s="68">
        <f t="shared" si="941"/>
        <v>44882</v>
      </c>
      <c r="AB5005" s="69" t="b">
        <f t="shared" si="942"/>
        <v>1</v>
      </c>
      <c r="AC5005" s="70">
        <f t="shared" si="943"/>
        <v>3</v>
      </c>
      <c r="AD5005" s="67">
        <f t="shared" si="944"/>
        <v>44885.729166666664</v>
      </c>
      <c r="AE5005" s="67">
        <f>VLOOKUP(V5005,'Branch Wise Work Timelines'!C:G,3,FALSE)+AA5005</f>
        <v>44882.416666666664</v>
      </c>
      <c r="AF5005" s="67">
        <f>IF(V5005="Bangalore",VLOOKUP(V5005,'Branch Wise Work Timelines'!C:G,4,FALSE)+AA5005+1,IF(V5005="Mumbai",VLOOKUP(V5005,'Branch Wise Work Timelines'!C:G,4,FALSE)+AA5005+1,VLOOKUP(V5005,'Branch Wise Work Timelines'!C:G,4,FALSE)+AA5005))</f>
        <v>44883.104166666664</v>
      </c>
      <c r="AG5005" s="67">
        <f>WORKDAY.INTL(AA5005,1,11)+VLOOKUP(V5005,'Branch Wise Work Timelines'!C:G,3,FALSE)</f>
        <v>44883.416666666664</v>
      </c>
      <c r="AH5005" s="69" t="str">
        <f t="shared" ca="1" si="945"/>
        <v>Out of TAT</v>
      </c>
      <c r="AI5005" s="69">
        <f t="shared" ca="1" si="946"/>
        <v>20613</v>
      </c>
      <c r="AJ5005" s="69" t="str">
        <f ca="1">IF(AI5005&lt;0,"0-12",IFERROR(VLOOKUP(AI5005,Breakup[],2,FALSE),"&gt;24"))</f>
        <v>&gt;24</v>
      </c>
      <c r="AK5005" s="69" t="str">
        <f>VLOOKUP(V5005,Master!B:D,3,FALSE)</f>
        <v>South</v>
      </c>
      <c r="AL5005" s="69" t="str">
        <f t="shared" si="947"/>
        <v>Bangalore</v>
      </c>
    </row>
    <row r="5006" spans="1:38">
      <c r="A5006" s="14" t="s">
        <v>10343</v>
      </c>
      <c r="B5006" s="54">
        <v>44701.795132557898</v>
      </c>
      <c r="C5006" s="13" t="s">
        <v>418</v>
      </c>
      <c r="D5006" s="13">
        <v>1068</v>
      </c>
      <c r="E5006" s="13" t="s">
        <v>10344</v>
      </c>
      <c r="F5006" s="13" t="s">
        <v>46</v>
      </c>
      <c r="G5006" s="14">
        <v>1653056550003</v>
      </c>
      <c r="H5006" s="55">
        <v>4.1828703703703701E-2</v>
      </c>
      <c r="I5006" s="33">
        <v>44889.041828703703</v>
      </c>
      <c r="J5006" s="58">
        <v>44889</v>
      </c>
      <c r="K5006" s="13" t="s">
        <v>213</v>
      </c>
      <c r="L5006" s="13" t="s">
        <v>30</v>
      </c>
      <c r="M5006" s="13" t="s">
        <v>75</v>
      </c>
      <c r="N5006" s="13" t="s">
        <v>206</v>
      </c>
      <c r="O5006" s="33" t="s">
        <v>38</v>
      </c>
      <c r="P5006" s="58" t="s">
        <v>38</v>
      </c>
      <c r="Q5006" s="33" t="s">
        <v>207</v>
      </c>
      <c r="R5006" s="14" t="s">
        <v>38</v>
      </c>
      <c r="S5006" s="13" t="s">
        <v>216</v>
      </c>
      <c r="T5006" s="13" t="s">
        <v>217</v>
      </c>
      <c r="U5006" s="33">
        <f t="shared" ca="1" si="936"/>
        <v>45744.56914039352</v>
      </c>
      <c r="V5006" s="13" t="str">
        <f t="shared" si="937"/>
        <v>Bangalore</v>
      </c>
      <c r="W5006" s="13" t="str">
        <f t="shared" si="938"/>
        <v>RI</v>
      </c>
      <c r="X5006" s="13">
        <f t="shared" si="939"/>
        <v>1</v>
      </c>
      <c r="Y5006" s="13" t="str">
        <f>IFERROR(VLOOKUP(C5006,ReceivingTeam[],2,FALSE),"HelpDesk")</f>
        <v>HelpDesk</v>
      </c>
      <c r="Z5006" s="67">
        <f t="shared" si="940"/>
        <v>44889.916666666664</v>
      </c>
      <c r="AA5006" s="68">
        <f t="shared" si="941"/>
        <v>44889</v>
      </c>
      <c r="AB5006" s="69" t="b">
        <f t="shared" si="942"/>
        <v>1</v>
      </c>
      <c r="AC5006" s="70">
        <f t="shared" si="943"/>
        <v>0.5</v>
      </c>
      <c r="AD5006" s="67">
        <f t="shared" si="944"/>
        <v>44889.916666666664</v>
      </c>
      <c r="AE5006" s="67">
        <f>VLOOKUP(V5006,'Branch Wise Work Timelines'!C:G,3,FALSE)+AA5006</f>
        <v>44889.416666666664</v>
      </c>
      <c r="AF5006" s="67">
        <f>IF(V5006="Bangalore",VLOOKUP(V5006,'Branch Wise Work Timelines'!C:G,4,FALSE)+AA5006+1,IF(V5006="Mumbai",VLOOKUP(V5006,'Branch Wise Work Timelines'!C:G,4,FALSE)+AA5006+1,VLOOKUP(V5006,'Branch Wise Work Timelines'!C:G,4,FALSE)+AA5006))</f>
        <v>44890.104166666664</v>
      </c>
      <c r="AG5006" s="67">
        <f>WORKDAY.INTL(AA5006,1,11)+VLOOKUP(V5006,'Branch Wise Work Timelines'!C:G,3,FALSE)</f>
        <v>44890.416666666664</v>
      </c>
      <c r="AH5006" s="69" t="str">
        <f t="shared" ca="1" si="945"/>
        <v>Out of TAT</v>
      </c>
      <c r="AI5006" s="69">
        <f t="shared" ca="1" si="946"/>
        <v>20512</v>
      </c>
      <c r="AJ5006" s="69" t="str">
        <f ca="1">IF(AI5006&lt;0,"0-12",IFERROR(VLOOKUP(AI5006,Breakup[],2,FALSE),"&gt;24"))</f>
        <v>&gt;24</v>
      </c>
      <c r="AK5006" s="69" t="str">
        <f>VLOOKUP(V5006,Master!B:D,3,FALSE)</f>
        <v>South</v>
      </c>
      <c r="AL5006" s="69" t="str">
        <f t="shared" si="947"/>
        <v>Bangalore</v>
      </c>
    </row>
    <row r="5007" spans="1:38">
      <c r="A5007" s="14" t="s">
        <v>10345</v>
      </c>
      <c r="B5007" s="54">
        <v>44701.795971215302</v>
      </c>
      <c r="C5007" s="13" t="s">
        <v>418</v>
      </c>
      <c r="D5007" s="13">
        <v>1044</v>
      </c>
      <c r="E5007" s="13" t="s">
        <v>10346</v>
      </c>
      <c r="F5007" s="13" t="s">
        <v>46</v>
      </c>
      <c r="G5007" s="14">
        <v>1653056550003</v>
      </c>
      <c r="H5007" s="55">
        <v>0.43966435185185199</v>
      </c>
      <c r="I5007" s="33">
        <v>44883.439664351798</v>
      </c>
      <c r="J5007" s="58">
        <v>44883</v>
      </c>
      <c r="K5007" s="13" t="s">
        <v>213</v>
      </c>
      <c r="L5007" s="13" t="s">
        <v>30</v>
      </c>
      <c r="M5007" s="13" t="s">
        <v>75</v>
      </c>
      <c r="N5007" s="13" t="s">
        <v>206</v>
      </c>
      <c r="O5007" s="33" t="s">
        <v>38</v>
      </c>
      <c r="P5007" s="58" t="s">
        <v>38</v>
      </c>
      <c r="Q5007" s="33" t="s">
        <v>207</v>
      </c>
      <c r="R5007" s="14" t="s">
        <v>38</v>
      </c>
      <c r="S5007" s="13" t="s">
        <v>216</v>
      </c>
      <c r="T5007" s="13" t="s">
        <v>217</v>
      </c>
      <c r="U5007" s="33">
        <f t="shared" ca="1" si="936"/>
        <v>45744.56914039352</v>
      </c>
      <c r="V5007" s="13" t="str">
        <f t="shared" si="937"/>
        <v>Bangalore</v>
      </c>
      <c r="W5007" s="13" t="str">
        <f t="shared" si="938"/>
        <v>RI</v>
      </c>
      <c r="X5007" s="13">
        <f t="shared" si="939"/>
        <v>10</v>
      </c>
      <c r="Y5007" s="13" t="str">
        <f>IFERROR(VLOOKUP(C5007,ReceivingTeam[],2,FALSE),"HelpDesk")</f>
        <v>HelpDesk</v>
      </c>
      <c r="Z5007" s="67">
        <f t="shared" si="940"/>
        <v>44883.939664351798</v>
      </c>
      <c r="AA5007" s="68">
        <f t="shared" si="941"/>
        <v>44883</v>
      </c>
      <c r="AB5007" s="69" t="b">
        <f t="shared" si="942"/>
        <v>1</v>
      </c>
      <c r="AC5007" s="70">
        <f t="shared" si="943"/>
        <v>0.5</v>
      </c>
      <c r="AD5007" s="67">
        <f t="shared" si="944"/>
        <v>44883.939664351798</v>
      </c>
      <c r="AE5007" s="67">
        <f>VLOOKUP(V5007,'Branch Wise Work Timelines'!C:G,3,FALSE)+AA5007</f>
        <v>44883.416666666664</v>
      </c>
      <c r="AF5007" s="67">
        <f>IF(V5007="Bangalore",VLOOKUP(V5007,'Branch Wise Work Timelines'!C:G,4,FALSE)+AA5007+1,IF(V5007="Mumbai",VLOOKUP(V5007,'Branch Wise Work Timelines'!C:G,4,FALSE)+AA5007+1,VLOOKUP(V5007,'Branch Wise Work Timelines'!C:G,4,FALSE)+AA5007))</f>
        <v>44884.104166666664</v>
      </c>
      <c r="AG5007" s="67">
        <f>WORKDAY.INTL(AA5007,1,11)+VLOOKUP(V5007,'Branch Wise Work Timelines'!C:G,3,FALSE)</f>
        <v>44884.416666666664</v>
      </c>
      <c r="AH5007" s="69" t="str">
        <f t="shared" ca="1" si="945"/>
        <v>Out of TAT</v>
      </c>
      <c r="AI5007" s="69">
        <f t="shared" ca="1" si="946"/>
        <v>20656</v>
      </c>
      <c r="AJ5007" s="69" t="str">
        <f ca="1">IF(AI5007&lt;0,"0-12",IFERROR(VLOOKUP(AI5007,Breakup[],2,FALSE),"&gt;24"))</f>
        <v>&gt;24</v>
      </c>
      <c r="AK5007" s="69" t="str">
        <f>VLOOKUP(V5007,Master!B:D,3,FALSE)</f>
        <v>South</v>
      </c>
      <c r="AL5007" s="69" t="str">
        <f t="shared" si="947"/>
        <v>Bangalore</v>
      </c>
    </row>
    <row r="5008" spans="1:38">
      <c r="A5008" s="14" t="s">
        <v>10347</v>
      </c>
      <c r="B5008" s="54">
        <v>44701.751244097199</v>
      </c>
      <c r="C5008" s="13" t="s">
        <v>136</v>
      </c>
      <c r="D5008" s="13">
        <v>1399</v>
      </c>
      <c r="E5008" s="13" t="s">
        <v>10348</v>
      </c>
      <c r="F5008" s="13" t="s">
        <v>33</v>
      </c>
      <c r="G5008" s="14">
        <v>1653050794968</v>
      </c>
      <c r="H5008" s="55">
        <v>0.88978009259259305</v>
      </c>
      <c r="I5008" s="33">
        <v>44887.889780092599</v>
      </c>
      <c r="J5008" s="58">
        <v>44887</v>
      </c>
      <c r="K5008" s="13" t="s">
        <v>257</v>
      </c>
      <c r="L5008" s="13" t="s">
        <v>72</v>
      </c>
      <c r="M5008" s="13" t="s">
        <v>286</v>
      </c>
      <c r="N5008" s="13" t="s">
        <v>206</v>
      </c>
      <c r="O5008" s="33" t="s">
        <v>38</v>
      </c>
      <c r="P5008" s="58" t="s">
        <v>38</v>
      </c>
      <c r="Q5008" s="33" t="s">
        <v>207</v>
      </c>
      <c r="R5008" s="14" t="s">
        <v>38</v>
      </c>
      <c r="S5008" s="13" t="s">
        <v>216</v>
      </c>
      <c r="T5008" s="13" t="s">
        <v>217</v>
      </c>
      <c r="U5008" s="33">
        <f t="shared" ca="1" si="936"/>
        <v>45744.56914039352</v>
      </c>
      <c r="V5008" s="13" t="str">
        <f t="shared" si="937"/>
        <v>Pune</v>
      </c>
      <c r="W5008" s="13" t="str">
        <f t="shared" si="938"/>
        <v>RI</v>
      </c>
      <c r="X5008" s="13">
        <f t="shared" si="939"/>
        <v>21</v>
      </c>
      <c r="Y5008" s="13" t="str">
        <f>IFERROR(VLOOKUP(C5008,ReceivingTeam[],2,FALSE),"HelpDesk")</f>
        <v>Branch office</v>
      </c>
      <c r="Z5008" s="67">
        <f t="shared" si="940"/>
        <v>44889.014780092599</v>
      </c>
      <c r="AA5008" s="68">
        <f t="shared" si="941"/>
        <v>44887</v>
      </c>
      <c r="AB5008" s="69" t="b">
        <f t="shared" si="942"/>
        <v>1</v>
      </c>
      <c r="AC5008" s="70">
        <f t="shared" si="943"/>
        <v>0.5</v>
      </c>
      <c r="AD5008" s="67">
        <f t="shared" si="944"/>
        <v>44889.014780092599</v>
      </c>
      <c r="AE5008" s="67">
        <f>VLOOKUP(V5008,'Branch Wise Work Timelines'!C:G,3,FALSE)+AA5008</f>
        <v>44887.395833333336</v>
      </c>
      <c r="AF5008" s="67">
        <f>IF(V5008="Bangalore",VLOOKUP(V5008,'Branch Wise Work Timelines'!C:G,4,FALSE)+AA5008+1,IF(V5008="Mumbai",VLOOKUP(V5008,'Branch Wise Work Timelines'!C:G,4,FALSE)+AA5008+1,VLOOKUP(V5008,'Branch Wise Work Timelines'!C:G,4,FALSE)+AA5008))</f>
        <v>44887.770833333336</v>
      </c>
      <c r="AG5008" s="67">
        <f>WORKDAY.INTL(AA5008,1,11)+VLOOKUP(V5008,'Branch Wise Work Timelines'!C:G,3,FALSE)</f>
        <v>44888.395833333336</v>
      </c>
      <c r="AH5008" s="69" t="str">
        <f t="shared" ca="1" si="945"/>
        <v>Out of TAT</v>
      </c>
      <c r="AI5008" s="69">
        <f t="shared" ca="1" si="946"/>
        <v>20534</v>
      </c>
      <c r="AJ5008" s="69" t="str">
        <f ca="1">IF(AI5008&lt;0,"0-12",IFERROR(VLOOKUP(AI5008,Breakup[],2,FALSE),"&gt;24"))</f>
        <v>&gt;24</v>
      </c>
      <c r="AK5008" s="69" t="str">
        <f>VLOOKUP(V5008,Master!B:D,3,FALSE)</f>
        <v>West</v>
      </c>
      <c r="AL5008" s="69" t="str">
        <f t="shared" si="947"/>
        <v>Pune</v>
      </c>
    </row>
    <row r="5009" spans="1:38">
      <c r="A5009" s="14" t="s">
        <v>10349</v>
      </c>
      <c r="B5009" s="54">
        <v>44701.751900381903</v>
      </c>
      <c r="C5009" s="13" t="s">
        <v>136</v>
      </c>
      <c r="D5009" s="13">
        <v>1991</v>
      </c>
      <c r="E5009" s="13" t="s">
        <v>10350</v>
      </c>
      <c r="F5009" s="13" t="s">
        <v>33</v>
      </c>
      <c r="G5009" s="14">
        <v>1653050794968</v>
      </c>
      <c r="H5009" s="55">
        <v>0.235185185185185</v>
      </c>
      <c r="I5009" s="33">
        <v>44887.2351851852</v>
      </c>
      <c r="J5009" s="58">
        <v>44887</v>
      </c>
      <c r="K5009" s="13" t="s">
        <v>257</v>
      </c>
      <c r="L5009" s="13" t="s">
        <v>72</v>
      </c>
      <c r="M5009" s="13" t="s">
        <v>286</v>
      </c>
      <c r="N5009" s="13" t="s">
        <v>206</v>
      </c>
      <c r="O5009" s="33" t="s">
        <v>38</v>
      </c>
      <c r="P5009" s="58" t="s">
        <v>38</v>
      </c>
      <c r="Q5009" s="33" t="s">
        <v>207</v>
      </c>
      <c r="R5009" s="14" t="s">
        <v>38</v>
      </c>
      <c r="S5009" s="13" t="s">
        <v>216</v>
      </c>
      <c r="T5009" s="13" t="s">
        <v>217</v>
      </c>
      <c r="U5009" s="33">
        <f t="shared" ca="1" si="936"/>
        <v>45744.56914039352</v>
      </c>
      <c r="V5009" s="13" t="str">
        <f t="shared" si="937"/>
        <v>Pune</v>
      </c>
      <c r="W5009" s="13" t="str">
        <f t="shared" si="938"/>
        <v>RI</v>
      </c>
      <c r="X5009" s="13">
        <f t="shared" si="939"/>
        <v>5</v>
      </c>
      <c r="Y5009" s="13" t="str">
        <f>IFERROR(VLOOKUP(C5009,ReceivingTeam[],2,FALSE),"HelpDesk")</f>
        <v>Branch office</v>
      </c>
      <c r="Z5009" s="67">
        <f t="shared" si="940"/>
        <v>44888.520833333336</v>
      </c>
      <c r="AA5009" s="68">
        <f t="shared" si="941"/>
        <v>44887</v>
      </c>
      <c r="AB5009" s="69" t="b">
        <f t="shared" si="942"/>
        <v>1</v>
      </c>
      <c r="AC5009" s="70">
        <f t="shared" si="943"/>
        <v>0.5</v>
      </c>
      <c r="AD5009" s="67">
        <f t="shared" si="944"/>
        <v>44888.520833333336</v>
      </c>
      <c r="AE5009" s="67">
        <f>VLOOKUP(V5009,'Branch Wise Work Timelines'!C:G,3,FALSE)+AA5009</f>
        <v>44887.395833333336</v>
      </c>
      <c r="AF5009" s="67">
        <f>IF(V5009="Bangalore",VLOOKUP(V5009,'Branch Wise Work Timelines'!C:G,4,FALSE)+AA5009+1,IF(V5009="Mumbai",VLOOKUP(V5009,'Branch Wise Work Timelines'!C:G,4,FALSE)+AA5009+1,VLOOKUP(V5009,'Branch Wise Work Timelines'!C:G,4,FALSE)+AA5009))</f>
        <v>44887.770833333336</v>
      </c>
      <c r="AG5009" s="67">
        <f>WORKDAY.INTL(AA5009,1,11)+VLOOKUP(V5009,'Branch Wise Work Timelines'!C:G,3,FALSE)</f>
        <v>44888.395833333336</v>
      </c>
      <c r="AH5009" s="69" t="str">
        <f t="shared" ca="1" si="945"/>
        <v>Out of TAT</v>
      </c>
      <c r="AI5009" s="69">
        <f t="shared" ca="1" si="946"/>
        <v>20546</v>
      </c>
      <c r="AJ5009" s="69" t="str">
        <f ca="1">IF(AI5009&lt;0,"0-12",IFERROR(VLOOKUP(AI5009,Breakup[],2,FALSE),"&gt;24"))</f>
        <v>&gt;24</v>
      </c>
      <c r="AK5009" s="69" t="str">
        <f>VLOOKUP(V5009,Master!B:D,3,FALSE)</f>
        <v>West</v>
      </c>
      <c r="AL5009" s="69" t="str">
        <f t="shared" si="947"/>
        <v>Pune</v>
      </c>
    </row>
    <row r="5010" spans="1:38">
      <c r="A5010" s="14" t="s">
        <v>10351</v>
      </c>
      <c r="B5010" s="54">
        <v>44701.753684687501</v>
      </c>
      <c r="C5010" s="13" t="s">
        <v>136</v>
      </c>
      <c r="D5010" s="13">
        <v>1168</v>
      </c>
      <c r="E5010" s="13" t="s">
        <v>10352</v>
      </c>
      <c r="F5010" s="13" t="s">
        <v>33</v>
      </c>
      <c r="G5010" s="14">
        <v>1653050794968</v>
      </c>
      <c r="H5010" s="55">
        <v>0.42520833333333302</v>
      </c>
      <c r="I5010" s="33">
        <v>44884.425208333298</v>
      </c>
      <c r="J5010" s="58">
        <v>44884</v>
      </c>
      <c r="K5010" s="13" t="s">
        <v>257</v>
      </c>
      <c r="L5010" s="13" t="s">
        <v>72</v>
      </c>
      <c r="M5010" s="13" t="s">
        <v>286</v>
      </c>
      <c r="N5010" s="13" t="s">
        <v>206</v>
      </c>
      <c r="O5010" s="33" t="s">
        <v>38</v>
      </c>
      <c r="P5010" s="58" t="s">
        <v>38</v>
      </c>
      <c r="Q5010" s="33" t="s">
        <v>207</v>
      </c>
      <c r="R5010" s="14" t="s">
        <v>38</v>
      </c>
      <c r="S5010" s="13" t="s">
        <v>216</v>
      </c>
      <c r="T5010" s="13" t="s">
        <v>217</v>
      </c>
      <c r="U5010" s="33">
        <f t="shared" ca="1" si="936"/>
        <v>45744.56914039352</v>
      </c>
      <c r="V5010" s="13" t="str">
        <f t="shared" si="937"/>
        <v>Pune</v>
      </c>
      <c r="W5010" s="13" t="str">
        <f t="shared" si="938"/>
        <v>RI</v>
      </c>
      <c r="X5010" s="13">
        <f t="shared" si="939"/>
        <v>10</v>
      </c>
      <c r="Y5010" s="13" t="str">
        <f>IFERROR(VLOOKUP(C5010,ReceivingTeam[],2,FALSE),"HelpDesk")</f>
        <v>Branch office</v>
      </c>
      <c r="Z5010" s="67">
        <f t="shared" si="940"/>
        <v>44886.550208333298</v>
      </c>
      <c r="AA5010" s="68">
        <f t="shared" si="941"/>
        <v>44884</v>
      </c>
      <c r="AB5010" s="69" t="b">
        <f t="shared" si="942"/>
        <v>1</v>
      </c>
      <c r="AC5010" s="70">
        <f t="shared" si="943"/>
        <v>0.5</v>
      </c>
      <c r="AD5010" s="67">
        <f t="shared" si="944"/>
        <v>44886.550208333298</v>
      </c>
      <c r="AE5010" s="67">
        <f>VLOOKUP(V5010,'Branch Wise Work Timelines'!C:G,3,FALSE)+AA5010</f>
        <v>44884.395833333336</v>
      </c>
      <c r="AF5010" s="67">
        <f>IF(V5010="Bangalore",VLOOKUP(V5010,'Branch Wise Work Timelines'!C:G,4,FALSE)+AA5010+1,IF(V5010="Mumbai",VLOOKUP(V5010,'Branch Wise Work Timelines'!C:G,4,FALSE)+AA5010+1,VLOOKUP(V5010,'Branch Wise Work Timelines'!C:G,4,FALSE)+AA5010))</f>
        <v>44884.770833333336</v>
      </c>
      <c r="AG5010" s="67">
        <f>WORKDAY.INTL(AA5010,1,11)+VLOOKUP(V5010,'Branch Wise Work Timelines'!C:G,3,FALSE)</f>
        <v>44886.395833333336</v>
      </c>
      <c r="AH5010" s="69" t="str">
        <f t="shared" ca="1" si="945"/>
        <v>Out of TAT</v>
      </c>
      <c r="AI5010" s="69">
        <f t="shared" ca="1" si="946"/>
        <v>20593</v>
      </c>
      <c r="AJ5010" s="69" t="str">
        <f ca="1">IF(AI5010&lt;0,"0-12",IFERROR(VLOOKUP(AI5010,Breakup[],2,FALSE),"&gt;24"))</f>
        <v>&gt;24</v>
      </c>
      <c r="AK5010" s="69" t="str">
        <f>VLOOKUP(V5010,Master!B:D,3,FALSE)</f>
        <v>West</v>
      </c>
      <c r="AL5010" s="69" t="str">
        <f t="shared" si="947"/>
        <v>Pune</v>
      </c>
    </row>
    <row r="5011" spans="1:38">
      <c r="A5011" s="14" t="s">
        <v>10353</v>
      </c>
      <c r="B5011" s="54">
        <v>44701.78944375</v>
      </c>
      <c r="C5011" s="13" t="s">
        <v>418</v>
      </c>
      <c r="D5011" s="13">
        <v>1506</v>
      </c>
      <c r="E5011" s="13" t="s">
        <v>10354</v>
      </c>
      <c r="F5011" s="13" t="s">
        <v>46</v>
      </c>
      <c r="G5011" s="14">
        <v>1653056550003</v>
      </c>
      <c r="H5011" s="55">
        <v>0.201909722222222</v>
      </c>
      <c r="I5011" s="33">
        <v>44889.2019097222</v>
      </c>
      <c r="J5011" s="58">
        <v>44889</v>
      </c>
      <c r="K5011" s="13" t="s">
        <v>213</v>
      </c>
      <c r="L5011" s="13" t="s">
        <v>30</v>
      </c>
      <c r="M5011" s="13" t="s">
        <v>75</v>
      </c>
      <c r="N5011" s="13" t="s">
        <v>206</v>
      </c>
      <c r="O5011" s="33" t="s">
        <v>38</v>
      </c>
      <c r="P5011" s="58" t="s">
        <v>38</v>
      </c>
      <c r="Q5011" s="33" t="s">
        <v>207</v>
      </c>
      <c r="R5011" s="14" t="s">
        <v>38</v>
      </c>
      <c r="S5011" s="13" t="s">
        <v>216</v>
      </c>
      <c r="T5011" s="13" t="s">
        <v>217</v>
      </c>
      <c r="U5011" s="33">
        <f t="shared" ca="1" si="936"/>
        <v>45744.56914039352</v>
      </c>
      <c r="V5011" s="13" t="str">
        <f t="shared" si="937"/>
        <v>Bangalore</v>
      </c>
      <c r="W5011" s="13" t="str">
        <f t="shared" si="938"/>
        <v>RI</v>
      </c>
      <c r="X5011" s="13">
        <f t="shared" si="939"/>
        <v>4</v>
      </c>
      <c r="Y5011" s="13" t="str">
        <f>IFERROR(VLOOKUP(C5011,ReceivingTeam[],2,FALSE),"HelpDesk")</f>
        <v>HelpDesk</v>
      </c>
      <c r="Z5011" s="67">
        <f t="shared" si="940"/>
        <v>44889.916666666664</v>
      </c>
      <c r="AA5011" s="68">
        <f t="shared" si="941"/>
        <v>44889</v>
      </c>
      <c r="AB5011" s="69" t="b">
        <f t="shared" si="942"/>
        <v>1</v>
      </c>
      <c r="AC5011" s="70">
        <f t="shared" si="943"/>
        <v>0.5</v>
      </c>
      <c r="AD5011" s="67">
        <f t="shared" si="944"/>
        <v>44889.916666666664</v>
      </c>
      <c r="AE5011" s="67">
        <f>VLOOKUP(V5011,'Branch Wise Work Timelines'!C:G,3,FALSE)+AA5011</f>
        <v>44889.416666666664</v>
      </c>
      <c r="AF5011" s="67">
        <f>IF(V5011="Bangalore",VLOOKUP(V5011,'Branch Wise Work Timelines'!C:G,4,FALSE)+AA5011+1,IF(V5011="Mumbai",VLOOKUP(V5011,'Branch Wise Work Timelines'!C:G,4,FALSE)+AA5011+1,VLOOKUP(V5011,'Branch Wise Work Timelines'!C:G,4,FALSE)+AA5011))</f>
        <v>44890.104166666664</v>
      </c>
      <c r="AG5011" s="67">
        <f>WORKDAY.INTL(AA5011,1,11)+VLOOKUP(V5011,'Branch Wise Work Timelines'!C:G,3,FALSE)</f>
        <v>44890.416666666664</v>
      </c>
      <c r="AH5011" s="69" t="str">
        <f t="shared" ca="1" si="945"/>
        <v>Out of TAT</v>
      </c>
      <c r="AI5011" s="69">
        <f t="shared" ca="1" si="946"/>
        <v>20512</v>
      </c>
      <c r="AJ5011" s="69" t="str">
        <f ca="1">IF(AI5011&lt;0,"0-12",IFERROR(VLOOKUP(AI5011,Breakup[],2,FALSE),"&gt;24"))</f>
        <v>&gt;24</v>
      </c>
      <c r="AK5011" s="69" t="str">
        <f>VLOOKUP(V5011,Master!B:D,3,FALSE)</f>
        <v>South</v>
      </c>
      <c r="AL5011" s="69" t="str">
        <f t="shared" si="947"/>
        <v>Bangalore</v>
      </c>
    </row>
    <row r="5012" spans="1:38">
      <c r="A5012" s="14" t="s">
        <v>10355</v>
      </c>
      <c r="B5012" s="54">
        <v>44701.781710844902</v>
      </c>
      <c r="C5012" s="13" t="s">
        <v>268</v>
      </c>
      <c r="D5012" s="13">
        <v>1204</v>
      </c>
      <c r="E5012" s="13" t="s">
        <v>10356</v>
      </c>
      <c r="F5012" s="13" t="s">
        <v>46</v>
      </c>
      <c r="G5012" s="14">
        <v>1653056550003</v>
      </c>
      <c r="H5012" s="55">
        <v>0.76791666666666702</v>
      </c>
      <c r="I5012" s="33">
        <v>44881.7679166667</v>
      </c>
      <c r="J5012" s="58">
        <v>44881</v>
      </c>
      <c r="K5012" s="13" t="s">
        <v>213</v>
      </c>
      <c r="L5012" s="13" t="s">
        <v>30</v>
      </c>
      <c r="M5012" s="13" t="s">
        <v>75</v>
      </c>
      <c r="N5012" s="13" t="s">
        <v>206</v>
      </c>
      <c r="O5012" s="33" t="s">
        <v>38</v>
      </c>
      <c r="P5012" s="58" t="s">
        <v>38</v>
      </c>
      <c r="Q5012" s="33" t="s">
        <v>207</v>
      </c>
      <c r="R5012" s="14" t="s">
        <v>38</v>
      </c>
      <c r="S5012" s="13" t="s">
        <v>216</v>
      </c>
      <c r="T5012" s="13" t="s">
        <v>217</v>
      </c>
      <c r="U5012" s="33">
        <f t="shared" ca="1" si="936"/>
        <v>45744.56914039352</v>
      </c>
      <c r="V5012" s="13" t="str">
        <f t="shared" si="937"/>
        <v>Bangalore</v>
      </c>
      <c r="W5012" s="13" t="str">
        <f t="shared" si="938"/>
        <v>RI</v>
      </c>
      <c r="X5012" s="13">
        <f t="shared" si="939"/>
        <v>18</v>
      </c>
      <c r="Y5012" s="13" t="str">
        <f>IFERROR(VLOOKUP(C5012,ReceivingTeam[],2,FALSE),"HelpDesk")</f>
        <v>HelpDesk</v>
      </c>
      <c r="Z5012" s="67">
        <f t="shared" si="940"/>
        <v>44882.5804166667</v>
      </c>
      <c r="AA5012" s="68">
        <f t="shared" si="941"/>
        <v>44881</v>
      </c>
      <c r="AB5012" s="69" t="b">
        <f t="shared" si="942"/>
        <v>1</v>
      </c>
      <c r="AC5012" s="70">
        <f t="shared" si="943"/>
        <v>0.5</v>
      </c>
      <c r="AD5012" s="67">
        <f t="shared" si="944"/>
        <v>44882.5804166667</v>
      </c>
      <c r="AE5012" s="67">
        <f>VLOOKUP(V5012,'Branch Wise Work Timelines'!C:G,3,FALSE)+AA5012</f>
        <v>44881.416666666664</v>
      </c>
      <c r="AF5012" s="67">
        <f>IF(V5012="Bangalore",VLOOKUP(V5012,'Branch Wise Work Timelines'!C:G,4,FALSE)+AA5012+1,IF(V5012="Mumbai",VLOOKUP(V5012,'Branch Wise Work Timelines'!C:G,4,FALSE)+AA5012+1,VLOOKUP(V5012,'Branch Wise Work Timelines'!C:G,4,FALSE)+AA5012))</f>
        <v>44882.104166666664</v>
      </c>
      <c r="AG5012" s="67">
        <f>WORKDAY.INTL(AA5012,1,11)+VLOOKUP(V5012,'Branch Wise Work Timelines'!C:G,3,FALSE)</f>
        <v>44882.416666666664</v>
      </c>
      <c r="AH5012" s="69" t="str">
        <f t="shared" ca="1" si="945"/>
        <v>Out of TAT</v>
      </c>
      <c r="AI5012" s="69">
        <f t="shared" ca="1" si="946"/>
        <v>20688</v>
      </c>
      <c r="AJ5012" s="69" t="str">
        <f ca="1">IF(AI5012&lt;0,"0-12",IFERROR(VLOOKUP(AI5012,Breakup[],2,FALSE),"&gt;24"))</f>
        <v>&gt;24</v>
      </c>
      <c r="AK5012" s="69" t="str">
        <f>VLOOKUP(V5012,Master!B:D,3,FALSE)</f>
        <v>South</v>
      </c>
      <c r="AL5012" s="69" t="str">
        <f t="shared" si="947"/>
        <v>Bangalore</v>
      </c>
    </row>
    <row r="5013" spans="1:38">
      <c r="A5013" s="14" t="s">
        <v>10357</v>
      </c>
      <c r="B5013" s="54">
        <v>44701.782941088</v>
      </c>
      <c r="C5013" s="13" t="s">
        <v>268</v>
      </c>
      <c r="D5013" s="13">
        <v>809</v>
      </c>
      <c r="E5013" s="13" t="s">
        <v>10358</v>
      </c>
      <c r="F5013" s="13" t="s">
        <v>46</v>
      </c>
      <c r="G5013" s="14">
        <v>1653056550003</v>
      </c>
      <c r="H5013" s="55">
        <v>0.71634259259259303</v>
      </c>
      <c r="I5013" s="33">
        <v>44881.716342592597</v>
      </c>
      <c r="J5013" s="58">
        <v>44881</v>
      </c>
      <c r="K5013" s="13" t="s">
        <v>213</v>
      </c>
      <c r="L5013" s="13" t="s">
        <v>30</v>
      </c>
      <c r="M5013" s="13" t="s">
        <v>75</v>
      </c>
      <c r="N5013" s="13" t="s">
        <v>206</v>
      </c>
      <c r="O5013" s="33" t="s">
        <v>38</v>
      </c>
      <c r="P5013" s="58" t="s">
        <v>38</v>
      </c>
      <c r="Q5013" s="33" t="s">
        <v>207</v>
      </c>
      <c r="R5013" s="14" t="s">
        <v>38</v>
      </c>
      <c r="S5013" s="13" t="s">
        <v>216</v>
      </c>
      <c r="T5013" s="13" t="s">
        <v>217</v>
      </c>
      <c r="U5013" s="33">
        <f t="shared" ca="1" si="936"/>
        <v>45744.56914039352</v>
      </c>
      <c r="V5013" s="13" t="str">
        <f t="shared" si="937"/>
        <v>Bangalore</v>
      </c>
      <c r="W5013" s="13" t="str">
        <f t="shared" si="938"/>
        <v>RI</v>
      </c>
      <c r="X5013" s="13">
        <f t="shared" si="939"/>
        <v>17</v>
      </c>
      <c r="Y5013" s="13" t="str">
        <f>IFERROR(VLOOKUP(C5013,ReceivingTeam[],2,FALSE),"HelpDesk")</f>
        <v>HelpDesk</v>
      </c>
      <c r="Z5013" s="67">
        <f t="shared" si="940"/>
        <v>44882.528842592597</v>
      </c>
      <c r="AA5013" s="68">
        <f t="shared" si="941"/>
        <v>44881</v>
      </c>
      <c r="AB5013" s="69" t="b">
        <f t="shared" si="942"/>
        <v>1</v>
      </c>
      <c r="AC5013" s="70">
        <f t="shared" si="943"/>
        <v>0.5</v>
      </c>
      <c r="AD5013" s="67">
        <f t="shared" si="944"/>
        <v>44882.528842592597</v>
      </c>
      <c r="AE5013" s="67">
        <f>VLOOKUP(V5013,'Branch Wise Work Timelines'!C:G,3,FALSE)+AA5013</f>
        <v>44881.416666666664</v>
      </c>
      <c r="AF5013" s="67">
        <f>IF(V5013="Bangalore",VLOOKUP(V5013,'Branch Wise Work Timelines'!C:G,4,FALSE)+AA5013+1,IF(V5013="Mumbai",VLOOKUP(V5013,'Branch Wise Work Timelines'!C:G,4,FALSE)+AA5013+1,VLOOKUP(V5013,'Branch Wise Work Timelines'!C:G,4,FALSE)+AA5013))</f>
        <v>44882.104166666664</v>
      </c>
      <c r="AG5013" s="67">
        <f>WORKDAY.INTL(AA5013,1,11)+VLOOKUP(V5013,'Branch Wise Work Timelines'!C:G,3,FALSE)</f>
        <v>44882.416666666664</v>
      </c>
      <c r="AH5013" s="69" t="str">
        <f t="shared" ca="1" si="945"/>
        <v>Out of TAT</v>
      </c>
      <c r="AI5013" s="69">
        <f t="shared" ca="1" si="946"/>
        <v>20689</v>
      </c>
      <c r="AJ5013" s="69" t="str">
        <f ca="1">IF(AI5013&lt;0,"0-12",IFERROR(VLOOKUP(AI5013,Breakup[],2,FALSE),"&gt;24"))</f>
        <v>&gt;24</v>
      </c>
      <c r="AK5013" s="69" t="str">
        <f>VLOOKUP(V5013,Master!B:D,3,FALSE)</f>
        <v>South</v>
      </c>
      <c r="AL5013" s="69" t="str">
        <f t="shared" si="947"/>
        <v>Bangalore</v>
      </c>
    </row>
    <row r="5014" spans="1:38">
      <c r="A5014" s="14" t="s">
        <v>10359</v>
      </c>
      <c r="B5014" s="54">
        <v>44701.783245520797</v>
      </c>
      <c r="C5014" s="13" t="s">
        <v>418</v>
      </c>
      <c r="D5014" s="13">
        <v>1394</v>
      </c>
      <c r="E5014" s="13" t="s">
        <v>10360</v>
      </c>
      <c r="F5014" s="13" t="s">
        <v>46</v>
      </c>
      <c r="G5014" s="14">
        <v>1653056550003</v>
      </c>
      <c r="H5014" s="55">
        <v>0.51636574074074104</v>
      </c>
      <c r="I5014" s="33">
        <v>44882.516365740703</v>
      </c>
      <c r="J5014" s="58">
        <v>44882</v>
      </c>
      <c r="K5014" s="13" t="s">
        <v>213</v>
      </c>
      <c r="L5014" s="13" t="s">
        <v>30</v>
      </c>
      <c r="M5014" s="13" t="s">
        <v>75</v>
      </c>
      <c r="N5014" s="13" t="s">
        <v>206</v>
      </c>
      <c r="O5014" s="33" t="s">
        <v>38</v>
      </c>
      <c r="P5014" s="58" t="s">
        <v>38</v>
      </c>
      <c r="Q5014" s="33" t="s">
        <v>207</v>
      </c>
      <c r="R5014" s="14" t="s">
        <v>38</v>
      </c>
      <c r="S5014" s="13" t="s">
        <v>216</v>
      </c>
      <c r="T5014" s="13" t="s">
        <v>217</v>
      </c>
      <c r="U5014" s="33">
        <f t="shared" ca="1" si="936"/>
        <v>45744.56914039352</v>
      </c>
      <c r="V5014" s="13" t="str">
        <f t="shared" si="937"/>
        <v>Bangalore</v>
      </c>
      <c r="W5014" s="13" t="str">
        <f t="shared" si="938"/>
        <v>RI</v>
      </c>
      <c r="X5014" s="13">
        <f t="shared" si="939"/>
        <v>12</v>
      </c>
      <c r="Y5014" s="13" t="str">
        <f>IFERROR(VLOOKUP(C5014,ReceivingTeam[],2,FALSE),"HelpDesk")</f>
        <v>HelpDesk</v>
      </c>
      <c r="Z5014" s="67">
        <f t="shared" si="940"/>
        <v>44883.016365740703</v>
      </c>
      <c r="AA5014" s="68">
        <f t="shared" si="941"/>
        <v>44882</v>
      </c>
      <c r="AB5014" s="69" t="b">
        <f t="shared" si="942"/>
        <v>1</v>
      </c>
      <c r="AC5014" s="70">
        <f t="shared" si="943"/>
        <v>0.5</v>
      </c>
      <c r="AD5014" s="67">
        <f t="shared" si="944"/>
        <v>44883.016365740703</v>
      </c>
      <c r="AE5014" s="67">
        <f>VLOOKUP(V5014,'Branch Wise Work Timelines'!C:G,3,FALSE)+AA5014</f>
        <v>44882.416666666664</v>
      </c>
      <c r="AF5014" s="67">
        <f>IF(V5014="Bangalore",VLOOKUP(V5014,'Branch Wise Work Timelines'!C:G,4,FALSE)+AA5014+1,IF(V5014="Mumbai",VLOOKUP(V5014,'Branch Wise Work Timelines'!C:G,4,FALSE)+AA5014+1,VLOOKUP(V5014,'Branch Wise Work Timelines'!C:G,4,FALSE)+AA5014))</f>
        <v>44883.104166666664</v>
      </c>
      <c r="AG5014" s="67">
        <f>WORKDAY.INTL(AA5014,1,11)+VLOOKUP(V5014,'Branch Wise Work Timelines'!C:G,3,FALSE)</f>
        <v>44883.416666666664</v>
      </c>
      <c r="AH5014" s="69" t="str">
        <f t="shared" ca="1" si="945"/>
        <v>Out of TAT</v>
      </c>
      <c r="AI5014" s="69">
        <f t="shared" ca="1" si="946"/>
        <v>20678</v>
      </c>
      <c r="AJ5014" s="69" t="str">
        <f ca="1">IF(AI5014&lt;0,"0-12",IFERROR(VLOOKUP(AI5014,Breakup[],2,FALSE),"&gt;24"))</f>
        <v>&gt;24</v>
      </c>
      <c r="AK5014" s="69" t="str">
        <f>VLOOKUP(V5014,Master!B:D,3,FALSE)</f>
        <v>South</v>
      </c>
      <c r="AL5014" s="69" t="str">
        <f t="shared" si="947"/>
        <v>Bangalore</v>
      </c>
    </row>
    <row r="5015" spans="1:38">
      <c r="A5015" s="14" t="s">
        <v>10361</v>
      </c>
      <c r="B5015" s="54">
        <v>44701.881416863398</v>
      </c>
      <c r="C5015" s="13" t="s">
        <v>6284</v>
      </c>
      <c r="D5015" s="13">
        <v>192</v>
      </c>
      <c r="E5015" s="13" t="s">
        <v>10362</v>
      </c>
      <c r="F5015" s="13" t="s">
        <v>46</v>
      </c>
      <c r="G5015" s="14">
        <v>1653061359271</v>
      </c>
      <c r="H5015" s="55">
        <v>0.20874999999999999</v>
      </c>
      <c r="I5015" s="33">
        <v>44881.208749999998</v>
      </c>
      <c r="J5015" s="58">
        <v>44881</v>
      </c>
      <c r="K5015" s="13" t="s">
        <v>213</v>
      </c>
      <c r="L5015" s="13" t="s">
        <v>30</v>
      </c>
      <c r="M5015" s="13" t="s">
        <v>282</v>
      </c>
      <c r="N5015" s="13" t="s">
        <v>206</v>
      </c>
      <c r="O5015" s="33" t="s">
        <v>38</v>
      </c>
      <c r="P5015" s="58" t="s">
        <v>38</v>
      </c>
      <c r="Q5015" s="33" t="s">
        <v>207</v>
      </c>
      <c r="R5015" s="14" t="s">
        <v>38</v>
      </c>
      <c r="S5015" s="13" t="s">
        <v>216</v>
      </c>
      <c r="T5015" s="13" t="s">
        <v>217</v>
      </c>
      <c r="U5015" s="33">
        <f t="shared" ca="1" si="936"/>
        <v>45744.56914039352</v>
      </c>
      <c r="V5015" s="13" t="str">
        <f t="shared" si="937"/>
        <v>Bangalore</v>
      </c>
      <c r="W5015" s="13" t="str">
        <f t="shared" si="938"/>
        <v>RI</v>
      </c>
      <c r="X5015" s="13">
        <f t="shared" si="939"/>
        <v>5</v>
      </c>
      <c r="Y5015" s="13" t="str">
        <f>IFERROR(VLOOKUP(C5015,ReceivingTeam[],2,FALSE),"HelpDesk")</f>
        <v>HelpDesk</v>
      </c>
      <c r="Z5015" s="67">
        <f t="shared" si="940"/>
        <v>44881.916666666664</v>
      </c>
      <c r="AA5015" s="68">
        <f t="shared" si="941"/>
        <v>44881</v>
      </c>
      <c r="AB5015" s="69" t="b">
        <f t="shared" si="942"/>
        <v>1</v>
      </c>
      <c r="AC5015" s="70">
        <f t="shared" si="943"/>
        <v>0.5</v>
      </c>
      <c r="AD5015" s="67">
        <f t="shared" si="944"/>
        <v>44881.916666666664</v>
      </c>
      <c r="AE5015" s="67">
        <f>VLOOKUP(V5015,'Branch Wise Work Timelines'!C:G,3,FALSE)+AA5015</f>
        <v>44881.416666666664</v>
      </c>
      <c r="AF5015" s="67">
        <f>IF(V5015="Bangalore",VLOOKUP(V5015,'Branch Wise Work Timelines'!C:G,4,FALSE)+AA5015+1,IF(V5015="Mumbai",VLOOKUP(V5015,'Branch Wise Work Timelines'!C:G,4,FALSE)+AA5015+1,VLOOKUP(V5015,'Branch Wise Work Timelines'!C:G,4,FALSE)+AA5015))</f>
        <v>44882.104166666664</v>
      </c>
      <c r="AG5015" s="67">
        <f>WORKDAY.INTL(AA5015,1,11)+VLOOKUP(V5015,'Branch Wise Work Timelines'!C:G,3,FALSE)</f>
        <v>44882.416666666664</v>
      </c>
      <c r="AH5015" s="69" t="str">
        <f t="shared" ca="1" si="945"/>
        <v>Out of TAT</v>
      </c>
      <c r="AI5015" s="69">
        <f t="shared" ca="1" si="946"/>
        <v>20704</v>
      </c>
      <c r="AJ5015" s="69" t="str">
        <f ca="1">IF(AI5015&lt;0,"0-12",IFERROR(VLOOKUP(AI5015,Breakup[],2,FALSE),"&gt;24"))</f>
        <v>&gt;24</v>
      </c>
      <c r="AK5015" s="69" t="str">
        <f>VLOOKUP(V5015,Master!B:D,3,FALSE)</f>
        <v>South</v>
      </c>
      <c r="AL5015" s="69" t="str">
        <f t="shared" si="947"/>
        <v>Bangalore</v>
      </c>
    </row>
    <row r="5016" spans="1:38">
      <c r="A5016" s="14" t="s">
        <v>10363</v>
      </c>
      <c r="B5016" s="54">
        <v>44701.909896608799</v>
      </c>
      <c r="C5016" s="13" t="s">
        <v>6284</v>
      </c>
      <c r="D5016" s="13">
        <v>1822</v>
      </c>
      <c r="E5016" s="13" t="s">
        <v>10364</v>
      </c>
      <c r="F5016" s="13" t="s">
        <v>46</v>
      </c>
      <c r="G5016" s="14">
        <v>1653064224878</v>
      </c>
      <c r="H5016" s="55">
        <v>8.3321759259259304E-2</v>
      </c>
      <c r="I5016" s="33">
        <v>44885.083321759303</v>
      </c>
      <c r="J5016" s="58">
        <v>44885</v>
      </c>
      <c r="K5016" s="13" t="s">
        <v>213</v>
      </c>
      <c r="L5016" s="13" t="s">
        <v>30</v>
      </c>
      <c r="M5016" s="13" t="s">
        <v>147</v>
      </c>
      <c r="N5016" s="13" t="s">
        <v>206</v>
      </c>
      <c r="O5016" s="33" t="s">
        <v>38</v>
      </c>
      <c r="P5016" s="58" t="s">
        <v>38</v>
      </c>
      <c r="Q5016" s="33" t="s">
        <v>207</v>
      </c>
      <c r="R5016" s="14" t="s">
        <v>38</v>
      </c>
      <c r="S5016" s="13" t="s">
        <v>208</v>
      </c>
      <c r="T5016" s="13" t="s">
        <v>209</v>
      </c>
      <c r="U5016" s="33">
        <f t="shared" ca="1" si="936"/>
        <v>45744.56914039352</v>
      </c>
      <c r="V5016" s="13" t="str">
        <f t="shared" si="937"/>
        <v>Bangalore</v>
      </c>
      <c r="W5016" s="13" t="str">
        <f t="shared" si="938"/>
        <v>RI</v>
      </c>
      <c r="X5016" s="13">
        <f t="shared" si="939"/>
        <v>1</v>
      </c>
      <c r="Y5016" s="13" t="str">
        <f>IFERROR(VLOOKUP(C5016,ReceivingTeam[],2,FALSE),"HelpDesk")</f>
        <v>HelpDesk</v>
      </c>
      <c r="Z5016" s="67">
        <f t="shared" si="940"/>
        <v>44885.916666666664</v>
      </c>
      <c r="AA5016" s="68">
        <f t="shared" si="941"/>
        <v>44885</v>
      </c>
      <c r="AB5016" s="69" t="b">
        <f t="shared" si="942"/>
        <v>0</v>
      </c>
      <c r="AC5016" s="70">
        <f t="shared" si="943"/>
        <v>0.5</v>
      </c>
      <c r="AD5016" s="67">
        <f t="shared" si="944"/>
        <v>44885.916666666664</v>
      </c>
      <c r="AE5016" s="67">
        <f>VLOOKUP(V5016,'Branch Wise Work Timelines'!C:G,3,FALSE)+AA5016</f>
        <v>44885.416666666664</v>
      </c>
      <c r="AF5016" s="67">
        <f>IF(V5016="Bangalore",VLOOKUP(V5016,'Branch Wise Work Timelines'!C:G,4,FALSE)+AA5016+1,IF(V5016="Mumbai",VLOOKUP(V5016,'Branch Wise Work Timelines'!C:G,4,FALSE)+AA5016+1,VLOOKUP(V5016,'Branch Wise Work Timelines'!C:G,4,FALSE)+AA5016))</f>
        <v>44886.104166666664</v>
      </c>
      <c r="AG5016" s="67">
        <f>WORKDAY.INTL(AA5016,1,11)+VLOOKUP(V5016,'Branch Wise Work Timelines'!C:G,3,FALSE)</f>
        <v>44886.416666666664</v>
      </c>
      <c r="AH5016" s="69" t="str">
        <f t="shared" ca="1" si="945"/>
        <v>Out of TAT</v>
      </c>
      <c r="AI5016" s="69">
        <f t="shared" ca="1" si="946"/>
        <v>20608</v>
      </c>
      <c r="AJ5016" s="69" t="str">
        <f ca="1">IF(AI5016&lt;0,"0-12",IFERROR(VLOOKUP(AI5016,Breakup[],2,FALSE),"&gt;24"))</f>
        <v>&gt;24</v>
      </c>
      <c r="AK5016" s="69" t="str">
        <f>VLOOKUP(V5016,Master!B:D,3,FALSE)</f>
        <v>South</v>
      </c>
      <c r="AL5016" s="69" t="str">
        <f t="shared" si="947"/>
        <v>Bangalore</v>
      </c>
    </row>
    <row r="5017" spans="1:38">
      <c r="A5017" s="14" t="s">
        <v>10365</v>
      </c>
      <c r="B5017" s="54">
        <v>44701.794084108798</v>
      </c>
      <c r="C5017" s="13" t="s">
        <v>78</v>
      </c>
      <c r="D5017" s="13">
        <v>1547</v>
      </c>
      <c r="E5017" s="13" t="s">
        <v>10366</v>
      </c>
      <c r="F5017" s="13" t="s">
        <v>33</v>
      </c>
      <c r="G5017" s="14">
        <v>1653054985137</v>
      </c>
      <c r="H5017" s="55">
        <v>0.66304398148148103</v>
      </c>
      <c r="I5017" s="33">
        <v>44883.663043981498</v>
      </c>
      <c r="J5017" s="58">
        <v>44883</v>
      </c>
      <c r="K5017" s="13" t="s">
        <v>213</v>
      </c>
      <c r="L5017" s="13" t="s">
        <v>30</v>
      </c>
      <c r="M5017" s="13" t="s">
        <v>282</v>
      </c>
      <c r="N5017" s="13" t="s">
        <v>206</v>
      </c>
      <c r="O5017" s="33" t="s">
        <v>38</v>
      </c>
      <c r="P5017" s="58" t="s">
        <v>38</v>
      </c>
      <c r="Q5017" s="33" t="s">
        <v>207</v>
      </c>
      <c r="R5017" s="14" t="s">
        <v>38</v>
      </c>
      <c r="S5017" s="13" t="s">
        <v>216</v>
      </c>
      <c r="T5017" s="13" t="s">
        <v>217</v>
      </c>
      <c r="U5017" s="33">
        <f t="shared" ca="1" si="936"/>
        <v>45744.56914039352</v>
      </c>
      <c r="V5017" s="13" t="str">
        <f t="shared" si="937"/>
        <v>Bangalore</v>
      </c>
      <c r="W5017" s="13" t="str">
        <f t="shared" si="938"/>
        <v>RI</v>
      </c>
      <c r="X5017" s="13">
        <f t="shared" si="939"/>
        <v>15</v>
      </c>
      <c r="Y5017" s="13" t="str">
        <f>IFERROR(VLOOKUP(C5017,ReceivingTeam[],2,FALSE),"HelpDesk")</f>
        <v>Branch office</v>
      </c>
      <c r="Z5017" s="67">
        <f t="shared" si="940"/>
        <v>44884.475543981498</v>
      </c>
      <c r="AA5017" s="68">
        <f t="shared" si="941"/>
        <v>44883</v>
      </c>
      <c r="AB5017" s="69" t="b">
        <f t="shared" si="942"/>
        <v>1</v>
      </c>
      <c r="AC5017" s="70">
        <f t="shared" si="943"/>
        <v>0.5</v>
      </c>
      <c r="AD5017" s="67">
        <f t="shared" si="944"/>
        <v>44884.475543981498</v>
      </c>
      <c r="AE5017" s="67">
        <f>VLOOKUP(V5017,'Branch Wise Work Timelines'!C:G,3,FALSE)+AA5017</f>
        <v>44883.416666666664</v>
      </c>
      <c r="AF5017" s="67">
        <f>IF(V5017="Bangalore",VLOOKUP(V5017,'Branch Wise Work Timelines'!C:G,4,FALSE)+AA5017+1,IF(V5017="Mumbai",VLOOKUP(V5017,'Branch Wise Work Timelines'!C:G,4,FALSE)+AA5017+1,VLOOKUP(V5017,'Branch Wise Work Timelines'!C:G,4,FALSE)+AA5017))</f>
        <v>44884.104166666664</v>
      </c>
      <c r="AG5017" s="67">
        <f>WORKDAY.INTL(AA5017,1,11)+VLOOKUP(V5017,'Branch Wise Work Timelines'!C:G,3,FALSE)</f>
        <v>44884.416666666664</v>
      </c>
      <c r="AH5017" s="69" t="str">
        <f t="shared" ca="1" si="945"/>
        <v>Out of TAT</v>
      </c>
      <c r="AI5017" s="69">
        <f t="shared" ca="1" si="946"/>
        <v>20643</v>
      </c>
      <c r="AJ5017" s="69" t="str">
        <f ca="1">IF(AI5017&lt;0,"0-12",IFERROR(VLOOKUP(AI5017,Breakup[],2,FALSE),"&gt;24"))</f>
        <v>&gt;24</v>
      </c>
      <c r="AK5017" s="69" t="str">
        <f>VLOOKUP(V5017,Master!B:D,3,FALSE)</f>
        <v>South</v>
      </c>
      <c r="AL5017" s="69" t="str">
        <f t="shared" si="947"/>
        <v>Bangalore</v>
      </c>
    </row>
    <row r="5018" spans="1:38">
      <c r="A5018" s="14" t="s">
        <v>10367</v>
      </c>
      <c r="B5018" s="54">
        <v>44701.726132326403</v>
      </c>
      <c r="C5018" s="13" t="s">
        <v>1079</v>
      </c>
      <c r="D5018" s="13">
        <v>1974</v>
      </c>
      <c r="E5018" s="13" t="s">
        <v>10368</v>
      </c>
      <c r="F5018" s="13" t="s">
        <v>15</v>
      </c>
      <c r="G5018" s="14">
        <v>1653049644596</v>
      </c>
      <c r="H5018" s="55">
        <v>0.30281249999999998</v>
      </c>
      <c r="I5018" s="33">
        <v>44882.302812499998</v>
      </c>
      <c r="J5018" s="58">
        <v>44882</v>
      </c>
      <c r="K5018" s="13" t="s">
        <v>213</v>
      </c>
      <c r="L5018" s="13" t="s">
        <v>30</v>
      </c>
      <c r="M5018" s="13" t="s">
        <v>214</v>
      </c>
      <c r="N5018" s="13" t="s">
        <v>206</v>
      </c>
      <c r="O5018" s="33" t="s">
        <v>38</v>
      </c>
      <c r="P5018" s="58" t="s">
        <v>38</v>
      </c>
      <c r="Q5018" s="33" t="s">
        <v>207</v>
      </c>
      <c r="R5018" s="14" t="s">
        <v>38</v>
      </c>
      <c r="S5018" s="13" t="s">
        <v>216</v>
      </c>
      <c r="T5018" s="13" t="s">
        <v>217</v>
      </c>
      <c r="U5018" s="33">
        <f t="shared" ca="1" si="936"/>
        <v>45744.56914039352</v>
      </c>
      <c r="V5018" s="13" t="str">
        <f t="shared" si="937"/>
        <v>Bangalore</v>
      </c>
      <c r="W5018" s="13" t="str">
        <f t="shared" si="938"/>
        <v>CLS</v>
      </c>
      <c r="X5018" s="13">
        <f t="shared" si="939"/>
        <v>7</v>
      </c>
      <c r="Y5018" s="13" t="str">
        <f>IFERROR(VLOOKUP(C5018,ReceivingTeam[],2,FALSE),"HelpDesk")</f>
        <v>HelpDesk</v>
      </c>
      <c r="Z5018" s="67">
        <f t="shared" si="940"/>
        <v>44882.916666666664</v>
      </c>
      <c r="AA5018" s="68">
        <f t="shared" si="941"/>
        <v>44882</v>
      </c>
      <c r="AB5018" s="69" t="b">
        <f t="shared" si="942"/>
        <v>1</v>
      </c>
      <c r="AC5018" s="70">
        <f t="shared" si="943"/>
        <v>0.5</v>
      </c>
      <c r="AD5018" s="67">
        <f t="shared" si="944"/>
        <v>44882.916666666664</v>
      </c>
      <c r="AE5018" s="67">
        <f>VLOOKUP(V5018,'Branch Wise Work Timelines'!C:G,3,FALSE)+AA5018</f>
        <v>44882.416666666664</v>
      </c>
      <c r="AF5018" s="67">
        <f>IF(V5018="Bangalore",VLOOKUP(V5018,'Branch Wise Work Timelines'!C:G,4,FALSE)+AA5018+1,IF(V5018="Mumbai",VLOOKUP(V5018,'Branch Wise Work Timelines'!C:G,4,FALSE)+AA5018+1,VLOOKUP(V5018,'Branch Wise Work Timelines'!C:G,4,FALSE)+AA5018))</f>
        <v>44883.104166666664</v>
      </c>
      <c r="AG5018" s="67">
        <f>WORKDAY.INTL(AA5018,1,11)+VLOOKUP(V5018,'Branch Wise Work Timelines'!C:G,3,FALSE)</f>
        <v>44883.416666666664</v>
      </c>
      <c r="AH5018" s="69" t="str">
        <f t="shared" ca="1" si="945"/>
        <v>Out of TAT</v>
      </c>
      <c r="AI5018" s="69">
        <f t="shared" ca="1" si="946"/>
        <v>20680</v>
      </c>
      <c r="AJ5018" s="69" t="str">
        <f ca="1">IF(AI5018&lt;0,"0-12",IFERROR(VLOOKUP(AI5018,Breakup[],2,FALSE),"&gt;24"))</f>
        <v>&gt;24</v>
      </c>
      <c r="AK5018" s="69" t="str">
        <f>VLOOKUP(V5018,Master!B:D,3,FALSE)</f>
        <v>South</v>
      </c>
      <c r="AL5018" s="69" t="str">
        <f t="shared" si="947"/>
        <v>Bangalore-CLS</v>
      </c>
    </row>
    <row r="5019" spans="1:38">
      <c r="A5019" s="14" t="s">
        <v>10369</v>
      </c>
      <c r="B5019" s="54">
        <v>44701.8075830671</v>
      </c>
      <c r="C5019" s="13" t="s">
        <v>219</v>
      </c>
      <c r="D5019" s="13">
        <v>1188</v>
      </c>
      <c r="E5019" s="13" t="s">
        <v>10370</v>
      </c>
      <c r="F5019" s="13" t="s">
        <v>15</v>
      </c>
      <c r="G5019" s="14">
        <v>1653055518035</v>
      </c>
      <c r="H5019" s="55">
        <v>0.93266203703703698</v>
      </c>
      <c r="I5019" s="33">
        <v>44888.932662036997</v>
      </c>
      <c r="J5019" s="58">
        <v>44888</v>
      </c>
      <c r="K5019" s="13" t="s">
        <v>213</v>
      </c>
      <c r="L5019" s="13" t="s">
        <v>30</v>
      </c>
      <c r="M5019" s="13" t="s">
        <v>75</v>
      </c>
      <c r="N5019" s="13" t="s">
        <v>206</v>
      </c>
      <c r="O5019" s="33" t="s">
        <v>38</v>
      </c>
      <c r="P5019" s="58" t="s">
        <v>38</v>
      </c>
      <c r="Q5019" s="33" t="s">
        <v>207</v>
      </c>
      <c r="R5019" s="14" t="s">
        <v>38</v>
      </c>
      <c r="S5019" s="13" t="s">
        <v>216</v>
      </c>
      <c r="T5019" s="13" t="s">
        <v>217</v>
      </c>
      <c r="U5019" s="33">
        <f t="shared" ca="1" si="936"/>
        <v>45744.56914039352</v>
      </c>
      <c r="V5019" s="13" t="str">
        <f t="shared" si="937"/>
        <v>Bangalore</v>
      </c>
      <c r="W5019" s="13" t="str">
        <f t="shared" si="938"/>
        <v>CLS</v>
      </c>
      <c r="X5019" s="13">
        <f t="shared" si="939"/>
        <v>22</v>
      </c>
      <c r="Y5019" s="13" t="str">
        <f>IFERROR(VLOOKUP(C5019,ReceivingTeam[],2,FALSE),"HelpDesk")</f>
        <v>HelpDesk</v>
      </c>
      <c r="Z5019" s="67">
        <f t="shared" si="940"/>
        <v>44889.745162036997</v>
      </c>
      <c r="AA5019" s="68">
        <f t="shared" si="941"/>
        <v>44888</v>
      </c>
      <c r="AB5019" s="69" t="b">
        <f t="shared" si="942"/>
        <v>1</v>
      </c>
      <c r="AC5019" s="70">
        <f t="shared" si="943"/>
        <v>0.5</v>
      </c>
      <c r="AD5019" s="67">
        <f t="shared" si="944"/>
        <v>44889.745162036997</v>
      </c>
      <c r="AE5019" s="67">
        <f>VLOOKUP(V5019,'Branch Wise Work Timelines'!C:G,3,FALSE)+AA5019</f>
        <v>44888.416666666664</v>
      </c>
      <c r="AF5019" s="67">
        <f>IF(V5019="Bangalore",VLOOKUP(V5019,'Branch Wise Work Timelines'!C:G,4,FALSE)+AA5019+1,IF(V5019="Mumbai",VLOOKUP(V5019,'Branch Wise Work Timelines'!C:G,4,FALSE)+AA5019+1,VLOOKUP(V5019,'Branch Wise Work Timelines'!C:G,4,FALSE)+AA5019))</f>
        <v>44889.104166666664</v>
      </c>
      <c r="AG5019" s="67">
        <f>WORKDAY.INTL(AA5019,1,11)+VLOOKUP(V5019,'Branch Wise Work Timelines'!C:G,3,FALSE)</f>
        <v>44889.416666666664</v>
      </c>
      <c r="AH5019" s="69" t="str">
        <f t="shared" ca="1" si="945"/>
        <v>Out of TAT</v>
      </c>
      <c r="AI5019" s="69">
        <f t="shared" ca="1" si="946"/>
        <v>20516</v>
      </c>
      <c r="AJ5019" s="69" t="str">
        <f ca="1">IF(AI5019&lt;0,"0-12",IFERROR(VLOOKUP(AI5019,Breakup[],2,FALSE),"&gt;24"))</f>
        <v>&gt;24</v>
      </c>
      <c r="AK5019" s="69" t="str">
        <f>VLOOKUP(V5019,Master!B:D,3,FALSE)</f>
        <v>South</v>
      </c>
      <c r="AL5019" s="69" t="str">
        <f t="shared" si="947"/>
        <v>Bangalore-CLS</v>
      </c>
    </row>
    <row r="5020" spans="1:38">
      <c r="A5020" s="14" t="s">
        <v>10371</v>
      </c>
      <c r="B5020" s="54">
        <v>44701.687674108798</v>
      </c>
      <c r="C5020" s="13" t="s">
        <v>586</v>
      </c>
      <c r="D5020" s="13">
        <v>1783</v>
      </c>
      <c r="E5020" s="13" t="s">
        <v>10372</v>
      </c>
      <c r="F5020" s="13" t="s">
        <v>15</v>
      </c>
      <c r="G5020" s="14">
        <v>1653046672988</v>
      </c>
      <c r="H5020" s="55">
        <v>3.1712962962963001E-3</v>
      </c>
      <c r="I5020" s="33">
        <v>44891.003171296303</v>
      </c>
      <c r="J5020" s="58">
        <v>44891</v>
      </c>
      <c r="K5020" s="13" t="s">
        <v>213</v>
      </c>
      <c r="L5020" s="13" t="s">
        <v>30</v>
      </c>
      <c r="M5020" s="13" t="s">
        <v>75</v>
      </c>
      <c r="N5020" s="13" t="s">
        <v>206</v>
      </c>
      <c r="O5020" s="33">
        <v>44891.340474536999</v>
      </c>
      <c r="P5020" s="58">
        <v>44891</v>
      </c>
      <c r="Q5020" s="33" t="s">
        <v>237</v>
      </c>
      <c r="R5020" s="14">
        <v>1187</v>
      </c>
      <c r="S5020" s="13" t="s">
        <v>208</v>
      </c>
      <c r="T5020" s="13" t="s">
        <v>209</v>
      </c>
      <c r="U5020" s="33">
        <f t="shared" ca="1" si="936"/>
        <v>45744.56914039352</v>
      </c>
      <c r="V5020" s="13" t="str">
        <f t="shared" si="937"/>
        <v>Bangalore</v>
      </c>
      <c r="W5020" s="13" t="str">
        <f t="shared" si="938"/>
        <v>CLS</v>
      </c>
      <c r="X5020" s="13">
        <f t="shared" si="939"/>
        <v>0</v>
      </c>
      <c r="Y5020" s="13" t="str">
        <f>IFERROR(VLOOKUP(C5020,ReceivingTeam[],2,FALSE),"HelpDesk")</f>
        <v>HelpDesk</v>
      </c>
      <c r="Z5020" s="67">
        <f t="shared" si="940"/>
        <v>44891.916666666664</v>
      </c>
      <c r="AA5020" s="68">
        <f t="shared" si="941"/>
        <v>44891</v>
      </c>
      <c r="AB5020" s="69" t="b">
        <f t="shared" si="942"/>
        <v>1</v>
      </c>
      <c r="AC5020" s="70">
        <f t="shared" si="943"/>
        <v>0.5</v>
      </c>
      <c r="AD5020" s="67">
        <f t="shared" si="944"/>
        <v>44891.916666666664</v>
      </c>
      <c r="AE5020" s="67">
        <f>VLOOKUP(V5020,'Branch Wise Work Timelines'!C:G,3,FALSE)+AA5020</f>
        <v>44891.416666666664</v>
      </c>
      <c r="AF5020" s="67">
        <f>IF(V5020="Bangalore",VLOOKUP(V5020,'Branch Wise Work Timelines'!C:G,4,FALSE)+AA5020+1,IF(V5020="Mumbai",VLOOKUP(V5020,'Branch Wise Work Timelines'!C:G,4,FALSE)+AA5020+1,VLOOKUP(V5020,'Branch Wise Work Timelines'!C:G,4,FALSE)+AA5020))</f>
        <v>44892.104166666664</v>
      </c>
      <c r="AG5020" s="67">
        <f>WORKDAY.INTL(AA5020,1,11)+VLOOKUP(V5020,'Branch Wise Work Timelines'!C:G,3,FALSE)</f>
        <v>44893.416666666664</v>
      </c>
      <c r="AH5020" s="69" t="str">
        <f t="shared" si="945"/>
        <v>Met</v>
      </c>
      <c r="AI5020" s="69">
        <f t="shared" ca="1" si="946"/>
        <v>20464</v>
      </c>
      <c r="AJ5020" s="69" t="str">
        <f ca="1">IF(AI5020&lt;0,"0-12",IFERROR(VLOOKUP(AI5020,Breakup[],2,FALSE),"&gt;24"))</f>
        <v>&gt;24</v>
      </c>
      <c r="AK5020" s="69" t="str">
        <f>VLOOKUP(V5020,Master!B:D,3,FALSE)</f>
        <v>South</v>
      </c>
      <c r="AL5020" s="69" t="str">
        <f t="shared" si="947"/>
        <v>Bangalore-CLS</v>
      </c>
    </row>
    <row r="5021" spans="1:38">
      <c r="A5021" s="14" t="s">
        <v>10373</v>
      </c>
      <c r="B5021" s="54">
        <v>44701.608786423603</v>
      </c>
      <c r="C5021" s="13" t="s">
        <v>255</v>
      </c>
      <c r="D5021" s="13">
        <v>1254</v>
      </c>
      <c r="E5021" s="13" t="s">
        <v>10374</v>
      </c>
      <c r="F5021" s="13" t="s">
        <v>33</v>
      </c>
      <c r="G5021" s="14">
        <v>1653047132597</v>
      </c>
      <c r="H5021" s="55">
        <v>0.81347222222222204</v>
      </c>
      <c r="I5021" s="33">
        <v>44889.813472222202</v>
      </c>
      <c r="J5021" s="58">
        <v>44889</v>
      </c>
      <c r="K5021" s="13" t="s">
        <v>257</v>
      </c>
      <c r="L5021" s="13" t="s">
        <v>72</v>
      </c>
      <c r="M5021" s="13" t="s">
        <v>255</v>
      </c>
      <c r="N5021" s="13" t="s">
        <v>206</v>
      </c>
      <c r="O5021" s="33" t="s">
        <v>38</v>
      </c>
      <c r="P5021" s="58" t="s">
        <v>38</v>
      </c>
      <c r="Q5021" s="33" t="s">
        <v>207</v>
      </c>
      <c r="R5021" s="14" t="s">
        <v>38</v>
      </c>
      <c r="S5021" s="13" t="s">
        <v>216</v>
      </c>
      <c r="T5021" s="13" t="s">
        <v>278</v>
      </c>
      <c r="U5021" s="33">
        <f t="shared" ca="1" si="936"/>
        <v>45744.56914039352</v>
      </c>
      <c r="V5021" s="13" t="str">
        <f t="shared" si="937"/>
        <v>Pune</v>
      </c>
      <c r="W5021" s="13" t="str">
        <f t="shared" si="938"/>
        <v>RI</v>
      </c>
      <c r="X5021" s="13">
        <f t="shared" si="939"/>
        <v>19</v>
      </c>
      <c r="Y5021" s="13" t="str">
        <f>IFERROR(VLOOKUP(C5021,ReceivingTeam[],2,FALSE),"HelpDesk")</f>
        <v>HelpDesk</v>
      </c>
      <c r="Z5021" s="67">
        <f t="shared" si="940"/>
        <v>44893.438472222202</v>
      </c>
      <c r="AA5021" s="68">
        <f t="shared" si="941"/>
        <v>44889</v>
      </c>
      <c r="AB5021" s="69" t="b">
        <f t="shared" si="942"/>
        <v>1</v>
      </c>
      <c r="AC5021" s="70">
        <f t="shared" si="943"/>
        <v>3</v>
      </c>
      <c r="AD5021" s="67">
        <f t="shared" si="944"/>
        <v>44893.438472222202</v>
      </c>
      <c r="AE5021" s="67">
        <f>VLOOKUP(V5021,'Branch Wise Work Timelines'!C:G,3,FALSE)+AA5021</f>
        <v>44889.395833333336</v>
      </c>
      <c r="AF5021" s="67">
        <f>IF(V5021="Bangalore",VLOOKUP(V5021,'Branch Wise Work Timelines'!C:G,4,FALSE)+AA5021+1,IF(V5021="Mumbai",VLOOKUP(V5021,'Branch Wise Work Timelines'!C:G,4,FALSE)+AA5021+1,VLOOKUP(V5021,'Branch Wise Work Timelines'!C:G,4,FALSE)+AA5021))</f>
        <v>44889.770833333336</v>
      </c>
      <c r="AG5021" s="67">
        <f>WORKDAY.INTL(AA5021,1,11)+VLOOKUP(V5021,'Branch Wise Work Timelines'!C:G,3,FALSE)</f>
        <v>44890.395833333336</v>
      </c>
      <c r="AH5021" s="69" t="str">
        <f t="shared" ca="1" si="945"/>
        <v>Out of TAT</v>
      </c>
      <c r="AI5021" s="69">
        <f t="shared" ca="1" si="946"/>
        <v>20428</v>
      </c>
      <c r="AJ5021" s="69" t="str">
        <f ca="1">IF(AI5021&lt;0,"0-12",IFERROR(VLOOKUP(AI5021,Breakup[],2,FALSE),"&gt;24"))</f>
        <v>&gt;24</v>
      </c>
      <c r="AK5021" s="69" t="str">
        <f>VLOOKUP(V5021,Master!B:D,3,FALSE)</f>
        <v>West</v>
      </c>
      <c r="AL5021" s="69" t="str">
        <f t="shared" si="947"/>
        <v>Pune</v>
      </c>
    </row>
    <row r="5022" spans="1:38">
      <c r="A5022" s="14" t="s">
        <v>10375</v>
      </c>
      <c r="B5022" s="54">
        <v>44701.646423530103</v>
      </c>
      <c r="C5022" s="13" t="s">
        <v>722</v>
      </c>
      <c r="D5022" s="13">
        <v>1609</v>
      </c>
      <c r="E5022" s="13" t="s">
        <v>10376</v>
      </c>
      <c r="F5022" s="13" t="s">
        <v>15</v>
      </c>
      <c r="G5022" s="14">
        <v>1653046758228</v>
      </c>
      <c r="H5022" s="55">
        <v>0.27473379629629602</v>
      </c>
      <c r="I5022" s="33">
        <v>44887.274733796301</v>
      </c>
      <c r="J5022" s="58">
        <v>44887</v>
      </c>
      <c r="K5022" s="13" t="s">
        <v>213</v>
      </c>
      <c r="L5022" s="13" t="s">
        <v>30</v>
      </c>
      <c r="M5022" s="13" t="s">
        <v>214</v>
      </c>
      <c r="N5022" s="13" t="s">
        <v>215</v>
      </c>
      <c r="O5022" s="33" t="s">
        <v>38</v>
      </c>
      <c r="P5022" s="58" t="s">
        <v>38</v>
      </c>
      <c r="Q5022" s="33" t="s">
        <v>207</v>
      </c>
      <c r="R5022" s="14" t="s">
        <v>38</v>
      </c>
      <c r="S5022" s="13" t="s">
        <v>216</v>
      </c>
      <c r="T5022" s="13" t="s">
        <v>217</v>
      </c>
      <c r="U5022" s="33">
        <f t="shared" ca="1" si="936"/>
        <v>45744.56914039352</v>
      </c>
      <c r="V5022" s="13" t="str">
        <f t="shared" si="937"/>
        <v>Bangalore</v>
      </c>
      <c r="W5022" s="13" t="str">
        <f t="shared" si="938"/>
        <v>CLS</v>
      </c>
      <c r="X5022" s="13">
        <f t="shared" si="939"/>
        <v>6</v>
      </c>
      <c r="Y5022" s="13" t="str">
        <f>IFERROR(VLOOKUP(C5022,ReceivingTeam[],2,FALSE),"HelpDesk")</f>
        <v>HelpDesk</v>
      </c>
      <c r="Z5022" s="67">
        <f t="shared" si="940"/>
        <v>44887.916666666664</v>
      </c>
      <c r="AA5022" s="68">
        <f t="shared" si="941"/>
        <v>44887</v>
      </c>
      <c r="AB5022" s="69" t="b">
        <f t="shared" si="942"/>
        <v>1</v>
      </c>
      <c r="AC5022" s="70">
        <f t="shared" si="943"/>
        <v>0.5</v>
      </c>
      <c r="AD5022" s="67">
        <f t="shared" si="944"/>
        <v>44887.916666666664</v>
      </c>
      <c r="AE5022" s="67">
        <f>VLOOKUP(V5022,'Branch Wise Work Timelines'!C:G,3,FALSE)+AA5022</f>
        <v>44887.416666666664</v>
      </c>
      <c r="AF5022" s="67">
        <f>IF(V5022="Bangalore",VLOOKUP(V5022,'Branch Wise Work Timelines'!C:G,4,FALSE)+AA5022+1,IF(V5022="Mumbai",VLOOKUP(V5022,'Branch Wise Work Timelines'!C:G,4,FALSE)+AA5022+1,VLOOKUP(V5022,'Branch Wise Work Timelines'!C:G,4,FALSE)+AA5022))</f>
        <v>44888.104166666664</v>
      </c>
      <c r="AG5022" s="67">
        <f>WORKDAY.INTL(AA5022,1,11)+VLOOKUP(V5022,'Branch Wise Work Timelines'!C:G,3,FALSE)</f>
        <v>44888.416666666664</v>
      </c>
      <c r="AH5022" s="69" t="str">
        <f t="shared" ca="1" si="945"/>
        <v>Out of TAT</v>
      </c>
      <c r="AI5022" s="69">
        <f t="shared" ca="1" si="946"/>
        <v>20560</v>
      </c>
      <c r="AJ5022" s="69" t="str">
        <f ca="1">IF(AI5022&lt;0,"0-12",IFERROR(VLOOKUP(AI5022,Breakup[],2,FALSE),"&gt;24"))</f>
        <v>&gt;24</v>
      </c>
      <c r="AK5022" s="69" t="str">
        <f>VLOOKUP(V5022,Master!B:D,3,FALSE)</f>
        <v>South</v>
      </c>
      <c r="AL5022" s="69" t="str">
        <f t="shared" si="947"/>
        <v>Bangalore-CLS</v>
      </c>
    </row>
    <row r="5023" spans="1:38">
      <c r="A5023" s="14" t="s">
        <v>10377</v>
      </c>
      <c r="B5023" s="54">
        <v>44701.781102511603</v>
      </c>
      <c r="C5023" s="13" t="s">
        <v>986</v>
      </c>
      <c r="D5023" s="13">
        <v>655</v>
      </c>
      <c r="E5023" s="13" t="s">
        <v>10378</v>
      </c>
      <c r="F5023" s="13" t="s">
        <v>33</v>
      </c>
      <c r="G5023" s="14">
        <v>1653053109035</v>
      </c>
      <c r="H5023" s="55">
        <v>0.71135416666666695</v>
      </c>
      <c r="I5023" s="33">
        <v>44882.711354166699</v>
      </c>
      <c r="J5023" s="58">
        <v>44882</v>
      </c>
      <c r="K5023" s="13" t="s">
        <v>213</v>
      </c>
      <c r="L5023" s="13" t="s">
        <v>30</v>
      </c>
      <c r="M5023" s="13" t="s">
        <v>282</v>
      </c>
      <c r="N5023" s="13" t="s">
        <v>206</v>
      </c>
      <c r="O5023" s="33" t="s">
        <v>38</v>
      </c>
      <c r="P5023" s="58" t="s">
        <v>38</v>
      </c>
      <c r="Q5023" s="33" t="s">
        <v>207</v>
      </c>
      <c r="R5023" s="14" t="s">
        <v>38</v>
      </c>
      <c r="S5023" s="13" t="s">
        <v>216</v>
      </c>
      <c r="T5023" s="13" t="s">
        <v>217</v>
      </c>
      <c r="U5023" s="33">
        <f t="shared" ca="1" si="936"/>
        <v>45744.56914039352</v>
      </c>
      <c r="V5023" s="13" t="str">
        <f t="shared" si="937"/>
        <v>Bangalore</v>
      </c>
      <c r="W5023" s="13" t="str">
        <f t="shared" si="938"/>
        <v>RI</v>
      </c>
      <c r="X5023" s="13">
        <f t="shared" si="939"/>
        <v>17</v>
      </c>
      <c r="Y5023" s="13" t="str">
        <f>IFERROR(VLOOKUP(C5023,ReceivingTeam[],2,FALSE),"HelpDesk")</f>
        <v>HelpDesk</v>
      </c>
      <c r="Z5023" s="67">
        <f t="shared" si="940"/>
        <v>44883.523854166699</v>
      </c>
      <c r="AA5023" s="68">
        <f t="shared" si="941"/>
        <v>44882</v>
      </c>
      <c r="AB5023" s="69" t="b">
        <f t="shared" si="942"/>
        <v>1</v>
      </c>
      <c r="AC5023" s="70">
        <f t="shared" si="943"/>
        <v>0.5</v>
      </c>
      <c r="AD5023" s="67">
        <f t="shared" si="944"/>
        <v>44883.523854166699</v>
      </c>
      <c r="AE5023" s="67">
        <f>VLOOKUP(V5023,'Branch Wise Work Timelines'!C:G,3,FALSE)+AA5023</f>
        <v>44882.416666666664</v>
      </c>
      <c r="AF5023" s="67">
        <f>IF(V5023="Bangalore",VLOOKUP(V5023,'Branch Wise Work Timelines'!C:G,4,FALSE)+AA5023+1,IF(V5023="Mumbai",VLOOKUP(V5023,'Branch Wise Work Timelines'!C:G,4,FALSE)+AA5023+1,VLOOKUP(V5023,'Branch Wise Work Timelines'!C:G,4,FALSE)+AA5023))</f>
        <v>44883.104166666664</v>
      </c>
      <c r="AG5023" s="67">
        <f>WORKDAY.INTL(AA5023,1,11)+VLOOKUP(V5023,'Branch Wise Work Timelines'!C:G,3,FALSE)</f>
        <v>44883.416666666664</v>
      </c>
      <c r="AH5023" s="69" t="str">
        <f t="shared" ca="1" si="945"/>
        <v>Out of TAT</v>
      </c>
      <c r="AI5023" s="69">
        <f t="shared" ca="1" si="946"/>
        <v>20666</v>
      </c>
      <c r="AJ5023" s="69" t="str">
        <f ca="1">IF(AI5023&lt;0,"0-12",IFERROR(VLOOKUP(AI5023,Breakup[],2,FALSE),"&gt;24"))</f>
        <v>&gt;24</v>
      </c>
      <c r="AK5023" s="69" t="str">
        <f>VLOOKUP(V5023,Master!B:D,3,FALSE)</f>
        <v>South</v>
      </c>
      <c r="AL5023" s="69" t="str">
        <f t="shared" si="947"/>
        <v>Bangalore</v>
      </c>
    </row>
    <row r="5024" spans="1:38">
      <c r="A5024" s="14" t="s">
        <v>10379</v>
      </c>
      <c r="B5024" s="54">
        <v>44701.609366550903</v>
      </c>
      <c r="C5024" s="13" t="s">
        <v>255</v>
      </c>
      <c r="D5024" s="13">
        <v>267</v>
      </c>
      <c r="E5024" s="13" t="s">
        <v>10380</v>
      </c>
      <c r="F5024" s="13" t="s">
        <v>33</v>
      </c>
      <c r="G5024" s="14">
        <v>1653047132597</v>
      </c>
      <c r="H5024" s="55">
        <v>0.46269675925925902</v>
      </c>
      <c r="I5024" s="33">
        <v>44888.462696759299</v>
      </c>
      <c r="J5024" s="58">
        <v>44888</v>
      </c>
      <c r="K5024" s="13" t="s">
        <v>257</v>
      </c>
      <c r="L5024" s="13" t="s">
        <v>72</v>
      </c>
      <c r="M5024" s="13" t="s">
        <v>255</v>
      </c>
      <c r="N5024" s="13" t="s">
        <v>206</v>
      </c>
      <c r="O5024" s="33" t="s">
        <v>38</v>
      </c>
      <c r="P5024" s="58" t="s">
        <v>38</v>
      </c>
      <c r="Q5024" s="33" t="s">
        <v>207</v>
      </c>
      <c r="R5024" s="14" t="s">
        <v>38</v>
      </c>
      <c r="S5024" s="13" t="s">
        <v>216</v>
      </c>
      <c r="T5024" s="13" t="s">
        <v>278</v>
      </c>
      <c r="U5024" s="33">
        <f t="shared" ca="1" si="936"/>
        <v>45744.56914039352</v>
      </c>
      <c r="V5024" s="13" t="str">
        <f t="shared" si="937"/>
        <v>Pune</v>
      </c>
      <c r="W5024" s="13" t="str">
        <f t="shared" si="938"/>
        <v>RI</v>
      </c>
      <c r="X5024" s="13">
        <f t="shared" si="939"/>
        <v>11</v>
      </c>
      <c r="Y5024" s="13" t="str">
        <f>IFERROR(VLOOKUP(C5024,ReceivingTeam[],2,FALSE),"HelpDesk")</f>
        <v>HelpDesk</v>
      </c>
      <c r="Z5024" s="67">
        <f t="shared" si="940"/>
        <v>44892.087696759299</v>
      </c>
      <c r="AA5024" s="68">
        <f t="shared" si="941"/>
        <v>44888</v>
      </c>
      <c r="AB5024" s="69" t="b">
        <f t="shared" si="942"/>
        <v>1</v>
      </c>
      <c r="AC5024" s="70">
        <f t="shared" si="943"/>
        <v>3</v>
      </c>
      <c r="AD5024" s="67">
        <f t="shared" si="944"/>
        <v>44892.087696759299</v>
      </c>
      <c r="AE5024" s="67">
        <f>VLOOKUP(V5024,'Branch Wise Work Timelines'!C:G,3,FALSE)+AA5024</f>
        <v>44888.395833333336</v>
      </c>
      <c r="AF5024" s="67">
        <f>IF(V5024="Bangalore",VLOOKUP(V5024,'Branch Wise Work Timelines'!C:G,4,FALSE)+AA5024+1,IF(V5024="Mumbai",VLOOKUP(V5024,'Branch Wise Work Timelines'!C:G,4,FALSE)+AA5024+1,VLOOKUP(V5024,'Branch Wise Work Timelines'!C:G,4,FALSE)+AA5024))</f>
        <v>44888.770833333336</v>
      </c>
      <c r="AG5024" s="67">
        <f>WORKDAY.INTL(AA5024,1,11)+VLOOKUP(V5024,'Branch Wise Work Timelines'!C:G,3,FALSE)</f>
        <v>44889.395833333336</v>
      </c>
      <c r="AH5024" s="69" t="str">
        <f t="shared" ca="1" si="945"/>
        <v>Out of TAT</v>
      </c>
      <c r="AI5024" s="69">
        <f t="shared" ca="1" si="946"/>
        <v>20460</v>
      </c>
      <c r="AJ5024" s="69" t="str">
        <f ca="1">IF(AI5024&lt;0,"0-12",IFERROR(VLOOKUP(AI5024,Breakup[],2,FALSE),"&gt;24"))</f>
        <v>&gt;24</v>
      </c>
      <c r="AK5024" s="69" t="str">
        <f>VLOOKUP(V5024,Master!B:D,3,FALSE)</f>
        <v>West</v>
      </c>
      <c r="AL5024" s="69" t="str">
        <f t="shared" si="947"/>
        <v>Pune</v>
      </c>
    </row>
    <row r="5025" spans="1:38">
      <c r="A5025" s="14" t="s">
        <v>10381</v>
      </c>
      <c r="B5025" s="54">
        <v>44701.643073032399</v>
      </c>
      <c r="C5025" s="13" t="s">
        <v>286</v>
      </c>
      <c r="D5025" s="13">
        <v>1756</v>
      </c>
      <c r="E5025" s="13" t="s">
        <v>10382</v>
      </c>
      <c r="F5025" s="13" t="s">
        <v>24</v>
      </c>
      <c r="G5025" s="14">
        <v>1653047132597</v>
      </c>
      <c r="H5025" s="55">
        <v>0.56070601851851898</v>
      </c>
      <c r="I5025" s="33">
        <v>44888.560706018499</v>
      </c>
      <c r="J5025" s="58">
        <v>44888</v>
      </c>
      <c r="K5025" s="13" t="s">
        <v>257</v>
      </c>
      <c r="L5025" s="13" t="s">
        <v>72</v>
      </c>
      <c r="M5025" s="13" t="s">
        <v>255</v>
      </c>
      <c r="N5025" s="13" t="s">
        <v>215</v>
      </c>
      <c r="O5025" s="33" t="s">
        <v>38</v>
      </c>
      <c r="P5025" s="58" t="s">
        <v>38</v>
      </c>
      <c r="Q5025" s="33" t="s">
        <v>207</v>
      </c>
      <c r="R5025" s="14" t="s">
        <v>38</v>
      </c>
      <c r="S5025" s="13" t="s">
        <v>216</v>
      </c>
      <c r="T5025" s="13" t="s">
        <v>278</v>
      </c>
      <c r="U5025" s="33">
        <f t="shared" ca="1" si="936"/>
        <v>45744.56914039352</v>
      </c>
      <c r="V5025" s="13" t="str">
        <f t="shared" si="937"/>
        <v>Pune</v>
      </c>
      <c r="W5025" s="13" t="str">
        <f t="shared" si="938"/>
        <v>DOMI</v>
      </c>
      <c r="X5025" s="13">
        <f t="shared" si="939"/>
        <v>13</v>
      </c>
      <c r="Y5025" s="13" t="str">
        <f>IFERROR(VLOOKUP(C5025,ReceivingTeam[],2,FALSE),"HelpDesk")</f>
        <v>HelpDesk</v>
      </c>
      <c r="Z5025" s="67">
        <f t="shared" si="940"/>
        <v>44892.185706018499</v>
      </c>
      <c r="AA5025" s="68">
        <f t="shared" si="941"/>
        <v>44888</v>
      </c>
      <c r="AB5025" s="69" t="b">
        <f t="shared" si="942"/>
        <v>1</v>
      </c>
      <c r="AC5025" s="70">
        <f t="shared" si="943"/>
        <v>3</v>
      </c>
      <c r="AD5025" s="67">
        <f t="shared" si="944"/>
        <v>44892.185706018499</v>
      </c>
      <c r="AE5025" s="67">
        <f>VLOOKUP(V5025,'Branch Wise Work Timelines'!C:G,3,FALSE)+AA5025</f>
        <v>44888.395833333336</v>
      </c>
      <c r="AF5025" s="67">
        <f>IF(V5025="Bangalore",VLOOKUP(V5025,'Branch Wise Work Timelines'!C:G,4,FALSE)+AA5025+1,IF(V5025="Mumbai",VLOOKUP(V5025,'Branch Wise Work Timelines'!C:G,4,FALSE)+AA5025+1,VLOOKUP(V5025,'Branch Wise Work Timelines'!C:G,4,FALSE)+AA5025))</f>
        <v>44888.770833333336</v>
      </c>
      <c r="AG5025" s="67">
        <f>WORKDAY.INTL(AA5025,1,11)+VLOOKUP(V5025,'Branch Wise Work Timelines'!C:G,3,FALSE)</f>
        <v>44889.395833333336</v>
      </c>
      <c r="AH5025" s="69" t="str">
        <f t="shared" ca="1" si="945"/>
        <v>Out of TAT</v>
      </c>
      <c r="AI5025" s="69">
        <f t="shared" ca="1" si="946"/>
        <v>20458</v>
      </c>
      <c r="AJ5025" s="69" t="str">
        <f ca="1">IF(AI5025&lt;0,"0-12",IFERROR(VLOOKUP(AI5025,Breakup[],2,FALSE),"&gt;24"))</f>
        <v>&gt;24</v>
      </c>
      <c r="AK5025" s="69" t="str">
        <f>VLOOKUP(V5025,Master!B:D,3,FALSE)</f>
        <v>West</v>
      </c>
      <c r="AL5025" s="69" t="str">
        <f t="shared" si="947"/>
        <v>Pune</v>
      </c>
    </row>
    <row r="5026" spans="1:38">
      <c r="A5026" s="14" t="s">
        <v>10383</v>
      </c>
      <c r="B5026" s="54">
        <v>44701.682129398097</v>
      </c>
      <c r="C5026" s="13" t="s">
        <v>6284</v>
      </c>
      <c r="D5026" s="13">
        <v>1705</v>
      </c>
      <c r="E5026" s="13" t="s">
        <v>10384</v>
      </c>
      <c r="F5026" s="13" t="s">
        <v>33</v>
      </c>
      <c r="G5026" s="14">
        <v>1653047501288</v>
      </c>
      <c r="H5026" s="55">
        <v>0.22468750000000001</v>
      </c>
      <c r="I5026" s="33">
        <v>44891.224687499998</v>
      </c>
      <c r="J5026" s="58">
        <v>44891</v>
      </c>
      <c r="K5026" s="13" t="s">
        <v>213</v>
      </c>
      <c r="L5026" s="13" t="s">
        <v>30</v>
      </c>
      <c r="M5026" s="13" t="s">
        <v>282</v>
      </c>
      <c r="N5026" s="13" t="s">
        <v>206</v>
      </c>
      <c r="O5026" s="33">
        <v>44891.239016203697</v>
      </c>
      <c r="P5026" s="58">
        <v>44891</v>
      </c>
      <c r="Q5026" s="33" t="s">
        <v>237</v>
      </c>
      <c r="R5026" s="14">
        <v>158</v>
      </c>
      <c r="S5026" s="13" t="s">
        <v>216</v>
      </c>
      <c r="T5026" s="13" t="s">
        <v>217</v>
      </c>
      <c r="U5026" s="33">
        <f t="shared" ca="1" si="936"/>
        <v>45744.56914039352</v>
      </c>
      <c r="V5026" s="13" t="str">
        <f t="shared" si="937"/>
        <v>Bangalore</v>
      </c>
      <c r="W5026" s="13" t="str">
        <f t="shared" si="938"/>
        <v>RI</v>
      </c>
      <c r="X5026" s="13">
        <f t="shared" si="939"/>
        <v>5</v>
      </c>
      <c r="Y5026" s="13" t="str">
        <f>IFERROR(VLOOKUP(C5026,ReceivingTeam[],2,FALSE),"HelpDesk")</f>
        <v>HelpDesk</v>
      </c>
      <c r="Z5026" s="67">
        <f t="shared" si="940"/>
        <v>44891.916666666664</v>
      </c>
      <c r="AA5026" s="68">
        <f t="shared" si="941"/>
        <v>44891</v>
      </c>
      <c r="AB5026" s="69" t="b">
        <f t="shared" si="942"/>
        <v>1</v>
      </c>
      <c r="AC5026" s="70">
        <f t="shared" si="943"/>
        <v>0.5</v>
      </c>
      <c r="AD5026" s="67">
        <f t="shared" si="944"/>
        <v>44891.916666666664</v>
      </c>
      <c r="AE5026" s="67">
        <f>VLOOKUP(V5026,'Branch Wise Work Timelines'!C:G,3,FALSE)+AA5026</f>
        <v>44891.416666666664</v>
      </c>
      <c r="AF5026" s="67">
        <f>IF(V5026="Bangalore",VLOOKUP(V5026,'Branch Wise Work Timelines'!C:G,4,FALSE)+AA5026+1,IF(V5026="Mumbai",VLOOKUP(V5026,'Branch Wise Work Timelines'!C:G,4,FALSE)+AA5026+1,VLOOKUP(V5026,'Branch Wise Work Timelines'!C:G,4,FALSE)+AA5026))</f>
        <v>44892.104166666664</v>
      </c>
      <c r="AG5026" s="67">
        <f>WORKDAY.INTL(AA5026,1,11)+VLOOKUP(V5026,'Branch Wise Work Timelines'!C:G,3,FALSE)</f>
        <v>44893.416666666664</v>
      </c>
      <c r="AH5026" s="69" t="str">
        <f t="shared" si="945"/>
        <v>Met</v>
      </c>
      <c r="AI5026" s="69">
        <f t="shared" ca="1" si="946"/>
        <v>20464</v>
      </c>
      <c r="AJ5026" s="69" t="str">
        <f ca="1">IF(AI5026&lt;0,"0-12",IFERROR(VLOOKUP(AI5026,Breakup[],2,FALSE),"&gt;24"))</f>
        <v>&gt;24</v>
      </c>
      <c r="AK5026" s="69" t="str">
        <f>VLOOKUP(V5026,Master!B:D,3,FALSE)</f>
        <v>South</v>
      </c>
      <c r="AL5026" s="69" t="str">
        <f t="shared" si="947"/>
        <v>Bangalore</v>
      </c>
    </row>
    <row r="5027" spans="1:38">
      <c r="A5027" s="14" t="s">
        <v>10385</v>
      </c>
      <c r="B5027" s="54">
        <v>44701.7500867708</v>
      </c>
      <c r="C5027" s="13" t="s">
        <v>685</v>
      </c>
      <c r="D5027" s="13">
        <v>780</v>
      </c>
      <c r="E5027" s="13" t="s">
        <v>10386</v>
      </c>
      <c r="F5027" s="13" t="s">
        <v>33</v>
      </c>
      <c r="G5027" s="14">
        <v>1653050198995</v>
      </c>
      <c r="H5027" s="55">
        <v>0.34354166666666702</v>
      </c>
      <c r="I5027" s="33">
        <v>44890.343541666698</v>
      </c>
      <c r="J5027" s="58">
        <v>44890</v>
      </c>
      <c r="K5027" s="13" t="s">
        <v>257</v>
      </c>
      <c r="L5027" s="13" t="s">
        <v>72</v>
      </c>
      <c r="M5027" s="13" t="s">
        <v>286</v>
      </c>
      <c r="N5027" s="13" t="s">
        <v>206</v>
      </c>
      <c r="O5027" s="33" t="s">
        <v>38</v>
      </c>
      <c r="P5027" s="58" t="s">
        <v>38</v>
      </c>
      <c r="Q5027" s="33" t="s">
        <v>207</v>
      </c>
      <c r="R5027" s="14" t="s">
        <v>38</v>
      </c>
      <c r="S5027" s="13" t="s">
        <v>216</v>
      </c>
      <c r="T5027" s="13" t="s">
        <v>217</v>
      </c>
      <c r="U5027" s="33">
        <f t="shared" ca="1" si="936"/>
        <v>45744.56914039352</v>
      </c>
      <c r="V5027" s="13" t="str">
        <f t="shared" si="937"/>
        <v>Pune</v>
      </c>
      <c r="W5027" s="13" t="str">
        <f t="shared" si="938"/>
        <v>RI</v>
      </c>
      <c r="X5027" s="13">
        <f t="shared" si="939"/>
        <v>8</v>
      </c>
      <c r="Y5027" s="13" t="str">
        <f>IFERROR(VLOOKUP(C5027,ReceivingTeam[],2,FALSE),"HelpDesk")</f>
        <v>HelpDesk</v>
      </c>
      <c r="Z5027" s="67">
        <f t="shared" si="940"/>
        <v>44891.520833333336</v>
      </c>
      <c r="AA5027" s="68">
        <f t="shared" si="941"/>
        <v>44890</v>
      </c>
      <c r="AB5027" s="69" t="b">
        <f t="shared" si="942"/>
        <v>1</v>
      </c>
      <c r="AC5027" s="70">
        <f t="shared" si="943"/>
        <v>0.5</v>
      </c>
      <c r="AD5027" s="67">
        <f t="shared" si="944"/>
        <v>44891.520833333336</v>
      </c>
      <c r="AE5027" s="67">
        <f>VLOOKUP(V5027,'Branch Wise Work Timelines'!C:G,3,FALSE)+AA5027</f>
        <v>44890.395833333336</v>
      </c>
      <c r="AF5027" s="67">
        <f>IF(V5027="Bangalore",VLOOKUP(V5027,'Branch Wise Work Timelines'!C:G,4,FALSE)+AA5027+1,IF(V5027="Mumbai",VLOOKUP(V5027,'Branch Wise Work Timelines'!C:G,4,FALSE)+AA5027+1,VLOOKUP(V5027,'Branch Wise Work Timelines'!C:G,4,FALSE)+AA5027))</f>
        <v>44890.770833333336</v>
      </c>
      <c r="AG5027" s="67">
        <f>WORKDAY.INTL(AA5027,1,11)+VLOOKUP(V5027,'Branch Wise Work Timelines'!C:G,3,FALSE)</f>
        <v>44891.395833333336</v>
      </c>
      <c r="AH5027" s="69" t="str">
        <f t="shared" ca="1" si="945"/>
        <v>Out of TAT</v>
      </c>
      <c r="AI5027" s="69">
        <f t="shared" ca="1" si="946"/>
        <v>20474</v>
      </c>
      <c r="AJ5027" s="69" t="str">
        <f ca="1">IF(AI5027&lt;0,"0-12",IFERROR(VLOOKUP(AI5027,Breakup[],2,FALSE),"&gt;24"))</f>
        <v>&gt;24</v>
      </c>
      <c r="AK5027" s="69" t="str">
        <f>VLOOKUP(V5027,Master!B:D,3,FALSE)</f>
        <v>West</v>
      </c>
      <c r="AL5027" s="69" t="str">
        <f t="shared" si="947"/>
        <v>Pune</v>
      </c>
    </row>
    <row r="5028" spans="1:38">
      <c r="A5028" s="14" t="s">
        <v>10387</v>
      </c>
      <c r="B5028" s="54">
        <v>44701.678508946803</v>
      </c>
      <c r="C5028" s="13" t="s">
        <v>230</v>
      </c>
      <c r="D5028" s="13">
        <v>993</v>
      </c>
      <c r="E5028" s="13" t="s">
        <v>10388</v>
      </c>
      <c r="F5028" s="13" t="s">
        <v>15</v>
      </c>
      <c r="G5028" s="14">
        <v>1653047338901</v>
      </c>
      <c r="H5028" s="55">
        <v>0.18469907407407399</v>
      </c>
      <c r="I5028" s="33">
        <v>44882.184699074103</v>
      </c>
      <c r="J5028" s="58">
        <v>44882</v>
      </c>
      <c r="K5028" s="13" t="s">
        <v>213</v>
      </c>
      <c r="L5028" s="13" t="s">
        <v>30</v>
      </c>
      <c r="M5028" s="13" t="s">
        <v>75</v>
      </c>
      <c r="N5028" s="13" t="s">
        <v>206</v>
      </c>
      <c r="O5028" s="33" t="s">
        <v>38</v>
      </c>
      <c r="P5028" s="58" t="s">
        <v>38</v>
      </c>
      <c r="Q5028" s="33" t="s">
        <v>207</v>
      </c>
      <c r="R5028" s="14" t="s">
        <v>38</v>
      </c>
      <c r="S5028" s="13" t="s">
        <v>208</v>
      </c>
      <c r="T5028" s="13" t="s">
        <v>209</v>
      </c>
      <c r="U5028" s="33">
        <f t="shared" ca="1" si="936"/>
        <v>45744.56914039352</v>
      </c>
      <c r="V5028" s="13" t="str">
        <f t="shared" si="937"/>
        <v>Bangalore</v>
      </c>
      <c r="W5028" s="13" t="str">
        <f t="shared" si="938"/>
        <v>CLS</v>
      </c>
      <c r="X5028" s="13">
        <f t="shared" si="939"/>
        <v>4</v>
      </c>
      <c r="Y5028" s="13" t="str">
        <f>IFERROR(VLOOKUP(C5028,ReceivingTeam[],2,FALSE),"HelpDesk")</f>
        <v>HelpDesk</v>
      </c>
      <c r="Z5028" s="67">
        <f t="shared" si="940"/>
        <v>44882.916666666664</v>
      </c>
      <c r="AA5028" s="68">
        <f t="shared" si="941"/>
        <v>44882</v>
      </c>
      <c r="AB5028" s="69" t="b">
        <f t="shared" si="942"/>
        <v>1</v>
      </c>
      <c r="AC5028" s="70">
        <f t="shared" si="943"/>
        <v>0.5</v>
      </c>
      <c r="AD5028" s="67">
        <f t="shared" si="944"/>
        <v>44882.916666666664</v>
      </c>
      <c r="AE5028" s="67">
        <f>VLOOKUP(V5028,'Branch Wise Work Timelines'!C:G,3,FALSE)+AA5028</f>
        <v>44882.416666666664</v>
      </c>
      <c r="AF5028" s="67">
        <f>IF(V5028="Bangalore",VLOOKUP(V5028,'Branch Wise Work Timelines'!C:G,4,FALSE)+AA5028+1,IF(V5028="Mumbai",VLOOKUP(V5028,'Branch Wise Work Timelines'!C:G,4,FALSE)+AA5028+1,VLOOKUP(V5028,'Branch Wise Work Timelines'!C:G,4,FALSE)+AA5028))</f>
        <v>44883.104166666664</v>
      </c>
      <c r="AG5028" s="67">
        <f>WORKDAY.INTL(AA5028,1,11)+VLOOKUP(V5028,'Branch Wise Work Timelines'!C:G,3,FALSE)</f>
        <v>44883.416666666664</v>
      </c>
      <c r="AH5028" s="69" t="str">
        <f t="shared" ca="1" si="945"/>
        <v>Out of TAT</v>
      </c>
      <c r="AI5028" s="69">
        <f t="shared" ca="1" si="946"/>
        <v>20680</v>
      </c>
      <c r="AJ5028" s="69" t="str">
        <f ca="1">IF(AI5028&lt;0,"0-12",IFERROR(VLOOKUP(AI5028,Breakup[],2,FALSE),"&gt;24"))</f>
        <v>&gt;24</v>
      </c>
      <c r="AK5028" s="69" t="str">
        <f>VLOOKUP(V5028,Master!B:D,3,FALSE)</f>
        <v>South</v>
      </c>
      <c r="AL5028" s="69" t="str">
        <f t="shared" si="947"/>
        <v>Bangalore-CLS</v>
      </c>
    </row>
    <row r="5029" spans="1:38">
      <c r="A5029" s="14" t="s">
        <v>10389</v>
      </c>
      <c r="B5029" s="54">
        <v>44701.666859340301</v>
      </c>
      <c r="C5029" s="13" t="s">
        <v>6794</v>
      </c>
      <c r="D5029" s="13">
        <v>1717</v>
      </c>
      <c r="E5029" s="13" t="s">
        <v>10390</v>
      </c>
      <c r="F5029" s="13" t="s">
        <v>33</v>
      </c>
      <c r="G5029" s="14">
        <v>1653051036549</v>
      </c>
      <c r="H5029" s="55">
        <v>0.43878472222222198</v>
      </c>
      <c r="I5029" s="33">
        <v>44886.438784722202</v>
      </c>
      <c r="J5029" s="58">
        <v>44886</v>
      </c>
      <c r="K5029" s="13" t="s">
        <v>313</v>
      </c>
      <c r="L5029" s="13" t="s">
        <v>60</v>
      </c>
      <c r="M5029" s="13" t="s">
        <v>314</v>
      </c>
      <c r="N5029" s="13" t="s">
        <v>206</v>
      </c>
      <c r="O5029" s="33" t="s">
        <v>38</v>
      </c>
      <c r="P5029" s="58" t="s">
        <v>38</v>
      </c>
      <c r="Q5029" s="33" t="s">
        <v>207</v>
      </c>
      <c r="R5029" s="14" t="s">
        <v>38</v>
      </c>
      <c r="S5029" s="13" t="s">
        <v>208</v>
      </c>
      <c r="T5029" s="13" t="s">
        <v>209</v>
      </c>
      <c r="U5029" s="33">
        <f t="shared" ca="1" si="936"/>
        <v>45744.56914039352</v>
      </c>
      <c r="V5029" s="13" t="str">
        <f t="shared" si="937"/>
        <v>Hyderabad</v>
      </c>
      <c r="W5029" s="13" t="str">
        <f t="shared" si="938"/>
        <v>RI</v>
      </c>
      <c r="X5029" s="13">
        <f t="shared" si="939"/>
        <v>10</v>
      </c>
      <c r="Y5029" s="13" t="str">
        <f>IFERROR(VLOOKUP(C5029,ReceivingTeam[],2,FALSE),"HelpDesk")</f>
        <v>HelpDesk</v>
      </c>
      <c r="Z5029" s="67">
        <f t="shared" si="940"/>
        <v>44887.584618055531</v>
      </c>
      <c r="AA5029" s="68">
        <f t="shared" si="941"/>
        <v>44886</v>
      </c>
      <c r="AB5029" s="69" t="b">
        <f t="shared" si="942"/>
        <v>1</v>
      </c>
      <c r="AC5029" s="70">
        <f t="shared" si="943"/>
        <v>0.5</v>
      </c>
      <c r="AD5029" s="67">
        <f t="shared" si="944"/>
        <v>44887.584618055531</v>
      </c>
      <c r="AE5029" s="67">
        <f>VLOOKUP(V5029,'Branch Wise Work Timelines'!C:G,3,FALSE)+AA5029</f>
        <v>44886.416666666664</v>
      </c>
      <c r="AF5029" s="67">
        <f>IF(V5029="Bangalore",VLOOKUP(V5029,'Branch Wise Work Timelines'!C:G,4,FALSE)+AA5029+1,IF(V5029="Mumbai",VLOOKUP(V5029,'Branch Wise Work Timelines'!C:G,4,FALSE)+AA5029+1,VLOOKUP(V5029,'Branch Wise Work Timelines'!C:G,4,FALSE)+AA5029))</f>
        <v>44886.770833333336</v>
      </c>
      <c r="AG5029" s="67">
        <f>WORKDAY.INTL(AA5029,1,11)+VLOOKUP(V5029,'Branch Wise Work Timelines'!C:G,3,FALSE)</f>
        <v>44887.416666666664</v>
      </c>
      <c r="AH5029" s="69" t="str">
        <f t="shared" ca="1" si="945"/>
        <v>Out of TAT</v>
      </c>
      <c r="AI5029" s="69">
        <f t="shared" ca="1" si="946"/>
        <v>20568</v>
      </c>
      <c r="AJ5029" s="69" t="str">
        <f ca="1">IF(AI5029&lt;0,"0-12",IFERROR(VLOOKUP(AI5029,Breakup[],2,FALSE),"&gt;24"))</f>
        <v>&gt;24</v>
      </c>
      <c r="AK5029" s="69" t="str">
        <f>VLOOKUP(V5029,Master!B:D,3,FALSE)</f>
        <v>South</v>
      </c>
      <c r="AL5029" s="69" t="str">
        <f t="shared" si="947"/>
        <v>Hyderabad</v>
      </c>
    </row>
    <row r="5030" spans="1:38">
      <c r="A5030" s="14" t="s">
        <v>10391</v>
      </c>
      <c r="B5030" s="54">
        <v>44701.7348528125</v>
      </c>
      <c r="C5030" s="13" t="s">
        <v>2252</v>
      </c>
      <c r="D5030" s="13">
        <v>856</v>
      </c>
      <c r="E5030" s="13" t="s">
        <v>10392</v>
      </c>
      <c r="F5030" s="13" t="s">
        <v>15</v>
      </c>
      <c r="G5030" s="14">
        <v>1653051574035</v>
      </c>
      <c r="H5030" s="55">
        <v>0.73003472222222199</v>
      </c>
      <c r="I5030" s="33">
        <v>44891.730034722197</v>
      </c>
      <c r="J5030" s="58">
        <v>44891</v>
      </c>
      <c r="K5030" s="13" t="s">
        <v>213</v>
      </c>
      <c r="L5030" s="13" t="s">
        <v>30</v>
      </c>
      <c r="M5030" s="13" t="s">
        <v>75</v>
      </c>
      <c r="N5030" s="13" t="s">
        <v>206</v>
      </c>
      <c r="O5030" s="33">
        <v>44891.800347222197</v>
      </c>
      <c r="P5030" s="58">
        <v>44891</v>
      </c>
      <c r="Q5030" s="33" t="s">
        <v>237</v>
      </c>
      <c r="R5030" s="14">
        <v>470</v>
      </c>
      <c r="S5030" s="13" t="s">
        <v>208</v>
      </c>
      <c r="T5030" s="13" t="s">
        <v>209</v>
      </c>
      <c r="U5030" s="33">
        <f t="shared" ca="1" si="936"/>
        <v>45744.56914039352</v>
      </c>
      <c r="V5030" s="13" t="str">
        <f t="shared" si="937"/>
        <v>Bangalore</v>
      </c>
      <c r="W5030" s="13" t="str">
        <f t="shared" si="938"/>
        <v>CLS</v>
      </c>
      <c r="X5030" s="13">
        <f t="shared" si="939"/>
        <v>17</v>
      </c>
      <c r="Y5030" s="13" t="str">
        <f>IFERROR(VLOOKUP(C5030,ReceivingTeam[],2,FALSE),"HelpDesk")</f>
        <v>HelpDesk</v>
      </c>
      <c r="Z5030" s="67">
        <f t="shared" si="940"/>
        <v>44893.542534722197</v>
      </c>
      <c r="AA5030" s="68">
        <f t="shared" si="941"/>
        <v>44891</v>
      </c>
      <c r="AB5030" s="69" t="b">
        <f t="shared" si="942"/>
        <v>1</v>
      </c>
      <c r="AC5030" s="70">
        <f t="shared" si="943"/>
        <v>0.5</v>
      </c>
      <c r="AD5030" s="67">
        <f t="shared" si="944"/>
        <v>44893.542534722197</v>
      </c>
      <c r="AE5030" s="67">
        <f>VLOOKUP(V5030,'Branch Wise Work Timelines'!C:G,3,FALSE)+AA5030</f>
        <v>44891.416666666664</v>
      </c>
      <c r="AF5030" s="67">
        <f>IF(V5030="Bangalore",VLOOKUP(V5030,'Branch Wise Work Timelines'!C:G,4,FALSE)+AA5030+1,IF(V5030="Mumbai",VLOOKUP(V5030,'Branch Wise Work Timelines'!C:G,4,FALSE)+AA5030+1,VLOOKUP(V5030,'Branch Wise Work Timelines'!C:G,4,FALSE)+AA5030))</f>
        <v>44892.104166666664</v>
      </c>
      <c r="AG5030" s="67">
        <f>WORKDAY.INTL(AA5030,1,11)+VLOOKUP(V5030,'Branch Wise Work Timelines'!C:G,3,FALSE)</f>
        <v>44893.416666666664</v>
      </c>
      <c r="AH5030" s="69" t="str">
        <f t="shared" si="945"/>
        <v>Met</v>
      </c>
      <c r="AI5030" s="69">
        <f t="shared" ca="1" si="946"/>
        <v>20425</v>
      </c>
      <c r="AJ5030" s="69" t="str">
        <f ca="1">IF(AI5030&lt;0,"0-12",IFERROR(VLOOKUP(AI5030,Breakup[],2,FALSE),"&gt;24"))</f>
        <v>&gt;24</v>
      </c>
      <c r="AK5030" s="69" t="str">
        <f>VLOOKUP(V5030,Master!B:D,3,FALSE)</f>
        <v>South</v>
      </c>
      <c r="AL5030" s="69" t="str">
        <f t="shared" si="947"/>
        <v>Bangalore-CLS</v>
      </c>
    </row>
    <row r="5031" spans="1:38">
      <c r="A5031" s="14" t="s">
        <v>10393</v>
      </c>
      <c r="B5031" s="54">
        <v>44701.782224733797</v>
      </c>
      <c r="C5031" s="13" t="s">
        <v>81</v>
      </c>
      <c r="D5031" s="13">
        <v>292</v>
      </c>
      <c r="E5031" s="13" t="s">
        <v>10394</v>
      </c>
      <c r="F5031" s="13" t="s">
        <v>33</v>
      </c>
      <c r="G5031" s="14">
        <v>1653053476399</v>
      </c>
      <c r="H5031" s="55">
        <v>0.45309027777777799</v>
      </c>
      <c r="I5031" s="33">
        <v>44887.453090277799</v>
      </c>
      <c r="J5031" s="58">
        <v>44887</v>
      </c>
      <c r="K5031" s="13" t="s">
        <v>213</v>
      </c>
      <c r="L5031" s="13" t="s">
        <v>30</v>
      </c>
      <c r="M5031" s="13" t="s">
        <v>282</v>
      </c>
      <c r="N5031" s="13" t="s">
        <v>206</v>
      </c>
      <c r="O5031" s="33" t="s">
        <v>38</v>
      </c>
      <c r="P5031" s="58" t="s">
        <v>38</v>
      </c>
      <c r="Q5031" s="33" t="s">
        <v>207</v>
      </c>
      <c r="R5031" s="14" t="s">
        <v>38</v>
      </c>
      <c r="S5031" s="13" t="s">
        <v>216</v>
      </c>
      <c r="T5031" s="13" t="s">
        <v>278</v>
      </c>
      <c r="U5031" s="33">
        <f t="shared" ca="1" si="936"/>
        <v>45744.56914039352</v>
      </c>
      <c r="V5031" s="13" t="str">
        <f t="shared" si="937"/>
        <v>Bangalore</v>
      </c>
      <c r="W5031" s="13" t="str">
        <f t="shared" si="938"/>
        <v>RI</v>
      </c>
      <c r="X5031" s="13">
        <f t="shared" si="939"/>
        <v>10</v>
      </c>
      <c r="Y5031" s="13" t="str">
        <f>IFERROR(VLOOKUP(C5031,ReceivingTeam[],2,FALSE),"HelpDesk")</f>
        <v>Branch office</v>
      </c>
      <c r="Z5031" s="67">
        <f t="shared" si="940"/>
        <v>44890.765590277799</v>
      </c>
      <c r="AA5031" s="68">
        <f t="shared" si="941"/>
        <v>44887</v>
      </c>
      <c r="AB5031" s="69" t="b">
        <f t="shared" si="942"/>
        <v>1</v>
      </c>
      <c r="AC5031" s="70">
        <f t="shared" si="943"/>
        <v>3</v>
      </c>
      <c r="AD5031" s="67">
        <f t="shared" si="944"/>
        <v>44890.765590277799</v>
      </c>
      <c r="AE5031" s="67">
        <f>VLOOKUP(V5031,'Branch Wise Work Timelines'!C:G,3,FALSE)+AA5031</f>
        <v>44887.416666666664</v>
      </c>
      <c r="AF5031" s="67">
        <f>IF(V5031="Bangalore",VLOOKUP(V5031,'Branch Wise Work Timelines'!C:G,4,FALSE)+AA5031+1,IF(V5031="Mumbai",VLOOKUP(V5031,'Branch Wise Work Timelines'!C:G,4,FALSE)+AA5031+1,VLOOKUP(V5031,'Branch Wise Work Timelines'!C:G,4,FALSE)+AA5031))</f>
        <v>44888.104166666664</v>
      </c>
      <c r="AG5031" s="67">
        <f>WORKDAY.INTL(AA5031,1,11)+VLOOKUP(V5031,'Branch Wise Work Timelines'!C:G,3,FALSE)</f>
        <v>44888.416666666664</v>
      </c>
      <c r="AH5031" s="69" t="str">
        <f t="shared" ca="1" si="945"/>
        <v>Out of TAT</v>
      </c>
      <c r="AI5031" s="69">
        <f t="shared" ca="1" si="946"/>
        <v>20492</v>
      </c>
      <c r="AJ5031" s="69" t="str">
        <f ca="1">IF(AI5031&lt;0,"0-12",IFERROR(VLOOKUP(AI5031,Breakup[],2,FALSE),"&gt;24"))</f>
        <v>&gt;24</v>
      </c>
      <c r="AK5031" s="69" t="str">
        <f>VLOOKUP(V5031,Master!B:D,3,FALSE)</f>
        <v>South</v>
      </c>
      <c r="AL5031" s="69" t="str">
        <f t="shared" si="947"/>
        <v>Bangalore</v>
      </c>
    </row>
    <row r="5032" spans="1:38">
      <c r="A5032" s="14" t="s">
        <v>10395</v>
      </c>
      <c r="B5032" s="54">
        <v>44701.712962002297</v>
      </c>
      <c r="C5032" s="13" t="s">
        <v>222</v>
      </c>
      <c r="D5032" s="13">
        <v>1207</v>
      </c>
      <c r="E5032" s="13" t="s">
        <v>10396</v>
      </c>
      <c r="F5032" s="13" t="s">
        <v>33</v>
      </c>
      <c r="G5032" s="14">
        <v>1653047796698</v>
      </c>
      <c r="H5032" s="55">
        <v>0.62644675925925897</v>
      </c>
      <c r="I5032" s="33">
        <v>44885.626446759299</v>
      </c>
      <c r="J5032" s="58">
        <v>44885</v>
      </c>
      <c r="K5032" s="13" t="s">
        <v>224</v>
      </c>
      <c r="L5032" s="13" t="s">
        <v>64</v>
      </c>
      <c r="M5032" s="13" t="s">
        <v>225</v>
      </c>
      <c r="N5032" s="13" t="s">
        <v>206</v>
      </c>
      <c r="O5032" s="33" t="s">
        <v>38</v>
      </c>
      <c r="P5032" s="58" t="s">
        <v>38</v>
      </c>
      <c r="Q5032" s="33" t="s">
        <v>207</v>
      </c>
      <c r="R5032" s="14" t="s">
        <v>38</v>
      </c>
      <c r="S5032" s="13" t="s">
        <v>208</v>
      </c>
      <c r="T5032" s="13" t="s">
        <v>209</v>
      </c>
      <c r="U5032" s="33">
        <f t="shared" ca="1" si="936"/>
        <v>45744.56914039352</v>
      </c>
      <c r="V5032" s="13" t="str">
        <f t="shared" si="937"/>
        <v>Kolkata</v>
      </c>
      <c r="W5032" s="13" t="str">
        <f t="shared" si="938"/>
        <v>RI</v>
      </c>
      <c r="X5032" s="13">
        <f t="shared" si="939"/>
        <v>15</v>
      </c>
      <c r="Y5032" s="13" t="str">
        <f>IFERROR(VLOOKUP(C5032,ReceivingTeam[],2,FALSE),"HelpDesk")</f>
        <v>Branch office</v>
      </c>
      <c r="Z5032" s="67">
        <f t="shared" si="940"/>
        <v>44885.916666666664</v>
      </c>
      <c r="AA5032" s="68">
        <f t="shared" si="941"/>
        <v>44885</v>
      </c>
      <c r="AB5032" s="69" t="b">
        <f t="shared" si="942"/>
        <v>0</v>
      </c>
      <c r="AC5032" s="70">
        <f t="shared" si="943"/>
        <v>0.5</v>
      </c>
      <c r="AD5032" s="67">
        <f t="shared" si="944"/>
        <v>44885.916666666664</v>
      </c>
      <c r="AE5032" s="67">
        <f>VLOOKUP(V5032,'Branch Wise Work Timelines'!C:G,3,FALSE)+AA5032</f>
        <v>44885.416666666664</v>
      </c>
      <c r="AF5032" s="67">
        <f>IF(V5032="Bangalore",VLOOKUP(V5032,'Branch Wise Work Timelines'!C:G,4,FALSE)+AA5032+1,IF(V5032="Mumbai",VLOOKUP(V5032,'Branch Wise Work Timelines'!C:G,4,FALSE)+AA5032+1,VLOOKUP(V5032,'Branch Wise Work Timelines'!C:G,4,FALSE)+AA5032))</f>
        <v>44885.770833333336</v>
      </c>
      <c r="AG5032" s="67">
        <f>WORKDAY.INTL(AA5032,1,11)+VLOOKUP(V5032,'Branch Wise Work Timelines'!C:G,3,FALSE)</f>
        <v>44886.416666666664</v>
      </c>
      <c r="AH5032" s="69" t="str">
        <f t="shared" ca="1" si="945"/>
        <v>Out of TAT</v>
      </c>
      <c r="AI5032" s="69">
        <f t="shared" ca="1" si="946"/>
        <v>20608</v>
      </c>
      <c r="AJ5032" s="69" t="str">
        <f ca="1">IF(AI5032&lt;0,"0-12",IFERROR(VLOOKUP(AI5032,Breakup[],2,FALSE),"&gt;24"))</f>
        <v>&gt;24</v>
      </c>
      <c r="AK5032" s="69" t="str">
        <f>VLOOKUP(V5032,Master!B:D,3,FALSE)</f>
        <v>East</v>
      </c>
      <c r="AL5032" s="69" t="str">
        <f t="shared" si="947"/>
        <v>Kolkata</v>
      </c>
    </row>
    <row r="5033" spans="1:38">
      <c r="A5033" s="14" t="s">
        <v>10397</v>
      </c>
      <c r="B5033" s="54">
        <v>44701.729921145801</v>
      </c>
      <c r="C5033" s="13" t="s">
        <v>418</v>
      </c>
      <c r="D5033" s="13">
        <v>1655</v>
      </c>
      <c r="E5033" s="13" t="s">
        <v>10398</v>
      </c>
      <c r="F5033" s="13" t="s">
        <v>15</v>
      </c>
      <c r="G5033" s="14">
        <v>1653048896111</v>
      </c>
      <c r="H5033" s="55">
        <v>0.62695601851851801</v>
      </c>
      <c r="I5033" s="33">
        <v>44885.626956018503</v>
      </c>
      <c r="J5033" s="58">
        <v>44885</v>
      </c>
      <c r="K5033" s="13" t="s">
        <v>213</v>
      </c>
      <c r="L5033" s="13" t="s">
        <v>30</v>
      </c>
      <c r="M5033" s="13" t="s">
        <v>75</v>
      </c>
      <c r="N5033" s="13" t="s">
        <v>206</v>
      </c>
      <c r="O5033" s="33" t="s">
        <v>38</v>
      </c>
      <c r="P5033" s="58" t="s">
        <v>38</v>
      </c>
      <c r="Q5033" s="33" t="s">
        <v>207</v>
      </c>
      <c r="R5033" s="14" t="s">
        <v>38</v>
      </c>
      <c r="S5033" s="13" t="s">
        <v>216</v>
      </c>
      <c r="T5033" s="13" t="s">
        <v>217</v>
      </c>
      <c r="U5033" s="33">
        <f t="shared" ca="1" si="936"/>
        <v>45744.56914039352</v>
      </c>
      <c r="V5033" s="13" t="str">
        <f t="shared" si="937"/>
        <v>Bangalore</v>
      </c>
      <c r="W5033" s="13" t="str">
        <f t="shared" si="938"/>
        <v>CLS</v>
      </c>
      <c r="X5033" s="13">
        <f t="shared" si="939"/>
        <v>15</v>
      </c>
      <c r="Y5033" s="13" t="str">
        <f>IFERROR(VLOOKUP(C5033,ReceivingTeam[],2,FALSE),"HelpDesk")</f>
        <v>HelpDesk</v>
      </c>
      <c r="Z5033" s="67">
        <f t="shared" si="940"/>
        <v>44885.916666666664</v>
      </c>
      <c r="AA5033" s="68">
        <f t="shared" si="941"/>
        <v>44885</v>
      </c>
      <c r="AB5033" s="69" t="b">
        <f t="shared" si="942"/>
        <v>0</v>
      </c>
      <c r="AC5033" s="70">
        <f t="shared" si="943"/>
        <v>0.5</v>
      </c>
      <c r="AD5033" s="67">
        <f t="shared" si="944"/>
        <v>44885.916666666664</v>
      </c>
      <c r="AE5033" s="67">
        <f>VLOOKUP(V5033,'Branch Wise Work Timelines'!C:G,3,FALSE)+AA5033</f>
        <v>44885.416666666664</v>
      </c>
      <c r="AF5033" s="67">
        <f>IF(V5033="Bangalore",VLOOKUP(V5033,'Branch Wise Work Timelines'!C:G,4,FALSE)+AA5033+1,IF(V5033="Mumbai",VLOOKUP(V5033,'Branch Wise Work Timelines'!C:G,4,FALSE)+AA5033+1,VLOOKUP(V5033,'Branch Wise Work Timelines'!C:G,4,FALSE)+AA5033))</f>
        <v>44886.104166666664</v>
      </c>
      <c r="AG5033" s="67">
        <f>WORKDAY.INTL(AA5033,1,11)+VLOOKUP(V5033,'Branch Wise Work Timelines'!C:G,3,FALSE)</f>
        <v>44886.416666666664</v>
      </c>
      <c r="AH5033" s="69" t="str">
        <f t="shared" ca="1" si="945"/>
        <v>Out of TAT</v>
      </c>
      <c r="AI5033" s="69">
        <f t="shared" ca="1" si="946"/>
        <v>20608</v>
      </c>
      <c r="AJ5033" s="69" t="str">
        <f ca="1">IF(AI5033&lt;0,"0-12",IFERROR(VLOOKUP(AI5033,Breakup[],2,FALSE),"&gt;24"))</f>
        <v>&gt;24</v>
      </c>
      <c r="AK5033" s="69" t="str">
        <f>VLOOKUP(V5033,Master!B:D,3,FALSE)</f>
        <v>South</v>
      </c>
      <c r="AL5033" s="69" t="str">
        <f t="shared" si="947"/>
        <v>Bangalore-CLS</v>
      </c>
    </row>
    <row r="5034" spans="1:38">
      <c r="A5034" s="14" t="s">
        <v>10399</v>
      </c>
      <c r="B5034" s="54">
        <v>44701.738577893499</v>
      </c>
      <c r="C5034" s="13" t="s">
        <v>89</v>
      </c>
      <c r="D5034" s="13">
        <v>394</v>
      </c>
      <c r="E5034" s="13" t="s">
        <v>10400</v>
      </c>
      <c r="F5034" s="13" t="s">
        <v>15</v>
      </c>
      <c r="G5034" s="14">
        <v>1653051039986</v>
      </c>
      <c r="H5034" s="55">
        <v>0.11710648148148101</v>
      </c>
      <c r="I5034" s="33">
        <v>44885.117106481499</v>
      </c>
      <c r="J5034" s="58">
        <v>44885</v>
      </c>
      <c r="K5034" s="13" t="s">
        <v>213</v>
      </c>
      <c r="L5034" s="13" t="s">
        <v>30</v>
      </c>
      <c r="M5034" s="13" t="s">
        <v>214</v>
      </c>
      <c r="N5034" s="13" t="s">
        <v>215</v>
      </c>
      <c r="O5034" s="33" t="s">
        <v>38</v>
      </c>
      <c r="P5034" s="58" t="s">
        <v>38</v>
      </c>
      <c r="Q5034" s="33" t="s">
        <v>207</v>
      </c>
      <c r="R5034" s="14" t="s">
        <v>38</v>
      </c>
      <c r="S5034" s="13" t="s">
        <v>216</v>
      </c>
      <c r="T5034" s="13" t="s">
        <v>217</v>
      </c>
      <c r="U5034" s="33">
        <f t="shared" ca="1" si="936"/>
        <v>45744.56914039352</v>
      </c>
      <c r="V5034" s="13" t="str">
        <f t="shared" si="937"/>
        <v>Bangalore</v>
      </c>
      <c r="W5034" s="13" t="str">
        <f t="shared" si="938"/>
        <v>CLS</v>
      </c>
      <c r="X5034" s="13">
        <f t="shared" si="939"/>
        <v>2</v>
      </c>
      <c r="Y5034" s="13" t="str">
        <f>IFERROR(VLOOKUP(C5034,ReceivingTeam[],2,FALSE),"HelpDesk")</f>
        <v>Branch office</v>
      </c>
      <c r="Z5034" s="67">
        <f t="shared" si="940"/>
        <v>44885.916666666664</v>
      </c>
      <c r="AA5034" s="68">
        <f t="shared" si="941"/>
        <v>44885</v>
      </c>
      <c r="AB5034" s="69" t="b">
        <f t="shared" si="942"/>
        <v>0</v>
      </c>
      <c r="AC5034" s="70">
        <f t="shared" si="943"/>
        <v>0.5</v>
      </c>
      <c r="AD5034" s="67">
        <f t="shared" si="944"/>
        <v>44885.916666666664</v>
      </c>
      <c r="AE5034" s="67">
        <f>VLOOKUP(V5034,'Branch Wise Work Timelines'!C:G,3,FALSE)+AA5034</f>
        <v>44885.416666666664</v>
      </c>
      <c r="AF5034" s="67">
        <f>IF(V5034="Bangalore",VLOOKUP(V5034,'Branch Wise Work Timelines'!C:G,4,FALSE)+AA5034+1,IF(V5034="Mumbai",VLOOKUP(V5034,'Branch Wise Work Timelines'!C:G,4,FALSE)+AA5034+1,VLOOKUP(V5034,'Branch Wise Work Timelines'!C:G,4,FALSE)+AA5034))</f>
        <v>44886.104166666664</v>
      </c>
      <c r="AG5034" s="67">
        <f>WORKDAY.INTL(AA5034,1,11)+VLOOKUP(V5034,'Branch Wise Work Timelines'!C:G,3,FALSE)</f>
        <v>44886.416666666664</v>
      </c>
      <c r="AH5034" s="69" t="str">
        <f t="shared" ca="1" si="945"/>
        <v>Out of TAT</v>
      </c>
      <c r="AI5034" s="69">
        <f t="shared" ca="1" si="946"/>
        <v>20608</v>
      </c>
      <c r="AJ5034" s="69" t="str">
        <f ca="1">IF(AI5034&lt;0,"0-12",IFERROR(VLOOKUP(AI5034,Breakup[],2,FALSE),"&gt;24"))</f>
        <v>&gt;24</v>
      </c>
      <c r="AK5034" s="69" t="str">
        <f>VLOOKUP(V5034,Master!B:D,3,FALSE)</f>
        <v>South</v>
      </c>
      <c r="AL5034" s="69" t="str">
        <f t="shared" si="947"/>
        <v>Bangalore-CLS</v>
      </c>
    </row>
    <row r="5035" spans="1:38">
      <c r="A5035" s="14" t="s">
        <v>10401</v>
      </c>
      <c r="B5035" s="54">
        <v>44701.751993946797</v>
      </c>
      <c r="C5035" s="13" t="s">
        <v>685</v>
      </c>
      <c r="D5035" s="13">
        <v>1392</v>
      </c>
      <c r="E5035" s="13" t="s">
        <v>10402</v>
      </c>
      <c r="F5035" s="13" t="s">
        <v>33</v>
      </c>
      <c r="G5035" s="14">
        <v>1653050198995</v>
      </c>
      <c r="H5035" s="55">
        <v>0.95534722222222201</v>
      </c>
      <c r="I5035" s="33">
        <v>44881.955347222203</v>
      </c>
      <c r="J5035" s="58">
        <v>44881</v>
      </c>
      <c r="K5035" s="13" t="s">
        <v>257</v>
      </c>
      <c r="L5035" s="13" t="s">
        <v>72</v>
      </c>
      <c r="M5035" s="13" t="s">
        <v>286</v>
      </c>
      <c r="N5035" s="13" t="s">
        <v>206</v>
      </c>
      <c r="O5035" s="33" t="s">
        <v>38</v>
      </c>
      <c r="P5035" s="58" t="s">
        <v>38</v>
      </c>
      <c r="Q5035" s="33" t="s">
        <v>207</v>
      </c>
      <c r="R5035" s="14" t="s">
        <v>38</v>
      </c>
      <c r="S5035" s="13" t="s">
        <v>216</v>
      </c>
      <c r="T5035" s="13" t="s">
        <v>217</v>
      </c>
      <c r="U5035" s="33">
        <f t="shared" ca="1" si="936"/>
        <v>45744.56914039352</v>
      </c>
      <c r="V5035" s="13" t="str">
        <f t="shared" si="937"/>
        <v>Pune</v>
      </c>
      <c r="W5035" s="13" t="str">
        <f t="shared" si="938"/>
        <v>RI</v>
      </c>
      <c r="X5035" s="13">
        <f t="shared" si="939"/>
        <v>22</v>
      </c>
      <c r="Y5035" s="13" t="str">
        <f>IFERROR(VLOOKUP(C5035,ReceivingTeam[],2,FALSE),"HelpDesk")</f>
        <v>HelpDesk</v>
      </c>
      <c r="Z5035" s="67">
        <f t="shared" si="940"/>
        <v>44883.080347222203</v>
      </c>
      <c r="AA5035" s="68">
        <f t="shared" si="941"/>
        <v>44881</v>
      </c>
      <c r="AB5035" s="69" t="b">
        <f t="shared" si="942"/>
        <v>1</v>
      </c>
      <c r="AC5035" s="70">
        <f t="shared" si="943"/>
        <v>0.5</v>
      </c>
      <c r="AD5035" s="67">
        <f t="shared" si="944"/>
        <v>44883.080347222203</v>
      </c>
      <c r="AE5035" s="67">
        <f>VLOOKUP(V5035,'Branch Wise Work Timelines'!C:G,3,FALSE)+AA5035</f>
        <v>44881.395833333336</v>
      </c>
      <c r="AF5035" s="67">
        <f>IF(V5035="Bangalore",VLOOKUP(V5035,'Branch Wise Work Timelines'!C:G,4,FALSE)+AA5035+1,IF(V5035="Mumbai",VLOOKUP(V5035,'Branch Wise Work Timelines'!C:G,4,FALSE)+AA5035+1,VLOOKUP(V5035,'Branch Wise Work Timelines'!C:G,4,FALSE)+AA5035))</f>
        <v>44881.770833333336</v>
      </c>
      <c r="AG5035" s="67">
        <f>WORKDAY.INTL(AA5035,1,11)+VLOOKUP(V5035,'Branch Wise Work Timelines'!C:G,3,FALSE)</f>
        <v>44882.395833333336</v>
      </c>
      <c r="AH5035" s="69" t="str">
        <f t="shared" ca="1" si="945"/>
        <v>Out of TAT</v>
      </c>
      <c r="AI5035" s="69">
        <f t="shared" ca="1" si="946"/>
        <v>20676</v>
      </c>
      <c r="AJ5035" s="69" t="str">
        <f ca="1">IF(AI5035&lt;0,"0-12",IFERROR(VLOOKUP(AI5035,Breakup[],2,FALSE),"&gt;24"))</f>
        <v>&gt;24</v>
      </c>
      <c r="AK5035" s="69" t="str">
        <f>VLOOKUP(V5035,Master!B:D,3,FALSE)</f>
        <v>West</v>
      </c>
      <c r="AL5035" s="69" t="str">
        <f t="shared" si="947"/>
        <v>Pune</v>
      </c>
    </row>
    <row r="5036" spans="1:38">
      <c r="A5036" s="14" t="s">
        <v>10403</v>
      </c>
      <c r="B5036" s="54">
        <v>44701.735067592599</v>
      </c>
      <c r="C5036" s="13" t="s">
        <v>1232</v>
      </c>
      <c r="D5036" s="13">
        <v>424</v>
      </c>
      <c r="E5036" s="13" t="s">
        <v>10404</v>
      </c>
      <c r="F5036" s="13" t="s">
        <v>33</v>
      </c>
      <c r="G5036" s="14">
        <v>1653049855960</v>
      </c>
      <c r="H5036" s="55">
        <v>0.18274305555555601</v>
      </c>
      <c r="I5036" s="33">
        <v>44881.1827430556</v>
      </c>
      <c r="J5036" s="58">
        <v>44881</v>
      </c>
      <c r="K5036" s="13" t="s">
        <v>213</v>
      </c>
      <c r="L5036" s="13" t="s">
        <v>30</v>
      </c>
      <c r="M5036" s="13" t="s">
        <v>282</v>
      </c>
      <c r="N5036" s="13" t="s">
        <v>206</v>
      </c>
      <c r="O5036" s="33" t="s">
        <v>38</v>
      </c>
      <c r="P5036" s="58" t="s">
        <v>38</v>
      </c>
      <c r="Q5036" s="33" t="s">
        <v>207</v>
      </c>
      <c r="R5036" s="14" t="s">
        <v>38</v>
      </c>
      <c r="S5036" s="13" t="s">
        <v>216</v>
      </c>
      <c r="T5036" s="13" t="s">
        <v>217</v>
      </c>
      <c r="U5036" s="33">
        <f t="shared" ca="1" si="936"/>
        <v>45744.56914039352</v>
      </c>
      <c r="V5036" s="13" t="str">
        <f t="shared" si="937"/>
        <v>Bangalore</v>
      </c>
      <c r="W5036" s="13" t="str">
        <f t="shared" si="938"/>
        <v>RI</v>
      </c>
      <c r="X5036" s="13">
        <f t="shared" si="939"/>
        <v>4</v>
      </c>
      <c r="Y5036" s="13" t="str">
        <f>IFERROR(VLOOKUP(C5036,ReceivingTeam[],2,FALSE),"HelpDesk")</f>
        <v>HelpDesk</v>
      </c>
      <c r="Z5036" s="67">
        <f t="shared" si="940"/>
        <v>44881.916666666664</v>
      </c>
      <c r="AA5036" s="68">
        <f t="shared" si="941"/>
        <v>44881</v>
      </c>
      <c r="AB5036" s="69" t="b">
        <f t="shared" si="942"/>
        <v>1</v>
      </c>
      <c r="AC5036" s="70">
        <f t="shared" si="943"/>
        <v>0.5</v>
      </c>
      <c r="AD5036" s="67">
        <f t="shared" si="944"/>
        <v>44881.916666666664</v>
      </c>
      <c r="AE5036" s="67">
        <f>VLOOKUP(V5036,'Branch Wise Work Timelines'!C:G,3,FALSE)+AA5036</f>
        <v>44881.416666666664</v>
      </c>
      <c r="AF5036" s="67">
        <f>IF(V5036="Bangalore",VLOOKUP(V5036,'Branch Wise Work Timelines'!C:G,4,FALSE)+AA5036+1,IF(V5036="Mumbai",VLOOKUP(V5036,'Branch Wise Work Timelines'!C:G,4,FALSE)+AA5036+1,VLOOKUP(V5036,'Branch Wise Work Timelines'!C:G,4,FALSE)+AA5036))</f>
        <v>44882.104166666664</v>
      </c>
      <c r="AG5036" s="67">
        <f>WORKDAY.INTL(AA5036,1,11)+VLOOKUP(V5036,'Branch Wise Work Timelines'!C:G,3,FALSE)</f>
        <v>44882.416666666664</v>
      </c>
      <c r="AH5036" s="69" t="str">
        <f t="shared" ca="1" si="945"/>
        <v>Out of TAT</v>
      </c>
      <c r="AI5036" s="69">
        <f t="shared" ca="1" si="946"/>
        <v>20704</v>
      </c>
      <c r="AJ5036" s="69" t="str">
        <f ca="1">IF(AI5036&lt;0,"0-12",IFERROR(VLOOKUP(AI5036,Breakup[],2,FALSE),"&gt;24"))</f>
        <v>&gt;24</v>
      </c>
      <c r="AK5036" s="69" t="str">
        <f>VLOOKUP(V5036,Master!B:D,3,FALSE)</f>
        <v>South</v>
      </c>
      <c r="AL5036" s="69" t="str">
        <f t="shared" si="947"/>
        <v>Bangalore</v>
      </c>
    </row>
    <row r="5037" spans="1:38">
      <c r="A5037" s="14" t="s">
        <v>10405</v>
      </c>
      <c r="B5037" s="54">
        <v>44701.735832326398</v>
      </c>
      <c r="C5037" s="13" t="s">
        <v>219</v>
      </c>
      <c r="D5037" s="13">
        <v>550</v>
      </c>
      <c r="E5037" s="13" t="s">
        <v>10406</v>
      </c>
      <c r="F5037" s="13" t="s">
        <v>15</v>
      </c>
      <c r="G5037" s="14">
        <v>1653051574035</v>
      </c>
      <c r="H5037" s="55">
        <v>0.55975694444444402</v>
      </c>
      <c r="I5037" s="33">
        <v>44882.5597569444</v>
      </c>
      <c r="J5037" s="58">
        <v>44882</v>
      </c>
      <c r="K5037" s="13" t="s">
        <v>213</v>
      </c>
      <c r="L5037" s="13" t="s">
        <v>30</v>
      </c>
      <c r="M5037" s="13" t="s">
        <v>75</v>
      </c>
      <c r="N5037" s="13" t="s">
        <v>206</v>
      </c>
      <c r="O5037" s="33" t="s">
        <v>38</v>
      </c>
      <c r="P5037" s="58" t="s">
        <v>38</v>
      </c>
      <c r="Q5037" s="33" t="s">
        <v>207</v>
      </c>
      <c r="R5037" s="14" t="s">
        <v>38</v>
      </c>
      <c r="S5037" s="13" t="s">
        <v>208</v>
      </c>
      <c r="T5037" s="13" t="s">
        <v>209</v>
      </c>
      <c r="U5037" s="33">
        <f t="shared" ca="1" si="936"/>
        <v>45744.56914039352</v>
      </c>
      <c r="V5037" s="13" t="str">
        <f t="shared" si="937"/>
        <v>Bangalore</v>
      </c>
      <c r="W5037" s="13" t="str">
        <f t="shared" si="938"/>
        <v>CLS</v>
      </c>
      <c r="X5037" s="13">
        <f t="shared" si="939"/>
        <v>13</v>
      </c>
      <c r="Y5037" s="13" t="str">
        <f>IFERROR(VLOOKUP(C5037,ReceivingTeam[],2,FALSE),"HelpDesk")</f>
        <v>HelpDesk</v>
      </c>
      <c r="Z5037" s="67">
        <f t="shared" si="940"/>
        <v>44883.0597569444</v>
      </c>
      <c r="AA5037" s="68">
        <f t="shared" si="941"/>
        <v>44882</v>
      </c>
      <c r="AB5037" s="69" t="b">
        <f t="shared" si="942"/>
        <v>1</v>
      </c>
      <c r="AC5037" s="70">
        <f t="shared" si="943"/>
        <v>0.5</v>
      </c>
      <c r="AD5037" s="67">
        <f t="shared" si="944"/>
        <v>44883.0597569444</v>
      </c>
      <c r="AE5037" s="67">
        <f>VLOOKUP(V5037,'Branch Wise Work Timelines'!C:G,3,FALSE)+AA5037</f>
        <v>44882.416666666664</v>
      </c>
      <c r="AF5037" s="67">
        <f>IF(V5037="Bangalore",VLOOKUP(V5037,'Branch Wise Work Timelines'!C:G,4,FALSE)+AA5037+1,IF(V5037="Mumbai",VLOOKUP(V5037,'Branch Wise Work Timelines'!C:G,4,FALSE)+AA5037+1,VLOOKUP(V5037,'Branch Wise Work Timelines'!C:G,4,FALSE)+AA5037))</f>
        <v>44883.104166666664</v>
      </c>
      <c r="AG5037" s="67">
        <f>WORKDAY.INTL(AA5037,1,11)+VLOOKUP(V5037,'Branch Wise Work Timelines'!C:G,3,FALSE)</f>
        <v>44883.416666666664</v>
      </c>
      <c r="AH5037" s="69" t="str">
        <f t="shared" ca="1" si="945"/>
        <v>Out of TAT</v>
      </c>
      <c r="AI5037" s="69">
        <f t="shared" ca="1" si="946"/>
        <v>20677</v>
      </c>
      <c r="AJ5037" s="69" t="str">
        <f ca="1">IF(AI5037&lt;0,"0-12",IFERROR(VLOOKUP(AI5037,Breakup[],2,FALSE),"&gt;24"))</f>
        <v>&gt;24</v>
      </c>
      <c r="AK5037" s="69" t="str">
        <f>VLOOKUP(V5037,Master!B:D,3,FALSE)</f>
        <v>South</v>
      </c>
      <c r="AL5037" s="69" t="str">
        <f t="shared" si="947"/>
        <v>Bangalore-CLS</v>
      </c>
    </row>
    <row r="5038" spans="1:38">
      <c r="A5038" s="14" t="s">
        <v>10407</v>
      </c>
      <c r="B5038" s="54">
        <v>44701.607183252301</v>
      </c>
      <c r="C5038" s="13" t="s">
        <v>286</v>
      </c>
      <c r="D5038" s="13">
        <v>1551</v>
      </c>
      <c r="E5038" s="13" t="s">
        <v>10408</v>
      </c>
      <c r="F5038" s="13" t="s">
        <v>33</v>
      </c>
      <c r="G5038" s="14">
        <v>1653047132597</v>
      </c>
      <c r="H5038" s="55">
        <v>5.5555555555542003E-4</v>
      </c>
      <c r="I5038" s="33">
        <v>44887.000555555598</v>
      </c>
      <c r="J5038" s="58">
        <v>44887</v>
      </c>
      <c r="K5038" s="13" t="s">
        <v>257</v>
      </c>
      <c r="L5038" s="13" t="s">
        <v>72</v>
      </c>
      <c r="M5038" s="13" t="s">
        <v>255</v>
      </c>
      <c r="N5038" s="13" t="s">
        <v>206</v>
      </c>
      <c r="O5038" s="33" t="s">
        <v>38</v>
      </c>
      <c r="P5038" s="58" t="s">
        <v>38</v>
      </c>
      <c r="Q5038" s="33" t="s">
        <v>207</v>
      </c>
      <c r="R5038" s="14" t="s">
        <v>38</v>
      </c>
      <c r="S5038" s="13" t="s">
        <v>216</v>
      </c>
      <c r="T5038" s="13" t="s">
        <v>278</v>
      </c>
      <c r="U5038" s="33">
        <f t="shared" ca="1" si="936"/>
        <v>45744.56914039352</v>
      </c>
      <c r="V5038" s="13" t="str">
        <f t="shared" si="937"/>
        <v>Pune</v>
      </c>
      <c r="W5038" s="13" t="str">
        <f t="shared" si="938"/>
        <v>RI</v>
      </c>
      <c r="X5038" s="13">
        <f t="shared" si="939"/>
        <v>0</v>
      </c>
      <c r="Y5038" s="13" t="str">
        <f>IFERROR(VLOOKUP(C5038,ReceivingTeam[],2,FALSE),"HelpDesk")</f>
        <v>HelpDesk</v>
      </c>
      <c r="Z5038" s="67">
        <f t="shared" si="940"/>
        <v>44891.020833333336</v>
      </c>
      <c r="AA5038" s="68">
        <f t="shared" si="941"/>
        <v>44887</v>
      </c>
      <c r="AB5038" s="69" t="b">
        <f t="shared" si="942"/>
        <v>1</v>
      </c>
      <c r="AC5038" s="70">
        <f t="shared" si="943"/>
        <v>3</v>
      </c>
      <c r="AD5038" s="67">
        <f t="shared" si="944"/>
        <v>44891.020833333336</v>
      </c>
      <c r="AE5038" s="67">
        <f>VLOOKUP(V5038,'Branch Wise Work Timelines'!C:G,3,FALSE)+AA5038</f>
        <v>44887.395833333336</v>
      </c>
      <c r="AF5038" s="67">
        <f>IF(V5038="Bangalore",VLOOKUP(V5038,'Branch Wise Work Timelines'!C:G,4,FALSE)+AA5038+1,IF(V5038="Mumbai",VLOOKUP(V5038,'Branch Wise Work Timelines'!C:G,4,FALSE)+AA5038+1,VLOOKUP(V5038,'Branch Wise Work Timelines'!C:G,4,FALSE)+AA5038))</f>
        <v>44887.770833333336</v>
      </c>
      <c r="AG5038" s="67">
        <f>WORKDAY.INTL(AA5038,1,11)+VLOOKUP(V5038,'Branch Wise Work Timelines'!C:G,3,FALSE)</f>
        <v>44888.395833333336</v>
      </c>
      <c r="AH5038" s="69" t="str">
        <f t="shared" ca="1" si="945"/>
        <v>Out of TAT</v>
      </c>
      <c r="AI5038" s="69">
        <f t="shared" ca="1" si="946"/>
        <v>20486</v>
      </c>
      <c r="AJ5038" s="69" t="str">
        <f ca="1">IF(AI5038&lt;0,"0-12",IFERROR(VLOOKUP(AI5038,Breakup[],2,FALSE),"&gt;24"))</f>
        <v>&gt;24</v>
      </c>
      <c r="AK5038" s="69" t="str">
        <f>VLOOKUP(V5038,Master!B:D,3,FALSE)</f>
        <v>West</v>
      </c>
      <c r="AL5038" s="69" t="str">
        <f t="shared" si="947"/>
        <v>Pune</v>
      </c>
    </row>
    <row r="5039" spans="1:38">
      <c r="A5039" s="14" t="s">
        <v>10409</v>
      </c>
      <c r="B5039" s="54">
        <v>44701.607898842602</v>
      </c>
      <c r="C5039" s="13" t="s">
        <v>286</v>
      </c>
      <c r="D5039" s="13">
        <v>1022</v>
      </c>
      <c r="E5039" s="13" t="s">
        <v>10410</v>
      </c>
      <c r="F5039" s="13" t="s">
        <v>33</v>
      </c>
      <c r="G5039" s="14">
        <v>1653047132597</v>
      </c>
      <c r="H5039" s="55">
        <v>4.5266203703703697E-2</v>
      </c>
      <c r="I5039" s="33">
        <v>44891.045266203699</v>
      </c>
      <c r="J5039" s="58">
        <v>44891</v>
      </c>
      <c r="K5039" s="13" t="s">
        <v>257</v>
      </c>
      <c r="L5039" s="13" t="s">
        <v>72</v>
      </c>
      <c r="M5039" s="13" t="s">
        <v>255</v>
      </c>
      <c r="N5039" s="13" t="s">
        <v>206</v>
      </c>
      <c r="O5039" s="33">
        <v>44891.632488425901</v>
      </c>
      <c r="P5039" s="58">
        <v>44891</v>
      </c>
      <c r="Q5039" s="33" t="s">
        <v>237</v>
      </c>
      <c r="R5039" s="14">
        <v>1079</v>
      </c>
      <c r="S5039" s="13" t="s">
        <v>216</v>
      </c>
      <c r="T5039" s="13" t="s">
        <v>278</v>
      </c>
      <c r="U5039" s="33">
        <f t="shared" ca="1" si="936"/>
        <v>45744.56914039352</v>
      </c>
      <c r="V5039" s="13" t="str">
        <f t="shared" si="937"/>
        <v>Pune</v>
      </c>
      <c r="W5039" s="13" t="str">
        <f t="shared" si="938"/>
        <v>RI</v>
      </c>
      <c r="X5039" s="13">
        <f t="shared" si="939"/>
        <v>1</v>
      </c>
      <c r="Y5039" s="13" t="str">
        <f>IFERROR(VLOOKUP(C5039,ReceivingTeam[],2,FALSE),"HelpDesk")</f>
        <v>HelpDesk</v>
      </c>
      <c r="Z5039" s="67">
        <f t="shared" si="940"/>
        <v>44896.020833333336</v>
      </c>
      <c r="AA5039" s="68">
        <f t="shared" si="941"/>
        <v>44891</v>
      </c>
      <c r="AB5039" s="69" t="b">
        <f t="shared" si="942"/>
        <v>1</v>
      </c>
      <c r="AC5039" s="70">
        <f t="shared" si="943"/>
        <v>3</v>
      </c>
      <c r="AD5039" s="67">
        <f t="shared" si="944"/>
        <v>44896.020833333336</v>
      </c>
      <c r="AE5039" s="67">
        <f>VLOOKUP(V5039,'Branch Wise Work Timelines'!C:G,3,FALSE)+AA5039</f>
        <v>44891.395833333336</v>
      </c>
      <c r="AF5039" s="67">
        <f>IF(V5039="Bangalore",VLOOKUP(V5039,'Branch Wise Work Timelines'!C:G,4,FALSE)+AA5039+1,IF(V5039="Mumbai",VLOOKUP(V5039,'Branch Wise Work Timelines'!C:G,4,FALSE)+AA5039+1,VLOOKUP(V5039,'Branch Wise Work Timelines'!C:G,4,FALSE)+AA5039))</f>
        <v>44891.770833333336</v>
      </c>
      <c r="AG5039" s="67">
        <f>WORKDAY.INTL(AA5039,1,11)+VLOOKUP(V5039,'Branch Wise Work Timelines'!C:G,3,FALSE)</f>
        <v>44893.395833333336</v>
      </c>
      <c r="AH5039" s="69" t="str">
        <f t="shared" si="945"/>
        <v>Met</v>
      </c>
      <c r="AI5039" s="69">
        <f t="shared" ca="1" si="946"/>
        <v>20366</v>
      </c>
      <c r="AJ5039" s="69" t="str">
        <f ca="1">IF(AI5039&lt;0,"0-12",IFERROR(VLOOKUP(AI5039,Breakup[],2,FALSE),"&gt;24"))</f>
        <v>&gt;24</v>
      </c>
      <c r="AK5039" s="69" t="str">
        <f>VLOOKUP(V5039,Master!B:D,3,FALSE)</f>
        <v>West</v>
      </c>
      <c r="AL5039" s="69" t="str">
        <f t="shared" si="947"/>
        <v>Pune</v>
      </c>
    </row>
    <row r="5040" spans="1:38">
      <c r="A5040" s="14" t="s">
        <v>10411</v>
      </c>
      <c r="B5040" s="54">
        <v>44701.694852696797</v>
      </c>
      <c r="C5040" s="13" t="s">
        <v>323</v>
      </c>
      <c r="D5040" s="13">
        <v>909</v>
      </c>
      <c r="E5040" s="13" t="s">
        <v>10412</v>
      </c>
      <c r="F5040" s="13" t="s">
        <v>33</v>
      </c>
      <c r="G5040" s="14">
        <v>1653047864057</v>
      </c>
      <c r="H5040" s="55">
        <v>0.27792824074074102</v>
      </c>
      <c r="I5040" s="33">
        <v>44891.277928240699</v>
      </c>
      <c r="J5040" s="58">
        <v>44891</v>
      </c>
      <c r="K5040" s="13" t="s">
        <v>325</v>
      </c>
      <c r="L5040" s="13" t="s">
        <v>55</v>
      </c>
      <c r="M5040" s="13" t="s">
        <v>323</v>
      </c>
      <c r="N5040" s="13" t="s">
        <v>206</v>
      </c>
      <c r="O5040" s="33">
        <v>44891.3300115741</v>
      </c>
      <c r="P5040" s="58">
        <v>44891</v>
      </c>
      <c r="Q5040" s="33" t="s">
        <v>237</v>
      </c>
      <c r="R5040" s="14">
        <v>856</v>
      </c>
      <c r="S5040" s="13" t="s">
        <v>208</v>
      </c>
      <c r="T5040" s="13" t="s">
        <v>209</v>
      </c>
      <c r="U5040" s="33">
        <f t="shared" ca="1" si="936"/>
        <v>45744.56914039352</v>
      </c>
      <c r="V5040" s="13" t="str">
        <f t="shared" si="937"/>
        <v>Delhi</v>
      </c>
      <c r="W5040" s="13" t="str">
        <f t="shared" si="938"/>
        <v>RI</v>
      </c>
      <c r="X5040" s="13">
        <f t="shared" si="939"/>
        <v>6</v>
      </c>
      <c r="Y5040" s="13" t="str">
        <f>IFERROR(VLOOKUP(C5040,ReceivingTeam[],2,FALSE),"HelpDesk")</f>
        <v>HelpDesk</v>
      </c>
      <c r="Z5040" s="67">
        <f t="shared" si="940"/>
        <v>44893.562499999993</v>
      </c>
      <c r="AA5040" s="68">
        <f t="shared" si="941"/>
        <v>44891</v>
      </c>
      <c r="AB5040" s="69" t="b">
        <f t="shared" si="942"/>
        <v>1</v>
      </c>
      <c r="AC5040" s="70">
        <f t="shared" si="943"/>
        <v>0.5</v>
      </c>
      <c r="AD5040" s="67">
        <f t="shared" si="944"/>
        <v>44893.562499999993</v>
      </c>
      <c r="AE5040" s="67">
        <f>VLOOKUP(V5040,'Branch Wise Work Timelines'!C:G,3,FALSE)+AA5040</f>
        <v>44891.416666666664</v>
      </c>
      <c r="AF5040" s="67">
        <f>IF(V5040="Bangalore",VLOOKUP(V5040,'Branch Wise Work Timelines'!C:G,4,FALSE)+AA5040+1,IF(V5040="Mumbai",VLOOKUP(V5040,'Branch Wise Work Timelines'!C:G,4,FALSE)+AA5040+1,VLOOKUP(V5040,'Branch Wise Work Timelines'!C:G,4,FALSE)+AA5040))</f>
        <v>44891.770833333336</v>
      </c>
      <c r="AG5040" s="67">
        <f>WORKDAY.INTL(AA5040,1,11)+VLOOKUP(V5040,'Branch Wise Work Timelines'!C:G,3,FALSE)</f>
        <v>44893.416666666664</v>
      </c>
      <c r="AH5040" s="69" t="str">
        <f t="shared" si="945"/>
        <v>Met</v>
      </c>
      <c r="AI5040" s="69">
        <f t="shared" ca="1" si="946"/>
        <v>20425</v>
      </c>
      <c r="AJ5040" s="69" t="str">
        <f ca="1">IF(AI5040&lt;0,"0-12",IFERROR(VLOOKUP(AI5040,Breakup[],2,FALSE),"&gt;24"))</f>
        <v>&gt;24</v>
      </c>
      <c r="AK5040" s="69" t="str">
        <f>VLOOKUP(V5040,Master!B:D,3,FALSE)</f>
        <v>North</v>
      </c>
      <c r="AL5040" s="69" t="str">
        <f t="shared" si="947"/>
        <v>Delhi</v>
      </c>
    </row>
    <row r="5041" spans="1:38">
      <c r="A5041" s="14" t="s">
        <v>10413</v>
      </c>
      <c r="B5041" s="54">
        <v>44701.748056446799</v>
      </c>
      <c r="C5041" s="13" t="s">
        <v>121</v>
      </c>
      <c r="D5041" s="13">
        <v>1136</v>
      </c>
      <c r="E5041" s="13" t="s">
        <v>10414</v>
      </c>
      <c r="F5041" s="13" t="s">
        <v>33</v>
      </c>
      <c r="G5041" s="14">
        <v>1653049856324</v>
      </c>
      <c r="H5041" s="55">
        <v>0.418333333333333</v>
      </c>
      <c r="I5041" s="33">
        <v>44884.418333333299</v>
      </c>
      <c r="J5041" s="58">
        <v>44884</v>
      </c>
      <c r="K5041" s="13" t="s">
        <v>263</v>
      </c>
      <c r="L5041" s="13" t="s">
        <v>69</v>
      </c>
      <c r="M5041" s="13" t="s">
        <v>101</v>
      </c>
      <c r="N5041" s="13" t="s">
        <v>215</v>
      </c>
      <c r="O5041" s="33" t="s">
        <v>38</v>
      </c>
      <c r="P5041" s="58" t="s">
        <v>38</v>
      </c>
      <c r="Q5041" s="33" t="s">
        <v>207</v>
      </c>
      <c r="R5041" s="14" t="s">
        <v>38</v>
      </c>
      <c r="S5041" s="13" t="s">
        <v>208</v>
      </c>
      <c r="T5041" s="13" t="s">
        <v>209</v>
      </c>
      <c r="U5041" s="33">
        <f t="shared" ca="1" si="936"/>
        <v>45744.56914039352</v>
      </c>
      <c r="V5041" s="13" t="str">
        <f t="shared" si="937"/>
        <v>Mumbai</v>
      </c>
      <c r="W5041" s="13" t="str">
        <f t="shared" si="938"/>
        <v>RI</v>
      </c>
      <c r="X5041" s="13">
        <f t="shared" si="939"/>
        <v>10</v>
      </c>
      <c r="Y5041" s="13" t="str">
        <f>IFERROR(VLOOKUP(C5041,ReceivingTeam[],2,FALSE),"HelpDesk")</f>
        <v>Branch office</v>
      </c>
      <c r="Z5041" s="67">
        <f t="shared" si="940"/>
        <v>44884.918333333299</v>
      </c>
      <c r="AA5041" s="68">
        <f t="shared" si="941"/>
        <v>44884</v>
      </c>
      <c r="AB5041" s="69" t="b">
        <f t="shared" si="942"/>
        <v>1</v>
      </c>
      <c r="AC5041" s="70">
        <f t="shared" si="943"/>
        <v>0.5</v>
      </c>
      <c r="AD5041" s="67">
        <f t="shared" si="944"/>
        <v>44884.918333333299</v>
      </c>
      <c r="AE5041" s="67">
        <f>VLOOKUP(V5041,'Branch Wise Work Timelines'!C:G,3,FALSE)+AA5041</f>
        <v>44884.416666666664</v>
      </c>
      <c r="AF5041" s="67">
        <f>IF(V5041="Bangalore",VLOOKUP(V5041,'Branch Wise Work Timelines'!C:G,4,FALSE)+AA5041+1,IF(V5041="Mumbai",VLOOKUP(V5041,'Branch Wise Work Timelines'!C:G,4,FALSE)+AA5041+1,VLOOKUP(V5041,'Branch Wise Work Timelines'!C:G,4,FALSE)+AA5041))</f>
        <v>44885.25</v>
      </c>
      <c r="AG5041" s="67">
        <f>WORKDAY.INTL(AA5041,1,11)+VLOOKUP(V5041,'Branch Wise Work Timelines'!C:G,3,FALSE)</f>
        <v>44886.416666666664</v>
      </c>
      <c r="AH5041" s="69" t="str">
        <f t="shared" ca="1" si="945"/>
        <v>Out of TAT</v>
      </c>
      <c r="AI5041" s="69">
        <f t="shared" ca="1" si="946"/>
        <v>20632</v>
      </c>
      <c r="AJ5041" s="69" t="str">
        <f ca="1">IF(AI5041&lt;0,"0-12",IFERROR(VLOOKUP(AI5041,Breakup[],2,FALSE),"&gt;24"))</f>
        <v>&gt;24</v>
      </c>
      <c r="AK5041" s="69" t="str">
        <f>VLOOKUP(V5041,Master!B:D,3,FALSE)</f>
        <v>East</v>
      </c>
      <c r="AL5041" s="69" t="str">
        <f t="shared" si="947"/>
        <v>Mumbai</v>
      </c>
    </row>
    <row r="5042" spans="1:38">
      <c r="A5042" s="14" t="s">
        <v>10415</v>
      </c>
      <c r="B5042" s="54">
        <v>44701.7374585301</v>
      </c>
      <c r="C5042" s="13" t="s">
        <v>113</v>
      </c>
      <c r="D5042" s="13">
        <v>977</v>
      </c>
      <c r="E5042" s="13" t="s">
        <v>10416</v>
      </c>
      <c r="F5042" s="13" t="s">
        <v>33</v>
      </c>
      <c r="G5042" s="14">
        <v>1653049856324</v>
      </c>
      <c r="H5042" s="55">
        <v>0.66668981481481504</v>
      </c>
      <c r="I5042" s="33">
        <v>44883.666689814803</v>
      </c>
      <c r="J5042" s="58">
        <v>44883</v>
      </c>
      <c r="K5042" s="13" t="s">
        <v>263</v>
      </c>
      <c r="L5042" s="13" t="s">
        <v>69</v>
      </c>
      <c r="M5042" s="13" t="s">
        <v>101</v>
      </c>
      <c r="N5042" s="13" t="s">
        <v>215</v>
      </c>
      <c r="O5042" s="33" t="s">
        <v>38</v>
      </c>
      <c r="P5042" s="58" t="s">
        <v>38</v>
      </c>
      <c r="Q5042" s="33" t="s">
        <v>207</v>
      </c>
      <c r="R5042" s="14" t="s">
        <v>38</v>
      </c>
      <c r="S5042" s="13" t="s">
        <v>208</v>
      </c>
      <c r="T5042" s="13" t="s">
        <v>209</v>
      </c>
      <c r="U5042" s="33">
        <f t="shared" ca="1" si="936"/>
        <v>45744.56914039352</v>
      </c>
      <c r="V5042" s="13" t="str">
        <f t="shared" si="937"/>
        <v>Mumbai</v>
      </c>
      <c r="W5042" s="13" t="str">
        <f t="shared" si="938"/>
        <v>RI</v>
      </c>
      <c r="X5042" s="13">
        <f t="shared" si="939"/>
        <v>16</v>
      </c>
      <c r="Y5042" s="13" t="str">
        <f>IFERROR(VLOOKUP(C5042,ReceivingTeam[],2,FALSE),"HelpDesk")</f>
        <v>Branch office</v>
      </c>
      <c r="Z5042" s="67">
        <f t="shared" si="940"/>
        <v>44884.166689814803</v>
      </c>
      <c r="AA5042" s="68">
        <f t="shared" si="941"/>
        <v>44883</v>
      </c>
      <c r="AB5042" s="69" t="b">
        <f t="shared" si="942"/>
        <v>1</v>
      </c>
      <c r="AC5042" s="70">
        <f t="shared" si="943"/>
        <v>0.5</v>
      </c>
      <c r="AD5042" s="67">
        <f t="shared" si="944"/>
        <v>44884.166689814803</v>
      </c>
      <c r="AE5042" s="67">
        <f>VLOOKUP(V5042,'Branch Wise Work Timelines'!C:G,3,FALSE)+AA5042</f>
        <v>44883.416666666664</v>
      </c>
      <c r="AF5042" s="67">
        <f>IF(V5042="Bangalore",VLOOKUP(V5042,'Branch Wise Work Timelines'!C:G,4,FALSE)+AA5042+1,IF(V5042="Mumbai",VLOOKUP(V5042,'Branch Wise Work Timelines'!C:G,4,FALSE)+AA5042+1,VLOOKUP(V5042,'Branch Wise Work Timelines'!C:G,4,FALSE)+AA5042))</f>
        <v>44884.25</v>
      </c>
      <c r="AG5042" s="67">
        <f>WORKDAY.INTL(AA5042,1,11)+VLOOKUP(V5042,'Branch Wise Work Timelines'!C:G,3,FALSE)</f>
        <v>44884.416666666664</v>
      </c>
      <c r="AH5042" s="69" t="str">
        <f t="shared" ca="1" si="945"/>
        <v>Out of TAT</v>
      </c>
      <c r="AI5042" s="69">
        <f t="shared" ca="1" si="946"/>
        <v>20650</v>
      </c>
      <c r="AJ5042" s="69" t="str">
        <f ca="1">IF(AI5042&lt;0,"0-12",IFERROR(VLOOKUP(AI5042,Breakup[],2,FALSE),"&gt;24"))</f>
        <v>&gt;24</v>
      </c>
      <c r="AK5042" s="69" t="str">
        <f>VLOOKUP(V5042,Master!B:D,3,FALSE)</f>
        <v>East</v>
      </c>
      <c r="AL5042" s="69" t="str">
        <f t="shared" si="947"/>
        <v>Mumbai</v>
      </c>
    </row>
    <row r="5043" spans="1:38">
      <c r="A5043" s="14" t="s">
        <v>10417</v>
      </c>
      <c r="B5043" s="54">
        <v>44701.685608067099</v>
      </c>
      <c r="C5043" s="13" t="s">
        <v>372</v>
      </c>
      <c r="D5043" s="13">
        <v>1068</v>
      </c>
      <c r="E5043" s="13" t="s">
        <v>10418</v>
      </c>
      <c r="F5043" s="13" t="s">
        <v>15</v>
      </c>
      <c r="G5043" s="14">
        <v>1653046758228</v>
      </c>
      <c r="H5043" s="55">
        <v>0.21856481481481499</v>
      </c>
      <c r="I5043" s="33">
        <v>44885.218564814801</v>
      </c>
      <c r="J5043" s="58">
        <v>44885</v>
      </c>
      <c r="K5043" s="13" t="s">
        <v>213</v>
      </c>
      <c r="L5043" s="13" t="s">
        <v>30</v>
      </c>
      <c r="M5043" s="13" t="s">
        <v>214</v>
      </c>
      <c r="N5043" s="13" t="s">
        <v>1185</v>
      </c>
      <c r="O5043" s="33" t="s">
        <v>38</v>
      </c>
      <c r="P5043" s="58" t="s">
        <v>38</v>
      </c>
      <c r="Q5043" s="33" t="s">
        <v>207</v>
      </c>
      <c r="R5043" s="14" t="s">
        <v>38</v>
      </c>
      <c r="S5043" s="13" t="s">
        <v>216</v>
      </c>
      <c r="T5043" s="13" t="s">
        <v>217</v>
      </c>
      <c r="U5043" s="33">
        <f t="shared" ca="1" si="936"/>
        <v>45744.56914039352</v>
      </c>
      <c r="V5043" s="13" t="str">
        <f t="shared" si="937"/>
        <v>Bangalore</v>
      </c>
      <c r="W5043" s="13" t="str">
        <f t="shared" si="938"/>
        <v>CLS</v>
      </c>
      <c r="X5043" s="13">
        <f t="shared" si="939"/>
        <v>5</v>
      </c>
      <c r="Y5043" s="13" t="str">
        <f>IFERROR(VLOOKUP(C5043,ReceivingTeam[],2,FALSE),"HelpDesk")</f>
        <v>HelpDesk</v>
      </c>
      <c r="Z5043" s="67">
        <f t="shared" si="940"/>
        <v>44885.916666666664</v>
      </c>
      <c r="AA5043" s="68">
        <f t="shared" si="941"/>
        <v>44885</v>
      </c>
      <c r="AB5043" s="69" t="b">
        <f t="shared" si="942"/>
        <v>0</v>
      </c>
      <c r="AC5043" s="70">
        <f t="shared" si="943"/>
        <v>0.5</v>
      </c>
      <c r="AD5043" s="67">
        <f t="shared" si="944"/>
        <v>44885.916666666664</v>
      </c>
      <c r="AE5043" s="67">
        <f>VLOOKUP(V5043,'Branch Wise Work Timelines'!C:G,3,FALSE)+AA5043</f>
        <v>44885.416666666664</v>
      </c>
      <c r="AF5043" s="67">
        <f>IF(V5043="Bangalore",VLOOKUP(V5043,'Branch Wise Work Timelines'!C:G,4,FALSE)+AA5043+1,IF(V5043="Mumbai",VLOOKUP(V5043,'Branch Wise Work Timelines'!C:G,4,FALSE)+AA5043+1,VLOOKUP(V5043,'Branch Wise Work Timelines'!C:G,4,FALSE)+AA5043))</f>
        <v>44886.104166666664</v>
      </c>
      <c r="AG5043" s="67">
        <f>WORKDAY.INTL(AA5043,1,11)+VLOOKUP(V5043,'Branch Wise Work Timelines'!C:G,3,FALSE)</f>
        <v>44886.416666666664</v>
      </c>
      <c r="AH5043" s="69" t="str">
        <f t="shared" ca="1" si="945"/>
        <v>Out of TAT</v>
      </c>
      <c r="AI5043" s="69">
        <f t="shared" ca="1" si="946"/>
        <v>20608</v>
      </c>
      <c r="AJ5043" s="69" t="str">
        <f ca="1">IF(AI5043&lt;0,"0-12",IFERROR(VLOOKUP(AI5043,Breakup[],2,FALSE),"&gt;24"))</f>
        <v>&gt;24</v>
      </c>
      <c r="AK5043" s="69" t="str">
        <f>VLOOKUP(V5043,Master!B:D,3,FALSE)</f>
        <v>South</v>
      </c>
      <c r="AL5043" s="69" t="str">
        <f t="shared" si="947"/>
        <v>Bangalore-CLS</v>
      </c>
    </row>
    <row r="5044" spans="1:38">
      <c r="A5044" s="14" t="s">
        <v>10419</v>
      </c>
      <c r="B5044" s="54">
        <v>44701.6785955671</v>
      </c>
      <c r="C5044" s="13" t="s">
        <v>407</v>
      </c>
      <c r="D5044" s="13">
        <v>1095</v>
      </c>
      <c r="E5044" s="13" t="s">
        <v>10420</v>
      </c>
      <c r="F5044" s="13" t="s">
        <v>33</v>
      </c>
      <c r="G5044" s="14">
        <v>1653046464687</v>
      </c>
      <c r="H5044" s="55">
        <v>0.946273148148148</v>
      </c>
      <c r="I5044" s="33">
        <v>44886.946273148104</v>
      </c>
      <c r="J5044" s="58">
        <v>44886</v>
      </c>
      <c r="K5044" s="13" t="s">
        <v>224</v>
      </c>
      <c r="L5044" s="13" t="s">
        <v>64</v>
      </c>
      <c r="M5044" s="13" t="s">
        <v>225</v>
      </c>
      <c r="N5044" s="13" t="s">
        <v>215</v>
      </c>
      <c r="O5044" s="33" t="s">
        <v>38</v>
      </c>
      <c r="P5044" s="58" t="s">
        <v>38</v>
      </c>
      <c r="Q5044" s="33" t="s">
        <v>207</v>
      </c>
      <c r="R5044" s="14" t="s">
        <v>38</v>
      </c>
      <c r="S5044" s="13" t="s">
        <v>208</v>
      </c>
      <c r="T5044" s="13" t="s">
        <v>209</v>
      </c>
      <c r="U5044" s="33">
        <f t="shared" ca="1" si="936"/>
        <v>45744.56914039352</v>
      </c>
      <c r="V5044" s="13" t="str">
        <f t="shared" si="937"/>
        <v>Kolkata</v>
      </c>
      <c r="W5044" s="13" t="str">
        <f t="shared" si="938"/>
        <v>RI</v>
      </c>
      <c r="X5044" s="13">
        <f t="shared" si="939"/>
        <v>22</v>
      </c>
      <c r="Y5044" s="13" t="str">
        <f>IFERROR(VLOOKUP(C5044,ReceivingTeam[],2,FALSE),"HelpDesk")</f>
        <v>Branch office</v>
      </c>
      <c r="Z5044" s="67">
        <f t="shared" si="940"/>
        <v>44888.092106481432</v>
      </c>
      <c r="AA5044" s="68">
        <f t="shared" si="941"/>
        <v>44886</v>
      </c>
      <c r="AB5044" s="69" t="b">
        <f t="shared" si="942"/>
        <v>1</v>
      </c>
      <c r="AC5044" s="70">
        <f t="shared" si="943"/>
        <v>0.5</v>
      </c>
      <c r="AD5044" s="67">
        <f t="shared" si="944"/>
        <v>44888.092106481432</v>
      </c>
      <c r="AE5044" s="67">
        <f>VLOOKUP(V5044,'Branch Wise Work Timelines'!C:G,3,FALSE)+AA5044</f>
        <v>44886.416666666664</v>
      </c>
      <c r="AF5044" s="67">
        <f>IF(V5044="Bangalore",VLOOKUP(V5044,'Branch Wise Work Timelines'!C:G,4,FALSE)+AA5044+1,IF(V5044="Mumbai",VLOOKUP(V5044,'Branch Wise Work Timelines'!C:G,4,FALSE)+AA5044+1,VLOOKUP(V5044,'Branch Wise Work Timelines'!C:G,4,FALSE)+AA5044))</f>
        <v>44886.770833333336</v>
      </c>
      <c r="AG5044" s="67">
        <f>WORKDAY.INTL(AA5044,1,11)+VLOOKUP(V5044,'Branch Wise Work Timelines'!C:G,3,FALSE)</f>
        <v>44887.416666666664</v>
      </c>
      <c r="AH5044" s="69" t="str">
        <f t="shared" ca="1" si="945"/>
        <v>Out of TAT</v>
      </c>
      <c r="AI5044" s="69">
        <f t="shared" ca="1" si="946"/>
        <v>20556</v>
      </c>
      <c r="AJ5044" s="69" t="str">
        <f ca="1">IF(AI5044&lt;0,"0-12",IFERROR(VLOOKUP(AI5044,Breakup[],2,FALSE),"&gt;24"))</f>
        <v>&gt;24</v>
      </c>
      <c r="AK5044" s="69" t="str">
        <f>VLOOKUP(V5044,Master!B:D,3,FALSE)</f>
        <v>East</v>
      </c>
      <c r="AL5044" s="69" t="str">
        <f t="shared" si="947"/>
        <v>Kolkata</v>
      </c>
    </row>
    <row r="5045" spans="1:38">
      <c r="A5045" s="14" t="s">
        <v>10421</v>
      </c>
      <c r="B5045" s="54">
        <v>44701.6811822569</v>
      </c>
      <c r="C5045" s="13" t="s">
        <v>407</v>
      </c>
      <c r="D5045" s="13">
        <v>995</v>
      </c>
      <c r="E5045" s="13" t="s">
        <v>10422</v>
      </c>
      <c r="F5045" s="13" t="s">
        <v>33</v>
      </c>
      <c r="G5045" s="14">
        <v>1653046464687</v>
      </c>
      <c r="H5045" s="55">
        <v>5.5868055555555601E-2</v>
      </c>
      <c r="I5045" s="33">
        <v>44882.055868055599</v>
      </c>
      <c r="J5045" s="58">
        <v>44882</v>
      </c>
      <c r="K5045" s="13" t="s">
        <v>224</v>
      </c>
      <c r="L5045" s="13" t="s">
        <v>64</v>
      </c>
      <c r="M5045" s="13" t="s">
        <v>225</v>
      </c>
      <c r="N5045" s="13" t="s">
        <v>215</v>
      </c>
      <c r="O5045" s="33" t="s">
        <v>38</v>
      </c>
      <c r="P5045" s="58" t="s">
        <v>38</v>
      </c>
      <c r="Q5045" s="33" t="s">
        <v>207</v>
      </c>
      <c r="R5045" s="14" t="s">
        <v>38</v>
      </c>
      <c r="S5045" s="13" t="s">
        <v>208</v>
      </c>
      <c r="T5045" s="13" t="s">
        <v>209</v>
      </c>
      <c r="U5045" s="33">
        <f t="shared" ca="1" si="936"/>
        <v>45744.56914039352</v>
      </c>
      <c r="V5045" s="13" t="str">
        <f t="shared" si="937"/>
        <v>Kolkata</v>
      </c>
      <c r="W5045" s="13" t="str">
        <f t="shared" si="938"/>
        <v>RI</v>
      </c>
      <c r="X5045" s="13">
        <f t="shared" si="939"/>
        <v>1</v>
      </c>
      <c r="Y5045" s="13" t="str">
        <f>IFERROR(VLOOKUP(C5045,ReceivingTeam[],2,FALSE),"HelpDesk")</f>
        <v>Branch office</v>
      </c>
      <c r="Z5045" s="67">
        <f t="shared" si="940"/>
        <v>44883.562499999993</v>
      </c>
      <c r="AA5045" s="68">
        <f t="shared" si="941"/>
        <v>44882</v>
      </c>
      <c r="AB5045" s="69" t="b">
        <f t="shared" si="942"/>
        <v>1</v>
      </c>
      <c r="AC5045" s="70">
        <f t="shared" si="943"/>
        <v>0.5</v>
      </c>
      <c r="AD5045" s="67">
        <f t="shared" si="944"/>
        <v>44883.562499999993</v>
      </c>
      <c r="AE5045" s="67">
        <f>VLOOKUP(V5045,'Branch Wise Work Timelines'!C:G,3,FALSE)+AA5045</f>
        <v>44882.416666666664</v>
      </c>
      <c r="AF5045" s="67">
        <f>IF(V5045="Bangalore",VLOOKUP(V5045,'Branch Wise Work Timelines'!C:G,4,FALSE)+AA5045+1,IF(V5045="Mumbai",VLOOKUP(V5045,'Branch Wise Work Timelines'!C:G,4,FALSE)+AA5045+1,VLOOKUP(V5045,'Branch Wise Work Timelines'!C:G,4,FALSE)+AA5045))</f>
        <v>44882.770833333336</v>
      </c>
      <c r="AG5045" s="67">
        <f>WORKDAY.INTL(AA5045,1,11)+VLOOKUP(V5045,'Branch Wise Work Timelines'!C:G,3,FALSE)</f>
        <v>44883.416666666664</v>
      </c>
      <c r="AH5045" s="69" t="str">
        <f t="shared" ca="1" si="945"/>
        <v>Out of TAT</v>
      </c>
      <c r="AI5045" s="69">
        <f t="shared" ca="1" si="946"/>
        <v>20665</v>
      </c>
      <c r="AJ5045" s="69" t="str">
        <f ca="1">IF(AI5045&lt;0,"0-12",IFERROR(VLOOKUP(AI5045,Breakup[],2,FALSE),"&gt;24"))</f>
        <v>&gt;24</v>
      </c>
      <c r="AK5045" s="69" t="str">
        <f>VLOOKUP(V5045,Master!B:D,3,FALSE)</f>
        <v>East</v>
      </c>
      <c r="AL5045" s="69" t="str">
        <f t="shared" si="947"/>
        <v>Kolkata</v>
      </c>
    </row>
    <row r="5046" spans="1:38">
      <c r="A5046" s="14" t="s">
        <v>10423</v>
      </c>
      <c r="B5046" s="54">
        <v>44701.843193784698</v>
      </c>
      <c r="C5046" s="13" t="s">
        <v>6284</v>
      </c>
      <c r="D5046" s="13">
        <v>1071</v>
      </c>
      <c r="E5046" s="13" t="s">
        <v>10424</v>
      </c>
      <c r="F5046" s="13" t="s">
        <v>33</v>
      </c>
      <c r="G5046" s="14">
        <v>1653058269490</v>
      </c>
      <c r="H5046" s="55">
        <v>0.79046296296296303</v>
      </c>
      <c r="I5046" s="33">
        <v>44890.790462962999</v>
      </c>
      <c r="J5046" s="58">
        <v>44890</v>
      </c>
      <c r="K5046" s="13" t="s">
        <v>213</v>
      </c>
      <c r="L5046" s="13" t="s">
        <v>30</v>
      </c>
      <c r="M5046" s="13" t="s">
        <v>282</v>
      </c>
      <c r="N5046" s="13" t="s">
        <v>206</v>
      </c>
      <c r="O5046" s="33" t="s">
        <v>38</v>
      </c>
      <c r="P5046" s="58" t="s">
        <v>38</v>
      </c>
      <c r="Q5046" s="33" t="s">
        <v>207</v>
      </c>
      <c r="R5046" s="14" t="s">
        <v>38</v>
      </c>
      <c r="S5046" s="13" t="s">
        <v>216</v>
      </c>
      <c r="T5046" s="13" t="s">
        <v>217</v>
      </c>
      <c r="U5046" s="33">
        <f t="shared" ca="1" si="936"/>
        <v>45744.56914039352</v>
      </c>
      <c r="V5046" s="13" t="str">
        <f t="shared" si="937"/>
        <v>Bangalore</v>
      </c>
      <c r="W5046" s="13" t="str">
        <f t="shared" si="938"/>
        <v>RI</v>
      </c>
      <c r="X5046" s="13">
        <f t="shared" si="939"/>
        <v>18</v>
      </c>
      <c r="Y5046" s="13" t="str">
        <f>IFERROR(VLOOKUP(C5046,ReceivingTeam[],2,FALSE),"HelpDesk")</f>
        <v>HelpDesk</v>
      </c>
      <c r="Z5046" s="67">
        <f t="shared" si="940"/>
        <v>44891.602962962999</v>
      </c>
      <c r="AA5046" s="68">
        <f t="shared" si="941"/>
        <v>44890</v>
      </c>
      <c r="AB5046" s="69" t="b">
        <f t="shared" si="942"/>
        <v>1</v>
      </c>
      <c r="AC5046" s="70">
        <f t="shared" si="943"/>
        <v>0.5</v>
      </c>
      <c r="AD5046" s="67">
        <f t="shared" si="944"/>
        <v>44891.602962962999</v>
      </c>
      <c r="AE5046" s="67">
        <f>VLOOKUP(V5046,'Branch Wise Work Timelines'!C:G,3,FALSE)+AA5046</f>
        <v>44890.416666666664</v>
      </c>
      <c r="AF5046" s="67">
        <f>IF(V5046="Bangalore",VLOOKUP(V5046,'Branch Wise Work Timelines'!C:G,4,FALSE)+AA5046+1,IF(V5046="Mumbai",VLOOKUP(V5046,'Branch Wise Work Timelines'!C:G,4,FALSE)+AA5046+1,VLOOKUP(V5046,'Branch Wise Work Timelines'!C:G,4,FALSE)+AA5046))</f>
        <v>44891.104166666664</v>
      </c>
      <c r="AG5046" s="67">
        <f>WORKDAY.INTL(AA5046,1,11)+VLOOKUP(V5046,'Branch Wise Work Timelines'!C:G,3,FALSE)</f>
        <v>44891.416666666664</v>
      </c>
      <c r="AH5046" s="69" t="str">
        <f t="shared" ca="1" si="945"/>
        <v>Out of TAT</v>
      </c>
      <c r="AI5046" s="69">
        <f t="shared" ca="1" si="946"/>
        <v>20472</v>
      </c>
      <c r="AJ5046" s="69" t="str">
        <f ca="1">IF(AI5046&lt;0,"0-12",IFERROR(VLOOKUP(AI5046,Breakup[],2,FALSE),"&gt;24"))</f>
        <v>&gt;24</v>
      </c>
      <c r="AK5046" s="69" t="str">
        <f>VLOOKUP(V5046,Master!B:D,3,FALSE)</f>
        <v>South</v>
      </c>
      <c r="AL5046" s="69" t="str">
        <f t="shared" si="947"/>
        <v>Bangalore</v>
      </c>
    </row>
    <row r="5047" spans="1:38">
      <c r="A5047" s="14" t="s">
        <v>10425</v>
      </c>
      <c r="B5047" s="54">
        <v>44701.845867905096</v>
      </c>
      <c r="C5047" s="13" t="s">
        <v>6284</v>
      </c>
      <c r="D5047" s="13">
        <v>577</v>
      </c>
      <c r="E5047" s="13" t="s">
        <v>10426</v>
      </c>
      <c r="F5047" s="13" t="s">
        <v>33</v>
      </c>
      <c r="G5047" s="14">
        <v>1653058269490</v>
      </c>
      <c r="H5047" s="55">
        <v>0.110300925925926</v>
      </c>
      <c r="I5047" s="33">
        <v>44881.110300925902</v>
      </c>
      <c r="J5047" s="58">
        <v>44881</v>
      </c>
      <c r="K5047" s="13" t="s">
        <v>213</v>
      </c>
      <c r="L5047" s="13" t="s">
        <v>30</v>
      </c>
      <c r="M5047" s="13" t="s">
        <v>282</v>
      </c>
      <c r="N5047" s="13" t="s">
        <v>206</v>
      </c>
      <c r="O5047" s="33" t="s">
        <v>38</v>
      </c>
      <c r="P5047" s="58" t="s">
        <v>38</v>
      </c>
      <c r="Q5047" s="33" t="s">
        <v>207</v>
      </c>
      <c r="R5047" s="14" t="s">
        <v>38</v>
      </c>
      <c r="S5047" s="13" t="s">
        <v>216</v>
      </c>
      <c r="T5047" s="13" t="s">
        <v>217</v>
      </c>
      <c r="U5047" s="33">
        <f t="shared" ca="1" si="936"/>
        <v>45744.56914039352</v>
      </c>
      <c r="V5047" s="13" t="str">
        <f t="shared" si="937"/>
        <v>Bangalore</v>
      </c>
      <c r="W5047" s="13" t="str">
        <f t="shared" si="938"/>
        <v>RI</v>
      </c>
      <c r="X5047" s="13">
        <f t="shared" si="939"/>
        <v>2</v>
      </c>
      <c r="Y5047" s="13" t="str">
        <f>IFERROR(VLOOKUP(C5047,ReceivingTeam[],2,FALSE),"HelpDesk")</f>
        <v>HelpDesk</v>
      </c>
      <c r="Z5047" s="67">
        <f t="shared" si="940"/>
        <v>44881.916666666664</v>
      </c>
      <c r="AA5047" s="68">
        <f t="shared" si="941"/>
        <v>44881</v>
      </c>
      <c r="AB5047" s="69" t="b">
        <f t="shared" si="942"/>
        <v>1</v>
      </c>
      <c r="AC5047" s="70">
        <f t="shared" si="943"/>
        <v>0.5</v>
      </c>
      <c r="AD5047" s="67">
        <f t="shared" si="944"/>
        <v>44881.916666666664</v>
      </c>
      <c r="AE5047" s="67">
        <f>VLOOKUP(V5047,'Branch Wise Work Timelines'!C:G,3,FALSE)+AA5047</f>
        <v>44881.416666666664</v>
      </c>
      <c r="AF5047" s="67">
        <f>IF(V5047="Bangalore",VLOOKUP(V5047,'Branch Wise Work Timelines'!C:G,4,FALSE)+AA5047+1,IF(V5047="Mumbai",VLOOKUP(V5047,'Branch Wise Work Timelines'!C:G,4,FALSE)+AA5047+1,VLOOKUP(V5047,'Branch Wise Work Timelines'!C:G,4,FALSE)+AA5047))</f>
        <v>44882.104166666664</v>
      </c>
      <c r="AG5047" s="67">
        <f>WORKDAY.INTL(AA5047,1,11)+VLOOKUP(V5047,'Branch Wise Work Timelines'!C:G,3,FALSE)</f>
        <v>44882.416666666664</v>
      </c>
      <c r="AH5047" s="69" t="str">
        <f t="shared" ca="1" si="945"/>
        <v>Out of TAT</v>
      </c>
      <c r="AI5047" s="69">
        <f t="shared" ca="1" si="946"/>
        <v>20704</v>
      </c>
      <c r="AJ5047" s="69" t="str">
        <f ca="1">IF(AI5047&lt;0,"0-12",IFERROR(VLOOKUP(AI5047,Breakup[],2,FALSE),"&gt;24"))</f>
        <v>&gt;24</v>
      </c>
      <c r="AK5047" s="69" t="str">
        <f>VLOOKUP(V5047,Master!B:D,3,FALSE)</f>
        <v>South</v>
      </c>
      <c r="AL5047" s="69" t="str">
        <f t="shared" si="947"/>
        <v>Bangalore</v>
      </c>
    </row>
    <row r="5048" spans="1:38">
      <c r="A5048" s="14" t="s">
        <v>10427</v>
      </c>
      <c r="B5048" s="54">
        <v>44701.710381678196</v>
      </c>
      <c r="C5048" s="13" t="s">
        <v>110</v>
      </c>
      <c r="D5048" s="13">
        <v>1561</v>
      </c>
      <c r="E5048" s="13" t="s">
        <v>10428</v>
      </c>
      <c r="F5048" s="13" t="s">
        <v>33</v>
      </c>
      <c r="G5048" s="14">
        <v>1653058722519</v>
      </c>
      <c r="H5048" s="55">
        <v>0.57520833333333299</v>
      </c>
      <c r="I5048" s="33">
        <v>44889.575208333299</v>
      </c>
      <c r="J5048" s="58">
        <v>44889</v>
      </c>
      <c r="K5048" s="13" t="s">
        <v>263</v>
      </c>
      <c r="L5048" s="13" t="s">
        <v>69</v>
      </c>
      <c r="M5048" s="13" t="s">
        <v>101</v>
      </c>
      <c r="N5048" s="13" t="s">
        <v>206</v>
      </c>
      <c r="O5048" s="33" t="s">
        <v>38</v>
      </c>
      <c r="P5048" s="58" t="s">
        <v>38</v>
      </c>
      <c r="Q5048" s="33" t="s">
        <v>207</v>
      </c>
      <c r="R5048" s="14" t="s">
        <v>38</v>
      </c>
      <c r="S5048" s="13" t="s">
        <v>208</v>
      </c>
      <c r="T5048" s="13" t="s">
        <v>209</v>
      </c>
      <c r="U5048" s="33">
        <f t="shared" ca="1" si="936"/>
        <v>45744.56914039352</v>
      </c>
      <c r="V5048" s="13" t="str">
        <f t="shared" si="937"/>
        <v>Mumbai</v>
      </c>
      <c r="W5048" s="13" t="str">
        <f t="shared" si="938"/>
        <v>RI</v>
      </c>
      <c r="X5048" s="13">
        <f t="shared" si="939"/>
        <v>13</v>
      </c>
      <c r="Y5048" s="13" t="str">
        <f>IFERROR(VLOOKUP(C5048,ReceivingTeam[],2,FALSE),"HelpDesk")</f>
        <v>Branch office</v>
      </c>
      <c r="Z5048" s="67">
        <f t="shared" si="940"/>
        <v>44890.075208333299</v>
      </c>
      <c r="AA5048" s="68">
        <f t="shared" si="941"/>
        <v>44889</v>
      </c>
      <c r="AB5048" s="69" t="b">
        <f t="shared" si="942"/>
        <v>1</v>
      </c>
      <c r="AC5048" s="70">
        <f t="shared" si="943"/>
        <v>0.5</v>
      </c>
      <c r="AD5048" s="67">
        <f t="shared" si="944"/>
        <v>44890.075208333299</v>
      </c>
      <c r="AE5048" s="67">
        <f>VLOOKUP(V5048,'Branch Wise Work Timelines'!C:G,3,FALSE)+AA5048</f>
        <v>44889.416666666664</v>
      </c>
      <c r="AF5048" s="67">
        <f>IF(V5048="Bangalore",VLOOKUP(V5048,'Branch Wise Work Timelines'!C:G,4,FALSE)+AA5048+1,IF(V5048="Mumbai",VLOOKUP(V5048,'Branch Wise Work Timelines'!C:G,4,FALSE)+AA5048+1,VLOOKUP(V5048,'Branch Wise Work Timelines'!C:G,4,FALSE)+AA5048))</f>
        <v>44890.25</v>
      </c>
      <c r="AG5048" s="67">
        <f>WORKDAY.INTL(AA5048,1,11)+VLOOKUP(V5048,'Branch Wise Work Timelines'!C:G,3,FALSE)</f>
        <v>44890.416666666664</v>
      </c>
      <c r="AH5048" s="69" t="str">
        <f t="shared" ca="1" si="945"/>
        <v>Out of TAT</v>
      </c>
      <c r="AI5048" s="69">
        <f t="shared" ca="1" si="946"/>
        <v>20508</v>
      </c>
      <c r="AJ5048" s="69" t="str">
        <f ca="1">IF(AI5048&lt;0,"0-12",IFERROR(VLOOKUP(AI5048,Breakup[],2,FALSE),"&gt;24"))</f>
        <v>&gt;24</v>
      </c>
      <c r="AK5048" s="69" t="str">
        <f>VLOOKUP(V5048,Master!B:D,3,FALSE)</f>
        <v>East</v>
      </c>
      <c r="AL5048" s="69" t="str">
        <f t="shared" si="947"/>
        <v>Mumbai</v>
      </c>
    </row>
    <row r="5049" spans="1:38">
      <c r="A5049" s="14" t="s">
        <v>10429</v>
      </c>
      <c r="B5049" s="54">
        <v>44701.8141267014</v>
      </c>
      <c r="C5049" s="13" t="s">
        <v>1232</v>
      </c>
      <c r="D5049" s="13">
        <v>1135</v>
      </c>
      <c r="E5049" s="13" t="s">
        <v>10430</v>
      </c>
      <c r="F5049" s="13" t="s">
        <v>33</v>
      </c>
      <c r="G5049" s="14">
        <v>1653058832830</v>
      </c>
      <c r="H5049" s="55">
        <v>0.16797453703703699</v>
      </c>
      <c r="I5049" s="33">
        <v>44888.167974536998</v>
      </c>
      <c r="J5049" s="58">
        <v>44888</v>
      </c>
      <c r="K5049" s="13" t="s">
        <v>213</v>
      </c>
      <c r="L5049" s="13" t="s">
        <v>30</v>
      </c>
      <c r="M5049" s="13" t="s">
        <v>282</v>
      </c>
      <c r="N5049" s="13" t="s">
        <v>206</v>
      </c>
      <c r="O5049" s="33" t="s">
        <v>38</v>
      </c>
      <c r="P5049" s="58" t="s">
        <v>38</v>
      </c>
      <c r="Q5049" s="33" t="s">
        <v>207</v>
      </c>
      <c r="R5049" s="14" t="s">
        <v>38</v>
      </c>
      <c r="S5049" s="13" t="s">
        <v>216</v>
      </c>
      <c r="T5049" s="13" t="s">
        <v>278</v>
      </c>
      <c r="U5049" s="33">
        <f t="shared" ca="1" si="936"/>
        <v>45744.56914039352</v>
      </c>
      <c r="V5049" s="13" t="str">
        <f t="shared" si="937"/>
        <v>Bangalore</v>
      </c>
      <c r="W5049" s="13" t="str">
        <f t="shared" si="938"/>
        <v>RI</v>
      </c>
      <c r="X5049" s="13">
        <f t="shared" si="939"/>
        <v>4</v>
      </c>
      <c r="Y5049" s="13" t="str">
        <f>IFERROR(VLOOKUP(C5049,ReceivingTeam[],2,FALSE),"HelpDesk")</f>
        <v>HelpDesk</v>
      </c>
      <c r="Z5049" s="67">
        <f t="shared" si="940"/>
        <v>44891.729166666664</v>
      </c>
      <c r="AA5049" s="68">
        <f t="shared" si="941"/>
        <v>44888</v>
      </c>
      <c r="AB5049" s="69" t="b">
        <f t="shared" si="942"/>
        <v>1</v>
      </c>
      <c r="AC5049" s="70">
        <f t="shared" si="943"/>
        <v>3</v>
      </c>
      <c r="AD5049" s="67">
        <f t="shared" si="944"/>
        <v>44891.729166666664</v>
      </c>
      <c r="AE5049" s="67">
        <f>VLOOKUP(V5049,'Branch Wise Work Timelines'!C:G,3,FALSE)+AA5049</f>
        <v>44888.416666666664</v>
      </c>
      <c r="AF5049" s="67">
        <f>IF(V5049="Bangalore",VLOOKUP(V5049,'Branch Wise Work Timelines'!C:G,4,FALSE)+AA5049+1,IF(V5049="Mumbai",VLOOKUP(V5049,'Branch Wise Work Timelines'!C:G,4,FALSE)+AA5049+1,VLOOKUP(V5049,'Branch Wise Work Timelines'!C:G,4,FALSE)+AA5049))</f>
        <v>44889.104166666664</v>
      </c>
      <c r="AG5049" s="67">
        <f>WORKDAY.INTL(AA5049,1,11)+VLOOKUP(V5049,'Branch Wise Work Timelines'!C:G,3,FALSE)</f>
        <v>44889.416666666664</v>
      </c>
      <c r="AH5049" s="69" t="str">
        <f t="shared" ca="1" si="945"/>
        <v>Out of TAT</v>
      </c>
      <c r="AI5049" s="69">
        <f t="shared" ca="1" si="946"/>
        <v>20469</v>
      </c>
      <c r="AJ5049" s="69" t="str">
        <f ca="1">IF(AI5049&lt;0,"0-12",IFERROR(VLOOKUP(AI5049,Breakup[],2,FALSE),"&gt;24"))</f>
        <v>&gt;24</v>
      </c>
      <c r="AK5049" s="69" t="str">
        <f>VLOOKUP(V5049,Master!B:D,3,FALSE)</f>
        <v>South</v>
      </c>
      <c r="AL5049" s="69" t="str">
        <f t="shared" si="947"/>
        <v>Bangalore</v>
      </c>
    </row>
    <row r="5050" spans="1:38">
      <c r="A5050" s="14" t="s">
        <v>10431</v>
      </c>
      <c r="B5050" s="54">
        <v>44701.768311574102</v>
      </c>
      <c r="C5050" s="13" t="s">
        <v>211</v>
      </c>
      <c r="D5050" s="13">
        <v>1831</v>
      </c>
      <c r="E5050" s="13" t="s">
        <v>10432</v>
      </c>
      <c r="F5050" s="13" t="s">
        <v>15</v>
      </c>
      <c r="G5050" s="14">
        <v>1653053327236</v>
      </c>
      <c r="H5050" s="55">
        <v>0.68314814814814795</v>
      </c>
      <c r="I5050" s="33">
        <v>44884.683148148099</v>
      </c>
      <c r="J5050" s="58">
        <v>44884</v>
      </c>
      <c r="K5050" s="13" t="s">
        <v>213</v>
      </c>
      <c r="L5050" s="13" t="s">
        <v>30</v>
      </c>
      <c r="M5050" s="13" t="s">
        <v>75</v>
      </c>
      <c r="N5050" s="13" t="s">
        <v>206</v>
      </c>
      <c r="O5050" s="33" t="s">
        <v>38</v>
      </c>
      <c r="P5050" s="58" t="s">
        <v>38</v>
      </c>
      <c r="Q5050" s="33" t="s">
        <v>207</v>
      </c>
      <c r="R5050" s="14" t="s">
        <v>38</v>
      </c>
      <c r="S5050" s="13" t="s">
        <v>216</v>
      </c>
      <c r="T5050" s="13" t="s">
        <v>217</v>
      </c>
      <c r="U5050" s="33">
        <f t="shared" ca="1" si="936"/>
        <v>45744.56914039352</v>
      </c>
      <c r="V5050" s="13" t="str">
        <f t="shared" si="937"/>
        <v>Bangalore</v>
      </c>
      <c r="W5050" s="13" t="str">
        <f t="shared" si="938"/>
        <v>CLS</v>
      </c>
      <c r="X5050" s="13">
        <f t="shared" si="939"/>
        <v>16</v>
      </c>
      <c r="Y5050" s="13" t="str">
        <f>IFERROR(VLOOKUP(C5050,ReceivingTeam[],2,FALSE),"HelpDesk")</f>
        <v>HelpDesk</v>
      </c>
      <c r="Z5050" s="67">
        <f t="shared" si="940"/>
        <v>44886.495648148099</v>
      </c>
      <c r="AA5050" s="68">
        <f t="shared" si="941"/>
        <v>44884</v>
      </c>
      <c r="AB5050" s="69" t="b">
        <f t="shared" si="942"/>
        <v>1</v>
      </c>
      <c r="AC5050" s="70">
        <f t="shared" si="943"/>
        <v>0.5</v>
      </c>
      <c r="AD5050" s="67">
        <f t="shared" si="944"/>
        <v>44886.495648148099</v>
      </c>
      <c r="AE5050" s="67">
        <f>VLOOKUP(V5050,'Branch Wise Work Timelines'!C:G,3,FALSE)+AA5050</f>
        <v>44884.416666666664</v>
      </c>
      <c r="AF5050" s="67">
        <f>IF(V5050="Bangalore",VLOOKUP(V5050,'Branch Wise Work Timelines'!C:G,4,FALSE)+AA5050+1,IF(V5050="Mumbai",VLOOKUP(V5050,'Branch Wise Work Timelines'!C:G,4,FALSE)+AA5050+1,VLOOKUP(V5050,'Branch Wise Work Timelines'!C:G,4,FALSE)+AA5050))</f>
        <v>44885.104166666664</v>
      </c>
      <c r="AG5050" s="67">
        <f>WORKDAY.INTL(AA5050,1,11)+VLOOKUP(V5050,'Branch Wise Work Timelines'!C:G,3,FALSE)</f>
        <v>44886.416666666664</v>
      </c>
      <c r="AH5050" s="69" t="str">
        <f t="shared" ca="1" si="945"/>
        <v>Out of TAT</v>
      </c>
      <c r="AI5050" s="69">
        <f t="shared" ca="1" si="946"/>
        <v>20594</v>
      </c>
      <c r="AJ5050" s="69" t="str">
        <f ca="1">IF(AI5050&lt;0,"0-12",IFERROR(VLOOKUP(AI5050,Breakup[],2,FALSE),"&gt;24"))</f>
        <v>&gt;24</v>
      </c>
      <c r="AK5050" s="69" t="str">
        <f>VLOOKUP(V5050,Master!B:D,3,FALSE)</f>
        <v>South</v>
      </c>
      <c r="AL5050" s="69" t="str">
        <f t="shared" si="947"/>
        <v>Bangalore-CLS</v>
      </c>
    </row>
    <row r="5051" spans="1:38">
      <c r="A5051" s="14" t="s">
        <v>10433</v>
      </c>
      <c r="B5051" s="54">
        <v>44701.720103784697</v>
      </c>
      <c r="C5051" s="13" t="s">
        <v>154</v>
      </c>
      <c r="D5051" s="13">
        <v>1638</v>
      </c>
      <c r="E5051" s="13" t="s">
        <v>10434</v>
      </c>
      <c r="F5051" s="13" t="s">
        <v>33</v>
      </c>
      <c r="G5051" s="14">
        <v>1653053396871</v>
      </c>
      <c r="H5051" s="55">
        <v>0.62710648148148196</v>
      </c>
      <c r="I5051" s="33">
        <v>44887.627106481501</v>
      </c>
      <c r="J5051" s="58">
        <v>44887</v>
      </c>
      <c r="K5051" s="13" t="s">
        <v>452</v>
      </c>
      <c r="L5051" s="13" t="s">
        <v>36</v>
      </c>
      <c r="M5051" s="13" t="s">
        <v>154</v>
      </c>
      <c r="N5051" s="13" t="s">
        <v>206</v>
      </c>
      <c r="O5051" s="33" t="s">
        <v>38</v>
      </c>
      <c r="P5051" s="58" t="s">
        <v>38</v>
      </c>
      <c r="Q5051" s="33" t="s">
        <v>207</v>
      </c>
      <c r="R5051" s="14" t="s">
        <v>38</v>
      </c>
      <c r="S5051" s="13" t="s">
        <v>216</v>
      </c>
      <c r="T5051" s="13" t="s">
        <v>278</v>
      </c>
      <c r="U5051" s="33">
        <f t="shared" ca="1" si="936"/>
        <v>45744.56914039352</v>
      </c>
      <c r="V5051" s="13" t="str">
        <f t="shared" si="937"/>
        <v>Chennai</v>
      </c>
      <c r="W5051" s="13" t="str">
        <f t="shared" si="938"/>
        <v>RI</v>
      </c>
      <c r="X5051" s="13">
        <f t="shared" si="939"/>
        <v>15</v>
      </c>
      <c r="Y5051" s="13" t="str">
        <f>IFERROR(VLOOKUP(C5051,ReceivingTeam[],2,FALSE),"HelpDesk")</f>
        <v>Branch office</v>
      </c>
      <c r="Z5051" s="67">
        <f t="shared" si="940"/>
        <v>44891.272939814829</v>
      </c>
      <c r="AA5051" s="68">
        <f t="shared" si="941"/>
        <v>44887</v>
      </c>
      <c r="AB5051" s="69" t="b">
        <f t="shared" si="942"/>
        <v>1</v>
      </c>
      <c r="AC5051" s="70">
        <f t="shared" si="943"/>
        <v>3</v>
      </c>
      <c r="AD5051" s="67">
        <f t="shared" si="944"/>
        <v>44891.272939814829</v>
      </c>
      <c r="AE5051" s="67">
        <f>VLOOKUP(V5051,'Branch Wise Work Timelines'!C:G,3,FALSE)+AA5051</f>
        <v>44887.416666666664</v>
      </c>
      <c r="AF5051" s="67">
        <f>IF(V5051="Bangalore",VLOOKUP(V5051,'Branch Wise Work Timelines'!C:G,4,FALSE)+AA5051+1,IF(V5051="Mumbai",VLOOKUP(V5051,'Branch Wise Work Timelines'!C:G,4,FALSE)+AA5051+1,VLOOKUP(V5051,'Branch Wise Work Timelines'!C:G,4,FALSE)+AA5051))</f>
        <v>44887.770833333336</v>
      </c>
      <c r="AG5051" s="67">
        <f>WORKDAY.INTL(AA5051,1,11)+VLOOKUP(V5051,'Branch Wise Work Timelines'!C:G,3,FALSE)</f>
        <v>44888.416666666664</v>
      </c>
      <c r="AH5051" s="69" t="str">
        <f t="shared" ca="1" si="945"/>
        <v>Out of TAT</v>
      </c>
      <c r="AI5051" s="69">
        <f t="shared" ca="1" si="946"/>
        <v>20480</v>
      </c>
      <c r="AJ5051" s="69" t="str">
        <f ca="1">IF(AI5051&lt;0,"0-12",IFERROR(VLOOKUP(AI5051,Breakup[],2,FALSE),"&gt;24"))</f>
        <v>&gt;24</v>
      </c>
      <c r="AK5051" s="69" t="str">
        <f>VLOOKUP(V5051,Master!B:D,3,FALSE)</f>
        <v>South</v>
      </c>
      <c r="AL5051" s="69" t="str">
        <f t="shared" si="947"/>
        <v>Chennai</v>
      </c>
    </row>
    <row r="5052" spans="1:38">
      <c r="A5052" s="14" t="s">
        <v>10435</v>
      </c>
      <c r="B5052" s="54">
        <v>44701.7771573727</v>
      </c>
      <c r="C5052" s="13" t="s">
        <v>235</v>
      </c>
      <c r="D5052" s="13">
        <v>622</v>
      </c>
      <c r="E5052" s="13" t="s">
        <v>10436</v>
      </c>
      <c r="F5052" s="13" t="s">
        <v>15</v>
      </c>
      <c r="G5052" s="14">
        <v>1653055472729</v>
      </c>
      <c r="H5052" s="55">
        <v>0.99994212962963003</v>
      </c>
      <c r="I5052" s="33">
        <v>44886.999942129602</v>
      </c>
      <c r="J5052" s="58">
        <v>44886</v>
      </c>
      <c r="K5052" s="13" t="s">
        <v>213</v>
      </c>
      <c r="L5052" s="13" t="s">
        <v>30</v>
      </c>
      <c r="M5052" s="13" t="s">
        <v>214</v>
      </c>
      <c r="N5052" s="13" t="s">
        <v>1185</v>
      </c>
      <c r="O5052" s="33" t="s">
        <v>38</v>
      </c>
      <c r="P5052" s="58" t="s">
        <v>38</v>
      </c>
      <c r="Q5052" s="33" t="s">
        <v>207</v>
      </c>
      <c r="R5052" s="14" t="s">
        <v>38</v>
      </c>
      <c r="S5052" s="13" t="s">
        <v>216</v>
      </c>
      <c r="T5052" s="13" t="s">
        <v>217</v>
      </c>
      <c r="U5052" s="33">
        <f t="shared" ca="1" si="936"/>
        <v>45744.56914039352</v>
      </c>
      <c r="V5052" s="13" t="str">
        <f t="shared" si="937"/>
        <v>Bangalore</v>
      </c>
      <c r="W5052" s="13" t="str">
        <f t="shared" si="938"/>
        <v>CLS</v>
      </c>
      <c r="X5052" s="13">
        <f t="shared" si="939"/>
        <v>23</v>
      </c>
      <c r="Y5052" s="13" t="str">
        <f>IFERROR(VLOOKUP(C5052,ReceivingTeam[],2,FALSE),"HelpDesk")</f>
        <v>HelpDesk</v>
      </c>
      <c r="Z5052" s="67">
        <f t="shared" si="940"/>
        <v>44887.812442129602</v>
      </c>
      <c r="AA5052" s="68">
        <f t="shared" si="941"/>
        <v>44886</v>
      </c>
      <c r="AB5052" s="69" t="b">
        <f t="shared" si="942"/>
        <v>1</v>
      </c>
      <c r="AC5052" s="70">
        <f t="shared" si="943"/>
        <v>0.5</v>
      </c>
      <c r="AD5052" s="67">
        <f t="shared" si="944"/>
        <v>44887.812442129602</v>
      </c>
      <c r="AE5052" s="67">
        <f>VLOOKUP(V5052,'Branch Wise Work Timelines'!C:G,3,FALSE)+AA5052</f>
        <v>44886.416666666664</v>
      </c>
      <c r="AF5052" s="67">
        <f>IF(V5052="Bangalore",VLOOKUP(V5052,'Branch Wise Work Timelines'!C:G,4,FALSE)+AA5052+1,IF(V5052="Mumbai",VLOOKUP(V5052,'Branch Wise Work Timelines'!C:G,4,FALSE)+AA5052+1,VLOOKUP(V5052,'Branch Wise Work Timelines'!C:G,4,FALSE)+AA5052))</f>
        <v>44887.104166666664</v>
      </c>
      <c r="AG5052" s="67">
        <f>WORKDAY.INTL(AA5052,1,11)+VLOOKUP(V5052,'Branch Wise Work Timelines'!C:G,3,FALSE)</f>
        <v>44887.416666666664</v>
      </c>
      <c r="AH5052" s="69" t="str">
        <f t="shared" ca="1" si="945"/>
        <v>Out of TAT</v>
      </c>
      <c r="AI5052" s="69">
        <f t="shared" ca="1" si="946"/>
        <v>20563</v>
      </c>
      <c r="AJ5052" s="69" t="str">
        <f ca="1">IF(AI5052&lt;0,"0-12",IFERROR(VLOOKUP(AI5052,Breakup[],2,FALSE),"&gt;24"))</f>
        <v>&gt;24</v>
      </c>
      <c r="AK5052" s="69" t="str">
        <f>VLOOKUP(V5052,Master!B:D,3,FALSE)</f>
        <v>South</v>
      </c>
      <c r="AL5052" s="69" t="str">
        <f t="shared" si="947"/>
        <v>Bangalore-CLS</v>
      </c>
    </row>
    <row r="5053" spans="1:38">
      <c r="A5053" s="14" t="s">
        <v>10437</v>
      </c>
      <c r="B5053" s="54">
        <v>44701.702893900503</v>
      </c>
      <c r="C5053" s="13" t="s">
        <v>722</v>
      </c>
      <c r="D5053" s="13">
        <v>1601</v>
      </c>
      <c r="E5053" s="13" t="s">
        <v>10438</v>
      </c>
      <c r="F5053" s="13" t="s">
        <v>15</v>
      </c>
      <c r="G5053" s="14">
        <v>1653048302745</v>
      </c>
      <c r="H5053" s="55">
        <v>9.8252314814814806E-2</v>
      </c>
      <c r="I5053" s="33">
        <v>44885.098252314798</v>
      </c>
      <c r="J5053" s="58">
        <v>44885</v>
      </c>
      <c r="K5053" s="13" t="s">
        <v>213</v>
      </c>
      <c r="L5053" s="13" t="s">
        <v>30</v>
      </c>
      <c r="M5053" s="13" t="s">
        <v>75</v>
      </c>
      <c r="N5053" s="13" t="s">
        <v>206</v>
      </c>
      <c r="O5053" s="33" t="s">
        <v>38</v>
      </c>
      <c r="P5053" s="58" t="s">
        <v>38</v>
      </c>
      <c r="Q5053" s="33" t="s">
        <v>207</v>
      </c>
      <c r="R5053" s="14" t="s">
        <v>38</v>
      </c>
      <c r="S5053" s="13" t="s">
        <v>216</v>
      </c>
      <c r="T5053" s="13" t="s">
        <v>217</v>
      </c>
      <c r="U5053" s="33">
        <f t="shared" ca="1" si="936"/>
        <v>45744.56914039352</v>
      </c>
      <c r="V5053" s="13" t="str">
        <f t="shared" si="937"/>
        <v>Bangalore</v>
      </c>
      <c r="W5053" s="13" t="str">
        <f t="shared" si="938"/>
        <v>CLS</v>
      </c>
      <c r="X5053" s="13">
        <f t="shared" si="939"/>
        <v>2</v>
      </c>
      <c r="Y5053" s="13" t="str">
        <f>IFERROR(VLOOKUP(C5053,ReceivingTeam[],2,FALSE),"HelpDesk")</f>
        <v>HelpDesk</v>
      </c>
      <c r="Z5053" s="67">
        <f t="shared" si="940"/>
        <v>44885.916666666664</v>
      </c>
      <c r="AA5053" s="68">
        <f t="shared" si="941"/>
        <v>44885</v>
      </c>
      <c r="AB5053" s="69" t="b">
        <f t="shared" si="942"/>
        <v>0</v>
      </c>
      <c r="AC5053" s="70">
        <f t="shared" si="943"/>
        <v>0.5</v>
      </c>
      <c r="AD5053" s="67">
        <f t="shared" si="944"/>
        <v>44885.916666666664</v>
      </c>
      <c r="AE5053" s="67">
        <f>VLOOKUP(V5053,'Branch Wise Work Timelines'!C:G,3,FALSE)+AA5053</f>
        <v>44885.416666666664</v>
      </c>
      <c r="AF5053" s="67">
        <f>IF(V5053="Bangalore",VLOOKUP(V5053,'Branch Wise Work Timelines'!C:G,4,FALSE)+AA5053+1,IF(V5053="Mumbai",VLOOKUP(V5053,'Branch Wise Work Timelines'!C:G,4,FALSE)+AA5053+1,VLOOKUP(V5053,'Branch Wise Work Timelines'!C:G,4,FALSE)+AA5053))</f>
        <v>44886.104166666664</v>
      </c>
      <c r="AG5053" s="67">
        <f>WORKDAY.INTL(AA5053,1,11)+VLOOKUP(V5053,'Branch Wise Work Timelines'!C:G,3,FALSE)</f>
        <v>44886.416666666664</v>
      </c>
      <c r="AH5053" s="69" t="str">
        <f t="shared" ca="1" si="945"/>
        <v>Out of TAT</v>
      </c>
      <c r="AI5053" s="69">
        <f t="shared" ca="1" si="946"/>
        <v>20608</v>
      </c>
      <c r="AJ5053" s="69" t="str">
        <f ca="1">IF(AI5053&lt;0,"0-12",IFERROR(VLOOKUP(AI5053,Breakup[],2,FALSE),"&gt;24"))</f>
        <v>&gt;24</v>
      </c>
      <c r="AK5053" s="69" t="str">
        <f>VLOOKUP(V5053,Master!B:D,3,FALSE)</f>
        <v>South</v>
      </c>
      <c r="AL5053" s="69" t="str">
        <f t="shared" si="947"/>
        <v>Bangalore-CLS</v>
      </c>
    </row>
    <row r="5054" spans="1:38">
      <c r="A5054" s="14" t="s">
        <v>10439</v>
      </c>
      <c r="B5054" s="54">
        <v>44701.7203133449</v>
      </c>
      <c r="C5054" s="13" t="s">
        <v>89</v>
      </c>
      <c r="D5054" s="13">
        <v>1349</v>
      </c>
      <c r="E5054" s="13" t="s">
        <v>10440</v>
      </c>
      <c r="F5054" s="13" t="s">
        <v>15</v>
      </c>
      <c r="G5054" s="14">
        <v>1653051574035</v>
      </c>
      <c r="H5054" s="55">
        <v>2.6967592592592599E-2</v>
      </c>
      <c r="I5054" s="33">
        <v>44891.026967592603</v>
      </c>
      <c r="J5054" s="58">
        <v>44891</v>
      </c>
      <c r="K5054" s="13" t="s">
        <v>213</v>
      </c>
      <c r="L5054" s="13" t="s">
        <v>30</v>
      </c>
      <c r="M5054" s="13" t="s">
        <v>75</v>
      </c>
      <c r="N5054" s="13" t="s">
        <v>206</v>
      </c>
      <c r="O5054" s="33">
        <v>44891.867407407401</v>
      </c>
      <c r="P5054" s="58">
        <v>44891</v>
      </c>
      <c r="Q5054" s="33" t="s">
        <v>237</v>
      </c>
      <c r="R5054" s="14">
        <v>978</v>
      </c>
      <c r="S5054" s="13" t="s">
        <v>208</v>
      </c>
      <c r="T5054" s="13" t="s">
        <v>209</v>
      </c>
      <c r="U5054" s="33">
        <f t="shared" ca="1" si="936"/>
        <v>45744.56914039352</v>
      </c>
      <c r="V5054" s="13" t="str">
        <f t="shared" si="937"/>
        <v>Bangalore</v>
      </c>
      <c r="W5054" s="13" t="str">
        <f t="shared" si="938"/>
        <v>CLS</v>
      </c>
      <c r="X5054" s="13">
        <f t="shared" si="939"/>
        <v>0</v>
      </c>
      <c r="Y5054" s="13" t="str">
        <f>IFERROR(VLOOKUP(C5054,ReceivingTeam[],2,FALSE),"HelpDesk")</f>
        <v>Branch office</v>
      </c>
      <c r="Z5054" s="67">
        <f t="shared" si="940"/>
        <v>44891.916666666664</v>
      </c>
      <c r="AA5054" s="68">
        <f t="shared" si="941"/>
        <v>44891</v>
      </c>
      <c r="AB5054" s="69" t="b">
        <f t="shared" si="942"/>
        <v>1</v>
      </c>
      <c r="AC5054" s="70">
        <f t="shared" si="943"/>
        <v>0.5</v>
      </c>
      <c r="AD5054" s="67">
        <f t="shared" si="944"/>
        <v>44891.916666666664</v>
      </c>
      <c r="AE5054" s="67">
        <f>VLOOKUP(V5054,'Branch Wise Work Timelines'!C:G,3,FALSE)+AA5054</f>
        <v>44891.416666666664</v>
      </c>
      <c r="AF5054" s="67">
        <f>IF(V5054="Bangalore",VLOOKUP(V5054,'Branch Wise Work Timelines'!C:G,4,FALSE)+AA5054+1,IF(V5054="Mumbai",VLOOKUP(V5054,'Branch Wise Work Timelines'!C:G,4,FALSE)+AA5054+1,VLOOKUP(V5054,'Branch Wise Work Timelines'!C:G,4,FALSE)+AA5054))</f>
        <v>44892.104166666664</v>
      </c>
      <c r="AG5054" s="67">
        <f>WORKDAY.INTL(AA5054,1,11)+VLOOKUP(V5054,'Branch Wise Work Timelines'!C:G,3,FALSE)</f>
        <v>44893.416666666664</v>
      </c>
      <c r="AH5054" s="69" t="str">
        <f t="shared" si="945"/>
        <v>Met</v>
      </c>
      <c r="AI5054" s="69">
        <f t="shared" ca="1" si="946"/>
        <v>20464</v>
      </c>
      <c r="AJ5054" s="69" t="str">
        <f ca="1">IF(AI5054&lt;0,"0-12",IFERROR(VLOOKUP(AI5054,Breakup[],2,FALSE),"&gt;24"))</f>
        <v>&gt;24</v>
      </c>
      <c r="AK5054" s="69" t="str">
        <f>VLOOKUP(V5054,Master!B:D,3,FALSE)</f>
        <v>South</v>
      </c>
      <c r="AL5054" s="69" t="str">
        <f t="shared" si="947"/>
        <v>Bangalore-CLS</v>
      </c>
    </row>
    <row r="5055" spans="1:38">
      <c r="A5055" s="14" t="s">
        <v>10441</v>
      </c>
      <c r="B5055" s="54">
        <v>44701.699512963001</v>
      </c>
      <c r="C5055" s="13" t="s">
        <v>1342</v>
      </c>
      <c r="D5055" s="13">
        <v>870</v>
      </c>
      <c r="E5055" s="13" t="s">
        <v>10442</v>
      </c>
      <c r="F5055" s="13" t="s">
        <v>15</v>
      </c>
      <c r="G5055" s="14">
        <v>1653051626097</v>
      </c>
      <c r="H5055" s="55">
        <v>0.43450231481481499</v>
      </c>
      <c r="I5055" s="33">
        <v>44883.434502314798</v>
      </c>
      <c r="J5055" s="58">
        <v>44883</v>
      </c>
      <c r="K5055" s="13" t="s">
        <v>213</v>
      </c>
      <c r="L5055" s="13" t="s">
        <v>30</v>
      </c>
      <c r="M5055" s="13" t="s">
        <v>214</v>
      </c>
      <c r="N5055" s="13" t="s">
        <v>206</v>
      </c>
      <c r="O5055" s="33" t="s">
        <v>38</v>
      </c>
      <c r="P5055" s="58" t="s">
        <v>38</v>
      </c>
      <c r="Q5055" s="33" t="s">
        <v>207</v>
      </c>
      <c r="R5055" s="14" t="s">
        <v>38</v>
      </c>
      <c r="S5055" s="13" t="s">
        <v>216</v>
      </c>
      <c r="T5055" s="13" t="s">
        <v>217</v>
      </c>
      <c r="U5055" s="33">
        <f t="shared" ca="1" si="936"/>
        <v>45744.56914039352</v>
      </c>
      <c r="V5055" s="13" t="str">
        <f t="shared" si="937"/>
        <v>Bangalore</v>
      </c>
      <c r="W5055" s="13" t="str">
        <f t="shared" si="938"/>
        <v>CLS</v>
      </c>
      <c r="X5055" s="13">
        <f t="shared" si="939"/>
        <v>10</v>
      </c>
      <c r="Y5055" s="13" t="str">
        <f>IFERROR(VLOOKUP(C5055,ReceivingTeam[],2,FALSE),"HelpDesk")</f>
        <v>HelpDesk</v>
      </c>
      <c r="Z5055" s="67">
        <f t="shared" si="940"/>
        <v>44883.934502314798</v>
      </c>
      <c r="AA5055" s="68">
        <f t="shared" si="941"/>
        <v>44883</v>
      </c>
      <c r="AB5055" s="69" t="b">
        <f t="shared" si="942"/>
        <v>1</v>
      </c>
      <c r="AC5055" s="70">
        <f t="shared" si="943"/>
        <v>0.5</v>
      </c>
      <c r="AD5055" s="67">
        <f t="shared" si="944"/>
        <v>44883.934502314798</v>
      </c>
      <c r="AE5055" s="67">
        <f>VLOOKUP(V5055,'Branch Wise Work Timelines'!C:G,3,FALSE)+AA5055</f>
        <v>44883.416666666664</v>
      </c>
      <c r="AF5055" s="67">
        <f>IF(V5055="Bangalore",VLOOKUP(V5055,'Branch Wise Work Timelines'!C:G,4,FALSE)+AA5055+1,IF(V5055="Mumbai",VLOOKUP(V5055,'Branch Wise Work Timelines'!C:G,4,FALSE)+AA5055+1,VLOOKUP(V5055,'Branch Wise Work Timelines'!C:G,4,FALSE)+AA5055))</f>
        <v>44884.104166666664</v>
      </c>
      <c r="AG5055" s="67">
        <f>WORKDAY.INTL(AA5055,1,11)+VLOOKUP(V5055,'Branch Wise Work Timelines'!C:G,3,FALSE)</f>
        <v>44884.416666666664</v>
      </c>
      <c r="AH5055" s="69" t="str">
        <f t="shared" ca="1" si="945"/>
        <v>Out of TAT</v>
      </c>
      <c r="AI5055" s="69">
        <f t="shared" ca="1" si="946"/>
        <v>20656</v>
      </c>
      <c r="AJ5055" s="69" t="str">
        <f ca="1">IF(AI5055&lt;0,"0-12",IFERROR(VLOOKUP(AI5055,Breakup[],2,FALSE),"&gt;24"))</f>
        <v>&gt;24</v>
      </c>
      <c r="AK5055" s="69" t="str">
        <f>VLOOKUP(V5055,Master!B:D,3,FALSE)</f>
        <v>South</v>
      </c>
      <c r="AL5055" s="69" t="str">
        <f t="shared" si="947"/>
        <v>Bangalore-CLS</v>
      </c>
    </row>
    <row r="5056" spans="1:38">
      <c r="A5056" s="14" t="s">
        <v>10443</v>
      </c>
      <c r="B5056" s="54">
        <v>44701.806337071801</v>
      </c>
      <c r="C5056" s="13" t="s">
        <v>372</v>
      </c>
      <c r="D5056" s="13">
        <v>929</v>
      </c>
      <c r="E5056" s="13" t="s">
        <v>10444</v>
      </c>
      <c r="F5056" s="13" t="s">
        <v>15</v>
      </c>
      <c r="G5056" s="14">
        <v>1653055472729</v>
      </c>
      <c r="H5056" s="55">
        <v>0.201238425925926</v>
      </c>
      <c r="I5056" s="33">
        <v>44889.2012384259</v>
      </c>
      <c r="J5056" s="58">
        <v>44889</v>
      </c>
      <c r="K5056" s="13" t="s">
        <v>213</v>
      </c>
      <c r="L5056" s="13" t="s">
        <v>30</v>
      </c>
      <c r="M5056" s="13" t="s">
        <v>214</v>
      </c>
      <c r="N5056" s="13" t="s">
        <v>215</v>
      </c>
      <c r="O5056" s="33" t="s">
        <v>38</v>
      </c>
      <c r="P5056" s="58" t="s">
        <v>38</v>
      </c>
      <c r="Q5056" s="33" t="s">
        <v>207</v>
      </c>
      <c r="R5056" s="14" t="s">
        <v>38</v>
      </c>
      <c r="S5056" s="13" t="s">
        <v>216</v>
      </c>
      <c r="T5056" s="13" t="s">
        <v>217</v>
      </c>
      <c r="U5056" s="33">
        <f t="shared" ca="1" si="936"/>
        <v>45744.56914039352</v>
      </c>
      <c r="V5056" s="13" t="str">
        <f t="shared" si="937"/>
        <v>Bangalore</v>
      </c>
      <c r="W5056" s="13" t="str">
        <f t="shared" si="938"/>
        <v>CLS</v>
      </c>
      <c r="X5056" s="13">
        <f t="shared" si="939"/>
        <v>4</v>
      </c>
      <c r="Y5056" s="13" t="str">
        <f>IFERROR(VLOOKUP(C5056,ReceivingTeam[],2,FALSE),"HelpDesk")</f>
        <v>HelpDesk</v>
      </c>
      <c r="Z5056" s="67">
        <f t="shared" si="940"/>
        <v>44889.916666666664</v>
      </c>
      <c r="AA5056" s="68">
        <f t="shared" si="941"/>
        <v>44889</v>
      </c>
      <c r="AB5056" s="69" t="b">
        <f t="shared" si="942"/>
        <v>1</v>
      </c>
      <c r="AC5056" s="70">
        <f t="shared" si="943"/>
        <v>0.5</v>
      </c>
      <c r="AD5056" s="67">
        <f t="shared" si="944"/>
        <v>44889.916666666664</v>
      </c>
      <c r="AE5056" s="67">
        <f>VLOOKUP(V5056,'Branch Wise Work Timelines'!C:G,3,FALSE)+AA5056</f>
        <v>44889.416666666664</v>
      </c>
      <c r="AF5056" s="67">
        <f>IF(V5056="Bangalore",VLOOKUP(V5056,'Branch Wise Work Timelines'!C:G,4,FALSE)+AA5056+1,IF(V5056="Mumbai",VLOOKUP(V5056,'Branch Wise Work Timelines'!C:G,4,FALSE)+AA5056+1,VLOOKUP(V5056,'Branch Wise Work Timelines'!C:G,4,FALSE)+AA5056))</f>
        <v>44890.104166666664</v>
      </c>
      <c r="AG5056" s="67">
        <f>WORKDAY.INTL(AA5056,1,11)+VLOOKUP(V5056,'Branch Wise Work Timelines'!C:G,3,FALSE)</f>
        <v>44890.416666666664</v>
      </c>
      <c r="AH5056" s="69" t="str">
        <f t="shared" ca="1" si="945"/>
        <v>Out of TAT</v>
      </c>
      <c r="AI5056" s="69">
        <f t="shared" ca="1" si="946"/>
        <v>20512</v>
      </c>
      <c r="AJ5056" s="69" t="str">
        <f ca="1">IF(AI5056&lt;0,"0-12",IFERROR(VLOOKUP(AI5056,Breakup[],2,FALSE),"&gt;24"))</f>
        <v>&gt;24</v>
      </c>
      <c r="AK5056" s="69" t="str">
        <f>VLOOKUP(V5056,Master!B:D,3,FALSE)</f>
        <v>South</v>
      </c>
      <c r="AL5056" s="69" t="str">
        <f t="shared" si="947"/>
        <v>Bangalore-CLS</v>
      </c>
    </row>
    <row r="5057" spans="1:38">
      <c r="A5057" s="14" t="s">
        <v>10445</v>
      </c>
      <c r="B5057" s="54">
        <v>44701.680821446796</v>
      </c>
      <c r="C5057" s="13" t="s">
        <v>227</v>
      </c>
      <c r="D5057" s="13">
        <v>153</v>
      </c>
      <c r="E5057" s="13" t="s">
        <v>10446</v>
      </c>
      <c r="F5057" s="13" t="s">
        <v>15</v>
      </c>
      <c r="G5057" s="14">
        <v>1653046672988</v>
      </c>
      <c r="H5057" s="55">
        <v>0.59591435185185204</v>
      </c>
      <c r="I5057" s="33">
        <v>44890.595914351798</v>
      </c>
      <c r="J5057" s="58">
        <v>44890</v>
      </c>
      <c r="K5057" s="13" t="s">
        <v>213</v>
      </c>
      <c r="L5057" s="13" t="s">
        <v>30</v>
      </c>
      <c r="M5057" s="13" t="s">
        <v>75</v>
      </c>
      <c r="N5057" s="13" t="s">
        <v>206</v>
      </c>
      <c r="O5057" s="33" t="s">
        <v>38</v>
      </c>
      <c r="P5057" s="58" t="s">
        <v>38</v>
      </c>
      <c r="Q5057" s="33" t="s">
        <v>207</v>
      </c>
      <c r="R5057" s="14" t="s">
        <v>38</v>
      </c>
      <c r="S5057" s="13" t="s">
        <v>208</v>
      </c>
      <c r="T5057" s="13" t="s">
        <v>209</v>
      </c>
      <c r="U5057" s="33">
        <f t="shared" ca="1" si="936"/>
        <v>45744.56914039352</v>
      </c>
      <c r="V5057" s="13" t="str">
        <f t="shared" si="937"/>
        <v>Bangalore</v>
      </c>
      <c r="W5057" s="13" t="str">
        <f t="shared" si="938"/>
        <v>CLS</v>
      </c>
      <c r="X5057" s="13">
        <f t="shared" si="939"/>
        <v>14</v>
      </c>
      <c r="Y5057" s="13" t="str">
        <f>IFERROR(VLOOKUP(C5057,ReceivingTeam[],2,FALSE),"HelpDesk")</f>
        <v>HelpDesk</v>
      </c>
      <c r="Z5057" s="67">
        <f t="shared" si="940"/>
        <v>44891.095914351798</v>
      </c>
      <c r="AA5057" s="68">
        <f t="shared" si="941"/>
        <v>44890</v>
      </c>
      <c r="AB5057" s="69" t="b">
        <f t="shared" si="942"/>
        <v>1</v>
      </c>
      <c r="AC5057" s="70">
        <f t="shared" si="943"/>
        <v>0.5</v>
      </c>
      <c r="AD5057" s="67">
        <f t="shared" si="944"/>
        <v>44891.095914351798</v>
      </c>
      <c r="AE5057" s="67">
        <f>VLOOKUP(V5057,'Branch Wise Work Timelines'!C:G,3,FALSE)+AA5057</f>
        <v>44890.416666666664</v>
      </c>
      <c r="AF5057" s="67">
        <f>IF(V5057="Bangalore",VLOOKUP(V5057,'Branch Wise Work Timelines'!C:G,4,FALSE)+AA5057+1,IF(V5057="Mumbai",VLOOKUP(V5057,'Branch Wise Work Timelines'!C:G,4,FALSE)+AA5057+1,VLOOKUP(V5057,'Branch Wise Work Timelines'!C:G,4,FALSE)+AA5057))</f>
        <v>44891.104166666664</v>
      </c>
      <c r="AG5057" s="67">
        <f>WORKDAY.INTL(AA5057,1,11)+VLOOKUP(V5057,'Branch Wise Work Timelines'!C:G,3,FALSE)</f>
        <v>44891.416666666664</v>
      </c>
      <c r="AH5057" s="69" t="str">
        <f t="shared" ca="1" si="945"/>
        <v>Out of TAT</v>
      </c>
      <c r="AI5057" s="69">
        <f t="shared" ca="1" si="946"/>
        <v>20484</v>
      </c>
      <c r="AJ5057" s="69" t="str">
        <f ca="1">IF(AI5057&lt;0,"0-12",IFERROR(VLOOKUP(AI5057,Breakup[],2,FALSE),"&gt;24"))</f>
        <v>&gt;24</v>
      </c>
      <c r="AK5057" s="69" t="str">
        <f>VLOOKUP(V5057,Master!B:D,3,FALSE)</f>
        <v>South</v>
      </c>
      <c r="AL5057" s="69" t="str">
        <f t="shared" si="947"/>
        <v>Bangalore-CLS</v>
      </c>
    </row>
    <row r="5058" spans="1:38">
      <c r="A5058" s="14" t="s">
        <v>10447</v>
      </c>
      <c r="B5058" s="54">
        <v>44701.723156597203</v>
      </c>
      <c r="C5058" s="13" t="s">
        <v>148</v>
      </c>
      <c r="D5058" s="13">
        <v>526</v>
      </c>
      <c r="E5058" s="13" t="s">
        <v>10448</v>
      </c>
      <c r="F5058" s="13" t="s">
        <v>33</v>
      </c>
      <c r="G5058" s="14">
        <v>1653051375146</v>
      </c>
      <c r="H5058" s="55">
        <v>0.858217592592593</v>
      </c>
      <c r="I5058" s="33">
        <v>44885.858217592599</v>
      </c>
      <c r="J5058" s="58">
        <v>44885</v>
      </c>
      <c r="K5058" s="13" t="s">
        <v>313</v>
      </c>
      <c r="L5058" s="13" t="s">
        <v>60</v>
      </c>
      <c r="M5058" s="13" t="s">
        <v>314</v>
      </c>
      <c r="N5058" s="13" t="s">
        <v>206</v>
      </c>
      <c r="O5058" s="33" t="s">
        <v>38</v>
      </c>
      <c r="P5058" s="58" t="s">
        <v>38</v>
      </c>
      <c r="Q5058" s="33" t="s">
        <v>207</v>
      </c>
      <c r="R5058" s="14" t="s">
        <v>38</v>
      </c>
      <c r="S5058" s="13" t="s">
        <v>208</v>
      </c>
      <c r="T5058" s="13" t="s">
        <v>209</v>
      </c>
      <c r="U5058" s="33">
        <f t="shared" ref="U5058:U5121" ca="1" si="948">NOW()</f>
        <v>45744.56914039352</v>
      </c>
      <c r="V5058" s="13" t="str">
        <f t="shared" ref="V5058:V5121" si="949">VLOOKUP(L5058,Location,2,0)</f>
        <v>Hyderabad</v>
      </c>
      <c r="W5058" s="13" t="str">
        <f t="shared" ref="W5058:W5121" si="950">VLOOKUP(F5058,FCT,2,FALSE)</f>
        <v>RI</v>
      </c>
      <c r="X5058" s="13">
        <f t="shared" ref="X5058:X5121" si="951">HOUR(I5058)</f>
        <v>20</v>
      </c>
      <c r="Y5058" s="13" t="str">
        <f>IFERROR(VLOOKUP(C5058,ReceivingTeam[],2,FALSE),"HelpDesk")</f>
        <v>Branch office</v>
      </c>
      <c r="Z5058" s="67">
        <f t="shared" ref="Z5058:Z5121" si="952">IF(AB5058=FALSE,AE5058+AC5058,IF(I5058&gt;AE5058,IF(((I5058+AC5058)&gt;AF5058),(AC5058-(AF5058-I5058)+AG5058),I5058+AC5058),IF(((AE5058+AC5058)&gt;AF5058),(AC5058-(AF5058-AE5058)+AG5058),AE5058+AC5058)))</f>
        <v>44885.916666666664</v>
      </c>
      <c r="AA5058" s="68">
        <f t="shared" ref="AA5058:AA5121" si="953">INT(J5058)</f>
        <v>44885</v>
      </c>
      <c r="AB5058" s="69" t="b">
        <f t="shared" ref="AB5058:AB5121" si="954">WORKDAY.INTL(AA5058-1,1,11)=AA5058</f>
        <v>0</v>
      </c>
      <c r="AC5058" s="70">
        <f t="shared" ref="AC5058:AC5121" si="955">IF(T5058="High",12/24,72/24)</f>
        <v>0.5</v>
      </c>
      <c r="AD5058" s="67">
        <f t="shared" ref="AD5058:AD5121" si="956">IF(AB5058=FALSE,AE5058+AC5058,IF(I5058&gt;AE5058,IF(((I5058+AC5058)&gt;AF5058),(AC5058-(AF5058-I5058)+AG5058),I5058+AC5058),IF(((AE5058+AC5058)&gt;AF5058),(AC5058-(AF5058-AE5058)+AG5058),AE5058+AC5058)))</f>
        <v>44885.916666666664</v>
      </c>
      <c r="AE5058" s="67">
        <f>VLOOKUP(V5058,'Branch Wise Work Timelines'!C:G,3,FALSE)+AA5058</f>
        <v>44885.416666666664</v>
      </c>
      <c r="AF5058" s="67">
        <f>IF(V5058="Bangalore",VLOOKUP(V5058,'Branch Wise Work Timelines'!C:G,4,FALSE)+AA5058+1,IF(V5058="Mumbai",VLOOKUP(V5058,'Branch Wise Work Timelines'!C:G,4,FALSE)+AA5058+1,VLOOKUP(V5058,'Branch Wise Work Timelines'!C:G,4,FALSE)+AA5058))</f>
        <v>44885.770833333336</v>
      </c>
      <c r="AG5058" s="67">
        <f>WORKDAY.INTL(AA5058,1,11)+VLOOKUP(V5058,'Branch Wise Work Timelines'!C:G,3,FALSE)</f>
        <v>44886.416666666664</v>
      </c>
      <c r="AH5058" s="69" t="str">
        <f t="shared" ref="AH5058:AH5121" ca="1" si="957">IF(Q5058&lt;&gt;"Success",IF(U5058&gt;Z5058,"Out of TAT","In TAT"),IF(O5058&gt;AD5058,"Not Met","Met"))</f>
        <v>Out of TAT</v>
      </c>
      <c r="AI5058" s="69">
        <f t="shared" ref="AI5058:AI5121" ca="1" si="958">ROUNDUP((U5058-AD5058)*24,0)</f>
        <v>20608</v>
      </c>
      <c r="AJ5058" s="69" t="str">
        <f ca="1">IF(AI5058&lt;0,"0-12",IFERROR(VLOOKUP(AI5058,Breakup[],2,FALSE),"&gt;24"))</f>
        <v>&gt;24</v>
      </c>
      <c r="AK5058" s="69" t="str">
        <f>VLOOKUP(V5058,Master!B:D,3,FALSE)</f>
        <v>South</v>
      </c>
      <c r="AL5058" s="69" t="str">
        <f t="shared" ref="AL5058:AL5121" si="959">IF(V5058="Bangalore",IF(W5058="CLS",V5058&amp;"-"&amp;"CLS",V5058),(V5058))</f>
        <v>Hyderabad</v>
      </c>
    </row>
    <row r="5059" spans="1:38">
      <c r="A5059" s="14" t="s">
        <v>10449</v>
      </c>
      <c r="B5059" s="54">
        <v>44701.6767905093</v>
      </c>
      <c r="C5059" s="13" t="s">
        <v>89</v>
      </c>
      <c r="D5059" s="13">
        <v>1356</v>
      </c>
      <c r="E5059" s="13" t="s">
        <v>10450</v>
      </c>
      <c r="F5059" s="13" t="s">
        <v>15</v>
      </c>
      <c r="G5059" s="14">
        <v>1653050878117</v>
      </c>
      <c r="H5059" s="55">
        <v>0.29578703703703701</v>
      </c>
      <c r="I5059" s="33">
        <v>44885.295787037001</v>
      </c>
      <c r="J5059" s="58">
        <v>44885</v>
      </c>
      <c r="K5059" s="13" t="s">
        <v>213</v>
      </c>
      <c r="L5059" s="13" t="s">
        <v>30</v>
      </c>
      <c r="M5059" s="13" t="s">
        <v>75</v>
      </c>
      <c r="N5059" s="13" t="s">
        <v>206</v>
      </c>
      <c r="O5059" s="33" t="s">
        <v>38</v>
      </c>
      <c r="P5059" s="58" t="s">
        <v>38</v>
      </c>
      <c r="Q5059" s="33" t="s">
        <v>207</v>
      </c>
      <c r="R5059" s="14" t="s">
        <v>38</v>
      </c>
      <c r="S5059" s="13" t="s">
        <v>208</v>
      </c>
      <c r="T5059" s="13" t="s">
        <v>209</v>
      </c>
      <c r="U5059" s="33">
        <f t="shared" ca="1" si="948"/>
        <v>45744.56914039352</v>
      </c>
      <c r="V5059" s="13" t="str">
        <f t="shared" si="949"/>
        <v>Bangalore</v>
      </c>
      <c r="W5059" s="13" t="str">
        <f t="shared" si="950"/>
        <v>CLS</v>
      </c>
      <c r="X5059" s="13">
        <f t="shared" si="951"/>
        <v>7</v>
      </c>
      <c r="Y5059" s="13" t="str">
        <f>IFERROR(VLOOKUP(C5059,ReceivingTeam[],2,FALSE),"HelpDesk")</f>
        <v>Branch office</v>
      </c>
      <c r="Z5059" s="67">
        <f t="shared" si="952"/>
        <v>44885.916666666664</v>
      </c>
      <c r="AA5059" s="68">
        <f t="shared" si="953"/>
        <v>44885</v>
      </c>
      <c r="AB5059" s="69" t="b">
        <f t="shared" si="954"/>
        <v>0</v>
      </c>
      <c r="AC5059" s="70">
        <f t="shared" si="955"/>
        <v>0.5</v>
      </c>
      <c r="AD5059" s="67">
        <f t="shared" si="956"/>
        <v>44885.916666666664</v>
      </c>
      <c r="AE5059" s="67">
        <f>VLOOKUP(V5059,'Branch Wise Work Timelines'!C:G,3,FALSE)+AA5059</f>
        <v>44885.416666666664</v>
      </c>
      <c r="AF5059" s="67">
        <f>IF(V5059="Bangalore",VLOOKUP(V5059,'Branch Wise Work Timelines'!C:G,4,FALSE)+AA5059+1,IF(V5059="Mumbai",VLOOKUP(V5059,'Branch Wise Work Timelines'!C:G,4,FALSE)+AA5059+1,VLOOKUP(V5059,'Branch Wise Work Timelines'!C:G,4,FALSE)+AA5059))</f>
        <v>44886.104166666664</v>
      </c>
      <c r="AG5059" s="67">
        <f>WORKDAY.INTL(AA5059,1,11)+VLOOKUP(V5059,'Branch Wise Work Timelines'!C:G,3,FALSE)</f>
        <v>44886.416666666664</v>
      </c>
      <c r="AH5059" s="69" t="str">
        <f t="shared" ca="1" si="957"/>
        <v>Out of TAT</v>
      </c>
      <c r="AI5059" s="69">
        <f t="shared" ca="1" si="958"/>
        <v>20608</v>
      </c>
      <c r="AJ5059" s="69" t="str">
        <f ca="1">IF(AI5059&lt;0,"0-12",IFERROR(VLOOKUP(AI5059,Breakup[],2,FALSE),"&gt;24"))</f>
        <v>&gt;24</v>
      </c>
      <c r="AK5059" s="69" t="str">
        <f>VLOOKUP(V5059,Master!B:D,3,FALSE)</f>
        <v>South</v>
      </c>
      <c r="AL5059" s="69" t="str">
        <f t="shared" si="959"/>
        <v>Bangalore-CLS</v>
      </c>
    </row>
    <row r="5060" spans="1:38">
      <c r="A5060" s="14" t="s">
        <v>10451</v>
      </c>
      <c r="B5060" s="54">
        <v>44701.702694479201</v>
      </c>
      <c r="C5060" s="13" t="s">
        <v>1345</v>
      </c>
      <c r="D5060" s="13">
        <v>546</v>
      </c>
      <c r="E5060" s="13" t="s">
        <v>10452</v>
      </c>
      <c r="F5060" s="13" t="s">
        <v>15</v>
      </c>
      <c r="G5060" s="14">
        <v>1653048302745</v>
      </c>
      <c r="H5060" s="55">
        <v>0.28210648148148099</v>
      </c>
      <c r="I5060" s="33">
        <v>44883.2821064815</v>
      </c>
      <c r="J5060" s="58">
        <v>44883</v>
      </c>
      <c r="K5060" s="13" t="s">
        <v>213</v>
      </c>
      <c r="L5060" s="13" t="s">
        <v>30</v>
      </c>
      <c r="M5060" s="13" t="s">
        <v>75</v>
      </c>
      <c r="N5060" s="13" t="s">
        <v>206</v>
      </c>
      <c r="O5060" s="33" t="s">
        <v>38</v>
      </c>
      <c r="P5060" s="58" t="s">
        <v>38</v>
      </c>
      <c r="Q5060" s="33" t="s">
        <v>207</v>
      </c>
      <c r="R5060" s="14" t="s">
        <v>38</v>
      </c>
      <c r="S5060" s="13" t="s">
        <v>216</v>
      </c>
      <c r="T5060" s="13" t="s">
        <v>217</v>
      </c>
      <c r="U5060" s="33">
        <f t="shared" ca="1" si="948"/>
        <v>45744.56914039352</v>
      </c>
      <c r="V5060" s="13" t="str">
        <f t="shared" si="949"/>
        <v>Bangalore</v>
      </c>
      <c r="W5060" s="13" t="str">
        <f t="shared" si="950"/>
        <v>CLS</v>
      </c>
      <c r="X5060" s="13">
        <f t="shared" si="951"/>
        <v>6</v>
      </c>
      <c r="Y5060" s="13" t="str">
        <f>IFERROR(VLOOKUP(C5060,ReceivingTeam[],2,FALSE),"HelpDesk")</f>
        <v>HelpDesk</v>
      </c>
      <c r="Z5060" s="67">
        <f t="shared" si="952"/>
        <v>44883.916666666664</v>
      </c>
      <c r="AA5060" s="68">
        <f t="shared" si="953"/>
        <v>44883</v>
      </c>
      <c r="AB5060" s="69" t="b">
        <f t="shared" si="954"/>
        <v>1</v>
      </c>
      <c r="AC5060" s="70">
        <f t="shared" si="955"/>
        <v>0.5</v>
      </c>
      <c r="AD5060" s="67">
        <f t="shared" si="956"/>
        <v>44883.916666666664</v>
      </c>
      <c r="AE5060" s="67">
        <f>VLOOKUP(V5060,'Branch Wise Work Timelines'!C:G,3,FALSE)+AA5060</f>
        <v>44883.416666666664</v>
      </c>
      <c r="AF5060" s="67">
        <f>IF(V5060="Bangalore",VLOOKUP(V5060,'Branch Wise Work Timelines'!C:G,4,FALSE)+AA5060+1,IF(V5060="Mumbai",VLOOKUP(V5060,'Branch Wise Work Timelines'!C:G,4,FALSE)+AA5060+1,VLOOKUP(V5060,'Branch Wise Work Timelines'!C:G,4,FALSE)+AA5060))</f>
        <v>44884.104166666664</v>
      </c>
      <c r="AG5060" s="67">
        <f>WORKDAY.INTL(AA5060,1,11)+VLOOKUP(V5060,'Branch Wise Work Timelines'!C:G,3,FALSE)</f>
        <v>44884.416666666664</v>
      </c>
      <c r="AH5060" s="69" t="str">
        <f t="shared" ca="1" si="957"/>
        <v>Out of TAT</v>
      </c>
      <c r="AI5060" s="69">
        <f t="shared" ca="1" si="958"/>
        <v>20656</v>
      </c>
      <c r="AJ5060" s="69" t="str">
        <f ca="1">IF(AI5060&lt;0,"0-12",IFERROR(VLOOKUP(AI5060,Breakup[],2,FALSE),"&gt;24"))</f>
        <v>&gt;24</v>
      </c>
      <c r="AK5060" s="69" t="str">
        <f>VLOOKUP(V5060,Master!B:D,3,FALSE)</f>
        <v>South</v>
      </c>
      <c r="AL5060" s="69" t="str">
        <f t="shared" si="959"/>
        <v>Bangalore-CLS</v>
      </c>
    </row>
    <row r="5061" spans="1:38">
      <c r="A5061" s="14" t="s">
        <v>10453</v>
      </c>
      <c r="B5061" s="54">
        <v>44701.703903935202</v>
      </c>
      <c r="C5061" s="13" t="s">
        <v>227</v>
      </c>
      <c r="D5061" s="13">
        <v>300</v>
      </c>
      <c r="E5061" s="13" t="s">
        <v>10454</v>
      </c>
      <c r="F5061" s="13" t="s">
        <v>15</v>
      </c>
      <c r="G5061" s="14">
        <v>1653047338901</v>
      </c>
      <c r="H5061" s="55">
        <v>0.99800925925925899</v>
      </c>
      <c r="I5061" s="33">
        <v>44883.998009259303</v>
      </c>
      <c r="J5061" s="58">
        <v>44883</v>
      </c>
      <c r="K5061" s="13" t="s">
        <v>213</v>
      </c>
      <c r="L5061" s="13" t="s">
        <v>30</v>
      </c>
      <c r="M5061" s="13" t="s">
        <v>75</v>
      </c>
      <c r="N5061" s="13" t="s">
        <v>206</v>
      </c>
      <c r="O5061" s="33" t="s">
        <v>38</v>
      </c>
      <c r="P5061" s="58" t="s">
        <v>38</v>
      </c>
      <c r="Q5061" s="33" t="s">
        <v>207</v>
      </c>
      <c r="R5061" s="14" t="s">
        <v>38</v>
      </c>
      <c r="S5061" s="13" t="s">
        <v>208</v>
      </c>
      <c r="T5061" s="13" t="s">
        <v>209</v>
      </c>
      <c r="U5061" s="33">
        <f t="shared" ca="1" si="948"/>
        <v>45744.56914039352</v>
      </c>
      <c r="V5061" s="13" t="str">
        <f t="shared" si="949"/>
        <v>Bangalore</v>
      </c>
      <c r="W5061" s="13" t="str">
        <f t="shared" si="950"/>
        <v>CLS</v>
      </c>
      <c r="X5061" s="13">
        <f t="shared" si="951"/>
        <v>23</v>
      </c>
      <c r="Y5061" s="13" t="str">
        <f>IFERROR(VLOOKUP(C5061,ReceivingTeam[],2,FALSE),"HelpDesk")</f>
        <v>HelpDesk</v>
      </c>
      <c r="Z5061" s="67">
        <f t="shared" si="952"/>
        <v>44884.810509259303</v>
      </c>
      <c r="AA5061" s="68">
        <f t="shared" si="953"/>
        <v>44883</v>
      </c>
      <c r="AB5061" s="69" t="b">
        <f t="shared" si="954"/>
        <v>1</v>
      </c>
      <c r="AC5061" s="70">
        <f t="shared" si="955"/>
        <v>0.5</v>
      </c>
      <c r="AD5061" s="67">
        <f t="shared" si="956"/>
        <v>44884.810509259303</v>
      </c>
      <c r="AE5061" s="67">
        <f>VLOOKUP(V5061,'Branch Wise Work Timelines'!C:G,3,FALSE)+AA5061</f>
        <v>44883.416666666664</v>
      </c>
      <c r="AF5061" s="67">
        <f>IF(V5061="Bangalore",VLOOKUP(V5061,'Branch Wise Work Timelines'!C:G,4,FALSE)+AA5061+1,IF(V5061="Mumbai",VLOOKUP(V5061,'Branch Wise Work Timelines'!C:G,4,FALSE)+AA5061+1,VLOOKUP(V5061,'Branch Wise Work Timelines'!C:G,4,FALSE)+AA5061))</f>
        <v>44884.104166666664</v>
      </c>
      <c r="AG5061" s="67">
        <f>WORKDAY.INTL(AA5061,1,11)+VLOOKUP(V5061,'Branch Wise Work Timelines'!C:G,3,FALSE)</f>
        <v>44884.416666666664</v>
      </c>
      <c r="AH5061" s="69" t="str">
        <f t="shared" ca="1" si="957"/>
        <v>Out of TAT</v>
      </c>
      <c r="AI5061" s="69">
        <f t="shared" ca="1" si="958"/>
        <v>20635</v>
      </c>
      <c r="AJ5061" s="69" t="str">
        <f ca="1">IF(AI5061&lt;0,"0-12",IFERROR(VLOOKUP(AI5061,Breakup[],2,FALSE),"&gt;24"))</f>
        <v>&gt;24</v>
      </c>
      <c r="AK5061" s="69" t="str">
        <f>VLOOKUP(V5061,Master!B:D,3,FALSE)</f>
        <v>South</v>
      </c>
      <c r="AL5061" s="69" t="str">
        <f t="shared" si="959"/>
        <v>Bangalore-CLS</v>
      </c>
    </row>
    <row r="5062" spans="1:38">
      <c r="A5062" s="14" t="s">
        <v>10455</v>
      </c>
      <c r="B5062" s="54">
        <v>44701.725265544002</v>
      </c>
      <c r="C5062" s="13" t="s">
        <v>583</v>
      </c>
      <c r="D5062" s="13">
        <v>888</v>
      </c>
      <c r="E5062" s="13" t="s">
        <v>10456</v>
      </c>
      <c r="F5062" s="13" t="s">
        <v>15</v>
      </c>
      <c r="G5062" s="14">
        <v>1653050089671</v>
      </c>
      <c r="H5062" s="55">
        <v>0.90524305555555595</v>
      </c>
      <c r="I5062" s="33">
        <v>44890.905243055597</v>
      </c>
      <c r="J5062" s="58">
        <v>44890</v>
      </c>
      <c r="K5062" s="13" t="s">
        <v>213</v>
      </c>
      <c r="L5062" s="13" t="s">
        <v>30</v>
      </c>
      <c r="M5062" s="13" t="s">
        <v>214</v>
      </c>
      <c r="N5062" s="13" t="s">
        <v>206</v>
      </c>
      <c r="O5062" s="33" t="s">
        <v>38</v>
      </c>
      <c r="P5062" s="58" t="s">
        <v>38</v>
      </c>
      <c r="Q5062" s="33" t="s">
        <v>207</v>
      </c>
      <c r="R5062" s="14" t="s">
        <v>38</v>
      </c>
      <c r="S5062" s="13" t="s">
        <v>216</v>
      </c>
      <c r="T5062" s="13" t="s">
        <v>217</v>
      </c>
      <c r="U5062" s="33">
        <f t="shared" ca="1" si="948"/>
        <v>45744.56914039352</v>
      </c>
      <c r="V5062" s="13" t="str">
        <f t="shared" si="949"/>
        <v>Bangalore</v>
      </c>
      <c r="W5062" s="13" t="str">
        <f t="shared" si="950"/>
        <v>CLS</v>
      </c>
      <c r="X5062" s="13">
        <f t="shared" si="951"/>
        <v>21</v>
      </c>
      <c r="Y5062" s="13" t="str">
        <f>IFERROR(VLOOKUP(C5062,ReceivingTeam[],2,FALSE),"HelpDesk")</f>
        <v>HelpDesk</v>
      </c>
      <c r="Z5062" s="67">
        <f t="shared" si="952"/>
        <v>44891.717743055597</v>
      </c>
      <c r="AA5062" s="68">
        <f t="shared" si="953"/>
        <v>44890</v>
      </c>
      <c r="AB5062" s="69" t="b">
        <f t="shared" si="954"/>
        <v>1</v>
      </c>
      <c r="AC5062" s="70">
        <f t="shared" si="955"/>
        <v>0.5</v>
      </c>
      <c r="AD5062" s="67">
        <f t="shared" si="956"/>
        <v>44891.717743055597</v>
      </c>
      <c r="AE5062" s="67">
        <f>VLOOKUP(V5062,'Branch Wise Work Timelines'!C:G,3,FALSE)+AA5062</f>
        <v>44890.416666666664</v>
      </c>
      <c r="AF5062" s="67">
        <f>IF(V5062="Bangalore",VLOOKUP(V5062,'Branch Wise Work Timelines'!C:G,4,FALSE)+AA5062+1,IF(V5062="Mumbai",VLOOKUP(V5062,'Branch Wise Work Timelines'!C:G,4,FALSE)+AA5062+1,VLOOKUP(V5062,'Branch Wise Work Timelines'!C:G,4,FALSE)+AA5062))</f>
        <v>44891.104166666664</v>
      </c>
      <c r="AG5062" s="67">
        <f>WORKDAY.INTL(AA5062,1,11)+VLOOKUP(V5062,'Branch Wise Work Timelines'!C:G,3,FALSE)</f>
        <v>44891.416666666664</v>
      </c>
      <c r="AH5062" s="69" t="str">
        <f t="shared" ca="1" si="957"/>
        <v>Out of TAT</v>
      </c>
      <c r="AI5062" s="69">
        <f t="shared" ca="1" si="958"/>
        <v>20469</v>
      </c>
      <c r="AJ5062" s="69" t="str">
        <f ca="1">IF(AI5062&lt;0,"0-12",IFERROR(VLOOKUP(AI5062,Breakup[],2,FALSE),"&gt;24"))</f>
        <v>&gt;24</v>
      </c>
      <c r="AK5062" s="69" t="str">
        <f>VLOOKUP(V5062,Master!B:D,3,FALSE)</f>
        <v>South</v>
      </c>
      <c r="AL5062" s="69" t="str">
        <f t="shared" si="959"/>
        <v>Bangalore-CLS</v>
      </c>
    </row>
    <row r="5063" spans="1:38">
      <c r="A5063" s="14" t="s">
        <v>10457</v>
      </c>
      <c r="B5063" s="54">
        <v>44701.747337499997</v>
      </c>
      <c r="C5063" s="13" t="s">
        <v>89</v>
      </c>
      <c r="D5063" s="13">
        <v>778</v>
      </c>
      <c r="E5063" s="13" t="s">
        <v>10458</v>
      </c>
      <c r="F5063" s="13" t="s">
        <v>15</v>
      </c>
      <c r="G5063" s="14">
        <v>1653051626097</v>
      </c>
      <c r="H5063" s="55">
        <v>0.72813657407407395</v>
      </c>
      <c r="I5063" s="33">
        <v>44881.7281365741</v>
      </c>
      <c r="J5063" s="58">
        <v>44881</v>
      </c>
      <c r="K5063" s="13" t="s">
        <v>213</v>
      </c>
      <c r="L5063" s="13" t="s">
        <v>30</v>
      </c>
      <c r="M5063" s="13" t="s">
        <v>214</v>
      </c>
      <c r="N5063" s="13" t="s">
        <v>206</v>
      </c>
      <c r="O5063" s="33" t="s">
        <v>38</v>
      </c>
      <c r="P5063" s="58" t="s">
        <v>38</v>
      </c>
      <c r="Q5063" s="33" t="s">
        <v>207</v>
      </c>
      <c r="R5063" s="14" t="s">
        <v>38</v>
      </c>
      <c r="S5063" s="13" t="s">
        <v>216</v>
      </c>
      <c r="T5063" s="13" t="s">
        <v>217</v>
      </c>
      <c r="U5063" s="33">
        <f t="shared" ca="1" si="948"/>
        <v>45744.56914039352</v>
      </c>
      <c r="V5063" s="13" t="str">
        <f t="shared" si="949"/>
        <v>Bangalore</v>
      </c>
      <c r="W5063" s="13" t="str">
        <f t="shared" si="950"/>
        <v>CLS</v>
      </c>
      <c r="X5063" s="13">
        <f t="shared" si="951"/>
        <v>17</v>
      </c>
      <c r="Y5063" s="13" t="str">
        <f>IFERROR(VLOOKUP(C5063,ReceivingTeam[],2,FALSE),"HelpDesk")</f>
        <v>Branch office</v>
      </c>
      <c r="Z5063" s="67">
        <f t="shared" si="952"/>
        <v>44882.5406365741</v>
      </c>
      <c r="AA5063" s="68">
        <f t="shared" si="953"/>
        <v>44881</v>
      </c>
      <c r="AB5063" s="69" t="b">
        <f t="shared" si="954"/>
        <v>1</v>
      </c>
      <c r="AC5063" s="70">
        <f t="shared" si="955"/>
        <v>0.5</v>
      </c>
      <c r="AD5063" s="67">
        <f t="shared" si="956"/>
        <v>44882.5406365741</v>
      </c>
      <c r="AE5063" s="67">
        <f>VLOOKUP(V5063,'Branch Wise Work Timelines'!C:G,3,FALSE)+AA5063</f>
        <v>44881.416666666664</v>
      </c>
      <c r="AF5063" s="67">
        <f>IF(V5063="Bangalore",VLOOKUP(V5063,'Branch Wise Work Timelines'!C:G,4,FALSE)+AA5063+1,IF(V5063="Mumbai",VLOOKUP(V5063,'Branch Wise Work Timelines'!C:G,4,FALSE)+AA5063+1,VLOOKUP(V5063,'Branch Wise Work Timelines'!C:G,4,FALSE)+AA5063))</f>
        <v>44882.104166666664</v>
      </c>
      <c r="AG5063" s="67">
        <f>WORKDAY.INTL(AA5063,1,11)+VLOOKUP(V5063,'Branch Wise Work Timelines'!C:G,3,FALSE)</f>
        <v>44882.416666666664</v>
      </c>
      <c r="AH5063" s="69" t="str">
        <f t="shared" ca="1" si="957"/>
        <v>Out of TAT</v>
      </c>
      <c r="AI5063" s="69">
        <f t="shared" ca="1" si="958"/>
        <v>20689</v>
      </c>
      <c r="AJ5063" s="69" t="str">
        <f ca="1">IF(AI5063&lt;0,"0-12",IFERROR(VLOOKUP(AI5063,Breakup[],2,FALSE),"&gt;24"))</f>
        <v>&gt;24</v>
      </c>
      <c r="AK5063" s="69" t="str">
        <f>VLOOKUP(V5063,Master!B:D,3,FALSE)</f>
        <v>South</v>
      </c>
      <c r="AL5063" s="69" t="str">
        <f t="shared" si="959"/>
        <v>Bangalore-CLS</v>
      </c>
    </row>
    <row r="5064" spans="1:38">
      <c r="A5064" s="14" t="s">
        <v>10459</v>
      </c>
      <c r="B5064" s="54">
        <v>44701.748545636598</v>
      </c>
      <c r="C5064" s="13" t="s">
        <v>377</v>
      </c>
      <c r="D5064" s="13">
        <v>105</v>
      </c>
      <c r="E5064" s="13" t="s">
        <v>10460</v>
      </c>
      <c r="F5064" s="13" t="s">
        <v>15</v>
      </c>
      <c r="G5064" s="14">
        <v>1653050621596</v>
      </c>
      <c r="H5064" s="55">
        <v>0.99452546296296296</v>
      </c>
      <c r="I5064" s="33">
        <v>44888.994525463</v>
      </c>
      <c r="J5064" s="58">
        <v>44888</v>
      </c>
      <c r="K5064" s="13" t="s">
        <v>213</v>
      </c>
      <c r="L5064" s="13" t="s">
        <v>30</v>
      </c>
      <c r="M5064" s="13" t="s">
        <v>214</v>
      </c>
      <c r="N5064" s="13" t="s">
        <v>206</v>
      </c>
      <c r="O5064" s="33" t="s">
        <v>38</v>
      </c>
      <c r="P5064" s="58" t="s">
        <v>38</v>
      </c>
      <c r="Q5064" s="33" t="s">
        <v>207</v>
      </c>
      <c r="R5064" s="14" t="s">
        <v>38</v>
      </c>
      <c r="S5064" s="13" t="s">
        <v>216</v>
      </c>
      <c r="T5064" s="13" t="s">
        <v>217</v>
      </c>
      <c r="U5064" s="33">
        <f t="shared" ca="1" si="948"/>
        <v>45744.56914039352</v>
      </c>
      <c r="V5064" s="13" t="str">
        <f t="shared" si="949"/>
        <v>Bangalore</v>
      </c>
      <c r="W5064" s="13" t="str">
        <f t="shared" si="950"/>
        <v>CLS</v>
      </c>
      <c r="X5064" s="13">
        <f t="shared" si="951"/>
        <v>23</v>
      </c>
      <c r="Y5064" s="13" t="str">
        <f>IFERROR(VLOOKUP(C5064,ReceivingTeam[],2,FALSE),"HelpDesk")</f>
        <v>HelpDesk</v>
      </c>
      <c r="Z5064" s="67">
        <f t="shared" si="952"/>
        <v>44889.807025463</v>
      </c>
      <c r="AA5064" s="68">
        <f t="shared" si="953"/>
        <v>44888</v>
      </c>
      <c r="AB5064" s="69" t="b">
        <f t="shared" si="954"/>
        <v>1</v>
      </c>
      <c r="AC5064" s="70">
        <f t="shared" si="955"/>
        <v>0.5</v>
      </c>
      <c r="AD5064" s="67">
        <f t="shared" si="956"/>
        <v>44889.807025463</v>
      </c>
      <c r="AE5064" s="67">
        <f>VLOOKUP(V5064,'Branch Wise Work Timelines'!C:G,3,FALSE)+AA5064</f>
        <v>44888.416666666664</v>
      </c>
      <c r="AF5064" s="67">
        <f>IF(V5064="Bangalore",VLOOKUP(V5064,'Branch Wise Work Timelines'!C:G,4,FALSE)+AA5064+1,IF(V5064="Mumbai",VLOOKUP(V5064,'Branch Wise Work Timelines'!C:G,4,FALSE)+AA5064+1,VLOOKUP(V5064,'Branch Wise Work Timelines'!C:G,4,FALSE)+AA5064))</f>
        <v>44889.104166666664</v>
      </c>
      <c r="AG5064" s="67">
        <f>WORKDAY.INTL(AA5064,1,11)+VLOOKUP(V5064,'Branch Wise Work Timelines'!C:G,3,FALSE)</f>
        <v>44889.416666666664</v>
      </c>
      <c r="AH5064" s="69" t="str">
        <f t="shared" ca="1" si="957"/>
        <v>Out of TAT</v>
      </c>
      <c r="AI5064" s="69">
        <f t="shared" ca="1" si="958"/>
        <v>20515</v>
      </c>
      <c r="AJ5064" s="69" t="str">
        <f ca="1">IF(AI5064&lt;0,"0-12",IFERROR(VLOOKUP(AI5064,Breakup[],2,FALSE),"&gt;24"))</f>
        <v>&gt;24</v>
      </c>
      <c r="AK5064" s="69" t="str">
        <f>VLOOKUP(V5064,Master!B:D,3,FALSE)</f>
        <v>South</v>
      </c>
      <c r="AL5064" s="69" t="str">
        <f t="shared" si="959"/>
        <v>Bangalore-CLS</v>
      </c>
    </row>
    <row r="5065" spans="1:38">
      <c r="A5065" s="14" t="s">
        <v>10461</v>
      </c>
      <c r="B5065" s="54">
        <v>44701.681833599498</v>
      </c>
      <c r="C5065" s="13" t="s">
        <v>586</v>
      </c>
      <c r="D5065" s="13">
        <v>171</v>
      </c>
      <c r="E5065" s="13" t="s">
        <v>10462</v>
      </c>
      <c r="F5065" s="13" t="s">
        <v>15</v>
      </c>
      <c r="G5065" s="14">
        <v>1653046672988</v>
      </c>
      <c r="H5065" s="55">
        <v>0.60627314814814803</v>
      </c>
      <c r="I5065" s="33">
        <v>44884.606273148202</v>
      </c>
      <c r="J5065" s="58">
        <v>44884</v>
      </c>
      <c r="K5065" s="13" t="s">
        <v>213</v>
      </c>
      <c r="L5065" s="13" t="s">
        <v>30</v>
      </c>
      <c r="M5065" s="13" t="s">
        <v>75</v>
      </c>
      <c r="N5065" s="13" t="s">
        <v>206</v>
      </c>
      <c r="O5065" s="33" t="s">
        <v>38</v>
      </c>
      <c r="P5065" s="58" t="s">
        <v>38</v>
      </c>
      <c r="Q5065" s="33" t="s">
        <v>207</v>
      </c>
      <c r="R5065" s="14" t="s">
        <v>38</v>
      </c>
      <c r="S5065" s="13" t="s">
        <v>208</v>
      </c>
      <c r="T5065" s="13" t="s">
        <v>209</v>
      </c>
      <c r="U5065" s="33">
        <f t="shared" ca="1" si="948"/>
        <v>45744.56914039352</v>
      </c>
      <c r="V5065" s="13" t="str">
        <f t="shared" si="949"/>
        <v>Bangalore</v>
      </c>
      <c r="W5065" s="13" t="str">
        <f t="shared" si="950"/>
        <v>CLS</v>
      </c>
      <c r="X5065" s="13">
        <f t="shared" si="951"/>
        <v>14</v>
      </c>
      <c r="Y5065" s="13" t="str">
        <f>IFERROR(VLOOKUP(C5065,ReceivingTeam[],2,FALSE),"HelpDesk")</f>
        <v>HelpDesk</v>
      </c>
      <c r="Z5065" s="67">
        <f t="shared" si="952"/>
        <v>44886.418773148202</v>
      </c>
      <c r="AA5065" s="68">
        <f t="shared" si="953"/>
        <v>44884</v>
      </c>
      <c r="AB5065" s="69" t="b">
        <f t="shared" si="954"/>
        <v>1</v>
      </c>
      <c r="AC5065" s="70">
        <f t="shared" si="955"/>
        <v>0.5</v>
      </c>
      <c r="AD5065" s="67">
        <f t="shared" si="956"/>
        <v>44886.418773148202</v>
      </c>
      <c r="AE5065" s="67">
        <f>VLOOKUP(V5065,'Branch Wise Work Timelines'!C:G,3,FALSE)+AA5065</f>
        <v>44884.416666666664</v>
      </c>
      <c r="AF5065" s="67">
        <f>IF(V5065="Bangalore",VLOOKUP(V5065,'Branch Wise Work Timelines'!C:G,4,FALSE)+AA5065+1,IF(V5065="Mumbai",VLOOKUP(V5065,'Branch Wise Work Timelines'!C:G,4,FALSE)+AA5065+1,VLOOKUP(V5065,'Branch Wise Work Timelines'!C:G,4,FALSE)+AA5065))</f>
        <v>44885.104166666664</v>
      </c>
      <c r="AG5065" s="67">
        <f>WORKDAY.INTL(AA5065,1,11)+VLOOKUP(V5065,'Branch Wise Work Timelines'!C:G,3,FALSE)</f>
        <v>44886.416666666664</v>
      </c>
      <c r="AH5065" s="69" t="str">
        <f t="shared" ca="1" si="957"/>
        <v>Out of TAT</v>
      </c>
      <c r="AI5065" s="69">
        <f t="shared" ca="1" si="958"/>
        <v>20596</v>
      </c>
      <c r="AJ5065" s="69" t="str">
        <f ca="1">IF(AI5065&lt;0,"0-12",IFERROR(VLOOKUP(AI5065,Breakup[],2,FALSE),"&gt;24"))</f>
        <v>&gt;24</v>
      </c>
      <c r="AK5065" s="69" t="str">
        <f>VLOOKUP(V5065,Master!B:D,3,FALSE)</f>
        <v>South</v>
      </c>
      <c r="AL5065" s="69" t="str">
        <f t="shared" si="959"/>
        <v>Bangalore-CLS</v>
      </c>
    </row>
    <row r="5066" spans="1:38">
      <c r="A5066" s="14" t="s">
        <v>10463</v>
      </c>
      <c r="B5066" s="54">
        <v>44701.674612303199</v>
      </c>
      <c r="C5066" s="13" t="s">
        <v>211</v>
      </c>
      <c r="D5066" s="13">
        <v>894</v>
      </c>
      <c r="E5066" s="13" t="s">
        <v>10464</v>
      </c>
      <c r="F5066" s="13" t="s">
        <v>15</v>
      </c>
      <c r="G5066" s="14">
        <v>1653050878117</v>
      </c>
      <c r="H5066" s="55">
        <v>0.85802083333333301</v>
      </c>
      <c r="I5066" s="33">
        <v>44883.858020833301</v>
      </c>
      <c r="J5066" s="58">
        <v>44883</v>
      </c>
      <c r="K5066" s="13" t="s">
        <v>213</v>
      </c>
      <c r="L5066" s="13" t="s">
        <v>30</v>
      </c>
      <c r="M5066" s="13" t="s">
        <v>75</v>
      </c>
      <c r="N5066" s="13" t="s">
        <v>206</v>
      </c>
      <c r="O5066" s="33" t="s">
        <v>38</v>
      </c>
      <c r="P5066" s="58" t="s">
        <v>38</v>
      </c>
      <c r="Q5066" s="33" t="s">
        <v>207</v>
      </c>
      <c r="R5066" s="14" t="s">
        <v>38</v>
      </c>
      <c r="S5066" s="13" t="s">
        <v>208</v>
      </c>
      <c r="T5066" s="13" t="s">
        <v>209</v>
      </c>
      <c r="U5066" s="33">
        <f t="shared" ca="1" si="948"/>
        <v>45744.56914039352</v>
      </c>
      <c r="V5066" s="13" t="str">
        <f t="shared" si="949"/>
        <v>Bangalore</v>
      </c>
      <c r="W5066" s="13" t="str">
        <f t="shared" si="950"/>
        <v>CLS</v>
      </c>
      <c r="X5066" s="13">
        <f t="shared" si="951"/>
        <v>20</v>
      </c>
      <c r="Y5066" s="13" t="str">
        <f>IFERROR(VLOOKUP(C5066,ReceivingTeam[],2,FALSE),"HelpDesk")</f>
        <v>HelpDesk</v>
      </c>
      <c r="Z5066" s="67">
        <f t="shared" si="952"/>
        <v>44884.670520833301</v>
      </c>
      <c r="AA5066" s="68">
        <f t="shared" si="953"/>
        <v>44883</v>
      </c>
      <c r="AB5066" s="69" t="b">
        <f t="shared" si="954"/>
        <v>1</v>
      </c>
      <c r="AC5066" s="70">
        <f t="shared" si="955"/>
        <v>0.5</v>
      </c>
      <c r="AD5066" s="67">
        <f t="shared" si="956"/>
        <v>44884.670520833301</v>
      </c>
      <c r="AE5066" s="67">
        <f>VLOOKUP(V5066,'Branch Wise Work Timelines'!C:G,3,FALSE)+AA5066</f>
        <v>44883.416666666664</v>
      </c>
      <c r="AF5066" s="67">
        <f>IF(V5066="Bangalore",VLOOKUP(V5066,'Branch Wise Work Timelines'!C:G,4,FALSE)+AA5066+1,IF(V5066="Mumbai",VLOOKUP(V5066,'Branch Wise Work Timelines'!C:G,4,FALSE)+AA5066+1,VLOOKUP(V5066,'Branch Wise Work Timelines'!C:G,4,FALSE)+AA5066))</f>
        <v>44884.104166666664</v>
      </c>
      <c r="AG5066" s="67">
        <f>WORKDAY.INTL(AA5066,1,11)+VLOOKUP(V5066,'Branch Wise Work Timelines'!C:G,3,FALSE)</f>
        <v>44884.416666666664</v>
      </c>
      <c r="AH5066" s="69" t="str">
        <f t="shared" ca="1" si="957"/>
        <v>Out of TAT</v>
      </c>
      <c r="AI5066" s="69">
        <f t="shared" ca="1" si="958"/>
        <v>20638</v>
      </c>
      <c r="AJ5066" s="69" t="str">
        <f ca="1">IF(AI5066&lt;0,"0-12",IFERROR(VLOOKUP(AI5066,Breakup[],2,FALSE),"&gt;24"))</f>
        <v>&gt;24</v>
      </c>
      <c r="AK5066" s="69" t="str">
        <f>VLOOKUP(V5066,Master!B:D,3,FALSE)</f>
        <v>South</v>
      </c>
      <c r="AL5066" s="69" t="str">
        <f t="shared" si="959"/>
        <v>Bangalore-CLS</v>
      </c>
    </row>
    <row r="5067" spans="1:38">
      <c r="A5067" s="14" t="s">
        <v>10465</v>
      </c>
      <c r="B5067" s="54">
        <v>44701.675213692099</v>
      </c>
      <c r="C5067" s="13" t="s">
        <v>227</v>
      </c>
      <c r="D5067" s="13">
        <v>682</v>
      </c>
      <c r="E5067" s="13" t="s">
        <v>10466</v>
      </c>
      <c r="F5067" s="13" t="s">
        <v>15</v>
      </c>
      <c r="G5067" s="14">
        <v>1653047338901</v>
      </c>
      <c r="H5067" s="55">
        <v>0.52493055555555601</v>
      </c>
      <c r="I5067" s="33">
        <v>44889.524930555599</v>
      </c>
      <c r="J5067" s="58">
        <v>44889</v>
      </c>
      <c r="K5067" s="13" t="s">
        <v>213</v>
      </c>
      <c r="L5067" s="13" t="s">
        <v>30</v>
      </c>
      <c r="M5067" s="13" t="s">
        <v>75</v>
      </c>
      <c r="N5067" s="13" t="s">
        <v>206</v>
      </c>
      <c r="O5067" s="33" t="s">
        <v>38</v>
      </c>
      <c r="P5067" s="58" t="s">
        <v>38</v>
      </c>
      <c r="Q5067" s="33" t="s">
        <v>207</v>
      </c>
      <c r="R5067" s="14" t="s">
        <v>38</v>
      </c>
      <c r="S5067" s="13" t="s">
        <v>208</v>
      </c>
      <c r="T5067" s="13" t="s">
        <v>209</v>
      </c>
      <c r="U5067" s="33">
        <f t="shared" ca="1" si="948"/>
        <v>45744.56914039352</v>
      </c>
      <c r="V5067" s="13" t="str">
        <f t="shared" si="949"/>
        <v>Bangalore</v>
      </c>
      <c r="W5067" s="13" t="str">
        <f t="shared" si="950"/>
        <v>CLS</v>
      </c>
      <c r="X5067" s="13">
        <f t="shared" si="951"/>
        <v>12</v>
      </c>
      <c r="Y5067" s="13" t="str">
        <f>IFERROR(VLOOKUP(C5067,ReceivingTeam[],2,FALSE),"HelpDesk")</f>
        <v>HelpDesk</v>
      </c>
      <c r="Z5067" s="67">
        <f t="shared" si="952"/>
        <v>44890.024930555599</v>
      </c>
      <c r="AA5067" s="68">
        <f t="shared" si="953"/>
        <v>44889</v>
      </c>
      <c r="AB5067" s="69" t="b">
        <f t="shared" si="954"/>
        <v>1</v>
      </c>
      <c r="AC5067" s="70">
        <f t="shared" si="955"/>
        <v>0.5</v>
      </c>
      <c r="AD5067" s="67">
        <f t="shared" si="956"/>
        <v>44890.024930555599</v>
      </c>
      <c r="AE5067" s="67">
        <f>VLOOKUP(V5067,'Branch Wise Work Timelines'!C:G,3,FALSE)+AA5067</f>
        <v>44889.416666666664</v>
      </c>
      <c r="AF5067" s="67">
        <f>IF(V5067="Bangalore",VLOOKUP(V5067,'Branch Wise Work Timelines'!C:G,4,FALSE)+AA5067+1,IF(V5067="Mumbai",VLOOKUP(V5067,'Branch Wise Work Timelines'!C:G,4,FALSE)+AA5067+1,VLOOKUP(V5067,'Branch Wise Work Timelines'!C:G,4,FALSE)+AA5067))</f>
        <v>44890.104166666664</v>
      </c>
      <c r="AG5067" s="67">
        <f>WORKDAY.INTL(AA5067,1,11)+VLOOKUP(V5067,'Branch Wise Work Timelines'!C:G,3,FALSE)</f>
        <v>44890.416666666664</v>
      </c>
      <c r="AH5067" s="69" t="str">
        <f t="shared" ca="1" si="957"/>
        <v>Out of TAT</v>
      </c>
      <c r="AI5067" s="69">
        <f t="shared" ca="1" si="958"/>
        <v>20510</v>
      </c>
      <c r="AJ5067" s="69" t="str">
        <f ca="1">IF(AI5067&lt;0,"0-12",IFERROR(VLOOKUP(AI5067,Breakup[],2,FALSE),"&gt;24"))</f>
        <v>&gt;24</v>
      </c>
      <c r="AK5067" s="69" t="str">
        <f>VLOOKUP(V5067,Master!B:D,3,FALSE)</f>
        <v>South</v>
      </c>
      <c r="AL5067" s="69" t="str">
        <f t="shared" si="959"/>
        <v>Bangalore-CLS</v>
      </c>
    </row>
    <row r="5068" spans="1:38">
      <c r="A5068" s="14" t="s">
        <v>10467</v>
      </c>
      <c r="B5068" s="54">
        <v>44701.875540312503</v>
      </c>
      <c r="C5068" s="13" t="s">
        <v>6612</v>
      </c>
      <c r="D5068" s="13">
        <v>232</v>
      </c>
      <c r="E5068" s="13" t="s">
        <v>10468</v>
      </c>
      <c r="F5068" s="13" t="s">
        <v>33</v>
      </c>
      <c r="G5068" s="14">
        <v>1653061359271</v>
      </c>
      <c r="H5068" s="55">
        <v>4.2361111111111099E-2</v>
      </c>
      <c r="I5068" s="33">
        <v>44882.042361111096</v>
      </c>
      <c r="J5068" s="58">
        <v>44882</v>
      </c>
      <c r="K5068" s="13" t="s">
        <v>213</v>
      </c>
      <c r="L5068" s="13" t="s">
        <v>30</v>
      </c>
      <c r="M5068" s="13" t="s">
        <v>282</v>
      </c>
      <c r="N5068" s="13" t="s">
        <v>206</v>
      </c>
      <c r="O5068" s="33" t="s">
        <v>38</v>
      </c>
      <c r="P5068" s="58" t="s">
        <v>38</v>
      </c>
      <c r="Q5068" s="33" t="s">
        <v>207</v>
      </c>
      <c r="R5068" s="14" t="s">
        <v>38</v>
      </c>
      <c r="S5068" s="13" t="s">
        <v>216</v>
      </c>
      <c r="T5068" s="13" t="s">
        <v>217</v>
      </c>
      <c r="U5068" s="33">
        <f t="shared" ca="1" si="948"/>
        <v>45744.56914039352</v>
      </c>
      <c r="V5068" s="13" t="str">
        <f t="shared" si="949"/>
        <v>Bangalore</v>
      </c>
      <c r="W5068" s="13" t="str">
        <f t="shared" si="950"/>
        <v>RI</v>
      </c>
      <c r="X5068" s="13">
        <f t="shared" si="951"/>
        <v>1</v>
      </c>
      <c r="Y5068" s="13" t="str">
        <f>IFERROR(VLOOKUP(C5068,ReceivingTeam[],2,FALSE),"HelpDesk")</f>
        <v>HelpDesk</v>
      </c>
      <c r="Z5068" s="67">
        <f t="shared" si="952"/>
        <v>44882.916666666664</v>
      </c>
      <c r="AA5068" s="68">
        <f t="shared" si="953"/>
        <v>44882</v>
      </c>
      <c r="AB5068" s="69" t="b">
        <f t="shared" si="954"/>
        <v>1</v>
      </c>
      <c r="AC5068" s="70">
        <f t="shared" si="955"/>
        <v>0.5</v>
      </c>
      <c r="AD5068" s="67">
        <f t="shared" si="956"/>
        <v>44882.916666666664</v>
      </c>
      <c r="AE5068" s="67">
        <f>VLOOKUP(V5068,'Branch Wise Work Timelines'!C:G,3,FALSE)+AA5068</f>
        <v>44882.416666666664</v>
      </c>
      <c r="AF5068" s="67">
        <f>IF(V5068="Bangalore",VLOOKUP(V5068,'Branch Wise Work Timelines'!C:G,4,FALSE)+AA5068+1,IF(V5068="Mumbai",VLOOKUP(V5068,'Branch Wise Work Timelines'!C:G,4,FALSE)+AA5068+1,VLOOKUP(V5068,'Branch Wise Work Timelines'!C:G,4,FALSE)+AA5068))</f>
        <v>44883.104166666664</v>
      </c>
      <c r="AG5068" s="67">
        <f>WORKDAY.INTL(AA5068,1,11)+VLOOKUP(V5068,'Branch Wise Work Timelines'!C:G,3,FALSE)</f>
        <v>44883.416666666664</v>
      </c>
      <c r="AH5068" s="69" t="str">
        <f t="shared" ca="1" si="957"/>
        <v>Out of TAT</v>
      </c>
      <c r="AI5068" s="69">
        <f t="shared" ca="1" si="958"/>
        <v>20680</v>
      </c>
      <c r="AJ5068" s="69" t="str">
        <f ca="1">IF(AI5068&lt;0,"0-12",IFERROR(VLOOKUP(AI5068,Breakup[],2,FALSE),"&gt;24"))</f>
        <v>&gt;24</v>
      </c>
      <c r="AK5068" s="69" t="str">
        <f>VLOOKUP(V5068,Master!B:D,3,FALSE)</f>
        <v>South</v>
      </c>
      <c r="AL5068" s="69" t="str">
        <f t="shared" si="959"/>
        <v>Bangalore</v>
      </c>
    </row>
    <row r="5069" spans="1:38">
      <c r="A5069" s="14" t="s">
        <v>10469</v>
      </c>
      <c r="B5069" s="54">
        <v>44701.704114270797</v>
      </c>
      <c r="C5069" s="13" t="s">
        <v>418</v>
      </c>
      <c r="D5069" s="13">
        <v>1509</v>
      </c>
      <c r="E5069" s="13" t="s">
        <v>10470</v>
      </c>
      <c r="F5069" s="13" t="s">
        <v>15</v>
      </c>
      <c r="G5069" s="14">
        <v>1653048896111</v>
      </c>
      <c r="H5069" s="55">
        <v>0.39818287037036998</v>
      </c>
      <c r="I5069" s="33">
        <v>44884.398182870398</v>
      </c>
      <c r="J5069" s="58">
        <v>44884</v>
      </c>
      <c r="K5069" s="13" t="s">
        <v>213</v>
      </c>
      <c r="L5069" s="13" t="s">
        <v>30</v>
      </c>
      <c r="M5069" s="13" t="s">
        <v>75</v>
      </c>
      <c r="N5069" s="13" t="s">
        <v>206</v>
      </c>
      <c r="O5069" s="33" t="s">
        <v>38</v>
      </c>
      <c r="P5069" s="58" t="s">
        <v>38</v>
      </c>
      <c r="Q5069" s="33" t="s">
        <v>207</v>
      </c>
      <c r="R5069" s="14" t="s">
        <v>38</v>
      </c>
      <c r="S5069" s="13" t="s">
        <v>216</v>
      </c>
      <c r="T5069" s="13" t="s">
        <v>217</v>
      </c>
      <c r="U5069" s="33">
        <f t="shared" ca="1" si="948"/>
        <v>45744.56914039352</v>
      </c>
      <c r="V5069" s="13" t="str">
        <f t="shared" si="949"/>
        <v>Bangalore</v>
      </c>
      <c r="W5069" s="13" t="str">
        <f t="shared" si="950"/>
        <v>CLS</v>
      </c>
      <c r="X5069" s="13">
        <f t="shared" si="951"/>
        <v>9</v>
      </c>
      <c r="Y5069" s="13" t="str">
        <f>IFERROR(VLOOKUP(C5069,ReceivingTeam[],2,FALSE),"HelpDesk")</f>
        <v>HelpDesk</v>
      </c>
      <c r="Z5069" s="67">
        <f t="shared" si="952"/>
        <v>44884.916666666664</v>
      </c>
      <c r="AA5069" s="68">
        <f t="shared" si="953"/>
        <v>44884</v>
      </c>
      <c r="AB5069" s="69" t="b">
        <f t="shared" si="954"/>
        <v>1</v>
      </c>
      <c r="AC5069" s="70">
        <f t="shared" si="955"/>
        <v>0.5</v>
      </c>
      <c r="AD5069" s="67">
        <f t="shared" si="956"/>
        <v>44884.916666666664</v>
      </c>
      <c r="AE5069" s="67">
        <f>VLOOKUP(V5069,'Branch Wise Work Timelines'!C:G,3,FALSE)+AA5069</f>
        <v>44884.416666666664</v>
      </c>
      <c r="AF5069" s="67">
        <f>IF(V5069="Bangalore",VLOOKUP(V5069,'Branch Wise Work Timelines'!C:G,4,FALSE)+AA5069+1,IF(V5069="Mumbai",VLOOKUP(V5069,'Branch Wise Work Timelines'!C:G,4,FALSE)+AA5069+1,VLOOKUP(V5069,'Branch Wise Work Timelines'!C:G,4,FALSE)+AA5069))</f>
        <v>44885.104166666664</v>
      </c>
      <c r="AG5069" s="67">
        <f>WORKDAY.INTL(AA5069,1,11)+VLOOKUP(V5069,'Branch Wise Work Timelines'!C:G,3,FALSE)</f>
        <v>44886.416666666664</v>
      </c>
      <c r="AH5069" s="69" t="str">
        <f t="shared" ca="1" si="957"/>
        <v>Out of TAT</v>
      </c>
      <c r="AI5069" s="69">
        <f t="shared" ca="1" si="958"/>
        <v>20632</v>
      </c>
      <c r="AJ5069" s="69" t="str">
        <f ca="1">IF(AI5069&lt;0,"0-12",IFERROR(VLOOKUP(AI5069,Breakup[],2,FALSE),"&gt;24"))</f>
        <v>&gt;24</v>
      </c>
      <c r="AK5069" s="69" t="str">
        <f>VLOOKUP(V5069,Master!B:D,3,FALSE)</f>
        <v>South</v>
      </c>
      <c r="AL5069" s="69" t="str">
        <f t="shared" si="959"/>
        <v>Bangalore-CLS</v>
      </c>
    </row>
    <row r="5070" spans="1:38">
      <c r="A5070" s="14" t="s">
        <v>10471</v>
      </c>
      <c r="B5070" s="54">
        <v>44701.704506169001</v>
      </c>
      <c r="C5070" s="13" t="s">
        <v>722</v>
      </c>
      <c r="D5070" s="13">
        <v>1890</v>
      </c>
      <c r="E5070" s="13" t="s">
        <v>10472</v>
      </c>
      <c r="F5070" s="13" t="s">
        <v>15</v>
      </c>
      <c r="G5070" s="14">
        <v>1653048302745</v>
      </c>
      <c r="H5070" s="55">
        <v>0.37494212962963003</v>
      </c>
      <c r="I5070" s="33">
        <v>44887.374942129602</v>
      </c>
      <c r="J5070" s="58">
        <v>44887</v>
      </c>
      <c r="K5070" s="13" t="s">
        <v>213</v>
      </c>
      <c r="L5070" s="13" t="s">
        <v>30</v>
      </c>
      <c r="M5070" s="13" t="s">
        <v>75</v>
      </c>
      <c r="N5070" s="13" t="s">
        <v>206</v>
      </c>
      <c r="O5070" s="33" t="s">
        <v>38</v>
      </c>
      <c r="P5070" s="58" t="s">
        <v>38</v>
      </c>
      <c r="Q5070" s="33" t="s">
        <v>207</v>
      </c>
      <c r="R5070" s="14" t="s">
        <v>38</v>
      </c>
      <c r="S5070" s="13" t="s">
        <v>216</v>
      </c>
      <c r="T5070" s="13" t="s">
        <v>217</v>
      </c>
      <c r="U5070" s="33">
        <f t="shared" ca="1" si="948"/>
        <v>45744.56914039352</v>
      </c>
      <c r="V5070" s="13" t="str">
        <f t="shared" si="949"/>
        <v>Bangalore</v>
      </c>
      <c r="W5070" s="13" t="str">
        <f t="shared" si="950"/>
        <v>CLS</v>
      </c>
      <c r="X5070" s="13">
        <f t="shared" si="951"/>
        <v>8</v>
      </c>
      <c r="Y5070" s="13" t="str">
        <f>IFERROR(VLOOKUP(C5070,ReceivingTeam[],2,FALSE),"HelpDesk")</f>
        <v>HelpDesk</v>
      </c>
      <c r="Z5070" s="67">
        <f t="shared" si="952"/>
        <v>44887.916666666664</v>
      </c>
      <c r="AA5070" s="68">
        <f t="shared" si="953"/>
        <v>44887</v>
      </c>
      <c r="AB5070" s="69" t="b">
        <f t="shared" si="954"/>
        <v>1</v>
      </c>
      <c r="AC5070" s="70">
        <f t="shared" si="955"/>
        <v>0.5</v>
      </c>
      <c r="AD5070" s="67">
        <f t="shared" si="956"/>
        <v>44887.916666666664</v>
      </c>
      <c r="AE5070" s="67">
        <f>VLOOKUP(V5070,'Branch Wise Work Timelines'!C:G,3,FALSE)+AA5070</f>
        <v>44887.416666666664</v>
      </c>
      <c r="AF5070" s="67">
        <f>IF(V5070="Bangalore",VLOOKUP(V5070,'Branch Wise Work Timelines'!C:G,4,FALSE)+AA5070+1,IF(V5070="Mumbai",VLOOKUP(V5070,'Branch Wise Work Timelines'!C:G,4,FALSE)+AA5070+1,VLOOKUP(V5070,'Branch Wise Work Timelines'!C:G,4,FALSE)+AA5070))</f>
        <v>44888.104166666664</v>
      </c>
      <c r="AG5070" s="67">
        <f>WORKDAY.INTL(AA5070,1,11)+VLOOKUP(V5070,'Branch Wise Work Timelines'!C:G,3,FALSE)</f>
        <v>44888.416666666664</v>
      </c>
      <c r="AH5070" s="69" t="str">
        <f t="shared" ca="1" si="957"/>
        <v>Out of TAT</v>
      </c>
      <c r="AI5070" s="69">
        <f t="shared" ca="1" si="958"/>
        <v>20560</v>
      </c>
      <c r="AJ5070" s="69" t="str">
        <f ca="1">IF(AI5070&lt;0,"0-12",IFERROR(VLOOKUP(AI5070,Breakup[],2,FALSE),"&gt;24"))</f>
        <v>&gt;24</v>
      </c>
      <c r="AK5070" s="69" t="str">
        <f>VLOOKUP(V5070,Master!B:D,3,FALSE)</f>
        <v>South</v>
      </c>
      <c r="AL5070" s="69" t="str">
        <f t="shared" si="959"/>
        <v>Bangalore-CLS</v>
      </c>
    </row>
    <row r="5071" spans="1:38">
      <c r="A5071" s="14" t="s">
        <v>10473</v>
      </c>
      <c r="B5071" s="54">
        <v>44701.725171840299</v>
      </c>
      <c r="C5071" s="13" t="s">
        <v>235</v>
      </c>
      <c r="D5071" s="13">
        <v>856</v>
      </c>
      <c r="E5071" s="13" t="s">
        <v>10474</v>
      </c>
      <c r="F5071" s="13" t="s">
        <v>15</v>
      </c>
      <c r="G5071" s="14">
        <v>1653050089671</v>
      </c>
      <c r="H5071" s="55">
        <v>0.72869212962963004</v>
      </c>
      <c r="I5071" s="33">
        <v>44883.728692129604</v>
      </c>
      <c r="J5071" s="58">
        <v>44883</v>
      </c>
      <c r="K5071" s="13" t="s">
        <v>213</v>
      </c>
      <c r="L5071" s="13" t="s">
        <v>30</v>
      </c>
      <c r="M5071" s="13" t="s">
        <v>214</v>
      </c>
      <c r="N5071" s="13" t="s">
        <v>206</v>
      </c>
      <c r="O5071" s="33" t="s">
        <v>38</v>
      </c>
      <c r="P5071" s="58" t="s">
        <v>38</v>
      </c>
      <c r="Q5071" s="33" t="s">
        <v>207</v>
      </c>
      <c r="R5071" s="14" t="s">
        <v>38</v>
      </c>
      <c r="S5071" s="13" t="s">
        <v>216</v>
      </c>
      <c r="T5071" s="13" t="s">
        <v>217</v>
      </c>
      <c r="U5071" s="33">
        <f t="shared" ca="1" si="948"/>
        <v>45744.56914039352</v>
      </c>
      <c r="V5071" s="13" t="str">
        <f t="shared" si="949"/>
        <v>Bangalore</v>
      </c>
      <c r="W5071" s="13" t="str">
        <f t="shared" si="950"/>
        <v>CLS</v>
      </c>
      <c r="X5071" s="13">
        <f t="shared" si="951"/>
        <v>17</v>
      </c>
      <c r="Y5071" s="13" t="str">
        <f>IFERROR(VLOOKUP(C5071,ReceivingTeam[],2,FALSE),"HelpDesk")</f>
        <v>HelpDesk</v>
      </c>
      <c r="Z5071" s="67">
        <f t="shared" si="952"/>
        <v>44884.541192129604</v>
      </c>
      <c r="AA5071" s="68">
        <f t="shared" si="953"/>
        <v>44883</v>
      </c>
      <c r="AB5071" s="69" t="b">
        <f t="shared" si="954"/>
        <v>1</v>
      </c>
      <c r="AC5071" s="70">
        <f t="shared" si="955"/>
        <v>0.5</v>
      </c>
      <c r="AD5071" s="67">
        <f t="shared" si="956"/>
        <v>44884.541192129604</v>
      </c>
      <c r="AE5071" s="67">
        <f>VLOOKUP(V5071,'Branch Wise Work Timelines'!C:G,3,FALSE)+AA5071</f>
        <v>44883.416666666664</v>
      </c>
      <c r="AF5071" s="67">
        <f>IF(V5071="Bangalore",VLOOKUP(V5071,'Branch Wise Work Timelines'!C:G,4,FALSE)+AA5071+1,IF(V5071="Mumbai",VLOOKUP(V5071,'Branch Wise Work Timelines'!C:G,4,FALSE)+AA5071+1,VLOOKUP(V5071,'Branch Wise Work Timelines'!C:G,4,FALSE)+AA5071))</f>
        <v>44884.104166666664</v>
      </c>
      <c r="AG5071" s="67">
        <f>WORKDAY.INTL(AA5071,1,11)+VLOOKUP(V5071,'Branch Wise Work Timelines'!C:G,3,FALSE)</f>
        <v>44884.416666666664</v>
      </c>
      <c r="AH5071" s="69" t="str">
        <f t="shared" ca="1" si="957"/>
        <v>Out of TAT</v>
      </c>
      <c r="AI5071" s="69">
        <f t="shared" ca="1" si="958"/>
        <v>20641</v>
      </c>
      <c r="AJ5071" s="69" t="str">
        <f ca="1">IF(AI5071&lt;0,"0-12",IFERROR(VLOOKUP(AI5071,Breakup[],2,FALSE),"&gt;24"))</f>
        <v>&gt;24</v>
      </c>
      <c r="AK5071" s="69" t="str">
        <f>VLOOKUP(V5071,Master!B:D,3,FALSE)</f>
        <v>South</v>
      </c>
      <c r="AL5071" s="69" t="str">
        <f t="shared" si="959"/>
        <v>Bangalore-CLS</v>
      </c>
    </row>
    <row r="5072" spans="1:38">
      <c r="A5072" s="14" t="s">
        <v>10475</v>
      </c>
      <c r="B5072" s="54">
        <v>44701.7774923611</v>
      </c>
      <c r="C5072" s="13" t="s">
        <v>583</v>
      </c>
      <c r="D5072" s="13">
        <v>576</v>
      </c>
      <c r="E5072" s="13" t="s">
        <v>10476</v>
      </c>
      <c r="F5072" s="13" t="s">
        <v>15</v>
      </c>
      <c r="G5072" s="14">
        <v>1653054189256</v>
      </c>
      <c r="H5072" s="55">
        <v>0.52434027777777803</v>
      </c>
      <c r="I5072" s="33">
        <v>44886.5243402778</v>
      </c>
      <c r="J5072" s="58">
        <v>44886</v>
      </c>
      <c r="K5072" s="13" t="s">
        <v>213</v>
      </c>
      <c r="L5072" s="13" t="s">
        <v>30</v>
      </c>
      <c r="M5072" s="13" t="s">
        <v>214</v>
      </c>
      <c r="N5072" s="13" t="s">
        <v>206</v>
      </c>
      <c r="O5072" s="33" t="s">
        <v>38</v>
      </c>
      <c r="P5072" s="58" t="s">
        <v>38</v>
      </c>
      <c r="Q5072" s="33" t="s">
        <v>207</v>
      </c>
      <c r="R5072" s="14" t="s">
        <v>38</v>
      </c>
      <c r="S5072" s="13" t="s">
        <v>216</v>
      </c>
      <c r="T5072" s="13" t="s">
        <v>217</v>
      </c>
      <c r="U5072" s="33">
        <f t="shared" ca="1" si="948"/>
        <v>45744.56914039352</v>
      </c>
      <c r="V5072" s="13" t="str">
        <f t="shared" si="949"/>
        <v>Bangalore</v>
      </c>
      <c r="W5072" s="13" t="str">
        <f t="shared" si="950"/>
        <v>CLS</v>
      </c>
      <c r="X5072" s="13">
        <f t="shared" si="951"/>
        <v>12</v>
      </c>
      <c r="Y5072" s="13" t="str">
        <f>IFERROR(VLOOKUP(C5072,ReceivingTeam[],2,FALSE),"HelpDesk")</f>
        <v>HelpDesk</v>
      </c>
      <c r="Z5072" s="67">
        <f t="shared" si="952"/>
        <v>44887.0243402778</v>
      </c>
      <c r="AA5072" s="68">
        <f t="shared" si="953"/>
        <v>44886</v>
      </c>
      <c r="AB5072" s="69" t="b">
        <f t="shared" si="954"/>
        <v>1</v>
      </c>
      <c r="AC5072" s="70">
        <f t="shared" si="955"/>
        <v>0.5</v>
      </c>
      <c r="AD5072" s="67">
        <f t="shared" si="956"/>
        <v>44887.0243402778</v>
      </c>
      <c r="AE5072" s="67">
        <f>VLOOKUP(V5072,'Branch Wise Work Timelines'!C:G,3,FALSE)+AA5072</f>
        <v>44886.416666666664</v>
      </c>
      <c r="AF5072" s="67">
        <f>IF(V5072="Bangalore",VLOOKUP(V5072,'Branch Wise Work Timelines'!C:G,4,FALSE)+AA5072+1,IF(V5072="Mumbai",VLOOKUP(V5072,'Branch Wise Work Timelines'!C:G,4,FALSE)+AA5072+1,VLOOKUP(V5072,'Branch Wise Work Timelines'!C:G,4,FALSE)+AA5072))</f>
        <v>44887.104166666664</v>
      </c>
      <c r="AG5072" s="67">
        <f>WORKDAY.INTL(AA5072,1,11)+VLOOKUP(V5072,'Branch Wise Work Timelines'!C:G,3,FALSE)</f>
        <v>44887.416666666664</v>
      </c>
      <c r="AH5072" s="69" t="str">
        <f t="shared" ca="1" si="957"/>
        <v>Out of TAT</v>
      </c>
      <c r="AI5072" s="69">
        <f t="shared" ca="1" si="958"/>
        <v>20582</v>
      </c>
      <c r="AJ5072" s="69" t="str">
        <f ca="1">IF(AI5072&lt;0,"0-12",IFERROR(VLOOKUP(AI5072,Breakup[],2,FALSE),"&gt;24"))</f>
        <v>&gt;24</v>
      </c>
      <c r="AK5072" s="69" t="str">
        <f>VLOOKUP(V5072,Master!B:D,3,FALSE)</f>
        <v>South</v>
      </c>
      <c r="AL5072" s="69" t="str">
        <f t="shared" si="959"/>
        <v>Bangalore-CLS</v>
      </c>
    </row>
    <row r="5073" spans="1:38">
      <c r="A5073" s="14" t="s">
        <v>10477</v>
      </c>
      <c r="B5073" s="54">
        <v>44701.777693055599</v>
      </c>
      <c r="C5073" s="13" t="s">
        <v>722</v>
      </c>
      <c r="D5073" s="13">
        <v>1433</v>
      </c>
      <c r="E5073" s="13" t="s">
        <v>10478</v>
      </c>
      <c r="F5073" s="13" t="s">
        <v>15</v>
      </c>
      <c r="G5073" s="14">
        <v>1653053327236</v>
      </c>
      <c r="H5073" s="55">
        <v>0.18608796296296301</v>
      </c>
      <c r="I5073" s="33">
        <v>44891.186087962997</v>
      </c>
      <c r="J5073" s="58">
        <v>44891</v>
      </c>
      <c r="K5073" s="13" t="s">
        <v>213</v>
      </c>
      <c r="L5073" s="13" t="s">
        <v>30</v>
      </c>
      <c r="M5073" s="13" t="s">
        <v>75</v>
      </c>
      <c r="N5073" s="13" t="s">
        <v>206</v>
      </c>
      <c r="O5073" s="33">
        <v>44891.725150462997</v>
      </c>
      <c r="P5073" s="58">
        <v>44891</v>
      </c>
      <c r="Q5073" s="33" t="s">
        <v>237</v>
      </c>
      <c r="R5073" s="14">
        <v>397</v>
      </c>
      <c r="S5073" s="13" t="s">
        <v>216</v>
      </c>
      <c r="T5073" s="13" t="s">
        <v>217</v>
      </c>
      <c r="U5073" s="33">
        <f t="shared" ca="1" si="948"/>
        <v>45744.56914039352</v>
      </c>
      <c r="V5073" s="13" t="str">
        <f t="shared" si="949"/>
        <v>Bangalore</v>
      </c>
      <c r="W5073" s="13" t="str">
        <f t="shared" si="950"/>
        <v>CLS</v>
      </c>
      <c r="X5073" s="13">
        <f t="shared" si="951"/>
        <v>4</v>
      </c>
      <c r="Y5073" s="13" t="str">
        <f>IFERROR(VLOOKUP(C5073,ReceivingTeam[],2,FALSE),"HelpDesk")</f>
        <v>HelpDesk</v>
      </c>
      <c r="Z5073" s="67">
        <f t="shared" si="952"/>
        <v>44891.916666666664</v>
      </c>
      <c r="AA5073" s="68">
        <f t="shared" si="953"/>
        <v>44891</v>
      </c>
      <c r="AB5073" s="69" t="b">
        <f t="shared" si="954"/>
        <v>1</v>
      </c>
      <c r="AC5073" s="70">
        <f t="shared" si="955"/>
        <v>0.5</v>
      </c>
      <c r="AD5073" s="67">
        <f t="shared" si="956"/>
        <v>44891.916666666664</v>
      </c>
      <c r="AE5073" s="67">
        <f>VLOOKUP(V5073,'Branch Wise Work Timelines'!C:G,3,FALSE)+AA5073</f>
        <v>44891.416666666664</v>
      </c>
      <c r="AF5073" s="67">
        <f>IF(V5073="Bangalore",VLOOKUP(V5073,'Branch Wise Work Timelines'!C:G,4,FALSE)+AA5073+1,IF(V5073="Mumbai",VLOOKUP(V5073,'Branch Wise Work Timelines'!C:G,4,FALSE)+AA5073+1,VLOOKUP(V5073,'Branch Wise Work Timelines'!C:G,4,FALSE)+AA5073))</f>
        <v>44892.104166666664</v>
      </c>
      <c r="AG5073" s="67">
        <f>WORKDAY.INTL(AA5073,1,11)+VLOOKUP(V5073,'Branch Wise Work Timelines'!C:G,3,FALSE)</f>
        <v>44893.416666666664</v>
      </c>
      <c r="AH5073" s="69" t="str">
        <f t="shared" si="957"/>
        <v>Met</v>
      </c>
      <c r="AI5073" s="69">
        <f t="shared" ca="1" si="958"/>
        <v>20464</v>
      </c>
      <c r="AJ5073" s="69" t="str">
        <f ca="1">IF(AI5073&lt;0,"0-12",IFERROR(VLOOKUP(AI5073,Breakup[],2,FALSE),"&gt;24"))</f>
        <v>&gt;24</v>
      </c>
      <c r="AK5073" s="69" t="str">
        <f>VLOOKUP(V5073,Master!B:D,3,FALSE)</f>
        <v>South</v>
      </c>
      <c r="AL5073" s="69" t="str">
        <f t="shared" si="959"/>
        <v>Bangalore-CLS</v>
      </c>
    </row>
    <row r="5074" spans="1:38">
      <c r="A5074" s="14" t="s">
        <v>10479</v>
      </c>
      <c r="B5074" s="54">
        <v>44701.778768553202</v>
      </c>
      <c r="C5074" s="13" t="s">
        <v>722</v>
      </c>
      <c r="D5074" s="13">
        <v>1481</v>
      </c>
      <c r="E5074" s="13" t="s">
        <v>10480</v>
      </c>
      <c r="F5074" s="13" t="s">
        <v>15</v>
      </c>
      <c r="G5074" s="14">
        <v>1653053327236</v>
      </c>
      <c r="H5074" s="55">
        <v>0.57402777777777803</v>
      </c>
      <c r="I5074" s="33">
        <v>44882.574027777802</v>
      </c>
      <c r="J5074" s="58">
        <v>44882</v>
      </c>
      <c r="K5074" s="13" t="s">
        <v>213</v>
      </c>
      <c r="L5074" s="13" t="s">
        <v>30</v>
      </c>
      <c r="M5074" s="13" t="s">
        <v>75</v>
      </c>
      <c r="N5074" s="13" t="s">
        <v>206</v>
      </c>
      <c r="O5074" s="33" t="s">
        <v>38</v>
      </c>
      <c r="P5074" s="58" t="s">
        <v>38</v>
      </c>
      <c r="Q5074" s="33" t="s">
        <v>207</v>
      </c>
      <c r="R5074" s="14" t="s">
        <v>38</v>
      </c>
      <c r="S5074" s="13" t="s">
        <v>216</v>
      </c>
      <c r="T5074" s="13" t="s">
        <v>217</v>
      </c>
      <c r="U5074" s="33">
        <f t="shared" ca="1" si="948"/>
        <v>45744.56914039352</v>
      </c>
      <c r="V5074" s="13" t="str">
        <f t="shared" si="949"/>
        <v>Bangalore</v>
      </c>
      <c r="W5074" s="13" t="str">
        <f t="shared" si="950"/>
        <v>CLS</v>
      </c>
      <c r="X5074" s="13">
        <f t="shared" si="951"/>
        <v>13</v>
      </c>
      <c r="Y5074" s="13" t="str">
        <f>IFERROR(VLOOKUP(C5074,ReceivingTeam[],2,FALSE),"HelpDesk")</f>
        <v>HelpDesk</v>
      </c>
      <c r="Z5074" s="67">
        <f t="shared" si="952"/>
        <v>44883.074027777802</v>
      </c>
      <c r="AA5074" s="68">
        <f t="shared" si="953"/>
        <v>44882</v>
      </c>
      <c r="AB5074" s="69" t="b">
        <f t="shared" si="954"/>
        <v>1</v>
      </c>
      <c r="AC5074" s="70">
        <f t="shared" si="955"/>
        <v>0.5</v>
      </c>
      <c r="AD5074" s="67">
        <f t="shared" si="956"/>
        <v>44883.074027777802</v>
      </c>
      <c r="AE5074" s="67">
        <f>VLOOKUP(V5074,'Branch Wise Work Timelines'!C:G,3,FALSE)+AA5074</f>
        <v>44882.416666666664</v>
      </c>
      <c r="AF5074" s="67">
        <f>IF(V5074="Bangalore",VLOOKUP(V5074,'Branch Wise Work Timelines'!C:G,4,FALSE)+AA5074+1,IF(V5074="Mumbai",VLOOKUP(V5074,'Branch Wise Work Timelines'!C:G,4,FALSE)+AA5074+1,VLOOKUP(V5074,'Branch Wise Work Timelines'!C:G,4,FALSE)+AA5074))</f>
        <v>44883.104166666664</v>
      </c>
      <c r="AG5074" s="67">
        <f>WORKDAY.INTL(AA5074,1,11)+VLOOKUP(V5074,'Branch Wise Work Timelines'!C:G,3,FALSE)</f>
        <v>44883.416666666664</v>
      </c>
      <c r="AH5074" s="69" t="str">
        <f t="shared" ca="1" si="957"/>
        <v>Out of TAT</v>
      </c>
      <c r="AI5074" s="69">
        <f t="shared" ca="1" si="958"/>
        <v>20676</v>
      </c>
      <c r="AJ5074" s="69" t="str">
        <f ca="1">IF(AI5074&lt;0,"0-12",IFERROR(VLOOKUP(AI5074,Breakup[],2,FALSE),"&gt;24"))</f>
        <v>&gt;24</v>
      </c>
      <c r="AK5074" s="69" t="str">
        <f>VLOOKUP(V5074,Master!B:D,3,FALSE)</f>
        <v>South</v>
      </c>
      <c r="AL5074" s="69" t="str">
        <f t="shared" si="959"/>
        <v>Bangalore-CLS</v>
      </c>
    </row>
    <row r="5075" spans="1:38">
      <c r="A5075" s="14" t="s">
        <v>10481</v>
      </c>
      <c r="B5075" s="54">
        <v>44701.680692592599</v>
      </c>
      <c r="C5075" s="13" t="s">
        <v>722</v>
      </c>
      <c r="D5075" s="13">
        <v>573</v>
      </c>
      <c r="E5075" s="13" t="s">
        <v>10482</v>
      </c>
      <c r="F5075" s="13" t="s">
        <v>15</v>
      </c>
      <c r="G5075" s="14">
        <v>1653048896111</v>
      </c>
      <c r="H5075" s="55">
        <v>0.99057870370370404</v>
      </c>
      <c r="I5075" s="33">
        <v>44883.990578703699</v>
      </c>
      <c r="J5075" s="58">
        <v>44883</v>
      </c>
      <c r="K5075" s="13" t="s">
        <v>213</v>
      </c>
      <c r="L5075" s="13" t="s">
        <v>30</v>
      </c>
      <c r="M5075" s="13" t="s">
        <v>75</v>
      </c>
      <c r="N5075" s="13" t="s">
        <v>206</v>
      </c>
      <c r="O5075" s="33" t="s">
        <v>38</v>
      </c>
      <c r="P5075" s="58" t="s">
        <v>38</v>
      </c>
      <c r="Q5075" s="33" t="s">
        <v>207</v>
      </c>
      <c r="R5075" s="14" t="s">
        <v>38</v>
      </c>
      <c r="S5075" s="13" t="s">
        <v>216</v>
      </c>
      <c r="T5075" s="13" t="s">
        <v>217</v>
      </c>
      <c r="U5075" s="33">
        <f t="shared" ca="1" si="948"/>
        <v>45744.56914039352</v>
      </c>
      <c r="V5075" s="13" t="str">
        <f t="shared" si="949"/>
        <v>Bangalore</v>
      </c>
      <c r="W5075" s="13" t="str">
        <f t="shared" si="950"/>
        <v>CLS</v>
      </c>
      <c r="X5075" s="13">
        <f t="shared" si="951"/>
        <v>23</v>
      </c>
      <c r="Y5075" s="13" t="str">
        <f>IFERROR(VLOOKUP(C5075,ReceivingTeam[],2,FALSE),"HelpDesk")</f>
        <v>HelpDesk</v>
      </c>
      <c r="Z5075" s="67">
        <f t="shared" si="952"/>
        <v>44884.803078703699</v>
      </c>
      <c r="AA5075" s="68">
        <f t="shared" si="953"/>
        <v>44883</v>
      </c>
      <c r="AB5075" s="69" t="b">
        <f t="shared" si="954"/>
        <v>1</v>
      </c>
      <c r="AC5075" s="70">
        <f t="shared" si="955"/>
        <v>0.5</v>
      </c>
      <c r="AD5075" s="67">
        <f t="shared" si="956"/>
        <v>44884.803078703699</v>
      </c>
      <c r="AE5075" s="67">
        <f>VLOOKUP(V5075,'Branch Wise Work Timelines'!C:G,3,FALSE)+AA5075</f>
        <v>44883.416666666664</v>
      </c>
      <c r="AF5075" s="67">
        <f>IF(V5075="Bangalore",VLOOKUP(V5075,'Branch Wise Work Timelines'!C:G,4,FALSE)+AA5075+1,IF(V5075="Mumbai",VLOOKUP(V5075,'Branch Wise Work Timelines'!C:G,4,FALSE)+AA5075+1,VLOOKUP(V5075,'Branch Wise Work Timelines'!C:G,4,FALSE)+AA5075))</f>
        <v>44884.104166666664</v>
      </c>
      <c r="AG5075" s="67">
        <f>WORKDAY.INTL(AA5075,1,11)+VLOOKUP(V5075,'Branch Wise Work Timelines'!C:G,3,FALSE)</f>
        <v>44884.416666666664</v>
      </c>
      <c r="AH5075" s="69" t="str">
        <f t="shared" ca="1" si="957"/>
        <v>Out of TAT</v>
      </c>
      <c r="AI5075" s="69">
        <f t="shared" ca="1" si="958"/>
        <v>20635</v>
      </c>
      <c r="AJ5075" s="69" t="str">
        <f ca="1">IF(AI5075&lt;0,"0-12",IFERROR(VLOOKUP(AI5075,Breakup[],2,FALSE),"&gt;24"))</f>
        <v>&gt;24</v>
      </c>
      <c r="AK5075" s="69" t="str">
        <f>VLOOKUP(V5075,Master!B:D,3,FALSE)</f>
        <v>South</v>
      </c>
      <c r="AL5075" s="69" t="str">
        <f t="shared" si="959"/>
        <v>Bangalore-CLS</v>
      </c>
    </row>
    <row r="5076" spans="1:38">
      <c r="A5076" s="14" t="s">
        <v>10483</v>
      </c>
      <c r="B5076" s="54">
        <v>44701.681572650501</v>
      </c>
      <c r="C5076" s="13" t="s">
        <v>722</v>
      </c>
      <c r="D5076" s="13">
        <v>1614</v>
      </c>
      <c r="E5076" s="13" t="s">
        <v>10484</v>
      </c>
      <c r="F5076" s="13" t="s">
        <v>15</v>
      </c>
      <c r="G5076" s="14">
        <v>1653048896111</v>
      </c>
      <c r="H5076" s="55">
        <v>0.55370370370370403</v>
      </c>
      <c r="I5076" s="33">
        <v>44888.553703703699</v>
      </c>
      <c r="J5076" s="58">
        <v>44888</v>
      </c>
      <c r="K5076" s="13" t="s">
        <v>213</v>
      </c>
      <c r="L5076" s="13" t="s">
        <v>30</v>
      </c>
      <c r="M5076" s="13" t="s">
        <v>75</v>
      </c>
      <c r="N5076" s="13" t="s">
        <v>206</v>
      </c>
      <c r="O5076" s="33" t="s">
        <v>38</v>
      </c>
      <c r="P5076" s="58" t="s">
        <v>38</v>
      </c>
      <c r="Q5076" s="33" t="s">
        <v>207</v>
      </c>
      <c r="R5076" s="14" t="s">
        <v>38</v>
      </c>
      <c r="S5076" s="13" t="s">
        <v>216</v>
      </c>
      <c r="T5076" s="13" t="s">
        <v>217</v>
      </c>
      <c r="U5076" s="33">
        <f t="shared" ca="1" si="948"/>
        <v>45744.56914039352</v>
      </c>
      <c r="V5076" s="13" t="str">
        <f t="shared" si="949"/>
        <v>Bangalore</v>
      </c>
      <c r="W5076" s="13" t="str">
        <f t="shared" si="950"/>
        <v>CLS</v>
      </c>
      <c r="X5076" s="13">
        <f t="shared" si="951"/>
        <v>13</v>
      </c>
      <c r="Y5076" s="13" t="str">
        <f>IFERROR(VLOOKUP(C5076,ReceivingTeam[],2,FALSE),"HelpDesk")</f>
        <v>HelpDesk</v>
      </c>
      <c r="Z5076" s="67">
        <f t="shared" si="952"/>
        <v>44889.053703703699</v>
      </c>
      <c r="AA5076" s="68">
        <f t="shared" si="953"/>
        <v>44888</v>
      </c>
      <c r="AB5076" s="69" t="b">
        <f t="shared" si="954"/>
        <v>1</v>
      </c>
      <c r="AC5076" s="70">
        <f t="shared" si="955"/>
        <v>0.5</v>
      </c>
      <c r="AD5076" s="67">
        <f t="shared" si="956"/>
        <v>44889.053703703699</v>
      </c>
      <c r="AE5076" s="67">
        <f>VLOOKUP(V5076,'Branch Wise Work Timelines'!C:G,3,FALSE)+AA5076</f>
        <v>44888.416666666664</v>
      </c>
      <c r="AF5076" s="67">
        <f>IF(V5076="Bangalore",VLOOKUP(V5076,'Branch Wise Work Timelines'!C:G,4,FALSE)+AA5076+1,IF(V5076="Mumbai",VLOOKUP(V5076,'Branch Wise Work Timelines'!C:G,4,FALSE)+AA5076+1,VLOOKUP(V5076,'Branch Wise Work Timelines'!C:G,4,FALSE)+AA5076))</f>
        <v>44889.104166666664</v>
      </c>
      <c r="AG5076" s="67">
        <f>WORKDAY.INTL(AA5076,1,11)+VLOOKUP(V5076,'Branch Wise Work Timelines'!C:G,3,FALSE)</f>
        <v>44889.416666666664</v>
      </c>
      <c r="AH5076" s="69" t="str">
        <f t="shared" ca="1" si="957"/>
        <v>Out of TAT</v>
      </c>
      <c r="AI5076" s="69">
        <f t="shared" ca="1" si="958"/>
        <v>20533</v>
      </c>
      <c r="AJ5076" s="69" t="str">
        <f ca="1">IF(AI5076&lt;0,"0-12",IFERROR(VLOOKUP(AI5076,Breakup[],2,FALSE),"&gt;24"))</f>
        <v>&gt;24</v>
      </c>
      <c r="AK5076" s="69" t="str">
        <f>VLOOKUP(V5076,Master!B:D,3,FALSE)</f>
        <v>South</v>
      </c>
      <c r="AL5076" s="69" t="str">
        <f t="shared" si="959"/>
        <v>Bangalore-CLS</v>
      </c>
    </row>
    <row r="5077" spans="1:38">
      <c r="A5077" s="14" t="s">
        <v>10485</v>
      </c>
      <c r="B5077" s="54">
        <v>44701.706110995401</v>
      </c>
      <c r="C5077" s="13" t="s">
        <v>329</v>
      </c>
      <c r="D5077" s="13">
        <v>217</v>
      </c>
      <c r="E5077" s="13" t="s">
        <v>10486</v>
      </c>
      <c r="F5077" s="13" t="s">
        <v>15</v>
      </c>
      <c r="G5077" s="14">
        <v>1653051626097</v>
      </c>
      <c r="H5077" s="55">
        <v>0.119236111111111</v>
      </c>
      <c r="I5077" s="33">
        <v>44882.119236111103</v>
      </c>
      <c r="J5077" s="58">
        <v>44882</v>
      </c>
      <c r="K5077" s="13" t="s">
        <v>213</v>
      </c>
      <c r="L5077" s="13" t="s">
        <v>30</v>
      </c>
      <c r="M5077" s="13" t="s">
        <v>214</v>
      </c>
      <c r="N5077" s="13" t="s">
        <v>206</v>
      </c>
      <c r="O5077" s="33" t="s">
        <v>38</v>
      </c>
      <c r="P5077" s="58" t="s">
        <v>38</v>
      </c>
      <c r="Q5077" s="33" t="s">
        <v>207</v>
      </c>
      <c r="R5077" s="14" t="s">
        <v>38</v>
      </c>
      <c r="S5077" s="13" t="s">
        <v>216</v>
      </c>
      <c r="T5077" s="13" t="s">
        <v>217</v>
      </c>
      <c r="U5077" s="33">
        <f t="shared" ca="1" si="948"/>
        <v>45744.56914039352</v>
      </c>
      <c r="V5077" s="13" t="str">
        <f t="shared" si="949"/>
        <v>Bangalore</v>
      </c>
      <c r="W5077" s="13" t="str">
        <f t="shared" si="950"/>
        <v>CLS</v>
      </c>
      <c r="X5077" s="13">
        <f t="shared" si="951"/>
        <v>2</v>
      </c>
      <c r="Y5077" s="13" t="str">
        <f>IFERROR(VLOOKUP(C5077,ReceivingTeam[],2,FALSE),"HelpDesk")</f>
        <v>HelpDesk</v>
      </c>
      <c r="Z5077" s="67">
        <f t="shared" si="952"/>
        <v>44882.916666666664</v>
      </c>
      <c r="AA5077" s="68">
        <f t="shared" si="953"/>
        <v>44882</v>
      </c>
      <c r="AB5077" s="69" t="b">
        <f t="shared" si="954"/>
        <v>1</v>
      </c>
      <c r="AC5077" s="70">
        <f t="shared" si="955"/>
        <v>0.5</v>
      </c>
      <c r="AD5077" s="67">
        <f t="shared" si="956"/>
        <v>44882.916666666664</v>
      </c>
      <c r="AE5077" s="67">
        <f>VLOOKUP(V5077,'Branch Wise Work Timelines'!C:G,3,FALSE)+AA5077</f>
        <v>44882.416666666664</v>
      </c>
      <c r="AF5077" s="67">
        <f>IF(V5077="Bangalore",VLOOKUP(V5077,'Branch Wise Work Timelines'!C:G,4,FALSE)+AA5077+1,IF(V5077="Mumbai",VLOOKUP(V5077,'Branch Wise Work Timelines'!C:G,4,FALSE)+AA5077+1,VLOOKUP(V5077,'Branch Wise Work Timelines'!C:G,4,FALSE)+AA5077))</f>
        <v>44883.104166666664</v>
      </c>
      <c r="AG5077" s="67">
        <f>WORKDAY.INTL(AA5077,1,11)+VLOOKUP(V5077,'Branch Wise Work Timelines'!C:G,3,FALSE)</f>
        <v>44883.416666666664</v>
      </c>
      <c r="AH5077" s="69" t="str">
        <f t="shared" ca="1" si="957"/>
        <v>Out of TAT</v>
      </c>
      <c r="AI5077" s="69">
        <f t="shared" ca="1" si="958"/>
        <v>20680</v>
      </c>
      <c r="AJ5077" s="69" t="str">
        <f ca="1">IF(AI5077&lt;0,"0-12",IFERROR(VLOOKUP(AI5077,Breakup[],2,FALSE),"&gt;24"))</f>
        <v>&gt;24</v>
      </c>
      <c r="AK5077" s="69" t="str">
        <f>VLOOKUP(V5077,Master!B:D,3,FALSE)</f>
        <v>South</v>
      </c>
      <c r="AL5077" s="69" t="str">
        <f t="shared" si="959"/>
        <v>Bangalore-CLS</v>
      </c>
    </row>
    <row r="5078" spans="1:38">
      <c r="A5078" s="14" t="s">
        <v>10487</v>
      </c>
      <c r="B5078" s="54">
        <v>44701.707085150498</v>
      </c>
      <c r="C5078" s="13" t="s">
        <v>219</v>
      </c>
      <c r="D5078" s="13">
        <v>923</v>
      </c>
      <c r="E5078" s="13" t="s">
        <v>10488</v>
      </c>
      <c r="F5078" s="13" t="s">
        <v>15</v>
      </c>
      <c r="G5078" s="14">
        <v>1653050074123</v>
      </c>
      <c r="H5078" s="55">
        <v>0.135775462962963</v>
      </c>
      <c r="I5078" s="33">
        <v>44885.135775463001</v>
      </c>
      <c r="J5078" s="58">
        <v>44885</v>
      </c>
      <c r="K5078" s="13" t="s">
        <v>213</v>
      </c>
      <c r="L5078" s="13" t="s">
        <v>30</v>
      </c>
      <c r="M5078" s="13" t="s">
        <v>75</v>
      </c>
      <c r="N5078" s="13" t="s">
        <v>206</v>
      </c>
      <c r="O5078" s="33" t="s">
        <v>38</v>
      </c>
      <c r="P5078" s="58" t="s">
        <v>38</v>
      </c>
      <c r="Q5078" s="33" t="s">
        <v>207</v>
      </c>
      <c r="R5078" s="14" t="s">
        <v>38</v>
      </c>
      <c r="S5078" s="13" t="s">
        <v>216</v>
      </c>
      <c r="T5078" s="13" t="s">
        <v>217</v>
      </c>
      <c r="U5078" s="33">
        <f t="shared" ca="1" si="948"/>
        <v>45744.56914039352</v>
      </c>
      <c r="V5078" s="13" t="str">
        <f t="shared" si="949"/>
        <v>Bangalore</v>
      </c>
      <c r="W5078" s="13" t="str">
        <f t="shared" si="950"/>
        <v>CLS</v>
      </c>
      <c r="X5078" s="13">
        <f t="shared" si="951"/>
        <v>3</v>
      </c>
      <c r="Y5078" s="13" t="str">
        <f>IFERROR(VLOOKUP(C5078,ReceivingTeam[],2,FALSE),"HelpDesk")</f>
        <v>HelpDesk</v>
      </c>
      <c r="Z5078" s="67">
        <f t="shared" si="952"/>
        <v>44885.916666666664</v>
      </c>
      <c r="AA5078" s="68">
        <f t="shared" si="953"/>
        <v>44885</v>
      </c>
      <c r="AB5078" s="69" t="b">
        <f t="shared" si="954"/>
        <v>0</v>
      </c>
      <c r="AC5078" s="70">
        <f t="shared" si="955"/>
        <v>0.5</v>
      </c>
      <c r="AD5078" s="67">
        <f t="shared" si="956"/>
        <v>44885.916666666664</v>
      </c>
      <c r="AE5078" s="67">
        <f>VLOOKUP(V5078,'Branch Wise Work Timelines'!C:G,3,FALSE)+AA5078</f>
        <v>44885.416666666664</v>
      </c>
      <c r="AF5078" s="67">
        <f>IF(V5078="Bangalore",VLOOKUP(V5078,'Branch Wise Work Timelines'!C:G,4,FALSE)+AA5078+1,IF(V5078="Mumbai",VLOOKUP(V5078,'Branch Wise Work Timelines'!C:G,4,FALSE)+AA5078+1,VLOOKUP(V5078,'Branch Wise Work Timelines'!C:G,4,FALSE)+AA5078))</f>
        <v>44886.104166666664</v>
      </c>
      <c r="AG5078" s="67">
        <f>WORKDAY.INTL(AA5078,1,11)+VLOOKUP(V5078,'Branch Wise Work Timelines'!C:G,3,FALSE)</f>
        <v>44886.416666666664</v>
      </c>
      <c r="AH5078" s="69" t="str">
        <f t="shared" ca="1" si="957"/>
        <v>Out of TAT</v>
      </c>
      <c r="AI5078" s="69">
        <f t="shared" ca="1" si="958"/>
        <v>20608</v>
      </c>
      <c r="AJ5078" s="69" t="str">
        <f ca="1">IF(AI5078&lt;0,"0-12",IFERROR(VLOOKUP(AI5078,Breakup[],2,FALSE),"&gt;24"))</f>
        <v>&gt;24</v>
      </c>
      <c r="AK5078" s="69" t="str">
        <f>VLOOKUP(V5078,Master!B:D,3,FALSE)</f>
        <v>South</v>
      </c>
      <c r="AL5078" s="69" t="str">
        <f t="shared" si="959"/>
        <v>Bangalore-CLS</v>
      </c>
    </row>
    <row r="5079" spans="1:38">
      <c r="A5079" s="14" t="s">
        <v>10489</v>
      </c>
      <c r="B5079" s="54">
        <v>44701.707454050898</v>
      </c>
      <c r="C5079" s="13" t="s">
        <v>268</v>
      </c>
      <c r="D5079" s="13">
        <v>1780</v>
      </c>
      <c r="E5079" s="13" t="s">
        <v>10490</v>
      </c>
      <c r="F5079" s="13" t="s">
        <v>15</v>
      </c>
      <c r="G5079" s="14">
        <v>1653052565128</v>
      </c>
      <c r="H5079" s="55">
        <v>0.8934375</v>
      </c>
      <c r="I5079" s="33">
        <v>44890.893437500003</v>
      </c>
      <c r="J5079" s="58">
        <v>44890</v>
      </c>
      <c r="K5079" s="13" t="s">
        <v>213</v>
      </c>
      <c r="L5079" s="13" t="s">
        <v>30</v>
      </c>
      <c r="M5079" s="13" t="s">
        <v>75</v>
      </c>
      <c r="N5079" s="13" t="s">
        <v>206</v>
      </c>
      <c r="O5079" s="33" t="s">
        <v>38</v>
      </c>
      <c r="P5079" s="58" t="s">
        <v>38</v>
      </c>
      <c r="Q5079" s="33" t="s">
        <v>207</v>
      </c>
      <c r="R5079" s="14" t="s">
        <v>38</v>
      </c>
      <c r="S5079" s="13" t="s">
        <v>216</v>
      </c>
      <c r="T5079" s="13" t="s">
        <v>217</v>
      </c>
      <c r="U5079" s="33">
        <f t="shared" ca="1" si="948"/>
        <v>45744.56914039352</v>
      </c>
      <c r="V5079" s="13" t="str">
        <f t="shared" si="949"/>
        <v>Bangalore</v>
      </c>
      <c r="W5079" s="13" t="str">
        <f t="shared" si="950"/>
        <v>CLS</v>
      </c>
      <c r="X5079" s="13">
        <f t="shared" si="951"/>
        <v>21</v>
      </c>
      <c r="Y5079" s="13" t="str">
        <f>IFERROR(VLOOKUP(C5079,ReceivingTeam[],2,FALSE),"HelpDesk")</f>
        <v>HelpDesk</v>
      </c>
      <c r="Z5079" s="67">
        <f t="shared" si="952"/>
        <v>44891.705937500003</v>
      </c>
      <c r="AA5079" s="68">
        <f t="shared" si="953"/>
        <v>44890</v>
      </c>
      <c r="AB5079" s="69" t="b">
        <f t="shared" si="954"/>
        <v>1</v>
      </c>
      <c r="AC5079" s="70">
        <f t="shared" si="955"/>
        <v>0.5</v>
      </c>
      <c r="AD5079" s="67">
        <f t="shared" si="956"/>
        <v>44891.705937500003</v>
      </c>
      <c r="AE5079" s="67">
        <f>VLOOKUP(V5079,'Branch Wise Work Timelines'!C:G,3,FALSE)+AA5079</f>
        <v>44890.416666666664</v>
      </c>
      <c r="AF5079" s="67">
        <f>IF(V5079="Bangalore",VLOOKUP(V5079,'Branch Wise Work Timelines'!C:G,4,FALSE)+AA5079+1,IF(V5079="Mumbai",VLOOKUP(V5079,'Branch Wise Work Timelines'!C:G,4,FALSE)+AA5079+1,VLOOKUP(V5079,'Branch Wise Work Timelines'!C:G,4,FALSE)+AA5079))</f>
        <v>44891.104166666664</v>
      </c>
      <c r="AG5079" s="67">
        <f>WORKDAY.INTL(AA5079,1,11)+VLOOKUP(V5079,'Branch Wise Work Timelines'!C:G,3,FALSE)</f>
        <v>44891.416666666664</v>
      </c>
      <c r="AH5079" s="69" t="str">
        <f t="shared" ca="1" si="957"/>
        <v>Out of TAT</v>
      </c>
      <c r="AI5079" s="69">
        <f t="shared" ca="1" si="958"/>
        <v>20469</v>
      </c>
      <c r="AJ5079" s="69" t="str">
        <f ca="1">IF(AI5079&lt;0,"0-12",IFERROR(VLOOKUP(AI5079,Breakup[],2,FALSE),"&gt;24"))</f>
        <v>&gt;24</v>
      </c>
      <c r="AK5079" s="69" t="str">
        <f>VLOOKUP(V5079,Master!B:D,3,FALSE)</f>
        <v>South</v>
      </c>
      <c r="AL5079" s="69" t="str">
        <f t="shared" si="959"/>
        <v>Bangalore-CLS</v>
      </c>
    </row>
    <row r="5080" spans="1:38">
      <c r="A5080" s="14" t="s">
        <v>10491</v>
      </c>
      <c r="B5080" s="54">
        <v>44701.730750578703</v>
      </c>
      <c r="C5080" s="13" t="s">
        <v>377</v>
      </c>
      <c r="D5080" s="13">
        <v>559</v>
      </c>
      <c r="E5080" s="13" t="s">
        <v>10492</v>
      </c>
      <c r="F5080" s="13" t="s">
        <v>15</v>
      </c>
      <c r="G5080" s="14">
        <v>1653050621596</v>
      </c>
      <c r="H5080" s="55">
        <v>0.13398148148148101</v>
      </c>
      <c r="I5080" s="33">
        <v>44888.1339814815</v>
      </c>
      <c r="J5080" s="58">
        <v>44888</v>
      </c>
      <c r="K5080" s="13" t="s">
        <v>213</v>
      </c>
      <c r="L5080" s="13" t="s">
        <v>30</v>
      </c>
      <c r="M5080" s="13" t="s">
        <v>214</v>
      </c>
      <c r="N5080" s="13" t="s">
        <v>206</v>
      </c>
      <c r="O5080" s="33" t="s">
        <v>38</v>
      </c>
      <c r="P5080" s="58" t="s">
        <v>38</v>
      </c>
      <c r="Q5080" s="33" t="s">
        <v>207</v>
      </c>
      <c r="R5080" s="14" t="s">
        <v>38</v>
      </c>
      <c r="S5080" s="13" t="s">
        <v>216</v>
      </c>
      <c r="T5080" s="13" t="s">
        <v>217</v>
      </c>
      <c r="U5080" s="33">
        <f t="shared" ca="1" si="948"/>
        <v>45744.56914039352</v>
      </c>
      <c r="V5080" s="13" t="str">
        <f t="shared" si="949"/>
        <v>Bangalore</v>
      </c>
      <c r="W5080" s="13" t="str">
        <f t="shared" si="950"/>
        <v>CLS</v>
      </c>
      <c r="X5080" s="13">
        <f t="shared" si="951"/>
        <v>3</v>
      </c>
      <c r="Y5080" s="13" t="str">
        <f>IFERROR(VLOOKUP(C5080,ReceivingTeam[],2,FALSE),"HelpDesk")</f>
        <v>HelpDesk</v>
      </c>
      <c r="Z5080" s="67">
        <f t="shared" si="952"/>
        <v>44888.916666666664</v>
      </c>
      <c r="AA5080" s="68">
        <f t="shared" si="953"/>
        <v>44888</v>
      </c>
      <c r="AB5080" s="69" t="b">
        <f t="shared" si="954"/>
        <v>1</v>
      </c>
      <c r="AC5080" s="70">
        <f t="shared" si="955"/>
        <v>0.5</v>
      </c>
      <c r="AD5080" s="67">
        <f t="shared" si="956"/>
        <v>44888.916666666664</v>
      </c>
      <c r="AE5080" s="67">
        <f>VLOOKUP(V5080,'Branch Wise Work Timelines'!C:G,3,FALSE)+AA5080</f>
        <v>44888.416666666664</v>
      </c>
      <c r="AF5080" s="67">
        <f>IF(V5080="Bangalore",VLOOKUP(V5080,'Branch Wise Work Timelines'!C:G,4,FALSE)+AA5080+1,IF(V5080="Mumbai",VLOOKUP(V5080,'Branch Wise Work Timelines'!C:G,4,FALSE)+AA5080+1,VLOOKUP(V5080,'Branch Wise Work Timelines'!C:G,4,FALSE)+AA5080))</f>
        <v>44889.104166666664</v>
      </c>
      <c r="AG5080" s="67">
        <f>WORKDAY.INTL(AA5080,1,11)+VLOOKUP(V5080,'Branch Wise Work Timelines'!C:G,3,FALSE)</f>
        <v>44889.416666666664</v>
      </c>
      <c r="AH5080" s="69" t="str">
        <f t="shared" ca="1" si="957"/>
        <v>Out of TAT</v>
      </c>
      <c r="AI5080" s="69">
        <f t="shared" ca="1" si="958"/>
        <v>20536</v>
      </c>
      <c r="AJ5080" s="69" t="str">
        <f ca="1">IF(AI5080&lt;0,"0-12",IFERROR(VLOOKUP(AI5080,Breakup[],2,FALSE),"&gt;24"))</f>
        <v>&gt;24</v>
      </c>
      <c r="AK5080" s="69" t="str">
        <f>VLOOKUP(V5080,Master!B:D,3,FALSE)</f>
        <v>South</v>
      </c>
      <c r="AL5080" s="69" t="str">
        <f t="shared" si="959"/>
        <v>Bangalore-CLS</v>
      </c>
    </row>
    <row r="5081" spans="1:38">
      <c r="A5081" s="14" t="s">
        <v>10493</v>
      </c>
      <c r="B5081" s="54">
        <v>44701.706254282399</v>
      </c>
      <c r="C5081" s="13" t="s">
        <v>243</v>
      </c>
      <c r="D5081" s="13">
        <v>1037</v>
      </c>
      <c r="E5081" s="13" t="s">
        <v>10494</v>
      </c>
      <c r="F5081" s="13" t="s">
        <v>15</v>
      </c>
      <c r="G5081" s="14">
        <v>1653048302745</v>
      </c>
      <c r="H5081" s="55">
        <v>0.72935185185185203</v>
      </c>
      <c r="I5081" s="33">
        <v>44884.729351851798</v>
      </c>
      <c r="J5081" s="58">
        <v>44884</v>
      </c>
      <c r="K5081" s="13" t="s">
        <v>213</v>
      </c>
      <c r="L5081" s="13" t="s">
        <v>30</v>
      </c>
      <c r="M5081" s="13" t="s">
        <v>75</v>
      </c>
      <c r="N5081" s="13" t="s">
        <v>206</v>
      </c>
      <c r="O5081" s="33" t="s">
        <v>38</v>
      </c>
      <c r="P5081" s="58" t="s">
        <v>38</v>
      </c>
      <c r="Q5081" s="33" t="s">
        <v>207</v>
      </c>
      <c r="R5081" s="14" t="s">
        <v>38</v>
      </c>
      <c r="S5081" s="13" t="s">
        <v>216</v>
      </c>
      <c r="T5081" s="13" t="s">
        <v>217</v>
      </c>
      <c r="U5081" s="33">
        <f t="shared" ca="1" si="948"/>
        <v>45744.56914039352</v>
      </c>
      <c r="V5081" s="13" t="str">
        <f t="shared" si="949"/>
        <v>Bangalore</v>
      </c>
      <c r="W5081" s="13" t="str">
        <f t="shared" si="950"/>
        <v>CLS</v>
      </c>
      <c r="X5081" s="13">
        <f t="shared" si="951"/>
        <v>17</v>
      </c>
      <c r="Y5081" s="13" t="str">
        <f>IFERROR(VLOOKUP(C5081,ReceivingTeam[],2,FALSE),"HelpDesk")</f>
        <v>HelpDesk</v>
      </c>
      <c r="Z5081" s="67">
        <f t="shared" si="952"/>
        <v>44886.541851851798</v>
      </c>
      <c r="AA5081" s="68">
        <f t="shared" si="953"/>
        <v>44884</v>
      </c>
      <c r="AB5081" s="69" t="b">
        <f t="shared" si="954"/>
        <v>1</v>
      </c>
      <c r="AC5081" s="70">
        <f t="shared" si="955"/>
        <v>0.5</v>
      </c>
      <c r="AD5081" s="67">
        <f t="shared" si="956"/>
        <v>44886.541851851798</v>
      </c>
      <c r="AE5081" s="67">
        <f>VLOOKUP(V5081,'Branch Wise Work Timelines'!C:G,3,FALSE)+AA5081</f>
        <v>44884.416666666664</v>
      </c>
      <c r="AF5081" s="67">
        <f>IF(V5081="Bangalore",VLOOKUP(V5081,'Branch Wise Work Timelines'!C:G,4,FALSE)+AA5081+1,IF(V5081="Mumbai",VLOOKUP(V5081,'Branch Wise Work Timelines'!C:G,4,FALSE)+AA5081+1,VLOOKUP(V5081,'Branch Wise Work Timelines'!C:G,4,FALSE)+AA5081))</f>
        <v>44885.104166666664</v>
      </c>
      <c r="AG5081" s="67">
        <f>WORKDAY.INTL(AA5081,1,11)+VLOOKUP(V5081,'Branch Wise Work Timelines'!C:G,3,FALSE)</f>
        <v>44886.416666666664</v>
      </c>
      <c r="AH5081" s="69" t="str">
        <f t="shared" ca="1" si="957"/>
        <v>Out of TAT</v>
      </c>
      <c r="AI5081" s="69">
        <f t="shared" ca="1" si="958"/>
        <v>20593</v>
      </c>
      <c r="AJ5081" s="69" t="str">
        <f ca="1">IF(AI5081&lt;0,"0-12",IFERROR(VLOOKUP(AI5081,Breakup[],2,FALSE),"&gt;24"))</f>
        <v>&gt;24</v>
      </c>
      <c r="AK5081" s="69" t="str">
        <f>VLOOKUP(V5081,Master!B:D,3,FALSE)</f>
        <v>South</v>
      </c>
      <c r="AL5081" s="69" t="str">
        <f t="shared" si="959"/>
        <v>Bangalore-CLS</v>
      </c>
    </row>
    <row r="5082" spans="1:38">
      <c r="A5082" s="14" t="s">
        <v>10495</v>
      </c>
      <c r="B5082" s="54">
        <v>44701.706345567101</v>
      </c>
      <c r="C5082" s="13" t="s">
        <v>722</v>
      </c>
      <c r="D5082" s="13">
        <v>812</v>
      </c>
      <c r="E5082" s="13" t="s">
        <v>10496</v>
      </c>
      <c r="F5082" s="13" t="s">
        <v>15</v>
      </c>
      <c r="G5082" s="14">
        <v>1653048302745</v>
      </c>
      <c r="H5082" s="55">
        <v>0.83256944444444403</v>
      </c>
      <c r="I5082" s="33">
        <v>44889.832569444399</v>
      </c>
      <c r="J5082" s="58">
        <v>44889</v>
      </c>
      <c r="K5082" s="13" t="s">
        <v>213</v>
      </c>
      <c r="L5082" s="13" t="s">
        <v>30</v>
      </c>
      <c r="M5082" s="13" t="s">
        <v>75</v>
      </c>
      <c r="N5082" s="13" t="s">
        <v>206</v>
      </c>
      <c r="O5082" s="33" t="s">
        <v>38</v>
      </c>
      <c r="P5082" s="58" t="s">
        <v>38</v>
      </c>
      <c r="Q5082" s="33" t="s">
        <v>207</v>
      </c>
      <c r="R5082" s="14" t="s">
        <v>38</v>
      </c>
      <c r="S5082" s="13" t="s">
        <v>216</v>
      </c>
      <c r="T5082" s="13" t="s">
        <v>217</v>
      </c>
      <c r="U5082" s="33">
        <f t="shared" ca="1" si="948"/>
        <v>45744.56914039352</v>
      </c>
      <c r="V5082" s="13" t="str">
        <f t="shared" si="949"/>
        <v>Bangalore</v>
      </c>
      <c r="W5082" s="13" t="str">
        <f t="shared" si="950"/>
        <v>CLS</v>
      </c>
      <c r="X5082" s="13">
        <f t="shared" si="951"/>
        <v>19</v>
      </c>
      <c r="Y5082" s="13" t="str">
        <f>IFERROR(VLOOKUP(C5082,ReceivingTeam[],2,FALSE),"HelpDesk")</f>
        <v>HelpDesk</v>
      </c>
      <c r="Z5082" s="67">
        <f t="shared" si="952"/>
        <v>44890.645069444399</v>
      </c>
      <c r="AA5082" s="68">
        <f t="shared" si="953"/>
        <v>44889</v>
      </c>
      <c r="AB5082" s="69" t="b">
        <f t="shared" si="954"/>
        <v>1</v>
      </c>
      <c r="AC5082" s="70">
        <f t="shared" si="955"/>
        <v>0.5</v>
      </c>
      <c r="AD5082" s="67">
        <f t="shared" si="956"/>
        <v>44890.645069444399</v>
      </c>
      <c r="AE5082" s="67">
        <f>VLOOKUP(V5082,'Branch Wise Work Timelines'!C:G,3,FALSE)+AA5082</f>
        <v>44889.416666666664</v>
      </c>
      <c r="AF5082" s="67">
        <f>IF(V5082="Bangalore",VLOOKUP(V5082,'Branch Wise Work Timelines'!C:G,4,FALSE)+AA5082+1,IF(V5082="Mumbai",VLOOKUP(V5082,'Branch Wise Work Timelines'!C:G,4,FALSE)+AA5082+1,VLOOKUP(V5082,'Branch Wise Work Timelines'!C:G,4,FALSE)+AA5082))</f>
        <v>44890.104166666664</v>
      </c>
      <c r="AG5082" s="67">
        <f>WORKDAY.INTL(AA5082,1,11)+VLOOKUP(V5082,'Branch Wise Work Timelines'!C:G,3,FALSE)</f>
        <v>44890.416666666664</v>
      </c>
      <c r="AH5082" s="69" t="str">
        <f t="shared" ca="1" si="957"/>
        <v>Out of TAT</v>
      </c>
      <c r="AI5082" s="69">
        <f t="shared" ca="1" si="958"/>
        <v>20495</v>
      </c>
      <c r="AJ5082" s="69" t="str">
        <f ca="1">IF(AI5082&lt;0,"0-12",IFERROR(VLOOKUP(AI5082,Breakup[],2,FALSE),"&gt;24"))</f>
        <v>&gt;24</v>
      </c>
      <c r="AK5082" s="69" t="str">
        <f>VLOOKUP(V5082,Master!B:D,3,FALSE)</f>
        <v>South</v>
      </c>
      <c r="AL5082" s="69" t="str">
        <f t="shared" si="959"/>
        <v>Bangalore-CLS</v>
      </c>
    </row>
    <row r="5083" spans="1:38">
      <c r="A5083" s="14" t="s">
        <v>10497</v>
      </c>
      <c r="B5083" s="54">
        <v>44701.624380983798</v>
      </c>
      <c r="C5083" s="13" t="s">
        <v>1345</v>
      </c>
      <c r="D5083" s="13">
        <v>1614</v>
      </c>
      <c r="E5083" s="13" t="s">
        <v>10498</v>
      </c>
      <c r="F5083" s="13" t="s">
        <v>15</v>
      </c>
      <c r="G5083" s="14">
        <v>1653056550003</v>
      </c>
      <c r="H5083" s="55">
        <v>0.85216435185185202</v>
      </c>
      <c r="I5083" s="33">
        <v>44886.852164351898</v>
      </c>
      <c r="J5083" s="58">
        <v>44886</v>
      </c>
      <c r="K5083" s="13" t="s">
        <v>213</v>
      </c>
      <c r="L5083" s="13" t="s">
        <v>30</v>
      </c>
      <c r="M5083" s="13" t="s">
        <v>75</v>
      </c>
      <c r="N5083" s="13" t="s">
        <v>206</v>
      </c>
      <c r="O5083" s="33" t="s">
        <v>38</v>
      </c>
      <c r="P5083" s="58" t="s">
        <v>38</v>
      </c>
      <c r="Q5083" s="33" t="s">
        <v>207</v>
      </c>
      <c r="R5083" s="14" t="s">
        <v>38</v>
      </c>
      <c r="S5083" s="13" t="s">
        <v>216</v>
      </c>
      <c r="T5083" s="13" t="s">
        <v>217</v>
      </c>
      <c r="U5083" s="33">
        <f t="shared" ca="1" si="948"/>
        <v>45744.56914039352</v>
      </c>
      <c r="V5083" s="13" t="str">
        <f t="shared" si="949"/>
        <v>Bangalore</v>
      </c>
      <c r="W5083" s="13" t="str">
        <f t="shared" si="950"/>
        <v>CLS</v>
      </c>
      <c r="X5083" s="13">
        <f t="shared" si="951"/>
        <v>20</v>
      </c>
      <c r="Y5083" s="13" t="str">
        <f>IFERROR(VLOOKUP(C5083,ReceivingTeam[],2,FALSE),"HelpDesk")</f>
        <v>HelpDesk</v>
      </c>
      <c r="Z5083" s="67">
        <f t="shared" si="952"/>
        <v>44887.664664351898</v>
      </c>
      <c r="AA5083" s="68">
        <f t="shared" si="953"/>
        <v>44886</v>
      </c>
      <c r="AB5083" s="69" t="b">
        <f t="shared" si="954"/>
        <v>1</v>
      </c>
      <c r="AC5083" s="70">
        <f t="shared" si="955"/>
        <v>0.5</v>
      </c>
      <c r="AD5083" s="67">
        <f t="shared" si="956"/>
        <v>44887.664664351898</v>
      </c>
      <c r="AE5083" s="67">
        <f>VLOOKUP(V5083,'Branch Wise Work Timelines'!C:G,3,FALSE)+AA5083</f>
        <v>44886.416666666664</v>
      </c>
      <c r="AF5083" s="67">
        <f>IF(V5083="Bangalore",VLOOKUP(V5083,'Branch Wise Work Timelines'!C:G,4,FALSE)+AA5083+1,IF(V5083="Mumbai",VLOOKUP(V5083,'Branch Wise Work Timelines'!C:G,4,FALSE)+AA5083+1,VLOOKUP(V5083,'Branch Wise Work Timelines'!C:G,4,FALSE)+AA5083))</f>
        <v>44887.104166666664</v>
      </c>
      <c r="AG5083" s="67">
        <f>WORKDAY.INTL(AA5083,1,11)+VLOOKUP(V5083,'Branch Wise Work Timelines'!C:G,3,FALSE)</f>
        <v>44887.416666666664</v>
      </c>
      <c r="AH5083" s="69" t="str">
        <f t="shared" ca="1" si="957"/>
        <v>Out of TAT</v>
      </c>
      <c r="AI5083" s="69">
        <f t="shared" ca="1" si="958"/>
        <v>20566</v>
      </c>
      <c r="AJ5083" s="69" t="str">
        <f ca="1">IF(AI5083&lt;0,"0-12",IFERROR(VLOOKUP(AI5083,Breakup[],2,FALSE),"&gt;24"))</f>
        <v>&gt;24</v>
      </c>
      <c r="AK5083" s="69" t="str">
        <f>VLOOKUP(V5083,Master!B:D,3,FALSE)</f>
        <v>South</v>
      </c>
      <c r="AL5083" s="69" t="str">
        <f t="shared" si="959"/>
        <v>Bangalore-CLS</v>
      </c>
    </row>
    <row r="5084" spans="1:38">
      <c r="A5084" s="14" t="s">
        <v>10499</v>
      </c>
      <c r="B5084" s="54">
        <v>44701.692800463003</v>
      </c>
      <c r="C5084" s="13" t="s">
        <v>235</v>
      </c>
      <c r="D5084" s="13">
        <v>369</v>
      </c>
      <c r="E5084" s="13" t="s">
        <v>10500</v>
      </c>
      <c r="F5084" s="13" t="s">
        <v>15</v>
      </c>
      <c r="G5084" s="14">
        <v>1653051574035</v>
      </c>
      <c r="H5084" s="55">
        <v>0.26791666666666702</v>
      </c>
      <c r="I5084" s="33">
        <v>44889.2679166667</v>
      </c>
      <c r="J5084" s="58">
        <v>44889</v>
      </c>
      <c r="K5084" s="13" t="s">
        <v>213</v>
      </c>
      <c r="L5084" s="13" t="s">
        <v>30</v>
      </c>
      <c r="M5084" s="13" t="s">
        <v>75</v>
      </c>
      <c r="N5084" s="13" t="s">
        <v>206</v>
      </c>
      <c r="O5084" s="33" t="s">
        <v>38</v>
      </c>
      <c r="P5084" s="58" t="s">
        <v>38</v>
      </c>
      <c r="Q5084" s="33" t="s">
        <v>207</v>
      </c>
      <c r="R5084" s="14" t="s">
        <v>38</v>
      </c>
      <c r="S5084" s="13" t="s">
        <v>208</v>
      </c>
      <c r="T5084" s="13" t="s">
        <v>209</v>
      </c>
      <c r="U5084" s="33">
        <f t="shared" ca="1" si="948"/>
        <v>45744.56914039352</v>
      </c>
      <c r="V5084" s="13" t="str">
        <f t="shared" si="949"/>
        <v>Bangalore</v>
      </c>
      <c r="W5084" s="13" t="str">
        <f t="shared" si="950"/>
        <v>CLS</v>
      </c>
      <c r="X5084" s="13">
        <f t="shared" si="951"/>
        <v>6</v>
      </c>
      <c r="Y5084" s="13" t="str">
        <f>IFERROR(VLOOKUP(C5084,ReceivingTeam[],2,FALSE),"HelpDesk")</f>
        <v>HelpDesk</v>
      </c>
      <c r="Z5084" s="67">
        <f t="shared" si="952"/>
        <v>44889.916666666664</v>
      </c>
      <c r="AA5084" s="68">
        <f t="shared" si="953"/>
        <v>44889</v>
      </c>
      <c r="AB5084" s="69" t="b">
        <f t="shared" si="954"/>
        <v>1</v>
      </c>
      <c r="AC5084" s="70">
        <f t="shared" si="955"/>
        <v>0.5</v>
      </c>
      <c r="AD5084" s="67">
        <f t="shared" si="956"/>
        <v>44889.916666666664</v>
      </c>
      <c r="AE5084" s="67">
        <f>VLOOKUP(V5084,'Branch Wise Work Timelines'!C:G,3,FALSE)+AA5084</f>
        <v>44889.416666666664</v>
      </c>
      <c r="AF5084" s="67">
        <f>IF(V5084="Bangalore",VLOOKUP(V5084,'Branch Wise Work Timelines'!C:G,4,FALSE)+AA5084+1,IF(V5084="Mumbai",VLOOKUP(V5084,'Branch Wise Work Timelines'!C:G,4,FALSE)+AA5084+1,VLOOKUP(V5084,'Branch Wise Work Timelines'!C:G,4,FALSE)+AA5084))</f>
        <v>44890.104166666664</v>
      </c>
      <c r="AG5084" s="67">
        <f>WORKDAY.INTL(AA5084,1,11)+VLOOKUP(V5084,'Branch Wise Work Timelines'!C:G,3,FALSE)</f>
        <v>44890.416666666664</v>
      </c>
      <c r="AH5084" s="69" t="str">
        <f t="shared" ca="1" si="957"/>
        <v>Out of TAT</v>
      </c>
      <c r="AI5084" s="69">
        <f t="shared" ca="1" si="958"/>
        <v>20512</v>
      </c>
      <c r="AJ5084" s="69" t="str">
        <f ca="1">IF(AI5084&lt;0,"0-12",IFERROR(VLOOKUP(AI5084,Breakup[],2,FALSE),"&gt;24"))</f>
        <v>&gt;24</v>
      </c>
      <c r="AK5084" s="69" t="str">
        <f>VLOOKUP(V5084,Master!B:D,3,FALSE)</f>
        <v>South</v>
      </c>
      <c r="AL5084" s="69" t="str">
        <f t="shared" si="959"/>
        <v>Bangalore-CLS</v>
      </c>
    </row>
    <row r="5085" spans="1:38">
      <c r="A5085" s="14" t="s">
        <v>10501</v>
      </c>
      <c r="B5085" s="54">
        <v>44701.693053622701</v>
      </c>
      <c r="C5085" s="13" t="s">
        <v>227</v>
      </c>
      <c r="D5085" s="13">
        <v>967</v>
      </c>
      <c r="E5085" s="13" t="s">
        <v>10502</v>
      </c>
      <c r="F5085" s="13" t="s">
        <v>15</v>
      </c>
      <c r="G5085" s="14">
        <v>1653047338901</v>
      </c>
      <c r="H5085" s="55">
        <v>0.60098379629629595</v>
      </c>
      <c r="I5085" s="33">
        <v>44888.600983796299</v>
      </c>
      <c r="J5085" s="58">
        <v>44888</v>
      </c>
      <c r="K5085" s="13" t="s">
        <v>213</v>
      </c>
      <c r="L5085" s="13" t="s">
        <v>30</v>
      </c>
      <c r="M5085" s="13" t="s">
        <v>75</v>
      </c>
      <c r="N5085" s="13" t="s">
        <v>206</v>
      </c>
      <c r="O5085" s="33" t="s">
        <v>38</v>
      </c>
      <c r="P5085" s="58" t="s">
        <v>38</v>
      </c>
      <c r="Q5085" s="33" t="s">
        <v>207</v>
      </c>
      <c r="R5085" s="14" t="s">
        <v>38</v>
      </c>
      <c r="S5085" s="13" t="s">
        <v>208</v>
      </c>
      <c r="T5085" s="13" t="s">
        <v>209</v>
      </c>
      <c r="U5085" s="33">
        <f t="shared" ca="1" si="948"/>
        <v>45744.56914039352</v>
      </c>
      <c r="V5085" s="13" t="str">
        <f t="shared" si="949"/>
        <v>Bangalore</v>
      </c>
      <c r="W5085" s="13" t="str">
        <f t="shared" si="950"/>
        <v>CLS</v>
      </c>
      <c r="X5085" s="13">
        <f t="shared" si="951"/>
        <v>14</v>
      </c>
      <c r="Y5085" s="13" t="str">
        <f>IFERROR(VLOOKUP(C5085,ReceivingTeam[],2,FALSE),"HelpDesk")</f>
        <v>HelpDesk</v>
      </c>
      <c r="Z5085" s="67">
        <f t="shared" si="952"/>
        <v>44889.100983796299</v>
      </c>
      <c r="AA5085" s="68">
        <f t="shared" si="953"/>
        <v>44888</v>
      </c>
      <c r="AB5085" s="69" t="b">
        <f t="shared" si="954"/>
        <v>1</v>
      </c>
      <c r="AC5085" s="70">
        <f t="shared" si="955"/>
        <v>0.5</v>
      </c>
      <c r="AD5085" s="67">
        <f t="shared" si="956"/>
        <v>44889.100983796299</v>
      </c>
      <c r="AE5085" s="67">
        <f>VLOOKUP(V5085,'Branch Wise Work Timelines'!C:G,3,FALSE)+AA5085</f>
        <v>44888.416666666664</v>
      </c>
      <c r="AF5085" s="67">
        <f>IF(V5085="Bangalore",VLOOKUP(V5085,'Branch Wise Work Timelines'!C:G,4,FALSE)+AA5085+1,IF(V5085="Mumbai",VLOOKUP(V5085,'Branch Wise Work Timelines'!C:G,4,FALSE)+AA5085+1,VLOOKUP(V5085,'Branch Wise Work Timelines'!C:G,4,FALSE)+AA5085))</f>
        <v>44889.104166666664</v>
      </c>
      <c r="AG5085" s="67">
        <f>WORKDAY.INTL(AA5085,1,11)+VLOOKUP(V5085,'Branch Wise Work Timelines'!C:G,3,FALSE)</f>
        <v>44889.416666666664</v>
      </c>
      <c r="AH5085" s="69" t="str">
        <f t="shared" ca="1" si="957"/>
        <v>Out of TAT</v>
      </c>
      <c r="AI5085" s="69">
        <f t="shared" ca="1" si="958"/>
        <v>20532</v>
      </c>
      <c r="AJ5085" s="69" t="str">
        <f ca="1">IF(AI5085&lt;0,"0-12",IFERROR(VLOOKUP(AI5085,Breakup[],2,FALSE),"&gt;24"))</f>
        <v>&gt;24</v>
      </c>
      <c r="AK5085" s="69" t="str">
        <f>VLOOKUP(V5085,Master!B:D,3,FALSE)</f>
        <v>South</v>
      </c>
      <c r="AL5085" s="69" t="str">
        <f t="shared" si="959"/>
        <v>Bangalore-CLS</v>
      </c>
    </row>
    <row r="5086" spans="1:38">
      <c r="A5086" s="14" t="s">
        <v>10503</v>
      </c>
      <c r="B5086" s="54">
        <v>44701.693973576403</v>
      </c>
      <c r="C5086" s="13" t="s">
        <v>265</v>
      </c>
      <c r="D5086" s="13">
        <v>1054</v>
      </c>
      <c r="E5086" s="13" t="s">
        <v>10504</v>
      </c>
      <c r="F5086" s="13" t="s">
        <v>15</v>
      </c>
      <c r="G5086" s="14">
        <v>1653047338901</v>
      </c>
      <c r="H5086" s="55">
        <v>0.99828703703703703</v>
      </c>
      <c r="I5086" s="33">
        <v>44885.998287037</v>
      </c>
      <c r="J5086" s="58">
        <v>44885</v>
      </c>
      <c r="K5086" s="13" t="s">
        <v>213</v>
      </c>
      <c r="L5086" s="13" t="s">
        <v>30</v>
      </c>
      <c r="M5086" s="13" t="s">
        <v>75</v>
      </c>
      <c r="N5086" s="13" t="s">
        <v>206</v>
      </c>
      <c r="O5086" s="33" t="s">
        <v>38</v>
      </c>
      <c r="P5086" s="58" t="s">
        <v>38</v>
      </c>
      <c r="Q5086" s="33" t="s">
        <v>207</v>
      </c>
      <c r="R5086" s="14" t="s">
        <v>38</v>
      </c>
      <c r="S5086" s="13" t="s">
        <v>208</v>
      </c>
      <c r="T5086" s="13" t="s">
        <v>209</v>
      </c>
      <c r="U5086" s="33">
        <f t="shared" ca="1" si="948"/>
        <v>45744.56914039352</v>
      </c>
      <c r="V5086" s="13" t="str">
        <f t="shared" si="949"/>
        <v>Bangalore</v>
      </c>
      <c r="W5086" s="13" t="str">
        <f t="shared" si="950"/>
        <v>CLS</v>
      </c>
      <c r="X5086" s="13">
        <f t="shared" si="951"/>
        <v>23</v>
      </c>
      <c r="Y5086" s="13" t="str">
        <f>IFERROR(VLOOKUP(C5086,ReceivingTeam[],2,FALSE),"HelpDesk")</f>
        <v>HelpDesk</v>
      </c>
      <c r="Z5086" s="67">
        <f t="shared" si="952"/>
        <v>44885.916666666664</v>
      </c>
      <c r="AA5086" s="68">
        <f t="shared" si="953"/>
        <v>44885</v>
      </c>
      <c r="AB5086" s="69" t="b">
        <f t="shared" si="954"/>
        <v>0</v>
      </c>
      <c r="AC5086" s="70">
        <f t="shared" si="955"/>
        <v>0.5</v>
      </c>
      <c r="AD5086" s="67">
        <f t="shared" si="956"/>
        <v>44885.916666666664</v>
      </c>
      <c r="AE5086" s="67">
        <f>VLOOKUP(V5086,'Branch Wise Work Timelines'!C:G,3,FALSE)+AA5086</f>
        <v>44885.416666666664</v>
      </c>
      <c r="AF5086" s="67">
        <f>IF(V5086="Bangalore",VLOOKUP(V5086,'Branch Wise Work Timelines'!C:G,4,FALSE)+AA5086+1,IF(V5086="Mumbai",VLOOKUP(V5086,'Branch Wise Work Timelines'!C:G,4,FALSE)+AA5086+1,VLOOKUP(V5086,'Branch Wise Work Timelines'!C:G,4,FALSE)+AA5086))</f>
        <v>44886.104166666664</v>
      </c>
      <c r="AG5086" s="67">
        <f>WORKDAY.INTL(AA5086,1,11)+VLOOKUP(V5086,'Branch Wise Work Timelines'!C:G,3,FALSE)</f>
        <v>44886.416666666664</v>
      </c>
      <c r="AH5086" s="69" t="str">
        <f t="shared" ca="1" si="957"/>
        <v>Out of TAT</v>
      </c>
      <c r="AI5086" s="69">
        <f t="shared" ca="1" si="958"/>
        <v>20608</v>
      </c>
      <c r="AJ5086" s="69" t="str">
        <f ca="1">IF(AI5086&lt;0,"0-12",IFERROR(VLOOKUP(AI5086,Breakup[],2,FALSE),"&gt;24"))</f>
        <v>&gt;24</v>
      </c>
      <c r="AK5086" s="69" t="str">
        <f>VLOOKUP(V5086,Master!B:D,3,FALSE)</f>
        <v>South</v>
      </c>
      <c r="AL5086" s="69" t="str">
        <f t="shared" si="959"/>
        <v>Bangalore-CLS</v>
      </c>
    </row>
    <row r="5087" spans="1:38">
      <c r="A5087" s="14" t="s">
        <v>10505</v>
      </c>
      <c r="B5087" s="54">
        <v>44701.737131631897</v>
      </c>
      <c r="C5087" s="13" t="s">
        <v>243</v>
      </c>
      <c r="D5087" s="13">
        <v>190</v>
      </c>
      <c r="E5087" s="13" t="s">
        <v>10506</v>
      </c>
      <c r="F5087" s="13" t="s">
        <v>15</v>
      </c>
      <c r="G5087" s="14">
        <v>1653049644596</v>
      </c>
      <c r="H5087" s="55">
        <v>0.35032407407407401</v>
      </c>
      <c r="I5087" s="33">
        <v>44888.350324074097</v>
      </c>
      <c r="J5087" s="58">
        <v>44888</v>
      </c>
      <c r="K5087" s="13" t="s">
        <v>213</v>
      </c>
      <c r="L5087" s="13" t="s">
        <v>30</v>
      </c>
      <c r="M5087" s="13" t="s">
        <v>214</v>
      </c>
      <c r="N5087" s="13" t="s">
        <v>206</v>
      </c>
      <c r="O5087" s="33" t="s">
        <v>38</v>
      </c>
      <c r="P5087" s="58" t="s">
        <v>38</v>
      </c>
      <c r="Q5087" s="33" t="s">
        <v>207</v>
      </c>
      <c r="R5087" s="14" t="s">
        <v>38</v>
      </c>
      <c r="S5087" s="13" t="s">
        <v>216</v>
      </c>
      <c r="T5087" s="13" t="s">
        <v>217</v>
      </c>
      <c r="U5087" s="33">
        <f t="shared" ca="1" si="948"/>
        <v>45744.56914039352</v>
      </c>
      <c r="V5087" s="13" t="str">
        <f t="shared" si="949"/>
        <v>Bangalore</v>
      </c>
      <c r="W5087" s="13" t="str">
        <f t="shared" si="950"/>
        <v>CLS</v>
      </c>
      <c r="X5087" s="13">
        <f t="shared" si="951"/>
        <v>8</v>
      </c>
      <c r="Y5087" s="13" t="str">
        <f>IFERROR(VLOOKUP(C5087,ReceivingTeam[],2,FALSE),"HelpDesk")</f>
        <v>HelpDesk</v>
      </c>
      <c r="Z5087" s="67">
        <f t="shared" si="952"/>
        <v>44888.916666666664</v>
      </c>
      <c r="AA5087" s="68">
        <f t="shared" si="953"/>
        <v>44888</v>
      </c>
      <c r="AB5087" s="69" t="b">
        <f t="shared" si="954"/>
        <v>1</v>
      </c>
      <c r="AC5087" s="70">
        <f t="shared" si="955"/>
        <v>0.5</v>
      </c>
      <c r="AD5087" s="67">
        <f t="shared" si="956"/>
        <v>44888.916666666664</v>
      </c>
      <c r="AE5087" s="67">
        <f>VLOOKUP(V5087,'Branch Wise Work Timelines'!C:G,3,FALSE)+AA5087</f>
        <v>44888.416666666664</v>
      </c>
      <c r="AF5087" s="67">
        <f>IF(V5087="Bangalore",VLOOKUP(V5087,'Branch Wise Work Timelines'!C:G,4,FALSE)+AA5087+1,IF(V5087="Mumbai",VLOOKUP(V5087,'Branch Wise Work Timelines'!C:G,4,FALSE)+AA5087+1,VLOOKUP(V5087,'Branch Wise Work Timelines'!C:G,4,FALSE)+AA5087))</f>
        <v>44889.104166666664</v>
      </c>
      <c r="AG5087" s="67">
        <f>WORKDAY.INTL(AA5087,1,11)+VLOOKUP(V5087,'Branch Wise Work Timelines'!C:G,3,FALSE)</f>
        <v>44889.416666666664</v>
      </c>
      <c r="AH5087" s="69" t="str">
        <f t="shared" ca="1" si="957"/>
        <v>Out of TAT</v>
      </c>
      <c r="AI5087" s="69">
        <f t="shared" ca="1" si="958"/>
        <v>20536</v>
      </c>
      <c r="AJ5087" s="69" t="str">
        <f ca="1">IF(AI5087&lt;0,"0-12",IFERROR(VLOOKUP(AI5087,Breakup[],2,FALSE),"&gt;24"))</f>
        <v>&gt;24</v>
      </c>
      <c r="AK5087" s="69" t="str">
        <f>VLOOKUP(V5087,Master!B:D,3,FALSE)</f>
        <v>South</v>
      </c>
      <c r="AL5087" s="69" t="str">
        <f t="shared" si="959"/>
        <v>Bangalore-CLS</v>
      </c>
    </row>
    <row r="5088" spans="1:38">
      <c r="A5088" s="14" t="s">
        <v>10507</v>
      </c>
      <c r="B5088" s="54">
        <v>44701.737439155098</v>
      </c>
      <c r="C5088" s="13" t="s">
        <v>2252</v>
      </c>
      <c r="D5088" s="13">
        <v>1158</v>
      </c>
      <c r="E5088" s="13" t="s">
        <v>10508</v>
      </c>
      <c r="F5088" s="13" t="s">
        <v>15</v>
      </c>
      <c r="G5088" s="14">
        <v>1653049644596</v>
      </c>
      <c r="H5088" s="55">
        <v>0.70969907407407395</v>
      </c>
      <c r="I5088" s="33">
        <v>44889.709699074097</v>
      </c>
      <c r="J5088" s="58">
        <v>44889</v>
      </c>
      <c r="K5088" s="13" t="s">
        <v>213</v>
      </c>
      <c r="L5088" s="13" t="s">
        <v>30</v>
      </c>
      <c r="M5088" s="13" t="s">
        <v>214</v>
      </c>
      <c r="N5088" s="13" t="s">
        <v>206</v>
      </c>
      <c r="O5088" s="33" t="s">
        <v>38</v>
      </c>
      <c r="P5088" s="58" t="s">
        <v>38</v>
      </c>
      <c r="Q5088" s="33" t="s">
        <v>207</v>
      </c>
      <c r="R5088" s="14" t="s">
        <v>38</v>
      </c>
      <c r="S5088" s="13" t="s">
        <v>216</v>
      </c>
      <c r="T5088" s="13" t="s">
        <v>217</v>
      </c>
      <c r="U5088" s="33">
        <f t="shared" ca="1" si="948"/>
        <v>45744.56914039352</v>
      </c>
      <c r="V5088" s="13" t="str">
        <f t="shared" si="949"/>
        <v>Bangalore</v>
      </c>
      <c r="W5088" s="13" t="str">
        <f t="shared" si="950"/>
        <v>CLS</v>
      </c>
      <c r="X5088" s="13">
        <f t="shared" si="951"/>
        <v>17</v>
      </c>
      <c r="Y5088" s="13" t="str">
        <f>IFERROR(VLOOKUP(C5088,ReceivingTeam[],2,FALSE),"HelpDesk")</f>
        <v>HelpDesk</v>
      </c>
      <c r="Z5088" s="67">
        <f t="shared" si="952"/>
        <v>44890.522199074097</v>
      </c>
      <c r="AA5088" s="68">
        <f t="shared" si="953"/>
        <v>44889</v>
      </c>
      <c r="AB5088" s="69" t="b">
        <f t="shared" si="954"/>
        <v>1</v>
      </c>
      <c r="AC5088" s="70">
        <f t="shared" si="955"/>
        <v>0.5</v>
      </c>
      <c r="AD5088" s="67">
        <f t="shared" si="956"/>
        <v>44890.522199074097</v>
      </c>
      <c r="AE5088" s="67">
        <f>VLOOKUP(V5088,'Branch Wise Work Timelines'!C:G,3,FALSE)+AA5088</f>
        <v>44889.416666666664</v>
      </c>
      <c r="AF5088" s="67">
        <f>IF(V5088="Bangalore",VLOOKUP(V5088,'Branch Wise Work Timelines'!C:G,4,FALSE)+AA5088+1,IF(V5088="Mumbai",VLOOKUP(V5088,'Branch Wise Work Timelines'!C:G,4,FALSE)+AA5088+1,VLOOKUP(V5088,'Branch Wise Work Timelines'!C:G,4,FALSE)+AA5088))</f>
        <v>44890.104166666664</v>
      </c>
      <c r="AG5088" s="67">
        <f>WORKDAY.INTL(AA5088,1,11)+VLOOKUP(V5088,'Branch Wise Work Timelines'!C:G,3,FALSE)</f>
        <v>44890.416666666664</v>
      </c>
      <c r="AH5088" s="69" t="str">
        <f t="shared" ca="1" si="957"/>
        <v>Out of TAT</v>
      </c>
      <c r="AI5088" s="69">
        <f t="shared" ca="1" si="958"/>
        <v>20498</v>
      </c>
      <c r="AJ5088" s="69" t="str">
        <f ca="1">IF(AI5088&lt;0,"0-12",IFERROR(VLOOKUP(AI5088,Breakup[],2,FALSE),"&gt;24"))</f>
        <v>&gt;24</v>
      </c>
      <c r="AK5088" s="69" t="str">
        <f>VLOOKUP(V5088,Master!B:D,3,FALSE)</f>
        <v>South</v>
      </c>
      <c r="AL5088" s="69" t="str">
        <f t="shared" si="959"/>
        <v>Bangalore-CLS</v>
      </c>
    </row>
    <row r="5089" spans="1:38">
      <c r="A5089" s="14" t="s">
        <v>10509</v>
      </c>
      <c r="B5089" s="54">
        <v>44701.764408564799</v>
      </c>
      <c r="C5089" s="13" t="s">
        <v>418</v>
      </c>
      <c r="D5089" s="13">
        <v>560</v>
      </c>
      <c r="E5089" s="13" t="s">
        <v>10510</v>
      </c>
      <c r="F5089" s="13" t="s">
        <v>15</v>
      </c>
      <c r="G5089" s="14">
        <v>1653051626097</v>
      </c>
      <c r="H5089" s="55">
        <v>0.15182870370370399</v>
      </c>
      <c r="I5089" s="33">
        <v>44886.151828703703</v>
      </c>
      <c r="J5089" s="58">
        <v>44886</v>
      </c>
      <c r="K5089" s="13" t="s">
        <v>213</v>
      </c>
      <c r="L5089" s="13" t="s">
        <v>30</v>
      </c>
      <c r="M5089" s="13" t="s">
        <v>214</v>
      </c>
      <c r="N5089" s="13" t="s">
        <v>206</v>
      </c>
      <c r="O5089" s="33" t="s">
        <v>38</v>
      </c>
      <c r="P5089" s="58" t="s">
        <v>38</v>
      </c>
      <c r="Q5089" s="33" t="s">
        <v>207</v>
      </c>
      <c r="R5089" s="14" t="s">
        <v>38</v>
      </c>
      <c r="S5089" s="13" t="s">
        <v>216</v>
      </c>
      <c r="T5089" s="13" t="s">
        <v>217</v>
      </c>
      <c r="U5089" s="33">
        <f t="shared" ca="1" si="948"/>
        <v>45744.56914039352</v>
      </c>
      <c r="V5089" s="13" t="str">
        <f t="shared" si="949"/>
        <v>Bangalore</v>
      </c>
      <c r="W5089" s="13" t="str">
        <f t="shared" si="950"/>
        <v>CLS</v>
      </c>
      <c r="X5089" s="13">
        <f t="shared" si="951"/>
        <v>3</v>
      </c>
      <c r="Y5089" s="13" t="str">
        <f>IFERROR(VLOOKUP(C5089,ReceivingTeam[],2,FALSE),"HelpDesk")</f>
        <v>HelpDesk</v>
      </c>
      <c r="Z5089" s="67">
        <f t="shared" si="952"/>
        <v>44886.916666666664</v>
      </c>
      <c r="AA5089" s="68">
        <f t="shared" si="953"/>
        <v>44886</v>
      </c>
      <c r="AB5089" s="69" t="b">
        <f t="shared" si="954"/>
        <v>1</v>
      </c>
      <c r="AC5089" s="70">
        <f t="shared" si="955"/>
        <v>0.5</v>
      </c>
      <c r="AD5089" s="67">
        <f t="shared" si="956"/>
        <v>44886.916666666664</v>
      </c>
      <c r="AE5089" s="67">
        <f>VLOOKUP(V5089,'Branch Wise Work Timelines'!C:G,3,FALSE)+AA5089</f>
        <v>44886.416666666664</v>
      </c>
      <c r="AF5089" s="67">
        <f>IF(V5089="Bangalore",VLOOKUP(V5089,'Branch Wise Work Timelines'!C:G,4,FALSE)+AA5089+1,IF(V5089="Mumbai",VLOOKUP(V5089,'Branch Wise Work Timelines'!C:G,4,FALSE)+AA5089+1,VLOOKUP(V5089,'Branch Wise Work Timelines'!C:G,4,FALSE)+AA5089))</f>
        <v>44887.104166666664</v>
      </c>
      <c r="AG5089" s="67">
        <f>WORKDAY.INTL(AA5089,1,11)+VLOOKUP(V5089,'Branch Wise Work Timelines'!C:G,3,FALSE)</f>
        <v>44887.416666666664</v>
      </c>
      <c r="AH5089" s="69" t="str">
        <f t="shared" ca="1" si="957"/>
        <v>Out of TAT</v>
      </c>
      <c r="AI5089" s="69">
        <f t="shared" ca="1" si="958"/>
        <v>20584</v>
      </c>
      <c r="AJ5089" s="69" t="str">
        <f ca="1">IF(AI5089&lt;0,"0-12",IFERROR(VLOOKUP(AI5089,Breakup[],2,FALSE),"&gt;24"))</f>
        <v>&gt;24</v>
      </c>
      <c r="AK5089" s="69" t="str">
        <f>VLOOKUP(V5089,Master!B:D,3,FALSE)</f>
        <v>South</v>
      </c>
      <c r="AL5089" s="69" t="str">
        <f t="shared" si="959"/>
        <v>Bangalore-CLS</v>
      </c>
    </row>
    <row r="5090" spans="1:38">
      <c r="A5090" s="14" t="s">
        <v>10511</v>
      </c>
      <c r="B5090" s="54">
        <v>44701.765068205998</v>
      </c>
      <c r="C5090" s="13" t="s">
        <v>467</v>
      </c>
      <c r="D5090" s="13">
        <v>1360</v>
      </c>
      <c r="E5090" s="13" t="s">
        <v>10512</v>
      </c>
      <c r="F5090" s="13" t="s">
        <v>15</v>
      </c>
      <c r="G5090" s="14">
        <v>1653054766382</v>
      </c>
      <c r="H5090" s="55">
        <v>0.72624999999999995</v>
      </c>
      <c r="I5090" s="33">
        <v>44882.72625</v>
      </c>
      <c r="J5090" s="58">
        <v>44882</v>
      </c>
      <c r="K5090" s="13" t="s">
        <v>213</v>
      </c>
      <c r="L5090" s="13" t="s">
        <v>30</v>
      </c>
      <c r="M5090" s="13" t="s">
        <v>75</v>
      </c>
      <c r="N5090" s="13" t="s">
        <v>206</v>
      </c>
      <c r="O5090" s="33" t="s">
        <v>38</v>
      </c>
      <c r="P5090" s="58" t="s">
        <v>38</v>
      </c>
      <c r="Q5090" s="33" t="s">
        <v>207</v>
      </c>
      <c r="R5090" s="14" t="s">
        <v>38</v>
      </c>
      <c r="S5090" s="13" t="s">
        <v>216</v>
      </c>
      <c r="T5090" s="13" t="s">
        <v>217</v>
      </c>
      <c r="U5090" s="33">
        <f t="shared" ca="1" si="948"/>
        <v>45744.56914039352</v>
      </c>
      <c r="V5090" s="13" t="str">
        <f t="shared" si="949"/>
        <v>Bangalore</v>
      </c>
      <c r="W5090" s="13" t="str">
        <f t="shared" si="950"/>
        <v>CLS</v>
      </c>
      <c r="X5090" s="13">
        <f t="shared" si="951"/>
        <v>17</v>
      </c>
      <c r="Y5090" s="13" t="str">
        <f>IFERROR(VLOOKUP(C5090,ReceivingTeam[],2,FALSE),"HelpDesk")</f>
        <v>HelpDesk</v>
      </c>
      <c r="Z5090" s="67">
        <f t="shared" si="952"/>
        <v>44883.53875</v>
      </c>
      <c r="AA5090" s="68">
        <f t="shared" si="953"/>
        <v>44882</v>
      </c>
      <c r="AB5090" s="69" t="b">
        <f t="shared" si="954"/>
        <v>1</v>
      </c>
      <c r="AC5090" s="70">
        <f t="shared" si="955"/>
        <v>0.5</v>
      </c>
      <c r="AD5090" s="67">
        <f t="shared" si="956"/>
        <v>44883.53875</v>
      </c>
      <c r="AE5090" s="67">
        <f>VLOOKUP(V5090,'Branch Wise Work Timelines'!C:G,3,FALSE)+AA5090</f>
        <v>44882.416666666664</v>
      </c>
      <c r="AF5090" s="67">
        <f>IF(V5090="Bangalore",VLOOKUP(V5090,'Branch Wise Work Timelines'!C:G,4,FALSE)+AA5090+1,IF(V5090="Mumbai",VLOOKUP(V5090,'Branch Wise Work Timelines'!C:G,4,FALSE)+AA5090+1,VLOOKUP(V5090,'Branch Wise Work Timelines'!C:G,4,FALSE)+AA5090))</f>
        <v>44883.104166666664</v>
      </c>
      <c r="AG5090" s="67">
        <f>WORKDAY.INTL(AA5090,1,11)+VLOOKUP(V5090,'Branch Wise Work Timelines'!C:G,3,FALSE)</f>
        <v>44883.416666666664</v>
      </c>
      <c r="AH5090" s="69" t="str">
        <f t="shared" ca="1" si="957"/>
        <v>Out of TAT</v>
      </c>
      <c r="AI5090" s="69">
        <f t="shared" ca="1" si="958"/>
        <v>20665</v>
      </c>
      <c r="AJ5090" s="69" t="str">
        <f ca="1">IF(AI5090&lt;0,"0-12",IFERROR(VLOOKUP(AI5090,Breakup[],2,FALSE),"&gt;24"))</f>
        <v>&gt;24</v>
      </c>
      <c r="AK5090" s="69" t="str">
        <f>VLOOKUP(V5090,Master!B:D,3,FALSE)</f>
        <v>South</v>
      </c>
      <c r="AL5090" s="69" t="str">
        <f t="shared" si="959"/>
        <v>Bangalore-CLS</v>
      </c>
    </row>
    <row r="5091" spans="1:38">
      <c r="A5091" s="14" t="s">
        <v>10513</v>
      </c>
      <c r="B5091" s="54">
        <v>44701.7660797801</v>
      </c>
      <c r="C5091" s="13" t="s">
        <v>235</v>
      </c>
      <c r="D5091" s="13">
        <v>512</v>
      </c>
      <c r="E5091" s="13" t="s">
        <v>10514</v>
      </c>
      <c r="F5091" s="13" t="s">
        <v>15</v>
      </c>
      <c r="G5091" s="14">
        <v>1653055518035</v>
      </c>
      <c r="H5091" s="55">
        <v>0.74173611111111104</v>
      </c>
      <c r="I5091" s="33">
        <v>44889.7417361111</v>
      </c>
      <c r="J5091" s="58">
        <v>44889</v>
      </c>
      <c r="K5091" s="13" t="s">
        <v>213</v>
      </c>
      <c r="L5091" s="13" t="s">
        <v>30</v>
      </c>
      <c r="M5091" s="13" t="s">
        <v>75</v>
      </c>
      <c r="N5091" s="13" t="s">
        <v>206</v>
      </c>
      <c r="O5091" s="33" t="s">
        <v>38</v>
      </c>
      <c r="P5091" s="58" t="s">
        <v>38</v>
      </c>
      <c r="Q5091" s="33" t="s">
        <v>207</v>
      </c>
      <c r="R5091" s="14" t="s">
        <v>38</v>
      </c>
      <c r="S5091" s="13" t="s">
        <v>216</v>
      </c>
      <c r="T5091" s="13" t="s">
        <v>217</v>
      </c>
      <c r="U5091" s="33">
        <f t="shared" ca="1" si="948"/>
        <v>45744.56914039352</v>
      </c>
      <c r="V5091" s="13" t="str">
        <f t="shared" si="949"/>
        <v>Bangalore</v>
      </c>
      <c r="W5091" s="13" t="str">
        <f t="shared" si="950"/>
        <v>CLS</v>
      </c>
      <c r="X5091" s="13">
        <f t="shared" si="951"/>
        <v>17</v>
      </c>
      <c r="Y5091" s="13" t="str">
        <f>IFERROR(VLOOKUP(C5091,ReceivingTeam[],2,FALSE),"HelpDesk")</f>
        <v>HelpDesk</v>
      </c>
      <c r="Z5091" s="67">
        <f t="shared" si="952"/>
        <v>44890.5542361111</v>
      </c>
      <c r="AA5091" s="68">
        <f t="shared" si="953"/>
        <v>44889</v>
      </c>
      <c r="AB5091" s="69" t="b">
        <f t="shared" si="954"/>
        <v>1</v>
      </c>
      <c r="AC5091" s="70">
        <f t="shared" si="955"/>
        <v>0.5</v>
      </c>
      <c r="AD5091" s="67">
        <f t="shared" si="956"/>
        <v>44890.5542361111</v>
      </c>
      <c r="AE5091" s="67">
        <f>VLOOKUP(V5091,'Branch Wise Work Timelines'!C:G,3,FALSE)+AA5091</f>
        <v>44889.416666666664</v>
      </c>
      <c r="AF5091" s="67">
        <f>IF(V5091="Bangalore",VLOOKUP(V5091,'Branch Wise Work Timelines'!C:G,4,FALSE)+AA5091+1,IF(V5091="Mumbai",VLOOKUP(V5091,'Branch Wise Work Timelines'!C:G,4,FALSE)+AA5091+1,VLOOKUP(V5091,'Branch Wise Work Timelines'!C:G,4,FALSE)+AA5091))</f>
        <v>44890.104166666664</v>
      </c>
      <c r="AG5091" s="67">
        <f>WORKDAY.INTL(AA5091,1,11)+VLOOKUP(V5091,'Branch Wise Work Timelines'!C:G,3,FALSE)</f>
        <v>44890.416666666664</v>
      </c>
      <c r="AH5091" s="69" t="str">
        <f t="shared" ca="1" si="957"/>
        <v>Out of TAT</v>
      </c>
      <c r="AI5091" s="69">
        <f t="shared" ca="1" si="958"/>
        <v>20497</v>
      </c>
      <c r="AJ5091" s="69" t="str">
        <f ca="1">IF(AI5091&lt;0,"0-12",IFERROR(VLOOKUP(AI5091,Breakup[],2,FALSE),"&gt;24"))</f>
        <v>&gt;24</v>
      </c>
      <c r="AK5091" s="69" t="str">
        <f>VLOOKUP(V5091,Master!B:D,3,FALSE)</f>
        <v>South</v>
      </c>
      <c r="AL5091" s="69" t="str">
        <f t="shared" si="959"/>
        <v>Bangalore-CLS</v>
      </c>
    </row>
    <row r="5092" spans="1:38">
      <c r="A5092" s="14" t="s">
        <v>10515</v>
      </c>
      <c r="B5092" s="54">
        <v>44701.767139733798</v>
      </c>
      <c r="C5092" s="13" t="s">
        <v>235</v>
      </c>
      <c r="D5092" s="13">
        <v>376</v>
      </c>
      <c r="E5092" s="13" t="s">
        <v>10516</v>
      </c>
      <c r="F5092" s="13" t="s">
        <v>15</v>
      </c>
      <c r="G5092" s="14">
        <v>1653055518035</v>
      </c>
      <c r="H5092" s="55">
        <v>0.886585648148148</v>
      </c>
      <c r="I5092" s="33">
        <v>44885.886585648099</v>
      </c>
      <c r="J5092" s="58">
        <v>44885</v>
      </c>
      <c r="K5092" s="13" t="s">
        <v>213</v>
      </c>
      <c r="L5092" s="13" t="s">
        <v>30</v>
      </c>
      <c r="M5092" s="13" t="s">
        <v>75</v>
      </c>
      <c r="N5092" s="13" t="s">
        <v>206</v>
      </c>
      <c r="O5092" s="33" t="s">
        <v>38</v>
      </c>
      <c r="P5092" s="58" t="s">
        <v>38</v>
      </c>
      <c r="Q5092" s="33" t="s">
        <v>207</v>
      </c>
      <c r="R5092" s="14" t="s">
        <v>38</v>
      </c>
      <c r="S5092" s="13" t="s">
        <v>216</v>
      </c>
      <c r="T5092" s="13" t="s">
        <v>217</v>
      </c>
      <c r="U5092" s="33">
        <f t="shared" ca="1" si="948"/>
        <v>45744.56914039352</v>
      </c>
      <c r="V5092" s="13" t="str">
        <f t="shared" si="949"/>
        <v>Bangalore</v>
      </c>
      <c r="W5092" s="13" t="str">
        <f t="shared" si="950"/>
        <v>CLS</v>
      </c>
      <c r="X5092" s="13">
        <f t="shared" si="951"/>
        <v>21</v>
      </c>
      <c r="Y5092" s="13" t="str">
        <f>IFERROR(VLOOKUP(C5092,ReceivingTeam[],2,FALSE),"HelpDesk")</f>
        <v>HelpDesk</v>
      </c>
      <c r="Z5092" s="67">
        <f t="shared" si="952"/>
        <v>44885.916666666664</v>
      </c>
      <c r="AA5092" s="68">
        <f t="shared" si="953"/>
        <v>44885</v>
      </c>
      <c r="AB5092" s="69" t="b">
        <f t="shared" si="954"/>
        <v>0</v>
      </c>
      <c r="AC5092" s="70">
        <f t="shared" si="955"/>
        <v>0.5</v>
      </c>
      <c r="AD5092" s="67">
        <f t="shared" si="956"/>
        <v>44885.916666666664</v>
      </c>
      <c r="AE5092" s="67">
        <f>VLOOKUP(V5092,'Branch Wise Work Timelines'!C:G,3,FALSE)+AA5092</f>
        <v>44885.416666666664</v>
      </c>
      <c r="AF5092" s="67">
        <f>IF(V5092="Bangalore",VLOOKUP(V5092,'Branch Wise Work Timelines'!C:G,4,FALSE)+AA5092+1,IF(V5092="Mumbai",VLOOKUP(V5092,'Branch Wise Work Timelines'!C:G,4,FALSE)+AA5092+1,VLOOKUP(V5092,'Branch Wise Work Timelines'!C:G,4,FALSE)+AA5092))</f>
        <v>44886.104166666664</v>
      </c>
      <c r="AG5092" s="67">
        <f>WORKDAY.INTL(AA5092,1,11)+VLOOKUP(V5092,'Branch Wise Work Timelines'!C:G,3,FALSE)</f>
        <v>44886.416666666664</v>
      </c>
      <c r="AH5092" s="69" t="str">
        <f t="shared" ca="1" si="957"/>
        <v>Out of TAT</v>
      </c>
      <c r="AI5092" s="69">
        <f t="shared" ca="1" si="958"/>
        <v>20608</v>
      </c>
      <c r="AJ5092" s="69" t="str">
        <f ca="1">IF(AI5092&lt;0,"0-12",IFERROR(VLOOKUP(AI5092,Breakup[],2,FALSE),"&gt;24"))</f>
        <v>&gt;24</v>
      </c>
      <c r="AK5092" s="69" t="str">
        <f>VLOOKUP(V5092,Master!B:D,3,FALSE)</f>
        <v>South</v>
      </c>
      <c r="AL5092" s="69" t="str">
        <f t="shared" si="959"/>
        <v>Bangalore-CLS</v>
      </c>
    </row>
    <row r="5093" spans="1:38">
      <c r="A5093" s="14" t="s">
        <v>10517</v>
      </c>
      <c r="B5093" s="54">
        <v>44701.767246840303</v>
      </c>
      <c r="C5093" s="13" t="s">
        <v>722</v>
      </c>
      <c r="D5093" s="13">
        <v>472</v>
      </c>
      <c r="E5093" s="13" t="s">
        <v>10518</v>
      </c>
      <c r="F5093" s="13" t="s">
        <v>15</v>
      </c>
      <c r="G5093" s="14">
        <v>1653053327236</v>
      </c>
      <c r="H5093" s="55">
        <v>0.20174768518518499</v>
      </c>
      <c r="I5093" s="33">
        <v>44889.201747685198</v>
      </c>
      <c r="J5093" s="58">
        <v>44889</v>
      </c>
      <c r="K5093" s="13" t="s">
        <v>213</v>
      </c>
      <c r="L5093" s="13" t="s">
        <v>30</v>
      </c>
      <c r="M5093" s="13" t="s">
        <v>75</v>
      </c>
      <c r="N5093" s="13" t="s">
        <v>206</v>
      </c>
      <c r="O5093" s="33" t="s">
        <v>38</v>
      </c>
      <c r="P5093" s="58" t="s">
        <v>38</v>
      </c>
      <c r="Q5093" s="33" t="s">
        <v>207</v>
      </c>
      <c r="R5093" s="14" t="s">
        <v>38</v>
      </c>
      <c r="S5093" s="13" t="s">
        <v>216</v>
      </c>
      <c r="T5093" s="13" t="s">
        <v>217</v>
      </c>
      <c r="U5093" s="33">
        <f t="shared" ca="1" si="948"/>
        <v>45744.56914039352</v>
      </c>
      <c r="V5093" s="13" t="str">
        <f t="shared" si="949"/>
        <v>Bangalore</v>
      </c>
      <c r="W5093" s="13" t="str">
        <f t="shared" si="950"/>
        <v>CLS</v>
      </c>
      <c r="X5093" s="13">
        <f t="shared" si="951"/>
        <v>4</v>
      </c>
      <c r="Y5093" s="13" t="str">
        <f>IFERROR(VLOOKUP(C5093,ReceivingTeam[],2,FALSE),"HelpDesk")</f>
        <v>HelpDesk</v>
      </c>
      <c r="Z5093" s="67">
        <f t="shared" si="952"/>
        <v>44889.916666666664</v>
      </c>
      <c r="AA5093" s="68">
        <f t="shared" si="953"/>
        <v>44889</v>
      </c>
      <c r="AB5093" s="69" t="b">
        <f t="shared" si="954"/>
        <v>1</v>
      </c>
      <c r="AC5093" s="70">
        <f t="shared" si="955"/>
        <v>0.5</v>
      </c>
      <c r="AD5093" s="67">
        <f t="shared" si="956"/>
        <v>44889.916666666664</v>
      </c>
      <c r="AE5093" s="67">
        <f>VLOOKUP(V5093,'Branch Wise Work Timelines'!C:G,3,FALSE)+AA5093</f>
        <v>44889.416666666664</v>
      </c>
      <c r="AF5093" s="67">
        <f>IF(V5093="Bangalore",VLOOKUP(V5093,'Branch Wise Work Timelines'!C:G,4,FALSE)+AA5093+1,IF(V5093="Mumbai",VLOOKUP(V5093,'Branch Wise Work Timelines'!C:G,4,FALSE)+AA5093+1,VLOOKUP(V5093,'Branch Wise Work Timelines'!C:G,4,FALSE)+AA5093))</f>
        <v>44890.104166666664</v>
      </c>
      <c r="AG5093" s="67">
        <f>WORKDAY.INTL(AA5093,1,11)+VLOOKUP(V5093,'Branch Wise Work Timelines'!C:G,3,FALSE)</f>
        <v>44890.416666666664</v>
      </c>
      <c r="AH5093" s="69" t="str">
        <f t="shared" ca="1" si="957"/>
        <v>Out of TAT</v>
      </c>
      <c r="AI5093" s="69">
        <f t="shared" ca="1" si="958"/>
        <v>20512</v>
      </c>
      <c r="AJ5093" s="69" t="str">
        <f ca="1">IF(AI5093&lt;0,"0-12",IFERROR(VLOOKUP(AI5093,Breakup[],2,FALSE),"&gt;24"))</f>
        <v>&gt;24</v>
      </c>
      <c r="AK5093" s="69" t="str">
        <f>VLOOKUP(V5093,Master!B:D,3,FALSE)</f>
        <v>South</v>
      </c>
      <c r="AL5093" s="69" t="str">
        <f t="shared" si="959"/>
        <v>Bangalore-CLS</v>
      </c>
    </row>
    <row r="5094" spans="1:38">
      <c r="A5094" s="14" t="s">
        <v>10519</v>
      </c>
      <c r="B5094" s="54">
        <v>44701.809929629599</v>
      </c>
      <c r="C5094" s="13" t="s">
        <v>235</v>
      </c>
      <c r="D5094" s="13">
        <v>728</v>
      </c>
      <c r="E5094" s="13" t="s">
        <v>10520</v>
      </c>
      <c r="F5094" s="13" t="s">
        <v>15</v>
      </c>
      <c r="G5094" s="14">
        <v>1653055518035</v>
      </c>
      <c r="H5094" s="55">
        <v>0.56447916666666698</v>
      </c>
      <c r="I5094" s="33">
        <v>44886.5644791667</v>
      </c>
      <c r="J5094" s="58">
        <v>44886</v>
      </c>
      <c r="K5094" s="13" t="s">
        <v>213</v>
      </c>
      <c r="L5094" s="13" t="s">
        <v>30</v>
      </c>
      <c r="M5094" s="13" t="s">
        <v>75</v>
      </c>
      <c r="N5094" s="13" t="s">
        <v>206</v>
      </c>
      <c r="O5094" s="33" t="s">
        <v>38</v>
      </c>
      <c r="P5094" s="58" t="s">
        <v>38</v>
      </c>
      <c r="Q5094" s="33" t="s">
        <v>207</v>
      </c>
      <c r="R5094" s="14" t="s">
        <v>38</v>
      </c>
      <c r="S5094" s="13" t="s">
        <v>216</v>
      </c>
      <c r="T5094" s="13" t="s">
        <v>217</v>
      </c>
      <c r="U5094" s="33">
        <f t="shared" ca="1" si="948"/>
        <v>45744.56914039352</v>
      </c>
      <c r="V5094" s="13" t="str">
        <f t="shared" si="949"/>
        <v>Bangalore</v>
      </c>
      <c r="W5094" s="13" t="str">
        <f t="shared" si="950"/>
        <v>CLS</v>
      </c>
      <c r="X5094" s="13">
        <f t="shared" si="951"/>
        <v>13</v>
      </c>
      <c r="Y5094" s="13" t="str">
        <f>IFERROR(VLOOKUP(C5094,ReceivingTeam[],2,FALSE),"HelpDesk")</f>
        <v>HelpDesk</v>
      </c>
      <c r="Z5094" s="67">
        <f t="shared" si="952"/>
        <v>44887.0644791667</v>
      </c>
      <c r="AA5094" s="68">
        <f t="shared" si="953"/>
        <v>44886</v>
      </c>
      <c r="AB5094" s="69" t="b">
        <f t="shared" si="954"/>
        <v>1</v>
      </c>
      <c r="AC5094" s="70">
        <f t="shared" si="955"/>
        <v>0.5</v>
      </c>
      <c r="AD5094" s="67">
        <f t="shared" si="956"/>
        <v>44887.0644791667</v>
      </c>
      <c r="AE5094" s="67">
        <f>VLOOKUP(V5094,'Branch Wise Work Timelines'!C:G,3,FALSE)+AA5094</f>
        <v>44886.416666666664</v>
      </c>
      <c r="AF5094" s="67">
        <f>IF(V5094="Bangalore",VLOOKUP(V5094,'Branch Wise Work Timelines'!C:G,4,FALSE)+AA5094+1,IF(V5094="Mumbai",VLOOKUP(V5094,'Branch Wise Work Timelines'!C:G,4,FALSE)+AA5094+1,VLOOKUP(V5094,'Branch Wise Work Timelines'!C:G,4,FALSE)+AA5094))</f>
        <v>44887.104166666664</v>
      </c>
      <c r="AG5094" s="67">
        <f>WORKDAY.INTL(AA5094,1,11)+VLOOKUP(V5094,'Branch Wise Work Timelines'!C:G,3,FALSE)</f>
        <v>44887.416666666664</v>
      </c>
      <c r="AH5094" s="69" t="str">
        <f t="shared" ca="1" si="957"/>
        <v>Out of TAT</v>
      </c>
      <c r="AI5094" s="69">
        <f t="shared" ca="1" si="958"/>
        <v>20581</v>
      </c>
      <c r="AJ5094" s="69" t="str">
        <f ca="1">IF(AI5094&lt;0,"0-12",IFERROR(VLOOKUP(AI5094,Breakup[],2,FALSE),"&gt;24"))</f>
        <v>&gt;24</v>
      </c>
      <c r="AK5094" s="69" t="str">
        <f>VLOOKUP(V5094,Master!B:D,3,FALSE)</f>
        <v>South</v>
      </c>
      <c r="AL5094" s="69" t="str">
        <f t="shared" si="959"/>
        <v>Bangalore-CLS</v>
      </c>
    </row>
    <row r="5095" spans="1:38">
      <c r="A5095" s="14" t="s">
        <v>10521</v>
      </c>
      <c r="B5095" s="54">
        <v>44701.7138541319</v>
      </c>
      <c r="C5095" s="13" t="s">
        <v>1342</v>
      </c>
      <c r="D5095" s="13">
        <v>126</v>
      </c>
      <c r="E5095" s="13" t="s">
        <v>10522</v>
      </c>
      <c r="F5095" s="13" t="s">
        <v>15</v>
      </c>
      <c r="G5095" s="14">
        <v>1653050621596</v>
      </c>
      <c r="H5095" s="55">
        <v>0.97370370370370396</v>
      </c>
      <c r="I5095" s="33">
        <v>44891.973703703698</v>
      </c>
      <c r="J5095" s="58">
        <v>44891</v>
      </c>
      <c r="K5095" s="13" t="s">
        <v>213</v>
      </c>
      <c r="L5095" s="13" t="s">
        <v>30</v>
      </c>
      <c r="M5095" s="13" t="s">
        <v>214</v>
      </c>
      <c r="N5095" s="13" t="s">
        <v>206</v>
      </c>
      <c r="O5095" s="33">
        <v>44891.309166666702</v>
      </c>
      <c r="P5095" s="58">
        <v>44891</v>
      </c>
      <c r="Q5095" s="33" t="s">
        <v>237</v>
      </c>
      <c r="R5095" s="14">
        <v>205</v>
      </c>
      <c r="S5095" s="13" t="s">
        <v>216</v>
      </c>
      <c r="T5095" s="13" t="s">
        <v>217</v>
      </c>
      <c r="U5095" s="33">
        <f t="shared" ca="1" si="948"/>
        <v>45744.56914039352</v>
      </c>
      <c r="V5095" s="13" t="str">
        <f t="shared" si="949"/>
        <v>Bangalore</v>
      </c>
      <c r="W5095" s="13" t="str">
        <f t="shared" si="950"/>
        <v>CLS</v>
      </c>
      <c r="X5095" s="13">
        <f t="shared" si="951"/>
        <v>23</v>
      </c>
      <c r="Y5095" s="13" t="str">
        <f>IFERROR(VLOOKUP(C5095,ReceivingTeam[],2,FALSE),"HelpDesk")</f>
        <v>HelpDesk</v>
      </c>
      <c r="Z5095" s="67">
        <f t="shared" si="952"/>
        <v>44893.786203703698</v>
      </c>
      <c r="AA5095" s="68">
        <f t="shared" si="953"/>
        <v>44891</v>
      </c>
      <c r="AB5095" s="69" t="b">
        <f t="shared" si="954"/>
        <v>1</v>
      </c>
      <c r="AC5095" s="70">
        <f t="shared" si="955"/>
        <v>0.5</v>
      </c>
      <c r="AD5095" s="67">
        <f t="shared" si="956"/>
        <v>44893.786203703698</v>
      </c>
      <c r="AE5095" s="67">
        <f>VLOOKUP(V5095,'Branch Wise Work Timelines'!C:G,3,FALSE)+AA5095</f>
        <v>44891.416666666664</v>
      </c>
      <c r="AF5095" s="67">
        <f>IF(V5095="Bangalore",VLOOKUP(V5095,'Branch Wise Work Timelines'!C:G,4,FALSE)+AA5095+1,IF(V5095="Mumbai",VLOOKUP(V5095,'Branch Wise Work Timelines'!C:G,4,FALSE)+AA5095+1,VLOOKUP(V5095,'Branch Wise Work Timelines'!C:G,4,FALSE)+AA5095))</f>
        <v>44892.104166666664</v>
      </c>
      <c r="AG5095" s="67">
        <f>WORKDAY.INTL(AA5095,1,11)+VLOOKUP(V5095,'Branch Wise Work Timelines'!C:G,3,FALSE)</f>
        <v>44893.416666666664</v>
      </c>
      <c r="AH5095" s="69" t="str">
        <f t="shared" si="957"/>
        <v>Met</v>
      </c>
      <c r="AI5095" s="69">
        <f t="shared" ca="1" si="958"/>
        <v>20419</v>
      </c>
      <c r="AJ5095" s="69" t="str">
        <f ca="1">IF(AI5095&lt;0,"0-12",IFERROR(VLOOKUP(AI5095,Breakup[],2,FALSE),"&gt;24"))</f>
        <v>&gt;24</v>
      </c>
      <c r="AK5095" s="69" t="str">
        <f>VLOOKUP(V5095,Master!B:D,3,FALSE)</f>
        <v>South</v>
      </c>
      <c r="AL5095" s="69" t="str">
        <f t="shared" si="959"/>
        <v>Bangalore-CLS</v>
      </c>
    </row>
    <row r="5096" spans="1:38">
      <c r="A5096" s="14" t="s">
        <v>10523</v>
      </c>
      <c r="B5096" s="54">
        <v>44701.716491516199</v>
      </c>
      <c r="C5096" s="13" t="s">
        <v>722</v>
      </c>
      <c r="D5096" s="13">
        <v>451</v>
      </c>
      <c r="E5096" s="13" t="s">
        <v>10524</v>
      </c>
      <c r="F5096" s="13" t="s">
        <v>15</v>
      </c>
      <c r="G5096" s="14">
        <v>1653053327236</v>
      </c>
      <c r="H5096" s="55">
        <v>0.73880787037036999</v>
      </c>
      <c r="I5096" s="33">
        <v>44881.738807870403</v>
      </c>
      <c r="J5096" s="58">
        <v>44881</v>
      </c>
      <c r="K5096" s="13" t="s">
        <v>213</v>
      </c>
      <c r="L5096" s="13" t="s">
        <v>30</v>
      </c>
      <c r="M5096" s="13" t="s">
        <v>75</v>
      </c>
      <c r="N5096" s="13" t="s">
        <v>206</v>
      </c>
      <c r="O5096" s="33" t="s">
        <v>38</v>
      </c>
      <c r="P5096" s="58" t="s">
        <v>38</v>
      </c>
      <c r="Q5096" s="33" t="s">
        <v>207</v>
      </c>
      <c r="R5096" s="14" t="s">
        <v>38</v>
      </c>
      <c r="S5096" s="13" t="s">
        <v>216</v>
      </c>
      <c r="T5096" s="13" t="s">
        <v>217</v>
      </c>
      <c r="U5096" s="33">
        <f t="shared" ca="1" si="948"/>
        <v>45744.56914039352</v>
      </c>
      <c r="V5096" s="13" t="str">
        <f t="shared" si="949"/>
        <v>Bangalore</v>
      </c>
      <c r="W5096" s="13" t="str">
        <f t="shared" si="950"/>
        <v>CLS</v>
      </c>
      <c r="X5096" s="13">
        <f t="shared" si="951"/>
        <v>17</v>
      </c>
      <c r="Y5096" s="13" t="str">
        <f>IFERROR(VLOOKUP(C5096,ReceivingTeam[],2,FALSE),"HelpDesk")</f>
        <v>HelpDesk</v>
      </c>
      <c r="Z5096" s="67">
        <f t="shared" si="952"/>
        <v>44882.551307870403</v>
      </c>
      <c r="AA5096" s="68">
        <f t="shared" si="953"/>
        <v>44881</v>
      </c>
      <c r="AB5096" s="69" t="b">
        <f t="shared" si="954"/>
        <v>1</v>
      </c>
      <c r="AC5096" s="70">
        <f t="shared" si="955"/>
        <v>0.5</v>
      </c>
      <c r="AD5096" s="67">
        <f t="shared" si="956"/>
        <v>44882.551307870403</v>
      </c>
      <c r="AE5096" s="67">
        <f>VLOOKUP(V5096,'Branch Wise Work Timelines'!C:G,3,FALSE)+AA5096</f>
        <v>44881.416666666664</v>
      </c>
      <c r="AF5096" s="67">
        <f>IF(V5096="Bangalore",VLOOKUP(V5096,'Branch Wise Work Timelines'!C:G,4,FALSE)+AA5096+1,IF(V5096="Mumbai",VLOOKUP(V5096,'Branch Wise Work Timelines'!C:G,4,FALSE)+AA5096+1,VLOOKUP(V5096,'Branch Wise Work Timelines'!C:G,4,FALSE)+AA5096))</f>
        <v>44882.104166666664</v>
      </c>
      <c r="AG5096" s="67">
        <f>WORKDAY.INTL(AA5096,1,11)+VLOOKUP(V5096,'Branch Wise Work Timelines'!C:G,3,FALSE)</f>
        <v>44882.416666666664</v>
      </c>
      <c r="AH5096" s="69" t="str">
        <f t="shared" ca="1" si="957"/>
        <v>Out of TAT</v>
      </c>
      <c r="AI5096" s="69">
        <f t="shared" ca="1" si="958"/>
        <v>20689</v>
      </c>
      <c r="AJ5096" s="69" t="str">
        <f ca="1">IF(AI5096&lt;0,"0-12",IFERROR(VLOOKUP(AI5096,Breakup[],2,FALSE),"&gt;24"))</f>
        <v>&gt;24</v>
      </c>
      <c r="AK5096" s="69" t="str">
        <f>VLOOKUP(V5096,Master!B:D,3,FALSE)</f>
        <v>South</v>
      </c>
      <c r="AL5096" s="69" t="str">
        <f t="shared" si="959"/>
        <v>Bangalore-CLS</v>
      </c>
    </row>
    <row r="5097" spans="1:38">
      <c r="A5097" s="14" t="s">
        <v>10525</v>
      </c>
      <c r="B5097" s="54">
        <v>44701.765200463</v>
      </c>
      <c r="C5097" s="13" t="s">
        <v>89</v>
      </c>
      <c r="D5097" s="13">
        <v>600</v>
      </c>
      <c r="E5097" s="13" t="s">
        <v>10526</v>
      </c>
      <c r="F5097" s="13" t="s">
        <v>15</v>
      </c>
      <c r="G5097" s="14">
        <v>1653054766382</v>
      </c>
      <c r="H5097" s="55">
        <v>0.54291666666666705</v>
      </c>
      <c r="I5097" s="33">
        <v>44886.542916666702</v>
      </c>
      <c r="J5097" s="58">
        <v>44886</v>
      </c>
      <c r="K5097" s="13" t="s">
        <v>213</v>
      </c>
      <c r="L5097" s="13" t="s">
        <v>30</v>
      </c>
      <c r="M5097" s="13" t="s">
        <v>75</v>
      </c>
      <c r="N5097" s="13" t="s">
        <v>206</v>
      </c>
      <c r="O5097" s="33" t="s">
        <v>38</v>
      </c>
      <c r="P5097" s="58" t="s">
        <v>38</v>
      </c>
      <c r="Q5097" s="33" t="s">
        <v>207</v>
      </c>
      <c r="R5097" s="14" t="s">
        <v>38</v>
      </c>
      <c r="S5097" s="13" t="s">
        <v>216</v>
      </c>
      <c r="T5097" s="13" t="s">
        <v>217</v>
      </c>
      <c r="U5097" s="33">
        <f t="shared" ca="1" si="948"/>
        <v>45744.56914039352</v>
      </c>
      <c r="V5097" s="13" t="str">
        <f t="shared" si="949"/>
        <v>Bangalore</v>
      </c>
      <c r="W5097" s="13" t="str">
        <f t="shared" si="950"/>
        <v>CLS</v>
      </c>
      <c r="X5097" s="13">
        <f t="shared" si="951"/>
        <v>13</v>
      </c>
      <c r="Y5097" s="13" t="str">
        <f>IFERROR(VLOOKUP(C5097,ReceivingTeam[],2,FALSE),"HelpDesk")</f>
        <v>Branch office</v>
      </c>
      <c r="Z5097" s="67">
        <f t="shared" si="952"/>
        <v>44887.042916666702</v>
      </c>
      <c r="AA5097" s="68">
        <f t="shared" si="953"/>
        <v>44886</v>
      </c>
      <c r="AB5097" s="69" t="b">
        <f t="shared" si="954"/>
        <v>1</v>
      </c>
      <c r="AC5097" s="70">
        <f t="shared" si="955"/>
        <v>0.5</v>
      </c>
      <c r="AD5097" s="67">
        <f t="shared" si="956"/>
        <v>44887.042916666702</v>
      </c>
      <c r="AE5097" s="67">
        <f>VLOOKUP(V5097,'Branch Wise Work Timelines'!C:G,3,FALSE)+AA5097</f>
        <v>44886.416666666664</v>
      </c>
      <c r="AF5097" s="67">
        <f>IF(V5097="Bangalore",VLOOKUP(V5097,'Branch Wise Work Timelines'!C:G,4,FALSE)+AA5097+1,IF(V5097="Mumbai",VLOOKUP(V5097,'Branch Wise Work Timelines'!C:G,4,FALSE)+AA5097+1,VLOOKUP(V5097,'Branch Wise Work Timelines'!C:G,4,FALSE)+AA5097))</f>
        <v>44887.104166666664</v>
      </c>
      <c r="AG5097" s="67">
        <f>WORKDAY.INTL(AA5097,1,11)+VLOOKUP(V5097,'Branch Wise Work Timelines'!C:G,3,FALSE)</f>
        <v>44887.416666666664</v>
      </c>
      <c r="AH5097" s="69" t="str">
        <f t="shared" ca="1" si="957"/>
        <v>Out of TAT</v>
      </c>
      <c r="AI5097" s="69">
        <f t="shared" ca="1" si="958"/>
        <v>20581</v>
      </c>
      <c r="AJ5097" s="69" t="str">
        <f ca="1">IF(AI5097&lt;0,"0-12",IFERROR(VLOOKUP(AI5097,Breakup[],2,FALSE),"&gt;24"))</f>
        <v>&gt;24</v>
      </c>
      <c r="AK5097" s="69" t="str">
        <f>VLOOKUP(V5097,Master!B:D,3,FALSE)</f>
        <v>South</v>
      </c>
      <c r="AL5097" s="69" t="str">
        <f t="shared" si="959"/>
        <v>Bangalore-CLS</v>
      </c>
    </row>
    <row r="5098" spans="1:38">
      <c r="A5098" s="14" t="s">
        <v>10527</v>
      </c>
      <c r="B5098" s="54">
        <v>44701.765768634301</v>
      </c>
      <c r="C5098" s="13" t="s">
        <v>467</v>
      </c>
      <c r="D5098" s="13">
        <v>299</v>
      </c>
      <c r="E5098" s="13" t="s">
        <v>10528</v>
      </c>
      <c r="F5098" s="13" t="s">
        <v>15</v>
      </c>
      <c r="G5098" s="14">
        <v>1653054189256</v>
      </c>
      <c r="H5098" s="55">
        <v>0.81321759259259296</v>
      </c>
      <c r="I5098" s="33">
        <v>44891.8132175926</v>
      </c>
      <c r="J5098" s="58">
        <v>44891</v>
      </c>
      <c r="K5098" s="13" t="s">
        <v>213</v>
      </c>
      <c r="L5098" s="13" t="s">
        <v>30</v>
      </c>
      <c r="M5098" s="13" t="s">
        <v>214</v>
      </c>
      <c r="N5098" s="13" t="s">
        <v>206</v>
      </c>
      <c r="O5098" s="33">
        <v>44891.878217592603</v>
      </c>
      <c r="P5098" s="58">
        <v>44891</v>
      </c>
      <c r="Q5098" s="33" t="s">
        <v>237</v>
      </c>
      <c r="R5098" s="14">
        <v>1082</v>
      </c>
      <c r="S5098" s="13" t="s">
        <v>216</v>
      </c>
      <c r="T5098" s="13" t="s">
        <v>217</v>
      </c>
      <c r="U5098" s="33">
        <f t="shared" ca="1" si="948"/>
        <v>45744.56914039352</v>
      </c>
      <c r="V5098" s="13" t="str">
        <f t="shared" si="949"/>
        <v>Bangalore</v>
      </c>
      <c r="W5098" s="13" t="str">
        <f t="shared" si="950"/>
        <v>CLS</v>
      </c>
      <c r="X5098" s="13">
        <f t="shared" si="951"/>
        <v>19</v>
      </c>
      <c r="Y5098" s="13" t="str">
        <f>IFERROR(VLOOKUP(C5098,ReceivingTeam[],2,FALSE),"HelpDesk")</f>
        <v>HelpDesk</v>
      </c>
      <c r="Z5098" s="67">
        <f t="shared" si="952"/>
        <v>44893.6257175926</v>
      </c>
      <c r="AA5098" s="68">
        <f t="shared" si="953"/>
        <v>44891</v>
      </c>
      <c r="AB5098" s="69" t="b">
        <f t="shared" si="954"/>
        <v>1</v>
      </c>
      <c r="AC5098" s="70">
        <f t="shared" si="955"/>
        <v>0.5</v>
      </c>
      <c r="AD5098" s="67">
        <f t="shared" si="956"/>
        <v>44893.6257175926</v>
      </c>
      <c r="AE5098" s="67">
        <f>VLOOKUP(V5098,'Branch Wise Work Timelines'!C:G,3,FALSE)+AA5098</f>
        <v>44891.416666666664</v>
      </c>
      <c r="AF5098" s="67">
        <f>IF(V5098="Bangalore",VLOOKUP(V5098,'Branch Wise Work Timelines'!C:G,4,FALSE)+AA5098+1,IF(V5098="Mumbai",VLOOKUP(V5098,'Branch Wise Work Timelines'!C:G,4,FALSE)+AA5098+1,VLOOKUP(V5098,'Branch Wise Work Timelines'!C:G,4,FALSE)+AA5098))</f>
        <v>44892.104166666664</v>
      </c>
      <c r="AG5098" s="67">
        <f>WORKDAY.INTL(AA5098,1,11)+VLOOKUP(V5098,'Branch Wise Work Timelines'!C:G,3,FALSE)</f>
        <v>44893.416666666664</v>
      </c>
      <c r="AH5098" s="69" t="str">
        <f t="shared" si="957"/>
        <v>Met</v>
      </c>
      <c r="AI5098" s="69">
        <f t="shared" ca="1" si="958"/>
        <v>20423</v>
      </c>
      <c r="AJ5098" s="69" t="str">
        <f ca="1">IF(AI5098&lt;0,"0-12",IFERROR(VLOOKUP(AI5098,Breakup[],2,FALSE),"&gt;24"))</f>
        <v>&gt;24</v>
      </c>
      <c r="AK5098" s="69" t="str">
        <f>VLOOKUP(V5098,Master!B:D,3,FALSE)</f>
        <v>South</v>
      </c>
      <c r="AL5098" s="69" t="str">
        <f t="shared" si="959"/>
        <v>Bangalore-CLS</v>
      </c>
    </row>
    <row r="5099" spans="1:38">
      <c r="A5099" s="14" t="s">
        <v>10529</v>
      </c>
      <c r="B5099" s="54">
        <v>44701.654532986096</v>
      </c>
      <c r="C5099" s="13" t="s">
        <v>255</v>
      </c>
      <c r="D5099" s="13">
        <v>82</v>
      </c>
      <c r="E5099" s="13" t="s">
        <v>10530</v>
      </c>
      <c r="F5099" s="13" t="s">
        <v>33</v>
      </c>
      <c r="G5099" s="14">
        <v>1653047132597</v>
      </c>
      <c r="H5099" s="55">
        <v>0.99969907407407399</v>
      </c>
      <c r="I5099" s="33">
        <v>44887.999699074098</v>
      </c>
      <c r="J5099" s="58">
        <v>44887</v>
      </c>
      <c r="K5099" s="13" t="s">
        <v>257</v>
      </c>
      <c r="L5099" s="13" t="s">
        <v>72</v>
      </c>
      <c r="M5099" s="13" t="s">
        <v>255</v>
      </c>
      <c r="N5099" s="13" t="s">
        <v>206</v>
      </c>
      <c r="O5099" s="33" t="s">
        <v>38</v>
      </c>
      <c r="P5099" s="58" t="s">
        <v>38</v>
      </c>
      <c r="Q5099" s="33" t="s">
        <v>207</v>
      </c>
      <c r="R5099" s="14" t="s">
        <v>38</v>
      </c>
      <c r="S5099" s="13" t="s">
        <v>216</v>
      </c>
      <c r="T5099" s="13" t="s">
        <v>278</v>
      </c>
      <c r="U5099" s="33">
        <f t="shared" ca="1" si="948"/>
        <v>45744.56914039352</v>
      </c>
      <c r="V5099" s="13" t="str">
        <f t="shared" si="949"/>
        <v>Pune</v>
      </c>
      <c r="W5099" s="13" t="str">
        <f t="shared" si="950"/>
        <v>RI</v>
      </c>
      <c r="X5099" s="13">
        <f t="shared" si="951"/>
        <v>23</v>
      </c>
      <c r="Y5099" s="13" t="str">
        <f>IFERROR(VLOOKUP(C5099,ReceivingTeam[],2,FALSE),"HelpDesk")</f>
        <v>HelpDesk</v>
      </c>
      <c r="Z5099" s="67">
        <f t="shared" si="952"/>
        <v>44891.624699074098</v>
      </c>
      <c r="AA5099" s="68">
        <f t="shared" si="953"/>
        <v>44887</v>
      </c>
      <c r="AB5099" s="69" t="b">
        <f t="shared" si="954"/>
        <v>1</v>
      </c>
      <c r="AC5099" s="70">
        <f t="shared" si="955"/>
        <v>3</v>
      </c>
      <c r="AD5099" s="67">
        <f t="shared" si="956"/>
        <v>44891.624699074098</v>
      </c>
      <c r="AE5099" s="67">
        <f>VLOOKUP(V5099,'Branch Wise Work Timelines'!C:G,3,FALSE)+AA5099</f>
        <v>44887.395833333336</v>
      </c>
      <c r="AF5099" s="67">
        <f>IF(V5099="Bangalore",VLOOKUP(V5099,'Branch Wise Work Timelines'!C:G,4,FALSE)+AA5099+1,IF(V5099="Mumbai",VLOOKUP(V5099,'Branch Wise Work Timelines'!C:G,4,FALSE)+AA5099+1,VLOOKUP(V5099,'Branch Wise Work Timelines'!C:G,4,FALSE)+AA5099))</f>
        <v>44887.770833333336</v>
      </c>
      <c r="AG5099" s="67">
        <f>WORKDAY.INTL(AA5099,1,11)+VLOOKUP(V5099,'Branch Wise Work Timelines'!C:G,3,FALSE)</f>
        <v>44888.395833333336</v>
      </c>
      <c r="AH5099" s="69" t="str">
        <f t="shared" ca="1" si="957"/>
        <v>Out of TAT</v>
      </c>
      <c r="AI5099" s="69">
        <f t="shared" ca="1" si="958"/>
        <v>20471</v>
      </c>
      <c r="AJ5099" s="69" t="str">
        <f ca="1">IF(AI5099&lt;0,"0-12",IFERROR(VLOOKUP(AI5099,Breakup[],2,FALSE),"&gt;24"))</f>
        <v>&gt;24</v>
      </c>
      <c r="AK5099" s="69" t="str">
        <f>VLOOKUP(V5099,Master!B:D,3,FALSE)</f>
        <v>West</v>
      </c>
      <c r="AL5099" s="69" t="str">
        <f t="shared" si="959"/>
        <v>Pune</v>
      </c>
    </row>
    <row r="5100" spans="1:38">
      <c r="A5100" s="14" t="s">
        <v>10531</v>
      </c>
      <c r="B5100" s="54">
        <v>44701.695715080998</v>
      </c>
      <c r="C5100" s="13" t="s">
        <v>583</v>
      </c>
      <c r="D5100" s="13">
        <v>861</v>
      </c>
      <c r="E5100" s="13" t="s">
        <v>10532</v>
      </c>
      <c r="F5100" s="13" t="s">
        <v>15</v>
      </c>
      <c r="G5100" s="14">
        <v>1653047338901</v>
      </c>
      <c r="H5100" s="55">
        <v>0.98311342592592599</v>
      </c>
      <c r="I5100" s="33">
        <v>44881.9831134259</v>
      </c>
      <c r="J5100" s="58">
        <v>44881</v>
      </c>
      <c r="K5100" s="13" t="s">
        <v>213</v>
      </c>
      <c r="L5100" s="13" t="s">
        <v>30</v>
      </c>
      <c r="M5100" s="13" t="s">
        <v>75</v>
      </c>
      <c r="N5100" s="13" t="s">
        <v>206</v>
      </c>
      <c r="O5100" s="33" t="s">
        <v>38</v>
      </c>
      <c r="P5100" s="58" t="s">
        <v>38</v>
      </c>
      <c r="Q5100" s="33" t="s">
        <v>207</v>
      </c>
      <c r="R5100" s="14" t="s">
        <v>38</v>
      </c>
      <c r="S5100" s="13" t="s">
        <v>208</v>
      </c>
      <c r="T5100" s="13" t="s">
        <v>209</v>
      </c>
      <c r="U5100" s="33">
        <f t="shared" ca="1" si="948"/>
        <v>45744.56914039352</v>
      </c>
      <c r="V5100" s="13" t="str">
        <f t="shared" si="949"/>
        <v>Bangalore</v>
      </c>
      <c r="W5100" s="13" t="str">
        <f t="shared" si="950"/>
        <v>CLS</v>
      </c>
      <c r="X5100" s="13">
        <f t="shared" si="951"/>
        <v>23</v>
      </c>
      <c r="Y5100" s="13" t="str">
        <f>IFERROR(VLOOKUP(C5100,ReceivingTeam[],2,FALSE),"HelpDesk")</f>
        <v>HelpDesk</v>
      </c>
      <c r="Z5100" s="67">
        <f t="shared" si="952"/>
        <v>44882.7956134259</v>
      </c>
      <c r="AA5100" s="68">
        <f t="shared" si="953"/>
        <v>44881</v>
      </c>
      <c r="AB5100" s="69" t="b">
        <f t="shared" si="954"/>
        <v>1</v>
      </c>
      <c r="AC5100" s="70">
        <f t="shared" si="955"/>
        <v>0.5</v>
      </c>
      <c r="AD5100" s="67">
        <f t="shared" si="956"/>
        <v>44882.7956134259</v>
      </c>
      <c r="AE5100" s="67">
        <f>VLOOKUP(V5100,'Branch Wise Work Timelines'!C:G,3,FALSE)+AA5100</f>
        <v>44881.416666666664</v>
      </c>
      <c r="AF5100" s="67">
        <f>IF(V5100="Bangalore",VLOOKUP(V5100,'Branch Wise Work Timelines'!C:G,4,FALSE)+AA5100+1,IF(V5100="Mumbai",VLOOKUP(V5100,'Branch Wise Work Timelines'!C:G,4,FALSE)+AA5100+1,VLOOKUP(V5100,'Branch Wise Work Timelines'!C:G,4,FALSE)+AA5100))</f>
        <v>44882.104166666664</v>
      </c>
      <c r="AG5100" s="67">
        <f>WORKDAY.INTL(AA5100,1,11)+VLOOKUP(V5100,'Branch Wise Work Timelines'!C:G,3,FALSE)</f>
        <v>44882.416666666664</v>
      </c>
      <c r="AH5100" s="69" t="str">
        <f t="shared" ca="1" si="957"/>
        <v>Out of TAT</v>
      </c>
      <c r="AI5100" s="69">
        <f t="shared" ca="1" si="958"/>
        <v>20683</v>
      </c>
      <c r="AJ5100" s="69" t="str">
        <f ca="1">IF(AI5100&lt;0,"0-12",IFERROR(VLOOKUP(AI5100,Breakup[],2,FALSE),"&gt;24"))</f>
        <v>&gt;24</v>
      </c>
      <c r="AK5100" s="69" t="str">
        <f>VLOOKUP(V5100,Master!B:D,3,FALSE)</f>
        <v>South</v>
      </c>
      <c r="AL5100" s="69" t="str">
        <f t="shared" si="959"/>
        <v>Bangalore-CLS</v>
      </c>
    </row>
    <row r="5101" spans="1:38">
      <c r="A5101" s="14" t="s">
        <v>10533</v>
      </c>
      <c r="B5101" s="54">
        <v>44701.695749618098</v>
      </c>
      <c r="C5101" s="13" t="s">
        <v>235</v>
      </c>
      <c r="D5101" s="13">
        <v>1078</v>
      </c>
      <c r="E5101" s="13" t="s">
        <v>10534</v>
      </c>
      <c r="F5101" s="13" t="s">
        <v>15</v>
      </c>
      <c r="G5101" s="14">
        <v>1653051574035</v>
      </c>
      <c r="H5101" s="55">
        <v>0.84561342592592603</v>
      </c>
      <c r="I5101" s="33">
        <v>44883.845613425903</v>
      </c>
      <c r="J5101" s="58">
        <v>44883</v>
      </c>
      <c r="K5101" s="13" t="s">
        <v>213</v>
      </c>
      <c r="L5101" s="13" t="s">
        <v>30</v>
      </c>
      <c r="M5101" s="13" t="s">
        <v>75</v>
      </c>
      <c r="N5101" s="13" t="s">
        <v>206</v>
      </c>
      <c r="O5101" s="33" t="s">
        <v>38</v>
      </c>
      <c r="P5101" s="58" t="s">
        <v>38</v>
      </c>
      <c r="Q5101" s="33" t="s">
        <v>207</v>
      </c>
      <c r="R5101" s="14" t="s">
        <v>38</v>
      </c>
      <c r="S5101" s="13" t="s">
        <v>208</v>
      </c>
      <c r="T5101" s="13" t="s">
        <v>209</v>
      </c>
      <c r="U5101" s="33">
        <f t="shared" ca="1" si="948"/>
        <v>45744.56914039352</v>
      </c>
      <c r="V5101" s="13" t="str">
        <f t="shared" si="949"/>
        <v>Bangalore</v>
      </c>
      <c r="W5101" s="13" t="str">
        <f t="shared" si="950"/>
        <v>CLS</v>
      </c>
      <c r="X5101" s="13">
        <f t="shared" si="951"/>
        <v>20</v>
      </c>
      <c r="Y5101" s="13" t="str">
        <f>IFERROR(VLOOKUP(C5101,ReceivingTeam[],2,FALSE),"HelpDesk")</f>
        <v>HelpDesk</v>
      </c>
      <c r="Z5101" s="67">
        <f t="shared" si="952"/>
        <v>44884.658113425903</v>
      </c>
      <c r="AA5101" s="68">
        <f t="shared" si="953"/>
        <v>44883</v>
      </c>
      <c r="AB5101" s="69" t="b">
        <f t="shared" si="954"/>
        <v>1</v>
      </c>
      <c r="AC5101" s="70">
        <f t="shared" si="955"/>
        <v>0.5</v>
      </c>
      <c r="AD5101" s="67">
        <f t="shared" si="956"/>
        <v>44884.658113425903</v>
      </c>
      <c r="AE5101" s="67">
        <f>VLOOKUP(V5101,'Branch Wise Work Timelines'!C:G,3,FALSE)+AA5101</f>
        <v>44883.416666666664</v>
      </c>
      <c r="AF5101" s="67">
        <f>IF(V5101="Bangalore",VLOOKUP(V5101,'Branch Wise Work Timelines'!C:G,4,FALSE)+AA5101+1,IF(V5101="Mumbai",VLOOKUP(V5101,'Branch Wise Work Timelines'!C:G,4,FALSE)+AA5101+1,VLOOKUP(V5101,'Branch Wise Work Timelines'!C:G,4,FALSE)+AA5101))</f>
        <v>44884.104166666664</v>
      </c>
      <c r="AG5101" s="67">
        <f>WORKDAY.INTL(AA5101,1,11)+VLOOKUP(V5101,'Branch Wise Work Timelines'!C:G,3,FALSE)</f>
        <v>44884.416666666664</v>
      </c>
      <c r="AH5101" s="69" t="str">
        <f t="shared" ca="1" si="957"/>
        <v>Out of TAT</v>
      </c>
      <c r="AI5101" s="69">
        <f t="shared" ca="1" si="958"/>
        <v>20638</v>
      </c>
      <c r="AJ5101" s="69" t="str">
        <f ca="1">IF(AI5101&lt;0,"0-12",IFERROR(VLOOKUP(AI5101,Breakup[],2,FALSE),"&gt;24"))</f>
        <v>&gt;24</v>
      </c>
      <c r="AK5101" s="69" t="str">
        <f>VLOOKUP(V5101,Master!B:D,3,FALSE)</f>
        <v>South</v>
      </c>
      <c r="AL5101" s="69" t="str">
        <f t="shared" si="959"/>
        <v>Bangalore-CLS</v>
      </c>
    </row>
    <row r="5102" spans="1:38">
      <c r="A5102" s="14" t="s">
        <v>10535</v>
      </c>
      <c r="B5102" s="54">
        <v>44701.696026886602</v>
      </c>
      <c r="C5102" s="13" t="s">
        <v>1342</v>
      </c>
      <c r="D5102" s="13">
        <v>839</v>
      </c>
      <c r="E5102" s="13" t="s">
        <v>10536</v>
      </c>
      <c r="F5102" s="13" t="s">
        <v>15</v>
      </c>
      <c r="G5102" s="14">
        <v>1653051626097</v>
      </c>
      <c r="H5102" s="55">
        <v>0.67644675925925901</v>
      </c>
      <c r="I5102" s="33">
        <v>44888.676446759302</v>
      </c>
      <c r="J5102" s="58">
        <v>44888</v>
      </c>
      <c r="K5102" s="13" t="s">
        <v>213</v>
      </c>
      <c r="L5102" s="13" t="s">
        <v>30</v>
      </c>
      <c r="M5102" s="13" t="s">
        <v>214</v>
      </c>
      <c r="N5102" s="13" t="s">
        <v>206</v>
      </c>
      <c r="O5102" s="33" t="s">
        <v>38</v>
      </c>
      <c r="P5102" s="58" t="s">
        <v>38</v>
      </c>
      <c r="Q5102" s="33" t="s">
        <v>207</v>
      </c>
      <c r="R5102" s="14" t="s">
        <v>38</v>
      </c>
      <c r="S5102" s="13" t="s">
        <v>216</v>
      </c>
      <c r="T5102" s="13" t="s">
        <v>217</v>
      </c>
      <c r="U5102" s="33">
        <f t="shared" ca="1" si="948"/>
        <v>45744.56914039352</v>
      </c>
      <c r="V5102" s="13" t="str">
        <f t="shared" si="949"/>
        <v>Bangalore</v>
      </c>
      <c r="W5102" s="13" t="str">
        <f t="shared" si="950"/>
        <v>CLS</v>
      </c>
      <c r="X5102" s="13">
        <f t="shared" si="951"/>
        <v>16</v>
      </c>
      <c r="Y5102" s="13" t="str">
        <f>IFERROR(VLOOKUP(C5102,ReceivingTeam[],2,FALSE),"HelpDesk")</f>
        <v>HelpDesk</v>
      </c>
      <c r="Z5102" s="67">
        <f t="shared" si="952"/>
        <v>44889.488946759302</v>
      </c>
      <c r="AA5102" s="68">
        <f t="shared" si="953"/>
        <v>44888</v>
      </c>
      <c r="AB5102" s="69" t="b">
        <f t="shared" si="954"/>
        <v>1</v>
      </c>
      <c r="AC5102" s="70">
        <f t="shared" si="955"/>
        <v>0.5</v>
      </c>
      <c r="AD5102" s="67">
        <f t="shared" si="956"/>
        <v>44889.488946759302</v>
      </c>
      <c r="AE5102" s="67">
        <f>VLOOKUP(V5102,'Branch Wise Work Timelines'!C:G,3,FALSE)+AA5102</f>
        <v>44888.416666666664</v>
      </c>
      <c r="AF5102" s="67">
        <f>IF(V5102="Bangalore",VLOOKUP(V5102,'Branch Wise Work Timelines'!C:G,4,FALSE)+AA5102+1,IF(V5102="Mumbai",VLOOKUP(V5102,'Branch Wise Work Timelines'!C:G,4,FALSE)+AA5102+1,VLOOKUP(V5102,'Branch Wise Work Timelines'!C:G,4,FALSE)+AA5102))</f>
        <v>44889.104166666664</v>
      </c>
      <c r="AG5102" s="67">
        <f>WORKDAY.INTL(AA5102,1,11)+VLOOKUP(V5102,'Branch Wise Work Timelines'!C:G,3,FALSE)</f>
        <v>44889.416666666664</v>
      </c>
      <c r="AH5102" s="69" t="str">
        <f t="shared" ca="1" si="957"/>
        <v>Out of TAT</v>
      </c>
      <c r="AI5102" s="69">
        <f t="shared" ca="1" si="958"/>
        <v>20522</v>
      </c>
      <c r="AJ5102" s="69" t="str">
        <f ca="1">IF(AI5102&lt;0,"0-12",IFERROR(VLOOKUP(AI5102,Breakup[],2,FALSE),"&gt;24"))</f>
        <v>&gt;24</v>
      </c>
      <c r="AK5102" s="69" t="str">
        <f>VLOOKUP(V5102,Master!B:D,3,FALSE)</f>
        <v>South</v>
      </c>
      <c r="AL5102" s="69" t="str">
        <f t="shared" si="959"/>
        <v>Bangalore-CLS</v>
      </c>
    </row>
    <row r="5103" spans="1:38">
      <c r="A5103" s="14" t="s">
        <v>10537</v>
      </c>
      <c r="B5103" s="54">
        <v>44701.769316088001</v>
      </c>
      <c r="C5103" s="13" t="s">
        <v>227</v>
      </c>
      <c r="D5103" s="13">
        <v>162</v>
      </c>
      <c r="E5103" s="13" t="s">
        <v>10538</v>
      </c>
      <c r="F5103" s="13" t="s">
        <v>15</v>
      </c>
      <c r="G5103" s="14">
        <v>1653054189256</v>
      </c>
      <c r="H5103" s="55">
        <v>0.23313657407407401</v>
      </c>
      <c r="I5103" s="33">
        <v>44887.233136574097</v>
      </c>
      <c r="J5103" s="58">
        <v>44887</v>
      </c>
      <c r="K5103" s="13" t="s">
        <v>213</v>
      </c>
      <c r="L5103" s="13" t="s">
        <v>30</v>
      </c>
      <c r="M5103" s="13" t="s">
        <v>214</v>
      </c>
      <c r="N5103" s="13" t="s">
        <v>206</v>
      </c>
      <c r="O5103" s="33" t="s">
        <v>38</v>
      </c>
      <c r="P5103" s="58" t="s">
        <v>38</v>
      </c>
      <c r="Q5103" s="33" t="s">
        <v>207</v>
      </c>
      <c r="R5103" s="14" t="s">
        <v>38</v>
      </c>
      <c r="S5103" s="13" t="s">
        <v>216</v>
      </c>
      <c r="T5103" s="13" t="s">
        <v>217</v>
      </c>
      <c r="U5103" s="33">
        <f t="shared" ca="1" si="948"/>
        <v>45744.56914039352</v>
      </c>
      <c r="V5103" s="13" t="str">
        <f t="shared" si="949"/>
        <v>Bangalore</v>
      </c>
      <c r="W5103" s="13" t="str">
        <f t="shared" si="950"/>
        <v>CLS</v>
      </c>
      <c r="X5103" s="13">
        <f t="shared" si="951"/>
        <v>5</v>
      </c>
      <c r="Y5103" s="13" t="str">
        <f>IFERROR(VLOOKUP(C5103,ReceivingTeam[],2,FALSE),"HelpDesk")</f>
        <v>HelpDesk</v>
      </c>
      <c r="Z5103" s="67">
        <f t="shared" si="952"/>
        <v>44887.916666666664</v>
      </c>
      <c r="AA5103" s="68">
        <f t="shared" si="953"/>
        <v>44887</v>
      </c>
      <c r="AB5103" s="69" t="b">
        <f t="shared" si="954"/>
        <v>1</v>
      </c>
      <c r="AC5103" s="70">
        <f t="shared" si="955"/>
        <v>0.5</v>
      </c>
      <c r="AD5103" s="67">
        <f t="shared" si="956"/>
        <v>44887.916666666664</v>
      </c>
      <c r="AE5103" s="67">
        <f>VLOOKUP(V5103,'Branch Wise Work Timelines'!C:G,3,FALSE)+AA5103</f>
        <v>44887.416666666664</v>
      </c>
      <c r="AF5103" s="67">
        <f>IF(V5103="Bangalore",VLOOKUP(V5103,'Branch Wise Work Timelines'!C:G,4,FALSE)+AA5103+1,IF(V5103="Mumbai",VLOOKUP(V5103,'Branch Wise Work Timelines'!C:G,4,FALSE)+AA5103+1,VLOOKUP(V5103,'Branch Wise Work Timelines'!C:G,4,FALSE)+AA5103))</f>
        <v>44888.104166666664</v>
      </c>
      <c r="AG5103" s="67">
        <f>WORKDAY.INTL(AA5103,1,11)+VLOOKUP(V5103,'Branch Wise Work Timelines'!C:G,3,FALSE)</f>
        <v>44888.416666666664</v>
      </c>
      <c r="AH5103" s="69" t="str">
        <f t="shared" ca="1" si="957"/>
        <v>Out of TAT</v>
      </c>
      <c r="AI5103" s="69">
        <f t="shared" ca="1" si="958"/>
        <v>20560</v>
      </c>
      <c r="AJ5103" s="69" t="str">
        <f ca="1">IF(AI5103&lt;0,"0-12",IFERROR(VLOOKUP(AI5103,Breakup[],2,FALSE),"&gt;24"))</f>
        <v>&gt;24</v>
      </c>
      <c r="AK5103" s="69" t="str">
        <f>VLOOKUP(V5103,Master!B:D,3,FALSE)</f>
        <v>South</v>
      </c>
      <c r="AL5103" s="69" t="str">
        <f t="shared" si="959"/>
        <v>Bangalore-CLS</v>
      </c>
    </row>
    <row r="5104" spans="1:38">
      <c r="A5104" s="14" t="s">
        <v>10539</v>
      </c>
      <c r="B5104" s="54">
        <v>44701.770024340301</v>
      </c>
      <c r="C5104" s="13" t="s">
        <v>418</v>
      </c>
      <c r="D5104" s="13">
        <v>1687</v>
      </c>
      <c r="E5104" s="13" t="s">
        <v>10540</v>
      </c>
      <c r="F5104" s="13" t="s">
        <v>15</v>
      </c>
      <c r="G5104" s="14">
        <v>1653051626097</v>
      </c>
      <c r="H5104" s="55">
        <v>0.68686342592592597</v>
      </c>
      <c r="I5104" s="33">
        <v>44888.686863425901</v>
      </c>
      <c r="J5104" s="58">
        <v>44888</v>
      </c>
      <c r="K5104" s="13" t="s">
        <v>213</v>
      </c>
      <c r="L5104" s="13" t="s">
        <v>30</v>
      </c>
      <c r="M5104" s="13" t="s">
        <v>214</v>
      </c>
      <c r="N5104" s="13" t="s">
        <v>206</v>
      </c>
      <c r="O5104" s="33" t="s">
        <v>38</v>
      </c>
      <c r="P5104" s="58" t="s">
        <v>38</v>
      </c>
      <c r="Q5104" s="33" t="s">
        <v>207</v>
      </c>
      <c r="R5104" s="14" t="s">
        <v>38</v>
      </c>
      <c r="S5104" s="13" t="s">
        <v>216</v>
      </c>
      <c r="T5104" s="13" t="s">
        <v>217</v>
      </c>
      <c r="U5104" s="33">
        <f t="shared" ca="1" si="948"/>
        <v>45744.56914039352</v>
      </c>
      <c r="V5104" s="13" t="str">
        <f t="shared" si="949"/>
        <v>Bangalore</v>
      </c>
      <c r="W5104" s="13" t="str">
        <f t="shared" si="950"/>
        <v>CLS</v>
      </c>
      <c r="X5104" s="13">
        <f t="shared" si="951"/>
        <v>16</v>
      </c>
      <c r="Y5104" s="13" t="str">
        <f>IFERROR(VLOOKUP(C5104,ReceivingTeam[],2,FALSE),"HelpDesk")</f>
        <v>HelpDesk</v>
      </c>
      <c r="Z5104" s="67">
        <f t="shared" si="952"/>
        <v>44889.499363425901</v>
      </c>
      <c r="AA5104" s="68">
        <f t="shared" si="953"/>
        <v>44888</v>
      </c>
      <c r="AB5104" s="69" t="b">
        <f t="shared" si="954"/>
        <v>1</v>
      </c>
      <c r="AC5104" s="70">
        <f t="shared" si="955"/>
        <v>0.5</v>
      </c>
      <c r="AD5104" s="67">
        <f t="shared" si="956"/>
        <v>44889.499363425901</v>
      </c>
      <c r="AE5104" s="67">
        <f>VLOOKUP(V5104,'Branch Wise Work Timelines'!C:G,3,FALSE)+AA5104</f>
        <v>44888.416666666664</v>
      </c>
      <c r="AF5104" s="67">
        <f>IF(V5104="Bangalore",VLOOKUP(V5104,'Branch Wise Work Timelines'!C:G,4,FALSE)+AA5104+1,IF(V5104="Mumbai",VLOOKUP(V5104,'Branch Wise Work Timelines'!C:G,4,FALSE)+AA5104+1,VLOOKUP(V5104,'Branch Wise Work Timelines'!C:G,4,FALSE)+AA5104))</f>
        <v>44889.104166666664</v>
      </c>
      <c r="AG5104" s="67">
        <f>WORKDAY.INTL(AA5104,1,11)+VLOOKUP(V5104,'Branch Wise Work Timelines'!C:G,3,FALSE)</f>
        <v>44889.416666666664</v>
      </c>
      <c r="AH5104" s="69" t="str">
        <f t="shared" ca="1" si="957"/>
        <v>Out of TAT</v>
      </c>
      <c r="AI5104" s="69">
        <f t="shared" ca="1" si="958"/>
        <v>20522</v>
      </c>
      <c r="AJ5104" s="69" t="str">
        <f ca="1">IF(AI5104&lt;0,"0-12",IFERROR(VLOOKUP(AI5104,Breakup[],2,FALSE),"&gt;24"))</f>
        <v>&gt;24</v>
      </c>
      <c r="AK5104" s="69" t="str">
        <f>VLOOKUP(V5104,Master!B:D,3,FALSE)</f>
        <v>South</v>
      </c>
      <c r="AL5104" s="69" t="str">
        <f t="shared" si="959"/>
        <v>Bangalore-CLS</v>
      </c>
    </row>
    <row r="5105" spans="1:38">
      <c r="A5105" s="14" t="s">
        <v>10541</v>
      </c>
      <c r="B5105" s="54">
        <v>44701.770141979199</v>
      </c>
      <c r="C5105" s="13" t="s">
        <v>722</v>
      </c>
      <c r="D5105" s="13">
        <v>899</v>
      </c>
      <c r="E5105" s="13" t="s">
        <v>10542</v>
      </c>
      <c r="F5105" s="13" t="s">
        <v>15</v>
      </c>
      <c r="G5105" s="14">
        <v>1653053327236</v>
      </c>
      <c r="H5105" s="55">
        <v>0.38730324074074102</v>
      </c>
      <c r="I5105" s="33">
        <v>44889.387303240699</v>
      </c>
      <c r="J5105" s="58">
        <v>44889</v>
      </c>
      <c r="K5105" s="13" t="s">
        <v>213</v>
      </c>
      <c r="L5105" s="13" t="s">
        <v>30</v>
      </c>
      <c r="M5105" s="13" t="s">
        <v>75</v>
      </c>
      <c r="N5105" s="13" t="s">
        <v>206</v>
      </c>
      <c r="O5105" s="33" t="s">
        <v>38</v>
      </c>
      <c r="P5105" s="58" t="s">
        <v>38</v>
      </c>
      <c r="Q5105" s="33" t="s">
        <v>207</v>
      </c>
      <c r="R5105" s="14" t="s">
        <v>38</v>
      </c>
      <c r="S5105" s="13" t="s">
        <v>216</v>
      </c>
      <c r="T5105" s="13" t="s">
        <v>217</v>
      </c>
      <c r="U5105" s="33">
        <f t="shared" ca="1" si="948"/>
        <v>45744.56914039352</v>
      </c>
      <c r="V5105" s="13" t="str">
        <f t="shared" si="949"/>
        <v>Bangalore</v>
      </c>
      <c r="W5105" s="13" t="str">
        <f t="shared" si="950"/>
        <v>CLS</v>
      </c>
      <c r="X5105" s="13">
        <f t="shared" si="951"/>
        <v>9</v>
      </c>
      <c r="Y5105" s="13" t="str">
        <f>IFERROR(VLOOKUP(C5105,ReceivingTeam[],2,FALSE),"HelpDesk")</f>
        <v>HelpDesk</v>
      </c>
      <c r="Z5105" s="67">
        <f t="shared" si="952"/>
        <v>44889.916666666664</v>
      </c>
      <c r="AA5105" s="68">
        <f t="shared" si="953"/>
        <v>44889</v>
      </c>
      <c r="AB5105" s="69" t="b">
        <f t="shared" si="954"/>
        <v>1</v>
      </c>
      <c r="AC5105" s="70">
        <f t="shared" si="955"/>
        <v>0.5</v>
      </c>
      <c r="AD5105" s="67">
        <f t="shared" si="956"/>
        <v>44889.916666666664</v>
      </c>
      <c r="AE5105" s="67">
        <f>VLOOKUP(V5105,'Branch Wise Work Timelines'!C:G,3,FALSE)+AA5105</f>
        <v>44889.416666666664</v>
      </c>
      <c r="AF5105" s="67">
        <f>IF(V5105="Bangalore",VLOOKUP(V5105,'Branch Wise Work Timelines'!C:G,4,FALSE)+AA5105+1,IF(V5105="Mumbai",VLOOKUP(V5105,'Branch Wise Work Timelines'!C:G,4,FALSE)+AA5105+1,VLOOKUP(V5105,'Branch Wise Work Timelines'!C:G,4,FALSE)+AA5105))</f>
        <v>44890.104166666664</v>
      </c>
      <c r="AG5105" s="67">
        <f>WORKDAY.INTL(AA5105,1,11)+VLOOKUP(V5105,'Branch Wise Work Timelines'!C:G,3,FALSE)</f>
        <v>44890.416666666664</v>
      </c>
      <c r="AH5105" s="69" t="str">
        <f t="shared" ca="1" si="957"/>
        <v>Out of TAT</v>
      </c>
      <c r="AI5105" s="69">
        <f t="shared" ca="1" si="958"/>
        <v>20512</v>
      </c>
      <c r="AJ5105" s="69" t="str">
        <f ca="1">IF(AI5105&lt;0,"0-12",IFERROR(VLOOKUP(AI5105,Breakup[],2,FALSE),"&gt;24"))</f>
        <v>&gt;24</v>
      </c>
      <c r="AK5105" s="69" t="str">
        <f>VLOOKUP(V5105,Master!B:D,3,FALSE)</f>
        <v>South</v>
      </c>
      <c r="AL5105" s="69" t="str">
        <f t="shared" si="959"/>
        <v>Bangalore-CLS</v>
      </c>
    </row>
    <row r="5106" spans="1:38">
      <c r="A5106" s="14" t="s">
        <v>10543</v>
      </c>
      <c r="B5106" s="54">
        <v>44701.813024965297</v>
      </c>
      <c r="C5106" s="13" t="s">
        <v>467</v>
      </c>
      <c r="D5106" s="13">
        <v>551</v>
      </c>
      <c r="E5106" s="13" t="s">
        <v>10544</v>
      </c>
      <c r="F5106" s="13" t="s">
        <v>15</v>
      </c>
      <c r="G5106" s="14">
        <v>1653055518035</v>
      </c>
      <c r="H5106" s="55">
        <v>0.41160879629629599</v>
      </c>
      <c r="I5106" s="33">
        <v>44890.411608796298</v>
      </c>
      <c r="J5106" s="58">
        <v>44890</v>
      </c>
      <c r="K5106" s="13" t="s">
        <v>213</v>
      </c>
      <c r="L5106" s="13" t="s">
        <v>30</v>
      </c>
      <c r="M5106" s="13" t="s">
        <v>75</v>
      </c>
      <c r="N5106" s="13" t="s">
        <v>206</v>
      </c>
      <c r="O5106" s="33" t="s">
        <v>38</v>
      </c>
      <c r="P5106" s="58" t="s">
        <v>38</v>
      </c>
      <c r="Q5106" s="33" t="s">
        <v>207</v>
      </c>
      <c r="R5106" s="14" t="s">
        <v>38</v>
      </c>
      <c r="S5106" s="13" t="s">
        <v>216</v>
      </c>
      <c r="T5106" s="13" t="s">
        <v>217</v>
      </c>
      <c r="U5106" s="33">
        <f t="shared" ca="1" si="948"/>
        <v>45744.56914039352</v>
      </c>
      <c r="V5106" s="13" t="str">
        <f t="shared" si="949"/>
        <v>Bangalore</v>
      </c>
      <c r="W5106" s="13" t="str">
        <f t="shared" si="950"/>
        <v>CLS</v>
      </c>
      <c r="X5106" s="13">
        <f t="shared" si="951"/>
        <v>9</v>
      </c>
      <c r="Y5106" s="13" t="str">
        <f>IFERROR(VLOOKUP(C5106,ReceivingTeam[],2,FALSE),"HelpDesk")</f>
        <v>HelpDesk</v>
      </c>
      <c r="Z5106" s="67">
        <f t="shared" si="952"/>
        <v>44890.916666666664</v>
      </c>
      <c r="AA5106" s="68">
        <f t="shared" si="953"/>
        <v>44890</v>
      </c>
      <c r="AB5106" s="69" t="b">
        <f t="shared" si="954"/>
        <v>1</v>
      </c>
      <c r="AC5106" s="70">
        <f t="shared" si="955"/>
        <v>0.5</v>
      </c>
      <c r="AD5106" s="67">
        <f t="shared" si="956"/>
        <v>44890.916666666664</v>
      </c>
      <c r="AE5106" s="67">
        <f>VLOOKUP(V5106,'Branch Wise Work Timelines'!C:G,3,FALSE)+AA5106</f>
        <v>44890.416666666664</v>
      </c>
      <c r="AF5106" s="67">
        <f>IF(V5106="Bangalore",VLOOKUP(V5106,'Branch Wise Work Timelines'!C:G,4,FALSE)+AA5106+1,IF(V5106="Mumbai",VLOOKUP(V5106,'Branch Wise Work Timelines'!C:G,4,FALSE)+AA5106+1,VLOOKUP(V5106,'Branch Wise Work Timelines'!C:G,4,FALSE)+AA5106))</f>
        <v>44891.104166666664</v>
      </c>
      <c r="AG5106" s="67">
        <f>WORKDAY.INTL(AA5106,1,11)+VLOOKUP(V5106,'Branch Wise Work Timelines'!C:G,3,FALSE)</f>
        <v>44891.416666666664</v>
      </c>
      <c r="AH5106" s="69" t="str">
        <f t="shared" ca="1" si="957"/>
        <v>Out of TAT</v>
      </c>
      <c r="AI5106" s="69">
        <f t="shared" ca="1" si="958"/>
        <v>20488</v>
      </c>
      <c r="AJ5106" s="69" t="str">
        <f ca="1">IF(AI5106&lt;0,"0-12",IFERROR(VLOOKUP(AI5106,Breakup[],2,FALSE),"&gt;24"))</f>
        <v>&gt;24</v>
      </c>
      <c r="AK5106" s="69" t="str">
        <f>VLOOKUP(V5106,Master!B:D,3,FALSE)</f>
        <v>South</v>
      </c>
      <c r="AL5106" s="69" t="str">
        <f t="shared" si="959"/>
        <v>Bangalore-CLS</v>
      </c>
    </row>
    <row r="5107" spans="1:38">
      <c r="A5107" s="14" t="s">
        <v>10545</v>
      </c>
      <c r="B5107" s="54">
        <v>44701.7386114236</v>
      </c>
      <c r="C5107" s="13" t="s">
        <v>243</v>
      </c>
      <c r="D5107" s="13">
        <v>900</v>
      </c>
      <c r="E5107" s="13" t="s">
        <v>10546</v>
      </c>
      <c r="F5107" s="13" t="s">
        <v>15</v>
      </c>
      <c r="G5107" s="14">
        <v>1653049644596</v>
      </c>
      <c r="H5107" s="55">
        <v>0.66946759259259303</v>
      </c>
      <c r="I5107" s="33">
        <v>44885.669467592597</v>
      </c>
      <c r="J5107" s="58">
        <v>44885</v>
      </c>
      <c r="K5107" s="13" t="s">
        <v>213</v>
      </c>
      <c r="L5107" s="13" t="s">
        <v>30</v>
      </c>
      <c r="M5107" s="13" t="s">
        <v>214</v>
      </c>
      <c r="N5107" s="13" t="s">
        <v>206</v>
      </c>
      <c r="O5107" s="33" t="s">
        <v>38</v>
      </c>
      <c r="P5107" s="58" t="s">
        <v>38</v>
      </c>
      <c r="Q5107" s="33" t="s">
        <v>207</v>
      </c>
      <c r="R5107" s="14" t="s">
        <v>38</v>
      </c>
      <c r="S5107" s="13" t="s">
        <v>216</v>
      </c>
      <c r="T5107" s="13" t="s">
        <v>217</v>
      </c>
      <c r="U5107" s="33">
        <f t="shared" ca="1" si="948"/>
        <v>45744.56914039352</v>
      </c>
      <c r="V5107" s="13" t="str">
        <f t="shared" si="949"/>
        <v>Bangalore</v>
      </c>
      <c r="W5107" s="13" t="str">
        <f t="shared" si="950"/>
        <v>CLS</v>
      </c>
      <c r="X5107" s="13">
        <f t="shared" si="951"/>
        <v>16</v>
      </c>
      <c r="Y5107" s="13" t="str">
        <f>IFERROR(VLOOKUP(C5107,ReceivingTeam[],2,FALSE),"HelpDesk")</f>
        <v>HelpDesk</v>
      </c>
      <c r="Z5107" s="67">
        <f t="shared" si="952"/>
        <v>44885.916666666664</v>
      </c>
      <c r="AA5107" s="68">
        <f t="shared" si="953"/>
        <v>44885</v>
      </c>
      <c r="AB5107" s="69" t="b">
        <f t="shared" si="954"/>
        <v>0</v>
      </c>
      <c r="AC5107" s="70">
        <f t="shared" si="955"/>
        <v>0.5</v>
      </c>
      <c r="AD5107" s="67">
        <f t="shared" si="956"/>
        <v>44885.916666666664</v>
      </c>
      <c r="AE5107" s="67">
        <f>VLOOKUP(V5107,'Branch Wise Work Timelines'!C:G,3,FALSE)+AA5107</f>
        <v>44885.416666666664</v>
      </c>
      <c r="AF5107" s="67">
        <f>IF(V5107="Bangalore",VLOOKUP(V5107,'Branch Wise Work Timelines'!C:G,4,FALSE)+AA5107+1,IF(V5107="Mumbai",VLOOKUP(V5107,'Branch Wise Work Timelines'!C:G,4,FALSE)+AA5107+1,VLOOKUP(V5107,'Branch Wise Work Timelines'!C:G,4,FALSE)+AA5107))</f>
        <v>44886.104166666664</v>
      </c>
      <c r="AG5107" s="67">
        <f>WORKDAY.INTL(AA5107,1,11)+VLOOKUP(V5107,'Branch Wise Work Timelines'!C:G,3,FALSE)</f>
        <v>44886.416666666664</v>
      </c>
      <c r="AH5107" s="69" t="str">
        <f t="shared" ca="1" si="957"/>
        <v>Out of TAT</v>
      </c>
      <c r="AI5107" s="69">
        <f t="shared" ca="1" si="958"/>
        <v>20608</v>
      </c>
      <c r="AJ5107" s="69" t="str">
        <f ca="1">IF(AI5107&lt;0,"0-12",IFERROR(VLOOKUP(AI5107,Breakup[],2,FALSE),"&gt;24"))</f>
        <v>&gt;24</v>
      </c>
      <c r="AK5107" s="69" t="str">
        <f>VLOOKUP(V5107,Master!B:D,3,FALSE)</f>
        <v>South</v>
      </c>
      <c r="AL5107" s="69" t="str">
        <f t="shared" si="959"/>
        <v>Bangalore-CLS</v>
      </c>
    </row>
    <row r="5108" spans="1:38">
      <c r="A5108" s="14" t="s">
        <v>10547</v>
      </c>
      <c r="B5108" s="54">
        <v>44701.7677732292</v>
      </c>
      <c r="C5108" s="13" t="s">
        <v>722</v>
      </c>
      <c r="D5108" s="13">
        <v>78</v>
      </c>
      <c r="E5108" s="13" t="s">
        <v>10548</v>
      </c>
      <c r="F5108" s="13" t="s">
        <v>15</v>
      </c>
      <c r="G5108" s="14">
        <v>1653053327236</v>
      </c>
      <c r="H5108" s="55">
        <v>0.86180555555555605</v>
      </c>
      <c r="I5108" s="33">
        <v>44889.8618055556</v>
      </c>
      <c r="J5108" s="58">
        <v>44889</v>
      </c>
      <c r="K5108" s="13" t="s">
        <v>213</v>
      </c>
      <c r="L5108" s="13" t="s">
        <v>30</v>
      </c>
      <c r="M5108" s="13" t="s">
        <v>75</v>
      </c>
      <c r="N5108" s="13" t="s">
        <v>206</v>
      </c>
      <c r="O5108" s="33" t="s">
        <v>38</v>
      </c>
      <c r="P5108" s="58" t="s">
        <v>38</v>
      </c>
      <c r="Q5108" s="33" t="s">
        <v>207</v>
      </c>
      <c r="R5108" s="14" t="s">
        <v>38</v>
      </c>
      <c r="S5108" s="13" t="s">
        <v>216</v>
      </c>
      <c r="T5108" s="13" t="s">
        <v>217</v>
      </c>
      <c r="U5108" s="33">
        <f t="shared" ca="1" si="948"/>
        <v>45744.56914039352</v>
      </c>
      <c r="V5108" s="13" t="str">
        <f t="shared" si="949"/>
        <v>Bangalore</v>
      </c>
      <c r="W5108" s="13" t="str">
        <f t="shared" si="950"/>
        <v>CLS</v>
      </c>
      <c r="X5108" s="13">
        <f t="shared" si="951"/>
        <v>20</v>
      </c>
      <c r="Y5108" s="13" t="str">
        <f>IFERROR(VLOOKUP(C5108,ReceivingTeam[],2,FALSE),"HelpDesk")</f>
        <v>HelpDesk</v>
      </c>
      <c r="Z5108" s="67">
        <f t="shared" si="952"/>
        <v>44890.6743055556</v>
      </c>
      <c r="AA5108" s="68">
        <f t="shared" si="953"/>
        <v>44889</v>
      </c>
      <c r="AB5108" s="69" t="b">
        <f t="shared" si="954"/>
        <v>1</v>
      </c>
      <c r="AC5108" s="70">
        <f t="shared" si="955"/>
        <v>0.5</v>
      </c>
      <c r="AD5108" s="67">
        <f t="shared" si="956"/>
        <v>44890.6743055556</v>
      </c>
      <c r="AE5108" s="67">
        <f>VLOOKUP(V5108,'Branch Wise Work Timelines'!C:G,3,FALSE)+AA5108</f>
        <v>44889.416666666664</v>
      </c>
      <c r="AF5108" s="67">
        <f>IF(V5108="Bangalore",VLOOKUP(V5108,'Branch Wise Work Timelines'!C:G,4,FALSE)+AA5108+1,IF(V5108="Mumbai",VLOOKUP(V5108,'Branch Wise Work Timelines'!C:G,4,FALSE)+AA5108+1,VLOOKUP(V5108,'Branch Wise Work Timelines'!C:G,4,FALSE)+AA5108))</f>
        <v>44890.104166666664</v>
      </c>
      <c r="AG5108" s="67">
        <f>WORKDAY.INTL(AA5108,1,11)+VLOOKUP(V5108,'Branch Wise Work Timelines'!C:G,3,FALSE)</f>
        <v>44890.416666666664</v>
      </c>
      <c r="AH5108" s="69" t="str">
        <f t="shared" ca="1" si="957"/>
        <v>Out of TAT</v>
      </c>
      <c r="AI5108" s="69">
        <f t="shared" ca="1" si="958"/>
        <v>20494</v>
      </c>
      <c r="AJ5108" s="69" t="str">
        <f ca="1">IF(AI5108&lt;0,"0-12",IFERROR(VLOOKUP(AI5108,Breakup[],2,FALSE),"&gt;24"))</f>
        <v>&gt;24</v>
      </c>
      <c r="AK5108" s="69" t="str">
        <f>VLOOKUP(V5108,Master!B:D,3,FALSE)</f>
        <v>South</v>
      </c>
      <c r="AL5108" s="69" t="str">
        <f t="shared" si="959"/>
        <v>Bangalore-CLS</v>
      </c>
    </row>
    <row r="5109" spans="1:38">
      <c r="A5109" s="14" t="s">
        <v>10549</v>
      </c>
      <c r="B5109" s="54">
        <v>44701.671711111099</v>
      </c>
      <c r="C5109" s="13" t="s">
        <v>418</v>
      </c>
      <c r="D5109" s="13">
        <v>1661</v>
      </c>
      <c r="E5109" s="13" t="s">
        <v>10550</v>
      </c>
      <c r="F5109" s="13" t="s">
        <v>15</v>
      </c>
      <c r="G5109" s="14">
        <v>1653046672988</v>
      </c>
      <c r="H5109" s="55">
        <v>0.38141203703703702</v>
      </c>
      <c r="I5109" s="33">
        <v>44890.381412037001</v>
      </c>
      <c r="J5109" s="58">
        <v>44890</v>
      </c>
      <c r="K5109" s="13" t="s">
        <v>213</v>
      </c>
      <c r="L5109" s="13" t="s">
        <v>30</v>
      </c>
      <c r="M5109" s="13" t="s">
        <v>75</v>
      </c>
      <c r="N5109" s="13" t="s">
        <v>206</v>
      </c>
      <c r="O5109" s="33" t="s">
        <v>38</v>
      </c>
      <c r="P5109" s="58" t="s">
        <v>38</v>
      </c>
      <c r="Q5109" s="33" t="s">
        <v>207</v>
      </c>
      <c r="R5109" s="14" t="s">
        <v>38</v>
      </c>
      <c r="S5109" s="13" t="s">
        <v>208</v>
      </c>
      <c r="T5109" s="13" t="s">
        <v>209</v>
      </c>
      <c r="U5109" s="33">
        <f t="shared" ca="1" si="948"/>
        <v>45744.56914039352</v>
      </c>
      <c r="V5109" s="13" t="str">
        <f t="shared" si="949"/>
        <v>Bangalore</v>
      </c>
      <c r="W5109" s="13" t="str">
        <f t="shared" si="950"/>
        <v>CLS</v>
      </c>
      <c r="X5109" s="13">
        <f t="shared" si="951"/>
        <v>9</v>
      </c>
      <c r="Y5109" s="13" t="str">
        <f>IFERROR(VLOOKUP(C5109,ReceivingTeam[],2,FALSE),"HelpDesk")</f>
        <v>HelpDesk</v>
      </c>
      <c r="Z5109" s="67">
        <f t="shared" si="952"/>
        <v>44890.916666666664</v>
      </c>
      <c r="AA5109" s="68">
        <f t="shared" si="953"/>
        <v>44890</v>
      </c>
      <c r="AB5109" s="69" t="b">
        <f t="shared" si="954"/>
        <v>1</v>
      </c>
      <c r="AC5109" s="70">
        <f t="shared" si="955"/>
        <v>0.5</v>
      </c>
      <c r="AD5109" s="67">
        <f t="shared" si="956"/>
        <v>44890.916666666664</v>
      </c>
      <c r="AE5109" s="67">
        <f>VLOOKUP(V5109,'Branch Wise Work Timelines'!C:G,3,FALSE)+AA5109</f>
        <v>44890.416666666664</v>
      </c>
      <c r="AF5109" s="67">
        <f>IF(V5109="Bangalore",VLOOKUP(V5109,'Branch Wise Work Timelines'!C:G,4,FALSE)+AA5109+1,IF(V5109="Mumbai",VLOOKUP(V5109,'Branch Wise Work Timelines'!C:G,4,FALSE)+AA5109+1,VLOOKUP(V5109,'Branch Wise Work Timelines'!C:G,4,FALSE)+AA5109))</f>
        <v>44891.104166666664</v>
      </c>
      <c r="AG5109" s="67">
        <f>WORKDAY.INTL(AA5109,1,11)+VLOOKUP(V5109,'Branch Wise Work Timelines'!C:G,3,FALSE)</f>
        <v>44891.416666666664</v>
      </c>
      <c r="AH5109" s="69" t="str">
        <f t="shared" ca="1" si="957"/>
        <v>Out of TAT</v>
      </c>
      <c r="AI5109" s="69">
        <f t="shared" ca="1" si="958"/>
        <v>20488</v>
      </c>
      <c r="AJ5109" s="69" t="str">
        <f ca="1">IF(AI5109&lt;0,"0-12",IFERROR(VLOOKUP(AI5109,Breakup[],2,FALSE),"&gt;24"))</f>
        <v>&gt;24</v>
      </c>
      <c r="AK5109" s="69" t="str">
        <f>VLOOKUP(V5109,Master!B:D,3,FALSE)</f>
        <v>South</v>
      </c>
      <c r="AL5109" s="69" t="str">
        <f t="shared" si="959"/>
        <v>Bangalore-CLS</v>
      </c>
    </row>
    <row r="5110" spans="1:38">
      <c r="A5110" s="14" t="s">
        <v>10551</v>
      </c>
      <c r="B5110" s="54">
        <v>44701.665479895797</v>
      </c>
      <c r="C5110" s="13" t="s">
        <v>2252</v>
      </c>
      <c r="D5110" s="13">
        <v>1452</v>
      </c>
      <c r="E5110" s="13" t="s">
        <v>10552</v>
      </c>
      <c r="F5110" s="13" t="s">
        <v>15</v>
      </c>
      <c r="G5110" s="14">
        <v>1653051574035</v>
      </c>
      <c r="H5110" s="55">
        <v>0.68439814814814803</v>
      </c>
      <c r="I5110" s="33">
        <v>44882.684398148202</v>
      </c>
      <c r="J5110" s="58">
        <v>44882</v>
      </c>
      <c r="K5110" s="13" t="s">
        <v>213</v>
      </c>
      <c r="L5110" s="13" t="s">
        <v>30</v>
      </c>
      <c r="M5110" s="13" t="s">
        <v>75</v>
      </c>
      <c r="N5110" s="13" t="s">
        <v>206</v>
      </c>
      <c r="O5110" s="33" t="s">
        <v>38</v>
      </c>
      <c r="P5110" s="58" t="s">
        <v>38</v>
      </c>
      <c r="Q5110" s="33" t="s">
        <v>207</v>
      </c>
      <c r="R5110" s="14" t="s">
        <v>38</v>
      </c>
      <c r="S5110" s="13" t="s">
        <v>208</v>
      </c>
      <c r="T5110" s="13" t="s">
        <v>209</v>
      </c>
      <c r="U5110" s="33">
        <f t="shared" ca="1" si="948"/>
        <v>45744.56914039352</v>
      </c>
      <c r="V5110" s="13" t="str">
        <f t="shared" si="949"/>
        <v>Bangalore</v>
      </c>
      <c r="W5110" s="13" t="str">
        <f t="shared" si="950"/>
        <v>CLS</v>
      </c>
      <c r="X5110" s="13">
        <f t="shared" si="951"/>
        <v>16</v>
      </c>
      <c r="Y5110" s="13" t="str">
        <f>IFERROR(VLOOKUP(C5110,ReceivingTeam[],2,FALSE),"HelpDesk")</f>
        <v>HelpDesk</v>
      </c>
      <c r="Z5110" s="67">
        <f t="shared" si="952"/>
        <v>44883.496898148202</v>
      </c>
      <c r="AA5110" s="68">
        <f t="shared" si="953"/>
        <v>44882</v>
      </c>
      <c r="AB5110" s="69" t="b">
        <f t="shared" si="954"/>
        <v>1</v>
      </c>
      <c r="AC5110" s="70">
        <f t="shared" si="955"/>
        <v>0.5</v>
      </c>
      <c r="AD5110" s="67">
        <f t="shared" si="956"/>
        <v>44883.496898148202</v>
      </c>
      <c r="AE5110" s="67">
        <f>VLOOKUP(V5110,'Branch Wise Work Timelines'!C:G,3,FALSE)+AA5110</f>
        <v>44882.416666666664</v>
      </c>
      <c r="AF5110" s="67">
        <f>IF(V5110="Bangalore",VLOOKUP(V5110,'Branch Wise Work Timelines'!C:G,4,FALSE)+AA5110+1,IF(V5110="Mumbai",VLOOKUP(V5110,'Branch Wise Work Timelines'!C:G,4,FALSE)+AA5110+1,VLOOKUP(V5110,'Branch Wise Work Timelines'!C:G,4,FALSE)+AA5110))</f>
        <v>44883.104166666664</v>
      </c>
      <c r="AG5110" s="67">
        <f>WORKDAY.INTL(AA5110,1,11)+VLOOKUP(V5110,'Branch Wise Work Timelines'!C:G,3,FALSE)</f>
        <v>44883.416666666664</v>
      </c>
      <c r="AH5110" s="69" t="str">
        <f t="shared" ca="1" si="957"/>
        <v>Out of TAT</v>
      </c>
      <c r="AI5110" s="69">
        <f t="shared" ca="1" si="958"/>
        <v>20666</v>
      </c>
      <c r="AJ5110" s="69" t="str">
        <f ca="1">IF(AI5110&lt;0,"0-12",IFERROR(VLOOKUP(AI5110,Breakup[],2,FALSE),"&gt;24"))</f>
        <v>&gt;24</v>
      </c>
      <c r="AK5110" s="69" t="str">
        <f>VLOOKUP(V5110,Master!B:D,3,FALSE)</f>
        <v>South</v>
      </c>
      <c r="AL5110" s="69" t="str">
        <f t="shared" si="959"/>
        <v>Bangalore-CLS</v>
      </c>
    </row>
    <row r="5111" spans="1:38">
      <c r="A5111" s="14" t="s">
        <v>10553</v>
      </c>
      <c r="B5111" s="54">
        <v>44701.814545138899</v>
      </c>
      <c r="C5111" s="13" t="s">
        <v>467</v>
      </c>
      <c r="D5111" s="13">
        <v>1136</v>
      </c>
      <c r="E5111" s="13" t="s">
        <v>10554</v>
      </c>
      <c r="F5111" s="13" t="s">
        <v>15</v>
      </c>
      <c r="G5111" s="14">
        <v>1653055518035</v>
      </c>
      <c r="H5111" s="55">
        <v>0.71835648148148101</v>
      </c>
      <c r="I5111" s="33">
        <v>44891.718356481499</v>
      </c>
      <c r="J5111" s="58">
        <v>44891</v>
      </c>
      <c r="K5111" s="13" t="s">
        <v>213</v>
      </c>
      <c r="L5111" s="13" t="s">
        <v>30</v>
      </c>
      <c r="M5111" s="13" t="s">
        <v>75</v>
      </c>
      <c r="N5111" s="13" t="s">
        <v>206</v>
      </c>
      <c r="O5111" s="33">
        <v>44891.913576388899</v>
      </c>
      <c r="P5111" s="58">
        <v>44891</v>
      </c>
      <c r="Q5111" s="33" t="s">
        <v>237</v>
      </c>
      <c r="R5111" s="14">
        <v>969</v>
      </c>
      <c r="S5111" s="13" t="s">
        <v>216</v>
      </c>
      <c r="T5111" s="13" t="s">
        <v>217</v>
      </c>
      <c r="U5111" s="33">
        <f t="shared" ca="1" si="948"/>
        <v>45744.56914039352</v>
      </c>
      <c r="V5111" s="13" t="str">
        <f t="shared" si="949"/>
        <v>Bangalore</v>
      </c>
      <c r="W5111" s="13" t="str">
        <f t="shared" si="950"/>
        <v>CLS</v>
      </c>
      <c r="X5111" s="13">
        <f t="shared" si="951"/>
        <v>17</v>
      </c>
      <c r="Y5111" s="13" t="str">
        <f>IFERROR(VLOOKUP(C5111,ReceivingTeam[],2,FALSE),"HelpDesk")</f>
        <v>HelpDesk</v>
      </c>
      <c r="Z5111" s="67">
        <f t="shared" si="952"/>
        <v>44893.530856481499</v>
      </c>
      <c r="AA5111" s="68">
        <f t="shared" si="953"/>
        <v>44891</v>
      </c>
      <c r="AB5111" s="69" t="b">
        <f t="shared" si="954"/>
        <v>1</v>
      </c>
      <c r="AC5111" s="70">
        <f t="shared" si="955"/>
        <v>0.5</v>
      </c>
      <c r="AD5111" s="67">
        <f t="shared" si="956"/>
        <v>44893.530856481499</v>
      </c>
      <c r="AE5111" s="67">
        <f>VLOOKUP(V5111,'Branch Wise Work Timelines'!C:G,3,FALSE)+AA5111</f>
        <v>44891.416666666664</v>
      </c>
      <c r="AF5111" s="67">
        <f>IF(V5111="Bangalore",VLOOKUP(V5111,'Branch Wise Work Timelines'!C:G,4,FALSE)+AA5111+1,IF(V5111="Mumbai",VLOOKUP(V5111,'Branch Wise Work Timelines'!C:G,4,FALSE)+AA5111+1,VLOOKUP(V5111,'Branch Wise Work Timelines'!C:G,4,FALSE)+AA5111))</f>
        <v>44892.104166666664</v>
      </c>
      <c r="AG5111" s="67">
        <f>WORKDAY.INTL(AA5111,1,11)+VLOOKUP(V5111,'Branch Wise Work Timelines'!C:G,3,FALSE)</f>
        <v>44893.416666666664</v>
      </c>
      <c r="AH5111" s="69" t="str">
        <f t="shared" si="957"/>
        <v>Met</v>
      </c>
      <c r="AI5111" s="69">
        <f t="shared" ca="1" si="958"/>
        <v>20425</v>
      </c>
      <c r="AJ5111" s="69" t="str">
        <f ca="1">IF(AI5111&lt;0,"0-12",IFERROR(VLOOKUP(AI5111,Breakup[],2,FALSE),"&gt;24"))</f>
        <v>&gt;24</v>
      </c>
      <c r="AK5111" s="69" t="str">
        <f>VLOOKUP(V5111,Master!B:D,3,FALSE)</f>
        <v>South</v>
      </c>
      <c r="AL5111" s="69" t="str">
        <f t="shared" si="959"/>
        <v>Bangalore-CLS</v>
      </c>
    </row>
    <row r="5112" spans="1:38">
      <c r="A5112" s="14" t="s">
        <v>10555</v>
      </c>
      <c r="B5112" s="54">
        <v>44701.8183925579</v>
      </c>
      <c r="C5112" s="13" t="s">
        <v>89</v>
      </c>
      <c r="D5112" s="13">
        <v>1384</v>
      </c>
      <c r="E5112" s="13" t="s">
        <v>10556</v>
      </c>
      <c r="F5112" s="13" t="s">
        <v>15</v>
      </c>
      <c r="G5112" s="14">
        <v>1653056396900</v>
      </c>
      <c r="H5112" s="55">
        <v>0.65324074074074101</v>
      </c>
      <c r="I5112" s="33">
        <v>44883.653240740699</v>
      </c>
      <c r="J5112" s="58">
        <v>44883</v>
      </c>
      <c r="K5112" s="13" t="s">
        <v>213</v>
      </c>
      <c r="L5112" s="13" t="s">
        <v>30</v>
      </c>
      <c r="M5112" s="13" t="s">
        <v>75</v>
      </c>
      <c r="N5112" s="13" t="s">
        <v>206</v>
      </c>
      <c r="O5112" s="33" t="s">
        <v>38</v>
      </c>
      <c r="P5112" s="58" t="s">
        <v>38</v>
      </c>
      <c r="Q5112" s="33" t="s">
        <v>207</v>
      </c>
      <c r="R5112" s="14" t="s">
        <v>38</v>
      </c>
      <c r="S5112" s="13" t="s">
        <v>216</v>
      </c>
      <c r="T5112" s="13" t="s">
        <v>217</v>
      </c>
      <c r="U5112" s="33">
        <f t="shared" ca="1" si="948"/>
        <v>45744.56914039352</v>
      </c>
      <c r="V5112" s="13" t="str">
        <f t="shared" si="949"/>
        <v>Bangalore</v>
      </c>
      <c r="W5112" s="13" t="str">
        <f t="shared" si="950"/>
        <v>CLS</v>
      </c>
      <c r="X5112" s="13">
        <f t="shared" si="951"/>
        <v>15</v>
      </c>
      <c r="Y5112" s="13" t="str">
        <f>IFERROR(VLOOKUP(C5112,ReceivingTeam[],2,FALSE),"HelpDesk")</f>
        <v>Branch office</v>
      </c>
      <c r="Z5112" s="67">
        <f t="shared" si="952"/>
        <v>44884.465740740699</v>
      </c>
      <c r="AA5112" s="68">
        <f t="shared" si="953"/>
        <v>44883</v>
      </c>
      <c r="AB5112" s="69" t="b">
        <f t="shared" si="954"/>
        <v>1</v>
      </c>
      <c r="AC5112" s="70">
        <f t="shared" si="955"/>
        <v>0.5</v>
      </c>
      <c r="AD5112" s="67">
        <f t="shared" si="956"/>
        <v>44884.465740740699</v>
      </c>
      <c r="AE5112" s="67">
        <f>VLOOKUP(V5112,'Branch Wise Work Timelines'!C:G,3,FALSE)+AA5112</f>
        <v>44883.416666666664</v>
      </c>
      <c r="AF5112" s="67">
        <f>IF(V5112="Bangalore",VLOOKUP(V5112,'Branch Wise Work Timelines'!C:G,4,FALSE)+AA5112+1,IF(V5112="Mumbai",VLOOKUP(V5112,'Branch Wise Work Timelines'!C:G,4,FALSE)+AA5112+1,VLOOKUP(V5112,'Branch Wise Work Timelines'!C:G,4,FALSE)+AA5112))</f>
        <v>44884.104166666664</v>
      </c>
      <c r="AG5112" s="67">
        <f>WORKDAY.INTL(AA5112,1,11)+VLOOKUP(V5112,'Branch Wise Work Timelines'!C:G,3,FALSE)</f>
        <v>44884.416666666664</v>
      </c>
      <c r="AH5112" s="69" t="str">
        <f t="shared" ca="1" si="957"/>
        <v>Out of TAT</v>
      </c>
      <c r="AI5112" s="69">
        <f t="shared" ca="1" si="958"/>
        <v>20643</v>
      </c>
      <c r="AJ5112" s="69" t="str">
        <f ca="1">IF(AI5112&lt;0,"0-12",IFERROR(VLOOKUP(AI5112,Breakup[],2,FALSE),"&gt;24"))</f>
        <v>&gt;24</v>
      </c>
      <c r="AK5112" s="69" t="str">
        <f>VLOOKUP(V5112,Master!B:D,3,FALSE)</f>
        <v>South</v>
      </c>
      <c r="AL5112" s="69" t="str">
        <f t="shared" si="959"/>
        <v>Bangalore-CLS</v>
      </c>
    </row>
    <row r="5113" spans="1:38">
      <c r="A5113" s="14" t="s">
        <v>10557</v>
      </c>
      <c r="B5113" s="54">
        <v>44701.698955706001</v>
      </c>
      <c r="C5113" s="13" t="s">
        <v>404</v>
      </c>
      <c r="D5113" s="13">
        <v>651</v>
      </c>
      <c r="E5113" s="13" t="s">
        <v>10558</v>
      </c>
      <c r="F5113" s="13" t="s">
        <v>15</v>
      </c>
      <c r="G5113" s="14">
        <v>1653047338901</v>
      </c>
      <c r="H5113" s="55">
        <v>0.92254629629629603</v>
      </c>
      <c r="I5113" s="33">
        <v>44889.9225462963</v>
      </c>
      <c r="J5113" s="58">
        <v>44889</v>
      </c>
      <c r="K5113" s="13" t="s">
        <v>213</v>
      </c>
      <c r="L5113" s="13" t="s">
        <v>30</v>
      </c>
      <c r="M5113" s="13" t="s">
        <v>75</v>
      </c>
      <c r="N5113" s="13" t="s">
        <v>206</v>
      </c>
      <c r="O5113" s="33" t="s">
        <v>38</v>
      </c>
      <c r="P5113" s="58" t="s">
        <v>38</v>
      </c>
      <c r="Q5113" s="33" t="s">
        <v>207</v>
      </c>
      <c r="R5113" s="14" t="s">
        <v>38</v>
      </c>
      <c r="S5113" s="13" t="s">
        <v>208</v>
      </c>
      <c r="T5113" s="13" t="s">
        <v>209</v>
      </c>
      <c r="U5113" s="33">
        <f t="shared" ca="1" si="948"/>
        <v>45744.56914039352</v>
      </c>
      <c r="V5113" s="13" t="str">
        <f t="shared" si="949"/>
        <v>Bangalore</v>
      </c>
      <c r="W5113" s="13" t="str">
        <f t="shared" si="950"/>
        <v>CLS</v>
      </c>
      <c r="X5113" s="13">
        <f t="shared" si="951"/>
        <v>22</v>
      </c>
      <c r="Y5113" s="13" t="str">
        <f>IFERROR(VLOOKUP(C5113,ReceivingTeam[],2,FALSE),"HelpDesk")</f>
        <v>HelpDesk</v>
      </c>
      <c r="Z5113" s="67">
        <f t="shared" si="952"/>
        <v>44890.7350462963</v>
      </c>
      <c r="AA5113" s="68">
        <f t="shared" si="953"/>
        <v>44889</v>
      </c>
      <c r="AB5113" s="69" t="b">
        <f t="shared" si="954"/>
        <v>1</v>
      </c>
      <c r="AC5113" s="70">
        <f t="shared" si="955"/>
        <v>0.5</v>
      </c>
      <c r="AD5113" s="67">
        <f t="shared" si="956"/>
        <v>44890.7350462963</v>
      </c>
      <c r="AE5113" s="67">
        <f>VLOOKUP(V5113,'Branch Wise Work Timelines'!C:G,3,FALSE)+AA5113</f>
        <v>44889.416666666664</v>
      </c>
      <c r="AF5113" s="67">
        <f>IF(V5113="Bangalore",VLOOKUP(V5113,'Branch Wise Work Timelines'!C:G,4,FALSE)+AA5113+1,IF(V5113="Mumbai",VLOOKUP(V5113,'Branch Wise Work Timelines'!C:G,4,FALSE)+AA5113+1,VLOOKUP(V5113,'Branch Wise Work Timelines'!C:G,4,FALSE)+AA5113))</f>
        <v>44890.104166666664</v>
      </c>
      <c r="AG5113" s="67">
        <f>WORKDAY.INTL(AA5113,1,11)+VLOOKUP(V5113,'Branch Wise Work Timelines'!C:G,3,FALSE)</f>
        <v>44890.416666666664</v>
      </c>
      <c r="AH5113" s="69" t="str">
        <f t="shared" ca="1" si="957"/>
        <v>Out of TAT</v>
      </c>
      <c r="AI5113" s="69">
        <f t="shared" ca="1" si="958"/>
        <v>20493</v>
      </c>
      <c r="AJ5113" s="69" t="str">
        <f ca="1">IF(AI5113&lt;0,"0-12",IFERROR(VLOOKUP(AI5113,Breakup[],2,FALSE),"&gt;24"))</f>
        <v>&gt;24</v>
      </c>
      <c r="AK5113" s="69" t="str">
        <f>VLOOKUP(V5113,Master!B:D,3,FALSE)</f>
        <v>South</v>
      </c>
      <c r="AL5113" s="69" t="str">
        <f t="shared" si="959"/>
        <v>Bangalore-CLS</v>
      </c>
    </row>
    <row r="5114" spans="1:38">
      <c r="A5114" s="14" t="s">
        <v>10559</v>
      </c>
      <c r="B5114" s="54">
        <v>44701.719543286999</v>
      </c>
      <c r="C5114" s="13" t="s">
        <v>372</v>
      </c>
      <c r="D5114" s="13">
        <v>711</v>
      </c>
      <c r="E5114" s="13" t="s">
        <v>10560</v>
      </c>
      <c r="F5114" s="13" t="s">
        <v>15</v>
      </c>
      <c r="G5114" s="14">
        <v>1653052565128</v>
      </c>
      <c r="H5114" s="55">
        <v>0.445196759259259</v>
      </c>
      <c r="I5114" s="33">
        <v>44885.445196759298</v>
      </c>
      <c r="J5114" s="58">
        <v>44885</v>
      </c>
      <c r="K5114" s="13" t="s">
        <v>213</v>
      </c>
      <c r="L5114" s="13" t="s">
        <v>30</v>
      </c>
      <c r="M5114" s="13" t="s">
        <v>75</v>
      </c>
      <c r="N5114" s="13" t="s">
        <v>206</v>
      </c>
      <c r="O5114" s="33" t="s">
        <v>38</v>
      </c>
      <c r="P5114" s="58" t="s">
        <v>38</v>
      </c>
      <c r="Q5114" s="33" t="s">
        <v>207</v>
      </c>
      <c r="R5114" s="14" t="s">
        <v>38</v>
      </c>
      <c r="S5114" s="13" t="s">
        <v>216</v>
      </c>
      <c r="T5114" s="13" t="s">
        <v>217</v>
      </c>
      <c r="U5114" s="33">
        <f t="shared" ca="1" si="948"/>
        <v>45744.56914039352</v>
      </c>
      <c r="V5114" s="13" t="str">
        <f t="shared" si="949"/>
        <v>Bangalore</v>
      </c>
      <c r="W5114" s="13" t="str">
        <f t="shared" si="950"/>
        <v>CLS</v>
      </c>
      <c r="X5114" s="13">
        <f t="shared" si="951"/>
        <v>10</v>
      </c>
      <c r="Y5114" s="13" t="str">
        <f>IFERROR(VLOOKUP(C5114,ReceivingTeam[],2,FALSE),"HelpDesk")</f>
        <v>HelpDesk</v>
      </c>
      <c r="Z5114" s="67">
        <f t="shared" si="952"/>
        <v>44885.916666666664</v>
      </c>
      <c r="AA5114" s="68">
        <f t="shared" si="953"/>
        <v>44885</v>
      </c>
      <c r="AB5114" s="69" t="b">
        <f t="shared" si="954"/>
        <v>0</v>
      </c>
      <c r="AC5114" s="70">
        <f t="shared" si="955"/>
        <v>0.5</v>
      </c>
      <c r="AD5114" s="67">
        <f t="shared" si="956"/>
        <v>44885.916666666664</v>
      </c>
      <c r="AE5114" s="67">
        <f>VLOOKUP(V5114,'Branch Wise Work Timelines'!C:G,3,FALSE)+AA5114</f>
        <v>44885.416666666664</v>
      </c>
      <c r="AF5114" s="67">
        <f>IF(V5114="Bangalore",VLOOKUP(V5114,'Branch Wise Work Timelines'!C:G,4,FALSE)+AA5114+1,IF(V5114="Mumbai",VLOOKUP(V5114,'Branch Wise Work Timelines'!C:G,4,FALSE)+AA5114+1,VLOOKUP(V5114,'Branch Wise Work Timelines'!C:G,4,FALSE)+AA5114))</f>
        <v>44886.104166666664</v>
      </c>
      <c r="AG5114" s="67">
        <f>WORKDAY.INTL(AA5114,1,11)+VLOOKUP(V5114,'Branch Wise Work Timelines'!C:G,3,FALSE)</f>
        <v>44886.416666666664</v>
      </c>
      <c r="AH5114" s="69" t="str">
        <f t="shared" ca="1" si="957"/>
        <v>Out of TAT</v>
      </c>
      <c r="AI5114" s="69">
        <f t="shared" ca="1" si="958"/>
        <v>20608</v>
      </c>
      <c r="AJ5114" s="69" t="str">
        <f ca="1">IF(AI5114&lt;0,"0-12",IFERROR(VLOOKUP(AI5114,Breakup[],2,FALSE),"&gt;24"))</f>
        <v>&gt;24</v>
      </c>
      <c r="AK5114" s="69" t="str">
        <f>VLOOKUP(V5114,Master!B:D,3,FALSE)</f>
        <v>South</v>
      </c>
      <c r="AL5114" s="69" t="str">
        <f t="shared" si="959"/>
        <v>Bangalore-CLS</v>
      </c>
    </row>
    <row r="5115" spans="1:38">
      <c r="A5115" s="14" t="s">
        <v>10561</v>
      </c>
      <c r="B5115" s="54">
        <v>44701.719593668997</v>
      </c>
      <c r="C5115" s="13" t="s">
        <v>2252</v>
      </c>
      <c r="D5115" s="13">
        <v>887</v>
      </c>
      <c r="E5115" s="13" t="s">
        <v>10562</v>
      </c>
      <c r="F5115" s="13" t="s">
        <v>15</v>
      </c>
      <c r="G5115" s="14">
        <v>1653051574035</v>
      </c>
      <c r="H5115" s="55">
        <v>0.95182870370370398</v>
      </c>
      <c r="I5115" s="33">
        <v>44881.951828703699</v>
      </c>
      <c r="J5115" s="58">
        <v>44881</v>
      </c>
      <c r="K5115" s="13" t="s">
        <v>213</v>
      </c>
      <c r="L5115" s="13" t="s">
        <v>30</v>
      </c>
      <c r="M5115" s="13" t="s">
        <v>75</v>
      </c>
      <c r="N5115" s="13" t="s">
        <v>206</v>
      </c>
      <c r="O5115" s="33" t="s">
        <v>38</v>
      </c>
      <c r="P5115" s="58" t="s">
        <v>38</v>
      </c>
      <c r="Q5115" s="33" t="s">
        <v>207</v>
      </c>
      <c r="R5115" s="14" t="s">
        <v>38</v>
      </c>
      <c r="S5115" s="13" t="s">
        <v>208</v>
      </c>
      <c r="T5115" s="13" t="s">
        <v>209</v>
      </c>
      <c r="U5115" s="33">
        <f t="shared" ca="1" si="948"/>
        <v>45744.56914039352</v>
      </c>
      <c r="V5115" s="13" t="str">
        <f t="shared" si="949"/>
        <v>Bangalore</v>
      </c>
      <c r="W5115" s="13" t="str">
        <f t="shared" si="950"/>
        <v>CLS</v>
      </c>
      <c r="X5115" s="13">
        <f t="shared" si="951"/>
        <v>22</v>
      </c>
      <c r="Y5115" s="13" t="str">
        <f>IFERROR(VLOOKUP(C5115,ReceivingTeam[],2,FALSE),"HelpDesk")</f>
        <v>HelpDesk</v>
      </c>
      <c r="Z5115" s="67">
        <f t="shared" si="952"/>
        <v>44882.764328703699</v>
      </c>
      <c r="AA5115" s="68">
        <f t="shared" si="953"/>
        <v>44881</v>
      </c>
      <c r="AB5115" s="69" t="b">
        <f t="shared" si="954"/>
        <v>1</v>
      </c>
      <c r="AC5115" s="70">
        <f t="shared" si="955"/>
        <v>0.5</v>
      </c>
      <c r="AD5115" s="67">
        <f t="shared" si="956"/>
        <v>44882.764328703699</v>
      </c>
      <c r="AE5115" s="67">
        <f>VLOOKUP(V5115,'Branch Wise Work Timelines'!C:G,3,FALSE)+AA5115</f>
        <v>44881.416666666664</v>
      </c>
      <c r="AF5115" s="67">
        <f>IF(V5115="Bangalore",VLOOKUP(V5115,'Branch Wise Work Timelines'!C:G,4,FALSE)+AA5115+1,IF(V5115="Mumbai",VLOOKUP(V5115,'Branch Wise Work Timelines'!C:G,4,FALSE)+AA5115+1,VLOOKUP(V5115,'Branch Wise Work Timelines'!C:G,4,FALSE)+AA5115))</f>
        <v>44882.104166666664</v>
      </c>
      <c r="AG5115" s="67">
        <f>WORKDAY.INTL(AA5115,1,11)+VLOOKUP(V5115,'Branch Wise Work Timelines'!C:G,3,FALSE)</f>
        <v>44882.416666666664</v>
      </c>
      <c r="AH5115" s="69" t="str">
        <f t="shared" ca="1" si="957"/>
        <v>Out of TAT</v>
      </c>
      <c r="AI5115" s="69">
        <f t="shared" ca="1" si="958"/>
        <v>20684</v>
      </c>
      <c r="AJ5115" s="69" t="str">
        <f ca="1">IF(AI5115&lt;0,"0-12",IFERROR(VLOOKUP(AI5115,Breakup[],2,FALSE),"&gt;24"))</f>
        <v>&gt;24</v>
      </c>
      <c r="AK5115" s="69" t="str">
        <f>VLOOKUP(V5115,Master!B:D,3,FALSE)</f>
        <v>South</v>
      </c>
      <c r="AL5115" s="69" t="str">
        <f t="shared" si="959"/>
        <v>Bangalore-CLS</v>
      </c>
    </row>
    <row r="5116" spans="1:38">
      <c r="A5116" s="14" t="s">
        <v>10563</v>
      </c>
      <c r="B5116" s="54">
        <v>44701.720270567101</v>
      </c>
      <c r="C5116" s="13" t="s">
        <v>299</v>
      </c>
      <c r="D5116" s="13">
        <v>989</v>
      </c>
      <c r="E5116" s="13" t="s">
        <v>10564</v>
      </c>
      <c r="F5116" s="13" t="s">
        <v>15</v>
      </c>
      <c r="G5116" s="14">
        <v>1653051574035</v>
      </c>
      <c r="H5116" s="55">
        <v>0.78278935185185206</v>
      </c>
      <c r="I5116" s="33">
        <v>44886.782789351899</v>
      </c>
      <c r="J5116" s="58">
        <v>44886</v>
      </c>
      <c r="K5116" s="13" t="s">
        <v>213</v>
      </c>
      <c r="L5116" s="13" t="s">
        <v>30</v>
      </c>
      <c r="M5116" s="13" t="s">
        <v>75</v>
      </c>
      <c r="N5116" s="13" t="s">
        <v>206</v>
      </c>
      <c r="O5116" s="33" t="s">
        <v>38</v>
      </c>
      <c r="P5116" s="58" t="s">
        <v>38</v>
      </c>
      <c r="Q5116" s="33" t="s">
        <v>207</v>
      </c>
      <c r="R5116" s="14" t="s">
        <v>38</v>
      </c>
      <c r="S5116" s="13" t="s">
        <v>208</v>
      </c>
      <c r="T5116" s="13" t="s">
        <v>209</v>
      </c>
      <c r="U5116" s="33">
        <f t="shared" ca="1" si="948"/>
        <v>45744.56914039352</v>
      </c>
      <c r="V5116" s="13" t="str">
        <f t="shared" si="949"/>
        <v>Bangalore</v>
      </c>
      <c r="W5116" s="13" t="str">
        <f t="shared" si="950"/>
        <v>CLS</v>
      </c>
      <c r="X5116" s="13">
        <f t="shared" si="951"/>
        <v>18</v>
      </c>
      <c r="Y5116" s="13" t="str">
        <f>IFERROR(VLOOKUP(C5116,ReceivingTeam[],2,FALSE),"HelpDesk")</f>
        <v>HelpDesk</v>
      </c>
      <c r="Z5116" s="67">
        <f t="shared" si="952"/>
        <v>44887.595289351899</v>
      </c>
      <c r="AA5116" s="68">
        <f t="shared" si="953"/>
        <v>44886</v>
      </c>
      <c r="AB5116" s="69" t="b">
        <f t="shared" si="954"/>
        <v>1</v>
      </c>
      <c r="AC5116" s="70">
        <f t="shared" si="955"/>
        <v>0.5</v>
      </c>
      <c r="AD5116" s="67">
        <f t="shared" si="956"/>
        <v>44887.595289351899</v>
      </c>
      <c r="AE5116" s="67">
        <f>VLOOKUP(V5116,'Branch Wise Work Timelines'!C:G,3,FALSE)+AA5116</f>
        <v>44886.416666666664</v>
      </c>
      <c r="AF5116" s="67">
        <f>IF(V5116="Bangalore",VLOOKUP(V5116,'Branch Wise Work Timelines'!C:G,4,FALSE)+AA5116+1,IF(V5116="Mumbai",VLOOKUP(V5116,'Branch Wise Work Timelines'!C:G,4,FALSE)+AA5116+1,VLOOKUP(V5116,'Branch Wise Work Timelines'!C:G,4,FALSE)+AA5116))</f>
        <v>44887.104166666664</v>
      </c>
      <c r="AG5116" s="67">
        <f>WORKDAY.INTL(AA5116,1,11)+VLOOKUP(V5116,'Branch Wise Work Timelines'!C:G,3,FALSE)</f>
        <v>44887.416666666664</v>
      </c>
      <c r="AH5116" s="69" t="str">
        <f t="shared" ca="1" si="957"/>
        <v>Out of TAT</v>
      </c>
      <c r="AI5116" s="69">
        <f t="shared" ca="1" si="958"/>
        <v>20568</v>
      </c>
      <c r="AJ5116" s="69" t="str">
        <f ca="1">IF(AI5116&lt;0,"0-12",IFERROR(VLOOKUP(AI5116,Breakup[],2,FALSE),"&gt;24"))</f>
        <v>&gt;24</v>
      </c>
      <c r="AK5116" s="69" t="str">
        <f>VLOOKUP(V5116,Master!B:D,3,FALSE)</f>
        <v>South</v>
      </c>
      <c r="AL5116" s="69" t="str">
        <f t="shared" si="959"/>
        <v>Bangalore-CLS</v>
      </c>
    </row>
    <row r="5117" spans="1:38">
      <c r="A5117" s="14" t="s">
        <v>10565</v>
      </c>
      <c r="B5117" s="54">
        <v>44701.7721964468</v>
      </c>
      <c r="C5117" s="13" t="s">
        <v>1345</v>
      </c>
      <c r="D5117" s="13">
        <v>591</v>
      </c>
      <c r="E5117" s="13" t="s">
        <v>10566</v>
      </c>
      <c r="F5117" s="13" t="s">
        <v>15</v>
      </c>
      <c r="G5117" s="14">
        <v>1653054766382</v>
      </c>
      <c r="H5117" s="55">
        <v>0.66282407407407395</v>
      </c>
      <c r="I5117" s="33">
        <v>44881.662824074097</v>
      </c>
      <c r="J5117" s="58">
        <v>44881</v>
      </c>
      <c r="K5117" s="13" t="s">
        <v>213</v>
      </c>
      <c r="L5117" s="13" t="s">
        <v>30</v>
      </c>
      <c r="M5117" s="13" t="s">
        <v>75</v>
      </c>
      <c r="N5117" s="13" t="s">
        <v>206</v>
      </c>
      <c r="O5117" s="33" t="s">
        <v>38</v>
      </c>
      <c r="P5117" s="58" t="s">
        <v>38</v>
      </c>
      <c r="Q5117" s="33" t="s">
        <v>207</v>
      </c>
      <c r="R5117" s="14" t="s">
        <v>38</v>
      </c>
      <c r="S5117" s="13" t="s">
        <v>216</v>
      </c>
      <c r="T5117" s="13" t="s">
        <v>217</v>
      </c>
      <c r="U5117" s="33">
        <f t="shared" ca="1" si="948"/>
        <v>45744.56914039352</v>
      </c>
      <c r="V5117" s="13" t="str">
        <f t="shared" si="949"/>
        <v>Bangalore</v>
      </c>
      <c r="W5117" s="13" t="str">
        <f t="shared" si="950"/>
        <v>CLS</v>
      </c>
      <c r="X5117" s="13">
        <f t="shared" si="951"/>
        <v>15</v>
      </c>
      <c r="Y5117" s="13" t="str">
        <f>IFERROR(VLOOKUP(C5117,ReceivingTeam[],2,FALSE),"HelpDesk")</f>
        <v>HelpDesk</v>
      </c>
      <c r="Z5117" s="67">
        <f t="shared" si="952"/>
        <v>44882.475324074097</v>
      </c>
      <c r="AA5117" s="68">
        <f t="shared" si="953"/>
        <v>44881</v>
      </c>
      <c r="AB5117" s="69" t="b">
        <f t="shared" si="954"/>
        <v>1</v>
      </c>
      <c r="AC5117" s="70">
        <f t="shared" si="955"/>
        <v>0.5</v>
      </c>
      <c r="AD5117" s="67">
        <f t="shared" si="956"/>
        <v>44882.475324074097</v>
      </c>
      <c r="AE5117" s="67">
        <f>VLOOKUP(V5117,'Branch Wise Work Timelines'!C:G,3,FALSE)+AA5117</f>
        <v>44881.416666666664</v>
      </c>
      <c r="AF5117" s="67">
        <f>IF(V5117="Bangalore",VLOOKUP(V5117,'Branch Wise Work Timelines'!C:G,4,FALSE)+AA5117+1,IF(V5117="Mumbai",VLOOKUP(V5117,'Branch Wise Work Timelines'!C:G,4,FALSE)+AA5117+1,VLOOKUP(V5117,'Branch Wise Work Timelines'!C:G,4,FALSE)+AA5117))</f>
        <v>44882.104166666664</v>
      </c>
      <c r="AG5117" s="67">
        <f>WORKDAY.INTL(AA5117,1,11)+VLOOKUP(V5117,'Branch Wise Work Timelines'!C:G,3,FALSE)</f>
        <v>44882.416666666664</v>
      </c>
      <c r="AH5117" s="69" t="str">
        <f t="shared" ca="1" si="957"/>
        <v>Out of TAT</v>
      </c>
      <c r="AI5117" s="69">
        <f t="shared" ca="1" si="958"/>
        <v>20691</v>
      </c>
      <c r="AJ5117" s="69" t="str">
        <f ca="1">IF(AI5117&lt;0,"0-12",IFERROR(VLOOKUP(AI5117,Breakup[],2,FALSE),"&gt;24"))</f>
        <v>&gt;24</v>
      </c>
      <c r="AK5117" s="69" t="str">
        <f>VLOOKUP(V5117,Master!B:D,3,FALSE)</f>
        <v>South</v>
      </c>
      <c r="AL5117" s="69" t="str">
        <f t="shared" si="959"/>
        <v>Bangalore-CLS</v>
      </c>
    </row>
    <row r="5118" spans="1:38">
      <c r="A5118" s="14" t="s">
        <v>10567</v>
      </c>
      <c r="B5118" s="54">
        <v>44701.665619479201</v>
      </c>
      <c r="C5118" s="13" t="s">
        <v>211</v>
      </c>
      <c r="D5118" s="13">
        <v>1785</v>
      </c>
      <c r="E5118" s="13" t="s">
        <v>10568</v>
      </c>
      <c r="F5118" s="13" t="s">
        <v>15</v>
      </c>
      <c r="G5118" s="14">
        <v>1653050074123</v>
      </c>
      <c r="H5118" s="55">
        <v>0.28807870370370398</v>
      </c>
      <c r="I5118" s="33">
        <v>44888.288078703699</v>
      </c>
      <c r="J5118" s="58">
        <v>44888</v>
      </c>
      <c r="K5118" s="13" t="s">
        <v>213</v>
      </c>
      <c r="L5118" s="13" t="s">
        <v>30</v>
      </c>
      <c r="M5118" s="13" t="s">
        <v>75</v>
      </c>
      <c r="N5118" s="13" t="s">
        <v>206</v>
      </c>
      <c r="O5118" s="33" t="s">
        <v>38</v>
      </c>
      <c r="P5118" s="58" t="s">
        <v>38</v>
      </c>
      <c r="Q5118" s="33" t="s">
        <v>207</v>
      </c>
      <c r="R5118" s="14" t="s">
        <v>38</v>
      </c>
      <c r="S5118" s="13" t="s">
        <v>216</v>
      </c>
      <c r="T5118" s="13" t="s">
        <v>217</v>
      </c>
      <c r="U5118" s="33">
        <f t="shared" ca="1" si="948"/>
        <v>45744.56914039352</v>
      </c>
      <c r="V5118" s="13" t="str">
        <f t="shared" si="949"/>
        <v>Bangalore</v>
      </c>
      <c r="W5118" s="13" t="str">
        <f t="shared" si="950"/>
        <v>CLS</v>
      </c>
      <c r="X5118" s="13">
        <f t="shared" si="951"/>
        <v>6</v>
      </c>
      <c r="Y5118" s="13" t="str">
        <f>IFERROR(VLOOKUP(C5118,ReceivingTeam[],2,FALSE),"HelpDesk")</f>
        <v>HelpDesk</v>
      </c>
      <c r="Z5118" s="67">
        <f t="shared" si="952"/>
        <v>44888.916666666664</v>
      </c>
      <c r="AA5118" s="68">
        <f t="shared" si="953"/>
        <v>44888</v>
      </c>
      <c r="AB5118" s="69" t="b">
        <f t="shared" si="954"/>
        <v>1</v>
      </c>
      <c r="AC5118" s="70">
        <f t="shared" si="955"/>
        <v>0.5</v>
      </c>
      <c r="AD5118" s="67">
        <f t="shared" si="956"/>
        <v>44888.916666666664</v>
      </c>
      <c r="AE5118" s="67">
        <f>VLOOKUP(V5118,'Branch Wise Work Timelines'!C:G,3,FALSE)+AA5118</f>
        <v>44888.416666666664</v>
      </c>
      <c r="AF5118" s="67">
        <f>IF(V5118="Bangalore",VLOOKUP(V5118,'Branch Wise Work Timelines'!C:G,4,FALSE)+AA5118+1,IF(V5118="Mumbai",VLOOKUP(V5118,'Branch Wise Work Timelines'!C:G,4,FALSE)+AA5118+1,VLOOKUP(V5118,'Branch Wise Work Timelines'!C:G,4,FALSE)+AA5118))</f>
        <v>44889.104166666664</v>
      </c>
      <c r="AG5118" s="67">
        <f>WORKDAY.INTL(AA5118,1,11)+VLOOKUP(V5118,'Branch Wise Work Timelines'!C:G,3,FALSE)</f>
        <v>44889.416666666664</v>
      </c>
      <c r="AH5118" s="69" t="str">
        <f t="shared" ca="1" si="957"/>
        <v>Out of TAT</v>
      </c>
      <c r="AI5118" s="69">
        <f t="shared" ca="1" si="958"/>
        <v>20536</v>
      </c>
      <c r="AJ5118" s="69" t="str">
        <f ca="1">IF(AI5118&lt;0,"0-12",IFERROR(VLOOKUP(AI5118,Breakup[],2,FALSE),"&gt;24"))</f>
        <v>&gt;24</v>
      </c>
      <c r="AK5118" s="69" t="str">
        <f>VLOOKUP(V5118,Master!B:D,3,FALSE)</f>
        <v>South</v>
      </c>
      <c r="AL5118" s="69" t="str">
        <f t="shared" si="959"/>
        <v>Bangalore-CLS</v>
      </c>
    </row>
    <row r="5119" spans="1:38">
      <c r="A5119" s="14" t="s">
        <v>10569</v>
      </c>
      <c r="B5119" s="54">
        <v>44701.697726701401</v>
      </c>
      <c r="C5119" s="13" t="s">
        <v>989</v>
      </c>
      <c r="D5119" s="13">
        <v>1011</v>
      </c>
      <c r="E5119" s="13" t="s">
        <v>10570</v>
      </c>
      <c r="F5119" s="13" t="s">
        <v>33</v>
      </c>
      <c r="G5119" s="14">
        <v>1653047501288</v>
      </c>
      <c r="H5119" s="55">
        <v>0.19680555555555601</v>
      </c>
      <c r="I5119" s="33">
        <v>44884.196805555599</v>
      </c>
      <c r="J5119" s="58">
        <v>44884</v>
      </c>
      <c r="K5119" s="13" t="s">
        <v>213</v>
      </c>
      <c r="L5119" s="13" t="s">
        <v>30</v>
      </c>
      <c r="M5119" s="13" t="s">
        <v>282</v>
      </c>
      <c r="N5119" s="13" t="s">
        <v>206</v>
      </c>
      <c r="O5119" s="33" t="s">
        <v>38</v>
      </c>
      <c r="P5119" s="58" t="s">
        <v>38</v>
      </c>
      <c r="Q5119" s="33" t="s">
        <v>207</v>
      </c>
      <c r="R5119" s="14" t="s">
        <v>38</v>
      </c>
      <c r="S5119" s="13" t="s">
        <v>216</v>
      </c>
      <c r="T5119" s="13" t="s">
        <v>217</v>
      </c>
      <c r="U5119" s="33">
        <f t="shared" ca="1" si="948"/>
        <v>45744.56914039352</v>
      </c>
      <c r="V5119" s="13" t="str">
        <f t="shared" si="949"/>
        <v>Bangalore</v>
      </c>
      <c r="W5119" s="13" t="str">
        <f t="shared" si="950"/>
        <v>RI</v>
      </c>
      <c r="X5119" s="13">
        <f t="shared" si="951"/>
        <v>4</v>
      </c>
      <c r="Y5119" s="13" t="str">
        <f>IFERROR(VLOOKUP(C5119,ReceivingTeam[],2,FALSE),"HelpDesk")</f>
        <v>HelpDesk</v>
      </c>
      <c r="Z5119" s="67">
        <f t="shared" si="952"/>
        <v>44884.916666666664</v>
      </c>
      <c r="AA5119" s="68">
        <f t="shared" si="953"/>
        <v>44884</v>
      </c>
      <c r="AB5119" s="69" t="b">
        <f t="shared" si="954"/>
        <v>1</v>
      </c>
      <c r="AC5119" s="70">
        <f t="shared" si="955"/>
        <v>0.5</v>
      </c>
      <c r="AD5119" s="67">
        <f t="shared" si="956"/>
        <v>44884.916666666664</v>
      </c>
      <c r="AE5119" s="67">
        <f>VLOOKUP(V5119,'Branch Wise Work Timelines'!C:G,3,FALSE)+AA5119</f>
        <v>44884.416666666664</v>
      </c>
      <c r="AF5119" s="67">
        <f>IF(V5119="Bangalore",VLOOKUP(V5119,'Branch Wise Work Timelines'!C:G,4,FALSE)+AA5119+1,IF(V5119="Mumbai",VLOOKUP(V5119,'Branch Wise Work Timelines'!C:G,4,FALSE)+AA5119+1,VLOOKUP(V5119,'Branch Wise Work Timelines'!C:G,4,FALSE)+AA5119))</f>
        <v>44885.104166666664</v>
      </c>
      <c r="AG5119" s="67">
        <f>WORKDAY.INTL(AA5119,1,11)+VLOOKUP(V5119,'Branch Wise Work Timelines'!C:G,3,FALSE)</f>
        <v>44886.416666666664</v>
      </c>
      <c r="AH5119" s="69" t="str">
        <f t="shared" ca="1" si="957"/>
        <v>Out of TAT</v>
      </c>
      <c r="AI5119" s="69">
        <f t="shared" ca="1" si="958"/>
        <v>20632</v>
      </c>
      <c r="AJ5119" s="69" t="str">
        <f ca="1">IF(AI5119&lt;0,"0-12",IFERROR(VLOOKUP(AI5119,Breakup[],2,FALSE),"&gt;24"))</f>
        <v>&gt;24</v>
      </c>
      <c r="AK5119" s="69" t="str">
        <f>VLOOKUP(V5119,Master!B:D,3,FALSE)</f>
        <v>South</v>
      </c>
      <c r="AL5119" s="69" t="str">
        <f t="shared" si="959"/>
        <v>Bangalore</v>
      </c>
    </row>
    <row r="5120" spans="1:38">
      <c r="A5120" s="14" t="s">
        <v>10571</v>
      </c>
      <c r="B5120" s="54">
        <v>44701.6675980324</v>
      </c>
      <c r="C5120" s="13" t="s">
        <v>230</v>
      </c>
      <c r="D5120" s="13">
        <v>1683</v>
      </c>
      <c r="E5120" s="13" t="s">
        <v>10572</v>
      </c>
      <c r="F5120" s="13" t="s">
        <v>15</v>
      </c>
      <c r="G5120" s="14">
        <v>1653047338901</v>
      </c>
      <c r="H5120" s="55">
        <v>0.95821759259259298</v>
      </c>
      <c r="I5120" s="33">
        <v>44881.958217592597</v>
      </c>
      <c r="J5120" s="58">
        <v>44881</v>
      </c>
      <c r="K5120" s="13" t="s">
        <v>213</v>
      </c>
      <c r="L5120" s="13" t="s">
        <v>30</v>
      </c>
      <c r="M5120" s="13" t="s">
        <v>75</v>
      </c>
      <c r="N5120" s="13" t="s">
        <v>206</v>
      </c>
      <c r="O5120" s="33" t="s">
        <v>38</v>
      </c>
      <c r="P5120" s="58" t="s">
        <v>38</v>
      </c>
      <c r="Q5120" s="33" t="s">
        <v>207</v>
      </c>
      <c r="R5120" s="14" t="s">
        <v>38</v>
      </c>
      <c r="S5120" s="13" t="s">
        <v>208</v>
      </c>
      <c r="T5120" s="13" t="s">
        <v>209</v>
      </c>
      <c r="U5120" s="33">
        <f t="shared" ca="1" si="948"/>
        <v>45744.56914039352</v>
      </c>
      <c r="V5120" s="13" t="str">
        <f t="shared" si="949"/>
        <v>Bangalore</v>
      </c>
      <c r="W5120" s="13" t="str">
        <f t="shared" si="950"/>
        <v>CLS</v>
      </c>
      <c r="X5120" s="13">
        <f t="shared" si="951"/>
        <v>22</v>
      </c>
      <c r="Y5120" s="13" t="str">
        <f>IFERROR(VLOOKUP(C5120,ReceivingTeam[],2,FALSE),"HelpDesk")</f>
        <v>HelpDesk</v>
      </c>
      <c r="Z5120" s="67">
        <f t="shared" si="952"/>
        <v>44882.770717592597</v>
      </c>
      <c r="AA5120" s="68">
        <f t="shared" si="953"/>
        <v>44881</v>
      </c>
      <c r="AB5120" s="69" t="b">
        <f t="shared" si="954"/>
        <v>1</v>
      </c>
      <c r="AC5120" s="70">
        <f t="shared" si="955"/>
        <v>0.5</v>
      </c>
      <c r="AD5120" s="67">
        <f t="shared" si="956"/>
        <v>44882.770717592597</v>
      </c>
      <c r="AE5120" s="67">
        <f>VLOOKUP(V5120,'Branch Wise Work Timelines'!C:G,3,FALSE)+AA5120</f>
        <v>44881.416666666664</v>
      </c>
      <c r="AF5120" s="67">
        <f>IF(V5120="Bangalore",VLOOKUP(V5120,'Branch Wise Work Timelines'!C:G,4,FALSE)+AA5120+1,IF(V5120="Mumbai",VLOOKUP(V5120,'Branch Wise Work Timelines'!C:G,4,FALSE)+AA5120+1,VLOOKUP(V5120,'Branch Wise Work Timelines'!C:G,4,FALSE)+AA5120))</f>
        <v>44882.104166666664</v>
      </c>
      <c r="AG5120" s="67">
        <f>WORKDAY.INTL(AA5120,1,11)+VLOOKUP(V5120,'Branch Wise Work Timelines'!C:G,3,FALSE)</f>
        <v>44882.416666666664</v>
      </c>
      <c r="AH5120" s="69" t="str">
        <f t="shared" ca="1" si="957"/>
        <v>Out of TAT</v>
      </c>
      <c r="AI5120" s="69">
        <f t="shared" ca="1" si="958"/>
        <v>20684</v>
      </c>
      <c r="AJ5120" s="69" t="str">
        <f ca="1">IF(AI5120&lt;0,"0-12",IFERROR(VLOOKUP(AI5120,Breakup[],2,FALSE),"&gt;24"))</f>
        <v>&gt;24</v>
      </c>
      <c r="AK5120" s="69" t="str">
        <f>VLOOKUP(V5120,Master!B:D,3,FALSE)</f>
        <v>South</v>
      </c>
      <c r="AL5120" s="69" t="str">
        <f t="shared" si="959"/>
        <v>Bangalore-CLS</v>
      </c>
    </row>
    <row r="5121" spans="1:38">
      <c r="A5121" s="14" t="s">
        <v>10573</v>
      </c>
      <c r="B5121" s="54">
        <v>44701.720480358803</v>
      </c>
      <c r="C5121" s="13" t="s">
        <v>265</v>
      </c>
      <c r="D5121" s="13">
        <v>1818</v>
      </c>
      <c r="E5121" s="13" t="s">
        <v>10574</v>
      </c>
      <c r="F5121" s="13" t="s">
        <v>15</v>
      </c>
      <c r="G5121" s="14">
        <v>1653050878117</v>
      </c>
      <c r="H5121" s="55">
        <v>0.97157407407407403</v>
      </c>
      <c r="I5121" s="33">
        <v>44882.971574074101</v>
      </c>
      <c r="J5121" s="58">
        <v>44882</v>
      </c>
      <c r="K5121" s="13" t="s">
        <v>213</v>
      </c>
      <c r="L5121" s="13" t="s">
        <v>30</v>
      </c>
      <c r="M5121" s="13" t="s">
        <v>75</v>
      </c>
      <c r="N5121" s="13" t="s">
        <v>206</v>
      </c>
      <c r="O5121" s="33" t="s">
        <v>38</v>
      </c>
      <c r="P5121" s="58" t="s">
        <v>38</v>
      </c>
      <c r="Q5121" s="33" t="s">
        <v>207</v>
      </c>
      <c r="R5121" s="14" t="s">
        <v>38</v>
      </c>
      <c r="S5121" s="13" t="s">
        <v>208</v>
      </c>
      <c r="T5121" s="13" t="s">
        <v>209</v>
      </c>
      <c r="U5121" s="33">
        <f t="shared" ca="1" si="948"/>
        <v>45744.56914039352</v>
      </c>
      <c r="V5121" s="13" t="str">
        <f t="shared" si="949"/>
        <v>Bangalore</v>
      </c>
      <c r="W5121" s="13" t="str">
        <f t="shared" si="950"/>
        <v>CLS</v>
      </c>
      <c r="X5121" s="13">
        <f t="shared" si="951"/>
        <v>23</v>
      </c>
      <c r="Y5121" s="13" t="str">
        <f>IFERROR(VLOOKUP(C5121,ReceivingTeam[],2,FALSE),"HelpDesk")</f>
        <v>HelpDesk</v>
      </c>
      <c r="Z5121" s="67">
        <f t="shared" si="952"/>
        <v>44883.784074074101</v>
      </c>
      <c r="AA5121" s="68">
        <f t="shared" si="953"/>
        <v>44882</v>
      </c>
      <c r="AB5121" s="69" t="b">
        <f t="shared" si="954"/>
        <v>1</v>
      </c>
      <c r="AC5121" s="70">
        <f t="shared" si="955"/>
        <v>0.5</v>
      </c>
      <c r="AD5121" s="67">
        <f t="shared" si="956"/>
        <v>44883.784074074101</v>
      </c>
      <c r="AE5121" s="67">
        <f>VLOOKUP(V5121,'Branch Wise Work Timelines'!C:G,3,FALSE)+AA5121</f>
        <v>44882.416666666664</v>
      </c>
      <c r="AF5121" s="67">
        <f>IF(V5121="Bangalore",VLOOKUP(V5121,'Branch Wise Work Timelines'!C:G,4,FALSE)+AA5121+1,IF(V5121="Mumbai",VLOOKUP(V5121,'Branch Wise Work Timelines'!C:G,4,FALSE)+AA5121+1,VLOOKUP(V5121,'Branch Wise Work Timelines'!C:G,4,FALSE)+AA5121))</f>
        <v>44883.104166666664</v>
      </c>
      <c r="AG5121" s="67">
        <f>WORKDAY.INTL(AA5121,1,11)+VLOOKUP(V5121,'Branch Wise Work Timelines'!C:G,3,FALSE)</f>
        <v>44883.416666666664</v>
      </c>
      <c r="AH5121" s="69" t="str">
        <f t="shared" ca="1" si="957"/>
        <v>Out of TAT</v>
      </c>
      <c r="AI5121" s="69">
        <f t="shared" ca="1" si="958"/>
        <v>20659</v>
      </c>
      <c r="AJ5121" s="69" t="str">
        <f ca="1">IF(AI5121&lt;0,"0-12",IFERROR(VLOOKUP(AI5121,Breakup[],2,FALSE),"&gt;24"))</f>
        <v>&gt;24</v>
      </c>
      <c r="AK5121" s="69" t="str">
        <f>VLOOKUP(V5121,Master!B:D,3,FALSE)</f>
        <v>South</v>
      </c>
      <c r="AL5121" s="69" t="str">
        <f t="shared" si="959"/>
        <v>Bangalore-CLS</v>
      </c>
    </row>
    <row r="5122" spans="1:38">
      <c r="A5122" s="14" t="s">
        <v>10575</v>
      </c>
      <c r="B5122" s="54">
        <v>44701.741836261601</v>
      </c>
      <c r="C5122" s="13" t="s">
        <v>2252</v>
      </c>
      <c r="D5122" s="13">
        <v>323</v>
      </c>
      <c r="E5122" s="13" t="s">
        <v>10576</v>
      </c>
      <c r="F5122" s="13" t="s">
        <v>15</v>
      </c>
      <c r="G5122" s="14">
        <v>1653050878117</v>
      </c>
      <c r="H5122" s="55">
        <v>0.93313657407407402</v>
      </c>
      <c r="I5122" s="33">
        <v>44885.933136574102</v>
      </c>
      <c r="J5122" s="58">
        <v>44885</v>
      </c>
      <c r="K5122" s="13" t="s">
        <v>213</v>
      </c>
      <c r="L5122" s="13" t="s">
        <v>30</v>
      </c>
      <c r="M5122" s="13" t="s">
        <v>75</v>
      </c>
      <c r="N5122" s="13" t="s">
        <v>206</v>
      </c>
      <c r="O5122" s="33" t="s">
        <v>38</v>
      </c>
      <c r="P5122" s="58" t="s">
        <v>38</v>
      </c>
      <c r="Q5122" s="33" t="s">
        <v>207</v>
      </c>
      <c r="R5122" s="14" t="s">
        <v>38</v>
      </c>
      <c r="S5122" s="13" t="s">
        <v>208</v>
      </c>
      <c r="T5122" s="13" t="s">
        <v>209</v>
      </c>
      <c r="U5122" s="33">
        <f t="shared" ref="U5122:U5185" ca="1" si="960">NOW()</f>
        <v>45744.56914039352</v>
      </c>
      <c r="V5122" s="13" t="str">
        <f t="shared" ref="V5122:V5185" si="961">VLOOKUP(L5122,Location,2,0)</f>
        <v>Bangalore</v>
      </c>
      <c r="W5122" s="13" t="str">
        <f t="shared" ref="W5122:W5185" si="962">VLOOKUP(F5122,FCT,2,FALSE)</f>
        <v>CLS</v>
      </c>
      <c r="X5122" s="13">
        <f t="shared" ref="X5122:X5185" si="963">HOUR(I5122)</f>
        <v>22</v>
      </c>
      <c r="Y5122" s="13" t="str">
        <f>IFERROR(VLOOKUP(C5122,ReceivingTeam[],2,FALSE),"HelpDesk")</f>
        <v>HelpDesk</v>
      </c>
      <c r="Z5122" s="67">
        <f t="shared" ref="Z5122:Z5185" si="964">IF(AB5122=FALSE,AE5122+AC5122,IF(I5122&gt;AE5122,IF(((I5122+AC5122)&gt;AF5122),(AC5122-(AF5122-I5122)+AG5122),I5122+AC5122),IF(((AE5122+AC5122)&gt;AF5122),(AC5122-(AF5122-AE5122)+AG5122),AE5122+AC5122)))</f>
        <v>44885.916666666664</v>
      </c>
      <c r="AA5122" s="68">
        <f t="shared" ref="AA5122:AA5185" si="965">INT(J5122)</f>
        <v>44885</v>
      </c>
      <c r="AB5122" s="69" t="b">
        <f t="shared" ref="AB5122:AB5185" si="966">WORKDAY.INTL(AA5122-1,1,11)=AA5122</f>
        <v>0</v>
      </c>
      <c r="AC5122" s="70">
        <f t="shared" ref="AC5122:AC5185" si="967">IF(T5122="High",12/24,72/24)</f>
        <v>0.5</v>
      </c>
      <c r="AD5122" s="67">
        <f t="shared" ref="AD5122:AD5185" si="968">IF(AB5122=FALSE,AE5122+AC5122,IF(I5122&gt;AE5122,IF(((I5122+AC5122)&gt;AF5122),(AC5122-(AF5122-I5122)+AG5122),I5122+AC5122),IF(((AE5122+AC5122)&gt;AF5122),(AC5122-(AF5122-AE5122)+AG5122),AE5122+AC5122)))</f>
        <v>44885.916666666664</v>
      </c>
      <c r="AE5122" s="67">
        <f>VLOOKUP(V5122,'Branch Wise Work Timelines'!C:G,3,FALSE)+AA5122</f>
        <v>44885.416666666664</v>
      </c>
      <c r="AF5122" s="67">
        <f>IF(V5122="Bangalore",VLOOKUP(V5122,'Branch Wise Work Timelines'!C:G,4,FALSE)+AA5122+1,IF(V5122="Mumbai",VLOOKUP(V5122,'Branch Wise Work Timelines'!C:G,4,FALSE)+AA5122+1,VLOOKUP(V5122,'Branch Wise Work Timelines'!C:G,4,FALSE)+AA5122))</f>
        <v>44886.104166666664</v>
      </c>
      <c r="AG5122" s="67">
        <f>WORKDAY.INTL(AA5122,1,11)+VLOOKUP(V5122,'Branch Wise Work Timelines'!C:G,3,FALSE)</f>
        <v>44886.416666666664</v>
      </c>
      <c r="AH5122" s="69" t="str">
        <f t="shared" ref="AH5122:AH5185" ca="1" si="969">IF(Q5122&lt;&gt;"Success",IF(U5122&gt;Z5122,"Out of TAT","In TAT"),IF(O5122&gt;AD5122,"Not Met","Met"))</f>
        <v>Out of TAT</v>
      </c>
      <c r="AI5122" s="69">
        <f t="shared" ref="AI5122:AI5185" ca="1" si="970">ROUNDUP((U5122-AD5122)*24,0)</f>
        <v>20608</v>
      </c>
      <c r="AJ5122" s="69" t="str">
        <f ca="1">IF(AI5122&lt;0,"0-12",IFERROR(VLOOKUP(AI5122,Breakup[],2,FALSE),"&gt;24"))</f>
        <v>&gt;24</v>
      </c>
      <c r="AK5122" s="69" t="str">
        <f>VLOOKUP(V5122,Master!B:D,3,FALSE)</f>
        <v>South</v>
      </c>
      <c r="AL5122" s="69" t="str">
        <f t="shared" ref="AL5122:AL5185" si="971">IF(V5122="Bangalore",IF(W5122="CLS",V5122&amp;"-"&amp;"CLS",V5122),(V5122))</f>
        <v>Bangalore-CLS</v>
      </c>
    </row>
    <row r="5123" spans="1:38">
      <c r="A5123" s="14" t="s">
        <v>10577</v>
      </c>
      <c r="B5123" s="54">
        <v>44701.673267094899</v>
      </c>
      <c r="C5123" s="13" t="s">
        <v>235</v>
      </c>
      <c r="D5123" s="13">
        <v>989</v>
      </c>
      <c r="E5123" s="13" t="s">
        <v>10578</v>
      </c>
      <c r="F5123" s="13" t="s">
        <v>15</v>
      </c>
      <c r="G5123" s="14">
        <v>1653051574035</v>
      </c>
      <c r="H5123" s="55">
        <v>0.72590277777777801</v>
      </c>
      <c r="I5123" s="33">
        <v>44881.725902777798</v>
      </c>
      <c r="J5123" s="58">
        <v>44881</v>
      </c>
      <c r="K5123" s="13" t="s">
        <v>213</v>
      </c>
      <c r="L5123" s="13" t="s">
        <v>30</v>
      </c>
      <c r="M5123" s="13" t="s">
        <v>75</v>
      </c>
      <c r="N5123" s="13" t="s">
        <v>206</v>
      </c>
      <c r="O5123" s="33" t="s">
        <v>38</v>
      </c>
      <c r="P5123" s="58" t="s">
        <v>38</v>
      </c>
      <c r="Q5123" s="33" t="s">
        <v>207</v>
      </c>
      <c r="R5123" s="14" t="s">
        <v>38</v>
      </c>
      <c r="S5123" s="13" t="s">
        <v>208</v>
      </c>
      <c r="T5123" s="13" t="s">
        <v>209</v>
      </c>
      <c r="U5123" s="33">
        <f t="shared" ca="1" si="960"/>
        <v>45744.56914039352</v>
      </c>
      <c r="V5123" s="13" t="str">
        <f t="shared" si="961"/>
        <v>Bangalore</v>
      </c>
      <c r="W5123" s="13" t="str">
        <f t="shared" si="962"/>
        <v>CLS</v>
      </c>
      <c r="X5123" s="13">
        <f t="shared" si="963"/>
        <v>17</v>
      </c>
      <c r="Y5123" s="13" t="str">
        <f>IFERROR(VLOOKUP(C5123,ReceivingTeam[],2,FALSE),"HelpDesk")</f>
        <v>HelpDesk</v>
      </c>
      <c r="Z5123" s="67">
        <f t="shared" si="964"/>
        <v>44882.538402777798</v>
      </c>
      <c r="AA5123" s="68">
        <f t="shared" si="965"/>
        <v>44881</v>
      </c>
      <c r="AB5123" s="69" t="b">
        <f t="shared" si="966"/>
        <v>1</v>
      </c>
      <c r="AC5123" s="70">
        <f t="shared" si="967"/>
        <v>0.5</v>
      </c>
      <c r="AD5123" s="67">
        <f t="shared" si="968"/>
        <v>44882.538402777798</v>
      </c>
      <c r="AE5123" s="67">
        <f>VLOOKUP(V5123,'Branch Wise Work Timelines'!C:G,3,FALSE)+AA5123</f>
        <v>44881.416666666664</v>
      </c>
      <c r="AF5123" s="67">
        <f>IF(V5123="Bangalore",VLOOKUP(V5123,'Branch Wise Work Timelines'!C:G,4,FALSE)+AA5123+1,IF(V5123="Mumbai",VLOOKUP(V5123,'Branch Wise Work Timelines'!C:G,4,FALSE)+AA5123+1,VLOOKUP(V5123,'Branch Wise Work Timelines'!C:G,4,FALSE)+AA5123))</f>
        <v>44882.104166666664</v>
      </c>
      <c r="AG5123" s="67">
        <f>WORKDAY.INTL(AA5123,1,11)+VLOOKUP(V5123,'Branch Wise Work Timelines'!C:G,3,FALSE)</f>
        <v>44882.416666666664</v>
      </c>
      <c r="AH5123" s="69" t="str">
        <f t="shared" ca="1" si="969"/>
        <v>Out of TAT</v>
      </c>
      <c r="AI5123" s="69">
        <f t="shared" ca="1" si="970"/>
        <v>20689</v>
      </c>
      <c r="AJ5123" s="69" t="str">
        <f ca="1">IF(AI5123&lt;0,"0-12",IFERROR(VLOOKUP(AI5123,Breakup[],2,FALSE),"&gt;24"))</f>
        <v>&gt;24</v>
      </c>
      <c r="AK5123" s="69" t="str">
        <f>VLOOKUP(V5123,Master!B:D,3,FALSE)</f>
        <v>South</v>
      </c>
      <c r="AL5123" s="69" t="str">
        <f t="shared" si="971"/>
        <v>Bangalore-CLS</v>
      </c>
    </row>
    <row r="5124" spans="1:38">
      <c r="A5124" s="14" t="s">
        <v>10579</v>
      </c>
      <c r="B5124" s="54">
        <v>44701.6998733449</v>
      </c>
      <c r="C5124" s="13" t="s">
        <v>211</v>
      </c>
      <c r="D5124" s="13">
        <v>1567</v>
      </c>
      <c r="E5124" s="13" t="s">
        <v>10580</v>
      </c>
      <c r="F5124" s="13" t="s">
        <v>15</v>
      </c>
      <c r="G5124" s="14">
        <v>1653050878117</v>
      </c>
      <c r="H5124" s="55">
        <v>0.62778935185185203</v>
      </c>
      <c r="I5124" s="33">
        <v>44884.627789351798</v>
      </c>
      <c r="J5124" s="58">
        <v>44884</v>
      </c>
      <c r="K5124" s="13" t="s">
        <v>213</v>
      </c>
      <c r="L5124" s="13" t="s">
        <v>30</v>
      </c>
      <c r="M5124" s="13" t="s">
        <v>75</v>
      </c>
      <c r="N5124" s="13" t="s">
        <v>206</v>
      </c>
      <c r="O5124" s="33" t="s">
        <v>38</v>
      </c>
      <c r="P5124" s="58" t="s">
        <v>38</v>
      </c>
      <c r="Q5124" s="33" t="s">
        <v>207</v>
      </c>
      <c r="R5124" s="14" t="s">
        <v>38</v>
      </c>
      <c r="S5124" s="13" t="s">
        <v>208</v>
      </c>
      <c r="T5124" s="13" t="s">
        <v>209</v>
      </c>
      <c r="U5124" s="33">
        <f t="shared" ca="1" si="960"/>
        <v>45744.56914039352</v>
      </c>
      <c r="V5124" s="13" t="str">
        <f t="shared" si="961"/>
        <v>Bangalore</v>
      </c>
      <c r="W5124" s="13" t="str">
        <f t="shared" si="962"/>
        <v>CLS</v>
      </c>
      <c r="X5124" s="13">
        <f t="shared" si="963"/>
        <v>15</v>
      </c>
      <c r="Y5124" s="13" t="str">
        <f>IFERROR(VLOOKUP(C5124,ReceivingTeam[],2,FALSE),"HelpDesk")</f>
        <v>HelpDesk</v>
      </c>
      <c r="Z5124" s="67">
        <f t="shared" si="964"/>
        <v>44886.440289351798</v>
      </c>
      <c r="AA5124" s="68">
        <f t="shared" si="965"/>
        <v>44884</v>
      </c>
      <c r="AB5124" s="69" t="b">
        <f t="shared" si="966"/>
        <v>1</v>
      </c>
      <c r="AC5124" s="70">
        <f t="shared" si="967"/>
        <v>0.5</v>
      </c>
      <c r="AD5124" s="67">
        <f t="shared" si="968"/>
        <v>44886.440289351798</v>
      </c>
      <c r="AE5124" s="67">
        <f>VLOOKUP(V5124,'Branch Wise Work Timelines'!C:G,3,FALSE)+AA5124</f>
        <v>44884.416666666664</v>
      </c>
      <c r="AF5124" s="67">
        <f>IF(V5124="Bangalore",VLOOKUP(V5124,'Branch Wise Work Timelines'!C:G,4,FALSE)+AA5124+1,IF(V5124="Mumbai",VLOOKUP(V5124,'Branch Wise Work Timelines'!C:G,4,FALSE)+AA5124+1,VLOOKUP(V5124,'Branch Wise Work Timelines'!C:G,4,FALSE)+AA5124))</f>
        <v>44885.104166666664</v>
      </c>
      <c r="AG5124" s="67">
        <f>WORKDAY.INTL(AA5124,1,11)+VLOOKUP(V5124,'Branch Wise Work Timelines'!C:G,3,FALSE)</f>
        <v>44886.416666666664</v>
      </c>
      <c r="AH5124" s="69" t="str">
        <f t="shared" ca="1" si="969"/>
        <v>Out of TAT</v>
      </c>
      <c r="AI5124" s="69">
        <f t="shared" ca="1" si="970"/>
        <v>20596</v>
      </c>
      <c r="AJ5124" s="69" t="str">
        <f ca="1">IF(AI5124&lt;0,"0-12",IFERROR(VLOOKUP(AI5124,Breakup[],2,FALSE),"&gt;24"))</f>
        <v>&gt;24</v>
      </c>
      <c r="AK5124" s="69" t="str">
        <f>VLOOKUP(V5124,Master!B:D,3,FALSE)</f>
        <v>South</v>
      </c>
      <c r="AL5124" s="69" t="str">
        <f t="shared" si="971"/>
        <v>Bangalore-CLS</v>
      </c>
    </row>
    <row r="5125" spans="1:38">
      <c r="A5125" s="14" t="s">
        <v>10581</v>
      </c>
      <c r="B5125" s="54">
        <v>44701.700138043998</v>
      </c>
      <c r="C5125" s="13" t="s">
        <v>404</v>
      </c>
      <c r="D5125" s="13">
        <v>312</v>
      </c>
      <c r="E5125" s="13" t="s">
        <v>10582</v>
      </c>
      <c r="F5125" s="13" t="s">
        <v>15</v>
      </c>
      <c r="G5125" s="14">
        <v>1653046672988</v>
      </c>
      <c r="H5125" s="55">
        <v>0.713518518518519</v>
      </c>
      <c r="I5125" s="33">
        <v>44881.713518518503</v>
      </c>
      <c r="J5125" s="58">
        <v>44881</v>
      </c>
      <c r="K5125" s="13" t="s">
        <v>213</v>
      </c>
      <c r="L5125" s="13" t="s">
        <v>30</v>
      </c>
      <c r="M5125" s="13" t="s">
        <v>75</v>
      </c>
      <c r="N5125" s="13" t="s">
        <v>206</v>
      </c>
      <c r="O5125" s="33" t="s">
        <v>38</v>
      </c>
      <c r="P5125" s="58" t="s">
        <v>38</v>
      </c>
      <c r="Q5125" s="33" t="s">
        <v>207</v>
      </c>
      <c r="R5125" s="14" t="s">
        <v>38</v>
      </c>
      <c r="S5125" s="13" t="s">
        <v>208</v>
      </c>
      <c r="T5125" s="13" t="s">
        <v>209</v>
      </c>
      <c r="U5125" s="33">
        <f t="shared" ca="1" si="960"/>
        <v>45744.56914039352</v>
      </c>
      <c r="V5125" s="13" t="str">
        <f t="shared" si="961"/>
        <v>Bangalore</v>
      </c>
      <c r="W5125" s="13" t="str">
        <f t="shared" si="962"/>
        <v>CLS</v>
      </c>
      <c r="X5125" s="13">
        <f t="shared" si="963"/>
        <v>17</v>
      </c>
      <c r="Y5125" s="13" t="str">
        <f>IFERROR(VLOOKUP(C5125,ReceivingTeam[],2,FALSE),"HelpDesk")</f>
        <v>HelpDesk</v>
      </c>
      <c r="Z5125" s="67">
        <f t="shared" si="964"/>
        <v>44882.526018518503</v>
      </c>
      <c r="AA5125" s="68">
        <f t="shared" si="965"/>
        <v>44881</v>
      </c>
      <c r="AB5125" s="69" t="b">
        <f t="shared" si="966"/>
        <v>1</v>
      </c>
      <c r="AC5125" s="70">
        <f t="shared" si="967"/>
        <v>0.5</v>
      </c>
      <c r="AD5125" s="67">
        <f t="shared" si="968"/>
        <v>44882.526018518503</v>
      </c>
      <c r="AE5125" s="67">
        <f>VLOOKUP(V5125,'Branch Wise Work Timelines'!C:G,3,FALSE)+AA5125</f>
        <v>44881.416666666664</v>
      </c>
      <c r="AF5125" s="67">
        <f>IF(V5125="Bangalore",VLOOKUP(V5125,'Branch Wise Work Timelines'!C:G,4,FALSE)+AA5125+1,IF(V5125="Mumbai",VLOOKUP(V5125,'Branch Wise Work Timelines'!C:G,4,FALSE)+AA5125+1,VLOOKUP(V5125,'Branch Wise Work Timelines'!C:G,4,FALSE)+AA5125))</f>
        <v>44882.104166666664</v>
      </c>
      <c r="AG5125" s="67">
        <f>WORKDAY.INTL(AA5125,1,11)+VLOOKUP(V5125,'Branch Wise Work Timelines'!C:G,3,FALSE)</f>
        <v>44882.416666666664</v>
      </c>
      <c r="AH5125" s="69" t="str">
        <f t="shared" ca="1" si="969"/>
        <v>Out of TAT</v>
      </c>
      <c r="AI5125" s="69">
        <f t="shared" ca="1" si="970"/>
        <v>20690</v>
      </c>
      <c r="AJ5125" s="69" t="str">
        <f ca="1">IF(AI5125&lt;0,"0-12",IFERROR(VLOOKUP(AI5125,Breakup[],2,FALSE),"&gt;24"))</f>
        <v>&gt;24</v>
      </c>
      <c r="AK5125" s="69" t="str">
        <f>VLOOKUP(V5125,Master!B:D,3,FALSE)</f>
        <v>South</v>
      </c>
      <c r="AL5125" s="69" t="str">
        <f t="shared" si="971"/>
        <v>Bangalore-CLS</v>
      </c>
    </row>
    <row r="5126" spans="1:38">
      <c r="A5126" s="14" t="s">
        <v>10583</v>
      </c>
      <c r="B5126" s="54">
        <v>44701.702074155102</v>
      </c>
      <c r="C5126" s="13" t="s">
        <v>235</v>
      </c>
      <c r="D5126" s="13">
        <v>1634</v>
      </c>
      <c r="E5126" s="13" t="s">
        <v>10584</v>
      </c>
      <c r="F5126" s="13" t="s">
        <v>15</v>
      </c>
      <c r="G5126" s="14">
        <v>1653051626097</v>
      </c>
      <c r="H5126" s="55">
        <v>0.32218750000000002</v>
      </c>
      <c r="I5126" s="33">
        <v>44887.322187500002</v>
      </c>
      <c r="J5126" s="58">
        <v>44887</v>
      </c>
      <c r="K5126" s="13" t="s">
        <v>213</v>
      </c>
      <c r="L5126" s="13" t="s">
        <v>30</v>
      </c>
      <c r="M5126" s="13" t="s">
        <v>214</v>
      </c>
      <c r="N5126" s="13" t="s">
        <v>206</v>
      </c>
      <c r="O5126" s="33" t="s">
        <v>38</v>
      </c>
      <c r="P5126" s="58" t="s">
        <v>38</v>
      </c>
      <c r="Q5126" s="33" t="s">
        <v>207</v>
      </c>
      <c r="R5126" s="14" t="s">
        <v>38</v>
      </c>
      <c r="S5126" s="13" t="s">
        <v>216</v>
      </c>
      <c r="T5126" s="13" t="s">
        <v>217</v>
      </c>
      <c r="U5126" s="33">
        <f t="shared" ca="1" si="960"/>
        <v>45744.56914039352</v>
      </c>
      <c r="V5126" s="13" t="str">
        <f t="shared" si="961"/>
        <v>Bangalore</v>
      </c>
      <c r="W5126" s="13" t="str">
        <f t="shared" si="962"/>
        <v>CLS</v>
      </c>
      <c r="X5126" s="13">
        <f t="shared" si="963"/>
        <v>7</v>
      </c>
      <c r="Y5126" s="13" t="str">
        <f>IFERROR(VLOOKUP(C5126,ReceivingTeam[],2,FALSE),"HelpDesk")</f>
        <v>HelpDesk</v>
      </c>
      <c r="Z5126" s="67">
        <f t="shared" si="964"/>
        <v>44887.916666666664</v>
      </c>
      <c r="AA5126" s="68">
        <f t="shared" si="965"/>
        <v>44887</v>
      </c>
      <c r="AB5126" s="69" t="b">
        <f t="shared" si="966"/>
        <v>1</v>
      </c>
      <c r="AC5126" s="70">
        <f t="shared" si="967"/>
        <v>0.5</v>
      </c>
      <c r="AD5126" s="67">
        <f t="shared" si="968"/>
        <v>44887.916666666664</v>
      </c>
      <c r="AE5126" s="67">
        <f>VLOOKUP(V5126,'Branch Wise Work Timelines'!C:G,3,FALSE)+AA5126</f>
        <v>44887.416666666664</v>
      </c>
      <c r="AF5126" s="67">
        <f>IF(V5126="Bangalore",VLOOKUP(V5126,'Branch Wise Work Timelines'!C:G,4,FALSE)+AA5126+1,IF(V5126="Mumbai",VLOOKUP(V5126,'Branch Wise Work Timelines'!C:G,4,FALSE)+AA5126+1,VLOOKUP(V5126,'Branch Wise Work Timelines'!C:G,4,FALSE)+AA5126))</f>
        <v>44888.104166666664</v>
      </c>
      <c r="AG5126" s="67">
        <f>WORKDAY.INTL(AA5126,1,11)+VLOOKUP(V5126,'Branch Wise Work Timelines'!C:G,3,FALSE)</f>
        <v>44888.416666666664</v>
      </c>
      <c r="AH5126" s="69" t="str">
        <f t="shared" ca="1" si="969"/>
        <v>Out of TAT</v>
      </c>
      <c r="AI5126" s="69">
        <f t="shared" ca="1" si="970"/>
        <v>20560</v>
      </c>
      <c r="AJ5126" s="69" t="str">
        <f ca="1">IF(AI5126&lt;0,"0-12",IFERROR(VLOOKUP(AI5126,Breakup[],2,FALSE),"&gt;24"))</f>
        <v>&gt;24</v>
      </c>
      <c r="AK5126" s="69" t="str">
        <f>VLOOKUP(V5126,Master!B:D,3,FALSE)</f>
        <v>South</v>
      </c>
      <c r="AL5126" s="69" t="str">
        <f t="shared" si="971"/>
        <v>Bangalore-CLS</v>
      </c>
    </row>
    <row r="5127" spans="1:38">
      <c r="A5127" s="14" t="s">
        <v>10585</v>
      </c>
      <c r="B5127" s="54">
        <v>44701.7228118403</v>
      </c>
      <c r="C5127" s="13" t="s">
        <v>235</v>
      </c>
      <c r="D5127" s="13">
        <v>76</v>
      </c>
      <c r="E5127" s="13" t="s">
        <v>10586</v>
      </c>
      <c r="F5127" s="13" t="s">
        <v>15</v>
      </c>
      <c r="G5127" s="14">
        <v>1653050089671</v>
      </c>
      <c r="H5127" s="55">
        <v>0.67420138888888903</v>
      </c>
      <c r="I5127" s="33">
        <v>44884.674201388902</v>
      </c>
      <c r="J5127" s="58">
        <v>44884</v>
      </c>
      <c r="K5127" s="13" t="s">
        <v>213</v>
      </c>
      <c r="L5127" s="13" t="s">
        <v>30</v>
      </c>
      <c r="M5127" s="13" t="s">
        <v>214</v>
      </c>
      <c r="N5127" s="13" t="s">
        <v>206</v>
      </c>
      <c r="O5127" s="33" t="s">
        <v>38</v>
      </c>
      <c r="P5127" s="58" t="s">
        <v>38</v>
      </c>
      <c r="Q5127" s="33" t="s">
        <v>207</v>
      </c>
      <c r="R5127" s="14" t="s">
        <v>38</v>
      </c>
      <c r="S5127" s="13" t="s">
        <v>216</v>
      </c>
      <c r="T5127" s="13" t="s">
        <v>217</v>
      </c>
      <c r="U5127" s="33">
        <f t="shared" ca="1" si="960"/>
        <v>45744.56914039352</v>
      </c>
      <c r="V5127" s="13" t="str">
        <f t="shared" si="961"/>
        <v>Bangalore</v>
      </c>
      <c r="W5127" s="13" t="str">
        <f t="shared" si="962"/>
        <v>CLS</v>
      </c>
      <c r="X5127" s="13">
        <f t="shared" si="963"/>
        <v>16</v>
      </c>
      <c r="Y5127" s="13" t="str">
        <f>IFERROR(VLOOKUP(C5127,ReceivingTeam[],2,FALSE),"HelpDesk")</f>
        <v>HelpDesk</v>
      </c>
      <c r="Z5127" s="67">
        <f t="shared" si="964"/>
        <v>44886.486701388902</v>
      </c>
      <c r="AA5127" s="68">
        <f t="shared" si="965"/>
        <v>44884</v>
      </c>
      <c r="AB5127" s="69" t="b">
        <f t="shared" si="966"/>
        <v>1</v>
      </c>
      <c r="AC5127" s="70">
        <f t="shared" si="967"/>
        <v>0.5</v>
      </c>
      <c r="AD5127" s="67">
        <f t="shared" si="968"/>
        <v>44886.486701388902</v>
      </c>
      <c r="AE5127" s="67">
        <f>VLOOKUP(V5127,'Branch Wise Work Timelines'!C:G,3,FALSE)+AA5127</f>
        <v>44884.416666666664</v>
      </c>
      <c r="AF5127" s="67">
        <f>IF(V5127="Bangalore",VLOOKUP(V5127,'Branch Wise Work Timelines'!C:G,4,FALSE)+AA5127+1,IF(V5127="Mumbai",VLOOKUP(V5127,'Branch Wise Work Timelines'!C:G,4,FALSE)+AA5127+1,VLOOKUP(V5127,'Branch Wise Work Timelines'!C:G,4,FALSE)+AA5127))</f>
        <v>44885.104166666664</v>
      </c>
      <c r="AG5127" s="67">
        <f>WORKDAY.INTL(AA5127,1,11)+VLOOKUP(V5127,'Branch Wise Work Timelines'!C:G,3,FALSE)</f>
        <v>44886.416666666664</v>
      </c>
      <c r="AH5127" s="69" t="str">
        <f t="shared" ca="1" si="969"/>
        <v>Out of TAT</v>
      </c>
      <c r="AI5127" s="69">
        <f t="shared" ca="1" si="970"/>
        <v>20594</v>
      </c>
      <c r="AJ5127" s="69" t="str">
        <f ca="1">IF(AI5127&lt;0,"0-12",IFERROR(VLOOKUP(AI5127,Breakup[],2,FALSE),"&gt;24"))</f>
        <v>&gt;24</v>
      </c>
      <c r="AK5127" s="69" t="str">
        <f>VLOOKUP(V5127,Master!B:D,3,FALSE)</f>
        <v>South</v>
      </c>
      <c r="AL5127" s="69" t="str">
        <f t="shared" si="971"/>
        <v>Bangalore-CLS</v>
      </c>
    </row>
    <row r="5128" spans="1:38">
      <c r="A5128" s="14" t="s">
        <v>10587</v>
      </c>
      <c r="B5128" s="54">
        <v>44701.7233079051</v>
      </c>
      <c r="C5128" s="13" t="s">
        <v>586</v>
      </c>
      <c r="D5128" s="13">
        <v>1491</v>
      </c>
      <c r="E5128" s="13" t="s">
        <v>10588</v>
      </c>
      <c r="F5128" s="13" t="s">
        <v>15</v>
      </c>
      <c r="G5128" s="14">
        <v>1653050074123</v>
      </c>
      <c r="H5128" s="55">
        <v>0.40224537037037</v>
      </c>
      <c r="I5128" s="33">
        <v>44890.402245370402</v>
      </c>
      <c r="J5128" s="58">
        <v>44890</v>
      </c>
      <c r="K5128" s="13" t="s">
        <v>213</v>
      </c>
      <c r="L5128" s="13" t="s">
        <v>30</v>
      </c>
      <c r="M5128" s="13" t="s">
        <v>75</v>
      </c>
      <c r="N5128" s="13" t="s">
        <v>206</v>
      </c>
      <c r="O5128" s="33" t="s">
        <v>38</v>
      </c>
      <c r="P5128" s="58" t="s">
        <v>38</v>
      </c>
      <c r="Q5128" s="33" t="s">
        <v>207</v>
      </c>
      <c r="R5128" s="14" t="s">
        <v>38</v>
      </c>
      <c r="S5128" s="13" t="s">
        <v>216</v>
      </c>
      <c r="T5128" s="13" t="s">
        <v>217</v>
      </c>
      <c r="U5128" s="33">
        <f t="shared" ca="1" si="960"/>
        <v>45744.56914039352</v>
      </c>
      <c r="V5128" s="13" t="str">
        <f t="shared" si="961"/>
        <v>Bangalore</v>
      </c>
      <c r="W5128" s="13" t="str">
        <f t="shared" si="962"/>
        <v>CLS</v>
      </c>
      <c r="X5128" s="13">
        <f t="shared" si="963"/>
        <v>9</v>
      </c>
      <c r="Y5128" s="13" t="str">
        <f>IFERROR(VLOOKUP(C5128,ReceivingTeam[],2,FALSE),"HelpDesk")</f>
        <v>HelpDesk</v>
      </c>
      <c r="Z5128" s="67">
        <f t="shared" si="964"/>
        <v>44890.916666666664</v>
      </c>
      <c r="AA5128" s="68">
        <f t="shared" si="965"/>
        <v>44890</v>
      </c>
      <c r="AB5128" s="69" t="b">
        <f t="shared" si="966"/>
        <v>1</v>
      </c>
      <c r="AC5128" s="70">
        <f t="shared" si="967"/>
        <v>0.5</v>
      </c>
      <c r="AD5128" s="67">
        <f t="shared" si="968"/>
        <v>44890.916666666664</v>
      </c>
      <c r="AE5128" s="67">
        <f>VLOOKUP(V5128,'Branch Wise Work Timelines'!C:G,3,FALSE)+AA5128</f>
        <v>44890.416666666664</v>
      </c>
      <c r="AF5128" s="67">
        <f>IF(V5128="Bangalore",VLOOKUP(V5128,'Branch Wise Work Timelines'!C:G,4,FALSE)+AA5128+1,IF(V5128="Mumbai",VLOOKUP(V5128,'Branch Wise Work Timelines'!C:G,4,FALSE)+AA5128+1,VLOOKUP(V5128,'Branch Wise Work Timelines'!C:G,4,FALSE)+AA5128))</f>
        <v>44891.104166666664</v>
      </c>
      <c r="AG5128" s="67">
        <f>WORKDAY.INTL(AA5128,1,11)+VLOOKUP(V5128,'Branch Wise Work Timelines'!C:G,3,FALSE)</f>
        <v>44891.416666666664</v>
      </c>
      <c r="AH5128" s="69" t="str">
        <f t="shared" ca="1" si="969"/>
        <v>Out of TAT</v>
      </c>
      <c r="AI5128" s="69">
        <f t="shared" ca="1" si="970"/>
        <v>20488</v>
      </c>
      <c r="AJ5128" s="69" t="str">
        <f ca="1">IF(AI5128&lt;0,"0-12",IFERROR(VLOOKUP(AI5128,Breakup[],2,FALSE),"&gt;24"))</f>
        <v>&gt;24</v>
      </c>
      <c r="AK5128" s="69" t="str">
        <f>VLOOKUP(V5128,Master!B:D,3,FALSE)</f>
        <v>South</v>
      </c>
      <c r="AL5128" s="69" t="str">
        <f t="shared" si="971"/>
        <v>Bangalore-CLS</v>
      </c>
    </row>
    <row r="5129" spans="1:38">
      <c r="A5129" s="14" t="s">
        <v>10589</v>
      </c>
      <c r="B5129" s="54">
        <v>44701.723675775502</v>
      </c>
      <c r="C5129" s="13" t="s">
        <v>265</v>
      </c>
      <c r="D5129" s="13">
        <v>1834</v>
      </c>
      <c r="E5129" s="13" t="s">
        <v>10590</v>
      </c>
      <c r="F5129" s="13" t="s">
        <v>15</v>
      </c>
      <c r="G5129" s="14">
        <v>1653050878117</v>
      </c>
      <c r="H5129" s="55">
        <v>0.50818287037037002</v>
      </c>
      <c r="I5129" s="33">
        <v>44881.508182870399</v>
      </c>
      <c r="J5129" s="58">
        <v>44881</v>
      </c>
      <c r="K5129" s="13" t="s">
        <v>213</v>
      </c>
      <c r="L5129" s="13" t="s">
        <v>30</v>
      </c>
      <c r="M5129" s="13" t="s">
        <v>75</v>
      </c>
      <c r="N5129" s="13" t="s">
        <v>206</v>
      </c>
      <c r="O5129" s="33" t="s">
        <v>38</v>
      </c>
      <c r="P5129" s="58" t="s">
        <v>38</v>
      </c>
      <c r="Q5129" s="33" t="s">
        <v>207</v>
      </c>
      <c r="R5129" s="14" t="s">
        <v>38</v>
      </c>
      <c r="S5129" s="13" t="s">
        <v>208</v>
      </c>
      <c r="T5129" s="13" t="s">
        <v>209</v>
      </c>
      <c r="U5129" s="33">
        <f t="shared" ca="1" si="960"/>
        <v>45744.56914039352</v>
      </c>
      <c r="V5129" s="13" t="str">
        <f t="shared" si="961"/>
        <v>Bangalore</v>
      </c>
      <c r="W5129" s="13" t="str">
        <f t="shared" si="962"/>
        <v>CLS</v>
      </c>
      <c r="X5129" s="13">
        <f t="shared" si="963"/>
        <v>12</v>
      </c>
      <c r="Y5129" s="13" t="str">
        <f>IFERROR(VLOOKUP(C5129,ReceivingTeam[],2,FALSE),"HelpDesk")</f>
        <v>HelpDesk</v>
      </c>
      <c r="Z5129" s="67">
        <f t="shared" si="964"/>
        <v>44882.008182870399</v>
      </c>
      <c r="AA5129" s="68">
        <f t="shared" si="965"/>
        <v>44881</v>
      </c>
      <c r="AB5129" s="69" t="b">
        <f t="shared" si="966"/>
        <v>1</v>
      </c>
      <c r="AC5129" s="70">
        <f t="shared" si="967"/>
        <v>0.5</v>
      </c>
      <c r="AD5129" s="67">
        <f t="shared" si="968"/>
        <v>44882.008182870399</v>
      </c>
      <c r="AE5129" s="67">
        <f>VLOOKUP(V5129,'Branch Wise Work Timelines'!C:G,3,FALSE)+AA5129</f>
        <v>44881.416666666664</v>
      </c>
      <c r="AF5129" s="67">
        <f>IF(V5129="Bangalore",VLOOKUP(V5129,'Branch Wise Work Timelines'!C:G,4,FALSE)+AA5129+1,IF(V5129="Mumbai",VLOOKUP(V5129,'Branch Wise Work Timelines'!C:G,4,FALSE)+AA5129+1,VLOOKUP(V5129,'Branch Wise Work Timelines'!C:G,4,FALSE)+AA5129))</f>
        <v>44882.104166666664</v>
      </c>
      <c r="AG5129" s="67">
        <f>WORKDAY.INTL(AA5129,1,11)+VLOOKUP(V5129,'Branch Wise Work Timelines'!C:G,3,FALSE)</f>
        <v>44882.416666666664</v>
      </c>
      <c r="AH5129" s="69" t="str">
        <f t="shared" ca="1" si="969"/>
        <v>Out of TAT</v>
      </c>
      <c r="AI5129" s="69">
        <f t="shared" ca="1" si="970"/>
        <v>20702</v>
      </c>
      <c r="AJ5129" s="69" t="str">
        <f ca="1">IF(AI5129&lt;0,"0-12",IFERROR(VLOOKUP(AI5129,Breakup[],2,FALSE),"&gt;24"))</f>
        <v>&gt;24</v>
      </c>
      <c r="AK5129" s="69" t="str">
        <f>VLOOKUP(V5129,Master!B:D,3,FALSE)</f>
        <v>South</v>
      </c>
      <c r="AL5129" s="69" t="str">
        <f t="shared" si="971"/>
        <v>Bangalore-CLS</v>
      </c>
    </row>
    <row r="5130" spans="1:38">
      <c r="A5130" s="14" t="s">
        <v>10591</v>
      </c>
      <c r="B5130" s="54">
        <v>44701.723861539402</v>
      </c>
      <c r="C5130" s="13" t="s">
        <v>89</v>
      </c>
      <c r="D5130" s="13">
        <v>1158</v>
      </c>
      <c r="E5130" s="13" t="s">
        <v>10592</v>
      </c>
      <c r="F5130" s="13" t="s">
        <v>15</v>
      </c>
      <c r="G5130" s="14">
        <v>1653051574035</v>
      </c>
      <c r="H5130" s="55">
        <v>0.752152777777778</v>
      </c>
      <c r="I5130" s="33">
        <v>44886.752152777801</v>
      </c>
      <c r="J5130" s="58">
        <v>44886</v>
      </c>
      <c r="K5130" s="13" t="s">
        <v>213</v>
      </c>
      <c r="L5130" s="13" t="s">
        <v>30</v>
      </c>
      <c r="M5130" s="13" t="s">
        <v>75</v>
      </c>
      <c r="N5130" s="13" t="s">
        <v>206</v>
      </c>
      <c r="O5130" s="33" t="s">
        <v>38</v>
      </c>
      <c r="P5130" s="58" t="s">
        <v>38</v>
      </c>
      <c r="Q5130" s="33" t="s">
        <v>207</v>
      </c>
      <c r="R5130" s="14" t="s">
        <v>38</v>
      </c>
      <c r="S5130" s="13" t="s">
        <v>208</v>
      </c>
      <c r="T5130" s="13" t="s">
        <v>209</v>
      </c>
      <c r="U5130" s="33">
        <f t="shared" ca="1" si="960"/>
        <v>45744.56914039352</v>
      </c>
      <c r="V5130" s="13" t="str">
        <f t="shared" si="961"/>
        <v>Bangalore</v>
      </c>
      <c r="W5130" s="13" t="str">
        <f t="shared" si="962"/>
        <v>CLS</v>
      </c>
      <c r="X5130" s="13">
        <f t="shared" si="963"/>
        <v>18</v>
      </c>
      <c r="Y5130" s="13" t="str">
        <f>IFERROR(VLOOKUP(C5130,ReceivingTeam[],2,FALSE),"HelpDesk")</f>
        <v>Branch office</v>
      </c>
      <c r="Z5130" s="67">
        <f t="shared" si="964"/>
        <v>44887.564652777801</v>
      </c>
      <c r="AA5130" s="68">
        <f t="shared" si="965"/>
        <v>44886</v>
      </c>
      <c r="AB5130" s="69" t="b">
        <f t="shared" si="966"/>
        <v>1</v>
      </c>
      <c r="AC5130" s="70">
        <f t="shared" si="967"/>
        <v>0.5</v>
      </c>
      <c r="AD5130" s="67">
        <f t="shared" si="968"/>
        <v>44887.564652777801</v>
      </c>
      <c r="AE5130" s="67">
        <f>VLOOKUP(V5130,'Branch Wise Work Timelines'!C:G,3,FALSE)+AA5130</f>
        <v>44886.416666666664</v>
      </c>
      <c r="AF5130" s="67">
        <f>IF(V5130="Bangalore",VLOOKUP(V5130,'Branch Wise Work Timelines'!C:G,4,FALSE)+AA5130+1,IF(V5130="Mumbai",VLOOKUP(V5130,'Branch Wise Work Timelines'!C:G,4,FALSE)+AA5130+1,VLOOKUP(V5130,'Branch Wise Work Timelines'!C:G,4,FALSE)+AA5130))</f>
        <v>44887.104166666664</v>
      </c>
      <c r="AG5130" s="67">
        <f>WORKDAY.INTL(AA5130,1,11)+VLOOKUP(V5130,'Branch Wise Work Timelines'!C:G,3,FALSE)</f>
        <v>44887.416666666664</v>
      </c>
      <c r="AH5130" s="69" t="str">
        <f t="shared" ca="1" si="969"/>
        <v>Out of TAT</v>
      </c>
      <c r="AI5130" s="69">
        <f t="shared" ca="1" si="970"/>
        <v>20569</v>
      </c>
      <c r="AJ5130" s="69" t="str">
        <f ca="1">IF(AI5130&lt;0,"0-12",IFERROR(VLOOKUP(AI5130,Breakup[],2,FALSE),"&gt;24"))</f>
        <v>&gt;24</v>
      </c>
      <c r="AK5130" s="69" t="str">
        <f>VLOOKUP(V5130,Master!B:D,3,FALSE)</f>
        <v>South</v>
      </c>
      <c r="AL5130" s="69" t="str">
        <f t="shared" si="971"/>
        <v>Bangalore-CLS</v>
      </c>
    </row>
    <row r="5131" spans="1:38">
      <c r="A5131" s="14" t="s">
        <v>10593</v>
      </c>
      <c r="B5131" s="54">
        <v>44701.667841169001</v>
      </c>
      <c r="C5131" s="13" t="s">
        <v>1342</v>
      </c>
      <c r="D5131" s="13">
        <v>679</v>
      </c>
      <c r="E5131" s="13" t="s">
        <v>10594</v>
      </c>
      <c r="F5131" s="13" t="s">
        <v>15</v>
      </c>
      <c r="G5131" s="14">
        <v>1653051626097</v>
      </c>
      <c r="H5131" s="55">
        <v>0.59318287037036999</v>
      </c>
      <c r="I5131" s="33">
        <v>44886.593182870398</v>
      </c>
      <c r="J5131" s="58">
        <v>44886</v>
      </c>
      <c r="K5131" s="13" t="s">
        <v>213</v>
      </c>
      <c r="L5131" s="13" t="s">
        <v>30</v>
      </c>
      <c r="M5131" s="13" t="s">
        <v>214</v>
      </c>
      <c r="N5131" s="13" t="s">
        <v>206</v>
      </c>
      <c r="O5131" s="33" t="s">
        <v>38</v>
      </c>
      <c r="P5131" s="58" t="s">
        <v>38</v>
      </c>
      <c r="Q5131" s="33" t="s">
        <v>207</v>
      </c>
      <c r="R5131" s="14" t="s">
        <v>38</v>
      </c>
      <c r="S5131" s="13" t="s">
        <v>216</v>
      </c>
      <c r="T5131" s="13" t="s">
        <v>217</v>
      </c>
      <c r="U5131" s="33">
        <f t="shared" ca="1" si="960"/>
        <v>45744.56914039352</v>
      </c>
      <c r="V5131" s="13" t="str">
        <f t="shared" si="961"/>
        <v>Bangalore</v>
      </c>
      <c r="W5131" s="13" t="str">
        <f t="shared" si="962"/>
        <v>CLS</v>
      </c>
      <c r="X5131" s="13">
        <f t="shared" si="963"/>
        <v>14</v>
      </c>
      <c r="Y5131" s="13" t="str">
        <f>IFERROR(VLOOKUP(C5131,ReceivingTeam[],2,FALSE),"HelpDesk")</f>
        <v>HelpDesk</v>
      </c>
      <c r="Z5131" s="67">
        <f t="shared" si="964"/>
        <v>44887.093182870398</v>
      </c>
      <c r="AA5131" s="68">
        <f t="shared" si="965"/>
        <v>44886</v>
      </c>
      <c r="AB5131" s="69" t="b">
        <f t="shared" si="966"/>
        <v>1</v>
      </c>
      <c r="AC5131" s="70">
        <f t="shared" si="967"/>
        <v>0.5</v>
      </c>
      <c r="AD5131" s="67">
        <f t="shared" si="968"/>
        <v>44887.093182870398</v>
      </c>
      <c r="AE5131" s="67">
        <f>VLOOKUP(V5131,'Branch Wise Work Timelines'!C:G,3,FALSE)+AA5131</f>
        <v>44886.416666666664</v>
      </c>
      <c r="AF5131" s="67">
        <f>IF(V5131="Bangalore",VLOOKUP(V5131,'Branch Wise Work Timelines'!C:G,4,FALSE)+AA5131+1,IF(V5131="Mumbai",VLOOKUP(V5131,'Branch Wise Work Timelines'!C:G,4,FALSE)+AA5131+1,VLOOKUP(V5131,'Branch Wise Work Timelines'!C:G,4,FALSE)+AA5131))</f>
        <v>44887.104166666664</v>
      </c>
      <c r="AG5131" s="67">
        <f>WORKDAY.INTL(AA5131,1,11)+VLOOKUP(V5131,'Branch Wise Work Timelines'!C:G,3,FALSE)</f>
        <v>44887.416666666664</v>
      </c>
      <c r="AH5131" s="69" t="str">
        <f t="shared" ca="1" si="969"/>
        <v>Out of TAT</v>
      </c>
      <c r="AI5131" s="69">
        <f t="shared" ca="1" si="970"/>
        <v>20580</v>
      </c>
      <c r="AJ5131" s="69" t="str">
        <f ca="1">IF(AI5131&lt;0,"0-12",IFERROR(VLOOKUP(AI5131,Breakup[],2,FALSE),"&gt;24"))</f>
        <v>&gt;24</v>
      </c>
      <c r="AK5131" s="69" t="str">
        <f>VLOOKUP(V5131,Master!B:D,3,FALSE)</f>
        <v>South</v>
      </c>
      <c r="AL5131" s="69" t="str">
        <f t="shared" si="971"/>
        <v>Bangalore-CLS</v>
      </c>
    </row>
    <row r="5132" spans="1:38">
      <c r="A5132" s="14" t="s">
        <v>10595</v>
      </c>
      <c r="B5132" s="54">
        <v>44701.672284918997</v>
      </c>
      <c r="C5132" s="13" t="s">
        <v>268</v>
      </c>
      <c r="D5132" s="13">
        <v>1653</v>
      </c>
      <c r="E5132" s="13" t="s">
        <v>10596</v>
      </c>
      <c r="F5132" s="13" t="s">
        <v>15</v>
      </c>
      <c r="G5132" s="14">
        <v>1653048302745</v>
      </c>
      <c r="H5132" s="55">
        <v>0.33174768518518499</v>
      </c>
      <c r="I5132" s="33">
        <v>44881.331747685203</v>
      </c>
      <c r="J5132" s="58">
        <v>44881</v>
      </c>
      <c r="K5132" s="13" t="s">
        <v>213</v>
      </c>
      <c r="L5132" s="13" t="s">
        <v>30</v>
      </c>
      <c r="M5132" s="13" t="s">
        <v>75</v>
      </c>
      <c r="N5132" s="13" t="s">
        <v>206</v>
      </c>
      <c r="O5132" s="33" t="s">
        <v>38</v>
      </c>
      <c r="P5132" s="58" t="s">
        <v>38</v>
      </c>
      <c r="Q5132" s="33" t="s">
        <v>207</v>
      </c>
      <c r="R5132" s="14" t="s">
        <v>38</v>
      </c>
      <c r="S5132" s="13" t="s">
        <v>216</v>
      </c>
      <c r="T5132" s="13" t="s">
        <v>217</v>
      </c>
      <c r="U5132" s="33">
        <f t="shared" ca="1" si="960"/>
        <v>45744.56914039352</v>
      </c>
      <c r="V5132" s="13" t="str">
        <f t="shared" si="961"/>
        <v>Bangalore</v>
      </c>
      <c r="W5132" s="13" t="str">
        <f t="shared" si="962"/>
        <v>CLS</v>
      </c>
      <c r="X5132" s="13">
        <f t="shared" si="963"/>
        <v>7</v>
      </c>
      <c r="Y5132" s="13" t="str">
        <f>IFERROR(VLOOKUP(C5132,ReceivingTeam[],2,FALSE),"HelpDesk")</f>
        <v>HelpDesk</v>
      </c>
      <c r="Z5132" s="67">
        <f t="shared" si="964"/>
        <v>44881.916666666664</v>
      </c>
      <c r="AA5132" s="68">
        <f t="shared" si="965"/>
        <v>44881</v>
      </c>
      <c r="AB5132" s="69" t="b">
        <f t="shared" si="966"/>
        <v>1</v>
      </c>
      <c r="AC5132" s="70">
        <f t="shared" si="967"/>
        <v>0.5</v>
      </c>
      <c r="AD5132" s="67">
        <f t="shared" si="968"/>
        <v>44881.916666666664</v>
      </c>
      <c r="AE5132" s="67">
        <f>VLOOKUP(V5132,'Branch Wise Work Timelines'!C:G,3,FALSE)+AA5132</f>
        <v>44881.416666666664</v>
      </c>
      <c r="AF5132" s="67">
        <f>IF(V5132="Bangalore",VLOOKUP(V5132,'Branch Wise Work Timelines'!C:G,4,FALSE)+AA5132+1,IF(V5132="Mumbai",VLOOKUP(V5132,'Branch Wise Work Timelines'!C:G,4,FALSE)+AA5132+1,VLOOKUP(V5132,'Branch Wise Work Timelines'!C:G,4,FALSE)+AA5132))</f>
        <v>44882.104166666664</v>
      </c>
      <c r="AG5132" s="67">
        <f>WORKDAY.INTL(AA5132,1,11)+VLOOKUP(V5132,'Branch Wise Work Timelines'!C:G,3,FALSE)</f>
        <v>44882.416666666664</v>
      </c>
      <c r="AH5132" s="69" t="str">
        <f t="shared" ca="1" si="969"/>
        <v>Out of TAT</v>
      </c>
      <c r="AI5132" s="69">
        <f t="shared" ca="1" si="970"/>
        <v>20704</v>
      </c>
      <c r="AJ5132" s="69" t="str">
        <f ca="1">IF(AI5132&lt;0,"0-12",IFERROR(VLOOKUP(AI5132,Breakup[],2,FALSE),"&gt;24"))</f>
        <v>&gt;24</v>
      </c>
      <c r="AK5132" s="69" t="str">
        <f>VLOOKUP(V5132,Master!B:D,3,FALSE)</f>
        <v>South</v>
      </c>
      <c r="AL5132" s="69" t="str">
        <f t="shared" si="971"/>
        <v>Bangalore-CLS</v>
      </c>
    </row>
    <row r="5133" spans="1:38">
      <c r="A5133" s="14" t="s">
        <v>10597</v>
      </c>
      <c r="B5133" s="54">
        <v>44701.746113576402</v>
      </c>
      <c r="C5133" s="13" t="s">
        <v>211</v>
      </c>
      <c r="D5133" s="13">
        <v>1218</v>
      </c>
      <c r="E5133" s="13" t="s">
        <v>10598</v>
      </c>
      <c r="F5133" s="13" t="s">
        <v>15</v>
      </c>
      <c r="G5133" s="14">
        <v>1653050878117</v>
      </c>
      <c r="H5133" s="55">
        <v>0.89629629629629604</v>
      </c>
      <c r="I5133" s="33">
        <v>44883.896296296298</v>
      </c>
      <c r="J5133" s="58">
        <v>44883</v>
      </c>
      <c r="K5133" s="13" t="s">
        <v>213</v>
      </c>
      <c r="L5133" s="13" t="s">
        <v>30</v>
      </c>
      <c r="M5133" s="13" t="s">
        <v>75</v>
      </c>
      <c r="N5133" s="13" t="s">
        <v>206</v>
      </c>
      <c r="O5133" s="33" t="s">
        <v>38</v>
      </c>
      <c r="P5133" s="58" t="s">
        <v>38</v>
      </c>
      <c r="Q5133" s="33" t="s">
        <v>207</v>
      </c>
      <c r="R5133" s="14" t="s">
        <v>38</v>
      </c>
      <c r="S5133" s="13" t="s">
        <v>208</v>
      </c>
      <c r="T5133" s="13" t="s">
        <v>209</v>
      </c>
      <c r="U5133" s="33">
        <f t="shared" ca="1" si="960"/>
        <v>45744.56914039352</v>
      </c>
      <c r="V5133" s="13" t="str">
        <f t="shared" si="961"/>
        <v>Bangalore</v>
      </c>
      <c r="W5133" s="13" t="str">
        <f t="shared" si="962"/>
        <v>CLS</v>
      </c>
      <c r="X5133" s="13">
        <f t="shared" si="963"/>
        <v>21</v>
      </c>
      <c r="Y5133" s="13" t="str">
        <f>IFERROR(VLOOKUP(C5133,ReceivingTeam[],2,FALSE),"HelpDesk")</f>
        <v>HelpDesk</v>
      </c>
      <c r="Z5133" s="67">
        <f t="shared" si="964"/>
        <v>44884.708796296298</v>
      </c>
      <c r="AA5133" s="68">
        <f t="shared" si="965"/>
        <v>44883</v>
      </c>
      <c r="AB5133" s="69" t="b">
        <f t="shared" si="966"/>
        <v>1</v>
      </c>
      <c r="AC5133" s="70">
        <f t="shared" si="967"/>
        <v>0.5</v>
      </c>
      <c r="AD5133" s="67">
        <f t="shared" si="968"/>
        <v>44884.708796296298</v>
      </c>
      <c r="AE5133" s="67">
        <f>VLOOKUP(V5133,'Branch Wise Work Timelines'!C:G,3,FALSE)+AA5133</f>
        <v>44883.416666666664</v>
      </c>
      <c r="AF5133" s="67">
        <f>IF(V5133="Bangalore",VLOOKUP(V5133,'Branch Wise Work Timelines'!C:G,4,FALSE)+AA5133+1,IF(V5133="Mumbai",VLOOKUP(V5133,'Branch Wise Work Timelines'!C:G,4,FALSE)+AA5133+1,VLOOKUP(V5133,'Branch Wise Work Timelines'!C:G,4,FALSE)+AA5133))</f>
        <v>44884.104166666664</v>
      </c>
      <c r="AG5133" s="67">
        <f>WORKDAY.INTL(AA5133,1,11)+VLOOKUP(V5133,'Branch Wise Work Timelines'!C:G,3,FALSE)</f>
        <v>44884.416666666664</v>
      </c>
      <c r="AH5133" s="69" t="str">
        <f t="shared" ca="1" si="969"/>
        <v>Out of TAT</v>
      </c>
      <c r="AI5133" s="69">
        <f t="shared" ca="1" si="970"/>
        <v>20637</v>
      </c>
      <c r="AJ5133" s="69" t="str">
        <f ca="1">IF(AI5133&lt;0,"0-12",IFERROR(VLOOKUP(AI5133,Breakup[],2,FALSE),"&gt;24"))</f>
        <v>&gt;24</v>
      </c>
      <c r="AK5133" s="69" t="str">
        <f>VLOOKUP(V5133,Master!B:D,3,FALSE)</f>
        <v>South</v>
      </c>
      <c r="AL5133" s="69" t="str">
        <f t="shared" si="971"/>
        <v>Bangalore-CLS</v>
      </c>
    </row>
    <row r="5134" spans="1:38">
      <c r="A5134" s="14" t="s">
        <v>10599</v>
      </c>
      <c r="B5134" s="54">
        <v>44701.775066701397</v>
      </c>
      <c r="C5134" s="13" t="s">
        <v>586</v>
      </c>
      <c r="D5134" s="13">
        <v>1075</v>
      </c>
      <c r="E5134" s="13" t="s">
        <v>10600</v>
      </c>
      <c r="F5134" s="13" t="s">
        <v>15</v>
      </c>
      <c r="G5134" s="14">
        <v>1653054766382</v>
      </c>
      <c r="H5134" s="55">
        <v>0.99048611111111096</v>
      </c>
      <c r="I5134" s="33">
        <v>44886.990486111099</v>
      </c>
      <c r="J5134" s="58">
        <v>44886</v>
      </c>
      <c r="K5134" s="13" t="s">
        <v>213</v>
      </c>
      <c r="L5134" s="13" t="s">
        <v>30</v>
      </c>
      <c r="M5134" s="13" t="s">
        <v>75</v>
      </c>
      <c r="N5134" s="13" t="s">
        <v>206</v>
      </c>
      <c r="O5134" s="33" t="s">
        <v>38</v>
      </c>
      <c r="P5134" s="58" t="s">
        <v>38</v>
      </c>
      <c r="Q5134" s="33" t="s">
        <v>207</v>
      </c>
      <c r="R5134" s="14" t="s">
        <v>38</v>
      </c>
      <c r="S5134" s="13" t="s">
        <v>216</v>
      </c>
      <c r="T5134" s="13" t="s">
        <v>217</v>
      </c>
      <c r="U5134" s="33">
        <f t="shared" ca="1" si="960"/>
        <v>45744.56914039352</v>
      </c>
      <c r="V5134" s="13" t="str">
        <f t="shared" si="961"/>
        <v>Bangalore</v>
      </c>
      <c r="W5134" s="13" t="str">
        <f t="shared" si="962"/>
        <v>CLS</v>
      </c>
      <c r="X5134" s="13">
        <f t="shared" si="963"/>
        <v>23</v>
      </c>
      <c r="Y5134" s="13" t="str">
        <f>IFERROR(VLOOKUP(C5134,ReceivingTeam[],2,FALSE),"HelpDesk")</f>
        <v>HelpDesk</v>
      </c>
      <c r="Z5134" s="67">
        <f t="shared" si="964"/>
        <v>44887.802986111099</v>
      </c>
      <c r="AA5134" s="68">
        <f t="shared" si="965"/>
        <v>44886</v>
      </c>
      <c r="AB5134" s="69" t="b">
        <f t="shared" si="966"/>
        <v>1</v>
      </c>
      <c r="AC5134" s="70">
        <f t="shared" si="967"/>
        <v>0.5</v>
      </c>
      <c r="AD5134" s="67">
        <f t="shared" si="968"/>
        <v>44887.802986111099</v>
      </c>
      <c r="AE5134" s="67">
        <f>VLOOKUP(V5134,'Branch Wise Work Timelines'!C:G,3,FALSE)+AA5134</f>
        <v>44886.416666666664</v>
      </c>
      <c r="AF5134" s="67">
        <f>IF(V5134="Bangalore",VLOOKUP(V5134,'Branch Wise Work Timelines'!C:G,4,FALSE)+AA5134+1,IF(V5134="Mumbai",VLOOKUP(V5134,'Branch Wise Work Timelines'!C:G,4,FALSE)+AA5134+1,VLOOKUP(V5134,'Branch Wise Work Timelines'!C:G,4,FALSE)+AA5134))</f>
        <v>44887.104166666664</v>
      </c>
      <c r="AG5134" s="67">
        <f>WORKDAY.INTL(AA5134,1,11)+VLOOKUP(V5134,'Branch Wise Work Timelines'!C:G,3,FALSE)</f>
        <v>44887.416666666664</v>
      </c>
      <c r="AH5134" s="69" t="str">
        <f t="shared" ca="1" si="969"/>
        <v>Out of TAT</v>
      </c>
      <c r="AI5134" s="69">
        <f t="shared" ca="1" si="970"/>
        <v>20563</v>
      </c>
      <c r="AJ5134" s="69" t="str">
        <f ca="1">IF(AI5134&lt;0,"0-12",IFERROR(VLOOKUP(AI5134,Breakup[],2,FALSE),"&gt;24"))</f>
        <v>&gt;24</v>
      </c>
      <c r="AK5134" s="69" t="str">
        <f>VLOOKUP(V5134,Master!B:D,3,FALSE)</f>
        <v>South</v>
      </c>
      <c r="AL5134" s="69" t="str">
        <f t="shared" si="971"/>
        <v>Bangalore-CLS</v>
      </c>
    </row>
    <row r="5135" spans="1:38">
      <c r="A5135" s="14" t="s">
        <v>10601</v>
      </c>
      <c r="B5135" s="54">
        <v>44701.776016631899</v>
      </c>
      <c r="C5135" s="13" t="s">
        <v>506</v>
      </c>
      <c r="D5135" s="13">
        <v>1434</v>
      </c>
      <c r="E5135" s="13" t="s">
        <v>10602</v>
      </c>
      <c r="F5135" s="13" t="s">
        <v>15</v>
      </c>
      <c r="G5135" s="14">
        <v>1653054189256</v>
      </c>
      <c r="H5135" s="55">
        <v>0.86699074074074101</v>
      </c>
      <c r="I5135" s="33">
        <v>44891.866990740702</v>
      </c>
      <c r="J5135" s="58">
        <v>44891</v>
      </c>
      <c r="K5135" s="13" t="s">
        <v>213</v>
      </c>
      <c r="L5135" s="13" t="s">
        <v>30</v>
      </c>
      <c r="M5135" s="13" t="s">
        <v>214</v>
      </c>
      <c r="N5135" s="13" t="s">
        <v>206</v>
      </c>
      <c r="O5135" s="33">
        <v>44891.213796296302</v>
      </c>
      <c r="P5135" s="58">
        <v>44891</v>
      </c>
      <c r="Q5135" s="33" t="s">
        <v>237</v>
      </c>
      <c r="R5135" s="14">
        <v>237</v>
      </c>
      <c r="S5135" s="13" t="s">
        <v>216</v>
      </c>
      <c r="T5135" s="13" t="s">
        <v>217</v>
      </c>
      <c r="U5135" s="33">
        <f t="shared" ca="1" si="960"/>
        <v>45744.56914039352</v>
      </c>
      <c r="V5135" s="13" t="str">
        <f t="shared" si="961"/>
        <v>Bangalore</v>
      </c>
      <c r="W5135" s="13" t="str">
        <f t="shared" si="962"/>
        <v>CLS</v>
      </c>
      <c r="X5135" s="13">
        <f t="shared" si="963"/>
        <v>20</v>
      </c>
      <c r="Y5135" s="13" t="str">
        <f>IFERROR(VLOOKUP(C5135,ReceivingTeam[],2,FALSE),"HelpDesk")</f>
        <v>HelpDesk</v>
      </c>
      <c r="Z5135" s="67">
        <f t="shared" si="964"/>
        <v>44893.679490740702</v>
      </c>
      <c r="AA5135" s="68">
        <f t="shared" si="965"/>
        <v>44891</v>
      </c>
      <c r="AB5135" s="69" t="b">
        <f t="shared" si="966"/>
        <v>1</v>
      </c>
      <c r="AC5135" s="70">
        <f t="shared" si="967"/>
        <v>0.5</v>
      </c>
      <c r="AD5135" s="67">
        <f t="shared" si="968"/>
        <v>44893.679490740702</v>
      </c>
      <c r="AE5135" s="67">
        <f>VLOOKUP(V5135,'Branch Wise Work Timelines'!C:G,3,FALSE)+AA5135</f>
        <v>44891.416666666664</v>
      </c>
      <c r="AF5135" s="67">
        <f>IF(V5135="Bangalore",VLOOKUP(V5135,'Branch Wise Work Timelines'!C:G,4,FALSE)+AA5135+1,IF(V5135="Mumbai",VLOOKUP(V5135,'Branch Wise Work Timelines'!C:G,4,FALSE)+AA5135+1,VLOOKUP(V5135,'Branch Wise Work Timelines'!C:G,4,FALSE)+AA5135))</f>
        <v>44892.104166666664</v>
      </c>
      <c r="AG5135" s="67">
        <f>WORKDAY.INTL(AA5135,1,11)+VLOOKUP(V5135,'Branch Wise Work Timelines'!C:G,3,FALSE)</f>
        <v>44893.416666666664</v>
      </c>
      <c r="AH5135" s="69" t="str">
        <f t="shared" si="969"/>
        <v>Met</v>
      </c>
      <c r="AI5135" s="69">
        <f t="shared" ca="1" si="970"/>
        <v>20422</v>
      </c>
      <c r="AJ5135" s="69" t="str">
        <f ca="1">IF(AI5135&lt;0,"0-12",IFERROR(VLOOKUP(AI5135,Breakup[],2,FALSE),"&gt;24"))</f>
        <v>&gt;24</v>
      </c>
      <c r="AK5135" s="69" t="str">
        <f>VLOOKUP(V5135,Master!B:D,3,FALSE)</f>
        <v>South</v>
      </c>
      <c r="AL5135" s="69" t="str">
        <f t="shared" si="971"/>
        <v>Bangalore-CLS</v>
      </c>
    </row>
    <row r="5136" spans="1:38">
      <c r="A5136" s="14" t="s">
        <v>10603</v>
      </c>
      <c r="B5136" s="54">
        <v>44701.722076192098</v>
      </c>
      <c r="C5136" s="13" t="s">
        <v>377</v>
      </c>
      <c r="D5136" s="13">
        <v>115</v>
      </c>
      <c r="E5136" s="13" t="s">
        <v>10604</v>
      </c>
      <c r="F5136" s="13" t="s">
        <v>15</v>
      </c>
      <c r="G5136" s="14">
        <v>1653050621596</v>
      </c>
      <c r="H5136" s="55">
        <v>0.14983796296296301</v>
      </c>
      <c r="I5136" s="33">
        <v>44881.149837962999</v>
      </c>
      <c r="J5136" s="58">
        <v>44881</v>
      </c>
      <c r="K5136" s="13" t="s">
        <v>213</v>
      </c>
      <c r="L5136" s="13" t="s">
        <v>30</v>
      </c>
      <c r="M5136" s="13" t="s">
        <v>214</v>
      </c>
      <c r="N5136" s="13" t="s">
        <v>206</v>
      </c>
      <c r="O5136" s="33" t="s">
        <v>38</v>
      </c>
      <c r="P5136" s="58" t="s">
        <v>38</v>
      </c>
      <c r="Q5136" s="33" t="s">
        <v>207</v>
      </c>
      <c r="R5136" s="14" t="s">
        <v>38</v>
      </c>
      <c r="S5136" s="13" t="s">
        <v>216</v>
      </c>
      <c r="T5136" s="13" t="s">
        <v>217</v>
      </c>
      <c r="U5136" s="33">
        <f t="shared" ca="1" si="960"/>
        <v>45744.56914039352</v>
      </c>
      <c r="V5136" s="13" t="str">
        <f t="shared" si="961"/>
        <v>Bangalore</v>
      </c>
      <c r="W5136" s="13" t="str">
        <f t="shared" si="962"/>
        <v>CLS</v>
      </c>
      <c r="X5136" s="13">
        <f t="shared" si="963"/>
        <v>3</v>
      </c>
      <c r="Y5136" s="13" t="str">
        <f>IFERROR(VLOOKUP(C5136,ReceivingTeam[],2,FALSE),"HelpDesk")</f>
        <v>HelpDesk</v>
      </c>
      <c r="Z5136" s="67">
        <f t="shared" si="964"/>
        <v>44881.916666666664</v>
      </c>
      <c r="AA5136" s="68">
        <f t="shared" si="965"/>
        <v>44881</v>
      </c>
      <c r="AB5136" s="69" t="b">
        <f t="shared" si="966"/>
        <v>1</v>
      </c>
      <c r="AC5136" s="70">
        <f t="shared" si="967"/>
        <v>0.5</v>
      </c>
      <c r="AD5136" s="67">
        <f t="shared" si="968"/>
        <v>44881.916666666664</v>
      </c>
      <c r="AE5136" s="67">
        <f>VLOOKUP(V5136,'Branch Wise Work Timelines'!C:G,3,FALSE)+AA5136</f>
        <v>44881.416666666664</v>
      </c>
      <c r="AF5136" s="67">
        <f>IF(V5136="Bangalore",VLOOKUP(V5136,'Branch Wise Work Timelines'!C:G,4,FALSE)+AA5136+1,IF(V5136="Mumbai",VLOOKUP(V5136,'Branch Wise Work Timelines'!C:G,4,FALSE)+AA5136+1,VLOOKUP(V5136,'Branch Wise Work Timelines'!C:G,4,FALSE)+AA5136))</f>
        <v>44882.104166666664</v>
      </c>
      <c r="AG5136" s="67">
        <f>WORKDAY.INTL(AA5136,1,11)+VLOOKUP(V5136,'Branch Wise Work Timelines'!C:G,3,FALSE)</f>
        <v>44882.416666666664</v>
      </c>
      <c r="AH5136" s="69" t="str">
        <f t="shared" ca="1" si="969"/>
        <v>Out of TAT</v>
      </c>
      <c r="AI5136" s="69">
        <f t="shared" ca="1" si="970"/>
        <v>20704</v>
      </c>
      <c r="AJ5136" s="69" t="str">
        <f ca="1">IF(AI5136&lt;0,"0-12",IFERROR(VLOOKUP(AI5136,Breakup[],2,FALSE),"&gt;24"))</f>
        <v>&gt;24</v>
      </c>
      <c r="AK5136" s="69" t="str">
        <f>VLOOKUP(V5136,Master!B:D,3,FALSE)</f>
        <v>South</v>
      </c>
      <c r="AL5136" s="69" t="str">
        <f t="shared" si="971"/>
        <v>Bangalore-CLS</v>
      </c>
    </row>
    <row r="5137" spans="1:38">
      <c r="A5137" s="14" t="s">
        <v>10605</v>
      </c>
      <c r="B5137" s="54">
        <v>44701.744268055598</v>
      </c>
      <c r="C5137" s="13" t="s">
        <v>235</v>
      </c>
      <c r="D5137" s="13">
        <v>1056</v>
      </c>
      <c r="E5137" s="13" t="s">
        <v>10606</v>
      </c>
      <c r="F5137" s="13" t="s">
        <v>15</v>
      </c>
      <c r="G5137" s="14">
        <v>1653050089671</v>
      </c>
      <c r="H5137" s="55">
        <v>0.108981481481481</v>
      </c>
      <c r="I5137" s="33">
        <v>44888.108981481499</v>
      </c>
      <c r="J5137" s="58">
        <v>44888</v>
      </c>
      <c r="K5137" s="13" t="s">
        <v>213</v>
      </c>
      <c r="L5137" s="13" t="s">
        <v>30</v>
      </c>
      <c r="M5137" s="13" t="s">
        <v>214</v>
      </c>
      <c r="N5137" s="13" t="s">
        <v>206</v>
      </c>
      <c r="O5137" s="33" t="s">
        <v>38</v>
      </c>
      <c r="P5137" s="58" t="s">
        <v>38</v>
      </c>
      <c r="Q5137" s="33" t="s">
        <v>207</v>
      </c>
      <c r="R5137" s="14" t="s">
        <v>38</v>
      </c>
      <c r="S5137" s="13" t="s">
        <v>216</v>
      </c>
      <c r="T5137" s="13" t="s">
        <v>217</v>
      </c>
      <c r="U5137" s="33">
        <f t="shared" ca="1" si="960"/>
        <v>45744.56914039352</v>
      </c>
      <c r="V5137" s="13" t="str">
        <f t="shared" si="961"/>
        <v>Bangalore</v>
      </c>
      <c r="W5137" s="13" t="str">
        <f t="shared" si="962"/>
        <v>CLS</v>
      </c>
      <c r="X5137" s="13">
        <f t="shared" si="963"/>
        <v>2</v>
      </c>
      <c r="Y5137" s="13" t="str">
        <f>IFERROR(VLOOKUP(C5137,ReceivingTeam[],2,FALSE),"HelpDesk")</f>
        <v>HelpDesk</v>
      </c>
      <c r="Z5137" s="67">
        <f t="shared" si="964"/>
        <v>44888.916666666664</v>
      </c>
      <c r="AA5137" s="68">
        <f t="shared" si="965"/>
        <v>44888</v>
      </c>
      <c r="AB5137" s="69" t="b">
        <f t="shared" si="966"/>
        <v>1</v>
      </c>
      <c r="AC5137" s="70">
        <f t="shared" si="967"/>
        <v>0.5</v>
      </c>
      <c r="AD5137" s="67">
        <f t="shared" si="968"/>
        <v>44888.916666666664</v>
      </c>
      <c r="AE5137" s="67">
        <f>VLOOKUP(V5137,'Branch Wise Work Timelines'!C:G,3,FALSE)+AA5137</f>
        <v>44888.416666666664</v>
      </c>
      <c r="AF5137" s="67">
        <f>IF(V5137="Bangalore",VLOOKUP(V5137,'Branch Wise Work Timelines'!C:G,4,FALSE)+AA5137+1,IF(V5137="Mumbai",VLOOKUP(V5137,'Branch Wise Work Timelines'!C:G,4,FALSE)+AA5137+1,VLOOKUP(V5137,'Branch Wise Work Timelines'!C:G,4,FALSE)+AA5137))</f>
        <v>44889.104166666664</v>
      </c>
      <c r="AG5137" s="67">
        <f>WORKDAY.INTL(AA5137,1,11)+VLOOKUP(V5137,'Branch Wise Work Timelines'!C:G,3,FALSE)</f>
        <v>44889.416666666664</v>
      </c>
      <c r="AH5137" s="69" t="str">
        <f t="shared" ca="1" si="969"/>
        <v>Out of TAT</v>
      </c>
      <c r="AI5137" s="69">
        <f t="shared" ca="1" si="970"/>
        <v>20536</v>
      </c>
      <c r="AJ5137" s="69" t="str">
        <f ca="1">IF(AI5137&lt;0,"0-12",IFERROR(VLOOKUP(AI5137,Breakup[],2,FALSE),"&gt;24"))</f>
        <v>&gt;24</v>
      </c>
      <c r="AK5137" s="69" t="str">
        <f>VLOOKUP(V5137,Master!B:D,3,FALSE)</f>
        <v>South</v>
      </c>
      <c r="AL5137" s="69" t="str">
        <f t="shared" si="971"/>
        <v>Bangalore-CLS</v>
      </c>
    </row>
    <row r="5138" spans="1:38">
      <c r="A5138" s="14" t="s">
        <v>10607</v>
      </c>
      <c r="B5138" s="54">
        <v>44701.683084988399</v>
      </c>
      <c r="C5138" s="13" t="s">
        <v>2252</v>
      </c>
      <c r="D5138" s="13">
        <v>1731</v>
      </c>
      <c r="E5138" s="13" t="s">
        <v>10608</v>
      </c>
      <c r="F5138" s="13" t="s">
        <v>15</v>
      </c>
      <c r="G5138" s="14">
        <v>1653050621596</v>
      </c>
      <c r="H5138" s="55">
        <v>0.47135416666666702</v>
      </c>
      <c r="I5138" s="33">
        <v>44891.471354166701</v>
      </c>
      <c r="J5138" s="58">
        <v>44891</v>
      </c>
      <c r="K5138" s="13" t="s">
        <v>213</v>
      </c>
      <c r="L5138" s="13" t="s">
        <v>30</v>
      </c>
      <c r="M5138" s="13" t="s">
        <v>214</v>
      </c>
      <c r="N5138" s="13" t="s">
        <v>206</v>
      </c>
      <c r="O5138" s="33">
        <v>44891.192557870403</v>
      </c>
      <c r="P5138" s="58">
        <v>44891</v>
      </c>
      <c r="Q5138" s="33" t="s">
        <v>237</v>
      </c>
      <c r="R5138" s="14">
        <v>845</v>
      </c>
      <c r="S5138" s="13" t="s">
        <v>216</v>
      </c>
      <c r="T5138" s="13" t="s">
        <v>217</v>
      </c>
      <c r="U5138" s="33">
        <f t="shared" ca="1" si="960"/>
        <v>45744.56914039352</v>
      </c>
      <c r="V5138" s="13" t="str">
        <f t="shared" si="961"/>
        <v>Bangalore</v>
      </c>
      <c r="W5138" s="13" t="str">
        <f t="shared" si="962"/>
        <v>CLS</v>
      </c>
      <c r="X5138" s="13">
        <f t="shared" si="963"/>
        <v>11</v>
      </c>
      <c r="Y5138" s="13" t="str">
        <f>IFERROR(VLOOKUP(C5138,ReceivingTeam[],2,FALSE),"HelpDesk")</f>
        <v>HelpDesk</v>
      </c>
      <c r="Z5138" s="67">
        <f t="shared" si="964"/>
        <v>44891.971354166701</v>
      </c>
      <c r="AA5138" s="68">
        <f t="shared" si="965"/>
        <v>44891</v>
      </c>
      <c r="AB5138" s="69" t="b">
        <f t="shared" si="966"/>
        <v>1</v>
      </c>
      <c r="AC5138" s="70">
        <f t="shared" si="967"/>
        <v>0.5</v>
      </c>
      <c r="AD5138" s="67">
        <f t="shared" si="968"/>
        <v>44891.971354166701</v>
      </c>
      <c r="AE5138" s="67">
        <f>VLOOKUP(V5138,'Branch Wise Work Timelines'!C:G,3,FALSE)+AA5138</f>
        <v>44891.416666666664</v>
      </c>
      <c r="AF5138" s="67">
        <f>IF(V5138="Bangalore",VLOOKUP(V5138,'Branch Wise Work Timelines'!C:G,4,FALSE)+AA5138+1,IF(V5138="Mumbai",VLOOKUP(V5138,'Branch Wise Work Timelines'!C:G,4,FALSE)+AA5138+1,VLOOKUP(V5138,'Branch Wise Work Timelines'!C:G,4,FALSE)+AA5138))</f>
        <v>44892.104166666664</v>
      </c>
      <c r="AG5138" s="67">
        <f>WORKDAY.INTL(AA5138,1,11)+VLOOKUP(V5138,'Branch Wise Work Timelines'!C:G,3,FALSE)</f>
        <v>44893.416666666664</v>
      </c>
      <c r="AH5138" s="69" t="str">
        <f t="shared" si="969"/>
        <v>Met</v>
      </c>
      <c r="AI5138" s="69">
        <f t="shared" ca="1" si="970"/>
        <v>20463</v>
      </c>
      <c r="AJ5138" s="69" t="str">
        <f ca="1">IF(AI5138&lt;0,"0-12",IFERROR(VLOOKUP(AI5138,Breakup[],2,FALSE),"&gt;24"))</f>
        <v>&gt;24</v>
      </c>
      <c r="AK5138" s="69" t="str">
        <f>VLOOKUP(V5138,Master!B:D,3,FALSE)</f>
        <v>South</v>
      </c>
      <c r="AL5138" s="69" t="str">
        <f t="shared" si="971"/>
        <v>Bangalore-CLS</v>
      </c>
    </row>
    <row r="5139" spans="1:38">
      <c r="A5139" s="14" t="s">
        <v>10609</v>
      </c>
      <c r="B5139" s="54">
        <v>44701.684646215297</v>
      </c>
      <c r="C5139" s="13" t="s">
        <v>243</v>
      </c>
      <c r="D5139" s="13">
        <v>247</v>
      </c>
      <c r="E5139" s="13" t="s">
        <v>10610</v>
      </c>
      <c r="F5139" s="13" t="s">
        <v>15</v>
      </c>
      <c r="G5139" s="14">
        <v>1653048302745</v>
      </c>
      <c r="H5139" s="55">
        <v>0.71072916666666697</v>
      </c>
      <c r="I5139" s="33">
        <v>44881.710729166698</v>
      </c>
      <c r="J5139" s="58">
        <v>44881</v>
      </c>
      <c r="K5139" s="13" t="s">
        <v>213</v>
      </c>
      <c r="L5139" s="13" t="s">
        <v>30</v>
      </c>
      <c r="M5139" s="13" t="s">
        <v>75</v>
      </c>
      <c r="N5139" s="13" t="s">
        <v>206</v>
      </c>
      <c r="O5139" s="33" t="s">
        <v>38</v>
      </c>
      <c r="P5139" s="58" t="s">
        <v>38</v>
      </c>
      <c r="Q5139" s="33" t="s">
        <v>207</v>
      </c>
      <c r="R5139" s="14" t="s">
        <v>38</v>
      </c>
      <c r="S5139" s="13" t="s">
        <v>216</v>
      </c>
      <c r="T5139" s="13" t="s">
        <v>217</v>
      </c>
      <c r="U5139" s="33">
        <f t="shared" ca="1" si="960"/>
        <v>45744.56914039352</v>
      </c>
      <c r="V5139" s="13" t="str">
        <f t="shared" si="961"/>
        <v>Bangalore</v>
      </c>
      <c r="W5139" s="13" t="str">
        <f t="shared" si="962"/>
        <v>CLS</v>
      </c>
      <c r="X5139" s="13">
        <f t="shared" si="963"/>
        <v>17</v>
      </c>
      <c r="Y5139" s="13" t="str">
        <f>IFERROR(VLOOKUP(C5139,ReceivingTeam[],2,FALSE),"HelpDesk")</f>
        <v>HelpDesk</v>
      </c>
      <c r="Z5139" s="67">
        <f t="shared" si="964"/>
        <v>44882.523229166698</v>
      </c>
      <c r="AA5139" s="68">
        <f t="shared" si="965"/>
        <v>44881</v>
      </c>
      <c r="AB5139" s="69" t="b">
        <f t="shared" si="966"/>
        <v>1</v>
      </c>
      <c r="AC5139" s="70">
        <f t="shared" si="967"/>
        <v>0.5</v>
      </c>
      <c r="AD5139" s="67">
        <f t="shared" si="968"/>
        <v>44882.523229166698</v>
      </c>
      <c r="AE5139" s="67">
        <f>VLOOKUP(V5139,'Branch Wise Work Timelines'!C:G,3,FALSE)+AA5139</f>
        <v>44881.416666666664</v>
      </c>
      <c r="AF5139" s="67">
        <f>IF(V5139="Bangalore",VLOOKUP(V5139,'Branch Wise Work Timelines'!C:G,4,FALSE)+AA5139+1,IF(V5139="Mumbai",VLOOKUP(V5139,'Branch Wise Work Timelines'!C:G,4,FALSE)+AA5139+1,VLOOKUP(V5139,'Branch Wise Work Timelines'!C:G,4,FALSE)+AA5139))</f>
        <v>44882.104166666664</v>
      </c>
      <c r="AG5139" s="67">
        <f>WORKDAY.INTL(AA5139,1,11)+VLOOKUP(V5139,'Branch Wise Work Timelines'!C:G,3,FALSE)</f>
        <v>44882.416666666664</v>
      </c>
      <c r="AH5139" s="69" t="str">
        <f t="shared" ca="1" si="969"/>
        <v>Out of TAT</v>
      </c>
      <c r="AI5139" s="69">
        <f t="shared" ca="1" si="970"/>
        <v>20690</v>
      </c>
      <c r="AJ5139" s="69" t="str">
        <f ca="1">IF(AI5139&lt;0,"0-12",IFERROR(VLOOKUP(AI5139,Breakup[],2,FALSE),"&gt;24"))</f>
        <v>&gt;24</v>
      </c>
      <c r="AK5139" s="69" t="str">
        <f>VLOOKUP(V5139,Master!B:D,3,FALSE)</f>
        <v>South</v>
      </c>
      <c r="AL5139" s="69" t="str">
        <f t="shared" si="971"/>
        <v>Bangalore-CLS</v>
      </c>
    </row>
    <row r="5140" spans="1:38">
      <c r="A5140" s="14" t="s">
        <v>10611</v>
      </c>
      <c r="B5140" s="54">
        <v>44701.685963657401</v>
      </c>
      <c r="C5140" s="13" t="s">
        <v>265</v>
      </c>
      <c r="D5140" s="13">
        <v>506</v>
      </c>
      <c r="E5140" s="13" t="s">
        <v>10612</v>
      </c>
      <c r="F5140" s="13" t="s">
        <v>15</v>
      </c>
      <c r="G5140" s="14">
        <v>1653050074123</v>
      </c>
      <c r="H5140" s="55">
        <v>0.73954861111111103</v>
      </c>
      <c r="I5140" s="33">
        <v>44889.739548611098</v>
      </c>
      <c r="J5140" s="58">
        <v>44889</v>
      </c>
      <c r="K5140" s="13" t="s">
        <v>213</v>
      </c>
      <c r="L5140" s="13" t="s">
        <v>30</v>
      </c>
      <c r="M5140" s="13" t="s">
        <v>75</v>
      </c>
      <c r="N5140" s="13" t="s">
        <v>206</v>
      </c>
      <c r="O5140" s="33" t="s">
        <v>38</v>
      </c>
      <c r="P5140" s="58" t="s">
        <v>38</v>
      </c>
      <c r="Q5140" s="33" t="s">
        <v>207</v>
      </c>
      <c r="R5140" s="14" t="s">
        <v>38</v>
      </c>
      <c r="S5140" s="13" t="s">
        <v>216</v>
      </c>
      <c r="T5140" s="13" t="s">
        <v>217</v>
      </c>
      <c r="U5140" s="33">
        <f t="shared" ca="1" si="960"/>
        <v>45744.56914039352</v>
      </c>
      <c r="V5140" s="13" t="str">
        <f t="shared" si="961"/>
        <v>Bangalore</v>
      </c>
      <c r="W5140" s="13" t="str">
        <f t="shared" si="962"/>
        <v>CLS</v>
      </c>
      <c r="X5140" s="13">
        <f t="shared" si="963"/>
        <v>17</v>
      </c>
      <c r="Y5140" s="13" t="str">
        <f>IFERROR(VLOOKUP(C5140,ReceivingTeam[],2,FALSE),"HelpDesk")</f>
        <v>HelpDesk</v>
      </c>
      <c r="Z5140" s="67">
        <f t="shared" si="964"/>
        <v>44890.552048611098</v>
      </c>
      <c r="AA5140" s="68">
        <f t="shared" si="965"/>
        <v>44889</v>
      </c>
      <c r="AB5140" s="69" t="b">
        <f t="shared" si="966"/>
        <v>1</v>
      </c>
      <c r="AC5140" s="70">
        <f t="shared" si="967"/>
        <v>0.5</v>
      </c>
      <c r="AD5140" s="67">
        <f t="shared" si="968"/>
        <v>44890.552048611098</v>
      </c>
      <c r="AE5140" s="67">
        <f>VLOOKUP(V5140,'Branch Wise Work Timelines'!C:G,3,FALSE)+AA5140</f>
        <v>44889.416666666664</v>
      </c>
      <c r="AF5140" s="67">
        <f>IF(V5140="Bangalore",VLOOKUP(V5140,'Branch Wise Work Timelines'!C:G,4,FALSE)+AA5140+1,IF(V5140="Mumbai",VLOOKUP(V5140,'Branch Wise Work Timelines'!C:G,4,FALSE)+AA5140+1,VLOOKUP(V5140,'Branch Wise Work Timelines'!C:G,4,FALSE)+AA5140))</f>
        <v>44890.104166666664</v>
      </c>
      <c r="AG5140" s="67">
        <f>WORKDAY.INTL(AA5140,1,11)+VLOOKUP(V5140,'Branch Wise Work Timelines'!C:G,3,FALSE)</f>
        <v>44890.416666666664</v>
      </c>
      <c r="AH5140" s="69" t="str">
        <f t="shared" ca="1" si="969"/>
        <v>Out of TAT</v>
      </c>
      <c r="AI5140" s="69">
        <f t="shared" ca="1" si="970"/>
        <v>20497</v>
      </c>
      <c r="AJ5140" s="69" t="str">
        <f ca="1">IF(AI5140&lt;0,"0-12",IFERROR(VLOOKUP(AI5140,Breakup[],2,FALSE),"&gt;24"))</f>
        <v>&gt;24</v>
      </c>
      <c r="AK5140" s="69" t="str">
        <f>VLOOKUP(V5140,Master!B:D,3,FALSE)</f>
        <v>South</v>
      </c>
      <c r="AL5140" s="69" t="str">
        <f t="shared" si="971"/>
        <v>Bangalore-CLS</v>
      </c>
    </row>
    <row r="5141" spans="1:38">
      <c r="A5141" s="14" t="s">
        <v>10613</v>
      </c>
      <c r="B5141" s="54">
        <v>44701.731633449097</v>
      </c>
      <c r="C5141" s="13" t="s">
        <v>372</v>
      </c>
      <c r="D5141" s="13">
        <v>669</v>
      </c>
      <c r="E5141" s="13" t="s">
        <v>10614</v>
      </c>
      <c r="F5141" s="13" t="s">
        <v>15</v>
      </c>
      <c r="G5141" s="14">
        <v>1653052565128</v>
      </c>
      <c r="H5141" s="55">
        <v>0.30832175925925898</v>
      </c>
      <c r="I5141" s="33">
        <v>44889.308321759301</v>
      </c>
      <c r="J5141" s="58">
        <v>44889</v>
      </c>
      <c r="K5141" s="13" t="s">
        <v>213</v>
      </c>
      <c r="L5141" s="13" t="s">
        <v>30</v>
      </c>
      <c r="M5141" s="13" t="s">
        <v>75</v>
      </c>
      <c r="N5141" s="13" t="s">
        <v>206</v>
      </c>
      <c r="O5141" s="33" t="s">
        <v>38</v>
      </c>
      <c r="P5141" s="58" t="s">
        <v>38</v>
      </c>
      <c r="Q5141" s="33" t="s">
        <v>207</v>
      </c>
      <c r="R5141" s="14" t="s">
        <v>38</v>
      </c>
      <c r="S5141" s="13" t="s">
        <v>216</v>
      </c>
      <c r="T5141" s="13" t="s">
        <v>217</v>
      </c>
      <c r="U5141" s="33">
        <f t="shared" ca="1" si="960"/>
        <v>45744.56914039352</v>
      </c>
      <c r="V5141" s="13" t="str">
        <f t="shared" si="961"/>
        <v>Bangalore</v>
      </c>
      <c r="W5141" s="13" t="str">
        <f t="shared" si="962"/>
        <v>CLS</v>
      </c>
      <c r="X5141" s="13">
        <f t="shared" si="963"/>
        <v>7</v>
      </c>
      <c r="Y5141" s="13" t="str">
        <f>IFERROR(VLOOKUP(C5141,ReceivingTeam[],2,FALSE),"HelpDesk")</f>
        <v>HelpDesk</v>
      </c>
      <c r="Z5141" s="67">
        <f t="shared" si="964"/>
        <v>44889.916666666664</v>
      </c>
      <c r="AA5141" s="68">
        <f t="shared" si="965"/>
        <v>44889</v>
      </c>
      <c r="AB5141" s="69" t="b">
        <f t="shared" si="966"/>
        <v>1</v>
      </c>
      <c r="AC5141" s="70">
        <f t="shared" si="967"/>
        <v>0.5</v>
      </c>
      <c r="AD5141" s="67">
        <f t="shared" si="968"/>
        <v>44889.916666666664</v>
      </c>
      <c r="AE5141" s="67">
        <f>VLOOKUP(V5141,'Branch Wise Work Timelines'!C:G,3,FALSE)+AA5141</f>
        <v>44889.416666666664</v>
      </c>
      <c r="AF5141" s="67">
        <f>IF(V5141="Bangalore",VLOOKUP(V5141,'Branch Wise Work Timelines'!C:G,4,FALSE)+AA5141+1,IF(V5141="Mumbai",VLOOKUP(V5141,'Branch Wise Work Timelines'!C:G,4,FALSE)+AA5141+1,VLOOKUP(V5141,'Branch Wise Work Timelines'!C:G,4,FALSE)+AA5141))</f>
        <v>44890.104166666664</v>
      </c>
      <c r="AG5141" s="67">
        <f>WORKDAY.INTL(AA5141,1,11)+VLOOKUP(V5141,'Branch Wise Work Timelines'!C:G,3,FALSE)</f>
        <v>44890.416666666664</v>
      </c>
      <c r="AH5141" s="69" t="str">
        <f t="shared" ca="1" si="969"/>
        <v>Out of TAT</v>
      </c>
      <c r="AI5141" s="69">
        <f t="shared" ca="1" si="970"/>
        <v>20512</v>
      </c>
      <c r="AJ5141" s="69" t="str">
        <f ca="1">IF(AI5141&lt;0,"0-12",IFERROR(VLOOKUP(AI5141,Breakup[],2,FALSE),"&gt;24"))</f>
        <v>&gt;24</v>
      </c>
      <c r="AK5141" s="69" t="str">
        <f>VLOOKUP(V5141,Master!B:D,3,FALSE)</f>
        <v>South</v>
      </c>
      <c r="AL5141" s="69" t="str">
        <f t="shared" si="971"/>
        <v>Bangalore-CLS</v>
      </c>
    </row>
    <row r="5142" spans="1:38">
      <c r="A5142" s="14" t="s">
        <v>10615</v>
      </c>
      <c r="B5142" s="54">
        <v>44701.7547815625</v>
      </c>
      <c r="C5142" s="13" t="s">
        <v>268</v>
      </c>
      <c r="D5142" s="13">
        <v>312</v>
      </c>
      <c r="E5142" s="13" t="s">
        <v>10616</v>
      </c>
      <c r="F5142" s="13" t="s">
        <v>15</v>
      </c>
      <c r="G5142" s="14">
        <v>1653052565128</v>
      </c>
      <c r="H5142" s="55">
        <v>7.3657407407407394E-2</v>
      </c>
      <c r="I5142" s="33">
        <v>44891.073657407404</v>
      </c>
      <c r="J5142" s="58">
        <v>44891</v>
      </c>
      <c r="K5142" s="13" t="s">
        <v>213</v>
      </c>
      <c r="L5142" s="13" t="s">
        <v>30</v>
      </c>
      <c r="M5142" s="13" t="s">
        <v>75</v>
      </c>
      <c r="N5142" s="13" t="s">
        <v>206</v>
      </c>
      <c r="O5142" s="33">
        <v>44891.741226851896</v>
      </c>
      <c r="P5142" s="58">
        <v>44891</v>
      </c>
      <c r="Q5142" s="33" t="s">
        <v>237</v>
      </c>
      <c r="R5142" s="14">
        <v>284</v>
      </c>
      <c r="S5142" s="13" t="s">
        <v>216</v>
      </c>
      <c r="T5142" s="13" t="s">
        <v>217</v>
      </c>
      <c r="U5142" s="33">
        <f t="shared" ca="1" si="960"/>
        <v>45744.56914039352</v>
      </c>
      <c r="V5142" s="13" t="str">
        <f t="shared" si="961"/>
        <v>Bangalore</v>
      </c>
      <c r="W5142" s="13" t="str">
        <f t="shared" si="962"/>
        <v>CLS</v>
      </c>
      <c r="X5142" s="13">
        <f t="shared" si="963"/>
        <v>1</v>
      </c>
      <c r="Y5142" s="13" t="str">
        <f>IFERROR(VLOOKUP(C5142,ReceivingTeam[],2,FALSE),"HelpDesk")</f>
        <v>HelpDesk</v>
      </c>
      <c r="Z5142" s="67">
        <f t="shared" si="964"/>
        <v>44891.916666666664</v>
      </c>
      <c r="AA5142" s="68">
        <f t="shared" si="965"/>
        <v>44891</v>
      </c>
      <c r="AB5142" s="69" t="b">
        <f t="shared" si="966"/>
        <v>1</v>
      </c>
      <c r="AC5142" s="70">
        <f t="shared" si="967"/>
        <v>0.5</v>
      </c>
      <c r="AD5142" s="67">
        <f t="shared" si="968"/>
        <v>44891.916666666664</v>
      </c>
      <c r="AE5142" s="67">
        <f>VLOOKUP(V5142,'Branch Wise Work Timelines'!C:G,3,FALSE)+AA5142</f>
        <v>44891.416666666664</v>
      </c>
      <c r="AF5142" s="67">
        <f>IF(V5142="Bangalore",VLOOKUP(V5142,'Branch Wise Work Timelines'!C:G,4,FALSE)+AA5142+1,IF(V5142="Mumbai",VLOOKUP(V5142,'Branch Wise Work Timelines'!C:G,4,FALSE)+AA5142+1,VLOOKUP(V5142,'Branch Wise Work Timelines'!C:G,4,FALSE)+AA5142))</f>
        <v>44892.104166666664</v>
      </c>
      <c r="AG5142" s="67">
        <f>WORKDAY.INTL(AA5142,1,11)+VLOOKUP(V5142,'Branch Wise Work Timelines'!C:G,3,FALSE)</f>
        <v>44893.416666666664</v>
      </c>
      <c r="AH5142" s="69" t="str">
        <f t="shared" si="969"/>
        <v>Met</v>
      </c>
      <c r="AI5142" s="69">
        <f t="shared" ca="1" si="970"/>
        <v>20464</v>
      </c>
      <c r="AJ5142" s="69" t="str">
        <f ca="1">IF(AI5142&lt;0,"0-12",IFERROR(VLOOKUP(AI5142,Breakup[],2,FALSE),"&gt;24"))</f>
        <v>&gt;24</v>
      </c>
      <c r="AK5142" s="69" t="str">
        <f>VLOOKUP(V5142,Master!B:D,3,FALSE)</f>
        <v>South</v>
      </c>
      <c r="AL5142" s="69" t="str">
        <f t="shared" si="971"/>
        <v>Bangalore-CLS</v>
      </c>
    </row>
    <row r="5143" spans="1:38">
      <c r="A5143" s="14" t="s">
        <v>10617</v>
      </c>
      <c r="B5143" s="54">
        <v>44701.787210034701</v>
      </c>
      <c r="C5143" s="13" t="s">
        <v>583</v>
      </c>
      <c r="D5143" s="13">
        <v>600</v>
      </c>
      <c r="E5143" s="13" t="s">
        <v>10618</v>
      </c>
      <c r="F5143" s="13" t="s">
        <v>15</v>
      </c>
      <c r="G5143" s="14">
        <v>1653056550003</v>
      </c>
      <c r="H5143" s="55">
        <v>0.11362268518518499</v>
      </c>
      <c r="I5143" s="33">
        <v>44883.113622685203</v>
      </c>
      <c r="J5143" s="58">
        <v>44883</v>
      </c>
      <c r="K5143" s="13" t="s">
        <v>213</v>
      </c>
      <c r="L5143" s="13" t="s">
        <v>30</v>
      </c>
      <c r="M5143" s="13" t="s">
        <v>75</v>
      </c>
      <c r="N5143" s="13" t="s">
        <v>206</v>
      </c>
      <c r="O5143" s="33" t="s">
        <v>38</v>
      </c>
      <c r="P5143" s="58" t="s">
        <v>38</v>
      </c>
      <c r="Q5143" s="33" t="s">
        <v>207</v>
      </c>
      <c r="R5143" s="14" t="s">
        <v>38</v>
      </c>
      <c r="S5143" s="13" t="s">
        <v>216</v>
      </c>
      <c r="T5143" s="13" t="s">
        <v>217</v>
      </c>
      <c r="U5143" s="33">
        <f t="shared" ca="1" si="960"/>
        <v>45744.56914039352</v>
      </c>
      <c r="V5143" s="13" t="str">
        <f t="shared" si="961"/>
        <v>Bangalore</v>
      </c>
      <c r="W5143" s="13" t="str">
        <f t="shared" si="962"/>
        <v>CLS</v>
      </c>
      <c r="X5143" s="13">
        <f t="shared" si="963"/>
        <v>2</v>
      </c>
      <c r="Y5143" s="13" t="str">
        <f>IFERROR(VLOOKUP(C5143,ReceivingTeam[],2,FALSE),"HelpDesk")</f>
        <v>HelpDesk</v>
      </c>
      <c r="Z5143" s="67">
        <f t="shared" si="964"/>
        <v>44883.916666666664</v>
      </c>
      <c r="AA5143" s="68">
        <f t="shared" si="965"/>
        <v>44883</v>
      </c>
      <c r="AB5143" s="69" t="b">
        <f t="shared" si="966"/>
        <v>1</v>
      </c>
      <c r="AC5143" s="70">
        <f t="shared" si="967"/>
        <v>0.5</v>
      </c>
      <c r="AD5143" s="67">
        <f t="shared" si="968"/>
        <v>44883.916666666664</v>
      </c>
      <c r="AE5143" s="67">
        <f>VLOOKUP(V5143,'Branch Wise Work Timelines'!C:G,3,FALSE)+AA5143</f>
        <v>44883.416666666664</v>
      </c>
      <c r="AF5143" s="67">
        <f>IF(V5143="Bangalore",VLOOKUP(V5143,'Branch Wise Work Timelines'!C:G,4,FALSE)+AA5143+1,IF(V5143="Mumbai",VLOOKUP(V5143,'Branch Wise Work Timelines'!C:G,4,FALSE)+AA5143+1,VLOOKUP(V5143,'Branch Wise Work Timelines'!C:G,4,FALSE)+AA5143))</f>
        <v>44884.104166666664</v>
      </c>
      <c r="AG5143" s="67">
        <f>WORKDAY.INTL(AA5143,1,11)+VLOOKUP(V5143,'Branch Wise Work Timelines'!C:G,3,FALSE)</f>
        <v>44884.416666666664</v>
      </c>
      <c r="AH5143" s="69" t="str">
        <f t="shared" ca="1" si="969"/>
        <v>Out of TAT</v>
      </c>
      <c r="AI5143" s="69">
        <f t="shared" ca="1" si="970"/>
        <v>20656</v>
      </c>
      <c r="AJ5143" s="69" t="str">
        <f ca="1">IF(AI5143&lt;0,"0-12",IFERROR(VLOOKUP(AI5143,Breakup[],2,FALSE),"&gt;24"))</f>
        <v>&gt;24</v>
      </c>
      <c r="AK5143" s="69" t="str">
        <f>VLOOKUP(V5143,Master!B:D,3,FALSE)</f>
        <v>South</v>
      </c>
      <c r="AL5143" s="69" t="str">
        <f t="shared" si="971"/>
        <v>Bangalore-CLS</v>
      </c>
    </row>
    <row r="5144" spans="1:38">
      <c r="A5144" s="14" t="s">
        <v>10619</v>
      </c>
      <c r="B5144" s="54">
        <v>44701.787397187501</v>
      </c>
      <c r="C5144" s="13" t="s">
        <v>722</v>
      </c>
      <c r="D5144" s="13">
        <v>1806</v>
      </c>
      <c r="E5144" s="13" t="s">
        <v>10620</v>
      </c>
      <c r="F5144" s="13" t="s">
        <v>15</v>
      </c>
      <c r="G5144" s="14">
        <v>1653053327236</v>
      </c>
      <c r="H5144" s="55">
        <v>0.54582175925925902</v>
      </c>
      <c r="I5144" s="33">
        <v>44887.545821759297</v>
      </c>
      <c r="J5144" s="58">
        <v>44887</v>
      </c>
      <c r="K5144" s="13" t="s">
        <v>213</v>
      </c>
      <c r="L5144" s="13" t="s">
        <v>30</v>
      </c>
      <c r="M5144" s="13" t="s">
        <v>75</v>
      </c>
      <c r="N5144" s="13" t="s">
        <v>206</v>
      </c>
      <c r="O5144" s="33" t="s">
        <v>38</v>
      </c>
      <c r="P5144" s="58" t="s">
        <v>38</v>
      </c>
      <c r="Q5144" s="33" t="s">
        <v>207</v>
      </c>
      <c r="R5144" s="14" t="s">
        <v>38</v>
      </c>
      <c r="S5144" s="13" t="s">
        <v>216</v>
      </c>
      <c r="T5144" s="13" t="s">
        <v>217</v>
      </c>
      <c r="U5144" s="33">
        <f t="shared" ca="1" si="960"/>
        <v>45744.56914039352</v>
      </c>
      <c r="V5144" s="13" t="str">
        <f t="shared" si="961"/>
        <v>Bangalore</v>
      </c>
      <c r="W5144" s="13" t="str">
        <f t="shared" si="962"/>
        <v>CLS</v>
      </c>
      <c r="X5144" s="13">
        <f t="shared" si="963"/>
        <v>13</v>
      </c>
      <c r="Y5144" s="13" t="str">
        <f>IFERROR(VLOOKUP(C5144,ReceivingTeam[],2,FALSE),"HelpDesk")</f>
        <v>HelpDesk</v>
      </c>
      <c r="Z5144" s="67">
        <f t="shared" si="964"/>
        <v>44888.045821759297</v>
      </c>
      <c r="AA5144" s="68">
        <f t="shared" si="965"/>
        <v>44887</v>
      </c>
      <c r="AB5144" s="69" t="b">
        <f t="shared" si="966"/>
        <v>1</v>
      </c>
      <c r="AC5144" s="70">
        <f t="shared" si="967"/>
        <v>0.5</v>
      </c>
      <c r="AD5144" s="67">
        <f t="shared" si="968"/>
        <v>44888.045821759297</v>
      </c>
      <c r="AE5144" s="67">
        <f>VLOOKUP(V5144,'Branch Wise Work Timelines'!C:G,3,FALSE)+AA5144</f>
        <v>44887.416666666664</v>
      </c>
      <c r="AF5144" s="67">
        <f>IF(V5144="Bangalore",VLOOKUP(V5144,'Branch Wise Work Timelines'!C:G,4,FALSE)+AA5144+1,IF(V5144="Mumbai",VLOOKUP(V5144,'Branch Wise Work Timelines'!C:G,4,FALSE)+AA5144+1,VLOOKUP(V5144,'Branch Wise Work Timelines'!C:G,4,FALSE)+AA5144))</f>
        <v>44888.104166666664</v>
      </c>
      <c r="AG5144" s="67">
        <f>WORKDAY.INTL(AA5144,1,11)+VLOOKUP(V5144,'Branch Wise Work Timelines'!C:G,3,FALSE)</f>
        <v>44888.416666666664</v>
      </c>
      <c r="AH5144" s="69" t="str">
        <f t="shared" ca="1" si="969"/>
        <v>Out of TAT</v>
      </c>
      <c r="AI5144" s="69">
        <f t="shared" ca="1" si="970"/>
        <v>20557</v>
      </c>
      <c r="AJ5144" s="69" t="str">
        <f ca="1">IF(AI5144&lt;0,"0-12",IFERROR(VLOOKUP(AI5144,Breakup[],2,FALSE),"&gt;24"))</f>
        <v>&gt;24</v>
      </c>
      <c r="AK5144" s="69" t="str">
        <f>VLOOKUP(V5144,Master!B:D,3,FALSE)</f>
        <v>South</v>
      </c>
      <c r="AL5144" s="69" t="str">
        <f t="shared" si="971"/>
        <v>Bangalore-CLS</v>
      </c>
    </row>
    <row r="5145" spans="1:38">
      <c r="A5145" s="14" t="s">
        <v>10621</v>
      </c>
      <c r="B5145" s="54">
        <v>44701.786321377302</v>
      </c>
      <c r="C5145" s="13" t="s">
        <v>1345</v>
      </c>
      <c r="D5145" s="13">
        <v>126</v>
      </c>
      <c r="E5145" s="13" t="s">
        <v>10622</v>
      </c>
      <c r="F5145" s="13" t="s">
        <v>15</v>
      </c>
      <c r="G5145" s="14">
        <v>1653054766382</v>
      </c>
      <c r="H5145" s="55">
        <v>0.32271990740740703</v>
      </c>
      <c r="I5145" s="33">
        <v>44890.322719907403</v>
      </c>
      <c r="J5145" s="58">
        <v>44890</v>
      </c>
      <c r="K5145" s="13" t="s">
        <v>213</v>
      </c>
      <c r="L5145" s="13" t="s">
        <v>30</v>
      </c>
      <c r="M5145" s="13" t="s">
        <v>75</v>
      </c>
      <c r="N5145" s="13" t="s">
        <v>206</v>
      </c>
      <c r="O5145" s="33" t="s">
        <v>38</v>
      </c>
      <c r="P5145" s="58" t="s">
        <v>38</v>
      </c>
      <c r="Q5145" s="33" t="s">
        <v>207</v>
      </c>
      <c r="R5145" s="14" t="s">
        <v>38</v>
      </c>
      <c r="S5145" s="13" t="s">
        <v>216</v>
      </c>
      <c r="T5145" s="13" t="s">
        <v>217</v>
      </c>
      <c r="U5145" s="33">
        <f t="shared" ca="1" si="960"/>
        <v>45744.56914039352</v>
      </c>
      <c r="V5145" s="13" t="str">
        <f t="shared" si="961"/>
        <v>Bangalore</v>
      </c>
      <c r="W5145" s="13" t="str">
        <f t="shared" si="962"/>
        <v>CLS</v>
      </c>
      <c r="X5145" s="13">
        <f t="shared" si="963"/>
        <v>7</v>
      </c>
      <c r="Y5145" s="13" t="str">
        <f>IFERROR(VLOOKUP(C5145,ReceivingTeam[],2,FALSE),"HelpDesk")</f>
        <v>HelpDesk</v>
      </c>
      <c r="Z5145" s="67">
        <f t="shared" si="964"/>
        <v>44890.916666666664</v>
      </c>
      <c r="AA5145" s="68">
        <f t="shared" si="965"/>
        <v>44890</v>
      </c>
      <c r="AB5145" s="69" t="b">
        <f t="shared" si="966"/>
        <v>1</v>
      </c>
      <c r="AC5145" s="70">
        <f t="shared" si="967"/>
        <v>0.5</v>
      </c>
      <c r="AD5145" s="67">
        <f t="shared" si="968"/>
        <v>44890.916666666664</v>
      </c>
      <c r="AE5145" s="67">
        <f>VLOOKUP(V5145,'Branch Wise Work Timelines'!C:G,3,FALSE)+AA5145</f>
        <v>44890.416666666664</v>
      </c>
      <c r="AF5145" s="67">
        <f>IF(V5145="Bangalore",VLOOKUP(V5145,'Branch Wise Work Timelines'!C:G,4,FALSE)+AA5145+1,IF(V5145="Mumbai",VLOOKUP(V5145,'Branch Wise Work Timelines'!C:G,4,FALSE)+AA5145+1,VLOOKUP(V5145,'Branch Wise Work Timelines'!C:G,4,FALSE)+AA5145))</f>
        <v>44891.104166666664</v>
      </c>
      <c r="AG5145" s="67">
        <f>WORKDAY.INTL(AA5145,1,11)+VLOOKUP(V5145,'Branch Wise Work Timelines'!C:G,3,FALSE)</f>
        <v>44891.416666666664</v>
      </c>
      <c r="AH5145" s="69" t="str">
        <f t="shared" ca="1" si="969"/>
        <v>Out of TAT</v>
      </c>
      <c r="AI5145" s="69">
        <f t="shared" ca="1" si="970"/>
        <v>20488</v>
      </c>
      <c r="AJ5145" s="69" t="str">
        <f ca="1">IF(AI5145&lt;0,"0-12",IFERROR(VLOOKUP(AI5145,Breakup[],2,FALSE),"&gt;24"))</f>
        <v>&gt;24</v>
      </c>
      <c r="AK5145" s="69" t="str">
        <f>VLOOKUP(V5145,Master!B:D,3,FALSE)</f>
        <v>South</v>
      </c>
      <c r="AL5145" s="69" t="str">
        <f t="shared" si="971"/>
        <v>Bangalore-CLS</v>
      </c>
    </row>
    <row r="5146" spans="1:38">
      <c r="A5146" s="14" t="s">
        <v>10623</v>
      </c>
      <c r="B5146" s="54">
        <v>44701.687843831001</v>
      </c>
      <c r="C5146" s="13" t="s">
        <v>372</v>
      </c>
      <c r="D5146" s="13">
        <v>1436</v>
      </c>
      <c r="E5146" s="13" t="s">
        <v>10624</v>
      </c>
      <c r="F5146" s="13" t="s">
        <v>15</v>
      </c>
      <c r="G5146" s="14">
        <v>1653050878117</v>
      </c>
      <c r="H5146" s="55">
        <v>0.40254629629629601</v>
      </c>
      <c r="I5146" s="33">
        <v>44881.402546296304</v>
      </c>
      <c r="J5146" s="58">
        <v>44881</v>
      </c>
      <c r="K5146" s="13" t="s">
        <v>213</v>
      </c>
      <c r="L5146" s="13" t="s">
        <v>30</v>
      </c>
      <c r="M5146" s="13" t="s">
        <v>75</v>
      </c>
      <c r="N5146" s="13" t="s">
        <v>206</v>
      </c>
      <c r="O5146" s="33" t="s">
        <v>38</v>
      </c>
      <c r="P5146" s="58" t="s">
        <v>38</v>
      </c>
      <c r="Q5146" s="33" t="s">
        <v>207</v>
      </c>
      <c r="R5146" s="14" t="s">
        <v>38</v>
      </c>
      <c r="S5146" s="13" t="s">
        <v>208</v>
      </c>
      <c r="T5146" s="13" t="s">
        <v>209</v>
      </c>
      <c r="U5146" s="33">
        <f t="shared" ca="1" si="960"/>
        <v>45744.56914039352</v>
      </c>
      <c r="V5146" s="13" t="str">
        <f t="shared" si="961"/>
        <v>Bangalore</v>
      </c>
      <c r="W5146" s="13" t="str">
        <f t="shared" si="962"/>
        <v>CLS</v>
      </c>
      <c r="X5146" s="13">
        <f t="shared" si="963"/>
        <v>9</v>
      </c>
      <c r="Y5146" s="13" t="str">
        <f>IFERROR(VLOOKUP(C5146,ReceivingTeam[],2,FALSE),"HelpDesk")</f>
        <v>HelpDesk</v>
      </c>
      <c r="Z5146" s="67">
        <f t="shared" si="964"/>
        <v>44881.916666666664</v>
      </c>
      <c r="AA5146" s="68">
        <f t="shared" si="965"/>
        <v>44881</v>
      </c>
      <c r="AB5146" s="69" t="b">
        <f t="shared" si="966"/>
        <v>1</v>
      </c>
      <c r="AC5146" s="70">
        <f t="shared" si="967"/>
        <v>0.5</v>
      </c>
      <c r="AD5146" s="67">
        <f t="shared" si="968"/>
        <v>44881.916666666664</v>
      </c>
      <c r="AE5146" s="67">
        <f>VLOOKUP(V5146,'Branch Wise Work Timelines'!C:G,3,FALSE)+AA5146</f>
        <v>44881.416666666664</v>
      </c>
      <c r="AF5146" s="67">
        <f>IF(V5146="Bangalore",VLOOKUP(V5146,'Branch Wise Work Timelines'!C:G,4,FALSE)+AA5146+1,IF(V5146="Mumbai",VLOOKUP(V5146,'Branch Wise Work Timelines'!C:G,4,FALSE)+AA5146+1,VLOOKUP(V5146,'Branch Wise Work Timelines'!C:G,4,FALSE)+AA5146))</f>
        <v>44882.104166666664</v>
      </c>
      <c r="AG5146" s="67">
        <f>WORKDAY.INTL(AA5146,1,11)+VLOOKUP(V5146,'Branch Wise Work Timelines'!C:G,3,FALSE)</f>
        <v>44882.416666666664</v>
      </c>
      <c r="AH5146" s="69" t="str">
        <f t="shared" ca="1" si="969"/>
        <v>Out of TAT</v>
      </c>
      <c r="AI5146" s="69">
        <f t="shared" ca="1" si="970"/>
        <v>20704</v>
      </c>
      <c r="AJ5146" s="69" t="str">
        <f ca="1">IF(AI5146&lt;0,"0-12",IFERROR(VLOOKUP(AI5146,Breakup[],2,FALSE),"&gt;24"))</f>
        <v>&gt;24</v>
      </c>
      <c r="AK5146" s="69" t="str">
        <f>VLOOKUP(V5146,Master!B:D,3,FALSE)</f>
        <v>South</v>
      </c>
      <c r="AL5146" s="69" t="str">
        <f t="shared" si="971"/>
        <v>Bangalore-CLS</v>
      </c>
    </row>
    <row r="5147" spans="1:38">
      <c r="A5147" s="14" t="s">
        <v>10625</v>
      </c>
      <c r="B5147" s="54">
        <v>44701.688317824097</v>
      </c>
      <c r="C5147" s="13" t="s">
        <v>227</v>
      </c>
      <c r="D5147" s="13">
        <v>269</v>
      </c>
      <c r="E5147" s="13" t="s">
        <v>10626</v>
      </c>
      <c r="F5147" s="13" t="s">
        <v>15</v>
      </c>
      <c r="G5147" s="14">
        <v>1653047338901</v>
      </c>
      <c r="H5147" s="55">
        <v>0.60593750000000002</v>
      </c>
      <c r="I5147" s="33">
        <v>44888.605937499997</v>
      </c>
      <c r="J5147" s="58">
        <v>44888</v>
      </c>
      <c r="K5147" s="13" t="s">
        <v>213</v>
      </c>
      <c r="L5147" s="13" t="s">
        <v>30</v>
      </c>
      <c r="M5147" s="13" t="s">
        <v>75</v>
      </c>
      <c r="N5147" s="13" t="s">
        <v>206</v>
      </c>
      <c r="O5147" s="33" t="s">
        <v>38</v>
      </c>
      <c r="P5147" s="58" t="s">
        <v>38</v>
      </c>
      <c r="Q5147" s="33" t="s">
        <v>207</v>
      </c>
      <c r="R5147" s="14" t="s">
        <v>38</v>
      </c>
      <c r="S5147" s="13" t="s">
        <v>208</v>
      </c>
      <c r="T5147" s="13" t="s">
        <v>209</v>
      </c>
      <c r="U5147" s="33">
        <f t="shared" ca="1" si="960"/>
        <v>45744.56914039352</v>
      </c>
      <c r="V5147" s="13" t="str">
        <f t="shared" si="961"/>
        <v>Bangalore</v>
      </c>
      <c r="W5147" s="13" t="str">
        <f t="shared" si="962"/>
        <v>CLS</v>
      </c>
      <c r="X5147" s="13">
        <f t="shared" si="963"/>
        <v>14</v>
      </c>
      <c r="Y5147" s="13" t="str">
        <f>IFERROR(VLOOKUP(C5147,ReceivingTeam[],2,FALSE),"HelpDesk")</f>
        <v>HelpDesk</v>
      </c>
      <c r="Z5147" s="67">
        <f t="shared" si="964"/>
        <v>44889.418437499997</v>
      </c>
      <c r="AA5147" s="68">
        <f t="shared" si="965"/>
        <v>44888</v>
      </c>
      <c r="AB5147" s="69" t="b">
        <f t="shared" si="966"/>
        <v>1</v>
      </c>
      <c r="AC5147" s="70">
        <f t="shared" si="967"/>
        <v>0.5</v>
      </c>
      <c r="AD5147" s="67">
        <f t="shared" si="968"/>
        <v>44889.418437499997</v>
      </c>
      <c r="AE5147" s="67">
        <f>VLOOKUP(V5147,'Branch Wise Work Timelines'!C:G,3,FALSE)+AA5147</f>
        <v>44888.416666666664</v>
      </c>
      <c r="AF5147" s="67">
        <f>IF(V5147="Bangalore",VLOOKUP(V5147,'Branch Wise Work Timelines'!C:G,4,FALSE)+AA5147+1,IF(V5147="Mumbai",VLOOKUP(V5147,'Branch Wise Work Timelines'!C:G,4,FALSE)+AA5147+1,VLOOKUP(V5147,'Branch Wise Work Timelines'!C:G,4,FALSE)+AA5147))</f>
        <v>44889.104166666664</v>
      </c>
      <c r="AG5147" s="67">
        <f>WORKDAY.INTL(AA5147,1,11)+VLOOKUP(V5147,'Branch Wise Work Timelines'!C:G,3,FALSE)</f>
        <v>44889.416666666664</v>
      </c>
      <c r="AH5147" s="69" t="str">
        <f t="shared" ca="1" si="969"/>
        <v>Out of TAT</v>
      </c>
      <c r="AI5147" s="69">
        <f t="shared" ca="1" si="970"/>
        <v>20524</v>
      </c>
      <c r="AJ5147" s="69" t="str">
        <f ca="1">IF(AI5147&lt;0,"0-12",IFERROR(VLOOKUP(AI5147,Breakup[],2,FALSE),"&gt;24"))</f>
        <v>&gt;24</v>
      </c>
      <c r="AK5147" s="69" t="str">
        <f>VLOOKUP(V5147,Master!B:D,3,FALSE)</f>
        <v>South</v>
      </c>
      <c r="AL5147" s="69" t="str">
        <f t="shared" si="971"/>
        <v>Bangalore-CLS</v>
      </c>
    </row>
    <row r="5148" spans="1:38">
      <c r="A5148" s="14" t="s">
        <v>10627</v>
      </c>
      <c r="B5148" s="54">
        <v>44701.689152465297</v>
      </c>
      <c r="C5148" s="13" t="s">
        <v>418</v>
      </c>
      <c r="D5148" s="13">
        <v>1543</v>
      </c>
      <c r="E5148" s="13" t="s">
        <v>10628</v>
      </c>
      <c r="F5148" s="13" t="s">
        <v>15</v>
      </c>
      <c r="G5148" s="14">
        <v>1653046672988</v>
      </c>
      <c r="H5148" s="55">
        <v>0.82261574074074095</v>
      </c>
      <c r="I5148" s="33">
        <v>44883.822615740697</v>
      </c>
      <c r="J5148" s="58">
        <v>44883</v>
      </c>
      <c r="K5148" s="13" t="s">
        <v>213</v>
      </c>
      <c r="L5148" s="13" t="s">
        <v>30</v>
      </c>
      <c r="M5148" s="13" t="s">
        <v>75</v>
      </c>
      <c r="N5148" s="13" t="s">
        <v>206</v>
      </c>
      <c r="O5148" s="33" t="s">
        <v>38</v>
      </c>
      <c r="P5148" s="58" t="s">
        <v>38</v>
      </c>
      <c r="Q5148" s="33" t="s">
        <v>207</v>
      </c>
      <c r="R5148" s="14" t="s">
        <v>38</v>
      </c>
      <c r="S5148" s="13" t="s">
        <v>208</v>
      </c>
      <c r="T5148" s="13" t="s">
        <v>209</v>
      </c>
      <c r="U5148" s="33">
        <f t="shared" ca="1" si="960"/>
        <v>45744.56914039352</v>
      </c>
      <c r="V5148" s="13" t="str">
        <f t="shared" si="961"/>
        <v>Bangalore</v>
      </c>
      <c r="W5148" s="13" t="str">
        <f t="shared" si="962"/>
        <v>CLS</v>
      </c>
      <c r="X5148" s="13">
        <f t="shared" si="963"/>
        <v>19</v>
      </c>
      <c r="Y5148" s="13" t="str">
        <f>IFERROR(VLOOKUP(C5148,ReceivingTeam[],2,FALSE),"HelpDesk")</f>
        <v>HelpDesk</v>
      </c>
      <c r="Z5148" s="67">
        <f t="shared" si="964"/>
        <v>44884.635115740697</v>
      </c>
      <c r="AA5148" s="68">
        <f t="shared" si="965"/>
        <v>44883</v>
      </c>
      <c r="AB5148" s="69" t="b">
        <f t="shared" si="966"/>
        <v>1</v>
      </c>
      <c r="AC5148" s="70">
        <f t="shared" si="967"/>
        <v>0.5</v>
      </c>
      <c r="AD5148" s="67">
        <f t="shared" si="968"/>
        <v>44884.635115740697</v>
      </c>
      <c r="AE5148" s="67">
        <f>VLOOKUP(V5148,'Branch Wise Work Timelines'!C:G,3,FALSE)+AA5148</f>
        <v>44883.416666666664</v>
      </c>
      <c r="AF5148" s="67">
        <f>IF(V5148="Bangalore",VLOOKUP(V5148,'Branch Wise Work Timelines'!C:G,4,FALSE)+AA5148+1,IF(V5148="Mumbai",VLOOKUP(V5148,'Branch Wise Work Timelines'!C:G,4,FALSE)+AA5148+1,VLOOKUP(V5148,'Branch Wise Work Timelines'!C:G,4,FALSE)+AA5148))</f>
        <v>44884.104166666664</v>
      </c>
      <c r="AG5148" s="67">
        <f>WORKDAY.INTL(AA5148,1,11)+VLOOKUP(V5148,'Branch Wise Work Timelines'!C:G,3,FALSE)</f>
        <v>44884.416666666664</v>
      </c>
      <c r="AH5148" s="69" t="str">
        <f t="shared" ca="1" si="969"/>
        <v>Out of TAT</v>
      </c>
      <c r="AI5148" s="69">
        <f t="shared" ca="1" si="970"/>
        <v>20639</v>
      </c>
      <c r="AJ5148" s="69" t="str">
        <f ca="1">IF(AI5148&lt;0,"0-12",IFERROR(VLOOKUP(AI5148,Breakup[],2,FALSE),"&gt;24"))</f>
        <v>&gt;24</v>
      </c>
      <c r="AK5148" s="69" t="str">
        <f>VLOOKUP(V5148,Master!B:D,3,FALSE)</f>
        <v>South</v>
      </c>
      <c r="AL5148" s="69" t="str">
        <f t="shared" si="971"/>
        <v>Bangalore-CLS</v>
      </c>
    </row>
    <row r="5149" spans="1:38">
      <c r="A5149" s="14" t="s">
        <v>10629</v>
      </c>
      <c r="B5149" s="54">
        <v>44701.7116310532</v>
      </c>
      <c r="C5149" s="13" t="s">
        <v>722</v>
      </c>
      <c r="D5149" s="13">
        <v>1302</v>
      </c>
      <c r="E5149" s="13" t="s">
        <v>10630</v>
      </c>
      <c r="F5149" s="13" t="s">
        <v>15</v>
      </c>
      <c r="G5149" s="14">
        <v>1653048302745</v>
      </c>
      <c r="H5149" s="55">
        <v>0.43615740740740699</v>
      </c>
      <c r="I5149" s="33">
        <v>44886.436157407399</v>
      </c>
      <c r="J5149" s="58">
        <v>44886</v>
      </c>
      <c r="K5149" s="13" t="s">
        <v>213</v>
      </c>
      <c r="L5149" s="13" t="s">
        <v>30</v>
      </c>
      <c r="M5149" s="13" t="s">
        <v>75</v>
      </c>
      <c r="N5149" s="13" t="s">
        <v>206</v>
      </c>
      <c r="O5149" s="33" t="s">
        <v>38</v>
      </c>
      <c r="P5149" s="58" t="s">
        <v>38</v>
      </c>
      <c r="Q5149" s="33" t="s">
        <v>207</v>
      </c>
      <c r="R5149" s="14" t="s">
        <v>38</v>
      </c>
      <c r="S5149" s="13" t="s">
        <v>216</v>
      </c>
      <c r="T5149" s="13" t="s">
        <v>217</v>
      </c>
      <c r="U5149" s="33">
        <f t="shared" ca="1" si="960"/>
        <v>45744.56914039352</v>
      </c>
      <c r="V5149" s="13" t="str">
        <f t="shared" si="961"/>
        <v>Bangalore</v>
      </c>
      <c r="W5149" s="13" t="str">
        <f t="shared" si="962"/>
        <v>CLS</v>
      </c>
      <c r="X5149" s="13">
        <f t="shared" si="963"/>
        <v>10</v>
      </c>
      <c r="Y5149" s="13" t="str">
        <f>IFERROR(VLOOKUP(C5149,ReceivingTeam[],2,FALSE),"HelpDesk")</f>
        <v>HelpDesk</v>
      </c>
      <c r="Z5149" s="67">
        <f t="shared" si="964"/>
        <v>44886.936157407399</v>
      </c>
      <c r="AA5149" s="68">
        <f t="shared" si="965"/>
        <v>44886</v>
      </c>
      <c r="AB5149" s="69" t="b">
        <f t="shared" si="966"/>
        <v>1</v>
      </c>
      <c r="AC5149" s="70">
        <f t="shared" si="967"/>
        <v>0.5</v>
      </c>
      <c r="AD5149" s="67">
        <f t="shared" si="968"/>
        <v>44886.936157407399</v>
      </c>
      <c r="AE5149" s="67">
        <f>VLOOKUP(V5149,'Branch Wise Work Timelines'!C:G,3,FALSE)+AA5149</f>
        <v>44886.416666666664</v>
      </c>
      <c r="AF5149" s="67">
        <f>IF(V5149="Bangalore",VLOOKUP(V5149,'Branch Wise Work Timelines'!C:G,4,FALSE)+AA5149+1,IF(V5149="Mumbai",VLOOKUP(V5149,'Branch Wise Work Timelines'!C:G,4,FALSE)+AA5149+1,VLOOKUP(V5149,'Branch Wise Work Timelines'!C:G,4,FALSE)+AA5149))</f>
        <v>44887.104166666664</v>
      </c>
      <c r="AG5149" s="67">
        <f>WORKDAY.INTL(AA5149,1,11)+VLOOKUP(V5149,'Branch Wise Work Timelines'!C:G,3,FALSE)</f>
        <v>44887.416666666664</v>
      </c>
      <c r="AH5149" s="69" t="str">
        <f t="shared" ca="1" si="969"/>
        <v>Out of TAT</v>
      </c>
      <c r="AI5149" s="69">
        <f t="shared" ca="1" si="970"/>
        <v>20584</v>
      </c>
      <c r="AJ5149" s="69" t="str">
        <f ca="1">IF(AI5149&lt;0,"0-12",IFERROR(VLOOKUP(AI5149,Breakup[],2,FALSE),"&gt;24"))</f>
        <v>&gt;24</v>
      </c>
      <c r="AK5149" s="69" t="str">
        <f>VLOOKUP(V5149,Master!B:D,3,FALSE)</f>
        <v>South</v>
      </c>
      <c r="AL5149" s="69" t="str">
        <f t="shared" si="971"/>
        <v>Bangalore-CLS</v>
      </c>
    </row>
    <row r="5150" spans="1:38">
      <c r="A5150" s="14" t="s">
        <v>10631</v>
      </c>
      <c r="B5150" s="54">
        <v>44701.712867048598</v>
      </c>
      <c r="C5150" s="13" t="s">
        <v>586</v>
      </c>
      <c r="D5150" s="13">
        <v>1723</v>
      </c>
      <c r="E5150" s="13" t="s">
        <v>10632</v>
      </c>
      <c r="F5150" s="13" t="s">
        <v>15</v>
      </c>
      <c r="G5150" s="14">
        <v>1653048896111</v>
      </c>
      <c r="H5150" s="55">
        <v>8.9537037037036998E-2</v>
      </c>
      <c r="I5150" s="33">
        <v>44882.089537036998</v>
      </c>
      <c r="J5150" s="58">
        <v>44882</v>
      </c>
      <c r="K5150" s="13" t="s">
        <v>213</v>
      </c>
      <c r="L5150" s="13" t="s">
        <v>30</v>
      </c>
      <c r="M5150" s="13" t="s">
        <v>75</v>
      </c>
      <c r="N5150" s="13" t="s">
        <v>206</v>
      </c>
      <c r="O5150" s="33" t="s">
        <v>38</v>
      </c>
      <c r="P5150" s="58" t="s">
        <v>38</v>
      </c>
      <c r="Q5150" s="33" t="s">
        <v>207</v>
      </c>
      <c r="R5150" s="14" t="s">
        <v>38</v>
      </c>
      <c r="S5150" s="13" t="s">
        <v>216</v>
      </c>
      <c r="T5150" s="13" t="s">
        <v>217</v>
      </c>
      <c r="U5150" s="33">
        <f t="shared" ca="1" si="960"/>
        <v>45744.56914039352</v>
      </c>
      <c r="V5150" s="13" t="str">
        <f t="shared" si="961"/>
        <v>Bangalore</v>
      </c>
      <c r="W5150" s="13" t="str">
        <f t="shared" si="962"/>
        <v>CLS</v>
      </c>
      <c r="X5150" s="13">
        <f t="shared" si="963"/>
        <v>2</v>
      </c>
      <c r="Y5150" s="13" t="str">
        <f>IFERROR(VLOOKUP(C5150,ReceivingTeam[],2,FALSE),"HelpDesk")</f>
        <v>HelpDesk</v>
      </c>
      <c r="Z5150" s="67">
        <f t="shared" si="964"/>
        <v>44882.916666666664</v>
      </c>
      <c r="AA5150" s="68">
        <f t="shared" si="965"/>
        <v>44882</v>
      </c>
      <c r="AB5150" s="69" t="b">
        <f t="shared" si="966"/>
        <v>1</v>
      </c>
      <c r="AC5150" s="70">
        <f t="shared" si="967"/>
        <v>0.5</v>
      </c>
      <c r="AD5150" s="67">
        <f t="shared" si="968"/>
        <v>44882.916666666664</v>
      </c>
      <c r="AE5150" s="67">
        <f>VLOOKUP(V5150,'Branch Wise Work Timelines'!C:G,3,FALSE)+AA5150</f>
        <v>44882.416666666664</v>
      </c>
      <c r="AF5150" s="67">
        <f>IF(V5150="Bangalore",VLOOKUP(V5150,'Branch Wise Work Timelines'!C:G,4,FALSE)+AA5150+1,IF(V5150="Mumbai",VLOOKUP(V5150,'Branch Wise Work Timelines'!C:G,4,FALSE)+AA5150+1,VLOOKUP(V5150,'Branch Wise Work Timelines'!C:G,4,FALSE)+AA5150))</f>
        <v>44883.104166666664</v>
      </c>
      <c r="AG5150" s="67">
        <f>WORKDAY.INTL(AA5150,1,11)+VLOOKUP(V5150,'Branch Wise Work Timelines'!C:G,3,FALSE)</f>
        <v>44883.416666666664</v>
      </c>
      <c r="AH5150" s="69" t="str">
        <f t="shared" ca="1" si="969"/>
        <v>Out of TAT</v>
      </c>
      <c r="AI5150" s="69">
        <f t="shared" ca="1" si="970"/>
        <v>20680</v>
      </c>
      <c r="AJ5150" s="69" t="str">
        <f ca="1">IF(AI5150&lt;0,"0-12",IFERROR(VLOOKUP(AI5150,Breakup[],2,FALSE),"&gt;24"))</f>
        <v>&gt;24</v>
      </c>
      <c r="AK5150" s="69" t="str">
        <f>VLOOKUP(V5150,Master!B:D,3,FALSE)</f>
        <v>South</v>
      </c>
      <c r="AL5150" s="69" t="str">
        <f t="shared" si="971"/>
        <v>Bangalore-CLS</v>
      </c>
    </row>
    <row r="5151" spans="1:38">
      <c r="A5151" s="14" t="s">
        <v>10633</v>
      </c>
      <c r="B5151" s="54">
        <v>44701.713139895801</v>
      </c>
      <c r="C5151" s="13" t="s">
        <v>583</v>
      </c>
      <c r="D5151" s="13">
        <v>883</v>
      </c>
      <c r="E5151" s="13" t="s">
        <v>10634</v>
      </c>
      <c r="F5151" s="13" t="s">
        <v>15</v>
      </c>
      <c r="G5151" s="14">
        <v>1653050089671</v>
      </c>
      <c r="H5151" s="55">
        <v>0.17898148148148099</v>
      </c>
      <c r="I5151" s="33">
        <v>44886.178981481498</v>
      </c>
      <c r="J5151" s="58">
        <v>44886</v>
      </c>
      <c r="K5151" s="13" t="s">
        <v>213</v>
      </c>
      <c r="L5151" s="13" t="s">
        <v>30</v>
      </c>
      <c r="M5151" s="13" t="s">
        <v>214</v>
      </c>
      <c r="N5151" s="13" t="s">
        <v>206</v>
      </c>
      <c r="O5151" s="33" t="s">
        <v>38</v>
      </c>
      <c r="P5151" s="58" t="s">
        <v>38</v>
      </c>
      <c r="Q5151" s="33" t="s">
        <v>207</v>
      </c>
      <c r="R5151" s="14" t="s">
        <v>38</v>
      </c>
      <c r="S5151" s="13" t="s">
        <v>216</v>
      </c>
      <c r="T5151" s="13" t="s">
        <v>217</v>
      </c>
      <c r="U5151" s="33">
        <f t="shared" ca="1" si="960"/>
        <v>45744.56914039352</v>
      </c>
      <c r="V5151" s="13" t="str">
        <f t="shared" si="961"/>
        <v>Bangalore</v>
      </c>
      <c r="W5151" s="13" t="str">
        <f t="shared" si="962"/>
        <v>CLS</v>
      </c>
      <c r="X5151" s="13">
        <f t="shared" si="963"/>
        <v>4</v>
      </c>
      <c r="Y5151" s="13" t="str">
        <f>IFERROR(VLOOKUP(C5151,ReceivingTeam[],2,FALSE),"HelpDesk")</f>
        <v>HelpDesk</v>
      </c>
      <c r="Z5151" s="67">
        <f t="shared" si="964"/>
        <v>44886.916666666664</v>
      </c>
      <c r="AA5151" s="68">
        <f t="shared" si="965"/>
        <v>44886</v>
      </c>
      <c r="AB5151" s="69" t="b">
        <f t="shared" si="966"/>
        <v>1</v>
      </c>
      <c r="AC5151" s="70">
        <f t="shared" si="967"/>
        <v>0.5</v>
      </c>
      <c r="AD5151" s="67">
        <f t="shared" si="968"/>
        <v>44886.916666666664</v>
      </c>
      <c r="AE5151" s="67">
        <f>VLOOKUP(V5151,'Branch Wise Work Timelines'!C:G,3,FALSE)+AA5151</f>
        <v>44886.416666666664</v>
      </c>
      <c r="AF5151" s="67">
        <f>IF(V5151="Bangalore",VLOOKUP(V5151,'Branch Wise Work Timelines'!C:G,4,FALSE)+AA5151+1,IF(V5151="Mumbai",VLOOKUP(V5151,'Branch Wise Work Timelines'!C:G,4,FALSE)+AA5151+1,VLOOKUP(V5151,'Branch Wise Work Timelines'!C:G,4,FALSE)+AA5151))</f>
        <v>44887.104166666664</v>
      </c>
      <c r="AG5151" s="67">
        <f>WORKDAY.INTL(AA5151,1,11)+VLOOKUP(V5151,'Branch Wise Work Timelines'!C:G,3,FALSE)</f>
        <v>44887.416666666664</v>
      </c>
      <c r="AH5151" s="69" t="str">
        <f t="shared" ca="1" si="969"/>
        <v>Out of TAT</v>
      </c>
      <c r="AI5151" s="69">
        <f t="shared" ca="1" si="970"/>
        <v>20584</v>
      </c>
      <c r="AJ5151" s="69" t="str">
        <f ca="1">IF(AI5151&lt;0,"0-12",IFERROR(VLOOKUP(AI5151,Breakup[],2,FALSE),"&gt;24"))</f>
        <v>&gt;24</v>
      </c>
      <c r="AK5151" s="69" t="str">
        <f>VLOOKUP(V5151,Master!B:D,3,FALSE)</f>
        <v>South</v>
      </c>
      <c r="AL5151" s="69" t="str">
        <f t="shared" si="971"/>
        <v>Bangalore-CLS</v>
      </c>
    </row>
    <row r="5152" spans="1:38">
      <c r="A5152" s="14" t="s">
        <v>10635</v>
      </c>
      <c r="B5152" s="54">
        <v>44701.713311539403</v>
      </c>
      <c r="C5152" s="13" t="s">
        <v>1342</v>
      </c>
      <c r="D5152" s="13">
        <v>526</v>
      </c>
      <c r="E5152" s="13" t="s">
        <v>10636</v>
      </c>
      <c r="F5152" s="13" t="s">
        <v>15</v>
      </c>
      <c r="G5152" s="14">
        <v>1653051626097</v>
      </c>
      <c r="H5152" s="55">
        <v>0.47207175925925898</v>
      </c>
      <c r="I5152" s="33">
        <v>44888.472071759301</v>
      </c>
      <c r="J5152" s="58">
        <v>44888</v>
      </c>
      <c r="K5152" s="13" t="s">
        <v>213</v>
      </c>
      <c r="L5152" s="13" t="s">
        <v>30</v>
      </c>
      <c r="M5152" s="13" t="s">
        <v>214</v>
      </c>
      <c r="N5152" s="13" t="s">
        <v>206</v>
      </c>
      <c r="O5152" s="33" t="s">
        <v>38</v>
      </c>
      <c r="P5152" s="58" t="s">
        <v>38</v>
      </c>
      <c r="Q5152" s="33" t="s">
        <v>207</v>
      </c>
      <c r="R5152" s="14" t="s">
        <v>38</v>
      </c>
      <c r="S5152" s="13" t="s">
        <v>216</v>
      </c>
      <c r="T5152" s="13" t="s">
        <v>217</v>
      </c>
      <c r="U5152" s="33">
        <f t="shared" ca="1" si="960"/>
        <v>45744.56914039352</v>
      </c>
      <c r="V5152" s="13" t="str">
        <f t="shared" si="961"/>
        <v>Bangalore</v>
      </c>
      <c r="W5152" s="13" t="str">
        <f t="shared" si="962"/>
        <v>CLS</v>
      </c>
      <c r="X5152" s="13">
        <f t="shared" si="963"/>
        <v>11</v>
      </c>
      <c r="Y5152" s="13" t="str">
        <f>IFERROR(VLOOKUP(C5152,ReceivingTeam[],2,FALSE),"HelpDesk")</f>
        <v>HelpDesk</v>
      </c>
      <c r="Z5152" s="67">
        <f t="shared" si="964"/>
        <v>44888.972071759301</v>
      </c>
      <c r="AA5152" s="68">
        <f t="shared" si="965"/>
        <v>44888</v>
      </c>
      <c r="AB5152" s="69" t="b">
        <f t="shared" si="966"/>
        <v>1</v>
      </c>
      <c r="AC5152" s="70">
        <f t="shared" si="967"/>
        <v>0.5</v>
      </c>
      <c r="AD5152" s="67">
        <f t="shared" si="968"/>
        <v>44888.972071759301</v>
      </c>
      <c r="AE5152" s="67">
        <f>VLOOKUP(V5152,'Branch Wise Work Timelines'!C:G,3,FALSE)+AA5152</f>
        <v>44888.416666666664</v>
      </c>
      <c r="AF5152" s="67">
        <f>IF(V5152="Bangalore",VLOOKUP(V5152,'Branch Wise Work Timelines'!C:G,4,FALSE)+AA5152+1,IF(V5152="Mumbai",VLOOKUP(V5152,'Branch Wise Work Timelines'!C:G,4,FALSE)+AA5152+1,VLOOKUP(V5152,'Branch Wise Work Timelines'!C:G,4,FALSE)+AA5152))</f>
        <v>44889.104166666664</v>
      </c>
      <c r="AG5152" s="67">
        <f>WORKDAY.INTL(AA5152,1,11)+VLOOKUP(V5152,'Branch Wise Work Timelines'!C:G,3,FALSE)</f>
        <v>44889.416666666664</v>
      </c>
      <c r="AH5152" s="69" t="str">
        <f t="shared" ca="1" si="969"/>
        <v>Out of TAT</v>
      </c>
      <c r="AI5152" s="69">
        <f t="shared" ca="1" si="970"/>
        <v>20535</v>
      </c>
      <c r="AJ5152" s="69" t="str">
        <f ca="1">IF(AI5152&lt;0,"0-12",IFERROR(VLOOKUP(AI5152,Breakup[],2,FALSE),"&gt;24"))</f>
        <v>&gt;24</v>
      </c>
      <c r="AK5152" s="69" t="str">
        <f>VLOOKUP(V5152,Master!B:D,3,FALSE)</f>
        <v>South</v>
      </c>
      <c r="AL5152" s="69" t="str">
        <f t="shared" si="971"/>
        <v>Bangalore-CLS</v>
      </c>
    </row>
    <row r="5153" spans="1:38">
      <c r="A5153" s="14" t="s">
        <v>10637</v>
      </c>
      <c r="B5153" s="54">
        <v>44701.7336454861</v>
      </c>
      <c r="C5153" s="13" t="s">
        <v>243</v>
      </c>
      <c r="D5153" s="13">
        <v>1526</v>
      </c>
      <c r="E5153" s="13" t="s">
        <v>10638</v>
      </c>
      <c r="F5153" s="13" t="s">
        <v>15</v>
      </c>
      <c r="G5153" s="14">
        <v>1653049644596</v>
      </c>
      <c r="H5153" s="55">
        <v>0.71291666666666698</v>
      </c>
      <c r="I5153" s="33">
        <v>44885.7129166667</v>
      </c>
      <c r="J5153" s="58">
        <v>44885</v>
      </c>
      <c r="K5153" s="13" t="s">
        <v>213</v>
      </c>
      <c r="L5153" s="13" t="s">
        <v>30</v>
      </c>
      <c r="M5153" s="13" t="s">
        <v>214</v>
      </c>
      <c r="N5153" s="13" t="s">
        <v>206</v>
      </c>
      <c r="O5153" s="33" t="s">
        <v>38</v>
      </c>
      <c r="P5153" s="58" t="s">
        <v>38</v>
      </c>
      <c r="Q5153" s="33" t="s">
        <v>207</v>
      </c>
      <c r="R5153" s="14" t="s">
        <v>38</v>
      </c>
      <c r="S5153" s="13" t="s">
        <v>216</v>
      </c>
      <c r="T5153" s="13" t="s">
        <v>217</v>
      </c>
      <c r="U5153" s="33">
        <f t="shared" ca="1" si="960"/>
        <v>45744.56914039352</v>
      </c>
      <c r="V5153" s="13" t="str">
        <f t="shared" si="961"/>
        <v>Bangalore</v>
      </c>
      <c r="W5153" s="13" t="str">
        <f t="shared" si="962"/>
        <v>CLS</v>
      </c>
      <c r="X5153" s="13">
        <f t="shared" si="963"/>
        <v>17</v>
      </c>
      <c r="Y5153" s="13" t="str">
        <f>IFERROR(VLOOKUP(C5153,ReceivingTeam[],2,FALSE),"HelpDesk")</f>
        <v>HelpDesk</v>
      </c>
      <c r="Z5153" s="67">
        <f t="shared" si="964"/>
        <v>44885.916666666664</v>
      </c>
      <c r="AA5153" s="68">
        <f t="shared" si="965"/>
        <v>44885</v>
      </c>
      <c r="AB5153" s="69" t="b">
        <f t="shared" si="966"/>
        <v>0</v>
      </c>
      <c r="AC5153" s="70">
        <f t="shared" si="967"/>
        <v>0.5</v>
      </c>
      <c r="AD5153" s="67">
        <f t="shared" si="968"/>
        <v>44885.916666666664</v>
      </c>
      <c r="AE5153" s="67">
        <f>VLOOKUP(V5153,'Branch Wise Work Timelines'!C:G,3,FALSE)+AA5153</f>
        <v>44885.416666666664</v>
      </c>
      <c r="AF5153" s="67">
        <f>IF(V5153="Bangalore",VLOOKUP(V5153,'Branch Wise Work Timelines'!C:G,4,FALSE)+AA5153+1,IF(V5153="Mumbai",VLOOKUP(V5153,'Branch Wise Work Timelines'!C:G,4,FALSE)+AA5153+1,VLOOKUP(V5153,'Branch Wise Work Timelines'!C:G,4,FALSE)+AA5153))</f>
        <v>44886.104166666664</v>
      </c>
      <c r="AG5153" s="67">
        <f>WORKDAY.INTL(AA5153,1,11)+VLOOKUP(V5153,'Branch Wise Work Timelines'!C:G,3,FALSE)</f>
        <v>44886.416666666664</v>
      </c>
      <c r="AH5153" s="69" t="str">
        <f t="shared" ca="1" si="969"/>
        <v>Out of TAT</v>
      </c>
      <c r="AI5153" s="69">
        <f t="shared" ca="1" si="970"/>
        <v>20608</v>
      </c>
      <c r="AJ5153" s="69" t="str">
        <f ca="1">IF(AI5153&lt;0,"0-12",IFERROR(VLOOKUP(AI5153,Breakup[],2,FALSE),"&gt;24"))</f>
        <v>&gt;24</v>
      </c>
      <c r="AK5153" s="69" t="str">
        <f>VLOOKUP(V5153,Master!B:D,3,FALSE)</f>
        <v>South</v>
      </c>
      <c r="AL5153" s="69" t="str">
        <f t="shared" si="971"/>
        <v>Bangalore-CLS</v>
      </c>
    </row>
    <row r="5154" spans="1:38">
      <c r="A5154" s="14" t="s">
        <v>10639</v>
      </c>
      <c r="B5154" s="54">
        <v>44701.761571180599</v>
      </c>
      <c r="C5154" s="13" t="s">
        <v>252</v>
      </c>
      <c r="D5154" s="13">
        <v>1699</v>
      </c>
      <c r="E5154" s="13" t="s">
        <v>10640</v>
      </c>
      <c r="F5154" s="13" t="s">
        <v>15</v>
      </c>
      <c r="G5154" s="14">
        <v>1653053327236</v>
      </c>
      <c r="H5154" s="55">
        <v>0.17925925925925901</v>
      </c>
      <c r="I5154" s="33">
        <v>44885.179259259297</v>
      </c>
      <c r="J5154" s="58">
        <v>44885</v>
      </c>
      <c r="K5154" s="13" t="s">
        <v>213</v>
      </c>
      <c r="L5154" s="13" t="s">
        <v>30</v>
      </c>
      <c r="M5154" s="13" t="s">
        <v>75</v>
      </c>
      <c r="N5154" s="13" t="s">
        <v>206</v>
      </c>
      <c r="O5154" s="33" t="s">
        <v>38</v>
      </c>
      <c r="P5154" s="58" t="s">
        <v>38</v>
      </c>
      <c r="Q5154" s="33" t="s">
        <v>207</v>
      </c>
      <c r="R5154" s="14" t="s">
        <v>38</v>
      </c>
      <c r="S5154" s="13" t="s">
        <v>216</v>
      </c>
      <c r="T5154" s="13" t="s">
        <v>217</v>
      </c>
      <c r="U5154" s="33">
        <f t="shared" ca="1" si="960"/>
        <v>45744.56914039352</v>
      </c>
      <c r="V5154" s="13" t="str">
        <f t="shared" si="961"/>
        <v>Bangalore</v>
      </c>
      <c r="W5154" s="13" t="str">
        <f t="shared" si="962"/>
        <v>CLS</v>
      </c>
      <c r="X5154" s="13">
        <f t="shared" si="963"/>
        <v>4</v>
      </c>
      <c r="Y5154" s="13" t="str">
        <f>IFERROR(VLOOKUP(C5154,ReceivingTeam[],2,FALSE),"HelpDesk")</f>
        <v>HelpDesk</v>
      </c>
      <c r="Z5154" s="67">
        <f t="shared" si="964"/>
        <v>44885.916666666664</v>
      </c>
      <c r="AA5154" s="68">
        <f t="shared" si="965"/>
        <v>44885</v>
      </c>
      <c r="AB5154" s="69" t="b">
        <f t="shared" si="966"/>
        <v>0</v>
      </c>
      <c r="AC5154" s="70">
        <f t="shared" si="967"/>
        <v>0.5</v>
      </c>
      <c r="AD5154" s="67">
        <f t="shared" si="968"/>
        <v>44885.916666666664</v>
      </c>
      <c r="AE5154" s="67">
        <f>VLOOKUP(V5154,'Branch Wise Work Timelines'!C:G,3,FALSE)+AA5154</f>
        <v>44885.416666666664</v>
      </c>
      <c r="AF5154" s="67">
        <f>IF(V5154="Bangalore",VLOOKUP(V5154,'Branch Wise Work Timelines'!C:G,4,FALSE)+AA5154+1,IF(V5154="Mumbai",VLOOKUP(V5154,'Branch Wise Work Timelines'!C:G,4,FALSE)+AA5154+1,VLOOKUP(V5154,'Branch Wise Work Timelines'!C:G,4,FALSE)+AA5154))</f>
        <v>44886.104166666664</v>
      </c>
      <c r="AG5154" s="67">
        <f>WORKDAY.INTL(AA5154,1,11)+VLOOKUP(V5154,'Branch Wise Work Timelines'!C:G,3,FALSE)</f>
        <v>44886.416666666664</v>
      </c>
      <c r="AH5154" s="69" t="str">
        <f t="shared" ca="1" si="969"/>
        <v>Out of TAT</v>
      </c>
      <c r="AI5154" s="69">
        <f t="shared" ca="1" si="970"/>
        <v>20608</v>
      </c>
      <c r="AJ5154" s="69" t="str">
        <f ca="1">IF(AI5154&lt;0,"0-12",IFERROR(VLOOKUP(AI5154,Breakup[],2,FALSE),"&gt;24"))</f>
        <v>&gt;24</v>
      </c>
      <c r="AK5154" s="69" t="str">
        <f>VLOOKUP(V5154,Master!B:D,3,FALSE)</f>
        <v>South</v>
      </c>
      <c r="AL5154" s="69" t="str">
        <f t="shared" si="971"/>
        <v>Bangalore-CLS</v>
      </c>
    </row>
    <row r="5155" spans="1:38">
      <c r="A5155" s="14" t="s">
        <v>10641</v>
      </c>
      <c r="B5155" s="54">
        <v>44701.763492939797</v>
      </c>
      <c r="C5155" s="13" t="s">
        <v>372</v>
      </c>
      <c r="D5155" s="13">
        <v>1686</v>
      </c>
      <c r="E5155" s="13" t="s">
        <v>10642</v>
      </c>
      <c r="F5155" s="13" t="s">
        <v>15</v>
      </c>
      <c r="G5155" s="14">
        <v>1653054189256</v>
      </c>
      <c r="H5155" s="55">
        <v>0.94254629629629605</v>
      </c>
      <c r="I5155" s="33">
        <v>44889.942546296297</v>
      </c>
      <c r="J5155" s="58">
        <v>44889</v>
      </c>
      <c r="K5155" s="13" t="s">
        <v>213</v>
      </c>
      <c r="L5155" s="13" t="s">
        <v>30</v>
      </c>
      <c r="M5155" s="13" t="s">
        <v>214</v>
      </c>
      <c r="N5155" s="13" t="s">
        <v>206</v>
      </c>
      <c r="O5155" s="33" t="s">
        <v>38</v>
      </c>
      <c r="P5155" s="58" t="s">
        <v>38</v>
      </c>
      <c r="Q5155" s="33" t="s">
        <v>207</v>
      </c>
      <c r="R5155" s="14" t="s">
        <v>38</v>
      </c>
      <c r="S5155" s="13" t="s">
        <v>216</v>
      </c>
      <c r="T5155" s="13" t="s">
        <v>217</v>
      </c>
      <c r="U5155" s="33">
        <f t="shared" ca="1" si="960"/>
        <v>45744.56914039352</v>
      </c>
      <c r="V5155" s="13" t="str">
        <f t="shared" si="961"/>
        <v>Bangalore</v>
      </c>
      <c r="W5155" s="13" t="str">
        <f t="shared" si="962"/>
        <v>CLS</v>
      </c>
      <c r="X5155" s="13">
        <f t="shared" si="963"/>
        <v>22</v>
      </c>
      <c r="Y5155" s="13" t="str">
        <f>IFERROR(VLOOKUP(C5155,ReceivingTeam[],2,FALSE),"HelpDesk")</f>
        <v>HelpDesk</v>
      </c>
      <c r="Z5155" s="67">
        <f t="shared" si="964"/>
        <v>44890.755046296297</v>
      </c>
      <c r="AA5155" s="68">
        <f t="shared" si="965"/>
        <v>44889</v>
      </c>
      <c r="AB5155" s="69" t="b">
        <f t="shared" si="966"/>
        <v>1</v>
      </c>
      <c r="AC5155" s="70">
        <f t="shared" si="967"/>
        <v>0.5</v>
      </c>
      <c r="AD5155" s="67">
        <f t="shared" si="968"/>
        <v>44890.755046296297</v>
      </c>
      <c r="AE5155" s="67">
        <f>VLOOKUP(V5155,'Branch Wise Work Timelines'!C:G,3,FALSE)+AA5155</f>
        <v>44889.416666666664</v>
      </c>
      <c r="AF5155" s="67">
        <f>IF(V5155="Bangalore",VLOOKUP(V5155,'Branch Wise Work Timelines'!C:G,4,FALSE)+AA5155+1,IF(V5155="Mumbai",VLOOKUP(V5155,'Branch Wise Work Timelines'!C:G,4,FALSE)+AA5155+1,VLOOKUP(V5155,'Branch Wise Work Timelines'!C:G,4,FALSE)+AA5155))</f>
        <v>44890.104166666664</v>
      </c>
      <c r="AG5155" s="67">
        <f>WORKDAY.INTL(AA5155,1,11)+VLOOKUP(V5155,'Branch Wise Work Timelines'!C:G,3,FALSE)</f>
        <v>44890.416666666664</v>
      </c>
      <c r="AH5155" s="69" t="str">
        <f t="shared" ca="1" si="969"/>
        <v>Out of TAT</v>
      </c>
      <c r="AI5155" s="69">
        <f t="shared" ca="1" si="970"/>
        <v>20492</v>
      </c>
      <c r="AJ5155" s="69" t="str">
        <f ca="1">IF(AI5155&lt;0,"0-12",IFERROR(VLOOKUP(AI5155,Breakup[],2,FALSE),"&gt;24"))</f>
        <v>&gt;24</v>
      </c>
      <c r="AK5155" s="69" t="str">
        <f>VLOOKUP(V5155,Master!B:D,3,FALSE)</f>
        <v>South</v>
      </c>
      <c r="AL5155" s="69" t="str">
        <f t="shared" si="971"/>
        <v>Bangalore-CLS</v>
      </c>
    </row>
    <row r="5156" spans="1:38">
      <c r="A5156" s="14" t="s">
        <v>10643</v>
      </c>
      <c r="B5156" s="54">
        <v>44701.790257291701</v>
      </c>
      <c r="C5156" s="13" t="s">
        <v>235</v>
      </c>
      <c r="D5156" s="13">
        <v>1034</v>
      </c>
      <c r="E5156" s="13" t="s">
        <v>10644</v>
      </c>
      <c r="F5156" s="13" t="s">
        <v>15</v>
      </c>
      <c r="G5156" s="14">
        <v>1653055518035</v>
      </c>
      <c r="H5156" s="55">
        <v>4.65972222222222E-2</v>
      </c>
      <c r="I5156" s="33">
        <v>44883.046597222201</v>
      </c>
      <c r="J5156" s="58">
        <v>44883</v>
      </c>
      <c r="K5156" s="13" t="s">
        <v>213</v>
      </c>
      <c r="L5156" s="13" t="s">
        <v>30</v>
      </c>
      <c r="M5156" s="13" t="s">
        <v>75</v>
      </c>
      <c r="N5156" s="13" t="s">
        <v>206</v>
      </c>
      <c r="O5156" s="33" t="s">
        <v>38</v>
      </c>
      <c r="P5156" s="58" t="s">
        <v>38</v>
      </c>
      <c r="Q5156" s="33" t="s">
        <v>207</v>
      </c>
      <c r="R5156" s="14" t="s">
        <v>38</v>
      </c>
      <c r="S5156" s="13" t="s">
        <v>216</v>
      </c>
      <c r="T5156" s="13" t="s">
        <v>217</v>
      </c>
      <c r="U5156" s="33">
        <f t="shared" ca="1" si="960"/>
        <v>45744.56914039352</v>
      </c>
      <c r="V5156" s="13" t="str">
        <f t="shared" si="961"/>
        <v>Bangalore</v>
      </c>
      <c r="W5156" s="13" t="str">
        <f t="shared" si="962"/>
        <v>CLS</v>
      </c>
      <c r="X5156" s="13">
        <f t="shared" si="963"/>
        <v>1</v>
      </c>
      <c r="Y5156" s="13" t="str">
        <f>IFERROR(VLOOKUP(C5156,ReceivingTeam[],2,FALSE),"HelpDesk")</f>
        <v>HelpDesk</v>
      </c>
      <c r="Z5156" s="67">
        <f t="shared" si="964"/>
        <v>44883.916666666664</v>
      </c>
      <c r="AA5156" s="68">
        <f t="shared" si="965"/>
        <v>44883</v>
      </c>
      <c r="AB5156" s="69" t="b">
        <f t="shared" si="966"/>
        <v>1</v>
      </c>
      <c r="AC5156" s="70">
        <f t="shared" si="967"/>
        <v>0.5</v>
      </c>
      <c r="AD5156" s="67">
        <f t="shared" si="968"/>
        <v>44883.916666666664</v>
      </c>
      <c r="AE5156" s="67">
        <f>VLOOKUP(V5156,'Branch Wise Work Timelines'!C:G,3,FALSE)+AA5156</f>
        <v>44883.416666666664</v>
      </c>
      <c r="AF5156" s="67">
        <f>IF(V5156="Bangalore",VLOOKUP(V5156,'Branch Wise Work Timelines'!C:G,4,FALSE)+AA5156+1,IF(V5156="Mumbai",VLOOKUP(V5156,'Branch Wise Work Timelines'!C:G,4,FALSE)+AA5156+1,VLOOKUP(V5156,'Branch Wise Work Timelines'!C:G,4,FALSE)+AA5156))</f>
        <v>44884.104166666664</v>
      </c>
      <c r="AG5156" s="67">
        <f>WORKDAY.INTL(AA5156,1,11)+VLOOKUP(V5156,'Branch Wise Work Timelines'!C:G,3,FALSE)</f>
        <v>44884.416666666664</v>
      </c>
      <c r="AH5156" s="69" t="str">
        <f t="shared" ca="1" si="969"/>
        <v>Out of TAT</v>
      </c>
      <c r="AI5156" s="69">
        <f t="shared" ca="1" si="970"/>
        <v>20656</v>
      </c>
      <c r="AJ5156" s="69" t="str">
        <f ca="1">IF(AI5156&lt;0,"0-12",IFERROR(VLOOKUP(AI5156,Breakup[],2,FALSE),"&gt;24"))</f>
        <v>&gt;24</v>
      </c>
      <c r="AK5156" s="69" t="str">
        <f>VLOOKUP(V5156,Master!B:D,3,FALSE)</f>
        <v>South</v>
      </c>
      <c r="AL5156" s="69" t="str">
        <f t="shared" si="971"/>
        <v>Bangalore-CLS</v>
      </c>
    </row>
    <row r="5157" spans="1:38">
      <c r="A5157" s="14" t="s">
        <v>10645</v>
      </c>
      <c r="B5157" s="54">
        <v>44701.791376851797</v>
      </c>
      <c r="C5157" s="13" t="s">
        <v>89</v>
      </c>
      <c r="D5157" s="13">
        <v>554</v>
      </c>
      <c r="E5157" s="13" t="s">
        <v>10646</v>
      </c>
      <c r="F5157" s="13" t="s">
        <v>15</v>
      </c>
      <c r="G5157" s="14">
        <v>1653056396900</v>
      </c>
      <c r="H5157" s="55">
        <v>0.62797453703703698</v>
      </c>
      <c r="I5157" s="33">
        <v>44890.627974536997</v>
      </c>
      <c r="J5157" s="58">
        <v>44890</v>
      </c>
      <c r="K5157" s="13" t="s">
        <v>213</v>
      </c>
      <c r="L5157" s="13" t="s">
        <v>30</v>
      </c>
      <c r="M5157" s="13" t="s">
        <v>75</v>
      </c>
      <c r="N5157" s="13" t="s">
        <v>206</v>
      </c>
      <c r="O5157" s="33" t="s">
        <v>38</v>
      </c>
      <c r="P5157" s="58" t="s">
        <v>38</v>
      </c>
      <c r="Q5157" s="33" t="s">
        <v>207</v>
      </c>
      <c r="R5157" s="14" t="s">
        <v>38</v>
      </c>
      <c r="S5157" s="13" t="s">
        <v>216</v>
      </c>
      <c r="T5157" s="13" t="s">
        <v>217</v>
      </c>
      <c r="U5157" s="33">
        <f t="shared" ca="1" si="960"/>
        <v>45744.56914039352</v>
      </c>
      <c r="V5157" s="13" t="str">
        <f t="shared" si="961"/>
        <v>Bangalore</v>
      </c>
      <c r="W5157" s="13" t="str">
        <f t="shared" si="962"/>
        <v>CLS</v>
      </c>
      <c r="X5157" s="13">
        <f t="shared" si="963"/>
        <v>15</v>
      </c>
      <c r="Y5157" s="13" t="str">
        <f>IFERROR(VLOOKUP(C5157,ReceivingTeam[],2,FALSE),"HelpDesk")</f>
        <v>Branch office</v>
      </c>
      <c r="Z5157" s="67">
        <f t="shared" si="964"/>
        <v>44891.440474536997</v>
      </c>
      <c r="AA5157" s="68">
        <f t="shared" si="965"/>
        <v>44890</v>
      </c>
      <c r="AB5157" s="69" t="b">
        <f t="shared" si="966"/>
        <v>1</v>
      </c>
      <c r="AC5157" s="70">
        <f t="shared" si="967"/>
        <v>0.5</v>
      </c>
      <c r="AD5157" s="67">
        <f t="shared" si="968"/>
        <v>44891.440474536997</v>
      </c>
      <c r="AE5157" s="67">
        <f>VLOOKUP(V5157,'Branch Wise Work Timelines'!C:G,3,FALSE)+AA5157</f>
        <v>44890.416666666664</v>
      </c>
      <c r="AF5157" s="67">
        <f>IF(V5157="Bangalore",VLOOKUP(V5157,'Branch Wise Work Timelines'!C:G,4,FALSE)+AA5157+1,IF(V5157="Mumbai",VLOOKUP(V5157,'Branch Wise Work Timelines'!C:G,4,FALSE)+AA5157+1,VLOOKUP(V5157,'Branch Wise Work Timelines'!C:G,4,FALSE)+AA5157))</f>
        <v>44891.104166666664</v>
      </c>
      <c r="AG5157" s="67">
        <f>WORKDAY.INTL(AA5157,1,11)+VLOOKUP(V5157,'Branch Wise Work Timelines'!C:G,3,FALSE)</f>
        <v>44891.416666666664</v>
      </c>
      <c r="AH5157" s="69" t="str">
        <f t="shared" ca="1" si="969"/>
        <v>Out of TAT</v>
      </c>
      <c r="AI5157" s="69">
        <f t="shared" ca="1" si="970"/>
        <v>20476</v>
      </c>
      <c r="AJ5157" s="69" t="str">
        <f ca="1">IF(AI5157&lt;0,"0-12",IFERROR(VLOOKUP(AI5157,Breakup[],2,FALSE),"&gt;24"))</f>
        <v>&gt;24</v>
      </c>
      <c r="AK5157" s="69" t="str">
        <f>VLOOKUP(V5157,Master!B:D,3,FALSE)</f>
        <v>South</v>
      </c>
      <c r="AL5157" s="69" t="str">
        <f t="shared" si="971"/>
        <v>Bangalore-CLS</v>
      </c>
    </row>
    <row r="5158" spans="1:38">
      <c r="A5158" s="14" t="s">
        <v>10647</v>
      </c>
      <c r="B5158" s="54">
        <v>44701.958825729198</v>
      </c>
      <c r="C5158" s="13" t="s">
        <v>6612</v>
      </c>
      <c r="D5158" s="13">
        <v>261</v>
      </c>
      <c r="E5158" s="13" t="s">
        <v>10648</v>
      </c>
      <c r="F5158" s="13" t="s">
        <v>33</v>
      </c>
      <c r="G5158" s="14">
        <v>1653069266688</v>
      </c>
      <c r="H5158" s="55">
        <v>0.53218750000000004</v>
      </c>
      <c r="I5158" s="33">
        <v>44887.532187500001</v>
      </c>
      <c r="J5158" s="58">
        <v>44887</v>
      </c>
      <c r="K5158" s="13" t="s">
        <v>213</v>
      </c>
      <c r="L5158" s="13" t="s">
        <v>30</v>
      </c>
      <c r="M5158" s="13" t="s">
        <v>147</v>
      </c>
      <c r="N5158" s="13" t="s">
        <v>206</v>
      </c>
      <c r="O5158" s="33" t="s">
        <v>38</v>
      </c>
      <c r="P5158" s="58" t="s">
        <v>38</v>
      </c>
      <c r="Q5158" s="33" t="s">
        <v>207</v>
      </c>
      <c r="R5158" s="14" t="s">
        <v>38</v>
      </c>
      <c r="S5158" s="13" t="s">
        <v>208</v>
      </c>
      <c r="T5158" s="13" t="s">
        <v>209</v>
      </c>
      <c r="U5158" s="33">
        <f t="shared" ca="1" si="960"/>
        <v>45744.56914039352</v>
      </c>
      <c r="V5158" s="13" t="str">
        <f t="shared" si="961"/>
        <v>Bangalore</v>
      </c>
      <c r="W5158" s="13" t="str">
        <f t="shared" si="962"/>
        <v>RI</v>
      </c>
      <c r="X5158" s="13">
        <f t="shared" si="963"/>
        <v>12</v>
      </c>
      <c r="Y5158" s="13" t="str">
        <f>IFERROR(VLOOKUP(C5158,ReceivingTeam[],2,FALSE),"HelpDesk")</f>
        <v>HelpDesk</v>
      </c>
      <c r="Z5158" s="67">
        <f t="shared" si="964"/>
        <v>44888.032187500001</v>
      </c>
      <c r="AA5158" s="68">
        <f t="shared" si="965"/>
        <v>44887</v>
      </c>
      <c r="AB5158" s="69" t="b">
        <f t="shared" si="966"/>
        <v>1</v>
      </c>
      <c r="AC5158" s="70">
        <f t="shared" si="967"/>
        <v>0.5</v>
      </c>
      <c r="AD5158" s="67">
        <f t="shared" si="968"/>
        <v>44888.032187500001</v>
      </c>
      <c r="AE5158" s="67">
        <f>VLOOKUP(V5158,'Branch Wise Work Timelines'!C:G,3,FALSE)+AA5158</f>
        <v>44887.416666666664</v>
      </c>
      <c r="AF5158" s="67">
        <f>IF(V5158="Bangalore",VLOOKUP(V5158,'Branch Wise Work Timelines'!C:G,4,FALSE)+AA5158+1,IF(V5158="Mumbai",VLOOKUP(V5158,'Branch Wise Work Timelines'!C:G,4,FALSE)+AA5158+1,VLOOKUP(V5158,'Branch Wise Work Timelines'!C:G,4,FALSE)+AA5158))</f>
        <v>44888.104166666664</v>
      </c>
      <c r="AG5158" s="67">
        <f>WORKDAY.INTL(AA5158,1,11)+VLOOKUP(V5158,'Branch Wise Work Timelines'!C:G,3,FALSE)</f>
        <v>44888.416666666664</v>
      </c>
      <c r="AH5158" s="69" t="str">
        <f t="shared" ca="1" si="969"/>
        <v>Out of TAT</v>
      </c>
      <c r="AI5158" s="69">
        <f t="shared" ca="1" si="970"/>
        <v>20557</v>
      </c>
      <c r="AJ5158" s="69" t="str">
        <f ca="1">IF(AI5158&lt;0,"0-12",IFERROR(VLOOKUP(AI5158,Breakup[],2,FALSE),"&gt;24"))</f>
        <v>&gt;24</v>
      </c>
      <c r="AK5158" s="69" t="str">
        <f>VLOOKUP(V5158,Master!B:D,3,FALSE)</f>
        <v>South</v>
      </c>
      <c r="AL5158" s="69" t="str">
        <f t="shared" si="971"/>
        <v>Bangalore</v>
      </c>
    </row>
    <row r="5159" spans="1:38">
      <c r="A5159" s="14" t="s">
        <v>10649</v>
      </c>
      <c r="B5159" s="54">
        <v>44701.711326423603</v>
      </c>
      <c r="C5159" s="13" t="s">
        <v>252</v>
      </c>
      <c r="D5159" s="13">
        <v>1376</v>
      </c>
      <c r="E5159" s="13" t="s">
        <v>10650</v>
      </c>
      <c r="F5159" s="13" t="s">
        <v>15</v>
      </c>
      <c r="G5159" s="14">
        <v>1653050074123</v>
      </c>
      <c r="H5159" s="55">
        <v>0.40393518518518501</v>
      </c>
      <c r="I5159" s="33">
        <v>44890.403935185197</v>
      </c>
      <c r="J5159" s="58">
        <v>44890</v>
      </c>
      <c r="K5159" s="13" t="s">
        <v>213</v>
      </c>
      <c r="L5159" s="13" t="s">
        <v>30</v>
      </c>
      <c r="M5159" s="13" t="s">
        <v>75</v>
      </c>
      <c r="N5159" s="13" t="s">
        <v>206</v>
      </c>
      <c r="O5159" s="33" t="s">
        <v>38</v>
      </c>
      <c r="P5159" s="58" t="s">
        <v>38</v>
      </c>
      <c r="Q5159" s="33" t="s">
        <v>207</v>
      </c>
      <c r="R5159" s="14" t="s">
        <v>38</v>
      </c>
      <c r="S5159" s="13" t="s">
        <v>216</v>
      </c>
      <c r="T5159" s="13" t="s">
        <v>217</v>
      </c>
      <c r="U5159" s="33">
        <f t="shared" ca="1" si="960"/>
        <v>45744.56914039352</v>
      </c>
      <c r="V5159" s="13" t="str">
        <f t="shared" si="961"/>
        <v>Bangalore</v>
      </c>
      <c r="W5159" s="13" t="str">
        <f t="shared" si="962"/>
        <v>CLS</v>
      </c>
      <c r="X5159" s="13">
        <f t="shared" si="963"/>
        <v>9</v>
      </c>
      <c r="Y5159" s="13" t="str">
        <f>IFERROR(VLOOKUP(C5159,ReceivingTeam[],2,FALSE),"HelpDesk")</f>
        <v>HelpDesk</v>
      </c>
      <c r="Z5159" s="67">
        <f t="shared" si="964"/>
        <v>44890.916666666664</v>
      </c>
      <c r="AA5159" s="68">
        <f t="shared" si="965"/>
        <v>44890</v>
      </c>
      <c r="AB5159" s="69" t="b">
        <f t="shared" si="966"/>
        <v>1</v>
      </c>
      <c r="AC5159" s="70">
        <f t="shared" si="967"/>
        <v>0.5</v>
      </c>
      <c r="AD5159" s="67">
        <f t="shared" si="968"/>
        <v>44890.916666666664</v>
      </c>
      <c r="AE5159" s="67">
        <f>VLOOKUP(V5159,'Branch Wise Work Timelines'!C:G,3,FALSE)+AA5159</f>
        <v>44890.416666666664</v>
      </c>
      <c r="AF5159" s="67">
        <f>IF(V5159="Bangalore",VLOOKUP(V5159,'Branch Wise Work Timelines'!C:G,4,FALSE)+AA5159+1,IF(V5159="Mumbai",VLOOKUP(V5159,'Branch Wise Work Timelines'!C:G,4,FALSE)+AA5159+1,VLOOKUP(V5159,'Branch Wise Work Timelines'!C:G,4,FALSE)+AA5159))</f>
        <v>44891.104166666664</v>
      </c>
      <c r="AG5159" s="67">
        <f>WORKDAY.INTL(AA5159,1,11)+VLOOKUP(V5159,'Branch Wise Work Timelines'!C:G,3,FALSE)</f>
        <v>44891.416666666664</v>
      </c>
      <c r="AH5159" s="69" t="str">
        <f t="shared" ca="1" si="969"/>
        <v>Out of TAT</v>
      </c>
      <c r="AI5159" s="69">
        <f t="shared" ca="1" si="970"/>
        <v>20488</v>
      </c>
      <c r="AJ5159" s="69" t="str">
        <f ca="1">IF(AI5159&lt;0,"0-12",IFERROR(VLOOKUP(AI5159,Breakup[],2,FALSE),"&gt;24"))</f>
        <v>&gt;24</v>
      </c>
      <c r="AK5159" s="69" t="str">
        <f>VLOOKUP(V5159,Master!B:D,3,FALSE)</f>
        <v>South</v>
      </c>
      <c r="AL5159" s="69" t="str">
        <f t="shared" si="971"/>
        <v>Bangalore-CLS</v>
      </c>
    </row>
    <row r="5160" spans="1:38">
      <c r="A5160" s="14" t="s">
        <v>10651</v>
      </c>
      <c r="B5160" s="54">
        <v>44701.752967476903</v>
      </c>
      <c r="C5160" s="13" t="s">
        <v>211</v>
      </c>
      <c r="D5160" s="13">
        <v>1497</v>
      </c>
      <c r="E5160" s="13" t="s">
        <v>10652</v>
      </c>
      <c r="F5160" s="13" t="s">
        <v>15</v>
      </c>
      <c r="G5160" s="14">
        <v>1653050089671</v>
      </c>
      <c r="H5160" s="55">
        <v>0.104282407407407</v>
      </c>
      <c r="I5160" s="33">
        <v>44882.104282407403</v>
      </c>
      <c r="J5160" s="58">
        <v>44882</v>
      </c>
      <c r="K5160" s="13" t="s">
        <v>213</v>
      </c>
      <c r="L5160" s="13" t="s">
        <v>30</v>
      </c>
      <c r="M5160" s="13" t="s">
        <v>214</v>
      </c>
      <c r="N5160" s="13" t="s">
        <v>206</v>
      </c>
      <c r="O5160" s="33" t="s">
        <v>38</v>
      </c>
      <c r="P5160" s="58" t="s">
        <v>38</v>
      </c>
      <c r="Q5160" s="33" t="s">
        <v>207</v>
      </c>
      <c r="R5160" s="14" t="s">
        <v>38</v>
      </c>
      <c r="S5160" s="13" t="s">
        <v>216</v>
      </c>
      <c r="T5160" s="13" t="s">
        <v>217</v>
      </c>
      <c r="U5160" s="33">
        <f t="shared" ca="1" si="960"/>
        <v>45744.56914039352</v>
      </c>
      <c r="V5160" s="13" t="str">
        <f t="shared" si="961"/>
        <v>Bangalore</v>
      </c>
      <c r="W5160" s="13" t="str">
        <f t="shared" si="962"/>
        <v>CLS</v>
      </c>
      <c r="X5160" s="13">
        <f t="shared" si="963"/>
        <v>2</v>
      </c>
      <c r="Y5160" s="13" t="str">
        <f>IFERROR(VLOOKUP(C5160,ReceivingTeam[],2,FALSE),"HelpDesk")</f>
        <v>HelpDesk</v>
      </c>
      <c r="Z5160" s="67">
        <f t="shared" si="964"/>
        <v>44882.916666666664</v>
      </c>
      <c r="AA5160" s="68">
        <f t="shared" si="965"/>
        <v>44882</v>
      </c>
      <c r="AB5160" s="69" t="b">
        <f t="shared" si="966"/>
        <v>1</v>
      </c>
      <c r="AC5160" s="70">
        <f t="shared" si="967"/>
        <v>0.5</v>
      </c>
      <c r="AD5160" s="67">
        <f t="shared" si="968"/>
        <v>44882.916666666664</v>
      </c>
      <c r="AE5160" s="67">
        <f>VLOOKUP(V5160,'Branch Wise Work Timelines'!C:G,3,FALSE)+AA5160</f>
        <v>44882.416666666664</v>
      </c>
      <c r="AF5160" s="67">
        <f>IF(V5160="Bangalore",VLOOKUP(V5160,'Branch Wise Work Timelines'!C:G,4,FALSE)+AA5160+1,IF(V5160="Mumbai",VLOOKUP(V5160,'Branch Wise Work Timelines'!C:G,4,FALSE)+AA5160+1,VLOOKUP(V5160,'Branch Wise Work Timelines'!C:G,4,FALSE)+AA5160))</f>
        <v>44883.104166666664</v>
      </c>
      <c r="AG5160" s="67">
        <f>WORKDAY.INTL(AA5160,1,11)+VLOOKUP(V5160,'Branch Wise Work Timelines'!C:G,3,FALSE)</f>
        <v>44883.416666666664</v>
      </c>
      <c r="AH5160" s="69" t="str">
        <f t="shared" ca="1" si="969"/>
        <v>Out of TAT</v>
      </c>
      <c r="AI5160" s="69">
        <f t="shared" ca="1" si="970"/>
        <v>20680</v>
      </c>
      <c r="AJ5160" s="69" t="str">
        <f ca="1">IF(AI5160&lt;0,"0-12",IFERROR(VLOOKUP(AI5160,Breakup[],2,FALSE),"&gt;24"))</f>
        <v>&gt;24</v>
      </c>
      <c r="AK5160" s="69" t="str">
        <f>VLOOKUP(V5160,Master!B:D,3,FALSE)</f>
        <v>South</v>
      </c>
      <c r="AL5160" s="69" t="str">
        <f t="shared" si="971"/>
        <v>Bangalore-CLS</v>
      </c>
    </row>
    <row r="5161" spans="1:38">
      <c r="A5161" s="14" t="s">
        <v>10653</v>
      </c>
      <c r="B5161" s="54">
        <v>44701.781596793997</v>
      </c>
      <c r="C5161" s="13" t="s">
        <v>227</v>
      </c>
      <c r="D5161" s="13">
        <v>918</v>
      </c>
      <c r="E5161" s="13" t="s">
        <v>10654</v>
      </c>
      <c r="F5161" s="13" t="s">
        <v>15</v>
      </c>
      <c r="G5161" s="14">
        <v>1653054189256</v>
      </c>
      <c r="H5161" s="55">
        <v>9.6909722222222203E-2</v>
      </c>
      <c r="I5161" s="33">
        <v>44889.096909722197</v>
      </c>
      <c r="J5161" s="58">
        <v>44889</v>
      </c>
      <c r="K5161" s="13" t="s">
        <v>213</v>
      </c>
      <c r="L5161" s="13" t="s">
        <v>30</v>
      </c>
      <c r="M5161" s="13" t="s">
        <v>214</v>
      </c>
      <c r="N5161" s="13" t="s">
        <v>206</v>
      </c>
      <c r="O5161" s="33" t="s">
        <v>38</v>
      </c>
      <c r="P5161" s="58" t="s">
        <v>38</v>
      </c>
      <c r="Q5161" s="33" t="s">
        <v>207</v>
      </c>
      <c r="R5161" s="14" t="s">
        <v>38</v>
      </c>
      <c r="S5161" s="13" t="s">
        <v>216</v>
      </c>
      <c r="T5161" s="13" t="s">
        <v>217</v>
      </c>
      <c r="U5161" s="33">
        <f t="shared" ca="1" si="960"/>
        <v>45744.56914039352</v>
      </c>
      <c r="V5161" s="13" t="str">
        <f t="shared" si="961"/>
        <v>Bangalore</v>
      </c>
      <c r="W5161" s="13" t="str">
        <f t="shared" si="962"/>
        <v>CLS</v>
      </c>
      <c r="X5161" s="13">
        <f t="shared" si="963"/>
        <v>2</v>
      </c>
      <c r="Y5161" s="13" t="str">
        <f>IFERROR(VLOOKUP(C5161,ReceivingTeam[],2,FALSE),"HelpDesk")</f>
        <v>HelpDesk</v>
      </c>
      <c r="Z5161" s="67">
        <f t="shared" si="964"/>
        <v>44889.916666666664</v>
      </c>
      <c r="AA5161" s="68">
        <f t="shared" si="965"/>
        <v>44889</v>
      </c>
      <c r="AB5161" s="69" t="b">
        <f t="shared" si="966"/>
        <v>1</v>
      </c>
      <c r="AC5161" s="70">
        <f t="shared" si="967"/>
        <v>0.5</v>
      </c>
      <c r="AD5161" s="67">
        <f t="shared" si="968"/>
        <v>44889.916666666664</v>
      </c>
      <c r="AE5161" s="67">
        <f>VLOOKUP(V5161,'Branch Wise Work Timelines'!C:G,3,FALSE)+AA5161</f>
        <v>44889.416666666664</v>
      </c>
      <c r="AF5161" s="67">
        <f>IF(V5161="Bangalore",VLOOKUP(V5161,'Branch Wise Work Timelines'!C:G,4,FALSE)+AA5161+1,IF(V5161="Mumbai",VLOOKUP(V5161,'Branch Wise Work Timelines'!C:G,4,FALSE)+AA5161+1,VLOOKUP(V5161,'Branch Wise Work Timelines'!C:G,4,FALSE)+AA5161))</f>
        <v>44890.104166666664</v>
      </c>
      <c r="AG5161" s="67">
        <f>WORKDAY.INTL(AA5161,1,11)+VLOOKUP(V5161,'Branch Wise Work Timelines'!C:G,3,FALSE)</f>
        <v>44890.416666666664</v>
      </c>
      <c r="AH5161" s="69" t="str">
        <f t="shared" ca="1" si="969"/>
        <v>Out of TAT</v>
      </c>
      <c r="AI5161" s="69">
        <f t="shared" ca="1" si="970"/>
        <v>20512</v>
      </c>
      <c r="AJ5161" s="69" t="str">
        <f ca="1">IF(AI5161&lt;0,"0-12",IFERROR(VLOOKUP(AI5161,Breakup[],2,FALSE),"&gt;24"))</f>
        <v>&gt;24</v>
      </c>
      <c r="AK5161" s="69" t="str">
        <f>VLOOKUP(V5161,Master!B:D,3,FALSE)</f>
        <v>South</v>
      </c>
      <c r="AL5161" s="69" t="str">
        <f t="shared" si="971"/>
        <v>Bangalore-CLS</v>
      </c>
    </row>
    <row r="5162" spans="1:38">
      <c r="A5162" s="14" t="s">
        <v>10655</v>
      </c>
      <c r="B5162" s="54">
        <v>44701.782489386598</v>
      </c>
      <c r="C5162" s="13" t="s">
        <v>722</v>
      </c>
      <c r="D5162" s="13">
        <v>1349</v>
      </c>
      <c r="E5162" s="13" t="s">
        <v>10656</v>
      </c>
      <c r="F5162" s="13" t="s">
        <v>15</v>
      </c>
      <c r="G5162" s="14">
        <v>1653053327236</v>
      </c>
      <c r="H5162" s="55">
        <v>0.92668981481481505</v>
      </c>
      <c r="I5162" s="33">
        <v>44882.926689814798</v>
      </c>
      <c r="J5162" s="58">
        <v>44882</v>
      </c>
      <c r="K5162" s="13" t="s">
        <v>213</v>
      </c>
      <c r="L5162" s="13" t="s">
        <v>30</v>
      </c>
      <c r="M5162" s="13" t="s">
        <v>75</v>
      </c>
      <c r="N5162" s="13" t="s">
        <v>206</v>
      </c>
      <c r="O5162" s="33" t="s">
        <v>38</v>
      </c>
      <c r="P5162" s="58" t="s">
        <v>38</v>
      </c>
      <c r="Q5162" s="33" t="s">
        <v>207</v>
      </c>
      <c r="R5162" s="14" t="s">
        <v>38</v>
      </c>
      <c r="S5162" s="13" t="s">
        <v>216</v>
      </c>
      <c r="T5162" s="13" t="s">
        <v>217</v>
      </c>
      <c r="U5162" s="33">
        <f t="shared" ca="1" si="960"/>
        <v>45744.56914039352</v>
      </c>
      <c r="V5162" s="13" t="str">
        <f t="shared" si="961"/>
        <v>Bangalore</v>
      </c>
      <c r="W5162" s="13" t="str">
        <f t="shared" si="962"/>
        <v>CLS</v>
      </c>
      <c r="X5162" s="13">
        <f t="shared" si="963"/>
        <v>22</v>
      </c>
      <c r="Y5162" s="13" t="str">
        <f>IFERROR(VLOOKUP(C5162,ReceivingTeam[],2,FALSE),"HelpDesk")</f>
        <v>HelpDesk</v>
      </c>
      <c r="Z5162" s="67">
        <f t="shared" si="964"/>
        <v>44883.739189814798</v>
      </c>
      <c r="AA5162" s="68">
        <f t="shared" si="965"/>
        <v>44882</v>
      </c>
      <c r="AB5162" s="69" t="b">
        <f t="shared" si="966"/>
        <v>1</v>
      </c>
      <c r="AC5162" s="70">
        <f t="shared" si="967"/>
        <v>0.5</v>
      </c>
      <c r="AD5162" s="67">
        <f t="shared" si="968"/>
        <v>44883.739189814798</v>
      </c>
      <c r="AE5162" s="67">
        <f>VLOOKUP(V5162,'Branch Wise Work Timelines'!C:G,3,FALSE)+AA5162</f>
        <v>44882.416666666664</v>
      </c>
      <c r="AF5162" s="67">
        <f>IF(V5162="Bangalore",VLOOKUP(V5162,'Branch Wise Work Timelines'!C:G,4,FALSE)+AA5162+1,IF(V5162="Mumbai",VLOOKUP(V5162,'Branch Wise Work Timelines'!C:G,4,FALSE)+AA5162+1,VLOOKUP(V5162,'Branch Wise Work Timelines'!C:G,4,FALSE)+AA5162))</f>
        <v>44883.104166666664</v>
      </c>
      <c r="AG5162" s="67">
        <f>WORKDAY.INTL(AA5162,1,11)+VLOOKUP(V5162,'Branch Wise Work Timelines'!C:G,3,FALSE)</f>
        <v>44883.416666666664</v>
      </c>
      <c r="AH5162" s="69" t="str">
        <f t="shared" ca="1" si="969"/>
        <v>Out of TAT</v>
      </c>
      <c r="AI5162" s="69">
        <f t="shared" ca="1" si="970"/>
        <v>20660</v>
      </c>
      <c r="AJ5162" s="69" t="str">
        <f ca="1">IF(AI5162&lt;0,"0-12",IFERROR(VLOOKUP(AI5162,Breakup[],2,FALSE),"&gt;24"))</f>
        <v>&gt;24</v>
      </c>
      <c r="AK5162" s="69" t="str">
        <f>VLOOKUP(V5162,Master!B:D,3,FALSE)</f>
        <v>South</v>
      </c>
      <c r="AL5162" s="69" t="str">
        <f t="shared" si="971"/>
        <v>Bangalore-CLS</v>
      </c>
    </row>
    <row r="5163" spans="1:38">
      <c r="A5163" s="14" t="s">
        <v>10657</v>
      </c>
      <c r="B5163" s="54">
        <v>44701.889521030098</v>
      </c>
      <c r="C5163" s="13" t="s">
        <v>6612</v>
      </c>
      <c r="D5163" s="13">
        <v>731</v>
      </c>
      <c r="E5163" s="13" t="s">
        <v>10658</v>
      </c>
      <c r="F5163" s="13" t="s">
        <v>33</v>
      </c>
      <c r="G5163" s="14">
        <v>1653061650415</v>
      </c>
      <c r="H5163" s="55">
        <v>0.17148148148148101</v>
      </c>
      <c r="I5163" s="33">
        <v>44888.171481481499</v>
      </c>
      <c r="J5163" s="58">
        <v>44888</v>
      </c>
      <c r="K5163" s="13" t="s">
        <v>213</v>
      </c>
      <c r="L5163" s="13" t="s">
        <v>30</v>
      </c>
      <c r="M5163" s="13" t="s">
        <v>282</v>
      </c>
      <c r="N5163" s="13" t="s">
        <v>206</v>
      </c>
      <c r="O5163" s="33" t="s">
        <v>38</v>
      </c>
      <c r="P5163" s="58" t="s">
        <v>38</v>
      </c>
      <c r="Q5163" s="33" t="s">
        <v>207</v>
      </c>
      <c r="R5163" s="14" t="s">
        <v>38</v>
      </c>
      <c r="S5163" s="13" t="s">
        <v>216</v>
      </c>
      <c r="T5163" s="13" t="s">
        <v>278</v>
      </c>
      <c r="U5163" s="33">
        <f t="shared" ca="1" si="960"/>
        <v>45744.56914039352</v>
      </c>
      <c r="V5163" s="13" t="str">
        <f t="shared" si="961"/>
        <v>Bangalore</v>
      </c>
      <c r="W5163" s="13" t="str">
        <f t="shared" si="962"/>
        <v>RI</v>
      </c>
      <c r="X5163" s="13">
        <f t="shared" si="963"/>
        <v>4</v>
      </c>
      <c r="Y5163" s="13" t="str">
        <f>IFERROR(VLOOKUP(C5163,ReceivingTeam[],2,FALSE),"HelpDesk")</f>
        <v>HelpDesk</v>
      </c>
      <c r="Z5163" s="67">
        <f t="shared" si="964"/>
        <v>44891.729166666664</v>
      </c>
      <c r="AA5163" s="68">
        <f t="shared" si="965"/>
        <v>44888</v>
      </c>
      <c r="AB5163" s="69" t="b">
        <f t="shared" si="966"/>
        <v>1</v>
      </c>
      <c r="AC5163" s="70">
        <f t="shared" si="967"/>
        <v>3</v>
      </c>
      <c r="AD5163" s="67">
        <f t="shared" si="968"/>
        <v>44891.729166666664</v>
      </c>
      <c r="AE5163" s="67">
        <f>VLOOKUP(V5163,'Branch Wise Work Timelines'!C:G,3,FALSE)+AA5163</f>
        <v>44888.416666666664</v>
      </c>
      <c r="AF5163" s="67">
        <f>IF(V5163="Bangalore",VLOOKUP(V5163,'Branch Wise Work Timelines'!C:G,4,FALSE)+AA5163+1,IF(V5163="Mumbai",VLOOKUP(V5163,'Branch Wise Work Timelines'!C:G,4,FALSE)+AA5163+1,VLOOKUP(V5163,'Branch Wise Work Timelines'!C:G,4,FALSE)+AA5163))</f>
        <v>44889.104166666664</v>
      </c>
      <c r="AG5163" s="67">
        <f>WORKDAY.INTL(AA5163,1,11)+VLOOKUP(V5163,'Branch Wise Work Timelines'!C:G,3,FALSE)</f>
        <v>44889.416666666664</v>
      </c>
      <c r="AH5163" s="69" t="str">
        <f t="shared" ca="1" si="969"/>
        <v>Out of TAT</v>
      </c>
      <c r="AI5163" s="69">
        <f t="shared" ca="1" si="970"/>
        <v>20469</v>
      </c>
      <c r="AJ5163" s="69" t="str">
        <f ca="1">IF(AI5163&lt;0,"0-12",IFERROR(VLOOKUP(AI5163,Breakup[],2,FALSE),"&gt;24"))</f>
        <v>&gt;24</v>
      </c>
      <c r="AK5163" s="69" t="str">
        <f>VLOOKUP(V5163,Master!B:D,3,FALSE)</f>
        <v>South</v>
      </c>
      <c r="AL5163" s="69" t="str">
        <f t="shared" si="971"/>
        <v>Bangalore</v>
      </c>
    </row>
    <row r="5164" spans="1:38">
      <c r="A5164" s="14" t="s">
        <v>10659</v>
      </c>
      <c r="B5164" s="54">
        <v>44701.907896990699</v>
      </c>
      <c r="C5164" s="13" t="s">
        <v>147</v>
      </c>
      <c r="D5164" s="13">
        <v>1661</v>
      </c>
      <c r="E5164" s="13" t="s">
        <v>10660</v>
      </c>
      <c r="F5164" s="13" t="s">
        <v>33</v>
      </c>
      <c r="G5164" s="14">
        <v>1653064224878</v>
      </c>
      <c r="H5164" s="55">
        <v>0.76603009259259303</v>
      </c>
      <c r="I5164" s="33">
        <v>44881.7660300926</v>
      </c>
      <c r="J5164" s="58">
        <v>44881</v>
      </c>
      <c r="K5164" s="13" t="s">
        <v>213</v>
      </c>
      <c r="L5164" s="13" t="s">
        <v>30</v>
      </c>
      <c r="M5164" s="13" t="s">
        <v>147</v>
      </c>
      <c r="N5164" s="13" t="s">
        <v>206</v>
      </c>
      <c r="O5164" s="33" t="s">
        <v>38</v>
      </c>
      <c r="P5164" s="58" t="s">
        <v>38</v>
      </c>
      <c r="Q5164" s="33" t="s">
        <v>207</v>
      </c>
      <c r="R5164" s="14" t="s">
        <v>38</v>
      </c>
      <c r="S5164" s="13" t="s">
        <v>208</v>
      </c>
      <c r="T5164" s="13" t="s">
        <v>209</v>
      </c>
      <c r="U5164" s="33">
        <f t="shared" ca="1" si="960"/>
        <v>45744.56914039352</v>
      </c>
      <c r="V5164" s="13" t="str">
        <f t="shared" si="961"/>
        <v>Bangalore</v>
      </c>
      <c r="W5164" s="13" t="str">
        <f t="shared" si="962"/>
        <v>RI</v>
      </c>
      <c r="X5164" s="13">
        <f t="shared" si="963"/>
        <v>18</v>
      </c>
      <c r="Y5164" s="13" t="str">
        <f>IFERROR(VLOOKUP(C5164,ReceivingTeam[],2,FALSE),"HelpDesk")</f>
        <v>Branch office</v>
      </c>
      <c r="Z5164" s="67">
        <f t="shared" si="964"/>
        <v>44882.5785300926</v>
      </c>
      <c r="AA5164" s="68">
        <f t="shared" si="965"/>
        <v>44881</v>
      </c>
      <c r="AB5164" s="69" t="b">
        <f t="shared" si="966"/>
        <v>1</v>
      </c>
      <c r="AC5164" s="70">
        <f t="shared" si="967"/>
        <v>0.5</v>
      </c>
      <c r="AD5164" s="67">
        <f t="shared" si="968"/>
        <v>44882.5785300926</v>
      </c>
      <c r="AE5164" s="67">
        <f>VLOOKUP(V5164,'Branch Wise Work Timelines'!C:G,3,FALSE)+AA5164</f>
        <v>44881.416666666664</v>
      </c>
      <c r="AF5164" s="67">
        <f>IF(V5164="Bangalore",VLOOKUP(V5164,'Branch Wise Work Timelines'!C:G,4,FALSE)+AA5164+1,IF(V5164="Mumbai",VLOOKUP(V5164,'Branch Wise Work Timelines'!C:G,4,FALSE)+AA5164+1,VLOOKUP(V5164,'Branch Wise Work Timelines'!C:G,4,FALSE)+AA5164))</f>
        <v>44882.104166666664</v>
      </c>
      <c r="AG5164" s="67">
        <f>WORKDAY.INTL(AA5164,1,11)+VLOOKUP(V5164,'Branch Wise Work Timelines'!C:G,3,FALSE)</f>
        <v>44882.416666666664</v>
      </c>
      <c r="AH5164" s="69" t="str">
        <f t="shared" ca="1" si="969"/>
        <v>Out of TAT</v>
      </c>
      <c r="AI5164" s="69">
        <f t="shared" ca="1" si="970"/>
        <v>20688</v>
      </c>
      <c r="AJ5164" s="69" t="str">
        <f ca="1">IF(AI5164&lt;0,"0-12",IFERROR(VLOOKUP(AI5164,Breakup[],2,FALSE),"&gt;24"))</f>
        <v>&gt;24</v>
      </c>
      <c r="AK5164" s="69" t="str">
        <f>VLOOKUP(V5164,Master!B:D,3,FALSE)</f>
        <v>South</v>
      </c>
      <c r="AL5164" s="69" t="str">
        <f t="shared" si="971"/>
        <v>Bangalore</v>
      </c>
    </row>
    <row r="5165" spans="1:38">
      <c r="A5165" s="14" t="s">
        <v>10661</v>
      </c>
      <c r="B5165" s="54">
        <v>44701.761375694397</v>
      </c>
      <c r="C5165" s="13" t="s">
        <v>1345</v>
      </c>
      <c r="D5165" s="13">
        <v>1725</v>
      </c>
      <c r="E5165" s="13" t="s">
        <v>10662</v>
      </c>
      <c r="F5165" s="13" t="s">
        <v>15</v>
      </c>
      <c r="G5165" s="14">
        <v>1653051626097</v>
      </c>
      <c r="H5165" s="55">
        <v>0.46276620370370403</v>
      </c>
      <c r="I5165" s="33">
        <v>44889.462766203702</v>
      </c>
      <c r="J5165" s="58">
        <v>44889</v>
      </c>
      <c r="K5165" s="13" t="s">
        <v>213</v>
      </c>
      <c r="L5165" s="13" t="s">
        <v>30</v>
      </c>
      <c r="M5165" s="13" t="s">
        <v>214</v>
      </c>
      <c r="N5165" s="13" t="s">
        <v>206</v>
      </c>
      <c r="O5165" s="33" t="s">
        <v>38</v>
      </c>
      <c r="P5165" s="58" t="s">
        <v>38</v>
      </c>
      <c r="Q5165" s="33" t="s">
        <v>207</v>
      </c>
      <c r="R5165" s="14" t="s">
        <v>38</v>
      </c>
      <c r="S5165" s="13" t="s">
        <v>216</v>
      </c>
      <c r="T5165" s="13" t="s">
        <v>217</v>
      </c>
      <c r="U5165" s="33">
        <f t="shared" ca="1" si="960"/>
        <v>45744.56914039352</v>
      </c>
      <c r="V5165" s="13" t="str">
        <f t="shared" si="961"/>
        <v>Bangalore</v>
      </c>
      <c r="W5165" s="13" t="str">
        <f t="shared" si="962"/>
        <v>CLS</v>
      </c>
      <c r="X5165" s="13">
        <f t="shared" si="963"/>
        <v>11</v>
      </c>
      <c r="Y5165" s="13" t="str">
        <f>IFERROR(VLOOKUP(C5165,ReceivingTeam[],2,FALSE),"HelpDesk")</f>
        <v>HelpDesk</v>
      </c>
      <c r="Z5165" s="67">
        <f t="shared" si="964"/>
        <v>44889.962766203702</v>
      </c>
      <c r="AA5165" s="68">
        <f t="shared" si="965"/>
        <v>44889</v>
      </c>
      <c r="AB5165" s="69" t="b">
        <f t="shared" si="966"/>
        <v>1</v>
      </c>
      <c r="AC5165" s="70">
        <f t="shared" si="967"/>
        <v>0.5</v>
      </c>
      <c r="AD5165" s="67">
        <f t="shared" si="968"/>
        <v>44889.962766203702</v>
      </c>
      <c r="AE5165" s="67">
        <f>VLOOKUP(V5165,'Branch Wise Work Timelines'!C:G,3,FALSE)+AA5165</f>
        <v>44889.416666666664</v>
      </c>
      <c r="AF5165" s="67">
        <f>IF(V5165="Bangalore",VLOOKUP(V5165,'Branch Wise Work Timelines'!C:G,4,FALSE)+AA5165+1,IF(V5165="Mumbai",VLOOKUP(V5165,'Branch Wise Work Timelines'!C:G,4,FALSE)+AA5165+1,VLOOKUP(V5165,'Branch Wise Work Timelines'!C:G,4,FALSE)+AA5165))</f>
        <v>44890.104166666664</v>
      </c>
      <c r="AG5165" s="67">
        <f>WORKDAY.INTL(AA5165,1,11)+VLOOKUP(V5165,'Branch Wise Work Timelines'!C:G,3,FALSE)</f>
        <v>44890.416666666664</v>
      </c>
      <c r="AH5165" s="69" t="str">
        <f t="shared" ca="1" si="969"/>
        <v>Out of TAT</v>
      </c>
      <c r="AI5165" s="69">
        <f t="shared" ca="1" si="970"/>
        <v>20511</v>
      </c>
      <c r="AJ5165" s="69" t="str">
        <f ca="1">IF(AI5165&lt;0,"0-12",IFERROR(VLOOKUP(AI5165,Breakup[],2,FALSE),"&gt;24"))</f>
        <v>&gt;24</v>
      </c>
      <c r="AK5165" s="69" t="str">
        <f>VLOOKUP(V5165,Master!B:D,3,FALSE)</f>
        <v>South</v>
      </c>
      <c r="AL5165" s="69" t="str">
        <f t="shared" si="971"/>
        <v>Bangalore-CLS</v>
      </c>
    </row>
    <row r="5166" spans="1:38">
      <c r="A5166" s="14" t="s">
        <v>10663</v>
      </c>
      <c r="B5166" s="54">
        <v>44701.844663310199</v>
      </c>
      <c r="C5166" s="13" t="s">
        <v>6284</v>
      </c>
      <c r="D5166" s="13">
        <v>94</v>
      </c>
      <c r="E5166" s="13" t="s">
        <v>10664</v>
      </c>
      <c r="F5166" s="13" t="s">
        <v>33</v>
      </c>
      <c r="G5166" s="14">
        <v>1653058832830</v>
      </c>
      <c r="H5166" s="55">
        <v>0.92211805555555504</v>
      </c>
      <c r="I5166" s="33">
        <v>44891.922118055598</v>
      </c>
      <c r="J5166" s="58">
        <v>44891</v>
      </c>
      <c r="K5166" s="13" t="s">
        <v>213</v>
      </c>
      <c r="L5166" s="13" t="s">
        <v>30</v>
      </c>
      <c r="M5166" s="13" t="s">
        <v>282</v>
      </c>
      <c r="N5166" s="13" t="s">
        <v>215</v>
      </c>
      <c r="O5166" s="33">
        <v>44891.693101851903</v>
      </c>
      <c r="P5166" s="58">
        <v>44891</v>
      </c>
      <c r="Q5166" s="33" t="s">
        <v>237</v>
      </c>
      <c r="R5166" s="14">
        <v>953</v>
      </c>
      <c r="S5166" s="13" t="s">
        <v>216</v>
      </c>
      <c r="T5166" s="13" t="s">
        <v>278</v>
      </c>
      <c r="U5166" s="33">
        <f t="shared" ca="1" si="960"/>
        <v>45744.56914039352</v>
      </c>
      <c r="V5166" s="13" t="str">
        <f t="shared" si="961"/>
        <v>Bangalore</v>
      </c>
      <c r="W5166" s="13" t="str">
        <f t="shared" si="962"/>
        <v>RI</v>
      </c>
      <c r="X5166" s="13">
        <f t="shared" si="963"/>
        <v>22</v>
      </c>
      <c r="Y5166" s="13" t="str">
        <f>IFERROR(VLOOKUP(C5166,ReceivingTeam[],2,FALSE),"HelpDesk")</f>
        <v>HelpDesk</v>
      </c>
      <c r="Z5166" s="67">
        <f t="shared" si="964"/>
        <v>44896.234618055598</v>
      </c>
      <c r="AA5166" s="68">
        <f t="shared" si="965"/>
        <v>44891</v>
      </c>
      <c r="AB5166" s="69" t="b">
        <f t="shared" si="966"/>
        <v>1</v>
      </c>
      <c r="AC5166" s="70">
        <f t="shared" si="967"/>
        <v>3</v>
      </c>
      <c r="AD5166" s="67">
        <f t="shared" si="968"/>
        <v>44896.234618055598</v>
      </c>
      <c r="AE5166" s="67">
        <f>VLOOKUP(V5166,'Branch Wise Work Timelines'!C:G,3,FALSE)+AA5166</f>
        <v>44891.416666666664</v>
      </c>
      <c r="AF5166" s="67">
        <f>IF(V5166="Bangalore",VLOOKUP(V5166,'Branch Wise Work Timelines'!C:G,4,FALSE)+AA5166+1,IF(V5166="Mumbai",VLOOKUP(V5166,'Branch Wise Work Timelines'!C:G,4,FALSE)+AA5166+1,VLOOKUP(V5166,'Branch Wise Work Timelines'!C:G,4,FALSE)+AA5166))</f>
        <v>44892.104166666664</v>
      </c>
      <c r="AG5166" s="67">
        <f>WORKDAY.INTL(AA5166,1,11)+VLOOKUP(V5166,'Branch Wise Work Timelines'!C:G,3,FALSE)</f>
        <v>44893.416666666664</v>
      </c>
      <c r="AH5166" s="69" t="str">
        <f t="shared" si="969"/>
        <v>Met</v>
      </c>
      <c r="AI5166" s="69">
        <f t="shared" ca="1" si="970"/>
        <v>20361</v>
      </c>
      <c r="AJ5166" s="69" t="str">
        <f ca="1">IF(AI5166&lt;0,"0-12",IFERROR(VLOOKUP(AI5166,Breakup[],2,FALSE),"&gt;24"))</f>
        <v>&gt;24</v>
      </c>
      <c r="AK5166" s="69" t="str">
        <f>VLOOKUP(V5166,Master!B:D,3,FALSE)</f>
        <v>South</v>
      </c>
      <c r="AL5166" s="69" t="str">
        <f t="shared" si="971"/>
        <v>Bangalore</v>
      </c>
    </row>
    <row r="5167" spans="1:38">
      <c r="A5167" s="14" t="s">
        <v>10665</v>
      </c>
      <c r="B5167" s="54">
        <v>44701.686069178199</v>
      </c>
      <c r="C5167" s="13" t="s">
        <v>1345</v>
      </c>
      <c r="D5167" s="13">
        <v>411</v>
      </c>
      <c r="E5167" s="13" t="s">
        <v>10666</v>
      </c>
      <c r="F5167" s="13" t="s">
        <v>15</v>
      </c>
      <c r="G5167" s="14">
        <v>1653048302745</v>
      </c>
      <c r="H5167" s="55">
        <v>0.99644675925925896</v>
      </c>
      <c r="I5167" s="33">
        <v>44885.996446759302</v>
      </c>
      <c r="J5167" s="58">
        <v>44885</v>
      </c>
      <c r="K5167" s="13" t="s">
        <v>213</v>
      </c>
      <c r="L5167" s="13" t="s">
        <v>30</v>
      </c>
      <c r="M5167" s="13" t="s">
        <v>75</v>
      </c>
      <c r="N5167" s="13" t="s">
        <v>206</v>
      </c>
      <c r="O5167" s="33" t="s">
        <v>38</v>
      </c>
      <c r="P5167" s="58" t="s">
        <v>38</v>
      </c>
      <c r="Q5167" s="33" t="s">
        <v>207</v>
      </c>
      <c r="R5167" s="14" t="s">
        <v>38</v>
      </c>
      <c r="S5167" s="13" t="s">
        <v>216</v>
      </c>
      <c r="T5167" s="13" t="s">
        <v>217</v>
      </c>
      <c r="U5167" s="33">
        <f t="shared" ca="1" si="960"/>
        <v>45744.56914039352</v>
      </c>
      <c r="V5167" s="13" t="str">
        <f t="shared" si="961"/>
        <v>Bangalore</v>
      </c>
      <c r="W5167" s="13" t="str">
        <f t="shared" si="962"/>
        <v>CLS</v>
      </c>
      <c r="X5167" s="13">
        <f t="shared" si="963"/>
        <v>23</v>
      </c>
      <c r="Y5167" s="13" t="str">
        <f>IFERROR(VLOOKUP(C5167,ReceivingTeam[],2,FALSE),"HelpDesk")</f>
        <v>HelpDesk</v>
      </c>
      <c r="Z5167" s="67">
        <f t="shared" si="964"/>
        <v>44885.916666666664</v>
      </c>
      <c r="AA5167" s="68">
        <f t="shared" si="965"/>
        <v>44885</v>
      </c>
      <c r="AB5167" s="69" t="b">
        <f t="shared" si="966"/>
        <v>0</v>
      </c>
      <c r="AC5167" s="70">
        <f t="shared" si="967"/>
        <v>0.5</v>
      </c>
      <c r="AD5167" s="67">
        <f t="shared" si="968"/>
        <v>44885.916666666664</v>
      </c>
      <c r="AE5167" s="67">
        <f>VLOOKUP(V5167,'Branch Wise Work Timelines'!C:G,3,FALSE)+AA5167</f>
        <v>44885.416666666664</v>
      </c>
      <c r="AF5167" s="67">
        <f>IF(V5167="Bangalore",VLOOKUP(V5167,'Branch Wise Work Timelines'!C:G,4,FALSE)+AA5167+1,IF(V5167="Mumbai",VLOOKUP(V5167,'Branch Wise Work Timelines'!C:G,4,FALSE)+AA5167+1,VLOOKUP(V5167,'Branch Wise Work Timelines'!C:G,4,FALSE)+AA5167))</f>
        <v>44886.104166666664</v>
      </c>
      <c r="AG5167" s="67">
        <f>WORKDAY.INTL(AA5167,1,11)+VLOOKUP(V5167,'Branch Wise Work Timelines'!C:G,3,FALSE)</f>
        <v>44886.416666666664</v>
      </c>
      <c r="AH5167" s="69" t="str">
        <f t="shared" ca="1" si="969"/>
        <v>Out of TAT</v>
      </c>
      <c r="AI5167" s="69">
        <f t="shared" ca="1" si="970"/>
        <v>20608</v>
      </c>
      <c r="AJ5167" s="69" t="str">
        <f ca="1">IF(AI5167&lt;0,"0-12",IFERROR(VLOOKUP(AI5167,Breakup[],2,FALSE),"&gt;24"))</f>
        <v>&gt;24</v>
      </c>
      <c r="AK5167" s="69" t="str">
        <f>VLOOKUP(V5167,Master!B:D,3,FALSE)</f>
        <v>South</v>
      </c>
      <c r="AL5167" s="69" t="str">
        <f t="shared" si="971"/>
        <v>Bangalore-CLS</v>
      </c>
    </row>
    <row r="5168" spans="1:38">
      <c r="A5168" s="14" t="s">
        <v>10667</v>
      </c>
      <c r="B5168" s="54">
        <v>44701.696355868102</v>
      </c>
      <c r="C5168" s="13" t="s">
        <v>230</v>
      </c>
      <c r="D5168" s="13">
        <v>1387</v>
      </c>
      <c r="E5168" s="13" t="s">
        <v>10668</v>
      </c>
      <c r="F5168" s="13" t="s">
        <v>15</v>
      </c>
      <c r="G5168" s="14">
        <v>1653047338901</v>
      </c>
      <c r="H5168" s="55">
        <v>0.55173611111111098</v>
      </c>
      <c r="I5168" s="33">
        <v>44891.551736111098</v>
      </c>
      <c r="J5168" s="58">
        <v>44891</v>
      </c>
      <c r="K5168" s="13" t="s">
        <v>213</v>
      </c>
      <c r="L5168" s="13" t="s">
        <v>30</v>
      </c>
      <c r="M5168" s="13" t="s">
        <v>75</v>
      </c>
      <c r="N5168" s="13" t="s">
        <v>206</v>
      </c>
      <c r="O5168" s="33">
        <v>44891.1141319444</v>
      </c>
      <c r="P5168" s="58">
        <v>44891</v>
      </c>
      <c r="Q5168" s="33" t="s">
        <v>237</v>
      </c>
      <c r="R5168" s="14">
        <v>217</v>
      </c>
      <c r="S5168" s="13" t="s">
        <v>208</v>
      </c>
      <c r="T5168" s="13" t="s">
        <v>209</v>
      </c>
      <c r="U5168" s="33">
        <f t="shared" ca="1" si="960"/>
        <v>45744.56914039352</v>
      </c>
      <c r="V5168" s="13" t="str">
        <f t="shared" si="961"/>
        <v>Bangalore</v>
      </c>
      <c r="W5168" s="13" t="str">
        <f t="shared" si="962"/>
        <v>CLS</v>
      </c>
      <c r="X5168" s="13">
        <f t="shared" si="963"/>
        <v>13</v>
      </c>
      <c r="Y5168" s="13" t="str">
        <f>IFERROR(VLOOKUP(C5168,ReceivingTeam[],2,FALSE),"HelpDesk")</f>
        <v>HelpDesk</v>
      </c>
      <c r="Z5168" s="67">
        <f t="shared" si="964"/>
        <v>44892.051736111098</v>
      </c>
      <c r="AA5168" s="68">
        <f t="shared" si="965"/>
        <v>44891</v>
      </c>
      <c r="AB5168" s="69" t="b">
        <f t="shared" si="966"/>
        <v>1</v>
      </c>
      <c r="AC5168" s="70">
        <f t="shared" si="967"/>
        <v>0.5</v>
      </c>
      <c r="AD5168" s="67">
        <f t="shared" si="968"/>
        <v>44892.051736111098</v>
      </c>
      <c r="AE5168" s="67">
        <f>VLOOKUP(V5168,'Branch Wise Work Timelines'!C:G,3,FALSE)+AA5168</f>
        <v>44891.416666666664</v>
      </c>
      <c r="AF5168" s="67">
        <f>IF(V5168="Bangalore",VLOOKUP(V5168,'Branch Wise Work Timelines'!C:G,4,FALSE)+AA5168+1,IF(V5168="Mumbai",VLOOKUP(V5168,'Branch Wise Work Timelines'!C:G,4,FALSE)+AA5168+1,VLOOKUP(V5168,'Branch Wise Work Timelines'!C:G,4,FALSE)+AA5168))</f>
        <v>44892.104166666664</v>
      </c>
      <c r="AG5168" s="67">
        <f>WORKDAY.INTL(AA5168,1,11)+VLOOKUP(V5168,'Branch Wise Work Timelines'!C:G,3,FALSE)</f>
        <v>44893.416666666664</v>
      </c>
      <c r="AH5168" s="69" t="str">
        <f t="shared" si="969"/>
        <v>Met</v>
      </c>
      <c r="AI5168" s="69">
        <f t="shared" ca="1" si="970"/>
        <v>20461</v>
      </c>
      <c r="AJ5168" s="69" t="str">
        <f ca="1">IF(AI5168&lt;0,"0-12",IFERROR(VLOOKUP(AI5168,Breakup[],2,FALSE),"&gt;24"))</f>
        <v>&gt;24</v>
      </c>
      <c r="AK5168" s="69" t="str">
        <f>VLOOKUP(V5168,Master!B:D,3,FALSE)</f>
        <v>South</v>
      </c>
      <c r="AL5168" s="69" t="str">
        <f t="shared" si="971"/>
        <v>Bangalore-CLS</v>
      </c>
    </row>
    <row r="5169" spans="1:38">
      <c r="A5169" s="14" t="s">
        <v>10669</v>
      </c>
      <c r="B5169" s="54">
        <v>44701.7478059028</v>
      </c>
      <c r="C5169" s="13" t="s">
        <v>286</v>
      </c>
      <c r="D5169" s="13">
        <v>173</v>
      </c>
      <c r="E5169" s="13" t="s">
        <v>10670</v>
      </c>
      <c r="F5169" s="13" t="s">
        <v>33</v>
      </c>
      <c r="G5169" s="14">
        <v>1653050488283</v>
      </c>
      <c r="H5169" s="55">
        <v>0.625</v>
      </c>
      <c r="I5169" s="33">
        <v>44891.625</v>
      </c>
      <c r="J5169" s="58">
        <v>44891</v>
      </c>
      <c r="K5169" s="13" t="s">
        <v>257</v>
      </c>
      <c r="L5169" s="13" t="s">
        <v>72</v>
      </c>
      <c r="M5169" s="13" t="s">
        <v>286</v>
      </c>
      <c r="N5169" s="13" t="s">
        <v>206</v>
      </c>
      <c r="O5169" s="33">
        <v>44891.786585648202</v>
      </c>
      <c r="P5169" s="58">
        <v>44891</v>
      </c>
      <c r="Q5169" s="33" t="s">
        <v>237</v>
      </c>
      <c r="R5169" s="14">
        <v>72</v>
      </c>
      <c r="S5169" s="13" t="s">
        <v>216</v>
      </c>
      <c r="T5169" s="13" t="s">
        <v>217</v>
      </c>
      <c r="U5169" s="33">
        <f t="shared" ca="1" si="960"/>
        <v>45744.56914039352</v>
      </c>
      <c r="V5169" s="13" t="str">
        <f t="shared" si="961"/>
        <v>Pune</v>
      </c>
      <c r="W5169" s="13" t="str">
        <f t="shared" si="962"/>
        <v>RI</v>
      </c>
      <c r="X5169" s="13">
        <f t="shared" si="963"/>
        <v>15</v>
      </c>
      <c r="Y5169" s="13" t="str">
        <f>IFERROR(VLOOKUP(C5169,ReceivingTeam[],2,FALSE),"HelpDesk")</f>
        <v>HelpDesk</v>
      </c>
      <c r="Z5169" s="67">
        <f t="shared" si="964"/>
        <v>44893.75</v>
      </c>
      <c r="AA5169" s="68">
        <f t="shared" si="965"/>
        <v>44891</v>
      </c>
      <c r="AB5169" s="69" t="b">
        <f t="shared" si="966"/>
        <v>1</v>
      </c>
      <c r="AC5169" s="70">
        <f t="shared" si="967"/>
        <v>0.5</v>
      </c>
      <c r="AD5169" s="67">
        <f t="shared" si="968"/>
        <v>44893.75</v>
      </c>
      <c r="AE5169" s="67">
        <f>VLOOKUP(V5169,'Branch Wise Work Timelines'!C:G,3,FALSE)+AA5169</f>
        <v>44891.395833333336</v>
      </c>
      <c r="AF5169" s="67">
        <f>IF(V5169="Bangalore",VLOOKUP(V5169,'Branch Wise Work Timelines'!C:G,4,FALSE)+AA5169+1,IF(V5169="Mumbai",VLOOKUP(V5169,'Branch Wise Work Timelines'!C:G,4,FALSE)+AA5169+1,VLOOKUP(V5169,'Branch Wise Work Timelines'!C:G,4,FALSE)+AA5169))</f>
        <v>44891.770833333336</v>
      </c>
      <c r="AG5169" s="67">
        <f>WORKDAY.INTL(AA5169,1,11)+VLOOKUP(V5169,'Branch Wise Work Timelines'!C:G,3,FALSE)</f>
        <v>44893.395833333336</v>
      </c>
      <c r="AH5169" s="69" t="str">
        <f t="shared" si="969"/>
        <v>Met</v>
      </c>
      <c r="AI5169" s="69">
        <f t="shared" ca="1" si="970"/>
        <v>20420</v>
      </c>
      <c r="AJ5169" s="69" t="str">
        <f ca="1">IF(AI5169&lt;0,"0-12",IFERROR(VLOOKUP(AI5169,Breakup[],2,FALSE),"&gt;24"))</f>
        <v>&gt;24</v>
      </c>
      <c r="AK5169" s="69" t="str">
        <f>VLOOKUP(V5169,Master!B:D,3,FALSE)</f>
        <v>West</v>
      </c>
      <c r="AL5169" s="69" t="str">
        <f t="shared" si="971"/>
        <v>Pune</v>
      </c>
    </row>
    <row r="5170" spans="1:38">
      <c r="A5170" s="14" t="s">
        <v>10671</v>
      </c>
      <c r="B5170" s="54">
        <v>44701.739030243101</v>
      </c>
      <c r="C5170" s="13" t="s">
        <v>122</v>
      </c>
      <c r="D5170" s="13">
        <v>1042</v>
      </c>
      <c r="E5170" s="13" t="s">
        <v>10672</v>
      </c>
      <c r="F5170" s="13" t="s">
        <v>33</v>
      </c>
      <c r="G5170" s="14">
        <v>1653050817746</v>
      </c>
      <c r="H5170" s="55">
        <v>7.8634259259259306E-2</v>
      </c>
      <c r="I5170" s="33">
        <v>44881.078634259298</v>
      </c>
      <c r="J5170" s="58">
        <v>44881</v>
      </c>
      <c r="K5170" s="13" t="s">
        <v>263</v>
      </c>
      <c r="L5170" s="13" t="s">
        <v>69</v>
      </c>
      <c r="M5170" s="13" t="s">
        <v>101</v>
      </c>
      <c r="N5170" s="13" t="s">
        <v>206</v>
      </c>
      <c r="O5170" s="33" t="s">
        <v>38</v>
      </c>
      <c r="P5170" s="58" t="s">
        <v>38</v>
      </c>
      <c r="Q5170" s="33" t="s">
        <v>207</v>
      </c>
      <c r="R5170" s="14" t="s">
        <v>38</v>
      </c>
      <c r="S5170" s="13" t="s">
        <v>208</v>
      </c>
      <c r="T5170" s="13" t="s">
        <v>209</v>
      </c>
      <c r="U5170" s="33">
        <f t="shared" ca="1" si="960"/>
        <v>45744.56914039352</v>
      </c>
      <c r="V5170" s="13" t="str">
        <f t="shared" si="961"/>
        <v>Mumbai</v>
      </c>
      <c r="W5170" s="13" t="str">
        <f t="shared" si="962"/>
        <v>RI</v>
      </c>
      <c r="X5170" s="13">
        <f t="shared" si="963"/>
        <v>1</v>
      </c>
      <c r="Y5170" s="13" t="str">
        <f>IFERROR(VLOOKUP(C5170,ReceivingTeam[],2,FALSE),"HelpDesk")</f>
        <v>Branch office</v>
      </c>
      <c r="Z5170" s="67">
        <f t="shared" si="964"/>
        <v>44881.916666666664</v>
      </c>
      <c r="AA5170" s="68">
        <f t="shared" si="965"/>
        <v>44881</v>
      </c>
      <c r="AB5170" s="69" t="b">
        <f t="shared" si="966"/>
        <v>1</v>
      </c>
      <c r="AC5170" s="70">
        <f t="shared" si="967"/>
        <v>0.5</v>
      </c>
      <c r="AD5170" s="67">
        <f t="shared" si="968"/>
        <v>44881.916666666664</v>
      </c>
      <c r="AE5170" s="67">
        <f>VLOOKUP(V5170,'Branch Wise Work Timelines'!C:G,3,FALSE)+AA5170</f>
        <v>44881.416666666664</v>
      </c>
      <c r="AF5170" s="67">
        <f>IF(V5170="Bangalore",VLOOKUP(V5170,'Branch Wise Work Timelines'!C:G,4,FALSE)+AA5170+1,IF(V5170="Mumbai",VLOOKUP(V5170,'Branch Wise Work Timelines'!C:G,4,FALSE)+AA5170+1,VLOOKUP(V5170,'Branch Wise Work Timelines'!C:G,4,FALSE)+AA5170))</f>
        <v>44882.25</v>
      </c>
      <c r="AG5170" s="67">
        <f>WORKDAY.INTL(AA5170,1,11)+VLOOKUP(V5170,'Branch Wise Work Timelines'!C:G,3,FALSE)</f>
        <v>44882.416666666664</v>
      </c>
      <c r="AH5170" s="69" t="str">
        <f t="shared" ca="1" si="969"/>
        <v>Out of TAT</v>
      </c>
      <c r="AI5170" s="69">
        <f t="shared" ca="1" si="970"/>
        <v>20704</v>
      </c>
      <c r="AJ5170" s="69" t="str">
        <f ca="1">IF(AI5170&lt;0,"0-12",IFERROR(VLOOKUP(AI5170,Breakup[],2,FALSE),"&gt;24"))</f>
        <v>&gt;24</v>
      </c>
      <c r="AK5170" s="69" t="str">
        <f>VLOOKUP(V5170,Master!B:D,3,FALSE)</f>
        <v>East</v>
      </c>
      <c r="AL5170" s="69" t="str">
        <f t="shared" si="971"/>
        <v>Mumbai</v>
      </c>
    </row>
    <row r="5171" spans="1:38">
      <c r="A5171" s="14" t="s">
        <v>10673</v>
      </c>
      <c r="B5171" s="54">
        <v>44701.822386724503</v>
      </c>
      <c r="C5171" s="13" t="s">
        <v>6452</v>
      </c>
      <c r="D5171" s="13">
        <v>338</v>
      </c>
      <c r="E5171" s="13" t="s">
        <v>10674</v>
      </c>
      <c r="F5171" s="13" t="s">
        <v>33</v>
      </c>
      <c r="G5171" s="14">
        <v>1653057891591</v>
      </c>
      <c r="H5171" s="55">
        <v>0.398287037037037</v>
      </c>
      <c r="I5171" s="33">
        <v>44885.398287037002</v>
      </c>
      <c r="J5171" s="58">
        <v>44885</v>
      </c>
      <c r="K5171" s="13" t="s">
        <v>213</v>
      </c>
      <c r="L5171" s="13" t="s">
        <v>30</v>
      </c>
      <c r="M5171" s="13" t="s">
        <v>282</v>
      </c>
      <c r="N5171" s="13" t="s">
        <v>206</v>
      </c>
      <c r="O5171" s="33" t="s">
        <v>38</v>
      </c>
      <c r="P5171" s="58" t="s">
        <v>38</v>
      </c>
      <c r="Q5171" s="33" t="s">
        <v>207</v>
      </c>
      <c r="R5171" s="14" t="s">
        <v>38</v>
      </c>
      <c r="S5171" s="13" t="s">
        <v>216</v>
      </c>
      <c r="T5171" s="13" t="s">
        <v>278</v>
      </c>
      <c r="U5171" s="33">
        <f t="shared" ca="1" si="960"/>
        <v>45744.56914039352</v>
      </c>
      <c r="V5171" s="13" t="str">
        <f t="shared" si="961"/>
        <v>Bangalore</v>
      </c>
      <c r="W5171" s="13" t="str">
        <f t="shared" si="962"/>
        <v>RI</v>
      </c>
      <c r="X5171" s="13">
        <f t="shared" si="963"/>
        <v>9</v>
      </c>
      <c r="Y5171" s="13" t="str">
        <f>IFERROR(VLOOKUP(C5171,ReceivingTeam[],2,FALSE),"HelpDesk")</f>
        <v>HelpDesk</v>
      </c>
      <c r="Z5171" s="67">
        <f t="shared" si="964"/>
        <v>44888.416666666664</v>
      </c>
      <c r="AA5171" s="68">
        <f t="shared" si="965"/>
        <v>44885</v>
      </c>
      <c r="AB5171" s="69" t="b">
        <f t="shared" si="966"/>
        <v>0</v>
      </c>
      <c r="AC5171" s="70">
        <f t="shared" si="967"/>
        <v>3</v>
      </c>
      <c r="AD5171" s="67">
        <f t="shared" si="968"/>
        <v>44888.416666666664</v>
      </c>
      <c r="AE5171" s="67">
        <f>VLOOKUP(V5171,'Branch Wise Work Timelines'!C:G,3,FALSE)+AA5171</f>
        <v>44885.416666666664</v>
      </c>
      <c r="AF5171" s="67">
        <f>IF(V5171="Bangalore",VLOOKUP(V5171,'Branch Wise Work Timelines'!C:G,4,FALSE)+AA5171+1,IF(V5171="Mumbai",VLOOKUP(V5171,'Branch Wise Work Timelines'!C:G,4,FALSE)+AA5171+1,VLOOKUP(V5171,'Branch Wise Work Timelines'!C:G,4,FALSE)+AA5171))</f>
        <v>44886.104166666664</v>
      </c>
      <c r="AG5171" s="67">
        <f>WORKDAY.INTL(AA5171,1,11)+VLOOKUP(V5171,'Branch Wise Work Timelines'!C:G,3,FALSE)</f>
        <v>44886.416666666664</v>
      </c>
      <c r="AH5171" s="69" t="str">
        <f t="shared" ca="1" si="969"/>
        <v>Out of TAT</v>
      </c>
      <c r="AI5171" s="69">
        <f t="shared" ca="1" si="970"/>
        <v>20548</v>
      </c>
      <c r="AJ5171" s="69" t="str">
        <f ca="1">IF(AI5171&lt;0,"0-12",IFERROR(VLOOKUP(AI5171,Breakup[],2,FALSE),"&gt;24"))</f>
        <v>&gt;24</v>
      </c>
      <c r="AK5171" s="69" t="str">
        <f>VLOOKUP(V5171,Master!B:D,3,FALSE)</f>
        <v>South</v>
      </c>
      <c r="AL5171" s="69" t="str">
        <f t="shared" si="971"/>
        <v>Bangalore</v>
      </c>
    </row>
    <row r="5172" spans="1:38">
      <c r="A5172" s="14" t="s">
        <v>10675</v>
      </c>
      <c r="B5172" s="54">
        <v>44701.608977661999</v>
      </c>
      <c r="C5172" s="13" t="s">
        <v>286</v>
      </c>
      <c r="D5172" s="13">
        <v>1566</v>
      </c>
      <c r="E5172" s="13" t="s">
        <v>10676</v>
      </c>
      <c r="F5172" s="13" t="s">
        <v>33</v>
      </c>
      <c r="G5172" s="14">
        <v>1653047132597</v>
      </c>
      <c r="H5172" s="55">
        <v>0.36782407407407403</v>
      </c>
      <c r="I5172" s="33">
        <v>44882.367824074099</v>
      </c>
      <c r="J5172" s="58">
        <v>44882</v>
      </c>
      <c r="K5172" s="13" t="s">
        <v>257</v>
      </c>
      <c r="L5172" s="13" t="s">
        <v>72</v>
      </c>
      <c r="M5172" s="13" t="s">
        <v>255</v>
      </c>
      <c r="N5172" s="13" t="s">
        <v>206</v>
      </c>
      <c r="O5172" s="33" t="s">
        <v>38</v>
      </c>
      <c r="P5172" s="58" t="s">
        <v>38</v>
      </c>
      <c r="Q5172" s="33" t="s">
        <v>207</v>
      </c>
      <c r="R5172" s="14" t="s">
        <v>38</v>
      </c>
      <c r="S5172" s="13" t="s">
        <v>216</v>
      </c>
      <c r="T5172" s="13" t="s">
        <v>278</v>
      </c>
      <c r="U5172" s="33">
        <f t="shared" ca="1" si="960"/>
        <v>45744.56914039352</v>
      </c>
      <c r="V5172" s="13" t="str">
        <f t="shared" si="961"/>
        <v>Pune</v>
      </c>
      <c r="W5172" s="13" t="str">
        <f t="shared" si="962"/>
        <v>RI</v>
      </c>
      <c r="X5172" s="13">
        <f t="shared" si="963"/>
        <v>8</v>
      </c>
      <c r="Y5172" s="13" t="str">
        <f>IFERROR(VLOOKUP(C5172,ReceivingTeam[],2,FALSE),"HelpDesk")</f>
        <v>HelpDesk</v>
      </c>
      <c r="Z5172" s="67">
        <f t="shared" si="964"/>
        <v>44886.020833333336</v>
      </c>
      <c r="AA5172" s="68">
        <f t="shared" si="965"/>
        <v>44882</v>
      </c>
      <c r="AB5172" s="69" t="b">
        <f t="shared" si="966"/>
        <v>1</v>
      </c>
      <c r="AC5172" s="70">
        <f t="shared" si="967"/>
        <v>3</v>
      </c>
      <c r="AD5172" s="67">
        <f t="shared" si="968"/>
        <v>44886.020833333336</v>
      </c>
      <c r="AE5172" s="67">
        <f>VLOOKUP(V5172,'Branch Wise Work Timelines'!C:G,3,FALSE)+AA5172</f>
        <v>44882.395833333336</v>
      </c>
      <c r="AF5172" s="67">
        <f>IF(V5172="Bangalore",VLOOKUP(V5172,'Branch Wise Work Timelines'!C:G,4,FALSE)+AA5172+1,IF(V5172="Mumbai",VLOOKUP(V5172,'Branch Wise Work Timelines'!C:G,4,FALSE)+AA5172+1,VLOOKUP(V5172,'Branch Wise Work Timelines'!C:G,4,FALSE)+AA5172))</f>
        <v>44882.770833333336</v>
      </c>
      <c r="AG5172" s="67">
        <f>WORKDAY.INTL(AA5172,1,11)+VLOOKUP(V5172,'Branch Wise Work Timelines'!C:G,3,FALSE)</f>
        <v>44883.395833333336</v>
      </c>
      <c r="AH5172" s="69" t="str">
        <f t="shared" ca="1" si="969"/>
        <v>Out of TAT</v>
      </c>
      <c r="AI5172" s="69">
        <f t="shared" ca="1" si="970"/>
        <v>20606</v>
      </c>
      <c r="AJ5172" s="69" t="str">
        <f ca="1">IF(AI5172&lt;0,"0-12",IFERROR(VLOOKUP(AI5172,Breakup[],2,FALSE),"&gt;24"))</f>
        <v>&gt;24</v>
      </c>
      <c r="AK5172" s="69" t="str">
        <f>VLOOKUP(V5172,Master!B:D,3,FALSE)</f>
        <v>West</v>
      </c>
      <c r="AL5172" s="69" t="str">
        <f t="shared" si="971"/>
        <v>Pune</v>
      </c>
    </row>
    <row r="5173" spans="1:38">
      <c r="A5173" s="14" t="s">
        <v>10677</v>
      </c>
      <c r="B5173" s="54">
        <v>44701.793512581004</v>
      </c>
      <c r="C5173" s="13" t="s">
        <v>78</v>
      </c>
      <c r="D5173" s="13">
        <v>1833</v>
      </c>
      <c r="E5173" s="13" t="s">
        <v>10678</v>
      </c>
      <c r="F5173" s="13" t="s">
        <v>33</v>
      </c>
      <c r="G5173" s="14">
        <v>1653054985137</v>
      </c>
      <c r="H5173" s="55">
        <v>0.38467592592592598</v>
      </c>
      <c r="I5173" s="33">
        <v>44891.384675925903</v>
      </c>
      <c r="J5173" s="58">
        <v>44891</v>
      </c>
      <c r="K5173" s="13" t="s">
        <v>213</v>
      </c>
      <c r="L5173" s="13" t="s">
        <v>30</v>
      </c>
      <c r="M5173" s="13" t="s">
        <v>282</v>
      </c>
      <c r="N5173" s="13" t="s">
        <v>206</v>
      </c>
      <c r="O5173" s="33">
        <v>44891.918020833298</v>
      </c>
      <c r="P5173" s="58">
        <v>44891</v>
      </c>
      <c r="Q5173" s="33" t="s">
        <v>237</v>
      </c>
      <c r="R5173" s="14">
        <v>925</v>
      </c>
      <c r="S5173" s="13" t="s">
        <v>216</v>
      </c>
      <c r="T5173" s="13" t="s">
        <v>217</v>
      </c>
      <c r="U5173" s="33">
        <f t="shared" ca="1" si="960"/>
        <v>45744.56914039352</v>
      </c>
      <c r="V5173" s="13" t="str">
        <f t="shared" si="961"/>
        <v>Bangalore</v>
      </c>
      <c r="W5173" s="13" t="str">
        <f t="shared" si="962"/>
        <v>RI</v>
      </c>
      <c r="X5173" s="13">
        <f t="shared" si="963"/>
        <v>9</v>
      </c>
      <c r="Y5173" s="13" t="str">
        <f>IFERROR(VLOOKUP(C5173,ReceivingTeam[],2,FALSE),"HelpDesk")</f>
        <v>Branch office</v>
      </c>
      <c r="Z5173" s="67">
        <f t="shared" si="964"/>
        <v>44891.916666666664</v>
      </c>
      <c r="AA5173" s="68">
        <f t="shared" si="965"/>
        <v>44891</v>
      </c>
      <c r="AB5173" s="69" t="b">
        <f t="shared" si="966"/>
        <v>1</v>
      </c>
      <c r="AC5173" s="70">
        <f t="shared" si="967"/>
        <v>0.5</v>
      </c>
      <c r="AD5173" s="67">
        <f t="shared" si="968"/>
        <v>44891.916666666664</v>
      </c>
      <c r="AE5173" s="67">
        <f>VLOOKUP(V5173,'Branch Wise Work Timelines'!C:G,3,FALSE)+AA5173</f>
        <v>44891.416666666664</v>
      </c>
      <c r="AF5173" s="67">
        <f>IF(V5173="Bangalore",VLOOKUP(V5173,'Branch Wise Work Timelines'!C:G,4,FALSE)+AA5173+1,IF(V5173="Mumbai",VLOOKUP(V5173,'Branch Wise Work Timelines'!C:G,4,FALSE)+AA5173+1,VLOOKUP(V5173,'Branch Wise Work Timelines'!C:G,4,FALSE)+AA5173))</f>
        <v>44892.104166666664</v>
      </c>
      <c r="AG5173" s="67">
        <f>WORKDAY.INTL(AA5173,1,11)+VLOOKUP(V5173,'Branch Wise Work Timelines'!C:G,3,FALSE)</f>
        <v>44893.416666666664</v>
      </c>
      <c r="AH5173" s="69" t="str">
        <f t="shared" si="969"/>
        <v>Not Met</v>
      </c>
      <c r="AI5173" s="69">
        <f t="shared" ca="1" si="970"/>
        <v>20464</v>
      </c>
      <c r="AJ5173" s="69" t="str">
        <f ca="1">IF(AI5173&lt;0,"0-12",IFERROR(VLOOKUP(AI5173,Breakup[],2,FALSE),"&gt;24"))</f>
        <v>&gt;24</v>
      </c>
      <c r="AK5173" s="69" t="str">
        <f>VLOOKUP(V5173,Master!B:D,3,FALSE)</f>
        <v>South</v>
      </c>
      <c r="AL5173" s="69" t="str">
        <f t="shared" si="971"/>
        <v>Bangalore</v>
      </c>
    </row>
    <row r="5174" spans="1:38">
      <c r="A5174" s="14" t="s">
        <v>10679</v>
      </c>
      <c r="B5174" s="54">
        <v>44701.752521990697</v>
      </c>
      <c r="C5174" s="13" t="s">
        <v>132</v>
      </c>
      <c r="D5174" s="13">
        <v>967</v>
      </c>
      <c r="E5174" s="13" t="s">
        <v>10680</v>
      </c>
      <c r="F5174" s="13" t="s">
        <v>42</v>
      </c>
      <c r="G5174" s="14">
        <v>1653050198995</v>
      </c>
      <c r="H5174" s="55">
        <v>0.63577546296296295</v>
      </c>
      <c r="I5174" s="33">
        <v>44891.635775463001</v>
      </c>
      <c r="J5174" s="58">
        <v>44891</v>
      </c>
      <c r="K5174" s="13" t="s">
        <v>257</v>
      </c>
      <c r="L5174" s="13" t="s">
        <v>72</v>
      </c>
      <c r="M5174" s="13" t="s">
        <v>286</v>
      </c>
      <c r="N5174" s="13" t="s">
        <v>206</v>
      </c>
      <c r="O5174" s="33">
        <v>44891.978217592601</v>
      </c>
      <c r="P5174" s="58">
        <v>44891</v>
      </c>
      <c r="Q5174" s="33" t="s">
        <v>237</v>
      </c>
      <c r="R5174" s="14">
        <v>1196</v>
      </c>
      <c r="S5174" s="13" t="s">
        <v>216</v>
      </c>
      <c r="T5174" s="13" t="s">
        <v>217</v>
      </c>
      <c r="U5174" s="33">
        <f t="shared" ca="1" si="960"/>
        <v>45744.56914039352</v>
      </c>
      <c r="V5174" s="13" t="str">
        <f t="shared" si="961"/>
        <v>Pune</v>
      </c>
      <c r="W5174" s="13" t="str">
        <f t="shared" si="962"/>
        <v>DOMI</v>
      </c>
      <c r="X5174" s="13">
        <f t="shared" si="963"/>
        <v>15</v>
      </c>
      <c r="Y5174" s="13" t="str">
        <f>IFERROR(VLOOKUP(C5174,ReceivingTeam[],2,FALSE),"HelpDesk")</f>
        <v>Branch office</v>
      </c>
      <c r="Z5174" s="67">
        <f t="shared" si="964"/>
        <v>44893.760775463001</v>
      </c>
      <c r="AA5174" s="68">
        <f t="shared" si="965"/>
        <v>44891</v>
      </c>
      <c r="AB5174" s="69" t="b">
        <f t="shared" si="966"/>
        <v>1</v>
      </c>
      <c r="AC5174" s="70">
        <f t="shared" si="967"/>
        <v>0.5</v>
      </c>
      <c r="AD5174" s="67">
        <f t="shared" si="968"/>
        <v>44893.760775463001</v>
      </c>
      <c r="AE5174" s="67">
        <f>VLOOKUP(V5174,'Branch Wise Work Timelines'!C:G,3,FALSE)+AA5174</f>
        <v>44891.395833333336</v>
      </c>
      <c r="AF5174" s="67">
        <f>IF(V5174="Bangalore",VLOOKUP(V5174,'Branch Wise Work Timelines'!C:G,4,FALSE)+AA5174+1,IF(V5174="Mumbai",VLOOKUP(V5174,'Branch Wise Work Timelines'!C:G,4,FALSE)+AA5174+1,VLOOKUP(V5174,'Branch Wise Work Timelines'!C:G,4,FALSE)+AA5174))</f>
        <v>44891.770833333336</v>
      </c>
      <c r="AG5174" s="67">
        <f>WORKDAY.INTL(AA5174,1,11)+VLOOKUP(V5174,'Branch Wise Work Timelines'!C:G,3,FALSE)</f>
        <v>44893.395833333336</v>
      </c>
      <c r="AH5174" s="69" t="str">
        <f t="shared" si="969"/>
        <v>Met</v>
      </c>
      <c r="AI5174" s="69">
        <f t="shared" ca="1" si="970"/>
        <v>20420</v>
      </c>
      <c r="AJ5174" s="69" t="str">
        <f ca="1">IF(AI5174&lt;0,"0-12",IFERROR(VLOOKUP(AI5174,Breakup[],2,FALSE),"&gt;24"))</f>
        <v>&gt;24</v>
      </c>
      <c r="AK5174" s="69" t="str">
        <f>VLOOKUP(V5174,Master!B:D,3,FALSE)</f>
        <v>West</v>
      </c>
      <c r="AL5174" s="69" t="str">
        <f t="shared" si="971"/>
        <v>Pune</v>
      </c>
    </row>
    <row r="5175" spans="1:38">
      <c r="A5175" s="14" t="s">
        <v>10681</v>
      </c>
      <c r="B5175" s="54">
        <v>44701.752914664401</v>
      </c>
      <c r="C5175" s="13" t="s">
        <v>132</v>
      </c>
      <c r="D5175" s="13">
        <v>1474</v>
      </c>
      <c r="E5175" s="13" t="s">
        <v>10682</v>
      </c>
      <c r="F5175" s="13" t="s">
        <v>42</v>
      </c>
      <c r="G5175" s="14">
        <v>1653050198995</v>
      </c>
      <c r="H5175" s="55">
        <v>0.92135416666666703</v>
      </c>
      <c r="I5175" s="33">
        <v>44881.921354166698</v>
      </c>
      <c r="J5175" s="58">
        <v>44881</v>
      </c>
      <c r="K5175" s="13" t="s">
        <v>257</v>
      </c>
      <c r="L5175" s="13" t="s">
        <v>72</v>
      </c>
      <c r="M5175" s="13" t="s">
        <v>286</v>
      </c>
      <c r="N5175" s="13" t="s">
        <v>206</v>
      </c>
      <c r="O5175" s="33" t="s">
        <v>38</v>
      </c>
      <c r="P5175" s="58" t="s">
        <v>38</v>
      </c>
      <c r="Q5175" s="33" t="s">
        <v>207</v>
      </c>
      <c r="R5175" s="14" t="s">
        <v>38</v>
      </c>
      <c r="S5175" s="13" t="s">
        <v>216</v>
      </c>
      <c r="T5175" s="13" t="s">
        <v>217</v>
      </c>
      <c r="U5175" s="33">
        <f t="shared" ca="1" si="960"/>
        <v>45744.56914039352</v>
      </c>
      <c r="V5175" s="13" t="str">
        <f t="shared" si="961"/>
        <v>Pune</v>
      </c>
      <c r="W5175" s="13" t="str">
        <f t="shared" si="962"/>
        <v>DOMI</v>
      </c>
      <c r="X5175" s="13">
        <f t="shared" si="963"/>
        <v>22</v>
      </c>
      <c r="Y5175" s="13" t="str">
        <f>IFERROR(VLOOKUP(C5175,ReceivingTeam[],2,FALSE),"HelpDesk")</f>
        <v>Branch office</v>
      </c>
      <c r="Z5175" s="67">
        <f t="shared" si="964"/>
        <v>44883.046354166698</v>
      </c>
      <c r="AA5175" s="68">
        <f t="shared" si="965"/>
        <v>44881</v>
      </c>
      <c r="AB5175" s="69" t="b">
        <f t="shared" si="966"/>
        <v>1</v>
      </c>
      <c r="AC5175" s="70">
        <f t="shared" si="967"/>
        <v>0.5</v>
      </c>
      <c r="AD5175" s="67">
        <f t="shared" si="968"/>
        <v>44883.046354166698</v>
      </c>
      <c r="AE5175" s="67">
        <f>VLOOKUP(V5175,'Branch Wise Work Timelines'!C:G,3,FALSE)+AA5175</f>
        <v>44881.395833333336</v>
      </c>
      <c r="AF5175" s="67">
        <f>IF(V5175="Bangalore",VLOOKUP(V5175,'Branch Wise Work Timelines'!C:G,4,FALSE)+AA5175+1,IF(V5175="Mumbai",VLOOKUP(V5175,'Branch Wise Work Timelines'!C:G,4,FALSE)+AA5175+1,VLOOKUP(V5175,'Branch Wise Work Timelines'!C:G,4,FALSE)+AA5175))</f>
        <v>44881.770833333336</v>
      </c>
      <c r="AG5175" s="67">
        <f>WORKDAY.INTL(AA5175,1,11)+VLOOKUP(V5175,'Branch Wise Work Timelines'!C:G,3,FALSE)</f>
        <v>44882.395833333336</v>
      </c>
      <c r="AH5175" s="69" t="str">
        <f t="shared" ca="1" si="969"/>
        <v>Out of TAT</v>
      </c>
      <c r="AI5175" s="69">
        <f t="shared" ca="1" si="970"/>
        <v>20677</v>
      </c>
      <c r="AJ5175" s="69" t="str">
        <f ca="1">IF(AI5175&lt;0,"0-12",IFERROR(VLOOKUP(AI5175,Breakup[],2,FALSE),"&gt;24"))</f>
        <v>&gt;24</v>
      </c>
      <c r="AK5175" s="69" t="str">
        <f>VLOOKUP(V5175,Master!B:D,3,FALSE)</f>
        <v>West</v>
      </c>
      <c r="AL5175" s="69" t="str">
        <f t="shared" si="971"/>
        <v>Pune</v>
      </c>
    </row>
    <row r="5176" spans="1:38">
      <c r="A5176" s="14" t="s">
        <v>10683</v>
      </c>
      <c r="B5176" s="54">
        <v>44701.691262534703</v>
      </c>
      <c r="C5176" s="13" t="s">
        <v>323</v>
      </c>
      <c r="D5176" s="13">
        <v>146</v>
      </c>
      <c r="E5176" s="13" t="s">
        <v>10684</v>
      </c>
      <c r="F5176" s="13" t="s">
        <v>33</v>
      </c>
      <c r="G5176" s="14">
        <v>1653047864057</v>
      </c>
      <c r="H5176" s="55">
        <v>0.43237268518518501</v>
      </c>
      <c r="I5176" s="33">
        <v>44886.432372685202</v>
      </c>
      <c r="J5176" s="58">
        <v>44886</v>
      </c>
      <c r="K5176" s="13" t="s">
        <v>325</v>
      </c>
      <c r="L5176" s="13" t="s">
        <v>55</v>
      </c>
      <c r="M5176" s="13" t="s">
        <v>323</v>
      </c>
      <c r="N5176" s="13" t="s">
        <v>206</v>
      </c>
      <c r="O5176" s="33" t="s">
        <v>38</v>
      </c>
      <c r="P5176" s="58" t="s">
        <v>38</v>
      </c>
      <c r="Q5176" s="33" t="s">
        <v>207</v>
      </c>
      <c r="R5176" s="14" t="s">
        <v>38</v>
      </c>
      <c r="S5176" s="13" t="s">
        <v>208</v>
      </c>
      <c r="T5176" s="13" t="s">
        <v>209</v>
      </c>
      <c r="U5176" s="33">
        <f t="shared" ca="1" si="960"/>
        <v>45744.56914039352</v>
      </c>
      <c r="V5176" s="13" t="str">
        <f t="shared" si="961"/>
        <v>Delhi</v>
      </c>
      <c r="W5176" s="13" t="str">
        <f t="shared" si="962"/>
        <v>RI</v>
      </c>
      <c r="X5176" s="13">
        <f t="shared" si="963"/>
        <v>10</v>
      </c>
      <c r="Y5176" s="13" t="str">
        <f>IFERROR(VLOOKUP(C5176,ReceivingTeam[],2,FALSE),"HelpDesk")</f>
        <v>HelpDesk</v>
      </c>
      <c r="Z5176" s="67">
        <f t="shared" si="964"/>
        <v>44887.57820601853</v>
      </c>
      <c r="AA5176" s="68">
        <f t="shared" si="965"/>
        <v>44886</v>
      </c>
      <c r="AB5176" s="69" t="b">
        <f t="shared" si="966"/>
        <v>1</v>
      </c>
      <c r="AC5176" s="70">
        <f t="shared" si="967"/>
        <v>0.5</v>
      </c>
      <c r="AD5176" s="67">
        <f t="shared" si="968"/>
        <v>44887.57820601853</v>
      </c>
      <c r="AE5176" s="67">
        <f>VLOOKUP(V5176,'Branch Wise Work Timelines'!C:G,3,FALSE)+AA5176</f>
        <v>44886.416666666664</v>
      </c>
      <c r="AF5176" s="67">
        <f>IF(V5176="Bangalore",VLOOKUP(V5176,'Branch Wise Work Timelines'!C:G,4,FALSE)+AA5176+1,IF(V5176="Mumbai",VLOOKUP(V5176,'Branch Wise Work Timelines'!C:G,4,FALSE)+AA5176+1,VLOOKUP(V5176,'Branch Wise Work Timelines'!C:G,4,FALSE)+AA5176))</f>
        <v>44886.770833333336</v>
      </c>
      <c r="AG5176" s="67">
        <f>WORKDAY.INTL(AA5176,1,11)+VLOOKUP(V5176,'Branch Wise Work Timelines'!C:G,3,FALSE)</f>
        <v>44887.416666666664</v>
      </c>
      <c r="AH5176" s="69" t="str">
        <f t="shared" ca="1" si="969"/>
        <v>Out of TAT</v>
      </c>
      <c r="AI5176" s="69">
        <f t="shared" ca="1" si="970"/>
        <v>20568</v>
      </c>
      <c r="AJ5176" s="69" t="str">
        <f ca="1">IF(AI5176&lt;0,"0-12",IFERROR(VLOOKUP(AI5176,Breakup[],2,FALSE),"&gt;24"))</f>
        <v>&gt;24</v>
      </c>
      <c r="AK5176" s="69" t="str">
        <f>VLOOKUP(V5176,Master!B:D,3,FALSE)</f>
        <v>North</v>
      </c>
      <c r="AL5176" s="69" t="str">
        <f t="shared" si="971"/>
        <v>Delhi</v>
      </c>
    </row>
    <row r="5177" spans="1:38">
      <c r="A5177" s="14" t="s">
        <v>10685</v>
      </c>
      <c r="B5177" s="54">
        <v>44701.844755705999</v>
      </c>
      <c r="C5177" s="13" t="s">
        <v>6284</v>
      </c>
      <c r="D5177" s="13">
        <v>673</v>
      </c>
      <c r="E5177" s="13" t="s">
        <v>10686</v>
      </c>
      <c r="F5177" s="13" t="s">
        <v>33</v>
      </c>
      <c r="G5177" s="14">
        <v>1653057891591</v>
      </c>
      <c r="H5177" s="55">
        <v>0.36318287037037</v>
      </c>
      <c r="I5177" s="33">
        <v>44884.363182870402</v>
      </c>
      <c r="J5177" s="58">
        <v>44884</v>
      </c>
      <c r="K5177" s="13" t="s">
        <v>213</v>
      </c>
      <c r="L5177" s="13" t="s">
        <v>30</v>
      </c>
      <c r="M5177" s="13" t="s">
        <v>282</v>
      </c>
      <c r="N5177" s="13" t="s">
        <v>206</v>
      </c>
      <c r="O5177" s="33" t="s">
        <v>38</v>
      </c>
      <c r="P5177" s="58" t="s">
        <v>38</v>
      </c>
      <c r="Q5177" s="33" t="s">
        <v>207</v>
      </c>
      <c r="R5177" s="14" t="s">
        <v>38</v>
      </c>
      <c r="S5177" s="13" t="s">
        <v>216</v>
      </c>
      <c r="T5177" s="13" t="s">
        <v>278</v>
      </c>
      <c r="U5177" s="33">
        <f t="shared" ca="1" si="960"/>
        <v>45744.56914039352</v>
      </c>
      <c r="V5177" s="13" t="str">
        <f t="shared" si="961"/>
        <v>Bangalore</v>
      </c>
      <c r="W5177" s="13" t="str">
        <f t="shared" si="962"/>
        <v>RI</v>
      </c>
      <c r="X5177" s="13">
        <f t="shared" si="963"/>
        <v>8</v>
      </c>
      <c r="Y5177" s="13" t="str">
        <f>IFERROR(VLOOKUP(C5177,ReceivingTeam[],2,FALSE),"HelpDesk")</f>
        <v>HelpDesk</v>
      </c>
      <c r="Z5177" s="67">
        <f t="shared" si="964"/>
        <v>44888.729166666664</v>
      </c>
      <c r="AA5177" s="68">
        <f t="shared" si="965"/>
        <v>44884</v>
      </c>
      <c r="AB5177" s="69" t="b">
        <f t="shared" si="966"/>
        <v>1</v>
      </c>
      <c r="AC5177" s="70">
        <f t="shared" si="967"/>
        <v>3</v>
      </c>
      <c r="AD5177" s="67">
        <f t="shared" si="968"/>
        <v>44888.729166666664</v>
      </c>
      <c r="AE5177" s="67">
        <f>VLOOKUP(V5177,'Branch Wise Work Timelines'!C:G,3,FALSE)+AA5177</f>
        <v>44884.416666666664</v>
      </c>
      <c r="AF5177" s="67">
        <f>IF(V5177="Bangalore",VLOOKUP(V5177,'Branch Wise Work Timelines'!C:G,4,FALSE)+AA5177+1,IF(V5177="Mumbai",VLOOKUP(V5177,'Branch Wise Work Timelines'!C:G,4,FALSE)+AA5177+1,VLOOKUP(V5177,'Branch Wise Work Timelines'!C:G,4,FALSE)+AA5177))</f>
        <v>44885.104166666664</v>
      </c>
      <c r="AG5177" s="67">
        <f>WORKDAY.INTL(AA5177,1,11)+VLOOKUP(V5177,'Branch Wise Work Timelines'!C:G,3,FALSE)</f>
        <v>44886.416666666664</v>
      </c>
      <c r="AH5177" s="69" t="str">
        <f t="shared" ca="1" si="969"/>
        <v>Out of TAT</v>
      </c>
      <c r="AI5177" s="69">
        <f t="shared" ca="1" si="970"/>
        <v>20541</v>
      </c>
      <c r="AJ5177" s="69" t="str">
        <f ca="1">IF(AI5177&lt;0,"0-12",IFERROR(VLOOKUP(AI5177,Breakup[],2,FALSE),"&gt;24"))</f>
        <v>&gt;24</v>
      </c>
      <c r="AK5177" s="69" t="str">
        <f>VLOOKUP(V5177,Master!B:D,3,FALSE)</f>
        <v>South</v>
      </c>
      <c r="AL5177" s="69" t="str">
        <f t="shared" si="971"/>
        <v>Bangalore</v>
      </c>
    </row>
    <row r="5178" spans="1:38">
      <c r="A5178" s="14" t="s">
        <v>10687</v>
      </c>
      <c r="B5178" s="54">
        <v>44701.678800034701</v>
      </c>
      <c r="C5178" s="13" t="s">
        <v>404</v>
      </c>
      <c r="D5178" s="13">
        <v>310</v>
      </c>
      <c r="E5178" s="13" t="s">
        <v>10688</v>
      </c>
      <c r="F5178" s="13" t="s">
        <v>15</v>
      </c>
      <c r="G5178" s="14">
        <v>1653046758228</v>
      </c>
      <c r="H5178" s="55">
        <v>0.86170138888888903</v>
      </c>
      <c r="I5178" s="33">
        <v>44890.861701388902</v>
      </c>
      <c r="J5178" s="58">
        <v>44890</v>
      </c>
      <c r="K5178" s="13" t="s">
        <v>213</v>
      </c>
      <c r="L5178" s="13" t="s">
        <v>30</v>
      </c>
      <c r="M5178" s="13" t="s">
        <v>214</v>
      </c>
      <c r="N5178" s="13" t="s">
        <v>1185</v>
      </c>
      <c r="O5178" s="33" t="s">
        <v>38</v>
      </c>
      <c r="P5178" s="58" t="s">
        <v>38</v>
      </c>
      <c r="Q5178" s="33" t="s">
        <v>207</v>
      </c>
      <c r="R5178" s="14" t="s">
        <v>38</v>
      </c>
      <c r="S5178" s="13" t="s">
        <v>216</v>
      </c>
      <c r="T5178" s="13" t="s">
        <v>217</v>
      </c>
      <c r="U5178" s="33">
        <f t="shared" ca="1" si="960"/>
        <v>45744.56914039352</v>
      </c>
      <c r="V5178" s="13" t="str">
        <f t="shared" si="961"/>
        <v>Bangalore</v>
      </c>
      <c r="W5178" s="13" t="str">
        <f t="shared" si="962"/>
        <v>CLS</v>
      </c>
      <c r="X5178" s="13">
        <f t="shared" si="963"/>
        <v>20</v>
      </c>
      <c r="Y5178" s="13" t="str">
        <f>IFERROR(VLOOKUP(C5178,ReceivingTeam[],2,FALSE),"HelpDesk")</f>
        <v>HelpDesk</v>
      </c>
      <c r="Z5178" s="67">
        <f t="shared" si="964"/>
        <v>44891.674201388902</v>
      </c>
      <c r="AA5178" s="68">
        <f t="shared" si="965"/>
        <v>44890</v>
      </c>
      <c r="AB5178" s="69" t="b">
        <f t="shared" si="966"/>
        <v>1</v>
      </c>
      <c r="AC5178" s="70">
        <f t="shared" si="967"/>
        <v>0.5</v>
      </c>
      <c r="AD5178" s="67">
        <f t="shared" si="968"/>
        <v>44891.674201388902</v>
      </c>
      <c r="AE5178" s="67">
        <f>VLOOKUP(V5178,'Branch Wise Work Timelines'!C:G,3,FALSE)+AA5178</f>
        <v>44890.416666666664</v>
      </c>
      <c r="AF5178" s="67">
        <f>IF(V5178="Bangalore",VLOOKUP(V5178,'Branch Wise Work Timelines'!C:G,4,FALSE)+AA5178+1,IF(V5178="Mumbai",VLOOKUP(V5178,'Branch Wise Work Timelines'!C:G,4,FALSE)+AA5178+1,VLOOKUP(V5178,'Branch Wise Work Timelines'!C:G,4,FALSE)+AA5178))</f>
        <v>44891.104166666664</v>
      </c>
      <c r="AG5178" s="67">
        <f>WORKDAY.INTL(AA5178,1,11)+VLOOKUP(V5178,'Branch Wise Work Timelines'!C:G,3,FALSE)</f>
        <v>44891.416666666664</v>
      </c>
      <c r="AH5178" s="69" t="str">
        <f t="shared" ca="1" si="969"/>
        <v>Out of TAT</v>
      </c>
      <c r="AI5178" s="69">
        <f t="shared" ca="1" si="970"/>
        <v>20470</v>
      </c>
      <c r="AJ5178" s="69" t="str">
        <f ca="1">IF(AI5178&lt;0,"0-12",IFERROR(VLOOKUP(AI5178,Breakup[],2,FALSE),"&gt;24"))</f>
        <v>&gt;24</v>
      </c>
      <c r="AK5178" s="69" t="str">
        <f>VLOOKUP(V5178,Master!B:D,3,FALSE)</f>
        <v>South</v>
      </c>
      <c r="AL5178" s="69" t="str">
        <f t="shared" si="971"/>
        <v>Bangalore-CLS</v>
      </c>
    </row>
    <row r="5179" spans="1:38">
      <c r="A5179" s="14" t="s">
        <v>10689</v>
      </c>
      <c r="B5179" s="54">
        <v>44701.815415127297</v>
      </c>
      <c r="C5179" s="13" t="s">
        <v>467</v>
      </c>
      <c r="D5179" s="13">
        <v>1942</v>
      </c>
      <c r="E5179" s="13" t="s">
        <v>10690</v>
      </c>
      <c r="F5179" s="13" t="s">
        <v>15</v>
      </c>
      <c r="G5179" s="14">
        <v>1653055518035</v>
      </c>
      <c r="H5179" s="55">
        <v>0.59055555555555606</v>
      </c>
      <c r="I5179" s="33">
        <v>44882.590555555602</v>
      </c>
      <c r="J5179" s="58">
        <v>44882</v>
      </c>
      <c r="K5179" s="13" t="s">
        <v>213</v>
      </c>
      <c r="L5179" s="13" t="s">
        <v>30</v>
      </c>
      <c r="M5179" s="13" t="s">
        <v>75</v>
      </c>
      <c r="N5179" s="13" t="s">
        <v>206</v>
      </c>
      <c r="O5179" s="33" t="s">
        <v>38</v>
      </c>
      <c r="P5179" s="58" t="s">
        <v>38</v>
      </c>
      <c r="Q5179" s="33" t="s">
        <v>207</v>
      </c>
      <c r="R5179" s="14" t="s">
        <v>38</v>
      </c>
      <c r="S5179" s="13" t="s">
        <v>216</v>
      </c>
      <c r="T5179" s="13" t="s">
        <v>217</v>
      </c>
      <c r="U5179" s="33">
        <f t="shared" ca="1" si="960"/>
        <v>45744.56914039352</v>
      </c>
      <c r="V5179" s="13" t="str">
        <f t="shared" si="961"/>
        <v>Bangalore</v>
      </c>
      <c r="W5179" s="13" t="str">
        <f t="shared" si="962"/>
        <v>CLS</v>
      </c>
      <c r="X5179" s="13">
        <f t="shared" si="963"/>
        <v>14</v>
      </c>
      <c r="Y5179" s="13" t="str">
        <f>IFERROR(VLOOKUP(C5179,ReceivingTeam[],2,FALSE),"HelpDesk")</f>
        <v>HelpDesk</v>
      </c>
      <c r="Z5179" s="67">
        <f t="shared" si="964"/>
        <v>44883.090555555602</v>
      </c>
      <c r="AA5179" s="68">
        <f t="shared" si="965"/>
        <v>44882</v>
      </c>
      <c r="AB5179" s="69" t="b">
        <f t="shared" si="966"/>
        <v>1</v>
      </c>
      <c r="AC5179" s="70">
        <f t="shared" si="967"/>
        <v>0.5</v>
      </c>
      <c r="AD5179" s="67">
        <f t="shared" si="968"/>
        <v>44883.090555555602</v>
      </c>
      <c r="AE5179" s="67">
        <f>VLOOKUP(V5179,'Branch Wise Work Timelines'!C:G,3,FALSE)+AA5179</f>
        <v>44882.416666666664</v>
      </c>
      <c r="AF5179" s="67">
        <f>IF(V5179="Bangalore",VLOOKUP(V5179,'Branch Wise Work Timelines'!C:G,4,FALSE)+AA5179+1,IF(V5179="Mumbai",VLOOKUP(V5179,'Branch Wise Work Timelines'!C:G,4,FALSE)+AA5179+1,VLOOKUP(V5179,'Branch Wise Work Timelines'!C:G,4,FALSE)+AA5179))</f>
        <v>44883.104166666664</v>
      </c>
      <c r="AG5179" s="67">
        <f>WORKDAY.INTL(AA5179,1,11)+VLOOKUP(V5179,'Branch Wise Work Timelines'!C:G,3,FALSE)</f>
        <v>44883.416666666664</v>
      </c>
      <c r="AH5179" s="69" t="str">
        <f t="shared" ca="1" si="969"/>
        <v>Out of TAT</v>
      </c>
      <c r="AI5179" s="69">
        <f t="shared" ca="1" si="970"/>
        <v>20676</v>
      </c>
      <c r="AJ5179" s="69" t="str">
        <f ca="1">IF(AI5179&lt;0,"0-12",IFERROR(VLOOKUP(AI5179,Breakup[],2,FALSE),"&gt;24"))</f>
        <v>&gt;24</v>
      </c>
      <c r="AK5179" s="69" t="str">
        <f>VLOOKUP(V5179,Master!B:D,3,FALSE)</f>
        <v>South</v>
      </c>
      <c r="AL5179" s="69" t="str">
        <f t="shared" si="971"/>
        <v>Bangalore-CLS</v>
      </c>
    </row>
    <row r="5180" spans="1:38">
      <c r="A5180" s="14" t="s">
        <v>10691</v>
      </c>
      <c r="B5180" s="54">
        <v>44701.739904710601</v>
      </c>
      <c r="C5180" s="13" t="s">
        <v>78</v>
      </c>
      <c r="D5180" s="13">
        <v>1323</v>
      </c>
      <c r="E5180" s="13" t="s">
        <v>10692</v>
      </c>
      <c r="F5180" s="13" t="s">
        <v>33</v>
      </c>
      <c r="G5180" s="14">
        <v>1653049855960</v>
      </c>
      <c r="H5180" s="55">
        <v>0.70488425925925902</v>
      </c>
      <c r="I5180" s="33">
        <v>44885.704884259299</v>
      </c>
      <c r="J5180" s="58">
        <v>44885</v>
      </c>
      <c r="K5180" s="13" t="s">
        <v>213</v>
      </c>
      <c r="L5180" s="13" t="s">
        <v>30</v>
      </c>
      <c r="M5180" s="13" t="s">
        <v>282</v>
      </c>
      <c r="N5180" s="13" t="s">
        <v>206</v>
      </c>
      <c r="O5180" s="33" t="s">
        <v>38</v>
      </c>
      <c r="P5180" s="58" t="s">
        <v>38</v>
      </c>
      <c r="Q5180" s="33" t="s">
        <v>207</v>
      </c>
      <c r="R5180" s="14" t="s">
        <v>38</v>
      </c>
      <c r="S5180" s="13" t="s">
        <v>216</v>
      </c>
      <c r="T5180" s="13" t="s">
        <v>217</v>
      </c>
      <c r="U5180" s="33">
        <f t="shared" ca="1" si="960"/>
        <v>45744.56914039352</v>
      </c>
      <c r="V5180" s="13" t="str">
        <f t="shared" si="961"/>
        <v>Bangalore</v>
      </c>
      <c r="W5180" s="13" t="str">
        <f t="shared" si="962"/>
        <v>RI</v>
      </c>
      <c r="X5180" s="13">
        <f t="shared" si="963"/>
        <v>16</v>
      </c>
      <c r="Y5180" s="13" t="str">
        <f>IFERROR(VLOOKUP(C5180,ReceivingTeam[],2,FALSE),"HelpDesk")</f>
        <v>Branch office</v>
      </c>
      <c r="Z5180" s="67">
        <f t="shared" si="964"/>
        <v>44885.916666666664</v>
      </c>
      <c r="AA5180" s="68">
        <f t="shared" si="965"/>
        <v>44885</v>
      </c>
      <c r="AB5180" s="69" t="b">
        <f t="shared" si="966"/>
        <v>0</v>
      </c>
      <c r="AC5180" s="70">
        <f t="shared" si="967"/>
        <v>0.5</v>
      </c>
      <c r="AD5180" s="67">
        <f t="shared" si="968"/>
        <v>44885.916666666664</v>
      </c>
      <c r="AE5180" s="67">
        <f>VLOOKUP(V5180,'Branch Wise Work Timelines'!C:G,3,FALSE)+AA5180</f>
        <v>44885.416666666664</v>
      </c>
      <c r="AF5180" s="67">
        <f>IF(V5180="Bangalore",VLOOKUP(V5180,'Branch Wise Work Timelines'!C:G,4,FALSE)+AA5180+1,IF(V5180="Mumbai",VLOOKUP(V5180,'Branch Wise Work Timelines'!C:G,4,FALSE)+AA5180+1,VLOOKUP(V5180,'Branch Wise Work Timelines'!C:G,4,FALSE)+AA5180))</f>
        <v>44886.104166666664</v>
      </c>
      <c r="AG5180" s="67">
        <f>WORKDAY.INTL(AA5180,1,11)+VLOOKUP(V5180,'Branch Wise Work Timelines'!C:G,3,FALSE)</f>
        <v>44886.416666666664</v>
      </c>
      <c r="AH5180" s="69" t="str">
        <f t="shared" ca="1" si="969"/>
        <v>Out of TAT</v>
      </c>
      <c r="AI5180" s="69">
        <f t="shared" ca="1" si="970"/>
        <v>20608</v>
      </c>
      <c r="AJ5180" s="69" t="str">
        <f ca="1">IF(AI5180&lt;0,"0-12",IFERROR(VLOOKUP(AI5180,Breakup[],2,FALSE),"&gt;24"))</f>
        <v>&gt;24</v>
      </c>
      <c r="AK5180" s="69" t="str">
        <f>VLOOKUP(V5180,Master!B:D,3,FALSE)</f>
        <v>South</v>
      </c>
      <c r="AL5180" s="69" t="str">
        <f t="shared" si="971"/>
        <v>Bangalore</v>
      </c>
    </row>
    <row r="5181" spans="1:38">
      <c r="A5181" s="14" t="s">
        <v>10693</v>
      </c>
      <c r="B5181" s="54">
        <v>44701.703367627299</v>
      </c>
      <c r="C5181" s="13" t="s">
        <v>227</v>
      </c>
      <c r="D5181" s="13">
        <v>1981</v>
      </c>
      <c r="E5181" s="13" t="s">
        <v>10694</v>
      </c>
      <c r="F5181" s="13" t="s">
        <v>15</v>
      </c>
      <c r="G5181" s="14">
        <v>1653047338901</v>
      </c>
      <c r="H5181" s="55">
        <v>0.36296296296296299</v>
      </c>
      <c r="I5181" s="33">
        <v>44883.362962963001</v>
      </c>
      <c r="J5181" s="58">
        <v>44883</v>
      </c>
      <c r="K5181" s="13" t="s">
        <v>213</v>
      </c>
      <c r="L5181" s="13" t="s">
        <v>30</v>
      </c>
      <c r="M5181" s="13" t="s">
        <v>75</v>
      </c>
      <c r="N5181" s="13" t="s">
        <v>206</v>
      </c>
      <c r="O5181" s="33" t="s">
        <v>38</v>
      </c>
      <c r="P5181" s="58" t="s">
        <v>38</v>
      </c>
      <c r="Q5181" s="33" t="s">
        <v>207</v>
      </c>
      <c r="R5181" s="14" t="s">
        <v>38</v>
      </c>
      <c r="S5181" s="13" t="s">
        <v>208</v>
      </c>
      <c r="T5181" s="13" t="s">
        <v>209</v>
      </c>
      <c r="U5181" s="33">
        <f t="shared" ca="1" si="960"/>
        <v>45744.56914039352</v>
      </c>
      <c r="V5181" s="13" t="str">
        <f t="shared" si="961"/>
        <v>Bangalore</v>
      </c>
      <c r="W5181" s="13" t="str">
        <f t="shared" si="962"/>
        <v>CLS</v>
      </c>
      <c r="X5181" s="13">
        <f t="shared" si="963"/>
        <v>8</v>
      </c>
      <c r="Y5181" s="13" t="str">
        <f>IFERROR(VLOOKUP(C5181,ReceivingTeam[],2,FALSE),"HelpDesk")</f>
        <v>HelpDesk</v>
      </c>
      <c r="Z5181" s="67">
        <f t="shared" si="964"/>
        <v>44883.916666666664</v>
      </c>
      <c r="AA5181" s="68">
        <f t="shared" si="965"/>
        <v>44883</v>
      </c>
      <c r="AB5181" s="69" t="b">
        <f t="shared" si="966"/>
        <v>1</v>
      </c>
      <c r="AC5181" s="70">
        <f t="shared" si="967"/>
        <v>0.5</v>
      </c>
      <c r="AD5181" s="67">
        <f t="shared" si="968"/>
        <v>44883.916666666664</v>
      </c>
      <c r="AE5181" s="67">
        <f>VLOOKUP(V5181,'Branch Wise Work Timelines'!C:G,3,FALSE)+AA5181</f>
        <v>44883.416666666664</v>
      </c>
      <c r="AF5181" s="67">
        <f>IF(V5181="Bangalore",VLOOKUP(V5181,'Branch Wise Work Timelines'!C:G,4,FALSE)+AA5181+1,IF(V5181="Mumbai",VLOOKUP(V5181,'Branch Wise Work Timelines'!C:G,4,FALSE)+AA5181+1,VLOOKUP(V5181,'Branch Wise Work Timelines'!C:G,4,FALSE)+AA5181))</f>
        <v>44884.104166666664</v>
      </c>
      <c r="AG5181" s="67">
        <f>WORKDAY.INTL(AA5181,1,11)+VLOOKUP(V5181,'Branch Wise Work Timelines'!C:G,3,FALSE)</f>
        <v>44884.416666666664</v>
      </c>
      <c r="AH5181" s="69" t="str">
        <f t="shared" ca="1" si="969"/>
        <v>Out of TAT</v>
      </c>
      <c r="AI5181" s="69">
        <f t="shared" ca="1" si="970"/>
        <v>20656</v>
      </c>
      <c r="AJ5181" s="69" t="str">
        <f ca="1">IF(AI5181&lt;0,"0-12",IFERROR(VLOOKUP(AI5181,Breakup[],2,FALSE),"&gt;24"))</f>
        <v>&gt;24</v>
      </c>
      <c r="AK5181" s="69" t="str">
        <f>VLOOKUP(V5181,Master!B:D,3,FALSE)</f>
        <v>South</v>
      </c>
      <c r="AL5181" s="69" t="str">
        <f t="shared" si="971"/>
        <v>Bangalore-CLS</v>
      </c>
    </row>
    <row r="5182" spans="1:38">
      <c r="A5182" s="14" t="s">
        <v>10695</v>
      </c>
      <c r="B5182" s="54">
        <v>44701.737943205997</v>
      </c>
      <c r="C5182" s="13" t="s">
        <v>243</v>
      </c>
      <c r="D5182" s="13">
        <v>1552</v>
      </c>
      <c r="E5182" s="13" t="s">
        <v>10696</v>
      </c>
      <c r="F5182" s="13" t="s">
        <v>15</v>
      </c>
      <c r="G5182" s="14">
        <v>1653049644596</v>
      </c>
      <c r="H5182" s="55">
        <v>0.60006944444444399</v>
      </c>
      <c r="I5182" s="33">
        <v>44891.600069444401</v>
      </c>
      <c r="J5182" s="58">
        <v>44891</v>
      </c>
      <c r="K5182" s="13" t="s">
        <v>213</v>
      </c>
      <c r="L5182" s="13" t="s">
        <v>30</v>
      </c>
      <c r="M5182" s="13" t="s">
        <v>214</v>
      </c>
      <c r="N5182" s="13" t="s">
        <v>206</v>
      </c>
      <c r="O5182" s="33">
        <v>44891.535543981503</v>
      </c>
      <c r="P5182" s="58">
        <v>44891</v>
      </c>
      <c r="Q5182" s="33" t="s">
        <v>237</v>
      </c>
      <c r="R5182" s="14">
        <v>727</v>
      </c>
      <c r="S5182" s="13" t="s">
        <v>216</v>
      </c>
      <c r="T5182" s="13" t="s">
        <v>217</v>
      </c>
      <c r="U5182" s="33">
        <f t="shared" ca="1" si="960"/>
        <v>45744.56914039352</v>
      </c>
      <c r="V5182" s="13" t="str">
        <f t="shared" si="961"/>
        <v>Bangalore</v>
      </c>
      <c r="W5182" s="13" t="str">
        <f t="shared" si="962"/>
        <v>CLS</v>
      </c>
      <c r="X5182" s="13">
        <f t="shared" si="963"/>
        <v>14</v>
      </c>
      <c r="Y5182" s="13" t="str">
        <f>IFERROR(VLOOKUP(C5182,ReceivingTeam[],2,FALSE),"HelpDesk")</f>
        <v>HelpDesk</v>
      </c>
      <c r="Z5182" s="67">
        <f t="shared" si="964"/>
        <v>44892.100069444401</v>
      </c>
      <c r="AA5182" s="68">
        <f t="shared" si="965"/>
        <v>44891</v>
      </c>
      <c r="AB5182" s="69" t="b">
        <f t="shared" si="966"/>
        <v>1</v>
      </c>
      <c r="AC5182" s="70">
        <f t="shared" si="967"/>
        <v>0.5</v>
      </c>
      <c r="AD5182" s="67">
        <f t="shared" si="968"/>
        <v>44892.100069444401</v>
      </c>
      <c r="AE5182" s="67">
        <f>VLOOKUP(V5182,'Branch Wise Work Timelines'!C:G,3,FALSE)+AA5182</f>
        <v>44891.416666666664</v>
      </c>
      <c r="AF5182" s="67">
        <f>IF(V5182="Bangalore",VLOOKUP(V5182,'Branch Wise Work Timelines'!C:G,4,FALSE)+AA5182+1,IF(V5182="Mumbai",VLOOKUP(V5182,'Branch Wise Work Timelines'!C:G,4,FALSE)+AA5182+1,VLOOKUP(V5182,'Branch Wise Work Timelines'!C:G,4,FALSE)+AA5182))</f>
        <v>44892.104166666664</v>
      </c>
      <c r="AG5182" s="67">
        <f>WORKDAY.INTL(AA5182,1,11)+VLOOKUP(V5182,'Branch Wise Work Timelines'!C:G,3,FALSE)</f>
        <v>44893.416666666664</v>
      </c>
      <c r="AH5182" s="69" t="str">
        <f t="shared" si="969"/>
        <v>Met</v>
      </c>
      <c r="AI5182" s="69">
        <f t="shared" ca="1" si="970"/>
        <v>20460</v>
      </c>
      <c r="AJ5182" s="69" t="str">
        <f ca="1">IF(AI5182&lt;0,"0-12",IFERROR(VLOOKUP(AI5182,Breakup[],2,FALSE),"&gt;24"))</f>
        <v>&gt;24</v>
      </c>
      <c r="AK5182" s="69" t="str">
        <f>VLOOKUP(V5182,Master!B:D,3,FALSE)</f>
        <v>South</v>
      </c>
      <c r="AL5182" s="69" t="str">
        <f t="shared" si="971"/>
        <v>Bangalore-CLS</v>
      </c>
    </row>
    <row r="5183" spans="1:38">
      <c r="A5183" s="14" t="s">
        <v>10697</v>
      </c>
      <c r="B5183" s="54">
        <v>44701.662629201397</v>
      </c>
      <c r="C5183" s="13" t="s">
        <v>1342</v>
      </c>
      <c r="D5183" s="13">
        <v>404</v>
      </c>
      <c r="E5183" s="13" t="s">
        <v>10698</v>
      </c>
      <c r="F5183" s="13" t="s">
        <v>15</v>
      </c>
      <c r="G5183" s="14">
        <v>1653051626097</v>
      </c>
      <c r="H5183" s="55">
        <v>0.92957175925925895</v>
      </c>
      <c r="I5183" s="33">
        <v>44887.929571759298</v>
      </c>
      <c r="J5183" s="58">
        <v>44887</v>
      </c>
      <c r="K5183" s="13" t="s">
        <v>213</v>
      </c>
      <c r="L5183" s="13" t="s">
        <v>30</v>
      </c>
      <c r="M5183" s="13" t="s">
        <v>214</v>
      </c>
      <c r="N5183" s="13" t="s">
        <v>206</v>
      </c>
      <c r="O5183" s="33" t="s">
        <v>38</v>
      </c>
      <c r="P5183" s="58" t="s">
        <v>38</v>
      </c>
      <c r="Q5183" s="33" t="s">
        <v>207</v>
      </c>
      <c r="R5183" s="14" t="s">
        <v>38</v>
      </c>
      <c r="S5183" s="13" t="s">
        <v>216</v>
      </c>
      <c r="T5183" s="13" t="s">
        <v>217</v>
      </c>
      <c r="U5183" s="33">
        <f t="shared" ca="1" si="960"/>
        <v>45744.56914039352</v>
      </c>
      <c r="V5183" s="13" t="str">
        <f t="shared" si="961"/>
        <v>Bangalore</v>
      </c>
      <c r="W5183" s="13" t="str">
        <f t="shared" si="962"/>
        <v>CLS</v>
      </c>
      <c r="X5183" s="13">
        <f t="shared" si="963"/>
        <v>22</v>
      </c>
      <c r="Y5183" s="13" t="str">
        <f>IFERROR(VLOOKUP(C5183,ReceivingTeam[],2,FALSE),"HelpDesk")</f>
        <v>HelpDesk</v>
      </c>
      <c r="Z5183" s="67">
        <f t="shared" si="964"/>
        <v>44888.742071759298</v>
      </c>
      <c r="AA5183" s="68">
        <f t="shared" si="965"/>
        <v>44887</v>
      </c>
      <c r="AB5183" s="69" t="b">
        <f t="shared" si="966"/>
        <v>1</v>
      </c>
      <c r="AC5183" s="70">
        <f t="shared" si="967"/>
        <v>0.5</v>
      </c>
      <c r="AD5183" s="67">
        <f t="shared" si="968"/>
        <v>44888.742071759298</v>
      </c>
      <c r="AE5183" s="67">
        <f>VLOOKUP(V5183,'Branch Wise Work Timelines'!C:G,3,FALSE)+AA5183</f>
        <v>44887.416666666664</v>
      </c>
      <c r="AF5183" s="67">
        <f>IF(V5183="Bangalore",VLOOKUP(V5183,'Branch Wise Work Timelines'!C:G,4,FALSE)+AA5183+1,IF(V5183="Mumbai",VLOOKUP(V5183,'Branch Wise Work Timelines'!C:G,4,FALSE)+AA5183+1,VLOOKUP(V5183,'Branch Wise Work Timelines'!C:G,4,FALSE)+AA5183))</f>
        <v>44888.104166666664</v>
      </c>
      <c r="AG5183" s="67">
        <f>WORKDAY.INTL(AA5183,1,11)+VLOOKUP(V5183,'Branch Wise Work Timelines'!C:G,3,FALSE)</f>
        <v>44888.416666666664</v>
      </c>
      <c r="AH5183" s="69" t="str">
        <f t="shared" ca="1" si="969"/>
        <v>Out of TAT</v>
      </c>
      <c r="AI5183" s="69">
        <f t="shared" ca="1" si="970"/>
        <v>20540</v>
      </c>
      <c r="AJ5183" s="69" t="str">
        <f ca="1">IF(AI5183&lt;0,"0-12",IFERROR(VLOOKUP(AI5183,Breakup[],2,FALSE),"&gt;24"))</f>
        <v>&gt;24</v>
      </c>
      <c r="AK5183" s="69" t="str">
        <f>VLOOKUP(V5183,Master!B:D,3,FALSE)</f>
        <v>South</v>
      </c>
      <c r="AL5183" s="69" t="str">
        <f t="shared" si="971"/>
        <v>Bangalore-CLS</v>
      </c>
    </row>
    <row r="5184" spans="1:38">
      <c r="A5184" s="14" t="s">
        <v>10699</v>
      </c>
      <c r="B5184" s="54">
        <v>44701.704169594901</v>
      </c>
      <c r="C5184" s="13" t="s">
        <v>265</v>
      </c>
      <c r="D5184" s="13">
        <v>559</v>
      </c>
      <c r="E5184" s="13" t="s">
        <v>10700</v>
      </c>
      <c r="F5184" s="13" t="s">
        <v>15</v>
      </c>
      <c r="G5184" s="14">
        <v>1653048896111</v>
      </c>
      <c r="H5184" s="55">
        <v>0.428645833333333</v>
      </c>
      <c r="I5184" s="33">
        <v>44890.428645833301</v>
      </c>
      <c r="J5184" s="58">
        <v>44890</v>
      </c>
      <c r="K5184" s="13" t="s">
        <v>213</v>
      </c>
      <c r="L5184" s="13" t="s">
        <v>30</v>
      </c>
      <c r="M5184" s="13" t="s">
        <v>75</v>
      </c>
      <c r="N5184" s="13" t="s">
        <v>206</v>
      </c>
      <c r="O5184" s="33" t="s">
        <v>38</v>
      </c>
      <c r="P5184" s="58" t="s">
        <v>38</v>
      </c>
      <c r="Q5184" s="33" t="s">
        <v>207</v>
      </c>
      <c r="R5184" s="14" t="s">
        <v>38</v>
      </c>
      <c r="S5184" s="13" t="s">
        <v>216</v>
      </c>
      <c r="T5184" s="13" t="s">
        <v>217</v>
      </c>
      <c r="U5184" s="33">
        <f t="shared" ca="1" si="960"/>
        <v>45744.56914039352</v>
      </c>
      <c r="V5184" s="13" t="str">
        <f t="shared" si="961"/>
        <v>Bangalore</v>
      </c>
      <c r="W5184" s="13" t="str">
        <f t="shared" si="962"/>
        <v>CLS</v>
      </c>
      <c r="X5184" s="13">
        <f t="shared" si="963"/>
        <v>10</v>
      </c>
      <c r="Y5184" s="13" t="str">
        <f>IFERROR(VLOOKUP(C5184,ReceivingTeam[],2,FALSE),"HelpDesk")</f>
        <v>HelpDesk</v>
      </c>
      <c r="Z5184" s="67">
        <f t="shared" si="964"/>
        <v>44890.928645833301</v>
      </c>
      <c r="AA5184" s="68">
        <f t="shared" si="965"/>
        <v>44890</v>
      </c>
      <c r="AB5184" s="69" t="b">
        <f t="shared" si="966"/>
        <v>1</v>
      </c>
      <c r="AC5184" s="70">
        <f t="shared" si="967"/>
        <v>0.5</v>
      </c>
      <c r="AD5184" s="67">
        <f t="shared" si="968"/>
        <v>44890.928645833301</v>
      </c>
      <c r="AE5184" s="67">
        <f>VLOOKUP(V5184,'Branch Wise Work Timelines'!C:G,3,FALSE)+AA5184</f>
        <v>44890.416666666664</v>
      </c>
      <c r="AF5184" s="67">
        <f>IF(V5184="Bangalore",VLOOKUP(V5184,'Branch Wise Work Timelines'!C:G,4,FALSE)+AA5184+1,IF(V5184="Mumbai",VLOOKUP(V5184,'Branch Wise Work Timelines'!C:G,4,FALSE)+AA5184+1,VLOOKUP(V5184,'Branch Wise Work Timelines'!C:G,4,FALSE)+AA5184))</f>
        <v>44891.104166666664</v>
      </c>
      <c r="AG5184" s="67">
        <f>WORKDAY.INTL(AA5184,1,11)+VLOOKUP(V5184,'Branch Wise Work Timelines'!C:G,3,FALSE)</f>
        <v>44891.416666666664</v>
      </c>
      <c r="AH5184" s="69" t="str">
        <f t="shared" ca="1" si="969"/>
        <v>Out of TAT</v>
      </c>
      <c r="AI5184" s="69">
        <f t="shared" ca="1" si="970"/>
        <v>20488</v>
      </c>
      <c r="AJ5184" s="69" t="str">
        <f ca="1">IF(AI5184&lt;0,"0-12",IFERROR(VLOOKUP(AI5184,Breakup[],2,FALSE),"&gt;24"))</f>
        <v>&gt;24</v>
      </c>
      <c r="AK5184" s="69" t="str">
        <f>VLOOKUP(V5184,Master!B:D,3,FALSE)</f>
        <v>South</v>
      </c>
      <c r="AL5184" s="69" t="str">
        <f t="shared" si="971"/>
        <v>Bangalore-CLS</v>
      </c>
    </row>
    <row r="5185" spans="1:38">
      <c r="A5185" s="14" t="s">
        <v>10701</v>
      </c>
      <c r="B5185" s="54">
        <v>44701.7669523148</v>
      </c>
      <c r="C5185" s="13" t="s">
        <v>6284</v>
      </c>
      <c r="D5185" s="13">
        <v>943</v>
      </c>
      <c r="E5185" s="13" t="s">
        <v>10702</v>
      </c>
      <c r="F5185" s="13" t="s">
        <v>33</v>
      </c>
      <c r="G5185" s="14">
        <v>1653054985137</v>
      </c>
      <c r="H5185" s="55">
        <v>0.85959490740740696</v>
      </c>
      <c r="I5185" s="33">
        <v>44882.859594907401</v>
      </c>
      <c r="J5185" s="58">
        <v>44882</v>
      </c>
      <c r="K5185" s="13" t="s">
        <v>213</v>
      </c>
      <c r="L5185" s="13" t="s">
        <v>30</v>
      </c>
      <c r="M5185" s="13" t="s">
        <v>282</v>
      </c>
      <c r="N5185" s="13" t="s">
        <v>206</v>
      </c>
      <c r="O5185" s="33" t="s">
        <v>38</v>
      </c>
      <c r="P5185" s="58" t="s">
        <v>38</v>
      </c>
      <c r="Q5185" s="33" t="s">
        <v>207</v>
      </c>
      <c r="R5185" s="14" t="s">
        <v>38</v>
      </c>
      <c r="S5185" s="13" t="s">
        <v>216</v>
      </c>
      <c r="T5185" s="13" t="s">
        <v>217</v>
      </c>
      <c r="U5185" s="33">
        <f t="shared" ca="1" si="960"/>
        <v>45744.56914039352</v>
      </c>
      <c r="V5185" s="13" t="str">
        <f t="shared" si="961"/>
        <v>Bangalore</v>
      </c>
      <c r="W5185" s="13" t="str">
        <f t="shared" si="962"/>
        <v>RI</v>
      </c>
      <c r="X5185" s="13">
        <f t="shared" si="963"/>
        <v>20</v>
      </c>
      <c r="Y5185" s="13" t="str">
        <f>IFERROR(VLOOKUP(C5185,ReceivingTeam[],2,FALSE),"HelpDesk")</f>
        <v>HelpDesk</v>
      </c>
      <c r="Z5185" s="67">
        <f t="shared" si="964"/>
        <v>44883.672094907401</v>
      </c>
      <c r="AA5185" s="68">
        <f t="shared" si="965"/>
        <v>44882</v>
      </c>
      <c r="AB5185" s="69" t="b">
        <f t="shared" si="966"/>
        <v>1</v>
      </c>
      <c r="AC5185" s="70">
        <f t="shared" si="967"/>
        <v>0.5</v>
      </c>
      <c r="AD5185" s="67">
        <f t="shared" si="968"/>
        <v>44883.672094907401</v>
      </c>
      <c r="AE5185" s="67">
        <f>VLOOKUP(V5185,'Branch Wise Work Timelines'!C:G,3,FALSE)+AA5185</f>
        <v>44882.416666666664</v>
      </c>
      <c r="AF5185" s="67">
        <f>IF(V5185="Bangalore",VLOOKUP(V5185,'Branch Wise Work Timelines'!C:G,4,FALSE)+AA5185+1,IF(V5185="Mumbai",VLOOKUP(V5185,'Branch Wise Work Timelines'!C:G,4,FALSE)+AA5185+1,VLOOKUP(V5185,'Branch Wise Work Timelines'!C:G,4,FALSE)+AA5185))</f>
        <v>44883.104166666664</v>
      </c>
      <c r="AG5185" s="67">
        <f>WORKDAY.INTL(AA5185,1,11)+VLOOKUP(V5185,'Branch Wise Work Timelines'!C:G,3,FALSE)</f>
        <v>44883.416666666664</v>
      </c>
      <c r="AH5185" s="69" t="str">
        <f t="shared" ca="1" si="969"/>
        <v>Out of TAT</v>
      </c>
      <c r="AI5185" s="69">
        <f t="shared" ca="1" si="970"/>
        <v>20662</v>
      </c>
      <c r="AJ5185" s="69" t="str">
        <f ca="1">IF(AI5185&lt;0,"0-12",IFERROR(VLOOKUP(AI5185,Breakup[],2,FALSE),"&gt;24"))</f>
        <v>&gt;24</v>
      </c>
      <c r="AK5185" s="69" t="str">
        <f>VLOOKUP(V5185,Master!B:D,3,FALSE)</f>
        <v>South</v>
      </c>
      <c r="AL5185" s="69" t="str">
        <f t="shared" si="971"/>
        <v>Bangalore</v>
      </c>
    </row>
    <row r="5186" spans="1:38">
      <c r="A5186" s="14" t="s">
        <v>10703</v>
      </c>
      <c r="B5186" s="54">
        <v>44701.644209455997</v>
      </c>
      <c r="C5186" s="13" t="s">
        <v>986</v>
      </c>
      <c r="D5186" s="13">
        <v>603</v>
      </c>
      <c r="E5186" s="13" t="s">
        <v>10704</v>
      </c>
      <c r="F5186" s="13" t="s">
        <v>33</v>
      </c>
      <c r="G5186" s="14">
        <v>1653048665854</v>
      </c>
      <c r="H5186" s="55">
        <v>5.5752314814814803E-2</v>
      </c>
      <c r="I5186" s="33">
        <v>44882.055752314802</v>
      </c>
      <c r="J5186" s="58">
        <v>44882</v>
      </c>
      <c r="K5186" s="13" t="s">
        <v>213</v>
      </c>
      <c r="L5186" s="13" t="s">
        <v>30</v>
      </c>
      <c r="M5186" s="13" t="s">
        <v>282</v>
      </c>
      <c r="N5186" s="13" t="s">
        <v>206</v>
      </c>
      <c r="O5186" s="33" t="s">
        <v>38</v>
      </c>
      <c r="P5186" s="58" t="s">
        <v>38</v>
      </c>
      <c r="Q5186" s="33" t="s">
        <v>207</v>
      </c>
      <c r="R5186" s="14" t="s">
        <v>38</v>
      </c>
      <c r="S5186" s="13" t="s">
        <v>216</v>
      </c>
      <c r="T5186" s="13" t="s">
        <v>278</v>
      </c>
      <c r="U5186" s="33">
        <f t="shared" ref="U5186:U5249" ca="1" si="972">NOW()</f>
        <v>45744.56914039352</v>
      </c>
      <c r="V5186" s="13" t="str">
        <f t="shared" ref="V5186:V5249" si="973">VLOOKUP(L5186,Location,2,0)</f>
        <v>Bangalore</v>
      </c>
      <c r="W5186" s="13" t="str">
        <f t="shared" ref="W5186:W5249" si="974">VLOOKUP(F5186,FCT,2,FALSE)</f>
        <v>RI</v>
      </c>
      <c r="X5186" s="13">
        <f t="shared" ref="X5186:X5249" si="975">HOUR(I5186)</f>
        <v>1</v>
      </c>
      <c r="Y5186" s="13" t="str">
        <f>IFERROR(VLOOKUP(C5186,ReceivingTeam[],2,FALSE),"HelpDesk")</f>
        <v>HelpDesk</v>
      </c>
      <c r="Z5186" s="67">
        <f t="shared" ref="Z5186:Z5249" si="976">IF(AB5186=FALSE,AE5186+AC5186,IF(I5186&gt;AE5186,IF(((I5186+AC5186)&gt;AF5186),(AC5186-(AF5186-I5186)+AG5186),I5186+AC5186),IF(((AE5186+AC5186)&gt;AF5186),(AC5186-(AF5186-AE5186)+AG5186),AE5186+AC5186)))</f>
        <v>44885.729166666664</v>
      </c>
      <c r="AA5186" s="68">
        <f t="shared" ref="AA5186:AA5249" si="977">INT(J5186)</f>
        <v>44882</v>
      </c>
      <c r="AB5186" s="69" t="b">
        <f t="shared" ref="AB5186:AB5249" si="978">WORKDAY.INTL(AA5186-1,1,11)=AA5186</f>
        <v>1</v>
      </c>
      <c r="AC5186" s="70">
        <f t="shared" ref="AC5186:AC5249" si="979">IF(T5186="High",12/24,72/24)</f>
        <v>3</v>
      </c>
      <c r="AD5186" s="67">
        <f t="shared" ref="AD5186:AD5249" si="980">IF(AB5186=FALSE,AE5186+AC5186,IF(I5186&gt;AE5186,IF(((I5186+AC5186)&gt;AF5186),(AC5186-(AF5186-I5186)+AG5186),I5186+AC5186),IF(((AE5186+AC5186)&gt;AF5186),(AC5186-(AF5186-AE5186)+AG5186),AE5186+AC5186)))</f>
        <v>44885.729166666664</v>
      </c>
      <c r="AE5186" s="67">
        <f>VLOOKUP(V5186,'Branch Wise Work Timelines'!C:G,3,FALSE)+AA5186</f>
        <v>44882.416666666664</v>
      </c>
      <c r="AF5186" s="67">
        <f>IF(V5186="Bangalore",VLOOKUP(V5186,'Branch Wise Work Timelines'!C:G,4,FALSE)+AA5186+1,IF(V5186="Mumbai",VLOOKUP(V5186,'Branch Wise Work Timelines'!C:G,4,FALSE)+AA5186+1,VLOOKUP(V5186,'Branch Wise Work Timelines'!C:G,4,FALSE)+AA5186))</f>
        <v>44883.104166666664</v>
      </c>
      <c r="AG5186" s="67">
        <f>WORKDAY.INTL(AA5186,1,11)+VLOOKUP(V5186,'Branch Wise Work Timelines'!C:G,3,FALSE)</f>
        <v>44883.416666666664</v>
      </c>
      <c r="AH5186" s="69" t="str">
        <f t="shared" ref="AH5186:AH5249" ca="1" si="981">IF(Q5186&lt;&gt;"Success",IF(U5186&gt;Z5186,"Out of TAT","In TAT"),IF(O5186&gt;AD5186,"Not Met","Met"))</f>
        <v>Out of TAT</v>
      </c>
      <c r="AI5186" s="69">
        <f t="shared" ref="AI5186:AI5249" ca="1" si="982">ROUNDUP((U5186-AD5186)*24,0)</f>
        <v>20613</v>
      </c>
      <c r="AJ5186" s="69" t="str">
        <f ca="1">IF(AI5186&lt;0,"0-12",IFERROR(VLOOKUP(AI5186,Breakup[],2,FALSE),"&gt;24"))</f>
        <v>&gt;24</v>
      </c>
      <c r="AK5186" s="69" t="str">
        <f>VLOOKUP(V5186,Master!B:D,3,FALSE)</f>
        <v>South</v>
      </c>
      <c r="AL5186" s="69" t="str">
        <f t="shared" ref="AL5186:AL5249" si="983">IF(V5186="Bangalore",IF(W5186="CLS",V5186&amp;"-"&amp;"CLS",V5186),(V5186))</f>
        <v>Bangalore</v>
      </c>
    </row>
    <row r="5187" spans="1:38">
      <c r="A5187" s="14" t="s">
        <v>10705</v>
      </c>
      <c r="B5187" s="54">
        <v>44701.755656215297</v>
      </c>
      <c r="C5187" s="13" t="s">
        <v>1232</v>
      </c>
      <c r="D5187" s="13">
        <v>104</v>
      </c>
      <c r="E5187" s="13" t="s">
        <v>10706</v>
      </c>
      <c r="F5187" s="13" t="s">
        <v>33</v>
      </c>
      <c r="G5187" s="14">
        <v>1653054985137</v>
      </c>
      <c r="H5187" s="55">
        <v>0.47525462962963</v>
      </c>
      <c r="I5187" s="33">
        <v>44887.4752546296</v>
      </c>
      <c r="J5187" s="58">
        <v>44887</v>
      </c>
      <c r="K5187" s="13" t="s">
        <v>213</v>
      </c>
      <c r="L5187" s="13" t="s">
        <v>30</v>
      </c>
      <c r="M5187" s="13" t="s">
        <v>282</v>
      </c>
      <c r="N5187" s="13" t="s">
        <v>206</v>
      </c>
      <c r="O5187" s="33" t="s">
        <v>38</v>
      </c>
      <c r="P5187" s="58" t="s">
        <v>38</v>
      </c>
      <c r="Q5187" s="33" t="s">
        <v>207</v>
      </c>
      <c r="R5187" s="14" t="s">
        <v>38</v>
      </c>
      <c r="S5187" s="13" t="s">
        <v>216</v>
      </c>
      <c r="T5187" s="13" t="s">
        <v>217</v>
      </c>
      <c r="U5187" s="33">
        <f t="shared" ca="1" si="972"/>
        <v>45744.56914039352</v>
      </c>
      <c r="V5187" s="13" t="str">
        <f t="shared" si="973"/>
        <v>Bangalore</v>
      </c>
      <c r="W5187" s="13" t="str">
        <f t="shared" si="974"/>
        <v>RI</v>
      </c>
      <c r="X5187" s="13">
        <f t="shared" si="975"/>
        <v>11</v>
      </c>
      <c r="Y5187" s="13" t="str">
        <f>IFERROR(VLOOKUP(C5187,ReceivingTeam[],2,FALSE),"HelpDesk")</f>
        <v>HelpDesk</v>
      </c>
      <c r="Z5187" s="67">
        <f t="shared" si="976"/>
        <v>44887.9752546296</v>
      </c>
      <c r="AA5187" s="68">
        <f t="shared" si="977"/>
        <v>44887</v>
      </c>
      <c r="AB5187" s="69" t="b">
        <f t="shared" si="978"/>
        <v>1</v>
      </c>
      <c r="AC5187" s="70">
        <f t="shared" si="979"/>
        <v>0.5</v>
      </c>
      <c r="AD5187" s="67">
        <f t="shared" si="980"/>
        <v>44887.9752546296</v>
      </c>
      <c r="AE5187" s="67">
        <f>VLOOKUP(V5187,'Branch Wise Work Timelines'!C:G,3,FALSE)+AA5187</f>
        <v>44887.416666666664</v>
      </c>
      <c r="AF5187" s="67">
        <f>IF(V5187="Bangalore",VLOOKUP(V5187,'Branch Wise Work Timelines'!C:G,4,FALSE)+AA5187+1,IF(V5187="Mumbai",VLOOKUP(V5187,'Branch Wise Work Timelines'!C:G,4,FALSE)+AA5187+1,VLOOKUP(V5187,'Branch Wise Work Timelines'!C:G,4,FALSE)+AA5187))</f>
        <v>44888.104166666664</v>
      </c>
      <c r="AG5187" s="67">
        <f>WORKDAY.INTL(AA5187,1,11)+VLOOKUP(V5187,'Branch Wise Work Timelines'!C:G,3,FALSE)</f>
        <v>44888.416666666664</v>
      </c>
      <c r="AH5187" s="69" t="str">
        <f t="shared" ca="1" si="981"/>
        <v>Out of TAT</v>
      </c>
      <c r="AI5187" s="69">
        <f t="shared" ca="1" si="982"/>
        <v>20559</v>
      </c>
      <c r="AJ5187" s="69" t="str">
        <f ca="1">IF(AI5187&lt;0,"0-12",IFERROR(VLOOKUP(AI5187,Breakup[],2,FALSE),"&gt;24"))</f>
        <v>&gt;24</v>
      </c>
      <c r="AK5187" s="69" t="str">
        <f>VLOOKUP(V5187,Master!B:D,3,FALSE)</f>
        <v>South</v>
      </c>
      <c r="AL5187" s="69" t="str">
        <f t="shared" si="983"/>
        <v>Bangalore</v>
      </c>
    </row>
    <row r="5188" spans="1:38">
      <c r="A5188" s="14" t="s">
        <v>10707</v>
      </c>
      <c r="B5188" s="54">
        <v>44701.7320580671</v>
      </c>
      <c r="C5188" s="13" t="s">
        <v>243</v>
      </c>
      <c r="D5188" s="13">
        <v>809</v>
      </c>
      <c r="E5188" s="13" t="s">
        <v>10708</v>
      </c>
      <c r="F5188" s="13" t="s">
        <v>15</v>
      </c>
      <c r="G5188" s="14">
        <v>1653049644596</v>
      </c>
      <c r="H5188" s="55">
        <v>0.70612268518518495</v>
      </c>
      <c r="I5188" s="33">
        <v>44891.706122685202</v>
      </c>
      <c r="J5188" s="58">
        <v>44891</v>
      </c>
      <c r="K5188" s="13" t="s">
        <v>213</v>
      </c>
      <c r="L5188" s="13" t="s">
        <v>30</v>
      </c>
      <c r="M5188" s="13" t="s">
        <v>214</v>
      </c>
      <c r="N5188" s="13" t="s">
        <v>206</v>
      </c>
      <c r="O5188" s="33">
        <v>44891.447662036997</v>
      </c>
      <c r="P5188" s="58">
        <v>44891</v>
      </c>
      <c r="Q5188" s="33" t="s">
        <v>237</v>
      </c>
      <c r="R5188" s="14">
        <v>425</v>
      </c>
      <c r="S5188" s="13" t="s">
        <v>216</v>
      </c>
      <c r="T5188" s="13" t="s">
        <v>217</v>
      </c>
      <c r="U5188" s="33">
        <f t="shared" ca="1" si="972"/>
        <v>45744.56914039352</v>
      </c>
      <c r="V5188" s="13" t="str">
        <f t="shared" si="973"/>
        <v>Bangalore</v>
      </c>
      <c r="W5188" s="13" t="str">
        <f t="shared" si="974"/>
        <v>CLS</v>
      </c>
      <c r="X5188" s="13">
        <f t="shared" si="975"/>
        <v>16</v>
      </c>
      <c r="Y5188" s="13" t="str">
        <f>IFERROR(VLOOKUP(C5188,ReceivingTeam[],2,FALSE),"HelpDesk")</f>
        <v>HelpDesk</v>
      </c>
      <c r="Z5188" s="67">
        <f t="shared" si="976"/>
        <v>44893.518622685202</v>
      </c>
      <c r="AA5188" s="68">
        <f t="shared" si="977"/>
        <v>44891</v>
      </c>
      <c r="AB5188" s="69" t="b">
        <f t="shared" si="978"/>
        <v>1</v>
      </c>
      <c r="AC5188" s="70">
        <f t="shared" si="979"/>
        <v>0.5</v>
      </c>
      <c r="AD5188" s="67">
        <f t="shared" si="980"/>
        <v>44893.518622685202</v>
      </c>
      <c r="AE5188" s="67">
        <f>VLOOKUP(V5188,'Branch Wise Work Timelines'!C:G,3,FALSE)+AA5188</f>
        <v>44891.416666666664</v>
      </c>
      <c r="AF5188" s="67">
        <f>IF(V5188="Bangalore",VLOOKUP(V5188,'Branch Wise Work Timelines'!C:G,4,FALSE)+AA5188+1,IF(V5188="Mumbai",VLOOKUP(V5188,'Branch Wise Work Timelines'!C:G,4,FALSE)+AA5188+1,VLOOKUP(V5188,'Branch Wise Work Timelines'!C:G,4,FALSE)+AA5188))</f>
        <v>44892.104166666664</v>
      </c>
      <c r="AG5188" s="67">
        <f>WORKDAY.INTL(AA5188,1,11)+VLOOKUP(V5188,'Branch Wise Work Timelines'!C:G,3,FALSE)</f>
        <v>44893.416666666664</v>
      </c>
      <c r="AH5188" s="69" t="str">
        <f t="shared" si="981"/>
        <v>Met</v>
      </c>
      <c r="AI5188" s="69">
        <f t="shared" ca="1" si="982"/>
        <v>20426</v>
      </c>
      <c r="AJ5188" s="69" t="str">
        <f ca="1">IF(AI5188&lt;0,"0-12",IFERROR(VLOOKUP(AI5188,Breakup[],2,FALSE),"&gt;24"))</f>
        <v>&gt;24</v>
      </c>
      <c r="AK5188" s="69" t="str">
        <f>VLOOKUP(V5188,Master!B:D,3,FALSE)</f>
        <v>South</v>
      </c>
      <c r="AL5188" s="69" t="str">
        <f t="shared" si="983"/>
        <v>Bangalore-CLS</v>
      </c>
    </row>
    <row r="5189" spans="1:38">
      <c r="A5189" s="14" t="s">
        <v>10709</v>
      </c>
      <c r="B5189" s="54">
        <v>44701.711418518498</v>
      </c>
      <c r="C5189" s="13" t="s">
        <v>323</v>
      </c>
      <c r="D5189" s="13">
        <v>1187</v>
      </c>
      <c r="E5189" s="13" t="s">
        <v>10710</v>
      </c>
      <c r="F5189" s="13" t="s">
        <v>33</v>
      </c>
      <c r="G5189" s="14">
        <v>1653047864057</v>
      </c>
      <c r="H5189" s="55">
        <v>0.55407407407407405</v>
      </c>
      <c r="I5189" s="33">
        <v>44882.554074074098</v>
      </c>
      <c r="J5189" s="58">
        <v>44882</v>
      </c>
      <c r="K5189" s="13" t="s">
        <v>325</v>
      </c>
      <c r="L5189" s="13" t="s">
        <v>55</v>
      </c>
      <c r="M5189" s="13" t="s">
        <v>323</v>
      </c>
      <c r="N5189" s="13" t="s">
        <v>206</v>
      </c>
      <c r="O5189" s="33" t="s">
        <v>38</v>
      </c>
      <c r="P5189" s="58" t="s">
        <v>38</v>
      </c>
      <c r="Q5189" s="33" t="s">
        <v>207</v>
      </c>
      <c r="R5189" s="14" t="s">
        <v>38</v>
      </c>
      <c r="S5189" s="13" t="s">
        <v>208</v>
      </c>
      <c r="T5189" s="13" t="s">
        <v>209</v>
      </c>
      <c r="U5189" s="33">
        <f t="shared" ca="1" si="972"/>
        <v>45744.56914039352</v>
      </c>
      <c r="V5189" s="13" t="str">
        <f t="shared" si="973"/>
        <v>Delhi</v>
      </c>
      <c r="W5189" s="13" t="str">
        <f t="shared" si="974"/>
        <v>RI</v>
      </c>
      <c r="X5189" s="13">
        <f t="shared" si="975"/>
        <v>13</v>
      </c>
      <c r="Y5189" s="13" t="str">
        <f>IFERROR(VLOOKUP(C5189,ReceivingTeam[],2,FALSE),"HelpDesk")</f>
        <v>HelpDesk</v>
      </c>
      <c r="Z5189" s="67">
        <f t="shared" si="976"/>
        <v>44883.699907407427</v>
      </c>
      <c r="AA5189" s="68">
        <f t="shared" si="977"/>
        <v>44882</v>
      </c>
      <c r="AB5189" s="69" t="b">
        <f t="shared" si="978"/>
        <v>1</v>
      </c>
      <c r="AC5189" s="70">
        <f t="shared" si="979"/>
        <v>0.5</v>
      </c>
      <c r="AD5189" s="67">
        <f t="shared" si="980"/>
        <v>44883.699907407427</v>
      </c>
      <c r="AE5189" s="67">
        <f>VLOOKUP(V5189,'Branch Wise Work Timelines'!C:G,3,FALSE)+AA5189</f>
        <v>44882.416666666664</v>
      </c>
      <c r="AF5189" s="67">
        <f>IF(V5189="Bangalore",VLOOKUP(V5189,'Branch Wise Work Timelines'!C:G,4,FALSE)+AA5189+1,IF(V5189="Mumbai",VLOOKUP(V5189,'Branch Wise Work Timelines'!C:G,4,FALSE)+AA5189+1,VLOOKUP(V5189,'Branch Wise Work Timelines'!C:G,4,FALSE)+AA5189))</f>
        <v>44882.770833333336</v>
      </c>
      <c r="AG5189" s="67">
        <f>WORKDAY.INTL(AA5189,1,11)+VLOOKUP(V5189,'Branch Wise Work Timelines'!C:G,3,FALSE)</f>
        <v>44883.416666666664</v>
      </c>
      <c r="AH5189" s="69" t="str">
        <f t="shared" ca="1" si="981"/>
        <v>Out of TAT</v>
      </c>
      <c r="AI5189" s="69">
        <f t="shared" ca="1" si="982"/>
        <v>20661</v>
      </c>
      <c r="AJ5189" s="69" t="str">
        <f ca="1">IF(AI5189&lt;0,"0-12",IFERROR(VLOOKUP(AI5189,Breakup[],2,FALSE),"&gt;24"))</f>
        <v>&gt;24</v>
      </c>
      <c r="AK5189" s="69" t="str">
        <f>VLOOKUP(V5189,Master!B:D,3,FALSE)</f>
        <v>North</v>
      </c>
      <c r="AL5189" s="69" t="str">
        <f t="shared" si="983"/>
        <v>Delhi</v>
      </c>
    </row>
    <row r="5190" spans="1:38">
      <c r="A5190" s="14" t="s">
        <v>10711</v>
      </c>
      <c r="B5190" s="54">
        <v>44701.781988078699</v>
      </c>
      <c r="C5190" s="13" t="s">
        <v>467</v>
      </c>
      <c r="D5190" s="13">
        <v>910</v>
      </c>
      <c r="E5190" s="13" t="s">
        <v>10712</v>
      </c>
      <c r="F5190" s="13" t="s">
        <v>15</v>
      </c>
      <c r="G5190" s="14">
        <v>1653054189256</v>
      </c>
      <c r="H5190" s="55">
        <v>0.7840625</v>
      </c>
      <c r="I5190" s="33">
        <v>44890.784062500003</v>
      </c>
      <c r="J5190" s="58">
        <v>44890</v>
      </c>
      <c r="K5190" s="13" t="s">
        <v>213</v>
      </c>
      <c r="L5190" s="13" t="s">
        <v>30</v>
      </c>
      <c r="M5190" s="13" t="s">
        <v>214</v>
      </c>
      <c r="N5190" s="13" t="s">
        <v>206</v>
      </c>
      <c r="O5190" s="33" t="s">
        <v>38</v>
      </c>
      <c r="P5190" s="58" t="s">
        <v>38</v>
      </c>
      <c r="Q5190" s="33" t="s">
        <v>207</v>
      </c>
      <c r="R5190" s="14" t="s">
        <v>38</v>
      </c>
      <c r="S5190" s="13" t="s">
        <v>216</v>
      </c>
      <c r="T5190" s="13" t="s">
        <v>217</v>
      </c>
      <c r="U5190" s="33">
        <f t="shared" ca="1" si="972"/>
        <v>45744.56914039352</v>
      </c>
      <c r="V5190" s="13" t="str">
        <f t="shared" si="973"/>
        <v>Bangalore</v>
      </c>
      <c r="W5190" s="13" t="str">
        <f t="shared" si="974"/>
        <v>CLS</v>
      </c>
      <c r="X5190" s="13">
        <f t="shared" si="975"/>
        <v>18</v>
      </c>
      <c r="Y5190" s="13" t="str">
        <f>IFERROR(VLOOKUP(C5190,ReceivingTeam[],2,FALSE),"HelpDesk")</f>
        <v>HelpDesk</v>
      </c>
      <c r="Z5190" s="67">
        <f t="shared" si="976"/>
        <v>44891.596562500003</v>
      </c>
      <c r="AA5190" s="68">
        <f t="shared" si="977"/>
        <v>44890</v>
      </c>
      <c r="AB5190" s="69" t="b">
        <f t="shared" si="978"/>
        <v>1</v>
      </c>
      <c r="AC5190" s="70">
        <f t="shared" si="979"/>
        <v>0.5</v>
      </c>
      <c r="AD5190" s="67">
        <f t="shared" si="980"/>
        <v>44891.596562500003</v>
      </c>
      <c r="AE5190" s="67">
        <f>VLOOKUP(V5190,'Branch Wise Work Timelines'!C:G,3,FALSE)+AA5190</f>
        <v>44890.416666666664</v>
      </c>
      <c r="AF5190" s="67">
        <f>IF(V5190="Bangalore",VLOOKUP(V5190,'Branch Wise Work Timelines'!C:G,4,FALSE)+AA5190+1,IF(V5190="Mumbai",VLOOKUP(V5190,'Branch Wise Work Timelines'!C:G,4,FALSE)+AA5190+1,VLOOKUP(V5190,'Branch Wise Work Timelines'!C:G,4,FALSE)+AA5190))</f>
        <v>44891.104166666664</v>
      </c>
      <c r="AG5190" s="67">
        <f>WORKDAY.INTL(AA5190,1,11)+VLOOKUP(V5190,'Branch Wise Work Timelines'!C:G,3,FALSE)</f>
        <v>44891.416666666664</v>
      </c>
      <c r="AH5190" s="69" t="str">
        <f t="shared" ca="1" si="981"/>
        <v>Out of TAT</v>
      </c>
      <c r="AI5190" s="69">
        <f t="shared" ca="1" si="982"/>
        <v>20472</v>
      </c>
      <c r="AJ5190" s="69" t="str">
        <f ca="1">IF(AI5190&lt;0,"0-12",IFERROR(VLOOKUP(AI5190,Breakup[],2,FALSE),"&gt;24"))</f>
        <v>&gt;24</v>
      </c>
      <c r="AK5190" s="69" t="str">
        <f>VLOOKUP(V5190,Master!B:D,3,FALSE)</f>
        <v>South</v>
      </c>
      <c r="AL5190" s="69" t="str">
        <f t="shared" si="983"/>
        <v>Bangalore-CLS</v>
      </c>
    </row>
    <row r="5191" spans="1:38">
      <c r="A5191" s="14" t="s">
        <v>10713</v>
      </c>
      <c r="B5191" s="54">
        <v>44701.680732291701</v>
      </c>
      <c r="C5191" s="13" t="s">
        <v>243</v>
      </c>
      <c r="D5191" s="13">
        <v>1949</v>
      </c>
      <c r="E5191" s="13" t="s">
        <v>10714</v>
      </c>
      <c r="F5191" s="13" t="s">
        <v>15</v>
      </c>
      <c r="G5191" s="14">
        <v>1653048302745</v>
      </c>
      <c r="H5191" s="55">
        <v>0.45894675925925899</v>
      </c>
      <c r="I5191" s="33">
        <v>44889.458946759303</v>
      </c>
      <c r="J5191" s="58">
        <v>44889</v>
      </c>
      <c r="K5191" s="13" t="s">
        <v>213</v>
      </c>
      <c r="L5191" s="13" t="s">
        <v>30</v>
      </c>
      <c r="M5191" s="13" t="s">
        <v>75</v>
      </c>
      <c r="N5191" s="13" t="s">
        <v>206</v>
      </c>
      <c r="O5191" s="33" t="s">
        <v>38</v>
      </c>
      <c r="P5191" s="58" t="s">
        <v>38</v>
      </c>
      <c r="Q5191" s="33" t="s">
        <v>207</v>
      </c>
      <c r="R5191" s="14" t="s">
        <v>38</v>
      </c>
      <c r="S5191" s="13" t="s">
        <v>216</v>
      </c>
      <c r="T5191" s="13" t="s">
        <v>217</v>
      </c>
      <c r="U5191" s="33">
        <f t="shared" ca="1" si="972"/>
        <v>45744.56914039352</v>
      </c>
      <c r="V5191" s="13" t="str">
        <f t="shared" si="973"/>
        <v>Bangalore</v>
      </c>
      <c r="W5191" s="13" t="str">
        <f t="shared" si="974"/>
        <v>CLS</v>
      </c>
      <c r="X5191" s="13">
        <f t="shared" si="975"/>
        <v>11</v>
      </c>
      <c r="Y5191" s="13" t="str">
        <f>IFERROR(VLOOKUP(C5191,ReceivingTeam[],2,FALSE),"HelpDesk")</f>
        <v>HelpDesk</v>
      </c>
      <c r="Z5191" s="67">
        <f t="shared" si="976"/>
        <v>44889.958946759303</v>
      </c>
      <c r="AA5191" s="68">
        <f t="shared" si="977"/>
        <v>44889</v>
      </c>
      <c r="AB5191" s="69" t="b">
        <f t="shared" si="978"/>
        <v>1</v>
      </c>
      <c r="AC5191" s="70">
        <f t="shared" si="979"/>
        <v>0.5</v>
      </c>
      <c r="AD5191" s="67">
        <f t="shared" si="980"/>
        <v>44889.958946759303</v>
      </c>
      <c r="AE5191" s="67">
        <f>VLOOKUP(V5191,'Branch Wise Work Timelines'!C:G,3,FALSE)+AA5191</f>
        <v>44889.416666666664</v>
      </c>
      <c r="AF5191" s="67">
        <f>IF(V5191="Bangalore",VLOOKUP(V5191,'Branch Wise Work Timelines'!C:G,4,FALSE)+AA5191+1,IF(V5191="Mumbai",VLOOKUP(V5191,'Branch Wise Work Timelines'!C:G,4,FALSE)+AA5191+1,VLOOKUP(V5191,'Branch Wise Work Timelines'!C:G,4,FALSE)+AA5191))</f>
        <v>44890.104166666664</v>
      </c>
      <c r="AG5191" s="67">
        <f>WORKDAY.INTL(AA5191,1,11)+VLOOKUP(V5191,'Branch Wise Work Timelines'!C:G,3,FALSE)</f>
        <v>44890.416666666664</v>
      </c>
      <c r="AH5191" s="69" t="str">
        <f t="shared" ca="1" si="981"/>
        <v>Out of TAT</v>
      </c>
      <c r="AI5191" s="69">
        <f t="shared" ca="1" si="982"/>
        <v>20511</v>
      </c>
      <c r="AJ5191" s="69" t="str">
        <f ca="1">IF(AI5191&lt;0,"0-12",IFERROR(VLOOKUP(AI5191,Breakup[],2,FALSE),"&gt;24"))</f>
        <v>&gt;24</v>
      </c>
      <c r="AK5191" s="69" t="str">
        <f>VLOOKUP(V5191,Master!B:D,3,FALSE)</f>
        <v>South</v>
      </c>
      <c r="AL5191" s="69" t="str">
        <f t="shared" si="983"/>
        <v>Bangalore-CLS</v>
      </c>
    </row>
    <row r="5192" spans="1:38">
      <c r="A5192" s="14" t="s">
        <v>10715</v>
      </c>
      <c r="B5192" s="54">
        <v>44701.631710567097</v>
      </c>
      <c r="C5192" s="13" t="s">
        <v>255</v>
      </c>
      <c r="D5192" s="13">
        <v>1469</v>
      </c>
      <c r="E5192" s="13" t="s">
        <v>10716</v>
      </c>
      <c r="F5192" s="13" t="s">
        <v>33</v>
      </c>
      <c r="G5192" s="14">
        <v>1653047132597</v>
      </c>
      <c r="H5192" s="55">
        <v>4.3680555555555597E-2</v>
      </c>
      <c r="I5192" s="33">
        <v>44882.043680555602</v>
      </c>
      <c r="J5192" s="58">
        <v>44882</v>
      </c>
      <c r="K5192" s="13" t="s">
        <v>257</v>
      </c>
      <c r="L5192" s="13" t="s">
        <v>72</v>
      </c>
      <c r="M5192" s="13" t="s">
        <v>255</v>
      </c>
      <c r="N5192" s="13" t="s">
        <v>206</v>
      </c>
      <c r="O5192" s="33" t="s">
        <v>38</v>
      </c>
      <c r="P5192" s="58" t="s">
        <v>38</v>
      </c>
      <c r="Q5192" s="33" t="s">
        <v>207</v>
      </c>
      <c r="R5192" s="14" t="s">
        <v>38</v>
      </c>
      <c r="S5192" s="13" t="s">
        <v>216</v>
      </c>
      <c r="T5192" s="13" t="s">
        <v>278</v>
      </c>
      <c r="U5192" s="33">
        <f t="shared" ca="1" si="972"/>
        <v>45744.56914039352</v>
      </c>
      <c r="V5192" s="13" t="str">
        <f t="shared" si="973"/>
        <v>Pune</v>
      </c>
      <c r="W5192" s="13" t="str">
        <f t="shared" si="974"/>
        <v>RI</v>
      </c>
      <c r="X5192" s="13">
        <f t="shared" si="975"/>
        <v>1</v>
      </c>
      <c r="Y5192" s="13" t="str">
        <f>IFERROR(VLOOKUP(C5192,ReceivingTeam[],2,FALSE),"HelpDesk")</f>
        <v>HelpDesk</v>
      </c>
      <c r="Z5192" s="67">
        <f t="shared" si="976"/>
        <v>44886.020833333336</v>
      </c>
      <c r="AA5192" s="68">
        <f t="shared" si="977"/>
        <v>44882</v>
      </c>
      <c r="AB5192" s="69" t="b">
        <f t="shared" si="978"/>
        <v>1</v>
      </c>
      <c r="AC5192" s="70">
        <f t="shared" si="979"/>
        <v>3</v>
      </c>
      <c r="AD5192" s="67">
        <f t="shared" si="980"/>
        <v>44886.020833333336</v>
      </c>
      <c r="AE5192" s="67">
        <f>VLOOKUP(V5192,'Branch Wise Work Timelines'!C:G,3,FALSE)+AA5192</f>
        <v>44882.395833333336</v>
      </c>
      <c r="AF5192" s="67">
        <f>IF(V5192="Bangalore",VLOOKUP(V5192,'Branch Wise Work Timelines'!C:G,4,FALSE)+AA5192+1,IF(V5192="Mumbai",VLOOKUP(V5192,'Branch Wise Work Timelines'!C:G,4,FALSE)+AA5192+1,VLOOKUP(V5192,'Branch Wise Work Timelines'!C:G,4,FALSE)+AA5192))</f>
        <v>44882.770833333336</v>
      </c>
      <c r="AG5192" s="67">
        <f>WORKDAY.INTL(AA5192,1,11)+VLOOKUP(V5192,'Branch Wise Work Timelines'!C:G,3,FALSE)</f>
        <v>44883.395833333336</v>
      </c>
      <c r="AH5192" s="69" t="str">
        <f t="shared" ca="1" si="981"/>
        <v>Out of TAT</v>
      </c>
      <c r="AI5192" s="69">
        <f t="shared" ca="1" si="982"/>
        <v>20606</v>
      </c>
      <c r="AJ5192" s="69" t="str">
        <f ca="1">IF(AI5192&lt;0,"0-12",IFERROR(VLOOKUP(AI5192,Breakup[],2,FALSE),"&gt;24"))</f>
        <v>&gt;24</v>
      </c>
      <c r="AK5192" s="69" t="str">
        <f>VLOOKUP(V5192,Master!B:D,3,FALSE)</f>
        <v>West</v>
      </c>
      <c r="AL5192" s="69" t="str">
        <f t="shared" si="983"/>
        <v>Pune</v>
      </c>
    </row>
    <row r="5193" spans="1:38">
      <c r="A5193" s="14" t="s">
        <v>10717</v>
      </c>
      <c r="B5193" s="54">
        <v>44701.716067013898</v>
      </c>
      <c r="C5193" s="13" t="s">
        <v>286</v>
      </c>
      <c r="D5193" s="13">
        <v>507</v>
      </c>
      <c r="E5193" s="13" t="s">
        <v>10718</v>
      </c>
      <c r="F5193" s="13" t="s">
        <v>33</v>
      </c>
      <c r="G5193" s="14">
        <v>1653047132597</v>
      </c>
      <c r="H5193" s="55">
        <v>7.4293981481481502E-2</v>
      </c>
      <c r="I5193" s="33">
        <v>44885.074293981503</v>
      </c>
      <c r="J5193" s="58">
        <v>44885</v>
      </c>
      <c r="K5193" s="13" t="s">
        <v>257</v>
      </c>
      <c r="L5193" s="13" t="s">
        <v>72</v>
      </c>
      <c r="M5193" s="13" t="s">
        <v>255</v>
      </c>
      <c r="N5193" s="13" t="s">
        <v>206</v>
      </c>
      <c r="O5193" s="33" t="s">
        <v>38</v>
      </c>
      <c r="P5193" s="58" t="s">
        <v>38</v>
      </c>
      <c r="Q5193" s="33" t="s">
        <v>207</v>
      </c>
      <c r="R5193" s="14" t="s">
        <v>38</v>
      </c>
      <c r="S5193" s="13" t="s">
        <v>216</v>
      </c>
      <c r="T5193" s="13" t="s">
        <v>278</v>
      </c>
      <c r="U5193" s="33">
        <f t="shared" ca="1" si="972"/>
        <v>45744.56914039352</v>
      </c>
      <c r="V5193" s="13" t="str">
        <f t="shared" si="973"/>
        <v>Pune</v>
      </c>
      <c r="W5193" s="13" t="str">
        <f t="shared" si="974"/>
        <v>RI</v>
      </c>
      <c r="X5193" s="13">
        <f t="shared" si="975"/>
        <v>1</v>
      </c>
      <c r="Y5193" s="13" t="str">
        <f>IFERROR(VLOOKUP(C5193,ReceivingTeam[],2,FALSE),"HelpDesk")</f>
        <v>HelpDesk</v>
      </c>
      <c r="Z5193" s="67">
        <f t="shared" si="976"/>
        <v>44888.395833333336</v>
      </c>
      <c r="AA5193" s="68">
        <f t="shared" si="977"/>
        <v>44885</v>
      </c>
      <c r="AB5193" s="69" t="b">
        <f t="shared" si="978"/>
        <v>0</v>
      </c>
      <c r="AC5193" s="70">
        <f t="shared" si="979"/>
        <v>3</v>
      </c>
      <c r="AD5193" s="67">
        <f t="shared" si="980"/>
        <v>44888.395833333336</v>
      </c>
      <c r="AE5193" s="67">
        <f>VLOOKUP(V5193,'Branch Wise Work Timelines'!C:G,3,FALSE)+AA5193</f>
        <v>44885.395833333336</v>
      </c>
      <c r="AF5193" s="67">
        <f>IF(V5193="Bangalore",VLOOKUP(V5193,'Branch Wise Work Timelines'!C:G,4,FALSE)+AA5193+1,IF(V5193="Mumbai",VLOOKUP(V5193,'Branch Wise Work Timelines'!C:G,4,FALSE)+AA5193+1,VLOOKUP(V5193,'Branch Wise Work Timelines'!C:G,4,FALSE)+AA5193))</f>
        <v>44885.770833333336</v>
      </c>
      <c r="AG5193" s="67">
        <f>WORKDAY.INTL(AA5193,1,11)+VLOOKUP(V5193,'Branch Wise Work Timelines'!C:G,3,FALSE)</f>
        <v>44886.395833333336</v>
      </c>
      <c r="AH5193" s="69" t="str">
        <f t="shared" ca="1" si="981"/>
        <v>Out of TAT</v>
      </c>
      <c r="AI5193" s="69">
        <f t="shared" ca="1" si="982"/>
        <v>20549</v>
      </c>
      <c r="AJ5193" s="69" t="str">
        <f ca="1">IF(AI5193&lt;0,"0-12",IFERROR(VLOOKUP(AI5193,Breakup[],2,FALSE),"&gt;24"))</f>
        <v>&gt;24</v>
      </c>
      <c r="AK5193" s="69" t="str">
        <f>VLOOKUP(V5193,Master!B:D,3,FALSE)</f>
        <v>West</v>
      </c>
      <c r="AL5193" s="69" t="str">
        <f t="shared" si="983"/>
        <v>Pune</v>
      </c>
    </row>
    <row r="5194" spans="1:38">
      <c r="A5194" s="14" t="s">
        <v>10719</v>
      </c>
      <c r="B5194" s="54">
        <v>44701.7017801736</v>
      </c>
      <c r="C5194" s="13" t="s">
        <v>255</v>
      </c>
      <c r="D5194" s="13">
        <v>977</v>
      </c>
      <c r="E5194" s="13" t="s">
        <v>10720</v>
      </c>
      <c r="F5194" s="13" t="s">
        <v>33</v>
      </c>
      <c r="G5194" s="14">
        <v>1653046829290</v>
      </c>
      <c r="H5194" s="55">
        <v>0.89850694444444401</v>
      </c>
      <c r="I5194" s="33">
        <v>44890.898506944402</v>
      </c>
      <c r="J5194" s="58">
        <v>44890</v>
      </c>
      <c r="K5194" s="13" t="s">
        <v>257</v>
      </c>
      <c r="L5194" s="13" t="s">
        <v>72</v>
      </c>
      <c r="M5194" s="13" t="s">
        <v>255</v>
      </c>
      <c r="N5194" s="13" t="s">
        <v>206</v>
      </c>
      <c r="O5194" s="33" t="s">
        <v>38</v>
      </c>
      <c r="P5194" s="58" t="s">
        <v>38</v>
      </c>
      <c r="Q5194" s="33" t="s">
        <v>207</v>
      </c>
      <c r="R5194" s="14" t="s">
        <v>38</v>
      </c>
      <c r="S5194" s="13" t="s">
        <v>216</v>
      </c>
      <c r="T5194" s="13" t="s">
        <v>217</v>
      </c>
      <c r="U5194" s="33">
        <f t="shared" ca="1" si="972"/>
        <v>45744.56914039352</v>
      </c>
      <c r="V5194" s="13" t="str">
        <f t="shared" si="973"/>
        <v>Pune</v>
      </c>
      <c r="W5194" s="13" t="str">
        <f t="shared" si="974"/>
        <v>RI</v>
      </c>
      <c r="X5194" s="13">
        <f t="shared" si="975"/>
        <v>21</v>
      </c>
      <c r="Y5194" s="13" t="str">
        <f>IFERROR(VLOOKUP(C5194,ReceivingTeam[],2,FALSE),"HelpDesk")</f>
        <v>HelpDesk</v>
      </c>
      <c r="Z5194" s="67">
        <f t="shared" si="976"/>
        <v>44892.023506944402</v>
      </c>
      <c r="AA5194" s="68">
        <f t="shared" si="977"/>
        <v>44890</v>
      </c>
      <c r="AB5194" s="69" t="b">
        <f t="shared" si="978"/>
        <v>1</v>
      </c>
      <c r="AC5194" s="70">
        <f t="shared" si="979"/>
        <v>0.5</v>
      </c>
      <c r="AD5194" s="67">
        <f t="shared" si="980"/>
        <v>44892.023506944402</v>
      </c>
      <c r="AE5194" s="67">
        <f>VLOOKUP(V5194,'Branch Wise Work Timelines'!C:G,3,FALSE)+AA5194</f>
        <v>44890.395833333336</v>
      </c>
      <c r="AF5194" s="67">
        <f>IF(V5194="Bangalore",VLOOKUP(V5194,'Branch Wise Work Timelines'!C:G,4,FALSE)+AA5194+1,IF(V5194="Mumbai",VLOOKUP(V5194,'Branch Wise Work Timelines'!C:G,4,FALSE)+AA5194+1,VLOOKUP(V5194,'Branch Wise Work Timelines'!C:G,4,FALSE)+AA5194))</f>
        <v>44890.770833333336</v>
      </c>
      <c r="AG5194" s="67">
        <f>WORKDAY.INTL(AA5194,1,11)+VLOOKUP(V5194,'Branch Wise Work Timelines'!C:G,3,FALSE)</f>
        <v>44891.395833333336</v>
      </c>
      <c r="AH5194" s="69" t="str">
        <f t="shared" ca="1" si="981"/>
        <v>Out of TAT</v>
      </c>
      <c r="AI5194" s="69">
        <f t="shared" ca="1" si="982"/>
        <v>20462</v>
      </c>
      <c r="AJ5194" s="69" t="str">
        <f ca="1">IF(AI5194&lt;0,"0-12",IFERROR(VLOOKUP(AI5194,Breakup[],2,FALSE),"&gt;24"))</f>
        <v>&gt;24</v>
      </c>
      <c r="AK5194" s="69" t="str">
        <f>VLOOKUP(V5194,Master!B:D,3,FALSE)</f>
        <v>West</v>
      </c>
      <c r="AL5194" s="69" t="str">
        <f t="shared" si="983"/>
        <v>Pune</v>
      </c>
    </row>
    <row r="5195" spans="1:38">
      <c r="A5195" s="14" t="s">
        <v>10721</v>
      </c>
      <c r="B5195" s="54">
        <v>44701.7520147338</v>
      </c>
      <c r="C5195" s="13" t="s">
        <v>121</v>
      </c>
      <c r="D5195" s="13">
        <v>1637</v>
      </c>
      <c r="E5195" s="13" t="s">
        <v>10722</v>
      </c>
      <c r="F5195" s="13" t="s">
        <v>33</v>
      </c>
      <c r="G5195" s="14">
        <v>1653050817746</v>
      </c>
      <c r="H5195" s="55">
        <v>0.58530092592592597</v>
      </c>
      <c r="I5195" s="33">
        <v>44886.585300925901</v>
      </c>
      <c r="J5195" s="58">
        <v>44886</v>
      </c>
      <c r="K5195" s="13" t="s">
        <v>263</v>
      </c>
      <c r="L5195" s="13" t="s">
        <v>69</v>
      </c>
      <c r="M5195" s="13" t="s">
        <v>101</v>
      </c>
      <c r="N5195" s="13" t="s">
        <v>206</v>
      </c>
      <c r="O5195" s="33" t="s">
        <v>38</v>
      </c>
      <c r="P5195" s="58" t="s">
        <v>38</v>
      </c>
      <c r="Q5195" s="33" t="s">
        <v>207</v>
      </c>
      <c r="R5195" s="14" t="s">
        <v>38</v>
      </c>
      <c r="S5195" s="13" t="s">
        <v>208</v>
      </c>
      <c r="T5195" s="13" t="s">
        <v>209</v>
      </c>
      <c r="U5195" s="33">
        <f t="shared" ca="1" si="972"/>
        <v>45744.56914039352</v>
      </c>
      <c r="V5195" s="13" t="str">
        <f t="shared" si="973"/>
        <v>Mumbai</v>
      </c>
      <c r="W5195" s="13" t="str">
        <f t="shared" si="974"/>
        <v>RI</v>
      </c>
      <c r="X5195" s="13">
        <f t="shared" si="975"/>
        <v>14</v>
      </c>
      <c r="Y5195" s="13" t="str">
        <f>IFERROR(VLOOKUP(C5195,ReceivingTeam[],2,FALSE),"HelpDesk")</f>
        <v>Branch office</v>
      </c>
      <c r="Z5195" s="67">
        <f t="shared" si="976"/>
        <v>44887.085300925901</v>
      </c>
      <c r="AA5195" s="68">
        <f t="shared" si="977"/>
        <v>44886</v>
      </c>
      <c r="AB5195" s="69" t="b">
        <f t="shared" si="978"/>
        <v>1</v>
      </c>
      <c r="AC5195" s="70">
        <f t="shared" si="979"/>
        <v>0.5</v>
      </c>
      <c r="AD5195" s="67">
        <f t="shared" si="980"/>
        <v>44887.085300925901</v>
      </c>
      <c r="AE5195" s="67">
        <f>VLOOKUP(V5195,'Branch Wise Work Timelines'!C:G,3,FALSE)+AA5195</f>
        <v>44886.416666666664</v>
      </c>
      <c r="AF5195" s="67">
        <f>IF(V5195="Bangalore",VLOOKUP(V5195,'Branch Wise Work Timelines'!C:G,4,FALSE)+AA5195+1,IF(V5195="Mumbai",VLOOKUP(V5195,'Branch Wise Work Timelines'!C:G,4,FALSE)+AA5195+1,VLOOKUP(V5195,'Branch Wise Work Timelines'!C:G,4,FALSE)+AA5195))</f>
        <v>44887.25</v>
      </c>
      <c r="AG5195" s="67">
        <f>WORKDAY.INTL(AA5195,1,11)+VLOOKUP(V5195,'Branch Wise Work Timelines'!C:G,3,FALSE)</f>
        <v>44887.416666666664</v>
      </c>
      <c r="AH5195" s="69" t="str">
        <f t="shared" ca="1" si="981"/>
        <v>Out of TAT</v>
      </c>
      <c r="AI5195" s="69">
        <f t="shared" ca="1" si="982"/>
        <v>20580</v>
      </c>
      <c r="AJ5195" s="69" t="str">
        <f ca="1">IF(AI5195&lt;0,"0-12",IFERROR(VLOOKUP(AI5195,Breakup[],2,FALSE),"&gt;24"))</f>
        <v>&gt;24</v>
      </c>
      <c r="AK5195" s="69" t="str">
        <f>VLOOKUP(V5195,Master!B:D,3,FALSE)</f>
        <v>East</v>
      </c>
      <c r="AL5195" s="69" t="str">
        <f t="shared" si="983"/>
        <v>Mumbai</v>
      </c>
    </row>
    <row r="5196" spans="1:38">
      <c r="A5196" s="14" t="s">
        <v>10723</v>
      </c>
      <c r="B5196" s="54">
        <v>44701.746812071797</v>
      </c>
      <c r="C5196" s="13" t="s">
        <v>286</v>
      </c>
      <c r="D5196" s="13">
        <v>289</v>
      </c>
      <c r="E5196" s="13" t="s">
        <v>10724</v>
      </c>
      <c r="F5196" s="13" t="s">
        <v>33</v>
      </c>
      <c r="G5196" s="14">
        <v>1653050488283</v>
      </c>
      <c r="H5196" s="55">
        <v>0.15131944444444401</v>
      </c>
      <c r="I5196" s="33">
        <v>44885.151319444398</v>
      </c>
      <c r="J5196" s="58">
        <v>44885</v>
      </c>
      <c r="K5196" s="13" t="s">
        <v>257</v>
      </c>
      <c r="L5196" s="13" t="s">
        <v>72</v>
      </c>
      <c r="M5196" s="13" t="s">
        <v>286</v>
      </c>
      <c r="N5196" s="13" t="s">
        <v>206</v>
      </c>
      <c r="O5196" s="33" t="s">
        <v>38</v>
      </c>
      <c r="P5196" s="58" t="s">
        <v>38</v>
      </c>
      <c r="Q5196" s="33" t="s">
        <v>207</v>
      </c>
      <c r="R5196" s="14" t="s">
        <v>38</v>
      </c>
      <c r="S5196" s="13" t="s">
        <v>216</v>
      </c>
      <c r="T5196" s="13" t="s">
        <v>217</v>
      </c>
      <c r="U5196" s="33">
        <f t="shared" ca="1" si="972"/>
        <v>45744.56914039352</v>
      </c>
      <c r="V5196" s="13" t="str">
        <f t="shared" si="973"/>
        <v>Pune</v>
      </c>
      <c r="W5196" s="13" t="str">
        <f t="shared" si="974"/>
        <v>RI</v>
      </c>
      <c r="X5196" s="13">
        <f t="shared" si="975"/>
        <v>3</v>
      </c>
      <c r="Y5196" s="13" t="str">
        <f>IFERROR(VLOOKUP(C5196,ReceivingTeam[],2,FALSE),"HelpDesk")</f>
        <v>HelpDesk</v>
      </c>
      <c r="Z5196" s="67">
        <f t="shared" si="976"/>
        <v>44885.895833333336</v>
      </c>
      <c r="AA5196" s="68">
        <f t="shared" si="977"/>
        <v>44885</v>
      </c>
      <c r="AB5196" s="69" t="b">
        <f t="shared" si="978"/>
        <v>0</v>
      </c>
      <c r="AC5196" s="70">
        <f t="shared" si="979"/>
        <v>0.5</v>
      </c>
      <c r="AD5196" s="67">
        <f t="shared" si="980"/>
        <v>44885.895833333336</v>
      </c>
      <c r="AE5196" s="67">
        <f>VLOOKUP(V5196,'Branch Wise Work Timelines'!C:G,3,FALSE)+AA5196</f>
        <v>44885.395833333336</v>
      </c>
      <c r="AF5196" s="67">
        <f>IF(V5196="Bangalore",VLOOKUP(V5196,'Branch Wise Work Timelines'!C:G,4,FALSE)+AA5196+1,IF(V5196="Mumbai",VLOOKUP(V5196,'Branch Wise Work Timelines'!C:G,4,FALSE)+AA5196+1,VLOOKUP(V5196,'Branch Wise Work Timelines'!C:G,4,FALSE)+AA5196))</f>
        <v>44885.770833333336</v>
      </c>
      <c r="AG5196" s="67">
        <f>WORKDAY.INTL(AA5196,1,11)+VLOOKUP(V5196,'Branch Wise Work Timelines'!C:G,3,FALSE)</f>
        <v>44886.395833333336</v>
      </c>
      <c r="AH5196" s="69" t="str">
        <f t="shared" ca="1" si="981"/>
        <v>Out of TAT</v>
      </c>
      <c r="AI5196" s="69">
        <f t="shared" ca="1" si="982"/>
        <v>20609</v>
      </c>
      <c r="AJ5196" s="69" t="str">
        <f ca="1">IF(AI5196&lt;0,"0-12",IFERROR(VLOOKUP(AI5196,Breakup[],2,FALSE),"&gt;24"))</f>
        <v>&gt;24</v>
      </c>
      <c r="AK5196" s="69" t="str">
        <f>VLOOKUP(V5196,Master!B:D,3,FALSE)</f>
        <v>West</v>
      </c>
      <c r="AL5196" s="69" t="str">
        <f t="shared" si="983"/>
        <v>Pune</v>
      </c>
    </row>
    <row r="5197" spans="1:38">
      <c r="A5197" s="14" t="s">
        <v>10725</v>
      </c>
      <c r="B5197" s="54">
        <v>44701.702712615697</v>
      </c>
      <c r="C5197" s="13" t="s">
        <v>222</v>
      </c>
      <c r="D5197" s="13">
        <v>933</v>
      </c>
      <c r="E5197" s="13" t="s">
        <v>10726</v>
      </c>
      <c r="F5197" s="13" t="s">
        <v>33</v>
      </c>
      <c r="G5197" s="14">
        <v>1653047796698</v>
      </c>
      <c r="H5197" s="55">
        <v>0.35150462962963003</v>
      </c>
      <c r="I5197" s="33">
        <v>44881.351504629602</v>
      </c>
      <c r="J5197" s="58">
        <v>44881</v>
      </c>
      <c r="K5197" s="13" t="s">
        <v>224</v>
      </c>
      <c r="L5197" s="13" t="s">
        <v>64</v>
      </c>
      <c r="M5197" s="13" t="s">
        <v>225</v>
      </c>
      <c r="N5197" s="13" t="s">
        <v>206</v>
      </c>
      <c r="O5197" s="33" t="s">
        <v>38</v>
      </c>
      <c r="P5197" s="58" t="s">
        <v>38</v>
      </c>
      <c r="Q5197" s="33" t="s">
        <v>207</v>
      </c>
      <c r="R5197" s="14" t="s">
        <v>38</v>
      </c>
      <c r="S5197" s="13" t="s">
        <v>208</v>
      </c>
      <c r="T5197" s="13" t="s">
        <v>209</v>
      </c>
      <c r="U5197" s="33">
        <f t="shared" ca="1" si="972"/>
        <v>45744.56914039352</v>
      </c>
      <c r="V5197" s="13" t="str">
        <f t="shared" si="973"/>
        <v>Kolkata</v>
      </c>
      <c r="W5197" s="13" t="str">
        <f t="shared" si="974"/>
        <v>RI</v>
      </c>
      <c r="X5197" s="13">
        <f t="shared" si="975"/>
        <v>8</v>
      </c>
      <c r="Y5197" s="13" t="str">
        <f>IFERROR(VLOOKUP(C5197,ReceivingTeam[],2,FALSE),"HelpDesk")</f>
        <v>Branch office</v>
      </c>
      <c r="Z5197" s="67">
        <f t="shared" si="976"/>
        <v>44882.562499999993</v>
      </c>
      <c r="AA5197" s="68">
        <f t="shared" si="977"/>
        <v>44881</v>
      </c>
      <c r="AB5197" s="69" t="b">
        <f t="shared" si="978"/>
        <v>1</v>
      </c>
      <c r="AC5197" s="70">
        <f t="shared" si="979"/>
        <v>0.5</v>
      </c>
      <c r="AD5197" s="67">
        <f t="shared" si="980"/>
        <v>44882.562499999993</v>
      </c>
      <c r="AE5197" s="67">
        <f>VLOOKUP(V5197,'Branch Wise Work Timelines'!C:G,3,FALSE)+AA5197</f>
        <v>44881.416666666664</v>
      </c>
      <c r="AF5197" s="67">
        <f>IF(V5197="Bangalore",VLOOKUP(V5197,'Branch Wise Work Timelines'!C:G,4,FALSE)+AA5197+1,IF(V5197="Mumbai",VLOOKUP(V5197,'Branch Wise Work Timelines'!C:G,4,FALSE)+AA5197+1,VLOOKUP(V5197,'Branch Wise Work Timelines'!C:G,4,FALSE)+AA5197))</f>
        <v>44881.770833333336</v>
      </c>
      <c r="AG5197" s="67">
        <f>WORKDAY.INTL(AA5197,1,11)+VLOOKUP(V5197,'Branch Wise Work Timelines'!C:G,3,FALSE)</f>
        <v>44882.416666666664</v>
      </c>
      <c r="AH5197" s="69" t="str">
        <f t="shared" ca="1" si="981"/>
        <v>Out of TAT</v>
      </c>
      <c r="AI5197" s="69">
        <f t="shared" ca="1" si="982"/>
        <v>20689</v>
      </c>
      <c r="AJ5197" s="69" t="str">
        <f ca="1">IF(AI5197&lt;0,"0-12",IFERROR(VLOOKUP(AI5197,Breakup[],2,FALSE),"&gt;24"))</f>
        <v>&gt;24</v>
      </c>
      <c r="AK5197" s="69" t="str">
        <f>VLOOKUP(V5197,Master!B:D,3,FALSE)</f>
        <v>East</v>
      </c>
      <c r="AL5197" s="69" t="str">
        <f t="shared" si="983"/>
        <v>Kolkata</v>
      </c>
    </row>
    <row r="5198" spans="1:38">
      <c r="A5198" s="14" t="s">
        <v>10727</v>
      </c>
      <c r="B5198" s="54">
        <v>44701.703937349499</v>
      </c>
      <c r="C5198" s="13" t="s">
        <v>222</v>
      </c>
      <c r="D5198" s="13">
        <v>945</v>
      </c>
      <c r="E5198" s="13" t="s">
        <v>10728</v>
      </c>
      <c r="F5198" s="13" t="s">
        <v>33</v>
      </c>
      <c r="G5198" s="14">
        <v>1653047796698</v>
      </c>
      <c r="H5198" s="55">
        <v>0.93148148148148102</v>
      </c>
      <c r="I5198" s="33">
        <v>44884.931481481501</v>
      </c>
      <c r="J5198" s="58">
        <v>44884</v>
      </c>
      <c r="K5198" s="13" t="s">
        <v>224</v>
      </c>
      <c r="L5198" s="13" t="s">
        <v>64</v>
      </c>
      <c r="M5198" s="13" t="s">
        <v>225</v>
      </c>
      <c r="N5198" s="13" t="s">
        <v>206</v>
      </c>
      <c r="O5198" s="33" t="s">
        <v>38</v>
      </c>
      <c r="P5198" s="58" t="s">
        <v>38</v>
      </c>
      <c r="Q5198" s="33" t="s">
        <v>207</v>
      </c>
      <c r="R5198" s="14" t="s">
        <v>38</v>
      </c>
      <c r="S5198" s="13" t="s">
        <v>208</v>
      </c>
      <c r="T5198" s="13" t="s">
        <v>209</v>
      </c>
      <c r="U5198" s="33">
        <f t="shared" ca="1" si="972"/>
        <v>45744.56914039352</v>
      </c>
      <c r="V5198" s="13" t="str">
        <f t="shared" si="973"/>
        <v>Kolkata</v>
      </c>
      <c r="W5198" s="13" t="str">
        <f t="shared" si="974"/>
        <v>RI</v>
      </c>
      <c r="X5198" s="13">
        <f t="shared" si="975"/>
        <v>22</v>
      </c>
      <c r="Y5198" s="13" t="str">
        <f>IFERROR(VLOOKUP(C5198,ReceivingTeam[],2,FALSE),"HelpDesk")</f>
        <v>Branch office</v>
      </c>
      <c r="Z5198" s="67">
        <f t="shared" si="976"/>
        <v>44887.077314814829</v>
      </c>
      <c r="AA5198" s="68">
        <f t="shared" si="977"/>
        <v>44884</v>
      </c>
      <c r="AB5198" s="69" t="b">
        <f t="shared" si="978"/>
        <v>1</v>
      </c>
      <c r="AC5198" s="70">
        <f t="shared" si="979"/>
        <v>0.5</v>
      </c>
      <c r="AD5198" s="67">
        <f t="shared" si="980"/>
        <v>44887.077314814829</v>
      </c>
      <c r="AE5198" s="67">
        <f>VLOOKUP(V5198,'Branch Wise Work Timelines'!C:G,3,FALSE)+AA5198</f>
        <v>44884.416666666664</v>
      </c>
      <c r="AF5198" s="67">
        <f>IF(V5198="Bangalore",VLOOKUP(V5198,'Branch Wise Work Timelines'!C:G,4,FALSE)+AA5198+1,IF(V5198="Mumbai",VLOOKUP(V5198,'Branch Wise Work Timelines'!C:G,4,FALSE)+AA5198+1,VLOOKUP(V5198,'Branch Wise Work Timelines'!C:G,4,FALSE)+AA5198))</f>
        <v>44884.770833333336</v>
      </c>
      <c r="AG5198" s="67">
        <f>WORKDAY.INTL(AA5198,1,11)+VLOOKUP(V5198,'Branch Wise Work Timelines'!C:G,3,FALSE)</f>
        <v>44886.416666666664</v>
      </c>
      <c r="AH5198" s="69" t="str">
        <f t="shared" ca="1" si="981"/>
        <v>Out of TAT</v>
      </c>
      <c r="AI5198" s="69">
        <f t="shared" ca="1" si="982"/>
        <v>20580</v>
      </c>
      <c r="AJ5198" s="69" t="str">
        <f ca="1">IF(AI5198&lt;0,"0-12",IFERROR(VLOOKUP(AI5198,Breakup[],2,FALSE),"&gt;24"))</f>
        <v>&gt;24</v>
      </c>
      <c r="AK5198" s="69" t="str">
        <f>VLOOKUP(V5198,Master!B:D,3,FALSE)</f>
        <v>East</v>
      </c>
      <c r="AL5198" s="69" t="str">
        <f t="shared" si="983"/>
        <v>Kolkata</v>
      </c>
    </row>
    <row r="5199" spans="1:38">
      <c r="A5199" s="14" t="s">
        <v>10729</v>
      </c>
      <c r="B5199" s="54">
        <v>44701.778712071799</v>
      </c>
      <c r="C5199" s="13" t="s">
        <v>1345</v>
      </c>
      <c r="D5199" s="13">
        <v>1897</v>
      </c>
      <c r="E5199" s="13" t="s">
        <v>10730</v>
      </c>
      <c r="F5199" s="13" t="s">
        <v>15</v>
      </c>
      <c r="G5199" s="14">
        <v>1653054766382</v>
      </c>
      <c r="H5199" s="55">
        <v>0.65385416666666696</v>
      </c>
      <c r="I5199" s="33">
        <v>44886.653854166703</v>
      </c>
      <c r="J5199" s="58">
        <v>44886</v>
      </c>
      <c r="K5199" s="13" t="s">
        <v>213</v>
      </c>
      <c r="L5199" s="13" t="s">
        <v>30</v>
      </c>
      <c r="M5199" s="13" t="s">
        <v>75</v>
      </c>
      <c r="N5199" s="13" t="s">
        <v>206</v>
      </c>
      <c r="O5199" s="33" t="s">
        <v>38</v>
      </c>
      <c r="P5199" s="58" t="s">
        <v>38</v>
      </c>
      <c r="Q5199" s="33" t="s">
        <v>207</v>
      </c>
      <c r="R5199" s="14" t="s">
        <v>38</v>
      </c>
      <c r="S5199" s="13" t="s">
        <v>216</v>
      </c>
      <c r="T5199" s="13" t="s">
        <v>217</v>
      </c>
      <c r="U5199" s="33">
        <f t="shared" ca="1" si="972"/>
        <v>45744.56914039352</v>
      </c>
      <c r="V5199" s="13" t="str">
        <f t="shared" si="973"/>
        <v>Bangalore</v>
      </c>
      <c r="W5199" s="13" t="str">
        <f t="shared" si="974"/>
        <v>CLS</v>
      </c>
      <c r="X5199" s="13">
        <f t="shared" si="975"/>
        <v>15</v>
      </c>
      <c r="Y5199" s="13" t="str">
        <f>IFERROR(VLOOKUP(C5199,ReceivingTeam[],2,FALSE),"HelpDesk")</f>
        <v>HelpDesk</v>
      </c>
      <c r="Z5199" s="67">
        <f t="shared" si="976"/>
        <v>44887.466354166703</v>
      </c>
      <c r="AA5199" s="68">
        <f t="shared" si="977"/>
        <v>44886</v>
      </c>
      <c r="AB5199" s="69" t="b">
        <f t="shared" si="978"/>
        <v>1</v>
      </c>
      <c r="AC5199" s="70">
        <f t="shared" si="979"/>
        <v>0.5</v>
      </c>
      <c r="AD5199" s="67">
        <f t="shared" si="980"/>
        <v>44887.466354166703</v>
      </c>
      <c r="AE5199" s="67">
        <f>VLOOKUP(V5199,'Branch Wise Work Timelines'!C:G,3,FALSE)+AA5199</f>
        <v>44886.416666666664</v>
      </c>
      <c r="AF5199" s="67">
        <f>IF(V5199="Bangalore",VLOOKUP(V5199,'Branch Wise Work Timelines'!C:G,4,FALSE)+AA5199+1,IF(V5199="Mumbai",VLOOKUP(V5199,'Branch Wise Work Timelines'!C:G,4,FALSE)+AA5199+1,VLOOKUP(V5199,'Branch Wise Work Timelines'!C:G,4,FALSE)+AA5199))</f>
        <v>44887.104166666664</v>
      </c>
      <c r="AG5199" s="67">
        <f>WORKDAY.INTL(AA5199,1,11)+VLOOKUP(V5199,'Branch Wise Work Timelines'!C:G,3,FALSE)</f>
        <v>44887.416666666664</v>
      </c>
      <c r="AH5199" s="69" t="str">
        <f t="shared" ca="1" si="981"/>
        <v>Out of TAT</v>
      </c>
      <c r="AI5199" s="69">
        <f t="shared" ca="1" si="982"/>
        <v>20571</v>
      </c>
      <c r="AJ5199" s="69" t="str">
        <f ca="1">IF(AI5199&lt;0,"0-12",IFERROR(VLOOKUP(AI5199,Breakup[],2,FALSE),"&gt;24"))</f>
        <v>&gt;24</v>
      </c>
      <c r="AK5199" s="69" t="str">
        <f>VLOOKUP(V5199,Master!B:D,3,FALSE)</f>
        <v>South</v>
      </c>
      <c r="AL5199" s="69" t="str">
        <f t="shared" si="983"/>
        <v>Bangalore-CLS</v>
      </c>
    </row>
    <row r="5200" spans="1:38">
      <c r="A5200" s="14" t="s">
        <v>10731</v>
      </c>
      <c r="B5200" s="54">
        <v>44701.6615831366</v>
      </c>
      <c r="C5200" s="13" t="s">
        <v>407</v>
      </c>
      <c r="D5200" s="13">
        <v>567</v>
      </c>
      <c r="E5200" s="13" t="s">
        <v>10732</v>
      </c>
      <c r="F5200" s="13" t="s">
        <v>24</v>
      </c>
      <c r="G5200" s="14">
        <v>1653046464687</v>
      </c>
      <c r="H5200" s="55">
        <v>0.20502314814814801</v>
      </c>
      <c r="I5200" s="33">
        <v>44888.205023148097</v>
      </c>
      <c r="J5200" s="58">
        <v>44888</v>
      </c>
      <c r="K5200" s="13" t="s">
        <v>224</v>
      </c>
      <c r="L5200" s="13" t="s">
        <v>64</v>
      </c>
      <c r="M5200" s="13" t="s">
        <v>225</v>
      </c>
      <c r="N5200" s="13" t="s">
        <v>206</v>
      </c>
      <c r="O5200" s="33" t="s">
        <v>38</v>
      </c>
      <c r="P5200" s="58" t="s">
        <v>38</v>
      </c>
      <c r="Q5200" s="33" t="s">
        <v>207</v>
      </c>
      <c r="R5200" s="14" t="s">
        <v>38</v>
      </c>
      <c r="S5200" s="13" t="s">
        <v>208</v>
      </c>
      <c r="T5200" s="13" t="s">
        <v>209</v>
      </c>
      <c r="U5200" s="33">
        <f t="shared" ca="1" si="972"/>
        <v>45744.56914039352</v>
      </c>
      <c r="V5200" s="13" t="str">
        <f t="shared" si="973"/>
        <v>Kolkata</v>
      </c>
      <c r="W5200" s="13" t="str">
        <f t="shared" si="974"/>
        <v>DOMI</v>
      </c>
      <c r="X5200" s="13">
        <f t="shared" si="975"/>
        <v>4</v>
      </c>
      <c r="Y5200" s="13" t="str">
        <f>IFERROR(VLOOKUP(C5200,ReceivingTeam[],2,FALSE),"HelpDesk")</f>
        <v>Branch office</v>
      </c>
      <c r="Z5200" s="67">
        <f t="shared" si="976"/>
        <v>44889.562499999993</v>
      </c>
      <c r="AA5200" s="68">
        <f t="shared" si="977"/>
        <v>44888</v>
      </c>
      <c r="AB5200" s="69" t="b">
        <f t="shared" si="978"/>
        <v>1</v>
      </c>
      <c r="AC5200" s="70">
        <f t="shared" si="979"/>
        <v>0.5</v>
      </c>
      <c r="AD5200" s="67">
        <f t="shared" si="980"/>
        <v>44889.562499999993</v>
      </c>
      <c r="AE5200" s="67">
        <f>VLOOKUP(V5200,'Branch Wise Work Timelines'!C:G,3,FALSE)+AA5200</f>
        <v>44888.416666666664</v>
      </c>
      <c r="AF5200" s="67">
        <f>IF(V5200="Bangalore",VLOOKUP(V5200,'Branch Wise Work Timelines'!C:G,4,FALSE)+AA5200+1,IF(V5200="Mumbai",VLOOKUP(V5200,'Branch Wise Work Timelines'!C:G,4,FALSE)+AA5200+1,VLOOKUP(V5200,'Branch Wise Work Timelines'!C:G,4,FALSE)+AA5200))</f>
        <v>44888.770833333336</v>
      </c>
      <c r="AG5200" s="67">
        <f>WORKDAY.INTL(AA5200,1,11)+VLOOKUP(V5200,'Branch Wise Work Timelines'!C:G,3,FALSE)</f>
        <v>44889.416666666664</v>
      </c>
      <c r="AH5200" s="69" t="str">
        <f t="shared" ca="1" si="981"/>
        <v>Out of TAT</v>
      </c>
      <c r="AI5200" s="69">
        <f t="shared" ca="1" si="982"/>
        <v>20521</v>
      </c>
      <c r="AJ5200" s="69" t="str">
        <f ca="1">IF(AI5200&lt;0,"0-12",IFERROR(VLOOKUP(AI5200,Breakup[],2,FALSE),"&gt;24"))</f>
        <v>&gt;24</v>
      </c>
      <c r="AK5200" s="69" t="str">
        <f>VLOOKUP(V5200,Master!B:D,3,FALSE)</f>
        <v>East</v>
      </c>
      <c r="AL5200" s="69" t="str">
        <f t="shared" si="983"/>
        <v>Kolkata</v>
      </c>
    </row>
    <row r="5201" spans="1:38">
      <c r="A5201" s="14" t="s">
        <v>10733</v>
      </c>
      <c r="B5201" s="54">
        <v>44701.714700266202</v>
      </c>
      <c r="C5201" s="13" t="s">
        <v>222</v>
      </c>
      <c r="D5201" s="13">
        <v>685</v>
      </c>
      <c r="E5201" s="13" t="s">
        <v>10734</v>
      </c>
      <c r="F5201" s="13" t="s">
        <v>24</v>
      </c>
      <c r="G5201" s="14">
        <v>1653047796698</v>
      </c>
      <c r="H5201" s="55">
        <v>0.57003472222222196</v>
      </c>
      <c r="I5201" s="33">
        <v>44890.570034722201</v>
      </c>
      <c r="J5201" s="58">
        <v>44890</v>
      </c>
      <c r="K5201" s="13" t="s">
        <v>224</v>
      </c>
      <c r="L5201" s="13" t="s">
        <v>64</v>
      </c>
      <c r="M5201" s="13" t="s">
        <v>225</v>
      </c>
      <c r="N5201" s="13" t="s">
        <v>206</v>
      </c>
      <c r="O5201" s="33" t="s">
        <v>38</v>
      </c>
      <c r="P5201" s="58" t="s">
        <v>38</v>
      </c>
      <c r="Q5201" s="33" t="s">
        <v>207</v>
      </c>
      <c r="R5201" s="14" t="s">
        <v>38</v>
      </c>
      <c r="S5201" s="13" t="s">
        <v>208</v>
      </c>
      <c r="T5201" s="13" t="s">
        <v>209</v>
      </c>
      <c r="U5201" s="33">
        <f t="shared" ca="1" si="972"/>
        <v>45744.56914039352</v>
      </c>
      <c r="V5201" s="13" t="str">
        <f t="shared" si="973"/>
        <v>Kolkata</v>
      </c>
      <c r="W5201" s="13" t="str">
        <f t="shared" si="974"/>
        <v>DOMI</v>
      </c>
      <c r="X5201" s="13">
        <f t="shared" si="975"/>
        <v>13</v>
      </c>
      <c r="Y5201" s="13" t="str">
        <f>IFERROR(VLOOKUP(C5201,ReceivingTeam[],2,FALSE),"HelpDesk")</f>
        <v>Branch office</v>
      </c>
      <c r="Z5201" s="67">
        <f t="shared" si="976"/>
        <v>44891.715868055529</v>
      </c>
      <c r="AA5201" s="68">
        <f t="shared" si="977"/>
        <v>44890</v>
      </c>
      <c r="AB5201" s="69" t="b">
        <f t="shared" si="978"/>
        <v>1</v>
      </c>
      <c r="AC5201" s="70">
        <f t="shared" si="979"/>
        <v>0.5</v>
      </c>
      <c r="AD5201" s="67">
        <f t="shared" si="980"/>
        <v>44891.715868055529</v>
      </c>
      <c r="AE5201" s="67">
        <f>VLOOKUP(V5201,'Branch Wise Work Timelines'!C:G,3,FALSE)+AA5201</f>
        <v>44890.416666666664</v>
      </c>
      <c r="AF5201" s="67">
        <f>IF(V5201="Bangalore",VLOOKUP(V5201,'Branch Wise Work Timelines'!C:G,4,FALSE)+AA5201+1,IF(V5201="Mumbai",VLOOKUP(V5201,'Branch Wise Work Timelines'!C:G,4,FALSE)+AA5201+1,VLOOKUP(V5201,'Branch Wise Work Timelines'!C:G,4,FALSE)+AA5201))</f>
        <v>44890.770833333336</v>
      </c>
      <c r="AG5201" s="67">
        <f>WORKDAY.INTL(AA5201,1,11)+VLOOKUP(V5201,'Branch Wise Work Timelines'!C:G,3,FALSE)</f>
        <v>44891.416666666664</v>
      </c>
      <c r="AH5201" s="69" t="str">
        <f t="shared" ca="1" si="981"/>
        <v>Out of TAT</v>
      </c>
      <c r="AI5201" s="69">
        <f t="shared" ca="1" si="982"/>
        <v>20469</v>
      </c>
      <c r="AJ5201" s="69" t="str">
        <f ca="1">IF(AI5201&lt;0,"0-12",IFERROR(VLOOKUP(AI5201,Breakup[],2,FALSE),"&gt;24"))</f>
        <v>&gt;24</v>
      </c>
      <c r="AK5201" s="69" t="str">
        <f>VLOOKUP(V5201,Master!B:D,3,FALSE)</f>
        <v>East</v>
      </c>
      <c r="AL5201" s="69" t="str">
        <f t="shared" si="983"/>
        <v>Kolkata</v>
      </c>
    </row>
    <row r="5202" spans="1:38">
      <c r="A5202" s="14" t="s">
        <v>10735</v>
      </c>
      <c r="B5202" s="54">
        <v>44701.716007372699</v>
      </c>
      <c r="C5202" s="13" t="s">
        <v>222</v>
      </c>
      <c r="D5202" s="13">
        <v>1032</v>
      </c>
      <c r="E5202" s="13" t="s">
        <v>10736</v>
      </c>
      <c r="F5202" s="13" t="s">
        <v>33</v>
      </c>
      <c r="G5202" s="14">
        <v>1653047796698</v>
      </c>
      <c r="H5202" s="55">
        <v>0.26859953703703698</v>
      </c>
      <c r="I5202" s="33">
        <v>44885.268599536997</v>
      </c>
      <c r="J5202" s="58">
        <v>44885</v>
      </c>
      <c r="K5202" s="13" t="s">
        <v>224</v>
      </c>
      <c r="L5202" s="13" t="s">
        <v>64</v>
      </c>
      <c r="M5202" s="13" t="s">
        <v>225</v>
      </c>
      <c r="N5202" s="13" t="s">
        <v>206</v>
      </c>
      <c r="O5202" s="33" t="s">
        <v>38</v>
      </c>
      <c r="P5202" s="58" t="s">
        <v>38</v>
      </c>
      <c r="Q5202" s="33" t="s">
        <v>207</v>
      </c>
      <c r="R5202" s="14" t="s">
        <v>38</v>
      </c>
      <c r="S5202" s="13" t="s">
        <v>208</v>
      </c>
      <c r="T5202" s="13" t="s">
        <v>209</v>
      </c>
      <c r="U5202" s="33">
        <f t="shared" ca="1" si="972"/>
        <v>45744.56914039352</v>
      </c>
      <c r="V5202" s="13" t="str">
        <f t="shared" si="973"/>
        <v>Kolkata</v>
      </c>
      <c r="W5202" s="13" t="str">
        <f t="shared" si="974"/>
        <v>RI</v>
      </c>
      <c r="X5202" s="13">
        <f t="shared" si="975"/>
        <v>6</v>
      </c>
      <c r="Y5202" s="13" t="str">
        <f>IFERROR(VLOOKUP(C5202,ReceivingTeam[],2,FALSE),"HelpDesk")</f>
        <v>Branch office</v>
      </c>
      <c r="Z5202" s="67">
        <f t="shared" si="976"/>
        <v>44885.916666666664</v>
      </c>
      <c r="AA5202" s="68">
        <f t="shared" si="977"/>
        <v>44885</v>
      </c>
      <c r="AB5202" s="69" t="b">
        <f t="shared" si="978"/>
        <v>0</v>
      </c>
      <c r="AC5202" s="70">
        <f t="shared" si="979"/>
        <v>0.5</v>
      </c>
      <c r="AD5202" s="67">
        <f t="shared" si="980"/>
        <v>44885.916666666664</v>
      </c>
      <c r="AE5202" s="67">
        <f>VLOOKUP(V5202,'Branch Wise Work Timelines'!C:G,3,FALSE)+AA5202</f>
        <v>44885.416666666664</v>
      </c>
      <c r="AF5202" s="67">
        <f>IF(V5202="Bangalore",VLOOKUP(V5202,'Branch Wise Work Timelines'!C:G,4,FALSE)+AA5202+1,IF(V5202="Mumbai",VLOOKUP(V5202,'Branch Wise Work Timelines'!C:G,4,FALSE)+AA5202+1,VLOOKUP(V5202,'Branch Wise Work Timelines'!C:G,4,FALSE)+AA5202))</f>
        <v>44885.770833333336</v>
      </c>
      <c r="AG5202" s="67">
        <f>WORKDAY.INTL(AA5202,1,11)+VLOOKUP(V5202,'Branch Wise Work Timelines'!C:G,3,FALSE)</f>
        <v>44886.416666666664</v>
      </c>
      <c r="AH5202" s="69" t="str">
        <f t="shared" ca="1" si="981"/>
        <v>Out of TAT</v>
      </c>
      <c r="AI5202" s="69">
        <f t="shared" ca="1" si="982"/>
        <v>20608</v>
      </c>
      <c r="AJ5202" s="69" t="str">
        <f ca="1">IF(AI5202&lt;0,"0-12",IFERROR(VLOOKUP(AI5202,Breakup[],2,FALSE),"&gt;24"))</f>
        <v>&gt;24</v>
      </c>
      <c r="AK5202" s="69" t="str">
        <f>VLOOKUP(V5202,Master!B:D,3,FALSE)</f>
        <v>East</v>
      </c>
      <c r="AL5202" s="69" t="str">
        <f t="shared" si="983"/>
        <v>Kolkata</v>
      </c>
    </row>
    <row r="5203" spans="1:38">
      <c r="A5203" s="14" t="s">
        <v>10737</v>
      </c>
      <c r="B5203" s="54">
        <v>44701.717498032398</v>
      </c>
      <c r="C5203" s="13" t="s">
        <v>222</v>
      </c>
      <c r="D5203" s="13">
        <v>1398</v>
      </c>
      <c r="E5203" s="13" t="s">
        <v>10738</v>
      </c>
      <c r="F5203" s="13" t="s">
        <v>33</v>
      </c>
      <c r="G5203" s="14">
        <v>1653047796698</v>
      </c>
      <c r="H5203" s="55">
        <v>0.34464120370370399</v>
      </c>
      <c r="I5203" s="33">
        <v>44886.344641203701</v>
      </c>
      <c r="J5203" s="58">
        <v>44886</v>
      </c>
      <c r="K5203" s="13" t="s">
        <v>224</v>
      </c>
      <c r="L5203" s="13" t="s">
        <v>64</v>
      </c>
      <c r="M5203" s="13" t="s">
        <v>225</v>
      </c>
      <c r="N5203" s="13" t="s">
        <v>206</v>
      </c>
      <c r="O5203" s="33" t="s">
        <v>38</v>
      </c>
      <c r="P5203" s="58" t="s">
        <v>38</v>
      </c>
      <c r="Q5203" s="33" t="s">
        <v>207</v>
      </c>
      <c r="R5203" s="14" t="s">
        <v>38</v>
      </c>
      <c r="S5203" s="13" t="s">
        <v>208</v>
      </c>
      <c r="T5203" s="13" t="s">
        <v>209</v>
      </c>
      <c r="U5203" s="33">
        <f t="shared" ca="1" si="972"/>
        <v>45744.56914039352</v>
      </c>
      <c r="V5203" s="13" t="str">
        <f t="shared" si="973"/>
        <v>Kolkata</v>
      </c>
      <c r="W5203" s="13" t="str">
        <f t="shared" si="974"/>
        <v>RI</v>
      </c>
      <c r="X5203" s="13">
        <f t="shared" si="975"/>
        <v>8</v>
      </c>
      <c r="Y5203" s="13" t="str">
        <f>IFERROR(VLOOKUP(C5203,ReceivingTeam[],2,FALSE),"HelpDesk")</f>
        <v>Branch office</v>
      </c>
      <c r="Z5203" s="67">
        <f t="shared" si="976"/>
        <v>44887.562499999993</v>
      </c>
      <c r="AA5203" s="68">
        <f t="shared" si="977"/>
        <v>44886</v>
      </c>
      <c r="AB5203" s="69" t="b">
        <f t="shared" si="978"/>
        <v>1</v>
      </c>
      <c r="AC5203" s="70">
        <f t="shared" si="979"/>
        <v>0.5</v>
      </c>
      <c r="AD5203" s="67">
        <f t="shared" si="980"/>
        <v>44887.562499999993</v>
      </c>
      <c r="AE5203" s="67">
        <f>VLOOKUP(V5203,'Branch Wise Work Timelines'!C:G,3,FALSE)+AA5203</f>
        <v>44886.416666666664</v>
      </c>
      <c r="AF5203" s="67">
        <f>IF(V5203="Bangalore",VLOOKUP(V5203,'Branch Wise Work Timelines'!C:G,4,FALSE)+AA5203+1,IF(V5203="Mumbai",VLOOKUP(V5203,'Branch Wise Work Timelines'!C:G,4,FALSE)+AA5203+1,VLOOKUP(V5203,'Branch Wise Work Timelines'!C:G,4,FALSE)+AA5203))</f>
        <v>44886.770833333336</v>
      </c>
      <c r="AG5203" s="67">
        <f>WORKDAY.INTL(AA5203,1,11)+VLOOKUP(V5203,'Branch Wise Work Timelines'!C:G,3,FALSE)</f>
        <v>44887.416666666664</v>
      </c>
      <c r="AH5203" s="69" t="str">
        <f t="shared" ca="1" si="981"/>
        <v>Out of TAT</v>
      </c>
      <c r="AI5203" s="69">
        <f t="shared" ca="1" si="982"/>
        <v>20569</v>
      </c>
      <c r="AJ5203" s="69" t="str">
        <f ca="1">IF(AI5203&lt;0,"0-12",IFERROR(VLOOKUP(AI5203,Breakup[],2,FALSE),"&gt;24"))</f>
        <v>&gt;24</v>
      </c>
      <c r="AK5203" s="69" t="str">
        <f>VLOOKUP(V5203,Master!B:D,3,FALSE)</f>
        <v>East</v>
      </c>
      <c r="AL5203" s="69" t="str">
        <f t="shared" si="983"/>
        <v>Kolkata</v>
      </c>
    </row>
    <row r="5204" spans="1:38">
      <c r="A5204" s="14" t="s">
        <v>10739</v>
      </c>
      <c r="B5204" s="54">
        <v>44701.6970230671</v>
      </c>
      <c r="C5204" s="13" t="s">
        <v>222</v>
      </c>
      <c r="D5204" s="13">
        <v>1449</v>
      </c>
      <c r="E5204" s="13" t="s">
        <v>10740</v>
      </c>
      <c r="F5204" s="13" t="s">
        <v>33</v>
      </c>
      <c r="G5204" s="14">
        <v>1653047796698</v>
      </c>
      <c r="H5204" s="55">
        <v>0.67646990740740698</v>
      </c>
      <c r="I5204" s="33">
        <v>44884.676469907397</v>
      </c>
      <c r="J5204" s="58">
        <v>44884</v>
      </c>
      <c r="K5204" s="13" t="s">
        <v>224</v>
      </c>
      <c r="L5204" s="13" t="s">
        <v>64</v>
      </c>
      <c r="M5204" s="13" t="s">
        <v>225</v>
      </c>
      <c r="N5204" s="13" t="s">
        <v>206</v>
      </c>
      <c r="O5204" s="33" t="s">
        <v>38</v>
      </c>
      <c r="P5204" s="58" t="s">
        <v>38</v>
      </c>
      <c r="Q5204" s="33" t="s">
        <v>207</v>
      </c>
      <c r="R5204" s="14" t="s">
        <v>38</v>
      </c>
      <c r="S5204" s="13" t="s">
        <v>208</v>
      </c>
      <c r="T5204" s="13" t="s">
        <v>209</v>
      </c>
      <c r="U5204" s="33">
        <f t="shared" ca="1" si="972"/>
        <v>45744.56914039352</v>
      </c>
      <c r="V5204" s="13" t="str">
        <f t="shared" si="973"/>
        <v>Kolkata</v>
      </c>
      <c r="W5204" s="13" t="str">
        <f t="shared" si="974"/>
        <v>RI</v>
      </c>
      <c r="X5204" s="13">
        <f t="shared" si="975"/>
        <v>16</v>
      </c>
      <c r="Y5204" s="13" t="str">
        <f>IFERROR(VLOOKUP(C5204,ReceivingTeam[],2,FALSE),"HelpDesk")</f>
        <v>Branch office</v>
      </c>
      <c r="Z5204" s="67">
        <f t="shared" si="976"/>
        <v>44886.822303240726</v>
      </c>
      <c r="AA5204" s="68">
        <f t="shared" si="977"/>
        <v>44884</v>
      </c>
      <c r="AB5204" s="69" t="b">
        <f t="shared" si="978"/>
        <v>1</v>
      </c>
      <c r="AC5204" s="70">
        <f t="shared" si="979"/>
        <v>0.5</v>
      </c>
      <c r="AD5204" s="67">
        <f t="shared" si="980"/>
        <v>44886.822303240726</v>
      </c>
      <c r="AE5204" s="67">
        <f>VLOOKUP(V5204,'Branch Wise Work Timelines'!C:G,3,FALSE)+AA5204</f>
        <v>44884.416666666664</v>
      </c>
      <c r="AF5204" s="67">
        <f>IF(V5204="Bangalore",VLOOKUP(V5204,'Branch Wise Work Timelines'!C:G,4,FALSE)+AA5204+1,IF(V5204="Mumbai",VLOOKUP(V5204,'Branch Wise Work Timelines'!C:G,4,FALSE)+AA5204+1,VLOOKUP(V5204,'Branch Wise Work Timelines'!C:G,4,FALSE)+AA5204))</f>
        <v>44884.770833333336</v>
      </c>
      <c r="AG5204" s="67">
        <f>WORKDAY.INTL(AA5204,1,11)+VLOOKUP(V5204,'Branch Wise Work Timelines'!C:G,3,FALSE)</f>
        <v>44886.416666666664</v>
      </c>
      <c r="AH5204" s="69" t="str">
        <f t="shared" ca="1" si="981"/>
        <v>Out of TAT</v>
      </c>
      <c r="AI5204" s="69">
        <f t="shared" ca="1" si="982"/>
        <v>20586</v>
      </c>
      <c r="AJ5204" s="69" t="str">
        <f ca="1">IF(AI5204&lt;0,"0-12",IFERROR(VLOOKUP(AI5204,Breakup[],2,FALSE),"&gt;24"))</f>
        <v>&gt;24</v>
      </c>
      <c r="AK5204" s="69" t="str">
        <f>VLOOKUP(V5204,Master!B:D,3,FALSE)</f>
        <v>East</v>
      </c>
      <c r="AL5204" s="69" t="str">
        <f t="shared" si="983"/>
        <v>Kolkata</v>
      </c>
    </row>
    <row r="5205" spans="1:38">
      <c r="A5205" s="14" t="s">
        <v>10741</v>
      </c>
      <c r="B5205" s="54">
        <v>44701.697966550899</v>
      </c>
      <c r="C5205" s="13" t="s">
        <v>222</v>
      </c>
      <c r="D5205" s="13">
        <v>294</v>
      </c>
      <c r="E5205" s="13" t="s">
        <v>10742</v>
      </c>
      <c r="F5205" s="13" t="s">
        <v>33</v>
      </c>
      <c r="G5205" s="14">
        <v>1653047796698</v>
      </c>
      <c r="H5205" s="55">
        <v>0.983414351851852</v>
      </c>
      <c r="I5205" s="33">
        <v>44888.983414351896</v>
      </c>
      <c r="J5205" s="58">
        <v>44888</v>
      </c>
      <c r="K5205" s="13" t="s">
        <v>224</v>
      </c>
      <c r="L5205" s="13" t="s">
        <v>64</v>
      </c>
      <c r="M5205" s="13" t="s">
        <v>225</v>
      </c>
      <c r="N5205" s="13" t="s">
        <v>206</v>
      </c>
      <c r="O5205" s="33" t="s">
        <v>38</v>
      </c>
      <c r="P5205" s="58" t="s">
        <v>38</v>
      </c>
      <c r="Q5205" s="33" t="s">
        <v>207</v>
      </c>
      <c r="R5205" s="14" t="s">
        <v>38</v>
      </c>
      <c r="S5205" s="13" t="s">
        <v>208</v>
      </c>
      <c r="T5205" s="13" t="s">
        <v>209</v>
      </c>
      <c r="U5205" s="33">
        <f t="shared" ca="1" si="972"/>
        <v>45744.56914039352</v>
      </c>
      <c r="V5205" s="13" t="str">
        <f t="shared" si="973"/>
        <v>Kolkata</v>
      </c>
      <c r="W5205" s="13" t="str">
        <f t="shared" si="974"/>
        <v>RI</v>
      </c>
      <c r="X5205" s="13">
        <f t="shared" si="975"/>
        <v>23</v>
      </c>
      <c r="Y5205" s="13" t="str">
        <f>IFERROR(VLOOKUP(C5205,ReceivingTeam[],2,FALSE),"HelpDesk")</f>
        <v>Branch office</v>
      </c>
      <c r="Z5205" s="67">
        <f t="shared" si="976"/>
        <v>44890.129247685225</v>
      </c>
      <c r="AA5205" s="68">
        <f t="shared" si="977"/>
        <v>44888</v>
      </c>
      <c r="AB5205" s="69" t="b">
        <f t="shared" si="978"/>
        <v>1</v>
      </c>
      <c r="AC5205" s="70">
        <f t="shared" si="979"/>
        <v>0.5</v>
      </c>
      <c r="AD5205" s="67">
        <f t="shared" si="980"/>
        <v>44890.129247685225</v>
      </c>
      <c r="AE5205" s="67">
        <f>VLOOKUP(V5205,'Branch Wise Work Timelines'!C:G,3,FALSE)+AA5205</f>
        <v>44888.416666666664</v>
      </c>
      <c r="AF5205" s="67">
        <f>IF(V5205="Bangalore",VLOOKUP(V5205,'Branch Wise Work Timelines'!C:G,4,FALSE)+AA5205+1,IF(V5205="Mumbai",VLOOKUP(V5205,'Branch Wise Work Timelines'!C:G,4,FALSE)+AA5205+1,VLOOKUP(V5205,'Branch Wise Work Timelines'!C:G,4,FALSE)+AA5205))</f>
        <v>44888.770833333336</v>
      </c>
      <c r="AG5205" s="67">
        <f>WORKDAY.INTL(AA5205,1,11)+VLOOKUP(V5205,'Branch Wise Work Timelines'!C:G,3,FALSE)</f>
        <v>44889.416666666664</v>
      </c>
      <c r="AH5205" s="69" t="str">
        <f t="shared" ca="1" si="981"/>
        <v>Out of TAT</v>
      </c>
      <c r="AI5205" s="69">
        <f t="shared" ca="1" si="982"/>
        <v>20507</v>
      </c>
      <c r="AJ5205" s="69" t="str">
        <f ca="1">IF(AI5205&lt;0,"0-12",IFERROR(VLOOKUP(AI5205,Breakup[],2,FALSE),"&gt;24"))</f>
        <v>&gt;24</v>
      </c>
      <c r="AK5205" s="69" t="str">
        <f>VLOOKUP(V5205,Master!B:D,3,FALSE)</f>
        <v>East</v>
      </c>
      <c r="AL5205" s="69" t="str">
        <f t="shared" si="983"/>
        <v>Kolkata</v>
      </c>
    </row>
    <row r="5206" spans="1:38">
      <c r="A5206" s="14" t="s">
        <v>10743</v>
      </c>
      <c r="B5206" s="54">
        <v>44701.6991863773</v>
      </c>
      <c r="C5206" s="13" t="s">
        <v>222</v>
      </c>
      <c r="D5206" s="13">
        <v>1832</v>
      </c>
      <c r="E5206" s="13" t="s">
        <v>10744</v>
      </c>
      <c r="F5206" s="13" t="s">
        <v>33</v>
      </c>
      <c r="G5206" s="14">
        <v>1653047796698</v>
      </c>
      <c r="H5206" s="55">
        <v>1.8356481481481501E-2</v>
      </c>
      <c r="I5206" s="33">
        <v>44881.018356481502</v>
      </c>
      <c r="J5206" s="58">
        <v>44881</v>
      </c>
      <c r="K5206" s="13" t="s">
        <v>224</v>
      </c>
      <c r="L5206" s="13" t="s">
        <v>64</v>
      </c>
      <c r="M5206" s="13" t="s">
        <v>225</v>
      </c>
      <c r="N5206" s="13" t="s">
        <v>206</v>
      </c>
      <c r="O5206" s="33" t="s">
        <v>38</v>
      </c>
      <c r="P5206" s="58" t="s">
        <v>38</v>
      </c>
      <c r="Q5206" s="33" t="s">
        <v>207</v>
      </c>
      <c r="R5206" s="14" t="s">
        <v>38</v>
      </c>
      <c r="S5206" s="13" t="s">
        <v>208</v>
      </c>
      <c r="T5206" s="13" t="s">
        <v>209</v>
      </c>
      <c r="U5206" s="33">
        <f t="shared" ca="1" si="972"/>
        <v>45744.56914039352</v>
      </c>
      <c r="V5206" s="13" t="str">
        <f t="shared" si="973"/>
        <v>Kolkata</v>
      </c>
      <c r="W5206" s="13" t="str">
        <f t="shared" si="974"/>
        <v>RI</v>
      </c>
      <c r="X5206" s="13">
        <f t="shared" si="975"/>
        <v>0</v>
      </c>
      <c r="Y5206" s="13" t="str">
        <f>IFERROR(VLOOKUP(C5206,ReceivingTeam[],2,FALSE),"HelpDesk")</f>
        <v>Branch office</v>
      </c>
      <c r="Z5206" s="67">
        <f t="shared" si="976"/>
        <v>44882.562499999993</v>
      </c>
      <c r="AA5206" s="68">
        <f t="shared" si="977"/>
        <v>44881</v>
      </c>
      <c r="AB5206" s="69" t="b">
        <f t="shared" si="978"/>
        <v>1</v>
      </c>
      <c r="AC5206" s="70">
        <f t="shared" si="979"/>
        <v>0.5</v>
      </c>
      <c r="AD5206" s="67">
        <f t="shared" si="980"/>
        <v>44882.562499999993</v>
      </c>
      <c r="AE5206" s="67">
        <f>VLOOKUP(V5206,'Branch Wise Work Timelines'!C:G,3,FALSE)+AA5206</f>
        <v>44881.416666666664</v>
      </c>
      <c r="AF5206" s="67">
        <f>IF(V5206="Bangalore",VLOOKUP(V5206,'Branch Wise Work Timelines'!C:G,4,FALSE)+AA5206+1,IF(V5206="Mumbai",VLOOKUP(V5206,'Branch Wise Work Timelines'!C:G,4,FALSE)+AA5206+1,VLOOKUP(V5206,'Branch Wise Work Timelines'!C:G,4,FALSE)+AA5206))</f>
        <v>44881.770833333336</v>
      </c>
      <c r="AG5206" s="67">
        <f>WORKDAY.INTL(AA5206,1,11)+VLOOKUP(V5206,'Branch Wise Work Timelines'!C:G,3,FALSE)</f>
        <v>44882.416666666664</v>
      </c>
      <c r="AH5206" s="69" t="str">
        <f t="shared" ca="1" si="981"/>
        <v>Out of TAT</v>
      </c>
      <c r="AI5206" s="69">
        <f t="shared" ca="1" si="982"/>
        <v>20689</v>
      </c>
      <c r="AJ5206" s="69" t="str">
        <f ca="1">IF(AI5206&lt;0,"0-12",IFERROR(VLOOKUP(AI5206,Breakup[],2,FALSE),"&gt;24"))</f>
        <v>&gt;24</v>
      </c>
      <c r="AK5206" s="69" t="str">
        <f>VLOOKUP(V5206,Master!B:D,3,FALSE)</f>
        <v>East</v>
      </c>
      <c r="AL5206" s="69" t="str">
        <f t="shared" si="983"/>
        <v>Kolkata</v>
      </c>
    </row>
    <row r="5207" spans="1:38">
      <c r="A5207" s="14" t="s">
        <v>10745</v>
      </c>
      <c r="B5207" s="54">
        <v>44701.700726932897</v>
      </c>
      <c r="C5207" s="13" t="s">
        <v>222</v>
      </c>
      <c r="D5207" s="13">
        <v>135</v>
      </c>
      <c r="E5207" s="13" t="s">
        <v>10746</v>
      </c>
      <c r="F5207" s="13" t="s">
        <v>33</v>
      </c>
      <c r="G5207" s="14">
        <v>1653047796698</v>
      </c>
      <c r="H5207" s="55">
        <v>0.69442129629629601</v>
      </c>
      <c r="I5207" s="33">
        <v>44888.694421296299</v>
      </c>
      <c r="J5207" s="58">
        <v>44888</v>
      </c>
      <c r="K5207" s="13" t="s">
        <v>224</v>
      </c>
      <c r="L5207" s="13" t="s">
        <v>64</v>
      </c>
      <c r="M5207" s="13" t="s">
        <v>225</v>
      </c>
      <c r="N5207" s="13" t="s">
        <v>206</v>
      </c>
      <c r="O5207" s="33" t="s">
        <v>38</v>
      </c>
      <c r="P5207" s="58" t="s">
        <v>38</v>
      </c>
      <c r="Q5207" s="33" t="s">
        <v>207</v>
      </c>
      <c r="R5207" s="14" t="s">
        <v>38</v>
      </c>
      <c r="S5207" s="13" t="s">
        <v>208</v>
      </c>
      <c r="T5207" s="13" t="s">
        <v>209</v>
      </c>
      <c r="U5207" s="33">
        <f t="shared" ca="1" si="972"/>
        <v>45744.56914039352</v>
      </c>
      <c r="V5207" s="13" t="str">
        <f t="shared" si="973"/>
        <v>Kolkata</v>
      </c>
      <c r="W5207" s="13" t="str">
        <f t="shared" si="974"/>
        <v>RI</v>
      </c>
      <c r="X5207" s="13">
        <f t="shared" si="975"/>
        <v>16</v>
      </c>
      <c r="Y5207" s="13" t="str">
        <f>IFERROR(VLOOKUP(C5207,ReceivingTeam[],2,FALSE),"HelpDesk")</f>
        <v>Branch office</v>
      </c>
      <c r="Z5207" s="67">
        <f t="shared" si="976"/>
        <v>44889.840254629627</v>
      </c>
      <c r="AA5207" s="68">
        <f t="shared" si="977"/>
        <v>44888</v>
      </c>
      <c r="AB5207" s="69" t="b">
        <f t="shared" si="978"/>
        <v>1</v>
      </c>
      <c r="AC5207" s="70">
        <f t="shared" si="979"/>
        <v>0.5</v>
      </c>
      <c r="AD5207" s="67">
        <f t="shared" si="980"/>
        <v>44889.840254629627</v>
      </c>
      <c r="AE5207" s="67">
        <f>VLOOKUP(V5207,'Branch Wise Work Timelines'!C:G,3,FALSE)+AA5207</f>
        <v>44888.416666666664</v>
      </c>
      <c r="AF5207" s="67">
        <f>IF(V5207="Bangalore",VLOOKUP(V5207,'Branch Wise Work Timelines'!C:G,4,FALSE)+AA5207+1,IF(V5207="Mumbai",VLOOKUP(V5207,'Branch Wise Work Timelines'!C:G,4,FALSE)+AA5207+1,VLOOKUP(V5207,'Branch Wise Work Timelines'!C:G,4,FALSE)+AA5207))</f>
        <v>44888.770833333336</v>
      </c>
      <c r="AG5207" s="67">
        <f>WORKDAY.INTL(AA5207,1,11)+VLOOKUP(V5207,'Branch Wise Work Timelines'!C:G,3,FALSE)</f>
        <v>44889.416666666664</v>
      </c>
      <c r="AH5207" s="69" t="str">
        <f t="shared" ca="1" si="981"/>
        <v>Out of TAT</v>
      </c>
      <c r="AI5207" s="69">
        <f t="shared" ca="1" si="982"/>
        <v>20514</v>
      </c>
      <c r="AJ5207" s="69" t="str">
        <f ca="1">IF(AI5207&lt;0,"0-12",IFERROR(VLOOKUP(AI5207,Breakup[],2,FALSE),"&gt;24"))</f>
        <v>&gt;24</v>
      </c>
      <c r="AK5207" s="69" t="str">
        <f>VLOOKUP(V5207,Master!B:D,3,FALSE)</f>
        <v>East</v>
      </c>
      <c r="AL5207" s="69" t="str">
        <f t="shared" si="983"/>
        <v>Kolkata</v>
      </c>
    </row>
    <row r="5208" spans="1:38">
      <c r="A5208" s="14" t="s">
        <v>10747</v>
      </c>
      <c r="B5208" s="54">
        <v>44701.701756793998</v>
      </c>
      <c r="C5208" s="13" t="s">
        <v>222</v>
      </c>
      <c r="D5208" s="13">
        <v>1132</v>
      </c>
      <c r="E5208" s="13" t="s">
        <v>10748</v>
      </c>
      <c r="F5208" s="13" t="s">
        <v>33</v>
      </c>
      <c r="G5208" s="14">
        <v>1653047796698</v>
      </c>
      <c r="H5208" s="55">
        <v>0.51552083333333298</v>
      </c>
      <c r="I5208" s="33">
        <v>44891.515520833302</v>
      </c>
      <c r="J5208" s="58">
        <v>44891</v>
      </c>
      <c r="K5208" s="13" t="s">
        <v>224</v>
      </c>
      <c r="L5208" s="13" t="s">
        <v>64</v>
      </c>
      <c r="M5208" s="13" t="s">
        <v>225</v>
      </c>
      <c r="N5208" s="13" t="s">
        <v>206</v>
      </c>
      <c r="O5208" s="33">
        <v>44891.106215277803</v>
      </c>
      <c r="P5208" s="58">
        <v>44891</v>
      </c>
      <c r="Q5208" s="33" t="s">
        <v>237</v>
      </c>
      <c r="R5208" s="14">
        <v>115</v>
      </c>
      <c r="S5208" s="13" t="s">
        <v>208</v>
      </c>
      <c r="T5208" s="13" t="s">
        <v>209</v>
      </c>
      <c r="U5208" s="33">
        <f t="shared" ca="1" si="972"/>
        <v>45744.56914039352</v>
      </c>
      <c r="V5208" s="13" t="str">
        <f t="shared" si="973"/>
        <v>Kolkata</v>
      </c>
      <c r="W5208" s="13" t="str">
        <f t="shared" si="974"/>
        <v>RI</v>
      </c>
      <c r="X5208" s="13">
        <f t="shared" si="975"/>
        <v>12</v>
      </c>
      <c r="Y5208" s="13" t="str">
        <f>IFERROR(VLOOKUP(C5208,ReceivingTeam[],2,FALSE),"HelpDesk")</f>
        <v>Branch office</v>
      </c>
      <c r="Z5208" s="67">
        <f t="shared" si="976"/>
        <v>44893.66135416663</v>
      </c>
      <c r="AA5208" s="68">
        <f t="shared" si="977"/>
        <v>44891</v>
      </c>
      <c r="AB5208" s="69" t="b">
        <f t="shared" si="978"/>
        <v>1</v>
      </c>
      <c r="AC5208" s="70">
        <f t="shared" si="979"/>
        <v>0.5</v>
      </c>
      <c r="AD5208" s="67">
        <f t="shared" si="980"/>
        <v>44893.66135416663</v>
      </c>
      <c r="AE5208" s="67">
        <f>VLOOKUP(V5208,'Branch Wise Work Timelines'!C:G,3,FALSE)+AA5208</f>
        <v>44891.416666666664</v>
      </c>
      <c r="AF5208" s="67">
        <f>IF(V5208="Bangalore",VLOOKUP(V5208,'Branch Wise Work Timelines'!C:G,4,FALSE)+AA5208+1,IF(V5208="Mumbai",VLOOKUP(V5208,'Branch Wise Work Timelines'!C:G,4,FALSE)+AA5208+1,VLOOKUP(V5208,'Branch Wise Work Timelines'!C:G,4,FALSE)+AA5208))</f>
        <v>44891.770833333336</v>
      </c>
      <c r="AG5208" s="67">
        <f>WORKDAY.INTL(AA5208,1,11)+VLOOKUP(V5208,'Branch Wise Work Timelines'!C:G,3,FALSE)</f>
        <v>44893.416666666664</v>
      </c>
      <c r="AH5208" s="69" t="str">
        <f t="shared" si="981"/>
        <v>Met</v>
      </c>
      <c r="AI5208" s="69">
        <f t="shared" ca="1" si="982"/>
        <v>20422</v>
      </c>
      <c r="AJ5208" s="69" t="str">
        <f ca="1">IF(AI5208&lt;0,"0-12",IFERROR(VLOOKUP(AI5208,Breakup[],2,FALSE),"&gt;24"))</f>
        <v>&gt;24</v>
      </c>
      <c r="AK5208" s="69" t="str">
        <f>VLOOKUP(V5208,Master!B:D,3,FALSE)</f>
        <v>East</v>
      </c>
      <c r="AL5208" s="69" t="str">
        <f t="shared" si="983"/>
        <v>Kolkata</v>
      </c>
    </row>
    <row r="5209" spans="1:38">
      <c r="A5209" s="14" t="s">
        <v>10749</v>
      </c>
      <c r="B5209" s="54">
        <v>44701.711808414402</v>
      </c>
      <c r="C5209" s="13" t="s">
        <v>222</v>
      </c>
      <c r="D5209" s="13">
        <v>1690</v>
      </c>
      <c r="E5209" s="13" t="s">
        <v>10750</v>
      </c>
      <c r="F5209" s="13" t="s">
        <v>24</v>
      </c>
      <c r="G5209" s="14">
        <v>1653047796698</v>
      </c>
      <c r="H5209" s="55">
        <v>0.638738425925926</v>
      </c>
      <c r="I5209" s="33">
        <v>44891.6387384259</v>
      </c>
      <c r="J5209" s="58">
        <v>44891</v>
      </c>
      <c r="K5209" s="13" t="s">
        <v>224</v>
      </c>
      <c r="L5209" s="13" t="s">
        <v>64</v>
      </c>
      <c r="M5209" s="13" t="s">
        <v>225</v>
      </c>
      <c r="N5209" s="13" t="s">
        <v>206</v>
      </c>
      <c r="O5209" s="33">
        <v>44891.565254629597</v>
      </c>
      <c r="P5209" s="58">
        <v>44891</v>
      </c>
      <c r="Q5209" s="33" t="s">
        <v>237</v>
      </c>
      <c r="R5209" s="14">
        <v>397</v>
      </c>
      <c r="S5209" s="13" t="s">
        <v>208</v>
      </c>
      <c r="T5209" s="13" t="s">
        <v>209</v>
      </c>
      <c r="U5209" s="33">
        <f t="shared" ca="1" si="972"/>
        <v>45744.56914039352</v>
      </c>
      <c r="V5209" s="13" t="str">
        <f t="shared" si="973"/>
        <v>Kolkata</v>
      </c>
      <c r="W5209" s="13" t="str">
        <f t="shared" si="974"/>
        <v>DOMI</v>
      </c>
      <c r="X5209" s="13">
        <f t="shared" si="975"/>
        <v>15</v>
      </c>
      <c r="Y5209" s="13" t="str">
        <f>IFERROR(VLOOKUP(C5209,ReceivingTeam[],2,FALSE),"HelpDesk")</f>
        <v>Branch office</v>
      </c>
      <c r="Z5209" s="67">
        <f t="shared" si="976"/>
        <v>44893.784571759228</v>
      </c>
      <c r="AA5209" s="68">
        <f t="shared" si="977"/>
        <v>44891</v>
      </c>
      <c r="AB5209" s="69" t="b">
        <f t="shared" si="978"/>
        <v>1</v>
      </c>
      <c r="AC5209" s="70">
        <f t="shared" si="979"/>
        <v>0.5</v>
      </c>
      <c r="AD5209" s="67">
        <f t="shared" si="980"/>
        <v>44893.784571759228</v>
      </c>
      <c r="AE5209" s="67">
        <f>VLOOKUP(V5209,'Branch Wise Work Timelines'!C:G,3,FALSE)+AA5209</f>
        <v>44891.416666666664</v>
      </c>
      <c r="AF5209" s="67">
        <f>IF(V5209="Bangalore",VLOOKUP(V5209,'Branch Wise Work Timelines'!C:G,4,FALSE)+AA5209+1,IF(V5209="Mumbai",VLOOKUP(V5209,'Branch Wise Work Timelines'!C:G,4,FALSE)+AA5209+1,VLOOKUP(V5209,'Branch Wise Work Timelines'!C:G,4,FALSE)+AA5209))</f>
        <v>44891.770833333336</v>
      </c>
      <c r="AG5209" s="67">
        <f>WORKDAY.INTL(AA5209,1,11)+VLOOKUP(V5209,'Branch Wise Work Timelines'!C:G,3,FALSE)</f>
        <v>44893.416666666664</v>
      </c>
      <c r="AH5209" s="69" t="str">
        <f t="shared" si="981"/>
        <v>Met</v>
      </c>
      <c r="AI5209" s="69">
        <f t="shared" ca="1" si="982"/>
        <v>20419</v>
      </c>
      <c r="AJ5209" s="69" t="str">
        <f ca="1">IF(AI5209&lt;0,"0-12",IFERROR(VLOOKUP(AI5209,Breakup[],2,FALSE),"&gt;24"))</f>
        <v>&gt;24</v>
      </c>
      <c r="AK5209" s="69" t="str">
        <f>VLOOKUP(V5209,Master!B:D,3,FALSE)</f>
        <v>East</v>
      </c>
      <c r="AL5209" s="69" t="str">
        <f t="shared" si="983"/>
        <v>Kolkata</v>
      </c>
    </row>
    <row r="5210" spans="1:38">
      <c r="A5210" s="14" t="s">
        <v>10751</v>
      </c>
      <c r="B5210" s="54">
        <v>44701.665135763898</v>
      </c>
      <c r="C5210" s="13" t="s">
        <v>407</v>
      </c>
      <c r="D5210" s="13">
        <v>188</v>
      </c>
      <c r="E5210" s="13" t="s">
        <v>10752</v>
      </c>
      <c r="F5210" s="13" t="s">
        <v>33</v>
      </c>
      <c r="G5210" s="14">
        <v>1653046464687</v>
      </c>
      <c r="H5210" s="55">
        <v>0.28569444444444397</v>
      </c>
      <c r="I5210" s="33">
        <v>44888.285694444399</v>
      </c>
      <c r="J5210" s="58">
        <v>44888</v>
      </c>
      <c r="K5210" s="13" t="s">
        <v>224</v>
      </c>
      <c r="L5210" s="13" t="s">
        <v>64</v>
      </c>
      <c r="M5210" s="13" t="s">
        <v>225</v>
      </c>
      <c r="N5210" s="13" t="s">
        <v>206</v>
      </c>
      <c r="O5210" s="33" t="s">
        <v>38</v>
      </c>
      <c r="P5210" s="58" t="s">
        <v>38</v>
      </c>
      <c r="Q5210" s="33" t="s">
        <v>207</v>
      </c>
      <c r="R5210" s="14" t="s">
        <v>38</v>
      </c>
      <c r="S5210" s="13" t="s">
        <v>208</v>
      </c>
      <c r="T5210" s="13" t="s">
        <v>209</v>
      </c>
      <c r="U5210" s="33">
        <f t="shared" ca="1" si="972"/>
        <v>45744.56914039352</v>
      </c>
      <c r="V5210" s="13" t="str">
        <f t="shared" si="973"/>
        <v>Kolkata</v>
      </c>
      <c r="W5210" s="13" t="str">
        <f t="shared" si="974"/>
        <v>RI</v>
      </c>
      <c r="X5210" s="13">
        <f t="shared" si="975"/>
        <v>6</v>
      </c>
      <c r="Y5210" s="13" t="str">
        <f>IFERROR(VLOOKUP(C5210,ReceivingTeam[],2,FALSE),"HelpDesk")</f>
        <v>Branch office</v>
      </c>
      <c r="Z5210" s="67">
        <f t="shared" si="976"/>
        <v>44889.562499999993</v>
      </c>
      <c r="AA5210" s="68">
        <f t="shared" si="977"/>
        <v>44888</v>
      </c>
      <c r="AB5210" s="69" t="b">
        <f t="shared" si="978"/>
        <v>1</v>
      </c>
      <c r="AC5210" s="70">
        <f t="shared" si="979"/>
        <v>0.5</v>
      </c>
      <c r="AD5210" s="67">
        <f t="shared" si="980"/>
        <v>44889.562499999993</v>
      </c>
      <c r="AE5210" s="67">
        <f>VLOOKUP(V5210,'Branch Wise Work Timelines'!C:G,3,FALSE)+AA5210</f>
        <v>44888.416666666664</v>
      </c>
      <c r="AF5210" s="67">
        <f>IF(V5210="Bangalore",VLOOKUP(V5210,'Branch Wise Work Timelines'!C:G,4,FALSE)+AA5210+1,IF(V5210="Mumbai",VLOOKUP(V5210,'Branch Wise Work Timelines'!C:G,4,FALSE)+AA5210+1,VLOOKUP(V5210,'Branch Wise Work Timelines'!C:G,4,FALSE)+AA5210))</f>
        <v>44888.770833333336</v>
      </c>
      <c r="AG5210" s="67">
        <f>WORKDAY.INTL(AA5210,1,11)+VLOOKUP(V5210,'Branch Wise Work Timelines'!C:G,3,FALSE)</f>
        <v>44889.416666666664</v>
      </c>
      <c r="AH5210" s="69" t="str">
        <f t="shared" ca="1" si="981"/>
        <v>Out of TAT</v>
      </c>
      <c r="AI5210" s="69">
        <f t="shared" ca="1" si="982"/>
        <v>20521</v>
      </c>
      <c r="AJ5210" s="69" t="str">
        <f ca="1">IF(AI5210&lt;0,"0-12",IFERROR(VLOOKUP(AI5210,Breakup[],2,FALSE),"&gt;24"))</f>
        <v>&gt;24</v>
      </c>
      <c r="AK5210" s="69" t="str">
        <f>VLOOKUP(V5210,Master!B:D,3,FALSE)</f>
        <v>East</v>
      </c>
      <c r="AL5210" s="69" t="str">
        <f t="shared" si="983"/>
        <v>Kolkata</v>
      </c>
    </row>
    <row r="5211" spans="1:38">
      <c r="A5211" s="14" t="s">
        <v>10753</v>
      </c>
      <c r="B5211" s="54">
        <v>44701.696101585701</v>
      </c>
      <c r="C5211" s="13" t="s">
        <v>222</v>
      </c>
      <c r="D5211" s="13">
        <v>1257</v>
      </c>
      <c r="E5211" s="13" t="s">
        <v>10754</v>
      </c>
      <c r="F5211" s="13" t="s">
        <v>33</v>
      </c>
      <c r="G5211" s="14">
        <v>1653047796698</v>
      </c>
      <c r="H5211" s="55">
        <v>0.403020833333333</v>
      </c>
      <c r="I5211" s="33">
        <v>44885.403020833299</v>
      </c>
      <c r="J5211" s="58">
        <v>44885</v>
      </c>
      <c r="K5211" s="13" t="s">
        <v>224</v>
      </c>
      <c r="L5211" s="13" t="s">
        <v>64</v>
      </c>
      <c r="M5211" s="13" t="s">
        <v>225</v>
      </c>
      <c r="N5211" s="13" t="s">
        <v>206</v>
      </c>
      <c r="O5211" s="33" t="s">
        <v>38</v>
      </c>
      <c r="P5211" s="58" t="s">
        <v>38</v>
      </c>
      <c r="Q5211" s="33" t="s">
        <v>207</v>
      </c>
      <c r="R5211" s="14" t="s">
        <v>38</v>
      </c>
      <c r="S5211" s="13" t="s">
        <v>208</v>
      </c>
      <c r="T5211" s="13" t="s">
        <v>209</v>
      </c>
      <c r="U5211" s="33">
        <f t="shared" ca="1" si="972"/>
        <v>45744.56914039352</v>
      </c>
      <c r="V5211" s="13" t="str">
        <f t="shared" si="973"/>
        <v>Kolkata</v>
      </c>
      <c r="W5211" s="13" t="str">
        <f t="shared" si="974"/>
        <v>RI</v>
      </c>
      <c r="X5211" s="13">
        <f t="shared" si="975"/>
        <v>9</v>
      </c>
      <c r="Y5211" s="13" t="str">
        <f>IFERROR(VLOOKUP(C5211,ReceivingTeam[],2,FALSE),"HelpDesk")</f>
        <v>Branch office</v>
      </c>
      <c r="Z5211" s="67">
        <f t="shared" si="976"/>
        <v>44885.916666666664</v>
      </c>
      <c r="AA5211" s="68">
        <f t="shared" si="977"/>
        <v>44885</v>
      </c>
      <c r="AB5211" s="69" t="b">
        <f t="shared" si="978"/>
        <v>0</v>
      </c>
      <c r="AC5211" s="70">
        <f t="shared" si="979"/>
        <v>0.5</v>
      </c>
      <c r="AD5211" s="67">
        <f t="shared" si="980"/>
        <v>44885.916666666664</v>
      </c>
      <c r="AE5211" s="67">
        <f>VLOOKUP(V5211,'Branch Wise Work Timelines'!C:G,3,FALSE)+AA5211</f>
        <v>44885.416666666664</v>
      </c>
      <c r="AF5211" s="67">
        <f>IF(V5211="Bangalore",VLOOKUP(V5211,'Branch Wise Work Timelines'!C:G,4,FALSE)+AA5211+1,IF(V5211="Mumbai",VLOOKUP(V5211,'Branch Wise Work Timelines'!C:G,4,FALSE)+AA5211+1,VLOOKUP(V5211,'Branch Wise Work Timelines'!C:G,4,FALSE)+AA5211))</f>
        <v>44885.770833333336</v>
      </c>
      <c r="AG5211" s="67">
        <f>WORKDAY.INTL(AA5211,1,11)+VLOOKUP(V5211,'Branch Wise Work Timelines'!C:G,3,FALSE)</f>
        <v>44886.416666666664</v>
      </c>
      <c r="AH5211" s="69" t="str">
        <f t="shared" ca="1" si="981"/>
        <v>Out of TAT</v>
      </c>
      <c r="AI5211" s="69">
        <f t="shared" ca="1" si="982"/>
        <v>20608</v>
      </c>
      <c r="AJ5211" s="69" t="str">
        <f ca="1">IF(AI5211&lt;0,"0-12",IFERROR(VLOOKUP(AI5211,Breakup[],2,FALSE),"&gt;24"))</f>
        <v>&gt;24</v>
      </c>
      <c r="AK5211" s="69" t="str">
        <f>VLOOKUP(V5211,Master!B:D,3,FALSE)</f>
        <v>East</v>
      </c>
      <c r="AL5211" s="69" t="str">
        <f t="shared" si="983"/>
        <v>Kolkata</v>
      </c>
    </row>
    <row r="5212" spans="1:38">
      <c r="A5212" s="14" t="s">
        <v>10755</v>
      </c>
      <c r="B5212" s="54">
        <v>44701.726136608799</v>
      </c>
      <c r="C5212" s="13" t="s">
        <v>121</v>
      </c>
      <c r="D5212" s="13">
        <v>1904</v>
      </c>
      <c r="E5212" s="13" t="s">
        <v>10756</v>
      </c>
      <c r="F5212" s="13" t="s">
        <v>33</v>
      </c>
      <c r="G5212" s="14">
        <v>1653048497717</v>
      </c>
      <c r="H5212" s="55">
        <v>0.99278935185185202</v>
      </c>
      <c r="I5212" s="33">
        <v>44885.992789351898</v>
      </c>
      <c r="J5212" s="58">
        <v>44885</v>
      </c>
      <c r="K5212" s="13" t="s">
        <v>263</v>
      </c>
      <c r="L5212" s="13" t="s">
        <v>69</v>
      </c>
      <c r="M5212" s="13" t="s">
        <v>101</v>
      </c>
      <c r="N5212" s="13" t="s">
        <v>206</v>
      </c>
      <c r="O5212" s="33" t="s">
        <v>38</v>
      </c>
      <c r="P5212" s="58" t="s">
        <v>38</v>
      </c>
      <c r="Q5212" s="33" t="s">
        <v>207</v>
      </c>
      <c r="R5212" s="14" t="s">
        <v>38</v>
      </c>
      <c r="S5212" s="13" t="s">
        <v>208</v>
      </c>
      <c r="T5212" s="13" t="s">
        <v>209</v>
      </c>
      <c r="U5212" s="33">
        <f t="shared" ca="1" si="972"/>
        <v>45744.56914039352</v>
      </c>
      <c r="V5212" s="13" t="str">
        <f t="shared" si="973"/>
        <v>Mumbai</v>
      </c>
      <c r="W5212" s="13" t="str">
        <f t="shared" si="974"/>
        <v>RI</v>
      </c>
      <c r="X5212" s="13">
        <f t="shared" si="975"/>
        <v>23</v>
      </c>
      <c r="Y5212" s="13" t="str">
        <f>IFERROR(VLOOKUP(C5212,ReceivingTeam[],2,FALSE),"HelpDesk")</f>
        <v>Branch office</v>
      </c>
      <c r="Z5212" s="67">
        <f t="shared" si="976"/>
        <v>44885.916666666664</v>
      </c>
      <c r="AA5212" s="68">
        <f t="shared" si="977"/>
        <v>44885</v>
      </c>
      <c r="AB5212" s="69" t="b">
        <f t="shared" si="978"/>
        <v>0</v>
      </c>
      <c r="AC5212" s="70">
        <f t="shared" si="979"/>
        <v>0.5</v>
      </c>
      <c r="AD5212" s="67">
        <f t="shared" si="980"/>
        <v>44885.916666666664</v>
      </c>
      <c r="AE5212" s="67">
        <f>VLOOKUP(V5212,'Branch Wise Work Timelines'!C:G,3,FALSE)+AA5212</f>
        <v>44885.416666666664</v>
      </c>
      <c r="AF5212" s="67">
        <f>IF(V5212="Bangalore",VLOOKUP(V5212,'Branch Wise Work Timelines'!C:G,4,FALSE)+AA5212+1,IF(V5212="Mumbai",VLOOKUP(V5212,'Branch Wise Work Timelines'!C:G,4,FALSE)+AA5212+1,VLOOKUP(V5212,'Branch Wise Work Timelines'!C:G,4,FALSE)+AA5212))</f>
        <v>44886.25</v>
      </c>
      <c r="AG5212" s="67">
        <f>WORKDAY.INTL(AA5212,1,11)+VLOOKUP(V5212,'Branch Wise Work Timelines'!C:G,3,FALSE)</f>
        <v>44886.416666666664</v>
      </c>
      <c r="AH5212" s="69" t="str">
        <f t="shared" ca="1" si="981"/>
        <v>Out of TAT</v>
      </c>
      <c r="AI5212" s="69">
        <f t="shared" ca="1" si="982"/>
        <v>20608</v>
      </c>
      <c r="AJ5212" s="69" t="str">
        <f ca="1">IF(AI5212&lt;0,"0-12",IFERROR(VLOOKUP(AI5212,Breakup[],2,FALSE),"&gt;24"))</f>
        <v>&gt;24</v>
      </c>
      <c r="AK5212" s="69" t="str">
        <f>VLOOKUP(V5212,Master!B:D,3,FALSE)</f>
        <v>East</v>
      </c>
      <c r="AL5212" s="69" t="str">
        <f t="shared" si="983"/>
        <v>Mumbai</v>
      </c>
    </row>
    <row r="5213" spans="1:38">
      <c r="A5213" s="14" t="s">
        <v>10757</v>
      </c>
      <c r="B5213" s="54">
        <v>44701.749635104199</v>
      </c>
      <c r="C5213" s="13" t="s">
        <v>121</v>
      </c>
      <c r="D5213" s="13">
        <v>1704</v>
      </c>
      <c r="E5213" s="13" t="s">
        <v>10758</v>
      </c>
      <c r="F5213" s="13" t="s">
        <v>33</v>
      </c>
      <c r="G5213" s="14">
        <v>1653049856324</v>
      </c>
      <c r="H5213" s="55">
        <v>0.91981481481481497</v>
      </c>
      <c r="I5213" s="33">
        <v>44891.919814814799</v>
      </c>
      <c r="J5213" s="58">
        <v>44891</v>
      </c>
      <c r="K5213" s="13" t="s">
        <v>263</v>
      </c>
      <c r="L5213" s="13" t="s">
        <v>69</v>
      </c>
      <c r="M5213" s="13" t="s">
        <v>101</v>
      </c>
      <c r="N5213" s="13" t="s">
        <v>206</v>
      </c>
      <c r="O5213" s="33">
        <v>44891.863888888904</v>
      </c>
      <c r="P5213" s="58">
        <v>44891</v>
      </c>
      <c r="Q5213" s="33" t="s">
        <v>237</v>
      </c>
      <c r="R5213" s="14">
        <v>572</v>
      </c>
      <c r="S5213" s="13" t="s">
        <v>208</v>
      </c>
      <c r="T5213" s="13" t="s">
        <v>209</v>
      </c>
      <c r="U5213" s="33">
        <f t="shared" ca="1" si="972"/>
        <v>45744.56914039352</v>
      </c>
      <c r="V5213" s="13" t="str">
        <f t="shared" si="973"/>
        <v>Mumbai</v>
      </c>
      <c r="W5213" s="13" t="str">
        <f t="shared" si="974"/>
        <v>RI</v>
      </c>
      <c r="X5213" s="13">
        <f t="shared" si="975"/>
        <v>22</v>
      </c>
      <c r="Y5213" s="13" t="str">
        <f>IFERROR(VLOOKUP(C5213,ReceivingTeam[],2,FALSE),"HelpDesk")</f>
        <v>Branch office</v>
      </c>
      <c r="Z5213" s="67">
        <f t="shared" si="976"/>
        <v>44893.586481481463</v>
      </c>
      <c r="AA5213" s="68">
        <f t="shared" si="977"/>
        <v>44891</v>
      </c>
      <c r="AB5213" s="69" t="b">
        <f t="shared" si="978"/>
        <v>1</v>
      </c>
      <c r="AC5213" s="70">
        <f t="shared" si="979"/>
        <v>0.5</v>
      </c>
      <c r="AD5213" s="67">
        <f t="shared" si="980"/>
        <v>44893.586481481463</v>
      </c>
      <c r="AE5213" s="67">
        <f>VLOOKUP(V5213,'Branch Wise Work Timelines'!C:G,3,FALSE)+AA5213</f>
        <v>44891.416666666664</v>
      </c>
      <c r="AF5213" s="67">
        <f>IF(V5213="Bangalore",VLOOKUP(V5213,'Branch Wise Work Timelines'!C:G,4,FALSE)+AA5213+1,IF(V5213="Mumbai",VLOOKUP(V5213,'Branch Wise Work Timelines'!C:G,4,FALSE)+AA5213+1,VLOOKUP(V5213,'Branch Wise Work Timelines'!C:G,4,FALSE)+AA5213))</f>
        <v>44892.25</v>
      </c>
      <c r="AG5213" s="67">
        <f>WORKDAY.INTL(AA5213,1,11)+VLOOKUP(V5213,'Branch Wise Work Timelines'!C:G,3,FALSE)</f>
        <v>44893.416666666664</v>
      </c>
      <c r="AH5213" s="69" t="str">
        <f t="shared" si="981"/>
        <v>Met</v>
      </c>
      <c r="AI5213" s="69">
        <f t="shared" ca="1" si="982"/>
        <v>20424</v>
      </c>
      <c r="AJ5213" s="69" t="str">
        <f ca="1">IF(AI5213&lt;0,"0-12",IFERROR(VLOOKUP(AI5213,Breakup[],2,FALSE),"&gt;24"))</f>
        <v>&gt;24</v>
      </c>
      <c r="AK5213" s="69" t="str">
        <f>VLOOKUP(V5213,Master!B:D,3,FALSE)</f>
        <v>East</v>
      </c>
      <c r="AL5213" s="69" t="str">
        <f t="shared" si="983"/>
        <v>Mumbai</v>
      </c>
    </row>
    <row r="5214" spans="1:38">
      <c r="A5214" s="14" t="s">
        <v>10759</v>
      </c>
      <c r="B5214" s="54">
        <v>44701.750545057897</v>
      </c>
      <c r="C5214" s="13" t="s">
        <v>121</v>
      </c>
      <c r="D5214" s="13">
        <v>1918</v>
      </c>
      <c r="E5214" s="13" t="s">
        <v>10760</v>
      </c>
      <c r="F5214" s="13" t="s">
        <v>33</v>
      </c>
      <c r="G5214" s="14">
        <v>1653050817746</v>
      </c>
      <c r="H5214" s="55">
        <v>0.14841435185185201</v>
      </c>
      <c r="I5214" s="33">
        <v>44885.148414351897</v>
      </c>
      <c r="J5214" s="58">
        <v>44885</v>
      </c>
      <c r="K5214" s="13" t="s">
        <v>263</v>
      </c>
      <c r="L5214" s="13" t="s">
        <v>69</v>
      </c>
      <c r="M5214" s="13" t="s">
        <v>101</v>
      </c>
      <c r="N5214" s="13" t="s">
        <v>206</v>
      </c>
      <c r="O5214" s="33" t="s">
        <v>38</v>
      </c>
      <c r="P5214" s="58" t="s">
        <v>38</v>
      </c>
      <c r="Q5214" s="33" t="s">
        <v>207</v>
      </c>
      <c r="R5214" s="14" t="s">
        <v>38</v>
      </c>
      <c r="S5214" s="13" t="s">
        <v>208</v>
      </c>
      <c r="T5214" s="13" t="s">
        <v>209</v>
      </c>
      <c r="U5214" s="33">
        <f t="shared" ca="1" si="972"/>
        <v>45744.56914039352</v>
      </c>
      <c r="V5214" s="13" t="str">
        <f t="shared" si="973"/>
        <v>Mumbai</v>
      </c>
      <c r="W5214" s="13" t="str">
        <f t="shared" si="974"/>
        <v>RI</v>
      </c>
      <c r="X5214" s="13">
        <f t="shared" si="975"/>
        <v>3</v>
      </c>
      <c r="Y5214" s="13" t="str">
        <f>IFERROR(VLOOKUP(C5214,ReceivingTeam[],2,FALSE),"HelpDesk")</f>
        <v>Branch office</v>
      </c>
      <c r="Z5214" s="67">
        <f t="shared" si="976"/>
        <v>44885.916666666664</v>
      </c>
      <c r="AA5214" s="68">
        <f t="shared" si="977"/>
        <v>44885</v>
      </c>
      <c r="AB5214" s="69" t="b">
        <f t="shared" si="978"/>
        <v>0</v>
      </c>
      <c r="AC5214" s="70">
        <f t="shared" si="979"/>
        <v>0.5</v>
      </c>
      <c r="AD5214" s="67">
        <f t="shared" si="980"/>
        <v>44885.916666666664</v>
      </c>
      <c r="AE5214" s="67">
        <f>VLOOKUP(V5214,'Branch Wise Work Timelines'!C:G,3,FALSE)+AA5214</f>
        <v>44885.416666666664</v>
      </c>
      <c r="AF5214" s="67">
        <f>IF(V5214="Bangalore",VLOOKUP(V5214,'Branch Wise Work Timelines'!C:G,4,FALSE)+AA5214+1,IF(V5214="Mumbai",VLOOKUP(V5214,'Branch Wise Work Timelines'!C:G,4,FALSE)+AA5214+1,VLOOKUP(V5214,'Branch Wise Work Timelines'!C:G,4,FALSE)+AA5214))</f>
        <v>44886.25</v>
      </c>
      <c r="AG5214" s="67">
        <f>WORKDAY.INTL(AA5214,1,11)+VLOOKUP(V5214,'Branch Wise Work Timelines'!C:G,3,FALSE)</f>
        <v>44886.416666666664</v>
      </c>
      <c r="AH5214" s="69" t="str">
        <f t="shared" ca="1" si="981"/>
        <v>Out of TAT</v>
      </c>
      <c r="AI5214" s="69">
        <f t="shared" ca="1" si="982"/>
        <v>20608</v>
      </c>
      <c r="AJ5214" s="69" t="str">
        <f ca="1">IF(AI5214&lt;0,"0-12",IFERROR(VLOOKUP(AI5214,Breakup[],2,FALSE),"&gt;24"))</f>
        <v>&gt;24</v>
      </c>
      <c r="AK5214" s="69" t="str">
        <f>VLOOKUP(V5214,Master!B:D,3,FALSE)</f>
        <v>East</v>
      </c>
      <c r="AL5214" s="69" t="str">
        <f t="shared" si="983"/>
        <v>Mumbai</v>
      </c>
    </row>
    <row r="5215" spans="1:38">
      <c r="A5215" s="14" t="s">
        <v>10761</v>
      </c>
      <c r="B5215" s="54">
        <v>44701.740993831001</v>
      </c>
      <c r="C5215" s="13" t="s">
        <v>243</v>
      </c>
      <c r="D5215" s="13">
        <v>301</v>
      </c>
      <c r="E5215" s="13" t="s">
        <v>10762</v>
      </c>
      <c r="F5215" s="13" t="s">
        <v>15</v>
      </c>
      <c r="G5215" s="14">
        <v>1653049644596</v>
      </c>
      <c r="H5215" s="55">
        <v>5.2407407407407403E-2</v>
      </c>
      <c r="I5215" s="33">
        <v>44881.052407407398</v>
      </c>
      <c r="J5215" s="58">
        <v>44881</v>
      </c>
      <c r="K5215" s="13" t="s">
        <v>213</v>
      </c>
      <c r="L5215" s="13" t="s">
        <v>30</v>
      </c>
      <c r="M5215" s="13" t="s">
        <v>214</v>
      </c>
      <c r="N5215" s="13" t="s">
        <v>206</v>
      </c>
      <c r="O5215" s="33" t="s">
        <v>38</v>
      </c>
      <c r="P5215" s="58" t="s">
        <v>38</v>
      </c>
      <c r="Q5215" s="33" t="s">
        <v>207</v>
      </c>
      <c r="R5215" s="14" t="s">
        <v>38</v>
      </c>
      <c r="S5215" s="13" t="s">
        <v>216</v>
      </c>
      <c r="T5215" s="13" t="s">
        <v>217</v>
      </c>
      <c r="U5215" s="33">
        <f t="shared" ca="1" si="972"/>
        <v>45744.56914039352</v>
      </c>
      <c r="V5215" s="13" t="str">
        <f t="shared" si="973"/>
        <v>Bangalore</v>
      </c>
      <c r="W5215" s="13" t="str">
        <f t="shared" si="974"/>
        <v>CLS</v>
      </c>
      <c r="X5215" s="13">
        <f t="shared" si="975"/>
        <v>1</v>
      </c>
      <c r="Y5215" s="13" t="str">
        <f>IFERROR(VLOOKUP(C5215,ReceivingTeam[],2,FALSE),"HelpDesk")</f>
        <v>HelpDesk</v>
      </c>
      <c r="Z5215" s="67">
        <f t="shared" si="976"/>
        <v>44881.916666666664</v>
      </c>
      <c r="AA5215" s="68">
        <f t="shared" si="977"/>
        <v>44881</v>
      </c>
      <c r="AB5215" s="69" t="b">
        <f t="shared" si="978"/>
        <v>1</v>
      </c>
      <c r="AC5215" s="70">
        <f t="shared" si="979"/>
        <v>0.5</v>
      </c>
      <c r="AD5215" s="67">
        <f t="shared" si="980"/>
        <v>44881.916666666664</v>
      </c>
      <c r="AE5215" s="67">
        <f>VLOOKUP(V5215,'Branch Wise Work Timelines'!C:G,3,FALSE)+AA5215</f>
        <v>44881.416666666664</v>
      </c>
      <c r="AF5215" s="67">
        <f>IF(V5215="Bangalore",VLOOKUP(V5215,'Branch Wise Work Timelines'!C:G,4,FALSE)+AA5215+1,IF(V5215="Mumbai",VLOOKUP(V5215,'Branch Wise Work Timelines'!C:G,4,FALSE)+AA5215+1,VLOOKUP(V5215,'Branch Wise Work Timelines'!C:G,4,FALSE)+AA5215))</f>
        <v>44882.104166666664</v>
      </c>
      <c r="AG5215" s="67">
        <f>WORKDAY.INTL(AA5215,1,11)+VLOOKUP(V5215,'Branch Wise Work Timelines'!C:G,3,FALSE)</f>
        <v>44882.416666666664</v>
      </c>
      <c r="AH5215" s="69" t="str">
        <f t="shared" ca="1" si="981"/>
        <v>Out of TAT</v>
      </c>
      <c r="AI5215" s="69">
        <f t="shared" ca="1" si="982"/>
        <v>20704</v>
      </c>
      <c r="AJ5215" s="69" t="str">
        <f ca="1">IF(AI5215&lt;0,"0-12",IFERROR(VLOOKUP(AI5215,Breakup[],2,FALSE),"&gt;24"))</f>
        <v>&gt;24</v>
      </c>
      <c r="AK5215" s="69" t="str">
        <f>VLOOKUP(V5215,Master!B:D,3,FALSE)</f>
        <v>South</v>
      </c>
      <c r="AL5215" s="69" t="str">
        <f t="shared" si="983"/>
        <v>Bangalore-CLS</v>
      </c>
    </row>
    <row r="5216" spans="1:38">
      <c r="A5216" s="14" t="s">
        <v>10763</v>
      </c>
      <c r="B5216" s="54">
        <v>44701.753565972198</v>
      </c>
      <c r="C5216" s="13" t="s">
        <v>121</v>
      </c>
      <c r="D5216" s="13">
        <v>1445</v>
      </c>
      <c r="E5216" s="13" t="s">
        <v>10764</v>
      </c>
      <c r="F5216" s="13" t="s">
        <v>33</v>
      </c>
      <c r="G5216" s="14">
        <v>1653050817746</v>
      </c>
      <c r="H5216" s="55">
        <v>0.68746527777777799</v>
      </c>
      <c r="I5216" s="33">
        <v>44881.687465277799</v>
      </c>
      <c r="J5216" s="58">
        <v>44881</v>
      </c>
      <c r="K5216" s="13" t="s">
        <v>263</v>
      </c>
      <c r="L5216" s="13" t="s">
        <v>69</v>
      </c>
      <c r="M5216" s="13" t="s">
        <v>101</v>
      </c>
      <c r="N5216" s="13" t="s">
        <v>206</v>
      </c>
      <c r="O5216" s="33" t="s">
        <v>38</v>
      </c>
      <c r="P5216" s="58" t="s">
        <v>38</v>
      </c>
      <c r="Q5216" s="33" t="s">
        <v>207</v>
      </c>
      <c r="R5216" s="14" t="s">
        <v>38</v>
      </c>
      <c r="S5216" s="13" t="s">
        <v>208</v>
      </c>
      <c r="T5216" s="13" t="s">
        <v>209</v>
      </c>
      <c r="U5216" s="33">
        <f t="shared" ca="1" si="972"/>
        <v>45744.56914039352</v>
      </c>
      <c r="V5216" s="13" t="str">
        <f t="shared" si="973"/>
        <v>Mumbai</v>
      </c>
      <c r="W5216" s="13" t="str">
        <f t="shared" si="974"/>
        <v>RI</v>
      </c>
      <c r="X5216" s="13">
        <f t="shared" si="975"/>
        <v>16</v>
      </c>
      <c r="Y5216" s="13" t="str">
        <f>IFERROR(VLOOKUP(C5216,ReceivingTeam[],2,FALSE),"HelpDesk")</f>
        <v>Branch office</v>
      </c>
      <c r="Z5216" s="67">
        <f t="shared" si="976"/>
        <v>44882.187465277799</v>
      </c>
      <c r="AA5216" s="68">
        <f t="shared" si="977"/>
        <v>44881</v>
      </c>
      <c r="AB5216" s="69" t="b">
        <f t="shared" si="978"/>
        <v>1</v>
      </c>
      <c r="AC5216" s="70">
        <f t="shared" si="979"/>
        <v>0.5</v>
      </c>
      <c r="AD5216" s="67">
        <f t="shared" si="980"/>
        <v>44882.187465277799</v>
      </c>
      <c r="AE5216" s="67">
        <f>VLOOKUP(V5216,'Branch Wise Work Timelines'!C:G,3,FALSE)+AA5216</f>
        <v>44881.416666666664</v>
      </c>
      <c r="AF5216" s="67">
        <f>IF(V5216="Bangalore",VLOOKUP(V5216,'Branch Wise Work Timelines'!C:G,4,FALSE)+AA5216+1,IF(V5216="Mumbai",VLOOKUP(V5216,'Branch Wise Work Timelines'!C:G,4,FALSE)+AA5216+1,VLOOKUP(V5216,'Branch Wise Work Timelines'!C:G,4,FALSE)+AA5216))</f>
        <v>44882.25</v>
      </c>
      <c r="AG5216" s="67">
        <f>WORKDAY.INTL(AA5216,1,11)+VLOOKUP(V5216,'Branch Wise Work Timelines'!C:G,3,FALSE)</f>
        <v>44882.416666666664</v>
      </c>
      <c r="AH5216" s="69" t="str">
        <f t="shared" ca="1" si="981"/>
        <v>Out of TAT</v>
      </c>
      <c r="AI5216" s="69">
        <f t="shared" ca="1" si="982"/>
        <v>20698</v>
      </c>
      <c r="AJ5216" s="69" t="str">
        <f ca="1">IF(AI5216&lt;0,"0-12",IFERROR(VLOOKUP(AI5216,Breakup[],2,FALSE),"&gt;24"))</f>
        <v>&gt;24</v>
      </c>
      <c r="AK5216" s="69" t="str">
        <f>VLOOKUP(V5216,Master!B:D,3,FALSE)</f>
        <v>East</v>
      </c>
      <c r="AL5216" s="69" t="str">
        <f t="shared" si="983"/>
        <v>Mumbai</v>
      </c>
    </row>
    <row r="5217" spans="1:38">
      <c r="A5217" s="14" t="s">
        <v>10765</v>
      </c>
      <c r="B5217" s="54">
        <v>44701.660607719903</v>
      </c>
      <c r="C5217" s="13" t="s">
        <v>347</v>
      </c>
      <c r="D5217" s="13">
        <v>1478</v>
      </c>
      <c r="E5217" s="13" t="s">
        <v>10766</v>
      </c>
      <c r="F5217" s="13" t="s">
        <v>24</v>
      </c>
      <c r="G5217" s="14">
        <v>1653048432274</v>
      </c>
      <c r="H5217" s="55">
        <v>0.77037037037037004</v>
      </c>
      <c r="I5217" s="33">
        <v>44882.770370370403</v>
      </c>
      <c r="J5217" s="58">
        <v>44882</v>
      </c>
      <c r="K5217" s="13" t="s">
        <v>325</v>
      </c>
      <c r="L5217" s="13" t="s">
        <v>55</v>
      </c>
      <c r="M5217" s="13" t="s">
        <v>323</v>
      </c>
      <c r="N5217" s="13" t="s">
        <v>206</v>
      </c>
      <c r="O5217" s="33" t="s">
        <v>38</v>
      </c>
      <c r="P5217" s="58" t="s">
        <v>38</v>
      </c>
      <c r="Q5217" s="33" t="s">
        <v>207</v>
      </c>
      <c r="R5217" s="14" t="s">
        <v>38</v>
      </c>
      <c r="S5217" s="13" t="s">
        <v>208</v>
      </c>
      <c r="T5217" s="13" t="s">
        <v>1059</v>
      </c>
      <c r="U5217" s="33">
        <f t="shared" ca="1" si="972"/>
        <v>45744.56914039352</v>
      </c>
      <c r="V5217" s="13" t="str">
        <f t="shared" si="973"/>
        <v>Delhi</v>
      </c>
      <c r="W5217" s="13" t="str">
        <f t="shared" si="974"/>
        <v>DOMI</v>
      </c>
      <c r="X5217" s="13">
        <f t="shared" si="975"/>
        <v>18</v>
      </c>
      <c r="Y5217" s="13" t="str">
        <f>IFERROR(VLOOKUP(C5217,ReceivingTeam[],2,FALSE),"HelpDesk")</f>
        <v>HelpDesk</v>
      </c>
      <c r="Z5217" s="67">
        <f t="shared" si="976"/>
        <v>44886.416203703731</v>
      </c>
      <c r="AA5217" s="68">
        <f t="shared" si="977"/>
        <v>44882</v>
      </c>
      <c r="AB5217" s="69" t="b">
        <f t="shared" si="978"/>
        <v>1</v>
      </c>
      <c r="AC5217" s="70">
        <f t="shared" si="979"/>
        <v>3</v>
      </c>
      <c r="AD5217" s="67">
        <f t="shared" si="980"/>
        <v>44886.416203703731</v>
      </c>
      <c r="AE5217" s="67">
        <f>VLOOKUP(V5217,'Branch Wise Work Timelines'!C:G,3,FALSE)+AA5217</f>
        <v>44882.416666666664</v>
      </c>
      <c r="AF5217" s="67">
        <f>IF(V5217="Bangalore",VLOOKUP(V5217,'Branch Wise Work Timelines'!C:G,4,FALSE)+AA5217+1,IF(V5217="Mumbai",VLOOKUP(V5217,'Branch Wise Work Timelines'!C:G,4,FALSE)+AA5217+1,VLOOKUP(V5217,'Branch Wise Work Timelines'!C:G,4,FALSE)+AA5217))</f>
        <v>44882.770833333336</v>
      </c>
      <c r="AG5217" s="67">
        <f>WORKDAY.INTL(AA5217,1,11)+VLOOKUP(V5217,'Branch Wise Work Timelines'!C:G,3,FALSE)</f>
        <v>44883.416666666664</v>
      </c>
      <c r="AH5217" s="69" t="str">
        <f t="shared" ca="1" si="981"/>
        <v>Out of TAT</v>
      </c>
      <c r="AI5217" s="69">
        <f t="shared" ca="1" si="982"/>
        <v>20596</v>
      </c>
      <c r="AJ5217" s="69" t="str">
        <f ca="1">IF(AI5217&lt;0,"0-12",IFERROR(VLOOKUP(AI5217,Breakup[],2,FALSE),"&gt;24"))</f>
        <v>&gt;24</v>
      </c>
      <c r="AK5217" s="69" t="str">
        <f>VLOOKUP(V5217,Master!B:D,3,FALSE)</f>
        <v>North</v>
      </c>
      <c r="AL5217" s="69" t="str">
        <f t="shared" si="983"/>
        <v>Delhi</v>
      </c>
    </row>
    <row r="5218" spans="1:38">
      <c r="A5218" s="14" t="s">
        <v>10767</v>
      </c>
      <c r="B5218" s="54">
        <v>44701.7357092245</v>
      </c>
      <c r="C5218" s="13" t="s">
        <v>347</v>
      </c>
      <c r="D5218" s="13">
        <v>1191</v>
      </c>
      <c r="E5218" s="13" t="s">
        <v>10768</v>
      </c>
      <c r="F5218" s="13" t="s">
        <v>24</v>
      </c>
      <c r="G5218" s="14">
        <v>1653049054803</v>
      </c>
      <c r="H5218" s="55">
        <v>0.96281249999999996</v>
      </c>
      <c r="I5218" s="33">
        <v>44882.962812500002</v>
      </c>
      <c r="J5218" s="58">
        <v>44882</v>
      </c>
      <c r="K5218" s="13" t="s">
        <v>325</v>
      </c>
      <c r="L5218" s="13" t="s">
        <v>55</v>
      </c>
      <c r="M5218" s="13" t="s">
        <v>347</v>
      </c>
      <c r="N5218" s="13" t="s">
        <v>206</v>
      </c>
      <c r="O5218" s="33" t="s">
        <v>38</v>
      </c>
      <c r="P5218" s="58" t="s">
        <v>38</v>
      </c>
      <c r="Q5218" s="33" t="s">
        <v>207</v>
      </c>
      <c r="R5218" s="14" t="s">
        <v>38</v>
      </c>
      <c r="S5218" s="13" t="s">
        <v>208</v>
      </c>
      <c r="T5218" s="13" t="s">
        <v>209</v>
      </c>
      <c r="U5218" s="33">
        <f t="shared" ca="1" si="972"/>
        <v>45744.56914039352</v>
      </c>
      <c r="V5218" s="13" t="str">
        <f t="shared" si="973"/>
        <v>Delhi</v>
      </c>
      <c r="W5218" s="13" t="str">
        <f t="shared" si="974"/>
        <v>DOMI</v>
      </c>
      <c r="X5218" s="13">
        <f t="shared" si="975"/>
        <v>23</v>
      </c>
      <c r="Y5218" s="13" t="str">
        <f>IFERROR(VLOOKUP(C5218,ReceivingTeam[],2,FALSE),"HelpDesk")</f>
        <v>HelpDesk</v>
      </c>
      <c r="Z5218" s="67">
        <f t="shared" si="976"/>
        <v>44884.10864583333</v>
      </c>
      <c r="AA5218" s="68">
        <f t="shared" si="977"/>
        <v>44882</v>
      </c>
      <c r="AB5218" s="69" t="b">
        <f t="shared" si="978"/>
        <v>1</v>
      </c>
      <c r="AC5218" s="70">
        <f t="shared" si="979"/>
        <v>0.5</v>
      </c>
      <c r="AD5218" s="67">
        <f t="shared" si="980"/>
        <v>44884.10864583333</v>
      </c>
      <c r="AE5218" s="67">
        <f>VLOOKUP(V5218,'Branch Wise Work Timelines'!C:G,3,FALSE)+AA5218</f>
        <v>44882.416666666664</v>
      </c>
      <c r="AF5218" s="67">
        <f>IF(V5218="Bangalore",VLOOKUP(V5218,'Branch Wise Work Timelines'!C:G,4,FALSE)+AA5218+1,IF(V5218="Mumbai",VLOOKUP(V5218,'Branch Wise Work Timelines'!C:G,4,FALSE)+AA5218+1,VLOOKUP(V5218,'Branch Wise Work Timelines'!C:G,4,FALSE)+AA5218))</f>
        <v>44882.770833333336</v>
      </c>
      <c r="AG5218" s="67">
        <f>WORKDAY.INTL(AA5218,1,11)+VLOOKUP(V5218,'Branch Wise Work Timelines'!C:G,3,FALSE)</f>
        <v>44883.416666666664</v>
      </c>
      <c r="AH5218" s="69" t="str">
        <f t="shared" ca="1" si="981"/>
        <v>Out of TAT</v>
      </c>
      <c r="AI5218" s="69">
        <f t="shared" ca="1" si="982"/>
        <v>20652</v>
      </c>
      <c r="AJ5218" s="69" t="str">
        <f ca="1">IF(AI5218&lt;0,"0-12",IFERROR(VLOOKUP(AI5218,Breakup[],2,FALSE),"&gt;24"))</f>
        <v>&gt;24</v>
      </c>
      <c r="AK5218" s="69" t="str">
        <f>VLOOKUP(V5218,Master!B:D,3,FALSE)</f>
        <v>North</v>
      </c>
      <c r="AL5218" s="69" t="str">
        <f t="shared" si="983"/>
        <v>Delhi</v>
      </c>
    </row>
    <row r="5219" spans="1:38">
      <c r="A5219" s="14" t="s">
        <v>10769</v>
      </c>
      <c r="B5219" s="54">
        <v>44701.700125891199</v>
      </c>
      <c r="C5219" s="13" t="s">
        <v>89</v>
      </c>
      <c r="D5219" s="13">
        <v>839</v>
      </c>
      <c r="E5219" s="13" t="s">
        <v>10770</v>
      </c>
      <c r="F5219" s="13" t="s">
        <v>15</v>
      </c>
      <c r="G5219" s="14">
        <v>1653050074123</v>
      </c>
      <c r="H5219" s="55">
        <v>0.56613425925925898</v>
      </c>
      <c r="I5219" s="33">
        <v>44888.566134259301</v>
      </c>
      <c r="J5219" s="58">
        <v>44888</v>
      </c>
      <c r="K5219" s="13" t="s">
        <v>213</v>
      </c>
      <c r="L5219" s="13" t="s">
        <v>30</v>
      </c>
      <c r="M5219" s="13" t="s">
        <v>75</v>
      </c>
      <c r="N5219" s="13" t="s">
        <v>206</v>
      </c>
      <c r="O5219" s="33" t="s">
        <v>38</v>
      </c>
      <c r="P5219" s="58" t="s">
        <v>38</v>
      </c>
      <c r="Q5219" s="33" t="s">
        <v>207</v>
      </c>
      <c r="R5219" s="14" t="s">
        <v>38</v>
      </c>
      <c r="S5219" s="13" t="s">
        <v>216</v>
      </c>
      <c r="T5219" s="13" t="s">
        <v>217</v>
      </c>
      <c r="U5219" s="33">
        <f t="shared" ca="1" si="972"/>
        <v>45744.56914039352</v>
      </c>
      <c r="V5219" s="13" t="str">
        <f t="shared" si="973"/>
        <v>Bangalore</v>
      </c>
      <c r="W5219" s="13" t="str">
        <f t="shared" si="974"/>
        <v>CLS</v>
      </c>
      <c r="X5219" s="13">
        <f t="shared" si="975"/>
        <v>13</v>
      </c>
      <c r="Y5219" s="13" t="str">
        <f>IFERROR(VLOOKUP(C5219,ReceivingTeam[],2,FALSE),"HelpDesk")</f>
        <v>Branch office</v>
      </c>
      <c r="Z5219" s="67">
        <f t="shared" si="976"/>
        <v>44889.066134259301</v>
      </c>
      <c r="AA5219" s="68">
        <f t="shared" si="977"/>
        <v>44888</v>
      </c>
      <c r="AB5219" s="69" t="b">
        <f t="shared" si="978"/>
        <v>1</v>
      </c>
      <c r="AC5219" s="70">
        <f t="shared" si="979"/>
        <v>0.5</v>
      </c>
      <c r="AD5219" s="67">
        <f t="shared" si="980"/>
        <v>44889.066134259301</v>
      </c>
      <c r="AE5219" s="67">
        <f>VLOOKUP(V5219,'Branch Wise Work Timelines'!C:G,3,FALSE)+AA5219</f>
        <v>44888.416666666664</v>
      </c>
      <c r="AF5219" s="67">
        <f>IF(V5219="Bangalore",VLOOKUP(V5219,'Branch Wise Work Timelines'!C:G,4,FALSE)+AA5219+1,IF(V5219="Mumbai",VLOOKUP(V5219,'Branch Wise Work Timelines'!C:G,4,FALSE)+AA5219+1,VLOOKUP(V5219,'Branch Wise Work Timelines'!C:G,4,FALSE)+AA5219))</f>
        <v>44889.104166666664</v>
      </c>
      <c r="AG5219" s="67">
        <f>WORKDAY.INTL(AA5219,1,11)+VLOOKUP(V5219,'Branch Wise Work Timelines'!C:G,3,FALSE)</f>
        <v>44889.416666666664</v>
      </c>
      <c r="AH5219" s="69" t="str">
        <f t="shared" ca="1" si="981"/>
        <v>Out of TAT</v>
      </c>
      <c r="AI5219" s="69">
        <f t="shared" ca="1" si="982"/>
        <v>20533</v>
      </c>
      <c r="AJ5219" s="69" t="str">
        <f ca="1">IF(AI5219&lt;0,"0-12",IFERROR(VLOOKUP(AI5219,Breakup[],2,FALSE),"&gt;24"))</f>
        <v>&gt;24</v>
      </c>
      <c r="AK5219" s="69" t="str">
        <f>VLOOKUP(V5219,Master!B:D,3,FALSE)</f>
        <v>South</v>
      </c>
      <c r="AL5219" s="69" t="str">
        <f t="shared" si="983"/>
        <v>Bangalore-CLS</v>
      </c>
    </row>
    <row r="5220" spans="1:38">
      <c r="A5220" s="14" t="s">
        <v>10771</v>
      </c>
      <c r="B5220" s="54">
        <v>44701.728210069399</v>
      </c>
      <c r="C5220" s="13" t="s">
        <v>265</v>
      </c>
      <c r="D5220" s="13">
        <v>852</v>
      </c>
      <c r="E5220" s="13" t="s">
        <v>10772</v>
      </c>
      <c r="F5220" s="13" t="s">
        <v>15</v>
      </c>
      <c r="G5220" s="14">
        <v>1653051039986</v>
      </c>
      <c r="H5220" s="55">
        <v>0.79460648148148105</v>
      </c>
      <c r="I5220" s="33">
        <v>44886.794606481497</v>
      </c>
      <c r="J5220" s="58">
        <v>44886</v>
      </c>
      <c r="K5220" s="13" t="s">
        <v>213</v>
      </c>
      <c r="L5220" s="13" t="s">
        <v>30</v>
      </c>
      <c r="M5220" s="13" t="s">
        <v>214</v>
      </c>
      <c r="N5220" s="13" t="s">
        <v>215</v>
      </c>
      <c r="O5220" s="33" t="s">
        <v>38</v>
      </c>
      <c r="P5220" s="58" t="s">
        <v>38</v>
      </c>
      <c r="Q5220" s="33" t="s">
        <v>207</v>
      </c>
      <c r="R5220" s="14" t="s">
        <v>38</v>
      </c>
      <c r="S5220" s="13" t="s">
        <v>216</v>
      </c>
      <c r="T5220" s="13" t="s">
        <v>217</v>
      </c>
      <c r="U5220" s="33">
        <f t="shared" ca="1" si="972"/>
        <v>45744.56914039352</v>
      </c>
      <c r="V5220" s="13" t="str">
        <f t="shared" si="973"/>
        <v>Bangalore</v>
      </c>
      <c r="W5220" s="13" t="str">
        <f t="shared" si="974"/>
        <v>CLS</v>
      </c>
      <c r="X5220" s="13">
        <f t="shared" si="975"/>
        <v>19</v>
      </c>
      <c r="Y5220" s="13" t="str">
        <f>IFERROR(VLOOKUP(C5220,ReceivingTeam[],2,FALSE),"HelpDesk")</f>
        <v>HelpDesk</v>
      </c>
      <c r="Z5220" s="67">
        <f t="shared" si="976"/>
        <v>44887.607106481497</v>
      </c>
      <c r="AA5220" s="68">
        <f t="shared" si="977"/>
        <v>44886</v>
      </c>
      <c r="AB5220" s="69" t="b">
        <f t="shared" si="978"/>
        <v>1</v>
      </c>
      <c r="AC5220" s="70">
        <f t="shared" si="979"/>
        <v>0.5</v>
      </c>
      <c r="AD5220" s="67">
        <f t="shared" si="980"/>
        <v>44887.607106481497</v>
      </c>
      <c r="AE5220" s="67">
        <f>VLOOKUP(V5220,'Branch Wise Work Timelines'!C:G,3,FALSE)+AA5220</f>
        <v>44886.416666666664</v>
      </c>
      <c r="AF5220" s="67">
        <f>IF(V5220="Bangalore",VLOOKUP(V5220,'Branch Wise Work Timelines'!C:G,4,FALSE)+AA5220+1,IF(V5220="Mumbai",VLOOKUP(V5220,'Branch Wise Work Timelines'!C:G,4,FALSE)+AA5220+1,VLOOKUP(V5220,'Branch Wise Work Timelines'!C:G,4,FALSE)+AA5220))</f>
        <v>44887.104166666664</v>
      </c>
      <c r="AG5220" s="67">
        <f>WORKDAY.INTL(AA5220,1,11)+VLOOKUP(V5220,'Branch Wise Work Timelines'!C:G,3,FALSE)</f>
        <v>44887.416666666664</v>
      </c>
      <c r="AH5220" s="69" t="str">
        <f t="shared" ca="1" si="981"/>
        <v>Out of TAT</v>
      </c>
      <c r="AI5220" s="69">
        <f t="shared" ca="1" si="982"/>
        <v>20568</v>
      </c>
      <c r="AJ5220" s="69" t="str">
        <f ca="1">IF(AI5220&lt;0,"0-12",IFERROR(VLOOKUP(AI5220,Breakup[],2,FALSE),"&gt;24"))</f>
        <v>&gt;24</v>
      </c>
      <c r="AK5220" s="69" t="str">
        <f>VLOOKUP(V5220,Master!B:D,3,FALSE)</f>
        <v>South</v>
      </c>
      <c r="AL5220" s="69" t="str">
        <f t="shared" si="983"/>
        <v>Bangalore-CLS</v>
      </c>
    </row>
    <row r="5221" spans="1:38">
      <c r="A5221" s="14" t="s">
        <v>10773</v>
      </c>
      <c r="B5221" s="54">
        <v>44701.629903321802</v>
      </c>
      <c r="C5221" s="13" t="s">
        <v>467</v>
      </c>
      <c r="D5221" s="13">
        <v>1990</v>
      </c>
      <c r="E5221" s="13" t="s">
        <v>10774</v>
      </c>
      <c r="F5221" s="13" t="s">
        <v>15</v>
      </c>
      <c r="G5221" s="14">
        <v>1653046758228</v>
      </c>
      <c r="H5221" s="55">
        <v>9.3518518518518501E-2</v>
      </c>
      <c r="I5221" s="33">
        <v>44885.093518518501</v>
      </c>
      <c r="J5221" s="58">
        <v>44885</v>
      </c>
      <c r="K5221" s="13" t="s">
        <v>213</v>
      </c>
      <c r="L5221" s="13" t="s">
        <v>30</v>
      </c>
      <c r="M5221" s="13" t="s">
        <v>214</v>
      </c>
      <c r="N5221" s="13" t="s">
        <v>215</v>
      </c>
      <c r="O5221" s="33" t="s">
        <v>38</v>
      </c>
      <c r="P5221" s="58" t="s">
        <v>38</v>
      </c>
      <c r="Q5221" s="33" t="s">
        <v>207</v>
      </c>
      <c r="R5221" s="14" t="s">
        <v>38</v>
      </c>
      <c r="S5221" s="13" t="s">
        <v>216</v>
      </c>
      <c r="T5221" s="13" t="s">
        <v>217</v>
      </c>
      <c r="U5221" s="33">
        <f t="shared" ca="1" si="972"/>
        <v>45744.56914039352</v>
      </c>
      <c r="V5221" s="13" t="str">
        <f t="shared" si="973"/>
        <v>Bangalore</v>
      </c>
      <c r="W5221" s="13" t="str">
        <f t="shared" si="974"/>
        <v>CLS</v>
      </c>
      <c r="X5221" s="13">
        <f t="shared" si="975"/>
        <v>2</v>
      </c>
      <c r="Y5221" s="13" t="str">
        <f>IFERROR(VLOOKUP(C5221,ReceivingTeam[],2,FALSE),"HelpDesk")</f>
        <v>HelpDesk</v>
      </c>
      <c r="Z5221" s="67">
        <f t="shared" si="976"/>
        <v>44885.916666666664</v>
      </c>
      <c r="AA5221" s="68">
        <f t="shared" si="977"/>
        <v>44885</v>
      </c>
      <c r="AB5221" s="69" t="b">
        <f t="shared" si="978"/>
        <v>0</v>
      </c>
      <c r="AC5221" s="70">
        <f t="shared" si="979"/>
        <v>0.5</v>
      </c>
      <c r="AD5221" s="67">
        <f t="shared" si="980"/>
        <v>44885.916666666664</v>
      </c>
      <c r="AE5221" s="67">
        <f>VLOOKUP(V5221,'Branch Wise Work Timelines'!C:G,3,FALSE)+AA5221</f>
        <v>44885.416666666664</v>
      </c>
      <c r="AF5221" s="67">
        <f>IF(V5221="Bangalore",VLOOKUP(V5221,'Branch Wise Work Timelines'!C:G,4,FALSE)+AA5221+1,IF(V5221="Mumbai",VLOOKUP(V5221,'Branch Wise Work Timelines'!C:G,4,FALSE)+AA5221+1,VLOOKUP(V5221,'Branch Wise Work Timelines'!C:G,4,FALSE)+AA5221))</f>
        <v>44886.104166666664</v>
      </c>
      <c r="AG5221" s="67">
        <f>WORKDAY.INTL(AA5221,1,11)+VLOOKUP(V5221,'Branch Wise Work Timelines'!C:G,3,FALSE)</f>
        <v>44886.416666666664</v>
      </c>
      <c r="AH5221" s="69" t="str">
        <f t="shared" ca="1" si="981"/>
        <v>Out of TAT</v>
      </c>
      <c r="AI5221" s="69">
        <f t="shared" ca="1" si="982"/>
        <v>20608</v>
      </c>
      <c r="AJ5221" s="69" t="str">
        <f ca="1">IF(AI5221&lt;0,"0-12",IFERROR(VLOOKUP(AI5221,Breakup[],2,FALSE),"&gt;24"))</f>
        <v>&gt;24</v>
      </c>
      <c r="AK5221" s="69" t="str">
        <f>VLOOKUP(V5221,Master!B:D,3,FALSE)</f>
        <v>South</v>
      </c>
      <c r="AL5221" s="69" t="str">
        <f t="shared" si="983"/>
        <v>Bangalore-CLS</v>
      </c>
    </row>
    <row r="5222" spans="1:38">
      <c r="A5222" s="14" t="s">
        <v>10775</v>
      </c>
      <c r="B5222" s="54">
        <v>44701.741733680603</v>
      </c>
      <c r="C5222" s="13" t="s">
        <v>243</v>
      </c>
      <c r="D5222" s="13">
        <v>651</v>
      </c>
      <c r="E5222" s="13" t="s">
        <v>10776</v>
      </c>
      <c r="F5222" s="13" t="s">
        <v>15</v>
      </c>
      <c r="G5222" s="14">
        <v>1653049644596</v>
      </c>
      <c r="H5222" s="55">
        <v>0.61284722222222199</v>
      </c>
      <c r="I5222" s="33">
        <v>44884.612847222197</v>
      </c>
      <c r="J5222" s="58">
        <v>44884</v>
      </c>
      <c r="K5222" s="13" t="s">
        <v>213</v>
      </c>
      <c r="L5222" s="13" t="s">
        <v>30</v>
      </c>
      <c r="M5222" s="13" t="s">
        <v>214</v>
      </c>
      <c r="N5222" s="13" t="s">
        <v>206</v>
      </c>
      <c r="O5222" s="33" t="s">
        <v>38</v>
      </c>
      <c r="P5222" s="58" t="s">
        <v>38</v>
      </c>
      <c r="Q5222" s="33" t="s">
        <v>207</v>
      </c>
      <c r="R5222" s="14" t="s">
        <v>38</v>
      </c>
      <c r="S5222" s="13" t="s">
        <v>216</v>
      </c>
      <c r="T5222" s="13" t="s">
        <v>217</v>
      </c>
      <c r="U5222" s="33">
        <f t="shared" ca="1" si="972"/>
        <v>45744.56914039352</v>
      </c>
      <c r="V5222" s="13" t="str">
        <f t="shared" si="973"/>
        <v>Bangalore</v>
      </c>
      <c r="W5222" s="13" t="str">
        <f t="shared" si="974"/>
        <v>CLS</v>
      </c>
      <c r="X5222" s="13">
        <f t="shared" si="975"/>
        <v>14</v>
      </c>
      <c r="Y5222" s="13" t="str">
        <f>IFERROR(VLOOKUP(C5222,ReceivingTeam[],2,FALSE),"HelpDesk")</f>
        <v>HelpDesk</v>
      </c>
      <c r="Z5222" s="67">
        <f t="shared" si="976"/>
        <v>44886.425347222197</v>
      </c>
      <c r="AA5222" s="68">
        <f t="shared" si="977"/>
        <v>44884</v>
      </c>
      <c r="AB5222" s="69" t="b">
        <f t="shared" si="978"/>
        <v>1</v>
      </c>
      <c r="AC5222" s="70">
        <f t="shared" si="979"/>
        <v>0.5</v>
      </c>
      <c r="AD5222" s="67">
        <f t="shared" si="980"/>
        <v>44886.425347222197</v>
      </c>
      <c r="AE5222" s="67">
        <f>VLOOKUP(V5222,'Branch Wise Work Timelines'!C:G,3,FALSE)+AA5222</f>
        <v>44884.416666666664</v>
      </c>
      <c r="AF5222" s="67">
        <f>IF(V5222="Bangalore",VLOOKUP(V5222,'Branch Wise Work Timelines'!C:G,4,FALSE)+AA5222+1,IF(V5222="Mumbai",VLOOKUP(V5222,'Branch Wise Work Timelines'!C:G,4,FALSE)+AA5222+1,VLOOKUP(V5222,'Branch Wise Work Timelines'!C:G,4,FALSE)+AA5222))</f>
        <v>44885.104166666664</v>
      </c>
      <c r="AG5222" s="67">
        <f>WORKDAY.INTL(AA5222,1,11)+VLOOKUP(V5222,'Branch Wise Work Timelines'!C:G,3,FALSE)</f>
        <v>44886.416666666664</v>
      </c>
      <c r="AH5222" s="69" t="str">
        <f t="shared" ca="1" si="981"/>
        <v>Out of TAT</v>
      </c>
      <c r="AI5222" s="69">
        <f t="shared" ca="1" si="982"/>
        <v>20596</v>
      </c>
      <c r="AJ5222" s="69" t="str">
        <f ca="1">IF(AI5222&lt;0,"0-12",IFERROR(VLOOKUP(AI5222,Breakup[],2,FALSE),"&gt;24"))</f>
        <v>&gt;24</v>
      </c>
      <c r="AK5222" s="69" t="str">
        <f>VLOOKUP(V5222,Master!B:D,3,FALSE)</f>
        <v>South</v>
      </c>
      <c r="AL5222" s="69" t="str">
        <f t="shared" si="983"/>
        <v>Bangalore-CLS</v>
      </c>
    </row>
    <row r="5223" spans="1:38">
      <c r="A5223" s="14" t="s">
        <v>10777</v>
      </c>
      <c r="B5223" s="54">
        <v>44701.745852199099</v>
      </c>
      <c r="C5223" s="13" t="s">
        <v>243</v>
      </c>
      <c r="D5223" s="13">
        <v>132</v>
      </c>
      <c r="E5223" s="13" t="s">
        <v>10778</v>
      </c>
      <c r="F5223" s="13" t="s">
        <v>15</v>
      </c>
      <c r="G5223" s="14">
        <v>1653049644596</v>
      </c>
      <c r="H5223" s="55">
        <v>0.48280092592592599</v>
      </c>
      <c r="I5223" s="33">
        <v>44885.4828009259</v>
      </c>
      <c r="J5223" s="58">
        <v>44885</v>
      </c>
      <c r="K5223" s="13" t="s">
        <v>213</v>
      </c>
      <c r="L5223" s="13" t="s">
        <v>30</v>
      </c>
      <c r="M5223" s="13" t="s">
        <v>214</v>
      </c>
      <c r="N5223" s="13" t="s">
        <v>206</v>
      </c>
      <c r="O5223" s="33" t="s">
        <v>38</v>
      </c>
      <c r="P5223" s="58" t="s">
        <v>38</v>
      </c>
      <c r="Q5223" s="33" t="s">
        <v>207</v>
      </c>
      <c r="R5223" s="14" t="s">
        <v>38</v>
      </c>
      <c r="S5223" s="13" t="s">
        <v>216</v>
      </c>
      <c r="T5223" s="13" t="s">
        <v>217</v>
      </c>
      <c r="U5223" s="33">
        <f t="shared" ca="1" si="972"/>
        <v>45744.56914039352</v>
      </c>
      <c r="V5223" s="13" t="str">
        <f t="shared" si="973"/>
        <v>Bangalore</v>
      </c>
      <c r="W5223" s="13" t="str">
        <f t="shared" si="974"/>
        <v>CLS</v>
      </c>
      <c r="X5223" s="13">
        <f t="shared" si="975"/>
        <v>11</v>
      </c>
      <c r="Y5223" s="13" t="str">
        <f>IFERROR(VLOOKUP(C5223,ReceivingTeam[],2,FALSE),"HelpDesk")</f>
        <v>HelpDesk</v>
      </c>
      <c r="Z5223" s="67">
        <f t="shared" si="976"/>
        <v>44885.916666666664</v>
      </c>
      <c r="AA5223" s="68">
        <f t="shared" si="977"/>
        <v>44885</v>
      </c>
      <c r="AB5223" s="69" t="b">
        <f t="shared" si="978"/>
        <v>0</v>
      </c>
      <c r="AC5223" s="70">
        <f t="shared" si="979"/>
        <v>0.5</v>
      </c>
      <c r="AD5223" s="67">
        <f t="shared" si="980"/>
        <v>44885.916666666664</v>
      </c>
      <c r="AE5223" s="67">
        <f>VLOOKUP(V5223,'Branch Wise Work Timelines'!C:G,3,FALSE)+AA5223</f>
        <v>44885.416666666664</v>
      </c>
      <c r="AF5223" s="67">
        <f>IF(V5223="Bangalore",VLOOKUP(V5223,'Branch Wise Work Timelines'!C:G,4,FALSE)+AA5223+1,IF(V5223="Mumbai",VLOOKUP(V5223,'Branch Wise Work Timelines'!C:G,4,FALSE)+AA5223+1,VLOOKUP(V5223,'Branch Wise Work Timelines'!C:G,4,FALSE)+AA5223))</f>
        <v>44886.104166666664</v>
      </c>
      <c r="AG5223" s="67">
        <f>WORKDAY.INTL(AA5223,1,11)+VLOOKUP(V5223,'Branch Wise Work Timelines'!C:G,3,FALSE)</f>
        <v>44886.416666666664</v>
      </c>
      <c r="AH5223" s="69" t="str">
        <f t="shared" ca="1" si="981"/>
        <v>Out of TAT</v>
      </c>
      <c r="AI5223" s="69">
        <f t="shared" ca="1" si="982"/>
        <v>20608</v>
      </c>
      <c r="AJ5223" s="69" t="str">
        <f ca="1">IF(AI5223&lt;0,"0-12",IFERROR(VLOOKUP(AI5223,Breakup[],2,FALSE),"&gt;24"))</f>
        <v>&gt;24</v>
      </c>
      <c r="AK5223" s="69" t="str">
        <f>VLOOKUP(V5223,Master!B:D,3,FALSE)</f>
        <v>South</v>
      </c>
      <c r="AL5223" s="69" t="str">
        <f t="shared" si="983"/>
        <v>Bangalore-CLS</v>
      </c>
    </row>
    <row r="5224" spans="1:38">
      <c r="A5224" s="14" t="s">
        <v>10779</v>
      </c>
      <c r="B5224" s="54">
        <v>44701.730229513902</v>
      </c>
      <c r="C5224" s="13" t="s">
        <v>268</v>
      </c>
      <c r="D5224" s="13">
        <v>1841</v>
      </c>
      <c r="E5224" s="13" t="s">
        <v>10780</v>
      </c>
      <c r="F5224" s="13" t="s">
        <v>15</v>
      </c>
      <c r="G5224" s="14">
        <v>1653052565128</v>
      </c>
      <c r="H5224" s="55">
        <v>0.217152777777778</v>
      </c>
      <c r="I5224" s="33">
        <v>44885.217152777797</v>
      </c>
      <c r="J5224" s="58">
        <v>44885</v>
      </c>
      <c r="K5224" s="13" t="s">
        <v>213</v>
      </c>
      <c r="L5224" s="13" t="s">
        <v>30</v>
      </c>
      <c r="M5224" s="13" t="s">
        <v>75</v>
      </c>
      <c r="N5224" s="13" t="s">
        <v>206</v>
      </c>
      <c r="O5224" s="33" t="s">
        <v>38</v>
      </c>
      <c r="P5224" s="58" t="s">
        <v>38</v>
      </c>
      <c r="Q5224" s="33" t="s">
        <v>207</v>
      </c>
      <c r="R5224" s="14" t="s">
        <v>38</v>
      </c>
      <c r="S5224" s="13" t="s">
        <v>216</v>
      </c>
      <c r="T5224" s="13" t="s">
        <v>217</v>
      </c>
      <c r="U5224" s="33">
        <f t="shared" ca="1" si="972"/>
        <v>45744.56914039352</v>
      </c>
      <c r="V5224" s="13" t="str">
        <f t="shared" si="973"/>
        <v>Bangalore</v>
      </c>
      <c r="W5224" s="13" t="str">
        <f t="shared" si="974"/>
        <v>CLS</v>
      </c>
      <c r="X5224" s="13">
        <f t="shared" si="975"/>
        <v>5</v>
      </c>
      <c r="Y5224" s="13" t="str">
        <f>IFERROR(VLOOKUP(C5224,ReceivingTeam[],2,FALSE),"HelpDesk")</f>
        <v>HelpDesk</v>
      </c>
      <c r="Z5224" s="67">
        <f t="shared" si="976"/>
        <v>44885.916666666664</v>
      </c>
      <c r="AA5224" s="68">
        <f t="shared" si="977"/>
        <v>44885</v>
      </c>
      <c r="AB5224" s="69" t="b">
        <f t="shared" si="978"/>
        <v>0</v>
      </c>
      <c r="AC5224" s="70">
        <f t="shared" si="979"/>
        <v>0.5</v>
      </c>
      <c r="AD5224" s="67">
        <f t="shared" si="980"/>
        <v>44885.916666666664</v>
      </c>
      <c r="AE5224" s="67">
        <f>VLOOKUP(V5224,'Branch Wise Work Timelines'!C:G,3,FALSE)+AA5224</f>
        <v>44885.416666666664</v>
      </c>
      <c r="AF5224" s="67">
        <f>IF(V5224="Bangalore",VLOOKUP(V5224,'Branch Wise Work Timelines'!C:G,4,FALSE)+AA5224+1,IF(V5224="Mumbai",VLOOKUP(V5224,'Branch Wise Work Timelines'!C:G,4,FALSE)+AA5224+1,VLOOKUP(V5224,'Branch Wise Work Timelines'!C:G,4,FALSE)+AA5224))</f>
        <v>44886.104166666664</v>
      </c>
      <c r="AG5224" s="67">
        <f>WORKDAY.INTL(AA5224,1,11)+VLOOKUP(V5224,'Branch Wise Work Timelines'!C:G,3,FALSE)</f>
        <v>44886.416666666664</v>
      </c>
      <c r="AH5224" s="69" t="str">
        <f t="shared" ca="1" si="981"/>
        <v>Out of TAT</v>
      </c>
      <c r="AI5224" s="69">
        <f t="shared" ca="1" si="982"/>
        <v>20608</v>
      </c>
      <c r="AJ5224" s="69" t="str">
        <f ca="1">IF(AI5224&lt;0,"0-12",IFERROR(VLOOKUP(AI5224,Breakup[],2,FALSE),"&gt;24"))</f>
        <v>&gt;24</v>
      </c>
      <c r="AK5224" s="69" t="str">
        <f>VLOOKUP(V5224,Master!B:D,3,FALSE)</f>
        <v>South</v>
      </c>
      <c r="AL5224" s="69" t="str">
        <f t="shared" si="983"/>
        <v>Bangalore-CLS</v>
      </c>
    </row>
    <row r="5225" spans="1:38">
      <c r="A5225" s="14" t="s">
        <v>10781</v>
      </c>
      <c r="B5225" s="54">
        <v>44701.636280590297</v>
      </c>
      <c r="C5225" s="13" t="s">
        <v>407</v>
      </c>
      <c r="D5225" s="13">
        <v>1608</v>
      </c>
      <c r="E5225" s="13" t="s">
        <v>10782</v>
      </c>
      <c r="F5225" s="13" t="s">
        <v>33</v>
      </c>
      <c r="G5225" s="14">
        <v>1653046464687</v>
      </c>
      <c r="H5225" s="55">
        <v>0.33708333333333301</v>
      </c>
      <c r="I5225" s="33">
        <v>44881.337083333303</v>
      </c>
      <c r="J5225" s="58">
        <v>44881</v>
      </c>
      <c r="K5225" s="13" t="s">
        <v>224</v>
      </c>
      <c r="L5225" s="13" t="s">
        <v>64</v>
      </c>
      <c r="M5225" s="13" t="s">
        <v>225</v>
      </c>
      <c r="N5225" s="13" t="s">
        <v>215</v>
      </c>
      <c r="O5225" s="33" t="s">
        <v>38</v>
      </c>
      <c r="P5225" s="58" t="s">
        <v>38</v>
      </c>
      <c r="Q5225" s="33" t="s">
        <v>207</v>
      </c>
      <c r="R5225" s="14" t="s">
        <v>38</v>
      </c>
      <c r="S5225" s="13" t="s">
        <v>208</v>
      </c>
      <c r="T5225" s="13" t="s">
        <v>209</v>
      </c>
      <c r="U5225" s="33">
        <f t="shared" ca="1" si="972"/>
        <v>45744.56914039352</v>
      </c>
      <c r="V5225" s="13" t="str">
        <f t="shared" si="973"/>
        <v>Kolkata</v>
      </c>
      <c r="W5225" s="13" t="str">
        <f t="shared" si="974"/>
        <v>RI</v>
      </c>
      <c r="X5225" s="13">
        <f t="shared" si="975"/>
        <v>8</v>
      </c>
      <c r="Y5225" s="13" t="str">
        <f>IFERROR(VLOOKUP(C5225,ReceivingTeam[],2,FALSE),"HelpDesk")</f>
        <v>Branch office</v>
      </c>
      <c r="Z5225" s="67">
        <f t="shared" si="976"/>
        <v>44882.562499999993</v>
      </c>
      <c r="AA5225" s="68">
        <f t="shared" si="977"/>
        <v>44881</v>
      </c>
      <c r="AB5225" s="69" t="b">
        <f t="shared" si="978"/>
        <v>1</v>
      </c>
      <c r="AC5225" s="70">
        <f t="shared" si="979"/>
        <v>0.5</v>
      </c>
      <c r="AD5225" s="67">
        <f t="shared" si="980"/>
        <v>44882.562499999993</v>
      </c>
      <c r="AE5225" s="67">
        <f>VLOOKUP(V5225,'Branch Wise Work Timelines'!C:G,3,FALSE)+AA5225</f>
        <v>44881.416666666664</v>
      </c>
      <c r="AF5225" s="67">
        <f>IF(V5225="Bangalore",VLOOKUP(V5225,'Branch Wise Work Timelines'!C:G,4,FALSE)+AA5225+1,IF(V5225="Mumbai",VLOOKUP(V5225,'Branch Wise Work Timelines'!C:G,4,FALSE)+AA5225+1,VLOOKUP(V5225,'Branch Wise Work Timelines'!C:G,4,FALSE)+AA5225))</f>
        <v>44881.770833333336</v>
      </c>
      <c r="AG5225" s="67">
        <f>WORKDAY.INTL(AA5225,1,11)+VLOOKUP(V5225,'Branch Wise Work Timelines'!C:G,3,FALSE)</f>
        <v>44882.416666666664</v>
      </c>
      <c r="AH5225" s="69" t="str">
        <f t="shared" ca="1" si="981"/>
        <v>Out of TAT</v>
      </c>
      <c r="AI5225" s="69">
        <f t="shared" ca="1" si="982"/>
        <v>20689</v>
      </c>
      <c r="AJ5225" s="69" t="str">
        <f ca="1">IF(AI5225&lt;0,"0-12",IFERROR(VLOOKUP(AI5225,Breakup[],2,FALSE),"&gt;24"))</f>
        <v>&gt;24</v>
      </c>
      <c r="AK5225" s="69" t="str">
        <f>VLOOKUP(V5225,Master!B:D,3,FALSE)</f>
        <v>East</v>
      </c>
      <c r="AL5225" s="69" t="str">
        <f t="shared" si="983"/>
        <v>Kolkata</v>
      </c>
    </row>
    <row r="5226" spans="1:38">
      <c r="A5226" s="14" t="s">
        <v>10783</v>
      </c>
      <c r="B5226" s="54">
        <v>44701.712178275498</v>
      </c>
      <c r="C5226" s="13" t="s">
        <v>1342</v>
      </c>
      <c r="D5226" s="13">
        <v>219</v>
      </c>
      <c r="E5226" s="13" t="s">
        <v>10784</v>
      </c>
      <c r="F5226" s="13" t="s">
        <v>15</v>
      </c>
      <c r="G5226" s="14">
        <v>1653051626097</v>
      </c>
      <c r="H5226" s="55">
        <v>0.22790509259259301</v>
      </c>
      <c r="I5226" s="33">
        <v>44885.227905092601</v>
      </c>
      <c r="J5226" s="58">
        <v>44885</v>
      </c>
      <c r="K5226" s="13" t="s">
        <v>213</v>
      </c>
      <c r="L5226" s="13" t="s">
        <v>30</v>
      </c>
      <c r="M5226" s="13" t="s">
        <v>214</v>
      </c>
      <c r="N5226" s="13" t="s">
        <v>206</v>
      </c>
      <c r="O5226" s="33" t="s">
        <v>38</v>
      </c>
      <c r="P5226" s="58" t="s">
        <v>38</v>
      </c>
      <c r="Q5226" s="33" t="s">
        <v>207</v>
      </c>
      <c r="R5226" s="14" t="s">
        <v>38</v>
      </c>
      <c r="S5226" s="13" t="s">
        <v>216</v>
      </c>
      <c r="T5226" s="13" t="s">
        <v>217</v>
      </c>
      <c r="U5226" s="33">
        <f t="shared" ca="1" si="972"/>
        <v>45744.56914039352</v>
      </c>
      <c r="V5226" s="13" t="str">
        <f t="shared" si="973"/>
        <v>Bangalore</v>
      </c>
      <c r="W5226" s="13" t="str">
        <f t="shared" si="974"/>
        <v>CLS</v>
      </c>
      <c r="X5226" s="13">
        <f t="shared" si="975"/>
        <v>5</v>
      </c>
      <c r="Y5226" s="13" t="str">
        <f>IFERROR(VLOOKUP(C5226,ReceivingTeam[],2,FALSE),"HelpDesk")</f>
        <v>HelpDesk</v>
      </c>
      <c r="Z5226" s="67">
        <f t="shared" si="976"/>
        <v>44885.916666666664</v>
      </c>
      <c r="AA5226" s="68">
        <f t="shared" si="977"/>
        <v>44885</v>
      </c>
      <c r="AB5226" s="69" t="b">
        <f t="shared" si="978"/>
        <v>0</v>
      </c>
      <c r="AC5226" s="70">
        <f t="shared" si="979"/>
        <v>0.5</v>
      </c>
      <c r="AD5226" s="67">
        <f t="shared" si="980"/>
        <v>44885.916666666664</v>
      </c>
      <c r="AE5226" s="67">
        <f>VLOOKUP(V5226,'Branch Wise Work Timelines'!C:G,3,FALSE)+AA5226</f>
        <v>44885.416666666664</v>
      </c>
      <c r="AF5226" s="67">
        <f>IF(V5226="Bangalore",VLOOKUP(V5226,'Branch Wise Work Timelines'!C:G,4,FALSE)+AA5226+1,IF(V5226="Mumbai",VLOOKUP(V5226,'Branch Wise Work Timelines'!C:G,4,FALSE)+AA5226+1,VLOOKUP(V5226,'Branch Wise Work Timelines'!C:G,4,FALSE)+AA5226))</f>
        <v>44886.104166666664</v>
      </c>
      <c r="AG5226" s="67">
        <f>WORKDAY.INTL(AA5226,1,11)+VLOOKUP(V5226,'Branch Wise Work Timelines'!C:G,3,FALSE)</f>
        <v>44886.416666666664</v>
      </c>
      <c r="AH5226" s="69" t="str">
        <f t="shared" ca="1" si="981"/>
        <v>Out of TAT</v>
      </c>
      <c r="AI5226" s="69">
        <f t="shared" ca="1" si="982"/>
        <v>20608</v>
      </c>
      <c r="AJ5226" s="69" t="str">
        <f ca="1">IF(AI5226&lt;0,"0-12",IFERROR(VLOOKUP(AI5226,Breakup[],2,FALSE),"&gt;24"))</f>
        <v>&gt;24</v>
      </c>
      <c r="AK5226" s="69" t="str">
        <f>VLOOKUP(V5226,Master!B:D,3,FALSE)</f>
        <v>South</v>
      </c>
      <c r="AL5226" s="69" t="str">
        <f t="shared" si="983"/>
        <v>Bangalore-CLS</v>
      </c>
    </row>
    <row r="5227" spans="1:38">
      <c r="A5227" s="14" t="s">
        <v>10785</v>
      </c>
      <c r="B5227" s="54">
        <v>44701.710941169003</v>
      </c>
      <c r="C5227" s="13" t="s">
        <v>435</v>
      </c>
      <c r="D5227" s="13">
        <v>722</v>
      </c>
      <c r="E5227" s="13" t="s">
        <v>10786</v>
      </c>
      <c r="F5227" s="13" t="s">
        <v>33</v>
      </c>
      <c r="G5227" s="14">
        <v>1653047619021</v>
      </c>
      <c r="H5227" s="55">
        <v>6.9444444444444406E-2</v>
      </c>
      <c r="I5227" s="33">
        <v>44883.069444444402</v>
      </c>
      <c r="J5227" s="58">
        <v>44883</v>
      </c>
      <c r="K5227" s="13" t="s">
        <v>437</v>
      </c>
      <c r="L5227" s="13" t="s">
        <v>12</v>
      </c>
      <c r="M5227" s="13" t="s">
        <v>435</v>
      </c>
      <c r="N5227" s="13" t="s">
        <v>206</v>
      </c>
      <c r="O5227" s="33" t="s">
        <v>38</v>
      </c>
      <c r="P5227" s="58" t="s">
        <v>38</v>
      </c>
      <c r="Q5227" s="33" t="s">
        <v>207</v>
      </c>
      <c r="R5227" s="14" t="s">
        <v>38</v>
      </c>
      <c r="S5227" s="13" t="s">
        <v>208</v>
      </c>
      <c r="T5227" s="13" t="s">
        <v>209</v>
      </c>
      <c r="U5227" s="33">
        <f t="shared" ca="1" si="972"/>
        <v>45744.56914039352</v>
      </c>
      <c r="V5227" s="13" t="str">
        <f t="shared" si="973"/>
        <v>Ahmedabad</v>
      </c>
      <c r="W5227" s="13" t="str">
        <f t="shared" si="974"/>
        <v>RI</v>
      </c>
      <c r="X5227" s="13">
        <f t="shared" si="975"/>
        <v>1</v>
      </c>
      <c r="Y5227" s="13" t="str">
        <f>IFERROR(VLOOKUP(C5227,ReceivingTeam[],2,FALSE),"HelpDesk")</f>
        <v>HelpDesk</v>
      </c>
      <c r="Z5227" s="67">
        <f t="shared" si="976"/>
        <v>44884.562499999993</v>
      </c>
      <c r="AA5227" s="68">
        <f t="shared" si="977"/>
        <v>44883</v>
      </c>
      <c r="AB5227" s="69" t="b">
        <f t="shared" si="978"/>
        <v>1</v>
      </c>
      <c r="AC5227" s="70">
        <f t="shared" si="979"/>
        <v>0.5</v>
      </c>
      <c r="AD5227" s="67">
        <f t="shared" si="980"/>
        <v>44884.562499999993</v>
      </c>
      <c r="AE5227" s="67">
        <f>VLOOKUP(V5227,'Branch Wise Work Timelines'!C:G,3,FALSE)+AA5227</f>
        <v>44883.416666666664</v>
      </c>
      <c r="AF5227" s="67">
        <f>IF(V5227="Bangalore",VLOOKUP(V5227,'Branch Wise Work Timelines'!C:G,4,FALSE)+AA5227+1,IF(V5227="Mumbai",VLOOKUP(V5227,'Branch Wise Work Timelines'!C:G,4,FALSE)+AA5227+1,VLOOKUP(V5227,'Branch Wise Work Timelines'!C:G,4,FALSE)+AA5227))</f>
        <v>44883.770833333336</v>
      </c>
      <c r="AG5227" s="67">
        <f>WORKDAY.INTL(AA5227,1,11)+VLOOKUP(V5227,'Branch Wise Work Timelines'!C:G,3,FALSE)</f>
        <v>44884.416666666664</v>
      </c>
      <c r="AH5227" s="69" t="str">
        <f t="shared" ca="1" si="981"/>
        <v>Out of TAT</v>
      </c>
      <c r="AI5227" s="69">
        <f t="shared" ca="1" si="982"/>
        <v>20641</v>
      </c>
      <c r="AJ5227" s="69" t="str">
        <f ca="1">IF(AI5227&lt;0,"0-12",IFERROR(VLOOKUP(AI5227,Breakup[],2,FALSE),"&gt;24"))</f>
        <v>&gt;24</v>
      </c>
      <c r="AK5227" s="69" t="str">
        <f>VLOOKUP(V5227,Master!B:D,3,FALSE)</f>
        <v>North</v>
      </c>
      <c r="AL5227" s="69" t="str">
        <f t="shared" si="983"/>
        <v>Ahmedabad</v>
      </c>
    </row>
    <row r="5228" spans="1:38">
      <c r="A5228" s="14" t="s">
        <v>10787</v>
      </c>
      <c r="B5228" s="54">
        <v>44701.666004085702</v>
      </c>
      <c r="C5228" s="13" t="s">
        <v>467</v>
      </c>
      <c r="D5228" s="13">
        <v>682</v>
      </c>
      <c r="E5228" s="13" t="s">
        <v>10788</v>
      </c>
      <c r="F5228" s="13" t="s">
        <v>15</v>
      </c>
      <c r="G5228" s="14">
        <v>1653046758228</v>
      </c>
      <c r="H5228" s="55">
        <v>0.77729166666666705</v>
      </c>
      <c r="I5228" s="33">
        <v>44884.777291666702</v>
      </c>
      <c r="J5228" s="58">
        <v>44884</v>
      </c>
      <c r="K5228" s="13" t="s">
        <v>213</v>
      </c>
      <c r="L5228" s="13" t="s">
        <v>30</v>
      </c>
      <c r="M5228" s="13" t="s">
        <v>214</v>
      </c>
      <c r="N5228" s="13" t="s">
        <v>215</v>
      </c>
      <c r="O5228" s="33" t="s">
        <v>38</v>
      </c>
      <c r="P5228" s="58" t="s">
        <v>38</v>
      </c>
      <c r="Q5228" s="33" t="s">
        <v>207</v>
      </c>
      <c r="R5228" s="14" t="s">
        <v>38</v>
      </c>
      <c r="S5228" s="13" t="s">
        <v>216</v>
      </c>
      <c r="T5228" s="13" t="s">
        <v>217</v>
      </c>
      <c r="U5228" s="33">
        <f t="shared" ca="1" si="972"/>
        <v>45744.56914039352</v>
      </c>
      <c r="V5228" s="13" t="str">
        <f t="shared" si="973"/>
        <v>Bangalore</v>
      </c>
      <c r="W5228" s="13" t="str">
        <f t="shared" si="974"/>
        <v>CLS</v>
      </c>
      <c r="X5228" s="13">
        <f t="shared" si="975"/>
        <v>18</v>
      </c>
      <c r="Y5228" s="13" t="str">
        <f>IFERROR(VLOOKUP(C5228,ReceivingTeam[],2,FALSE),"HelpDesk")</f>
        <v>HelpDesk</v>
      </c>
      <c r="Z5228" s="67">
        <f t="shared" si="976"/>
        <v>44886.589791666702</v>
      </c>
      <c r="AA5228" s="68">
        <f t="shared" si="977"/>
        <v>44884</v>
      </c>
      <c r="AB5228" s="69" t="b">
        <f t="shared" si="978"/>
        <v>1</v>
      </c>
      <c r="AC5228" s="70">
        <f t="shared" si="979"/>
        <v>0.5</v>
      </c>
      <c r="AD5228" s="67">
        <f t="shared" si="980"/>
        <v>44886.589791666702</v>
      </c>
      <c r="AE5228" s="67">
        <f>VLOOKUP(V5228,'Branch Wise Work Timelines'!C:G,3,FALSE)+AA5228</f>
        <v>44884.416666666664</v>
      </c>
      <c r="AF5228" s="67">
        <f>IF(V5228="Bangalore",VLOOKUP(V5228,'Branch Wise Work Timelines'!C:G,4,FALSE)+AA5228+1,IF(V5228="Mumbai",VLOOKUP(V5228,'Branch Wise Work Timelines'!C:G,4,FALSE)+AA5228+1,VLOOKUP(V5228,'Branch Wise Work Timelines'!C:G,4,FALSE)+AA5228))</f>
        <v>44885.104166666664</v>
      </c>
      <c r="AG5228" s="67">
        <f>WORKDAY.INTL(AA5228,1,11)+VLOOKUP(V5228,'Branch Wise Work Timelines'!C:G,3,FALSE)</f>
        <v>44886.416666666664</v>
      </c>
      <c r="AH5228" s="69" t="str">
        <f t="shared" ca="1" si="981"/>
        <v>Out of TAT</v>
      </c>
      <c r="AI5228" s="69">
        <f t="shared" ca="1" si="982"/>
        <v>20592</v>
      </c>
      <c r="AJ5228" s="69" t="str">
        <f ca="1">IF(AI5228&lt;0,"0-12",IFERROR(VLOOKUP(AI5228,Breakup[],2,FALSE),"&gt;24"))</f>
        <v>&gt;24</v>
      </c>
      <c r="AK5228" s="69" t="str">
        <f>VLOOKUP(V5228,Master!B:D,3,FALSE)</f>
        <v>South</v>
      </c>
      <c r="AL5228" s="69" t="str">
        <f t="shared" si="983"/>
        <v>Bangalore-CLS</v>
      </c>
    </row>
    <row r="5229" spans="1:38">
      <c r="A5229" s="14" t="s">
        <v>10789</v>
      </c>
      <c r="B5229" s="54">
        <v>44701.728604664298</v>
      </c>
      <c r="C5229" s="13" t="s">
        <v>347</v>
      </c>
      <c r="D5229" s="13">
        <v>1986</v>
      </c>
      <c r="E5229" s="13" t="s">
        <v>10790</v>
      </c>
      <c r="F5229" s="13" t="s">
        <v>33</v>
      </c>
      <c r="G5229" s="14">
        <v>1653049054803</v>
      </c>
      <c r="H5229" s="55">
        <v>0.80638888888888904</v>
      </c>
      <c r="I5229" s="33">
        <v>44882.806388888901</v>
      </c>
      <c r="J5229" s="58">
        <v>44882</v>
      </c>
      <c r="K5229" s="13" t="s">
        <v>325</v>
      </c>
      <c r="L5229" s="13" t="s">
        <v>55</v>
      </c>
      <c r="M5229" s="13" t="s">
        <v>347</v>
      </c>
      <c r="N5229" s="13" t="s">
        <v>206</v>
      </c>
      <c r="O5229" s="33" t="s">
        <v>38</v>
      </c>
      <c r="P5229" s="58" t="s">
        <v>38</v>
      </c>
      <c r="Q5229" s="33" t="s">
        <v>207</v>
      </c>
      <c r="R5229" s="14" t="s">
        <v>38</v>
      </c>
      <c r="S5229" s="13" t="s">
        <v>208</v>
      </c>
      <c r="T5229" s="13" t="s">
        <v>209</v>
      </c>
      <c r="U5229" s="33">
        <f t="shared" ca="1" si="972"/>
        <v>45744.56914039352</v>
      </c>
      <c r="V5229" s="13" t="str">
        <f t="shared" si="973"/>
        <v>Delhi</v>
      </c>
      <c r="W5229" s="13" t="str">
        <f t="shared" si="974"/>
        <v>RI</v>
      </c>
      <c r="X5229" s="13">
        <f t="shared" si="975"/>
        <v>19</v>
      </c>
      <c r="Y5229" s="13" t="str">
        <f>IFERROR(VLOOKUP(C5229,ReceivingTeam[],2,FALSE),"HelpDesk")</f>
        <v>HelpDesk</v>
      </c>
      <c r="Z5229" s="67">
        <f t="shared" si="976"/>
        <v>44883.952222222229</v>
      </c>
      <c r="AA5229" s="68">
        <f t="shared" si="977"/>
        <v>44882</v>
      </c>
      <c r="AB5229" s="69" t="b">
        <f t="shared" si="978"/>
        <v>1</v>
      </c>
      <c r="AC5229" s="70">
        <f t="shared" si="979"/>
        <v>0.5</v>
      </c>
      <c r="AD5229" s="67">
        <f t="shared" si="980"/>
        <v>44883.952222222229</v>
      </c>
      <c r="AE5229" s="67">
        <f>VLOOKUP(V5229,'Branch Wise Work Timelines'!C:G,3,FALSE)+AA5229</f>
        <v>44882.416666666664</v>
      </c>
      <c r="AF5229" s="67">
        <f>IF(V5229="Bangalore",VLOOKUP(V5229,'Branch Wise Work Timelines'!C:G,4,FALSE)+AA5229+1,IF(V5229="Mumbai",VLOOKUP(V5229,'Branch Wise Work Timelines'!C:G,4,FALSE)+AA5229+1,VLOOKUP(V5229,'Branch Wise Work Timelines'!C:G,4,FALSE)+AA5229))</f>
        <v>44882.770833333336</v>
      </c>
      <c r="AG5229" s="67">
        <f>WORKDAY.INTL(AA5229,1,11)+VLOOKUP(V5229,'Branch Wise Work Timelines'!C:G,3,FALSE)</f>
        <v>44883.416666666664</v>
      </c>
      <c r="AH5229" s="69" t="str">
        <f t="shared" ca="1" si="981"/>
        <v>Out of TAT</v>
      </c>
      <c r="AI5229" s="69">
        <f t="shared" ca="1" si="982"/>
        <v>20655</v>
      </c>
      <c r="AJ5229" s="69" t="str">
        <f ca="1">IF(AI5229&lt;0,"0-12",IFERROR(VLOOKUP(AI5229,Breakup[],2,FALSE),"&gt;24"))</f>
        <v>&gt;24</v>
      </c>
      <c r="AK5229" s="69" t="str">
        <f>VLOOKUP(V5229,Master!B:D,3,FALSE)</f>
        <v>North</v>
      </c>
      <c r="AL5229" s="69" t="str">
        <f t="shared" si="983"/>
        <v>Delhi</v>
      </c>
    </row>
    <row r="5230" spans="1:38">
      <c r="A5230" s="14" t="s">
        <v>10791</v>
      </c>
      <c r="B5230" s="54">
        <v>44701.954169444398</v>
      </c>
      <c r="C5230" s="13" t="s">
        <v>147</v>
      </c>
      <c r="D5230" s="13">
        <v>541</v>
      </c>
      <c r="E5230" s="13" t="s">
        <v>10792</v>
      </c>
      <c r="F5230" s="13" t="s">
        <v>33</v>
      </c>
      <c r="G5230" s="14">
        <v>1653067592196</v>
      </c>
      <c r="H5230" s="55">
        <v>8.1203703703703695E-2</v>
      </c>
      <c r="I5230" s="33">
        <v>44890.081203703703</v>
      </c>
      <c r="J5230" s="58">
        <v>44890</v>
      </c>
      <c r="K5230" s="13" t="s">
        <v>213</v>
      </c>
      <c r="L5230" s="13" t="s">
        <v>30</v>
      </c>
      <c r="M5230" s="13" t="s">
        <v>147</v>
      </c>
      <c r="N5230" s="13" t="s">
        <v>206</v>
      </c>
      <c r="O5230" s="33" t="s">
        <v>38</v>
      </c>
      <c r="P5230" s="58" t="s">
        <v>38</v>
      </c>
      <c r="Q5230" s="33" t="s">
        <v>207</v>
      </c>
      <c r="R5230" s="14" t="s">
        <v>38</v>
      </c>
      <c r="S5230" s="13" t="s">
        <v>208</v>
      </c>
      <c r="T5230" s="13" t="s">
        <v>209</v>
      </c>
      <c r="U5230" s="33">
        <f t="shared" ca="1" si="972"/>
        <v>45744.56914039352</v>
      </c>
      <c r="V5230" s="13" t="str">
        <f t="shared" si="973"/>
        <v>Bangalore</v>
      </c>
      <c r="W5230" s="13" t="str">
        <f t="shared" si="974"/>
        <v>RI</v>
      </c>
      <c r="X5230" s="13">
        <f t="shared" si="975"/>
        <v>1</v>
      </c>
      <c r="Y5230" s="13" t="str">
        <f>IFERROR(VLOOKUP(C5230,ReceivingTeam[],2,FALSE),"HelpDesk")</f>
        <v>Branch office</v>
      </c>
      <c r="Z5230" s="67">
        <f t="shared" si="976"/>
        <v>44890.916666666664</v>
      </c>
      <c r="AA5230" s="68">
        <f t="shared" si="977"/>
        <v>44890</v>
      </c>
      <c r="AB5230" s="69" t="b">
        <f t="shared" si="978"/>
        <v>1</v>
      </c>
      <c r="AC5230" s="70">
        <f t="shared" si="979"/>
        <v>0.5</v>
      </c>
      <c r="AD5230" s="67">
        <f t="shared" si="980"/>
        <v>44890.916666666664</v>
      </c>
      <c r="AE5230" s="67">
        <f>VLOOKUP(V5230,'Branch Wise Work Timelines'!C:G,3,FALSE)+AA5230</f>
        <v>44890.416666666664</v>
      </c>
      <c r="AF5230" s="67">
        <f>IF(V5230="Bangalore",VLOOKUP(V5230,'Branch Wise Work Timelines'!C:G,4,FALSE)+AA5230+1,IF(V5230="Mumbai",VLOOKUP(V5230,'Branch Wise Work Timelines'!C:G,4,FALSE)+AA5230+1,VLOOKUP(V5230,'Branch Wise Work Timelines'!C:G,4,FALSE)+AA5230))</f>
        <v>44891.104166666664</v>
      </c>
      <c r="AG5230" s="67">
        <f>WORKDAY.INTL(AA5230,1,11)+VLOOKUP(V5230,'Branch Wise Work Timelines'!C:G,3,FALSE)</f>
        <v>44891.416666666664</v>
      </c>
      <c r="AH5230" s="69" t="str">
        <f t="shared" ca="1" si="981"/>
        <v>Out of TAT</v>
      </c>
      <c r="AI5230" s="69">
        <f t="shared" ca="1" si="982"/>
        <v>20488</v>
      </c>
      <c r="AJ5230" s="69" t="str">
        <f ca="1">IF(AI5230&lt;0,"0-12",IFERROR(VLOOKUP(AI5230,Breakup[],2,FALSE),"&gt;24"))</f>
        <v>&gt;24</v>
      </c>
      <c r="AK5230" s="69" t="str">
        <f>VLOOKUP(V5230,Master!B:D,3,FALSE)</f>
        <v>South</v>
      </c>
      <c r="AL5230" s="69" t="str">
        <f t="shared" si="983"/>
        <v>Bangalore</v>
      </c>
    </row>
    <row r="5231" spans="1:38">
      <c r="A5231" s="14" t="s">
        <v>10793</v>
      </c>
      <c r="B5231" s="54">
        <v>44701.955286458302</v>
      </c>
      <c r="C5231" s="13" t="s">
        <v>6284</v>
      </c>
      <c r="D5231" s="13">
        <v>915</v>
      </c>
      <c r="E5231" s="13" t="s">
        <v>10794</v>
      </c>
      <c r="F5231" s="13" t="s">
        <v>33</v>
      </c>
      <c r="G5231" s="14">
        <v>1653067592196</v>
      </c>
      <c r="H5231" s="55">
        <v>0.32649305555555602</v>
      </c>
      <c r="I5231" s="33">
        <v>44886.326493055603</v>
      </c>
      <c r="J5231" s="58">
        <v>44886</v>
      </c>
      <c r="K5231" s="13" t="s">
        <v>213</v>
      </c>
      <c r="L5231" s="13" t="s">
        <v>30</v>
      </c>
      <c r="M5231" s="13" t="s">
        <v>147</v>
      </c>
      <c r="N5231" s="13" t="s">
        <v>206</v>
      </c>
      <c r="O5231" s="33" t="s">
        <v>38</v>
      </c>
      <c r="P5231" s="58" t="s">
        <v>38</v>
      </c>
      <c r="Q5231" s="33" t="s">
        <v>207</v>
      </c>
      <c r="R5231" s="14" t="s">
        <v>38</v>
      </c>
      <c r="S5231" s="13" t="s">
        <v>208</v>
      </c>
      <c r="T5231" s="13" t="s">
        <v>209</v>
      </c>
      <c r="U5231" s="33">
        <f t="shared" ca="1" si="972"/>
        <v>45744.56914039352</v>
      </c>
      <c r="V5231" s="13" t="str">
        <f t="shared" si="973"/>
        <v>Bangalore</v>
      </c>
      <c r="W5231" s="13" t="str">
        <f t="shared" si="974"/>
        <v>RI</v>
      </c>
      <c r="X5231" s="13">
        <f t="shared" si="975"/>
        <v>7</v>
      </c>
      <c r="Y5231" s="13" t="str">
        <f>IFERROR(VLOOKUP(C5231,ReceivingTeam[],2,FALSE),"HelpDesk")</f>
        <v>HelpDesk</v>
      </c>
      <c r="Z5231" s="67">
        <f t="shared" si="976"/>
        <v>44886.916666666664</v>
      </c>
      <c r="AA5231" s="68">
        <f t="shared" si="977"/>
        <v>44886</v>
      </c>
      <c r="AB5231" s="69" t="b">
        <f t="shared" si="978"/>
        <v>1</v>
      </c>
      <c r="AC5231" s="70">
        <f t="shared" si="979"/>
        <v>0.5</v>
      </c>
      <c r="AD5231" s="67">
        <f t="shared" si="980"/>
        <v>44886.916666666664</v>
      </c>
      <c r="AE5231" s="67">
        <f>VLOOKUP(V5231,'Branch Wise Work Timelines'!C:G,3,FALSE)+AA5231</f>
        <v>44886.416666666664</v>
      </c>
      <c r="AF5231" s="67">
        <f>IF(V5231="Bangalore",VLOOKUP(V5231,'Branch Wise Work Timelines'!C:G,4,FALSE)+AA5231+1,IF(V5231="Mumbai",VLOOKUP(V5231,'Branch Wise Work Timelines'!C:G,4,FALSE)+AA5231+1,VLOOKUP(V5231,'Branch Wise Work Timelines'!C:G,4,FALSE)+AA5231))</f>
        <v>44887.104166666664</v>
      </c>
      <c r="AG5231" s="67">
        <f>WORKDAY.INTL(AA5231,1,11)+VLOOKUP(V5231,'Branch Wise Work Timelines'!C:G,3,FALSE)</f>
        <v>44887.416666666664</v>
      </c>
      <c r="AH5231" s="69" t="str">
        <f t="shared" ca="1" si="981"/>
        <v>Out of TAT</v>
      </c>
      <c r="AI5231" s="69">
        <f t="shared" ca="1" si="982"/>
        <v>20584</v>
      </c>
      <c r="AJ5231" s="69" t="str">
        <f ca="1">IF(AI5231&lt;0,"0-12",IFERROR(VLOOKUP(AI5231,Breakup[],2,FALSE),"&gt;24"))</f>
        <v>&gt;24</v>
      </c>
      <c r="AK5231" s="69" t="str">
        <f>VLOOKUP(V5231,Master!B:D,3,FALSE)</f>
        <v>South</v>
      </c>
      <c r="AL5231" s="69" t="str">
        <f t="shared" si="983"/>
        <v>Bangalore</v>
      </c>
    </row>
    <row r="5232" spans="1:38">
      <c r="A5232" s="14" t="s">
        <v>10795</v>
      </c>
      <c r="B5232" s="54">
        <v>44701.778947025501</v>
      </c>
      <c r="C5232" s="13" t="s">
        <v>243</v>
      </c>
      <c r="D5232" s="13">
        <v>701</v>
      </c>
      <c r="E5232" s="13" t="s">
        <v>10796</v>
      </c>
      <c r="F5232" s="13" t="s">
        <v>15</v>
      </c>
      <c r="G5232" s="14">
        <v>1653055472729</v>
      </c>
      <c r="H5232" s="55">
        <v>0.44914351851851803</v>
      </c>
      <c r="I5232" s="33">
        <v>44891.449143518497</v>
      </c>
      <c r="J5232" s="58">
        <v>44891</v>
      </c>
      <c r="K5232" s="13" t="s">
        <v>213</v>
      </c>
      <c r="L5232" s="13" t="s">
        <v>30</v>
      </c>
      <c r="M5232" s="13" t="s">
        <v>214</v>
      </c>
      <c r="N5232" s="13" t="s">
        <v>215</v>
      </c>
      <c r="O5232" s="33">
        <v>44891.746458333299</v>
      </c>
      <c r="P5232" s="58">
        <v>44891</v>
      </c>
      <c r="Q5232" s="33" t="s">
        <v>237</v>
      </c>
      <c r="R5232" s="14">
        <v>1128</v>
      </c>
      <c r="S5232" s="13" t="s">
        <v>216</v>
      </c>
      <c r="T5232" s="13" t="s">
        <v>217</v>
      </c>
      <c r="U5232" s="33">
        <f t="shared" ca="1" si="972"/>
        <v>45744.56914039352</v>
      </c>
      <c r="V5232" s="13" t="str">
        <f t="shared" si="973"/>
        <v>Bangalore</v>
      </c>
      <c r="W5232" s="13" t="str">
        <f t="shared" si="974"/>
        <v>CLS</v>
      </c>
      <c r="X5232" s="13">
        <f t="shared" si="975"/>
        <v>10</v>
      </c>
      <c r="Y5232" s="13" t="str">
        <f>IFERROR(VLOOKUP(C5232,ReceivingTeam[],2,FALSE),"HelpDesk")</f>
        <v>HelpDesk</v>
      </c>
      <c r="Z5232" s="67">
        <f t="shared" si="976"/>
        <v>44891.949143518497</v>
      </c>
      <c r="AA5232" s="68">
        <f t="shared" si="977"/>
        <v>44891</v>
      </c>
      <c r="AB5232" s="69" t="b">
        <f t="shared" si="978"/>
        <v>1</v>
      </c>
      <c r="AC5232" s="70">
        <f t="shared" si="979"/>
        <v>0.5</v>
      </c>
      <c r="AD5232" s="67">
        <f t="shared" si="980"/>
        <v>44891.949143518497</v>
      </c>
      <c r="AE5232" s="67">
        <f>VLOOKUP(V5232,'Branch Wise Work Timelines'!C:G,3,FALSE)+AA5232</f>
        <v>44891.416666666664</v>
      </c>
      <c r="AF5232" s="67">
        <f>IF(V5232="Bangalore",VLOOKUP(V5232,'Branch Wise Work Timelines'!C:G,4,FALSE)+AA5232+1,IF(V5232="Mumbai",VLOOKUP(V5232,'Branch Wise Work Timelines'!C:G,4,FALSE)+AA5232+1,VLOOKUP(V5232,'Branch Wise Work Timelines'!C:G,4,FALSE)+AA5232))</f>
        <v>44892.104166666664</v>
      </c>
      <c r="AG5232" s="67">
        <f>WORKDAY.INTL(AA5232,1,11)+VLOOKUP(V5232,'Branch Wise Work Timelines'!C:G,3,FALSE)</f>
        <v>44893.416666666664</v>
      </c>
      <c r="AH5232" s="69" t="str">
        <f t="shared" si="981"/>
        <v>Met</v>
      </c>
      <c r="AI5232" s="69">
        <f t="shared" ca="1" si="982"/>
        <v>20463</v>
      </c>
      <c r="AJ5232" s="69" t="str">
        <f ca="1">IF(AI5232&lt;0,"0-12",IFERROR(VLOOKUP(AI5232,Breakup[],2,FALSE),"&gt;24"))</f>
        <v>&gt;24</v>
      </c>
      <c r="AK5232" s="69" t="str">
        <f>VLOOKUP(V5232,Master!B:D,3,FALSE)</f>
        <v>South</v>
      </c>
      <c r="AL5232" s="69" t="str">
        <f t="shared" si="983"/>
        <v>Bangalore-CLS</v>
      </c>
    </row>
    <row r="5233" spans="1:38">
      <c r="A5233" s="14" t="s">
        <v>10797</v>
      </c>
      <c r="B5233" s="54">
        <v>44701.693859756902</v>
      </c>
      <c r="C5233" s="13" t="s">
        <v>407</v>
      </c>
      <c r="D5233" s="13">
        <v>130</v>
      </c>
      <c r="E5233" s="13" t="s">
        <v>10798</v>
      </c>
      <c r="F5233" s="13" t="s">
        <v>42</v>
      </c>
      <c r="G5233" s="14">
        <v>1653046464687</v>
      </c>
      <c r="H5233" s="55">
        <v>0.56850694444444405</v>
      </c>
      <c r="I5233" s="33">
        <v>44888.568506944401</v>
      </c>
      <c r="J5233" s="58">
        <v>44888</v>
      </c>
      <c r="K5233" s="13" t="s">
        <v>224</v>
      </c>
      <c r="L5233" s="13" t="s">
        <v>64</v>
      </c>
      <c r="M5233" s="13" t="s">
        <v>225</v>
      </c>
      <c r="N5233" s="13" t="s">
        <v>215</v>
      </c>
      <c r="O5233" s="33" t="s">
        <v>38</v>
      </c>
      <c r="P5233" s="58" t="s">
        <v>38</v>
      </c>
      <c r="Q5233" s="33" t="s">
        <v>207</v>
      </c>
      <c r="R5233" s="14" t="s">
        <v>38</v>
      </c>
      <c r="S5233" s="13" t="s">
        <v>208</v>
      </c>
      <c r="T5233" s="13" t="s">
        <v>209</v>
      </c>
      <c r="U5233" s="33">
        <f t="shared" ca="1" si="972"/>
        <v>45744.56914039352</v>
      </c>
      <c r="V5233" s="13" t="str">
        <f t="shared" si="973"/>
        <v>Kolkata</v>
      </c>
      <c r="W5233" s="13" t="str">
        <f t="shared" si="974"/>
        <v>DOMI</v>
      </c>
      <c r="X5233" s="13">
        <f t="shared" si="975"/>
        <v>13</v>
      </c>
      <c r="Y5233" s="13" t="str">
        <f>IFERROR(VLOOKUP(C5233,ReceivingTeam[],2,FALSE),"HelpDesk")</f>
        <v>Branch office</v>
      </c>
      <c r="Z5233" s="67">
        <f t="shared" si="976"/>
        <v>44889.714340277729</v>
      </c>
      <c r="AA5233" s="68">
        <f t="shared" si="977"/>
        <v>44888</v>
      </c>
      <c r="AB5233" s="69" t="b">
        <f t="shared" si="978"/>
        <v>1</v>
      </c>
      <c r="AC5233" s="70">
        <f t="shared" si="979"/>
        <v>0.5</v>
      </c>
      <c r="AD5233" s="67">
        <f t="shared" si="980"/>
        <v>44889.714340277729</v>
      </c>
      <c r="AE5233" s="67">
        <f>VLOOKUP(V5233,'Branch Wise Work Timelines'!C:G,3,FALSE)+AA5233</f>
        <v>44888.416666666664</v>
      </c>
      <c r="AF5233" s="67">
        <f>IF(V5233="Bangalore",VLOOKUP(V5233,'Branch Wise Work Timelines'!C:G,4,FALSE)+AA5233+1,IF(V5233="Mumbai",VLOOKUP(V5233,'Branch Wise Work Timelines'!C:G,4,FALSE)+AA5233+1,VLOOKUP(V5233,'Branch Wise Work Timelines'!C:G,4,FALSE)+AA5233))</f>
        <v>44888.770833333336</v>
      </c>
      <c r="AG5233" s="67">
        <f>WORKDAY.INTL(AA5233,1,11)+VLOOKUP(V5233,'Branch Wise Work Timelines'!C:G,3,FALSE)</f>
        <v>44889.416666666664</v>
      </c>
      <c r="AH5233" s="69" t="str">
        <f t="shared" ca="1" si="981"/>
        <v>Out of TAT</v>
      </c>
      <c r="AI5233" s="69">
        <f t="shared" ca="1" si="982"/>
        <v>20517</v>
      </c>
      <c r="AJ5233" s="69" t="str">
        <f ca="1">IF(AI5233&lt;0,"0-12",IFERROR(VLOOKUP(AI5233,Breakup[],2,FALSE),"&gt;24"))</f>
        <v>&gt;24</v>
      </c>
      <c r="AK5233" s="69" t="str">
        <f>VLOOKUP(V5233,Master!B:D,3,FALSE)</f>
        <v>East</v>
      </c>
      <c r="AL5233" s="69" t="str">
        <f t="shared" si="983"/>
        <v>Kolkata</v>
      </c>
    </row>
    <row r="5234" spans="1:38">
      <c r="A5234" s="14" t="s">
        <v>10799</v>
      </c>
      <c r="B5234" s="54">
        <v>44701.707311770799</v>
      </c>
      <c r="C5234" s="13" t="s">
        <v>113</v>
      </c>
      <c r="D5234" s="13">
        <v>1438</v>
      </c>
      <c r="E5234" s="13" t="s">
        <v>10800</v>
      </c>
      <c r="F5234" s="13" t="s">
        <v>33</v>
      </c>
      <c r="G5234" s="14">
        <v>1653054611210</v>
      </c>
      <c r="H5234" s="55">
        <v>0.40511574074074103</v>
      </c>
      <c r="I5234" s="33">
        <v>44885.405115740701</v>
      </c>
      <c r="J5234" s="58">
        <v>44885</v>
      </c>
      <c r="K5234" s="13" t="s">
        <v>263</v>
      </c>
      <c r="L5234" s="13" t="s">
        <v>69</v>
      </c>
      <c r="M5234" s="13" t="s">
        <v>101</v>
      </c>
      <c r="N5234" s="13" t="s">
        <v>206</v>
      </c>
      <c r="O5234" s="33" t="s">
        <v>38</v>
      </c>
      <c r="P5234" s="58" t="s">
        <v>38</v>
      </c>
      <c r="Q5234" s="33" t="s">
        <v>207</v>
      </c>
      <c r="R5234" s="14" t="s">
        <v>38</v>
      </c>
      <c r="S5234" s="13" t="s">
        <v>208</v>
      </c>
      <c r="T5234" s="13" t="s">
        <v>209</v>
      </c>
      <c r="U5234" s="33">
        <f t="shared" ca="1" si="972"/>
        <v>45744.56914039352</v>
      </c>
      <c r="V5234" s="13" t="str">
        <f t="shared" si="973"/>
        <v>Mumbai</v>
      </c>
      <c r="W5234" s="13" t="str">
        <f t="shared" si="974"/>
        <v>RI</v>
      </c>
      <c r="X5234" s="13">
        <f t="shared" si="975"/>
        <v>9</v>
      </c>
      <c r="Y5234" s="13" t="str">
        <f>IFERROR(VLOOKUP(C5234,ReceivingTeam[],2,FALSE),"HelpDesk")</f>
        <v>Branch office</v>
      </c>
      <c r="Z5234" s="67">
        <f t="shared" si="976"/>
        <v>44885.916666666664</v>
      </c>
      <c r="AA5234" s="68">
        <f t="shared" si="977"/>
        <v>44885</v>
      </c>
      <c r="AB5234" s="69" t="b">
        <f t="shared" si="978"/>
        <v>0</v>
      </c>
      <c r="AC5234" s="70">
        <f t="shared" si="979"/>
        <v>0.5</v>
      </c>
      <c r="AD5234" s="67">
        <f t="shared" si="980"/>
        <v>44885.916666666664</v>
      </c>
      <c r="AE5234" s="67">
        <f>VLOOKUP(V5234,'Branch Wise Work Timelines'!C:G,3,FALSE)+AA5234</f>
        <v>44885.416666666664</v>
      </c>
      <c r="AF5234" s="67">
        <f>IF(V5234="Bangalore",VLOOKUP(V5234,'Branch Wise Work Timelines'!C:G,4,FALSE)+AA5234+1,IF(V5234="Mumbai",VLOOKUP(V5234,'Branch Wise Work Timelines'!C:G,4,FALSE)+AA5234+1,VLOOKUP(V5234,'Branch Wise Work Timelines'!C:G,4,FALSE)+AA5234))</f>
        <v>44886.25</v>
      </c>
      <c r="AG5234" s="67">
        <f>WORKDAY.INTL(AA5234,1,11)+VLOOKUP(V5234,'Branch Wise Work Timelines'!C:G,3,FALSE)</f>
        <v>44886.416666666664</v>
      </c>
      <c r="AH5234" s="69" t="str">
        <f t="shared" ca="1" si="981"/>
        <v>Out of TAT</v>
      </c>
      <c r="AI5234" s="69">
        <f t="shared" ca="1" si="982"/>
        <v>20608</v>
      </c>
      <c r="AJ5234" s="69" t="str">
        <f ca="1">IF(AI5234&lt;0,"0-12",IFERROR(VLOOKUP(AI5234,Breakup[],2,FALSE),"&gt;24"))</f>
        <v>&gt;24</v>
      </c>
      <c r="AK5234" s="69" t="str">
        <f>VLOOKUP(V5234,Master!B:D,3,FALSE)</f>
        <v>East</v>
      </c>
      <c r="AL5234" s="69" t="str">
        <f t="shared" si="983"/>
        <v>Mumbai</v>
      </c>
    </row>
    <row r="5235" spans="1:38">
      <c r="A5235" s="14" t="s">
        <v>10801</v>
      </c>
      <c r="B5235" s="54">
        <v>44701.711037419002</v>
      </c>
      <c r="C5235" s="13" t="s">
        <v>113</v>
      </c>
      <c r="D5235" s="13">
        <v>412</v>
      </c>
      <c r="E5235" s="13" t="s">
        <v>10802</v>
      </c>
      <c r="F5235" s="13" t="s">
        <v>33</v>
      </c>
      <c r="G5235" s="14">
        <v>1653054611210</v>
      </c>
      <c r="H5235" s="55">
        <v>0.68744212962963003</v>
      </c>
      <c r="I5235" s="33">
        <v>44881.687442129602</v>
      </c>
      <c r="J5235" s="58">
        <v>44881</v>
      </c>
      <c r="K5235" s="13" t="s">
        <v>263</v>
      </c>
      <c r="L5235" s="13" t="s">
        <v>69</v>
      </c>
      <c r="M5235" s="13" t="s">
        <v>101</v>
      </c>
      <c r="N5235" s="13" t="s">
        <v>206</v>
      </c>
      <c r="O5235" s="33" t="s">
        <v>38</v>
      </c>
      <c r="P5235" s="58" t="s">
        <v>38</v>
      </c>
      <c r="Q5235" s="33" t="s">
        <v>207</v>
      </c>
      <c r="R5235" s="14" t="s">
        <v>38</v>
      </c>
      <c r="S5235" s="13" t="s">
        <v>208</v>
      </c>
      <c r="T5235" s="13" t="s">
        <v>209</v>
      </c>
      <c r="U5235" s="33">
        <f t="shared" ca="1" si="972"/>
        <v>45744.56914039352</v>
      </c>
      <c r="V5235" s="13" t="str">
        <f t="shared" si="973"/>
        <v>Mumbai</v>
      </c>
      <c r="W5235" s="13" t="str">
        <f t="shared" si="974"/>
        <v>RI</v>
      </c>
      <c r="X5235" s="13">
        <f t="shared" si="975"/>
        <v>16</v>
      </c>
      <c r="Y5235" s="13" t="str">
        <f>IFERROR(VLOOKUP(C5235,ReceivingTeam[],2,FALSE),"HelpDesk")</f>
        <v>Branch office</v>
      </c>
      <c r="Z5235" s="67">
        <f t="shared" si="976"/>
        <v>44882.187442129602</v>
      </c>
      <c r="AA5235" s="68">
        <f t="shared" si="977"/>
        <v>44881</v>
      </c>
      <c r="AB5235" s="69" t="b">
        <f t="shared" si="978"/>
        <v>1</v>
      </c>
      <c r="AC5235" s="70">
        <f t="shared" si="979"/>
        <v>0.5</v>
      </c>
      <c r="AD5235" s="67">
        <f t="shared" si="980"/>
        <v>44882.187442129602</v>
      </c>
      <c r="AE5235" s="67">
        <f>VLOOKUP(V5235,'Branch Wise Work Timelines'!C:G,3,FALSE)+AA5235</f>
        <v>44881.416666666664</v>
      </c>
      <c r="AF5235" s="67">
        <f>IF(V5235="Bangalore",VLOOKUP(V5235,'Branch Wise Work Timelines'!C:G,4,FALSE)+AA5235+1,IF(V5235="Mumbai",VLOOKUP(V5235,'Branch Wise Work Timelines'!C:G,4,FALSE)+AA5235+1,VLOOKUP(V5235,'Branch Wise Work Timelines'!C:G,4,FALSE)+AA5235))</f>
        <v>44882.25</v>
      </c>
      <c r="AG5235" s="67">
        <f>WORKDAY.INTL(AA5235,1,11)+VLOOKUP(V5235,'Branch Wise Work Timelines'!C:G,3,FALSE)</f>
        <v>44882.416666666664</v>
      </c>
      <c r="AH5235" s="69" t="str">
        <f t="shared" ca="1" si="981"/>
        <v>Out of TAT</v>
      </c>
      <c r="AI5235" s="69">
        <f t="shared" ca="1" si="982"/>
        <v>20698</v>
      </c>
      <c r="AJ5235" s="69" t="str">
        <f ca="1">IF(AI5235&lt;0,"0-12",IFERROR(VLOOKUP(AI5235,Breakup[],2,FALSE),"&gt;24"))</f>
        <v>&gt;24</v>
      </c>
      <c r="AK5235" s="69" t="str">
        <f>VLOOKUP(V5235,Master!B:D,3,FALSE)</f>
        <v>East</v>
      </c>
      <c r="AL5235" s="69" t="str">
        <f t="shared" si="983"/>
        <v>Mumbai</v>
      </c>
    </row>
    <row r="5236" spans="1:38">
      <c r="A5236" s="14" t="s">
        <v>10803</v>
      </c>
      <c r="B5236" s="54">
        <v>44701.702875463001</v>
      </c>
      <c r="C5236" s="13" t="s">
        <v>9706</v>
      </c>
      <c r="D5236" s="13">
        <v>1439</v>
      </c>
      <c r="E5236" s="13" t="s">
        <v>10804</v>
      </c>
      <c r="F5236" s="13" t="s">
        <v>33</v>
      </c>
      <c r="G5236" s="14">
        <v>1653046282377</v>
      </c>
      <c r="H5236" s="55">
        <v>0.84800925925925896</v>
      </c>
      <c r="I5236" s="33">
        <v>44882.848009259302</v>
      </c>
      <c r="J5236" s="58">
        <v>44882</v>
      </c>
      <c r="K5236" s="13" t="s">
        <v>41</v>
      </c>
      <c r="L5236" s="13" t="s">
        <v>40</v>
      </c>
      <c r="M5236" s="13" t="s">
        <v>9706</v>
      </c>
      <c r="N5236" s="13" t="s">
        <v>215</v>
      </c>
      <c r="O5236" s="33" t="s">
        <v>38</v>
      </c>
      <c r="P5236" s="58" t="s">
        <v>38</v>
      </c>
      <c r="Q5236" s="33" t="s">
        <v>207</v>
      </c>
      <c r="R5236" s="14" t="s">
        <v>38</v>
      </c>
      <c r="S5236" s="13" t="s">
        <v>216</v>
      </c>
      <c r="T5236" s="13" t="s">
        <v>209</v>
      </c>
      <c r="U5236" s="33">
        <f t="shared" ca="1" si="972"/>
        <v>45744.56914039352</v>
      </c>
      <c r="V5236" s="13" t="str">
        <f t="shared" si="973"/>
        <v>Chennai - RSI</v>
      </c>
      <c r="W5236" s="13" t="str">
        <f t="shared" si="974"/>
        <v>RI</v>
      </c>
      <c r="X5236" s="13">
        <f t="shared" si="975"/>
        <v>20</v>
      </c>
      <c r="Y5236" s="13" t="str">
        <f>IFERROR(VLOOKUP(C5236,ReceivingTeam[],2,FALSE),"HelpDesk")</f>
        <v>HelpDesk</v>
      </c>
      <c r="Z5236" s="67">
        <f t="shared" si="976"/>
        <v>44883.973009259302</v>
      </c>
      <c r="AA5236" s="68">
        <f t="shared" si="977"/>
        <v>44882</v>
      </c>
      <c r="AB5236" s="69" t="b">
        <f t="shared" si="978"/>
        <v>1</v>
      </c>
      <c r="AC5236" s="70">
        <f t="shared" si="979"/>
        <v>0.5</v>
      </c>
      <c r="AD5236" s="67">
        <f t="shared" si="980"/>
        <v>44883.973009259302</v>
      </c>
      <c r="AE5236" s="67">
        <f>VLOOKUP(V5236,'Branch Wise Work Timelines'!C:G,3,FALSE)+AA5236</f>
        <v>44882.416666666664</v>
      </c>
      <c r="AF5236" s="67">
        <f>IF(V5236="Bangalore",VLOOKUP(V5236,'Branch Wise Work Timelines'!C:G,4,FALSE)+AA5236+1,IF(V5236="Mumbai",VLOOKUP(V5236,'Branch Wise Work Timelines'!C:G,4,FALSE)+AA5236+1,VLOOKUP(V5236,'Branch Wise Work Timelines'!C:G,4,FALSE)+AA5236))</f>
        <v>44882.791666666664</v>
      </c>
      <c r="AG5236" s="67">
        <f>WORKDAY.INTL(AA5236,1,11)+VLOOKUP(V5236,'Branch Wise Work Timelines'!C:G,3,FALSE)</f>
        <v>44883.416666666664</v>
      </c>
      <c r="AH5236" s="69" t="str">
        <f t="shared" ca="1" si="981"/>
        <v>Out of TAT</v>
      </c>
      <c r="AI5236" s="69">
        <f t="shared" ca="1" si="982"/>
        <v>20655</v>
      </c>
      <c r="AJ5236" s="69" t="str">
        <f ca="1">IF(AI5236&lt;0,"0-12",IFERROR(VLOOKUP(AI5236,Breakup[],2,FALSE),"&gt;24"))</f>
        <v>&gt;24</v>
      </c>
      <c r="AK5236" s="69" t="str">
        <f>VLOOKUP(V5236,Master!B:D,3,FALSE)</f>
        <v>South</v>
      </c>
      <c r="AL5236" s="69" t="str">
        <f t="shared" si="983"/>
        <v>Chennai - RSI</v>
      </c>
    </row>
    <row r="5237" spans="1:38">
      <c r="A5237" s="14" t="s">
        <v>10805</v>
      </c>
      <c r="B5237" s="54">
        <v>44701.731419710602</v>
      </c>
      <c r="C5237" s="13" t="s">
        <v>265</v>
      </c>
      <c r="D5237" s="13">
        <v>717</v>
      </c>
      <c r="E5237" s="13" t="s">
        <v>10806</v>
      </c>
      <c r="F5237" s="13" t="s">
        <v>15</v>
      </c>
      <c r="G5237" s="14">
        <v>1653051039986</v>
      </c>
      <c r="H5237" s="55">
        <v>0.88583333333333303</v>
      </c>
      <c r="I5237" s="33">
        <v>44890.885833333297</v>
      </c>
      <c r="J5237" s="58">
        <v>44890</v>
      </c>
      <c r="K5237" s="13" t="s">
        <v>213</v>
      </c>
      <c r="L5237" s="13" t="s">
        <v>30</v>
      </c>
      <c r="M5237" s="13" t="s">
        <v>214</v>
      </c>
      <c r="N5237" s="13" t="s">
        <v>1185</v>
      </c>
      <c r="O5237" s="33" t="s">
        <v>38</v>
      </c>
      <c r="P5237" s="58" t="s">
        <v>38</v>
      </c>
      <c r="Q5237" s="33" t="s">
        <v>207</v>
      </c>
      <c r="R5237" s="14" t="s">
        <v>38</v>
      </c>
      <c r="S5237" s="13" t="s">
        <v>216</v>
      </c>
      <c r="T5237" s="13" t="s">
        <v>217</v>
      </c>
      <c r="U5237" s="33">
        <f t="shared" ca="1" si="972"/>
        <v>45744.56914039352</v>
      </c>
      <c r="V5237" s="13" t="str">
        <f t="shared" si="973"/>
        <v>Bangalore</v>
      </c>
      <c r="W5237" s="13" t="str">
        <f t="shared" si="974"/>
        <v>CLS</v>
      </c>
      <c r="X5237" s="13">
        <f t="shared" si="975"/>
        <v>21</v>
      </c>
      <c r="Y5237" s="13" t="str">
        <f>IFERROR(VLOOKUP(C5237,ReceivingTeam[],2,FALSE),"HelpDesk")</f>
        <v>HelpDesk</v>
      </c>
      <c r="Z5237" s="67">
        <f t="shared" si="976"/>
        <v>44891.698333333297</v>
      </c>
      <c r="AA5237" s="68">
        <f t="shared" si="977"/>
        <v>44890</v>
      </c>
      <c r="AB5237" s="69" t="b">
        <f t="shared" si="978"/>
        <v>1</v>
      </c>
      <c r="AC5237" s="70">
        <f t="shared" si="979"/>
        <v>0.5</v>
      </c>
      <c r="AD5237" s="67">
        <f t="shared" si="980"/>
        <v>44891.698333333297</v>
      </c>
      <c r="AE5237" s="67">
        <f>VLOOKUP(V5237,'Branch Wise Work Timelines'!C:G,3,FALSE)+AA5237</f>
        <v>44890.416666666664</v>
      </c>
      <c r="AF5237" s="67">
        <f>IF(V5237="Bangalore",VLOOKUP(V5237,'Branch Wise Work Timelines'!C:G,4,FALSE)+AA5237+1,IF(V5237="Mumbai",VLOOKUP(V5237,'Branch Wise Work Timelines'!C:G,4,FALSE)+AA5237+1,VLOOKUP(V5237,'Branch Wise Work Timelines'!C:G,4,FALSE)+AA5237))</f>
        <v>44891.104166666664</v>
      </c>
      <c r="AG5237" s="67">
        <f>WORKDAY.INTL(AA5237,1,11)+VLOOKUP(V5237,'Branch Wise Work Timelines'!C:G,3,FALSE)</f>
        <v>44891.416666666664</v>
      </c>
      <c r="AH5237" s="69" t="str">
        <f t="shared" ca="1" si="981"/>
        <v>Out of TAT</v>
      </c>
      <c r="AI5237" s="69">
        <f t="shared" ca="1" si="982"/>
        <v>20469</v>
      </c>
      <c r="AJ5237" s="69" t="str">
        <f ca="1">IF(AI5237&lt;0,"0-12",IFERROR(VLOOKUP(AI5237,Breakup[],2,FALSE),"&gt;24"))</f>
        <v>&gt;24</v>
      </c>
      <c r="AK5237" s="69" t="str">
        <f>VLOOKUP(V5237,Master!B:D,3,FALSE)</f>
        <v>South</v>
      </c>
      <c r="AL5237" s="69" t="str">
        <f t="shared" si="983"/>
        <v>Bangalore-CLS</v>
      </c>
    </row>
    <row r="5238" spans="1:38">
      <c r="A5238" s="14" t="s">
        <v>10807</v>
      </c>
      <c r="B5238" s="54">
        <v>44701.667967129601</v>
      </c>
      <c r="C5238" s="13" t="s">
        <v>227</v>
      </c>
      <c r="D5238" s="13">
        <v>1934</v>
      </c>
      <c r="E5238" s="13" t="s">
        <v>10808</v>
      </c>
      <c r="F5238" s="13" t="s">
        <v>15</v>
      </c>
      <c r="G5238" s="14">
        <v>1653049223395</v>
      </c>
      <c r="H5238" s="55">
        <v>0.46164351851851898</v>
      </c>
      <c r="I5238" s="33">
        <v>44886.461643518502</v>
      </c>
      <c r="J5238" s="58">
        <v>44886</v>
      </c>
      <c r="K5238" s="13" t="s">
        <v>213</v>
      </c>
      <c r="L5238" s="13" t="s">
        <v>30</v>
      </c>
      <c r="M5238" s="13" t="s">
        <v>214</v>
      </c>
      <c r="N5238" s="13" t="s">
        <v>215</v>
      </c>
      <c r="O5238" s="33" t="s">
        <v>38</v>
      </c>
      <c r="P5238" s="58" t="s">
        <v>38</v>
      </c>
      <c r="Q5238" s="33" t="s">
        <v>207</v>
      </c>
      <c r="R5238" s="14" t="s">
        <v>38</v>
      </c>
      <c r="S5238" s="13" t="s">
        <v>216</v>
      </c>
      <c r="T5238" s="13" t="s">
        <v>217</v>
      </c>
      <c r="U5238" s="33">
        <f t="shared" ca="1" si="972"/>
        <v>45744.56914039352</v>
      </c>
      <c r="V5238" s="13" t="str">
        <f t="shared" si="973"/>
        <v>Bangalore</v>
      </c>
      <c r="W5238" s="13" t="str">
        <f t="shared" si="974"/>
        <v>CLS</v>
      </c>
      <c r="X5238" s="13">
        <f t="shared" si="975"/>
        <v>11</v>
      </c>
      <c r="Y5238" s="13" t="str">
        <f>IFERROR(VLOOKUP(C5238,ReceivingTeam[],2,FALSE),"HelpDesk")</f>
        <v>HelpDesk</v>
      </c>
      <c r="Z5238" s="67">
        <f t="shared" si="976"/>
        <v>44886.961643518502</v>
      </c>
      <c r="AA5238" s="68">
        <f t="shared" si="977"/>
        <v>44886</v>
      </c>
      <c r="AB5238" s="69" t="b">
        <f t="shared" si="978"/>
        <v>1</v>
      </c>
      <c r="AC5238" s="70">
        <f t="shared" si="979"/>
        <v>0.5</v>
      </c>
      <c r="AD5238" s="67">
        <f t="shared" si="980"/>
        <v>44886.961643518502</v>
      </c>
      <c r="AE5238" s="67">
        <f>VLOOKUP(V5238,'Branch Wise Work Timelines'!C:G,3,FALSE)+AA5238</f>
        <v>44886.416666666664</v>
      </c>
      <c r="AF5238" s="67">
        <f>IF(V5238="Bangalore",VLOOKUP(V5238,'Branch Wise Work Timelines'!C:G,4,FALSE)+AA5238+1,IF(V5238="Mumbai",VLOOKUP(V5238,'Branch Wise Work Timelines'!C:G,4,FALSE)+AA5238+1,VLOOKUP(V5238,'Branch Wise Work Timelines'!C:G,4,FALSE)+AA5238))</f>
        <v>44887.104166666664</v>
      </c>
      <c r="AG5238" s="67">
        <f>WORKDAY.INTL(AA5238,1,11)+VLOOKUP(V5238,'Branch Wise Work Timelines'!C:G,3,FALSE)</f>
        <v>44887.416666666664</v>
      </c>
      <c r="AH5238" s="69" t="str">
        <f t="shared" ca="1" si="981"/>
        <v>Out of TAT</v>
      </c>
      <c r="AI5238" s="69">
        <f t="shared" ca="1" si="982"/>
        <v>20583</v>
      </c>
      <c r="AJ5238" s="69" t="str">
        <f ca="1">IF(AI5238&lt;0,"0-12",IFERROR(VLOOKUP(AI5238,Breakup[],2,FALSE),"&gt;24"))</f>
        <v>&gt;24</v>
      </c>
      <c r="AK5238" s="69" t="str">
        <f>VLOOKUP(V5238,Master!B:D,3,FALSE)</f>
        <v>South</v>
      </c>
      <c r="AL5238" s="69" t="str">
        <f t="shared" si="983"/>
        <v>Bangalore-CLS</v>
      </c>
    </row>
    <row r="5239" spans="1:38">
      <c r="A5239" s="14" t="s">
        <v>10809</v>
      </c>
      <c r="B5239" s="54">
        <v>44701.675163113403</v>
      </c>
      <c r="C5239" s="13" t="s">
        <v>6794</v>
      </c>
      <c r="D5239" s="13">
        <v>1047</v>
      </c>
      <c r="E5239" s="13" t="s">
        <v>10810</v>
      </c>
      <c r="F5239" s="13" t="s">
        <v>33</v>
      </c>
      <c r="G5239" s="14">
        <v>1653051036549</v>
      </c>
      <c r="H5239" s="55">
        <v>0.62806712962962996</v>
      </c>
      <c r="I5239" s="33">
        <v>44885.628067129597</v>
      </c>
      <c r="J5239" s="58">
        <v>44885</v>
      </c>
      <c r="K5239" s="13" t="s">
        <v>313</v>
      </c>
      <c r="L5239" s="13" t="s">
        <v>60</v>
      </c>
      <c r="M5239" s="13" t="s">
        <v>314</v>
      </c>
      <c r="N5239" s="13" t="s">
        <v>206</v>
      </c>
      <c r="O5239" s="33" t="s">
        <v>38</v>
      </c>
      <c r="P5239" s="58" t="s">
        <v>38</v>
      </c>
      <c r="Q5239" s="33" t="s">
        <v>207</v>
      </c>
      <c r="R5239" s="14" t="s">
        <v>38</v>
      </c>
      <c r="S5239" s="13" t="s">
        <v>208</v>
      </c>
      <c r="T5239" s="13" t="s">
        <v>209</v>
      </c>
      <c r="U5239" s="33">
        <f t="shared" ca="1" si="972"/>
        <v>45744.56914039352</v>
      </c>
      <c r="V5239" s="13" t="str">
        <f t="shared" si="973"/>
        <v>Hyderabad</v>
      </c>
      <c r="W5239" s="13" t="str">
        <f t="shared" si="974"/>
        <v>RI</v>
      </c>
      <c r="X5239" s="13">
        <f t="shared" si="975"/>
        <v>15</v>
      </c>
      <c r="Y5239" s="13" t="str">
        <f>IFERROR(VLOOKUP(C5239,ReceivingTeam[],2,FALSE),"HelpDesk")</f>
        <v>HelpDesk</v>
      </c>
      <c r="Z5239" s="67">
        <f t="shared" si="976"/>
        <v>44885.916666666664</v>
      </c>
      <c r="AA5239" s="68">
        <f t="shared" si="977"/>
        <v>44885</v>
      </c>
      <c r="AB5239" s="69" t="b">
        <f t="shared" si="978"/>
        <v>0</v>
      </c>
      <c r="AC5239" s="70">
        <f t="shared" si="979"/>
        <v>0.5</v>
      </c>
      <c r="AD5239" s="67">
        <f t="shared" si="980"/>
        <v>44885.916666666664</v>
      </c>
      <c r="AE5239" s="67">
        <f>VLOOKUP(V5239,'Branch Wise Work Timelines'!C:G,3,FALSE)+AA5239</f>
        <v>44885.416666666664</v>
      </c>
      <c r="AF5239" s="67">
        <f>IF(V5239="Bangalore",VLOOKUP(V5239,'Branch Wise Work Timelines'!C:G,4,FALSE)+AA5239+1,IF(V5239="Mumbai",VLOOKUP(V5239,'Branch Wise Work Timelines'!C:G,4,FALSE)+AA5239+1,VLOOKUP(V5239,'Branch Wise Work Timelines'!C:G,4,FALSE)+AA5239))</f>
        <v>44885.770833333336</v>
      </c>
      <c r="AG5239" s="67">
        <f>WORKDAY.INTL(AA5239,1,11)+VLOOKUP(V5239,'Branch Wise Work Timelines'!C:G,3,FALSE)</f>
        <v>44886.416666666664</v>
      </c>
      <c r="AH5239" s="69" t="str">
        <f t="shared" ca="1" si="981"/>
        <v>Out of TAT</v>
      </c>
      <c r="AI5239" s="69">
        <f t="shared" ca="1" si="982"/>
        <v>20608</v>
      </c>
      <c r="AJ5239" s="69" t="str">
        <f ca="1">IF(AI5239&lt;0,"0-12",IFERROR(VLOOKUP(AI5239,Breakup[],2,FALSE),"&gt;24"))</f>
        <v>&gt;24</v>
      </c>
      <c r="AK5239" s="69" t="str">
        <f>VLOOKUP(V5239,Master!B:D,3,FALSE)</f>
        <v>South</v>
      </c>
      <c r="AL5239" s="69" t="str">
        <f t="shared" si="983"/>
        <v>Hyderabad</v>
      </c>
    </row>
    <row r="5240" spans="1:38">
      <c r="A5240" s="14" t="s">
        <v>10811</v>
      </c>
      <c r="B5240" s="54">
        <v>44701.706138657399</v>
      </c>
      <c r="C5240" s="13" t="s">
        <v>323</v>
      </c>
      <c r="D5240" s="13">
        <v>1645</v>
      </c>
      <c r="E5240" s="13" t="s">
        <v>10812</v>
      </c>
      <c r="F5240" s="13" t="s">
        <v>33</v>
      </c>
      <c r="G5240" s="14">
        <v>1653047864057</v>
      </c>
      <c r="H5240" s="55">
        <v>0.63871527777777803</v>
      </c>
      <c r="I5240" s="33">
        <v>44885.638715277797</v>
      </c>
      <c r="J5240" s="58">
        <v>44885</v>
      </c>
      <c r="K5240" s="13" t="s">
        <v>325</v>
      </c>
      <c r="L5240" s="13" t="s">
        <v>55</v>
      </c>
      <c r="M5240" s="13" t="s">
        <v>323</v>
      </c>
      <c r="N5240" s="13" t="s">
        <v>206</v>
      </c>
      <c r="O5240" s="33" t="s">
        <v>38</v>
      </c>
      <c r="P5240" s="58" t="s">
        <v>38</v>
      </c>
      <c r="Q5240" s="33" t="s">
        <v>207</v>
      </c>
      <c r="R5240" s="14" t="s">
        <v>38</v>
      </c>
      <c r="S5240" s="13" t="s">
        <v>208</v>
      </c>
      <c r="T5240" s="13" t="s">
        <v>209</v>
      </c>
      <c r="U5240" s="33">
        <f t="shared" ca="1" si="972"/>
        <v>45744.56914039352</v>
      </c>
      <c r="V5240" s="13" t="str">
        <f t="shared" si="973"/>
        <v>Delhi</v>
      </c>
      <c r="W5240" s="13" t="str">
        <f t="shared" si="974"/>
        <v>RI</v>
      </c>
      <c r="X5240" s="13">
        <f t="shared" si="975"/>
        <v>15</v>
      </c>
      <c r="Y5240" s="13" t="str">
        <f>IFERROR(VLOOKUP(C5240,ReceivingTeam[],2,FALSE),"HelpDesk")</f>
        <v>HelpDesk</v>
      </c>
      <c r="Z5240" s="67">
        <f t="shared" si="976"/>
        <v>44885.916666666664</v>
      </c>
      <c r="AA5240" s="68">
        <f t="shared" si="977"/>
        <v>44885</v>
      </c>
      <c r="AB5240" s="69" t="b">
        <f t="shared" si="978"/>
        <v>0</v>
      </c>
      <c r="AC5240" s="70">
        <f t="shared" si="979"/>
        <v>0.5</v>
      </c>
      <c r="AD5240" s="67">
        <f t="shared" si="980"/>
        <v>44885.916666666664</v>
      </c>
      <c r="AE5240" s="67">
        <f>VLOOKUP(V5240,'Branch Wise Work Timelines'!C:G,3,FALSE)+AA5240</f>
        <v>44885.416666666664</v>
      </c>
      <c r="AF5240" s="67">
        <f>IF(V5240="Bangalore",VLOOKUP(V5240,'Branch Wise Work Timelines'!C:G,4,FALSE)+AA5240+1,IF(V5240="Mumbai",VLOOKUP(V5240,'Branch Wise Work Timelines'!C:G,4,FALSE)+AA5240+1,VLOOKUP(V5240,'Branch Wise Work Timelines'!C:G,4,FALSE)+AA5240))</f>
        <v>44885.770833333336</v>
      </c>
      <c r="AG5240" s="67">
        <f>WORKDAY.INTL(AA5240,1,11)+VLOOKUP(V5240,'Branch Wise Work Timelines'!C:G,3,FALSE)</f>
        <v>44886.416666666664</v>
      </c>
      <c r="AH5240" s="69" t="str">
        <f t="shared" ca="1" si="981"/>
        <v>Out of TAT</v>
      </c>
      <c r="AI5240" s="69">
        <f t="shared" ca="1" si="982"/>
        <v>20608</v>
      </c>
      <c r="AJ5240" s="69" t="str">
        <f ca="1">IF(AI5240&lt;0,"0-12",IFERROR(VLOOKUP(AI5240,Breakup[],2,FALSE),"&gt;24"))</f>
        <v>&gt;24</v>
      </c>
      <c r="AK5240" s="69" t="str">
        <f>VLOOKUP(V5240,Master!B:D,3,FALSE)</f>
        <v>North</v>
      </c>
      <c r="AL5240" s="69" t="str">
        <f t="shared" si="983"/>
        <v>Delhi</v>
      </c>
    </row>
    <row r="5241" spans="1:38">
      <c r="A5241" s="14" t="s">
        <v>10813</v>
      </c>
      <c r="B5241" s="54">
        <v>44701.715686030097</v>
      </c>
      <c r="C5241" s="13" t="s">
        <v>323</v>
      </c>
      <c r="D5241" s="13">
        <v>1209</v>
      </c>
      <c r="E5241" s="13" t="s">
        <v>10814</v>
      </c>
      <c r="F5241" s="13" t="s">
        <v>33</v>
      </c>
      <c r="G5241" s="14">
        <v>1653047864057</v>
      </c>
      <c r="H5241" s="55">
        <v>0.65248842592592604</v>
      </c>
      <c r="I5241" s="33">
        <v>44882.652488425898</v>
      </c>
      <c r="J5241" s="58">
        <v>44882</v>
      </c>
      <c r="K5241" s="13" t="s">
        <v>325</v>
      </c>
      <c r="L5241" s="13" t="s">
        <v>55</v>
      </c>
      <c r="M5241" s="13" t="s">
        <v>323</v>
      </c>
      <c r="N5241" s="13" t="s">
        <v>206</v>
      </c>
      <c r="O5241" s="33" t="s">
        <v>38</v>
      </c>
      <c r="P5241" s="58" t="s">
        <v>38</v>
      </c>
      <c r="Q5241" s="33" t="s">
        <v>207</v>
      </c>
      <c r="R5241" s="14" t="s">
        <v>38</v>
      </c>
      <c r="S5241" s="13" t="s">
        <v>208</v>
      </c>
      <c r="T5241" s="13" t="s">
        <v>209</v>
      </c>
      <c r="U5241" s="33">
        <f t="shared" ca="1" si="972"/>
        <v>45744.56914039352</v>
      </c>
      <c r="V5241" s="13" t="str">
        <f t="shared" si="973"/>
        <v>Delhi</v>
      </c>
      <c r="W5241" s="13" t="str">
        <f t="shared" si="974"/>
        <v>RI</v>
      </c>
      <c r="X5241" s="13">
        <f t="shared" si="975"/>
        <v>15</v>
      </c>
      <c r="Y5241" s="13" t="str">
        <f>IFERROR(VLOOKUP(C5241,ReceivingTeam[],2,FALSE),"HelpDesk")</f>
        <v>HelpDesk</v>
      </c>
      <c r="Z5241" s="67">
        <f t="shared" si="976"/>
        <v>44883.798321759226</v>
      </c>
      <c r="AA5241" s="68">
        <f t="shared" si="977"/>
        <v>44882</v>
      </c>
      <c r="AB5241" s="69" t="b">
        <f t="shared" si="978"/>
        <v>1</v>
      </c>
      <c r="AC5241" s="70">
        <f t="shared" si="979"/>
        <v>0.5</v>
      </c>
      <c r="AD5241" s="67">
        <f t="shared" si="980"/>
        <v>44883.798321759226</v>
      </c>
      <c r="AE5241" s="67">
        <f>VLOOKUP(V5241,'Branch Wise Work Timelines'!C:G,3,FALSE)+AA5241</f>
        <v>44882.416666666664</v>
      </c>
      <c r="AF5241" s="67">
        <f>IF(V5241="Bangalore",VLOOKUP(V5241,'Branch Wise Work Timelines'!C:G,4,FALSE)+AA5241+1,IF(V5241="Mumbai",VLOOKUP(V5241,'Branch Wise Work Timelines'!C:G,4,FALSE)+AA5241+1,VLOOKUP(V5241,'Branch Wise Work Timelines'!C:G,4,FALSE)+AA5241))</f>
        <v>44882.770833333336</v>
      </c>
      <c r="AG5241" s="67">
        <f>WORKDAY.INTL(AA5241,1,11)+VLOOKUP(V5241,'Branch Wise Work Timelines'!C:G,3,FALSE)</f>
        <v>44883.416666666664</v>
      </c>
      <c r="AH5241" s="69" t="str">
        <f t="shared" ca="1" si="981"/>
        <v>Out of TAT</v>
      </c>
      <c r="AI5241" s="69">
        <f t="shared" ca="1" si="982"/>
        <v>20659</v>
      </c>
      <c r="AJ5241" s="69" t="str">
        <f ca="1">IF(AI5241&lt;0,"0-12",IFERROR(VLOOKUP(AI5241,Breakup[],2,FALSE),"&gt;24"))</f>
        <v>&gt;24</v>
      </c>
      <c r="AK5241" s="69" t="str">
        <f>VLOOKUP(V5241,Master!B:D,3,FALSE)</f>
        <v>North</v>
      </c>
      <c r="AL5241" s="69" t="str">
        <f t="shared" si="983"/>
        <v>Delhi</v>
      </c>
    </row>
    <row r="5242" spans="1:38">
      <c r="A5242" s="14" t="s">
        <v>10815</v>
      </c>
      <c r="B5242" s="54">
        <v>44701.716683020801</v>
      </c>
      <c r="C5242" s="13" t="s">
        <v>219</v>
      </c>
      <c r="D5242" s="13">
        <v>523</v>
      </c>
      <c r="E5242" s="13" t="s">
        <v>10816</v>
      </c>
      <c r="F5242" s="13" t="s">
        <v>15</v>
      </c>
      <c r="G5242" s="14">
        <v>1653050621596</v>
      </c>
      <c r="H5242" s="55">
        <v>0.263356481481481</v>
      </c>
      <c r="I5242" s="33">
        <v>44881.263356481497</v>
      </c>
      <c r="J5242" s="58">
        <v>44881</v>
      </c>
      <c r="K5242" s="13" t="s">
        <v>213</v>
      </c>
      <c r="L5242" s="13" t="s">
        <v>30</v>
      </c>
      <c r="M5242" s="13" t="s">
        <v>214</v>
      </c>
      <c r="N5242" s="13" t="s">
        <v>206</v>
      </c>
      <c r="O5242" s="33" t="s">
        <v>38</v>
      </c>
      <c r="P5242" s="58" t="s">
        <v>38</v>
      </c>
      <c r="Q5242" s="33" t="s">
        <v>207</v>
      </c>
      <c r="R5242" s="14" t="s">
        <v>38</v>
      </c>
      <c r="S5242" s="13" t="s">
        <v>216</v>
      </c>
      <c r="T5242" s="13" t="s">
        <v>217</v>
      </c>
      <c r="U5242" s="33">
        <f t="shared" ca="1" si="972"/>
        <v>45744.56914039352</v>
      </c>
      <c r="V5242" s="13" t="str">
        <f t="shared" si="973"/>
        <v>Bangalore</v>
      </c>
      <c r="W5242" s="13" t="str">
        <f t="shared" si="974"/>
        <v>CLS</v>
      </c>
      <c r="X5242" s="13">
        <f t="shared" si="975"/>
        <v>6</v>
      </c>
      <c r="Y5242" s="13" t="str">
        <f>IFERROR(VLOOKUP(C5242,ReceivingTeam[],2,FALSE),"HelpDesk")</f>
        <v>HelpDesk</v>
      </c>
      <c r="Z5242" s="67">
        <f t="shared" si="976"/>
        <v>44881.916666666664</v>
      </c>
      <c r="AA5242" s="68">
        <f t="shared" si="977"/>
        <v>44881</v>
      </c>
      <c r="AB5242" s="69" t="b">
        <f t="shared" si="978"/>
        <v>1</v>
      </c>
      <c r="AC5242" s="70">
        <f t="shared" si="979"/>
        <v>0.5</v>
      </c>
      <c r="AD5242" s="67">
        <f t="shared" si="980"/>
        <v>44881.916666666664</v>
      </c>
      <c r="AE5242" s="67">
        <f>VLOOKUP(V5242,'Branch Wise Work Timelines'!C:G,3,FALSE)+AA5242</f>
        <v>44881.416666666664</v>
      </c>
      <c r="AF5242" s="67">
        <f>IF(V5242="Bangalore",VLOOKUP(V5242,'Branch Wise Work Timelines'!C:G,4,FALSE)+AA5242+1,IF(V5242="Mumbai",VLOOKUP(V5242,'Branch Wise Work Timelines'!C:G,4,FALSE)+AA5242+1,VLOOKUP(V5242,'Branch Wise Work Timelines'!C:G,4,FALSE)+AA5242))</f>
        <v>44882.104166666664</v>
      </c>
      <c r="AG5242" s="67">
        <f>WORKDAY.INTL(AA5242,1,11)+VLOOKUP(V5242,'Branch Wise Work Timelines'!C:G,3,FALSE)</f>
        <v>44882.416666666664</v>
      </c>
      <c r="AH5242" s="69" t="str">
        <f t="shared" ca="1" si="981"/>
        <v>Out of TAT</v>
      </c>
      <c r="AI5242" s="69">
        <f t="shared" ca="1" si="982"/>
        <v>20704</v>
      </c>
      <c r="AJ5242" s="69" t="str">
        <f ca="1">IF(AI5242&lt;0,"0-12",IFERROR(VLOOKUP(AI5242,Breakup[],2,FALSE),"&gt;24"))</f>
        <v>&gt;24</v>
      </c>
      <c r="AK5242" s="69" t="str">
        <f>VLOOKUP(V5242,Master!B:D,3,FALSE)</f>
        <v>South</v>
      </c>
      <c r="AL5242" s="69" t="str">
        <f t="shared" si="983"/>
        <v>Bangalore-CLS</v>
      </c>
    </row>
    <row r="5243" spans="1:38">
      <c r="A5243" s="14" t="s">
        <v>10817</v>
      </c>
      <c r="B5243" s="54">
        <v>44701.750928969901</v>
      </c>
      <c r="C5243" s="13" t="s">
        <v>268</v>
      </c>
      <c r="D5243" s="13">
        <v>1848</v>
      </c>
      <c r="E5243" s="13" t="s">
        <v>10818</v>
      </c>
      <c r="F5243" s="13" t="s">
        <v>15</v>
      </c>
      <c r="G5243" s="14">
        <v>1653052565128</v>
      </c>
      <c r="H5243" s="55">
        <v>0.73839120370370404</v>
      </c>
      <c r="I5243" s="33">
        <v>44889.738391203697</v>
      </c>
      <c r="J5243" s="58">
        <v>44889</v>
      </c>
      <c r="K5243" s="13" t="s">
        <v>213</v>
      </c>
      <c r="L5243" s="13" t="s">
        <v>30</v>
      </c>
      <c r="M5243" s="13" t="s">
        <v>75</v>
      </c>
      <c r="N5243" s="13" t="s">
        <v>206</v>
      </c>
      <c r="O5243" s="33" t="s">
        <v>38</v>
      </c>
      <c r="P5243" s="58" t="s">
        <v>38</v>
      </c>
      <c r="Q5243" s="33" t="s">
        <v>207</v>
      </c>
      <c r="R5243" s="14" t="s">
        <v>38</v>
      </c>
      <c r="S5243" s="13" t="s">
        <v>216</v>
      </c>
      <c r="T5243" s="13" t="s">
        <v>217</v>
      </c>
      <c r="U5243" s="33">
        <f t="shared" ca="1" si="972"/>
        <v>45744.56914039352</v>
      </c>
      <c r="V5243" s="13" t="str">
        <f t="shared" si="973"/>
        <v>Bangalore</v>
      </c>
      <c r="W5243" s="13" t="str">
        <f t="shared" si="974"/>
        <v>CLS</v>
      </c>
      <c r="X5243" s="13">
        <f t="shared" si="975"/>
        <v>17</v>
      </c>
      <c r="Y5243" s="13" t="str">
        <f>IFERROR(VLOOKUP(C5243,ReceivingTeam[],2,FALSE),"HelpDesk")</f>
        <v>HelpDesk</v>
      </c>
      <c r="Z5243" s="67">
        <f t="shared" si="976"/>
        <v>44890.550891203697</v>
      </c>
      <c r="AA5243" s="68">
        <f t="shared" si="977"/>
        <v>44889</v>
      </c>
      <c r="AB5243" s="69" t="b">
        <f t="shared" si="978"/>
        <v>1</v>
      </c>
      <c r="AC5243" s="70">
        <f t="shared" si="979"/>
        <v>0.5</v>
      </c>
      <c r="AD5243" s="67">
        <f t="shared" si="980"/>
        <v>44890.550891203697</v>
      </c>
      <c r="AE5243" s="67">
        <f>VLOOKUP(V5243,'Branch Wise Work Timelines'!C:G,3,FALSE)+AA5243</f>
        <v>44889.416666666664</v>
      </c>
      <c r="AF5243" s="67">
        <f>IF(V5243="Bangalore",VLOOKUP(V5243,'Branch Wise Work Timelines'!C:G,4,FALSE)+AA5243+1,IF(V5243="Mumbai",VLOOKUP(V5243,'Branch Wise Work Timelines'!C:G,4,FALSE)+AA5243+1,VLOOKUP(V5243,'Branch Wise Work Timelines'!C:G,4,FALSE)+AA5243))</f>
        <v>44890.104166666664</v>
      </c>
      <c r="AG5243" s="67">
        <f>WORKDAY.INTL(AA5243,1,11)+VLOOKUP(V5243,'Branch Wise Work Timelines'!C:G,3,FALSE)</f>
        <v>44890.416666666664</v>
      </c>
      <c r="AH5243" s="69" t="str">
        <f t="shared" ca="1" si="981"/>
        <v>Out of TAT</v>
      </c>
      <c r="AI5243" s="69">
        <f t="shared" ca="1" si="982"/>
        <v>20497</v>
      </c>
      <c r="AJ5243" s="69" t="str">
        <f ca="1">IF(AI5243&lt;0,"0-12",IFERROR(VLOOKUP(AI5243,Breakup[],2,FALSE),"&gt;24"))</f>
        <v>&gt;24</v>
      </c>
      <c r="AK5243" s="69" t="str">
        <f>VLOOKUP(V5243,Master!B:D,3,FALSE)</f>
        <v>South</v>
      </c>
      <c r="AL5243" s="69" t="str">
        <f t="shared" si="983"/>
        <v>Bangalore-CLS</v>
      </c>
    </row>
    <row r="5244" spans="1:38">
      <c r="A5244" s="14" t="s">
        <v>10819</v>
      </c>
      <c r="B5244" s="54">
        <v>44701.907275381898</v>
      </c>
      <c r="C5244" s="13" t="s">
        <v>1232</v>
      </c>
      <c r="D5244" s="13">
        <v>93</v>
      </c>
      <c r="E5244" s="13" t="s">
        <v>10820</v>
      </c>
      <c r="F5244" s="13" t="s">
        <v>46</v>
      </c>
      <c r="G5244" s="14">
        <v>1653069266688</v>
      </c>
      <c r="H5244" s="55">
        <v>0.15576388888888901</v>
      </c>
      <c r="I5244" s="33">
        <v>44885.155763888899</v>
      </c>
      <c r="J5244" s="58">
        <v>44885</v>
      </c>
      <c r="K5244" s="13" t="s">
        <v>213</v>
      </c>
      <c r="L5244" s="13" t="s">
        <v>30</v>
      </c>
      <c r="M5244" s="13" t="s">
        <v>147</v>
      </c>
      <c r="N5244" s="13" t="s">
        <v>206</v>
      </c>
      <c r="O5244" s="33" t="s">
        <v>38</v>
      </c>
      <c r="P5244" s="58" t="s">
        <v>38</v>
      </c>
      <c r="Q5244" s="33" t="s">
        <v>207</v>
      </c>
      <c r="R5244" s="14" t="s">
        <v>38</v>
      </c>
      <c r="S5244" s="13" t="s">
        <v>208</v>
      </c>
      <c r="T5244" s="13" t="s">
        <v>209</v>
      </c>
      <c r="U5244" s="33">
        <f t="shared" ca="1" si="972"/>
        <v>45744.56914039352</v>
      </c>
      <c r="V5244" s="13" t="str">
        <f t="shared" si="973"/>
        <v>Bangalore</v>
      </c>
      <c r="W5244" s="13" t="str">
        <f t="shared" si="974"/>
        <v>RI</v>
      </c>
      <c r="X5244" s="13">
        <f t="shared" si="975"/>
        <v>3</v>
      </c>
      <c r="Y5244" s="13" t="str">
        <f>IFERROR(VLOOKUP(C5244,ReceivingTeam[],2,FALSE),"HelpDesk")</f>
        <v>HelpDesk</v>
      </c>
      <c r="Z5244" s="67">
        <f t="shared" si="976"/>
        <v>44885.916666666664</v>
      </c>
      <c r="AA5244" s="68">
        <f t="shared" si="977"/>
        <v>44885</v>
      </c>
      <c r="AB5244" s="69" t="b">
        <f t="shared" si="978"/>
        <v>0</v>
      </c>
      <c r="AC5244" s="70">
        <f t="shared" si="979"/>
        <v>0.5</v>
      </c>
      <c r="AD5244" s="67">
        <f t="shared" si="980"/>
        <v>44885.916666666664</v>
      </c>
      <c r="AE5244" s="67">
        <f>VLOOKUP(V5244,'Branch Wise Work Timelines'!C:G,3,FALSE)+AA5244</f>
        <v>44885.416666666664</v>
      </c>
      <c r="AF5244" s="67">
        <f>IF(V5244="Bangalore",VLOOKUP(V5244,'Branch Wise Work Timelines'!C:G,4,FALSE)+AA5244+1,IF(V5244="Mumbai",VLOOKUP(V5244,'Branch Wise Work Timelines'!C:G,4,FALSE)+AA5244+1,VLOOKUP(V5244,'Branch Wise Work Timelines'!C:G,4,FALSE)+AA5244))</f>
        <v>44886.104166666664</v>
      </c>
      <c r="AG5244" s="67">
        <f>WORKDAY.INTL(AA5244,1,11)+VLOOKUP(V5244,'Branch Wise Work Timelines'!C:G,3,FALSE)</f>
        <v>44886.416666666664</v>
      </c>
      <c r="AH5244" s="69" t="str">
        <f t="shared" ca="1" si="981"/>
        <v>Out of TAT</v>
      </c>
      <c r="AI5244" s="69">
        <f t="shared" ca="1" si="982"/>
        <v>20608</v>
      </c>
      <c r="AJ5244" s="69" t="str">
        <f ca="1">IF(AI5244&lt;0,"0-12",IFERROR(VLOOKUP(AI5244,Breakup[],2,FALSE),"&gt;24"))</f>
        <v>&gt;24</v>
      </c>
      <c r="AK5244" s="69" t="str">
        <f>VLOOKUP(V5244,Master!B:D,3,FALSE)</f>
        <v>South</v>
      </c>
      <c r="AL5244" s="69" t="str">
        <f t="shared" si="983"/>
        <v>Bangalore</v>
      </c>
    </row>
    <row r="5245" spans="1:38">
      <c r="A5245" s="14" t="s">
        <v>10821</v>
      </c>
      <c r="B5245" s="54">
        <v>44701.910187419002</v>
      </c>
      <c r="C5245" s="13" t="s">
        <v>1232</v>
      </c>
      <c r="D5245" s="13">
        <v>270</v>
      </c>
      <c r="E5245" s="13" t="s">
        <v>10822</v>
      </c>
      <c r="F5245" s="13" t="s">
        <v>46</v>
      </c>
      <c r="G5245" s="14">
        <v>1653069266688</v>
      </c>
      <c r="H5245" s="55">
        <v>0.17265046296296299</v>
      </c>
      <c r="I5245" s="33">
        <v>44881.172650462999</v>
      </c>
      <c r="J5245" s="58">
        <v>44881</v>
      </c>
      <c r="K5245" s="13" t="s">
        <v>213</v>
      </c>
      <c r="L5245" s="13" t="s">
        <v>30</v>
      </c>
      <c r="M5245" s="13" t="s">
        <v>147</v>
      </c>
      <c r="N5245" s="13" t="s">
        <v>206</v>
      </c>
      <c r="O5245" s="33" t="s">
        <v>38</v>
      </c>
      <c r="P5245" s="58" t="s">
        <v>38</v>
      </c>
      <c r="Q5245" s="33" t="s">
        <v>207</v>
      </c>
      <c r="R5245" s="14" t="s">
        <v>38</v>
      </c>
      <c r="S5245" s="13" t="s">
        <v>208</v>
      </c>
      <c r="T5245" s="13" t="s">
        <v>209</v>
      </c>
      <c r="U5245" s="33">
        <f t="shared" ca="1" si="972"/>
        <v>45744.56914039352</v>
      </c>
      <c r="V5245" s="13" t="str">
        <f t="shared" si="973"/>
        <v>Bangalore</v>
      </c>
      <c r="W5245" s="13" t="str">
        <f t="shared" si="974"/>
        <v>RI</v>
      </c>
      <c r="X5245" s="13">
        <f t="shared" si="975"/>
        <v>4</v>
      </c>
      <c r="Y5245" s="13" t="str">
        <f>IFERROR(VLOOKUP(C5245,ReceivingTeam[],2,FALSE),"HelpDesk")</f>
        <v>HelpDesk</v>
      </c>
      <c r="Z5245" s="67">
        <f t="shared" si="976"/>
        <v>44881.916666666664</v>
      </c>
      <c r="AA5245" s="68">
        <f t="shared" si="977"/>
        <v>44881</v>
      </c>
      <c r="AB5245" s="69" t="b">
        <f t="shared" si="978"/>
        <v>1</v>
      </c>
      <c r="AC5245" s="70">
        <f t="shared" si="979"/>
        <v>0.5</v>
      </c>
      <c r="AD5245" s="67">
        <f t="shared" si="980"/>
        <v>44881.916666666664</v>
      </c>
      <c r="AE5245" s="67">
        <f>VLOOKUP(V5245,'Branch Wise Work Timelines'!C:G,3,FALSE)+AA5245</f>
        <v>44881.416666666664</v>
      </c>
      <c r="AF5245" s="67">
        <f>IF(V5245="Bangalore",VLOOKUP(V5245,'Branch Wise Work Timelines'!C:G,4,FALSE)+AA5245+1,IF(V5245="Mumbai",VLOOKUP(V5245,'Branch Wise Work Timelines'!C:G,4,FALSE)+AA5245+1,VLOOKUP(V5245,'Branch Wise Work Timelines'!C:G,4,FALSE)+AA5245))</f>
        <v>44882.104166666664</v>
      </c>
      <c r="AG5245" s="67">
        <f>WORKDAY.INTL(AA5245,1,11)+VLOOKUP(V5245,'Branch Wise Work Timelines'!C:G,3,FALSE)</f>
        <v>44882.416666666664</v>
      </c>
      <c r="AH5245" s="69" t="str">
        <f t="shared" ca="1" si="981"/>
        <v>Out of TAT</v>
      </c>
      <c r="AI5245" s="69">
        <f t="shared" ca="1" si="982"/>
        <v>20704</v>
      </c>
      <c r="AJ5245" s="69" t="str">
        <f ca="1">IF(AI5245&lt;0,"0-12",IFERROR(VLOOKUP(AI5245,Breakup[],2,FALSE),"&gt;24"))</f>
        <v>&gt;24</v>
      </c>
      <c r="AK5245" s="69" t="str">
        <f>VLOOKUP(V5245,Master!B:D,3,FALSE)</f>
        <v>South</v>
      </c>
      <c r="AL5245" s="69" t="str">
        <f t="shared" si="983"/>
        <v>Bangalore</v>
      </c>
    </row>
    <row r="5246" spans="1:38">
      <c r="A5246" s="14" t="s">
        <v>10823</v>
      </c>
      <c r="B5246" s="54">
        <v>44701.713404861097</v>
      </c>
      <c r="C5246" s="13" t="s">
        <v>3924</v>
      </c>
      <c r="D5246" s="13">
        <v>306</v>
      </c>
      <c r="E5246" s="13" t="s">
        <v>10824</v>
      </c>
      <c r="F5246" s="13" t="s">
        <v>33</v>
      </c>
      <c r="G5246" s="14">
        <v>1653047315800</v>
      </c>
      <c r="H5246" s="55">
        <v>0.45232638888888899</v>
      </c>
      <c r="I5246" s="33">
        <v>44881.452326388899</v>
      </c>
      <c r="J5246" s="58">
        <v>44881</v>
      </c>
      <c r="K5246" s="13" t="s">
        <v>41</v>
      </c>
      <c r="L5246" s="13" t="s">
        <v>40</v>
      </c>
      <c r="M5246" s="13" t="s">
        <v>9706</v>
      </c>
      <c r="N5246" s="13" t="s">
        <v>215</v>
      </c>
      <c r="O5246" s="33" t="s">
        <v>38</v>
      </c>
      <c r="P5246" s="58" t="s">
        <v>38</v>
      </c>
      <c r="Q5246" s="33" t="s">
        <v>207</v>
      </c>
      <c r="R5246" s="14" t="s">
        <v>38</v>
      </c>
      <c r="S5246" s="13" t="s">
        <v>216</v>
      </c>
      <c r="T5246" s="13" t="s">
        <v>209</v>
      </c>
      <c r="U5246" s="33">
        <f t="shared" ca="1" si="972"/>
        <v>45744.56914039352</v>
      </c>
      <c r="V5246" s="13" t="str">
        <f t="shared" si="973"/>
        <v>Chennai - RSI</v>
      </c>
      <c r="W5246" s="13" t="str">
        <f t="shared" si="974"/>
        <v>RI</v>
      </c>
      <c r="X5246" s="13">
        <f t="shared" si="975"/>
        <v>10</v>
      </c>
      <c r="Y5246" s="13" t="str">
        <f>IFERROR(VLOOKUP(C5246,ReceivingTeam[],2,FALSE),"HelpDesk")</f>
        <v>HelpDesk</v>
      </c>
      <c r="Z5246" s="67">
        <f t="shared" si="976"/>
        <v>44882.577326388899</v>
      </c>
      <c r="AA5246" s="68">
        <f t="shared" si="977"/>
        <v>44881</v>
      </c>
      <c r="AB5246" s="69" t="b">
        <f t="shared" si="978"/>
        <v>1</v>
      </c>
      <c r="AC5246" s="70">
        <f t="shared" si="979"/>
        <v>0.5</v>
      </c>
      <c r="AD5246" s="67">
        <f t="shared" si="980"/>
        <v>44882.577326388899</v>
      </c>
      <c r="AE5246" s="67">
        <f>VLOOKUP(V5246,'Branch Wise Work Timelines'!C:G,3,FALSE)+AA5246</f>
        <v>44881.416666666664</v>
      </c>
      <c r="AF5246" s="67">
        <f>IF(V5246="Bangalore",VLOOKUP(V5246,'Branch Wise Work Timelines'!C:G,4,FALSE)+AA5246+1,IF(V5246="Mumbai",VLOOKUP(V5246,'Branch Wise Work Timelines'!C:G,4,FALSE)+AA5246+1,VLOOKUP(V5246,'Branch Wise Work Timelines'!C:G,4,FALSE)+AA5246))</f>
        <v>44881.791666666664</v>
      </c>
      <c r="AG5246" s="67">
        <f>WORKDAY.INTL(AA5246,1,11)+VLOOKUP(V5246,'Branch Wise Work Timelines'!C:G,3,FALSE)</f>
        <v>44882.416666666664</v>
      </c>
      <c r="AH5246" s="69" t="str">
        <f t="shared" ca="1" si="981"/>
        <v>Out of TAT</v>
      </c>
      <c r="AI5246" s="69">
        <f t="shared" ca="1" si="982"/>
        <v>20688</v>
      </c>
      <c r="AJ5246" s="69" t="str">
        <f ca="1">IF(AI5246&lt;0,"0-12",IFERROR(VLOOKUP(AI5246,Breakup[],2,FALSE),"&gt;24"))</f>
        <v>&gt;24</v>
      </c>
      <c r="AK5246" s="69" t="str">
        <f>VLOOKUP(V5246,Master!B:D,3,FALSE)</f>
        <v>South</v>
      </c>
      <c r="AL5246" s="69" t="str">
        <f t="shared" si="983"/>
        <v>Chennai - RSI</v>
      </c>
    </row>
    <row r="5247" spans="1:38">
      <c r="A5247" s="14" t="s">
        <v>10825</v>
      </c>
      <c r="B5247" s="54">
        <v>44701.676576192098</v>
      </c>
      <c r="C5247" s="13" t="s">
        <v>148</v>
      </c>
      <c r="D5247" s="13">
        <v>1364</v>
      </c>
      <c r="E5247" s="13" t="s">
        <v>10826</v>
      </c>
      <c r="F5247" s="13" t="s">
        <v>33</v>
      </c>
      <c r="G5247" s="14">
        <v>1653051375146</v>
      </c>
      <c r="H5247" s="55">
        <v>0.58931712962963001</v>
      </c>
      <c r="I5247" s="33">
        <v>44887.589317129597</v>
      </c>
      <c r="J5247" s="58">
        <v>44887</v>
      </c>
      <c r="K5247" s="13" t="s">
        <v>313</v>
      </c>
      <c r="L5247" s="13" t="s">
        <v>60</v>
      </c>
      <c r="M5247" s="13" t="s">
        <v>314</v>
      </c>
      <c r="N5247" s="13" t="s">
        <v>206</v>
      </c>
      <c r="O5247" s="33" t="s">
        <v>38</v>
      </c>
      <c r="P5247" s="58" t="s">
        <v>38</v>
      </c>
      <c r="Q5247" s="33" t="s">
        <v>207</v>
      </c>
      <c r="R5247" s="14" t="s">
        <v>38</v>
      </c>
      <c r="S5247" s="13" t="s">
        <v>208</v>
      </c>
      <c r="T5247" s="13" t="s">
        <v>209</v>
      </c>
      <c r="U5247" s="33">
        <f t="shared" ca="1" si="972"/>
        <v>45744.56914039352</v>
      </c>
      <c r="V5247" s="13" t="str">
        <f t="shared" si="973"/>
        <v>Hyderabad</v>
      </c>
      <c r="W5247" s="13" t="str">
        <f t="shared" si="974"/>
        <v>RI</v>
      </c>
      <c r="X5247" s="13">
        <f t="shared" si="975"/>
        <v>14</v>
      </c>
      <c r="Y5247" s="13" t="str">
        <f>IFERROR(VLOOKUP(C5247,ReceivingTeam[],2,FALSE),"HelpDesk")</f>
        <v>Branch office</v>
      </c>
      <c r="Z5247" s="67">
        <f t="shared" si="976"/>
        <v>44888.735150462926</v>
      </c>
      <c r="AA5247" s="68">
        <f t="shared" si="977"/>
        <v>44887</v>
      </c>
      <c r="AB5247" s="69" t="b">
        <f t="shared" si="978"/>
        <v>1</v>
      </c>
      <c r="AC5247" s="70">
        <f t="shared" si="979"/>
        <v>0.5</v>
      </c>
      <c r="AD5247" s="67">
        <f t="shared" si="980"/>
        <v>44888.735150462926</v>
      </c>
      <c r="AE5247" s="67">
        <f>VLOOKUP(V5247,'Branch Wise Work Timelines'!C:G,3,FALSE)+AA5247</f>
        <v>44887.416666666664</v>
      </c>
      <c r="AF5247" s="67">
        <f>IF(V5247="Bangalore",VLOOKUP(V5247,'Branch Wise Work Timelines'!C:G,4,FALSE)+AA5247+1,IF(V5247="Mumbai",VLOOKUP(V5247,'Branch Wise Work Timelines'!C:G,4,FALSE)+AA5247+1,VLOOKUP(V5247,'Branch Wise Work Timelines'!C:G,4,FALSE)+AA5247))</f>
        <v>44887.770833333336</v>
      </c>
      <c r="AG5247" s="67">
        <f>WORKDAY.INTL(AA5247,1,11)+VLOOKUP(V5247,'Branch Wise Work Timelines'!C:G,3,FALSE)</f>
        <v>44888.416666666664</v>
      </c>
      <c r="AH5247" s="69" t="str">
        <f t="shared" ca="1" si="981"/>
        <v>Out of TAT</v>
      </c>
      <c r="AI5247" s="69">
        <f t="shared" ca="1" si="982"/>
        <v>20541</v>
      </c>
      <c r="AJ5247" s="69" t="str">
        <f ca="1">IF(AI5247&lt;0,"0-12",IFERROR(VLOOKUP(AI5247,Breakup[],2,FALSE),"&gt;24"))</f>
        <v>&gt;24</v>
      </c>
      <c r="AK5247" s="69" t="str">
        <f>VLOOKUP(V5247,Master!B:D,3,FALSE)</f>
        <v>South</v>
      </c>
      <c r="AL5247" s="69" t="str">
        <f t="shared" si="983"/>
        <v>Hyderabad</v>
      </c>
    </row>
    <row r="5248" spans="1:38">
      <c r="A5248" s="14" t="s">
        <v>10827</v>
      </c>
      <c r="B5248" s="54">
        <v>44701.677864085701</v>
      </c>
      <c r="C5248" s="13" t="s">
        <v>148</v>
      </c>
      <c r="D5248" s="13">
        <v>923</v>
      </c>
      <c r="E5248" s="13" t="s">
        <v>10828</v>
      </c>
      <c r="F5248" s="13" t="s">
        <v>33</v>
      </c>
      <c r="G5248" s="14">
        <v>1653051375146</v>
      </c>
      <c r="H5248" s="55">
        <v>0.40054398148148201</v>
      </c>
      <c r="I5248" s="33">
        <v>44891.400543981501</v>
      </c>
      <c r="J5248" s="58">
        <v>44891</v>
      </c>
      <c r="K5248" s="13" t="s">
        <v>313</v>
      </c>
      <c r="L5248" s="13" t="s">
        <v>60</v>
      </c>
      <c r="M5248" s="13" t="s">
        <v>314</v>
      </c>
      <c r="N5248" s="13" t="s">
        <v>206</v>
      </c>
      <c r="O5248" s="33">
        <v>44891.997118055602</v>
      </c>
      <c r="P5248" s="58">
        <v>44891</v>
      </c>
      <c r="Q5248" s="33" t="s">
        <v>237</v>
      </c>
      <c r="R5248" s="14">
        <v>862</v>
      </c>
      <c r="S5248" s="13" t="s">
        <v>208</v>
      </c>
      <c r="T5248" s="13" t="s">
        <v>209</v>
      </c>
      <c r="U5248" s="33">
        <f t="shared" ca="1" si="972"/>
        <v>45744.56914039352</v>
      </c>
      <c r="V5248" s="13" t="str">
        <f t="shared" si="973"/>
        <v>Hyderabad</v>
      </c>
      <c r="W5248" s="13" t="str">
        <f t="shared" si="974"/>
        <v>RI</v>
      </c>
      <c r="X5248" s="13">
        <f t="shared" si="975"/>
        <v>9</v>
      </c>
      <c r="Y5248" s="13" t="str">
        <f>IFERROR(VLOOKUP(C5248,ReceivingTeam[],2,FALSE),"HelpDesk")</f>
        <v>Branch office</v>
      </c>
      <c r="Z5248" s="67">
        <f t="shared" si="976"/>
        <v>44893.562499999993</v>
      </c>
      <c r="AA5248" s="68">
        <f t="shared" si="977"/>
        <v>44891</v>
      </c>
      <c r="AB5248" s="69" t="b">
        <f t="shared" si="978"/>
        <v>1</v>
      </c>
      <c r="AC5248" s="70">
        <f t="shared" si="979"/>
        <v>0.5</v>
      </c>
      <c r="AD5248" s="67">
        <f t="shared" si="980"/>
        <v>44893.562499999993</v>
      </c>
      <c r="AE5248" s="67">
        <f>VLOOKUP(V5248,'Branch Wise Work Timelines'!C:G,3,FALSE)+AA5248</f>
        <v>44891.416666666664</v>
      </c>
      <c r="AF5248" s="67">
        <f>IF(V5248="Bangalore",VLOOKUP(V5248,'Branch Wise Work Timelines'!C:G,4,FALSE)+AA5248+1,IF(V5248="Mumbai",VLOOKUP(V5248,'Branch Wise Work Timelines'!C:G,4,FALSE)+AA5248+1,VLOOKUP(V5248,'Branch Wise Work Timelines'!C:G,4,FALSE)+AA5248))</f>
        <v>44891.770833333336</v>
      </c>
      <c r="AG5248" s="67">
        <f>WORKDAY.INTL(AA5248,1,11)+VLOOKUP(V5248,'Branch Wise Work Timelines'!C:G,3,FALSE)</f>
        <v>44893.416666666664</v>
      </c>
      <c r="AH5248" s="69" t="str">
        <f t="shared" si="981"/>
        <v>Met</v>
      </c>
      <c r="AI5248" s="69">
        <f t="shared" ca="1" si="982"/>
        <v>20425</v>
      </c>
      <c r="AJ5248" s="69" t="str">
        <f ca="1">IF(AI5248&lt;0,"0-12",IFERROR(VLOOKUP(AI5248,Breakup[],2,FALSE),"&gt;24"))</f>
        <v>&gt;24</v>
      </c>
      <c r="AK5248" s="69" t="str">
        <f>VLOOKUP(V5248,Master!B:D,3,FALSE)</f>
        <v>South</v>
      </c>
      <c r="AL5248" s="69" t="str">
        <f t="shared" si="983"/>
        <v>Hyderabad</v>
      </c>
    </row>
    <row r="5249" spans="1:38">
      <c r="A5249" s="14" t="s">
        <v>10829</v>
      </c>
      <c r="B5249" s="54">
        <v>44701.702937928203</v>
      </c>
      <c r="C5249" s="13" t="s">
        <v>148</v>
      </c>
      <c r="D5249" s="13">
        <v>1351</v>
      </c>
      <c r="E5249" s="13" t="s">
        <v>10830</v>
      </c>
      <c r="F5249" s="13" t="s">
        <v>33</v>
      </c>
      <c r="G5249" s="14">
        <v>1653051375146</v>
      </c>
      <c r="H5249" s="55">
        <v>0.16015046296296301</v>
      </c>
      <c r="I5249" s="33">
        <v>44883.160150463002</v>
      </c>
      <c r="J5249" s="58">
        <v>44883</v>
      </c>
      <c r="K5249" s="13" t="s">
        <v>313</v>
      </c>
      <c r="L5249" s="13" t="s">
        <v>60</v>
      </c>
      <c r="M5249" s="13" t="s">
        <v>314</v>
      </c>
      <c r="N5249" s="13" t="s">
        <v>206</v>
      </c>
      <c r="O5249" s="33" t="s">
        <v>38</v>
      </c>
      <c r="P5249" s="58" t="s">
        <v>38</v>
      </c>
      <c r="Q5249" s="33" t="s">
        <v>207</v>
      </c>
      <c r="R5249" s="14" t="s">
        <v>38</v>
      </c>
      <c r="S5249" s="13" t="s">
        <v>208</v>
      </c>
      <c r="T5249" s="13" t="s">
        <v>209</v>
      </c>
      <c r="U5249" s="33">
        <f t="shared" ca="1" si="972"/>
        <v>45744.56914039352</v>
      </c>
      <c r="V5249" s="13" t="str">
        <f t="shared" si="973"/>
        <v>Hyderabad</v>
      </c>
      <c r="W5249" s="13" t="str">
        <f t="shared" si="974"/>
        <v>RI</v>
      </c>
      <c r="X5249" s="13">
        <f t="shared" si="975"/>
        <v>3</v>
      </c>
      <c r="Y5249" s="13" t="str">
        <f>IFERROR(VLOOKUP(C5249,ReceivingTeam[],2,FALSE),"HelpDesk")</f>
        <v>Branch office</v>
      </c>
      <c r="Z5249" s="67">
        <f t="shared" si="976"/>
        <v>44884.562499999993</v>
      </c>
      <c r="AA5249" s="68">
        <f t="shared" si="977"/>
        <v>44883</v>
      </c>
      <c r="AB5249" s="69" t="b">
        <f t="shared" si="978"/>
        <v>1</v>
      </c>
      <c r="AC5249" s="70">
        <f t="shared" si="979"/>
        <v>0.5</v>
      </c>
      <c r="AD5249" s="67">
        <f t="shared" si="980"/>
        <v>44884.562499999993</v>
      </c>
      <c r="AE5249" s="67">
        <f>VLOOKUP(V5249,'Branch Wise Work Timelines'!C:G,3,FALSE)+AA5249</f>
        <v>44883.416666666664</v>
      </c>
      <c r="AF5249" s="67">
        <f>IF(V5249="Bangalore",VLOOKUP(V5249,'Branch Wise Work Timelines'!C:G,4,FALSE)+AA5249+1,IF(V5249="Mumbai",VLOOKUP(V5249,'Branch Wise Work Timelines'!C:G,4,FALSE)+AA5249+1,VLOOKUP(V5249,'Branch Wise Work Timelines'!C:G,4,FALSE)+AA5249))</f>
        <v>44883.770833333336</v>
      </c>
      <c r="AG5249" s="67">
        <f>WORKDAY.INTL(AA5249,1,11)+VLOOKUP(V5249,'Branch Wise Work Timelines'!C:G,3,FALSE)</f>
        <v>44884.416666666664</v>
      </c>
      <c r="AH5249" s="69" t="str">
        <f t="shared" ca="1" si="981"/>
        <v>Out of TAT</v>
      </c>
      <c r="AI5249" s="69">
        <f t="shared" ca="1" si="982"/>
        <v>20641</v>
      </c>
      <c r="AJ5249" s="69" t="str">
        <f ca="1">IF(AI5249&lt;0,"0-12",IFERROR(VLOOKUP(AI5249,Breakup[],2,FALSE),"&gt;24"))</f>
        <v>&gt;24</v>
      </c>
      <c r="AK5249" s="69" t="str">
        <f>VLOOKUP(V5249,Master!B:D,3,FALSE)</f>
        <v>South</v>
      </c>
      <c r="AL5249" s="69" t="str">
        <f t="shared" si="983"/>
        <v>Hyderabad</v>
      </c>
    </row>
    <row r="5250" spans="1:38">
      <c r="A5250" s="14" t="s">
        <v>10831</v>
      </c>
      <c r="B5250" s="54">
        <v>44701.704275775497</v>
      </c>
      <c r="C5250" s="13" t="s">
        <v>148</v>
      </c>
      <c r="D5250" s="13">
        <v>237</v>
      </c>
      <c r="E5250" s="13" t="s">
        <v>10832</v>
      </c>
      <c r="F5250" s="13" t="s">
        <v>33</v>
      </c>
      <c r="G5250" s="14">
        <v>1653051375146</v>
      </c>
      <c r="H5250" s="55">
        <v>0.89708333333333301</v>
      </c>
      <c r="I5250" s="33">
        <v>44890.897083333301</v>
      </c>
      <c r="J5250" s="58">
        <v>44890</v>
      </c>
      <c r="K5250" s="13" t="s">
        <v>313</v>
      </c>
      <c r="L5250" s="13" t="s">
        <v>60</v>
      </c>
      <c r="M5250" s="13" t="s">
        <v>314</v>
      </c>
      <c r="N5250" s="13" t="s">
        <v>206</v>
      </c>
      <c r="O5250" s="33" t="s">
        <v>38</v>
      </c>
      <c r="P5250" s="58" t="s">
        <v>38</v>
      </c>
      <c r="Q5250" s="33" t="s">
        <v>207</v>
      </c>
      <c r="R5250" s="14" t="s">
        <v>38</v>
      </c>
      <c r="S5250" s="13" t="s">
        <v>208</v>
      </c>
      <c r="T5250" s="13" t="s">
        <v>209</v>
      </c>
      <c r="U5250" s="33">
        <f t="shared" ref="U5250:U5313" ca="1" si="984">NOW()</f>
        <v>45744.56914039352</v>
      </c>
      <c r="V5250" s="13" t="str">
        <f t="shared" ref="V5250:V5313" si="985">VLOOKUP(L5250,Location,2,0)</f>
        <v>Hyderabad</v>
      </c>
      <c r="W5250" s="13" t="str">
        <f t="shared" ref="W5250:W5313" si="986">VLOOKUP(F5250,FCT,2,FALSE)</f>
        <v>RI</v>
      </c>
      <c r="X5250" s="13">
        <f t="shared" ref="X5250:X5313" si="987">HOUR(I5250)</f>
        <v>21</v>
      </c>
      <c r="Y5250" s="13" t="str">
        <f>IFERROR(VLOOKUP(C5250,ReceivingTeam[],2,FALSE),"HelpDesk")</f>
        <v>Branch office</v>
      </c>
      <c r="Z5250" s="67">
        <f t="shared" ref="Z5250:Z5313" si="988">IF(AB5250=FALSE,AE5250+AC5250,IF(I5250&gt;AE5250,IF(((I5250+AC5250)&gt;AF5250),(AC5250-(AF5250-I5250)+AG5250),I5250+AC5250),IF(((AE5250+AC5250)&gt;AF5250),(AC5250-(AF5250-AE5250)+AG5250),AE5250+AC5250)))</f>
        <v>44892.042916666629</v>
      </c>
      <c r="AA5250" s="68">
        <f t="shared" ref="AA5250:AA5313" si="989">INT(J5250)</f>
        <v>44890</v>
      </c>
      <c r="AB5250" s="69" t="b">
        <f t="shared" ref="AB5250:AB5313" si="990">WORKDAY.INTL(AA5250-1,1,11)=AA5250</f>
        <v>1</v>
      </c>
      <c r="AC5250" s="70">
        <f t="shared" ref="AC5250:AC5313" si="991">IF(T5250="High",12/24,72/24)</f>
        <v>0.5</v>
      </c>
      <c r="AD5250" s="67">
        <f t="shared" ref="AD5250:AD5313" si="992">IF(AB5250=FALSE,AE5250+AC5250,IF(I5250&gt;AE5250,IF(((I5250+AC5250)&gt;AF5250),(AC5250-(AF5250-I5250)+AG5250),I5250+AC5250),IF(((AE5250+AC5250)&gt;AF5250),(AC5250-(AF5250-AE5250)+AG5250),AE5250+AC5250)))</f>
        <v>44892.042916666629</v>
      </c>
      <c r="AE5250" s="67">
        <f>VLOOKUP(V5250,'Branch Wise Work Timelines'!C:G,3,FALSE)+AA5250</f>
        <v>44890.416666666664</v>
      </c>
      <c r="AF5250" s="67">
        <f>IF(V5250="Bangalore",VLOOKUP(V5250,'Branch Wise Work Timelines'!C:G,4,FALSE)+AA5250+1,IF(V5250="Mumbai",VLOOKUP(V5250,'Branch Wise Work Timelines'!C:G,4,FALSE)+AA5250+1,VLOOKUP(V5250,'Branch Wise Work Timelines'!C:G,4,FALSE)+AA5250))</f>
        <v>44890.770833333336</v>
      </c>
      <c r="AG5250" s="67">
        <f>WORKDAY.INTL(AA5250,1,11)+VLOOKUP(V5250,'Branch Wise Work Timelines'!C:G,3,FALSE)</f>
        <v>44891.416666666664</v>
      </c>
      <c r="AH5250" s="69" t="str">
        <f t="shared" ref="AH5250:AH5313" ca="1" si="993">IF(Q5250&lt;&gt;"Success",IF(U5250&gt;Z5250,"Out of TAT","In TAT"),IF(O5250&gt;AD5250,"Not Met","Met"))</f>
        <v>Out of TAT</v>
      </c>
      <c r="AI5250" s="69">
        <f t="shared" ref="AI5250:AI5313" ca="1" si="994">ROUNDUP((U5250-AD5250)*24,0)</f>
        <v>20461</v>
      </c>
      <c r="AJ5250" s="69" t="str">
        <f ca="1">IF(AI5250&lt;0,"0-12",IFERROR(VLOOKUP(AI5250,Breakup[],2,FALSE),"&gt;24"))</f>
        <v>&gt;24</v>
      </c>
      <c r="AK5250" s="69" t="str">
        <f>VLOOKUP(V5250,Master!B:D,3,FALSE)</f>
        <v>South</v>
      </c>
      <c r="AL5250" s="69" t="str">
        <f t="shared" ref="AL5250:AL5313" si="995">IF(V5250="Bangalore",IF(W5250="CLS",V5250&amp;"-"&amp;"CLS",V5250),(V5250))</f>
        <v>Hyderabad</v>
      </c>
    </row>
    <row r="5251" spans="1:38">
      <c r="A5251" s="14" t="s">
        <v>10833</v>
      </c>
      <c r="B5251" s="54">
        <v>44701.780122534699</v>
      </c>
      <c r="C5251" s="13" t="s">
        <v>6452</v>
      </c>
      <c r="D5251" s="13">
        <v>1918</v>
      </c>
      <c r="E5251" s="13" t="s">
        <v>10834</v>
      </c>
      <c r="F5251" s="13" t="s">
        <v>33</v>
      </c>
      <c r="G5251" s="14">
        <v>1653053109035</v>
      </c>
      <c r="H5251" s="55">
        <v>0.57976851851851896</v>
      </c>
      <c r="I5251" s="33">
        <v>44885.579768518503</v>
      </c>
      <c r="J5251" s="58">
        <v>44885</v>
      </c>
      <c r="K5251" s="13" t="s">
        <v>213</v>
      </c>
      <c r="L5251" s="13" t="s">
        <v>30</v>
      </c>
      <c r="M5251" s="13" t="s">
        <v>282</v>
      </c>
      <c r="N5251" s="13" t="s">
        <v>206</v>
      </c>
      <c r="O5251" s="33" t="s">
        <v>38</v>
      </c>
      <c r="P5251" s="58" t="s">
        <v>38</v>
      </c>
      <c r="Q5251" s="33" t="s">
        <v>207</v>
      </c>
      <c r="R5251" s="14" t="s">
        <v>38</v>
      </c>
      <c r="S5251" s="13" t="s">
        <v>216</v>
      </c>
      <c r="T5251" s="13" t="s">
        <v>217</v>
      </c>
      <c r="U5251" s="33">
        <f t="shared" ca="1" si="984"/>
        <v>45744.56914039352</v>
      </c>
      <c r="V5251" s="13" t="str">
        <f t="shared" si="985"/>
        <v>Bangalore</v>
      </c>
      <c r="W5251" s="13" t="str">
        <f t="shared" si="986"/>
        <v>RI</v>
      </c>
      <c r="X5251" s="13">
        <f t="shared" si="987"/>
        <v>13</v>
      </c>
      <c r="Y5251" s="13" t="str">
        <f>IFERROR(VLOOKUP(C5251,ReceivingTeam[],2,FALSE),"HelpDesk")</f>
        <v>HelpDesk</v>
      </c>
      <c r="Z5251" s="67">
        <f t="shared" si="988"/>
        <v>44885.916666666664</v>
      </c>
      <c r="AA5251" s="68">
        <f t="shared" si="989"/>
        <v>44885</v>
      </c>
      <c r="AB5251" s="69" t="b">
        <f t="shared" si="990"/>
        <v>0</v>
      </c>
      <c r="AC5251" s="70">
        <f t="shared" si="991"/>
        <v>0.5</v>
      </c>
      <c r="AD5251" s="67">
        <f t="shared" si="992"/>
        <v>44885.916666666664</v>
      </c>
      <c r="AE5251" s="67">
        <f>VLOOKUP(V5251,'Branch Wise Work Timelines'!C:G,3,FALSE)+AA5251</f>
        <v>44885.416666666664</v>
      </c>
      <c r="AF5251" s="67">
        <f>IF(V5251="Bangalore",VLOOKUP(V5251,'Branch Wise Work Timelines'!C:G,4,FALSE)+AA5251+1,IF(V5251="Mumbai",VLOOKUP(V5251,'Branch Wise Work Timelines'!C:G,4,FALSE)+AA5251+1,VLOOKUP(V5251,'Branch Wise Work Timelines'!C:G,4,FALSE)+AA5251))</f>
        <v>44886.104166666664</v>
      </c>
      <c r="AG5251" s="67">
        <f>WORKDAY.INTL(AA5251,1,11)+VLOOKUP(V5251,'Branch Wise Work Timelines'!C:G,3,FALSE)</f>
        <v>44886.416666666664</v>
      </c>
      <c r="AH5251" s="69" t="str">
        <f t="shared" ca="1" si="993"/>
        <v>Out of TAT</v>
      </c>
      <c r="AI5251" s="69">
        <f t="shared" ca="1" si="994"/>
        <v>20608</v>
      </c>
      <c r="AJ5251" s="69" t="str">
        <f ca="1">IF(AI5251&lt;0,"0-12",IFERROR(VLOOKUP(AI5251,Breakup[],2,FALSE),"&gt;24"))</f>
        <v>&gt;24</v>
      </c>
      <c r="AK5251" s="69" t="str">
        <f>VLOOKUP(V5251,Master!B:D,3,FALSE)</f>
        <v>South</v>
      </c>
      <c r="AL5251" s="69" t="str">
        <f t="shared" si="995"/>
        <v>Bangalore</v>
      </c>
    </row>
    <row r="5252" spans="1:38">
      <c r="A5252" s="14" t="s">
        <v>10835</v>
      </c>
      <c r="B5252" s="54">
        <v>44701.678692476897</v>
      </c>
      <c r="C5252" s="13" t="s">
        <v>252</v>
      </c>
      <c r="D5252" s="13">
        <v>409</v>
      </c>
      <c r="E5252" s="13" t="s">
        <v>10836</v>
      </c>
      <c r="F5252" s="13" t="s">
        <v>15</v>
      </c>
      <c r="G5252" s="14">
        <v>1653050074123</v>
      </c>
      <c r="H5252" s="55">
        <v>0.49222222222222201</v>
      </c>
      <c r="I5252" s="33">
        <v>44884.492222222201</v>
      </c>
      <c r="J5252" s="58">
        <v>44884</v>
      </c>
      <c r="K5252" s="13" t="s">
        <v>213</v>
      </c>
      <c r="L5252" s="13" t="s">
        <v>30</v>
      </c>
      <c r="M5252" s="13" t="s">
        <v>75</v>
      </c>
      <c r="N5252" s="13" t="s">
        <v>206</v>
      </c>
      <c r="O5252" s="33" t="s">
        <v>38</v>
      </c>
      <c r="P5252" s="58" t="s">
        <v>38</v>
      </c>
      <c r="Q5252" s="33" t="s">
        <v>207</v>
      </c>
      <c r="R5252" s="14" t="s">
        <v>38</v>
      </c>
      <c r="S5252" s="13" t="s">
        <v>216</v>
      </c>
      <c r="T5252" s="13" t="s">
        <v>217</v>
      </c>
      <c r="U5252" s="33">
        <f t="shared" ca="1" si="984"/>
        <v>45744.56914039352</v>
      </c>
      <c r="V5252" s="13" t="str">
        <f t="shared" si="985"/>
        <v>Bangalore</v>
      </c>
      <c r="W5252" s="13" t="str">
        <f t="shared" si="986"/>
        <v>CLS</v>
      </c>
      <c r="X5252" s="13">
        <f t="shared" si="987"/>
        <v>11</v>
      </c>
      <c r="Y5252" s="13" t="str">
        <f>IFERROR(VLOOKUP(C5252,ReceivingTeam[],2,FALSE),"HelpDesk")</f>
        <v>HelpDesk</v>
      </c>
      <c r="Z5252" s="67">
        <f t="shared" si="988"/>
        <v>44884.992222222201</v>
      </c>
      <c r="AA5252" s="68">
        <f t="shared" si="989"/>
        <v>44884</v>
      </c>
      <c r="AB5252" s="69" t="b">
        <f t="shared" si="990"/>
        <v>1</v>
      </c>
      <c r="AC5252" s="70">
        <f t="shared" si="991"/>
        <v>0.5</v>
      </c>
      <c r="AD5252" s="67">
        <f t="shared" si="992"/>
        <v>44884.992222222201</v>
      </c>
      <c r="AE5252" s="67">
        <f>VLOOKUP(V5252,'Branch Wise Work Timelines'!C:G,3,FALSE)+AA5252</f>
        <v>44884.416666666664</v>
      </c>
      <c r="AF5252" s="67">
        <f>IF(V5252="Bangalore",VLOOKUP(V5252,'Branch Wise Work Timelines'!C:G,4,FALSE)+AA5252+1,IF(V5252="Mumbai",VLOOKUP(V5252,'Branch Wise Work Timelines'!C:G,4,FALSE)+AA5252+1,VLOOKUP(V5252,'Branch Wise Work Timelines'!C:G,4,FALSE)+AA5252))</f>
        <v>44885.104166666664</v>
      </c>
      <c r="AG5252" s="67">
        <f>WORKDAY.INTL(AA5252,1,11)+VLOOKUP(V5252,'Branch Wise Work Timelines'!C:G,3,FALSE)</f>
        <v>44886.416666666664</v>
      </c>
      <c r="AH5252" s="69" t="str">
        <f t="shared" ca="1" si="993"/>
        <v>Out of TAT</v>
      </c>
      <c r="AI5252" s="69">
        <f t="shared" ca="1" si="994"/>
        <v>20630</v>
      </c>
      <c r="AJ5252" s="69" t="str">
        <f ca="1">IF(AI5252&lt;0,"0-12",IFERROR(VLOOKUP(AI5252,Breakup[],2,FALSE),"&gt;24"))</f>
        <v>&gt;24</v>
      </c>
      <c r="AK5252" s="69" t="str">
        <f>VLOOKUP(V5252,Master!B:D,3,FALSE)</f>
        <v>South</v>
      </c>
      <c r="AL5252" s="69" t="str">
        <f t="shared" si="995"/>
        <v>Bangalore-CLS</v>
      </c>
    </row>
    <row r="5253" spans="1:38">
      <c r="A5253" s="14" t="s">
        <v>10837</v>
      </c>
      <c r="B5253" s="54">
        <v>44701.680275844898</v>
      </c>
      <c r="C5253" s="13" t="s">
        <v>148</v>
      </c>
      <c r="D5253" s="13">
        <v>1936</v>
      </c>
      <c r="E5253" s="13" t="s">
        <v>10838</v>
      </c>
      <c r="F5253" s="13" t="s">
        <v>33</v>
      </c>
      <c r="G5253" s="14">
        <v>1653051375146</v>
      </c>
      <c r="H5253" s="55">
        <v>0.890393518518518</v>
      </c>
      <c r="I5253" s="33">
        <v>44888.890393518501</v>
      </c>
      <c r="J5253" s="58">
        <v>44888</v>
      </c>
      <c r="K5253" s="13" t="s">
        <v>313</v>
      </c>
      <c r="L5253" s="13" t="s">
        <v>60</v>
      </c>
      <c r="M5253" s="13" t="s">
        <v>314</v>
      </c>
      <c r="N5253" s="13" t="s">
        <v>206</v>
      </c>
      <c r="O5253" s="33" t="s">
        <v>38</v>
      </c>
      <c r="P5253" s="58" t="s">
        <v>38</v>
      </c>
      <c r="Q5253" s="33" t="s">
        <v>207</v>
      </c>
      <c r="R5253" s="14" t="s">
        <v>38</v>
      </c>
      <c r="S5253" s="13" t="s">
        <v>208</v>
      </c>
      <c r="T5253" s="13" t="s">
        <v>209</v>
      </c>
      <c r="U5253" s="33">
        <f t="shared" ca="1" si="984"/>
        <v>45744.56914039352</v>
      </c>
      <c r="V5253" s="13" t="str">
        <f t="shared" si="985"/>
        <v>Hyderabad</v>
      </c>
      <c r="W5253" s="13" t="str">
        <f t="shared" si="986"/>
        <v>RI</v>
      </c>
      <c r="X5253" s="13">
        <f t="shared" si="987"/>
        <v>21</v>
      </c>
      <c r="Y5253" s="13" t="str">
        <f>IFERROR(VLOOKUP(C5253,ReceivingTeam[],2,FALSE),"HelpDesk")</f>
        <v>Branch office</v>
      </c>
      <c r="Z5253" s="67">
        <f t="shared" si="988"/>
        <v>44890.036226851829</v>
      </c>
      <c r="AA5253" s="68">
        <f t="shared" si="989"/>
        <v>44888</v>
      </c>
      <c r="AB5253" s="69" t="b">
        <f t="shared" si="990"/>
        <v>1</v>
      </c>
      <c r="AC5253" s="70">
        <f t="shared" si="991"/>
        <v>0.5</v>
      </c>
      <c r="AD5253" s="67">
        <f t="shared" si="992"/>
        <v>44890.036226851829</v>
      </c>
      <c r="AE5253" s="67">
        <f>VLOOKUP(V5253,'Branch Wise Work Timelines'!C:G,3,FALSE)+AA5253</f>
        <v>44888.416666666664</v>
      </c>
      <c r="AF5253" s="67">
        <f>IF(V5253="Bangalore",VLOOKUP(V5253,'Branch Wise Work Timelines'!C:G,4,FALSE)+AA5253+1,IF(V5253="Mumbai",VLOOKUP(V5253,'Branch Wise Work Timelines'!C:G,4,FALSE)+AA5253+1,VLOOKUP(V5253,'Branch Wise Work Timelines'!C:G,4,FALSE)+AA5253))</f>
        <v>44888.770833333336</v>
      </c>
      <c r="AG5253" s="67">
        <f>WORKDAY.INTL(AA5253,1,11)+VLOOKUP(V5253,'Branch Wise Work Timelines'!C:G,3,FALSE)</f>
        <v>44889.416666666664</v>
      </c>
      <c r="AH5253" s="69" t="str">
        <f t="shared" ca="1" si="993"/>
        <v>Out of TAT</v>
      </c>
      <c r="AI5253" s="69">
        <f t="shared" ca="1" si="994"/>
        <v>20509</v>
      </c>
      <c r="AJ5253" s="69" t="str">
        <f ca="1">IF(AI5253&lt;0,"0-12",IFERROR(VLOOKUP(AI5253,Breakup[],2,FALSE),"&gt;24"))</f>
        <v>&gt;24</v>
      </c>
      <c r="AK5253" s="69" t="str">
        <f>VLOOKUP(V5253,Master!B:D,3,FALSE)</f>
        <v>South</v>
      </c>
      <c r="AL5253" s="69" t="str">
        <f t="shared" si="995"/>
        <v>Hyderabad</v>
      </c>
    </row>
    <row r="5254" spans="1:38">
      <c r="A5254" s="14" t="s">
        <v>10839</v>
      </c>
      <c r="B5254" s="54">
        <v>44701.681503854197</v>
      </c>
      <c r="C5254" s="13" t="s">
        <v>148</v>
      </c>
      <c r="D5254" s="13">
        <v>1942</v>
      </c>
      <c r="E5254" s="13" t="s">
        <v>10840</v>
      </c>
      <c r="F5254" s="13" t="s">
        <v>33</v>
      </c>
      <c r="G5254" s="14">
        <v>1653051375146</v>
      </c>
      <c r="H5254" s="55">
        <v>0.37310185185185202</v>
      </c>
      <c r="I5254" s="33">
        <v>44891.373101851903</v>
      </c>
      <c r="J5254" s="58">
        <v>44891</v>
      </c>
      <c r="K5254" s="13" t="s">
        <v>313</v>
      </c>
      <c r="L5254" s="13" t="s">
        <v>60</v>
      </c>
      <c r="M5254" s="13" t="s">
        <v>314</v>
      </c>
      <c r="N5254" s="13" t="s">
        <v>206</v>
      </c>
      <c r="O5254" s="33">
        <v>44891.931388888901</v>
      </c>
      <c r="P5254" s="58">
        <v>44891</v>
      </c>
      <c r="Q5254" s="33" t="s">
        <v>237</v>
      </c>
      <c r="R5254" s="14">
        <v>144</v>
      </c>
      <c r="S5254" s="13" t="s">
        <v>208</v>
      </c>
      <c r="T5254" s="13" t="s">
        <v>209</v>
      </c>
      <c r="U5254" s="33">
        <f t="shared" ca="1" si="984"/>
        <v>45744.56914039352</v>
      </c>
      <c r="V5254" s="13" t="str">
        <f t="shared" si="985"/>
        <v>Hyderabad</v>
      </c>
      <c r="W5254" s="13" t="str">
        <f t="shared" si="986"/>
        <v>RI</v>
      </c>
      <c r="X5254" s="13">
        <f t="shared" si="987"/>
        <v>8</v>
      </c>
      <c r="Y5254" s="13" t="str">
        <f>IFERROR(VLOOKUP(C5254,ReceivingTeam[],2,FALSE),"HelpDesk")</f>
        <v>Branch office</v>
      </c>
      <c r="Z5254" s="67">
        <f t="shared" si="988"/>
        <v>44893.562499999993</v>
      </c>
      <c r="AA5254" s="68">
        <f t="shared" si="989"/>
        <v>44891</v>
      </c>
      <c r="AB5254" s="69" t="b">
        <f t="shared" si="990"/>
        <v>1</v>
      </c>
      <c r="AC5254" s="70">
        <f t="shared" si="991"/>
        <v>0.5</v>
      </c>
      <c r="AD5254" s="67">
        <f t="shared" si="992"/>
        <v>44893.562499999993</v>
      </c>
      <c r="AE5254" s="67">
        <f>VLOOKUP(V5254,'Branch Wise Work Timelines'!C:G,3,FALSE)+AA5254</f>
        <v>44891.416666666664</v>
      </c>
      <c r="AF5254" s="67">
        <f>IF(V5254="Bangalore",VLOOKUP(V5254,'Branch Wise Work Timelines'!C:G,4,FALSE)+AA5254+1,IF(V5254="Mumbai",VLOOKUP(V5254,'Branch Wise Work Timelines'!C:G,4,FALSE)+AA5254+1,VLOOKUP(V5254,'Branch Wise Work Timelines'!C:G,4,FALSE)+AA5254))</f>
        <v>44891.770833333336</v>
      </c>
      <c r="AG5254" s="67">
        <f>WORKDAY.INTL(AA5254,1,11)+VLOOKUP(V5254,'Branch Wise Work Timelines'!C:G,3,FALSE)</f>
        <v>44893.416666666664</v>
      </c>
      <c r="AH5254" s="69" t="str">
        <f t="shared" si="993"/>
        <v>Met</v>
      </c>
      <c r="AI5254" s="69">
        <f t="shared" ca="1" si="994"/>
        <v>20425</v>
      </c>
      <c r="AJ5254" s="69" t="str">
        <f ca="1">IF(AI5254&lt;0,"0-12",IFERROR(VLOOKUP(AI5254,Breakup[],2,FALSE),"&gt;24"))</f>
        <v>&gt;24</v>
      </c>
      <c r="AK5254" s="69" t="str">
        <f>VLOOKUP(V5254,Master!B:D,3,FALSE)</f>
        <v>South</v>
      </c>
      <c r="AL5254" s="69" t="str">
        <f t="shared" si="995"/>
        <v>Hyderabad</v>
      </c>
    </row>
    <row r="5255" spans="1:38">
      <c r="A5255" s="14" t="s">
        <v>10841</v>
      </c>
      <c r="B5255" s="54">
        <v>44701.681981446804</v>
      </c>
      <c r="C5255" s="13" t="s">
        <v>268</v>
      </c>
      <c r="D5255" s="13">
        <v>614</v>
      </c>
      <c r="E5255" s="13" t="s">
        <v>10842</v>
      </c>
      <c r="F5255" s="13" t="s">
        <v>15</v>
      </c>
      <c r="G5255" s="14">
        <v>1653048302745</v>
      </c>
      <c r="H5255" s="55">
        <v>4.5474537037037001E-2</v>
      </c>
      <c r="I5255" s="33">
        <v>44888.045474537001</v>
      </c>
      <c r="J5255" s="58">
        <v>44888</v>
      </c>
      <c r="K5255" s="13" t="s">
        <v>213</v>
      </c>
      <c r="L5255" s="13" t="s">
        <v>30</v>
      </c>
      <c r="M5255" s="13" t="s">
        <v>75</v>
      </c>
      <c r="N5255" s="13" t="s">
        <v>206</v>
      </c>
      <c r="O5255" s="33" t="s">
        <v>38</v>
      </c>
      <c r="P5255" s="58" t="s">
        <v>38</v>
      </c>
      <c r="Q5255" s="33" t="s">
        <v>207</v>
      </c>
      <c r="R5255" s="14" t="s">
        <v>38</v>
      </c>
      <c r="S5255" s="13" t="s">
        <v>216</v>
      </c>
      <c r="T5255" s="13" t="s">
        <v>217</v>
      </c>
      <c r="U5255" s="33">
        <f t="shared" ca="1" si="984"/>
        <v>45744.56914039352</v>
      </c>
      <c r="V5255" s="13" t="str">
        <f t="shared" si="985"/>
        <v>Bangalore</v>
      </c>
      <c r="W5255" s="13" t="str">
        <f t="shared" si="986"/>
        <v>CLS</v>
      </c>
      <c r="X5255" s="13">
        <f t="shared" si="987"/>
        <v>1</v>
      </c>
      <c r="Y5255" s="13" t="str">
        <f>IFERROR(VLOOKUP(C5255,ReceivingTeam[],2,FALSE),"HelpDesk")</f>
        <v>HelpDesk</v>
      </c>
      <c r="Z5255" s="67">
        <f t="shared" si="988"/>
        <v>44888.916666666664</v>
      </c>
      <c r="AA5255" s="68">
        <f t="shared" si="989"/>
        <v>44888</v>
      </c>
      <c r="AB5255" s="69" t="b">
        <f t="shared" si="990"/>
        <v>1</v>
      </c>
      <c r="AC5255" s="70">
        <f t="shared" si="991"/>
        <v>0.5</v>
      </c>
      <c r="AD5255" s="67">
        <f t="shared" si="992"/>
        <v>44888.916666666664</v>
      </c>
      <c r="AE5255" s="67">
        <f>VLOOKUP(V5255,'Branch Wise Work Timelines'!C:G,3,FALSE)+AA5255</f>
        <v>44888.416666666664</v>
      </c>
      <c r="AF5255" s="67">
        <f>IF(V5255="Bangalore",VLOOKUP(V5255,'Branch Wise Work Timelines'!C:G,4,FALSE)+AA5255+1,IF(V5255="Mumbai",VLOOKUP(V5255,'Branch Wise Work Timelines'!C:G,4,FALSE)+AA5255+1,VLOOKUP(V5255,'Branch Wise Work Timelines'!C:G,4,FALSE)+AA5255))</f>
        <v>44889.104166666664</v>
      </c>
      <c r="AG5255" s="67">
        <f>WORKDAY.INTL(AA5255,1,11)+VLOOKUP(V5255,'Branch Wise Work Timelines'!C:G,3,FALSE)</f>
        <v>44889.416666666664</v>
      </c>
      <c r="AH5255" s="69" t="str">
        <f t="shared" ca="1" si="993"/>
        <v>Out of TAT</v>
      </c>
      <c r="AI5255" s="69">
        <f t="shared" ca="1" si="994"/>
        <v>20536</v>
      </c>
      <c r="AJ5255" s="69" t="str">
        <f ca="1">IF(AI5255&lt;0,"0-12",IFERROR(VLOOKUP(AI5255,Breakup[],2,FALSE),"&gt;24"))</f>
        <v>&gt;24</v>
      </c>
      <c r="AK5255" s="69" t="str">
        <f>VLOOKUP(V5255,Master!B:D,3,FALSE)</f>
        <v>South</v>
      </c>
      <c r="AL5255" s="69" t="str">
        <f t="shared" si="995"/>
        <v>Bangalore-CLS</v>
      </c>
    </row>
    <row r="5256" spans="1:38">
      <c r="A5256" s="14" t="s">
        <v>10843</v>
      </c>
      <c r="B5256" s="54">
        <v>44701.705639386601</v>
      </c>
      <c r="C5256" s="13" t="s">
        <v>148</v>
      </c>
      <c r="D5256" s="13">
        <v>1558</v>
      </c>
      <c r="E5256" s="13" t="s">
        <v>10844</v>
      </c>
      <c r="F5256" s="13" t="s">
        <v>33</v>
      </c>
      <c r="G5256" s="14">
        <v>1653051375146</v>
      </c>
      <c r="H5256" s="55">
        <v>0.77942129629629597</v>
      </c>
      <c r="I5256" s="33">
        <v>44883.779421296298</v>
      </c>
      <c r="J5256" s="58">
        <v>44883</v>
      </c>
      <c r="K5256" s="13" t="s">
        <v>313</v>
      </c>
      <c r="L5256" s="13" t="s">
        <v>60</v>
      </c>
      <c r="M5256" s="13" t="s">
        <v>314</v>
      </c>
      <c r="N5256" s="13" t="s">
        <v>206</v>
      </c>
      <c r="O5256" s="33" t="s">
        <v>38</v>
      </c>
      <c r="P5256" s="58" t="s">
        <v>38</v>
      </c>
      <c r="Q5256" s="33" t="s">
        <v>207</v>
      </c>
      <c r="R5256" s="14" t="s">
        <v>38</v>
      </c>
      <c r="S5256" s="13" t="s">
        <v>208</v>
      </c>
      <c r="T5256" s="13" t="s">
        <v>209</v>
      </c>
      <c r="U5256" s="33">
        <f t="shared" ca="1" si="984"/>
        <v>45744.56914039352</v>
      </c>
      <c r="V5256" s="13" t="str">
        <f t="shared" si="985"/>
        <v>Hyderabad</v>
      </c>
      <c r="W5256" s="13" t="str">
        <f t="shared" si="986"/>
        <v>RI</v>
      </c>
      <c r="X5256" s="13">
        <f t="shared" si="987"/>
        <v>18</v>
      </c>
      <c r="Y5256" s="13" t="str">
        <f>IFERROR(VLOOKUP(C5256,ReceivingTeam[],2,FALSE),"HelpDesk")</f>
        <v>Branch office</v>
      </c>
      <c r="Z5256" s="67">
        <f t="shared" si="988"/>
        <v>44884.925254629627</v>
      </c>
      <c r="AA5256" s="68">
        <f t="shared" si="989"/>
        <v>44883</v>
      </c>
      <c r="AB5256" s="69" t="b">
        <f t="shared" si="990"/>
        <v>1</v>
      </c>
      <c r="AC5256" s="70">
        <f t="shared" si="991"/>
        <v>0.5</v>
      </c>
      <c r="AD5256" s="67">
        <f t="shared" si="992"/>
        <v>44884.925254629627</v>
      </c>
      <c r="AE5256" s="67">
        <f>VLOOKUP(V5256,'Branch Wise Work Timelines'!C:G,3,FALSE)+AA5256</f>
        <v>44883.416666666664</v>
      </c>
      <c r="AF5256" s="67">
        <f>IF(V5256="Bangalore",VLOOKUP(V5256,'Branch Wise Work Timelines'!C:G,4,FALSE)+AA5256+1,IF(V5256="Mumbai",VLOOKUP(V5256,'Branch Wise Work Timelines'!C:G,4,FALSE)+AA5256+1,VLOOKUP(V5256,'Branch Wise Work Timelines'!C:G,4,FALSE)+AA5256))</f>
        <v>44883.770833333336</v>
      </c>
      <c r="AG5256" s="67">
        <f>WORKDAY.INTL(AA5256,1,11)+VLOOKUP(V5256,'Branch Wise Work Timelines'!C:G,3,FALSE)</f>
        <v>44884.416666666664</v>
      </c>
      <c r="AH5256" s="69" t="str">
        <f t="shared" ca="1" si="993"/>
        <v>Out of TAT</v>
      </c>
      <c r="AI5256" s="69">
        <f t="shared" ca="1" si="994"/>
        <v>20632</v>
      </c>
      <c r="AJ5256" s="69" t="str">
        <f ca="1">IF(AI5256&lt;0,"0-12",IFERROR(VLOOKUP(AI5256,Breakup[],2,FALSE),"&gt;24"))</f>
        <v>&gt;24</v>
      </c>
      <c r="AK5256" s="69" t="str">
        <f>VLOOKUP(V5256,Master!B:D,3,FALSE)</f>
        <v>South</v>
      </c>
      <c r="AL5256" s="69" t="str">
        <f t="shared" si="995"/>
        <v>Hyderabad</v>
      </c>
    </row>
    <row r="5257" spans="1:38">
      <c r="A5257" s="14" t="s">
        <v>10845</v>
      </c>
      <c r="B5257" s="54">
        <v>44701.737495219902</v>
      </c>
      <c r="C5257" s="13" t="s">
        <v>418</v>
      </c>
      <c r="D5257" s="13">
        <v>873</v>
      </c>
      <c r="E5257" s="13" t="s">
        <v>10846</v>
      </c>
      <c r="F5257" s="13" t="s">
        <v>15</v>
      </c>
      <c r="G5257" s="14">
        <v>1653048896111</v>
      </c>
      <c r="H5257" s="55">
        <v>0.326435185185185</v>
      </c>
      <c r="I5257" s="33">
        <v>44882.326435185198</v>
      </c>
      <c r="J5257" s="58">
        <v>44882</v>
      </c>
      <c r="K5257" s="13" t="s">
        <v>213</v>
      </c>
      <c r="L5257" s="13" t="s">
        <v>30</v>
      </c>
      <c r="M5257" s="13" t="s">
        <v>75</v>
      </c>
      <c r="N5257" s="13" t="s">
        <v>206</v>
      </c>
      <c r="O5257" s="33" t="s">
        <v>38</v>
      </c>
      <c r="P5257" s="58" t="s">
        <v>38</v>
      </c>
      <c r="Q5257" s="33" t="s">
        <v>207</v>
      </c>
      <c r="R5257" s="14" t="s">
        <v>38</v>
      </c>
      <c r="S5257" s="13" t="s">
        <v>216</v>
      </c>
      <c r="T5257" s="13" t="s">
        <v>217</v>
      </c>
      <c r="U5257" s="33">
        <f t="shared" ca="1" si="984"/>
        <v>45744.56914039352</v>
      </c>
      <c r="V5257" s="13" t="str">
        <f t="shared" si="985"/>
        <v>Bangalore</v>
      </c>
      <c r="W5257" s="13" t="str">
        <f t="shared" si="986"/>
        <v>CLS</v>
      </c>
      <c r="X5257" s="13">
        <f t="shared" si="987"/>
        <v>7</v>
      </c>
      <c r="Y5257" s="13" t="str">
        <f>IFERROR(VLOOKUP(C5257,ReceivingTeam[],2,FALSE),"HelpDesk")</f>
        <v>HelpDesk</v>
      </c>
      <c r="Z5257" s="67">
        <f t="shared" si="988"/>
        <v>44882.916666666664</v>
      </c>
      <c r="AA5257" s="68">
        <f t="shared" si="989"/>
        <v>44882</v>
      </c>
      <c r="AB5257" s="69" t="b">
        <f t="shared" si="990"/>
        <v>1</v>
      </c>
      <c r="AC5257" s="70">
        <f t="shared" si="991"/>
        <v>0.5</v>
      </c>
      <c r="AD5257" s="67">
        <f t="shared" si="992"/>
        <v>44882.916666666664</v>
      </c>
      <c r="AE5257" s="67">
        <f>VLOOKUP(V5257,'Branch Wise Work Timelines'!C:G,3,FALSE)+AA5257</f>
        <v>44882.416666666664</v>
      </c>
      <c r="AF5257" s="67">
        <f>IF(V5257="Bangalore",VLOOKUP(V5257,'Branch Wise Work Timelines'!C:G,4,FALSE)+AA5257+1,IF(V5257="Mumbai",VLOOKUP(V5257,'Branch Wise Work Timelines'!C:G,4,FALSE)+AA5257+1,VLOOKUP(V5257,'Branch Wise Work Timelines'!C:G,4,FALSE)+AA5257))</f>
        <v>44883.104166666664</v>
      </c>
      <c r="AG5257" s="67">
        <f>WORKDAY.INTL(AA5257,1,11)+VLOOKUP(V5257,'Branch Wise Work Timelines'!C:G,3,FALSE)</f>
        <v>44883.416666666664</v>
      </c>
      <c r="AH5257" s="69" t="str">
        <f t="shared" ca="1" si="993"/>
        <v>Out of TAT</v>
      </c>
      <c r="AI5257" s="69">
        <f t="shared" ca="1" si="994"/>
        <v>20680</v>
      </c>
      <c r="AJ5257" s="69" t="str">
        <f ca="1">IF(AI5257&lt;0,"0-12",IFERROR(VLOOKUP(AI5257,Breakup[],2,FALSE),"&gt;24"))</f>
        <v>&gt;24</v>
      </c>
      <c r="AK5257" s="69" t="str">
        <f>VLOOKUP(V5257,Master!B:D,3,FALSE)</f>
        <v>South</v>
      </c>
      <c r="AL5257" s="69" t="str">
        <f t="shared" si="995"/>
        <v>Bangalore-CLS</v>
      </c>
    </row>
    <row r="5258" spans="1:38">
      <c r="A5258" s="14" t="s">
        <v>10847</v>
      </c>
      <c r="B5258" s="54">
        <v>44701.807249270802</v>
      </c>
      <c r="C5258" s="13" t="s">
        <v>6452</v>
      </c>
      <c r="D5258" s="13">
        <v>1202</v>
      </c>
      <c r="E5258" s="13" t="s">
        <v>10848</v>
      </c>
      <c r="F5258" s="13" t="s">
        <v>33</v>
      </c>
      <c r="G5258" s="14">
        <v>1653061650415</v>
      </c>
      <c r="H5258" s="55">
        <v>0.61097222222222203</v>
      </c>
      <c r="I5258" s="33">
        <v>44887.610972222203</v>
      </c>
      <c r="J5258" s="58">
        <v>44887</v>
      </c>
      <c r="K5258" s="13" t="s">
        <v>213</v>
      </c>
      <c r="L5258" s="13" t="s">
        <v>30</v>
      </c>
      <c r="M5258" s="13" t="s">
        <v>282</v>
      </c>
      <c r="N5258" s="13" t="s">
        <v>206</v>
      </c>
      <c r="O5258" s="33" t="s">
        <v>38</v>
      </c>
      <c r="P5258" s="58" t="s">
        <v>38</v>
      </c>
      <c r="Q5258" s="33" t="s">
        <v>207</v>
      </c>
      <c r="R5258" s="14" t="s">
        <v>38</v>
      </c>
      <c r="S5258" s="13" t="s">
        <v>216</v>
      </c>
      <c r="T5258" s="13" t="s">
        <v>278</v>
      </c>
      <c r="U5258" s="33">
        <f t="shared" ca="1" si="984"/>
        <v>45744.56914039352</v>
      </c>
      <c r="V5258" s="13" t="str">
        <f t="shared" si="985"/>
        <v>Bangalore</v>
      </c>
      <c r="W5258" s="13" t="str">
        <f t="shared" si="986"/>
        <v>RI</v>
      </c>
      <c r="X5258" s="13">
        <f t="shared" si="987"/>
        <v>14</v>
      </c>
      <c r="Y5258" s="13" t="str">
        <f>IFERROR(VLOOKUP(C5258,ReceivingTeam[],2,FALSE),"HelpDesk")</f>
        <v>HelpDesk</v>
      </c>
      <c r="Z5258" s="67">
        <f t="shared" si="988"/>
        <v>44890.923472222203</v>
      </c>
      <c r="AA5258" s="68">
        <f t="shared" si="989"/>
        <v>44887</v>
      </c>
      <c r="AB5258" s="69" t="b">
        <f t="shared" si="990"/>
        <v>1</v>
      </c>
      <c r="AC5258" s="70">
        <f t="shared" si="991"/>
        <v>3</v>
      </c>
      <c r="AD5258" s="67">
        <f t="shared" si="992"/>
        <v>44890.923472222203</v>
      </c>
      <c r="AE5258" s="67">
        <f>VLOOKUP(V5258,'Branch Wise Work Timelines'!C:G,3,FALSE)+AA5258</f>
        <v>44887.416666666664</v>
      </c>
      <c r="AF5258" s="67">
        <f>IF(V5258="Bangalore",VLOOKUP(V5258,'Branch Wise Work Timelines'!C:G,4,FALSE)+AA5258+1,IF(V5258="Mumbai",VLOOKUP(V5258,'Branch Wise Work Timelines'!C:G,4,FALSE)+AA5258+1,VLOOKUP(V5258,'Branch Wise Work Timelines'!C:G,4,FALSE)+AA5258))</f>
        <v>44888.104166666664</v>
      </c>
      <c r="AG5258" s="67">
        <f>WORKDAY.INTL(AA5258,1,11)+VLOOKUP(V5258,'Branch Wise Work Timelines'!C:G,3,FALSE)</f>
        <v>44888.416666666664</v>
      </c>
      <c r="AH5258" s="69" t="str">
        <f t="shared" ca="1" si="993"/>
        <v>Out of TAT</v>
      </c>
      <c r="AI5258" s="69">
        <f t="shared" ca="1" si="994"/>
        <v>20488</v>
      </c>
      <c r="AJ5258" s="69" t="str">
        <f ca="1">IF(AI5258&lt;0,"0-12",IFERROR(VLOOKUP(AI5258,Breakup[],2,FALSE),"&gt;24"))</f>
        <v>&gt;24</v>
      </c>
      <c r="AK5258" s="69" t="str">
        <f>VLOOKUP(V5258,Master!B:D,3,FALSE)</f>
        <v>South</v>
      </c>
      <c r="AL5258" s="69" t="str">
        <f t="shared" si="995"/>
        <v>Bangalore</v>
      </c>
    </row>
    <row r="5259" spans="1:38">
      <c r="A5259" s="14" t="s">
        <v>10849</v>
      </c>
      <c r="B5259" s="54">
        <v>44701.808771215299</v>
      </c>
      <c r="C5259" s="13" t="s">
        <v>6452</v>
      </c>
      <c r="D5259" s="13">
        <v>1957</v>
      </c>
      <c r="E5259" s="13" t="s">
        <v>10850</v>
      </c>
      <c r="F5259" s="13" t="s">
        <v>33</v>
      </c>
      <c r="G5259" s="14">
        <v>1653058832830</v>
      </c>
      <c r="H5259" s="55">
        <v>0.27876157407407398</v>
      </c>
      <c r="I5259" s="33">
        <v>44882.278761574104</v>
      </c>
      <c r="J5259" s="58">
        <v>44882</v>
      </c>
      <c r="K5259" s="13" t="s">
        <v>213</v>
      </c>
      <c r="L5259" s="13" t="s">
        <v>30</v>
      </c>
      <c r="M5259" s="13" t="s">
        <v>282</v>
      </c>
      <c r="N5259" s="13" t="s">
        <v>206</v>
      </c>
      <c r="O5259" s="33" t="s">
        <v>38</v>
      </c>
      <c r="P5259" s="58" t="s">
        <v>38</v>
      </c>
      <c r="Q5259" s="33" t="s">
        <v>207</v>
      </c>
      <c r="R5259" s="14" t="s">
        <v>38</v>
      </c>
      <c r="S5259" s="13" t="s">
        <v>216</v>
      </c>
      <c r="T5259" s="13" t="s">
        <v>278</v>
      </c>
      <c r="U5259" s="33">
        <f t="shared" ca="1" si="984"/>
        <v>45744.56914039352</v>
      </c>
      <c r="V5259" s="13" t="str">
        <f t="shared" si="985"/>
        <v>Bangalore</v>
      </c>
      <c r="W5259" s="13" t="str">
        <f t="shared" si="986"/>
        <v>RI</v>
      </c>
      <c r="X5259" s="13">
        <f t="shared" si="987"/>
        <v>6</v>
      </c>
      <c r="Y5259" s="13" t="str">
        <f>IFERROR(VLOOKUP(C5259,ReceivingTeam[],2,FALSE),"HelpDesk")</f>
        <v>HelpDesk</v>
      </c>
      <c r="Z5259" s="67">
        <f t="shared" si="988"/>
        <v>44885.729166666664</v>
      </c>
      <c r="AA5259" s="68">
        <f t="shared" si="989"/>
        <v>44882</v>
      </c>
      <c r="AB5259" s="69" t="b">
        <f t="shared" si="990"/>
        <v>1</v>
      </c>
      <c r="AC5259" s="70">
        <f t="shared" si="991"/>
        <v>3</v>
      </c>
      <c r="AD5259" s="67">
        <f t="shared" si="992"/>
        <v>44885.729166666664</v>
      </c>
      <c r="AE5259" s="67">
        <f>VLOOKUP(V5259,'Branch Wise Work Timelines'!C:G,3,FALSE)+AA5259</f>
        <v>44882.416666666664</v>
      </c>
      <c r="AF5259" s="67">
        <f>IF(V5259="Bangalore",VLOOKUP(V5259,'Branch Wise Work Timelines'!C:G,4,FALSE)+AA5259+1,IF(V5259="Mumbai",VLOOKUP(V5259,'Branch Wise Work Timelines'!C:G,4,FALSE)+AA5259+1,VLOOKUP(V5259,'Branch Wise Work Timelines'!C:G,4,FALSE)+AA5259))</f>
        <v>44883.104166666664</v>
      </c>
      <c r="AG5259" s="67">
        <f>WORKDAY.INTL(AA5259,1,11)+VLOOKUP(V5259,'Branch Wise Work Timelines'!C:G,3,FALSE)</f>
        <v>44883.416666666664</v>
      </c>
      <c r="AH5259" s="69" t="str">
        <f t="shared" ca="1" si="993"/>
        <v>Out of TAT</v>
      </c>
      <c r="AI5259" s="69">
        <f t="shared" ca="1" si="994"/>
        <v>20613</v>
      </c>
      <c r="AJ5259" s="69" t="str">
        <f ca="1">IF(AI5259&lt;0,"0-12",IFERROR(VLOOKUP(AI5259,Breakup[],2,FALSE),"&gt;24"))</f>
        <v>&gt;24</v>
      </c>
      <c r="AK5259" s="69" t="str">
        <f>VLOOKUP(V5259,Master!B:D,3,FALSE)</f>
        <v>South</v>
      </c>
      <c r="AL5259" s="69" t="str">
        <f t="shared" si="995"/>
        <v>Bangalore</v>
      </c>
    </row>
    <row r="5260" spans="1:38">
      <c r="A5260" s="14" t="s">
        <v>10851</v>
      </c>
      <c r="B5260" s="54">
        <v>44701.8101094097</v>
      </c>
      <c r="C5260" s="13" t="s">
        <v>6452</v>
      </c>
      <c r="D5260" s="13">
        <v>924</v>
      </c>
      <c r="E5260" s="13" t="s">
        <v>10852</v>
      </c>
      <c r="F5260" s="13" t="s">
        <v>24</v>
      </c>
      <c r="G5260" s="14">
        <v>1653058832830</v>
      </c>
      <c r="H5260" s="55">
        <v>0.33791666666666698</v>
      </c>
      <c r="I5260" s="33">
        <v>44887.3379166667</v>
      </c>
      <c r="J5260" s="58">
        <v>44887</v>
      </c>
      <c r="K5260" s="13" t="s">
        <v>213</v>
      </c>
      <c r="L5260" s="13" t="s">
        <v>30</v>
      </c>
      <c r="M5260" s="13" t="s">
        <v>282</v>
      </c>
      <c r="N5260" s="13" t="s">
        <v>206</v>
      </c>
      <c r="O5260" s="33" t="s">
        <v>38</v>
      </c>
      <c r="P5260" s="58" t="s">
        <v>38</v>
      </c>
      <c r="Q5260" s="33" t="s">
        <v>207</v>
      </c>
      <c r="R5260" s="14" t="s">
        <v>38</v>
      </c>
      <c r="S5260" s="13" t="s">
        <v>216</v>
      </c>
      <c r="T5260" s="13" t="s">
        <v>278</v>
      </c>
      <c r="U5260" s="33">
        <f t="shared" ca="1" si="984"/>
        <v>45744.56914039352</v>
      </c>
      <c r="V5260" s="13" t="str">
        <f t="shared" si="985"/>
        <v>Bangalore</v>
      </c>
      <c r="W5260" s="13" t="str">
        <f t="shared" si="986"/>
        <v>DOMI</v>
      </c>
      <c r="X5260" s="13">
        <f t="shared" si="987"/>
        <v>8</v>
      </c>
      <c r="Y5260" s="13" t="str">
        <f>IFERROR(VLOOKUP(C5260,ReceivingTeam[],2,FALSE),"HelpDesk")</f>
        <v>HelpDesk</v>
      </c>
      <c r="Z5260" s="67">
        <f t="shared" si="988"/>
        <v>44890.729166666664</v>
      </c>
      <c r="AA5260" s="68">
        <f t="shared" si="989"/>
        <v>44887</v>
      </c>
      <c r="AB5260" s="69" t="b">
        <f t="shared" si="990"/>
        <v>1</v>
      </c>
      <c r="AC5260" s="70">
        <f t="shared" si="991"/>
        <v>3</v>
      </c>
      <c r="AD5260" s="67">
        <f t="shared" si="992"/>
        <v>44890.729166666664</v>
      </c>
      <c r="AE5260" s="67">
        <f>VLOOKUP(V5260,'Branch Wise Work Timelines'!C:G,3,FALSE)+AA5260</f>
        <v>44887.416666666664</v>
      </c>
      <c r="AF5260" s="67">
        <f>IF(V5260="Bangalore",VLOOKUP(V5260,'Branch Wise Work Timelines'!C:G,4,FALSE)+AA5260+1,IF(V5260="Mumbai",VLOOKUP(V5260,'Branch Wise Work Timelines'!C:G,4,FALSE)+AA5260+1,VLOOKUP(V5260,'Branch Wise Work Timelines'!C:G,4,FALSE)+AA5260))</f>
        <v>44888.104166666664</v>
      </c>
      <c r="AG5260" s="67">
        <f>WORKDAY.INTL(AA5260,1,11)+VLOOKUP(V5260,'Branch Wise Work Timelines'!C:G,3,FALSE)</f>
        <v>44888.416666666664</v>
      </c>
      <c r="AH5260" s="69" t="str">
        <f t="shared" ca="1" si="993"/>
        <v>Out of TAT</v>
      </c>
      <c r="AI5260" s="69">
        <f t="shared" ca="1" si="994"/>
        <v>20493</v>
      </c>
      <c r="AJ5260" s="69" t="str">
        <f ca="1">IF(AI5260&lt;0,"0-12",IFERROR(VLOOKUP(AI5260,Breakup[],2,FALSE),"&gt;24"))</f>
        <v>&gt;24</v>
      </c>
      <c r="AK5260" s="69" t="str">
        <f>VLOOKUP(V5260,Master!B:D,3,FALSE)</f>
        <v>South</v>
      </c>
      <c r="AL5260" s="69" t="str">
        <f t="shared" si="995"/>
        <v>Bangalore</v>
      </c>
    </row>
    <row r="5261" spans="1:38">
      <c r="A5261" s="14" t="s">
        <v>10853</v>
      </c>
      <c r="B5261" s="54">
        <v>44701.6789844097</v>
      </c>
      <c r="C5261" s="13" t="s">
        <v>148</v>
      </c>
      <c r="D5261" s="13">
        <v>1765</v>
      </c>
      <c r="E5261" s="13" t="s">
        <v>10854</v>
      </c>
      <c r="F5261" s="13" t="s">
        <v>33</v>
      </c>
      <c r="G5261" s="14">
        <v>1653051375146</v>
      </c>
      <c r="H5261" s="55">
        <v>0.67523148148148104</v>
      </c>
      <c r="I5261" s="33">
        <v>44886.675231481502</v>
      </c>
      <c r="J5261" s="58">
        <v>44886</v>
      </c>
      <c r="K5261" s="13" t="s">
        <v>313</v>
      </c>
      <c r="L5261" s="13" t="s">
        <v>60</v>
      </c>
      <c r="M5261" s="13" t="s">
        <v>314</v>
      </c>
      <c r="N5261" s="13" t="s">
        <v>206</v>
      </c>
      <c r="O5261" s="33" t="s">
        <v>38</v>
      </c>
      <c r="P5261" s="58" t="s">
        <v>38</v>
      </c>
      <c r="Q5261" s="33" t="s">
        <v>207</v>
      </c>
      <c r="R5261" s="14" t="s">
        <v>38</v>
      </c>
      <c r="S5261" s="13" t="s">
        <v>208</v>
      </c>
      <c r="T5261" s="13" t="s">
        <v>209</v>
      </c>
      <c r="U5261" s="33">
        <f t="shared" ca="1" si="984"/>
        <v>45744.56914039352</v>
      </c>
      <c r="V5261" s="13" t="str">
        <f t="shared" si="985"/>
        <v>Hyderabad</v>
      </c>
      <c r="W5261" s="13" t="str">
        <f t="shared" si="986"/>
        <v>RI</v>
      </c>
      <c r="X5261" s="13">
        <f t="shared" si="987"/>
        <v>16</v>
      </c>
      <c r="Y5261" s="13" t="str">
        <f>IFERROR(VLOOKUP(C5261,ReceivingTeam[],2,FALSE),"HelpDesk")</f>
        <v>Branch office</v>
      </c>
      <c r="Z5261" s="67">
        <f t="shared" si="988"/>
        <v>44887.821064814831</v>
      </c>
      <c r="AA5261" s="68">
        <f t="shared" si="989"/>
        <v>44886</v>
      </c>
      <c r="AB5261" s="69" t="b">
        <f t="shared" si="990"/>
        <v>1</v>
      </c>
      <c r="AC5261" s="70">
        <f t="shared" si="991"/>
        <v>0.5</v>
      </c>
      <c r="AD5261" s="67">
        <f t="shared" si="992"/>
        <v>44887.821064814831</v>
      </c>
      <c r="AE5261" s="67">
        <f>VLOOKUP(V5261,'Branch Wise Work Timelines'!C:G,3,FALSE)+AA5261</f>
        <v>44886.416666666664</v>
      </c>
      <c r="AF5261" s="67">
        <f>IF(V5261="Bangalore",VLOOKUP(V5261,'Branch Wise Work Timelines'!C:G,4,FALSE)+AA5261+1,IF(V5261="Mumbai",VLOOKUP(V5261,'Branch Wise Work Timelines'!C:G,4,FALSE)+AA5261+1,VLOOKUP(V5261,'Branch Wise Work Timelines'!C:G,4,FALSE)+AA5261))</f>
        <v>44886.770833333336</v>
      </c>
      <c r="AG5261" s="67">
        <f>WORKDAY.INTL(AA5261,1,11)+VLOOKUP(V5261,'Branch Wise Work Timelines'!C:G,3,FALSE)</f>
        <v>44887.416666666664</v>
      </c>
      <c r="AH5261" s="69" t="str">
        <f t="shared" ca="1" si="993"/>
        <v>Out of TAT</v>
      </c>
      <c r="AI5261" s="69">
        <f t="shared" ca="1" si="994"/>
        <v>20562</v>
      </c>
      <c r="AJ5261" s="69" t="str">
        <f ca="1">IF(AI5261&lt;0,"0-12",IFERROR(VLOOKUP(AI5261,Breakup[],2,FALSE),"&gt;24"))</f>
        <v>&gt;24</v>
      </c>
      <c r="AK5261" s="69" t="str">
        <f>VLOOKUP(V5261,Master!B:D,3,FALSE)</f>
        <v>South</v>
      </c>
      <c r="AL5261" s="69" t="str">
        <f t="shared" si="995"/>
        <v>Hyderabad</v>
      </c>
    </row>
    <row r="5262" spans="1:38">
      <c r="A5262" s="14" t="s">
        <v>10855</v>
      </c>
      <c r="B5262" s="54">
        <v>44701.642761840303</v>
      </c>
      <c r="C5262" s="13" t="s">
        <v>149</v>
      </c>
      <c r="D5262" s="13">
        <v>1835</v>
      </c>
      <c r="E5262" s="13" t="s">
        <v>10856</v>
      </c>
      <c r="F5262" s="13" t="s">
        <v>33</v>
      </c>
      <c r="G5262" s="14">
        <v>1653047121363</v>
      </c>
      <c r="H5262" s="55">
        <v>0.25609953703703697</v>
      </c>
      <c r="I5262" s="33">
        <v>44882.256099537</v>
      </c>
      <c r="J5262" s="58">
        <v>44882</v>
      </c>
      <c r="K5262" s="13" t="s">
        <v>313</v>
      </c>
      <c r="L5262" s="13" t="s">
        <v>60</v>
      </c>
      <c r="M5262" s="13" t="s">
        <v>314</v>
      </c>
      <c r="N5262" s="13" t="s">
        <v>206</v>
      </c>
      <c r="O5262" s="33" t="s">
        <v>38</v>
      </c>
      <c r="P5262" s="58" t="s">
        <v>38</v>
      </c>
      <c r="Q5262" s="33" t="s">
        <v>207</v>
      </c>
      <c r="R5262" s="14" t="s">
        <v>38</v>
      </c>
      <c r="S5262" s="13" t="s">
        <v>208</v>
      </c>
      <c r="T5262" s="13" t="s">
        <v>209</v>
      </c>
      <c r="U5262" s="33">
        <f t="shared" ca="1" si="984"/>
        <v>45744.56914039352</v>
      </c>
      <c r="V5262" s="13" t="str">
        <f t="shared" si="985"/>
        <v>Hyderabad</v>
      </c>
      <c r="W5262" s="13" t="str">
        <f t="shared" si="986"/>
        <v>RI</v>
      </c>
      <c r="X5262" s="13">
        <f t="shared" si="987"/>
        <v>6</v>
      </c>
      <c r="Y5262" s="13" t="str">
        <f>IFERROR(VLOOKUP(C5262,ReceivingTeam[],2,FALSE),"HelpDesk")</f>
        <v>Branch office</v>
      </c>
      <c r="Z5262" s="67">
        <f t="shared" si="988"/>
        <v>44883.562499999993</v>
      </c>
      <c r="AA5262" s="68">
        <f t="shared" si="989"/>
        <v>44882</v>
      </c>
      <c r="AB5262" s="69" t="b">
        <f t="shared" si="990"/>
        <v>1</v>
      </c>
      <c r="AC5262" s="70">
        <f t="shared" si="991"/>
        <v>0.5</v>
      </c>
      <c r="AD5262" s="67">
        <f t="shared" si="992"/>
        <v>44883.562499999993</v>
      </c>
      <c r="AE5262" s="67">
        <f>VLOOKUP(V5262,'Branch Wise Work Timelines'!C:G,3,FALSE)+AA5262</f>
        <v>44882.416666666664</v>
      </c>
      <c r="AF5262" s="67">
        <f>IF(V5262="Bangalore",VLOOKUP(V5262,'Branch Wise Work Timelines'!C:G,4,FALSE)+AA5262+1,IF(V5262="Mumbai",VLOOKUP(V5262,'Branch Wise Work Timelines'!C:G,4,FALSE)+AA5262+1,VLOOKUP(V5262,'Branch Wise Work Timelines'!C:G,4,FALSE)+AA5262))</f>
        <v>44882.770833333336</v>
      </c>
      <c r="AG5262" s="67">
        <f>WORKDAY.INTL(AA5262,1,11)+VLOOKUP(V5262,'Branch Wise Work Timelines'!C:G,3,FALSE)</f>
        <v>44883.416666666664</v>
      </c>
      <c r="AH5262" s="69" t="str">
        <f t="shared" ca="1" si="993"/>
        <v>Out of TAT</v>
      </c>
      <c r="AI5262" s="69">
        <f t="shared" ca="1" si="994"/>
        <v>20665</v>
      </c>
      <c r="AJ5262" s="69" t="str">
        <f ca="1">IF(AI5262&lt;0,"0-12",IFERROR(VLOOKUP(AI5262,Breakup[],2,FALSE),"&gt;24"))</f>
        <v>&gt;24</v>
      </c>
      <c r="AK5262" s="69" t="str">
        <f>VLOOKUP(V5262,Master!B:D,3,FALSE)</f>
        <v>South</v>
      </c>
      <c r="AL5262" s="69" t="str">
        <f t="shared" si="995"/>
        <v>Hyderabad</v>
      </c>
    </row>
    <row r="5263" spans="1:38">
      <c r="A5263" s="14" t="s">
        <v>10857</v>
      </c>
      <c r="B5263" s="54">
        <v>44701.654145983797</v>
      </c>
      <c r="C5263" s="13" t="s">
        <v>311</v>
      </c>
      <c r="D5263" s="13">
        <v>679</v>
      </c>
      <c r="E5263" s="13" t="s">
        <v>10858</v>
      </c>
      <c r="F5263" s="13" t="s">
        <v>33</v>
      </c>
      <c r="G5263" s="14">
        <v>1653047121363</v>
      </c>
      <c r="H5263" s="55">
        <v>0.38078703703703698</v>
      </c>
      <c r="I5263" s="33">
        <v>44884.380787037</v>
      </c>
      <c r="J5263" s="58">
        <v>44884</v>
      </c>
      <c r="K5263" s="13" t="s">
        <v>313</v>
      </c>
      <c r="L5263" s="13" t="s">
        <v>60</v>
      </c>
      <c r="M5263" s="13" t="s">
        <v>314</v>
      </c>
      <c r="N5263" s="13" t="s">
        <v>206</v>
      </c>
      <c r="O5263" s="33" t="s">
        <v>38</v>
      </c>
      <c r="P5263" s="58" t="s">
        <v>38</v>
      </c>
      <c r="Q5263" s="33" t="s">
        <v>207</v>
      </c>
      <c r="R5263" s="14" t="s">
        <v>38</v>
      </c>
      <c r="S5263" s="13" t="s">
        <v>208</v>
      </c>
      <c r="T5263" s="13" t="s">
        <v>209</v>
      </c>
      <c r="U5263" s="33">
        <f t="shared" ca="1" si="984"/>
        <v>45744.56914039352</v>
      </c>
      <c r="V5263" s="13" t="str">
        <f t="shared" si="985"/>
        <v>Hyderabad</v>
      </c>
      <c r="W5263" s="13" t="str">
        <f t="shared" si="986"/>
        <v>RI</v>
      </c>
      <c r="X5263" s="13">
        <f t="shared" si="987"/>
        <v>9</v>
      </c>
      <c r="Y5263" s="13" t="str">
        <f>IFERROR(VLOOKUP(C5263,ReceivingTeam[],2,FALSE),"HelpDesk")</f>
        <v>HelpDesk</v>
      </c>
      <c r="Z5263" s="67">
        <f t="shared" si="988"/>
        <v>44886.562499999993</v>
      </c>
      <c r="AA5263" s="68">
        <f t="shared" si="989"/>
        <v>44884</v>
      </c>
      <c r="AB5263" s="69" t="b">
        <f t="shared" si="990"/>
        <v>1</v>
      </c>
      <c r="AC5263" s="70">
        <f t="shared" si="991"/>
        <v>0.5</v>
      </c>
      <c r="AD5263" s="67">
        <f t="shared" si="992"/>
        <v>44886.562499999993</v>
      </c>
      <c r="AE5263" s="67">
        <f>VLOOKUP(V5263,'Branch Wise Work Timelines'!C:G,3,FALSE)+AA5263</f>
        <v>44884.416666666664</v>
      </c>
      <c r="AF5263" s="67">
        <f>IF(V5263="Bangalore",VLOOKUP(V5263,'Branch Wise Work Timelines'!C:G,4,FALSE)+AA5263+1,IF(V5263="Mumbai",VLOOKUP(V5263,'Branch Wise Work Timelines'!C:G,4,FALSE)+AA5263+1,VLOOKUP(V5263,'Branch Wise Work Timelines'!C:G,4,FALSE)+AA5263))</f>
        <v>44884.770833333336</v>
      </c>
      <c r="AG5263" s="67">
        <f>WORKDAY.INTL(AA5263,1,11)+VLOOKUP(V5263,'Branch Wise Work Timelines'!C:G,3,FALSE)</f>
        <v>44886.416666666664</v>
      </c>
      <c r="AH5263" s="69" t="str">
        <f t="shared" ca="1" si="993"/>
        <v>Out of TAT</v>
      </c>
      <c r="AI5263" s="69">
        <f t="shared" ca="1" si="994"/>
        <v>20593</v>
      </c>
      <c r="AJ5263" s="69" t="str">
        <f ca="1">IF(AI5263&lt;0,"0-12",IFERROR(VLOOKUP(AI5263,Breakup[],2,FALSE),"&gt;24"))</f>
        <v>&gt;24</v>
      </c>
      <c r="AK5263" s="69" t="str">
        <f>VLOOKUP(V5263,Master!B:D,3,FALSE)</f>
        <v>South</v>
      </c>
      <c r="AL5263" s="69" t="str">
        <f t="shared" si="995"/>
        <v>Hyderabad</v>
      </c>
    </row>
    <row r="5264" spans="1:38">
      <c r="A5264" s="14" t="s">
        <v>10859</v>
      </c>
      <c r="B5264" s="54">
        <v>44701.656220173601</v>
      </c>
      <c r="C5264" s="13" t="s">
        <v>311</v>
      </c>
      <c r="D5264" s="13">
        <v>937</v>
      </c>
      <c r="E5264" s="13" t="s">
        <v>10860</v>
      </c>
      <c r="F5264" s="13" t="s">
        <v>33</v>
      </c>
      <c r="G5264" s="14">
        <v>1653047121363</v>
      </c>
      <c r="H5264" s="55">
        <v>0.68447916666666697</v>
      </c>
      <c r="I5264" s="33">
        <v>44883.684479166703</v>
      </c>
      <c r="J5264" s="58">
        <v>44883</v>
      </c>
      <c r="K5264" s="13" t="s">
        <v>313</v>
      </c>
      <c r="L5264" s="13" t="s">
        <v>60</v>
      </c>
      <c r="M5264" s="13" t="s">
        <v>314</v>
      </c>
      <c r="N5264" s="13" t="s">
        <v>206</v>
      </c>
      <c r="O5264" s="33" t="s">
        <v>38</v>
      </c>
      <c r="P5264" s="58" t="s">
        <v>38</v>
      </c>
      <c r="Q5264" s="33" t="s">
        <v>207</v>
      </c>
      <c r="R5264" s="14" t="s">
        <v>38</v>
      </c>
      <c r="S5264" s="13" t="s">
        <v>208</v>
      </c>
      <c r="T5264" s="13" t="s">
        <v>209</v>
      </c>
      <c r="U5264" s="33">
        <f t="shared" ca="1" si="984"/>
        <v>45744.56914039352</v>
      </c>
      <c r="V5264" s="13" t="str">
        <f t="shared" si="985"/>
        <v>Hyderabad</v>
      </c>
      <c r="W5264" s="13" t="str">
        <f t="shared" si="986"/>
        <v>RI</v>
      </c>
      <c r="X5264" s="13">
        <f t="shared" si="987"/>
        <v>16</v>
      </c>
      <c r="Y5264" s="13" t="str">
        <f>IFERROR(VLOOKUP(C5264,ReceivingTeam[],2,FALSE),"HelpDesk")</f>
        <v>HelpDesk</v>
      </c>
      <c r="Z5264" s="67">
        <f t="shared" si="988"/>
        <v>44884.830312500031</v>
      </c>
      <c r="AA5264" s="68">
        <f t="shared" si="989"/>
        <v>44883</v>
      </c>
      <c r="AB5264" s="69" t="b">
        <f t="shared" si="990"/>
        <v>1</v>
      </c>
      <c r="AC5264" s="70">
        <f t="shared" si="991"/>
        <v>0.5</v>
      </c>
      <c r="AD5264" s="67">
        <f t="shared" si="992"/>
        <v>44884.830312500031</v>
      </c>
      <c r="AE5264" s="67">
        <f>VLOOKUP(V5264,'Branch Wise Work Timelines'!C:G,3,FALSE)+AA5264</f>
        <v>44883.416666666664</v>
      </c>
      <c r="AF5264" s="67">
        <f>IF(V5264="Bangalore",VLOOKUP(V5264,'Branch Wise Work Timelines'!C:G,4,FALSE)+AA5264+1,IF(V5264="Mumbai",VLOOKUP(V5264,'Branch Wise Work Timelines'!C:G,4,FALSE)+AA5264+1,VLOOKUP(V5264,'Branch Wise Work Timelines'!C:G,4,FALSE)+AA5264))</f>
        <v>44883.770833333336</v>
      </c>
      <c r="AG5264" s="67">
        <f>WORKDAY.INTL(AA5264,1,11)+VLOOKUP(V5264,'Branch Wise Work Timelines'!C:G,3,FALSE)</f>
        <v>44884.416666666664</v>
      </c>
      <c r="AH5264" s="69" t="str">
        <f t="shared" ca="1" si="993"/>
        <v>Out of TAT</v>
      </c>
      <c r="AI5264" s="69">
        <f t="shared" ca="1" si="994"/>
        <v>20634</v>
      </c>
      <c r="AJ5264" s="69" t="str">
        <f ca="1">IF(AI5264&lt;0,"0-12",IFERROR(VLOOKUP(AI5264,Breakup[],2,FALSE),"&gt;24"))</f>
        <v>&gt;24</v>
      </c>
      <c r="AK5264" s="69" t="str">
        <f>VLOOKUP(V5264,Master!B:D,3,FALSE)</f>
        <v>South</v>
      </c>
      <c r="AL5264" s="69" t="str">
        <f t="shared" si="995"/>
        <v>Hyderabad</v>
      </c>
    </row>
    <row r="5265" spans="1:38">
      <c r="A5265" s="14" t="s">
        <v>10861</v>
      </c>
      <c r="B5265" s="54">
        <v>44701.6962607639</v>
      </c>
      <c r="C5265" s="13" t="s">
        <v>148</v>
      </c>
      <c r="D5265" s="13">
        <v>1693</v>
      </c>
      <c r="E5265" s="13" t="s">
        <v>10862</v>
      </c>
      <c r="F5265" s="13" t="s">
        <v>33</v>
      </c>
      <c r="G5265" s="14">
        <v>1653051375146</v>
      </c>
      <c r="H5265" s="55">
        <v>0.79313657407407401</v>
      </c>
      <c r="I5265" s="33">
        <v>44886.793136574102</v>
      </c>
      <c r="J5265" s="58">
        <v>44886</v>
      </c>
      <c r="K5265" s="13" t="s">
        <v>313</v>
      </c>
      <c r="L5265" s="13" t="s">
        <v>60</v>
      </c>
      <c r="M5265" s="13" t="s">
        <v>314</v>
      </c>
      <c r="N5265" s="13" t="s">
        <v>206</v>
      </c>
      <c r="O5265" s="33" t="s">
        <v>38</v>
      </c>
      <c r="P5265" s="58" t="s">
        <v>38</v>
      </c>
      <c r="Q5265" s="33" t="s">
        <v>207</v>
      </c>
      <c r="R5265" s="14" t="s">
        <v>38</v>
      </c>
      <c r="S5265" s="13" t="s">
        <v>208</v>
      </c>
      <c r="T5265" s="13" t="s">
        <v>209</v>
      </c>
      <c r="U5265" s="33">
        <f t="shared" ca="1" si="984"/>
        <v>45744.56914039352</v>
      </c>
      <c r="V5265" s="13" t="str">
        <f t="shared" si="985"/>
        <v>Hyderabad</v>
      </c>
      <c r="W5265" s="13" t="str">
        <f t="shared" si="986"/>
        <v>RI</v>
      </c>
      <c r="X5265" s="13">
        <f t="shared" si="987"/>
        <v>19</v>
      </c>
      <c r="Y5265" s="13" t="str">
        <f>IFERROR(VLOOKUP(C5265,ReceivingTeam[],2,FALSE),"HelpDesk")</f>
        <v>Branch office</v>
      </c>
      <c r="Z5265" s="67">
        <f t="shared" si="988"/>
        <v>44887.938969907431</v>
      </c>
      <c r="AA5265" s="68">
        <f t="shared" si="989"/>
        <v>44886</v>
      </c>
      <c r="AB5265" s="69" t="b">
        <f t="shared" si="990"/>
        <v>1</v>
      </c>
      <c r="AC5265" s="70">
        <f t="shared" si="991"/>
        <v>0.5</v>
      </c>
      <c r="AD5265" s="67">
        <f t="shared" si="992"/>
        <v>44887.938969907431</v>
      </c>
      <c r="AE5265" s="67">
        <f>VLOOKUP(V5265,'Branch Wise Work Timelines'!C:G,3,FALSE)+AA5265</f>
        <v>44886.416666666664</v>
      </c>
      <c r="AF5265" s="67">
        <f>IF(V5265="Bangalore",VLOOKUP(V5265,'Branch Wise Work Timelines'!C:G,4,FALSE)+AA5265+1,IF(V5265="Mumbai",VLOOKUP(V5265,'Branch Wise Work Timelines'!C:G,4,FALSE)+AA5265+1,VLOOKUP(V5265,'Branch Wise Work Timelines'!C:G,4,FALSE)+AA5265))</f>
        <v>44886.770833333336</v>
      </c>
      <c r="AG5265" s="67">
        <f>WORKDAY.INTL(AA5265,1,11)+VLOOKUP(V5265,'Branch Wise Work Timelines'!C:G,3,FALSE)</f>
        <v>44887.416666666664</v>
      </c>
      <c r="AH5265" s="69" t="str">
        <f t="shared" ca="1" si="993"/>
        <v>Out of TAT</v>
      </c>
      <c r="AI5265" s="69">
        <f t="shared" ca="1" si="994"/>
        <v>20560</v>
      </c>
      <c r="AJ5265" s="69" t="str">
        <f ca="1">IF(AI5265&lt;0,"0-12",IFERROR(VLOOKUP(AI5265,Breakup[],2,FALSE),"&gt;24"))</f>
        <v>&gt;24</v>
      </c>
      <c r="AK5265" s="69" t="str">
        <f>VLOOKUP(V5265,Master!B:D,3,FALSE)</f>
        <v>South</v>
      </c>
      <c r="AL5265" s="69" t="str">
        <f t="shared" si="995"/>
        <v>Hyderabad</v>
      </c>
    </row>
    <row r="5266" spans="1:38">
      <c r="A5266" s="14" t="s">
        <v>10863</v>
      </c>
      <c r="B5266" s="54">
        <v>44701.814322338003</v>
      </c>
      <c r="C5266" s="13" t="s">
        <v>6452</v>
      </c>
      <c r="D5266" s="13">
        <v>1389</v>
      </c>
      <c r="E5266" s="13" t="s">
        <v>10864</v>
      </c>
      <c r="F5266" s="13" t="s">
        <v>33</v>
      </c>
      <c r="G5266" s="14">
        <v>1653058269490</v>
      </c>
      <c r="H5266" s="55">
        <v>0.196446759259259</v>
      </c>
      <c r="I5266" s="33">
        <v>44885.196446759299</v>
      </c>
      <c r="J5266" s="58">
        <v>44885</v>
      </c>
      <c r="K5266" s="13" t="s">
        <v>213</v>
      </c>
      <c r="L5266" s="13" t="s">
        <v>30</v>
      </c>
      <c r="M5266" s="13" t="s">
        <v>282</v>
      </c>
      <c r="N5266" s="13" t="s">
        <v>206</v>
      </c>
      <c r="O5266" s="33" t="s">
        <v>38</v>
      </c>
      <c r="P5266" s="58" t="s">
        <v>38</v>
      </c>
      <c r="Q5266" s="33" t="s">
        <v>207</v>
      </c>
      <c r="R5266" s="14" t="s">
        <v>38</v>
      </c>
      <c r="S5266" s="13" t="s">
        <v>216</v>
      </c>
      <c r="T5266" s="13" t="s">
        <v>217</v>
      </c>
      <c r="U5266" s="33">
        <f t="shared" ca="1" si="984"/>
        <v>45744.56914039352</v>
      </c>
      <c r="V5266" s="13" t="str">
        <f t="shared" si="985"/>
        <v>Bangalore</v>
      </c>
      <c r="W5266" s="13" t="str">
        <f t="shared" si="986"/>
        <v>RI</v>
      </c>
      <c r="X5266" s="13">
        <f t="shared" si="987"/>
        <v>4</v>
      </c>
      <c r="Y5266" s="13" t="str">
        <f>IFERROR(VLOOKUP(C5266,ReceivingTeam[],2,FALSE),"HelpDesk")</f>
        <v>HelpDesk</v>
      </c>
      <c r="Z5266" s="67">
        <f t="shared" si="988"/>
        <v>44885.916666666664</v>
      </c>
      <c r="AA5266" s="68">
        <f t="shared" si="989"/>
        <v>44885</v>
      </c>
      <c r="AB5266" s="69" t="b">
        <f t="shared" si="990"/>
        <v>0</v>
      </c>
      <c r="AC5266" s="70">
        <f t="shared" si="991"/>
        <v>0.5</v>
      </c>
      <c r="AD5266" s="67">
        <f t="shared" si="992"/>
        <v>44885.916666666664</v>
      </c>
      <c r="AE5266" s="67">
        <f>VLOOKUP(V5266,'Branch Wise Work Timelines'!C:G,3,FALSE)+AA5266</f>
        <v>44885.416666666664</v>
      </c>
      <c r="AF5266" s="67">
        <f>IF(V5266="Bangalore",VLOOKUP(V5266,'Branch Wise Work Timelines'!C:G,4,FALSE)+AA5266+1,IF(V5266="Mumbai",VLOOKUP(V5266,'Branch Wise Work Timelines'!C:G,4,FALSE)+AA5266+1,VLOOKUP(V5266,'Branch Wise Work Timelines'!C:G,4,FALSE)+AA5266))</f>
        <v>44886.104166666664</v>
      </c>
      <c r="AG5266" s="67">
        <f>WORKDAY.INTL(AA5266,1,11)+VLOOKUP(V5266,'Branch Wise Work Timelines'!C:G,3,FALSE)</f>
        <v>44886.416666666664</v>
      </c>
      <c r="AH5266" s="69" t="str">
        <f t="shared" ca="1" si="993"/>
        <v>Out of TAT</v>
      </c>
      <c r="AI5266" s="69">
        <f t="shared" ca="1" si="994"/>
        <v>20608</v>
      </c>
      <c r="AJ5266" s="69" t="str">
        <f ca="1">IF(AI5266&lt;0,"0-12",IFERROR(VLOOKUP(AI5266,Breakup[],2,FALSE),"&gt;24"))</f>
        <v>&gt;24</v>
      </c>
      <c r="AK5266" s="69" t="str">
        <f>VLOOKUP(V5266,Master!B:D,3,FALSE)</f>
        <v>South</v>
      </c>
      <c r="AL5266" s="69" t="str">
        <f t="shared" si="995"/>
        <v>Bangalore</v>
      </c>
    </row>
    <row r="5267" spans="1:38">
      <c r="A5267" s="14" t="s">
        <v>10865</v>
      </c>
      <c r="B5267" s="54">
        <v>44701.815491203699</v>
      </c>
      <c r="C5267" s="13" t="s">
        <v>1232</v>
      </c>
      <c r="D5267" s="13">
        <v>1444</v>
      </c>
      <c r="E5267" s="13" t="s">
        <v>10866</v>
      </c>
      <c r="F5267" s="13" t="s">
        <v>33</v>
      </c>
      <c r="G5267" s="14">
        <v>1653058269490</v>
      </c>
      <c r="H5267" s="55">
        <v>0.79374999999999996</v>
      </c>
      <c r="I5267" s="33">
        <v>44884.793749999997</v>
      </c>
      <c r="J5267" s="58">
        <v>44884</v>
      </c>
      <c r="K5267" s="13" t="s">
        <v>213</v>
      </c>
      <c r="L5267" s="13" t="s">
        <v>30</v>
      </c>
      <c r="M5267" s="13" t="s">
        <v>282</v>
      </c>
      <c r="N5267" s="13" t="s">
        <v>206</v>
      </c>
      <c r="O5267" s="33" t="s">
        <v>38</v>
      </c>
      <c r="P5267" s="58" t="s">
        <v>38</v>
      </c>
      <c r="Q5267" s="33" t="s">
        <v>207</v>
      </c>
      <c r="R5267" s="14" t="s">
        <v>38</v>
      </c>
      <c r="S5267" s="13" t="s">
        <v>216</v>
      </c>
      <c r="T5267" s="13" t="s">
        <v>217</v>
      </c>
      <c r="U5267" s="33">
        <f t="shared" ca="1" si="984"/>
        <v>45744.56914039352</v>
      </c>
      <c r="V5267" s="13" t="str">
        <f t="shared" si="985"/>
        <v>Bangalore</v>
      </c>
      <c r="W5267" s="13" t="str">
        <f t="shared" si="986"/>
        <v>RI</v>
      </c>
      <c r="X5267" s="13">
        <f t="shared" si="987"/>
        <v>19</v>
      </c>
      <c r="Y5267" s="13" t="str">
        <f>IFERROR(VLOOKUP(C5267,ReceivingTeam[],2,FALSE),"HelpDesk")</f>
        <v>HelpDesk</v>
      </c>
      <c r="Z5267" s="67">
        <f t="shared" si="988"/>
        <v>44886.606249999997</v>
      </c>
      <c r="AA5267" s="68">
        <f t="shared" si="989"/>
        <v>44884</v>
      </c>
      <c r="AB5267" s="69" t="b">
        <f t="shared" si="990"/>
        <v>1</v>
      </c>
      <c r="AC5267" s="70">
        <f t="shared" si="991"/>
        <v>0.5</v>
      </c>
      <c r="AD5267" s="67">
        <f t="shared" si="992"/>
        <v>44886.606249999997</v>
      </c>
      <c r="AE5267" s="67">
        <f>VLOOKUP(V5267,'Branch Wise Work Timelines'!C:G,3,FALSE)+AA5267</f>
        <v>44884.416666666664</v>
      </c>
      <c r="AF5267" s="67">
        <f>IF(V5267="Bangalore",VLOOKUP(V5267,'Branch Wise Work Timelines'!C:G,4,FALSE)+AA5267+1,IF(V5267="Mumbai",VLOOKUP(V5267,'Branch Wise Work Timelines'!C:G,4,FALSE)+AA5267+1,VLOOKUP(V5267,'Branch Wise Work Timelines'!C:G,4,FALSE)+AA5267))</f>
        <v>44885.104166666664</v>
      </c>
      <c r="AG5267" s="67">
        <f>WORKDAY.INTL(AA5267,1,11)+VLOOKUP(V5267,'Branch Wise Work Timelines'!C:G,3,FALSE)</f>
        <v>44886.416666666664</v>
      </c>
      <c r="AH5267" s="69" t="str">
        <f t="shared" ca="1" si="993"/>
        <v>Out of TAT</v>
      </c>
      <c r="AI5267" s="69">
        <f t="shared" ca="1" si="994"/>
        <v>20592</v>
      </c>
      <c r="AJ5267" s="69" t="str">
        <f ca="1">IF(AI5267&lt;0,"0-12",IFERROR(VLOOKUP(AI5267,Breakup[],2,FALSE),"&gt;24"))</f>
        <v>&gt;24</v>
      </c>
      <c r="AK5267" s="69" t="str">
        <f>VLOOKUP(V5267,Master!B:D,3,FALSE)</f>
        <v>South</v>
      </c>
      <c r="AL5267" s="69" t="str">
        <f t="shared" si="995"/>
        <v>Bangalore</v>
      </c>
    </row>
    <row r="5268" spans="1:38">
      <c r="A5268" s="14" t="s">
        <v>10867</v>
      </c>
      <c r="B5268" s="54">
        <v>44701.698295601898</v>
      </c>
      <c r="C5268" s="13" t="s">
        <v>148</v>
      </c>
      <c r="D5268" s="13">
        <v>1680</v>
      </c>
      <c r="E5268" s="13" t="s">
        <v>10868</v>
      </c>
      <c r="F5268" s="13" t="s">
        <v>33</v>
      </c>
      <c r="G5268" s="14">
        <v>1653051712314</v>
      </c>
      <c r="H5268" s="55">
        <v>0.56898148148148098</v>
      </c>
      <c r="I5268" s="33">
        <v>44891.568981481498</v>
      </c>
      <c r="J5268" s="58">
        <v>44891</v>
      </c>
      <c r="K5268" s="13" t="s">
        <v>313</v>
      </c>
      <c r="L5268" s="13" t="s">
        <v>60</v>
      </c>
      <c r="M5268" s="13" t="s">
        <v>314</v>
      </c>
      <c r="N5268" s="13" t="s">
        <v>206</v>
      </c>
      <c r="O5268" s="33">
        <v>44891.718622685199</v>
      </c>
      <c r="P5268" s="58">
        <v>44891</v>
      </c>
      <c r="Q5268" s="33" t="s">
        <v>237</v>
      </c>
      <c r="R5268" s="14">
        <v>604</v>
      </c>
      <c r="S5268" s="13" t="s">
        <v>208</v>
      </c>
      <c r="T5268" s="13" t="s">
        <v>1059</v>
      </c>
      <c r="U5268" s="33">
        <f t="shared" ca="1" si="984"/>
        <v>45744.56914039352</v>
      </c>
      <c r="V5268" s="13" t="str">
        <f t="shared" si="985"/>
        <v>Hyderabad</v>
      </c>
      <c r="W5268" s="13" t="str">
        <f t="shared" si="986"/>
        <v>RI</v>
      </c>
      <c r="X5268" s="13">
        <f t="shared" si="987"/>
        <v>13</v>
      </c>
      <c r="Y5268" s="13" t="str">
        <f>IFERROR(VLOOKUP(C5268,ReceivingTeam[],2,FALSE),"HelpDesk")</f>
        <v>Branch office</v>
      </c>
      <c r="Z5268" s="67">
        <f t="shared" si="988"/>
        <v>44896.214814814826</v>
      </c>
      <c r="AA5268" s="68">
        <f t="shared" si="989"/>
        <v>44891</v>
      </c>
      <c r="AB5268" s="69" t="b">
        <f t="shared" si="990"/>
        <v>1</v>
      </c>
      <c r="AC5268" s="70">
        <f t="shared" si="991"/>
        <v>3</v>
      </c>
      <c r="AD5268" s="67">
        <f t="shared" si="992"/>
        <v>44896.214814814826</v>
      </c>
      <c r="AE5268" s="67">
        <f>VLOOKUP(V5268,'Branch Wise Work Timelines'!C:G,3,FALSE)+AA5268</f>
        <v>44891.416666666664</v>
      </c>
      <c r="AF5268" s="67">
        <f>IF(V5268="Bangalore",VLOOKUP(V5268,'Branch Wise Work Timelines'!C:G,4,FALSE)+AA5268+1,IF(V5268="Mumbai",VLOOKUP(V5268,'Branch Wise Work Timelines'!C:G,4,FALSE)+AA5268+1,VLOOKUP(V5268,'Branch Wise Work Timelines'!C:G,4,FALSE)+AA5268))</f>
        <v>44891.770833333336</v>
      </c>
      <c r="AG5268" s="67">
        <f>WORKDAY.INTL(AA5268,1,11)+VLOOKUP(V5268,'Branch Wise Work Timelines'!C:G,3,FALSE)</f>
        <v>44893.416666666664</v>
      </c>
      <c r="AH5268" s="69" t="str">
        <f t="shared" si="993"/>
        <v>Met</v>
      </c>
      <c r="AI5268" s="69">
        <f t="shared" ca="1" si="994"/>
        <v>20361</v>
      </c>
      <c r="AJ5268" s="69" t="str">
        <f ca="1">IF(AI5268&lt;0,"0-12",IFERROR(VLOOKUP(AI5268,Breakup[],2,FALSE),"&gt;24"))</f>
        <v>&gt;24</v>
      </c>
      <c r="AK5268" s="69" t="str">
        <f>VLOOKUP(V5268,Master!B:D,3,FALSE)</f>
        <v>South</v>
      </c>
      <c r="AL5268" s="69" t="str">
        <f t="shared" si="995"/>
        <v>Hyderabad</v>
      </c>
    </row>
    <row r="5269" spans="1:38">
      <c r="A5269" s="14" t="s">
        <v>10869</v>
      </c>
      <c r="B5269" s="54">
        <v>44701.811340659697</v>
      </c>
      <c r="C5269" s="13" t="s">
        <v>1232</v>
      </c>
      <c r="D5269" s="13">
        <v>1573</v>
      </c>
      <c r="E5269" s="13" t="s">
        <v>10870</v>
      </c>
      <c r="F5269" s="13" t="s">
        <v>33</v>
      </c>
      <c r="G5269" s="14">
        <v>1653058832830</v>
      </c>
      <c r="H5269" s="55">
        <v>0.847060185185185</v>
      </c>
      <c r="I5269" s="33">
        <v>44882.847060185202</v>
      </c>
      <c r="J5269" s="58">
        <v>44882</v>
      </c>
      <c r="K5269" s="13" t="s">
        <v>213</v>
      </c>
      <c r="L5269" s="13" t="s">
        <v>30</v>
      </c>
      <c r="M5269" s="13" t="s">
        <v>282</v>
      </c>
      <c r="N5269" s="13" t="s">
        <v>206</v>
      </c>
      <c r="O5269" s="33" t="s">
        <v>38</v>
      </c>
      <c r="P5269" s="58" t="s">
        <v>38</v>
      </c>
      <c r="Q5269" s="33" t="s">
        <v>207</v>
      </c>
      <c r="R5269" s="14" t="s">
        <v>38</v>
      </c>
      <c r="S5269" s="13" t="s">
        <v>216</v>
      </c>
      <c r="T5269" s="13" t="s">
        <v>278</v>
      </c>
      <c r="U5269" s="33">
        <f t="shared" ca="1" si="984"/>
        <v>45744.56914039352</v>
      </c>
      <c r="V5269" s="13" t="str">
        <f t="shared" si="985"/>
        <v>Bangalore</v>
      </c>
      <c r="W5269" s="13" t="str">
        <f t="shared" si="986"/>
        <v>RI</v>
      </c>
      <c r="X5269" s="13">
        <f t="shared" si="987"/>
        <v>20</v>
      </c>
      <c r="Y5269" s="13" t="str">
        <f>IFERROR(VLOOKUP(C5269,ReceivingTeam[],2,FALSE),"HelpDesk")</f>
        <v>HelpDesk</v>
      </c>
      <c r="Z5269" s="67">
        <f t="shared" si="988"/>
        <v>44886.159560185202</v>
      </c>
      <c r="AA5269" s="68">
        <f t="shared" si="989"/>
        <v>44882</v>
      </c>
      <c r="AB5269" s="69" t="b">
        <f t="shared" si="990"/>
        <v>1</v>
      </c>
      <c r="AC5269" s="70">
        <f t="shared" si="991"/>
        <v>3</v>
      </c>
      <c r="AD5269" s="67">
        <f t="shared" si="992"/>
        <v>44886.159560185202</v>
      </c>
      <c r="AE5269" s="67">
        <f>VLOOKUP(V5269,'Branch Wise Work Timelines'!C:G,3,FALSE)+AA5269</f>
        <v>44882.416666666664</v>
      </c>
      <c r="AF5269" s="67">
        <f>IF(V5269="Bangalore",VLOOKUP(V5269,'Branch Wise Work Timelines'!C:G,4,FALSE)+AA5269+1,IF(V5269="Mumbai",VLOOKUP(V5269,'Branch Wise Work Timelines'!C:G,4,FALSE)+AA5269+1,VLOOKUP(V5269,'Branch Wise Work Timelines'!C:G,4,FALSE)+AA5269))</f>
        <v>44883.104166666664</v>
      </c>
      <c r="AG5269" s="67">
        <f>WORKDAY.INTL(AA5269,1,11)+VLOOKUP(V5269,'Branch Wise Work Timelines'!C:G,3,FALSE)</f>
        <v>44883.416666666664</v>
      </c>
      <c r="AH5269" s="69" t="str">
        <f t="shared" ca="1" si="993"/>
        <v>Out of TAT</v>
      </c>
      <c r="AI5269" s="69">
        <f t="shared" ca="1" si="994"/>
        <v>20602</v>
      </c>
      <c r="AJ5269" s="69" t="str">
        <f ca="1">IF(AI5269&lt;0,"0-12",IFERROR(VLOOKUP(AI5269,Breakup[],2,FALSE),"&gt;24"))</f>
        <v>&gt;24</v>
      </c>
      <c r="AK5269" s="69" t="str">
        <f>VLOOKUP(V5269,Master!B:D,3,FALSE)</f>
        <v>South</v>
      </c>
      <c r="AL5269" s="69" t="str">
        <f t="shared" si="995"/>
        <v>Bangalore</v>
      </c>
    </row>
    <row r="5270" spans="1:38">
      <c r="A5270" s="14" t="s">
        <v>10871</v>
      </c>
      <c r="B5270" s="54">
        <v>44701.821391898098</v>
      </c>
      <c r="C5270" s="13" t="s">
        <v>6452</v>
      </c>
      <c r="D5270" s="13">
        <v>779</v>
      </c>
      <c r="E5270" s="13" t="s">
        <v>10872</v>
      </c>
      <c r="F5270" s="13" t="s">
        <v>33</v>
      </c>
      <c r="G5270" s="14">
        <v>1653058269490</v>
      </c>
      <c r="H5270" s="55">
        <v>0.88096064814814801</v>
      </c>
      <c r="I5270" s="33">
        <v>44884.880960648101</v>
      </c>
      <c r="J5270" s="58">
        <v>44884</v>
      </c>
      <c r="K5270" s="13" t="s">
        <v>213</v>
      </c>
      <c r="L5270" s="13" t="s">
        <v>30</v>
      </c>
      <c r="M5270" s="13" t="s">
        <v>282</v>
      </c>
      <c r="N5270" s="13" t="s">
        <v>206</v>
      </c>
      <c r="O5270" s="33" t="s">
        <v>38</v>
      </c>
      <c r="P5270" s="58" t="s">
        <v>38</v>
      </c>
      <c r="Q5270" s="33" t="s">
        <v>207</v>
      </c>
      <c r="R5270" s="14" t="s">
        <v>38</v>
      </c>
      <c r="S5270" s="13" t="s">
        <v>216</v>
      </c>
      <c r="T5270" s="13" t="s">
        <v>217</v>
      </c>
      <c r="U5270" s="33">
        <f t="shared" ca="1" si="984"/>
        <v>45744.56914039352</v>
      </c>
      <c r="V5270" s="13" t="str">
        <f t="shared" si="985"/>
        <v>Bangalore</v>
      </c>
      <c r="W5270" s="13" t="str">
        <f t="shared" si="986"/>
        <v>RI</v>
      </c>
      <c r="X5270" s="13">
        <f t="shared" si="987"/>
        <v>21</v>
      </c>
      <c r="Y5270" s="13" t="str">
        <f>IFERROR(VLOOKUP(C5270,ReceivingTeam[],2,FALSE),"HelpDesk")</f>
        <v>HelpDesk</v>
      </c>
      <c r="Z5270" s="67">
        <f t="shared" si="988"/>
        <v>44886.693460648101</v>
      </c>
      <c r="AA5270" s="68">
        <f t="shared" si="989"/>
        <v>44884</v>
      </c>
      <c r="AB5270" s="69" t="b">
        <f t="shared" si="990"/>
        <v>1</v>
      </c>
      <c r="AC5270" s="70">
        <f t="shared" si="991"/>
        <v>0.5</v>
      </c>
      <c r="AD5270" s="67">
        <f t="shared" si="992"/>
        <v>44886.693460648101</v>
      </c>
      <c r="AE5270" s="67">
        <f>VLOOKUP(V5270,'Branch Wise Work Timelines'!C:G,3,FALSE)+AA5270</f>
        <v>44884.416666666664</v>
      </c>
      <c r="AF5270" s="67">
        <f>IF(V5270="Bangalore",VLOOKUP(V5270,'Branch Wise Work Timelines'!C:G,4,FALSE)+AA5270+1,IF(V5270="Mumbai",VLOOKUP(V5270,'Branch Wise Work Timelines'!C:G,4,FALSE)+AA5270+1,VLOOKUP(V5270,'Branch Wise Work Timelines'!C:G,4,FALSE)+AA5270))</f>
        <v>44885.104166666664</v>
      </c>
      <c r="AG5270" s="67">
        <f>WORKDAY.INTL(AA5270,1,11)+VLOOKUP(V5270,'Branch Wise Work Timelines'!C:G,3,FALSE)</f>
        <v>44886.416666666664</v>
      </c>
      <c r="AH5270" s="69" t="str">
        <f t="shared" ca="1" si="993"/>
        <v>Out of TAT</v>
      </c>
      <c r="AI5270" s="69">
        <f t="shared" ca="1" si="994"/>
        <v>20590</v>
      </c>
      <c r="AJ5270" s="69" t="str">
        <f ca="1">IF(AI5270&lt;0,"0-12",IFERROR(VLOOKUP(AI5270,Breakup[],2,FALSE),"&gt;24"))</f>
        <v>&gt;24</v>
      </c>
      <c r="AK5270" s="69" t="str">
        <f>VLOOKUP(V5270,Master!B:D,3,FALSE)</f>
        <v>South</v>
      </c>
      <c r="AL5270" s="69" t="str">
        <f t="shared" si="995"/>
        <v>Bangalore</v>
      </c>
    </row>
    <row r="5271" spans="1:38">
      <c r="A5271" s="14" t="s">
        <v>10873</v>
      </c>
      <c r="B5271" s="54">
        <v>44701.669105439803</v>
      </c>
      <c r="C5271" s="13" t="s">
        <v>149</v>
      </c>
      <c r="D5271" s="13">
        <v>431</v>
      </c>
      <c r="E5271" s="13" t="s">
        <v>10874</v>
      </c>
      <c r="F5271" s="13" t="s">
        <v>33</v>
      </c>
      <c r="G5271" s="14">
        <v>1653047121363</v>
      </c>
      <c r="H5271" s="55">
        <v>1.30787037037037E-3</v>
      </c>
      <c r="I5271" s="33">
        <v>44889.0013078704</v>
      </c>
      <c r="J5271" s="58">
        <v>44889</v>
      </c>
      <c r="K5271" s="13" t="s">
        <v>313</v>
      </c>
      <c r="L5271" s="13" t="s">
        <v>60</v>
      </c>
      <c r="M5271" s="13" t="s">
        <v>314</v>
      </c>
      <c r="N5271" s="13" t="s">
        <v>206</v>
      </c>
      <c r="O5271" s="33" t="s">
        <v>38</v>
      </c>
      <c r="P5271" s="58" t="s">
        <v>38</v>
      </c>
      <c r="Q5271" s="33" t="s">
        <v>207</v>
      </c>
      <c r="R5271" s="14" t="s">
        <v>38</v>
      </c>
      <c r="S5271" s="13" t="s">
        <v>208</v>
      </c>
      <c r="T5271" s="13" t="s">
        <v>209</v>
      </c>
      <c r="U5271" s="33">
        <f t="shared" ca="1" si="984"/>
        <v>45744.56914039352</v>
      </c>
      <c r="V5271" s="13" t="str">
        <f t="shared" si="985"/>
        <v>Hyderabad</v>
      </c>
      <c r="W5271" s="13" t="str">
        <f t="shared" si="986"/>
        <v>RI</v>
      </c>
      <c r="X5271" s="13">
        <f t="shared" si="987"/>
        <v>0</v>
      </c>
      <c r="Y5271" s="13" t="str">
        <f>IFERROR(VLOOKUP(C5271,ReceivingTeam[],2,FALSE),"HelpDesk")</f>
        <v>Branch office</v>
      </c>
      <c r="Z5271" s="67">
        <f t="shared" si="988"/>
        <v>44890.562499999993</v>
      </c>
      <c r="AA5271" s="68">
        <f t="shared" si="989"/>
        <v>44889</v>
      </c>
      <c r="AB5271" s="69" t="b">
        <f t="shared" si="990"/>
        <v>1</v>
      </c>
      <c r="AC5271" s="70">
        <f t="shared" si="991"/>
        <v>0.5</v>
      </c>
      <c r="AD5271" s="67">
        <f t="shared" si="992"/>
        <v>44890.562499999993</v>
      </c>
      <c r="AE5271" s="67">
        <f>VLOOKUP(V5271,'Branch Wise Work Timelines'!C:G,3,FALSE)+AA5271</f>
        <v>44889.416666666664</v>
      </c>
      <c r="AF5271" s="67">
        <f>IF(V5271="Bangalore",VLOOKUP(V5271,'Branch Wise Work Timelines'!C:G,4,FALSE)+AA5271+1,IF(V5271="Mumbai",VLOOKUP(V5271,'Branch Wise Work Timelines'!C:G,4,FALSE)+AA5271+1,VLOOKUP(V5271,'Branch Wise Work Timelines'!C:G,4,FALSE)+AA5271))</f>
        <v>44889.770833333336</v>
      </c>
      <c r="AG5271" s="67">
        <f>WORKDAY.INTL(AA5271,1,11)+VLOOKUP(V5271,'Branch Wise Work Timelines'!C:G,3,FALSE)</f>
        <v>44890.416666666664</v>
      </c>
      <c r="AH5271" s="69" t="str">
        <f t="shared" ca="1" si="993"/>
        <v>Out of TAT</v>
      </c>
      <c r="AI5271" s="69">
        <f t="shared" ca="1" si="994"/>
        <v>20497</v>
      </c>
      <c r="AJ5271" s="69" t="str">
        <f ca="1">IF(AI5271&lt;0,"0-12",IFERROR(VLOOKUP(AI5271,Breakup[],2,FALSE),"&gt;24"))</f>
        <v>&gt;24</v>
      </c>
      <c r="AK5271" s="69" t="str">
        <f>VLOOKUP(V5271,Master!B:D,3,FALSE)</f>
        <v>South</v>
      </c>
      <c r="AL5271" s="69" t="str">
        <f t="shared" si="995"/>
        <v>Hyderabad</v>
      </c>
    </row>
    <row r="5272" spans="1:38">
      <c r="A5272" s="14" t="s">
        <v>10875</v>
      </c>
      <c r="B5272" s="54">
        <v>44701.657953125003</v>
      </c>
      <c r="C5272" s="13" t="s">
        <v>149</v>
      </c>
      <c r="D5272" s="13">
        <v>555</v>
      </c>
      <c r="E5272" s="13" t="s">
        <v>10876</v>
      </c>
      <c r="F5272" s="13" t="s">
        <v>33</v>
      </c>
      <c r="G5272" s="14">
        <v>1653047121363</v>
      </c>
      <c r="H5272" s="55">
        <v>0.13207175925925899</v>
      </c>
      <c r="I5272" s="33">
        <v>44882.132071759297</v>
      </c>
      <c r="J5272" s="58">
        <v>44882</v>
      </c>
      <c r="K5272" s="13" t="s">
        <v>313</v>
      </c>
      <c r="L5272" s="13" t="s">
        <v>60</v>
      </c>
      <c r="M5272" s="13" t="s">
        <v>314</v>
      </c>
      <c r="N5272" s="13" t="s">
        <v>206</v>
      </c>
      <c r="O5272" s="33" t="s">
        <v>38</v>
      </c>
      <c r="P5272" s="58" t="s">
        <v>38</v>
      </c>
      <c r="Q5272" s="33" t="s">
        <v>207</v>
      </c>
      <c r="R5272" s="14" t="s">
        <v>38</v>
      </c>
      <c r="S5272" s="13" t="s">
        <v>208</v>
      </c>
      <c r="T5272" s="13" t="s">
        <v>209</v>
      </c>
      <c r="U5272" s="33">
        <f t="shared" ca="1" si="984"/>
        <v>45744.56914039352</v>
      </c>
      <c r="V5272" s="13" t="str">
        <f t="shared" si="985"/>
        <v>Hyderabad</v>
      </c>
      <c r="W5272" s="13" t="str">
        <f t="shared" si="986"/>
        <v>RI</v>
      </c>
      <c r="X5272" s="13">
        <f t="shared" si="987"/>
        <v>3</v>
      </c>
      <c r="Y5272" s="13" t="str">
        <f>IFERROR(VLOOKUP(C5272,ReceivingTeam[],2,FALSE),"HelpDesk")</f>
        <v>Branch office</v>
      </c>
      <c r="Z5272" s="67">
        <f t="shared" si="988"/>
        <v>44883.562499999993</v>
      </c>
      <c r="AA5272" s="68">
        <f t="shared" si="989"/>
        <v>44882</v>
      </c>
      <c r="AB5272" s="69" t="b">
        <f t="shared" si="990"/>
        <v>1</v>
      </c>
      <c r="AC5272" s="70">
        <f t="shared" si="991"/>
        <v>0.5</v>
      </c>
      <c r="AD5272" s="67">
        <f t="shared" si="992"/>
        <v>44883.562499999993</v>
      </c>
      <c r="AE5272" s="67">
        <f>VLOOKUP(V5272,'Branch Wise Work Timelines'!C:G,3,FALSE)+AA5272</f>
        <v>44882.416666666664</v>
      </c>
      <c r="AF5272" s="67">
        <f>IF(V5272="Bangalore",VLOOKUP(V5272,'Branch Wise Work Timelines'!C:G,4,FALSE)+AA5272+1,IF(V5272="Mumbai",VLOOKUP(V5272,'Branch Wise Work Timelines'!C:G,4,FALSE)+AA5272+1,VLOOKUP(V5272,'Branch Wise Work Timelines'!C:G,4,FALSE)+AA5272))</f>
        <v>44882.770833333336</v>
      </c>
      <c r="AG5272" s="67">
        <f>WORKDAY.INTL(AA5272,1,11)+VLOOKUP(V5272,'Branch Wise Work Timelines'!C:G,3,FALSE)</f>
        <v>44883.416666666664</v>
      </c>
      <c r="AH5272" s="69" t="str">
        <f t="shared" ca="1" si="993"/>
        <v>Out of TAT</v>
      </c>
      <c r="AI5272" s="69">
        <f t="shared" ca="1" si="994"/>
        <v>20665</v>
      </c>
      <c r="AJ5272" s="69" t="str">
        <f ca="1">IF(AI5272&lt;0,"0-12",IFERROR(VLOOKUP(AI5272,Breakup[],2,FALSE),"&gt;24"))</f>
        <v>&gt;24</v>
      </c>
      <c r="AK5272" s="69" t="str">
        <f>VLOOKUP(V5272,Master!B:D,3,FALSE)</f>
        <v>South</v>
      </c>
      <c r="AL5272" s="69" t="str">
        <f t="shared" si="995"/>
        <v>Hyderabad</v>
      </c>
    </row>
    <row r="5273" spans="1:38">
      <c r="A5273" s="14" t="s">
        <v>10877</v>
      </c>
      <c r="B5273" s="54">
        <v>44701.682571990699</v>
      </c>
      <c r="C5273" s="13" t="s">
        <v>148</v>
      </c>
      <c r="D5273" s="13">
        <v>331</v>
      </c>
      <c r="E5273" s="13" t="s">
        <v>10878</v>
      </c>
      <c r="F5273" s="13" t="s">
        <v>33</v>
      </c>
      <c r="G5273" s="14">
        <v>1653051375146</v>
      </c>
      <c r="H5273" s="55">
        <v>0.33962962962963</v>
      </c>
      <c r="I5273" s="33">
        <v>44886.339629629598</v>
      </c>
      <c r="J5273" s="58">
        <v>44886</v>
      </c>
      <c r="K5273" s="13" t="s">
        <v>313</v>
      </c>
      <c r="L5273" s="13" t="s">
        <v>60</v>
      </c>
      <c r="M5273" s="13" t="s">
        <v>314</v>
      </c>
      <c r="N5273" s="13" t="s">
        <v>206</v>
      </c>
      <c r="O5273" s="33" t="s">
        <v>38</v>
      </c>
      <c r="P5273" s="58" t="s">
        <v>38</v>
      </c>
      <c r="Q5273" s="33" t="s">
        <v>207</v>
      </c>
      <c r="R5273" s="14" t="s">
        <v>38</v>
      </c>
      <c r="S5273" s="13" t="s">
        <v>208</v>
      </c>
      <c r="T5273" s="13" t="s">
        <v>209</v>
      </c>
      <c r="U5273" s="33">
        <f t="shared" ca="1" si="984"/>
        <v>45744.56914039352</v>
      </c>
      <c r="V5273" s="13" t="str">
        <f t="shared" si="985"/>
        <v>Hyderabad</v>
      </c>
      <c r="W5273" s="13" t="str">
        <f t="shared" si="986"/>
        <v>RI</v>
      </c>
      <c r="X5273" s="13">
        <f t="shared" si="987"/>
        <v>8</v>
      </c>
      <c r="Y5273" s="13" t="str">
        <f>IFERROR(VLOOKUP(C5273,ReceivingTeam[],2,FALSE),"HelpDesk")</f>
        <v>Branch office</v>
      </c>
      <c r="Z5273" s="67">
        <f t="shared" si="988"/>
        <v>44887.562499999993</v>
      </c>
      <c r="AA5273" s="68">
        <f t="shared" si="989"/>
        <v>44886</v>
      </c>
      <c r="AB5273" s="69" t="b">
        <f t="shared" si="990"/>
        <v>1</v>
      </c>
      <c r="AC5273" s="70">
        <f t="shared" si="991"/>
        <v>0.5</v>
      </c>
      <c r="AD5273" s="67">
        <f t="shared" si="992"/>
        <v>44887.562499999993</v>
      </c>
      <c r="AE5273" s="67">
        <f>VLOOKUP(V5273,'Branch Wise Work Timelines'!C:G,3,FALSE)+AA5273</f>
        <v>44886.416666666664</v>
      </c>
      <c r="AF5273" s="67">
        <f>IF(V5273="Bangalore",VLOOKUP(V5273,'Branch Wise Work Timelines'!C:G,4,FALSE)+AA5273+1,IF(V5273="Mumbai",VLOOKUP(V5273,'Branch Wise Work Timelines'!C:G,4,FALSE)+AA5273+1,VLOOKUP(V5273,'Branch Wise Work Timelines'!C:G,4,FALSE)+AA5273))</f>
        <v>44886.770833333336</v>
      </c>
      <c r="AG5273" s="67">
        <f>WORKDAY.INTL(AA5273,1,11)+VLOOKUP(V5273,'Branch Wise Work Timelines'!C:G,3,FALSE)</f>
        <v>44887.416666666664</v>
      </c>
      <c r="AH5273" s="69" t="str">
        <f t="shared" ca="1" si="993"/>
        <v>Out of TAT</v>
      </c>
      <c r="AI5273" s="69">
        <f t="shared" ca="1" si="994"/>
        <v>20569</v>
      </c>
      <c r="AJ5273" s="69" t="str">
        <f ca="1">IF(AI5273&lt;0,"0-12",IFERROR(VLOOKUP(AI5273,Breakup[],2,FALSE),"&gt;24"))</f>
        <v>&gt;24</v>
      </c>
      <c r="AK5273" s="69" t="str">
        <f>VLOOKUP(V5273,Master!B:D,3,FALSE)</f>
        <v>South</v>
      </c>
      <c r="AL5273" s="69" t="str">
        <f t="shared" si="995"/>
        <v>Hyderabad</v>
      </c>
    </row>
    <row r="5274" spans="1:38">
      <c r="A5274" s="14" t="s">
        <v>10879</v>
      </c>
      <c r="B5274" s="54">
        <v>44701.683967245401</v>
      </c>
      <c r="C5274" s="13" t="s">
        <v>148</v>
      </c>
      <c r="D5274" s="13">
        <v>921</v>
      </c>
      <c r="E5274" s="13" t="s">
        <v>10880</v>
      </c>
      <c r="F5274" s="13" t="s">
        <v>33</v>
      </c>
      <c r="G5274" s="14">
        <v>1653051712314</v>
      </c>
      <c r="H5274" s="55">
        <v>0.81170138888888899</v>
      </c>
      <c r="I5274" s="33">
        <v>44886.811701388899</v>
      </c>
      <c r="J5274" s="58">
        <v>44886</v>
      </c>
      <c r="K5274" s="13" t="s">
        <v>313</v>
      </c>
      <c r="L5274" s="13" t="s">
        <v>60</v>
      </c>
      <c r="M5274" s="13" t="s">
        <v>314</v>
      </c>
      <c r="N5274" s="13" t="s">
        <v>206</v>
      </c>
      <c r="O5274" s="33" t="s">
        <v>38</v>
      </c>
      <c r="P5274" s="58" t="s">
        <v>38</v>
      </c>
      <c r="Q5274" s="33" t="s">
        <v>207</v>
      </c>
      <c r="R5274" s="14" t="s">
        <v>38</v>
      </c>
      <c r="S5274" s="13" t="s">
        <v>208</v>
      </c>
      <c r="T5274" s="13" t="s">
        <v>1059</v>
      </c>
      <c r="U5274" s="33">
        <f t="shared" ca="1" si="984"/>
        <v>45744.56914039352</v>
      </c>
      <c r="V5274" s="13" t="str">
        <f t="shared" si="985"/>
        <v>Hyderabad</v>
      </c>
      <c r="W5274" s="13" t="str">
        <f t="shared" si="986"/>
        <v>RI</v>
      </c>
      <c r="X5274" s="13">
        <f t="shared" si="987"/>
        <v>19</v>
      </c>
      <c r="Y5274" s="13" t="str">
        <f>IFERROR(VLOOKUP(C5274,ReceivingTeam[],2,FALSE),"HelpDesk")</f>
        <v>Branch office</v>
      </c>
      <c r="Z5274" s="67">
        <f t="shared" si="988"/>
        <v>44890.457534722227</v>
      </c>
      <c r="AA5274" s="68">
        <f t="shared" si="989"/>
        <v>44886</v>
      </c>
      <c r="AB5274" s="69" t="b">
        <f t="shared" si="990"/>
        <v>1</v>
      </c>
      <c r="AC5274" s="70">
        <f t="shared" si="991"/>
        <v>3</v>
      </c>
      <c r="AD5274" s="67">
        <f t="shared" si="992"/>
        <v>44890.457534722227</v>
      </c>
      <c r="AE5274" s="67">
        <f>VLOOKUP(V5274,'Branch Wise Work Timelines'!C:G,3,FALSE)+AA5274</f>
        <v>44886.416666666664</v>
      </c>
      <c r="AF5274" s="67">
        <f>IF(V5274="Bangalore",VLOOKUP(V5274,'Branch Wise Work Timelines'!C:G,4,FALSE)+AA5274+1,IF(V5274="Mumbai",VLOOKUP(V5274,'Branch Wise Work Timelines'!C:G,4,FALSE)+AA5274+1,VLOOKUP(V5274,'Branch Wise Work Timelines'!C:G,4,FALSE)+AA5274))</f>
        <v>44886.770833333336</v>
      </c>
      <c r="AG5274" s="67">
        <f>WORKDAY.INTL(AA5274,1,11)+VLOOKUP(V5274,'Branch Wise Work Timelines'!C:G,3,FALSE)</f>
        <v>44887.416666666664</v>
      </c>
      <c r="AH5274" s="69" t="str">
        <f t="shared" ca="1" si="993"/>
        <v>Out of TAT</v>
      </c>
      <c r="AI5274" s="69">
        <f t="shared" ca="1" si="994"/>
        <v>20499</v>
      </c>
      <c r="AJ5274" s="69" t="str">
        <f ca="1">IF(AI5274&lt;0,"0-12",IFERROR(VLOOKUP(AI5274,Breakup[],2,FALSE),"&gt;24"))</f>
        <v>&gt;24</v>
      </c>
      <c r="AK5274" s="69" t="str">
        <f>VLOOKUP(V5274,Master!B:D,3,FALSE)</f>
        <v>South</v>
      </c>
      <c r="AL5274" s="69" t="str">
        <f t="shared" si="995"/>
        <v>Hyderabad</v>
      </c>
    </row>
    <row r="5275" spans="1:38">
      <c r="A5275" s="14" t="s">
        <v>10881</v>
      </c>
      <c r="B5275" s="54">
        <v>44701.685246261601</v>
      </c>
      <c r="C5275" s="13" t="s">
        <v>148</v>
      </c>
      <c r="D5275" s="13">
        <v>1367</v>
      </c>
      <c r="E5275" s="13" t="s">
        <v>10882</v>
      </c>
      <c r="F5275" s="13" t="s">
        <v>33</v>
      </c>
      <c r="G5275" s="14">
        <v>1653051375146</v>
      </c>
      <c r="H5275" s="55">
        <v>0.62694444444444397</v>
      </c>
      <c r="I5275" s="33">
        <v>44885.626944444397</v>
      </c>
      <c r="J5275" s="58">
        <v>44885</v>
      </c>
      <c r="K5275" s="13" t="s">
        <v>313</v>
      </c>
      <c r="L5275" s="13" t="s">
        <v>60</v>
      </c>
      <c r="M5275" s="13" t="s">
        <v>314</v>
      </c>
      <c r="N5275" s="13" t="s">
        <v>206</v>
      </c>
      <c r="O5275" s="33" t="s">
        <v>38</v>
      </c>
      <c r="P5275" s="58" t="s">
        <v>38</v>
      </c>
      <c r="Q5275" s="33" t="s">
        <v>207</v>
      </c>
      <c r="R5275" s="14" t="s">
        <v>38</v>
      </c>
      <c r="S5275" s="13" t="s">
        <v>208</v>
      </c>
      <c r="T5275" s="13" t="s">
        <v>209</v>
      </c>
      <c r="U5275" s="33">
        <f t="shared" ca="1" si="984"/>
        <v>45744.56914039352</v>
      </c>
      <c r="V5275" s="13" t="str">
        <f t="shared" si="985"/>
        <v>Hyderabad</v>
      </c>
      <c r="W5275" s="13" t="str">
        <f t="shared" si="986"/>
        <v>RI</v>
      </c>
      <c r="X5275" s="13">
        <f t="shared" si="987"/>
        <v>15</v>
      </c>
      <c r="Y5275" s="13" t="str">
        <f>IFERROR(VLOOKUP(C5275,ReceivingTeam[],2,FALSE),"HelpDesk")</f>
        <v>Branch office</v>
      </c>
      <c r="Z5275" s="67">
        <f t="shared" si="988"/>
        <v>44885.916666666664</v>
      </c>
      <c r="AA5275" s="68">
        <f t="shared" si="989"/>
        <v>44885</v>
      </c>
      <c r="AB5275" s="69" t="b">
        <f t="shared" si="990"/>
        <v>0</v>
      </c>
      <c r="AC5275" s="70">
        <f t="shared" si="991"/>
        <v>0.5</v>
      </c>
      <c r="AD5275" s="67">
        <f t="shared" si="992"/>
        <v>44885.916666666664</v>
      </c>
      <c r="AE5275" s="67">
        <f>VLOOKUP(V5275,'Branch Wise Work Timelines'!C:G,3,FALSE)+AA5275</f>
        <v>44885.416666666664</v>
      </c>
      <c r="AF5275" s="67">
        <f>IF(V5275="Bangalore",VLOOKUP(V5275,'Branch Wise Work Timelines'!C:G,4,FALSE)+AA5275+1,IF(V5275="Mumbai",VLOOKUP(V5275,'Branch Wise Work Timelines'!C:G,4,FALSE)+AA5275+1,VLOOKUP(V5275,'Branch Wise Work Timelines'!C:G,4,FALSE)+AA5275))</f>
        <v>44885.770833333336</v>
      </c>
      <c r="AG5275" s="67">
        <f>WORKDAY.INTL(AA5275,1,11)+VLOOKUP(V5275,'Branch Wise Work Timelines'!C:G,3,FALSE)</f>
        <v>44886.416666666664</v>
      </c>
      <c r="AH5275" s="69" t="str">
        <f t="shared" ca="1" si="993"/>
        <v>Out of TAT</v>
      </c>
      <c r="AI5275" s="69">
        <f t="shared" ca="1" si="994"/>
        <v>20608</v>
      </c>
      <c r="AJ5275" s="69" t="str">
        <f ca="1">IF(AI5275&lt;0,"0-12",IFERROR(VLOOKUP(AI5275,Breakup[],2,FALSE),"&gt;24"))</f>
        <v>&gt;24</v>
      </c>
      <c r="AK5275" s="69" t="str">
        <f>VLOOKUP(V5275,Master!B:D,3,FALSE)</f>
        <v>South</v>
      </c>
      <c r="AL5275" s="69" t="str">
        <f t="shared" si="995"/>
        <v>Hyderabad</v>
      </c>
    </row>
    <row r="5276" spans="1:38">
      <c r="A5276" s="14" t="s">
        <v>10883</v>
      </c>
      <c r="B5276" s="54">
        <v>44701.708813738398</v>
      </c>
      <c r="C5276" s="13" t="s">
        <v>211</v>
      </c>
      <c r="D5276" s="13">
        <v>524</v>
      </c>
      <c r="E5276" s="13" t="s">
        <v>10884</v>
      </c>
      <c r="F5276" s="13" t="s">
        <v>15</v>
      </c>
      <c r="G5276" s="14">
        <v>1653050878117</v>
      </c>
      <c r="H5276" s="55">
        <v>0.822430555555556</v>
      </c>
      <c r="I5276" s="33">
        <v>44889.8224305556</v>
      </c>
      <c r="J5276" s="58">
        <v>44889</v>
      </c>
      <c r="K5276" s="13" t="s">
        <v>213</v>
      </c>
      <c r="L5276" s="13" t="s">
        <v>30</v>
      </c>
      <c r="M5276" s="13" t="s">
        <v>75</v>
      </c>
      <c r="N5276" s="13" t="s">
        <v>206</v>
      </c>
      <c r="O5276" s="33" t="s">
        <v>38</v>
      </c>
      <c r="P5276" s="58" t="s">
        <v>38</v>
      </c>
      <c r="Q5276" s="33" t="s">
        <v>207</v>
      </c>
      <c r="R5276" s="14" t="s">
        <v>38</v>
      </c>
      <c r="S5276" s="13" t="s">
        <v>208</v>
      </c>
      <c r="T5276" s="13" t="s">
        <v>209</v>
      </c>
      <c r="U5276" s="33">
        <f t="shared" ca="1" si="984"/>
        <v>45744.56914039352</v>
      </c>
      <c r="V5276" s="13" t="str">
        <f t="shared" si="985"/>
        <v>Bangalore</v>
      </c>
      <c r="W5276" s="13" t="str">
        <f t="shared" si="986"/>
        <v>CLS</v>
      </c>
      <c r="X5276" s="13">
        <f t="shared" si="987"/>
        <v>19</v>
      </c>
      <c r="Y5276" s="13" t="str">
        <f>IFERROR(VLOOKUP(C5276,ReceivingTeam[],2,FALSE),"HelpDesk")</f>
        <v>HelpDesk</v>
      </c>
      <c r="Z5276" s="67">
        <f t="shared" si="988"/>
        <v>44890.6349305556</v>
      </c>
      <c r="AA5276" s="68">
        <f t="shared" si="989"/>
        <v>44889</v>
      </c>
      <c r="AB5276" s="69" t="b">
        <f t="shared" si="990"/>
        <v>1</v>
      </c>
      <c r="AC5276" s="70">
        <f t="shared" si="991"/>
        <v>0.5</v>
      </c>
      <c r="AD5276" s="67">
        <f t="shared" si="992"/>
        <v>44890.6349305556</v>
      </c>
      <c r="AE5276" s="67">
        <f>VLOOKUP(V5276,'Branch Wise Work Timelines'!C:G,3,FALSE)+AA5276</f>
        <v>44889.416666666664</v>
      </c>
      <c r="AF5276" s="67">
        <f>IF(V5276="Bangalore",VLOOKUP(V5276,'Branch Wise Work Timelines'!C:G,4,FALSE)+AA5276+1,IF(V5276="Mumbai",VLOOKUP(V5276,'Branch Wise Work Timelines'!C:G,4,FALSE)+AA5276+1,VLOOKUP(V5276,'Branch Wise Work Timelines'!C:G,4,FALSE)+AA5276))</f>
        <v>44890.104166666664</v>
      </c>
      <c r="AG5276" s="67">
        <f>WORKDAY.INTL(AA5276,1,11)+VLOOKUP(V5276,'Branch Wise Work Timelines'!C:G,3,FALSE)</f>
        <v>44890.416666666664</v>
      </c>
      <c r="AH5276" s="69" t="str">
        <f t="shared" ca="1" si="993"/>
        <v>Out of TAT</v>
      </c>
      <c r="AI5276" s="69">
        <f t="shared" ca="1" si="994"/>
        <v>20495</v>
      </c>
      <c r="AJ5276" s="69" t="str">
        <f ca="1">IF(AI5276&lt;0,"0-12",IFERROR(VLOOKUP(AI5276,Breakup[],2,FALSE),"&gt;24"))</f>
        <v>&gt;24</v>
      </c>
      <c r="AK5276" s="69" t="str">
        <f>VLOOKUP(V5276,Master!B:D,3,FALSE)</f>
        <v>South</v>
      </c>
      <c r="AL5276" s="69" t="str">
        <f t="shared" si="995"/>
        <v>Bangalore-CLS</v>
      </c>
    </row>
    <row r="5277" spans="1:38">
      <c r="A5277" s="14" t="s">
        <v>10885</v>
      </c>
      <c r="B5277" s="54">
        <v>44701.820512812497</v>
      </c>
      <c r="C5277" s="13" t="s">
        <v>6452</v>
      </c>
      <c r="D5277" s="13">
        <v>1661</v>
      </c>
      <c r="E5277" s="13" t="s">
        <v>10886</v>
      </c>
      <c r="F5277" s="13" t="s">
        <v>24</v>
      </c>
      <c r="G5277" s="14">
        <v>1653058269490</v>
      </c>
      <c r="H5277" s="55">
        <v>0.96760416666666704</v>
      </c>
      <c r="I5277" s="33">
        <v>44882.967604166697</v>
      </c>
      <c r="J5277" s="58">
        <v>44882</v>
      </c>
      <c r="K5277" s="13" t="s">
        <v>213</v>
      </c>
      <c r="L5277" s="13" t="s">
        <v>30</v>
      </c>
      <c r="M5277" s="13" t="s">
        <v>282</v>
      </c>
      <c r="N5277" s="13" t="s">
        <v>206</v>
      </c>
      <c r="O5277" s="33" t="s">
        <v>38</v>
      </c>
      <c r="P5277" s="58" t="s">
        <v>38</v>
      </c>
      <c r="Q5277" s="33" t="s">
        <v>207</v>
      </c>
      <c r="R5277" s="14" t="s">
        <v>38</v>
      </c>
      <c r="S5277" s="13" t="s">
        <v>216</v>
      </c>
      <c r="T5277" s="13" t="s">
        <v>217</v>
      </c>
      <c r="U5277" s="33">
        <f t="shared" ca="1" si="984"/>
        <v>45744.56914039352</v>
      </c>
      <c r="V5277" s="13" t="str">
        <f t="shared" si="985"/>
        <v>Bangalore</v>
      </c>
      <c r="W5277" s="13" t="str">
        <f t="shared" si="986"/>
        <v>DOMI</v>
      </c>
      <c r="X5277" s="13">
        <f t="shared" si="987"/>
        <v>23</v>
      </c>
      <c r="Y5277" s="13" t="str">
        <f>IFERROR(VLOOKUP(C5277,ReceivingTeam[],2,FALSE),"HelpDesk")</f>
        <v>HelpDesk</v>
      </c>
      <c r="Z5277" s="67">
        <f t="shared" si="988"/>
        <v>44883.780104166697</v>
      </c>
      <c r="AA5277" s="68">
        <f t="shared" si="989"/>
        <v>44882</v>
      </c>
      <c r="AB5277" s="69" t="b">
        <f t="shared" si="990"/>
        <v>1</v>
      </c>
      <c r="AC5277" s="70">
        <f t="shared" si="991"/>
        <v>0.5</v>
      </c>
      <c r="AD5277" s="67">
        <f t="shared" si="992"/>
        <v>44883.780104166697</v>
      </c>
      <c r="AE5277" s="67">
        <f>VLOOKUP(V5277,'Branch Wise Work Timelines'!C:G,3,FALSE)+AA5277</f>
        <v>44882.416666666664</v>
      </c>
      <c r="AF5277" s="67">
        <f>IF(V5277="Bangalore",VLOOKUP(V5277,'Branch Wise Work Timelines'!C:G,4,FALSE)+AA5277+1,IF(V5277="Mumbai",VLOOKUP(V5277,'Branch Wise Work Timelines'!C:G,4,FALSE)+AA5277+1,VLOOKUP(V5277,'Branch Wise Work Timelines'!C:G,4,FALSE)+AA5277))</f>
        <v>44883.104166666664</v>
      </c>
      <c r="AG5277" s="67">
        <f>WORKDAY.INTL(AA5277,1,11)+VLOOKUP(V5277,'Branch Wise Work Timelines'!C:G,3,FALSE)</f>
        <v>44883.416666666664</v>
      </c>
      <c r="AH5277" s="69" t="str">
        <f t="shared" ca="1" si="993"/>
        <v>Out of TAT</v>
      </c>
      <c r="AI5277" s="69">
        <f t="shared" ca="1" si="994"/>
        <v>20659</v>
      </c>
      <c r="AJ5277" s="69" t="str">
        <f ca="1">IF(AI5277&lt;0,"0-12",IFERROR(VLOOKUP(AI5277,Breakup[],2,FALSE),"&gt;24"))</f>
        <v>&gt;24</v>
      </c>
      <c r="AK5277" s="69" t="str">
        <f>VLOOKUP(V5277,Master!B:D,3,FALSE)</f>
        <v>South</v>
      </c>
      <c r="AL5277" s="69" t="str">
        <f t="shared" si="995"/>
        <v>Bangalore</v>
      </c>
    </row>
    <row r="5278" spans="1:38">
      <c r="A5278" s="14" t="s">
        <v>10887</v>
      </c>
      <c r="B5278" s="54">
        <v>44701.786517094901</v>
      </c>
      <c r="C5278" s="13" t="s">
        <v>6452</v>
      </c>
      <c r="D5278" s="13">
        <v>1384</v>
      </c>
      <c r="E5278" s="13" t="s">
        <v>10888</v>
      </c>
      <c r="F5278" s="13" t="s">
        <v>24</v>
      </c>
      <c r="G5278" s="14">
        <v>1653053109035</v>
      </c>
      <c r="H5278" s="55">
        <v>0.391087962962963</v>
      </c>
      <c r="I5278" s="33">
        <v>44882.391087962998</v>
      </c>
      <c r="J5278" s="58">
        <v>44882</v>
      </c>
      <c r="K5278" s="13" t="s">
        <v>213</v>
      </c>
      <c r="L5278" s="13" t="s">
        <v>30</v>
      </c>
      <c r="M5278" s="13" t="s">
        <v>282</v>
      </c>
      <c r="N5278" s="13" t="s">
        <v>206</v>
      </c>
      <c r="O5278" s="33" t="s">
        <v>38</v>
      </c>
      <c r="P5278" s="58" t="s">
        <v>38</v>
      </c>
      <c r="Q5278" s="33" t="s">
        <v>207</v>
      </c>
      <c r="R5278" s="14" t="s">
        <v>38</v>
      </c>
      <c r="S5278" s="13" t="s">
        <v>216</v>
      </c>
      <c r="T5278" s="13" t="s">
        <v>217</v>
      </c>
      <c r="U5278" s="33">
        <f t="shared" ca="1" si="984"/>
        <v>45744.56914039352</v>
      </c>
      <c r="V5278" s="13" t="str">
        <f t="shared" si="985"/>
        <v>Bangalore</v>
      </c>
      <c r="W5278" s="13" t="str">
        <f t="shared" si="986"/>
        <v>DOMI</v>
      </c>
      <c r="X5278" s="13">
        <f t="shared" si="987"/>
        <v>9</v>
      </c>
      <c r="Y5278" s="13" t="str">
        <f>IFERROR(VLOOKUP(C5278,ReceivingTeam[],2,FALSE),"HelpDesk")</f>
        <v>HelpDesk</v>
      </c>
      <c r="Z5278" s="67">
        <f t="shared" si="988"/>
        <v>44882.916666666664</v>
      </c>
      <c r="AA5278" s="68">
        <f t="shared" si="989"/>
        <v>44882</v>
      </c>
      <c r="AB5278" s="69" t="b">
        <f t="shared" si="990"/>
        <v>1</v>
      </c>
      <c r="AC5278" s="70">
        <f t="shared" si="991"/>
        <v>0.5</v>
      </c>
      <c r="AD5278" s="67">
        <f t="shared" si="992"/>
        <v>44882.916666666664</v>
      </c>
      <c r="AE5278" s="67">
        <f>VLOOKUP(V5278,'Branch Wise Work Timelines'!C:G,3,FALSE)+AA5278</f>
        <v>44882.416666666664</v>
      </c>
      <c r="AF5278" s="67">
        <f>IF(V5278="Bangalore",VLOOKUP(V5278,'Branch Wise Work Timelines'!C:G,4,FALSE)+AA5278+1,IF(V5278="Mumbai",VLOOKUP(V5278,'Branch Wise Work Timelines'!C:G,4,FALSE)+AA5278+1,VLOOKUP(V5278,'Branch Wise Work Timelines'!C:G,4,FALSE)+AA5278))</f>
        <v>44883.104166666664</v>
      </c>
      <c r="AG5278" s="67">
        <f>WORKDAY.INTL(AA5278,1,11)+VLOOKUP(V5278,'Branch Wise Work Timelines'!C:G,3,FALSE)</f>
        <v>44883.416666666664</v>
      </c>
      <c r="AH5278" s="69" t="str">
        <f t="shared" ca="1" si="993"/>
        <v>Out of TAT</v>
      </c>
      <c r="AI5278" s="69">
        <f t="shared" ca="1" si="994"/>
        <v>20680</v>
      </c>
      <c r="AJ5278" s="69" t="str">
        <f ca="1">IF(AI5278&lt;0,"0-12",IFERROR(VLOOKUP(AI5278,Breakup[],2,FALSE),"&gt;24"))</f>
        <v>&gt;24</v>
      </c>
      <c r="AK5278" s="69" t="str">
        <f>VLOOKUP(V5278,Master!B:D,3,FALSE)</f>
        <v>South</v>
      </c>
      <c r="AL5278" s="69" t="str">
        <f t="shared" si="995"/>
        <v>Bangalore</v>
      </c>
    </row>
    <row r="5279" spans="1:38">
      <c r="A5279" s="14" t="s">
        <v>10889</v>
      </c>
      <c r="B5279" s="54">
        <v>44701.689079976903</v>
      </c>
      <c r="C5279" s="13" t="s">
        <v>148</v>
      </c>
      <c r="D5279" s="13">
        <v>1384</v>
      </c>
      <c r="E5279" s="13" t="s">
        <v>10890</v>
      </c>
      <c r="F5279" s="13" t="s">
        <v>33</v>
      </c>
      <c r="G5279" s="14">
        <v>1653051375146</v>
      </c>
      <c r="H5279" s="55">
        <v>0.19753472222222199</v>
      </c>
      <c r="I5279" s="33">
        <v>44882.197534722203</v>
      </c>
      <c r="J5279" s="58">
        <v>44882</v>
      </c>
      <c r="K5279" s="13" t="s">
        <v>313</v>
      </c>
      <c r="L5279" s="13" t="s">
        <v>60</v>
      </c>
      <c r="M5279" s="13" t="s">
        <v>314</v>
      </c>
      <c r="N5279" s="13" t="s">
        <v>206</v>
      </c>
      <c r="O5279" s="33" t="s">
        <v>38</v>
      </c>
      <c r="P5279" s="58" t="s">
        <v>38</v>
      </c>
      <c r="Q5279" s="33" t="s">
        <v>207</v>
      </c>
      <c r="R5279" s="14" t="s">
        <v>38</v>
      </c>
      <c r="S5279" s="13" t="s">
        <v>208</v>
      </c>
      <c r="T5279" s="13" t="s">
        <v>209</v>
      </c>
      <c r="U5279" s="33">
        <f t="shared" ca="1" si="984"/>
        <v>45744.56914039352</v>
      </c>
      <c r="V5279" s="13" t="str">
        <f t="shared" si="985"/>
        <v>Hyderabad</v>
      </c>
      <c r="W5279" s="13" t="str">
        <f t="shared" si="986"/>
        <v>RI</v>
      </c>
      <c r="X5279" s="13">
        <f t="shared" si="987"/>
        <v>4</v>
      </c>
      <c r="Y5279" s="13" t="str">
        <f>IFERROR(VLOOKUP(C5279,ReceivingTeam[],2,FALSE),"HelpDesk")</f>
        <v>Branch office</v>
      </c>
      <c r="Z5279" s="67">
        <f t="shared" si="988"/>
        <v>44883.562499999993</v>
      </c>
      <c r="AA5279" s="68">
        <f t="shared" si="989"/>
        <v>44882</v>
      </c>
      <c r="AB5279" s="69" t="b">
        <f t="shared" si="990"/>
        <v>1</v>
      </c>
      <c r="AC5279" s="70">
        <f t="shared" si="991"/>
        <v>0.5</v>
      </c>
      <c r="AD5279" s="67">
        <f t="shared" si="992"/>
        <v>44883.562499999993</v>
      </c>
      <c r="AE5279" s="67">
        <f>VLOOKUP(V5279,'Branch Wise Work Timelines'!C:G,3,FALSE)+AA5279</f>
        <v>44882.416666666664</v>
      </c>
      <c r="AF5279" s="67">
        <f>IF(V5279="Bangalore",VLOOKUP(V5279,'Branch Wise Work Timelines'!C:G,4,FALSE)+AA5279+1,IF(V5279="Mumbai",VLOOKUP(V5279,'Branch Wise Work Timelines'!C:G,4,FALSE)+AA5279+1,VLOOKUP(V5279,'Branch Wise Work Timelines'!C:G,4,FALSE)+AA5279))</f>
        <v>44882.770833333336</v>
      </c>
      <c r="AG5279" s="67">
        <f>WORKDAY.INTL(AA5279,1,11)+VLOOKUP(V5279,'Branch Wise Work Timelines'!C:G,3,FALSE)</f>
        <v>44883.416666666664</v>
      </c>
      <c r="AH5279" s="69" t="str">
        <f t="shared" ca="1" si="993"/>
        <v>Out of TAT</v>
      </c>
      <c r="AI5279" s="69">
        <f t="shared" ca="1" si="994"/>
        <v>20665</v>
      </c>
      <c r="AJ5279" s="69" t="str">
        <f ca="1">IF(AI5279&lt;0,"0-12",IFERROR(VLOOKUP(AI5279,Breakup[],2,FALSE),"&gt;24"))</f>
        <v>&gt;24</v>
      </c>
      <c r="AK5279" s="69" t="str">
        <f>VLOOKUP(V5279,Master!B:D,3,FALSE)</f>
        <v>South</v>
      </c>
      <c r="AL5279" s="69" t="str">
        <f t="shared" si="995"/>
        <v>Hyderabad</v>
      </c>
    </row>
    <row r="5280" spans="1:38">
      <c r="A5280" s="14" t="s">
        <v>10891</v>
      </c>
      <c r="B5280" s="54">
        <v>44701.790945405097</v>
      </c>
      <c r="C5280" s="13" t="s">
        <v>372</v>
      </c>
      <c r="D5280" s="13">
        <v>198</v>
      </c>
      <c r="E5280" s="13" t="s">
        <v>10892</v>
      </c>
      <c r="F5280" s="13" t="s">
        <v>15</v>
      </c>
      <c r="G5280" s="14">
        <v>1653054189256</v>
      </c>
      <c r="H5280" s="55">
        <v>9.4537037037037003E-2</v>
      </c>
      <c r="I5280" s="33">
        <v>44891.094537037003</v>
      </c>
      <c r="J5280" s="58">
        <v>44891</v>
      </c>
      <c r="K5280" s="13" t="s">
        <v>213</v>
      </c>
      <c r="L5280" s="13" t="s">
        <v>30</v>
      </c>
      <c r="M5280" s="13" t="s">
        <v>214</v>
      </c>
      <c r="N5280" s="13" t="s">
        <v>206</v>
      </c>
      <c r="O5280" s="33">
        <v>44891.129155092603</v>
      </c>
      <c r="P5280" s="58">
        <v>44891</v>
      </c>
      <c r="Q5280" s="33" t="s">
        <v>237</v>
      </c>
      <c r="R5280" s="14">
        <v>820</v>
      </c>
      <c r="S5280" s="13" t="s">
        <v>216</v>
      </c>
      <c r="T5280" s="13" t="s">
        <v>217</v>
      </c>
      <c r="U5280" s="33">
        <f t="shared" ca="1" si="984"/>
        <v>45744.56914039352</v>
      </c>
      <c r="V5280" s="13" t="str">
        <f t="shared" si="985"/>
        <v>Bangalore</v>
      </c>
      <c r="W5280" s="13" t="str">
        <f t="shared" si="986"/>
        <v>CLS</v>
      </c>
      <c r="X5280" s="13">
        <f t="shared" si="987"/>
        <v>2</v>
      </c>
      <c r="Y5280" s="13" t="str">
        <f>IFERROR(VLOOKUP(C5280,ReceivingTeam[],2,FALSE),"HelpDesk")</f>
        <v>HelpDesk</v>
      </c>
      <c r="Z5280" s="67">
        <f t="shared" si="988"/>
        <v>44891.916666666664</v>
      </c>
      <c r="AA5280" s="68">
        <f t="shared" si="989"/>
        <v>44891</v>
      </c>
      <c r="AB5280" s="69" t="b">
        <f t="shared" si="990"/>
        <v>1</v>
      </c>
      <c r="AC5280" s="70">
        <f t="shared" si="991"/>
        <v>0.5</v>
      </c>
      <c r="AD5280" s="67">
        <f t="shared" si="992"/>
        <v>44891.916666666664</v>
      </c>
      <c r="AE5280" s="67">
        <f>VLOOKUP(V5280,'Branch Wise Work Timelines'!C:G,3,FALSE)+AA5280</f>
        <v>44891.416666666664</v>
      </c>
      <c r="AF5280" s="67">
        <f>IF(V5280="Bangalore",VLOOKUP(V5280,'Branch Wise Work Timelines'!C:G,4,FALSE)+AA5280+1,IF(V5280="Mumbai",VLOOKUP(V5280,'Branch Wise Work Timelines'!C:G,4,FALSE)+AA5280+1,VLOOKUP(V5280,'Branch Wise Work Timelines'!C:G,4,FALSE)+AA5280))</f>
        <v>44892.104166666664</v>
      </c>
      <c r="AG5280" s="67">
        <f>WORKDAY.INTL(AA5280,1,11)+VLOOKUP(V5280,'Branch Wise Work Timelines'!C:G,3,FALSE)</f>
        <v>44893.416666666664</v>
      </c>
      <c r="AH5280" s="69" t="str">
        <f t="shared" si="993"/>
        <v>Met</v>
      </c>
      <c r="AI5280" s="69">
        <f t="shared" ca="1" si="994"/>
        <v>20464</v>
      </c>
      <c r="AJ5280" s="69" t="str">
        <f ca="1">IF(AI5280&lt;0,"0-12",IFERROR(VLOOKUP(AI5280,Breakup[],2,FALSE),"&gt;24"))</f>
        <v>&gt;24</v>
      </c>
      <c r="AK5280" s="69" t="str">
        <f>VLOOKUP(V5280,Master!B:D,3,FALSE)</f>
        <v>South</v>
      </c>
      <c r="AL5280" s="69" t="str">
        <f t="shared" si="995"/>
        <v>Bangalore-CLS</v>
      </c>
    </row>
    <row r="5281" spans="1:38">
      <c r="A5281" s="14" t="s">
        <v>10893</v>
      </c>
      <c r="B5281" s="54">
        <v>44701.781208761597</v>
      </c>
      <c r="C5281" s="13" t="s">
        <v>6452</v>
      </c>
      <c r="D5281" s="13">
        <v>1006</v>
      </c>
      <c r="E5281" s="13" t="s">
        <v>10894</v>
      </c>
      <c r="F5281" s="13" t="s">
        <v>24</v>
      </c>
      <c r="G5281" s="14">
        <v>1653053109035</v>
      </c>
      <c r="H5281" s="55">
        <v>0.246516203703704</v>
      </c>
      <c r="I5281" s="33">
        <v>44885.246516203697</v>
      </c>
      <c r="J5281" s="58">
        <v>44885</v>
      </c>
      <c r="K5281" s="13" t="s">
        <v>213</v>
      </c>
      <c r="L5281" s="13" t="s">
        <v>30</v>
      </c>
      <c r="M5281" s="13" t="s">
        <v>282</v>
      </c>
      <c r="N5281" s="13" t="s">
        <v>206</v>
      </c>
      <c r="O5281" s="33" t="s">
        <v>38</v>
      </c>
      <c r="P5281" s="58" t="s">
        <v>38</v>
      </c>
      <c r="Q5281" s="33" t="s">
        <v>207</v>
      </c>
      <c r="R5281" s="14" t="s">
        <v>38</v>
      </c>
      <c r="S5281" s="13" t="s">
        <v>216</v>
      </c>
      <c r="T5281" s="13" t="s">
        <v>217</v>
      </c>
      <c r="U5281" s="33">
        <f t="shared" ca="1" si="984"/>
        <v>45744.56914039352</v>
      </c>
      <c r="V5281" s="13" t="str">
        <f t="shared" si="985"/>
        <v>Bangalore</v>
      </c>
      <c r="W5281" s="13" t="str">
        <f t="shared" si="986"/>
        <v>DOMI</v>
      </c>
      <c r="X5281" s="13">
        <f t="shared" si="987"/>
        <v>5</v>
      </c>
      <c r="Y5281" s="13" t="str">
        <f>IFERROR(VLOOKUP(C5281,ReceivingTeam[],2,FALSE),"HelpDesk")</f>
        <v>HelpDesk</v>
      </c>
      <c r="Z5281" s="67">
        <f t="shared" si="988"/>
        <v>44885.916666666664</v>
      </c>
      <c r="AA5281" s="68">
        <f t="shared" si="989"/>
        <v>44885</v>
      </c>
      <c r="AB5281" s="69" t="b">
        <f t="shared" si="990"/>
        <v>0</v>
      </c>
      <c r="AC5281" s="70">
        <f t="shared" si="991"/>
        <v>0.5</v>
      </c>
      <c r="AD5281" s="67">
        <f t="shared" si="992"/>
        <v>44885.916666666664</v>
      </c>
      <c r="AE5281" s="67">
        <f>VLOOKUP(V5281,'Branch Wise Work Timelines'!C:G,3,FALSE)+AA5281</f>
        <v>44885.416666666664</v>
      </c>
      <c r="AF5281" s="67">
        <f>IF(V5281="Bangalore",VLOOKUP(V5281,'Branch Wise Work Timelines'!C:G,4,FALSE)+AA5281+1,IF(V5281="Mumbai",VLOOKUP(V5281,'Branch Wise Work Timelines'!C:G,4,FALSE)+AA5281+1,VLOOKUP(V5281,'Branch Wise Work Timelines'!C:G,4,FALSE)+AA5281))</f>
        <v>44886.104166666664</v>
      </c>
      <c r="AG5281" s="67">
        <f>WORKDAY.INTL(AA5281,1,11)+VLOOKUP(V5281,'Branch Wise Work Timelines'!C:G,3,FALSE)</f>
        <v>44886.416666666664</v>
      </c>
      <c r="AH5281" s="69" t="str">
        <f t="shared" ca="1" si="993"/>
        <v>Out of TAT</v>
      </c>
      <c r="AI5281" s="69">
        <f t="shared" ca="1" si="994"/>
        <v>20608</v>
      </c>
      <c r="AJ5281" s="69" t="str">
        <f ca="1">IF(AI5281&lt;0,"0-12",IFERROR(VLOOKUP(AI5281,Breakup[],2,FALSE),"&gt;24"))</f>
        <v>&gt;24</v>
      </c>
      <c r="AK5281" s="69" t="str">
        <f>VLOOKUP(V5281,Master!B:D,3,FALSE)</f>
        <v>South</v>
      </c>
      <c r="AL5281" s="69" t="str">
        <f t="shared" si="995"/>
        <v>Bangalore</v>
      </c>
    </row>
    <row r="5282" spans="1:38">
      <c r="A5282" s="14" t="s">
        <v>10895</v>
      </c>
      <c r="B5282" s="54">
        <v>44701.782325960601</v>
      </c>
      <c r="C5282" s="13" t="s">
        <v>6452</v>
      </c>
      <c r="D5282" s="13">
        <v>1001</v>
      </c>
      <c r="E5282" s="13" t="s">
        <v>10896</v>
      </c>
      <c r="F5282" s="13" t="s">
        <v>33</v>
      </c>
      <c r="G5282" s="14">
        <v>1653053109035</v>
      </c>
      <c r="H5282" s="55">
        <v>0.28072916666666697</v>
      </c>
      <c r="I5282" s="33">
        <v>44888.280729166698</v>
      </c>
      <c r="J5282" s="58">
        <v>44888</v>
      </c>
      <c r="K5282" s="13" t="s">
        <v>213</v>
      </c>
      <c r="L5282" s="13" t="s">
        <v>30</v>
      </c>
      <c r="M5282" s="13" t="s">
        <v>282</v>
      </c>
      <c r="N5282" s="13" t="s">
        <v>206</v>
      </c>
      <c r="O5282" s="33" t="s">
        <v>38</v>
      </c>
      <c r="P5282" s="58" t="s">
        <v>38</v>
      </c>
      <c r="Q5282" s="33" t="s">
        <v>207</v>
      </c>
      <c r="R5282" s="14" t="s">
        <v>38</v>
      </c>
      <c r="S5282" s="13" t="s">
        <v>216</v>
      </c>
      <c r="T5282" s="13" t="s">
        <v>217</v>
      </c>
      <c r="U5282" s="33">
        <f t="shared" ca="1" si="984"/>
        <v>45744.56914039352</v>
      </c>
      <c r="V5282" s="13" t="str">
        <f t="shared" si="985"/>
        <v>Bangalore</v>
      </c>
      <c r="W5282" s="13" t="str">
        <f t="shared" si="986"/>
        <v>RI</v>
      </c>
      <c r="X5282" s="13">
        <f t="shared" si="987"/>
        <v>6</v>
      </c>
      <c r="Y5282" s="13" t="str">
        <f>IFERROR(VLOOKUP(C5282,ReceivingTeam[],2,FALSE),"HelpDesk")</f>
        <v>HelpDesk</v>
      </c>
      <c r="Z5282" s="67">
        <f t="shared" si="988"/>
        <v>44888.916666666664</v>
      </c>
      <c r="AA5282" s="68">
        <f t="shared" si="989"/>
        <v>44888</v>
      </c>
      <c r="AB5282" s="69" t="b">
        <f t="shared" si="990"/>
        <v>1</v>
      </c>
      <c r="AC5282" s="70">
        <f t="shared" si="991"/>
        <v>0.5</v>
      </c>
      <c r="AD5282" s="67">
        <f t="shared" si="992"/>
        <v>44888.916666666664</v>
      </c>
      <c r="AE5282" s="67">
        <f>VLOOKUP(V5282,'Branch Wise Work Timelines'!C:G,3,FALSE)+AA5282</f>
        <v>44888.416666666664</v>
      </c>
      <c r="AF5282" s="67">
        <f>IF(V5282="Bangalore",VLOOKUP(V5282,'Branch Wise Work Timelines'!C:G,4,FALSE)+AA5282+1,IF(V5282="Mumbai",VLOOKUP(V5282,'Branch Wise Work Timelines'!C:G,4,FALSE)+AA5282+1,VLOOKUP(V5282,'Branch Wise Work Timelines'!C:G,4,FALSE)+AA5282))</f>
        <v>44889.104166666664</v>
      </c>
      <c r="AG5282" s="67">
        <f>WORKDAY.INTL(AA5282,1,11)+VLOOKUP(V5282,'Branch Wise Work Timelines'!C:G,3,FALSE)</f>
        <v>44889.416666666664</v>
      </c>
      <c r="AH5282" s="69" t="str">
        <f t="shared" ca="1" si="993"/>
        <v>Out of TAT</v>
      </c>
      <c r="AI5282" s="69">
        <f t="shared" ca="1" si="994"/>
        <v>20536</v>
      </c>
      <c r="AJ5282" s="69" t="str">
        <f ca="1">IF(AI5282&lt;0,"0-12",IFERROR(VLOOKUP(AI5282,Breakup[],2,FALSE),"&gt;24"))</f>
        <v>&gt;24</v>
      </c>
      <c r="AK5282" s="69" t="str">
        <f>VLOOKUP(V5282,Master!B:D,3,FALSE)</f>
        <v>South</v>
      </c>
      <c r="AL5282" s="69" t="str">
        <f t="shared" si="995"/>
        <v>Bangalore</v>
      </c>
    </row>
    <row r="5283" spans="1:38">
      <c r="A5283" s="14" t="s">
        <v>10897</v>
      </c>
      <c r="B5283" s="54">
        <v>44701.784131400498</v>
      </c>
      <c r="C5283" s="13" t="s">
        <v>6452</v>
      </c>
      <c r="D5283" s="13">
        <v>1783</v>
      </c>
      <c r="E5283" s="13" t="s">
        <v>10898</v>
      </c>
      <c r="F5283" s="13" t="s">
        <v>24</v>
      </c>
      <c r="G5283" s="14">
        <v>1653053109035</v>
      </c>
      <c r="H5283" s="55">
        <v>0.70733796296296303</v>
      </c>
      <c r="I5283" s="33">
        <v>44882.707337963002</v>
      </c>
      <c r="J5283" s="58">
        <v>44882</v>
      </c>
      <c r="K5283" s="13" t="s">
        <v>213</v>
      </c>
      <c r="L5283" s="13" t="s">
        <v>30</v>
      </c>
      <c r="M5283" s="13" t="s">
        <v>282</v>
      </c>
      <c r="N5283" s="13" t="s">
        <v>206</v>
      </c>
      <c r="O5283" s="33" t="s">
        <v>38</v>
      </c>
      <c r="P5283" s="58" t="s">
        <v>38</v>
      </c>
      <c r="Q5283" s="33" t="s">
        <v>207</v>
      </c>
      <c r="R5283" s="14" t="s">
        <v>38</v>
      </c>
      <c r="S5283" s="13" t="s">
        <v>216</v>
      </c>
      <c r="T5283" s="13" t="s">
        <v>217</v>
      </c>
      <c r="U5283" s="33">
        <f t="shared" ca="1" si="984"/>
        <v>45744.56914039352</v>
      </c>
      <c r="V5283" s="13" t="str">
        <f t="shared" si="985"/>
        <v>Bangalore</v>
      </c>
      <c r="W5283" s="13" t="str">
        <f t="shared" si="986"/>
        <v>DOMI</v>
      </c>
      <c r="X5283" s="13">
        <f t="shared" si="987"/>
        <v>16</v>
      </c>
      <c r="Y5283" s="13" t="str">
        <f>IFERROR(VLOOKUP(C5283,ReceivingTeam[],2,FALSE),"HelpDesk")</f>
        <v>HelpDesk</v>
      </c>
      <c r="Z5283" s="67">
        <f t="shared" si="988"/>
        <v>44883.519837963002</v>
      </c>
      <c r="AA5283" s="68">
        <f t="shared" si="989"/>
        <v>44882</v>
      </c>
      <c r="AB5283" s="69" t="b">
        <f t="shared" si="990"/>
        <v>1</v>
      </c>
      <c r="AC5283" s="70">
        <f t="shared" si="991"/>
        <v>0.5</v>
      </c>
      <c r="AD5283" s="67">
        <f t="shared" si="992"/>
        <v>44883.519837963002</v>
      </c>
      <c r="AE5283" s="67">
        <f>VLOOKUP(V5283,'Branch Wise Work Timelines'!C:G,3,FALSE)+AA5283</f>
        <v>44882.416666666664</v>
      </c>
      <c r="AF5283" s="67">
        <f>IF(V5283="Bangalore",VLOOKUP(V5283,'Branch Wise Work Timelines'!C:G,4,FALSE)+AA5283+1,IF(V5283="Mumbai",VLOOKUP(V5283,'Branch Wise Work Timelines'!C:G,4,FALSE)+AA5283+1,VLOOKUP(V5283,'Branch Wise Work Timelines'!C:G,4,FALSE)+AA5283))</f>
        <v>44883.104166666664</v>
      </c>
      <c r="AG5283" s="67">
        <f>WORKDAY.INTL(AA5283,1,11)+VLOOKUP(V5283,'Branch Wise Work Timelines'!C:G,3,FALSE)</f>
        <v>44883.416666666664</v>
      </c>
      <c r="AH5283" s="69" t="str">
        <f t="shared" ca="1" si="993"/>
        <v>Out of TAT</v>
      </c>
      <c r="AI5283" s="69">
        <f t="shared" ca="1" si="994"/>
        <v>20666</v>
      </c>
      <c r="AJ5283" s="69" t="str">
        <f ca="1">IF(AI5283&lt;0,"0-12",IFERROR(VLOOKUP(AI5283,Breakup[],2,FALSE),"&gt;24"))</f>
        <v>&gt;24</v>
      </c>
      <c r="AK5283" s="69" t="str">
        <f>VLOOKUP(V5283,Master!B:D,3,FALSE)</f>
        <v>South</v>
      </c>
      <c r="AL5283" s="69" t="str">
        <f t="shared" si="995"/>
        <v>Bangalore</v>
      </c>
    </row>
    <row r="5284" spans="1:38">
      <c r="A5284" s="14" t="s">
        <v>10899</v>
      </c>
      <c r="B5284" s="54">
        <v>44701.785265821803</v>
      </c>
      <c r="C5284" s="13" t="s">
        <v>363</v>
      </c>
      <c r="D5284" s="13">
        <v>1931</v>
      </c>
      <c r="E5284" s="13" t="s">
        <v>10900</v>
      </c>
      <c r="F5284" s="13" t="s">
        <v>33</v>
      </c>
      <c r="G5284" s="14">
        <v>1653053109035</v>
      </c>
      <c r="H5284" s="55">
        <v>0.27516203703703701</v>
      </c>
      <c r="I5284" s="33">
        <v>44891.275162037004</v>
      </c>
      <c r="J5284" s="58">
        <v>44891</v>
      </c>
      <c r="K5284" s="13" t="s">
        <v>213</v>
      </c>
      <c r="L5284" s="13" t="s">
        <v>30</v>
      </c>
      <c r="M5284" s="13" t="s">
        <v>282</v>
      </c>
      <c r="N5284" s="13" t="s">
        <v>206</v>
      </c>
      <c r="O5284" s="33">
        <v>44891.813449074099</v>
      </c>
      <c r="P5284" s="58">
        <v>44891</v>
      </c>
      <c r="Q5284" s="33" t="s">
        <v>237</v>
      </c>
      <c r="R5284" s="14">
        <v>446</v>
      </c>
      <c r="S5284" s="13" t="s">
        <v>216</v>
      </c>
      <c r="T5284" s="13" t="s">
        <v>217</v>
      </c>
      <c r="U5284" s="33">
        <f t="shared" ca="1" si="984"/>
        <v>45744.56914039352</v>
      </c>
      <c r="V5284" s="13" t="str">
        <f t="shared" si="985"/>
        <v>Bangalore</v>
      </c>
      <c r="W5284" s="13" t="str">
        <f t="shared" si="986"/>
        <v>RI</v>
      </c>
      <c r="X5284" s="13">
        <f t="shared" si="987"/>
        <v>6</v>
      </c>
      <c r="Y5284" s="13" t="str">
        <f>IFERROR(VLOOKUP(C5284,ReceivingTeam[],2,FALSE),"HelpDesk")</f>
        <v>HelpDesk</v>
      </c>
      <c r="Z5284" s="67">
        <f t="shared" si="988"/>
        <v>44891.916666666664</v>
      </c>
      <c r="AA5284" s="68">
        <f t="shared" si="989"/>
        <v>44891</v>
      </c>
      <c r="AB5284" s="69" t="b">
        <f t="shared" si="990"/>
        <v>1</v>
      </c>
      <c r="AC5284" s="70">
        <f t="shared" si="991"/>
        <v>0.5</v>
      </c>
      <c r="AD5284" s="67">
        <f t="shared" si="992"/>
        <v>44891.916666666664</v>
      </c>
      <c r="AE5284" s="67">
        <f>VLOOKUP(V5284,'Branch Wise Work Timelines'!C:G,3,FALSE)+AA5284</f>
        <v>44891.416666666664</v>
      </c>
      <c r="AF5284" s="67">
        <f>IF(V5284="Bangalore",VLOOKUP(V5284,'Branch Wise Work Timelines'!C:G,4,FALSE)+AA5284+1,IF(V5284="Mumbai",VLOOKUP(V5284,'Branch Wise Work Timelines'!C:G,4,FALSE)+AA5284+1,VLOOKUP(V5284,'Branch Wise Work Timelines'!C:G,4,FALSE)+AA5284))</f>
        <v>44892.104166666664</v>
      </c>
      <c r="AG5284" s="67">
        <f>WORKDAY.INTL(AA5284,1,11)+VLOOKUP(V5284,'Branch Wise Work Timelines'!C:G,3,FALSE)</f>
        <v>44893.416666666664</v>
      </c>
      <c r="AH5284" s="69" t="str">
        <f t="shared" si="993"/>
        <v>Met</v>
      </c>
      <c r="AI5284" s="69">
        <f t="shared" ca="1" si="994"/>
        <v>20464</v>
      </c>
      <c r="AJ5284" s="69" t="str">
        <f ca="1">IF(AI5284&lt;0,"0-12",IFERROR(VLOOKUP(AI5284,Breakup[],2,FALSE),"&gt;24"))</f>
        <v>&gt;24</v>
      </c>
      <c r="AK5284" s="69" t="str">
        <f>VLOOKUP(V5284,Master!B:D,3,FALSE)</f>
        <v>South</v>
      </c>
      <c r="AL5284" s="69" t="str">
        <f t="shared" si="995"/>
        <v>Bangalore</v>
      </c>
    </row>
    <row r="5285" spans="1:38">
      <c r="A5285" s="14" t="s">
        <v>10901</v>
      </c>
      <c r="B5285" s="54">
        <v>44701.892553900499</v>
      </c>
      <c r="C5285" s="13" t="s">
        <v>147</v>
      </c>
      <c r="D5285" s="13">
        <v>1683</v>
      </c>
      <c r="E5285" s="13" t="s">
        <v>10902</v>
      </c>
      <c r="F5285" s="13" t="s">
        <v>33</v>
      </c>
      <c r="G5285" s="14">
        <v>1653064224878</v>
      </c>
      <c r="H5285" s="55">
        <v>0.81282407407407398</v>
      </c>
      <c r="I5285" s="33">
        <v>44886.812824074099</v>
      </c>
      <c r="J5285" s="58">
        <v>44886</v>
      </c>
      <c r="K5285" s="13" t="s">
        <v>213</v>
      </c>
      <c r="L5285" s="13" t="s">
        <v>30</v>
      </c>
      <c r="M5285" s="13" t="s">
        <v>147</v>
      </c>
      <c r="N5285" s="13" t="s">
        <v>206</v>
      </c>
      <c r="O5285" s="33" t="s">
        <v>38</v>
      </c>
      <c r="P5285" s="58" t="s">
        <v>38</v>
      </c>
      <c r="Q5285" s="33" t="s">
        <v>207</v>
      </c>
      <c r="R5285" s="14" t="s">
        <v>38</v>
      </c>
      <c r="S5285" s="13" t="s">
        <v>208</v>
      </c>
      <c r="T5285" s="13" t="s">
        <v>209</v>
      </c>
      <c r="U5285" s="33">
        <f t="shared" ca="1" si="984"/>
        <v>45744.56914039352</v>
      </c>
      <c r="V5285" s="13" t="str">
        <f t="shared" si="985"/>
        <v>Bangalore</v>
      </c>
      <c r="W5285" s="13" t="str">
        <f t="shared" si="986"/>
        <v>RI</v>
      </c>
      <c r="X5285" s="13">
        <f t="shared" si="987"/>
        <v>19</v>
      </c>
      <c r="Y5285" s="13" t="str">
        <f>IFERROR(VLOOKUP(C5285,ReceivingTeam[],2,FALSE),"HelpDesk")</f>
        <v>Branch office</v>
      </c>
      <c r="Z5285" s="67">
        <f t="shared" si="988"/>
        <v>44887.625324074099</v>
      </c>
      <c r="AA5285" s="68">
        <f t="shared" si="989"/>
        <v>44886</v>
      </c>
      <c r="AB5285" s="69" t="b">
        <f t="shared" si="990"/>
        <v>1</v>
      </c>
      <c r="AC5285" s="70">
        <f t="shared" si="991"/>
        <v>0.5</v>
      </c>
      <c r="AD5285" s="67">
        <f t="shared" si="992"/>
        <v>44887.625324074099</v>
      </c>
      <c r="AE5285" s="67">
        <f>VLOOKUP(V5285,'Branch Wise Work Timelines'!C:G,3,FALSE)+AA5285</f>
        <v>44886.416666666664</v>
      </c>
      <c r="AF5285" s="67">
        <f>IF(V5285="Bangalore",VLOOKUP(V5285,'Branch Wise Work Timelines'!C:G,4,FALSE)+AA5285+1,IF(V5285="Mumbai",VLOOKUP(V5285,'Branch Wise Work Timelines'!C:G,4,FALSE)+AA5285+1,VLOOKUP(V5285,'Branch Wise Work Timelines'!C:G,4,FALSE)+AA5285))</f>
        <v>44887.104166666664</v>
      </c>
      <c r="AG5285" s="67">
        <f>WORKDAY.INTL(AA5285,1,11)+VLOOKUP(V5285,'Branch Wise Work Timelines'!C:G,3,FALSE)</f>
        <v>44887.416666666664</v>
      </c>
      <c r="AH5285" s="69" t="str">
        <f t="shared" ca="1" si="993"/>
        <v>Out of TAT</v>
      </c>
      <c r="AI5285" s="69">
        <f t="shared" ca="1" si="994"/>
        <v>20567</v>
      </c>
      <c r="AJ5285" s="69" t="str">
        <f ca="1">IF(AI5285&lt;0,"0-12",IFERROR(VLOOKUP(AI5285,Breakup[],2,FALSE),"&gt;24"))</f>
        <v>&gt;24</v>
      </c>
      <c r="AK5285" s="69" t="str">
        <f>VLOOKUP(V5285,Master!B:D,3,FALSE)</f>
        <v>South</v>
      </c>
      <c r="AL5285" s="69" t="str">
        <f t="shared" si="995"/>
        <v>Bangalore</v>
      </c>
    </row>
    <row r="5286" spans="1:38">
      <c r="A5286" s="14" t="s">
        <v>10903</v>
      </c>
      <c r="B5286" s="54">
        <v>44701.894122303202</v>
      </c>
      <c r="C5286" s="13" t="s">
        <v>6452</v>
      </c>
      <c r="D5286" s="13">
        <v>1985</v>
      </c>
      <c r="E5286" s="13" t="s">
        <v>10904</v>
      </c>
      <c r="F5286" s="13" t="s">
        <v>24</v>
      </c>
      <c r="G5286" s="14">
        <v>1653064224878</v>
      </c>
      <c r="H5286" s="55">
        <v>0.35469907407407397</v>
      </c>
      <c r="I5286" s="33">
        <v>44885.354699074102</v>
      </c>
      <c r="J5286" s="58">
        <v>44885</v>
      </c>
      <c r="K5286" s="13" t="s">
        <v>213</v>
      </c>
      <c r="L5286" s="13" t="s">
        <v>30</v>
      </c>
      <c r="M5286" s="13" t="s">
        <v>147</v>
      </c>
      <c r="N5286" s="13" t="s">
        <v>206</v>
      </c>
      <c r="O5286" s="33" t="s">
        <v>38</v>
      </c>
      <c r="P5286" s="58" t="s">
        <v>38</v>
      </c>
      <c r="Q5286" s="33" t="s">
        <v>207</v>
      </c>
      <c r="R5286" s="14" t="s">
        <v>38</v>
      </c>
      <c r="S5286" s="13" t="s">
        <v>208</v>
      </c>
      <c r="T5286" s="13" t="s">
        <v>209</v>
      </c>
      <c r="U5286" s="33">
        <f t="shared" ca="1" si="984"/>
        <v>45744.56914039352</v>
      </c>
      <c r="V5286" s="13" t="str">
        <f t="shared" si="985"/>
        <v>Bangalore</v>
      </c>
      <c r="W5286" s="13" t="str">
        <f t="shared" si="986"/>
        <v>DOMI</v>
      </c>
      <c r="X5286" s="13">
        <f t="shared" si="987"/>
        <v>8</v>
      </c>
      <c r="Y5286" s="13" t="str">
        <f>IFERROR(VLOOKUP(C5286,ReceivingTeam[],2,FALSE),"HelpDesk")</f>
        <v>HelpDesk</v>
      </c>
      <c r="Z5286" s="67">
        <f t="shared" si="988"/>
        <v>44885.916666666664</v>
      </c>
      <c r="AA5286" s="68">
        <f t="shared" si="989"/>
        <v>44885</v>
      </c>
      <c r="AB5286" s="69" t="b">
        <f t="shared" si="990"/>
        <v>0</v>
      </c>
      <c r="AC5286" s="70">
        <f t="shared" si="991"/>
        <v>0.5</v>
      </c>
      <c r="AD5286" s="67">
        <f t="shared" si="992"/>
        <v>44885.916666666664</v>
      </c>
      <c r="AE5286" s="67">
        <f>VLOOKUP(V5286,'Branch Wise Work Timelines'!C:G,3,FALSE)+AA5286</f>
        <v>44885.416666666664</v>
      </c>
      <c r="AF5286" s="67">
        <f>IF(V5286="Bangalore",VLOOKUP(V5286,'Branch Wise Work Timelines'!C:G,4,FALSE)+AA5286+1,IF(V5286="Mumbai",VLOOKUP(V5286,'Branch Wise Work Timelines'!C:G,4,FALSE)+AA5286+1,VLOOKUP(V5286,'Branch Wise Work Timelines'!C:G,4,FALSE)+AA5286))</f>
        <v>44886.104166666664</v>
      </c>
      <c r="AG5286" s="67">
        <f>WORKDAY.INTL(AA5286,1,11)+VLOOKUP(V5286,'Branch Wise Work Timelines'!C:G,3,FALSE)</f>
        <v>44886.416666666664</v>
      </c>
      <c r="AH5286" s="69" t="str">
        <f t="shared" ca="1" si="993"/>
        <v>Out of TAT</v>
      </c>
      <c r="AI5286" s="69">
        <f t="shared" ca="1" si="994"/>
        <v>20608</v>
      </c>
      <c r="AJ5286" s="69" t="str">
        <f ca="1">IF(AI5286&lt;0,"0-12",IFERROR(VLOOKUP(AI5286,Breakup[],2,FALSE),"&gt;24"))</f>
        <v>&gt;24</v>
      </c>
      <c r="AK5286" s="69" t="str">
        <f>VLOOKUP(V5286,Master!B:D,3,FALSE)</f>
        <v>South</v>
      </c>
      <c r="AL5286" s="69" t="str">
        <f t="shared" si="995"/>
        <v>Bangalore</v>
      </c>
    </row>
    <row r="5287" spans="1:38">
      <c r="A5287" s="14" t="s">
        <v>10905</v>
      </c>
      <c r="B5287" s="54">
        <v>44701.897406331002</v>
      </c>
      <c r="C5287" s="13" t="s">
        <v>6452</v>
      </c>
      <c r="D5287" s="13">
        <v>100</v>
      </c>
      <c r="E5287" s="13" t="s">
        <v>10906</v>
      </c>
      <c r="F5287" s="13" t="s">
        <v>33</v>
      </c>
      <c r="G5287" s="14">
        <v>1653064224878</v>
      </c>
      <c r="H5287" s="55">
        <v>0.622384259259259</v>
      </c>
      <c r="I5287" s="33">
        <v>44884.622384259303</v>
      </c>
      <c r="J5287" s="58">
        <v>44884</v>
      </c>
      <c r="K5287" s="13" t="s">
        <v>213</v>
      </c>
      <c r="L5287" s="13" t="s">
        <v>30</v>
      </c>
      <c r="M5287" s="13" t="s">
        <v>147</v>
      </c>
      <c r="N5287" s="13" t="s">
        <v>206</v>
      </c>
      <c r="O5287" s="33" t="s">
        <v>38</v>
      </c>
      <c r="P5287" s="58" t="s">
        <v>38</v>
      </c>
      <c r="Q5287" s="33" t="s">
        <v>207</v>
      </c>
      <c r="R5287" s="14" t="s">
        <v>38</v>
      </c>
      <c r="S5287" s="13" t="s">
        <v>208</v>
      </c>
      <c r="T5287" s="13" t="s">
        <v>209</v>
      </c>
      <c r="U5287" s="33">
        <f t="shared" ca="1" si="984"/>
        <v>45744.56914039352</v>
      </c>
      <c r="V5287" s="13" t="str">
        <f t="shared" si="985"/>
        <v>Bangalore</v>
      </c>
      <c r="W5287" s="13" t="str">
        <f t="shared" si="986"/>
        <v>RI</v>
      </c>
      <c r="X5287" s="13">
        <f t="shared" si="987"/>
        <v>14</v>
      </c>
      <c r="Y5287" s="13" t="str">
        <f>IFERROR(VLOOKUP(C5287,ReceivingTeam[],2,FALSE),"HelpDesk")</f>
        <v>HelpDesk</v>
      </c>
      <c r="Z5287" s="67">
        <f t="shared" si="988"/>
        <v>44886.434884259303</v>
      </c>
      <c r="AA5287" s="68">
        <f t="shared" si="989"/>
        <v>44884</v>
      </c>
      <c r="AB5287" s="69" t="b">
        <f t="shared" si="990"/>
        <v>1</v>
      </c>
      <c r="AC5287" s="70">
        <f t="shared" si="991"/>
        <v>0.5</v>
      </c>
      <c r="AD5287" s="67">
        <f t="shared" si="992"/>
        <v>44886.434884259303</v>
      </c>
      <c r="AE5287" s="67">
        <f>VLOOKUP(V5287,'Branch Wise Work Timelines'!C:G,3,FALSE)+AA5287</f>
        <v>44884.416666666664</v>
      </c>
      <c r="AF5287" s="67">
        <f>IF(V5287="Bangalore",VLOOKUP(V5287,'Branch Wise Work Timelines'!C:G,4,FALSE)+AA5287+1,IF(V5287="Mumbai",VLOOKUP(V5287,'Branch Wise Work Timelines'!C:G,4,FALSE)+AA5287+1,VLOOKUP(V5287,'Branch Wise Work Timelines'!C:G,4,FALSE)+AA5287))</f>
        <v>44885.104166666664</v>
      </c>
      <c r="AG5287" s="67">
        <f>WORKDAY.INTL(AA5287,1,11)+VLOOKUP(V5287,'Branch Wise Work Timelines'!C:G,3,FALSE)</f>
        <v>44886.416666666664</v>
      </c>
      <c r="AH5287" s="69" t="str">
        <f t="shared" ca="1" si="993"/>
        <v>Out of TAT</v>
      </c>
      <c r="AI5287" s="69">
        <f t="shared" ca="1" si="994"/>
        <v>20596</v>
      </c>
      <c r="AJ5287" s="69" t="str">
        <f ca="1">IF(AI5287&lt;0,"0-12",IFERROR(VLOOKUP(AI5287,Breakup[],2,FALSE),"&gt;24"))</f>
        <v>&gt;24</v>
      </c>
      <c r="AK5287" s="69" t="str">
        <f>VLOOKUP(V5287,Master!B:D,3,FALSE)</f>
        <v>South</v>
      </c>
      <c r="AL5287" s="69" t="str">
        <f t="shared" si="995"/>
        <v>Bangalore</v>
      </c>
    </row>
    <row r="5288" spans="1:38">
      <c r="A5288" s="14" t="s">
        <v>10907</v>
      </c>
      <c r="B5288" s="54">
        <v>44701.902322256901</v>
      </c>
      <c r="C5288" s="13" t="s">
        <v>6452</v>
      </c>
      <c r="D5288" s="13">
        <v>1272</v>
      </c>
      <c r="E5288" s="13" t="s">
        <v>10908</v>
      </c>
      <c r="F5288" s="13" t="s">
        <v>33</v>
      </c>
      <c r="G5288" s="14">
        <v>1653064224878</v>
      </c>
      <c r="H5288" s="55">
        <v>0.36973379629629599</v>
      </c>
      <c r="I5288" s="33">
        <v>44888.369733796302</v>
      </c>
      <c r="J5288" s="58">
        <v>44888</v>
      </c>
      <c r="K5288" s="13" t="s">
        <v>213</v>
      </c>
      <c r="L5288" s="13" t="s">
        <v>30</v>
      </c>
      <c r="M5288" s="13" t="s">
        <v>147</v>
      </c>
      <c r="N5288" s="13" t="s">
        <v>206</v>
      </c>
      <c r="O5288" s="33" t="s">
        <v>38</v>
      </c>
      <c r="P5288" s="58" t="s">
        <v>38</v>
      </c>
      <c r="Q5288" s="33" t="s">
        <v>207</v>
      </c>
      <c r="R5288" s="14" t="s">
        <v>38</v>
      </c>
      <c r="S5288" s="13" t="s">
        <v>208</v>
      </c>
      <c r="T5288" s="13" t="s">
        <v>209</v>
      </c>
      <c r="U5288" s="33">
        <f t="shared" ca="1" si="984"/>
        <v>45744.56914039352</v>
      </c>
      <c r="V5288" s="13" t="str">
        <f t="shared" si="985"/>
        <v>Bangalore</v>
      </c>
      <c r="W5288" s="13" t="str">
        <f t="shared" si="986"/>
        <v>RI</v>
      </c>
      <c r="X5288" s="13">
        <f t="shared" si="987"/>
        <v>8</v>
      </c>
      <c r="Y5288" s="13" t="str">
        <f>IFERROR(VLOOKUP(C5288,ReceivingTeam[],2,FALSE),"HelpDesk")</f>
        <v>HelpDesk</v>
      </c>
      <c r="Z5288" s="67">
        <f t="shared" si="988"/>
        <v>44888.916666666664</v>
      </c>
      <c r="AA5288" s="68">
        <f t="shared" si="989"/>
        <v>44888</v>
      </c>
      <c r="AB5288" s="69" t="b">
        <f t="shared" si="990"/>
        <v>1</v>
      </c>
      <c r="AC5288" s="70">
        <f t="shared" si="991"/>
        <v>0.5</v>
      </c>
      <c r="AD5288" s="67">
        <f t="shared" si="992"/>
        <v>44888.916666666664</v>
      </c>
      <c r="AE5288" s="67">
        <f>VLOOKUP(V5288,'Branch Wise Work Timelines'!C:G,3,FALSE)+AA5288</f>
        <v>44888.416666666664</v>
      </c>
      <c r="AF5288" s="67">
        <f>IF(V5288="Bangalore",VLOOKUP(V5288,'Branch Wise Work Timelines'!C:G,4,FALSE)+AA5288+1,IF(V5288="Mumbai",VLOOKUP(V5288,'Branch Wise Work Timelines'!C:G,4,FALSE)+AA5288+1,VLOOKUP(V5288,'Branch Wise Work Timelines'!C:G,4,FALSE)+AA5288))</f>
        <v>44889.104166666664</v>
      </c>
      <c r="AG5288" s="67">
        <f>WORKDAY.INTL(AA5288,1,11)+VLOOKUP(V5288,'Branch Wise Work Timelines'!C:G,3,FALSE)</f>
        <v>44889.416666666664</v>
      </c>
      <c r="AH5288" s="69" t="str">
        <f t="shared" ca="1" si="993"/>
        <v>Out of TAT</v>
      </c>
      <c r="AI5288" s="69">
        <f t="shared" ca="1" si="994"/>
        <v>20536</v>
      </c>
      <c r="AJ5288" s="69" t="str">
        <f ca="1">IF(AI5288&lt;0,"0-12",IFERROR(VLOOKUP(AI5288,Breakup[],2,FALSE),"&gt;24"))</f>
        <v>&gt;24</v>
      </c>
      <c r="AK5288" s="69" t="str">
        <f>VLOOKUP(V5288,Master!B:D,3,FALSE)</f>
        <v>South</v>
      </c>
      <c r="AL5288" s="69" t="str">
        <f t="shared" si="995"/>
        <v>Bangalore</v>
      </c>
    </row>
    <row r="5289" spans="1:38">
      <c r="A5289" s="14" t="s">
        <v>10909</v>
      </c>
      <c r="B5289" s="54">
        <v>44701.903487812502</v>
      </c>
      <c r="C5289" s="13" t="s">
        <v>6452</v>
      </c>
      <c r="D5289" s="13">
        <v>767</v>
      </c>
      <c r="E5289" s="13" t="s">
        <v>10910</v>
      </c>
      <c r="F5289" s="13" t="s">
        <v>33</v>
      </c>
      <c r="G5289" s="14">
        <v>1653064224878</v>
      </c>
      <c r="H5289" s="55">
        <v>0.40164351851851898</v>
      </c>
      <c r="I5289" s="33">
        <v>44885.401643518497</v>
      </c>
      <c r="J5289" s="58">
        <v>44885</v>
      </c>
      <c r="K5289" s="13" t="s">
        <v>213</v>
      </c>
      <c r="L5289" s="13" t="s">
        <v>30</v>
      </c>
      <c r="M5289" s="13" t="s">
        <v>147</v>
      </c>
      <c r="N5289" s="13" t="s">
        <v>206</v>
      </c>
      <c r="O5289" s="33" t="s">
        <v>38</v>
      </c>
      <c r="P5289" s="58" t="s">
        <v>38</v>
      </c>
      <c r="Q5289" s="33" t="s">
        <v>207</v>
      </c>
      <c r="R5289" s="14" t="s">
        <v>38</v>
      </c>
      <c r="S5289" s="13" t="s">
        <v>208</v>
      </c>
      <c r="T5289" s="13" t="s">
        <v>209</v>
      </c>
      <c r="U5289" s="33">
        <f t="shared" ca="1" si="984"/>
        <v>45744.56914039352</v>
      </c>
      <c r="V5289" s="13" t="str">
        <f t="shared" si="985"/>
        <v>Bangalore</v>
      </c>
      <c r="W5289" s="13" t="str">
        <f t="shared" si="986"/>
        <v>RI</v>
      </c>
      <c r="X5289" s="13">
        <f t="shared" si="987"/>
        <v>9</v>
      </c>
      <c r="Y5289" s="13" t="str">
        <f>IFERROR(VLOOKUP(C5289,ReceivingTeam[],2,FALSE),"HelpDesk")</f>
        <v>HelpDesk</v>
      </c>
      <c r="Z5289" s="67">
        <f t="shared" si="988"/>
        <v>44885.916666666664</v>
      </c>
      <c r="AA5289" s="68">
        <f t="shared" si="989"/>
        <v>44885</v>
      </c>
      <c r="AB5289" s="69" t="b">
        <f t="shared" si="990"/>
        <v>0</v>
      </c>
      <c r="AC5289" s="70">
        <f t="shared" si="991"/>
        <v>0.5</v>
      </c>
      <c r="AD5289" s="67">
        <f t="shared" si="992"/>
        <v>44885.916666666664</v>
      </c>
      <c r="AE5289" s="67">
        <f>VLOOKUP(V5289,'Branch Wise Work Timelines'!C:G,3,FALSE)+AA5289</f>
        <v>44885.416666666664</v>
      </c>
      <c r="AF5289" s="67">
        <f>IF(V5289="Bangalore",VLOOKUP(V5289,'Branch Wise Work Timelines'!C:G,4,FALSE)+AA5289+1,IF(V5289="Mumbai",VLOOKUP(V5289,'Branch Wise Work Timelines'!C:G,4,FALSE)+AA5289+1,VLOOKUP(V5289,'Branch Wise Work Timelines'!C:G,4,FALSE)+AA5289))</f>
        <v>44886.104166666664</v>
      </c>
      <c r="AG5289" s="67">
        <f>WORKDAY.INTL(AA5289,1,11)+VLOOKUP(V5289,'Branch Wise Work Timelines'!C:G,3,FALSE)</f>
        <v>44886.416666666664</v>
      </c>
      <c r="AH5289" s="69" t="str">
        <f t="shared" ca="1" si="993"/>
        <v>Out of TAT</v>
      </c>
      <c r="AI5289" s="69">
        <f t="shared" ca="1" si="994"/>
        <v>20608</v>
      </c>
      <c r="AJ5289" s="69" t="str">
        <f ca="1">IF(AI5289&lt;0,"0-12",IFERROR(VLOOKUP(AI5289,Breakup[],2,FALSE),"&gt;24"))</f>
        <v>&gt;24</v>
      </c>
      <c r="AK5289" s="69" t="str">
        <f>VLOOKUP(V5289,Master!B:D,3,FALSE)</f>
        <v>South</v>
      </c>
      <c r="AL5289" s="69" t="str">
        <f t="shared" si="995"/>
        <v>Bangalore</v>
      </c>
    </row>
    <row r="5290" spans="1:38">
      <c r="A5290" s="14" t="s">
        <v>10911</v>
      </c>
      <c r="B5290" s="54">
        <v>44701.6865982292</v>
      </c>
      <c r="C5290" s="13" t="s">
        <v>148</v>
      </c>
      <c r="D5290" s="13">
        <v>1654</v>
      </c>
      <c r="E5290" s="13" t="s">
        <v>10912</v>
      </c>
      <c r="F5290" s="13" t="s">
        <v>33</v>
      </c>
      <c r="G5290" s="14">
        <v>1653051712314</v>
      </c>
      <c r="H5290" s="55">
        <v>0.86912037037037004</v>
      </c>
      <c r="I5290" s="33">
        <v>44889.8691203704</v>
      </c>
      <c r="J5290" s="58">
        <v>44889</v>
      </c>
      <c r="K5290" s="13" t="s">
        <v>313</v>
      </c>
      <c r="L5290" s="13" t="s">
        <v>60</v>
      </c>
      <c r="M5290" s="13" t="s">
        <v>314</v>
      </c>
      <c r="N5290" s="13" t="s">
        <v>206</v>
      </c>
      <c r="O5290" s="33" t="s">
        <v>38</v>
      </c>
      <c r="P5290" s="58" t="s">
        <v>38</v>
      </c>
      <c r="Q5290" s="33" t="s">
        <v>207</v>
      </c>
      <c r="R5290" s="14" t="s">
        <v>38</v>
      </c>
      <c r="S5290" s="13" t="s">
        <v>208</v>
      </c>
      <c r="T5290" s="13" t="s">
        <v>1059</v>
      </c>
      <c r="U5290" s="33">
        <f t="shared" ca="1" si="984"/>
        <v>45744.56914039352</v>
      </c>
      <c r="V5290" s="13" t="str">
        <f t="shared" si="985"/>
        <v>Hyderabad</v>
      </c>
      <c r="W5290" s="13" t="str">
        <f t="shared" si="986"/>
        <v>RI</v>
      </c>
      <c r="X5290" s="13">
        <f t="shared" si="987"/>
        <v>20</v>
      </c>
      <c r="Y5290" s="13" t="str">
        <f>IFERROR(VLOOKUP(C5290,ReceivingTeam[],2,FALSE),"HelpDesk")</f>
        <v>Branch office</v>
      </c>
      <c r="Z5290" s="67">
        <f t="shared" si="988"/>
        <v>44893.514953703729</v>
      </c>
      <c r="AA5290" s="68">
        <f t="shared" si="989"/>
        <v>44889</v>
      </c>
      <c r="AB5290" s="69" t="b">
        <f t="shared" si="990"/>
        <v>1</v>
      </c>
      <c r="AC5290" s="70">
        <f t="shared" si="991"/>
        <v>3</v>
      </c>
      <c r="AD5290" s="67">
        <f t="shared" si="992"/>
        <v>44893.514953703729</v>
      </c>
      <c r="AE5290" s="67">
        <f>VLOOKUP(V5290,'Branch Wise Work Timelines'!C:G,3,FALSE)+AA5290</f>
        <v>44889.416666666664</v>
      </c>
      <c r="AF5290" s="67">
        <f>IF(V5290="Bangalore",VLOOKUP(V5290,'Branch Wise Work Timelines'!C:G,4,FALSE)+AA5290+1,IF(V5290="Mumbai",VLOOKUP(V5290,'Branch Wise Work Timelines'!C:G,4,FALSE)+AA5290+1,VLOOKUP(V5290,'Branch Wise Work Timelines'!C:G,4,FALSE)+AA5290))</f>
        <v>44889.770833333336</v>
      </c>
      <c r="AG5290" s="67">
        <f>WORKDAY.INTL(AA5290,1,11)+VLOOKUP(V5290,'Branch Wise Work Timelines'!C:G,3,FALSE)</f>
        <v>44890.416666666664</v>
      </c>
      <c r="AH5290" s="69" t="str">
        <f t="shared" ca="1" si="993"/>
        <v>Out of TAT</v>
      </c>
      <c r="AI5290" s="69">
        <f t="shared" ca="1" si="994"/>
        <v>20426</v>
      </c>
      <c r="AJ5290" s="69" t="str">
        <f ca="1">IF(AI5290&lt;0,"0-12",IFERROR(VLOOKUP(AI5290,Breakup[],2,FALSE),"&gt;24"))</f>
        <v>&gt;24</v>
      </c>
      <c r="AK5290" s="69" t="str">
        <f>VLOOKUP(V5290,Master!B:D,3,FALSE)</f>
        <v>South</v>
      </c>
      <c r="AL5290" s="69" t="str">
        <f t="shared" si="995"/>
        <v>Hyderabad</v>
      </c>
    </row>
    <row r="5291" spans="1:38">
      <c r="A5291" s="14" t="s">
        <v>10913</v>
      </c>
      <c r="B5291" s="54">
        <v>44701.726546099497</v>
      </c>
      <c r="C5291" s="13" t="s">
        <v>1079</v>
      </c>
      <c r="D5291" s="13">
        <v>74</v>
      </c>
      <c r="E5291" s="13" t="s">
        <v>10914</v>
      </c>
      <c r="F5291" s="13" t="s">
        <v>15</v>
      </c>
      <c r="G5291" s="14">
        <v>1653049644596</v>
      </c>
      <c r="H5291" s="55">
        <v>0.93121527777777802</v>
      </c>
      <c r="I5291" s="33">
        <v>44891.9312152778</v>
      </c>
      <c r="J5291" s="58">
        <v>44891</v>
      </c>
      <c r="K5291" s="13" t="s">
        <v>213</v>
      </c>
      <c r="L5291" s="13" t="s">
        <v>30</v>
      </c>
      <c r="M5291" s="13" t="s">
        <v>214</v>
      </c>
      <c r="N5291" s="13" t="s">
        <v>206</v>
      </c>
      <c r="O5291" s="33">
        <v>44891.5801967593</v>
      </c>
      <c r="P5291" s="58">
        <v>44891</v>
      </c>
      <c r="Q5291" s="33" t="s">
        <v>237</v>
      </c>
      <c r="R5291" s="14">
        <v>864</v>
      </c>
      <c r="S5291" s="13" t="s">
        <v>216</v>
      </c>
      <c r="T5291" s="13" t="s">
        <v>217</v>
      </c>
      <c r="U5291" s="33">
        <f t="shared" ca="1" si="984"/>
        <v>45744.56914039352</v>
      </c>
      <c r="V5291" s="13" t="str">
        <f t="shared" si="985"/>
        <v>Bangalore</v>
      </c>
      <c r="W5291" s="13" t="str">
        <f t="shared" si="986"/>
        <v>CLS</v>
      </c>
      <c r="X5291" s="13">
        <f t="shared" si="987"/>
        <v>22</v>
      </c>
      <c r="Y5291" s="13" t="str">
        <f>IFERROR(VLOOKUP(C5291,ReceivingTeam[],2,FALSE),"HelpDesk")</f>
        <v>HelpDesk</v>
      </c>
      <c r="Z5291" s="67">
        <f t="shared" si="988"/>
        <v>44893.7437152778</v>
      </c>
      <c r="AA5291" s="68">
        <f t="shared" si="989"/>
        <v>44891</v>
      </c>
      <c r="AB5291" s="69" t="b">
        <f t="shared" si="990"/>
        <v>1</v>
      </c>
      <c r="AC5291" s="70">
        <f t="shared" si="991"/>
        <v>0.5</v>
      </c>
      <c r="AD5291" s="67">
        <f t="shared" si="992"/>
        <v>44893.7437152778</v>
      </c>
      <c r="AE5291" s="67">
        <f>VLOOKUP(V5291,'Branch Wise Work Timelines'!C:G,3,FALSE)+AA5291</f>
        <v>44891.416666666664</v>
      </c>
      <c r="AF5291" s="67">
        <f>IF(V5291="Bangalore",VLOOKUP(V5291,'Branch Wise Work Timelines'!C:G,4,FALSE)+AA5291+1,IF(V5291="Mumbai",VLOOKUP(V5291,'Branch Wise Work Timelines'!C:G,4,FALSE)+AA5291+1,VLOOKUP(V5291,'Branch Wise Work Timelines'!C:G,4,FALSE)+AA5291))</f>
        <v>44892.104166666664</v>
      </c>
      <c r="AG5291" s="67">
        <f>WORKDAY.INTL(AA5291,1,11)+VLOOKUP(V5291,'Branch Wise Work Timelines'!C:G,3,FALSE)</f>
        <v>44893.416666666664</v>
      </c>
      <c r="AH5291" s="69" t="str">
        <f t="shared" si="993"/>
        <v>Met</v>
      </c>
      <c r="AI5291" s="69">
        <f t="shared" ca="1" si="994"/>
        <v>20420</v>
      </c>
      <c r="AJ5291" s="69" t="str">
        <f ca="1">IF(AI5291&lt;0,"0-12",IFERROR(VLOOKUP(AI5291,Breakup[],2,FALSE),"&gt;24"))</f>
        <v>&gt;24</v>
      </c>
      <c r="AK5291" s="69" t="str">
        <f>VLOOKUP(V5291,Master!B:D,3,FALSE)</f>
        <v>South</v>
      </c>
      <c r="AL5291" s="69" t="str">
        <f t="shared" si="995"/>
        <v>Bangalore-CLS</v>
      </c>
    </row>
    <row r="5292" spans="1:38">
      <c r="A5292" s="14" t="s">
        <v>10915</v>
      </c>
      <c r="B5292" s="54">
        <v>44701.6893885764</v>
      </c>
      <c r="C5292" s="13" t="s">
        <v>467</v>
      </c>
      <c r="D5292" s="13">
        <v>1301</v>
      </c>
      <c r="E5292" s="13" t="s">
        <v>10916</v>
      </c>
      <c r="F5292" s="13" t="s">
        <v>15</v>
      </c>
      <c r="G5292" s="14">
        <v>1653046758228</v>
      </c>
      <c r="H5292" s="55">
        <v>0.188715277777778</v>
      </c>
      <c r="I5292" s="33">
        <v>44889.1887152778</v>
      </c>
      <c r="J5292" s="58">
        <v>44889</v>
      </c>
      <c r="K5292" s="13" t="s">
        <v>213</v>
      </c>
      <c r="L5292" s="13" t="s">
        <v>30</v>
      </c>
      <c r="M5292" s="13" t="s">
        <v>214</v>
      </c>
      <c r="N5292" s="13" t="s">
        <v>215</v>
      </c>
      <c r="O5292" s="33" t="s">
        <v>38</v>
      </c>
      <c r="P5292" s="58" t="s">
        <v>38</v>
      </c>
      <c r="Q5292" s="33" t="s">
        <v>207</v>
      </c>
      <c r="R5292" s="14" t="s">
        <v>38</v>
      </c>
      <c r="S5292" s="13" t="s">
        <v>216</v>
      </c>
      <c r="T5292" s="13" t="s">
        <v>217</v>
      </c>
      <c r="U5292" s="33">
        <f t="shared" ca="1" si="984"/>
        <v>45744.56914039352</v>
      </c>
      <c r="V5292" s="13" t="str">
        <f t="shared" si="985"/>
        <v>Bangalore</v>
      </c>
      <c r="W5292" s="13" t="str">
        <f t="shared" si="986"/>
        <v>CLS</v>
      </c>
      <c r="X5292" s="13">
        <f t="shared" si="987"/>
        <v>4</v>
      </c>
      <c r="Y5292" s="13" t="str">
        <f>IFERROR(VLOOKUP(C5292,ReceivingTeam[],2,FALSE),"HelpDesk")</f>
        <v>HelpDesk</v>
      </c>
      <c r="Z5292" s="67">
        <f t="shared" si="988"/>
        <v>44889.916666666664</v>
      </c>
      <c r="AA5292" s="68">
        <f t="shared" si="989"/>
        <v>44889</v>
      </c>
      <c r="AB5292" s="69" t="b">
        <f t="shared" si="990"/>
        <v>1</v>
      </c>
      <c r="AC5292" s="70">
        <f t="shared" si="991"/>
        <v>0.5</v>
      </c>
      <c r="AD5292" s="67">
        <f t="shared" si="992"/>
        <v>44889.916666666664</v>
      </c>
      <c r="AE5292" s="67">
        <f>VLOOKUP(V5292,'Branch Wise Work Timelines'!C:G,3,FALSE)+AA5292</f>
        <v>44889.416666666664</v>
      </c>
      <c r="AF5292" s="67">
        <f>IF(V5292="Bangalore",VLOOKUP(V5292,'Branch Wise Work Timelines'!C:G,4,FALSE)+AA5292+1,IF(V5292="Mumbai",VLOOKUP(V5292,'Branch Wise Work Timelines'!C:G,4,FALSE)+AA5292+1,VLOOKUP(V5292,'Branch Wise Work Timelines'!C:G,4,FALSE)+AA5292))</f>
        <v>44890.104166666664</v>
      </c>
      <c r="AG5292" s="67">
        <f>WORKDAY.INTL(AA5292,1,11)+VLOOKUP(V5292,'Branch Wise Work Timelines'!C:G,3,FALSE)</f>
        <v>44890.416666666664</v>
      </c>
      <c r="AH5292" s="69" t="str">
        <f t="shared" ca="1" si="993"/>
        <v>Out of TAT</v>
      </c>
      <c r="AI5292" s="69">
        <f t="shared" ca="1" si="994"/>
        <v>20512</v>
      </c>
      <c r="AJ5292" s="69" t="str">
        <f ca="1">IF(AI5292&lt;0,"0-12",IFERROR(VLOOKUP(AI5292,Breakup[],2,FALSE),"&gt;24"))</f>
        <v>&gt;24</v>
      </c>
      <c r="AK5292" s="69" t="str">
        <f>VLOOKUP(V5292,Master!B:D,3,FALSE)</f>
        <v>South</v>
      </c>
      <c r="AL5292" s="69" t="str">
        <f t="shared" si="995"/>
        <v>Bangalore-CLS</v>
      </c>
    </row>
    <row r="5293" spans="1:38">
      <c r="A5293" s="14" t="s">
        <v>10917</v>
      </c>
      <c r="B5293" s="54">
        <v>44701.781319872702</v>
      </c>
      <c r="C5293" s="13" t="s">
        <v>1345</v>
      </c>
      <c r="D5293" s="13">
        <v>1681</v>
      </c>
      <c r="E5293" s="13" t="s">
        <v>10918</v>
      </c>
      <c r="F5293" s="13" t="s">
        <v>15</v>
      </c>
      <c r="G5293" s="14">
        <v>1653053249969</v>
      </c>
      <c r="H5293" s="55">
        <v>0.99802083333333302</v>
      </c>
      <c r="I5293" s="33">
        <v>44888.9980208333</v>
      </c>
      <c r="J5293" s="58">
        <v>44888</v>
      </c>
      <c r="K5293" s="13" t="s">
        <v>213</v>
      </c>
      <c r="L5293" s="13" t="s">
        <v>30</v>
      </c>
      <c r="M5293" s="13" t="s">
        <v>214</v>
      </c>
      <c r="N5293" s="13" t="s">
        <v>1185</v>
      </c>
      <c r="O5293" s="33" t="s">
        <v>38</v>
      </c>
      <c r="P5293" s="58" t="s">
        <v>38</v>
      </c>
      <c r="Q5293" s="33" t="s">
        <v>207</v>
      </c>
      <c r="R5293" s="14" t="s">
        <v>38</v>
      </c>
      <c r="S5293" s="13" t="s">
        <v>216</v>
      </c>
      <c r="T5293" s="13" t="s">
        <v>217</v>
      </c>
      <c r="U5293" s="33">
        <f t="shared" ca="1" si="984"/>
        <v>45744.56914039352</v>
      </c>
      <c r="V5293" s="13" t="str">
        <f t="shared" si="985"/>
        <v>Bangalore</v>
      </c>
      <c r="W5293" s="13" t="str">
        <f t="shared" si="986"/>
        <v>CLS</v>
      </c>
      <c r="X5293" s="13">
        <f t="shared" si="987"/>
        <v>23</v>
      </c>
      <c r="Y5293" s="13" t="str">
        <f>IFERROR(VLOOKUP(C5293,ReceivingTeam[],2,FALSE),"HelpDesk")</f>
        <v>HelpDesk</v>
      </c>
      <c r="Z5293" s="67">
        <f t="shared" si="988"/>
        <v>44889.8105208333</v>
      </c>
      <c r="AA5293" s="68">
        <f t="shared" si="989"/>
        <v>44888</v>
      </c>
      <c r="AB5293" s="69" t="b">
        <f t="shared" si="990"/>
        <v>1</v>
      </c>
      <c r="AC5293" s="70">
        <f t="shared" si="991"/>
        <v>0.5</v>
      </c>
      <c r="AD5293" s="67">
        <f t="shared" si="992"/>
        <v>44889.8105208333</v>
      </c>
      <c r="AE5293" s="67">
        <f>VLOOKUP(V5293,'Branch Wise Work Timelines'!C:G,3,FALSE)+AA5293</f>
        <v>44888.416666666664</v>
      </c>
      <c r="AF5293" s="67">
        <f>IF(V5293="Bangalore",VLOOKUP(V5293,'Branch Wise Work Timelines'!C:G,4,FALSE)+AA5293+1,IF(V5293="Mumbai",VLOOKUP(V5293,'Branch Wise Work Timelines'!C:G,4,FALSE)+AA5293+1,VLOOKUP(V5293,'Branch Wise Work Timelines'!C:G,4,FALSE)+AA5293))</f>
        <v>44889.104166666664</v>
      </c>
      <c r="AG5293" s="67">
        <f>WORKDAY.INTL(AA5293,1,11)+VLOOKUP(V5293,'Branch Wise Work Timelines'!C:G,3,FALSE)</f>
        <v>44889.416666666664</v>
      </c>
      <c r="AH5293" s="69" t="str">
        <f t="shared" ca="1" si="993"/>
        <v>Out of TAT</v>
      </c>
      <c r="AI5293" s="69">
        <f t="shared" ca="1" si="994"/>
        <v>20515</v>
      </c>
      <c r="AJ5293" s="69" t="str">
        <f ca="1">IF(AI5293&lt;0,"0-12",IFERROR(VLOOKUP(AI5293,Breakup[],2,FALSE),"&gt;24"))</f>
        <v>&gt;24</v>
      </c>
      <c r="AK5293" s="69" t="str">
        <f>VLOOKUP(V5293,Master!B:D,3,FALSE)</f>
        <v>South</v>
      </c>
      <c r="AL5293" s="69" t="str">
        <f t="shared" si="995"/>
        <v>Bangalore-CLS</v>
      </c>
    </row>
    <row r="5294" spans="1:38">
      <c r="A5294" s="14" t="s">
        <v>10919</v>
      </c>
      <c r="B5294" s="54">
        <v>44701.730126041701</v>
      </c>
      <c r="C5294" s="13" t="s">
        <v>121</v>
      </c>
      <c r="D5294" s="13">
        <v>188</v>
      </c>
      <c r="E5294" s="13" t="s">
        <v>10920</v>
      </c>
      <c r="F5294" s="13" t="s">
        <v>24</v>
      </c>
      <c r="G5294" s="14">
        <v>1653048497717</v>
      </c>
      <c r="H5294" s="55">
        <v>0.42481481481481498</v>
      </c>
      <c r="I5294" s="33">
        <v>44883.424814814804</v>
      </c>
      <c r="J5294" s="58">
        <v>44883</v>
      </c>
      <c r="K5294" s="13" t="s">
        <v>263</v>
      </c>
      <c r="L5294" s="13" t="s">
        <v>69</v>
      </c>
      <c r="M5294" s="13" t="s">
        <v>101</v>
      </c>
      <c r="N5294" s="13" t="s">
        <v>215</v>
      </c>
      <c r="O5294" s="33" t="s">
        <v>38</v>
      </c>
      <c r="P5294" s="58" t="s">
        <v>38</v>
      </c>
      <c r="Q5294" s="33" t="s">
        <v>207</v>
      </c>
      <c r="R5294" s="14" t="s">
        <v>38</v>
      </c>
      <c r="S5294" s="13" t="s">
        <v>208</v>
      </c>
      <c r="T5294" s="13" t="s">
        <v>209</v>
      </c>
      <c r="U5294" s="33">
        <f t="shared" ca="1" si="984"/>
        <v>45744.56914039352</v>
      </c>
      <c r="V5294" s="13" t="str">
        <f t="shared" si="985"/>
        <v>Mumbai</v>
      </c>
      <c r="W5294" s="13" t="str">
        <f t="shared" si="986"/>
        <v>DOMI</v>
      </c>
      <c r="X5294" s="13">
        <f t="shared" si="987"/>
        <v>10</v>
      </c>
      <c r="Y5294" s="13" t="str">
        <f>IFERROR(VLOOKUP(C5294,ReceivingTeam[],2,FALSE),"HelpDesk")</f>
        <v>Branch office</v>
      </c>
      <c r="Z5294" s="67">
        <f t="shared" si="988"/>
        <v>44883.924814814804</v>
      </c>
      <c r="AA5294" s="68">
        <f t="shared" si="989"/>
        <v>44883</v>
      </c>
      <c r="AB5294" s="69" t="b">
        <f t="shared" si="990"/>
        <v>1</v>
      </c>
      <c r="AC5294" s="70">
        <f t="shared" si="991"/>
        <v>0.5</v>
      </c>
      <c r="AD5294" s="67">
        <f t="shared" si="992"/>
        <v>44883.924814814804</v>
      </c>
      <c r="AE5294" s="67">
        <f>VLOOKUP(V5294,'Branch Wise Work Timelines'!C:G,3,FALSE)+AA5294</f>
        <v>44883.416666666664</v>
      </c>
      <c r="AF5294" s="67">
        <f>IF(V5294="Bangalore",VLOOKUP(V5294,'Branch Wise Work Timelines'!C:G,4,FALSE)+AA5294+1,IF(V5294="Mumbai",VLOOKUP(V5294,'Branch Wise Work Timelines'!C:G,4,FALSE)+AA5294+1,VLOOKUP(V5294,'Branch Wise Work Timelines'!C:G,4,FALSE)+AA5294))</f>
        <v>44884.25</v>
      </c>
      <c r="AG5294" s="67">
        <f>WORKDAY.INTL(AA5294,1,11)+VLOOKUP(V5294,'Branch Wise Work Timelines'!C:G,3,FALSE)</f>
        <v>44884.416666666664</v>
      </c>
      <c r="AH5294" s="69" t="str">
        <f t="shared" ca="1" si="993"/>
        <v>Out of TAT</v>
      </c>
      <c r="AI5294" s="69">
        <f t="shared" ca="1" si="994"/>
        <v>20656</v>
      </c>
      <c r="AJ5294" s="69" t="str">
        <f ca="1">IF(AI5294&lt;0,"0-12",IFERROR(VLOOKUP(AI5294,Breakup[],2,FALSE),"&gt;24"))</f>
        <v>&gt;24</v>
      </c>
      <c r="AK5294" s="69" t="str">
        <f>VLOOKUP(V5294,Master!B:D,3,FALSE)</f>
        <v>East</v>
      </c>
      <c r="AL5294" s="69" t="str">
        <f t="shared" si="995"/>
        <v>Mumbai</v>
      </c>
    </row>
    <row r="5295" spans="1:38">
      <c r="A5295" s="14" t="s">
        <v>10921</v>
      </c>
      <c r="B5295" s="54">
        <v>44701.719636955997</v>
      </c>
      <c r="C5295" s="13" t="s">
        <v>121</v>
      </c>
      <c r="D5295" s="13">
        <v>491</v>
      </c>
      <c r="E5295" s="13" t="s">
        <v>10922</v>
      </c>
      <c r="F5295" s="13" t="s">
        <v>24</v>
      </c>
      <c r="G5295" s="14">
        <v>1653054611210</v>
      </c>
      <c r="H5295" s="55">
        <v>0.132546296296296</v>
      </c>
      <c r="I5295" s="33">
        <v>44883.1325462963</v>
      </c>
      <c r="J5295" s="58">
        <v>44883</v>
      </c>
      <c r="K5295" s="13" t="s">
        <v>263</v>
      </c>
      <c r="L5295" s="13" t="s">
        <v>69</v>
      </c>
      <c r="M5295" s="13" t="s">
        <v>101</v>
      </c>
      <c r="N5295" s="13" t="s">
        <v>215</v>
      </c>
      <c r="O5295" s="33" t="s">
        <v>38</v>
      </c>
      <c r="P5295" s="58" t="s">
        <v>38</v>
      </c>
      <c r="Q5295" s="33" t="s">
        <v>207</v>
      </c>
      <c r="R5295" s="14" t="s">
        <v>38</v>
      </c>
      <c r="S5295" s="13" t="s">
        <v>208</v>
      </c>
      <c r="T5295" s="13" t="s">
        <v>209</v>
      </c>
      <c r="U5295" s="33">
        <f t="shared" ca="1" si="984"/>
        <v>45744.56914039352</v>
      </c>
      <c r="V5295" s="13" t="str">
        <f t="shared" si="985"/>
        <v>Mumbai</v>
      </c>
      <c r="W5295" s="13" t="str">
        <f t="shared" si="986"/>
        <v>DOMI</v>
      </c>
      <c r="X5295" s="13">
        <f t="shared" si="987"/>
        <v>3</v>
      </c>
      <c r="Y5295" s="13" t="str">
        <f>IFERROR(VLOOKUP(C5295,ReceivingTeam[],2,FALSE),"HelpDesk")</f>
        <v>Branch office</v>
      </c>
      <c r="Z5295" s="67">
        <f t="shared" si="988"/>
        <v>44883.916666666664</v>
      </c>
      <c r="AA5295" s="68">
        <f t="shared" si="989"/>
        <v>44883</v>
      </c>
      <c r="AB5295" s="69" t="b">
        <f t="shared" si="990"/>
        <v>1</v>
      </c>
      <c r="AC5295" s="70">
        <f t="shared" si="991"/>
        <v>0.5</v>
      </c>
      <c r="AD5295" s="67">
        <f t="shared" si="992"/>
        <v>44883.916666666664</v>
      </c>
      <c r="AE5295" s="67">
        <f>VLOOKUP(V5295,'Branch Wise Work Timelines'!C:G,3,FALSE)+AA5295</f>
        <v>44883.416666666664</v>
      </c>
      <c r="AF5295" s="67">
        <f>IF(V5295="Bangalore",VLOOKUP(V5295,'Branch Wise Work Timelines'!C:G,4,FALSE)+AA5295+1,IF(V5295="Mumbai",VLOOKUP(V5295,'Branch Wise Work Timelines'!C:G,4,FALSE)+AA5295+1,VLOOKUP(V5295,'Branch Wise Work Timelines'!C:G,4,FALSE)+AA5295))</f>
        <v>44884.25</v>
      </c>
      <c r="AG5295" s="67">
        <f>WORKDAY.INTL(AA5295,1,11)+VLOOKUP(V5295,'Branch Wise Work Timelines'!C:G,3,FALSE)</f>
        <v>44884.416666666664</v>
      </c>
      <c r="AH5295" s="69" t="str">
        <f t="shared" ca="1" si="993"/>
        <v>Out of TAT</v>
      </c>
      <c r="AI5295" s="69">
        <f t="shared" ca="1" si="994"/>
        <v>20656</v>
      </c>
      <c r="AJ5295" s="69" t="str">
        <f ca="1">IF(AI5295&lt;0,"0-12",IFERROR(VLOOKUP(AI5295,Breakup[],2,FALSE),"&gt;24"))</f>
        <v>&gt;24</v>
      </c>
      <c r="AK5295" s="69" t="str">
        <f>VLOOKUP(V5295,Master!B:D,3,FALSE)</f>
        <v>East</v>
      </c>
      <c r="AL5295" s="69" t="str">
        <f t="shared" si="995"/>
        <v>Mumbai</v>
      </c>
    </row>
    <row r="5296" spans="1:38">
      <c r="A5296" s="14" t="s">
        <v>10923</v>
      </c>
      <c r="B5296" s="54">
        <v>44701.710694247697</v>
      </c>
      <c r="C5296" s="13" t="s">
        <v>344</v>
      </c>
      <c r="D5296" s="13">
        <v>430</v>
      </c>
      <c r="E5296" s="13" t="s">
        <v>10924</v>
      </c>
      <c r="F5296" s="13" t="s">
        <v>24</v>
      </c>
      <c r="G5296" s="14">
        <v>1653048497717</v>
      </c>
      <c r="H5296" s="55">
        <v>0.80262731481481497</v>
      </c>
      <c r="I5296" s="33">
        <v>44882.802627314799</v>
      </c>
      <c r="J5296" s="58">
        <v>44882</v>
      </c>
      <c r="K5296" s="13" t="s">
        <v>263</v>
      </c>
      <c r="L5296" s="13" t="s">
        <v>69</v>
      </c>
      <c r="M5296" s="13" t="s">
        <v>101</v>
      </c>
      <c r="N5296" s="13" t="s">
        <v>215</v>
      </c>
      <c r="O5296" s="33" t="s">
        <v>38</v>
      </c>
      <c r="P5296" s="58" t="s">
        <v>38</v>
      </c>
      <c r="Q5296" s="33" t="s">
        <v>207</v>
      </c>
      <c r="R5296" s="14" t="s">
        <v>38</v>
      </c>
      <c r="S5296" s="13" t="s">
        <v>208</v>
      </c>
      <c r="T5296" s="13" t="s">
        <v>209</v>
      </c>
      <c r="U5296" s="33">
        <f t="shared" ca="1" si="984"/>
        <v>45744.56914039352</v>
      </c>
      <c r="V5296" s="13" t="str">
        <f t="shared" si="985"/>
        <v>Mumbai</v>
      </c>
      <c r="W5296" s="13" t="str">
        <f t="shared" si="986"/>
        <v>DOMI</v>
      </c>
      <c r="X5296" s="13">
        <f t="shared" si="987"/>
        <v>19</v>
      </c>
      <c r="Y5296" s="13" t="str">
        <f>IFERROR(VLOOKUP(C5296,ReceivingTeam[],2,FALSE),"HelpDesk")</f>
        <v>HelpDesk</v>
      </c>
      <c r="Z5296" s="67">
        <f t="shared" si="988"/>
        <v>44883.469293981463</v>
      </c>
      <c r="AA5296" s="68">
        <f t="shared" si="989"/>
        <v>44882</v>
      </c>
      <c r="AB5296" s="69" t="b">
        <f t="shared" si="990"/>
        <v>1</v>
      </c>
      <c r="AC5296" s="70">
        <f t="shared" si="991"/>
        <v>0.5</v>
      </c>
      <c r="AD5296" s="67">
        <f t="shared" si="992"/>
        <v>44883.469293981463</v>
      </c>
      <c r="AE5296" s="67">
        <f>VLOOKUP(V5296,'Branch Wise Work Timelines'!C:G,3,FALSE)+AA5296</f>
        <v>44882.416666666664</v>
      </c>
      <c r="AF5296" s="67">
        <f>IF(V5296="Bangalore",VLOOKUP(V5296,'Branch Wise Work Timelines'!C:G,4,FALSE)+AA5296+1,IF(V5296="Mumbai",VLOOKUP(V5296,'Branch Wise Work Timelines'!C:G,4,FALSE)+AA5296+1,VLOOKUP(V5296,'Branch Wise Work Timelines'!C:G,4,FALSE)+AA5296))</f>
        <v>44883.25</v>
      </c>
      <c r="AG5296" s="67">
        <f>WORKDAY.INTL(AA5296,1,11)+VLOOKUP(V5296,'Branch Wise Work Timelines'!C:G,3,FALSE)</f>
        <v>44883.416666666664</v>
      </c>
      <c r="AH5296" s="69" t="str">
        <f t="shared" ca="1" si="993"/>
        <v>Out of TAT</v>
      </c>
      <c r="AI5296" s="69">
        <f t="shared" ca="1" si="994"/>
        <v>20667</v>
      </c>
      <c r="AJ5296" s="69" t="str">
        <f ca="1">IF(AI5296&lt;0,"0-12",IFERROR(VLOOKUP(AI5296,Breakup[],2,FALSE),"&gt;24"))</f>
        <v>&gt;24</v>
      </c>
      <c r="AK5296" s="69" t="str">
        <f>VLOOKUP(V5296,Master!B:D,3,FALSE)</f>
        <v>East</v>
      </c>
      <c r="AL5296" s="69" t="str">
        <f t="shared" si="995"/>
        <v>Mumbai</v>
      </c>
    </row>
    <row r="5297" spans="1:38">
      <c r="A5297" s="14" t="s">
        <v>10925</v>
      </c>
      <c r="B5297" s="54">
        <v>44701.711760300903</v>
      </c>
      <c r="C5297" s="13" t="s">
        <v>261</v>
      </c>
      <c r="D5297" s="13">
        <v>1986</v>
      </c>
      <c r="E5297" s="13" t="s">
        <v>10926</v>
      </c>
      <c r="F5297" s="13" t="s">
        <v>33</v>
      </c>
      <c r="G5297" s="14">
        <v>1653048057614</v>
      </c>
      <c r="H5297" s="55">
        <v>0.91185185185185202</v>
      </c>
      <c r="I5297" s="33">
        <v>44885.911851851903</v>
      </c>
      <c r="J5297" s="58">
        <v>44885</v>
      </c>
      <c r="K5297" s="13" t="s">
        <v>263</v>
      </c>
      <c r="L5297" s="13" t="s">
        <v>69</v>
      </c>
      <c r="M5297" s="13" t="s">
        <v>101</v>
      </c>
      <c r="N5297" s="13" t="s">
        <v>215</v>
      </c>
      <c r="O5297" s="33" t="s">
        <v>38</v>
      </c>
      <c r="P5297" s="58" t="s">
        <v>38</v>
      </c>
      <c r="Q5297" s="33" t="s">
        <v>207</v>
      </c>
      <c r="R5297" s="14" t="s">
        <v>38</v>
      </c>
      <c r="S5297" s="13" t="s">
        <v>208</v>
      </c>
      <c r="T5297" s="13" t="s">
        <v>209</v>
      </c>
      <c r="U5297" s="33">
        <f t="shared" ca="1" si="984"/>
        <v>45744.56914039352</v>
      </c>
      <c r="V5297" s="13" t="str">
        <f t="shared" si="985"/>
        <v>Mumbai</v>
      </c>
      <c r="W5297" s="13" t="str">
        <f t="shared" si="986"/>
        <v>RI</v>
      </c>
      <c r="X5297" s="13">
        <f t="shared" si="987"/>
        <v>21</v>
      </c>
      <c r="Y5297" s="13" t="str">
        <f>IFERROR(VLOOKUP(C5297,ReceivingTeam[],2,FALSE),"HelpDesk")</f>
        <v>HelpDesk</v>
      </c>
      <c r="Z5297" s="67">
        <f t="shared" si="988"/>
        <v>44885.916666666664</v>
      </c>
      <c r="AA5297" s="68">
        <f t="shared" si="989"/>
        <v>44885</v>
      </c>
      <c r="AB5297" s="69" t="b">
        <f t="shared" si="990"/>
        <v>0</v>
      </c>
      <c r="AC5297" s="70">
        <f t="shared" si="991"/>
        <v>0.5</v>
      </c>
      <c r="AD5297" s="67">
        <f t="shared" si="992"/>
        <v>44885.916666666664</v>
      </c>
      <c r="AE5297" s="67">
        <f>VLOOKUP(V5297,'Branch Wise Work Timelines'!C:G,3,FALSE)+AA5297</f>
        <v>44885.416666666664</v>
      </c>
      <c r="AF5297" s="67">
        <f>IF(V5297="Bangalore",VLOOKUP(V5297,'Branch Wise Work Timelines'!C:G,4,FALSE)+AA5297+1,IF(V5297="Mumbai",VLOOKUP(V5297,'Branch Wise Work Timelines'!C:G,4,FALSE)+AA5297+1,VLOOKUP(V5297,'Branch Wise Work Timelines'!C:G,4,FALSE)+AA5297))</f>
        <v>44886.25</v>
      </c>
      <c r="AG5297" s="67">
        <f>WORKDAY.INTL(AA5297,1,11)+VLOOKUP(V5297,'Branch Wise Work Timelines'!C:G,3,FALSE)</f>
        <v>44886.416666666664</v>
      </c>
      <c r="AH5297" s="69" t="str">
        <f t="shared" ca="1" si="993"/>
        <v>Out of TAT</v>
      </c>
      <c r="AI5297" s="69">
        <f t="shared" ca="1" si="994"/>
        <v>20608</v>
      </c>
      <c r="AJ5297" s="69" t="str">
        <f ca="1">IF(AI5297&lt;0,"0-12",IFERROR(VLOOKUP(AI5297,Breakup[],2,FALSE),"&gt;24"))</f>
        <v>&gt;24</v>
      </c>
      <c r="AK5297" s="69" t="str">
        <f>VLOOKUP(V5297,Master!B:D,3,FALSE)</f>
        <v>East</v>
      </c>
      <c r="AL5297" s="69" t="str">
        <f t="shared" si="995"/>
        <v>Mumbai</v>
      </c>
    </row>
    <row r="5298" spans="1:38">
      <c r="A5298" s="14" t="s">
        <v>10927</v>
      </c>
      <c r="B5298" s="54">
        <v>44701.712020914398</v>
      </c>
      <c r="C5298" s="13" t="s">
        <v>344</v>
      </c>
      <c r="D5298" s="13">
        <v>780</v>
      </c>
      <c r="E5298" s="13" t="s">
        <v>10928</v>
      </c>
      <c r="F5298" s="13" t="s">
        <v>24</v>
      </c>
      <c r="G5298" s="14">
        <v>1653050817746</v>
      </c>
      <c r="H5298" s="55">
        <v>0.195636574074074</v>
      </c>
      <c r="I5298" s="33">
        <v>44889.195636574099</v>
      </c>
      <c r="J5298" s="58">
        <v>44889</v>
      </c>
      <c r="K5298" s="13" t="s">
        <v>263</v>
      </c>
      <c r="L5298" s="13" t="s">
        <v>69</v>
      </c>
      <c r="M5298" s="13" t="s">
        <v>101</v>
      </c>
      <c r="N5298" s="13" t="s">
        <v>215</v>
      </c>
      <c r="O5298" s="33" t="s">
        <v>38</v>
      </c>
      <c r="P5298" s="58" t="s">
        <v>38</v>
      </c>
      <c r="Q5298" s="33" t="s">
        <v>207</v>
      </c>
      <c r="R5298" s="14" t="s">
        <v>38</v>
      </c>
      <c r="S5298" s="13" t="s">
        <v>208</v>
      </c>
      <c r="T5298" s="13" t="s">
        <v>209</v>
      </c>
      <c r="U5298" s="33">
        <f t="shared" ca="1" si="984"/>
        <v>45744.56914039352</v>
      </c>
      <c r="V5298" s="13" t="str">
        <f t="shared" si="985"/>
        <v>Mumbai</v>
      </c>
      <c r="W5298" s="13" t="str">
        <f t="shared" si="986"/>
        <v>DOMI</v>
      </c>
      <c r="X5298" s="13">
        <f t="shared" si="987"/>
        <v>4</v>
      </c>
      <c r="Y5298" s="13" t="str">
        <f>IFERROR(VLOOKUP(C5298,ReceivingTeam[],2,FALSE),"HelpDesk")</f>
        <v>HelpDesk</v>
      </c>
      <c r="Z5298" s="67">
        <f t="shared" si="988"/>
        <v>44889.916666666664</v>
      </c>
      <c r="AA5298" s="68">
        <f t="shared" si="989"/>
        <v>44889</v>
      </c>
      <c r="AB5298" s="69" t="b">
        <f t="shared" si="990"/>
        <v>1</v>
      </c>
      <c r="AC5298" s="70">
        <f t="shared" si="991"/>
        <v>0.5</v>
      </c>
      <c r="AD5298" s="67">
        <f t="shared" si="992"/>
        <v>44889.916666666664</v>
      </c>
      <c r="AE5298" s="67">
        <f>VLOOKUP(V5298,'Branch Wise Work Timelines'!C:G,3,FALSE)+AA5298</f>
        <v>44889.416666666664</v>
      </c>
      <c r="AF5298" s="67">
        <f>IF(V5298="Bangalore",VLOOKUP(V5298,'Branch Wise Work Timelines'!C:G,4,FALSE)+AA5298+1,IF(V5298="Mumbai",VLOOKUP(V5298,'Branch Wise Work Timelines'!C:G,4,FALSE)+AA5298+1,VLOOKUP(V5298,'Branch Wise Work Timelines'!C:G,4,FALSE)+AA5298))</f>
        <v>44890.25</v>
      </c>
      <c r="AG5298" s="67">
        <f>WORKDAY.INTL(AA5298,1,11)+VLOOKUP(V5298,'Branch Wise Work Timelines'!C:G,3,FALSE)</f>
        <v>44890.416666666664</v>
      </c>
      <c r="AH5298" s="69" t="str">
        <f t="shared" ca="1" si="993"/>
        <v>Out of TAT</v>
      </c>
      <c r="AI5298" s="69">
        <f t="shared" ca="1" si="994"/>
        <v>20512</v>
      </c>
      <c r="AJ5298" s="69" t="str">
        <f ca="1">IF(AI5298&lt;0,"0-12",IFERROR(VLOOKUP(AI5298,Breakup[],2,FALSE),"&gt;24"))</f>
        <v>&gt;24</v>
      </c>
      <c r="AK5298" s="69" t="str">
        <f>VLOOKUP(V5298,Master!B:D,3,FALSE)</f>
        <v>East</v>
      </c>
      <c r="AL5298" s="69" t="str">
        <f t="shared" si="995"/>
        <v>Mumbai</v>
      </c>
    </row>
    <row r="5299" spans="1:38">
      <c r="A5299" s="14" t="s">
        <v>10929</v>
      </c>
      <c r="B5299" s="54">
        <v>44701.731435034701</v>
      </c>
      <c r="C5299" s="13" t="s">
        <v>243</v>
      </c>
      <c r="D5299" s="13">
        <v>1290</v>
      </c>
      <c r="E5299" s="13" t="s">
        <v>10930</v>
      </c>
      <c r="F5299" s="13" t="s">
        <v>15</v>
      </c>
      <c r="G5299" s="14">
        <v>1653049644596</v>
      </c>
      <c r="H5299" s="55">
        <v>0.62618055555555596</v>
      </c>
      <c r="I5299" s="33">
        <v>44890.626180555599</v>
      </c>
      <c r="J5299" s="58">
        <v>44890</v>
      </c>
      <c r="K5299" s="13" t="s">
        <v>213</v>
      </c>
      <c r="L5299" s="13" t="s">
        <v>30</v>
      </c>
      <c r="M5299" s="13" t="s">
        <v>214</v>
      </c>
      <c r="N5299" s="13" t="s">
        <v>206</v>
      </c>
      <c r="O5299" s="33" t="s">
        <v>38</v>
      </c>
      <c r="P5299" s="58" t="s">
        <v>38</v>
      </c>
      <c r="Q5299" s="33" t="s">
        <v>207</v>
      </c>
      <c r="R5299" s="14" t="s">
        <v>38</v>
      </c>
      <c r="S5299" s="13" t="s">
        <v>216</v>
      </c>
      <c r="T5299" s="13" t="s">
        <v>217</v>
      </c>
      <c r="U5299" s="33">
        <f t="shared" ca="1" si="984"/>
        <v>45744.56914039352</v>
      </c>
      <c r="V5299" s="13" t="str">
        <f t="shared" si="985"/>
        <v>Bangalore</v>
      </c>
      <c r="W5299" s="13" t="str">
        <f t="shared" si="986"/>
        <v>CLS</v>
      </c>
      <c r="X5299" s="13">
        <f t="shared" si="987"/>
        <v>15</v>
      </c>
      <c r="Y5299" s="13" t="str">
        <f>IFERROR(VLOOKUP(C5299,ReceivingTeam[],2,FALSE),"HelpDesk")</f>
        <v>HelpDesk</v>
      </c>
      <c r="Z5299" s="67">
        <f t="shared" si="988"/>
        <v>44891.438680555599</v>
      </c>
      <c r="AA5299" s="68">
        <f t="shared" si="989"/>
        <v>44890</v>
      </c>
      <c r="AB5299" s="69" t="b">
        <f t="shared" si="990"/>
        <v>1</v>
      </c>
      <c r="AC5299" s="70">
        <f t="shared" si="991"/>
        <v>0.5</v>
      </c>
      <c r="AD5299" s="67">
        <f t="shared" si="992"/>
        <v>44891.438680555599</v>
      </c>
      <c r="AE5299" s="67">
        <f>VLOOKUP(V5299,'Branch Wise Work Timelines'!C:G,3,FALSE)+AA5299</f>
        <v>44890.416666666664</v>
      </c>
      <c r="AF5299" s="67">
        <f>IF(V5299="Bangalore",VLOOKUP(V5299,'Branch Wise Work Timelines'!C:G,4,FALSE)+AA5299+1,IF(V5299="Mumbai",VLOOKUP(V5299,'Branch Wise Work Timelines'!C:G,4,FALSE)+AA5299+1,VLOOKUP(V5299,'Branch Wise Work Timelines'!C:G,4,FALSE)+AA5299))</f>
        <v>44891.104166666664</v>
      </c>
      <c r="AG5299" s="67">
        <f>WORKDAY.INTL(AA5299,1,11)+VLOOKUP(V5299,'Branch Wise Work Timelines'!C:G,3,FALSE)</f>
        <v>44891.416666666664</v>
      </c>
      <c r="AH5299" s="69" t="str">
        <f t="shared" ca="1" si="993"/>
        <v>Out of TAT</v>
      </c>
      <c r="AI5299" s="69">
        <f t="shared" ca="1" si="994"/>
        <v>20476</v>
      </c>
      <c r="AJ5299" s="69" t="str">
        <f ca="1">IF(AI5299&lt;0,"0-12",IFERROR(VLOOKUP(AI5299,Breakup[],2,FALSE),"&gt;24"))</f>
        <v>&gt;24</v>
      </c>
      <c r="AK5299" s="69" t="str">
        <f>VLOOKUP(V5299,Master!B:D,3,FALSE)</f>
        <v>South</v>
      </c>
      <c r="AL5299" s="69" t="str">
        <f t="shared" si="995"/>
        <v>Bangalore-CLS</v>
      </c>
    </row>
    <row r="5300" spans="1:38">
      <c r="A5300" s="14" t="s">
        <v>10931</v>
      </c>
      <c r="B5300" s="54">
        <v>44701.780081169003</v>
      </c>
      <c r="C5300" s="13" t="s">
        <v>467</v>
      </c>
      <c r="D5300" s="13">
        <v>1276</v>
      </c>
      <c r="E5300" s="13" t="s">
        <v>10932</v>
      </c>
      <c r="F5300" s="13" t="s">
        <v>15</v>
      </c>
      <c r="G5300" s="14">
        <v>1653054189256</v>
      </c>
      <c r="H5300" s="55">
        <v>0.58796296296296302</v>
      </c>
      <c r="I5300" s="33">
        <v>44886.587962963</v>
      </c>
      <c r="J5300" s="58">
        <v>44886</v>
      </c>
      <c r="K5300" s="13" t="s">
        <v>213</v>
      </c>
      <c r="L5300" s="13" t="s">
        <v>30</v>
      </c>
      <c r="M5300" s="13" t="s">
        <v>214</v>
      </c>
      <c r="N5300" s="13" t="s">
        <v>206</v>
      </c>
      <c r="O5300" s="33" t="s">
        <v>38</v>
      </c>
      <c r="P5300" s="58" t="s">
        <v>38</v>
      </c>
      <c r="Q5300" s="33" t="s">
        <v>207</v>
      </c>
      <c r="R5300" s="14" t="s">
        <v>38</v>
      </c>
      <c r="S5300" s="13" t="s">
        <v>216</v>
      </c>
      <c r="T5300" s="13" t="s">
        <v>217</v>
      </c>
      <c r="U5300" s="33">
        <f t="shared" ca="1" si="984"/>
        <v>45744.56914039352</v>
      </c>
      <c r="V5300" s="13" t="str">
        <f t="shared" si="985"/>
        <v>Bangalore</v>
      </c>
      <c r="W5300" s="13" t="str">
        <f t="shared" si="986"/>
        <v>CLS</v>
      </c>
      <c r="X5300" s="13">
        <f t="shared" si="987"/>
        <v>14</v>
      </c>
      <c r="Y5300" s="13" t="str">
        <f>IFERROR(VLOOKUP(C5300,ReceivingTeam[],2,FALSE),"HelpDesk")</f>
        <v>HelpDesk</v>
      </c>
      <c r="Z5300" s="67">
        <f t="shared" si="988"/>
        <v>44887.087962963</v>
      </c>
      <c r="AA5300" s="68">
        <f t="shared" si="989"/>
        <v>44886</v>
      </c>
      <c r="AB5300" s="69" t="b">
        <f t="shared" si="990"/>
        <v>1</v>
      </c>
      <c r="AC5300" s="70">
        <f t="shared" si="991"/>
        <v>0.5</v>
      </c>
      <c r="AD5300" s="67">
        <f t="shared" si="992"/>
        <v>44887.087962963</v>
      </c>
      <c r="AE5300" s="67">
        <f>VLOOKUP(V5300,'Branch Wise Work Timelines'!C:G,3,FALSE)+AA5300</f>
        <v>44886.416666666664</v>
      </c>
      <c r="AF5300" s="67">
        <f>IF(V5300="Bangalore",VLOOKUP(V5300,'Branch Wise Work Timelines'!C:G,4,FALSE)+AA5300+1,IF(V5300="Mumbai",VLOOKUP(V5300,'Branch Wise Work Timelines'!C:G,4,FALSE)+AA5300+1,VLOOKUP(V5300,'Branch Wise Work Timelines'!C:G,4,FALSE)+AA5300))</f>
        <v>44887.104166666664</v>
      </c>
      <c r="AG5300" s="67">
        <f>WORKDAY.INTL(AA5300,1,11)+VLOOKUP(V5300,'Branch Wise Work Timelines'!C:G,3,FALSE)</f>
        <v>44887.416666666664</v>
      </c>
      <c r="AH5300" s="69" t="str">
        <f t="shared" ca="1" si="993"/>
        <v>Out of TAT</v>
      </c>
      <c r="AI5300" s="69">
        <f t="shared" ca="1" si="994"/>
        <v>20580</v>
      </c>
      <c r="AJ5300" s="69" t="str">
        <f ca="1">IF(AI5300&lt;0,"0-12",IFERROR(VLOOKUP(AI5300,Breakup[],2,FALSE),"&gt;24"))</f>
        <v>&gt;24</v>
      </c>
      <c r="AK5300" s="69" t="str">
        <f>VLOOKUP(V5300,Master!B:D,3,FALSE)</f>
        <v>South</v>
      </c>
      <c r="AL5300" s="69" t="str">
        <f t="shared" si="995"/>
        <v>Bangalore-CLS</v>
      </c>
    </row>
    <row r="5301" spans="1:38">
      <c r="A5301" s="14" t="s">
        <v>10933</v>
      </c>
      <c r="B5301" s="54">
        <v>44701.694321608797</v>
      </c>
      <c r="C5301" s="13" t="s">
        <v>1345</v>
      </c>
      <c r="D5301" s="13">
        <v>240</v>
      </c>
      <c r="E5301" s="13" t="s">
        <v>10934</v>
      </c>
      <c r="F5301" s="13" t="s">
        <v>15</v>
      </c>
      <c r="G5301" s="14">
        <v>1653048302745</v>
      </c>
      <c r="H5301" s="55">
        <v>0.498229166666667</v>
      </c>
      <c r="I5301" s="33">
        <v>44889.498229166697</v>
      </c>
      <c r="J5301" s="58">
        <v>44889</v>
      </c>
      <c r="K5301" s="13" t="s">
        <v>213</v>
      </c>
      <c r="L5301" s="13" t="s">
        <v>30</v>
      </c>
      <c r="M5301" s="13" t="s">
        <v>75</v>
      </c>
      <c r="N5301" s="13" t="s">
        <v>206</v>
      </c>
      <c r="O5301" s="33" t="s">
        <v>38</v>
      </c>
      <c r="P5301" s="58" t="s">
        <v>38</v>
      </c>
      <c r="Q5301" s="33" t="s">
        <v>207</v>
      </c>
      <c r="R5301" s="14" t="s">
        <v>38</v>
      </c>
      <c r="S5301" s="13" t="s">
        <v>216</v>
      </c>
      <c r="T5301" s="13" t="s">
        <v>217</v>
      </c>
      <c r="U5301" s="33">
        <f t="shared" ca="1" si="984"/>
        <v>45744.56914039352</v>
      </c>
      <c r="V5301" s="13" t="str">
        <f t="shared" si="985"/>
        <v>Bangalore</v>
      </c>
      <c r="W5301" s="13" t="str">
        <f t="shared" si="986"/>
        <v>CLS</v>
      </c>
      <c r="X5301" s="13">
        <f t="shared" si="987"/>
        <v>11</v>
      </c>
      <c r="Y5301" s="13" t="str">
        <f>IFERROR(VLOOKUP(C5301,ReceivingTeam[],2,FALSE),"HelpDesk")</f>
        <v>HelpDesk</v>
      </c>
      <c r="Z5301" s="67">
        <f t="shared" si="988"/>
        <v>44889.998229166697</v>
      </c>
      <c r="AA5301" s="68">
        <f t="shared" si="989"/>
        <v>44889</v>
      </c>
      <c r="AB5301" s="69" t="b">
        <f t="shared" si="990"/>
        <v>1</v>
      </c>
      <c r="AC5301" s="70">
        <f t="shared" si="991"/>
        <v>0.5</v>
      </c>
      <c r="AD5301" s="67">
        <f t="shared" si="992"/>
        <v>44889.998229166697</v>
      </c>
      <c r="AE5301" s="67">
        <f>VLOOKUP(V5301,'Branch Wise Work Timelines'!C:G,3,FALSE)+AA5301</f>
        <v>44889.416666666664</v>
      </c>
      <c r="AF5301" s="67">
        <f>IF(V5301="Bangalore",VLOOKUP(V5301,'Branch Wise Work Timelines'!C:G,4,FALSE)+AA5301+1,IF(V5301="Mumbai",VLOOKUP(V5301,'Branch Wise Work Timelines'!C:G,4,FALSE)+AA5301+1,VLOOKUP(V5301,'Branch Wise Work Timelines'!C:G,4,FALSE)+AA5301))</f>
        <v>44890.104166666664</v>
      </c>
      <c r="AG5301" s="67">
        <f>WORKDAY.INTL(AA5301,1,11)+VLOOKUP(V5301,'Branch Wise Work Timelines'!C:G,3,FALSE)</f>
        <v>44890.416666666664</v>
      </c>
      <c r="AH5301" s="69" t="str">
        <f t="shared" ca="1" si="993"/>
        <v>Out of TAT</v>
      </c>
      <c r="AI5301" s="69">
        <f t="shared" ca="1" si="994"/>
        <v>20510</v>
      </c>
      <c r="AJ5301" s="69" t="str">
        <f ca="1">IF(AI5301&lt;0,"0-12",IFERROR(VLOOKUP(AI5301,Breakup[],2,FALSE),"&gt;24"))</f>
        <v>&gt;24</v>
      </c>
      <c r="AK5301" s="69" t="str">
        <f>VLOOKUP(V5301,Master!B:D,3,FALSE)</f>
        <v>South</v>
      </c>
      <c r="AL5301" s="69" t="str">
        <f t="shared" si="995"/>
        <v>Bangalore-CLS</v>
      </c>
    </row>
    <row r="5302" spans="1:38">
      <c r="A5302" s="14" t="s">
        <v>10935</v>
      </c>
      <c r="B5302" s="54">
        <v>44701.7511097569</v>
      </c>
      <c r="C5302" s="13" t="s">
        <v>122</v>
      </c>
      <c r="D5302" s="13">
        <v>1092</v>
      </c>
      <c r="E5302" s="13" t="s">
        <v>10936</v>
      </c>
      <c r="F5302" s="13" t="s">
        <v>33</v>
      </c>
      <c r="G5302" s="14">
        <v>1653050817746</v>
      </c>
      <c r="H5302" s="55">
        <v>0.41027777777777802</v>
      </c>
      <c r="I5302" s="33">
        <v>44888.410277777803</v>
      </c>
      <c r="J5302" s="58">
        <v>44888</v>
      </c>
      <c r="K5302" s="13" t="s">
        <v>263</v>
      </c>
      <c r="L5302" s="13" t="s">
        <v>69</v>
      </c>
      <c r="M5302" s="13" t="s">
        <v>101</v>
      </c>
      <c r="N5302" s="13" t="s">
        <v>206</v>
      </c>
      <c r="O5302" s="33" t="s">
        <v>38</v>
      </c>
      <c r="P5302" s="58" t="s">
        <v>38</v>
      </c>
      <c r="Q5302" s="33" t="s">
        <v>207</v>
      </c>
      <c r="R5302" s="14" t="s">
        <v>38</v>
      </c>
      <c r="S5302" s="13" t="s">
        <v>208</v>
      </c>
      <c r="T5302" s="13" t="s">
        <v>209</v>
      </c>
      <c r="U5302" s="33">
        <f t="shared" ca="1" si="984"/>
        <v>45744.56914039352</v>
      </c>
      <c r="V5302" s="13" t="str">
        <f t="shared" si="985"/>
        <v>Mumbai</v>
      </c>
      <c r="W5302" s="13" t="str">
        <f t="shared" si="986"/>
        <v>RI</v>
      </c>
      <c r="X5302" s="13">
        <f t="shared" si="987"/>
        <v>9</v>
      </c>
      <c r="Y5302" s="13" t="str">
        <f>IFERROR(VLOOKUP(C5302,ReceivingTeam[],2,FALSE),"HelpDesk")</f>
        <v>Branch office</v>
      </c>
      <c r="Z5302" s="67">
        <f t="shared" si="988"/>
        <v>44888.916666666664</v>
      </c>
      <c r="AA5302" s="68">
        <f t="shared" si="989"/>
        <v>44888</v>
      </c>
      <c r="AB5302" s="69" t="b">
        <f t="shared" si="990"/>
        <v>1</v>
      </c>
      <c r="AC5302" s="70">
        <f t="shared" si="991"/>
        <v>0.5</v>
      </c>
      <c r="AD5302" s="67">
        <f t="shared" si="992"/>
        <v>44888.916666666664</v>
      </c>
      <c r="AE5302" s="67">
        <f>VLOOKUP(V5302,'Branch Wise Work Timelines'!C:G,3,FALSE)+AA5302</f>
        <v>44888.416666666664</v>
      </c>
      <c r="AF5302" s="67">
        <f>IF(V5302="Bangalore",VLOOKUP(V5302,'Branch Wise Work Timelines'!C:G,4,FALSE)+AA5302+1,IF(V5302="Mumbai",VLOOKUP(V5302,'Branch Wise Work Timelines'!C:G,4,FALSE)+AA5302+1,VLOOKUP(V5302,'Branch Wise Work Timelines'!C:G,4,FALSE)+AA5302))</f>
        <v>44889.25</v>
      </c>
      <c r="AG5302" s="67">
        <f>WORKDAY.INTL(AA5302,1,11)+VLOOKUP(V5302,'Branch Wise Work Timelines'!C:G,3,FALSE)</f>
        <v>44889.416666666664</v>
      </c>
      <c r="AH5302" s="69" t="str">
        <f t="shared" ca="1" si="993"/>
        <v>Out of TAT</v>
      </c>
      <c r="AI5302" s="69">
        <f t="shared" ca="1" si="994"/>
        <v>20536</v>
      </c>
      <c r="AJ5302" s="69" t="str">
        <f ca="1">IF(AI5302&lt;0,"0-12",IFERROR(VLOOKUP(AI5302,Breakup[],2,FALSE),"&gt;24"))</f>
        <v>&gt;24</v>
      </c>
      <c r="AK5302" s="69" t="str">
        <f>VLOOKUP(V5302,Master!B:D,3,FALSE)</f>
        <v>East</v>
      </c>
      <c r="AL5302" s="69" t="str">
        <f t="shared" si="995"/>
        <v>Mumbai</v>
      </c>
    </row>
    <row r="5303" spans="1:38">
      <c r="A5303" s="14" t="s">
        <v>10937</v>
      </c>
      <c r="B5303" s="54">
        <v>44701.7319033565</v>
      </c>
      <c r="C5303" s="13" t="s">
        <v>149</v>
      </c>
      <c r="D5303" s="13">
        <v>1262</v>
      </c>
      <c r="E5303" s="13" t="s">
        <v>10938</v>
      </c>
      <c r="F5303" s="13" t="s">
        <v>33</v>
      </c>
      <c r="G5303" s="14">
        <v>1653051375146</v>
      </c>
      <c r="H5303" s="55">
        <v>2.3831018518518501E-2</v>
      </c>
      <c r="I5303" s="33">
        <v>44891.023831018501</v>
      </c>
      <c r="J5303" s="58">
        <v>44891</v>
      </c>
      <c r="K5303" s="13" t="s">
        <v>313</v>
      </c>
      <c r="L5303" s="13" t="s">
        <v>60</v>
      </c>
      <c r="M5303" s="13" t="s">
        <v>314</v>
      </c>
      <c r="N5303" s="13" t="s">
        <v>206</v>
      </c>
      <c r="O5303" s="33">
        <v>44891.914837962999</v>
      </c>
      <c r="P5303" s="58">
        <v>44891</v>
      </c>
      <c r="Q5303" s="33" t="s">
        <v>237</v>
      </c>
      <c r="R5303" s="14">
        <v>264</v>
      </c>
      <c r="S5303" s="13" t="s">
        <v>208</v>
      </c>
      <c r="T5303" s="13" t="s">
        <v>209</v>
      </c>
      <c r="U5303" s="33">
        <f t="shared" ca="1" si="984"/>
        <v>45744.56914039352</v>
      </c>
      <c r="V5303" s="13" t="str">
        <f t="shared" si="985"/>
        <v>Hyderabad</v>
      </c>
      <c r="W5303" s="13" t="str">
        <f t="shared" si="986"/>
        <v>RI</v>
      </c>
      <c r="X5303" s="13">
        <f t="shared" si="987"/>
        <v>0</v>
      </c>
      <c r="Y5303" s="13" t="str">
        <f>IFERROR(VLOOKUP(C5303,ReceivingTeam[],2,FALSE),"HelpDesk")</f>
        <v>Branch office</v>
      </c>
      <c r="Z5303" s="67">
        <f t="shared" si="988"/>
        <v>44893.562499999993</v>
      </c>
      <c r="AA5303" s="68">
        <f t="shared" si="989"/>
        <v>44891</v>
      </c>
      <c r="AB5303" s="69" t="b">
        <f t="shared" si="990"/>
        <v>1</v>
      </c>
      <c r="AC5303" s="70">
        <f t="shared" si="991"/>
        <v>0.5</v>
      </c>
      <c r="AD5303" s="67">
        <f t="shared" si="992"/>
        <v>44893.562499999993</v>
      </c>
      <c r="AE5303" s="67">
        <f>VLOOKUP(V5303,'Branch Wise Work Timelines'!C:G,3,FALSE)+AA5303</f>
        <v>44891.416666666664</v>
      </c>
      <c r="AF5303" s="67">
        <f>IF(V5303="Bangalore",VLOOKUP(V5303,'Branch Wise Work Timelines'!C:G,4,FALSE)+AA5303+1,IF(V5303="Mumbai",VLOOKUP(V5303,'Branch Wise Work Timelines'!C:G,4,FALSE)+AA5303+1,VLOOKUP(V5303,'Branch Wise Work Timelines'!C:G,4,FALSE)+AA5303))</f>
        <v>44891.770833333336</v>
      </c>
      <c r="AG5303" s="67">
        <f>WORKDAY.INTL(AA5303,1,11)+VLOOKUP(V5303,'Branch Wise Work Timelines'!C:G,3,FALSE)</f>
        <v>44893.416666666664</v>
      </c>
      <c r="AH5303" s="69" t="str">
        <f t="shared" si="993"/>
        <v>Met</v>
      </c>
      <c r="AI5303" s="69">
        <f t="shared" ca="1" si="994"/>
        <v>20425</v>
      </c>
      <c r="AJ5303" s="69" t="str">
        <f ca="1">IF(AI5303&lt;0,"0-12",IFERROR(VLOOKUP(AI5303,Breakup[],2,FALSE),"&gt;24"))</f>
        <v>&gt;24</v>
      </c>
      <c r="AK5303" s="69" t="str">
        <f>VLOOKUP(V5303,Master!B:D,3,FALSE)</f>
        <v>South</v>
      </c>
      <c r="AL5303" s="69" t="str">
        <f t="shared" si="995"/>
        <v>Hyderabad</v>
      </c>
    </row>
    <row r="5304" spans="1:38">
      <c r="A5304" s="14" t="s">
        <v>10939</v>
      </c>
      <c r="B5304" s="54">
        <v>44701.6811725347</v>
      </c>
      <c r="C5304" s="13" t="s">
        <v>252</v>
      </c>
      <c r="D5304" s="13">
        <v>1022</v>
      </c>
      <c r="E5304" s="13" t="s">
        <v>10940</v>
      </c>
      <c r="F5304" s="13" t="s">
        <v>15</v>
      </c>
      <c r="G5304" s="14">
        <v>1653049223395</v>
      </c>
      <c r="H5304" s="55">
        <v>0.19288194444444401</v>
      </c>
      <c r="I5304" s="33">
        <v>44888.1928819444</v>
      </c>
      <c r="J5304" s="58">
        <v>44888</v>
      </c>
      <c r="K5304" s="13" t="s">
        <v>213</v>
      </c>
      <c r="L5304" s="13" t="s">
        <v>30</v>
      </c>
      <c r="M5304" s="13" t="s">
        <v>214</v>
      </c>
      <c r="N5304" s="13" t="s">
        <v>215</v>
      </c>
      <c r="O5304" s="33" t="s">
        <v>38</v>
      </c>
      <c r="P5304" s="58" t="s">
        <v>38</v>
      </c>
      <c r="Q5304" s="33" t="s">
        <v>207</v>
      </c>
      <c r="R5304" s="14" t="s">
        <v>38</v>
      </c>
      <c r="S5304" s="13" t="s">
        <v>216</v>
      </c>
      <c r="T5304" s="13" t="s">
        <v>217</v>
      </c>
      <c r="U5304" s="33">
        <f t="shared" ca="1" si="984"/>
        <v>45744.56914039352</v>
      </c>
      <c r="V5304" s="13" t="str">
        <f t="shared" si="985"/>
        <v>Bangalore</v>
      </c>
      <c r="W5304" s="13" t="str">
        <f t="shared" si="986"/>
        <v>CLS</v>
      </c>
      <c r="X5304" s="13">
        <f t="shared" si="987"/>
        <v>4</v>
      </c>
      <c r="Y5304" s="13" t="str">
        <f>IFERROR(VLOOKUP(C5304,ReceivingTeam[],2,FALSE),"HelpDesk")</f>
        <v>HelpDesk</v>
      </c>
      <c r="Z5304" s="67">
        <f t="shared" si="988"/>
        <v>44888.916666666664</v>
      </c>
      <c r="AA5304" s="68">
        <f t="shared" si="989"/>
        <v>44888</v>
      </c>
      <c r="AB5304" s="69" t="b">
        <f t="shared" si="990"/>
        <v>1</v>
      </c>
      <c r="AC5304" s="70">
        <f t="shared" si="991"/>
        <v>0.5</v>
      </c>
      <c r="AD5304" s="67">
        <f t="shared" si="992"/>
        <v>44888.916666666664</v>
      </c>
      <c r="AE5304" s="67">
        <f>VLOOKUP(V5304,'Branch Wise Work Timelines'!C:G,3,FALSE)+AA5304</f>
        <v>44888.416666666664</v>
      </c>
      <c r="AF5304" s="67">
        <f>IF(V5304="Bangalore",VLOOKUP(V5304,'Branch Wise Work Timelines'!C:G,4,FALSE)+AA5304+1,IF(V5304="Mumbai",VLOOKUP(V5304,'Branch Wise Work Timelines'!C:G,4,FALSE)+AA5304+1,VLOOKUP(V5304,'Branch Wise Work Timelines'!C:G,4,FALSE)+AA5304))</f>
        <v>44889.104166666664</v>
      </c>
      <c r="AG5304" s="67">
        <f>WORKDAY.INTL(AA5304,1,11)+VLOOKUP(V5304,'Branch Wise Work Timelines'!C:G,3,FALSE)</f>
        <v>44889.416666666664</v>
      </c>
      <c r="AH5304" s="69" t="str">
        <f t="shared" ca="1" si="993"/>
        <v>Out of TAT</v>
      </c>
      <c r="AI5304" s="69">
        <f t="shared" ca="1" si="994"/>
        <v>20536</v>
      </c>
      <c r="AJ5304" s="69" t="str">
        <f ca="1">IF(AI5304&lt;0,"0-12",IFERROR(VLOOKUP(AI5304,Breakup[],2,FALSE),"&gt;24"))</f>
        <v>&gt;24</v>
      </c>
      <c r="AK5304" s="69" t="str">
        <f>VLOOKUP(V5304,Master!B:D,3,FALSE)</f>
        <v>South</v>
      </c>
      <c r="AL5304" s="69" t="str">
        <f t="shared" si="995"/>
        <v>Bangalore-CLS</v>
      </c>
    </row>
    <row r="5305" spans="1:38">
      <c r="A5305" s="14" t="s">
        <v>10941</v>
      </c>
      <c r="B5305" s="54">
        <v>44701.693894675896</v>
      </c>
      <c r="C5305" s="13" t="s">
        <v>7273</v>
      </c>
      <c r="D5305" s="13">
        <v>721</v>
      </c>
      <c r="E5305" s="13" t="s">
        <v>10942</v>
      </c>
      <c r="F5305" s="13" t="s">
        <v>33</v>
      </c>
      <c r="G5305" s="14">
        <v>1653047864057</v>
      </c>
      <c r="H5305" s="55">
        <v>0.60055555555555595</v>
      </c>
      <c r="I5305" s="33">
        <v>44887.600555555597</v>
      </c>
      <c r="J5305" s="58">
        <v>44887</v>
      </c>
      <c r="K5305" s="13" t="s">
        <v>325</v>
      </c>
      <c r="L5305" s="13" t="s">
        <v>55</v>
      </c>
      <c r="M5305" s="13" t="s">
        <v>323</v>
      </c>
      <c r="N5305" s="13" t="s">
        <v>206</v>
      </c>
      <c r="O5305" s="33" t="s">
        <v>38</v>
      </c>
      <c r="P5305" s="58" t="s">
        <v>38</v>
      </c>
      <c r="Q5305" s="33" t="s">
        <v>207</v>
      </c>
      <c r="R5305" s="14" t="s">
        <v>38</v>
      </c>
      <c r="S5305" s="13" t="s">
        <v>208</v>
      </c>
      <c r="T5305" s="13" t="s">
        <v>209</v>
      </c>
      <c r="U5305" s="33">
        <f t="shared" ca="1" si="984"/>
        <v>45744.56914039352</v>
      </c>
      <c r="V5305" s="13" t="str">
        <f t="shared" si="985"/>
        <v>Delhi</v>
      </c>
      <c r="W5305" s="13" t="str">
        <f t="shared" si="986"/>
        <v>RI</v>
      </c>
      <c r="X5305" s="13">
        <f t="shared" si="987"/>
        <v>14</v>
      </c>
      <c r="Y5305" s="13" t="str">
        <f>IFERROR(VLOOKUP(C5305,ReceivingTeam[],2,FALSE),"HelpDesk")</f>
        <v>HelpDesk</v>
      </c>
      <c r="Z5305" s="67">
        <f t="shared" si="988"/>
        <v>44888.746388888925</v>
      </c>
      <c r="AA5305" s="68">
        <f t="shared" si="989"/>
        <v>44887</v>
      </c>
      <c r="AB5305" s="69" t="b">
        <f t="shared" si="990"/>
        <v>1</v>
      </c>
      <c r="AC5305" s="70">
        <f t="shared" si="991"/>
        <v>0.5</v>
      </c>
      <c r="AD5305" s="67">
        <f t="shared" si="992"/>
        <v>44888.746388888925</v>
      </c>
      <c r="AE5305" s="67">
        <f>VLOOKUP(V5305,'Branch Wise Work Timelines'!C:G,3,FALSE)+AA5305</f>
        <v>44887.416666666664</v>
      </c>
      <c r="AF5305" s="67">
        <f>IF(V5305="Bangalore",VLOOKUP(V5305,'Branch Wise Work Timelines'!C:G,4,FALSE)+AA5305+1,IF(V5305="Mumbai",VLOOKUP(V5305,'Branch Wise Work Timelines'!C:G,4,FALSE)+AA5305+1,VLOOKUP(V5305,'Branch Wise Work Timelines'!C:G,4,FALSE)+AA5305))</f>
        <v>44887.770833333336</v>
      </c>
      <c r="AG5305" s="67">
        <f>WORKDAY.INTL(AA5305,1,11)+VLOOKUP(V5305,'Branch Wise Work Timelines'!C:G,3,FALSE)</f>
        <v>44888.416666666664</v>
      </c>
      <c r="AH5305" s="69" t="str">
        <f t="shared" ca="1" si="993"/>
        <v>Out of TAT</v>
      </c>
      <c r="AI5305" s="69">
        <f t="shared" ca="1" si="994"/>
        <v>20540</v>
      </c>
      <c r="AJ5305" s="69" t="str">
        <f ca="1">IF(AI5305&lt;0,"0-12",IFERROR(VLOOKUP(AI5305,Breakup[],2,FALSE),"&gt;24"))</f>
        <v>&gt;24</v>
      </c>
      <c r="AK5305" s="69" t="str">
        <f>VLOOKUP(V5305,Master!B:D,3,FALSE)</f>
        <v>North</v>
      </c>
      <c r="AL5305" s="69" t="str">
        <f t="shared" si="995"/>
        <v>Delhi</v>
      </c>
    </row>
    <row r="5306" spans="1:38">
      <c r="A5306" s="14" t="s">
        <v>10943</v>
      </c>
      <c r="B5306" s="54">
        <v>44701.740945486097</v>
      </c>
      <c r="C5306" s="13" t="s">
        <v>252</v>
      </c>
      <c r="D5306" s="13">
        <v>1565</v>
      </c>
      <c r="E5306" s="13" t="s">
        <v>10944</v>
      </c>
      <c r="F5306" s="13" t="s">
        <v>15</v>
      </c>
      <c r="G5306" s="14">
        <v>1653050621596</v>
      </c>
      <c r="H5306" s="55">
        <v>0.44844907407407397</v>
      </c>
      <c r="I5306" s="33">
        <v>44887.448449074102</v>
      </c>
      <c r="J5306" s="58">
        <v>44887</v>
      </c>
      <c r="K5306" s="13" t="s">
        <v>213</v>
      </c>
      <c r="L5306" s="13" t="s">
        <v>30</v>
      </c>
      <c r="M5306" s="13" t="s">
        <v>214</v>
      </c>
      <c r="N5306" s="13" t="s">
        <v>206</v>
      </c>
      <c r="O5306" s="33" t="s">
        <v>38</v>
      </c>
      <c r="P5306" s="58" t="s">
        <v>38</v>
      </c>
      <c r="Q5306" s="33" t="s">
        <v>207</v>
      </c>
      <c r="R5306" s="14" t="s">
        <v>38</v>
      </c>
      <c r="S5306" s="13" t="s">
        <v>216</v>
      </c>
      <c r="T5306" s="13" t="s">
        <v>217</v>
      </c>
      <c r="U5306" s="33">
        <f t="shared" ca="1" si="984"/>
        <v>45744.56914039352</v>
      </c>
      <c r="V5306" s="13" t="str">
        <f t="shared" si="985"/>
        <v>Bangalore</v>
      </c>
      <c r="W5306" s="13" t="str">
        <f t="shared" si="986"/>
        <v>CLS</v>
      </c>
      <c r="X5306" s="13">
        <f t="shared" si="987"/>
        <v>10</v>
      </c>
      <c r="Y5306" s="13" t="str">
        <f>IFERROR(VLOOKUP(C5306,ReceivingTeam[],2,FALSE),"HelpDesk")</f>
        <v>HelpDesk</v>
      </c>
      <c r="Z5306" s="67">
        <f t="shared" si="988"/>
        <v>44887.948449074102</v>
      </c>
      <c r="AA5306" s="68">
        <f t="shared" si="989"/>
        <v>44887</v>
      </c>
      <c r="AB5306" s="69" t="b">
        <f t="shared" si="990"/>
        <v>1</v>
      </c>
      <c r="AC5306" s="70">
        <f t="shared" si="991"/>
        <v>0.5</v>
      </c>
      <c r="AD5306" s="67">
        <f t="shared" si="992"/>
        <v>44887.948449074102</v>
      </c>
      <c r="AE5306" s="67">
        <f>VLOOKUP(V5306,'Branch Wise Work Timelines'!C:G,3,FALSE)+AA5306</f>
        <v>44887.416666666664</v>
      </c>
      <c r="AF5306" s="67">
        <f>IF(V5306="Bangalore",VLOOKUP(V5306,'Branch Wise Work Timelines'!C:G,4,FALSE)+AA5306+1,IF(V5306="Mumbai",VLOOKUP(V5306,'Branch Wise Work Timelines'!C:G,4,FALSE)+AA5306+1,VLOOKUP(V5306,'Branch Wise Work Timelines'!C:G,4,FALSE)+AA5306))</f>
        <v>44888.104166666664</v>
      </c>
      <c r="AG5306" s="67">
        <f>WORKDAY.INTL(AA5306,1,11)+VLOOKUP(V5306,'Branch Wise Work Timelines'!C:G,3,FALSE)</f>
        <v>44888.416666666664</v>
      </c>
      <c r="AH5306" s="69" t="str">
        <f t="shared" ca="1" si="993"/>
        <v>Out of TAT</v>
      </c>
      <c r="AI5306" s="69">
        <f t="shared" ca="1" si="994"/>
        <v>20559</v>
      </c>
      <c r="AJ5306" s="69" t="str">
        <f ca="1">IF(AI5306&lt;0,"0-12",IFERROR(VLOOKUP(AI5306,Breakup[],2,FALSE),"&gt;24"))</f>
        <v>&gt;24</v>
      </c>
      <c r="AK5306" s="69" t="str">
        <f>VLOOKUP(V5306,Master!B:D,3,FALSE)</f>
        <v>South</v>
      </c>
      <c r="AL5306" s="69" t="str">
        <f t="shared" si="995"/>
        <v>Bangalore-CLS</v>
      </c>
    </row>
    <row r="5307" spans="1:38">
      <c r="A5307" s="14" t="s">
        <v>10945</v>
      </c>
      <c r="B5307" s="54">
        <v>44701.645995138897</v>
      </c>
      <c r="C5307" s="13" t="s">
        <v>90</v>
      </c>
      <c r="D5307" s="13">
        <v>1709</v>
      </c>
      <c r="E5307" s="13" t="s">
        <v>10946</v>
      </c>
      <c r="F5307" s="13" t="s">
        <v>33</v>
      </c>
      <c r="G5307" s="14">
        <v>1653046574288</v>
      </c>
      <c r="H5307" s="55">
        <v>0.87768518518518501</v>
      </c>
      <c r="I5307" s="33">
        <v>44889.877685185202</v>
      </c>
      <c r="J5307" s="58">
        <v>44889</v>
      </c>
      <c r="K5307" s="13" t="s">
        <v>425</v>
      </c>
      <c r="L5307" s="13" t="s">
        <v>30</v>
      </c>
      <c r="M5307" s="13" t="s">
        <v>90</v>
      </c>
      <c r="N5307" s="13" t="s">
        <v>206</v>
      </c>
      <c r="O5307" s="33" t="s">
        <v>38</v>
      </c>
      <c r="P5307" s="58" t="s">
        <v>38</v>
      </c>
      <c r="Q5307" s="33" t="s">
        <v>207</v>
      </c>
      <c r="R5307" s="14" t="s">
        <v>38</v>
      </c>
      <c r="S5307" s="13" t="s">
        <v>216</v>
      </c>
      <c r="T5307" s="13" t="s">
        <v>278</v>
      </c>
      <c r="U5307" s="33">
        <f t="shared" ca="1" si="984"/>
        <v>45744.56914039352</v>
      </c>
      <c r="V5307" s="13" t="str">
        <f t="shared" si="985"/>
        <v>Bangalore</v>
      </c>
      <c r="W5307" s="13" t="str">
        <f t="shared" si="986"/>
        <v>RI</v>
      </c>
      <c r="X5307" s="13">
        <f t="shared" si="987"/>
        <v>21</v>
      </c>
      <c r="Y5307" s="13" t="str">
        <f>IFERROR(VLOOKUP(C5307,ReceivingTeam[],2,FALSE),"HelpDesk")</f>
        <v>Branch office</v>
      </c>
      <c r="Z5307" s="67">
        <f t="shared" si="988"/>
        <v>44893.190185185202</v>
      </c>
      <c r="AA5307" s="68">
        <f t="shared" si="989"/>
        <v>44889</v>
      </c>
      <c r="AB5307" s="69" t="b">
        <f t="shared" si="990"/>
        <v>1</v>
      </c>
      <c r="AC5307" s="70">
        <f t="shared" si="991"/>
        <v>3</v>
      </c>
      <c r="AD5307" s="67">
        <f t="shared" si="992"/>
        <v>44893.190185185202</v>
      </c>
      <c r="AE5307" s="67">
        <f>VLOOKUP(V5307,'Branch Wise Work Timelines'!C:G,3,FALSE)+AA5307</f>
        <v>44889.416666666664</v>
      </c>
      <c r="AF5307" s="67">
        <f>IF(V5307="Bangalore",VLOOKUP(V5307,'Branch Wise Work Timelines'!C:G,4,FALSE)+AA5307+1,IF(V5307="Mumbai",VLOOKUP(V5307,'Branch Wise Work Timelines'!C:G,4,FALSE)+AA5307+1,VLOOKUP(V5307,'Branch Wise Work Timelines'!C:G,4,FALSE)+AA5307))</f>
        <v>44890.104166666664</v>
      </c>
      <c r="AG5307" s="67">
        <f>WORKDAY.INTL(AA5307,1,11)+VLOOKUP(V5307,'Branch Wise Work Timelines'!C:G,3,FALSE)</f>
        <v>44890.416666666664</v>
      </c>
      <c r="AH5307" s="69" t="str">
        <f t="shared" ca="1" si="993"/>
        <v>Out of TAT</v>
      </c>
      <c r="AI5307" s="69">
        <f t="shared" ca="1" si="994"/>
        <v>20434</v>
      </c>
      <c r="AJ5307" s="69" t="str">
        <f ca="1">IF(AI5307&lt;0,"0-12",IFERROR(VLOOKUP(AI5307,Breakup[],2,FALSE),"&gt;24"))</f>
        <v>&gt;24</v>
      </c>
      <c r="AK5307" s="69" t="str">
        <f>VLOOKUP(V5307,Master!B:D,3,FALSE)</f>
        <v>South</v>
      </c>
      <c r="AL5307" s="69" t="str">
        <f t="shared" si="995"/>
        <v>Bangalore</v>
      </c>
    </row>
    <row r="5308" spans="1:38">
      <c r="A5308" s="14" t="s">
        <v>10947</v>
      </c>
      <c r="B5308" s="54">
        <v>44701.865981169001</v>
      </c>
      <c r="C5308" s="13" t="s">
        <v>460</v>
      </c>
      <c r="D5308" s="13">
        <v>372</v>
      </c>
      <c r="E5308" s="13" t="s">
        <v>10948</v>
      </c>
      <c r="F5308" s="13" t="s">
        <v>33</v>
      </c>
      <c r="G5308" s="14">
        <v>1653061359271</v>
      </c>
      <c r="H5308" s="55">
        <v>0.94363425925925903</v>
      </c>
      <c r="I5308" s="33">
        <v>44884.943634259304</v>
      </c>
      <c r="J5308" s="58">
        <v>44884</v>
      </c>
      <c r="K5308" s="13" t="s">
        <v>213</v>
      </c>
      <c r="L5308" s="13" t="s">
        <v>30</v>
      </c>
      <c r="M5308" s="13" t="s">
        <v>282</v>
      </c>
      <c r="N5308" s="13" t="s">
        <v>206</v>
      </c>
      <c r="O5308" s="33" t="s">
        <v>38</v>
      </c>
      <c r="P5308" s="58" t="s">
        <v>38</v>
      </c>
      <c r="Q5308" s="33" t="s">
        <v>207</v>
      </c>
      <c r="R5308" s="14" t="s">
        <v>38</v>
      </c>
      <c r="S5308" s="13" t="s">
        <v>216</v>
      </c>
      <c r="T5308" s="13" t="s">
        <v>217</v>
      </c>
      <c r="U5308" s="33">
        <f t="shared" ca="1" si="984"/>
        <v>45744.56914039352</v>
      </c>
      <c r="V5308" s="13" t="str">
        <f t="shared" si="985"/>
        <v>Bangalore</v>
      </c>
      <c r="W5308" s="13" t="str">
        <f t="shared" si="986"/>
        <v>RI</v>
      </c>
      <c r="X5308" s="13">
        <f t="shared" si="987"/>
        <v>22</v>
      </c>
      <c r="Y5308" s="13" t="str">
        <f>IFERROR(VLOOKUP(C5308,ReceivingTeam[],2,FALSE),"HelpDesk")</f>
        <v>HelpDesk</v>
      </c>
      <c r="Z5308" s="67">
        <f t="shared" si="988"/>
        <v>44886.756134259304</v>
      </c>
      <c r="AA5308" s="68">
        <f t="shared" si="989"/>
        <v>44884</v>
      </c>
      <c r="AB5308" s="69" t="b">
        <f t="shared" si="990"/>
        <v>1</v>
      </c>
      <c r="AC5308" s="70">
        <f t="shared" si="991"/>
        <v>0.5</v>
      </c>
      <c r="AD5308" s="67">
        <f t="shared" si="992"/>
        <v>44886.756134259304</v>
      </c>
      <c r="AE5308" s="67">
        <f>VLOOKUP(V5308,'Branch Wise Work Timelines'!C:G,3,FALSE)+AA5308</f>
        <v>44884.416666666664</v>
      </c>
      <c r="AF5308" s="67">
        <f>IF(V5308="Bangalore",VLOOKUP(V5308,'Branch Wise Work Timelines'!C:G,4,FALSE)+AA5308+1,IF(V5308="Mumbai",VLOOKUP(V5308,'Branch Wise Work Timelines'!C:G,4,FALSE)+AA5308+1,VLOOKUP(V5308,'Branch Wise Work Timelines'!C:G,4,FALSE)+AA5308))</f>
        <v>44885.104166666664</v>
      </c>
      <c r="AG5308" s="67">
        <f>WORKDAY.INTL(AA5308,1,11)+VLOOKUP(V5308,'Branch Wise Work Timelines'!C:G,3,FALSE)</f>
        <v>44886.416666666664</v>
      </c>
      <c r="AH5308" s="69" t="str">
        <f t="shared" ca="1" si="993"/>
        <v>Out of TAT</v>
      </c>
      <c r="AI5308" s="69">
        <f t="shared" ca="1" si="994"/>
        <v>20588</v>
      </c>
      <c r="AJ5308" s="69" t="str">
        <f ca="1">IF(AI5308&lt;0,"0-12",IFERROR(VLOOKUP(AI5308,Breakup[],2,FALSE),"&gt;24"))</f>
        <v>&gt;24</v>
      </c>
      <c r="AK5308" s="69" t="str">
        <f>VLOOKUP(V5308,Master!B:D,3,FALSE)</f>
        <v>South</v>
      </c>
      <c r="AL5308" s="69" t="str">
        <f t="shared" si="995"/>
        <v>Bangalore</v>
      </c>
    </row>
    <row r="5309" spans="1:38">
      <c r="A5309" s="14" t="s">
        <v>10949</v>
      </c>
      <c r="B5309" s="54">
        <v>44701.868010185201</v>
      </c>
      <c r="C5309" s="13" t="s">
        <v>460</v>
      </c>
      <c r="D5309" s="13">
        <v>1488</v>
      </c>
      <c r="E5309" s="13" t="s">
        <v>10950</v>
      </c>
      <c r="F5309" s="13" t="s">
        <v>33</v>
      </c>
      <c r="G5309" s="14">
        <v>1653061359271</v>
      </c>
      <c r="H5309" s="55">
        <v>0.98059027777777796</v>
      </c>
      <c r="I5309" s="33">
        <v>44889.980590277803</v>
      </c>
      <c r="J5309" s="58">
        <v>44889</v>
      </c>
      <c r="K5309" s="13" t="s">
        <v>213</v>
      </c>
      <c r="L5309" s="13" t="s">
        <v>30</v>
      </c>
      <c r="M5309" s="13" t="s">
        <v>282</v>
      </c>
      <c r="N5309" s="13" t="s">
        <v>206</v>
      </c>
      <c r="O5309" s="33" t="s">
        <v>38</v>
      </c>
      <c r="P5309" s="58" t="s">
        <v>38</v>
      </c>
      <c r="Q5309" s="33" t="s">
        <v>207</v>
      </c>
      <c r="R5309" s="14" t="s">
        <v>38</v>
      </c>
      <c r="S5309" s="13" t="s">
        <v>216</v>
      </c>
      <c r="T5309" s="13" t="s">
        <v>217</v>
      </c>
      <c r="U5309" s="33">
        <f t="shared" ca="1" si="984"/>
        <v>45744.56914039352</v>
      </c>
      <c r="V5309" s="13" t="str">
        <f t="shared" si="985"/>
        <v>Bangalore</v>
      </c>
      <c r="W5309" s="13" t="str">
        <f t="shared" si="986"/>
        <v>RI</v>
      </c>
      <c r="X5309" s="13">
        <f t="shared" si="987"/>
        <v>23</v>
      </c>
      <c r="Y5309" s="13" t="str">
        <f>IFERROR(VLOOKUP(C5309,ReceivingTeam[],2,FALSE),"HelpDesk")</f>
        <v>HelpDesk</v>
      </c>
      <c r="Z5309" s="67">
        <f t="shared" si="988"/>
        <v>44890.793090277803</v>
      </c>
      <c r="AA5309" s="68">
        <f t="shared" si="989"/>
        <v>44889</v>
      </c>
      <c r="AB5309" s="69" t="b">
        <f t="shared" si="990"/>
        <v>1</v>
      </c>
      <c r="AC5309" s="70">
        <f t="shared" si="991"/>
        <v>0.5</v>
      </c>
      <c r="AD5309" s="67">
        <f t="shared" si="992"/>
        <v>44890.793090277803</v>
      </c>
      <c r="AE5309" s="67">
        <f>VLOOKUP(V5309,'Branch Wise Work Timelines'!C:G,3,FALSE)+AA5309</f>
        <v>44889.416666666664</v>
      </c>
      <c r="AF5309" s="67">
        <f>IF(V5309="Bangalore",VLOOKUP(V5309,'Branch Wise Work Timelines'!C:G,4,FALSE)+AA5309+1,IF(V5309="Mumbai",VLOOKUP(V5309,'Branch Wise Work Timelines'!C:G,4,FALSE)+AA5309+1,VLOOKUP(V5309,'Branch Wise Work Timelines'!C:G,4,FALSE)+AA5309))</f>
        <v>44890.104166666664</v>
      </c>
      <c r="AG5309" s="67">
        <f>WORKDAY.INTL(AA5309,1,11)+VLOOKUP(V5309,'Branch Wise Work Timelines'!C:G,3,FALSE)</f>
        <v>44890.416666666664</v>
      </c>
      <c r="AH5309" s="69" t="str">
        <f t="shared" ca="1" si="993"/>
        <v>Out of TAT</v>
      </c>
      <c r="AI5309" s="69">
        <f t="shared" ca="1" si="994"/>
        <v>20491</v>
      </c>
      <c r="AJ5309" s="69" t="str">
        <f ca="1">IF(AI5309&lt;0,"0-12",IFERROR(VLOOKUP(AI5309,Breakup[],2,FALSE),"&gt;24"))</f>
        <v>&gt;24</v>
      </c>
      <c r="AK5309" s="69" t="str">
        <f>VLOOKUP(V5309,Master!B:D,3,FALSE)</f>
        <v>South</v>
      </c>
      <c r="AL5309" s="69" t="str">
        <f t="shared" si="995"/>
        <v>Bangalore</v>
      </c>
    </row>
    <row r="5310" spans="1:38">
      <c r="A5310" s="14" t="s">
        <v>10951</v>
      </c>
      <c r="B5310" s="54">
        <v>44701.783829664397</v>
      </c>
      <c r="C5310" s="13" t="s">
        <v>6452</v>
      </c>
      <c r="D5310" s="13">
        <v>1060</v>
      </c>
      <c r="E5310" s="13" t="s">
        <v>10952</v>
      </c>
      <c r="F5310" s="13" t="s">
        <v>33</v>
      </c>
      <c r="G5310" s="14">
        <v>1653061650415</v>
      </c>
      <c r="H5310" s="55">
        <v>0.95556712962962997</v>
      </c>
      <c r="I5310" s="33">
        <v>44890.955567129597</v>
      </c>
      <c r="J5310" s="58">
        <v>44890</v>
      </c>
      <c r="K5310" s="13" t="s">
        <v>213</v>
      </c>
      <c r="L5310" s="13" t="s">
        <v>30</v>
      </c>
      <c r="M5310" s="13" t="s">
        <v>282</v>
      </c>
      <c r="N5310" s="13" t="s">
        <v>206</v>
      </c>
      <c r="O5310" s="33" t="s">
        <v>38</v>
      </c>
      <c r="P5310" s="58" t="s">
        <v>38</v>
      </c>
      <c r="Q5310" s="33" t="s">
        <v>207</v>
      </c>
      <c r="R5310" s="14" t="s">
        <v>38</v>
      </c>
      <c r="S5310" s="13" t="s">
        <v>216</v>
      </c>
      <c r="T5310" s="13" t="s">
        <v>278</v>
      </c>
      <c r="U5310" s="33">
        <f t="shared" ca="1" si="984"/>
        <v>45744.56914039352</v>
      </c>
      <c r="V5310" s="13" t="str">
        <f t="shared" si="985"/>
        <v>Bangalore</v>
      </c>
      <c r="W5310" s="13" t="str">
        <f t="shared" si="986"/>
        <v>RI</v>
      </c>
      <c r="X5310" s="13">
        <f t="shared" si="987"/>
        <v>22</v>
      </c>
      <c r="Y5310" s="13" t="str">
        <f>IFERROR(VLOOKUP(C5310,ReceivingTeam[],2,FALSE),"HelpDesk")</f>
        <v>HelpDesk</v>
      </c>
      <c r="Z5310" s="67">
        <f t="shared" si="988"/>
        <v>44894.268067129597</v>
      </c>
      <c r="AA5310" s="68">
        <f t="shared" si="989"/>
        <v>44890</v>
      </c>
      <c r="AB5310" s="69" t="b">
        <f t="shared" si="990"/>
        <v>1</v>
      </c>
      <c r="AC5310" s="70">
        <f t="shared" si="991"/>
        <v>3</v>
      </c>
      <c r="AD5310" s="67">
        <f t="shared" si="992"/>
        <v>44894.268067129597</v>
      </c>
      <c r="AE5310" s="67">
        <f>VLOOKUP(V5310,'Branch Wise Work Timelines'!C:G,3,FALSE)+AA5310</f>
        <v>44890.416666666664</v>
      </c>
      <c r="AF5310" s="67">
        <f>IF(V5310="Bangalore",VLOOKUP(V5310,'Branch Wise Work Timelines'!C:G,4,FALSE)+AA5310+1,IF(V5310="Mumbai",VLOOKUP(V5310,'Branch Wise Work Timelines'!C:G,4,FALSE)+AA5310+1,VLOOKUP(V5310,'Branch Wise Work Timelines'!C:G,4,FALSE)+AA5310))</f>
        <v>44891.104166666664</v>
      </c>
      <c r="AG5310" s="67">
        <f>WORKDAY.INTL(AA5310,1,11)+VLOOKUP(V5310,'Branch Wise Work Timelines'!C:G,3,FALSE)</f>
        <v>44891.416666666664</v>
      </c>
      <c r="AH5310" s="69" t="str">
        <f t="shared" ca="1" si="993"/>
        <v>Out of TAT</v>
      </c>
      <c r="AI5310" s="69">
        <f t="shared" ca="1" si="994"/>
        <v>20408</v>
      </c>
      <c r="AJ5310" s="69" t="str">
        <f ca="1">IF(AI5310&lt;0,"0-12",IFERROR(VLOOKUP(AI5310,Breakup[],2,FALSE),"&gt;24"))</f>
        <v>&gt;24</v>
      </c>
      <c r="AK5310" s="69" t="str">
        <f>VLOOKUP(V5310,Master!B:D,3,FALSE)</f>
        <v>South</v>
      </c>
      <c r="AL5310" s="69" t="str">
        <f t="shared" si="995"/>
        <v>Bangalore</v>
      </c>
    </row>
    <row r="5311" spans="1:38">
      <c r="A5311" s="14" t="s">
        <v>10953</v>
      </c>
      <c r="B5311" s="54">
        <v>44701.906077580999</v>
      </c>
      <c r="C5311" s="13" t="s">
        <v>280</v>
      </c>
      <c r="D5311" s="13">
        <v>856</v>
      </c>
      <c r="E5311" s="13" t="s">
        <v>10954</v>
      </c>
      <c r="F5311" s="13" t="s">
        <v>33</v>
      </c>
      <c r="G5311" s="14">
        <v>1653064224878</v>
      </c>
      <c r="H5311" s="55">
        <v>0.81921296296296298</v>
      </c>
      <c r="I5311" s="33">
        <v>44885.819212962997</v>
      </c>
      <c r="J5311" s="58">
        <v>44885</v>
      </c>
      <c r="K5311" s="13" t="s">
        <v>213</v>
      </c>
      <c r="L5311" s="13" t="s">
        <v>30</v>
      </c>
      <c r="M5311" s="13" t="s">
        <v>147</v>
      </c>
      <c r="N5311" s="13" t="s">
        <v>206</v>
      </c>
      <c r="O5311" s="33" t="s">
        <v>38</v>
      </c>
      <c r="P5311" s="58" t="s">
        <v>38</v>
      </c>
      <c r="Q5311" s="33" t="s">
        <v>207</v>
      </c>
      <c r="R5311" s="14" t="s">
        <v>38</v>
      </c>
      <c r="S5311" s="13" t="s">
        <v>208</v>
      </c>
      <c r="T5311" s="13" t="s">
        <v>209</v>
      </c>
      <c r="U5311" s="33">
        <f t="shared" ca="1" si="984"/>
        <v>45744.56914039352</v>
      </c>
      <c r="V5311" s="13" t="str">
        <f t="shared" si="985"/>
        <v>Bangalore</v>
      </c>
      <c r="W5311" s="13" t="str">
        <f t="shared" si="986"/>
        <v>RI</v>
      </c>
      <c r="X5311" s="13">
        <f t="shared" si="987"/>
        <v>19</v>
      </c>
      <c r="Y5311" s="13" t="str">
        <f>IFERROR(VLOOKUP(C5311,ReceivingTeam[],2,FALSE),"HelpDesk")</f>
        <v>HelpDesk</v>
      </c>
      <c r="Z5311" s="67">
        <f t="shared" si="988"/>
        <v>44885.916666666664</v>
      </c>
      <c r="AA5311" s="68">
        <f t="shared" si="989"/>
        <v>44885</v>
      </c>
      <c r="AB5311" s="69" t="b">
        <f t="shared" si="990"/>
        <v>0</v>
      </c>
      <c r="AC5311" s="70">
        <f t="shared" si="991"/>
        <v>0.5</v>
      </c>
      <c r="AD5311" s="67">
        <f t="shared" si="992"/>
        <v>44885.916666666664</v>
      </c>
      <c r="AE5311" s="67">
        <f>VLOOKUP(V5311,'Branch Wise Work Timelines'!C:G,3,FALSE)+AA5311</f>
        <v>44885.416666666664</v>
      </c>
      <c r="AF5311" s="67">
        <f>IF(V5311="Bangalore",VLOOKUP(V5311,'Branch Wise Work Timelines'!C:G,4,FALSE)+AA5311+1,IF(V5311="Mumbai",VLOOKUP(V5311,'Branch Wise Work Timelines'!C:G,4,FALSE)+AA5311+1,VLOOKUP(V5311,'Branch Wise Work Timelines'!C:G,4,FALSE)+AA5311))</f>
        <v>44886.104166666664</v>
      </c>
      <c r="AG5311" s="67">
        <f>WORKDAY.INTL(AA5311,1,11)+VLOOKUP(V5311,'Branch Wise Work Timelines'!C:G,3,FALSE)</f>
        <v>44886.416666666664</v>
      </c>
      <c r="AH5311" s="69" t="str">
        <f t="shared" ca="1" si="993"/>
        <v>Out of TAT</v>
      </c>
      <c r="AI5311" s="69">
        <f t="shared" ca="1" si="994"/>
        <v>20608</v>
      </c>
      <c r="AJ5311" s="69" t="str">
        <f ca="1">IF(AI5311&lt;0,"0-12",IFERROR(VLOOKUP(AI5311,Breakup[],2,FALSE),"&gt;24"))</f>
        <v>&gt;24</v>
      </c>
      <c r="AK5311" s="69" t="str">
        <f>VLOOKUP(V5311,Master!B:D,3,FALSE)</f>
        <v>South</v>
      </c>
      <c r="AL5311" s="69" t="str">
        <f t="shared" si="995"/>
        <v>Bangalore</v>
      </c>
    </row>
    <row r="5312" spans="1:38">
      <c r="A5312" s="14" t="s">
        <v>10955</v>
      </c>
      <c r="B5312" s="54">
        <v>44701.698460567102</v>
      </c>
      <c r="C5312" s="13" t="s">
        <v>235</v>
      </c>
      <c r="D5312" s="13">
        <v>1141</v>
      </c>
      <c r="E5312" s="13" t="s">
        <v>10956</v>
      </c>
      <c r="F5312" s="13" t="s">
        <v>15</v>
      </c>
      <c r="G5312" s="14">
        <v>1653046758228</v>
      </c>
      <c r="H5312" s="55">
        <v>0.20542824074074101</v>
      </c>
      <c r="I5312" s="33">
        <v>44888.205428240697</v>
      </c>
      <c r="J5312" s="58">
        <v>44888</v>
      </c>
      <c r="K5312" s="13" t="s">
        <v>213</v>
      </c>
      <c r="L5312" s="13" t="s">
        <v>30</v>
      </c>
      <c r="M5312" s="13" t="s">
        <v>214</v>
      </c>
      <c r="N5312" s="13" t="s">
        <v>215</v>
      </c>
      <c r="O5312" s="33" t="s">
        <v>38</v>
      </c>
      <c r="P5312" s="58" t="s">
        <v>38</v>
      </c>
      <c r="Q5312" s="33" t="s">
        <v>207</v>
      </c>
      <c r="R5312" s="14" t="s">
        <v>38</v>
      </c>
      <c r="S5312" s="13" t="s">
        <v>216</v>
      </c>
      <c r="T5312" s="13" t="s">
        <v>217</v>
      </c>
      <c r="U5312" s="33">
        <f t="shared" ca="1" si="984"/>
        <v>45744.56914039352</v>
      </c>
      <c r="V5312" s="13" t="str">
        <f t="shared" si="985"/>
        <v>Bangalore</v>
      </c>
      <c r="W5312" s="13" t="str">
        <f t="shared" si="986"/>
        <v>CLS</v>
      </c>
      <c r="X5312" s="13">
        <f t="shared" si="987"/>
        <v>4</v>
      </c>
      <c r="Y5312" s="13" t="str">
        <f>IFERROR(VLOOKUP(C5312,ReceivingTeam[],2,FALSE),"HelpDesk")</f>
        <v>HelpDesk</v>
      </c>
      <c r="Z5312" s="67">
        <f t="shared" si="988"/>
        <v>44888.916666666664</v>
      </c>
      <c r="AA5312" s="68">
        <f t="shared" si="989"/>
        <v>44888</v>
      </c>
      <c r="AB5312" s="69" t="b">
        <f t="shared" si="990"/>
        <v>1</v>
      </c>
      <c r="AC5312" s="70">
        <f t="shared" si="991"/>
        <v>0.5</v>
      </c>
      <c r="AD5312" s="67">
        <f t="shared" si="992"/>
        <v>44888.916666666664</v>
      </c>
      <c r="AE5312" s="67">
        <f>VLOOKUP(V5312,'Branch Wise Work Timelines'!C:G,3,FALSE)+AA5312</f>
        <v>44888.416666666664</v>
      </c>
      <c r="AF5312" s="67">
        <f>IF(V5312="Bangalore",VLOOKUP(V5312,'Branch Wise Work Timelines'!C:G,4,FALSE)+AA5312+1,IF(V5312="Mumbai",VLOOKUP(V5312,'Branch Wise Work Timelines'!C:G,4,FALSE)+AA5312+1,VLOOKUP(V5312,'Branch Wise Work Timelines'!C:G,4,FALSE)+AA5312))</f>
        <v>44889.104166666664</v>
      </c>
      <c r="AG5312" s="67">
        <f>WORKDAY.INTL(AA5312,1,11)+VLOOKUP(V5312,'Branch Wise Work Timelines'!C:G,3,FALSE)</f>
        <v>44889.416666666664</v>
      </c>
      <c r="AH5312" s="69" t="str">
        <f t="shared" ca="1" si="993"/>
        <v>Out of TAT</v>
      </c>
      <c r="AI5312" s="69">
        <f t="shared" ca="1" si="994"/>
        <v>20536</v>
      </c>
      <c r="AJ5312" s="69" t="str">
        <f ca="1">IF(AI5312&lt;0,"0-12",IFERROR(VLOOKUP(AI5312,Breakup[],2,FALSE),"&gt;24"))</f>
        <v>&gt;24</v>
      </c>
      <c r="AK5312" s="69" t="str">
        <f>VLOOKUP(V5312,Master!B:D,3,FALSE)</f>
        <v>South</v>
      </c>
      <c r="AL5312" s="69" t="str">
        <f t="shared" si="995"/>
        <v>Bangalore-CLS</v>
      </c>
    </row>
    <row r="5313" spans="1:38">
      <c r="A5313" s="14" t="s">
        <v>10957</v>
      </c>
      <c r="B5313" s="54">
        <v>44701.779124305598</v>
      </c>
      <c r="C5313" s="13" t="s">
        <v>110</v>
      </c>
      <c r="D5313" s="13">
        <v>1594</v>
      </c>
      <c r="E5313" s="13" t="s">
        <v>10958</v>
      </c>
      <c r="F5313" s="13" t="s">
        <v>33</v>
      </c>
      <c r="G5313" s="14">
        <v>1653058722519</v>
      </c>
      <c r="H5313" s="55">
        <v>0.27296296296296302</v>
      </c>
      <c r="I5313" s="33">
        <v>44891.272962962998</v>
      </c>
      <c r="J5313" s="58">
        <v>44891</v>
      </c>
      <c r="K5313" s="13" t="s">
        <v>263</v>
      </c>
      <c r="L5313" s="13" t="s">
        <v>69</v>
      </c>
      <c r="M5313" s="13" t="s">
        <v>101</v>
      </c>
      <c r="N5313" s="13" t="s">
        <v>206</v>
      </c>
      <c r="O5313" s="33">
        <v>44891.292997685203</v>
      </c>
      <c r="P5313" s="58">
        <v>44891</v>
      </c>
      <c r="Q5313" s="33" t="s">
        <v>237</v>
      </c>
      <c r="R5313" s="14">
        <v>771</v>
      </c>
      <c r="S5313" s="13" t="s">
        <v>208</v>
      </c>
      <c r="T5313" s="13" t="s">
        <v>209</v>
      </c>
      <c r="U5313" s="33">
        <f t="shared" ca="1" si="984"/>
        <v>45744.56914039352</v>
      </c>
      <c r="V5313" s="13" t="str">
        <f t="shared" si="985"/>
        <v>Mumbai</v>
      </c>
      <c r="W5313" s="13" t="str">
        <f t="shared" si="986"/>
        <v>RI</v>
      </c>
      <c r="X5313" s="13">
        <f t="shared" si="987"/>
        <v>6</v>
      </c>
      <c r="Y5313" s="13" t="str">
        <f>IFERROR(VLOOKUP(C5313,ReceivingTeam[],2,FALSE),"HelpDesk")</f>
        <v>Branch office</v>
      </c>
      <c r="Z5313" s="67">
        <f t="shared" si="988"/>
        <v>44891.916666666664</v>
      </c>
      <c r="AA5313" s="68">
        <f t="shared" si="989"/>
        <v>44891</v>
      </c>
      <c r="AB5313" s="69" t="b">
        <f t="shared" si="990"/>
        <v>1</v>
      </c>
      <c r="AC5313" s="70">
        <f t="shared" si="991"/>
        <v>0.5</v>
      </c>
      <c r="AD5313" s="67">
        <f t="shared" si="992"/>
        <v>44891.916666666664</v>
      </c>
      <c r="AE5313" s="67">
        <f>VLOOKUP(V5313,'Branch Wise Work Timelines'!C:G,3,FALSE)+AA5313</f>
        <v>44891.416666666664</v>
      </c>
      <c r="AF5313" s="67">
        <f>IF(V5313="Bangalore",VLOOKUP(V5313,'Branch Wise Work Timelines'!C:G,4,FALSE)+AA5313+1,IF(V5313="Mumbai",VLOOKUP(V5313,'Branch Wise Work Timelines'!C:G,4,FALSE)+AA5313+1,VLOOKUP(V5313,'Branch Wise Work Timelines'!C:G,4,FALSE)+AA5313))</f>
        <v>44892.25</v>
      </c>
      <c r="AG5313" s="67">
        <f>WORKDAY.INTL(AA5313,1,11)+VLOOKUP(V5313,'Branch Wise Work Timelines'!C:G,3,FALSE)</f>
        <v>44893.416666666664</v>
      </c>
      <c r="AH5313" s="69" t="str">
        <f t="shared" si="993"/>
        <v>Met</v>
      </c>
      <c r="AI5313" s="69">
        <f t="shared" ca="1" si="994"/>
        <v>20464</v>
      </c>
      <c r="AJ5313" s="69" t="str">
        <f ca="1">IF(AI5313&lt;0,"0-12",IFERROR(VLOOKUP(AI5313,Breakup[],2,FALSE),"&gt;24"))</f>
        <v>&gt;24</v>
      </c>
      <c r="AK5313" s="69" t="str">
        <f>VLOOKUP(V5313,Master!B:D,3,FALSE)</f>
        <v>East</v>
      </c>
      <c r="AL5313" s="69" t="str">
        <f t="shared" si="995"/>
        <v>Mumbai</v>
      </c>
    </row>
    <row r="5314" spans="1:38">
      <c r="A5314" s="14" t="s">
        <v>10959</v>
      </c>
      <c r="B5314" s="54">
        <v>44701.742900925899</v>
      </c>
      <c r="C5314" s="13" t="s">
        <v>122</v>
      </c>
      <c r="D5314" s="13">
        <v>728</v>
      </c>
      <c r="E5314" s="13" t="s">
        <v>10960</v>
      </c>
      <c r="F5314" s="13" t="s">
        <v>33</v>
      </c>
      <c r="G5314" s="14">
        <v>1653049856324</v>
      </c>
      <c r="H5314" s="55">
        <v>0.31739583333333299</v>
      </c>
      <c r="I5314" s="33">
        <v>44882.317395833299</v>
      </c>
      <c r="J5314" s="58">
        <v>44882</v>
      </c>
      <c r="K5314" s="13" t="s">
        <v>263</v>
      </c>
      <c r="L5314" s="13" t="s">
        <v>69</v>
      </c>
      <c r="M5314" s="13" t="s">
        <v>101</v>
      </c>
      <c r="N5314" s="13" t="s">
        <v>206</v>
      </c>
      <c r="O5314" s="33" t="s">
        <v>38</v>
      </c>
      <c r="P5314" s="58" t="s">
        <v>38</v>
      </c>
      <c r="Q5314" s="33" t="s">
        <v>207</v>
      </c>
      <c r="R5314" s="14" t="s">
        <v>38</v>
      </c>
      <c r="S5314" s="13" t="s">
        <v>208</v>
      </c>
      <c r="T5314" s="13" t="s">
        <v>209</v>
      </c>
      <c r="U5314" s="33">
        <f t="shared" ref="U5314:U5377" ca="1" si="996">NOW()</f>
        <v>45744.56914039352</v>
      </c>
      <c r="V5314" s="13" t="str">
        <f t="shared" ref="V5314:V5377" si="997">VLOOKUP(L5314,Location,2,0)</f>
        <v>Mumbai</v>
      </c>
      <c r="W5314" s="13" t="str">
        <f t="shared" ref="W5314:W5377" si="998">VLOOKUP(F5314,FCT,2,FALSE)</f>
        <v>RI</v>
      </c>
      <c r="X5314" s="13">
        <f t="shared" ref="X5314:X5377" si="999">HOUR(I5314)</f>
        <v>7</v>
      </c>
      <c r="Y5314" s="13" t="str">
        <f>IFERROR(VLOOKUP(C5314,ReceivingTeam[],2,FALSE),"HelpDesk")</f>
        <v>Branch office</v>
      </c>
      <c r="Z5314" s="67">
        <f t="shared" ref="Z5314:Z5377" si="1000">IF(AB5314=FALSE,AE5314+AC5314,IF(I5314&gt;AE5314,IF(((I5314+AC5314)&gt;AF5314),(AC5314-(AF5314-I5314)+AG5314),I5314+AC5314),IF(((AE5314+AC5314)&gt;AF5314),(AC5314-(AF5314-AE5314)+AG5314),AE5314+AC5314)))</f>
        <v>44882.916666666664</v>
      </c>
      <c r="AA5314" s="68">
        <f t="shared" ref="AA5314:AA5377" si="1001">INT(J5314)</f>
        <v>44882</v>
      </c>
      <c r="AB5314" s="69" t="b">
        <f t="shared" ref="AB5314:AB5377" si="1002">WORKDAY.INTL(AA5314-1,1,11)=AA5314</f>
        <v>1</v>
      </c>
      <c r="AC5314" s="70">
        <f t="shared" ref="AC5314:AC5377" si="1003">IF(T5314="High",12/24,72/24)</f>
        <v>0.5</v>
      </c>
      <c r="AD5314" s="67">
        <f t="shared" ref="AD5314:AD5377" si="1004">IF(AB5314=FALSE,AE5314+AC5314,IF(I5314&gt;AE5314,IF(((I5314+AC5314)&gt;AF5314),(AC5314-(AF5314-I5314)+AG5314),I5314+AC5314),IF(((AE5314+AC5314)&gt;AF5314),(AC5314-(AF5314-AE5314)+AG5314),AE5314+AC5314)))</f>
        <v>44882.916666666664</v>
      </c>
      <c r="AE5314" s="67">
        <f>VLOOKUP(V5314,'Branch Wise Work Timelines'!C:G,3,FALSE)+AA5314</f>
        <v>44882.416666666664</v>
      </c>
      <c r="AF5314" s="67">
        <f>IF(V5314="Bangalore",VLOOKUP(V5314,'Branch Wise Work Timelines'!C:G,4,FALSE)+AA5314+1,IF(V5314="Mumbai",VLOOKUP(V5314,'Branch Wise Work Timelines'!C:G,4,FALSE)+AA5314+1,VLOOKUP(V5314,'Branch Wise Work Timelines'!C:G,4,FALSE)+AA5314))</f>
        <v>44883.25</v>
      </c>
      <c r="AG5314" s="67">
        <f>WORKDAY.INTL(AA5314,1,11)+VLOOKUP(V5314,'Branch Wise Work Timelines'!C:G,3,FALSE)</f>
        <v>44883.416666666664</v>
      </c>
      <c r="AH5314" s="69" t="str">
        <f t="shared" ref="AH5314:AH5377" ca="1" si="1005">IF(Q5314&lt;&gt;"Success",IF(U5314&gt;Z5314,"Out of TAT","In TAT"),IF(O5314&gt;AD5314,"Not Met","Met"))</f>
        <v>Out of TAT</v>
      </c>
      <c r="AI5314" s="69">
        <f t="shared" ref="AI5314:AI5377" ca="1" si="1006">ROUNDUP((U5314-AD5314)*24,0)</f>
        <v>20680</v>
      </c>
      <c r="AJ5314" s="69" t="str">
        <f ca="1">IF(AI5314&lt;0,"0-12",IFERROR(VLOOKUP(AI5314,Breakup[],2,FALSE),"&gt;24"))</f>
        <v>&gt;24</v>
      </c>
      <c r="AK5314" s="69" t="str">
        <f>VLOOKUP(V5314,Master!B:D,3,FALSE)</f>
        <v>East</v>
      </c>
      <c r="AL5314" s="69" t="str">
        <f t="shared" ref="AL5314:AL5377" si="1007">IF(V5314="Bangalore",IF(W5314="CLS",V5314&amp;"-"&amp;"CLS",V5314),(V5314))</f>
        <v>Mumbai</v>
      </c>
    </row>
    <row r="5315" spans="1:38">
      <c r="A5315" s="14" t="s">
        <v>10961</v>
      </c>
      <c r="B5315" s="54">
        <v>44701.741168981498</v>
      </c>
      <c r="C5315" s="13" t="s">
        <v>404</v>
      </c>
      <c r="D5315" s="13">
        <v>1281</v>
      </c>
      <c r="E5315" s="13" t="s">
        <v>10962</v>
      </c>
      <c r="F5315" s="13" t="s">
        <v>15</v>
      </c>
      <c r="G5315" s="14">
        <v>1653050621596</v>
      </c>
      <c r="H5315" s="55">
        <v>0.67244212962963001</v>
      </c>
      <c r="I5315" s="33">
        <v>44887.672442129602</v>
      </c>
      <c r="J5315" s="58">
        <v>44887</v>
      </c>
      <c r="K5315" s="13" t="s">
        <v>213</v>
      </c>
      <c r="L5315" s="13" t="s">
        <v>30</v>
      </c>
      <c r="M5315" s="13" t="s">
        <v>214</v>
      </c>
      <c r="N5315" s="13" t="s">
        <v>206</v>
      </c>
      <c r="O5315" s="33" t="s">
        <v>38</v>
      </c>
      <c r="P5315" s="58" t="s">
        <v>38</v>
      </c>
      <c r="Q5315" s="33" t="s">
        <v>207</v>
      </c>
      <c r="R5315" s="14" t="s">
        <v>38</v>
      </c>
      <c r="S5315" s="13" t="s">
        <v>216</v>
      </c>
      <c r="T5315" s="13" t="s">
        <v>217</v>
      </c>
      <c r="U5315" s="33">
        <f t="shared" ca="1" si="996"/>
        <v>45744.56914039352</v>
      </c>
      <c r="V5315" s="13" t="str">
        <f t="shared" si="997"/>
        <v>Bangalore</v>
      </c>
      <c r="W5315" s="13" t="str">
        <f t="shared" si="998"/>
        <v>CLS</v>
      </c>
      <c r="X5315" s="13">
        <f t="shared" si="999"/>
        <v>16</v>
      </c>
      <c r="Y5315" s="13" t="str">
        <f>IFERROR(VLOOKUP(C5315,ReceivingTeam[],2,FALSE),"HelpDesk")</f>
        <v>HelpDesk</v>
      </c>
      <c r="Z5315" s="67">
        <f t="shared" si="1000"/>
        <v>44888.484942129602</v>
      </c>
      <c r="AA5315" s="68">
        <f t="shared" si="1001"/>
        <v>44887</v>
      </c>
      <c r="AB5315" s="69" t="b">
        <f t="shared" si="1002"/>
        <v>1</v>
      </c>
      <c r="AC5315" s="70">
        <f t="shared" si="1003"/>
        <v>0.5</v>
      </c>
      <c r="AD5315" s="67">
        <f t="shared" si="1004"/>
        <v>44888.484942129602</v>
      </c>
      <c r="AE5315" s="67">
        <f>VLOOKUP(V5315,'Branch Wise Work Timelines'!C:G,3,FALSE)+AA5315</f>
        <v>44887.416666666664</v>
      </c>
      <c r="AF5315" s="67">
        <f>IF(V5315="Bangalore",VLOOKUP(V5315,'Branch Wise Work Timelines'!C:G,4,FALSE)+AA5315+1,IF(V5315="Mumbai",VLOOKUP(V5315,'Branch Wise Work Timelines'!C:G,4,FALSE)+AA5315+1,VLOOKUP(V5315,'Branch Wise Work Timelines'!C:G,4,FALSE)+AA5315))</f>
        <v>44888.104166666664</v>
      </c>
      <c r="AG5315" s="67">
        <f>WORKDAY.INTL(AA5315,1,11)+VLOOKUP(V5315,'Branch Wise Work Timelines'!C:G,3,FALSE)</f>
        <v>44888.416666666664</v>
      </c>
      <c r="AH5315" s="69" t="str">
        <f t="shared" ca="1" si="1005"/>
        <v>Out of TAT</v>
      </c>
      <c r="AI5315" s="69">
        <f t="shared" ca="1" si="1006"/>
        <v>20547</v>
      </c>
      <c r="AJ5315" s="69" t="str">
        <f ca="1">IF(AI5315&lt;0,"0-12",IFERROR(VLOOKUP(AI5315,Breakup[],2,FALSE),"&gt;24"))</f>
        <v>&gt;24</v>
      </c>
      <c r="AK5315" s="69" t="str">
        <f>VLOOKUP(V5315,Master!B:D,3,FALSE)</f>
        <v>South</v>
      </c>
      <c r="AL5315" s="69" t="str">
        <f t="shared" si="1007"/>
        <v>Bangalore-CLS</v>
      </c>
    </row>
    <row r="5316" spans="1:38">
      <c r="A5316" s="14" t="s">
        <v>10963</v>
      </c>
      <c r="B5316" s="54">
        <v>44701.727626076397</v>
      </c>
      <c r="C5316" s="13" t="s">
        <v>347</v>
      </c>
      <c r="D5316" s="13">
        <v>1914</v>
      </c>
      <c r="E5316" s="13" t="s">
        <v>10964</v>
      </c>
      <c r="F5316" s="13" t="s">
        <v>33</v>
      </c>
      <c r="G5316" s="14">
        <v>1653049054803</v>
      </c>
      <c r="H5316" s="55">
        <v>0.105428240740741</v>
      </c>
      <c r="I5316" s="33">
        <v>44889.105428240699</v>
      </c>
      <c r="J5316" s="58">
        <v>44889</v>
      </c>
      <c r="K5316" s="13" t="s">
        <v>325</v>
      </c>
      <c r="L5316" s="13" t="s">
        <v>55</v>
      </c>
      <c r="M5316" s="13" t="s">
        <v>347</v>
      </c>
      <c r="N5316" s="13" t="s">
        <v>206</v>
      </c>
      <c r="O5316" s="33" t="s">
        <v>38</v>
      </c>
      <c r="P5316" s="58" t="s">
        <v>38</v>
      </c>
      <c r="Q5316" s="33" t="s">
        <v>207</v>
      </c>
      <c r="R5316" s="14" t="s">
        <v>38</v>
      </c>
      <c r="S5316" s="13" t="s">
        <v>208</v>
      </c>
      <c r="T5316" s="13" t="s">
        <v>209</v>
      </c>
      <c r="U5316" s="33">
        <f t="shared" ca="1" si="996"/>
        <v>45744.56914039352</v>
      </c>
      <c r="V5316" s="13" t="str">
        <f t="shared" si="997"/>
        <v>Delhi</v>
      </c>
      <c r="W5316" s="13" t="str">
        <f t="shared" si="998"/>
        <v>RI</v>
      </c>
      <c r="X5316" s="13">
        <f t="shared" si="999"/>
        <v>2</v>
      </c>
      <c r="Y5316" s="13" t="str">
        <f>IFERROR(VLOOKUP(C5316,ReceivingTeam[],2,FALSE),"HelpDesk")</f>
        <v>HelpDesk</v>
      </c>
      <c r="Z5316" s="67">
        <f t="shared" si="1000"/>
        <v>44890.562499999993</v>
      </c>
      <c r="AA5316" s="68">
        <f t="shared" si="1001"/>
        <v>44889</v>
      </c>
      <c r="AB5316" s="69" t="b">
        <f t="shared" si="1002"/>
        <v>1</v>
      </c>
      <c r="AC5316" s="70">
        <f t="shared" si="1003"/>
        <v>0.5</v>
      </c>
      <c r="AD5316" s="67">
        <f t="shared" si="1004"/>
        <v>44890.562499999993</v>
      </c>
      <c r="AE5316" s="67">
        <f>VLOOKUP(V5316,'Branch Wise Work Timelines'!C:G,3,FALSE)+AA5316</f>
        <v>44889.416666666664</v>
      </c>
      <c r="AF5316" s="67">
        <f>IF(V5316="Bangalore",VLOOKUP(V5316,'Branch Wise Work Timelines'!C:G,4,FALSE)+AA5316+1,IF(V5316="Mumbai",VLOOKUP(V5316,'Branch Wise Work Timelines'!C:G,4,FALSE)+AA5316+1,VLOOKUP(V5316,'Branch Wise Work Timelines'!C:G,4,FALSE)+AA5316))</f>
        <v>44889.770833333336</v>
      </c>
      <c r="AG5316" s="67">
        <f>WORKDAY.INTL(AA5316,1,11)+VLOOKUP(V5316,'Branch Wise Work Timelines'!C:G,3,FALSE)</f>
        <v>44890.416666666664</v>
      </c>
      <c r="AH5316" s="69" t="str">
        <f t="shared" ca="1" si="1005"/>
        <v>Out of TAT</v>
      </c>
      <c r="AI5316" s="69">
        <f t="shared" ca="1" si="1006"/>
        <v>20497</v>
      </c>
      <c r="AJ5316" s="69" t="str">
        <f ca="1">IF(AI5316&lt;0,"0-12",IFERROR(VLOOKUP(AI5316,Breakup[],2,FALSE),"&gt;24"))</f>
        <v>&gt;24</v>
      </c>
      <c r="AK5316" s="69" t="str">
        <f>VLOOKUP(V5316,Master!B:D,3,FALSE)</f>
        <v>North</v>
      </c>
      <c r="AL5316" s="69" t="str">
        <f t="shared" si="1007"/>
        <v>Delhi</v>
      </c>
    </row>
    <row r="5317" spans="1:38">
      <c r="A5317" s="14" t="s">
        <v>10965</v>
      </c>
      <c r="B5317" s="54">
        <v>44701.663130636603</v>
      </c>
      <c r="C5317" s="13" t="s">
        <v>7273</v>
      </c>
      <c r="D5317" s="13">
        <v>624</v>
      </c>
      <c r="E5317" s="13" t="s">
        <v>10966</v>
      </c>
      <c r="F5317" s="13" t="s">
        <v>33</v>
      </c>
      <c r="G5317" s="14">
        <v>1653047864057</v>
      </c>
      <c r="H5317" s="55">
        <v>0.58440972222222198</v>
      </c>
      <c r="I5317" s="33">
        <v>44886.5844097222</v>
      </c>
      <c r="J5317" s="58">
        <v>44886</v>
      </c>
      <c r="K5317" s="13" t="s">
        <v>325</v>
      </c>
      <c r="L5317" s="13" t="s">
        <v>55</v>
      </c>
      <c r="M5317" s="13" t="s">
        <v>323</v>
      </c>
      <c r="N5317" s="13" t="s">
        <v>206</v>
      </c>
      <c r="O5317" s="33" t="s">
        <v>38</v>
      </c>
      <c r="P5317" s="58" t="s">
        <v>38</v>
      </c>
      <c r="Q5317" s="33" t="s">
        <v>207</v>
      </c>
      <c r="R5317" s="14" t="s">
        <v>38</v>
      </c>
      <c r="S5317" s="13" t="s">
        <v>208</v>
      </c>
      <c r="T5317" s="13" t="s">
        <v>209</v>
      </c>
      <c r="U5317" s="33">
        <f t="shared" ca="1" si="996"/>
        <v>45744.56914039352</v>
      </c>
      <c r="V5317" s="13" t="str">
        <f t="shared" si="997"/>
        <v>Delhi</v>
      </c>
      <c r="W5317" s="13" t="str">
        <f t="shared" si="998"/>
        <v>RI</v>
      </c>
      <c r="X5317" s="13">
        <f t="shared" si="999"/>
        <v>14</v>
      </c>
      <c r="Y5317" s="13" t="str">
        <f>IFERROR(VLOOKUP(C5317,ReceivingTeam[],2,FALSE),"HelpDesk")</f>
        <v>HelpDesk</v>
      </c>
      <c r="Z5317" s="67">
        <f t="shared" si="1000"/>
        <v>44887.730243055528</v>
      </c>
      <c r="AA5317" s="68">
        <f t="shared" si="1001"/>
        <v>44886</v>
      </c>
      <c r="AB5317" s="69" t="b">
        <f t="shared" si="1002"/>
        <v>1</v>
      </c>
      <c r="AC5317" s="70">
        <f t="shared" si="1003"/>
        <v>0.5</v>
      </c>
      <c r="AD5317" s="67">
        <f t="shared" si="1004"/>
        <v>44887.730243055528</v>
      </c>
      <c r="AE5317" s="67">
        <f>VLOOKUP(V5317,'Branch Wise Work Timelines'!C:G,3,FALSE)+AA5317</f>
        <v>44886.416666666664</v>
      </c>
      <c r="AF5317" s="67">
        <f>IF(V5317="Bangalore",VLOOKUP(V5317,'Branch Wise Work Timelines'!C:G,4,FALSE)+AA5317+1,IF(V5317="Mumbai",VLOOKUP(V5317,'Branch Wise Work Timelines'!C:G,4,FALSE)+AA5317+1,VLOOKUP(V5317,'Branch Wise Work Timelines'!C:G,4,FALSE)+AA5317))</f>
        <v>44886.770833333336</v>
      </c>
      <c r="AG5317" s="67">
        <f>WORKDAY.INTL(AA5317,1,11)+VLOOKUP(V5317,'Branch Wise Work Timelines'!C:G,3,FALSE)</f>
        <v>44887.416666666664</v>
      </c>
      <c r="AH5317" s="69" t="str">
        <f t="shared" ca="1" si="1005"/>
        <v>Out of TAT</v>
      </c>
      <c r="AI5317" s="69">
        <f t="shared" ca="1" si="1006"/>
        <v>20565</v>
      </c>
      <c r="AJ5317" s="69" t="str">
        <f ca="1">IF(AI5317&lt;0,"0-12",IFERROR(VLOOKUP(AI5317,Breakup[],2,FALSE),"&gt;24"))</f>
        <v>&gt;24</v>
      </c>
      <c r="AK5317" s="69" t="str">
        <f>VLOOKUP(V5317,Master!B:D,3,FALSE)</f>
        <v>North</v>
      </c>
      <c r="AL5317" s="69" t="str">
        <f t="shared" si="1007"/>
        <v>Delhi</v>
      </c>
    </row>
    <row r="5318" spans="1:38">
      <c r="A5318" s="14" t="s">
        <v>10967</v>
      </c>
      <c r="B5318" s="54">
        <v>44701.6866731134</v>
      </c>
      <c r="C5318" s="13" t="s">
        <v>372</v>
      </c>
      <c r="D5318" s="13">
        <v>974</v>
      </c>
      <c r="E5318" s="13" t="s">
        <v>10968</v>
      </c>
      <c r="F5318" s="13" t="s">
        <v>15</v>
      </c>
      <c r="G5318" s="14">
        <v>1653046758228</v>
      </c>
      <c r="H5318" s="55">
        <v>0.95086805555555598</v>
      </c>
      <c r="I5318" s="33">
        <v>44887.950868055603</v>
      </c>
      <c r="J5318" s="58">
        <v>44887</v>
      </c>
      <c r="K5318" s="13" t="s">
        <v>213</v>
      </c>
      <c r="L5318" s="13" t="s">
        <v>30</v>
      </c>
      <c r="M5318" s="13" t="s">
        <v>214</v>
      </c>
      <c r="N5318" s="13" t="s">
        <v>1185</v>
      </c>
      <c r="O5318" s="33" t="s">
        <v>38</v>
      </c>
      <c r="P5318" s="58" t="s">
        <v>38</v>
      </c>
      <c r="Q5318" s="33" t="s">
        <v>207</v>
      </c>
      <c r="R5318" s="14" t="s">
        <v>38</v>
      </c>
      <c r="S5318" s="13" t="s">
        <v>216</v>
      </c>
      <c r="T5318" s="13" t="s">
        <v>217</v>
      </c>
      <c r="U5318" s="33">
        <f t="shared" ca="1" si="996"/>
        <v>45744.56914039352</v>
      </c>
      <c r="V5318" s="13" t="str">
        <f t="shared" si="997"/>
        <v>Bangalore</v>
      </c>
      <c r="W5318" s="13" t="str">
        <f t="shared" si="998"/>
        <v>CLS</v>
      </c>
      <c r="X5318" s="13">
        <f t="shared" si="999"/>
        <v>22</v>
      </c>
      <c r="Y5318" s="13" t="str">
        <f>IFERROR(VLOOKUP(C5318,ReceivingTeam[],2,FALSE),"HelpDesk")</f>
        <v>HelpDesk</v>
      </c>
      <c r="Z5318" s="67">
        <f t="shared" si="1000"/>
        <v>44888.763368055603</v>
      </c>
      <c r="AA5318" s="68">
        <f t="shared" si="1001"/>
        <v>44887</v>
      </c>
      <c r="AB5318" s="69" t="b">
        <f t="shared" si="1002"/>
        <v>1</v>
      </c>
      <c r="AC5318" s="70">
        <f t="shared" si="1003"/>
        <v>0.5</v>
      </c>
      <c r="AD5318" s="67">
        <f t="shared" si="1004"/>
        <v>44888.763368055603</v>
      </c>
      <c r="AE5318" s="67">
        <f>VLOOKUP(V5318,'Branch Wise Work Timelines'!C:G,3,FALSE)+AA5318</f>
        <v>44887.416666666664</v>
      </c>
      <c r="AF5318" s="67">
        <f>IF(V5318="Bangalore",VLOOKUP(V5318,'Branch Wise Work Timelines'!C:G,4,FALSE)+AA5318+1,IF(V5318="Mumbai",VLOOKUP(V5318,'Branch Wise Work Timelines'!C:G,4,FALSE)+AA5318+1,VLOOKUP(V5318,'Branch Wise Work Timelines'!C:G,4,FALSE)+AA5318))</f>
        <v>44888.104166666664</v>
      </c>
      <c r="AG5318" s="67">
        <f>WORKDAY.INTL(AA5318,1,11)+VLOOKUP(V5318,'Branch Wise Work Timelines'!C:G,3,FALSE)</f>
        <v>44888.416666666664</v>
      </c>
      <c r="AH5318" s="69" t="str">
        <f t="shared" ca="1" si="1005"/>
        <v>Out of TAT</v>
      </c>
      <c r="AI5318" s="69">
        <f t="shared" ca="1" si="1006"/>
        <v>20540</v>
      </c>
      <c r="AJ5318" s="69" t="str">
        <f ca="1">IF(AI5318&lt;0,"0-12",IFERROR(VLOOKUP(AI5318,Breakup[],2,FALSE),"&gt;24"))</f>
        <v>&gt;24</v>
      </c>
      <c r="AK5318" s="69" t="str">
        <f>VLOOKUP(V5318,Master!B:D,3,FALSE)</f>
        <v>South</v>
      </c>
      <c r="AL5318" s="69" t="str">
        <f t="shared" si="1007"/>
        <v>Bangalore-CLS</v>
      </c>
    </row>
    <row r="5319" spans="1:38">
      <c r="A5319" s="14" t="s">
        <v>10969</v>
      </c>
      <c r="B5319" s="54">
        <v>44701.754318171297</v>
      </c>
      <c r="C5319" s="13" t="s">
        <v>132</v>
      </c>
      <c r="D5319" s="13">
        <v>1020</v>
      </c>
      <c r="E5319" s="13" t="s">
        <v>10970</v>
      </c>
      <c r="F5319" s="13" t="s">
        <v>33</v>
      </c>
      <c r="G5319" s="14">
        <v>1653050198995</v>
      </c>
      <c r="H5319" s="55">
        <v>0.109016203703704</v>
      </c>
      <c r="I5319" s="33">
        <v>44888.1090162037</v>
      </c>
      <c r="J5319" s="58">
        <v>44888</v>
      </c>
      <c r="K5319" s="13" t="s">
        <v>257</v>
      </c>
      <c r="L5319" s="13" t="s">
        <v>72</v>
      </c>
      <c r="M5319" s="13" t="s">
        <v>286</v>
      </c>
      <c r="N5319" s="13" t="s">
        <v>206</v>
      </c>
      <c r="O5319" s="33" t="s">
        <v>38</v>
      </c>
      <c r="P5319" s="58" t="s">
        <v>38</v>
      </c>
      <c r="Q5319" s="33" t="s">
        <v>207</v>
      </c>
      <c r="R5319" s="14" t="s">
        <v>38</v>
      </c>
      <c r="S5319" s="13" t="s">
        <v>216</v>
      </c>
      <c r="T5319" s="13" t="s">
        <v>217</v>
      </c>
      <c r="U5319" s="33">
        <f t="shared" ca="1" si="996"/>
        <v>45744.56914039352</v>
      </c>
      <c r="V5319" s="13" t="str">
        <f t="shared" si="997"/>
        <v>Pune</v>
      </c>
      <c r="W5319" s="13" t="str">
        <f t="shared" si="998"/>
        <v>RI</v>
      </c>
      <c r="X5319" s="13">
        <f t="shared" si="999"/>
        <v>2</v>
      </c>
      <c r="Y5319" s="13" t="str">
        <f>IFERROR(VLOOKUP(C5319,ReceivingTeam[],2,FALSE),"HelpDesk")</f>
        <v>Branch office</v>
      </c>
      <c r="Z5319" s="67">
        <f t="shared" si="1000"/>
        <v>44889.520833333336</v>
      </c>
      <c r="AA5319" s="68">
        <f t="shared" si="1001"/>
        <v>44888</v>
      </c>
      <c r="AB5319" s="69" t="b">
        <f t="shared" si="1002"/>
        <v>1</v>
      </c>
      <c r="AC5319" s="70">
        <f t="shared" si="1003"/>
        <v>0.5</v>
      </c>
      <c r="AD5319" s="67">
        <f t="shared" si="1004"/>
        <v>44889.520833333336</v>
      </c>
      <c r="AE5319" s="67">
        <f>VLOOKUP(V5319,'Branch Wise Work Timelines'!C:G,3,FALSE)+AA5319</f>
        <v>44888.395833333336</v>
      </c>
      <c r="AF5319" s="67">
        <f>IF(V5319="Bangalore",VLOOKUP(V5319,'Branch Wise Work Timelines'!C:G,4,FALSE)+AA5319+1,IF(V5319="Mumbai",VLOOKUP(V5319,'Branch Wise Work Timelines'!C:G,4,FALSE)+AA5319+1,VLOOKUP(V5319,'Branch Wise Work Timelines'!C:G,4,FALSE)+AA5319))</f>
        <v>44888.770833333336</v>
      </c>
      <c r="AG5319" s="67">
        <f>WORKDAY.INTL(AA5319,1,11)+VLOOKUP(V5319,'Branch Wise Work Timelines'!C:G,3,FALSE)</f>
        <v>44889.395833333336</v>
      </c>
      <c r="AH5319" s="69" t="str">
        <f t="shared" ca="1" si="1005"/>
        <v>Out of TAT</v>
      </c>
      <c r="AI5319" s="69">
        <f t="shared" ca="1" si="1006"/>
        <v>20522</v>
      </c>
      <c r="AJ5319" s="69" t="str">
        <f ca="1">IF(AI5319&lt;0,"0-12",IFERROR(VLOOKUP(AI5319,Breakup[],2,FALSE),"&gt;24"))</f>
        <v>&gt;24</v>
      </c>
      <c r="AK5319" s="69" t="str">
        <f>VLOOKUP(V5319,Master!B:D,3,FALSE)</f>
        <v>West</v>
      </c>
      <c r="AL5319" s="69" t="str">
        <f t="shared" si="1007"/>
        <v>Pune</v>
      </c>
    </row>
    <row r="5320" spans="1:38">
      <c r="A5320" s="14" t="s">
        <v>10971</v>
      </c>
      <c r="B5320" s="54">
        <v>44701.712204432901</v>
      </c>
      <c r="C5320" s="13" t="s">
        <v>89</v>
      </c>
      <c r="D5320" s="13">
        <v>245</v>
      </c>
      <c r="E5320" s="13" t="s">
        <v>10972</v>
      </c>
      <c r="F5320" s="13" t="s">
        <v>15</v>
      </c>
      <c r="G5320" s="14">
        <v>1653046758228</v>
      </c>
      <c r="H5320" s="55">
        <v>0.83357638888888896</v>
      </c>
      <c r="I5320" s="33">
        <v>44881.833576388897</v>
      </c>
      <c r="J5320" s="58">
        <v>44881</v>
      </c>
      <c r="K5320" s="13" t="s">
        <v>213</v>
      </c>
      <c r="L5320" s="13" t="s">
        <v>30</v>
      </c>
      <c r="M5320" s="13" t="s">
        <v>214</v>
      </c>
      <c r="N5320" s="13" t="s">
        <v>215</v>
      </c>
      <c r="O5320" s="33" t="s">
        <v>38</v>
      </c>
      <c r="P5320" s="58" t="s">
        <v>38</v>
      </c>
      <c r="Q5320" s="33" t="s">
        <v>207</v>
      </c>
      <c r="R5320" s="14" t="s">
        <v>38</v>
      </c>
      <c r="S5320" s="13" t="s">
        <v>216</v>
      </c>
      <c r="T5320" s="13" t="s">
        <v>217</v>
      </c>
      <c r="U5320" s="33">
        <f t="shared" ca="1" si="996"/>
        <v>45744.56914039352</v>
      </c>
      <c r="V5320" s="13" t="str">
        <f t="shared" si="997"/>
        <v>Bangalore</v>
      </c>
      <c r="W5320" s="13" t="str">
        <f t="shared" si="998"/>
        <v>CLS</v>
      </c>
      <c r="X5320" s="13">
        <f t="shared" si="999"/>
        <v>20</v>
      </c>
      <c r="Y5320" s="13" t="str">
        <f>IFERROR(VLOOKUP(C5320,ReceivingTeam[],2,FALSE),"HelpDesk")</f>
        <v>Branch office</v>
      </c>
      <c r="Z5320" s="67">
        <f t="shared" si="1000"/>
        <v>44882.646076388897</v>
      </c>
      <c r="AA5320" s="68">
        <f t="shared" si="1001"/>
        <v>44881</v>
      </c>
      <c r="AB5320" s="69" t="b">
        <f t="shared" si="1002"/>
        <v>1</v>
      </c>
      <c r="AC5320" s="70">
        <f t="shared" si="1003"/>
        <v>0.5</v>
      </c>
      <c r="AD5320" s="67">
        <f t="shared" si="1004"/>
        <v>44882.646076388897</v>
      </c>
      <c r="AE5320" s="67">
        <f>VLOOKUP(V5320,'Branch Wise Work Timelines'!C:G,3,FALSE)+AA5320</f>
        <v>44881.416666666664</v>
      </c>
      <c r="AF5320" s="67">
        <f>IF(V5320="Bangalore",VLOOKUP(V5320,'Branch Wise Work Timelines'!C:G,4,FALSE)+AA5320+1,IF(V5320="Mumbai",VLOOKUP(V5320,'Branch Wise Work Timelines'!C:G,4,FALSE)+AA5320+1,VLOOKUP(V5320,'Branch Wise Work Timelines'!C:G,4,FALSE)+AA5320))</f>
        <v>44882.104166666664</v>
      </c>
      <c r="AG5320" s="67">
        <f>WORKDAY.INTL(AA5320,1,11)+VLOOKUP(V5320,'Branch Wise Work Timelines'!C:G,3,FALSE)</f>
        <v>44882.416666666664</v>
      </c>
      <c r="AH5320" s="69" t="str">
        <f t="shared" ca="1" si="1005"/>
        <v>Out of TAT</v>
      </c>
      <c r="AI5320" s="69">
        <f t="shared" ca="1" si="1006"/>
        <v>20687</v>
      </c>
      <c r="AJ5320" s="69" t="str">
        <f ca="1">IF(AI5320&lt;0,"0-12",IFERROR(VLOOKUP(AI5320,Breakup[],2,FALSE),"&gt;24"))</f>
        <v>&gt;24</v>
      </c>
      <c r="AK5320" s="69" t="str">
        <f>VLOOKUP(V5320,Master!B:D,3,FALSE)</f>
        <v>South</v>
      </c>
      <c r="AL5320" s="69" t="str">
        <f t="shared" si="1007"/>
        <v>Bangalore-CLS</v>
      </c>
    </row>
    <row r="5321" spans="1:38">
      <c r="A5321" s="14" t="s">
        <v>10973</v>
      </c>
      <c r="B5321" s="54">
        <v>44701.592140011599</v>
      </c>
      <c r="C5321" s="13" t="s">
        <v>344</v>
      </c>
      <c r="D5321" s="13">
        <v>801</v>
      </c>
      <c r="E5321" s="13" t="s">
        <v>10974</v>
      </c>
      <c r="F5321" s="13" t="s">
        <v>46</v>
      </c>
      <c r="G5321" s="14">
        <v>1653059936208</v>
      </c>
      <c r="H5321" s="55">
        <v>0.22314814814814801</v>
      </c>
      <c r="I5321" s="33">
        <v>44891.223148148201</v>
      </c>
      <c r="J5321" s="58">
        <v>44891</v>
      </c>
      <c r="K5321" s="13" t="s">
        <v>263</v>
      </c>
      <c r="L5321" s="13" t="s">
        <v>69</v>
      </c>
      <c r="M5321" s="13" t="s">
        <v>101</v>
      </c>
      <c r="N5321" s="13" t="s">
        <v>206</v>
      </c>
      <c r="O5321" s="33">
        <v>44891.437025462998</v>
      </c>
      <c r="P5321" s="58">
        <v>44891</v>
      </c>
      <c r="Q5321" s="33" t="s">
        <v>237</v>
      </c>
      <c r="R5321" s="14">
        <v>1158</v>
      </c>
      <c r="S5321" s="13" t="s">
        <v>208</v>
      </c>
      <c r="T5321" s="13" t="s">
        <v>209</v>
      </c>
      <c r="U5321" s="33">
        <f t="shared" ca="1" si="996"/>
        <v>45744.56914039352</v>
      </c>
      <c r="V5321" s="13" t="str">
        <f t="shared" si="997"/>
        <v>Mumbai</v>
      </c>
      <c r="W5321" s="13" t="str">
        <f t="shared" si="998"/>
        <v>RI</v>
      </c>
      <c r="X5321" s="13">
        <f t="shared" si="999"/>
        <v>5</v>
      </c>
      <c r="Y5321" s="13" t="str">
        <f>IFERROR(VLOOKUP(C5321,ReceivingTeam[],2,FALSE),"HelpDesk")</f>
        <v>HelpDesk</v>
      </c>
      <c r="Z5321" s="67">
        <f t="shared" si="1000"/>
        <v>44891.916666666664</v>
      </c>
      <c r="AA5321" s="68">
        <f t="shared" si="1001"/>
        <v>44891</v>
      </c>
      <c r="AB5321" s="69" t="b">
        <f t="shared" si="1002"/>
        <v>1</v>
      </c>
      <c r="AC5321" s="70">
        <f t="shared" si="1003"/>
        <v>0.5</v>
      </c>
      <c r="AD5321" s="67">
        <f t="shared" si="1004"/>
        <v>44891.916666666664</v>
      </c>
      <c r="AE5321" s="67">
        <f>VLOOKUP(V5321,'Branch Wise Work Timelines'!C:G,3,FALSE)+AA5321</f>
        <v>44891.416666666664</v>
      </c>
      <c r="AF5321" s="67">
        <f>IF(V5321="Bangalore",VLOOKUP(V5321,'Branch Wise Work Timelines'!C:G,4,FALSE)+AA5321+1,IF(V5321="Mumbai",VLOOKUP(V5321,'Branch Wise Work Timelines'!C:G,4,FALSE)+AA5321+1,VLOOKUP(V5321,'Branch Wise Work Timelines'!C:G,4,FALSE)+AA5321))</f>
        <v>44892.25</v>
      </c>
      <c r="AG5321" s="67">
        <f>WORKDAY.INTL(AA5321,1,11)+VLOOKUP(V5321,'Branch Wise Work Timelines'!C:G,3,FALSE)</f>
        <v>44893.416666666664</v>
      </c>
      <c r="AH5321" s="69" t="str">
        <f t="shared" si="1005"/>
        <v>Met</v>
      </c>
      <c r="AI5321" s="69">
        <f t="shared" ca="1" si="1006"/>
        <v>20464</v>
      </c>
      <c r="AJ5321" s="69" t="str">
        <f ca="1">IF(AI5321&lt;0,"0-12",IFERROR(VLOOKUP(AI5321,Breakup[],2,FALSE),"&gt;24"))</f>
        <v>&gt;24</v>
      </c>
      <c r="AK5321" s="69" t="str">
        <f>VLOOKUP(V5321,Master!B:D,3,FALSE)</f>
        <v>East</v>
      </c>
      <c r="AL5321" s="69" t="str">
        <f t="shared" si="1007"/>
        <v>Mumbai</v>
      </c>
    </row>
    <row r="5322" spans="1:38">
      <c r="A5322" s="14" t="s">
        <v>10975</v>
      </c>
      <c r="B5322" s="54">
        <v>44701.694593900502</v>
      </c>
      <c r="C5322" s="13" t="s">
        <v>314</v>
      </c>
      <c r="D5322" s="13">
        <v>1502</v>
      </c>
      <c r="E5322" s="13" t="s">
        <v>10976</v>
      </c>
      <c r="F5322" s="13" t="s">
        <v>33</v>
      </c>
      <c r="G5322" s="14">
        <v>1653051712314</v>
      </c>
      <c r="H5322" s="55">
        <v>0.56336805555555602</v>
      </c>
      <c r="I5322" s="33">
        <v>44886.563368055598</v>
      </c>
      <c r="J5322" s="58">
        <v>44886</v>
      </c>
      <c r="K5322" s="13" t="s">
        <v>313</v>
      </c>
      <c r="L5322" s="13" t="s">
        <v>60</v>
      </c>
      <c r="M5322" s="13" t="s">
        <v>314</v>
      </c>
      <c r="N5322" s="13" t="s">
        <v>206</v>
      </c>
      <c r="O5322" s="33" t="s">
        <v>38</v>
      </c>
      <c r="P5322" s="58" t="s">
        <v>38</v>
      </c>
      <c r="Q5322" s="33" t="s">
        <v>207</v>
      </c>
      <c r="R5322" s="14" t="s">
        <v>38</v>
      </c>
      <c r="S5322" s="13" t="s">
        <v>208</v>
      </c>
      <c r="T5322" s="13" t="s">
        <v>1059</v>
      </c>
      <c r="U5322" s="33">
        <f t="shared" ca="1" si="996"/>
        <v>45744.56914039352</v>
      </c>
      <c r="V5322" s="13" t="str">
        <f t="shared" si="997"/>
        <v>Hyderabad</v>
      </c>
      <c r="W5322" s="13" t="str">
        <f t="shared" si="998"/>
        <v>RI</v>
      </c>
      <c r="X5322" s="13">
        <f t="shared" si="999"/>
        <v>13</v>
      </c>
      <c r="Y5322" s="13" t="str">
        <f>IFERROR(VLOOKUP(C5322,ReceivingTeam[],2,FALSE),"HelpDesk")</f>
        <v>HelpDesk</v>
      </c>
      <c r="Z5322" s="67">
        <f t="shared" si="1000"/>
        <v>44890.209201388927</v>
      </c>
      <c r="AA5322" s="68">
        <f t="shared" si="1001"/>
        <v>44886</v>
      </c>
      <c r="AB5322" s="69" t="b">
        <f t="shared" si="1002"/>
        <v>1</v>
      </c>
      <c r="AC5322" s="70">
        <f t="shared" si="1003"/>
        <v>3</v>
      </c>
      <c r="AD5322" s="67">
        <f t="shared" si="1004"/>
        <v>44890.209201388927</v>
      </c>
      <c r="AE5322" s="67">
        <f>VLOOKUP(V5322,'Branch Wise Work Timelines'!C:G,3,FALSE)+AA5322</f>
        <v>44886.416666666664</v>
      </c>
      <c r="AF5322" s="67">
        <f>IF(V5322="Bangalore",VLOOKUP(V5322,'Branch Wise Work Timelines'!C:G,4,FALSE)+AA5322+1,IF(V5322="Mumbai",VLOOKUP(V5322,'Branch Wise Work Timelines'!C:G,4,FALSE)+AA5322+1,VLOOKUP(V5322,'Branch Wise Work Timelines'!C:G,4,FALSE)+AA5322))</f>
        <v>44886.770833333336</v>
      </c>
      <c r="AG5322" s="67">
        <f>WORKDAY.INTL(AA5322,1,11)+VLOOKUP(V5322,'Branch Wise Work Timelines'!C:G,3,FALSE)</f>
        <v>44887.416666666664</v>
      </c>
      <c r="AH5322" s="69" t="str">
        <f t="shared" ca="1" si="1005"/>
        <v>Out of TAT</v>
      </c>
      <c r="AI5322" s="69">
        <f t="shared" ca="1" si="1006"/>
        <v>20505</v>
      </c>
      <c r="AJ5322" s="69" t="str">
        <f ca="1">IF(AI5322&lt;0,"0-12",IFERROR(VLOOKUP(AI5322,Breakup[],2,FALSE),"&gt;24"))</f>
        <v>&gt;24</v>
      </c>
      <c r="AK5322" s="69" t="str">
        <f>VLOOKUP(V5322,Master!B:D,3,FALSE)</f>
        <v>South</v>
      </c>
      <c r="AL5322" s="69" t="str">
        <f t="shared" si="1007"/>
        <v>Hyderabad</v>
      </c>
    </row>
    <row r="5323" spans="1:38">
      <c r="A5323" s="14" t="s">
        <v>10977</v>
      </c>
      <c r="B5323" s="54">
        <v>44701.812393171298</v>
      </c>
      <c r="C5323" s="13" t="s">
        <v>1232</v>
      </c>
      <c r="D5323" s="13">
        <v>1077</v>
      </c>
      <c r="E5323" s="13" t="s">
        <v>10978</v>
      </c>
      <c r="F5323" s="13" t="s">
        <v>33</v>
      </c>
      <c r="G5323" s="14">
        <v>1653054985137</v>
      </c>
      <c r="H5323" s="55">
        <v>0.46930555555555598</v>
      </c>
      <c r="I5323" s="33">
        <v>44884.469305555598</v>
      </c>
      <c r="J5323" s="58">
        <v>44884</v>
      </c>
      <c r="K5323" s="13" t="s">
        <v>213</v>
      </c>
      <c r="L5323" s="13" t="s">
        <v>30</v>
      </c>
      <c r="M5323" s="13" t="s">
        <v>282</v>
      </c>
      <c r="N5323" s="13" t="s">
        <v>206</v>
      </c>
      <c r="O5323" s="33" t="s">
        <v>38</v>
      </c>
      <c r="P5323" s="58" t="s">
        <v>38</v>
      </c>
      <c r="Q5323" s="33" t="s">
        <v>207</v>
      </c>
      <c r="R5323" s="14" t="s">
        <v>38</v>
      </c>
      <c r="S5323" s="13" t="s">
        <v>216</v>
      </c>
      <c r="T5323" s="13" t="s">
        <v>217</v>
      </c>
      <c r="U5323" s="33">
        <f t="shared" ca="1" si="996"/>
        <v>45744.56914039352</v>
      </c>
      <c r="V5323" s="13" t="str">
        <f t="shared" si="997"/>
        <v>Bangalore</v>
      </c>
      <c r="W5323" s="13" t="str">
        <f t="shared" si="998"/>
        <v>RI</v>
      </c>
      <c r="X5323" s="13">
        <f t="shared" si="999"/>
        <v>11</v>
      </c>
      <c r="Y5323" s="13" t="str">
        <f>IFERROR(VLOOKUP(C5323,ReceivingTeam[],2,FALSE),"HelpDesk")</f>
        <v>HelpDesk</v>
      </c>
      <c r="Z5323" s="67">
        <f t="shared" si="1000"/>
        <v>44884.969305555598</v>
      </c>
      <c r="AA5323" s="68">
        <f t="shared" si="1001"/>
        <v>44884</v>
      </c>
      <c r="AB5323" s="69" t="b">
        <f t="shared" si="1002"/>
        <v>1</v>
      </c>
      <c r="AC5323" s="70">
        <f t="shared" si="1003"/>
        <v>0.5</v>
      </c>
      <c r="AD5323" s="67">
        <f t="shared" si="1004"/>
        <v>44884.969305555598</v>
      </c>
      <c r="AE5323" s="67">
        <f>VLOOKUP(V5323,'Branch Wise Work Timelines'!C:G,3,FALSE)+AA5323</f>
        <v>44884.416666666664</v>
      </c>
      <c r="AF5323" s="67">
        <f>IF(V5323="Bangalore",VLOOKUP(V5323,'Branch Wise Work Timelines'!C:G,4,FALSE)+AA5323+1,IF(V5323="Mumbai",VLOOKUP(V5323,'Branch Wise Work Timelines'!C:G,4,FALSE)+AA5323+1,VLOOKUP(V5323,'Branch Wise Work Timelines'!C:G,4,FALSE)+AA5323))</f>
        <v>44885.104166666664</v>
      </c>
      <c r="AG5323" s="67">
        <f>WORKDAY.INTL(AA5323,1,11)+VLOOKUP(V5323,'Branch Wise Work Timelines'!C:G,3,FALSE)</f>
        <v>44886.416666666664</v>
      </c>
      <c r="AH5323" s="69" t="str">
        <f t="shared" ca="1" si="1005"/>
        <v>Out of TAT</v>
      </c>
      <c r="AI5323" s="69">
        <f t="shared" ca="1" si="1006"/>
        <v>20631</v>
      </c>
      <c r="AJ5323" s="69" t="str">
        <f ca="1">IF(AI5323&lt;0,"0-12",IFERROR(VLOOKUP(AI5323,Breakup[],2,FALSE),"&gt;24"))</f>
        <v>&gt;24</v>
      </c>
      <c r="AK5323" s="69" t="str">
        <f>VLOOKUP(V5323,Master!B:D,3,FALSE)</f>
        <v>South</v>
      </c>
      <c r="AL5323" s="69" t="str">
        <f t="shared" si="1007"/>
        <v>Bangalore</v>
      </c>
    </row>
    <row r="5324" spans="1:38">
      <c r="A5324" s="14" t="s">
        <v>10979</v>
      </c>
      <c r="B5324" s="54">
        <v>44701.8134768171</v>
      </c>
      <c r="C5324" s="13" t="s">
        <v>6452</v>
      </c>
      <c r="D5324" s="13">
        <v>1749</v>
      </c>
      <c r="E5324" s="13" t="s">
        <v>10980</v>
      </c>
      <c r="F5324" s="13" t="s">
        <v>33</v>
      </c>
      <c r="G5324" s="14">
        <v>1653058832830</v>
      </c>
      <c r="H5324" s="55">
        <v>0.391782407407407</v>
      </c>
      <c r="I5324" s="33">
        <v>44890.391782407401</v>
      </c>
      <c r="J5324" s="58">
        <v>44890</v>
      </c>
      <c r="K5324" s="13" t="s">
        <v>213</v>
      </c>
      <c r="L5324" s="13" t="s">
        <v>30</v>
      </c>
      <c r="M5324" s="13" t="s">
        <v>282</v>
      </c>
      <c r="N5324" s="13" t="s">
        <v>206</v>
      </c>
      <c r="O5324" s="33" t="s">
        <v>38</v>
      </c>
      <c r="P5324" s="58" t="s">
        <v>38</v>
      </c>
      <c r="Q5324" s="33" t="s">
        <v>207</v>
      </c>
      <c r="R5324" s="14" t="s">
        <v>38</v>
      </c>
      <c r="S5324" s="13" t="s">
        <v>216</v>
      </c>
      <c r="T5324" s="13" t="s">
        <v>278</v>
      </c>
      <c r="U5324" s="33">
        <f t="shared" ca="1" si="996"/>
        <v>45744.56914039352</v>
      </c>
      <c r="V5324" s="13" t="str">
        <f t="shared" si="997"/>
        <v>Bangalore</v>
      </c>
      <c r="W5324" s="13" t="str">
        <f t="shared" si="998"/>
        <v>RI</v>
      </c>
      <c r="X5324" s="13">
        <f t="shared" si="999"/>
        <v>9</v>
      </c>
      <c r="Y5324" s="13" t="str">
        <f>IFERROR(VLOOKUP(C5324,ReceivingTeam[],2,FALSE),"HelpDesk")</f>
        <v>HelpDesk</v>
      </c>
      <c r="Z5324" s="67">
        <f t="shared" si="1000"/>
        <v>44893.729166666664</v>
      </c>
      <c r="AA5324" s="68">
        <f t="shared" si="1001"/>
        <v>44890</v>
      </c>
      <c r="AB5324" s="69" t="b">
        <f t="shared" si="1002"/>
        <v>1</v>
      </c>
      <c r="AC5324" s="70">
        <f t="shared" si="1003"/>
        <v>3</v>
      </c>
      <c r="AD5324" s="67">
        <f t="shared" si="1004"/>
        <v>44893.729166666664</v>
      </c>
      <c r="AE5324" s="67">
        <f>VLOOKUP(V5324,'Branch Wise Work Timelines'!C:G,3,FALSE)+AA5324</f>
        <v>44890.416666666664</v>
      </c>
      <c r="AF5324" s="67">
        <f>IF(V5324="Bangalore",VLOOKUP(V5324,'Branch Wise Work Timelines'!C:G,4,FALSE)+AA5324+1,IF(V5324="Mumbai",VLOOKUP(V5324,'Branch Wise Work Timelines'!C:G,4,FALSE)+AA5324+1,VLOOKUP(V5324,'Branch Wise Work Timelines'!C:G,4,FALSE)+AA5324))</f>
        <v>44891.104166666664</v>
      </c>
      <c r="AG5324" s="67">
        <f>WORKDAY.INTL(AA5324,1,11)+VLOOKUP(V5324,'Branch Wise Work Timelines'!C:G,3,FALSE)</f>
        <v>44891.416666666664</v>
      </c>
      <c r="AH5324" s="69" t="str">
        <f t="shared" ca="1" si="1005"/>
        <v>Out of TAT</v>
      </c>
      <c r="AI5324" s="69">
        <f t="shared" ca="1" si="1006"/>
        <v>20421</v>
      </c>
      <c r="AJ5324" s="69" t="str">
        <f ca="1">IF(AI5324&lt;0,"0-12",IFERROR(VLOOKUP(AI5324,Breakup[],2,FALSE),"&gt;24"))</f>
        <v>&gt;24</v>
      </c>
      <c r="AK5324" s="69" t="str">
        <f>VLOOKUP(V5324,Master!B:D,3,FALSE)</f>
        <v>South</v>
      </c>
      <c r="AL5324" s="69" t="str">
        <f t="shared" si="1007"/>
        <v>Bangalore</v>
      </c>
    </row>
    <row r="5325" spans="1:38">
      <c r="A5325" s="14" t="s">
        <v>10981</v>
      </c>
      <c r="B5325" s="54">
        <v>44701.819263044003</v>
      </c>
      <c r="C5325" s="13" t="s">
        <v>6452</v>
      </c>
      <c r="D5325" s="13">
        <v>1978</v>
      </c>
      <c r="E5325" s="13" t="s">
        <v>10982</v>
      </c>
      <c r="F5325" s="13" t="s">
        <v>33</v>
      </c>
      <c r="G5325" s="14">
        <v>1653058269490</v>
      </c>
      <c r="H5325" s="55">
        <v>0.28534722222222197</v>
      </c>
      <c r="I5325" s="33">
        <v>44888.285347222198</v>
      </c>
      <c r="J5325" s="58">
        <v>44888</v>
      </c>
      <c r="K5325" s="13" t="s">
        <v>213</v>
      </c>
      <c r="L5325" s="13" t="s">
        <v>30</v>
      </c>
      <c r="M5325" s="13" t="s">
        <v>282</v>
      </c>
      <c r="N5325" s="13" t="s">
        <v>206</v>
      </c>
      <c r="O5325" s="33" t="s">
        <v>38</v>
      </c>
      <c r="P5325" s="58" t="s">
        <v>38</v>
      </c>
      <c r="Q5325" s="33" t="s">
        <v>207</v>
      </c>
      <c r="R5325" s="14" t="s">
        <v>38</v>
      </c>
      <c r="S5325" s="13" t="s">
        <v>216</v>
      </c>
      <c r="T5325" s="13" t="s">
        <v>217</v>
      </c>
      <c r="U5325" s="33">
        <f t="shared" ca="1" si="996"/>
        <v>45744.56914039352</v>
      </c>
      <c r="V5325" s="13" t="str">
        <f t="shared" si="997"/>
        <v>Bangalore</v>
      </c>
      <c r="W5325" s="13" t="str">
        <f t="shared" si="998"/>
        <v>RI</v>
      </c>
      <c r="X5325" s="13">
        <f t="shared" si="999"/>
        <v>6</v>
      </c>
      <c r="Y5325" s="13" t="str">
        <f>IFERROR(VLOOKUP(C5325,ReceivingTeam[],2,FALSE),"HelpDesk")</f>
        <v>HelpDesk</v>
      </c>
      <c r="Z5325" s="67">
        <f t="shared" si="1000"/>
        <v>44888.916666666664</v>
      </c>
      <c r="AA5325" s="68">
        <f t="shared" si="1001"/>
        <v>44888</v>
      </c>
      <c r="AB5325" s="69" t="b">
        <f t="shared" si="1002"/>
        <v>1</v>
      </c>
      <c r="AC5325" s="70">
        <f t="shared" si="1003"/>
        <v>0.5</v>
      </c>
      <c r="AD5325" s="67">
        <f t="shared" si="1004"/>
        <v>44888.916666666664</v>
      </c>
      <c r="AE5325" s="67">
        <f>VLOOKUP(V5325,'Branch Wise Work Timelines'!C:G,3,FALSE)+AA5325</f>
        <v>44888.416666666664</v>
      </c>
      <c r="AF5325" s="67">
        <f>IF(V5325="Bangalore",VLOOKUP(V5325,'Branch Wise Work Timelines'!C:G,4,FALSE)+AA5325+1,IF(V5325="Mumbai",VLOOKUP(V5325,'Branch Wise Work Timelines'!C:G,4,FALSE)+AA5325+1,VLOOKUP(V5325,'Branch Wise Work Timelines'!C:G,4,FALSE)+AA5325))</f>
        <v>44889.104166666664</v>
      </c>
      <c r="AG5325" s="67">
        <f>WORKDAY.INTL(AA5325,1,11)+VLOOKUP(V5325,'Branch Wise Work Timelines'!C:G,3,FALSE)</f>
        <v>44889.416666666664</v>
      </c>
      <c r="AH5325" s="69" t="str">
        <f t="shared" ca="1" si="1005"/>
        <v>Out of TAT</v>
      </c>
      <c r="AI5325" s="69">
        <f t="shared" ca="1" si="1006"/>
        <v>20536</v>
      </c>
      <c r="AJ5325" s="69" t="str">
        <f ca="1">IF(AI5325&lt;0,"0-12",IFERROR(VLOOKUP(AI5325,Breakup[],2,FALSE),"&gt;24"))</f>
        <v>&gt;24</v>
      </c>
      <c r="AK5325" s="69" t="str">
        <f>VLOOKUP(V5325,Master!B:D,3,FALSE)</f>
        <v>South</v>
      </c>
      <c r="AL5325" s="69" t="str">
        <f t="shared" si="1007"/>
        <v>Bangalore</v>
      </c>
    </row>
    <row r="5326" spans="1:38">
      <c r="A5326" s="14" t="s">
        <v>10983</v>
      </c>
      <c r="B5326" s="54">
        <v>44701.898918368097</v>
      </c>
      <c r="C5326" s="13" t="s">
        <v>6452</v>
      </c>
      <c r="D5326" s="13">
        <v>99</v>
      </c>
      <c r="E5326" s="13" t="s">
        <v>10984</v>
      </c>
      <c r="F5326" s="13" t="s">
        <v>33</v>
      </c>
      <c r="G5326" s="14">
        <v>1653064224878</v>
      </c>
      <c r="H5326" s="55">
        <v>0.301840277777778</v>
      </c>
      <c r="I5326" s="33">
        <v>44885.301840277803</v>
      </c>
      <c r="J5326" s="58">
        <v>44885</v>
      </c>
      <c r="K5326" s="13" t="s">
        <v>213</v>
      </c>
      <c r="L5326" s="13" t="s">
        <v>30</v>
      </c>
      <c r="M5326" s="13" t="s">
        <v>147</v>
      </c>
      <c r="N5326" s="13" t="s">
        <v>206</v>
      </c>
      <c r="O5326" s="33" t="s">
        <v>38</v>
      </c>
      <c r="P5326" s="58" t="s">
        <v>38</v>
      </c>
      <c r="Q5326" s="33" t="s">
        <v>207</v>
      </c>
      <c r="R5326" s="14" t="s">
        <v>38</v>
      </c>
      <c r="S5326" s="13" t="s">
        <v>208</v>
      </c>
      <c r="T5326" s="13" t="s">
        <v>209</v>
      </c>
      <c r="U5326" s="33">
        <f t="shared" ca="1" si="996"/>
        <v>45744.56914039352</v>
      </c>
      <c r="V5326" s="13" t="str">
        <f t="shared" si="997"/>
        <v>Bangalore</v>
      </c>
      <c r="W5326" s="13" t="str">
        <f t="shared" si="998"/>
        <v>RI</v>
      </c>
      <c r="X5326" s="13">
        <f t="shared" si="999"/>
        <v>7</v>
      </c>
      <c r="Y5326" s="13" t="str">
        <f>IFERROR(VLOOKUP(C5326,ReceivingTeam[],2,FALSE),"HelpDesk")</f>
        <v>HelpDesk</v>
      </c>
      <c r="Z5326" s="67">
        <f t="shared" si="1000"/>
        <v>44885.916666666664</v>
      </c>
      <c r="AA5326" s="68">
        <f t="shared" si="1001"/>
        <v>44885</v>
      </c>
      <c r="AB5326" s="69" t="b">
        <f t="shared" si="1002"/>
        <v>0</v>
      </c>
      <c r="AC5326" s="70">
        <f t="shared" si="1003"/>
        <v>0.5</v>
      </c>
      <c r="AD5326" s="67">
        <f t="shared" si="1004"/>
        <v>44885.916666666664</v>
      </c>
      <c r="AE5326" s="67">
        <f>VLOOKUP(V5326,'Branch Wise Work Timelines'!C:G,3,FALSE)+AA5326</f>
        <v>44885.416666666664</v>
      </c>
      <c r="AF5326" s="67">
        <f>IF(V5326="Bangalore",VLOOKUP(V5326,'Branch Wise Work Timelines'!C:G,4,FALSE)+AA5326+1,IF(V5326="Mumbai",VLOOKUP(V5326,'Branch Wise Work Timelines'!C:G,4,FALSE)+AA5326+1,VLOOKUP(V5326,'Branch Wise Work Timelines'!C:G,4,FALSE)+AA5326))</f>
        <v>44886.104166666664</v>
      </c>
      <c r="AG5326" s="67">
        <f>WORKDAY.INTL(AA5326,1,11)+VLOOKUP(V5326,'Branch Wise Work Timelines'!C:G,3,FALSE)</f>
        <v>44886.416666666664</v>
      </c>
      <c r="AH5326" s="69" t="str">
        <f t="shared" ca="1" si="1005"/>
        <v>Out of TAT</v>
      </c>
      <c r="AI5326" s="69">
        <f t="shared" ca="1" si="1006"/>
        <v>20608</v>
      </c>
      <c r="AJ5326" s="69" t="str">
        <f ca="1">IF(AI5326&lt;0,"0-12",IFERROR(VLOOKUP(AI5326,Breakup[],2,FALSE),"&gt;24"))</f>
        <v>&gt;24</v>
      </c>
      <c r="AK5326" s="69" t="str">
        <f>VLOOKUP(V5326,Master!B:D,3,FALSE)</f>
        <v>South</v>
      </c>
      <c r="AL5326" s="69" t="str">
        <f t="shared" si="1007"/>
        <v>Bangalore</v>
      </c>
    </row>
    <row r="5327" spans="1:38">
      <c r="A5327" s="14" t="s">
        <v>10985</v>
      </c>
      <c r="B5327" s="54">
        <v>44701.901007835702</v>
      </c>
      <c r="C5327" s="13" t="s">
        <v>147</v>
      </c>
      <c r="D5327" s="13">
        <v>218</v>
      </c>
      <c r="E5327" s="13" t="s">
        <v>10986</v>
      </c>
      <c r="F5327" s="13" t="s">
        <v>33</v>
      </c>
      <c r="G5327" s="14">
        <v>1653064224878</v>
      </c>
      <c r="H5327" s="55">
        <v>0.24124999999999999</v>
      </c>
      <c r="I5327" s="33">
        <v>44888.241249999999</v>
      </c>
      <c r="J5327" s="58">
        <v>44888</v>
      </c>
      <c r="K5327" s="13" t="s">
        <v>213</v>
      </c>
      <c r="L5327" s="13" t="s">
        <v>30</v>
      </c>
      <c r="M5327" s="13" t="s">
        <v>147</v>
      </c>
      <c r="N5327" s="13" t="s">
        <v>206</v>
      </c>
      <c r="O5327" s="33" t="s">
        <v>38</v>
      </c>
      <c r="P5327" s="58" t="s">
        <v>38</v>
      </c>
      <c r="Q5327" s="33" t="s">
        <v>207</v>
      </c>
      <c r="R5327" s="14" t="s">
        <v>38</v>
      </c>
      <c r="S5327" s="13" t="s">
        <v>208</v>
      </c>
      <c r="T5327" s="13" t="s">
        <v>209</v>
      </c>
      <c r="U5327" s="33">
        <f t="shared" ca="1" si="996"/>
        <v>45744.56914039352</v>
      </c>
      <c r="V5327" s="13" t="str">
        <f t="shared" si="997"/>
        <v>Bangalore</v>
      </c>
      <c r="W5327" s="13" t="str">
        <f t="shared" si="998"/>
        <v>RI</v>
      </c>
      <c r="X5327" s="13">
        <f t="shared" si="999"/>
        <v>5</v>
      </c>
      <c r="Y5327" s="13" t="str">
        <f>IFERROR(VLOOKUP(C5327,ReceivingTeam[],2,FALSE),"HelpDesk")</f>
        <v>Branch office</v>
      </c>
      <c r="Z5327" s="67">
        <f t="shared" si="1000"/>
        <v>44888.916666666664</v>
      </c>
      <c r="AA5327" s="68">
        <f t="shared" si="1001"/>
        <v>44888</v>
      </c>
      <c r="AB5327" s="69" t="b">
        <f t="shared" si="1002"/>
        <v>1</v>
      </c>
      <c r="AC5327" s="70">
        <f t="shared" si="1003"/>
        <v>0.5</v>
      </c>
      <c r="AD5327" s="67">
        <f t="shared" si="1004"/>
        <v>44888.916666666664</v>
      </c>
      <c r="AE5327" s="67">
        <f>VLOOKUP(V5327,'Branch Wise Work Timelines'!C:G,3,FALSE)+AA5327</f>
        <v>44888.416666666664</v>
      </c>
      <c r="AF5327" s="67">
        <f>IF(V5327="Bangalore",VLOOKUP(V5327,'Branch Wise Work Timelines'!C:G,4,FALSE)+AA5327+1,IF(V5327="Mumbai",VLOOKUP(V5327,'Branch Wise Work Timelines'!C:G,4,FALSE)+AA5327+1,VLOOKUP(V5327,'Branch Wise Work Timelines'!C:G,4,FALSE)+AA5327))</f>
        <v>44889.104166666664</v>
      </c>
      <c r="AG5327" s="67">
        <f>WORKDAY.INTL(AA5327,1,11)+VLOOKUP(V5327,'Branch Wise Work Timelines'!C:G,3,FALSE)</f>
        <v>44889.416666666664</v>
      </c>
      <c r="AH5327" s="69" t="str">
        <f t="shared" ca="1" si="1005"/>
        <v>Out of TAT</v>
      </c>
      <c r="AI5327" s="69">
        <f t="shared" ca="1" si="1006"/>
        <v>20536</v>
      </c>
      <c r="AJ5327" s="69" t="str">
        <f ca="1">IF(AI5327&lt;0,"0-12",IFERROR(VLOOKUP(AI5327,Breakup[],2,FALSE),"&gt;24"))</f>
        <v>&gt;24</v>
      </c>
      <c r="AK5327" s="69" t="str">
        <f>VLOOKUP(V5327,Master!B:D,3,FALSE)</f>
        <v>South</v>
      </c>
      <c r="AL5327" s="69" t="str">
        <f t="shared" si="1007"/>
        <v>Bangalore</v>
      </c>
    </row>
    <row r="5328" spans="1:38">
      <c r="A5328" s="14" t="s">
        <v>10987</v>
      </c>
      <c r="B5328" s="54">
        <v>44701.808741122702</v>
      </c>
      <c r="C5328" s="13" t="s">
        <v>6452</v>
      </c>
      <c r="D5328" s="13">
        <v>1263</v>
      </c>
      <c r="E5328" s="13" t="s">
        <v>10988</v>
      </c>
      <c r="F5328" s="13" t="s">
        <v>33</v>
      </c>
      <c r="G5328" s="14">
        <v>1653057891591</v>
      </c>
      <c r="H5328" s="55">
        <v>0.71695601851851898</v>
      </c>
      <c r="I5328" s="33">
        <v>44886.716956018499</v>
      </c>
      <c r="J5328" s="58">
        <v>44886</v>
      </c>
      <c r="K5328" s="13" t="s">
        <v>213</v>
      </c>
      <c r="L5328" s="13" t="s">
        <v>30</v>
      </c>
      <c r="M5328" s="13" t="s">
        <v>282</v>
      </c>
      <c r="N5328" s="13" t="s">
        <v>206</v>
      </c>
      <c r="O5328" s="33" t="s">
        <v>38</v>
      </c>
      <c r="P5328" s="58" t="s">
        <v>38</v>
      </c>
      <c r="Q5328" s="33" t="s">
        <v>207</v>
      </c>
      <c r="R5328" s="14" t="s">
        <v>38</v>
      </c>
      <c r="S5328" s="13" t="s">
        <v>216</v>
      </c>
      <c r="T5328" s="13" t="s">
        <v>278</v>
      </c>
      <c r="U5328" s="33">
        <f t="shared" ca="1" si="996"/>
        <v>45744.56914039352</v>
      </c>
      <c r="V5328" s="13" t="str">
        <f t="shared" si="997"/>
        <v>Bangalore</v>
      </c>
      <c r="W5328" s="13" t="str">
        <f t="shared" si="998"/>
        <v>RI</v>
      </c>
      <c r="X5328" s="13">
        <f t="shared" si="999"/>
        <v>17</v>
      </c>
      <c r="Y5328" s="13" t="str">
        <f>IFERROR(VLOOKUP(C5328,ReceivingTeam[],2,FALSE),"HelpDesk")</f>
        <v>HelpDesk</v>
      </c>
      <c r="Z5328" s="67">
        <f t="shared" si="1000"/>
        <v>44890.029456018499</v>
      </c>
      <c r="AA5328" s="68">
        <f t="shared" si="1001"/>
        <v>44886</v>
      </c>
      <c r="AB5328" s="69" t="b">
        <f t="shared" si="1002"/>
        <v>1</v>
      </c>
      <c r="AC5328" s="70">
        <f t="shared" si="1003"/>
        <v>3</v>
      </c>
      <c r="AD5328" s="67">
        <f t="shared" si="1004"/>
        <v>44890.029456018499</v>
      </c>
      <c r="AE5328" s="67">
        <f>VLOOKUP(V5328,'Branch Wise Work Timelines'!C:G,3,FALSE)+AA5328</f>
        <v>44886.416666666664</v>
      </c>
      <c r="AF5328" s="67">
        <f>IF(V5328="Bangalore",VLOOKUP(V5328,'Branch Wise Work Timelines'!C:G,4,FALSE)+AA5328+1,IF(V5328="Mumbai",VLOOKUP(V5328,'Branch Wise Work Timelines'!C:G,4,FALSE)+AA5328+1,VLOOKUP(V5328,'Branch Wise Work Timelines'!C:G,4,FALSE)+AA5328))</f>
        <v>44887.104166666664</v>
      </c>
      <c r="AG5328" s="67">
        <f>WORKDAY.INTL(AA5328,1,11)+VLOOKUP(V5328,'Branch Wise Work Timelines'!C:G,3,FALSE)</f>
        <v>44887.416666666664</v>
      </c>
      <c r="AH5328" s="69" t="str">
        <f t="shared" ca="1" si="1005"/>
        <v>Out of TAT</v>
      </c>
      <c r="AI5328" s="69">
        <f t="shared" ca="1" si="1006"/>
        <v>20509</v>
      </c>
      <c r="AJ5328" s="69" t="str">
        <f ca="1">IF(AI5328&lt;0,"0-12",IFERROR(VLOOKUP(AI5328,Breakup[],2,FALSE),"&gt;24"))</f>
        <v>&gt;24</v>
      </c>
      <c r="AK5328" s="69" t="str">
        <f>VLOOKUP(V5328,Master!B:D,3,FALSE)</f>
        <v>South</v>
      </c>
      <c r="AL5328" s="69" t="str">
        <f t="shared" si="1007"/>
        <v>Bangalore</v>
      </c>
    </row>
    <row r="5329" spans="1:38">
      <c r="A5329" s="14" t="s">
        <v>10989</v>
      </c>
      <c r="B5329" s="54">
        <v>44701.677853553199</v>
      </c>
      <c r="C5329" s="13" t="s">
        <v>89</v>
      </c>
      <c r="D5329" s="13">
        <v>1089</v>
      </c>
      <c r="E5329" s="13" t="s">
        <v>10990</v>
      </c>
      <c r="F5329" s="13" t="s">
        <v>15</v>
      </c>
      <c r="G5329" s="14">
        <v>1653050878117</v>
      </c>
      <c r="H5329" s="55">
        <v>3.5462962962963002E-2</v>
      </c>
      <c r="I5329" s="33">
        <v>44889.035462963002</v>
      </c>
      <c r="J5329" s="58">
        <v>44889</v>
      </c>
      <c r="K5329" s="13" t="s">
        <v>213</v>
      </c>
      <c r="L5329" s="13" t="s">
        <v>30</v>
      </c>
      <c r="M5329" s="13" t="s">
        <v>75</v>
      </c>
      <c r="N5329" s="13" t="s">
        <v>206</v>
      </c>
      <c r="O5329" s="33" t="s">
        <v>38</v>
      </c>
      <c r="P5329" s="58" t="s">
        <v>38</v>
      </c>
      <c r="Q5329" s="33" t="s">
        <v>207</v>
      </c>
      <c r="R5329" s="14" t="s">
        <v>38</v>
      </c>
      <c r="S5329" s="13" t="s">
        <v>208</v>
      </c>
      <c r="T5329" s="13" t="s">
        <v>209</v>
      </c>
      <c r="U5329" s="33">
        <f t="shared" ca="1" si="996"/>
        <v>45744.56914039352</v>
      </c>
      <c r="V5329" s="13" t="str">
        <f t="shared" si="997"/>
        <v>Bangalore</v>
      </c>
      <c r="W5329" s="13" t="str">
        <f t="shared" si="998"/>
        <v>CLS</v>
      </c>
      <c r="X5329" s="13">
        <f t="shared" si="999"/>
        <v>0</v>
      </c>
      <c r="Y5329" s="13" t="str">
        <f>IFERROR(VLOOKUP(C5329,ReceivingTeam[],2,FALSE),"HelpDesk")</f>
        <v>Branch office</v>
      </c>
      <c r="Z5329" s="67">
        <f t="shared" si="1000"/>
        <v>44889.916666666664</v>
      </c>
      <c r="AA5329" s="68">
        <f t="shared" si="1001"/>
        <v>44889</v>
      </c>
      <c r="AB5329" s="69" t="b">
        <f t="shared" si="1002"/>
        <v>1</v>
      </c>
      <c r="AC5329" s="70">
        <f t="shared" si="1003"/>
        <v>0.5</v>
      </c>
      <c r="AD5329" s="67">
        <f t="shared" si="1004"/>
        <v>44889.916666666664</v>
      </c>
      <c r="AE5329" s="67">
        <f>VLOOKUP(V5329,'Branch Wise Work Timelines'!C:G,3,FALSE)+AA5329</f>
        <v>44889.416666666664</v>
      </c>
      <c r="AF5329" s="67">
        <f>IF(V5329="Bangalore",VLOOKUP(V5329,'Branch Wise Work Timelines'!C:G,4,FALSE)+AA5329+1,IF(V5329="Mumbai",VLOOKUP(V5329,'Branch Wise Work Timelines'!C:G,4,FALSE)+AA5329+1,VLOOKUP(V5329,'Branch Wise Work Timelines'!C:G,4,FALSE)+AA5329))</f>
        <v>44890.104166666664</v>
      </c>
      <c r="AG5329" s="67">
        <f>WORKDAY.INTL(AA5329,1,11)+VLOOKUP(V5329,'Branch Wise Work Timelines'!C:G,3,FALSE)</f>
        <v>44890.416666666664</v>
      </c>
      <c r="AH5329" s="69" t="str">
        <f t="shared" ca="1" si="1005"/>
        <v>Out of TAT</v>
      </c>
      <c r="AI5329" s="69">
        <f t="shared" ca="1" si="1006"/>
        <v>20512</v>
      </c>
      <c r="AJ5329" s="69" t="str">
        <f ca="1">IF(AI5329&lt;0,"0-12",IFERROR(VLOOKUP(AI5329,Breakup[],2,FALSE),"&gt;24"))</f>
        <v>&gt;24</v>
      </c>
      <c r="AK5329" s="69" t="str">
        <f>VLOOKUP(V5329,Master!B:D,3,FALSE)</f>
        <v>South</v>
      </c>
      <c r="AL5329" s="69" t="str">
        <f t="shared" si="1007"/>
        <v>Bangalore-CLS</v>
      </c>
    </row>
    <row r="5330" spans="1:38">
      <c r="A5330" s="14" t="s">
        <v>10991</v>
      </c>
      <c r="B5330" s="54">
        <v>44701.779141863401</v>
      </c>
      <c r="C5330" s="13" t="s">
        <v>235</v>
      </c>
      <c r="D5330" s="13">
        <v>1767</v>
      </c>
      <c r="E5330" s="13" t="s">
        <v>10992</v>
      </c>
      <c r="F5330" s="13" t="s">
        <v>15</v>
      </c>
      <c r="G5330" s="14">
        <v>1653055472729</v>
      </c>
      <c r="H5330" s="55">
        <v>0.46260416666666698</v>
      </c>
      <c r="I5330" s="33">
        <v>44889.4626041667</v>
      </c>
      <c r="J5330" s="58">
        <v>44889</v>
      </c>
      <c r="K5330" s="13" t="s">
        <v>213</v>
      </c>
      <c r="L5330" s="13" t="s">
        <v>30</v>
      </c>
      <c r="M5330" s="13" t="s">
        <v>214</v>
      </c>
      <c r="N5330" s="13" t="s">
        <v>215</v>
      </c>
      <c r="O5330" s="33" t="s">
        <v>38</v>
      </c>
      <c r="P5330" s="58" t="s">
        <v>38</v>
      </c>
      <c r="Q5330" s="33" t="s">
        <v>207</v>
      </c>
      <c r="R5330" s="14" t="s">
        <v>38</v>
      </c>
      <c r="S5330" s="13" t="s">
        <v>216</v>
      </c>
      <c r="T5330" s="13" t="s">
        <v>217</v>
      </c>
      <c r="U5330" s="33">
        <f t="shared" ca="1" si="996"/>
        <v>45744.56914039352</v>
      </c>
      <c r="V5330" s="13" t="str">
        <f t="shared" si="997"/>
        <v>Bangalore</v>
      </c>
      <c r="W5330" s="13" t="str">
        <f t="shared" si="998"/>
        <v>CLS</v>
      </c>
      <c r="X5330" s="13">
        <f t="shared" si="999"/>
        <v>11</v>
      </c>
      <c r="Y5330" s="13" t="str">
        <f>IFERROR(VLOOKUP(C5330,ReceivingTeam[],2,FALSE),"HelpDesk")</f>
        <v>HelpDesk</v>
      </c>
      <c r="Z5330" s="67">
        <f t="shared" si="1000"/>
        <v>44889.9626041667</v>
      </c>
      <c r="AA5330" s="68">
        <f t="shared" si="1001"/>
        <v>44889</v>
      </c>
      <c r="AB5330" s="69" t="b">
        <f t="shared" si="1002"/>
        <v>1</v>
      </c>
      <c r="AC5330" s="70">
        <f t="shared" si="1003"/>
        <v>0.5</v>
      </c>
      <c r="AD5330" s="67">
        <f t="shared" si="1004"/>
        <v>44889.9626041667</v>
      </c>
      <c r="AE5330" s="67">
        <f>VLOOKUP(V5330,'Branch Wise Work Timelines'!C:G,3,FALSE)+AA5330</f>
        <v>44889.416666666664</v>
      </c>
      <c r="AF5330" s="67">
        <f>IF(V5330="Bangalore",VLOOKUP(V5330,'Branch Wise Work Timelines'!C:G,4,FALSE)+AA5330+1,IF(V5330="Mumbai",VLOOKUP(V5330,'Branch Wise Work Timelines'!C:G,4,FALSE)+AA5330+1,VLOOKUP(V5330,'Branch Wise Work Timelines'!C:G,4,FALSE)+AA5330))</f>
        <v>44890.104166666664</v>
      </c>
      <c r="AG5330" s="67">
        <f>WORKDAY.INTL(AA5330,1,11)+VLOOKUP(V5330,'Branch Wise Work Timelines'!C:G,3,FALSE)</f>
        <v>44890.416666666664</v>
      </c>
      <c r="AH5330" s="69" t="str">
        <f t="shared" ca="1" si="1005"/>
        <v>Out of TAT</v>
      </c>
      <c r="AI5330" s="69">
        <f t="shared" ca="1" si="1006"/>
        <v>20511</v>
      </c>
      <c r="AJ5330" s="69" t="str">
        <f ca="1">IF(AI5330&lt;0,"0-12",IFERROR(VLOOKUP(AI5330,Breakup[],2,FALSE),"&gt;24"))</f>
        <v>&gt;24</v>
      </c>
      <c r="AK5330" s="69" t="str">
        <f>VLOOKUP(V5330,Master!B:D,3,FALSE)</f>
        <v>South</v>
      </c>
      <c r="AL5330" s="69" t="str">
        <f t="shared" si="1007"/>
        <v>Bangalore-CLS</v>
      </c>
    </row>
    <row r="5331" spans="1:38">
      <c r="A5331" s="14" t="s">
        <v>10993</v>
      </c>
      <c r="B5331" s="54">
        <v>44701.666657604197</v>
      </c>
      <c r="C5331" s="13" t="s">
        <v>2252</v>
      </c>
      <c r="D5331" s="13">
        <v>793</v>
      </c>
      <c r="E5331" s="13" t="s">
        <v>10994</v>
      </c>
      <c r="F5331" s="13" t="s">
        <v>15</v>
      </c>
      <c r="G5331" s="14">
        <v>1653049223395</v>
      </c>
      <c r="H5331" s="55">
        <v>0.10181712962962999</v>
      </c>
      <c r="I5331" s="33">
        <v>44885.101817129602</v>
      </c>
      <c r="J5331" s="58">
        <v>44885</v>
      </c>
      <c r="K5331" s="13" t="s">
        <v>213</v>
      </c>
      <c r="L5331" s="13" t="s">
        <v>30</v>
      </c>
      <c r="M5331" s="13" t="s">
        <v>214</v>
      </c>
      <c r="N5331" s="13" t="s">
        <v>215</v>
      </c>
      <c r="O5331" s="33" t="s">
        <v>38</v>
      </c>
      <c r="P5331" s="58" t="s">
        <v>38</v>
      </c>
      <c r="Q5331" s="33" t="s">
        <v>207</v>
      </c>
      <c r="R5331" s="14" t="s">
        <v>38</v>
      </c>
      <c r="S5331" s="13" t="s">
        <v>216</v>
      </c>
      <c r="T5331" s="13" t="s">
        <v>217</v>
      </c>
      <c r="U5331" s="33">
        <f t="shared" ca="1" si="996"/>
        <v>45744.56914039352</v>
      </c>
      <c r="V5331" s="13" t="str">
        <f t="shared" si="997"/>
        <v>Bangalore</v>
      </c>
      <c r="W5331" s="13" t="str">
        <f t="shared" si="998"/>
        <v>CLS</v>
      </c>
      <c r="X5331" s="13">
        <f t="shared" si="999"/>
        <v>2</v>
      </c>
      <c r="Y5331" s="13" t="str">
        <f>IFERROR(VLOOKUP(C5331,ReceivingTeam[],2,FALSE),"HelpDesk")</f>
        <v>HelpDesk</v>
      </c>
      <c r="Z5331" s="67">
        <f t="shared" si="1000"/>
        <v>44885.916666666664</v>
      </c>
      <c r="AA5331" s="68">
        <f t="shared" si="1001"/>
        <v>44885</v>
      </c>
      <c r="AB5331" s="69" t="b">
        <f t="shared" si="1002"/>
        <v>0</v>
      </c>
      <c r="AC5331" s="70">
        <f t="shared" si="1003"/>
        <v>0.5</v>
      </c>
      <c r="AD5331" s="67">
        <f t="shared" si="1004"/>
        <v>44885.916666666664</v>
      </c>
      <c r="AE5331" s="67">
        <f>VLOOKUP(V5331,'Branch Wise Work Timelines'!C:G,3,FALSE)+AA5331</f>
        <v>44885.416666666664</v>
      </c>
      <c r="AF5331" s="67">
        <f>IF(V5331="Bangalore",VLOOKUP(V5331,'Branch Wise Work Timelines'!C:G,4,FALSE)+AA5331+1,IF(V5331="Mumbai",VLOOKUP(V5331,'Branch Wise Work Timelines'!C:G,4,FALSE)+AA5331+1,VLOOKUP(V5331,'Branch Wise Work Timelines'!C:G,4,FALSE)+AA5331))</f>
        <v>44886.104166666664</v>
      </c>
      <c r="AG5331" s="67">
        <f>WORKDAY.INTL(AA5331,1,11)+VLOOKUP(V5331,'Branch Wise Work Timelines'!C:G,3,FALSE)</f>
        <v>44886.416666666664</v>
      </c>
      <c r="AH5331" s="69" t="str">
        <f t="shared" ca="1" si="1005"/>
        <v>Out of TAT</v>
      </c>
      <c r="AI5331" s="69">
        <f t="shared" ca="1" si="1006"/>
        <v>20608</v>
      </c>
      <c r="AJ5331" s="69" t="str">
        <f ca="1">IF(AI5331&lt;0,"0-12",IFERROR(VLOOKUP(AI5331,Breakup[],2,FALSE),"&gt;24"))</f>
        <v>&gt;24</v>
      </c>
      <c r="AK5331" s="69" t="str">
        <f>VLOOKUP(V5331,Master!B:D,3,FALSE)</f>
        <v>South</v>
      </c>
      <c r="AL5331" s="69" t="str">
        <f t="shared" si="1007"/>
        <v>Bangalore-CLS</v>
      </c>
    </row>
    <row r="5332" spans="1:38">
      <c r="A5332" s="14" t="s">
        <v>10995</v>
      </c>
      <c r="B5332" s="54">
        <v>44701.690333333303</v>
      </c>
      <c r="C5332" s="13" t="s">
        <v>583</v>
      </c>
      <c r="D5332" s="13">
        <v>1511</v>
      </c>
      <c r="E5332" s="13" t="s">
        <v>10996</v>
      </c>
      <c r="F5332" s="13" t="s">
        <v>15</v>
      </c>
      <c r="G5332" s="14">
        <v>1653049223395</v>
      </c>
      <c r="H5332" s="55">
        <v>0.63982638888888899</v>
      </c>
      <c r="I5332" s="33">
        <v>44882.639826388899</v>
      </c>
      <c r="J5332" s="58">
        <v>44882</v>
      </c>
      <c r="K5332" s="13" t="s">
        <v>213</v>
      </c>
      <c r="L5332" s="13" t="s">
        <v>30</v>
      </c>
      <c r="M5332" s="13" t="s">
        <v>214</v>
      </c>
      <c r="N5332" s="13" t="s">
        <v>215</v>
      </c>
      <c r="O5332" s="33" t="s">
        <v>38</v>
      </c>
      <c r="P5332" s="58" t="s">
        <v>38</v>
      </c>
      <c r="Q5332" s="33" t="s">
        <v>207</v>
      </c>
      <c r="R5332" s="14" t="s">
        <v>38</v>
      </c>
      <c r="S5332" s="13" t="s">
        <v>216</v>
      </c>
      <c r="T5332" s="13" t="s">
        <v>217</v>
      </c>
      <c r="U5332" s="33">
        <f t="shared" ca="1" si="996"/>
        <v>45744.56914039352</v>
      </c>
      <c r="V5332" s="13" t="str">
        <f t="shared" si="997"/>
        <v>Bangalore</v>
      </c>
      <c r="W5332" s="13" t="str">
        <f t="shared" si="998"/>
        <v>CLS</v>
      </c>
      <c r="X5332" s="13">
        <f t="shared" si="999"/>
        <v>15</v>
      </c>
      <c r="Y5332" s="13" t="str">
        <f>IFERROR(VLOOKUP(C5332,ReceivingTeam[],2,FALSE),"HelpDesk")</f>
        <v>HelpDesk</v>
      </c>
      <c r="Z5332" s="67">
        <f t="shared" si="1000"/>
        <v>44883.452326388899</v>
      </c>
      <c r="AA5332" s="68">
        <f t="shared" si="1001"/>
        <v>44882</v>
      </c>
      <c r="AB5332" s="69" t="b">
        <f t="shared" si="1002"/>
        <v>1</v>
      </c>
      <c r="AC5332" s="70">
        <f t="shared" si="1003"/>
        <v>0.5</v>
      </c>
      <c r="AD5332" s="67">
        <f t="shared" si="1004"/>
        <v>44883.452326388899</v>
      </c>
      <c r="AE5332" s="67">
        <f>VLOOKUP(V5332,'Branch Wise Work Timelines'!C:G,3,FALSE)+AA5332</f>
        <v>44882.416666666664</v>
      </c>
      <c r="AF5332" s="67">
        <f>IF(V5332="Bangalore",VLOOKUP(V5332,'Branch Wise Work Timelines'!C:G,4,FALSE)+AA5332+1,IF(V5332="Mumbai",VLOOKUP(V5332,'Branch Wise Work Timelines'!C:G,4,FALSE)+AA5332+1,VLOOKUP(V5332,'Branch Wise Work Timelines'!C:G,4,FALSE)+AA5332))</f>
        <v>44883.104166666664</v>
      </c>
      <c r="AG5332" s="67">
        <f>WORKDAY.INTL(AA5332,1,11)+VLOOKUP(V5332,'Branch Wise Work Timelines'!C:G,3,FALSE)</f>
        <v>44883.416666666664</v>
      </c>
      <c r="AH5332" s="69" t="str">
        <f t="shared" ca="1" si="1005"/>
        <v>Out of TAT</v>
      </c>
      <c r="AI5332" s="69">
        <f t="shared" ca="1" si="1006"/>
        <v>20667</v>
      </c>
      <c r="AJ5332" s="69" t="str">
        <f ca="1">IF(AI5332&lt;0,"0-12",IFERROR(VLOOKUP(AI5332,Breakup[],2,FALSE),"&gt;24"))</f>
        <v>&gt;24</v>
      </c>
      <c r="AK5332" s="69" t="str">
        <f>VLOOKUP(V5332,Master!B:D,3,FALSE)</f>
        <v>South</v>
      </c>
      <c r="AL5332" s="69" t="str">
        <f t="shared" si="1007"/>
        <v>Bangalore-CLS</v>
      </c>
    </row>
    <row r="5333" spans="1:38">
      <c r="A5333" s="14" t="s">
        <v>10997</v>
      </c>
      <c r="B5333" s="54">
        <v>44701.6637023148</v>
      </c>
      <c r="C5333" s="13" t="s">
        <v>227</v>
      </c>
      <c r="D5333" s="13">
        <v>282</v>
      </c>
      <c r="E5333" s="13" t="s">
        <v>10998</v>
      </c>
      <c r="F5333" s="13" t="s">
        <v>15</v>
      </c>
      <c r="G5333" s="14">
        <v>1653049223395</v>
      </c>
      <c r="H5333" s="55">
        <v>0.91054398148148197</v>
      </c>
      <c r="I5333" s="33">
        <v>44886.910543981503</v>
      </c>
      <c r="J5333" s="58">
        <v>44886</v>
      </c>
      <c r="K5333" s="13" t="s">
        <v>213</v>
      </c>
      <c r="L5333" s="13" t="s">
        <v>30</v>
      </c>
      <c r="M5333" s="13" t="s">
        <v>214</v>
      </c>
      <c r="N5333" s="13" t="s">
        <v>1185</v>
      </c>
      <c r="O5333" s="33" t="s">
        <v>38</v>
      </c>
      <c r="P5333" s="58" t="s">
        <v>38</v>
      </c>
      <c r="Q5333" s="33" t="s">
        <v>207</v>
      </c>
      <c r="R5333" s="14" t="s">
        <v>38</v>
      </c>
      <c r="S5333" s="13" t="s">
        <v>216</v>
      </c>
      <c r="T5333" s="13" t="s">
        <v>217</v>
      </c>
      <c r="U5333" s="33">
        <f t="shared" ca="1" si="996"/>
        <v>45744.56914039352</v>
      </c>
      <c r="V5333" s="13" t="str">
        <f t="shared" si="997"/>
        <v>Bangalore</v>
      </c>
      <c r="W5333" s="13" t="str">
        <f t="shared" si="998"/>
        <v>CLS</v>
      </c>
      <c r="X5333" s="13">
        <f t="shared" si="999"/>
        <v>21</v>
      </c>
      <c r="Y5333" s="13" t="str">
        <f>IFERROR(VLOOKUP(C5333,ReceivingTeam[],2,FALSE),"HelpDesk")</f>
        <v>HelpDesk</v>
      </c>
      <c r="Z5333" s="67">
        <f t="shared" si="1000"/>
        <v>44887.723043981503</v>
      </c>
      <c r="AA5333" s="68">
        <f t="shared" si="1001"/>
        <v>44886</v>
      </c>
      <c r="AB5333" s="69" t="b">
        <f t="shared" si="1002"/>
        <v>1</v>
      </c>
      <c r="AC5333" s="70">
        <f t="shared" si="1003"/>
        <v>0.5</v>
      </c>
      <c r="AD5333" s="67">
        <f t="shared" si="1004"/>
        <v>44887.723043981503</v>
      </c>
      <c r="AE5333" s="67">
        <f>VLOOKUP(V5333,'Branch Wise Work Timelines'!C:G,3,FALSE)+AA5333</f>
        <v>44886.416666666664</v>
      </c>
      <c r="AF5333" s="67">
        <f>IF(V5333="Bangalore",VLOOKUP(V5333,'Branch Wise Work Timelines'!C:G,4,FALSE)+AA5333+1,IF(V5333="Mumbai",VLOOKUP(V5333,'Branch Wise Work Timelines'!C:G,4,FALSE)+AA5333+1,VLOOKUP(V5333,'Branch Wise Work Timelines'!C:G,4,FALSE)+AA5333))</f>
        <v>44887.104166666664</v>
      </c>
      <c r="AG5333" s="67">
        <f>WORKDAY.INTL(AA5333,1,11)+VLOOKUP(V5333,'Branch Wise Work Timelines'!C:G,3,FALSE)</f>
        <v>44887.416666666664</v>
      </c>
      <c r="AH5333" s="69" t="str">
        <f t="shared" ca="1" si="1005"/>
        <v>Out of TAT</v>
      </c>
      <c r="AI5333" s="69">
        <f t="shared" ca="1" si="1006"/>
        <v>20565</v>
      </c>
      <c r="AJ5333" s="69" t="str">
        <f ca="1">IF(AI5333&lt;0,"0-12",IFERROR(VLOOKUP(AI5333,Breakup[],2,FALSE),"&gt;24"))</f>
        <v>&gt;24</v>
      </c>
      <c r="AK5333" s="69" t="str">
        <f>VLOOKUP(V5333,Master!B:D,3,FALSE)</f>
        <v>South</v>
      </c>
      <c r="AL5333" s="69" t="str">
        <f t="shared" si="1007"/>
        <v>Bangalore-CLS</v>
      </c>
    </row>
    <row r="5334" spans="1:38">
      <c r="A5334" s="14" t="s">
        <v>10999</v>
      </c>
      <c r="B5334" s="54">
        <v>44701.767883761597</v>
      </c>
      <c r="C5334" s="13" t="s">
        <v>377</v>
      </c>
      <c r="D5334" s="13">
        <v>1228</v>
      </c>
      <c r="E5334" s="13" t="s">
        <v>11000</v>
      </c>
      <c r="F5334" s="13" t="s">
        <v>15</v>
      </c>
      <c r="G5334" s="14">
        <v>1653052565128</v>
      </c>
      <c r="H5334" s="55">
        <v>1.86921296296296E-2</v>
      </c>
      <c r="I5334" s="33">
        <v>44883.018692129597</v>
      </c>
      <c r="J5334" s="58">
        <v>44883</v>
      </c>
      <c r="K5334" s="13" t="s">
        <v>213</v>
      </c>
      <c r="L5334" s="13" t="s">
        <v>30</v>
      </c>
      <c r="M5334" s="13" t="s">
        <v>75</v>
      </c>
      <c r="N5334" s="13" t="s">
        <v>206</v>
      </c>
      <c r="O5334" s="33" t="s">
        <v>38</v>
      </c>
      <c r="P5334" s="58" t="s">
        <v>38</v>
      </c>
      <c r="Q5334" s="33" t="s">
        <v>207</v>
      </c>
      <c r="R5334" s="14" t="s">
        <v>38</v>
      </c>
      <c r="S5334" s="13" t="s">
        <v>216</v>
      </c>
      <c r="T5334" s="13" t="s">
        <v>217</v>
      </c>
      <c r="U5334" s="33">
        <f t="shared" ca="1" si="996"/>
        <v>45744.56914039352</v>
      </c>
      <c r="V5334" s="13" t="str">
        <f t="shared" si="997"/>
        <v>Bangalore</v>
      </c>
      <c r="W5334" s="13" t="str">
        <f t="shared" si="998"/>
        <v>CLS</v>
      </c>
      <c r="X5334" s="13">
        <f t="shared" si="999"/>
        <v>0</v>
      </c>
      <c r="Y5334" s="13" t="str">
        <f>IFERROR(VLOOKUP(C5334,ReceivingTeam[],2,FALSE),"HelpDesk")</f>
        <v>HelpDesk</v>
      </c>
      <c r="Z5334" s="67">
        <f t="shared" si="1000"/>
        <v>44883.916666666664</v>
      </c>
      <c r="AA5334" s="68">
        <f t="shared" si="1001"/>
        <v>44883</v>
      </c>
      <c r="AB5334" s="69" t="b">
        <f t="shared" si="1002"/>
        <v>1</v>
      </c>
      <c r="AC5334" s="70">
        <f t="shared" si="1003"/>
        <v>0.5</v>
      </c>
      <c r="AD5334" s="67">
        <f t="shared" si="1004"/>
        <v>44883.916666666664</v>
      </c>
      <c r="AE5334" s="67">
        <f>VLOOKUP(V5334,'Branch Wise Work Timelines'!C:G,3,FALSE)+AA5334</f>
        <v>44883.416666666664</v>
      </c>
      <c r="AF5334" s="67">
        <f>IF(V5334="Bangalore",VLOOKUP(V5334,'Branch Wise Work Timelines'!C:G,4,FALSE)+AA5334+1,IF(V5334="Mumbai",VLOOKUP(V5334,'Branch Wise Work Timelines'!C:G,4,FALSE)+AA5334+1,VLOOKUP(V5334,'Branch Wise Work Timelines'!C:G,4,FALSE)+AA5334))</f>
        <v>44884.104166666664</v>
      </c>
      <c r="AG5334" s="67">
        <f>WORKDAY.INTL(AA5334,1,11)+VLOOKUP(V5334,'Branch Wise Work Timelines'!C:G,3,FALSE)</f>
        <v>44884.416666666664</v>
      </c>
      <c r="AH5334" s="69" t="str">
        <f t="shared" ca="1" si="1005"/>
        <v>Out of TAT</v>
      </c>
      <c r="AI5334" s="69">
        <f t="shared" ca="1" si="1006"/>
        <v>20656</v>
      </c>
      <c r="AJ5334" s="69" t="str">
        <f ca="1">IF(AI5334&lt;0,"0-12",IFERROR(VLOOKUP(AI5334,Breakup[],2,FALSE),"&gt;24"))</f>
        <v>&gt;24</v>
      </c>
      <c r="AK5334" s="69" t="str">
        <f>VLOOKUP(V5334,Master!B:D,3,FALSE)</f>
        <v>South</v>
      </c>
      <c r="AL5334" s="69" t="str">
        <f t="shared" si="1007"/>
        <v>Bangalore-CLS</v>
      </c>
    </row>
    <row r="5335" spans="1:38">
      <c r="A5335" s="14" t="s">
        <v>11001</v>
      </c>
      <c r="B5335" s="54">
        <v>44701.825933333297</v>
      </c>
      <c r="C5335" s="13" t="s">
        <v>87</v>
      </c>
      <c r="D5335" s="13">
        <v>1670</v>
      </c>
      <c r="E5335" s="13" t="s">
        <v>11002</v>
      </c>
      <c r="F5335" s="13" t="s">
        <v>33</v>
      </c>
      <c r="G5335" s="14">
        <v>1653058269490</v>
      </c>
      <c r="H5335" s="55">
        <v>0.43828703703703698</v>
      </c>
      <c r="I5335" s="33">
        <v>44882.438287037003</v>
      </c>
      <c r="J5335" s="58">
        <v>44882</v>
      </c>
      <c r="K5335" s="13" t="s">
        <v>213</v>
      </c>
      <c r="L5335" s="13" t="s">
        <v>30</v>
      </c>
      <c r="M5335" s="13" t="s">
        <v>282</v>
      </c>
      <c r="N5335" s="13" t="s">
        <v>206</v>
      </c>
      <c r="O5335" s="33" t="s">
        <v>38</v>
      </c>
      <c r="P5335" s="58" t="s">
        <v>38</v>
      </c>
      <c r="Q5335" s="33" t="s">
        <v>207</v>
      </c>
      <c r="R5335" s="14" t="s">
        <v>38</v>
      </c>
      <c r="S5335" s="13" t="s">
        <v>216</v>
      </c>
      <c r="T5335" s="13" t="s">
        <v>217</v>
      </c>
      <c r="U5335" s="33">
        <f t="shared" ca="1" si="996"/>
        <v>45744.56914039352</v>
      </c>
      <c r="V5335" s="13" t="str">
        <f t="shared" si="997"/>
        <v>Bangalore</v>
      </c>
      <c r="W5335" s="13" t="str">
        <f t="shared" si="998"/>
        <v>RI</v>
      </c>
      <c r="X5335" s="13">
        <f t="shared" si="999"/>
        <v>10</v>
      </c>
      <c r="Y5335" s="13" t="str">
        <f>IFERROR(VLOOKUP(C5335,ReceivingTeam[],2,FALSE),"HelpDesk")</f>
        <v>Branch office</v>
      </c>
      <c r="Z5335" s="67">
        <f t="shared" si="1000"/>
        <v>44882.938287037003</v>
      </c>
      <c r="AA5335" s="68">
        <f t="shared" si="1001"/>
        <v>44882</v>
      </c>
      <c r="AB5335" s="69" t="b">
        <f t="shared" si="1002"/>
        <v>1</v>
      </c>
      <c r="AC5335" s="70">
        <f t="shared" si="1003"/>
        <v>0.5</v>
      </c>
      <c r="AD5335" s="67">
        <f t="shared" si="1004"/>
        <v>44882.938287037003</v>
      </c>
      <c r="AE5335" s="67">
        <f>VLOOKUP(V5335,'Branch Wise Work Timelines'!C:G,3,FALSE)+AA5335</f>
        <v>44882.416666666664</v>
      </c>
      <c r="AF5335" s="67">
        <f>IF(V5335="Bangalore",VLOOKUP(V5335,'Branch Wise Work Timelines'!C:G,4,FALSE)+AA5335+1,IF(V5335="Mumbai",VLOOKUP(V5335,'Branch Wise Work Timelines'!C:G,4,FALSE)+AA5335+1,VLOOKUP(V5335,'Branch Wise Work Timelines'!C:G,4,FALSE)+AA5335))</f>
        <v>44883.104166666664</v>
      </c>
      <c r="AG5335" s="67">
        <f>WORKDAY.INTL(AA5335,1,11)+VLOOKUP(V5335,'Branch Wise Work Timelines'!C:G,3,FALSE)</f>
        <v>44883.416666666664</v>
      </c>
      <c r="AH5335" s="69" t="str">
        <f t="shared" ca="1" si="1005"/>
        <v>Out of TAT</v>
      </c>
      <c r="AI5335" s="69">
        <f t="shared" ca="1" si="1006"/>
        <v>20680</v>
      </c>
      <c r="AJ5335" s="69" t="str">
        <f ca="1">IF(AI5335&lt;0,"0-12",IFERROR(VLOOKUP(AI5335,Breakup[],2,FALSE),"&gt;24"))</f>
        <v>&gt;24</v>
      </c>
      <c r="AK5335" s="69" t="str">
        <f>VLOOKUP(V5335,Master!B:D,3,FALSE)</f>
        <v>South</v>
      </c>
      <c r="AL5335" s="69" t="str">
        <f t="shared" si="1007"/>
        <v>Bangalore</v>
      </c>
    </row>
    <row r="5336" spans="1:38">
      <c r="A5336" s="14" t="s">
        <v>11003</v>
      </c>
      <c r="B5336" s="54">
        <v>44701.4627223727</v>
      </c>
      <c r="C5336" s="13" t="s">
        <v>6447</v>
      </c>
      <c r="D5336" s="13">
        <v>1908</v>
      </c>
      <c r="E5336" s="13" t="s">
        <v>11004</v>
      </c>
      <c r="F5336" s="13" t="s">
        <v>33</v>
      </c>
      <c r="G5336" s="14">
        <v>1653057767259</v>
      </c>
      <c r="H5336" s="55">
        <v>0.85726851851851904</v>
      </c>
      <c r="I5336" s="33">
        <v>44884.857268518499</v>
      </c>
      <c r="J5336" s="58">
        <v>44884</v>
      </c>
      <c r="K5336" s="13" t="s">
        <v>452</v>
      </c>
      <c r="L5336" s="13" t="s">
        <v>36</v>
      </c>
      <c r="M5336" s="13" t="s">
        <v>6447</v>
      </c>
      <c r="N5336" s="13" t="s">
        <v>206</v>
      </c>
      <c r="O5336" s="33" t="s">
        <v>38</v>
      </c>
      <c r="P5336" s="58" t="s">
        <v>38</v>
      </c>
      <c r="Q5336" s="33" t="s">
        <v>207</v>
      </c>
      <c r="R5336" s="14" t="s">
        <v>38</v>
      </c>
      <c r="S5336" s="13" t="s">
        <v>216</v>
      </c>
      <c r="T5336" s="13" t="s">
        <v>278</v>
      </c>
      <c r="U5336" s="33">
        <f t="shared" ca="1" si="996"/>
        <v>45744.56914039352</v>
      </c>
      <c r="V5336" s="13" t="str">
        <f t="shared" si="997"/>
        <v>Chennai</v>
      </c>
      <c r="W5336" s="13" t="str">
        <f t="shared" si="998"/>
        <v>RI</v>
      </c>
      <c r="X5336" s="13">
        <f t="shared" si="999"/>
        <v>20</v>
      </c>
      <c r="Y5336" s="13" t="str">
        <f>IFERROR(VLOOKUP(C5336,ReceivingTeam[],2,FALSE),"HelpDesk")</f>
        <v>HelpDesk</v>
      </c>
      <c r="Z5336" s="67">
        <f t="shared" si="1000"/>
        <v>44889.503101851828</v>
      </c>
      <c r="AA5336" s="68">
        <f t="shared" si="1001"/>
        <v>44884</v>
      </c>
      <c r="AB5336" s="69" t="b">
        <f t="shared" si="1002"/>
        <v>1</v>
      </c>
      <c r="AC5336" s="70">
        <f t="shared" si="1003"/>
        <v>3</v>
      </c>
      <c r="AD5336" s="67">
        <f t="shared" si="1004"/>
        <v>44889.503101851828</v>
      </c>
      <c r="AE5336" s="67">
        <f>VLOOKUP(V5336,'Branch Wise Work Timelines'!C:G,3,FALSE)+AA5336</f>
        <v>44884.416666666664</v>
      </c>
      <c r="AF5336" s="67">
        <f>IF(V5336="Bangalore",VLOOKUP(V5336,'Branch Wise Work Timelines'!C:G,4,FALSE)+AA5336+1,IF(V5336="Mumbai",VLOOKUP(V5336,'Branch Wise Work Timelines'!C:G,4,FALSE)+AA5336+1,VLOOKUP(V5336,'Branch Wise Work Timelines'!C:G,4,FALSE)+AA5336))</f>
        <v>44884.770833333336</v>
      </c>
      <c r="AG5336" s="67">
        <f>WORKDAY.INTL(AA5336,1,11)+VLOOKUP(V5336,'Branch Wise Work Timelines'!C:G,3,FALSE)</f>
        <v>44886.416666666664</v>
      </c>
      <c r="AH5336" s="69" t="str">
        <f t="shared" ca="1" si="1005"/>
        <v>Out of TAT</v>
      </c>
      <c r="AI5336" s="69">
        <f t="shared" ca="1" si="1006"/>
        <v>20522</v>
      </c>
      <c r="AJ5336" s="69" t="str">
        <f ca="1">IF(AI5336&lt;0,"0-12",IFERROR(VLOOKUP(AI5336,Breakup[],2,FALSE),"&gt;24"))</f>
        <v>&gt;24</v>
      </c>
      <c r="AK5336" s="69" t="str">
        <f>VLOOKUP(V5336,Master!B:D,3,FALSE)</f>
        <v>South</v>
      </c>
      <c r="AL5336" s="69" t="str">
        <f t="shared" si="1007"/>
        <v>Chennai</v>
      </c>
    </row>
    <row r="5337" spans="1:38">
      <c r="A5337" s="14" t="s">
        <v>11005</v>
      </c>
      <c r="B5337" s="54">
        <v>44701.812257835598</v>
      </c>
      <c r="C5337" s="13" t="s">
        <v>113</v>
      </c>
      <c r="D5337" s="13">
        <v>977</v>
      </c>
      <c r="E5337" s="13" t="s">
        <v>11006</v>
      </c>
      <c r="F5337" s="13" t="s">
        <v>33</v>
      </c>
      <c r="G5337" s="14">
        <v>1653057688131</v>
      </c>
      <c r="H5337" s="55">
        <v>0.93981481481481499</v>
      </c>
      <c r="I5337" s="33">
        <v>44884.939814814803</v>
      </c>
      <c r="J5337" s="58">
        <v>44884</v>
      </c>
      <c r="K5337" s="13" t="s">
        <v>263</v>
      </c>
      <c r="L5337" s="13" t="s">
        <v>69</v>
      </c>
      <c r="M5337" s="13" t="s">
        <v>101</v>
      </c>
      <c r="N5337" s="13" t="s">
        <v>206</v>
      </c>
      <c r="O5337" s="33" t="s">
        <v>38</v>
      </c>
      <c r="P5337" s="58" t="s">
        <v>38</v>
      </c>
      <c r="Q5337" s="33" t="s">
        <v>207</v>
      </c>
      <c r="R5337" s="14" t="s">
        <v>38</v>
      </c>
      <c r="S5337" s="13" t="s">
        <v>208</v>
      </c>
      <c r="T5337" s="13" t="s">
        <v>209</v>
      </c>
      <c r="U5337" s="33">
        <f t="shared" ca="1" si="996"/>
        <v>45744.56914039352</v>
      </c>
      <c r="V5337" s="13" t="str">
        <f t="shared" si="997"/>
        <v>Mumbai</v>
      </c>
      <c r="W5337" s="13" t="str">
        <f t="shared" si="998"/>
        <v>RI</v>
      </c>
      <c r="X5337" s="13">
        <f t="shared" si="999"/>
        <v>22</v>
      </c>
      <c r="Y5337" s="13" t="str">
        <f>IFERROR(VLOOKUP(C5337,ReceivingTeam[],2,FALSE),"HelpDesk")</f>
        <v>Branch office</v>
      </c>
      <c r="Z5337" s="67">
        <f t="shared" si="1000"/>
        <v>44886.606481481467</v>
      </c>
      <c r="AA5337" s="68">
        <f t="shared" si="1001"/>
        <v>44884</v>
      </c>
      <c r="AB5337" s="69" t="b">
        <f t="shared" si="1002"/>
        <v>1</v>
      </c>
      <c r="AC5337" s="70">
        <f t="shared" si="1003"/>
        <v>0.5</v>
      </c>
      <c r="AD5337" s="67">
        <f t="shared" si="1004"/>
        <v>44886.606481481467</v>
      </c>
      <c r="AE5337" s="67">
        <f>VLOOKUP(V5337,'Branch Wise Work Timelines'!C:G,3,FALSE)+AA5337</f>
        <v>44884.416666666664</v>
      </c>
      <c r="AF5337" s="67">
        <f>IF(V5337="Bangalore",VLOOKUP(V5337,'Branch Wise Work Timelines'!C:G,4,FALSE)+AA5337+1,IF(V5337="Mumbai",VLOOKUP(V5337,'Branch Wise Work Timelines'!C:G,4,FALSE)+AA5337+1,VLOOKUP(V5337,'Branch Wise Work Timelines'!C:G,4,FALSE)+AA5337))</f>
        <v>44885.25</v>
      </c>
      <c r="AG5337" s="67">
        <f>WORKDAY.INTL(AA5337,1,11)+VLOOKUP(V5337,'Branch Wise Work Timelines'!C:G,3,FALSE)</f>
        <v>44886.416666666664</v>
      </c>
      <c r="AH5337" s="69" t="str">
        <f t="shared" ca="1" si="1005"/>
        <v>Out of TAT</v>
      </c>
      <c r="AI5337" s="69">
        <f t="shared" ca="1" si="1006"/>
        <v>20592</v>
      </c>
      <c r="AJ5337" s="69" t="str">
        <f ca="1">IF(AI5337&lt;0,"0-12",IFERROR(VLOOKUP(AI5337,Breakup[],2,FALSE),"&gt;24"))</f>
        <v>&gt;24</v>
      </c>
      <c r="AK5337" s="69" t="str">
        <f>VLOOKUP(V5337,Master!B:D,3,FALSE)</f>
        <v>East</v>
      </c>
      <c r="AL5337" s="69" t="str">
        <f t="shared" si="1007"/>
        <v>Mumbai</v>
      </c>
    </row>
    <row r="5338" spans="1:38">
      <c r="A5338" s="14" t="s">
        <v>11007</v>
      </c>
      <c r="B5338" s="54">
        <v>44701.7309189468</v>
      </c>
      <c r="C5338" s="13" t="s">
        <v>203</v>
      </c>
      <c r="D5338" s="13">
        <v>1047</v>
      </c>
      <c r="E5338" s="13" t="s">
        <v>11008</v>
      </c>
      <c r="F5338" s="13" t="s">
        <v>33</v>
      </c>
      <c r="G5338" s="14">
        <v>1653048164227</v>
      </c>
      <c r="H5338" s="55">
        <v>0.45693287037037</v>
      </c>
      <c r="I5338" s="33">
        <v>44883.456932870402</v>
      </c>
      <c r="J5338" s="58">
        <v>44883</v>
      </c>
      <c r="K5338" s="13" t="s">
        <v>205</v>
      </c>
      <c r="L5338" s="13" t="s">
        <v>21</v>
      </c>
      <c r="M5338" s="13" t="s">
        <v>203</v>
      </c>
      <c r="N5338" s="13" t="s">
        <v>206</v>
      </c>
      <c r="O5338" s="33" t="s">
        <v>38</v>
      </c>
      <c r="P5338" s="58" t="s">
        <v>38</v>
      </c>
      <c r="Q5338" s="33" t="s">
        <v>207</v>
      </c>
      <c r="R5338" s="14" t="s">
        <v>38</v>
      </c>
      <c r="S5338" s="13" t="s">
        <v>208</v>
      </c>
      <c r="T5338" s="13" t="s">
        <v>209</v>
      </c>
      <c r="U5338" s="33">
        <f t="shared" ca="1" si="996"/>
        <v>45744.56914039352</v>
      </c>
      <c r="V5338" s="13" t="str">
        <f t="shared" si="997"/>
        <v>Baroda</v>
      </c>
      <c r="W5338" s="13" t="str">
        <f t="shared" si="998"/>
        <v>RI</v>
      </c>
      <c r="X5338" s="13">
        <f t="shared" si="999"/>
        <v>10</v>
      </c>
      <c r="Y5338" s="13" t="str">
        <f>IFERROR(VLOOKUP(C5338,ReceivingTeam[],2,FALSE),"HelpDesk")</f>
        <v>HelpDesk</v>
      </c>
      <c r="Z5338" s="67">
        <f t="shared" si="1000"/>
        <v>44884.60276620373</v>
      </c>
      <c r="AA5338" s="68">
        <f t="shared" si="1001"/>
        <v>44883</v>
      </c>
      <c r="AB5338" s="69" t="b">
        <f t="shared" si="1002"/>
        <v>1</v>
      </c>
      <c r="AC5338" s="70">
        <f t="shared" si="1003"/>
        <v>0.5</v>
      </c>
      <c r="AD5338" s="67">
        <f t="shared" si="1004"/>
        <v>44884.60276620373</v>
      </c>
      <c r="AE5338" s="67">
        <f>VLOOKUP(V5338,'Branch Wise Work Timelines'!C:G,3,FALSE)+AA5338</f>
        <v>44883.416666666664</v>
      </c>
      <c r="AF5338" s="67">
        <f>IF(V5338="Bangalore",VLOOKUP(V5338,'Branch Wise Work Timelines'!C:G,4,FALSE)+AA5338+1,IF(V5338="Mumbai",VLOOKUP(V5338,'Branch Wise Work Timelines'!C:G,4,FALSE)+AA5338+1,VLOOKUP(V5338,'Branch Wise Work Timelines'!C:G,4,FALSE)+AA5338))</f>
        <v>44883.770833333336</v>
      </c>
      <c r="AG5338" s="67">
        <f>WORKDAY.INTL(AA5338,1,11)+VLOOKUP(V5338,'Branch Wise Work Timelines'!C:G,3,FALSE)</f>
        <v>44884.416666666664</v>
      </c>
      <c r="AH5338" s="69" t="str">
        <f t="shared" ca="1" si="1005"/>
        <v>Out of TAT</v>
      </c>
      <c r="AI5338" s="69">
        <f t="shared" ca="1" si="1006"/>
        <v>20640</v>
      </c>
      <c r="AJ5338" s="69" t="str">
        <f ca="1">IF(AI5338&lt;0,"0-12",IFERROR(VLOOKUP(AI5338,Breakup[],2,FALSE),"&gt;24"))</f>
        <v>&gt;24</v>
      </c>
      <c r="AK5338" s="69" t="str">
        <f>VLOOKUP(V5338,Master!B:D,3,FALSE)</f>
        <v>East</v>
      </c>
      <c r="AL5338" s="69" t="str">
        <f t="shared" si="1007"/>
        <v>Baroda</v>
      </c>
    </row>
    <row r="5339" spans="1:38">
      <c r="A5339" s="14" t="s">
        <v>11009</v>
      </c>
      <c r="B5339" s="54">
        <v>44701.750892442098</v>
      </c>
      <c r="C5339" s="13" t="s">
        <v>132</v>
      </c>
      <c r="D5339" s="13">
        <v>555</v>
      </c>
      <c r="E5339" s="13" t="s">
        <v>11010</v>
      </c>
      <c r="F5339" s="13" t="s">
        <v>33</v>
      </c>
      <c r="G5339" s="14">
        <v>1653050198995</v>
      </c>
      <c r="H5339" s="55">
        <v>0.82445601851851802</v>
      </c>
      <c r="I5339" s="33">
        <v>44888.824456018498</v>
      </c>
      <c r="J5339" s="58">
        <v>44888</v>
      </c>
      <c r="K5339" s="13" t="s">
        <v>257</v>
      </c>
      <c r="L5339" s="13" t="s">
        <v>72</v>
      </c>
      <c r="M5339" s="13" t="s">
        <v>286</v>
      </c>
      <c r="N5339" s="13" t="s">
        <v>206</v>
      </c>
      <c r="O5339" s="33" t="s">
        <v>38</v>
      </c>
      <c r="P5339" s="58" t="s">
        <v>38</v>
      </c>
      <c r="Q5339" s="33" t="s">
        <v>207</v>
      </c>
      <c r="R5339" s="14" t="s">
        <v>38</v>
      </c>
      <c r="S5339" s="13" t="s">
        <v>216</v>
      </c>
      <c r="T5339" s="13" t="s">
        <v>217</v>
      </c>
      <c r="U5339" s="33">
        <f t="shared" ca="1" si="996"/>
        <v>45744.56914039352</v>
      </c>
      <c r="V5339" s="13" t="str">
        <f t="shared" si="997"/>
        <v>Pune</v>
      </c>
      <c r="W5339" s="13" t="str">
        <f t="shared" si="998"/>
        <v>RI</v>
      </c>
      <c r="X5339" s="13">
        <f t="shared" si="999"/>
        <v>19</v>
      </c>
      <c r="Y5339" s="13" t="str">
        <f>IFERROR(VLOOKUP(C5339,ReceivingTeam[],2,FALSE),"HelpDesk")</f>
        <v>Branch office</v>
      </c>
      <c r="Z5339" s="67">
        <f t="shared" si="1000"/>
        <v>44889.949456018498</v>
      </c>
      <c r="AA5339" s="68">
        <f t="shared" si="1001"/>
        <v>44888</v>
      </c>
      <c r="AB5339" s="69" t="b">
        <f t="shared" si="1002"/>
        <v>1</v>
      </c>
      <c r="AC5339" s="70">
        <f t="shared" si="1003"/>
        <v>0.5</v>
      </c>
      <c r="AD5339" s="67">
        <f t="shared" si="1004"/>
        <v>44889.949456018498</v>
      </c>
      <c r="AE5339" s="67">
        <f>VLOOKUP(V5339,'Branch Wise Work Timelines'!C:G,3,FALSE)+AA5339</f>
        <v>44888.395833333336</v>
      </c>
      <c r="AF5339" s="67">
        <f>IF(V5339="Bangalore",VLOOKUP(V5339,'Branch Wise Work Timelines'!C:G,4,FALSE)+AA5339+1,IF(V5339="Mumbai",VLOOKUP(V5339,'Branch Wise Work Timelines'!C:G,4,FALSE)+AA5339+1,VLOOKUP(V5339,'Branch Wise Work Timelines'!C:G,4,FALSE)+AA5339))</f>
        <v>44888.770833333336</v>
      </c>
      <c r="AG5339" s="67">
        <f>WORKDAY.INTL(AA5339,1,11)+VLOOKUP(V5339,'Branch Wise Work Timelines'!C:G,3,FALSE)</f>
        <v>44889.395833333336</v>
      </c>
      <c r="AH5339" s="69" t="str">
        <f t="shared" ca="1" si="1005"/>
        <v>Out of TAT</v>
      </c>
      <c r="AI5339" s="69">
        <f t="shared" ca="1" si="1006"/>
        <v>20511</v>
      </c>
      <c r="AJ5339" s="69" t="str">
        <f ca="1">IF(AI5339&lt;0,"0-12",IFERROR(VLOOKUP(AI5339,Breakup[],2,FALSE),"&gt;24"))</f>
        <v>&gt;24</v>
      </c>
      <c r="AK5339" s="69" t="str">
        <f>VLOOKUP(V5339,Master!B:D,3,FALSE)</f>
        <v>West</v>
      </c>
      <c r="AL5339" s="69" t="str">
        <f t="shared" si="1007"/>
        <v>Pune</v>
      </c>
    </row>
    <row r="5340" spans="1:38">
      <c r="A5340" s="14" t="s">
        <v>11011</v>
      </c>
      <c r="B5340" s="54">
        <v>44701.704654016197</v>
      </c>
      <c r="C5340" s="13" t="s">
        <v>144</v>
      </c>
      <c r="D5340" s="13">
        <v>475</v>
      </c>
      <c r="E5340" s="13" t="s">
        <v>11012</v>
      </c>
      <c r="F5340" s="13" t="s">
        <v>33</v>
      </c>
      <c r="G5340" s="14">
        <v>1653047246133</v>
      </c>
      <c r="H5340" s="55">
        <v>0.97594907407407405</v>
      </c>
      <c r="I5340" s="33">
        <v>44887.975949074098</v>
      </c>
      <c r="J5340" s="58">
        <v>44887</v>
      </c>
      <c r="K5340" s="13" t="s">
        <v>325</v>
      </c>
      <c r="L5340" s="13" t="s">
        <v>55</v>
      </c>
      <c r="M5340" s="13" t="s">
        <v>347</v>
      </c>
      <c r="N5340" s="13" t="s">
        <v>206</v>
      </c>
      <c r="O5340" s="33" t="s">
        <v>38</v>
      </c>
      <c r="P5340" s="58" t="s">
        <v>38</v>
      </c>
      <c r="Q5340" s="33" t="s">
        <v>207</v>
      </c>
      <c r="R5340" s="14" t="s">
        <v>38</v>
      </c>
      <c r="S5340" s="13" t="s">
        <v>208</v>
      </c>
      <c r="T5340" s="13" t="s">
        <v>209</v>
      </c>
      <c r="U5340" s="33">
        <f t="shared" ca="1" si="996"/>
        <v>45744.56914039352</v>
      </c>
      <c r="V5340" s="13" t="str">
        <f t="shared" si="997"/>
        <v>Delhi</v>
      </c>
      <c r="W5340" s="13" t="str">
        <f t="shared" si="998"/>
        <v>RI</v>
      </c>
      <c r="X5340" s="13">
        <f t="shared" si="999"/>
        <v>23</v>
      </c>
      <c r="Y5340" s="13" t="str">
        <f>IFERROR(VLOOKUP(C5340,ReceivingTeam[],2,FALSE),"HelpDesk")</f>
        <v>Branch office</v>
      </c>
      <c r="Z5340" s="67">
        <f t="shared" si="1000"/>
        <v>44889.121782407427</v>
      </c>
      <c r="AA5340" s="68">
        <f t="shared" si="1001"/>
        <v>44887</v>
      </c>
      <c r="AB5340" s="69" t="b">
        <f t="shared" si="1002"/>
        <v>1</v>
      </c>
      <c r="AC5340" s="70">
        <f t="shared" si="1003"/>
        <v>0.5</v>
      </c>
      <c r="AD5340" s="67">
        <f t="shared" si="1004"/>
        <v>44889.121782407427</v>
      </c>
      <c r="AE5340" s="67">
        <f>VLOOKUP(V5340,'Branch Wise Work Timelines'!C:G,3,FALSE)+AA5340</f>
        <v>44887.416666666664</v>
      </c>
      <c r="AF5340" s="67">
        <f>IF(V5340="Bangalore",VLOOKUP(V5340,'Branch Wise Work Timelines'!C:G,4,FALSE)+AA5340+1,IF(V5340="Mumbai",VLOOKUP(V5340,'Branch Wise Work Timelines'!C:G,4,FALSE)+AA5340+1,VLOOKUP(V5340,'Branch Wise Work Timelines'!C:G,4,FALSE)+AA5340))</f>
        <v>44887.770833333336</v>
      </c>
      <c r="AG5340" s="67">
        <f>WORKDAY.INTL(AA5340,1,11)+VLOOKUP(V5340,'Branch Wise Work Timelines'!C:G,3,FALSE)</f>
        <v>44888.416666666664</v>
      </c>
      <c r="AH5340" s="69" t="str">
        <f t="shared" ca="1" si="1005"/>
        <v>Out of TAT</v>
      </c>
      <c r="AI5340" s="69">
        <f t="shared" ca="1" si="1006"/>
        <v>20531</v>
      </c>
      <c r="AJ5340" s="69" t="str">
        <f ca="1">IF(AI5340&lt;0,"0-12",IFERROR(VLOOKUP(AI5340,Breakup[],2,FALSE),"&gt;24"))</f>
        <v>&gt;24</v>
      </c>
      <c r="AK5340" s="69" t="str">
        <f>VLOOKUP(V5340,Master!B:D,3,FALSE)</f>
        <v>North</v>
      </c>
      <c r="AL5340" s="69" t="str">
        <f t="shared" si="1007"/>
        <v>Delhi</v>
      </c>
    </row>
    <row r="5341" spans="1:38">
      <c r="A5341" s="14" t="s">
        <v>11013</v>
      </c>
      <c r="B5341" s="54">
        <v>44701.616120057901</v>
      </c>
      <c r="C5341" s="13" t="s">
        <v>219</v>
      </c>
      <c r="D5341" s="13">
        <v>71</v>
      </c>
      <c r="E5341" s="13" t="s">
        <v>11014</v>
      </c>
      <c r="F5341" s="13" t="s">
        <v>15</v>
      </c>
      <c r="G5341" s="14">
        <v>1653047338901</v>
      </c>
      <c r="H5341" s="55">
        <v>5.0231481481481502E-2</v>
      </c>
      <c r="I5341" s="33">
        <v>44890.050231481502</v>
      </c>
      <c r="J5341" s="58">
        <v>44890</v>
      </c>
      <c r="K5341" s="13" t="s">
        <v>213</v>
      </c>
      <c r="L5341" s="13" t="s">
        <v>30</v>
      </c>
      <c r="M5341" s="13" t="s">
        <v>75</v>
      </c>
      <c r="N5341" s="13" t="s">
        <v>206</v>
      </c>
      <c r="O5341" s="33" t="s">
        <v>38</v>
      </c>
      <c r="P5341" s="58" t="s">
        <v>38</v>
      </c>
      <c r="Q5341" s="33" t="s">
        <v>207</v>
      </c>
      <c r="R5341" s="14" t="s">
        <v>38</v>
      </c>
      <c r="S5341" s="13" t="s">
        <v>208</v>
      </c>
      <c r="T5341" s="13" t="s">
        <v>209</v>
      </c>
      <c r="U5341" s="33">
        <f t="shared" ca="1" si="996"/>
        <v>45744.56914039352</v>
      </c>
      <c r="V5341" s="13" t="str">
        <f t="shared" si="997"/>
        <v>Bangalore</v>
      </c>
      <c r="W5341" s="13" t="str">
        <f t="shared" si="998"/>
        <v>CLS</v>
      </c>
      <c r="X5341" s="13">
        <f t="shared" si="999"/>
        <v>1</v>
      </c>
      <c r="Y5341" s="13" t="str">
        <f>IFERROR(VLOOKUP(C5341,ReceivingTeam[],2,FALSE),"HelpDesk")</f>
        <v>HelpDesk</v>
      </c>
      <c r="Z5341" s="67">
        <f t="shared" si="1000"/>
        <v>44890.916666666664</v>
      </c>
      <c r="AA5341" s="68">
        <f t="shared" si="1001"/>
        <v>44890</v>
      </c>
      <c r="AB5341" s="69" t="b">
        <f t="shared" si="1002"/>
        <v>1</v>
      </c>
      <c r="AC5341" s="70">
        <f t="shared" si="1003"/>
        <v>0.5</v>
      </c>
      <c r="AD5341" s="67">
        <f t="shared" si="1004"/>
        <v>44890.916666666664</v>
      </c>
      <c r="AE5341" s="67">
        <f>VLOOKUP(V5341,'Branch Wise Work Timelines'!C:G,3,FALSE)+AA5341</f>
        <v>44890.416666666664</v>
      </c>
      <c r="AF5341" s="67">
        <f>IF(V5341="Bangalore",VLOOKUP(V5341,'Branch Wise Work Timelines'!C:G,4,FALSE)+AA5341+1,IF(V5341="Mumbai",VLOOKUP(V5341,'Branch Wise Work Timelines'!C:G,4,FALSE)+AA5341+1,VLOOKUP(V5341,'Branch Wise Work Timelines'!C:G,4,FALSE)+AA5341))</f>
        <v>44891.104166666664</v>
      </c>
      <c r="AG5341" s="67">
        <f>WORKDAY.INTL(AA5341,1,11)+VLOOKUP(V5341,'Branch Wise Work Timelines'!C:G,3,FALSE)</f>
        <v>44891.416666666664</v>
      </c>
      <c r="AH5341" s="69" t="str">
        <f t="shared" ca="1" si="1005"/>
        <v>Out of TAT</v>
      </c>
      <c r="AI5341" s="69">
        <f t="shared" ca="1" si="1006"/>
        <v>20488</v>
      </c>
      <c r="AJ5341" s="69" t="str">
        <f ca="1">IF(AI5341&lt;0,"0-12",IFERROR(VLOOKUP(AI5341,Breakup[],2,FALSE),"&gt;24"))</f>
        <v>&gt;24</v>
      </c>
      <c r="AK5341" s="69" t="str">
        <f>VLOOKUP(V5341,Master!B:D,3,FALSE)</f>
        <v>South</v>
      </c>
      <c r="AL5341" s="69" t="str">
        <f t="shared" si="1007"/>
        <v>Bangalore-CLS</v>
      </c>
    </row>
    <row r="5342" spans="1:38">
      <c r="A5342" s="14" t="s">
        <v>11015</v>
      </c>
      <c r="B5342" s="54">
        <v>44701.813699039398</v>
      </c>
      <c r="C5342" s="13" t="s">
        <v>467</v>
      </c>
      <c r="D5342" s="13">
        <v>1301</v>
      </c>
      <c r="E5342" s="13" t="s">
        <v>11016</v>
      </c>
      <c r="F5342" s="13" t="s">
        <v>15</v>
      </c>
      <c r="G5342" s="14">
        <v>1653055518035</v>
      </c>
      <c r="H5342" s="55">
        <v>0.166469907407407</v>
      </c>
      <c r="I5342" s="33">
        <v>44890.166469907403</v>
      </c>
      <c r="J5342" s="58">
        <v>44890</v>
      </c>
      <c r="K5342" s="13" t="s">
        <v>213</v>
      </c>
      <c r="L5342" s="13" t="s">
        <v>30</v>
      </c>
      <c r="M5342" s="13" t="s">
        <v>75</v>
      </c>
      <c r="N5342" s="13" t="s">
        <v>206</v>
      </c>
      <c r="O5342" s="33" t="s">
        <v>38</v>
      </c>
      <c r="P5342" s="58" t="s">
        <v>38</v>
      </c>
      <c r="Q5342" s="33" t="s">
        <v>207</v>
      </c>
      <c r="R5342" s="14" t="s">
        <v>38</v>
      </c>
      <c r="S5342" s="13" t="s">
        <v>216</v>
      </c>
      <c r="T5342" s="13" t="s">
        <v>217</v>
      </c>
      <c r="U5342" s="33">
        <f t="shared" ca="1" si="996"/>
        <v>45744.56914039352</v>
      </c>
      <c r="V5342" s="13" t="str">
        <f t="shared" si="997"/>
        <v>Bangalore</v>
      </c>
      <c r="W5342" s="13" t="str">
        <f t="shared" si="998"/>
        <v>CLS</v>
      </c>
      <c r="X5342" s="13">
        <f t="shared" si="999"/>
        <v>3</v>
      </c>
      <c r="Y5342" s="13" t="str">
        <f>IFERROR(VLOOKUP(C5342,ReceivingTeam[],2,FALSE),"HelpDesk")</f>
        <v>HelpDesk</v>
      </c>
      <c r="Z5342" s="67">
        <f t="shared" si="1000"/>
        <v>44890.916666666664</v>
      </c>
      <c r="AA5342" s="68">
        <f t="shared" si="1001"/>
        <v>44890</v>
      </c>
      <c r="AB5342" s="69" t="b">
        <f t="shared" si="1002"/>
        <v>1</v>
      </c>
      <c r="AC5342" s="70">
        <f t="shared" si="1003"/>
        <v>0.5</v>
      </c>
      <c r="AD5342" s="67">
        <f t="shared" si="1004"/>
        <v>44890.916666666664</v>
      </c>
      <c r="AE5342" s="67">
        <f>VLOOKUP(V5342,'Branch Wise Work Timelines'!C:G,3,FALSE)+AA5342</f>
        <v>44890.416666666664</v>
      </c>
      <c r="AF5342" s="67">
        <f>IF(V5342="Bangalore",VLOOKUP(V5342,'Branch Wise Work Timelines'!C:G,4,FALSE)+AA5342+1,IF(V5342="Mumbai",VLOOKUP(V5342,'Branch Wise Work Timelines'!C:G,4,FALSE)+AA5342+1,VLOOKUP(V5342,'Branch Wise Work Timelines'!C:G,4,FALSE)+AA5342))</f>
        <v>44891.104166666664</v>
      </c>
      <c r="AG5342" s="67">
        <f>WORKDAY.INTL(AA5342,1,11)+VLOOKUP(V5342,'Branch Wise Work Timelines'!C:G,3,FALSE)</f>
        <v>44891.416666666664</v>
      </c>
      <c r="AH5342" s="69" t="str">
        <f t="shared" ca="1" si="1005"/>
        <v>Out of TAT</v>
      </c>
      <c r="AI5342" s="69">
        <f t="shared" ca="1" si="1006"/>
        <v>20488</v>
      </c>
      <c r="AJ5342" s="69" t="str">
        <f ca="1">IF(AI5342&lt;0,"0-12",IFERROR(VLOOKUP(AI5342,Breakup[],2,FALSE),"&gt;24"))</f>
        <v>&gt;24</v>
      </c>
      <c r="AK5342" s="69" t="str">
        <f>VLOOKUP(V5342,Master!B:D,3,FALSE)</f>
        <v>South</v>
      </c>
      <c r="AL5342" s="69" t="str">
        <f t="shared" si="1007"/>
        <v>Bangalore-CLS</v>
      </c>
    </row>
    <row r="5343" spans="1:38">
      <c r="A5343" s="14" t="s">
        <v>11017</v>
      </c>
      <c r="B5343" s="54">
        <v>44701.870510335597</v>
      </c>
      <c r="C5343" s="13" t="s">
        <v>352</v>
      </c>
      <c r="D5343" s="13">
        <v>1476</v>
      </c>
      <c r="E5343" s="13" t="s">
        <v>11018</v>
      </c>
      <c r="F5343" s="13" t="s">
        <v>33</v>
      </c>
      <c r="G5343" s="14">
        <v>1653059936208</v>
      </c>
      <c r="H5343" s="55">
        <v>0.75034722222222205</v>
      </c>
      <c r="I5343" s="33">
        <v>44886.750347222202</v>
      </c>
      <c r="J5343" s="58">
        <v>44886</v>
      </c>
      <c r="K5343" s="13" t="s">
        <v>263</v>
      </c>
      <c r="L5343" s="13" t="s">
        <v>69</v>
      </c>
      <c r="M5343" s="13" t="s">
        <v>101</v>
      </c>
      <c r="N5343" s="13" t="s">
        <v>206</v>
      </c>
      <c r="O5343" s="33" t="s">
        <v>38</v>
      </c>
      <c r="P5343" s="58" t="s">
        <v>38</v>
      </c>
      <c r="Q5343" s="33" t="s">
        <v>207</v>
      </c>
      <c r="R5343" s="14" t="s">
        <v>38</v>
      </c>
      <c r="S5343" s="13" t="s">
        <v>208</v>
      </c>
      <c r="T5343" s="13" t="s">
        <v>209</v>
      </c>
      <c r="U5343" s="33">
        <f t="shared" ca="1" si="996"/>
        <v>45744.56914039352</v>
      </c>
      <c r="V5343" s="13" t="str">
        <f t="shared" si="997"/>
        <v>Mumbai</v>
      </c>
      <c r="W5343" s="13" t="str">
        <f t="shared" si="998"/>
        <v>RI</v>
      </c>
      <c r="X5343" s="13">
        <f t="shared" si="999"/>
        <v>18</v>
      </c>
      <c r="Y5343" s="13" t="str">
        <f>IFERROR(VLOOKUP(C5343,ReceivingTeam[],2,FALSE),"HelpDesk")</f>
        <v>HelpDesk</v>
      </c>
      <c r="Z5343" s="67">
        <f t="shared" si="1000"/>
        <v>44887.417013888866</v>
      </c>
      <c r="AA5343" s="68">
        <f t="shared" si="1001"/>
        <v>44886</v>
      </c>
      <c r="AB5343" s="69" t="b">
        <f t="shared" si="1002"/>
        <v>1</v>
      </c>
      <c r="AC5343" s="70">
        <f t="shared" si="1003"/>
        <v>0.5</v>
      </c>
      <c r="AD5343" s="67">
        <f t="shared" si="1004"/>
        <v>44887.417013888866</v>
      </c>
      <c r="AE5343" s="67">
        <f>VLOOKUP(V5343,'Branch Wise Work Timelines'!C:G,3,FALSE)+AA5343</f>
        <v>44886.416666666664</v>
      </c>
      <c r="AF5343" s="67">
        <f>IF(V5343="Bangalore",VLOOKUP(V5343,'Branch Wise Work Timelines'!C:G,4,FALSE)+AA5343+1,IF(V5343="Mumbai",VLOOKUP(V5343,'Branch Wise Work Timelines'!C:G,4,FALSE)+AA5343+1,VLOOKUP(V5343,'Branch Wise Work Timelines'!C:G,4,FALSE)+AA5343))</f>
        <v>44887.25</v>
      </c>
      <c r="AG5343" s="67">
        <f>WORKDAY.INTL(AA5343,1,11)+VLOOKUP(V5343,'Branch Wise Work Timelines'!C:G,3,FALSE)</f>
        <v>44887.416666666664</v>
      </c>
      <c r="AH5343" s="69" t="str">
        <f t="shared" ca="1" si="1005"/>
        <v>Out of TAT</v>
      </c>
      <c r="AI5343" s="69">
        <f t="shared" ca="1" si="1006"/>
        <v>20572</v>
      </c>
      <c r="AJ5343" s="69" t="str">
        <f ca="1">IF(AI5343&lt;0,"0-12",IFERROR(VLOOKUP(AI5343,Breakup[],2,FALSE),"&gt;24"))</f>
        <v>&gt;24</v>
      </c>
      <c r="AK5343" s="69" t="str">
        <f>VLOOKUP(V5343,Master!B:D,3,FALSE)</f>
        <v>East</v>
      </c>
      <c r="AL5343" s="69" t="str">
        <f t="shared" si="1007"/>
        <v>Mumbai</v>
      </c>
    </row>
    <row r="5344" spans="1:38">
      <c r="A5344" s="14" t="s">
        <v>11019</v>
      </c>
      <c r="B5344" s="54">
        <v>44701.723018553203</v>
      </c>
      <c r="C5344" s="13" t="s">
        <v>89</v>
      </c>
      <c r="D5344" s="13">
        <v>1173</v>
      </c>
      <c r="E5344" s="13" t="s">
        <v>11020</v>
      </c>
      <c r="F5344" s="13" t="s">
        <v>15</v>
      </c>
      <c r="G5344" s="14">
        <v>1653051574035</v>
      </c>
      <c r="H5344" s="55">
        <v>0.81070601851851898</v>
      </c>
      <c r="I5344" s="33">
        <v>44891.810706018499</v>
      </c>
      <c r="J5344" s="58">
        <v>44891</v>
      </c>
      <c r="K5344" s="13" t="s">
        <v>213</v>
      </c>
      <c r="L5344" s="13" t="s">
        <v>30</v>
      </c>
      <c r="M5344" s="13" t="s">
        <v>75</v>
      </c>
      <c r="N5344" s="13" t="s">
        <v>206</v>
      </c>
      <c r="O5344" s="33">
        <v>44891.260787036997</v>
      </c>
      <c r="P5344" s="58">
        <v>44891</v>
      </c>
      <c r="Q5344" s="33" t="s">
        <v>237</v>
      </c>
      <c r="R5344" s="14">
        <v>262</v>
      </c>
      <c r="S5344" s="13" t="s">
        <v>208</v>
      </c>
      <c r="T5344" s="13" t="s">
        <v>209</v>
      </c>
      <c r="U5344" s="33">
        <f t="shared" ca="1" si="996"/>
        <v>45744.56914039352</v>
      </c>
      <c r="V5344" s="13" t="str">
        <f t="shared" si="997"/>
        <v>Bangalore</v>
      </c>
      <c r="W5344" s="13" t="str">
        <f t="shared" si="998"/>
        <v>CLS</v>
      </c>
      <c r="X5344" s="13">
        <f t="shared" si="999"/>
        <v>19</v>
      </c>
      <c r="Y5344" s="13" t="str">
        <f>IFERROR(VLOOKUP(C5344,ReceivingTeam[],2,FALSE),"HelpDesk")</f>
        <v>Branch office</v>
      </c>
      <c r="Z5344" s="67">
        <f t="shared" si="1000"/>
        <v>44893.623206018499</v>
      </c>
      <c r="AA5344" s="68">
        <f t="shared" si="1001"/>
        <v>44891</v>
      </c>
      <c r="AB5344" s="69" t="b">
        <f t="shared" si="1002"/>
        <v>1</v>
      </c>
      <c r="AC5344" s="70">
        <f t="shared" si="1003"/>
        <v>0.5</v>
      </c>
      <c r="AD5344" s="67">
        <f t="shared" si="1004"/>
        <v>44893.623206018499</v>
      </c>
      <c r="AE5344" s="67">
        <f>VLOOKUP(V5344,'Branch Wise Work Timelines'!C:G,3,FALSE)+AA5344</f>
        <v>44891.416666666664</v>
      </c>
      <c r="AF5344" s="67">
        <f>IF(V5344="Bangalore",VLOOKUP(V5344,'Branch Wise Work Timelines'!C:G,4,FALSE)+AA5344+1,IF(V5344="Mumbai",VLOOKUP(V5344,'Branch Wise Work Timelines'!C:G,4,FALSE)+AA5344+1,VLOOKUP(V5344,'Branch Wise Work Timelines'!C:G,4,FALSE)+AA5344))</f>
        <v>44892.104166666664</v>
      </c>
      <c r="AG5344" s="67">
        <f>WORKDAY.INTL(AA5344,1,11)+VLOOKUP(V5344,'Branch Wise Work Timelines'!C:G,3,FALSE)</f>
        <v>44893.416666666664</v>
      </c>
      <c r="AH5344" s="69" t="str">
        <f t="shared" si="1005"/>
        <v>Met</v>
      </c>
      <c r="AI5344" s="69">
        <f t="shared" ca="1" si="1006"/>
        <v>20423</v>
      </c>
      <c r="AJ5344" s="69" t="str">
        <f ca="1">IF(AI5344&lt;0,"0-12",IFERROR(VLOOKUP(AI5344,Breakup[],2,FALSE),"&gt;24"))</f>
        <v>&gt;24</v>
      </c>
      <c r="AK5344" s="69" t="str">
        <f>VLOOKUP(V5344,Master!B:D,3,FALSE)</f>
        <v>South</v>
      </c>
      <c r="AL5344" s="69" t="str">
        <f t="shared" si="1007"/>
        <v>Bangalore-CLS</v>
      </c>
    </row>
    <row r="5345" spans="1:38">
      <c r="A5345" s="14" t="s">
        <v>11021</v>
      </c>
      <c r="B5345" s="54">
        <v>44701.748168784703</v>
      </c>
      <c r="C5345" s="13" t="s">
        <v>467</v>
      </c>
      <c r="D5345" s="13">
        <v>1958</v>
      </c>
      <c r="E5345" s="13" t="s">
        <v>11022</v>
      </c>
      <c r="F5345" s="13" t="s">
        <v>15</v>
      </c>
      <c r="G5345" s="14">
        <v>1653051574035</v>
      </c>
      <c r="H5345" s="55">
        <v>0.20563657407407401</v>
      </c>
      <c r="I5345" s="33">
        <v>44883.205636574101</v>
      </c>
      <c r="J5345" s="58">
        <v>44883</v>
      </c>
      <c r="K5345" s="13" t="s">
        <v>213</v>
      </c>
      <c r="L5345" s="13" t="s">
        <v>30</v>
      </c>
      <c r="M5345" s="13" t="s">
        <v>75</v>
      </c>
      <c r="N5345" s="13" t="s">
        <v>206</v>
      </c>
      <c r="O5345" s="33" t="s">
        <v>38</v>
      </c>
      <c r="P5345" s="58" t="s">
        <v>38</v>
      </c>
      <c r="Q5345" s="33" t="s">
        <v>207</v>
      </c>
      <c r="R5345" s="14" t="s">
        <v>38</v>
      </c>
      <c r="S5345" s="13" t="s">
        <v>208</v>
      </c>
      <c r="T5345" s="13" t="s">
        <v>209</v>
      </c>
      <c r="U5345" s="33">
        <f t="shared" ca="1" si="996"/>
        <v>45744.56914039352</v>
      </c>
      <c r="V5345" s="13" t="str">
        <f t="shared" si="997"/>
        <v>Bangalore</v>
      </c>
      <c r="W5345" s="13" t="str">
        <f t="shared" si="998"/>
        <v>CLS</v>
      </c>
      <c r="X5345" s="13">
        <f t="shared" si="999"/>
        <v>4</v>
      </c>
      <c r="Y5345" s="13" t="str">
        <f>IFERROR(VLOOKUP(C5345,ReceivingTeam[],2,FALSE),"HelpDesk")</f>
        <v>HelpDesk</v>
      </c>
      <c r="Z5345" s="67">
        <f t="shared" si="1000"/>
        <v>44883.916666666664</v>
      </c>
      <c r="AA5345" s="68">
        <f t="shared" si="1001"/>
        <v>44883</v>
      </c>
      <c r="AB5345" s="69" t="b">
        <f t="shared" si="1002"/>
        <v>1</v>
      </c>
      <c r="AC5345" s="70">
        <f t="shared" si="1003"/>
        <v>0.5</v>
      </c>
      <c r="AD5345" s="67">
        <f t="shared" si="1004"/>
        <v>44883.916666666664</v>
      </c>
      <c r="AE5345" s="67">
        <f>VLOOKUP(V5345,'Branch Wise Work Timelines'!C:G,3,FALSE)+AA5345</f>
        <v>44883.416666666664</v>
      </c>
      <c r="AF5345" s="67">
        <f>IF(V5345="Bangalore",VLOOKUP(V5345,'Branch Wise Work Timelines'!C:G,4,FALSE)+AA5345+1,IF(V5345="Mumbai",VLOOKUP(V5345,'Branch Wise Work Timelines'!C:G,4,FALSE)+AA5345+1,VLOOKUP(V5345,'Branch Wise Work Timelines'!C:G,4,FALSE)+AA5345))</f>
        <v>44884.104166666664</v>
      </c>
      <c r="AG5345" s="67">
        <f>WORKDAY.INTL(AA5345,1,11)+VLOOKUP(V5345,'Branch Wise Work Timelines'!C:G,3,FALSE)</f>
        <v>44884.416666666664</v>
      </c>
      <c r="AH5345" s="69" t="str">
        <f t="shared" ca="1" si="1005"/>
        <v>Out of TAT</v>
      </c>
      <c r="AI5345" s="69">
        <f t="shared" ca="1" si="1006"/>
        <v>20656</v>
      </c>
      <c r="AJ5345" s="69" t="str">
        <f ca="1">IF(AI5345&lt;0,"0-12",IFERROR(VLOOKUP(AI5345,Breakup[],2,FALSE),"&gt;24"))</f>
        <v>&gt;24</v>
      </c>
      <c r="AK5345" s="69" t="str">
        <f>VLOOKUP(V5345,Master!B:D,3,FALSE)</f>
        <v>South</v>
      </c>
      <c r="AL5345" s="69" t="str">
        <f t="shared" si="1007"/>
        <v>Bangalore-CLS</v>
      </c>
    </row>
    <row r="5346" spans="1:38">
      <c r="A5346" s="14" t="s">
        <v>11023</v>
      </c>
      <c r="B5346" s="54">
        <v>44701.713732557902</v>
      </c>
      <c r="C5346" s="13" t="s">
        <v>2252</v>
      </c>
      <c r="D5346" s="13">
        <v>907</v>
      </c>
      <c r="E5346" s="13" t="s">
        <v>11024</v>
      </c>
      <c r="F5346" s="13" t="s">
        <v>15</v>
      </c>
      <c r="G5346" s="14">
        <v>1653051574035</v>
      </c>
      <c r="H5346" s="55">
        <v>0.86049768518518499</v>
      </c>
      <c r="I5346" s="33">
        <v>44888.8604976852</v>
      </c>
      <c r="J5346" s="58">
        <v>44888</v>
      </c>
      <c r="K5346" s="13" t="s">
        <v>213</v>
      </c>
      <c r="L5346" s="13" t="s">
        <v>30</v>
      </c>
      <c r="M5346" s="13" t="s">
        <v>75</v>
      </c>
      <c r="N5346" s="13" t="s">
        <v>206</v>
      </c>
      <c r="O5346" s="33" t="s">
        <v>38</v>
      </c>
      <c r="P5346" s="58" t="s">
        <v>38</v>
      </c>
      <c r="Q5346" s="33" t="s">
        <v>207</v>
      </c>
      <c r="R5346" s="14" t="s">
        <v>38</v>
      </c>
      <c r="S5346" s="13" t="s">
        <v>208</v>
      </c>
      <c r="T5346" s="13" t="s">
        <v>209</v>
      </c>
      <c r="U5346" s="33">
        <f t="shared" ca="1" si="996"/>
        <v>45744.56914039352</v>
      </c>
      <c r="V5346" s="13" t="str">
        <f t="shared" si="997"/>
        <v>Bangalore</v>
      </c>
      <c r="W5346" s="13" t="str">
        <f t="shared" si="998"/>
        <v>CLS</v>
      </c>
      <c r="X5346" s="13">
        <f t="shared" si="999"/>
        <v>20</v>
      </c>
      <c r="Y5346" s="13" t="str">
        <f>IFERROR(VLOOKUP(C5346,ReceivingTeam[],2,FALSE),"HelpDesk")</f>
        <v>HelpDesk</v>
      </c>
      <c r="Z5346" s="67">
        <f t="shared" si="1000"/>
        <v>44889.6729976852</v>
      </c>
      <c r="AA5346" s="68">
        <f t="shared" si="1001"/>
        <v>44888</v>
      </c>
      <c r="AB5346" s="69" t="b">
        <f t="shared" si="1002"/>
        <v>1</v>
      </c>
      <c r="AC5346" s="70">
        <f t="shared" si="1003"/>
        <v>0.5</v>
      </c>
      <c r="AD5346" s="67">
        <f t="shared" si="1004"/>
        <v>44889.6729976852</v>
      </c>
      <c r="AE5346" s="67">
        <f>VLOOKUP(V5346,'Branch Wise Work Timelines'!C:G,3,FALSE)+AA5346</f>
        <v>44888.416666666664</v>
      </c>
      <c r="AF5346" s="67">
        <f>IF(V5346="Bangalore",VLOOKUP(V5346,'Branch Wise Work Timelines'!C:G,4,FALSE)+AA5346+1,IF(V5346="Mumbai",VLOOKUP(V5346,'Branch Wise Work Timelines'!C:G,4,FALSE)+AA5346+1,VLOOKUP(V5346,'Branch Wise Work Timelines'!C:G,4,FALSE)+AA5346))</f>
        <v>44889.104166666664</v>
      </c>
      <c r="AG5346" s="67">
        <f>WORKDAY.INTL(AA5346,1,11)+VLOOKUP(V5346,'Branch Wise Work Timelines'!C:G,3,FALSE)</f>
        <v>44889.416666666664</v>
      </c>
      <c r="AH5346" s="69" t="str">
        <f t="shared" ca="1" si="1005"/>
        <v>Out of TAT</v>
      </c>
      <c r="AI5346" s="69">
        <f t="shared" ca="1" si="1006"/>
        <v>20518</v>
      </c>
      <c r="AJ5346" s="69" t="str">
        <f ca="1">IF(AI5346&lt;0,"0-12",IFERROR(VLOOKUP(AI5346,Breakup[],2,FALSE),"&gt;24"))</f>
        <v>&gt;24</v>
      </c>
      <c r="AK5346" s="69" t="str">
        <f>VLOOKUP(V5346,Master!B:D,3,FALSE)</f>
        <v>South</v>
      </c>
      <c r="AL5346" s="69" t="str">
        <f t="shared" si="1007"/>
        <v>Bangalore-CLS</v>
      </c>
    </row>
    <row r="5347" spans="1:38">
      <c r="A5347" s="14" t="s">
        <v>11025</v>
      </c>
      <c r="B5347" s="54">
        <v>44701.812322835598</v>
      </c>
      <c r="C5347" s="13" t="s">
        <v>4172</v>
      </c>
      <c r="D5347" s="13">
        <v>252</v>
      </c>
      <c r="E5347" s="13" t="s">
        <v>11026</v>
      </c>
      <c r="F5347" s="13" t="s">
        <v>33</v>
      </c>
      <c r="G5347" s="14">
        <v>1653058269490</v>
      </c>
      <c r="H5347" s="55">
        <v>0.65650462962962997</v>
      </c>
      <c r="I5347" s="33">
        <v>44888.656504629602</v>
      </c>
      <c r="J5347" s="58">
        <v>44888</v>
      </c>
      <c r="K5347" s="13" t="s">
        <v>213</v>
      </c>
      <c r="L5347" s="13" t="s">
        <v>30</v>
      </c>
      <c r="M5347" s="13" t="s">
        <v>282</v>
      </c>
      <c r="N5347" s="13" t="s">
        <v>1185</v>
      </c>
      <c r="O5347" s="33" t="s">
        <v>38</v>
      </c>
      <c r="P5347" s="58" t="s">
        <v>38</v>
      </c>
      <c r="Q5347" s="33" t="s">
        <v>207</v>
      </c>
      <c r="R5347" s="14" t="s">
        <v>38</v>
      </c>
      <c r="S5347" s="13" t="s">
        <v>216</v>
      </c>
      <c r="T5347" s="13" t="s">
        <v>217</v>
      </c>
      <c r="U5347" s="33">
        <f t="shared" ca="1" si="996"/>
        <v>45744.56914039352</v>
      </c>
      <c r="V5347" s="13" t="str">
        <f t="shared" si="997"/>
        <v>Bangalore</v>
      </c>
      <c r="W5347" s="13" t="str">
        <f t="shared" si="998"/>
        <v>RI</v>
      </c>
      <c r="X5347" s="13">
        <f t="shared" si="999"/>
        <v>15</v>
      </c>
      <c r="Y5347" s="13" t="str">
        <f>IFERROR(VLOOKUP(C5347,ReceivingTeam[],2,FALSE),"HelpDesk")</f>
        <v>HelpDesk</v>
      </c>
      <c r="Z5347" s="67">
        <f t="shared" si="1000"/>
        <v>44889.469004629602</v>
      </c>
      <c r="AA5347" s="68">
        <f t="shared" si="1001"/>
        <v>44888</v>
      </c>
      <c r="AB5347" s="69" t="b">
        <f t="shared" si="1002"/>
        <v>1</v>
      </c>
      <c r="AC5347" s="70">
        <f t="shared" si="1003"/>
        <v>0.5</v>
      </c>
      <c r="AD5347" s="67">
        <f t="shared" si="1004"/>
        <v>44889.469004629602</v>
      </c>
      <c r="AE5347" s="67">
        <f>VLOOKUP(V5347,'Branch Wise Work Timelines'!C:G,3,FALSE)+AA5347</f>
        <v>44888.416666666664</v>
      </c>
      <c r="AF5347" s="67">
        <f>IF(V5347="Bangalore",VLOOKUP(V5347,'Branch Wise Work Timelines'!C:G,4,FALSE)+AA5347+1,IF(V5347="Mumbai",VLOOKUP(V5347,'Branch Wise Work Timelines'!C:G,4,FALSE)+AA5347+1,VLOOKUP(V5347,'Branch Wise Work Timelines'!C:G,4,FALSE)+AA5347))</f>
        <v>44889.104166666664</v>
      </c>
      <c r="AG5347" s="67">
        <f>WORKDAY.INTL(AA5347,1,11)+VLOOKUP(V5347,'Branch Wise Work Timelines'!C:G,3,FALSE)</f>
        <v>44889.416666666664</v>
      </c>
      <c r="AH5347" s="69" t="str">
        <f t="shared" ca="1" si="1005"/>
        <v>Out of TAT</v>
      </c>
      <c r="AI5347" s="69">
        <f t="shared" ca="1" si="1006"/>
        <v>20523</v>
      </c>
      <c r="AJ5347" s="69" t="str">
        <f ca="1">IF(AI5347&lt;0,"0-12",IFERROR(VLOOKUP(AI5347,Breakup[],2,FALSE),"&gt;24"))</f>
        <v>&gt;24</v>
      </c>
      <c r="AK5347" s="69" t="str">
        <f>VLOOKUP(V5347,Master!B:D,3,FALSE)</f>
        <v>South</v>
      </c>
      <c r="AL5347" s="69" t="str">
        <f t="shared" si="1007"/>
        <v>Bangalore</v>
      </c>
    </row>
    <row r="5348" spans="1:38">
      <c r="A5348" s="14" t="s">
        <v>11027</v>
      </c>
      <c r="B5348" s="54">
        <v>44701.658664120398</v>
      </c>
      <c r="C5348" s="13" t="s">
        <v>311</v>
      </c>
      <c r="D5348" s="13">
        <v>1129</v>
      </c>
      <c r="E5348" s="13" t="s">
        <v>11028</v>
      </c>
      <c r="F5348" s="13" t="s">
        <v>33</v>
      </c>
      <c r="G5348" s="14">
        <v>1653047121363</v>
      </c>
      <c r="H5348" s="55">
        <v>0.22809027777777799</v>
      </c>
      <c r="I5348" s="33">
        <v>44891.2280902778</v>
      </c>
      <c r="J5348" s="58">
        <v>44891</v>
      </c>
      <c r="K5348" s="13" t="s">
        <v>313</v>
      </c>
      <c r="L5348" s="13" t="s">
        <v>60</v>
      </c>
      <c r="M5348" s="13" t="s">
        <v>314</v>
      </c>
      <c r="N5348" s="13" t="s">
        <v>206</v>
      </c>
      <c r="O5348" s="33">
        <v>44891.1663541667</v>
      </c>
      <c r="P5348" s="58">
        <v>44891</v>
      </c>
      <c r="Q5348" s="33" t="s">
        <v>237</v>
      </c>
      <c r="R5348" s="14">
        <v>446</v>
      </c>
      <c r="S5348" s="13" t="s">
        <v>208</v>
      </c>
      <c r="T5348" s="13" t="s">
        <v>209</v>
      </c>
      <c r="U5348" s="33">
        <f t="shared" ca="1" si="996"/>
        <v>45744.56914039352</v>
      </c>
      <c r="V5348" s="13" t="str">
        <f t="shared" si="997"/>
        <v>Hyderabad</v>
      </c>
      <c r="W5348" s="13" t="str">
        <f t="shared" si="998"/>
        <v>RI</v>
      </c>
      <c r="X5348" s="13">
        <f t="shared" si="999"/>
        <v>5</v>
      </c>
      <c r="Y5348" s="13" t="str">
        <f>IFERROR(VLOOKUP(C5348,ReceivingTeam[],2,FALSE),"HelpDesk")</f>
        <v>HelpDesk</v>
      </c>
      <c r="Z5348" s="67">
        <f t="shared" si="1000"/>
        <v>44893.562499999993</v>
      </c>
      <c r="AA5348" s="68">
        <f t="shared" si="1001"/>
        <v>44891</v>
      </c>
      <c r="AB5348" s="69" t="b">
        <f t="shared" si="1002"/>
        <v>1</v>
      </c>
      <c r="AC5348" s="70">
        <f t="shared" si="1003"/>
        <v>0.5</v>
      </c>
      <c r="AD5348" s="67">
        <f t="shared" si="1004"/>
        <v>44893.562499999993</v>
      </c>
      <c r="AE5348" s="67">
        <f>VLOOKUP(V5348,'Branch Wise Work Timelines'!C:G,3,FALSE)+AA5348</f>
        <v>44891.416666666664</v>
      </c>
      <c r="AF5348" s="67">
        <f>IF(V5348="Bangalore",VLOOKUP(V5348,'Branch Wise Work Timelines'!C:G,4,FALSE)+AA5348+1,IF(V5348="Mumbai",VLOOKUP(V5348,'Branch Wise Work Timelines'!C:G,4,FALSE)+AA5348+1,VLOOKUP(V5348,'Branch Wise Work Timelines'!C:G,4,FALSE)+AA5348))</f>
        <v>44891.770833333336</v>
      </c>
      <c r="AG5348" s="67">
        <f>WORKDAY.INTL(AA5348,1,11)+VLOOKUP(V5348,'Branch Wise Work Timelines'!C:G,3,FALSE)</f>
        <v>44893.416666666664</v>
      </c>
      <c r="AH5348" s="69" t="str">
        <f t="shared" si="1005"/>
        <v>Met</v>
      </c>
      <c r="AI5348" s="69">
        <f t="shared" ca="1" si="1006"/>
        <v>20425</v>
      </c>
      <c r="AJ5348" s="69" t="str">
        <f ca="1">IF(AI5348&lt;0,"0-12",IFERROR(VLOOKUP(AI5348,Breakup[],2,FALSE),"&gt;24"))</f>
        <v>&gt;24</v>
      </c>
      <c r="AK5348" s="69" t="str">
        <f>VLOOKUP(V5348,Master!B:D,3,FALSE)</f>
        <v>South</v>
      </c>
      <c r="AL5348" s="69" t="str">
        <f t="shared" si="1007"/>
        <v>Hyderabad</v>
      </c>
    </row>
    <row r="5349" spans="1:38">
      <c r="A5349" s="14" t="s">
        <v>11029</v>
      </c>
      <c r="B5349" s="54">
        <v>44701.766862187498</v>
      </c>
      <c r="C5349" s="13" t="s">
        <v>377</v>
      </c>
      <c r="D5349" s="13">
        <v>1111</v>
      </c>
      <c r="E5349" s="13" t="s">
        <v>11030</v>
      </c>
      <c r="F5349" s="13" t="s">
        <v>15</v>
      </c>
      <c r="G5349" s="14">
        <v>1653053249969</v>
      </c>
      <c r="H5349" s="55">
        <v>0.43997685185185198</v>
      </c>
      <c r="I5349" s="33">
        <v>44889.439976851798</v>
      </c>
      <c r="J5349" s="58">
        <v>44889</v>
      </c>
      <c r="K5349" s="13" t="s">
        <v>213</v>
      </c>
      <c r="L5349" s="13" t="s">
        <v>30</v>
      </c>
      <c r="M5349" s="13" t="s">
        <v>214</v>
      </c>
      <c r="N5349" s="13" t="s">
        <v>215</v>
      </c>
      <c r="O5349" s="33" t="s">
        <v>38</v>
      </c>
      <c r="P5349" s="58" t="s">
        <v>38</v>
      </c>
      <c r="Q5349" s="33" t="s">
        <v>207</v>
      </c>
      <c r="R5349" s="14" t="s">
        <v>38</v>
      </c>
      <c r="S5349" s="13" t="s">
        <v>216</v>
      </c>
      <c r="T5349" s="13" t="s">
        <v>217</v>
      </c>
      <c r="U5349" s="33">
        <f t="shared" ca="1" si="996"/>
        <v>45744.56914039352</v>
      </c>
      <c r="V5349" s="13" t="str">
        <f t="shared" si="997"/>
        <v>Bangalore</v>
      </c>
      <c r="W5349" s="13" t="str">
        <f t="shared" si="998"/>
        <v>CLS</v>
      </c>
      <c r="X5349" s="13">
        <f t="shared" si="999"/>
        <v>10</v>
      </c>
      <c r="Y5349" s="13" t="str">
        <f>IFERROR(VLOOKUP(C5349,ReceivingTeam[],2,FALSE),"HelpDesk")</f>
        <v>HelpDesk</v>
      </c>
      <c r="Z5349" s="67">
        <f t="shared" si="1000"/>
        <v>44889.939976851798</v>
      </c>
      <c r="AA5349" s="68">
        <f t="shared" si="1001"/>
        <v>44889</v>
      </c>
      <c r="AB5349" s="69" t="b">
        <f t="shared" si="1002"/>
        <v>1</v>
      </c>
      <c r="AC5349" s="70">
        <f t="shared" si="1003"/>
        <v>0.5</v>
      </c>
      <c r="AD5349" s="67">
        <f t="shared" si="1004"/>
        <v>44889.939976851798</v>
      </c>
      <c r="AE5349" s="67">
        <f>VLOOKUP(V5349,'Branch Wise Work Timelines'!C:G,3,FALSE)+AA5349</f>
        <v>44889.416666666664</v>
      </c>
      <c r="AF5349" s="67">
        <f>IF(V5349="Bangalore",VLOOKUP(V5349,'Branch Wise Work Timelines'!C:G,4,FALSE)+AA5349+1,IF(V5349="Mumbai",VLOOKUP(V5349,'Branch Wise Work Timelines'!C:G,4,FALSE)+AA5349+1,VLOOKUP(V5349,'Branch Wise Work Timelines'!C:G,4,FALSE)+AA5349))</f>
        <v>44890.104166666664</v>
      </c>
      <c r="AG5349" s="67">
        <f>WORKDAY.INTL(AA5349,1,11)+VLOOKUP(V5349,'Branch Wise Work Timelines'!C:G,3,FALSE)</f>
        <v>44890.416666666664</v>
      </c>
      <c r="AH5349" s="69" t="str">
        <f t="shared" ca="1" si="1005"/>
        <v>Out of TAT</v>
      </c>
      <c r="AI5349" s="69">
        <f t="shared" ca="1" si="1006"/>
        <v>20512</v>
      </c>
      <c r="AJ5349" s="69" t="str">
        <f ca="1">IF(AI5349&lt;0,"0-12",IFERROR(VLOOKUP(AI5349,Breakup[],2,FALSE),"&gt;24"))</f>
        <v>&gt;24</v>
      </c>
      <c r="AK5349" s="69" t="str">
        <f>VLOOKUP(V5349,Master!B:D,3,FALSE)</f>
        <v>South</v>
      </c>
      <c r="AL5349" s="69" t="str">
        <f t="shared" si="1007"/>
        <v>Bangalore-CLS</v>
      </c>
    </row>
    <row r="5350" spans="1:38">
      <c r="A5350" s="14" t="s">
        <v>11031</v>
      </c>
      <c r="B5350" s="54">
        <v>44701.734094293999</v>
      </c>
      <c r="C5350" s="13" t="s">
        <v>286</v>
      </c>
      <c r="D5350" s="13">
        <v>1609</v>
      </c>
      <c r="E5350" s="13" t="s">
        <v>11032</v>
      </c>
      <c r="F5350" s="13" t="s">
        <v>33</v>
      </c>
      <c r="G5350" s="14">
        <v>1653050488283</v>
      </c>
      <c r="H5350" s="55">
        <v>0.74400462962962999</v>
      </c>
      <c r="I5350" s="33">
        <v>44891.744004629603</v>
      </c>
      <c r="J5350" s="58">
        <v>44891</v>
      </c>
      <c r="K5350" s="13" t="s">
        <v>257</v>
      </c>
      <c r="L5350" s="13" t="s">
        <v>72</v>
      </c>
      <c r="M5350" s="13" t="s">
        <v>286</v>
      </c>
      <c r="N5350" s="13" t="s">
        <v>206</v>
      </c>
      <c r="O5350" s="33">
        <v>44891.126562500001</v>
      </c>
      <c r="P5350" s="58">
        <v>44891</v>
      </c>
      <c r="Q5350" s="33" t="s">
        <v>237</v>
      </c>
      <c r="R5350" s="14">
        <v>931</v>
      </c>
      <c r="S5350" s="13" t="s">
        <v>216</v>
      </c>
      <c r="T5350" s="13" t="s">
        <v>217</v>
      </c>
      <c r="U5350" s="33">
        <f t="shared" ca="1" si="996"/>
        <v>45744.56914039352</v>
      </c>
      <c r="V5350" s="13" t="str">
        <f t="shared" si="997"/>
        <v>Pune</v>
      </c>
      <c r="W5350" s="13" t="str">
        <f t="shared" si="998"/>
        <v>RI</v>
      </c>
      <c r="X5350" s="13">
        <f t="shared" si="999"/>
        <v>17</v>
      </c>
      <c r="Y5350" s="13" t="str">
        <f>IFERROR(VLOOKUP(C5350,ReceivingTeam[],2,FALSE),"HelpDesk")</f>
        <v>HelpDesk</v>
      </c>
      <c r="Z5350" s="67">
        <f t="shared" si="1000"/>
        <v>44893.869004629603</v>
      </c>
      <c r="AA5350" s="68">
        <f t="shared" si="1001"/>
        <v>44891</v>
      </c>
      <c r="AB5350" s="69" t="b">
        <f t="shared" si="1002"/>
        <v>1</v>
      </c>
      <c r="AC5350" s="70">
        <f t="shared" si="1003"/>
        <v>0.5</v>
      </c>
      <c r="AD5350" s="67">
        <f t="shared" si="1004"/>
        <v>44893.869004629603</v>
      </c>
      <c r="AE5350" s="67">
        <f>VLOOKUP(V5350,'Branch Wise Work Timelines'!C:G,3,FALSE)+AA5350</f>
        <v>44891.395833333336</v>
      </c>
      <c r="AF5350" s="67">
        <f>IF(V5350="Bangalore",VLOOKUP(V5350,'Branch Wise Work Timelines'!C:G,4,FALSE)+AA5350+1,IF(V5350="Mumbai",VLOOKUP(V5350,'Branch Wise Work Timelines'!C:G,4,FALSE)+AA5350+1,VLOOKUP(V5350,'Branch Wise Work Timelines'!C:G,4,FALSE)+AA5350))</f>
        <v>44891.770833333336</v>
      </c>
      <c r="AG5350" s="67">
        <f>WORKDAY.INTL(AA5350,1,11)+VLOOKUP(V5350,'Branch Wise Work Timelines'!C:G,3,FALSE)</f>
        <v>44893.395833333336</v>
      </c>
      <c r="AH5350" s="69" t="str">
        <f t="shared" si="1005"/>
        <v>Met</v>
      </c>
      <c r="AI5350" s="69">
        <f t="shared" ca="1" si="1006"/>
        <v>20417</v>
      </c>
      <c r="AJ5350" s="69" t="str">
        <f ca="1">IF(AI5350&lt;0,"0-12",IFERROR(VLOOKUP(AI5350,Breakup[],2,FALSE),"&gt;24"))</f>
        <v>&gt;24</v>
      </c>
      <c r="AK5350" s="69" t="str">
        <f>VLOOKUP(V5350,Master!B:D,3,FALSE)</f>
        <v>West</v>
      </c>
      <c r="AL5350" s="69" t="str">
        <f t="shared" si="1007"/>
        <v>Pune</v>
      </c>
    </row>
    <row r="5351" spans="1:38">
      <c r="A5351" s="14" t="s">
        <v>11033</v>
      </c>
      <c r="B5351" s="54">
        <v>44701.734619178198</v>
      </c>
      <c r="C5351" s="13" t="s">
        <v>286</v>
      </c>
      <c r="D5351" s="13">
        <v>1111</v>
      </c>
      <c r="E5351" s="13" t="s">
        <v>11034</v>
      </c>
      <c r="F5351" s="13" t="s">
        <v>33</v>
      </c>
      <c r="G5351" s="14">
        <v>1653048537212</v>
      </c>
      <c r="H5351" s="55">
        <v>6.4502314814814804E-2</v>
      </c>
      <c r="I5351" s="33">
        <v>44889.064502314803</v>
      </c>
      <c r="J5351" s="58">
        <v>44889</v>
      </c>
      <c r="K5351" s="13" t="s">
        <v>257</v>
      </c>
      <c r="L5351" s="13" t="s">
        <v>72</v>
      </c>
      <c r="M5351" s="13" t="s">
        <v>286</v>
      </c>
      <c r="N5351" s="13" t="s">
        <v>206</v>
      </c>
      <c r="O5351" s="33" t="s">
        <v>38</v>
      </c>
      <c r="P5351" s="58" t="s">
        <v>38</v>
      </c>
      <c r="Q5351" s="33" t="s">
        <v>207</v>
      </c>
      <c r="R5351" s="14" t="s">
        <v>38</v>
      </c>
      <c r="S5351" s="13" t="s">
        <v>208</v>
      </c>
      <c r="T5351" s="13" t="s">
        <v>209</v>
      </c>
      <c r="U5351" s="33">
        <f t="shared" ca="1" si="996"/>
        <v>45744.56914039352</v>
      </c>
      <c r="V5351" s="13" t="str">
        <f t="shared" si="997"/>
        <v>Pune</v>
      </c>
      <c r="W5351" s="13" t="str">
        <f t="shared" si="998"/>
        <v>RI</v>
      </c>
      <c r="X5351" s="13">
        <f t="shared" si="999"/>
        <v>1</v>
      </c>
      <c r="Y5351" s="13" t="str">
        <f>IFERROR(VLOOKUP(C5351,ReceivingTeam[],2,FALSE),"HelpDesk")</f>
        <v>HelpDesk</v>
      </c>
      <c r="Z5351" s="67">
        <f t="shared" si="1000"/>
        <v>44890.520833333336</v>
      </c>
      <c r="AA5351" s="68">
        <f t="shared" si="1001"/>
        <v>44889</v>
      </c>
      <c r="AB5351" s="69" t="b">
        <f t="shared" si="1002"/>
        <v>1</v>
      </c>
      <c r="AC5351" s="70">
        <f t="shared" si="1003"/>
        <v>0.5</v>
      </c>
      <c r="AD5351" s="67">
        <f t="shared" si="1004"/>
        <v>44890.520833333336</v>
      </c>
      <c r="AE5351" s="67">
        <f>VLOOKUP(V5351,'Branch Wise Work Timelines'!C:G,3,FALSE)+AA5351</f>
        <v>44889.395833333336</v>
      </c>
      <c r="AF5351" s="67">
        <f>IF(V5351="Bangalore",VLOOKUP(V5351,'Branch Wise Work Timelines'!C:G,4,FALSE)+AA5351+1,IF(V5351="Mumbai",VLOOKUP(V5351,'Branch Wise Work Timelines'!C:G,4,FALSE)+AA5351+1,VLOOKUP(V5351,'Branch Wise Work Timelines'!C:G,4,FALSE)+AA5351))</f>
        <v>44889.770833333336</v>
      </c>
      <c r="AG5351" s="67">
        <f>WORKDAY.INTL(AA5351,1,11)+VLOOKUP(V5351,'Branch Wise Work Timelines'!C:G,3,FALSE)</f>
        <v>44890.395833333336</v>
      </c>
      <c r="AH5351" s="69" t="str">
        <f t="shared" ca="1" si="1005"/>
        <v>Out of TAT</v>
      </c>
      <c r="AI5351" s="69">
        <f t="shared" ca="1" si="1006"/>
        <v>20498</v>
      </c>
      <c r="AJ5351" s="69" t="str">
        <f ca="1">IF(AI5351&lt;0,"0-12",IFERROR(VLOOKUP(AI5351,Breakup[],2,FALSE),"&gt;24"))</f>
        <v>&gt;24</v>
      </c>
      <c r="AK5351" s="69" t="str">
        <f>VLOOKUP(V5351,Master!B:D,3,FALSE)</f>
        <v>West</v>
      </c>
      <c r="AL5351" s="69" t="str">
        <f t="shared" si="1007"/>
        <v>Pune</v>
      </c>
    </row>
    <row r="5352" spans="1:38">
      <c r="A5352" s="14" t="s">
        <v>11035</v>
      </c>
      <c r="B5352" s="54">
        <v>44701.749663425901</v>
      </c>
      <c r="C5352" s="13" t="s">
        <v>722</v>
      </c>
      <c r="D5352" s="13">
        <v>1032</v>
      </c>
      <c r="E5352" s="13" t="s">
        <v>11036</v>
      </c>
      <c r="F5352" s="13" t="s">
        <v>15</v>
      </c>
      <c r="G5352" s="14">
        <v>1653053327236</v>
      </c>
      <c r="H5352" s="55">
        <v>0.46829861111111099</v>
      </c>
      <c r="I5352" s="33">
        <v>44891.4682986111</v>
      </c>
      <c r="J5352" s="58">
        <v>44891</v>
      </c>
      <c r="K5352" s="13" t="s">
        <v>213</v>
      </c>
      <c r="L5352" s="13" t="s">
        <v>30</v>
      </c>
      <c r="M5352" s="13" t="s">
        <v>75</v>
      </c>
      <c r="N5352" s="13" t="s">
        <v>206</v>
      </c>
      <c r="O5352" s="33">
        <v>44891.146712962996</v>
      </c>
      <c r="P5352" s="58">
        <v>44891</v>
      </c>
      <c r="Q5352" s="33" t="s">
        <v>237</v>
      </c>
      <c r="R5352" s="14">
        <v>967</v>
      </c>
      <c r="S5352" s="13" t="s">
        <v>216</v>
      </c>
      <c r="T5352" s="13" t="s">
        <v>217</v>
      </c>
      <c r="U5352" s="33">
        <f t="shared" ca="1" si="996"/>
        <v>45744.56914039352</v>
      </c>
      <c r="V5352" s="13" t="str">
        <f t="shared" si="997"/>
        <v>Bangalore</v>
      </c>
      <c r="W5352" s="13" t="str">
        <f t="shared" si="998"/>
        <v>CLS</v>
      </c>
      <c r="X5352" s="13">
        <f t="shared" si="999"/>
        <v>11</v>
      </c>
      <c r="Y5352" s="13" t="str">
        <f>IFERROR(VLOOKUP(C5352,ReceivingTeam[],2,FALSE),"HelpDesk")</f>
        <v>HelpDesk</v>
      </c>
      <c r="Z5352" s="67">
        <f t="shared" si="1000"/>
        <v>44891.9682986111</v>
      </c>
      <c r="AA5352" s="68">
        <f t="shared" si="1001"/>
        <v>44891</v>
      </c>
      <c r="AB5352" s="69" t="b">
        <f t="shared" si="1002"/>
        <v>1</v>
      </c>
      <c r="AC5352" s="70">
        <f t="shared" si="1003"/>
        <v>0.5</v>
      </c>
      <c r="AD5352" s="67">
        <f t="shared" si="1004"/>
        <v>44891.9682986111</v>
      </c>
      <c r="AE5352" s="67">
        <f>VLOOKUP(V5352,'Branch Wise Work Timelines'!C:G,3,FALSE)+AA5352</f>
        <v>44891.416666666664</v>
      </c>
      <c r="AF5352" s="67">
        <f>IF(V5352="Bangalore",VLOOKUP(V5352,'Branch Wise Work Timelines'!C:G,4,FALSE)+AA5352+1,IF(V5352="Mumbai",VLOOKUP(V5352,'Branch Wise Work Timelines'!C:G,4,FALSE)+AA5352+1,VLOOKUP(V5352,'Branch Wise Work Timelines'!C:G,4,FALSE)+AA5352))</f>
        <v>44892.104166666664</v>
      </c>
      <c r="AG5352" s="67">
        <f>WORKDAY.INTL(AA5352,1,11)+VLOOKUP(V5352,'Branch Wise Work Timelines'!C:G,3,FALSE)</f>
        <v>44893.416666666664</v>
      </c>
      <c r="AH5352" s="69" t="str">
        <f t="shared" si="1005"/>
        <v>Met</v>
      </c>
      <c r="AI5352" s="69">
        <f t="shared" ca="1" si="1006"/>
        <v>20463</v>
      </c>
      <c r="AJ5352" s="69" t="str">
        <f ca="1">IF(AI5352&lt;0,"0-12",IFERROR(VLOOKUP(AI5352,Breakup[],2,FALSE),"&gt;24"))</f>
        <v>&gt;24</v>
      </c>
      <c r="AK5352" s="69" t="str">
        <f>VLOOKUP(V5352,Master!B:D,3,FALSE)</f>
        <v>South</v>
      </c>
      <c r="AL5352" s="69" t="str">
        <f t="shared" si="1007"/>
        <v>Bangalore-CLS</v>
      </c>
    </row>
    <row r="5353" spans="1:38">
      <c r="A5353" s="14" t="s">
        <v>11037</v>
      </c>
      <c r="B5353" s="54">
        <v>44701.700156747698</v>
      </c>
      <c r="C5353" s="13" t="s">
        <v>6289</v>
      </c>
      <c r="D5353" s="13">
        <v>243</v>
      </c>
      <c r="E5353" s="13" t="s">
        <v>11038</v>
      </c>
      <c r="F5353" s="13" t="s">
        <v>33</v>
      </c>
      <c r="G5353" s="14">
        <v>1653046829290</v>
      </c>
      <c r="H5353" s="55">
        <v>0.57824074074074105</v>
      </c>
      <c r="I5353" s="33">
        <v>44882.578240740702</v>
      </c>
      <c r="J5353" s="58">
        <v>44882</v>
      </c>
      <c r="K5353" s="13" t="s">
        <v>257</v>
      </c>
      <c r="L5353" s="13" t="s">
        <v>72</v>
      </c>
      <c r="M5353" s="13" t="s">
        <v>255</v>
      </c>
      <c r="N5353" s="13" t="s">
        <v>206</v>
      </c>
      <c r="O5353" s="33" t="s">
        <v>38</v>
      </c>
      <c r="P5353" s="58" t="s">
        <v>38</v>
      </c>
      <c r="Q5353" s="33" t="s">
        <v>207</v>
      </c>
      <c r="R5353" s="14" t="s">
        <v>38</v>
      </c>
      <c r="S5353" s="13" t="s">
        <v>216</v>
      </c>
      <c r="T5353" s="13" t="s">
        <v>217</v>
      </c>
      <c r="U5353" s="33">
        <f t="shared" ca="1" si="996"/>
        <v>45744.56914039352</v>
      </c>
      <c r="V5353" s="13" t="str">
        <f t="shared" si="997"/>
        <v>Pune</v>
      </c>
      <c r="W5353" s="13" t="str">
        <f t="shared" si="998"/>
        <v>RI</v>
      </c>
      <c r="X5353" s="13">
        <f t="shared" si="999"/>
        <v>13</v>
      </c>
      <c r="Y5353" s="13" t="str">
        <f>IFERROR(VLOOKUP(C5353,ReceivingTeam[],2,FALSE),"HelpDesk")</f>
        <v>HelpDesk</v>
      </c>
      <c r="Z5353" s="67">
        <f t="shared" si="1000"/>
        <v>44883.703240740702</v>
      </c>
      <c r="AA5353" s="68">
        <f t="shared" si="1001"/>
        <v>44882</v>
      </c>
      <c r="AB5353" s="69" t="b">
        <f t="shared" si="1002"/>
        <v>1</v>
      </c>
      <c r="AC5353" s="70">
        <f t="shared" si="1003"/>
        <v>0.5</v>
      </c>
      <c r="AD5353" s="67">
        <f t="shared" si="1004"/>
        <v>44883.703240740702</v>
      </c>
      <c r="AE5353" s="67">
        <f>VLOOKUP(V5353,'Branch Wise Work Timelines'!C:G,3,FALSE)+AA5353</f>
        <v>44882.395833333336</v>
      </c>
      <c r="AF5353" s="67">
        <f>IF(V5353="Bangalore",VLOOKUP(V5353,'Branch Wise Work Timelines'!C:G,4,FALSE)+AA5353+1,IF(V5353="Mumbai",VLOOKUP(V5353,'Branch Wise Work Timelines'!C:G,4,FALSE)+AA5353+1,VLOOKUP(V5353,'Branch Wise Work Timelines'!C:G,4,FALSE)+AA5353))</f>
        <v>44882.770833333336</v>
      </c>
      <c r="AG5353" s="67">
        <f>WORKDAY.INTL(AA5353,1,11)+VLOOKUP(V5353,'Branch Wise Work Timelines'!C:G,3,FALSE)</f>
        <v>44883.395833333336</v>
      </c>
      <c r="AH5353" s="69" t="str">
        <f t="shared" ca="1" si="1005"/>
        <v>Out of TAT</v>
      </c>
      <c r="AI5353" s="69">
        <f t="shared" ca="1" si="1006"/>
        <v>20661</v>
      </c>
      <c r="AJ5353" s="69" t="str">
        <f ca="1">IF(AI5353&lt;0,"0-12",IFERROR(VLOOKUP(AI5353,Breakup[],2,FALSE),"&gt;24"))</f>
        <v>&gt;24</v>
      </c>
      <c r="AK5353" s="69" t="str">
        <f>VLOOKUP(V5353,Master!B:D,3,FALSE)</f>
        <v>West</v>
      </c>
      <c r="AL5353" s="69" t="str">
        <f t="shared" si="1007"/>
        <v>Pune</v>
      </c>
    </row>
    <row r="5354" spans="1:38">
      <c r="A5354" s="14" t="s">
        <v>11039</v>
      </c>
      <c r="B5354" s="54">
        <v>44701.709122534703</v>
      </c>
      <c r="C5354" s="13" t="s">
        <v>132</v>
      </c>
      <c r="D5354" s="13">
        <v>358</v>
      </c>
      <c r="E5354" s="13" t="s">
        <v>11040</v>
      </c>
      <c r="F5354" s="13" t="s">
        <v>33</v>
      </c>
      <c r="G5354" s="14">
        <v>1653046829290</v>
      </c>
      <c r="H5354" s="55">
        <v>0.45424768518518499</v>
      </c>
      <c r="I5354" s="33">
        <v>44882.4542476852</v>
      </c>
      <c r="J5354" s="58">
        <v>44882</v>
      </c>
      <c r="K5354" s="13" t="s">
        <v>257</v>
      </c>
      <c r="L5354" s="13" t="s">
        <v>72</v>
      </c>
      <c r="M5354" s="13" t="s">
        <v>255</v>
      </c>
      <c r="N5354" s="13" t="s">
        <v>206</v>
      </c>
      <c r="O5354" s="33" t="s">
        <v>38</v>
      </c>
      <c r="P5354" s="58" t="s">
        <v>38</v>
      </c>
      <c r="Q5354" s="33" t="s">
        <v>207</v>
      </c>
      <c r="R5354" s="14" t="s">
        <v>38</v>
      </c>
      <c r="S5354" s="13" t="s">
        <v>216</v>
      </c>
      <c r="T5354" s="13" t="s">
        <v>217</v>
      </c>
      <c r="U5354" s="33">
        <f t="shared" ca="1" si="996"/>
        <v>45744.56914039352</v>
      </c>
      <c r="V5354" s="13" t="str">
        <f t="shared" si="997"/>
        <v>Pune</v>
      </c>
      <c r="W5354" s="13" t="str">
        <f t="shared" si="998"/>
        <v>RI</v>
      </c>
      <c r="X5354" s="13">
        <f t="shared" si="999"/>
        <v>10</v>
      </c>
      <c r="Y5354" s="13" t="str">
        <f>IFERROR(VLOOKUP(C5354,ReceivingTeam[],2,FALSE),"HelpDesk")</f>
        <v>Branch office</v>
      </c>
      <c r="Z5354" s="67">
        <f t="shared" si="1000"/>
        <v>44883.5792476852</v>
      </c>
      <c r="AA5354" s="68">
        <f t="shared" si="1001"/>
        <v>44882</v>
      </c>
      <c r="AB5354" s="69" t="b">
        <f t="shared" si="1002"/>
        <v>1</v>
      </c>
      <c r="AC5354" s="70">
        <f t="shared" si="1003"/>
        <v>0.5</v>
      </c>
      <c r="AD5354" s="67">
        <f t="shared" si="1004"/>
        <v>44883.5792476852</v>
      </c>
      <c r="AE5354" s="67">
        <f>VLOOKUP(V5354,'Branch Wise Work Timelines'!C:G,3,FALSE)+AA5354</f>
        <v>44882.395833333336</v>
      </c>
      <c r="AF5354" s="67">
        <f>IF(V5354="Bangalore",VLOOKUP(V5354,'Branch Wise Work Timelines'!C:G,4,FALSE)+AA5354+1,IF(V5354="Mumbai",VLOOKUP(V5354,'Branch Wise Work Timelines'!C:G,4,FALSE)+AA5354+1,VLOOKUP(V5354,'Branch Wise Work Timelines'!C:G,4,FALSE)+AA5354))</f>
        <v>44882.770833333336</v>
      </c>
      <c r="AG5354" s="67">
        <f>WORKDAY.INTL(AA5354,1,11)+VLOOKUP(V5354,'Branch Wise Work Timelines'!C:G,3,FALSE)</f>
        <v>44883.395833333336</v>
      </c>
      <c r="AH5354" s="69" t="str">
        <f t="shared" ca="1" si="1005"/>
        <v>Out of TAT</v>
      </c>
      <c r="AI5354" s="69">
        <f t="shared" ca="1" si="1006"/>
        <v>20664</v>
      </c>
      <c r="AJ5354" s="69" t="str">
        <f ca="1">IF(AI5354&lt;0,"0-12",IFERROR(VLOOKUP(AI5354,Breakup[],2,FALSE),"&gt;24"))</f>
        <v>&gt;24</v>
      </c>
      <c r="AK5354" s="69" t="str">
        <f>VLOOKUP(V5354,Master!B:D,3,FALSE)</f>
        <v>West</v>
      </c>
      <c r="AL5354" s="69" t="str">
        <f t="shared" si="1007"/>
        <v>Pune</v>
      </c>
    </row>
    <row r="5355" spans="1:38">
      <c r="A5355" s="14" t="s">
        <v>11041</v>
      </c>
      <c r="B5355" s="54">
        <v>44701.719104629599</v>
      </c>
      <c r="C5355" s="13" t="s">
        <v>344</v>
      </c>
      <c r="D5355" s="13">
        <v>621</v>
      </c>
      <c r="E5355" s="13" t="s">
        <v>11042</v>
      </c>
      <c r="F5355" s="13" t="s">
        <v>33</v>
      </c>
      <c r="G5355" s="14">
        <v>1653050817746</v>
      </c>
      <c r="H5355" s="55">
        <v>0.55324074074074103</v>
      </c>
      <c r="I5355" s="33">
        <v>44881.553240740701</v>
      </c>
      <c r="J5355" s="58">
        <v>44881</v>
      </c>
      <c r="K5355" s="13" t="s">
        <v>263</v>
      </c>
      <c r="L5355" s="13" t="s">
        <v>69</v>
      </c>
      <c r="M5355" s="13" t="s">
        <v>101</v>
      </c>
      <c r="N5355" s="13" t="s">
        <v>206</v>
      </c>
      <c r="O5355" s="33" t="s">
        <v>38</v>
      </c>
      <c r="P5355" s="58" t="s">
        <v>38</v>
      </c>
      <c r="Q5355" s="33" t="s">
        <v>207</v>
      </c>
      <c r="R5355" s="14" t="s">
        <v>38</v>
      </c>
      <c r="S5355" s="13" t="s">
        <v>208</v>
      </c>
      <c r="T5355" s="13" t="s">
        <v>209</v>
      </c>
      <c r="U5355" s="33">
        <f t="shared" ca="1" si="996"/>
        <v>45744.56914039352</v>
      </c>
      <c r="V5355" s="13" t="str">
        <f t="shared" si="997"/>
        <v>Mumbai</v>
      </c>
      <c r="W5355" s="13" t="str">
        <f t="shared" si="998"/>
        <v>RI</v>
      </c>
      <c r="X5355" s="13">
        <f t="shared" si="999"/>
        <v>13</v>
      </c>
      <c r="Y5355" s="13" t="str">
        <f>IFERROR(VLOOKUP(C5355,ReceivingTeam[],2,FALSE),"HelpDesk")</f>
        <v>HelpDesk</v>
      </c>
      <c r="Z5355" s="67">
        <f t="shared" si="1000"/>
        <v>44882.053240740701</v>
      </c>
      <c r="AA5355" s="68">
        <f t="shared" si="1001"/>
        <v>44881</v>
      </c>
      <c r="AB5355" s="69" t="b">
        <f t="shared" si="1002"/>
        <v>1</v>
      </c>
      <c r="AC5355" s="70">
        <f t="shared" si="1003"/>
        <v>0.5</v>
      </c>
      <c r="AD5355" s="67">
        <f t="shared" si="1004"/>
        <v>44882.053240740701</v>
      </c>
      <c r="AE5355" s="67">
        <f>VLOOKUP(V5355,'Branch Wise Work Timelines'!C:G,3,FALSE)+AA5355</f>
        <v>44881.416666666664</v>
      </c>
      <c r="AF5355" s="67">
        <f>IF(V5355="Bangalore",VLOOKUP(V5355,'Branch Wise Work Timelines'!C:G,4,FALSE)+AA5355+1,IF(V5355="Mumbai",VLOOKUP(V5355,'Branch Wise Work Timelines'!C:G,4,FALSE)+AA5355+1,VLOOKUP(V5355,'Branch Wise Work Timelines'!C:G,4,FALSE)+AA5355))</f>
        <v>44882.25</v>
      </c>
      <c r="AG5355" s="67">
        <f>WORKDAY.INTL(AA5355,1,11)+VLOOKUP(V5355,'Branch Wise Work Timelines'!C:G,3,FALSE)</f>
        <v>44882.416666666664</v>
      </c>
      <c r="AH5355" s="69" t="str">
        <f t="shared" ca="1" si="1005"/>
        <v>Out of TAT</v>
      </c>
      <c r="AI5355" s="69">
        <f t="shared" ca="1" si="1006"/>
        <v>20701</v>
      </c>
      <c r="AJ5355" s="69" t="str">
        <f ca="1">IF(AI5355&lt;0,"0-12",IFERROR(VLOOKUP(AI5355,Breakup[],2,FALSE),"&gt;24"))</f>
        <v>&gt;24</v>
      </c>
      <c r="AK5355" s="69" t="str">
        <f>VLOOKUP(V5355,Master!B:D,3,FALSE)</f>
        <v>East</v>
      </c>
      <c r="AL5355" s="69" t="str">
        <f t="shared" si="1007"/>
        <v>Mumbai</v>
      </c>
    </row>
    <row r="5356" spans="1:38">
      <c r="A5356" s="14" t="s">
        <v>11043</v>
      </c>
      <c r="B5356" s="54">
        <v>44701.785249270797</v>
      </c>
      <c r="C5356" s="13" t="s">
        <v>113</v>
      </c>
      <c r="D5356" s="13">
        <v>116</v>
      </c>
      <c r="E5356" s="13" t="s">
        <v>11044</v>
      </c>
      <c r="F5356" s="13" t="s">
        <v>33</v>
      </c>
      <c r="G5356" s="14">
        <v>1653053649172</v>
      </c>
      <c r="H5356" s="55">
        <v>0.941770833333333</v>
      </c>
      <c r="I5356" s="33">
        <v>44891.941770833299</v>
      </c>
      <c r="J5356" s="58">
        <v>44891</v>
      </c>
      <c r="K5356" s="13" t="s">
        <v>263</v>
      </c>
      <c r="L5356" s="13" t="s">
        <v>69</v>
      </c>
      <c r="M5356" s="13" t="s">
        <v>101</v>
      </c>
      <c r="N5356" s="13" t="s">
        <v>206</v>
      </c>
      <c r="O5356" s="33">
        <v>44891.277499999997</v>
      </c>
      <c r="P5356" s="58">
        <v>44891</v>
      </c>
      <c r="Q5356" s="33" t="s">
        <v>237</v>
      </c>
      <c r="R5356" s="14">
        <v>1144</v>
      </c>
      <c r="S5356" s="13" t="s">
        <v>208</v>
      </c>
      <c r="T5356" s="13" t="s">
        <v>209</v>
      </c>
      <c r="U5356" s="33">
        <f t="shared" ca="1" si="996"/>
        <v>45744.56914039352</v>
      </c>
      <c r="V5356" s="13" t="str">
        <f t="shared" si="997"/>
        <v>Mumbai</v>
      </c>
      <c r="W5356" s="13" t="str">
        <f t="shared" si="998"/>
        <v>RI</v>
      </c>
      <c r="X5356" s="13">
        <f t="shared" si="999"/>
        <v>22</v>
      </c>
      <c r="Y5356" s="13" t="str">
        <f>IFERROR(VLOOKUP(C5356,ReceivingTeam[],2,FALSE),"HelpDesk")</f>
        <v>Branch office</v>
      </c>
      <c r="Z5356" s="67">
        <f t="shared" si="1000"/>
        <v>44893.608437499963</v>
      </c>
      <c r="AA5356" s="68">
        <f t="shared" si="1001"/>
        <v>44891</v>
      </c>
      <c r="AB5356" s="69" t="b">
        <f t="shared" si="1002"/>
        <v>1</v>
      </c>
      <c r="AC5356" s="70">
        <f t="shared" si="1003"/>
        <v>0.5</v>
      </c>
      <c r="AD5356" s="67">
        <f t="shared" si="1004"/>
        <v>44893.608437499963</v>
      </c>
      <c r="AE5356" s="67">
        <f>VLOOKUP(V5356,'Branch Wise Work Timelines'!C:G,3,FALSE)+AA5356</f>
        <v>44891.416666666664</v>
      </c>
      <c r="AF5356" s="67">
        <f>IF(V5356="Bangalore",VLOOKUP(V5356,'Branch Wise Work Timelines'!C:G,4,FALSE)+AA5356+1,IF(V5356="Mumbai",VLOOKUP(V5356,'Branch Wise Work Timelines'!C:G,4,FALSE)+AA5356+1,VLOOKUP(V5356,'Branch Wise Work Timelines'!C:G,4,FALSE)+AA5356))</f>
        <v>44892.25</v>
      </c>
      <c r="AG5356" s="67">
        <f>WORKDAY.INTL(AA5356,1,11)+VLOOKUP(V5356,'Branch Wise Work Timelines'!C:G,3,FALSE)</f>
        <v>44893.416666666664</v>
      </c>
      <c r="AH5356" s="69" t="str">
        <f t="shared" si="1005"/>
        <v>Met</v>
      </c>
      <c r="AI5356" s="69">
        <f t="shared" ca="1" si="1006"/>
        <v>20424</v>
      </c>
      <c r="AJ5356" s="69" t="str">
        <f ca="1">IF(AI5356&lt;0,"0-12",IFERROR(VLOOKUP(AI5356,Breakup[],2,FALSE),"&gt;24"))</f>
        <v>&gt;24</v>
      </c>
      <c r="AK5356" s="69" t="str">
        <f>VLOOKUP(V5356,Master!B:D,3,FALSE)</f>
        <v>East</v>
      </c>
      <c r="AL5356" s="69" t="str">
        <f t="shared" si="1007"/>
        <v>Mumbai</v>
      </c>
    </row>
    <row r="5357" spans="1:38">
      <c r="A5357" s="14" t="s">
        <v>11045</v>
      </c>
      <c r="B5357" s="54">
        <v>44701.715464432898</v>
      </c>
      <c r="C5357" s="13" t="s">
        <v>243</v>
      </c>
      <c r="D5357" s="13">
        <v>1072</v>
      </c>
      <c r="E5357" s="13" t="s">
        <v>11046</v>
      </c>
      <c r="F5357" s="13" t="s">
        <v>15</v>
      </c>
      <c r="G5357" s="14">
        <v>1653053249969</v>
      </c>
      <c r="H5357" s="55">
        <v>0.372534722222222</v>
      </c>
      <c r="I5357" s="33">
        <v>44891.372534722199</v>
      </c>
      <c r="J5357" s="58">
        <v>44891</v>
      </c>
      <c r="K5357" s="13" t="s">
        <v>213</v>
      </c>
      <c r="L5357" s="13" t="s">
        <v>30</v>
      </c>
      <c r="M5357" s="13" t="s">
        <v>214</v>
      </c>
      <c r="N5357" s="13" t="s">
        <v>215</v>
      </c>
      <c r="O5357" s="33">
        <v>44891.978703703702</v>
      </c>
      <c r="P5357" s="58">
        <v>44891</v>
      </c>
      <c r="Q5357" s="33" t="s">
        <v>237</v>
      </c>
      <c r="R5357" s="14">
        <v>746</v>
      </c>
      <c r="S5357" s="13" t="s">
        <v>216</v>
      </c>
      <c r="T5357" s="13" t="s">
        <v>217</v>
      </c>
      <c r="U5357" s="33">
        <f t="shared" ca="1" si="996"/>
        <v>45744.56914039352</v>
      </c>
      <c r="V5357" s="13" t="str">
        <f t="shared" si="997"/>
        <v>Bangalore</v>
      </c>
      <c r="W5357" s="13" t="str">
        <f t="shared" si="998"/>
        <v>CLS</v>
      </c>
      <c r="X5357" s="13">
        <f t="shared" si="999"/>
        <v>8</v>
      </c>
      <c r="Y5357" s="13" t="str">
        <f>IFERROR(VLOOKUP(C5357,ReceivingTeam[],2,FALSE),"HelpDesk")</f>
        <v>HelpDesk</v>
      </c>
      <c r="Z5357" s="67">
        <f t="shared" si="1000"/>
        <v>44891.916666666664</v>
      </c>
      <c r="AA5357" s="68">
        <f t="shared" si="1001"/>
        <v>44891</v>
      </c>
      <c r="AB5357" s="69" t="b">
        <f t="shared" si="1002"/>
        <v>1</v>
      </c>
      <c r="AC5357" s="70">
        <f t="shared" si="1003"/>
        <v>0.5</v>
      </c>
      <c r="AD5357" s="67">
        <f t="shared" si="1004"/>
        <v>44891.916666666664</v>
      </c>
      <c r="AE5357" s="67">
        <f>VLOOKUP(V5357,'Branch Wise Work Timelines'!C:G,3,FALSE)+AA5357</f>
        <v>44891.416666666664</v>
      </c>
      <c r="AF5357" s="67">
        <f>IF(V5357="Bangalore",VLOOKUP(V5357,'Branch Wise Work Timelines'!C:G,4,FALSE)+AA5357+1,IF(V5357="Mumbai",VLOOKUP(V5357,'Branch Wise Work Timelines'!C:G,4,FALSE)+AA5357+1,VLOOKUP(V5357,'Branch Wise Work Timelines'!C:G,4,FALSE)+AA5357))</f>
        <v>44892.104166666664</v>
      </c>
      <c r="AG5357" s="67">
        <f>WORKDAY.INTL(AA5357,1,11)+VLOOKUP(V5357,'Branch Wise Work Timelines'!C:G,3,FALSE)</f>
        <v>44893.416666666664</v>
      </c>
      <c r="AH5357" s="69" t="str">
        <f t="shared" si="1005"/>
        <v>Not Met</v>
      </c>
      <c r="AI5357" s="69">
        <f t="shared" ca="1" si="1006"/>
        <v>20464</v>
      </c>
      <c r="AJ5357" s="69" t="str">
        <f ca="1">IF(AI5357&lt;0,"0-12",IFERROR(VLOOKUP(AI5357,Breakup[],2,FALSE),"&gt;24"))</f>
        <v>&gt;24</v>
      </c>
      <c r="AK5357" s="69" t="str">
        <f>VLOOKUP(V5357,Master!B:D,3,FALSE)</f>
        <v>South</v>
      </c>
      <c r="AL5357" s="69" t="str">
        <f t="shared" si="1007"/>
        <v>Bangalore-CLS</v>
      </c>
    </row>
    <row r="5358" spans="1:38">
      <c r="A5358" s="14" t="s">
        <v>11047</v>
      </c>
      <c r="B5358" s="54">
        <v>44701.718059108804</v>
      </c>
      <c r="C5358" s="13" t="s">
        <v>323</v>
      </c>
      <c r="D5358" s="13">
        <v>452</v>
      </c>
      <c r="E5358" s="13" t="s">
        <v>11048</v>
      </c>
      <c r="F5358" s="13" t="s">
        <v>33</v>
      </c>
      <c r="G5358" s="14">
        <v>1653047864057</v>
      </c>
      <c r="H5358" s="55">
        <v>0.13695601851851899</v>
      </c>
      <c r="I5358" s="33">
        <v>44889.136956018498</v>
      </c>
      <c r="J5358" s="58">
        <v>44889</v>
      </c>
      <c r="K5358" s="13" t="s">
        <v>325</v>
      </c>
      <c r="L5358" s="13" t="s">
        <v>55</v>
      </c>
      <c r="M5358" s="13" t="s">
        <v>323</v>
      </c>
      <c r="N5358" s="13" t="s">
        <v>215</v>
      </c>
      <c r="O5358" s="33" t="s">
        <v>38</v>
      </c>
      <c r="P5358" s="58" t="s">
        <v>38</v>
      </c>
      <c r="Q5358" s="33" t="s">
        <v>207</v>
      </c>
      <c r="R5358" s="14" t="s">
        <v>38</v>
      </c>
      <c r="S5358" s="13" t="s">
        <v>208</v>
      </c>
      <c r="T5358" s="13" t="s">
        <v>209</v>
      </c>
      <c r="U5358" s="33">
        <f t="shared" ca="1" si="996"/>
        <v>45744.56914039352</v>
      </c>
      <c r="V5358" s="13" t="str">
        <f t="shared" si="997"/>
        <v>Delhi</v>
      </c>
      <c r="W5358" s="13" t="str">
        <f t="shared" si="998"/>
        <v>RI</v>
      </c>
      <c r="X5358" s="13">
        <f t="shared" si="999"/>
        <v>3</v>
      </c>
      <c r="Y5358" s="13" t="str">
        <f>IFERROR(VLOOKUP(C5358,ReceivingTeam[],2,FALSE),"HelpDesk")</f>
        <v>HelpDesk</v>
      </c>
      <c r="Z5358" s="67">
        <f t="shared" si="1000"/>
        <v>44890.562499999993</v>
      </c>
      <c r="AA5358" s="68">
        <f t="shared" si="1001"/>
        <v>44889</v>
      </c>
      <c r="AB5358" s="69" t="b">
        <f t="shared" si="1002"/>
        <v>1</v>
      </c>
      <c r="AC5358" s="70">
        <f t="shared" si="1003"/>
        <v>0.5</v>
      </c>
      <c r="AD5358" s="67">
        <f t="shared" si="1004"/>
        <v>44890.562499999993</v>
      </c>
      <c r="AE5358" s="67">
        <f>VLOOKUP(V5358,'Branch Wise Work Timelines'!C:G,3,FALSE)+AA5358</f>
        <v>44889.416666666664</v>
      </c>
      <c r="AF5358" s="67">
        <f>IF(V5358="Bangalore",VLOOKUP(V5358,'Branch Wise Work Timelines'!C:G,4,FALSE)+AA5358+1,IF(V5358="Mumbai",VLOOKUP(V5358,'Branch Wise Work Timelines'!C:G,4,FALSE)+AA5358+1,VLOOKUP(V5358,'Branch Wise Work Timelines'!C:G,4,FALSE)+AA5358))</f>
        <v>44889.770833333336</v>
      </c>
      <c r="AG5358" s="67">
        <f>WORKDAY.INTL(AA5358,1,11)+VLOOKUP(V5358,'Branch Wise Work Timelines'!C:G,3,FALSE)</f>
        <v>44890.416666666664</v>
      </c>
      <c r="AH5358" s="69" t="str">
        <f t="shared" ca="1" si="1005"/>
        <v>Out of TAT</v>
      </c>
      <c r="AI5358" s="69">
        <f t="shared" ca="1" si="1006"/>
        <v>20497</v>
      </c>
      <c r="AJ5358" s="69" t="str">
        <f ca="1">IF(AI5358&lt;0,"0-12",IFERROR(VLOOKUP(AI5358,Breakup[],2,FALSE),"&gt;24"))</f>
        <v>&gt;24</v>
      </c>
      <c r="AK5358" s="69" t="str">
        <f>VLOOKUP(V5358,Master!B:D,3,FALSE)</f>
        <v>North</v>
      </c>
      <c r="AL5358" s="69" t="str">
        <f t="shared" si="1007"/>
        <v>Delhi</v>
      </c>
    </row>
    <row r="5359" spans="1:38">
      <c r="A5359" s="14" t="s">
        <v>11049</v>
      </c>
      <c r="B5359" s="54">
        <v>44701.720073530101</v>
      </c>
      <c r="C5359" s="13" t="s">
        <v>323</v>
      </c>
      <c r="D5359" s="13">
        <v>1483</v>
      </c>
      <c r="E5359" s="13" t="s">
        <v>11050</v>
      </c>
      <c r="F5359" s="13" t="s">
        <v>33</v>
      </c>
      <c r="G5359" s="14">
        <v>1653047864057</v>
      </c>
      <c r="H5359" s="55">
        <v>0.83241898148148197</v>
      </c>
      <c r="I5359" s="33">
        <v>44885.832418981503</v>
      </c>
      <c r="J5359" s="58">
        <v>44885</v>
      </c>
      <c r="K5359" s="13" t="s">
        <v>325</v>
      </c>
      <c r="L5359" s="13" t="s">
        <v>55</v>
      </c>
      <c r="M5359" s="13" t="s">
        <v>323</v>
      </c>
      <c r="N5359" s="13" t="s">
        <v>215</v>
      </c>
      <c r="O5359" s="33" t="s">
        <v>38</v>
      </c>
      <c r="P5359" s="58" t="s">
        <v>38</v>
      </c>
      <c r="Q5359" s="33" t="s">
        <v>207</v>
      </c>
      <c r="R5359" s="14" t="s">
        <v>38</v>
      </c>
      <c r="S5359" s="13" t="s">
        <v>208</v>
      </c>
      <c r="T5359" s="13" t="s">
        <v>209</v>
      </c>
      <c r="U5359" s="33">
        <f t="shared" ca="1" si="996"/>
        <v>45744.56914039352</v>
      </c>
      <c r="V5359" s="13" t="str">
        <f t="shared" si="997"/>
        <v>Delhi</v>
      </c>
      <c r="W5359" s="13" t="str">
        <f t="shared" si="998"/>
        <v>RI</v>
      </c>
      <c r="X5359" s="13">
        <f t="shared" si="999"/>
        <v>19</v>
      </c>
      <c r="Y5359" s="13" t="str">
        <f>IFERROR(VLOOKUP(C5359,ReceivingTeam[],2,FALSE),"HelpDesk")</f>
        <v>HelpDesk</v>
      </c>
      <c r="Z5359" s="67">
        <f t="shared" si="1000"/>
        <v>44885.916666666664</v>
      </c>
      <c r="AA5359" s="68">
        <f t="shared" si="1001"/>
        <v>44885</v>
      </c>
      <c r="AB5359" s="69" t="b">
        <f t="shared" si="1002"/>
        <v>0</v>
      </c>
      <c r="AC5359" s="70">
        <f t="shared" si="1003"/>
        <v>0.5</v>
      </c>
      <c r="AD5359" s="67">
        <f t="shared" si="1004"/>
        <v>44885.916666666664</v>
      </c>
      <c r="AE5359" s="67">
        <f>VLOOKUP(V5359,'Branch Wise Work Timelines'!C:G,3,FALSE)+AA5359</f>
        <v>44885.416666666664</v>
      </c>
      <c r="AF5359" s="67">
        <f>IF(V5359="Bangalore",VLOOKUP(V5359,'Branch Wise Work Timelines'!C:G,4,FALSE)+AA5359+1,IF(V5359="Mumbai",VLOOKUP(V5359,'Branch Wise Work Timelines'!C:G,4,FALSE)+AA5359+1,VLOOKUP(V5359,'Branch Wise Work Timelines'!C:G,4,FALSE)+AA5359))</f>
        <v>44885.770833333336</v>
      </c>
      <c r="AG5359" s="67">
        <f>WORKDAY.INTL(AA5359,1,11)+VLOOKUP(V5359,'Branch Wise Work Timelines'!C:G,3,FALSE)</f>
        <v>44886.416666666664</v>
      </c>
      <c r="AH5359" s="69" t="str">
        <f t="shared" ca="1" si="1005"/>
        <v>Out of TAT</v>
      </c>
      <c r="AI5359" s="69">
        <f t="shared" ca="1" si="1006"/>
        <v>20608</v>
      </c>
      <c r="AJ5359" s="69" t="str">
        <f ca="1">IF(AI5359&lt;0,"0-12",IFERROR(VLOOKUP(AI5359,Breakup[],2,FALSE),"&gt;24"))</f>
        <v>&gt;24</v>
      </c>
      <c r="AK5359" s="69" t="str">
        <f>VLOOKUP(V5359,Master!B:D,3,FALSE)</f>
        <v>North</v>
      </c>
      <c r="AL5359" s="69" t="str">
        <f t="shared" si="1007"/>
        <v>Delhi</v>
      </c>
    </row>
    <row r="5360" spans="1:38">
      <c r="A5360" s="14" t="s">
        <v>11051</v>
      </c>
      <c r="B5360" s="54">
        <v>44701.9137758449</v>
      </c>
      <c r="C5360" s="13" t="s">
        <v>6284</v>
      </c>
      <c r="D5360" s="13">
        <v>1750</v>
      </c>
      <c r="E5360" s="13" t="s">
        <v>11052</v>
      </c>
      <c r="F5360" s="13" t="s">
        <v>33</v>
      </c>
      <c r="G5360" s="14">
        <v>1653064224878</v>
      </c>
      <c r="H5360" s="55">
        <v>0.10712962962963</v>
      </c>
      <c r="I5360" s="33">
        <v>44887.1071296296</v>
      </c>
      <c r="J5360" s="58">
        <v>44887</v>
      </c>
      <c r="K5360" s="13" t="s">
        <v>213</v>
      </c>
      <c r="L5360" s="13" t="s">
        <v>30</v>
      </c>
      <c r="M5360" s="13" t="s">
        <v>147</v>
      </c>
      <c r="N5360" s="13" t="s">
        <v>215</v>
      </c>
      <c r="O5360" s="33" t="s">
        <v>38</v>
      </c>
      <c r="P5360" s="58" t="s">
        <v>38</v>
      </c>
      <c r="Q5360" s="33" t="s">
        <v>207</v>
      </c>
      <c r="R5360" s="14" t="s">
        <v>38</v>
      </c>
      <c r="S5360" s="13" t="s">
        <v>208</v>
      </c>
      <c r="T5360" s="13" t="s">
        <v>209</v>
      </c>
      <c r="U5360" s="33">
        <f t="shared" ca="1" si="996"/>
        <v>45744.56914039352</v>
      </c>
      <c r="V5360" s="13" t="str">
        <f t="shared" si="997"/>
        <v>Bangalore</v>
      </c>
      <c r="W5360" s="13" t="str">
        <f t="shared" si="998"/>
        <v>RI</v>
      </c>
      <c r="X5360" s="13">
        <f t="shared" si="999"/>
        <v>2</v>
      </c>
      <c r="Y5360" s="13" t="str">
        <f>IFERROR(VLOOKUP(C5360,ReceivingTeam[],2,FALSE),"HelpDesk")</f>
        <v>HelpDesk</v>
      </c>
      <c r="Z5360" s="67">
        <f t="shared" si="1000"/>
        <v>44887.916666666664</v>
      </c>
      <c r="AA5360" s="68">
        <f t="shared" si="1001"/>
        <v>44887</v>
      </c>
      <c r="AB5360" s="69" t="b">
        <f t="shared" si="1002"/>
        <v>1</v>
      </c>
      <c r="AC5360" s="70">
        <f t="shared" si="1003"/>
        <v>0.5</v>
      </c>
      <c r="AD5360" s="67">
        <f t="shared" si="1004"/>
        <v>44887.916666666664</v>
      </c>
      <c r="AE5360" s="67">
        <f>VLOOKUP(V5360,'Branch Wise Work Timelines'!C:G,3,FALSE)+AA5360</f>
        <v>44887.416666666664</v>
      </c>
      <c r="AF5360" s="67">
        <f>IF(V5360="Bangalore",VLOOKUP(V5360,'Branch Wise Work Timelines'!C:G,4,FALSE)+AA5360+1,IF(V5360="Mumbai",VLOOKUP(V5360,'Branch Wise Work Timelines'!C:G,4,FALSE)+AA5360+1,VLOOKUP(V5360,'Branch Wise Work Timelines'!C:G,4,FALSE)+AA5360))</f>
        <v>44888.104166666664</v>
      </c>
      <c r="AG5360" s="67">
        <f>WORKDAY.INTL(AA5360,1,11)+VLOOKUP(V5360,'Branch Wise Work Timelines'!C:G,3,FALSE)</f>
        <v>44888.416666666664</v>
      </c>
      <c r="AH5360" s="69" t="str">
        <f t="shared" ca="1" si="1005"/>
        <v>Out of TAT</v>
      </c>
      <c r="AI5360" s="69">
        <f t="shared" ca="1" si="1006"/>
        <v>20560</v>
      </c>
      <c r="AJ5360" s="69" t="str">
        <f ca="1">IF(AI5360&lt;0,"0-12",IFERROR(VLOOKUP(AI5360,Breakup[],2,FALSE),"&gt;24"))</f>
        <v>&gt;24</v>
      </c>
      <c r="AK5360" s="69" t="str">
        <f>VLOOKUP(V5360,Master!B:D,3,FALSE)</f>
        <v>South</v>
      </c>
      <c r="AL5360" s="69" t="str">
        <f t="shared" si="1007"/>
        <v>Bangalore</v>
      </c>
    </row>
    <row r="5361" spans="1:38">
      <c r="A5361" s="14" t="s">
        <v>11053</v>
      </c>
      <c r="B5361" s="54">
        <v>44701.945225891199</v>
      </c>
      <c r="C5361" s="13" t="s">
        <v>280</v>
      </c>
      <c r="D5361" s="13">
        <v>1010</v>
      </c>
      <c r="E5361" s="13" t="s">
        <v>11054</v>
      </c>
      <c r="F5361" s="13" t="s">
        <v>33</v>
      </c>
      <c r="G5361" s="14">
        <v>1653069266688</v>
      </c>
      <c r="H5361" s="55">
        <v>0.653171296296296</v>
      </c>
      <c r="I5361" s="33">
        <v>44886.653171296297</v>
      </c>
      <c r="J5361" s="58">
        <v>44886</v>
      </c>
      <c r="K5361" s="13" t="s">
        <v>213</v>
      </c>
      <c r="L5361" s="13" t="s">
        <v>30</v>
      </c>
      <c r="M5361" s="13" t="s">
        <v>147</v>
      </c>
      <c r="N5361" s="13" t="s">
        <v>215</v>
      </c>
      <c r="O5361" s="33" t="s">
        <v>38</v>
      </c>
      <c r="P5361" s="58" t="s">
        <v>38</v>
      </c>
      <c r="Q5361" s="33" t="s">
        <v>207</v>
      </c>
      <c r="R5361" s="14" t="s">
        <v>38</v>
      </c>
      <c r="S5361" s="13" t="s">
        <v>208</v>
      </c>
      <c r="T5361" s="13" t="s">
        <v>209</v>
      </c>
      <c r="U5361" s="33">
        <f t="shared" ca="1" si="996"/>
        <v>45744.56914039352</v>
      </c>
      <c r="V5361" s="13" t="str">
        <f t="shared" si="997"/>
        <v>Bangalore</v>
      </c>
      <c r="W5361" s="13" t="str">
        <f t="shared" si="998"/>
        <v>RI</v>
      </c>
      <c r="X5361" s="13">
        <f t="shared" si="999"/>
        <v>15</v>
      </c>
      <c r="Y5361" s="13" t="str">
        <f>IFERROR(VLOOKUP(C5361,ReceivingTeam[],2,FALSE),"HelpDesk")</f>
        <v>HelpDesk</v>
      </c>
      <c r="Z5361" s="67">
        <f t="shared" si="1000"/>
        <v>44887.465671296297</v>
      </c>
      <c r="AA5361" s="68">
        <f t="shared" si="1001"/>
        <v>44886</v>
      </c>
      <c r="AB5361" s="69" t="b">
        <f t="shared" si="1002"/>
        <v>1</v>
      </c>
      <c r="AC5361" s="70">
        <f t="shared" si="1003"/>
        <v>0.5</v>
      </c>
      <c r="AD5361" s="67">
        <f t="shared" si="1004"/>
        <v>44887.465671296297</v>
      </c>
      <c r="AE5361" s="67">
        <f>VLOOKUP(V5361,'Branch Wise Work Timelines'!C:G,3,FALSE)+AA5361</f>
        <v>44886.416666666664</v>
      </c>
      <c r="AF5361" s="67">
        <f>IF(V5361="Bangalore",VLOOKUP(V5361,'Branch Wise Work Timelines'!C:G,4,FALSE)+AA5361+1,IF(V5361="Mumbai",VLOOKUP(V5361,'Branch Wise Work Timelines'!C:G,4,FALSE)+AA5361+1,VLOOKUP(V5361,'Branch Wise Work Timelines'!C:G,4,FALSE)+AA5361))</f>
        <v>44887.104166666664</v>
      </c>
      <c r="AG5361" s="67">
        <f>WORKDAY.INTL(AA5361,1,11)+VLOOKUP(V5361,'Branch Wise Work Timelines'!C:G,3,FALSE)</f>
        <v>44887.416666666664</v>
      </c>
      <c r="AH5361" s="69" t="str">
        <f t="shared" ca="1" si="1005"/>
        <v>Out of TAT</v>
      </c>
      <c r="AI5361" s="69">
        <f t="shared" ca="1" si="1006"/>
        <v>20571</v>
      </c>
      <c r="AJ5361" s="69" t="str">
        <f ca="1">IF(AI5361&lt;0,"0-12",IFERROR(VLOOKUP(AI5361,Breakup[],2,FALSE),"&gt;24"))</f>
        <v>&gt;24</v>
      </c>
      <c r="AK5361" s="69" t="str">
        <f>VLOOKUP(V5361,Master!B:D,3,FALSE)</f>
        <v>South</v>
      </c>
      <c r="AL5361" s="69" t="str">
        <f t="shared" si="1007"/>
        <v>Bangalore</v>
      </c>
    </row>
    <row r="5362" spans="1:38">
      <c r="A5362" s="14" t="s">
        <v>11055</v>
      </c>
      <c r="B5362" s="54">
        <v>44701.730352627303</v>
      </c>
      <c r="C5362" s="13" t="s">
        <v>286</v>
      </c>
      <c r="D5362" s="13">
        <v>1350</v>
      </c>
      <c r="E5362" s="13" t="s">
        <v>11056</v>
      </c>
      <c r="F5362" s="13" t="s">
        <v>33</v>
      </c>
      <c r="G5362" s="14">
        <v>1653048537212</v>
      </c>
      <c r="H5362" s="55">
        <v>0.53864583333333305</v>
      </c>
      <c r="I5362" s="33">
        <v>44882.538645833301</v>
      </c>
      <c r="J5362" s="58">
        <v>44882</v>
      </c>
      <c r="K5362" s="13" t="s">
        <v>257</v>
      </c>
      <c r="L5362" s="13" t="s">
        <v>72</v>
      </c>
      <c r="M5362" s="13" t="s">
        <v>286</v>
      </c>
      <c r="N5362" s="13" t="s">
        <v>206</v>
      </c>
      <c r="O5362" s="33" t="s">
        <v>38</v>
      </c>
      <c r="P5362" s="58" t="s">
        <v>38</v>
      </c>
      <c r="Q5362" s="33" t="s">
        <v>207</v>
      </c>
      <c r="R5362" s="14" t="s">
        <v>38</v>
      </c>
      <c r="S5362" s="13" t="s">
        <v>208</v>
      </c>
      <c r="T5362" s="13" t="s">
        <v>209</v>
      </c>
      <c r="U5362" s="33">
        <f t="shared" ca="1" si="996"/>
        <v>45744.56914039352</v>
      </c>
      <c r="V5362" s="13" t="str">
        <f t="shared" si="997"/>
        <v>Pune</v>
      </c>
      <c r="W5362" s="13" t="str">
        <f t="shared" si="998"/>
        <v>RI</v>
      </c>
      <c r="X5362" s="13">
        <f t="shared" si="999"/>
        <v>12</v>
      </c>
      <c r="Y5362" s="13" t="str">
        <f>IFERROR(VLOOKUP(C5362,ReceivingTeam[],2,FALSE),"HelpDesk")</f>
        <v>HelpDesk</v>
      </c>
      <c r="Z5362" s="67">
        <f t="shared" si="1000"/>
        <v>44883.663645833301</v>
      </c>
      <c r="AA5362" s="68">
        <f t="shared" si="1001"/>
        <v>44882</v>
      </c>
      <c r="AB5362" s="69" t="b">
        <f t="shared" si="1002"/>
        <v>1</v>
      </c>
      <c r="AC5362" s="70">
        <f t="shared" si="1003"/>
        <v>0.5</v>
      </c>
      <c r="AD5362" s="67">
        <f t="shared" si="1004"/>
        <v>44883.663645833301</v>
      </c>
      <c r="AE5362" s="67">
        <f>VLOOKUP(V5362,'Branch Wise Work Timelines'!C:G,3,FALSE)+AA5362</f>
        <v>44882.395833333336</v>
      </c>
      <c r="AF5362" s="67">
        <f>IF(V5362="Bangalore",VLOOKUP(V5362,'Branch Wise Work Timelines'!C:G,4,FALSE)+AA5362+1,IF(V5362="Mumbai",VLOOKUP(V5362,'Branch Wise Work Timelines'!C:G,4,FALSE)+AA5362+1,VLOOKUP(V5362,'Branch Wise Work Timelines'!C:G,4,FALSE)+AA5362))</f>
        <v>44882.770833333336</v>
      </c>
      <c r="AG5362" s="67">
        <f>WORKDAY.INTL(AA5362,1,11)+VLOOKUP(V5362,'Branch Wise Work Timelines'!C:G,3,FALSE)</f>
        <v>44883.395833333336</v>
      </c>
      <c r="AH5362" s="69" t="str">
        <f t="shared" ca="1" si="1005"/>
        <v>Out of TAT</v>
      </c>
      <c r="AI5362" s="69">
        <f t="shared" ca="1" si="1006"/>
        <v>20662</v>
      </c>
      <c r="AJ5362" s="69" t="str">
        <f ca="1">IF(AI5362&lt;0,"0-12",IFERROR(VLOOKUP(AI5362,Breakup[],2,FALSE),"&gt;24"))</f>
        <v>&gt;24</v>
      </c>
      <c r="AK5362" s="69" t="str">
        <f>VLOOKUP(V5362,Master!B:D,3,FALSE)</f>
        <v>West</v>
      </c>
      <c r="AL5362" s="69" t="str">
        <f t="shared" si="1007"/>
        <v>Pune</v>
      </c>
    </row>
    <row r="5363" spans="1:38">
      <c r="A5363" s="14" t="s">
        <v>11057</v>
      </c>
      <c r="B5363" s="54">
        <v>44701.846467048599</v>
      </c>
      <c r="C5363" s="13" t="s">
        <v>6284</v>
      </c>
      <c r="D5363" s="13">
        <v>81</v>
      </c>
      <c r="E5363" s="13" t="s">
        <v>11058</v>
      </c>
      <c r="F5363" s="13" t="s">
        <v>33</v>
      </c>
      <c r="G5363" s="14">
        <v>1653058832830</v>
      </c>
      <c r="H5363" s="55">
        <v>0.202488425925926</v>
      </c>
      <c r="I5363" s="33">
        <v>44886.202488425901</v>
      </c>
      <c r="J5363" s="58">
        <v>44886</v>
      </c>
      <c r="K5363" s="13" t="s">
        <v>213</v>
      </c>
      <c r="L5363" s="13" t="s">
        <v>30</v>
      </c>
      <c r="M5363" s="13" t="s">
        <v>282</v>
      </c>
      <c r="N5363" s="13" t="s">
        <v>215</v>
      </c>
      <c r="O5363" s="33" t="s">
        <v>38</v>
      </c>
      <c r="P5363" s="58" t="s">
        <v>38</v>
      </c>
      <c r="Q5363" s="33" t="s">
        <v>207</v>
      </c>
      <c r="R5363" s="14" t="s">
        <v>38</v>
      </c>
      <c r="S5363" s="13" t="s">
        <v>216</v>
      </c>
      <c r="T5363" s="13" t="s">
        <v>278</v>
      </c>
      <c r="U5363" s="33">
        <f t="shared" ca="1" si="996"/>
        <v>45744.56914039352</v>
      </c>
      <c r="V5363" s="13" t="str">
        <f t="shared" si="997"/>
        <v>Bangalore</v>
      </c>
      <c r="W5363" s="13" t="str">
        <f t="shared" si="998"/>
        <v>RI</v>
      </c>
      <c r="X5363" s="13">
        <f t="shared" si="999"/>
        <v>4</v>
      </c>
      <c r="Y5363" s="13" t="str">
        <f>IFERROR(VLOOKUP(C5363,ReceivingTeam[],2,FALSE),"HelpDesk")</f>
        <v>HelpDesk</v>
      </c>
      <c r="Z5363" s="67">
        <f t="shared" si="1000"/>
        <v>44889.729166666664</v>
      </c>
      <c r="AA5363" s="68">
        <f t="shared" si="1001"/>
        <v>44886</v>
      </c>
      <c r="AB5363" s="69" t="b">
        <f t="shared" si="1002"/>
        <v>1</v>
      </c>
      <c r="AC5363" s="70">
        <f t="shared" si="1003"/>
        <v>3</v>
      </c>
      <c r="AD5363" s="67">
        <f t="shared" si="1004"/>
        <v>44889.729166666664</v>
      </c>
      <c r="AE5363" s="67">
        <f>VLOOKUP(V5363,'Branch Wise Work Timelines'!C:G,3,FALSE)+AA5363</f>
        <v>44886.416666666664</v>
      </c>
      <c r="AF5363" s="67">
        <f>IF(V5363="Bangalore",VLOOKUP(V5363,'Branch Wise Work Timelines'!C:G,4,FALSE)+AA5363+1,IF(V5363="Mumbai",VLOOKUP(V5363,'Branch Wise Work Timelines'!C:G,4,FALSE)+AA5363+1,VLOOKUP(V5363,'Branch Wise Work Timelines'!C:G,4,FALSE)+AA5363))</f>
        <v>44887.104166666664</v>
      </c>
      <c r="AG5363" s="67">
        <f>WORKDAY.INTL(AA5363,1,11)+VLOOKUP(V5363,'Branch Wise Work Timelines'!C:G,3,FALSE)</f>
        <v>44887.416666666664</v>
      </c>
      <c r="AH5363" s="69" t="str">
        <f t="shared" ca="1" si="1005"/>
        <v>Out of TAT</v>
      </c>
      <c r="AI5363" s="69">
        <f t="shared" ca="1" si="1006"/>
        <v>20517</v>
      </c>
      <c r="AJ5363" s="69" t="str">
        <f ca="1">IF(AI5363&lt;0,"0-12",IFERROR(VLOOKUP(AI5363,Breakup[],2,FALSE),"&gt;24"))</f>
        <v>&gt;24</v>
      </c>
      <c r="AK5363" s="69" t="str">
        <f>VLOOKUP(V5363,Master!B:D,3,FALSE)</f>
        <v>South</v>
      </c>
      <c r="AL5363" s="69" t="str">
        <f t="shared" si="1007"/>
        <v>Bangalore</v>
      </c>
    </row>
    <row r="5364" spans="1:38">
      <c r="A5364" s="14" t="s">
        <v>11059</v>
      </c>
      <c r="B5364" s="54">
        <v>44701.7747445602</v>
      </c>
      <c r="C5364" s="13" t="s">
        <v>78</v>
      </c>
      <c r="D5364" s="13">
        <v>204</v>
      </c>
      <c r="E5364" s="13" t="s">
        <v>11060</v>
      </c>
      <c r="F5364" s="13" t="s">
        <v>33</v>
      </c>
      <c r="G5364" s="14">
        <v>1653053109035</v>
      </c>
      <c r="H5364" s="55">
        <v>0.37174768518518497</v>
      </c>
      <c r="I5364" s="33">
        <v>44885.371747685203</v>
      </c>
      <c r="J5364" s="58">
        <v>44885</v>
      </c>
      <c r="K5364" s="13" t="s">
        <v>213</v>
      </c>
      <c r="L5364" s="13" t="s">
        <v>30</v>
      </c>
      <c r="M5364" s="13" t="s">
        <v>282</v>
      </c>
      <c r="N5364" s="13" t="s">
        <v>206</v>
      </c>
      <c r="O5364" s="33" t="s">
        <v>38</v>
      </c>
      <c r="P5364" s="58" t="s">
        <v>38</v>
      </c>
      <c r="Q5364" s="33" t="s">
        <v>207</v>
      </c>
      <c r="R5364" s="14" t="s">
        <v>38</v>
      </c>
      <c r="S5364" s="13" t="s">
        <v>216</v>
      </c>
      <c r="T5364" s="13" t="s">
        <v>217</v>
      </c>
      <c r="U5364" s="33">
        <f t="shared" ca="1" si="996"/>
        <v>45744.56914039352</v>
      </c>
      <c r="V5364" s="13" t="str">
        <f t="shared" si="997"/>
        <v>Bangalore</v>
      </c>
      <c r="W5364" s="13" t="str">
        <f t="shared" si="998"/>
        <v>RI</v>
      </c>
      <c r="X5364" s="13">
        <f t="shared" si="999"/>
        <v>8</v>
      </c>
      <c r="Y5364" s="13" t="str">
        <f>IFERROR(VLOOKUP(C5364,ReceivingTeam[],2,FALSE),"HelpDesk")</f>
        <v>Branch office</v>
      </c>
      <c r="Z5364" s="67">
        <f t="shared" si="1000"/>
        <v>44885.916666666664</v>
      </c>
      <c r="AA5364" s="68">
        <f t="shared" si="1001"/>
        <v>44885</v>
      </c>
      <c r="AB5364" s="69" t="b">
        <f t="shared" si="1002"/>
        <v>0</v>
      </c>
      <c r="AC5364" s="70">
        <f t="shared" si="1003"/>
        <v>0.5</v>
      </c>
      <c r="AD5364" s="67">
        <f t="shared" si="1004"/>
        <v>44885.916666666664</v>
      </c>
      <c r="AE5364" s="67">
        <f>VLOOKUP(V5364,'Branch Wise Work Timelines'!C:G,3,FALSE)+AA5364</f>
        <v>44885.416666666664</v>
      </c>
      <c r="AF5364" s="67">
        <f>IF(V5364="Bangalore",VLOOKUP(V5364,'Branch Wise Work Timelines'!C:G,4,FALSE)+AA5364+1,IF(V5364="Mumbai",VLOOKUP(V5364,'Branch Wise Work Timelines'!C:G,4,FALSE)+AA5364+1,VLOOKUP(V5364,'Branch Wise Work Timelines'!C:G,4,FALSE)+AA5364))</f>
        <v>44886.104166666664</v>
      </c>
      <c r="AG5364" s="67">
        <f>WORKDAY.INTL(AA5364,1,11)+VLOOKUP(V5364,'Branch Wise Work Timelines'!C:G,3,FALSE)</f>
        <v>44886.416666666664</v>
      </c>
      <c r="AH5364" s="69" t="str">
        <f t="shared" ca="1" si="1005"/>
        <v>Out of TAT</v>
      </c>
      <c r="AI5364" s="69">
        <f t="shared" ca="1" si="1006"/>
        <v>20608</v>
      </c>
      <c r="AJ5364" s="69" t="str">
        <f ca="1">IF(AI5364&lt;0,"0-12",IFERROR(VLOOKUP(AI5364,Breakup[],2,FALSE),"&gt;24"))</f>
        <v>&gt;24</v>
      </c>
      <c r="AK5364" s="69" t="str">
        <f>VLOOKUP(V5364,Master!B:D,3,FALSE)</f>
        <v>South</v>
      </c>
      <c r="AL5364" s="69" t="str">
        <f t="shared" si="1007"/>
        <v>Bangalore</v>
      </c>
    </row>
    <row r="5365" spans="1:38">
      <c r="A5365" s="14" t="s">
        <v>11061</v>
      </c>
      <c r="B5365" s="54">
        <v>44701.767983761601</v>
      </c>
      <c r="C5365" s="13" t="s">
        <v>103</v>
      </c>
      <c r="D5365" s="13">
        <v>333</v>
      </c>
      <c r="E5365" s="13" t="s">
        <v>11062</v>
      </c>
      <c r="F5365" s="13" t="s">
        <v>33</v>
      </c>
      <c r="G5365" s="14">
        <v>1653052695813</v>
      </c>
      <c r="H5365" s="55">
        <v>9.8796296296296299E-2</v>
      </c>
      <c r="I5365" s="33">
        <v>44883.098796296297</v>
      </c>
      <c r="J5365" s="58">
        <v>44883</v>
      </c>
      <c r="K5365" s="13" t="s">
        <v>263</v>
      </c>
      <c r="L5365" s="13" t="s">
        <v>69</v>
      </c>
      <c r="M5365" s="13" t="s">
        <v>101</v>
      </c>
      <c r="N5365" s="13" t="s">
        <v>215</v>
      </c>
      <c r="O5365" s="33" t="s">
        <v>38</v>
      </c>
      <c r="P5365" s="58" t="s">
        <v>38</v>
      </c>
      <c r="Q5365" s="33" t="s">
        <v>207</v>
      </c>
      <c r="R5365" s="14" t="s">
        <v>38</v>
      </c>
      <c r="S5365" s="13" t="s">
        <v>208</v>
      </c>
      <c r="T5365" s="13" t="s">
        <v>209</v>
      </c>
      <c r="U5365" s="33">
        <f t="shared" ca="1" si="996"/>
        <v>45744.56914039352</v>
      </c>
      <c r="V5365" s="13" t="str">
        <f t="shared" si="997"/>
        <v>Mumbai</v>
      </c>
      <c r="W5365" s="13" t="str">
        <f t="shared" si="998"/>
        <v>RI</v>
      </c>
      <c r="X5365" s="13">
        <f t="shared" si="999"/>
        <v>2</v>
      </c>
      <c r="Y5365" s="13" t="str">
        <f>IFERROR(VLOOKUP(C5365,ReceivingTeam[],2,FALSE),"HelpDesk")</f>
        <v>Branch office</v>
      </c>
      <c r="Z5365" s="67">
        <f t="shared" si="1000"/>
        <v>44883.916666666664</v>
      </c>
      <c r="AA5365" s="68">
        <f t="shared" si="1001"/>
        <v>44883</v>
      </c>
      <c r="AB5365" s="69" t="b">
        <f t="shared" si="1002"/>
        <v>1</v>
      </c>
      <c r="AC5365" s="70">
        <f t="shared" si="1003"/>
        <v>0.5</v>
      </c>
      <c r="AD5365" s="67">
        <f t="shared" si="1004"/>
        <v>44883.916666666664</v>
      </c>
      <c r="AE5365" s="67">
        <f>VLOOKUP(V5365,'Branch Wise Work Timelines'!C:G,3,FALSE)+AA5365</f>
        <v>44883.416666666664</v>
      </c>
      <c r="AF5365" s="67">
        <f>IF(V5365="Bangalore",VLOOKUP(V5365,'Branch Wise Work Timelines'!C:G,4,FALSE)+AA5365+1,IF(V5365="Mumbai",VLOOKUP(V5365,'Branch Wise Work Timelines'!C:G,4,FALSE)+AA5365+1,VLOOKUP(V5365,'Branch Wise Work Timelines'!C:G,4,FALSE)+AA5365))</f>
        <v>44884.25</v>
      </c>
      <c r="AG5365" s="67">
        <f>WORKDAY.INTL(AA5365,1,11)+VLOOKUP(V5365,'Branch Wise Work Timelines'!C:G,3,FALSE)</f>
        <v>44884.416666666664</v>
      </c>
      <c r="AH5365" s="69" t="str">
        <f t="shared" ca="1" si="1005"/>
        <v>Out of TAT</v>
      </c>
      <c r="AI5365" s="69">
        <f t="shared" ca="1" si="1006"/>
        <v>20656</v>
      </c>
      <c r="AJ5365" s="69" t="str">
        <f ca="1">IF(AI5365&lt;0,"0-12",IFERROR(VLOOKUP(AI5365,Breakup[],2,FALSE),"&gt;24"))</f>
        <v>&gt;24</v>
      </c>
      <c r="AK5365" s="69" t="str">
        <f>VLOOKUP(V5365,Master!B:D,3,FALSE)</f>
        <v>East</v>
      </c>
      <c r="AL5365" s="69" t="str">
        <f t="shared" si="1007"/>
        <v>Mumbai</v>
      </c>
    </row>
    <row r="5366" spans="1:38">
      <c r="A5366" s="14" t="s">
        <v>11063</v>
      </c>
      <c r="B5366" s="54">
        <v>44701.748411921297</v>
      </c>
      <c r="C5366" s="13" t="s">
        <v>89</v>
      </c>
      <c r="D5366" s="13">
        <v>974</v>
      </c>
      <c r="E5366" s="13" t="s">
        <v>11064</v>
      </c>
      <c r="F5366" s="13" t="s">
        <v>15</v>
      </c>
      <c r="G5366" s="14">
        <v>1653051626097</v>
      </c>
      <c r="H5366" s="55">
        <v>0.10541666666666701</v>
      </c>
      <c r="I5366" s="33">
        <v>44890.105416666702</v>
      </c>
      <c r="J5366" s="58">
        <v>44890</v>
      </c>
      <c r="K5366" s="13" t="s">
        <v>213</v>
      </c>
      <c r="L5366" s="13" t="s">
        <v>30</v>
      </c>
      <c r="M5366" s="13" t="s">
        <v>214</v>
      </c>
      <c r="N5366" s="13" t="s">
        <v>206</v>
      </c>
      <c r="O5366" s="33" t="s">
        <v>38</v>
      </c>
      <c r="P5366" s="58" t="s">
        <v>38</v>
      </c>
      <c r="Q5366" s="33" t="s">
        <v>207</v>
      </c>
      <c r="R5366" s="14" t="s">
        <v>38</v>
      </c>
      <c r="S5366" s="13" t="s">
        <v>216</v>
      </c>
      <c r="T5366" s="13" t="s">
        <v>217</v>
      </c>
      <c r="U5366" s="33">
        <f t="shared" ca="1" si="996"/>
        <v>45744.56914039352</v>
      </c>
      <c r="V5366" s="13" t="str">
        <f t="shared" si="997"/>
        <v>Bangalore</v>
      </c>
      <c r="W5366" s="13" t="str">
        <f t="shared" si="998"/>
        <v>CLS</v>
      </c>
      <c r="X5366" s="13">
        <f t="shared" si="999"/>
        <v>2</v>
      </c>
      <c r="Y5366" s="13" t="str">
        <f>IFERROR(VLOOKUP(C5366,ReceivingTeam[],2,FALSE),"HelpDesk")</f>
        <v>Branch office</v>
      </c>
      <c r="Z5366" s="67">
        <f t="shared" si="1000"/>
        <v>44890.916666666664</v>
      </c>
      <c r="AA5366" s="68">
        <f t="shared" si="1001"/>
        <v>44890</v>
      </c>
      <c r="AB5366" s="69" t="b">
        <f t="shared" si="1002"/>
        <v>1</v>
      </c>
      <c r="AC5366" s="70">
        <f t="shared" si="1003"/>
        <v>0.5</v>
      </c>
      <c r="AD5366" s="67">
        <f t="shared" si="1004"/>
        <v>44890.916666666664</v>
      </c>
      <c r="AE5366" s="67">
        <f>VLOOKUP(V5366,'Branch Wise Work Timelines'!C:G,3,FALSE)+AA5366</f>
        <v>44890.416666666664</v>
      </c>
      <c r="AF5366" s="67">
        <f>IF(V5366="Bangalore",VLOOKUP(V5366,'Branch Wise Work Timelines'!C:G,4,FALSE)+AA5366+1,IF(V5366="Mumbai",VLOOKUP(V5366,'Branch Wise Work Timelines'!C:G,4,FALSE)+AA5366+1,VLOOKUP(V5366,'Branch Wise Work Timelines'!C:G,4,FALSE)+AA5366))</f>
        <v>44891.104166666664</v>
      </c>
      <c r="AG5366" s="67">
        <f>WORKDAY.INTL(AA5366,1,11)+VLOOKUP(V5366,'Branch Wise Work Timelines'!C:G,3,FALSE)</f>
        <v>44891.416666666664</v>
      </c>
      <c r="AH5366" s="69" t="str">
        <f t="shared" ca="1" si="1005"/>
        <v>Out of TAT</v>
      </c>
      <c r="AI5366" s="69">
        <f t="shared" ca="1" si="1006"/>
        <v>20488</v>
      </c>
      <c r="AJ5366" s="69" t="str">
        <f ca="1">IF(AI5366&lt;0,"0-12",IFERROR(VLOOKUP(AI5366,Breakup[],2,FALSE),"&gt;24"))</f>
        <v>&gt;24</v>
      </c>
      <c r="AK5366" s="69" t="str">
        <f>VLOOKUP(V5366,Master!B:D,3,FALSE)</f>
        <v>South</v>
      </c>
      <c r="AL5366" s="69" t="str">
        <f t="shared" si="1007"/>
        <v>Bangalore-CLS</v>
      </c>
    </row>
    <row r="5367" spans="1:38">
      <c r="A5367" s="14" t="s">
        <v>11065</v>
      </c>
      <c r="B5367" s="54">
        <v>44701.699999919001</v>
      </c>
      <c r="C5367" s="13" t="s">
        <v>4172</v>
      </c>
      <c r="D5367" s="13">
        <v>380</v>
      </c>
      <c r="E5367" s="13" t="s">
        <v>11066</v>
      </c>
      <c r="F5367" s="13" t="s">
        <v>33</v>
      </c>
      <c r="G5367" s="14">
        <v>1653046113053</v>
      </c>
      <c r="H5367" s="55">
        <v>0.106018518518519</v>
      </c>
      <c r="I5367" s="33">
        <v>44885.106018518498</v>
      </c>
      <c r="J5367" s="58">
        <v>44885</v>
      </c>
      <c r="K5367" s="13" t="s">
        <v>213</v>
      </c>
      <c r="L5367" s="13" t="s">
        <v>30</v>
      </c>
      <c r="M5367" s="13" t="s">
        <v>282</v>
      </c>
      <c r="N5367" s="13" t="s">
        <v>206</v>
      </c>
      <c r="O5367" s="33" t="s">
        <v>38</v>
      </c>
      <c r="P5367" s="58" t="s">
        <v>38</v>
      </c>
      <c r="Q5367" s="33" t="s">
        <v>207</v>
      </c>
      <c r="R5367" s="14" t="s">
        <v>38</v>
      </c>
      <c r="S5367" s="13" t="s">
        <v>216</v>
      </c>
      <c r="T5367" s="13" t="s">
        <v>278</v>
      </c>
      <c r="U5367" s="33">
        <f t="shared" ca="1" si="996"/>
        <v>45744.56914039352</v>
      </c>
      <c r="V5367" s="13" t="str">
        <f t="shared" si="997"/>
        <v>Bangalore</v>
      </c>
      <c r="W5367" s="13" t="str">
        <f t="shared" si="998"/>
        <v>RI</v>
      </c>
      <c r="X5367" s="13">
        <f t="shared" si="999"/>
        <v>2</v>
      </c>
      <c r="Y5367" s="13" t="str">
        <f>IFERROR(VLOOKUP(C5367,ReceivingTeam[],2,FALSE),"HelpDesk")</f>
        <v>HelpDesk</v>
      </c>
      <c r="Z5367" s="67">
        <f t="shared" si="1000"/>
        <v>44888.416666666664</v>
      </c>
      <c r="AA5367" s="68">
        <f t="shared" si="1001"/>
        <v>44885</v>
      </c>
      <c r="AB5367" s="69" t="b">
        <f t="shared" si="1002"/>
        <v>0</v>
      </c>
      <c r="AC5367" s="70">
        <f t="shared" si="1003"/>
        <v>3</v>
      </c>
      <c r="AD5367" s="67">
        <f t="shared" si="1004"/>
        <v>44888.416666666664</v>
      </c>
      <c r="AE5367" s="67">
        <f>VLOOKUP(V5367,'Branch Wise Work Timelines'!C:G,3,FALSE)+AA5367</f>
        <v>44885.416666666664</v>
      </c>
      <c r="AF5367" s="67">
        <f>IF(V5367="Bangalore",VLOOKUP(V5367,'Branch Wise Work Timelines'!C:G,4,FALSE)+AA5367+1,IF(V5367="Mumbai",VLOOKUP(V5367,'Branch Wise Work Timelines'!C:G,4,FALSE)+AA5367+1,VLOOKUP(V5367,'Branch Wise Work Timelines'!C:G,4,FALSE)+AA5367))</f>
        <v>44886.104166666664</v>
      </c>
      <c r="AG5367" s="67">
        <f>WORKDAY.INTL(AA5367,1,11)+VLOOKUP(V5367,'Branch Wise Work Timelines'!C:G,3,FALSE)</f>
        <v>44886.416666666664</v>
      </c>
      <c r="AH5367" s="69" t="str">
        <f t="shared" ca="1" si="1005"/>
        <v>Out of TAT</v>
      </c>
      <c r="AI5367" s="69">
        <f t="shared" ca="1" si="1006"/>
        <v>20548</v>
      </c>
      <c r="AJ5367" s="69" t="str">
        <f ca="1">IF(AI5367&lt;0,"0-12",IFERROR(VLOOKUP(AI5367,Breakup[],2,FALSE),"&gt;24"))</f>
        <v>&gt;24</v>
      </c>
      <c r="AK5367" s="69" t="str">
        <f>VLOOKUP(V5367,Master!B:D,3,FALSE)</f>
        <v>South</v>
      </c>
      <c r="AL5367" s="69" t="str">
        <f t="shared" si="1007"/>
        <v>Bangalore</v>
      </c>
    </row>
    <row r="5368" spans="1:38">
      <c r="A5368" s="14" t="s">
        <v>11067</v>
      </c>
      <c r="B5368" s="54">
        <v>44701.699719062497</v>
      </c>
      <c r="C5368" s="13" t="s">
        <v>1079</v>
      </c>
      <c r="D5368" s="13">
        <v>142</v>
      </c>
      <c r="E5368" s="13" t="s">
        <v>11068</v>
      </c>
      <c r="F5368" s="13" t="s">
        <v>15</v>
      </c>
      <c r="G5368" s="14">
        <v>1653049644596</v>
      </c>
      <c r="H5368" s="55">
        <v>8.0717592592592605E-2</v>
      </c>
      <c r="I5368" s="33">
        <v>44889.080717592602</v>
      </c>
      <c r="J5368" s="58">
        <v>44889</v>
      </c>
      <c r="K5368" s="13" t="s">
        <v>213</v>
      </c>
      <c r="L5368" s="13" t="s">
        <v>30</v>
      </c>
      <c r="M5368" s="13" t="s">
        <v>214</v>
      </c>
      <c r="N5368" s="13" t="s">
        <v>206</v>
      </c>
      <c r="O5368" s="33" t="s">
        <v>38</v>
      </c>
      <c r="P5368" s="58" t="s">
        <v>38</v>
      </c>
      <c r="Q5368" s="33" t="s">
        <v>207</v>
      </c>
      <c r="R5368" s="14" t="s">
        <v>38</v>
      </c>
      <c r="S5368" s="13" t="s">
        <v>216</v>
      </c>
      <c r="T5368" s="13" t="s">
        <v>217</v>
      </c>
      <c r="U5368" s="33">
        <f t="shared" ca="1" si="996"/>
        <v>45744.56914039352</v>
      </c>
      <c r="V5368" s="13" t="str">
        <f t="shared" si="997"/>
        <v>Bangalore</v>
      </c>
      <c r="W5368" s="13" t="str">
        <f t="shared" si="998"/>
        <v>CLS</v>
      </c>
      <c r="X5368" s="13">
        <f t="shared" si="999"/>
        <v>1</v>
      </c>
      <c r="Y5368" s="13" t="str">
        <f>IFERROR(VLOOKUP(C5368,ReceivingTeam[],2,FALSE),"HelpDesk")</f>
        <v>HelpDesk</v>
      </c>
      <c r="Z5368" s="67">
        <f t="shared" si="1000"/>
        <v>44889.916666666664</v>
      </c>
      <c r="AA5368" s="68">
        <f t="shared" si="1001"/>
        <v>44889</v>
      </c>
      <c r="AB5368" s="69" t="b">
        <f t="shared" si="1002"/>
        <v>1</v>
      </c>
      <c r="AC5368" s="70">
        <f t="shared" si="1003"/>
        <v>0.5</v>
      </c>
      <c r="AD5368" s="67">
        <f t="shared" si="1004"/>
        <v>44889.916666666664</v>
      </c>
      <c r="AE5368" s="67">
        <f>VLOOKUP(V5368,'Branch Wise Work Timelines'!C:G,3,FALSE)+AA5368</f>
        <v>44889.416666666664</v>
      </c>
      <c r="AF5368" s="67">
        <f>IF(V5368="Bangalore",VLOOKUP(V5368,'Branch Wise Work Timelines'!C:G,4,FALSE)+AA5368+1,IF(V5368="Mumbai",VLOOKUP(V5368,'Branch Wise Work Timelines'!C:G,4,FALSE)+AA5368+1,VLOOKUP(V5368,'Branch Wise Work Timelines'!C:G,4,FALSE)+AA5368))</f>
        <v>44890.104166666664</v>
      </c>
      <c r="AG5368" s="67">
        <f>WORKDAY.INTL(AA5368,1,11)+VLOOKUP(V5368,'Branch Wise Work Timelines'!C:G,3,FALSE)</f>
        <v>44890.416666666664</v>
      </c>
      <c r="AH5368" s="69" t="str">
        <f t="shared" ca="1" si="1005"/>
        <v>Out of TAT</v>
      </c>
      <c r="AI5368" s="69">
        <f t="shared" ca="1" si="1006"/>
        <v>20512</v>
      </c>
      <c r="AJ5368" s="69" t="str">
        <f ca="1">IF(AI5368&lt;0,"0-12",IFERROR(VLOOKUP(AI5368,Breakup[],2,FALSE),"&gt;24"))</f>
        <v>&gt;24</v>
      </c>
      <c r="AK5368" s="69" t="str">
        <f>VLOOKUP(V5368,Master!B:D,3,FALSE)</f>
        <v>South</v>
      </c>
      <c r="AL5368" s="69" t="str">
        <f t="shared" si="1007"/>
        <v>Bangalore-CLS</v>
      </c>
    </row>
    <row r="5369" spans="1:38">
      <c r="A5369" s="14" t="s">
        <v>11069</v>
      </c>
      <c r="B5369" s="54">
        <v>44701.700185451402</v>
      </c>
      <c r="C5369" s="13" t="s">
        <v>2252</v>
      </c>
      <c r="D5369" s="13">
        <v>1334</v>
      </c>
      <c r="E5369" s="13" t="s">
        <v>11070</v>
      </c>
      <c r="F5369" s="13" t="s">
        <v>15</v>
      </c>
      <c r="G5369" s="14">
        <v>1653051574035</v>
      </c>
      <c r="H5369" s="55">
        <v>0.90457175925925903</v>
      </c>
      <c r="I5369" s="33">
        <v>44888.904571759304</v>
      </c>
      <c r="J5369" s="58">
        <v>44888</v>
      </c>
      <c r="K5369" s="13" t="s">
        <v>213</v>
      </c>
      <c r="L5369" s="13" t="s">
        <v>30</v>
      </c>
      <c r="M5369" s="13" t="s">
        <v>75</v>
      </c>
      <c r="N5369" s="13" t="s">
        <v>206</v>
      </c>
      <c r="O5369" s="33" t="s">
        <v>38</v>
      </c>
      <c r="P5369" s="58" t="s">
        <v>38</v>
      </c>
      <c r="Q5369" s="33" t="s">
        <v>207</v>
      </c>
      <c r="R5369" s="14" t="s">
        <v>38</v>
      </c>
      <c r="S5369" s="13" t="s">
        <v>208</v>
      </c>
      <c r="T5369" s="13" t="s">
        <v>209</v>
      </c>
      <c r="U5369" s="33">
        <f t="shared" ca="1" si="996"/>
        <v>45744.56914039352</v>
      </c>
      <c r="V5369" s="13" t="str">
        <f t="shared" si="997"/>
        <v>Bangalore</v>
      </c>
      <c r="W5369" s="13" t="str">
        <f t="shared" si="998"/>
        <v>CLS</v>
      </c>
      <c r="X5369" s="13">
        <f t="shared" si="999"/>
        <v>21</v>
      </c>
      <c r="Y5369" s="13" t="str">
        <f>IFERROR(VLOOKUP(C5369,ReceivingTeam[],2,FALSE),"HelpDesk")</f>
        <v>HelpDesk</v>
      </c>
      <c r="Z5369" s="67">
        <f t="shared" si="1000"/>
        <v>44889.717071759304</v>
      </c>
      <c r="AA5369" s="68">
        <f t="shared" si="1001"/>
        <v>44888</v>
      </c>
      <c r="AB5369" s="69" t="b">
        <f t="shared" si="1002"/>
        <v>1</v>
      </c>
      <c r="AC5369" s="70">
        <f t="shared" si="1003"/>
        <v>0.5</v>
      </c>
      <c r="AD5369" s="67">
        <f t="shared" si="1004"/>
        <v>44889.717071759304</v>
      </c>
      <c r="AE5369" s="67">
        <f>VLOOKUP(V5369,'Branch Wise Work Timelines'!C:G,3,FALSE)+AA5369</f>
        <v>44888.416666666664</v>
      </c>
      <c r="AF5369" s="67">
        <f>IF(V5369="Bangalore",VLOOKUP(V5369,'Branch Wise Work Timelines'!C:G,4,FALSE)+AA5369+1,IF(V5369="Mumbai",VLOOKUP(V5369,'Branch Wise Work Timelines'!C:G,4,FALSE)+AA5369+1,VLOOKUP(V5369,'Branch Wise Work Timelines'!C:G,4,FALSE)+AA5369))</f>
        <v>44889.104166666664</v>
      </c>
      <c r="AG5369" s="67">
        <f>WORKDAY.INTL(AA5369,1,11)+VLOOKUP(V5369,'Branch Wise Work Timelines'!C:G,3,FALSE)</f>
        <v>44889.416666666664</v>
      </c>
      <c r="AH5369" s="69" t="str">
        <f t="shared" ca="1" si="1005"/>
        <v>Out of TAT</v>
      </c>
      <c r="AI5369" s="69">
        <f t="shared" ca="1" si="1006"/>
        <v>20517</v>
      </c>
      <c r="AJ5369" s="69" t="str">
        <f ca="1">IF(AI5369&lt;0,"0-12",IFERROR(VLOOKUP(AI5369,Breakup[],2,FALSE),"&gt;24"))</f>
        <v>&gt;24</v>
      </c>
      <c r="AK5369" s="69" t="str">
        <f>VLOOKUP(V5369,Master!B:D,3,FALSE)</f>
        <v>South</v>
      </c>
      <c r="AL5369" s="69" t="str">
        <f t="shared" si="1007"/>
        <v>Bangalore-CLS</v>
      </c>
    </row>
    <row r="5370" spans="1:38">
      <c r="A5370" s="14" t="s">
        <v>11071</v>
      </c>
      <c r="B5370" s="54">
        <v>44701.850578206002</v>
      </c>
      <c r="C5370" s="13" t="s">
        <v>6284</v>
      </c>
      <c r="D5370" s="13">
        <v>1910</v>
      </c>
      <c r="E5370" s="13" t="s">
        <v>11072</v>
      </c>
      <c r="F5370" s="13" t="s">
        <v>33</v>
      </c>
      <c r="G5370" s="14">
        <v>1653058832830</v>
      </c>
      <c r="H5370" s="55">
        <v>6.7361111111111103E-3</v>
      </c>
      <c r="I5370" s="33">
        <v>44881.0067361111</v>
      </c>
      <c r="J5370" s="58">
        <v>44881</v>
      </c>
      <c r="K5370" s="13" t="s">
        <v>213</v>
      </c>
      <c r="L5370" s="13" t="s">
        <v>30</v>
      </c>
      <c r="M5370" s="13" t="s">
        <v>282</v>
      </c>
      <c r="N5370" s="13" t="s">
        <v>206</v>
      </c>
      <c r="O5370" s="33" t="s">
        <v>38</v>
      </c>
      <c r="P5370" s="58" t="s">
        <v>38</v>
      </c>
      <c r="Q5370" s="33" t="s">
        <v>207</v>
      </c>
      <c r="R5370" s="14" t="s">
        <v>38</v>
      </c>
      <c r="S5370" s="13" t="s">
        <v>216</v>
      </c>
      <c r="T5370" s="13" t="s">
        <v>278</v>
      </c>
      <c r="U5370" s="33">
        <f t="shared" ca="1" si="996"/>
        <v>45744.56914039352</v>
      </c>
      <c r="V5370" s="13" t="str">
        <f t="shared" si="997"/>
        <v>Bangalore</v>
      </c>
      <c r="W5370" s="13" t="str">
        <f t="shared" si="998"/>
        <v>RI</v>
      </c>
      <c r="X5370" s="13">
        <f t="shared" si="999"/>
        <v>0</v>
      </c>
      <c r="Y5370" s="13" t="str">
        <f>IFERROR(VLOOKUP(C5370,ReceivingTeam[],2,FALSE),"HelpDesk")</f>
        <v>HelpDesk</v>
      </c>
      <c r="Z5370" s="67">
        <f t="shared" si="1000"/>
        <v>44884.729166666664</v>
      </c>
      <c r="AA5370" s="68">
        <f t="shared" si="1001"/>
        <v>44881</v>
      </c>
      <c r="AB5370" s="69" t="b">
        <f t="shared" si="1002"/>
        <v>1</v>
      </c>
      <c r="AC5370" s="70">
        <f t="shared" si="1003"/>
        <v>3</v>
      </c>
      <c r="AD5370" s="67">
        <f t="shared" si="1004"/>
        <v>44884.729166666664</v>
      </c>
      <c r="AE5370" s="67">
        <f>VLOOKUP(V5370,'Branch Wise Work Timelines'!C:G,3,FALSE)+AA5370</f>
        <v>44881.416666666664</v>
      </c>
      <c r="AF5370" s="67">
        <f>IF(V5370="Bangalore",VLOOKUP(V5370,'Branch Wise Work Timelines'!C:G,4,FALSE)+AA5370+1,IF(V5370="Mumbai",VLOOKUP(V5370,'Branch Wise Work Timelines'!C:G,4,FALSE)+AA5370+1,VLOOKUP(V5370,'Branch Wise Work Timelines'!C:G,4,FALSE)+AA5370))</f>
        <v>44882.104166666664</v>
      </c>
      <c r="AG5370" s="67">
        <f>WORKDAY.INTL(AA5370,1,11)+VLOOKUP(V5370,'Branch Wise Work Timelines'!C:G,3,FALSE)</f>
        <v>44882.416666666664</v>
      </c>
      <c r="AH5370" s="69" t="str">
        <f t="shared" ca="1" si="1005"/>
        <v>Out of TAT</v>
      </c>
      <c r="AI5370" s="69">
        <f t="shared" ca="1" si="1006"/>
        <v>20637</v>
      </c>
      <c r="AJ5370" s="69" t="str">
        <f ca="1">IF(AI5370&lt;0,"0-12",IFERROR(VLOOKUP(AI5370,Breakup[],2,FALSE),"&gt;24"))</f>
        <v>&gt;24</v>
      </c>
      <c r="AK5370" s="69" t="str">
        <f>VLOOKUP(V5370,Master!B:D,3,FALSE)</f>
        <v>South</v>
      </c>
      <c r="AL5370" s="69" t="str">
        <f t="shared" si="1007"/>
        <v>Bangalore</v>
      </c>
    </row>
    <row r="5371" spans="1:38">
      <c r="A5371" s="14" t="s">
        <v>11073</v>
      </c>
      <c r="B5371" s="54">
        <v>44701.786921562503</v>
      </c>
      <c r="C5371" s="13" t="s">
        <v>89</v>
      </c>
      <c r="D5371" s="13">
        <v>1583</v>
      </c>
      <c r="E5371" s="13" t="s">
        <v>11074</v>
      </c>
      <c r="F5371" s="13" t="s">
        <v>15</v>
      </c>
      <c r="G5371" s="14">
        <v>1653056396900</v>
      </c>
      <c r="H5371" s="55">
        <v>0.46437499999999998</v>
      </c>
      <c r="I5371" s="33">
        <v>44889.464375000003</v>
      </c>
      <c r="J5371" s="58">
        <v>44889</v>
      </c>
      <c r="K5371" s="13" t="s">
        <v>213</v>
      </c>
      <c r="L5371" s="13" t="s">
        <v>30</v>
      </c>
      <c r="M5371" s="13" t="s">
        <v>75</v>
      </c>
      <c r="N5371" s="13" t="s">
        <v>206</v>
      </c>
      <c r="O5371" s="33" t="s">
        <v>38</v>
      </c>
      <c r="P5371" s="58" t="s">
        <v>38</v>
      </c>
      <c r="Q5371" s="33" t="s">
        <v>207</v>
      </c>
      <c r="R5371" s="14" t="s">
        <v>38</v>
      </c>
      <c r="S5371" s="13" t="s">
        <v>216</v>
      </c>
      <c r="T5371" s="13" t="s">
        <v>217</v>
      </c>
      <c r="U5371" s="33">
        <f t="shared" ca="1" si="996"/>
        <v>45744.56914039352</v>
      </c>
      <c r="V5371" s="13" t="str">
        <f t="shared" si="997"/>
        <v>Bangalore</v>
      </c>
      <c r="W5371" s="13" t="str">
        <f t="shared" si="998"/>
        <v>CLS</v>
      </c>
      <c r="X5371" s="13">
        <f t="shared" si="999"/>
        <v>11</v>
      </c>
      <c r="Y5371" s="13" t="str">
        <f>IFERROR(VLOOKUP(C5371,ReceivingTeam[],2,FALSE),"HelpDesk")</f>
        <v>Branch office</v>
      </c>
      <c r="Z5371" s="67">
        <f t="shared" si="1000"/>
        <v>44889.964375000003</v>
      </c>
      <c r="AA5371" s="68">
        <f t="shared" si="1001"/>
        <v>44889</v>
      </c>
      <c r="AB5371" s="69" t="b">
        <f t="shared" si="1002"/>
        <v>1</v>
      </c>
      <c r="AC5371" s="70">
        <f t="shared" si="1003"/>
        <v>0.5</v>
      </c>
      <c r="AD5371" s="67">
        <f t="shared" si="1004"/>
        <v>44889.964375000003</v>
      </c>
      <c r="AE5371" s="67">
        <f>VLOOKUP(V5371,'Branch Wise Work Timelines'!C:G,3,FALSE)+AA5371</f>
        <v>44889.416666666664</v>
      </c>
      <c r="AF5371" s="67">
        <f>IF(V5371="Bangalore",VLOOKUP(V5371,'Branch Wise Work Timelines'!C:G,4,FALSE)+AA5371+1,IF(V5371="Mumbai",VLOOKUP(V5371,'Branch Wise Work Timelines'!C:G,4,FALSE)+AA5371+1,VLOOKUP(V5371,'Branch Wise Work Timelines'!C:G,4,FALSE)+AA5371))</f>
        <v>44890.104166666664</v>
      </c>
      <c r="AG5371" s="67">
        <f>WORKDAY.INTL(AA5371,1,11)+VLOOKUP(V5371,'Branch Wise Work Timelines'!C:G,3,FALSE)</f>
        <v>44890.416666666664</v>
      </c>
      <c r="AH5371" s="69" t="str">
        <f t="shared" ca="1" si="1005"/>
        <v>Out of TAT</v>
      </c>
      <c r="AI5371" s="69">
        <f t="shared" ca="1" si="1006"/>
        <v>20511</v>
      </c>
      <c r="AJ5371" s="69" t="str">
        <f ca="1">IF(AI5371&lt;0,"0-12",IFERROR(VLOOKUP(AI5371,Breakup[],2,FALSE),"&gt;24"))</f>
        <v>&gt;24</v>
      </c>
      <c r="AK5371" s="69" t="str">
        <f>VLOOKUP(V5371,Master!B:D,3,FALSE)</f>
        <v>South</v>
      </c>
      <c r="AL5371" s="69" t="str">
        <f t="shared" si="1007"/>
        <v>Bangalore-CLS</v>
      </c>
    </row>
    <row r="5372" spans="1:38">
      <c r="A5372" s="14" t="s">
        <v>11075</v>
      </c>
      <c r="B5372" s="54">
        <v>44701.662960034701</v>
      </c>
      <c r="C5372" s="13" t="s">
        <v>372</v>
      </c>
      <c r="D5372" s="13">
        <v>673</v>
      </c>
      <c r="E5372" s="13" t="s">
        <v>11076</v>
      </c>
      <c r="F5372" s="13" t="s">
        <v>15</v>
      </c>
      <c r="G5372" s="14">
        <v>1653046758228</v>
      </c>
      <c r="H5372" s="55">
        <v>0.25574074074074099</v>
      </c>
      <c r="I5372" s="33">
        <v>44884.2557407407</v>
      </c>
      <c r="J5372" s="58">
        <v>44884</v>
      </c>
      <c r="K5372" s="13" t="s">
        <v>213</v>
      </c>
      <c r="L5372" s="13" t="s">
        <v>30</v>
      </c>
      <c r="M5372" s="13" t="s">
        <v>214</v>
      </c>
      <c r="N5372" s="13" t="s">
        <v>215</v>
      </c>
      <c r="O5372" s="33" t="s">
        <v>38</v>
      </c>
      <c r="P5372" s="58" t="s">
        <v>38</v>
      </c>
      <c r="Q5372" s="33" t="s">
        <v>207</v>
      </c>
      <c r="R5372" s="14" t="s">
        <v>38</v>
      </c>
      <c r="S5372" s="13" t="s">
        <v>216</v>
      </c>
      <c r="T5372" s="13" t="s">
        <v>217</v>
      </c>
      <c r="U5372" s="33">
        <f t="shared" ca="1" si="996"/>
        <v>45744.56914039352</v>
      </c>
      <c r="V5372" s="13" t="str">
        <f t="shared" si="997"/>
        <v>Bangalore</v>
      </c>
      <c r="W5372" s="13" t="str">
        <f t="shared" si="998"/>
        <v>CLS</v>
      </c>
      <c r="X5372" s="13">
        <f t="shared" si="999"/>
        <v>6</v>
      </c>
      <c r="Y5372" s="13" t="str">
        <f>IFERROR(VLOOKUP(C5372,ReceivingTeam[],2,FALSE),"HelpDesk")</f>
        <v>HelpDesk</v>
      </c>
      <c r="Z5372" s="67">
        <f t="shared" si="1000"/>
        <v>44884.916666666664</v>
      </c>
      <c r="AA5372" s="68">
        <f t="shared" si="1001"/>
        <v>44884</v>
      </c>
      <c r="AB5372" s="69" t="b">
        <f t="shared" si="1002"/>
        <v>1</v>
      </c>
      <c r="AC5372" s="70">
        <f t="shared" si="1003"/>
        <v>0.5</v>
      </c>
      <c r="AD5372" s="67">
        <f t="shared" si="1004"/>
        <v>44884.916666666664</v>
      </c>
      <c r="AE5372" s="67">
        <f>VLOOKUP(V5372,'Branch Wise Work Timelines'!C:G,3,FALSE)+AA5372</f>
        <v>44884.416666666664</v>
      </c>
      <c r="AF5372" s="67">
        <f>IF(V5372="Bangalore",VLOOKUP(V5372,'Branch Wise Work Timelines'!C:G,4,FALSE)+AA5372+1,IF(V5372="Mumbai",VLOOKUP(V5372,'Branch Wise Work Timelines'!C:G,4,FALSE)+AA5372+1,VLOOKUP(V5372,'Branch Wise Work Timelines'!C:G,4,FALSE)+AA5372))</f>
        <v>44885.104166666664</v>
      </c>
      <c r="AG5372" s="67">
        <f>WORKDAY.INTL(AA5372,1,11)+VLOOKUP(V5372,'Branch Wise Work Timelines'!C:G,3,FALSE)</f>
        <v>44886.416666666664</v>
      </c>
      <c r="AH5372" s="69" t="str">
        <f t="shared" ca="1" si="1005"/>
        <v>Out of TAT</v>
      </c>
      <c r="AI5372" s="69">
        <f t="shared" ca="1" si="1006"/>
        <v>20632</v>
      </c>
      <c r="AJ5372" s="69" t="str">
        <f ca="1">IF(AI5372&lt;0,"0-12",IFERROR(VLOOKUP(AI5372,Breakup[],2,FALSE),"&gt;24"))</f>
        <v>&gt;24</v>
      </c>
      <c r="AK5372" s="69" t="str">
        <f>VLOOKUP(V5372,Master!B:D,3,FALSE)</f>
        <v>South</v>
      </c>
      <c r="AL5372" s="69" t="str">
        <f t="shared" si="1007"/>
        <v>Bangalore-CLS</v>
      </c>
    </row>
    <row r="5373" spans="1:38">
      <c r="A5373" s="14" t="s">
        <v>11077</v>
      </c>
      <c r="B5373" s="54">
        <v>44701.689502777801</v>
      </c>
      <c r="C5373" s="13" t="s">
        <v>311</v>
      </c>
      <c r="D5373" s="13">
        <v>1029</v>
      </c>
      <c r="E5373" s="13" t="s">
        <v>11078</v>
      </c>
      <c r="F5373" s="13" t="s">
        <v>33</v>
      </c>
      <c r="G5373" s="14">
        <v>1653047121363</v>
      </c>
      <c r="H5373" s="55">
        <v>0.37091435185185201</v>
      </c>
      <c r="I5373" s="33">
        <v>44885.370914351799</v>
      </c>
      <c r="J5373" s="58">
        <v>44885</v>
      </c>
      <c r="K5373" s="13" t="s">
        <v>313</v>
      </c>
      <c r="L5373" s="13" t="s">
        <v>60</v>
      </c>
      <c r="M5373" s="13" t="s">
        <v>314</v>
      </c>
      <c r="N5373" s="13" t="s">
        <v>215</v>
      </c>
      <c r="O5373" s="33" t="s">
        <v>38</v>
      </c>
      <c r="P5373" s="58" t="s">
        <v>38</v>
      </c>
      <c r="Q5373" s="33" t="s">
        <v>207</v>
      </c>
      <c r="R5373" s="14" t="s">
        <v>38</v>
      </c>
      <c r="S5373" s="13" t="s">
        <v>208</v>
      </c>
      <c r="T5373" s="13" t="s">
        <v>209</v>
      </c>
      <c r="U5373" s="33">
        <f t="shared" ca="1" si="996"/>
        <v>45744.56914039352</v>
      </c>
      <c r="V5373" s="13" t="str">
        <f t="shared" si="997"/>
        <v>Hyderabad</v>
      </c>
      <c r="W5373" s="13" t="str">
        <f t="shared" si="998"/>
        <v>RI</v>
      </c>
      <c r="X5373" s="13">
        <f t="shared" si="999"/>
        <v>8</v>
      </c>
      <c r="Y5373" s="13" t="str">
        <f>IFERROR(VLOOKUP(C5373,ReceivingTeam[],2,FALSE),"HelpDesk")</f>
        <v>HelpDesk</v>
      </c>
      <c r="Z5373" s="67">
        <f t="shared" si="1000"/>
        <v>44885.916666666664</v>
      </c>
      <c r="AA5373" s="68">
        <f t="shared" si="1001"/>
        <v>44885</v>
      </c>
      <c r="AB5373" s="69" t="b">
        <f t="shared" si="1002"/>
        <v>0</v>
      </c>
      <c r="AC5373" s="70">
        <f t="shared" si="1003"/>
        <v>0.5</v>
      </c>
      <c r="AD5373" s="67">
        <f t="shared" si="1004"/>
        <v>44885.916666666664</v>
      </c>
      <c r="AE5373" s="67">
        <f>VLOOKUP(V5373,'Branch Wise Work Timelines'!C:G,3,FALSE)+AA5373</f>
        <v>44885.416666666664</v>
      </c>
      <c r="AF5373" s="67">
        <f>IF(V5373="Bangalore",VLOOKUP(V5373,'Branch Wise Work Timelines'!C:G,4,FALSE)+AA5373+1,IF(V5373="Mumbai",VLOOKUP(V5373,'Branch Wise Work Timelines'!C:G,4,FALSE)+AA5373+1,VLOOKUP(V5373,'Branch Wise Work Timelines'!C:G,4,FALSE)+AA5373))</f>
        <v>44885.770833333336</v>
      </c>
      <c r="AG5373" s="67">
        <f>WORKDAY.INTL(AA5373,1,11)+VLOOKUP(V5373,'Branch Wise Work Timelines'!C:G,3,FALSE)</f>
        <v>44886.416666666664</v>
      </c>
      <c r="AH5373" s="69" t="str">
        <f t="shared" ca="1" si="1005"/>
        <v>Out of TAT</v>
      </c>
      <c r="AI5373" s="69">
        <f t="shared" ca="1" si="1006"/>
        <v>20608</v>
      </c>
      <c r="AJ5373" s="69" t="str">
        <f ca="1">IF(AI5373&lt;0,"0-12",IFERROR(VLOOKUP(AI5373,Breakup[],2,FALSE),"&gt;24"))</f>
        <v>&gt;24</v>
      </c>
      <c r="AK5373" s="69" t="str">
        <f>VLOOKUP(V5373,Master!B:D,3,FALSE)</f>
        <v>South</v>
      </c>
      <c r="AL5373" s="69" t="str">
        <f t="shared" si="1007"/>
        <v>Hyderabad</v>
      </c>
    </row>
    <row r="5374" spans="1:38">
      <c r="A5374" s="14" t="s">
        <v>11079</v>
      </c>
      <c r="B5374" s="54">
        <v>44701.807976539298</v>
      </c>
      <c r="C5374" s="13" t="s">
        <v>268</v>
      </c>
      <c r="D5374" s="13">
        <v>278</v>
      </c>
      <c r="E5374" s="13" t="s">
        <v>11080</v>
      </c>
      <c r="F5374" s="13" t="s">
        <v>15</v>
      </c>
      <c r="G5374" s="14">
        <v>1653055472729</v>
      </c>
      <c r="H5374" s="55">
        <v>0.63604166666666695</v>
      </c>
      <c r="I5374" s="33">
        <v>44888.636041666701</v>
      </c>
      <c r="J5374" s="58">
        <v>44888</v>
      </c>
      <c r="K5374" s="13" t="s">
        <v>213</v>
      </c>
      <c r="L5374" s="13" t="s">
        <v>30</v>
      </c>
      <c r="M5374" s="13" t="s">
        <v>214</v>
      </c>
      <c r="N5374" s="13" t="s">
        <v>215</v>
      </c>
      <c r="O5374" s="33" t="s">
        <v>38</v>
      </c>
      <c r="P5374" s="58" t="s">
        <v>38</v>
      </c>
      <c r="Q5374" s="33" t="s">
        <v>207</v>
      </c>
      <c r="R5374" s="14" t="s">
        <v>38</v>
      </c>
      <c r="S5374" s="13" t="s">
        <v>216</v>
      </c>
      <c r="T5374" s="13" t="s">
        <v>217</v>
      </c>
      <c r="U5374" s="33">
        <f t="shared" ca="1" si="996"/>
        <v>45744.56914039352</v>
      </c>
      <c r="V5374" s="13" t="str">
        <f t="shared" si="997"/>
        <v>Bangalore</v>
      </c>
      <c r="W5374" s="13" t="str">
        <f t="shared" si="998"/>
        <v>CLS</v>
      </c>
      <c r="X5374" s="13">
        <f t="shared" si="999"/>
        <v>15</v>
      </c>
      <c r="Y5374" s="13" t="str">
        <f>IFERROR(VLOOKUP(C5374,ReceivingTeam[],2,FALSE),"HelpDesk")</f>
        <v>HelpDesk</v>
      </c>
      <c r="Z5374" s="67">
        <f t="shared" si="1000"/>
        <v>44889.448541666701</v>
      </c>
      <c r="AA5374" s="68">
        <f t="shared" si="1001"/>
        <v>44888</v>
      </c>
      <c r="AB5374" s="69" t="b">
        <f t="shared" si="1002"/>
        <v>1</v>
      </c>
      <c r="AC5374" s="70">
        <f t="shared" si="1003"/>
        <v>0.5</v>
      </c>
      <c r="AD5374" s="67">
        <f t="shared" si="1004"/>
        <v>44889.448541666701</v>
      </c>
      <c r="AE5374" s="67">
        <f>VLOOKUP(V5374,'Branch Wise Work Timelines'!C:G,3,FALSE)+AA5374</f>
        <v>44888.416666666664</v>
      </c>
      <c r="AF5374" s="67">
        <f>IF(V5374="Bangalore",VLOOKUP(V5374,'Branch Wise Work Timelines'!C:G,4,FALSE)+AA5374+1,IF(V5374="Mumbai",VLOOKUP(V5374,'Branch Wise Work Timelines'!C:G,4,FALSE)+AA5374+1,VLOOKUP(V5374,'Branch Wise Work Timelines'!C:G,4,FALSE)+AA5374))</f>
        <v>44889.104166666664</v>
      </c>
      <c r="AG5374" s="67">
        <f>WORKDAY.INTL(AA5374,1,11)+VLOOKUP(V5374,'Branch Wise Work Timelines'!C:G,3,FALSE)</f>
        <v>44889.416666666664</v>
      </c>
      <c r="AH5374" s="69" t="str">
        <f t="shared" ca="1" si="1005"/>
        <v>Out of TAT</v>
      </c>
      <c r="AI5374" s="69">
        <f t="shared" ca="1" si="1006"/>
        <v>20523</v>
      </c>
      <c r="AJ5374" s="69" t="str">
        <f ca="1">IF(AI5374&lt;0,"0-12",IFERROR(VLOOKUP(AI5374,Breakup[],2,FALSE),"&gt;24"))</f>
        <v>&gt;24</v>
      </c>
      <c r="AK5374" s="69" t="str">
        <f>VLOOKUP(V5374,Master!B:D,3,FALSE)</f>
        <v>South</v>
      </c>
      <c r="AL5374" s="69" t="str">
        <f t="shared" si="1007"/>
        <v>Bangalore-CLS</v>
      </c>
    </row>
    <row r="5375" spans="1:38">
      <c r="A5375" s="14" t="s">
        <v>11081</v>
      </c>
      <c r="B5375" s="54">
        <v>44701.663807094897</v>
      </c>
      <c r="C5375" s="13" t="s">
        <v>1342</v>
      </c>
      <c r="D5375" s="13">
        <v>1576</v>
      </c>
      <c r="E5375" s="13" t="s">
        <v>11082</v>
      </c>
      <c r="F5375" s="13" t="s">
        <v>15</v>
      </c>
      <c r="G5375" s="14">
        <v>1653051626097</v>
      </c>
      <c r="H5375" s="55">
        <v>0.57069444444444495</v>
      </c>
      <c r="I5375" s="33">
        <v>44885.570694444403</v>
      </c>
      <c r="J5375" s="58">
        <v>44885</v>
      </c>
      <c r="K5375" s="13" t="s">
        <v>213</v>
      </c>
      <c r="L5375" s="13" t="s">
        <v>30</v>
      </c>
      <c r="M5375" s="13" t="s">
        <v>214</v>
      </c>
      <c r="N5375" s="13" t="s">
        <v>206</v>
      </c>
      <c r="O5375" s="33" t="s">
        <v>38</v>
      </c>
      <c r="P5375" s="58" t="s">
        <v>38</v>
      </c>
      <c r="Q5375" s="33" t="s">
        <v>207</v>
      </c>
      <c r="R5375" s="14" t="s">
        <v>38</v>
      </c>
      <c r="S5375" s="13" t="s">
        <v>216</v>
      </c>
      <c r="T5375" s="13" t="s">
        <v>217</v>
      </c>
      <c r="U5375" s="33">
        <f t="shared" ca="1" si="996"/>
        <v>45744.56914039352</v>
      </c>
      <c r="V5375" s="13" t="str">
        <f t="shared" si="997"/>
        <v>Bangalore</v>
      </c>
      <c r="W5375" s="13" t="str">
        <f t="shared" si="998"/>
        <v>CLS</v>
      </c>
      <c r="X5375" s="13">
        <f t="shared" si="999"/>
        <v>13</v>
      </c>
      <c r="Y5375" s="13" t="str">
        <f>IFERROR(VLOOKUP(C5375,ReceivingTeam[],2,FALSE),"HelpDesk")</f>
        <v>HelpDesk</v>
      </c>
      <c r="Z5375" s="67">
        <f t="shared" si="1000"/>
        <v>44885.916666666664</v>
      </c>
      <c r="AA5375" s="68">
        <f t="shared" si="1001"/>
        <v>44885</v>
      </c>
      <c r="AB5375" s="69" t="b">
        <f t="shared" si="1002"/>
        <v>0</v>
      </c>
      <c r="AC5375" s="70">
        <f t="shared" si="1003"/>
        <v>0.5</v>
      </c>
      <c r="AD5375" s="67">
        <f t="shared" si="1004"/>
        <v>44885.916666666664</v>
      </c>
      <c r="AE5375" s="67">
        <f>VLOOKUP(V5375,'Branch Wise Work Timelines'!C:G,3,FALSE)+AA5375</f>
        <v>44885.416666666664</v>
      </c>
      <c r="AF5375" s="67">
        <f>IF(V5375="Bangalore",VLOOKUP(V5375,'Branch Wise Work Timelines'!C:G,4,FALSE)+AA5375+1,IF(V5375="Mumbai",VLOOKUP(V5375,'Branch Wise Work Timelines'!C:G,4,FALSE)+AA5375+1,VLOOKUP(V5375,'Branch Wise Work Timelines'!C:G,4,FALSE)+AA5375))</f>
        <v>44886.104166666664</v>
      </c>
      <c r="AG5375" s="67">
        <f>WORKDAY.INTL(AA5375,1,11)+VLOOKUP(V5375,'Branch Wise Work Timelines'!C:G,3,FALSE)</f>
        <v>44886.416666666664</v>
      </c>
      <c r="AH5375" s="69" t="str">
        <f t="shared" ca="1" si="1005"/>
        <v>Out of TAT</v>
      </c>
      <c r="AI5375" s="69">
        <f t="shared" ca="1" si="1006"/>
        <v>20608</v>
      </c>
      <c r="AJ5375" s="69" t="str">
        <f ca="1">IF(AI5375&lt;0,"0-12",IFERROR(VLOOKUP(AI5375,Breakup[],2,FALSE),"&gt;24"))</f>
        <v>&gt;24</v>
      </c>
      <c r="AK5375" s="69" t="str">
        <f>VLOOKUP(V5375,Master!B:D,3,FALSE)</f>
        <v>South</v>
      </c>
      <c r="AL5375" s="69" t="str">
        <f t="shared" si="1007"/>
        <v>Bangalore-CLS</v>
      </c>
    </row>
    <row r="5376" spans="1:38">
      <c r="A5376" s="14" t="s">
        <v>11083</v>
      </c>
      <c r="B5376" s="54">
        <v>44701.735111111098</v>
      </c>
      <c r="C5376" s="13" t="s">
        <v>132</v>
      </c>
      <c r="D5376" s="13">
        <v>1869</v>
      </c>
      <c r="E5376" s="13" t="s">
        <v>11084</v>
      </c>
      <c r="F5376" s="13" t="s">
        <v>33</v>
      </c>
      <c r="G5376" s="14">
        <v>1653050198995</v>
      </c>
      <c r="H5376" s="55">
        <v>0.79252314814814795</v>
      </c>
      <c r="I5376" s="33">
        <v>44885.792523148099</v>
      </c>
      <c r="J5376" s="58">
        <v>44885</v>
      </c>
      <c r="K5376" s="13" t="s">
        <v>257</v>
      </c>
      <c r="L5376" s="13" t="s">
        <v>72</v>
      </c>
      <c r="M5376" s="13" t="s">
        <v>286</v>
      </c>
      <c r="N5376" s="13" t="s">
        <v>206</v>
      </c>
      <c r="O5376" s="33" t="s">
        <v>38</v>
      </c>
      <c r="P5376" s="58" t="s">
        <v>38</v>
      </c>
      <c r="Q5376" s="33" t="s">
        <v>207</v>
      </c>
      <c r="R5376" s="14" t="s">
        <v>38</v>
      </c>
      <c r="S5376" s="13" t="s">
        <v>216</v>
      </c>
      <c r="T5376" s="13" t="s">
        <v>217</v>
      </c>
      <c r="U5376" s="33">
        <f t="shared" ca="1" si="996"/>
        <v>45744.56914039352</v>
      </c>
      <c r="V5376" s="13" t="str">
        <f t="shared" si="997"/>
        <v>Pune</v>
      </c>
      <c r="W5376" s="13" t="str">
        <f t="shared" si="998"/>
        <v>RI</v>
      </c>
      <c r="X5376" s="13">
        <f t="shared" si="999"/>
        <v>19</v>
      </c>
      <c r="Y5376" s="13" t="str">
        <f>IFERROR(VLOOKUP(C5376,ReceivingTeam[],2,FALSE),"HelpDesk")</f>
        <v>Branch office</v>
      </c>
      <c r="Z5376" s="67">
        <f t="shared" si="1000"/>
        <v>44885.895833333336</v>
      </c>
      <c r="AA5376" s="68">
        <f t="shared" si="1001"/>
        <v>44885</v>
      </c>
      <c r="AB5376" s="69" t="b">
        <f t="shared" si="1002"/>
        <v>0</v>
      </c>
      <c r="AC5376" s="70">
        <f t="shared" si="1003"/>
        <v>0.5</v>
      </c>
      <c r="AD5376" s="67">
        <f t="shared" si="1004"/>
        <v>44885.895833333336</v>
      </c>
      <c r="AE5376" s="67">
        <f>VLOOKUP(V5376,'Branch Wise Work Timelines'!C:G,3,FALSE)+AA5376</f>
        <v>44885.395833333336</v>
      </c>
      <c r="AF5376" s="67">
        <f>IF(V5376="Bangalore",VLOOKUP(V5376,'Branch Wise Work Timelines'!C:G,4,FALSE)+AA5376+1,IF(V5376="Mumbai",VLOOKUP(V5376,'Branch Wise Work Timelines'!C:G,4,FALSE)+AA5376+1,VLOOKUP(V5376,'Branch Wise Work Timelines'!C:G,4,FALSE)+AA5376))</f>
        <v>44885.770833333336</v>
      </c>
      <c r="AG5376" s="67">
        <f>WORKDAY.INTL(AA5376,1,11)+VLOOKUP(V5376,'Branch Wise Work Timelines'!C:G,3,FALSE)</f>
        <v>44886.395833333336</v>
      </c>
      <c r="AH5376" s="69" t="str">
        <f t="shared" ca="1" si="1005"/>
        <v>Out of TAT</v>
      </c>
      <c r="AI5376" s="69">
        <f t="shared" ca="1" si="1006"/>
        <v>20609</v>
      </c>
      <c r="AJ5376" s="69" t="str">
        <f ca="1">IF(AI5376&lt;0,"0-12",IFERROR(VLOOKUP(AI5376,Breakup[],2,FALSE),"&gt;24"))</f>
        <v>&gt;24</v>
      </c>
      <c r="AK5376" s="69" t="str">
        <f>VLOOKUP(V5376,Master!B:D,3,FALSE)</f>
        <v>West</v>
      </c>
      <c r="AL5376" s="69" t="str">
        <f t="shared" si="1007"/>
        <v>Pune</v>
      </c>
    </row>
    <row r="5377" spans="1:38">
      <c r="A5377" s="14" t="s">
        <v>11085</v>
      </c>
      <c r="B5377" s="54">
        <v>44701.715921064802</v>
      </c>
      <c r="C5377" s="13" t="s">
        <v>344</v>
      </c>
      <c r="D5377" s="13">
        <v>1539</v>
      </c>
      <c r="E5377" s="13" t="s">
        <v>11086</v>
      </c>
      <c r="F5377" s="13" t="s">
        <v>33</v>
      </c>
      <c r="G5377" s="14">
        <v>1653050817746</v>
      </c>
      <c r="H5377" s="55">
        <v>0.71226851851851902</v>
      </c>
      <c r="I5377" s="33">
        <v>44883.712268518502</v>
      </c>
      <c r="J5377" s="58">
        <v>44883</v>
      </c>
      <c r="K5377" s="13" t="s">
        <v>263</v>
      </c>
      <c r="L5377" s="13" t="s">
        <v>69</v>
      </c>
      <c r="M5377" s="13" t="s">
        <v>101</v>
      </c>
      <c r="N5377" s="13" t="s">
        <v>206</v>
      </c>
      <c r="O5377" s="33" t="s">
        <v>38</v>
      </c>
      <c r="P5377" s="58" t="s">
        <v>38</v>
      </c>
      <c r="Q5377" s="33" t="s">
        <v>207</v>
      </c>
      <c r="R5377" s="14" t="s">
        <v>38</v>
      </c>
      <c r="S5377" s="13" t="s">
        <v>208</v>
      </c>
      <c r="T5377" s="13" t="s">
        <v>209</v>
      </c>
      <c r="U5377" s="33">
        <f t="shared" ca="1" si="996"/>
        <v>45744.56914039352</v>
      </c>
      <c r="V5377" s="13" t="str">
        <f t="shared" si="997"/>
        <v>Mumbai</v>
      </c>
      <c r="W5377" s="13" t="str">
        <f t="shared" si="998"/>
        <v>RI</v>
      </c>
      <c r="X5377" s="13">
        <f t="shared" si="999"/>
        <v>17</v>
      </c>
      <c r="Y5377" s="13" t="str">
        <f>IFERROR(VLOOKUP(C5377,ReceivingTeam[],2,FALSE),"HelpDesk")</f>
        <v>HelpDesk</v>
      </c>
      <c r="Z5377" s="67">
        <f t="shared" si="1000"/>
        <v>44884.212268518502</v>
      </c>
      <c r="AA5377" s="68">
        <f t="shared" si="1001"/>
        <v>44883</v>
      </c>
      <c r="AB5377" s="69" t="b">
        <f t="shared" si="1002"/>
        <v>1</v>
      </c>
      <c r="AC5377" s="70">
        <f t="shared" si="1003"/>
        <v>0.5</v>
      </c>
      <c r="AD5377" s="67">
        <f t="shared" si="1004"/>
        <v>44884.212268518502</v>
      </c>
      <c r="AE5377" s="67">
        <f>VLOOKUP(V5377,'Branch Wise Work Timelines'!C:G,3,FALSE)+AA5377</f>
        <v>44883.416666666664</v>
      </c>
      <c r="AF5377" s="67">
        <f>IF(V5377="Bangalore",VLOOKUP(V5377,'Branch Wise Work Timelines'!C:G,4,FALSE)+AA5377+1,IF(V5377="Mumbai",VLOOKUP(V5377,'Branch Wise Work Timelines'!C:G,4,FALSE)+AA5377+1,VLOOKUP(V5377,'Branch Wise Work Timelines'!C:G,4,FALSE)+AA5377))</f>
        <v>44884.25</v>
      </c>
      <c r="AG5377" s="67">
        <f>WORKDAY.INTL(AA5377,1,11)+VLOOKUP(V5377,'Branch Wise Work Timelines'!C:G,3,FALSE)</f>
        <v>44884.416666666664</v>
      </c>
      <c r="AH5377" s="69" t="str">
        <f t="shared" ca="1" si="1005"/>
        <v>Out of TAT</v>
      </c>
      <c r="AI5377" s="69">
        <f t="shared" ca="1" si="1006"/>
        <v>20649</v>
      </c>
      <c r="AJ5377" s="69" t="str">
        <f ca="1">IF(AI5377&lt;0,"0-12",IFERROR(VLOOKUP(AI5377,Breakup[],2,FALSE),"&gt;24"))</f>
        <v>&gt;24</v>
      </c>
      <c r="AK5377" s="69" t="str">
        <f>VLOOKUP(V5377,Master!B:D,3,FALSE)</f>
        <v>East</v>
      </c>
      <c r="AL5377" s="69" t="str">
        <f t="shared" si="1007"/>
        <v>Mumbai</v>
      </c>
    </row>
    <row r="5378" spans="1:38">
      <c r="A5378" s="14" t="s">
        <v>11087</v>
      </c>
      <c r="B5378" s="54">
        <v>44701.695831249999</v>
      </c>
      <c r="C5378" s="13" t="s">
        <v>113</v>
      </c>
      <c r="D5378" s="13">
        <v>188</v>
      </c>
      <c r="E5378" s="13" t="s">
        <v>11088</v>
      </c>
      <c r="F5378" s="13" t="s">
        <v>33</v>
      </c>
      <c r="G5378" s="14">
        <v>1653054611210</v>
      </c>
      <c r="H5378" s="55">
        <v>9.1481481481481497E-2</v>
      </c>
      <c r="I5378" s="33">
        <v>44886.091481481497</v>
      </c>
      <c r="J5378" s="58">
        <v>44886</v>
      </c>
      <c r="K5378" s="13" t="s">
        <v>263</v>
      </c>
      <c r="L5378" s="13" t="s">
        <v>69</v>
      </c>
      <c r="M5378" s="13" t="s">
        <v>101</v>
      </c>
      <c r="N5378" s="13" t="s">
        <v>206</v>
      </c>
      <c r="O5378" s="33" t="s">
        <v>38</v>
      </c>
      <c r="P5378" s="58" t="s">
        <v>38</v>
      </c>
      <c r="Q5378" s="33" t="s">
        <v>207</v>
      </c>
      <c r="R5378" s="14" t="s">
        <v>38</v>
      </c>
      <c r="S5378" s="13" t="s">
        <v>208</v>
      </c>
      <c r="T5378" s="13" t="s">
        <v>209</v>
      </c>
      <c r="U5378" s="33">
        <f t="shared" ref="U5378:U5441" ca="1" si="1008">NOW()</f>
        <v>45744.56914039352</v>
      </c>
      <c r="V5378" s="13" t="str">
        <f t="shared" ref="V5378:V5441" si="1009">VLOOKUP(L5378,Location,2,0)</f>
        <v>Mumbai</v>
      </c>
      <c r="W5378" s="13" t="str">
        <f t="shared" ref="W5378:W5441" si="1010">VLOOKUP(F5378,FCT,2,FALSE)</f>
        <v>RI</v>
      </c>
      <c r="X5378" s="13">
        <f t="shared" ref="X5378:X5441" si="1011">HOUR(I5378)</f>
        <v>2</v>
      </c>
      <c r="Y5378" s="13" t="str">
        <f>IFERROR(VLOOKUP(C5378,ReceivingTeam[],2,FALSE),"HelpDesk")</f>
        <v>Branch office</v>
      </c>
      <c r="Z5378" s="67">
        <f t="shared" ref="Z5378:Z5441" si="1012">IF(AB5378=FALSE,AE5378+AC5378,IF(I5378&gt;AE5378,IF(((I5378+AC5378)&gt;AF5378),(AC5378-(AF5378-I5378)+AG5378),I5378+AC5378),IF(((AE5378+AC5378)&gt;AF5378),(AC5378-(AF5378-AE5378)+AG5378),AE5378+AC5378)))</f>
        <v>44886.916666666664</v>
      </c>
      <c r="AA5378" s="68">
        <f t="shared" ref="AA5378:AA5441" si="1013">INT(J5378)</f>
        <v>44886</v>
      </c>
      <c r="AB5378" s="69" t="b">
        <f t="shared" ref="AB5378:AB5441" si="1014">WORKDAY.INTL(AA5378-1,1,11)=AA5378</f>
        <v>1</v>
      </c>
      <c r="AC5378" s="70">
        <f t="shared" ref="AC5378:AC5441" si="1015">IF(T5378="High",12/24,72/24)</f>
        <v>0.5</v>
      </c>
      <c r="AD5378" s="67">
        <f t="shared" ref="AD5378:AD5441" si="1016">IF(AB5378=FALSE,AE5378+AC5378,IF(I5378&gt;AE5378,IF(((I5378+AC5378)&gt;AF5378),(AC5378-(AF5378-I5378)+AG5378),I5378+AC5378),IF(((AE5378+AC5378)&gt;AF5378),(AC5378-(AF5378-AE5378)+AG5378),AE5378+AC5378)))</f>
        <v>44886.916666666664</v>
      </c>
      <c r="AE5378" s="67">
        <f>VLOOKUP(V5378,'Branch Wise Work Timelines'!C:G,3,FALSE)+AA5378</f>
        <v>44886.416666666664</v>
      </c>
      <c r="AF5378" s="67">
        <f>IF(V5378="Bangalore",VLOOKUP(V5378,'Branch Wise Work Timelines'!C:G,4,FALSE)+AA5378+1,IF(V5378="Mumbai",VLOOKUP(V5378,'Branch Wise Work Timelines'!C:G,4,FALSE)+AA5378+1,VLOOKUP(V5378,'Branch Wise Work Timelines'!C:G,4,FALSE)+AA5378))</f>
        <v>44887.25</v>
      </c>
      <c r="AG5378" s="67">
        <f>WORKDAY.INTL(AA5378,1,11)+VLOOKUP(V5378,'Branch Wise Work Timelines'!C:G,3,FALSE)</f>
        <v>44887.416666666664</v>
      </c>
      <c r="AH5378" s="69" t="str">
        <f t="shared" ref="AH5378:AH5441" ca="1" si="1017">IF(Q5378&lt;&gt;"Success",IF(U5378&gt;Z5378,"Out of TAT","In TAT"),IF(O5378&gt;AD5378,"Not Met","Met"))</f>
        <v>Out of TAT</v>
      </c>
      <c r="AI5378" s="69">
        <f t="shared" ref="AI5378:AI5441" ca="1" si="1018">ROUNDUP((U5378-AD5378)*24,0)</f>
        <v>20584</v>
      </c>
      <c r="AJ5378" s="69" t="str">
        <f ca="1">IF(AI5378&lt;0,"0-12",IFERROR(VLOOKUP(AI5378,Breakup[],2,FALSE),"&gt;24"))</f>
        <v>&gt;24</v>
      </c>
      <c r="AK5378" s="69" t="str">
        <f>VLOOKUP(V5378,Master!B:D,3,FALSE)</f>
        <v>East</v>
      </c>
      <c r="AL5378" s="69" t="str">
        <f t="shared" ref="AL5378:AL5441" si="1019">IF(V5378="Bangalore",IF(W5378="CLS",V5378&amp;"-"&amp;"CLS",V5378),(V5378))</f>
        <v>Mumbai</v>
      </c>
    </row>
    <row r="5379" spans="1:38">
      <c r="A5379" s="14" t="s">
        <v>11089</v>
      </c>
      <c r="B5379" s="54">
        <v>44701.717052511602</v>
      </c>
      <c r="C5379" s="13" t="s">
        <v>252</v>
      </c>
      <c r="D5379" s="13">
        <v>1753</v>
      </c>
      <c r="E5379" s="13" t="s">
        <v>11090</v>
      </c>
      <c r="F5379" s="13" t="s">
        <v>15</v>
      </c>
      <c r="G5379" s="14">
        <v>1653050621596</v>
      </c>
      <c r="H5379" s="55">
        <v>8.52430555555556E-2</v>
      </c>
      <c r="I5379" s="33">
        <v>44885.085243055597</v>
      </c>
      <c r="J5379" s="58">
        <v>44885</v>
      </c>
      <c r="K5379" s="13" t="s">
        <v>213</v>
      </c>
      <c r="L5379" s="13" t="s">
        <v>30</v>
      </c>
      <c r="M5379" s="13" t="s">
        <v>214</v>
      </c>
      <c r="N5379" s="13" t="s">
        <v>206</v>
      </c>
      <c r="O5379" s="33" t="s">
        <v>38</v>
      </c>
      <c r="P5379" s="58" t="s">
        <v>38</v>
      </c>
      <c r="Q5379" s="33" t="s">
        <v>207</v>
      </c>
      <c r="R5379" s="14" t="s">
        <v>38</v>
      </c>
      <c r="S5379" s="13" t="s">
        <v>216</v>
      </c>
      <c r="T5379" s="13" t="s">
        <v>217</v>
      </c>
      <c r="U5379" s="33">
        <f t="shared" ca="1" si="1008"/>
        <v>45744.56914039352</v>
      </c>
      <c r="V5379" s="13" t="str">
        <f t="shared" si="1009"/>
        <v>Bangalore</v>
      </c>
      <c r="W5379" s="13" t="str">
        <f t="shared" si="1010"/>
        <v>CLS</v>
      </c>
      <c r="X5379" s="13">
        <f t="shared" si="1011"/>
        <v>2</v>
      </c>
      <c r="Y5379" s="13" t="str">
        <f>IFERROR(VLOOKUP(C5379,ReceivingTeam[],2,FALSE),"HelpDesk")</f>
        <v>HelpDesk</v>
      </c>
      <c r="Z5379" s="67">
        <f t="shared" si="1012"/>
        <v>44885.916666666664</v>
      </c>
      <c r="AA5379" s="68">
        <f t="shared" si="1013"/>
        <v>44885</v>
      </c>
      <c r="AB5379" s="69" t="b">
        <f t="shared" si="1014"/>
        <v>0</v>
      </c>
      <c r="AC5379" s="70">
        <f t="shared" si="1015"/>
        <v>0.5</v>
      </c>
      <c r="AD5379" s="67">
        <f t="shared" si="1016"/>
        <v>44885.916666666664</v>
      </c>
      <c r="AE5379" s="67">
        <f>VLOOKUP(V5379,'Branch Wise Work Timelines'!C:G,3,FALSE)+AA5379</f>
        <v>44885.416666666664</v>
      </c>
      <c r="AF5379" s="67">
        <f>IF(V5379="Bangalore",VLOOKUP(V5379,'Branch Wise Work Timelines'!C:G,4,FALSE)+AA5379+1,IF(V5379="Mumbai",VLOOKUP(V5379,'Branch Wise Work Timelines'!C:G,4,FALSE)+AA5379+1,VLOOKUP(V5379,'Branch Wise Work Timelines'!C:G,4,FALSE)+AA5379))</f>
        <v>44886.104166666664</v>
      </c>
      <c r="AG5379" s="67">
        <f>WORKDAY.INTL(AA5379,1,11)+VLOOKUP(V5379,'Branch Wise Work Timelines'!C:G,3,FALSE)</f>
        <v>44886.416666666664</v>
      </c>
      <c r="AH5379" s="69" t="str">
        <f t="shared" ca="1" si="1017"/>
        <v>Out of TAT</v>
      </c>
      <c r="AI5379" s="69">
        <f t="shared" ca="1" si="1018"/>
        <v>20608</v>
      </c>
      <c r="AJ5379" s="69" t="str">
        <f ca="1">IF(AI5379&lt;0,"0-12",IFERROR(VLOOKUP(AI5379,Breakup[],2,FALSE),"&gt;24"))</f>
        <v>&gt;24</v>
      </c>
      <c r="AK5379" s="69" t="str">
        <f>VLOOKUP(V5379,Master!B:D,3,FALSE)</f>
        <v>South</v>
      </c>
      <c r="AL5379" s="69" t="str">
        <f t="shared" si="1019"/>
        <v>Bangalore-CLS</v>
      </c>
    </row>
    <row r="5380" spans="1:38">
      <c r="A5380" s="14" t="s">
        <v>11091</v>
      </c>
      <c r="B5380" s="54">
        <v>44701.833544594898</v>
      </c>
      <c r="C5380" s="13" t="s">
        <v>460</v>
      </c>
      <c r="D5380" s="13">
        <v>543</v>
      </c>
      <c r="E5380" s="13" t="s">
        <v>11092</v>
      </c>
      <c r="F5380" s="13" t="s">
        <v>24</v>
      </c>
      <c r="G5380" s="14">
        <v>1653057891591</v>
      </c>
      <c r="H5380" s="55">
        <v>3.4409722222222203E-2</v>
      </c>
      <c r="I5380" s="33">
        <v>44881.034409722197</v>
      </c>
      <c r="J5380" s="58">
        <v>44881</v>
      </c>
      <c r="K5380" s="13" t="s">
        <v>213</v>
      </c>
      <c r="L5380" s="13" t="s">
        <v>30</v>
      </c>
      <c r="M5380" s="13" t="s">
        <v>282</v>
      </c>
      <c r="N5380" s="13" t="s">
        <v>1185</v>
      </c>
      <c r="O5380" s="33" t="s">
        <v>38</v>
      </c>
      <c r="P5380" s="58" t="s">
        <v>38</v>
      </c>
      <c r="Q5380" s="33" t="s">
        <v>207</v>
      </c>
      <c r="R5380" s="14" t="s">
        <v>38</v>
      </c>
      <c r="S5380" s="13" t="s">
        <v>216</v>
      </c>
      <c r="T5380" s="13" t="s">
        <v>278</v>
      </c>
      <c r="U5380" s="33">
        <f t="shared" ca="1" si="1008"/>
        <v>45744.56914039352</v>
      </c>
      <c r="V5380" s="13" t="str">
        <f t="shared" si="1009"/>
        <v>Bangalore</v>
      </c>
      <c r="W5380" s="13" t="str">
        <f t="shared" si="1010"/>
        <v>DOMI</v>
      </c>
      <c r="X5380" s="13">
        <f t="shared" si="1011"/>
        <v>0</v>
      </c>
      <c r="Y5380" s="13" t="str">
        <f>IFERROR(VLOOKUP(C5380,ReceivingTeam[],2,FALSE),"HelpDesk")</f>
        <v>HelpDesk</v>
      </c>
      <c r="Z5380" s="67">
        <f t="shared" si="1012"/>
        <v>44884.729166666664</v>
      </c>
      <c r="AA5380" s="68">
        <f t="shared" si="1013"/>
        <v>44881</v>
      </c>
      <c r="AB5380" s="69" t="b">
        <f t="shared" si="1014"/>
        <v>1</v>
      </c>
      <c r="AC5380" s="70">
        <f t="shared" si="1015"/>
        <v>3</v>
      </c>
      <c r="AD5380" s="67">
        <f t="shared" si="1016"/>
        <v>44884.729166666664</v>
      </c>
      <c r="AE5380" s="67">
        <f>VLOOKUP(V5380,'Branch Wise Work Timelines'!C:G,3,FALSE)+AA5380</f>
        <v>44881.416666666664</v>
      </c>
      <c r="AF5380" s="67">
        <f>IF(V5380="Bangalore",VLOOKUP(V5380,'Branch Wise Work Timelines'!C:G,4,FALSE)+AA5380+1,IF(V5380="Mumbai",VLOOKUP(V5380,'Branch Wise Work Timelines'!C:G,4,FALSE)+AA5380+1,VLOOKUP(V5380,'Branch Wise Work Timelines'!C:G,4,FALSE)+AA5380))</f>
        <v>44882.104166666664</v>
      </c>
      <c r="AG5380" s="67">
        <f>WORKDAY.INTL(AA5380,1,11)+VLOOKUP(V5380,'Branch Wise Work Timelines'!C:G,3,FALSE)</f>
        <v>44882.416666666664</v>
      </c>
      <c r="AH5380" s="69" t="str">
        <f t="shared" ca="1" si="1017"/>
        <v>Out of TAT</v>
      </c>
      <c r="AI5380" s="69">
        <f t="shared" ca="1" si="1018"/>
        <v>20637</v>
      </c>
      <c r="AJ5380" s="69" t="str">
        <f ca="1">IF(AI5380&lt;0,"0-12",IFERROR(VLOOKUP(AI5380,Breakup[],2,FALSE),"&gt;24"))</f>
        <v>&gt;24</v>
      </c>
      <c r="AK5380" s="69" t="str">
        <f>VLOOKUP(V5380,Master!B:D,3,FALSE)</f>
        <v>South</v>
      </c>
      <c r="AL5380" s="69" t="str">
        <f t="shared" si="1019"/>
        <v>Bangalore</v>
      </c>
    </row>
    <row r="5381" spans="1:38">
      <c r="A5381" s="14" t="s">
        <v>11093</v>
      </c>
      <c r="B5381" s="54">
        <v>44701.678437615701</v>
      </c>
      <c r="C5381" s="13" t="s">
        <v>268</v>
      </c>
      <c r="D5381" s="13">
        <v>1709</v>
      </c>
      <c r="E5381" s="13" t="s">
        <v>11094</v>
      </c>
      <c r="F5381" s="13" t="s">
        <v>15</v>
      </c>
      <c r="G5381" s="14">
        <v>1653048302745</v>
      </c>
      <c r="H5381" s="55">
        <v>7.3518518518518497E-2</v>
      </c>
      <c r="I5381" s="33">
        <v>44881.073518518497</v>
      </c>
      <c r="J5381" s="58">
        <v>44881</v>
      </c>
      <c r="K5381" s="13" t="s">
        <v>213</v>
      </c>
      <c r="L5381" s="13" t="s">
        <v>30</v>
      </c>
      <c r="M5381" s="13" t="s">
        <v>75</v>
      </c>
      <c r="N5381" s="13" t="s">
        <v>206</v>
      </c>
      <c r="O5381" s="33" t="s">
        <v>38</v>
      </c>
      <c r="P5381" s="58" t="s">
        <v>38</v>
      </c>
      <c r="Q5381" s="33" t="s">
        <v>207</v>
      </c>
      <c r="R5381" s="14" t="s">
        <v>38</v>
      </c>
      <c r="S5381" s="13" t="s">
        <v>216</v>
      </c>
      <c r="T5381" s="13" t="s">
        <v>217</v>
      </c>
      <c r="U5381" s="33">
        <f t="shared" ca="1" si="1008"/>
        <v>45744.56914039352</v>
      </c>
      <c r="V5381" s="13" t="str">
        <f t="shared" si="1009"/>
        <v>Bangalore</v>
      </c>
      <c r="W5381" s="13" t="str">
        <f t="shared" si="1010"/>
        <v>CLS</v>
      </c>
      <c r="X5381" s="13">
        <f t="shared" si="1011"/>
        <v>1</v>
      </c>
      <c r="Y5381" s="13" t="str">
        <f>IFERROR(VLOOKUP(C5381,ReceivingTeam[],2,FALSE),"HelpDesk")</f>
        <v>HelpDesk</v>
      </c>
      <c r="Z5381" s="67">
        <f t="shared" si="1012"/>
        <v>44881.916666666664</v>
      </c>
      <c r="AA5381" s="68">
        <f t="shared" si="1013"/>
        <v>44881</v>
      </c>
      <c r="AB5381" s="69" t="b">
        <f t="shared" si="1014"/>
        <v>1</v>
      </c>
      <c r="AC5381" s="70">
        <f t="shared" si="1015"/>
        <v>0.5</v>
      </c>
      <c r="AD5381" s="67">
        <f t="shared" si="1016"/>
        <v>44881.916666666664</v>
      </c>
      <c r="AE5381" s="67">
        <f>VLOOKUP(V5381,'Branch Wise Work Timelines'!C:G,3,FALSE)+AA5381</f>
        <v>44881.416666666664</v>
      </c>
      <c r="AF5381" s="67">
        <f>IF(V5381="Bangalore",VLOOKUP(V5381,'Branch Wise Work Timelines'!C:G,4,FALSE)+AA5381+1,IF(V5381="Mumbai",VLOOKUP(V5381,'Branch Wise Work Timelines'!C:G,4,FALSE)+AA5381+1,VLOOKUP(V5381,'Branch Wise Work Timelines'!C:G,4,FALSE)+AA5381))</f>
        <v>44882.104166666664</v>
      </c>
      <c r="AG5381" s="67">
        <f>WORKDAY.INTL(AA5381,1,11)+VLOOKUP(V5381,'Branch Wise Work Timelines'!C:G,3,FALSE)</f>
        <v>44882.416666666664</v>
      </c>
      <c r="AH5381" s="69" t="str">
        <f t="shared" ca="1" si="1017"/>
        <v>Out of TAT</v>
      </c>
      <c r="AI5381" s="69">
        <f t="shared" ca="1" si="1018"/>
        <v>20704</v>
      </c>
      <c r="AJ5381" s="69" t="str">
        <f ca="1">IF(AI5381&lt;0,"0-12",IFERROR(VLOOKUP(AI5381,Breakup[],2,FALSE),"&gt;24"))</f>
        <v>&gt;24</v>
      </c>
      <c r="AK5381" s="69" t="str">
        <f>VLOOKUP(V5381,Master!B:D,3,FALSE)</f>
        <v>South</v>
      </c>
      <c r="AL5381" s="69" t="str">
        <f t="shared" si="1019"/>
        <v>Bangalore-CLS</v>
      </c>
    </row>
    <row r="5382" spans="1:38">
      <c r="A5382" s="14" t="s">
        <v>11095</v>
      </c>
      <c r="B5382" s="54">
        <v>44701.765910219903</v>
      </c>
      <c r="C5382" s="13" t="s">
        <v>6284</v>
      </c>
      <c r="D5382" s="13">
        <v>1881</v>
      </c>
      <c r="E5382" s="13" t="s">
        <v>11096</v>
      </c>
      <c r="F5382" s="13" t="s">
        <v>33</v>
      </c>
      <c r="G5382" s="14">
        <v>1653057891591</v>
      </c>
      <c r="H5382" s="55">
        <v>0.79667824074074101</v>
      </c>
      <c r="I5382" s="33">
        <v>44889.796678240702</v>
      </c>
      <c r="J5382" s="58">
        <v>44889</v>
      </c>
      <c r="K5382" s="13" t="s">
        <v>213</v>
      </c>
      <c r="L5382" s="13" t="s">
        <v>30</v>
      </c>
      <c r="M5382" s="13" t="s">
        <v>282</v>
      </c>
      <c r="N5382" s="13" t="s">
        <v>206</v>
      </c>
      <c r="O5382" s="33" t="s">
        <v>38</v>
      </c>
      <c r="P5382" s="58" t="s">
        <v>38</v>
      </c>
      <c r="Q5382" s="33" t="s">
        <v>207</v>
      </c>
      <c r="R5382" s="14" t="s">
        <v>38</v>
      </c>
      <c r="S5382" s="13" t="s">
        <v>216</v>
      </c>
      <c r="T5382" s="13" t="s">
        <v>278</v>
      </c>
      <c r="U5382" s="33">
        <f t="shared" ca="1" si="1008"/>
        <v>45744.56914039352</v>
      </c>
      <c r="V5382" s="13" t="str">
        <f t="shared" si="1009"/>
        <v>Bangalore</v>
      </c>
      <c r="W5382" s="13" t="str">
        <f t="shared" si="1010"/>
        <v>RI</v>
      </c>
      <c r="X5382" s="13">
        <f t="shared" si="1011"/>
        <v>19</v>
      </c>
      <c r="Y5382" s="13" t="str">
        <f>IFERROR(VLOOKUP(C5382,ReceivingTeam[],2,FALSE),"HelpDesk")</f>
        <v>HelpDesk</v>
      </c>
      <c r="Z5382" s="67">
        <f t="shared" si="1012"/>
        <v>44893.109178240702</v>
      </c>
      <c r="AA5382" s="68">
        <f t="shared" si="1013"/>
        <v>44889</v>
      </c>
      <c r="AB5382" s="69" t="b">
        <f t="shared" si="1014"/>
        <v>1</v>
      </c>
      <c r="AC5382" s="70">
        <f t="shared" si="1015"/>
        <v>3</v>
      </c>
      <c r="AD5382" s="67">
        <f t="shared" si="1016"/>
        <v>44893.109178240702</v>
      </c>
      <c r="AE5382" s="67">
        <f>VLOOKUP(V5382,'Branch Wise Work Timelines'!C:G,3,FALSE)+AA5382</f>
        <v>44889.416666666664</v>
      </c>
      <c r="AF5382" s="67">
        <f>IF(V5382="Bangalore",VLOOKUP(V5382,'Branch Wise Work Timelines'!C:G,4,FALSE)+AA5382+1,IF(V5382="Mumbai",VLOOKUP(V5382,'Branch Wise Work Timelines'!C:G,4,FALSE)+AA5382+1,VLOOKUP(V5382,'Branch Wise Work Timelines'!C:G,4,FALSE)+AA5382))</f>
        <v>44890.104166666664</v>
      </c>
      <c r="AG5382" s="67">
        <f>WORKDAY.INTL(AA5382,1,11)+VLOOKUP(V5382,'Branch Wise Work Timelines'!C:G,3,FALSE)</f>
        <v>44890.416666666664</v>
      </c>
      <c r="AH5382" s="69" t="str">
        <f t="shared" ca="1" si="1017"/>
        <v>Out of TAT</v>
      </c>
      <c r="AI5382" s="69">
        <f t="shared" ca="1" si="1018"/>
        <v>20436</v>
      </c>
      <c r="AJ5382" s="69" t="str">
        <f ca="1">IF(AI5382&lt;0,"0-12",IFERROR(VLOOKUP(AI5382,Breakup[],2,FALSE),"&gt;24"))</f>
        <v>&gt;24</v>
      </c>
      <c r="AK5382" s="69" t="str">
        <f>VLOOKUP(V5382,Master!B:D,3,FALSE)</f>
        <v>South</v>
      </c>
      <c r="AL5382" s="69" t="str">
        <f t="shared" si="1019"/>
        <v>Bangalore</v>
      </c>
    </row>
    <row r="5383" spans="1:38">
      <c r="A5383" s="14" t="s">
        <v>11097</v>
      </c>
      <c r="B5383" s="54">
        <v>44701.634597719902</v>
      </c>
      <c r="C5383" s="13" t="s">
        <v>148</v>
      </c>
      <c r="D5383" s="13">
        <v>735</v>
      </c>
      <c r="E5383" s="13" t="s">
        <v>11098</v>
      </c>
      <c r="F5383" s="13" t="s">
        <v>33</v>
      </c>
      <c r="G5383" s="14">
        <v>1653047121363</v>
      </c>
      <c r="H5383" s="55">
        <v>0.11476851851851901</v>
      </c>
      <c r="I5383" s="33">
        <v>44882.114768518499</v>
      </c>
      <c r="J5383" s="58">
        <v>44882</v>
      </c>
      <c r="K5383" s="13" t="s">
        <v>313</v>
      </c>
      <c r="L5383" s="13" t="s">
        <v>60</v>
      </c>
      <c r="M5383" s="13" t="s">
        <v>314</v>
      </c>
      <c r="N5383" s="13" t="s">
        <v>206</v>
      </c>
      <c r="O5383" s="33" t="s">
        <v>38</v>
      </c>
      <c r="P5383" s="58" t="s">
        <v>38</v>
      </c>
      <c r="Q5383" s="33" t="s">
        <v>207</v>
      </c>
      <c r="R5383" s="14" t="s">
        <v>38</v>
      </c>
      <c r="S5383" s="13" t="s">
        <v>208</v>
      </c>
      <c r="T5383" s="13" t="s">
        <v>209</v>
      </c>
      <c r="U5383" s="33">
        <f t="shared" ca="1" si="1008"/>
        <v>45744.56914039352</v>
      </c>
      <c r="V5383" s="13" t="str">
        <f t="shared" si="1009"/>
        <v>Hyderabad</v>
      </c>
      <c r="W5383" s="13" t="str">
        <f t="shared" si="1010"/>
        <v>RI</v>
      </c>
      <c r="X5383" s="13">
        <f t="shared" si="1011"/>
        <v>2</v>
      </c>
      <c r="Y5383" s="13" t="str">
        <f>IFERROR(VLOOKUP(C5383,ReceivingTeam[],2,FALSE),"HelpDesk")</f>
        <v>Branch office</v>
      </c>
      <c r="Z5383" s="67">
        <f t="shared" si="1012"/>
        <v>44883.562499999993</v>
      </c>
      <c r="AA5383" s="68">
        <f t="shared" si="1013"/>
        <v>44882</v>
      </c>
      <c r="AB5383" s="69" t="b">
        <f t="shared" si="1014"/>
        <v>1</v>
      </c>
      <c r="AC5383" s="70">
        <f t="shared" si="1015"/>
        <v>0.5</v>
      </c>
      <c r="AD5383" s="67">
        <f t="shared" si="1016"/>
        <v>44883.562499999993</v>
      </c>
      <c r="AE5383" s="67">
        <f>VLOOKUP(V5383,'Branch Wise Work Timelines'!C:G,3,FALSE)+AA5383</f>
        <v>44882.416666666664</v>
      </c>
      <c r="AF5383" s="67">
        <f>IF(V5383="Bangalore",VLOOKUP(V5383,'Branch Wise Work Timelines'!C:G,4,FALSE)+AA5383+1,IF(V5383="Mumbai",VLOOKUP(V5383,'Branch Wise Work Timelines'!C:G,4,FALSE)+AA5383+1,VLOOKUP(V5383,'Branch Wise Work Timelines'!C:G,4,FALSE)+AA5383))</f>
        <v>44882.770833333336</v>
      </c>
      <c r="AG5383" s="67">
        <f>WORKDAY.INTL(AA5383,1,11)+VLOOKUP(V5383,'Branch Wise Work Timelines'!C:G,3,FALSE)</f>
        <v>44883.416666666664</v>
      </c>
      <c r="AH5383" s="69" t="str">
        <f t="shared" ca="1" si="1017"/>
        <v>Out of TAT</v>
      </c>
      <c r="AI5383" s="69">
        <f t="shared" ca="1" si="1018"/>
        <v>20665</v>
      </c>
      <c r="AJ5383" s="69" t="str">
        <f ca="1">IF(AI5383&lt;0,"0-12",IFERROR(VLOOKUP(AI5383,Breakup[],2,FALSE),"&gt;24"))</f>
        <v>&gt;24</v>
      </c>
      <c r="AK5383" s="69" t="str">
        <f>VLOOKUP(V5383,Master!B:D,3,FALSE)</f>
        <v>South</v>
      </c>
      <c r="AL5383" s="69" t="str">
        <f t="shared" si="1019"/>
        <v>Hyderabad</v>
      </c>
    </row>
    <row r="5384" spans="1:38">
      <c r="A5384" s="14" t="s">
        <v>11099</v>
      </c>
      <c r="B5384" s="54">
        <v>44701.818919328703</v>
      </c>
      <c r="C5384" s="13" t="s">
        <v>6452</v>
      </c>
      <c r="D5384" s="13">
        <v>184</v>
      </c>
      <c r="E5384" s="13" t="s">
        <v>11100</v>
      </c>
      <c r="F5384" s="13" t="s">
        <v>33</v>
      </c>
      <c r="G5384" s="14">
        <v>1653058832830</v>
      </c>
      <c r="H5384" s="55">
        <v>0.36937500000000001</v>
      </c>
      <c r="I5384" s="33">
        <v>44884.369375000002</v>
      </c>
      <c r="J5384" s="58">
        <v>44884</v>
      </c>
      <c r="K5384" s="13" t="s">
        <v>213</v>
      </c>
      <c r="L5384" s="13" t="s">
        <v>30</v>
      </c>
      <c r="M5384" s="13" t="s">
        <v>282</v>
      </c>
      <c r="N5384" s="13" t="s">
        <v>206</v>
      </c>
      <c r="O5384" s="33" t="s">
        <v>38</v>
      </c>
      <c r="P5384" s="58" t="s">
        <v>38</v>
      </c>
      <c r="Q5384" s="33" t="s">
        <v>207</v>
      </c>
      <c r="R5384" s="14" t="s">
        <v>38</v>
      </c>
      <c r="S5384" s="13" t="s">
        <v>216</v>
      </c>
      <c r="T5384" s="13" t="s">
        <v>278</v>
      </c>
      <c r="U5384" s="33">
        <f t="shared" ca="1" si="1008"/>
        <v>45744.56914039352</v>
      </c>
      <c r="V5384" s="13" t="str">
        <f t="shared" si="1009"/>
        <v>Bangalore</v>
      </c>
      <c r="W5384" s="13" t="str">
        <f t="shared" si="1010"/>
        <v>RI</v>
      </c>
      <c r="X5384" s="13">
        <f t="shared" si="1011"/>
        <v>8</v>
      </c>
      <c r="Y5384" s="13" t="str">
        <f>IFERROR(VLOOKUP(C5384,ReceivingTeam[],2,FALSE),"HelpDesk")</f>
        <v>HelpDesk</v>
      </c>
      <c r="Z5384" s="67">
        <f t="shared" si="1012"/>
        <v>44888.729166666664</v>
      </c>
      <c r="AA5384" s="68">
        <f t="shared" si="1013"/>
        <v>44884</v>
      </c>
      <c r="AB5384" s="69" t="b">
        <f t="shared" si="1014"/>
        <v>1</v>
      </c>
      <c r="AC5384" s="70">
        <f t="shared" si="1015"/>
        <v>3</v>
      </c>
      <c r="AD5384" s="67">
        <f t="shared" si="1016"/>
        <v>44888.729166666664</v>
      </c>
      <c r="AE5384" s="67">
        <f>VLOOKUP(V5384,'Branch Wise Work Timelines'!C:G,3,FALSE)+AA5384</f>
        <v>44884.416666666664</v>
      </c>
      <c r="AF5384" s="67">
        <f>IF(V5384="Bangalore",VLOOKUP(V5384,'Branch Wise Work Timelines'!C:G,4,FALSE)+AA5384+1,IF(V5384="Mumbai",VLOOKUP(V5384,'Branch Wise Work Timelines'!C:G,4,FALSE)+AA5384+1,VLOOKUP(V5384,'Branch Wise Work Timelines'!C:G,4,FALSE)+AA5384))</f>
        <v>44885.104166666664</v>
      </c>
      <c r="AG5384" s="67">
        <f>WORKDAY.INTL(AA5384,1,11)+VLOOKUP(V5384,'Branch Wise Work Timelines'!C:G,3,FALSE)</f>
        <v>44886.416666666664</v>
      </c>
      <c r="AH5384" s="69" t="str">
        <f t="shared" ca="1" si="1017"/>
        <v>Out of TAT</v>
      </c>
      <c r="AI5384" s="69">
        <f t="shared" ca="1" si="1018"/>
        <v>20541</v>
      </c>
      <c r="AJ5384" s="69" t="str">
        <f ca="1">IF(AI5384&lt;0,"0-12",IFERROR(VLOOKUP(AI5384,Breakup[],2,FALSE),"&gt;24"))</f>
        <v>&gt;24</v>
      </c>
      <c r="AK5384" s="69" t="str">
        <f>VLOOKUP(V5384,Master!B:D,3,FALSE)</f>
        <v>South</v>
      </c>
      <c r="AL5384" s="69" t="str">
        <f t="shared" si="1019"/>
        <v>Bangalore</v>
      </c>
    </row>
    <row r="5385" spans="1:38">
      <c r="A5385" s="14" t="s">
        <v>11101</v>
      </c>
      <c r="B5385" s="54">
        <v>44701.699293171303</v>
      </c>
      <c r="C5385" s="13" t="s">
        <v>311</v>
      </c>
      <c r="D5385" s="13">
        <v>98</v>
      </c>
      <c r="E5385" s="13" t="s">
        <v>11102</v>
      </c>
      <c r="F5385" s="13" t="s">
        <v>33</v>
      </c>
      <c r="G5385" s="14">
        <v>1653047121363</v>
      </c>
      <c r="H5385" s="55">
        <v>0.58957175925925898</v>
      </c>
      <c r="I5385" s="33">
        <v>44887.589571759301</v>
      </c>
      <c r="J5385" s="58">
        <v>44887</v>
      </c>
      <c r="K5385" s="13" t="s">
        <v>313</v>
      </c>
      <c r="L5385" s="13" t="s">
        <v>60</v>
      </c>
      <c r="M5385" s="13" t="s">
        <v>314</v>
      </c>
      <c r="N5385" s="13" t="s">
        <v>206</v>
      </c>
      <c r="O5385" s="33" t="s">
        <v>38</v>
      </c>
      <c r="P5385" s="58" t="s">
        <v>38</v>
      </c>
      <c r="Q5385" s="33" t="s">
        <v>207</v>
      </c>
      <c r="R5385" s="14" t="s">
        <v>38</v>
      </c>
      <c r="S5385" s="13" t="s">
        <v>208</v>
      </c>
      <c r="T5385" s="13" t="s">
        <v>209</v>
      </c>
      <c r="U5385" s="33">
        <f t="shared" ca="1" si="1008"/>
        <v>45744.56914039352</v>
      </c>
      <c r="V5385" s="13" t="str">
        <f t="shared" si="1009"/>
        <v>Hyderabad</v>
      </c>
      <c r="W5385" s="13" t="str">
        <f t="shared" si="1010"/>
        <v>RI</v>
      </c>
      <c r="X5385" s="13">
        <f t="shared" si="1011"/>
        <v>14</v>
      </c>
      <c r="Y5385" s="13" t="str">
        <f>IFERROR(VLOOKUP(C5385,ReceivingTeam[],2,FALSE),"HelpDesk")</f>
        <v>HelpDesk</v>
      </c>
      <c r="Z5385" s="67">
        <f t="shared" si="1012"/>
        <v>44888.73540509263</v>
      </c>
      <c r="AA5385" s="68">
        <f t="shared" si="1013"/>
        <v>44887</v>
      </c>
      <c r="AB5385" s="69" t="b">
        <f t="shared" si="1014"/>
        <v>1</v>
      </c>
      <c r="AC5385" s="70">
        <f t="shared" si="1015"/>
        <v>0.5</v>
      </c>
      <c r="AD5385" s="67">
        <f t="shared" si="1016"/>
        <v>44888.73540509263</v>
      </c>
      <c r="AE5385" s="67">
        <f>VLOOKUP(V5385,'Branch Wise Work Timelines'!C:G,3,FALSE)+AA5385</f>
        <v>44887.416666666664</v>
      </c>
      <c r="AF5385" s="67">
        <f>IF(V5385="Bangalore",VLOOKUP(V5385,'Branch Wise Work Timelines'!C:G,4,FALSE)+AA5385+1,IF(V5385="Mumbai",VLOOKUP(V5385,'Branch Wise Work Timelines'!C:G,4,FALSE)+AA5385+1,VLOOKUP(V5385,'Branch Wise Work Timelines'!C:G,4,FALSE)+AA5385))</f>
        <v>44887.770833333336</v>
      </c>
      <c r="AG5385" s="67">
        <f>WORKDAY.INTL(AA5385,1,11)+VLOOKUP(V5385,'Branch Wise Work Timelines'!C:G,3,FALSE)</f>
        <v>44888.416666666664</v>
      </c>
      <c r="AH5385" s="69" t="str">
        <f t="shared" ca="1" si="1017"/>
        <v>Out of TAT</v>
      </c>
      <c r="AI5385" s="69">
        <f t="shared" ca="1" si="1018"/>
        <v>20541</v>
      </c>
      <c r="AJ5385" s="69" t="str">
        <f ca="1">IF(AI5385&lt;0,"0-12",IFERROR(VLOOKUP(AI5385,Breakup[],2,FALSE),"&gt;24"))</f>
        <v>&gt;24</v>
      </c>
      <c r="AK5385" s="69" t="str">
        <f>VLOOKUP(V5385,Master!B:D,3,FALSE)</f>
        <v>South</v>
      </c>
      <c r="AL5385" s="69" t="str">
        <f t="shared" si="1019"/>
        <v>Hyderabad</v>
      </c>
    </row>
    <row r="5386" spans="1:38">
      <c r="A5386" s="14" t="s">
        <v>11103</v>
      </c>
      <c r="B5386" s="54">
        <v>44701.684366354202</v>
      </c>
      <c r="C5386" s="13" t="s">
        <v>506</v>
      </c>
      <c r="D5386" s="13">
        <v>1850</v>
      </c>
      <c r="E5386" s="13" t="s">
        <v>11104</v>
      </c>
      <c r="F5386" s="13" t="s">
        <v>15</v>
      </c>
      <c r="G5386" s="14">
        <v>1653048896111</v>
      </c>
      <c r="H5386" s="55">
        <v>0.67556712962962995</v>
      </c>
      <c r="I5386" s="33">
        <v>44889.675567129598</v>
      </c>
      <c r="J5386" s="58">
        <v>44889</v>
      </c>
      <c r="K5386" s="13" t="s">
        <v>213</v>
      </c>
      <c r="L5386" s="13" t="s">
        <v>30</v>
      </c>
      <c r="M5386" s="13" t="s">
        <v>75</v>
      </c>
      <c r="N5386" s="13" t="s">
        <v>206</v>
      </c>
      <c r="O5386" s="33" t="s">
        <v>38</v>
      </c>
      <c r="P5386" s="58" t="s">
        <v>38</v>
      </c>
      <c r="Q5386" s="33" t="s">
        <v>207</v>
      </c>
      <c r="R5386" s="14" t="s">
        <v>38</v>
      </c>
      <c r="S5386" s="13" t="s">
        <v>216</v>
      </c>
      <c r="T5386" s="13" t="s">
        <v>217</v>
      </c>
      <c r="U5386" s="33">
        <f t="shared" ca="1" si="1008"/>
        <v>45744.56914039352</v>
      </c>
      <c r="V5386" s="13" t="str">
        <f t="shared" si="1009"/>
        <v>Bangalore</v>
      </c>
      <c r="W5386" s="13" t="str">
        <f t="shared" si="1010"/>
        <v>CLS</v>
      </c>
      <c r="X5386" s="13">
        <f t="shared" si="1011"/>
        <v>16</v>
      </c>
      <c r="Y5386" s="13" t="str">
        <f>IFERROR(VLOOKUP(C5386,ReceivingTeam[],2,FALSE),"HelpDesk")</f>
        <v>HelpDesk</v>
      </c>
      <c r="Z5386" s="67">
        <f t="shared" si="1012"/>
        <v>44890.488067129598</v>
      </c>
      <c r="AA5386" s="68">
        <f t="shared" si="1013"/>
        <v>44889</v>
      </c>
      <c r="AB5386" s="69" t="b">
        <f t="shared" si="1014"/>
        <v>1</v>
      </c>
      <c r="AC5386" s="70">
        <f t="shared" si="1015"/>
        <v>0.5</v>
      </c>
      <c r="AD5386" s="67">
        <f t="shared" si="1016"/>
        <v>44890.488067129598</v>
      </c>
      <c r="AE5386" s="67">
        <f>VLOOKUP(V5386,'Branch Wise Work Timelines'!C:G,3,FALSE)+AA5386</f>
        <v>44889.416666666664</v>
      </c>
      <c r="AF5386" s="67">
        <f>IF(V5386="Bangalore",VLOOKUP(V5386,'Branch Wise Work Timelines'!C:G,4,FALSE)+AA5386+1,IF(V5386="Mumbai",VLOOKUP(V5386,'Branch Wise Work Timelines'!C:G,4,FALSE)+AA5386+1,VLOOKUP(V5386,'Branch Wise Work Timelines'!C:G,4,FALSE)+AA5386))</f>
        <v>44890.104166666664</v>
      </c>
      <c r="AG5386" s="67">
        <f>WORKDAY.INTL(AA5386,1,11)+VLOOKUP(V5386,'Branch Wise Work Timelines'!C:G,3,FALSE)</f>
        <v>44890.416666666664</v>
      </c>
      <c r="AH5386" s="69" t="str">
        <f t="shared" ca="1" si="1017"/>
        <v>Out of TAT</v>
      </c>
      <c r="AI5386" s="69">
        <f t="shared" ca="1" si="1018"/>
        <v>20498</v>
      </c>
      <c r="AJ5386" s="69" t="str">
        <f ca="1">IF(AI5386&lt;0,"0-12",IFERROR(VLOOKUP(AI5386,Breakup[],2,FALSE),"&gt;24"))</f>
        <v>&gt;24</v>
      </c>
      <c r="AK5386" s="69" t="str">
        <f>VLOOKUP(V5386,Master!B:D,3,FALSE)</f>
        <v>South</v>
      </c>
      <c r="AL5386" s="69" t="str">
        <f t="shared" si="1019"/>
        <v>Bangalore-CLS</v>
      </c>
    </row>
    <row r="5387" spans="1:38">
      <c r="A5387" s="14" t="s">
        <v>11105</v>
      </c>
      <c r="B5387" s="54">
        <v>44701.831874108801</v>
      </c>
      <c r="C5387" s="13" t="s">
        <v>6447</v>
      </c>
      <c r="D5387" s="13">
        <v>336</v>
      </c>
      <c r="E5387" s="13" t="s">
        <v>11106</v>
      </c>
      <c r="F5387" s="13" t="s">
        <v>33</v>
      </c>
      <c r="G5387" s="14">
        <v>1653057361401</v>
      </c>
      <c r="H5387" s="55">
        <v>8.4490740740740707E-3</v>
      </c>
      <c r="I5387" s="33">
        <v>44888.008449074099</v>
      </c>
      <c r="J5387" s="58">
        <v>44888</v>
      </c>
      <c r="K5387" s="13" t="s">
        <v>452</v>
      </c>
      <c r="L5387" s="13" t="s">
        <v>36</v>
      </c>
      <c r="M5387" s="13" t="s">
        <v>6447</v>
      </c>
      <c r="N5387" s="13" t="s">
        <v>206</v>
      </c>
      <c r="O5387" s="33" t="s">
        <v>38</v>
      </c>
      <c r="P5387" s="58" t="s">
        <v>38</v>
      </c>
      <c r="Q5387" s="33" t="s">
        <v>207</v>
      </c>
      <c r="R5387" s="14" t="s">
        <v>38</v>
      </c>
      <c r="S5387" s="13" t="s">
        <v>216</v>
      </c>
      <c r="T5387" s="13" t="s">
        <v>217</v>
      </c>
      <c r="U5387" s="33">
        <f t="shared" ca="1" si="1008"/>
        <v>45744.56914039352</v>
      </c>
      <c r="V5387" s="13" t="str">
        <f t="shared" si="1009"/>
        <v>Chennai</v>
      </c>
      <c r="W5387" s="13" t="str">
        <f t="shared" si="1010"/>
        <v>RI</v>
      </c>
      <c r="X5387" s="13">
        <f t="shared" si="1011"/>
        <v>0</v>
      </c>
      <c r="Y5387" s="13" t="str">
        <f>IFERROR(VLOOKUP(C5387,ReceivingTeam[],2,FALSE),"HelpDesk")</f>
        <v>HelpDesk</v>
      </c>
      <c r="Z5387" s="67">
        <f t="shared" si="1012"/>
        <v>44889.562499999993</v>
      </c>
      <c r="AA5387" s="68">
        <f t="shared" si="1013"/>
        <v>44888</v>
      </c>
      <c r="AB5387" s="69" t="b">
        <f t="shared" si="1014"/>
        <v>1</v>
      </c>
      <c r="AC5387" s="70">
        <f t="shared" si="1015"/>
        <v>0.5</v>
      </c>
      <c r="AD5387" s="67">
        <f t="shared" si="1016"/>
        <v>44889.562499999993</v>
      </c>
      <c r="AE5387" s="67">
        <f>VLOOKUP(V5387,'Branch Wise Work Timelines'!C:G,3,FALSE)+AA5387</f>
        <v>44888.416666666664</v>
      </c>
      <c r="AF5387" s="67">
        <f>IF(V5387="Bangalore",VLOOKUP(V5387,'Branch Wise Work Timelines'!C:G,4,FALSE)+AA5387+1,IF(V5387="Mumbai",VLOOKUP(V5387,'Branch Wise Work Timelines'!C:G,4,FALSE)+AA5387+1,VLOOKUP(V5387,'Branch Wise Work Timelines'!C:G,4,FALSE)+AA5387))</f>
        <v>44888.770833333336</v>
      </c>
      <c r="AG5387" s="67">
        <f>WORKDAY.INTL(AA5387,1,11)+VLOOKUP(V5387,'Branch Wise Work Timelines'!C:G,3,FALSE)</f>
        <v>44889.416666666664</v>
      </c>
      <c r="AH5387" s="69" t="str">
        <f t="shared" ca="1" si="1017"/>
        <v>Out of TAT</v>
      </c>
      <c r="AI5387" s="69">
        <f t="shared" ca="1" si="1018"/>
        <v>20521</v>
      </c>
      <c r="AJ5387" s="69" t="str">
        <f ca="1">IF(AI5387&lt;0,"0-12",IFERROR(VLOOKUP(AI5387,Breakup[],2,FALSE),"&gt;24"))</f>
        <v>&gt;24</v>
      </c>
      <c r="AK5387" s="69" t="str">
        <f>VLOOKUP(V5387,Master!B:D,3,FALSE)</f>
        <v>South</v>
      </c>
      <c r="AL5387" s="69" t="str">
        <f t="shared" si="1019"/>
        <v>Chennai</v>
      </c>
    </row>
    <row r="5388" spans="1:38">
      <c r="A5388" s="14" t="s">
        <v>11107</v>
      </c>
      <c r="B5388" s="54">
        <v>44701.835649189801</v>
      </c>
      <c r="C5388" s="13" t="s">
        <v>6447</v>
      </c>
      <c r="D5388" s="13">
        <v>1532</v>
      </c>
      <c r="E5388" s="13" t="s">
        <v>11108</v>
      </c>
      <c r="F5388" s="13" t="s">
        <v>33</v>
      </c>
      <c r="G5388" s="14">
        <v>1653057361401</v>
      </c>
      <c r="H5388" s="55">
        <v>0.740300925925926</v>
      </c>
      <c r="I5388" s="33">
        <v>44889.7403009259</v>
      </c>
      <c r="J5388" s="58">
        <v>44889</v>
      </c>
      <c r="K5388" s="13" t="s">
        <v>452</v>
      </c>
      <c r="L5388" s="13" t="s">
        <v>36</v>
      </c>
      <c r="M5388" s="13" t="s">
        <v>6447</v>
      </c>
      <c r="N5388" s="13" t="s">
        <v>206</v>
      </c>
      <c r="O5388" s="33" t="s">
        <v>38</v>
      </c>
      <c r="P5388" s="58" t="s">
        <v>38</v>
      </c>
      <c r="Q5388" s="33" t="s">
        <v>207</v>
      </c>
      <c r="R5388" s="14" t="s">
        <v>38</v>
      </c>
      <c r="S5388" s="13" t="s">
        <v>216</v>
      </c>
      <c r="T5388" s="13" t="s">
        <v>217</v>
      </c>
      <c r="U5388" s="33">
        <f t="shared" ca="1" si="1008"/>
        <v>45744.56914039352</v>
      </c>
      <c r="V5388" s="13" t="str">
        <f t="shared" si="1009"/>
        <v>Chennai</v>
      </c>
      <c r="W5388" s="13" t="str">
        <f t="shared" si="1010"/>
        <v>RI</v>
      </c>
      <c r="X5388" s="13">
        <f t="shared" si="1011"/>
        <v>17</v>
      </c>
      <c r="Y5388" s="13" t="str">
        <f>IFERROR(VLOOKUP(C5388,ReceivingTeam[],2,FALSE),"HelpDesk")</f>
        <v>HelpDesk</v>
      </c>
      <c r="Z5388" s="67">
        <f t="shared" si="1012"/>
        <v>44890.886134259228</v>
      </c>
      <c r="AA5388" s="68">
        <f t="shared" si="1013"/>
        <v>44889</v>
      </c>
      <c r="AB5388" s="69" t="b">
        <f t="shared" si="1014"/>
        <v>1</v>
      </c>
      <c r="AC5388" s="70">
        <f t="shared" si="1015"/>
        <v>0.5</v>
      </c>
      <c r="AD5388" s="67">
        <f t="shared" si="1016"/>
        <v>44890.886134259228</v>
      </c>
      <c r="AE5388" s="67">
        <f>VLOOKUP(V5388,'Branch Wise Work Timelines'!C:G,3,FALSE)+AA5388</f>
        <v>44889.416666666664</v>
      </c>
      <c r="AF5388" s="67">
        <f>IF(V5388="Bangalore",VLOOKUP(V5388,'Branch Wise Work Timelines'!C:G,4,FALSE)+AA5388+1,IF(V5388="Mumbai",VLOOKUP(V5388,'Branch Wise Work Timelines'!C:G,4,FALSE)+AA5388+1,VLOOKUP(V5388,'Branch Wise Work Timelines'!C:G,4,FALSE)+AA5388))</f>
        <v>44889.770833333336</v>
      </c>
      <c r="AG5388" s="67">
        <f>WORKDAY.INTL(AA5388,1,11)+VLOOKUP(V5388,'Branch Wise Work Timelines'!C:G,3,FALSE)</f>
        <v>44890.416666666664</v>
      </c>
      <c r="AH5388" s="69" t="str">
        <f t="shared" ca="1" si="1017"/>
        <v>Out of TAT</v>
      </c>
      <c r="AI5388" s="69">
        <f t="shared" ca="1" si="1018"/>
        <v>20489</v>
      </c>
      <c r="AJ5388" s="69" t="str">
        <f ca="1">IF(AI5388&lt;0,"0-12",IFERROR(VLOOKUP(AI5388,Breakup[],2,FALSE),"&gt;24"))</f>
        <v>&gt;24</v>
      </c>
      <c r="AK5388" s="69" t="str">
        <f>VLOOKUP(V5388,Master!B:D,3,FALSE)</f>
        <v>South</v>
      </c>
      <c r="AL5388" s="69" t="str">
        <f t="shared" si="1019"/>
        <v>Chennai</v>
      </c>
    </row>
    <row r="5389" spans="1:38">
      <c r="A5389" s="14" t="s">
        <v>11109</v>
      </c>
      <c r="B5389" s="54">
        <v>44701.837390312503</v>
      </c>
      <c r="C5389" s="13" t="s">
        <v>6447</v>
      </c>
      <c r="D5389" s="13">
        <v>890</v>
      </c>
      <c r="E5389" s="13" t="s">
        <v>11110</v>
      </c>
      <c r="F5389" s="13" t="s">
        <v>33</v>
      </c>
      <c r="G5389" s="14">
        <v>1653057361401</v>
      </c>
      <c r="H5389" s="55">
        <v>0.40129629629629598</v>
      </c>
      <c r="I5389" s="33">
        <v>44883.401296296302</v>
      </c>
      <c r="J5389" s="58">
        <v>44883</v>
      </c>
      <c r="K5389" s="13" t="s">
        <v>452</v>
      </c>
      <c r="L5389" s="13" t="s">
        <v>36</v>
      </c>
      <c r="M5389" s="13" t="s">
        <v>6447</v>
      </c>
      <c r="N5389" s="13" t="s">
        <v>206</v>
      </c>
      <c r="O5389" s="33" t="s">
        <v>38</v>
      </c>
      <c r="P5389" s="58" t="s">
        <v>38</v>
      </c>
      <c r="Q5389" s="33" t="s">
        <v>207</v>
      </c>
      <c r="R5389" s="14" t="s">
        <v>38</v>
      </c>
      <c r="S5389" s="13" t="s">
        <v>216</v>
      </c>
      <c r="T5389" s="13" t="s">
        <v>217</v>
      </c>
      <c r="U5389" s="33">
        <f t="shared" ca="1" si="1008"/>
        <v>45744.56914039352</v>
      </c>
      <c r="V5389" s="13" t="str">
        <f t="shared" si="1009"/>
        <v>Chennai</v>
      </c>
      <c r="W5389" s="13" t="str">
        <f t="shared" si="1010"/>
        <v>RI</v>
      </c>
      <c r="X5389" s="13">
        <f t="shared" si="1011"/>
        <v>9</v>
      </c>
      <c r="Y5389" s="13" t="str">
        <f>IFERROR(VLOOKUP(C5389,ReceivingTeam[],2,FALSE),"HelpDesk")</f>
        <v>HelpDesk</v>
      </c>
      <c r="Z5389" s="67">
        <f t="shared" si="1012"/>
        <v>44884.562499999993</v>
      </c>
      <c r="AA5389" s="68">
        <f t="shared" si="1013"/>
        <v>44883</v>
      </c>
      <c r="AB5389" s="69" t="b">
        <f t="shared" si="1014"/>
        <v>1</v>
      </c>
      <c r="AC5389" s="70">
        <f t="shared" si="1015"/>
        <v>0.5</v>
      </c>
      <c r="AD5389" s="67">
        <f t="shared" si="1016"/>
        <v>44884.562499999993</v>
      </c>
      <c r="AE5389" s="67">
        <f>VLOOKUP(V5389,'Branch Wise Work Timelines'!C:G,3,FALSE)+AA5389</f>
        <v>44883.416666666664</v>
      </c>
      <c r="AF5389" s="67">
        <f>IF(V5389="Bangalore",VLOOKUP(V5389,'Branch Wise Work Timelines'!C:G,4,FALSE)+AA5389+1,IF(V5389="Mumbai",VLOOKUP(V5389,'Branch Wise Work Timelines'!C:G,4,FALSE)+AA5389+1,VLOOKUP(V5389,'Branch Wise Work Timelines'!C:G,4,FALSE)+AA5389))</f>
        <v>44883.770833333336</v>
      </c>
      <c r="AG5389" s="67">
        <f>WORKDAY.INTL(AA5389,1,11)+VLOOKUP(V5389,'Branch Wise Work Timelines'!C:G,3,FALSE)</f>
        <v>44884.416666666664</v>
      </c>
      <c r="AH5389" s="69" t="str">
        <f t="shared" ca="1" si="1017"/>
        <v>Out of TAT</v>
      </c>
      <c r="AI5389" s="69">
        <f t="shared" ca="1" si="1018"/>
        <v>20641</v>
      </c>
      <c r="AJ5389" s="69" t="str">
        <f ca="1">IF(AI5389&lt;0,"0-12",IFERROR(VLOOKUP(AI5389,Breakup[],2,FALSE),"&gt;24"))</f>
        <v>&gt;24</v>
      </c>
      <c r="AK5389" s="69" t="str">
        <f>VLOOKUP(V5389,Master!B:D,3,FALSE)</f>
        <v>South</v>
      </c>
      <c r="AL5389" s="69" t="str">
        <f t="shared" si="1019"/>
        <v>Chennai</v>
      </c>
    </row>
    <row r="5390" spans="1:38">
      <c r="A5390" s="14" t="s">
        <v>11111</v>
      </c>
      <c r="B5390" s="54">
        <v>44701.7772477662</v>
      </c>
      <c r="C5390" s="13" t="s">
        <v>989</v>
      </c>
      <c r="D5390" s="13">
        <v>1096</v>
      </c>
      <c r="E5390" s="13" t="s">
        <v>11112</v>
      </c>
      <c r="F5390" s="13" t="s">
        <v>33</v>
      </c>
      <c r="G5390" s="14">
        <v>1653053109035</v>
      </c>
      <c r="H5390" s="55">
        <v>0.90518518518518498</v>
      </c>
      <c r="I5390" s="33">
        <v>44883.905185185198</v>
      </c>
      <c r="J5390" s="58">
        <v>44883</v>
      </c>
      <c r="K5390" s="13" t="s">
        <v>213</v>
      </c>
      <c r="L5390" s="13" t="s">
        <v>30</v>
      </c>
      <c r="M5390" s="13" t="s">
        <v>282</v>
      </c>
      <c r="N5390" s="13" t="s">
        <v>215</v>
      </c>
      <c r="O5390" s="33" t="s">
        <v>38</v>
      </c>
      <c r="P5390" s="58" t="s">
        <v>38</v>
      </c>
      <c r="Q5390" s="33" t="s">
        <v>207</v>
      </c>
      <c r="R5390" s="14" t="s">
        <v>38</v>
      </c>
      <c r="S5390" s="13" t="s">
        <v>216</v>
      </c>
      <c r="T5390" s="13" t="s">
        <v>217</v>
      </c>
      <c r="U5390" s="33">
        <f t="shared" ca="1" si="1008"/>
        <v>45744.56914039352</v>
      </c>
      <c r="V5390" s="13" t="str">
        <f t="shared" si="1009"/>
        <v>Bangalore</v>
      </c>
      <c r="W5390" s="13" t="str">
        <f t="shared" si="1010"/>
        <v>RI</v>
      </c>
      <c r="X5390" s="13">
        <f t="shared" si="1011"/>
        <v>21</v>
      </c>
      <c r="Y5390" s="13" t="str">
        <f>IFERROR(VLOOKUP(C5390,ReceivingTeam[],2,FALSE),"HelpDesk")</f>
        <v>HelpDesk</v>
      </c>
      <c r="Z5390" s="67">
        <f t="shared" si="1012"/>
        <v>44884.717685185198</v>
      </c>
      <c r="AA5390" s="68">
        <f t="shared" si="1013"/>
        <v>44883</v>
      </c>
      <c r="AB5390" s="69" t="b">
        <f t="shared" si="1014"/>
        <v>1</v>
      </c>
      <c r="AC5390" s="70">
        <f t="shared" si="1015"/>
        <v>0.5</v>
      </c>
      <c r="AD5390" s="67">
        <f t="shared" si="1016"/>
        <v>44884.717685185198</v>
      </c>
      <c r="AE5390" s="67">
        <f>VLOOKUP(V5390,'Branch Wise Work Timelines'!C:G,3,FALSE)+AA5390</f>
        <v>44883.416666666664</v>
      </c>
      <c r="AF5390" s="67">
        <f>IF(V5390="Bangalore",VLOOKUP(V5390,'Branch Wise Work Timelines'!C:G,4,FALSE)+AA5390+1,IF(V5390="Mumbai",VLOOKUP(V5390,'Branch Wise Work Timelines'!C:G,4,FALSE)+AA5390+1,VLOOKUP(V5390,'Branch Wise Work Timelines'!C:G,4,FALSE)+AA5390))</f>
        <v>44884.104166666664</v>
      </c>
      <c r="AG5390" s="67">
        <f>WORKDAY.INTL(AA5390,1,11)+VLOOKUP(V5390,'Branch Wise Work Timelines'!C:G,3,FALSE)</f>
        <v>44884.416666666664</v>
      </c>
      <c r="AH5390" s="69" t="str">
        <f t="shared" ca="1" si="1017"/>
        <v>Out of TAT</v>
      </c>
      <c r="AI5390" s="69">
        <f t="shared" ca="1" si="1018"/>
        <v>20637</v>
      </c>
      <c r="AJ5390" s="69" t="str">
        <f ca="1">IF(AI5390&lt;0,"0-12",IFERROR(VLOOKUP(AI5390,Breakup[],2,FALSE),"&gt;24"))</f>
        <v>&gt;24</v>
      </c>
      <c r="AK5390" s="69" t="str">
        <f>VLOOKUP(V5390,Master!B:D,3,FALSE)</f>
        <v>South</v>
      </c>
      <c r="AL5390" s="69" t="str">
        <f t="shared" si="1019"/>
        <v>Bangalore</v>
      </c>
    </row>
    <row r="5391" spans="1:38">
      <c r="A5391" s="14" t="s">
        <v>11113</v>
      </c>
      <c r="B5391" s="54">
        <v>44701.678548923599</v>
      </c>
      <c r="C5391" s="13" t="s">
        <v>149</v>
      </c>
      <c r="D5391" s="13">
        <v>1225</v>
      </c>
      <c r="E5391" s="13" t="s">
        <v>11114</v>
      </c>
      <c r="F5391" s="13" t="s">
        <v>33</v>
      </c>
      <c r="G5391" s="14">
        <v>1653047121363</v>
      </c>
      <c r="H5391" s="55">
        <v>0.25075231481481502</v>
      </c>
      <c r="I5391" s="33">
        <v>44882.250752314802</v>
      </c>
      <c r="J5391" s="58">
        <v>44882</v>
      </c>
      <c r="K5391" s="13" t="s">
        <v>313</v>
      </c>
      <c r="L5391" s="13" t="s">
        <v>60</v>
      </c>
      <c r="M5391" s="13" t="s">
        <v>314</v>
      </c>
      <c r="N5391" s="13" t="s">
        <v>215</v>
      </c>
      <c r="O5391" s="33" t="s">
        <v>38</v>
      </c>
      <c r="P5391" s="58" t="s">
        <v>38</v>
      </c>
      <c r="Q5391" s="33" t="s">
        <v>207</v>
      </c>
      <c r="R5391" s="14" t="s">
        <v>38</v>
      </c>
      <c r="S5391" s="13" t="s">
        <v>208</v>
      </c>
      <c r="T5391" s="13" t="s">
        <v>209</v>
      </c>
      <c r="U5391" s="33">
        <f t="shared" ca="1" si="1008"/>
        <v>45744.56914039352</v>
      </c>
      <c r="V5391" s="13" t="str">
        <f t="shared" si="1009"/>
        <v>Hyderabad</v>
      </c>
      <c r="W5391" s="13" t="str">
        <f t="shared" si="1010"/>
        <v>RI</v>
      </c>
      <c r="X5391" s="13">
        <f t="shared" si="1011"/>
        <v>6</v>
      </c>
      <c r="Y5391" s="13" t="str">
        <f>IFERROR(VLOOKUP(C5391,ReceivingTeam[],2,FALSE),"HelpDesk")</f>
        <v>Branch office</v>
      </c>
      <c r="Z5391" s="67">
        <f t="shared" si="1012"/>
        <v>44883.562499999993</v>
      </c>
      <c r="AA5391" s="68">
        <f t="shared" si="1013"/>
        <v>44882</v>
      </c>
      <c r="AB5391" s="69" t="b">
        <f t="shared" si="1014"/>
        <v>1</v>
      </c>
      <c r="AC5391" s="70">
        <f t="shared" si="1015"/>
        <v>0.5</v>
      </c>
      <c r="AD5391" s="67">
        <f t="shared" si="1016"/>
        <v>44883.562499999993</v>
      </c>
      <c r="AE5391" s="67">
        <f>VLOOKUP(V5391,'Branch Wise Work Timelines'!C:G,3,FALSE)+AA5391</f>
        <v>44882.416666666664</v>
      </c>
      <c r="AF5391" s="67">
        <f>IF(V5391="Bangalore",VLOOKUP(V5391,'Branch Wise Work Timelines'!C:G,4,FALSE)+AA5391+1,IF(V5391="Mumbai",VLOOKUP(V5391,'Branch Wise Work Timelines'!C:G,4,FALSE)+AA5391+1,VLOOKUP(V5391,'Branch Wise Work Timelines'!C:G,4,FALSE)+AA5391))</f>
        <v>44882.770833333336</v>
      </c>
      <c r="AG5391" s="67">
        <f>WORKDAY.INTL(AA5391,1,11)+VLOOKUP(V5391,'Branch Wise Work Timelines'!C:G,3,FALSE)</f>
        <v>44883.416666666664</v>
      </c>
      <c r="AH5391" s="69" t="str">
        <f t="shared" ca="1" si="1017"/>
        <v>Out of TAT</v>
      </c>
      <c r="AI5391" s="69">
        <f t="shared" ca="1" si="1018"/>
        <v>20665</v>
      </c>
      <c r="AJ5391" s="69" t="str">
        <f ca="1">IF(AI5391&lt;0,"0-12",IFERROR(VLOOKUP(AI5391,Breakup[],2,FALSE),"&gt;24"))</f>
        <v>&gt;24</v>
      </c>
      <c r="AK5391" s="69" t="str">
        <f>VLOOKUP(V5391,Master!B:D,3,FALSE)</f>
        <v>South</v>
      </c>
      <c r="AL5391" s="69" t="str">
        <f t="shared" si="1019"/>
        <v>Hyderabad</v>
      </c>
    </row>
    <row r="5392" spans="1:38">
      <c r="A5392" s="14" t="s">
        <v>11115</v>
      </c>
      <c r="B5392" s="54">
        <v>44701.7066772338</v>
      </c>
      <c r="C5392" s="13" t="s">
        <v>347</v>
      </c>
      <c r="D5392" s="13">
        <v>86</v>
      </c>
      <c r="E5392" s="13" t="s">
        <v>11116</v>
      </c>
      <c r="F5392" s="13" t="s">
        <v>33</v>
      </c>
      <c r="G5392" s="14">
        <v>1653047246133</v>
      </c>
      <c r="H5392" s="55">
        <v>0.88842592592592595</v>
      </c>
      <c r="I5392" s="33">
        <v>44891.888425925899</v>
      </c>
      <c r="J5392" s="58">
        <v>44891</v>
      </c>
      <c r="K5392" s="13" t="s">
        <v>325</v>
      </c>
      <c r="L5392" s="13" t="s">
        <v>55</v>
      </c>
      <c r="M5392" s="13" t="s">
        <v>347</v>
      </c>
      <c r="N5392" s="13" t="s">
        <v>206</v>
      </c>
      <c r="O5392" s="33">
        <v>44891.512719907398</v>
      </c>
      <c r="P5392" s="58">
        <v>44891</v>
      </c>
      <c r="Q5392" s="33" t="s">
        <v>237</v>
      </c>
      <c r="R5392" s="14">
        <v>76</v>
      </c>
      <c r="S5392" s="13" t="s">
        <v>208</v>
      </c>
      <c r="T5392" s="13" t="s">
        <v>209</v>
      </c>
      <c r="U5392" s="33">
        <f t="shared" ca="1" si="1008"/>
        <v>45744.56914039352</v>
      </c>
      <c r="V5392" s="13" t="str">
        <f t="shared" si="1009"/>
        <v>Delhi</v>
      </c>
      <c r="W5392" s="13" t="str">
        <f t="shared" si="1010"/>
        <v>RI</v>
      </c>
      <c r="X5392" s="13">
        <f t="shared" si="1011"/>
        <v>21</v>
      </c>
      <c r="Y5392" s="13" t="str">
        <f>IFERROR(VLOOKUP(C5392,ReceivingTeam[],2,FALSE),"HelpDesk")</f>
        <v>HelpDesk</v>
      </c>
      <c r="Z5392" s="67">
        <f t="shared" si="1012"/>
        <v>44894.034259259228</v>
      </c>
      <c r="AA5392" s="68">
        <f t="shared" si="1013"/>
        <v>44891</v>
      </c>
      <c r="AB5392" s="69" t="b">
        <f t="shared" si="1014"/>
        <v>1</v>
      </c>
      <c r="AC5392" s="70">
        <f t="shared" si="1015"/>
        <v>0.5</v>
      </c>
      <c r="AD5392" s="67">
        <f t="shared" si="1016"/>
        <v>44894.034259259228</v>
      </c>
      <c r="AE5392" s="67">
        <f>VLOOKUP(V5392,'Branch Wise Work Timelines'!C:G,3,FALSE)+AA5392</f>
        <v>44891.416666666664</v>
      </c>
      <c r="AF5392" s="67">
        <f>IF(V5392="Bangalore",VLOOKUP(V5392,'Branch Wise Work Timelines'!C:G,4,FALSE)+AA5392+1,IF(V5392="Mumbai",VLOOKUP(V5392,'Branch Wise Work Timelines'!C:G,4,FALSE)+AA5392+1,VLOOKUP(V5392,'Branch Wise Work Timelines'!C:G,4,FALSE)+AA5392))</f>
        <v>44891.770833333336</v>
      </c>
      <c r="AG5392" s="67">
        <f>WORKDAY.INTL(AA5392,1,11)+VLOOKUP(V5392,'Branch Wise Work Timelines'!C:G,3,FALSE)</f>
        <v>44893.416666666664</v>
      </c>
      <c r="AH5392" s="69" t="str">
        <f t="shared" si="1017"/>
        <v>Met</v>
      </c>
      <c r="AI5392" s="69">
        <f t="shared" ca="1" si="1018"/>
        <v>20413</v>
      </c>
      <c r="AJ5392" s="69" t="str">
        <f ca="1">IF(AI5392&lt;0,"0-12",IFERROR(VLOOKUP(AI5392,Breakup[],2,FALSE),"&gt;24"))</f>
        <v>&gt;24</v>
      </c>
      <c r="AK5392" s="69" t="str">
        <f>VLOOKUP(V5392,Master!B:D,3,FALSE)</f>
        <v>North</v>
      </c>
      <c r="AL5392" s="69" t="str">
        <f t="shared" si="1019"/>
        <v>Delhi</v>
      </c>
    </row>
    <row r="5393" spans="1:38">
      <c r="A5393" s="14" t="s">
        <v>11117</v>
      </c>
      <c r="B5393" s="54">
        <v>44701.786090277797</v>
      </c>
      <c r="C5393" s="13" t="s">
        <v>989</v>
      </c>
      <c r="D5393" s="13">
        <v>1554</v>
      </c>
      <c r="E5393" s="13" t="s">
        <v>11118</v>
      </c>
      <c r="F5393" s="13" t="s">
        <v>33</v>
      </c>
      <c r="G5393" s="14">
        <v>1653053109035</v>
      </c>
      <c r="H5393" s="55">
        <v>0.33266203703703701</v>
      </c>
      <c r="I5393" s="33">
        <v>44887.332662036999</v>
      </c>
      <c r="J5393" s="58">
        <v>44887</v>
      </c>
      <c r="K5393" s="13" t="s">
        <v>213</v>
      </c>
      <c r="L5393" s="13" t="s">
        <v>30</v>
      </c>
      <c r="M5393" s="13" t="s">
        <v>282</v>
      </c>
      <c r="N5393" s="13" t="s">
        <v>206</v>
      </c>
      <c r="O5393" s="33" t="s">
        <v>38</v>
      </c>
      <c r="P5393" s="58" t="s">
        <v>38</v>
      </c>
      <c r="Q5393" s="33" t="s">
        <v>207</v>
      </c>
      <c r="R5393" s="14" t="s">
        <v>38</v>
      </c>
      <c r="S5393" s="13" t="s">
        <v>216</v>
      </c>
      <c r="T5393" s="13" t="s">
        <v>217</v>
      </c>
      <c r="U5393" s="33">
        <f t="shared" ca="1" si="1008"/>
        <v>45744.56914039352</v>
      </c>
      <c r="V5393" s="13" t="str">
        <f t="shared" si="1009"/>
        <v>Bangalore</v>
      </c>
      <c r="W5393" s="13" t="str">
        <f t="shared" si="1010"/>
        <v>RI</v>
      </c>
      <c r="X5393" s="13">
        <f t="shared" si="1011"/>
        <v>7</v>
      </c>
      <c r="Y5393" s="13" t="str">
        <f>IFERROR(VLOOKUP(C5393,ReceivingTeam[],2,FALSE),"HelpDesk")</f>
        <v>HelpDesk</v>
      </c>
      <c r="Z5393" s="67">
        <f t="shared" si="1012"/>
        <v>44887.916666666664</v>
      </c>
      <c r="AA5393" s="68">
        <f t="shared" si="1013"/>
        <v>44887</v>
      </c>
      <c r="AB5393" s="69" t="b">
        <f t="shared" si="1014"/>
        <v>1</v>
      </c>
      <c r="AC5393" s="70">
        <f t="shared" si="1015"/>
        <v>0.5</v>
      </c>
      <c r="AD5393" s="67">
        <f t="shared" si="1016"/>
        <v>44887.916666666664</v>
      </c>
      <c r="AE5393" s="67">
        <f>VLOOKUP(V5393,'Branch Wise Work Timelines'!C:G,3,FALSE)+AA5393</f>
        <v>44887.416666666664</v>
      </c>
      <c r="AF5393" s="67">
        <f>IF(V5393="Bangalore",VLOOKUP(V5393,'Branch Wise Work Timelines'!C:G,4,FALSE)+AA5393+1,IF(V5393="Mumbai",VLOOKUP(V5393,'Branch Wise Work Timelines'!C:G,4,FALSE)+AA5393+1,VLOOKUP(V5393,'Branch Wise Work Timelines'!C:G,4,FALSE)+AA5393))</f>
        <v>44888.104166666664</v>
      </c>
      <c r="AG5393" s="67">
        <f>WORKDAY.INTL(AA5393,1,11)+VLOOKUP(V5393,'Branch Wise Work Timelines'!C:G,3,FALSE)</f>
        <v>44888.416666666664</v>
      </c>
      <c r="AH5393" s="69" t="str">
        <f t="shared" ca="1" si="1017"/>
        <v>Out of TAT</v>
      </c>
      <c r="AI5393" s="69">
        <f t="shared" ca="1" si="1018"/>
        <v>20560</v>
      </c>
      <c r="AJ5393" s="69" t="str">
        <f ca="1">IF(AI5393&lt;0,"0-12",IFERROR(VLOOKUP(AI5393,Breakup[],2,FALSE),"&gt;24"))</f>
        <v>&gt;24</v>
      </c>
      <c r="AK5393" s="69" t="str">
        <f>VLOOKUP(V5393,Master!B:D,3,FALSE)</f>
        <v>South</v>
      </c>
      <c r="AL5393" s="69" t="str">
        <f t="shared" si="1019"/>
        <v>Bangalore</v>
      </c>
    </row>
    <row r="5394" spans="1:38">
      <c r="A5394" s="14" t="s">
        <v>11119</v>
      </c>
      <c r="B5394" s="54">
        <v>44701.661164583304</v>
      </c>
      <c r="C5394" s="13" t="s">
        <v>6794</v>
      </c>
      <c r="D5394" s="13">
        <v>100</v>
      </c>
      <c r="E5394" s="13" t="s">
        <v>11120</v>
      </c>
      <c r="F5394" s="13" t="s">
        <v>33</v>
      </c>
      <c r="G5394" s="14">
        <v>1653051036549</v>
      </c>
      <c r="H5394" s="55">
        <v>0.42689814814814803</v>
      </c>
      <c r="I5394" s="33">
        <v>44889.426898148202</v>
      </c>
      <c r="J5394" s="58">
        <v>44889</v>
      </c>
      <c r="K5394" s="13" t="s">
        <v>313</v>
      </c>
      <c r="L5394" s="13" t="s">
        <v>60</v>
      </c>
      <c r="M5394" s="13" t="s">
        <v>314</v>
      </c>
      <c r="N5394" s="13" t="s">
        <v>206</v>
      </c>
      <c r="O5394" s="33" t="s">
        <v>38</v>
      </c>
      <c r="P5394" s="58" t="s">
        <v>38</v>
      </c>
      <c r="Q5394" s="33" t="s">
        <v>207</v>
      </c>
      <c r="R5394" s="14" t="s">
        <v>38</v>
      </c>
      <c r="S5394" s="13" t="s">
        <v>208</v>
      </c>
      <c r="T5394" s="13" t="s">
        <v>209</v>
      </c>
      <c r="U5394" s="33">
        <f t="shared" ca="1" si="1008"/>
        <v>45744.56914039352</v>
      </c>
      <c r="V5394" s="13" t="str">
        <f t="shared" si="1009"/>
        <v>Hyderabad</v>
      </c>
      <c r="W5394" s="13" t="str">
        <f t="shared" si="1010"/>
        <v>RI</v>
      </c>
      <c r="X5394" s="13">
        <f t="shared" si="1011"/>
        <v>10</v>
      </c>
      <c r="Y5394" s="13" t="str">
        <f>IFERROR(VLOOKUP(C5394,ReceivingTeam[],2,FALSE),"HelpDesk")</f>
        <v>HelpDesk</v>
      </c>
      <c r="Z5394" s="67">
        <f t="shared" si="1012"/>
        <v>44890.57273148153</v>
      </c>
      <c r="AA5394" s="68">
        <f t="shared" si="1013"/>
        <v>44889</v>
      </c>
      <c r="AB5394" s="69" t="b">
        <f t="shared" si="1014"/>
        <v>1</v>
      </c>
      <c r="AC5394" s="70">
        <f t="shared" si="1015"/>
        <v>0.5</v>
      </c>
      <c r="AD5394" s="67">
        <f t="shared" si="1016"/>
        <v>44890.57273148153</v>
      </c>
      <c r="AE5394" s="67">
        <f>VLOOKUP(V5394,'Branch Wise Work Timelines'!C:G,3,FALSE)+AA5394</f>
        <v>44889.416666666664</v>
      </c>
      <c r="AF5394" s="67">
        <f>IF(V5394="Bangalore",VLOOKUP(V5394,'Branch Wise Work Timelines'!C:G,4,FALSE)+AA5394+1,IF(V5394="Mumbai",VLOOKUP(V5394,'Branch Wise Work Timelines'!C:G,4,FALSE)+AA5394+1,VLOOKUP(V5394,'Branch Wise Work Timelines'!C:G,4,FALSE)+AA5394))</f>
        <v>44889.770833333336</v>
      </c>
      <c r="AG5394" s="67">
        <f>WORKDAY.INTL(AA5394,1,11)+VLOOKUP(V5394,'Branch Wise Work Timelines'!C:G,3,FALSE)</f>
        <v>44890.416666666664</v>
      </c>
      <c r="AH5394" s="69" t="str">
        <f t="shared" ca="1" si="1017"/>
        <v>Out of TAT</v>
      </c>
      <c r="AI5394" s="69">
        <f t="shared" ca="1" si="1018"/>
        <v>20496</v>
      </c>
      <c r="AJ5394" s="69" t="str">
        <f ca="1">IF(AI5394&lt;0,"0-12",IFERROR(VLOOKUP(AI5394,Breakup[],2,FALSE),"&gt;24"))</f>
        <v>&gt;24</v>
      </c>
      <c r="AK5394" s="69" t="str">
        <f>VLOOKUP(V5394,Master!B:D,3,FALSE)</f>
        <v>South</v>
      </c>
      <c r="AL5394" s="69" t="str">
        <f t="shared" si="1019"/>
        <v>Hyderabad</v>
      </c>
    </row>
    <row r="5395" spans="1:38">
      <c r="A5395" s="14" t="s">
        <v>11121</v>
      </c>
      <c r="B5395" s="54">
        <v>44701.697360532402</v>
      </c>
      <c r="C5395" s="13" t="s">
        <v>1232</v>
      </c>
      <c r="D5395" s="13">
        <v>487</v>
      </c>
      <c r="E5395" s="13" t="s">
        <v>11122</v>
      </c>
      <c r="F5395" s="13" t="s">
        <v>33</v>
      </c>
      <c r="G5395" s="14">
        <v>1653046113053</v>
      </c>
      <c r="H5395" s="55">
        <v>0.61417824074074101</v>
      </c>
      <c r="I5395" s="33">
        <v>44886.614178240699</v>
      </c>
      <c r="J5395" s="58">
        <v>44886</v>
      </c>
      <c r="K5395" s="13" t="s">
        <v>213</v>
      </c>
      <c r="L5395" s="13" t="s">
        <v>30</v>
      </c>
      <c r="M5395" s="13" t="s">
        <v>282</v>
      </c>
      <c r="N5395" s="13" t="s">
        <v>206</v>
      </c>
      <c r="O5395" s="33" t="s">
        <v>38</v>
      </c>
      <c r="P5395" s="58" t="s">
        <v>38</v>
      </c>
      <c r="Q5395" s="33" t="s">
        <v>207</v>
      </c>
      <c r="R5395" s="14" t="s">
        <v>38</v>
      </c>
      <c r="S5395" s="13" t="s">
        <v>216</v>
      </c>
      <c r="T5395" s="13" t="s">
        <v>278</v>
      </c>
      <c r="U5395" s="33">
        <f t="shared" ca="1" si="1008"/>
        <v>45744.56914039352</v>
      </c>
      <c r="V5395" s="13" t="str">
        <f t="shared" si="1009"/>
        <v>Bangalore</v>
      </c>
      <c r="W5395" s="13" t="str">
        <f t="shared" si="1010"/>
        <v>RI</v>
      </c>
      <c r="X5395" s="13">
        <f t="shared" si="1011"/>
        <v>14</v>
      </c>
      <c r="Y5395" s="13" t="str">
        <f>IFERROR(VLOOKUP(C5395,ReceivingTeam[],2,FALSE),"HelpDesk")</f>
        <v>HelpDesk</v>
      </c>
      <c r="Z5395" s="67">
        <f t="shared" si="1012"/>
        <v>44889.926678240699</v>
      </c>
      <c r="AA5395" s="68">
        <f t="shared" si="1013"/>
        <v>44886</v>
      </c>
      <c r="AB5395" s="69" t="b">
        <f t="shared" si="1014"/>
        <v>1</v>
      </c>
      <c r="AC5395" s="70">
        <f t="shared" si="1015"/>
        <v>3</v>
      </c>
      <c r="AD5395" s="67">
        <f t="shared" si="1016"/>
        <v>44889.926678240699</v>
      </c>
      <c r="AE5395" s="67">
        <f>VLOOKUP(V5395,'Branch Wise Work Timelines'!C:G,3,FALSE)+AA5395</f>
        <v>44886.416666666664</v>
      </c>
      <c r="AF5395" s="67">
        <f>IF(V5395="Bangalore",VLOOKUP(V5395,'Branch Wise Work Timelines'!C:G,4,FALSE)+AA5395+1,IF(V5395="Mumbai",VLOOKUP(V5395,'Branch Wise Work Timelines'!C:G,4,FALSE)+AA5395+1,VLOOKUP(V5395,'Branch Wise Work Timelines'!C:G,4,FALSE)+AA5395))</f>
        <v>44887.104166666664</v>
      </c>
      <c r="AG5395" s="67">
        <f>WORKDAY.INTL(AA5395,1,11)+VLOOKUP(V5395,'Branch Wise Work Timelines'!C:G,3,FALSE)</f>
        <v>44887.416666666664</v>
      </c>
      <c r="AH5395" s="69" t="str">
        <f t="shared" ca="1" si="1017"/>
        <v>Out of TAT</v>
      </c>
      <c r="AI5395" s="69">
        <f t="shared" ca="1" si="1018"/>
        <v>20512</v>
      </c>
      <c r="AJ5395" s="69" t="str">
        <f ca="1">IF(AI5395&lt;0,"0-12",IFERROR(VLOOKUP(AI5395,Breakup[],2,FALSE),"&gt;24"))</f>
        <v>&gt;24</v>
      </c>
      <c r="AK5395" s="69" t="str">
        <f>VLOOKUP(V5395,Master!B:D,3,FALSE)</f>
        <v>South</v>
      </c>
      <c r="AL5395" s="69" t="str">
        <f t="shared" si="1019"/>
        <v>Bangalore</v>
      </c>
    </row>
    <row r="5396" spans="1:38">
      <c r="A5396" s="14" t="s">
        <v>11123</v>
      </c>
      <c r="B5396" s="54">
        <v>44701.664563113402</v>
      </c>
      <c r="C5396" s="13" t="s">
        <v>211</v>
      </c>
      <c r="D5396" s="13">
        <v>510</v>
      </c>
      <c r="E5396" s="13" t="s">
        <v>11124</v>
      </c>
      <c r="F5396" s="13" t="s">
        <v>15</v>
      </c>
      <c r="G5396" s="14">
        <v>1653050074123</v>
      </c>
      <c r="H5396" s="55">
        <v>0.2134375</v>
      </c>
      <c r="I5396" s="33">
        <v>44889.213437500002</v>
      </c>
      <c r="J5396" s="58">
        <v>44889</v>
      </c>
      <c r="K5396" s="13" t="s">
        <v>213</v>
      </c>
      <c r="L5396" s="13" t="s">
        <v>30</v>
      </c>
      <c r="M5396" s="13" t="s">
        <v>75</v>
      </c>
      <c r="N5396" s="13" t="s">
        <v>206</v>
      </c>
      <c r="O5396" s="33" t="s">
        <v>38</v>
      </c>
      <c r="P5396" s="58" t="s">
        <v>38</v>
      </c>
      <c r="Q5396" s="33" t="s">
        <v>207</v>
      </c>
      <c r="R5396" s="14" t="s">
        <v>38</v>
      </c>
      <c r="S5396" s="13" t="s">
        <v>216</v>
      </c>
      <c r="T5396" s="13" t="s">
        <v>217</v>
      </c>
      <c r="U5396" s="33">
        <f t="shared" ca="1" si="1008"/>
        <v>45744.56914039352</v>
      </c>
      <c r="V5396" s="13" t="str">
        <f t="shared" si="1009"/>
        <v>Bangalore</v>
      </c>
      <c r="W5396" s="13" t="str">
        <f t="shared" si="1010"/>
        <v>CLS</v>
      </c>
      <c r="X5396" s="13">
        <f t="shared" si="1011"/>
        <v>5</v>
      </c>
      <c r="Y5396" s="13" t="str">
        <f>IFERROR(VLOOKUP(C5396,ReceivingTeam[],2,FALSE),"HelpDesk")</f>
        <v>HelpDesk</v>
      </c>
      <c r="Z5396" s="67">
        <f t="shared" si="1012"/>
        <v>44889.916666666664</v>
      </c>
      <c r="AA5396" s="68">
        <f t="shared" si="1013"/>
        <v>44889</v>
      </c>
      <c r="AB5396" s="69" t="b">
        <f t="shared" si="1014"/>
        <v>1</v>
      </c>
      <c r="AC5396" s="70">
        <f t="shared" si="1015"/>
        <v>0.5</v>
      </c>
      <c r="AD5396" s="67">
        <f t="shared" si="1016"/>
        <v>44889.916666666664</v>
      </c>
      <c r="AE5396" s="67">
        <f>VLOOKUP(V5396,'Branch Wise Work Timelines'!C:G,3,FALSE)+AA5396</f>
        <v>44889.416666666664</v>
      </c>
      <c r="AF5396" s="67">
        <f>IF(V5396="Bangalore",VLOOKUP(V5396,'Branch Wise Work Timelines'!C:G,4,FALSE)+AA5396+1,IF(V5396="Mumbai",VLOOKUP(V5396,'Branch Wise Work Timelines'!C:G,4,FALSE)+AA5396+1,VLOOKUP(V5396,'Branch Wise Work Timelines'!C:G,4,FALSE)+AA5396))</f>
        <v>44890.104166666664</v>
      </c>
      <c r="AG5396" s="67">
        <f>WORKDAY.INTL(AA5396,1,11)+VLOOKUP(V5396,'Branch Wise Work Timelines'!C:G,3,FALSE)</f>
        <v>44890.416666666664</v>
      </c>
      <c r="AH5396" s="69" t="str">
        <f t="shared" ca="1" si="1017"/>
        <v>Out of TAT</v>
      </c>
      <c r="AI5396" s="69">
        <f t="shared" ca="1" si="1018"/>
        <v>20512</v>
      </c>
      <c r="AJ5396" s="69" t="str">
        <f ca="1">IF(AI5396&lt;0,"0-12",IFERROR(VLOOKUP(AI5396,Breakup[],2,FALSE),"&gt;24"))</f>
        <v>&gt;24</v>
      </c>
      <c r="AK5396" s="69" t="str">
        <f>VLOOKUP(V5396,Master!B:D,3,FALSE)</f>
        <v>South</v>
      </c>
      <c r="AL5396" s="69" t="str">
        <f t="shared" si="1019"/>
        <v>Bangalore-CLS</v>
      </c>
    </row>
    <row r="5397" spans="1:38">
      <c r="A5397" s="14" t="s">
        <v>11125</v>
      </c>
      <c r="B5397" s="54">
        <v>44701.743320023103</v>
      </c>
      <c r="C5397" s="13" t="s">
        <v>230</v>
      </c>
      <c r="D5397" s="13">
        <v>1889</v>
      </c>
      <c r="E5397" s="13" t="s">
        <v>11126</v>
      </c>
      <c r="F5397" s="13" t="s">
        <v>15</v>
      </c>
      <c r="G5397" s="14">
        <v>1653050089671</v>
      </c>
      <c r="H5397" s="55">
        <v>0.68906250000000002</v>
      </c>
      <c r="I5397" s="33">
        <v>44887.689062500001</v>
      </c>
      <c r="J5397" s="58">
        <v>44887</v>
      </c>
      <c r="K5397" s="13" t="s">
        <v>213</v>
      </c>
      <c r="L5397" s="13" t="s">
        <v>30</v>
      </c>
      <c r="M5397" s="13" t="s">
        <v>214</v>
      </c>
      <c r="N5397" s="13" t="s">
        <v>206</v>
      </c>
      <c r="O5397" s="33" t="s">
        <v>38</v>
      </c>
      <c r="P5397" s="58" t="s">
        <v>38</v>
      </c>
      <c r="Q5397" s="33" t="s">
        <v>207</v>
      </c>
      <c r="R5397" s="14" t="s">
        <v>38</v>
      </c>
      <c r="S5397" s="13" t="s">
        <v>216</v>
      </c>
      <c r="T5397" s="13" t="s">
        <v>217</v>
      </c>
      <c r="U5397" s="33">
        <f t="shared" ca="1" si="1008"/>
        <v>45744.56914039352</v>
      </c>
      <c r="V5397" s="13" t="str">
        <f t="shared" si="1009"/>
        <v>Bangalore</v>
      </c>
      <c r="W5397" s="13" t="str">
        <f t="shared" si="1010"/>
        <v>CLS</v>
      </c>
      <c r="X5397" s="13">
        <f t="shared" si="1011"/>
        <v>16</v>
      </c>
      <c r="Y5397" s="13" t="str">
        <f>IFERROR(VLOOKUP(C5397,ReceivingTeam[],2,FALSE),"HelpDesk")</f>
        <v>HelpDesk</v>
      </c>
      <c r="Z5397" s="67">
        <f t="shared" si="1012"/>
        <v>44888.501562500001</v>
      </c>
      <c r="AA5397" s="68">
        <f t="shared" si="1013"/>
        <v>44887</v>
      </c>
      <c r="AB5397" s="69" t="b">
        <f t="shared" si="1014"/>
        <v>1</v>
      </c>
      <c r="AC5397" s="70">
        <f t="shared" si="1015"/>
        <v>0.5</v>
      </c>
      <c r="AD5397" s="67">
        <f t="shared" si="1016"/>
        <v>44888.501562500001</v>
      </c>
      <c r="AE5397" s="67">
        <f>VLOOKUP(V5397,'Branch Wise Work Timelines'!C:G,3,FALSE)+AA5397</f>
        <v>44887.416666666664</v>
      </c>
      <c r="AF5397" s="67">
        <f>IF(V5397="Bangalore",VLOOKUP(V5397,'Branch Wise Work Timelines'!C:G,4,FALSE)+AA5397+1,IF(V5397="Mumbai",VLOOKUP(V5397,'Branch Wise Work Timelines'!C:G,4,FALSE)+AA5397+1,VLOOKUP(V5397,'Branch Wise Work Timelines'!C:G,4,FALSE)+AA5397))</f>
        <v>44888.104166666664</v>
      </c>
      <c r="AG5397" s="67">
        <f>WORKDAY.INTL(AA5397,1,11)+VLOOKUP(V5397,'Branch Wise Work Timelines'!C:G,3,FALSE)</f>
        <v>44888.416666666664</v>
      </c>
      <c r="AH5397" s="69" t="str">
        <f t="shared" ca="1" si="1017"/>
        <v>Out of TAT</v>
      </c>
      <c r="AI5397" s="69">
        <f t="shared" ca="1" si="1018"/>
        <v>20546</v>
      </c>
      <c r="AJ5397" s="69" t="str">
        <f ca="1">IF(AI5397&lt;0,"0-12",IFERROR(VLOOKUP(AI5397,Breakup[],2,FALSE),"&gt;24"))</f>
        <v>&gt;24</v>
      </c>
      <c r="AK5397" s="69" t="str">
        <f>VLOOKUP(V5397,Master!B:D,3,FALSE)</f>
        <v>South</v>
      </c>
      <c r="AL5397" s="69" t="str">
        <f t="shared" si="1019"/>
        <v>Bangalore-CLS</v>
      </c>
    </row>
    <row r="5398" spans="1:38">
      <c r="A5398" s="14" t="s">
        <v>11127</v>
      </c>
      <c r="B5398" s="54">
        <v>44701.739918749998</v>
      </c>
      <c r="C5398" s="13" t="s">
        <v>286</v>
      </c>
      <c r="D5398" s="13">
        <v>782</v>
      </c>
      <c r="E5398" s="13" t="s">
        <v>11128</v>
      </c>
      <c r="F5398" s="13" t="s">
        <v>33</v>
      </c>
      <c r="G5398" s="14">
        <v>1653050488283</v>
      </c>
      <c r="H5398" s="55">
        <v>0.98688657407407399</v>
      </c>
      <c r="I5398" s="33">
        <v>44886.986886574101</v>
      </c>
      <c r="J5398" s="58">
        <v>44886</v>
      </c>
      <c r="K5398" s="13" t="s">
        <v>257</v>
      </c>
      <c r="L5398" s="13" t="s">
        <v>72</v>
      </c>
      <c r="M5398" s="13" t="s">
        <v>286</v>
      </c>
      <c r="N5398" s="13" t="s">
        <v>206</v>
      </c>
      <c r="O5398" s="33" t="s">
        <v>38</v>
      </c>
      <c r="P5398" s="58" t="s">
        <v>38</v>
      </c>
      <c r="Q5398" s="33" t="s">
        <v>207</v>
      </c>
      <c r="R5398" s="14" t="s">
        <v>38</v>
      </c>
      <c r="S5398" s="13" t="s">
        <v>216</v>
      </c>
      <c r="T5398" s="13" t="s">
        <v>217</v>
      </c>
      <c r="U5398" s="33">
        <f t="shared" ca="1" si="1008"/>
        <v>45744.56914039352</v>
      </c>
      <c r="V5398" s="13" t="str">
        <f t="shared" si="1009"/>
        <v>Pune</v>
      </c>
      <c r="W5398" s="13" t="str">
        <f t="shared" si="1010"/>
        <v>RI</v>
      </c>
      <c r="X5398" s="13">
        <f t="shared" si="1011"/>
        <v>23</v>
      </c>
      <c r="Y5398" s="13" t="str">
        <f>IFERROR(VLOOKUP(C5398,ReceivingTeam[],2,FALSE),"HelpDesk")</f>
        <v>HelpDesk</v>
      </c>
      <c r="Z5398" s="67">
        <f t="shared" si="1012"/>
        <v>44888.111886574101</v>
      </c>
      <c r="AA5398" s="68">
        <f t="shared" si="1013"/>
        <v>44886</v>
      </c>
      <c r="AB5398" s="69" t="b">
        <f t="shared" si="1014"/>
        <v>1</v>
      </c>
      <c r="AC5398" s="70">
        <f t="shared" si="1015"/>
        <v>0.5</v>
      </c>
      <c r="AD5398" s="67">
        <f t="shared" si="1016"/>
        <v>44888.111886574101</v>
      </c>
      <c r="AE5398" s="67">
        <f>VLOOKUP(V5398,'Branch Wise Work Timelines'!C:G,3,FALSE)+AA5398</f>
        <v>44886.395833333336</v>
      </c>
      <c r="AF5398" s="67">
        <f>IF(V5398="Bangalore",VLOOKUP(V5398,'Branch Wise Work Timelines'!C:G,4,FALSE)+AA5398+1,IF(V5398="Mumbai",VLOOKUP(V5398,'Branch Wise Work Timelines'!C:G,4,FALSE)+AA5398+1,VLOOKUP(V5398,'Branch Wise Work Timelines'!C:G,4,FALSE)+AA5398))</f>
        <v>44886.770833333336</v>
      </c>
      <c r="AG5398" s="67">
        <f>WORKDAY.INTL(AA5398,1,11)+VLOOKUP(V5398,'Branch Wise Work Timelines'!C:G,3,FALSE)</f>
        <v>44887.395833333336</v>
      </c>
      <c r="AH5398" s="69" t="str">
        <f t="shared" ca="1" si="1017"/>
        <v>Out of TAT</v>
      </c>
      <c r="AI5398" s="69">
        <f t="shared" ca="1" si="1018"/>
        <v>20555</v>
      </c>
      <c r="AJ5398" s="69" t="str">
        <f ca="1">IF(AI5398&lt;0,"0-12",IFERROR(VLOOKUP(AI5398,Breakup[],2,FALSE),"&gt;24"))</f>
        <v>&gt;24</v>
      </c>
      <c r="AK5398" s="69" t="str">
        <f>VLOOKUP(V5398,Master!B:D,3,FALSE)</f>
        <v>West</v>
      </c>
      <c r="AL5398" s="69" t="str">
        <f t="shared" si="1019"/>
        <v>Pune</v>
      </c>
    </row>
    <row r="5399" spans="1:38">
      <c r="A5399" s="14" t="s">
        <v>11129</v>
      </c>
      <c r="B5399" s="54">
        <v>44701.740163541697</v>
      </c>
      <c r="C5399" s="13" t="s">
        <v>286</v>
      </c>
      <c r="D5399" s="13">
        <v>685</v>
      </c>
      <c r="E5399" s="13" t="s">
        <v>11130</v>
      </c>
      <c r="F5399" s="13" t="s">
        <v>66</v>
      </c>
      <c r="G5399" s="14">
        <v>1653050488283</v>
      </c>
      <c r="H5399" s="55">
        <v>0.34584490740740698</v>
      </c>
      <c r="I5399" s="33">
        <v>44888.345844907402</v>
      </c>
      <c r="J5399" s="58">
        <v>44888</v>
      </c>
      <c r="K5399" s="13" t="s">
        <v>257</v>
      </c>
      <c r="L5399" s="13" t="s">
        <v>72</v>
      </c>
      <c r="M5399" s="13" t="s">
        <v>286</v>
      </c>
      <c r="N5399" s="13" t="s">
        <v>206</v>
      </c>
      <c r="O5399" s="33" t="s">
        <v>38</v>
      </c>
      <c r="P5399" s="58" t="s">
        <v>38</v>
      </c>
      <c r="Q5399" s="33" t="s">
        <v>207</v>
      </c>
      <c r="R5399" s="14" t="s">
        <v>38</v>
      </c>
      <c r="S5399" s="13" t="s">
        <v>216</v>
      </c>
      <c r="T5399" s="13" t="s">
        <v>217</v>
      </c>
      <c r="U5399" s="33">
        <f t="shared" ca="1" si="1008"/>
        <v>45744.56914039352</v>
      </c>
      <c r="V5399" s="13" t="str">
        <f t="shared" si="1009"/>
        <v>Pune</v>
      </c>
      <c r="W5399" s="13" t="str">
        <f t="shared" si="1010"/>
        <v>RI</v>
      </c>
      <c r="X5399" s="13">
        <f t="shared" si="1011"/>
        <v>8</v>
      </c>
      <c r="Y5399" s="13" t="str">
        <f>IFERROR(VLOOKUP(C5399,ReceivingTeam[],2,FALSE),"HelpDesk")</f>
        <v>HelpDesk</v>
      </c>
      <c r="Z5399" s="67">
        <f t="shared" si="1012"/>
        <v>44889.520833333336</v>
      </c>
      <c r="AA5399" s="68">
        <f t="shared" si="1013"/>
        <v>44888</v>
      </c>
      <c r="AB5399" s="69" t="b">
        <f t="shared" si="1014"/>
        <v>1</v>
      </c>
      <c r="AC5399" s="70">
        <f t="shared" si="1015"/>
        <v>0.5</v>
      </c>
      <c r="AD5399" s="67">
        <f t="shared" si="1016"/>
        <v>44889.520833333336</v>
      </c>
      <c r="AE5399" s="67">
        <f>VLOOKUP(V5399,'Branch Wise Work Timelines'!C:G,3,FALSE)+AA5399</f>
        <v>44888.395833333336</v>
      </c>
      <c r="AF5399" s="67">
        <f>IF(V5399="Bangalore",VLOOKUP(V5399,'Branch Wise Work Timelines'!C:G,4,FALSE)+AA5399+1,IF(V5399="Mumbai",VLOOKUP(V5399,'Branch Wise Work Timelines'!C:G,4,FALSE)+AA5399+1,VLOOKUP(V5399,'Branch Wise Work Timelines'!C:G,4,FALSE)+AA5399))</f>
        <v>44888.770833333336</v>
      </c>
      <c r="AG5399" s="67">
        <f>WORKDAY.INTL(AA5399,1,11)+VLOOKUP(V5399,'Branch Wise Work Timelines'!C:G,3,FALSE)</f>
        <v>44889.395833333336</v>
      </c>
      <c r="AH5399" s="69" t="str">
        <f t="shared" ca="1" si="1017"/>
        <v>Out of TAT</v>
      </c>
      <c r="AI5399" s="69">
        <f t="shared" ca="1" si="1018"/>
        <v>20522</v>
      </c>
      <c r="AJ5399" s="69" t="str">
        <f ca="1">IF(AI5399&lt;0,"0-12",IFERROR(VLOOKUP(AI5399,Breakup[],2,FALSE),"&gt;24"))</f>
        <v>&gt;24</v>
      </c>
      <c r="AK5399" s="69" t="str">
        <f>VLOOKUP(V5399,Master!B:D,3,FALSE)</f>
        <v>West</v>
      </c>
      <c r="AL5399" s="69" t="str">
        <f t="shared" si="1019"/>
        <v>Pune</v>
      </c>
    </row>
    <row r="5400" spans="1:38">
      <c r="A5400" s="14" t="s">
        <v>11131</v>
      </c>
      <c r="B5400" s="54">
        <v>44701.740416400498</v>
      </c>
      <c r="C5400" s="13" t="s">
        <v>286</v>
      </c>
      <c r="D5400" s="13">
        <v>523</v>
      </c>
      <c r="E5400" s="13" t="s">
        <v>11132</v>
      </c>
      <c r="F5400" s="13" t="s">
        <v>66</v>
      </c>
      <c r="G5400" s="14">
        <v>1653050488283</v>
      </c>
      <c r="H5400" s="55">
        <v>0.50922453703703696</v>
      </c>
      <c r="I5400" s="33">
        <v>44886.509224537003</v>
      </c>
      <c r="J5400" s="58">
        <v>44886</v>
      </c>
      <c r="K5400" s="13" t="s">
        <v>257</v>
      </c>
      <c r="L5400" s="13" t="s">
        <v>72</v>
      </c>
      <c r="M5400" s="13" t="s">
        <v>286</v>
      </c>
      <c r="N5400" s="13" t="s">
        <v>206</v>
      </c>
      <c r="O5400" s="33" t="s">
        <v>38</v>
      </c>
      <c r="P5400" s="58" t="s">
        <v>38</v>
      </c>
      <c r="Q5400" s="33" t="s">
        <v>207</v>
      </c>
      <c r="R5400" s="14" t="s">
        <v>38</v>
      </c>
      <c r="S5400" s="13" t="s">
        <v>216</v>
      </c>
      <c r="T5400" s="13" t="s">
        <v>217</v>
      </c>
      <c r="U5400" s="33">
        <f t="shared" ca="1" si="1008"/>
        <v>45744.56914039352</v>
      </c>
      <c r="V5400" s="13" t="str">
        <f t="shared" si="1009"/>
        <v>Pune</v>
      </c>
      <c r="W5400" s="13" t="str">
        <f t="shared" si="1010"/>
        <v>RI</v>
      </c>
      <c r="X5400" s="13">
        <f t="shared" si="1011"/>
        <v>12</v>
      </c>
      <c r="Y5400" s="13" t="str">
        <f>IFERROR(VLOOKUP(C5400,ReceivingTeam[],2,FALSE),"HelpDesk")</f>
        <v>HelpDesk</v>
      </c>
      <c r="Z5400" s="67">
        <f t="shared" si="1012"/>
        <v>44887.634224537003</v>
      </c>
      <c r="AA5400" s="68">
        <f t="shared" si="1013"/>
        <v>44886</v>
      </c>
      <c r="AB5400" s="69" t="b">
        <f t="shared" si="1014"/>
        <v>1</v>
      </c>
      <c r="AC5400" s="70">
        <f t="shared" si="1015"/>
        <v>0.5</v>
      </c>
      <c r="AD5400" s="67">
        <f t="shared" si="1016"/>
        <v>44887.634224537003</v>
      </c>
      <c r="AE5400" s="67">
        <f>VLOOKUP(V5400,'Branch Wise Work Timelines'!C:G,3,FALSE)+AA5400</f>
        <v>44886.395833333336</v>
      </c>
      <c r="AF5400" s="67">
        <f>IF(V5400="Bangalore",VLOOKUP(V5400,'Branch Wise Work Timelines'!C:G,4,FALSE)+AA5400+1,IF(V5400="Mumbai",VLOOKUP(V5400,'Branch Wise Work Timelines'!C:G,4,FALSE)+AA5400+1,VLOOKUP(V5400,'Branch Wise Work Timelines'!C:G,4,FALSE)+AA5400))</f>
        <v>44886.770833333336</v>
      </c>
      <c r="AG5400" s="67">
        <f>WORKDAY.INTL(AA5400,1,11)+VLOOKUP(V5400,'Branch Wise Work Timelines'!C:G,3,FALSE)</f>
        <v>44887.395833333336</v>
      </c>
      <c r="AH5400" s="69" t="str">
        <f t="shared" ca="1" si="1017"/>
        <v>Out of TAT</v>
      </c>
      <c r="AI5400" s="69">
        <f t="shared" ca="1" si="1018"/>
        <v>20567</v>
      </c>
      <c r="AJ5400" s="69" t="str">
        <f ca="1">IF(AI5400&lt;0,"0-12",IFERROR(VLOOKUP(AI5400,Breakup[],2,FALSE),"&gt;24"))</f>
        <v>&gt;24</v>
      </c>
      <c r="AK5400" s="69" t="str">
        <f>VLOOKUP(V5400,Master!B:D,3,FALSE)</f>
        <v>West</v>
      </c>
      <c r="AL5400" s="69" t="str">
        <f t="shared" si="1019"/>
        <v>Pune</v>
      </c>
    </row>
    <row r="5401" spans="1:38">
      <c r="A5401" s="14" t="s">
        <v>11133</v>
      </c>
      <c r="B5401" s="54">
        <v>44701.740797534701</v>
      </c>
      <c r="C5401" s="13" t="s">
        <v>286</v>
      </c>
      <c r="D5401" s="13">
        <v>383</v>
      </c>
      <c r="E5401" s="13" t="s">
        <v>11134</v>
      </c>
      <c r="F5401" s="13" t="s">
        <v>66</v>
      </c>
      <c r="G5401" s="14">
        <v>1653050488283</v>
      </c>
      <c r="H5401" s="55">
        <v>0.29171296296296301</v>
      </c>
      <c r="I5401" s="33">
        <v>44890.291712963</v>
      </c>
      <c r="J5401" s="58">
        <v>44890</v>
      </c>
      <c r="K5401" s="13" t="s">
        <v>257</v>
      </c>
      <c r="L5401" s="13" t="s">
        <v>72</v>
      </c>
      <c r="M5401" s="13" t="s">
        <v>286</v>
      </c>
      <c r="N5401" s="13" t="s">
        <v>206</v>
      </c>
      <c r="O5401" s="33" t="s">
        <v>38</v>
      </c>
      <c r="P5401" s="58" t="s">
        <v>38</v>
      </c>
      <c r="Q5401" s="33" t="s">
        <v>207</v>
      </c>
      <c r="R5401" s="14" t="s">
        <v>38</v>
      </c>
      <c r="S5401" s="13" t="s">
        <v>216</v>
      </c>
      <c r="T5401" s="13" t="s">
        <v>217</v>
      </c>
      <c r="U5401" s="33">
        <f t="shared" ca="1" si="1008"/>
        <v>45744.56914039352</v>
      </c>
      <c r="V5401" s="13" t="str">
        <f t="shared" si="1009"/>
        <v>Pune</v>
      </c>
      <c r="W5401" s="13" t="str">
        <f t="shared" si="1010"/>
        <v>RI</v>
      </c>
      <c r="X5401" s="13">
        <f t="shared" si="1011"/>
        <v>7</v>
      </c>
      <c r="Y5401" s="13" t="str">
        <f>IFERROR(VLOOKUP(C5401,ReceivingTeam[],2,FALSE),"HelpDesk")</f>
        <v>HelpDesk</v>
      </c>
      <c r="Z5401" s="67">
        <f t="shared" si="1012"/>
        <v>44891.520833333336</v>
      </c>
      <c r="AA5401" s="68">
        <f t="shared" si="1013"/>
        <v>44890</v>
      </c>
      <c r="AB5401" s="69" t="b">
        <f t="shared" si="1014"/>
        <v>1</v>
      </c>
      <c r="AC5401" s="70">
        <f t="shared" si="1015"/>
        <v>0.5</v>
      </c>
      <c r="AD5401" s="67">
        <f t="shared" si="1016"/>
        <v>44891.520833333336</v>
      </c>
      <c r="AE5401" s="67">
        <f>VLOOKUP(V5401,'Branch Wise Work Timelines'!C:G,3,FALSE)+AA5401</f>
        <v>44890.395833333336</v>
      </c>
      <c r="AF5401" s="67">
        <f>IF(V5401="Bangalore",VLOOKUP(V5401,'Branch Wise Work Timelines'!C:G,4,FALSE)+AA5401+1,IF(V5401="Mumbai",VLOOKUP(V5401,'Branch Wise Work Timelines'!C:G,4,FALSE)+AA5401+1,VLOOKUP(V5401,'Branch Wise Work Timelines'!C:G,4,FALSE)+AA5401))</f>
        <v>44890.770833333336</v>
      </c>
      <c r="AG5401" s="67">
        <f>WORKDAY.INTL(AA5401,1,11)+VLOOKUP(V5401,'Branch Wise Work Timelines'!C:G,3,FALSE)</f>
        <v>44891.395833333336</v>
      </c>
      <c r="AH5401" s="69" t="str">
        <f t="shared" ca="1" si="1017"/>
        <v>Out of TAT</v>
      </c>
      <c r="AI5401" s="69">
        <f t="shared" ca="1" si="1018"/>
        <v>20474</v>
      </c>
      <c r="AJ5401" s="69" t="str">
        <f ca="1">IF(AI5401&lt;0,"0-12",IFERROR(VLOOKUP(AI5401,Breakup[],2,FALSE),"&gt;24"))</f>
        <v>&gt;24</v>
      </c>
      <c r="AK5401" s="69" t="str">
        <f>VLOOKUP(V5401,Master!B:D,3,FALSE)</f>
        <v>West</v>
      </c>
      <c r="AL5401" s="69" t="str">
        <f t="shared" si="1019"/>
        <v>Pune</v>
      </c>
    </row>
    <row r="5402" spans="1:38">
      <c r="A5402" s="14" t="s">
        <v>11135</v>
      </c>
      <c r="B5402" s="54">
        <v>44701.741319409703</v>
      </c>
      <c r="C5402" s="13" t="s">
        <v>286</v>
      </c>
      <c r="D5402" s="13">
        <v>890</v>
      </c>
      <c r="E5402" s="13" t="s">
        <v>11136</v>
      </c>
      <c r="F5402" s="13" t="s">
        <v>33</v>
      </c>
      <c r="G5402" s="14">
        <v>1653050488283</v>
      </c>
      <c r="H5402" s="55">
        <v>0.69440972222222197</v>
      </c>
      <c r="I5402" s="33">
        <v>44888.6944097222</v>
      </c>
      <c r="J5402" s="58">
        <v>44888</v>
      </c>
      <c r="K5402" s="13" t="s">
        <v>257</v>
      </c>
      <c r="L5402" s="13" t="s">
        <v>72</v>
      </c>
      <c r="M5402" s="13" t="s">
        <v>286</v>
      </c>
      <c r="N5402" s="13" t="s">
        <v>206</v>
      </c>
      <c r="O5402" s="33" t="s">
        <v>38</v>
      </c>
      <c r="P5402" s="58" t="s">
        <v>38</v>
      </c>
      <c r="Q5402" s="33" t="s">
        <v>207</v>
      </c>
      <c r="R5402" s="14" t="s">
        <v>38</v>
      </c>
      <c r="S5402" s="13" t="s">
        <v>216</v>
      </c>
      <c r="T5402" s="13" t="s">
        <v>217</v>
      </c>
      <c r="U5402" s="33">
        <f t="shared" ca="1" si="1008"/>
        <v>45744.56914039352</v>
      </c>
      <c r="V5402" s="13" t="str">
        <f t="shared" si="1009"/>
        <v>Pune</v>
      </c>
      <c r="W5402" s="13" t="str">
        <f t="shared" si="1010"/>
        <v>RI</v>
      </c>
      <c r="X5402" s="13">
        <f t="shared" si="1011"/>
        <v>16</v>
      </c>
      <c r="Y5402" s="13" t="str">
        <f>IFERROR(VLOOKUP(C5402,ReceivingTeam[],2,FALSE),"HelpDesk")</f>
        <v>HelpDesk</v>
      </c>
      <c r="Z5402" s="67">
        <f t="shared" si="1012"/>
        <v>44889.8194097222</v>
      </c>
      <c r="AA5402" s="68">
        <f t="shared" si="1013"/>
        <v>44888</v>
      </c>
      <c r="AB5402" s="69" t="b">
        <f t="shared" si="1014"/>
        <v>1</v>
      </c>
      <c r="AC5402" s="70">
        <f t="shared" si="1015"/>
        <v>0.5</v>
      </c>
      <c r="AD5402" s="67">
        <f t="shared" si="1016"/>
        <v>44889.8194097222</v>
      </c>
      <c r="AE5402" s="67">
        <f>VLOOKUP(V5402,'Branch Wise Work Timelines'!C:G,3,FALSE)+AA5402</f>
        <v>44888.395833333336</v>
      </c>
      <c r="AF5402" s="67">
        <f>IF(V5402="Bangalore",VLOOKUP(V5402,'Branch Wise Work Timelines'!C:G,4,FALSE)+AA5402+1,IF(V5402="Mumbai",VLOOKUP(V5402,'Branch Wise Work Timelines'!C:G,4,FALSE)+AA5402+1,VLOOKUP(V5402,'Branch Wise Work Timelines'!C:G,4,FALSE)+AA5402))</f>
        <v>44888.770833333336</v>
      </c>
      <c r="AG5402" s="67">
        <f>WORKDAY.INTL(AA5402,1,11)+VLOOKUP(V5402,'Branch Wise Work Timelines'!C:G,3,FALSE)</f>
        <v>44889.395833333336</v>
      </c>
      <c r="AH5402" s="69" t="str">
        <f t="shared" ca="1" si="1017"/>
        <v>Out of TAT</v>
      </c>
      <c r="AI5402" s="69">
        <f t="shared" ca="1" si="1018"/>
        <v>20514</v>
      </c>
      <c r="AJ5402" s="69" t="str">
        <f ca="1">IF(AI5402&lt;0,"0-12",IFERROR(VLOOKUP(AI5402,Breakup[],2,FALSE),"&gt;24"))</f>
        <v>&gt;24</v>
      </c>
      <c r="AK5402" s="69" t="str">
        <f>VLOOKUP(V5402,Master!B:D,3,FALSE)</f>
        <v>West</v>
      </c>
      <c r="AL5402" s="69" t="str">
        <f t="shared" si="1019"/>
        <v>Pune</v>
      </c>
    </row>
    <row r="5403" spans="1:38">
      <c r="A5403" s="14" t="s">
        <v>11137</v>
      </c>
      <c r="B5403" s="54">
        <v>44701.742933911999</v>
      </c>
      <c r="C5403" s="13" t="s">
        <v>286</v>
      </c>
      <c r="D5403" s="13">
        <v>178</v>
      </c>
      <c r="E5403" s="13" t="s">
        <v>11138</v>
      </c>
      <c r="F5403" s="13" t="s">
        <v>33</v>
      </c>
      <c r="G5403" s="14">
        <v>1653050488283</v>
      </c>
      <c r="H5403" s="55">
        <v>0.52935185185185196</v>
      </c>
      <c r="I5403" s="33">
        <v>44884.529351851903</v>
      </c>
      <c r="J5403" s="58">
        <v>44884</v>
      </c>
      <c r="K5403" s="13" t="s">
        <v>257</v>
      </c>
      <c r="L5403" s="13" t="s">
        <v>72</v>
      </c>
      <c r="M5403" s="13" t="s">
        <v>286</v>
      </c>
      <c r="N5403" s="13" t="s">
        <v>206</v>
      </c>
      <c r="O5403" s="33" t="s">
        <v>38</v>
      </c>
      <c r="P5403" s="58" t="s">
        <v>38</v>
      </c>
      <c r="Q5403" s="33" t="s">
        <v>207</v>
      </c>
      <c r="R5403" s="14" t="s">
        <v>38</v>
      </c>
      <c r="S5403" s="13" t="s">
        <v>216</v>
      </c>
      <c r="T5403" s="13" t="s">
        <v>217</v>
      </c>
      <c r="U5403" s="33">
        <f t="shared" ca="1" si="1008"/>
        <v>45744.56914039352</v>
      </c>
      <c r="V5403" s="13" t="str">
        <f t="shared" si="1009"/>
        <v>Pune</v>
      </c>
      <c r="W5403" s="13" t="str">
        <f t="shared" si="1010"/>
        <v>RI</v>
      </c>
      <c r="X5403" s="13">
        <f t="shared" si="1011"/>
        <v>12</v>
      </c>
      <c r="Y5403" s="13" t="str">
        <f>IFERROR(VLOOKUP(C5403,ReceivingTeam[],2,FALSE),"HelpDesk")</f>
        <v>HelpDesk</v>
      </c>
      <c r="Z5403" s="67">
        <f t="shared" si="1012"/>
        <v>44886.654351851903</v>
      </c>
      <c r="AA5403" s="68">
        <f t="shared" si="1013"/>
        <v>44884</v>
      </c>
      <c r="AB5403" s="69" t="b">
        <f t="shared" si="1014"/>
        <v>1</v>
      </c>
      <c r="AC5403" s="70">
        <f t="shared" si="1015"/>
        <v>0.5</v>
      </c>
      <c r="AD5403" s="67">
        <f t="shared" si="1016"/>
        <v>44886.654351851903</v>
      </c>
      <c r="AE5403" s="67">
        <f>VLOOKUP(V5403,'Branch Wise Work Timelines'!C:G,3,FALSE)+AA5403</f>
        <v>44884.395833333336</v>
      </c>
      <c r="AF5403" s="67">
        <f>IF(V5403="Bangalore",VLOOKUP(V5403,'Branch Wise Work Timelines'!C:G,4,FALSE)+AA5403+1,IF(V5403="Mumbai",VLOOKUP(V5403,'Branch Wise Work Timelines'!C:G,4,FALSE)+AA5403+1,VLOOKUP(V5403,'Branch Wise Work Timelines'!C:G,4,FALSE)+AA5403))</f>
        <v>44884.770833333336</v>
      </c>
      <c r="AG5403" s="67">
        <f>WORKDAY.INTL(AA5403,1,11)+VLOOKUP(V5403,'Branch Wise Work Timelines'!C:G,3,FALSE)</f>
        <v>44886.395833333336</v>
      </c>
      <c r="AH5403" s="69" t="str">
        <f t="shared" ca="1" si="1017"/>
        <v>Out of TAT</v>
      </c>
      <c r="AI5403" s="69">
        <f t="shared" ca="1" si="1018"/>
        <v>20590</v>
      </c>
      <c r="AJ5403" s="69" t="str">
        <f ca="1">IF(AI5403&lt;0,"0-12",IFERROR(VLOOKUP(AI5403,Breakup[],2,FALSE),"&gt;24"))</f>
        <v>&gt;24</v>
      </c>
      <c r="AK5403" s="69" t="str">
        <f>VLOOKUP(V5403,Master!B:D,3,FALSE)</f>
        <v>West</v>
      </c>
      <c r="AL5403" s="69" t="str">
        <f t="shared" si="1019"/>
        <v>Pune</v>
      </c>
    </row>
    <row r="5404" spans="1:38">
      <c r="A5404" s="14" t="s">
        <v>11139</v>
      </c>
      <c r="B5404" s="54">
        <v>44701.720465428203</v>
      </c>
      <c r="C5404" s="13" t="s">
        <v>268</v>
      </c>
      <c r="D5404" s="13">
        <v>1719</v>
      </c>
      <c r="E5404" s="13" t="s">
        <v>11140</v>
      </c>
      <c r="F5404" s="13" t="s">
        <v>15</v>
      </c>
      <c r="G5404" s="14">
        <v>1653052565128</v>
      </c>
      <c r="H5404" s="55">
        <v>0.39049768518518502</v>
      </c>
      <c r="I5404" s="33">
        <v>44884.390497685199</v>
      </c>
      <c r="J5404" s="58">
        <v>44884</v>
      </c>
      <c r="K5404" s="13" t="s">
        <v>213</v>
      </c>
      <c r="L5404" s="13" t="s">
        <v>30</v>
      </c>
      <c r="M5404" s="13" t="s">
        <v>75</v>
      </c>
      <c r="N5404" s="13" t="s">
        <v>206</v>
      </c>
      <c r="O5404" s="33" t="s">
        <v>38</v>
      </c>
      <c r="P5404" s="58" t="s">
        <v>38</v>
      </c>
      <c r="Q5404" s="33" t="s">
        <v>207</v>
      </c>
      <c r="R5404" s="14" t="s">
        <v>38</v>
      </c>
      <c r="S5404" s="13" t="s">
        <v>216</v>
      </c>
      <c r="T5404" s="13" t="s">
        <v>217</v>
      </c>
      <c r="U5404" s="33">
        <f t="shared" ca="1" si="1008"/>
        <v>45744.56914039352</v>
      </c>
      <c r="V5404" s="13" t="str">
        <f t="shared" si="1009"/>
        <v>Bangalore</v>
      </c>
      <c r="W5404" s="13" t="str">
        <f t="shared" si="1010"/>
        <v>CLS</v>
      </c>
      <c r="X5404" s="13">
        <f t="shared" si="1011"/>
        <v>9</v>
      </c>
      <c r="Y5404" s="13" t="str">
        <f>IFERROR(VLOOKUP(C5404,ReceivingTeam[],2,FALSE),"HelpDesk")</f>
        <v>HelpDesk</v>
      </c>
      <c r="Z5404" s="67">
        <f t="shared" si="1012"/>
        <v>44884.916666666664</v>
      </c>
      <c r="AA5404" s="68">
        <f t="shared" si="1013"/>
        <v>44884</v>
      </c>
      <c r="AB5404" s="69" t="b">
        <f t="shared" si="1014"/>
        <v>1</v>
      </c>
      <c r="AC5404" s="70">
        <f t="shared" si="1015"/>
        <v>0.5</v>
      </c>
      <c r="AD5404" s="67">
        <f t="shared" si="1016"/>
        <v>44884.916666666664</v>
      </c>
      <c r="AE5404" s="67">
        <f>VLOOKUP(V5404,'Branch Wise Work Timelines'!C:G,3,FALSE)+AA5404</f>
        <v>44884.416666666664</v>
      </c>
      <c r="AF5404" s="67">
        <f>IF(V5404="Bangalore",VLOOKUP(V5404,'Branch Wise Work Timelines'!C:G,4,FALSE)+AA5404+1,IF(V5404="Mumbai",VLOOKUP(V5404,'Branch Wise Work Timelines'!C:G,4,FALSE)+AA5404+1,VLOOKUP(V5404,'Branch Wise Work Timelines'!C:G,4,FALSE)+AA5404))</f>
        <v>44885.104166666664</v>
      </c>
      <c r="AG5404" s="67">
        <f>WORKDAY.INTL(AA5404,1,11)+VLOOKUP(V5404,'Branch Wise Work Timelines'!C:G,3,FALSE)</f>
        <v>44886.416666666664</v>
      </c>
      <c r="AH5404" s="69" t="str">
        <f t="shared" ca="1" si="1017"/>
        <v>Out of TAT</v>
      </c>
      <c r="AI5404" s="69">
        <f t="shared" ca="1" si="1018"/>
        <v>20632</v>
      </c>
      <c r="AJ5404" s="69" t="str">
        <f ca="1">IF(AI5404&lt;0,"0-12",IFERROR(VLOOKUP(AI5404,Breakup[],2,FALSE),"&gt;24"))</f>
        <v>&gt;24</v>
      </c>
      <c r="AK5404" s="69" t="str">
        <f>VLOOKUP(V5404,Master!B:D,3,FALSE)</f>
        <v>South</v>
      </c>
      <c r="AL5404" s="69" t="str">
        <f t="shared" si="1019"/>
        <v>Bangalore-CLS</v>
      </c>
    </row>
    <row r="5405" spans="1:38">
      <c r="A5405" s="14" t="s">
        <v>11141</v>
      </c>
      <c r="B5405" s="54">
        <v>44701.692726967602</v>
      </c>
      <c r="C5405" s="13" t="s">
        <v>583</v>
      </c>
      <c r="D5405" s="13">
        <v>922</v>
      </c>
      <c r="E5405" s="13" t="s">
        <v>11142</v>
      </c>
      <c r="F5405" s="13" t="s">
        <v>15</v>
      </c>
      <c r="G5405" s="14">
        <v>1653049223395</v>
      </c>
      <c r="H5405" s="55">
        <v>0.21089120370370401</v>
      </c>
      <c r="I5405" s="33">
        <v>44881.2108912037</v>
      </c>
      <c r="J5405" s="58">
        <v>44881</v>
      </c>
      <c r="K5405" s="13" t="s">
        <v>213</v>
      </c>
      <c r="L5405" s="13" t="s">
        <v>30</v>
      </c>
      <c r="M5405" s="13" t="s">
        <v>214</v>
      </c>
      <c r="N5405" s="13" t="s">
        <v>215</v>
      </c>
      <c r="O5405" s="33" t="s">
        <v>38</v>
      </c>
      <c r="P5405" s="58" t="s">
        <v>38</v>
      </c>
      <c r="Q5405" s="33" t="s">
        <v>207</v>
      </c>
      <c r="R5405" s="14" t="s">
        <v>38</v>
      </c>
      <c r="S5405" s="13" t="s">
        <v>216</v>
      </c>
      <c r="T5405" s="13" t="s">
        <v>217</v>
      </c>
      <c r="U5405" s="33">
        <f t="shared" ca="1" si="1008"/>
        <v>45744.56914039352</v>
      </c>
      <c r="V5405" s="13" t="str">
        <f t="shared" si="1009"/>
        <v>Bangalore</v>
      </c>
      <c r="W5405" s="13" t="str">
        <f t="shared" si="1010"/>
        <v>CLS</v>
      </c>
      <c r="X5405" s="13">
        <f t="shared" si="1011"/>
        <v>5</v>
      </c>
      <c r="Y5405" s="13" t="str">
        <f>IFERROR(VLOOKUP(C5405,ReceivingTeam[],2,FALSE),"HelpDesk")</f>
        <v>HelpDesk</v>
      </c>
      <c r="Z5405" s="67">
        <f t="shared" si="1012"/>
        <v>44881.916666666664</v>
      </c>
      <c r="AA5405" s="68">
        <f t="shared" si="1013"/>
        <v>44881</v>
      </c>
      <c r="AB5405" s="69" t="b">
        <f t="shared" si="1014"/>
        <v>1</v>
      </c>
      <c r="AC5405" s="70">
        <f t="shared" si="1015"/>
        <v>0.5</v>
      </c>
      <c r="AD5405" s="67">
        <f t="shared" si="1016"/>
        <v>44881.916666666664</v>
      </c>
      <c r="AE5405" s="67">
        <f>VLOOKUP(V5405,'Branch Wise Work Timelines'!C:G,3,FALSE)+AA5405</f>
        <v>44881.416666666664</v>
      </c>
      <c r="AF5405" s="67">
        <f>IF(V5405="Bangalore",VLOOKUP(V5405,'Branch Wise Work Timelines'!C:G,4,FALSE)+AA5405+1,IF(V5405="Mumbai",VLOOKUP(V5405,'Branch Wise Work Timelines'!C:G,4,FALSE)+AA5405+1,VLOOKUP(V5405,'Branch Wise Work Timelines'!C:G,4,FALSE)+AA5405))</f>
        <v>44882.104166666664</v>
      </c>
      <c r="AG5405" s="67">
        <f>WORKDAY.INTL(AA5405,1,11)+VLOOKUP(V5405,'Branch Wise Work Timelines'!C:G,3,FALSE)</f>
        <v>44882.416666666664</v>
      </c>
      <c r="AH5405" s="69" t="str">
        <f t="shared" ca="1" si="1017"/>
        <v>Out of TAT</v>
      </c>
      <c r="AI5405" s="69">
        <f t="shared" ca="1" si="1018"/>
        <v>20704</v>
      </c>
      <c r="AJ5405" s="69" t="str">
        <f ca="1">IF(AI5405&lt;0,"0-12",IFERROR(VLOOKUP(AI5405,Breakup[],2,FALSE),"&gt;24"))</f>
        <v>&gt;24</v>
      </c>
      <c r="AK5405" s="69" t="str">
        <f>VLOOKUP(V5405,Master!B:D,3,FALSE)</f>
        <v>South</v>
      </c>
      <c r="AL5405" s="69" t="str">
        <f t="shared" si="1019"/>
        <v>Bangalore-CLS</v>
      </c>
    </row>
    <row r="5406" spans="1:38">
      <c r="A5406" s="14" t="s">
        <v>11143</v>
      </c>
      <c r="B5406" s="54">
        <v>44701.673464085601</v>
      </c>
      <c r="C5406" s="13" t="s">
        <v>1335</v>
      </c>
      <c r="D5406" s="13">
        <v>1557</v>
      </c>
      <c r="E5406" s="13" t="s">
        <v>11144</v>
      </c>
      <c r="F5406" s="13" t="s">
        <v>33</v>
      </c>
      <c r="G5406" s="14">
        <v>1653048665854</v>
      </c>
      <c r="H5406" s="55">
        <v>0.56545138888888902</v>
      </c>
      <c r="I5406" s="33">
        <v>44884.565451388902</v>
      </c>
      <c r="J5406" s="58">
        <v>44884</v>
      </c>
      <c r="K5406" s="13" t="s">
        <v>213</v>
      </c>
      <c r="L5406" s="13" t="s">
        <v>30</v>
      </c>
      <c r="M5406" s="13" t="s">
        <v>282</v>
      </c>
      <c r="N5406" s="13" t="s">
        <v>206</v>
      </c>
      <c r="O5406" s="33" t="s">
        <v>38</v>
      </c>
      <c r="P5406" s="58" t="s">
        <v>38</v>
      </c>
      <c r="Q5406" s="33" t="s">
        <v>207</v>
      </c>
      <c r="R5406" s="14" t="s">
        <v>38</v>
      </c>
      <c r="S5406" s="13" t="s">
        <v>216</v>
      </c>
      <c r="T5406" s="13" t="s">
        <v>278</v>
      </c>
      <c r="U5406" s="33">
        <f t="shared" ca="1" si="1008"/>
        <v>45744.56914039352</v>
      </c>
      <c r="V5406" s="13" t="str">
        <f t="shared" si="1009"/>
        <v>Bangalore</v>
      </c>
      <c r="W5406" s="13" t="str">
        <f t="shared" si="1010"/>
        <v>RI</v>
      </c>
      <c r="X5406" s="13">
        <f t="shared" si="1011"/>
        <v>13</v>
      </c>
      <c r="Y5406" s="13" t="str">
        <f>IFERROR(VLOOKUP(C5406,ReceivingTeam[],2,FALSE),"HelpDesk")</f>
        <v>HelpDesk</v>
      </c>
      <c r="Z5406" s="67">
        <f t="shared" si="1012"/>
        <v>44888.877951388902</v>
      </c>
      <c r="AA5406" s="68">
        <f t="shared" si="1013"/>
        <v>44884</v>
      </c>
      <c r="AB5406" s="69" t="b">
        <f t="shared" si="1014"/>
        <v>1</v>
      </c>
      <c r="AC5406" s="70">
        <f t="shared" si="1015"/>
        <v>3</v>
      </c>
      <c r="AD5406" s="67">
        <f t="shared" si="1016"/>
        <v>44888.877951388902</v>
      </c>
      <c r="AE5406" s="67">
        <f>VLOOKUP(V5406,'Branch Wise Work Timelines'!C:G,3,FALSE)+AA5406</f>
        <v>44884.416666666664</v>
      </c>
      <c r="AF5406" s="67">
        <f>IF(V5406="Bangalore",VLOOKUP(V5406,'Branch Wise Work Timelines'!C:G,4,FALSE)+AA5406+1,IF(V5406="Mumbai",VLOOKUP(V5406,'Branch Wise Work Timelines'!C:G,4,FALSE)+AA5406+1,VLOOKUP(V5406,'Branch Wise Work Timelines'!C:G,4,FALSE)+AA5406))</f>
        <v>44885.104166666664</v>
      </c>
      <c r="AG5406" s="67">
        <f>WORKDAY.INTL(AA5406,1,11)+VLOOKUP(V5406,'Branch Wise Work Timelines'!C:G,3,FALSE)</f>
        <v>44886.416666666664</v>
      </c>
      <c r="AH5406" s="69" t="str">
        <f t="shared" ca="1" si="1017"/>
        <v>Out of TAT</v>
      </c>
      <c r="AI5406" s="69">
        <f t="shared" ca="1" si="1018"/>
        <v>20537</v>
      </c>
      <c r="AJ5406" s="69" t="str">
        <f ca="1">IF(AI5406&lt;0,"0-12",IFERROR(VLOOKUP(AI5406,Breakup[],2,FALSE),"&gt;24"))</f>
        <v>&gt;24</v>
      </c>
      <c r="AK5406" s="69" t="str">
        <f>VLOOKUP(V5406,Master!B:D,3,FALSE)</f>
        <v>South</v>
      </c>
      <c r="AL5406" s="69" t="str">
        <f t="shared" si="1019"/>
        <v>Bangalore</v>
      </c>
    </row>
    <row r="5407" spans="1:38">
      <c r="A5407" s="14" t="s">
        <v>11145</v>
      </c>
      <c r="B5407" s="54">
        <v>44701.6928730324</v>
      </c>
      <c r="C5407" s="13" t="s">
        <v>9706</v>
      </c>
      <c r="D5407" s="13">
        <v>1227</v>
      </c>
      <c r="E5407" s="13" t="s">
        <v>11146</v>
      </c>
      <c r="F5407" s="13" t="s">
        <v>33</v>
      </c>
      <c r="G5407" s="14">
        <v>1653046282377</v>
      </c>
      <c r="H5407" s="55">
        <v>0.65422453703703698</v>
      </c>
      <c r="I5407" s="33">
        <v>44881.654224537</v>
      </c>
      <c r="J5407" s="58">
        <v>44881</v>
      </c>
      <c r="K5407" s="13" t="s">
        <v>41</v>
      </c>
      <c r="L5407" s="13" t="s">
        <v>40</v>
      </c>
      <c r="M5407" s="13" t="s">
        <v>9706</v>
      </c>
      <c r="N5407" s="13" t="s">
        <v>215</v>
      </c>
      <c r="O5407" s="33" t="s">
        <v>38</v>
      </c>
      <c r="P5407" s="58" t="s">
        <v>38</v>
      </c>
      <c r="Q5407" s="33" t="s">
        <v>207</v>
      </c>
      <c r="R5407" s="14" t="s">
        <v>38</v>
      </c>
      <c r="S5407" s="13" t="s">
        <v>216</v>
      </c>
      <c r="T5407" s="13" t="s">
        <v>209</v>
      </c>
      <c r="U5407" s="33">
        <f t="shared" ca="1" si="1008"/>
        <v>45744.56914039352</v>
      </c>
      <c r="V5407" s="13" t="str">
        <f t="shared" si="1009"/>
        <v>Chennai - RSI</v>
      </c>
      <c r="W5407" s="13" t="str">
        <f t="shared" si="1010"/>
        <v>RI</v>
      </c>
      <c r="X5407" s="13">
        <f t="shared" si="1011"/>
        <v>15</v>
      </c>
      <c r="Y5407" s="13" t="str">
        <f>IFERROR(VLOOKUP(C5407,ReceivingTeam[],2,FALSE),"HelpDesk")</f>
        <v>HelpDesk</v>
      </c>
      <c r="Z5407" s="67">
        <f t="shared" si="1012"/>
        <v>44882.779224537</v>
      </c>
      <c r="AA5407" s="68">
        <f t="shared" si="1013"/>
        <v>44881</v>
      </c>
      <c r="AB5407" s="69" t="b">
        <f t="shared" si="1014"/>
        <v>1</v>
      </c>
      <c r="AC5407" s="70">
        <f t="shared" si="1015"/>
        <v>0.5</v>
      </c>
      <c r="AD5407" s="67">
        <f t="shared" si="1016"/>
        <v>44882.779224537</v>
      </c>
      <c r="AE5407" s="67">
        <f>VLOOKUP(V5407,'Branch Wise Work Timelines'!C:G,3,FALSE)+AA5407</f>
        <v>44881.416666666664</v>
      </c>
      <c r="AF5407" s="67">
        <f>IF(V5407="Bangalore",VLOOKUP(V5407,'Branch Wise Work Timelines'!C:G,4,FALSE)+AA5407+1,IF(V5407="Mumbai",VLOOKUP(V5407,'Branch Wise Work Timelines'!C:G,4,FALSE)+AA5407+1,VLOOKUP(V5407,'Branch Wise Work Timelines'!C:G,4,FALSE)+AA5407))</f>
        <v>44881.791666666664</v>
      </c>
      <c r="AG5407" s="67">
        <f>WORKDAY.INTL(AA5407,1,11)+VLOOKUP(V5407,'Branch Wise Work Timelines'!C:G,3,FALSE)</f>
        <v>44882.416666666664</v>
      </c>
      <c r="AH5407" s="69" t="str">
        <f t="shared" ca="1" si="1017"/>
        <v>Out of TAT</v>
      </c>
      <c r="AI5407" s="69">
        <f t="shared" ca="1" si="1018"/>
        <v>20683</v>
      </c>
      <c r="AJ5407" s="69" t="str">
        <f ca="1">IF(AI5407&lt;0,"0-12",IFERROR(VLOOKUP(AI5407,Breakup[],2,FALSE),"&gt;24"))</f>
        <v>&gt;24</v>
      </c>
      <c r="AK5407" s="69" t="str">
        <f>VLOOKUP(V5407,Master!B:D,3,FALSE)</f>
        <v>South</v>
      </c>
      <c r="AL5407" s="69" t="str">
        <f t="shared" si="1019"/>
        <v>Chennai - RSI</v>
      </c>
    </row>
    <row r="5408" spans="1:38">
      <c r="A5408" s="14" t="s">
        <v>11147</v>
      </c>
      <c r="B5408" s="54">
        <v>44701.536581446802</v>
      </c>
      <c r="C5408" s="13" t="s">
        <v>6794</v>
      </c>
      <c r="D5408" s="13">
        <v>650</v>
      </c>
      <c r="E5408" s="13" t="s">
        <v>11148</v>
      </c>
      <c r="F5408" s="13" t="s">
        <v>33</v>
      </c>
      <c r="G5408" s="14">
        <v>1653051036549</v>
      </c>
      <c r="H5408" s="55">
        <v>0.51962962962963</v>
      </c>
      <c r="I5408" s="33">
        <v>44885.519629629598</v>
      </c>
      <c r="J5408" s="58">
        <v>44885</v>
      </c>
      <c r="K5408" s="13" t="s">
        <v>313</v>
      </c>
      <c r="L5408" s="13" t="s">
        <v>60</v>
      </c>
      <c r="M5408" s="13" t="s">
        <v>314</v>
      </c>
      <c r="N5408" s="13" t="s">
        <v>206</v>
      </c>
      <c r="O5408" s="33" t="s">
        <v>38</v>
      </c>
      <c r="P5408" s="58" t="s">
        <v>38</v>
      </c>
      <c r="Q5408" s="33" t="s">
        <v>207</v>
      </c>
      <c r="R5408" s="14" t="s">
        <v>38</v>
      </c>
      <c r="S5408" s="13" t="s">
        <v>208</v>
      </c>
      <c r="T5408" s="13" t="s">
        <v>209</v>
      </c>
      <c r="U5408" s="33">
        <f t="shared" ca="1" si="1008"/>
        <v>45744.56914039352</v>
      </c>
      <c r="V5408" s="13" t="str">
        <f t="shared" si="1009"/>
        <v>Hyderabad</v>
      </c>
      <c r="W5408" s="13" t="str">
        <f t="shared" si="1010"/>
        <v>RI</v>
      </c>
      <c r="X5408" s="13">
        <f t="shared" si="1011"/>
        <v>12</v>
      </c>
      <c r="Y5408" s="13" t="str">
        <f>IFERROR(VLOOKUP(C5408,ReceivingTeam[],2,FALSE),"HelpDesk")</f>
        <v>HelpDesk</v>
      </c>
      <c r="Z5408" s="67">
        <f t="shared" si="1012"/>
        <v>44885.916666666664</v>
      </c>
      <c r="AA5408" s="68">
        <f t="shared" si="1013"/>
        <v>44885</v>
      </c>
      <c r="AB5408" s="69" t="b">
        <f t="shared" si="1014"/>
        <v>0</v>
      </c>
      <c r="AC5408" s="70">
        <f t="shared" si="1015"/>
        <v>0.5</v>
      </c>
      <c r="AD5408" s="67">
        <f t="shared" si="1016"/>
        <v>44885.916666666664</v>
      </c>
      <c r="AE5408" s="67">
        <f>VLOOKUP(V5408,'Branch Wise Work Timelines'!C:G,3,FALSE)+AA5408</f>
        <v>44885.416666666664</v>
      </c>
      <c r="AF5408" s="67">
        <f>IF(V5408="Bangalore",VLOOKUP(V5408,'Branch Wise Work Timelines'!C:G,4,FALSE)+AA5408+1,IF(V5408="Mumbai",VLOOKUP(V5408,'Branch Wise Work Timelines'!C:G,4,FALSE)+AA5408+1,VLOOKUP(V5408,'Branch Wise Work Timelines'!C:G,4,FALSE)+AA5408))</f>
        <v>44885.770833333336</v>
      </c>
      <c r="AG5408" s="67">
        <f>WORKDAY.INTL(AA5408,1,11)+VLOOKUP(V5408,'Branch Wise Work Timelines'!C:G,3,FALSE)</f>
        <v>44886.416666666664</v>
      </c>
      <c r="AH5408" s="69" t="str">
        <f t="shared" ca="1" si="1017"/>
        <v>Out of TAT</v>
      </c>
      <c r="AI5408" s="69">
        <f t="shared" ca="1" si="1018"/>
        <v>20608</v>
      </c>
      <c r="AJ5408" s="69" t="str">
        <f ca="1">IF(AI5408&lt;0,"0-12",IFERROR(VLOOKUP(AI5408,Breakup[],2,FALSE),"&gt;24"))</f>
        <v>&gt;24</v>
      </c>
      <c r="AK5408" s="69" t="str">
        <f>VLOOKUP(V5408,Master!B:D,3,FALSE)</f>
        <v>South</v>
      </c>
      <c r="AL5408" s="69" t="str">
        <f t="shared" si="1019"/>
        <v>Hyderabad</v>
      </c>
    </row>
    <row r="5409" spans="1:38">
      <c r="A5409" s="14" t="s">
        <v>11149</v>
      </c>
      <c r="B5409" s="54">
        <v>44701.542892708298</v>
      </c>
      <c r="C5409" s="13" t="s">
        <v>6794</v>
      </c>
      <c r="D5409" s="13">
        <v>1644</v>
      </c>
      <c r="E5409" s="13" t="s">
        <v>11150</v>
      </c>
      <c r="F5409" s="13" t="s">
        <v>33</v>
      </c>
      <c r="G5409" s="14">
        <v>1653051036549</v>
      </c>
      <c r="H5409" s="55">
        <v>0.42177083333333298</v>
      </c>
      <c r="I5409" s="33">
        <v>44882.421770833302</v>
      </c>
      <c r="J5409" s="58">
        <v>44882</v>
      </c>
      <c r="K5409" s="13" t="s">
        <v>313</v>
      </c>
      <c r="L5409" s="13" t="s">
        <v>60</v>
      </c>
      <c r="M5409" s="13" t="s">
        <v>314</v>
      </c>
      <c r="N5409" s="13" t="s">
        <v>206</v>
      </c>
      <c r="O5409" s="33" t="s">
        <v>38</v>
      </c>
      <c r="P5409" s="58" t="s">
        <v>38</v>
      </c>
      <c r="Q5409" s="33" t="s">
        <v>207</v>
      </c>
      <c r="R5409" s="14" t="s">
        <v>38</v>
      </c>
      <c r="S5409" s="13" t="s">
        <v>208</v>
      </c>
      <c r="T5409" s="13" t="s">
        <v>209</v>
      </c>
      <c r="U5409" s="33">
        <f t="shared" ca="1" si="1008"/>
        <v>45744.56914039352</v>
      </c>
      <c r="V5409" s="13" t="str">
        <f t="shared" si="1009"/>
        <v>Hyderabad</v>
      </c>
      <c r="W5409" s="13" t="str">
        <f t="shared" si="1010"/>
        <v>RI</v>
      </c>
      <c r="X5409" s="13">
        <f t="shared" si="1011"/>
        <v>10</v>
      </c>
      <c r="Y5409" s="13" t="str">
        <f>IFERROR(VLOOKUP(C5409,ReceivingTeam[],2,FALSE),"HelpDesk")</f>
        <v>HelpDesk</v>
      </c>
      <c r="Z5409" s="67">
        <f t="shared" si="1012"/>
        <v>44883.56760416663</v>
      </c>
      <c r="AA5409" s="68">
        <f t="shared" si="1013"/>
        <v>44882</v>
      </c>
      <c r="AB5409" s="69" t="b">
        <f t="shared" si="1014"/>
        <v>1</v>
      </c>
      <c r="AC5409" s="70">
        <f t="shared" si="1015"/>
        <v>0.5</v>
      </c>
      <c r="AD5409" s="67">
        <f t="shared" si="1016"/>
        <v>44883.56760416663</v>
      </c>
      <c r="AE5409" s="67">
        <f>VLOOKUP(V5409,'Branch Wise Work Timelines'!C:G,3,FALSE)+AA5409</f>
        <v>44882.416666666664</v>
      </c>
      <c r="AF5409" s="67">
        <f>IF(V5409="Bangalore",VLOOKUP(V5409,'Branch Wise Work Timelines'!C:G,4,FALSE)+AA5409+1,IF(V5409="Mumbai",VLOOKUP(V5409,'Branch Wise Work Timelines'!C:G,4,FALSE)+AA5409+1,VLOOKUP(V5409,'Branch Wise Work Timelines'!C:G,4,FALSE)+AA5409))</f>
        <v>44882.770833333336</v>
      </c>
      <c r="AG5409" s="67">
        <f>WORKDAY.INTL(AA5409,1,11)+VLOOKUP(V5409,'Branch Wise Work Timelines'!C:G,3,FALSE)</f>
        <v>44883.416666666664</v>
      </c>
      <c r="AH5409" s="69" t="str">
        <f t="shared" ca="1" si="1017"/>
        <v>Out of TAT</v>
      </c>
      <c r="AI5409" s="69">
        <f t="shared" ca="1" si="1018"/>
        <v>20665</v>
      </c>
      <c r="AJ5409" s="69" t="str">
        <f ca="1">IF(AI5409&lt;0,"0-12",IFERROR(VLOOKUP(AI5409,Breakup[],2,FALSE),"&gt;24"))</f>
        <v>&gt;24</v>
      </c>
      <c r="AK5409" s="69" t="str">
        <f>VLOOKUP(V5409,Master!B:D,3,FALSE)</f>
        <v>South</v>
      </c>
      <c r="AL5409" s="69" t="str">
        <f t="shared" si="1019"/>
        <v>Hyderabad</v>
      </c>
    </row>
    <row r="5410" spans="1:38">
      <c r="A5410" s="14" t="s">
        <v>11151</v>
      </c>
      <c r="B5410" s="54">
        <v>44701.642453090302</v>
      </c>
      <c r="C5410" s="13" t="s">
        <v>6794</v>
      </c>
      <c r="D5410" s="13">
        <v>1470</v>
      </c>
      <c r="E5410" s="13" t="s">
        <v>11152</v>
      </c>
      <c r="F5410" s="13" t="s">
        <v>33</v>
      </c>
      <c r="G5410" s="14">
        <v>1653051036549</v>
      </c>
      <c r="H5410" s="55">
        <v>0.87568287037036996</v>
      </c>
      <c r="I5410" s="33">
        <v>44888.875682870399</v>
      </c>
      <c r="J5410" s="58">
        <v>44888</v>
      </c>
      <c r="K5410" s="13" t="s">
        <v>313</v>
      </c>
      <c r="L5410" s="13" t="s">
        <v>60</v>
      </c>
      <c r="M5410" s="13" t="s">
        <v>314</v>
      </c>
      <c r="N5410" s="13" t="s">
        <v>206</v>
      </c>
      <c r="O5410" s="33" t="s">
        <v>38</v>
      </c>
      <c r="P5410" s="58" t="s">
        <v>38</v>
      </c>
      <c r="Q5410" s="33" t="s">
        <v>207</v>
      </c>
      <c r="R5410" s="14" t="s">
        <v>38</v>
      </c>
      <c r="S5410" s="13" t="s">
        <v>208</v>
      </c>
      <c r="T5410" s="13" t="s">
        <v>209</v>
      </c>
      <c r="U5410" s="33">
        <f t="shared" ca="1" si="1008"/>
        <v>45744.56914039352</v>
      </c>
      <c r="V5410" s="13" t="str">
        <f t="shared" si="1009"/>
        <v>Hyderabad</v>
      </c>
      <c r="W5410" s="13" t="str">
        <f t="shared" si="1010"/>
        <v>RI</v>
      </c>
      <c r="X5410" s="13">
        <f t="shared" si="1011"/>
        <v>21</v>
      </c>
      <c r="Y5410" s="13" t="str">
        <f>IFERROR(VLOOKUP(C5410,ReceivingTeam[],2,FALSE),"HelpDesk")</f>
        <v>HelpDesk</v>
      </c>
      <c r="Z5410" s="67">
        <f t="shared" si="1012"/>
        <v>44890.021516203728</v>
      </c>
      <c r="AA5410" s="68">
        <f t="shared" si="1013"/>
        <v>44888</v>
      </c>
      <c r="AB5410" s="69" t="b">
        <f t="shared" si="1014"/>
        <v>1</v>
      </c>
      <c r="AC5410" s="70">
        <f t="shared" si="1015"/>
        <v>0.5</v>
      </c>
      <c r="AD5410" s="67">
        <f t="shared" si="1016"/>
        <v>44890.021516203728</v>
      </c>
      <c r="AE5410" s="67">
        <f>VLOOKUP(V5410,'Branch Wise Work Timelines'!C:G,3,FALSE)+AA5410</f>
        <v>44888.416666666664</v>
      </c>
      <c r="AF5410" s="67">
        <f>IF(V5410="Bangalore",VLOOKUP(V5410,'Branch Wise Work Timelines'!C:G,4,FALSE)+AA5410+1,IF(V5410="Mumbai",VLOOKUP(V5410,'Branch Wise Work Timelines'!C:G,4,FALSE)+AA5410+1,VLOOKUP(V5410,'Branch Wise Work Timelines'!C:G,4,FALSE)+AA5410))</f>
        <v>44888.770833333336</v>
      </c>
      <c r="AG5410" s="67">
        <f>WORKDAY.INTL(AA5410,1,11)+VLOOKUP(V5410,'Branch Wise Work Timelines'!C:G,3,FALSE)</f>
        <v>44889.416666666664</v>
      </c>
      <c r="AH5410" s="69" t="str">
        <f t="shared" ca="1" si="1017"/>
        <v>Out of TAT</v>
      </c>
      <c r="AI5410" s="69">
        <f t="shared" ca="1" si="1018"/>
        <v>20510</v>
      </c>
      <c r="AJ5410" s="69" t="str">
        <f ca="1">IF(AI5410&lt;0,"0-12",IFERROR(VLOOKUP(AI5410,Breakup[],2,FALSE),"&gt;24"))</f>
        <v>&gt;24</v>
      </c>
      <c r="AK5410" s="69" t="str">
        <f>VLOOKUP(V5410,Master!B:D,3,FALSE)</f>
        <v>South</v>
      </c>
      <c r="AL5410" s="69" t="str">
        <f t="shared" si="1019"/>
        <v>Hyderabad</v>
      </c>
    </row>
    <row r="5411" spans="1:38">
      <c r="A5411" s="14" t="s">
        <v>11153</v>
      </c>
      <c r="B5411" s="54">
        <v>44701.8136010417</v>
      </c>
      <c r="C5411" s="13" t="s">
        <v>89</v>
      </c>
      <c r="D5411" s="13">
        <v>452</v>
      </c>
      <c r="E5411" s="13" t="s">
        <v>11154</v>
      </c>
      <c r="F5411" s="13" t="s">
        <v>15</v>
      </c>
      <c r="G5411" s="14">
        <v>1653056396900</v>
      </c>
      <c r="H5411" s="55">
        <v>0.34847222222222202</v>
      </c>
      <c r="I5411" s="33">
        <v>44883.348472222198</v>
      </c>
      <c r="J5411" s="58">
        <v>44883</v>
      </c>
      <c r="K5411" s="13" t="s">
        <v>213</v>
      </c>
      <c r="L5411" s="13" t="s">
        <v>30</v>
      </c>
      <c r="M5411" s="13" t="s">
        <v>75</v>
      </c>
      <c r="N5411" s="13" t="s">
        <v>206</v>
      </c>
      <c r="O5411" s="33" t="s">
        <v>38</v>
      </c>
      <c r="P5411" s="58" t="s">
        <v>38</v>
      </c>
      <c r="Q5411" s="33" t="s">
        <v>207</v>
      </c>
      <c r="R5411" s="14" t="s">
        <v>38</v>
      </c>
      <c r="S5411" s="13" t="s">
        <v>216</v>
      </c>
      <c r="T5411" s="13" t="s">
        <v>217</v>
      </c>
      <c r="U5411" s="33">
        <f t="shared" ca="1" si="1008"/>
        <v>45744.56914039352</v>
      </c>
      <c r="V5411" s="13" t="str">
        <f t="shared" si="1009"/>
        <v>Bangalore</v>
      </c>
      <c r="W5411" s="13" t="str">
        <f t="shared" si="1010"/>
        <v>CLS</v>
      </c>
      <c r="X5411" s="13">
        <f t="shared" si="1011"/>
        <v>8</v>
      </c>
      <c r="Y5411" s="13" t="str">
        <f>IFERROR(VLOOKUP(C5411,ReceivingTeam[],2,FALSE),"HelpDesk")</f>
        <v>Branch office</v>
      </c>
      <c r="Z5411" s="67">
        <f t="shared" si="1012"/>
        <v>44883.916666666664</v>
      </c>
      <c r="AA5411" s="68">
        <f t="shared" si="1013"/>
        <v>44883</v>
      </c>
      <c r="AB5411" s="69" t="b">
        <f t="shared" si="1014"/>
        <v>1</v>
      </c>
      <c r="AC5411" s="70">
        <f t="shared" si="1015"/>
        <v>0.5</v>
      </c>
      <c r="AD5411" s="67">
        <f t="shared" si="1016"/>
        <v>44883.916666666664</v>
      </c>
      <c r="AE5411" s="67">
        <f>VLOOKUP(V5411,'Branch Wise Work Timelines'!C:G,3,FALSE)+AA5411</f>
        <v>44883.416666666664</v>
      </c>
      <c r="AF5411" s="67">
        <f>IF(V5411="Bangalore",VLOOKUP(V5411,'Branch Wise Work Timelines'!C:G,4,FALSE)+AA5411+1,IF(V5411="Mumbai",VLOOKUP(V5411,'Branch Wise Work Timelines'!C:G,4,FALSE)+AA5411+1,VLOOKUP(V5411,'Branch Wise Work Timelines'!C:G,4,FALSE)+AA5411))</f>
        <v>44884.104166666664</v>
      </c>
      <c r="AG5411" s="67">
        <f>WORKDAY.INTL(AA5411,1,11)+VLOOKUP(V5411,'Branch Wise Work Timelines'!C:G,3,FALSE)</f>
        <v>44884.416666666664</v>
      </c>
      <c r="AH5411" s="69" t="str">
        <f t="shared" ca="1" si="1017"/>
        <v>Out of TAT</v>
      </c>
      <c r="AI5411" s="69">
        <f t="shared" ca="1" si="1018"/>
        <v>20656</v>
      </c>
      <c r="AJ5411" s="69" t="str">
        <f ca="1">IF(AI5411&lt;0,"0-12",IFERROR(VLOOKUP(AI5411,Breakup[],2,FALSE),"&gt;24"))</f>
        <v>&gt;24</v>
      </c>
      <c r="AK5411" s="69" t="str">
        <f>VLOOKUP(V5411,Master!B:D,3,FALSE)</f>
        <v>South</v>
      </c>
      <c r="AL5411" s="69" t="str">
        <f t="shared" si="1019"/>
        <v>Bangalore-CLS</v>
      </c>
    </row>
    <row r="5412" spans="1:38">
      <c r="A5412" s="14" t="s">
        <v>11155</v>
      </c>
      <c r="B5412" s="54">
        <v>44701.770708912001</v>
      </c>
      <c r="C5412" s="13" t="s">
        <v>586</v>
      </c>
      <c r="D5412" s="13">
        <v>1228</v>
      </c>
      <c r="E5412" s="13" t="s">
        <v>11156</v>
      </c>
      <c r="F5412" s="13" t="s">
        <v>15</v>
      </c>
      <c r="G5412" s="14">
        <v>1653054766382</v>
      </c>
      <c r="H5412" s="55">
        <v>0.163252314814815</v>
      </c>
      <c r="I5412" s="33">
        <v>44891.1632523148</v>
      </c>
      <c r="J5412" s="58">
        <v>44891</v>
      </c>
      <c r="K5412" s="13" t="s">
        <v>213</v>
      </c>
      <c r="L5412" s="13" t="s">
        <v>30</v>
      </c>
      <c r="M5412" s="13" t="s">
        <v>75</v>
      </c>
      <c r="N5412" s="13" t="s">
        <v>206</v>
      </c>
      <c r="O5412" s="33">
        <v>44891.788877314801</v>
      </c>
      <c r="P5412" s="58">
        <v>44891</v>
      </c>
      <c r="Q5412" s="33" t="s">
        <v>237</v>
      </c>
      <c r="R5412" s="14">
        <v>474</v>
      </c>
      <c r="S5412" s="13" t="s">
        <v>216</v>
      </c>
      <c r="T5412" s="13" t="s">
        <v>217</v>
      </c>
      <c r="U5412" s="33">
        <f t="shared" ca="1" si="1008"/>
        <v>45744.56914039352</v>
      </c>
      <c r="V5412" s="13" t="str">
        <f t="shared" si="1009"/>
        <v>Bangalore</v>
      </c>
      <c r="W5412" s="13" t="str">
        <f t="shared" si="1010"/>
        <v>CLS</v>
      </c>
      <c r="X5412" s="13">
        <f t="shared" si="1011"/>
        <v>3</v>
      </c>
      <c r="Y5412" s="13" t="str">
        <f>IFERROR(VLOOKUP(C5412,ReceivingTeam[],2,FALSE),"HelpDesk")</f>
        <v>HelpDesk</v>
      </c>
      <c r="Z5412" s="67">
        <f t="shared" si="1012"/>
        <v>44891.916666666664</v>
      </c>
      <c r="AA5412" s="68">
        <f t="shared" si="1013"/>
        <v>44891</v>
      </c>
      <c r="AB5412" s="69" t="b">
        <f t="shared" si="1014"/>
        <v>1</v>
      </c>
      <c r="AC5412" s="70">
        <f t="shared" si="1015"/>
        <v>0.5</v>
      </c>
      <c r="AD5412" s="67">
        <f t="shared" si="1016"/>
        <v>44891.916666666664</v>
      </c>
      <c r="AE5412" s="67">
        <f>VLOOKUP(V5412,'Branch Wise Work Timelines'!C:G,3,FALSE)+AA5412</f>
        <v>44891.416666666664</v>
      </c>
      <c r="AF5412" s="67">
        <f>IF(V5412="Bangalore",VLOOKUP(V5412,'Branch Wise Work Timelines'!C:G,4,FALSE)+AA5412+1,IF(V5412="Mumbai",VLOOKUP(V5412,'Branch Wise Work Timelines'!C:G,4,FALSE)+AA5412+1,VLOOKUP(V5412,'Branch Wise Work Timelines'!C:G,4,FALSE)+AA5412))</f>
        <v>44892.104166666664</v>
      </c>
      <c r="AG5412" s="67">
        <f>WORKDAY.INTL(AA5412,1,11)+VLOOKUP(V5412,'Branch Wise Work Timelines'!C:G,3,FALSE)</f>
        <v>44893.416666666664</v>
      </c>
      <c r="AH5412" s="69" t="str">
        <f t="shared" si="1017"/>
        <v>Met</v>
      </c>
      <c r="AI5412" s="69">
        <f t="shared" ca="1" si="1018"/>
        <v>20464</v>
      </c>
      <c r="AJ5412" s="69" t="str">
        <f ca="1">IF(AI5412&lt;0,"0-12",IFERROR(VLOOKUP(AI5412,Breakup[],2,FALSE),"&gt;24"))</f>
        <v>&gt;24</v>
      </c>
      <c r="AK5412" s="69" t="str">
        <f>VLOOKUP(V5412,Master!B:D,3,FALSE)</f>
        <v>South</v>
      </c>
      <c r="AL5412" s="69" t="str">
        <f t="shared" si="1019"/>
        <v>Bangalore-CLS</v>
      </c>
    </row>
    <row r="5413" spans="1:38">
      <c r="A5413" s="14" t="s">
        <v>11157</v>
      </c>
      <c r="B5413" s="54">
        <v>44701.802657673601</v>
      </c>
      <c r="C5413" s="13" t="s">
        <v>89</v>
      </c>
      <c r="D5413" s="13">
        <v>1989</v>
      </c>
      <c r="E5413" s="13" t="s">
        <v>11158</v>
      </c>
      <c r="F5413" s="13" t="s">
        <v>15</v>
      </c>
      <c r="G5413" s="14">
        <v>1653056396900</v>
      </c>
      <c r="H5413" s="55">
        <v>8.9351851851851901E-3</v>
      </c>
      <c r="I5413" s="33">
        <v>44884.0089351852</v>
      </c>
      <c r="J5413" s="58">
        <v>44884</v>
      </c>
      <c r="K5413" s="13" t="s">
        <v>213</v>
      </c>
      <c r="L5413" s="13" t="s">
        <v>30</v>
      </c>
      <c r="M5413" s="13" t="s">
        <v>75</v>
      </c>
      <c r="N5413" s="13" t="s">
        <v>206</v>
      </c>
      <c r="O5413" s="33" t="s">
        <v>38</v>
      </c>
      <c r="P5413" s="58" t="s">
        <v>38</v>
      </c>
      <c r="Q5413" s="33" t="s">
        <v>207</v>
      </c>
      <c r="R5413" s="14" t="s">
        <v>38</v>
      </c>
      <c r="S5413" s="13" t="s">
        <v>216</v>
      </c>
      <c r="T5413" s="13" t="s">
        <v>217</v>
      </c>
      <c r="U5413" s="33">
        <f t="shared" ca="1" si="1008"/>
        <v>45744.56914039352</v>
      </c>
      <c r="V5413" s="13" t="str">
        <f t="shared" si="1009"/>
        <v>Bangalore</v>
      </c>
      <c r="W5413" s="13" t="str">
        <f t="shared" si="1010"/>
        <v>CLS</v>
      </c>
      <c r="X5413" s="13">
        <f t="shared" si="1011"/>
        <v>0</v>
      </c>
      <c r="Y5413" s="13" t="str">
        <f>IFERROR(VLOOKUP(C5413,ReceivingTeam[],2,FALSE),"HelpDesk")</f>
        <v>Branch office</v>
      </c>
      <c r="Z5413" s="67">
        <f t="shared" si="1012"/>
        <v>44884.916666666664</v>
      </c>
      <c r="AA5413" s="68">
        <f t="shared" si="1013"/>
        <v>44884</v>
      </c>
      <c r="AB5413" s="69" t="b">
        <f t="shared" si="1014"/>
        <v>1</v>
      </c>
      <c r="AC5413" s="70">
        <f t="shared" si="1015"/>
        <v>0.5</v>
      </c>
      <c r="AD5413" s="67">
        <f t="shared" si="1016"/>
        <v>44884.916666666664</v>
      </c>
      <c r="AE5413" s="67">
        <f>VLOOKUP(V5413,'Branch Wise Work Timelines'!C:G,3,FALSE)+AA5413</f>
        <v>44884.416666666664</v>
      </c>
      <c r="AF5413" s="67">
        <f>IF(V5413="Bangalore",VLOOKUP(V5413,'Branch Wise Work Timelines'!C:G,4,FALSE)+AA5413+1,IF(V5413="Mumbai",VLOOKUP(V5413,'Branch Wise Work Timelines'!C:G,4,FALSE)+AA5413+1,VLOOKUP(V5413,'Branch Wise Work Timelines'!C:G,4,FALSE)+AA5413))</f>
        <v>44885.104166666664</v>
      </c>
      <c r="AG5413" s="67">
        <f>WORKDAY.INTL(AA5413,1,11)+VLOOKUP(V5413,'Branch Wise Work Timelines'!C:G,3,FALSE)</f>
        <v>44886.416666666664</v>
      </c>
      <c r="AH5413" s="69" t="str">
        <f t="shared" ca="1" si="1017"/>
        <v>Out of TAT</v>
      </c>
      <c r="AI5413" s="69">
        <f t="shared" ca="1" si="1018"/>
        <v>20632</v>
      </c>
      <c r="AJ5413" s="69" t="str">
        <f ca="1">IF(AI5413&lt;0,"0-12",IFERROR(VLOOKUP(AI5413,Breakup[],2,FALSE),"&gt;24"))</f>
        <v>&gt;24</v>
      </c>
      <c r="AK5413" s="69" t="str">
        <f>VLOOKUP(V5413,Master!B:D,3,FALSE)</f>
        <v>South</v>
      </c>
      <c r="AL5413" s="69" t="str">
        <f t="shared" si="1019"/>
        <v>Bangalore-CLS</v>
      </c>
    </row>
    <row r="5414" spans="1:38">
      <c r="A5414" s="14" t="s">
        <v>11159</v>
      </c>
      <c r="B5414" s="54">
        <v>44701.773512963002</v>
      </c>
      <c r="C5414" s="13" t="s">
        <v>121</v>
      </c>
      <c r="D5414" s="13">
        <v>1408</v>
      </c>
      <c r="E5414" s="13" t="s">
        <v>11160</v>
      </c>
      <c r="F5414" s="13" t="s">
        <v>33</v>
      </c>
      <c r="G5414" s="14">
        <v>1653052695813</v>
      </c>
      <c r="H5414" s="55">
        <v>9.1770833333333302E-2</v>
      </c>
      <c r="I5414" s="33">
        <v>44883.0917708333</v>
      </c>
      <c r="J5414" s="58">
        <v>44883</v>
      </c>
      <c r="K5414" s="13" t="s">
        <v>263</v>
      </c>
      <c r="L5414" s="13" t="s">
        <v>69</v>
      </c>
      <c r="M5414" s="13" t="s">
        <v>101</v>
      </c>
      <c r="N5414" s="13" t="s">
        <v>206</v>
      </c>
      <c r="O5414" s="33" t="s">
        <v>38</v>
      </c>
      <c r="P5414" s="58" t="s">
        <v>38</v>
      </c>
      <c r="Q5414" s="33" t="s">
        <v>207</v>
      </c>
      <c r="R5414" s="14" t="s">
        <v>38</v>
      </c>
      <c r="S5414" s="13" t="s">
        <v>208</v>
      </c>
      <c r="T5414" s="13" t="s">
        <v>209</v>
      </c>
      <c r="U5414" s="33">
        <f t="shared" ca="1" si="1008"/>
        <v>45744.56914039352</v>
      </c>
      <c r="V5414" s="13" t="str">
        <f t="shared" si="1009"/>
        <v>Mumbai</v>
      </c>
      <c r="W5414" s="13" t="str">
        <f t="shared" si="1010"/>
        <v>RI</v>
      </c>
      <c r="X5414" s="13">
        <f t="shared" si="1011"/>
        <v>2</v>
      </c>
      <c r="Y5414" s="13" t="str">
        <f>IFERROR(VLOOKUP(C5414,ReceivingTeam[],2,FALSE),"HelpDesk")</f>
        <v>Branch office</v>
      </c>
      <c r="Z5414" s="67">
        <f t="shared" si="1012"/>
        <v>44883.916666666664</v>
      </c>
      <c r="AA5414" s="68">
        <f t="shared" si="1013"/>
        <v>44883</v>
      </c>
      <c r="AB5414" s="69" t="b">
        <f t="shared" si="1014"/>
        <v>1</v>
      </c>
      <c r="AC5414" s="70">
        <f t="shared" si="1015"/>
        <v>0.5</v>
      </c>
      <c r="AD5414" s="67">
        <f t="shared" si="1016"/>
        <v>44883.916666666664</v>
      </c>
      <c r="AE5414" s="67">
        <f>VLOOKUP(V5414,'Branch Wise Work Timelines'!C:G,3,FALSE)+AA5414</f>
        <v>44883.416666666664</v>
      </c>
      <c r="AF5414" s="67">
        <f>IF(V5414="Bangalore",VLOOKUP(V5414,'Branch Wise Work Timelines'!C:G,4,FALSE)+AA5414+1,IF(V5414="Mumbai",VLOOKUP(V5414,'Branch Wise Work Timelines'!C:G,4,FALSE)+AA5414+1,VLOOKUP(V5414,'Branch Wise Work Timelines'!C:G,4,FALSE)+AA5414))</f>
        <v>44884.25</v>
      </c>
      <c r="AG5414" s="67">
        <f>WORKDAY.INTL(AA5414,1,11)+VLOOKUP(V5414,'Branch Wise Work Timelines'!C:G,3,FALSE)</f>
        <v>44884.416666666664</v>
      </c>
      <c r="AH5414" s="69" t="str">
        <f t="shared" ca="1" si="1017"/>
        <v>Out of TAT</v>
      </c>
      <c r="AI5414" s="69">
        <f t="shared" ca="1" si="1018"/>
        <v>20656</v>
      </c>
      <c r="AJ5414" s="69" t="str">
        <f ca="1">IF(AI5414&lt;0,"0-12",IFERROR(VLOOKUP(AI5414,Breakup[],2,FALSE),"&gt;24"))</f>
        <v>&gt;24</v>
      </c>
      <c r="AK5414" s="69" t="str">
        <f>VLOOKUP(V5414,Master!B:D,3,FALSE)</f>
        <v>East</v>
      </c>
      <c r="AL5414" s="69" t="str">
        <f t="shared" si="1019"/>
        <v>Mumbai</v>
      </c>
    </row>
    <row r="5415" spans="1:38">
      <c r="A5415" s="14" t="s">
        <v>11161</v>
      </c>
      <c r="B5415" s="54">
        <v>44701.691747303201</v>
      </c>
      <c r="C5415" s="13" t="s">
        <v>2360</v>
      </c>
      <c r="D5415" s="13">
        <v>785</v>
      </c>
      <c r="E5415" s="13" t="s">
        <v>11162</v>
      </c>
      <c r="F5415" s="13" t="s">
        <v>33</v>
      </c>
      <c r="G5415" s="14">
        <v>1653046113053</v>
      </c>
      <c r="H5415" s="55">
        <v>0.88803240740740697</v>
      </c>
      <c r="I5415" s="33">
        <v>44885.888032407398</v>
      </c>
      <c r="J5415" s="58">
        <v>44885</v>
      </c>
      <c r="K5415" s="13" t="s">
        <v>213</v>
      </c>
      <c r="L5415" s="13" t="s">
        <v>30</v>
      </c>
      <c r="M5415" s="13" t="s">
        <v>282</v>
      </c>
      <c r="N5415" s="13" t="s">
        <v>215</v>
      </c>
      <c r="O5415" s="33" t="s">
        <v>38</v>
      </c>
      <c r="P5415" s="58" t="s">
        <v>38</v>
      </c>
      <c r="Q5415" s="33" t="s">
        <v>207</v>
      </c>
      <c r="R5415" s="14" t="s">
        <v>38</v>
      </c>
      <c r="S5415" s="13" t="s">
        <v>216</v>
      </c>
      <c r="T5415" s="13" t="s">
        <v>278</v>
      </c>
      <c r="U5415" s="33">
        <f t="shared" ca="1" si="1008"/>
        <v>45744.56914039352</v>
      </c>
      <c r="V5415" s="13" t="str">
        <f t="shared" si="1009"/>
        <v>Bangalore</v>
      </c>
      <c r="W5415" s="13" t="str">
        <f t="shared" si="1010"/>
        <v>RI</v>
      </c>
      <c r="X5415" s="13">
        <f t="shared" si="1011"/>
        <v>21</v>
      </c>
      <c r="Y5415" s="13" t="str">
        <f>IFERROR(VLOOKUP(C5415,ReceivingTeam[],2,FALSE),"HelpDesk")</f>
        <v>HelpDesk</v>
      </c>
      <c r="Z5415" s="67">
        <f t="shared" si="1012"/>
        <v>44888.416666666664</v>
      </c>
      <c r="AA5415" s="68">
        <f t="shared" si="1013"/>
        <v>44885</v>
      </c>
      <c r="AB5415" s="69" t="b">
        <f t="shared" si="1014"/>
        <v>0</v>
      </c>
      <c r="AC5415" s="70">
        <f t="shared" si="1015"/>
        <v>3</v>
      </c>
      <c r="AD5415" s="67">
        <f t="shared" si="1016"/>
        <v>44888.416666666664</v>
      </c>
      <c r="AE5415" s="67">
        <f>VLOOKUP(V5415,'Branch Wise Work Timelines'!C:G,3,FALSE)+AA5415</f>
        <v>44885.416666666664</v>
      </c>
      <c r="AF5415" s="67">
        <f>IF(V5415="Bangalore",VLOOKUP(V5415,'Branch Wise Work Timelines'!C:G,4,FALSE)+AA5415+1,IF(V5415="Mumbai",VLOOKUP(V5415,'Branch Wise Work Timelines'!C:G,4,FALSE)+AA5415+1,VLOOKUP(V5415,'Branch Wise Work Timelines'!C:G,4,FALSE)+AA5415))</f>
        <v>44886.104166666664</v>
      </c>
      <c r="AG5415" s="67">
        <f>WORKDAY.INTL(AA5415,1,11)+VLOOKUP(V5415,'Branch Wise Work Timelines'!C:G,3,FALSE)</f>
        <v>44886.416666666664</v>
      </c>
      <c r="AH5415" s="69" t="str">
        <f t="shared" ca="1" si="1017"/>
        <v>Out of TAT</v>
      </c>
      <c r="AI5415" s="69">
        <f t="shared" ca="1" si="1018"/>
        <v>20548</v>
      </c>
      <c r="AJ5415" s="69" t="str">
        <f ca="1">IF(AI5415&lt;0,"0-12",IFERROR(VLOOKUP(AI5415,Breakup[],2,FALSE),"&gt;24"))</f>
        <v>&gt;24</v>
      </c>
      <c r="AK5415" s="69" t="str">
        <f>VLOOKUP(V5415,Master!B:D,3,FALSE)</f>
        <v>South</v>
      </c>
      <c r="AL5415" s="69" t="str">
        <f t="shared" si="1019"/>
        <v>Bangalore</v>
      </c>
    </row>
    <row r="5416" spans="1:38">
      <c r="A5416" s="14" t="s">
        <v>11163</v>
      </c>
      <c r="B5416" s="54">
        <v>44701.7582106134</v>
      </c>
      <c r="C5416" s="13" t="s">
        <v>599</v>
      </c>
      <c r="D5416" s="13">
        <v>533</v>
      </c>
      <c r="E5416" s="13" t="s">
        <v>11164</v>
      </c>
      <c r="F5416" s="13" t="s">
        <v>33</v>
      </c>
      <c r="G5416" s="14">
        <v>1653051071129</v>
      </c>
      <c r="H5416" s="55">
        <v>0.95577546296296301</v>
      </c>
      <c r="I5416" s="33">
        <v>44886.955775463</v>
      </c>
      <c r="J5416" s="58">
        <v>44886</v>
      </c>
      <c r="K5416" s="13" t="s">
        <v>213</v>
      </c>
      <c r="L5416" s="13" t="s">
        <v>30</v>
      </c>
      <c r="M5416" s="13" t="s">
        <v>282</v>
      </c>
      <c r="N5416" s="13" t="s">
        <v>215</v>
      </c>
      <c r="O5416" s="33" t="s">
        <v>38</v>
      </c>
      <c r="P5416" s="58" t="s">
        <v>38</v>
      </c>
      <c r="Q5416" s="33" t="s">
        <v>207</v>
      </c>
      <c r="R5416" s="14" t="s">
        <v>38</v>
      </c>
      <c r="S5416" s="13" t="s">
        <v>216</v>
      </c>
      <c r="T5416" s="13" t="s">
        <v>278</v>
      </c>
      <c r="U5416" s="33">
        <f t="shared" ca="1" si="1008"/>
        <v>45744.56914039352</v>
      </c>
      <c r="V5416" s="13" t="str">
        <f t="shared" si="1009"/>
        <v>Bangalore</v>
      </c>
      <c r="W5416" s="13" t="str">
        <f t="shared" si="1010"/>
        <v>RI</v>
      </c>
      <c r="X5416" s="13">
        <f t="shared" si="1011"/>
        <v>22</v>
      </c>
      <c r="Y5416" s="13" t="str">
        <f>IFERROR(VLOOKUP(C5416,ReceivingTeam[],2,FALSE),"HelpDesk")</f>
        <v>HelpDesk</v>
      </c>
      <c r="Z5416" s="67">
        <f t="shared" si="1012"/>
        <v>44890.268275463</v>
      </c>
      <c r="AA5416" s="68">
        <f t="shared" si="1013"/>
        <v>44886</v>
      </c>
      <c r="AB5416" s="69" t="b">
        <f t="shared" si="1014"/>
        <v>1</v>
      </c>
      <c r="AC5416" s="70">
        <f t="shared" si="1015"/>
        <v>3</v>
      </c>
      <c r="AD5416" s="67">
        <f t="shared" si="1016"/>
        <v>44890.268275463</v>
      </c>
      <c r="AE5416" s="67">
        <f>VLOOKUP(V5416,'Branch Wise Work Timelines'!C:G,3,FALSE)+AA5416</f>
        <v>44886.416666666664</v>
      </c>
      <c r="AF5416" s="67">
        <f>IF(V5416="Bangalore",VLOOKUP(V5416,'Branch Wise Work Timelines'!C:G,4,FALSE)+AA5416+1,IF(V5416="Mumbai",VLOOKUP(V5416,'Branch Wise Work Timelines'!C:G,4,FALSE)+AA5416+1,VLOOKUP(V5416,'Branch Wise Work Timelines'!C:G,4,FALSE)+AA5416))</f>
        <v>44887.104166666664</v>
      </c>
      <c r="AG5416" s="67">
        <f>WORKDAY.INTL(AA5416,1,11)+VLOOKUP(V5416,'Branch Wise Work Timelines'!C:G,3,FALSE)</f>
        <v>44887.416666666664</v>
      </c>
      <c r="AH5416" s="69" t="str">
        <f t="shared" ca="1" si="1017"/>
        <v>Out of TAT</v>
      </c>
      <c r="AI5416" s="69">
        <f t="shared" ca="1" si="1018"/>
        <v>20504</v>
      </c>
      <c r="AJ5416" s="69" t="str">
        <f ca="1">IF(AI5416&lt;0,"0-12",IFERROR(VLOOKUP(AI5416,Breakup[],2,FALSE),"&gt;24"))</f>
        <v>&gt;24</v>
      </c>
      <c r="AK5416" s="69" t="str">
        <f>VLOOKUP(V5416,Master!B:D,3,FALSE)</f>
        <v>South</v>
      </c>
      <c r="AL5416" s="69" t="str">
        <f t="shared" si="1019"/>
        <v>Bangalore</v>
      </c>
    </row>
    <row r="5417" spans="1:38">
      <c r="A5417" s="14" t="s">
        <v>11165</v>
      </c>
      <c r="B5417" s="54">
        <v>44701.6922233449</v>
      </c>
      <c r="C5417" s="13" t="s">
        <v>404</v>
      </c>
      <c r="D5417" s="13">
        <v>682</v>
      </c>
      <c r="E5417" s="13" t="s">
        <v>11166</v>
      </c>
      <c r="F5417" s="13" t="s">
        <v>15</v>
      </c>
      <c r="G5417" s="14">
        <v>1653046672988</v>
      </c>
      <c r="H5417" s="55">
        <v>9.9583333333333302E-2</v>
      </c>
      <c r="I5417" s="33">
        <v>44881.0995833333</v>
      </c>
      <c r="J5417" s="58">
        <v>44881</v>
      </c>
      <c r="K5417" s="13" t="s">
        <v>213</v>
      </c>
      <c r="L5417" s="13" t="s">
        <v>30</v>
      </c>
      <c r="M5417" s="13" t="s">
        <v>75</v>
      </c>
      <c r="N5417" s="13" t="s">
        <v>206</v>
      </c>
      <c r="O5417" s="33" t="s">
        <v>38</v>
      </c>
      <c r="P5417" s="58" t="s">
        <v>38</v>
      </c>
      <c r="Q5417" s="33" t="s">
        <v>207</v>
      </c>
      <c r="R5417" s="14" t="s">
        <v>38</v>
      </c>
      <c r="S5417" s="13" t="s">
        <v>208</v>
      </c>
      <c r="T5417" s="13" t="s">
        <v>209</v>
      </c>
      <c r="U5417" s="33">
        <f t="shared" ca="1" si="1008"/>
        <v>45744.56914039352</v>
      </c>
      <c r="V5417" s="13" t="str">
        <f t="shared" si="1009"/>
        <v>Bangalore</v>
      </c>
      <c r="W5417" s="13" t="str">
        <f t="shared" si="1010"/>
        <v>CLS</v>
      </c>
      <c r="X5417" s="13">
        <f t="shared" si="1011"/>
        <v>2</v>
      </c>
      <c r="Y5417" s="13" t="str">
        <f>IFERROR(VLOOKUP(C5417,ReceivingTeam[],2,FALSE),"HelpDesk")</f>
        <v>HelpDesk</v>
      </c>
      <c r="Z5417" s="67">
        <f t="shared" si="1012"/>
        <v>44881.916666666664</v>
      </c>
      <c r="AA5417" s="68">
        <f t="shared" si="1013"/>
        <v>44881</v>
      </c>
      <c r="AB5417" s="69" t="b">
        <f t="shared" si="1014"/>
        <v>1</v>
      </c>
      <c r="AC5417" s="70">
        <f t="shared" si="1015"/>
        <v>0.5</v>
      </c>
      <c r="AD5417" s="67">
        <f t="shared" si="1016"/>
        <v>44881.916666666664</v>
      </c>
      <c r="AE5417" s="67">
        <f>VLOOKUP(V5417,'Branch Wise Work Timelines'!C:G,3,FALSE)+AA5417</f>
        <v>44881.416666666664</v>
      </c>
      <c r="AF5417" s="67">
        <f>IF(V5417="Bangalore",VLOOKUP(V5417,'Branch Wise Work Timelines'!C:G,4,FALSE)+AA5417+1,IF(V5417="Mumbai",VLOOKUP(V5417,'Branch Wise Work Timelines'!C:G,4,FALSE)+AA5417+1,VLOOKUP(V5417,'Branch Wise Work Timelines'!C:G,4,FALSE)+AA5417))</f>
        <v>44882.104166666664</v>
      </c>
      <c r="AG5417" s="67">
        <f>WORKDAY.INTL(AA5417,1,11)+VLOOKUP(V5417,'Branch Wise Work Timelines'!C:G,3,FALSE)</f>
        <v>44882.416666666664</v>
      </c>
      <c r="AH5417" s="69" t="str">
        <f t="shared" ca="1" si="1017"/>
        <v>Out of TAT</v>
      </c>
      <c r="AI5417" s="69">
        <f t="shared" ca="1" si="1018"/>
        <v>20704</v>
      </c>
      <c r="AJ5417" s="69" t="str">
        <f ca="1">IF(AI5417&lt;0,"0-12",IFERROR(VLOOKUP(AI5417,Breakup[],2,FALSE),"&gt;24"))</f>
        <v>&gt;24</v>
      </c>
      <c r="AK5417" s="69" t="str">
        <f>VLOOKUP(V5417,Master!B:D,3,FALSE)</f>
        <v>South</v>
      </c>
      <c r="AL5417" s="69" t="str">
        <f t="shared" si="1019"/>
        <v>Bangalore-CLS</v>
      </c>
    </row>
    <row r="5418" spans="1:38">
      <c r="A5418" s="14" t="s">
        <v>11167</v>
      </c>
      <c r="B5418" s="54">
        <v>44701.757772488403</v>
      </c>
      <c r="C5418" s="13" t="s">
        <v>4172</v>
      </c>
      <c r="D5418" s="13">
        <v>768</v>
      </c>
      <c r="E5418" s="13" t="s">
        <v>11168</v>
      </c>
      <c r="F5418" s="13" t="s">
        <v>33</v>
      </c>
      <c r="G5418" s="14">
        <v>1653051071129</v>
      </c>
      <c r="H5418" s="55">
        <v>0.13180555555555601</v>
      </c>
      <c r="I5418" s="33">
        <v>44882.131805555597</v>
      </c>
      <c r="J5418" s="58">
        <v>44882</v>
      </c>
      <c r="K5418" s="13" t="s">
        <v>213</v>
      </c>
      <c r="L5418" s="13" t="s">
        <v>30</v>
      </c>
      <c r="M5418" s="13" t="s">
        <v>282</v>
      </c>
      <c r="N5418" s="13" t="s">
        <v>206</v>
      </c>
      <c r="O5418" s="33" t="s">
        <v>38</v>
      </c>
      <c r="P5418" s="58" t="s">
        <v>38</v>
      </c>
      <c r="Q5418" s="33" t="s">
        <v>207</v>
      </c>
      <c r="R5418" s="14" t="s">
        <v>38</v>
      </c>
      <c r="S5418" s="13" t="s">
        <v>216</v>
      </c>
      <c r="T5418" s="13" t="s">
        <v>278</v>
      </c>
      <c r="U5418" s="33">
        <f t="shared" ca="1" si="1008"/>
        <v>45744.56914039352</v>
      </c>
      <c r="V5418" s="13" t="str">
        <f t="shared" si="1009"/>
        <v>Bangalore</v>
      </c>
      <c r="W5418" s="13" t="str">
        <f t="shared" si="1010"/>
        <v>RI</v>
      </c>
      <c r="X5418" s="13">
        <f t="shared" si="1011"/>
        <v>3</v>
      </c>
      <c r="Y5418" s="13" t="str">
        <f>IFERROR(VLOOKUP(C5418,ReceivingTeam[],2,FALSE),"HelpDesk")</f>
        <v>HelpDesk</v>
      </c>
      <c r="Z5418" s="67">
        <f t="shared" si="1012"/>
        <v>44885.729166666664</v>
      </c>
      <c r="AA5418" s="68">
        <f t="shared" si="1013"/>
        <v>44882</v>
      </c>
      <c r="AB5418" s="69" t="b">
        <f t="shared" si="1014"/>
        <v>1</v>
      </c>
      <c r="AC5418" s="70">
        <f t="shared" si="1015"/>
        <v>3</v>
      </c>
      <c r="AD5418" s="67">
        <f t="shared" si="1016"/>
        <v>44885.729166666664</v>
      </c>
      <c r="AE5418" s="67">
        <f>VLOOKUP(V5418,'Branch Wise Work Timelines'!C:G,3,FALSE)+AA5418</f>
        <v>44882.416666666664</v>
      </c>
      <c r="AF5418" s="67">
        <f>IF(V5418="Bangalore",VLOOKUP(V5418,'Branch Wise Work Timelines'!C:G,4,FALSE)+AA5418+1,IF(V5418="Mumbai",VLOOKUP(V5418,'Branch Wise Work Timelines'!C:G,4,FALSE)+AA5418+1,VLOOKUP(V5418,'Branch Wise Work Timelines'!C:G,4,FALSE)+AA5418))</f>
        <v>44883.104166666664</v>
      </c>
      <c r="AG5418" s="67">
        <f>WORKDAY.INTL(AA5418,1,11)+VLOOKUP(V5418,'Branch Wise Work Timelines'!C:G,3,FALSE)</f>
        <v>44883.416666666664</v>
      </c>
      <c r="AH5418" s="69" t="str">
        <f t="shared" ca="1" si="1017"/>
        <v>Out of TAT</v>
      </c>
      <c r="AI5418" s="69">
        <f t="shared" ca="1" si="1018"/>
        <v>20613</v>
      </c>
      <c r="AJ5418" s="69" t="str">
        <f ca="1">IF(AI5418&lt;0,"0-12",IFERROR(VLOOKUP(AI5418,Breakup[],2,FALSE),"&gt;24"))</f>
        <v>&gt;24</v>
      </c>
      <c r="AK5418" s="69" t="str">
        <f>VLOOKUP(V5418,Master!B:D,3,FALSE)</f>
        <v>South</v>
      </c>
      <c r="AL5418" s="69" t="str">
        <f t="shared" si="1019"/>
        <v>Bangalore</v>
      </c>
    </row>
    <row r="5419" spans="1:38">
      <c r="A5419" s="14" t="s">
        <v>11169</v>
      </c>
      <c r="B5419" s="54">
        <v>44701.969950497703</v>
      </c>
      <c r="C5419" s="13" t="s">
        <v>1335</v>
      </c>
      <c r="D5419" s="13">
        <v>788</v>
      </c>
      <c r="E5419" s="13" t="s">
        <v>11170</v>
      </c>
      <c r="F5419" s="13" t="s">
        <v>33</v>
      </c>
      <c r="G5419" s="14">
        <v>1653069266688</v>
      </c>
      <c r="H5419" s="55">
        <v>0.676875</v>
      </c>
      <c r="I5419" s="33">
        <v>44887.676874999997</v>
      </c>
      <c r="J5419" s="58">
        <v>44887</v>
      </c>
      <c r="K5419" s="13" t="s">
        <v>213</v>
      </c>
      <c r="L5419" s="13" t="s">
        <v>30</v>
      </c>
      <c r="M5419" s="13" t="s">
        <v>147</v>
      </c>
      <c r="N5419" s="13" t="s">
        <v>206</v>
      </c>
      <c r="O5419" s="33" t="s">
        <v>38</v>
      </c>
      <c r="P5419" s="58" t="s">
        <v>38</v>
      </c>
      <c r="Q5419" s="33" t="s">
        <v>207</v>
      </c>
      <c r="R5419" s="14" t="s">
        <v>38</v>
      </c>
      <c r="S5419" s="13" t="s">
        <v>208</v>
      </c>
      <c r="T5419" s="13" t="s">
        <v>209</v>
      </c>
      <c r="U5419" s="33">
        <f t="shared" ca="1" si="1008"/>
        <v>45744.56914039352</v>
      </c>
      <c r="V5419" s="13" t="str">
        <f t="shared" si="1009"/>
        <v>Bangalore</v>
      </c>
      <c r="W5419" s="13" t="str">
        <f t="shared" si="1010"/>
        <v>RI</v>
      </c>
      <c r="X5419" s="13">
        <f t="shared" si="1011"/>
        <v>16</v>
      </c>
      <c r="Y5419" s="13" t="str">
        <f>IFERROR(VLOOKUP(C5419,ReceivingTeam[],2,FALSE),"HelpDesk")</f>
        <v>HelpDesk</v>
      </c>
      <c r="Z5419" s="67">
        <f t="shared" si="1012"/>
        <v>44888.489374999997</v>
      </c>
      <c r="AA5419" s="68">
        <f t="shared" si="1013"/>
        <v>44887</v>
      </c>
      <c r="AB5419" s="69" t="b">
        <f t="shared" si="1014"/>
        <v>1</v>
      </c>
      <c r="AC5419" s="70">
        <f t="shared" si="1015"/>
        <v>0.5</v>
      </c>
      <c r="AD5419" s="67">
        <f t="shared" si="1016"/>
        <v>44888.489374999997</v>
      </c>
      <c r="AE5419" s="67">
        <f>VLOOKUP(V5419,'Branch Wise Work Timelines'!C:G,3,FALSE)+AA5419</f>
        <v>44887.416666666664</v>
      </c>
      <c r="AF5419" s="67">
        <f>IF(V5419="Bangalore",VLOOKUP(V5419,'Branch Wise Work Timelines'!C:G,4,FALSE)+AA5419+1,IF(V5419="Mumbai",VLOOKUP(V5419,'Branch Wise Work Timelines'!C:G,4,FALSE)+AA5419+1,VLOOKUP(V5419,'Branch Wise Work Timelines'!C:G,4,FALSE)+AA5419))</f>
        <v>44888.104166666664</v>
      </c>
      <c r="AG5419" s="67">
        <f>WORKDAY.INTL(AA5419,1,11)+VLOOKUP(V5419,'Branch Wise Work Timelines'!C:G,3,FALSE)</f>
        <v>44888.416666666664</v>
      </c>
      <c r="AH5419" s="69" t="str">
        <f t="shared" ca="1" si="1017"/>
        <v>Out of TAT</v>
      </c>
      <c r="AI5419" s="69">
        <f t="shared" ca="1" si="1018"/>
        <v>20546</v>
      </c>
      <c r="AJ5419" s="69" t="str">
        <f ca="1">IF(AI5419&lt;0,"0-12",IFERROR(VLOOKUP(AI5419,Breakup[],2,FALSE),"&gt;24"))</f>
        <v>&gt;24</v>
      </c>
      <c r="AK5419" s="69" t="str">
        <f>VLOOKUP(V5419,Master!B:D,3,FALSE)</f>
        <v>South</v>
      </c>
      <c r="AL5419" s="69" t="str">
        <f t="shared" si="1019"/>
        <v>Bangalore</v>
      </c>
    </row>
    <row r="5420" spans="1:38">
      <c r="A5420" s="14" t="s">
        <v>11171</v>
      </c>
      <c r="B5420" s="54">
        <v>44701.753832210597</v>
      </c>
      <c r="C5420" s="13" t="s">
        <v>286</v>
      </c>
      <c r="D5420" s="13">
        <v>1606</v>
      </c>
      <c r="E5420" s="13" t="s">
        <v>11172</v>
      </c>
      <c r="F5420" s="13" t="s">
        <v>33</v>
      </c>
      <c r="G5420" s="14">
        <v>1653050488283</v>
      </c>
      <c r="H5420" s="55">
        <v>3.8449074074074101E-2</v>
      </c>
      <c r="I5420" s="33">
        <v>44891.038449074098</v>
      </c>
      <c r="J5420" s="58">
        <v>44891</v>
      </c>
      <c r="K5420" s="13" t="s">
        <v>257</v>
      </c>
      <c r="L5420" s="13" t="s">
        <v>72</v>
      </c>
      <c r="M5420" s="13" t="s">
        <v>286</v>
      </c>
      <c r="N5420" s="13" t="s">
        <v>206</v>
      </c>
      <c r="O5420" s="33">
        <v>44891.611458333296</v>
      </c>
      <c r="P5420" s="58">
        <v>44891</v>
      </c>
      <c r="Q5420" s="33" t="s">
        <v>237</v>
      </c>
      <c r="R5420" s="14">
        <v>342</v>
      </c>
      <c r="S5420" s="13" t="s">
        <v>216</v>
      </c>
      <c r="T5420" s="13" t="s">
        <v>217</v>
      </c>
      <c r="U5420" s="33">
        <f t="shared" ca="1" si="1008"/>
        <v>45744.56914039352</v>
      </c>
      <c r="V5420" s="13" t="str">
        <f t="shared" si="1009"/>
        <v>Pune</v>
      </c>
      <c r="W5420" s="13" t="str">
        <f t="shared" si="1010"/>
        <v>RI</v>
      </c>
      <c r="X5420" s="13">
        <f t="shared" si="1011"/>
        <v>0</v>
      </c>
      <c r="Y5420" s="13" t="str">
        <f>IFERROR(VLOOKUP(C5420,ReceivingTeam[],2,FALSE),"HelpDesk")</f>
        <v>HelpDesk</v>
      </c>
      <c r="Z5420" s="67">
        <f t="shared" si="1012"/>
        <v>44893.520833333336</v>
      </c>
      <c r="AA5420" s="68">
        <f t="shared" si="1013"/>
        <v>44891</v>
      </c>
      <c r="AB5420" s="69" t="b">
        <f t="shared" si="1014"/>
        <v>1</v>
      </c>
      <c r="AC5420" s="70">
        <f t="shared" si="1015"/>
        <v>0.5</v>
      </c>
      <c r="AD5420" s="67">
        <f t="shared" si="1016"/>
        <v>44893.520833333336</v>
      </c>
      <c r="AE5420" s="67">
        <f>VLOOKUP(V5420,'Branch Wise Work Timelines'!C:G,3,FALSE)+AA5420</f>
        <v>44891.395833333336</v>
      </c>
      <c r="AF5420" s="67">
        <f>IF(V5420="Bangalore",VLOOKUP(V5420,'Branch Wise Work Timelines'!C:G,4,FALSE)+AA5420+1,IF(V5420="Mumbai",VLOOKUP(V5420,'Branch Wise Work Timelines'!C:G,4,FALSE)+AA5420+1,VLOOKUP(V5420,'Branch Wise Work Timelines'!C:G,4,FALSE)+AA5420))</f>
        <v>44891.770833333336</v>
      </c>
      <c r="AG5420" s="67">
        <f>WORKDAY.INTL(AA5420,1,11)+VLOOKUP(V5420,'Branch Wise Work Timelines'!C:G,3,FALSE)</f>
        <v>44893.395833333336</v>
      </c>
      <c r="AH5420" s="69" t="str">
        <f t="shared" si="1017"/>
        <v>Met</v>
      </c>
      <c r="AI5420" s="69">
        <f t="shared" ca="1" si="1018"/>
        <v>20426</v>
      </c>
      <c r="AJ5420" s="69" t="str">
        <f ca="1">IF(AI5420&lt;0,"0-12",IFERROR(VLOOKUP(AI5420,Breakup[],2,FALSE),"&gt;24"))</f>
        <v>&gt;24</v>
      </c>
      <c r="AK5420" s="69" t="str">
        <f>VLOOKUP(V5420,Master!B:D,3,FALSE)</f>
        <v>West</v>
      </c>
      <c r="AL5420" s="69" t="str">
        <f t="shared" si="1019"/>
        <v>Pune</v>
      </c>
    </row>
    <row r="5421" spans="1:38">
      <c r="A5421" s="14" t="s">
        <v>11173</v>
      </c>
      <c r="B5421" s="54">
        <v>44701.696717824103</v>
      </c>
      <c r="C5421" s="13" t="s">
        <v>583</v>
      </c>
      <c r="D5421" s="13">
        <v>221</v>
      </c>
      <c r="E5421" s="13" t="s">
        <v>11174</v>
      </c>
      <c r="F5421" s="13" t="s">
        <v>15</v>
      </c>
      <c r="G5421" s="14">
        <v>1653047338901</v>
      </c>
      <c r="H5421" s="55">
        <v>0.68008101851851899</v>
      </c>
      <c r="I5421" s="33">
        <v>44887.680081018501</v>
      </c>
      <c r="J5421" s="58">
        <v>44887</v>
      </c>
      <c r="K5421" s="13" t="s">
        <v>213</v>
      </c>
      <c r="L5421" s="13" t="s">
        <v>30</v>
      </c>
      <c r="M5421" s="13" t="s">
        <v>75</v>
      </c>
      <c r="N5421" s="13" t="s">
        <v>206</v>
      </c>
      <c r="O5421" s="33" t="s">
        <v>38</v>
      </c>
      <c r="P5421" s="58" t="s">
        <v>38</v>
      </c>
      <c r="Q5421" s="33" t="s">
        <v>207</v>
      </c>
      <c r="R5421" s="14" t="s">
        <v>38</v>
      </c>
      <c r="S5421" s="13" t="s">
        <v>208</v>
      </c>
      <c r="T5421" s="13" t="s">
        <v>209</v>
      </c>
      <c r="U5421" s="33">
        <f t="shared" ca="1" si="1008"/>
        <v>45744.56914039352</v>
      </c>
      <c r="V5421" s="13" t="str">
        <f t="shared" si="1009"/>
        <v>Bangalore</v>
      </c>
      <c r="W5421" s="13" t="str">
        <f t="shared" si="1010"/>
        <v>CLS</v>
      </c>
      <c r="X5421" s="13">
        <f t="shared" si="1011"/>
        <v>16</v>
      </c>
      <c r="Y5421" s="13" t="str">
        <f>IFERROR(VLOOKUP(C5421,ReceivingTeam[],2,FALSE),"HelpDesk")</f>
        <v>HelpDesk</v>
      </c>
      <c r="Z5421" s="67">
        <f t="shared" si="1012"/>
        <v>44888.492581018501</v>
      </c>
      <c r="AA5421" s="68">
        <f t="shared" si="1013"/>
        <v>44887</v>
      </c>
      <c r="AB5421" s="69" t="b">
        <f t="shared" si="1014"/>
        <v>1</v>
      </c>
      <c r="AC5421" s="70">
        <f t="shared" si="1015"/>
        <v>0.5</v>
      </c>
      <c r="AD5421" s="67">
        <f t="shared" si="1016"/>
        <v>44888.492581018501</v>
      </c>
      <c r="AE5421" s="67">
        <f>VLOOKUP(V5421,'Branch Wise Work Timelines'!C:G,3,FALSE)+AA5421</f>
        <v>44887.416666666664</v>
      </c>
      <c r="AF5421" s="67">
        <f>IF(V5421="Bangalore",VLOOKUP(V5421,'Branch Wise Work Timelines'!C:G,4,FALSE)+AA5421+1,IF(V5421="Mumbai",VLOOKUP(V5421,'Branch Wise Work Timelines'!C:G,4,FALSE)+AA5421+1,VLOOKUP(V5421,'Branch Wise Work Timelines'!C:G,4,FALSE)+AA5421))</f>
        <v>44888.104166666664</v>
      </c>
      <c r="AG5421" s="67">
        <f>WORKDAY.INTL(AA5421,1,11)+VLOOKUP(V5421,'Branch Wise Work Timelines'!C:G,3,FALSE)</f>
        <v>44888.416666666664</v>
      </c>
      <c r="AH5421" s="69" t="str">
        <f t="shared" ca="1" si="1017"/>
        <v>Out of TAT</v>
      </c>
      <c r="AI5421" s="69">
        <f t="shared" ca="1" si="1018"/>
        <v>20546</v>
      </c>
      <c r="AJ5421" s="69" t="str">
        <f ca="1">IF(AI5421&lt;0,"0-12",IFERROR(VLOOKUP(AI5421,Breakup[],2,FALSE),"&gt;24"))</f>
        <v>&gt;24</v>
      </c>
      <c r="AK5421" s="69" t="str">
        <f>VLOOKUP(V5421,Master!B:D,3,FALSE)</f>
        <v>South</v>
      </c>
      <c r="AL5421" s="69" t="str">
        <f t="shared" si="1019"/>
        <v>Bangalore-CLS</v>
      </c>
    </row>
    <row r="5422" spans="1:38">
      <c r="A5422" s="14" t="s">
        <v>11175</v>
      </c>
      <c r="B5422" s="54">
        <v>44701.715547719898</v>
      </c>
      <c r="C5422" s="13" t="s">
        <v>986</v>
      </c>
      <c r="D5422" s="13">
        <v>1474</v>
      </c>
      <c r="E5422" s="13" t="s">
        <v>11176</v>
      </c>
      <c r="F5422" s="13" t="s">
        <v>33</v>
      </c>
      <c r="G5422" s="14">
        <v>1653047501288</v>
      </c>
      <c r="H5422" s="55">
        <v>0.28842592592592597</v>
      </c>
      <c r="I5422" s="33">
        <v>44888.288425925901</v>
      </c>
      <c r="J5422" s="58">
        <v>44888</v>
      </c>
      <c r="K5422" s="13" t="s">
        <v>213</v>
      </c>
      <c r="L5422" s="13" t="s">
        <v>30</v>
      </c>
      <c r="M5422" s="13" t="s">
        <v>282</v>
      </c>
      <c r="N5422" s="13" t="s">
        <v>206</v>
      </c>
      <c r="O5422" s="33" t="s">
        <v>38</v>
      </c>
      <c r="P5422" s="58" t="s">
        <v>38</v>
      </c>
      <c r="Q5422" s="33" t="s">
        <v>207</v>
      </c>
      <c r="R5422" s="14" t="s">
        <v>38</v>
      </c>
      <c r="S5422" s="13" t="s">
        <v>216</v>
      </c>
      <c r="T5422" s="13" t="s">
        <v>217</v>
      </c>
      <c r="U5422" s="33">
        <f t="shared" ca="1" si="1008"/>
        <v>45744.56914039352</v>
      </c>
      <c r="V5422" s="13" t="str">
        <f t="shared" si="1009"/>
        <v>Bangalore</v>
      </c>
      <c r="W5422" s="13" t="str">
        <f t="shared" si="1010"/>
        <v>RI</v>
      </c>
      <c r="X5422" s="13">
        <f t="shared" si="1011"/>
        <v>6</v>
      </c>
      <c r="Y5422" s="13" t="str">
        <f>IFERROR(VLOOKUP(C5422,ReceivingTeam[],2,FALSE),"HelpDesk")</f>
        <v>HelpDesk</v>
      </c>
      <c r="Z5422" s="67">
        <f t="shared" si="1012"/>
        <v>44888.916666666664</v>
      </c>
      <c r="AA5422" s="68">
        <f t="shared" si="1013"/>
        <v>44888</v>
      </c>
      <c r="AB5422" s="69" t="b">
        <f t="shared" si="1014"/>
        <v>1</v>
      </c>
      <c r="AC5422" s="70">
        <f t="shared" si="1015"/>
        <v>0.5</v>
      </c>
      <c r="AD5422" s="67">
        <f t="shared" si="1016"/>
        <v>44888.916666666664</v>
      </c>
      <c r="AE5422" s="67">
        <f>VLOOKUP(V5422,'Branch Wise Work Timelines'!C:G,3,FALSE)+AA5422</f>
        <v>44888.416666666664</v>
      </c>
      <c r="AF5422" s="67">
        <f>IF(V5422="Bangalore",VLOOKUP(V5422,'Branch Wise Work Timelines'!C:G,4,FALSE)+AA5422+1,IF(V5422="Mumbai",VLOOKUP(V5422,'Branch Wise Work Timelines'!C:G,4,FALSE)+AA5422+1,VLOOKUP(V5422,'Branch Wise Work Timelines'!C:G,4,FALSE)+AA5422))</f>
        <v>44889.104166666664</v>
      </c>
      <c r="AG5422" s="67">
        <f>WORKDAY.INTL(AA5422,1,11)+VLOOKUP(V5422,'Branch Wise Work Timelines'!C:G,3,FALSE)</f>
        <v>44889.416666666664</v>
      </c>
      <c r="AH5422" s="69" t="str">
        <f t="shared" ca="1" si="1017"/>
        <v>Out of TAT</v>
      </c>
      <c r="AI5422" s="69">
        <f t="shared" ca="1" si="1018"/>
        <v>20536</v>
      </c>
      <c r="AJ5422" s="69" t="str">
        <f ca="1">IF(AI5422&lt;0,"0-12",IFERROR(VLOOKUP(AI5422,Breakup[],2,FALSE),"&gt;24"))</f>
        <v>&gt;24</v>
      </c>
      <c r="AK5422" s="69" t="str">
        <f>VLOOKUP(V5422,Master!B:D,3,FALSE)</f>
        <v>South</v>
      </c>
      <c r="AL5422" s="69" t="str">
        <f t="shared" si="1019"/>
        <v>Bangalore</v>
      </c>
    </row>
    <row r="5423" spans="1:38">
      <c r="A5423" s="14" t="s">
        <v>11177</v>
      </c>
      <c r="B5423" s="54">
        <v>44701.719158020802</v>
      </c>
      <c r="C5423" s="13" t="s">
        <v>1335</v>
      </c>
      <c r="D5423" s="13">
        <v>726</v>
      </c>
      <c r="E5423" s="13" t="s">
        <v>11178</v>
      </c>
      <c r="F5423" s="13" t="s">
        <v>33</v>
      </c>
      <c r="G5423" s="14">
        <v>1653048665854</v>
      </c>
      <c r="H5423" s="55">
        <v>0.59168981481481497</v>
      </c>
      <c r="I5423" s="33">
        <v>44883.591689814799</v>
      </c>
      <c r="J5423" s="58">
        <v>44883</v>
      </c>
      <c r="K5423" s="13" t="s">
        <v>213</v>
      </c>
      <c r="L5423" s="13" t="s">
        <v>30</v>
      </c>
      <c r="M5423" s="13" t="s">
        <v>282</v>
      </c>
      <c r="N5423" s="13" t="s">
        <v>206</v>
      </c>
      <c r="O5423" s="33" t="s">
        <v>38</v>
      </c>
      <c r="P5423" s="58" t="s">
        <v>38</v>
      </c>
      <c r="Q5423" s="33" t="s">
        <v>207</v>
      </c>
      <c r="R5423" s="14" t="s">
        <v>38</v>
      </c>
      <c r="S5423" s="13" t="s">
        <v>216</v>
      </c>
      <c r="T5423" s="13" t="s">
        <v>278</v>
      </c>
      <c r="U5423" s="33">
        <f t="shared" ca="1" si="1008"/>
        <v>45744.56914039352</v>
      </c>
      <c r="V5423" s="13" t="str">
        <f t="shared" si="1009"/>
        <v>Bangalore</v>
      </c>
      <c r="W5423" s="13" t="str">
        <f t="shared" si="1010"/>
        <v>RI</v>
      </c>
      <c r="X5423" s="13">
        <f t="shared" si="1011"/>
        <v>14</v>
      </c>
      <c r="Y5423" s="13" t="str">
        <f>IFERROR(VLOOKUP(C5423,ReceivingTeam[],2,FALSE),"HelpDesk")</f>
        <v>HelpDesk</v>
      </c>
      <c r="Z5423" s="67">
        <f t="shared" si="1012"/>
        <v>44886.904189814799</v>
      </c>
      <c r="AA5423" s="68">
        <f t="shared" si="1013"/>
        <v>44883</v>
      </c>
      <c r="AB5423" s="69" t="b">
        <f t="shared" si="1014"/>
        <v>1</v>
      </c>
      <c r="AC5423" s="70">
        <f t="shared" si="1015"/>
        <v>3</v>
      </c>
      <c r="AD5423" s="67">
        <f t="shared" si="1016"/>
        <v>44886.904189814799</v>
      </c>
      <c r="AE5423" s="67">
        <f>VLOOKUP(V5423,'Branch Wise Work Timelines'!C:G,3,FALSE)+AA5423</f>
        <v>44883.416666666664</v>
      </c>
      <c r="AF5423" s="67">
        <f>IF(V5423="Bangalore",VLOOKUP(V5423,'Branch Wise Work Timelines'!C:G,4,FALSE)+AA5423+1,IF(V5423="Mumbai",VLOOKUP(V5423,'Branch Wise Work Timelines'!C:G,4,FALSE)+AA5423+1,VLOOKUP(V5423,'Branch Wise Work Timelines'!C:G,4,FALSE)+AA5423))</f>
        <v>44884.104166666664</v>
      </c>
      <c r="AG5423" s="67">
        <f>WORKDAY.INTL(AA5423,1,11)+VLOOKUP(V5423,'Branch Wise Work Timelines'!C:G,3,FALSE)</f>
        <v>44884.416666666664</v>
      </c>
      <c r="AH5423" s="69" t="str">
        <f t="shared" ca="1" si="1017"/>
        <v>Out of TAT</v>
      </c>
      <c r="AI5423" s="69">
        <f t="shared" ca="1" si="1018"/>
        <v>20584</v>
      </c>
      <c r="AJ5423" s="69" t="str">
        <f ca="1">IF(AI5423&lt;0,"0-12",IFERROR(VLOOKUP(AI5423,Breakup[],2,FALSE),"&gt;24"))</f>
        <v>&gt;24</v>
      </c>
      <c r="AK5423" s="69" t="str">
        <f>VLOOKUP(V5423,Master!B:D,3,FALSE)</f>
        <v>South</v>
      </c>
      <c r="AL5423" s="69" t="str">
        <f t="shared" si="1019"/>
        <v>Bangalore</v>
      </c>
    </row>
    <row r="5424" spans="1:38">
      <c r="A5424" s="14" t="s">
        <v>11179</v>
      </c>
      <c r="B5424" s="54">
        <v>44701.711213460701</v>
      </c>
      <c r="C5424" s="13" t="s">
        <v>986</v>
      </c>
      <c r="D5424" s="13">
        <v>1083</v>
      </c>
      <c r="E5424" s="13" t="s">
        <v>11180</v>
      </c>
      <c r="F5424" s="13" t="s">
        <v>33</v>
      </c>
      <c r="G5424" s="14">
        <v>1653051071129</v>
      </c>
      <c r="H5424" s="55">
        <v>0.89787037037036999</v>
      </c>
      <c r="I5424" s="33">
        <v>44889.897870370398</v>
      </c>
      <c r="J5424" s="58">
        <v>44889</v>
      </c>
      <c r="K5424" s="13" t="s">
        <v>213</v>
      </c>
      <c r="L5424" s="13" t="s">
        <v>30</v>
      </c>
      <c r="M5424" s="13" t="s">
        <v>282</v>
      </c>
      <c r="N5424" s="13" t="s">
        <v>206</v>
      </c>
      <c r="O5424" s="33" t="s">
        <v>38</v>
      </c>
      <c r="P5424" s="58" t="s">
        <v>38</v>
      </c>
      <c r="Q5424" s="33" t="s">
        <v>207</v>
      </c>
      <c r="R5424" s="14" t="s">
        <v>38</v>
      </c>
      <c r="S5424" s="13" t="s">
        <v>216</v>
      </c>
      <c r="T5424" s="13" t="s">
        <v>278</v>
      </c>
      <c r="U5424" s="33">
        <f t="shared" ca="1" si="1008"/>
        <v>45744.56914039352</v>
      </c>
      <c r="V5424" s="13" t="str">
        <f t="shared" si="1009"/>
        <v>Bangalore</v>
      </c>
      <c r="W5424" s="13" t="str">
        <f t="shared" si="1010"/>
        <v>RI</v>
      </c>
      <c r="X5424" s="13">
        <f t="shared" si="1011"/>
        <v>21</v>
      </c>
      <c r="Y5424" s="13" t="str">
        <f>IFERROR(VLOOKUP(C5424,ReceivingTeam[],2,FALSE),"HelpDesk")</f>
        <v>HelpDesk</v>
      </c>
      <c r="Z5424" s="67">
        <f t="shared" si="1012"/>
        <v>44893.210370370398</v>
      </c>
      <c r="AA5424" s="68">
        <f t="shared" si="1013"/>
        <v>44889</v>
      </c>
      <c r="AB5424" s="69" t="b">
        <f t="shared" si="1014"/>
        <v>1</v>
      </c>
      <c r="AC5424" s="70">
        <f t="shared" si="1015"/>
        <v>3</v>
      </c>
      <c r="AD5424" s="67">
        <f t="shared" si="1016"/>
        <v>44893.210370370398</v>
      </c>
      <c r="AE5424" s="67">
        <f>VLOOKUP(V5424,'Branch Wise Work Timelines'!C:G,3,FALSE)+AA5424</f>
        <v>44889.416666666664</v>
      </c>
      <c r="AF5424" s="67">
        <f>IF(V5424="Bangalore",VLOOKUP(V5424,'Branch Wise Work Timelines'!C:G,4,FALSE)+AA5424+1,IF(V5424="Mumbai",VLOOKUP(V5424,'Branch Wise Work Timelines'!C:G,4,FALSE)+AA5424+1,VLOOKUP(V5424,'Branch Wise Work Timelines'!C:G,4,FALSE)+AA5424))</f>
        <v>44890.104166666664</v>
      </c>
      <c r="AG5424" s="67">
        <f>WORKDAY.INTL(AA5424,1,11)+VLOOKUP(V5424,'Branch Wise Work Timelines'!C:G,3,FALSE)</f>
        <v>44890.416666666664</v>
      </c>
      <c r="AH5424" s="69" t="str">
        <f t="shared" ca="1" si="1017"/>
        <v>Out of TAT</v>
      </c>
      <c r="AI5424" s="69">
        <f t="shared" ca="1" si="1018"/>
        <v>20433</v>
      </c>
      <c r="AJ5424" s="69" t="str">
        <f ca="1">IF(AI5424&lt;0,"0-12",IFERROR(VLOOKUP(AI5424,Breakup[],2,FALSE),"&gt;24"))</f>
        <v>&gt;24</v>
      </c>
      <c r="AK5424" s="69" t="str">
        <f>VLOOKUP(V5424,Master!B:D,3,FALSE)</f>
        <v>South</v>
      </c>
      <c r="AL5424" s="69" t="str">
        <f t="shared" si="1019"/>
        <v>Bangalore</v>
      </c>
    </row>
    <row r="5425" spans="1:38">
      <c r="A5425" s="14" t="s">
        <v>11181</v>
      </c>
      <c r="B5425" s="54">
        <v>44701.699252662002</v>
      </c>
      <c r="C5425" s="13" t="s">
        <v>268</v>
      </c>
      <c r="D5425" s="13">
        <v>1081</v>
      </c>
      <c r="E5425" s="13" t="s">
        <v>11182</v>
      </c>
      <c r="F5425" s="13" t="s">
        <v>15</v>
      </c>
      <c r="G5425" s="14">
        <v>1653052565128</v>
      </c>
      <c r="H5425" s="55">
        <v>0.47557870370370398</v>
      </c>
      <c r="I5425" s="33">
        <v>44881.475578703699</v>
      </c>
      <c r="J5425" s="58">
        <v>44881</v>
      </c>
      <c r="K5425" s="13" t="s">
        <v>213</v>
      </c>
      <c r="L5425" s="13" t="s">
        <v>30</v>
      </c>
      <c r="M5425" s="13" t="s">
        <v>75</v>
      </c>
      <c r="N5425" s="13" t="s">
        <v>206</v>
      </c>
      <c r="O5425" s="33" t="s">
        <v>38</v>
      </c>
      <c r="P5425" s="58" t="s">
        <v>38</v>
      </c>
      <c r="Q5425" s="33" t="s">
        <v>207</v>
      </c>
      <c r="R5425" s="14" t="s">
        <v>38</v>
      </c>
      <c r="S5425" s="13" t="s">
        <v>216</v>
      </c>
      <c r="T5425" s="13" t="s">
        <v>217</v>
      </c>
      <c r="U5425" s="33">
        <f t="shared" ca="1" si="1008"/>
        <v>45744.56914039352</v>
      </c>
      <c r="V5425" s="13" t="str">
        <f t="shared" si="1009"/>
        <v>Bangalore</v>
      </c>
      <c r="W5425" s="13" t="str">
        <f t="shared" si="1010"/>
        <v>CLS</v>
      </c>
      <c r="X5425" s="13">
        <f t="shared" si="1011"/>
        <v>11</v>
      </c>
      <c r="Y5425" s="13" t="str">
        <f>IFERROR(VLOOKUP(C5425,ReceivingTeam[],2,FALSE),"HelpDesk")</f>
        <v>HelpDesk</v>
      </c>
      <c r="Z5425" s="67">
        <f t="shared" si="1012"/>
        <v>44881.975578703699</v>
      </c>
      <c r="AA5425" s="68">
        <f t="shared" si="1013"/>
        <v>44881</v>
      </c>
      <c r="AB5425" s="69" t="b">
        <f t="shared" si="1014"/>
        <v>1</v>
      </c>
      <c r="AC5425" s="70">
        <f t="shared" si="1015"/>
        <v>0.5</v>
      </c>
      <c r="AD5425" s="67">
        <f t="shared" si="1016"/>
        <v>44881.975578703699</v>
      </c>
      <c r="AE5425" s="67">
        <f>VLOOKUP(V5425,'Branch Wise Work Timelines'!C:G,3,FALSE)+AA5425</f>
        <v>44881.416666666664</v>
      </c>
      <c r="AF5425" s="67">
        <f>IF(V5425="Bangalore",VLOOKUP(V5425,'Branch Wise Work Timelines'!C:G,4,FALSE)+AA5425+1,IF(V5425="Mumbai",VLOOKUP(V5425,'Branch Wise Work Timelines'!C:G,4,FALSE)+AA5425+1,VLOOKUP(V5425,'Branch Wise Work Timelines'!C:G,4,FALSE)+AA5425))</f>
        <v>44882.104166666664</v>
      </c>
      <c r="AG5425" s="67">
        <f>WORKDAY.INTL(AA5425,1,11)+VLOOKUP(V5425,'Branch Wise Work Timelines'!C:G,3,FALSE)</f>
        <v>44882.416666666664</v>
      </c>
      <c r="AH5425" s="69" t="str">
        <f t="shared" ca="1" si="1017"/>
        <v>Out of TAT</v>
      </c>
      <c r="AI5425" s="69">
        <f t="shared" ca="1" si="1018"/>
        <v>20703</v>
      </c>
      <c r="AJ5425" s="69" t="str">
        <f ca="1">IF(AI5425&lt;0,"0-12",IFERROR(VLOOKUP(AI5425,Breakup[],2,FALSE),"&gt;24"))</f>
        <v>&gt;24</v>
      </c>
      <c r="AK5425" s="69" t="str">
        <f>VLOOKUP(V5425,Master!B:D,3,FALSE)</f>
        <v>South</v>
      </c>
      <c r="AL5425" s="69" t="str">
        <f t="shared" si="1019"/>
        <v>Bangalore-CLS</v>
      </c>
    </row>
    <row r="5426" spans="1:38">
      <c r="A5426" s="14" t="s">
        <v>11183</v>
      </c>
      <c r="B5426" s="54">
        <v>44701.788920949097</v>
      </c>
      <c r="C5426" s="13" t="s">
        <v>722</v>
      </c>
      <c r="D5426" s="13">
        <v>732</v>
      </c>
      <c r="E5426" s="13" t="s">
        <v>11184</v>
      </c>
      <c r="F5426" s="13" t="s">
        <v>15</v>
      </c>
      <c r="G5426" s="14">
        <v>1653053327236</v>
      </c>
      <c r="H5426" s="55">
        <v>0.37851851851851898</v>
      </c>
      <c r="I5426" s="33">
        <v>44884.378518518497</v>
      </c>
      <c r="J5426" s="58">
        <v>44884</v>
      </c>
      <c r="K5426" s="13" t="s">
        <v>213</v>
      </c>
      <c r="L5426" s="13" t="s">
        <v>30</v>
      </c>
      <c r="M5426" s="13" t="s">
        <v>75</v>
      </c>
      <c r="N5426" s="13" t="s">
        <v>206</v>
      </c>
      <c r="O5426" s="33" t="s">
        <v>38</v>
      </c>
      <c r="P5426" s="58" t="s">
        <v>38</v>
      </c>
      <c r="Q5426" s="33" t="s">
        <v>207</v>
      </c>
      <c r="R5426" s="14" t="s">
        <v>38</v>
      </c>
      <c r="S5426" s="13" t="s">
        <v>216</v>
      </c>
      <c r="T5426" s="13" t="s">
        <v>217</v>
      </c>
      <c r="U5426" s="33">
        <f t="shared" ca="1" si="1008"/>
        <v>45744.56914039352</v>
      </c>
      <c r="V5426" s="13" t="str">
        <f t="shared" si="1009"/>
        <v>Bangalore</v>
      </c>
      <c r="W5426" s="13" t="str">
        <f t="shared" si="1010"/>
        <v>CLS</v>
      </c>
      <c r="X5426" s="13">
        <f t="shared" si="1011"/>
        <v>9</v>
      </c>
      <c r="Y5426" s="13" t="str">
        <f>IFERROR(VLOOKUP(C5426,ReceivingTeam[],2,FALSE),"HelpDesk")</f>
        <v>HelpDesk</v>
      </c>
      <c r="Z5426" s="67">
        <f t="shared" si="1012"/>
        <v>44884.916666666664</v>
      </c>
      <c r="AA5426" s="68">
        <f t="shared" si="1013"/>
        <v>44884</v>
      </c>
      <c r="AB5426" s="69" t="b">
        <f t="shared" si="1014"/>
        <v>1</v>
      </c>
      <c r="AC5426" s="70">
        <f t="shared" si="1015"/>
        <v>0.5</v>
      </c>
      <c r="AD5426" s="67">
        <f t="shared" si="1016"/>
        <v>44884.916666666664</v>
      </c>
      <c r="AE5426" s="67">
        <f>VLOOKUP(V5426,'Branch Wise Work Timelines'!C:G,3,FALSE)+AA5426</f>
        <v>44884.416666666664</v>
      </c>
      <c r="AF5426" s="67">
        <f>IF(V5426="Bangalore",VLOOKUP(V5426,'Branch Wise Work Timelines'!C:G,4,FALSE)+AA5426+1,IF(V5426="Mumbai",VLOOKUP(V5426,'Branch Wise Work Timelines'!C:G,4,FALSE)+AA5426+1,VLOOKUP(V5426,'Branch Wise Work Timelines'!C:G,4,FALSE)+AA5426))</f>
        <v>44885.104166666664</v>
      </c>
      <c r="AG5426" s="67">
        <f>WORKDAY.INTL(AA5426,1,11)+VLOOKUP(V5426,'Branch Wise Work Timelines'!C:G,3,FALSE)</f>
        <v>44886.416666666664</v>
      </c>
      <c r="AH5426" s="69" t="str">
        <f t="shared" ca="1" si="1017"/>
        <v>Out of TAT</v>
      </c>
      <c r="AI5426" s="69">
        <f t="shared" ca="1" si="1018"/>
        <v>20632</v>
      </c>
      <c r="AJ5426" s="69" t="str">
        <f ca="1">IF(AI5426&lt;0,"0-12",IFERROR(VLOOKUP(AI5426,Breakup[],2,FALSE),"&gt;24"))</f>
        <v>&gt;24</v>
      </c>
      <c r="AK5426" s="69" t="str">
        <f>VLOOKUP(V5426,Master!B:D,3,FALSE)</f>
        <v>South</v>
      </c>
      <c r="AL5426" s="69" t="str">
        <f t="shared" si="1019"/>
        <v>Bangalore-CLS</v>
      </c>
    </row>
    <row r="5427" spans="1:38">
      <c r="A5427" s="14" t="s">
        <v>11185</v>
      </c>
      <c r="B5427" s="54">
        <v>44701.672182557901</v>
      </c>
      <c r="C5427" s="13" t="s">
        <v>407</v>
      </c>
      <c r="D5427" s="13">
        <v>889</v>
      </c>
      <c r="E5427" s="13" t="s">
        <v>11186</v>
      </c>
      <c r="F5427" s="13" t="s">
        <v>33</v>
      </c>
      <c r="G5427" s="14">
        <v>1653046464687</v>
      </c>
      <c r="H5427" s="55">
        <v>0.72175925925925899</v>
      </c>
      <c r="I5427" s="33">
        <v>44891.721759259301</v>
      </c>
      <c r="J5427" s="58">
        <v>44891</v>
      </c>
      <c r="K5427" s="13" t="s">
        <v>224</v>
      </c>
      <c r="L5427" s="13" t="s">
        <v>64</v>
      </c>
      <c r="M5427" s="13" t="s">
        <v>225</v>
      </c>
      <c r="N5427" s="13" t="s">
        <v>215</v>
      </c>
      <c r="O5427" s="33">
        <v>44891.885937500003</v>
      </c>
      <c r="P5427" s="58">
        <v>44891</v>
      </c>
      <c r="Q5427" s="33" t="s">
        <v>237</v>
      </c>
      <c r="R5427" s="14">
        <v>1164</v>
      </c>
      <c r="S5427" s="13" t="s">
        <v>208</v>
      </c>
      <c r="T5427" s="13" t="s">
        <v>209</v>
      </c>
      <c r="U5427" s="33">
        <f t="shared" ca="1" si="1008"/>
        <v>45744.56914039352</v>
      </c>
      <c r="V5427" s="13" t="str">
        <f t="shared" si="1009"/>
        <v>Kolkata</v>
      </c>
      <c r="W5427" s="13" t="str">
        <f t="shared" si="1010"/>
        <v>RI</v>
      </c>
      <c r="X5427" s="13">
        <f t="shared" si="1011"/>
        <v>17</v>
      </c>
      <c r="Y5427" s="13" t="str">
        <f>IFERROR(VLOOKUP(C5427,ReceivingTeam[],2,FALSE),"HelpDesk")</f>
        <v>Branch office</v>
      </c>
      <c r="Z5427" s="67">
        <f t="shared" si="1012"/>
        <v>44893.867592592629</v>
      </c>
      <c r="AA5427" s="68">
        <f t="shared" si="1013"/>
        <v>44891</v>
      </c>
      <c r="AB5427" s="69" t="b">
        <f t="shared" si="1014"/>
        <v>1</v>
      </c>
      <c r="AC5427" s="70">
        <f t="shared" si="1015"/>
        <v>0.5</v>
      </c>
      <c r="AD5427" s="67">
        <f t="shared" si="1016"/>
        <v>44893.867592592629</v>
      </c>
      <c r="AE5427" s="67">
        <f>VLOOKUP(V5427,'Branch Wise Work Timelines'!C:G,3,FALSE)+AA5427</f>
        <v>44891.416666666664</v>
      </c>
      <c r="AF5427" s="67">
        <f>IF(V5427="Bangalore",VLOOKUP(V5427,'Branch Wise Work Timelines'!C:G,4,FALSE)+AA5427+1,IF(V5427="Mumbai",VLOOKUP(V5427,'Branch Wise Work Timelines'!C:G,4,FALSE)+AA5427+1,VLOOKUP(V5427,'Branch Wise Work Timelines'!C:G,4,FALSE)+AA5427))</f>
        <v>44891.770833333336</v>
      </c>
      <c r="AG5427" s="67">
        <f>WORKDAY.INTL(AA5427,1,11)+VLOOKUP(V5427,'Branch Wise Work Timelines'!C:G,3,FALSE)</f>
        <v>44893.416666666664</v>
      </c>
      <c r="AH5427" s="69" t="str">
        <f t="shared" si="1017"/>
        <v>Met</v>
      </c>
      <c r="AI5427" s="69">
        <f t="shared" ca="1" si="1018"/>
        <v>20417</v>
      </c>
      <c r="AJ5427" s="69" t="str">
        <f ca="1">IF(AI5427&lt;0,"0-12",IFERROR(VLOOKUP(AI5427,Breakup[],2,FALSE),"&gt;24"))</f>
        <v>&gt;24</v>
      </c>
      <c r="AK5427" s="69" t="str">
        <f>VLOOKUP(V5427,Master!B:D,3,FALSE)</f>
        <v>East</v>
      </c>
      <c r="AL5427" s="69" t="str">
        <f t="shared" si="1019"/>
        <v>Kolkata</v>
      </c>
    </row>
    <row r="5428" spans="1:38">
      <c r="A5428" s="14" t="s">
        <v>11187</v>
      </c>
      <c r="B5428" s="54">
        <v>44701.805443518497</v>
      </c>
      <c r="C5428" s="13" t="s">
        <v>89</v>
      </c>
      <c r="D5428" s="13">
        <v>731</v>
      </c>
      <c r="E5428" s="13" t="s">
        <v>11188</v>
      </c>
      <c r="F5428" s="13" t="s">
        <v>15</v>
      </c>
      <c r="G5428" s="14">
        <v>1653056396900</v>
      </c>
      <c r="H5428" s="55">
        <v>0.184247685185185</v>
      </c>
      <c r="I5428" s="33">
        <v>44891.184247685203</v>
      </c>
      <c r="J5428" s="58">
        <v>44891</v>
      </c>
      <c r="K5428" s="13" t="s">
        <v>213</v>
      </c>
      <c r="L5428" s="13" t="s">
        <v>30</v>
      </c>
      <c r="M5428" s="13" t="s">
        <v>75</v>
      </c>
      <c r="N5428" s="13" t="s">
        <v>206</v>
      </c>
      <c r="O5428" s="33">
        <v>44891.378923611097</v>
      </c>
      <c r="P5428" s="58">
        <v>44891</v>
      </c>
      <c r="Q5428" s="33" t="s">
        <v>237</v>
      </c>
      <c r="R5428" s="14">
        <v>323</v>
      </c>
      <c r="S5428" s="13" t="s">
        <v>216</v>
      </c>
      <c r="T5428" s="13" t="s">
        <v>217</v>
      </c>
      <c r="U5428" s="33">
        <f t="shared" ca="1" si="1008"/>
        <v>45744.56914039352</v>
      </c>
      <c r="V5428" s="13" t="str">
        <f t="shared" si="1009"/>
        <v>Bangalore</v>
      </c>
      <c r="W5428" s="13" t="str">
        <f t="shared" si="1010"/>
        <v>CLS</v>
      </c>
      <c r="X5428" s="13">
        <f t="shared" si="1011"/>
        <v>4</v>
      </c>
      <c r="Y5428" s="13" t="str">
        <f>IFERROR(VLOOKUP(C5428,ReceivingTeam[],2,FALSE),"HelpDesk")</f>
        <v>Branch office</v>
      </c>
      <c r="Z5428" s="67">
        <f t="shared" si="1012"/>
        <v>44891.916666666664</v>
      </c>
      <c r="AA5428" s="68">
        <f t="shared" si="1013"/>
        <v>44891</v>
      </c>
      <c r="AB5428" s="69" t="b">
        <f t="shared" si="1014"/>
        <v>1</v>
      </c>
      <c r="AC5428" s="70">
        <f t="shared" si="1015"/>
        <v>0.5</v>
      </c>
      <c r="AD5428" s="67">
        <f t="shared" si="1016"/>
        <v>44891.916666666664</v>
      </c>
      <c r="AE5428" s="67">
        <f>VLOOKUP(V5428,'Branch Wise Work Timelines'!C:G,3,FALSE)+AA5428</f>
        <v>44891.416666666664</v>
      </c>
      <c r="AF5428" s="67">
        <f>IF(V5428="Bangalore",VLOOKUP(V5428,'Branch Wise Work Timelines'!C:G,4,FALSE)+AA5428+1,IF(V5428="Mumbai",VLOOKUP(V5428,'Branch Wise Work Timelines'!C:G,4,FALSE)+AA5428+1,VLOOKUP(V5428,'Branch Wise Work Timelines'!C:G,4,FALSE)+AA5428))</f>
        <v>44892.104166666664</v>
      </c>
      <c r="AG5428" s="67">
        <f>WORKDAY.INTL(AA5428,1,11)+VLOOKUP(V5428,'Branch Wise Work Timelines'!C:G,3,FALSE)</f>
        <v>44893.416666666664</v>
      </c>
      <c r="AH5428" s="69" t="str">
        <f t="shared" si="1017"/>
        <v>Met</v>
      </c>
      <c r="AI5428" s="69">
        <f t="shared" ca="1" si="1018"/>
        <v>20464</v>
      </c>
      <c r="AJ5428" s="69" t="str">
        <f ca="1">IF(AI5428&lt;0,"0-12",IFERROR(VLOOKUP(AI5428,Breakup[],2,FALSE),"&gt;24"))</f>
        <v>&gt;24</v>
      </c>
      <c r="AK5428" s="69" t="str">
        <f>VLOOKUP(V5428,Master!B:D,3,FALSE)</f>
        <v>South</v>
      </c>
      <c r="AL5428" s="69" t="str">
        <f t="shared" si="1019"/>
        <v>Bangalore-CLS</v>
      </c>
    </row>
    <row r="5429" spans="1:38">
      <c r="A5429" s="14" t="s">
        <v>11189</v>
      </c>
      <c r="B5429" s="54">
        <v>44701.699769247702</v>
      </c>
      <c r="C5429" s="13" t="s">
        <v>586</v>
      </c>
      <c r="D5429" s="13">
        <v>135</v>
      </c>
      <c r="E5429" s="13" t="s">
        <v>11190</v>
      </c>
      <c r="F5429" s="13" t="s">
        <v>15</v>
      </c>
      <c r="G5429" s="14">
        <v>1653046672988</v>
      </c>
      <c r="H5429" s="55">
        <v>0.259699074074074</v>
      </c>
      <c r="I5429" s="33">
        <v>44891.2596990741</v>
      </c>
      <c r="J5429" s="58">
        <v>44891</v>
      </c>
      <c r="K5429" s="13" t="s">
        <v>213</v>
      </c>
      <c r="L5429" s="13" t="s">
        <v>30</v>
      </c>
      <c r="M5429" s="13" t="s">
        <v>75</v>
      </c>
      <c r="N5429" s="13" t="s">
        <v>206</v>
      </c>
      <c r="O5429" s="33">
        <v>44891.553680555597</v>
      </c>
      <c r="P5429" s="58">
        <v>44891</v>
      </c>
      <c r="Q5429" s="33" t="s">
        <v>237</v>
      </c>
      <c r="R5429" s="14">
        <v>843</v>
      </c>
      <c r="S5429" s="13" t="s">
        <v>208</v>
      </c>
      <c r="T5429" s="13" t="s">
        <v>209</v>
      </c>
      <c r="U5429" s="33">
        <f t="shared" ca="1" si="1008"/>
        <v>45744.56914039352</v>
      </c>
      <c r="V5429" s="13" t="str">
        <f t="shared" si="1009"/>
        <v>Bangalore</v>
      </c>
      <c r="W5429" s="13" t="str">
        <f t="shared" si="1010"/>
        <v>CLS</v>
      </c>
      <c r="X5429" s="13">
        <f t="shared" si="1011"/>
        <v>6</v>
      </c>
      <c r="Y5429" s="13" t="str">
        <f>IFERROR(VLOOKUP(C5429,ReceivingTeam[],2,FALSE),"HelpDesk")</f>
        <v>HelpDesk</v>
      </c>
      <c r="Z5429" s="67">
        <f t="shared" si="1012"/>
        <v>44891.916666666664</v>
      </c>
      <c r="AA5429" s="68">
        <f t="shared" si="1013"/>
        <v>44891</v>
      </c>
      <c r="AB5429" s="69" t="b">
        <f t="shared" si="1014"/>
        <v>1</v>
      </c>
      <c r="AC5429" s="70">
        <f t="shared" si="1015"/>
        <v>0.5</v>
      </c>
      <c r="AD5429" s="67">
        <f t="shared" si="1016"/>
        <v>44891.916666666664</v>
      </c>
      <c r="AE5429" s="67">
        <f>VLOOKUP(V5429,'Branch Wise Work Timelines'!C:G,3,FALSE)+AA5429</f>
        <v>44891.416666666664</v>
      </c>
      <c r="AF5429" s="67">
        <f>IF(V5429="Bangalore",VLOOKUP(V5429,'Branch Wise Work Timelines'!C:G,4,FALSE)+AA5429+1,IF(V5429="Mumbai",VLOOKUP(V5429,'Branch Wise Work Timelines'!C:G,4,FALSE)+AA5429+1,VLOOKUP(V5429,'Branch Wise Work Timelines'!C:G,4,FALSE)+AA5429))</f>
        <v>44892.104166666664</v>
      </c>
      <c r="AG5429" s="67">
        <f>WORKDAY.INTL(AA5429,1,11)+VLOOKUP(V5429,'Branch Wise Work Timelines'!C:G,3,FALSE)</f>
        <v>44893.416666666664</v>
      </c>
      <c r="AH5429" s="69" t="str">
        <f t="shared" si="1017"/>
        <v>Met</v>
      </c>
      <c r="AI5429" s="69">
        <f t="shared" ca="1" si="1018"/>
        <v>20464</v>
      </c>
      <c r="AJ5429" s="69" t="str">
        <f ca="1">IF(AI5429&lt;0,"0-12",IFERROR(VLOOKUP(AI5429,Breakup[],2,FALSE),"&gt;24"))</f>
        <v>&gt;24</v>
      </c>
      <c r="AK5429" s="69" t="str">
        <f>VLOOKUP(V5429,Master!B:D,3,FALSE)</f>
        <v>South</v>
      </c>
      <c r="AL5429" s="69" t="str">
        <f t="shared" si="1019"/>
        <v>Bangalore-CLS</v>
      </c>
    </row>
    <row r="5430" spans="1:38">
      <c r="A5430" s="14" t="s">
        <v>11191</v>
      </c>
      <c r="B5430" s="54">
        <v>44701.666832673603</v>
      </c>
      <c r="C5430" s="13" t="s">
        <v>497</v>
      </c>
      <c r="D5430" s="13">
        <v>1700</v>
      </c>
      <c r="E5430" s="13" t="s">
        <v>11192</v>
      </c>
      <c r="F5430" s="13" t="s">
        <v>33</v>
      </c>
      <c r="G5430" s="14">
        <v>1653047067096</v>
      </c>
      <c r="H5430" s="55">
        <v>0.27526620370370403</v>
      </c>
      <c r="I5430" s="33">
        <v>44886.275266203702</v>
      </c>
      <c r="J5430" s="58">
        <v>44886</v>
      </c>
      <c r="K5430" s="13" t="s">
        <v>452</v>
      </c>
      <c r="L5430" s="13" t="s">
        <v>36</v>
      </c>
      <c r="M5430" s="13" t="s">
        <v>497</v>
      </c>
      <c r="N5430" s="13" t="s">
        <v>206</v>
      </c>
      <c r="O5430" s="33" t="s">
        <v>38</v>
      </c>
      <c r="P5430" s="58" t="s">
        <v>38</v>
      </c>
      <c r="Q5430" s="33" t="s">
        <v>207</v>
      </c>
      <c r="R5430" s="14" t="s">
        <v>38</v>
      </c>
      <c r="S5430" s="13" t="s">
        <v>216</v>
      </c>
      <c r="T5430" s="13" t="s">
        <v>278</v>
      </c>
      <c r="U5430" s="33">
        <f t="shared" ca="1" si="1008"/>
        <v>45744.56914039352</v>
      </c>
      <c r="V5430" s="13" t="str">
        <f t="shared" si="1009"/>
        <v>Chennai</v>
      </c>
      <c r="W5430" s="13" t="str">
        <f t="shared" si="1010"/>
        <v>RI</v>
      </c>
      <c r="X5430" s="13">
        <f t="shared" si="1011"/>
        <v>6</v>
      </c>
      <c r="Y5430" s="13" t="str">
        <f>IFERROR(VLOOKUP(C5430,ReceivingTeam[],2,FALSE),"HelpDesk")</f>
        <v>HelpDesk</v>
      </c>
      <c r="Z5430" s="67">
        <f t="shared" si="1012"/>
        <v>44890.062499999993</v>
      </c>
      <c r="AA5430" s="68">
        <f t="shared" si="1013"/>
        <v>44886</v>
      </c>
      <c r="AB5430" s="69" t="b">
        <f t="shared" si="1014"/>
        <v>1</v>
      </c>
      <c r="AC5430" s="70">
        <f t="shared" si="1015"/>
        <v>3</v>
      </c>
      <c r="AD5430" s="67">
        <f t="shared" si="1016"/>
        <v>44890.062499999993</v>
      </c>
      <c r="AE5430" s="67">
        <f>VLOOKUP(V5430,'Branch Wise Work Timelines'!C:G,3,FALSE)+AA5430</f>
        <v>44886.416666666664</v>
      </c>
      <c r="AF5430" s="67">
        <f>IF(V5430="Bangalore",VLOOKUP(V5430,'Branch Wise Work Timelines'!C:G,4,FALSE)+AA5430+1,IF(V5430="Mumbai",VLOOKUP(V5430,'Branch Wise Work Timelines'!C:G,4,FALSE)+AA5430+1,VLOOKUP(V5430,'Branch Wise Work Timelines'!C:G,4,FALSE)+AA5430))</f>
        <v>44886.770833333336</v>
      </c>
      <c r="AG5430" s="67">
        <f>WORKDAY.INTL(AA5430,1,11)+VLOOKUP(V5430,'Branch Wise Work Timelines'!C:G,3,FALSE)</f>
        <v>44887.416666666664</v>
      </c>
      <c r="AH5430" s="69" t="str">
        <f t="shared" ca="1" si="1017"/>
        <v>Out of TAT</v>
      </c>
      <c r="AI5430" s="69">
        <f t="shared" ca="1" si="1018"/>
        <v>20509</v>
      </c>
      <c r="AJ5430" s="69" t="str">
        <f ca="1">IF(AI5430&lt;0,"0-12",IFERROR(VLOOKUP(AI5430,Breakup[],2,FALSE),"&gt;24"))</f>
        <v>&gt;24</v>
      </c>
      <c r="AK5430" s="69" t="str">
        <f>VLOOKUP(V5430,Master!B:D,3,FALSE)</f>
        <v>South</v>
      </c>
      <c r="AL5430" s="69" t="str">
        <f t="shared" si="1019"/>
        <v>Chennai</v>
      </c>
    </row>
    <row r="5431" spans="1:38">
      <c r="A5431" s="14" t="s">
        <v>11193</v>
      </c>
      <c r="B5431" s="54">
        <v>44701.858127893502</v>
      </c>
      <c r="C5431" s="13" t="s">
        <v>154</v>
      </c>
      <c r="D5431" s="13">
        <v>1921</v>
      </c>
      <c r="E5431" s="13" t="s">
        <v>11194</v>
      </c>
      <c r="F5431" s="13" t="s">
        <v>33</v>
      </c>
      <c r="G5431" s="14">
        <v>1653060101777</v>
      </c>
      <c r="H5431" s="55">
        <v>0.50818287037037002</v>
      </c>
      <c r="I5431" s="33">
        <v>44887.508182870399</v>
      </c>
      <c r="J5431" s="58">
        <v>44887</v>
      </c>
      <c r="K5431" s="13" t="s">
        <v>452</v>
      </c>
      <c r="L5431" s="13" t="s">
        <v>36</v>
      </c>
      <c r="M5431" s="13" t="s">
        <v>154</v>
      </c>
      <c r="N5431" s="13" t="s">
        <v>206</v>
      </c>
      <c r="O5431" s="33" t="s">
        <v>38</v>
      </c>
      <c r="P5431" s="58" t="s">
        <v>38</v>
      </c>
      <c r="Q5431" s="33" t="s">
        <v>207</v>
      </c>
      <c r="R5431" s="14" t="s">
        <v>38</v>
      </c>
      <c r="S5431" s="13" t="s">
        <v>216</v>
      </c>
      <c r="T5431" s="13" t="s">
        <v>278</v>
      </c>
      <c r="U5431" s="33">
        <f t="shared" ca="1" si="1008"/>
        <v>45744.56914039352</v>
      </c>
      <c r="V5431" s="13" t="str">
        <f t="shared" si="1009"/>
        <v>Chennai</v>
      </c>
      <c r="W5431" s="13" t="str">
        <f t="shared" si="1010"/>
        <v>RI</v>
      </c>
      <c r="X5431" s="13">
        <f t="shared" si="1011"/>
        <v>12</v>
      </c>
      <c r="Y5431" s="13" t="str">
        <f>IFERROR(VLOOKUP(C5431,ReceivingTeam[],2,FALSE),"HelpDesk")</f>
        <v>Branch office</v>
      </c>
      <c r="Z5431" s="67">
        <f t="shared" si="1012"/>
        <v>44891.154016203727</v>
      </c>
      <c r="AA5431" s="68">
        <f t="shared" si="1013"/>
        <v>44887</v>
      </c>
      <c r="AB5431" s="69" t="b">
        <f t="shared" si="1014"/>
        <v>1</v>
      </c>
      <c r="AC5431" s="70">
        <f t="shared" si="1015"/>
        <v>3</v>
      </c>
      <c r="AD5431" s="67">
        <f t="shared" si="1016"/>
        <v>44891.154016203727</v>
      </c>
      <c r="AE5431" s="67">
        <f>VLOOKUP(V5431,'Branch Wise Work Timelines'!C:G,3,FALSE)+AA5431</f>
        <v>44887.416666666664</v>
      </c>
      <c r="AF5431" s="67">
        <f>IF(V5431="Bangalore",VLOOKUP(V5431,'Branch Wise Work Timelines'!C:G,4,FALSE)+AA5431+1,IF(V5431="Mumbai",VLOOKUP(V5431,'Branch Wise Work Timelines'!C:G,4,FALSE)+AA5431+1,VLOOKUP(V5431,'Branch Wise Work Timelines'!C:G,4,FALSE)+AA5431))</f>
        <v>44887.770833333336</v>
      </c>
      <c r="AG5431" s="67">
        <f>WORKDAY.INTL(AA5431,1,11)+VLOOKUP(V5431,'Branch Wise Work Timelines'!C:G,3,FALSE)</f>
        <v>44888.416666666664</v>
      </c>
      <c r="AH5431" s="69" t="str">
        <f t="shared" ca="1" si="1017"/>
        <v>Out of TAT</v>
      </c>
      <c r="AI5431" s="69">
        <f t="shared" ca="1" si="1018"/>
        <v>20482</v>
      </c>
      <c r="AJ5431" s="69" t="str">
        <f ca="1">IF(AI5431&lt;0,"0-12",IFERROR(VLOOKUP(AI5431,Breakup[],2,FALSE),"&gt;24"))</f>
        <v>&gt;24</v>
      </c>
      <c r="AK5431" s="69" t="str">
        <f>VLOOKUP(V5431,Master!B:D,3,FALSE)</f>
        <v>South</v>
      </c>
      <c r="AL5431" s="69" t="str">
        <f t="shared" si="1019"/>
        <v>Chennai</v>
      </c>
    </row>
    <row r="5432" spans="1:38">
      <c r="A5432" s="14" t="s">
        <v>11195</v>
      </c>
      <c r="B5432" s="54">
        <v>44701.860552002297</v>
      </c>
      <c r="C5432" s="13" t="s">
        <v>154</v>
      </c>
      <c r="D5432" s="13">
        <v>906</v>
      </c>
      <c r="E5432" s="13" t="s">
        <v>11196</v>
      </c>
      <c r="F5432" s="13" t="s">
        <v>33</v>
      </c>
      <c r="G5432" s="14">
        <v>1653060101777</v>
      </c>
      <c r="H5432" s="55">
        <v>0.33363425925925899</v>
      </c>
      <c r="I5432" s="33">
        <v>44891.333634259303</v>
      </c>
      <c r="J5432" s="58">
        <v>44891</v>
      </c>
      <c r="K5432" s="13" t="s">
        <v>452</v>
      </c>
      <c r="L5432" s="13" t="s">
        <v>36</v>
      </c>
      <c r="M5432" s="13" t="s">
        <v>154</v>
      </c>
      <c r="N5432" s="13" t="s">
        <v>206</v>
      </c>
      <c r="O5432" s="33">
        <v>44891.824467592603</v>
      </c>
      <c r="P5432" s="58">
        <v>44891</v>
      </c>
      <c r="Q5432" s="33" t="s">
        <v>237</v>
      </c>
      <c r="R5432" s="14">
        <v>880</v>
      </c>
      <c r="S5432" s="13" t="s">
        <v>216</v>
      </c>
      <c r="T5432" s="13" t="s">
        <v>278</v>
      </c>
      <c r="U5432" s="33">
        <f t="shared" ca="1" si="1008"/>
        <v>45744.56914039352</v>
      </c>
      <c r="V5432" s="13" t="str">
        <f t="shared" si="1009"/>
        <v>Chennai</v>
      </c>
      <c r="W5432" s="13" t="str">
        <f t="shared" si="1010"/>
        <v>RI</v>
      </c>
      <c r="X5432" s="13">
        <f t="shared" si="1011"/>
        <v>8</v>
      </c>
      <c r="Y5432" s="13" t="str">
        <f>IFERROR(VLOOKUP(C5432,ReceivingTeam[],2,FALSE),"HelpDesk")</f>
        <v>Branch office</v>
      </c>
      <c r="Z5432" s="67">
        <f t="shared" si="1012"/>
        <v>44896.062499999993</v>
      </c>
      <c r="AA5432" s="68">
        <f t="shared" si="1013"/>
        <v>44891</v>
      </c>
      <c r="AB5432" s="69" t="b">
        <f t="shared" si="1014"/>
        <v>1</v>
      </c>
      <c r="AC5432" s="70">
        <f t="shared" si="1015"/>
        <v>3</v>
      </c>
      <c r="AD5432" s="67">
        <f t="shared" si="1016"/>
        <v>44896.062499999993</v>
      </c>
      <c r="AE5432" s="67">
        <f>VLOOKUP(V5432,'Branch Wise Work Timelines'!C:G,3,FALSE)+AA5432</f>
        <v>44891.416666666664</v>
      </c>
      <c r="AF5432" s="67">
        <f>IF(V5432="Bangalore",VLOOKUP(V5432,'Branch Wise Work Timelines'!C:G,4,FALSE)+AA5432+1,IF(V5432="Mumbai",VLOOKUP(V5432,'Branch Wise Work Timelines'!C:G,4,FALSE)+AA5432+1,VLOOKUP(V5432,'Branch Wise Work Timelines'!C:G,4,FALSE)+AA5432))</f>
        <v>44891.770833333336</v>
      </c>
      <c r="AG5432" s="67">
        <f>WORKDAY.INTL(AA5432,1,11)+VLOOKUP(V5432,'Branch Wise Work Timelines'!C:G,3,FALSE)</f>
        <v>44893.416666666664</v>
      </c>
      <c r="AH5432" s="69" t="str">
        <f t="shared" si="1017"/>
        <v>Met</v>
      </c>
      <c r="AI5432" s="69">
        <f t="shared" ca="1" si="1018"/>
        <v>20365</v>
      </c>
      <c r="AJ5432" s="69" t="str">
        <f ca="1">IF(AI5432&lt;0,"0-12",IFERROR(VLOOKUP(AI5432,Breakup[],2,FALSE),"&gt;24"))</f>
        <v>&gt;24</v>
      </c>
      <c r="AK5432" s="69" t="str">
        <f>VLOOKUP(V5432,Master!B:D,3,FALSE)</f>
        <v>South</v>
      </c>
      <c r="AL5432" s="69" t="str">
        <f t="shared" si="1019"/>
        <v>Chennai</v>
      </c>
    </row>
    <row r="5433" spans="1:38">
      <c r="A5433" s="14" t="s">
        <v>11197</v>
      </c>
      <c r="B5433" s="54">
        <v>44701.758102233798</v>
      </c>
      <c r="C5433" s="13" t="s">
        <v>586</v>
      </c>
      <c r="D5433" s="13">
        <v>470</v>
      </c>
      <c r="E5433" s="13" t="s">
        <v>11198</v>
      </c>
      <c r="F5433" s="13" t="s">
        <v>15</v>
      </c>
      <c r="G5433" s="14">
        <v>1653050621596</v>
      </c>
      <c r="H5433" s="55">
        <v>1.1284722222222199E-2</v>
      </c>
      <c r="I5433" s="33">
        <v>44881.011284722197</v>
      </c>
      <c r="J5433" s="58">
        <v>44881</v>
      </c>
      <c r="K5433" s="13" t="s">
        <v>213</v>
      </c>
      <c r="L5433" s="13" t="s">
        <v>30</v>
      </c>
      <c r="M5433" s="13" t="s">
        <v>214</v>
      </c>
      <c r="N5433" s="13" t="s">
        <v>206</v>
      </c>
      <c r="O5433" s="33" t="s">
        <v>38</v>
      </c>
      <c r="P5433" s="58" t="s">
        <v>38</v>
      </c>
      <c r="Q5433" s="33" t="s">
        <v>207</v>
      </c>
      <c r="R5433" s="14" t="s">
        <v>38</v>
      </c>
      <c r="S5433" s="13" t="s">
        <v>216</v>
      </c>
      <c r="T5433" s="13" t="s">
        <v>217</v>
      </c>
      <c r="U5433" s="33">
        <f t="shared" ca="1" si="1008"/>
        <v>45744.56914039352</v>
      </c>
      <c r="V5433" s="13" t="str">
        <f t="shared" si="1009"/>
        <v>Bangalore</v>
      </c>
      <c r="W5433" s="13" t="str">
        <f t="shared" si="1010"/>
        <v>CLS</v>
      </c>
      <c r="X5433" s="13">
        <f t="shared" si="1011"/>
        <v>0</v>
      </c>
      <c r="Y5433" s="13" t="str">
        <f>IFERROR(VLOOKUP(C5433,ReceivingTeam[],2,FALSE),"HelpDesk")</f>
        <v>HelpDesk</v>
      </c>
      <c r="Z5433" s="67">
        <f t="shared" si="1012"/>
        <v>44881.916666666664</v>
      </c>
      <c r="AA5433" s="68">
        <f t="shared" si="1013"/>
        <v>44881</v>
      </c>
      <c r="AB5433" s="69" t="b">
        <f t="shared" si="1014"/>
        <v>1</v>
      </c>
      <c r="AC5433" s="70">
        <f t="shared" si="1015"/>
        <v>0.5</v>
      </c>
      <c r="AD5433" s="67">
        <f t="shared" si="1016"/>
        <v>44881.916666666664</v>
      </c>
      <c r="AE5433" s="67">
        <f>VLOOKUP(V5433,'Branch Wise Work Timelines'!C:G,3,FALSE)+AA5433</f>
        <v>44881.416666666664</v>
      </c>
      <c r="AF5433" s="67">
        <f>IF(V5433="Bangalore",VLOOKUP(V5433,'Branch Wise Work Timelines'!C:G,4,FALSE)+AA5433+1,IF(V5433="Mumbai",VLOOKUP(V5433,'Branch Wise Work Timelines'!C:G,4,FALSE)+AA5433+1,VLOOKUP(V5433,'Branch Wise Work Timelines'!C:G,4,FALSE)+AA5433))</f>
        <v>44882.104166666664</v>
      </c>
      <c r="AG5433" s="67">
        <f>WORKDAY.INTL(AA5433,1,11)+VLOOKUP(V5433,'Branch Wise Work Timelines'!C:G,3,FALSE)</f>
        <v>44882.416666666664</v>
      </c>
      <c r="AH5433" s="69" t="str">
        <f t="shared" ca="1" si="1017"/>
        <v>Out of TAT</v>
      </c>
      <c r="AI5433" s="69">
        <f t="shared" ca="1" si="1018"/>
        <v>20704</v>
      </c>
      <c r="AJ5433" s="69" t="str">
        <f ca="1">IF(AI5433&lt;0,"0-12",IFERROR(VLOOKUP(AI5433,Breakup[],2,FALSE),"&gt;24"))</f>
        <v>&gt;24</v>
      </c>
      <c r="AK5433" s="69" t="str">
        <f>VLOOKUP(V5433,Master!B:D,3,FALSE)</f>
        <v>South</v>
      </c>
      <c r="AL5433" s="69" t="str">
        <f t="shared" si="1019"/>
        <v>Bangalore-CLS</v>
      </c>
    </row>
    <row r="5434" spans="1:38">
      <c r="A5434" s="14" t="s">
        <v>11199</v>
      </c>
      <c r="B5434" s="54">
        <v>44701.704912152803</v>
      </c>
      <c r="C5434" s="13" t="s">
        <v>314</v>
      </c>
      <c r="D5434" s="13">
        <v>620</v>
      </c>
      <c r="E5434" s="13" t="s">
        <v>11200</v>
      </c>
      <c r="F5434" s="13" t="s">
        <v>33</v>
      </c>
      <c r="G5434" s="14">
        <v>1653047121363</v>
      </c>
      <c r="H5434" s="55">
        <v>0.83341435185185198</v>
      </c>
      <c r="I5434" s="33">
        <v>44885.833414351902</v>
      </c>
      <c r="J5434" s="58">
        <v>44885</v>
      </c>
      <c r="K5434" s="13" t="s">
        <v>313</v>
      </c>
      <c r="L5434" s="13" t="s">
        <v>60</v>
      </c>
      <c r="M5434" s="13" t="s">
        <v>314</v>
      </c>
      <c r="N5434" s="13" t="s">
        <v>206</v>
      </c>
      <c r="O5434" s="33" t="s">
        <v>38</v>
      </c>
      <c r="P5434" s="58" t="s">
        <v>38</v>
      </c>
      <c r="Q5434" s="33" t="s">
        <v>207</v>
      </c>
      <c r="R5434" s="14" t="s">
        <v>38</v>
      </c>
      <c r="S5434" s="13" t="s">
        <v>208</v>
      </c>
      <c r="T5434" s="13" t="s">
        <v>209</v>
      </c>
      <c r="U5434" s="33">
        <f t="shared" ca="1" si="1008"/>
        <v>45744.56914039352</v>
      </c>
      <c r="V5434" s="13" t="str">
        <f t="shared" si="1009"/>
        <v>Hyderabad</v>
      </c>
      <c r="W5434" s="13" t="str">
        <f t="shared" si="1010"/>
        <v>RI</v>
      </c>
      <c r="X5434" s="13">
        <f t="shared" si="1011"/>
        <v>20</v>
      </c>
      <c r="Y5434" s="13" t="str">
        <f>IFERROR(VLOOKUP(C5434,ReceivingTeam[],2,FALSE),"HelpDesk")</f>
        <v>HelpDesk</v>
      </c>
      <c r="Z5434" s="67">
        <f t="shared" si="1012"/>
        <v>44885.916666666664</v>
      </c>
      <c r="AA5434" s="68">
        <f t="shared" si="1013"/>
        <v>44885</v>
      </c>
      <c r="AB5434" s="69" t="b">
        <f t="shared" si="1014"/>
        <v>0</v>
      </c>
      <c r="AC5434" s="70">
        <f t="shared" si="1015"/>
        <v>0.5</v>
      </c>
      <c r="AD5434" s="67">
        <f t="shared" si="1016"/>
        <v>44885.916666666664</v>
      </c>
      <c r="AE5434" s="67">
        <f>VLOOKUP(V5434,'Branch Wise Work Timelines'!C:G,3,FALSE)+AA5434</f>
        <v>44885.416666666664</v>
      </c>
      <c r="AF5434" s="67">
        <f>IF(V5434="Bangalore",VLOOKUP(V5434,'Branch Wise Work Timelines'!C:G,4,FALSE)+AA5434+1,IF(V5434="Mumbai",VLOOKUP(V5434,'Branch Wise Work Timelines'!C:G,4,FALSE)+AA5434+1,VLOOKUP(V5434,'Branch Wise Work Timelines'!C:G,4,FALSE)+AA5434))</f>
        <v>44885.770833333336</v>
      </c>
      <c r="AG5434" s="67">
        <f>WORKDAY.INTL(AA5434,1,11)+VLOOKUP(V5434,'Branch Wise Work Timelines'!C:G,3,FALSE)</f>
        <v>44886.416666666664</v>
      </c>
      <c r="AH5434" s="69" t="str">
        <f t="shared" ca="1" si="1017"/>
        <v>Out of TAT</v>
      </c>
      <c r="AI5434" s="69">
        <f t="shared" ca="1" si="1018"/>
        <v>20608</v>
      </c>
      <c r="AJ5434" s="69" t="str">
        <f ca="1">IF(AI5434&lt;0,"0-12",IFERROR(VLOOKUP(AI5434,Breakup[],2,FALSE),"&gt;24"))</f>
        <v>&gt;24</v>
      </c>
      <c r="AK5434" s="69" t="str">
        <f>VLOOKUP(V5434,Master!B:D,3,FALSE)</f>
        <v>South</v>
      </c>
      <c r="AL5434" s="69" t="str">
        <f t="shared" si="1019"/>
        <v>Hyderabad</v>
      </c>
    </row>
    <row r="5435" spans="1:38">
      <c r="A5435" s="14" t="s">
        <v>11201</v>
      </c>
      <c r="B5435" s="54">
        <v>44701.661399189798</v>
      </c>
      <c r="C5435" s="13" t="s">
        <v>467</v>
      </c>
      <c r="D5435" s="13">
        <v>360</v>
      </c>
      <c r="E5435" s="13" t="s">
        <v>11202</v>
      </c>
      <c r="F5435" s="13" t="s">
        <v>15</v>
      </c>
      <c r="G5435" s="14">
        <v>1653046758228</v>
      </c>
      <c r="H5435" s="55">
        <v>0.53244212962963</v>
      </c>
      <c r="I5435" s="33">
        <v>44888.532442129603</v>
      </c>
      <c r="J5435" s="58">
        <v>44888</v>
      </c>
      <c r="K5435" s="13" t="s">
        <v>213</v>
      </c>
      <c r="L5435" s="13" t="s">
        <v>30</v>
      </c>
      <c r="M5435" s="13" t="s">
        <v>214</v>
      </c>
      <c r="N5435" s="13" t="s">
        <v>215</v>
      </c>
      <c r="O5435" s="33" t="s">
        <v>38</v>
      </c>
      <c r="P5435" s="58" t="s">
        <v>38</v>
      </c>
      <c r="Q5435" s="33" t="s">
        <v>207</v>
      </c>
      <c r="R5435" s="14" t="s">
        <v>38</v>
      </c>
      <c r="S5435" s="13" t="s">
        <v>216</v>
      </c>
      <c r="T5435" s="13" t="s">
        <v>217</v>
      </c>
      <c r="U5435" s="33">
        <f t="shared" ca="1" si="1008"/>
        <v>45744.56914039352</v>
      </c>
      <c r="V5435" s="13" t="str">
        <f t="shared" si="1009"/>
        <v>Bangalore</v>
      </c>
      <c r="W5435" s="13" t="str">
        <f t="shared" si="1010"/>
        <v>CLS</v>
      </c>
      <c r="X5435" s="13">
        <f t="shared" si="1011"/>
        <v>12</v>
      </c>
      <c r="Y5435" s="13" t="str">
        <f>IFERROR(VLOOKUP(C5435,ReceivingTeam[],2,FALSE),"HelpDesk")</f>
        <v>HelpDesk</v>
      </c>
      <c r="Z5435" s="67">
        <f t="shared" si="1012"/>
        <v>44889.032442129603</v>
      </c>
      <c r="AA5435" s="68">
        <f t="shared" si="1013"/>
        <v>44888</v>
      </c>
      <c r="AB5435" s="69" t="b">
        <f t="shared" si="1014"/>
        <v>1</v>
      </c>
      <c r="AC5435" s="70">
        <f t="shared" si="1015"/>
        <v>0.5</v>
      </c>
      <c r="AD5435" s="67">
        <f t="shared" si="1016"/>
        <v>44889.032442129603</v>
      </c>
      <c r="AE5435" s="67">
        <f>VLOOKUP(V5435,'Branch Wise Work Timelines'!C:G,3,FALSE)+AA5435</f>
        <v>44888.416666666664</v>
      </c>
      <c r="AF5435" s="67">
        <f>IF(V5435="Bangalore",VLOOKUP(V5435,'Branch Wise Work Timelines'!C:G,4,FALSE)+AA5435+1,IF(V5435="Mumbai",VLOOKUP(V5435,'Branch Wise Work Timelines'!C:G,4,FALSE)+AA5435+1,VLOOKUP(V5435,'Branch Wise Work Timelines'!C:G,4,FALSE)+AA5435))</f>
        <v>44889.104166666664</v>
      </c>
      <c r="AG5435" s="67">
        <f>WORKDAY.INTL(AA5435,1,11)+VLOOKUP(V5435,'Branch Wise Work Timelines'!C:G,3,FALSE)</f>
        <v>44889.416666666664</v>
      </c>
      <c r="AH5435" s="69" t="str">
        <f t="shared" ca="1" si="1017"/>
        <v>Out of TAT</v>
      </c>
      <c r="AI5435" s="69">
        <f t="shared" ca="1" si="1018"/>
        <v>20533</v>
      </c>
      <c r="AJ5435" s="69" t="str">
        <f ca="1">IF(AI5435&lt;0,"0-12",IFERROR(VLOOKUP(AI5435,Breakup[],2,FALSE),"&gt;24"))</f>
        <v>&gt;24</v>
      </c>
      <c r="AK5435" s="69" t="str">
        <f>VLOOKUP(V5435,Master!B:D,3,FALSE)</f>
        <v>South</v>
      </c>
      <c r="AL5435" s="69" t="str">
        <f t="shared" si="1019"/>
        <v>Bangalore-CLS</v>
      </c>
    </row>
    <row r="5436" spans="1:38">
      <c r="A5436" s="14" t="s">
        <v>11203</v>
      </c>
      <c r="B5436" s="54">
        <v>44701.708309294001</v>
      </c>
      <c r="C5436" s="13" t="s">
        <v>347</v>
      </c>
      <c r="D5436" s="13">
        <v>1398</v>
      </c>
      <c r="E5436" s="13" t="s">
        <v>11204</v>
      </c>
      <c r="F5436" s="13" t="s">
        <v>33</v>
      </c>
      <c r="G5436" s="14">
        <v>1653047246133</v>
      </c>
      <c r="H5436" s="55">
        <v>0.75737268518518497</v>
      </c>
      <c r="I5436" s="33">
        <v>44888.757372685199</v>
      </c>
      <c r="J5436" s="58">
        <v>44888</v>
      </c>
      <c r="K5436" s="13" t="s">
        <v>325</v>
      </c>
      <c r="L5436" s="13" t="s">
        <v>55</v>
      </c>
      <c r="M5436" s="13" t="s">
        <v>347</v>
      </c>
      <c r="N5436" s="13" t="s">
        <v>215</v>
      </c>
      <c r="O5436" s="33" t="s">
        <v>38</v>
      </c>
      <c r="P5436" s="58" t="s">
        <v>38</v>
      </c>
      <c r="Q5436" s="33" t="s">
        <v>207</v>
      </c>
      <c r="R5436" s="14" t="s">
        <v>38</v>
      </c>
      <c r="S5436" s="13" t="s">
        <v>208</v>
      </c>
      <c r="T5436" s="13" t="s">
        <v>209</v>
      </c>
      <c r="U5436" s="33">
        <f t="shared" ca="1" si="1008"/>
        <v>45744.56914039352</v>
      </c>
      <c r="V5436" s="13" t="str">
        <f t="shared" si="1009"/>
        <v>Delhi</v>
      </c>
      <c r="W5436" s="13" t="str">
        <f t="shared" si="1010"/>
        <v>RI</v>
      </c>
      <c r="X5436" s="13">
        <f t="shared" si="1011"/>
        <v>18</v>
      </c>
      <c r="Y5436" s="13" t="str">
        <f>IFERROR(VLOOKUP(C5436,ReceivingTeam[],2,FALSE),"HelpDesk")</f>
        <v>HelpDesk</v>
      </c>
      <c r="Z5436" s="67">
        <f t="shared" si="1012"/>
        <v>44889.903206018527</v>
      </c>
      <c r="AA5436" s="68">
        <f t="shared" si="1013"/>
        <v>44888</v>
      </c>
      <c r="AB5436" s="69" t="b">
        <f t="shared" si="1014"/>
        <v>1</v>
      </c>
      <c r="AC5436" s="70">
        <f t="shared" si="1015"/>
        <v>0.5</v>
      </c>
      <c r="AD5436" s="67">
        <f t="shared" si="1016"/>
        <v>44889.903206018527</v>
      </c>
      <c r="AE5436" s="67">
        <f>VLOOKUP(V5436,'Branch Wise Work Timelines'!C:G,3,FALSE)+AA5436</f>
        <v>44888.416666666664</v>
      </c>
      <c r="AF5436" s="67">
        <f>IF(V5436="Bangalore",VLOOKUP(V5436,'Branch Wise Work Timelines'!C:G,4,FALSE)+AA5436+1,IF(V5436="Mumbai",VLOOKUP(V5436,'Branch Wise Work Timelines'!C:G,4,FALSE)+AA5436+1,VLOOKUP(V5436,'Branch Wise Work Timelines'!C:G,4,FALSE)+AA5436))</f>
        <v>44888.770833333336</v>
      </c>
      <c r="AG5436" s="67">
        <f>WORKDAY.INTL(AA5436,1,11)+VLOOKUP(V5436,'Branch Wise Work Timelines'!C:G,3,FALSE)</f>
        <v>44889.416666666664</v>
      </c>
      <c r="AH5436" s="69" t="str">
        <f t="shared" ca="1" si="1017"/>
        <v>Out of TAT</v>
      </c>
      <c r="AI5436" s="69">
        <f t="shared" ca="1" si="1018"/>
        <v>20512</v>
      </c>
      <c r="AJ5436" s="69" t="str">
        <f ca="1">IF(AI5436&lt;0,"0-12",IFERROR(VLOOKUP(AI5436,Breakup[],2,FALSE),"&gt;24"))</f>
        <v>&gt;24</v>
      </c>
      <c r="AK5436" s="69" t="str">
        <f>VLOOKUP(V5436,Master!B:D,3,FALSE)</f>
        <v>North</v>
      </c>
      <c r="AL5436" s="69" t="str">
        <f t="shared" si="1019"/>
        <v>Delhi</v>
      </c>
    </row>
    <row r="5437" spans="1:38">
      <c r="A5437" s="14" t="s">
        <v>11205</v>
      </c>
      <c r="B5437" s="54">
        <v>44701.709526504601</v>
      </c>
      <c r="C5437" s="13" t="s">
        <v>347</v>
      </c>
      <c r="D5437" s="13">
        <v>1785</v>
      </c>
      <c r="E5437" s="13" t="s">
        <v>11206</v>
      </c>
      <c r="F5437" s="13" t="s">
        <v>33</v>
      </c>
      <c r="G5437" s="14">
        <v>1653047246133</v>
      </c>
      <c r="H5437" s="55">
        <v>0.95450231481481496</v>
      </c>
      <c r="I5437" s="33">
        <v>44883.954502314802</v>
      </c>
      <c r="J5437" s="58">
        <v>44883</v>
      </c>
      <c r="K5437" s="13" t="s">
        <v>325</v>
      </c>
      <c r="L5437" s="13" t="s">
        <v>55</v>
      </c>
      <c r="M5437" s="13" t="s">
        <v>347</v>
      </c>
      <c r="N5437" s="13" t="s">
        <v>215</v>
      </c>
      <c r="O5437" s="33" t="s">
        <v>38</v>
      </c>
      <c r="P5437" s="58" t="s">
        <v>38</v>
      </c>
      <c r="Q5437" s="33" t="s">
        <v>207</v>
      </c>
      <c r="R5437" s="14" t="s">
        <v>38</v>
      </c>
      <c r="S5437" s="13" t="s">
        <v>208</v>
      </c>
      <c r="T5437" s="13" t="s">
        <v>209</v>
      </c>
      <c r="U5437" s="33">
        <f t="shared" ca="1" si="1008"/>
        <v>45744.56914039352</v>
      </c>
      <c r="V5437" s="13" t="str">
        <f t="shared" si="1009"/>
        <v>Delhi</v>
      </c>
      <c r="W5437" s="13" t="str">
        <f t="shared" si="1010"/>
        <v>RI</v>
      </c>
      <c r="X5437" s="13">
        <f t="shared" si="1011"/>
        <v>22</v>
      </c>
      <c r="Y5437" s="13" t="str">
        <f>IFERROR(VLOOKUP(C5437,ReceivingTeam[],2,FALSE),"HelpDesk")</f>
        <v>HelpDesk</v>
      </c>
      <c r="Z5437" s="67">
        <f t="shared" si="1012"/>
        <v>44885.100335648131</v>
      </c>
      <c r="AA5437" s="68">
        <f t="shared" si="1013"/>
        <v>44883</v>
      </c>
      <c r="AB5437" s="69" t="b">
        <f t="shared" si="1014"/>
        <v>1</v>
      </c>
      <c r="AC5437" s="70">
        <f t="shared" si="1015"/>
        <v>0.5</v>
      </c>
      <c r="AD5437" s="67">
        <f t="shared" si="1016"/>
        <v>44885.100335648131</v>
      </c>
      <c r="AE5437" s="67">
        <f>VLOOKUP(V5437,'Branch Wise Work Timelines'!C:G,3,FALSE)+AA5437</f>
        <v>44883.416666666664</v>
      </c>
      <c r="AF5437" s="67">
        <f>IF(V5437="Bangalore",VLOOKUP(V5437,'Branch Wise Work Timelines'!C:G,4,FALSE)+AA5437+1,IF(V5437="Mumbai",VLOOKUP(V5437,'Branch Wise Work Timelines'!C:G,4,FALSE)+AA5437+1,VLOOKUP(V5437,'Branch Wise Work Timelines'!C:G,4,FALSE)+AA5437))</f>
        <v>44883.770833333336</v>
      </c>
      <c r="AG5437" s="67">
        <f>WORKDAY.INTL(AA5437,1,11)+VLOOKUP(V5437,'Branch Wise Work Timelines'!C:G,3,FALSE)</f>
        <v>44884.416666666664</v>
      </c>
      <c r="AH5437" s="69" t="str">
        <f t="shared" ca="1" si="1017"/>
        <v>Out of TAT</v>
      </c>
      <c r="AI5437" s="69">
        <f t="shared" ca="1" si="1018"/>
        <v>20628</v>
      </c>
      <c r="AJ5437" s="69" t="str">
        <f ca="1">IF(AI5437&lt;0,"0-12",IFERROR(VLOOKUP(AI5437,Breakup[],2,FALSE),"&gt;24"))</f>
        <v>&gt;24</v>
      </c>
      <c r="AK5437" s="69" t="str">
        <f>VLOOKUP(V5437,Master!B:D,3,FALSE)</f>
        <v>North</v>
      </c>
      <c r="AL5437" s="69" t="str">
        <f t="shared" si="1019"/>
        <v>Delhi</v>
      </c>
    </row>
    <row r="5438" spans="1:38">
      <c r="A5438" s="14" t="s">
        <v>11207</v>
      </c>
      <c r="B5438" s="54">
        <v>44701.701360613399</v>
      </c>
      <c r="C5438" s="13" t="s">
        <v>404</v>
      </c>
      <c r="D5438" s="13">
        <v>1356</v>
      </c>
      <c r="E5438" s="13" t="s">
        <v>11208</v>
      </c>
      <c r="F5438" s="13" t="s">
        <v>15</v>
      </c>
      <c r="G5438" s="14">
        <v>1653046758228</v>
      </c>
      <c r="H5438" s="55">
        <v>0.24255787037036999</v>
      </c>
      <c r="I5438" s="33">
        <v>44883.242557870399</v>
      </c>
      <c r="J5438" s="58">
        <v>44883</v>
      </c>
      <c r="K5438" s="13" t="s">
        <v>213</v>
      </c>
      <c r="L5438" s="13" t="s">
        <v>30</v>
      </c>
      <c r="M5438" s="13" t="s">
        <v>214</v>
      </c>
      <c r="N5438" s="13" t="s">
        <v>215</v>
      </c>
      <c r="O5438" s="33" t="s">
        <v>38</v>
      </c>
      <c r="P5438" s="58" t="s">
        <v>38</v>
      </c>
      <c r="Q5438" s="33" t="s">
        <v>207</v>
      </c>
      <c r="R5438" s="14" t="s">
        <v>38</v>
      </c>
      <c r="S5438" s="13" t="s">
        <v>216</v>
      </c>
      <c r="T5438" s="13" t="s">
        <v>217</v>
      </c>
      <c r="U5438" s="33">
        <f t="shared" ca="1" si="1008"/>
        <v>45744.56914039352</v>
      </c>
      <c r="V5438" s="13" t="str">
        <f t="shared" si="1009"/>
        <v>Bangalore</v>
      </c>
      <c r="W5438" s="13" t="str">
        <f t="shared" si="1010"/>
        <v>CLS</v>
      </c>
      <c r="X5438" s="13">
        <f t="shared" si="1011"/>
        <v>5</v>
      </c>
      <c r="Y5438" s="13" t="str">
        <f>IFERROR(VLOOKUP(C5438,ReceivingTeam[],2,FALSE),"HelpDesk")</f>
        <v>HelpDesk</v>
      </c>
      <c r="Z5438" s="67">
        <f t="shared" si="1012"/>
        <v>44883.916666666664</v>
      </c>
      <c r="AA5438" s="68">
        <f t="shared" si="1013"/>
        <v>44883</v>
      </c>
      <c r="AB5438" s="69" t="b">
        <f t="shared" si="1014"/>
        <v>1</v>
      </c>
      <c r="AC5438" s="70">
        <f t="shared" si="1015"/>
        <v>0.5</v>
      </c>
      <c r="AD5438" s="67">
        <f t="shared" si="1016"/>
        <v>44883.916666666664</v>
      </c>
      <c r="AE5438" s="67">
        <f>VLOOKUP(V5438,'Branch Wise Work Timelines'!C:G,3,FALSE)+AA5438</f>
        <v>44883.416666666664</v>
      </c>
      <c r="AF5438" s="67">
        <f>IF(V5438="Bangalore",VLOOKUP(V5438,'Branch Wise Work Timelines'!C:G,4,FALSE)+AA5438+1,IF(V5438="Mumbai",VLOOKUP(V5438,'Branch Wise Work Timelines'!C:G,4,FALSE)+AA5438+1,VLOOKUP(V5438,'Branch Wise Work Timelines'!C:G,4,FALSE)+AA5438))</f>
        <v>44884.104166666664</v>
      </c>
      <c r="AG5438" s="67">
        <f>WORKDAY.INTL(AA5438,1,11)+VLOOKUP(V5438,'Branch Wise Work Timelines'!C:G,3,FALSE)</f>
        <v>44884.416666666664</v>
      </c>
      <c r="AH5438" s="69" t="str">
        <f t="shared" ca="1" si="1017"/>
        <v>Out of TAT</v>
      </c>
      <c r="AI5438" s="69">
        <f t="shared" ca="1" si="1018"/>
        <v>20656</v>
      </c>
      <c r="AJ5438" s="69" t="str">
        <f ca="1">IF(AI5438&lt;0,"0-12",IFERROR(VLOOKUP(AI5438,Breakup[],2,FALSE),"&gt;24"))</f>
        <v>&gt;24</v>
      </c>
      <c r="AK5438" s="69" t="str">
        <f>VLOOKUP(V5438,Master!B:D,3,FALSE)</f>
        <v>South</v>
      </c>
      <c r="AL5438" s="69" t="str">
        <f t="shared" si="1019"/>
        <v>Bangalore-CLS</v>
      </c>
    </row>
    <row r="5439" spans="1:38">
      <c r="A5439" s="14" t="s">
        <v>11209</v>
      </c>
      <c r="B5439" s="54">
        <v>44701.787421956004</v>
      </c>
      <c r="C5439" s="13" t="s">
        <v>252</v>
      </c>
      <c r="D5439" s="13">
        <v>1453</v>
      </c>
      <c r="E5439" s="13" t="s">
        <v>11210</v>
      </c>
      <c r="F5439" s="13" t="s">
        <v>15</v>
      </c>
      <c r="G5439" s="14">
        <v>1653054189256</v>
      </c>
      <c r="H5439" s="55">
        <v>0.544490740740741</v>
      </c>
      <c r="I5439" s="33">
        <v>44882.5444907407</v>
      </c>
      <c r="J5439" s="58">
        <v>44882</v>
      </c>
      <c r="K5439" s="13" t="s">
        <v>213</v>
      </c>
      <c r="L5439" s="13" t="s">
        <v>30</v>
      </c>
      <c r="M5439" s="13" t="s">
        <v>214</v>
      </c>
      <c r="N5439" s="13" t="s">
        <v>206</v>
      </c>
      <c r="O5439" s="33" t="s">
        <v>38</v>
      </c>
      <c r="P5439" s="58" t="s">
        <v>38</v>
      </c>
      <c r="Q5439" s="33" t="s">
        <v>207</v>
      </c>
      <c r="R5439" s="14" t="s">
        <v>38</v>
      </c>
      <c r="S5439" s="13" t="s">
        <v>216</v>
      </c>
      <c r="T5439" s="13" t="s">
        <v>217</v>
      </c>
      <c r="U5439" s="33">
        <f t="shared" ca="1" si="1008"/>
        <v>45744.56914039352</v>
      </c>
      <c r="V5439" s="13" t="str">
        <f t="shared" si="1009"/>
        <v>Bangalore</v>
      </c>
      <c r="W5439" s="13" t="str">
        <f t="shared" si="1010"/>
        <v>CLS</v>
      </c>
      <c r="X5439" s="13">
        <f t="shared" si="1011"/>
        <v>13</v>
      </c>
      <c r="Y5439" s="13" t="str">
        <f>IFERROR(VLOOKUP(C5439,ReceivingTeam[],2,FALSE),"HelpDesk")</f>
        <v>HelpDesk</v>
      </c>
      <c r="Z5439" s="67">
        <f t="shared" si="1012"/>
        <v>44883.0444907407</v>
      </c>
      <c r="AA5439" s="68">
        <f t="shared" si="1013"/>
        <v>44882</v>
      </c>
      <c r="AB5439" s="69" t="b">
        <f t="shared" si="1014"/>
        <v>1</v>
      </c>
      <c r="AC5439" s="70">
        <f t="shared" si="1015"/>
        <v>0.5</v>
      </c>
      <c r="AD5439" s="67">
        <f t="shared" si="1016"/>
        <v>44883.0444907407</v>
      </c>
      <c r="AE5439" s="67">
        <f>VLOOKUP(V5439,'Branch Wise Work Timelines'!C:G,3,FALSE)+AA5439</f>
        <v>44882.416666666664</v>
      </c>
      <c r="AF5439" s="67">
        <f>IF(V5439="Bangalore",VLOOKUP(V5439,'Branch Wise Work Timelines'!C:G,4,FALSE)+AA5439+1,IF(V5439="Mumbai",VLOOKUP(V5439,'Branch Wise Work Timelines'!C:G,4,FALSE)+AA5439+1,VLOOKUP(V5439,'Branch Wise Work Timelines'!C:G,4,FALSE)+AA5439))</f>
        <v>44883.104166666664</v>
      </c>
      <c r="AG5439" s="67">
        <f>WORKDAY.INTL(AA5439,1,11)+VLOOKUP(V5439,'Branch Wise Work Timelines'!C:G,3,FALSE)</f>
        <v>44883.416666666664</v>
      </c>
      <c r="AH5439" s="69" t="str">
        <f t="shared" ca="1" si="1017"/>
        <v>Out of TAT</v>
      </c>
      <c r="AI5439" s="69">
        <f t="shared" ca="1" si="1018"/>
        <v>20677</v>
      </c>
      <c r="AJ5439" s="69" t="str">
        <f ca="1">IF(AI5439&lt;0,"0-12",IFERROR(VLOOKUP(AI5439,Breakup[],2,FALSE),"&gt;24"))</f>
        <v>&gt;24</v>
      </c>
      <c r="AK5439" s="69" t="str">
        <f>VLOOKUP(V5439,Master!B:D,3,FALSE)</f>
        <v>South</v>
      </c>
      <c r="AL5439" s="69" t="str">
        <f t="shared" si="1019"/>
        <v>Bangalore-CLS</v>
      </c>
    </row>
    <row r="5440" spans="1:38">
      <c r="A5440" s="14" t="s">
        <v>11211</v>
      </c>
      <c r="B5440" s="54">
        <v>44701.810760104199</v>
      </c>
      <c r="C5440" s="13" t="s">
        <v>78</v>
      </c>
      <c r="D5440" s="13">
        <v>1629</v>
      </c>
      <c r="E5440" s="13" t="s">
        <v>11212</v>
      </c>
      <c r="F5440" s="13" t="s">
        <v>33</v>
      </c>
      <c r="G5440" s="14">
        <v>1653054985137</v>
      </c>
      <c r="H5440" s="55">
        <v>0.77607638888888897</v>
      </c>
      <c r="I5440" s="33">
        <v>44887.776076388902</v>
      </c>
      <c r="J5440" s="58">
        <v>44887</v>
      </c>
      <c r="K5440" s="13" t="s">
        <v>213</v>
      </c>
      <c r="L5440" s="13" t="s">
        <v>30</v>
      </c>
      <c r="M5440" s="13" t="s">
        <v>282</v>
      </c>
      <c r="N5440" s="13" t="s">
        <v>206</v>
      </c>
      <c r="O5440" s="33" t="s">
        <v>38</v>
      </c>
      <c r="P5440" s="58" t="s">
        <v>38</v>
      </c>
      <c r="Q5440" s="33" t="s">
        <v>207</v>
      </c>
      <c r="R5440" s="14" t="s">
        <v>38</v>
      </c>
      <c r="S5440" s="13" t="s">
        <v>216</v>
      </c>
      <c r="T5440" s="13" t="s">
        <v>217</v>
      </c>
      <c r="U5440" s="33">
        <f t="shared" ca="1" si="1008"/>
        <v>45744.56914039352</v>
      </c>
      <c r="V5440" s="13" t="str">
        <f t="shared" si="1009"/>
        <v>Bangalore</v>
      </c>
      <c r="W5440" s="13" t="str">
        <f t="shared" si="1010"/>
        <v>RI</v>
      </c>
      <c r="X5440" s="13">
        <f t="shared" si="1011"/>
        <v>18</v>
      </c>
      <c r="Y5440" s="13" t="str">
        <f>IFERROR(VLOOKUP(C5440,ReceivingTeam[],2,FALSE),"HelpDesk")</f>
        <v>Branch office</v>
      </c>
      <c r="Z5440" s="67">
        <f t="shared" si="1012"/>
        <v>44888.588576388902</v>
      </c>
      <c r="AA5440" s="68">
        <f t="shared" si="1013"/>
        <v>44887</v>
      </c>
      <c r="AB5440" s="69" t="b">
        <f t="shared" si="1014"/>
        <v>1</v>
      </c>
      <c r="AC5440" s="70">
        <f t="shared" si="1015"/>
        <v>0.5</v>
      </c>
      <c r="AD5440" s="67">
        <f t="shared" si="1016"/>
        <v>44888.588576388902</v>
      </c>
      <c r="AE5440" s="67">
        <f>VLOOKUP(V5440,'Branch Wise Work Timelines'!C:G,3,FALSE)+AA5440</f>
        <v>44887.416666666664</v>
      </c>
      <c r="AF5440" s="67">
        <f>IF(V5440="Bangalore",VLOOKUP(V5440,'Branch Wise Work Timelines'!C:G,4,FALSE)+AA5440+1,IF(V5440="Mumbai",VLOOKUP(V5440,'Branch Wise Work Timelines'!C:G,4,FALSE)+AA5440+1,VLOOKUP(V5440,'Branch Wise Work Timelines'!C:G,4,FALSE)+AA5440))</f>
        <v>44888.104166666664</v>
      </c>
      <c r="AG5440" s="67">
        <f>WORKDAY.INTL(AA5440,1,11)+VLOOKUP(V5440,'Branch Wise Work Timelines'!C:G,3,FALSE)</f>
        <v>44888.416666666664</v>
      </c>
      <c r="AH5440" s="69" t="str">
        <f t="shared" ca="1" si="1017"/>
        <v>Out of TAT</v>
      </c>
      <c r="AI5440" s="69">
        <f t="shared" ca="1" si="1018"/>
        <v>20544</v>
      </c>
      <c r="AJ5440" s="69" t="str">
        <f ca="1">IF(AI5440&lt;0,"0-12",IFERROR(VLOOKUP(AI5440,Breakup[],2,FALSE),"&gt;24"))</f>
        <v>&gt;24</v>
      </c>
      <c r="AK5440" s="69" t="str">
        <f>VLOOKUP(V5440,Master!B:D,3,FALSE)</f>
        <v>South</v>
      </c>
      <c r="AL5440" s="69" t="str">
        <f t="shared" si="1019"/>
        <v>Bangalore</v>
      </c>
    </row>
    <row r="5441" spans="1:38">
      <c r="A5441" s="14" t="s">
        <v>11213</v>
      </c>
      <c r="B5441" s="54">
        <v>44701.747430705997</v>
      </c>
      <c r="C5441" s="13" t="s">
        <v>122</v>
      </c>
      <c r="D5441" s="13">
        <v>771</v>
      </c>
      <c r="E5441" s="13" t="s">
        <v>11214</v>
      </c>
      <c r="F5441" s="13" t="s">
        <v>33</v>
      </c>
      <c r="G5441" s="14">
        <v>1653049856324</v>
      </c>
      <c r="H5441" s="55">
        <v>0.51325231481481504</v>
      </c>
      <c r="I5441" s="33">
        <v>44891.513252314799</v>
      </c>
      <c r="J5441" s="58">
        <v>44891</v>
      </c>
      <c r="K5441" s="13" t="s">
        <v>263</v>
      </c>
      <c r="L5441" s="13" t="s">
        <v>69</v>
      </c>
      <c r="M5441" s="13" t="s">
        <v>101</v>
      </c>
      <c r="N5441" s="13" t="s">
        <v>206</v>
      </c>
      <c r="O5441" s="33">
        <v>44891.889849537001</v>
      </c>
      <c r="P5441" s="58">
        <v>44891</v>
      </c>
      <c r="Q5441" s="33" t="s">
        <v>237</v>
      </c>
      <c r="R5441" s="14">
        <v>296</v>
      </c>
      <c r="S5441" s="13" t="s">
        <v>208</v>
      </c>
      <c r="T5441" s="13" t="s">
        <v>209</v>
      </c>
      <c r="U5441" s="33">
        <f t="shared" ca="1" si="1008"/>
        <v>45744.56914039352</v>
      </c>
      <c r="V5441" s="13" t="str">
        <f t="shared" si="1009"/>
        <v>Mumbai</v>
      </c>
      <c r="W5441" s="13" t="str">
        <f t="shared" si="1010"/>
        <v>RI</v>
      </c>
      <c r="X5441" s="13">
        <f t="shared" si="1011"/>
        <v>12</v>
      </c>
      <c r="Y5441" s="13" t="str">
        <f>IFERROR(VLOOKUP(C5441,ReceivingTeam[],2,FALSE),"HelpDesk")</f>
        <v>Branch office</v>
      </c>
      <c r="Z5441" s="67">
        <f t="shared" si="1012"/>
        <v>44892.013252314799</v>
      </c>
      <c r="AA5441" s="68">
        <f t="shared" si="1013"/>
        <v>44891</v>
      </c>
      <c r="AB5441" s="69" t="b">
        <f t="shared" si="1014"/>
        <v>1</v>
      </c>
      <c r="AC5441" s="70">
        <f t="shared" si="1015"/>
        <v>0.5</v>
      </c>
      <c r="AD5441" s="67">
        <f t="shared" si="1016"/>
        <v>44892.013252314799</v>
      </c>
      <c r="AE5441" s="67">
        <f>VLOOKUP(V5441,'Branch Wise Work Timelines'!C:G,3,FALSE)+AA5441</f>
        <v>44891.416666666664</v>
      </c>
      <c r="AF5441" s="67">
        <f>IF(V5441="Bangalore",VLOOKUP(V5441,'Branch Wise Work Timelines'!C:G,4,FALSE)+AA5441+1,IF(V5441="Mumbai",VLOOKUP(V5441,'Branch Wise Work Timelines'!C:G,4,FALSE)+AA5441+1,VLOOKUP(V5441,'Branch Wise Work Timelines'!C:G,4,FALSE)+AA5441))</f>
        <v>44892.25</v>
      </c>
      <c r="AG5441" s="67">
        <f>WORKDAY.INTL(AA5441,1,11)+VLOOKUP(V5441,'Branch Wise Work Timelines'!C:G,3,FALSE)</f>
        <v>44893.416666666664</v>
      </c>
      <c r="AH5441" s="69" t="str">
        <f t="shared" si="1017"/>
        <v>Met</v>
      </c>
      <c r="AI5441" s="69">
        <f t="shared" ca="1" si="1018"/>
        <v>20462</v>
      </c>
      <c r="AJ5441" s="69" t="str">
        <f ca="1">IF(AI5441&lt;0,"0-12",IFERROR(VLOOKUP(AI5441,Breakup[],2,FALSE),"&gt;24"))</f>
        <v>&gt;24</v>
      </c>
      <c r="AK5441" s="69" t="str">
        <f>VLOOKUP(V5441,Master!B:D,3,FALSE)</f>
        <v>East</v>
      </c>
      <c r="AL5441" s="69" t="str">
        <f t="shared" si="1019"/>
        <v>Mumbai</v>
      </c>
    </row>
    <row r="5442" spans="1:38">
      <c r="A5442" s="14" t="s">
        <v>11215</v>
      </c>
      <c r="B5442" s="54">
        <v>44701.749148263902</v>
      </c>
      <c r="C5442" s="13" t="s">
        <v>122</v>
      </c>
      <c r="D5442" s="13">
        <v>1139</v>
      </c>
      <c r="E5442" s="13" t="s">
        <v>11216</v>
      </c>
      <c r="F5442" s="13" t="s">
        <v>33</v>
      </c>
      <c r="G5442" s="14">
        <v>1653049856324</v>
      </c>
      <c r="H5442" s="55">
        <v>0.35554398148148197</v>
      </c>
      <c r="I5442" s="33">
        <v>44885.355543981503</v>
      </c>
      <c r="J5442" s="58">
        <v>44885</v>
      </c>
      <c r="K5442" s="13" t="s">
        <v>263</v>
      </c>
      <c r="L5442" s="13" t="s">
        <v>69</v>
      </c>
      <c r="M5442" s="13" t="s">
        <v>101</v>
      </c>
      <c r="N5442" s="13" t="s">
        <v>206</v>
      </c>
      <c r="O5442" s="33" t="s">
        <v>38</v>
      </c>
      <c r="P5442" s="58" t="s">
        <v>38</v>
      </c>
      <c r="Q5442" s="33" t="s">
        <v>207</v>
      </c>
      <c r="R5442" s="14" t="s">
        <v>38</v>
      </c>
      <c r="S5442" s="13" t="s">
        <v>208</v>
      </c>
      <c r="T5442" s="13" t="s">
        <v>209</v>
      </c>
      <c r="U5442" s="33">
        <f t="shared" ref="U5442:U5505" ca="1" si="1020">NOW()</f>
        <v>45744.56914039352</v>
      </c>
      <c r="V5442" s="13" t="str">
        <f t="shared" ref="V5442:V5505" si="1021">VLOOKUP(L5442,Location,2,0)</f>
        <v>Mumbai</v>
      </c>
      <c r="W5442" s="13" t="str">
        <f t="shared" ref="W5442:W5505" si="1022">VLOOKUP(F5442,FCT,2,FALSE)</f>
        <v>RI</v>
      </c>
      <c r="X5442" s="13">
        <f t="shared" ref="X5442:X5505" si="1023">HOUR(I5442)</f>
        <v>8</v>
      </c>
      <c r="Y5442" s="13" t="str">
        <f>IFERROR(VLOOKUP(C5442,ReceivingTeam[],2,FALSE),"HelpDesk")</f>
        <v>Branch office</v>
      </c>
      <c r="Z5442" s="67">
        <f t="shared" ref="Z5442:Z5505" si="1024">IF(AB5442=FALSE,AE5442+AC5442,IF(I5442&gt;AE5442,IF(((I5442+AC5442)&gt;AF5442),(AC5442-(AF5442-I5442)+AG5442),I5442+AC5442),IF(((AE5442+AC5442)&gt;AF5442),(AC5442-(AF5442-AE5442)+AG5442),AE5442+AC5442)))</f>
        <v>44885.916666666664</v>
      </c>
      <c r="AA5442" s="68">
        <f t="shared" ref="AA5442:AA5505" si="1025">INT(J5442)</f>
        <v>44885</v>
      </c>
      <c r="AB5442" s="69" t="b">
        <f t="shared" ref="AB5442:AB5505" si="1026">WORKDAY.INTL(AA5442-1,1,11)=AA5442</f>
        <v>0</v>
      </c>
      <c r="AC5442" s="70">
        <f t="shared" ref="AC5442:AC5505" si="1027">IF(T5442="High",12/24,72/24)</f>
        <v>0.5</v>
      </c>
      <c r="AD5442" s="67">
        <f t="shared" ref="AD5442:AD5505" si="1028">IF(AB5442=FALSE,AE5442+AC5442,IF(I5442&gt;AE5442,IF(((I5442+AC5442)&gt;AF5442),(AC5442-(AF5442-I5442)+AG5442),I5442+AC5442),IF(((AE5442+AC5442)&gt;AF5442),(AC5442-(AF5442-AE5442)+AG5442),AE5442+AC5442)))</f>
        <v>44885.916666666664</v>
      </c>
      <c r="AE5442" s="67">
        <f>VLOOKUP(V5442,'Branch Wise Work Timelines'!C:G,3,FALSE)+AA5442</f>
        <v>44885.416666666664</v>
      </c>
      <c r="AF5442" s="67">
        <f>IF(V5442="Bangalore",VLOOKUP(V5442,'Branch Wise Work Timelines'!C:G,4,FALSE)+AA5442+1,IF(V5442="Mumbai",VLOOKUP(V5442,'Branch Wise Work Timelines'!C:G,4,FALSE)+AA5442+1,VLOOKUP(V5442,'Branch Wise Work Timelines'!C:G,4,FALSE)+AA5442))</f>
        <v>44886.25</v>
      </c>
      <c r="AG5442" s="67">
        <f>WORKDAY.INTL(AA5442,1,11)+VLOOKUP(V5442,'Branch Wise Work Timelines'!C:G,3,FALSE)</f>
        <v>44886.416666666664</v>
      </c>
      <c r="AH5442" s="69" t="str">
        <f t="shared" ref="AH5442:AH5505" ca="1" si="1029">IF(Q5442&lt;&gt;"Success",IF(U5442&gt;Z5442,"Out of TAT","In TAT"),IF(O5442&gt;AD5442,"Not Met","Met"))</f>
        <v>Out of TAT</v>
      </c>
      <c r="AI5442" s="69">
        <f t="shared" ref="AI5442:AI5505" ca="1" si="1030">ROUNDUP((U5442-AD5442)*24,0)</f>
        <v>20608</v>
      </c>
      <c r="AJ5442" s="69" t="str">
        <f ca="1">IF(AI5442&lt;0,"0-12",IFERROR(VLOOKUP(AI5442,Breakup[],2,FALSE),"&gt;24"))</f>
        <v>&gt;24</v>
      </c>
      <c r="AK5442" s="69" t="str">
        <f>VLOOKUP(V5442,Master!B:D,3,FALSE)</f>
        <v>East</v>
      </c>
      <c r="AL5442" s="69" t="str">
        <f t="shared" ref="AL5442:AL5505" si="1031">IF(V5442="Bangalore",IF(W5442="CLS",V5442&amp;"-"&amp;"CLS",V5442),(V5442))</f>
        <v>Mumbai</v>
      </c>
    </row>
    <row r="5443" spans="1:38">
      <c r="A5443" s="14" t="s">
        <v>11217</v>
      </c>
      <c r="B5443" s="54">
        <v>44701.7404489236</v>
      </c>
      <c r="C5443" s="13" t="s">
        <v>122</v>
      </c>
      <c r="D5443" s="13">
        <v>629</v>
      </c>
      <c r="E5443" s="13" t="s">
        <v>11218</v>
      </c>
      <c r="F5443" s="13" t="s">
        <v>33</v>
      </c>
      <c r="G5443" s="14">
        <v>1653050817746</v>
      </c>
      <c r="H5443" s="55">
        <v>0.67560185185185195</v>
      </c>
      <c r="I5443" s="33">
        <v>44887.675601851799</v>
      </c>
      <c r="J5443" s="58">
        <v>44887</v>
      </c>
      <c r="K5443" s="13" t="s">
        <v>263</v>
      </c>
      <c r="L5443" s="13" t="s">
        <v>69</v>
      </c>
      <c r="M5443" s="13" t="s">
        <v>101</v>
      </c>
      <c r="N5443" s="13" t="s">
        <v>206</v>
      </c>
      <c r="O5443" s="33" t="s">
        <v>38</v>
      </c>
      <c r="P5443" s="58" t="s">
        <v>38</v>
      </c>
      <c r="Q5443" s="33" t="s">
        <v>207</v>
      </c>
      <c r="R5443" s="14" t="s">
        <v>38</v>
      </c>
      <c r="S5443" s="13" t="s">
        <v>208</v>
      </c>
      <c r="T5443" s="13" t="s">
        <v>209</v>
      </c>
      <c r="U5443" s="33">
        <f t="shared" ca="1" si="1020"/>
        <v>45744.56914039352</v>
      </c>
      <c r="V5443" s="13" t="str">
        <f t="shared" si="1021"/>
        <v>Mumbai</v>
      </c>
      <c r="W5443" s="13" t="str">
        <f t="shared" si="1022"/>
        <v>RI</v>
      </c>
      <c r="X5443" s="13">
        <f t="shared" si="1023"/>
        <v>16</v>
      </c>
      <c r="Y5443" s="13" t="str">
        <f>IFERROR(VLOOKUP(C5443,ReceivingTeam[],2,FALSE),"HelpDesk")</f>
        <v>Branch office</v>
      </c>
      <c r="Z5443" s="67">
        <f t="shared" si="1024"/>
        <v>44888.175601851799</v>
      </c>
      <c r="AA5443" s="68">
        <f t="shared" si="1025"/>
        <v>44887</v>
      </c>
      <c r="AB5443" s="69" t="b">
        <f t="shared" si="1026"/>
        <v>1</v>
      </c>
      <c r="AC5443" s="70">
        <f t="shared" si="1027"/>
        <v>0.5</v>
      </c>
      <c r="AD5443" s="67">
        <f t="shared" si="1028"/>
        <v>44888.175601851799</v>
      </c>
      <c r="AE5443" s="67">
        <f>VLOOKUP(V5443,'Branch Wise Work Timelines'!C:G,3,FALSE)+AA5443</f>
        <v>44887.416666666664</v>
      </c>
      <c r="AF5443" s="67">
        <f>IF(V5443="Bangalore",VLOOKUP(V5443,'Branch Wise Work Timelines'!C:G,4,FALSE)+AA5443+1,IF(V5443="Mumbai",VLOOKUP(V5443,'Branch Wise Work Timelines'!C:G,4,FALSE)+AA5443+1,VLOOKUP(V5443,'Branch Wise Work Timelines'!C:G,4,FALSE)+AA5443))</f>
        <v>44888.25</v>
      </c>
      <c r="AG5443" s="67">
        <f>WORKDAY.INTL(AA5443,1,11)+VLOOKUP(V5443,'Branch Wise Work Timelines'!C:G,3,FALSE)</f>
        <v>44888.416666666664</v>
      </c>
      <c r="AH5443" s="69" t="str">
        <f t="shared" ca="1" si="1029"/>
        <v>Out of TAT</v>
      </c>
      <c r="AI5443" s="69">
        <f t="shared" ca="1" si="1030"/>
        <v>20554</v>
      </c>
      <c r="AJ5443" s="69" t="str">
        <f ca="1">IF(AI5443&lt;0,"0-12",IFERROR(VLOOKUP(AI5443,Breakup[],2,FALSE),"&gt;24"))</f>
        <v>&gt;24</v>
      </c>
      <c r="AK5443" s="69" t="str">
        <f>VLOOKUP(V5443,Master!B:D,3,FALSE)</f>
        <v>East</v>
      </c>
      <c r="AL5443" s="69" t="str">
        <f t="shared" si="1031"/>
        <v>Mumbai</v>
      </c>
    </row>
    <row r="5444" spans="1:38">
      <c r="A5444" s="14" t="s">
        <v>11219</v>
      </c>
      <c r="B5444" s="54">
        <v>44701.843349571798</v>
      </c>
      <c r="C5444" s="13" t="s">
        <v>352</v>
      </c>
      <c r="D5444" s="13">
        <v>1027</v>
      </c>
      <c r="E5444" s="13" t="s">
        <v>11220</v>
      </c>
      <c r="F5444" s="13" t="s">
        <v>33</v>
      </c>
      <c r="G5444" s="14">
        <v>1653059936208</v>
      </c>
      <c r="H5444" s="55">
        <v>0.21273148148148099</v>
      </c>
      <c r="I5444" s="33">
        <v>44882.212731481501</v>
      </c>
      <c r="J5444" s="58">
        <v>44882</v>
      </c>
      <c r="K5444" s="13" t="s">
        <v>263</v>
      </c>
      <c r="L5444" s="13" t="s">
        <v>69</v>
      </c>
      <c r="M5444" s="13" t="s">
        <v>101</v>
      </c>
      <c r="N5444" s="13" t="s">
        <v>206</v>
      </c>
      <c r="O5444" s="33" t="s">
        <v>38</v>
      </c>
      <c r="P5444" s="58" t="s">
        <v>38</v>
      </c>
      <c r="Q5444" s="33" t="s">
        <v>207</v>
      </c>
      <c r="R5444" s="14" t="s">
        <v>38</v>
      </c>
      <c r="S5444" s="13" t="s">
        <v>208</v>
      </c>
      <c r="T5444" s="13" t="s">
        <v>209</v>
      </c>
      <c r="U5444" s="33">
        <f t="shared" ca="1" si="1020"/>
        <v>45744.56914039352</v>
      </c>
      <c r="V5444" s="13" t="str">
        <f t="shared" si="1021"/>
        <v>Mumbai</v>
      </c>
      <c r="W5444" s="13" t="str">
        <f t="shared" si="1022"/>
        <v>RI</v>
      </c>
      <c r="X5444" s="13">
        <f t="shared" si="1023"/>
        <v>5</v>
      </c>
      <c r="Y5444" s="13" t="str">
        <f>IFERROR(VLOOKUP(C5444,ReceivingTeam[],2,FALSE),"HelpDesk")</f>
        <v>HelpDesk</v>
      </c>
      <c r="Z5444" s="67">
        <f t="shared" si="1024"/>
        <v>44882.916666666664</v>
      </c>
      <c r="AA5444" s="68">
        <f t="shared" si="1025"/>
        <v>44882</v>
      </c>
      <c r="AB5444" s="69" t="b">
        <f t="shared" si="1026"/>
        <v>1</v>
      </c>
      <c r="AC5444" s="70">
        <f t="shared" si="1027"/>
        <v>0.5</v>
      </c>
      <c r="AD5444" s="67">
        <f t="shared" si="1028"/>
        <v>44882.916666666664</v>
      </c>
      <c r="AE5444" s="67">
        <f>VLOOKUP(V5444,'Branch Wise Work Timelines'!C:G,3,FALSE)+AA5444</f>
        <v>44882.416666666664</v>
      </c>
      <c r="AF5444" s="67">
        <f>IF(V5444="Bangalore",VLOOKUP(V5444,'Branch Wise Work Timelines'!C:G,4,FALSE)+AA5444+1,IF(V5444="Mumbai",VLOOKUP(V5444,'Branch Wise Work Timelines'!C:G,4,FALSE)+AA5444+1,VLOOKUP(V5444,'Branch Wise Work Timelines'!C:G,4,FALSE)+AA5444))</f>
        <v>44883.25</v>
      </c>
      <c r="AG5444" s="67">
        <f>WORKDAY.INTL(AA5444,1,11)+VLOOKUP(V5444,'Branch Wise Work Timelines'!C:G,3,FALSE)</f>
        <v>44883.416666666664</v>
      </c>
      <c r="AH5444" s="69" t="str">
        <f t="shared" ca="1" si="1029"/>
        <v>Out of TAT</v>
      </c>
      <c r="AI5444" s="69">
        <f t="shared" ca="1" si="1030"/>
        <v>20680</v>
      </c>
      <c r="AJ5444" s="69" t="str">
        <f ca="1">IF(AI5444&lt;0,"0-12",IFERROR(VLOOKUP(AI5444,Breakup[],2,FALSE),"&gt;24"))</f>
        <v>&gt;24</v>
      </c>
      <c r="AK5444" s="69" t="str">
        <f>VLOOKUP(V5444,Master!B:D,3,FALSE)</f>
        <v>East</v>
      </c>
      <c r="AL5444" s="69" t="str">
        <f t="shared" si="1031"/>
        <v>Mumbai</v>
      </c>
    </row>
    <row r="5445" spans="1:38">
      <c r="A5445" s="14" t="s">
        <v>11221</v>
      </c>
      <c r="B5445" s="54">
        <v>44701.735668020803</v>
      </c>
      <c r="C5445" s="13" t="s">
        <v>122</v>
      </c>
      <c r="D5445" s="13">
        <v>247</v>
      </c>
      <c r="E5445" s="13" t="s">
        <v>11222</v>
      </c>
      <c r="F5445" s="13" t="s">
        <v>33</v>
      </c>
      <c r="G5445" s="14">
        <v>1653050817746</v>
      </c>
      <c r="H5445" s="55">
        <v>0.93612268518518504</v>
      </c>
      <c r="I5445" s="33">
        <v>44883.936122685198</v>
      </c>
      <c r="J5445" s="58">
        <v>44883</v>
      </c>
      <c r="K5445" s="13" t="s">
        <v>263</v>
      </c>
      <c r="L5445" s="13" t="s">
        <v>69</v>
      </c>
      <c r="M5445" s="13" t="s">
        <v>101</v>
      </c>
      <c r="N5445" s="13" t="s">
        <v>206</v>
      </c>
      <c r="O5445" s="33" t="s">
        <v>38</v>
      </c>
      <c r="P5445" s="58" t="s">
        <v>38</v>
      </c>
      <c r="Q5445" s="33" t="s">
        <v>207</v>
      </c>
      <c r="R5445" s="14" t="s">
        <v>38</v>
      </c>
      <c r="S5445" s="13" t="s">
        <v>208</v>
      </c>
      <c r="T5445" s="13" t="s">
        <v>209</v>
      </c>
      <c r="U5445" s="33">
        <f t="shared" ca="1" si="1020"/>
        <v>45744.56914039352</v>
      </c>
      <c r="V5445" s="13" t="str">
        <f t="shared" si="1021"/>
        <v>Mumbai</v>
      </c>
      <c r="W5445" s="13" t="str">
        <f t="shared" si="1022"/>
        <v>RI</v>
      </c>
      <c r="X5445" s="13">
        <f t="shared" si="1023"/>
        <v>22</v>
      </c>
      <c r="Y5445" s="13" t="str">
        <f>IFERROR(VLOOKUP(C5445,ReceivingTeam[],2,FALSE),"HelpDesk")</f>
        <v>Branch office</v>
      </c>
      <c r="Z5445" s="67">
        <f t="shared" si="1024"/>
        <v>44884.602789351862</v>
      </c>
      <c r="AA5445" s="68">
        <f t="shared" si="1025"/>
        <v>44883</v>
      </c>
      <c r="AB5445" s="69" t="b">
        <f t="shared" si="1026"/>
        <v>1</v>
      </c>
      <c r="AC5445" s="70">
        <f t="shared" si="1027"/>
        <v>0.5</v>
      </c>
      <c r="AD5445" s="67">
        <f t="shared" si="1028"/>
        <v>44884.602789351862</v>
      </c>
      <c r="AE5445" s="67">
        <f>VLOOKUP(V5445,'Branch Wise Work Timelines'!C:G,3,FALSE)+AA5445</f>
        <v>44883.416666666664</v>
      </c>
      <c r="AF5445" s="67">
        <f>IF(V5445="Bangalore",VLOOKUP(V5445,'Branch Wise Work Timelines'!C:G,4,FALSE)+AA5445+1,IF(V5445="Mumbai",VLOOKUP(V5445,'Branch Wise Work Timelines'!C:G,4,FALSE)+AA5445+1,VLOOKUP(V5445,'Branch Wise Work Timelines'!C:G,4,FALSE)+AA5445))</f>
        <v>44884.25</v>
      </c>
      <c r="AG5445" s="67">
        <f>WORKDAY.INTL(AA5445,1,11)+VLOOKUP(V5445,'Branch Wise Work Timelines'!C:G,3,FALSE)</f>
        <v>44884.416666666664</v>
      </c>
      <c r="AH5445" s="69" t="str">
        <f t="shared" ca="1" si="1029"/>
        <v>Out of TAT</v>
      </c>
      <c r="AI5445" s="69">
        <f t="shared" ca="1" si="1030"/>
        <v>20640</v>
      </c>
      <c r="AJ5445" s="69" t="str">
        <f ca="1">IF(AI5445&lt;0,"0-12",IFERROR(VLOOKUP(AI5445,Breakup[],2,FALSE),"&gt;24"))</f>
        <v>&gt;24</v>
      </c>
      <c r="AK5445" s="69" t="str">
        <f>VLOOKUP(V5445,Master!B:D,3,FALSE)</f>
        <v>East</v>
      </c>
      <c r="AL5445" s="69" t="str">
        <f t="shared" si="1031"/>
        <v>Mumbai</v>
      </c>
    </row>
    <row r="5446" spans="1:38">
      <c r="A5446" s="14" t="s">
        <v>11223</v>
      </c>
      <c r="B5446" s="54">
        <v>44701.530522916699</v>
      </c>
      <c r="C5446" s="13" t="s">
        <v>6794</v>
      </c>
      <c r="D5446" s="13">
        <v>1612</v>
      </c>
      <c r="E5446" s="13" t="s">
        <v>11224</v>
      </c>
      <c r="F5446" s="13" t="s">
        <v>33</v>
      </c>
      <c r="G5446" s="14">
        <v>1653051712314</v>
      </c>
      <c r="H5446" s="55">
        <v>0.99638888888888899</v>
      </c>
      <c r="I5446" s="33">
        <v>44890.996388888903</v>
      </c>
      <c r="J5446" s="58">
        <v>44890</v>
      </c>
      <c r="K5446" s="13" t="s">
        <v>313</v>
      </c>
      <c r="L5446" s="13" t="s">
        <v>60</v>
      </c>
      <c r="M5446" s="13" t="s">
        <v>314</v>
      </c>
      <c r="N5446" s="13" t="s">
        <v>215</v>
      </c>
      <c r="O5446" s="33" t="s">
        <v>38</v>
      </c>
      <c r="P5446" s="58" t="s">
        <v>38</v>
      </c>
      <c r="Q5446" s="33" t="s">
        <v>207</v>
      </c>
      <c r="R5446" s="14" t="s">
        <v>38</v>
      </c>
      <c r="S5446" s="13" t="s">
        <v>208</v>
      </c>
      <c r="T5446" s="13" t="s">
        <v>1059</v>
      </c>
      <c r="U5446" s="33">
        <f t="shared" ca="1" si="1020"/>
        <v>45744.56914039352</v>
      </c>
      <c r="V5446" s="13" t="str">
        <f t="shared" si="1021"/>
        <v>Hyderabad</v>
      </c>
      <c r="W5446" s="13" t="str">
        <f t="shared" si="1022"/>
        <v>RI</v>
      </c>
      <c r="X5446" s="13">
        <f t="shared" si="1023"/>
        <v>23</v>
      </c>
      <c r="Y5446" s="13" t="str">
        <f>IFERROR(VLOOKUP(C5446,ReceivingTeam[],2,FALSE),"HelpDesk")</f>
        <v>HelpDesk</v>
      </c>
      <c r="Z5446" s="67">
        <f t="shared" si="1024"/>
        <v>44894.642222222232</v>
      </c>
      <c r="AA5446" s="68">
        <f t="shared" si="1025"/>
        <v>44890</v>
      </c>
      <c r="AB5446" s="69" t="b">
        <f t="shared" si="1026"/>
        <v>1</v>
      </c>
      <c r="AC5446" s="70">
        <f t="shared" si="1027"/>
        <v>3</v>
      </c>
      <c r="AD5446" s="67">
        <f t="shared" si="1028"/>
        <v>44894.642222222232</v>
      </c>
      <c r="AE5446" s="67">
        <f>VLOOKUP(V5446,'Branch Wise Work Timelines'!C:G,3,FALSE)+AA5446</f>
        <v>44890.416666666664</v>
      </c>
      <c r="AF5446" s="67">
        <f>IF(V5446="Bangalore",VLOOKUP(V5446,'Branch Wise Work Timelines'!C:G,4,FALSE)+AA5446+1,IF(V5446="Mumbai",VLOOKUP(V5446,'Branch Wise Work Timelines'!C:G,4,FALSE)+AA5446+1,VLOOKUP(V5446,'Branch Wise Work Timelines'!C:G,4,FALSE)+AA5446))</f>
        <v>44890.770833333336</v>
      </c>
      <c r="AG5446" s="67">
        <f>WORKDAY.INTL(AA5446,1,11)+VLOOKUP(V5446,'Branch Wise Work Timelines'!C:G,3,FALSE)</f>
        <v>44891.416666666664</v>
      </c>
      <c r="AH5446" s="69" t="str">
        <f t="shared" ca="1" si="1029"/>
        <v>Out of TAT</v>
      </c>
      <c r="AI5446" s="69">
        <f t="shared" ca="1" si="1030"/>
        <v>20399</v>
      </c>
      <c r="AJ5446" s="69" t="str">
        <f ca="1">IF(AI5446&lt;0,"0-12",IFERROR(VLOOKUP(AI5446,Breakup[],2,FALSE),"&gt;24"))</f>
        <v>&gt;24</v>
      </c>
      <c r="AK5446" s="69" t="str">
        <f>VLOOKUP(V5446,Master!B:D,3,FALSE)</f>
        <v>South</v>
      </c>
      <c r="AL5446" s="69" t="str">
        <f t="shared" si="1031"/>
        <v>Hyderabad</v>
      </c>
    </row>
    <row r="5447" spans="1:38">
      <c r="A5447" s="14" t="s">
        <v>11225</v>
      </c>
      <c r="B5447" s="54">
        <v>44701.747323611096</v>
      </c>
      <c r="C5447" s="13" t="s">
        <v>230</v>
      </c>
      <c r="D5447" s="13">
        <v>583</v>
      </c>
      <c r="E5447" s="13" t="s">
        <v>11226</v>
      </c>
      <c r="F5447" s="13" t="s">
        <v>15</v>
      </c>
      <c r="G5447" s="14">
        <v>1653051039986</v>
      </c>
      <c r="H5447" s="55">
        <v>0.69336805555555603</v>
      </c>
      <c r="I5447" s="33">
        <v>44891.693368055603</v>
      </c>
      <c r="J5447" s="58">
        <v>44891</v>
      </c>
      <c r="K5447" s="13" t="s">
        <v>213</v>
      </c>
      <c r="L5447" s="13" t="s">
        <v>30</v>
      </c>
      <c r="M5447" s="13" t="s">
        <v>214</v>
      </c>
      <c r="N5447" s="13" t="s">
        <v>215</v>
      </c>
      <c r="O5447" s="33">
        <v>44891.202013888898</v>
      </c>
      <c r="P5447" s="58">
        <v>44891</v>
      </c>
      <c r="Q5447" s="33" t="s">
        <v>237</v>
      </c>
      <c r="R5447" s="14">
        <v>933</v>
      </c>
      <c r="S5447" s="13" t="s">
        <v>216</v>
      </c>
      <c r="T5447" s="13" t="s">
        <v>217</v>
      </c>
      <c r="U5447" s="33">
        <f t="shared" ca="1" si="1020"/>
        <v>45744.56914039352</v>
      </c>
      <c r="V5447" s="13" t="str">
        <f t="shared" si="1021"/>
        <v>Bangalore</v>
      </c>
      <c r="W5447" s="13" t="str">
        <f t="shared" si="1022"/>
        <v>CLS</v>
      </c>
      <c r="X5447" s="13">
        <f t="shared" si="1023"/>
        <v>16</v>
      </c>
      <c r="Y5447" s="13" t="str">
        <f>IFERROR(VLOOKUP(C5447,ReceivingTeam[],2,FALSE),"HelpDesk")</f>
        <v>HelpDesk</v>
      </c>
      <c r="Z5447" s="67">
        <f t="shared" si="1024"/>
        <v>44893.505868055603</v>
      </c>
      <c r="AA5447" s="68">
        <f t="shared" si="1025"/>
        <v>44891</v>
      </c>
      <c r="AB5447" s="69" t="b">
        <f t="shared" si="1026"/>
        <v>1</v>
      </c>
      <c r="AC5447" s="70">
        <f t="shared" si="1027"/>
        <v>0.5</v>
      </c>
      <c r="AD5447" s="67">
        <f t="shared" si="1028"/>
        <v>44893.505868055603</v>
      </c>
      <c r="AE5447" s="67">
        <f>VLOOKUP(V5447,'Branch Wise Work Timelines'!C:G,3,FALSE)+AA5447</f>
        <v>44891.416666666664</v>
      </c>
      <c r="AF5447" s="67">
        <f>IF(V5447="Bangalore",VLOOKUP(V5447,'Branch Wise Work Timelines'!C:G,4,FALSE)+AA5447+1,IF(V5447="Mumbai",VLOOKUP(V5447,'Branch Wise Work Timelines'!C:G,4,FALSE)+AA5447+1,VLOOKUP(V5447,'Branch Wise Work Timelines'!C:G,4,FALSE)+AA5447))</f>
        <v>44892.104166666664</v>
      </c>
      <c r="AG5447" s="67">
        <f>WORKDAY.INTL(AA5447,1,11)+VLOOKUP(V5447,'Branch Wise Work Timelines'!C:G,3,FALSE)</f>
        <v>44893.416666666664</v>
      </c>
      <c r="AH5447" s="69" t="str">
        <f t="shared" si="1029"/>
        <v>Met</v>
      </c>
      <c r="AI5447" s="69">
        <f t="shared" ca="1" si="1030"/>
        <v>20426</v>
      </c>
      <c r="AJ5447" s="69" t="str">
        <f ca="1">IF(AI5447&lt;0,"0-12",IFERROR(VLOOKUP(AI5447,Breakup[],2,FALSE),"&gt;24"))</f>
        <v>&gt;24</v>
      </c>
      <c r="AK5447" s="69" t="str">
        <f>VLOOKUP(V5447,Master!B:D,3,FALSE)</f>
        <v>South</v>
      </c>
      <c r="AL5447" s="69" t="str">
        <f t="shared" si="1031"/>
        <v>Bangalore-CLS</v>
      </c>
    </row>
    <row r="5448" spans="1:38">
      <c r="A5448" s="14" t="s">
        <v>11227</v>
      </c>
      <c r="B5448" s="54">
        <v>44701.722757523101</v>
      </c>
      <c r="C5448" s="13" t="s">
        <v>252</v>
      </c>
      <c r="D5448" s="13">
        <v>540</v>
      </c>
      <c r="E5448" s="13" t="s">
        <v>11228</v>
      </c>
      <c r="F5448" s="13" t="s">
        <v>15</v>
      </c>
      <c r="G5448" s="14">
        <v>1653050621596</v>
      </c>
      <c r="H5448" s="55">
        <v>0.85023148148148098</v>
      </c>
      <c r="I5448" s="33">
        <v>44882.850231481498</v>
      </c>
      <c r="J5448" s="58">
        <v>44882</v>
      </c>
      <c r="K5448" s="13" t="s">
        <v>213</v>
      </c>
      <c r="L5448" s="13" t="s">
        <v>30</v>
      </c>
      <c r="M5448" s="13" t="s">
        <v>214</v>
      </c>
      <c r="N5448" s="13" t="s">
        <v>206</v>
      </c>
      <c r="O5448" s="33" t="s">
        <v>38</v>
      </c>
      <c r="P5448" s="58" t="s">
        <v>38</v>
      </c>
      <c r="Q5448" s="33" t="s">
        <v>207</v>
      </c>
      <c r="R5448" s="14" t="s">
        <v>38</v>
      </c>
      <c r="S5448" s="13" t="s">
        <v>216</v>
      </c>
      <c r="T5448" s="13" t="s">
        <v>217</v>
      </c>
      <c r="U5448" s="33">
        <f t="shared" ca="1" si="1020"/>
        <v>45744.56914039352</v>
      </c>
      <c r="V5448" s="13" t="str">
        <f t="shared" si="1021"/>
        <v>Bangalore</v>
      </c>
      <c r="W5448" s="13" t="str">
        <f t="shared" si="1022"/>
        <v>CLS</v>
      </c>
      <c r="X5448" s="13">
        <f t="shared" si="1023"/>
        <v>20</v>
      </c>
      <c r="Y5448" s="13" t="str">
        <f>IFERROR(VLOOKUP(C5448,ReceivingTeam[],2,FALSE),"HelpDesk")</f>
        <v>HelpDesk</v>
      </c>
      <c r="Z5448" s="67">
        <f t="shared" si="1024"/>
        <v>44883.662731481498</v>
      </c>
      <c r="AA5448" s="68">
        <f t="shared" si="1025"/>
        <v>44882</v>
      </c>
      <c r="AB5448" s="69" t="b">
        <f t="shared" si="1026"/>
        <v>1</v>
      </c>
      <c r="AC5448" s="70">
        <f t="shared" si="1027"/>
        <v>0.5</v>
      </c>
      <c r="AD5448" s="67">
        <f t="shared" si="1028"/>
        <v>44883.662731481498</v>
      </c>
      <c r="AE5448" s="67">
        <f>VLOOKUP(V5448,'Branch Wise Work Timelines'!C:G,3,FALSE)+AA5448</f>
        <v>44882.416666666664</v>
      </c>
      <c r="AF5448" s="67">
        <f>IF(V5448="Bangalore",VLOOKUP(V5448,'Branch Wise Work Timelines'!C:G,4,FALSE)+AA5448+1,IF(V5448="Mumbai",VLOOKUP(V5448,'Branch Wise Work Timelines'!C:G,4,FALSE)+AA5448+1,VLOOKUP(V5448,'Branch Wise Work Timelines'!C:G,4,FALSE)+AA5448))</f>
        <v>44883.104166666664</v>
      </c>
      <c r="AG5448" s="67">
        <f>WORKDAY.INTL(AA5448,1,11)+VLOOKUP(V5448,'Branch Wise Work Timelines'!C:G,3,FALSE)</f>
        <v>44883.416666666664</v>
      </c>
      <c r="AH5448" s="69" t="str">
        <f t="shared" ca="1" si="1029"/>
        <v>Out of TAT</v>
      </c>
      <c r="AI5448" s="69">
        <f t="shared" ca="1" si="1030"/>
        <v>20662</v>
      </c>
      <c r="AJ5448" s="69" t="str">
        <f ca="1">IF(AI5448&lt;0,"0-12",IFERROR(VLOOKUP(AI5448,Breakup[],2,FALSE),"&gt;24"))</f>
        <v>&gt;24</v>
      </c>
      <c r="AK5448" s="69" t="str">
        <f>VLOOKUP(V5448,Master!B:D,3,FALSE)</f>
        <v>South</v>
      </c>
      <c r="AL5448" s="69" t="str">
        <f t="shared" si="1031"/>
        <v>Bangalore-CLS</v>
      </c>
    </row>
    <row r="5449" spans="1:38">
      <c r="A5449" s="14" t="s">
        <v>11229</v>
      </c>
      <c r="B5449" s="54">
        <v>44701.711193020798</v>
      </c>
      <c r="C5449" s="13" t="s">
        <v>372</v>
      </c>
      <c r="D5449" s="13">
        <v>771</v>
      </c>
      <c r="E5449" s="13" t="s">
        <v>11230</v>
      </c>
      <c r="F5449" s="13" t="s">
        <v>15</v>
      </c>
      <c r="G5449" s="14">
        <v>1653051626097</v>
      </c>
      <c r="H5449" s="55">
        <v>0.98731481481481498</v>
      </c>
      <c r="I5449" s="33">
        <v>44890.987314814804</v>
      </c>
      <c r="J5449" s="58">
        <v>44890</v>
      </c>
      <c r="K5449" s="13" t="s">
        <v>213</v>
      </c>
      <c r="L5449" s="13" t="s">
        <v>30</v>
      </c>
      <c r="M5449" s="13" t="s">
        <v>214</v>
      </c>
      <c r="N5449" s="13" t="s">
        <v>206</v>
      </c>
      <c r="O5449" s="33" t="s">
        <v>38</v>
      </c>
      <c r="P5449" s="58" t="s">
        <v>38</v>
      </c>
      <c r="Q5449" s="33" t="s">
        <v>207</v>
      </c>
      <c r="R5449" s="14" t="s">
        <v>38</v>
      </c>
      <c r="S5449" s="13" t="s">
        <v>216</v>
      </c>
      <c r="T5449" s="13" t="s">
        <v>217</v>
      </c>
      <c r="U5449" s="33">
        <f t="shared" ca="1" si="1020"/>
        <v>45744.56914039352</v>
      </c>
      <c r="V5449" s="13" t="str">
        <f t="shared" si="1021"/>
        <v>Bangalore</v>
      </c>
      <c r="W5449" s="13" t="str">
        <f t="shared" si="1022"/>
        <v>CLS</v>
      </c>
      <c r="X5449" s="13">
        <f t="shared" si="1023"/>
        <v>23</v>
      </c>
      <c r="Y5449" s="13" t="str">
        <f>IFERROR(VLOOKUP(C5449,ReceivingTeam[],2,FALSE),"HelpDesk")</f>
        <v>HelpDesk</v>
      </c>
      <c r="Z5449" s="67">
        <f t="shared" si="1024"/>
        <v>44891.799814814804</v>
      </c>
      <c r="AA5449" s="68">
        <f t="shared" si="1025"/>
        <v>44890</v>
      </c>
      <c r="AB5449" s="69" t="b">
        <f t="shared" si="1026"/>
        <v>1</v>
      </c>
      <c r="AC5449" s="70">
        <f t="shared" si="1027"/>
        <v>0.5</v>
      </c>
      <c r="AD5449" s="67">
        <f t="shared" si="1028"/>
        <v>44891.799814814804</v>
      </c>
      <c r="AE5449" s="67">
        <f>VLOOKUP(V5449,'Branch Wise Work Timelines'!C:G,3,FALSE)+AA5449</f>
        <v>44890.416666666664</v>
      </c>
      <c r="AF5449" s="67">
        <f>IF(V5449="Bangalore",VLOOKUP(V5449,'Branch Wise Work Timelines'!C:G,4,FALSE)+AA5449+1,IF(V5449="Mumbai",VLOOKUP(V5449,'Branch Wise Work Timelines'!C:G,4,FALSE)+AA5449+1,VLOOKUP(V5449,'Branch Wise Work Timelines'!C:G,4,FALSE)+AA5449))</f>
        <v>44891.104166666664</v>
      </c>
      <c r="AG5449" s="67">
        <f>WORKDAY.INTL(AA5449,1,11)+VLOOKUP(V5449,'Branch Wise Work Timelines'!C:G,3,FALSE)</f>
        <v>44891.416666666664</v>
      </c>
      <c r="AH5449" s="69" t="str">
        <f t="shared" ca="1" si="1029"/>
        <v>Out of TAT</v>
      </c>
      <c r="AI5449" s="69">
        <f t="shared" ca="1" si="1030"/>
        <v>20467</v>
      </c>
      <c r="AJ5449" s="69" t="str">
        <f ca="1">IF(AI5449&lt;0,"0-12",IFERROR(VLOOKUP(AI5449,Breakup[],2,FALSE),"&gt;24"))</f>
        <v>&gt;24</v>
      </c>
      <c r="AK5449" s="69" t="str">
        <f>VLOOKUP(V5449,Master!B:D,3,FALSE)</f>
        <v>South</v>
      </c>
      <c r="AL5449" s="69" t="str">
        <f t="shared" si="1031"/>
        <v>Bangalore-CLS</v>
      </c>
    </row>
    <row r="5450" spans="1:38">
      <c r="A5450" s="14" t="s">
        <v>11231</v>
      </c>
      <c r="B5450" s="54">
        <v>44701.763436805602</v>
      </c>
      <c r="C5450" s="13" t="s">
        <v>89</v>
      </c>
      <c r="D5450" s="13">
        <v>838</v>
      </c>
      <c r="E5450" s="13" t="s">
        <v>11232</v>
      </c>
      <c r="F5450" s="13" t="s">
        <v>15</v>
      </c>
      <c r="G5450" s="14">
        <v>1653053327236</v>
      </c>
      <c r="H5450" s="55">
        <v>0.83493055555555595</v>
      </c>
      <c r="I5450" s="33">
        <v>44890.834930555597</v>
      </c>
      <c r="J5450" s="58">
        <v>44890</v>
      </c>
      <c r="K5450" s="13" t="s">
        <v>213</v>
      </c>
      <c r="L5450" s="13" t="s">
        <v>30</v>
      </c>
      <c r="M5450" s="13" t="s">
        <v>75</v>
      </c>
      <c r="N5450" s="13" t="s">
        <v>206</v>
      </c>
      <c r="O5450" s="33" t="s">
        <v>38</v>
      </c>
      <c r="P5450" s="58" t="s">
        <v>38</v>
      </c>
      <c r="Q5450" s="33" t="s">
        <v>207</v>
      </c>
      <c r="R5450" s="14" t="s">
        <v>38</v>
      </c>
      <c r="S5450" s="13" t="s">
        <v>216</v>
      </c>
      <c r="T5450" s="13" t="s">
        <v>217</v>
      </c>
      <c r="U5450" s="33">
        <f t="shared" ca="1" si="1020"/>
        <v>45744.56914039352</v>
      </c>
      <c r="V5450" s="13" t="str">
        <f t="shared" si="1021"/>
        <v>Bangalore</v>
      </c>
      <c r="W5450" s="13" t="str">
        <f t="shared" si="1022"/>
        <v>CLS</v>
      </c>
      <c r="X5450" s="13">
        <f t="shared" si="1023"/>
        <v>20</v>
      </c>
      <c r="Y5450" s="13" t="str">
        <f>IFERROR(VLOOKUP(C5450,ReceivingTeam[],2,FALSE),"HelpDesk")</f>
        <v>Branch office</v>
      </c>
      <c r="Z5450" s="67">
        <f t="shared" si="1024"/>
        <v>44891.647430555597</v>
      </c>
      <c r="AA5450" s="68">
        <f t="shared" si="1025"/>
        <v>44890</v>
      </c>
      <c r="AB5450" s="69" t="b">
        <f t="shared" si="1026"/>
        <v>1</v>
      </c>
      <c r="AC5450" s="70">
        <f t="shared" si="1027"/>
        <v>0.5</v>
      </c>
      <c r="AD5450" s="67">
        <f t="shared" si="1028"/>
        <v>44891.647430555597</v>
      </c>
      <c r="AE5450" s="67">
        <f>VLOOKUP(V5450,'Branch Wise Work Timelines'!C:G,3,FALSE)+AA5450</f>
        <v>44890.416666666664</v>
      </c>
      <c r="AF5450" s="67">
        <f>IF(V5450="Bangalore",VLOOKUP(V5450,'Branch Wise Work Timelines'!C:G,4,FALSE)+AA5450+1,IF(V5450="Mumbai",VLOOKUP(V5450,'Branch Wise Work Timelines'!C:G,4,FALSE)+AA5450+1,VLOOKUP(V5450,'Branch Wise Work Timelines'!C:G,4,FALSE)+AA5450))</f>
        <v>44891.104166666664</v>
      </c>
      <c r="AG5450" s="67">
        <f>WORKDAY.INTL(AA5450,1,11)+VLOOKUP(V5450,'Branch Wise Work Timelines'!C:G,3,FALSE)</f>
        <v>44891.416666666664</v>
      </c>
      <c r="AH5450" s="69" t="str">
        <f t="shared" ca="1" si="1029"/>
        <v>Out of TAT</v>
      </c>
      <c r="AI5450" s="69">
        <f t="shared" ca="1" si="1030"/>
        <v>20471</v>
      </c>
      <c r="AJ5450" s="69" t="str">
        <f ca="1">IF(AI5450&lt;0,"0-12",IFERROR(VLOOKUP(AI5450,Breakup[],2,FALSE),"&gt;24"))</f>
        <v>&gt;24</v>
      </c>
      <c r="AK5450" s="69" t="str">
        <f>VLOOKUP(V5450,Master!B:D,3,FALSE)</f>
        <v>South</v>
      </c>
      <c r="AL5450" s="69" t="str">
        <f t="shared" si="1031"/>
        <v>Bangalore-CLS</v>
      </c>
    </row>
    <row r="5451" spans="1:38">
      <c r="A5451" s="14" t="s">
        <v>11233</v>
      </c>
      <c r="B5451" s="54">
        <v>44701.689284375003</v>
      </c>
      <c r="C5451" s="13" t="s">
        <v>114</v>
      </c>
      <c r="D5451" s="13">
        <v>477</v>
      </c>
      <c r="E5451" s="13" t="s">
        <v>11234</v>
      </c>
      <c r="F5451" s="13" t="s">
        <v>33</v>
      </c>
      <c r="G5451" s="14">
        <v>1653054611210</v>
      </c>
      <c r="H5451" s="55">
        <v>0.61885416666666704</v>
      </c>
      <c r="I5451" s="33">
        <v>44890.6188541667</v>
      </c>
      <c r="J5451" s="58">
        <v>44890</v>
      </c>
      <c r="K5451" s="13" t="s">
        <v>263</v>
      </c>
      <c r="L5451" s="13" t="s">
        <v>69</v>
      </c>
      <c r="M5451" s="13" t="s">
        <v>101</v>
      </c>
      <c r="N5451" s="13" t="s">
        <v>206</v>
      </c>
      <c r="O5451" s="33" t="s">
        <v>38</v>
      </c>
      <c r="P5451" s="58" t="s">
        <v>38</v>
      </c>
      <c r="Q5451" s="33" t="s">
        <v>207</v>
      </c>
      <c r="R5451" s="14" t="s">
        <v>38</v>
      </c>
      <c r="S5451" s="13" t="s">
        <v>208</v>
      </c>
      <c r="T5451" s="13" t="s">
        <v>209</v>
      </c>
      <c r="U5451" s="33">
        <f t="shared" ca="1" si="1020"/>
        <v>45744.56914039352</v>
      </c>
      <c r="V5451" s="13" t="str">
        <f t="shared" si="1021"/>
        <v>Mumbai</v>
      </c>
      <c r="W5451" s="13" t="str">
        <f t="shared" si="1022"/>
        <v>RI</v>
      </c>
      <c r="X5451" s="13">
        <f t="shared" si="1023"/>
        <v>14</v>
      </c>
      <c r="Y5451" s="13" t="str">
        <f>IFERROR(VLOOKUP(C5451,ReceivingTeam[],2,FALSE),"HelpDesk")</f>
        <v>Branch office</v>
      </c>
      <c r="Z5451" s="67">
        <f t="shared" si="1024"/>
        <v>44891.1188541667</v>
      </c>
      <c r="AA5451" s="68">
        <f t="shared" si="1025"/>
        <v>44890</v>
      </c>
      <c r="AB5451" s="69" t="b">
        <f t="shared" si="1026"/>
        <v>1</v>
      </c>
      <c r="AC5451" s="70">
        <f t="shared" si="1027"/>
        <v>0.5</v>
      </c>
      <c r="AD5451" s="67">
        <f t="shared" si="1028"/>
        <v>44891.1188541667</v>
      </c>
      <c r="AE5451" s="67">
        <f>VLOOKUP(V5451,'Branch Wise Work Timelines'!C:G,3,FALSE)+AA5451</f>
        <v>44890.416666666664</v>
      </c>
      <c r="AF5451" s="67">
        <f>IF(V5451="Bangalore",VLOOKUP(V5451,'Branch Wise Work Timelines'!C:G,4,FALSE)+AA5451+1,IF(V5451="Mumbai",VLOOKUP(V5451,'Branch Wise Work Timelines'!C:G,4,FALSE)+AA5451+1,VLOOKUP(V5451,'Branch Wise Work Timelines'!C:G,4,FALSE)+AA5451))</f>
        <v>44891.25</v>
      </c>
      <c r="AG5451" s="67">
        <f>WORKDAY.INTL(AA5451,1,11)+VLOOKUP(V5451,'Branch Wise Work Timelines'!C:G,3,FALSE)</f>
        <v>44891.416666666664</v>
      </c>
      <c r="AH5451" s="69" t="str">
        <f t="shared" ca="1" si="1029"/>
        <v>Out of TAT</v>
      </c>
      <c r="AI5451" s="69">
        <f t="shared" ca="1" si="1030"/>
        <v>20483</v>
      </c>
      <c r="AJ5451" s="69" t="str">
        <f ca="1">IF(AI5451&lt;0,"0-12",IFERROR(VLOOKUP(AI5451,Breakup[],2,FALSE),"&gt;24"))</f>
        <v>&gt;24</v>
      </c>
      <c r="AK5451" s="69" t="str">
        <f>VLOOKUP(V5451,Master!B:D,3,FALSE)</f>
        <v>East</v>
      </c>
      <c r="AL5451" s="69" t="str">
        <f t="shared" si="1031"/>
        <v>Mumbai</v>
      </c>
    </row>
    <row r="5452" spans="1:38">
      <c r="A5452" s="14" t="s">
        <v>11235</v>
      </c>
      <c r="B5452" s="54">
        <v>44701.777243518503</v>
      </c>
      <c r="C5452" s="13" t="s">
        <v>243</v>
      </c>
      <c r="D5452" s="13">
        <v>1215</v>
      </c>
      <c r="E5452" s="13" t="s">
        <v>11236</v>
      </c>
      <c r="F5452" s="13" t="s">
        <v>15</v>
      </c>
      <c r="G5452" s="14">
        <v>1653055472729</v>
      </c>
      <c r="H5452" s="55">
        <v>0.80944444444444397</v>
      </c>
      <c r="I5452" s="33">
        <v>44890.8094444444</v>
      </c>
      <c r="J5452" s="58">
        <v>44890</v>
      </c>
      <c r="K5452" s="13" t="s">
        <v>213</v>
      </c>
      <c r="L5452" s="13" t="s">
        <v>30</v>
      </c>
      <c r="M5452" s="13" t="s">
        <v>214</v>
      </c>
      <c r="N5452" s="13" t="s">
        <v>215</v>
      </c>
      <c r="O5452" s="33" t="s">
        <v>38</v>
      </c>
      <c r="P5452" s="58" t="s">
        <v>38</v>
      </c>
      <c r="Q5452" s="33" t="s">
        <v>207</v>
      </c>
      <c r="R5452" s="14" t="s">
        <v>38</v>
      </c>
      <c r="S5452" s="13" t="s">
        <v>216</v>
      </c>
      <c r="T5452" s="13" t="s">
        <v>217</v>
      </c>
      <c r="U5452" s="33">
        <f t="shared" ca="1" si="1020"/>
        <v>45744.56914039352</v>
      </c>
      <c r="V5452" s="13" t="str">
        <f t="shared" si="1021"/>
        <v>Bangalore</v>
      </c>
      <c r="W5452" s="13" t="str">
        <f t="shared" si="1022"/>
        <v>CLS</v>
      </c>
      <c r="X5452" s="13">
        <f t="shared" si="1023"/>
        <v>19</v>
      </c>
      <c r="Y5452" s="13" t="str">
        <f>IFERROR(VLOOKUP(C5452,ReceivingTeam[],2,FALSE),"HelpDesk")</f>
        <v>HelpDesk</v>
      </c>
      <c r="Z5452" s="67">
        <f t="shared" si="1024"/>
        <v>44891.6219444444</v>
      </c>
      <c r="AA5452" s="68">
        <f t="shared" si="1025"/>
        <v>44890</v>
      </c>
      <c r="AB5452" s="69" t="b">
        <f t="shared" si="1026"/>
        <v>1</v>
      </c>
      <c r="AC5452" s="70">
        <f t="shared" si="1027"/>
        <v>0.5</v>
      </c>
      <c r="AD5452" s="67">
        <f t="shared" si="1028"/>
        <v>44891.6219444444</v>
      </c>
      <c r="AE5452" s="67">
        <f>VLOOKUP(V5452,'Branch Wise Work Timelines'!C:G,3,FALSE)+AA5452</f>
        <v>44890.416666666664</v>
      </c>
      <c r="AF5452" s="67">
        <f>IF(V5452="Bangalore",VLOOKUP(V5452,'Branch Wise Work Timelines'!C:G,4,FALSE)+AA5452+1,IF(V5452="Mumbai",VLOOKUP(V5452,'Branch Wise Work Timelines'!C:G,4,FALSE)+AA5452+1,VLOOKUP(V5452,'Branch Wise Work Timelines'!C:G,4,FALSE)+AA5452))</f>
        <v>44891.104166666664</v>
      </c>
      <c r="AG5452" s="67">
        <f>WORKDAY.INTL(AA5452,1,11)+VLOOKUP(V5452,'Branch Wise Work Timelines'!C:G,3,FALSE)</f>
        <v>44891.416666666664</v>
      </c>
      <c r="AH5452" s="69" t="str">
        <f t="shared" ca="1" si="1029"/>
        <v>Out of TAT</v>
      </c>
      <c r="AI5452" s="69">
        <f t="shared" ca="1" si="1030"/>
        <v>20471</v>
      </c>
      <c r="AJ5452" s="69" t="str">
        <f ca="1">IF(AI5452&lt;0,"0-12",IFERROR(VLOOKUP(AI5452,Breakup[],2,FALSE),"&gt;24"))</f>
        <v>&gt;24</v>
      </c>
      <c r="AK5452" s="69" t="str">
        <f>VLOOKUP(V5452,Master!B:D,3,FALSE)</f>
        <v>South</v>
      </c>
      <c r="AL5452" s="69" t="str">
        <f t="shared" si="1031"/>
        <v>Bangalore-CLS</v>
      </c>
    </row>
    <row r="5453" spans="1:38">
      <c r="A5453" s="14" t="s">
        <v>11237</v>
      </c>
      <c r="B5453" s="54">
        <v>44701.852422800897</v>
      </c>
      <c r="C5453" s="13" t="s">
        <v>154</v>
      </c>
      <c r="D5453" s="13">
        <v>1334</v>
      </c>
      <c r="E5453" s="13" t="s">
        <v>11238</v>
      </c>
      <c r="F5453" s="13" t="s">
        <v>33</v>
      </c>
      <c r="G5453" s="14">
        <v>1653060101777</v>
      </c>
      <c r="H5453" s="55">
        <v>0.29018518518518499</v>
      </c>
      <c r="I5453" s="33">
        <v>44890.2901851852</v>
      </c>
      <c r="J5453" s="58">
        <v>44890</v>
      </c>
      <c r="K5453" s="13" t="s">
        <v>452</v>
      </c>
      <c r="L5453" s="13" t="s">
        <v>36</v>
      </c>
      <c r="M5453" s="13" t="s">
        <v>154</v>
      </c>
      <c r="N5453" s="13" t="s">
        <v>206</v>
      </c>
      <c r="O5453" s="33" t="s">
        <v>38</v>
      </c>
      <c r="P5453" s="58" t="s">
        <v>38</v>
      </c>
      <c r="Q5453" s="33" t="s">
        <v>207</v>
      </c>
      <c r="R5453" s="14" t="s">
        <v>38</v>
      </c>
      <c r="S5453" s="13" t="s">
        <v>216</v>
      </c>
      <c r="T5453" s="13" t="s">
        <v>278</v>
      </c>
      <c r="U5453" s="33">
        <f t="shared" ca="1" si="1020"/>
        <v>45744.56914039352</v>
      </c>
      <c r="V5453" s="13" t="str">
        <f t="shared" si="1021"/>
        <v>Chennai</v>
      </c>
      <c r="W5453" s="13" t="str">
        <f t="shared" si="1022"/>
        <v>RI</v>
      </c>
      <c r="X5453" s="13">
        <f t="shared" si="1023"/>
        <v>6</v>
      </c>
      <c r="Y5453" s="13" t="str">
        <f>IFERROR(VLOOKUP(C5453,ReceivingTeam[],2,FALSE),"HelpDesk")</f>
        <v>Branch office</v>
      </c>
      <c r="Z5453" s="67">
        <f t="shared" si="1024"/>
        <v>44894.062499999993</v>
      </c>
      <c r="AA5453" s="68">
        <f t="shared" si="1025"/>
        <v>44890</v>
      </c>
      <c r="AB5453" s="69" t="b">
        <f t="shared" si="1026"/>
        <v>1</v>
      </c>
      <c r="AC5453" s="70">
        <f t="shared" si="1027"/>
        <v>3</v>
      </c>
      <c r="AD5453" s="67">
        <f t="shared" si="1028"/>
        <v>44894.062499999993</v>
      </c>
      <c r="AE5453" s="67">
        <f>VLOOKUP(V5453,'Branch Wise Work Timelines'!C:G,3,FALSE)+AA5453</f>
        <v>44890.416666666664</v>
      </c>
      <c r="AF5453" s="67">
        <f>IF(V5453="Bangalore",VLOOKUP(V5453,'Branch Wise Work Timelines'!C:G,4,FALSE)+AA5453+1,IF(V5453="Mumbai",VLOOKUP(V5453,'Branch Wise Work Timelines'!C:G,4,FALSE)+AA5453+1,VLOOKUP(V5453,'Branch Wise Work Timelines'!C:G,4,FALSE)+AA5453))</f>
        <v>44890.770833333336</v>
      </c>
      <c r="AG5453" s="67">
        <f>WORKDAY.INTL(AA5453,1,11)+VLOOKUP(V5453,'Branch Wise Work Timelines'!C:G,3,FALSE)</f>
        <v>44891.416666666664</v>
      </c>
      <c r="AH5453" s="69" t="str">
        <f t="shared" ca="1" si="1029"/>
        <v>Out of TAT</v>
      </c>
      <c r="AI5453" s="69">
        <f t="shared" ca="1" si="1030"/>
        <v>20413</v>
      </c>
      <c r="AJ5453" s="69" t="str">
        <f ca="1">IF(AI5453&lt;0,"0-12",IFERROR(VLOOKUP(AI5453,Breakup[],2,FALSE),"&gt;24"))</f>
        <v>&gt;24</v>
      </c>
      <c r="AK5453" s="69" t="str">
        <f>VLOOKUP(V5453,Master!B:D,3,FALSE)</f>
        <v>South</v>
      </c>
      <c r="AL5453" s="69" t="str">
        <f t="shared" si="1031"/>
        <v>Chennai</v>
      </c>
    </row>
    <row r="5454" spans="1:38">
      <c r="A5454" s="14" t="s">
        <v>11239</v>
      </c>
      <c r="B5454" s="54">
        <v>44701.854962071797</v>
      </c>
      <c r="C5454" s="13" t="s">
        <v>154</v>
      </c>
      <c r="D5454" s="13">
        <v>1740</v>
      </c>
      <c r="E5454" s="13" t="s">
        <v>11240</v>
      </c>
      <c r="F5454" s="13" t="s">
        <v>33</v>
      </c>
      <c r="G5454" s="14">
        <v>1653060101777</v>
      </c>
      <c r="H5454" s="55">
        <v>1.08680555555556E-2</v>
      </c>
      <c r="I5454" s="33">
        <v>44886.0108680556</v>
      </c>
      <c r="J5454" s="58">
        <v>44886</v>
      </c>
      <c r="K5454" s="13" t="s">
        <v>452</v>
      </c>
      <c r="L5454" s="13" t="s">
        <v>36</v>
      </c>
      <c r="M5454" s="13" t="s">
        <v>154</v>
      </c>
      <c r="N5454" s="13" t="s">
        <v>206</v>
      </c>
      <c r="O5454" s="33" t="s">
        <v>38</v>
      </c>
      <c r="P5454" s="58" t="s">
        <v>38</v>
      </c>
      <c r="Q5454" s="33" t="s">
        <v>207</v>
      </c>
      <c r="R5454" s="14" t="s">
        <v>38</v>
      </c>
      <c r="S5454" s="13" t="s">
        <v>216</v>
      </c>
      <c r="T5454" s="13" t="s">
        <v>278</v>
      </c>
      <c r="U5454" s="33">
        <f t="shared" ca="1" si="1020"/>
        <v>45744.56914039352</v>
      </c>
      <c r="V5454" s="13" t="str">
        <f t="shared" si="1021"/>
        <v>Chennai</v>
      </c>
      <c r="W5454" s="13" t="str">
        <f t="shared" si="1022"/>
        <v>RI</v>
      </c>
      <c r="X5454" s="13">
        <f t="shared" si="1023"/>
        <v>0</v>
      </c>
      <c r="Y5454" s="13" t="str">
        <f>IFERROR(VLOOKUP(C5454,ReceivingTeam[],2,FALSE),"HelpDesk")</f>
        <v>Branch office</v>
      </c>
      <c r="Z5454" s="67">
        <f t="shared" si="1024"/>
        <v>44890.062499999993</v>
      </c>
      <c r="AA5454" s="68">
        <f t="shared" si="1025"/>
        <v>44886</v>
      </c>
      <c r="AB5454" s="69" t="b">
        <f t="shared" si="1026"/>
        <v>1</v>
      </c>
      <c r="AC5454" s="70">
        <f t="shared" si="1027"/>
        <v>3</v>
      </c>
      <c r="AD5454" s="67">
        <f t="shared" si="1028"/>
        <v>44890.062499999993</v>
      </c>
      <c r="AE5454" s="67">
        <f>VLOOKUP(V5454,'Branch Wise Work Timelines'!C:G,3,FALSE)+AA5454</f>
        <v>44886.416666666664</v>
      </c>
      <c r="AF5454" s="67">
        <f>IF(V5454="Bangalore",VLOOKUP(V5454,'Branch Wise Work Timelines'!C:G,4,FALSE)+AA5454+1,IF(V5454="Mumbai",VLOOKUP(V5454,'Branch Wise Work Timelines'!C:G,4,FALSE)+AA5454+1,VLOOKUP(V5454,'Branch Wise Work Timelines'!C:G,4,FALSE)+AA5454))</f>
        <v>44886.770833333336</v>
      </c>
      <c r="AG5454" s="67">
        <f>WORKDAY.INTL(AA5454,1,11)+VLOOKUP(V5454,'Branch Wise Work Timelines'!C:G,3,FALSE)</f>
        <v>44887.416666666664</v>
      </c>
      <c r="AH5454" s="69" t="str">
        <f t="shared" ca="1" si="1029"/>
        <v>Out of TAT</v>
      </c>
      <c r="AI5454" s="69">
        <f t="shared" ca="1" si="1030"/>
        <v>20509</v>
      </c>
      <c r="AJ5454" s="69" t="str">
        <f ca="1">IF(AI5454&lt;0,"0-12",IFERROR(VLOOKUP(AI5454,Breakup[],2,FALSE),"&gt;24"))</f>
        <v>&gt;24</v>
      </c>
      <c r="AK5454" s="69" t="str">
        <f>VLOOKUP(V5454,Master!B:D,3,FALSE)</f>
        <v>South</v>
      </c>
      <c r="AL5454" s="69" t="str">
        <f t="shared" si="1031"/>
        <v>Chennai</v>
      </c>
    </row>
    <row r="5455" spans="1:38">
      <c r="A5455" s="14" t="s">
        <v>11241</v>
      </c>
      <c r="B5455" s="54">
        <v>44701.862498807903</v>
      </c>
      <c r="C5455" s="13" t="s">
        <v>154</v>
      </c>
      <c r="D5455" s="13">
        <v>1484</v>
      </c>
      <c r="E5455" s="13" t="s">
        <v>11242</v>
      </c>
      <c r="F5455" s="13" t="s">
        <v>33</v>
      </c>
      <c r="G5455" s="14">
        <v>1653060101777</v>
      </c>
      <c r="H5455" s="55">
        <v>0.92017361111111096</v>
      </c>
      <c r="I5455" s="33">
        <v>44888.920173611099</v>
      </c>
      <c r="J5455" s="58">
        <v>44888</v>
      </c>
      <c r="K5455" s="13" t="s">
        <v>452</v>
      </c>
      <c r="L5455" s="13" t="s">
        <v>36</v>
      </c>
      <c r="M5455" s="13" t="s">
        <v>154</v>
      </c>
      <c r="N5455" s="13" t="s">
        <v>206</v>
      </c>
      <c r="O5455" s="33" t="s">
        <v>38</v>
      </c>
      <c r="P5455" s="58" t="s">
        <v>38</v>
      </c>
      <c r="Q5455" s="33" t="s">
        <v>207</v>
      </c>
      <c r="R5455" s="14" t="s">
        <v>38</v>
      </c>
      <c r="S5455" s="13" t="s">
        <v>216</v>
      </c>
      <c r="T5455" s="13" t="s">
        <v>278</v>
      </c>
      <c r="U5455" s="33">
        <f t="shared" ca="1" si="1020"/>
        <v>45744.56914039352</v>
      </c>
      <c r="V5455" s="13" t="str">
        <f t="shared" si="1021"/>
        <v>Chennai</v>
      </c>
      <c r="W5455" s="13" t="str">
        <f t="shared" si="1022"/>
        <v>RI</v>
      </c>
      <c r="X5455" s="13">
        <f t="shared" si="1023"/>
        <v>22</v>
      </c>
      <c r="Y5455" s="13" t="str">
        <f>IFERROR(VLOOKUP(C5455,ReceivingTeam[],2,FALSE),"HelpDesk")</f>
        <v>Branch office</v>
      </c>
      <c r="Z5455" s="67">
        <f t="shared" si="1024"/>
        <v>44892.566006944427</v>
      </c>
      <c r="AA5455" s="68">
        <f t="shared" si="1025"/>
        <v>44888</v>
      </c>
      <c r="AB5455" s="69" t="b">
        <f t="shared" si="1026"/>
        <v>1</v>
      </c>
      <c r="AC5455" s="70">
        <f t="shared" si="1027"/>
        <v>3</v>
      </c>
      <c r="AD5455" s="67">
        <f t="shared" si="1028"/>
        <v>44892.566006944427</v>
      </c>
      <c r="AE5455" s="67">
        <f>VLOOKUP(V5455,'Branch Wise Work Timelines'!C:G,3,FALSE)+AA5455</f>
        <v>44888.416666666664</v>
      </c>
      <c r="AF5455" s="67">
        <f>IF(V5455="Bangalore",VLOOKUP(V5455,'Branch Wise Work Timelines'!C:G,4,FALSE)+AA5455+1,IF(V5455="Mumbai",VLOOKUP(V5455,'Branch Wise Work Timelines'!C:G,4,FALSE)+AA5455+1,VLOOKUP(V5455,'Branch Wise Work Timelines'!C:G,4,FALSE)+AA5455))</f>
        <v>44888.770833333336</v>
      </c>
      <c r="AG5455" s="67">
        <f>WORKDAY.INTL(AA5455,1,11)+VLOOKUP(V5455,'Branch Wise Work Timelines'!C:G,3,FALSE)</f>
        <v>44889.416666666664</v>
      </c>
      <c r="AH5455" s="69" t="str">
        <f t="shared" ca="1" si="1029"/>
        <v>Out of TAT</v>
      </c>
      <c r="AI5455" s="69">
        <f t="shared" ca="1" si="1030"/>
        <v>20449</v>
      </c>
      <c r="AJ5455" s="69" t="str">
        <f ca="1">IF(AI5455&lt;0,"0-12",IFERROR(VLOOKUP(AI5455,Breakup[],2,FALSE),"&gt;24"))</f>
        <v>&gt;24</v>
      </c>
      <c r="AK5455" s="69" t="str">
        <f>VLOOKUP(V5455,Master!B:D,3,FALSE)</f>
        <v>South</v>
      </c>
      <c r="AL5455" s="69" t="str">
        <f t="shared" si="1031"/>
        <v>Chennai</v>
      </c>
    </row>
    <row r="5456" spans="1:38">
      <c r="A5456" s="14" t="s">
        <v>11243</v>
      </c>
      <c r="B5456" s="54">
        <v>44701.840678900502</v>
      </c>
      <c r="C5456" s="13" t="s">
        <v>154</v>
      </c>
      <c r="D5456" s="13">
        <v>1428</v>
      </c>
      <c r="E5456" s="13" t="s">
        <v>11244</v>
      </c>
      <c r="F5456" s="13" t="s">
        <v>33</v>
      </c>
      <c r="G5456" s="14">
        <v>1653060101777</v>
      </c>
      <c r="H5456" s="55">
        <v>0.76226851851851896</v>
      </c>
      <c r="I5456" s="33">
        <v>44886.762268518498</v>
      </c>
      <c r="J5456" s="58">
        <v>44886</v>
      </c>
      <c r="K5456" s="13" t="s">
        <v>452</v>
      </c>
      <c r="L5456" s="13" t="s">
        <v>36</v>
      </c>
      <c r="M5456" s="13" t="s">
        <v>154</v>
      </c>
      <c r="N5456" s="13" t="s">
        <v>206</v>
      </c>
      <c r="O5456" s="33" t="s">
        <v>38</v>
      </c>
      <c r="P5456" s="58" t="s">
        <v>38</v>
      </c>
      <c r="Q5456" s="33" t="s">
        <v>207</v>
      </c>
      <c r="R5456" s="14" t="s">
        <v>38</v>
      </c>
      <c r="S5456" s="13" t="s">
        <v>216</v>
      </c>
      <c r="T5456" s="13" t="s">
        <v>278</v>
      </c>
      <c r="U5456" s="33">
        <f t="shared" ca="1" si="1020"/>
        <v>45744.56914039352</v>
      </c>
      <c r="V5456" s="13" t="str">
        <f t="shared" si="1021"/>
        <v>Chennai</v>
      </c>
      <c r="W5456" s="13" t="str">
        <f t="shared" si="1022"/>
        <v>RI</v>
      </c>
      <c r="X5456" s="13">
        <f t="shared" si="1023"/>
        <v>18</v>
      </c>
      <c r="Y5456" s="13" t="str">
        <f>IFERROR(VLOOKUP(C5456,ReceivingTeam[],2,FALSE),"HelpDesk")</f>
        <v>Branch office</v>
      </c>
      <c r="Z5456" s="67">
        <f t="shared" si="1024"/>
        <v>44890.408101851826</v>
      </c>
      <c r="AA5456" s="68">
        <f t="shared" si="1025"/>
        <v>44886</v>
      </c>
      <c r="AB5456" s="69" t="b">
        <f t="shared" si="1026"/>
        <v>1</v>
      </c>
      <c r="AC5456" s="70">
        <f t="shared" si="1027"/>
        <v>3</v>
      </c>
      <c r="AD5456" s="67">
        <f t="shared" si="1028"/>
        <v>44890.408101851826</v>
      </c>
      <c r="AE5456" s="67">
        <f>VLOOKUP(V5456,'Branch Wise Work Timelines'!C:G,3,FALSE)+AA5456</f>
        <v>44886.416666666664</v>
      </c>
      <c r="AF5456" s="67">
        <f>IF(V5456="Bangalore",VLOOKUP(V5456,'Branch Wise Work Timelines'!C:G,4,FALSE)+AA5456+1,IF(V5456="Mumbai",VLOOKUP(V5456,'Branch Wise Work Timelines'!C:G,4,FALSE)+AA5456+1,VLOOKUP(V5456,'Branch Wise Work Timelines'!C:G,4,FALSE)+AA5456))</f>
        <v>44886.770833333336</v>
      </c>
      <c r="AG5456" s="67">
        <f>WORKDAY.INTL(AA5456,1,11)+VLOOKUP(V5456,'Branch Wise Work Timelines'!C:G,3,FALSE)</f>
        <v>44887.416666666664</v>
      </c>
      <c r="AH5456" s="69" t="str">
        <f t="shared" ca="1" si="1029"/>
        <v>Out of TAT</v>
      </c>
      <c r="AI5456" s="69">
        <f t="shared" ca="1" si="1030"/>
        <v>20500</v>
      </c>
      <c r="AJ5456" s="69" t="str">
        <f ca="1">IF(AI5456&lt;0,"0-12",IFERROR(VLOOKUP(AI5456,Breakup[],2,FALSE),"&gt;24"))</f>
        <v>&gt;24</v>
      </c>
      <c r="AK5456" s="69" t="str">
        <f>VLOOKUP(V5456,Master!B:D,3,FALSE)</f>
        <v>South</v>
      </c>
      <c r="AL5456" s="69" t="str">
        <f t="shared" si="1031"/>
        <v>Chennai</v>
      </c>
    </row>
    <row r="5457" spans="1:38">
      <c r="A5457" s="14" t="s">
        <v>11245</v>
      </c>
      <c r="B5457" s="54">
        <v>44701.841492511601</v>
      </c>
      <c r="C5457" s="13" t="s">
        <v>154</v>
      </c>
      <c r="D5457" s="13">
        <v>201</v>
      </c>
      <c r="E5457" s="13" t="s">
        <v>11246</v>
      </c>
      <c r="F5457" s="13" t="s">
        <v>33</v>
      </c>
      <c r="G5457" s="14">
        <v>1653060101777</v>
      </c>
      <c r="H5457" s="55">
        <v>0.53945601851851899</v>
      </c>
      <c r="I5457" s="33">
        <v>44885.539456018501</v>
      </c>
      <c r="J5457" s="58">
        <v>44885</v>
      </c>
      <c r="K5457" s="13" t="s">
        <v>452</v>
      </c>
      <c r="L5457" s="13" t="s">
        <v>36</v>
      </c>
      <c r="M5457" s="13" t="s">
        <v>154</v>
      </c>
      <c r="N5457" s="13" t="s">
        <v>206</v>
      </c>
      <c r="O5457" s="33" t="s">
        <v>38</v>
      </c>
      <c r="P5457" s="58" t="s">
        <v>38</v>
      </c>
      <c r="Q5457" s="33" t="s">
        <v>207</v>
      </c>
      <c r="R5457" s="14" t="s">
        <v>38</v>
      </c>
      <c r="S5457" s="13" t="s">
        <v>216</v>
      </c>
      <c r="T5457" s="13" t="s">
        <v>278</v>
      </c>
      <c r="U5457" s="33">
        <f t="shared" ca="1" si="1020"/>
        <v>45744.56914039352</v>
      </c>
      <c r="V5457" s="13" t="str">
        <f t="shared" si="1021"/>
        <v>Chennai</v>
      </c>
      <c r="W5457" s="13" t="str">
        <f t="shared" si="1022"/>
        <v>RI</v>
      </c>
      <c r="X5457" s="13">
        <f t="shared" si="1023"/>
        <v>12</v>
      </c>
      <c r="Y5457" s="13" t="str">
        <f>IFERROR(VLOOKUP(C5457,ReceivingTeam[],2,FALSE),"HelpDesk")</f>
        <v>Branch office</v>
      </c>
      <c r="Z5457" s="67">
        <f t="shared" si="1024"/>
        <v>44888.416666666664</v>
      </c>
      <c r="AA5457" s="68">
        <f t="shared" si="1025"/>
        <v>44885</v>
      </c>
      <c r="AB5457" s="69" t="b">
        <f t="shared" si="1026"/>
        <v>0</v>
      </c>
      <c r="AC5457" s="70">
        <f t="shared" si="1027"/>
        <v>3</v>
      </c>
      <c r="AD5457" s="67">
        <f t="shared" si="1028"/>
        <v>44888.416666666664</v>
      </c>
      <c r="AE5457" s="67">
        <f>VLOOKUP(V5457,'Branch Wise Work Timelines'!C:G,3,FALSE)+AA5457</f>
        <v>44885.416666666664</v>
      </c>
      <c r="AF5457" s="67">
        <f>IF(V5457="Bangalore",VLOOKUP(V5457,'Branch Wise Work Timelines'!C:G,4,FALSE)+AA5457+1,IF(V5457="Mumbai",VLOOKUP(V5457,'Branch Wise Work Timelines'!C:G,4,FALSE)+AA5457+1,VLOOKUP(V5457,'Branch Wise Work Timelines'!C:G,4,FALSE)+AA5457))</f>
        <v>44885.770833333336</v>
      </c>
      <c r="AG5457" s="67">
        <f>WORKDAY.INTL(AA5457,1,11)+VLOOKUP(V5457,'Branch Wise Work Timelines'!C:G,3,FALSE)</f>
        <v>44886.416666666664</v>
      </c>
      <c r="AH5457" s="69" t="str">
        <f t="shared" ca="1" si="1029"/>
        <v>Out of TAT</v>
      </c>
      <c r="AI5457" s="69">
        <f t="shared" ca="1" si="1030"/>
        <v>20548</v>
      </c>
      <c r="AJ5457" s="69" t="str">
        <f ca="1">IF(AI5457&lt;0,"0-12",IFERROR(VLOOKUP(AI5457,Breakup[],2,FALSE),"&gt;24"))</f>
        <v>&gt;24</v>
      </c>
      <c r="AK5457" s="69" t="str">
        <f>VLOOKUP(V5457,Master!B:D,3,FALSE)</f>
        <v>South</v>
      </c>
      <c r="AL5457" s="69" t="str">
        <f t="shared" si="1031"/>
        <v>Chennai</v>
      </c>
    </row>
    <row r="5458" spans="1:38">
      <c r="A5458" s="14" t="s">
        <v>11247</v>
      </c>
      <c r="B5458" s="54">
        <v>44701.844072719898</v>
      </c>
      <c r="C5458" s="13" t="s">
        <v>154</v>
      </c>
      <c r="D5458" s="13">
        <v>531</v>
      </c>
      <c r="E5458" s="13" t="s">
        <v>11248</v>
      </c>
      <c r="F5458" s="13" t="s">
        <v>33</v>
      </c>
      <c r="G5458" s="14">
        <v>1653060101777</v>
      </c>
      <c r="H5458" s="55">
        <v>0.458472222222222</v>
      </c>
      <c r="I5458" s="33">
        <v>44890.458472222199</v>
      </c>
      <c r="J5458" s="58">
        <v>44890</v>
      </c>
      <c r="K5458" s="13" t="s">
        <v>452</v>
      </c>
      <c r="L5458" s="13" t="s">
        <v>36</v>
      </c>
      <c r="M5458" s="13" t="s">
        <v>154</v>
      </c>
      <c r="N5458" s="13" t="s">
        <v>206</v>
      </c>
      <c r="O5458" s="33" t="s">
        <v>38</v>
      </c>
      <c r="P5458" s="58" t="s">
        <v>38</v>
      </c>
      <c r="Q5458" s="33" t="s">
        <v>207</v>
      </c>
      <c r="R5458" s="14" t="s">
        <v>38</v>
      </c>
      <c r="S5458" s="13" t="s">
        <v>216</v>
      </c>
      <c r="T5458" s="13" t="s">
        <v>278</v>
      </c>
      <c r="U5458" s="33">
        <f t="shared" ca="1" si="1020"/>
        <v>45744.56914039352</v>
      </c>
      <c r="V5458" s="13" t="str">
        <f t="shared" si="1021"/>
        <v>Chennai</v>
      </c>
      <c r="W5458" s="13" t="str">
        <f t="shared" si="1022"/>
        <v>RI</v>
      </c>
      <c r="X5458" s="13">
        <f t="shared" si="1023"/>
        <v>11</v>
      </c>
      <c r="Y5458" s="13" t="str">
        <f>IFERROR(VLOOKUP(C5458,ReceivingTeam[],2,FALSE),"HelpDesk")</f>
        <v>Branch office</v>
      </c>
      <c r="Z5458" s="67">
        <f t="shared" si="1024"/>
        <v>44894.104305555527</v>
      </c>
      <c r="AA5458" s="68">
        <f t="shared" si="1025"/>
        <v>44890</v>
      </c>
      <c r="AB5458" s="69" t="b">
        <f t="shared" si="1026"/>
        <v>1</v>
      </c>
      <c r="AC5458" s="70">
        <f t="shared" si="1027"/>
        <v>3</v>
      </c>
      <c r="AD5458" s="67">
        <f t="shared" si="1028"/>
        <v>44894.104305555527</v>
      </c>
      <c r="AE5458" s="67">
        <f>VLOOKUP(V5458,'Branch Wise Work Timelines'!C:G,3,FALSE)+AA5458</f>
        <v>44890.416666666664</v>
      </c>
      <c r="AF5458" s="67">
        <f>IF(V5458="Bangalore",VLOOKUP(V5458,'Branch Wise Work Timelines'!C:G,4,FALSE)+AA5458+1,IF(V5458="Mumbai",VLOOKUP(V5458,'Branch Wise Work Timelines'!C:G,4,FALSE)+AA5458+1,VLOOKUP(V5458,'Branch Wise Work Timelines'!C:G,4,FALSE)+AA5458))</f>
        <v>44890.770833333336</v>
      </c>
      <c r="AG5458" s="67">
        <f>WORKDAY.INTL(AA5458,1,11)+VLOOKUP(V5458,'Branch Wise Work Timelines'!C:G,3,FALSE)</f>
        <v>44891.416666666664</v>
      </c>
      <c r="AH5458" s="69" t="str">
        <f t="shared" ca="1" si="1029"/>
        <v>Out of TAT</v>
      </c>
      <c r="AI5458" s="69">
        <f t="shared" ca="1" si="1030"/>
        <v>20412</v>
      </c>
      <c r="AJ5458" s="69" t="str">
        <f ca="1">IF(AI5458&lt;0,"0-12",IFERROR(VLOOKUP(AI5458,Breakup[],2,FALSE),"&gt;24"))</f>
        <v>&gt;24</v>
      </c>
      <c r="AK5458" s="69" t="str">
        <f>VLOOKUP(V5458,Master!B:D,3,FALSE)</f>
        <v>South</v>
      </c>
      <c r="AL5458" s="69" t="str">
        <f t="shared" si="1031"/>
        <v>Chennai</v>
      </c>
    </row>
    <row r="5459" spans="1:38">
      <c r="A5459" s="14" t="s">
        <v>11249</v>
      </c>
      <c r="B5459" s="54">
        <v>44701.764386955998</v>
      </c>
      <c r="C5459" s="13" t="s">
        <v>467</v>
      </c>
      <c r="D5459" s="13">
        <v>1713</v>
      </c>
      <c r="E5459" s="13" t="s">
        <v>11250</v>
      </c>
      <c r="F5459" s="13" t="s">
        <v>15</v>
      </c>
      <c r="G5459" s="14">
        <v>1653054189256</v>
      </c>
      <c r="H5459" s="55">
        <v>0.10341435185185199</v>
      </c>
      <c r="I5459" s="33">
        <v>44887.103414351899</v>
      </c>
      <c r="J5459" s="58">
        <v>44887</v>
      </c>
      <c r="K5459" s="13" t="s">
        <v>213</v>
      </c>
      <c r="L5459" s="13" t="s">
        <v>30</v>
      </c>
      <c r="M5459" s="13" t="s">
        <v>214</v>
      </c>
      <c r="N5459" s="13" t="s">
        <v>206</v>
      </c>
      <c r="O5459" s="33" t="s">
        <v>38</v>
      </c>
      <c r="P5459" s="58" t="s">
        <v>38</v>
      </c>
      <c r="Q5459" s="33" t="s">
        <v>207</v>
      </c>
      <c r="R5459" s="14" t="s">
        <v>38</v>
      </c>
      <c r="S5459" s="13" t="s">
        <v>216</v>
      </c>
      <c r="T5459" s="13" t="s">
        <v>217</v>
      </c>
      <c r="U5459" s="33">
        <f t="shared" ca="1" si="1020"/>
        <v>45744.56914039352</v>
      </c>
      <c r="V5459" s="13" t="str">
        <f t="shared" si="1021"/>
        <v>Bangalore</v>
      </c>
      <c r="W5459" s="13" t="str">
        <f t="shared" si="1022"/>
        <v>CLS</v>
      </c>
      <c r="X5459" s="13">
        <f t="shared" si="1023"/>
        <v>2</v>
      </c>
      <c r="Y5459" s="13" t="str">
        <f>IFERROR(VLOOKUP(C5459,ReceivingTeam[],2,FALSE),"HelpDesk")</f>
        <v>HelpDesk</v>
      </c>
      <c r="Z5459" s="67">
        <f t="shared" si="1024"/>
        <v>44887.916666666664</v>
      </c>
      <c r="AA5459" s="68">
        <f t="shared" si="1025"/>
        <v>44887</v>
      </c>
      <c r="AB5459" s="69" t="b">
        <f t="shared" si="1026"/>
        <v>1</v>
      </c>
      <c r="AC5459" s="70">
        <f t="shared" si="1027"/>
        <v>0.5</v>
      </c>
      <c r="AD5459" s="67">
        <f t="shared" si="1028"/>
        <v>44887.916666666664</v>
      </c>
      <c r="AE5459" s="67">
        <f>VLOOKUP(V5459,'Branch Wise Work Timelines'!C:G,3,FALSE)+AA5459</f>
        <v>44887.416666666664</v>
      </c>
      <c r="AF5459" s="67">
        <f>IF(V5459="Bangalore",VLOOKUP(V5459,'Branch Wise Work Timelines'!C:G,4,FALSE)+AA5459+1,IF(V5459="Mumbai",VLOOKUP(V5459,'Branch Wise Work Timelines'!C:G,4,FALSE)+AA5459+1,VLOOKUP(V5459,'Branch Wise Work Timelines'!C:G,4,FALSE)+AA5459))</f>
        <v>44888.104166666664</v>
      </c>
      <c r="AG5459" s="67">
        <f>WORKDAY.INTL(AA5459,1,11)+VLOOKUP(V5459,'Branch Wise Work Timelines'!C:G,3,FALSE)</f>
        <v>44888.416666666664</v>
      </c>
      <c r="AH5459" s="69" t="str">
        <f t="shared" ca="1" si="1029"/>
        <v>Out of TAT</v>
      </c>
      <c r="AI5459" s="69">
        <f t="shared" ca="1" si="1030"/>
        <v>20560</v>
      </c>
      <c r="AJ5459" s="69" t="str">
        <f ca="1">IF(AI5459&lt;0,"0-12",IFERROR(VLOOKUP(AI5459,Breakup[],2,FALSE),"&gt;24"))</f>
        <v>&gt;24</v>
      </c>
      <c r="AK5459" s="69" t="str">
        <f>VLOOKUP(V5459,Master!B:D,3,FALSE)</f>
        <v>South</v>
      </c>
      <c r="AL5459" s="69" t="str">
        <f t="shared" si="1031"/>
        <v>Bangalore-CLS</v>
      </c>
    </row>
    <row r="5460" spans="1:38">
      <c r="A5460" s="14" t="s">
        <v>11251</v>
      </c>
      <c r="B5460" s="54">
        <v>44701.763374733797</v>
      </c>
      <c r="C5460" s="13" t="s">
        <v>467</v>
      </c>
      <c r="D5460" s="13">
        <v>642</v>
      </c>
      <c r="E5460" s="13" t="s">
        <v>11252</v>
      </c>
      <c r="F5460" s="13" t="s">
        <v>15</v>
      </c>
      <c r="G5460" s="14">
        <v>1653054189256</v>
      </c>
      <c r="H5460" s="55">
        <v>2.1875000000000002E-3</v>
      </c>
      <c r="I5460" s="33">
        <v>44890.002187500002</v>
      </c>
      <c r="J5460" s="58">
        <v>44890</v>
      </c>
      <c r="K5460" s="13" t="s">
        <v>213</v>
      </c>
      <c r="L5460" s="13" t="s">
        <v>30</v>
      </c>
      <c r="M5460" s="13" t="s">
        <v>214</v>
      </c>
      <c r="N5460" s="13" t="s">
        <v>206</v>
      </c>
      <c r="O5460" s="33" t="s">
        <v>38</v>
      </c>
      <c r="P5460" s="58" t="s">
        <v>38</v>
      </c>
      <c r="Q5460" s="33" t="s">
        <v>207</v>
      </c>
      <c r="R5460" s="14" t="s">
        <v>38</v>
      </c>
      <c r="S5460" s="13" t="s">
        <v>216</v>
      </c>
      <c r="T5460" s="13" t="s">
        <v>217</v>
      </c>
      <c r="U5460" s="33">
        <f t="shared" ca="1" si="1020"/>
        <v>45744.56914039352</v>
      </c>
      <c r="V5460" s="13" t="str">
        <f t="shared" si="1021"/>
        <v>Bangalore</v>
      </c>
      <c r="W5460" s="13" t="str">
        <f t="shared" si="1022"/>
        <v>CLS</v>
      </c>
      <c r="X5460" s="13">
        <f t="shared" si="1023"/>
        <v>0</v>
      </c>
      <c r="Y5460" s="13" t="str">
        <f>IFERROR(VLOOKUP(C5460,ReceivingTeam[],2,FALSE),"HelpDesk")</f>
        <v>HelpDesk</v>
      </c>
      <c r="Z5460" s="67">
        <f t="shared" si="1024"/>
        <v>44890.916666666664</v>
      </c>
      <c r="AA5460" s="68">
        <f t="shared" si="1025"/>
        <v>44890</v>
      </c>
      <c r="AB5460" s="69" t="b">
        <f t="shared" si="1026"/>
        <v>1</v>
      </c>
      <c r="AC5460" s="70">
        <f t="shared" si="1027"/>
        <v>0.5</v>
      </c>
      <c r="AD5460" s="67">
        <f t="shared" si="1028"/>
        <v>44890.916666666664</v>
      </c>
      <c r="AE5460" s="67">
        <f>VLOOKUP(V5460,'Branch Wise Work Timelines'!C:G,3,FALSE)+AA5460</f>
        <v>44890.416666666664</v>
      </c>
      <c r="AF5460" s="67">
        <f>IF(V5460="Bangalore",VLOOKUP(V5460,'Branch Wise Work Timelines'!C:G,4,FALSE)+AA5460+1,IF(V5460="Mumbai",VLOOKUP(V5460,'Branch Wise Work Timelines'!C:G,4,FALSE)+AA5460+1,VLOOKUP(V5460,'Branch Wise Work Timelines'!C:G,4,FALSE)+AA5460))</f>
        <v>44891.104166666664</v>
      </c>
      <c r="AG5460" s="67">
        <f>WORKDAY.INTL(AA5460,1,11)+VLOOKUP(V5460,'Branch Wise Work Timelines'!C:G,3,FALSE)</f>
        <v>44891.416666666664</v>
      </c>
      <c r="AH5460" s="69" t="str">
        <f t="shared" ca="1" si="1029"/>
        <v>Out of TAT</v>
      </c>
      <c r="AI5460" s="69">
        <f t="shared" ca="1" si="1030"/>
        <v>20488</v>
      </c>
      <c r="AJ5460" s="69" t="str">
        <f ca="1">IF(AI5460&lt;0,"0-12",IFERROR(VLOOKUP(AI5460,Breakup[],2,FALSE),"&gt;24"))</f>
        <v>&gt;24</v>
      </c>
      <c r="AK5460" s="69" t="str">
        <f>VLOOKUP(V5460,Master!B:D,3,FALSE)</f>
        <v>South</v>
      </c>
      <c r="AL5460" s="69" t="str">
        <f t="shared" si="1031"/>
        <v>Bangalore-CLS</v>
      </c>
    </row>
    <row r="5461" spans="1:38">
      <c r="A5461" s="14" t="s">
        <v>11253</v>
      </c>
      <c r="B5461" s="54">
        <v>44701.692091006902</v>
      </c>
      <c r="C5461" s="13" t="s">
        <v>418</v>
      </c>
      <c r="D5461" s="13">
        <v>515</v>
      </c>
      <c r="E5461" s="13" t="s">
        <v>11254</v>
      </c>
      <c r="F5461" s="13" t="s">
        <v>15</v>
      </c>
      <c r="G5461" s="14">
        <v>1653046672988</v>
      </c>
      <c r="H5461" s="55">
        <v>0.80144675925925901</v>
      </c>
      <c r="I5461" s="33">
        <v>44886.801446759302</v>
      </c>
      <c r="J5461" s="58">
        <v>44886</v>
      </c>
      <c r="K5461" s="13" t="s">
        <v>213</v>
      </c>
      <c r="L5461" s="13" t="s">
        <v>30</v>
      </c>
      <c r="M5461" s="13" t="s">
        <v>75</v>
      </c>
      <c r="N5461" s="13" t="s">
        <v>206</v>
      </c>
      <c r="O5461" s="33" t="s">
        <v>38</v>
      </c>
      <c r="P5461" s="58" t="s">
        <v>38</v>
      </c>
      <c r="Q5461" s="33" t="s">
        <v>207</v>
      </c>
      <c r="R5461" s="14" t="s">
        <v>38</v>
      </c>
      <c r="S5461" s="13" t="s">
        <v>208</v>
      </c>
      <c r="T5461" s="13" t="s">
        <v>209</v>
      </c>
      <c r="U5461" s="33">
        <f t="shared" ca="1" si="1020"/>
        <v>45744.56914039352</v>
      </c>
      <c r="V5461" s="13" t="str">
        <f t="shared" si="1021"/>
        <v>Bangalore</v>
      </c>
      <c r="W5461" s="13" t="str">
        <f t="shared" si="1022"/>
        <v>CLS</v>
      </c>
      <c r="X5461" s="13">
        <f t="shared" si="1023"/>
        <v>19</v>
      </c>
      <c r="Y5461" s="13" t="str">
        <f>IFERROR(VLOOKUP(C5461,ReceivingTeam[],2,FALSE),"HelpDesk")</f>
        <v>HelpDesk</v>
      </c>
      <c r="Z5461" s="67">
        <f t="shared" si="1024"/>
        <v>44887.613946759302</v>
      </c>
      <c r="AA5461" s="68">
        <f t="shared" si="1025"/>
        <v>44886</v>
      </c>
      <c r="AB5461" s="69" t="b">
        <f t="shared" si="1026"/>
        <v>1</v>
      </c>
      <c r="AC5461" s="70">
        <f t="shared" si="1027"/>
        <v>0.5</v>
      </c>
      <c r="AD5461" s="67">
        <f t="shared" si="1028"/>
        <v>44887.613946759302</v>
      </c>
      <c r="AE5461" s="67">
        <f>VLOOKUP(V5461,'Branch Wise Work Timelines'!C:G,3,FALSE)+AA5461</f>
        <v>44886.416666666664</v>
      </c>
      <c r="AF5461" s="67">
        <f>IF(V5461="Bangalore",VLOOKUP(V5461,'Branch Wise Work Timelines'!C:G,4,FALSE)+AA5461+1,IF(V5461="Mumbai",VLOOKUP(V5461,'Branch Wise Work Timelines'!C:G,4,FALSE)+AA5461+1,VLOOKUP(V5461,'Branch Wise Work Timelines'!C:G,4,FALSE)+AA5461))</f>
        <v>44887.104166666664</v>
      </c>
      <c r="AG5461" s="67">
        <f>WORKDAY.INTL(AA5461,1,11)+VLOOKUP(V5461,'Branch Wise Work Timelines'!C:G,3,FALSE)</f>
        <v>44887.416666666664</v>
      </c>
      <c r="AH5461" s="69" t="str">
        <f t="shared" ca="1" si="1029"/>
        <v>Out of TAT</v>
      </c>
      <c r="AI5461" s="69">
        <f t="shared" ca="1" si="1030"/>
        <v>20567</v>
      </c>
      <c r="AJ5461" s="69" t="str">
        <f ca="1">IF(AI5461&lt;0,"0-12",IFERROR(VLOOKUP(AI5461,Breakup[],2,FALSE),"&gt;24"))</f>
        <v>&gt;24</v>
      </c>
      <c r="AK5461" s="69" t="str">
        <f>VLOOKUP(V5461,Master!B:D,3,FALSE)</f>
        <v>South</v>
      </c>
      <c r="AL5461" s="69" t="str">
        <f t="shared" si="1031"/>
        <v>Bangalore-CLS</v>
      </c>
    </row>
    <row r="5462" spans="1:38">
      <c r="A5462" s="14" t="s">
        <v>11255</v>
      </c>
      <c r="B5462" s="54">
        <v>44701.664358483802</v>
      </c>
      <c r="C5462" s="13" t="s">
        <v>230</v>
      </c>
      <c r="D5462" s="13">
        <v>1595</v>
      </c>
      <c r="E5462" s="13" t="s">
        <v>11256</v>
      </c>
      <c r="F5462" s="13" t="s">
        <v>15</v>
      </c>
      <c r="G5462" s="14">
        <v>1653047338901</v>
      </c>
      <c r="H5462" s="55">
        <v>0.99133101851851801</v>
      </c>
      <c r="I5462" s="33">
        <v>44886.9913310185</v>
      </c>
      <c r="J5462" s="58">
        <v>44886</v>
      </c>
      <c r="K5462" s="13" t="s">
        <v>213</v>
      </c>
      <c r="L5462" s="13" t="s">
        <v>30</v>
      </c>
      <c r="M5462" s="13" t="s">
        <v>75</v>
      </c>
      <c r="N5462" s="13" t="s">
        <v>206</v>
      </c>
      <c r="O5462" s="33" t="s">
        <v>38</v>
      </c>
      <c r="P5462" s="58" t="s">
        <v>38</v>
      </c>
      <c r="Q5462" s="33" t="s">
        <v>207</v>
      </c>
      <c r="R5462" s="14" t="s">
        <v>38</v>
      </c>
      <c r="S5462" s="13" t="s">
        <v>208</v>
      </c>
      <c r="T5462" s="13" t="s">
        <v>209</v>
      </c>
      <c r="U5462" s="33">
        <f t="shared" ca="1" si="1020"/>
        <v>45744.56914039352</v>
      </c>
      <c r="V5462" s="13" t="str">
        <f t="shared" si="1021"/>
        <v>Bangalore</v>
      </c>
      <c r="W5462" s="13" t="str">
        <f t="shared" si="1022"/>
        <v>CLS</v>
      </c>
      <c r="X5462" s="13">
        <f t="shared" si="1023"/>
        <v>23</v>
      </c>
      <c r="Y5462" s="13" t="str">
        <f>IFERROR(VLOOKUP(C5462,ReceivingTeam[],2,FALSE),"HelpDesk")</f>
        <v>HelpDesk</v>
      </c>
      <c r="Z5462" s="67">
        <f t="shared" si="1024"/>
        <v>44887.8038310185</v>
      </c>
      <c r="AA5462" s="68">
        <f t="shared" si="1025"/>
        <v>44886</v>
      </c>
      <c r="AB5462" s="69" t="b">
        <f t="shared" si="1026"/>
        <v>1</v>
      </c>
      <c r="AC5462" s="70">
        <f t="shared" si="1027"/>
        <v>0.5</v>
      </c>
      <c r="AD5462" s="67">
        <f t="shared" si="1028"/>
        <v>44887.8038310185</v>
      </c>
      <c r="AE5462" s="67">
        <f>VLOOKUP(V5462,'Branch Wise Work Timelines'!C:G,3,FALSE)+AA5462</f>
        <v>44886.416666666664</v>
      </c>
      <c r="AF5462" s="67">
        <f>IF(V5462="Bangalore",VLOOKUP(V5462,'Branch Wise Work Timelines'!C:G,4,FALSE)+AA5462+1,IF(V5462="Mumbai",VLOOKUP(V5462,'Branch Wise Work Timelines'!C:G,4,FALSE)+AA5462+1,VLOOKUP(V5462,'Branch Wise Work Timelines'!C:G,4,FALSE)+AA5462))</f>
        <v>44887.104166666664</v>
      </c>
      <c r="AG5462" s="67">
        <f>WORKDAY.INTL(AA5462,1,11)+VLOOKUP(V5462,'Branch Wise Work Timelines'!C:G,3,FALSE)</f>
        <v>44887.416666666664</v>
      </c>
      <c r="AH5462" s="69" t="str">
        <f t="shared" ca="1" si="1029"/>
        <v>Out of TAT</v>
      </c>
      <c r="AI5462" s="69">
        <f t="shared" ca="1" si="1030"/>
        <v>20563</v>
      </c>
      <c r="AJ5462" s="69" t="str">
        <f ca="1">IF(AI5462&lt;0,"0-12",IFERROR(VLOOKUP(AI5462,Breakup[],2,FALSE),"&gt;24"))</f>
        <v>&gt;24</v>
      </c>
      <c r="AK5462" s="69" t="str">
        <f>VLOOKUP(V5462,Master!B:D,3,FALSE)</f>
        <v>South</v>
      </c>
      <c r="AL5462" s="69" t="str">
        <f t="shared" si="1031"/>
        <v>Bangalore-CLS</v>
      </c>
    </row>
    <row r="5463" spans="1:38">
      <c r="A5463" s="14" t="s">
        <v>11257</v>
      </c>
      <c r="B5463" s="54">
        <v>44701.7209596065</v>
      </c>
      <c r="C5463" s="13" t="s">
        <v>252</v>
      </c>
      <c r="D5463" s="13">
        <v>248</v>
      </c>
      <c r="E5463" s="13" t="s">
        <v>11258</v>
      </c>
      <c r="F5463" s="13" t="s">
        <v>15</v>
      </c>
      <c r="G5463" s="14">
        <v>1653049223395</v>
      </c>
      <c r="H5463" s="55">
        <v>0.31616898148148098</v>
      </c>
      <c r="I5463" s="33">
        <v>44890.316168981502</v>
      </c>
      <c r="J5463" s="58">
        <v>44890</v>
      </c>
      <c r="K5463" s="13" t="s">
        <v>213</v>
      </c>
      <c r="L5463" s="13" t="s">
        <v>30</v>
      </c>
      <c r="M5463" s="13" t="s">
        <v>214</v>
      </c>
      <c r="N5463" s="13" t="s">
        <v>215</v>
      </c>
      <c r="O5463" s="33" t="s">
        <v>38</v>
      </c>
      <c r="P5463" s="58" t="s">
        <v>38</v>
      </c>
      <c r="Q5463" s="33" t="s">
        <v>207</v>
      </c>
      <c r="R5463" s="14" t="s">
        <v>38</v>
      </c>
      <c r="S5463" s="13" t="s">
        <v>216</v>
      </c>
      <c r="T5463" s="13" t="s">
        <v>217</v>
      </c>
      <c r="U5463" s="33">
        <f t="shared" ca="1" si="1020"/>
        <v>45744.56914039352</v>
      </c>
      <c r="V5463" s="13" t="str">
        <f t="shared" si="1021"/>
        <v>Bangalore</v>
      </c>
      <c r="W5463" s="13" t="str">
        <f t="shared" si="1022"/>
        <v>CLS</v>
      </c>
      <c r="X5463" s="13">
        <f t="shared" si="1023"/>
        <v>7</v>
      </c>
      <c r="Y5463" s="13" t="str">
        <f>IFERROR(VLOOKUP(C5463,ReceivingTeam[],2,FALSE),"HelpDesk")</f>
        <v>HelpDesk</v>
      </c>
      <c r="Z5463" s="67">
        <f t="shared" si="1024"/>
        <v>44890.916666666664</v>
      </c>
      <c r="AA5463" s="68">
        <f t="shared" si="1025"/>
        <v>44890</v>
      </c>
      <c r="AB5463" s="69" t="b">
        <f t="shared" si="1026"/>
        <v>1</v>
      </c>
      <c r="AC5463" s="70">
        <f t="shared" si="1027"/>
        <v>0.5</v>
      </c>
      <c r="AD5463" s="67">
        <f t="shared" si="1028"/>
        <v>44890.916666666664</v>
      </c>
      <c r="AE5463" s="67">
        <f>VLOOKUP(V5463,'Branch Wise Work Timelines'!C:G,3,FALSE)+AA5463</f>
        <v>44890.416666666664</v>
      </c>
      <c r="AF5463" s="67">
        <f>IF(V5463="Bangalore",VLOOKUP(V5463,'Branch Wise Work Timelines'!C:G,4,FALSE)+AA5463+1,IF(V5463="Mumbai",VLOOKUP(V5463,'Branch Wise Work Timelines'!C:G,4,FALSE)+AA5463+1,VLOOKUP(V5463,'Branch Wise Work Timelines'!C:G,4,FALSE)+AA5463))</f>
        <v>44891.104166666664</v>
      </c>
      <c r="AG5463" s="67">
        <f>WORKDAY.INTL(AA5463,1,11)+VLOOKUP(V5463,'Branch Wise Work Timelines'!C:G,3,FALSE)</f>
        <v>44891.416666666664</v>
      </c>
      <c r="AH5463" s="69" t="str">
        <f t="shared" ca="1" si="1029"/>
        <v>Out of TAT</v>
      </c>
      <c r="AI5463" s="69">
        <f t="shared" ca="1" si="1030"/>
        <v>20488</v>
      </c>
      <c r="AJ5463" s="69" t="str">
        <f ca="1">IF(AI5463&lt;0,"0-12",IFERROR(VLOOKUP(AI5463,Breakup[],2,FALSE),"&gt;24"))</f>
        <v>&gt;24</v>
      </c>
      <c r="AK5463" s="69" t="str">
        <f>VLOOKUP(V5463,Master!B:D,3,FALSE)</f>
        <v>South</v>
      </c>
      <c r="AL5463" s="69" t="str">
        <f t="shared" si="1031"/>
        <v>Bangalore-CLS</v>
      </c>
    </row>
    <row r="5464" spans="1:38">
      <c r="A5464" s="14" t="s">
        <v>11259</v>
      </c>
      <c r="B5464" s="54">
        <v>44701.655991284701</v>
      </c>
      <c r="C5464" s="13" t="s">
        <v>6794</v>
      </c>
      <c r="D5464" s="13">
        <v>801</v>
      </c>
      <c r="E5464" s="13" t="s">
        <v>11260</v>
      </c>
      <c r="F5464" s="13" t="s">
        <v>33</v>
      </c>
      <c r="G5464" s="14">
        <v>1653051036549</v>
      </c>
      <c r="H5464" s="55">
        <v>0.541875</v>
      </c>
      <c r="I5464" s="33">
        <v>44890.541875000003</v>
      </c>
      <c r="J5464" s="58">
        <v>44890</v>
      </c>
      <c r="K5464" s="13" t="s">
        <v>313</v>
      </c>
      <c r="L5464" s="13" t="s">
        <v>60</v>
      </c>
      <c r="M5464" s="13" t="s">
        <v>314</v>
      </c>
      <c r="N5464" s="13" t="s">
        <v>206</v>
      </c>
      <c r="O5464" s="33" t="s">
        <v>38</v>
      </c>
      <c r="P5464" s="58" t="s">
        <v>38</v>
      </c>
      <c r="Q5464" s="33" t="s">
        <v>207</v>
      </c>
      <c r="R5464" s="14" t="s">
        <v>38</v>
      </c>
      <c r="S5464" s="13" t="s">
        <v>208</v>
      </c>
      <c r="T5464" s="13" t="s">
        <v>209</v>
      </c>
      <c r="U5464" s="33">
        <f t="shared" ca="1" si="1020"/>
        <v>45744.56914039352</v>
      </c>
      <c r="V5464" s="13" t="str">
        <f t="shared" si="1021"/>
        <v>Hyderabad</v>
      </c>
      <c r="W5464" s="13" t="str">
        <f t="shared" si="1022"/>
        <v>RI</v>
      </c>
      <c r="X5464" s="13">
        <f t="shared" si="1023"/>
        <v>13</v>
      </c>
      <c r="Y5464" s="13" t="str">
        <f>IFERROR(VLOOKUP(C5464,ReceivingTeam[],2,FALSE),"HelpDesk")</f>
        <v>HelpDesk</v>
      </c>
      <c r="Z5464" s="67">
        <f t="shared" si="1024"/>
        <v>44891.687708333331</v>
      </c>
      <c r="AA5464" s="68">
        <f t="shared" si="1025"/>
        <v>44890</v>
      </c>
      <c r="AB5464" s="69" t="b">
        <f t="shared" si="1026"/>
        <v>1</v>
      </c>
      <c r="AC5464" s="70">
        <f t="shared" si="1027"/>
        <v>0.5</v>
      </c>
      <c r="AD5464" s="67">
        <f t="shared" si="1028"/>
        <v>44891.687708333331</v>
      </c>
      <c r="AE5464" s="67">
        <f>VLOOKUP(V5464,'Branch Wise Work Timelines'!C:G,3,FALSE)+AA5464</f>
        <v>44890.416666666664</v>
      </c>
      <c r="AF5464" s="67">
        <f>IF(V5464="Bangalore",VLOOKUP(V5464,'Branch Wise Work Timelines'!C:G,4,FALSE)+AA5464+1,IF(V5464="Mumbai",VLOOKUP(V5464,'Branch Wise Work Timelines'!C:G,4,FALSE)+AA5464+1,VLOOKUP(V5464,'Branch Wise Work Timelines'!C:G,4,FALSE)+AA5464))</f>
        <v>44890.770833333336</v>
      </c>
      <c r="AG5464" s="67">
        <f>WORKDAY.INTL(AA5464,1,11)+VLOOKUP(V5464,'Branch Wise Work Timelines'!C:G,3,FALSE)</f>
        <v>44891.416666666664</v>
      </c>
      <c r="AH5464" s="69" t="str">
        <f t="shared" ca="1" si="1029"/>
        <v>Out of TAT</v>
      </c>
      <c r="AI5464" s="69">
        <f t="shared" ca="1" si="1030"/>
        <v>20470</v>
      </c>
      <c r="AJ5464" s="69" t="str">
        <f ca="1">IF(AI5464&lt;0,"0-12",IFERROR(VLOOKUP(AI5464,Breakup[],2,FALSE),"&gt;24"))</f>
        <v>&gt;24</v>
      </c>
      <c r="AK5464" s="69" t="str">
        <f>VLOOKUP(V5464,Master!B:D,3,FALSE)</f>
        <v>South</v>
      </c>
      <c r="AL5464" s="69" t="str">
        <f t="shared" si="1031"/>
        <v>Hyderabad</v>
      </c>
    </row>
    <row r="5465" spans="1:38">
      <c r="A5465" s="14" t="s">
        <v>11261</v>
      </c>
      <c r="B5465" s="54">
        <v>44701.699699884302</v>
      </c>
      <c r="C5465" s="13" t="s">
        <v>235</v>
      </c>
      <c r="D5465" s="13">
        <v>1929</v>
      </c>
      <c r="E5465" s="13" t="s">
        <v>11262</v>
      </c>
      <c r="F5465" s="13" t="s">
        <v>15</v>
      </c>
      <c r="G5465" s="14">
        <v>1653046758228</v>
      </c>
      <c r="H5465" s="55">
        <v>0.26365740740740701</v>
      </c>
      <c r="I5465" s="33">
        <v>44889.263657407399</v>
      </c>
      <c r="J5465" s="58">
        <v>44889</v>
      </c>
      <c r="K5465" s="13" t="s">
        <v>213</v>
      </c>
      <c r="L5465" s="13" t="s">
        <v>30</v>
      </c>
      <c r="M5465" s="13" t="s">
        <v>214</v>
      </c>
      <c r="N5465" s="13" t="s">
        <v>215</v>
      </c>
      <c r="O5465" s="33" t="s">
        <v>38</v>
      </c>
      <c r="P5465" s="58" t="s">
        <v>38</v>
      </c>
      <c r="Q5465" s="33" t="s">
        <v>207</v>
      </c>
      <c r="R5465" s="14" t="s">
        <v>38</v>
      </c>
      <c r="S5465" s="13" t="s">
        <v>216</v>
      </c>
      <c r="T5465" s="13" t="s">
        <v>217</v>
      </c>
      <c r="U5465" s="33">
        <f t="shared" ca="1" si="1020"/>
        <v>45744.56914039352</v>
      </c>
      <c r="V5465" s="13" t="str">
        <f t="shared" si="1021"/>
        <v>Bangalore</v>
      </c>
      <c r="W5465" s="13" t="str">
        <f t="shared" si="1022"/>
        <v>CLS</v>
      </c>
      <c r="X5465" s="13">
        <f t="shared" si="1023"/>
        <v>6</v>
      </c>
      <c r="Y5465" s="13" t="str">
        <f>IFERROR(VLOOKUP(C5465,ReceivingTeam[],2,FALSE),"HelpDesk")</f>
        <v>HelpDesk</v>
      </c>
      <c r="Z5465" s="67">
        <f t="shared" si="1024"/>
        <v>44889.916666666664</v>
      </c>
      <c r="AA5465" s="68">
        <f t="shared" si="1025"/>
        <v>44889</v>
      </c>
      <c r="AB5465" s="69" t="b">
        <f t="shared" si="1026"/>
        <v>1</v>
      </c>
      <c r="AC5465" s="70">
        <f t="shared" si="1027"/>
        <v>0.5</v>
      </c>
      <c r="AD5465" s="67">
        <f t="shared" si="1028"/>
        <v>44889.916666666664</v>
      </c>
      <c r="AE5465" s="67">
        <f>VLOOKUP(V5465,'Branch Wise Work Timelines'!C:G,3,FALSE)+AA5465</f>
        <v>44889.416666666664</v>
      </c>
      <c r="AF5465" s="67">
        <f>IF(V5465="Bangalore",VLOOKUP(V5465,'Branch Wise Work Timelines'!C:G,4,FALSE)+AA5465+1,IF(V5465="Mumbai",VLOOKUP(V5465,'Branch Wise Work Timelines'!C:G,4,FALSE)+AA5465+1,VLOOKUP(V5465,'Branch Wise Work Timelines'!C:G,4,FALSE)+AA5465))</f>
        <v>44890.104166666664</v>
      </c>
      <c r="AG5465" s="67">
        <f>WORKDAY.INTL(AA5465,1,11)+VLOOKUP(V5465,'Branch Wise Work Timelines'!C:G,3,FALSE)</f>
        <v>44890.416666666664</v>
      </c>
      <c r="AH5465" s="69" t="str">
        <f t="shared" ca="1" si="1029"/>
        <v>Out of TAT</v>
      </c>
      <c r="AI5465" s="69">
        <f t="shared" ca="1" si="1030"/>
        <v>20512</v>
      </c>
      <c r="AJ5465" s="69" t="str">
        <f ca="1">IF(AI5465&lt;0,"0-12",IFERROR(VLOOKUP(AI5465,Breakup[],2,FALSE),"&gt;24"))</f>
        <v>&gt;24</v>
      </c>
      <c r="AK5465" s="69" t="str">
        <f>VLOOKUP(V5465,Master!B:D,3,FALSE)</f>
        <v>South</v>
      </c>
      <c r="AL5465" s="69" t="str">
        <f t="shared" si="1031"/>
        <v>Bangalore-CLS</v>
      </c>
    </row>
    <row r="5466" spans="1:38">
      <c r="A5466" s="14" t="s">
        <v>11263</v>
      </c>
      <c r="B5466" s="54">
        <v>44701.727183067102</v>
      </c>
      <c r="C5466" s="13" t="s">
        <v>252</v>
      </c>
      <c r="D5466" s="13">
        <v>223</v>
      </c>
      <c r="E5466" s="13" t="s">
        <v>11264</v>
      </c>
      <c r="F5466" s="13" t="s">
        <v>15</v>
      </c>
      <c r="G5466" s="14">
        <v>1653049223395</v>
      </c>
      <c r="H5466" s="55">
        <v>0.12332175925925901</v>
      </c>
      <c r="I5466" s="33">
        <v>44889.123321759304</v>
      </c>
      <c r="J5466" s="58">
        <v>44889</v>
      </c>
      <c r="K5466" s="13" t="s">
        <v>213</v>
      </c>
      <c r="L5466" s="13" t="s">
        <v>30</v>
      </c>
      <c r="M5466" s="13" t="s">
        <v>214</v>
      </c>
      <c r="N5466" s="13" t="s">
        <v>215</v>
      </c>
      <c r="O5466" s="33" t="s">
        <v>38</v>
      </c>
      <c r="P5466" s="58" t="s">
        <v>38</v>
      </c>
      <c r="Q5466" s="33" t="s">
        <v>207</v>
      </c>
      <c r="R5466" s="14" t="s">
        <v>38</v>
      </c>
      <c r="S5466" s="13" t="s">
        <v>216</v>
      </c>
      <c r="T5466" s="13" t="s">
        <v>217</v>
      </c>
      <c r="U5466" s="33">
        <f t="shared" ca="1" si="1020"/>
        <v>45744.56914039352</v>
      </c>
      <c r="V5466" s="13" t="str">
        <f t="shared" si="1021"/>
        <v>Bangalore</v>
      </c>
      <c r="W5466" s="13" t="str">
        <f t="shared" si="1022"/>
        <v>CLS</v>
      </c>
      <c r="X5466" s="13">
        <f t="shared" si="1023"/>
        <v>2</v>
      </c>
      <c r="Y5466" s="13" t="str">
        <f>IFERROR(VLOOKUP(C5466,ReceivingTeam[],2,FALSE),"HelpDesk")</f>
        <v>HelpDesk</v>
      </c>
      <c r="Z5466" s="67">
        <f t="shared" si="1024"/>
        <v>44889.916666666664</v>
      </c>
      <c r="AA5466" s="68">
        <f t="shared" si="1025"/>
        <v>44889</v>
      </c>
      <c r="AB5466" s="69" t="b">
        <f t="shared" si="1026"/>
        <v>1</v>
      </c>
      <c r="AC5466" s="70">
        <f t="shared" si="1027"/>
        <v>0.5</v>
      </c>
      <c r="AD5466" s="67">
        <f t="shared" si="1028"/>
        <v>44889.916666666664</v>
      </c>
      <c r="AE5466" s="67">
        <f>VLOOKUP(V5466,'Branch Wise Work Timelines'!C:G,3,FALSE)+AA5466</f>
        <v>44889.416666666664</v>
      </c>
      <c r="AF5466" s="67">
        <f>IF(V5466="Bangalore",VLOOKUP(V5466,'Branch Wise Work Timelines'!C:G,4,FALSE)+AA5466+1,IF(V5466="Mumbai",VLOOKUP(V5466,'Branch Wise Work Timelines'!C:G,4,FALSE)+AA5466+1,VLOOKUP(V5466,'Branch Wise Work Timelines'!C:G,4,FALSE)+AA5466))</f>
        <v>44890.104166666664</v>
      </c>
      <c r="AG5466" s="67">
        <f>WORKDAY.INTL(AA5466,1,11)+VLOOKUP(V5466,'Branch Wise Work Timelines'!C:G,3,FALSE)</f>
        <v>44890.416666666664</v>
      </c>
      <c r="AH5466" s="69" t="str">
        <f t="shared" ca="1" si="1029"/>
        <v>Out of TAT</v>
      </c>
      <c r="AI5466" s="69">
        <f t="shared" ca="1" si="1030"/>
        <v>20512</v>
      </c>
      <c r="AJ5466" s="69" t="str">
        <f ca="1">IF(AI5466&lt;0,"0-12",IFERROR(VLOOKUP(AI5466,Breakup[],2,FALSE),"&gt;24"))</f>
        <v>&gt;24</v>
      </c>
      <c r="AK5466" s="69" t="str">
        <f>VLOOKUP(V5466,Master!B:D,3,FALSE)</f>
        <v>South</v>
      </c>
      <c r="AL5466" s="69" t="str">
        <f t="shared" si="1031"/>
        <v>Bangalore-CLS</v>
      </c>
    </row>
    <row r="5467" spans="1:38">
      <c r="A5467" s="14" t="s">
        <v>11265</v>
      </c>
      <c r="B5467" s="54">
        <v>44701.701924849498</v>
      </c>
      <c r="C5467" s="13" t="s">
        <v>1232</v>
      </c>
      <c r="D5467" s="13">
        <v>257</v>
      </c>
      <c r="E5467" s="13" t="s">
        <v>11266</v>
      </c>
      <c r="F5467" s="13" t="s">
        <v>33</v>
      </c>
      <c r="G5467" s="14">
        <v>1653046113053</v>
      </c>
      <c r="H5467" s="55">
        <v>0.82658564814814794</v>
      </c>
      <c r="I5467" s="33">
        <v>44884.826585648101</v>
      </c>
      <c r="J5467" s="58">
        <v>44884</v>
      </c>
      <c r="K5467" s="13" t="s">
        <v>213</v>
      </c>
      <c r="L5467" s="13" t="s">
        <v>30</v>
      </c>
      <c r="M5467" s="13" t="s">
        <v>282</v>
      </c>
      <c r="N5467" s="13" t="s">
        <v>215</v>
      </c>
      <c r="O5467" s="33" t="s">
        <v>38</v>
      </c>
      <c r="P5467" s="58" t="s">
        <v>38</v>
      </c>
      <c r="Q5467" s="33" t="s">
        <v>207</v>
      </c>
      <c r="R5467" s="14" t="s">
        <v>38</v>
      </c>
      <c r="S5467" s="13" t="s">
        <v>216</v>
      </c>
      <c r="T5467" s="13" t="s">
        <v>278</v>
      </c>
      <c r="U5467" s="33">
        <f t="shared" ca="1" si="1020"/>
        <v>45744.56914039352</v>
      </c>
      <c r="V5467" s="13" t="str">
        <f t="shared" si="1021"/>
        <v>Bangalore</v>
      </c>
      <c r="W5467" s="13" t="str">
        <f t="shared" si="1022"/>
        <v>RI</v>
      </c>
      <c r="X5467" s="13">
        <f t="shared" si="1023"/>
        <v>19</v>
      </c>
      <c r="Y5467" s="13" t="str">
        <f>IFERROR(VLOOKUP(C5467,ReceivingTeam[],2,FALSE),"HelpDesk")</f>
        <v>HelpDesk</v>
      </c>
      <c r="Z5467" s="67">
        <f t="shared" si="1024"/>
        <v>44889.139085648101</v>
      </c>
      <c r="AA5467" s="68">
        <f t="shared" si="1025"/>
        <v>44884</v>
      </c>
      <c r="AB5467" s="69" t="b">
        <f t="shared" si="1026"/>
        <v>1</v>
      </c>
      <c r="AC5467" s="70">
        <f t="shared" si="1027"/>
        <v>3</v>
      </c>
      <c r="AD5467" s="67">
        <f t="shared" si="1028"/>
        <v>44889.139085648101</v>
      </c>
      <c r="AE5467" s="67">
        <f>VLOOKUP(V5467,'Branch Wise Work Timelines'!C:G,3,FALSE)+AA5467</f>
        <v>44884.416666666664</v>
      </c>
      <c r="AF5467" s="67">
        <f>IF(V5467="Bangalore",VLOOKUP(V5467,'Branch Wise Work Timelines'!C:G,4,FALSE)+AA5467+1,IF(V5467="Mumbai",VLOOKUP(V5467,'Branch Wise Work Timelines'!C:G,4,FALSE)+AA5467+1,VLOOKUP(V5467,'Branch Wise Work Timelines'!C:G,4,FALSE)+AA5467))</f>
        <v>44885.104166666664</v>
      </c>
      <c r="AG5467" s="67">
        <f>WORKDAY.INTL(AA5467,1,11)+VLOOKUP(V5467,'Branch Wise Work Timelines'!C:G,3,FALSE)</f>
        <v>44886.416666666664</v>
      </c>
      <c r="AH5467" s="69" t="str">
        <f t="shared" ca="1" si="1029"/>
        <v>Out of TAT</v>
      </c>
      <c r="AI5467" s="69">
        <f t="shared" ca="1" si="1030"/>
        <v>20531</v>
      </c>
      <c r="AJ5467" s="69" t="str">
        <f ca="1">IF(AI5467&lt;0,"0-12",IFERROR(VLOOKUP(AI5467,Breakup[],2,FALSE),"&gt;24"))</f>
        <v>&gt;24</v>
      </c>
      <c r="AK5467" s="69" t="str">
        <f>VLOOKUP(V5467,Master!B:D,3,FALSE)</f>
        <v>South</v>
      </c>
      <c r="AL5467" s="69" t="str">
        <f t="shared" si="1031"/>
        <v>Bangalore</v>
      </c>
    </row>
    <row r="5468" spans="1:38">
      <c r="A5468" s="14" t="s">
        <v>11267</v>
      </c>
      <c r="B5468" s="54">
        <v>44701.684230520797</v>
      </c>
      <c r="C5468" s="13" t="s">
        <v>235</v>
      </c>
      <c r="D5468" s="13">
        <v>369</v>
      </c>
      <c r="E5468" s="13" t="s">
        <v>11268</v>
      </c>
      <c r="F5468" s="13" t="s">
        <v>15</v>
      </c>
      <c r="G5468" s="14">
        <v>1653046758228</v>
      </c>
      <c r="H5468" s="55">
        <v>0.43324074074074098</v>
      </c>
      <c r="I5468" s="33">
        <v>44882.433240740698</v>
      </c>
      <c r="J5468" s="58">
        <v>44882</v>
      </c>
      <c r="K5468" s="13" t="s">
        <v>213</v>
      </c>
      <c r="L5468" s="13" t="s">
        <v>30</v>
      </c>
      <c r="M5468" s="13" t="s">
        <v>214</v>
      </c>
      <c r="N5468" s="13" t="s">
        <v>215</v>
      </c>
      <c r="O5468" s="33" t="s">
        <v>38</v>
      </c>
      <c r="P5468" s="58" t="s">
        <v>38</v>
      </c>
      <c r="Q5468" s="33" t="s">
        <v>207</v>
      </c>
      <c r="R5468" s="14" t="s">
        <v>38</v>
      </c>
      <c r="S5468" s="13" t="s">
        <v>216</v>
      </c>
      <c r="T5468" s="13" t="s">
        <v>217</v>
      </c>
      <c r="U5468" s="33">
        <f t="shared" ca="1" si="1020"/>
        <v>45744.56914039352</v>
      </c>
      <c r="V5468" s="13" t="str">
        <f t="shared" si="1021"/>
        <v>Bangalore</v>
      </c>
      <c r="W5468" s="13" t="str">
        <f t="shared" si="1022"/>
        <v>CLS</v>
      </c>
      <c r="X5468" s="13">
        <f t="shared" si="1023"/>
        <v>10</v>
      </c>
      <c r="Y5468" s="13" t="str">
        <f>IFERROR(VLOOKUP(C5468,ReceivingTeam[],2,FALSE),"HelpDesk")</f>
        <v>HelpDesk</v>
      </c>
      <c r="Z5468" s="67">
        <f t="shared" si="1024"/>
        <v>44882.933240740698</v>
      </c>
      <c r="AA5468" s="68">
        <f t="shared" si="1025"/>
        <v>44882</v>
      </c>
      <c r="AB5468" s="69" t="b">
        <f t="shared" si="1026"/>
        <v>1</v>
      </c>
      <c r="AC5468" s="70">
        <f t="shared" si="1027"/>
        <v>0.5</v>
      </c>
      <c r="AD5468" s="67">
        <f t="shared" si="1028"/>
        <v>44882.933240740698</v>
      </c>
      <c r="AE5468" s="67">
        <f>VLOOKUP(V5468,'Branch Wise Work Timelines'!C:G,3,FALSE)+AA5468</f>
        <v>44882.416666666664</v>
      </c>
      <c r="AF5468" s="67">
        <f>IF(V5468="Bangalore",VLOOKUP(V5468,'Branch Wise Work Timelines'!C:G,4,FALSE)+AA5468+1,IF(V5468="Mumbai",VLOOKUP(V5468,'Branch Wise Work Timelines'!C:G,4,FALSE)+AA5468+1,VLOOKUP(V5468,'Branch Wise Work Timelines'!C:G,4,FALSE)+AA5468))</f>
        <v>44883.104166666664</v>
      </c>
      <c r="AG5468" s="67">
        <f>WORKDAY.INTL(AA5468,1,11)+VLOOKUP(V5468,'Branch Wise Work Timelines'!C:G,3,FALSE)</f>
        <v>44883.416666666664</v>
      </c>
      <c r="AH5468" s="69" t="str">
        <f t="shared" ca="1" si="1029"/>
        <v>Out of TAT</v>
      </c>
      <c r="AI5468" s="69">
        <f t="shared" ca="1" si="1030"/>
        <v>20680</v>
      </c>
      <c r="AJ5468" s="69" t="str">
        <f ca="1">IF(AI5468&lt;0,"0-12",IFERROR(VLOOKUP(AI5468,Breakup[],2,FALSE),"&gt;24"))</f>
        <v>&gt;24</v>
      </c>
      <c r="AK5468" s="69" t="str">
        <f>VLOOKUP(V5468,Master!B:D,3,FALSE)</f>
        <v>South</v>
      </c>
      <c r="AL5468" s="69" t="str">
        <f t="shared" si="1031"/>
        <v>Bangalore-CLS</v>
      </c>
    </row>
    <row r="5469" spans="1:38">
      <c r="A5469" s="14" t="s">
        <v>11269</v>
      </c>
      <c r="B5469" s="54">
        <v>44701.763689120402</v>
      </c>
      <c r="C5469" s="13" t="s">
        <v>78</v>
      </c>
      <c r="D5469" s="13">
        <v>1039</v>
      </c>
      <c r="E5469" s="13" t="s">
        <v>11270</v>
      </c>
      <c r="F5469" s="13" t="s">
        <v>33</v>
      </c>
      <c r="G5469" s="14">
        <v>1653051071129</v>
      </c>
      <c r="H5469" s="55">
        <v>0.164756944444444</v>
      </c>
      <c r="I5469" s="33">
        <v>44881.164756944403</v>
      </c>
      <c r="J5469" s="58">
        <v>44881</v>
      </c>
      <c r="K5469" s="13" t="s">
        <v>213</v>
      </c>
      <c r="L5469" s="13" t="s">
        <v>30</v>
      </c>
      <c r="M5469" s="13" t="s">
        <v>282</v>
      </c>
      <c r="N5469" s="13" t="s">
        <v>215</v>
      </c>
      <c r="O5469" s="33" t="s">
        <v>38</v>
      </c>
      <c r="P5469" s="58" t="s">
        <v>38</v>
      </c>
      <c r="Q5469" s="33" t="s">
        <v>207</v>
      </c>
      <c r="R5469" s="14" t="s">
        <v>38</v>
      </c>
      <c r="S5469" s="13" t="s">
        <v>216</v>
      </c>
      <c r="T5469" s="13" t="s">
        <v>278</v>
      </c>
      <c r="U5469" s="33">
        <f t="shared" ca="1" si="1020"/>
        <v>45744.56914039352</v>
      </c>
      <c r="V5469" s="13" t="str">
        <f t="shared" si="1021"/>
        <v>Bangalore</v>
      </c>
      <c r="W5469" s="13" t="str">
        <f t="shared" si="1022"/>
        <v>RI</v>
      </c>
      <c r="X5469" s="13">
        <f t="shared" si="1023"/>
        <v>3</v>
      </c>
      <c r="Y5469" s="13" t="str">
        <f>IFERROR(VLOOKUP(C5469,ReceivingTeam[],2,FALSE),"HelpDesk")</f>
        <v>Branch office</v>
      </c>
      <c r="Z5469" s="67">
        <f t="shared" si="1024"/>
        <v>44884.729166666664</v>
      </c>
      <c r="AA5469" s="68">
        <f t="shared" si="1025"/>
        <v>44881</v>
      </c>
      <c r="AB5469" s="69" t="b">
        <f t="shared" si="1026"/>
        <v>1</v>
      </c>
      <c r="AC5469" s="70">
        <f t="shared" si="1027"/>
        <v>3</v>
      </c>
      <c r="AD5469" s="67">
        <f t="shared" si="1028"/>
        <v>44884.729166666664</v>
      </c>
      <c r="AE5469" s="67">
        <f>VLOOKUP(V5469,'Branch Wise Work Timelines'!C:G,3,FALSE)+AA5469</f>
        <v>44881.416666666664</v>
      </c>
      <c r="AF5469" s="67">
        <f>IF(V5469="Bangalore",VLOOKUP(V5469,'Branch Wise Work Timelines'!C:G,4,FALSE)+AA5469+1,IF(V5469="Mumbai",VLOOKUP(V5469,'Branch Wise Work Timelines'!C:G,4,FALSE)+AA5469+1,VLOOKUP(V5469,'Branch Wise Work Timelines'!C:G,4,FALSE)+AA5469))</f>
        <v>44882.104166666664</v>
      </c>
      <c r="AG5469" s="67">
        <f>WORKDAY.INTL(AA5469,1,11)+VLOOKUP(V5469,'Branch Wise Work Timelines'!C:G,3,FALSE)</f>
        <v>44882.416666666664</v>
      </c>
      <c r="AH5469" s="69" t="str">
        <f t="shared" ca="1" si="1029"/>
        <v>Out of TAT</v>
      </c>
      <c r="AI5469" s="69">
        <f t="shared" ca="1" si="1030"/>
        <v>20637</v>
      </c>
      <c r="AJ5469" s="69" t="str">
        <f ca="1">IF(AI5469&lt;0,"0-12",IFERROR(VLOOKUP(AI5469,Breakup[],2,FALSE),"&gt;24"))</f>
        <v>&gt;24</v>
      </c>
      <c r="AK5469" s="69" t="str">
        <f>VLOOKUP(V5469,Master!B:D,3,FALSE)</f>
        <v>South</v>
      </c>
      <c r="AL5469" s="69" t="str">
        <f t="shared" si="1031"/>
        <v>Bangalore</v>
      </c>
    </row>
    <row r="5470" spans="1:38">
      <c r="A5470" s="14" t="s">
        <v>11271</v>
      </c>
      <c r="B5470" s="54">
        <v>44701.854046875</v>
      </c>
      <c r="C5470" s="13" t="s">
        <v>6612</v>
      </c>
      <c r="D5470" s="13">
        <v>263</v>
      </c>
      <c r="E5470" s="13" t="s">
        <v>11272</v>
      </c>
      <c r="F5470" s="13" t="s">
        <v>33</v>
      </c>
      <c r="G5470" s="14">
        <v>1653058832830</v>
      </c>
      <c r="H5470" s="55">
        <v>8.5578703703703699E-2</v>
      </c>
      <c r="I5470" s="33">
        <v>44884.0855787037</v>
      </c>
      <c r="J5470" s="58">
        <v>44884</v>
      </c>
      <c r="K5470" s="13" t="s">
        <v>213</v>
      </c>
      <c r="L5470" s="13" t="s">
        <v>30</v>
      </c>
      <c r="M5470" s="13" t="s">
        <v>282</v>
      </c>
      <c r="N5470" s="13" t="s">
        <v>215</v>
      </c>
      <c r="O5470" s="33" t="s">
        <v>38</v>
      </c>
      <c r="P5470" s="58" t="s">
        <v>38</v>
      </c>
      <c r="Q5470" s="33" t="s">
        <v>207</v>
      </c>
      <c r="R5470" s="14" t="s">
        <v>38</v>
      </c>
      <c r="S5470" s="13" t="s">
        <v>216</v>
      </c>
      <c r="T5470" s="13" t="s">
        <v>278</v>
      </c>
      <c r="U5470" s="33">
        <f t="shared" ca="1" si="1020"/>
        <v>45744.56914039352</v>
      </c>
      <c r="V5470" s="13" t="str">
        <f t="shared" si="1021"/>
        <v>Bangalore</v>
      </c>
      <c r="W5470" s="13" t="str">
        <f t="shared" si="1022"/>
        <v>RI</v>
      </c>
      <c r="X5470" s="13">
        <f t="shared" si="1023"/>
        <v>2</v>
      </c>
      <c r="Y5470" s="13" t="str">
        <f>IFERROR(VLOOKUP(C5470,ReceivingTeam[],2,FALSE),"HelpDesk")</f>
        <v>HelpDesk</v>
      </c>
      <c r="Z5470" s="67">
        <f t="shared" si="1024"/>
        <v>44888.729166666664</v>
      </c>
      <c r="AA5470" s="68">
        <f t="shared" si="1025"/>
        <v>44884</v>
      </c>
      <c r="AB5470" s="69" t="b">
        <f t="shared" si="1026"/>
        <v>1</v>
      </c>
      <c r="AC5470" s="70">
        <f t="shared" si="1027"/>
        <v>3</v>
      </c>
      <c r="AD5470" s="67">
        <f t="shared" si="1028"/>
        <v>44888.729166666664</v>
      </c>
      <c r="AE5470" s="67">
        <f>VLOOKUP(V5470,'Branch Wise Work Timelines'!C:G,3,FALSE)+AA5470</f>
        <v>44884.416666666664</v>
      </c>
      <c r="AF5470" s="67">
        <f>IF(V5470="Bangalore",VLOOKUP(V5470,'Branch Wise Work Timelines'!C:G,4,FALSE)+AA5470+1,IF(V5470="Mumbai",VLOOKUP(V5470,'Branch Wise Work Timelines'!C:G,4,FALSE)+AA5470+1,VLOOKUP(V5470,'Branch Wise Work Timelines'!C:G,4,FALSE)+AA5470))</f>
        <v>44885.104166666664</v>
      </c>
      <c r="AG5470" s="67">
        <f>WORKDAY.INTL(AA5470,1,11)+VLOOKUP(V5470,'Branch Wise Work Timelines'!C:G,3,FALSE)</f>
        <v>44886.416666666664</v>
      </c>
      <c r="AH5470" s="69" t="str">
        <f t="shared" ca="1" si="1029"/>
        <v>Out of TAT</v>
      </c>
      <c r="AI5470" s="69">
        <f t="shared" ca="1" si="1030"/>
        <v>20541</v>
      </c>
      <c r="AJ5470" s="69" t="str">
        <f ca="1">IF(AI5470&lt;0,"0-12",IFERROR(VLOOKUP(AI5470,Breakup[],2,FALSE),"&gt;24"))</f>
        <v>&gt;24</v>
      </c>
      <c r="AK5470" s="69" t="str">
        <f>VLOOKUP(V5470,Master!B:D,3,FALSE)</f>
        <v>South</v>
      </c>
      <c r="AL5470" s="69" t="str">
        <f t="shared" si="1031"/>
        <v>Bangalore</v>
      </c>
    </row>
    <row r="5471" spans="1:38">
      <c r="A5471" s="14" t="s">
        <v>11273</v>
      </c>
      <c r="B5471" s="54">
        <v>44701.910155358797</v>
      </c>
      <c r="C5471" s="13" t="s">
        <v>280</v>
      </c>
      <c r="D5471" s="13">
        <v>1592</v>
      </c>
      <c r="E5471" s="13" t="s">
        <v>11274</v>
      </c>
      <c r="F5471" s="13" t="s">
        <v>33</v>
      </c>
      <c r="G5471" s="14">
        <v>1653064224878</v>
      </c>
      <c r="H5471" s="55">
        <v>0.34462962962963001</v>
      </c>
      <c r="I5471" s="33">
        <v>44881.344629629602</v>
      </c>
      <c r="J5471" s="58">
        <v>44881</v>
      </c>
      <c r="K5471" s="13" t="s">
        <v>213</v>
      </c>
      <c r="L5471" s="13" t="s">
        <v>30</v>
      </c>
      <c r="M5471" s="13" t="s">
        <v>147</v>
      </c>
      <c r="N5471" s="13" t="s">
        <v>215</v>
      </c>
      <c r="O5471" s="33" t="s">
        <v>38</v>
      </c>
      <c r="P5471" s="58" t="s">
        <v>38</v>
      </c>
      <c r="Q5471" s="33" t="s">
        <v>207</v>
      </c>
      <c r="R5471" s="14" t="s">
        <v>38</v>
      </c>
      <c r="S5471" s="13" t="s">
        <v>208</v>
      </c>
      <c r="T5471" s="13" t="s">
        <v>209</v>
      </c>
      <c r="U5471" s="33">
        <f t="shared" ca="1" si="1020"/>
        <v>45744.56914039352</v>
      </c>
      <c r="V5471" s="13" t="str">
        <f t="shared" si="1021"/>
        <v>Bangalore</v>
      </c>
      <c r="W5471" s="13" t="str">
        <f t="shared" si="1022"/>
        <v>RI</v>
      </c>
      <c r="X5471" s="13">
        <f t="shared" si="1023"/>
        <v>8</v>
      </c>
      <c r="Y5471" s="13" t="str">
        <f>IFERROR(VLOOKUP(C5471,ReceivingTeam[],2,FALSE),"HelpDesk")</f>
        <v>HelpDesk</v>
      </c>
      <c r="Z5471" s="67">
        <f t="shared" si="1024"/>
        <v>44881.916666666664</v>
      </c>
      <c r="AA5471" s="68">
        <f t="shared" si="1025"/>
        <v>44881</v>
      </c>
      <c r="AB5471" s="69" t="b">
        <f t="shared" si="1026"/>
        <v>1</v>
      </c>
      <c r="AC5471" s="70">
        <f t="shared" si="1027"/>
        <v>0.5</v>
      </c>
      <c r="AD5471" s="67">
        <f t="shared" si="1028"/>
        <v>44881.916666666664</v>
      </c>
      <c r="AE5471" s="67">
        <f>VLOOKUP(V5471,'Branch Wise Work Timelines'!C:G,3,FALSE)+AA5471</f>
        <v>44881.416666666664</v>
      </c>
      <c r="AF5471" s="67">
        <f>IF(V5471="Bangalore",VLOOKUP(V5471,'Branch Wise Work Timelines'!C:G,4,FALSE)+AA5471+1,IF(V5471="Mumbai",VLOOKUP(V5471,'Branch Wise Work Timelines'!C:G,4,FALSE)+AA5471+1,VLOOKUP(V5471,'Branch Wise Work Timelines'!C:G,4,FALSE)+AA5471))</f>
        <v>44882.104166666664</v>
      </c>
      <c r="AG5471" s="67">
        <f>WORKDAY.INTL(AA5471,1,11)+VLOOKUP(V5471,'Branch Wise Work Timelines'!C:G,3,FALSE)</f>
        <v>44882.416666666664</v>
      </c>
      <c r="AH5471" s="69" t="str">
        <f t="shared" ca="1" si="1029"/>
        <v>Out of TAT</v>
      </c>
      <c r="AI5471" s="69">
        <f t="shared" ca="1" si="1030"/>
        <v>20704</v>
      </c>
      <c r="AJ5471" s="69" t="str">
        <f ca="1">IF(AI5471&lt;0,"0-12",IFERROR(VLOOKUP(AI5471,Breakup[],2,FALSE),"&gt;24"))</f>
        <v>&gt;24</v>
      </c>
      <c r="AK5471" s="69" t="str">
        <f>VLOOKUP(V5471,Master!B:D,3,FALSE)</f>
        <v>South</v>
      </c>
      <c r="AL5471" s="69" t="str">
        <f t="shared" si="1031"/>
        <v>Bangalore</v>
      </c>
    </row>
    <row r="5472" spans="1:38">
      <c r="A5472" s="14" t="s">
        <v>11275</v>
      </c>
      <c r="B5472" s="54">
        <v>44701.728702928202</v>
      </c>
      <c r="C5472" s="13" t="s">
        <v>6205</v>
      </c>
      <c r="D5472" s="13">
        <v>840</v>
      </c>
      <c r="E5472" s="13" t="s">
        <v>11276</v>
      </c>
      <c r="F5472" s="13" t="s">
        <v>33</v>
      </c>
      <c r="G5472" s="14">
        <v>1653048393194</v>
      </c>
      <c r="H5472" s="55">
        <v>4.5567129629629603E-2</v>
      </c>
      <c r="I5472" s="33">
        <v>44885.0455671296</v>
      </c>
      <c r="J5472" s="58">
        <v>44885</v>
      </c>
      <c r="K5472" s="13" t="s">
        <v>6207</v>
      </c>
      <c r="L5472" s="13" t="s">
        <v>44</v>
      </c>
      <c r="M5472" s="13" t="s">
        <v>6205</v>
      </c>
      <c r="N5472" s="13" t="s">
        <v>215</v>
      </c>
      <c r="O5472" s="33" t="s">
        <v>38</v>
      </c>
      <c r="P5472" s="58" t="s">
        <v>38</v>
      </c>
      <c r="Q5472" s="33" t="s">
        <v>207</v>
      </c>
      <c r="R5472" s="14" t="s">
        <v>38</v>
      </c>
      <c r="S5472" s="13" t="s">
        <v>216</v>
      </c>
      <c r="T5472" s="13" t="s">
        <v>217</v>
      </c>
      <c r="U5472" s="33">
        <f t="shared" ca="1" si="1020"/>
        <v>45744.56914039352</v>
      </c>
      <c r="V5472" s="13" t="str">
        <f t="shared" si="1021"/>
        <v>Coimbatore</v>
      </c>
      <c r="W5472" s="13" t="str">
        <f t="shared" si="1022"/>
        <v>RI</v>
      </c>
      <c r="X5472" s="13">
        <f t="shared" si="1023"/>
        <v>1</v>
      </c>
      <c r="Y5472" s="13" t="str">
        <f>IFERROR(VLOOKUP(C5472,ReceivingTeam[],2,FALSE),"HelpDesk")</f>
        <v>HelpDesk</v>
      </c>
      <c r="Z5472" s="67">
        <f t="shared" si="1024"/>
        <v>44885.916666666664</v>
      </c>
      <c r="AA5472" s="68">
        <f t="shared" si="1025"/>
        <v>44885</v>
      </c>
      <c r="AB5472" s="69" t="b">
        <f t="shared" si="1026"/>
        <v>0</v>
      </c>
      <c r="AC5472" s="70">
        <f t="shared" si="1027"/>
        <v>0.5</v>
      </c>
      <c r="AD5472" s="67">
        <f t="shared" si="1028"/>
        <v>44885.916666666664</v>
      </c>
      <c r="AE5472" s="67">
        <f>VLOOKUP(V5472,'Branch Wise Work Timelines'!C:G,3,FALSE)+AA5472</f>
        <v>44885.416666666664</v>
      </c>
      <c r="AF5472" s="67">
        <f>IF(V5472="Bangalore",VLOOKUP(V5472,'Branch Wise Work Timelines'!C:G,4,FALSE)+AA5472+1,IF(V5472="Mumbai",VLOOKUP(V5472,'Branch Wise Work Timelines'!C:G,4,FALSE)+AA5472+1,VLOOKUP(V5472,'Branch Wise Work Timelines'!C:G,4,FALSE)+AA5472))</f>
        <v>44885.770833333336</v>
      </c>
      <c r="AG5472" s="67">
        <f>WORKDAY.INTL(AA5472,1,11)+VLOOKUP(V5472,'Branch Wise Work Timelines'!C:G,3,FALSE)</f>
        <v>44886.416666666664</v>
      </c>
      <c r="AH5472" s="69" t="str">
        <f t="shared" ca="1" si="1029"/>
        <v>Out of TAT</v>
      </c>
      <c r="AI5472" s="69">
        <f t="shared" ca="1" si="1030"/>
        <v>20608</v>
      </c>
      <c r="AJ5472" s="69" t="str">
        <f ca="1">IF(AI5472&lt;0,"0-12",IFERROR(VLOOKUP(AI5472,Breakup[],2,FALSE),"&gt;24"))</f>
        <v>&gt;24</v>
      </c>
      <c r="AK5472" s="69" t="str">
        <f>VLOOKUP(V5472,Master!B:D,3,FALSE)</f>
        <v>South</v>
      </c>
      <c r="AL5472" s="69" t="str">
        <f t="shared" si="1031"/>
        <v>Coimbatore</v>
      </c>
    </row>
    <row r="5473" spans="1:38">
      <c r="A5473" s="14" t="s">
        <v>11277</v>
      </c>
      <c r="B5473" s="54">
        <v>44701.717059838003</v>
      </c>
      <c r="C5473" s="13" t="s">
        <v>506</v>
      </c>
      <c r="D5473" s="13">
        <v>555</v>
      </c>
      <c r="E5473" s="13" t="s">
        <v>11278</v>
      </c>
      <c r="F5473" s="13" t="s">
        <v>15</v>
      </c>
      <c r="G5473" s="14">
        <v>1653051039986</v>
      </c>
      <c r="H5473" s="55">
        <v>0.95995370370370403</v>
      </c>
      <c r="I5473" s="33">
        <v>44891.959953703699</v>
      </c>
      <c r="J5473" s="58">
        <v>44891</v>
      </c>
      <c r="K5473" s="13" t="s">
        <v>213</v>
      </c>
      <c r="L5473" s="13" t="s">
        <v>30</v>
      </c>
      <c r="M5473" s="13" t="s">
        <v>214</v>
      </c>
      <c r="N5473" s="13" t="s">
        <v>215</v>
      </c>
      <c r="O5473" s="33">
        <v>44891.277800925898</v>
      </c>
      <c r="P5473" s="58">
        <v>44891</v>
      </c>
      <c r="Q5473" s="33" t="s">
        <v>237</v>
      </c>
      <c r="R5473" s="14">
        <v>973</v>
      </c>
      <c r="S5473" s="13" t="s">
        <v>216</v>
      </c>
      <c r="T5473" s="13" t="s">
        <v>217</v>
      </c>
      <c r="U5473" s="33">
        <f t="shared" ca="1" si="1020"/>
        <v>45744.56914039352</v>
      </c>
      <c r="V5473" s="13" t="str">
        <f t="shared" si="1021"/>
        <v>Bangalore</v>
      </c>
      <c r="W5473" s="13" t="str">
        <f t="shared" si="1022"/>
        <v>CLS</v>
      </c>
      <c r="X5473" s="13">
        <f t="shared" si="1023"/>
        <v>23</v>
      </c>
      <c r="Y5473" s="13" t="str">
        <f>IFERROR(VLOOKUP(C5473,ReceivingTeam[],2,FALSE),"HelpDesk")</f>
        <v>HelpDesk</v>
      </c>
      <c r="Z5473" s="67">
        <f t="shared" si="1024"/>
        <v>44893.772453703699</v>
      </c>
      <c r="AA5473" s="68">
        <f t="shared" si="1025"/>
        <v>44891</v>
      </c>
      <c r="AB5473" s="69" t="b">
        <f t="shared" si="1026"/>
        <v>1</v>
      </c>
      <c r="AC5473" s="70">
        <f t="shared" si="1027"/>
        <v>0.5</v>
      </c>
      <c r="AD5473" s="67">
        <f t="shared" si="1028"/>
        <v>44893.772453703699</v>
      </c>
      <c r="AE5473" s="67">
        <f>VLOOKUP(V5473,'Branch Wise Work Timelines'!C:G,3,FALSE)+AA5473</f>
        <v>44891.416666666664</v>
      </c>
      <c r="AF5473" s="67">
        <f>IF(V5473="Bangalore",VLOOKUP(V5473,'Branch Wise Work Timelines'!C:G,4,FALSE)+AA5473+1,IF(V5473="Mumbai",VLOOKUP(V5473,'Branch Wise Work Timelines'!C:G,4,FALSE)+AA5473+1,VLOOKUP(V5473,'Branch Wise Work Timelines'!C:G,4,FALSE)+AA5473))</f>
        <v>44892.104166666664</v>
      </c>
      <c r="AG5473" s="67">
        <f>WORKDAY.INTL(AA5473,1,11)+VLOOKUP(V5473,'Branch Wise Work Timelines'!C:G,3,FALSE)</f>
        <v>44893.416666666664</v>
      </c>
      <c r="AH5473" s="69" t="str">
        <f t="shared" si="1029"/>
        <v>Met</v>
      </c>
      <c r="AI5473" s="69">
        <f t="shared" ca="1" si="1030"/>
        <v>20420</v>
      </c>
      <c r="AJ5473" s="69" t="str">
        <f ca="1">IF(AI5473&lt;0,"0-12",IFERROR(VLOOKUP(AI5473,Breakup[],2,FALSE),"&gt;24"))</f>
        <v>&gt;24</v>
      </c>
      <c r="AK5473" s="69" t="str">
        <f>VLOOKUP(V5473,Master!B:D,3,FALSE)</f>
        <v>South</v>
      </c>
      <c r="AL5473" s="69" t="str">
        <f t="shared" si="1031"/>
        <v>Bangalore-CLS</v>
      </c>
    </row>
    <row r="5474" spans="1:38">
      <c r="A5474" s="14" t="s">
        <v>11279</v>
      </c>
      <c r="B5474" s="54">
        <v>44701.678079745398</v>
      </c>
      <c r="C5474" s="13" t="s">
        <v>280</v>
      </c>
      <c r="D5474" s="13">
        <v>448</v>
      </c>
      <c r="E5474" s="13" t="s">
        <v>11280</v>
      </c>
      <c r="F5474" s="13" t="s">
        <v>33</v>
      </c>
      <c r="G5474" s="14">
        <v>1653047501288</v>
      </c>
      <c r="H5474" s="55">
        <v>0.925648148148148</v>
      </c>
      <c r="I5474" s="33">
        <v>44882.925648148099</v>
      </c>
      <c r="J5474" s="58">
        <v>44882</v>
      </c>
      <c r="K5474" s="13" t="s">
        <v>213</v>
      </c>
      <c r="L5474" s="13" t="s">
        <v>30</v>
      </c>
      <c r="M5474" s="13" t="s">
        <v>282</v>
      </c>
      <c r="N5474" s="13" t="s">
        <v>206</v>
      </c>
      <c r="O5474" s="33" t="s">
        <v>38</v>
      </c>
      <c r="P5474" s="58" t="s">
        <v>38</v>
      </c>
      <c r="Q5474" s="33" t="s">
        <v>207</v>
      </c>
      <c r="R5474" s="14" t="s">
        <v>38</v>
      </c>
      <c r="S5474" s="13" t="s">
        <v>216</v>
      </c>
      <c r="T5474" s="13" t="s">
        <v>217</v>
      </c>
      <c r="U5474" s="33">
        <f t="shared" ca="1" si="1020"/>
        <v>45744.56914039352</v>
      </c>
      <c r="V5474" s="13" t="str">
        <f t="shared" si="1021"/>
        <v>Bangalore</v>
      </c>
      <c r="W5474" s="13" t="str">
        <f t="shared" si="1022"/>
        <v>RI</v>
      </c>
      <c r="X5474" s="13">
        <f t="shared" si="1023"/>
        <v>22</v>
      </c>
      <c r="Y5474" s="13" t="str">
        <f>IFERROR(VLOOKUP(C5474,ReceivingTeam[],2,FALSE),"HelpDesk")</f>
        <v>HelpDesk</v>
      </c>
      <c r="Z5474" s="67">
        <f t="shared" si="1024"/>
        <v>44883.738148148099</v>
      </c>
      <c r="AA5474" s="68">
        <f t="shared" si="1025"/>
        <v>44882</v>
      </c>
      <c r="AB5474" s="69" t="b">
        <f t="shared" si="1026"/>
        <v>1</v>
      </c>
      <c r="AC5474" s="70">
        <f t="shared" si="1027"/>
        <v>0.5</v>
      </c>
      <c r="AD5474" s="67">
        <f t="shared" si="1028"/>
        <v>44883.738148148099</v>
      </c>
      <c r="AE5474" s="67">
        <f>VLOOKUP(V5474,'Branch Wise Work Timelines'!C:G,3,FALSE)+AA5474</f>
        <v>44882.416666666664</v>
      </c>
      <c r="AF5474" s="67">
        <f>IF(V5474="Bangalore",VLOOKUP(V5474,'Branch Wise Work Timelines'!C:G,4,FALSE)+AA5474+1,IF(V5474="Mumbai",VLOOKUP(V5474,'Branch Wise Work Timelines'!C:G,4,FALSE)+AA5474+1,VLOOKUP(V5474,'Branch Wise Work Timelines'!C:G,4,FALSE)+AA5474))</f>
        <v>44883.104166666664</v>
      </c>
      <c r="AG5474" s="67">
        <f>WORKDAY.INTL(AA5474,1,11)+VLOOKUP(V5474,'Branch Wise Work Timelines'!C:G,3,FALSE)</f>
        <v>44883.416666666664</v>
      </c>
      <c r="AH5474" s="69" t="str">
        <f t="shared" ca="1" si="1029"/>
        <v>Out of TAT</v>
      </c>
      <c r="AI5474" s="69">
        <f t="shared" ca="1" si="1030"/>
        <v>20660</v>
      </c>
      <c r="AJ5474" s="69" t="str">
        <f ca="1">IF(AI5474&lt;0,"0-12",IFERROR(VLOOKUP(AI5474,Breakup[],2,FALSE),"&gt;24"))</f>
        <v>&gt;24</v>
      </c>
      <c r="AK5474" s="69" t="str">
        <f>VLOOKUP(V5474,Master!B:D,3,FALSE)</f>
        <v>South</v>
      </c>
      <c r="AL5474" s="69" t="str">
        <f t="shared" si="1031"/>
        <v>Bangalore</v>
      </c>
    </row>
    <row r="5475" spans="1:38">
      <c r="A5475" s="14" t="s">
        <v>11281</v>
      </c>
      <c r="B5475" s="54">
        <v>44701.846533182899</v>
      </c>
      <c r="C5475" s="13" t="s">
        <v>81</v>
      </c>
      <c r="D5475" s="13">
        <v>356</v>
      </c>
      <c r="E5475" s="13" t="s">
        <v>11282</v>
      </c>
      <c r="F5475" s="13" t="s">
        <v>33</v>
      </c>
      <c r="G5475" s="14">
        <v>1653058832830</v>
      </c>
      <c r="H5475" s="55">
        <v>0.10843750000000001</v>
      </c>
      <c r="I5475" s="33">
        <v>44890.108437499999</v>
      </c>
      <c r="J5475" s="58">
        <v>44890</v>
      </c>
      <c r="K5475" s="13" t="s">
        <v>213</v>
      </c>
      <c r="L5475" s="13" t="s">
        <v>30</v>
      </c>
      <c r="M5475" s="13" t="s">
        <v>282</v>
      </c>
      <c r="N5475" s="13" t="s">
        <v>206</v>
      </c>
      <c r="O5475" s="33" t="s">
        <v>38</v>
      </c>
      <c r="P5475" s="58" t="s">
        <v>38</v>
      </c>
      <c r="Q5475" s="33" t="s">
        <v>207</v>
      </c>
      <c r="R5475" s="14" t="s">
        <v>38</v>
      </c>
      <c r="S5475" s="13" t="s">
        <v>216</v>
      </c>
      <c r="T5475" s="13" t="s">
        <v>278</v>
      </c>
      <c r="U5475" s="33">
        <f t="shared" ca="1" si="1020"/>
        <v>45744.56914039352</v>
      </c>
      <c r="V5475" s="13" t="str">
        <f t="shared" si="1021"/>
        <v>Bangalore</v>
      </c>
      <c r="W5475" s="13" t="str">
        <f t="shared" si="1022"/>
        <v>RI</v>
      </c>
      <c r="X5475" s="13">
        <f t="shared" si="1023"/>
        <v>2</v>
      </c>
      <c r="Y5475" s="13" t="str">
        <f>IFERROR(VLOOKUP(C5475,ReceivingTeam[],2,FALSE),"HelpDesk")</f>
        <v>Branch office</v>
      </c>
      <c r="Z5475" s="67">
        <f t="shared" si="1024"/>
        <v>44893.729166666664</v>
      </c>
      <c r="AA5475" s="68">
        <f t="shared" si="1025"/>
        <v>44890</v>
      </c>
      <c r="AB5475" s="69" t="b">
        <f t="shared" si="1026"/>
        <v>1</v>
      </c>
      <c r="AC5475" s="70">
        <f t="shared" si="1027"/>
        <v>3</v>
      </c>
      <c r="AD5475" s="67">
        <f t="shared" si="1028"/>
        <v>44893.729166666664</v>
      </c>
      <c r="AE5475" s="67">
        <f>VLOOKUP(V5475,'Branch Wise Work Timelines'!C:G,3,FALSE)+AA5475</f>
        <v>44890.416666666664</v>
      </c>
      <c r="AF5475" s="67">
        <f>IF(V5475="Bangalore",VLOOKUP(V5475,'Branch Wise Work Timelines'!C:G,4,FALSE)+AA5475+1,IF(V5475="Mumbai",VLOOKUP(V5475,'Branch Wise Work Timelines'!C:G,4,FALSE)+AA5475+1,VLOOKUP(V5475,'Branch Wise Work Timelines'!C:G,4,FALSE)+AA5475))</f>
        <v>44891.104166666664</v>
      </c>
      <c r="AG5475" s="67">
        <f>WORKDAY.INTL(AA5475,1,11)+VLOOKUP(V5475,'Branch Wise Work Timelines'!C:G,3,FALSE)</f>
        <v>44891.416666666664</v>
      </c>
      <c r="AH5475" s="69" t="str">
        <f t="shared" ca="1" si="1029"/>
        <v>Out of TAT</v>
      </c>
      <c r="AI5475" s="69">
        <f t="shared" ca="1" si="1030"/>
        <v>20421</v>
      </c>
      <c r="AJ5475" s="69" t="str">
        <f ca="1">IF(AI5475&lt;0,"0-12",IFERROR(VLOOKUP(AI5475,Breakup[],2,FALSE),"&gt;24"))</f>
        <v>&gt;24</v>
      </c>
      <c r="AK5475" s="69" t="str">
        <f>VLOOKUP(V5475,Master!B:D,3,FALSE)</f>
        <v>South</v>
      </c>
      <c r="AL5475" s="69" t="str">
        <f t="shared" si="1031"/>
        <v>Bangalore</v>
      </c>
    </row>
    <row r="5476" spans="1:38">
      <c r="A5476" s="14" t="s">
        <v>11283</v>
      </c>
      <c r="B5476" s="54">
        <v>44701.6847752662</v>
      </c>
      <c r="C5476" s="13" t="s">
        <v>377</v>
      </c>
      <c r="D5476" s="13">
        <v>1277</v>
      </c>
      <c r="E5476" s="13" t="s">
        <v>11284</v>
      </c>
      <c r="F5476" s="13" t="s">
        <v>15</v>
      </c>
      <c r="G5476" s="14">
        <v>1653049223395</v>
      </c>
      <c r="H5476" s="55">
        <v>0.65202546296296304</v>
      </c>
      <c r="I5476" s="33">
        <v>44887.652025463001</v>
      </c>
      <c r="J5476" s="58">
        <v>44887</v>
      </c>
      <c r="K5476" s="13" t="s">
        <v>213</v>
      </c>
      <c r="L5476" s="13" t="s">
        <v>30</v>
      </c>
      <c r="M5476" s="13" t="s">
        <v>214</v>
      </c>
      <c r="N5476" s="13" t="s">
        <v>206</v>
      </c>
      <c r="O5476" s="33" t="s">
        <v>38</v>
      </c>
      <c r="P5476" s="58" t="s">
        <v>38</v>
      </c>
      <c r="Q5476" s="33" t="s">
        <v>207</v>
      </c>
      <c r="R5476" s="14" t="s">
        <v>38</v>
      </c>
      <c r="S5476" s="13" t="s">
        <v>216</v>
      </c>
      <c r="T5476" s="13" t="s">
        <v>217</v>
      </c>
      <c r="U5476" s="33">
        <f t="shared" ca="1" si="1020"/>
        <v>45744.56914039352</v>
      </c>
      <c r="V5476" s="13" t="str">
        <f t="shared" si="1021"/>
        <v>Bangalore</v>
      </c>
      <c r="W5476" s="13" t="str">
        <f t="shared" si="1022"/>
        <v>CLS</v>
      </c>
      <c r="X5476" s="13">
        <f t="shared" si="1023"/>
        <v>15</v>
      </c>
      <c r="Y5476" s="13" t="str">
        <f>IFERROR(VLOOKUP(C5476,ReceivingTeam[],2,FALSE),"HelpDesk")</f>
        <v>HelpDesk</v>
      </c>
      <c r="Z5476" s="67">
        <f t="shared" si="1024"/>
        <v>44888.464525463001</v>
      </c>
      <c r="AA5476" s="68">
        <f t="shared" si="1025"/>
        <v>44887</v>
      </c>
      <c r="AB5476" s="69" t="b">
        <f t="shared" si="1026"/>
        <v>1</v>
      </c>
      <c r="AC5476" s="70">
        <f t="shared" si="1027"/>
        <v>0.5</v>
      </c>
      <c r="AD5476" s="67">
        <f t="shared" si="1028"/>
        <v>44888.464525463001</v>
      </c>
      <c r="AE5476" s="67">
        <f>VLOOKUP(V5476,'Branch Wise Work Timelines'!C:G,3,FALSE)+AA5476</f>
        <v>44887.416666666664</v>
      </c>
      <c r="AF5476" s="67">
        <f>IF(V5476="Bangalore",VLOOKUP(V5476,'Branch Wise Work Timelines'!C:G,4,FALSE)+AA5476+1,IF(V5476="Mumbai",VLOOKUP(V5476,'Branch Wise Work Timelines'!C:G,4,FALSE)+AA5476+1,VLOOKUP(V5476,'Branch Wise Work Timelines'!C:G,4,FALSE)+AA5476))</f>
        <v>44888.104166666664</v>
      </c>
      <c r="AG5476" s="67">
        <f>WORKDAY.INTL(AA5476,1,11)+VLOOKUP(V5476,'Branch Wise Work Timelines'!C:G,3,FALSE)</f>
        <v>44888.416666666664</v>
      </c>
      <c r="AH5476" s="69" t="str">
        <f t="shared" ca="1" si="1029"/>
        <v>Out of TAT</v>
      </c>
      <c r="AI5476" s="69">
        <f t="shared" ca="1" si="1030"/>
        <v>20547</v>
      </c>
      <c r="AJ5476" s="69" t="str">
        <f ca="1">IF(AI5476&lt;0,"0-12",IFERROR(VLOOKUP(AI5476,Breakup[],2,FALSE),"&gt;24"))</f>
        <v>&gt;24</v>
      </c>
      <c r="AK5476" s="69" t="str">
        <f>VLOOKUP(V5476,Master!B:D,3,FALSE)</f>
        <v>South</v>
      </c>
      <c r="AL5476" s="69" t="str">
        <f t="shared" si="1031"/>
        <v>Bangalore-CLS</v>
      </c>
    </row>
    <row r="5477" spans="1:38">
      <c r="A5477" s="14" t="s">
        <v>11285</v>
      </c>
      <c r="B5477" s="54">
        <v>44701.753081828698</v>
      </c>
      <c r="C5477" s="13" t="s">
        <v>280</v>
      </c>
      <c r="D5477" s="13">
        <v>232</v>
      </c>
      <c r="E5477" s="13" t="s">
        <v>11286</v>
      </c>
      <c r="F5477" s="13" t="s">
        <v>33</v>
      </c>
      <c r="G5477" s="14">
        <v>1653051071129</v>
      </c>
      <c r="H5477" s="55">
        <v>0.99783564814814796</v>
      </c>
      <c r="I5477" s="33">
        <v>44888.997835648202</v>
      </c>
      <c r="J5477" s="58">
        <v>44888</v>
      </c>
      <c r="K5477" s="13" t="s">
        <v>213</v>
      </c>
      <c r="L5477" s="13" t="s">
        <v>30</v>
      </c>
      <c r="M5477" s="13" t="s">
        <v>282</v>
      </c>
      <c r="N5477" s="13" t="s">
        <v>206</v>
      </c>
      <c r="O5477" s="33" t="s">
        <v>38</v>
      </c>
      <c r="P5477" s="58" t="s">
        <v>38</v>
      </c>
      <c r="Q5477" s="33" t="s">
        <v>207</v>
      </c>
      <c r="R5477" s="14" t="s">
        <v>38</v>
      </c>
      <c r="S5477" s="13" t="s">
        <v>216</v>
      </c>
      <c r="T5477" s="13" t="s">
        <v>278</v>
      </c>
      <c r="U5477" s="33">
        <f t="shared" ca="1" si="1020"/>
        <v>45744.56914039352</v>
      </c>
      <c r="V5477" s="13" t="str">
        <f t="shared" si="1021"/>
        <v>Bangalore</v>
      </c>
      <c r="W5477" s="13" t="str">
        <f t="shared" si="1022"/>
        <v>RI</v>
      </c>
      <c r="X5477" s="13">
        <f t="shared" si="1023"/>
        <v>23</v>
      </c>
      <c r="Y5477" s="13" t="str">
        <f>IFERROR(VLOOKUP(C5477,ReceivingTeam[],2,FALSE),"HelpDesk")</f>
        <v>HelpDesk</v>
      </c>
      <c r="Z5477" s="67">
        <f t="shared" si="1024"/>
        <v>44892.310335648202</v>
      </c>
      <c r="AA5477" s="68">
        <f t="shared" si="1025"/>
        <v>44888</v>
      </c>
      <c r="AB5477" s="69" t="b">
        <f t="shared" si="1026"/>
        <v>1</v>
      </c>
      <c r="AC5477" s="70">
        <f t="shared" si="1027"/>
        <v>3</v>
      </c>
      <c r="AD5477" s="67">
        <f t="shared" si="1028"/>
        <v>44892.310335648202</v>
      </c>
      <c r="AE5477" s="67">
        <f>VLOOKUP(V5477,'Branch Wise Work Timelines'!C:G,3,FALSE)+AA5477</f>
        <v>44888.416666666664</v>
      </c>
      <c r="AF5477" s="67">
        <f>IF(V5477="Bangalore",VLOOKUP(V5477,'Branch Wise Work Timelines'!C:G,4,FALSE)+AA5477+1,IF(V5477="Mumbai",VLOOKUP(V5477,'Branch Wise Work Timelines'!C:G,4,FALSE)+AA5477+1,VLOOKUP(V5477,'Branch Wise Work Timelines'!C:G,4,FALSE)+AA5477))</f>
        <v>44889.104166666664</v>
      </c>
      <c r="AG5477" s="67">
        <f>WORKDAY.INTL(AA5477,1,11)+VLOOKUP(V5477,'Branch Wise Work Timelines'!C:G,3,FALSE)</f>
        <v>44889.416666666664</v>
      </c>
      <c r="AH5477" s="69" t="str">
        <f t="shared" ca="1" si="1029"/>
        <v>Out of TAT</v>
      </c>
      <c r="AI5477" s="69">
        <f t="shared" ca="1" si="1030"/>
        <v>20455</v>
      </c>
      <c r="AJ5477" s="69" t="str">
        <f ca="1">IF(AI5477&lt;0,"0-12",IFERROR(VLOOKUP(AI5477,Breakup[],2,FALSE),"&gt;24"))</f>
        <v>&gt;24</v>
      </c>
      <c r="AK5477" s="69" t="str">
        <f>VLOOKUP(V5477,Master!B:D,3,FALSE)</f>
        <v>South</v>
      </c>
      <c r="AL5477" s="69" t="str">
        <f t="shared" si="1031"/>
        <v>Bangalore</v>
      </c>
    </row>
    <row r="5478" spans="1:38">
      <c r="A5478" s="14" t="s">
        <v>11287</v>
      </c>
      <c r="B5478" s="54">
        <v>44701.732312615699</v>
      </c>
      <c r="C5478" s="13" t="s">
        <v>2252</v>
      </c>
      <c r="D5478" s="13">
        <v>1953</v>
      </c>
      <c r="E5478" s="13" t="s">
        <v>11288</v>
      </c>
      <c r="F5478" s="13" t="s">
        <v>15</v>
      </c>
      <c r="G5478" s="14">
        <v>1653051574035</v>
      </c>
      <c r="H5478" s="55">
        <v>0.24255787037036999</v>
      </c>
      <c r="I5478" s="33">
        <v>44887.242557870399</v>
      </c>
      <c r="J5478" s="58">
        <v>44887</v>
      </c>
      <c r="K5478" s="13" t="s">
        <v>213</v>
      </c>
      <c r="L5478" s="13" t="s">
        <v>30</v>
      </c>
      <c r="M5478" s="13" t="s">
        <v>75</v>
      </c>
      <c r="N5478" s="13" t="s">
        <v>206</v>
      </c>
      <c r="O5478" s="33" t="s">
        <v>38</v>
      </c>
      <c r="P5478" s="58" t="s">
        <v>38</v>
      </c>
      <c r="Q5478" s="33" t="s">
        <v>207</v>
      </c>
      <c r="R5478" s="14" t="s">
        <v>38</v>
      </c>
      <c r="S5478" s="13" t="s">
        <v>208</v>
      </c>
      <c r="T5478" s="13" t="s">
        <v>209</v>
      </c>
      <c r="U5478" s="33">
        <f t="shared" ca="1" si="1020"/>
        <v>45744.56914039352</v>
      </c>
      <c r="V5478" s="13" t="str">
        <f t="shared" si="1021"/>
        <v>Bangalore</v>
      </c>
      <c r="W5478" s="13" t="str">
        <f t="shared" si="1022"/>
        <v>CLS</v>
      </c>
      <c r="X5478" s="13">
        <f t="shared" si="1023"/>
        <v>5</v>
      </c>
      <c r="Y5478" s="13" t="str">
        <f>IFERROR(VLOOKUP(C5478,ReceivingTeam[],2,FALSE),"HelpDesk")</f>
        <v>HelpDesk</v>
      </c>
      <c r="Z5478" s="67">
        <f t="shared" si="1024"/>
        <v>44887.916666666664</v>
      </c>
      <c r="AA5478" s="68">
        <f t="shared" si="1025"/>
        <v>44887</v>
      </c>
      <c r="AB5478" s="69" t="b">
        <f t="shared" si="1026"/>
        <v>1</v>
      </c>
      <c r="AC5478" s="70">
        <f t="shared" si="1027"/>
        <v>0.5</v>
      </c>
      <c r="AD5478" s="67">
        <f t="shared" si="1028"/>
        <v>44887.916666666664</v>
      </c>
      <c r="AE5478" s="67">
        <f>VLOOKUP(V5478,'Branch Wise Work Timelines'!C:G,3,FALSE)+AA5478</f>
        <v>44887.416666666664</v>
      </c>
      <c r="AF5478" s="67">
        <f>IF(V5478="Bangalore",VLOOKUP(V5478,'Branch Wise Work Timelines'!C:G,4,FALSE)+AA5478+1,IF(V5478="Mumbai",VLOOKUP(V5478,'Branch Wise Work Timelines'!C:G,4,FALSE)+AA5478+1,VLOOKUP(V5478,'Branch Wise Work Timelines'!C:G,4,FALSE)+AA5478))</f>
        <v>44888.104166666664</v>
      </c>
      <c r="AG5478" s="67">
        <f>WORKDAY.INTL(AA5478,1,11)+VLOOKUP(V5478,'Branch Wise Work Timelines'!C:G,3,FALSE)</f>
        <v>44888.416666666664</v>
      </c>
      <c r="AH5478" s="69" t="str">
        <f t="shared" ca="1" si="1029"/>
        <v>Out of TAT</v>
      </c>
      <c r="AI5478" s="69">
        <f t="shared" ca="1" si="1030"/>
        <v>20560</v>
      </c>
      <c r="AJ5478" s="69" t="str">
        <f ca="1">IF(AI5478&lt;0,"0-12",IFERROR(VLOOKUP(AI5478,Breakup[],2,FALSE),"&gt;24"))</f>
        <v>&gt;24</v>
      </c>
      <c r="AK5478" s="69" t="str">
        <f>VLOOKUP(V5478,Master!B:D,3,FALSE)</f>
        <v>South</v>
      </c>
      <c r="AL5478" s="69" t="str">
        <f t="shared" si="1031"/>
        <v>Bangalore-CLS</v>
      </c>
    </row>
    <row r="5479" spans="1:38">
      <c r="A5479" s="14" t="s">
        <v>11289</v>
      </c>
      <c r="B5479" s="54">
        <v>44701.960449618098</v>
      </c>
      <c r="C5479" s="13" t="s">
        <v>1232</v>
      </c>
      <c r="D5479" s="13">
        <v>357</v>
      </c>
      <c r="E5479" s="13" t="s">
        <v>11290</v>
      </c>
      <c r="F5479" s="13" t="s">
        <v>33</v>
      </c>
      <c r="G5479" s="14">
        <v>1653069266688</v>
      </c>
      <c r="H5479" s="55">
        <v>0.15396990740740699</v>
      </c>
      <c r="I5479" s="33">
        <v>44890.153969907398</v>
      </c>
      <c r="J5479" s="58">
        <v>44890</v>
      </c>
      <c r="K5479" s="13" t="s">
        <v>213</v>
      </c>
      <c r="L5479" s="13" t="s">
        <v>30</v>
      </c>
      <c r="M5479" s="13" t="s">
        <v>147</v>
      </c>
      <c r="N5479" s="13" t="s">
        <v>206</v>
      </c>
      <c r="O5479" s="33" t="s">
        <v>38</v>
      </c>
      <c r="P5479" s="58" t="s">
        <v>38</v>
      </c>
      <c r="Q5479" s="33" t="s">
        <v>207</v>
      </c>
      <c r="R5479" s="14" t="s">
        <v>38</v>
      </c>
      <c r="S5479" s="13" t="s">
        <v>208</v>
      </c>
      <c r="T5479" s="13" t="s">
        <v>209</v>
      </c>
      <c r="U5479" s="33">
        <f t="shared" ca="1" si="1020"/>
        <v>45744.56914039352</v>
      </c>
      <c r="V5479" s="13" t="str">
        <f t="shared" si="1021"/>
        <v>Bangalore</v>
      </c>
      <c r="W5479" s="13" t="str">
        <f t="shared" si="1022"/>
        <v>RI</v>
      </c>
      <c r="X5479" s="13">
        <f t="shared" si="1023"/>
        <v>3</v>
      </c>
      <c r="Y5479" s="13" t="str">
        <f>IFERROR(VLOOKUP(C5479,ReceivingTeam[],2,FALSE),"HelpDesk")</f>
        <v>HelpDesk</v>
      </c>
      <c r="Z5479" s="67">
        <f t="shared" si="1024"/>
        <v>44890.916666666664</v>
      </c>
      <c r="AA5479" s="68">
        <f t="shared" si="1025"/>
        <v>44890</v>
      </c>
      <c r="AB5479" s="69" t="b">
        <f t="shared" si="1026"/>
        <v>1</v>
      </c>
      <c r="AC5479" s="70">
        <f t="shared" si="1027"/>
        <v>0.5</v>
      </c>
      <c r="AD5479" s="67">
        <f t="shared" si="1028"/>
        <v>44890.916666666664</v>
      </c>
      <c r="AE5479" s="67">
        <f>VLOOKUP(V5479,'Branch Wise Work Timelines'!C:G,3,FALSE)+AA5479</f>
        <v>44890.416666666664</v>
      </c>
      <c r="AF5479" s="67">
        <f>IF(V5479="Bangalore",VLOOKUP(V5479,'Branch Wise Work Timelines'!C:G,4,FALSE)+AA5479+1,IF(V5479="Mumbai",VLOOKUP(V5479,'Branch Wise Work Timelines'!C:G,4,FALSE)+AA5479+1,VLOOKUP(V5479,'Branch Wise Work Timelines'!C:G,4,FALSE)+AA5479))</f>
        <v>44891.104166666664</v>
      </c>
      <c r="AG5479" s="67">
        <f>WORKDAY.INTL(AA5479,1,11)+VLOOKUP(V5479,'Branch Wise Work Timelines'!C:G,3,FALSE)</f>
        <v>44891.416666666664</v>
      </c>
      <c r="AH5479" s="69" t="str">
        <f t="shared" ca="1" si="1029"/>
        <v>Out of TAT</v>
      </c>
      <c r="AI5479" s="69">
        <f t="shared" ca="1" si="1030"/>
        <v>20488</v>
      </c>
      <c r="AJ5479" s="69" t="str">
        <f ca="1">IF(AI5479&lt;0,"0-12",IFERROR(VLOOKUP(AI5479,Breakup[],2,FALSE),"&gt;24"))</f>
        <v>&gt;24</v>
      </c>
      <c r="AK5479" s="69" t="str">
        <f>VLOOKUP(V5479,Master!B:D,3,FALSE)</f>
        <v>South</v>
      </c>
      <c r="AL5479" s="69" t="str">
        <f t="shared" si="1031"/>
        <v>Bangalore</v>
      </c>
    </row>
    <row r="5480" spans="1:38">
      <c r="A5480" s="14" t="s">
        <v>11291</v>
      </c>
      <c r="B5480" s="54">
        <v>44701.717885266196</v>
      </c>
      <c r="C5480" s="13" t="s">
        <v>9706</v>
      </c>
      <c r="D5480" s="13">
        <v>1931</v>
      </c>
      <c r="E5480" s="13" t="s">
        <v>11292</v>
      </c>
      <c r="F5480" s="13" t="s">
        <v>33</v>
      </c>
      <c r="G5480" s="14">
        <v>1653048071346</v>
      </c>
      <c r="H5480" s="55">
        <v>8.4467592592592594E-2</v>
      </c>
      <c r="I5480" s="33">
        <v>44888.084467592598</v>
      </c>
      <c r="J5480" s="58">
        <v>44888</v>
      </c>
      <c r="K5480" s="13" t="s">
        <v>41</v>
      </c>
      <c r="L5480" s="13" t="s">
        <v>40</v>
      </c>
      <c r="M5480" s="13" t="s">
        <v>9706</v>
      </c>
      <c r="N5480" s="13" t="s">
        <v>215</v>
      </c>
      <c r="O5480" s="33" t="s">
        <v>38</v>
      </c>
      <c r="P5480" s="58" t="s">
        <v>38</v>
      </c>
      <c r="Q5480" s="33" t="s">
        <v>207</v>
      </c>
      <c r="R5480" s="14" t="s">
        <v>38</v>
      </c>
      <c r="S5480" s="13" t="s">
        <v>216</v>
      </c>
      <c r="T5480" s="13" t="s">
        <v>209</v>
      </c>
      <c r="U5480" s="33">
        <f t="shared" ca="1" si="1020"/>
        <v>45744.56914039352</v>
      </c>
      <c r="V5480" s="13" t="str">
        <f t="shared" si="1021"/>
        <v>Chennai - RSI</v>
      </c>
      <c r="W5480" s="13" t="str">
        <f t="shared" si="1022"/>
        <v>RI</v>
      </c>
      <c r="X5480" s="13">
        <f t="shared" si="1023"/>
        <v>2</v>
      </c>
      <c r="Y5480" s="13" t="str">
        <f>IFERROR(VLOOKUP(C5480,ReceivingTeam[],2,FALSE),"HelpDesk")</f>
        <v>HelpDesk</v>
      </c>
      <c r="Z5480" s="67">
        <f t="shared" si="1024"/>
        <v>44889.541666666664</v>
      </c>
      <c r="AA5480" s="68">
        <f t="shared" si="1025"/>
        <v>44888</v>
      </c>
      <c r="AB5480" s="69" t="b">
        <f t="shared" si="1026"/>
        <v>1</v>
      </c>
      <c r="AC5480" s="70">
        <f t="shared" si="1027"/>
        <v>0.5</v>
      </c>
      <c r="AD5480" s="67">
        <f t="shared" si="1028"/>
        <v>44889.541666666664</v>
      </c>
      <c r="AE5480" s="67">
        <f>VLOOKUP(V5480,'Branch Wise Work Timelines'!C:G,3,FALSE)+AA5480</f>
        <v>44888.416666666664</v>
      </c>
      <c r="AF5480" s="67">
        <f>IF(V5480="Bangalore",VLOOKUP(V5480,'Branch Wise Work Timelines'!C:G,4,FALSE)+AA5480+1,IF(V5480="Mumbai",VLOOKUP(V5480,'Branch Wise Work Timelines'!C:G,4,FALSE)+AA5480+1,VLOOKUP(V5480,'Branch Wise Work Timelines'!C:G,4,FALSE)+AA5480))</f>
        <v>44888.791666666664</v>
      </c>
      <c r="AG5480" s="67">
        <f>WORKDAY.INTL(AA5480,1,11)+VLOOKUP(V5480,'Branch Wise Work Timelines'!C:G,3,FALSE)</f>
        <v>44889.416666666664</v>
      </c>
      <c r="AH5480" s="69" t="str">
        <f t="shared" ca="1" si="1029"/>
        <v>Out of TAT</v>
      </c>
      <c r="AI5480" s="69">
        <f t="shared" ca="1" si="1030"/>
        <v>20521</v>
      </c>
      <c r="AJ5480" s="69" t="str">
        <f ca="1">IF(AI5480&lt;0,"0-12",IFERROR(VLOOKUP(AI5480,Breakup[],2,FALSE),"&gt;24"))</f>
        <v>&gt;24</v>
      </c>
      <c r="AK5480" s="69" t="str">
        <f>VLOOKUP(V5480,Master!B:D,3,FALSE)</f>
        <v>South</v>
      </c>
      <c r="AL5480" s="69" t="str">
        <f t="shared" si="1031"/>
        <v>Chennai - RSI</v>
      </c>
    </row>
    <row r="5481" spans="1:38">
      <c r="A5481" s="14" t="s">
        <v>11293</v>
      </c>
      <c r="B5481" s="54">
        <v>44701.669952233802</v>
      </c>
      <c r="C5481" s="13" t="s">
        <v>586</v>
      </c>
      <c r="D5481" s="13">
        <v>835</v>
      </c>
      <c r="E5481" s="13" t="s">
        <v>11294</v>
      </c>
      <c r="F5481" s="13" t="s">
        <v>15</v>
      </c>
      <c r="G5481" s="14">
        <v>1653046672988</v>
      </c>
      <c r="H5481" s="55">
        <v>0.27208333333333301</v>
      </c>
      <c r="I5481" s="33">
        <v>44887.272083333301</v>
      </c>
      <c r="J5481" s="58">
        <v>44887</v>
      </c>
      <c r="K5481" s="13" t="s">
        <v>213</v>
      </c>
      <c r="L5481" s="13" t="s">
        <v>30</v>
      </c>
      <c r="M5481" s="13" t="s">
        <v>75</v>
      </c>
      <c r="N5481" s="13" t="s">
        <v>206</v>
      </c>
      <c r="O5481" s="33" t="s">
        <v>38</v>
      </c>
      <c r="P5481" s="58" t="s">
        <v>38</v>
      </c>
      <c r="Q5481" s="33" t="s">
        <v>207</v>
      </c>
      <c r="R5481" s="14" t="s">
        <v>38</v>
      </c>
      <c r="S5481" s="13" t="s">
        <v>208</v>
      </c>
      <c r="T5481" s="13" t="s">
        <v>209</v>
      </c>
      <c r="U5481" s="33">
        <f t="shared" ca="1" si="1020"/>
        <v>45744.56914039352</v>
      </c>
      <c r="V5481" s="13" t="str">
        <f t="shared" si="1021"/>
        <v>Bangalore</v>
      </c>
      <c r="W5481" s="13" t="str">
        <f t="shared" si="1022"/>
        <v>CLS</v>
      </c>
      <c r="X5481" s="13">
        <f t="shared" si="1023"/>
        <v>6</v>
      </c>
      <c r="Y5481" s="13" t="str">
        <f>IFERROR(VLOOKUP(C5481,ReceivingTeam[],2,FALSE),"HelpDesk")</f>
        <v>HelpDesk</v>
      </c>
      <c r="Z5481" s="67">
        <f t="shared" si="1024"/>
        <v>44887.916666666664</v>
      </c>
      <c r="AA5481" s="68">
        <f t="shared" si="1025"/>
        <v>44887</v>
      </c>
      <c r="AB5481" s="69" t="b">
        <f t="shared" si="1026"/>
        <v>1</v>
      </c>
      <c r="AC5481" s="70">
        <f t="shared" si="1027"/>
        <v>0.5</v>
      </c>
      <c r="AD5481" s="67">
        <f t="shared" si="1028"/>
        <v>44887.916666666664</v>
      </c>
      <c r="AE5481" s="67">
        <f>VLOOKUP(V5481,'Branch Wise Work Timelines'!C:G,3,FALSE)+AA5481</f>
        <v>44887.416666666664</v>
      </c>
      <c r="AF5481" s="67">
        <f>IF(V5481="Bangalore",VLOOKUP(V5481,'Branch Wise Work Timelines'!C:G,4,FALSE)+AA5481+1,IF(V5481="Mumbai",VLOOKUP(V5481,'Branch Wise Work Timelines'!C:G,4,FALSE)+AA5481+1,VLOOKUP(V5481,'Branch Wise Work Timelines'!C:G,4,FALSE)+AA5481))</f>
        <v>44888.104166666664</v>
      </c>
      <c r="AG5481" s="67">
        <f>WORKDAY.INTL(AA5481,1,11)+VLOOKUP(V5481,'Branch Wise Work Timelines'!C:G,3,FALSE)</f>
        <v>44888.416666666664</v>
      </c>
      <c r="AH5481" s="69" t="str">
        <f t="shared" ca="1" si="1029"/>
        <v>Out of TAT</v>
      </c>
      <c r="AI5481" s="69">
        <f t="shared" ca="1" si="1030"/>
        <v>20560</v>
      </c>
      <c r="AJ5481" s="69" t="str">
        <f ca="1">IF(AI5481&lt;0,"0-12",IFERROR(VLOOKUP(AI5481,Breakup[],2,FALSE),"&gt;24"))</f>
        <v>&gt;24</v>
      </c>
      <c r="AK5481" s="69" t="str">
        <f>VLOOKUP(V5481,Master!B:D,3,FALSE)</f>
        <v>South</v>
      </c>
      <c r="AL5481" s="69" t="str">
        <f t="shared" si="1031"/>
        <v>Bangalore-CLS</v>
      </c>
    </row>
    <row r="5482" spans="1:38">
      <c r="A5482" s="14" t="s">
        <v>11295</v>
      </c>
      <c r="B5482" s="54">
        <v>44701.771374571799</v>
      </c>
      <c r="C5482" s="13" t="s">
        <v>6452</v>
      </c>
      <c r="D5482" s="13">
        <v>1030</v>
      </c>
      <c r="E5482" s="13" t="s">
        <v>11296</v>
      </c>
      <c r="F5482" s="13" t="s">
        <v>24</v>
      </c>
      <c r="G5482" s="14">
        <v>1653053109035</v>
      </c>
      <c r="H5482" s="55">
        <v>4.72569444444444E-2</v>
      </c>
      <c r="I5482" s="33">
        <v>44885.047256944403</v>
      </c>
      <c r="J5482" s="58">
        <v>44885</v>
      </c>
      <c r="K5482" s="13" t="s">
        <v>213</v>
      </c>
      <c r="L5482" s="13" t="s">
        <v>30</v>
      </c>
      <c r="M5482" s="13" t="s">
        <v>282</v>
      </c>
      <c r="N5482" s="13" t="s">
        <v>206</v>
      </c>
      <c r="O5482" s="33" t="s">
        <v>38</v>
      </c>
      <c r="P5482" s="58" t="s">
        <v>38</v>
      </c>
      <c r="Q5482" s="33" t="s">
        <v>207</v>
      </c>
      <c r="R5482" s="14" t="s">
        <v>38</v>
      </c>
      <c r="S5482" s="13" t="s">
        <v>216</v>
      </c>
      <c r="T5482" s="13" t="s">
        <v>217</v>
      </c>
      <c r="U5482" s="33">
        <f t="shared" ca="1" si="1020"/>
        <v>45744.56914039352</v>
      </c>
      <c r="V5482" s="13" t="str">
        <f t="shared" si="1021"/>
        <v>Bangalore</v>
      </c>
      <c r="W5482" s="13" t="str">
        <f t="shared" si="1022"/>
        <v>DOMI</v>
      </c>
      <c r="X5482" s="13">
        <f t="shared" si="1023"/>
        <v>1</v>
      </c>
      <c r="Y5482" s="13" t="str">
        <f>IFERROR(VLOOKUP(C5482,ReceivingTeam[],2,FALSE),"HelpDesk")</f>
        <v>HelpDesk</v>
      </c>
      <c r="Z5482" s="67">
        <f t="shared" si="1024"/>
        <v>44885.916666666664</v>
      </c>
      <c r="AA5482" s="68">
        <f t="shared" si="1025"/>
        <v>44885</v>
      </c>
      <c r="AB5482" s="69" t="b">
        <f t="shared" si="1026"/>
        <v>0</v>
      </c>
      <c r="AC5482" s="70">
        <f t="shared" si="1027"/>
        <v>0.5</v>
      </c>
      <c r="AD5482" s="67">
        <f t="shared" si="1028"/>
        <v>44885.916666666664</v>
      </c>
      <c r="AE5482" s="67">
        <f>VLOOKUP(V5482,'Branch Wise Work Timelines'!C:G,3,FALSE)+AA5482</f>
        <v>44885.416666666664</v>
      </c>
      <c r="AF5482" s="67">
        <f>IF(V5482="Bangalore",VLOOKUP(V5482,'Branch Wise Work Timelines'!C:G,4,FALSE)+AA5482+1,IF(V5482="Mumbai",VLOOKUP(V5482,'Branch Wise Work Timelines'!C:G,4,FALSE)+AA5482+1,VLOOKUP(V5482,'Branch Wise Work Timelines'!C:G,4,FALSE)+AA5482))</f>
        <v>44886.104166666664</v>
      </c>
      <c r="AG5482" s="67">
        <f>WORKDAY.INTL(AA5482,1,11)+VLOOKUP(V5482,'Branch Wise Work Timelines'!C:G,3,FALSE)</f>
        <v>44886.416666666664</v>
      </c>
      <c r="AH5482" s="69" t="str">
        <f t="shared" ca="1" si="1029"/>
        <v>Out of TAT</v>
      </c>
      <c r="AI5482" s="69">
        <f t="shared" ca="1" si="1030"/>
        <v>20608</v>
      </c>
      <c r="AJ5482" s="69" t="str">
        <f ca="1">IF(AI5482&lt;0,"0-12",IFERROR(VLOOKUP(AI5482,Breakup[],2,FALSE),"&gt;24"))</f>
        <v>&gt;24</v>
      </c>
      <c r="AK5482" s="69" t="str">
        <f>VLOOKUP(V5482,Master!B:D,3,FALSE)</f>
        <v>South</v>
      </c>
      <c r="AL5482" s="69" t="str">
        <f t="shared" si="1031"/>
        <v>Bangalore</v>
      </c>
    </row>
    <row r="5483" spans="1:38">
      <c r="A5483" s="14" t="s">
        <v>11297</v>
      </c>
      <c r="B5483" s="54">
        <v>44701.772575613402</v>
      </c>
      <c r="C5483" s="13" t="s">
        <v>6452</v>
      </c>
      <c r="D5483" s="13">
        <v>73</v>
      </c>
      <c r="E5483" s="13" t="s">
        <v>11298</v>
      </c>
      <c r="F5483" s="13" t="s">
        <v>24</v>
      </c>
      <c r="G5483" s="14">
        <v>1653053109035</v>
      </c>
      <c r="H5483" s="55">
        <v>7.6388888888888895E-2</v>
      </c>
      <c r="I5483" s="33">
        <v>44891.076388888898</v>
      </c>
      <c r="J5483" s="58">
        <v>44891</v>
      </c>
      <c r="K5483" s="13" t="s">
        <v>213</v>
      </c>
      <c r="L5483" s="13" t="s">
        <v>30</v>
      </c>
      <c r="M5483" s="13" t="s">
        <v>282</v>
      </c>
      <c r="N5483" s="13" t="s">
        <v>206</v>
      </c>
      <c r="O5483" s="33">
        <v>44891.286261574103</v>
      </c>
      <c r="P5483" s="58">
        <v>44891</v>
      </c>
      <c r="Q5483" s="33" t="s">
        <v>237</v>
      </c>
      <c r="R5483" s="14">
        <v>1195</v>
      </c>
      <c r="S5483" s="13" t="s">
        <v>216</v>
      </c>
      <c r="T5483" s="13" t="s">
        <v>217</v>
      </c>
      <c r="U5483" s="33">
        <f t="shared" ca="1" si="1020"/>
        <v>45744.56914039352</v>
      </c>
      <c r="V5483" s="13" t="str">
        <f t="shared" si="1021"/>
        <v>Bangalore</v>
      </c>
      <c r="W5483" s="13" t="str">
        <f t="shared" si="1022"/>
        <v>DOMI</v>
      </c>
      <c r="X5483" s="13">
        <f t="shared" si="1023"/>
        <v>1</v>
      </c>
      <c r="Y5483" s="13" t="str">
        <f>IFERROR(VLOOKUP(C5483,ReceivingTeam[],2,FALSE),"HelpDesk")</f>
        <v>HelpDesk</v>
      </c>
      <c r="Z5483" s="67">
        <f t="shared" si="1024"/>
        <v>44891.916666666664</v>
      </c>
      <c r="AA5483" s="68">
        <f t="shared" si="1025"/>
        <v>44891</v>
      </c>
      <c r="AB5483" s="69" t="b">
        <f t="shared" si="1026"/>
        <v>1</v>
      </c>
      <c r="AC5483" s="70">
        <f t="shared" si="1027"/>
        <v>0.5</v>
      </c>
      <c r="AD5483" s="67">
        <f t="shared" si="1028"/>
        <v>44891.916666666664</v>
      </c>
      <c r="AE5483" s="67">
        <f>VLOOKUP(V5483,'Branch Wise Work Timelines'!C:G,3,FALSE)+AA5483</f>
        <v>44891.416666666664</v>
      </c>
      <c r="AF5483" s="67">
        <f>IF(V5483="Bangalore",VLOOKUP(V5483,'Branch Wise Work Timelines'!C:G,4,FALSE)+AA5483+1,IF(V5483="Mumbai",VLOOKUP(V5483,'Branch Wise Work Timelines'!C:G,4,FALSE)+AA5483+1,VLOOKUP(V5483,'Branch Wise Work Timelines'!C:G,4,FALSE)+AA5483))</f>
        <v>44892.104166666664</v>
      </c>
      <c r="AG5483" s="67">
        <f>WORKDAY.INTL(AA5483,1,11)+VLOOKUP(V5483,'Branch Wise Work Timelines'!C:G,3,FALSE)</f>
        <v>44893.416666666664</v>
      </c>
      <c r="AH5483" s="69" t="str">
        <f t="shared" si="1029"/>
        <v>Met</v>
      </c>
      <c r="AI5483" s="69">
        <f t="shared" ca="1" si="1030"/>
        <v>20464</v>
      </c>
      <c r="AJ5483" s="69" t="str">
        <f ca="1">IF(AI5483&lt;0,"0-12",IFERROR(VLOOKUP(AI5483,Breakup[],2,FALSE),"&gt;24"))</f>
        <v>&gt;24</v>
      </c>
      <c r="AK5483" s="69" t="str">
        <f>VLOOKUP(V5483,Master!B:D,3,FALSE)</f>
        <v>South</v>
      </c>
      <c r="AL5483" s="69" t="str">
        <f t="shared" si="1031"/>
        <v>Bangalore</v>
      </c>
    </row>
    <row r="5484" spans="1:38">
      <c r="A5484" s="14" t="s">
        <v>11299</v>
      </c>
      <c r="B5484" s="54">
        <v>44701.736945023098</v>
      </c>
      <c r="C5484" s="13" t="s">
        <v>133</v>
      </c>
      <c r="D5484" s="13">
        <v>512</v>
      </c>
      <c r="E5484" s="13" t="s">
        <v>11300</v>
      </c>
      <c r="F5484" s="13" t="s">
        <v>33</v>
      </c>
      <c r="G5484" s="14">
        <v>1653050198995</v>
      </c>
      <c r="H5484" s="55">
        <v>0.417719907407407</v>
      </c>
      <c r="I5484" s="33">
        <v>44881.417719907397</v>
      </c>
      <c r="J5484" s="58">
        <v>44881</v>
      </c>
      <c r="K5484" s="13" t="s">
        <v>257</v>
      </c>
      <c r="L5484" s="13" t="s">
        <v>72</v>
      </c>
      <c r="M5484" s="13" t="s">
        <v>286</v>
      </c>
      <c r="N5484" s="13" t="s">
        <v>206</v>
      </c>
      <c r="O5484" s="33" t="s">
        <v>38</v>
      </c>
      <c r="P5484" s="58" t="s">
        <v>38</v>
      </c>
      <c r="Q5484" s="33" t="s">
        <v>207</v>
      </c>
      <c r="R5484" s="14" t="s">
        <v>38</v>
      </c>
      <c r="S5484" s="13" t="s">
        <v>216</v>
      </c>
      <c r="T5484" s="13" t="s">
        <v>217</v>
      </c>
      <c r="U5484" s="33">
        <f t="shared" ca="1" si="1020"/>
        <v>45744.56914039352</v>
      </c>
      <c r="V5484" s="13" t="str">
        <f t="shared" si="1021"/>
        <v>Pune</v>
      </c>
      <c r="W5484" s="13" t="str">
        <f t="shared" si="1022"/>
        <v>RI</v>
      </c>
      <c r="X5484" s="13">
        <f t="shared" si="1023"/>
        <v>10</v>
      </c>
      <c r="Y5484" s="13" t="str">
        <f>IFERROR(VLOOKUP(C5484,ReceivingTeam[],2,FALSE),"HelpDesk")</f>
        <v>Branch office</v>
      </c>
      <c r="Z5484" s="67">
        <f t="shared" si="1024"/>
        <v>44882.542719907397</v>
      </c>
      <c r="AA5484" s="68">
        <f t="shared" si="1025"/>
        <v>44881</v>
      </c>
      <c r="AB5484" s="69" t="b">
        <f t="shared" si="1026"/>
        <v>1</v>
      </c>
      <c r="AC5484" s="70">
        <f t="shared" si="1027"/>
        <v>0.5</v>
      </c>
      <c r="AD5484" s="67">
        <f t="shared" si="1028"/>
        <v>44882.542719907397</v>
      </c>
      <c r="AE5484" s="67">
        <f>VLOOKUP(V5484,'Branch Wise Work Timelines'!C:G,3,FALSE)+AA5484</f>
        <v>44881.395833333336</v>
      </c>
      <c r="AF5484" s="67">
        <f>IF(V5484="Bangalore",VLOOKUP(V5484,'Branch Wise Work Timelines'!C:G,4,FALSE)+AA5484+1,IF(V5484="Mumbai",VLOOKUP(V5484,'Branch Wise Work Timelines'!C:G,4,FALSE)+AA5484+1,VLOOKUP(V5484,'Branch Wise Work Timelines'!C:G,4,FALSE)+AA5484))</f>
        <v>44881.770833333336</v>
      </c>
      <c r="AG5484" s="67">
        <f>WORKDAY.INTL(AA5484,1,11)+VLOOKUP(V5484,'Branch Wise Work Timelines'!C:G,3,FALSE)</f>
        <v>44882.395833333336</v>
      </c>
      <c r="AH5484" s="69" t="str">
        <f t="shared" ca="1" si="1029"/>
        <v>Out of TAT</v>
      </c>
      <c r="AI5484" s="69">
        <f t="shared" ca="1" si="1030"/>
        <v>20689</v>
      </c>
      <c r="AJ5484" s="69" t="str">
        <f ca="1">IF(AI5484&lt;0,"0-12",IFERROR(VLOOKUP(AI5484,Breakup[],2,FALSE),"&gt;24"))</f>
        <v>&gt;24</v>
      </c>
      <c r="AK5484" s="69" t="str">
        <f>VLOOKUP(V5484,Master!B:D,3,FALSE)</f>
        <v>West</v>
      </c>
      <c r="AL5484" s="69" t="str">
        <f t="shared" si="1031"/>
        <v>Pune</v>
      </c>
    </row>
    <row r="5485" spans="1:38">
      <c r="A5485" s="14" t="s">
        <v>11301</v>
      </c>
      <c r="B5485" s="54">
        <v>44701.724644756898</v>
      </c>
      <c r="C5485" s="13" t="s">
        <v>586</v>
      </c>
      <c r="D5485" s="13">
        <v>1735</v>
      </c>
      <c r="E5485" s="13" t="s">
        <v>11302</v>
      </c>
      <c r="F5485" s="13" t="s">
        <v>15</v>
      </c>
      <c r="G5485" s="14">
        <v>1653050074123</v>
      </c>
      <c r="H5485" s="55">
        <v>0.14533564814814801</v>
      </c>
      <c r="I5485" s="33">
        <v>44884.145335648202</v>
      </c>
      <c r="J5485" s="58">
        <v>44884</v>
      </c>
      <c r="K5485" s="13" t="s">
        <v>213</v>
      </c>
      <c r="L5485" s="13" t="s">
        <v>30</v>
      </c>
      <c r="M5485" s="13" t="s">
        <v>75</v>
      </c>
      <c r="N5485" s="13" t="s">
        <v>206</v>
      </c>
      <c r="O5485" s="33" t="s">
        <v>38</v>
      </c>
      <c r="P5485" s="58" t="s">
        <v>38</v>
      </c>
      <c r="Q5485" s="33" t="s">
        <v>207</v>
      </c>
      <c r="R5485" s="14" t="s">
        <v>38</v>
      </c>
      <c r="S5485" s="13" t="s">
        <v>216</v>
      </c>
      <c r="T5485" s="13" t="s">
        <v>217</v>
      </c>
      <c r="U5485" s="33">
        <f t="shared" ca="1" si="1020"/>
        <v>45744.56914039352</v>
      </c>
      <c r="V5485" s="13" t="str">
        <f t="shared" si="1021"/>
        <v>Bangalore</v>
      </c>
      <c r="W5485" s="13" t="str">
        <f t="shared" si="1022"/>
        <v>CLS</v>
      </c>
      <c r="X5485" s="13">
        <f t="shared" si="1023"/>
        <v>3</v>
      </c>
      <c r="Y5485" s="13" t="str">
        <f>IFERROR(VLOOKUP(C5485,ReceivingTeam[],2,FALSE),"HelpDesk")</f>
        <v>HelpDesk</v>
      </c>
      <c r="Z5485" s="67">
        <f t="shared" si="1024"/>
        <v>44884.916666666664</v>
      </c>
      <c r="AA5485" s="68">
        <f t="shared" si="1025"/>
        <v>44884</v>
      </c>
      <c r="AB5485" s="69" t="b">
        <f t="shared" si="1026"/>
        <v>1</v>
      </c>
      <c r="AC5485" s="70">
        <f t="shared" si="1027"/>
        <v>0.5</v>
      </c>
      <c r="AD5485" s="67">
        <f t="shared" si="1028"/>
        <v>44884.916666666664</v>
      </c>
      <c r="AE5485" s="67">
        <f>VLOOKUP(V5485,'Branch Wise Work Timelines'!C:G,3,FALSE)+AA5485</f>
        <v>44884.416666666664</v>
      </c>
      <c r="AF5485" s="67">
        <f>IF(V5485="Bangalore",VLOOKUP(V5485,'Branch Wise Work Timelines'!C:G,4,FALSE)+AA5485+1,IF(V5485="Mumbai",VLOOKUP(V5485,'Branch Wise Work Timelines'!C:G,4,FALSE)+AA5485+1,VLOOKUP(V5485,'Branch Wise Work Timelines'!C:G,4,FALSE)+AA5485))</f>
        <v>44885.104166666664</v>
      </c>
      <c r="AG5485" s="67">
        <f>WORKDAY.INTL(AA5485,1,11)+VLOOKUP(V5485,'Branch Wise Work Timelines'!C:G,3,FALSE)</f>
        <v>44886.416666666664</v>
      </c>
      <c r="AH5485" s="69" t="str">
        <f t="shared" ca="1" si="1029"/>
        <v>Out of TAT</v>
      </c>
      <c r="AI5485" s="69">
        <f t="shared" ca="1" si="1030"/>
        <v>20632</v>
      </c>
      <c r="AJ5485" s="69" t="str">
        <f ca="1">IF(AI5485&lt;0,"0-12",IFERROR(VLOOKUP(AI5485,Breakup[],2,FALSE),"&gt;24"))</f>
        <v>&gt;24</v>
      </c>
      <c r="AK5485" s="69" t="str">
        <f>VLOOKUP(V5485,Master!B:D,3,FALSE)</f>
        <v>South</v>
      </c>
      <c r="AL5485" s="69" t="str">
        <f t="shared" si="1031"/>
        <v>Bangalore-CLS</v>
      </c>
    </row>
    <row r="5486" spans="1:38">
      <c r="A5486" s="14" t="s">
        <v>11303</v>
      </c>
      <c r="B5486" s="54">
        <v>44701.723244710702</v>
      </c>
      <c r="C5486" s="13" t="s">
        <v>372</v>
      </c>
      <c r="D5486" s="13">
        <v>1321</v>
      </c>
      <c r="E5486" s="13" t="s">
        <v>11304</v>
      </c>
      <c r="F5486" s="13" t="s">
        <v>15</v>
      </c>
      <c r="G5486" s="14">
        <v>1653055472729</v>
      </c>
      <c r="H5486" s="55">
        <v>0.44003472222222201</v>
      </c>
      <c r="I5486" s="33">
        <v>44881.440034722204</v>
      </c>
      <c r="J5486" s="58">
        <v>44881</v>
      </c>
      <c r="K5486" s="13" t="s">
        <v>213</v>
      </c>
      <c r="L5486" s="13" t="s">
        <v>30</v>
      </c>
      <c r="M5486" s="13" t="s">
        <v>214</v>
      </c>
      <c r="N5486" s="13" t="s">
        <v>215</v>
      </c>
      <c r="O5486" s="33" t="s">
        <v>38</v>
      </c>
      <c r="P5486" s="58" t="s">
        <v>38</v>
      </c>
      <c r="Q5486" s="33" t="s">
        <v>207</v>
      </c>
      <c r="R5486" s="14" t="s">
        <v>38</v>
      </c>
      <c r="S5486" s="13" t="s">
        <v>216</v>
      </c>
      <c r="T5486" s="13" t="s">
        <v>217</v>
      </c>
      <c r="U5486" s="33">
        <f t="shared" ca="1" si="1020"/>
        <v>45744.56914039352</v>
      </c>
      <c r="V5486" s="13" t="str">
        <f t="shared" si="1021"/>
        <v>Bangalore</v>
      </c>
      <c r="W5486" s="13" t="str">
        <f t="shared" si="1022"/>
        <v>CLS</v>
      </c>
      <c r="X5486" s="13">
        <f t="shared" si="1023"/>
        <v>10</v>
      </c>
      <c r="Y5486" s="13" t="str">
        <f>IFERROR(VLOOKUP(C5486,ReceivingTeam[],2,FALSE),"HelpDesk")</f>
        <v>HelpDesk</v>
      </c>
      <c r="Z5486" s="67">
        <f t="shared" si="1024"/>
        <v>44881.940034722204</v>
      </c>
      <c r="AA5486" s="68">
        <f t="shared" si="1025"/>
        <v>44881</v>
      </c>
      <c r="AB5486" s="69" t="b">
        <f t="shared" si="1026"/>
        <v>1</v>
      </c>
      <c r="AC5486" s="70">
        <f t="shared" si="1027"/>
        <v>0.5</v>
      </c>
      <c r="AD5486" s="67">
        <f t="shared" si="1028"/>
        <v>44881.940034722204</v>
      </c>
      <c r="AE5486" s="67">
        <f>VLOOKUP(V5486,'Branch Wise Work Timelines'!C:G,3,FALSE)+AA5486</f>
        <v>44881.416666666664</v>
      </c>
      <c r="AF5486" s="67">
        <f>IF(V5486="Bangalore",VLOOKUP(V5486,'Branch Wise Work Timelines'!C:G,4,FALSE)+AA5486+1,IF(V5486="Mumbai",VLOOKUP(V5486,'Branch Wise Work Timelines'!C:G,4,FALSE)+AA5486+1,VLOOKUP(V5486,'Branch Wise Work Timelines'!C:G,4,FALSE)+AA5486))</f>
        <v>44882.104166666664</v>
      </c>
      <c r="AG5486" s="67">
        <f>WORKDAY.INTL(AA5486,1,11)+VLOOKUP(V5486,'Branch Wise Work Timelines'!C:G,3,FALSE)</f>
        <v>44882.416666666664</v>
      </c>
      <c r="AH5486" s="69" t="str">
        <f t="shared" ca="1" si="1029"/>
        <v>Out of TAT</v>
      </c>
      <c r="AI5486" s="69">
        <f t="shared" ca="1" si="1030"/>
        <v>20704</v>
      </c>
      <c r="AJ5486" s="69" t="str">
        <f ca="1">IF(AI5486&lt;0,"0-12",IFERROR(VLOOKUP(AI5486,Breakup[],2,FALSE),"&gt;24"))</f>
        <v>&gt;24</v>
      </c>
      <c r="AK5486" s="69" t="str">
        <f>VLOOKUP(V5486,Master!B:D,3,FALSE)</f>
        <v>South</v>
      </c>
      <c r="AL5486" s="69" t="str">
        <f t="shared" si="1031"/>
        <v>Bangalore-CLS</v>
      </c>
    </row>
    <row r="5487" spans="1:38">
      <c r="A5487" s="14" t="s">
        <v>11305</v>
      </c>
      <c r="B5487" s="54">
        <v>44701.663004282404</v>
      </c>
      <c r="C5487" s="13" t="s">
        <v>265</v>
      </c>
      <c r="D5487" s="13">
        <v>1993</v>
      </c>
      <c r="E5487" s="13" t="s">
        <v>11306</v>
      </c>
      <c r="F5487" s="13" t="s">
        <v>15</v>
      </c>
      <c r="G5487" s="14">
        <v>1653050878117</v>
      </c>
      <c r="H5487" s="55">
        <v>5.6875000000000002E-2</v>
      </c>
      <c r="I5487" s="33">
        <v>44887.056875000002</v>
      </c>
      <c r="J5487" s="58">
        <v>44887</v>
      </c>
      <c r="K5487" s="13" t="s">
        <v>213</v>
      </c>
      <c r="L5487" s="13" t="s">
        <v>30</v>
      </c>
      <c r="M5487" s="13" t="s">
        <v>75</v>
      </c>
      <c r="N5487" s="13" t="s">
        <v>206</v>
      </c>
      <c r="O5487" s="33" t="s">
        <v>38</v>
      </c>
      <c r="P5487" s="58" t="s">
        <v>38</v>
      </c>
      <c r="Q5487" s="33" t="s">
        <v>207</v>
      </c>
      <c r="R5487" s="14" t="s">
        <v>38</v>
      </c>
      <c r="S5487" s="13" t="s">
        <v>208</v>
      </c>
      <c r="T5487" s="13" t="s">
        <v>209</v>
      </c>
      <c r="U5487" s="33">
        <f t="shared" ca="1" si="1020"/>
        <v>45744.56914039352</v>
      </c>
      <c r="V5487" s="13" t="str">
        <f t="shared" si="1021"/>
        <v>Bangalore</v>
      </c>
      <c r="W5487" s="13" t="str">
        <f t="shared" si="1022"/>
        <v>CLS</v>
      </c>
      <c r="X5487" s="13">
        <f t="shared" si="1023"/>
        <v>1</v>
      </c>
      <c r="Y5487" s="13" t="str">
        <f>IFERROR(VLOOKUP(C5487,ReceivingTeam[],2,FALSE),"HelpDesk")</f>
        <v>HelpDesk</v>
      </c>
      <c r="Z5487" s="67">
        <f t="shared" si="1024"/>
        <v>44887.916666666664</v>
      </c>
      <c r="AA5487" s="68">
        <f t="shared" si="1025"/>
        <v>44887</v>
      </c>
      <c r="AB5487" s="69" t="b">
        <f t="shared" si="1026"/>
        <v>1</v>
      </c>
      <c r="AC5487" s="70">
        <f t="shared" si="1027"/>
        <v>0.5</v>
      </c>
      <c r="AD5487" s="67">
        <f t="shared" si="1028"/>
        <v>44887.916666666664</v>
      </c>
      <c r="AE5487" s="67">
        <f>VLOOKUP(V5487,'Branch Wise Work Timelines'!C:G,3,FALSE)+AA5487</f>
        <v>44887.416666666664</v>
      </c>
      <c r="AF5487" s="67">
        <f>IF(V5487="Bangalore",VLOOKUP(V5487,'Branch Wise Work Timelines'!C:G,4,FALSE)+AA5487+1,IF(V5487="Mumbai",VLOOKUP(V5487,'Branch Wise Work Timelines'!C:G,4,FALSE)+AA5487+1,VLOOKUP(V5487,'Branch Wise Work Timelines'!C:G,4,FALSE)+AA5487))</f>
        <v>44888.104166666664</v>
      </c>
      <c r="AG5487" s="67">
        <f>WORKDAY.INTL(AA5487,1,11)+VLOOKUP(V5487,'Branch Wise Work Timelines'!C:G,3,FALSE)</f>
        <v>44888.416666666664</v>
      </c>
      <c r="AH5487" s="69" t="str">
        <f t="shared" ca="1" si="1029"/>
        <v>Out of TAT</v>
      </c>
      <c r="AI5487" s="69">
        <f t="shared" ca="1" si="1030"/>
        <v>20560</v>
      </c>
      <c r="AJ5487" s="69" t="str">
        <f ca="1">IF(AI5487&lt;0,"0-12",IFERROR(VLOOKUP(AI5487,Breakup[],2,FALSE),"&gt;24"))</f>
        <v>&gt;24</v>
      </c>
      <c r="AK5487" s="69" t="str">
        <f>VLOOKUP(V5487,Master!B:D,3,FALSE)</f>
        <v>South</v>
      </c>
      <c r="AL5487" s="69" t="str">
        <f t="shared" si="1031"/>
        <v>Bangalore-CLS</v>
      </c>
    </row>
    <row r="5488" spans="1:38">
      <c r="A5488" s="14" t="s">
        <v>11307</v>
      </c>
      <c r="B5488" s="54">
        <v>44701.7552574074</v>
      </c>
      <c r="C5488" s="13" t="s">
        <v>418</v>
      </c>
      <c r="D5488" s="13">
        <v>1848</v>
      </c>
      <c r="E5488" s="13" t="s">
        <v>11308</v>
      </c>
      <c r="F5488" s="13" t="s">
        <v>15</v>
      </c>
      <c r="G5488" s="14">
        <v>1653050621596</v>
      </c>
      <c r="H5488" s="55">
        <v>0.18611111111111101</v>
      </c>
      <c r="I5488" s="33">
        <v>44882.186111111099</v>
      </c>
      <c r="J5488" s="58">
        <v>44882</v>
      </c>
      <c r="K5488" s="13" t="s">
        <v>213</v>
      </c>
      <c r="L5488" s="13" t="s">
        <v>30</v>
      </c>
      <c r="M5488" s="13" t="s">
        <v>214</v>
      </c>
      <c r="N5488" s="13" t="s">
        <v>206</v>
      </c>
      <c r="O5488" s="33" t="s">
        <v>38</v>
      </c>
      <c r="P5488" s="58" t="s">
        <v>38</v>
      </c>
      <c r="Q5488" s="33" t="s">
        <v>207</v>
      </c>
      <c r="R5488" s="14" t="s">
        <v>38</v>
      </c>
      <c r="S5488" s="13" t="s">
        <v>216</v>
      </c>
      <c r="T5488" s="13" t="s">
        <v>217</v>
      </c>
      <c r="U5488" s="33">
        <f t="shared" ca="1" si="1020"/>
        <v>45744.56914039352</v>
      </c>
      <c r="V5488" s="13" t="str">
        <f t="shared" si="1021"/>
        <v>Bangalore</v>
      </c>
      <c r="W5488" s="13" t="str">
        <f t="shared" si="1022"/>
        <v>CLS</v>
      </c>
      <c r="X5488" s="13">
        <f t="shared" si="1023"/>
        <v>4</v>
      </c>
      <c r="Y5488" s="13" t="str">
        <f>IFERROR(VLOOKUP(C5488,ReceivingTeam[],2,FALSE),"HelpDesk")</f>
        <v>HelpDesk</v>
      </c>
      <c r="Z5488" s="67">
        <f t="shared" si="1024"/>
        <v>44882.916666666664</v>
      </c>
      <c r="AA5488" s="68">
        <f t="shared" si="1025"/>
        <v>44882</v>
      </c>
      <c r="AB5488" s="69" t="b">
        <f t="shared" si="1026"/>
        <v>1</v>
      </c>
      <c r="AC5488" s="70">
        <f t="shared" si="1027"/>
        <v>0.5</v>
      </c>
      <c r="AD5488" s="67">
        <f t="shared" si="1028"/>
        <v>44882.916666666664</v>
      </c>
      <c r="AE5488" s="67">
        <f>VLOOKUP(V5488,'Branch Wise Work Timelines'!C:G,3,FALSE)+AA5488</f>
        <v>44882.416666666664</v>
      </c>
      <c r="AF5488" s="67">
        <f>IF(V5488="Bangalore",VLOOKUP(V5488,'Branch Wise Work Timelines'!C:G,4,FALSE)+AA5488+1,IF(V5488="Mumbai",VLOOKUP(V5488,'Branch Wise Work Timelines'!C:G,4,FALSE)+AA5488+1,VLOOKUP(V5488,'Branch Wise Work Timelines'!C:G,4,FALSE)+AA5488))</f>
        <v>44883.104166666664</v>
      </c>
      <c r="AG5488" s="67">
        <f>WORKDAY.INTL(AA5488,1,11)+VLOOKUP(V5488,'Branch Wise Work Timelines'!C:G,3,FALSE)</f>
        <v>44883.416666666664</v>
      </c>
      <c r="AH5488" s="69" t="str">
        <f t="shared" ca="1" si="1029"/>
        <v>Out of TAT</v>
      </c>
      <c r="AI5488" s="69">
        <f t="shared" ca="1" si="1030"/>
        <v>20680</v>
      </c>
      <c r="AJ5488" s="69" t="str">
        <f ca="1">IF(AI5488&lt;0,"0-12",IFERROR(VLOOKUP(AI5488,Breakup[],2,FALSE),"&gt;24"))</f>
        <v>&gt;24</v>
      </c>
      <c r="AK5488" s="69" t="str">
        <f>VLOOKUP(V5488,Master!B:D,3,FALSE)</f>
        <v>South</v>
      </c>
      <c r="AL5488" s="69" t="str">
        <f t="shared" si="1031"/>
        <v>Bangalore-CLS</v>
      </c>
    </row>
    <row r="5489" spans="1:38">
      <c r="A5489" s="14" t="s">
        <v>11309</v>
      </c>
      <c r="B5489" s="54">
        <v>44701.694119293999</v>
      </c>
      <c r="C5489" s="13" t="s">
        <v>227</v>
      </c>
      <c r="D5489" s="13">
        <v>841</v>
      </c>
      <c r="E5489" s="13" t="s">
        <v>11310</v>
      </c>
      <c r="F5489" s="13" t="s">
        <v>15</v>
      </c>
      <c r="G5489" s="14">
        <v>1653047338901</v>
      </c>
      <c r="H5489" s="55">
        <v>0.70165509259259295</v>
      </c>
      <c r="I5489" s="33">
        <v>44889.701655092598</v>
      </c>
      <c r="J5489" s="58">
        <v>44889</v>
      </c>
      <c r="K5489" s="13" t="s">
        <v>213</v>
      </c>
      <c r="L5489" s="13" t="s">
        <v>30</v>
      </c>
      <c r="M5489" s="13" t="s">
        <v>75</v>
      </c>
      <c r="N5489" s="13" t="s">
        <v>206</v>
      </c>
      <c r="O5489" s="33" t="s">
        <v>38</v>
      </c>
      <c r="P5489" s="58" t="s">
        <v>38</v>
      </c>
      <c r="Q5489" s="33" t="s">
        <v>207</v>
      </c>
      <c r="R5489" s="14" t="s">
        <v>38</v>
      </c>
      <c r="S5489" s="13" t="s">
        <v>208</v>
      </c>
      <c r="T5489" s="13" t="s">
        <v>209</v>
      </c>
      <c r="U5489" s="33">
        <f t="shared" ca="1" si="1020"/>
        <v>45744.56914039352</v>
      </c>
      <c r="V5489" s="13" t="str">
        <f t="shared" si="1021"/>
        <v>Bangalore</v>
      </c>
      <c r="W5489" s="13" t="str">
        <f t="shared" si="1022"/>
        <v>CLS</v>
      </c>
      <c r="X5489" s="13">
        <f t="shared" si="1023"/>
        <v>16</v>
      </c>
      <c r="Y5489" s="13" t="str">
        <f>IFERROR(VLOOKUP(C5489,ReceivingTeam[],2,FALSE),"HelpDesk")</f>
        <v>HelpDesk</v>
      </c>
      <c r="Z5489" s="67">
        <f t="shared" si="1024"/>
        <v>44890.514155092598</v>
      </c>
      <c r="AA5489" s="68">
        <f t="shared" si="1025"/>
        <v>44889</v>
      </c>
      <c r="AB5489" s="69" t="b">
        <f t="shared" si="1026"/>
        <v>1</v>
      </c>
      <c r="AC5489" s="70">
        <f t="shared" si="1027"/>
        <v>0.5</v>
      </c>
      <c r="AD5489" s="67">
        <f t="shared" si="1028"/>
        <v>44890.514155092598</v>
      </c>
      <c r="AE5489" s="67">
        <f>VLOOKUP(V5489,'Branch Wise Work Timelines'!C:G,3,FALSE)+AA5489</f>
        <v>44889.416666666664</v>
      </c>
      <c r="AF5489" s="67">
        <f>IF(V5489="Bangalore",VLOOKUP(V5489,'Branch Wise Work Timelines'!C:G,4,FALSE)+AA5489+1,IF(V5489="Mumbai",VLOOKUP(V5489,'Branch Wise Work Timelines'!C:G,4,FALSE)+AA5489+1,VLOOKUP(V5489,'Branch Wise Work Timelines'!C:G,4,FALSE)+AA5489))</f>
        <v>44890.104166666664</v>
      </c>
      <c r="AG5489" s="67">
        <f>WORKDAY.INTL(AA5489,1,11)+VLOOKUP(V5489,'Branch Wise Work Timelines'!C:G,3,FALSE)</f>
        <v>44890.416666666664</v>
      </c>
      <c r="AH5489" s="69" t="str">
        <f t="shared" ca="1" si="1029"/>
        <v>Out of TAT</v>
      </c>
      <c r="AI5489" s="69">
        <f t="shared" ca="1" si="1030"/>
        <v>20498</v>
      </c>
      <c r="AJ5489" s="69" t="str">
        <f ca="1">IF(AI5489&lt;0,"0-12",IFERROR(VLOOKUP(AI5489,Breakup[],2,FALSE),"&gt;24"))</f>
        <v>&gt;24</v>
      </c>
      <c r="AK5489" s="69" t="str">
        <f>VLOOKUP(V5489,Master!B:D,3,FALSE)</f>
        <v>South</v>
      </c>
      <c r="AL5489" s="69" t="str">
        <f t="shared" si="1031"/>
        <v>Bangalore-CLS</v>
      </c>
    </row>
    <row r="5490" spans="1:38">
      <c r="A5490" s="14" t="s">
        <v>11311</v>
      </c>
      <c r="B5490" s="54">
        <v>44701.726133912001</v>
      </c>
      <c r="C5490" s="13" t="s">
        <v>989</v>
      </c>
      <c r="D5490" s="13">
        <v>1620</v>
      </c>
      <c r="E5490" s="13" t="s">
        <v>11312</v>
      </c>
      <c r="F5490" s="13" t="s">
        <v>33</v>
      </c>
      <c r="G5490" s="14">
        <v>1653053476399</v>
      </c>
      <c r="H5490" s="55">
        <v>0.58984953703703702</v>
      </c>
      <c r="I5490" s="33">
        <v>44885.589849536998</v>
      </c>
      <c r="J5490" s="58">
        <v>44885</v>
      </c>
      <c r="K5490" s="13" t="s">
        <v>213</v>
      </c>
      <c r="L5490" s="13" t="s">
        <v>30</v>
      </c>
      <c r="M5490" s="13" t="s">
        <v>282</v>
      </c>
      <c r="N5490" s="13" t="s">
        <v>206</v>
      </c>
      <c r="O5490" s="33" t="s">
        <v>38</v>
      </c>
      <c r="P5490" s="58" t="s">
        <v>38</v>
      </c>
      <c r="Q5490" s="33" t="s">
        <v>207</v>
      </c>
      <c r="R5490" s="14" t="s">
        <v>38</v>
      </c>
      <c r="S5490" s="13" t="s">
        <v>216</v>
      </c>
      <c r="T5490" s="13" t="s">
        <v>278</v>
      </c>
      <c r="U5490" s="33">
        <f t="shared" ca="1" si="1020"/>
        <v>45744.56914039352</v>
      </c>
      <c r="V5490" s="13" t="str">
        <f t="shared" si="1021"/>
        <v>Bangalore</v>
      </c>
      <c r="W5490" s="13" t="str">
        <f t="shared" si="1022"/>
        <v>RI</v>
      </c>
      <c r="X5490" s="13">
        <f t="shared" si="1023"/>
        <v>14</v>
      </c>
      <c r="Y5490" s="13" t="str">
        <f>IFERROR(VLOOKUP(C5490,ReceivingTeam[],2,FALSE),"HelpDesk")</f>
        <v>HelpDesk</v>
      </c>
      <c r="Z5490" s="67">
        <f t="shared" si="1024"/>
        <v>44888.416666666664</v>
      </c>
      <c r="AA5490" s="68">
        <f t="shared" si="1025"/>
        <v>44885</v>
      </c>
      <c r="AB5490" s="69" t="b">
        <f t="shared" si="1026"/>
        <v>0</v>
      </c>
      <c r="AC5490" s="70">
        <f t="shared" si="1027"/>
        <v>3</v>
      </c>
      <c r="AD5490" s="67">
        <f t="shared" si="1028"/>
        <v>44888.416666666664</v>
      </c>
      <c r="AE5490" s="67">
        <f>VLOOKUP(V5490,'Branch Wise Work Timelines'!C:G,3,FALSE)+AA5490</f>
        <v>44885.416666666664</v>
      </c>
      <c r="AF5490" s="67">
        <f>IF(V5490="Bangalore",VLOOKUP(V5490,'Branch Wise Work Timelines'!C:G,4,FALSE)+AA5490+1,IF(V5490="Mumbai",VLOOKUP(V5490,'Branch Wise Work Timelines'!C:G,4,FALSE)+AA5490+1,VLOOKUP(V5490,'Branch Wise Work Timelines'!C:G,4,FALSE)+AA5490))</f>
        <v>44886.104166666664</v>
      </c>
      <c r="AG5490" s="67">
        <f>WORKDAY.INTL(AA5490,1,11)+VLOOKUP(V5490,'Branch Wise Work Timelines'!C:G,3,FALSE)</f>
        <v>44886.416666666664</v>
      </c>
      <c r="AH5490" s="69" t="str">
        <f t="shared" ca="1" si="1029"/>
        <v>Out of TAT</v>
      </c>
      <c r="AI5490" s="69">
        <f t="shared" ca="1" si="1030"/>
        <v>20548</v>
      </c>
      <c r="AJ5490" s="69" t="str">
        <f ca="1">IF(AI5490&lt;0,"0-12",IFERROR(VLOOKUP(AI5490,Breakup[],2,FALSE),"&gt;24"))</f>
        <v>&gt;24</v>
      </c>
      <c r="AK5490" s="69" t="str">
        <f>VLOOKUP(V5490,Master!B:D,3,FALSE)</f>
        <v>South</v>
      </c>
      <c r="AL5490" s="69" t="str">
        <f t="shared" si="1031"/>
        <v>Bangalore</v>
      </c>
    </row>
    <row r="5491" spans="1:38">
      <c r="A5491" s="14" t="s">
        <v>11313</v>
      </c>
      <c r="B5491" s="54">
        <v>44701.948532673603</v>
      </c>
      <c r="C5491" s="13" t="s">
        <v>147</v>
      </c>
      <c r="D5491" s="13">
        <v>1233</v>
      </c>
      <c r="E5491" s="13" t="s">
        <v>11314</v>
      </c>
      <c r="F5491" s="13" t="s">
        <v>33</v>
      </c>
      <c r="G5491" s="14">
        <v>1653067592196</v>
      </c>
      <c r="H5491" s="55">
        <v>0.20133101851851901</v>
      </c>
      <c r="I5491" s="33">
        <v>44883.201331018499</v>
      </c>
      <c r="J5491" s="58">
        <v>44883</v>
      </c>
      <c r="K5491" s="13" t="s">
        <v>213</v>
      </c>
      <c r="L5491" s="13" t="s">
        <v>30</v>
      </c>
      <c r="M5491" s="13" t="s">
        <v>147</v>
      </c>
      <c r="N5491" s="13" t="s">
        <v>206</v>
      </c>
      <c r="O5491" s="33" t="s">
        <v>38</v>
      </c>
      <c r="P5491" s="58" t="s">
        <v>38</v>
      </c>
      <c r="Q5491" s="33" t="s">
        <v>207</v>
      </c>
      <c r="R5491" s="14" t="s">
        <v>38</v>
      </c>
      <c r="S5491" s="13" t="s">
        <v>208</v>
      </c>
      <c r="T5491" s="13" t="s">
        <v>209</v>
      </c>
      <c r="U5491" s="33">
        <f t="shared" ca="1" si="1020"/>
        <v>45744.56914039352</v>
      </c>
      <c r="V5491" s="13" t="str">
        <f t="shared" si="1021"/>
        <v>Bangalore</v>
      </c>
      <c r="W5491" s="13" t="str">
        <f t="shared" si="1022"/>
        <v>RI</v>
      </c>
      <c r="X5491" s="13">
        <f t="shared" si="1023"/>
        <v>4</v>
      </c>
      <c r="Y5491" s="13" t="str">
        <f>IFERROR(VLOOKUP(C5491,ReceivingTeam[],2,FALSE),"HelpDesk")</f>
        <v>Branch office</v>
      </c>
      <c r="Z5491" s="67">
        <f t="shared" si="1024"/>
        <v>44883.916666666664</v>
      </c>
      <c r="AA5491" s="68">
        <f t="shared" si="1025"/>
        <v>44883</v>
      </c>
      <c r="AB5491" s="69" t="b">
        <f t="shared" si="1026"/>
        <v>1</v>
      </c>
      <c r="AC5491" s="70">
        <f t="shared" si="1027"/>
        <v>0.5</v>
      </c>
      <c r="AD5491" s="67">
        <f t="shared" si="1028"/>
        <v>44883.916666666664</v>
      </c>
      <c r="AE5491" s="67">
        <f>VLOOKUP(V5491,'Branch Wise Work Timelines'!C:G,3,FALSE)+AA5491</f>
        <v>44883.416666666664</v>
      </c>
      <c r="AF5491" s="67">
        <f>IF(V5491="Bangalore",VLOOKUP(V5491,'Branch Wise Work Timelines'!C:G,4,FALSE)+AA5491+1,IF(V5491="Mumbai",VLOOKUP(V5491,'Branch Wise Work Timelines'!C:G,4,FALSE)+AA5491+1,VLOOKUP(V5491,'Branch Wise Work Timelines'!C:G,4,FALSE)+AA5491))</f>
        <v>44884.104166666664</v>
      </c>
      <c r="AG5491" s="67">
        <f>WORKDAY.INTL(AA5491,1,11)+VLOOKUP(V5491,'Branch Wise Work Timelines'!C:G,3,FALSE)</f>
        <v>44884.416666666664</v>
      </c>
      <c r="AH5491" s="69" t="str">
        <f t="shared" ca="1" si="1029"/>
        <v>Out of TAT</v>
      </c>
      <c r="AI5491" s="69">
        <f t="shared" ca="1" si="1030"/>
        <v>20656</v>
      </c>
      <c r="AJ5491" s="69" t="str">
        <f ca="1">IF(AI5491&lt;0,"0-12",IFERROR(VLOOKUP(AI5491,Breakup[],2,FALSE),"&gt;24"))</f>
        <v>&gt;24</v>
      </c>
      <c r="AK5491" s="69" t="str">
        <f>VLOOKUP(V5491,Master!B:D,3,FALSE)</f>
        <v>South</v>
      </c>
      <c r="AL5491" s="69" t="str">
        <f t="shared" si="1031"/>
        <v>Bangalore</v>
      </c>
    </row>
    <row r="5492" spans="1:38">
      <c r="A5492" s="14" t="s">
        <v>11315</v>
      </c>
      <c r="B5492" s="54">
        <v>44701.790644710702</v>
      </c>
      <c r="C5492" s="13" t="s">
        <v>1335</v>
      </c>
      <c r="D5492" s="13">
        <v>641</v>
      </c>
      <c r="E5492" s="13" t="s">
        <v>11316</v>
      </c>
      <c r="F5492" s="13" t="s">
        <v>33</v>
      </c>
      <c r="G5492" s="14">
        <v>1653053476399</v>
      </c>
      <c r="H5492" s="55">
        <v>0.47157407407407398</v>
      </c>
      <c r="I5492" s="33">
        <v>44883.471574074101</v>
      </c>
      <c r="J5492" s="58">
        <v>44883</v>
      </c>
      <c r="K5492" s="13" t="s">
        <v>213</v>
      </c>
      <c r="L5492" s="13" t="s">
        <v>30</v>
      </c>
      <c r="M5492" s="13" t="s">
        <v>282</v>
      </c>
      <c r="N5492" s="13" t="s">
        <v>206</v>
      </c>
      <c r="O5492" s="33" t="s">
        <v>38</v>
      </c>
      <c r="P5492" s="58" t="s">
        <v>38</v>
      </c>
      <c r="Q5492" s="33" t="s">
        <v>207</v>
      </c>
      <c r="R5492" s="14" t="s">
        <v>38</v>
      </c>
      <c r="S5492" s="13" t="s">
        <v>216</v>
      </c>
      <c r="T5492" s="13" t="s">
        <v>278</v>
      </c>
      <c r="U5492" s="33">
        <f t="shared" ca="1" si="1020"/>
        <v>45744.56914039352</v>
      </c>
      <c r="V5492" s="13" t="str">
        <f t="shared" si="1021"/>
        <v>Bangalore</v>
      </c>
      <c r="W5492" s="13" t="str">
        <f t="shared" si="1022"/>
        <v>RI</v>
      </c>
      <c r="X5492" s="13">
        <f t="shared" si="1023"/>
        <v>11</v>
      </c>
      <c r="Y5492" s="13" t="str">
        <f>IFERROR(VLOOKUP(C5492,ReceivingTeam[],2,FALSE),"HelpDesk")</f>
        <v>HelpDesk</v>
      </c>
      <c r="Z5492" s="67">
        <f t="shared" si="1024"/>
        <v>44886.784074074101</v>
      </c>
      <c r="AA5492" s="68">
        <f t="shared" si="1025"/>
        <v>44883</v>
      </c>
      <c r="AB5492" s="69" t="b">
        <f t="shared" si="1026"/>
        <v>1</v>
      </c>
      <c r="AC5492" s="70">
        <f t="shared" si="1027"/>
        <v>3</v>
      </c>
      <c r="AD5492" s="67">
        <f t="shared" si="1028"/>
        <v>44886.784074074101</v>
      </c>
      <c r="AE5492" s="67">
        <f>VLOOKUP(V5492,'Branch Wise Work Timelines'!C:G,3,FALSE)+AA5492</f>
        <v>44883.416666666664</v>
      </c>
      <c r="AF5492" s="67">
        <f>IF(V5492="Bangalore",VLOOKUP(V5492,'Branch Wise Work Timelines'!C:G,4,FALSE)+AA5492+1,IF(V5492="Mumbai",VLOOKUP(V5492,'Branch Wise Work Timelines'!C:G,4,FALSE)+AA5492+1,VLOOKUP(V5492,'Branch Wise Work Timelines'!C:G,4,FALSE)+AA5492))</f>
        <v>44884.104166666664</v>
      </c>
      <c r="AG5492" s="67">
        <f>WORKDAY.INTL(AA5492,1,11)+VLOOKUP(V5492,'Branch Wise Work Timelines'!C:G,3,FALSE)</f>
        <v>44884.416666666664</v>
      </c>
      <c r="AH5492" s="69" t="str">
        <f t="shared" ca="1" si="1029"/>
        <v>Out of TAT</v>
      </c>
      <c r="AI5492" s="69">
        <f t="shared" ca="1" si="1030"/>
        <v>20587</v>
      </c>
      <c r="AJ5492" s="69" t="str">
        <f ca="1">IF(AI5492&lt;0,"0-12",IFERROR(VLOOKUP(AI5492,Breakup[],2,FALSE),"&gt;24"))</f>
        <v>&gt;24</v>
      </c>
      <c r="AK5492" s="69" t="str">
        <f>VLOOKUP(V5492,Master!B:D,3,FALSE)</f>
        <v>South</v>
      </c>
      <c r="AL5492" s="69" t="str">
        <f t="shared" si="1031"/>
        <v>Bangalore</v>
      </c>
    </row>
    <row r="5493" spans="1:38">
      <c r="A5493" s="14" t="s">
        <v>11317</v>
      </c>
      <c r="B5493" s="54">
        <v>44701.698739780099</v>
      </c>
      <c r="C5493" s="13" t="s">
        <v>230</v>
      </c>
      <c r="D5493" s="13">
        <v>1744</v>
      </c>
      <c r="E5493" s="13" t="s">
        <v>11318</v>
      </c>
      <c r="F5493" s="13" t="s">
        <v>15</v>
      </c>
      <c r="G5493" s="14">
        <v>1653047338901</v>
      </c>
      <c r="H5493" s="55">
        <v>0.44001157407407399</v>
      </c>
      <c r="I5493" s="33">
        <v>44887.440011574101</v>
      </c>
      <c r="J5493" s="58">
        <v>44887</v>
      </c>
      <c r="K5493" s="13" t="s">
        <v>213</v>
      </c>
      <c r="L5493" s="13" t="s">
        <v>30</v>
      </c>
      <c r="M5493" s="13" t="s">
        <v>75</v>
      </c>
      <c r="N5493" s="13" t="s">
        <v>206</v>
      </c>
      <c r="O5493" s="33" t="s">
        <v>38</v>
      </c>
      <c r="P5493" s="58" t="s">
        <v>38</v>
      </c>
      <c r="Q5493" s="33" t="s">
        <v>207</v>
      </c>
      <c r="R5493" s="14" t="s">
        <v>38</v>
      </c>
      <c r="S5493" s="13" t="s">
        <v>208</v>
      </c>
      <c r="T5493" s="13" t="s">
        <v>209</v>
      </c>
      <c r="U5493" s="33">
        <f t="shared" ca="1" si="1020"/>
        <v>45744.56914039352</v>
      </c>
      <c r="V5493" s="13" t="str">
        <f t="shared" si="1021"/>
        <v>Bangalore</v>
      </c>
      <c r="W5493" s="13" t="str">
        <f t="shared" si="1022"/>
        <v>CLS</v>
      </c>
      <c r="X5493" s="13">
        <f t="shared" si="1023"/>
        <v>10</v>
      </c>
      <c r="Y5493" s="13" t="str">
        <f>IFERROR(VLOOKUP(C5493,ReceivingTeam[],2,FALSE),"HelpDesk")</f>
        <v>HelpDesk</v>
      </c>
      <c r="Z5493" s="67">
        <f t="shared" si="1024"/>
        <v>44887.940011574101</v>
      </c>
      <c r="AA5493" s="68">
        <f t="shared" si="1025"/>
        <v>44887</v>
      </c>
      <c r="AB5493" s="69" t="b">
        <f t="shared" si="1026"/>
        <v>1</v>
      </c>
      <c r="AC5493" s="70">
        <f t="shared" si="1027"/>
        <v>0.5</v>
      </c>
      <c r="AD5493" s="67">
        <f t="shared" si="1028"/>
        <v>44887.940011574101</v>
      </c>
      <c r="AE5493" s="67">
        <f>VLOOKUP(V5493,'Branch Wise Work Timelines'!C:G,3,FALSE)+AA5493</f>
        <v>44887.416666666664</v>
      </c>
      <c r="AF5493" s="67">
        <f>IF(V5493="Bangalore",VLOOKUP(V5493,'Branch Wise Work Timelines'!C:G,4,FALSE)+AA5493+1,IF(V5493="Mumbai",VLOOKUP(V5493,'Branch Wise Work Timelines'!C:G,4,FALSE)+AA5493+1,VLOOKUP(V5493,'Branch Wise Work Timelines'!C:G,4,FALSE)+AA5493))</f>
        <v>44888.104166666664</v>
      </c>
      <c r="AG5493" s="67">
        <f>WORKDAY.INTL(AA5493,1,11)+VLOOKUP(V5493,'Branch Wise Work Timelines'!C:G,3,FALSE)</f>
        <v>44888.416666666664</v>
      </c>
      <c r="AH5493" s="69" t="str">
        <f t="shared" ca="1" si="1029"/>
        <v>Out of TAT</v>
      </c>
      <c r="AI5493" s="69">
        <f t="shared" ca="1" si="1030"/>
        <v>20560</v>
      </c>
      <c r="AJ5493" s="69" t="str">
        <f ca="1">IF(AI5493&lt;0,"0-12",IFERROR(VLOOKUP(AI5493,Breakup[],2,FALSE),"&gt;24"))</f>
        <v>&gt;24</v>
      </c>
      <c r="AK5493" s="69" t="str">
        <f>VLOOKUP(V5493,Master!B:D,3,FALSE)</f>
        <v>South</v>
      </c>
      <c r="AL5493" s="69" t="str">
        <f t="shared" si="1031"/>
        <v>Bangalore-CLS</v>
      </c>
    </row>
    <row r="5494" spans="1:38">
      <c r="A5494" s="14" t="s">
        <v>11319</v>
      </c>
      <c r="B5494" s="54">
        <v>44701.788155208298</v>
      </c>
      <c r="C5494" s="13" t="s">
        <v>722</v>
      </c>
      <c r="D5494" s="13">
        <v>84</v>
      </c>
      <c r="E5494" s="13" t="s">
        <v>11320</v>
      </c>
      <c r="F5494" s="13" t="s">
        <v>15</v>
      </c>
      <c r="G5494" s="14">
        <v>1653055472729</v>
      </c>
      <c r="H5494" s="55">
        <v>0.674456018518519</v>
      </c>
      <c r="I5494" s="33">
        <v>44888.674456018503</v>
      </c>
      <c r="J5494" s="58">
        <v>44888</v>
      </c>
      <c r="K5494" s="13" t="s">
        <v>213</v>
      </c>
      <c r="L5494" s="13" t="s">
        <v>30</v>
      </c>
      <c r="M5494" s="13" t="s">
        <v>214</v>
      </c>
      <c r="N5494" s="13" t="s">
        <v>215</v>
      </c>
      <c r="O5494" s="33" t="s">
        <v>38</v>
      </c>
      <c r="P5494" s="58" t="s">
        <v>38</v>
      </c>
      <c r="Q5494" s="33" t="s">
        <v>207</v>
      </c>
      <c r="R5494" s="14" t="s">
        <v>38</v>
      </c>
      <c r="S5494" s="13" t="s">
        <v>216</v>
      </c>
      <c r="T5494" s="13" t="s">
        <v>217</v>
      </c>
      <c r="U5494" s="33">
        <f t="shared" ca="1" si="1020"/>
        <v>45744.56914039352</v>
      </c>
      <c r="V5494" s="13" t="str">
        <f t="shared" si="1021"/>
        <v>Bangalore</v>
      </c>
      <c r="W5494" s="13" t="str">
        <f t="shared" si="1022"/>
        <v>CLS</v>
      </c>
      <c r="X5494" s="13">
        <f t="shared" si="1023"/>
        <v>16</v>
      </c>
      <c r="Y5494" s="13" t="str">
        <f>IFERROR(VLOOKUP(C5494,ReceivingTeam[],2,FALSE),"HelpDesk")</f>
        <v>HelpDesk</v>
      </c>
      <c r="Z5494" s="67">
        <f t="shared" si="1024"/>
        <v>44889.486956018503</v>
      </c>
      <c r="AA5494" s="68">
        <f t="shared" si="1025"/>
        <v>44888</v>
      </c>
      <c r="AB5494" s="69" t="b">
        <f t="shared" si="1026"/>
        <v>1</v>
      </c>
      <c r="AC5494" s="70">
        <f t="shared" si="1027"/>
        <v>0.5</v>
      </c>
      <c r="AD5494" s="67">
        <f t="shared" si="1028"/>
        <v>44889.486956018503</v>
      </c>
      <c r="AE5494" s="67">
        <f>VLOOKUP(V5494,'Branch Wise Work Timelines'!C:G,3,FALSE)+AA5494</f>
        <v>44888.416666666664</v>
      </c>
      <c r="AF5494" s="67">
        <f>IF(V5494="Bangalore",VLOOKUP(V5494,'Branch Wise Work Timelines'!C:G,4,FALSE)+AA5494+1,IF(V5494="Mumbai",VLOOKUP(V5494,'Branch Wise Work Timelines'!C:G,4,FALSE)+AA5494+1,VLOOKUP(V5494,'Branch Wise Work Timelines'!C:G,4,FALSE)+AA5494))</f>
        <v>44889.104166666664</v>
      </c>
      <c r="AG5494" s="67">
        <f>WORKDAY.INTL(AA5494,1,11)+VLOOKUP(V5494,'Branch Wise Work Timelines'!C:G,3,FALSE)</f>
        <v>44889.416666666664</v>
      </c>
      <c r="AH5494" s="69" t="str">
        <f t="shared" ca="1" si="1029"/>
        <v>Out of TAT</v>
      </c>
      <c r="AI5494" s="69">
        <f t="shared" ca="1" si="1030"/>
        <v>20522</v>
      </c>
      <c r="AJ5494" s="69" t="str">
        <f ca="1">IF(AI5494&lt;0,"0-12",IFERROR(VLOOKUP(AI5494,Breakup[],2,FALSE),"&gt;24"))</f>
        <v>&gt;24</v>
      </c>
      <c r="AK5494" s="69" t="str">
        <f>VLOOKUP(V5494,Master!B:D,3,FALSE)</f>
        <v>South</v>
      </c>
      <c r="AL5494" s="69" t="str">
        <f t="shared" si="1031"/>
        <v>Bangalore-CLS</v>
      </c>
    </row>
    <row r="5495" spans="1:38">
      <c r="A5495" s="14" t="s">
        <v>11321</v>
      </c>
      <c r="B5495" s="54">
        <v>44701.704162349502</v>
      </c>
      <c r="C5495" s="13" t="s">
        <v>235</v>
      </c>
      <c r="D5495" s="13">
        <v>1272</v>
      </c>
      <c r="E5495" s="13" t="s">
        <v>11322</v>
      </c>
      <c r="F5495" s="13" t="s">
        <v>15</v>
      </c>
      <c r="G5495" s="14">
        <v>1653046758228</v>
      </c>
      <c r="H5495" s="55">
        <v>0.67885416666666698</v>
      </c>
      <c r="I5495" s="33">
        <v>44889.678854166697</v>
      </c>
      <c r="J5495" s="58">
        <v>44889</v>
      </c>
      <c r="K5495" s="13" t="s">
        <v>213</v>
      </c>
      <c r="L5495" s="13" t="s">
        <v>30</v>
      </c>
      <c r="M5495" s="13" t="s">
        <v>214</v>
      </c>
      <c r="N5495" s="13" t="s">
        <v>215</v>
      </c>
      <c r="O5495" s="33" t="s">
        <v>38</v>
      </c>
      <c r="P5495" s="58" t="s">
        <v>38</v>
      </c>
      <c r="Q5495" s="33" t="s">
        <v>207</v>
      </c>
      <c r="R5495" s="14" t="s">
        <v>38</v>
      </c>
      <c r="S5495" s="13" t="s">
        <v>216</v>
      </c>
      <c r="T5495" s="13" t="s">
        <v>217</v>
      </c>
      <c r="U5495" s="33">
        <f t="shared" ca="1" si="1020"/>
        <v>45744.56914039352</v>
      </c>
      <c r="V5495" s="13" t="str">
        <f t="shared" si="1021"/>
        <v>Bangalore</v>
      </c>
      <c r="W5495" s="13" t="str">
        <f t="shared" si="1022"/>
        <v>CLS</v>
      </c>
      <c r="X5495" s="13">
        <f t="shared" si="1023"/>
        <v>16</v>
      </c>
      <c r="Y5495" s="13" t="str">
        <f>IFERROR(VLOOKUP(C5495,ReceivingTeam[],2,FALSE),"HelpDesk")</f>
        <v>HelpDesk</v>
      </c>
      <c r="Z5495" s="67">
        <f t="shared" si="1024"/>
        <v>44890.491354166697</v>
      </c>
      <c r="AA5495" s="68">
        <f t="shared" si="1025"/>
        <v>44889</v>
      </c>
      <c r="AB5495" s="69" t="b">
        <f t="shared" si="1026"/>
        <v>1</v>
      </c>
      <c r="AC5495" s="70">
        <f t="shared" si="1027"/>
        <v>0.5</v>
      </c>
      <c r="AD5495" s="67">
        <f t="shared" si="1028"/>
        <v>44890.491354166697</v>
      </c>
      <c r="AE5495" s="67">
        <f>VLOOKUP(V5495,'Branch Wise Work Timelines'!C:G,3,FALSE)+AA5495</f>
        <v>44889.416666666664</v>
      </c>
      <c r="AF5495" s="67">
        <f>IF(V5495="Bangalore",VLOOKUP(V5495,'Branch Wise Work Timelines'!C:G,4,FALSE)+AA5495+1,IF(V5495="Mumbai",VLOOKUP(V5495,'Branch Wise Work Timelines'!C:G,4,FALSE)+AA5495+1,VLOOKUP(V5495,'Branch Wise Work Timelines'!C:G,4,FALSE)+AA5495))</f>
        <v>44890.104166666664</v>
      </c>
      <c r="AG5495" s="67">
        <f>WORKDAY.INTL(AA5495,1,11)+VLOOKUP(V5495,'Branch Wise Work Timelines'!C:G,3,FALSE)</f>
        <v>44890.416666666664</v>
      </c>
      <c r="AH5495" s="69" t="str">
        <f t="shared" ca="1" si="1029"/>
        <v>Out of TAT</v>
      </c>
      <c r="AI5495" s="69">
        <f t="shared" ca="1" si="1030"/>
        <v>20498</v>
      </c>
      <c r="AJ5495" s="69" t="str">
        <f ca="1">IF(AI5495&lt;0,"0-12",IFERROR(VLOOKUP(AI5495,Breakup[],2,FALSE),"&gt;24"))</f>
        <v>&gt;24</v>
      </c>
      <c r="AK5495" s="69" t="str">
        <f>VLOOKUP(V5495,Master!B:D,3,FALSE)</f>
        <v>South</v>
      </c>
      <c r="AL5495" s="69" t="str">
        <f t="shared" si="1031"/>
        <v>Bangalore-CLS</v>
      </c>
    </row>
    <row r="5496" spans="1:38">
      <c r="A5496" s="14" t="s">
        <v>11323</v>
      </c>
      <c r="B5496" s="54">
        <v>44701.680512465296</v>
      </c>
      <c r="C5496" s="13" t="s">
        <v>2252</v>
      </c>
      <c r="D5496" s="13">
        <v>1941</v>
      </c>
      <c r="E5496" s="13" t="s">
        <v>11324</v>
      </c>
      <c r="F5496" s="13" t="s">
        <v>15</v>
      </c>
      <c r="G5496" s="14">
        <v>1653049223395</v>
      </c>
      <c r="H5496" s="55">
        <v>0.34843750000000001</v>
      </c>
      <c r="I5496" s="33">
        <v>44885.348437499997</v>
      </c>
      <c r="J5496" s="58">
        <v>44885</v>
      </c>
      <c r="K5496" s="13" t="s">
        <v>213</v>
      </c>
      <c r="L5496" s="13" t="s">
        <v>30</v>
      </c>
      <c r="M5496" s="13" t="s">
        <v>214</v>
      </c>
      <c r="N5496" s="13" t="s">
        <v>215</v>
      </c>
      <c r="O5496" s="33" t="s">
        <v>38</v>
      </c>
      <c r="P5496" s="58" t="s">
        <v>38</v>
      </c>
      <c r="Q5496" s="33" t="s">
        <v>207</v>
      </c>
      <c r="R5496" s="14" t="s">
        <v>38</v>
      </c>
      <c r="S5496" s="13" t="s">
        <v>216</v>
      </c>
      <c r="T5496" s="13" t="s">
        <v>217</v>
      </c>
      <c r="U5496" s="33">
        <f t="shared" ca="1" si="1020"/>
        <v>45744.56914039352</v>
      </c>
      <c r="V5496" s="13" t="str">
        <f t="shared" si="1021"/>
        <v>Bangalore</v>
      </c>
      <c r="W5496" s="13" t="str">
        <f t="shared" si="1022"/>
        <v>CLS</v>
      </c>
      <c r="X5496" s="13">
        <f t="shared" si="1023"/>
        <v>8</v>
      </c>
      <c r="Y5496" s="13" t="str">
        <f>IFERROR(VLOOKUP(C5496,ReceivingTeam[],2,FALSE),"HelpDesk")</f>
        <v>HelpDesk</v>
      </c>
      <c r="Z5496" s="67">
        <f t="shared" si="1024"/>
        <v>44885.916666666664</v>
      </c>
      <c r="AA5496" s="68">
        <f t="shared" si="1025"/>
        <v>44885</v>
      </c>
      <c r="AB5496" s="69" t="b">
        <f t="shared" si="1026"/>
        <v>0</v>
      </c>
      <c r="AC5496" s="70">
        <f t="shared" si="1027"/>
        <v>0.5</v>
      </c>
      <c r="AD5496" s="67">
        <f t="shared" si="1028"/>
        <v>44885.916666666664</v>
      </c>
      <c r="AE5496" s="67">
        <f>VLOOKUP(V5496,'Branch Wise Work Timelines'!C:G,3,FALSE)+AA5496</f>
        <v>44885.416666666664</v>
      </c>
      <c r="AF5496" s="67">
        <f>IF(V5496="Bangalore",VLOOKUP(V5496,'Branch Wise Work Timelines'!C:G,4,FALSE)+AA5496+1,IF(V5496="Mumbai",VLOOKUP(V5496,'Branch Wise Work Timelines'!C:G,4,FALSE)+AA5496+1,VLOOKUP(V5496,'Branch Wise Work Timelines'!C:G,4,FALSE)+AA5496))</f>
        <v>44886.104166666664</v>
      </c>
      <c r="AG5496" s="67">
        <f>WORKDAY.INTL(AA5496,1,11)+VLOOKUP(V5496,'Branch Wise Work Timelines'!C:G,3,FALSE)</f>
        <v>44886.416666666664</v>
      </c>
      <c r="AH5496" s="69" t="str">
        <f t="shared" ca="1" si="1029"/>
        <v>Out of TAT</v>
      </c>
      <c r="AI5496" s="69">
        <f t="shared" ca="1" si="1030"/>
        <v>20608</v>
      </c>
      <c r="AJ5496" s="69" t="str">
        <f ca="1">IF(AI5496&lt;0,"0-12",IFERROR(VLOOKUP(AI5496,Breakup[],2,FALSE),"&gt;24"))</f>
        <v>&gt;24</v>
      </c>
      <c r="AK5496" s="69" t="str">
        <f>VLOOKUP(V5496,Master!B:D,3,FALSE)</f>
        <v>South</v>
      </c>
      <c r="AL5496" s="69" t="str">
        <f t="shared" si="1031"/>
        <v>Bangalore-CLS</v>
      </c>
    </row>
    <row r="5497" spans="1:38">
      <c r="A5497" s="14" t="s">
        <v>11325</v>
      </c>
      <c r="B5497" s="54">
        <v>44701.681713113401</v>
      </c>
      <c r="C5497" s="13" t="s">
        <v>89</v>
      </c>
      <c r="D5497" s="13">
        <v>745</v>
      </c>
      <c r="E5497" s="13" t="s">
        <v>11326</v>
      </c>
      <c r="F5497" s="13" t="s">
        <v>15</v>
      </c>
      <c r="G5497" s="14">
        <v>1653046758228</v>
      </c>
      <c r="H5497" s="55">
        <v>0.70571759259259303</v>
      </c>
      <c r="I5497" s="33">
        <v>44890.705717592602</v>
      </c>
      <c r="J5497" s="58">
        <v>44890</v>
      </c>
      <c r="K5497" s="13" t="s">
        <v>213</v>
      </c>
      <c r="L5497" s="13" t="s">
        <v>30</v>
      </c>
      <c r="M5497" s="13" t="s">
        <v>214</v>
      </c>
      <c r="N5497" s="13" t="s">
        <v>215</v>
      </c>
      <c r="O5497" s="33" t="s">
        <v>38</v>
      </c>
      <c r="P5497" s="58" t="s">
        <v>38</v>
      </c>
      <c r="Q5497" s="33" t="s">
        <v>207</v>
      </c>
      <c r="R5497" s="14" t="s">
        <v>38</v>
      </c>
      <c r="S5497" s="13" t="s">
        <v>216</v>
      </c>
      <c r="T5497" s="13" t="s">
        <v>217</v>
      </c>
      <c r="U5497" s="33">
        <f t="shared" ca="1" si="1020"/>
        <v>45744.56914039352</v>
      </c>
      <c r="V5497" s="13" t="str">
        <f t="shared" si="1021"/>
        <v>Bangalore</v>
      </c>
      <c r="W5497" s="13" t="str">
        <f t="shared" si="1022"/>
        <v>CLS</v>
      </c>
      <c r="X5497" s="13">
        <f t="shared" si="1023"/>
        <v>16</v>
      </c>
      <c r="Y5497" s="13" t="str">
        <f>IFERROR(VLOOKUP(C5497,ReceivingTeam[],2,FALSE),"HelpDesk")</f>
        <v>Branch office</v>
      </c>
      <c r="Z5497" s="67">
        <f t="shared" si="1024"/>
        <v>44891.518217592602</v>
      </c>
      <c r="AA5497" s="68">
        <f t="shared" si="1025"/>
        <v>44890</v>
      </c>
      <c r="AB5497" s="69" t="b">
        <f t="shared" si="1026"/>
        <v>1</v>
      </c>
      <c r="AC5497" s="70">
        <f t="shared" si="1027"/>
        <v>0.5</v>
      </c>
      <c r="AD5497" s="67">
        <f t="shared" si="1028"/>
        <v>44891.518217592602</v>
      </c>
      <c r="AE5497" s="67">
        <f>VLOOKUP(V5497,'Branch Wise Work Timelines'!C:G,3,FALSE)+AA5497</f>
        <v>44890.416666666664</v>
      </c>
      <c r="AF5497" s="67">
        <f>IF(V5497="Bangalore",VLOOKUP(V5497,'Branch Wise Work Timelines'!C:G,4,FALSE)+AA5497+1,IF(V5497="Mumbai",VLOOKUP(V5497,'Branch Wise Work Timelines'!C:G,4,FALSE)+AA5497+1,VLOOKUP(V5497,'Branch Wise Work Timelines'!C:G,4,FALSE)+AA5497))</f>
        <v>44891.104166666664</v>
      </c>
      <c r="AG5497" s="67">
        <f>WORKDAY.INTL(AA5497,1,11)+VLOOKUP(V5497,'Branch Wise Work Timelines'!C:G,3,FALSE)</f>
        <v>44891.416666666664</v>
      </c>
      <c r="AH5497" s="69" t="str">
        <f t="shared" ca="1" si="1029"/>
        <v>Out of TAT</v>
      </c>
      <c r="AI5497" s="69">
        <f t="shared" ca="1" si="1030"/>
        <v>20474</v>
      </c>
      <c r="AJ5497" s="69" t="str">
        <f ca="1">IF(AI5497&lt;0,"0-12",IFERROR(VLOOKUP(AI5497,Breakup[],2,FALSE),"&gt;24"))</f>
        <v>&gt;24</v>
      </c>
      <c r="AK5497" s="69" t="str">
        <f>VLOOKUP(V5497,Master!B:D,3,FALSE)</f>
        <v>South</v>
      </c>
      <c r="AL5497" s="69" t="str">
        <f t="shared" si="1031"/>
        <v>Bangalore-CLS</v>
      </c>
    </row>
    <row r="5498" spans="1:38">
      <c r="A5498" s="14" t="s">
        <v>11327</v>
      </c>
      <c r="B5498" s="54">
        <v>44701.672905787003</v>
      </c>
      <c r="C5498" s="13" t="s">
        <v>2252</v>
      </c>
      <c r="D5498" s="13">
        <v>947</v>
      </c>
      <c r="E5498" s="13" t="s">
        <v>11328</v>
      </c>
      <c r="F5498" s="13" t="s">
        <v>15</v>
      </c>
      <c r="G5498" s="14">
        <v>1653049223395</v>
      </c>
      <c r="H5498" s="55">
        <v>0.70837962962962997</v>
      </c>
      <c r="I5498" s="33">
        <v>44886.708379629599</v>
      </c>
      <c r="J5498" s="58">
        <v>44886</v>
      </c>
      <c r="K5498" s="13" t="s">
        <v>213</v>
      </c>
      <c r="L5498" s="13" t="s">
        <v>30</v>
      </c>
      <c r="M5498" s="13" t="s">
        <v>214</v>
      </c>
      <c r="N5498" s="13" t="s">
        <v>215</v>
      </c>
      <c r="O5498" s="33" t="s">
        <v>38</v>
      </c>
      <c r="P5498" s="58" t="s">
        <v>38</v>
      </c>
      <c r="Q5498" s="33" t="s">
        <v>207</v>
      </c>
      <c r="R5498" s="14" t="s">
        <v>38</v>
      </c>
      <c r="S5498" s="13" t="s">
        <v>216</v>
      </c>
      <c r="T5498" s="13" t="s">
        <v>217</v>
      </c>
      <c r="U5498" s="33">
        <f t="shared" ca="1" si="1020"/>
        <v>45744.56914039352</v>
      </c>
      <c r="V5498" s="13" t="str">
        <f t="shared" si="1021"/>
        <v>Bangalore</v>
      </c>
      <c r="W5498" s="13" t="str">
        <f t="shared" si="1022"/>
        <v>CLS</v>
      </c>
      <c r="X5498" s="13">
        <f t="shared" si="1023"/>
        <v>17</v>
      </c>
      <c r="Y5498" s="13" t="str">
        <f>IFERROR(VLOOKUP(C5498,ReceivingTeam[],2,FALSE),"HelpDesk")</f>
        <v>HelpDesk</v>
      </c>
      <c r="Z5498" s="67">
        <f t="shared" si="1024"/>
        <v>44887.520879629599</v>
      </c>
      <c r="AA5498" s="68">
        <f t="shared" si="1025"/>
        <v>44886</v>
      </c>
      <c r="AB5498" s="69" t="b">
        <f t="shared" si="1026"/>
        <v>1</v>
      </c>
      <c r="AC5498" s="70">
        <f t="shared" si="1027"/>
        <v>0.5</v>
      </c>
      <c r="AD5498" s="67">
        <f t="shared" si="1028"/>
        <v>44887.520879629599</v>
      </c>
      <c r="AE5498" s="67">
        <f>VLOOKUP(V5498,'Branch Wise Work Timelines'!C:G,3,FALSE)+AA5498</f>
        <v>44886.416666666664</v>
      </c>
      <c r="AF5498" s="67">
        <f>IF(V5498="Bangalore",VLOOKUP(V5498,'Branch Wise Work Timelines'!C:G,4,FALSE)+AA5498+1,IF(V5498="Mumbai",VLOOKUP(V5498,'Branch Wise Work Timelines'!C:G,4,FALSE)+AA5498+1,VLOOKUP(V5498,'Branch Wise Work Timelines'!C:G,4,FALSE)+AA5498))</f>
        <v>44887.104166666664</v>
      </c>
      <c r="AG5498" s="67">
        <f>WORKDAY.INTL(AA5498,1,11)+VLOOKUP(V5498,'Branch Wise Work Timelines'!C:G,3,FALSE)</f>
        <v>44887.416666666664</v>
      </c>
      <c r="AH5498" s="69" t="str">
        <f t="shared" ca="1" si="1029"/>
        <v>Out of TAT</v>
      </c>
      <c r="AI5498" s="69">
        <f t="shared" ca="1" si="1030"/>
        <v>20570</v>
      </c>
      <c r="AJ5498" s="69" t="str">
        <f ca="1">IF(AI5498&lt;0,"0-12",IFERROR(VLOOKUP(AI5498,Breakup[],2,FALSE),"&gt;24"))</f>
        <v>&gt;24</v>
      </c>
      <c r="AK5498" s="69" t="str">
        <f>VLOOKUP(V5498,Master!B:D,3,FALSE)</f>
        <v>South</v>
      </c>
      <c r="AL5498" s="69" t="str">
        <f t="shared" si="1031"/>
        <v>Bangalore-CLS</v>
      </c>
    </row>
    <row r="5499" spans="1:38">
      <c r="A5499" s="14" t="s">
        <v>11329</v>
      </c>
      <c r="B5499" s="54">
        <v>44701.689577812504</v>
      </c>
      <c r="C5499" s="13" t="s">
        <v>243</v>
      </c>
      <c r="D5499" s="13">
        <v>1259</v>
      </c>
      <c r="E5499" s="13" t="s">
        <v>11330</v>
      </c>
      <c r="F5499" s="13" t="s">
        <v>15</v>
      </c>
      <c r="G5499" s="14">
        <v>1653053249969</v>
      </c>
      <c r="H5499" s="55">
        <v>0.81228009259259304</v>
      </c>
      <c r="I5499" s="33">
        <v>44885.812280092599</v>
      </c>
      <c r="J5499" s="58">
        <v>44885</v>
      </c>
      <c r="K5499" s="13" t="s">
        <v>213</v>
      </c>
      <c r="L5499" s="13" t="s">
        <v>30</v>
      </c>
      <c r="M5499" s="13" t="s">
        <v>214</v>
      </c>
      <c r="N5499" s="13" t="s">
        <v>215</v>
      </c>
      <c r="O5499" s="33" t="s">
        <v>38</v>
      </c>
      <c r="P5499" s="58" t="s">
        <v>38</v>
      </c>
      <c r="Q5499" s="33" t="s">
        <v>207</v>
      </c>
      <c r="R5499" s="14" t="s">
        <v>38</v>
      </c>
      <c r="S5499" s="13" t="s">
        <v>216</v>
      </c>
      <c r="T5499" s="13" t="s">
        <v>217</v>
      </c>
      <c r="U5499" s="33">
        <f t="shared" ca="1" si="1020"/>
        <v>45744.56914039352</v>
      </c>
      <c r="V5499" s="13" t="str">
        <f t="shared" si="1021"/>
        <v>Bangalore</v>
      </c>
      <c r="W5499" s="13" t="str">
        <f t="shared" si="1022"/>
        <v>CLS</v>
      </c>
      <c r="X5499" s="13">
        <f t="shared" si="1023"/>
        <v>19</v>
      </c>
      <c r="Y5499" s="13" t="str">
        <f>IFERROR(VLOOKUP(C5499,ReceivingTeam[],2,FALSE),"HelpDesk")</f>
        <v>HelpDesk</v>
      </c>
      <c r="Z5499" s="67">
        <f t="shared" si="1024"/>
        <v>44885.916666666664</v>
      </c>
      <c r="AA5499" s="68">
        <f t="shared" si="1025"/>
        <v>44885</v>
      </c>
      <c r="AB5499" s="69" t="b">
        <f t="shared" si="1026"/>
        <v>0</v>
      </c>
      <c r="AC5499" s="70">
        <f t="shared" si="1027"/>
        <v>0.5</v>
      </c>
      <c r="AD5499" s="67">
        <f t="shared" si="1028"/>
        <v>44885.916666666664</v>
      </c>
      <c r="AE5499" s="67">
        <f>VLOOKUP(V5499,'Branch Wise Work Timelines'!C:G,3,FALSE)+AA5499</f>
        <v>44885.416666666664</v>
      </c>
      <c r="AF5499" s="67">
        <f>IF(V5499="Bangalore",VLOOKUP(V5499,'Branch Wise Work Timelines'!C:G,4,FALSE)+AA5499+1,IF(V5499="Mumbai",VLOOKUP(V5499,'Branch Wise Work Timelines'!C:G,4,FALSE)+AA5499+1,VLOOKUP(V5499,'Branch Wise Work Timelines'!C:G,4,FALSE)+AA5499))</f>
        <v>44886.104166666664</v>
      </c>
      <c r="AG5499" s="67">
        <f>WORKDAY.INTL(AA5499,1,11)+VLOOKUP(V5499,'Branch Wise Work Timelines'!C:G,3,FALSE)</f>
        <v>44886.416666666664</v>
      </c>
      <c r="AH5499" s="69" t="str">
        <f t="shared" ca="1" si="1029"/>
        <v>Out of TAT</v>
      </c>
      <c r="AI5499" s="69">
        <f t="shared" ca="1" si="1030"/>
        <v>20608</v>
      </c>
      <c r="AJ5499" s="69" t="str">
        <f ca="1">IF(AI5499&lt;0,"0-12",IFERROR(VLOOKUP(AI5499,Breakup[],2,FALSE),"&gt;24"))</f>
        <v>&gt;24</v>
      </c>
      <c r="AK5499" s="69" t="str">
        <f>VLOOKUP(V5499,Master!B:D,3,FALSE)</f>
        <v>South</v>
      </c>
      <c r="AL5499" s="69" t="str">
        <f t="shared" si="1031"/>
        <v>Bangalore-CLS</v>
      </c>
    </row>
    <row r="5500" spans="1:38">
      <c r="A5500" s="14" t="s">
        <v>11331</v>
      </c>
      <c r="B5500" s="54">
        <v>44701.741045636598</v>
      </c>
      <c r="C5500" s="13" t="s">
        <v>2252</v>
      </c>
      <c r="D5500" s="13">
        <v>1735</v>
      </c>
      <c r="E5500" s="13" t="s">
        <v>11332</v>
      </c>
      <c r="F5500" s="13" t="s">
        <v>15</v>
      </c>
      <c r="G5500" s="14">
        <v>1653051039986</v>
      </c>
      <c r="H5500" s="55">
        <v>0.10438657407407401</v>
      </c>
      <c r="I5500" s="33">
        <v>44889.104386574101</v>
      </c>
      <c r="J5500" s="58">
        <v>44889</v>
      </c>
      <c r="K5500" s="13" t="s">
        <v>213</v>
      </c>
      <c r="L5500" s="13" t="s">
        <v>30</v>
      </c>
      <c r="M5500" s="13" t="s">
        <v>214</v>
      </c>
      <c r="N5500" s="13" t="s">
        <v>215</v>
      </c>
      <c r="O5500" s="33" t="s">
        <v>38</v>
      </c>
      <c r="P5500" s="58" t="s">
        <v>38</v>
      </c>
      <c r="Q5500" s="33" t="s">
        <v>207</v>
      </c>
      <c r="R5500" s="14" t="s">
        <v>38</v>
      </c>
      <c r="S5500" s="13" t="s">
        <v>216</v>
      </c>
      <c r="T5500" s="13" t="s">
        <v>217</v>
      </c>
      <c r="U5500" s="33">
        <f t="shared" ca="1" si="1020"/>
        <v>45744.56914039352</v>
      </c>
      <c r="V5500" s="13" t="str">
        <f t="shared" si="1021"/>
        <v>Bangalore</v>
      </c>
      <c r="W5500" s="13" t="str">
        <f t="shared" si="1022"/>
        <v>CLS</v>
      </c>
      <c r="X5500" s="13">
        <f t="shared" si="1023"/>
        <v>2</v>
      </c>
      <c r="Y5500" s="13" t="str">
        <f>IFERROR(VLOOKUP(C5500,ReceivingTeam[],2,FALSE),"HelpDesk")</f>
        <v>HelpDesk</v>
      </c>
      <c r="Z5500" s="67">
        <f t="shared" si="1024"/>
        <v>44889.916666666664</v>
      </c>
      <c r="AA5500" s="68">
        <f t="shared" si="1025"/>
        <v>44889</v>
      </c>
      <c r="AB5500" s="69" t="b">
        <f t="shared" si="1026"/>
        <v>1</v>
      </c>
      <c r="AC5500" s="70">
        <f t="shared" si="1027"/>
        <v>0.5</v>
      </c>
      <c r="AD5500" s="67">
        <f t="shared" si="1028"/>
        <v>44889.916666666664</v>
      </c>
      <c r="AE5500" s="67">
        <f>VLOOKUP(V5500,'Branch Wise Work Timelines'!C:G,3,FALSE)+AA5500</f>
        <v>44889.416666666664</v>
      </c>
      <c r="AF5500" s="67">
        <f>IF(V5500="Bangalore",VLOOKUP(V5500,'Branch Wise Work Timelines'!C:G,4,FALSE)+AA5500+1,IF(V5500="Mumbai",VLOOKUP(V5500,'Branch Wise Work Timelines'!C:G,4,FALSE)+AA5500+1,VLOOKUP(V5500,'Branch Wise Work Timelines'!C:G,4,FALSE)+AA5500))</f>
        <v>44890.104166666664</v>
      </c>
      <c r="AG5500" s="67">
        <f>WORKDAY.INTL(AA5500,1,11)+VLOOKUP(V5500,'Branch Wise Work Timelines'!C:G,3,FALSE)</f>
        <v>44890.416666666664</v>
      </c>
      <c r="AH5500" s="69" t="str">
        <f t="shared" ca="1" si="1029"/>
        <v>Out of TAT</v>
      </c>
      <c r="AI5500" s="69">
        <f t="shared" ca="1" si="1030"/>
        <v>20512</v>
      </c>
      <c r="AJ5500" s="69" t="str">
        <f ca="1">IF(AI5500&lt;0,"0-12",IFERROR(VLOOKUP(AI5500,Breakup[],2,FALSE),"&gt;24"))</f>
        <v>&gt;24</v>
      </c>
      <c r="AK5500" s="69" t="str">
        <f>VLOOKUP(V5500,Master!B:D,3,FALSE)</f>
        <v>South</v>
      </c>
      <c r="AL5500" s="69" t="str">
        <f t="shared" si="1031"/>
        <v>Bangalore-CLS</v>
      </c>
    </row>
    <row r="5501" spans="1:38">
      <c r="A5501" s="14" t="s">
        <v>11333</v>
      </c>
      <c r="B5501" s="54">
        <v>44701.742684062498</v>
      </c>
      <c r="C5501" s="13" t="s">
        <v>2252</v>
      </c>
      <c r="D5501" s="13">
        <v>1127</v>
      </c>
      <c r="E5501" s="13" t="s">
        <v>11334</v>
      </c>
      <c r="F5501" s="13" t="s">
        <v>15</v>
      </c>
      <c r="G5501" s="14">
        <v>1653053249969</v>
      </c>
      <c r="H5501" s="55">
        <v>0.59718749999999998</v>
      </c>
      <c r="I5501" s="33">
        <v>44884.597187500003</v>
      </c>
      <c r="J5501" s="58">
        <v>44884</v>
      </c>
      <c r="K5501" s="13" t="s">
        <v>213</v>
      </c>
      <c r="L5501" s="13" t="s">
        <v>30</v>
      </c>
      <c r="M5501" s="13" t="s">
        <v>214</v>
      </c>
      <c r="N5501" s="13" t="s">
        <v>215</v>
      </c>
      <c r="O5501" s="33" t="s">
        <v>38</v>
      </c>
      <c r="P5501" s="58" t="s">
        <v>38</v>
      </c>
      <c r="Q5501" s="33" t="s">
        <v>207</v>
      </c>
      <c r="R5501" s="14" t="s">
        <v>38</v>
      </c>
      <c r="S5501" s="13" t="s">
        <v>216</v>
      </c>
      <c r="T5501" s="13" t="s">
        <v>217</v>
      </c>
      <c r="U5501" s="33">
        <f t="shared" ca="1" si="1020"/>
        <v>45744.56914039352</v>
      </c>
      <c r="V5501" s="13" t="str">
        <f t="shared" si="1021"/>
        <v>Bangalore</v>
      </c>
      <c r="W5501" s="13" t="str">
        <f t="shared" si="1022"/>
        <v>CLS</v>
      </c>
      <c r="X5501" s="13">
        <f t="shared" si="1023"/>
        <v>14</v>
      </c>
      <c r="Y5501" s="13" t="str">
        <f>IFERROR(VLOOKUP(C5501,ReceivingTeam[],2,FALSE),"HelpDesk")</f>
        <v>HelpDesk</v>
      </c>
      <c r="Z5501" s="67">
        <f t="shared" si="1024"/>
        <v>44885.097187500003</v>
      </c>
      <c r="AA5501" s="68">
        <f t="shared" si="1025"/>
        <v>44884</v>
      </c>
      <c r="AB5501" s="69" t="b">
        <f t="shared" si="1026"/>
        <v>1</v>
      </c>
      <c r="AC5501" s="70">
        <f t="shared" si="1027"/>
        <v>0.5</v>
      </c>
      <c r="AD5501" s="67">
        <f t="shared" si="1028"/>
        <v>44885.097187500003</v>
      </c>
      <c r="AE5501" s="67">
        <f>VLOOKUP(V5501,'Branch Wise Work Timelines'!C:G,3,FALSE)+AA5501</f>
        <v>44884.416666666664</v>
      </c>
      <c r="AF5501" s="67">
        <f>IF(V5501="Bangalore",VLOOKUP(V5501,'Branch Wise Work Timelines'!C:G,4,FALSE)+AA5501+1,IF(V5501="Mumbai",VLOOKUP(V5501,'Branch Wise Work Timelines'!C:G,4,FALSE)+AA5501+1,VLOOKUP(V5501,'Branch Wise Work Timelines'!C:G,4,FALSE)+AA5501))</f>
        <v>44885.104166666664</v>
      </c>
      <c r="AG5501" s="67">
        <f>WORKDAY.INTL(AA5501,1,11)+VLOOKUP(V5501,'Branch Wise Work Timelines'!C:G,3,FALSE)</f>
        <v>44886.416666666664</v>
      </c>
      <c r="AH5501" s="69" t="str">
        <f t="shared" ca="1" si="1029"/>
        <v>Out of TAT</v>
      </c>
      <c r="AI5501" s="69">
        <f t="shared" ca="1" si="1030"/>
        <v>20628</v>
      </c>
      <c r="AJ5501" s="69" t="str">
        <f ca="1">IF(AI5501&lt;0,"0-12",IFERROR(VLOOKUP(AI5501,Breakup[],2,FALSE),"&gt;24"))</f>
        <v>&gt;24</v>
      </c>
      <c r="AK5501" s="69" t="str">
        <f>VLOOKUP(V5501,Master!B:D,3,FALSE)</f>
        <v>South</v>
      </c>
      <c r="AL5501" s="69" t="str">
        <f t="shared" si="1031"/>
        <v>Bangalore-CLS</v>
      </c>
    </row>
    <row r="5502" spans="1:38">
      <c r="A5502" s="14" t="s">
        <v>11335</v>
      </c>
      <c r="B5502" s="54">
        <v>44701.611559490702</v>
      </c>
      <c r="C5502" s="13" t="s">
        <v>286</v>
      </c>
      <c r="D5502" s="13">
        <v>531</v>
      </c>
      <c r="E5502" s="13" t="s">
        <v>11336</v>
      </c>
      <c r="F5502" s="13" t="s">
        <v>33</v>
      </c>
      <c r="G5502" s="14">
        <v>1653047132597</v>
      </c>
      <c r="H5502" s="55">
        <v>0.99880787037037</v>
      </c>
      <c r="I5502" s="33">
        <v>44888.998807870397</v>
      </c>
      <c r="J5502" s="58">
        <v>44888</v>
      </c>
      <c r="K5502" s="13" t="s">
        <v>257</v>
      </c>
      <c r="L5502" s="13" t="s">
        <v>72</v>
      </c>
      <c r="M5502" s="13" t="s">
        <v>255</v>
      </c>
      <c r="N5502" s="13" t="s">
        <v>206</v>
      </c>
      <c r="O5502" s="33" t="s">
        <v>38</v>
      </c>
      <c r="P5502" s="58" t="s">
        <v>38</v>
      </c>
      <c r="Q5502" s="33" t="s">
        <v>207</v>
      </c>
      <c r="R5502" s="14" t="s">
        <v>38</v>
      </c>
      <c r="S5502" s="13" t="s">
        <v>216</v>
      </c>
      <c r="T5502" s="13" t="s">
        <v>278</v>
      </c>
      <c r="U5502" s="33">
        <f t="shared" ca="1" si="1020"/>
        <v>45744.56914039352</v>
      </c>
      <c r="V5502" s="13" t="str">
        <f t="shared" si="1021"/>
        <v>Pune</v>
      </c>
      <c r="W5502" s="13" t="str">
        <f t="shared" si="1022"/>
        <v>RI</v>
      </c>
      <c r="X5502" s="13">
        <f t="shared" si="1023"/>
        <v>23</v>
      </c>
      <c r="Y5502" s="13" t="str">
        <f>IFERROR(VLOOKUP(C5502,ReceivingTeam[],2,FALSE),"HelpDesk")</f>
        <v>HelpDesk</v>
      </c>
      <c r="Z5502" s="67">
        <f t="shared" si="1024"/>
        <v>44892.623807870397</v>
      </c>
      <c r="AA5502" s="68">
        <f t="shared" si="1025"/>
        <v>44888</v>
      </c>
      <c r="AB5502" s="69" t="b">
        <f t="shared" si="1026"/>
        <v>1</v>
      </c>
      <c r="AC5502" s="70">
        <f t="shared" si="1027"/>
        <v>3</v>
      </c>
      <c r="AD5502" s="67">
        <f t="shared" si="1028"/>
        <v>44892.623807870397</v>
      </c>
      <c r="AE5502" s="67">
        <f>VLOOKUP(V5502,'Branch Wise Work Timelines'!C:G,3,FALSE)+AA5502</f>
        <v>44888.395833333336</v>
      </c>
      <c r="AF5502" s="67">
        <f>IF(V5502="Bangalore",VLOOKUP(V5502,'Branch Wise Work Timelines'!C:G,4,FALSE)+AA5502+1,IF(V5502="Mumbai",VLOOKUP(V5502,'Branch Wise Work Timelines'!C:G,4,FALSE)+AA5502+1,VLOOKUP(V5502,'Branch Wise Work Timelines'!C:G,4,FALSE)+AA5502))</f>
        <v>44888.770833333336</v>
      </c>
      <c r="AG5502" s="67">
        <f>WORKDAY.INTL(AA5502,1,11)+VLOOKUP(V5502,'Branch Wise Work Timelines'!C:G,3,FALSE)</f>
        <v>44889.395833333336</v>
      </c>
      <c r="AH5502" s="69" t="str">
        <f t="shared" ca="1" si="1029"/>
        <v>Out of TAT</v>
      </c>
      <c r="AI5502" s="69">
        <f t="shared" ca="1" si="1030"/>
        <v>20447</v>
      </c>
      <c r="AJ5502" s="69" t="str">
        <f ca="1">IF(AI5502&lt;0,"0-12",IFERROR(VLOOKUP(AI5502,Breakup[],2,FALSE),"&gt;24"))</f>
        <v>&gt;24</v>
      </c>
      <c r="AK5502" s="69" t="str">
        <f>VLOOKUP(V5502,Master!B:D,3,FALSE)</f>
        <v>West</v>
      </c>
      <c r="AL5502" s="69" t="str">
        <f t="shared" si="1031"/>
        <v>Pune</v>
      </c>
    </row>
    <row r="5503" spans="1:38">
      <c r="A5503" s="14" t="s">
        <v>11337</v>
      </c>
      <c r="B5503" s="54">
        <v>44701.735004976901</v>
      </c>
      <c r="C5503" s="13" t="s">
        <v>986</v>
      </c>
      <c r="D5503" s="13">
        <v>1283</v>
      </c>
      <c r="E5503" s="13" t="s">
        <v>11338</v>
      </c>
      <c r="F5503" s="13" t="s">
        <v>33</v>
      </c>
      <c r="G5503" s="14">
        <v>1653049855960</v>
      </c>
      <c r="H5503" s="55">
        <v>0.371539351851852</v>
      </c>
      <c r="I5503" s="33">
        <v>44884.371539351901</v>
      </c>
      <c r="J5503" s="58">
        <v>44884</v>
      </c>
      <c r="K5503" s="13" t="s">
        <v>213</v>
      </c>
      <c r="L5503" s="13" t="s">
        <v>30</v>
      </c>
      <c r="M5503" s="13" t="s">
        <v>282</v>
      </c>
      <c r="N5503" s="13" t="s">
        <v>206</v>
      </c>
      <c r="O5503" s="33" t="s">
        <v>38</v>
      </c>
      <c r="P5503" s="58" t="s">
        <v>38</v>
      </c>
      <c r="Q5503" s="33" t="s">
        <v>207</v>
      </c>
      <c r="R5503" s="14" t="s">
        <v>38</v>
      </c>
      <c r="S5503" s="13" t="s">
        <v>216</v>
      </c>
      <c r="T5503" s="13" t="s">
        <v>217</v>
      </c>
      <c r="U5503" s="33">
        <f t="shared" ca="1" si="1020"/>
        <v>45744.56914039352</v>
      </c>
      <c r="V5503" s="13" t="str">
        <f t="shared" si="1021"/>
        <v>Bangalore</v>
      </c>
      <c r="W5503" s="13" t="str">
        <f t="shared" si="1022"/>
        <v>RI</v>
      </c>
      <c r="X5503" s="13">
        <f t="shared" si="1023"/>
        <v>8</v>
      </c>
      <c r="Y5503" s="13" t="str">
        <f>IFERROR(VLOOKUP(C5503,ReceivingTeam[],2,FALSE),"HelpDesk")</f>
        <v>HelpDesk</v>
      </c>
      <c r="Z5503" s="67">
        <f t="shared" si="1024"/>
        <v>44884.916666666664</v>
      </c>
      <c r="AA5503" s="68">
        <f t="shared" si="1025"/>
        <v>44884</v>
      </c>
      <c r="AB5503" s="69" t="b">
        <f t="shared" si="1026"/>
        <v>1</v>
      </c>
      <c r="AC5503" s="70">
        <f t="shared" si="1027"/>
        <v>0.5</v>
      </c>
      <c r="AD5503" s="67">
        <f t="shared" si="1028"/>
        <v>44884.916666666664</v>
      </c>
      <c r="AE5503" s="67">
        <f>VLOOKUP(V5503,'Branch Wise Work Timelines'!C:G,3,FALSE)+AA5503</f>
        <v>44884.416666666664</v>
      </c>
      <c r="AF5503" s="67">
        <f>IF(V5503="Bangalore",VLOOKUP(V5503,'Branch Wise Work Timelines'!C:G,4,FALSE)+AA5503+1,IF(V5503="Mumbai",VLOOKUP(V5503,'Branch Wise Work Timelines'!C:G,4,FALSE)+AA5503+1,VLOOKUP(V5503,'Branch Wise Work Timelines'!C:G,4,FALSE)+AA5503))</f>
        <v>44885.104166666664</v>
      </c>
      <c r="AG5503" s="67">
        <f>WORKDAY.INTL(AA5503,1,11)+VLOOKUP(V5503,'Branch Wise Work Timelines'!C:G,3,FALSE)</f>
        <v>44886.416666666664</v>
      </c>
      <c r="AH5503" s="69" t="str">
        <f t="shared" ca="1" si="1029"/>
        <v>Out of TAT</v>
      </c>
      <c r="AI5503" s="69">
        <f t="shared" ca="1" si="1030"/>
        <v>20632</v>
      </c>
      <c r="AJ5503" s="69" t="str">
        <f ca="1">IF(AI5503&lt;0,"0-12",IFERROR(VLOOKUP(AI5503,Breakup[],2,FALSE),"&gt;24"))</f>
        <v>&gt;24</v>
      </c>
      <c r="AK5503" s="69" t="str">
        <f>VLOOKUP(V5503,Master!B:D,3,FALSE)</f>
        <v>South</v>
      </c>
      <c r="AL5503" s="69" t="str">
        <f t="shared" si="1031"/>
        <v>Bangalore</v>
      </c>
    </row>
    <row r="5504" spans="1:38">
      <c r="A5504" s="14" t="s">
        <v>11339</v>
      </c>
      <c r="B5504" s="54">
        <v>44701.746056979202</v>
      </c>
      <c r="C5504" s="13" t="s">
        <v>404</v>
      </c>
      <c r="D5504" s="13">
        <v>1315</v>
      </c>
      <c r="E5504" s="13" t="s">
        <v>11340</v>
      </c>
      <c r="F5504" s="13" t="s">
        <v>15</v>
      </c>
      <c r="G5504" s="14">
        <v>1653050621596</v>
      </c>
      <c r="H5504" s="55">
        <v>0.56130787037037</v>
      </c>
      <c r="I5504" s="33">
        <v>44886.561307870397</v>
      </c>
      <c r="J5504" s="58">
        <v>44886</v>
      </c>
      <c r="K5504" s="13" t="s">
        <v>213</v>
      </c>
      <c r="L5504" s="13" t="s">
        <v>30</v>
      </c>
      <c r="M5504" s="13" t="s">
        <v>214</v>
      </c>
      <c r="N5504" s="13" t="s">
        <v>206</v>
      </c>
      <c r="O5504" s="33" t="s">
        <v>38</v>
      </c>
      <c r="P5504" s="58" t="s">
        <v>38</v>
      </c>
      <c r="Q5504" s="33" t="s">
        <v>207</v>
      </c>
      <c r="R5504" s="14" t="s">
        <v>38</v>
      </c>
      <c r="S5504" s="13" t="s">
        <v>216</v>
      </c>
      <c r="T5504" s="13" t="s">
        <v>217</v>
      </c>
      <c r="U5504" s="33">
        <f t="shared" ca="1" si="1020"/>
        <v>45744.56914039352</v>
      </c>
      <c r="V5504" s="13" t="str">
        <f t="shared" si="1021"/>
        <v>Bangalore</v>
      </c>
      <c r="W5504" s="13" t="str">
        <f t="shared" si="1022"/>
        <v>CLS</v>
      </c>
      <c r="X5504" s="13">
        <f t="shared" si="1023"/>
        <v>13</v>
      </c>
      <c r="Y5504" s="13" t="str">
        <f>IFERROR(VLOOKUP(C5504,ReceivingTeam[],2,FALSE),"HelpDesk")</f>
        <v>HelpDesk</v>
      </c>
      <c r="Z5504" s="67">
        <f t="shared" si="1024"/>
        <v>44887.061307870397</v>
      </c>
      <c r="AA5504" s="68">
        <f t="shared" si="1025"/>
        <v>44886</v>
      </c>
      <c r="AB5504" s="69" t="b">
        <f t="shared" si="1026"/>
        <v>1</v>
      </c>
      <c r="AC5504" s="70">
        <f t="shared" si="1027"/>
        <v>0.5</v>
      </c>
      <c r="AD5504" s="67">
        <f t="shared" si="1028"/>
        <v>44887.061307870397</v>
      </c>
      <c r="AE5504" s="67">
        <f>VLOOKUP(V5504,'Branch Wise Work Timelines'!C:G,3,FALSE)+AA5504</f>
        <v>44886.416666666664</v>
      </c>
      <c r="AF5504" s="67">
        <f>IF(V5504="Bangalore",VLOOKUP(V5504,'Branch Wise Work Timelines'!C:G,4,FALSE)+AA5504+1,IF(V5504="Mumbai",VLOOKUP(V5504,'Branch Wise Work Timelines'!C:G,4,FALSE)+AA5504+1,VLOOKUP(V5504,'Branch Wise Work Timelines'!C:G,4,FALSE)+AA5504))</f>
        <v>44887.104166666664</v>
      </c>
      <c r="AG5504" s="67">
        <f>WORKDAY.INTL(AA5504,1,11)+VLOOKUP(V5504,'Branch Wise Work Timelines'!C:G,3,FALSE)</f>
        <v>44887.416666666664</v>
      </c>
      <c r="AH5504" s="69" t="str">
        <f t="shared" ca="1" si="1029"/>
        <v>Out of TAT</v>
      </c>
      <c r="AI5504" s="69">
        <f t="shared" ca="1" si="1030"/>
        <v>20581</v>
      </c>
      <c r="AJ5504" s="69" t="str">
        <f ca="1">IF(AI5504&lt;0,"0-12",IFERROR(VLOOKUP(AI5504,Breakup[],2,FALSE),"&gt;24"))</f>
        <v>&gt;24</v>
      </c>
      <c r="AK5504" s="69" t="str">
        <f>VLOOKUP(V5504,Master!B:D,3,FALSE)</f>
        <v>South</v>
      </c>
      <c r="AL5504" s="69" t="str">
        <f t="shared" si="1031"/>
        <v>Bangalore-CLS</v>
      </c>
    </row>
    <row r="5505" spans="1:38">
      <c r="A5505" s="14" t="s">
        <v>11341</v>
      </c>
      <c r="B5505" s="54">
        <v>44701.841131863403</v>
      </c>
      <c r="C5505" s="13" t="s">
        <v>6284</v>
      </c>
      <c r="D5505" s="13">
        <v>1243</v>
      </c>
      <c r="E5505" s="13" t="s">
        <v>11342</v>
      </c>
      <c r="F5505" s="13" t="s">
        <v>33</v>
      </c>
      <c r="G5505" s="14">
        <v>1653058269490</v>
      </c>
      <c r="H5505" s="55">
        <v>0.21994212962963</v>
      </c>
      <c r="I5505" s="33">
        <v>44886.219942129603</v>
      </c>
      <c r="J5505" s="58">
        <v>44886</v>
      </c>
      <c r="K5505" s="13" t="s">
        <v>213</v>
      </c>
      <c r="L5505" s="13" t="s">
        <v>30</v>
      </c>
      <c r="M5505" s="13" t="s">
        <v>282</v>
      </c>
      <c r="N5505" s="13" t="s">
        <v>206</v>
      </c>
      <c r="O5505" s="33" t="s">
        <v>38</v>
      </c>
      <c r="P5505" s="58" t="s">
        <v>38</v>
      </c>
      <c r="Q5505" s="33" t="s">
        <v>207</v>
      </c>
      <c r="R5505" s="14" t="s">
        <v>38</v>
      </c>
      <c r="S5505" s="13" t="s">
        <v>216</v>
      </c>
      <c r="T5505" s="13" t="s">
        <v>217</v>
      </c>
      <c r="U5505" s="33">
        <f t="shared" ca="1" si="1020"/>
        <v>45744.56914039352</v>
      </c>
      <c r="V5505" s="13" t="str">
        <f t="shared" si="1021"/>
        <v>Bangalore</v>
      </c>
      <c r="W5505" s="13" t="str">
        <f t="shared" si="1022"/>
        <v>RI</v>
      </c>
      <c r="X5505" s="13">
        <f t="shared" si="1023"/>
        <v>5</v>
      </c>
      <c r="Y5505" s="13" t="str">
        <f>IFERROR(VLOOKUP(C5505,ReceivingTeam[],2,FALSE),"HelpDesk")</f>
        <v>HelpDesk</v>
      </c>
      <c r="Z5505" s="67">
        <f t="shared" si="1024"/>
        <v>44886.916666666664</v>
      </c>
      <c r="AA5505" s="68">
        <f t="shared" si="1025"/>
        <v>44886</v>
      </c>
      <c r="AB5505" s="69" t="b">
        <f t="shared" si="1026"/>
        <v>1</v>
      </c>
      <c r="AC5505" s="70">
        <f t="shared" si="1027"/>
        <v>0.5</v>
      </c>
      <c r="AD5505" s="67">
        <f t="shared" si="1028"/>
        <v>44886.916666666664</v>
      </c>
      <c r="AE5505" s="67">
        <f>VLOOKUP(V5505,'Branch Wise Work Timelines'!C:G,3,FALSE)+AA5505</f>
        <v>44886.416666666664</v>
      </c>
      <c r="AF5505" s="67">
        <f>IF(V5505="Bangalore",VLOOKUP(V5505,'Branch Wise Work Timelines'!C:G,4,FALSE)+AA5505+1,IF(V5505="Mumbai",VLOOKUP(V5505,'Branch Wise Work Timelines'!C:G,4,FALSE)+AA5505+1,VLOOKUP(V5505,'Branch Wise Work Timelines'!C:G,4,FALSE)+AA5505))</f>
        <v>44887.104166666664</v>
      </c>
      <c r="AG5505" s="67">
        <f>WORKDAY.INTL(AA5505,1,11)+VLOOKUP(V5505,'Branch Wise Work Timelines'!C:G,3,FALSE)</f>
        <v>44887.416666666664</v>
      </c>
      <c r="AH5505" s="69" t="str">
        <f t="shared" ca="1" si="1029"/>
        <v>Out of TAT</v>
      </c>
      <c r="AI5505" s="69">
        <f t="shared" ca="1" si="1030"/>
        <v>20584</v>
      </c>
      <c r="AJ5505" s="69" t="str">
        <f ca="1">IF(AI5505&lt;0,"0-12",IFERROR(VLOOKUP(AI5505,Breakup[],2,FALSE),"&gt;24"))</f>
        <v>&gt;24</v>
      </c>
      <c r="AK5505" s="69" t="str">
        <f>VLOOKUP(V5505,Master!B:D,3,FALSE)</f>
        <v>South</v>
      </c>
      <c r="AL5505" s="69" t="str">
        <f t="shared" si="1031"/>
        <v>Bangalore</v>
      </c>
    </row>
    <row r="5506" spans="1:38">
      <c r="A5506" s="14" t="s">
        <v>11343</v>
      </c>
      <c r="B5506" s="54">
        <v>44701.842305439801</v>
      </c>
      <c r="C5506" s="13" t="s">
        <v>6284</v>
      </c>
      <c r="D5506" s="13">
        <v>1951</v>
      </c>
      <c r="E5506" s="13" t="s">
        <v>11344</v>
      </c>
      <c r="F5506" s="13" t="s">
        <v>33</v>
      </c>
      <c r="G5506" s="14">
        <v>1653058832830</v>
      </c>
      <c r="H5506" s="55">
        <v>0.90542824074074102</v>
      </c>
      <c r="I5506" s="33">
        <v>44886.905428240701</v>
      </c>
      <c r="J5506" s="58">
        <v>44886</v>
      </c>
      <c r="K5506" s="13" t="s">
        <v>213</v>
      </c>
      <c r="L5506" s="13" t="s">
        <v>30</v>
      </c>
      <c r="M5506" s="13" t="s">
        <v>282</v>
      </c>
      <c r="N5506" s="13" t="s">
        <v>206</v>
      </c>
      <c r="O5506" s="33" t="s">
        <v>38</v>
      </c>
      <c r="P5506" s="58" t="s">
        <v>38</v>
      </c>
      <c r="Q5506" s="33" t="s">
        <v>207</v>
      </c>
      <c r="R5506" s="14" t="s">
        <v>38</v>
      </c>
      <c r="S5506" s="13" t="s">
        <v>216</v>
      </c>
      <c r="T5506" s="13" t="s">
        <v>278</v>
      </c>
      <c r="U5506" s="33">
        <f t="shared" ref="U5506:U5569" ca="1" si="1032">NOW()</f>
        <v>45744.56914039352</v>
      </c>
      <c r="V5506" s="13" t="str">
        <f t="shared" ref="V5506:V5569" si="1033">VLOOKUP(L5506,Location,2,0)</f>
        <v>Bangalore</v>
      </c>
      <c r="W5506" s="13" t="str">
        <f t="shared" ref="W5506:W5569" si="1034">VLOOKUP(F5506,FCT,2,FALSE)</f>
        <v>RI</v>
      </c>
      <c r="X5506" s="13">
        <f t="shared" ref="X5506:X5569" si="1035">HOUR(I5506)</f>
        <v>21</v>
      </c>
      <c r="Y5506" s="13" t="str">
        <f>IFERROR(VLOOKUP(C5506,ReceivingTeam[],2,FALSE),"HelpDesk")</f>
        <v>HelpDesk</v>
      </c>
      <c r="Z5506" s="67">
        <f t="shared" ref="Z5506:Z5569" si="1036">IF(AB5506=FALSE,AE5506+AC5506,IF(I5506&gt;AE5506,IF(((I5506+AC5506)&gt;AF5506),(AC5506-(AF5506-I5506)+AG5506),I5506+AC5506),IF(((AE5506+AC5506)&gt;AF5506),(AC5506-(AF5506-AE5506)+AG5506),AE5506+AC5506)))</f>
        <v>44890.217928240701</v>
      </c>
      <c r="AA5506" s="68">
        <f t="shared" ref="AA5506:AA5569" si="1037">INT(J5506)</f>
        <v>44886</v>
      </c>
      <c r="AB5506" s="69" t="b">
        <f t="shared" ref="AB5506:AB5569" si="1038">WORKDAY.INTL(AA5506-1,1,11)=AA5506</f>
        <v>1</v>
      </c>
      <c r="AC5506" s="70">
        <f t="shared" ref="AC5506:AC5569" si="1039">IF(T5506="High",12/24,72/24)</f>
        <v>3</v>
      </c>
      <c r="AD5506" s="67">
        <f t="shared" ref="AD5506:AD5569" si="1040">IF(AB5506=FALSE,AE5506+AC5506,IF(I5506&gt;AE5506,IF(((I5506+AC5506)&gt;AF5506),(AC5506-(AF5506-I5506)+AG5506),I5506+AC5506),IF(((AE5506+AC5506)&gt;AF5506),(AC5506-(AF5506-AE5506)+AG5506),AE5506+AC5506)))</f>
        <v>44890.217928240701</v>
      </c>
      <c r="AE5506" s="67">
        <f>VLOOKUP(V5506,'Branch Wise Work Timelines'!C:G,3,FALSE)+AA5506</f>
        <v>44886.416666666664</v>
      </c>
      <c r="AF5506" s="67">
        <f>IF(V5506="Bangalore",VLOOKUP(V5506,'Branch Wise Work Timelines'!C:G,4,FALSE)+AA5506+1,IF(V5506="Mumbai",VLOOKUP(V5506,'Branch Wise Work Timelines'!C:G,4,FALSE)+AA5506+1,VLOOKUP(V5506,'Branch Wise Work Timelines'!C:G,4,FALSE)+AA5506))</f>
        <v>44887.104166666664</v>
      </c>
      <c r="AG5506" s="67">
        <f>WORKDAY.INTL(AA5506,1,11)+VLOOKUP(V5506,'Branch Wise Work Timelines'!C:G,3,FALSE)</f>
        <v>44887.416666666664</v>
      </c>
      <c r="AH5506" s="69" t="str">
        <f t="shared" ref="AH5506:AH5569" ca="1" si="1041">IF(Q5506&lt;&gt;"Success",IF(U5506&gt;Z5506,"Out of TAT","In TAT"),IF(O5506&gt;AD5506,"Not Met","Met"))</f>
        <v>Out of TAT</v>
      </c>
      <c r="AI5506" s="69">
        <f t="shared" ref="AI5506:AI5569" ca="1" si="1042">ROUNDUP((U5506-AD5506)*24,0)</f>
        <v>20505</v>
      </c>
      <c r="AJ5506" s="69" t="str">
        <f ca="1">IF(AI5506&lt;0,"0-12",IFERROR(VLOOKUP(AI5506,Breakup[],2,FALSE),"&gt;24"))</f>
        <v>&gt;24</v>
      </c>
      <c r="AK5506" s="69" t="str">
        <f>VLOOKUP(V5506,Master!B:D,3,FALSE)</f>
        <v>South</v>
      </c>
      <c r="AL5506" s="69" t="str">
        <f t="shared" ref="AL5506:AL5569" si="1043">IF(V5506="Bangalore",IF(W5506="CLS",V5506&amp;"-"&amp;"CLS",V5506),(V5506))</f>
        <v>Bangalore</v>
      </c>
    </row>
    <row r="5507" spans="1:38">
      <c r="A5507" s="14" t="s">
        <v>11345</v>
      </c>
      <c r="B5507" s="54">
        <v>44701.842895868103</v>
      </c>
      <c r="C5507" s="13" t="s">
        <v>4172</v>
      </c>
      <c r="D5507" s="13">
        <v>1017</v>
      </c>
      <c r="E5507" s="13" t="s">
        <v>11346</v>
      </c>
      <c r="F5507" s="13" t="s">
        <v>33</v>
      </c>
      <c r="G5507" s="14">
        <v>1653058832830</v>
      </c>
      <c r="H5507" s="55">
        <v>0.378773148148148</v>
      </c>
      <c r="I5507" s="33">
        <v>44881.378773148099</v>
      </c>
      <c r="J5507" s="58">
        <v>44881</v>
      </c>
      <c r="K5507" s="13" t="s">
        <v>213</v>
      </c>
      <c r="L5507" s="13" t="s">
        <v>30</v>
      </c>
      <c r="M5507" s="13" t="s">
        <v>282</v>
      </c>
      <c r="N5507" s="13" t="s">
        <v>206</v>
      </c>
      <c r="O5507" s="33" t="s">
        <v>38</v>
      </c>
      <c r="P5507" s="58" t="s">
        <v>38</v>
      </c>
      <c r="Q5507" s="33" t="s">
        <v>207</v>
      </c>
      <c r="R5507" s="14" t="s">
        <v>38</v>
      </c>
      <c r="S5507" s="13" t="s">
        <v>216</v>
      </c>
      <c r="T5507" s="13" t="s">
        <v>278</v>
      </c>
      <c r="U5507" s="33">
        <f t="shared" ca="1" si="1032"/>
        <v>45744.56914039352</v>
      </c>
      <c r="V5507" s="13" t="str">
        <f t="shared" si="1033"/>
        <v>Bangalore</v>
      </c>
      <c r="W5507" s="13" t="str">
        <f t="shared" si="1034"/>
        <v>RI</v>
      </c>
      <c r="X5507" s="13">
        <f t="shared" si="1035"/>
        <v>9</v>
      </c>
      <c r="Y5507" s="13" t="str">
        <f>IFERROR(VLOOKUP(C5507,ReceivingTeam[],2,FALSE),"HelpDesk")</f>
        <v>HelpDesk</v>
      </c>
      <c r="Z5507" s="67">
        <f t="shared" si="1036"/>
        <v>44884.729166666664</v>
      </c>
      <c r="AA5507" s="68">
        <f t="shared" si="1037"/>
        <v>44881</v>
      </c>
      <c r="AB5507" s="69" t="b">
        <f t="shared" si="1038"/>
        <v>1</v>
      </c>
      <c r="AC5507" s="70">
        <f t="shared" si="1039"/>
        <v>3</v>
      </c>
      <c r="AD5507" s="67">
        <f t="shared" si="1040"/>
        <v>44884.729166666664</v>
      </c>
      <c r="AE5507" s="67">
        <f>VLOOKUP(V5507,'Branch Wise Work Timelines'!C:G,3,FALSE)+AA5507</f>
        <v>44881.416666666664</v>
      </c>
      <c r="AF5507" s="67">
        <f>IF(V5507="Bangalore",VLOOKUP(V5507,'Branch Wise Work Timelines'!C:G,4,FALSE)+AA5507+1,IF(V5507="Mumbai",VLOOKUP(V5507,'Branch Wise Work Timelines'!C:G,4,FALSE)+AA5507+1,VLOOKUP(V5507,'Branch Wise Work Timelines'!C:G,4,FALSE)+AA5507))</f>
        <v>44882.104166666664</v>
      </c>
      <c r="AG5507" s="67">
        <f>WORKDAY.INTL(AA5507,1,11)+VLOOKUP(V5507,'Branch Wise Work Timelines'!C:G,3,FALSE)</f>
        <v>44882.416666666664</v>
      </c>
      <c r="AH5507" s="69" t="str">
        <f t="shared" ca="1" si="1041"/>
        <v>Out of TAT</v>
      </c>
      <c r="AI5507" s="69">
        <f t="shared" ca="1" si="1042"/>
        <v>20637</v>
      </c>
      <c r="AJ5507" s="69" t="str">
        <f ca="1">IF(AI5507&lt;0,"0-12",IFERROR(VLOOKUP(AI5507,Breakup[],2,FALSE),"&gt;24"))</f>
        <v>&gt;24</v>
      </c>
      <c r="AK5507" s="69" t="str">
        <f>VLOOKUP(V5507,Master!B:D,3,FALSE)</f>
        <v>South</v>
      </c>
      <c r="AL5507" s="69" t="str">
        <f t="shared" si="1043"/>
        <v>Bangalore</v>
      </c>
    </row>
    <row r="5508" spans="1:38">
      <c r="A5508" s="14" t="s">
        <v>11347</v>
      </c>
      <c r="B5508" s="54">
        <v>44701.690331168997</v>
      </c>
      <c r="C5508" s="13" t="s">
        <v>418</v>
      </c>
      <c r="D5508" s="13">
        <v>1708</v>
      </c>
      <c r="E5508" s="13" t="s">
        <v>11348</v>
      </c>
      <c r="F5508" s="13" t="s">
        <v>15</v>
      </c>
      <c r="G5508" s="14">
        <v>1653046672988</v>
      </c>
      <c r="H5508" s="55">
        <v>0.59347222222222196</v>
      </c>
      <c r="I5508" s="33">
        <v>44885.593472222201</v>
      </c>
      <c r="J5508" s="58">
        <v>44885</v>
      </c>
      <c r="K5508" s="13" t="s">
        <v>213</v>
      </c>
      <c r="L5508" s="13" t="s">
        <v>30</v>
      </c>
      <c r="M5508" s="13" t="s">
        <v>75</v>
      </c>
      <c r="N5508" s="13" t="s">
        <v>206</v>
      </c>
      <c r="O5508" s="33" t="s">
        <v>38</v>
      </c>
      <c r="P5508" s="58" t="s">
        <v>38</v>
      </c>
      <c r="Q5508" s="33" t="s">
        <v>207</v>
      </c>
      <c r="R5508" s="14" t="s">
        <v>38</v>
      </c>
      <c r="S5508" s="13" t="s">
        <v>208</v>
      </c>
      <c r="T5508" s="13" t="s">
        <v>209</v>
      </c>
      <c r="U5508" s="33">
        <f t="shared" ca="1" si="1032"/>
        <v>45744.56914039352</v>
      </c>
      <c r="V5508" s="13" t="str">
        <f t="shared" si="1033"/>
        <v>Bangalore</v>
      </c>
      <c r="W5508" s="13" t="str">
        <f t="shared" si="1034"/>
        <v>CLS</v>
      </c>
      <c r="X5508" s="13">
        <f t="shared" si="1035"/>
        <v>14</v>
      </c>
      <c r="Y5508" s="13" t="str">
        <f>IFERROR(VLOOKUP(C5508,ReceivingTeam[],2,FALSE),"HelpDesk")</f>
        <v>HelpDesk</v>
      </c>
      <c r="Z5508" s="67">
        <f t="shared" si="1036"/>
        <v>44885.916666666664</v>
      </c>
      <c r="AA5508" s="68">
        <f t="shared" si="1037"/>
        <v>44885</v>
      </c>
      <c r="AB5508" s="69" t="b">
        <f t="shared" si="1038"/>
        <v>0</v>
      </c>
      <c r="AC5508" s="70">
        <f t="shared" si="1039"/>
        <v>0.5</v>
      </c>
      <c r="AD5508" s="67">
        <f t="shared" si="1040"/>
        <v>44885.916666666664</v>
      </c>
      <c r="AE5508" s="67">
        <f>VLOOKUP(V5508,'Branch Wise Work Timelines'!C:G,3,FALSE)+AA5508</f>
        <v>44885.416666666664</v>
      </c>
      <c r="AF5508" s="67">
        <f>IF(V5508="Bangalore",VLOOKUP(V5508,'Branch Wise Work Timelines'!C:G,4,FALSE)+AA5508+1,IF(V5508="Mumbai",VLOOKUP(V5508,'Branch Wise Work Timelines'!C:G,4,FALSE)+AA5508+1,VLOOKUP(V5508,'Branch Wise Work Timelines'!C:G,4,FALSE)+AA5508))</f>
        <v>44886.104166666664</v>
      </c>
      <c r="AG5508" s="67">
        <f>WORKDAY.INTL(AA5508,1,11)+VLOOKUP(V5508,'Branch Wise Work Timelines'!C:G,3,FALSE)</f>
        <v>44886.416666666664</v>
      </c>
      <c r="AH5508" s="69" t="str">
        <f t="shared" ca="1" si="1041"/>
        <v>Out of TAT</v>
      </c>
      <c r="AI5508" s="69">
        <f t="shared" ca="1" si="1042"/>
        <v>20608</v>
      </c>
      <c r="AJ5508" s="69" t="str">
        <f ca="1">IF(AI5508&lt;0,"0-12",IFERROR(VLOOKUP(AI5508,Breakup[],2,FALSE),"&gt;24"))</f>
        <v>&gt;24</v>
      </c>
      <c r="AK5508" s="69" t="str">
        <f>VLOOKUP(V5508,Master!B:D,3,FALSE)</f>
        <v>South</v>
      </c>
      <c r="AL5508" s="69" t="str">
        <f t="shared" si="1043"/>
        <v>Bangalore-CLS</v>
      </c>
    </row>
    <row r="5509" spans="1:38">
      <c r="A5509" s="14" t="s">
        <v>11349</v>
      </c>
      <c r="B5509" s="54">
        <v>44701.6853760417</v>
      </c>
      <c r="C5509" s="13" t="s">
        <v>377</v>
      </c>
      <c r="D5509" s="13">
        <v>876</v>
      </c>
      <c r="E5509" s="13" t="s">
        <v>11350</v>
      </c>
      <c r="F5509" s="13" t="s">
        <v>15</v>
      </c>
      <c r="G5509" s="14">
        <v>1653050074123</v>
      </c>
      <c r="H5509" s="55">
        <v>0.390775462962963</v>
      </c>
      <c r="I5509" s="33">
        <v>44889.390775462998</v>
      </c>
      <c r="J5509" s="58">
        <v>44889</v>
      </c>
      <c r="K5509" s="13" t="s">
        <v>213</v>
      </c>
      <c r="L5509" s="13" t="s">
        <v>30</v>
      </c>
      <c r="M5509" s="13" t="s">
        <v>75</v>
      </c>
      <c r="N5509" s="13" t="s">
        <v>206</v>
      </c>
      <c r="O5509" s="33" t="s">
        <v>38</v>
      </c>
      <c r="P5509" s="58" t="s">
        <v>38</v>
      </c>
      <c r="Q5509" s="33" t="s">
        <v>207</v>
      </c>
      <c r="R5509" s="14" t="s">
        <v>38</v>
      </c>
      <c r="S5509" s="13" t="s">
        <v>216</v>
      </c>
      <c r="T5509" s="13" t="s">
        <v>217</v>
      </c>
      <c r="U5509" s="33">
        <f t="shared" ca="1" si="1032"/>
        <v>45744.56914039352</v>
      </c>
      <c r="V5509" s="13" t="str">
        <f t="shared" si="1033"/>
        <v>Bangalore</v>
      </c>
      <c r="W5509" s="13" t="str">
        <f t="shared" si="1034"/>
        <v>CLS</v>
      </c>
      <c r="X5509" s="13">
        <f t="shared" si="1035"/>
        <v>9</v>
      </c>
      <c r="Y5509" s="13" t="str">
        <f>IFERROR(VLOOKUP(C5509,ReceivingTeam[],2,FALSE),"HelpDesk")</f>
        <v>HelpDesk</v>
      </c>
      <c r="Z5509" s="67">
        <f t="shared" si="1036"/>
        <v>44889.916666666664</v>
      </c>
      <c r="AA5509" s="68">
        <f t="shared" si="1037"/>
        <v>44889</v>
      </c>
      <c r="AB5509" s="69" t="b">
        <f t="shared" si="1038"/>
        <v>1</v>
      </c>
      <c r="AC5509" s="70">
        <f t="shared" si="1039"/>
        <v>0.5</v>
      </c>
      <c r="AD5509" s="67">
        <f t="shared" si="1040"/>
        <v>44889.916666666664</v>
      </c>
      <c r="AE5509" s="67">
        <f>VLOOKUP(V5509,'Branch Wise Work Timelines'!C:G,3,FALSE)+AA5509</f>
        <v>44889.416666666664</v>
      </c>
      <c r="AF5509" s="67">
        <f>IF(V5509="Bangalore",VLOOKUP(V5509,'Branch Wise Work Timelines'!C:G,4,FALSE)+AA5509+1,IF(V5509="Mumbai",VLOOKUP(V5509,'Branch Wise Work Timelines'!C:G,4,FALSE)+AA5509+1,VLOOKUP(V5509,'Branch Wise Work Timelines'!C:G,4,FALSE)+AA5509))</f>
        <v>44890.104166666664</v>
      </c>
      <c r="AG5509" s="67">
        <f>WORKDAY.INTL(AA5509,1,11)+VLOOKUP(V5509,'Branch Wise Work Timelines'!C:G,3,FALSE)</f>
        <v>44890.416666666664</v>
      </c>
      <c r="AH5509" s="69" t="str">
        <f t="shared" ca="1" si="1041"/>
        <v>Out of TAT</v>
      </c>
      <c r="AI5509" s="69">
        <f t="shared" ca="1" si="1042"/>
        <v>20512</v>
      </c>
      <c r="AJ5509" s="69" t="str">
        <f ca="1">IF(AI5509&lt;0,"0-12",IFERROR(VLOOKUP(AI5509,Breakup[],2,FALSE),"&gt;24"))</f>
        <v>&gt;24</v>
      </c>
      <c r="AK5509" s="69" t="str">
        <f>VLOOKUP(V5509,Master!B:D,3,FALSE)</f>
        <v>South</v>
      </c>
      <c r="AL5509" s="69" t="str">
        <f t="shared" si="1043"/>
        <v>Bangalore-CLS</v>
      </c>
    </row>
    <row r="5510" spans="1:38">
      <c r="A5510" s="14" t="s">
        <v>11351</v>
      </c>
      <c r="B5510" s="54">
        <v>44701.881121794002</v>
      </c>
      <c r="C5510" s="13" t="s">
        <v>6284</v>
      </c>
      <c r="D5510" s="13">
        <v>599</v>
      </c>
      <c r="E5510" s="13" t="s">
        <v>11352</v>
      </c>
      <c r="F5510" s="13" t="s">
        <v>46</v>
      </c>
      <c r="G5510" s="14">
        <v>1653061359271</v>
      </c>
      <c r="H5510" s="55">
        <v>0.19476851851851901</v>
      </c>
      <c r="I5510" s="33">
        <v>44888.1947685185</v>
      </c>
      <c r="J5510" s="58">
        <v>44888</v>
      </c>
      <c r="K5510" s="13" t="s">
        <v>213</v>
      </c>
      <c r="L5510" s="13" t="s">
        <v>30</v>
      </c>
      <c r="M5510" s="13" t="s">
        <v>282</v>
      </c>
      <c r="N5510" s="13" t="s">
        <v>206</v>
      </c>
      <c r="O5510" s="33" t="s">
        <v>38</v>
      </c>
      <c r="P5510" s="58" t="s">
        <v>38</v>
      </c>
      <c r="Q5510" s="33" t="s">
        <v>207</v>
      </c>
      <c r="R5510" s="14" t="s">
        <v>38</v>
      </c>
      <c r="S5510" s="13" t="s">
        <v>216</v>
      </c>
      <c r="T5510" s="13" t="s">
        <v>217</v>
      </c>
      <c r="U5510" s="33">
        <f t="shared" ca="1" si="1032"/>
        <v>45744.56914039352</v>
      </c>
      <c r="V5510" s="13" t="str">
        <f t="shared" si="1033"/>
        <v>Bangalore</v>
      </c>
      <c r="W5510" s="13" t="str">
        <f t="shared" si="1034"/>
        <v>RI</v>
      </c>
      <c r="X5510" s="13">
        <f t="shared" si="1035"/>
        <v>4</v>
      </c>
      <c r="Y5510" s="13" t="str">
        <f>IFERROR(VLOOKUP(C5510,ReceivingTeam[],2,FALSE),"HelpDesk")</f>
        <v>HelpDesk</v>
      </c>
      <c r="Z5510" s="67">
        <f t="shared" si="1036"/>
        <v>44888.916666666664</v>
      </c>
      <c r="AA5510" s="68">
        <f t="shared" si="1037"/>
        <v>44888</v>
      </c>
      <c r="AB5510" s="69" t="b">
        <f t="shared" si="1038"/>
        <v>1</v>
      </c>
      <c r="AC5510" s="70">
        <f t="shared" si="1039"/>
        <v>0.5</v>
      </c>
      <c r="AD5510" s="67">
        <f t="shared" si="1040"/>
        <v>44888.916666666664</v>
      </c>
      <c r="AE5510" s="67">
        <f>VLOOKUP(V5510,'Branch Wise Work Timelines'!C:G,3,FALSE)+AA5510</f>
        <v>44888.416666666664</v>
      </c>
      <c r="AF5510" s="67">
        <f>IF(V5510="Bangalore",VLOOKUP(V5510,'Branch Wise Work Timelines'!C:G,4,FALSE)+AA5510+1,IF(V5510="Mumbai",VLOOKUP(V5510,'Branch Wise Work Timelines'!C:G,4,FALSE)+AA5510+1,VLOOKUP(V5510,'Branch Wise Work Timelines'!C:G,4,FALSE)+AA5510))</f>
        <v>44889.104166666664</v>
      </c>
      <c r="AG5510" s="67">
        <f>WORKDAY.INTL(AA5510,1,11)+VLOOKUP(V5510,'Branch Wise Work Timelines'!C:G,3,FALSE)</f>
        <v>44889.416666666664</v>
      </c>
      <c r="AH5510" s="69" t="str">
        <f t="shared" ca="1" si="1041"/>
        <v>Out of TAT</v>
      </c>
      <c r="AI5510" s="69">
        <f t="shared" ca="1" si="1042"/>
        <v>20536</v>
      </c>
      <c r="AJ5510" s="69" t="str">
        <f ca="1">IF(AI5510&lt;0,"0-12",IFERROR(VLOOKUP(AI5510,Breakup[],2,FALSE),"&gt;24"))</f>
        <v>&gt;24</v>
      </c>
      <c r="AK5510" s="69" t="str">
        <f>VLOOKUP(V5510,Master!B:D,3,FALSE)</f>
        <v>South</v>
      </c>
      <c r="AL5510" s="69" t="str">
        <f t="shared" si="1043"/>
        <v>Bangalore</v>
      </c>
    </row>
    <row r="5511" spans="1:38">
      <c r="A5511" s="14" t="s">
        <v>11353</v>
      </c>
      <c r="B5511" s="54">
        <v>44701.769876770799</v>
      </c>
      <c r="C5511" s="13" t="s">
        <v>211</v>
      </c>
      <c r="D5511" s="13">
        <v>1835</v>
      </c>
      <c r="E5511" s="13" t="s">
        <v>11354</v>
      </c>
      <c r="F5511" s="13" t="s">
        <v>15</v>
      </c>
      <c r="G5511" s="14">
        <v>1653053327236</v>
      </c>
      <c r="H5511" s="55">
        <v>0.67944444444444396</v>
      </c>
      <c r="I5511" s="33">
        <v>44885.679444444402</v>
      </c>
      <c r="J5511" s="58">
        <v>44885</v>
      </c>
      <c r="K5511" s="13" t="s">
        <v>213</v>
      </c>
      <c r="L5511" s="13" t="s">
        <v>30</v>
      </c>
      <c r="M5511" s="13" t="s">
        <v>75</v>
      </c>
      <c r="N5511" s="13" t="s">
        <v>206</v>
      </c>
      <c r="O5511" s="33" t="s">
        <v>38</v>
      </c>
      <c r="P5511" s="58" t="s">
        <v>38</v>
      </c>
      <c r="Q5511" s="33" t="s">
        <v>207</v>
      </c>
      <c r="R5511" s="14" t="s">
        <v>38</v>
      </c>
      <c r="S5511" s="13" t="s">
        <v>216</v>
      </c>
      <c r="T5511" s="13" t="s">
        <v>217</v>
      </c>
      <c r="U5511" s="33">
        <f t="shared" ca="1" si="1032"/>
        <v>45744.56914039352</v>
      </c>
      <c r="V5511" s="13" t="str">
        <f t="shared" si="1033"/>
        <v>Bangalore</v>
      </c>
      <c r="W5511" s="13" t="str">
        <f t="shared" si="1034"/>
        <v>CLS</v>
      </c>
      <c r="X5511" s="13">
        <f t="shared" si="1035"/>
        <v>16</v>
      </c>
      <c r="Y5511" s="13" t="str">
        <f>IFERROR(VLOOKUP(C5511,ReceivingTeam[],2,FALSE),"HelpDesk")</f>
        <v>HelpDesk</v>
      </c>
      <c r="Z5511" s="67">
        <f t="shared" si="1036"/>
        <v>44885.916666666664</v>
      </c>
      <c r="AA5511" s="68">
        <f t="shared" si="1037"/>
        <v>44885</v>
      </c>
      <c r="AB5511" s="69" t="b">
        <f t="shared" si="1038"/>
        <v>0</v>
      </c>
      <c r="AC5511" s="70">
        <f t="shared" si="1039"/>
        <v>0.5</v>
      </c>
      <c r="AD5511" s="67">
        <f t="shared" si="1040"/>
        <v>44885.916666666664</v>
      </c>
      <c r="AE5511" s="67">
        <f>VLOOKUP(V5511,'Branch Wise Work Timelines'!C:G,3,FALSE)+AA5511</f>
        <v>44885.416666666664</v>
      </c>
      <c r="AF5511" s="67">
        <f>IF(V5511="Bangalore",VLOOKUP(V5511,'Branch Wise Work Timelines'!C:G,4,FALSE)+AA5511+1,IF(V5511="Mumbai",VLOOKUP(V5511,'Branch Wise Work Timelines'!C:G,4,FALSE)+AA5511+1,VLOOKUP(V5511,'Branch Wise Work Timelines'!C:G,4,FALSE)+AA5511))</f>
        <v>44886.104166666664</v>
      </c>
      <c r="AG5511" s="67">
        <f>WORKDAY.INTL(AA5511,1,11)+VLOOKUP(V5511,'Branch Wise Work Timelines'!C:G,3,FALSE)</f>
        <v>44886.416666666664</v>
      </c>
      <c r="AH5511" s="69" t="str">
        <f t="shared" ca="1" si="1041"/>
        <v>Out of TAT</v>
      </c>
      <c r="AI5511" s="69">
        <f t="shared" ca="1" si="1042"/>
        <v>20608</v>
      </c>
      <c r="AJ5511" s="69" t="str">
        <f ca="1">IF(AI5511&lt;0,"0-12",IFERROR(VLOOKUP(AI5511,Breakup[],2,FALSE),"&gt;24"))</f>
        <v>&gt;24</v>
      </c>
      <c r="AK5511" s="69" t="str">
        <f>VLOOKUP(V5511,Master!B:D,3,FALSE)</f>
        <v>South</v>
      </c>
      <c r="AL5511" s="69" t="str">
        <f t="shared" si="1043"/>
        <v>Bangalore-CLS</v>
      </c>
    </row>
    <row r="5512" spans="1:38">
      <c r="A5512" s="14" t="s">
        <v>11355</v>
      </c>
      <c r="B5512" s="54">
        <v>44701.754412187503</v>
      </c>
      <c r="C5512" s="13" t="s">
        <v>1232</v>
      </c>
      <c r="D5512" s="13">
        <v>1767</v>
      </c>
      <c r="E5512" s="13" t="s">
        <v>11356</v>
      </c>
      <c r="F5512" s="13" t="s">
        <v>33</v>
      </c>
      <c r="G5512" s="14">
        <v>1653054985137</v>
      </c>
      <c r="H5512" s="55">
        <v>0.71797453703703695</v>
      </c>
      <c r="I5512" s="33">
        <v>44884.717974537001</v>
      </c>
      <c r="J5512" s="58">
        <v>44884</v>
      </c>
      <c r="K5512" s="13" t="s">
        <v>213</v>
      </c>
      <c r="L5512" s="13" t="s">
        <v>30</v>
      </c>
      <c r="M5512" s="13" t="s">
        <v>282</v>
      </c>
      <c r="N5512" s="13" t="s">
        <v>206</v>
      </c>
      <c r="O5512" s="33" t="s">
        <v>38</v>
      </c>
      <c r="P5512" s="58" t="s">
        <v>38</v>
      </c>
      <c r="Q5512" s="33" t="s">
        <v>207</v>
      </c>
      <c r="R5512" s="14" t="s">
        <v>38</v>
      </c>
      <c r="S5512" s="13" t="s">
        <v>216</v>
      </c>
      <c r="T5512" s="13" t="s">
        <v>217</v>
      </c>
      <c r="U5512" s="33">
        <f t="shared" ca="1" si="1032"/>
        <v>45744.56914039352</v>
      </c>
      <c r="V5512" s="13" t="str">
        <f t="shared" si="1033"/>
        <v>Bangalore</v>
      </c>
      <c r="W5512" s="13" t="str">
        <f t="shared" si="1034"/>
        <v>RI</v>
      </c>
      <c r="X5512" s="13">
        <f t="shared" si="1035"/>
        <v>17</v>
      </c>
      <c r="Y5512" s="13" t="str">
        <f>IFERROR(VLOOKUP(C5512,ReceivingTeam[],2,FALSE),"HelpDesk")</f>
        <v>HelpDesk</v>
      </c>
      <c r="Z5512" s="67">
        <f t="shared" si="1036"/>
        <v>44886.530474537001</v>
      </c>
      <c r="AA5512" s="68">
        <f t="shared" si="1037"/>
        <v>44884</v>
      </c>
      <c r="AB5512" s="69" t="b">
        <f t="shared" si="1038"/>
        <v>1</v>
      </c>
      <c r="AC5512" s="70">
        <f t="shared" si="1039"/>
        <v>0.5</v>
      </c>
      <c r="AD5512" s="67">
        <f t="shared" si="1040"/>
        <v>44886.530474537001</v>
      </c>
      <c r="AE5512" s="67">
        <f>VLOOKUP(V5512,'Branch Wise Work Timelines'!C:G,3,FALSE)+AA5512</f>
        <v>44884.416666666664</v>
      </c>
      <c r="AF5512" s="67">
        <f>IF(V5512="Bangalore",VLOOKUP(V5512,'Branch Wise Work Timelines'!C:G,4,FALSE)+AA5512+1,IF(V5512="Mumbai",VLOOKUP(V5512,'Branch Wise Work Timelines'!C:G,4,FALSE)+AA5512+1,VLOOKUP(V5512,'Branch Wise Work Timelines'!C:G,4,FALSE)+AA5512))</f>
        <v>44885.104166666664</v>
      </c>
      <c r="AG5512" s="67">
        <f>WORKDAY.INTL(AA5512,1,11)+VLOOKUP(V5512,'Branch Wise Work Timelines'!C:G,3,FALSE)</f>
        <v>44886.416666666664</v>
      </c>
      <c r="AH5512" s="69" t="str">
        <f t="shared" ca="1" si="1041"/>
        <v>Out of TAT</v>
      </c>
      <c r="AI5512" s="69">
        <f t="shared" ca="1" si="1042"/>
        <v>20593</v>
      </c>
      <c r="AJ5512" s="69" t="str">
        <f ca="1">IF(AI5512&lt;0,"0-12",IFERROR(VLOOKUP(AI5512,Breakup[],2,FALSE),"&gt;24"))</f>
        <v>&gt;24</v>
      </c>
      <c r="AK5512" s="69" t="str">
        <f>VLOOKUP(V5512,Master!B:D,3,FALSE)</f>
        <v>South</v>
      </c>
      <c r="AL5512" s="69" t="str">
        <f t="shared" si="1043"/>
        <v>Bangalore</v>
      </c>
    </row>
    <row r="5513" spans="1:38">
      <c r="A5513" s="14" t="s">
        <v>11357</v>
      </c>
      <c r="B5513" s="54">
        <v>44701.685233067103</v>
      </c>
      <c r="C5513" s="13" t="s">
        <v>1345</v>
      </c>
      <c r="D5513" s="13">
        <v>761</v>
      </c>
      <c r="E5513" s="13" t="s">
        <v>11358</v>
      </c>
      <c r="F5513" s="13" t="s">
        <v>15</v>
      </c>
      <c r="G5513" s="14">
        <v>1653046758228</v>
      </c>
      <c r="H5513" s="55">
        <v>0.707361111111111</v>
      </c>
      <c r="I5513" s="33">
        <v>44886.707361111097</v>
      </c>
      <c r="J5513" s="58">
        <v>44886</v>
      </c>
      <c r="K5513" s="13" t="s">
        <v>213</v>
      </c>
      <c r="L5513" s="13" t="s">
        <v>30</v>
      </c>
      <c r="M5513" s="13" t="s">
        <v>214</v>
      </c>
      <c r="N5513" s="13" t="s">
        <v>215</v>
      </c>
      <c r="O5513" s="33" t="s">
        <v>38</v>
      </c>
      <c r="P5513" s="58" t="s">
        <v>38</v>
      </c>
      <c r="Q5513" s="33" t="s">
        <v>207</v>
      </c>
      <c r="R5513" s="14" t="s">
        <v>38</v>
      </c>
      <c r="S5513" s="13" t="s">
        <v>216</v>
      </c>
      <c r="T5513" s="13" t="s">
        <v>217</v>
      </c>
      <c r="U5513" s="33">
        <f t="shared" ca="1" si="1032"/>
        <v>45744.56914039352</v>
      </c>
      <c r="V5513" s="13" t="str">
        <f t="shared" si="1033"/>
        <v>Bangalore</v>
      </c>
      <c r="W5513" s="13" t="str">
        <f t="shared" si="1034"/>
        <v>CLS</v>
      </c>
      <c r="X5513" s="13">
        <f t="shared" si="1035"/>
        <v>16</v>
      </c>
      <c r="Y5513" s="13" t="str">
        <f>IFERROR(VLOOKUP(C5513,ReceivingTeam[],2,FALSE),"HelpDesk")</f>
        <v>HelpDesk</v>
      </c>
      <c r="Z5513" s="67">
        <f t="shared" si="1036"/>
        <v>44887.519861111097</v>
      </c>
      <c r="AA5513" s="68">
        <f t="shared" si="1037"/>
        <v>44886</v>
      </c>
      <c r="AB5513" s="69" t="b">
        <f t="shared" si="1038"/>
        <v>1</v>
      </c>
      <c r="AC5513" s="70">
        <f t="shared" si="1039"/>
        <v>0.5</v>
      </c>
      <c r="AD5513" s="67">
        <f t="shared" si="1040"/>
        <v>44887.519861111097</v>
      </c>
      <c r="AE5513" s="67">
        <f>VLOOKUP(V5513,'Branch Wise Work Timelines'!C:G,3,FALSE)+AA5513</f>
        <v>44886.416666666664</v>
      </c>
      <c r="AF5513" s="67">
        <f>IF(V5513="Bangalore",VLOOKUP(V5513,'Branch Wise Work Timelines'!C:G,4,FALSE)+AA5513+1,IF(V5513="Mumbai",VLOOKUP(V5513,'Branch Wise Work Timelines'!C:G,4,FALSE)+AA5513+1,VLOOKUP(V5513,'Branch Wise Work Timelines'!C:G,4,FALSE)+AA5513))</f>
        <v>44887.104166666664</v>
      </c>
      <c r="AG5513" s="67">
        <f>WORKDAY.INTL(AA5513,1,11)+VLOOKUP(V5513,'Branch Wise Work Timelines'!C:G,3,FALSE)</f>
        <v>44887.416666666664</v>
      </c>
      <c r="AH5513" s="69" t="str">
        <f t="shared" ca="1" si="1041"/>
        <v>Out of TAT</v>
      </c>
      <c r="AI5513" s="69">
        <f t="shared" ca="1" si="1042"/>
        <v>20570</v>
      </c>
      <c r="AJ5513" s="69" t="str">
        <f ca="1">IF(AI5513&lt;0,"0-12",IFERROR(VLOOKUP(AI5513,Breakup[],2,FALSE),"&gt;24"))</f>
        <v>&gt;24</v>
      </c>
      <c r="AK5513" s="69" t="str">
        <f>VLOOKUP(V5513,Master!B:D,3,FALSE)</f>
        <v>South</v>
      </c>
      <c r="AL5513" s="69" t="str">
        <f t="shared" si="1043"/>
        <v>Bangalore-CLS</v>
      </c>
    </row>
    <row r="5514" spans="1:38">
      <c r="A5514" s="14" t="s">
        <v>11359</v>
      </c>
      <c r="B5514" s="54">
        <v>44701.814712615698</v>
      </c>
      <c r="C5514" s="13" t="s">
        <v>89</v>
      </c>
      <c r="D5514" s="13">
        <v>1874</v>
      </c>
      <c r="E5514" s="13" t="s">
        <v>11360</v>
      </c>
      <c r="F5514" s="13" t="s">
        <v>15</v>
      </c>
      <c r="G5514" s="14">
        <v>1653056396900</v>
      </c>
      <c r="H5514" s="55">
        <v>0.412175925925926</v>
      </c>
      <c r="I5514" s="33">
        <v>44884.4121759259</v>
      </c>
      <c r="J5514" s="58">
        <v>44884</v>
      </c>
      <c r="K5514" s="13" t="s">
        <v>213</v>
      </c>
      <c r="L5514" s="13" t="s">
        <v>30</v>
      </c>
      <c r="M5514" s="13" t="s">
        <v>75</v>
      </c>
      <c r="N5514" s="13" t="s">
        <v>206</v>
      </c>
      <c r="O5514" s="33" t="s">
        <v>38</v>
      </c>
      <c r="P5514" s="58" t="s">
        <v>38</v>
      </c>
      <c r="Q5514" s="33" t="s">
        <v>207</v>
      </c>
      <c r="R5514" s="14" t="s">
        <v>38</v>
      </c>
      <c r="S5514" s="13" t="s">
        <v>216</v>
      </c>
      <c r="T5514" s="13" t="s">
        <v>217</v>
      </c>
      <c r="U5514" s="33">
        <f t="shared" ca="1" si="1032"/>
        <v>45744.56914039352</v>
      </c>
      <c r="V5514" s="13" t="str">
        <f t="shared" si="1033"/>
        <v>Bangalore</v>
      </c>
      <c r="W5514" s="13" t="str">
        <f t="shared" si="1034"/>
        <v>CLS</v>
      </c>
      <c r="X5514" s="13">
        <f t="shared" si="1035"/>
        <v>9</v>
      </c>
      <c r="Y5514" s="13" t="str">
        <f>IFERROR(VLOOKUP(C5514,ReceivingTeam[],2,FALSE),"HelpDesk")</f>
        <v>Branch office</v>
      </c>
      <c r="Z5514" s="67">
        <f t="shared" si="1036"/>
        <v>44884.916666666664</v>
      </c>
      <c r="AA5514" s="68">
        <f t="shared" si="1037"/>
        <v>44884</v>
      </c>
      <c r="AB5514" s="69" t="b">
        <f t="shared" si="1038"/>
        <v>1</v>
      </c>
      <c r="AC5514" s="70">
        <f t="shared" si="1039"/>
        <v>0.5</v>
      </c>
      <c r="AD5514" s="67">
        <f t="shared" si="1040"/>
        <v>44884.916666666664</v>
      </c>
      <c r="AE5514" s="67">
        <f>VLOOKUP(V5514,'Branch Wise Work Timelines'!C:G,3,FALSE)+AA5514</f>
        <v>44884.416666666664</v>
      </c>
      <c r="AF5514" s="67">
        <f>IF(V5514="Bangalore",VLOOKUP(V5514,'Branch Wise Work Timelines'!C:G,4,FALSE)+AA5514+1,IF(V5514="Mumbai",VLOOKUP(V5514,'Branch Wise Work Timelines'!C:G,4,FALSE)+AA5514+1,VLOOKUP(V5514,'Branch Wise Work Timelines'!C:G,4,FALSE)+AA5514))</f>
        <v>44885.104166666664</v>
      </c>
      <c r="AG5514" s="67">
        <f>WORKDAY.INTL(AA5514,1,11)+VLOOKUP(V5514,'Branch Wise Work Timelines'!C:G,3,FALSE)</f>
        <v>44886.416666666664</v>
      </c>
      <c r="AH5514" s="69" t="str">
        <f t="shared" ca="1" si="1041"/>
        <v>Out of TAT</v>
      </c>
      <c r="AI5514" s="69">
        <f t="shared" ca="1" si="1042"/>
        <v>20632</v>
      </c>
      <c r="AJ5514" s="69" t="str">
        <f ca="1">IF(AI5514&lt;0,"0-12",IFERROR(VLOOKUP(AI5514,Breakup[],2,FALSE),"&gt;24"))</f>
        <v>&gt;24</v>
      </c>
      <c r="AK5514" s="69" t="str">
        <f>VLOOKUP(V5514,Master!B:D,3,FALSE)</f>
        <v>South</v>
      </c>
      <c r="AL5514" s="69" t="str">
        <f t="shared" si="1043"/>
        <v>Bangalore-CLS</v>
      </c>
    </row>
    <row r="5515" spans="1:38">
      <c r="A5515" s="14" t="s">
        <v>11361</v>
      </c>
      <c r="B5515" s="54">
        <v>44701.750477511603</v>
      </c>
      <c r="C5515" s="13" t="s">
        <v>685</v>
      </c>
      <c r="D5515" s="13">
        <v>904</v>
      </c>
      <c r="E5515" s="13" t="s">
        <v>11362</v>
      </c>
      <c r="F5515" s="13" t="s">
        <v>33</v>
      </c>
      <c r="G5515" s="14">
        <v>1653050198995</v>
      </c>
      <c r="H5515" s="55">
        <v>0.147453703703704</v>
      </c>
      <c r="I5515" s="33">
        <v>44882.147453703699</v>
      </c>
      <c r="J5515" s="58">
        <v>44882</v>
      </c>
      <c r="K5515" s="13" t="s">
        <v>257</v>
      </c>
      <c r="L5515" s="13" t="s">
        <v>72</v>
      </c>
      <c r="M5515" s="13" t="s">
        <v>286</v>
      </c>
      <c r="N5515" s="13" t="s">
        <v>206</v>
      </c>
      <c r="O5515" s="33" t="s">
        <v>38</v>
      </c>
      <c r="P5515" s="58" t="s">
        <v>38</v>
      </c>
      <c r="Q5515" s="33" t="s">
        <v>207</v>
      </c>
      <c r="R5515" s="14" t="s">
        <v>38</v>
      </c>
      <c r="S5515" s="13" t="s">
        <v>216</v>
      </c>
      <c r="T5515" s="13" t="s">
        <v>217</v>
      </c>
      <c r="U5515" s="33">
        <f t="shared" ca="1" si="1032"/>
        <v>45744.56914039352</v>
      </c>
      <c r="V5515" s="13" t="str">
        <f t="shared" si="1033"/>
        <v>Pune</v>
      </c>
      <c r="W5515" s="13" t="str">
        <f t="shared" si="1034"/>
        <v>RI</v>
      </c>
      <c r="X5515" s="13">
        <f t="shared" si="1035"/>
        <v>3</v>
      </c>
      <c r="Y5515" s="13" t="str">
        <f>IFERROR(VLOOKUP(C5515,ReceivingTeam[],2,FALSE),"HelpDesk")</f>
        <v>HelpDesk</v>
      </c>
      <c r="Z5515" s="67">
        <f t="shared" si="1036"/>
        <v>44883.520833333336</v>
      </c>
      <c r="AA5515" s="68">
        <f t="shared" si="1037"/>
        <v>44882</v>
      </c>
      <c r="AB5515" s="69" t="b">
        <f t="shared" si="1038"/>
        <v>1</v>
      </c>
      <c r="AC5515" s="70">
        <f t="shared" si="1039"/>
        <v>0.5</v>
      </c>
      <c r="AD5515" s="67">
        <f t="shared" si="1040"/>
        <v>44883.520833333336</v>
      </c>
      <c r="AE5515" s="67">
        <f>VLOOKUP(V5515,'Branch Wise Work Timelines'!C:G,3,FALSE)+AA5515</f>
        <v>44882.395833333336</v>
      </c>
      <c r="AF5515" s="67">
        <f>IF(V5515="Bangalore",VLOOKUP(V5515,'Branch Wise Work Timelines'!C:G,4,FALSE)+AA5515+1,IF(V5515="Mumbai",VLOOKUP(V5515,'Branch Wise Work Timelines'!C:G,4,FALSE)+AA5515+1,VLOOKUP(V5515,'Branch Wise Work Timelines'!C:G,4,FALSE)+AA5515))</f>
        <v>44882.770833333336</v>
      </c>
      <c r="AG5515" s="67">
        <f>WORKDAY.INTL(AA5515,1,11)+VLOOKUP(V5515,'Branch Wise Work Timelines'!C:G,3,FALSE)</f>
        <v>44883.395833333336</v>
      </c>
      <c r="AH5515" s="69" t="str">
        <f t="shared" ca="1" si="1041"/>
        <v>Out of TAT</v>
      </c>
      <c r="AI5515" s="69">
        <f t="shared" ca="1" si="1042"/>
        <v>20666</v>
      </c>
      <c r="AJ5515" s="69" t="str">
        <f ca="1">IF(AI5515&lt;0,"0-12",IFERROR(VLOOKUP(AI5515,Breakup[],2,FALSE),"&gt;24"))</f>
        <v>&gt;24</v>
      </c>
      <c r="AK5515" s="69" t="str">
        <f>VLOOKUP(V5515,Master!B:D,3,FALSE)</f>
        <v>West</v>
      </c>
      <c r="AL5515" s="69" t="str">
        <f t="shared" si="1043"/>
        <v>Pune</v>
      </c>
    </row>
    <row r="5516" spans="1:38">
      <c r="A5516" s="14" t="s">
        <v>11363</v>
      </c>
      <c r="B5516" s="54">
        <v>44701.731676041702</v>
      </c>
      <c r="C5516" s="13" t="s">
        <v>252</v>
      </c>
      <c r="D5516" s="13">
        <v>1366</v>
      </c>
      <c r="E5516" s="13" t="s">
        <v>11364</v>
      </c>
      <c r="F5516" s="13" t="s">
        <v>15</v>
      </c>
      <c r="G5516" s="14">
        <v>1653050621596</v>
      </c>
      <c r="H5516" s="55">
        <v>0.88888888888888895</v>
      </c>
      <c r="I5516" s="33">
        <v>44890.888888888898</v>
      </c>
      <c r="J5516" s="58">
        <v>44890</v>
      </c>
      <c r="K5516" s="13" t="s">
        <v>213</v>
      </c>
      <c r="L5516" s="13" t="s">
        <v>30</v>
      </c>
      <c r="M5516" s="13" t="s">
        <v>214</v>
      </c>
      <c r="N5516" s="13" t="s">
        <v>206</v>
      </c>
      <c r="O5516" s="33" t="s">
        <v>38</v>
      </c>
      <c r="P5516" s="58" t="s">
        <v>38</v>
      </c>
      <c r="Q5516" s="33" t="s">
        <v>207</v>
      </c>
      <c r="R5516" s="14" t="s">
        <v>38</v>
      </c>
      <c r="S5516" s="13" t="s">
        <v>216</v>
      </c>
      <c r="T5516" s="13" t="s">
        <v>217</v>
      </c>
      <c r="U5516" s="33">
        <f t="shared" ca="1" si="1032"/>
        <v>45744.56914039352</v>
      </c>
      <c r="V5516" s="13" t="str">
        <f t="shared" si="1033"/>
        <v>Bangalore</v>
      </c>
      <c r="W5516" s="13" t="str">
        <f t="shared" si="1034"/>
        <v>CLS</v>
      </c>
      <c r="X5516" s="13">
        <f t="shared" si="1035"/>
        <v>21</v>
      </c>
      <c r="Y5516" s="13" t="str">
        <f>IFERROR(VLOOKUP(C5516,ReceivingTeam[],2,FALSE),"HelpDesk")</f>
        <v>HelpDesk</v>
      </c>
      <c r="Z5516" s="67">
        <f t="shared" si="1036"/>
        <v>44891.701388888898</v>
      </c>
      <c r="AA5516" s="68">
        <f t="shared" si="1037"/>
        <v>44890</v>
      </c>
      <c r="AB5516" s="69" t="b">
        <f t="shared" si="1038"/>
        <v>1</v>
      </c>
      <c r="AC5516" s="70">
        <f t="shared" si="1039"/>
        <v>0.5</v>
      </c>
      <c r="AD5516" s="67">
        <f t="shared" si="1040"/>
        <v>44891.701388888898</v>
      </c>
      <c r="AE5516" s="67">
        <f>VLOOKUP(V5516,'Branch Wise Work Timelines'!C:G,3,FALSE)+AA5516</f>
        <v>44890.416666666664</v>
      </c>
      <c r="AF5516" s="67">
        <f>IF(V5516="Bangalore",VLOOKUP(V5516,'Branch Wise Work Timelines'!C:G,4,FALSE)+AA5516+1,IF(V5516="Mumbai",VLOOKUP(V5516,'Branch Wise Work Timelines'!C:G,4,FALSE)+AA5516+1,VLOOKUP(V5516,'Branch Wise Work Timelines'!C:G,4,FALSE)+AA5516))</f>
        <v>44891.104166666664</v>
      </c>
      <c r="AG5516" s="67">
        <f>WORKDAY.INTL(AA5516,1,11)+VLOOKUP(V5516,'Branch Wise Work Timelines'!C:G,3,FALSE)</f>
        <v>44891.416666666664</v>
      </c>
      <c r="AH5516" s="69" t="str">
        <f t="shared" ca="1" si="1041"/>
        <v>Out of TAT</v>
      </c>
      <c r="AI5516" s="69">
        <f t="shared" ca="1" si="1042"/>
        <v>20469</v>
      </c>
      <c r="AJ5516" s="69" t="str">
        <f ca="1">IF(AI5516&lt;0,"0-12",IFERROR(VLOOKUP(AI5516,Breakup[],2,FALSE),"&gt;24"))</f>
        <v>&gt;24</v>
      </c>
      <c r="AK5516" s="69" t="str">
        <f>VLOOKUP(V5516,Master!B:D,3,FALSE)</f>
        <v>South</v>
      </c>
      <c r="AL5516" s="69" t="str">
        <f t="shared" si="1043"/>
        <v>Bangalore-CLS</v>
      </c>
    </row>
    <row r="5517" spans="1:38">
      <c r="A5517" s="14" t="s">
        <v>11365</v>
      </c>
      <c r="B5517" s="54">
        <v>44701.675205590298</v>
      </c>
      <c r="C5517" s="13" t="s">
        <v>268</v>
      </c>
      <c r="D5517" s="13">
        <v>542</v>
      </c>
      <c r="E5517" s="13" t="s">
        <v>11366</v>
      </c>
      <c r="F5517" s="13" t="s">
        <v>15</v>
      </c>
      <c r="G5517" s="14">
        <v>1653048302745</v>
      </c>
      <c r="H5517" s="55">
        <v>0.48128472222222202</v>
      </c>
      <c r="I5517" s="33">
        <v>44884.481284722198</v>
      </c>
      <c r="J5517" s="58">
        <v>44884</v>
      </c>
      <c r="K5517" s="13" t="s">
        <v>213</v>
      </c>
      <c r="L5517" s="13" t="s">
        <v>30</v>
      </c>
      <c r="M5517" s="13" t="s">
        <v>75</v>
      </c>
      <c r="N5517" s="13" t="s">
        <v>206</v>
      </c>
      <c r="O5517" s="33" t="s">
        <v>38</v>
      </c>
      <c r="P5517" s="58" t="s">
        <v>38</v>
      </c>
      <c r="Q5517" s="33" t="s">
        <v>207</v>
      </c>
      <c r="R5517" s="14" t="s">
        <v>38</v>
      </c>
      <c r="S5517" s="13" t="s">
        <v>216</v>
      </c>
      <c r="T5517" s="13" t="s">
        <v>217</v>
      </c>
      <c r="U5517" s="33">
        <f t="shared" ca="1" si="1032"/>
        <v>45744.56914039352</v>
      </c>
      <c r="V5517" s="13" t="str">
        <f t="shared" si="1033"/>
        <v>Bangalore</v>
      </c>
      <c r="W5517" s="13" t="str">
        <f t="shared" si="1034"/>
        <v>CLS</v>
      </c>
      <c r="X5517" s="13">
        <f t="shared" si="1035"/>
        <v>11</v>
      </c>
      <c r="Y5517" s="13" t="str">
        <f>IFERROR(VLOOKUP(C5517,ReceivingTeam[],2,FALSE),"HelpDesk")</f>
        <v>HelpDesk</v>
      </c>
      <c r="Z5517" s="67">
        <f t="shared" si="1036"/>
        <v>44884.981284722198</v>
      </c>
      <c r="AA5517" s="68">
        <f t="shared" si="1037"/>
        <v>44884</v>
      </c>
      <c r="AB5517" s="69" t="b">
        <f t="shared" si="1038"/>
        <v>1</v>
      </c>
      <c r="AC5517" s="70">
        <f t="shared" si="1039"/>
        <v>0.5</v>
      </c>
      <c r="AD5517" s="67">
        <f t="shared" si="1040"/>
        <v>44884.981284722198</v>
      </c>
      <c r="AE5517" s="67">
        <f>VLOOKUP(V5517,'Branch Wise Work Timelines'!C:G,3,FALSE)+AA5517</f>
        <v>44884.416666666664</v>
      </c>
      <c r="AF5517" s="67">
        <f>IF(V5517="Bangalore",VLOOKUP(V5517,'Branch Wise Work Timelines'!C:G,4,FALSE)+AA5517+1,IF(V5517="Mumbai",VLOOKUP(V5517,'Branch Wise Work Timelines'!C:G,4,FALSE)+AA5517+1,VLOOKUP(V5517,'Branch Wise Work Timelines'!C:G,4,FALSE)+AA5517))</f>
        <v>44885.104166666664</v>
      </c>
      <c r="AG5517" s="67">
        <f>WORKDAY.INTL(AA5517,1,11)+VLOOKUP(V5517,'Branch Wise Work Timelines'!C:G,3,FALSE)</f>
        <v>44886.416666666664</v>
      </c>
      <c r="AH5517" s="69" t="str">
        <f t="shared" ca="1" si="1041"/>
        <v>Out of TAT</v>
      </c>
      <c r="AI5517" s="69">
        <f t="shared" ca="1" si="1042"/>
        <v>20631</v>
      </c>
      <c r="AJ5517" s="69" t="str">
        <f ca="1">IF(AI5517&lt;0,"0-12",IFERROR(VLOOKUP(AI5517,Breakup[],2,FALSE),"&gt;24"))</f>
        <v>&gt;24</v>
      </c>
      <c r="AK5517" s="69" t="str">
        <f>VLOOKUP(V5517,Master!B:D,3,FALSE)</f>
        <v>South</v>
      </c>
      <c r="AL5517" s="69" t="str">
        <f t="shared" si="1043"/>
        <v>Bangalore-CLS</v>
      </c>
    </row>
    <row r="5518" spans="1:38">
      <c r="A5518" s="14" t="s">
        <v>11367</v>
      </c>
      <c r="B5518" s="54">
        <v>44701.745163194399</v>
      </c>
      <c r="C5518" s="13" t="s">
        <v>421</v>
      </c>
      <c r="D5518" s="13">
        <v>640</v>
      </c>
      <c r="E5518" s="13" t="s">
        <v>11368</v>
      </c>
      <c r="F5518" s="13" t="s">
        <v>33</v>
      </c>
      <c r="G5518" s="14">
        <v>1653049855960</v>
      </c>
      <c r="H5518" s="55">
        <v>0.67450231481481504</v>
      </c>
      <c r="I5518" s="33">
        <v>44885.674502314803</v>
      </c>
      <c r="J5518" s="58">
        <v>44885</v>
      </c>
      <c r="K5518" s="13" t="s">
        <v>213</v>
      </c>
      <c r="L5518" s="13" t="s">
        <v>30</v>
      </c>
      <c r="M5518" s="13" t="s">
        <v>282</v>
      </c>
      <c r="N5518" s="13" t="s">
        <v>206</v>
      </c>
      <c r="O5518" s="33" t="s">
        <v>38</v>
      </c>
      <c r="P5518" s="58" t="s">
        <v>38</v>
      </c>
      <c r="Q5518" s="33" t="s">
        <v>207</v>
      </c>
      <c r="R5518" s="14" t="s">
        <v>38</v>
      </c>
      <c r="S5518" s="13" t="s">
        <v>216</v>
      </c>
      <c r="T5518" s="13" t="s">
        <v>217</v>
      </c>
      <c r="U5518" s="33">
        <f t="shared" ca="1" si="1032"/>
        <v>45744.56914039352</v>
      </c>
      <c r="V5518" s="13" t="str">
        <f t="shared" si="1033"/>
        <v>Bangalore</v>
      </c>
      <c r="W5518" s="13" t="str">
        <f t="shared" si="1034"/>
        <v>RI</v>
      </c>
      <c r="X5518" s="13">
        <f t="shared" si="1035"/>
        <v>16</v>
      </c>
      <c r="Y5518" s="13" t="str">
        <f>IFERROR(VLOOKUP(C5518,ReceivingTeam[],2,FALSE),"HelpDesk")</f>
        <v>HelpDesk</v>
      </c>
      <c r="Z5518" s="67">
        <f t="shared" si="1036"/>
        <v>44885.916666666664</v>
      </c>
      <c r="AA5518" s="68">
        <f t="shared" si="1037"/>
        <v>44885</v>
      </c>
      <c r="AB5518" s="69" t="b">
        <f t="shared" si="1038"/>
        <v>0</v>
      </c>
      <c r="AC5518" s="70">
        <f t="shared" si="1039"/>
        <v>0.5</v>
      </c>
      <c r="AD5518" s="67">
        <f t="shared" si="1040"/>
        <v>44885.916666666664</v>
      </c>
      <c r="AE5518" s="67">
        <f>VLOOKUP(V5518,'Branch Wise Work Timelines'!C:G,3,FALSE)+AA5518</f>
        <v>44885.416666666664</v>
      </c>
      <c r="AF5518" s="67">
        <f>IF(V5518="Bangalore",VLOOKUP(V5518,'Branch Wise Work Timelines'!C:G,4,FALSE)+AA5518+1,IF(V5518="Mumbai",VLOOKUP(V5518,'Branch Wise Work Timelines'!C:G,4,FALSE)+AA5518+1,VLOOKUP(V5518,'Branch Wise Work Timelines'!C:G,4,FALSE)+AA5518))</f>
        <v>44886.104166666664</v>
      </c>
      <c r="AG5518" s="67">
        <f>WORKDAY.INTL(AA5518,1,11)+VLOOKUP(V5518,'Branch Wise Work Timelines'!C:G,3,FALSE)</f>
        <v>44886.416666666664</v>
      </c>
      <c r="AH5518" s="69" t="str">
        <f t="shared" ca="1" si="1041"/>
        <v>Out of TAT</v>
      </c>
      <c r="AI5518" s="69">
        <f t="shared" ca="1" si="1042"/>
        <v>20608</v>
      </c>
      <c r="AJ5518" s="69" t="str">
        <f ca="1">IF(AI5518&lt;0,"0-12",IFERROR(VLOOKUP(AI5518,Breakup[],2,FALSE),"&gt;24"))</f>
        <v>&gt;24</v>
      </c>
      <c r="AK5518" s="69" t="str">
        <f>VLOOKUP(V5518,Master!B:D,3,FALSE)</f>
        <v>South</v>
      </c>
      <c r="AL5518" s="69" t="str">
        <f t="shared" si="1043"/>
        <v>Bangalore</v>
      </c>
    </row>
    <row r="5519" spans="1:38">
      <c r="A5519" s="14" t="s">
        <v>11369</v>
      </c>
      <c r="B5519" s="54">
        <v>44701.954974768501</v>
      </c>
      <c r="C5519" s="13" t="s">
        <v>1335</v>
      </c>
      <c r="D5519" s="13">
        <v>277</v>
      </c>
      <c r="E5519" s="13" t="s">
        <v>11370</v>
      </c>
      <c r="F5519" s="13" t="s">
        <v>33</v>
      </c>
      <c r="G5519" s="14">
        <v>1653067592196</v>
      </c>
      <c r="H5519" s="55">
        <v>0.31891203703703702</v>
      </c>
      <c r="I5519" s="33">
        <v>44885.318912037001</v>
      </c>
      <c r="J5519" s="58">
        <v>44885</v>
      </c>
      <c r="K5519" s="13" t="s">
        <v>213</v>
      </c>
      <c r="L5519" s="13" t="s">
        <v>30</v>
      </c>
      <c r="M5519" s="13" t="s">
        <v>147</v>
      </c>
      <c r="N5519" s="13" t="s">
        <v>206</v>
      </c>
      <c r="O5519" s="33" t="s">
        <v>38</v>
      </c>
      <c r="P5519" s="58" t="s">
        <v>38</v>
      </c>
      <c r="Q5519" s="33" t="s">
        <v>207</v>
      </c>
      <c r="R5519" s="14" t="s">
        <v>38</v>
      </c>
      <c r="S5519" s="13" t="s">
        <v>208</v>
      </c>
      <c r="T5519" s="13" t="s">
        <v>209</v>
      </c>
      <c r="U5519" s="33">
        <f t="shared" ca="1" si="1032"/>
        <v>45744.56914039352</v>
      </c>
      <c r="V5519" s="13" t="str">
        <f t="shared" si="1033"/>
        <v>Bangalore</v>
      </c>
      <c r="W5519" s="13" t="str">
        <f t="shared" si="1034"/>
        <v>RI</v>
      </c>
      <c r="X5519" s="13">
        <f t="shared" si="1035"/>
        <v>7</v>
      </c>
      <c r="Y5519" s="13" t="str">
        <f>IFERROR(VLOOKUP(C5519,ReceivingTeam[],2,FALSE),"HelpDesk")</f>
        <v>HelpDesk</v>
      </c>
      <c r="Z5519" s="67">
        <f t="shared" si="1036"/>
        <v>44885.916666666664</v>
      </c>
      <c r="AA5519" s="68">
        <f t="shared" si="1037"/>
        <v>44885</v>
      </c>
      <c r="AB5519" s="69" t="b">
        <f t="shared" si="1038"/>
        <v>0</v>
      </c>
      <c r="AC5519" s="70">
        <f t="shared" si="1039"/>
        <v>0.5</v>
      </c>
      <c r="AD5519" s="67">
        <f t="shared" si="1040"/>
        <v>44885.916666666664</v>
      </c>
      <c r="AE5519" s="67">
        <f>VLOOKUP(V5519,'Branch Wise Work Timelines'!C:G,3,FALSE)+AA5519</f>
        <v>44885.416666666664</v>
      </c>
      <c r="AF5519" s="67">
        <f>IF(V5519="Bangalore",VLOOKUP(V5519,'Branch Wise Work Timelines'!C:G,4,FALSE)+AA5519+1,IF(V5519="Mumbai",VLOOKUP(V5519,'Branch Wise Work Timelines'!C:G,4,FALSE)+AA5519+1,VLOOKUP(V5519,'Branch Wise Work Timelines'!C:G,4,FALSE)+AA5519))</f>
        <v>44886.104166666664</v>
      </c>
      <c r="AG5519" s="67">
        <f>WORKDAY.INTL(AA5519,1,11)+VLOOKUP(V5519,'Branch Wise Work Timelines'!C:G,3,FALSE)</f>
        <v>44886.416666666664</v>
      </c>
      <c r="AH5519" s="69" t="str">
        <f t="shared" ca="1" si="1041"/>
        <v>Out of TAT</v>
      </c>
      <c r="AI5519" s="69">
        <f t="shared" ca="1" si="1042"/>
        <v>20608</v>
      </c>
      <c r="AJ5519" s="69" t="str">
        <f ca="1">IF(AI5519&lt;0,"0-12",IFERROR(VLOOKUP(AI5519,Breakup[],2,FALSE),"&gt;24"))</f>
        <v>&gt;24</v>
      </c>
      <c r="AK5519" s="69" t="str">
        <f>VLOOKUP(V5519,Master!B:D,3,FALSE)</f>
        <v>South</v>
      </c>
      <c r="AL5519" s="69" t="str">
        <f t="shared" si="1043"/>
        <v>Bangalore</v>
      </c>
    </row>
    <row r="5520" spans="1:38">
      <c r="A5520" s="14" t="s">
        <v>11371</v>
      </c>
      <c r="B5520" s="54">
        <v>44701.839727974497</v>
      </c>
      <c r="C5520" s="13" t="s">
        <v>154</v>
      </c>
      <c r="D5520" s="13">
        <v>920</v>
      </c>
      <c r="E5520" s="13" t="s">
        <v>11372</v>
      </c>
      <c r="F5520" s="13" t="s">
        <v>33</v>
      </c>
      <c r="G5520" s="14">
        <v>1653060101777</v>
      </c>
      <c r="H5520" s="55">
        <v>0.80349537037037</v>
      </c>
      <c r="I5520" s="33">
        <v>44887.803495370397</v>
      </c>
      <c r="J5520" s="58">
        <v>44887</v>
      </c>
      <c r="K5520" s="13" t="s">
        <v>452</v>
      </c>
      <c r="L5520" s="13" t="s">
        <v>36</v>
      </c>
      <c r="M5520" s="13" t="s">
        <v>154</v>
      </c>
      <c r="N5520" s="13" t="s">
        <v>206</v>
      </c>
      <c r="O5520" s="33" t="s">
        <v>38</v>
      </c>
      <c r="P5520" s="58" t="s">
        <v>38</v>
      </c>
      <c r="Q5520" s="33" t="s">
        <v>207</v>
      </c>
      <c r="R5520" s="14" t="s">
        <v>38</v>
      </c>
      <c r="S5520" s="13" t="s">
        <v>216</v>
      </c>
      <c r="T5520" s="13" t="s">
        <v>278</v>
      </c>
      <c r="U5520" s="33">
        <f t="shared" ca="1" si="1032"/>
        <v>45744.56914039352</v>
      </c>
      <c r="V5520" s="13" t="str">
        <f t="shared" si="1033"/>
        <v>Chennai</v>
      </c>
      <c r="W5520" s="13" t="str">
        <f t="shared" si="1034"/>
        <v>RI</v>
      </c>
      <c r="X5520" s="13">
        <f t="shared" si="1035"/>
        <v>19</v>
      </c>
      <c r="Y5520" s="13" t="str">
        <f>IFERROR(VLOOKUP(C5520,ReceivingTeam[],2,FALSE),"HelpDesk")</f>
        <v>Branch office</v>
      </c>
      <c r="Z5520" s="67">
        <f t="shared" si="1036"/>
        <v>44891.449328703726</v>
      </c>
      <c r="AA5520" s="68">
        <f t="shared" si="1037"/>
        <v>44887</v>
      </c>
      <c r="AB5520" s="69" t="b">
        <f t="shared" si="1038"/>
        <v>1</v>
      </c>
      <c r="AC5520" s="70">
        <f t="shared" si="1039"/>
        <v>3</v>
      </c>
      <c r="AD5520" s="67">
        <f t="shared" si="1040"/>
        <v>44891.449328703726</v>
      </c>
      <c r="AE5520" s="67">
        <f>VLOOKUP(V5520,'Branch Wise Work Timelines'!C:G,3,FALSE)+AA5520</f>
        <v>44887.416666666664</v>
      </c>
      <c r="AF5520" s="67">
        <f>IF(V5520="Bangalore",VLOOKUP(V5520,'Branch Wise Work Timelines'!C:G,4,FALSE)+AA5520+1,IF(V5520="Mumbai",VLOOKUP(V5520,'Branch Wise Work Timelines'!C:G,4,FALSE)+AA5520+1,VLOOKUP(V5520,'Branch Wise Work Timelines'!C:G,4,FALSE)+AA5520))</f>
        <v>44887.770833333336</v>
      </c>
      <c r="AG5520" s="67">
        <f>WORKDAY.INTL(AA5520,1,11)+VLOOKUP(V5520,'Branch Wise Work Timelines'!C:G,3,FALSE)</f>
        <v>44888.416666666664</v>
      </c>
      <c r="AH5520" s="69" t="str">
        <f t="shared" ca="1" si="1041"/>
        <v>Out of TAT</v>
      </c>
      <c r="AI5520" s="69">
        <f t="shared" ca="1" si="1042"/>
        <v>20475</v>
      </c>
      <c r="AJ5520" s="69" t="str">
        <f ca="1">IF(AI5520&lt;0,"0-12",IFERROR(VLOOKUP(AI5520,Breakup[],2,FALSE),"&gt;24"))</f>
        <v>&gt;24</v>
      </c>
      <c r="AK5520" s="69" t="str">
        <f>VLOOKUP(V5520,Master!B:D,3,FALSE)</f>
        <v>South</v>
      </c>
      <c r="AL5520" s="69" t="str">
        <f t="shared" si="1043"/>
        <v>Chennai</v>
      </c>
    </row>
    <row r="5521" spans="1:38">
      <c r="A5521" s="14" t="s">
        <v>11373</v>
      </c>
      <c r="B5521" s="54">
        <v>44701.845871794001</v>
      </c>
      <c r="C5521" s="13" t="s">
        <v>154</v>
      </c>
      <c r="D5521" s="13">
        <v>1301</v>
      </c>
      <c r="E5521" s="13" t="s">
        <v>11374</v>
      </c>
      <c r="F5521" s="13" t="s">
        <v>33</v>
      </c>
      <c r="G5521" s="14">
        <v>1653060101777</v>
      </c>
      <c r="H5521" s="55">
        <v>7.8935185185185205E-2</v>
      </c>
      <c r="I5521" s="33">
        <v>44891.0789351852</v>
      </c>
      <c r="J5521" s="58">
        <v>44891</v>
      </c>
      <c r="K5521" s="13" t="s">
        <v>452</v>
      </c>
      <c r="L5521" s="13" t="s">
        <v>36</v>
      </c>
      <c r="M5521" s="13" t="s">
        <v>154</v>
      </c>
      <c r="N5521" s="13" t="s">
        <v>206</v>
      </c>
      <c r="O5521" s="33">
        <v>44891.833877314799</v>
      </c>
      <c r="P5521" s="58">
        <v>44891</v>
      </c>
      <c r="Q5521" s="33" t="s">
        <v>237</v>
      </c>
      <c r="R5521" s="14">
        <v>900</v>
      </c>
      <c r="S5521" s="13" t="s">
        <v>216</v>
      </c>
      <c r="T5521" s="13" t="s">
        <v>278</v>
      </c>
      <c r="U5521" s="33">
        <f t="shared" ca="1" si="1032"/>
        <v>45744.56914039352</v>
      </c>
      <c r="V5521" s="13" t="str">
        <f t="shared" si="1033"/>
        <v>Chennai</v>
      </c>
      <c r="W5521" s="13" t="str">
        <f t="shared" si="1034"/>
        <v>RI</v>
      </c>
      <c r="X5521" s="13">
        <f t="shared" si="1035"/>
        <v>1</v>
      </c>
      <c r="Y5521" s="13" t="str">
        <f>IFERROR(VLOOKUP(C5521,ReceivingTeam[],2,FALSE),"HelpDesk")</f>
        <v>Branch office</v>
      </c>
      <c r="Z5521" s="67">
        <f t="shared" si="1036"/>
        <v>44896.062499999993</v>
      </c>
      <c r="AA5521" s="68">
        <f t="shared" si="1037"/>
        <v>44891</v>
      </c>
      <c r="AB5521" s="69" t="b">
        <f t="shared" si="1038"/>
        <v>1</v>
      </c>
      <c r="AC5521" s="70">
        <f t="shared" si="1039"/>
        <v>3</v>
      </c>
      <c r="AD5521" s="67">
        <f t="shared" si="1040"/>
        <v>44896.062499999993</v>
      </c>
      <c r="AE5521" s="67">
        <f>VLOOKUP(V5521,'Branch Wise Work Timelines'!C:G,3,FALSE)+AA5521</f>
        <v>44891.416666666664</v>
      </c>
      <c r="AF5521" s="67">
        <f>IF(V5521="Bangalore",VLOOKUP(V5521,'Branch Wise Work Timelines'!C:G,4,FALSE)+AA5521+1,IF(V5521="Mumbai",VLOOKUP(V5521,'Branch Wise Work Timelines'!C:G,4,FALSE)+AA5521+1,VLOOKUP(V5521,'Branch Wise Work Timelines'!C:G,4,FALSE)+AA5521))</f>
        <v>44891.770833333336</v>
      </c>
      <c r="AG5521" s="67">
        <f>WORKDAY.INTL(AA5521,1,11)+VLOOKUP(V5521,'Branch Wise Work Timelines'!C:G,3,FALSE)</f>
        <v>44893.416666666664</v>
      </c>
      <c r="AH5521" s="69" t="str">
        <f t="shared" si="1041"/>
        <v>Met</v>
      </c>
      <c r="AI5521" s="69">
        <f t="shared" ca="1" si="1042"/>
        <v>20365</v>
      </c>
      <c r="AJ5521" s="69" t="str">
        <f ca="1">IF(AI5521&lt;0,"0-12",IFERROR(VLOOKUP(AI5521,Breakup[],2,FALSE),"&gt;24"))</f>
        <v>&gt;24</v>
      </c>
      <c r="AK5521" s="69" t="str">
        <f>VLOOKUP(V5521,Master!B:D,3,FALSE)</f>
        <v>South</v>
      </c>
      <c r="AL5521" s="69" t="str">
        <f t="shared" si="1043"/>
        <v>Chennai</v>
      </c>
    </row>
    <row r="5522" spans="1:38">
      <c r="A5522" s="14" t="s">
        <v>11375</v>
      </c>
      <c r="B5522" s="54">
        <v>44701.8478589468</v>
      </c>
      <c r="C5522" s="13" t="s">
        <v>154</v>
      </c>
      <c r="D5522" s="13">
        <v>1013</v>
      </c>
      <c r="E5522" s="13" t="s">
        <v>11376</v>
      </c>
      <c r="F5522" s="13" t="s">
        <v>33</v>
      </c>
      <c r="G5522" s="14">
        <v>1653060101777</v>
      </c>
      <c r="H5522" s="55">
        <v>0.45686342592592599</v>
      </c>
      <c r="I5522" s="33">
        <v>44881.456863425898</v>
      </c>
      <c r="J5522" s="58">
        <v>44881</v>
      </c>
      <c r="K5522" s="13" t="s">
        <v>452</v>
      </c>
      <c r="L5522" s="13" t="s">
        <v>36</v>
      </c>
      <c r="M5522" s="13" t="s">
        <v>154</v>
      </c>
      <c r="N5522" s="13" t="s">
        <v>206</v>
      </c>
      <c r="O5522" s="33" t="s">
        <v>38</v>
      </c>
      <c r="P5522" s="58" t="s">
        <v>38</v>
      </c>
      <c r="Q5522" s="33" t="s">
        <v>207</v>
      </c>
      <c r="R5522" s="14" t="s">
        <v>38</v>
      </c>
      <c r="S5522" s="13" t="s">
        <v>216</v>
      </c>
      <c r="T5522" s="13" t="s">
        <v>278</v>
      </c>
      <c r="U5522" s="33">
        <f t="shared" ca="1" si="1032"/>
        <v>45744.56914039352</v>
      </c>
      <c r="V5522" s="13" t="str">
        <f t="shared" si="1033"/>
        <v>Chennai</v>
      </c>
      <c r="W5522" s="13" t="str">
        <f t="shared" si="1034"/>
        <v>RI</v>
      </c>
      <c r="X5522" s="13">
        <f t="shared" si="1035"/>
        <v>10</v>
      </c>
      <c r="Y5522" s="13" t="str">
        <f>IFERROR(VLOOKUP(C5522,ReceivingTeam[],2,FALSE),"HelpDesk")</f>
        <v>Branch office</v>
      </c>
      <c r="Z5522" s="67">
        <f t="shared" si="1036"/>
        <v>44885.102696759226</v>
      </c>
      <c r="AA5522" s="68">
        <f t="shared" si="1037"/>
        <v>44881</v>
      </c>
      <c r="AB5522" s="69" t="b">
        <f t="shared" si="1038"/>
        <v>1</v>
      </c>
      <c r="AC5522" s="70">
        <f t="shared" si="1039"/>
        <v>3</v>
      </c>
      <c r="AD5522" s="67">
        <f t="shared" si="1040"/>
        <v>44885.102696759226</v>
      </c>
      <c r="AE5522" s="67">
        <f>VLOOKUP(V5522,'Branch Wise Work Timelines'!C:G,3,FALSE)+AA5522</f>
        <v>44881.416666666664</v>
      </c>
      <c r="AF5522" s="67">
        <f>IF(V5522="Bangalore",VLOOKUP(V5522,'Branch Wise Work Timelines'!C:G,4,FALSE)+AA5522+1,IF(V5522="Mumbai",VLOOKUP(V5522,'Branch Wise Work Timelines'!C:G,4,FALSE)+AA5522+1,VLOOKUP(V5522,'Branch Wise Work Timelines'!C:G,4,FALSE)+AA5522))</f>
        <v>44881.770833333336</v>
      </c>
      <c r="AG5522" s="67">
        <f>WORKDAY.INTL(AA5522,1,11)+VLOOKUP(V5522,'Branch Wise Work Timelines'!C:G,3,FALSE)</f>
        <v>44882.416666666664</v>
      </c>
      <c r="AH5522" s="69" t="str">
        <f t="shared" ca="1" si="1041"/>
        <v>Out of TAT</v>
      </c>
      <c r="AI5522" s="69">
        <f t="shared" ca="1" si="1042"/>
        <v>20628</v>
      </c>
      <c r="AJ5522" s="69" t="str">
        <f ca="1">IF(AI5522&lt;0,"0-12",IFERROR(VLOOKUP(AI5522,Breakup[],2,FALSE),"&gt;24"))</f>
        <v>&gt;24</v>
      </c>
      <c r="AK5522" s="69" t="str">
        <f>VLOOKUP(V5522,Master!B:D,3,FALSE)</f>
        <v>South</v>
      </c>
      <c r="AL5522" s="69" t="str">
        <f t="shared" si="1043"/>
        <v>Chennai</v>
      </c>
    </row>
    <row r="5523" spans="1:38">
      <c r="A5523" s="14" t="s">
        <v>11377</v>
      </c>
      <c r="B5523" s="54">
        <v>44701.711095335602</v>
      </c>
      <c r="C5523" s="13" t="s">
        <v>418</v>
      </c>
      <c r="D5523" s="13">
        <v>1456</v>
      </c>
      <c r="E5523" s="13" t="s">
        <v>11378</v>
      </c>
      <c r="F5523" s="13" t="s">
        <v>15</v>
      </c>
      <c r="G5523" s="14">
        <v>1653048896111</v>
      </c>
      <c r="H5523" s="55">
        <v>0.94045138888888902</v>
      </c>
      <c r="I5523" s="33">
        <v>44886.940451388902</v>
      </c>
      <c r="J5523" s="58">
        <v>44886</v>
      </c>
      <c r="K5523" s="13" t="s">
        <v>213</v>
      </c>
      <c r="L5523" s="13" t="s">
        <v>30</v>
      </c>
      <c r="M5523" s="13" t="s">
        <v>75</v>
      </c>
      <c r="N5523" s="13" t="s">
        <v>206</v>
      </c>
      <c r="O5523" s="33" t="s">
        <v>38</v>
      </c>
      <c r="P5523" s="58" t="s">
        <v>38</v>
      </c>
      <c r="Q5523" s="33" t="s">
        <v>207</v>
      </c>
      <c r="R5523" s="14" t="s">
        <v>38</v>
      </c>
      <c r="S5523" s="13" t="s">
        <v>216</v>
      </c>
      <c r="T5523" s="13" t="s">
        <v>217</v>
      </c>
      <c r="U5523" s="33">
        <f t="shared" ca="1" si="1032"/>
        <v>45744.56914039352</v>
      </c>
      <c r="V5523" s="13" t="str">
        <f t="shared" si="1033"/>
        <v>Bangalore</v>
      </c>
      <c r="W5523" s="13" t="str">
        <f t="shared" si="1034"/>
        <v>CLS</v>
      </c>
      <c r="X5523" s="13">
        <f t="shared" si="1035"/>
        <v>22</v>
      </c>
      <c r="Y5523" s="13" t="str">
        <f>IFERROR(VLOOKUP(C5523,ReceivingTeam[],2,FALSE),"HelpDesk")</f>
        <v>HelpDesk</v>
      </c>
      <c r="Z5523" s="67">
        <f t="shared" si="1036"/>
        <v>44887.752951388902</v>
      </c>
      <c r="AA5523" s="68">
        <f t="shared" si="1037"/>
        <v>44886</v>
      </c>
      <c r="AB5523" s="69" t="b">
        <f t="shared" si="1038"/>
        <v>1</v>
      </c>
      <c r="AC5523" s="70">
        <f t="shared" si="1039"/>
        <v>0.5</v>
      </c>
      <c r="AD5523" s="67">
        <f t="shared" si="1040"/>
        <v>44887.752951388902</v>
      </c>
      <c r="AE5523" s="67">
        <f>VLOOKUP(V5523,'Branch Wise Work Timelines'!C:G,3,FALSE)+AA5523</f>
        <v>44886.416666666664</v>
      </c>
      <c r="AF5523" s="67">
        <f>IF(V5523="Bangalore",VLOOKUP(V5523,'Branch Wise Work Timelines'!C:G,4,FALSE)+AA5523+1,IF(V5523="Mumbai",VLOOKUP(V5523,'Branch Wise Work Timelines'!C:G,4,FALSE)+AA5523+1,VLOOKUP(V5523,'Branch Wise Work Timelines'!C:G,4,FALSE)+AA5523))</f>
        <v>44887.104166666664</v>
      </c>
      <c r="AG5523" s="67">
        <f>WORKDAY.INTL(AA5523,1,11)+VLOOKUP(V5523,'Branch Wise Work Timelines'!C:G,3,FALSE)</f>
        <v>44887.416666666664</v>
      </c>
      <c r="AH5523" s="69" t="str">
        <f t="shared" ca="1" si="1041"/>
        <v>Out of TAT</v>
      </c>
      <c r="AI5523" s="69">
        <f t="shared" ca="1" si="1042"/>
        <v>20564</v>
      </c>
      <c r="AJ5523" s="69" t="str">
        <f ca="1">IF(AI5523&lt;0,"0-12",IFERROR(VLOOKUP(AI5523,Breakup[],2,FALSE),"&gt;24"))</f>
        <v>&gt;24</v>
      </c>
      <c r="AK5523" s="69" t="str">
        <f>VLOOKUP(V5523,Master!B:D,3,FALSE)</f>
        <v>South</v>
      </c>
      <c r="AL5523" s="69" t="str">
        <f t="shared" si="1043"/>
        <v>Bangalore-CLS</v>
      </c>
    </row>
    <row r="5524" spans="1:38">
      <c r="A5524" s="14" t="s">
        <v>11379</v>
      </c>
      <c r="B5524" s="54">
        <v>44701.747486921297</v>
      </c>
      <c r="C5524" s="13" t="s">
        <v>286</v>
      </c>
      <c r="D5524" s="13">
        <v>1470</v>
      </c>
      <c r="E5524" s="13" t="s">
        <v>11380</v>
      </c>
      <c r="F5524" s="13" t="s">
        <v>33</v>
      </c>
      <c r="G5524" s="14">
        <v>1653050488283</v>
      </c>
      <c r="H5524" s="55">
        <v>0.36298611111111101</v>
      </c>
      <c r="I5524" s="33">
        <v>44890.362986111097</v>
      </c>
      <c r="J5524" s="58">
        <v>44890</v>
      </c>
      <c r="K5524" s="13" t="s">
        <v>257</v>
      </c>
      <c r="L5524" s="13" t="s">
        <v>72</v>
      </c>
      <c r="M5524" s="13" t="s">
        <v>286</v>
      </c>
      <c r="N5524" s="13" t="s">
        <v>206</v>
      </c>
      <c r="O5524" s="33" t="s">
        <v>38</v>
      </c>
      <c r="P5524" s="58" t="s">
        <v>38</v>
      </c>
      <c r="Q5524" s="33" t="s">
        <v>207</v>
      </c>
      <c r="R5524" s="14" t="s">
        <v>38</v>
      </c>
      <c r="S5524" s="13" t="s">
        <v>216</v>
      </c>
      <c r="T5524" s="13" t="s">
        <v>217</v>
      </c>
      <c r="U5524" s="33">
        <f t="shared" ca="1" si="1032"/>
        <v>45744.56914039352</v>
      </c>
      <c r="V5524" s="13" t="str">
        <f t="shared" si="1033"/>
        <v>Pune</v>
      </c>
      <c r="W5524" s="13" t="str">
        <f t="shared" si="1034"/>
        <v>RI</v>
      </c>
      <c r="X5524" s="13">
        <f t="shared" si="1035"/>
        <v>8</v>
      </c>
      <c r="Y5524" s="13" t="str">
        <f>IFERROR(VLOOKUP(C5524,ReceivingTeam[],2,FALSE),"HelpDesk")</f>
        <v>HelpDesk</v>
      </c>
      <c r="Z5524" s="67">
        <f t="shared" si="1036"/>
        <v>44891.520833333336</v>
      </c>
      <c r="AA5524" s="68">
        <f t="shared" si="1037"/>
        <v>44890</v>
      </c>
      <c r="AB5524" s="69" t="b">
        <f t="shared" si="1038"/>
        <v>1</v>
      </c>
      <c r="AC5524" s="70">
        <f t="shared" si="1039"/>
        <v>0.5</v>
      </c>
      <c r="AD5524" s="67">
        <f t="shared" si="1040"/>
        <v>44891.520833333336</v>
      </c>
      <c r="AE5524" s="67">
        <f>VLOOKUP(V5524,'Branch Wise Work Timelines'!C:G,3,FALSE)+AA5524</f>
        <v>44890.395833333336</v>
      </c>
      <c r="AF5524" s="67">
        <f>IF(V5524="Bangalore",VLOOKUP(V5524,'Branch Wise Work Timelines'!C:G,4,FALSE)+AA5524+1,IF(V5524="Mumbai",VLOOKUP(V5524,'Branch Wise Work Timelines'!C:G,4,FALSE)+AA5524+1,VLOOKUP(V5524,'Branch Wise Work Timelines'!C:G,4,FALSE)+AA5524))</f>
        <v>44890.770833333336</v>
      </c>
      <c r="AG5524" s="67">
        <f>WORKDAY.INTL(AA5524,1,11)+VLOOKUP(V5524,'Branch Wise Work Timelines'!C:G,3,FALSE)</f>
        <v>44891.395833333336</v>
      </c>
      <c r="AH5524" s="69" t="str">
        <f t="shared" ca="1" si="1041"/>
        <v>Out of TAT</v>
      </c>
      <c r="AI5524" s="69">
        <f t="shared" ca="1" si="1042"/>
        <v>20474</v>
      </c>
      <c r="AJ5524" s="69" t="str">
        <f ca="1">IF(AI5524&lt;0,"0-12",IFERROR(VLOOKUP(AI5524,Breakup[],2,FALSE),"&gt;24"))</f>
        <v>&gt;24</v>
      </c>
      <c r="AK5524" s="69" t="str">
        <f>VLOOKUP(V5524,Master!B:D,3,FALSE)</f>
        <v>West</v>
      </c>
      <c r="AL5524" s="69" t="str">
        <f t="shared" si="1043"/>
        <v>Pune</v>
      </c>
    </row>
    <row r="5525" spans="1:38">
      <c r="A5525" s="14" t="s">
        <v>11381</v>
      </c>
      <c r="B5525" s="54">
        <v>44701.698288773201</v>
      </c>
      <c r="C5525" s="13" t="s">
        <v>9706</v>
      </c>
      <c r="D5525" s="13">
        <v>1122</v>
      </c>
      <c r="E5525" s="13" t="s">
        <v>11382</v>
      </c>
      <c r="F5525" s="13" t="s">
        <v>33</v>
      </c>
      <c r="G5525" s="14">
        <v>1653046282377</v>
      </c>
      <c r="H5525" s="55">
        <v>0.95979166666666704</v>
      </c>
      <c r="I5525" s="33">
        <v>44885.959791666697</v>
      </c>
      <c r="J5525" s="58">
        <v>44885</v>
      </c>
      <c r="K5525" s="13" t="s">
        <v>41</v>
      </c>
      <c r="L5525" s="13" t="s">
        <v>40</v>
      </c>
      <c r="M5525" s="13" t="s">
        <v>9706</v>
      </c>
      <c r="N5525" s="13" t="s">
        <v>215</v>
      </c>
      <c r="O5525" s="33" t="s">
        <v>38</v>
      </c>
      <c r="P5525" s="58" t="s">
        <v>38</v>
      </c>
      <c r="Q5525" s="33" t="s">
        <v>207</v>
      </c>
      <c r="R5525" s="14" t="s">
        <v>38</v>
      </c>
      <c r="S5525" s="13" t="s">
        <v>216</v>
      </c>
      <c r="T5525" s="13" t="s">
        <v>209</v>
      </c>
      <c r="U5525" s="33">
        <f t="shared" ca="1" si="1032"/>
        <v>45744.56914039352</v>
      </c>
      <c r="V5525" s="13" t="str">
        <f t="shared" si="1033"/>
        <v>Chennai - RSI</v>
      </c>
      <c r="W5525" s="13" t="str">
        <f t="shared" si="1034"/>
        <v>RI</v>
      </c>
      <c r="X5525" s="13">
        <f t="shared" si="1035"/>
        <v>23</v>
      </c>
      <c r="Y5525" s="13" t="str">
        <f>IFERROR(VLOOKUP(C5525,ReceivingTeam[],2,FALSE),"HelpDesk")</f>
        <v>HelpDesk</v>
      </c>
      <c r="Z5525" s="67">
        <f t="shared" si="1036"/>
        <v>44885.916666666664</v>
      </c>
      <c r="AA5525" s="68">
        <f t="shared" si="1037"/>
        <v>44885</v>
      </c>
      <c r="AB5525" s="69" t="b">
        <f t="shared" si="1038"/>
        <v>0</v>
      </c>
      <c r="AC5525" s="70">
        <f t="shared" si="1039"/>
        <v>0.5</v>
      </c>
      <c r="AD5525" s="67">
        <f t="shared" si="1040"/>
        <v>44885.916666666664</v>
      </c>
      <c r="AE5525" s="67">
        <f>VLOOKUP(V5525,'Branch Wise Work Timelines'!C:G,3,FALSE)+AA5525</f>
        <v>44885.416666666664</v>
      </c>
      <c r="AF5525" s="67">
        <f>IF(V5525="Bangalore",VLOOKUP(V5525,'Branch Wise Work Timelines'!C:G,4,FALSE)+AA5525+1,IF(V5525="Mumbai",VLOOKUP(V5525,'Branch Wise Work Timelines'!C:G,4,FALSE)+AA5525+1,VLOOKUP(V5525,'Branch Wise Work Timelines'!C:G,4,FALSE)+AA5525))</f>
        <v>44885.791666666664</v>
      </c>
      <c r="AG5525" s="67">
        <f>WORKDAY.INTL(AA5525,1,11)+VLOOKUP(V5525,'Branch Wise Work Timelines'!C:G,3,FALSE)</f>
        <v>44886.416666666664</v>
      </c>
      <c r="AH5525" s="69" t="str">
        <f t="shared" ca="1" si="1041"/>
        <v>Out of TAT</v>
      </c>
      <c r="AI5525" s="69">
        <f t="shared" ca="1" si="1042"/>
        <v>20608</v>
      </c>
      <c r="AJ5525" s="69" t="str">
        <f ca="1">IF(AI5525&lt;0,"0-12",IFERROR(VLOOKUP(AI5525,Breakup[],2,FALSE),"&gt;24"))</f>
        <v>&gt;24</v>
      </c>
      <c r="AK5525" s="69" t="str">
        <f>VLOOKUP(V5525,Master!B:D,3,FALSE)</f>
        <v>South</v>
      </c>
      <c r="AL5525" s="69" t="str">
        <f t="shared" si="1043"/>
        <v>Chennai - RSI</v>
      </c>
    </row>
    <row r="5526" spans="1:38">
      <c r="A5526" s="14" t="s">
        <v>11383</v>
      </c>
      <c r="B5526" s="54">
        <v>44701.712927395798</v>
      </c>
      <c r="C5526" s="13" t="s">
        <v>230</v>
      </c>
      <c r="D5526" s="13">
        <v>1531</v>
      </c>
      <c r="E5526" s="13" t="s">
        <v>11384</v>
      </c>
      <c r="F5526" s="13" t="s">
        <v>15</v>
      </c>
      <c r="G5526" s="14">
        <v>1653046672988</v>
      </c>
      <c r="H5526" s="55">
        <v>0.133217592592593</v>
      </c>
      <c r="I5526" s="33">
        <v>44883.1332175926</v>
      </c>
      <c r="J5526" s="58">
        <v>44883</v>
      </c>
      <c r="K5526" s="13" t="s">
        <v>213</v>
      </c>
      <c r="L5526" s="13" t="s">
        <v>30</v>
      </c>
      <c r="M5526" s="13" t="s">
        <v>75</v>
      </c>
      <c r="N5526" s="13" t="s">
        <v>206</v>
      </c>
      <c r="O5526" s="33" t="s">
        <v>38</v>
      </c>
      <c r="P5526" s="58" t="s">
        <v>38</v>
      </c>
      <c r="Q5526" s="33" t="s">
        <v>207</v>
      </c>
      <c r="R5526" s="14" t="s">
        <v>38</v>
      </c>
      <c r="S5526" s="13" t="s">
        <v>208</v>
      </c>
      <c r="T5526" s="13" t="s">
        <v>209</v>
      </c>
      <c r="U5526" s="33">
        <f t="shared" ca="1" si="1032"/>
        <v>45744.56914039352</v>
      </c>
      <c r="V5526" s="13" t="str">
        <f t="shared" si="1033"/>
        <v>Bangalore</v>
      </c>
      <c r="W5526" s="13" t="str">
        <f t="shared" si="1034"/>
        <v>CLS</v>
      </c>
      <c r="X5526" s="13">
        <f t="shared" si="1035"/>
        <v>3</v>
      </c>
      <c r="Y5526" s="13" t="str">
        <f>IFERROR(VLOOKUP(C5526,ReceivingTeam[],2,FALSE),"HelpDesk")</f>
        <v>HelpDesk</v>
      </c>
      <c r="Z5526" s="67">
        <f t="shared" si="1036"/>
        <v>44883.916666666664</v>
      </c>
      <c r="AA5526" s="68">
        <f t="shared" si="1037"/>
        <v>44883</v>
      </c>
      <c r="AB5526" s="69" t="b">
        <f t="shared" si="1038"/>
        <v>1</v>
      </c>
      <c r="AC5526" s="70">
        <f t="shared" si="1039"/>
        <v>0.5</v>
      </c>
      <c r="AD5526" s="67">
        <f t="shared" si="1040"/>
        <v>44883.916666666664</v>
      </c>
      <c r="AE5526" s="67">
        <f>VLOOKUP(V5526,'Branch Wise Work Timelines'!C:G,3,FALSE)+AA5526</f>
        <v>44883.416666666664</v>
      </c>
      <c r="AF5526" s="67">
        <f>IF(V5526="Bangalore",VLOOKUP(V5526,'Branch Wise Work Timelines'!C:G,4,FALSE)+AA5526+1,IF(V5526="Mumbai",VLOOKUP(V5526,'Branch Wise Work Timelines'!C:G,4,FALSE)+AA5526+1,VLOOKUP(V5526,'Branch Wise Work Timelines'!C:G,4,FALSE)+AA5526))</f>
        <v>44884.104166666664</v>
      </c>
      <c r="AG5526" s="67">
        <f>WORKDAY.INTL(AA5526,1,11)+VLOOKUP(V5526,'Branch Wise Work Timelines'!C:G,3,FALSE)</f>
        <v>44884.416666666664</v>
      </c>
      <c r="AH5526" s="69" t="str">
        <f t="shared" ca="1" si="1041"/>
        <v>Out of TAT</v>
      </c>
      <c r="AI5526" s="69">
        <f t="shared" ca="1" si="1042"/>
        <v>20656</v>
      </c>
      <c r="AJ5526" s="69" t="str">
        <f ca="1">IF(AI5526&lt;0,"0-12",IFERROR(VLOOKUP(AI5526,Breakup[],2,FALSE),"&gt;24"))</f>
        <v>&gt;24</v>
      </c>
      <c r="AK5526" s="69" t="str">
        <f>VLOOKUP(V5526,Master!B:D,3,FALSE)</f>
        <v>South</v>
      </c>
      <c r="AL5526" s="69" t="str">
        <f t="shared" si="1043"/>
        <v>Bangalore-CLS</v>
      </c>
    </row>
    <row r="5527" spans="1:38">
      <c r="A5527" s="14" t="s">
        <v>11385</v>
      </c>
      <c r="B5527" s="54">
        <v>44701.751886805599</v>
      </c>
      <c r="C5527" s="13" t="s">
        <v>113</v>
      </c>
      <c r="D5527" s="13">
        <v>922</v>
      </c>
      <c r="E5527" s="13" t="s">
        <v>11386</v>
      </c>
      <c r="F5527" s="13" t="s">
        <v>24</v>
      </c>
      <c r="G5527" s="14">
        <v>1653050817746</v>
      </c>
      <c r="H5527" s="55">
        <v>0.54702546296296295</v>
      </c>
      <c r="I5527" s="33">
        <v>44886.547025462998</v>
      </c>
      <c r="J5527" s="58">
        <v>44886</v>
      </c>
      <c r="K5527" s="13" t="s">
        <v>263</v>
      </c>
      <c r="L5527" s="13" t="s">
        <v>69</v>
      </c>
      <c r="M5527" s="13" t="s">
        <v>101</v>
      </c>
      <c r="N5527" s="13" t="s">
        <v>1185</v>
      </c>
      <c r="O5527" s="33" t="s">
        <v>38</v>
      </c>
      <c r="P5527" s="58" t="s">
        <v>38</v>
      </c>
      <c r="Q5527" s="33" t="s">
        <v>207</v>
      </c>
      <c r="R5527" s="14" t="s">
        <v>38</v>
      </c>
      <c r="S5527" s="13" t="s">
        <v>208</v>
      </c>
      <c r="T5527" s="13" t="s">
        <v>209</v>
      </c>
      <c r="U5527" s="33">
        <f t="shared" ca="1" si="1032"/>
        <v>45744.56914039352</v>
      </c>
      <c r="V5527" s="13" t="str">
        <f t="shared" si="1033"/>
        <v>Mumbai</v>
      </c>
      <c r="W5527" s="13" t="str">
        <f t="shared" si="1034"/>
        <v>DOMI</v>
      </c>
      <c r="X5527" s="13">
        <f t="shared" si="1035"/>
        <v>13</v>
      </c>
      <c r="Y5527" s="13" t="str">
        <f>IFERROR(VLOOKUP(C5527,ReceivingTeam[],2,FALSE),"HelpDesk")</f>
        <v>Branch office</v>
      </c>
      <c r="Z5527" s="67">
        <f t="shared" si="1036"/>
        <v>44887.047025462998</v>
      </c>
      <c r="AA5527" s="68">
        <f t="shared" si="1037"/>
        <v>44886</v>
      </c>
      <c r="AB5527" s="69" t="b">
        <f t="shared" si="1038"/>
        <v>1</v>
      </c>
      <c r="AC5527" s="70">
        <f t="shared" si="1039"/>
        <v>0.5</v>
      </c>
      <c r="AD5527" s="67">
        <f t="shared" si="1040"/>
        <v>44887.047025462998</v>
      </c>
      <c r="AE5527" s="67">
        <f>VLOOKUP(V5527,'Branch Wise Work Timelines'!C:G,3,FALSE)+AA5527</f>
        <v>44886.416666666664</v>
      </c>
      <c r="AF5527" s="67">
        <f>IF(V5527="Bangalore",VLOOKUP(V5527,'Branch Wise Work Timelines'!C:G,4,FALSE)+AA5527+1,IF(V5527="Mumbai",VLOOKUP(V5527,'Branch Wise Work Timelines'!C:G,4,FALSE)+AA5527+1,VLOOKUP(V5527,'Branch Wise Work Timelines'!C:G,4,FALSE)+AA5527))</f>
        <v>44887.25</v>
      </c>
      <c r="AG5527" s="67">
        <f>WORKDAY.INTL(AA5527,1,11)+VLOOKUP(V5527,'Branch Wise Work Timelines'!C:G,3,FALSE)</f>
        <v>44887.416666666664</v>
      </c>
      <c r="AH5527" s="69" t="str">
        <f t="shared" ca="1" si="1041"/>
        <v>Out of TAT</v>
      </c>
      <c r="AI5527" s="69">
        <f t="shared" ca="1" si="1042"/>
        <v>20581</v>
      </c>
      <c r="AJ5527" s="69" t="str">
        <f ca="1">IF(AI5527&lt;0,"0-12",IFERROR(VLOOKUP(AI5527,Breakup[],2,FALSE),"&gt;24"))</f>
        <v>&gt;24</v>
      </c>
      <c r="AK5527" s="69" t="str">
        <f>VLOOKUP(V5527,Master!B:D,3,FALSE)</f>
        <v>East</v>
      </c>
      <c r="AL5527" s="69" t="str">
        <f t="shared" si="1043"/>
        <v>Mumbai</v>
      </c>
    </row>
    <row r="5528" spans="1:38">
      <c r="A5528" s="14" t="s">
        <v>11387</v>
      </c>
      <c r="B5528" s="54">
        <v>44701.701356331003</v>
      </c>
      <c r="C5528" s="13" t="s">
        <v>280</v>
      </c>
      <c r="D5528" s="13">
        <v>641</v>
      </c>
      <c r="E5528" s="13" t="s">
        <v>11388</v>
      </c>
      <c r="F5528" s="13" t="s">
        <v>33</v>
      </c>
      <c r="G5528" s="14">
        <v>1653046113053</v>
      </c>
      <c r="H5528" s="55">
        <v>0.64504629629629595</v>
      </c>
      <c r="I5528" s="33">
        <v>44888.645046296297</v>
      </c>
      <c r="J5528" s="58">
        <v>44888</v>
      </c>
      <c r="K5528" s="13" t="s">
        <v>213</v>
      </c>
      <c r="L5528" s="13" t="s">
        <v>30</v>
      </c>
      <c r="M5528" s="13" t="s">
        <v>282</v>
      </c>
      <c r="N5528" s="13" t="s">
        <v>206</v>
      </c>
      <c r="O5528" s="33" t="s">
        <v>38</v>
      </c>
      <c r="P5528" s="58" t="s">
        <v>38</v>
      </c>
      <c r="Q5528" s="33" t="s">
        <v>207</v>
      </c>
      <c r="R5528" s="14" t="s">
        <v>38</v>
      </c>
      <c r="S5528" s="13" t="s">
        <v>216</v>
      </c>
      <c r="T5528" s="13" t="s">
        <v>278</v>
      </c>
      <c r="U5528" s="33">
        <f t="shared" ca="1" si="1032"/>
        <v>45744.56914039352</v>
      </c>
      <c r="V5528" s="13" t="str">
        <f t="shared" si="1033"/>
        <v>Bangalore</v>
      </c>
      <c r="W5528" s="13" t="str">
        <f t="shared" si="1034"/>
        <v>RI</v>
      </c>
      <c r="X5528" s="13">
        <f t="shared" si="1035"/>
        <v>15</v>
      </c>
      <c r="Y5528" s="13" t="str">
        <f>IFERROR(VLOOKUP(C5528,ReceivingTeam[],2,FALSE),"HelpDesk")</f>
        <v>HelpDesk</v>
      </c>
      <c r="Z5528" s="67">
        <f t="shared" si="1036"/>
        <v>44891.957546296297</v>
      </c>
      <c r="AA5528" s="68">
        <f t="shared" si="1037"/>
        <v>44888</v>
      </c>
      <c r="AB5528" s="69" t="b">
        <f t="shared" si="1038"/>
        <v>1</v>
      </c>
      <c r="AC5528" s="70">
        <f t="shared" si="1039"/>
        <v>3</v>
      </c>
      <c r="AD5528" s="67">
        <f t="shared" si="1040"/>
        <v>44891.957546296297</v>
      </c>
      <c r="AE5528" s="67">
        <f>VLOOKUP(V5528,'Branch Wise Work Timelines'!C:G,3,FALSE)+AA5528</f>
        <v>44888.416666666664</v>
      </c>
      <c r="AF5528" s="67">
        <f>IF(V5528="Bangalore",VLOOKUP(V5528,'Branch Wise Work Timelines'!C:G,4,FALSE)+AA5528+1,IF(V5528="Mumbai",VLOOKUP(V5528,'Branch Wise Work Timelines'!C:G,4,FALSE)+AA5528+1,VLOOKUP(V5528,'Branch Wise Work Timelines'!C:G,4,FALSE)+AA5528))</f>
        <v>44889.104166666664</v>
      </c>
      <c r="AG5528" s="67">
        <f>WORKDAY.INTL(AA5528,1,11)+VLOOKUP(V5528,'Branch Wise Work Timelines'!C:G,3,FALSE)</f>
        <v>44889.416666666664</v>
      </c>
      <c r="AH5528" s="69" t="str">
        <f t="shared" ca="1" si="1041"/>
        <v>Out of TAT</v>
      </c>
      <c r="AI5528" s="69">
        <f t="shared" ca="1" si="1042"/>
        <v>20463</v>
      </c>
      <c r="AJ5528" s="69" t="str">
        <f ca="1">IF(AI5528&lt;0,"0-12",IFERROR(VLOOKUP(AI5528,Breakup[],2,FALSE),"&gt;24"))</f>
        <v>&gt;24</v>
      </c>
      <c r="AK5528" s="69" t="str">
        <f>VLOOKUP(V5528,Master!B:D,3,FALSE)</f>
        <v>South</v>
      </c>
      <c r="AL5528" s="69" t="str">
        <f t="shared" si="1043"/>
        <v>Bangalore</v>
      </c>
    </row>
    <row r="5529" spans="1:38">
      <c r="A5529" s="14" t="s">
        <v>11389</v>
      </c>
      <c r="B5529" s="54">
        <v>44701.668605439801</v>
      </c>
      <c r="C5529" s="13" t="s">
        <v>230</v>
      </c>
      <c r="D5529" s="13">
        <v>938</v>
      </c>
      <c r="E5529" s="13" t="s">
        <v>11390</v>
      </c>
      <c r="F5529" s="13" t="s">
        <v>15</v>
      </c>
      <c r="G5529" s="14">
        <v>1653047338901</v>
      </c>
      <c r="H5529" s="55">
        <v>0.73086805555555501</v>
      </c>
      <c r="I5529" s="33">
        <v>44890.730868055602</v>
      </c>
      <c r="J5529" s="58">
        <v>44890</v>
      </c>
      <c r="K5529" s="13" t="s">
        <v>213</v>
      </c>
      <c r="L5529" s="13" t="s">
        <v>30</v>
      </c>
      <c r="M5529" s="13" t="s">
        <v>75</v>
      </c>
      <c r="N5529" s="13" t="s">
        <v>206</v>
      </c>
      <c r="O5529" s="33" t="s">
        <v>38</v>
      </c>
      <c r="P5529" s="58" t="s">
        <v>38</v>
      </c>
      <c r="Q5529" s="33" t="s">
        <v>207</v>
      </c>
      <c r="R5529" s="14" t="s">
        <v>38</v>
      </c>
      <c r="S5529" s="13" t="s">
        <v>208</v>
      </c>
      <c r="T5529" s="13" t="s">
        <v>209</v>
      </c>
      <c r="U5529" s="33">
        <f t="shared" ca="1" si="1032"/>
        <v>45744.56914039352</v>
      </c>
      <c r="V5529" s="13" t="str">
        <f t="shared" si="1033"/>
        <v>Bangalore</v>
      </c>
      <c r="W5529" s="13" t="str">
        <f t="shared" si="1034"/>
        <v>CLS</v>
      </c>
      <c r="X5529" s="13">
        <f t="shared" si="1035"/>
        <v>17</v>
      </c>
      <c r="Y5529" s="13" t="str">
        <f>IFERROR(VLOOKUP(C5529,ReceivingTeam[],2,FALSE),"HelpDesk")</f>
        <v>HelpDesk</v>
      </c>
      <c r="Z5529" s="67">
        <f t="shared" si="1036"/>
        <v>44891.543368055602</v>
      </c>
      <c r="AA5529" s="68">
        <f t="shared" si="1037"/>
        <v>44890</v>
      </c>
      <c r="AB5529" s="69" t="b">
        <f t="shared" si="1038"/>
        <v>1</v>
      </c>
      <c r="AC5529" s="70">
        <f t="shared" si="1039"/>
        <v>0.5</v>
      </c>
      <c r="AD5529" s="67">
        <f t="shared" si="1040"/>
        <v>44891.543368055602</v>
      </c>
      <c r="AE5529" s="67">
        <f>VLOOKUP(V5529,'Branch Wise Work Timelines'!C:G,3,FALSE)+AA5529</f>
        <v>44890.416666666664</v>
      </c>
      <c r="AF5529" s="67">
        <f>IF(V5529="Bangalore",VLOOKUP(V5529,'Branch Wise Work Timelines'!C:G,4,FALSE)+AA5529+1,IF(V5529="Mumbai",VLOOKUP(V5529,'Branch Wise Work Timelines'!C:G,4,FALSE)+AA5529+1,VLOOKUP(V5529,'Branch Wise Work Timelines'!C:G,4,FALSE)+AA5529))</f>
        <v>44891.104166666664</v>
      </c>
      <c r="AG5529" s="67">
        <f>WORKDAY.INTL(AA5529,1,11)+VLOOKUP(V5529,'Branch Wise Work Timelines'!C:G,3,FALSE)</f>
        <v>44891.416666666664</v>
      </c>
      <c r="AH5529" s="69" t="str">
        <f t="shared" ca="1" si="1041"/>
        <v>Out of TAT</v>
      </c>
      <c r="AI5529" s="69">
        <f t="shared" ca="1" si="1042"/>
        <v>20473</v>
      </c>
      <c r="AJ5529" s="69" t="str">
        <f ca="1">IF(AI5529&lt;0,"0-12",IFERROR(VLOOKUP(AI5529,Breakup[],2,FALSE),"&gt;24"))</f>
        <v>&gt;24</v>
      </c>
      <c r="AK5529" s="69" t="str">
        <f>VLOOKUP(V5529,Master!B:D,3,FALSE)</f>
        <v>South</v>
      </c>
      <c r="AL5529" s="69" t="str">
        <f t="shared" si="1043"/>
        <v>Bangalore-CLS</v>
      </c>
    </row>
    <row r="5530" spans="1:38">
      <c r="A5530" s="14" t="s">
        <v>11391</v>
      </c>
      <c r="B5530" s="54">
        <v>44701.752231446801</v>
      </c>
      <c r="C5530" s="13" t="s">
        <v>136</v>
      </c>
      <c r="D5530" s="13">
        <v>892</v>
      </c>
      <c r="E5530" s="13" t="s">
        <v>11392</v>
      </c>
      <c r="F5530" s="13" t="s">
        <v>33</v>
      </c>
      <c r="G5530" s="14">
        <v>1653050794968</v>
      </c>
      <c r="H5530" s="55">
        <v>0.157407407407407</v>
      </c>
      <c r="I5530" s="33">
        <v>44889.157407407401</v>
      </c>
      <c r="J5530" s="58">
        <v>44889</v>
      </c>
      <c r="K5530" s="13" t="s">
        <v>257</v>
      </c>
      <c r="L5530" s="13" t="s">
        <v>72</v>
      </c>
      <c r="M5530" s="13" t="s">
        <v>286</v>
      </c>
      <c r="N5530" s="13" t="s">
        <v>206</v>
      </c>
      <c r="O5530" s="33" t="s">
        <v>38</v>
      </c>
      <c r="P5530" s="58" t="s">
        <v>38</v>
      </c>
      <c r="Q5530" s="33" t="s">
        <v>207</v>
      </c>
      <c r="R5530" s="14" t="s">
        <v>38</v>
      </c>
      <c r="S5530" s="13" t="s">
        <v>216</v>
      </c>
      <c r="T5530" s="13" t="s">
        <v>217</v>
      </c>
      <c r="U5530" s="33">
        <f t="shared" ca="1" si="1032"/>
        <v>45744.56914039352</v>
      </c>
      <c r="V5530" s="13" t="str">
        <f t="shared" si="1033"/>
        <v>Pune</v>
      </c>
      <c r="W5530" s="13" t="str">
        <f t="shared" si="1034"/>
        <v>RI</v>
      </c>
      <c r="X5530" s="13">
        <f t="shared" si="1035"/>
        <v>3</v>
      </c>
      <c r="Y5530" s="13" t="str">
        <f>IFERROR(VLOOKUP(C5530,ReceivingTeam[],2,FALSE),"HelpDesk")</f>
        <v>Branch office</v>
      </c>
      <c r="Z5530" s="67">
        <f t="shared" si="1036"/>
        <v>44890.520833333336</v>
      </c>
      <c r="AA5530" s="68">
        <f t="shared" si="1037"/>
        <v>44889</v>
      </c>
      <c r="AB5530" s="69" t="b">
        <f t="shared" si="1038"/>
        <v>1</v>
      </c>
      <c r="AC5530" s="70">
        <f t="shared" si="1039"/>
        <v>0.5</v>
      </c>
      <c r="AD5530" s="67">
        <f t="shared" si="1040"/>
        <v>44890.520833333336</v>
      </c>
      <c r="AE5530" s="67">
        <f>VLOOKUP(V5530,'Branch Wise Work Timelines'!C:G,3,FALSE)+AA5530</f>
        <v>44889.395833333336</v>
      </c>
      <c r="AF5530" s="67">
        <f>IF(V5530="Bangalore",VLOOKUP(V5530,'Branch Wise Work Timelines'!C:G,4,FALSE)+AA5530+1,IF(V5530="Mumbai",VLOOKUP(V5530,'Branch Wise Work Timelines'!C:G,4,FALSE)+AA5530+1,VLOOKUP(V5530,'Branch Wise Work Timelines'!C:G,4,FALSE)+AA5530))</f>
        <v>44889.770833333336</v>
      </c>
      <c r="AG5530" s="67">
        <f>WORKDAY.INTL(AA5530,1,11)+VLOOKUP(V5530,'Branch Wise Work Timelines'!C:G,3,FALSE)</f>
        <v>44890.395833333336</v>
      </c>
      <c r="AH5530" s="69" t="str">
        <f t="shared" ca="1" si="1041"/>
        <v>Out of TAT</v>
      </c>
      <c r="AI5530" s="69">
        <f t="shared" ca="1" si="1042"/>
        <v>20498</v>
      </c>
      <c r="AJ5530" s="69" t="str">
        <f ca="1">IF(AI5530&lt;0,"0-12",IFERROR(VLOOKUP(AI5530,Breakup[],2,FALSE),"&gt;24"))</f>
        <v>&gt;24</v>
      </c>
      <c r="AK5530" s="69" t="str">
        <f>VLOOKUP(V5530,Master!B:D,3,FALSE)</f>
        <v>West</v>
      </c>
      <c r="AL5530" s="69" t="str">
        <f t="shared" si="1043"/>
        <v>Pune</v>
      </c>
    </row>
    <row r="5531" spans="1:38">
      <c r="A5531" s="14" t="s">
        <v>11393</v>
      </c>
      <c r="B5531" s="54">
        <v>44701.655760497699</v>
      </c>
      <c r="C5531" s="13" t="s">
        <v>255</v>
      </c>
      <c r="D5531" s="13">
        <v>1843</v>
      </c>
      <c r="E5531" s="13" t="s">
        <v>11394</v>
      </c>
      <c r="F5531" s="13" t="s">
        <v>33</v>
      </c>
      <c r="G5531" s="14">
        <v>1653047132597</v>
      </c>
      <c r="H5531" s="55">
        <v>0.81648148148148103</v>
      </c>
      <c r="I5531" s="33">
        <v>44891.816481481503</v>
      </c>
      <c r="J5531" s="58">
        <v>44891</v>
      </c>
      <c r="K5531" s="13" t="s">
        <v>257</v>
      </c>
      <c r="L5531" s="13" t="s">
        <v>72</v>
      </c>
      <c r="M5531" s="13" t="s">
        <v>255</v>
      </c>
      <c r="N5531" s="13" t="s">
        <v>206</v>
      </c>
      <c r="O5531" s="33">
        <v>44891.7725347222</v>
      </c>
      <c r="P5531" s="58">
        <v>44891</v>
      </c>
      <c r="Q5531" s="33" t="s">
        <v>237</v>
      </c>
      <c r="R5531" s="14">
        <v>186</v>
      </c>
      <c r="S5531" s="13" t="s">
        <v>216</v>
      </c>
      <c r="T5531" s="13" t="s">
        <v>278</v>
      </c>
      <c r="U5531" s="33">
        <f t="shared" ca="1" si="1032"/>
        <v>45744.56914039352</v>
      </c>
      <c r="V5531" s="13" t="str">
        <f t="shared" si="1033"/>
        <v>Pune</v>
      </c>
      <c r="W5531" s="13" t="str">
        <f t="shared" si="1034"/>
        <v>RI</v>
      </c>
      <c r="X5531" s="13">
        <f t="shared" si="1035"/>
        <v>19</v>
      </c>
      <c r="Y5531" s="13" t="str">
        <f>IFERROR(VLOOKUP(C5531,ReceivingTeam[],2,FALSE),"HelpDesk")</f>
        <v>HelpDesk</v>
      </c>
      <c r="Z5531" s="67">
        <f t="shared" si="1036"/>
        <v>44896.441481481503</v>
      </c>
      <c r="AA5531" s="68">
        <f t="shared" si="1037"/>
        <v>44891</v>
      </c>
      <c r="AB5531" s="69" t="b">
        <f t="shared" si="1038"/>
        <v>1</v>
      </c>
      <c r="AC5531" s="70">
        <f t="shared" si="1039"/>
        <v>3</v>
      </c>
      <c r="AD5531" s="67">
        <f t="shared" si="1040"/>
        <v>44896.441481481503</v>
      </c>
      <c r="AE5531" s="67">
        <f>VLOOKUP(V5531,'Branch Wise Work Timelines'!C:G,3,FALSE)+AA5531</f>
        <v>44891.395833333336</v>
      </c>
      <c r="AF5531" s="67">
        <f>IF(V5531="Bangalore",VLOOKUP(V5531,'Branch Wise Work Timelines'!C:G,4,FALSE)+AA5531+1,IF(V5531="Mumbai",VLOOKUP(V5531,'Branch Wise Work Timelines'!C:G,4,FALSE)+AA5531+1,VLOOKUP(V5531,'Branch Wise Work Timelines'!C:G,4,FALSE)+AA5531))</f>
        <v>44891.770833333336</v>
      </c>
      <c r="AG5531" s="67">
        <f>WORKDAY.INTL(AA5531,1,11)+VLOOKUP(V5531,'Branch Wise Work Timelines'!C:G,3,FALSE)</f>
        <v>44893.395833333336</v>
      </c>
      <c r="AH5531" s="69" t="str">
        <f t="shared" si="1041"/>
        <v>Met</v>
      </c>
      <c r="AI5531" s="69">
        <f t="shared" ca="1" si="1042"/>
        <v>20356</v>
      </c>
      <c r="AJ5531" s="69" t="str">
        <f ca="1">IF(AI5531&lt;0,"0-12",IFERROR(VLOOKUP(AI5531,Breakup[],2,FALSE),"&gt;24"))</f>
        <v>&gt;24</v>
      </c>
      <c r="AK5531" s="69" t="str">
        <f>VLOOKUP(V5531,Master!B:D,3,FALSE)</f>
        <v>West</v>
      </c>
      <c r="AL5531" s="69" t="str">
        <f t="shared" si="1043"/>
        <v>Pune</v>
      </c>
    </row>
    <row r="5532" spans="1:38">
      <c r="A5532" s="14" t="s">
        <v>11395</v>
      </c>
      <c r="B5532" s="54">
        <v>44701.791498263898</v>
      </c>
      <c r="C5532" s="13" t="s">
        <v>252</v>
      </c>
      <c r="D5532" s="13">
        <v>269</v>
      </c>
      <c r="E5532" s="13" t="s">
        <v>11396</v>
      </c>
      <c r="F5532" s="13" t="s">
        <v>15</v>
      </c>
      <c r="G5532" s="14">
        <v>1653054189256</v>
      </c>
      <c r="H5532" s="55">
        <v>0.45479166666666698</v>
      </c>
      <c r="I5532" s="33">
        <v>44883.4547916667</v>
      </c>
      <c r="J5532" s="58">
        <v>44883</v>
      </c>
      <c r="K5532" s="13" t="s">
        <v>213</v>
      </c>
      <c r="L5532" s="13" t="s">
        <v>30</v>
      </c>
      <c r="M5532" s="13" t="s">
        <v>214</v>
      </c>
      <c r="N5532" s="13" t="s">
        <v>206</v>
      </c>
      <c r="O5532" s="33" t="s">
        <v>38</v>
      </c>
      <c r="P5532" s="58" t="s">
        <v>38</v>
      </c>
      <c r="Q5532" s="33" t="s">
        <v>207</v>
      </c>
      <c r="R5532" s="14" t="s">
        <v>38</v>
      </c>
      <c r="S5532" s="13" t="s">
        <v>216</v>
      </c>
      <c r="T5532" s="13" t="s">
        <v>217</v>
      </c>
      <c r="U5532" s="33">
        <f t="shared" ca="1" si="1032"/>
        <v>45744.56914039352</v>
      </c>
      <c r="V5532" s="13" t="str">
        <f t="shared" si="1033"/>
        <v>Bangalore</v>
      </c>
      <c r="W5532" s="13" t="str">
        <f t="shared" si="1034"/>
        <v>CLS</v>
      </c>
      <c r="X5532" s="13">
        <f t="shared" si="1035"/>
        <v>10</v>
      </c>
      <c r="Y5532" s="13" t="str">
        <f>IFERROR(VLOOKUP(C5532,ReceivingTeam[],2,FALSE),"HelpDesk")</f>
        <v>HelpDesk</v>
      </c>
      <c r="Z5532" s="67">
        <f t="shared" si="1036"/>
        <v>44883.9547916667</v>
      </c>
      <c r="AA5532" s="68">
        <f t="shared" si="1037"/>
        <v>44883</v>
      </c>
      <c r="AB5532" s="69" t="b">
        <f t="shared" si="1038"/>
        <v>1</v>
      </c>
      <c r="AC5532" s="70">
        <f t="shared" si="1039"/>
        <v>0.5</v>
      </c>
      <c r="AD5532" s="67">
        <f t="shared" si="1040"/>
        <v>44883.9547916667</v>
      </c>
      <c r="AE5532" s="67">
        <f>VLOOKUP(V5532,'Branch Wise Work Timelines'!C:G,3,FALSE)+AA5532</f>
        <v>44883.416666666664</v>
      </c>
      <c r="AF5532" s="67">
        <f>IF(V5532="Bangalore",VLOOKUP(V5532,'Branch Wise Work Timelines'!C:G,4,FALSE)+AA5532+1,IF(V5532="Mumbai",VLOOKUP(V5532,'Branch Wise Work Timelines'!C:G,4,FALSE)+AA5532+1,VLOOKUP(V5532,'Branch Wise Work Timelines'!C:G,4,FALSE)+AA5532))</f>
        <v>44884.104166666664</v>
      </c>
      <c r="AG5532" s="67">
        <f>WORKDAY.INTL(AA5532,1,11)+VLOOKUP(V5532,'Branch Wise Work Timelines'!C:G,3,FALSE)</f>
        <v>44884.416666666664</v>
      </c>
      <c r="AH5532" s="69" t="str">
        <f t="shared" ca="1" si="1041"/>
        <v>Out of TAT</v>
      </c>
      <c r="AI5532" s="69">
        <f t="shared" ca="1" si="1042"/>
        <v>20655</v>
      </c>
      <c r="AJ5532" s="69" t="str">
        <f ca="1">IF(AI5532&lt;0,"0-12",IFERROR(VLOOKUP(AI5532,Breakup[],2,FALSE),"&gt;24"))</f>
        <v>&gt;24</v>
      </c>
      <c r="AK5532" s="69" t="str">
        <f>VLOOKUP(V5532,Master!B:D,3,FALSE)</f>
        <v>South</v>
      </c>
      <c r="AL5532" s="69" t="str">
        <f t="shared" si="1043"/>
        <v>Bangalore-CLS</v>
      </c>
    </row>
    <row r="5533" spans="1:38">
      <c r="A5533" s="14" t="s">
        <v>11397</v>
      </c>
      <c r="B5533" s="54">
        <v>44701.694490162001</v>
      </c>
      <c r="C5533" s="13" t="s">
        <v>235</v>
      </c>
      <c r="D5533" s="13">
        <v>475</v>
      </c>
      <c r="E5533" s="13" t="s">
        <v>11398</v>
      </c>
      <c r="F5533" s="13" t="s">
        <v>15</v>
      </c>
      <c r="G5533" s="14">
        <v>1653046758228</v>
      </c>
      <c r="H5533" s="55">
        <v>0.98972222222222195</v>
      </c>
      <c r="I5533" s="33">
        <v>44882.989722222199</v>
      </c>
      <c r="J5533" s="58">
        <v>44882</v>
      </c>
      <c r="K5533" s="13" t="s">
        <v>213</v>
      </c>
      <c r="L5533" s="13" t="s">
        <v>30</v>
      </c>
      <c r="M5533" s="13" t="s">
        <v>214</v>
      </c>
      <c r="N5533" s="13" t="s">
        <v>215</v>
      </c>
      <c r="O5533" s="33" t="s">
        <v>38</v>
      </c>
      <c r="P5533" s="58" t="s">
        <v>38</v>
      </c>
      <c r="Q5533" s="33" t="s">
        <v>207</v>
      </c>
      <c r="R5533" s="14" t="s">
        <v>38</v>
      </c>
      <c r="S5533" s="13" t="s">
        <v>216</v>
      </c>
      <c r="T5533" s="13" t="s">
        <v>217</v>
      </c>
      <c r="U5533" s="33">
        <f t="shared" ca="1" si="1032"/>
        <v>45744.56914039352</v>
      </c>
      <c r="V5533" s="13" t="str">
        <f t="shared" si="1033"/>
        <v>Bangalore</v>
      </c>
      <c r="W5533" s="13" t="str">
        <f t="shared" si="1034"/>
        <v>CLS</v>
      </c>
      <c r="X5533" s="13">
        <f t="shared" si="1035"/>
        <v>23</v>
      </c>
      <c r="Y5533" s="13" t="str">
        <f>IFERROR(VLOOKUP(C5533,ReceivingTeam[],2,FALSE),"HelpDesk")</f>
        <v>HelpDesk</v>
      </c>
      <c r="Z5533" s="67">
        <f t="shared" si="1036"/>
        <v>44883.802222222199</v>
      </c>
      <c r="AA5533" s="68">
        <f t="shared" si="1037"/>
        <v>44882</v>
      </c>
      <c r="AB5533" s="69" t="b">
        <f t="shared" si="1038"/>
        <v>1</v>
      </c>
      <c r="AC5533" s="70">
        <f t="shared" si="1039"/>
        <v>0.5</v>
      </c>
      <c r="AD5533" s="67">
        <f t="shared" si="1040"/>
        <v>44883.802222222199</v>
      </c>
      <c r="AE5533" s="67">
        <f>VLOOKUP(V5533,'Branch Wise Work Timelines'!C:G,3,FALSE)+AA5533</f>
        <v>44882.416666666664</v>
      </c>
      <c r="AF5533" s="67">
        <f>IF(V5533="Bangalore",VLOOKUP(V5533,'Branch Wise Work Timelines'!C:G,4,FALSE)+AA5533+1,IF(V5533="Mumbai",VLOOKUP(V5533,'Branch Wise Work Timelines'!C:G,4,FALSE)+AA5533+1,VLOOKUP(V5533,'Branch Wise Work Timelines'!C:G,4,FALSE)+AA5533))</f>
        <v>44883.104166666664</v>
      </c>
      <c r="AG5533" s="67">
        <f>WORKDAY.INTL(AA5533,1,11)+VLOOKUP(V5533,'Branch Wise Work Timelines'!C:G,3,FALSE)</f>
        <v>44883.416666666664</v>
      </c>
      <c r="AH5533" s="69" t="str">
        <f t="shared" ca="1" si="1041"/>
        <v>Out of TAT</v>
      </c>
      <c r="AI5533" s="69">
        <f t="shared" ca="1" si="1042"/>
        <v>20659</v>
      </c>
      <c r="AJ5533" s="69" t="str">
        <f ca="1">IF(AI5533&lt;0,"0-12",IFERROR(VLOOKUP(AI5533,Breakup[],2,FALSE),"&gt;24"))</f>
        <v>&gt;24</v>
      </c>
      <c r="AK5533" s="69" t="str">
        <f>VLOOKUP(V5533,Master!B:D,3,FALSE)</f>
        <v>South</v>
      </c>
      <c r="AL5533" s="69" t="str">
        <f t="shared" si="1043"/>
        <v>Bangalore-CLS</v>
      </c>
    </row>
    <row r="5534" spans="1:38">
      <c r="A5534" s="14" t="s">
        <v>11399</v>
      </c>
      <c r="B5534" s="54">
        <v>44701.717739120402</v>
      </c>
      <c r="C5534" s="13" t="s">
        <v>1342</v>
      </c>
      <c r="D5534" s="13">
        <v>803</v>
      </c>
      <c r="E5534" s="13" t="s">
        <v>11400</v>
      </c>
      <c r="F5534" s="13" t="s">
        <v>15</v>
      </c>
      <c r="G5534" s="14">
        <v>1653049223395</v>
      </c>
      <c r="H5534" s="55">
        <v>0.248194444444444</v>
      </c>
      <c r="I5534" s="33">
        <v>44887.248194444401</v>
      </c>
      <c r="J5534" s="58">
        <v>44887</v>
      </c>
      <c r="K5534" s="13" t="s">
        <v>213</v>
      </c>
      <c r="L5534" s="13" t="s">
        <v>30</v>
      </c>
      <c r="M5534" s="13" t="s">
        <v>214</v>
      </c>
      <c r="N5534" s="13" t="s">
        <v>215</v>
      </c>
      <c r="O5534" s="33" t="s">
        <v>38</v>
      </c>
      <c r="P5534" s="58" t="s">
        <v>38</v>
      </c>
      <c r="Q5534" s="33" t="s">
        <v>207</v>
      </c>
      <c r="R5534" s="14" t="s">
        <v>38</v>
      </c>
      <c r="S5534" s="13" t="s">
        <v>216</v>
      </c>
      <c r="T5534" s="13" t="s">
        <v>217</v>
      </c>
      <c r="U5534" s="33">
        <f t="shared" ca="1" si="1032"/>
        <v>45744.56914039352</v>
      </c>
      <c r="V5534" s="13" t="str">
        <f t="shared" si="1033"/>
        <v>Bangalore</v>
      </c>
      <c r="W5534" s="13" t="str">
        <f t="shared" si="1034"/>
        <v>CLS</v>
      </c>
      <c r="X5534" s="13">
        <f t="shared" si="1035"/>
        <v>5</v>
      </c>
      <c r="Y5534" s="13" t="str">
        <f>IFERROR(VLOOKUP(C5534,ReceivingTeam[],2,FALSE),"HelpDesk")</f>
        <v>HelpDesk</v>
      </c>
      <c r="Z5534" s="67">
        <f t="shared" si="1036"/>
        <v>44887.916666666664</v>
      </c>
      <c r="AA5534" s="68">
        <f t="shared" si="1037"/>
        <v>44887</v>
      </c>
      <c r="AB5534" s="69" t="b">
        <f t="shared" si="1038"/>
        <v>1</v>
      </c>
      <c r="AC5534" s="70">
        <f t="shared" si="1039"/>
        <v>0.5</v>
      </c>
      <c r="AD5534" s="67">
        <f t="shared" si="1040"/>
        <v>44887.916666666664</v>
      </c>
      <c r="AE5534" s="67">
        <f>VLOOKUP(V5534,'Branch Wise Work Timelines'!C:G,3,FALSE)+AA5534</f>
        <v>44887.416666666664</v>
      </c>
      <c r="AF5534" s="67">
        <f>IF(V5534="Bangalore",VLOOKUP(V5534,'Branch Wise Work Timelines'!C:G,4,FALSE)+AA5534+1,IF(V5534="Mumbai",VLOOKUP(V5534,'Branch Wise Work Timelines'!C:G,4,FALSE)+AA5534+1,VLOOKUP(V5534,'Branch Wise Work Timelines'!C:G,4,FALSE)+AA5534))</f>
        <v>44888.104166666664</v>
      </c>
      <c r="AG5534" s="67">
        <f>WORKDAY.INTL(AA5534,1,11)+VLOOKUP(V5534,'Branch Wise Work Timelines'!C:G,3,FALSE)</f>
        <v>44888.416666666664</v>
      </c>
      <c r="AH5534" s="69" t="str">
        <f t="shared" ca="1" si="1041"/>
        <v>Out of TAT</v>
      </c>
      <c r="AI5534" s="69">
        <f t="shared" ca="1" si="1042"/>
        <v>20560</v>
      </c>
      <c r="AJ5534" s="69" t="str">
        <f ca="1">IF(AI5534&lt;0,"0-12",IFERROR(VLOOKUP(AI5534,Breakup[],2,FALSE),"&gt;24"))</f>
        <v>&gt;24</v>
      </c>
      <c r="AK5534" s="69" t="str">
        <f>VLOOKUP(V5534,Master!B:D,3,FALSE)</f>
        <v>South</v>
      </c>
      <c r="AL5534" s="69" t="str">
        <f t="shared" si="1043"/>
        <v>Bangalore-CLS</v>
      </c>
    </row>
    <row r="5535" spans="1:38">
      <c r="A5535" s="14" t="s">
        <v>11401</v>
      </c>
      <c r="B5535" s="54">
        <v>44701.700590659697</v>
      </c>
      <c r="C5535" s="13" t="s">
        <v>211</v>
      </c>
      <c r="D5535" s="13">
        <v>924</v>
      </c>
      <c r="E5535" s="13" t="s">
        <v>11402</v>
      </c>
      <c r="F5535" s="13" t="s">
        <v>15</v>
      </c>
      <c r="G5535" s="14">
        <v>1653046758228</v>
      </c>
      <c r="H5535" s="55">
        <v>0.31224537037036998</v>
      </c>
      <c r="I5535" s="33">
        <v>44888.312245370398</v>
      </c>
      <c r="J5535" s="58">
        <v>44888</v>
      </c>
      <c r="K5535" s="13" t="s">
        <v>213</v>
      </c>
      <c r="L5535" s="13" t="s">
        <v>30</v>
      </c>
      <c r="M5535" s="13" t="s">
        <v>214</v>
      </c>
      <c r="N5535" s="13" t="s">
        <v>215</v>
      </c>
      <c r="O5535" s="33" t="s">
        <v>38</v>
      </c>
      <c r="P5535" s="58" t="s">
        <v>38</v>
      </c>
      <c r="Q5535" s="33" t="s">
        <v>207</v>
      </c>
      <c r="R5535" s="14" t="s">
        <v>38</v>
      </c>
      <c r="S5535" s="13" t="s">
        <v>216</v>
      </c>
      <c r="T5535" s="13" t="s">
        <v>217</v>
      </c>
      <c r="U5535" s="33">
        <f t="shared" ca="1" si="1032"/>
        <v>45744.56914039352</v>
      </c>
      <c r="V5535" s="13" t="str">
        <f t="shared" si="1033"/>
        <v>Bangalore</v>
      </c>
      <c r="W5535" s="13" t="str">
        <f t="shared" si="1034"/>
        <v>CLS</v>
      </c>
      <c r="X5535" s="13">
        <f t="shared" si="1035"/>
        <v>7</v>
      </c>
      <c r="Y5535" s="13" t="str">
        <f>IFERROR(VLOOKUP(C5535,ReceivingTeam[],2,FALSE),"HelpDesk")</f>
        <v>HelpDesk</v>
      </c>
      <c r="Z5535" s="67">
        <f t="shared" si="1036"/>
        <v>44888.916666666664</v>
      </c>
      <c r="AA5535" s="68">
        <f t="shared" si="1037"/>
        <v>44888</v>
      </c>
      <c r="AB5535" s="69" t="b">
        <f t="shared" si="1038"/>
        <v>1</v>
      </c>
      <c r="AC5535" s="70">
        <f t="shared" si="1039"/>
        <v>0.5</v>
      </c>
      <c r="AD5535" s="67">
        <f t="shared" si="1040"/>
        <v>44888.916666666664</v>
      </c>
      <c r="AE5535" s="67">
        <f>VLOOKUP(V5535,'Branch Wise Work Timelines'!C:G,3,FALSE)+AA5535</f>
        <v>44888.416666666664</v>
      </c>
      <c r="AF5535" s="67">
        <f>IF(V5535="Bangalore",VLOOKUP(V5535,'Branch Wise Work Timelines'!C:G,4,FALSE)+AA5535+1,IF(V5535="Mumbai",VLOOKUP(V5535,'Branch Wise Work Timelines'!C:G,4,FALSE)+AA5535+1,VLOOKUP(V5535,'Branch Wise Work Timelines'!C:G,4,FALSE)+AA5535))</f>
        <v>44889.104166666664</v>
      </c>
      <c r="AG5535" s="67">
        <f>WORKDAY.INTL(AA5535,1,11)+VLOOKUP(V5535,'Branch Wise Work Timelines'!C:G,3,FALSE)</f>
        <v>44889.416666666664</v>
      </c>
      <c r="AH5535" s="69" t="str">
        <f t="shared" ca="1" si="1041"/>
        <v>Out of TAT</v>
      </c>
      <c r="AI5535" s="69">
        <f t="shared" ca="1" si="1042"/>
        <v>20536</v>
      </c>
      <c r="AJ5535" s="69" t="str">
        <f ca="1">IF(AI5535&lt;0,"0-12",IFERROR(VLOOKUP(AI5535,Breakup[],2,FALSE),"&gt;24"))</f>
        <v>&gt;24</v>
      </c>
      <c r="AK5535" s="69" t="str">
        <f>VLOOKUP(V5535,Master!B:D,3,FALSE)</f>
        <v>South</v>
      </c>
      <c r="AL5535" s="69" t="str">
        <f t="shared" si="1043"/>
        <v>Bangalore-CLS</v>
      </c>
    </row>
    <row r="5536" spans="1:38">
      <c r="A5536" s="14" t="s">
        <v>11403</v>
      </c>
      <c r="B5536" s="54">
        <v>44701.754574305603</v>
      </c>
      <c r="C5536" s="13" t="s">
        <v>467</v>
      </c>
      <c r="D5536" s="13">
        <v>1374</v>
      </c>
      <c r="E5536" s="13" t="s">
        <v>11404</v>
      </c>
      <c r="F5536" s="13" t="s">
        <v>15</v>
      </c>
      <c r="G5536" s="14">
        <v>1653053249969</v>
      </c>
      <c r="H5536" s="55">
        <v>4.7002314814814802E-2</v>
      </c>
      <c r="I5536" s="33">
        <v>44891.047002314801</v>
      </c>
      <c r="J5536" s="58">
        <v>44891</v>
      </c>
      <c r="K5536" s="13" t="s">
        <v>213</v>
      </c>
      <c r="L5536" s="13" t="s">
        <v>30</v>
      </c>
      <c r="M5536" s="13" t="s">
        <v>214</v>
      </c>
      <c r="N5536" s="13" t="s">
        <v>215</v>
      </c>
      <c r="O5536" s="33">
        <v>44891.6879050926</v>
      </c>
      <c r="P5536" s="58">
        <v>44891</v>
      </c>
      <c r="Q5536" s="33" t="s">
        <v>237</v>
      </c>
      <c r="R5536" s="14">
        <v>759</v>
      </c>
      <c r="S5536" s="13" t="s">
        <v>216</v>
      </c>
      <c r="T5536" s="13" t="s">
        <v>217</v>
      </c>
      <c r="U5536" s="33">
        <f t="shared" ca="1" si="1032"/>
        <v>45744.56914039352</v>
      </c>
      <c r="V5536" s="13" t="str">
        <f t="shared" si="1033"/>
        <v>Bangalore</v>
      </c>
      <c r="W5536" s="13" t="str">
        <f t="shared" si="1034"/>
        <v>CLS</v>
      </c>
      <c r="X5536" s="13">
        <f t="shared" si="1035"/>
        <v>1</v>
      </c>
      <c r="Y5536" s="13" t="str">
        <f>IFERROR(VLOOKUP(C5536,ReceivingTeam[],2,FALSE),"HelpDesk")</f>
        <v>HelpDesk</v>
      </c>
      <c r="Z5536" s="67">
        <f t="shared" si="1036"/>
        <v>44891.916666666664</v>
      </c>
      <c r="AA5536" s="68">
        <f t="shared" si="1037"/>
        <v>44891</v>
      </c>
      <c r="AB5536" s="69" t="b">
        <f t="shared" si="1038"/>
        <v>1</v>
      </c>
      <c r="AC5536" s="70">
        <f t="shared" si="1039"/>
        <v>0.5</v>
      </c>
      <c r="AD5536" s="67">
        <f t="shared" si="1040"/>
        <v>44891.916666666664</v>
      </c>
      <c r="AE5536" s="67">
        <f>VLOOKUP(V5536,'Branch Wise Work Timelines'!C:G,3,FALSE)+AA5536</f>
        <v>44891.416666666664</v>
      </c>
      <c r="AF5536" s="67">
        <f>IF(V5536="Bangalore",VLOOKUP(V5536,'Branch Wise Work Timelines'!C:G,4,FALSE)+AA5536+1,IF(V5536="Mumbai",VLOOKUP(V5536,'Branch Wise Work Timelines'!C:G,4,FALSE)+AA5536+1,VLOOKUP(V5536,'Branch Wise Work Timelines'!C:G,4,FALSE)+AA5536))</f>
        <v>44892.104166666664</v>
      </c>
      <c r="AG5536" s="67">
        <f>WORKDAY.INTL(AA5536,1,11)+VLOOKUP(V5536,'Branch Wise Work Timelines'!C:G,3,FALSE)</f>
        <v>44893.416666666664</v>
      </c>
      <c r="AH5536" s="69" t="str">
        <f t="shared" si="1041"/>
        <v>Met</v>
      </c>
      <c r="AI5536" s="69">
        <f t="shared" ca="1" si="1042"/>
        <v>20464</v>
      </c>
      <c r="AJ5536" s="69" t="str">
        <f ca="1">IF(AI5536&lt;0,"0-12",IFERROR(VLOOKUP(AI5536,Breakup[],2,FALSE),"&gt;24"))</f>
        <v>&gt;24</v>
      </c>
      <c r="AK5536" s="69" t="str">
        <f>VLOOKUP(V5536,Master!B:D,3,FALSE)</f>
        <v>South</v>
      </c>
      <c r="AL5536" s="69" t="str">
        <f t="shared" si="1043"/>
        <v>Bangalore-CLS</v>
      </c>
    </row>
    <row r="5537" spans="1:38">
      <c r="A5537" s="14" t="s">
        <v>11405</v>
      </c>
      <c r="B5537" s="54">
        <v>44701.703237766204</v>
      </c>
      <c r="C5537" s="13" t="s">
        <v>280</v>
      </c>
      <c r="D5537" s="13">
        <v>1591</v>
      </c>
      <c r="E5537" s="13" t="s">
        <v>11406</v>
      </c>
      <c r="F5537" s="13" t="s">
        <v>33</v>
      </c>
      <c r="G5537" s="14">
        <v>1653046113053</v>
      </c>
      <c r="H5537" s="55">
        <v>0.39703703703703702</v>
      </c>
      <c r="I5537" s="33">
        <v>44882.397037037001</v>
      </c>
      <c r="J5537" s="58">
        <v>44882</v>
      </c>
      <c r="K5537" s="13" t="s">
        <v>213</v>
      </c>
      <c r="L5537" s="13" t="s">
        <v>30</v>
      </c>
      <c r="M5537" s="13" t="s">
        <v>282</v>
      </c>
      <c r="N5537" s="13" t="s">
        <v>206</v>
      </c>
      <c r="O5537" s="33" t="s">
        <v>38</v>
      </c>
      <c r="P5537" s="58" t="s">
        <v>38</v>
      </c>
      <c r="Q5537" s="33" t="s">
        <v>207</v>
      </c>
      <c r="R5537" s="14" t="s">
        <v>38</v>
      </c>
      <c r="S5537" s="13" t="s">
        <v>216</v>
      </c>
      <c r="T5537" s="13" t="s">
        <v>278</v>
      </c>
      <c r="U5537" s="33">
        <f t="shared" ca="1" si="1032"/>
        <v>45744.56914039352</v>
      </c>
      <c r="V5537" s="13" t="str">
        <f t="shared" si="1033"/>
        <v>Bangalore</v>
      </c>
      <c r="W5537" s="13" t="str">
        <f t="shared" si="1034"/>
        <v>RI</v>
      </c>
      <c r="X5537" s="13">
        <f t="shared" si="1035"/>
        <v>9</v>
      </c>
      <c r="Y5537" s="13" t="str">
        <f>IFERROR(VLOOKUP(C5537,ReceivingTeam[],2,FALSE),"HelpDesk")</f>
        <v>HelpDesk</v>
      </c>
      <c r="Z5537" s="67">
        <f t="shared" si="1036"/>
        <v>44885.729166666664</v>
      </c>
      <c r="AA5537" s="68">
        <f t="shared" si="1037"/>
        <v>44882</v>
      </c>
      <c r="AB5537" s="69" t="b">
        <f t="shared" si="1038"/>
        <v>1</v>
      </c>
      <c r="AC5537" s="70">
        <f t="shared" si="1039"/>
        <v>3</v>
      </c>
      <c r="AD5537" s="67">
        <f t="shared" si="1040"/>
        <v>44885.729166666664</v>
      </c>
      <c r="AE5537" s="67">
        <f>VLOOKUP(V5537,'Branch Wise Work Timelines'!C:G,3,FALSE)+AA5537</f>
        <v>44882.416666666664</v>
      </c>
      <c r="AF5537" s="67">
        <f>IF(V5537="Bangalore",VLOOKUP(V5537,'Branch Wise Work Timelines'!C:G,4,FALSE)+AA5537+1,IF(V5537="Mumbai",VLOOKUP(V5537,'Branch Wise Work Timelines'!C:G,4,FALSE)+AA5537+1,VLOOKUP(V5537,'Branch Wise Work Timelines'!C:G,4,FALSE)+AA5537))</f>
        <v>44883.104166666664</v>
      </c>
      <c r="AG5537" s="67">
        <f>WORKDAY.INTL(AA5537,1,11)+VLOOKUP(V5537,'Branch Wise Work Timelines'!C:G,3,FALSE)</f>
        <v>44883.416666666664</v>
      </c>
      <c r="AH5537" s="69" t="str">
        <f t="shared" ca="1" si="1041"/>
        <v>Out of TAT</v>
      </c>
      <c r="AI5537" s="69">
        <f t="shared" ca="1" si="1042"/>
        <v>20613</v>
      </c>
      <c r="AJ5537" s="69" t="str">
        <f ca="1">IF(AI5537&lt;0,"0-12",IFERROR(VLOOKUP(AI5537,Breakup[],2,FALSE),"&gt;24"))</f>
        <v>&gt;24</v>
      </c>
      <c r="AK5537" s="69" t="str">
        <f>VLOOKUP(V5537,Master!B:D,3,FALSE)</f>
        <v>South</v>
      </c>
      <c r="AL5537" s="69" t="str">
        <f t="shared" si="1043"/>
        <v>Bangalore</v>
      </c>
    </row>
    <row r="5538" spans="1:38">
      <c r="A5538" s="14" t="s">
        <v>11407</v>
      </c>
      <c r="B5538" s="54">
        <v>44701.723599305602</v>
      </c>
      <c r="C5538" s="13" t="s">
        <v>299</v>
      </c>
      <c r="D5538" s="13">
        <v>1992</v>
      </c>
      <c r="E5538" s="13" t="s">
        <v>11408</v>
      </c>
      <c r="F5538" s="13" t="s">
        <v>15</v>
      </c>
      <c r="G5538" s="14">
        <v>1653052565128</v>
      </c>
      <c r="H5538" s="55">
        <v>0.57351851851851898</v>
      </c>
      <c r="I5538" s="33">
        <v>44887.573518518497</v>
      </c>
      <c r="J5538" s="58">
        <v>44887</v>
      </c>
      <c r="K5538" s="13" t="s">
        <v>213</v>
      </c>
      <c r="L5538" s="13" t="s">
        <v>30</v>
      </c>
      <c r="M5538" s="13" t="s">
        <v>75</v>
      </c>
      <c r="N5538" s="13" t="s">
        <v>206</v>
      </c>
      <c r="O5538" s="33" t="s">
        <v>38</v>
      </c>
      <c r="P5538" s="58" t="s">
        <v>38</v>
      </c>
      <c r="Q5538" s="33" t="s">
        <v>207</v>
      </c>
      <c r="R5538" s="14" t="s">
        <v>38</v>
      </c>
      <c r="S5538" s="13" t="s">
        <v>216</v>
      </c>
      <c r="T5538" s="13" t="s">
        <v>217</v>
      </c>
      <c r="U5538" s="33">
        <f t="shared" ca="1" si="1032"/>
        <v>45744.56914039352</v>
      </c>
      <c r="V5538" s="13" t="str">
        <f t="shared" si="1033"/>
        <v>Bangalore</v>
      </c>
      <c r="W5538" s="13" t="str">
        <f t="shared" si="1034"/>
        <v>CLS</v>
      </c>
      <c r="X5538" s="13">
        <f t="shared" si="1035"/>
        <v>13</v>
      </c>
      <c r="Y5538" s="13" t="str">
        <f>IFERROR(VLOOKUP(C5538,ReceivingTeam[],2,FALSE),"HelpDesk")</f>
        <v>HelpDesk</v>
      </c>
      <c r="Z5538" s="67">
        <f t="shared" si="1036"/>
        <v>44888.073518518497</v>
      </c>
      <c r="AA5538" s="68">
        <f t="shared" si="1037"/>
        <v>44887</v>
      </c>
      <c r="AB5538" s="69" t="b">
        <f t="shared" si="1038"/>
        <v>1</v>
      </c>
      <c r="AC5538" s="70">
        <f t="shared" si="1039"/>
        <v>0.5</v>
      </c>
      <c r="AD5538" s="67">
        <f t="shared" si="1040"/>
        <v>44888.073518518497</v>
      </c>
      <c r="AE5538" s="67">
        <f>VLOOKUP(V5538,'Branch Wise Work Timelines'!C:G,3,FALSE)+AA5538</f>
        <v>44887.416666666664</v>
      </c>
      <c r="AF5538" s="67">
        <f>IF(V5538="Bangalore",VLOOKUP(V5538,'Branch Wise Work Timelines'!C:G,4,FALSE)+AA5538+1,IF(V5538="Mumbai",VLOOKUP(V5538,'Branch Wise Work Timelines'!C:G,4,FALSE)+AA5538+1,VLOOKUP(V5538,'Branch Wise Work Timelines'!C:G,4,FALSE)+AA5538))</f>
        <v>44888.104166666664</v>
      </c>
      <c r="AG5538" s="67">
        <f>WORKDAY.INTL(AA5538,1,11)+VLOOKUP(V5538,'Branch Wise Work Timelines'!C:G,3,FALSE)</f>
        <v>44888.416666666664</v>
      </c>
      <c r="AH5538" s="69" t="str">
        <f t="shared" ca="1" si="1041"/>
        <v>Out of TAT</v>
      </c>
      <c r="AI5538" s="69">
        <f t="shared" ca="1" si="1042"/>
        <v>20556</v>
      </c>
      <c r="AJ5538" s="69" t="str">
        <f ca="1">IF(AI5538&lt;0,"0-12",IFERROR(VLOOKUP(AI5538,Breakup[],2,FALSE),"&gt;24"))</f>
        <v>&gt;24</v>
      </c>
      <c r="AK5538" s="69" t="str">
        <f>VLOOKUP(V5538,Master!B:D,3,FALSE)</f>
        <v>South</v>
      </c>
      <c r="AL5538" s="69" t="str">
        <f t="shared" si="1043"/>
        <v>Bangalore-CLS</v>
      </c>
    </row>
    <row r="5539" spans="1:38">
      <c r="A5539" s="14" t="s">
        <v>11409</v>
      </c>
      <c r="B5539" s="54">
        <v>44701.790986689797</v>
      </c>
      <c r="C5539" s="13" t="s">
        <v>81</v>
      </c>
      <c r="D5539" s="13">
        <v>180</v>
      </c>
      <c r="E5539" s="13" t="s">
        <v>11410</v>
      </c>
      <c r="F5539" s="13" t="s">
        <v>33</v>
      </c>
      <c r="G5539" s="14">
        <v>1653053476399</v>
      </c>
      <c r="H5539" s="55">
        <v>0.61560185185185201</v>
      </c>
      <c r="I5539" s="33">
        <v>44888.615601851903</v>
      </c>
      <c r="J5539" s="58">
        <v>44888</v>
      </c>
      <c r="K5539" s="13" t="s">
        <v>213</v>
      </c>
      <c r="L5539" s="13" t="s">
        <v>30</v>
      </c>
      <c r="M5539" s="13" t="s">
        <v>282</v>
      </c>
      <c r="N5539" s="13" t="s">
        <v>206</v>
      </c>
      <c r="O5539" s="33" t="s">
        <v>38</v>
      </c>
      <c r="P5539" s="58" t="s">
        <v>38</v>
      </c>
      <c r="Q5539" s="33" t="s">
        <v>207</v>
      </c>
      <c r="R5539" s="14" t="s">
        <v>38</v>
      </c>
      <c r="S5539" s="13" t="s">
        <v>216</v>
      </c>
      <c r="T5539" s="13" t="s">
        <v>278</v>
      </c>
      <c r="U5539" s="33">
        <f t="shared" ca="1" si="1032"/>
        <v>45744.56914039352</v>
      </c>
      <c r="V5539" s="13" t="str">
        <f t="shared" si="1033"/>
        <v>Bangalore</v>
      </c>
      <c r="W5539" s="13" t="str">
        <f t="shared" si="1034"/>
        <v>RI</v>
      </c>
      <c r="X5539" s="13">
        <f t="shared" si="1035"/>
        <v>14</v>
      </c>
      <c r="Y5539" s="13" t="str">
        <f>IFERROR(VLOOKUP(C5539,ReceivingTeam[],2,FALSE),"HelpDesk")</f>
        <v>Branch office</v>
      </c>
      <c r="Z5539" s="67">
        <f t="shared" si="1036"/>
        <v>44891.928101851903</v>
      </c>
      <c r="AA5539" s="68">
        <f t="shared" si="1037"/>
        <v>44888</v>
      </c>
      <c r="AB5539" s="69" t="b">
        <f t="shared" si="1038"/>
        <v>1</v>
      </c>
      <c r="AC5539" s="70">
        <f t="shared" si="1039"/>
        <v>3</v>
      </c>
      <c r="AD5539" s="67">
        <f t="shared" si="1040"/>
        <v>44891.928101851903</v>
      </c>
      <c r="AE5539" s="67">
        <f>VLOOKUP(V5539,'Branch Wise Work Timelines'!C:G,3,FALSE)+AA5539</f>
        <v>44888.416666666664</v>
      </c>
      <c r="AF5539" s="67">
        <f>IF(V5539="Bangalore",VLOOKUP(V5539,'Branch Wise Work Timelines'!C:G,4,FALSE)+AA5539+1,IF(V5539="Mumbai",VLOOKUP(V5539,'Branch Wise Work Timelines'!C:G,4,FALSE)+AA5539+1,VLOOKUP(V5539,'Branch Wise Work Timelines'!C:G,4,FALSE)+AA5539))</f>
        <v>44889.104166666664</v>
      </c>
      <c r="AG5539" s="67">
        <f>WORKDAY.INTL(AA5539,1,11)+VLOOKUP(V5539,'Branch Wise Work Timelines'!C:G,3,FALSE)</f>
        <v>44889.416666666664</v>
      </c>
      <c r="AH5539" s="69" t="str">
        <f t="shared" ca="1" si="1041"/>
        <v>Out of TAT</v>
      </c>
      <c r="AI5539" s="69">
        <f t="shared" ca="1" si="1042"/>
        <v>20464</v>
      </c>
      <c r="AJ5539" s="69" t="str">
        <f ca="1">IF(AI5539&lt;0,"0-12",IFERROR(VLOOKUP(AI5539,Breakup[],2,FALSE),"&gt;24"))</f>
        <v>&gt;24</v>
      </c>
      <c r="AK5539" s="69" t="str">
        <f>VLOOKUP(V5539,Master!B:D,3,FALSE)</f>
        <v>South</v>
      </c>
      <c r="AL5539" s="69" t="str">
        <f t="shared" si="1043"/>
        <v>Bangalore</v>
      </c>
    </row>
    <row r="5540" spans="1:38">
      <c r="A5540" s="14" t="s">
        <v>11411</v>
      </c>
      <c r="B5540" s="54">
        <v>44701.893895914298</v>
      </c>
      <c r="C5540" s="13" t="s">
        <v>6284</v>
      </c>
      <c r="D5540" s="13">
        <v>1447</v>
      </c>
      <c r="E5540" s="13" t="s">
        <v>11412</v>
      </c>
      <c r="F5540" s="13" t="s">
        <v>33</v>
      </c>
      <c r="G5540" s="14">
        <v>1653064224878</v>
      </c>
      <c r="H5540" s="55">
        <v>0.19497685185185201</v>
      </c>
      <c r="I5540" s="33">
        <v>44891.194976851897</v>
      </c>
      <c r="J5540" s="58">
        <v>44891</v>
      </c>
      <c r="K5540" s="13" t="s">
        <v>213</v>
      </c>
      <c r="L5540" s="13" t="s">
        <v>30</v>
      </c>
      <c r="M5540" s="13" t="s">
        <v>147</v>
      </c>
      <c r="N5540" s="13" t="s">
        <v>206</v>
      </c>
      <c r="O5540" s="33">
        <v>44891.129363425898</v>
      </c>
      <c r="P5540" s="58">
        <v>44891</v>
      </c>
      <c r="Q5540" s="33" t="s">
        <v>237</v>
      </c>
      <c r="R5540" s="14">
        <v>860</v>
      </c>
      <c r="S5540" s="13" t="s">
        <v>208</v>
      </c>
      <c r="T5540" s="13" t="s">
        <v>209</v>
      </c>
      <c r="U5540" s="33">
        <f t="shared" ca="1" si="1032"/>
        <v>45744.56914039352</v>
      </c>
      <c r="V5540" s="13" t="str">
        <f t="shared" si="1033"/>
        <v>Bangalore</v>
      </c>
      <c r="W5540" s="13" t="str">
        <f t="shared" si="1034"/>
        <v>RI</v>
      </c>
      <c r="X5540" s="13">
        <f t="shared" si="1035"/>
        <v>4</v>
      </c>
      <c r="Y5540" s="13" t="str">
        <f>IFERROR(VLOOKUP(C5540,ReceivingTeam[],2,FALSE),"HelpDesk")</f>
        <v>HelpDesk</v>
      </c>
      <c r="Z5540" s="67">
        <f t="shared" si="1036"/>
        <v>44891.916666666664</v>
      </c>
      <c r="AA5540" s="68">
        <f t="shared" si="1037"/>
        <v>44891</v>
      </c>
      <c r="AB5540" s="69" t="b">
        <f t="shared" si="1038"/>
        <v>1</v>
      </c>
      <c r="AC5540" s="70">
        <f t="shared" si="1039"/>
        <v>0.5</v>
      </c>
      <c r="AD5540" s="67">
        <f t="shared" si="1040"/>
        <v>44891.916666666664</v>
      </c>
      <c r="AE5540" s="67">
        <f>VLOOKUP(V5540,'Branch Wise Work Timelines'!C:G,3,FALSE)+AA5540</f>
        <v>44891.416666666664</v>
      </c>
      <c r="AF5540" s="67">
        <f>IF(V5540="Bangalore",VLOOKUP(V5540,'Branch Wise Work Timelines'!C:G,4,FALSE)+AA5540+1,IF(V5540="Mumbai",VLOOKUP(V5540,'Branch Wise Work Timelines'!C:G,4,FALSE)+AA5540+1,VLOOKUP(V5540,'Branch Wise Work Timelines'!C:G,4,FALSE)+AA5540))</f>
        <v>44892.104166666664</v>
      </c>
      <c r="AG5540" s="67">
        <f>WORKDAY.INTL(AA5540,1,11)+VLOOKUP(V5540,'Branch Wise Work Timelines'!C:G,3,FALSE)</f>
        <v>44893.416666666664</v>
      </c>
      <c r="AH5540" s="69" t="str">
        <f t="shared" si="1041"/>
        <v>Met</v>
      </c>
      <c r="AI5540" s="69">
        <f t="shared" ca="1" si="1042"/>
        <v>20464</v>
      </c>
      <c r="AJ5540" s="69" t="str">
        <f ca="1">IF(AI5540&lt;0,"0-12",IFERROR(VLOOKUP(AI5540,Breakup[],2,FALSE),"&gt;24"))</f>
        <v>&gt;24</v>
      </c>
      <c r="AK5540" s="69" t="str">
        <f>VLOOKUP(V5540,Master!B:D,3,FALSE)</f>
        <v>South</v>
      </c>
      <c r="AL5540" s="69" t="str">
        <f t="shared" si="1043"/>
        <v>Bangalore</v>
      </c>
    </row>
    <row r="5541" spans="1:38">
      <c r="A5541" s="14" t="s">
        <v>11413</v>
      </c>
      <c r="B5541" s="54">
        <v>44701.694020138901</v>
      </c>
      <c r="C5541" s="13" t="s">
        <v>418</v>
      </c>
      <c r="D5541" s="13">
        <v>1951</v>
      </c>
      <c r="E5541" s="13" t="s">
        <v>11414</v>
      </c>
      <c r="F5541" s="13" t="s">
        <v>15</v>
      </c>
      <c r="G5541" s="14">
        <v>1653046758228</v>
      </c>
      <c r="H5541" s="55">
        <v>0.123229166666667</v>
      </c>
      <c r="I5541" s="33">
        <v>44886.123229166697</v>
      </c>
      <c r="J5541" s="58">
        <v>44886</v>
      </c>
      <c r="K5541" s="13" t="s">
        <v>213</v>
      </c>
      <c r="L5541" s="13" t="s">
        <v>30</v>
      </c>
      <c r="M5541" s="13" t="s">
        <v>214</v>
      </c>
      <c r="N5541" s="13" t="s">
        <v>215</v>
      </c>
      <c r="O5541" s="33" t="s">
        <v>38</v>
      </c>
      <c r="P5541" s="58" t="s">
        <v>38</v>
      </c>
      <c r="Q5541" s="33" t="s">
        <v>207</v>
      </c>
      <c r="R5541" s="14" t="s">
        <v>38</v>
      </c>
      <c r="S5541" s="13" t="s">
        <v>216</v>
      </c>
      <c r="T5541" s="13" t="s">
        <v>217</v>
      </c>
      <c r="U5541" s="33">
        <f t="shared" ca="1" si="1032"/>
        <v>45744.56914039352</v>
      </c>
      <c r="V5541" s="13" t="str">
        <f t="shared" si="1033"/>
        <v>Bangalore</v>
      </c>
      <c r="W5541" s="13" t="str">
        <f t="shared" si="1034"/>
        <v>CLS</v>
      </c>
      <c r="X5541" s="13">
        <f t="shared" si="1035"/>
        <v>2</v>
      </c>
      <c r="Y5541" s="13" t="str">
        <f>IFERROR(VLOOKUP(C5541,ReceivingTeam[],2,FALSE),"HelpDesk")</f>
        <v>HelpDesk</v>
      </c>
      <c r="Z5541" s="67">
        <f t="shared" si="1036"/>
        <v>44886.916666666664</v>
      </c>
      <c r="AA5541" s="68">
        <f t="shared" si="1037"/>
        <v>44886</v>
      </c>
      <c r="AB5541" s="69" t="b">
        <f t="shared" si="1038"/>
        <v>1</v>
      </c>
      <c r="AC5541" s="70">
        <f t="shared" si="1039"/>
        <v>0.5</v>
      </c>
      <c r="AD5541" s="67">
        <f t="shared" si="1040"/>
        <v>44886.916666666664</v>
      </c>
      <c r="AE5541" s="67">
        <f>VLOOKUP(V5541,'Branch Wise Work Timelines'!C:G,3,FALSE)+AA5541</f>
        <v>44886.416666666664</v>
      </c>
      <c r="AF5541" s="67">
        <f>IF(V5541="Bangalore",VLOOKUP(V5541,'Branch Wise Work Timelines'!C:G,4,FALSE)+AA5541+1,IF(V5541="Mumbai",VLOOKUP(V5541,'Branch Wise Work Timelines'!C:G,4,FALSE)+AA5541+1,VLOOKUP(V5541,'Branch Wise Work Timelines'!C:G,4,FALSE)+AA5541))</f>
        <v>44887.104166666664</v>
      </c>
      <c r="AG5541" s="67">
        <f>WORKDAY.INTL(AA5541,1,11)+VLOOKUP(V5541,'Branch Wise Work Timelines'!C:G,3,FALSE)</f>
        <v>44887.416666666664</v>
      </c>
      <c r="AH5541" s="69" t="str">
        <f t="shared" ca="1" si="1041"/>
        <v>Out of TAT</v>
      </c>
      <c r="AI5541" s="69">
        <f t="shared" ca="1" si="1042"/>
        <v>20584</v>
      </c>
      <c r="AJ5541" s="69" t="str">
        <f ca="1">IF(AI5541&lt;0,"0-12",IFERROR(VLOOKUP(AI5541,Breakup[],2,FALSE),"&gt;24"))</f>
        <v>&gt;24</v>
      </c>
      <c r="AK5541" s="69" t="str">
        <f>VLOOKUP(V5541,Master!B:D,3,FALSE)</f>
        <v>South</v>
      </c>
      <c r="AL5541" s="69" t="str">
        <f t="shared" si="1043"/>
        <v>Bangalore-CLS</v>
      </c>
    </row>
    <row r="5542" spans="1:38">
      <c r="A5542" s="14" t="s">
        <v>11415</v>
      </c>
      <c r="B5542" s="54">
        <v>44701.789630937499</v>
      </c>
      <c r="C5542" s="13" t="s">
        <v>243</v>
      </c>
      <c r="D5542" s="13">
        <v>1598</v>
      </c>
      <c r="E5542" s="13" t="s">
        <v>11416</v>
      </c>
      <c r="F5542" s="13" t="s">
        <v>15</v>
      </c>
      <c r="G5542" s="14">
        <v>1653056396900</v>
      </c>
      <c r="H5542" s="55">
        <v>0.65745370370370404</v>
      </c>
      <c r="I5542" s="33">
        <v>44889.657453703701</v>
      </c>
      <c r="J5542" s="58">
        <v>44889</v>
      </c>
      <c r="K5542" s="13" t="s">
        <v>213</v>
      </c>
      <c r="L5542" s="13" t="s">
        <v>30</v>
      </c>
      <c r="M5542" s="13" t="s">
        <v>75</v>
      </c>
      <c r="N5542" s="13" t="s">
        <v>206</v>
      </c>
      <c r="O5542" s="33" t="s">
        <v>38</v>
      </c>
      <c r="P5542" s="58" t="s">
        <v>38</v>
      </c>
      <c r="Q5542" s="33" t="s">
        <v>207</v>
      </c>
      <c r="R5542" s="14" t="s">
        <v>38</v>
      </c>
      <c r="S5542" s="13" t="s">
        <v>216</v>
      </c>
      <c r="T5542" s="13" t="s">
        <v>217</v>
      </c>
      <c r="U5542" s="33">
        <f t="shared" ca="1" si="1032"/>
        <v>45744.56914039352</v>
      </c>
      <c r="V5542" s="13" t="str">
        <f t="shared" si="1033"/>
        <v>Bangalore</v>
      </c>
      <c r="W5542" s="13" t="str">
        <f t="shared" si="1034"/>
        <v>CLS</v>
      </c>
      <c r="X5542" s="13">
        <f t="shared" si="1035"/>
        <v>15</v>
      </c>
      <c r="Y5542" s="13" t="str">
        <f>IFERROR(VLOOKUP(C5542,ReceivingTeam[],2,FALSE),"HelpDesk")</f>
        <v>HelpDesk</v>
      </c>
      <c r="Z5542" s="67">
        <f t="shared" si="1036"/>
        <v>44890.469953703701</v>
      </c>
      <c r="AA5542" s="68">
        <f t="shared" si="1037"/>
        <v>44889</v>
      </c>
      <c r="AB5542" s="69" t="b">
        <f t="shared" si="1038"/>
        <v>1</v>
      </c>
      <c r="AC5542" s="70">
        <f t="shared" si="1039"/>
        <v>0.5</v>
      </c>
      <c r="AD5542" s="67">
        <f t="shared" si="1040"/>
        <v>44890.469953703701</v>
      </c>
      <c r="AE5542" s="67">
        <f>VLOOKUP(V5542,'Branch Wise Work Timelines'!C:G,3,FALSE)+AA5542</f>
        <v>44889.416666666664</v>
      </c>
      <c r="AF5542" s="67">
        <f>IF(V5542="Bangalore",VLOOKUP(V5542,'Branch Wise Work Timelines'!C:G,4,FALSE)+AA5542+1,IF(V5542="Mumbai",VLOOKUP(V5542,'Branch Wise Work Timelines'!C:G,4,FALSE)+AA5542+1,VLOOKUP(V5542,'Branch Wise Work Timelines'!C:G,4,FALSE)+AA5542))</f>
        <v>44890.104166666664</v>
      </c>
      <c r="AG5542" s="67">
        <f>WORKDAY.INTL(AA5542,1,11)+VLOOKUP(V5542,'Branch Wise Work Timelines'!C:G,3,FALSE)</f>
        <v>44890.416666666664</v>
      </c>
      <c r="AH5542" s="69" t="str">
        <f t="shared" ca="1" si="1041"/>
        <v>Out of TAT</v>
      </c>
      <c r="AI5542" s="69">
        <f t="shared" ca="1" si="1042"/>
        <v>20499</v>
      </c>
      <c r="AJ5542" s="69" t="str">
        <f ca="1">IF(AI5542&lt;0,"0-12",IFERROR(VLOOKUP(AI5542,Breakup[],2,FALSE),"&gt;24"))</f>
        <v>&gt;24</v>
      </c>
      <c r="AK5542" s="69" t="str">
        <f>VLOOKUP(V5542,Master!B:D,3,FALSE)</f>
        <v>South</v>
      </c>
      <c r="AL5542" s="69" t="str">
        <f t="shared" si="1043"/>
        <v>Bangalore-CLS</v>
      </c>
    </row>
    <row r="5543" spans="1:38">
      <c r="A5543" s="14" t="s">
        <v>11417</v>
      </c>
      <c r="B5543" s="54">
        <v>44701.675986955997</v>
      </c>
      <c r="C5543" s="13" t="s">
        <v>89</v>
      </c>
      <c r="D5543" s="13">
        <v>157</v>
      </c>
      <c r="E5543" s="13" t="s">
        <v>11418</v>
      </c>
      <c r="F5543" s="13" t="s">
        <v>15</v>
      </c>
      <c r="G5543" s="14">
        <v>1653050878117</v>
      </c>
      <c r="H5543" s="55">
        <v>0.82501157407407399</v>
      </c>
      <c r="I5543" s="33">
        <v>44888.825011574103</v>
      </c>
      <c r="J5543" s="58">
        <v>44888</v>
      </c>
      <c r="K5543" s="13" t="s">
        <v>213</v>
      </c>
      <c r="L5543" s="13" t="s">
        <v>30</v>
      </c>
      <c r="M5543" s="13" t="s">
        <v>75</v>
      </c>
      <c r="N5543" s="13" t="s">
        <v>206</v>
      </c>
      <c r="O5543" s="33" t="s">
        <v>38</v>
      </c>
      <c r="P5543" s="58" t="s">
        <v>38</v>
      </c>
      <c r="Q5543" s="33" t="s">
        <v>207</v>
      </c>
      <c r="R5543" s="14" t="s">
        <v>38</v>
      </c>
      <c r="S5543" s="13" t="s">
        <v>208</v>
      </c>
      <c r="T5543" s="13" t="s">
        <v>209</v>
      </c>
      <c r="U5543" s="33">
        <f t="shared" ca="1" si="1032"/>
        <v>45744.56914039352</v>
      </c>
      <c r="V5543" s="13" t="str">
        <f t="shared" si="1033"/>
        <v>Bangalore</v>
      </c>
      <c r="W5543" s="13" t="str">
        <f t="shared" si="1034"/>
        <v>CLS</v>
      </c>
      <c r="X5543" s="13">
        <f t="shared" si="1035"/>
        <v>19</v>
      </c>
      <c r="Y5543" s="13" t="str">
        <f>IFERROR(VLOOKUP(C5543,ReceivingTeam[],2,FALSE),"HelpDesk")</f>
        <v>Branch office</v>
      </c>
      <c r="Z5543" s="67">
        <f t="shared" si="1036"/>
        <v>44889.637511574103</v>
      </c>
      <c r="AA5543" s="68">
        <f t="shared" si="1037"/>
        <v>44888</v>
      </c>
      <c r="AB5543" s="69" t="b">
        <f t="shared" si="1038"/>
        <v>1</v>
      </c>
      <c r="AC5543" s="70">
        <f t="shared" si="1039"/>
        <v>0.5</v>
      </c>
      <c r="AD5543" s="67">
        <f t="shared" si="1040"/>
        <v>44889.637511574103</v>
      </c>
      <c r="AE5543" s="67">
        <f>VLOOKUP(V5543,'Branch Wise Work Timelines'!C:G,3,FALSE)+AA5543</f>
        <v>44888.416666666664</v>
      </c>
      <c r="AF5543" s="67">
        <f>IF(V5543="Bangalore",VLOOKUP(V5543,'Branch Wise Work Timelines'!C:G,4,FALSE)+AA5543+1,IF(V5543="Mumbai",VLOOKUP(V5543,'Branch Wise Work Timelines'!C:G,4,FALSE)+AA5543+1,VLOOKUP(V5543,'Branch Wise Work Timelines'!C:G,4,FALSE)+AA5543))</f>
        <v>44889.104166666664</v>
      </c>
      <c r="AG5543" s="67">
        <f>WORKDAY.INTL(AA5543,1,11)+VLOOKUP(V5543,'Branch Wise Work Timelines'!C:G,3,FALSE)</f>
        <v>44889.416666666664</v>
      </c>
      <c r="AH5543" s="69" t="str">
        <f t="shared" ca="1" si="1041"/>
        <v>Out of TAT</v>
      </c>
      <c r="AI5543" s="69">
        <f t="shared" ca="1" si="1042"/>
        <v>20519</v>
      </c>
      <c r="AJ5543" s="69" t="str">
        <f ca="1">IF(AI5543&lt;0,"0-12",IFERROR(VLOOKUP(AI5543,Breakup[],2,FALSE),"&gt;24"))</f>
        <v>&gt;24</v>
      </c>
      <c r="AK5543" s="69" t="str">
        <f>VLOOKUP(V5543,Master!B:D,3,FALSE)</f>
        <v>South</v>
      </c>
      <c r="AL5543" s="69" t="str">
        <f t="shared" si="1043"/>
        <v>Bangalore-CLS</v>
      </c>
    </row>
    <row r="5544" spans="1:38">
      <c r="A5544" s="14" t="s">
        <v>11419</v>
      </c>
      <c r="B5544" s="54">
        <v>44701.791522187501</v>
      </c>
      <c r="C5544" s="13" t="s">
        <v>113</v>
      </c>
      <c r="D5544" s="13">
        <v>125</v>
      </c>
      <c r="E5544" s="13" t="s">
        <v>11420</v>
      </c>
      <c r="F5544" s="13" t="s">
        <v>33</v>
      </c>
      <c r="G5544" s="14">
        <v>1653053649172</v>
      </c>
      <c r="H5544" s="55">
        <v>4.7951388888888898E-2</v>
      </c>
      <c r="I5544" s="33">
        <v>44883.0479513889</v>
      </c>
      <c r="J5544" s="58">
        <v>44883</v>
      </c>
      <c r="K5544" s="13" t="s">
        <v>263</v>
      </c>
      <c r="L5544" s="13" t="s">
        <v>69</v>
      </c>
      <c r="M5544" s="13" t="s">
        <v>101</v>
      </c>
      <c r="N5544" s="13" t="s">
        <v>206</v>
      </c>
      <c r="O5544" s="33" t="s">
        <v>38</v>
      </c>
      <c r="P5544" s="58" t="s">
        <v>38</v>
      </c>
      <c r="Q5544" s="33" t="s">
        <v>207</v>
      </c>
      <c r="R5544" s="14" t="s">
        <v>38</v>
      </c>
      <c r="S5544" s="13" t="s">
        <v>208</v>
      </c>
      <c r="T5544" s="13" t="s">
        <v>209</v>
      </c>
      <c r="U5544" s="33">
        <f t="shared" ca="1" si="1032"/>
        <v>45744.56914039352</v>
      </c>
      <c r="V5544" s="13" t="str">
        <f t="shared" si="1033"/>
        <v>Mumbai</v>
      </c>
      <c r="W5544" s="13" t="str">
        <f t="shared" si="1034"/>
        <v>RI</v>
      </c>
      <c r="X5544" s="13">
        <f t="shared" si="1035"/>
        <v>1</v>
      </c>
      <c r="Y5544" s="13" t="str">
        <f>IFERROR(VLOOKUP(C5544,ReceivingTeam[],2,FALSE),"HelpDesk")</f>
        <v>Branch office</v>
      </c>
      <c r="Z5544" s="67">
        <f t="shared" si="1036"/>
        <v>44883.916666666664</v>
      </c>
      <c r="AA5544" s="68">
        <f t="shared" si="1037"/>
        <v>44883</v>
      </c>
      <c r="AB5544" s="69" t="b">
        <f t="shared" si="1038"/>
        <v>1</v>
      </c>
      <c r="AC5544" s="70">
        <f t="shared" si="1039"/>
        <v>0.5</v>
      </c>
      <c r="AD5544" s="67">
        <f t="shared" si="1040"/>
        <v>44883.916666666664</v>
      </c>
      <c r="AE5544" s="67">
        <f>VLOOKUP(V5544,'Branch Wise Work Timelines'!C:G,3,FALSE)+AA5544</f>
        <v>44883.416666666664</v>
      </c>
      <c r="AF5544" s="67">
        <f>IF(V5544="Bangalore",VLOOKUP(V5544,'Branch Wise Work Timelines'!C:G,4,FALSE)+AA5544+1,IF(V5544="Mumbai",VLOOKUP(V5544,'Branch Wise Work Timelines'!C:G,4,FALSE)+AA5544+1,VLOOKUP(V5544,'Branch Wise Work Timelines'!C:G,4,FALSE)+AA5544))</f>
        <v>44884.25</v>
      </c>
      <c r="AG5544" s="67">
        <f>WORKDAY.INTL(AA5544,1,11)+VLOOKUP(V5544,'Branch Wise Work Timelines'!C:G,3,FALSE)</f>
        <v>44884.416666666664</v>
      </c>
      <c r="AH5544" s="69" t="str">
        <f t="shared" ca="1" si="1041"/>
        <v>Out of TAT</v>
      </c>
      <c r="AI5544" s="69">
        <f t="shared" ca="1" si="1042"/>
        <v>20656</v>
      </c>
      <c r="AJ5544" s="69" t="str">
        <f ca="1">IF(AI5544&lt;0,"0-12",IFERROR(VLOOKUP(AI5544,Breakup[],2,FALSE),"&gt;24"))</f>
        <v>&gt;24</v>
      </c>
      <c r="AK5544" s="69" t="str">
        <f>VLOOKUP(V5544,Master!B:D,3,FALSE)</f>
        <v>East</v>
      </c>
      <c r="AL5544" s="69" t="str">
        <f t="shared" si="1043"/>
        <v>Mumbai</v>
      </c>
    </row>
    <row r="5545" spans="1:38">
      <c r="A5545" s="14" t="s">
        <v>11421</v>
      </c>
      <c r="B5545" s="54">
        <v>44701.693108993102</v>
      </c>
      <c r="C5545" s="13" t="s">
        <v>255</v>
      </c>
      <c r="D5545" s="13">
        <v>1393</v>
      </c>
      <c r="E5545" s="13" t="s">
        <v>11422</v>
      </c>
      <c r="F5545" s="13" t="s">
        <v>33</v>
      </c>
      <c r="G5545" s="14">
        <v>1653047132597</v>
      </c>
      <c r="H5545" s="55">
        <v>0.109467592592593</v>
      </c>
      <c r="I5545" s="33">
        <v>44883.1094675926</v>
      </c>
      <c r="J5545" s="58">
        <v>44883</v>
      </c>
      <c r="K5545" s="13" t="s">
        <v>257</v>
      </c>
      <c r="L5545" s="13" t="s">
        <v>72</v>
      </c>
      <c r="M5545" s="13" t="s">
        <v>255</v>
      </c>
      <c r="N5545" s="13" t="s">
        <v>206</v>
      </c>
      <c r="O5545" s="33" t="s">
        <v>38</v>
      </c>
      <c r="P5545" s="58" t="s">
        <v>38</v>
      </c>
      <c r="Q5545" s="33" t="s">
        <v>207</v>
      </c>
      <c r="R5545" s="14" t="s">
        <v>38</v>
      </c>
      <c r="S5545" s="13" t="s">
        <v>216</v>
      </c>
      <c r="T5545" s="13" t="s">
        <v>278</v>
      </c>
      <c r="U5545" s="33">
        <f t="shared" ca="1" si="1032"/>
        <v>45744.56914039352</v>
      </c>
      <c r="V5545" s="13" t="str">
        <f t="shared" si="1033"/>
        <v>Pune</v>
      </c>
      <c r="W5545" s="13" t="str">
        <f t="shared" si="1034"/>
        <v>RI</v>
      </c>
      <c r="X5545" s="13">
        <f t="shared" si="1035"/>
        <v>2</v>
      </c>
      <c r="Y5545" s="13" t="str">
        <f>IFERROR(VLOOKUP(C5545,ReceivingTeam[],2,FALSE),"HelpDesk")</f>
        <v>HelpDesk</v>
      </c>
      <c r="Z5545" s="67">
        <f t="shared" si="1036"/>
        <v>44887.020833333336</v>
      </c>
      <c r="AA5545" s="68">
        <f t="shared" si="1037"/>
        <v>44883</v>
      </c>
      <c r="AB5545" s="69" t="b">
        <f t="shared" si="1038"/>
        <v>1</v>
      </c>
      <c r="AC5545" s="70">
        <f t="shared" si="1039"/>
        <v>3</v>
      </c>
      <c r="AD5545" s="67">
        <f t="shared" si="1040"/>
        <v>44887.020833333336</v>
      </c>
      <c r="AE5545" s="67">
        <f>VLOOKUP(V5545,'Branch Wise Work Timelines'!C:G,3,FALSE)+AA5545</f>
        <v>44883.395833333336</v>
      </c>
      <c r="AF5545" s="67">
        <f>IF(V5545="Bangalore",VLOOKUP(V5545,'Branch Wise Work Timelines'!C:G,4,FALSE)+AA5545+1,IF(V5545="Mumbai",VLOOKUP(V5545,'Branch Wise Work Timelines'!C:G,4,FALSE)+AA5545+1,VLOOKUP(V5545,'Branch Wise Work Timelines'!C:G,4,FALSE)+AA5545))</f>
        <v>44883.770833333336</v>
      </c>
      <c r="AG5545" s="67">
        <f>WORKDAY.INTL(AA5545,1,11)+VLOOKUP(V5545,'Branch Wise Work Timelines'!C:G,3,FALSE)</f>
        <v>44884.395833333336</v>
      </c>
      <c r="AH5545" s="69" t="str">
        <f t="shared" ca="1" si="1041"/>
        <v>Out of TAT</v>
      </c>
      <c r="AI5545" s="69">
        <f t="shared" ca="1" si="1042"/>
        <v>20582</v>
      </c>
      <c r="AJ5545" s="69" t="str">
        <f ca="1">IF(AI5545&lt;0,"0-12",IFERROR(VLOOKUP(AI5545,Breakup[],2,FALSE),"&gt;24"))</f>
        <v>&gt;24</v>
      </c>
      <c r="AK5545" s="69" t="str">
        <f>VLOOKUP(V5545,Master!B:D,3,FALSE)</f>
        <v>West</v>
      </c>
      <c r="AL5545" s="69" t="str">
        <f t="shared" si="1043"/>
        <v>Pune</v>
      </c>
    </row>
    <row r="5546" spans="1:38">
      <c r="A5546" s="14" t="s">
        <v>11423</v>
      </c>
      <c r="B5546" s="54">
        <v>44701.669244213001</v>
      </c>
      <c r="C5546" s="13" t="s">
        <v>314</v>
      </c>
      <c r="D5546" s="13">
        <v>1702</v>
      </c>
      <c r="E5546" s="13" t="s">
        <v>11424</v>
      </c>
      <c r="F5546" s="13" t="s">
        <v>33</v>
      </c>
      <c r="G5546" s="14">
        <v>1653047121363</v>
      </c>
      <c r="H5546" s="55">
        <v>0.19707175925925899</v>
      </c>
      <c r="I5546" s="33">
        <v>44885.197071759299</v>
      </c>
      <c r="J5546" s="58">
        <v>44885</v>
      </c>
      <c r="K5546" s="13" t="s">
        <v>313</v>
      </c>
      <c r="L5546" s="13" t="s">
        <v>60</v>
      </c>
      <c r="M5546" s="13" t="s">
        <v>314</v>
      </c>
      <c r="N5546" s="13" t="s">
        <v>206</v>
      </c>
      <c r="O5546" s="33" t="s">
        <v>38</v>
      </c>
      <c r="P5546" s="58" t="s">
        <v>38</v>
      </c>
      <c r="Q5546" s="33" t="s">
        <v>207</v>
      </c>
      <c r="R5546" s="14" t="s">
        <v>38</v>
      </c>
      <c r="S5546" s="13" t="s">
        <v>208</v>
      </c>
      <c r="T5546" s="13" t="s">
        <v>209</v>
      </c>
      <c r="U5546" s="33">
        <f t="shared" ca="1" si="1032"/>
        <v>45744.56914039352</v>
      </c>
      <c r="V5546" s="13" t="str">
        <f t="shared" si="1033"/>
        <v>Hyderabad</v>
      </c>
      <c r="W5546" s="13" t="str">
        <f t="shared" si="1034"/>
        <v>RI</v>
      </c>
      <c r="X5546" s="13">
        <f t="shared" si="1035"/>
        <v>4</v>
      </c>
      <c r="Y5546" s="13" t="str">
        <f>IFERROR(VLOOKUP(C5546,ReceivingTeam[],2,FALSE),"HelpDesk")</f>
        <v>HelpDesk</v>
      </c>
      <c r="Z5546" s="67">
        <f t="shared" si="1036"/>
        <v>44885.916666666664</v>
      </c>
      <c r="AA5546" s="68">
        <f t="shared" si="1037"/>
        <v>44885</v>
      </c>
      <c r="AB5546" s="69" t="b">
        <f t="shared" si="1038"/>
        <v>0</v>
      </c>
      <c r="AC5546" s="70">
        <f t="shared" si="1039"/>
        <v>0.5</v>
      </c>
      <c r="AD5546" s="67">
        <f t="shared" si="1040"/>
        <v>44885.916666666664</v>
      </c>
      <c r="AE5546" s="67">
        <f>VLOOKUP(V5546,'Branch Wise Work Timelines'!C:G,3,FALSE)+AA5546</f>
        <v>44885.416666666664</v>
      </c>
      <c r="AF5546" s="67">
        <f>IF(V5546="Bangalore",VLOOKUP(V5546,'Branch Wise Work Timelines'!C:G,4,FALSE)+AA5546+1,IF(V5546="Mumbai",VLOOKUP(V5546,'Branch Wise Work Timelines'!C:G,4,FALSE)+AA5546+1,VLOOKUP(V5546,'Branch Wise Work Timelines'!C:G,4,FALSE)+AA5546))</f>
        <v>44885.770833333336</v>
      </c>
      <c r="AG5546" s="67">
        <f>WORKDAY.INTL(AA5546,1,11)+VLOOKUP(V5546,'Branch Wise Work Timelines'!C:G,3,FALSE)</f>
        <v>44886.416666666664</v>
      </c>
      <c r="AH5546" s="69" t="str">
        <f t="shared" ca="1" si="1041"/>
        <v>Out of TAT</v>
      </c>
      <c r="AI5546" s="69">
        <f t="shared" ca="1" si="1042"/>
        <v>20608</v>
      </c>
      <c r="AJ5546" s="69" t="str">
        <f ca="1">IF(AI5546&lt;0,"0-12",IFERROR(VLOOKUP(AI5546,Breakup[],2,FALSE),"&gt;24"))</f>
        <v>&gt;24</v>
      </c>
      <c r="AK5546" s="69" t="str">
        <f>VLOOKUP(V5546,Master!B:D,3,FALSE)</f>
        <v>South</v>
      </c>
      <c r="AL5546" s="69" t="str">
        <f t="shared" si="1043"/>
        <v>Hyderabad</v>
      </c>
    </row>
    <row r="5547" spans="1:38">
      <c r="A5547" s="14" t="s">
        <v>11425</v>
      </c>
      <c r="B5547" s="54">
        <v>44701.716497453701</v>
      </c>
      <c r="C5547" s="13" t="s">
        <v>122</v>
      </c>
      <c r="D5547" s="13">
        <v>1657</v>
      </c>
      <c r="E5547" s="13" t="s">
        <v>11426</v>
      </c>
      <c r="F5547" s="13" t="s">
        <v>33</v>
      </c>
      <c r="G5547" s="14">
        <v>1653054611210</v>
      </c>
      <c r="H5547" s="55">
        <v>0.234027777777778</v>
      </c>
      <c r="I5547" s="33">
        <v>44889.234027777798</v>
      </c>
      <c r="J5547" s="58">
        <v>44889</v>
      </c>
      <c r="K5547" s="13" t="s">
        <v>263</v>
      </c>
      <c r="L5547" s="13" t="s">
        <v>69</v>
      </c>
      <c r="M5547" s="13" t="s">
        <v>101</v>
      </c>
      <c r="N5547" s="13" t="s">
        <v>206</v>
      </c>
      <c r="O5547" s="33" t="s">
        <v>38</v>
      </c>
      <c r="P5547" s="58" t="s">
        <v>38</v>
      </c>
      <c r="Q5547" s="33" t="s">
        <v>207</v>
      </c>
      <c r="R5547" s="14" t="s">
        <v>38</v>
      </c>
      <c r="S5547" s="13" t="s">
        <v>208</v>
      </c>
      <c r="T5547" s="13" t="s">
        <v>209</v>
      </c>
      <c r="U5547" s="33">
        <f t="shared" ca="1" si="1032"/>
        <v>45744.56914039352</v>
      </c>
      <c r="V5547" s="13" t="str">
        <f t="shared" si="1033"/>
        <v>Mumbai</v>
      </c>
      <c r="W5547" s="13" t="str">
        <f t="shared" si="1034"/>
        <v>RI</v>
      </c>
      <c r="X5547" s="13">
        <f t="shared" si="1035"/>
        <v>5</v>
      </c>
      <c r="Y5547" s="13" t="str">
        <f>IFERROR(VLOOKUP(C5547,ReceivingTeam[],2,FALSE),"HelpDesk")</f>
        <v>Branch office</v>
      </c>
      <c r="Z5547" s="67">
        <f t="shared" si="1036"/>
        <v>44889.916666666664</v>
      </c>
      <c r="AA5547" s="68">
        <f t="shared" si="1037"/>
        <v>44889</v>
      </c>
      <c r="AB5547" s="69" t="b">
        <f t="shared" si="1038"/>
        <v>1</v>
      </c>
      <c r="AC5547" s="70">
        <f t="shared" si="1039"/>
        <v>0.5</v>
      </c>
      <c r="AD5547" s="67">
        <f t="shared" si="1040"/>
        <v>44889.916666666664</v>
      </c>
      <c r="AE5547" s="67">
        <f>VLOOKUP(V5547,'Branch Wise Work Timelines'!C:G,3,FALSE)+AA5547</f>
        <v>44889.416666666664</v>
      </c>
      <c r="AF5547" s="67">
        <f>IF(V5547="Bangalore",VLOOKUP(V5547,'Branch Wise Work Timelines'!C:G,4,FALSE)+AA5547+1,IF(V5547="Mumbai",VLOOKUP(V5547,'Branch Wise Work Timelines'!C:G,4,FALSE)+AA5547+1,VLOOKUP(V5547,'Branch Wise Work Timelines'!C:G,4,FALSE)+AA5547))</f>
        <v>44890.25</v>
      </c>
      <c r="AG5547" s="67">
        <f>WORKDAY.INTL(AA5547,1,11)+VLOOKUP(V5547,'Branch Wise Work Timelines'!C:G,3,FALSE)</f>
        <v>44890.416666666664</v>
      </c>
      <c r="AH5547" s="69" t="str">
        <f t="shared" ca="1" si="1041"/>
        <v>Out of TAT</v>
      </c>
      <c r="AI5547" s="69">
        <f t="shared" ca="1" si="1042"/>
        <v>20512</v>
      </c>
      <c r="AJ5547" s="69" t="str">
        <f ca="1">IF(AI5547&lt;0,"0-12",IFERROR(VLOOKUP(AI5547,Breakup[],2,FALSE),"&gt;24"))</f>
        <v>&gt;24</v>
      </c>
      <c r="AK5547" s="69" t="str">
        <f>VLOOKUP(V5547,Master!B:D,3,FALSE)</f>
        <v>East</v>
      </c>
      <c r="AL5547" s="69" t="str">
        <f t="shared" si="1043"/>
        <v>Mumbai</v>
      </c>
    </row>
    <row r="5548" spans="1:38">
      <c r="A5548" s="14" t="s">
        <v>11427</v>
      </c>
      <c r="B5548" s="54">
        <v>44701.731112963003</v>
      </c>
      <c r="C5548" s="13" t="s">
        <v>286</v>
      </c>
      <c r="D5548" s="13">
        <v>744</v>
      </c>
      <c r="E5548" s="13" t="s">
        <v>11428</v>
      </c>
      <c r="F5548" s="13" t="s">
        <v>33</v>
      </c>
      <c r="G5548" s="14">
        <v>1653048537212</v>
      </c>
      <c r="H5548" s="55">
        <v>0.18856481481481499</v>
      </c>
      <c r="I5548" s="33">
        <v>44887.188564814802</v>
      </c>
      <c r="J5548" s="58">
        <v>44887</v>
      </c>
      <c r="K5548" s="13" t="s">
        <v>257</v>
      </c>
      <c r="L5548" s="13" t="s">
        <v>72</v>
      </c>
      <c r="M5548" s="13" t="s">
        <v>286</v>
      </c>
      <c r="N5548" s="13" t="s">
        <v>215</v>
      </c>
      <c r="O5548" s="33" t="s">
        <v>38</v>
      </c>
      <c r="P5548" s="58" t="s">
        <v>38</v>
      </c>
      <c r="Q5548" s="33" t="s">
        <v>207</v>
      </c>
      <c r="R5548" s="14" t="s">
        <v>38</v>
      </c>
      <c r="S5548" s="13" t="s">
        <v>208</v>
      </c>
      <c r="T5548" s="13" t="s">
        <v>209</v>
      </c>
      <c r="U5548" s="33">
        <f t="shared" ca="1" si="1032"/>
        <v>45744.56914039352</v>
      </c>
      <c r="V5548" s="13" t="str">
        <f t="shared" si="1033"/>
        <v>Pune</v>
      </c>
      <c r="W5548" s="13" t="str">
        <f t="shared" si="1034"/>
        <v>RI</v>
      </c>
      <c r="X5548" s="13">
        <f t="shared" si="1035"/>
        <v>4</v>
      </c>
      <c r="Y5548" s="13" t="str">
        <f>IFERROR(VLOOKUP(C5548,ReceivingTeam[],2,FALSE),"HelpDesk")</f>
        <v>HelpDesk</v>
      </c>
      <c r="Z5548" s="67">
        <f t="shared" si="1036"/>
        <v>44888.520833333336</v>
      </c>
      <c r="AA5548" s="68">
        <f t="shared" si="1037"/>
        <v>44887</v>
      </c>
      <c r="AB5548" s="69" t="b">
        <f t="shared" si="1038"/>
        <v>1</v>
      </c>
      <c r="AC5548" s="70">
        <f t="shared" si="1039"/>
        <v>0.5</v>
      </c>
      <c r="AD5548" s="67">
        <f t="shared" si="1040"/>
        <v>44888.520833333336</v>
      </c>
      <c r="AE5548" s="67">
        <f>VLOOKUP(V5548,'Branch Wise Work Timelines'!C:G,3,FALSE)+AA5548</f>
        <v>44887.395833333336</v>
      </c>
      <c r="AF5548" s="67">
        <f>IF(V5548="Bangalore",VLOOKUP(V5548,'Branch Wise Work Timelines'!C:G,4,FALSE)+AA5548+1,IF(V5548="Mumbai",VLOOKUP(V5548,'Branch Wise Work Timelines'!C:G,4,FALSE)+AA5548+1,VLOOKUP(V5548,'Branch Wise Work Timelines'!C:G,4,FALSE)+AA5548))</f>
        <v>44887.770833333336</v>
      </c>
      <c r="AG5548" s="67">
        <f>WORKDAY.INTL(AA5548,1,11)+VLOOKUP(V5548,'Branch Wise Work Timelines'!C:G,3,FALSE)</f>
        <v>44888.395833333336</v>
      </c>
      <c r="AH5548" s="69" t="str">
        <f t="shared" ca="1" si="1041"/>
        <v>Out of TAT</v>
      </c>
      <c r="AI5548" s="69">
        <f t="shared" ca="1" si="1042"/>
        <v>20546</v>
      </c>
      <c r="AJ5548" s="69" t="str">
        <f ca="1">IF(AI5548&lt;0,"0-12",IFERROR(VLOOKUP(AI5548,Breakup[],2,FALSE),"&gt;24"))</f>
        <v>&gt;24</v>
      </c>
      <c r="AK5548" s="69" t="str">
        <f>VLOOKUP(V5548,Master!B:D,3,FALSE)</f>
        <v>West</v>
      </c>
      <c r="AL5548" s="69" t="str">
        <f t="shared" si="1043"/>
        <v>Pune</v>
      </c>
    </row>
    <row r="5549" spans="1:38">
      <c r="A5549" s="14" t="s">
        <v>11429</v>
      </c>
      <c r="B5549" s="54">
        <v>44701.732798414298</v>
      </c>
      <c r="C5549" s="13" t="s">
        <v>286</v>
      </c>
      <c r="D5549" s="13">
        <v>1481</v>
      </c>
      <c r="E5549" s="13" t="s">
        <v>11430</v>
      </c>
      <c r="F5549" s="13" t="s">
        <v>33</v>
      </c>
      <c r="G5549" s="14">
        <v>1653048537212</v>
      </c>
      <c r="H5549" s="55">
        <v>0.75275462962963002</v>
      </c>
      <c r="I5549" s="33">
        <v>44891.752754629597</v>
      </c>
      <c r="J5549" s="58">
        <v>44891</v>
      </c>
      <c r="K5549" s="13" t="s">
        <v>257</v>
      </c>
      <c r="L5549" s="13" t="s">
        <v>72</v>
      </c>
      <c r="M5549" s="13" t="s">
        <v>286</v>
      </c>
      <c r="N5549" s="13" t="s">
        <v>215</v>
      </c>
      <c r="O5549" s="33">
        <v>44891.821412037003</v>
      </c>
      <c r="P5549" s="58">
        <v>44891</v>
      </c>
      <c r="Q5549" s="33" t="s">
        <v>237</v>
      </c>
      <c r="R5549" s="14">
        <v>573</v>
      </c>
      <c r="S5549" s="13" t="s">
        <v>208</v>
      </c>
      <c r="T5549" s="13" t="s">
        <v>209</v>
      </c>
      <c r="U5549" s="33">
        <f t="shared" ca="1" si="1032"/>
        <v>45744.56914039352</v>
      </c>
      <c r="V5549" s="13" t="str">
        <f t="shared" si="1033"/>
        <v>Pune</v>
      </c>
      <c r="W5549" s="13" t="str">
        <f t="shared" si="1034"/>
        <v>RI</v>
      </c>
      <c r="X5549" s="13">
        <f t="shared" si="1035"/>
        <v>18</v>
      </c>
      <c r="Y5549" s="13" t="str">
        <f>IFERROR(VLOOKUP(C5549,ReceivingTeam[],2,FALSE),"HelpDesk")</f>
        <v>HelpDesk</v>
      </c>
      <c r="Z5549" s="67">
        <f t="shared" si="1036"/>
        <v>44893.877754629597</v>
      </c>
      <c r="AA5549" s="68">
        <f t="shared" si="1037"/>
        <v>44891</v>
      </c>
      <c r="AB5549" s="69" t="b">
        <f t="shared" si="1038"/>
        <v>1</v>
      </c>
      <c r="AC5549" s="70">
        <f t="shared" si="1039"/>
        <v>0.5</v>
      </c>
      <c r="AD5549" s="67">
        <f t="shared" si="1040"/>
        <v>44893.877754629597</v>
      </c>
      <c r="AE5549" s="67">
        <f>VLOOKUP(V5549,'Branch Wise Work Timelines'!C:G,3,FALSE)+AA5549</f>
        <v>44891.395833333336</v>
      </c>
      <c r="AF5549" s="67">
        <f>IF(V5549="Bangalore",VLOOKUP(V5549,'Branch Wise Work Timelines'!C:G,4,FALSE)+AA5549+1,IF(V5549="Mumbai",VLOOKUP(V5549,'Branch Wise Work Timelines'!C:G,4,FALSE)+AA5549+1,VLOOKUP(V5549,'Branch Wise Work Timelines'!C:G,4,FALSE)+AA5549))</f>
        <v>44891.770833333336</v>
      </c>
      <c r="AG5549" s="67">
        <f>WORKDAY.INTL(AA5549,1,11)+VLOOKUP(V5549,'Branch Wise Work Timelines'!C:G,3,FALSE)</f>
        <v>44893.395833333336</v>
      </c>
      <c r="AH5549" s="69" t="str">
        <f t="shared" si="1041"/>
        <v>Met</v>
      </c>
      <c r="AI5549" s="69">
        <f t="shared" ca="1" si="1042"/>
        <v>20417</v>
      </c>
      <c r="AJ5549" s="69" t="str">
        <f ca="1">IF(AI5549&lt;0,"0-12",IFERROR(VLOOKUP(AI5549,Breakup[],2,FALSE),"&gt;24"))</f>
        <v>&gt;24</v>
      </c>
      <c r="AK5549" s="69" t="str">
        <f>VLOOKUP(V5549,Master!B:D,3,FALSE)</f>
        <v>West</v>
      </c>
      <c r="AL5549" s="69" t="str">
        <f t="shared" si="1043"/>
        <v>Pune</v>
      </c>
    </row>
    <row r="5550" spans="1:38">
      <c r="A5550" s="14" t="s">
        <v>11431</v>
      </c>
      <c r="B5550" s="54">
        <v>44701.6721195602</v>
      </c>
      <c r="C5550" s="13" t="s">
        <v>586</v>
      </c>
      <c r="D5550" s="13">
        <v>1416</v>
      </c>
      <c r="E5550" s="13" t="s">
        <v>11432</v>
      </c>
      <c r="F5550" s="13" t="s">
        <v>15</v>
      </c>
      <c r="G5550" s="14">
        <v>1653046672988</v>
      </c>
      <c r="H5550" s="55">
        <v>0.60121527777777795</v>
      </c>
      <c r="I5550" s="33">
        <v>44885.601215277798</v>
      </c>
      <c r="J5550" s="58">
        <v>44885</v>
      </c>
      <c r="K5550" s="13" t="s">
        <v>213</v>
      </c>
      <c r="L5550" s="13" t="s">
        <v>30</v>
      </c>
      <c r="M5550" s="13" t="s">
        <v>75</v>
      </c>
      <c r="N5550" s="13" t="s">
        <v>206</v>
      </c>
      <c r="O5550" s="33" t="s">
        <v>38</v>
      </c>
      <c r="P5550" s="58" t="s">
        <v>38</v>
      </c>
      <c r="Q5550" s="33" t="s">
        <v>207</v>
      </c>
      <c r="R5550" s="14" t="s">
        <v>38</v>
      </c>
      <c r="S5550" s="13" t="s">
        <v>208</v>
      </c>
      <c r="T5550" s="13" t="s">
        <v>209</v>
      </c>
      <c r="U5550" s="33">
        <f t="shared" ca="1" si="1032"/>
        <v>45744.56914039352</v>
      </c>
      <c r="V5550" s="13" t="str">
        <f t="shared" si="1033"/>
        <v>Bangalore</v>
      </c>
      <c r="W5550" s="13" t="str">
        <f t="shared" si="1034"/>
        <v>CLS</v>
      </c>
      <c r="X5550" s="13">
        <f t="shared" si="1035"/>
        <v>14</v>
      </c>
      <c r="Y5550" s="13" t="str">
        <f>IFERROR(VLOOKUP(C5550,ReceivingTeam[],2,FALSE),"HelpDesk")</f>
        <v>HelpDesk</v>
      </c>
      <c r="Z5550" s="67">
        <f t="shared" si="1036"/>
        <v>44885.916666666664</v>
      </c>
      <c r="AA5550" s="68">
        <f t="shared" si="1037"/>
        <v>44885</v>
      </c>
      <c r="AB5550" s="69" t="b">
        <f t="shared" si="1038"/>
        <v>0</v>
      </c>
      <c r="AC5550" s="70">
        <f t="shared" si="1039"/>
        <v>0.5</v>
      </c>
      <c r="AD5550" s="67">
        <f t="shared" si="1040"/>
        <v>44885.916666666664</v>
      </c>
      <c r="AE5550" s="67">
        <f>VLOOKUP(V5550,'Branch Wise Work Timelines'!C:G,3,FALSE)+AA5550</f>
        <v>44885.416666666664</v>
      </c>
      <c r="AF5550" s="67">
        <f>IF(V5550="Bangalore",VLOOKUP(V5550,'Branch Wise Work Timelines'!C:G,4,FALSE)+AA5550+1,IF(V5550="Mumbai",VLOOKUP(V5550,'Branch Wise Work Timelines'!C:G,4,FALSE)+AA5550+1,VLOOKUP(V5550,'Branch Wise Work Timelines'!C:G,4,FALSE)+AA5550))</f>
        <v>44886.104166666664</v>
      </c>
      <c r="AG5550" s="67">
        <f>WORKDAY.INTL(AA5550,1,11)+VLOOKUP(V5550,'Branch Wise Work Timelines'!C:G,3,FALSE)</f>
        <v>44886.416666666664</v>
      </c>
      <c r="AH5550" s="69" t="str">
        <f t="shared" ca="1" si="1041"/>
        <v>Out of TAT</v>
      </c>
      <c r="AI5550" s="69">
        <f t="shared" ca="1" si="1042"/>
        <v>20608</v>
      </c>
      <c r="AJ5550" s="69" t="str">
        <f ca="1">IF(AI5550&lt;0,"0-12",IFERROR(VLOOKUP(AI5550,Breakup[],2,FALSE),"&gt;24"))</f>
        <v>&gt;24</v>
      </c>
      <c r="AK5550" s="69" t="str">
        <f>VLOOKUP(V5550,Master!B:D,3,FALSE)</f>
        <v>South</v>
      </c>
      <c r="AL5550" s="69" t="str">
        <f t="shared" si="1043"/>
        <v>Bangalore-CLS</v>
      </c>
    </row>
    <row r="5551" spans="1:38">
      <c r="A5551" s="14" t="s">
        <v>11433</v>
      </c>
      <c r="B5551" s="54">
        <v>44701.705237002301</v>
      </c>
      <c r="C5551" s="13" t="s">
        <v>986</v>
      </c>
      <c r="D5551" s="13">
        <v>603</v>
      </c>
      <c r="E5551" s="13" t="s">
        <v>11434</v>
      </c>
      <c r="F5551" s="13" t="s">
        <v>33</v>
      </c>
      <c r="G5551" s="14">
        <v>1653046113053</v>
      </c>
      <c r="H5551" s="55">
        <v>0.31502314814814802</v>
      </c>
      <c r="I5551" s="33">
        <v>44886.315023148098</v>
      </c>
      <c r="J5551" s="58">
        <v>44886</v>
      </c>
      <c r="K5551" s="13" t="s">
        <v>213</v>
      </c>
      <c r="L5551" s="13" t="s">
        <v>30</v>
      </c>
      <c r="M5551" s="13" t="s">
        <v>282</v>
      </c>
      <c r="N5551" s="13" t="s">
        <v>1185</v>
      </c>
      <c r="O5551" s="33" t="s">
        <v>38</v>
      </c>
      <c r="P5551" s="58" t="s">
        <v>38</v>
      </c>
      <c r="Q5551" s="33" t="s">
        <v>207</v>
      </c>
      <c r="R5551" s="14" t="s">
        <v>38</v>
      </c>
      <c r="S5551" s="13" t="s">
        <v>216</v>
      </c>
      <c r="T5551" s="13" t="s">
        <v>278</v>
      </c>
      <c r="U5551" s="33">
        <f t="shared" ca="1" si="1032"/>
        <v>45744.56914039352</v>
      </c>
      <c r="V5551" s="13" t="str">
        <f t="shared" si="1033"/>
        <v>Bangalore</v>
      </c>
      <c r="W5551" s="13" t="str">
        <f t="shared" si="1034"/>
        <v>RI</v>
      </c>
      <c r="X5551" s="13">
        <f t="shared" si="1035"/>
        <v>7</v>
      </c>
      <c r="Y5551" s="13" t="str">
        <f>IFERROR(VLOOKUP(C5551,ReceivingTeam[],2,FALSE),"HelpDesk")</f>
        <v>HelpDesk</v>
      </c>
      <c r="Z5551" s="67">
        <f t="shared" si="1036"/>
        <v>44889.729166666664</v>
      </c>
      <c r="AA5551" s="68">
        <f t="shared" si="1037"/>
        <v>44886</v>
      </c>
      <c r="AB5551" s="69" t="b">
        <f t="shared" si="1038"/>
        <v>1</v>
      </c>
      <c r="AC5551" s="70">
        <f t="shared" si="1039"/>
        <v>3</v>
      </c>
      <c r="AD5551" s="67">
        <f t="shared" si="1040"/>
        <v>44889.729166666664</v>
      </c>
      <c r="AE5551" s="67">
        <f>VLOOKUP(V5551,'Branch Wise Work Timelines'!C:G,3,FALSE)+AA5551</f>
        <v>44886.416666666664</v>
      </c>
      <c r="AF5551" s="67">
        <f>IF(V5551="Bangalore",VLOOKUP(V5551,'Branch Wise Work Timelines'!C:G,4,FALSE)+AA5551+1,IF(V5551="Mumbai",VLOOKUP(V5551,'Branch Wise Work Timelines'!C:G,4,FALSE)+AA5551+1,VLOOKUP(V5551,'Branch Wise Work Timelines'!C:G,4,FALSE)+AA5551))</f>
        <v>44887.104166666664</v>
      </c>
      <c r="AG5551" s="67">
        <f>WORKDAY.INTL(AA5551,1,11)+VLOOKUP(V5551,'Branch Wise Work Timelines'!C:G,3,FALSE)</f>
        <v>44887.416666666664</v>
      </c>
      <c r="AH5551" s="69" t="str">
        <f t="shared" ca="1" si="1041"/>
        <v>Out of TAT</v>
      </c>
      <c r="AI5551" s="69">
        <f t="shared" ca="1" si="1042"/>
        <v>20517</v>
      </c>
      <c r="AJ5551" s="69" t="str">
        <f ca="1">IF(AI5551&lt;0,"0-12",IFERROR(VLOOKUP(AI5551,Breakup[],2,FALSE),"&gt;24"))</f>
        <v>&gt;24</v>
      </c>
      <c r="AK5551" s="69" t="str">
        <f>VLOOKUP(V5551,Master!B:D,3,FALSE)</f>
        <v>South</v>
      </c>
      <c r="AL5551" s="69" t="str">
        <f t="shared" si="1043"/>
        <v>Bangalore</v>
      </c>
    </row>
    <row r="5552" spans="1:38">
      <c r="A5552" s="14" t="s">
        <v>11435</v>
      </c>
      <c r="B5552" s="54">
        <v>44701.606556944404</v>
      </c>
      <c r="C5552" s="13" t="s">
        <v>986</v>
      </c>
      <c r="D5552" s="13">
        <v>1879</v>
      </c>
      <c r="E5552" s="13" t="s">
        <v>11436</v>
      </c>
      <c r="F5552" s="13" t="s">
        <v>33</v>
      </c>
      <c r="G5552" s="14">
        <v>1653046574288</v>
      </c>
      <c r="H5552" s="55">
        <v>0.78734953703703703</v>
      </c>
      <c r="I5552" s="33">
        <v>44888.787349537</v>
      </c>
      <c r="J5552" s="58">
        <v>44888</v>
      </c>
      <c r="K5552" s="13" t="s">
        <v>425</v>
      </c>
      <c r="L5552" s="13" t="s">
        <v>30</v>
      </c>
      <c r="M5552" s="13" t="s">
        <v>90</v>
      </c>
      <c r="N5552" s="13" t="s">
        <v>206</v>
      </c>
      <c r="O5552" s="33" t="s">
        <v>38</v>
      </c>
      <c r="P5552" s="58" t="s">
        <v>38</v>
      </c>
      <c r="Q5552" s="33" t="s">
        <v>207</v>
      </c>
      <c r="R5552" s="14" t="s">
        <v>38</v>
      </c>
      <c r="S5552" s="13" t="s">
        <v>216</v>
      </c>
      <c r="T5552" s="13" t="s">
        <v>278</v>
      </c>
      <c r="U5552" s="33">
        <f t="shared" ca="1" si="1032"/>
        <v>45744.56914039352</v>
      </c>
      <c r="V5552" s="13" t="str">
        <f t="shared" si="1033"/>
        <v>Bangalore</v>
      </c>
      <c r="W5552" s="13" t="str">
        <f t="shared" si="1034"/>
        <v>RI</v>
      </c>
      <c r="X5552" s="13">
        <f t="shared" si="1035"/>
        <v>18</v>
      </c>
      <c r="Y5552" s="13" t="str">
        <f>IFERROR(VLOOKUP(C5552,ReceivingTeam[],2,FALSE),"HelpDesk")</f>
        <v>HelpDesk</v>
      </c>
      <c r="Z5552" s="67">
        <f t="shared" si="1036"/>
        <v>44892.099849537</v>
      </c>
      <c r="AA5552" s="68">
        <f t="shared" si="1037"/>
        <v>44888</v>
      </c>
      <c r="AB5552" s="69" t="b">
        <f t="shared" si="1038"/>
        <v>1</v>
      </c>
      <c r="AC5552" s="70">
        <f t="shared" si="1039"/>
        <v>3</v>
      </c>
      <c r="AD5552" s="67">
        <f t="shared" si="1040"/>
        <v>44892.099849537</v>
      </c>
      <c r="AE5552" s="67">
        <f>VLOOKUP(V5552,'Branch Wise Work Timelines'!C:G,3,FALSE)+AA5552</f>
        <v>44888.416666666664</v>
      </c>
      <c r="AF5552" s="67">
        <f>IF(V5552="Bangalore",VLOOKUP(V5552,'Branch Wise Work Timelines'!C:G,4,FALSE)+AA5552+1,IF(V5552="Mumbai",VLOOKUP(V5552,'Branch Wise Work Timelines'!C:G,4,FALSE)+AA5552+1,VLOOKUP(V5552,'Branch Wise Work Timelines'!C:G,4,FALSE)+AA5552))</f>
        <v>44889.104166666664</v>
      </c>
      <c r="AG5552" s="67">
        <f>WORKDAY.INTL(AA5552,1,11)+VLOOKUP(V5552,'Branch Wise Work Timelines'!C:G,3,FALSE)</f>
        <v>44889.416666666664</v>
      </c>
      <c r="AH5552" s="69" t="str">
        <f t="shared" ca="1" si="1041"/>
        <v>Out of TAT</v>
      </c>
      <c r="AI5552" s="69">
        <f t="shared" ca="1" si="1042"/>
        <v>20460</v>
      </c>
      <c r="AJ5552" s="69" t="str">
        <f ca="1">IF(AI5552&lt;0,"0-12",IFERROR(VLOOKUP(AI5552,Breakup[],2,FALSE),"&gt;24"))</f>
        <v>&gt;24</v>
      </c>
      <c r="AK5552" s="69" t="str">
        <f>VLOOKUP(V5552,Master!B:D,3,FALSE)</f>
        <v>South</v>
      </c>
      <c r="AL5552" s="69" t="str">
        <f t="shared" si="1043"/>
        <v>Bangalore</v>
      </c>
    </row>
    <row r="5553" spans="1:38">
      <c r="A5553" s="14" t="s">
        <v>11437</v>
      </c>
      <c r="B5553" s="54">
        <v>44701.672727580997</v>
      </c>
      <c r="C5553" s="13" t="s">
        <v>404</v>
      </c>
      <c r="D5553" s="13">
        <v>1147</v>
      </c>
      <c r="E5553" s="13" t="s">
        <v>11438</v>
      </c>
      <c r="F5553" s="13" t="s">
        <v>15</v>
      </c>
      <c r="G5553" s="14">
        <v>1653046672988</v>
      </c>
      <c r="H5553" s="55">
        <v>0.353912037037037</v>
      </c>
      <c r="I5553" s="33">
        <v>44889.353912036997</v>
      </c>
      <c r="J5553" s="58">
        <v>44889</v>
      </c>
      <c r="K5553" s="13" t="s">
        <v>213</v>
      </c>
      <c r="L5553" s="13" t="s">
        <v>30</v>
      </c>
      <c r="M5553" s="13" t="s">
        <v>75</v>
      </c>
      <c r="N5553" s="13" t="s">
        <v>206</v>
      </c>
      <c r="O5553" s="33" t="s">
        <v>38</v>
      </c>
      <c r="P5553" s="58" t="s">
        <v>38</v>
      </c>
      <c r="Q5553" s="33" t="s">
        <v>207</v>
      </c>
      <c r="R5553" s="14" t="s">
        <v>38</v>
      </c>
      <c r="S5553" s="13" t="s">
        <v>208</v>
      </c>
      <c r="T5553" s="13" t="s">
        <v>209</v>
      </c>
      <c r="U5553" s="33">
        <f t="shared" ca="1" si="1032"/>
        <v>45744.56914039352</v>
      </c>
      <c r="V5553" s="13" t="str">
        <f t="shared" si="1033"/>
        <v>Bangalore</v>
      </c>
      <c r="W5553" s="13" t="str">
        <f t="shared" si="1034"/>
        <v>CLS</v>
      </c>
      <c r="X5553" s="13">
        <f t="shared" si="1035"/>
        <v>8</v>
      </c>
      <c r="Y5553" s="13" t="str">
        <f>IFERROR(VLOOKUP(C5553,ReceivingTeam[],2,FALSE),"HelpDesk")</f>
        <v>HelpDesk</v>
      </c>
      <c r="Z5553" s="67">
        <f t="shared" si="1036"/>
        <v>44889.916666666664</v>
      </c>
      <c r="AA5553" s="68">
        <f t="shared" si="1037"/>
        <v>44889</v>
      </c>
      <c r="AB5553" s="69" t="b">
        <f t="shared" si="1038"/>
        <v>1</v>
      </c>
      <c r="AC5553" s="70">
        <f t="shared" si="1039"/>
        <v>0.5</v>
      </c>
      <c r="AD5553" s="67">
        <f t="shared" si="1040"/>
        <v>44889.916666666664</v>
      </c>
      <c r="AE5553" s="67">
        <f>VLOOKUP(V5553,'Branch Wise Work Timelines'!C:G,3,FALSE)+AA5553</f>
        <v>44889.416666666664</v>
      </c>
      <c r="AF5553" s="67">
        <f>IF(V5553="Bangalore",VLOOKUP(V5553,'Branch Wise Work Timelines'!C:G,4,FALSE)+AA5553+1,IF(V5553="Mumbai",VLOOKUP(V5553,'Branch Wise Work Timelines'!C:G,4,FALSE)+AA5553+1,VLOOKUP(V5553,'Branch Wise Work Timelines'!C:G,4,FALSE)+AA5553))</f>
        <v>44890.104166666664</v>
      </c>
      <c r="AG5553" s="67">
        <f>WORKDAY.INTL(AA5553,1,11)+VLOOKUP(V5553,'Branch Wise Work Timelines'!C:G,3,FALSE)</f>
        <v>44890.416666666664</v>
      </c>
      <c r="AH5553" s="69" t="str">
        <f t="shared" ca="1" si="1041"/>
        <v>Out of TAT</v>
      </c>
      <c r="AI5553" s="69">
        <f t="shared" ca="1" si="1042"/>
        <v>20512</v>
      </c>
      <c r="AJ5553" s="69" t="str">
        <f ca="1">IF(AI5553&lt;0,"0-12",IFERROR(VLOOKUP(AI5553,Breakup[],2,FALSE),"&gt;24"))</f>
        <v>&gt;24</v>
      </c>
      <c r="AK5553" s="69" t="str">
        <f>VLOOKUP(V5553,Master!B:D,3,FALSE)</f>
        <v>South</v>
      </c>
      <c r="AL5553" s="69" t="str">
        <f t="shared" si="1043"/>
        <v>Bangalore-CLS</v>
      </c>
    </row>
    <row r="5554" spans="1:38">
      <c r="A5554" s="14" t="s">
        <v>11439</v>
      </c>
      <c r="B5554" s="54">
        <v>44701.783340277798</v>
      </c>
      <c r="C5554" s="13" t="s">
        <v>467</v>
      </c>
      <c r="D5554" s="13">
        <v>1064</v>
      </c>
      <c r="E5554" s="13" t="s">
        <v>11440</v>
      </c>
      <c r="F5554" s="13" t="s">
        <v>15</v>
      </c>
      <c r="G5554" s="14">
        <v>1653055472729</v>
      </c>
      <c r="H5554" s="55">
        <v>9.4745370370370396E-2</v>
      </c>
      <c r="I5554" s="33">
        <v>44881.094745370399</v>
      </c>
      <c r="J5554" s="58">
        <v>44881</v>
      </c>
      <c r="K5554" s="13" t="s">
        <v>213</v>
      </c>
      <c r="L5554" s="13" t="s">
        <v>30</v>
      </c>
      <c r="M5554" s="13" t="s">
        <v>214</v>
      </c>
      <c r="N5554" s="13" t="s">
        <v>215</v>
      </c>
      <c r="O5554" s="33" t="s">
        <v>38</v>
      </c>
      <c r="P5554" s="58" t="s">
        <v>38</v>
      </c>
      <c r="Q5554" s="33" t="s">
        <v>207</v>
      </c>
      <c r="R5554" s="14" t="s">
        <v>38</v>
      </c>
      <c r="S5554" s="13" t="s">
        <v>216</v>
      </c>
      <c r="T5554" s="13" t="s">
        <v>217</v>
      </c>
      <c r="U5554" s="33">
        <f t="shared" ca="1" si="1032"/>
        <v>45744.56914039352</v>
      </c>
      <c r="V5554" s="13" t="str">
        <f t="shared" si="1033"/>
        <v>Bangalore</v>
      </c>
      <c r="W5554" s="13" t="str">
        <f t="shared" si="1034"/>
        <v>CLS</v>
      </c>
      <c r="X5554" s="13">
        <f t="shared" si="1035"/>
        <v>2</v>
      </c>
      <c r="Y5554" s="13" t="str">
        <f>IFERROR(VLOOKUP(C5554,ReceivingTeam[],2,FALSE),"HelpDesk")</f>
        <v>HelpDesk</v>
      </c>
      <c r="Z5554" s="67">
        <f t="shared" si="1036"/>
        <v>44881.916666666664</v>
      </c>
      <c r="AA5554" s="68">
        <f t="shared" si="1037"/>
        <v>44881</v>
      </c>
      <c r="AB5554" s="69" t="b">
        <f t="shared" si="1038"/>
        <v>1</v>
      </c>
      <c r="AC5554" s="70">
        <f t="shared" si="1039"/>
        <v>0.5</v>
      </c>
      <c r="AD5554" s="67">
        <f t="shared" si="1040"/>
        <v>44881.916666666664</v>
      </c>
      <c r="AE5554" s="67">
        <f>VLOOKUP(V5554,'Branch Wise Work Timelines'!C:G,3,FALSE)+AA5554</f>
        <v>44881.416666666664</v>
      </c>
      <c r="AF5554" s="67">
        <f>IF(V5554="Bangalore",VLOOKUP(V5554,'Branch Wise Work Timelines'!C:G,4,FALSE)+AA5554+1,IF(V5554="Mumbai",VLOOKUP(V5554,'Branch Wise Work Timelines'!C:G,4,FALSE)+AA5554+1,VLOOKUP(V5554,'Branch Wise Work Timelines'!C:G,4,FALSE)+AA5554))</f>
        <v>44882.104166666664</v>
      </c>
      <c r="AG5554" s="67">
        <f>WORKDAY.INTL(AA5554,1,11)+VLOOKUP(V5554,'Branch Wise Work Timelines'!C:G,3,FALSE)</f>
        <v>44882.416666666664</v>
      </c>
      <c r="AH5554" s="69" t="str">
        <f t="shared" ca="1" si="1041"/>
        <v>Out of TAT</v>
      </c>
      <c r="AI5554" s="69">
        <f t="shared" ca="1" si="1042"/>
        <v>20704</v>
      </c>
      <c r="AJ5554" s="69" t="str">
        <f ca="1">IF(AI5554&lt;0,"0-12",IFERROR(VLOOKUP(AI5554,Breakup[],2,FALSE),"&gt;24"))</f>
        <v>&gt;24</v>
      </c>
      <c r="AK5554" s="69" t="str">
        <f>VLOOKUP(V5554,Master!B:D,3,FALSE)</f>
        <v>South</v>
      </c>
      <c r="AL5554" s="69" t="str">
        <f t="shared" si="1043"/>
        <v>Bangalore-CLS</v>
      </c>
    </row>
    <row r="5555" spans="1:38">
      <c r="A5555" s="14" t="s">
        <v>11441</v>
      </c>
      <c r="B5555" s="54">
        <v>44701.711580902796</v>
      </c>
      <c r="C5555" s="13" t="s">
        <v>1342</v>
      </c>
      <c r="D5555" s="13">
        <v>1732</v>
      </c>
      <c r="E5555" s="13" t="s">
        <v>11442</v>
      </c>
      <c r="F5555" s="13" t="s">
        <v>15</v>
      </c>
      <c r="G5555" s="14">
        <v>1653049223395</v>
      </c>
      <c r="H5555" s="55">
        <v>0.38949074074074103</v>
      </c>
      <c r="I5555" s="33">
        <v>44881.389490740701</v>
      </c>
      <c r="J5555" s="58">
        <v>44881</v>
      </c>
      <c r="K5555" s="13" t="s">
        <v>213</v>
      </c>
      <c r="L5555" s="13" t="s">
        <v>30</v>
      </c>
      <c r="M5555" s="13" t="s">
        <v>214</v>
      </c>
      <c r="N5555" s="13" t="s">
        <v>1185</v>
      </c>
      <c r="O5555" s="33" t="s">
        <v>38</v>
      </c>
      <c r="P5555" s="58" t="s">
        <v>38</v>
      </c>
      <c r="Q5555" s="33" t="s">
        <v>207</v>
      </c>
      <c r="R5555" s="14" t="s">
        <v>38</v>
      </c>
      <c r="S5555" s="13" t="s">
        <v>216</v>
      </c>
      <c r="T5555" s="13" t="s">
        <v>217</v>
      </c>
      <c r="U5555" s="33">
        <f t="shared" ca="1" si="1032"/>
        <v>45744.56914039352</v>
      </c>
      <c r="V5555" s="13" t="str">
        <f t="shared" si="1033"/>
        <v>Bangalore</v>
      </c>
      <c r="W5555" s="13" t="str">
        <f t="shared" si="1034"/>
        <v>CLS</v>
      </c>
      <c r="X5555" s="13">
        <f t="shared" si="1035"/>
        <v>9</v>
      </c>
      <c r="Y5555" s="13" t="str">
        <f>IFERROR(VLOOKUP(C5555,ReceivingTeam[],2,FALSE),"HelpDesk")</f>
        <v>HelpDesk</v>
      </c>
      <c r="Z5555" s="67">
        <f t="shared" si="1036"/>
        <v>44881.916666666664</v>
      </c>
      <c r="AA5555" s="68">
        <f t="shared" si="1037"/>
        <v>44881</v>
      </c>
      <c r="AB5555" s="69" t="b">
        <f t="shared" si="1038"/>
        <v>1</v>
      </c>
      <c r="AC5555" s="70">
        <f t="shared" si="1039"/>
        <v>0.5</v>
      </c>
      <c r="AD5555" s="67">
        <f t="shared" si="1040"/>
        <v>44881.916666666664</v>
      </c>
      <c r="AE5555" s="67">
        <f>VLOOKUP(V5555,'Branch Wise Work Timelines'!C:G,3,FALSE)+AA5555</f>
        <v>44881.416666666664</v>
      </c>
      <c r="AF5555" s="67">
        <f>IF(V5555="Bangalore",VLOOKUP(V5555,'Branch Wise Work Timelines'!C:G,4,FALSE)+AA5555+1,IF(V5555="Mumbai",VLOOKUP(V5555,'Branch Wise Work Timelines'!C:G,4,FALSE)+AA5555+1,VLOOKUP(V5555,'Branch Wise Work Timelines'!C:G,4,FALSE)+AA5555))</f>
        <v>44882.104166666664</v>
      </c>
      <c r="AG5555" s="67">
        <f>WORKDAY.INTL(AA5555,1,11)+VLOOKUP(V5555,'Branch Wise Work Timelines'!C:G,3,FALSE)</f>
        <v>44882.416666666664</v>
      </c>
      <c r="AH5555" s="69" t="str">
        <f t="shared" ca="1" si="1041"/>
        <v>Out of TAT</v>
      </c>
      <c r="AI5555" s="69">
        <f t="shared" ca="1" si="1042"/>
        <v>20704</v>
      </c>
      <c r="AJ5555" s="69" t="str">
        <f ca="1">IF(AI5555&lt;0,"0-12",IFERROR(VLOOKUP(AI5555,Breakup[],2,FALSE),"&gt;24"))</f>
        <v>&gt;24</v>
      </c>
      <c r="AK5555" s="69" t="str">
        <f>VLOOKUP(V5555,Master!B:D,3,FALSE)</f>
        <v>South</v>
      </c>
      <c r="AL5555" s="69" t="str">
        <f t="shared" si="1043"/>
        <v>Bangalore-CLS</v>
      </c>
    </row>
    <row r="5556" spans="1:38">
      <c r="A5556" s="14" t="s">
        <v>11443</v>
      </c>
      <c r="B5556" s="54">
        <v>44701.753557025499</v>
      </c>
      <c r="C5556" s="13" t="s">
        <v>586</v>
      </c>
      <c r="D5556" s="13">
        <v>1058</v>
      </c>
      <c r="E5556" s="13" t="s">
        <v>11444</v>
      </c>
      <c r="F5556" s="13" t="s">
        <v>15</v>
      </c>
      <c r="G5556" s="14">
        <v>1653053249969</v>
      </c>
      <c r="H5556" s="55">
        <v>0.42700231481481499</v>
      </c>
      <c r="I5556" s="33">
        <v>44887.427002314798</v>
      </c>
      <c r="J5556" s="58">
        <v>44887</v>
      </c>
      <c r="K5556" s="13" t="s">
        <v>213</v>
      </c>
      <c r="L5556" s="13" t="s">
        <v>30</v>
      </c>
      <c r="M5556" s="13" t="s">
        <v>214</v>
      </c>
      <c r="N5556" s="13" t="s">
        <v>1185</v>
      </c>
      <c r="O5556" s="33" t="s">
        <v>38</v>
      </c>
      <c r="P5556" s="58" t="s">
        <v>38</v>
      </c>
      <c r="Q5556" s="33" t="s">
        <v>207</v>
      </c>
      <c r="R5556" s="14" t="s">
        <v>38</v>
      </c>
      <c r="S5556" s="13" t="s">
        <v>216</v>
      </c>
      <c r="T5556" s="13" t="s">
        <v>217</v>
      </c>
      <c r="U5556" s="33">
        <f t="shared" ca="1" si="1032"/>
        <v>45744.56914039352</v>
      </c>
      <c r="V5556" s="13" t="str">
        <f t="shared" si="1033"/>
        <v>Bangalore</v>
      </c>
      <c r="W5556" s="13" t="str">
        <f t="shared" si="1034"/>
        <v>CLS</v>
      </c>
      <c r="X5556" s="13">
        <f t="shared" si="1035"/>
        <v>10</v>
      </c>
      <c r="Y5556" s="13" t="str">
        <f>IFERROR(VLOOKUP(C5556,ReceivingTeam[],2,FALSE),"HelpDesk")</f>
        <v>HelpDesk</v>
      </c>
      <c r="Z5556" s="67">
        <f t="shared" si="1036"/>
        <v>44887.927002314798</v>
      </c>
      <c r="AA5556" s="68">
        <f t="shared" si="1037"/>
        <v>44887</v>
      </c>
      <c r="AB5556" s="69" t="b">
        <f t="shared" si="1038"/>
        <v>1</v>
      </c>
      <c r="AC5556" s="70">
        <f t="shared" si="1039"/>
        <v>0.5</v>
      </c>
      <c r="AD5556" s="67">
        <f t="shared" si="1040"/>
        <v>44887.927002314798</v>
      </c>
      <c r="AE5556" s="67">
        <f>VLOOKUP(V5556,'Branch Wise Work Timelines'!C:G,3,FALSE)+AA5556</f>
        <v>44887.416666666664</v>
      </c>
      <c r="AF5556" s="67">
        <f>IF(V5556="Bangalore",VLOOKUP(V5556,'Branch Wise Work Timelines'!C:G,4,FALSE)+AA5556+1,IF(V5556="Mumbai",VLOOKUP(V5556,'Branch Wise Work Timelines'!C:G,4,FALSE)+AA5556+1,VLOOKUP(V5556,'Branch Wise Work Timelines'!C:G,4,FALSE)+AA5556))</f>
        <v>44888.104166666664</v>
      </c>
      <c r="AG5556" s="67">
        <f>WORKDAY.INTL(AA5556,1,11)+VLOOKUP(V5556,'Branch Wise Work Timelines'!C:G,3,FALSE)</f>
        <v>44888.416666666664</v>
      </c>
      <c r="AH5556" s="69" t="str">
        <f t="shared" ca="1" si="1041"/>
        <v>Out of TAT</v>
      </c>
      <c r="AI5556" s="69">
        <f t="shared" ca="1" si="1042"/>
        <v>20560</v>
      </c>
      <c r="AJ5556" s="69" t="str">
        <f ca="1">IF(AI5556&lt;0,"0-12",IFERROR(VLOOKUP(AI5556,Breakup[],2,FALSE),"&gt;24"))</f>
        <v>&gt;24</v>
      </c>
      <c r="AK5556" s="69" t="str">
        <f>VLOOKUP(V5556,Master!B:D,3,FALSE)</f>
        <v>South</v>
      </c>
      <c r="AL5556" s="69" t="str">
        <f t="shared" si="1043"/>
        <v>Bangalore-CLS</v>
      </c>
    </row>
    <row r="5557" spans="1:38">
      <c r="A5557" s="14" t="s">
        <v>11445</v>
      </c>
      <c r="B5557" s="54">
        <v>44701.720336886603</v>
      </c>
      <c r="C5557" s="13" t="s">
        <v>235</v>
      </c>
      <c r="D5557" s="13">
        <v>1834</v>
      </c>
      <c r="E5557" s="13" t="s">
        <v>11446</v>
      </c>
      <c r="F5557" s="13" t="s">
        <v>15</v>
      </c>
      <c r="G5557" s="14">
        <v>1653050089671</v>
      </c>
      <c r="H5557" s="55">
        <v>0.55714120370370401</v>
      </c>
      <c r="I5557" s="33">
        <v>44890.557141203702</v>
      </c>
      <c r="J5557" s="58">
        <v>44890</v>
      </c>
      <c r="K5557" s="13" t="s">
        <v>213</v>
      </c>
      <c r="L5557" s="13" t="s">
        <v>30</v>
      </c>
      <c r="M5557" s="13" t="s">
        <v>214</v>
      </c>
      <c r="N5557" s="13" t="s">
        <v>206</v>
      </c>
      <c r="O5557" s="33" t="s">
        <v>38</v>
      </c>
      <c r="P5557" s="58" t="s">
        <v>38</v>
      </c>
      <c r="Q5557" s="33" t="s">
        <v>207</v>
      </c>
      <c r="R5557" s="14" t="s">
        <v>38</v>
      </c>
      <c r="S5557" s="13" t="s">
        <v>216</v>
      </c>
      <c r="T5557" s="13" t="s">
        <v>217</v>
      </c>
      <c r="U5557" s="33">
        <f t="shared" ca="1" si="1032"/>
        <v>45744.56914039352</v>
      </c>
      <c r="V5557" s="13" t="str">
        <f t="shared" si="1033"/>
        <v>Bangalore</v>
      </c>
      <c r="W5557" s="13" t="str">
        <f t="shared" si="1034"/>
        <v>CLS</v>
      </c>
      <c r="X5557" s="13">
        <f t="shared" si="1035"/>
        <v>13</v>
      </c>
      <c r="Y5557" s="13" t="str">
        <f>IFERROR(VLOOKUP(C5557,ReceivingTeam[],2,FALSE),"HelpDesk")</f>
        <v>HelpDesk</v>
      </c>
      <c r="Z5557" s="67">
        <f t="shared" si="1036"/>
        <v>44891.057141203702</v>
      </c>
      <c r="AA5557" s="68">
        <f t="shared" si="1037"/>
        <v>44890</v>
      </c>
      <c r="AB5557" s="69" t="b">
        <f t="shared" si="1038"/>
        <v>1</v>
      </c>
      <c r="AC5557" s="70">
        <f t="shared" si="1039"/>
        <v>0.5</v>
      </c>
      <c r="AD5557" s="67">
        <f t="shared" si="1040"/>
        <v>44891.057141203702</v>
      </c>
      <c r="AE5557" s="67">
        <f>VLOOKUP(V5557,'Branch Wise Work Timelines'!C:G,3,FALSE)+AA5557</f>
        <v>44890.416666666664</v>
      </c>
      <c r="AF5557" s="67">
        <f>IF(V5557="Bangalore",VLOOKUP(V5557,'Branch Wise Work Timelines'!C:G,4,FALSE)+AA5557+1,IF(V5557="Mumbai",VLOOKUP(V5557,'Branch Wise Work Timelines'!C:G,4,FALSE)+AA5557+1,VLOOKUP(V5557,'Branch Wise Work Timelines'!C:G,4,FALSE)+AA5557))</f>
        <v>44891.104166666664</v>
      </c>
      <c r="AG5557" s="67">
        <f>WORKDAY.INTL(AA5557,1,11)+VLOOKUP(V5557,'Branch Wise Work Timelines'!C:G,3,FALSE)</f>
        <v>44891.416666666664</v>
      </c>
      <c r="AH5557" s="69" t="str">
        <f t="shared" ca="1" si="1041"/>
        <v>Out of TAT</v>
      </c>
      <c r="AI5557" s="69">
        <f t="shared" ca="1" si="1042"/>
        <v>20485</v>
      </c>
      <c r="AJ5557" s="69" t="str">
        <f ca="1">IF(AI5557&lt;0,"0-12",IFERROR(VLOOKUP(AI5557,Breakup[],2,FALSE),"&gt;24"))</f>
        <v>&gt;24</v>
      </c>
      <c r="AK5557" s="69" t="str">
        <f>VLOOKUP(V5557,Master!B:D,3,FALSE)</f>
        <v>South</v>
      </c>
      <c r="AL5557" s="69" t="str">
        <f t="shared" si="1043"/>
        <v>Bangalore-CLS</v>
      </c>
    </row>
    <row r="5558" spans="1:38">
      <c r="A5558" s="14" t="s">
        <v>11447</v>
      </c>
      <c r="B5558" s="54">
        <v>44701.711012534703</v>
      </c>
      <c r="C5558" s="13" t="s">
        <v>722</v>
      </c>
      <c r="D5558" s="13">
        <v>1370</v>
      </c>
      <c r="E5558" s="13" t="s">
        <v>11448</v>
      </c>
      <c r="F5558" s="13" t="s">
        <v>15</v>
      </c>
      <c r="G5558" s="14">
        <v>1653048302745</v>
      </c>
      <c r="H5558" s="55">
        <v>0.66559027777777802</v>
      </c>
      <c r="I5558" s="33">
        <v>44890.6655902778</v>
      </c>
      <c r="J5558" s="58">
        <v>44890</v>
      </c>
      <c r="K5558" s="13" t="s">
        <v>213</v>
      </c>
      <c r="L5558" s="13" t="s">
        <v>30</v>
      </c>
      <c r="M5558" s="13" t="s">
        <v>75</v>
      </c>
      <c r="N5558" s="13" t="s">
        <v>206</v>
      </c>
      <c r="O5558" s="33" t="s">
        <v>38</v>
      </c>
      <c r="P5558" s="58" t="s">
        <v>38</v>
      </c>
      <c r="Q5558" s="33" t="s">
        <v>207</v>
      </c>
      <c r="R5558" s="14" t="s">
        <v>38</v>
      </c>
      <c r="S5558" s="13" t="s">
        <v>216</v>
      </c>
      <c r="T5558" s="13" t="s">
        <v>217</v>
      </c>
      <c r="U5558" s="33">
        <f t="shared" ca="1" si="1032"/>
        <v>45744.56914039352</v>
      </c>
      <c r="V5558" s="13" t="str">
        <f t="shared" si="1033"/>
        <v>Bangalore</v>
      </c>
      <c r="W5558" s="13" t="str">
        <f t="shared" si="1034"/>
        <v>CLS</v>
      </c>
      <c r="X5558" s="13">
        <f t="shared" si="1035"/>
        <v>15</v>
      </c>
      <c r="Y5558" s="13" t="str">
        <f>IFERROR(VLOOKUP(C5558,ReceivingTeam[],2,FALSE),"HelpDesk")</f>
        <v>HelpDesk</v>
      </c>
      <c r="Z5558" s="67">
        <f t="shared" si="1036"/>
        <v>44891.4780902778</v>
      </c>
      <c r="AA5558" s="68">
        <f t="shared" si="1037"/>
        <v>44890</v>
      </c>
      <c r="AB5558" s="69" t="b">
        <f t="shared" si="1038"/>
        <v>1</v>
      </c>
      <c r="AC5558" s="70">
        <f t="shared" si="1039"/>
        <v>0.5</v>
      </c>
      <c r="AD5558" s="67">
        <f t="shared" si="1040"/>
        <v>44891.4780902778</v>
      </c>
      <c r="AE5558" s="67">
        <f>VLOOKUP(V5558,'Branch Wise Work Timelines'!C:G,3,FALSE)+AA5558</f>
        <v>44890.416666666664</v>
      </c>
      <c r="AF5558" s="67">
        <f>IF(V5558="Bangalore",VLOOKUP(V5558,'Branch Wise Work Timelines'!C:G,4,FALSE)+AA5558+1,IF(V5558="Mumbai",VLOOKUP(V5558,'Branch Wise Work Timelines'!C:G,4,FALSE)+AA5558+1,VLOOKUP(V5558,'Branch Wise Work Timelines'!C:G,4,FALSE)+AA5558))</f>
        <v>44891.104166666664</v>
      </c>
      <c r="AG5558" s="67">
        <f>WORKDAY.INTL(AA5558,1,11)+VLOOKUP(V5558,'Branch Wise Work Timelines'!C:G,3,FALSE)</f>
        <v>44891.416666666664</v>
      </c>
      <c r="AH5558" s="69" t="str">
        <f t="shared" ca="1" si="1041"/>
        <v>Out of TAT</v>
      </c>
      <c r="AI5558" s="69">
        <f t="shared" ca="1" si="1042"/>
        <v>20475</v>
      </c>
      <c r="AJ5558" s="69" t="str">
        <f ca="1">IF(AI5558&lt;0,"0-12",IFERROR(VLOOKUP(AI5558,Breakup[],2,FALSE),"&gt;24"))</f>
        <v>&gt;24</v>
      </c>
      <c r="AK5558" s="69" t="str">
        <f>VLOOKUP(V5558,Master!B:D,3,FALSE)</f>
        <v>South</v>
      </c>
      <c r="AL5558" s="69" t="str">
        <f t="shared" si="1043"/>
        <v>Bangalore-CLS</v>
      </c>
    </row>
    <row r="5559" spans="1:38">
      <c r="A5559" s="14" t="s">
        <v>11449</v>
      </c>
      <c r="B5559" s="54">
        <v>44701.7760613426</v>
      </c>
      <c r="C5559" s="13" t="s">
        <v>583</v>
      </c>
      <c r="D5559" s="13">
        <v>293</v>
      </c>
      <c r="E5559" s="13" t="s">
        <v>11450</v>
      </c>
      <c r="F5559" s="13" t="s">
        <v>15</v>
      </c>
      <c r="G5559" s="14">
        <v>1653053249969</v>
      </c>
      <c r="H5559" s="55">
        <v>0.627384259259259</v>
      </c>
      <c r="I5559" s="33">
        <v>44886.6273842593</v>
      </c>
      <c r="J5559" s="58">
        <v>44886</v>
      </c>
      <c r="K5559" s="13" t="s">
        <v>213</v>
      </c>
      <c r="L5559" s="13" t="s">
        <v>30</v>
      </c>
      <c r="M5559" s="13" t="s">
        <v>214</v>
      </c>
      <c r="N5559" s="13" t="s">
        <v>215</v>
      </c>
      <c r="O5559" s="33" t="s">
        <v>38</v>
      </c>
      <c r="P5559" s="58" t="s">
        <v>38</v>
      </c>
      <c r="Q5559" s="33" t="s">
        <v>207</v>
      </c>
      <c r="R5559" s="14" t="s">
        <v>38</v>
      </c>
      <c r="S5559" s="13" t="s">
        <v>216</v>
      </c>
      <c r="T5559" s="13" t="s">
        <v>217</v>
      </c>
      <c r="U5559" s="33">
        <f t="shared" ca="1" si="1032"/>
        <v>45744.56914039352</v>
      </c>
      <c r="V5559" s="13" t="str">
        <f t="shared" si="1033"/>
        <v>Bangalore</v>
      </c>
      <c r="W5559" s="13" t="str">
        <f t="shared" si="1034"/>
        <v>CLS</v>
      </c>
      <c r="X5559" s="13">
        <f t="shared" si="1035"/>
        <v>15</v>
      </c>
      <c r="Y5559" s="13" t="str">
        <f>IFERROR(VLOOKUP(C5559,ReceivingTeam[],2,FALSE),"HelpDesk")</f>
        <v>HelpDesk</v>
      </c>
      <c r="Z5559" s="67">
        <f t="shared" si="1036"/>
        <v>44887.4398842593</v>
      </c>
      <c r="AA5559" s="68">
        <f t="shared" si="1037"/>
        <v>44886</v>
      </c>
      <c r="AB5559" s="69" t="b">
        <f t="shared" si="1038"/>
        <v>1</v>
      </c>
      <c r="AC5559" s="70">
        <f t="shared" si="1039"/>
        <v>0.5</v>
      </c>
      <c r="AD5559" s="67">
        <f t="shared" si="1040"/>
        <v>44887.4398842593</v>
      </c>
      <c r="AE5559" s="67">
        <f>VLOOKUP(V5559,'Branch Wise Work Timelines'!C:G,3,FALSE)+AA5559</f>
        <v>44886.416666666664</v>
      </c>
      <c r="AF5559" s="67">
        <f>IF(V5559="Bangalore",VLOOKUP(V5559,'Branch Wise Work Timelines'!C:G,4,FALSE)+AA5559+1,IF(V5559="Mumbai",VLOOKUP(V5559,'Branch Wise Work Timelines'!C:G,4,FALSE)+AA5559+1,VLOOKUP(V5559,'Branch Wise Work Timelines'!C:G,4,FALSE)+AA5559))</f>
        <v>44887.104166666664</v>
      </c>
      <c r="AG5559" s="67">
        <f>WORKDAY.INTL(AA5559,1,11)+VLOOKUP(V5559,'Branch Wise Work Timelines'!C:G,3,FALSE)</f>
        <v>44887.416666666664</v>
      </c>
      <c r="AH5559" s="69" t="str">
        <f t="shared" ca="1" si="1041"/>
        <v>Out of TAT</v>
      </c>
      <c r="AI5559" s="69">
        <f t="shared" ca="1" si="1042"/>
        <v>20572</v>
      </c>
      <c r="AJ5559" s="69" t="str">
        <f ca="1">IF(AI5559&lt;0,"0-12",IFERROR(VLOOKUP(AI5559,Breakup[],2,FALSE),"&gt;24"))</f>
        <v>&gt;24</v>
      </c>
      <c r="AK5559" s="69" t="str">
        <f>VLOOKUP(V5559,Master!B:D,3,FALSE)</f>
        <v>South</v>
      </c>
      <c r="AL5559" s="69" t="str">
        <f t="shared" si="1043"/>
        <v>Bangalore-CLS</v>
      </c>
    </row>
    <row r="5560" spans="1:38">
      <c r="A5560" s="14" t="s">
        <v>11451</v>
      </c>
      <c r="B5560" s="54">
        <v>44701.651652581</v>
      </c>
      <c r="C5560" s="13" t="s">
        <v>90</v>
      </c>
      <c r="D5560" s="13">
        <v>925</v>
      </c>
      <c r="E5560" s="13" t="s">
        <v>11452</v>
      </c>
      <c r="F5560" s="13" t="s">
        <v>33</v>
      </c>
      <c r="G5560" s="14">
        <v>1653046574288</v>
      </c>
      <c r="H5560" s="55">
        <v>0.72908564814814802</v>
      </c>
      <c r="I5560" s="33">
        <v>44889.729085648098</v>
      </c>
      <c r="J5560" s="58">
        <v>44889</v>
      </c>
      <c r="K5560" s="13" t="s">
        <v>425</v>
      </c>
      <c r="L5560" s="13" t="s">
        <v>30</v>
      </c>
      <c r="M5560" s="13" t="s">
        <v>90</v>
      </c>
      <c r="N5560" s="13" t="s">
        <v>206</v>
      </c>
      <c r="O5560" s="33" t="s">
        <v>38</v>
      </c>
      <c r="P5560" s="58" t="s">
        <v>38</v>
      </c>
      <c r="Q5560" s="33" t="s">
        <v>207</v>
      </c>
      <c r="R5560" s="14" t="s">
        <v>38</v>
      </c>
      <c r="S5560" s="13" t="s">
        <v>216</v>
      </c>
      <c r="T5560" s="13" t="s">
        <v>278</v>
      </c>
      <c r="U5560" s="33">
        <f t="shared" ca="1" si="1032"/>
        <v>45744.56914039352</v>
      </c>
      <c r="V5560" s="13" t="str">
        <f t="shared" si="1033"/>
        <v>Bangalore</v>
      </c>
      <c r="W5560" s="13" t="str">
        <f t="shared" si="1034"/>
        <v>RI</v>
      </c>
      <c r="X5560" s="13">
        <f t="shared" si="1035"/>
        <v>17</v>
      </c>
      <c r="Y5560" s="13" t="str">
        <f>IFERROR(VLOOKUP(C5560,ReceivingTeam[],2,FALSE),"HelpDesk")</f>
        <v>Branch office</v>
      </c>
      <c r="Z5560" s="67">
        <f t="shared" si="1036"/>
        <v>44893.041585648098</v>
      </c>
      <c r="AA5560" s="68">
        <f t="shared" si="1037"/>
        <v>44889</v>
      </c>
      <c r="AB5560" s="69" t="b">
        <f t="shared" si="1038"/>
        <v>1</v>
      </c>
      <c r="AC5560" s="70">
        <f t="shared" si="1039"/>
        <v>3</v>
      </c>
      <c r="AD5560" s="67">
        <f t="shared" si="1040"/>
        <v>44893.041585648098</v>
      </c>
      <c r="AE5560" s="67">
        <f>VLOOKUP(V5560,'Branch Wise Work Timelines'!C:G,3,FALSE)+AA5560</f>
        <v>44889.416666666664</v>
      </c>
      <c r="AF5560" s="67">
        <f>IF(V5560="Bangalore",VLOOKUP(V5560,'Branch Wise Work Timelines'!C:G,4,FALSE)+AA5560+1,IF(V5560="Mumbai",VLOOKUP(V5560,'Branch Wise Work Timelines'!C:G,4,FALSE)+AA5560+1,VLOOKUP(V5560,'Branch Wise Work Timelines'!C:G,4,FALSE)+AA5560))</f>
        <v>44890.104166666664</v>
      </c>
      <c r="AG5560" s="67">
        <f>WORKDAY.INTL(AA5560,1,11)+VLOOKUP(V5560,'Branch Wise Work Timelines'!C:G,3,FALSE)</f>
        <v>44890.416666666664</v>
      </c>
      <c r="AH5560" s="69" t="str">
        <f t="shared" ca="1" si="1041"/>
        <v>Out of TAT</v>
      </c>
      <c r="AI5560" s="69">
        <f t="shared" ca="1" si="1042"/>
        <v>20437</v>
      </c>
      <c r="AJ5560" s="69" t="str">
        <f ca="1">IF(AI5560&lt;0,"0-12",IFERROR(VLOOKUP(AI5560,Breakup[],2,FALSE),"&gt;24"))</f>
        <v>&gt;24</v>
      </c>
      <c r="AK5560" s="69" t="str">
        <f>VLOOKUP(V5560,Master!B:D,3,FALSE)</f>
        <v>South</v>
      </c>
      <c r="AL5560" s="69" t="str">
        <f t="shared" si="1043"/>
        <v>Bangalore</v>
      </c>
    </row>
    <row r="5561" spans="1:38">
      <c r="A5561" s="14" t="s">
        <v>11453</v>
      </c>
      <c r="B5561" s="54">
        <v>44701.653528009301</v>
      </c>
      <c r="C5561" s="13" t="s">
        <v>986</v>
      </c>
      <c r="D5561" s="13">
        <v>986</v>
      </c>
      <c r="E5561" s="13" t="s">
        <v>11454</v>
      </c>
      <c r="F5561" s="13" t="s">
        <v>33</v>
      </c>
      <c r="G5561" s="14">
        <v>1653046574288</v>
      </c>
      <c r="H5561" s="55">
        <v>0.62989583333333299</v>
      </c>
      <c r="I5561" s="33">
        <v>44886.629895833299</v>
      </c>
      <c r="J5561" s="58">
        <v>44886</v>
      </c>
      <c r="K5561" s="13" t="s">
        <v>425</v>
      </c>
      <c r="L5561" s="13" t="s">
        <v>30</v>
      </c>
      <c r="M5561" s="13" t="s">
        <v>90</v>
      </c>
      <c r="N5561" s="13" t="s">
        <v>206</v>
      </c>
      <c r="O5561" s="33" t="s">
        <v>38</v>
      </c>
      <c r="P5561" s="58" t="s">
        <v>38</v>
      </c>
      <c r="Q5561" s="33" t="s">
        <v>207</v>
      </c>
      <c r="R5561" s="14" t="s">
        <v>38</v>
      </c>
      <c r="S5561" s="13" t="s">
        <v>216</v>
      </c>
      <c r="T5561" s="13" t="s">
        <v>278</v>
      </c>
      <c r="U5561" s="33">
        <f t="shared" ca="1" si="1032"/>
        <v>45744.56914039352</v>
      </c>
      <c r="V5561" s="13" t="str">
        <f t="shared" si="1033"/>
        <v>Bangalore</v>
      </c>
      <c r="W5561" s="13" t="str">
        <f t="shared" si="1034"/>
        <v>RI</v>
      </c>
      <c r="X5561" s="13">
        <f t="shared" si="1035"/>
        <v>15</v>
      </c>
      <c r="Y5561" s="13" t="str">
        <f>IFERROR(VLOOKUP(C5561,ReceivingTeam[],2,FALSE),"HelpDesk")</f>
        <v>HelpDesk</v>
      </c>
      <c r="Z5561" s="67">
        <f t="shared" si="1036"/>
        <v>44889.942395833299</v>
      </c>
      <c r="AA5561" s="68">
        <f t="shared" si="1037"/>
        <v>44886</v>
      </c>
      <c r="AB5561" s="69" t="b">
        <f t="shared" si="1038"/>
        <v>1</v>
      </c>
      <c r="AC5561" s="70">
        <f t="shared" si="1039"/>
        <v>3</v>
      </c>
      <c r="AD5561" s="67">
        <f t="shared" si="1040"/>
        <v>44889.942395833299</v>
      </c>
      <c r="AE5561" s="67">
        <f>VLOOKUP(V5561,'Branch Wise Work Timelines'!C:G,3,FALSE)+AA5561</f>
        <v>44886.416666666664</v>
      </c>
      <c r="AF5561" s="67">
        <f>IF(V5561="Bangalore",VLOOKUP(V5561,'Branch Wise Work Timelines'!C:G,4,FALSE)+AA5561+1,IF(V5561="Mumbai",VLOOKUP(V5561,'Branch Wise Work Timelines'!C:G,4,FALSE)+AA5561+1,VLOOKUP(V5561,'Branch Wise Work Timelines'!C:G,4,FALSE)+AA5561))</f>
        <v>44887.104166666664</v>
      </c>
      <c r="AG5561" s="67">
        <f>WORKDAY.INTL(AA5561,1,11)+VLOOKUP(V5561,'Branch Wise Work Timelines'!C:G,3,FALSE)</f>
        <v>44887.416666666664</v>
      </c>
      <c r="AH5561" s="69" t="str">
        <f t="shared" ca="1" si="1041"/>
        <v>Out of TAT</v>
      </c>
      <c r="AI5561" s="69">
        <f t="shared" ca="1" si="1042"/>
        <v>20512</v>
      </c>
      <c r="AJ5561" s="69" t="str">
        <f ca="1">IF(AI5561&lt;0,"0-12",IFERROR(VLOOKUP(AI5561,Breakup[],2,FALSE),"&gt;24"))</f>
        <v>&gt;24</v>
      </c>
      <c r="AK5561" s="69" t="str">
        <f>VLOOKUP(V5561,Master!B:D,3,FALSE)</f>
        <v>South</v>
      </c>
      <c r="AL5561" s="69" t="str">
        <f t="shared" si="1043"/>
        <v>Bangalore</v>
      </c>
    </row>
    <row r="5562" spans="1:38">
      <c r="A5562" s="14" t="s">
        <v>11455</v>
      </c>
      <c r="B5562" s="54">
        <v>44701.722769016204</v>
      </c>
      <c r="C5562" s="13" t="s">
        <v>352</v>
      </c>
      <c r="D5562" s="13">
        <v>748</v>
      </c>
      <c r="E5562" s="13" t="s">
        <v>11456</v>
      </c>
      <c r="F5562" s="13" t="s">
        <v>33</v>
      </c>
      <c r="G5562" s="14">
        <v>1653048057614</v>
      </c>
      <c r="H5562" s="55">
        <v>0.110532407407407</v>
      </c>
      <c r="I5562" s="33">
        <v>44886.110532407401</v>
      </c>
      <c r="J5562" s="58">
        <v>44886</v>
      </c>
      <c r="K5562" s="13" t="s">
        <v>263</v>
      </c>
      <c r="L5562" s="13" t="s">
        <v>69</v>
      </c>
      <c r="M5562" s="13" t="s">
        <v>101</v>
      </c>
      <c r="N5562" s="13" t="s">
        <v>206</v>
      </c>
      <c r="O5562" s="33" t="s">
        <v>38</v>
      </c>
      <c r="P5562" s="58" t="s">
        <v>38</v>
      </c>
      <c r="Q5562" s="33" t="s">
        <v>207</v>
      </c>
      <c r="R5562" s="14" t="s">
        <v>38</v>
      </c>
      <c r="S5562" s="13" t="s">
        <v>208</v>
      </c>
      <c r="T5562" s="13" t="s">
        <v>209</v>
      </c>
      <c r="U5562" s="33">
        <f t="shared" ca="1" si="1032"/>
        <v>45744.56914039352</v>
      </c>
      <c r="V5562" s="13" t="str">
        <f t="shared" si="1033"/>
        <v>Mumbai</v>
      </c>
      <c r="W5562" s="13" t="str">
        <f t="shared" si="1034"/>
        <v>RI</v>
      </c>
      <c r="X5562" s="13">
        <f t="shared" si="1035"/>
        <v>2</v>
      </c>
      <c r="Y5562" s="13" t="str">
        <f>IFERROR(VLOOKUP(C5562,ReceivingTeam[],2,FALSE),"HelpDesk")</f>
        <v>HelpDesk</v>
      </c>
      <c r="Z5562" s="67">
        <f t="shared" si="1036"/>
        <v>44886.916666666664</v>
      </c>
      <c r="AA5562" s="68">
        <f t="shared" si="1037"/>
        <v>44886</v>
      </c>
      <c r="AB5562" s="69" t="b">
        <f t="shared" si="1038"/>
        <v>1</v>
      </c>
      <c r="AC5562" s="70">
        <f t="shared" si="1039"/>
        <v>0.5</v>
      </c>
      <c r="AD5562" s="67">
        <f t="shared" si="1040"/>
        <v>44886.916666666664</v>
      </c>
      <c r="AE5562" s="67">
        <f>VLOOKUP(V5562,'Branch Wise Work Timelines'!C:G,3,FALSE)+AA5562</f>
        <v>44886.416666666664</v>
      </c>
      <c r="AF5562" s="67">
        <f>IF(V5562="Bangalore",VLOOKUP(V5562,'Branch Wise Work Timelines'!C:G,4,FALSE)+AA5562+1,IF(V5562="Mumbai",VLOOKUP(V5562,'Branch Wise Work Timelines'!C:G,4,FALSE)+AA5562+1,VLOOKUP(V5562,'Branch Wise Work Timelines'!C:G,4,FALSE)+AA5562))</f>
        <v>44887.25</v>
      </c>
      <c r="AG5562" s="67">
        <f>WORKDAY.INTL(AA5562,1,11)+VLOOKUP(V5562,'Branch Wise Work Timelines'!C:G,3,FALSE)</f>
        <v>44887.416666666664</v>
      </c>
      <c r="AH5562" s="69" t="str">
        <f t="shared" ca="1" si="1041"/>
        <v>Out of TAT</v>
      </c>
      <c r="AI5562" s="69">
        <f t="shared" ca="1" si="1042"/>
        <v>20584</v>
      </c>
      <c r="AJ5562" s="69" t="str">
        <f ca="1">IF(AI5562&lt;0,"0-12",IFERROR(VLOOKUP(AI5562,Breakup[],2,FALSE),"&gt;24"))</f>
        <v>&gt;24</v>
      </c>
      <c r="AK5562" s="69" t="str">
        <f>VLOOKUP(V5562,Master!B:D,3,FALSE)</f>
        <v>East</v>
      </c>
      <c r="AL5562" s="69" t="str">
        <f t="shared" si="1043"/>
        <v>Mumbai</v>
      </c>
    </row>
    <row r="5563" spans="1:38">
      <c r="A5563" s="14" t="s">
        <v>11457</v>
      </c>
      <c r="B5563" s="54">
        <v>44701.915262187496</v>
      </c>
      <c r="C5563" s="13" t="s">
        <v>599</v>
      </c>
      <c r="D5563" s="13">
        <v>538</v>
      </c>
      <c r="E5563" s="13" t="s">
        <v>11458</v>
      </c>
      <c r="F5563" s="13" t="s">
        <v>24</v>
      </c>
      <c r="G5563" s="14">
        <v>1653069266688</v>
      </c>
      <c r="H5563" s="55">
        <v>0.39099537037037002</v>
      </c>
      <c r="I5563" s="33">
        <v>44891.390995370399</v>
      </c>
      <c r="J5563" s="58">
        <v>44891</v>
      </c>
      <c r="K5563" s="13" t="s">
        <v>213</v>
      </c>
      <c r="L5563" s="13" t="s">
        <v>30</v>
      </c>
      <c r="M5563" s="13" t="s">
        <v>147</v>
      </c>
      <c r="N5563" s="13" t="s">
        <v>206</v>
      </c>
      <c r="O5563" s="33">
        <v>44891.753402777802</v>
      </c>
      <c r="P5563" s="58">
        <v>44891</v>
      </c>
      <c r="Q5563" s="33" t="s">
        <v>237</v>
      </c>
      <c r="R5563" s="14">
        <v>340</v>
      </c>
      <c r="S5563" s="13" t="s">
        <v>208</v>
      </c>
      <c r="T5563" s="13" t="s">
        <v>209</v>
      </c>
      <c r="U5563" s="33">
        <f t="shared" ca="1" si="1032"/>
        <v>45744.56914039352</v>
      </c>
      <c r="V5563" s="13" t="str">
        <f t="shared" si="1033"/>
        <v>Bangalore</v>
      </c>
      <c r="W5563" s="13" t="str">
        <f t="shared" si="1034"/>
        <v>DOMI</v>
      </c>
      <c r="X5563" s="13">
        <f t="shared" si="1035"/>
        <v>9</v>
      </c>
      <c r="Y5563" s="13" t="str">
        <f>IFERROR(VLOOKUP(C5563,ReceivingTeam[],2,FALSE),"HelpDesk")</f>
        <v>HelpDesk</v>
      </c>
      <c r="Z5563" s="67">
        <f t="shared" si="1036"/>
        <v>44891.916666666664</v>
      </c>
      <c r="AA5563" s="68">
        <f t="shared" si="1037"/>
        <v>44891</v>
      </c>
      <c r="AB5563" s="69" t="b">
        <f t="shared" si="1038"/>
        <v>1</v>
      </c>
      <c r="AC5563" s="70">
        <f t="shared" si="1039"/>
        <v>0.5</v>
      </c>
      <c r="AD5563" s="67">
        <f t="shared" si="1040"/>
        <v>44891.916666666664</v>
      </c>
      <c r="AE5563" s="67">
        <f>VLOOKUP(V5563,'Branch Wise Work Timelines'!C:G,3,FALSE)+AA5563</f>
        <v>44891.416666666664</v>
      </c>
      <c r="AF5563" s="67">
        <f>IF(V5563="Bangalore",VLOOKUP(V5563,'Branch Wise Work Timelines'!C:G,4,FALSE)+AA5563+1,IF(V5563="Mumbai",VLOOKUP(V5563,'Branch Wise Work Timelines'!C:G,4,FALSE)+AA5563+1,VLOOKUP(V5563,'Branch Wise Work Timelines'!C:G,4,FALSE)+AA5563))</f>
        <v>44892.104166666664</v>
      </c>
      <c r="AG5563" s="67">
        <f>WORKDAY.INTL(AA5563,1,11)+VLOOKUP(V5563,'Branch Wise Work Timelines'!C:G,3,FALSE)</f>
        <v>44893.416666666664</v>
      </c>
      <c r="AH5563" s="69" t="str">
        <f t="shared" si="1041"/>
        <v>Met</v>
      </c>
      <c r="AI5563" s="69">
        <f t="shared" ca="1" si="1042"/>
        <v>20464</v>
      </c>
      <c r="AJ5563" s="69" t="str">
        <f ca="1">IF(AI5563&lt;0,"0-12",IFERROR(VLOOKUP(AI5563,Breakup[],2,FALSE),"&gt;24"))</f>
        <v>&gt;24</v>
      </c>
      <c r="AK5563" s="69" t="str">
        <f>VLOOKUP(V5563,Master!B:D,3,FALSE)</f>
        <v>South</v>
      </c>
      <c r="AL5563" s="69" t="str">
        <f t="shared" si="1043"/>
        <v>Bangalore</v>
      </c>
    </row>
    <row r="5564" spans="1:38">
      <c r="A5564" s="14" t="s">
        <v>11459</v>
      </c>
      <c r="B5564" s="54">
        <v>44701.781052349499</v>
      </c>
      <c r="C5564" s="13" t="s">
        <v>252</v>
      </c>
      <c r="D5564" s="13">
        <v>667</v>
      </c>
      <c r="E5564" s="13" t="s">
        <v>11460</v>
      </c>
      <c r="F5564" s="13" t="s">
        <v>15</v>
      </c>
      <c r="G5564" s="14">
        <v>1653054766382</v>
      </c>
      <c r="H5564" s="55">
        <v>0.88506944444444402</v>
      </c>
      <c r="I5564" s="33">
        <v>44883.885069444397</v>
      </c>
      <c r="J5564" s="58">
        <v>44883</v>
      </c>
      <c r="K5564" s="13" t="s">
        <v>213</v>
      </c>
      <c r="L5564" s="13" t="s">
        <v>30</v>
      </c>
      <c r="M5564" s="13" t="s">
        <v>75</v>
      </c>
      <c r="N5564" s="13" t="s">
        <v>206</v>
      </c>
      <c r="O5564" s="33" t="s">
        <v>38</v>
      </c>
      <c r="P5564" s="58" t="s">
        <v>38</v>
      </c>
      <c r="Q5564" s="33" t="s">
        <v>207</v>
      </c>
      <c r="R5564" s="14" t="s">
        <v>38</v>
      </c>
      <c r="S5564" s="13" t="s">
        <v>216</v>
      </c>
      <c r="T5564" s="13" t="s">
        <v>217</v>
      </c>
      <c r="U5564" s="33">
        <f t="shared" ca="1" si="1032"/>
        <v>45744.56914039352</v>
      </c>
      <c r="V5564" s="13" t="str">
        <f t="shared" si="1033"/>
        <v>Bangalore</v>
      </c>
      <c r="W5564" s="13" t="str">
        <f t="shared" si="1034"/>
        <v>CLS</v>
      </c>
      <c r="X5564" s="13">
        <f t="shared" si="1035"/>
        <v>21</v>
      </c>
      <c r="Y5564" s="13" t="str">
        <f>IFERROR(VLOOKUP(C5564,ReceivingTeam[],2,FALSE),"HelpDesk")</f>
        <v>HelpDesk</v>
      </c>
      <c r="Z5564" s="67">
        <f t="shared" si="1036"/>
        <v>44884.697569444397</v>
      </c>
      <c r="AA5564" s="68">
        <f t="shared" si="1037"/>
        <v>44883</v>
      </c>
      <c r="AB5564" s="69" t="b">
        <f t="shared" si="1038"/>
        <v>1</v>
      </c>
      <c r="AC5564" s="70">
        <f t="shared" si="1039"/>
        <v>0.5</v>
      </c>
      <c r="AD5564" s="67">
        <f t="shared" si="1040"/>
        <v>44884.697569444397</v>
      </c>
      <c r="AE5564" s="67">
        <f>VLOOKUP(V5564,'Branch Wise Work Timelines'!C:G,3,FALSE)+AA5564</f>
        <v>44883.416666666664</v>
      </c>
      <c r="AF5564" s="67">
        <f>IF(V5564="Bangalore",VLOOKUP(V5564,'Branch Wise Work Timelines'!C:G,4,FALSE)+AA5564+1,IF(V5564="Mumbai",VLOOKUP(V5564,'Branch Wise Work Timelines'!C:G,4,FALSE)+AA5564+1,VLOOKUP(V5564,'Branch Wise Work Timelines'!C:G,4,FALSE)+AA5564))</f>
        <v>44884.104166666664</v>
      </c>
      <c r="AG5564" s="67">
        <f>WORKDAY.INTL(AA5564,1,11)+VLOOKUP(V5564,'Branch Wise Work Timelines'!C:G,3,FALSE)</f>
        <v>44884.416666666664</v>
      </c>
      <c r="AH5564" s="69" t="str">
        <f t="shared" ca="1" si="1041"/>
        <v>Out of TAT</v>
      </c>
      <c r="AI5564" s="69">
        <f t="shared" ca="1" si="1042"/>
        <v>20637</v>
      </c>
      <c r="AJ5564" s="69" t="str">
        <f ca="1">IF(AI5564&lt;0,"0-12",IFERROR(VLOOKUP(AI5564,Breakup[],2,FALSE),"&gt;24"))</f>
        <v>&gt;24</v>
      </c>
      <c r="AK5564" s="69" t="str">
        <f>VLOOKUP(V5564,Master!B:D,3,FALSE)</f>
        <v>South</v>
      </c>
      <c r="AL5564" s="69" t="str">
        <f t="shared" si="1043"/>
        <v>Bangalore-CLS</v>
      </c>
    </row>
    <row r="5565" spans="1:38">
      <c r="A5565" s="14" t="s">
        <v>11461</v>
      </c>
      <c r="B5565" s="54">
        <v>44701.6976412847</v>
      </c>
      <c r="C5565" s="13" t="s">
        <v>7273</v>
      </c>
      <c r="D5565" s="13">
        <v>1465</v>
      </c>
      <c r="E5565" s="13" t="s">
        <v>11462</v>
      </c>
      <c r="F5565" s="13" t="s">
        <v>33</v>
      </c>
      <c r="G5565" s="14">
        <v>1653047864057</v>
      </c>
      <c r="H5565" s="55">
        <v>0.83894675925925899</v>
      </c>
      <c r="I5565" s="33">
        <v>44891.838946759301</v>
      </c>
      <c r="J5565" s="58">
        <v>44891</v>
      </c>
      <c r="K5565" s="13" t="s">
        <v>325</v>
      </c>
      <c r="L5565" s="13" t="s">
        <v>55</v>
      </c>
      <c r="M5565" s="13" t="s">
        <v>323</v>
      </c>
      <c r="N5565" s="13" t="s">
        <v>206</v>
      </c>
      <c r="O5565" s="33">
        <v>44891.866412037001</v>
      </c>
      <c r="P5565" s="58">
        <v>44891</v>
      </c>
      <c r="Q5565" s="33" t="s">
        <v>237</v>
      </c>
      <c r="R5565" s="14">
        <v>700</v>
      </c>
      <c r="S5565" s="13" t="s">
        <v>208</v>
      </c>
      <c r="T5565" s="13" t="s">
        <v>209</v>
      </c>
      <c r="U5565" s="33">
        <f t="shared" ca="1" si="1032"/>
        <v>45744.56914039352</v>
      </c>
      <c r="V5565" s="13" t="str">
        <f t="shared" si="1033"/>
        <v>Delhi</v>
      </c>
      <c r="W5565" s="13" t="str">
        <f t="shared" si="1034"/>
        <v>RI</v>
      </c>
      <c r="X5565" s="13">
        <f t="shared" si="1035"/>
        <v>20</v>
      </c>
      <c r="Y5565" s="13" t="str">
        <f>IFERROR(VLOOKUP(C5565,ReceivingTeam[],2,FALSE),"HelpDesk")</f>
        <v>HelpDesk</v>
      </c>
      <c r="Z5565" s="67">
        <f t="shared" si="1036"/>
        <v>44893.984780092629</v>
      </c>
      <c r="AA5565" s="68">
        <f t="shared" si="1037"/>
        <v>44891</v>
      </c>
      <c r="AB5565" s="69" t="b">
        <f t="shared" si="1038"/>
        <v>1</v>
      </c>
      <c r="AC5565" s="70">
        <f t="shared" si="1039"/>
        <v>0.5</v>
      </c>
      <c r="AD5565" s="67">
        <f t="shared" si="1040"/>
        <v>44893.984780092629</v>
      </c>
      <c r="AE5565" s="67">
        <f>VLOOKUP(V5565,'Branch Wise Work Timelines'!C:G,3,FALSE)+AA5565</f>
        <v>44891.416666666664</v>
      </c>
      <c r="AF5565" s="67">
        <f>IF(V5565="Bangalore",VLOOKUP(V5565,'Branch Wise Work Timelines'!C:G,4,FALSE)+AA5565+1,IF(V5565="Mumbai",VLOOKUP(V5565,'Branch Wise Work Timelines'!C:G,4,FALSE)+AA5565+1,VLOOKUP(V5565,'Branch Wise Work Timelines'!C:G,4,FALSE)+AA5565))</f>
        <v>44891.770833333336</v>
      </c>
      <c r="AG5565" s="67">
        <f>WORKDAY.INTL(AA5565,1,11)+VLOOKUP(V5565,'Branch Wise Work Timelines'!C:G,3,FALSE)</f>
        <v>44893.416666666664</v>
      </c>
      <c r="AH5565" s="69" t="str">
        <f t="shared" si="1041"/>
        <v>Met</v>
      </c>
      <c r="AI5565" s="69">
        <f t="shared" ca="1" si="1042"/>
        <v>20415</v>
      </c>
      <c r="AJ5565" s="69" t="str">
        <f ca="1">IF(AI5565&lt;0,"0-12",IFERROR(VLOOKUP(AI5565,Breakup[],2,FALSE),"&gt;24"))</f>
        <v>&gt;24</v>
      </c>
      <c r="AK5565" s="69" t="str">
        <f>VLOOKUP(V5565,Master!B:D,3,FALSE)</f>
        <v>North</v>
      </c>
      <c r="AL5565" s="69" t="str">
        <f t="shared" si="1043"/>
        <v>Delhi</v>
      </c>
    </row>
    <row r="5566" spans="1:38">
      <c r="A5566" s="14" t="s">
        <v>11463</v>
      </c>
      <c r="B5566" s="54">
        <v>44701.834750810202</v>
      </c>
      <c r="C5566" s="13" t="s">
        <v>280</v>
      </c>
      <c r="D5566" s="13">
        <v>1312</v>
      </c>
      <c r="E5566" s="13" t="s">
        <v>11464</v>
      </c>
      <c r="F5566" s="13" t="s">
        <v>33</v>
      </c>
      <c r="G5566" s="14">
        <v>1653058269490</v>
      </c>
      <c r="H5566" s="55">
        <v>0.66578703703703701</v>
      </c>
      <c r="I5566" s="33">
        <v>44885.665787037004</v>
      </c>
      <c r="J5566" s="58">
        <v>44885</v>
      </c>
      <c r="K5566" s="13" t="s">
        <v>213</v>
      </c>
      <c r="L5566" s="13" t="s">
        <v>30</v>
      </c>
      <c r="M5566" s="13" t="s">
        <v>282</v>
      </c>
      <c r="N5566" s="13" t="s">
        <v>206</v>
      </c>
      <c r="O5566" s="33" t="s">
        <v>38</v>
      </c>
      <c r="P5566" s="58" t="s">
        <v>38</v>
      </c>
      <c r="Q5566" s="33" t="s">
        <v>207</v>
      </c>
      <c r="R5566" s="14" t="s">
        <v>38</v>
      </c>
      <c r="S5566" s="13" t="s">
        <v>216</v>
      </c>
      <c r="T5566" s="13" t="s">
        <v>217</v>
      </c>
      <c r="U5566" s="33">
        <f t="shared" ca="1" si="1032"/>
        <v>45744.56914039352</v>
      </c>
      <c r="V5566" s="13" t="str">
        <f t="shared" si="1033"/>
        <v>Bangalore</v>
      </c>
      <c r="W5566" s="13" t="str">
        <f t="shared" si="1034"/>
        <v>RI</v>
      </c>
      <c r="X5566" s="13">
        <f t="shared" si="1035"/>
        <v>15</v>
      </c>
      <c r="Y5566" s="13" t="str">
        <f>IFERROR(VLOOKUP(C5566,ReceivingTeam[],2,FALSE),"HelpDesk")</f>
        <v>HelpDesk</v>
      </c>
      <c r="Z5566" s="67">
        <f t="shared" si="1036"/>
        <v>44885.916666666664</v>
      </c>
      <c r="AA5566" s="68">
        <f t="shared" si="1037"/>
        <v>44885</v>
      </c>
      <c r="AB5566" s="69" t="b">
        <f t="shared" si="1038"/>
        <v>0</v>
      </c>
      <c r="AC5566" s="70">
        <f t="shared" si="1039"/>
        <v>0.5</v>
      </c>
      <c r="AD5566" s="67">
        <f t="shared" si="1040"/>
        <v>44885.916666666664</v>
      </c>
      <c r="AE5566" s="67">
        <f>VLOOKUP(V5566,'Branch Wise Work Timelines'!C:G,3,FALSE)+AA5566</f>
        <v>44885.416666666664</v>
      </c>
      <c r="AF5566" s="67">
        <f>IF(V5566="Bangalore",VLOOKUP(V5566,'Branch Wise Work Timelines'!C:G,4,FALSE)+AA5566+1,IF(V5566="Mumbai",VLOOKUP(V5566,'Branch Wise Work Timelines'!C:G,4,FALSE)+AA5566+1,VLOOKUP(V5566,'Branch Wise Work Timelines'!C:G,4,FALSE)+AA5566))</f>
        <v>44886.104166666664</v>
      </c>
      <c r="AG5566" s="67">
        <f>WORKDAY.INTL(AA5566,1,11)+VLOOKUP(V5566,'Branch Wise Work Timelines'!C:G,3,FALSE)</f>
        <v>44886.416666666664</v>
      </c>
      <c r="AH5566" s="69" t="str">
        <f t="shared" ca="1" si="1041"/>
        <v>Out of TAT</v>
      </c>
      <c r="AI5566" s="69">
        <f t="shared" ca="1" si="1042"/>
        <v>20608</v>
      </c>
      <c r="AJ5566" s="69" t="str">
        <f ca="1">IF(AI5566&lt;0,"0-12",IFERROR(VLOOKUP(AI5566,Breakup[],2,FALSE),"&gt;24"))</f>
        <v>&gt;24</v>
      </c>
      <c r="AK5566" s="69" t="str">
        <f>VLOOKUP(V5566,Master!B:D,3,FALSE)</f>
        <v>South</v>
      </c>
      <c r="AL5566" s="69" t="str">
        <f t="shared" si="1043"/>
        <v>Bangalore</v>
      </c>
    </row>
    <row r="5567" spans="1:38">
      <c r="A5567" s="14" t="s">
        <v>11465</v>
      </c>
      <c r="B5567" s="54">
        <v>44701.692959455999</v>
      </c>
      <c r="C5567" s="13" t="s">
        <v>148</v>
      </c>
      <c r="D5567" s="13">
        <v>788</v>
      </c>
      <c r="E5567" s="13" t="s">
        <v>11466</v>
      </c>
      <c r="F5567" s="13" t="s">
        <v>33</v>
      </c>
      <c r="G5567" s="14">
        <v>1653051712314</v>
      </c>
      <c r="H5567" s="55">
        <v>0.503078703703704</v>
      </c>
      <c r="I5567" s="33">
        <v>44882.503078703703</v>
      </c>
      <c r="J5567" s="58">
        <v>44882</v>
      </c>
      <c r="K5567" s="13" t="s">
        <v>313</v>
      </c>
      <c r="L5567" s="13" t="s">
        <v>60</v>
      </c>
      <c r="M5567" s="13" t="s">
        <v>314</v>
      </c>
      <c r="N5567" s="13" t="s">
        <v>206</v>
      </c>
      <c r="O5567" s="33" t="s">
        <v>38</v>
      </c>
      <c r="P5567" s="58" t="s">
        <v>38</v>
      </c>
      <c r="Q5567" s="33" t="s">
        <v>207</v>
      </c>
      <c r="R5567" s="14" t="s">
        <v>38</v>
      </c>
      <c r="S5567" s="13" t="s">
        <v>208</v>
      </c>
      <c r="T5567" s="13" t="s">
        <v>1059</v>
      </c>
      <c r="U5567" s="33">
        <f t="shared" ca="1" si="1032"/>
        <v>45744.56914039352</v>
      </c>
      <c r="V5567" s="13" t="str">
        <f t="shared" si="1033"/>
        <v>Hyderabad</v>
      </c>
      <c r="W5567" s="13" t="str">
        <f t="shared" si="1034"/>
        <v>RI</v>
      </c>
      <c r="X5567" s="13">
        <f t="shared" si="1035"/>
        <v>12</v>
      </c>
      <c r="Y5567" s="13" t="str">
        <f>IFERROR(VLOOKUP(C5567,ReceivingTeam[],2,FALSE),"HelpDesk")</f>
        <v>Branch office</v>
      </c>
      <c r="Z5567" s="67">
        <f t="shared" si="1036"/>
        <v>44886.148912037032</v>
      </c>
      <c r="AA5567" s="68">
        <f t="shared" si="1037"/>
        <v>44882</v>
      </c>
      <c r="AB5567" s="69" t="b">
        <f t="shared" si="1038"/>
        <v>1</v>
      </c>
      <c r="AC5567" s="70">
        <f t="shared" si="1039"/>
        <v>3</v>
      </c>
      <c r="AD5567" s="67">
        <f t="shared" si="1040"/>
        <v>44886.148912037032</v>
      </c>
      <c r="AE5567" s="67">
        <f>VLOOKUP(V5567,'Branch Wise Work Timelines'!C:G,3,FALSE)+AA5567</f>
        <v>44882.416666666664</v>
      </c>
      <c r="AF5567" s="67">
        <f>IF(V5567="Bangalore",VLOOKUP(V5567,'Branch Wise Work Timelines'!C:G,4,FALSE)+AA5567+1,IF(V5567="Mumbai",VLOOKUP(V5567,'Branch Wise Work Timelines'!C:G,4,FALSE)+AA5567+1,VLOOKUP(V5567,'Branch Wise Work Timelines'!C:G,4,FALSE)+AA5567))</f>
        <v>44882.770833333336</v>
      </c>
      <c r="AG5567" s="67">
        <f>WORKDAY.INTL(AA5567,1,11)+VLOOKUP(V5567,'Branch Wise Work Timelines'!C:G,3,FALSE)</f>
        <v>44883.416666666664</v>
      </c>
      <c r="AH5567" s="69" t="str">
        <f t="shared" ca="1" si="1041"/>
        <v>Out of TAT</v>
      </c>
      <c r="AI5567" s="69">
        <f t="shared" ca="1" si="1042"/>
        <v>20603</v>
      </c>
      <c r="AJ5567" s="69" t="str">
        <f ca="1">IF(AI5567&lt;0,"0-12",IFERROR(VLOOKUP(AI5567,Breakup[],2,FALSE),"&gt;24"))</f>
        <v>&gt;24</v>
      </c>
      <c r="AK5567" s="69" t="str">
        <f>VLOOKUP(V5567,Master!B:D,3,FALSE)</f>
        <v>South</v>
      </c>
      <c r="AL5567" s="69" t="str">
        <f t="shared" si="1043"/>
        <v>Hyderabad</v>
      </c>
    </row>
    <row r="5568" spans="1:38">
      <c r="A5568" s="14" t="s">
        <v>11467</v>
      </c>
      <c r="B5568" s="54">
        <v>44701.741837465299</v>
      </c>
      <c r="C5568" s="13" t="s">
        <v>286</v>
      </c>
      <c r="D5568" s="13">
        <v>1054</v>
      </c>
      <c r="E5568" s="13" t="s">
        <v>11468</v>
      </c>
      <c r="F5568" s="13" t="s">
        <v>33</v>
      </c>
      <c r="G5568" s="14">
        <v>1653050198995</v>
      </c>
      <c r="H5568" s="55">
        <v>0.68954861111111099</v>
      </c>
      <c r="I5568" s="33">
        <v>44883.689548611103</v>
      </c>
      <c r="J5568" s="58">
        <v>44883</v>
      </c>
      <c r="K5568" s="13" t="s">
        <v>257</v>
      </c>
      <c r="L5568" s="13" t="s">
        <v>72</v>
      </c>
      <c r="M5568" s="13" t="s">
        <v>286</v>
      </c>
      <c r="N5568" s="13" t="s">
        <v>206</v>
      </c>
      <c r="O5568" s="33" t="s">
        <v>38</v>
      </c>
      <c r="P5568" s="58" t="s">
        <v>38</v>
      </c>
      <c r="Q5568" s="33" t="s">
        <v>207</v>
      </c>
      <c r="R5568" s="14" t="s">
        <v>38</v>
      </c>
      <c r="S5568" s="13" t="s">
        <v>216</v>
      </c>
      <c r="T5568" s="13" t="s">
        <v>217</v>
      </c>
      <c r="U5568" s="33">
        <f t="shared" ca="1" si="1032"/>
        <v>45744.56914039352</v>
      </c>
      <c r="V5568" s="13" t="str">
        <f t="shared" si="1033"/>
        <v>Pune</v>
      </c>
      <c r="W5568" s="13" t="str">
        <f t="shared" si="1034"/>
        <v>RI</v>
      </c>
      <c r="X5568" s="13">
        <f t="shared" si="1035"/>
        <v>16</v>
      </c>
      <c r="Y5568" s="13" t="str">
        <f>IFERROR(VLOOKUP(C5568,ReceivingTeam[],2,FALSE),"HelpDesk")</f>
        <v>HelpDesk</v>
      </c>
      <c r="Z5568" s="67">
        <f t="shared" si="1036"/>
        <v>44884.814548611103</v>
      </c>
      <c r="AA5568" s="68">
        <f t="shared" si="1037"/>
        <v>44883</v>
      </c>
      <c r="AB5568" s="69" t="b">
        <f t="shared" si="1038"/>
        <v>1</v>
      </c>
      <c r="AC5568" s="70">
        <f t="shared" si="1039"/>
        <v>0.5</v>
      </c>
      <c r="AD5568" s="67">
        <f t="shared" si="1040"/>
        <v>44884.814548611103</v>
      </c>
      <c r="AE5568" s="67">
        <f>VLOOKUP(V5568,'Branch Wise Work Timelines'!C:G,3,FALSE)+AA5568</f>
        <v>44883.395833333336</v>
      </c>
      <c r="AF5568" s="67">
        <f>IF(V5568="Bangalore",VLOOKUP(V5568,'Branch Wise Work Timelines'!C:G,4,FALSE)+AA5568+1,IF(V5568="Mumbai",VLOOKUP(V5568,'Branch Wise Work Timelines'!C:G,4,FALSE)+AA5568+1,VLOOKUP(V5568,'Branch Wise Work Timelines'!C:G,4,FALSE)+AA5568))</f>
        <v>44883.770833333336</v>
      </c>
      <c r="AG5568" s="67">
        <f>WORKDAY.INTL(AA5568,1,11)+VLOOKUP(V5568,'Branch Wise Work Timelines'!C:G,3,FALSE)</f>
        <v>44884.395833333336</v>
      </c>
      <c r="AH5568" s="69" t="str">
        <f t="shared" ca="1" si="1041"/>
        <v>Out of TAT</v>
      </c>
      <c r="AI5568" s="69">
        <f t="shared" ca="1" si="1042"/>
        <v>20635</v>
      </c>
      <c r="AJ5568" s="69" t="str">
        <f ca="1">IF(AI5568&lt;0,"0-12",IFERROR(VLOOKUP(AI5568,Breakup[],2,FALSE),"&gt;24"))</f>
        <v>&gt;24</v>
      </c>
      <c r="AK5568" s="69" t="str">
        <f>VLOOKUP(V5568,Master!B:D,3,FALSE)</f>
        <v>West</v>
      </c>
      <c r="AL5568" s="69" t="str">
        <f t="shared" si="1043"/>
        <v>Pune</v>
      </c>
    </row>
    <row r="5569" spans="1:38">
      <c r="A5569" s="14" t="s">
        <v>11469</v>
      </c>
      <c r="B5569" s="54">
        <v>44701.742179594898</v>
      </c>
      <c r="C5569" s="13" t="s">
        <v>286</v>
      </c>
      <c r="D5569" s="13">
        <v>1976</v>
      </c>
      <c r="E5569" s="13" t="s">
        <v>11470</v>
      </c>
      <c r="F5569" s="13" t="s">
        <v>33</v>
      </c>
      <c r="G5569" s="14">
        <v>1653050488283</v>
      </c>
      <c r="H5569" s="55">
        <v>0.29806712962963</v>
      </c>
      <c r="I5569" s="33">
        <v>44886.298067129603</v>
      </c>
      <c r="J5569" s="58">
        <v>44886</v>
      </c>
      <c r="K5569" s="13" t="s">
        <v>257</v>
      </c>
      <c r="L5569" s="13" t="s">
        <v>72</v>
      </c>
      <c r="M5569" s="13" t="s">
        <v>286</v>
      </c>
      <c r="N5569" s="13" t="s">
        <v>206</v>
      </c>
      <c r="O5569" s="33" t="s">
        <v>38</v>
      </c>
      <c r="P5569" s="58" t="s">
        <v>38</v>
      </c>
      <c r="Q5569" s="33" t="s">
        <v>207</v>
      </c>
      <c r="R5569" s="14" t="s">
        <v>38</v>
      </c>
      <c r="S5569" s="13" t="s">
        <v>216</v>
      </c>
      <c r="T5569" s="13" t="s">
        <v>217</v>
      </c>
      <c r="U5569" s="33">
        <f t="shared" ca="1" si="1032"/>
        <v>45744.56914039352</v>
      </c>
      <c r="V5569" s="13" t="str">
        <f t="shared" si="1033"/>
        <v>Pune</v>
      </c>
      <c r="W5569" s="13" t="str">
        <f t="shared" si="1034"/>
        <v>RI</v>
      </c>
      <c r="X5569" s="13">
        <f t="shared" si="1035"/>
        <v>7</v>
      </c>
      <c r="Y5569" s="13" t="str">
        <f>IFERROR(VLOOKUP(C5569,ReceivingTeam[],2,FALSE),"HelpDesk")</f>
        <v>HelpDesk</v>
      </c>
      <c r="Z5569" s="67">
        <f t="shared" si="1036"/>
        <v>44887.520833333336</v>
      </c>
      <c r="AA5569" s="68">
        <f t="shared" si="1037"/>
        <v>44886</v>
      </c>
      <c r="AB5569" s="69" t="b">
        <f t="shared" si="1038"/>
        <v>1</v>
      </c>
      <c r="AC5569" s="70">
        <f t="shared" si="1039"/>
        <v>0.5</v>
      </c>
      <c r="AD5569" s="67">
        <f t="shared" si="1040"/>
        <v>44887.520833333336</v>
      </c>
      <c r="AE5569" s="67">
        <f>VLOOKUP(V5569,'Branch Wise Work Timelines'!C:G,3,FALSE)+AA5569</f>
        <v>44886.395833333336</v>
      </c>
      <c r="AF5569" s="67">
        <f>IF(V5569="Bangalore",VLOOKUP(V5569,'Branch Wise Work Timelines'!C:G,4,FALSE)+AA5569+1,IF(V5569="Mumbai",VLOOKUP(V5569,'Branch Wise Work Timelines'!C:G,4,FALSE)+AA5569+1,VLOOKUP(V5569,'Branch Wise Work Timelines'!C:G,4,FALSE)+AA5569))</f>
        <v>44886.770833333336</v>
      </c>
      <c r="AG5569" s="67">
        <f>WORKDAY.INTL(AA5569,1,11)+VLOOKUP(V5569,'Branch Wise Work Timelines'!C:G,3,FALSE)</f>
        <v>44887.395833333336</v>
      </c>
      <c r="AH5569" s="69" t="str">
        <f t="shared" ca="1" si="1041"/>
        <v>Out of TAT</v>
      </c>
      <c r="AI5569" s="69">
        <f t="shared" ca="1" si="1042"/>
        <v>20570</v>
      </c>
      <c r="AJ5569" s="69" t="str">
        <f ca="1">IF(AI5569&lt;0,"0-12",IFERROR(VLOOKUP(AI5569,Breakup[],2,FALSE),"&gt;24"))</f>
        <v>&gt;24</v>
      </c>
      <c r="AK5569" s="69" t="str">
        <f>VLOOKUP(V5569,Master!B:D,3,FALSE)</f>
        <v>West</v>
      </c>
      <c r="AL5569" s="69" t="str">
        <f t="shared" si="1043"/>
        <v>Pune</v>
      </c>
    </row>
    <row r="5570" spans="1:38">
      <c r="A5570" s="14" t="s">
        <v>11471</v>
      </c>
      <c r="B5570" s="54">
        <v>44701.742543321801</v>
      </c>
      <c r="C5570" s="13" t="s">
        <v>286</v>
      </c>
      <c r="D5570" s="13">
        <v>473</v>
      </c>
      <c r="E5570" s="13" t="s">
        <v>11472</v>
      </c>
      <c r="F5570" s="13" t="s">
        <v>33</v>
      </c>
      <c r="G5570" s="14">
        <v>1653050488283</v>
      </c>
      <c r="H5570" s="55">
        <v>0.321041666666667</v>
      </c>
      <c r="I5570" s="33">
        <v>44881.321041666699</v>
      </c>
      <c r="J5570" s="58">
        <v>44881</v>
      </c>
      <c r="K5570" s="13" t="s">
        <v>257</v>
      </c>
      <c r="L5570" s="13" t="s">
        <v>72</v>
      </c>
      <c r="M5570" s="13" t="s">
        <v>286</v>
      </c>
      <c r="N5570" s="13" t="s">
        <v>206</v>
      </c>
      <c r="O5570" s="33" t="s">
        <v>38</v>
      </c>
      <c r="P5570" s="58" t="s">
        <v>38</v>
      </c>
      <c r="Q5570" s="33" t="s">
        <v>207</v>
      </c>
      <c r="R5570" s="14" t="s">
        <v>38</v>
      </c>
      <c r="S5570" s="13" t="s">
        <v>216</v>
      </c>
      <c r="T5570" s="13" t="s">
        <v>217</v>
      </c>
      <c r="U5570" s="33">
        <f t="shared" ref="U5570:U5633" ca="1" si="1044">NOW()</f>
        <v>45744.56914039352</v>
      </c>
      <c r="V5570" s="13" t="str">
        <f t="shared" ref="V5570:V5633" si="1045">VLOOKUP(L5570,Location,2,0)</f>
        <v>Pune</v>
      </c>
      <c r="W5570" s="13" t="str">
        <f t="shared" ref="W5570:W5633" si="1046">VLOOKUP(F5570,FCT,2,FALSE)</f>
        <v>RI</v>
      </c>
      <c r="X5570" s="13">
        <f t="shared" ref="X5570:X5633" si="1047">HOUR(I5570)</f>
        <v>7</v>
      </c>
      <c r="Y5570" s="13" t="str">
        <f>IFERROR(VLOOKUP(C5570,ReceivingTeam[],2,FALSE),"HelpDesk")</f>
        <v>HelpDesk</v>
      </c>
      <c r="Z5570" s="67">
        <f t="shared" ref="Z5570:Z5633" si="1048">IF(AB5570=FALSE,AE5570+AC5570,IF(I5570&gt;AE5570,IF(((I5570+AC5570)&gt;AF5570),(AC5570-(AF5570-I5570)+AG5570),I5570+AC5570),IF(((AE5570+AC5570)&gt;AF5570),(AC5570-(AF5570-AE5570)+AG5570),AE5570+AC5570)))</f>
        <v>44882.520833333336</v>
      </c>
      <c r="AA5570" s="68">
        <f t="shared" ref="AA5570:AA5633" si="1049">INT(J5570)</f>
        <v>44881</v>
      </c>
      <c r="AB5570" s="69" t="b">
        <f t="shared" ref="AB5570:AB5633" si="1050">WORKDAY.INTL(AA5570-1,1,11)=AA5570</f>
        <v>1</v>
      </c>
      <c r="AC5570" s="70">
        <f t="shared" ref="AC5570:AC5633" si="1051">IF(T5570="High",12/24,72/24)</f>
        <v>0.5</v>
      </c>
      <c r="AD5570" s="67">
        <f t="shared" ref="AD5570:AD5633" si="1052">IF(AB5570=FALSE,AE5570+AC5570,IF(I5570&gt;AE5570,IF(((I5570+AC5570)&gt;AF5570),(AC5570-(AF5570-I5570)+AG5570),I5570+AC5570),IF(((AE5570+AC5570)&gt;AF5570),(AC5570-(AF5570-AE5570)+AG5570),AE5570+AC5570)))</f>
        <v>44882.520833333336</v>
      </c>
      <c r="AE5570" s="67">
        <f>VLOOKUP(V5570,'Branch Wise Work Timelines'!C:G,3,FALSE)+AA5570</f>
        <v>44881.395833333336</v>
      </c>
      <c r="AF5570" s="67">
        <f>IF(V5570="Bangalore",VLOOKUP(V5570,'Branch Wise Work Timelines'!C:G,4,FALSE)+AA5570+1,IF(V5570="Mumbai",VLOOKUP(V5570,'Branch Wise Work Timelines'!C:G,4,FALSE)+AA5570+1,VLOOKUP(V5570,'Branch Wise Work Timelines'!C:G,4,FALSE)+AA5570))</f>
        <v>44881.770833333336</v>
      </c>
      <c r="AG5570" s="67">
        <f>WORKDAY.INTL(AA5570,1,11)+VLOOKUP(V5570,'Branch Wise Work Timelines'!C:G,3,FALSE)</f>
        <v>44882.395833333336</v>
      </c>
      <c r="AH5570" s="69" t="str">
        <f t="shared" ref="AH5570:AH5633" ca="1" si="1053">IF(Q5570&lt;&gt;"Success",IF(U5570&gt;Z5570,"Out of TAT","In TAT"),IF(O5570&gt;AD5570,"Not Met","Met"))</f>
        <v>Out of TAT</v>
      </c>
      <c r="AI5570" s="69">
        <f t="shared" ref="AI5570:AI5633" ca="1" si="1054">ROUNDUP((U5570-AD5570)*24,0)</f>
        <v>20690</v>
      </c>
      <c r="AJ5570" s="69" t="str">
        <f ca="1">IF(AI5570&lt;0,"0-12",IFERROR(VLOOKUP(AI5570,Breakup[],2,FALSE),"&gt;24"))</f>
        <v>&gt;24</v>
      </c>
      <c r="AK5570" s="69" t="str">
        <f>VLOOKUP(V5570,Master!B:D,3,FALSE)</f>
        <v>West</v>
      </c>
      <c r="AL5570" s="69" t="str">
        <f t="shared" ref="AL5570:AL5617" si="1055">IF(V5570="Bangalore",IF(W5570="CLS",V5570&amp;"-"&amp;"CLS",V5570),(V5570))</f>
        <v>Pune</v>
      </c>
    </row>
    <row r="5571" spans="1:38">
      <c r="A5571" s="14" t="s">
        <v>11473</v>
      </c>
      <c r="B5571" s="54">
        <v>44701.731048344896</v>
      </c>
      <c r="C5571" s="13" t="s">
        <v>268</v>
      </c>
      <c r="D5571" s="13">
        <v>633</v>
      </c>
      <c r="E5571" s="13" t="s">
        <v>11474</v>
      </c>
      <c r="F5571" s="13" t="s">
        <v>15</v>
      </c>
      <c r="G5571" s="14">
        <v>1653052565128</v>
      </c>
      <c r="H5571" s="55">
        <v>0.16775462962963</v>
      </c>
      <c r="I5571" s="33">
        <v>44883.167754629598</v>
      </c>
      <c r="J5571" s="58">
        <v>44883</v>
      </c>
      <c r="K5571" s="13" t="s">
        <v>213</v>
      </c>
      <c r="L5571" s="13" t="s">
        <v>30</v>
      </c>
      <c r="M5571" s="13" t="s">
        <v>75</v>
      </c>
      <c r="N5571" s="13" t="s">
        <v>206</v>
      </c>
      <c r="O5571" s="33" t="s">
        <v>38</v>
      </c>
      <c r="P5571" s="58" t="s">
        <v>38</v>
      </c>
      <c r="Q5571" s="33" t="s">
        <v>207</v>
      </c>
      <c r="R5571" s="14" t="s">
        <v>38</v>
      </c>
      <c r="S5571" s="13" t="s">
        <v>216</v>
      </c>
      <c r="T5571" s="13" t="s">
        <v>217</v>
      </c>
      <c r="U5571" s="33">
        <f t="shared" ca="1" si="1044"/>
        <v>45744.56914039352</v>
      </c>
      <c r="V5571" s="13" t="str">
        <f t="shared" si="1045"/>
        <v>Bangalore</v>
      </c>
      <c r="W5571" s="13" t="str">
        <f t="shared" si="1046"/>
        <v>CLS</v>
      </c>
      <c r="X5571" s="13">
        <f t="shared" si="1047"/>
        <v>4</v>
      </c>
      <c r="Y5571" s="13" t="str">
        <f>IFERROR(VLOOKUP(C5571,ReceivingTeam[],2,FALSE),"HelpDesk")</f>
        <v>HelpDesk</v>
      </c>
      <c r="Z5571" s="67">
        <f t="shared" si="1048"/>
        <v>44883.916666666664</v>
      </c>
      <c r="AA5571" s="68">
        <f t="shared" si="1049"/>
        <v>44883</v>
      </c>
      <c r="AB5571" s="69" t="b">
        <f t="shared" si="1050"/>
        <v>1</v>
      </c>
      <c r="AC5571" s="70">
        <f t="shared" si="1051"/>
        <v>0.5</v>
      </c>
      <c r="AD5571" s="67">
        <f t="shared" si="1052"/>
        <v>44883.916666666664</v>
      </c>
      <c r="AE5571" s="67">
        <f>VLOOKUP(V5571,'Branch Wise Work Timelines'!C:G,3,FALSE)+AA5571</f>
        <v>44883.416666666664</v>
      </c>
      <c r="AF5571" s="67">
        <f>IF(V5571="Bangalore",VLOOKUP(V5571,'Branch Wise Work Timelines'!C:G,4,FALSE)+AA5571+1,IF(V5571="Mumbai",VLOOKUP(V5571,'Branch Wise Work Timelines'!C:G,4,FALSE)+AA5571+1,VLOOKUP(V5571,'Branch Wise Work Timelines'!C:G,4,FALSE)+AA5571))</f>
        <v>44884.104166666664</v>
      </c>
      <c r="AG5571" s="67">
        <f>WORKDAY.INTL(AA5571,1,11)+VLOOKUP(V5571,'Branch Wise Work Timelines'!C:G,3,FALSE)</f>
        <v>44884.416666666664</v>
      </c>
      <c r="AH5571" s="69" t="str">
        <f t="shared" ca="1" si="1053"/>
        <v>Out of TAT</v>
      </c>
      <c r="AI5571" s="69">
        <f t="shared" ca="1" si="1054"/>
        <v>20656</v>
      </c>
      <c r="AJ5571" s="69" t="str">
        <f ca="1">IF(AI5571&lt;0,"0-12",IFERROR(VLOOKUP(AI5571,Breakup[],2,FALSE),"&gt;24"))</f>
        <v>&gt;24</v>
      </c>
      <c r="AK5571" s="69" t="str">
        <f>VLOOKUP(V5571,Master!B:D,3,FALSE)</f>
        <v>South</v>
      </c>
      <c r="AL5571" s="69" t="str">
        <f t="shared" si="1055"/>
        <v>Bangalore-CLS</v>
      </c>
    </row>
    <row r="5572" spans="1:38">
      <c r="A5572" s="14" t="s">
        <v>11475</v>
      </c>
      <c r="B5572" s="54">
        <v>44701.731294363402</v>
      </c>
      <c r="C5572" s="13" t="s">
        <v>377</v>
      </c>
      <c r="D5572" s="13">
        <v>1091</v>
      </c>
      <c r="E5572" s="13" t="s">
        <v>11476</v>
      </c>
      <c r="F5572" s="13" t="s">
        <v>15</v>
      </c>
      <c r="G5572" s="14">
        <v>1653050621596</v>
      </c>
      <c r="H5572" s="55">
        <v>0.33743055555555601</v>
      </c>
      <c r="I5572" s="33">
        <v>44891.337430555599</v>
      </c>
      <c r="J5572" s="58">
        <v>44891</v>
      </c>
      <c r="K5572" s="13" t="s">
        <v>213</v>
      </c>
      <c r="L5572" s="13" t="s">
        <v>30</v>
      </c>
      <c r="M5572" s="13" t="s">
        <v>214</v>
      </c>
      <c r="N5572" s="13" t="s">
        <v>206</v>
      </c>
      <c r="O5572" s="33">
        <v>44891.341550925899</v>
      </c>
      <c r="P5572" s="58">
        <v>44891</v>
      </c>
      <c r="Q5572" s="33" t="s">
        <v>237</v>
      </c>
      <c r="R5572" s="14">
        <v>346</v>
      </c>
      <c r="S5572" s="13" t="s">
        <v>216</v>
      </c>
      <c r="T5572" s="13" t="s">
        <v>217</v>
      </c>
      <c r="U5572" s="33">
        <f t="shared" ca="1" si="1044"/>
        <v>45744.56914039352</v>
      </c>
      <c r="V5572" s="13" t="str">
        <f t="shared" si="1045"/>
        <v>Bangalore</v>
      </c>
      <c r="W5572" s="13" t="str">
        <f t="shared" si="1046"/>
        <v>CLS</v>
      </c>
      <c r="X5572" s="13">
        <f t="shared" si="1047"/>
        <v>8</v>
      </c>
      <c r="Y5572" s="13" t="str">
        <f>IFERROR(VLOOKUP(C5572,ReceivingTeam[],2,FALSE),"HelpDesk")</f>
        <v>HelpDesk</v>
      </c>
      <c r="Z5572" s="67">
        <f t="shared" si="1048"/>
        <v>44891.916666666664</v>
      </c>
      <c r="AA5572" s="68">
        <f t="shared" si="1049"/>
        <v>44891</v>
      </c>
      <c r="AB5572" s="69" t="b">
        <f t="shared" si="1050"/>
        <v>1</v>
      </c>
      <c r="AC5572" s="70">
        <f t="shared" si="1051"/>
        <v>0.5</v>
      </c>
      <c r="AD5572" s="67">
        <f t="shared" si="1052"/>
        <v>44891.916666666664</v>
      </c>
      <c r="AE5572" s="67">
        <f>VLOOKUP(V5572,'Branch Wise Work Timelines'!C:G,3,FALSE)+AA5572</f>
        <v>44891.416666666664</v>
      </c>
      <c r="AF5572" s="67">
        <f>IF(V5572="Bangalore",VLOOKUP(V5572,'Branch Wise Work Timelines'!C:G,4,FALSE)+AA5572+1,IF(V5572="Mumbai",VLOOKUP(V5572,'Branch Wise Work Timelines'!C:G,4,FALSE)+AA5572+1,VLOOKUP(V5572,'Branch Wise Work Timelines'!C:G,4,FALSE)+AA5572))</f>
        <v>44892.104166666664</v>
      </c>
      <c r="AG5572" s="67">
        <f>WORKDAY.INTL(AA5572,1,11)+VLOOKUP(V5572,'Branch Wise Work Timelines'!C:G,3,FALSE)</f>
        <v>44893.416666666664</v>
      </c>
      <c r="AH5572" s="69" t="str">
        <f t="shared" si="1053"/>
        <v>Met</v>
      </c>
      <c r="AI5572" s="69">
        <f t="shared" ca="1" si="1054"/>
        <v>20464</v>
      </c>
      <c r="AJ5572" s="69" t="str">
        <f ca="1">IF(AI5572&lt;0,"0-12",IFERROR(VLOOKUP(AI5572,Breakup[],2,FALSE),"&gt;24"))</f>
        <v>&gt;24</v>
      </c>
      <c r="AK5572" s="69" t="str">
        <f>VLOOKUP(V5572,Master!B:D,3,FALSE)</f>
        <v>South</v>
      </c>
      <c r="AL5572" s="69" t="str">
        <f t="shared" si="1055"/>
        <v>Bangalore-CLS</v>
      </c>
    </row>
    <row r="5573" spans="1:38">
      <c r="A5573" s="14" t="s">
        <v>11477</v>
      </c>
      <c r="B5573" s="54">
        <v>44701.742937499999</v>
      </c>
      <c r="C5573" s="13" t="s">
        <v>227</v>
      </c>
      <c r="D5573" s="13">
        <v>1708</v>
      </c>
      <c r="E5573" s="13" t="s">
        <v>11478</v>
      </c>
      <c r="F5573" s="13" t="s">
        <v>15</v>
      </c>
      <c r="G5573" s="14">
        <v>1653050089671</v>
      </c>
      <c r="H5573" s="55">
        <v>0.30093750000000002</v>
      </c>
      <c r="I5573" s="33">
        <v>44888.300937499997</v>
      </c>
      <c r="J5573" s="58">
        <v>44888</v>
      </c>
      <c r="K5573" s="13" t="s">
        <v>213</v>
      </c>
      <c r="L5573" s="13" t="s">
        <v>30</v>
      </c>
      <c r="M5573" s="13" t="s">
        <v>214</v>
      </c>
      <c r="N5573" s="13" t="s">
        <v>206</v>
      </c>
      <c r="O5573" s="33" t="s">
        <v>38</v>
      </c>
      <c r="P5573" s="58" t="s">
        <v>38</v>
      </c>
      <c r="Q5573" s="33" t="s">
        <v>207</v>
      </c>
      <c r="R5573" s="14" t="s">
        <v>38</v>
      </c>
      <c r="S5573" s="13" t="s">
        <v>216</v>
      </c>
      <c r="T5573" s="13" t="s">
        <v>217</v>
      </c>
      <c r="U5573" s="33">
        <f t="shared" ca="1" si="1044"/>
        <v>45744.56914039352</v>
      </c>
      <c r="V5573" s="13" t="str">
        <f t="shared" si="1045"/>
        <v>Bangalore</v>
      </c>
      <c r="W5573" s="13" t="str">
        <f t="shared" si="1046"/>
        <v>CLS</v>
      </c>
      <c r="X5573" s="13">
        <f t="shared" si="1047"/>
        <v>7</v>
      </c>
      <c r="Y5573" s="13" t="str">
        <f>IFERROR(VLOOKUP(C5573,ReceivingTeam[],2,FALSE),"HelpDesk")</f>
        <v>HelpDesk</v>
      </c>
      <c r="Z5573" s="67">
        <f t="shared" si="1048"/>
        <v>44888.916666666664</v>
      </c>
      <c r="AA5573" s="68">
        <f t="shared" si="1049"/>
        <v>44888</v>
      </c>
      <c r="AB5573" s="69" t="b">
        <f t="shared" si="1050"/>
        <v>1</v>
      </c>
      <c r="AC5573" s="70">
        <f t="shared" si="1051"/>
        <v>0.5</v>
      </c>
      <c r="AD5573" s="67">
        <f t="shared" si="1052"/>
        <v>44888.916666666664</v>
      </c>
      <c r="AE5573" s="67">
        <f>VLOOKUP(V5573,'Branch Wise Work Timelines'!C:G,3,FALSE)+AA5573</f>
        <v>44888.416666666664</v>
      </c>
      <c r="AF5573" s="67">
        <f>IF(V5573="Bangalore",VLOOKUP(V5573,'Branch Wise Work Timelines'!C:G,4,FALSE)+AA5573+1,IF(V5573="Mumbai",VLOOKUP(V5573,'Branch Wise Work Timelines'!C:G,4,FALSE)+AA5573+1,VLOOKUP(V5573,'Branch Wise Work Timelines'!C:G,4,FALSE)+AA5573))</f>
        <v>44889.104166666664</v>
      </c>
      <c r="AG5573" s="67">
        <f>WORKDAY.INTL(AA5573,1,11)+VLOOKUP(V5573,'Branch Wise Work Timelines'!C:G,3,FALSE)</f>
        <v>44889.416666666664</v>
      </c>
      <c r="AH5573" s="69" t="str">
        <f t="shared" ca="1" si="1053"/>
        <v>Out of TAT</v>
      </c>
      <c r="AI5573" s="69">
        <f t="shared" ca="1" si="1054"/>
        <v>20536</v>
      </c>
      <c r="AJ5573" s="69" t="str">
        <f ca="1">IF(AI5573&lt;0,"0-12",IFERROR(VLOOKUP(AI5573,Breakup[],2,FALSE),"&gt;24"))</f>
        <v>&gt;24</v>
      </c>
      <c r="AK5573" s="69" t="str">
        <f>VLOOKUP(V5573,Master!B:D,3,FALSE)</f>
        <v>South</v>
      </c>
      <c r="AL5573" s="69" t="str">
        <f t="shared" si="1055"/>
        <v>Bangalore-CLS</v>
      </c>
    </row>
    <row r="5574" spans="1:38">
      <c r="A5574" s="14" t="s">
        <v>11479</v>
      </c>
      <c r="B5574" s="54">
        <v>44701.743317280103</v>
      </c>
      <c r="C5574" s="13" t="s">
        <v>286</v>
      </c>
      <c r="D5574" s="13">
        <v>1192</v>
      </c>
      <c r="E5574" s="13" t="s">
        <v>11480</v>
      </c>
      <c r="F5574" s="13" t="s">
        <v>33</v>
      </c>
      <c r="G5574" s="14">
        <v>1653050488283</v>
      </c>
      <c r="H5574" s="55">
        <v>0.936805555555556</v>
      </c>
      <c r="I5574" s="33">
        <v>44889.936805555597</v>
      </c>
      <c r="J5574" s="58">
        <v>44889</v>
      </c>
      <c r="K5574" s="13" t="s">
        <v>257</v>
      </c>
      <c r="L5574" s="13" t="s">
        <v>72</v>
      </c>
      <c r="M5574" s="13" t="s">
        <v>286</v>
      </c>
      <c r="N5574" s="13" t="s">
        <v>206</v>
      </c>
      <c r="O5574" s="33" t="s">
        <v>38</v>
      </c>
      <c r="P5574" s="58" t="s">
        <v>38</v>
      </c>
      <c r="Q5574" s="33" t="s">
        <v>207</v>
      </c>
      <c r="R5574" s="14" t="s">
        <v>38</v>
      </c>
      <c r="S5574" s="13" t="s">
        <v>216</v>
      </c>
      <c r="T5574" s="13" t="s">
        <v>217</v>
      </c>
      <c r="U5574" s="33">
        <f t="shared" ca="1" si="1044"/>
        <v>45744.56914039352</v>
      </c>
      <c r="V5574" s="13" t="str">
        <f t="shared" si="1045"/>
        <v>Pune</v>
      </c>
      <c r="W5574" s="13" t="str">
        <f t="shared" si="1046"/>
        <v>RI</v>
      </c>
      <c r="X5574" s="13">
        <f t="shared" si="1047"/>
        <v>22</v>
      </c>
      <c r="Y5574" s="13" t="str">
        <f>IFERROR(VLOOKUP(C5574,ReceivingTeam[],2,FALSE),"HelpDesk")</f>
        <v>HelpDesk</v>
      </c>
      <c r="Z5574" s="67">
        <f t="shared" si="1048"/>
        <v>44891.061805555597</v>
      </c>
      <c r="AA5574" s="68">
        <f t="shared" si="1049"/>
        <v>44889</v>
      </c>
      <c r="AB5574" s="69" t="b">
        <f t="shared" si="1050"/>
        <v>1</v>
      </c>
      <c r="AC5574" s="70">
        <f t="shared" si="1051"/>
        <v>0.5</v>
      </c>
      <c r="AD5574" s="67">
        <f t="shared" si="1052"/>
        <v>44891.061805555597</v>
      </c>
      <c r="AE5574" s="67">
        <f>VLOOKUP(V5574,'Branch Wise Work Timelines'!C:G,3,FALSE)+AA5574</f>
        <v>44889.395833333336</v>
      </c>
      <c r="AF5574" s="67">
        <f>IF(V5574="Bangalore",VLOOKUP(V5574,'Branch Wise Work Timelines'!C:G,4,FALSE)+AA5574+1,IF(V5574="Mumbai",VLOOKUP(V5574,'Branch Wise Work Timelines'!C:G,4,FALSE)+AA5574+1,VLOOKUP(V5574,'Branch Wise Work Timelines'!C:G,4,FALSE)+AA5574))</f>
        <v>44889.770833333336</v>
      </c>
      <c r="AG5574" s="67">
        <f>WORKDAY.INTL(AA5574,1,11)+VLOOKUP(V5574,'Branch Wise Work Timelines'!C:G,3,FALSE)</f>
        <v>44890.395833333336</v>
      </c>
      <c r="AH5574" s="69" t="str">
        <f t="shared" ca="1" si="1053"/>
        <v>Out of TAT</v>
      </c>
      <c r="AI5574" s="69">
        <f t="shared" ca="1" si="1054"/>
        <v>20485</v>
      </c>
      <c r="AJ5574" s="69" t="str">
        <f ca="1">IF(AI5574&lt;0,"0-12",IFERROR(VLOOKUP(AI5574,Breakup[],2,FALSE),"&gt;24"))</f>
        <v>&gt;24</v>
      </c>
      <c r="AK5574" s="69" t="str">
        <f>VLOOKUP(V5574,Master!B:D,3,FALSE)</f>
        <v>West</v>
      </c>
      <c r="AL5574" s="69" t="str">
        <f t="shared" si="1055"/>
        <v>Pune</v>
      </c>
    </row>
    <row r="5575" spans="1:38">
      <c r="A5575" s="14" t="s">
        <v>11481</v>
      </c>
      <c r="B5575" s="54">
        <v>44701.743732557901</v>
      </c>
      <c r="C5575" s="13" t="s">
        <v>286</v>
      </c>
      <c r="D5575" s="13">
        <v>928</v>
      </c>
      <c r="E5575" s="13" t="s">
        <v>11482</v>
      </c>
      <c r="F5575" s="13" t="s">
        <v>33</v>
      </c>
      <c r="G5575" s="14">
        <v>1653050488283</v>
      </c>
      <c r="H5575" s="55">
        <v>0.36412037037036998</v>
      </c>
      <c r="I5575" s="33">
        <v>44886.364120370403</v>
      </c>
      <c r="J5575" s="58">
        <v>44886</v>
      </c>
      <c r="K5575" s="13" t="s">
        <v>257</v>
      </c>
      <c r="L5575" s="13" t="s">
        <v>72</v>
      </c>
      <c r="M5575" s="13" t="s">
        <v>286</v>
      </c>
      <c r="N5575" s="13" t="s">
        <v>206</v>
      </c>
      <c r="O5575" s="33" t="s">
        <v>38</v>
      </c>
      <c r="P5575" s="58" t="s">
        <v>38</v>
      </c>
      <c r="Q5575" s="33" t="s">
        <v>207</v>
      </c>
      <c r="R5575" s="14" t="s">
        <v>38</v>
      </c>
      <c r="S5575" s="13" t="s">
        <v>216</v>
      </c>
      <c r="T5575" s="13" t="s">
        <v>217</v>
      </c>
      <c r="U5575" s="33">
        <f t="shared" ca="1" si="1044"/>
        <v>45744.56914039352</v>
      </c>
      <c r="V5575" s="13" t="str">
        <f t="shared" si="1045"/>
        <v>Pune</v>
      </c>
      <c r="W5575" s="13" t="str">
        <f t="shared" si="1046"/>
        <v>RI</v>
      </c>
      <c r="X5575" s="13">
        <f t="shared" si="1047"/>
        <v>8</v>
      </c>
      <c r="Y5575" s="13" t="str">
        <f>IFERROR(VLOOKUP(C5575,ReceivingTeam[],2,FALSE),"HelpDesk")</f>
        <v>HelpDesk</v>
      </c>
      <c r="Z5575" s="67">
        <f t="shared" si="1048"/>
        <v>44887.520833333336</v>
      </c>
      <c r="AA5575" s="68">
        <f t="shared" si="1049"/>
        <v>44886</v>
      </c>
      <c r="AB5575" s="69" t="b">
        <f t="shared" si="1050"/>
        <v>1</v>
      </c>
      <c r="AC5575" s="70">
        <f t="shared" si="1051"/>
        <v>0.5</v>
      </c>
      <c r="AD5575" s="67">
        <f t="shared" si="1052"/>
        <v>44887.520833333336</v>
      </c>
      <c r="AE5575" s="67">
        <f>VLOOKUP(V5575,'Branch Wise Work Timelines'!C:G,3,FALSE)+AA5575</f>
        <v>44886.395833333336</v>
      </c>
      <c r="AF5575" s="67">
        <f>IF(V5575="Bangalore",VLOOKUP(V5575,'Branch Wise Work Timelines'!C:G,4,FALSE)+AA5575+1,IF(V5575="Mumbai",VLOOKUP(V5575,'Branch Wise Work Timelines'!C:G,4,FALSE)+AA5575+1,VLOOKUP(V5575,'Branch Wise Work Timelines'!C:G,4,FALSE)+AA5575))</f>
        <v>44886.770833333336</v>
      </c>
      <c r="AG5575" s="67">
        <f>WORKDAY.INTL(AA5575,1,11)+VLOOKUP(V5575,'Branch Wise Work Timelines'!C:G,3,FALSE)</f>
        <v>44887.395833333336</v>
      </c>
      <c r="AH5575" s="69" t="str">
        <f t="shared" ca="1" si="1053"/>
        <v>Out of TAT</v>
      </c>
      <c r="AI5575" s="69">
        <f t="shared" ca="1" si="1054"/>
        <v>20570</v>
      </c>
      <c r="AJ5575" s="69" t="str">
        <f ca="1">IF(AI5575&lt;0,"0-12",IFERROR(VLOOKUP(AI5575,Breakup[],2,FALSE),"&gt;24"))</f>
        <v>&gt;24</v>
      </c>
      <c r="AK5575" s="69" t="str">
        <f>VLOOKUP(V5575,Master!B:D,3,FALSE)</f>
        <v>West</v>
      </c>
      <c r="AL5575" s="69" t="str">
        <f t="shared" si="1055"/>
        <v>Pune</v>
      </c>
    </row>
    <row r="5576" spans="1:38">
      <c r="A5576" s="14" t="s">
        <v>11483</v>
      </c>
      <c r="B5576" s="54">
        <v>44701.744180358801</v>
      </c>
      <c r="C5576" s="13" t="s">
        <v>286</v>
      </c>
      <c r="D5576" s="13">
        <v>1031</v>
      </c>
      <c r="E5576" s="13" t="s">
        <v>11484</v>
      </c>
      <c r="F5576" s="13" t="s">
        <v>33</v>
      </c>
      <c r="G5576" s="14">
        <v>1653050488283</v>
      </c>
      <c r="H5576" s="55">
        <v>3.5879629629629602E-2</v>
      </c>
      <c r="I5576" s="33">
        <v>44881.035879629599</v>
      </c>
      <c r="J5576" s="58">
        <v>44881</v>
      </c>
      <c r="K5576" s="13" t="s">
        <v>257</v>
      </c>
      <c r="L5576" s="13" t="s">
        <v>72</v>
      </c>
      <c r="M5576" s="13" t="s">
        <v>286</v>
      </c>
      <c r="N5576" s="13" t="s">
        <v>206</v>
      </c>
      <c r="O5576" s="33" t="s">
        <v>38</v>
      </c>
      <c r="P5576" s="58" t="s">
        <v>38</v>
      </c>
      <c r="Q5576" s="33" t="s">
        <v>207</v>
      </c>
      <c r="R5576" s="14" t="s">
        <v>38</v>
      </c>
      <c r="S5576" s="13" t="s">
        <v>216</v>
      </c>
      <c r="T5576" s="13" t="s">
        <v>217</v>
      </c>
      <c r="U5576" s="33">
        <f t="shared" ca="1" si="1044"/>
        <v>45744.56914039352</v>
      </c>
      <c r="V5576" s="13" t="str">
        <f t="shared" si="1045"/>
        <v>Pune</v>
      </c>
      <c r="W5576" s="13" t="str">
        <f t="shared" si="1046"/>
        <v>RI</v>
      </c>
      <c r="X5576" s="13">
        <f t="shared" si="1047"/>
        <v>0</v>
      </c>
      <c r="Y5576" s="13" t="str">
        <f>IFERROR(VLOOKUP(C5576,ReceivingTeam[],2,FALSE),"HelpDesk")</f>
        <v>HelpDesk</v>
      </c>
      <c r="Z5576" s="67">
        <f t="shared" si="1048"/>
        <v>44882.520833333336</v>
      </c>
      <c r="AA5576" s="68">
        <f t="shared" si="1049"/>
        <v>44881</v>
      </c>
      <c r="AB5576" s="69" t="b">
        <f t="shared" si="1050"/>
        <v>1</v>
      </c>
      <c r="AC5576" s="70">
        <f t="shared" si="1051"/>
        <v>0.5</v>
      </c>
      <c r="AD5576" s="67">
        <f t="shared" si="1052"/>
        <v>44882.520833333336</v>
      </c>
      <c r="AE5576" s="67">
        <f>VLOOKUP(V5576,'Branch Wise Work Timelines'!C:G,3,FALSE)+AA5576</f>
        <v>44881.395833333336</v>
      </c>
      <c r="AF5576" s="67">
        <f>IF(V5576="Bangalore",VLOOKUP(V5576,'Branch Wise Work Timelines'!C:G,4,FALSE)+AA5576+1,IF(V5576="Mumbai",VLOOKUP(V5576,'Branch Wise Work Timelines'!C:G,4,FALSE)+AA5576+1,VLOOKUP(V5576,'Branch Wise Work Timelines'!C:G,4,FALSE)+AA5576))</f>
        <v>44881.770833333336</v>
      </c>
      <c r="AG5576" s="67">
        <f>WORKDAY.INTL(AA5576,1,11)+VLOOKUP(V5576,'Branch Wise Work Timelines'!C:G,3,FALSE)</f>
        <v>44882.395833333336</v>
      </c>
      <c r="AH5576" s="69" t="str">
        <f t="shared" ca="1" si="1053"/>
        <v>Out of TAT</v>
      </c>
      <c r="AI5576" s="69">
        <f t="shared" ca="1" si="1054"/>
        <v>20690</v>
      </c>
      <c r="AJ5576" s="69" t="str">
        <f ca="1">IF(AI5576&lt;0,"0-12",IFERROR(VLOOKUP(AI5576,Breakup[],2,FALSE),"&gt;24"))</f>
        <v>&gt;24</v>
      </c>
      <c r="AK5576" s="69" t="str">
        <f>VLOOKUP(V5576,Master!B:D,3,FALSE)</f>
        <v>West</v>
      </c>
      <c r="AL5576" s="69" t="str">
        <f t="shared" si="1055"/>
        <v>Pune</v>
      </c>
    </row>
    <row r="5577" spans="1:38">
      <c r="A5577" s="14" t="s">
        <v>11485</v>
      </c>
      <c r="B5577" s="54">
        <v>44701.744577627302</v>
      </c>
      <c r="C5577" s="13" t="s">
        <v>286</v>
      </c>
      <c r="D5577" s="13">
        <v>230</v>
      </c>
      <c r="E5577" s="13" t="s">
        <v>11486</v>
      </c>
      <c r="F5577" s="13" t="s">
        <v>33</v>
      </c>
      <c r="G5577" s="14">
        <v>1653050488283</v>
      </c>
      <c r="H5577" s="55">
        <v>0.18369212962963</v>
      </c>
      <c r="I5577" s="33">
        <v>44887.183692129598</v>
      </c>
      <c r="J5577" s="58">
        <v>44887</v>
      </c>
      <c r="K5577" s="13" t="s">
        <v>257</v>
      </c>
      <c r="L5577" s="13" t="s">
        <v>72</v>
      </c>
      <c r="M5577" s="13" t="s">
        <v>286</v>
      </c>
      <c r="N5577" s="13" t="s">
        <v>206</v>
      </c>
      <c r="O5577" s="33" t="s">
        <v>38</v>
      </c>
      <c r="P5577" s="58" t="s">
        <v>38</v>
      </c>
      <c r="Q5577" s="33" t="s">
        <v>207</v>
      </c>
      <c r="R5577" s="14" t="s">
        <v>38</v>
      </c>
      <c r="S5577" s="13" t="s">
        <v>216</v>
      </c>
      <c r="T5577" s="13" t="s">
        <v>217</v>
      </c>
      <c r="U5577" s="33">
        <f t="shared" ca="1" si="1044"/>
        <v>45744.56914039352</v>
      </c>
      <c r="V5577" s="13" t="str">
        <f t="shared" si="1045"/>
        <v>Pune</v>
      </c>
      <c r="W5577" s="13" t="str">
        <f t="shared" si="1046"/>
        <v>RI</v>
      </c>
      <c r="X5577" s="13">
        <f t="shared" si="1047"/>
        <v>4</v>
      </c>
      <c r="Y5577" s="13" t="str">
        <f>IFERROR(VLOOKUP(C5577,ReceivingTeam[],2,FALSE),"HelpDesk")</f>
        <v>HelpDesk</v>
      </c>
      <c r="Z5577" s="67">
        <f t="shared" si="1048"/>
        <v>44888.520833333336</v>
      </c>
      <c r="AA5577" s="68">
        <f t="shared" si="1049"/>
        <v>44887</v>
      </c>
      <c r="AB5577" s="69" t="b">
        <f t="shared" si="1050"/>
        <v>1</v>
      </c>
      <c r="AC5577" s="70">
        <f t="shared" si="1051"/>
        <v>0.5</v>
      </c>
      <c r="AD5577" s="67">
        <f t="shared" si="1052"/>
        <v>44888.520833333336</v>
      </c>
      <c r="AE5577" s="67">
        <f>VLOOKUP(V5577,'Branch Wise Work Timelines'!C:G,3,FALSE)+AA5577</f>
        <v>44887.395833333336</v>
      </c>
      <c r="AF5577" s="67">
        <f>IF(V5577="Bangalore",VLOOKUP(V5577,'Branch Wise Work Timelines'!C:G,4,FALSE)+AA5577+1,IF(V5577="Mumbai",VLOOKUP(V5577,'Branch Wise Work Timelines'!C:G,4,FALSE)+AA5577+1,VLOOKUP(V5577,'Branch Wise Work Timelines'!C:G,4,FALSE)+AA5577))</f>
        <v>44887.770833333336</v>
      </c>
      <c r="AG5577" s="67">
        <f>WORKDAY.INTL(AA5577,1,11)+VLOOKUP(V5577,'Branch Wise Work Timelines'!C:G,3,FALSE)</f>
        <v>44888.395833333336</v>
      </c>
      <c r="AH5577" s="69" t="str">
        <f t="shared" ca="1" si="1053"/>
        <v>Out of TAT</v>
      </c>
      <c r="AI5577" s="69">
        <f t="shared" ca="1" si="1054"/>
        <v>20546</v>
      </c>
      <c r="AJ5577" s="69" t="str">
        <f ca="1">IF(AI5577&lt;0,"0-12",IFERROR(VLOOKUP(AI5577,Breakup[],2,FALSE),"&gt;24"))</f>
        <v>&gt;24</v>
      </c>
      <c r="AK5577" s="69" t="str">
        <f>VLOOKUP(V5577,Master!B:D,3,FALSE)</f>
        <v>West</v>
      </c>
      <c r="AL5577" s="69" t="str">
        <f t="shared" si="1055"/>
        <v>Pune</v>
      </c>
    </row>
    <row r="5578" spans="1:38">
      <c r="A5578" s="14" t="s">
        <v>11487</v>
      </c>
      <c r="B5578" s="54">
        <v>44701.521325428199</v>
      </c>
      <c r="C5578" s="13" t="s">
        <v>6794</v>
      </c>
      <c r="D5578" s="13">
        <v>694</v>
      </c>
      <c r="E5578" s="13" t="s">
        <v>11488</v>
      </c>
      <c r="F5578" s="13" t="s">
        <v>24</v>
      </c>
      <c r="G5578" s="14">
        <v>1653051036549</v>
      </c>
      <c r="H5578" s="55">
        <v>0.27063657407407399</v>
      </c>
      <c r="I5578" s="33">
        <v>44883.270636574103</v>
      </c>
      <c r="J5578" s="58">
        <v>44883</v>
      </c>
      <c r="K5578" s="13" t="s">
        <v>313</v>
      </c>
      <c r="L5578" s="13" t="s">
        <v>60</v>
      </c>
      <c r="M5578" s="13" t="s">
        <v>314</v>
      </c>
      <c r="N5578" s="13" t="s">
        <v>206</v>
      </c>
      <c r="O5578" s="33" t="s">
        <v>38</v>
      </c>
      <c r="P5578" s="58" t="s">
        <v>38</v>
      </c>
      <c r="Q5578" s="33" t="s">
        <v>207</v>
      </c>
      <c r="R5578" s="14" t="s">
        <v>38</v>
      </c>
      <c r="S5578" s="13" t="s">
        <v>208</v>
      </c>
      <c r="T5578" s="13" t="s">
        <v>209</v>
      </c>
      <c r="U5578" s="33">
        <f t="shared" ca="1" si="1044"/>
        <v>45744.56914039352</v>
      </c>
      <c r="V5578" s="13" t="str">
        <f t="shared" si="1045"/>
        <v>Hyderabad</v>
      </c>
      <c r="W5578" s="13" t="str">
        <f t="shared" si="1046"/>
        <v>DOMI</v>
      </c>
      <c r="X5578" s="13">
        <f t="shared" si="1047"/>
        <v>6</v>
      </c>
      <c r="Y5578" s="13" t="str">
        <f>IFERROR(VLOOKUP(C5578,ReceivingTeam[],2,FALSE),"HelpDesk")</f>
        <v>HelpDesk</v>
      </c>
      <c r="Z5578" s="67">
        <f t="shared" si="1048"/>
        <v>44884.562499999993</v>
      </c>
      <c r="AA5578" s="68">
        <f t="shared" si="1049"/>
        <v>44883</v>
      </c>
      <c r="AB5578" s="69" t="b">
        <f t="shared" si="1050"/>
        <v>1</v>
      </c>
      <c r="AC5578" s="70">
        <f t="shared" si="1051"/>
        <v>0.5</v>
      </c>
      <c r="AD5578" s="67">
        <f t="shared" si="1052"/>
        <v>44884.562499999993</v>
      </c>
      <c r="AE5578" s="67">
        <f>VLOOKUP(V5578,'Branch Wise Work Timelines'!C:G,3,FALSE)+AA5578</f>
        <v>44883.416666666664</v>
      </c>
      <c r="AF5578" s="67">
        <f>IF(V5578="Bangalore",VLOOKUP(V5578,'Branch Wise Work Timelines'!C:G,4,FALSE)+AA5578+1,IF(V5578="Mumbai",VLOOKUP(V5578,'Branch Wise Work Timelines'!C:G,4,FALSE)+AA5578+1,VLOOKUP(V5578,'Branch Wise Work Timelines'!C:G,4,FALSE)+AA5578))</f>
        <v>44883.770833333336</v>
      </c>
      <c r="AG5578" s="67">
        <f>WORKDAY.INTL(AA5578,1,11)+VLOOKUP(V5578,'Branch Wise Work Timelines'!C:G,3,FALSE)</f>
        <v>44884.416666666664</v>
      </c>
      <c r="AH5578" s="69" t="str">
        <f t="shared" ca="1" si="1053"/>
        <v>Out of TAT</v>
      </c>
      <c r="AI5578" s="69">
        <f t="shared" ca="1" si="1054"/>
        <v>20641</v>
      </c>
      <c r="AJ5578" s="69" t="str">
        <f ca="1">IF(AI5578&lt;0,"0-12",IFERROR(VLOOKUP(AI5578,Breakup[],2,FALSE),"&gt;24"))</f>
        <v>&gt;24</v>
      </c>
      <c r="AK5578" s="69" t="str">
        <f>VLOOKUP(V5578,Master!B:D,3,FALSE)</f>
        <v>South</v>
      </c>
      <c r="AL5578" s="69" t="str">
        <f t="shared" si="1055"/>
        <v>Hyderabad</v>
      </c>
    </row>
    <row r="5579" spans="1:38">
      <c r="A5579" s="14" t="s">
        <v>11489</v>
      </c>
      <c r="B5579" s="54">
        <v>44701.695177048598</v>
      </c>
      <c r="C5579" s="13" t="s">
        <v>407</v>
      </c>
      <c r="D5579" s="13">
        <v>1330</v>
      </c>
      <c r="E5579" s="13" t="s">
        <v>11490</v>
      </c>
      <c r="F5579" s="13" t="s">
        <v>33</v>
      </c>
      <c r="G5579" s="14">
        <v>1653046464687</v>
      </c>
      <c r="H5579" s="55">
        <v>0.24353009259259301</v>
      </c>
      <c r="I5579" s="33">
        <v>44882.243530092601</v>
      </c>
      <c r="J5579" s="58">
        <v>44882</v>
      </c>
      <c r="K5579" s="13" t="s">
        <v>224</v>
      </c>
      <c r="L5579" s="13" t="s">
        <v>64</v>
      </c>
      <c r="M5579" s="13" t="s">
        <v>225</v>
      </c>
      <c r="N5579" s="13" t="s">
        <v>215</v>
      </c>
      <c r="O5579" s="33" t="s">
        <v>38</v>
      </c>
      <c r="P5579" s="58" t="s">
        <v>38</v>
      </c>
      <c r="Q5579" s="33" t="s">
        <v>207</v>
      </c>
      <c r="R5579" s="14" t="s">
        <v>38</v>
      </c>
      <c r="S5579" s="13" t="s">
        <v>208</v>
      </c>
      <c r="T5579" s="13" t="s">
        <v>209</v>
      </c>
      <c r="U5579" s="33">
        <f t="shared" ca="1" si="1044"/>
        <v>45744.56914039352</v>
      </c>
      <c r="V5579" s="13" t="str">
        <f t="shared" si="1045"/>
        <v>Kolkata</v>
      </c>
      <c r="W5579" s="13" t="str">
        <f t="shared" si="1046"/>
        <v>RI</v>
      </c>
      <c r="X5579" s="13">
        <f t="shared" si="1047"/>
        <v>5</v>
      </c>
      <c r="Y5579" s="13" t="str">
        <f>IFERROR(VLOOKUP(C5579,ReceivingTeam[],2,FALSE),"HelpDesk")</f>
        <v>Branch office</v>
      </c>
      <c r="Z5579" s="67">
        <f t="shared" si="1048"/>
        <v>44883.562499999993</v>
      </c>
      <c r="AA5579" s="68">
        <f t="shared" si="1049"/>
        <v>44882</v>
      </c>
      <c r="AB5579" s="69" t="b">
        <f t="shared" si="1050"/>
        <v>1</v>
      </c>
      <c r="AC5579" s="70">
        <f t="shared" si="1051"/>
        <v>0.5</v>
      </c>
      <c r="AD5579" s="67">
        <f t="shared" si="1052"/>
        <v>44883.562499999993</v>
      </c>
      <c r="AE5579" s="67">
        <f>VLOOKUP(V5579,'Branch Wise Work Timelines'!C:G,3,FALSE)+AA5579</f>
        <v>44882.416666666664</v>
      </c>
      <c r="AF5579" s="67">
        <f>IF(V5579="Bangalore",VLOOKUP(V5579,'Branch Wise Work Timelines'!C:G,4,FALSE)+AA5579+1,IF(V5579="Mumbai",VLOOKUP(V5579,'Branch Wise Work Timelines'!C:G,4,FALSE)+AA5579+1,VLOOKUP(V5579,'Branch Wise Work Timelines'!C:G,4,FALSE)+AA5579))</f>
        <v>44882.770833333336</v>
      </c>
      <c r="AG5579" s="67">
        <f>WORKDAY.INTL(AA5579,1,11)+VLOOKUP(V5579,'Branch Wise Work Timelines'!C:G,3,FALSE)</f>
        <v>44883.416666666664</v>
      </c>
      <c r="AH5579" s="69" t="str">
        <f t="shared" ca="1" si="1053"/>
        <v>Out of TAT</v>
      </c>
      <c r="AI5579" s="69">
        <f t="shared" ca="1" si="1054"/>
        <v>20665</v>
      </c>
      <c r="AJ5579" s="69" t="str">
        <f ca="1">IF(AI5579&lt;0,"0-12",IFERROR(VLOOKUP(AI5579,Breakup[],2,FALSE),"&gt;24"))</f>
        <v>&gt;24</v>
      </c>
      <c r="AK5579" s="69" t="str">
        <f>VLOOKUP(V5579,Master!B:D,3,FALSE)</f>
        <v>East</v>
      </c>
      <c r="AL5579" s="69" t="str">
        <f t="shared" si="1055"/>
        <v>Kolkata</v>
      </c>
    </row>
    <row r="5580" spans="1:38">
      <c r="A5580" s="14" t="s">
        <v>11491</v>
      </c>
      <c r="B5580" s="54">
        <v>44701.786240544003</v>
      </c>
      <c r="C5580" s="13" t="s">
        <v>235</v>
      </c>
      <c r="D5580" s="13">
        <v>1310</v>
      </c>
      <c r="E5580" s="13" t="s">
        <v>11492</v>
      </c>
      <c r="F5580" s="13" t="s">
        <v>15</v>
      </c>
      <c r="G5580" s="14">
        <v>1653055518035</v>
      </c>
      <c r="H5580" s="55">
        <v>0.27877314814814802</v>
      </c>
      <c r="I5580" s="33">
        <v>44881.278773148202</v>
      </c>
      <c r="J5580" s="58">
        <v>44881</v>
      </c>
      <c r="K5580" s="13" t="s">
        <v>213</v>
      </c>
      <c r="L5580" s="13" t="s">
        <v>30</v>
      </c>
      <c r="M5580" s="13" t="s">
        <v>75</v>
      </c>
      <c r="N5580" s="13" t="s">
        <v>206</v>
      </c>
      <c r="O5580" s="33" t="s">
        <v>38</v>
      </c>
      <c r="P5580" s="58" t="s">
        <v>38</v>
      </c>
      <c r="Q5580" s="33" t="s">
        <v>207</v>
      </c>
      <c r="R5580" s="14" t="s">
        <v>38</v>
      </c>
      <c r="S5580" s="13" t="s">
        <v>216</v>
      </c>
      <c r="T5580" s="13" t="s">
        <v>217</v>
      </c>
      <c r="U5580" s="33">
        <f t="shared" ca="1" si="1044"/>
        <v>45744.56914039352</v>
      </c>
      <c r="V5580" s="13" t="str">
        <f t="shared" si="1045"/>
        <v>Bangalore</v>
      </c>
      <c r="W5580" s="13" t="str">
        <f t="shared" si="1046"/>
        <v>CLS</v>
      </c>
      <c r="X5580" s="13">
        <f t="shared" si="1047"/>
        <v>6</v>
      </c>
      <c r="Y5580" s="13" t="str">
        <f>IFERROR(VLOOKUP(C5580,ReceivingTeam[],2,FALSE),"HelpDesk")</f>
        <v>HelpDesk</v>
      </c>
      <c r="Z5580" s="67">
        <f t="shared" si="1048"/>
        <v>44881.916666666664</v>
      </c>
      <c r="AA5580" s="68">
        <f t="shared" si="1049"/>
        <v>44881</v>
      </c>
      <c r="AB5580" s="69" t="b">
        <f t="shared" si="1050"/>
        <v>1</v>
      </c>
      <c r="AC5580" s="70">
        <f t="shared" si="1051"/>
        <v>0.5</v>
      </c>
      <c r="AD5580" s="67">
        <f t="shared" si="1052"/>
        <v>44881.916666666664</v>
      </c>
      <c r="AE5580" s="67">
        <f>VLOOKUP(V5580,'Branch Wise Work Timelines'!C:G,3,FALSE)+AA5580</f>
        <v>44881.416666666664</v>
      </c>
      <c r="AF5580" s="67">
        <f>IF(V5580="Bangalore",VLOOKUP(V5580,'Branch Wise Work Timelines'!C:G,4,FALSE)+AA5580+1,IF(V5580="Mumbai",VLOOKUP(V5580,'Branch Wise Work Timelines'!C:G,4,FALSE)+AA5580+1,VLOOKUP(V5580,'Branch Wise Work Timelines'!C:G,4,FALSE)+AA5580))</f>
        <v>44882.104166666664</v>
      </c>
      <c r="AG5580" s="67">
        <f>WORKDAY.INTL(AA5580,1,11)+VLOOKUP(V5580,'Branch Wise Work Timelines'!C:G,3,FALSE)</f>
        <v>44882.416666666664</v>
      </c>
      <c r="AH5580" s="69" t="str">
        <f t="shared" ca="1" si="1053"/>
        <v>Out of TAT</v>
      </c>
      <c r="AI5580" s="69">
        <f t="shared" ca="1" si="1054"/>
        <v>20704</v>
      </c>
      <c r="AJ5580" s="69" t="str">
        <f ca="1">IF(AI5580&lt;0,"0-12",IFERROR(VLOOKUP(AI5580,Breakup[],2,FALSE),"&gt;24"))</f>
        <v>&gt;24</v>
      </c>
      <c r="AK5580" s="69" t="str">
        <f>VLOOKUP(V5580,Master!B:D,3,FALSE)</f>
        <v>South</v>
      </c>
      <c r="AL5580" s="69" t="str">
        <f t="shared" si="1055"/>
        <v>Bangalore-CLS</v>
      </c>
    </row>
    <row r="5581" spans="1:38">
      <c r="A5581" s="14" t="s">
        <v>11493</v>
      </c>
      <c r="B5581" s="54">
        <v>44701.734482638902</v>
      </c>
      <c r="C5581" s="13" t="s">
        <v>418</v>
      </c>
      <c r="D5581" s="13">
        <v>1229</v>
      </c>
      <c r="E5581" s="13" t="s">
        <v>11494</v>
      </c>
      <c r="F5581" s="13" t="s">
        <v>15</v>
      </c>
      <c r="G5581" s="14">
        <v>1653051039986</v>
      </c>
      <c r="H5581" s="55">
        <v>0.22663194444444401</v>
      </c>
      <c r="I5581" s="33">
        <v>44881.226631944402</v>
      </c>
      <c r="J5581" s="58">
        <v>44881</v>
      </c>
      <c r="K5581" s="13" t="s">
        <v>213</v>
      </c>
      <c r="L5581" s="13" t="s">
        <v>30</v>
      </c>
      <c r="M5581" s="13" t="s">
        <v>214</v>
      </c>
      <c r="N5581" s="13" t="s">
        <v>215</v>
      </c>
      <c r="O5581" s="33" t="s">
        <v>38</v>
      </c>
      <c r="P5581" s="58" t="s">
        <v>38</v>
      </c>
      <c r="Q5581" s="33" t="s">
        <v>207</v>
      </c>
      <c r="R5581" s="14" t="s">
        <v>38</v>
      </c>
      <c r="S5581" s="13" t="s">
        <v>216</v>
      </c>
      <c r="T5581" s="13" t="s">
        <v>217</v>
      </c>
      <c r="U5581" s="33">
        <f t="shared" ca="1" si="1044"/>
        <v>45744.56914039352</v>
      </c>
      <c r="V5581" s="13" t="str">
        <f t="shared" si="1045"/>
        <v>Bangalore</v>
      </c>
      <c r="W5581" s="13" t="str">
        <f t="shared" si="1046"/>
        <v>CLS</v>
      </c>
      <c r="X5581" s="13">
        <f t="shared" si="1047"/>
        <v>5</v>
      </c>
      <c r="Y5581" s="13" t="str">
        <f>IFERROR(VLOOKUP(C5581,ReceivingTeam[],2,FALSE),"HelpDesk")</f>
        <v>HelpDesk</v>
      </c>
      <c r="Z5581" s="67">
        <f t="shared" si="1048"/>
        <v>44881.916666666664</v>
      </c>
      <c r="AA5581" s="68">
        <f t="shared" si="1049"/>
        <v>44881</v>
      </c>
      <c r="AB5581" s="69" t="b">
        <f t="shared" si="1050"/>
        <v>1</v>
      </c>
      <c r="AC5581" s="70">
        <f t="shared" si="1051"/>
        <v>0.5</v>
      </c>
      <c r="AD5581" s="67">
        <f t="shared" si="1052"/>
        <v>44881.916666666664</v>
      </c>
      <c r="AE5581" s="67">
        <f>VLOOKUP(V5581,'Branch Wise Work Timelines'!C:G,3,FALSE)+AA5581</f>
        <v>44881.416666666664</v>
      </c>
      <c r="AF5581" s="67">
        <f>IF(V5581="Bangalore",VLOOKUP(V5581,'Branch Wise Work Timelines'!C:G,4,FALSE)+AA5581+1,IF(V5581="Mumbai",VLOOKUP(V5581,'Branch Wise Work Timelines'!C:G,4,FALSE)+AA5581+1,VLOOKUP(V5581,'Branch Wise Work Timelines'!C:G,4,FALSE)+AA5581))</f>
        <v>44882.104166666664</v>
      </c>
      <c r="AG5581" s="67">
        <f>WORKDAY.INTL(AA5581,1,11)+VLOOKUP(V5581,'Branch Wise Work Timelines'!C:G,3,FALSE)</f>
        <v>44882.416666666664</v>
      </c>
      <c r="AH5581" s="69" t="str">
        <f t="shared" ca="1" si="1053"/>
        <v>Out of TAT</v>
      </c>
      <c r="AI5581" s="69">
        <f t="shared" ca="1" si="1054"/>
        <v>20704</v>
      </c>
      <c r="AJ5581" s="69" t="str">
        <f ca="1">IF(AI5581&lt;0,"0-12",IFERROR(VLOOKUP(AI5581,Breakup[],2,FALSE),"&gt;24"))</f>
        <v>&gt;24</v>
      </c>
      <c r="AK5581" s="69" t="str">
        <f>VLOOKUP(V5581,Master!B:D,3,FALSE)</f>
        <v>South</v>
      </c>
      <c r="AL5581" s="69" t="str">
        <f t="shared" si="1055"/>
        <v>Bangalore-CLS</v>
      </c>
    </row>
    <row r="5582" spans="1:38">
      <c r="A5582" s="14" t="s">
        <v>11495</v>
      </c>
      <c r="B5582" s="54">
        <v>44701.695895057899</v>
      </c>
      <c r="C5582" s="13" t="s">
        <v>311</v>
      </c>
      <c r="D5582" s="13">
        <v>597</v>
      </c>
      <c r="E5582" s="13" t="s">
        <v>11496</v>
      </c>
      <c r="F5582" s="13" t="s">
        <v>33</v>
      </c>
      <c r="G5582" s="14">
        <v>1653047121363</v>
      </c>
      <c r="H5582" s="55">
        <v>0.30940972222222202</v>
      </c>
      <c r="I5582" s="33">
        <v>44887.309409722198</v>
      </c>
      <c r="J5582" s="58">
        <v>44887</v>
      </c>
      <c r="K5582" s="13" t="s">
        <v>313</v>
      </c>
      <c r="L5582" s="13" t="s">
        <v>60</v>
      </c>
      <c r="M5582" s="13" t="s">
        <v>314</v>
      </c>
      <c r="N5582" s="13" t="s">
        <v>206</v>
      </c>
      <c r="O5582" s="33" t="s">
        <v>38</v>
      </c>
      <c r="P5582" s="58" t="s">
        <v>38</v>
      </c>
      <c r="Q5582" s="33" t="s">
        <v>207</v>
      </c>
      <c r="R5582" s="14" t="s">
        <v>38</v>
      </c>
      <c r="S5582" s="13" t="s">
        <v>208</v>
      </c>
      <c r="T5582" s="13" t="s">
        <v>209</v>
      </c>
      <c r="U5582" s="33">
        <f t="shared" ca="1" si="1044"/>
        <v>45744.56914039352</v>
      </c>
      <c r="V5582" s="13" t="str">
        <f t="shared" si="1045"/>
        <v>Hyderabad</v>
      </c>
      <c r="W5582" s="13" t="str">
        <f t="shared" si="1046"/>
        <v>RI</v>
      </c>
      <c r="X5582" s="13">
        <f t="shared" si="1047"/>
        <v>7</v>
      </c>
      <c r="Y5582" s="13" t="str">
        <f>IFERROR(VLOOKUP(C5582,ReceivingTeam[],2,FALSE),"HelpDesk")</f>
        <v>HelpDesk</v>
      </c>
      <c r="Z5582" s="67">
        <f t="shared" si="1048"/>
        <v>44888.562499999993</v>
      </c>
      <c r="AA5582" s="68">
        <f t="shared" si="1049"/>
        <v>44887</v>
      </c>
      <c r="AB5582" s="69" t="b">
        <f t="shared" si="1050"/>
        <v>1</v>
      </c>
      <c r="AC5582" s="70">
        <f t="shared" si="1051"/>
        <v>0.5</v>
      </c>
      <c r="AD5582" s="67">
        <f t="shared" si="1052"/>
        <v>44888.562499999993</v>
      </c>
      <c r="AE5582" s="67">
        <f>VLOOKUP(V5582,'Branch Wise Work Timelines'!C:G,3,FALSE)+AA5582</f>
        <v>44887.416666666664</v>
      </c>
      <c r="AF5582" s="67">
        <f>IF(V5582="Bangalore",VLOOKUP(V5582,'Branch Wise Work Timelines'!C:G,4,FALSE)+AA5582+1,IF(V5582="Mumbai",VLOOKUP(V5582,'Branch Wise Work Timelines'!C:G,4,FALSE)+AA5582+1,VLOOKUP(V5582,'Branch Wise Work Timelines'!C:G,4,FALSE)+AA5582))</f>
        <v>44887.770833333336</v>
      </c>
      <c r="AG5582" s="67">
        <f>WORKDAY.INTL(AA5582,1,11)+VLOOKUP(V5582,'Branch Wise Work Timelines'!C:G,3,FALSE)</f>
        <v>44888.416666666664</v>
      </c>
      <c r="AH5582" s="69" t="str">
        <f t="shared" ca="1" si="1053"/>
        <v>Out of TAT</v>
      </c>
      <c r="AI5582" s="69">
        <f t="shared" ca="1" si="1054"/>
        <v>20545</v>
      </c>
      <c r="AJ5582" s="69" t="str">
        <f ca="1">IF(AI5582&lt;0,"0-12",IFERROR(VLOOKUP(AI5582,Breakup[],2,FALSE),"&gt;24"))</f>
        <v>&gt;24</v>
      </c>
      <c r="AK5582" s="69" t="str">
        <f>VLOOKUP(V5582,Master!B:D,3,FALSE)</f>
        <v>South</v>
      </c>
      <c r="AL5582" s="69" t="str">
        <f t="shared" si="1055"/>
        <v>Hyderabad</v>
      </c>
    </row>
    <row r="5583" spans="1:38">
      <c r="A5583" s="14" t="s">
        <v>11497</v>
      </c>
      <c r="B5583" s="54">
        <v>44701.7249770833</v>
      </c>
      <c r="C5583" s="13" t="s">
        <v>1079</v>
      </c>
      <c r="D5583" s="13">
        <v>1922</v>
      </c>
      <c r="E5583" s="13" t="s">
        <v>11498</v>
      </c>
      <c r="F5583" s="13" t="s">
        <v>15</v>
      </c>
      <c r="G5583" s="14">
        <v>1653049223395</v>
      </c>
      <c r="H5583" s="55">
        <v>0.26591435185185203</v>
      </c>
      <c r="I5583" s="33">
        <v>44881.265914351898</v>
      </c>
      <c r="J5583" s="58">
        <v>44881</v>
      </c>
      <c r="K5583" s="13" t="s">
        <v>213</v>
      </c>
      <c r="L5583" s="13" t="s">
        <v>30</v>
      </c>
      <c r="M5583" s="13" t="s">
        <v>214</v>
      </c>
      <c r="N5583" s="13" t="s">
        <v>215</v>
      </c>
      <c r="O5583" s="33" t="s">
        <v>38</v>
      </c>
      <c r="P5583" s="58" t="s">
        <v>38</v>
      </c>
      <c r="Q5583" s="33" t="s">
        <v>207</v>
      </c>
      <c r="R5583" s="14" t="s">
        <v>38</v>
      </c>
      <c r="S5583" s="13" t="s">
        <v>216</v>
      </c>
      <c r="T5583" s="13" t="s">
        <v>217</v>
      </c>
      <c r="U5583" s="33">
        <f t="shared" ca="1" si="1044"/>
        <v>45744.56914039352</v>
      </c>
      <c r="V5583" s="13" t="str">
        <f t="shared" si="1045"/>
        <v>Bangalore</v>
      </c>
      <c r="W5583" s="13" t="str">
        <f t="shared" si="1046"/>
        <v>CLS</v>
      </c>
      <c r="X5583" s="13">
        <f t="shared" si="1047"/>
        <v>6</v>
      </c>
      <c r="Y5583" s="13" t="str">
        <f>IFERROR(VLOOKUP(C5583,ReceivingTeam[],2,FALSE),"HelpDesk")</f>
        <v>HelpDesk</v>
      </c>
      <c r="Z5583" s="67">
        <f t="shared" si="1048"/>
        <v>44881.916666666664</v>
      </c>
      <c r="AA5583" s="68">
        <f t="shared" si="1049"/>
        <v>44881</v>
      </c>
      <c r="AB5583" s="69" t="b">
        <f t="shared" si="1050"/>
        <v>1</v>
      </c>
      <c r="AC5583" s="70">
        <f t="shared" si="1051"/>
        <v>0.5</v>
      </c>
      <c r="AD5583" s="67">
        <f t="shared" si="1052"/>
        <v>44881.916666666664</v>
      </c>
      <c r="AE5583" s="67">
        <f>VLOOKUP(V5583,'Branch Wise Work Timelines'!C:G,3,FALSE)+AA5583</f>
        <v>44881.416666666664</v>
      </c>
      <c r="AF5583" s="67">
        <f>IF(V5583="Bangalore",VLOOKUP(V5583,'Branch Wise Work Timelines'!C:G,4,FALSE)+AA5583+1,IF(V5583="Mumbai",VLOOKUP(V5583,'Branch Wise Work Timelines'!C:G,4,FALSE)+AA5583+1,VLOOKUP(V5583,'Branch Wise Work Timelines'!C:G,4,FALSE)+AA5583))</f>
        <v>44882.104166666664</v>
      </c>
      <c r="AG5583" s="67">
        <f>WORKDAY.INTL(AA5583,1,11)+VLOOKUP(V5583,'Branch Wise Work Timelines'!C:G,3,FALSE)</f>
        <v>44882.416666666664</v>
      </c>
      <c r="AH5583" s="69" t="str">
        <f t="shared" ca="1" si="1053"/>
        <v>Out of TAT</v>
      </c>
      <c r="AI5583" s="69">
        <f t="shared" ca="1" si="1054"/>
        <v>20704</v>
      </c>
      <c r="AJ5583" s="69" t="str">
        <f ca="1">IF(AI5583&lt;0,"0-12",IFERROR(VLOOKUP(AI5583,Breakup[],2,FALSE),"&gt;24"))</f>
        <v>&gt;24</v>
      </c>
      <c r="AK5583" s="69" t="str">
        <f>VLOOKUP(V5583,Master!B:D,3,FALSE)</f>
        <v>South</v>
      </c>
      <c r="AL5583" s="69" t="str">
        <f t="shared" si="1055"/>
        <v>Bangalore-CLS</v>
      </c>
    </row>
    <row r="5584" spans="1:38">
      <c r="A5584" s="14" t="s">
        <v>11499</v>
      </c>
      <c r="B5584" s="54">
        <v>44701.683273958297</v>
      </c>
      <c r="C5584" s="13" t="s">
        <v>230</v>
      </c>
      <c r="D5584" s="13">
        <v>282</v>
      </c>
      <c r="E5584" s="13" t="s">
        <v>11500</v>
      </c>
      <c r="F5584" s="13" t="s">
        <v>15</v>
      </c>
      <c r="G5584" s="14">
        <v>1653051039986</v>
      </c>
      <c r="H5584" s="55">
        <v>0.25366898148148098</v>
      </c>
      <c r="I5584" s="33">
        <v>44885.253668981502</v>
      </c>
      <c r="J5584" s="58">
        <v>44885</v>
      </c>
      <c r="K5584" s="13" t="s">
        <v>213</v>
      </c>
      <c r="L5584" s="13" t="s">
        <v>30</v>
      </c>
      <c r="M5584" s="13" t="s">
        <v>214</v>
      </c>
      <c r="N5584" s="13" t="s">
        <v>215</v>
      </c>
      <c r="O5584" s="33" t="s">
        <v>38</v>
      </c>
      <c r="P5584" s="58" t="s">
        <v>38</v>
      </c>
      <c r="Q5584" s="33" t="s">
        <v>207</v>
      </c>
      <c r="R5584" s="14" t="s">
        <v>38</v>
      </c>
      <c r="S5584" s="13" t="s">
        <v>216</v>
      </c>
      <c r="T5584" s="13" t="s">
        <v>217</v>
      </c>
      <c r="U5584" s="33">
        <f t="shared" ca="1" si="1044"/>
        <v>45744.56914039352</v>
      </c>
      <c r="V5584" s="13" t="str">
        <f t="shared" si="1045"/>
        <v>Bangalore</v>
      </c>
      <c r="W5584" s="13" t="str">
        <f t="shared" si="1046"/>
        <v>CLS</v>
      </c>
      <c r="X5584" s="13">
        <f t="shared" si="1047"/>
        <v>6</v>
      </c>
      <c r="Y5584" s="13" t="str">
        <f>IFERROR(VLOOKUP(C5584,ReceivingTeam[],2,FALSE),"HelpDesk")</f>
        <v>HelpDesk</v>
      </c>
      <c r="Z5584" s="67">
        <f t="shared" si="1048"/>
        <v>44885.916666666664</v>
      </c>
      <c r="AA5584" s="68">
        <f t="shared" si="1049"/>
        <v>44885</v>
      </c>
      <c r="AB5584" s="69" t="b">
        <f t="shared" si="1050"/>
        <v>0</v>
      </c>
      <c r="AC5584" s="70">
        <f t="shared" si="1051"/>
        <v>0.5</v>
      </c>
      <c r="AD5584" s="67">
        <f t="shared" si="1052"/>
        <v>44885.916666666664</v>
      </c>
      <c r="AE5584" s="67">
        <f>VLOOKUP(V5584,'Branch Wise Work Timelines'!C:G,3,FALSE)+AA5584</f>
        <v>44885.416666666664</v>
      </c>
      <c r="AF5584" s="67">
        <f>IF(V5584="Bangalore",VLOOKUP(V5584,'Branch Wise Work Timelines'!C:G,4,FALSE)+AA5584+1,IF(V5584="Mumbai",VLOOKUP(V5584,'Branch Wise Work Timelines'!C:G,4,FALSE)+AA5584+1,VLOOKUP(V5584,'Branch Wise Work Timelines'!C:G,4,FALSE)+AA5584))</f>
        <v>44886.104166666664</v>
      </c>
      <c r="AG5584" s="67">
        <f>WORKDAY.INTL(AA5584,1,11)+VLOOKUP(V5584,'Branch Wise Work Timelines'!C:G,3,FALSE)</f>
        <v>44886.416666666664</v>
      </c>
      <c r="AH5584" s="69" t="str">
        <f t="shared" ca="1" si="1053"/>
        <v>Out of TAT</v>
      </c>
      <c r="AI5584" s="69">
        <f t="shared" ca="1" si="1054"/>
        <v>20608</v>
      </c>
      <c r="AJ5584" s="69" t="str">
        <f ca="1">IF(AI5584&lt;0,"0-12",IFERROR(VLOOKUP(AI5584,Breakup[],2,FALSE),"&gt;24"))</f>
        <v>&gt;24</v>
      </c>
      <c r="AK5584" s="69" t="str">
        <f>VLOOKUP(V5584,Master!B:D,3,FALSE)</f>
        <v>South</v>
      </c>
      <c r="AL5584" s="69" t="str">
        <f t="shared" si="1055"/>
        <v>Bangalore-CLS</v>
      </c>
    </row>
    <row r="5585" spans="1:38">
      <c r="A5585" s="14" t="s">
        <v>11501</v>
      </c>
      <c r="B5585" s="54">
        <v>44701.738903622703</v>
      </c>
      <c r="C5585" s="13" t="s">
        <v>265</v>
      </c>
      <c r="D5585" s="13">
        <v>827</v>
      </c>
      <c r="E5585" s="13" t="s">
        <v>11502</v>
      </c>
      <c r="F5585" s="13" t="s">
        <v>15</v>
      </c>
      <c r="G5585" s="14">
        <v>1653050878117</v>
      </c>
      <c r="H5585" s="55">
        <v>0.13525462962963</v>
      </c>
      <c r="I5585" s="33">
        <v>44885.135254629597</v>
      </c>
      <c r="J5585" s="58">
        <v>44885</v>
      </c>
      <c r="K5585" s="13" t="s">
        <v>213</v>
      </c>
      <c r="L5585" s="13" t="s">
        <v>30</v>
      </c>
      <c r="M5585" s="13" t="s">
        <v>75</v>
      </c>
      <c r="N5585" s="13" t="s">
        <v>206</v>
      </c>
      <c r="O5585" s="33" t="s">
        <v>38</v>
      </c>
      <c r="P5585" s="58" t="s">
        <v>38</v>
      </c>
      <c r="Q5585" s="33" t="s">
        <v>207</v>
      </c>
      <c r="R5585" s="14" t="s">
        <v>38</v>
      </c>
      <c r="S5585" s="13" t="s">
        <v>208</v>
      </c>
      <c r="T5585" s="13" t="s">
        <v>209</v>
      </c>
      <c r="U5585" s="33">
        <f t="shared" ca="1" si="1044"/>
        <v>45744.56914039352</v>
      </c>
      <c r="V5585" s="13" t="str">
        <f t="shared" si="1045"/>
        <v>Bangalore</v>
      </c>
      <c r="W5585" s="13" t="str">
        <f t="shared" si="1046"/>
        <v>CLS</v>
      </c>
      <c r="X5585" s="13">
        <f t="shared" si="1047"/>
        <v>3</v>
      </c>
      <c r="Y5585" s="13" t="str">
        <f>IFERROR(VLOOKUP(C5585,ReceivingTeam[],2,FALSE),"HelpDesk")</f>
        <v>HelpDesk</v>
      </c>
      <c r="Z5585" s="67">
        <f t="shared" si="1048"/>
        <v>44885.916666666664</v>
      </c>
      <c r="AA5585" s="68">
        <f t="shared" si="1049"/>
        <v>44885</v>
      </c>
      <c r="AB5585" s="69" t="b">
        <f t="shared" si="1050"/>
        <v>0</v>
      </c>
      <c r="AC5585" s="70">
        <f t="shared" si="1051"/>
        <v>0.5</v>
      </c>
      <c r="AD5585" s="67">
        <f t="shared" si="1052"/>
        <v>44885.916666666664</v>
      </c>
      <c r="AE5585" s="67">
        <f>VLOOKUP(V5585,'Branch Wise Work Timelines'!C:G,3,FALSE)+AA5585</f>
        <v>44885.416666666664</v>
      </c>
      <c r="AF5585" s="67">
        <f>IF(V5585="Bangalore",VLOOKUP(V5585,'Branch Wise Work Timelines'!C:G,4,FALSE)+AA5585+1,IF(V5585="Mumbai",VLOOKUP(V5585,'Branch Wise Work Timelines'!C:G,4,FALSE)+AA5585+1,VLOOKUP(V5585,'Branch Wise Work Timelines'!C:G,4,FALSE)+AA5585))</f>
        <v>44886.104166666664</v>
      </c>
      <c r="AG5585" s="67">
        <f>WORKDAY.INTL(AA5585,1,11)+VLOOKUP(V5585,'Branch Wise Work Timelines'!C:G,3,FALSE)</f>
        <v>44886.416666666664</v>
      </c>
      <c r="AH5585" s="69" t="str">
        <f t="shared" ca="1" si="1053"/>
        <v>Out of TAT</v>
      </c>
      <c r="AI5585" s="69">
        <f t="shared" ca="1" si="1054"/>
        <v>20608</v>
      </c>
      <c r="AJ5585" s="69" t="str">
        <f ca="1">IF(AI5585&lt;0,"0-12",IFERROR(VLOOKUP(AI5585,Breakup[],2,FALSE),"&gt;24"))</f>
        <v>&gt;24</v>
      </c>
      <c r="AK5585" s="69" t="str">
        <f>VLOOKUP(V5585,Master!B:D,3,FALSE)</f>
        <v>South</v>
      </c>
      <c r="AL5585" s="69" t="str">
        <f t="shared" si="1055"/>
        <v>Bangalore-CLS</v>
      </c>
    </row>
    <row r="5586" spans="1:38">
      <c r="A5586" s="14" t="s">
        <v>11503</v>
      </c>
      <c r="B5586" s="54">
        <v>44701.872888229198</v>
      </c>
      <c r="C5586" s="13" t="s">
        <v>6284</v>
      </c>
      <c r="D5586" s="13">
        <v>1386</v>
      </c>
      <c r="E5586" s="13" t="s">
        <v>11504</v>
      </c>
      <c r="F5586" s="13" t="s">
        <v>33</v>
      </c>
      <c r="G5586" s="14">
        <v>1653061359271</v>
      </c>
      <c r="H5586" s="55">
        <v>0.105138888888889</v>
      </c>
      <c r="I5586" s="33">
        <v>44886.105138888903</v>
      </c>
      <c r="J5586" s="58">
        <v>44886</v>
      </c>
      <c r="K5586" s="13" t="s">
        <v>213</v>
      </c>
      <c r="L5586" s="13" t="s">
        <v>30</v>
      </c>
      <c r="M5586" s="13" t="s">
        <v>282</v>
      </c>
      <c r="N5586" s="13" t="s">
        <v>206</v>
      </c>
      <c r="O5586" s="33" t="s">
        <v>38</v>
      </c>
      <c r="P5586" s="58" t="s">
        <v>38</v>
      </c>
      <c r="Q5586" s="33" t="s">
        <v>207</v>
      </c>
      <c r="R5586" s="14" t="s">
        <v>38</v>
      </c>
      <c r="S5586" s="13" t="s">
        <v>216</v>
      </c>
      <c r="T5586" s="13" t="s">
        <v>217</v>
      </c>
      <c r="U5586" s="33">
        <f t="shared" ca="1" si="1044"/>
        <v>45744.56914039352</v>
      </c>
      <c r="V5586" s="13" t="str">
        <f t="shared" si="1045"/>
        <v>Bangalore</v>
      </c>
      <c r="W5586" s="13" t="str">
        <f t="shared" si="1046"/>
        <v>RI</v>
      </c>
      <c r="X5586" s="13">
        <f t="shared" si="1047"/>
        <v>2</v>
      </c>
      <c r="Y5586" s="13" t="str">
        <f>IFERROR(VLOOKUP(C5586,ReceivingTeam[],2,FALSE),"HelpDesk")</f>
        <v>HelpDesk</v>
      </c>
      <c r="Z5586" s="67">
        <f t="shared" si="1048"/>
        <v>44886.916666666664</v>
      </c>
      <c r="AA5586" s="68">
        <f t="shared" si="1049"/>
        <v>44886</v>
      </c>
      <c r="AB5586" s="69" t="b">
        <f t="shared" si="1050"/>
        <v>1</v>
      </c>
      <c r="AC5586" s="70">
        <f t="shared" si="1051"/>
        <v>0.5</v>
      </c>
      <c r="AD5586" s="67">
        <f t="shared" si="1052"/>
        <v>44886.916666666664</v>
      </c>
      <c r="AE5586" s="67">
        <f>VLOOKUP(V5586,'Branch Wise Work Timelines'!C:G,3,FALSE)+AA5586</f>
        <v>44886.416666666664</v>
      </c>
      <c r="AF5586" s="67">
        <f>IF(V5586="Bangalore",VLOOKUP(V5586,'Branch Wise Work Timelines'!C:G,4,FALSE)+AA5586+1,IF(V5586="Mumbai",VLOOKUP(V5586,'Branch Wise Work Timelines'!C:G,4,FALSE)+AA5586+1,VLOOKUP(V5586,'Branch Wise Work Timelines'!C:G,4,FALSE)+AA5586))</f>
        <v>44887.104166666664</v>
      </c>
      <c r="AG5586" s="67">
        <f>WORKDAY.INTL(AA5586,1,11)+VLOOKUP(V5586,'Branch Wise Work Timelines'!C:G,3,FALSE)</f>
        <v>44887.416666666664</v>
      </c>
      <c r="AH5586" s="69" t="str">
        <f t="shared" ca="1" si="1053"/>
        <v>Out of TAT</v>
      </c>
      <c r="AI5586" s="69">
        <f t="shared" ca="1" si="1054"/>
        <v>20584</v>
      </c>
      <c r="AJ5586" s="69" t="str">
        <f ca="1">IF(AI5586&lt;0,"0-12",IFERROR(VLOOKUP(AI5586,Breakup[],2,FALSE),"&gt;24"))</f>
        <v>&gt;24</v>
      </c>
      <c r="AK5586" s="69" t="str">
        <f>VLOOKUP(V5586,Master!B:D,3,FALSE)</f>
        <v>South</v>
      </c>
      <c r="AL5586" s="69" t="str">
        <f t="shared" si="1055"/>
        <v>Bangalore</v>
      </c>
    </row>
    <row r="5587" spans="1:38">
      <c r="A5587" s="14" t="s">
        <v>11505</v>
      </c>
      <c r="B5587" s="54">
        <v>44701.772599803196</v>
      </c>
      <c r="C5587" s="13" t="s">
        <v>89</v>
      </c>
      <c r="D5587" s="13">
        <v>150</v>
      </c>
      <c r="E5587" s="13" t="s">
        <v>11506</v>
      </c>
      <c r="F5587" s="13" t="s">
        <v>15</v>
      </c>
      <c r="G5587" s="14">
        <v>1653054766382</v>
      </c>
      <c r="H5587" s="55">
        <v>0.60685185185185198</v>
      </c>
      <c r="I5587" s="33">
        <v>44884.606851851902</v>
      </c>
      <c r="J5587" s="58">
        <v>44884</v>
      </c>
      <c r="K5587" s="13" t="s">
        <v>213</v>
      </c>
      <c r="L5587" s="13" t="s">
        <v>30</v>
      </c>
      <c r="M5587" s="13" t="s">
        <v>75</v>
      </c>
      <c r="N5587" s="13" t="s">
        <v>206</v>
      </c>
      <c r="O5587" s="33" t="s">
        <v>38</v>
      </c>
      <c r="P5587" s="58" t="s">
        <v>38</v>
      </c>
      <c r="Q5587" s="33" t="s">
        <v>207</v>
      </c>
      <c r="R5587" s="14" t="s">
        <v>38</v>
      </c>
      <c r="S5587" s="13" t="s">
        <v>216</v>
      </c>
      <c r="T5587" s="13" t="s">
        <v>217</v>
      </c>
      <c r="U5587" s="33">
        <f t="shared" ca="1" si="1044"/>
        <v>45744.56914039352</v>
      </c>
      <c r="V5587" s="13" t="str">
        <f t="shared" si="1045"/>
        <v>Bangalore</v>
      </c>
      <c r="W5587" s="13" t="str">
        <f t="shared" si="1046"/>
        <v>CLS</v>
      </c>
      <c r="X5587" s="13">
        <f t="shared" si="1047"/>
        <v>14</v>
      </c>
      <c r="Y5587" s="13" t="str">
        <f>IFERROR(VLOOKUP(C5587,ReceivingTeam[],2,FALSE),"HelpDesk")</f>
        <v>Branch office</v>
      </c>
      <c r="Z5587" s="67">
        <f t="shared" si="1048"/>
        <v>44886.419351851902</v>
      </c>
      <c r="AA5587" s="68">
        <f t="shared" si="1049"/>
        <v>44884</v>
      </c>
      <c r="AB5587" s="69" t="b">
        <f t="shared" si="1050"/>
        <v>1</v>
      </c>
      <c r="AC5587" s="70">
        <f t="shared" si="1051"/>
        <v>0.5</v>
      </c>
      <c r="AD5587" s="67">
        <f t="shared" si="1052"/>
        <v>44886.419351851902</v>
      </c>
      <c r="AE5587" s="67">
        <f>VLOOKUP(V5587,'Branch Wise Work Timelines'!C:G,3,FALSE)+AA5587</f>
        <v>44884.416666666664</v>
      </c>
      <c r="AF5587" s="67">
        <f>IF(V5587="Bangalore",VLOOKUP(V5587,'Branch Wise Work Timelines'!C:G,4,FALSE)+AA5587+1,IF(V5587="Mumbai",VLOOKUP(V5587,'Branch Wise Work Timelines'!C:G,4,FALSE)+AA5587+1,VLOOKUP(V5587,'Branch Wise Work Timelines'!C:G,4,FALSE)+AA5587))</f>
        <v>44885.104166666664</v>
      </c>
      <c r="AG5587" s="67">
        <f>WORKDAY.INTL(AA5587,1,11)+VLOOKUP(V5587,'Branch Wise Work Timelines'!C:G,3,FALSE)</f>
        <v>44886.416666666664</v>
      </c>
      <c r="AH5587" s="69" t="str">
        <f t="shared" ca="1" si="1053"/>
        <v>Out of TAT</v>
      </c>
      <c r="AI5587" s="69">
        <f t="shared" ca="1" si="1054"/>
        <v>20596</v>
      </c>
      <c r="AJ5587" s="69" t="str">
        <f ca="1">IF(AI5587&lt;0,"0-12",IFERROR(VLOOKUP(AI5587,Breakup[],2,FALSE),"&gt;24"))</f>
        <v>&gt;24</v>
      </c>
      <c r="AK5587" s="69" t="str">
        <f>VLOOKUP(V5587,Master!B:D,3,FALSE)</f>
        <v>South</v>
      </c>
      <c r="AL5587" s="69" t="str">
        <f t="shared" si="1055"/>
        <v>Bangalore-CLS</v>
      </c>
    </row>
    <row r="5588" spans="1:38">
      <c r="A5588" s="14" t="s">
        <v>11507</v>
      </c>
      <c r="B5588" s="54">
        <v>44701.8276477662</v>
      </c>
      <c r="C5588" s="13" t="s">
        <v>6284</v>
      </c>
      <c r="D5588" s="13">
        <v>904</v>
      </c>
      <c r="E5588" s="13" t="s">
        <v>11508</v>
      </c>
      <c r="F5588" s="13" t="s">
        <v>33</v>
      </c>
      <c r="G5588" s="14">
        <v>1653058832830</v>
      </c>
      <c r="H5588" s="55">
        <v>0.52026620370370402</v>
      </c>
      <c r="I5588" s="33">
        <v>44885.520266203697</v>
      </c>
      <c r="J5588" s="58">
        <v>44885</v>
      </c>
      <c r="K5588" s="13" t="s">
        <v>213</v>
      </c>
      <c r="L5588" s="13" t="s">
        <v>30</v>
      </c>
      <c r="M5588" s="13" t="s">
        <v>282</v>
      </c>
      <c r="N5588" s="13" t="s">
        <v>1185</v>
      </c>
      <c r="O5588" s="33" t="s">
        <v>38</v>
      </c>
      <c r="P5588" s="58" t="s">
        <v>38</v>
      </c>
      <c r="Q5588" s="33" t="s">
        <v>207</v>
      </c>
      <c r="R5588" s="14" t="s">
        <v>38</v>
      </c>
      <c r="S5588" s="13" t="s">
        <v>216</v>
      </c>
      <c r="T5588" s="13" t="s">
        <v>278</v>
      </c>
      <c r="U5588" s="33">
        <f t="shared" ca="1" si="1044"/>
        <v>45744.56914039352</v>
      </c>
      <c r="V5588" s="13" t="str">
        <f t="shared" si="1045"/>
        <v>Bangalore</v>
      </c>
      <c r="W5588" s="13" t="str">
        <f t="shared" si="1046"/>
        <v>RI</v>
      </c>
      <c r="X5588" s="13">
        <f t="shared" si="1047"/>
        <v>12</v>
      </c>
      <c r="Y5588" s="13" t="str">
        <f>IFERROR(VLOOKUP(C5588,ReceivingTeam[],2,FALSE),"HelpDesk")</f>
        <v>HelpDesk</v>
      </c>
      <c r="Z5588" s="67">
        <f t="shared" si="1048"/>
        <v>44888.416666666664</v>
      </c>
      <c r="AA5588" s="68">
        <f t="shared" si="1049"/>
        <v>44885</v>
      </c>
      <c r="AB5588" s="69" t="b">
        <f t="shared" si="1050"/>
        <v>0</v>
      </c>
      <c r="AC5588" s="70">
        <f t="shared" si="1051"/>
        <v>3</v>
      </c>
      <c r="AD5588" s="67">
        <f t="shared" si="1052"/>
        <v>44888.416666666664</v>
      </c>
      <c r="AE5588" s="67">
        <f>VLOOKUP(V5588,'Branch Wise Work Timelines'!C:G,3,FALSE)+AA5588</f>
        <v>44885.416666666664</v>
      </c>
      <c r="AF5588" s="67">
        <f>IF(V5588="Bangalore",VLOOKUP(V5588,'Branch Wise Work Timelines'!C:G,4,FALSE)+AA5588+1,IF(V5588="Mumbai",VLOOKUP(V5588,'Branch Wise Work Timelines'!C:G,4,FALSE)+AA5588+1,VLOOKUP(V5588,'Branch Wise Work Timelines'!C:G,4,FALSE)+AA5588))</f>
        <v>44886.104166666664</v>
      </c>
      <c r="AG5588" s="67">
        <f>WORKDAY.INTL(AA5588,1,11)+VLOOKUP(V5588,'Branch Wise Work Timelines'!C:G,3,FALSE)</f>
        <v>44886.416666666664</v>
      </c>
      <c r="AH5588" s="69" t="str">
        <f t="shared" ca="1" si="1053"/>
        <v>Out of TAT</v>
      </c>
      <c r="AI5588" s="69">
        <f t="shared" ca="1" si="1054"/>
        <v>20548</v>
      </c>
      <c r="AJ5588" s="69" t="str">
        <f ca="1">IF(AI5588&lt;0,"0-12",IFERROR(VLOOKUP(AI5588,Breakup[],2,FALSE),"&gt;24"))</f>
        <v>&gt;24</v>
      </c>
      <c r="AK5588" s="69" t="str">
        <f>VLOOKUP(V5588,Master!B:D,3,FALSE)</f>
        <v>South</v>
      </c>
      <c r="AL5588" s="69" t="str">
        <f t="shared" si="1055"/>
        <v>Bangalore</v>
      </c>
    </row>
    <row r="5589" spans="1:38">
      <c r="A5589" s="14" t="s">
        <v>11509</v>
      </c>
      <c r="B5589" s="54">
        <v>44701.788532523096</v>
      </c>
      <c r="C5589" s="13" t="s">
        <v>467</v>
      </c>
      <c r="D5589" s="13">
        <v>1274</v>
      </c>
      <c r="E5589" s="13" t="s">
        <v>11510</v>
      </c>
      <c r="F5589" s="13" t="s">
        <v>15</v>
      </c>
      <c r="G5589" s="14">
        <v>1653055472729</v>
      </c>
      <c r="H5589" s="55">
        <v>0.96084490740740702</v>
      </c>
      <c r="I5589" s="33">
        <v>44886.9608449074</v>
      </c>
      <c r="J5589" s="58">
        <v>44886</v>
      </c>
      <c r="K5589" s="13" t="s">
        <v>213</v>
      </c>
      <c r="L5589" s="13" t="s">
        <v>30</v>
      </c>
      <c r="M5589" s="13" t="s">
        <v>214</v>
      </c>
      <c r="N5589" s="13" t="s">
        <v>1185</v>
      </c>
      <c r="O5589" s="33" t="s">
        <v>38</v>
      </c>
      <c r="P5589" s="58" t="s">
        <v>38</v>
      </c>
      <c r="Q5589" s="33" t="s">
        <v>207</v>
      </c>
      <c r="R5589" s="14" t="s">
        <v>38</v>
      </c>
      <c r="S5589" s="13" t="s">
        <v>216</v>
      </c>
      <c r="T5589" s="13" t="s">
        <v>217</v>
      </c>
      <c r="U5589" s="33">
        <f t="shared" ca="1" si="1044"/>
        <v>45744.56914039352</v>
      </c>
      <c r="V5589" s="13" t="str">
        <f t="shared" si="1045"/>
        <v>Bangalore</v>
      </c>
      <c r="W5589" s="13" t="str">
        <f t="shared" si="1046"/>
        <v>CLS</v>
      </c>
      <c r="X5589" s="13">
        <f t="shared" si="1047"/>
        <v>23</v>
      </c>
      <c r="Y5589" s="13" t="str">
        <f>IFERROR(VLOOKUP(C5589,ReceivingTeam[],2,FALSE),"HelpDesk")</f>
        <v>HelpDesk</v>
      </c>
      <c r="Z5589" s="67">
        <f t="shared" si="1048"/>
        <v>44887.7733449074</v>
      </c>
      <c r="AA5589" s="68">
        <f t="shared" si="1049"/>
        <v>44886</v>
      </c>
      <c r="AB5589" s="69" t="b">
        <f t="shared" si="1050"/>
        <v>1</v>
      </c>
      <c r="AC5589" s="70">
        <f t="shared" si="1051"/>
        <v>0.5</v>
      </c>
      <c r="AD5589" s="67">
        <f t="shared" si="1052"/>
        <v>44887.7733449074</v>
      </c>
      <c r="AE5589" s="67">
        <f>VLOOKUP(V5589,'Branch Wise Work Timelines'!C:G,3,FALSE)+AA5589</f>
        <v>44886.416666666664</v>
      </c>
      <c r="AF5589" s="67">
        <f>IF(V5589="Bangalore",VLOOKUP(V5589,'Branch Wise Work Timelines'!C:G,4,FALSE)+AA5589+1,IF(V5589="Mumbai",VLOOKUP(V5589,'Branch Wise Work Timelines'!C:G,4,FALSE)+AA5589+1,VLOOKUP(V5589,'Branch Wise Work Timelines'!C:G,4,FALSE)+AA5589))</f>
        <v>44887.104166666664</v>
      </c>
      <c r="AG5589" s="67">
        <f>WORKDAY.INTL(AA5589,1,11)+VLOOKUP(V5589,'Branch Wise Work Timelines'!C:G,3,FALSE)</f>
        <v>44887.416666666664</v>
      </c>
      <c r="AH5589" s="69" t="str">
        <f t="shared" ca="1" si="1053"/>
        <v>Out of TAT</v>
      </c>
      <c r="AI5589" s="69">
        <f t="shared" ca="1" si="1054"/>
        <v>20564</v>
      </c>
      <c r="AJ5589" s="69" t="str">
        <f ca="1">IF(AI5589&lt;0,"0-12",IFERROR(VLOOKUP(AI5589,Breakup[],2,FALSE),"&gt;24"))</f>
        <v>&gt;24</v>
      </c>
      <c r="AK5589" s="69" t="str">
        <f>VLOOKUP(V5589,Master!B:D,3,FALSE)</f>
        <v>South</v>
      </c>
      <c r="AL5589" s="69" t="str">
        <f t="shared" si="1055"/>
        <v>Bangalore-CLS</v>
      </c>
    </row>
    <row r="5590" spans="1:38">
      <c r="A5590" s="14" t="s">
        <v>11511</v>
      </c>
      <c r="B5590" s="54">
        <v>44701.921030983802</v>
      </c>
      <c r="C5590" s="13" t="s">
        <v>460</v>
      </c>
      <c r="D5590" s="13">
        <v>995</v>
      </c>
      <c r="E5590" s="13" t="s">
        <v>11512</v>
      </c>
      <c r="F5590" s="13" t="s">
        <v>33</v>
      </c>
      <c r="G5590" s="14">
        <v>1653067592196</v>
      </c>
      <c r="H5590" s="55">
        <v>0.46629629629629599</v>
      </c>
      <c r="I5590" s="33">
        <v>44882.466296296298</v>
      </c>
      <c r="J5590" s="58">
        <v>44882</v>
      </c>
      <c r="K5590" s="13" t="s">
        <v>213</v>
      </c>
      <c r="L5590" s="13" t="s">
        <v>30</v>
      </c>
      <c r="M5590" s="13" t="s">
        <v>147</v>
      </c>
      <c r="N5590" s="13" t="s">
        <v>206</v>
      </c>
      <c r="O5590" s="33" t="s">
        <v>38</v>
      </c>
      <c r="P5590" s="58" t="s">
        <v>38</v>
      </c>
      <c r="Q5590" s="33" t="s">
        <v>207</v>
      </c>
      <c r="R5590" s="14" t="s">
        <v>38</v>
      </c>
      <c r="S5590" s="13" t="s">
        <v>208</v>
      </c>
      <c r="T5590" s="13" t="s">
        <v>209</v>
      </c>
      <c r="U5590" s="33">
        <f t="shared" ca="1" si="1044"/>
        <v>45744.56914039352</v>
      </c>
      <c r="V5590" s="13" t="str">
        <f t="shared" si="1045"/>
        <v>Bangalore</v>
      </c>
      <c r="W5590" s="13" t="str">
        <f t="shared" si="1046"/>
        <v>RI</v>
      </c>
      <c r="X5590" s="13">
        <f t="shared" si="1047"/>
        <v>11</v>
      </c>
      <c r="Y5590" s="13" t="str">
        <f>IFERROR(VLOOKUP(C5590,ReceivingTeam[],2,FALSE),"HelpDesk")</f>
        <v>HelpDesk</v>
      </c>
      <c r="Z5590" s="67">
        <f t="shared" si="1048"/>
        <v>44882.966296296298</v>
      </c>
      <c r="AA5590" s="68">
        <f t="shared" si="1049"/>
        <v>44882</v>
      </c>
      <c r="AB5590" s="69" t="b">
        <f t="shared" si="1050"/>
        <v>1</v>
      </c>
      <c r="AC5590" s="70">
        <f t="shared" si="1051"/>
        <v>0.5</v>
      </c>
      <c r="AD5590" s="67">
        <f t="shared" si="1052"/>
        <v>44882.966296296298</v>
      </c>
      <c r="AE5590" s="67">
        <f>VLOOKUP(V5590,'Branch Wise Work Timelines'!C:G,3,FALSE)+AA5590</f>
        <v>44882.416666666664</v>
      </c>
      <c r="AF5590" s="67">
        <f>IF(V5590="Bangalore",VLOOKUP(V5590,'Branch Wise Work Timelines'!C:G,4,FALSE)+AA5590+1,IF(V5590="Mumbai",VLOOKUP(V5590,'Branch Wise Work Timelines'!C:G,4,FALSE)+AA5590+1,VLOOKUP(V5590,'Branch Wise Work Timelines'!C:G,4,FALSE)+AA5590))</f>
        <v>44883.104166666664</v>
      </c>
      <c r="AG5590" s="67">
        <f>WORKDAY.INTL(AA5590,1,11)+VLOOKUP(V5590,'Branch Wise Work Timelines'!C:G,3,FALSE)</f>
        <v>44883.416666666664</v>
      </c>
      <c r="AH5590" s="69" t="str">
        <f t="shared" ca="1" si="1053"/>
        <v>Out of TAT</v>
      </c>
      <c r="AI5590" s="69">
        <f t="shared" ca="1" si="1054"/>
        <v>20679</v>
      </c>
      <c r="AJ5590" s="69" t="str">
        <f ca="1">IF(AI5590&lt;0,"0-12",IFERROR(VLOOKUP(AI5590,Breakup[],2,FALSE),"&gt;24"))</f>
        <v>&gt;24</v>
      </c>
      <c r="AK5590" s="69" t="str">
        <f>VLOOKUP(V5590,Master!B:D,3,FALSE)</f>
        <v>South</v>
      </c>
      <c r="AL5590" s="69" t="str">
        <f t="shared" si="1055"/>
        <v>Bangalore</v>
      </c>
    </row>
    <row r="5591" spans="1:38">
      <c r="A5591" s="14" t="s">
        <v>11513</v>
      </c>
      <c r="B5591" s="54">
        <v>44701.695550034703</v>
      </c>
      <c r="C5591" s="13" t="s">
        <v>2252</v>
      </c>
      <c r="D5591" s="13">
        <v>1198</v>
      </c>
      <c r="E5591" s="13" t="s">
        <v>11514</v>
      </c>
      <c r="F5591" s="13" t="s">
        <v>15</v>
      </c>
      <c r="G5591" s="14">
        <v>1653049223395</v>
      </c>
      <c r="H5591" s="55">
        <v>0.27289351851851901</v>
      </c>
      <c r="I5591" s="33">
        <v>44883.2728935185</v>
      </c>
      <c r="J5591" s="58">
        <v>44883</v>
      </c>
      <c r="K5591" s="13" t="s">
        <v>213</v>
      </c>
      <c r="L5591" s="13" t="s">
        <v>30</v>
      </c>
      <c r="M5591" s="13" t="s">
        <v>214</v>
      </c>
      <c r="N5591" s="13" t="s">
        <v>215</v>
      </c>
      <c r="O5591" s="33" t="s">
        <v>38</v>
      </c>
      <c r="P5591" s="58" t="s">
        <v>38</v>
      </c>
      <c r="Q5591" s="33" t="s">
        <v>207</v>
      </c>
      <c r="R5591" s="14" t="s">
        <v>38</v>
      </c>
      <c r="S5591" s="13" t="s">
        <v>216</v>
      </c>
      <c r="T5591" s="13" t="s">
        <v>217</v>
      </c>
      <c r="U5591" s="33">
        <f t="shared" ca="1" si="1044"/>
        <v>45744.56914039352</v>
      </c>
      <c r="V5591" s="13" t="str">
        <f t="shared" si="1045"/>
        <v>Bangalore</v>
      </c>
      <c r="W5591" s="13" t="str">
        <f t="shared" si="1046"/>
        <v>CLS</v>
      </c>
      <c r="X5591" s="13">
        <f t="shared" si="1047"/>
        <v>6</v>
      </c>
      <c r="Y5591" s="13" t="str">
        <f>IFERROR(VLOOKUP(C5591,ReceivingTeam[],2,FALSE),"HelpDesk")</f>
        <v>HelpDesk</v>
      </c>
      <c r="Z5591" s="67">
        <f t="shared" si="1048"/>
        <v>44883.916666666664</v>
      </c>
      <c r="AA5591" s="68">
        <f t="shared" si="1049"/>
        <v>44883</v>
      </c>
      <c r="AB5591" s="69" t="b">
        <f t="shared" si="1050"/>
        <v>1</v>
      </c>
      <c r="AC5591" s="70">
        <f t="shared" si="1051"/>
        <v>0.5</v>
      </c>
      <c r="AD5591" s="67">
        <f t="shared" si="1052"/>
        <v>44883.916666666664</v>
      </c>
      <c r="AE5591" s="67">
        <f>VLOOKUP(V5591,'Branch Wise Work Timelines'!C:G,3,FALSE)+AA5591</f>
        <v>44883.416666666664</v>
      </c>
      <c r="AF5591" s="67">
        <f>IF(V5591="Bangalore",VLOOKUP(V5591,'Branch Wise Work Timelines'!C:G,4,FALSE)+AA5591+1,IF(V5591="Mumbai",VLOOKUP(V5591,'Branch Wise Work Timelines'!C:G,4,FALSE)+AA5591+1,VLOOKUP(V5591,'Branch Wise Work Timelines'!C:G,4,FALSE)+AA5591))</f>
        <v>44884.104166666664</v>
      </c>
      <c r="AG5591" s="67">
        <f>WORKDAY.INTL(AA5591,1,11)+VLOOKUP(V5591,'Branch Wise Work Timelines'!C:G,3,FALSE)</f>
        <v>44884.416666666664</v>
      </c>
      <c r="AH5591" s="69" t="str">
        <f t="shared" ca="1" si="1053"/>
        <v>Out of TAT</v>
      </c>
      <c r="AI5591" s="69">
        <f t="shared" ca="1" si="1054"/>
        <v>20656</v>
      </c>
      <c r="AJ5591" s="69" t="str">
        <f ca="1">IF(AI5591&lt;0,"0-12",IFERROR(VLOOKUP(AI5591,Breakup[],2,FALSE),"&gt;24"))</f>
        <v>&gt;24</v>
      </c>
      <c r="AK5591" s="69" t="str">
        <f>VLOOKUP(V5591,Master!B:D,3,FALSE)</f>
        <v>South</v>
      </c>
      <c r="AL5591" s="69" t="str">
        <f t="shared" si="1055"/>
        <v>Bangalore-CLS</v>
      </c>
    </row>
    <row r="5592" spans="1:38">
      <c r="A5592" s="14" t="s">
        <v>11515</v>
      </c>
      <c r="B5592" s="54">
        <v>44701.655445289398</v>
      </c>
      <c r="C5592" s="13" t="s">
        <v>722</v>
      </c>
      <c r="D5592" s="13">
        <v>1451</v>
      </c>
      <c r="E5592" s="13" t="s">
        <v>11516</v>
      </c>
      <c r="F5592" s="13" t="s">
        <v>15</v>
      </c>
      <c r="G5592" s="14">
        <v>1653046758228</v>
      </c>
      <c r="H5592" s="55">
        <v>0.137048611111111</v>
      </c>
      <c r="I5592" s="33">
        <v>44885.137048611097</v>
      </c>
      <c r="J5592" s="58">
        <v>44885</v>
      </c>
      <c r="K5592" s="13" t="s">
        <v>213</v>
      </c>
      <c r="L5592" s="13" t="s">
        <v>30</v>
      </c>
      <c r="M5592" s="13" t="s">
        <v>214</v>
      </c>
      <c r="N5592" s="13" t="s">
        <v>215</v>
      </c>
      <c r="O5592" s="33" t="s">
        <v>38</v>
      </c>
      <c r="P5592" s="58" t="s">
        <v>38</v>
      </c>
      <c r="Q5592" s="33" t="s">
        <v>207</v>
      </c>
      <c r="R5592" s="14" t="s">
        <v>38</v>
      </c>
      <c r="S5592" s="13" t="s">
        <v>216</v>
      </c>
      <c r="T5592" s="13" t="s">
        <v>217</v>
      </c>
      <c r="U5592" s="33">
        <f t="shared" ca="1" si="1044"/>
        <v>45744.56914039352</v>
      </c>
      <c r="V5592" s="13" t="str">
        <f t="shared" si="1045"/>
        <v>Bangalore</v>
      </c>
      <c r="W5592" s="13" t="str">
        <f t="shared" si="1046"/>
        <v>CLS</v>
      </c>
      <c r="X5592" s="13">
        <f t="shared" si="1047"/>
        <v>3</v>
      </c>
      <c r="Y5592" s="13" t="str">
        <f>IFERROR(VLOOKUP(C5592,ReceivingTeam[],2,FALSE),"HelpDesk")</f>
        <v>HelpDesk</v>
      </c>
      <c r="Z5592" s="67">
        <f t="shared" si="1048"/>
        <v>44885.916666666664</v>
      </c>
      <c r="AA5592" s="68">
        <f t="shared" si="1049"/>
        <v>44885</v>
      </c>
      <c r="AB5592" s="69" t="b">
        <f t="shared" si="1050"/>
        <v>0</v>
      </c>
      <c r="AC5592" s="70">
        <f t="shared" si="1051"/>
        <v>0.5</v>
      </c>
      <c r="AD5592" s="67">
        <f t="shared" si="1052"/>
        <v>44885.916666666664</v>
      </c>
      <c r="AE5592" s="67">
        <f>VLOOKUP(V5592,'Branch Wise Work Timelines'!C:G,3,FALSE)+AA5592</f>
        <v>44885.416666666664</v>
      </c>
      <c r="AF5592" s="67">
        <f>IF(V5592="Bangalore",VLOOKUP(V5592,'Branch Wise Work Timelines'!C:G,4,FALSE)+AA5592+1,IF(V5592="Mumbai",VLOOKUP(V5592,'Branch Wise Work Timelines'!C:G,4,FALSE)+AA5592+1,VLOOKUP(V5592,'Branch Wise Work Timelines'!C:G,4,FALSE)+AA5592))</f>
        <v>44886.104166666664</v>
      </c>
      <c r="AG5592" s="67">
        <f>WORKDAY.INTL(AA5592,1,11)+VLOOKUP(V5592,'Branch Wise Work Timelines'!C:G,3,FALSE)</f>
        <v>44886.416666666664</v>
      </c>
      <c r="AH5592" s="69" t="str">
        <f t="shared" ca="1" si="1053"/>
        <v>Out of TAT</v>
      </c>
      <c r="AI5592" s="69">
        <f t="shared" ca="1" si="1054"/>
        <v>20608</v>
      </c>
      <c r="AJ5592" s="69" t="str">
        <f ca="1">IF(AI5592&lt;0,"0-12",IFERROR(VLOOKUP(AI5592,Breakup[],2,FALSE),"&gt;24"))</f>
        <v>&gt;24</v>
      </c>
      <c r="AK5592" s="69" t="str">
        <f>VLOOKUP(V5592,Master!B:D,3,FALSE)</f>
        <v>South</v>
      </c>
      <c r="AL5592" s="69" t="str">
        <f t="shared" si="1055"/>
        <v>Bangalore-CLS</v>
      </c>
    </row>
    <row r="5593" spans="1:38">
      <c r="A5593" s="14" t="s">
        <v>11517</v>
      </c>
      <c r="B5593" s="54">
        <v>44701.713422916699</v>
      </c>
      <c r="C5593" s="13" t="s">
        <v>418</v>
      </c>
      <c r="D5593" s="13">
        <v>1834</v>
      </c>
      <c r="E5593" s="13" t="s">
        <v>11518</v>
      </c>
      <c r="F5593" s="13" t="s">
        <v>15</v>
      </c>
      <c r="G5593" s="14">
        <v>1653056550003</v>
      </c>
      <c r="H5593" s="55">
        <v>0.45695601851851803</v>
      </c>
      <c r="I5593" s="33">
        <v>44881.456956018497</v>
      </c>
      <c r="J5593" s="58">
        <v>44881</v>
      </c>
      <c r="K5593" s="13" t="s">
        <v>213</v>
      </c>
      <c r="L5593" s="13" t="s">
        <v>30</v>
      </c>
      <c r="M5593" s="13" t="s">
        <v>75</v>
      </c>
      <c r="N5593" s="13" t="s">
        <v>206</v>
      </c>
      <c r="O5593" s="33" t="s">
        <v>38</v>
      </c>
      <c r="P5593" s="58" t="s">
        <v>38</v>
      </c>
      <c r="Q5593" s="33" t="s">
        <v>207</v>
      </c>
      <c r="R5593" s="14" t="s">
        <v>38</v>
      </c>
      <c r="S5593" s="13" t="s">
        <v>216</v>
      </c>
      <c r="T5593" s="13" t="s">
        <v>217</v>
      </c>
      <c r="U5593" s="33">
        <f t="shared" ca="1" si="1044"/>
        <v>45744.56914039352</v>
      </c>
      <c r="V5593" s="13" t="str">
        <f t="shared" si="1045"/>
        <v>Bangalore</v>
      </c>
      <c r="W5593" s="13" t="str">
        <f t="shared" si="1046"/>
        <v>CLS</v>
      </c>
      <c r="X5593" s="13">
        <f t="shared" si="1047"/>
        <v>10</v>
      </c>
      <c r="Y5593" s="13" t="str">
        <f>IFERROR(VLOOKUP(C5593,ReceivingTeam[],2,FALSE),"HelpDesk")</f>
        <v>HelpDesk</v>
      </c>
      <c r="Z5593" s="67">
        <f t="shared" si="1048"/>
        <v>44881.956956018497</v>
      </c>
      <c r="AA5593" s="68">
        <f t="shared" si="1049"/>
        <v>44881</v>
      </c>
      <c r="AB5593" s="69" t="b">
        <f t="shared" si="1050"/>
        <v>1</v>
      </c>
      <c r="AC5593" s="70">
        <f t="shared" si="1051"/>
        <v>0.5</v>
      </c>
      <c r="AD5593" s="67">
        <f t="shared" si="1052"/>
        <v>44881.956956018497</v>
      </c>
      <c r="AE5593" s="67">
        <f>VLOOKUP(V5593,'Branch Wise Work Timelines'!C:G,3,FALSE)+AA5593</f>
        <v>44881.416666666664</v>
      </c>
      <c r="AF5593" s="67">
        <f>IF(V5593="Bangalore",VLOOKUP(V5593,'Branch Wise Work Timelines'!C:G,4,FALSE)+AA5593+1,IF(V5593="Mumbai",VLOOKUP(V5593,'Branch Wise Work Timelines'!C:G,4,FALSE)+AA5593+1,VLOOKUP(V5593,'Branch Wise Work Timelines'!C:G,4,FALSE)+AA5593))</f>
        <v>44882.104166666664</v>
      </c>
      <c r="AG5593" s="67">
        <f>WORKDAY.INTL(AA5593,1,11)+VLOOKUP(V5593,'Branch Wise Work Timelines'!C:G,3,FALSE)</f>
        <v>44882.416666666664</v>
      </c>
      <c r="AH5593" s="69" t="str">
        <f t="shared" ca="1" si="1053"/>
        <v>Out of TAT</v>
      </c>
      <c r="AI5593" s="69">
        <f t="shared" ca="1" si="1054"/>
        <v>20703</v>
      </c>
      <c r="AJ5593" s="69" t="str">
        <f ca="1">IF(AI5593&lt;0,"0-12",IFERROR(VLOOKUP(AI5593,Breakup[],2,FALSE),"&gt;24"))</f>
        <v>&gt;24</v>
      </c>
      <c r="AK5593" s="69" t="str">
        <f>VLOOKUP(V5593,Master!B:D,3,FALSE)</f>
        <v>South</v>
      </c>
      <c r="AL5593" s="69" t="str">
        <f t="shared" si="1055"/>
        <v>Bangalore-CLS</v>
      </c>
    </row>
    <row r="5594" spans="1:38">
      <c r="A5594" s="14" t="s">
        <v>11519</v>
      </c>
      <c r="B5594" s="54">
        <v>44701.726917592598</v>
      </c>
      <c r="C5594" s="13" t="s">
        <v>1079</v>
      </c>
      <c r="D5594" s="13">
        <v>577</v>
      </c>
      <c r="E5594" s="13" t="s">
        <v>11520</v>
      </c>
      <c r="F5594" s="13" t="s">
        <v>15</v>
      </c>
      <c r="G5594" s="14">
        <v>1653051039986</v>
      </c>
      <c r="H5594" s="55">
        <v>0.96250000000000002</v>
      </c>
      <c r="I5594" s="33">
        <v>44884.962500000001</v>
      </c>
      <c r="J5594" s="58">
        <v>44884</v>
      </c>
      <c r="K5594" s="13" t="s">
        <v>213</v>
      </c>
      <c r="L5594" s="13" t="s">
        <v>30</v>
      </c>
      <c r="M5594" s="13" t="s">
        <v>214</v>
      </c>
      <c r="N5594" s="13" t="s">
        <v>215</v>
      </c>
      <c r="O5594" s="33" t="s">
        <v>38</v>
      </c>
      <c r="P5594" s="58" t="s">
        <v>38</v>
      </c>
      <c r="Q5594" s="33" t="s">
        <v>207</v>
      </c>
      <c r="R5594" s="14" t="s">
        <v>38</v>
      </c>
      <c r="S5594" s="13" t="s">
        <v>216</v>
      </c>
      <c r="T5594" s="13" t="s">
        <v>217</v>
      </c>
      <c r="U5594" s="33">
        <f t="shared" ca="1" si="1044"/>
        <v>45744.56914039352</v>
      </c>
      <c r="V5594" s="13" t="str">
        <f t="shared" si="1045"/>
        <v>Bangalore</v>
      </c>
      <c r="W5594" s="13" t="str">
        <f t="shared" si="1046"/>
        <v>CLS</v>
      </c>
      <c r="X5594" s="13">
        <f t="shared" si="1047"/>
        <v>23</v>
      </c>
      <c r="Y5594" s="13" t="str">
        <f>IFERROR(VLOOKUP(C5594,ReceivingTeam[],2,FALSE),"HelpDesk")</f>
        <v>HelpDesk</v>
      </c>
      <c r="Z5594" s="67">
        <f t="shared" si="1048"/>
        <v>44886.775000000001</v>
      </c>
      <c r="AA5594" s="68">
        <f t="shared" si="1049"/>
        <v>44884</v>
      </c>
      <c r="AB5594" s="69" t="b">
        <f t="shared" si="1050"/>
        <v>1</v>
      </c>
      <c r="AC5594" s="70">
        <f t="shared" si="1051"/>
        <v>0.5</v>
      </c>
      <c r="AD5594" s="67">
        <f t="shared" si="1052"/>
        <v>44886.775000000001</v>
      </c>
      <c r="AE5594" s="67">
        <f>VLOOKUP(V5594,'Branch Wise Work Timelines'!C:G,3,FALSE)+AA5594</f>
        <v>44884.416666666664</v>
      </c>
      <c r="AF5594" s="67">
        <f>IF(V5594="Bangalore",VLOOKUP(V5594,'Branch Wise Work Timelines'!C:G,4,FALSE)+AA5594+1,IF(V5594="Mumbai",VLOOKUP(V5594,'Branch Wise Work Timelines'!C:G,4,FALSE)+AA5594+1,VLOOKUP(V5594,'Branch Wise Work Timelines'!C:G,4,FALSE)+AA5594))</f>
        <v>44885.104166666664</v>
      </c>
      <c r="AG5594" s="67">
        <f>WORKDAY.INTL(AA5594,1,11)+VLOOKUP(V5594,'Branch Wise Work Timelines'!C:G,3,FALSE)</f>
        <v>44886.416666666664</v>
      </c>
      <c r="AH5594" s="69" t="str">
        <f t="shared" ca="1" si="1053"/>
        <v>Out of TAT</v>
      </c>
      <c r="AI5594" s="69">
        <f t="shared" ca="1" si="1054"/>
        <v>20588</v>
      </c>
      <c r="AJ5594" s="69" t="str">
        <f ca="1">IF(AI5594&lt;0,"0-12",IFERROR(VLOOKUP(AI5594,Breakup[],2,FALSE),"&gt;24"))</f>
        <v>&gt;24</v>
      </c>
      <c r="AK5594" s="69" t="str">
        <f>VLOOKUP(V5594,Master!B:D,3,FALSE)</f>
        <v>South</v>
      </c>
      <c r="AL5594" s="69" t="str">
        <f t="shared" si="1055"/>
        <v>Bangalore-CLS</v>
      </c>
    </row>
    <row r="5595" spans="1:38">
      <c r="A5595" s="14" t="s">
        <v>11521</v>
      </c>
      <c r="B5595" s="54">
        <v>44701.819443831002</v>
      </c>
      <c r="C5595" s="13" t="s">
        <v>901</v>
      </c>
      <c r="D5595" s="13">
        <v>1359</v>
      </c>
      <c r="E5595" s="13" t="s">
        <v>11522</v>
      </c>
      <c r="F5595" s="13" t="s">
        <v>24</v>
      </c>
      <c r="G5595" s="14">
        <v>1653057891591</v>
      </c>
      <c r="H5595" s="55">
        <v>0.95596064814814796</v>
      </c>
      <c r="I5595" s="33">
        <v>44883.955960648098</v>
      </c>
      <c r="J5595" s="58">
        <v>44883</v>
      </c>
      <c r="K5595" s="13" t="s">
        <v>213</v>
      </c>
      <c r="L5595" s="13" t="s">
        <v>30</v>
      </c>
      <c r="M5595" s="13" t="s">
        <v>282</v>
      </c>
      <c r="N5595" s="13" t="s">
        <v>206</v>
      </c>
      <c r="O5595" s="33" t="s">
        <v>38</v>
      </c>
      <c r="P5595" s="58" t="s">
        <v>38</v>
      </c>
      <c r="Q5595" s="33" t="s">
        <v>207</v>
      </c>
      <c r="R5595" s="14" t="s">
        <v>38</v>
      </c>
      <c r="S5595" s="13" t="s">
        <v>216</v>
      </c>
      <c r="T5595" s="13" t="s">
        <v>278</v>
      </c>
      <c r="U5595" s="33">
        <f t="shared" ca="1" si="1044"/>
        <v>45744.56914039352</v>
      </c>
      <c r="V5595" s="13" t="str">
        <f t="shared" si="1045"/>
        <v>Bangalore</v>
      </c>
      <c r="W5595" s="13" t="str">
        <f t="shared" si="1046"/>
        <v>DOMI</v>
      </c>
      <c r="X5595" s="13">
        <f t="shared" si="1047"/>
        <v>22</v>
      </c>
      <c r="Y5595" s="13" t="str">
        <f>IFERROR(VLOOKUP(C5595,ReceivingTeam[],2,FALSE),"HelpDesk")</f>
        <v>HelpDesk</v>
      </c>
      <c r="Z5595" s="67">
        <f t="shared" si="1048"/>
        <v>44887.268460648098</v>
      </c>
      <c r="AA5595" s="68">
        <f t="shared" si="1049"/>
        <v>44883</v>
      </c>
      <c r="AB5595" s="69" t="b">
        <f t="shared" si="1050"/>
        <v>1</v>
      </c>
      <c r="AC5595" s="70">
        <f t="shared" si="1051"/>
        <v>3</v>
      </c>
      <c r="AD5595" s="67">
        <f t="shared" si="1052"/>
        <v>44887.268460648098</v>
      </c>
      <c r="AE5595" s="67">
        <f>VLOOKUP(V5595,'Branch Wise Work Timelines'!C:G,3,FALSE)+AA5595</f>
        <v>44883.416666666664</v>
      </c>
      <c r="AF5595" s="67">
        <f>IF(V5595="Bangalore",VLOOKUP(V5595,'Branch Wise Work Timelines'!C:G,4,FALSE)+AA5595+1,IF(V5595="Mumbai",VLOOKUP(V5595,'Branch Wise Work Timelines'!C:G,4,FALSE)+AA5595+1,VLOOKUP(V5595,'Branch Wise Work Timelines'!C:G,4,FALSE)+AA5595))</f>
        <v>44884.104166666664</v>
      </c>
      <c r="AG5595" s="67">
        <f>WORKDAY.INTL(AA5595,1,11)+VLOOKUP(V5595,'Branch Wise Work Timelines'!C:G,3,FALSE)</f>
        <v>44884.416666666664</v>
      </c>
      <c r="AH5595" s="69" t="str">
        <f t="shared" ca="1" si="1053"/>
        <v>Out of TAT</v>
      </c>
      <c r="AI5595" s="69">
        <f t="shared" ca="1" si="1054"/>
        <v>20576</v>
      </c>
      <c r="AJ5595" s="69" t="str">
        <f ca="1">IF(AI5595&lt;0,"0-12",IFERROR(VLOOKUP(AI5595,Breakup[],2,FALSE),"&gt;24"))</f>
        <v>&gt;24</v>
      </c>
      <c r="AK5595" s="69" t="str">
        <f>VLOOKUP(V5595,Master!B:D,3,FALSE)</f>
        <v>South</v>
      </c>
      <c r="AL5595" s="69" t="str">
        <f t="shared" si="1055"/>
        <v>Bangalore</v>
      </c>
    </row>
    <row r="5596" spans="1:38">
      <c r="A5596" s="14" t="s">
        <v>11523</v>
      </c>
      <c r="B5596" s="54">
        <v>44701.565822685203</v>
      </c>
      <c r="C5596" s="13" t="s">
        <v>6794</v>
      </c>
      <c r="D5596" s="13">
        <v>1322</v>
      </c>
      <c r="E5596" s="13" t="s">
        <v>11524</v>
      </c>
      <c r="F5596" s="13" t="s">
        <v>33</v>
      </c>
      <c r="G5596" s="14">
        <v>1653051036549</v>
      </c>
      <c r="H5596" s="55">
        <v>0.77092592592592601</v>
      </c>
      <c r="I5596" s="33">
        <v>44890.770925925899</v>
      </c>
      <c r="J5596" s="58">
        <v>44890</v>
      </c>
      <c r="K5596" s="13" t="s">
        <v>313</v>
      </c>
      <c r="L5596" s="13" t="s">
        <v>60</v>
      </c>
      <c r="M5596" s="13" t="s">
        <v>314</v>
      </c>
      <c r="N5596" s="13" t="s">
        <v>206</v>
      </c>
      <c r="O5596" s="33" t="s">
        <v>38</v>
      </c>
      <c r="P5596" s="58" t="s">
        <v>38</v>
      </c>
      <c r="Q5596" s="33" t="s">
        <v>207</v>
      </c>
      <c r="R5596" s="14" t="s">
        <v>38</v>
      </c>
      <c r="S5596" s="13" t="s">
        <v>208</v>
      </c>
      <c r="T5596" s="13" t="s">
        <v>209</v>
      </c>
      <c r="U5596" s="33">
        <f t="shared" ca="1" si="1044"/>
        <v>45744.56914039352</v>
      </c>
      <c r="V5596" s="13" t="str">
        <f t="shared" si="1045"/>
        <v>Hyderabad</v>
      </c>
      <c r="W5596" s="13" t="str">
        <f t="shared" si="1046"/>
        <v>RI</v>
      </c>
      <c r="X5596" s="13">
        <f t="shared" si="1047"/>
        <v>18</v>
      </c>
      <c r="Y5596" s="13" t="str">
        <f>IFERROR(VLOOKUP(C5596,ReceivingTeam[],2,FALSE),"HelpDesk")</f>
        <v>HelpDesk</v>
      </c>
      <c r="Z5596" s="67">
        <f t="shared" si="1048"/>
        <v>44891.916759259228</v>
      </c>
      <c r="AA5596" s="68">
        <f t="shared" si="1049"/>
        <v>44890</v>
      </c>
      <c r="AB5596" s="69" t="b">
        <f t="shared" si="1050"/>
        <v>1</v>
      </c>
      <c r="AC5596" s="70">
        <f t="shared" si="1051"/>
        <v>0.5</v>
      </c>
      <c r="AD5596" s="67">
        <f t="shared" si="1052"/>
        <v>44891.916759259228</v>
      </c>
      <c r="AE5596" s="67">
        <f>VLOOKUP(V5596,'Branch Wise Work Timelines'!C:G,3,FALSE)+AA5596</f>
        <v>44890.416666666664</v>
      </c>
      <c r="AF5596" s="67">
        <f>IF(V5596="Bangalore",VLOOKUP(V5596,'Branch Wise Work Timelines'!C:G,4,FALSE)+AA5596+1,IF(V5596="Mumbai",VLOOKUP(V5596,'Branch Wise Work Timelines'!C:G,4,FALSE)+AA5596+1,VLOOKUP(V5596,'Branch Wise Work Timelines'!C:G,4,FALSE)+AA5596))</f>
        <v>44890.770833333336</v>
      </c>
      <c r="AG5596" s="67">
        <f>WORKDAY.INTL(AA5596,1,11)+VLOOKUP(V5596,'Branch Wise Work Timelines'!C:G,3,FALSE)</f>
        <v>44891.416666666664</v>
      </c>
      <c r="AH5596" s="69" t="str">
        <f t="shared" ca="1" si="1053"/>
        <v>Out of TAT</v>
      </c>
      <c r="AI5596" s="69">
        <f t="shared" ca="1" si="1054"/>
        <v>20464</v>
      </c>
      <c r="AJ5596" s="69" t="str">
        <f ca="1">IF(AI5596&lt;0,"0-12",IFERROR(VLOOKUP(AI5596,Breakup[],2,FALSE),"&gt;24"))</f>
        <v>&gt;24</v>
      </c>
      <c r="AK5596" s="69" t="str">
        <f>VLOOKUP(V5596,Master!B:D,3,FALSE)</f>
        <v>South</v>
      </c>
      <c r="AL5596" s="69" t="str">
        <f t="shared" si="1055"/>
        <v>Hyderabad</v>
      </c>
    </row>
    <row r="5597" spans="1:38">
      <c r="A5597" s="14" t="s">
        <v>11525</v>
      </c>
      <c r="B5597" s="54">
        <v>44701.9251385069</v>
      </c>
      <c r="C5597" s="13" t="s">
        <v>460</v>
      </c>
      <c r="D5597" s="13">
        <v>81</v>
      </c>
      <c r="E5597" s="13" t="s">
        <v>11526</v>
      </c>
      <c r="F5597" s="13" t="s">
        <v>33</v>
      </c>
      <c r="G5597" s="14">
        <v>1653067592196</v>
      </c>
      <c r="H5597" s="55">
        <v>0.42593750000000002</v>
      </c>
      <c r="I5597" s="33">
        <v>44881.425937499997</v>
      </c>
      <c r="J5597" s="58">
        <v>44881</v>
      </c>
      <c r="K5597" s="13" t="s">
        <v>213</v>
      </c>
      <c r="L5597" s="13" t="s">
        <v>30</v>
      </c>
      <c r="M5597" s="13" t="s">
        <v>147</v>
      </c>
      <c r="N5597" s="13" t="s">
        <v>206</v>
      </c>
      <c r="O5597" s="33" t="s">
        <v>38</v>
      </c>
      <c r="P5597" s="58" t="s">
        <v>38</v>
      </c>
      <c r="Q5597" s="33" t="s">
        <v>207</v>
      </c>
      <c r="R5597" s="14" t="s">
        <v>38</v>
      </c>
      <c r="S5597" s="13" t="s">
        <v>208</v>
      </c>
      <c r="T5597" s="13" t="s">
        <v>209</v>
      </c>
      <c r="U5597" s="33">
        <f t="shared" ca="1" si="1044"/>
        <v>45744.56914039352</v>
      </c>
      <c r="V5597" s="13" t="str">
        <f t="shared" si="1045"/>
        <v>Bangalore</v>
      </c>
      <c r="W5597" s="13" t="str">
        <f t="shared" si="1046"/>
        <v>RI</v>
      </c>
      <c r="X5597" s="13">
        <f t="shared" si="1047"/>
        <v>10</v>
      </c>
      <c r="Y5597" s="13" t="str">
        <f>IFERROR(VLOOKUP(C5597,ReceivingTeam[],2,FALSE),"HelpDesk")</f>
        <v>HelpDesk</v>
      </c>
      <c r="Z5597" s="67">
        <f t="shared" si="1048"/>
        <v>44881.925937499997</v>
      </c>
      <c r="AA5597" s="68">
        <f t="shared" si="1049"/>
        <v>44881</v>
      </c>
      <c r="AB5597" s="69" t="b">
        <f t="shared" si="1050"/>
        <v>1</v>
      </c>
      <c r="AC5597" s="70">
        <f t="shared" si="1051"/>
        <v>0.5</v>
      </c>
      <c r="AD5597" s="67">
        <f t="shared" si="1052"/>
        <v>44881.925937499997</v>
      </c>
      <c r="AE5597" s="67">
        <f>VLOOKUP(V5597,'Branch Wise Work Timelines'!C:G,3,FALSE)+AA5597</f>
        <v>44881.416666666664</v>
      </c>
      <c r="AF5597" s="67">
        <f>IF(V5597="Bangalore",VLOOKUP(V5597,'Branch Wise Work Timelines'!C:G,4,FALSE)+AA5597+1,IF(V5597="Mumbai",VLOOKUP(V5597,'Branch Wise Work Timelines'!C:G,4,FALSE)+AA5597+1,VLOOKUP(V5597,'Branch Wise Work Timelines'!C:G,4,FALSE)+AA5597))</f>
        <v>44882.104166666664</v>
      </c>
      <c r="AG5597" s="67">
        <f>WORKDAY.INTL(AA5597,1,11)+VLOOKUP(V5597,'Branch Wise Work Timelines'!C:G,3,FALSE)</f>
        <v>44882.416666666664</v>
      </c>
      <c r="AH5597" s="69" t="str">
        <f t="shared" ca="1" si="1053"/>
        <v>Out of TAT</v>
      </c>
      <c r="AI5597" s="69">
        <f t="shared" ca="1" si="1054"/>
        <v>20704</v>
      </c>
      <c r="AJ5597" s="69" t="str">
        <f ca="1">IF(AI5597&lt;0,"0-12",IFERROR(VLOOKUP(AI5597,Breakup[],2,FALSE),"&gt;24"))</f>
        <v>&gt;24</v>
      </c>
      <c r="AK5597" s="69" t="str">
        <f>VLOOKUP(V5597,Master!B:D,3,FALSE)</f>
        <v>South</v>
      </c>
      <c r="AL5597" s="69" t="str">
        <f t="shared" si="1055"/>
        <v>Bangalore</v>
      </c>
    </row>
    <row r="5598" spans="1:38">
      <c r="A5598" s="14" t="s">
        <v>11527</v>
      </c>
      <c r="B5598" s="54">
        <v>44701.899380289397</v>
      </c>
      <c r="C5598" s="13" t="s">
        <v>460</v>
      </c>
      <c r="D5598" s="13">
        <v>427</v>
      </c>
      <c r="E5598" s="13" t="s">
        <v>11528</v>
      </c>
      <c r="F5598" s="13" t="s">
        <v>33</v>
      </c>
      <c r="G5598" s="14">
        <v>1653069266688</v>
      </c>
      <c r="H5598" s="55">
        <v>0.65758101851851902</v>
      </c>
      <c r="I5598" s="33">
        <v>44882.657581018502</v>
      </c>
      <c r="J5598" s="58">
        <v>44882</v>
      </c>
      <c r="K5598" s="13" t="s">
        <v>213</v>
      </c>
      <c r="L5598" s="13" t="s">
        <v>30</v>
      </c>
      <c r="M5598" s="13" t="s">
        <v>147</v>
      </c>
      <c r="N5598" s="13" t="s">
        <v>206</v>
      </c>
      <c r="O5598" s="33" t="s">
        <v>38</v>
      </c>
      <c r="P5598" s="58" t="s">
        <v>38</v>
      </c>
      <c r="Q5598" s="33" t="s">
        <v>207</v>
      </c>
      <c r="R5598" s="14" t="s">
        <v>38</v>
      </c>
      <c r="S5598" s="13" t="s">
        <v>208</v>
      </c>
      <c r="T5598" s="13" t="s">
        <v>209</v>
      </c>
      <c r="U5598" s="33">
        <f t="shared" ca="1" si="1044"/>
        <v>45744.56914039352</v>
      </c>
      <c r="V5598" s="13" t="str">
        <f t="shared" si="1045"/>
        <v>Bangalore</v>
      </c>
      <c r="W5598" s="13" t="str">
        <f t="shared" si="1046"/>
        <v>RI</v>
      </c>
      <c r="X5598" s="13">
        <f t="shared" si="1047"/>
        <v>15</v>
      </c>
      <c r="Y5598" s="13" t="str">
        <f>IFERROR(VLOOKUP(C5598,ReceivingTeam[],2,FALSE),"HelpDesk")</f>
        <v>HelpDesk</v>
      </c>
      <c r="Z5598" s="67">
        <f t="shared" si="1048"/>
        <v>44883.470081018502</v>
      </c>
      <c r="AA5598" s="68">
        <f t="shared" si="1049"/>
        <v>44882</v>
      </c>
      <c r="AB5598" s="69" t="b">
        <f t="shared" si="1050"/>
        <v>1</v>
      </c>
      <c r="AC5598" s="70">
        <f t="shared" si="1051"/>
        <v>0.5</v>
      </c>
      <c r="AD5598" s="67">
        <f t="shared" si="1052"/>
        <v>44883.470081018502</v>
      </c>
      <c r="AE5598" s="67">
        <f>VLOOKUP(V5598,'Branch Wise Work Timelines'!C:G,3,FALSE)+AA5598</f>
        <v>44882.416666666664</v>
      </c>
      <c r="AF5598" s="67">
        <f>IF(V5598="Bangalore",VLOOKUP(V5598,'Branch Wise Work Timelines'!C:G,4,FALSE)+AA5598+1,IF(V5598="Mumbai",VLOOKUP(V5598,'Branch Wise Work Timelines'!C:G,4,FALSE)+AA5598+1,VLOOKUP(V5598,'Branch Wise Work Timelines'!C:G,4,FALSE)+AA5598))</f>
        <v>44883.104166666664</v>
      </c>
      <c r="AG5598" s="67">
        <f>WORKDAY.INTL(AA5598,1,11)+VLOOKUP(V5598,'Branch Wise Work Timelines'!C:G,3,FALSE)</f>
        <v>44883.416666666664</v>
      </c>
      <c r="AH5598" s="69" t="str">
        <f t="shared" ca="1" si="1053"/>
        <v>Out of TAT</v>
      </c>
      <c r="AI5598" s="69">
        <f t="shared" ca="1" si="1054"/>
        <v>20667</v>
      </c>
      <c r="AJ5598" s="69" t="str">
        <f ca="1">IF(AI5598&lt;0,"0-12",IFERROR(VLOOKUP(AI5598,Breakup[],2,FALSE),"&gt;24"))</f>
        <v>&gt;24</v>
      </c>
      <c r="AK5598" s="69" t="str">
        <f>VLOOKUP(V5598,Master!B:D,3,FALSE)</f>
        <v>South</v>
      </c>
      <c r="AL5598" s="69" t="str">
        <f t="shared" si="1055"/>
        <v>Bangalore</v>
      </c>
    </row>
    <row r="5599" spans="1:38">
      <c r="A5599" s="14" t="s">
        <v>11529</v>
      </c>
      <c r="B5599" s="54">
        <v>44701.901825497698</v>
      </c>
      <c r="C5599" s="13" t="s">
        <v>460</v>
      </c>
      <c r="D5599" s="13">
        <v>1986</v>
      </c>
      <c r="E5599" s="13" t="s">
        <v>11530</v>
      </c>
      <c r="F5599" s="13" t="s">
        <v>33</v>
      </c>
      <c r="G5599" s="14">
        <v>1653069266688</v>
      </c>
      <c r="H5599" s="55">
        <v>0.95062500000000005</v>
      </c>
      <c r="I5599" s="33">
        <v>44884.950624999998</v>
      </c>
      <c r="J5599" s="58">
        <v>44884</v>
      </c>
      <c r="K5599" s="13" t="s">
        <v>213</v>
      </c>
      <c r="L5599" s="13" t="s">
        <v>30</v>
      </c>
      <c r="M5599" s="13" t="s">
        <v>147</v>
      </c>
      <c r="N5599" s="13" t="s">
        <v>206</v>
      </c>
      <c r="O5599" s="33" t="s">
        <v>38</v>
      </c>
      <c r="P5599" s="58" t="s">
        <v>38</v>
      </c>
      <c r="Q5599" s="33" t="s">
        <v>207</v>
      </c>
      <c r="R5599" s="14" t="s">
        <v>38</v>
      </c>
      <c r="S5599" s="13" t="s">
        <v>208</v>
      </c>
      <c r="T5599" s="13" t="s">
        <v>209</v>
      </c>
      <c r="U5599" s="33">
        <f t="shared" ca="1" si="1044"/>
        <v>45744.56914039352</v>
      </c>
      <c r="V5599" s="13" t="str">
        <f t="shared" si="1045"/>
        <v>Bangalore</v>
      </c>
      <c r="W5599" s="13" t="str">
        <f t="shared" si="1046"/>
        <v>RI</v>
      </c>
      <c r="X5599" s="13">
        <f t="shared" si="1047"/>
        <v>22</v>
      </c>
      <c r="Y5599" s="13" t="str">
        <f>IFERROR(VLOOKUP(C5599,ReceivingTeam[],2,FALSE),"HelpDesk")</f>
        <v>HelpDesk</v>
      </c>
      <c r="Z5599" s="67">
        <f t="shared" si="1048"/>
        <v>44886.763124999998</v>
      </c>
      <c r="AA5599" s="68">
        <f t="shared" si="1049"/>
        <v>44884</v>
      </c>
      <c r="AB5599" s="69" t="b">
        <f t="shared" si="1050"/>
        <v>1</v>
      </c>
      <c r="AC5599" s="70">
        <f t="shared" si="1051"/>
        <v>0.5</v>
      </c>
      <c r="AD5599" s="67">
        <f t="shared" si="1052"/>
        <v>44886.763124999998</v>
      </c>
      <c r="AE5599" s="67">
        <f>VLOOKUP(V5599,'Branch Wise Work Timelines'!C:G,3,FALSE)+AA5599</f>
        <v>44884.416666666664</v>
      </c>
      <c r="AF5599" s="67">
        <f>IF(V5599="Bangalore",VLOOKUP(V5599,'Branch Wise Work Timelines'!C:G,4,FALSE)+AA5599+1,IF(V5599="Mumbai",VLOOKUP(V5599,'Branch Wise Work Timelines'!C:G,4,FALSE)+AA5599+1,VLOOKUP(V5599,'Branch Wise Work Timelines'!C:G,4,FALSE)+AA5599))</f>
        <v>44885.104166666664</v>
      </c>
      <c r="AG5599" s="67">
        <f>WORKDAY.INTL(AA5599,1,11)+VLOOKUP(V5599,'Branch Wise Work Timelines'!C:G,3,FALSE)</f>
        <v>44886.416666666664</v>
      </c>
      <c r="AH5599" s="69" t="str">
        <f t="shared" ca="1" si="1053"/>
        <v>Out of TAT</v>
      </c>
      <c r="AI5599" s="69">
        <f t="shared" ca="1" si="1054"/>
        <v>20588</v>
      </c>
      <c r="AJ5599" s="69" t="str">
        <f ca="1">IF(AI5599&lt;0,"0-12",IFERROR(VLOOKUP(AI5599,Breakup[],2,FALSE),"&gt;24"))</f>
        <v>&gt;24</v>
      </c>
      <c r="AK5599" s="69" t="str">
        <f>VLOOKUP(V5599,Master!B:D,3,FALSE)</f>
        <v>South</v>
      </c>
      <c r="AL5599" s="69" t="str">
        <f t="shared" si="1055"/>
        <v>Bangalore</v>
      </c>
    </row>
    <row r="5600" spans="1:38">
      <c r="A5600" s="14" t="s">
        <v>11531</v>
      </c>
      <c r="B5600" s="54">
        <v>44701.674245868096</v>
      </c>
      <c r="C5600" s="13" t="s">
        <v>329</v>
      </c>
      <c r="D5600" s="13">
        <v>722</v>
      </c>
      <c r="E5600" s="13" t="s">
        <v>11532</v>
      </c>
      <c r="F5600" s="13" t="s">
        <v>15</v>
      </c>
      <c r="G5600" s="14">
        <v>1653049644596</v>
      </c>
      <c r="H5600" s="55">
        <v>0.73689814814814802</v>
      </c>
      <c r="I5600" s="33">
        <v>44890.736898148098</v>
      </c>
      <c r="J5600" s="58">
        <v>44890</v>
      </c>
      <c r="K5600" s="13" t="s">
        <v>213</v>
      </c>
      <c r="L5600" s="13" t="s">
        <v>30</v>
      </c>
      <c r="M5600" s="13" t="s">
        <v>214</v>
      </c>
      <c r="N5600" s="13" t="s">
        <v>206</v>
      </c>
      <c r="O5600" s="33" t="s">
        <v>38</v>
      </c>
      <c r="P5600" s="58" t="s">
        <v>38</v>
      </c>
      <c r="Q5600" s="33" t="s">
        <v>207</v>
      </c>
      <c r="R5600" s="14" t="s">
        <v>38</v>
      </c>
      <c r="S5600" s="13" t="s">
        <v>216</v>
      </c>
      <c r="T5600" s="13" t="s">
        <v>217</v>
      </c>
      <c r="U5600" s="33">
        <f t="shared" ca="1" si="1044"/>
        <v>45744.56914039352</v>
      </c>
      <c r="V5600" s="13" t="str">
        <f t="shared" si="1045"/>
        <v>Bangalore</v>
      </c>
      <c r="W5600" s="13" t="str">
        <f t="shared" si="1046"/>
        <v>CLS</v>
      </c>
      <c r="X5600" s="13">
        <f t="shared" si="1047"/>
        <v>17</v>
      </c>
      <c r="Y5600" s="13" t="str">
        <f>IFERROR(VLOOKUP(C5600,ReceivingTeam[],2,FALSE),"HelpDesk")</f>
        <v>HelpDesk</v>
      </c>
      <c r="Z5600" s="67">
        <f t="shared" si="1048"/>
        <v>44891.549398148098</v>
      </c>
      <c r="AA5600" s="68">
        <f t="shared" si="1049"/>
        <v>44890</v>
      </c>
      <c r="AB5600" s="69" t="b">
        <f t="shared" si="1050"/>
        <v>1</v>
      </c>
      <c r="AC5600" s="70">
        <f t="shared" si="1051"/>
        <v>0.5</v>
      </c>
      <c r="AD5600" s="67">
        <f t="shared" si="1052"/>
        <v>44891.549398148098</v>
      </c>
      <c r="AE5600" s="67">
        <f>VLOOKUP(V5600,'Branch Wise Work Timelines'!C:G,3,FALSE)+AA5600</f>
        <v>44890.416666666664</v>
      </c>
      <c r="AF5600" s="67">
        <f>IF(V5600="Bangalore",VLOOKUP(V5600,'Branch Wise Work Timelines'!C:G,4,FALSE)+AA5600+1,IF(V5600="Mumbai",VLOOKUP(V5600,'Branch Wise Work Timelines'!C:G,4,FALSE)+AA5600+1,VLOOKUP(V5600,'Branch Wise Work Timelines'!C:G,4,FALSE)+AA5600))</f>
        <v>44891.104166666664</v>
      </c>
      <c r="AG5600" s="67">
        <f>WORKDAY.INTL(AA5600,1,11)+VLOOKUP(V5600,'Branch Wise Work Timelines'!C:G,3,FALSE)</f>
        <v>44891.416666666664</v>
      </c>
      <c r="AH5600" s="69" t="str">
        <f t="shared" ca="1" si="1053"/>
        <v>Out of TAT</v>
      </c>
      <c r="AI5600" s="69">
        <f t="shared" ca="1" si="1054"/>
        <v>20473</v>
      </c>
      <c r="AJ5600" s="69" t="str">
        <f ca="1">IF(AI5600&lt;0,"0-12",IFERROR(VLOOKUP(AI5600,Breakup[],2,FALSE),"&gt;24"))</f>
        <v>&gt;24</v>
      </c>
      <c r="AK5600" s="69" t="str">
        <f>VLOOKUP(V5600,Master!B:D,3,FALSE)</f>
        <v>South</v>
      </c>
      <c r="AL5600" s="69" t="str">
        <f t="shared" si="1055"/>
        <v>Bangalore-CLS</v>
      </c>
    </row>
    <row r="5601" spans="1:38">
      <c r="A5601" s="14" t="s">
        <v>11533</v>
      </c>
      <c r="B5601" s="54">
        <v>44701.745497453703</v>
      </c>
      <c r="C5601" s="13" t="s">
        <v>122</v>
      </c>
      <c r="D5601" s="13">
        <v>294</v>
      </c>
      <c r="E5601" s="13" t="s">
        <v>11534</v>
      </c>
      <c r="F5601" s="13" t="s">
        <v>33</v>
      </c>
      <c r="G5601" s="14">
        <v>1653049856324</v>
      </c>
      <c r="H5601" s="55">
        <v>0.45776620370370402</v>
      </c>
      <c r="I5601" s="33">
        <v>44891.457766203697</v>
      </c>
      <c r="J5601" s="58">
        <v>44891</v>
      </c>
      <c r="K5601" s="13" t="s">
        <v>263</v>
      </c>
      <c r="L5601" s="13" t="s">
        <v>69</v>
      </c>
      <c r="M5601" s="13" t="s">
        <v>101</v>
      </c>
      <c r="N5601" s="13" t="s">
        <v>1185</v>
      </c>
      <c r="O5601" s="33">
        <v>44891.358680555597</v>
      </c>
      <c r="P5601" s="58">
        <v>44891</v>
      </c>
      <c r="Q5601" s="33" t="s">
        <v>237</v>
      </c>
      <c r="R5601" s="14">
        <v>660</v>
      </c>
      <c r="S5601" s="13" t="s">
        <v>208</v>
      </c>
      <c r="T5601" s="13" t="s">
        <v>209</v>
      </c>
      <c r="U5601" s="33">
        <f t="shared" ca="1" si="1044"/>
        <v>45744.56914039352</v>
      </c>
      <c r="V5601" s="13" t="str">
        <f t="shared" si="1045"/>
        <v>Mumbai</v>
      </c>
      <c r="W5601" s="13" t="str">
        <f t="shared" si="1046"/>
        <v>RI</v>
      </c>
      <c r="X5601" s="13">
        <f t="shared" si="1047"/>
        <v>10</v>
      </c>
      <c r="Y5601" s="13" t="str">
        <f>IFERROR(VLOOKUP(C5601,ReceivingTeam[],2,FALSE),"HelpDesk")</f>
        <v>Branch office</v>
      </c>
      <c r="Z5601" s="67">
        <f t="shared" si="1048"/>
        <v>44891.957766203697</v>
      </c>
      <c r="AA5601" s="68">
        <f t="shared" si="1049"/>
        <v>44891</v>
      </c>
      <c r="AB5601" s="69" t="b">
        <f t="shared" si="1050"/>
        <v>1</v>
      </c>
      <c r="AC5601" s="70">
        <f t="shared" si="1051"/>
        <v>0.5</v>
      </c>
      <c r="AD5601" s="67">
        <f t="shared" si="1052"/>
        <v>44891.957766203697</v>
      </c>
      <c r="AE5601" s="67">
        <f>VLOOKUP(V5601,'Branch Wise Work Timelines'!C:G,3,FALSE)+AA5601</f>
        <v>44891.416666666664</v>
      </c>
      <c r="AF5601" s="67">
        <f>IF(V5601="Bangalore",VLOOKUP(V5601,'Branch Wise Work Timelines'!C:G,4,FALSE)+AA5601+1,IF(V5601="Mumbai",VLOOKUP(V5601,'Branch Wise Work Timelines'!C:G,4,FALSE)+AA5601+1,VLOOKUP(V5601,'Branch Wise Work Timelines'!C:G,4,FALSE)+AA5601))</f>
        <v>44892.25</v>
      </c>
      <c r="AG5601" s="67">
        <f>WORKDAY.INTL(AA5601,1,11)+VLOOKUP(V5601,'Branch Wise Work Timelines'!C:G,3,FALSE)</f>
        <v>44893.416666666664</v>
      </c>
      <c r="AH5601" s="69" t="str">
        <f t="shared" si="1053"/>
        <v>Met</v>
      </c>
      <c r="AI5601" s="69">
        <f t="shared" ca="1" si="1054"/>
        <v>20463</v>
      </c>
      <c r="AJ5601" s="69" t="str">
        <f ca="1">IF(AI5601&lt;0,"0-12",IFERROR(VLOOKUP(AI5601,Breakup[],2,FALSE),"&gt;24"))</f>
        <v>&gt;24</v>
      </c>
      <c r="AK5601" s="69" t="str">
        <f>VLOOKUP(V5601,Master!B:D,3,FALSE)</f>
        <v>East</v>
      </c>
      <c r="AL5601" s="69" t="str">
        <f t="shared" si="1055"/>
        <v>Mumbai</v>
      </c>
    </row>
    <row r="5602" spans="1:38">
      <c r="A5602" s="14" t="s">
        <v>11535</v>
      </c>
      <c r="B5602" s="54">
        <v>44701.6842741898</v>
      </c>
      <c r="C5602" s="13" t="s">
        <v>6794</v>
      </c>
      <c r="D5602" s="13">
        <v>954</v>
      </c>
      <c r="E5602" s="13" t="s">
        <v>11536</v>
      </c>
      <c r="F5602" s="13" t="s">
        <v>33</v>
      </c>
      <c r="G5602" s="14">
        <v>1653051712314</v>
      </c>
      <c r="H5602" s="55">
        <v>0.76695601851851902</v>
      </c>
      <c r="I5602" s="33">
        <v>44886.766956018502</v>
      </c>
      <c r="J5602" s="58">
        <v>44886</v>
      </c>
      <c r="K5602" s="13" t="s">
        <v>313</v>
      </c>
      <c r="L5602" s="13" t="s">
        <v>60</v>
      </c>
      <c r="M5602" s="13" t="s">
        <v>314</v>
      </c>
      <c r="N5602" s="13" t="s">
        <v>206</v>
      </c>
      <c r="O5602" s="33" t="s">
        <v>38</v>
      </c>
      <c r="P5602" s="58" t="s">
        <v>38</v>
      </c>
      <c r="Q5602" s="33" t="s">
        <v>207</v>
      </c>
      <c r="R5602" s="14" t="s">
        <v>38</v>
      </c>
      <c r="S5602" s="13" t="s">
        <v>208</v>
      </c>
      <c r="T5602" s="13" t="s">
        <v>1059</v>
      </c>
      <c r="U5602" s="33">
        <f t="shared" ca="1" si="1044"/>
        <v>45744.56914039352</v>
      </c>
      <c r="V5602" s="13" t="str">
        <f t="shared" si="1045"/>
        <v>Hyderabad</v>
      </c>
      <c r="W5602" s="13" t="str">
        <f t="shared" si="1046"/>
        <v>RI</v>
      </c>
      <c r="X5602" s="13">
        <f t="shared" si="1047"/>
        <v>18</v>
      </c>
      <c r="Y5602" s="13" t="str">
        <f>IFERROR(VLOOKUP(C5602,ReceivingTeam[],2,FALSE),"HelpDesk")</f>
        <v>HelpDesk</v>
      </c>
      <c r="Z5602" s="67">
        <f t="shared" si="1048"/>
        <v>44890.412789351831</v>
      </c>
      <c r="AA5602" s="68">
        <f t="shared" si="1049"/>
        <v>44886</v>
      </c>
      <c r="AB5602" s="69" t="b">
        <f t="shared" si="1050"/>
        <v>1</v>
      </c>
      <c r="AC5602" s="70">
        <f t="shared" si="1051"/>
        <v>3</v>
      </c>
      <c r="AD5602" s="67">
        <f t="shared" si="1052"/>
        <v>44890.412789351831</v>
      </c>
      <c r="AE5602" s="67">
        <f>VLOOKUP(V5602,'Branch Wise Work Timelines'!C:G,3,FALSE)+AA5602</f>
        <v>44886.416666666664</v>
      </c>
      <c r="AF5602" s="67">
        <f>IF(V5602="Bangalore",VLOOKUP(V5602,'Branch Wise Work Timelines'!C:G,4,FALSE)+AA5602+1,IF(V5602="Mumbai",VLOOKUP(V5602,'Branch Wise Work Timelines'!C:G,4,FALSE)+AA5602+1,VLOOKUP(V5602,'Branch Wise Work Timelines'!C:G,4,FALSE)+AA5602))</f>
        <v>44886.770833333336</v>
      </c>
      <c r="AG5602" s="67">
        <f>WORKDAY.INTL(AA5602,1,11)+VLOOKUP(V5602,'Branch Wise Work Timelines'!C:G,3,FALSE)</f>
        <v>44887.416666666664</v>
      </c>
      <c r="AH5602" s="69" t="str">
        <f t="shared" ca="1" si="1053"/>
        <v>Out of TAT</v>
      </c>
      <c r="AI5602" s="69">
        <f t="shared" ca="1" si="1054"/>
        <v>20500</v>
      </c>
      <c r="AJ5602" s="69" t="str">
        <f ca="1">IF(AI5602&lt;0,"0-12",IFERROR(VLOOKUP(AI5602,Breakup[],2,FALSE),"&gt;24"))</f>
        <v>&gt;24</v>
      </c>
      <c r="AK5602" s="69" t="str">
        <f>VLOOKUP(V5602,Master!B:D,3,FALSE)</f>
        <v>South</v>
      </c>
      <c r="AL5602" s="69" t="str">
        <f t="shared" si="1055"/>
        <v>Hyderabad</v>
      </c>
    </row>
    <row r="5603" spans="1:38">
      <c r="A5603" s="14" t="s">
        <v>11537</v>
      </c>
      <c r="B5603" s="54">
        <v>44701.708474039398</v>
      </c>
      <c r="C5603" s="13" t="s">
        <v>7196</v>
      </c>
      <c r="D5603" s="13">
        <v>1971</v>
      </c>
      <c r="E5603" s="13" t="s">
        <v>11538</v>
      </c>
      <c r="F5603" s="13" t="s">
        <v>33</v>
      </c>
      <c r="G5603" s="14">
        <v>1653048497717</v>
      </c>
      <c r="H5603" s="55">
        <v>0.41353009259259299</v>
      </c>
      <c r="I5603" s="33">
        <v>44890.413530092599</v>
      </c>
      <c r="J5603" s="58">
        <v>44890</v>
      </c>
      <c r="K5603" s="13" t="s">
        <v>263</v>
      </c>
      <c r="L5603" s="13" t="s">
        <v>69</v>
      </c>
      <c r="M5603" s="13" t="s">
        <v>101</v>
      </c>
      <c r="N5603" s="13" t="s">
        <v>206</v>
      </c>
      <c r="O5603" s="33" t="s">
        <v>38</v>
      </c>
      <c r="P5603" s="58" t="s">
        <v>38</v>
      </c>
      <c r="Q5603" s="33" t="s">
        <v>207</v>
      </c>
      <c r="R5603" s="14" t="s">
        <v>38</v>
      </c>
      <c r="S5603" s="13" t="s">
        <v>208</v>
      </c>
      <c r="T5603" s="13" t="s">
        <v>209</v>
      </c>
      <c r="U5603" s="33">
        <f t="shared" ca="1" si="1044"/>
        <v>45744.56914039352</v>
      </c>
      <c r="V5603" s="13" t="str">
        <f t="shared" si="1045"/>
        <v>Mumbai</v>
      </c>
      <c r="W5603" s="13" t="str">
        <f t="shared" si="1046"/>
        <v>RI</v>
      </c>
      <c r="X5603" s="13">
        <f t="shared" si="1047"/>
        <v>9</v>
      </c>
      <c r="Y5603" s="13" t="str">
        <f>IFERROR(VLOOKUP(C5603,ReceivingTeam[],2,FALSE),"HelpDesk")</f>
        <v>HelpDesk</v>
      </c>
      <c r="Z5603" s="67">
        <f t="shared" si="1048"/>
        <v>44890.916666666664</v>
      </c>
      <c r="AA5603" s="68">
        <f t="shared" si="1049"/>
        <v>44890</v>
      </c>
      <c r="AB5603" s="69" t="b">
        <f t="shared" si="1050"/>
        <v>1</v>
      </c>
      <c r="AC5603" s="70">
        <f t="shared" si="1051"/>
        <v>0.5</v>
      </c>
      <c r="AD5603" s="67">
        <f t="shared" si="1052"/>
        <v>44890.916666666664</v>
      </c>
      <c r="AE5603" s="67">
        <f>VLOOKUP(V5603,'Branch Wise Work Timelines'!C:G,3,FALSE)+AA5603</f>
        <v>44890.416666666664</v>
      </c>
      <c r="AF5603" s="67">
        <f>IF(V5603="Bangalore",VLOOKUP(V5603,'Branch Wise Work Timelines'!C:G,4,FALSE)+AA5603+1,IF(V5603="Mumbai",VLOOKUP(V5603,'Branch Wise Work Timelines'!C:G,4,FALSE)+AA5603+1,VLOOKUP(V5603,'Branch Wise Work Timelines'!C:G,4,FALSE)+AA5603))</f>
        <v>44891.25</v>
      </c>
      <c r="AG5603" s="67">
        <f>WORKDAY.INTL(AA5603,1,11)+VLOOKUP(V5603,'Branch Wise Work Timelines'!C:G,3,FALSE)</f>
        <v>44891.416666666664</v>
      </c>
      <c r="AH5603" s="69" t="str">
        <f t="shared" ca="1" si="1053"/>
        <v>Out of TAT</v>
      </c>
      <c r="AI5603" s="69">
        <f t="shared" ca="1" si="1054"/>
        <v>20488</v>
      </c>
      <c r="AJ5603" s="69" t="str">
        <f ca="1">IF(AI5603&lt;0,"0-12",IFERROR(VLOOKUP(AI5603,Breakup[],2,FALSE),"&gt;24"))</f>
        <v>&gt;24</v>
      </c>
      <c r="AK5603" s="69" t="str">
        <f>VLOOKUP(V5603,Master!B:D,3,FALSE)</f>
        <v>East</v>
      </c>
      <c r="AL5603" s="69" t="str">
        <f t="shared" si="1055"/>
        <v>Mumbai</v>
      </c>
    </row>
    <row r="5604" spans="1:38">
      <c r="A5604" s="14" t="s">
        <v>11539</v>
      </c>
      <c r="B5604" s="54">
        <v>44701.681303391197</v>
      </c>
      <c r="C5604" s="13" t="s">
        <v>418</v>
      </c>
      <c r="D5604" s="13">
        <v>159</v>
      </c>
      <c r="E5604" s="13" t="s">
        <v>11540</v>
      </c>
      <c r="F5604" s="13" t="s">
        <v>15</v>
      </c>
      <c r="G5604" s="14">
        <v>1653046758228</v>
      </c>
      <c r="H5604" s="55">
        <v>0.77040509259259304</v>
      </c>
      <c r="I5604" s="33">
        <v>44881.770405092597</v>
      </c>
      <c r="J5604" s="58">
        <v>44881</v>
      </c>
      <c r="K5604" s="13" t="s">
        <v>213</v>
      </c>
      <c r="L5604" s="13" t="s">
        <v>30</v>
      </c>
      <c r="M5604" s="13" t="s">
        <v>214</v>
      </c>
      <c r="N5604" s="13" t="s">
        <v>215</v>
      </c>
      <c r="O5604" s="33" t="s">
        <v>38</v>
      </c>
      <c r="P5604" s="58" t="s">
        <v>38</v>
      </c>
      <c r="Q5604" s="33" t="s">
        <v>207</v>
      </c>
      <c r="R5604" s="14" t="s">
        <v>38</v>
      </c>
      <c r="S5604" s="13" t="s">
        <v>216</v>
      </c>
      <c r="T5604" s="13" t="s">
        <v>217</v>
      </c>
      <c r="U5604" s="33">
        <f t="shared" ca="1" si="1044"/>
        <v>45744.56914039352</v>
      </c>
      <c r="V5604" s="13" t="str">
        <f t="shared" si="1045"/>
        <v>Bangalore</v>
      </c>
      <c r="W5604" s="13" t="str">
        <f t="shared" si="1046"/>
        <v>CLS</v>
      </c>
      <c r="X5604" s="13">
        <f t="shared" si="1047"/>
        <v>18</v>
      </c>
      <c r="Y5604" s="13" t="str">
        <f>IFERROR(VLOOKUP(C5604,ReceivingTeam[],2,FALSE),"HelpDesk")</f>
        <v>HelpDesk</v>
      </c>
      <c r="Z5604" s="67">
        <f t="shared" si="1048"/>
        <v>44882.582905092597</v>
      </c>
      <c r="AA5604" s="68">
        <f t="shared" si="1049"/>
        <v>44881</v>
      </c>
      <c r="AB5604" s="69" t="b">
        <f t="shared" si="1050"/>
        <v>1</v>
      </c>
      <c r="AC5604" s="70">
        <f t="shared" si="1051"/>
        <v>0.5</v>
      </c>
      <c r="AD5604" s="67">
        <f t="shared" si="1052"/>
        <v>44882.582905092597</v>
      </c>
      <c r="AE5604" s="67">
        <f>VLOOKUP(V5604,'Branch Wise Work Timelines'!C:G,3,FALSE)+AA5604</f>
        <v>44881.416666666664</v>
      </c>
      <c r="AF5604" s="67">
        <f>IF(V5604="Bangalore",VLOOKUP(V5604,'Branch Wise Work Timelines'!C:G,4,FALSE)+AA5604+1,IF(V5604="Mumbai",VLOOKUP(V5604,'Branch Wise Work Timelines'!C:G,4,FALSE)+AA5604+1,VLOOKUP(V5604,'Branch Wise Work Timelines'!C:G,4,FALSE)+AA5604))</f>
        <v>44882.104166666664</v>
      </c>
      <c r="AG5604" s="67">
        <f>WORKDAY.INTL(AA5604,1,11)+VLOOKUP(V5604,'Branch Wise Work Timelines'!C:G,3,FALSE)</f>
        <v>44882.416666666664</v>
      </c>
      <c r="AH5604" s="69" t="str">
        <f t="shared" ca="1" si="1053"/>
        <v>Out of TAT</v>
      </c>
      <c r="AI5604" s="69">
        <f t="shared" ca="1" si="1054"/>
        <v>20688</v>
      </c>
      <c r="AJ5604" s="69" t="str">
        <f ca="1">IF(AI5604&lt;0,"0-12",IFERROR(VLOOKUP(AI5604,Breakup[],2,FALSE),"&gt;24"))</f>
        <v>&gt;24</v>
      </c>
      <c r="AK5604" s="69" t="str">
        <f>VLOOKUP(V5604,Master!B:D,3,FALSE)</f>
        <v>South</v>
      </c>
      <c r="AL5604" s="69" t="str">
        <f t="shared" si="1055"/>
        <v>Bangalore-CLS</v>
      </c>
    </row>
    <row r="5605" spans="1:38">
      <c r="A5605" s="14" t="s">
        <v>11541</v>
      </c>
      <c r="B5605" s="54">
        <v>44700.7119453704</v>
      </c>
      <c r="C5605" s="13" t="s">
        <v>162</v>
      </c>
      <c r="D5605" s="13">
        <v>1260</v>
      </c>
      <c r="E5605" s="13" t="s">
        <v>11542</v>
      </c>
      <c r="F5605" s="13" t="s">
        <v>15</v>
      </c>
      <c r="G5605" s="14">
        <v>1653046954984</v>
      </c>
      <c r="H5605" s="55">
        <v>0.55883101851851802</v>
      </c>
      <c r="I5605" s="33">
        <v>44891.558831018498</v>
      </c>
      <c r="J5605" s="58">
        <v>44891</v>
      </c>
      <c r="K5605" s="13" t="s">
        <v>249</v>
      </c>
      <c r="L5605" s="13" t="s">
        <v>44</v>
      </c>
      <c r="M5605" s="13" t="s">
        <v>250</v>
      </c>
      <c r="N5605" s="13" t="s">
        <v>215</v>
      </c>
      <c r="O5605" s="33">
        <v>44891.153483796297</v>
      </c>
      <c r="P5605" s="58">
        <v>44891</v>
      </c>
      <c r="Q5605" s="33" t="s">
        <v>237</v>
      </c>
      <c r="R5605" s="14">
        <v>939</v>
      </c>
      <c r="S5605" s="13" t="s">
        <v>216</v>
      </c>
      <c r="T5605" s="13" t="s">
        <v>217</v>
      </c>
      <c r="U5605" s="33">
        <f t="shared" ca="1" si="1044"/>
        <v>45744.56914039352</v>
      </c>
      <c r="V5605" s="13" t="str">
        <f t="shared" si="1045"/>
        <v>Coimbatore</v>
      </c>
      <c r="W5605" s="13" t="str">
        <f t="shared" si="1046"/>
        <v>CLS</v>
      </c>
      <c r="X5605" s="13">
        <f t="shared" si="1047"/>
        <v>13</v>
      </c>
      <c r="Y5605" s="13" t="str">
        <f>IFERROR(VLOOKUP(C5605,ReceivingTeam[],2,FALSE),"HelpDesk")</f>
        <v>Branch office</v>
      </c>
      <c r="Z5605" s="67">
        <f t="shared" si="1048"/>
        <v>44893.704664351826</v>
      </c>
      <c r="AA5605" s="68">
        <f t="shared" si="1049"/>
        <v>44891</v>
      </c>
      <c r="AB5605" s="69" t="b">
        <f t="shared" si="1050"/>
        <v>1</v>
      </c>
      <c r="AC5605" s="70">
        <f t="shared" si="1051"/>
        <v>0.5</v>
      </c>
      <c r="AD5605" s="67">
        <f t="shared" si="1052"/>
        <v>44893.704664351826</v>
      </c>
      <c r="AE5605" s="67">
        <f>VLOOKUP(V5605,'Branch Wise Work Timelines'!C:G,3,FALSE)+AA5605</f>
        <v>44891.416666666664</v>
      </c>
      <c r="AF5605" s="67">
        <f>IF(V5605="Bangalore",VLOOKUP(V5605,'Branch Wise Work Timelines'!C:G,4,FALSE)+AA5605+1,IF(V5605="Mumbai",VLOOKUP(V5605,'Branch Wise Work Timelines'!C:G,4,FALSE)+AA5605+1,VLOOKUP(V5605,'Branch Wise Work Timelines'!C:G,4,FALSE)+AA5605))</f>
        <v>44891.770833333336</v>
      </c>
      <c r="AG5605" s="67">
        <f>WORKDAY.INTL(AA5605,1,11)+VLOOKUP(V5605,'Branch Wise Work Timelines'!C:G,3,FALSE)</f>
        <v>44893.416666666664</v>
      </c>
      <c r="AH5605" s="69" t="str">
        <f t="shared" si="1053"/>
        <v>Met</v>
      </c>
      <c r="AI5605" s="69">
        <f t="shared" ca="1" si="1054"/>
        <v>20421</v>
      </c>
      <c r="AJ5605" s="69" t="str">
        <f ca="1">IF(AI5605&lt;0,"0-12",IFERROR(VLOOKUP(AI5605,Breakup[],2,FALSE),"&gt;24"))</f>
        <v>&gt;24</v>
      </c>
      <c r="AK5605" s="69" t="str">
        <f>VLOOKUP(V5605,Master!B:D,3,FALSE)</f>
        <v>South</v>
      </c>
      <c r="AL5605" s="69" t="str">
        <f t="shared" si="1055"/>
        <v>Coimbatore</v>
      </c>
    </row>
    <row r="5606" spans="1:38">
      <c r="A5606" s="14" t="s">
        <v>11543</v>
      </c>
      <c r="B5606" s="54">
        <v>44701.945661111102</v>
      </c>
      <c r="C5606" s="13" t="s">
        <v>147</v>
      </c>
      <c r="D5606" s="13">
        <v>1556</v>
      </c>
      <c r="E5606" s="13" t="s">
        <v>11544</v>
      </c>
      <c r="F5606" s="13" t="s">
        <v>33</v>
      </c>
      <c r="G5606" s="14">
        <v>1653067592196</v>
      </c>
      <c r="H5606" s="55">
        <v>0.46731481481481502</v>
      </c>
      <c r="I5606" s="33">
        <v>44887.467314814799</v>
      </c>
      <c r="J5606" s="58">
        <v>44887</v>
      </c>
      <c r="K5606" s="13" t="s">
        <v>213</v>
      </c>
      <c r="L5606" s="13" t="s">
        <v>30</v>
      </c>
      <c r="M5606" s="13" t="s">
        <v>147</v>
      </c>
      <c r="N5606" s="13" t="s">
        <v>206</v>
      </c>
      <c r="O5606" s="33" t="s">
        <v>38</v>
      </c>
      <c r="P5606" s="58" t="s">
        <v>38</v>
      </c>
      <c r="Q5606" s="33" t="s">
        <v>207</v>
      </c>
      <c r="R5606" s="14" t="s">
        <v>38</v>
      </c>
      <c r="S5606" s="13" t="s">
        <v>208</v>
      </c>
      <c r="T5606" s="13" t="s">
        <v>209</v>
      </c>
      <c r="U5606" s="33">
        <f t="shared" ca="1" si="1044"/>
        <v>45744.56914039352</v>
      </c>
      <c r="V5606" s="13" t="str">
        <f t="shared" si="1045"/>
        <v>Bangalore</v>
      </c>
      <c r="W5606" s="13" t="str">
        <f t="shared" si="1046"/>
        <v>RI</v>
      </c>
      <c r="X5606" s="13">
        <f t="shared" si="1047"/>
        <v>11</v>
      </c>
      <c r="Y5606" s="13" t="str">
        <f>IFERROR(VLOOKUP(C5606,ReceivingTeam[],2,FALSE),"HelpDesk")</f>
        <v>Branch office</v>
      </c>
      <c r="Z5606" s="67">
        <f t="shared" si="1048"/>
        <v>44887.967314814799</v>
      </c>
      <c r="AA5606" s="68">
        <f t="shared" si="1049"/>
        <v>44887</v>
      </c>
      <c r="AB5606" s="69" t="b">
        <f t="shared" si="1050"/>
        <v>1</v>
      </c>
      <c r="AC5606" s="70">
        <f t="shared" si="1051"/>
        <v>0.5</v>
      </c>
      <c r="AD5606" s="67">
        <f t="shared" si="1052"/>
        <v>44887.967314814799</v>
      </c>
      <c r="AE5606" s="67">
        <f>VLOOKUP(V5606,'Branch Wise Work Timelines'!C:G,3,FALSE)+AA5606</f>
        <v>44887.416666666664</v>
      </c>
      <c r="AF5606" s="67">
        <f>IF(V5606="Bangalore",VLOOKUP(V5606,'Branch Wise Work Timelines'!C:G,4,FALSE)+AA5606+1,IF(V5606="Mumbai",VLOOKUP(V5606,'Branch Wise Work Timelines'!C:G,4,FALSE)+AA5606+1,VLOOKUP(V5606,'Branch Wise Work Timelines'!C:G,4,FALSE)+AA5606))</f>
        <v>44888.104166666664</v>
      </c>
      <c r="AG5606" s="67">
        <f>WORKDAY.INTL(AA5606,1,11)+VLOOKUP(V5606,'Branch Wise Work Timelines'!C:G,3,FALSE)</f>
        <v>44888.416666666664</v>
      </c>
      <c r="AH5606" s="69" t="str">
        <f t="shared" ca="1" si="1053"/>
        <v>Out of TAT</v>
      </c>
      <c r="AI5606" s="69">
        <f t="shared" ca="1" si="1054"/>
        <v>20559</v>
      </c>
      <c r="AJ5606" s="69" t="str">
        <f ca="1">IF(AI5606&lt;0,"0-12",IFERROR(VLOOKUP(AI5606,Breakup[],2,FALSE),"&gt;24"))</f>
        <v>&gt;24</v>
      </c>
      <c r="AK5606" s="69" t="str">
        <f>VLOOKUP(V5606,Master!B:D,3,FALSE)</f>
        <v>South</v>
      </c>
      <c r="AL5606" s="69" t="str">
        <f t="shared" si="1055"/>
        <v>Bangalore</v>
      </c>
    </row>
    <row r="5607" spans="1:38">
      <c r="A5607" s="14" t="s">
        <v>11545</v>
      </c>
      <c r="B5607" s="54">
        <v>44701.771023726898</v>
      </c>
      <c r="C5607" s="13" t="s">
        <v>344</v>
      </c>
      <c r="D5607" s="13">
        <v>1877</v>
      </c>
      <c r="E5607" s="13" t="s">
        <v>11546</v>
      </c>
      <c r="F5607" s="13" t="s">
        <v>33</v>
      </c>
      <c r="G5607" s="14">
        <v>1653052695813</v>
      </c>
      <c r="H5607" s="55">
        <v>0.56937499999999996</v>
      </c>
      <c r="I5607" s="33">
        <v>44887.569374999999</v>
      </c>
      <c r="J5607" s="58">
        <v>44887</v>
      </c>
      <c r="K5607" s="13" t="s">
        <v>263</v>
      </c>
      <c r="L5607" s="13" t="s">
        <v>69</v>
      </c>
      <c r="M5607" s="13" t="s">
        <v>101</v>
      </c>
      <c r="N5607" s="13" t="s">
        <v>206</v>
      </c>
      <c r="O5607" s="33" t="s">
        <v>38</v>
      </c>
      <c r="P5607" s="58" t="s">
        <v>38</v>
      </c>
      <c r="Q5607" s="33" t="s">
        <v>207</v>
      </c>
      <c r="R5607" s="14" t="s">
        <v>38</v>
      </c>
      <c r="S5607" s="13" t="s">
        <v>208</v>
      </c>
      <c r="T5607" s="13" t="s">
        <v>209</v>
      </c>
      <c r="U5607" s="33">
        <f t="shared" ca="1" si="1044"/>
        <v>45744.56914039352</v>
      </c>
      <c r="V5607" s="13" t="str">
        <f t="shared" si="1045"/>
        <v>Mumbai</v>
      </c>
      <c r="W5607" s="13" t="str">
        <f t="shared" si="1046"/>
        <v>RI</v>
      </c>
      <c r="X5607" s="13">
        <f t="shared" si="1047"/>
        <v>13</v>
      </c>
      <c r="Y5607" s="13" t="str">
        <f>IFERROR(VLOOKUP(C5607,ReceivingTeam[],2,FALSE),"HelpDesk")</f>
        <v>HelpDesk</v>
      </c>
      <c r="Z5607" s="67">
        <f t="shared" si="1048"/>
        <v>44888.069374999999</v>
      </c>
      <c r="AA5607" s="68">
        <f t="shared" si="1049"/>
        <v>44887</v>
      </c>
      <c r="AB5607" s="69" t="b">
        <f t="shared" si="1050"/>
        <v>1</v>
      </c>
      <c r="AC5607" s="70">
        <f t="shared" si="1051"/>
        <v>0.5</v>
      </c>
      <c r="AD5607" s="67">
        <f t="shared" si="1052"/>
        <v>44888.069374999999</v>
      </c>
      <c r="AE5607" s="67">
        <f>VLOOKUP(V5607,'Branch Wise Work Timelines'!C:G,3,FALSE)+AA5607</f>
        <v>44887.416666666664</v>
      </c>
      <c r="AF5607" s="67">
        <f>IF(V5607="Bangalore",VLOOKUP(V5607,'Branch Wise Work Timelines'!C:G,4,FALSE)+AA5607+1,IF(V5607="Mumbai",VLOOKUP(V5607,'Branch Wise Work Timelines'!C:G,4,FALSE)+AA5607+1,VLOOKUP(V5607,'Branch Wise Work Timelines'!C:G,4,FALSE)+AA5607))</f>
        <v>44888.25</v>
      </c>
      <c r="AG5607" s="67">
        <f>WORKDAY.INTL(AA5607,1,11)+VLOOKUP(V5607,'Branch Wise Work Timelines'!C:G,3,FALSE)</f>
        <v>44888.416666666664</v>
      </c>
      <c r="AH5607" s="69" t="str">
        <f t="shared" ca="1" si="1053"/>
        <v>Out of TAT</v>
      </c>
      <c r="AI5607" s="69">
        <f t="shared" ca="1" si="1054"/>
        <v>20556</v>
      </c>
      <c r="AJ5607" s="69" t="str">
        <f ca="1">IF(AI5607&lt;0,"0-12",IFERROR(VLOOKUP(AI5607,Breakup[],2,FALSE),"&gt;24"))</f>
        <v>&gt;24</v>
      </c>
      <c r="AK5607" s="69" t="str">
        <f>VLOOKUP(V5607,Master!B:D,3,FALSE)</f>
        <v>East</v>
      </c>
      <c r="AL5607" s="69" t="str">
        <f t="shared" si="1055"/>
        <v>Mumbai</v>
      </c>
    </row>
    <row r="5608" spans="1:38">
      <c r="A5608" s="14" t="s">
        <v>11547</v>
      </c>
      <c r="B5608" s="54">
        <v>44701.767347881898</v>
      </c>
      <c r="C5608" s="13" t="s">
        <v>211</v>
      </c>
      <c r="D5608" s="13">
        <v>414</v>
      </c>
      <c r="E5608" s="13" t="s">
        <v>11548</v>
      </c>
      <c r="F5608" s="13" t="s">
        <v>15</v>
      </c>
      <c r="G5608" s="14">
        <v>1653053249969</v>
      </c>
      <c r="H5608" s="55">
        <v>0.197430555555556</v>
      </c>
      <c r="I5608" s="33">
        <v>44882.1974305556</v>
      </c>
      <c r="J5608" s="58">
        <v>44882</v>
      </c>
      <c r="K5608" s="13" t="s">
        <v>213</v>
      </c>
      <c r="L5608" s="13" t="s">
        <v>30</v>
      </c>
      <c r="M5608" s="13" t="s">
        <v>214</v>
      </c>
      <c r="N5608" s="13" t="s">
        <v>215</v>
      </c>
      <c r="O5608" s="33" t="s">
        <v>38</v>
      </c>
      <c r="P5608" s="58" t="s">
        <v>38</v>
      </c>
      <c r="Q5608" s="33" t="s">
        <v>207</v>
      </c>
      <c r="R5608" s="14" t="s">
        <v>38</v>
      </c>
      <c r="S5608" s="13" t="s">
        <v>216</v>
      </c>
      <c r="T5608" s="13" t="s">
        <v>217</v>
      </c>
      <c r="U5608" s="33">
        <f t="shared" ca="1" si="1044"/>
        <v>45744.56914039352</v>
      </c>
      <c r="V5608" s="13" t="str">
        <f t="shared" si="1045"/>
        <v>Bangalore</v>
      </c>
      <c r="W5608" s="13" t="str">
        <f t="shared" si="1046"/>
        <v>CLS</v>
      </c>
      <c r="X5608" s="13">
        <f t="shared" si="1047"/>
        <v>4</v>
      </c>
      <c r="Y5608" s="13" t="str">
        <f>IFERROR(VLOOKUP(C5608,ReceivingTeam[],2,FALSE),"HelpDesk")</f>
        <v>HelpDesk</v>
      </c>
      <c r="Z5608" s="67">
        <f t="shared" si="1048"/>
        <v>44882.916666666664</v>
      </c>
      <c r="AA5608" s="68">
        <f t="shared" si="1049"/>
        <v>44882</v>
      </c>
      <c r="AB5608" s="69" t="b">
        <f t="shared" si="1050"/>
        <v>1</v>
      </c>
      <c r="AC5608" s="70">
        <f t="shared" si="1051"/>
        <v>0.5</v>
      </c>
      <c r="AD5608" s="67">
        <f t="shared" si="1052"/>
        <v>44882.916666666664</v>
      </c>
      <c r="AE5608" s="67">
        <f>VLOOKUP(V5608,'Branch Wise Work Timelines'!C:G,3,FALSE)+AA5608</f>
        <v>44882.416666666664</v>
      </c>
      <c r="AF5608" s="67">
        <f>IF(V5608="Bangalore",VLOOKUP(V5608,'Branch Wise Work Timelines'!C:G,4,FALSE)+AA5608+1,IF(V5608="Mumbai",VLOOKUP(V5608,'Branch Wise Work Timelines'!C:G,4,FALSE)+AA5608+1,VLOOKUP(V5608,'Branch Wise Work Timelines'!C:G,4,FALSE)+AA5608))</f>
        <v>44883.104166666664</v>
      </c>
      <c r="AG5608" s="67">
        <f>WORKDAY.INTL(AA5608,1,11)+VLOOKUP(V5608,'Branch Wise Work Timelines'!C:G,3,FALSE)</f>
        <v>44883.416666666664</v>
      </c>
      <c r="AH5608" s="69" t="str">
        <f t="shared" ca="1" si="1053"/>
        <v>Out of TAT</v>
      </c>
      <c r="AI5608" s="69">
        <f t="shared" ca="1" si="1054"/>
        <v>20680</v>
      </c>
      <c r="AJ5608" s="69" t="str">
        <f ca="1">IF(AI5608&lt;0,"0-12",IFERROR(VLOOKUP(AI5608,Breakup[],2,FALSE),"&gt;24"))</f>
        <v>&gt;24</v>
      </c>
      <c r="AK5608" s="69" t="str">
        <f>VLOOKUP(V5608,Master!B:D,3,FALSE)</f>
        <v>South</v>
      </c>
      <c r="AL5608" s="69" t="str">
        <f t="shared" si="1055"/>
        <v>Bangalore-CLS</v>
      </c>
    </row>
    <row r="5609" spans="1:38">
      <c r="A5609" s="14" t="s">
        <v>11549</v>
      </c>
      <c r="B5609" s="54">
        <v>44701.684970798597</v>
      </c>
      <c r="C5609" s="13" t="s">
        <v>235</v>
      </c>
      <c r="D5609" s="13">
        <v>469</v>
      </c>
      <c r="E5609" s="13" t="s">
        <v>11550</v>
      </c>
      <c r="F5609" s="13" t="s">
        <v>15</v>
      </c>
      <c r="G5609" s="14">
        <v>1653051574035</v>
      </c>
      <c r="H5609" s="55">
        <v>0.65001157407407395</v>
      </c>
      <c r="I5609" s="33">
        <v>44881.6500115741</v>
      </c>
      <c r="J5609" s="58">
        <v>44881</v>
      </c>
      <c r="K5609" s="13" t="s">
        <v>213</v>
      </c>
      <c r="L5609" s="13" t="s">
        <v>30</v>
      </c>
      <c r="M5609" s="13" t="s">
        <v>75</v>
      </c>
      <c r="N5609" s="13" t="s">
        <v>206</v>
      </c>
      <c r="O5609" s="33" t="s">
        <v>38</v>
      </c>
      <c r="P5609" s="58" t="s">
        <v>38</v>
      </c>
      <c r="Q5609" s="33" t="s">
        <v>207</v>
      </c>
      <c r="R5609" s="14" t="s">
        <v>38</v>
      </c>
      <c r="S5609" s="13" t="s">
        <v>208</v>
      </c>
      <c r="T5609" s="13" t="s">
        <v>209</v>
      </c>
      <c r="U5609" s="33">
        <f t="shared" ca="1" si="1044"/>
        <v>45744.56914039352</v>
      </c>
      <c r="V5609" s="13" t="str">
        <f t="shared" si="1045"/>
        <v>Bangalore</v>
      </c>
      <c r="W5609" s="13" t="str">
        <f t="shared" si="1046"/>
        <v>CLS</v>
      </c>
      <c r="X5609" s="13">
        <f t="shared" si="1047"/>
        <v>15</v>
      </c>
      <c r="Y5609" s="13" t="str">
        <f>IFERROR(VLOOKUP(C5609,ReceivingTeam[],2,FALSE),"HelpDesk")</f>
        <v>HelpDesk</v>
      </c>
      <c r="Z5609" s="67">
        <f t="shared" si="1048"/>
        <v>44882.4625115741</v>
      </c>
      <c r="AA5609" s="68">
        <f t="shared" si="1049"/>
        <v>44881</v>
      </c>
      <c r="AB5609" s="69" t="b">
        <f t="shared" si="1050"/>
        <v>1</v>
      </c>
      <c r="AC5609" s="70">
        <f t="shared" si="1051"/>
        <v>0.5</v>
      </c>
      <c r="AD5609" s="67">
        <f t="shared" si="1052"/>
        <v>44882.4625115741</v>
      </c>
      <c r="AE5609" s="67">
        <f>VLOOKUP(V5609,'Branch Wise Work Timelines'!C:G,3,FALSE)+AA5609</f>
        <v>44881.416666666664</v>
      </c>
      <c r="AF5609" s="67">
        <f>IF(V5609="Bangalore",VLOOKUP(V5609,'Branch Wise Work Timelines'!C:G,4,FALSE)+AA5609+1,IF(V5609="Mumbai",VLOOKUP(V5609,'Branch Wise Work Timelines'!C:G,4,FALSE)+AA5609+1,VLOOKUP(V5609,'Branch Wise Work Timelines'!C:G,4,FALSE)+AA5609))</f>
        <v>44882.104166666664</v>
      </c>
      <c r="AG5609" s="67">
        <f>WORKDAY.INTL(AA5609,1,11)+VLOOKUP(V5609,'Branch Wise Work Timelines'!C:G,3,FALSE)</f>
        <v>44882.416666666664</v>
      </c>
      <c r="AH5609" s="69" t="str">
        <f t="shared" ca="1" si="1053"/>
        <v>Out of TAT</v>
      </c>
      <c r="AI5609" s="69">
        <f t="shared" ca="1" si="1054"/>
        <v>20691</v>
      </c>
      <c r="AJ5609" s="69" t="str">
        <f ca="1">IF(AI5609&lt;0,"0-12",IFERROR(VLOOKUP(AI5609,Breakup[],2,FALSE),"&gt;24"))</f>
        <v>&gt;24</v>
      </c>
      <c r="AK5609" s="69" t="str">
        <f>VLOOKUP(V5609,Master!B:D,3,FALSE)</f>
        <v>South</v>
      </c>
      <c r="AL5609" s="69" t="str">
        <f t="shared" si="1055"/>
        <v>Bangalore-CLS</v>
      </c>
    </row>
    <row r="5610" spans="1:38">
      <c r="A5610" s="14" t="s">
        <v>11551</v>
      </c>
      <c r="B5610" s="54">
        <v>44701.724583020798</v>
      </c>
      <c r="C5610" s="13" t="s">
        <v>268</v>
      </c>
      <c r="D5610" s="13">
        <v>1474</v>
      </c>
      <c r="E5610" s="13" t="s">
        <v>11552</v>
      </c>
      <c r="F5610" s="13" t="s">
        <v>15</v>
      </c>
      <c r="G5610" s="14">
        <v>1653051039986</v>
      </c>
      <c r="H5610" s="55">
        <v>5.9166666666666701E-2</v>
      </c>
      <c r="I5610" s="33">
        <v>44891.059166666702</v>
      </c>
      <c r="J5610" s="58">
        <v>44891</v>
      </c>
      <c r="K5610" s="13" t="s">
        <v>213</v>
      </c>
      <c r="L5610" s="13" t="s">
        <v>30</v>
      </c>
      <c r="M5610" s="13" t="s">
        <v>214</v>
      </c>
      <c r="N5610" s="13" t="s">
        <v>206</v>
      </c>
      <c r="O5610" s="33">
        <v>44891.159178240698</v>
      </c>
      <c r="P5610" s="58">
        <v>44891</v>
      </c>
      <c r="Q5610" s="33" t="s">
        <v>237</v>
      </c>
      <c r="R5610" s="14">
        <v>1070</v>
      </c>
      <c r="S5610" s="13" t="s">
        <v>216</v>
      </c>
      <c r="T5610" s="13" t="s">
        <v>217</v>
      </c>
      <c r="U5610" s="33">
        <f t="shared" ca="1" si="1044"/>
        <v>45744.56914039352</v>
      </c>
      <c r="V5610" s="13" t="str">
        <f t="shared" si="1045"/>
        <v>Bangalore</v>
      </c>
      <c r="W5610" s="13" t="str">
        <f t="shared" si="1046"/>
        <v>CLS</v>
      </c>
      <c r="X5610" s="13">
        <f t="shared" si="1047"/>
        <v>1</v>
      </c>
      <c r="Y5610" s="13" t="str">
        <f>IFERROR(VLOOKUP(C5610,ReceivingTeam[],2,FALSE),"HelpDesk")</f>
        <v>HelpDesk</v>
      </c>
      <c r="Z5610" s="67">
        <f t="shared" si="1048"/>
        <v>44891.916666666664</v>
      </c>
      <c r="AA5610" s="68">
        <f t="shared" si="1049"/>
        <v>44891</v>
      </c>
      <c r="AB5610" s="69" t="b">
        <f t="shared" si="1050"/>
        <v>1</v>
      </c>
      <c r="AC5610" s="70">
        <f t="shared" si="1051"/>
        <v>0.5</v>
      </c>
      <c r="AD5610" s="67">
        <f t="shared" si="1052"/>
        <v>44891.916666666664</v>
      </c>
      <c r="AE5610" s="67">
        <f>VLOOKUP(V5610,'Branch Wise Work Timelines'!C:G,3,FALSE)+AA5610</f>
        <v>44891.416666666664</v>
      </c>
      <c r="AF5610" s="67">
        <f>IF(V5610="Bangalore",VLOOKUP(V5610,'Branch Wise Work Timelines'!C:G,4,FALSE)+AA5610+1,IF(V5610="Mumbai",VLOOKUP(V5610,'Branch Wise Work Timelines'!C:G,4,FALSE)+AA5610+1,VLOOKUP(V5610,'Branch Wise Work Timelines'!C:G,4,FALSE)+AA5610))</f>
        <v>44892.104166666664</v>
      </c>
      <c r="AG5610" s="67">
        <f>WORKDAY.INTL(AA5610,1,11)+VLOOKUP(V5610,'Branch Wise Work Timelines'!C:G,3,FALSE)</f>
        <v>44893.416666666664</v>
      </c>
      <c r="AH5610" s="69" t="str">
        <f t="shared" si="1053"/>
        <v>Met</v>
      </c>
      <c r="AI5610" s="69">
        <f t="shared" ca="1" si="1054"/>
        <v>20464</v>
      </c>
      <c r="AJ5610" s="69" t="str">
        <f ca="1">IF(AI5610&lt;0,"0-12",IFERROR(VLOOKUP(AI5610,Breakup[],2,FALSE),"&gt;24"))</f>
        <v>&gt;24</v>
      </c>
      <c r="AK5610" s="69" t="str">
        <f>VLOOKUP(V5610,Master!B:D,3,FALSE)</f>
        <v>South</v>
      </c>
      <c r="AL5610" s="69" t="str">
        <f t="shared" si="1055"/>
        <v>Bangalore-CLS</v>
      </c>
    </row>
    <row r="5611" spans="1:38">
      <c r="A5611" s="14" t="s">
        <v>11553</v>
      </c>
      <c r="B5611" s="54">
        <v>44701.7262689005</v>
      </c>
      <c r="C5611" s="13" t="s">
        <v>148</v>
      </c>
      <c r="D5611" s="13">
        <v>911</v>
      </c>
      <c r="E5611" s="13" t="s">
        <v>11554</v>
      </c>
      <c r="F5611" s="13" t="s">
        <v>33</v>
      </c>
      <c r="G5611" s="14">
        <v>1653051712314</v>
      </c>
      <c r="H5611" s="55">
        <v>5.7638888888888896E-3</v>
      </c>
      <c r="I5611" s="33">
        <v>44884.005763888897</v>
      </c>
      <c r="J5611" s="58">
        <v>44884</v>
      </c>
      <c r="K5611" s="13" t="s">
        <v>313</v>
      </c>
      <c r="L5611" s="13" t="s">
        <v>60</v>
      </c>
      <c r="M5611" s="13" t="s">
        <v>314</v>
      </c>
      <c r="N5611" s="13" t="s">
        <v>206</v>
      </c>
      <c r="O5611" s="33" t="s">
        <v>38</v>
      </c>
      <c r="P5611" s="58" t="s">
        <v>38</v>
      </c>
      <c r="Q5611" s="33" t="s">
        <v>207</v>
      </c>
      <c r="R5611" s="14" t="s">
        <v>38</v>
      </c>
      <c r="S5611" s="13" t="s">
        <v>208</v>
      </c>
      <c r="T5611" s="13" t="s">
        <v>1059</v>
      </c>
      <c r="U5611" s="33">
        <f t="shared" ca="1" si="1044"/>
        <v>45744.56914039352</v>
      </c>
      <c r="V5611" s="13" t="str">
        <f t="shared" si="1045"/>
        <v>Hyderabad</v>
      </c>
      <c r="W5611" s="13" t="str">
        <f t="shared" si="1046"/>
        <v>RI</v>
      </c>
      <c r="X5611" s="13">
        <f t="shared" si="1047"/>
        <v>0</v>
      </c>
      <c r="Y5611" s="13" t="str">
        <f>IFERROR(VLOOKUP(C5611,ReceivingTeam[],2,FALSE),"HelpDesk")</f>
        <v>Branch office</v>
      </c>
      <c r="Z5611" s="67">
        <f t="shared" si="1048"/>
        <v>44889.062499999993</v>
      </c>
      <c r="AA5611" s="68">
        <f t="shared" si="1049"/>
        <v>44884</v>
      </c>
      <c r="AB5611" s="69" t="b">
        <f t="shared" si="1050"/>
        <v>1</v>
      </c>
      <c r="AC5611" s="70">
        <f t="shared" si="1051"/>
        <v>3</v>
      </c>
      <c r="AD5611" s="67">
        <f t="shared" si="1052"/>
        <v>44889.062499999993</v>
      </c>
      <c r="AE5611" s="67">
        <f>VLOOKUP(V5611,'Branch Wise Work Timelines'!C:G,3,FALSE)+AA5611</f>
        <v>44884.416666666664</v>
      </c>
      <c r="AF5611" s="67">
        <f>IF(V5611="Bangalore",VLOOKUP(V5611,'Branch Wise Work Timelines'!C:G,4,FALSE)+AA5611+1,IF(V5611="Mumbai",VLOOKUP(V5611,'Branch Wise Work Timelines'!C:G,4,FALSE)+AA5611+1,VLOOKUP(V5611,'Branch Wise Work Timelines'!C:G,4,FALSE)+AA5611))</f>
        <v>44884.770833333336</v>
      </c>
      <c r="AG5611" s="67">
        <f>WORKDAY.INTL(AA5611,1,11)+VLOOKUP(V5611,'Branch Wise Work Timelines'!C:G,3,FALSE)</f>
        <v>44886.416666666664</v>
      </c>
      <c r="AH5611" s="69" t="str">
        <f t="shared" ca="1" si="1053"/>
        <v>Out of TAT</v>
      </c>
      <c r="AI5611" s="69">
        <f t="shared" ca="1" si="1054"/>
        <v>20533</v>
      </c>
      <c r="AJ5611" s="69" t="str">
        <f ca="1">IF(AI5611&lt;0,"0-12",IFERROR(VLOOKUP(AI5611,Breakup[],2,FALSE),"&gt;24"))</f>
        <v>&gt;24</v>
      </c>
      <c r="AK5611" s="69" t="str">
        <f>VLOOKUP(V5611,Master!B:D,3,FALSE)</f>
        <v>South</v>
      </c>
      <c r="AL5611" s="69" t="str">
        <f t="shared" si="1055"/>
        <v>Hyderabad</v>
      </c>
    </row>
    <row r="5612" spans="1:38">
      <c r="A5612" s="14" t="s">
        <v>11555</v>
      </c>
      <c r="B5612" s="54">
        <v>44701.693039664402</v>
      </c>
      <c r="C5612" s="13" t="s">
        <v>586</v>
      </c>
      <c r="D5612" s="13">
        <v>1176</v>
      </c>
      <c r="E5612" s="13" t="s">
        <v>11556</v>
      </c>
      <c r="F5612" s="13" t="s">
        <v>15</v>
      </c>
      <c r="G5612" s="14">
        <v>1653046672988</v>
      </c>
      <c r="H5612" s="55">
        <v>7.5254629629629602E-2</v>
      </c>
      <c r="I5612" s="33">
        <v>44885.075254629599</v>
      </c>
      <c r="J5612" s="58">
        <v>44885</v>
      </c>
      <c r="K5612" s="13" t="s">
        <v>213</v>
      </c>
      <c r="L5612" s="13" t="s">
        <v>30</v>
      </c>
      <c r="M5612" s="13" t="s">
        <v>75</v>
      </c>
      <c r="N5612" s="13" t="s">
        <v>206</v>
      </c>
      <c r="O5612" s="33" t="s">
        <v>38</v>
      </c>
      <c r="P5612" s="58" t="s">
        <v>38</v>
      </c>
      <c r="Q5612" s="33" t="s">
        <v>207</v>
      </c>
      <c r="R5612" s="14" t="s">
        <v>38</v>
      </c>
      <c r="S5612" s="13" t="s">
        <v>208</v>
      </c>
      <c r="T5612" s="13" t="s">
        <v>209</v>
      </c>
      <c r="U5612" s="33">
        <f t="shared" ca="1" si="1044"/>
        <v>45744.56914039352</v>
      </c>
      <c r="V5612" s="13" t="str">
        <f t="shared" si="1045"/>
        <v>Bangalore</v>
      </c>
      <c r="W5612" s="13" t="str">
        <f t="shared" si="1046"/>
        <v>CLS</v>
      </c>
      <c r="X5612" s="13">
        <f t="shared" si="1047"/>
        <v>1</v>
      </c>
      <c r="Y5612" s="13" t="str">
        <f>IFERROR(VLOOKUP(C5612,ReceivingTeam[],2,FALSE),"HelpDesk")</f>
        <v>HelpDesk</v>
      </c>
      <c r="Z5612" s="67">
        <f t="shared" si="1048"/>
        <v>44885.916666666664</v>
      </c>
      <c r="AA5612" s="68">
        <f t="shared" si="1049"/>
        <v>44885</v>
      </c>
      <c r="AB5612" s="69" t="b">
        <f t="shared" si="1050"/>
        <v>0</v>
      </c>
      <c r="AC5612" s="70">
        <f t="shared" si="1051"/>
        <v>0.5</v>
      </c>
      <c r="AD5612" s="67">
        <f t="shared" si="1052"/>
        <v>44885.916666666664</v>
      </c>
      <c r="AE5612" s="67">
        <f>VLOOKUP(V5612,'Branch Wise Work Timelines'!C:G,3,FALSE)+AA5612</f>
        <v>44885.416666666664</v>
      </c>
      <c r="AF5612" s="67">
        <f>IF(V5612="Bangalore",VLOOKUP(V5612,'Branch Wise Work Timelines'!C:G,4,FALSE)+AA5612+1,IF(V5612="Mumbai",VLOOKUP(V5612,'Branch Wise Work Timelines'!C:G,4,FALSE)+AA5612+1,VLOOKUP(V5612,'Branch Wise Work Timelines'!C:G,4,FALSE)+AA5612))</f>
        <v>44886.104166666664</v>
      </c>
      <c r="AG5612" s="67">
        <f>WORKDAY.INTL(AA5612,1,11)+VLOOKUP(V5612,'Branch Wise Work Timelines'!C:G,3,FALSE)</f>
        <v>44886.416666666664</v>
      </c>
      <c r="AH5612" s="69" t="str">
        <f t="shared" ca="1" si="1053"/>
        <v>Out of TAT</v>
      </c>
      <c r="AI5612" s="69">
        <f t="shared" ca="1" si="1054"/>
        <v>20608</v>
      </c>
      <c r="AJ5612" s="69" t="str">
        <f ca="1">IF(AI5612&lt;0,"0-12",IFERROR(VLOOKUP(AI5612,Breakup[],2,FALSE),"&gt;24"))</f>
        <v>&gt;24</v>
      </c>
      <c r="AK5612" s="69" t="str">
        <f>VLOOKUP(V5612,Master!B:D,3,FALSE)</f>
        <v>South</v>
      </c>
      <c r="AL5612" s="69" t="str">
        <f t="shared" si="1055"/>
        <v>Bangalore-CLS</v>
      </c>
    </row>
    <row r="5613" spans="1:38">
      <c r="A5613" s="14" t="s">
        <v>11557</v>
      </c>
      <c r="B5613" s="54">
        <v>44701.695746145801</v>
      </c>
      <c r="C5613" s="13" t="s">
        <v>586</v>
      </c>
      <c r="D5613" s="13">
        <v>415</v>
      </c>
      <c r="E5613" s="13" t="s">
        <v>11558</v>
      </c>
      <c r="F5613" s="13" t="s">
        <v>15</v>
      </c>
      <c r="G5613" s="14">
        <v>1653046672988</v>
      </c>
      <c r="H5613" s="55">
        <v>0.71546296296296297</v>
      </c>
      <c r="I5613" s="33">
        <v>44887.715462963002</v>
      </c>
      <c r="J5613" s="58">
        <v>44887</v>
      </c>
      <c r="K5613" s="13" t="s">
        <v>213</v>
      </c>
      <c r="L5613" s="13" t="s">
        <v>30</v>
      </c>
      <c r="M5613" s="13" t="s">
        <v>75</v>
      </c>
      <c r="N5613" s="13" t="s">
        <v>206</v>
      </c>
      <c r="O5613" s="33" t="s">
        <v>38</v>
      </c>
      <c r="P5613" s="58" t="s">
        <v>38</v>
      </c>
      <c r="Q5613" s="33" t="s">
        <v>207</v>
      </c>
      <c r="R5613" s="14" t="s">
        <v>38</v>
      </c>
      <c r="S5613" s="13" t="s">
        <v>208</v>
      </c>
      <c r="T5613" s="13" t="s">
        <v>209</v>
      </c>
      <c r="U5613" s="33">
        <f t="shared" ca="1" si="1044"/>
        <v>45744.56914039352</v>
      </c>
      <c r="V5613" s="13" t="str">
        <f t="shared" si="1045"/>
        <v>Bangalore</v>
      </c>
      <c r="W5613" s="13" t="str">
        <f t="shared" si="1046"/>
        <v>CLS</v>
      </c>
      <c r="X5613" s="13">
        <f t="shared" si="1047"/>
        <v>17</v>
      </c>
      <c r="Y5613" s="13" t="str">
        <f>IFERROR(VLOOKUP(C5613,ReceivingTeam[],2,FALSE),"HelpDesk")</f>
        <v>HelpDesk</v>
      </c>
      <c r="Z5613" s="67">
        <f t="shared" si="1048"/>
        <v>44888.527962963002</v>
      </c>
      <c r="AA5613" s="68">
        <f t="shared" si="1049"/>
        <v>44887</v>
      </c>
      <c r="AB5613" s="69" t="b">
        <f t="shared" si="1050"/>
        <v>1</v>
      </c>
      <c r="AC5613" s="70">
        <f t="shared" si="1051"/>
        <v>0.5</v>
      </c>
      <c r="AD5613" s="67">
        <f t="shared" si="1052"/>
        <v>44888.527962963002</v>
      </c>
      <c r="AE5613" s="67">
        <f>VLOOKUP(V5613,'Branch Wise Work Timelines'!C:G,3,FALSE)+AA5613</f>
        <v>44887.416666666664</v>
      </c>
      <c r="AF5613" s="67">
        <f>IF(V5613="Bangalore",VLOOKUP(V5613,'Branch Wise Work Timelines'!C:G,4,FALSE)+AA5613+1,IF(V5613="Mumbai",VLOOKUP(V5613,'Branch Wise Work Timelines'!C:G,4,FALSE)+AA5613+1,VLOOKUP(V5613,'Branch Wise Work Timelines'!C:G,4,FALSE)+AA5613))</f>
        <v>44888.104166666664</v>
      </c>
      <c r="AG5613" s="67">
        <f>WORKDAY.INTL(AA5613,1,11)+VLOOKUP(V5613,'Branch Wise Work Timelines'!C:G,3,FALSE)</f>
        <v>44888.416666666664</v>
      </c>
      <c r="AH5613" s="69" t="str">
        <f t="shared" ca="1" si="1053"/>
        <v>Out of TAT</v>
      </c>
      <c r="AI5613" s="69">
        <f t="shared" ca="1" si="1054"/>
        <v>20545</v>
      </c>
      <c r="AJ5613" s="69" t="str">
        <f ca="1">IF(AI5613&lt;0,"0-12",IFERROR(VLOOKUP(AI5613,Breakup[],2,FALSE),"&gt;24"))</f>
        <v>&gt;24</v>
      </c>
      <c r="AK5613" s="69" t="str">
        <f>VLOOKUP(V5613,Master!B:D,3,FALSE)</f>
        <v>South</v>
      </c>
      <c r="AL5613" s="69" t="str">
        <f t="shared" si="1055"/>
        <v>Bangalore-CLS</v>
      </c>
    </row>
    <row r="5614" spans="1:38">
      <c r="A5614" s="14" t="s">
        <v>11559</v>
      </c>
      <c r="B5614" s="54">
        <v>44701.746753703701</v>
      </c>
      <c r="C5614" s="13" t="s">
        <v>599</v>
      </c>
      <c r="D5614" s="13">
        <v>770</v>
      </c>
      <c r="E5614" s="13" t="s">
        <v>11560</v>
      </c>
      <c r="F5614" s="13" t="s">
        <v>33</v>
      </c>
      <c r="G5614" s="14">
        <v>1653049855960</v>
      </c>
      <c r="H5614" s="55">
        <v>0.65606481481481504</v>
      </c>
      <c r="I5614" s="33">
        <v>44886.656064814801</v>
      </c>
      <c r="J5614" s="58">
        <v>44886</v>
      </c>
      <c r="K5614" s="13" t="s">
        <v>213</v>
      </c>
      <c r="L5614" s="13" t="s">
        <v>30</v>
      </c>
      <c r="M5614" s="13" t="s">
        <v>282</v>
      </c>
      <c r="N5614" s="13" t="s">
        <v>206</v>
      </c>
      <c r="O5614" s="33" t="s">
        <v>38</v>
      </c>
      <c r="P5614" s="58" t="s">
        <v>38</v>
      </c>
      <c r="Q5614" s="33" t="s">
        <v>207</v>
      </c>
      <c r="R5614" s="14" t="s">
        <v>38</v>
      </c>
      <c r="S5614" s="13" t="s">
        <v>216</v>
      </c>
      <c r="T5614" s="13" t="s">
        <v>217</v>
      </c>
      <c r="U5614" s="33">
        <f t="shared" ca="1" si="1044"/>
        <v>45744.56914039352</v>
      </c>
      <c r="V5614" s="13" t="str">
        <f t="shared" si="1045"/>
        <v>Bangalore</v>
      </c>
      <c r="W5614" s="13" t="str">
        <f t="shared" si="1046"/>
        <v>RI</v>
      </c>
      <c r="X5614" s="13">
        <f t="shared" si="1047"/>
        <v>15</v>
      </c>
      <c r="Y5614" s="13" t="str">
        <f>IFERROR(VLOOKUP(C5614,ReceivingTeam[],2,FALSE),"HelpDesk")</f>
        <v>HelpDesk</v>
      </c>
      <c r="Z5614" s="67">
        <f t="shared" si="1048"/>
        <v>44887.468564814801</v>
      </c>
      <c r="AA5614" s="68">
        <f t="shared" si="1049"/>
        <v>44886</v>
      </c>
      <c r="AB5614" s="69" t="b">
        <f t="shared" si="1050"/>
        <v>1</v>
      </c>
      <c r="AC5614" s="70">
        <f t="shared" si="1051"/>
        <v>0.5</v>
      </c>
      <c r="AD5614" s="67">
        <f t="shared" si="1052"/>
        <v>44887.468564814801</v>
      </c>
      <c r="AE5614" s="67">
        <f>VLOOKUP(V5614,'Branch Wise Work Timelines'!C:G,3,FALSE)+AA5614</f>
        <v>44886.416666666664</v>
      </c>
      <c r="AF5614" s="67">
        <f>IF(V5614="Bangalore",VLOOKUP(V5614,'Branch Wise Work Timelines'!C:G,4,FALSE)+AA5614+1,IF(V5614="Mumbai",VLOOKUP(V5614,'Branch Wise Work Timelines'!C:G,4,FALSE)+AA5614+1,VLOOKUP(V5614,'Branch Wise Work Timelines'!C:G,4,FALSE)+AA5614))</f>
        <v>44887.104166666664</v>
      </c>
      <c r="AG5614" s="67">
        <f>WORKDAY.INTL(AA5614,1,11)+VLOOKUP(V5614,'Branch Wise Work Timelines'!C:G,3,FALSE)</f>
        <v>44887.416666666664</v>
      </c>
      <c r="AH5614" s="69" t="str">
        <f t="shared" ca="1" si="1053"/>
        <v>Out of TAT</v>
      </c>
      <c r="AI5614" s="69">
        <f t="shared" ca="1" si="1054"/>
        <v>20571</v>
      </c>
      <c r="AJ5614" s="69" t="str">
        <f ca="1">IF(AI5614&lt;0,"0-12",IFERROR(VLOOKUP(AI5614,Breakup[],2,FALSE),"&gt;24"))</f>
        <v>&gt;24</v>
      </c>
      <c r="AK5614" s="69" t="str">
        <f>VLOOKUP(V5614,Master!B:D,3,FALSE)</f>
        <v>South</v>
      </c>
      <c r="AL5614" s="69" t="str">
        <f t="shared" si="1055"/>
        <v>Bangalore</v>
      </c>
    </row>
    <row r="5615" spans="1:38">
      <c r="A5615" s="14" t="s">
        <v>11561</v>
      </c>
      <c r="B5615" s="54">
        <v>44701.841494131899</v>
      </c>
      <c r="C5615" s="13" t="s">
        <v>81</v>
      </c>
      <c r="D5615" s="13">
        <v>1260</v>
      </c>
      <c r="E5615" s="13" t="s">
        <v>11562</v>
      </c>
      <c r="F5615" s="13" t="s">
        <v>33</v>
      </c>
      <c r="G5615" s="14">
        <v>1653057891591</v>
      </c>
      <c r="H5615" s="55">
        <v>0.72310185185185205</v>
      </c>
      <c r="I5615" s="33">
        <v>44886.723101851901</v>
      </c>
      <c r="J5615" s="58">
        <v>44886</v>
      </c>
      <c r="K5615" s="13" t="s">
        <v>213</v>
      </c>
      <c r="L5615" s="13" t="s">
        <v>30</v>
      </c>
      <c r="M5615" s="13" t="s">
        <v>282</v>
      </c>
      <c r="N5615" s="13" t="s">
        <v>206</v>
      </c>
      <c r="O5615" s="33" t="s">
        <v>38</v>
      </c>
      <c r="P5615" s="58" t="s">
        <v>38</v>
      </c>
      <c r="Q5615" s="33" t="s">
        <v>207</v>
      </c>
      <c r="R5615" s="14" t="s">
        <v>38</v>
      </c>
      <c r="S5615" s="13" t="s">
        <v>216</v>
      </c>
      <c r="T5615" s="13" t="s">
        <v>278</v>
      </c>
      <c r="U5615" s="33">
        <f t="shared" ca="1" si="1044"/>
        <v>45744.56914039352</v>
      </c>
      <c r="V5615" s="13" t="str">
        <f t="shared" si="1045"/>
        <v>Bangalore</v>
      </c>
      <c r="W5615" s="13" t="str">
        <f t="shared" si="1046"/>
        <v>RI</v>
      </c>
      <c r="X5615" s="13">
        <f t="shared" si="1047"/>
        <v>17</v>
      </c>
      <c r="Y5615" s="13" t="str">
        <f>IFERROR(VLOOKUP(C5615,ReceivingTeam[],2,FALSE),"HelpDesk")</f>
        <v>Branch office</v>
      </c>
      <c r="Z5615" s="67">
        <f t="shared" si="1048"/>
        <v>44890.035601851901</v>
      </c>
      <c r="AA5615" s="68">
        <f t="shared" si="1049"/>
        <v>44886</v>
      </c>
      <c r="AB5615" s="69" t="b">
        <f t="shared" si="1050"/>
        <v>1</v>
      </c>
      <c r="AC5615" s="70">
        <f t="shared" si="1051"/>
        <v>3</v>
      </c>
      <c r="AD5615" s="67">
        <f t="shared" si="1052"/>
        <v>44890.035601851901</v>
      </c>
      <c r="AE5615" s="67">
        <f>VLOOKUP(V5615,'Branch Wise Work Timelines'!C:G,3,FALSE)+AA5615</f>
        <v>44886.416666666664</v>
      </c>
      <c r="AF5615" s="67">
        <f>IF(V5615="Bangalore",VLOOKUP(V5615,'Branch Wise Work Timelines'!C:G,4,FALSE)+AA5615+1,IF(V5615="Mumbai",VLOOKUP(V5615,'Branch Wise Work Timelines'!C:G,4,FALSE)+AA5615+1,VLOOKUP(V5615,'Branch Wise Work Timelines'!C:G,4,FALSE)+AA5615))</f>
        <v>44887.104166666664</v>
      </c>
      <c r="AG5615" s="67">
        <f>WORKDAY.INTL(AA5615,1,11)+VLOOKUP(V5615,'Branch Wise Work Timelines'!C:G,3,FALSE)</f>
        <v>44887.416666666664</v>
      </c>
      <c r="AH5615" s="69" t="str">
        <f t="shared" ca="1" si="1053"/>
        <v>Out of TAT</v>
      </c>
      <c r="AI5615" s="69">
        <f t="shared" ca="1" si="1054"/>
        <v>20509</v>
      </c>
      <c r="AJ5615" s="69" t="str">
        <f ca="1">IF(AI5615&lt;0,"0-12",IFERROR(VLOOKUP(AI5615,Breakup[],2,FALSE),"&gt;24"))</f>
        <v>&gt;24</v>
      </c>
      <c r="AK5615" s="69" t="str">
        <f>VLOOKUP(V5615,Master!B:D,3,FALSE)</f>
        <v>South</v>
      </c>
      <c r="AL5615" s="69" t="str">
        <f t="shared" si="1055"/>
        <v>Bangalore</v>
      </c>
    </row>
    <row r="5616" spans="1:38">
      <c r="A5616" s="14" t="s">
        <v>11563</v>
      </c>
      <c r="B5616" s="54">
        <v>44701.787202696803</v>
      </c>
      <c r="C5616" s="13" t="s">
        <v>227</v>
      </c>
      <c r="D5616" s="13">
        <v>254</v>
      </c>
      <c r="E5616" s="13" t="s">
        <v>11564</v>
      </c>
      <c r="F5616" s="13" t="s">
        <v>15</v>
      </c>
      <c r="G5616" s="14">
        <v>1653054189256</v>
      </c>
      <c r="H5616" s="55">
        <v>0.15182870370370399</v>
      </c>
      <c r="I5616" s="33">
        <v>44881.151828703703</v>
      </c>
      <c r="J5616" s="58">
        <v>44881</v>
      </c>
      <c r="K5616" s="13" t="s">
        <v>213</v>
      </c>
      <c r="L5616" s="13" t="s">
        <v>30</v>
      </c>
      <c r="M5616" s="13" t="s">
        <v>214</v>
      </c>
      <c r="N5616" s="13" t="s">
        <v>206</v>
      </c>
      <c r="O5616" s="33" t="s">
        <v>38</v>
      </c>
      <c r="P5616" s="58" t="s">
        <v>38</v>
      </c>
      <c r="Q5616" s="33" t="s">
        <v>207</v>
      </c>
      <c r="R5616" s="14" t="s">
        <v>38</v>
      </c>
      <c r="S5616" s="13" t="s">
        <v>216</v>
      </c>
      <c r="T5616" s="13" t="s">
        <v>217</v>
      </c>
      <c r="U5616" s="33">
        <f t="shared" ca="1" si="1044"/>
        <v>45744.56914039352</v>
      </c>
      <c r="V5616" s="13" t="str">
        <f t="shared" si="1045"/>
        <v>Bangalore</v>
      </c>
      <c r="W5616" s="13" t="str">
        <f t="shared" si="1046"/>
        <v>CLS</v>
      </c>
      <c r="X5616" s="13">
        <f t="shared" si="1047"/>
        <v>3</v>
      </c>
      <c r="Y5616" s="13" t="str">
        <f>IFERROR(VLOOKUP(C5616,ReceivingTeam[],2,FALSE),"HelpDesk")</f>
        <v>HelpDesk</v>
      </c>
      <c r="Z5616" s="67">
        <f t="shared" si="1048"/>
        <v>44881.916666666664</v>
      </c>
      <c r="AA5616" s="68">
        <f t="shared" si="1049"/>
        <v>44881</v>
      </c>
      <c r="AB5616" s="69" t="b">
        <f t="shared" si="1050"/>
        <v>1</v>
      </c>
      <c r="AC5616" s="70">
        <f t="shared" si="1051"/>
        <v>0.5</v>
      </c>
      <c r="AD5616" s="67">
        <f t="shared" si="1052"/>
        <v>44881.916666666664</v>
      </c>
      <c r="AE5616" s="67">
        <f>VLOOKUP(V5616,'Branch Wise Work Timelines'!C:G,3,FALSE)+AA5616</f>
        <v>44881.416666666664</v>
      </c>
      <c r="AF5616" s="67">
        <f>IF(V5616="Bangalore",VLOOKUP(V5616,'Branch Wise Work Timelines'!C:G,4,FALSE)+AA5616+1,IF(V5616="Mumbai",VLOOKUP(V5616,'Branch Wise Work Timelines'!C:G,4,FALSE)+AA5616+1,VLOOKUP(V5616,'Branch Wise Work Timelines'!C:G,4,FALSE)+AA5616))</f>
        <v>44882.104166666664</v>
      </c>
      <c r="AG5616" s="67">
        <f>WORKDAY.INTL(AA5616,1,11)+VLOOKUP(V5616,'Branch Wise Work Timelines'!C:G,3,FALSE)</f>
        <v>44882.416666666664</v>
      </c>
      <c r="AH5616" s="69" t="str">
        <f t="shared" ca="1" si="1053"/>
        <v>Out of TAT</v>
      </c>
      <c r="AI5616" s="69">
        <f t="shared" ca="1" si="1054"/>
        <v>20704</v>
      </c>
      <c r="AJ5616" s="69" t="str">
        <f ca="1">IF(AI5616&lt;0,"0-12",IFERROR(VLOOKUP(AI5616,Breakup[],2,FALSE),"&gt;24"))</f>
        <v>&gt;24</v>
      </c>
      <c r="AK5616" s="69" t="str">
        <f>VLOOKUP(V5616,Master!B:D,3,FALSE)</f>
        <v>South</v>
      </c>
      <c r="AL5616" s="69" t="str">
        <f t="shared" si="1055"/>
        <v>Bangalore-CLS</v>
      </c>
    </row>
    <row r="5617" spans="1:38">
      <c r="A5617" s="14" t="s">
        <v>11565</v>
      </c>
      <c r="B5617" s="54">
        <v>44701.789152777797</v>
      </c>
      <c r="C5617" s="13" t="s">
        <v>235</v>
      </c>
      <c r="D5617" s="13">
        <v>1108</v>
      </c>
      <c r="E5617" s="13" t="s">
        <v>11566</v>
      </c>
      <c r="F5617" s="13" t="s">
        <v>15</v>
      </c>
      <c r="G5617" s="14">
        <v>1653055518035</v>
      </c>
      <c r="H5617" s="55">
        <v>0.328935185185185</v>
      </c>
      <c r="I5617" s="33">
        <v>44885.3289351852</v>
      </c>
      <c r="J5617" s="58">
        <v>44885</v>
      </c>
      <c r="K5617" s="13" t="s">
        <v>213</v>
      </c>
      <c r="L5617" s="13" t="s">
        <v>30</v>
      </c>
      <c r="M5617" s="13" t="s">
        <v>75</v>
      </c>
      <c r="N5617" s="13" t="s">
        <v>206</v>
      </c>
      <c r="O5617" s="33" t="s">
        <v>38</v>
      </c>
      <c r="P5617" s="58" t="s">
        <v>38</v>
      </c>
      <c r="Q5617" s="33" t="s">
        <v>207</v>
      </c>
      <c r="R5617" s="14" t="s">
        <v>38</v>
      </c>
      <c r="S5617" s="13" t="s">
        <v>216</v>
      </c>
      <c r="T5617" s="13" t="s">
        <v>217</v>
      </c>
      <c r="U5617" s="33">
        <f t="shared" ca="1" si="1044"/>
        <v>45744.56914039352</v>
      </c>
      <c r="V5617" s="13" t="str">
        <f t="shared" si="1045"/>
        <v>Bangalore</v>
      </c>
      <c r="W5617" s="13" t="str">
        <f t="shared" si="1046"/>
        <v>CLS</v>
      </c>
      <c r="X5617" s="13">
        <f t="shared" si="1047"/>
        <v>7</v>
      </c>
      <c r="Y5617" s="13" t="str">
        <f>IFERROR(VLOOKUP(C5617,ReceivingTeam[],2,FALSE),"HelpDesk")</f>
        <v>HelpDesk</v>
      </c>
      <c r="Z5617" s="67">
        <f t="shared" si="1048"/>
        <v>44885.916666666664</v>
      </c>
      <c r="AA5617" s="68">
        <f t="shared" si="1049"/>
        <v>44885</v>
      </c>
      <c r="AB5617" s="69" t="b">
        <f t="shared" si="1050"/>
        <v>0</v>
      </c>
      <c r="AC5617" s="70">
        <f t="shared" si="1051"/>
        <v>0.5</v>
      </c>
      <c r="AD5617" s="67">
        <f t="shared" si="1052"/>
        <v>44885.916666666664</v>
      </c>
      <c r="AE5617" s="67">
        <f>VLOOKUP(V5617,'Branch Wise Work Timelines'!C:G,3,FALSE)+AA5617</f>
        <v>44885.416666666664</v>
      </c>
      <c r="AF5617" s="67">
        <f>IF(V5617="Bangalore",VLOOKUP(V5617,'Branch Wise Work Timelines'!C:G,4,FALSE)+AA5617+1,IF(V5617="Mumbai",VLOOKUP(V5617,'Branch Wise Work Timelines'!C:G,4,FALSE)+AA5617+1,VLOOKUP(V5617,'Branch Wise Work Timelines'!C:G,4,FALSE)+AA5617))</f>
        <v>44886.104166666664</v>
      </c>
      <c r="AG5617" s="67">
        <f>WORKDAY.INTL(AA5617,1,11)+VLOOKUP(V5617,'Branch Wise Work Timelines'!C:G,3,FALSE)</f>
        <v>44886.416666666664</v>
      </c>
      <c r="AH5617" s="69" t="str">
        <f t="shared" ca="1" si="1053"/>
        <v>Out of TAT</v>
      </c>
      <c r="AI5617" s="69">
        <f t="shared" ca="1" si="1054"/>
        <v>20608</v>
      </c>
      <c r="AJ5617" s="69" t="str">
        <f ca="1">IF(AI5617&lt;0,"0-12",IFERROR(VLOOKUP(AI5617,Breakup[],2,FALSE),"&gt;24"))</f>
        <v>&gt;24</v>
      </c>
      <c r="AK5617" s="69" t="str">
        <f>VLOOKUP(V5617,Master!B:D,3,FALSE)</f>
        <v>South</v>
      </c>
      <c r="AL5617" s="69" t="str">
        <f t="shared" si="1055"/>
        <v>Bangalore-CLS</v>
      </c>
    </row>
    <row r="5618" spans="1:38">
      <c r="A5618" s="14" t="s">
        <v>11567</v>
      </c>
      <c r="B5618" s="54">
        <v>44701.661924074098</v>
      </c>
      <c r="C5618" s="13" t="s">
        <v>1342</v>
      </c>
      <c r="D5618" s="13">
        <v>288</v>
      </c>
      <c r="E5618" s="13" t="s">
        <v>11568</v>
      </c>
      <c r="F5618" s="13" t="s">
        <v>15</v>
      </c>
      <c r="G5618" s="14">
        <v>1653051626097</v>
      </c>
      <c r="H5618" s="55">
        <v>0.28218749999999998</v>
      </c>
      <c r="I5618" s="33">
        <v>44886.282187500001</v>
      </c>
      <c r="J5618" s="58">
        <v>44886</v>
      </c>
      <c r="K5618" s="13" t="s">
        <v>213</v>
      </c>
      <c r="L5618" s="13" t="s">
        <v>30</v>
      </c>
      <c r="M5618" s="13" t="s">
        <v>214</v>
      </c>
      <c r="N5618" s="13" t="s">
        <v>206</v>
      </c>
      <c r="O5618" s="33" t="s">
        <v>38</v>
      </c>
      <c r="P5618" s="58" t="s">
        <v>38</v>
      </c>
      <c r="Q5618" s="33" t="s">
        <v>207</v>
      </c>
      <c r="R5618" s="14" t="s">
        <v>38</v>
      </c>
      <c r="S5618" s="13" t="s">
        <v>216</v>
      </c>
      <c r="T5618" s="13" t="s">
        <v>217</v>
      </c>
      <c r="U5618" s="33">
        <f t="shared" ca="1" si="1044"/>
        <v>45744.56914039352</v>
      </c>
      <c r="V5618" s="13" t="str">
        <f t="shared" si="1045"/>
        <v>Bangalore</v>
      </c>
      <c r="W5618" s="13" t="str">
        <f t="shared" si="1046"/>
        <v>CLS</v>
      </c>
      <c r="X5618" s="13">
        <f t="shared" si="1047"/>
        <v>6</v>
      </c>
      <c r="Y5618" s="13" t="str">
        <f>IFERROR(VLOOKUP(C5618,ReceivingTeam[],2,FALSE),"HelpDesk")</f>
        <v>HelpDesk</v>
      </c>
      <c r="Z5618" s="67">
        <f t="shared" si="1048"/>
        <v>44886.916666666664</v>
      </c>
      <c r="AA5618" s="68">
        <f t="shared" si="1049"/>
        <v>44886</v>
      </c>
      <c r="AB5618" s="69" t="b">
        <f t="shared" si="1050"/>
        <v>1</v>
      </c>
      <c r="AC5618" s="70">
        <f t="shared" si="1051"/>
        <v>0.5</v>
      </c>
      <c r="AD5618" s="67">
        <f t="shared" si="1052"/>
        <v>44886.916666666664</v>
      </c>
      <c r="AE5618" s="67">
        <f>VLOOKUP(V5618,'Branch Wise Work Timelines'!C:G,3,FALSE)+AA5618</f>
        <v>44886.416666666664</v>
      </c>
      <c r="AF5618" s="67">
        <f>IF(V5618="Bangalore",VLOOKUP(V5618,'Branch Wise Work Timelines'!C:G,4,FALSE)+AA5618+1,IF(V5618="Mumbai",VLOOKUP(V5618,'Branch Wise Work Timelines'!C:G,4,FALSE)+AA5618+1,VLOOKUP(V5618,'Branch Wise Work Timelines'!C:G,4,FALSE)+AA5618))</f>
        <v>44887.104166666664</v>
      </c>
      <c r="AG5618" s="67">
        <f>WORKDAY.INTL(AA5618,1,11)+VLOOKUP(V5618,'Branch Wise Work Timelines'!C:G,3,FALSE)</f>
        <v>44887.416666666664</v>
      </c>
      <c r="AH5618" s="69" t="str">
        <f t="shared" ca="1" si="1053"/>
        <v>Out of TAT</v>
      </c>
      <c r="AI5618" s="69">
        <f t="shared" ca="1" si="1054"/>
        <v>20584</v>
      </c>
      <c r="AJ5618" s="69" t="str">
        <f ca="1">IF(AI5618&lt;0,"0-12",IFERROR(VLOOKUP(AI5618,Breakup[],2,FALSE),"&gt;24"))</f>
        <v>&gt;24</v>
      </c>
      <c r="AK5618" s="69" t="str">
        <f>VLOOKUP(V5618,Master!B:D,3,FALSE)</f>
        <v>South</v>
      </c>
      <c r="AL5618" s="69" t="str">
        <f t="shared" ref="AL5618:AL5649" si="1056">IF(V5618="Bangalore",IF(W5618="CLS",V5618&amp;"-"&amp;"CLS",V5618),(V5618))</f>
        <v>Bangalore-CLS</v>
      </c>
    </row>
    <row r="5619" spans="1:38">
      <c r="A5619" s="14" t="s">
        <v>11569</v>
      </c>
      <c r="B5619" s="54">
        <v>44701.715694409701</v>
      </c>
      <c r="C5619" s="13" t="s">
        <v>252</v>
      </c>
      <c r="D5619" s="13">
        <v>1929</v>
      </c>
      <c r="E5619" s="13" t="s">
        <v>11570</v>
      </c>
      <c r="F5619" s="13" t="s">
        <v>15</v>
      </c>
      <c r="G5619" s="14">
        <v>1653050621596</v>
      </c>
      <c r="H5619" s="55">
        <v>0.53978009259259296</v>
      </c>
      <c r="I5619" s="33">
        <v>44891.5397800926</v>
      </c>
      <c r="J5619" s="58">
        <v>44891</v>
      </c>
      <c r="K5619" s="13" t="s">
        <v>213</v>
      </c>
      <c r="L5619" s="13" t="s">
        <v>30</v>
      </c>
      <c r="M5619" s="13" t="s">
        <v>214</v>
      </c>
      <c r="N5619" s="13" t="s">
        <v>206</v>
      </c>
      <c r="O5619" s="33">
        <v>44891.331643518497</v>
      </c>
      <c r="P5619" s="58">
        <v>44891</v>
      </c>
      <c r="Q5619" s="33" t="s">
        <v>237</v>
      </c>
      <c r="R5619" s="14">
        <v>1126</v>
      </c>
      <c r="S5619" s="13" t="s">
        <v>216</v>
      </c>
      <c r="T5619" s="13" t="s">
        <v>217</v>
      </c>
      <c r="U5619" s="33">
        <f t="shared" ca="1" si="1044"/>
        <v>45744.56914039352</v>
      </c>
      <c r="V5619" s="13" t="str">
        <f t="shared" si="1045"/>
        <v>Bangalore</v>
      </c>
      <c r="W5619" s="13" t="str">
        <f t="shared" si="1046"/>
        <v>CLS</v>
      </c>
      <c r="X5619" s="13">
        <f t="shared" si="1047"/>
        <v>12</v>
      </c>
      <c r="Y5619" s="13" t="str">
        <f>IFERROR(VLOOKUP(C5619,ReceivingTeam[],2,FALSE),"HelpDesk")</f>
        <v>HelpDesk</v>
      </c>
      <c r="Z5619" s="67">
        <f t="shared" si="1048"/>
        <v>44892.0397800926</v>
      </c>
      <c r="AA5619" s="68">
        <f t="shared" si="1049"/>
        <v>44891</v>
      </c>
      <c r="AB5619" s="69" t="b">
        <f t="shared" si="1050"/>
        <v>1</v>
      </c>
      <c r="AC5619" s="70">
        <f t="shared" si="1051"/>
        <v>0.5</v>
      </c>
      <c r="AD5619" s="67">
        <f t="shared" si="1052"/>
        <v>44892.0397800926</v>
      </c>
      <c r="AE5619" s="67">
        <f>VLOOKUP(V5619,'Branch Wise Work Timelines'!C:G,3,FALSE)+AA5619</f>
        <v>44891.416666666664</v>
      </c>
      <c r="AF5619" s="67">
        <f>IF(V5619="Bangalore",VLOOKUP(V5619,'Branch Wise Work Timelines'!C:G,4,FALSE)+AA5619+1,IF(V5619="Mumbai",VLOOKUP(V5619,'Branch Wise Work Timelines'!C:G,4,FALSE)+AA5619+1,VLOOKUP(V5619,'Branch Wise Work Timelines'!C:G,4,FALSE)+AA5619))</f>
        <v>44892.104166666664</v>
      </c>
      <c r="AG5619" s="67">
        <f>WORKDAY.INTL(AA5619,1,11)+VLOOKUP(V5619,'Branch Wise Work Timelines'!C:G,3,FALSE)</f>
        <v>44893.416666666664</v>
      </c>
      <c r="AH5619" s="69" t="str">
        <f t="shared" si="1053"/>
        <v>Met</v>
      </c>
      <c r="AI5619" s="69">
        <f t="shared" ca="1" si="1054"/>
        <v>20461</v>
      </c>
      <c r="AJ5619" s="69" t="str">
        <f ca="1">IF(AI5619&lt;0,"0-12",IFERROR(VLOOKUP(AI5619,Breakup[],2,FALSE),"&gt;24"))</f>
        <v>&gt;24</v>
      </c>
      <c r="AK5619" s="69" t="str">
        <f>VLOOKUP(V5619,Master!B:D,3,FALSE)</f>
        <v>South</v>
      </c>
      <c r="AL5619" s="69" t="str">
        <f t="shared" si="1056"/>
        <v>Bangalore-CLS</v>
      </c>
    </row>
    <row r="5620" spans="1:38">
      <c r="A5620" s="14" t="s">
        <v>11571</v>
      </c>
      <c r="B5620" s="54">
        <v>44701.755560300902</v>
      </c>
      <c r="C5620" s="13" t="s">
        <v>268</v>
      </c>
      <c r="D5620" s="13">
        <v>584</v>
      </c>
      <c r="E5620" s="13" t="s">
        <v>11572</v>
      </c>
      <c r="F5620" s="13" t="s">
        <v>15</v>
      </c>
      <c r="G5620" s="14">
        <v>1653052565128</v>
      </c>
      <c r="H5620" s="55">
        <v>2.63310185185185E-2</v>
      </c>
      <c r="I5620" s="33">
        <v>44890.026331018496</v>
      </c>
      <c r="J5620" s="58">
        <v>44890</v>
      </c>
      <c r="K5620" s="13" t="s">
        <v>213</v>
      </c>
      <c r="L5620" s="13" t="s">
        <v>30</v>
      </c>
      <c r="M5620" s="13" t="s">
        <v>75</v>
      </c>
      <c r="N5620" s="13" t="s">
        <v>206</v>
      </c>
      <c r="O5620" s="33" t="s">
        <v>38</v>
      </c>
      <c r="P5620" s="58" t="s">
        <v>38</v>
      </c>
      <c r="Q5620" s="33" t="s">
        <v>207</v>
      </c>
      <c r="R5620" s="14" t="s">
        <v>38</v>
      </c>
      <c r="S5620" s="13" t="s">
        <v>216</v>
      </c>
      <c r="T5620" s="13" t="s">
        <v>217</v>
      </c>
      <c r="U5620" s="33">
        <f t="shared" ca="1" si="1044"/>
        <v>45744.56914039352</v>
      </c>
      <c r="V5620" s="13" t="str">
        <f t="shared" si="1045"/>
        <v>Bangalore</v>
      </c>
      <c r="W5620" s="13" t="str">
        <f t="shared" si="1046"/>
        <v>CLS</v>
      </c>
      <c r="X5620" s="13">
        <f t="shared" si="1047"/>
        <v>0</v>
      </c>
      <c r="Y5620" s="13" t="str">
        <f>IFERROR(VLOOKUP(C5620,ReceivingTeam[],2,FALSE),"HelpDesk")</f>
        <v>HelpDesk</v>
      </c>
      <c r="Z5620" s="67">
        <f t="shared" si="1048"/>
        <v>44890.916666666664</v>
      </c>
      <c r="AA5620" s="68">
        <f t="shared" si="1049"/>
        <v>44890</v>
      </c>
      <c r="AB5620" s="69" t="b">
        <f t="shared" si="1050"/>
        <v>1</v>
      </c>
      <c r="AC5620" s="70">
        <f t="shared" si="1051"/>
        <v>0.5</v>
      </c>
      <c r="AD5620" s="67">
        <f t="shared" si="1052"/>
        <v>44890.916666666664</v>
      </c>
      <c r="AE5620" s="67">
        <f>VLOOKUP(V5620,'Branch Wise Work Timelines'!C:G,3,FALSE)+AA5620</f>
        <v>44890.416666666664</v>
      </c>
      <c r="AF5620" s="67">
        <f>IF(V5620="Bangalore",VLOOKUP(V5620,'Branch Wise Work Timelines'!C:G,4,FALSE)+AA5620+1,IF(V5620="Mumbai",VLOOKUP(V5620,'Branch Wise Work Timelines'!C:G,4,FALSE)+AA5620+1,VLOOKUP(V5620,'Branch Wise Work Timelines'!C:G,4,FALSE)+AA5620))</f>
        <v>44891.104166666664</v>
      </c>
      <c r="AG5620" s="67">
        <f>WORKDAY.INTL(AA5620,1,11)+VLOOKUP(V5620,'Branch Wise Work Timelines'!C:G,3,FALSE)</f>
        <v>44891.416666666664</v>
      </c>
      <c r="AH5620" s="69" t="str">
        <f t="shared" ca="1" si="1053"/>
        <v>Out of TAT</v>
      </c>
      <c r="AI5620" s="69">
        <f t="shared" ca="1" si="1054"/>
        <v>20488</v>
      </c>
      <c r="AJ5620" s="69" t="str">
        <f ca="1">IF(AI5620&lt;0,"0-12",IFERROR(VLOOKUP(AI5620,Breakup[],2,FALSE),"&gt;24"))</f>
        <v>&gt;24</v>
      </c>
      <c r="AK5620" s="69" t="str">
        <f>VLOOKUP(V5620,Master!B:D,3,FALSE)</f>
        <v>South</v>
      </c>
      <c r="AL5620" s="69" t="str">
        <f t="shared" si="1056"/>
        <v>Bangalore-CLS</v>
      </c>
    </row>
    <row r="5621" spans="1:38">
      <c r="A5621" s="14" t="s">
        <v>11573</v>
      </c>
      <c r="B5621" s="54">
        <v>44701.7715586458</v>
      </c>
      <c r="C5621" s="13" t="s">
        <v>252</v>
      </c>
      <c r="D5621" s="13">
        <v>1823</v>
      </c>
      <c r="E5621" s="13" t="s">
        <v>11574</v>
      </c>
      <c r="F5621" s="13" t="s">
        <v>15</v>
      </c>
      <c r="G5621" s="14">
        <v>1653053249969</v>
      </c>
      <c r="H5621" s="55">
        <v>0.56407407407407395</v>
      </c>
      <c r="I5621" s="33">
        <v>44890.5640740741</v>
      </c>
      <c r="J5621" s="58">
        <v>44890</v>
      </c>
      <c r="K5621" s="13" t="s">
        <v>213</v>
      </c>
      <c r="L5621" s="13" t="s">
        <v>30</v>
      </c>
      <c r="M5621" s="13" t="s">
        <v>214</v>
      </c>
      <c r="N5621" s="13" t="s">
        <v>1185</v>
      </c>
      <c r="O5621" s="33" t="s">
        <v>38</v>
      </c>
      <c r="P5621" s="58" t="s">
        <v>38</v>
      </c>
      <c r="Q5621" s="33" t="s">
        <v>207</v>
      </c>
      <c r="R5621" s="14" t="s">
        <v>38</v>
      </c>
      <c r="S5621" s="13" t="s">
        <v>216</v>
      </c>
      <c r="T5621" s="13" t="s">
        <v>217</v>
      </c>
      <c r="U5621" s="33">
        <f t="shared" ca="1" si="1044"/>
        <v>45744.56914039352</v>
      </c>
      <c r="V5621" s="13" t="str">
        <f t="shared" si="1045"/>
        <v>Bangalore</v>
      </c>
      <c r="W5621" s="13" t="str">
        <f t="shared" si="1046"/>
        <v>CLS</v>
      </c>
      <c r="X5621" s="13">
        <f t="shared" si="1047"/>
        <v>13</v>
      </c>
      <c r="Y5621" s="13" t="str">
        <f>IFERROR(VLOOKUP(C5621,ReceivingTeam[],2,FALSE),"HelpDesk")</f>
        <v>HelpDesk</v>
      </c>
      <c r="Z5621" s="67">
        <f t="shared" si="1048"/>
        <v>44891.0640740741</v>
      </c>
      <c r="AA5621" s="68">
        <f t="shared" si="1049"/>
        <v>44890</v>
      </c>
      <c r="AB5621" s="69" t="b">
        <f t="shared" si="1050"/>
        <v>1</v>
      </c>
      <c r="AC5621" s="70">
        <f t="shared" si="1051"/>
        <v>0.5</v>
      </c>
      <c r="AD5621" s="67">
        <f t="shared" si="1052"/>
        <v>44891.0640740741</v>
      </c>
      <c r="AE5621" s="67">
        <f>VLOOKUP(V5621,'Branch Wise Work Timelines'!C:G,3,FALSE)+AA5621</f>
        <v>44890.416666666664</v>
      </c>
      <c r="AF5621" s="67">
        <f>IF(V5621="Bangalore",VLOOKUP(V5621,'Branch Wise Work Timelines'!C:G,4,FALSE)+AA5621+1,IF(V5621="Mumbai",VLOOKUP(V5621,'Branch Wise Work Timelines'!C:G,4,FALSE)+AA5621+1,VLOOKUP(V5621,'Branch Wise Work Timelines'!C:G,4,FALSE)+AA5621))</f>
        <v>44891.104166666664</v>
      </c>
      <c r="AG5621" s="67">
        <f>WORKDAY.INTL(AA5621,1,11)+VLOOKUP(V5621,'Branch Wise Work Timelines'!C:G,3,FALSE)</f>
        <v>44891.416666666664</v>
      </c>
      <c r="AH5621" s="69" t="str">
        <f t="shared" ca="1" si="1053"/>
        <v>Out of TAT</v>
      </c>
      <c r="AI5621" s="69">
        <f t="shared" ca="1" si="1054"/>
        <v>20485</v>
      </c>
      <c r="AJ5621" s="69" t="str">
        <f ca="1">IF(AI5621&lt;0,"0-12",IFERROR(VLOOKUP(AI5621,Breakup[],2,FALSE),"&gt;24"))</f>
        <v>&gt;24</v>
      </c>
      <c r="AK5621" s="69" t="str">
        <f>VLOOKUP(V5621,Master!B:D,3,FALSE)</f>
        <v>South</v>
      </c>
      <c r="AL5621" s="69" t="str">
        <f t="shared" si="1056"/>
        <v>Bangalore-CLS</v>
      </c>
    </row>
    <row r="5622" spans="1:38">
      <c r="A5622" s="14" t="s">
        <v>11575</v>
      </c>
      <c r="B5622" s="54">
        <v>44701.719717442102</v>
      </c>
      <c r="C5622" s="13" t="s">
        <v>404</v>
      </c>
      <c r="D5622" s="13">
        <v>200</v>
      </c>
      <c r="E5622" s="13" t="s">
        <v>11576</v>
      </c>
      <c r="F5622" s="13" t="s">
        <v>15</v>
      </c>
      <c r="G5622" s="14">
        <v>1653052565128</v>
      </c>
      <c r="H5622" s="55">
        <v>0.51298611111111103</v>
      </c>
      <c r="I5622" s="33">
        <v>44884.512986111098</v>
      </c>
      <c r="J5622" s="58">
        <v>44884</v>
      </c>
      <c r="K5622" s="13" t="s">
        <v>213</v>
      </c>
      <c r="L5622" s="13" t="s">
        <v>30</v>
      </c>
      <c r="M5622" s="13" t="s">
        <v>75</v>
      </c>
      <c r="N5622" s="13" t="s">
        <v>206</v>
      </c>
      <c r="O5622" s="33" t="s">
        <v>38</v>
      </c>
      <c r="P5622" s="58" t="s">
        <v>38</v>
      </c>
      <c r="Q5622" s="33" t="s">
        <v>207</v>
      </c>
      <c r="R5622" s="14" t="s">
        <v>38</v>
      </c>
      <c r="S5622" s="13" t="s">
        <v>216</v>
      </c>
      <c r="T5622" s="13" t="s">
        <v>217</v>
      </c>
      <c r="U5622" s="33">
        <f t="shared" ca="1" si="1044"/>
        <v>45744.56914039352</v>
      </c>
      <c r="V5622" s="13" t="str">
        <f t="shared" si="1045"/>
        <v>Bangalore</v>
      </c>
      <c r="W5622" s="13" t="str">
        <f t="shared" si="1046"/>
        <v>CLS</v>
      </c>
      <c r="X5622" s="13">
        <f t="shared" si="1047"/>
        <v>12</v>
      </c>
      <c r="Y5622" s="13" t="str">
        <f>IFERROR(VLOOKUP(C5622,ReceivingTeam[],2,FALSE),"HelpDesk")</f>
        <v>HelpDesk</v>
      </c>
      <c r="Z5622" s="67">
        <f t="shared" si="1048"/>
        <v>44885.012986111098</v>
      </c>
      <c r="AA5622" s="68">
        <f t="shared" si="1049"/>
        <v>44884</v>
      </c>
      <c r="AB5622" s="69" t="b">
        <f t="shared" si="1050"/>
        <v>1</v>
      </c>
      <c r="AC5622" s="70">
        <f t="shared" si="1051"/>
        <v>0.5</v>
      </c>
      <c r="AD5622" s="67">
        <f t="shared" si="1052"/>
        <v>44885.012986111098</v>
      </c>
      <c r="AE5622" s="67">
        <f>VLOOKUP(V5622,'Branch Wise Work Timelines'!C:G,3,FALSE)+AA5622</f>
        <v>44884.416666666664</v>
      </c>
      <c r="AF5622" s="67">
        <f>IF(V5622="Bangalore",VLOOKUP(V5622,'Branch Wise Work Timelines'!C:G,4,FALSE)+AA5622+1,IF(V5622="Mumbai",VLOOKUP(V5622,'Branch Wise Work Timelines'!C:G,4,FALSE)+AA5622+1,VLOOKUP(V5622,'Branch Wise Work Timelines'!C:G,4,FALSE)+AA5622))</f>
        <v>44885.104166666664</v>
      </c>
      <c r="AG5622" s="67">
        <f>WORKDAY.INTL(AA5622,1,11)+VLOOKUP(V5622,'Branch Wise Work Timelines'!C:G,3,FALSE)</f>
        <v>44886.416666666664</v>
      </c>
      <c r="AH5622" s="69" t="str">
        <f t="shared" ca="1" si="1053"/>
        <v>Out of TAT</v>
      </c>
      <c r="AI5622" s="69">
        <f t="shared" ca="1" si="1054"/>
        <v>20630</v>
      </c>
      <c r="AJ5622" s="69" t="str">
        <f ca="1">IF(AI5622&lt;0,"0-12",IFERROR(VLOOKUP(AI5622,Breakup[],2,FALSE),"&gt;24"))</f>
        <v>&gt;24</v>
      </c>
      <c r="AK5622" s="69" t="str">
        <f>VLOOKUP(V5622,Master!B:D,3,FALSE)</f>
        <v>South</v>
      </c>
      <c r="AL5622" s="69" t="str">
        <f t="shared" si="1056"/>
        <v>Bangalore-CLS</v>
      </c>
    </row>
    <row r="5623" spans="1:38">
      <c r="A5623" s="14" t="s">
        <v>11577</v>
      </c>
      <c r="B5623" s="54">
        <v>44701.709849618099</v>
      </c>
      <c r="C5623" s="13" t="s">
        <v>506</v>
      </c>
      <c r="D5623" s="13">
        <v>513</v>
      </c>
      <c r="E5623" s="13" t="s">
        <v>11578</v>
      </c>
      <c r="F5623" s="13" t="s">
        <v>15</v>
      </c>
      <c r="G5623" s="14">
        <v>1653048896111</v>
      </c>
      <c r="H5623" s="55">
        <v>0.425300925925926</v>
      </c>
      <c r="I5623" s="33">
        <v>44881.425300925897</v>
      </c>
      <c r="J5623" s="58">
        <v>44881</v>
      </c>
      <c r="K5623" s="13" t="s">
        <v>213</v>
      </c>
      <c r="L5623" s="13" t="s">
        <v>30</v>
      </c>
      <c r="M5623" s="13" t="s">
        <v>75</v>
      </c>
      <c r="N5623" s="13" t="s">
        <v>206</v>
      </c>
      <c r="O5623" s="33" t="s">
        <v>38</v>
      </c>
      <c r="P5623" s="58" t="s">
        <v>38</v>
      </c>
      <c r="Q5623" s="33" t="s">
        <v>207</v>
      </c>
      <c r="R5623" s="14" t="s">
        <v>38</v>
      </c>
      <c r="S5623" s="13" t="s">
        <v>216</v>
      </c>
      <c r="T5623" s="13" t="s">
        <v>217</v>
      </c>
      <c r="U5623" s="33">
        <f t="shared" ca="1" si="1044"/>
        <v>45744.56914039352</v>
      </c>
      <c r="V5623" s="13" t="str">
        <f t="shared" si="1045"/>
        <v>Bangalore</v>
      </c>
      <c r="W5623" s="13" t="str">
        <f t="shared" si="1046"/>
        <v>CLS</v>
      </c>
      <c r="X5623" s="13">
        <f t="shared" si="1047"/>
        <v>10</v>
      </c>
      <c r="Y5623" s="13" t="str">
        <f>IFERROR(VLOOKUP(C5623,ReceivingTeam[],2,FALSE),"HelpDesk")</f>
        <v>HelpDesk</v>
      </c>
      <c r="Z5623" s="67">
        <f t="shared" si="1048"/>
        <v>44881.925300925897</v>
      </c>
      <c r="AA5623" s="68">
        <f t="shared" si="1049"/>
        <v>44881</v>
      </c>
      <c r="AB5623" s="69" t="b">
        <f t="shared" si="1050"/>
        <v>1</v>
      </c>
      <c r="AC5623" s="70">
        <f t="shared" si="1051"/>
        <v>0.5</v>
      </c>
      <c r="AD5623" s="67">
        <f t="shared" si="1052"/>
        <v>44881.925300925897</v>
      </c>
      <c r="AE5623" s="67">
        <f>VLOOKUP(V5623,'Branch Wise Work Timelines'!C:G,3,FALSE)+AA5623</f>
        <v>44881.416666666664</v>
      </c>
      <c r="AF5623" s="67">
        <f>IF(V5623="Bangalore",VLOOKUP(V5623,'Branch Wise Work Timelines'!C:G,4,FALSE)+AA5623+1,IF(V5623="Mumbai",VLOOKUP(V5623,'Branch Wise Work Timelines'!C:G,4,FALSE)+AA5623+1,VLOOKUP(V5623,'Branch Wise Work Timelines'!C:G,4,FALSE)+AA5623))</f>
        <v>44882.104166666664</v>
      </c>
      <c r="AG5623" s="67">
        <f>WORKDAY.INTL(AA5623,1,11)+VLOOKUP(V5623,'Branch Wise Work Timelines'!C:G,3,FALSE)</f>
        <v>44882.416666666664</v>
      </c>
      <c r="AH5623" s="69" t="str">
        <f t="shared" ca="1" si="1053"/>
        <v>Out of TAT</v>
      </c>
      <c r="AI5623" s="69">
        <f t="shared" ca="1" si="1054"/>
        <v>20704</v>
      </c>
      <c r="AJ5623" s="69" t="str">
        <f ca="1">IF(AI5623&lt;0,"0-12",IFERROR(VLOOKUP(AI5623,Breakup[],2,FALSE),"&gt;24"))</f>
        <v>&gt;24</v>
      </c>
      <c r="AK5623" s="69" t="str">
        <f>VLOOKUP(V5623,Master!B:D,3,FALSE)</f>
        <v>South</v>
      </c>
      <c r="AL5623" s="69" t="str">
        <f t="shared" si="1056"/>
        <v>Bangalore-CLS</v>
      </c>
    </row>
    <row r="5624" spans="1:38">
      <c r="A5624" s="14" t="s">
        <v>11579</v>
      </c>
      <c r="B5624" s="54">
        <v>44701.780855821802</v>
      </c>
      <c r="C5624" s="13" t="s">
        <v>6447</v>
      </c>
      <c r="D5624" s="13">
        <v>1478</v>
      </c>
      <c r="E5624" s="13" t="s">
        <v>11580</v>
      </c>
      <c r="F5624" s="13" t="s">
        <v>33</v>
      </c>
      <c r="G5624" s="14">
        <v>1653057361401</v>
      </c>
      <c r="H5624" s="55">
        <v>0.89082175925925899</v>
      </c>
      <c r="I5624" s="33">
        <v>44886.890821759298</v>
      </c>
      <c r="J5624" s="58">
        <v>44886</v>
      </c>
      <c r="K5624" s="13" t="s">
        <v>452</v>
      </c>
      <c r="L5624" s="13" t="s">
        <v>36</v>
      </c>
      <c r="M5624" s="13" t="s">
        <v>6447</v>
      </c>
      <c r="N5624" s="13" t="s">
        <v>206</v>
      </c>
      <c r="O5624" s="33" t="s">
        <v>38</v>
      </c>
      <c r="P5624" s="58" t="s">
        <v>38</v>
      </c>
      <c r="Q5624" s="33" t="s">
        <v>207</v>
      </c>
      <c r="R5624" s="14" t="s">
        <v>38</v>
      </c>
      <c r="S5624" s="13" t="s">
        <v>216</v>
      </c>
      <c r="T5624" s="13" t="s">
        <v>217</v>
      </c>
      <c r="U5624" s="33">
        <f t="shared" ca="1" si="1044"/>
        <v>45744.56914039352</v>
      </c>
      <c r="V5624" s="13" t="str">
        <f t="shared" si="1045"/>
        <v>Chennai</v>
      </c>
      <c r="W5624" s="13" t="str">
        <f t="shared" si="1046"/>
        <v>RI</v>
      </c>
      <c r="X5624" s="13">
        <f t="shared" si="1047"/>
        <v>21</v>
      </c>
      <c r="Y5624" s="13" t="str">
        <f>IFERROR(VLOOKUP(C5624,ReceivingTeam[],2,FALSE),"HelpDesk")</f>
        <v>HelpDesk</v>
      </c>
      <c r="Z5624" s="67">
        <f t="shared" si="1048"/>
        <v>44888.036655092626</v>
      </c>
      <c r="AA5624" s="68">
        <f t="shared" si="1049"/>
        <v>44886</v>
      </c>
      <c r="AB5624" s="69" t="b">
        <f t="shared" si="1050"/>
        <v>1</v>
      </c>
      <c r="AC5624" s="70">
        <f t="shared" si="1051"/>
        <v>0.5</v>
      </c>
      <c r="AD5624" s="67">
        <f t="shared" si="1052"/>
        <v>44888.036655092626</v>
      </c>
      <c r="AE5624" s="67">
        <f>VLOOKUP(V5624,'Branch Wise Work Timelines'!C:G,3,FALSE)+AA5624</f>
        <v>44886.416666666664</v>
      </c>
      <c r="AF5624" s="67">
        <f>IF(V5624="Bangalore",VLOOKUP(V5624,'Branch Wise Work Timelines'!C:G,4,FALSE)+AA5624+1,IF(V5624="Mumbai",VLOOKUP(V5624,'Branch Wise Work Timelines'!C:G,4,FALSE)+AA5624+1,VLOOKUP(V5624,'Branch Wise Work Timelines'!C:G,4,FALSE)+AA5624))</f>
        <v>44886.770833333336</v>
      </c>
      <c r="AG5624" s="67">
        <f>WORKDAY.INTL(AA5624,1,11)+VLOOKUP(V5624,'Branch Wise Work Timelines'!C:G,3,FALSE)</f>
        <v>44887.416666666664</v>
      </c>
      <c r="AH5624" s="69" t="str">
        <f t="shared" ca="1" si="1053"/>
        <v>Out of TAT</v>
      </c>
      <c r="AI5624" s="69">
        <f t="shared" ca="1" si="1054"/>
        <v>20557</v>
      </c>
      <c r="AJ5624" s="69" t="str">
        <f ca="1">IF(AI5624&lt;0,"0-12",IFERROR(VLOOKUP(AI5624,Breakup[],2,FALSE),"&gt;24"))</f>
        <v>&gt;24</v>
      </c>
      <c r="AK5624" s="69" t="str">
        <f>VLOOKUP(V5624,Master!B:D,3,FALSE)</f>
        <v>South</v>
      </c>
      <c r="AL5624" s="69" t="str">
        <f t="shared" si="1056"/>
        <v>Chennai</v>
      </c>
    </row>
    <row r="5625" spans="1:38">
      <c r="A5625" s="14" t="s">
        <v>11581</v>
      </c>
      <c r="B5625" s="54">
        <v>44701.6952906597</v>
      </c>
      <c r="C5625" s="13" t="s">
        <v>6794</v>
      </c>
      <c r="D5625" s="13">
        <v>175</v>
      </c>
      <c r="E5625" s="13" t="s">
        <v>11582</v>
      </c>
      <c r="F5625" s="13" t="s">
        <v>33</v>
      </c>
      <c r="G5625" s="14">
        <v>1653051036549</v>
      </c>
      <c r="H5625" s="55">
        <v>0.20685185185185201</v>
      </c>
      <c r="I5625" s="33">
        <v>44891.206851851799</v>
      </c>
      <c r="J5625" s="58">
        <v>44891</v>
      </c>
      <c r="K5625" s="13" t="s">
        <v>313</v>
      </c>
      <c r="L5625" s="13" t="s">
        <v>60</v>
      </c>
      <c r="M5625" s="13" t="s">
        <v>314</v>
      </c>
      <c r="N5625" s="13" t="s">
        <v>206</v>
      </c>
      <c r="O5625" s="33">
        <v>44891.402418981503</v>
      </c>
      <c r="P5625" s="58">
        <v>44891</v>
      </c>
      <c r="Q5625" s="33" t="s">
        <v>237</v>
      </c>
      <c r="R5625" s="14">
        <v>474</v>
      </c>
      <c r="S5625" s="13" t="s">
        <v>208</v>
      </c>
      <c r="T5625" s="13" t="s">
        <v>209</v>
      </c>
      <c r="U5625" s="33">
        <f t="shared" ca="1" si="1044"/>
        <v>45744.56914039352</v>
      </c>
      <c r="V5625" s="13" t="str">
        <f t="shared" si="1045"/>
        <v>Hyderabad</v>
      </c>
      <c r="W5625" s="13" t="str">
        <f t="shared" si="1046"/>
        <v>RI</v>
      </c>
      <c r="X5625" s="13">
        <f t="shared" si="1047"/>
        <v>4</v>
      </c>
      <c r="Y5625" s="13" t="str">
        <f>IFERROR(VLOOKUP(C5625,ReceivingTeam[],2,FALSE),"HelpDesk")</f>
        <v>HelpDesk</v>
      </c>
      <c r="Z5625" s="67">
        <f t="shared" si="1048"/>
        <v>44893.562499999993</v>
      </c>
      <c r="AA5625" s="68">
        <f t="shared" si="1049"/>
        <v>44891</v>
      </c>
      <c r="AB5625" s="69" t="b">
        <f t="shared" si="1050"/>
        <v>1</v>
      </c>
      <c r="AC5625" s="70">
        <f t="shared" si="1051"/>
        <v>0.5</v>
      </c>
      <c r="AD5625" s="67">
        <f t="shared" si="1052"/>
        <v>44893.562499999993</v>
      </c>
      <c r="AE5625" s="67">
        <f>VLOOKUP(V5625,'Branch Wise Work Timelines'!C:G,3,FALSE)+AA5625</f>
        <v>44891.416666666664</v>
      </c>
      <c r="AF5625" s="67">
        <f>IF(V5625="Bangalore",VLOOKUP(V5625,'Branch Wise Work Timelines'!C:G,4,FALSE)+AA5625+1,IF(V5625="Mumbai",VLOOKUP(V5625,'Branch Wise Work Timelines'!C:G,4,FALSE)+AA5625+1,VLOOKUP(V5625,'Branch Wise Work Timelines'!C:G,4,FALSE)+AA5625))</f>
        <v>44891.770833333336</v>
      </c>
      <c r="AG5625" s="67">
        <f>WORKDAY.INTL(AA5625,1,11)+VLOOKUP(V5625,'Branch Wise Work Timelines'!C:G,3,FALSE)</f>
        <v>44893.416666666664</v>
      </c>
      <c r="AH5625" s="69" t="str">
        <f t="shared" si="1053"/>
        <v>Met</v>
      </c>
      <c r="AI5625" s="69">
        <f t="shared" ca="1" si="1054"/>
        <v>20425</v>
      </c>
      <c r="AJ5625" s="69" t="str">
        <f ca="1">IF(AI5625&lt;0,"0-12",IFERROR(VLOOKUP(AI5625,Breakup[],2,FALSE),"&gt;24"))</f>
        <v>&gt;24</v>
      </c>
      <c r="AK5625" s="69" t="str">
        <f>VLOOKUP(V5625,Master!B:D,3,FALSE)</f>
        <v>South</v>
      </c>
      <c r="AL5625" s="69" t="str">
        <f t="shared" si="1056"/>
        <v>Hyderabad</v>
      </c>
    </row>
    <row r="5626" spans="1:38">
      <c r="A5626" s="14" t="s">
        <v>11583</v>
      </c>
      <c r="B5626" s="54">
        <v>44701.671286458302</v>
      </c>
      <c r="C5626" s="13" t="s">
        <v>6794</v>
      </c>
      <c r="D5626" s="13">
        <v>1904</v>
      </c>
      <c r="E5626" s="13" t="s">
        <v>11584</v>
      </c>
      <c r="F5626" s="13" t="s">
        <v>33</v>
      </c>
      <c r="G5626" s="14">
        <v>1653051036549</v>
      </c>
      <c r="H5626" s="55">
        <v>0.83068287037037003</v>
      </c>
      <c r="I5626" s="33">
        <v>44886.830682870401</v>
      </c>
      <c r="J5626" s="58">
        <v>44886</v>
      </c>
      <c r="K5626" s="13" t="s">
        <v>313</v>
      </c>
      <c r="L5626" s="13" t="s">
        <v>60</v>
      </c>
      <c r="M5626" s="13" t="s">
        <v>314</v>
      </c>
      <c r="N5626" s="13" t="s">
        <v>206</v>
      </c>
      <c r="O5626" s="33" t="s">
        <v>38</v>
      </c>
      <c r="P5626" s="58" t="s">
        <v>38</v>
      </c>
      <c r="Q5626" s="33" t="s">
        <v>207</v>
      </c>
      <c r="R5626" s="14" t="s">
        <v>38</v>
      </c>
      <c r="S5626" s="13" t="s">
        <v>208</v>
      </c>
      <c r="T5626" s="13" t="s">
        <v>209</v>
      </c>
      <c r="U5626" s="33">
        <f t="shared" ca="1" si="1044"/>
        <v>45744.56914039352</v>
      </c>
      <c r="V5626" s="13" t="str">
        <f t="shared" si="1045"/>
        <v>Hyderabad</v>
      </c>
      <c r="W5626" s="13" t="str">
        <f t="shared" si="1046"/>
        <v>RI</v>
      </c>
      <c r="X5626" s="13">
        <f t="shared" si="1047"/>
        <v>19</v>
      </c>
      <c r="Y5626" s="13" t="str">
        <f>IFERROR(VLOOKUP(C5626,ReceivingTeam[],2,FALSE),"HelpDesk")</f>
        <v>HelpDesk</v>
      </c>
      <c r="Z5626" s="67">
        <f t="shared" si="1048"/>
        <v>44887.976516203729</v>
      </c>
      <c r="AA5626" s="68">
        <f t="shared" si="1049"/>
        <v>44886</v>
      </c>
      <c r="AB5626" s="69" t="b">
        <f t="shared" si="1050"/>
        <v>1</v>
      </c>
      <c r="AC5626" s="70">
        <f t="shared" si="1051"/>
        <v>0.5</v>
      </c>
      <c r="AD5626" s="67">
        <f t="shared" si="1052"/>
        <v>44887.976516203729</v>
      </c>
      <c r="AE5626" s="67">
        <f>VLOOKUP(V5626,'Branch Wise Work Timelines'!C:G,3,FALSE)+AA5626</f>
        <v>44886.416666666664</v>
      </c>
      <c r="AF5626" s="67">
        <f>IF(V5626="Bangalore",VLOOKUP(V5626,'Branch Wise Work Timelines'!C:G,4,FALSE)+AA5626+1,IF(V5626="Mumbai",VLOOKUP(V5626,'Branch Wise Work Timelines'!C:G,4,FALSE)+AA5626+1,VLOOKUP(V5626,'Branch Wise Work Timelines'!C:G,4,FALSE)+AA5626))</f>
        <v>44886.770833333336</v>
      </c>
      <c r="AG5626" s="67">
        <f>WORKDAY.INTL(AA5626,1,11)+VLOOKUP(V5626,'Branch Wise Work Timelines'!C:G,3,FALSE)</f>
        <v>44887.416666666664</v>
      </c>
      <c r="AH5626" s="69" t="str">
        <f t="shared" ca="1" si="1053"/>
        <v>Out of TAT</v>
      </c>
      <c r="AI5626" s="69">
        <f t="shared" ca="1" si="1054"/>
        <v>20559</v>
      </c>
      <c r="AJ5626" s="69" t="str">
        <f ca="1">IF(AI5626&lt;0,"0-12",IFERROR(VLOOKUP(AI5626,Breakup[],2,FALSE),"&gt;24"))</f>
        <v>&gt;24</v>
      </c>
      <c r="AK5626" s="69" t="str">
        <f>VLOOKUP(V5626,Master!B:D,3,FALSE)</f>
        <v>South</v>
      </c>
      <c r="AL5626" s="69" t="str">
        <f t="shared" si="1056"/>
        <v>Hyderabad</v>
      </c>
    </row>
    <row r="5627" spans="1:38">
      <c r="A5627" s="14" t="s">
        <v>11585</v>
      </c>
      <c r="B5627" s="54">
        <v>44701.702449340301</v>
      </c>
      <c r="C5627" s="13" t="s">
        <v>352</v>
      </c>
      <c r="D5627" s="13">
        <v>775</v>
      </c>
      <c r="E5627" s="13" t="s">
        <v>11586</v>
      </c>
      <c r="F5627" s="13" t="s">
        <v>33</v>
      </c>
      <c r="G5627" s="14">
        <v>1653047769407</v>
      </c>
      <c r="H5627" s="55">
        <v>0.38644675925925898</v>
      </c>
      <c r="I5627" s="33">
        <v>44884.386446759301</v>
      </c>
      <c r="J5627" s="58">
        <v>44884</v>
      </c>
      <c r="K5627" s="13" t="s">
        <v>263</v>
      </c>
      <c r="L5627" s="13" t="s">
        <v>69</v>
      </c>
      <c r="M5627" s="13" t="s">
        <v>101</v>
      </c>
      <c r="N5627" s="13" t="s">
        <v>206</v>
      </c>
      <c r="O5627" s="33" t="s">
        <v>38</v>
      </c>
      <c r="P5627" s="58" t="s">
        <v>38</v>
      </c>
      <c r="Q5627" s="33" t="s">
        <v>207</v>
      </c>
      <c r="R5627" s="14" t="s">
        <v>38</v>
      </c>
      <c r="S5627" s="13" t="s">
        <v>208</v>
      </c>
      <c r="T5627" s="13" t="s">
        <v>209</v>
      </c>
      <c r="U5627" s="33">
        <f t="shared" ca="1" si="1044"/>
        <v>45744.56914039352</v>
      </c>
      <c r="V5627" s="13" t="str">
        <f t="shared" si="1045"/>
        <v>Mumbai</v>
      </c>
      <c r="W5627" s="13" t="str">
        <f t="shared" si="1046"/>
        <v>RI</v>
      </c>
      <c r="X5627" s="13">
        <f t="shared" si="1047"/>
        <v>9</v>
      </c>
      <c r="Y5627" s="13" t="str">
        <f>IFERROR(VLOOKUP(C5627,ReceivingTeam[],2,FALSE),"HelpDesk")</f>
        <v>HelpDesk</v>
      </c>
      <c r="Z5627" s="67">
        <f t="shared" si="1048"/>
        <v>44884.916666666664</v>
      </c>
      <c r="AA5627" s="68">
        <f t="shared" si="1049"/>
        <v>44884</v>
      </c>
      <c r="AB5627" s="69" t="b">
        <f t="shared" si="1050"/>
        <v>1</v>
      </c>
      <c r="AC5627" s="70">
        <f t="shared" si="1051"/>
        <v>0.5</v>
      </c>
      <c r="AD5627" s="67">
        <f t="shared" si="1052"/>
        <v>44884.916666666664</v>
      </c>
      <c r="AE5627" s="67">
        <f>VLOOKUP(V5627,'Branch Wise Work Timelines'!C:G,3,FALSE)+AA5627</f>
        <v>44884.416666666664</v>
      </c>
      <c r="AF5627" s="67">
        <f>IF(V5627="Bangalore",VLOOKUP(V5627,'Branch Wise Work Timelines'!C:G,4,FALSE)+AA5627+1,IF(V5627="Mumbai",VLOOKUP(V5627,'Branch Wise Work Timelines'!C:G,4,FALSE)+AA5627+1,VLOOKUP(V5627,'Branch Wise Work Timelines'!C:G,4,FALSE)+AA5627))</f>
        <v>44885.25</v>
      </c>
      <c r="AG5627" s="67">
        <f>WORKDAY.INTL(AA5627,1,11)+VLOOKUP(V5627,'Branch Wise Work Timelines'!C:G,3,FALSE)</f>
        <v>44886.416666666664</v>
      </c>
      <c r="AH5627" s="69" t="str">
        <f t="shared" ca="1" si="1053"/>
        <v>Out of TAT</v>
      </c>
      <c r="AI5627" s="69">
        <f t="shared" ca="1" si="1054"/>
        <v>20632</v>
      </c>
      <c r="AJ5627" s="69" t="str">
        <f ca="1">IF(AI5627&lt;0,"0-12",IFERROR(VLOOKUP(AI5627,Breakup[],2,FALSE),"&gt;24"))</f>
        <v>&gt;24</v>
      </c>
      <c r="AK5627" s="69" t="str">
        <f>VLOOKUP(V5627,Master!B:D,3,FALSE)</f>
        <v>East</v>
      </c>
      <c r="AL5627" s="69" t="str">
        <f t="shared" si="1056"/>
        <v>Mumbai</v>
      </c>
    </row>
    <row r="5628" spans="1:38">
      <c r="A5628" s="14" t="s">
        <v>11587</v>
      </c>
      <c r="B5628" s="54">
        <v>44701.687526388901</v>
      </c>
      <c r="C5628" s="13" t="s">
        <v>89</v>
      </c>
      <c r="D5628" s="13">
        <v>1592</v>
      </c>
      <c r="E5628" s="13" t="s">
        <v>11588</v>
      </c>
      <c r="F5628" s="13" t="s">
        <v>15</v>
      </c>
      <c r="G5628" s="14">
        <v>1653050878117</v>
      </c>
      <c r="H5628" s="55">
        <v>0.283599537037037</v>
      </c>
      <c r="I5628" s="33">
        <v>44885.283599536997</v>
      </c>
      <c r="J5628" s="58">
        <v>44885</v>
      </c>
      <c r="K5628" s="13" t="s">
        <v>213</v>
      </c>
      <c r="L5628" s="13" t="s">
        <v>30</v>
      </c>
      <c r="M5628" s="13" t="s">
        <v>75</v>
      </c>
      <c r="N5628" s="13" t="s">
        <v>206</v>
      </c>
      <c r="O5628" s="33" t="s">
        <v>38</v>
      </c>
      <c r="P5628" s="58" t="s">
        <v>38</v>
      </c>
      <c r="Q5628" s="33" t="s">
        <v>207</v>
      </c>
      <c r="R5628" s="14" t="s">
        <v>38</v>
      </c>
      <c r="S5628" s="13" t="s">
        <v>208</v>
      </c>
      <c r="T5628" s="13" t="s">
        <v>209</v>
      </c>
      <c r="U5628" s="33">
        <f t="shared" ca="1" si="1044"/>
        <v>45744.56914039352</v>
      </c>
      <c r="V5628" s="13" t="str">
        <f t="shared" si="1045"/>
        <v>Bangalore</v>
      </c>
      <c r="W5628" s="13" t="str">
        <f t="shared" si="1046"/>
        <v>CLS</v>
      </c>
      <c r="X5628" s="13">
        <f t="shared" si="1047"/>
        <v>6</v>
      </c>
      <c r="Y5628" s="13" t="str">
        <f>IFERROR(VLOOKUP(C5628,ReceivingTeam[],2,FALSE),"HelpDesk")</f>
        <v>Branch office</v>
      </c>
      <c r="Z5628" s="67">
        <f t="shared" si="1048"/>
        <v>44885.916666666664</v>
      </c>
      <c r="AA5628" s="68">
        <f t="shared" si="1049"/>
        <v>44885</v>
      </c>
      <c r="AB5628" s="69" t="b">
        <f t="shared" si="1050"/>
        <v>0</v>
      </c>
      <c r="AC5628" s="70">
        <f t="shared" si="1051"/>
        <v>0.5</v>
      </c>
      <c r="AD5628" s="67">
        <f t="shared" si="1052"/>
        <v>44885.916666666664</v>
      </c>
      <c r="AE5628" s="67">
        <f>VLOOKUP(V5628,'Branch Wise Work Timelines'!C:G,3,FALSE)+AA5628</f>
        <v>44885.416666666664</v>
      </c>
      <c r="AF5628" s="67">
        <f>IF(V5628="Bangalore",VLOOKUP(V5628,'Branch Wise Work Timelines'!C:G,4,FALSE)+AA5628+1,IF(V5628="Mumbai",VLOOKUP(V5628,'Branch Wise Work Timelines'!C:G,4,FALSE)+AA5628+1,VLOOKUP(V5628,'Branch Wise Work Timelines'!C:G,4,FALSE)+AA5628))</f>
        <v>44886.104166666664</v>
      </c>
      <c r="AG5628" s="67">
        <f>WORKDAY.INTL(AA5628,1,11)+VLOOKUP(V5628,'Branch Wise Work Timelines'!C:G,3,FALSE)</f>
        <v>44886.416666666664</v>
      </c>
      <c r="AH5628" s="69" t="str">
        <f t="shared" ca="1" si="1053"/>
        <v>Out of TAT</v>
      </c>
      <c r="AI5628" s="69">
        <f t="shared" ca="1" si="1054"/>
        <v>20608</v>
      </c>
      <c r="AJ5628" s="69" t="str">
        <f ca="1">IF(AI5628&lt;0,"0-12",IFERROR(VLOOKUP(AI5628,Breakup[],2,FALSE),"&gt;24"))</f>
        <v>&gt;24</v>
      </c>
      <c r="AK5628" s="69" t="str">
        <f>VLOOKUP(V5628,Master!B:D,3,FALSE)</f>
        <v>South</v>
      </c>
      <c r="AL5628" s="69" t="str">
        <f t="shared" si="1056"/>
        <v>Bangalore-CLS</v>
      </c>
    </row>
    <row r="5629" spans="1:38">
      <c r="A5629" s="14" t="s">
        <v>11589</v>
      </c>
      <c r="B5629" s="54">
        <v>44701.676237731503</v>
      </c>
      <c r="C5629" s="13" t="s">
        <v>268</v>
      </c>
      <c r="D5629" s="13">
        <v>885</v>
      </c>
      <c r="E5629" s="13" t="s">
        <v>11590</v>
      </c>
      <c r="F5629" s="13" t="s">
        <v>15</v>
      </c>
      <c r="G5629" s="14">
        <v>1653048302745</v>
      </c>
      <c r="H5629" s="55">
        <v>0.61312500000000003</v>
      </c>
      <c r="I5629" s="33">
        <v>44886.613125000003</v>
      </c>
      <c r="J5629" s="58">
        <v>44886</v>
      </c>
      <c r="K5629" s="13" t="s">
        <v>213</v>
      </c>
      <c r="L5629" s="13" t="s">
        <v>30</v>
      </c>
      <c r="M5629" s="13" t="s">
        <v>75</v>
      </c>
      <c r="N5629" s="13" t="s">
        <v>206</v>
      </c>
      <c r="O5629" s="33" t="s">
        <v>38</v>
      </c>
      <c r="P5629" s="58" t="s">
        <v>38</v>
      </c>
      <c r="Q5629" s="33" t="s">
        <v>207</v>
      </c>
      <c r="R5629" s="14" t="s">
        <v>38</v>
      </c>
      <c r="S5629" s="13" t="s">
        <v>216</v>
      </c>
      <c r="T5629" s="13" t="s">
        <v>217</v>
      </c>
      <c r="U5629" s="33">
        <f t="shared" ca="1" si="1044"/>
        <v>45744.56914039352</v>
      </c>
      <c r="V5629" s="13" t="str">
        <f t="shared" si="1045"/>
        <v>Bangalore</v>
      </c>
      <c r="W5629" s="13" t="str">
        <f t="shared" si="1046"/>
        <v>CLS</v>
      </c>
      <c r="X5629" s="13">
        <f t="shared" si="1047"/>
        <v>14</v>
      </c>
      <c r="Y5629" s="13" t="str">
        <f>IFERROR(VLOOKUP(C5629,ReceivingTeam[],2,FALSE),"HelpDesk")</f>
        <v>HelpDesk</v>
      </c>
      <c r="Z5629" s="67">
        <f t="shared" si="1048"/>
        <v>44887.425625000003</v>
      </c>
      <c r="AA5629" s="68">
        <f t="shared" si="1049"/>
        <v>44886</v>
      </c>
      <c r="AB5629" s="69" t="b">
        <f t="shared" si="1050"/>
        <v>1</v>
      </c>
      <c r="AC5629" s="70">
        <f t="shared" si="1051"/>
        <v>0.5</v>
      </c>
      <c r="AD5629" s="67">
        <f t="shared" si="1052"/>
        <v>44887.425625000003</v>
      </c>
      <c r="AE5629" s="67">
        <f>VLOOKUP(V5629,'Branch Wise Work Timelines'!C:G,3,FALSE)+AA5629</f>
        <v>44886.416666666664</v>
      </c>
      <c r="AF5629" s="67">
        <f>IF(V5629="Bangalore",VLOOKUP(V5629,'Branch Wise Work Timelines'!C:G,4,FALSE)+AA5629+1,IF(V5629="Mumbai",VLOOKUP(V5629,'Branch Wise Work Timelines'!C:G,4,FALSE)+AA5629+1,VLOOKUP(V5629,'Branch Wise Work Timelines'!C:G,4,FALSE)+AA5629))</f>
        <v>44887.104166666664</v>
      </c>
      <c r="AG5629" s="67">
        <f>WORKDAY.INTL(AA5629,1,11)+VLOOKUP(V5629,'Branch Wise Work Timelines'!C:G,3,FALSE)</f>
        <v>44887.416666666664</v>
      </c>
      <c r="AH5629" s="69" t="str">
        <f t="shared" ca="1" si="1053"/>
        <v>Out of TAT</v>
      </c>
      <c r="AI5629" s="69">
        <f t="shared" ca="1" si="1054"/>
        <v>20572</v>
      </c>
      <c r="AJ5629" s="69" t="str">
        <f ca="1">IF(AI5629&lt;0,"0-12",IFERROR(VLOOKUP(AI5629,Breakup[],2,FALSE),"&gt;24"))</f>
        <v>&gt;24</v>
      </c>
      <c r="AK5629" s="69" t="str">
        <f>VLOOKUP(V5629,Master!B:D,3,FALSE)</f>
        <v>South</v>
      </c>
      <c r="AL5629" s="69" t="str">
        <f t="shared" si="1056"/>
        <v>Bangalore-CLS</v>
      </c>
    </row>
    <row r="5630" spans="1:38">
      <c r="A5630" s="14" t="s">
        <v>11591</v>
      </c>
      <c r="B5630" s="54">
        <v>44701.730342210598</v>
      </c>
      <c r="C5630" s="13" t="s">
        <v>986</v>
      </c>
      <c r="D5630" s="13">
        <v>212</v>
      </c>
      <c r="E5630" s="13" t="s">
        <v>11592</v>
      </c>
      <c r="F5630" s="13" t="s">
        <v>33</v>
      </c>
      <c r="G5630" s="14">
        <v>1653049855960</v>
      </c>
      <c r="H5630" s="55">
        <v>0.67998842592592601</v>
      </c>
      <c r="I5630" s="33">
        <v>44883.679988425902</v>
      </c>
      <c r="J5630" s="58">
        <v>44883</v>
      </c>
      <c r="K5630" s="13" t="s">
        <v>213</v>
      </c>
      <c r="L5630" s="13" t="s">
        <v>30</v>
      </c>
      <c r="M5630" s="13" t="s">
        <v>282</v>
      </c>
      <c r="N5630" s="13" t="s">
        <v>206</v>
      </c>
      <c r="O5630" s="33" t="s">
        <v>38</v>
      </c>
      <c r="P5630" s="58" t="s">
        <v>38</v>
      </c>
      <c r="Q5630" s="33" t="s">
        <v>207</v>
      </c>
      <c r="R5630" s="14" t="s">
        <v>38</v>
      </c>
      <c r="S5630" s="13" t="s">
        <v>216</v>
      </c>
      <c r="T5630" s="13" t="s">
        <v>217</v>
      </c>
      <c r="U5630" s="33">
        <f t="shared" ca="1" si="1044"/>
        <v>45744.56914039352</v>
      </c>
      <c r="V5630" s="13" t="str">
        <f t="shared" si="1045"/>
        <v>Bangalore</v>
      </c>
      <c r="W5630" s="13" t="str">
        <f t="shared" si="1046"/>
        <v>RI</v>
      </c>
      <c r="X5630" s="13">
        <f t="shared" si="1047"/>
        <v>16</v>
      </c>
      <c r="Y5630" s="13" t="str">
        <f>IFERROR(VLOOKUP(C5630,ReceivingTeam[],2,FALSE),"HelpDesk")</f>
        <v>HelpDesk</v>
      </c>
      <c r="Z5630" s="67">
        <f t="shared" si="1048"/>
        <v>44884.492488425902</v>
      </c>
      <c r="AA5630" s="68">
        <f t="shared" si="1049"/>
        <v>44883</v>
      </c>
      <c r="AB5630" s="69" t="b">
        <f t="shared" si="1050"/>
        <v>1</v>
      </c>
      <c r="AC5630" s="70">
        <f t="shared" si="1051"/>
        <v>0.5</v>
      </c>
      <c r="AD5630" s="67">
        <f t="shared" si="1052"/>
        <v>44884.492488425902</v>
      </c>
      <c r="AE5630" s="67">
        <f>VLOOKUP(V5630,'Branch Wise Work Timelines'!C:G,3,FALSE)+AA5630</f>
        <v>44883.416666666664</v>
      </c>
      <c r="AF5630" s="67">
        <f>IF(V5630="Bangalore",VLOOKUP(V5630,'Branch Wise Work Timelines'!C:G,4,FALSE)+AA5630+1,IF(V5630="Mumbai",VLOOKUP(V5630,'Branch Wise Work Timelines'!C:G,4,FALSE)+AA5630+1,VLOOKUP(V5630,'Branch Wise Work Timelines'!C:G,4,FALSE)+AA5630))</f>
        <v>44884.104166666664</v>
      </c>
      <c r="AG5630" s="67">
        <f>WORKDAY.INTL(AA5630,1,11)+VLOOKUP(V5630,'Branch Wise Work Timelines'!C:G,3,FALSE)</f>
        <v>44884.416666666664</v>
      </c>
      <c r="AH5630" s="69" t="str">
        <f t="shared" ca="1" si="1053"/>
        <v>Out of TAT</v>
      </c>
      <c r="AI5630" s="69">
        <f t="shared" ca="1" si="1054"/>
        <v>20642</v>
      </c>
      <c r="AJ5630" s="69" t="str">
        <f ca="1">IF(AI5630&lt;0,"0-12",IFERROR(VLOOKUP(AI5630,Breakup[],2,FALSE),"&gt;24"))</f>
        <v>&gt;24</v>
      </c>
      <c r="AK5630" s="69" t="str">
        <f>VLOOKUP(V5630,Master!B:D,3,FALSE)</f>
        <v>South</v>
      </c>
      <c r="AL5630" s="69" t="str">
        <f t="shared" si="1056"/>
        <v>Bangalore</v>
      </c>
    </row>
    <row r="5631" spans="1:38">
      <c r="A5631" s="14" t="s">
        <v>11593</v>
      </c>
      <c r="B5631" s="54">
        <v>44701.734999386601</v>
      </c>
      <c r="C5631" s="13" t="s">
        <v>78</v>
      </c>
      <c r="D5631" s="13">
        <v>1903</v>
      </c>
      <c r="E5631" s="13" t="s">
        <v>11594</v>
      </c>
      <c r="F5631" s="13" t="s">
        <v>33</v>
      </c>
      <c r="G5631" s="14">
        <v>1653049855960</v>
      </c>
      <c r="H5631" s="55">
        <v>0.19824074074074099</v>
      </c>
      <c r="I5631" s="33">
        <v>44890.198240740698</v>
      </c>
      <c r="J5631" s="58">
        <v>44890</v>
      </c>
      <c r="K5631" s="13" t="s">
        <v>213</v>
      </c>
      <c r="L5631" s="13" t="s">
        <v>30</v>
      </c>
      <c r="M5631" s="13" t="s">
        <v>282</v>
      </c>
      <c r="N5631" s="13" t="s">
        <v>206</v>
      </c>
      <c r="O5631" s="33" t="s">
        <v>38</v>
      </c>
      <c r="P5631" s="58" t="s">
        <v>38</v>
      </c>
      <c r="Q5631" s="33" t="s">
        <v>207</v>
      </c>
      <c r="R5631" s="14" t="s">
        <v>38</v>
      </c>
      <c r="S5631" s="13" t="s">
        <v>216</v>
      </c>
      <c r="T5631" s="13" t="s">
        <v>217</v>
      </c>
      <c r="U5631" s="33">
        <f t="shared" ca="1" si="1044"/>
        <v>45744.56914039352</v>
      </c>
      <c r="V5631" s="13" t="str">
        <f t="shared" si="1045"/>
        <v>Bangalore</v>
      </c>
      <c r="W5631" s="13" t="str">
        <f t="shared" si="1046"/>
        <v>RI</v>
      </c>
      <c r="X5631" s="13">
        <f t="shared" si="1047"/>
        <v>4</v>
      </c>
      <c r="Y5631" s="13" t="str">
        <f>IFERROR(VLOOKUP(C5631,ReceivingTeam[],2,FALSE),"HelpDesk")</f>
        <v>Branch office</v>
      </c>
      <c r="Z5631" s="67">
        <f t="shared" si="1048"/>
        <v>44890.916666666664</v>
      </c>
      <c r="AA5631" s="68">
        <f t="shared" si="1049"/>
        <v>44890</v>
      </c>
      <c r="AB5631" s="69" t="b">
        <f t="shared" si="1050"/>
        <v>1</v>
      </c>
      <c r="AC5631" s="70">
        <f t="shared" si="1051"/>
        <v>0.5</v>
      </c>
      <c r="AD5631" s="67">
        <f t="shared" si="1052"/>
        <v>44890.916666666664</v>
      </c>
      <c r="AE5631" s="67">
        <f>VLOOKUP(V5631,'Branch Wise Work Timelines'!C:G,3,FALSE)+AA5631</f>
        <v>44890.416666666664</v>
      </c>
      <c r="AF5631" s="67">
        <f>IF(V5631="Bangalore",VLOOKUP(V5631,'Branch Wise Work Timelines'!C:G,4,FALSE)+AA5631+1,IF(V5631="Mumbai",VLOOKUP(V5631,'Branch Wise Work Timelines'!C:G,4,FALSE)+AA5631+1,VLOOKUP(V5631,'Branch Wise Work Timelines'!C:G,4,FALSE)+AA5631))</f>
        <v>44891.104166666664</v>
      </c>
      <c r="AG5631" s="67">
        <f>WORKDAY.INTL(AA5631,1,11)+VLOOKUP(V5631,'Branch Wise Work Timelines'!C:G,3,FALSE)</f>
        <v>44891.416666666664</v>
      </c>
      <c r="AH5631" s="69" t="str">
        <f t="shared" ca="1" si="1053"/>
        <v>Out of TAT</v>
      </c>
      <c r="AI5631" s="69">
        <f t="shared" ca="1" si="1054"/>
        <v>20488</v>
      </c>
      <c r="AJ5631" s="69" t="str">
        <f ca="1">IF(AI5631&lt;0,"0-12",IFERROR(VLOOKUP(AI5631,Breakup[],2,FALSE),"&gt;24"))</f>
        <v>&gt;24</v>
      </c>
      <c r="AK5631" s="69" t="str">
        <f>VLOOKUP(V5631,Master!B:D,3,FALSE)</f>
        <v>South</v>
      </c>
      <c r="AL5631" s="69" t="str">
        <f t="shared" si="1056"/>
        <v>Bangalore</v>
      </c>
    </row>
    <row r="5632" spans="1:38">
      <c r="A5632" s="14" t="s">
        <v>11595</v>
      </c>
      <c r="B5632" s="54">
        <v>44701.716520752299</v>
      </c>
      <c r="C5632" s="13" t="s">
        <v>986</v>
      </c>
      <c r="D5632" s="13">
        <v>1677</v>
      </c>
      <c r="E5632" s="13" t="s">
        <v>11596</v>
      </c>
      <c r="F5632" s="13" t="s">
        <v>33</v>
      </c>
      <c r="G5632" s="14">
        <v>1653048665854</v>
      </c>
      <c r="H5632" s="55">
        <v>0.771087962962963</v>
      </c>
      <c r="I5632" s="33">
        <v>44882.771087963003</v>
      </c>
      <c r="J5632" s="58">
        <v>44882</v>
      </c>
      <c r="K5632" s="13" t="s">
        <v>213</v>
      </c>
      <c r="L5632" s="13" t="s">
        <v>30</v>
      </c>
      <c r="M5632" s="13" t="s">
        <v>282</v>
      </c>
      <c r="N5632" s="13" t="s">
        <v>206</v>
      </c>
      <c r="O5632" s="33" t="s">
        <v>38</v>
      </c>
      <c r="P5632" s="58" t="s">
        <v>38</v>
      </c>
      <c r="Q5632" s="33" t="s">
        <v>207</v>
      </c>
      <c r="R5632" s="14" t="s">
        <v>38</v>
      </c>
      <c r="S5632" s="13" t="s">
        <v>216</v>
      </c>
      <c r="T5632" s="13" t="s">
        <v>278</v>
      </c>
      <c r="U5632" s="33">
        <f t="shared" ca="1" si="1044"/>
        <v>45744.56914039352</v>
      </c>
      <c r="V5632" s="13" t="str">
        <f t="shared" si="1045"/>
        <v>Bangalore</v>
      </c>
      <c r="W5632" s="13" t="str">
        <f t="shared" si="1046"/>
        <v>RI</v>
      </c>
      <c r="X5632" s="13">
        <f t="shared" si="1047"/>
        <v>18</v>
      </c>
      <c r="Y5632" s="13" t="str">
        <f>IFERROR(VLOOKUP(C5632,ReceivingTeam[],2,FALSE),"HelpDesk")</f>
        <v>HelpDesk</v>
      </c>
      <c r="Z5632" s="67">
        <f t="shared" si="1048"/>
        <v>44886.083587963003</v>
      </c>
      <c r="AA5632" s="68">
        <f t="shared" si="1049"/>
        <v>44882</v>
      </c>
      <c r="AB5632" s="69" t="b">
        <f t="shared" si="1050"/>
        <v>1</v>
      </c>
      <c r="AC5632" s="70">
        <f t="shared" si="1051"/>
        <v>3</v>
      </c>
      <c r="AD5632" s="67">
        <f t="shared" si="1052"/>
        <v>44886.083587963003</v>
      </c>
      <c r="AE5632" s="67">
        <f>VLOOKUP(V5632,'Branch Wise Work Timelines'!C:G,3,FALSE)+AA5632</f>
        <v>44882.416666666664</v>
      </c>
      <c r="AF5632" s="67">
        <f>IF(V5632="Bangalore",VLOOKUP(V5632,'Branch Wise Work Timelines'!C:G,4,FALSE)+AA5632+1,IF(V5632="Mumbai",VLOOKUP(V5632,'Branch Wise Work Timelines'!C:G,4,FALSE)+AA5632+1,VLOOKUP(V5632,'Branch Wise Work Timelines'!C:G,4,FALSE)+AA5632))</f>
        <v>44883.104166666664</v>
      </c>
      <c r="AG5632" s="67">
        <f>WORKDAY.INTL(AA5632,1,11)+VLOOKUP(V5632,'Branch Wise Work Timelines'!C:G,3,FALSE)</f>
        <v>44883.416666666664</v>
      </c>
      <c r="AH5632" s="69" t="str">
        <f t="shared" ca="1" si="1053"/>
        <v>Out of TAT</v>
      </c>
      <c r="AI5632" s="69">
        <f t="shared" ca="1" si="1054"/>
        <v>20604</v>
      </c>
      <c r="AJ5632" s="69" t="str">
        <f ca="1">IF(AI5632&lt;0,"0-12",IFERROR(VLOOKUP(AI5632,Breakup[],2,FALSE),"&gt;24"))</f>
        <v>&gt;24</v>
      </c>
      <c r="AK5632" s="69" t="str">
        <f>VLOOKUP(V5632,Master!B:D,3,FALSE)</f>
        <v>South</v>
      </c>
      <c r="AL5632" s="69" t="str">
        <f t="shared" si="1056"/>
        <v>Bangalore</v>
      </c>
    </row>
    <row r="5633" spans="1:38">
      <c r="A5633" s="14" t="s">
        <v>11597</v>
      </c>
      <c r="B5633" s="54">
        <v>44701.816189467601</v>
      </c>
      <c r="C5633" s="13" t="s">
        <v>6452</v>
      </c>
      <c r="D5633" s="13">
        <v>1492</v>
      </c>
      <c r="E5633" s="13" t="s">
        <v>11598</v>
      </c>
      <c r="F5633" s="13" t="s">
        <v>33</v>
      </c>
      <c r="G5633" s="14">
        <v>1653057891591</v>
      </c>
      <c r="H5633" s="55">
        <v>0.65406249999999999</v>
      </c>
      <c r="I5633" s="33">
        <v>44881.654062499998</v>
      </c>
      <c r="J5633" s="58">
        <v>44881</v>
      </c>
      <c r="K5633" s="13" t="s">
        <v>213</v>
      </c>
      <c r="L5633" s="13" t="s">
        <v>30</v>
      </c>
      <c r="M5633" s="13" t="s">
        <v>282</v>
      </c>
      <c r="N5633" s="13" t="s">
        <v>206</v>
      </c>
      <c r="O5633" s="33" t="s">
        <v>38</v>
      </c>
      <c r="P5633" s="58" t="s">
        <v>38</v>
      </c>
      <c r="Q5633" s="33" t="s">
        <v>207</v>
      </c>
      <c r="R5633" s="14" t="s">
        <v>38</v>
      </c>
      <c r="S5633" s="13" t="s">
        <v>216</v>
      </c>
      <c r="T5633" s="13" t="s">
        <v>278</v>
      </c>
      <c r="U5633" s="33">
        <f t="shared" ca="1" si="1044"/>
        <v>45744.56914039352</v>
      </c>
      <c r="V5633" s="13" t="str">
        <f t="shared" si="1045"/>
        <v>Bangalore</v>
      </c>
      <c r="W5633" s="13" t="str">
        <f t="shared" si="1046"/>
        <v>RI</v>
      </c>
      <c r="X5633" s="13">
        <f t="shared" si="1047"/>
        <v>15</v>
      </c>
      <c r="Y5633" s="13" t="str">
        <f>IFERROR(VLOOKUP(C5633,ReceivingTeam[],2,FALSE),"HelpDesk")</f>
        <v>HelpDesk</v>
      </c>
      <c r="Z5633" s="67">
        <f t="shared" si="1048"/>
        <v>44884.966562499998</v>
      </c>
      <c r="AA5633" s="68">
        <f t="shared" si="1049"/>
        <v>44881</v>
      </c>
      <c r="AB5633" s="69" t="b">
        <f t="shared" si="1050"/>
        <v>1</v>
      </c>
      <c r="AC5633" s="70">
        <f t="shared" si="1051"/>
        <v>3</v>
      </c>
      <c r="AD5633" s="67">
        <f t="shared" si="1052"/>
        <v>44884.966562499998</v>
      </c>
      <c r="AE5633" s="67">
        <f>VLOOKUP(V5633,'Branch Wise Work Timelines'!C:G,3,FALSE)+AA5633</f>
        <v>44881.416666666664</v>
      </c>
      <c r="AF5633" s="67">
        <f>IF(V5633="Bangalore",VLOOKUP(V5633,'Branch Wise Work Timelines'!C:G,4,FALSE)+AA5633+1,IF(V5633="Mumbai",VLOOKUP(V5633,'Branch Wise Work Timelines'!C:G,4,FALSE)+AA5633+1,VLOOKUP(V5633,'Branch Wise Work Timelines'!C:G,4,FALSE)+AA5633))</f>
        <v>44882.104166666664</v>
      </c>
      <c r="AG5633" s="67">
        <f>WORKDAY.INTL(AA5633,1,11)+VLOOKUP(V5633,'Branch Wise Work Timelines'!C:G,3,FALSE)</f>
        <v>44882.416666666664</v>
      </c>
      <c r="AH5633" s="69" t="str">
        <f t="shared" ca="1" si="1053"/>
        <v>Out of TAT</v>
      </c>
      <c r="AI5633" s="69">
        <f t="shared" ca="1" si="1054"/>
        <v>20631</v>
      </c>
      <c r="AJ5633" s="69" t="str">
        <f ca="1">IF(AI5633&lt;0,"0-12",IFERROR(VLOOKUP(AI5633,Breakup[],2,FALSE),"&gt;24"))</f>
        <v>&gt;24</v>
      </c>
      <c r="AK5633" s="69" t="str">
        <f>VLOOKUP(V5633,Master!B:D,3,FALSE)</f>
        <v>South</v>
      </c>
      <c r="AL5633" s="69" t="str">
        <f t="shared" si="1056"/>
        <v>Bangalore</v>
      </c>
    </row>
    <row r="5634" spans="1:38">
      <c r="A5634" s="14" t="s">
        <v>11599</v>
      </c>
      <c r="B5634" s="54">
        <v>44701.731667592598</v>
      </c>
      <c r="C5634" s="13" t="s">
        <v>418</v>
      </c>
      <c r="D5634" s="13">
        <v>1037</v>
      </c>
      <c r="E5634" s="13" t="s">
        <v>11600</v>
      </c>
      <c r="F5634" s="13" t="s">
        <v>15</v>
      </c>
      <c r="G5634" s="14">
        <v>1653048896111</v>
      </c>
      <c r="H5634" s="55">
        <v>0.55855324074074097</v>
      </c>
      <c r="I5634" s="33">
        <v>44883.558553240699</v>
      </c>
      <c r="J5634" s="58">
        <v>44883</v>
      </c>
      <c r="K5634" s="13" t="s">
        <v>213</v>
      </c>
      <c r="L5634" s="13" t="s">
        <v>30</v>
      </c>
      <c r="M5634" s="13" t="s">
        <v>75</v>
      </c>
      <c r="N5634" s="13" t="s">
        <v>206</v>
      </c>
      <c r="O5634" s="33" t="s">
        <v>38</v>
      </c>
      <c r="P5634" s="58" t="s">
        <v>38</v>
      </c>
      <c r="Q5634" s="33" t="s">
        <v>207</v>
      </c>
      <c r="R5634" s="14" t="s">
        <v>38</v>
      </c>
      <c r="S5634" s="13" t="s">
        <v>216</v>
      </c>
      <c r="T5634" s="13" t="s">
        <v>217</v>
      </c>
      <c r="U5634" s="33">
        <f t="shared" ref="U5634:U5649" ca="1" si="1057">NOW()</f>
        <v>45744.56914039352</v>
      </c>
      <c r="V5634" s="13" t="str">
        <f t="shared" ref="V5634:V5649" si="1058">VLOOKUP(L5634,Location,2,0)</f>
        <v>Bangalore</v>
      </c>
      <c r="W5634" s="13" t="str">
        <f t="shared" ref="W5634:W5649" si="1059">VLOOKUP(F5634,FCT,2,FALSE)</f>
        <v>CLS</v>
      </c>
      <c r="X5634" s="13">
        <f t="shared" ref="X5634:X5649" si="1060">HOUR(I5634)</f>
        <v>13</v>
      </c>
      <c r="Y5634" s="13" t="str">
        <f>IFERROR(VLOOKUP(C5634,ReceivingTeam[],2,FALSE),"HelpDesk")</f>
        <v>HelpDesk</v>
      </c>
      <c r="Z5634" s="67">
        <f t="shared" ref="Z5634:Z5649" si="1061">IF(AB5634=FALSE,AE5634+AC5634,IF(I5634&gt;AE5634,IF(((I5634+AC5634)&gt;AF5634),(AC5634-(AF5634-I5634)+AG5634),I5634+AC5634),IF(((AE5634+AC5634)&gt;AF5634),(AC5634-(AF5634-AE5634)+AG5634),AE5634+AC5634)))</f>
        <v>44884.058553240699</v>
      </c>
      <c r="AA5634" s="68">
        <f t="shared" ref="AA5634:AA5649" si="1062">INT(J5634)</f>
        <v>44883</v>
      </c>
      <c r="AB5634" s="69" t="b">
        <f t="shared" ref="AB5634:AB5649" si="1063">WORKDAY.INTL(AA5634-1,1,11)=AA5634</f>
        <v>1</v>
      </c>
      <c r="AC5634" s="70">
        <f t="shared" ref="AC5634:AC5649" si="1064">IF(T5634="High",12/24,72/24)</f>
        <v>0.5</v>
      </c>
      <c r="AD5634" s="67">
        <f t="shared" ref="AD5634:AD5649" si="1065">IF(AB5634=FALSE,AE5634+AC5634,IF(I5634&gt;AE5634,IF(((I5634+AC5634)&gt;AF5634),(AC5634-(AF5634-I5634)+AG5634),I5634+AC5634),IF(((AE5634+AC5634)&gt;AF5634),(AC5634-(AF5634-AE5634)+AG5634),AE5634+AC5634)))</f>
        <v>44884.058553240699</v>
      </c>
      <c r="AE5634" s="67">
        <f>VLOOKUP(V5634,'Branch Wise Work Timelines'!C:G,3,FALSE)+AA5634</f>
        <v>44883.416666666664</v>
      </c>
      <c r="AF5634" s="67">
        <f>IF(V5634="Bangalore",VLOOKUP(V5634,'Branch Wise Work Timelines'!C:G,4,FALSE)+AA5634+1,IF(V5634="Mumbai",VLOOKUP(V5634,'Branch Wise Work Timelines'!C:G,4,FALSE)+AA5634+1,VLOOKUP(V5634,'Branch Wise Work Timelines'!C:G,4,FALSE)+AA5634))</f>
        <v>44884.104166666664</v>
      </c>
      <c r="AG5634" s="67">
        <f>WORKDAY.INTL(AA5634,1,11)+VLOOKUP(V5634,'Branch Wise Work Timelines'!C:G,3,FALSE)</f>
        <v>44884.416666666664</v>
      </c>
      <c r="AH5634" s="69" t="str">
        <f t="shared" ref="AH5634:AH5649" ca="1" si="1066">IF(Q5634&lt;&gt;"Success",IF(U5634&gt;Z5634,"Out of TAT","In TAT"),IF(O5634&gt;AD5634,"Not Met","Met"))</f>
        <v>Out of TAT</v>
      </c>
      <c r="AI5634" s="69">
        <f t="shared" ref="AI5634:AI5649" ca="1" si="1067">ROUNDUP((U5634-AD5634)*24,0)</f>
        <v>20653</v>
      </c>
      <c r="AJ5634" s="69" t="str">
        <f ca="1">IF(AI5634&lt;0,"0-12",IFERROR(VLOOKUP(AI5634,Breakup[],2,FALSE),"&gt;24"))</f>
        <v>&gt;24</v>
      </c>
      <c r="AK5634" s="69" t="str">
        <f>VLOOKUP(V5634,Master!B:D,3,FALSE)</f>
        <v>South</v>
      </c>
      <c r="AL5634" s="69" t="str">
        <f t="shared" si="1056"/>
        <v>Bangalore-CLS</v>
      </c>
    </row>
    <row r="5635" spans="1:38">
      <c r="A5635" s="14" t="s">
        <v>11601</v>
      </c>
      <c r="B5635" s="54">
        <v>44701.847570567101</v>
      </c>
      <c r="C5635" s="13" t="s">
        <v>599</v>
      </c>
      <c r="D5635" s="13">
        <v>1663</v>
      </c>
      <c r="E5635" s="13" t="s">
        <v>11602</v>
      </c>
      <c r="F5635" s="13" t="s">
        <v>33</v>
      </c>
      <c r="G5635" s="14">
        <v>1653058832830</v>
      </c>
      <c r="H5635" s="55">
        <v>0.86570601851851903</v>
      </c>
      <c r="I5635" s="33">
        <v>44888.8657060185</v>
      </c>
      <c r="J5635" s="58">
        <v>44888</v>
      </c>
      <c r="K5635" s="13" t="s">
        <v>213</v>
      </c>
      <c r="L5635" s="13" t="s">
        <v>30</v>
      </c>
      <c r="M5635" s="13" t="s">
        <v>282</v>
      </c>
      <c r="N5635" s="13" t="s">
        <v>206</v>
      </c>
      <c r="O5635" s="33" t="s">
        <v>38</v>
      </c>
      <c r="P5635" s="58" t="s">
        <v>38</v>
      </c>
      <c r="Q5635" s="33" t="s">
        <v>207</v>
      </c>
      <c r="R5635" s="14" t="s">
        <v>38</v>
      </c>
      <c r="S5635" s="13" t="s">
        <v>216</v>
      </c>
      <c r="T5635" s="13" t="s">
        <v>278</v>
      </c>
      <c r="U5635" s="33">
        <f t="shared" ca="1" si="1057"/>
        <v>45744.56914039352</v>
      </c>
      <c r="V5635" s="13" t="str">
        <f t="shared" si="1058"/>
        <v>Bangalore</v>
      </c>
      <c r="W5635" s="13" t="str">
        <f t="shared" si="1059"/>
        <v>RI</v>
      </c>
      <c r="X5635" s="13">
        <f t="shared" si="1060"/>
        <v>20</v>
      </c>
      <c r="Y5635" s="13" t="str">
        <f>IFERROR(VLOOKUP(C5635,ReceivingTeam[],2,FALSE),"HelpDesk")</f>
        <v>HelpDesk</v>
      </c>
      <c r="Z5635" s="67">
        <f t="shared" si="1061"/>
        <v>44892.1782060185</v>
      </c>
      <c r="AA5635" s="68">
        <f t="shared" si="1062"/>
        <v>44888</v>
      </c>
      <c r="AB5635" s="69" t="b">
        <f t="shared" si="1063"/>
        <v>1</v>
      </c>
      <c r="AC5635" s="70">
        <f t="shared" si="1064"/>
        <v>3</v>
      </c>
      <c r="AD5635" s="67">
        <f t="shared" si="1065"/>
        <v>44892.1782060185</v>
      </c>
      <c r="AE5635" s="67">
        <f>VLOOKUP(V5635,'Branch Wise Work Timelines'!C:G,3,FALSE)+AA5635</f>
        <v>44888.416666666664</v>
      </c>
      <c r="AF5635" s="67">
        <f>IF(V5635="Bangalore",VLOOKUP(V5635,'Branch Wise Work Timelines'!C:G,4,FALSE)+AA5635+1,IF(V5635="Mumbai",VLOOKUP(V5635,'Branch Wise Work Timelines'!C:G,4,FALSE)+AA5635+1,VLOOKUP(V5635,'Branch Wise Work Timelines'!C:G,4,FALSE)+AA5635))</f>
        <v>44889.104166666664</v>
      </c>
      <c r="AG5635" s="67">
        <f>WORKDAY.INTL(AA5635,1,11)+VLOOKUP(V5635,'Branch Wise Work Timelines'!C:G,3,FALSE)</f>
        <v>44889.416666666664</v>
      </c>
      <c r="AH5635" s="69" t="str">
        <f t="shared" ca="1" si="1066"/>
        <v>Out of TAT</v>
      </c>
      <c r="AI5635" s="69">
        <f t="shared" ca="1" si="1067"/>
        <v>20458</v>
      </c>
      <c r="AJ5635" s="69" t="str">
        <f ca="1">IF(AI5635&lt;0,"0-12",IFERROR(VLOOKUP(AI5635,Breakup[],2,FALSE),"&gt;24"))</f>
        <v>&gt;24</v>
      </c>
      <c r="AK5635" s="69" t="str">
        <f>VLOOKUP(V5635,Master!B:D,3,FALSE)</f>
        <v>South</v>
      </c>
      <c r="AL5635" s="69" t="str">
        <f t="shared" si="1056"/>
        <v>Bangalore</v>
      </c>
    </row>
    <row r="5636" spans="1:38">
      <c r="A5636" s="14" t="s">
        <v>11603</v>
      </c>
      <c r="B5636" s="54">
        <v>44701.726264583303</v>
      </c>
      <c r="C5636" s="13" t="s">
        <v>901</v>
      </c>
      <c r="D5636" s="13">
        <v>1274</v>
      </c>
      <c r="E5636" s="13" t="s">
        <v>11604</v>
      </c>
      <c r="F5636" s="13" t="s">
        <v>33</v>
      </c>
      <c r="G5636" s="14">
        <v>1653048665854</v>
      </c>
      <c r="H5636" s="55">
        <v>0.85450231481481498</v>
      </c>
      <c r="I5636" s="33">
        <v>44889.854502314804</v>
      </c>
      <c r="J5636" s="58">
        <v>44889</v>
      </c>
      <c r="K5636" s="13" t="s">
        <v>213</v>
      </c>
      <c r="L5636" s="13" t="s">
        <v>30</v>
      </c>
      <c r="M5636" s="13" t="s">
        <v>282</v>
      </c>
      <c r="N5636" s="13" t="s">
        <v>206</v>
      </c>
      <c r="O5636" s="33" t="s">
        <v>38</v>
      </c>
      <c r="P5636" s="58" t="s">
        <v>38</v>
      </c>
      <c r="Q5636" s="33" t="s">
        <v>207</v>
      </c>
      <c r="R5636" s="14" t="s">
        <v>38</v>
      </c>
      <c r="S5636" s="13" t="s">
        <v>216</v>
      </c>
      <c r="T5636" s="13" t="s">
        <v>278</v>
      </c>
      <c r="U5636" s="33">
        <f t="shared" ca="1" si="1057"/>
        <v>45744.56914039352</v>
      </c>
      <c r="V5636" s="13" t="str">
        <f t="shared" si="1058"/>
        <v>Bangalore</v>
      </c>
      <c r="W5636" s="13" t="str">
        <f t="shared" si="1059"/>
        <v>RI</v>
      </c>
      <c r="X5636" s="13">
        <f t="shared" si="1060"/>
        <v>20</v>
      </c>
      <c r="Y5636" s="13" t="str">
        <f>IFERROR(VLOOKUP(C5636,ReceivingTeam[],2,FALSE),"HelpDesk")</f>
        <v>HelpDesk</v>
      </c>
      <c r="Z5636" s="67">
        <f t="shared" si="1061"/>
        <v>44893.167002314804</v>
      </c>
      <c r="AA5636" s="68">
        <f t="shared" si="1062"/>
        <v>44889</v>
      </c>
      <c r="AB5636" s="69" t="b">
        <f t="shared" si="1063"/>
        <v>1</v>
      </c>
      <c r="AC5636" s="70">
        <f t="shared" si="1064"/>
        <v>3</v>
      </c>
      <c r="AD5636" s="67">
        <f t="shared" si="1065"/>
        <v>44893.167002314804</v>
      </c>
      <c r="AE5636" s="67">
        <f>VLOOKUP(V5636,'Branch Wise Work Timelines'!C:G,3,FALSE)+AA5636</f>
        <v>44889.416666666664</v>
      </c>
      <c r="AF5636" s="67">
        <f>IF(V5636="Bangalore",VLOOKUP(V5636,'Branch Wise Work Timelines'!C:G,4,FALSE)+AA5636+1,IF(V5636="Mumbai",VLOOKUP(V5636,'Branch Wise Work Timelines'!C:G,4,FALSE)+AA5636+1,VLOOKUP(V5636,'Branch Wise Work Timelines'!C:G,4,FALSE)+AA5636))</f>
        <v>44890.104166666664</v>
      </c>
      <c r="AG5636" s="67">
        <f>WORKDAY.INTL(AA5636,1,11)+VLOOKUP(V5636,'Branch Wise Work Timelines'!C:G,3,FALSE)</f>
        <v>44890.416666666664</v>
      </c>
      <c r="AH5636" s="69" t="str">
        <f t="shared" ca="1" si="1066"/>
        <v>Out of TAT</v>
      </c>
      <c r="AI5636" s="69">
        <f t="shared" ca="1" si="1067"/>
        <v>20434</v>
      </c>
      <c r="AJ5636" s="69" t="str">
        <f ca="1">IF(AI5636&lt;0,"0-12",IFERROR(VLOOKUP(AI5636,Breakup[],2,FALSE),"&gt;24"))</f>
        <v>&gt;24</v>
      </c>
      <c r="AK5636" s="69" t="str">
        <f>VLOOKUP(V5636,Master!B:D,3,FALSE)</f>
        <v>South</v>
      </c>
      <c r="AL5636" s="69" t="str">
        <f t="shared" si="1056"/>
        <v>Bangalore</v>
      </c>
    </row>
    <row r="5637" spans="1:38">
      <c r="A5637" s="14" t="s">
        <v>11605</v>
      </c>
      <c r="B5637" s="54">
        <v>44701.729897106503</v>
      </c>
      <c r="C5637" s="13" t="s">
        <v>901</v>
      </c>
      <c r="D5637" s="13">
        <v>292</v>
      </c>
      <c r="E5637" s="13" t="s">
        <v>11606</v>
      </c>
      <c r="F5637" s="13" t="s">
        <v>33</v>
      </c>
      <c r="G5637" s="14">
        <v>1653048665854</v>
      </c>
      <c r="H5637" s="55">
        <v>0.73921296296296302</v>
      </c>
      <c r="I5637" s="33">
        <v>44882.739212963003</v>
      </c>
      <c r="J5637" s="58">
        <v>44882</v>
      </c>
      <c r="K5637" s="13" t="s">
        <v>213</v>
      </c>
      <c r="L5637" s="13" t="s">
        <v>30</v>
      </c>
      <c r="M5637" s="13" t="s">
        <v>282</v>
      </c>
      <c r="N5637" s="13" t="s">
        <v>206</v>
      </c>
      <c r="O5637" s="33" t="s">
        <v>38</v>
      </c>
      <c r="P5637" s="58" t="s">
        <v>38</v>
      </c>
      <c r="Q5637" s="33" t="s">
        <v>207</v>
      </c>
      <c r="R5637" s="14" t="s">
        <v>38</v>
      </c>
      <c r="S5637" s="13" t="s">
        <v>216</v>
      </c>
      <c r="T5637" s="13" t="s">
        <v>278</v>
      </c>
      <c r="U5637" s="33">
        <f t="shared" ca="1" si="1057"/>
        <v>45744.56914039352</v>
      </c>
      <c r="V5637" s="13" t="str">
        <f t="shared" si="1058"/>
        <v>Bangalore</v>
      </c>
      <c r="W5637" s="13" t="str">
        <f t="shared" si="1059"/>
        <v>RI</v>
      </c>
      <c r="X5637" s="13">
        <f t="shared" si="1060"/>
        <v>17</v>
      </c>
      <c r="Y5637" s="13" t="str">
        <f>IFERROR(VLOOKUP(C5637,ReceivingTeam[],2,FALSE),"HelpDesk")</f>
        <v>HelpDesk</v>
      </c>
      <c r="Z5637" s="67">
        <f t="shared" si="1061"/>
        <v>44886.051712963003</v>
      </c>
      <c r="AA5637" s="68">
        <f t="shared" si="1062"/>
        <v>44882</v>
      </c>
      <c r="AB5637" s="69" t="b">
        <f t="shared" si="1063"/>
        <v>1</v>
      </c>
      <c r="AC5637" s="70">
        <f t="shared" si="1064"/>
        <v>3</v>
      </c>
      <c r="AD5637" s="67">
        <f t="shared" si="1065"/>
        <v>44886.051712963003</v>
      </c>
      <c r="AE5637" s="67">
        <f>VLOOKUP(V5637,'Branch Wise Work Timelines'!C:G,3,FALSE)+AA5637</f>
        <v>44882.416666666664</v>
      </c>
      <c r="AF5637" s="67">
        <f>IF(V5637="Bangalore",VLOOKUP(V5637,'Branch Wise Work Timelines'!C:G,4,FALSE)+AA5637+1,IF(V5637="Mumbai",VLOOKUP(V5637,'Branch Wise Work Timelines'!C:G,4,FALSE)+AA5637+1,VLOOKUP(V5637,'Branch Wise Work Timelines'!C:G,4,FALSE)+AA5637))</f>
        <v>44883.104166666664</v>
      </c>
      <c r="AG5637" s="67">
        <f>WORKDAY.INTL(AA5637,1,11)+VLOOKUP(V5637,'Branch Wise Work Timelines'!C:G,3,FALSE)</f>
        <v>44883.416666666664</v>
      </c>
      <c r="AH5637" s="69" t="str">
        <f t="shared" ca="1" si="1066"/>
        <v>Out of TAT</v>
      </c>
      <c r="AI5637" s="69">
        <f t="shared" ca="1" si="1067"/>
        <v>20605</v>
      </c>
      <c r="AJ5637" s="69" t="str">
        <f ca="1">IF(AI5637&lt;0,"0-12",IFERROR(VLOOKUP(AI5637,Breakup[],2,FALSE),"&gt;24"))</f>
        <v>&gt;24</v>
      </c>
      <c r="AK5637" s="69" t="str">
        <f>VLOOKUP(V5637,Master!B:D,3,FALSE)</f>
        <v>South</v>
      </c>
      <c r="AL5637" s="69" t="str">
        <f t="shared" si="1056"/>
        <v>Bangalore</v>
      </c>
    </row>
    <row r="5638" spans="1:38">
      <c r="A5638" s="14" t="s">
        <v>11607</v>
      </c>
      <c r="B5638" s="54">
        <v>44701.769013078701</v>
      </c>
      <c r="C5638" s="13" t="s">
        <v>89</v>
      </c>
      <c r="D5638" s="13">
        <v>1706</v>
      </c>
      <c r="E5638" s="13" t="s">
        <v>11608</v>
      </c>
      <c r="F5638" s="13" t="s">
        <v>15</v>
      </c>
      <c r="G5638" s="14">
        <v>1653054766382</v>
      </c>
      <c r="H5638" s="55">
        <v>0.49729166666666702</v>
      </c>
      <c r="I5638" s="33">
        <v>44885.497291666703</v>
      </c>
      <c r="J5638" s="58">
        <v>44885</v>
      </c>
      <c r="K5638" s="13" t="s">
        <v>213</v>
      </c>
      <c r="L5638" s="13" t="s">
        <v>30</v>
      </c>
      <c r="M5638" s="13" t="s">
        <v>75</v>
      </c>
      <c r="N5638" s="13" t="s">
        <v>206</v>
      </c>
      <c r="O5638" s="33" t="s">
        <v>38</v>
      </c>
      <c r="P5638" s="58" t="s">
        <v>38</v>
      </c>
      <c r="Q5638" s="33" t="s">
        <v>207</v>
      </c>
      <c r="R5638" s="14" t="s">
        <v>38</v>
      </c>
      <c r="S5638" s="13" t="s">
        <v>216</v>
      </c>
      <c r="T5638" s="13" t="s">
        <v>217</v>
      </c>
      <c r="U5638" s="33">
        <f t="shared" ca="1" si="1057"/>
        <v>45744.56914039352</v>
      </c>
      <c r="V5638" s="13" t="str">
        <f t="shared" si="1058"/>
        <v>Bangalore</v>
      </c>
      <c r="W5638" s="13" t="str">
        <f t="shared" si="1059"/>
        <v>CLS</v>
      </c>
      <c r="X5638" s="13">
        <f t="shared" si="1060"/>
        <v>11</v>
      </c>
      <c r="Y5638" s="13" t="str">
        <f>IFERROR(VLOOKUP(C5638,ReceivingTeam[],2,FALSE),"HelpDesk")</f>
        <v>Branch office</v>
      </c>
      <c r="Z5638" s="67">
        <f t="shared" si="1061"/>
        <v>44885.916666666664</v>
      </c>
      <c r="AA5638" s="68">
        <f t="shared" si="1062"/>
        <v>44885</v>
      </c>
      <c r="AB5638" s="69" t="b">
        <f t="shared" si="1063"/>
        <v>0</v>
      </c>
      <c r="AC5638" s="70">
        <f t="shared" si="1064"/>
        <v>0.5</v>
      </c>
      <c r="AD5638" s="67">
        <f t="shared" si="1065"/>
        <v>44885.916666666664</v>
      </c>
      <c r="AE5638" s="67">
        <f>VLOOKUP(V5638,'Branch Wise Work Timelines'!C:G,3,FALSE)+AA5638</f>
        <v>44885.416666666664</v>
      </c>
      <c r="AF5638" s="67">
        <f>IF(V5638="Bangalore",VLOOKUP(V5638,'Branch Wise Work Timelines'!C:G,4,FALSE)+AA5638+1,IF(V5638="Mumbai",VLOOKUP(V5638,'Branch Wise Work Timelines'!C:G,4,FALSE)+AA5638+1,VLOOKUP(V5638,'Branch Wise Work Timelines'!C:G,4,FALSE)+AA5638))</f>
        <v>44886.104166666664</v>
      </c>
      <c r="AG5638" s="67">
        <f>WORKDAY.INTL(AA5638,1,11)+VLOOKUP(V5638,'Branch Wise Work Timelines'!C:G,3,FALSE)</f>
        <v>44886.416666666664</v>
      </c>
      <c r="AH5638" s="69" t="str">
        <f t="shared" ca="1" si="1066"/>
        <v>Out of TAT</v>
      </c>
      <c r="AI5638" s="69">
        <f t="shared" ca="1" si="1067"/>
        <v>20608</v>
      </c>
      <c r="AJ5638" s="69" t="str">
        <f ca="1">IF(AI5638&lt;0,"0-12",IFERROR(VLOOKUP(AI5638,Breakup[],2,FALSE),"&gt;24"))</f>
        <v>&gt;24</v>
      </c>
      <c r="AK5638" s="69" t="str">
        <f>VLOOKUP(V5638,Master!B:D,3,FALSE)</f>
        <v>South</v>
      </c>
      <c r="AL5638" s="69" t="str">
        <f t="shared" si="1056"/>
        <v>Bangalore-CLS</v>
      </c>
    </row>
    <row r="5639" spans="1:38">
      <c r="A5639" s="14" t="s">
        <v>11609</v>
      </c>
      <c r="B5639" s="54">
        <v>44701.722624155103</v>
      </c>
      <c r="C5639" s="13" t="s">
        <v>901</v>
      </c>
      <c r="D5639" s="13">
        <v>402</v>
      </c>
      <c r="E5639" s="13" t="s">
        <v>11610</v>
      </c>
      <c r="F5639" s="13" t="s">
        <v>33</v>
      </c>
      <c r="G5639" s="14">
        <v>1653047501288</v>
      </c>
      <c r="H5639" s="55">
        <v>0.38861111111111102</v>
      </c>
      <c r="I5639" s="33">
        <v>44886.388611111099</v>
      </c>
      <c r="J5639" s="58">
        <v>44886</v>
      </c>
      <c r="K5639" s="13" t="s">
        <v>213</v>
      </c>
      <c r="L5639" s="13" t="s">
        <v>30</v>
      </c>
      <c r="M5639" s="13" t="s">
        <v>282</v>
      </c>
      <c r="N5639" s="13" t="s">
        <v>206</v>
      </c>
      <c r="O5639" s="33" t="s">
        <v>38</v>
      </c>
      <c r="P5639" s="58" t="s">
        <v>38</v>
      </c>
      <c r="Q5639" s="33" t="s">
        <v>207</v>
      </c>
      <c r="R5639" s="14" t="s">
        <v>38</v>
      </c>
      <c r="S5639" s="13" t="s">
        <v>216</v>
      </c>
      <c r="T5639" s="13" t="s">
        <v>217</v>
      </c>
      <c r="U5639" s="33">
        <f t="shared" ca="1" si="1057"/>
        <v>45744.56914039352</v>
      </c>
      <c r="V5639" s="13" t="str">
        <f t="shared" si="1058"/>
        <v>Bangalore</v>
      </c>
      <c r="W5639" s="13" t="str">
        <f t="shared" si="1059"/>
        <v>RI</v>
      </c>
      <c r="X5639" s="13">
        <f t="shared" si="1060"/>
        <v>9</v>
      </c>
      <c r="Y5639" s="13" t="str">
        <f>IFERROR(VLOOKUP(C5639,ReceivingTeam[],2,FALSE),"HelpDesk")</f>
        <v>HelpDesk</v>
      </c>
      <c r="Z5639" s="67">
        <f t="shared" si="1061"/>
        <v>44886.916666666664</v>
      </c>
      <c r="AA5639" s="68">
        <f t="shared" si="1062"/>
        <v>44886</v>
      </c>
      <c r="AB5639" s="69" t="b">
        <f t="shared" si="1063"/>
        <v>1</v>
      </c>
      <c r="AC5639" s="70">
        <f t="shared" si="1064"/>
        <v>0.5</v>
      </c>
      <c r="AD5639" s="67">
        <f t="shared" si="1065"/>
        <v>44886.916666666664</v>
      </c>
      <c r="AE5639" s="67">
        <f>VLOOKUP(V5639,'Branch Wise Work Timelines'!C:G,3,FALSE)+AA5639</f>
        <v>44886.416666666664</v>
      </c>
      <c r="AF5639" s="67">
        <f>IF(V5639="Bangalore",VLOOKUP(V5639,'Branch Wise Work Timelines'!C:G,4,FALSE)+AA5639+1,IF(V5639="Mumbai",VLOOKUP(V5639,'Branch Wise Work Timelines'!C:G,4,FALSE)+AA5639+1,VLOOKUP(V5639,'Branch Wise Work Timelines'!C:G,4,FALSE)+AA5639))</f>
        <v>44887.104166666664</v>
      </c>
      <c r="AG5639" s="67">
        <f>WORKDAY.INTL(AA5639,1,11)+VLOOKUP(V5639,'Branch Wise Work Timelines'!C:G,3,FALSE)</f>
        <v>44887.416666666664</v>
      </c>
      <c r="AH5639" s="69" t="str">
        <f t="shared" ca="1" si="1066"/>
        <v>Out of TAT</v>
      </c>
      <c r="AI5639" s="69">
        <f t="shared" ca="1" si="1067"/>
        <v>20584</v>
      </c>
      <c r="AJ5639" s="69" t="str">
        <f ca="1">IF(AI5639&lt;0,"0-12",IFERROR(VLOOKUP(AI5639,Breakup[],2,FALSE),"&gt;24"))</f>
        <v>&gt;24</v>
      </c>
      <c r="AK5639" s="69" t="str">
        <f>VLOOKUP(V5639,Master!B:D,3,FALSE)</f>
        <v>South</v>
      </c>
      <c r="AL5639" s="69" t="str">
        <f t="shared" si="1056"/>
        <v>Bangalore</v>
      </c>
    </row>
    <row r="5640" spans="1:38">
      <c r="A5640" s="14" t="s">
        <v>11611</v>
      </c>
      <c r="B5640" s="54">
        <v>44701.914329398103</v>
      </c>
      <c r="C5640" s="13" t="s">
        <v>1335</v>
      </c>
      <c r="D5640" s="13">
        <v>115</v>
      </c>
      <c r="E5640" s="13" t="s">
        <v>11612</v>
      </c>
      <c r="F5640" s="13" t="s">
        <v>33</v>
      </c>
      <c r="G5640" s="14">
        <v>1653064224878</v>
      </c>
      <c r="H5640" s="55">
        <v>0.935844907407407</v>
      </c>
      <c r="I5640" s="33">
        <v>44890.935844907399</v>
      </c>
      <c r="J5640" s="58">
        <v>44890</v>
      </c>
      <c r="K5640" s="13" t="s">
        <v>213</v>
      </c>
      <c r="L5640" s="13" t="s">
        <v>30</v>
      </c>
      <c r="M5640" s="13" t="s">
        <v>147</v>
      </c>
      <c r="N5640" s="13" t="s">
        <v>206</v>
      </c>
      <c r="O5640" s="33" t="s">
        <v>38</v>
      </c>
      <c r="P5640" s="58" t="s">
        <v>38</v>
      </c>
      <c r="Q5640" s="33" t="s">
        <v>207</v>
      </c>
      <c r="R5640" s="14" t="s">
        <v>38</v>
      </c>
      <c r="S5640" s="13" t="s">
        <v>208</v>
      </c>
      <c r="T5640" s="13" t="s">
        <v>209</v>
      </c>
      <c r="U5640" s="33">
        <f t="shared" ca="1" si="1057"/>
        <v>45744.56914039352</v>
      </c>
      <c r="V5640" s="13" t="str">
        <f t="shared" si="1058"/>
        <v>Bangalore</v>
      </c>
      <c r="W5640" s="13" t="str">
        <f t="shared" si="1059"/>
        <v>RI</v>
      </c>
      <c r="X5640" s="13">
        <f t="shared" si="1060"/>
        <v>22</v>
      </c>
      <c r="Y5640" s="13" t="str">
        <f>IFERROR(VLOOKUP(C5640,ReceivingTeam[],2,FALSE),"HelpDesk")</f>
        <v>HelpDesk</v>
      </c>
      <c r="Z5640" s="67">
        <f t="shared" si="1061"/>
        <v>44891.748344907399</v>
      </c>
      <c r="AA5640" s="68">
        <f t="shared" si="1062"/>
        <v>44890</v>
      </c>
      <c r="AB5640" s="69" t="b">
        <f t="shared" si="1063"/>
        <v>1</v>
      </c>
      <c r="AC5640" s="70">
        <f t="shared" si="1064"/>
        <v>0.5</v>
      </c>
      <c r="AD5640" s="67">
        <f t="shared" si="1065"/>
        <v>44891.748344907399</v>
      </c>
      <c r="AE5640" s="67">
        <f>VLOOKUP(V5640,'Branch Wise Work Timelines'!C:G,3,FALSE)+AA5640</f>
        <v>44890.416666666664</v>
      </c>
      <c r="AF5640" s="67">
        <f>IF(V5640="Bangalore",VLOOKUP(V5640,'Branch Wise Work Timelines'!C:G,4,FALSE)+AA5640+1,IF(V5640="Mumbai",VLOOKUP(V5640,'Branch Wise Work Timelines'!C:G,4,FALSE)+AA5640+1,VLOOKUP(V5640,'Branch Wise Work Timelines'!C:G,4,FALSE)+AA5640))</f>
        <v>44891.104166666664</v>
      </c>
      <c r="AG5640" s="67">
        <f>WORKDAY.INTL(AA5640,1,11)+VLOOKUP(V5640,'Branch Wise Work Timelines'!C:G,3,FALSE)</f>
        <v>44891.416666666664</v>
      </c>
      <c r="AH5640" s="69" t="str">
        <f t="shared" ca="1" si="1066"/>
        <v>Out of TAT</v>
      </c>
      <c r="AI5640" s="69">
        <f t="shared" ca="1" si="1067"/>
        <v>20468</v>
      </c>
      <c r="AJ5640" s="69" t="str">
        <f ca="1">IF(AI5640&lt;0,"0-12",IFERROR(VLOOKUP(AI5640,Breakup[],2,FALSE),"&gt;24"))</f>
        <v>&gt;24</v>
      </c>
      <c r="AK5640" s="69" t="str">
        <f>VLOOKUP(V5640,Master!B:D,3,FALSE)</f>
        <v>South</v>
      </c>
      <c r="AL5640" s="69" t="str">
        <f t="shared" si="1056"/>
        <v>Bangalore</v>
      </c>
    </row>
    <row r="5641" spans="1:38">
      <c r="A5641" s="14" t="s">
        <v>11613</v>
      </c>
      <c r="B5641" s="54">
        <v>44701.916003622697</v>
      </c>
      <c r="C5641" s="13" t="s">
        <v>6452</v>
      </c>
      <c r="D5641" s="13">
        <v>117</v>
      </c>
      <c r="E5641" s="13" t="s">
        <v>11614</v>
      </c>
      <c r="F5641" s="13" t="s">
        <v>33</v>
      </c>
      <c r="G5641" s="14">
        <v>1653064224878</v>
      </c>
      <c r="H5641" s="55">
        <v>0.37739583333333299</v>
      </c>
      <c r="I5641" s="33">
        <v>44890.377395833297</v>
      </c>
      <c r="J5641" s="58">
        <v>44890</v>
      </c>
      <c r="K5641" s="13" t="s">
        <v>213</v>
      </c>
      <c r="L5641" s="13" t="s">
        <v>30</v>
      </c>
      <c r="M5641" s="13" t="s">
        <v>147</v>
      </c>
      <c r="N5641" s="13" t="s">
        <v>206</v>
      </c>
      <c r="O5641" s="33" t="s">
        <v>38</v>
      </c>
      <c r="P5641" s="58" t="s">
        <v>38</v>
      </c>
      <c r="Q5641" s="33" t="s">
        <v>207</v>
      </c>
      <c r="R5641" s="14" t="s">
        <v>38</v>
      </c>
      <c r="S5641" s="13" t="s">
        <v>208</v>
      </c>
      <c r="T5641" s="13" t="s">
        <v>209</v>
      </c>
      <c r="U5641" s="33">
        <f t="shared" ca="1" si="1057"/>
        <v>45744.56914039352</v>
      </c>
      <c r="V5641" s="13" t="str">
        <f t="shared" si="1058"/>
        <v>Bangalore</v>
      </c>
      <c r="W5641" s="13" t="str">
        <f t="shared" si="1059"/>
        <v>RI</v>
      </c>
      <c r="X5641" s="13">
        <f t="shared" si="1060"/>
        <v>9</v>
      </c>
      <c r="Y5641" s="13" t="str">
        <f>IFERROR(VLOOKUP(C5641,ReceivingTeam[],2,FALSE),"HelpDesk")</f>
        <v>HelpDesk</v>
      </c>
      <c r="Z5641" s="67">
        <f t="shared" si="1061"/>
        <v>44890.916666666664</v>
      </c>
      <c r="AA5641" s="68">
        <f t="shared" si="1062"/>
        <v>44890</v>
      </c>
      <c r="AB5641" s="69" t="b">
        <f t="shared" si="1063"/>
        <v>1</v>
      </c>
      <c r="AC5641" s="70">
        <f t="shared" si="1064"/>
        <v>0.5</v>
      </c>
      <c r="AD5641" s="67">
        <f t="shared" si="1065"/>
        <v>44890.916666666664</v>
      </c>
      <c r="AE5641" s="67">
        <f>VLOOKUP(V5641,'Branch Wise Work Timelines'!C:G,3,FALSE)+AA5641</f>
        <v>44890.416666666664</v>
      </c>
      <c r="AF5641" s="67">
        <f>IF(V5641="Bangalore",VLOOKUP(V5641,'Branch Wise Work Timelines'!C:G,4,FALSE)+AA5641+1,IF(V5641="Mumbai",VLOOKUP(V5641,'Branch Wise Work Timelines'!C:G,4,FALSE)+AA5641+1,VLOOKUP(V5641,'Branch Wise Work Timelines'!C:G,4,FALSE)+AA5641))</f>
        <v>44891.104166666664</v>
      </c>
      <c r="AG5641" s="67">
        <f>WORKDAY.INTL(AA5641,1,11)+VLOOKUP(V5641,'Branch Wise Work Timelines'!C:G,3,FALSE)</f>
        <v>44891.416666666664</v>
      </c>
      <c r="AH5641" s="69" t="str">
        <f t="shared" ca="1" si="1066"/>
        <v>Out of TAT</v>
      </c>
      <c r="AI5641" s="69">
        <f t="shared" ca="1" si="1067"/>
        <v>20488</v>
      </c>
      <c r="AJ5641" s="69" t="str">
        <f ca="1">IF(AI5641&lt;0,"0-12",IFERROR(VLOOKUP(AI5641,Breakup[],2,FALSE),"&gt;24"))</f>
        <v>&gt;24</v>
      </c>
      <c r="AK5641" s="69" t="str">
        <f>VLOOKUP(V5641,Master!B:D,3,FALSE)</f>
        <v>South</v>
      </c>
      <c r="AL5641" s="69" t="str">
        <f t="shared" si="1056"/>
        <v>Bangalore</v>
      </c>
    </row>
    <row r="5642" spans="1:38">
      <c r="A5642" s="14" t="s">
        <v>11615</v>
      </c>
      <c r="B5642" s="54">
        <v>44701.880077743102</v>
      </c>
      <c r="C5642" s="13" t="s">
        <v>1232</v>
      </c>
      <c r="D5642" s="13">
        <v>1010</v>
      </c>
      <c r="E5642" s="13" t="s">
        <v>11616</v>
      </c>
      <c r="F5642" s="13" t="s">
        <v>33</v>
      </c>
      <c r="G5642" s="14">
        <v>1653061359271</v>
      </c>
      <c r="H5642" s="55">
        <v>0.50675925925925902</v>
      </c>
      <c r="I5642" s="33">
        <v>44887.506759259297</v>
      </c>
      <c r="J5642" s="58">
        <v>44887</v>
      </c>
      <c r="K5642" s="13" t="s">
        <v>213</v>
      </c>
      <c r="L5642" s="13" t="s">
        <v>30</v>
      </c>
      <c r="M5642" s="13" t="s">
        <v>282</v>
      </c>
      <c r="N5642" s="13" t="s">
        <v>206</v>
      </c>
      <c r="O5642" s="33" t="s">
        <v>38</v>
      </c>
      <c r="P5642" s="58" t="s">
        <v>38</v>
      </c>
      <c r="Q5642" s="33" t="s">
        <v>207</v>
      </c>
      <c r="R5642" s="14" t="s">
        <v>38</v>
      </c>
      <c r="S5642" s="13" t="s">
        <v>216</v>
      </c>
      <c r="T5642" s="13" t="s">
        <v>217</v>
      </c>
      <c r="U5642" s="33">
        <f t="shared" ca="1" si="1057"/>
        <v>45744.56914039352</v>
      </c>
      <c r="V5642" s="13" t="str">
        <f t="shared" si="1058"/>
        <v>Bangalore</v>
      </c>
      <c r="W5642" s="13" t="str">
        <f t="shared" si="1059"/>
        <v>RI</v>
      </c>
      <c r="X5642" s="13">
        <f t="shared" si="1060"/>
        <v>12</v>
      </c>
      <c r="Y5642" s="13" t="str">
        <f>IFERROR(VLOOKUP(C5642,ReceivingTeam[],2,FALSE),"HelpDesk")</f>
        <v>HelpDesk</v>
      </c>
      <c r="Z5642" s="67">
        <f t="shared" si="1061"/>
        <v>44888.006759259297</v>
      </c>
      <c r="AA5642" s="68">
        <f t="shared" si="1062"/>
        <v>44887</v>
      </c>
      <c r="AB5642" s="69" t="b">
        <f t="shared" si="1063"/>
        <v>1</v>
      </c>
      <c r="AC5642" s="70">
        <f t="shared" si="1064"/>
        <v>0.5</v>
      </c>
      <c r="AD5642" s="67">
        <f t="shared" si="1065"/>
        <v>44888.006759259297</v>
      </c>
      <c r="AE5642" s="67">
        <f>VLOOKUP(V5642,'Branch Wise Work Timelines'!C:G,3,FALSE)+AA5642</f>
        <v>44887.416666666664</v>
      </c>
      <c r="AF5642" s="67">
        <f>IF(V5642="Bangalore",VLOOKUP(V5642,'Branch Wise Work Timelines'!C:G,4,FALSE)+AA5642+1,IF(V5642="Mumbai",VLOOKUP(V5642,'Branch Wise Work Timelines'!C:G,4,FALSE)+AA5642+1,VLOOKUP(V5642,'Branch Wise Work Timelines'!C:G,4,FALSE)+AA5642))</f>
        <v>44888.104166666664</v>
      </c>
      <c r="AG5642" s="67">
        <f>WORKDAY.INTL(AA5642,1,11)+VLOOKUP(V5642,'Branch Wise Work Timelines'!C:G,3,FALSE)</f>
        <v>44888.416666666664</v>
      </c>
      <c r="AH5642" s="69" t="str">
        <f t="shared" ca="1" si="1066"/>
        <v>Out of TAT</v>
      </c>
      <c r="AI5642" s="69">
        <f t="shared" ca="1" si="1067"/>
        <v>20558</v>
      </c>
      <c r="AJ5642" s="69" t="str">
        <f ca="1">IF(AI5642&lt;0,"0-12",IFERROR(VLOOKUP(AI5642,Breakup[],2,FALSE),"&gt;24"))</f>
        <v>&gt;24</v>
      </c>
      <c r="AK5642" s="69" t="str">
        <f>VLOOKUP(V5642,Master!B:D,3,FALSE)</f>
        <v>South</v>
      </c>
      <c r="AL5642" s="69" t="str">
        <f t="shared" si="1056"/>
        <v>Bangalore</v>
      </c>
    </row>
    <row r="5643" spans="1:38">
      <c r="A5643" s="14" t="s">
        <v>11617</v>
      </c>
      <c r="B5643" s="54">
        <v>44701.725884375002</v>
      </c>
      <c r="C5643" s="13" t="s">
        <v>9706</v>
      </c>
      <c r="D5643" s="13">
        <v>834</v>
      </c>
      <c r="E5643" s="13" t="s">
        <v>11618</v>
      </c>
      <c r="F5643" s="13" t="s">
        <v>33</v>
      </c>
      <c r="G5643" s="14">
        <v>1653048071346</v>
      </c>
      <c r="H5643" s="55">
        <v>0.35074074074074102</v>
      </c>
      <c r="I5643" s="33">
        <v>44887.350740740701</v>
      </c>
      <c r="J5643" s="58">
        <v>44887</v>
      </c>
      <c r="K5643" s="13" t="s">
        <v>41</v>
      </c>
      <c r="L5643" s="13" t="s">
        <v>40</v>
      </c>
      <c r="M5643" s="13" t="s">
        <v>9706</v>
      </c>
      <c r="N5643" s="13" t="s">
        <v>215</v>
      </c>
      <c r="O5643" s="33" t="s">
        <v>38</v>
      </c>
      <c r="P5643" s="58" t="s">
        <v>38</v>
      </c>
      <c r="Q5643" s="33" t="s">
        <v>207</v>
      </c>
      <c r="R5643" s="14" t="s">
        <v>38</v>
      </c>
      <c r="S5643" s="13" t="s">
        <v>216</v>
      </c>
      <c r="T5643" s="13" t="s">
        <v>209</v>
      </c>
      <c r="U5643" s="33">
        <f t="shared" ca="1" si="1057"/>
        <v>45744.56914039352</v>
      </c>
      <c r="V5643" s="13" t="str">
        <f t="shared" si="1058"/>
        <v>Chennai - RSI</v>
      </c>
      <c r="W5643" s="13" t="str">
        <f t="shared" si="1059"/>
        <v>RI</v>
      </c>
      <c r="X5643" s="13">
        <f t="shared" si="1060"/>
        <v>8</v>
      </c>
      <c r="Y5643" s="13" t="str">
        <f>IFERROR(VLOOKUP(C5643,ReceivingTeam[],2,FALSE),"HelpDesk")</f>
        <v>HelpDesk</v>
      </c>
      <c r="Z5643" s="67">
        <f t="shared" si="1061"/>
        <v>44888.541666666664</v>
      </c>
      <c r="AA5643" s="68">
        <f t="shared" si="1062"/>
        <v>44887</v>
      </c>
      <c r="AB5643" s="69" t="b">
        <f t="shared" si="1063"/>
        <v>1</v>
      </c>
      <c r="AC5643" s="70">
        <f t="shared" si="1064"/>
        <v>0.5</v>
      </c>
      <c r="AD5643" s="67">
        <f t="shared" si="1065"/>
        <v>44888.541666666664</v>
      </c>
      <c r="AE5643" s="67">
        <f>VLOOKUP(V5643,'Branch Wise Work Timelines'!C:G,3,FALSE)+AA5643</f>
        <v>44887.416666666664</v>
      </c>
      <c r="AF5643" s="67">
        <f>IF(V5643="Bangalore",VLOOKUP(V5643,'Branch Wise Work Timelines'!C:G,4,FALSE)+AA5643+1,IF(V5643="Mumbai",VLOOKUP(V5643,'Branch Wise Work Timelines'!C:G,4,FALSE)+AA5643+1,VLOOKUP(V5643,'Branch Wise Work Timelines'!C:G,4,FALSE)+AA5643))</f>
        <v>44887.791666666664</v>
      </c>
      <c r="AG5643" s="67">
        <f>WORKDAY.INTL(AA5643,1,11)+VLOOKUP(V5643,'Branch Wise Work Timelines'!C:G,3,FALSE)</f>
        <v>44888.416666666664</v>
      </c>
      <c r="AH5643" s="69" t="str">
        <f t="shared" ca="1" si="1066"/>
        <v>Out of TAT</v>
      </c>
      <c r="AI5643" s="69">
        <f t="shared" ca="1" si="1067"/>
        <v>20545</v>
      </c>
      <c r="AJ5643" s="69" t="str">
        <f ca="1">IF(AI5643&lt;0,"0-12",IFERROR(VLOOKUP(AI5643,Breakup[],2,FALSE),"&gt;24"))</f>
        <v>&gt;24</v>
      </c>
      <c r="AK5643" s="69" t="str">
        <f>VLOOKUP(V5643,Master!B:D,3,FALSE)</f>
        <v>South</v>
      </c>
      <c r="AL5643" s="69" t="str">
        <f t="shared" si="1056"/>
        <v>Chennai - RSI</v>
      </c>
    </row>
    <row r="5644" spans="1:38">
      <c r="A5644" s="14" t="s">
        <v>11619</v>
      </c>
      <c r="B5644" s="54">
        <v>44701.738719409703</v>
      </c>
      <c r="C5644" s="13" t="s">
        <v>989</v>
      </c>
      <c r="D5644" s="13">
        <v>907</v>
      </c>
      <c r="E5644" s="13" t="s">
        <v>11620</v>
      </c>
      <c r="F5644" s="13" t="s">
        <v>33</v>
      </c>
      <c r="G5644" s="14">
        <v>1653051071129</v>
      </c>
      <c r="H5644" s="55">
        <v>6.3310185185185197E-3</v>
      </c>
      <c r="I5644" s="33">
        <v>44891.0063310185</v>
      </c>
      <c r="J5644" s="58">
        <v>44891</v>
      </c>
      <c r="K5644" s="13" t="s">
        <v>213</v>
      </c>
      <c r="L5644" s="13" t="s">
        <v>30</v>
      </c>
      <c r="M5644" s="13" t="s">
        <v>282</v>
      </c>
      <c r="N5644" s="13" t="s">
        <v>215</v>
      </c>
      <c r="O5644" s="33">
        <v>44891.339490740698</v>
      </c>
      <c r="P5644" s="58">
        <v>44891</v>
      </c>
      <c r="Q5644" s="33" t="s">
        <v>237</v>
      </c>
      <c r="R5644" s="14">
        <v>865</v>
      </c>
      <c r="S5644" s="13" t="s">
        <v>216</v>
      </c>
      <c r="T5644" s="13" t="s">
        <v>278</v>
      </c>
      <c r="U5644" s="33">
        <f t="shared" ca="1" si="1057"/>
        <v>45744.56914039352</v>
      </c>
      <c r="V5644" s="13" t="str">
        <f t="shared" si="1058"/>
        <v>Bangalore</v>
      </c>
      <c r="W5644" s="13" t="str">
        <f t="shared" si="1059"/>
        <v>RI</v>
      </c>
      <c r="X5644" s="13">
        <f t="shared" si="1060"/>
        <v>0</v>
      </c>
      <c r="Y5644" s="13" t="str">
        <f>IFERROR(VLOOKUP(C5644,ReceivingTeam[],2,FALSE),"HelpDesk")</f>
        <v>HelpDesk</v>
      </c>
      <c r="Z5644" s="67">
        <f t="shared" si="1061"/>
        <v>44895.729166666664</v>
      </c>
      <c r="AA5644" s="68">
        <f t="shared" si="1062"/>
        <v>44891</v>
      </c>
      <c r="AB5644" s="69" t="b">
        <f t="shared" si="1063"/>
        <v>1</v>
      </c>
      <c r="AC5644" s="70">
        <f t="shared" si="1064"/>
        <v>3</v>
      </c>
      <c r="AD5644" s="67">
        <f t="shared" si="1065"/>
        <v>44895.729166666664</v>
      </c>
      <c r="AE5644" s="67">
        <f>VLOOKUP(V5644,'Branch Wise Work Timelines'!C:G,3,FALSE)+AA5644</f>
        <v>44891.416666666664</v>
      </c>
      <c r="AF5644" s="67">
        <f>IF(V5644="Bangalore",VLOOKUP(V5644,'Branch Wise Work Timelines'!C:G,4,FALSE)+AA5644+1,IF(V5644="Mumbai",VLOOKUP(V5644,'Branch Wise Work Timelines'!C:G,4,FALSE)+AA5644+1,VLOOKUP(V5644,'Branch Wise Work Timelines'!C:G,4,FALSE)+AA5644))</f>
        <v>44892.104166666664</v>
      </c>
      <c r="AG5644" s="67">
        <f>WORKDAY.INTL(AA5644,1,11)+VLOOKUP(V5644,'Branch Wise Work Timelines'!C:G,3,FALSE)</f>
        <v>44893.416666666664</v>
      </c>
      <c r="AH5644" s="69" t="str">
        <f t="shared" si="1066"/>
        <v>Met</v>
      </c>
      <c r="AI5644" s="69">
        <f t="shared" ca="1" si="1067"/>
        <v>20373</v>
      </c>
      <c r="AJ5644" s="69" t="str">
        <f ca="1">IF(AI5644&lt;0,"0-12",IFERROR(VLOOKUP(AI5644,Breakup[],2,FALSE),"&gt;24"))</f>
        <v>&gt;24</v>
      </c>
      <c r="AK5644" s="69" t="str">
        <f>VLOOKUP(V5644,Master!B:D,3,FALSE)</f>
        <v>South</v>
      </c>
      <c r="AL5644" s="69" t="str">
        <f t="shared" si="1056"/>
        <v>Bangalore</v>
      </c>
    </row>
    <row r="5645" spans="1:38">
      <c r="A5645" s="14" t="s">
        <v>11621</v>
      </c>
      <c r="B5645" s="54">
        <v>44701.740273958298</v>
      </c>
      <c r="C5645" s="13" t="s">
        <v>268</v>
      </c>
      <c r="D5645" s="13">
        <v>643</v>
      </c>
      <c r="E5645" s="13" t="s">
        <v>11622</v>
      </c>
      <c r="F5645" s="13" t="s">
        <v>15</v>
      </c>
      <c r="G5645" s="14">
        <v>1653052565128</v>
      </c>
      <c r="H5645" s="55">
        <v>9.4189814814814796E-2</v>
      </c>
      <c r="I5645" s="33">
        <v>44882.094189814801</v>
      </c>
      <c r="J5645" s="58">
        <v>44882</v>
      </c>
      <c r="K5645" s="13" t="s">
        <v>213</v>
      </c>
      <c r="L5645" s="13" t="s">
        <v>30</v>
      </c>
      <c r="M5645" s="13" t="s">
        <v>75</v>
      </c>
      <c r="N5645" s="13" t="s">
        <v>206</v>
      </c>
      <c r="O5645" s="33" t="s">
        <v>38</v>
      </c>
      <c r="P5645" s="58" t="s">
        <v>38</v>
      </c>
      <c r="Q5645" s="33" t="s">
        <v>207</v>
      </c>
      <c r="R5645" s="14" t="s">
        <v>38</v>
      </c>
      <c r="S5645" s="13" t="s">
        <v>216</v>
      </c>
      <c r="T5645" s="13" t="s">
        <v>217</v>
      </c>
      <c r="U5645" s="33">
        <f t="shared" ca="1" si="1057"/>
        <v>45744.56914039352</v>
      </c>
      <c r="V5645" s="13" t="str">
        <f t="shared" si="1058"/>
        <v>Bangalore</v>
      </c>
      <c r="W5645" s="13" t="str">
        <f t="shared" si="1059"/>
        <v>CLS</v>
      </c>
      <c r="X5645" s="13">
        <f t="shared" si="1060"/>
        <v>2</v>
      </c>
      <c r="Y5645" s="13" t="str">
        <f>IFERROR(VLOOKUP(C5645,ReceivingTeam[],2,FALSE),"HelpDesk")</f>
        <v>HelpDesk</v>
      </c>
      <c r="Z5645" s="67">
        <f t="shared" si="1061"/>
        <v>44882.916666666664</v>
      </c>
      <c r="AA5645" s="68">
        <f t="shared" si="1062"/>
        <v>44882</v>
      </c>
      <c r="AB5645" s="69" t="b">
        <f t="shared" si="1063"/>
        <v>1</v>
      </c>
      <c r="AC5645" s="70">
        <f t="shared" si="1064"/>
        <v>0.5</v>
      </c>
      <c r="AD5645" s="67">
        <f t="shared" si="1065"/>
        <v>44882.916666666664</v>
      </c>
      <c r="AE5645" s="67">
        <f>VLOOKUP(V5645,'Branch Wise Work Timelines'!C:G,3,FALSE)+AA5645</f>
        <v>44882.416666666664</v>
      </c>
      <c r="AF5645" s="67">
        <f>IF(V5645="Bangalore",VLOOKUP(V5645,'Branch Wise Work Timelines'!C:G,4,FALSE)+AA5645+1,IF(V5645="Mumbai",VLOOKUP(V5645,'Branch Wise Work Timelines'!C:G,4,FALSE)+AA5645+1,VLOOKUP(V5645,'Branch Wise Work Timelines'!C:G,4,FALSE)+AA5645))</f>
        <v>44883.104166666664</v>
      </c>
      <c r="AG5645" s="67">
        <f>WORKDAY.INTL(AA5645,1,11)+VLOOKUP(V5645,'Branch Wise Work Timelines'!C:G,3,FALSE)</f>
        <v>44883.416666666664</v>
      </c>
      <c r="AH5645" s="69" t="str">
        <f t="shared" ca="1" si="1066"/>
        <v>Out of TAT</v>
      </c>
      <c r="AI5645" s="69">
        <f t="shared" ca="1" si="1067"/>
        <v>20680</v>
      </c>
      <c r="AJ5645" s="69" t="str">
        <f ca="1">IF(AI5645&lt;0,"0-12",IFERROR(VLOOKUP(AI5645,Breakup[],2,FALSE),"&gt;24"))</f>
        <v>&gt;24</v>
      </c>
      <c r="AK5645" s="69" t="str">
        <f>VLOOKUP(V5645,Master!B:D,3,FALSE)</f>
        <v>South</v>
      </c>
      <c r="AL5645" s="69" t="str">
        <f t="shared" si="1056"/>
        <v>Bangalore-CLS</v>
      </c>
    </row>
    <row r="5646" spans="1:38">
      <c r="A5646" s="14" t="s">
        <v>11623</v>
      </c>
      <c r="B5646" s="54">
        <v>44701.701259294001</v>
      </c>
      <c r="C5646" s="13" t="s">
        <v>243</v>
      </c>
      <c r="D5646" s="13">
        <v>1876</v>
      </c>
      <c r="E5646" s="13" t="s">
        <v>11624</v>
      </c>
      <c r="F5646" s="13" t="s">
        <v>15</v>
      </c>
      <c r="G5646" s="14">
        <v>1653053249969</v>
      </c>
      <c r="H5646" s="55">
        <v>0.205127314814815</v>
      </c>
      <c r="I5646" s="33">
        <v>44890.205127314803</v>
      </c>
      <c r="J5646" s="58">
        <v>44890</v>
      </c>
      <c r="K5646" s="13" t="s">
        <v>213</v>
      </c>
      <c r="L5646" s="13" t="s">
        <v>30</v>
      </c>
      <c r="M5646" s="13" t="s">
        <v>214</v>
      </c>
      <c r="N5646" s="13" t="s">
        <v>215</v>
      </c>
      <c r="O5646" s="33" t="s">
        <v>38</v>
      </c>
      <c r="P5646" s="58" t="s">
        <v>38</v>
      </c>
      <c r="Q5646" s="33" t="s">
        <v>207</v>
      </c>
      <c r="R5646" s="14" t="s">
        <v>38</v>
      </c>
      <c r="S5646" s="13" t="s">
        <v>216</v>
      </c>
      <c r="T5646" s="13" t="s">
        <v>217</v>
      </c>
      <c r="U5646" s="33">
        <f t="shared" ca="1" si="1057"/>
        <v>45744.56914039352</v>
      </c>
      <c r="V5646" s="13" t="str">
        <f t="shared" si="1058"/>
        <v>Bangalore</v>
      </c>
      <c r="W5646" s="13" t="str">
        <f t="shared" si="1059"/>
        <v>CLS</v>
      </c>
      <c r="X5646" s="13">
        <f t="shared" si="1060"/>
        <v>4</v>
      </c>
      <c r="Y5646" s="13" t="str">
        <f>IFERROR(VLOOKUP(C5646,ReceivingTeam[],2,FALSE),"HelpDesk")</f>
        <v>HelpDesk</v>
      </c>
      <c r="Z5646" s="67">
        <f t="shared" si="1061"/>
        <v>44890.916666666664</v>
      </c>
      <c r="AA5646" s="68">
        <f t="shared" si="1062"/>
        <v>44890</v>
      </c>
      <c r="AB5646" s="69" t="b">
        <f t="shared" si="1063"/>
        <v>1</v>
      </c>
      <c r="AC5646" s="70">
        <f t="shared" si="1064"/>
        <v>0.5</v>
      </c>
      <c r="AD5646" s="67">
        <f t="shared" si="1065"/>
        <v>44890.916666666664</v>
      </c>
      <c r="AE5646" s="67">
        <f>VLOOKUP(V5646,'Branch Wise Work Timelines'!C:G,3,FALSE)+AA5646</f>
        <v>44890.416666666664</v>
      </c>
      <c r="AF5646" s="67">
        <f>IF(V5646="Bangalore",VLOOKUP(V5646,'Branch Wise Work Timelines'!C:G,4,FALSE)+AA5646+1,IF(V5646="Mumbai",VLOOKUP(V5646,'Branch Wise Work Timelines'!C:G,4,FALSE)+AA5646+1,VLOOKUP(V5646,'Branch Wise Work Timelines'!C:G,4,FALSE)+AA5646))</f>
        <v>44891.104166666664</v>
      </c>
      <c r="AG5646" s="67">
        <f>WORKDAY.INTL(AA5646,1,11)+VLOOKUP(V5646,'Branch Wise Work Timelines'!C:G,3,FALSE)</f>
        <v>44891.416666666664</v>
      </c>
      <c r="AH5646" s="69" t="str">
        <f t="shared" ca="1" si="1066"/>
        <v>Out of TAT</v>
      </c>
      <c r="AI5646" s="69">
        <f t="shared" ca="1" si="1067"/>
        <v>20488</v>
      </c>
      <c r="AJ5646" s="69" t="str">
        <f ca="1">IF(AI5646&lt;0,"0-12",IFERROR(VLOOKUP(AI5646,Breakup[],2,FALSE),"&gt;24"))</f>
        <v>&gt;24</v>
      </c>
      <c r="AK5646" s="69" t="str">
        <f>VLOOKUP(V5646,Master!B:D,3,FALSE)</f>
        <v>South</v>
      </c>
      <c r="AL5646" s="69" t="str">
        <f t="shared" si="1056"/>
        <v>Bangalore-CLS</v>
      </c>
    </row>
    <row r="5647" spans="1:38">
      <c r="A5647" s="14" t="s">
        <v>11625</v>
      </c>
      <c r="B5647" s="54">
        <v>44701.700550613401</v>
      </c>
      <c r="C5647" s="13" t="s">
        <v>347</v>
      </c>
      <c r="D5647" s="13">
        <v>129</v>
      </c>
      <c r="E5647" s="13" t="s">
        <v>11626</v>
      </c>
      <c r="F5647" s="13" t="s">
        <v>33</v>
      </c>
      <c r="G5647" s="14">
        <v>1653047246133</v>
      </c>
      <c r="H5647" s="55">
        <v>0.56491898148148101</v>
      </c>
      <c r="I5647" s="33">
        <v>44882.564918981501</v>
      </c>
      <c r="J5647" s="58">
        <v>44882</v>
      </c>
      <c r="K5647" s="13" t="s">
        <v>325</v>
      </c>
      <c r="L5647" s="13" t="s">
        <v>55</v>
      </c>
      <c r="M5647" s="13" t="s">
        <v>347</v>
      </c>
      <c r="N5647" s="13" t="s">
        <v>206</v>
      </c>
      <c r="O5647" s="33" t="s">
        <v>38</v>
      </c>
      <c r="P5647" s="58" t="s">
        <v>38</v>
      </c>
      <c r="Q5647" s="33" t="s">
        <v>207</v>
      </c>
      <c r="R5647" s="14" t="s">
        <v>38</v>
      </c>
      <c r="S5647" s="13" t="s">
        <v>208</v>
      </c>
      <c r="T5647" s="13" t="s">
        <v>209</v>
      </c>
      <c r="U5647" s="33">
        <f t="shared" ca="1" si="1057"/>
        <v>45744.56914039352</v>
      </c>
      <c r="V5647" s="13" t="str">
        <f t="shared" si="1058"/>
        <v>Delhi</v>
      </c>
      <c r="W5647" s="13" t="str">
        <f t="shared" si="1059"/>
        <v>RI</v>
      </c>
      <c r="X5647" s="13">
        <f t="shared" si="1060"/>
        <v>13</v>
      </c>
      <c r="Y5647" s="13" t="str">
        <f>IFERROR(VLOOKUP(C5647,ReceivingTeam[],2,FALSE),"HelpDesk")</f>
        <v>HelpDesk</v>
      </c>
      <c r="Z5647" s="67">
        <f t="shared" si="1061"/>
        <v>44883.71075231483</v>
      </c>
      <c r="AA5647" s="68">
        <f t="shared" si="1062"/>
        <v>44882</v>
      </c>
      <c r="AB5647" s="69" t="b">
        <f t="shared" si="1063"/>
        <v>1</v>
      </c>
      <c r="AC5647" s="70">
        <f t="shared" si="1064"/>
        <v>0.5</v>
      </c>
      <c r="AD5647" s="67">
        <f t="shared" si="1065"/>
        <v>44883.71075231483</v>
      </c>
      <c r="AE5647" s="67">
        <f>VLOOKUP(V5647,'Branch Wise Work Timelines'!C:G,3,FALSE)+AA5647</f>
        <v>44882.416666666664</v>
      </c>
      <c r="AF5647" s="67">
        <f>IF(V5647="Bangalore",VLOOKUP(V5647,'Branch Wise Work Timelines'!C:G,4,FALSE)+AA5647+1,IF(V5647="Mumbai",VLOOKUP(V5647,'Branch Wise Work Timelines'!C:G,4,FALSE)+AA5647+1,VLOOKUP(V5647,'Branch Wise Work Timelines'!C:G,4,FALSE)+AA5647))</f>
        <v>44882.770833333336</v>
      </c>
      <c r="AG5647" s="67">
        <f>WORKDAY.INTL(AA5647,1,11)+VLOOKUP(V5647,'Branch Wise Work Timelines'!C:G,3,FALSE)</f>
        <v>44883.416666666664</v>
      </c>
      <c r="AH5647" s="69" t="str">
        <f t="shared" ca="1" si="1066"/>
        <v>Out of TAT</v>
      </c>
      <c r="AI5647" s="69">
        <f t="shared" ca="1" si="1067"/>
        <v>20661</v>
      </c>
      <c r="AJ5647" s="69" t="str">
        <f ca="1">IF(AI5647&lt;0,"0-12",IFERROR(VLOOKUP(AI5647,Breakup[],2,FALSE),"&gt;24"))</f>
        <v>&gt;24</v>
      </c>
      <c r="AK5647" s="69" t="str">
        <f>VLOOKUP(V5647,Master!B:D,3,FALSE)</f>
        <v>North</v>
      </c>
      <c r="AL5647" s="69" t="str">
        <f t="shared" si="1056"/>
        <v>Delhi</v>
      </c>
    </row>
    <row r="5648" spans="1:38">
      <c r="A5648" s="14" t="s">
        <v>11627</v>
      </c>
      <c r="B5648" s="54">
        <v>44701.808982557901</v>
      </c>
      <c r="C5648" s="13" t="s">
        <v>219</v>
      </c>
      <c r="D5648" s="13">
        <v>708</v>
      </c>
      <c r="E5648" s="13" t="s">
        <v>11628</v>
      </c>
      <c r="F5648" s="13" t="s">
        <v>15</v>
      </c>
      <c r="G5648" s="14">
        <v>1653055518035</v>
      </c>
      <c r="H5648" s="55">
        <v>0.104710648148148</v>
      </c>
      <c r="I5648" s="33">
        <v>44888.104710648098</v>
      </c>
      <c r="J5648" s="58">
        <v>44888</v>
      </c>
      <c r="K5648" s="13" t="s">
        <v>213</v>
      </c>
      <c r="L5648" s="13" t="s">
        <v>30</v>
      </c>
      <c r="M5648" s="13" t="s">
        <v>75</v>
      </c>
      <c r="N5648" s="13" t="s">
        <v>206</v>
      </c>
      <c r="O5648" s="33" t="s">
        <v>38</v>
      </c>
      <c r="P5648" s="58" t="s">
        <v>38</v>
      </c>
      <c r="Q5648" s="33" t="s">
        <v>207</v>
      </c>
      <c r="R5648" s="14" t="s">
        <v>38</v>
      </c>
      <c r="S5648" s="13" t="s">
        <v>216</v>
      </c>
      <c r="T5648" s="13" t="s">
        <v>217</v>
      </c>
      <c r="U5648" s="33">
        <f t="shared" ca="1" si="1057"/>
        <v>45744.56914039352</v>
      </c>
      <c r="V5648" s="13" t="str">
        <f t="shared" si="1058"/>
        <v>Bangalore</v>
      </c>
      <c r="W5648" s="13" t="str">
        <f t="shared" si="1059"/>
        <v>CLS</v>
      </c>
      <c r="X5648" s="13">
        <f t="shared" si="1060"/>
        <v>2</v>
      </c>
      <c r="Y5648" s="13" t="str">
        <f>IFERROR(VLOOKUP(C5648,ReceivingTeam[],2,FALSE),"HelpDesk")</f>
        <v>HelpDesk</v>
      </c>
      <c r="Z5648" s="67">
        <f t="shared" si="1061"/>
        <v>44888.916666666664</v>
      </c>
      <c r="AA5648" s="68">
        <f t="shared" si="1062"/>
        <v>44888</v>
      </c>
      <c r="AB5648" s="69" t="b">
        <f t="shared" si="1063"/>
        <v>1</v>
      </c>
      <c r="AC5648" s="70">
        <f t="shared" si="1064"/>
        <v>0.5</v>
      </c>
      <c r="AD5648" s="67">
        <f t="shared" si="1065"/>
        <v>44888.916666666664</v>
      </c>
      <c r="AE5648" s="67">
        <f>VLOOKUP(V5648,'Branch Wise Work Timelines'!C:G,3,FALSE)+AA5648</f>
        <v>44888.416666666664</v>
      </c>
      <c r="AF5648" s="67">
        <f>IF(V5648="Bangalore",VLOOKUP(V5648,'Branch Wise Work Timelines'!C:G,4,FALSE)+AA5648+1,IF(V5648="Mumbai",VLOOKUP(V5648,'Branch Wise Work Timelines'!C:G,4,FALSE)+AA5648+1,VLOOKUP(V5648,'Branch Wise Work Timelines'!C:G,4,FALSE)+AA5648))</f>
        <v>44889.104166666664</v>
      </c>
      <c r="AG5648" s="67">
        <f>WORKDAY.INTL(AA5648,1,11)+VLOOKUP(V5648,'Branch Wise Work Timelines'!C:G,3,FALSE)</f>
        <v>44889.416666666664</v>
      </c>
      <c r="AH5648" s="69" t="str">
        <f t="shared" ca="1" si="1066"/>
        <v>Out of TAT</v>
      </c>
      <c r="AI5648" s="69">
        <f t="shared" ca="1" si="1067"/>
        <v>20536</v>
      </c>
      <c r="AJ5648" s="69" t="str">
        <f ca="1">IF(AI5648&lt;0,"0-12",IFERROR(VLOOKUP(AI5648,Breakup[],2,FALSE),"&gt;24"))</f>
        <v>&gt;24</v>
      </c>
      <c r="AK5648" s="69" t="str">
        <f>VLOOKUP(V5648,Master!B:D,3,FALSE)</f>
        <v>South</v>
      </c>
      <c r="AL5648" s="69" t="str">
        <f t="shared" si="1056"/>
        <v>Bangalore-CLS</v>
      </c>
    </row>
    <row r="5649" spans="1:38">
      <c r="A5649" s="14" t="s">
        <v>11629</v>
      </c>
      <c r="B5649" s="54">
        <v>44701.721994560197</v>
      </c>
      <c r="C5649" s="13" t="s">
        <v>506</v>
      </c>
      <c r="D5649" s="13">
        <v>1620</v>
      </c>
      <c r="E5649" s="13" t="s">
        <v>11630</v>
      </c>
      <c r="F5649" s="13" t="s">
        <v>15</v>
      </c>
      <c r="G5649" s="14">
        <v>1653052565128</v>
      </c>
      <c r="H5649" s="55">
        <v>0.97406250000000005</v>
      </c>
      <c r="I5649" s="33">
        <v>44885.974062499998</v>
      </c>
      <c r="J5649" s="58">
        <v>44885</v>
      </c>
      <c r="K5649" s="13" t="s">
        <v>213</v>
      </c>
      <c r="L5649" s="13" t="s">
        <v>30</v>
      </c>
      <c r="M5649" s="13" t="s">
        <v>75</v>
      </c>
      <c r="N5649" s="13" t="s">
        <v>206</v>
      </c>
      <c r="O5649" s="33" t="s">
        <v>38</v>
      </c>
      <c r="P5649" s="58" t="s">
        <v>38</v>
      </c>
      <c r="Q5649" s="33" t="s">
        <v>207</v>
      </c>
      <c r="R5649" s="14" t="s">
        <v>38</v>
      </c>
      <c r="S5649" s="13" t="s">
        <v>216</v>
      </c>
      <c r="T5649" s="13" t="s">
        <v>217</v>
      </c>
      <c r="U5649" s="33">
        <f t="shared" ca="1" si="1057"/>
        <v>45744.56914039352</v>
      </c>
      <c r="V5649" s="13" t="str">
        <f t="shared" si="1058"/>
        <v>Bangalore</v>
      </c>
      <c r="W5649" s="13" t="str">
        <f t="shared" si="1059"/>
        <v>CLS</v>
      </c>
      <c r="X5649" s="13">
        <f t="shared" si="1060"/>
        <v>23</v>
      </c>
      <c r="Y5649" s="13" t="str">
        <f>IFERROR(VLOOKUP(C5649,ReceivingTeam[],2,FALSE),"HelpDesk")</f>
        <v>HelpDesk</v>
      </c>
      <c r="Z5649" s="67">
        <f t="shared" si="1061"/>
        <v>44885.916666666664</v>
      </c>
      <c r="AA5649" s="68">
        <f t="shared" si="1062"/>
        <v>44885</v>
      </c>
      <c r="AB5649" s="69" t="b">
        <f t="shared" si="1063"/>
        <v>0</v>
      </c>
      <c r="AC5649" s="70">
        <f t="shared" si="1064"/>
        <v>0.5</v>
      </c>
      <c r="AD5649" s="67">
        <f t="shared" si="1065"/>
        <v>44885.916666666664</v>
      </c>
      <c r="AE5649" s="67">
        <f>VLOOKUP(V5649,'Branch Wise Work Timelines'!C:G,3,FALSE)+AA5649</f>
        <v>44885.416666666664</v>
      </c>
      <c r="AF5649" s="67">
        <f>IF(V5649="Bangalore",VLOOKUP(V5649,'Branch Wise Work Timelines'!C:G,4,FALSE)+AA5649+1,IF(V5649="Mumbai",VLOOKUP(V5649,'Branch Wise Work Timelines'!C:G,4,FALSE)+AA5649+1,VLOOKUP(V5649,'Branch Wise Work Timelines'!C:G,4,FALSE)+AA5649))</f>
        <v>44886.104166666664</v>
      </c>
      <c r="AG5649" s="67">
        <f>WORKDAY.INTL(AA5649,1,11)+VLOOKUP(V5649,'Branch Wise Work Timelines'!C:G,3,FALSE)</f>
        <v>44886.416666666664</v>
      </c>
      <c r="AH5649" s="69" t="str">
        <f t="shared" ca="1" si="1066"/>
        <v>Out of TAT</v>
      </c>
      <c r="AI5649" s="69">
        <f t="shared" ca="1" si="1067"/>
        <v>20608</v>
      </c>
      <c r="AJ5649" s="69" t="str">
        <f ca="1">IF(AI5649&lt;0,"0-12",IFERROR(VLOOKUP(AI5649,Breakup[],2,FALSE),"&gt;24"))</f>
        <v>&gt;24</v>
      </c>
      <c r="AK5649" s="69" t="str">
        <f>VLOOKUP(V5649,Master!B:D,3,FALSE)</f>
        <v>South</v>
      </c>
      <c r="AL5649" s="69" t="str">
        <f t="shared" si="1056"/>
        <v>Bangalore-CLS</v>
      </c>
    </row>
    <row r="5650" spans="1:38">
      <c r="A5650"/>
      <c r="B5650"/>
      <c r="C5650"/>
      <c r="D5650"/>
      <c r="E5650"/>
      <c r="F5650"/>
      <c r="G5650" s="72"/>
      <c r="H5650" s="72"/>
      <c r="I5650" s="2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</row>
    <row r="5651" spans="1:38">
      <c r="A5651"/>
      <c r="B5651"/>
      <c r="C5651"/>
      <c r="D5651"/>
      <c r="E5651"/>
      <c r="F5651"/>
      <c r="G5651" s="72"/>
      <c r="H5651" s="72"/>
      <c r="I5651" s="2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</row>
    <row r="5652" spans="1:38">
      <c r="A5652"/>
      <c r="B5652"/>
      <c r="C5652"/>
      <c r="D5652"/>
      <c r="E5652"/>
      <c r="F5652"/>
      <c r="G5652" s="72"/>
      <c r="H5652" s="72"/>
      <c r="I5652" s="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</row>
    <row r="5653" spans="1:38">
      <c r="A5653"/>
      <c r="B5653"/>
      <c r="C5653"/>
      <c r="D5653"/>
      <c r="E5653"/>
      <c r="F5653"/>
      <c r="G5653" s="72"/>
      <c r="H5653" s="72"/>
      <c r="I5653" s="2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</row>
    <row r="5654" spans="1:38">
      <c r="A5654"/>
      <c r="B5654"/>
      <c r="C5654"/>
      <c r="D5654"/>
      <c r="E5654"/>
      <c r="F5654"/>
      <c r="G5654" s="72"/>
      <c r="H5654" s="72"/>
      <c r="I5654" s="2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</row>
    <row r="5655" spans="1:38">
      <c r="A5655"/>
      <c r="B5655"/>
      <c r="C5655"/>
      <c r="D5655"/>
      <c r="E5655"/>
      <c r="F5655"/>
      <c r="G5655" s="72"/>
      <c r="H5655" s="72"/>
      <c r="I5655" s="2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</row>
    <row r="5656" spans="1:38">
      <c r="A5656"/>
      <c r="B5656"/>
      <c r="C5656"/>
      <c r="D5656"/>
      <c r="E5656"/>
      <c r="F5656"/>
      <c r="G5656" s="72"/>
      <c r="H5656" s="72"/>
      <c r="I5656" s="2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</row>
    <row r="5657" spans="1:38">
      <c r="A5657"/>
      <c r="B5657"/>
      <c r="C5657"/>
      <c r="D5657"/>
      <c r="E5657"/>
      <c r="F5657"/>
      <c r="G5657" s="72"/>
      <c r="H5657" s="72"/>
      <c r="I5657" s="2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</row>
    <row r="5658" spans="1:38">
      <c r="A5658"/>
      <c r="B5658"/>
      <c r="C5658"/>
      <c r="D5658"/>
      <c r="E5658"/>
      <c r="F5658"/>
      <c r="G5658" s="72"/>
      <c r="H5658" s="72"/>
      <c r="I5658" s="2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</row>
    <row r="5659" spans="1:38">
      <c r="A5659"/>
      <c r="B5659"/>
      <c r="C5659"/>
      <c r="D5659"/>
      <c r="E5659"/>
      <c r="F5659"/>
      <c r="G5659" s="72"/>
      <c r="H5659" s="72"/>
      <c r="I5659" s="2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</row>
    <row r="5660" spans="1:38">
      <c r="A5660"/>
      <c r="B5660"/>
      <c r="C5660"/>
      <c r="D5660"/>
      <c r="E5660"/>
      <c r="F5660"/>
      <c r="G5660" s="72"/>
      <c r="H5660" s="72"/>
      <c r="I5660" s="2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</row>
    <row r="5661" spans="1:38">
      <c r="A5661"/>
      <c r="B5661"/>
      <c r="C5661"/>
      <c r="D5661"/>
      <c r="E5661"/>
      <c r="F5661"/>
      <c r="G5661" s="72"/>
      <c r="H5661" s="72"/>
      <c r="I5661" s="2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</row>
    <row r="5662" spans="1:38">
      <c r="A5662"/>
      <c r="B5662"/>
      <c r="C5662"/>
      <c r="D5662"/>
      <c r="E5662"/>
      <c r="F5662"/>
      <c r="G5662" s="72"/>
      <c r="H5662" s="72"/>
      <c r="I5662" s="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</row>
    <row r="5663" spans="1:38">
      <c r="A5663"/>
      <c r="B5663"/>
      <c r="C5663"/>
      <c r="D5663"/>
      <c r="E5663"/>
      <c r="F5663"/>
      <c r="G5663" s="72"/>
      <c r="H5663" s="72"/>
      <c r="I5663" s="2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</row>
    <row r="5664" spans="1:38">
      <c r="A5664"/>
      <c r="B5664"/>
      <c r="C5664"/>
      <c r="D5664"/>
      <c r="E5664"/>
      <c r="F5664"/>
      <c r="G5664" s="72"/>
      <c r="H5664" s="72"/>
      <c r="I5664" s="2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</row>
    <row r="5665" spans="1:38">
      <c r="A5665"/>
      <c r="B5665"/>
      <c r="C5665"/>
      <c r="D5665"/>
      <c r="E5665"/>
      <c r="F5665"/>
      <c r="G5665" s="72"/>
      <c r="H5665" s="72"/>
      <c r="I5665" s="2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</row>
    <row r="5666" spans="1:38">
      <c r="A5666"/>
      <c r="B5666"/>
      <c r="C5666"/>
      <c r="D5666"/>
      <c r="E5666"/>
      <c r="F5666"/>
      <c r="G5666" s="72"/>
      <c r="H5666" s="72"/>
      <c r="I5666" s="2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</row>
    <row r="5667" spans="1:38">
      <c r="A5667"/>
      <c r="B5667"/>
      <c r="C5667"/>
      <c r="D5667"/>
      <c r="E5667"/>
      <c r="F5667"/>
      <c r="G5667" s="72"/>
      <c r="H5667" s="72"/>
      <c r="I5667" s="2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</row>
    <row r="5668" spans="1:38">
      <c r="A5668"/>
      <c r="B5668"/>
      <c r="C5668"/>
      <c r="D5668"/>
      <c r="E5668"/>
      <c r="F5668"/>
      <c r="G5668" s="72"/>
      <c r="H5668" s="72"/>
      <c r="I5668" s="2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</row>
    <row r="5669" spans="1:38">
      <c r="A5669"/>
      <c r="B5669"/>
      <c r="C5669"/>
      <c r="D5669"/>
      <c r="E5669"/>
      <c r="F5669"/>
      <c r="G5669" s="72"/>
      <c r="H5669" s="72"/>
      <c r="I5669" s="2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</row>
    <row r="5670" spans="1:38">
      <c r="A5670"/>
      <c r="B5670"/>
      <c r="C5670"/>
      <c r="D5670"/>
      <c r="E5670"/>
      <c r="F5670"/>
      <c r="G5670" s="72"/>
      <c r="H5670" s="72"/>
      <c r="I5670" s="2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</row>
    <row r="5671" spans="1:38">
      <c r="A5671"/>
      <c r="B5671"/>
      <c r="C5671"/>
      <c r="D5671"/>
      <c r="E5671"/>
      <c r="F5671"/>
      <c r="G5671" s="72"/>
      <c r="H5671" s="72"/>
      <c r="I5671" s="2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</row>
    <row r="5672" spans="1:38">
      <c r="A5672"/>
      <c r="B5672"/>
      <c r="C5672"/>
      <c r="D5672"/>
      <c r="E5672"/>
      <c r="F5672"/>
      <c r="G5672" s="72"/>
      <c r="H5672" s="72"/>
      <c r="I5672" s="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</row>
    <row r="5673" spans="1:38">
      <c r="A5673"/>
      <c r="B5673"/>
      <c r="C5673"/>
      <c r="D5673"/>
      <c r="E5673"/>
      <c r="F5673"/>
      <c r="G5673" s="72"/>
      <c r="H5673" s="72"/>
      <c r="I5673" s="2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</row>
    <row r="5674" spans="1:38">
      <c r="A5674"/>
      <c r="B5674"/>
      <c r="C5674"/>
      <c r="D5674"/>
      <c r="E5674"/>
      <c r="F5674"/>
      <c r="G5674" s="72"/>
      <c r="H5674" s="72"/>
      <c r="I5674" s="2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</row>
    <row r="5675" spans="1:38">
      <c r="A5675"/>
      <c r="B5675"/>
      <c r="C5675"/>
      <c r="D5675"/>
      <c r="E5675"/>
      <c r="F5675"/>
      <c r="G5675" s="72"/>
      <c r="H5675" s="72"/>
      <c r="I5675" s="2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</row>
    <row r="5676" spans="1:38">
      <c r="A5676"/>
      <c r="B5676"/>
      <c r="C5676"/>
      <c r="D5676"/>
      <c r="E5676"/>
      <c r="F5676"/>
      <c r="G5676" s="72"/>
      <c r="H5676" s="72"/>
      <c r="I5676" s="2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</row>
    <row r="5677" spans="1:38">
      <c r="A5677"/>
      <c r="B5677"/>
      <c r="C5677"/>
      <c r="D5677"/>
      <c r="E5677"/>
      <c r="F5677"/>
      <c r="G5677" s="72"/>
      <c r="H5677" s="72"/>
      <c r="I5677" s="2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</row>
    <row r="5678" spans="1:38">
      <c r="A5678"/>
      <c r="B5678"/>
      <c r="C5678"/>
      <c r="D5678"/>
      <c r="E5678"/>
      <c r="F5678"/>
      <c r="G5678" s="72"/>
      <c r="H5678" s="72"/>
      <c r="I5678" s="2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</row>
    <row r="5679" spans="1:38">
      <c r="A5679"/>
      <c r="B5679"/>
      <c r="C5679"/>
      <c r="D5679"/>
      <c r="E5679"/>
      <c r="F5679"/>
      <c r="G5679" s="72"/>
      <c r="H5679" s="72"/>
      <c r="I5679" s="2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</row>
    <row r="5680" spans="1:38">
      <c r="A5680"/>
      <c r="B5680"/>
      <c r="C5680"/>
      <c r="D5680"/>
      <c r="E5680"/>
      <c r="F5680"/>
      <c r="G5680" s="72"/>
      <c r="H5680" s="72"/>
      <c r="I5680" s="2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</row>
    <row r="5681" spans="1:38">
      <c r="A5681"/>
      <c r="B5681"/>
      <c r="C5681"/>
      <c r="D5681"/>
      <c r="E5681"/>
      <c r="F5681"/>
      <c r="G5681" s="72"/>
      <c r="H5681" s="72"/>
      <c r="I5681" s="2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</row>
    <row r="5682" spans="1:38">
      <c r="A5682"/>
      <c r="B5682"/>
      <c r="C5682"/>
      <c r="D5682"/>
      <c r="E5682"/>
      <c r="F5682"/>
      <c r="G5682" s="72"/>
      <c r="H5682" s="72"/>
      <c r="I5682" s="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</row>
    <row r="5683" spans="1:38">
      <c r="A5683"/>
      <c r="B5683"/>
      <c r="C5683"/>
      <c r="D5683"/>
      <c r="E5683"/>
      <c r="F5683"/>
      <c r="G5683" s="72"/>
      <c r="H5683" s="72"/>
      <c r="I5683" s="2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</row>
    <row r="5684" spans="1:38">
      <c r="A5684"/>
      <c r="B5684"/>
      <c r="C5684"/>
      <c r="D5684"/>
      <c r="E5684"/>
      <c r="F5684"/>
      <c r="G5684" s="72"/>
      <c r="H5684" s="72"/>
      <c r="I5684" s="2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</row>
    <row r="5685" spans="1:38">
      <c r="A5685"/>
      <c r="B5685"/>
      <c r="C5685"/>
      <c r="D5685"/>
      <c r="E5685"/>
      <c r="F5685"/>
      <c r="G5685" s="72"/>
      <c r="H5685" s="72"/>
      <c r="I5685" s="2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</row>
    <row r="5686" spans="1:38">
      <c r="A5686"/>
      <c r="B5686"/>
      <c r="C5686"/>
      <c r="D5686"/>
      <c r="E5686"/>
      <c r="F5686"/>
      <c r="G5686" s="72"/>
      <c r="H5686" s="72"/>
      <c r="I5686" s="2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</row>
    <row r="5687" spans="1:38">
      <c r="A5687"/>
      <c r="B5687"/>
      <c r="C5687"/>
      <c r="D5687"/>
      <c r="E5687"/>
      <c r="F5687"/>
      <c r="G5687" s="72"/>
      <c r="H5687" s="72"/>
      <c r="I5687" s="2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</row>
    <row r="5688" spans="1:38">
      <c r="A5688"/>
      <c r="B5688"/>
      <c r="C5688"/>
      <c r="D5688"/>
      <c r="E5688"/>
      <c r="F5688"/>
      <c r="G5688" s="72"/>
      <c r="H5688" s="72"/>
      <c r="I5688" s="2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</row>
    <row r="5689" spans="1:38">
      <c r="A5689"/>
      <c r="B5689"/>
      <c r="C5689"/>
      <c r="D5689"/>
      <c r="E5689"/>
      <c r="F5689"/>
      <c r="G5689" s="72"/>
      <c r="H5689" s="72"/>
      <c r="I5689" s="2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</row>
    <row r="5690" spans="1:38">
      <c r="A5690"/>
      <c r="B5690"/>
      <c r="C5690"/>
      <c r="D5690"/>
      <c r="E5690"/>
      <c r="F5690"/>
      <c r="G5690" s="72"/>
      <c r="H5690" s="72"/>
      <c r="I5690" s="2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</row>
    <row r="5691" spans="1:38">
      <c r="A5691"/>
      <c r="B5691"/>
      <c r="C5691"/>
      <c r="D5691"/>
      <c r="E5691"/>
      <c r="F5691"/>
      <c r="G5691" s="72"/>
      <c r="H5691" s="72"/>
      <c r="I5691" s="2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</row>
    <row r="5692" spans="1:38">
      <c r="A5692"/>
      <c r="B5692"/>
      <c r="C5692"/>
      <c r="D5692"/>
      <c r="E5692"/>
      <c r="F5692"/>
      <c r="G5692" s="72"/>
      <c r="H5692" s="72"/>
      <c r="I5692" s="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</row>
    <row r="5693" spans="1:38">
      <c r="A5693"/>
      <c r="B5693"/>
      <c r="C5693"/>
      <c r="D5693"/>
      <c r="E5693"/>
      <c r="F5693"/>
      <c r="G5693" s="72"/>
      <c r="H5693" s="72"/>
      <c r="I5693" s="2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</row>
    <row r="5694" spans="1:38">
      <c r="A5694"/>
      <c r="B5694"/>
      <c r="C5694"/>
      <c r="D5694"/>
      <c r="E5694"/>
      <c r="F5694"/>
      <c r="G5694" s="72"/>
      <c r="H5694" s="72"/>
      <c r="I5694" s="2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</row>
    <row r="5695" spans="1:38">
      <c r="A5695"/>
      <c r="B5695"/>
      <c r="C5695"/>
      <c r="D5695"/>
      <c r="E5695"/>
      <c r="F5695"/>
      <c r="G5695" s="72"/>
      <c r="H5695" s="72"/>
      <c r="I5695" s="2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</row>
    <row r="5696" spans="1:38">
      <c r="A5696"/>
      <c r="B5696"/>
      <c r="C5696"/>
      <c r="D5696"/>
      <c r="E5696"/>
      <c r="F5696"/>
      <c r="G5696" s="72"/>
      <c r="H5696" s="72"/>
      <c r="I5696" s="2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</row>
    <row r="5697" spans="1:38">
      <c r="A5697"/>
      <c r="B5697"/>
      <c r="C5697"/>
      <c r="D5697"/>
      <c r="E5697"/>
      <c r="F5697"/>
      <c r="G5697" s="72"/>
      <c r="H5697" s="72"/>
      <c r="I5697" s="2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</row>
    <row r="5698" spans="1:38">
      <c r="A5698"/>
      <c r="B5698"/>
      <c r="C5698"/>
      <c r="D5698"/>
      <c r="E5698"/>
      <c r="F5698"/>
      <c r="G5698" s="72"/>
      <c r="H5698" s="72"/>
      <c r="I5698" s="2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</row>
    <row r="5699" spans="1:38">
      <c r="A5699"/>
      <c r="B5699"/>
      <c r="C5699"/>
      <c r="D5699"/>
      <c r="E5699"/>
      <c r="F5699"/>
      <c r="G5699" s="72"/>
      <c r="H5699" s="72"/>
      <c r="I5699" s="2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</row>
    <row r="5700" spans="1:38">
      <c r="A5700"/>
      <c r="B5700"/>
      <c r="C5700"/>
      <c r="D5700"/>
      <c r="E5700"/>
      <c r="F5700"/>
      <c r="G5700" s="72"/>
      <c r="H5700" s="72"/>
      <c r="I5700" s="2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</row>
    <row r="5701" spans="1:38">
      <c r="A5701"/>
      <c r="B5701"/>
      <c r="C5701"/>
      <c r="D5701"/>
      <c r="E5701"/>
      <c r="F5701"/>
      <c r="G5701" s="72"/>
      <c r="H5701" s="72"/>
      <c r="I5701" s="2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</row>
    <row r="5702" spans="1:38">
      <c r="A5702"/>
      <c r="B5702"/>
      <c r="C5702"/>
      <c r="D5702"/>
      <c r="E5702"/>
      <c r="F5702"/>
      <c r="G5702" s="72"/>
      <c r="H5702" s="72"/>
      <c r="I5702" s="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</row>
    <row r="5703" spans="1:38">
      <c r="A5703"/>
      <c r="B5703"/>
      <c r="C5703"/>
      <c r="D5703"/>
      <c r="E5703"/>
      <c r="F5703"/>
      <c r="G5703" s="72"/>
      <c r="H5703" s="72"/>
      <c r="I5703" s="2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</row>
    <row r="5704" spans="1:38">
      <c r="A5704"/>
      <c r="B5704"/>
      <c r="C5704"/>
      <c r="D5704"/>
      <c r="E5704"/>
      <c r="F5704"/>
      <c r="G5704" s="72"/>
      <c r="H5704" s="72"/>
      <c r="I5704" s="2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</row>
    <row r="5705" spans="1:38">
      <c r="A5705"/>
      <c r="B5705"/>
      <c r="C5705"/>
      <c r="D5705"/>
      <c r="E5705"/>
      <c r="F5705"/>
      <c r="G5705" s="72"/>
      <c r="H5705" s="72"/>
      <c r="I5705" s="2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</row>
    <row r="5706" spans="1:38">
      <c r="A5706"/>
      <c r="B5706"/>
      <c r="C5706"/>
      <c r="D5706"/>
      <c r="E5706"/>
      <c r="F5706"/>
      <c r="G5706" s="72"/>
      <c r="H5706" s="72"/>
      <c r="I5706" s="2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</row>
    <row r="5707" spans="1:38">
      <c r="A5707"/>
      <c r="B5707"/>
      <c r="C5707"/>
      <c r="D5707"/>
      <c r="E5707"/>
      <c r="F5707"/>
      <c r="G5707" s="72"/>
      <c r="H5707" s="72"/>
      <c r="I5707" s="2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</row>
    <row r="5708" spans="1:38">
      <c r="A5708"/>
      <c r="B5708"/>
      <c r="C5708"/>
      <c r="D5708"/>
      <c r="E5708"/>
      <c r="F5708"/>
      <c r="G5708" s="72"/>
      <c r="H5708" s="72"/>
      <c r="I5708" s="2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</row>
    <row r="5709" spans="1:38">
      <c r="A5709"/>
      <c r="B5709"/>
      <c r="C5709"/>
      <c r="D5709"/>
      <c r="E5709"/>
      <c r="F5709"/>
      <c r="G5709" s="72"/>
      <c r="H5709" s="72"/>
      <c r="I5709" s="2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</row>
    <row r="5710" spans="1:38">
      <c r="A5710"/>
      <c r="B5710"/>
      <c r="C5710"/>
      <c r="D5710"/>
      <c r="E5710"/>
      <c r="F5710"/>
      <c r="G5710" s="72"/>
      <c r="H5710" s="72"/>
      <c r="I5710" s="2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</row>
    <row r="5711" spans="1:38">
      <c r="A5711"/>
      <c r="B5711"/>
      <c r="C5711"/>
      <c r="D5711"/>
      <c r="E5711"/>
      <c r="F5711"/>
      <c r="G5711" s="72"/>
      <c r="H5711" s="72"/>
      <c r="I5711" s="2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</row>
    <row r="5712" spans="1:38">
      <c r="A5712"/>
      <c r="B5712"/>
      <c r="C5712"/>
      <c r="D5712"/>
      <c r="E5712"/>
      <c r="F5712"/>
      <c r="G5712" s="72"/>
      <c r="H5712" s="72"/>
      <c r="I5712" s="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</row>
    <row r="5713" spans="1:38">
      <c r="A5713"/>
      <c r="B5713"/>
      <c r="C5713"/>
      <c r="D5713"/>
      <c r="E5713"/>
      <c r="F5713"/>
      <c r="G5713" s="72"/>
      <c r="H5713" s="72"/>
      <c r="I5713" s="2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</row>
    <row r="5714" spans="1:38">
      <c r="A5714"/>
      <c r="B5714"/>
      <c r="C5714"/>
      <c r="D5714"/>
      <c r="E5714"/>
      <c r="F5714"/>
      <c r="G5714" s="72"/>
      <c r="H5714" s="72"/>
      <c r="I5714" s="2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</row>
    <row r="5715" spans="1:38">
      <c r="A5715"/>
      <c r="B5715"/>
      <c r="C5715"/>
      <c r="D5715"/>
      <c r="E5715"/>
      <c r="F5715"/>
      <c r="G5715" s="72"/>
      <c r="H5715" s="72"/>
      <c r="I5715" s="2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</row>
    <row r="5716" spans="1:38">
      <c r="A5716"/>
      <c r="B5716"/>
      <c r="C5716"/>
      <c r="D5716"/>
      <c r="E5716"/>
      <c r="F5716"/>
      <c r="G5716" s="72"/>
      <c r="H5716" s="72"/>
      <c r="I5716" s="2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</row>
    <row r="5717" spans="1:38">
      <c r="A5717"/>
      <c r="B5717"/>
      <c r="C5717"/>
      <c r="D5717"/>
      <c r="E5717"/>
      <c r="F5717"/>
      <c r="G5717" s="72"/>
      <c r="H5717" s="72"/>
      <c r="I5717" s="2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</row>
    <row r="5718" spans="1:38">
      <c r="A5718"/>
      <c r="B5718"/>
      <c r="C5718"/>
      <c r="D5718"/>
      <c r="E5718"/>
      <c r="F5718"/>
      <c r="G5718" s="72"/>
      <c r="H5718" s="72"/>
      <c r="I5718" s="2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</row>
    <row r="5719" spans="1:38">
      <c r="A5719"/>
      <c r="B5719"/>
      <c r="C5719"/>
      <c r="D5719"/>
      <c r="E5719"/>
      <c r="F5719"/>
      <c r="G5719" s="72"/>
      <c r="H5719" s="72"/>
      <c r="I5719" s="2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</row>
    <row r="5720" spans="1:38">
      <c r="A5720"/>
      <c r="B5720"/>
      <c r="C5720"/>
      <c r="D5720"/>
      <c r="E5720"/>
      <c r="F5720"/>
      <c r="G5720" s="72"/>
      <c r="H5720" s="72"/>
      <c r="I5720" s="2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</row>
    <row r="5721" spans="1:38">
      <c r="A5721"/>
      <c r="B5721"/>
      <c r="C5721"/>
      <c r="D5721"/>
      <c r="E5721"/>
      <c r="F5721"/>
      <c r="G5721" s="72"/>
      <c r="H5721" s="72"/>
      <c r="I5721" s="2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</row>
    <row r="5722" spans="1:38">
      <c r="A5722"/>
      <c r="B5722"/>
      <c r="C5722"/>
      <c r="D5722"/>
      <c r="E5722"/>
      <c r="F5722"/>
      <c r="G5722" s="72"/>
      <c r="H5722" s="72"/>
      <c r="I5722" s="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</row>
    <row r="5723" spans="1:38">
      <c r="A5723"/>
      <c r="B5723"/>
      <c r="C5723"/>
      <c r="D5723"/>
      <c r="E5723"/>
      <c r="F5723"/>
      <c r="G5723" s="72"/>
      <c r="H5723" s="72"/>
      <c r="I5723" s="2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</row>
    <row r="5724" spans="1:38">
      <c r="A5724"/>
      <c r="B5724"/>
      <c r="C5724"/>
      <c r="D5724"/>
      <c r="E5724"/>
      <c r="F5724"/>
      <c r="G5724" s="72"/>
      <c r="H5724" s="72"/>
      <c r="I5724" s="2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</row>
    <row r="5725" spans="1:38">
      <c r="A5725"/>
      <c r="B5725"/>
      <c r="C5725"/>
      <c r="D5725"/>
      <c r="E5725"/>
      <c r="F5725"/>
      <c r="G5725" s="72"/>
      <c r="H5725" s="72"/>
      <c r="I5725" s="2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</row>
    <row r="5726" spans="1:38">
      <c r="A5726"/>
      <c r="B5726"/>
      <c r="C5726"/>
      <c r="D5726"/>
      <c r="E5726"/>
      <c r="F5726"/>
      <c r="G5726" s="72"/>
      <c r="H5726" s="72"/>
      <c r="I5726" s="2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</row>
    <row r="5727" spans="1:38">
      <c r="A5727"/>
      <c r="B5727"/>
      <c r="C5727"/>
      <c r="D5727"/>
      <c r="E5727"/>
      <c r="F5727"/>
      <c r="G5727" s="72"/>
      <c r="H5727" s="72"/>
      <c r="I5727" s="2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</row>
    <row r="5728" spans="1:38">
      <c r="A5728"/>
      <c r="B5728"/>
      <c r="C5728"/>
      <c r="D5728"/>
      <c r="E5728"/>
      <c r="F5728"/>
      <c r="G5728" s="72"/>
      <c r="H5728" s="72"/>
      <c r="I5728" s="2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</row>
    <row r="5729" spans="1:38">
      <c r="A5729"/>
      <c r="B5729"/>
      <c r="C5729"/>
      <c r="D5729"/>
      <c r="E5729"/>
      <c r="F5729"/>
      <c r="G5729" s="72"/>
      <c r="H5729" s="72"/>
      <c r="I5729" s="2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</row>
    <row r="5730" spans="1:38">
      <c r="A5730"/>
      <c r="B5730"/>
      <c r="C5730"/>
      <c r="D5730"/>
      <c r="E5730"/>
      <c r="F5730"/>
      <c r="G5730" s="72"/>
      <c r="H5730" s="72"/>
      <c r="I5730" s="2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</row>
    <row r="5731" spans="1:38">
      <c r="A5731"/>
      <c r="B5731"/>
      <c r="C5731"/>
      <c r="D5731"/>
      <c r="E5731"/>
      <c r="F5731"/>
      <c r="G5731" s="72"/>
      <c r="H5731" s="72"/>
      <c r="I5731" s="2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</row>
    <row r="5732" spans="1:38">
      <c r="A5732"/>
      <c r="B5732"/>
      <c r="C5732"/>
      <c r="D5732"/>
      <c r="E5732"/>
      <c r="F5732"/>
      <c r="G5732" s="72"/>
      <c r="H5732" s="72"/>
      <c r="I5732" s="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</row>
    <row r="5733" spans="1:38">
      <c r="A5733"/>
      <c r="B5733"/>
      <c r="C5733"/>
      <c r="D5733"/>
      <c r="E5733"/>
      <c r="F5733"/>
      <c r="G5733" s="72"/>
      <c r="H5733" s="72"/>
      <c r="I5733" s="2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</row>
    <row r="5734" spans="1:38">
      <c r="A5734"/>
      <c r="B5734"/>
      <c r="C5734"/>
      <c r="D5734"/>
      <c r="E5734"/>
      <c r="F5734"/>
      <c r="G5734" s="72"/>
      <c r="H5734" s="72"/>
      <c r="I5734" s="2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</row>
    <row r="5735" spans="1:38">
      <c r="A5735"/>
      <c r="B5735"/>
      <c r="C5735"/>
      <c r="D5735"/>
      <c r="E5735"/>
      <c r="F5735"/>
      <c r="G5735" s="72"/>
      <c r="H5735" s="72"/>
      <c r="I5735" s="2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</row>
    <row r="5736" spans="1:38">
      <c r="A5736"/>
      <c r="B5736"/>
      <c r="C5736"/>
      <c r="D5736"/>
      <c r="E5736"/>
      <c r="F5736"/>
      <c r="G5736" s="72"/>
      <c r="H5736" s="72"/>
      <c r="I5736" s="2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</row>
    <row r="5737" spans="1:38">
      <c r="A5737"/>
      <c r="B5737"/>
      <c r="C5737"/>
      <c r="D5737"/>
      <c r="E5737"/>
      <c r="F5737"/>
      <c r="G5737" s="72"/>
      <c r="H5737" s="72"/>
      <c r="I5737" s="2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</row>
    <row r="5738" spans="1:38">
      <c r="A5738"/>
      <c r="B5738"/>
      <c r="C5738"/>
      <c r="D5738"/>
      <c r="E5738"/>
      <c r="F5738"/>
      <c r="G5738" s="72"/>
      <c r="H5738" s="72"/>
      <c r="I5738" s="2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</row>
    <row r="5739" spans="1:38">
      <c r="A5739"/>
      <c r="B5739"/>
      <c r="C5739"/>
      <c r="D5739"/>
      <c r="E5739"/>
      <c r="F5739"/>
      <c r="G5739" s="72"/>
      <c r="H5739" s="72"/>
      <c r="I5739" s="2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</row>
    <row r="5740" spans="1:38">
      <c r="A5740"/>
      <c r="B5740"/>
      <c r="C5740"/>
      <c r="D5740"/>
      <c r="E5740"/>
      <c r="F5740"/>
      <c r="G5740" s="72"/>
      <c r="H5740" s="72"/>
      <c r="I5740" s="2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</row>
    <row r="5741" spans="1:38">
      <c r="A5741"/>
      <c r="B5741"/>
      <c r="C5741"/>
      <c r="D5741"/>
      <c r="E5741"/>
      <c r="F5741"/>
      <c r="G5741" s="72"/>
      <c r="H5741" s="72"/>
      <c r="I5741" s="2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</row>
    <row r="5742" spans="1:38">
      <c r="A5742"/>
      <c r="B5742"/>
      <c r="C5742"/>
      <c r="D5742"/>
      <c r="E5742"/>
      <c r="F5742"/>
      <c r="G5742" s="72"/>
      <c r="H5742" s="72"/>
      <c r="I5742" s="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</row>
    <row r="5743" spans="1:38">
      <c r="A5743"/>
      <c r="B5743"/>
      <c r="C5743"/>
      <c r="D5743"/>
      <c r="E5743"/>
      <c r="F5743"/>
      <c r="G5743" s="72"/>
      <c r="H5743" s="72"/>
      <c r="I5743" s="2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</row>
    <row r="5744" spans="1:38">
      <c r="A5744"/>
      <c r="B5744"/>
      <c r="C5744"/>
      <c r="D5744"/>
      <c r="E5744"/>
      <c r="F5744"/>
      <c r="G5744" s="72"/>
      <c r="H5744" s="72"/>
      <c r="I5744" s="2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</row>
    <row r="5745" spans="1:38">
      <c r="A5745"/>
      <c r="B5745"/>
      <c r="C5745"/>
      <c r="D5745"/>
      <c r="E5745"/>
      <c r="F5745"/>
      <c r="G5745" s="72"/>
      <c r="H5745" s="72"/>
      <c r="I5745" s="2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</row>
    <row r="5746" spans="1:38">
      <c r="A5746"/>
      <c r="B5746"/>
      <c r="C5746"/>
      <c r="D5746"/>
      <c r="E5746"/>
      <c r="F5746"/>
      <c r="G5746" s="72"/>
      <c r="H5746" s="72"/>
      <c r="I5746" s="2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</row>
    <row r="5747" spans="1:38">
      <c r="A5747"/>
      <c r="B5747"/>
      <c r="C5747"/>
      <c r="D5747"/>
      <c r="E5747"/>
      <c r="F5747"/>
      <c r="G5747" s="72"/>
      <c r="H5747" s="72"/>
      <c r="I5747" s="2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</row>
    <row r="5748" spans="1:38">
      <c r="A5748"/>
      <c r="B5748"/>
      <c r="C5748"/>
      <c r="D5748"/>
      <c r="E5748"/>
      <c r="F5748"/>
      <c r="G5748" s="72"/>
      <c r="H5748" s="72"/>
      <c r="I5748" s="2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</row>
    <row r="5749" spans="1:38">
      <c r="A5749"/>
      <c r="B5749"/>
      <c r="C5749"/>
      <c r="D5749"/>
      <c r="E5749"/>
      <c r="F5749"/>
      <c r="G5749" s="72"/>
      <c r="H5749" s="72"/>
      <c r="I5749" s="2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</row>
    <row r="5750" spans="1:38">
      <c r="A5750"/>
      <c r="B5750"/>
      <c r="C5750"/>
      <c r="D5750"/>
      <c r="E5750"/>
      <c r="F5750"/>
      <c r="G5750" s="72"/>
      <c r="H5750" s="72"/>
      <c r="I5750" s="2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</row>
    <row r="5751" spans="1:38">
      <c r="A5751"/>
      <c r="B5751"/>
      <c r="C5751"/>
      <c r="D5751"/>
      <c r="E5751"/>
      <c r="F5751"/>
      <c r="G5751" s="72"/>
      <c r="H5751" s="72"/>
      <c r="I5751" s="2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</row>
    <row r="5752" spans="1:38">
      <c r="A5752"/>
      <c r="B5752"/>
      <c r="C5752"/>
      <c r="D5752"/>
      <c r="E5752"/>
      <c r="F5752"/>
      <c r="G5752" s="72"/>
      <c r="H5752" s="72"/>
      <c r="I5752" s="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</row>
    <row r="5753" spans="1:38">
      <c r="A5753"/>
      <c r="B5753"/>
      <c r="C5753"/>
      <c r="D5753"/>
      <c r="E5753"/>
      <c r="F5753"/>
      <c r="G5753" s="72"/>
      <c r="H5753" s="72"/>
      <c r="I5753" s="2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</row>
    <row r="5754" spans="1:38">
      <c r="A5754"/>
      <c r="B5754"/>
      <c r="C5754"/>
      <c r="D5754"/>
      <c r="E5754"/>
      <c r="F5754"/>
      <c r="G5754" s="72"/>
      <c r="H5754" s="72"/>
      <c r="I5754" s="2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</row>
    <row r="5755" spans="1:38">
      <c r="A5755"/>
      <c r="B5755"/>
      <c r="C5755"/>
      <c r="D5755"/>
      <c r="E5755"/>
      <c r="F5755"/>
      <c r="G5755" s="72"/>
      <c r="H5755" s="72"/>
      <c r="I5755" s="2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</row>
    <row r="5756" spans="1:38">
      <c r="A5756"/>
      <c r="B5756"/>
      <c r="C5756"/>
      <c r="D5756"/>
      <c r="E5756"/>
      <c r="F5756"/>
      <c r="G5756" s="72"/>
      <c r="H5756" s="72"/>
      <c r="I5756" s="2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</row>
    <row r="5757" spans="1:38">
      <c r="A5757"/>
      <c r="B5757"/>
      <c r="C5757"/>
      <c r="D5757"/>
      <c r="E5757"/>
      <c r="F5757"/>
      <c r="G5757" s="72"/>
      <c r="H5757" s="72"/>
      <c r="I5757" s="2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</row>
    <row r="5758" spans="1:38">
      <c r="A5758"/>
      <c r="B5758"/>
      <c r="C5758"/>
      <c r="D5758"/>
      <c r="E5758"/>
      <c r="F5758"/>
      <c r="G5758" s="72"/>
      <c r="H5758" s="72"/>
      <c r="I5758" s="2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</row>
    <row r="5759" spans="1:38">
      <c r="A5759"/>
      <c r="B5759"/>
      <c r="C5759"/>
      <c r="D5759"/>
      <c r="E5759"/>
      <c r="F5759"/>
      <c r="G5759" s="72"/>
      <c r="H5759" s="72"/>
      <c r="I5759" s="2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</row>
    <row r="5760" spans="1:38">
      <c r="A5760"/>
      <c r="B5760"/>
      <c r="C5760"/>
      <c r="D5760"/>
      <c r="E5760"/>
      <c r="F5760"/>
      <c r="G5760" s="72"/>
      <c r="H5760" s="72"/>
      <c r="I5760" s="2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</row>
    <row r="5761" spans="1:38">
      <c r="A5761"/>
      <c r="B5761"/>
      <c r="C5761"/>
      <c r="D5761"/>
      <c r="E5761"/>
      <c r="F5761"/>
      <c r="G5761" s="72"/>
      <c r="H5761" s="72"/>
      <c r="I5761" s="2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</row>
    <row r="5762" spans="1:38">
      <c r="A5762"/>
      <c r="B5762"/>
      <c r="C5762"/>
      <c r="D5762"/>
      <c r="E5762"/>
      <c r="F5762"/>
      <c r="G5762" s="72"/>
      <c r="H5762" s="72"/>
      <c r="I5762" s="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</row>
    <row r="5763" spans="1:38">
      <c r="A5763"/>
      <c r="B5763"/>
      <c r="C5763"/>
      <c r="D5763"/>
      <c r="E5763"/>
      <c r="F5763"/>
      <c r="G5763" s="72"/>
      <c r="H5763" s="72"/>
      <c r="I5763" s="2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</row>
    <row r="5764" spans="1:38">
      <c r="A5764"/>
      <c r="B5764"/>
      <c r="C5764"/>
      <c r="D5764"/>
      <c r="E5764"/>
      <c r="F5764"/>
      <c r="G5764" s="72"/>
      <c r="H5764" s="72"/>
      <c r="I5764" s="2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</row>
    <row r="5765" spans="1:38">
      <c r="A5765"/>
      <c r="B5765"/>
      <c r="C5765"/>
      <c r="D5765"/>
      <c r="E5765"/>
      <c r="F5765"/>
      <c r="G5765" s="72"/>
      <c r="H5765" s="72"/>
      <c r="I5765" s="2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</row>
    <row r="5766" spans="1:38">
      <c r="A5766"/>
      <c r="B5766"/>
      <c r="C5766"/>
      <c r="D5766"/>
      <c r="E5766"/>
      <c r="F5766"/>
      <c r="G5766" s="72"/>
      <c r="H5766" s="72"/>
      <c r="I5766" s="2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</row>
    <row r="5767" spans="1:38">
      <c r="A5767"/>
      <c r="B5767"/>
      <c r="C5767"/>
      <c r="D5767"/>
      <c r="E5767"/>
      <c r="F5767"/>
      <c r="G5767" s="72"/>
      <c r="H5767" s="72"/>
      <c r="I5767" s="2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</row>
    <row r="5768" spans="1:38">
      <c r="A5768"/>
      <c r="B5768"/>
      <c r="C5768"/>
      <c r="D5768"/>
      <c r="E5768"/>
      <c r="F5768"/>
      <c r="G5768" s="72"/>
      <c r="H5768" s="72"/>
      <c r="I5768" s="2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</row>
    <row r="5769" spans="1:38">
      <c r="A5769"/>
      <c r="B5769"/>
      <c r="C5769"/>
      <c r="D5769"/>
      <c r="E5769"/>
      <c r="F5769"/>
      <c r="G5769" s="72"/>
      <c r="H5769" s="72"/>
      <c r="I5769" s="2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</row>
    <row r="5770" spans="1:38">
      <c r="A5770"/>
      <c r="B5770"/>
      <c r="C5770"/>
      <c r="D5770"/>
      <c r="E5770"/>
      <c r="F5770"/>
      <c r="G5770" s="72"/>
      <c r="H5770" s="72"/>
      <c r="I5770" s="2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</row>
    <row r="5771" spans="1:38">
      <c r="A5771"/>
      <c r="B5771"/>
      <c r="C5771"/>
      <c r="D5771"/>
      <c r="E5771"/>
      <c r="F5771"/>
      <c r="G5771" s="72"/>
      <c r="H5771" s="72"/>
      <c r="I5771" s="2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</row>
    <row r="5772" spans="1:38">
      <c r="A5772"/>
      <c r="B5772"/>
      <c r="C5772"/>
      <c r="D5772"/>
      <c r="E5772"/>
      <c r="F5772"/>
      <c r="G5772" s="72"/>
      <c r="H5772" s="72"/>
      <c r="I5772" s="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</row>
    <row r="5773" spans="1:38">
      <c r="A5773"/>
      <c r="B5773"/>
      <c r="C5773"/>
      <c r="D5773"/>
      <c r="E5773"/>
      <c r="F5773"/>
      <c r="G5773" s="72"/>
      <c r="H5773" s="72"/>
      <c r="I5773" s="2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</row>
    <row r="5774" spans="1:38">
      <c r="A5774"/>
      <c r="B5774"/>
      <c r="C5774"/>
      <c r="D5774"/>
      <c r="E5774"/>
      <c r="F5774"/>
      <c r="G5774" s="72"/>
      <c r="H5774" s="72"/>
      <c r="I5774" s="2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</row>
    <row r="5775" spans="1:38">
      <c r="A5775"/>
      <c r="B5775"/>
      <c r="C5775"/>
      <c r="D5775"/>
      <c r="E5775"/>
      <c r="F5775"/>
      <c r="G5775" s="72"/>
      <c r="H5775" s="72"/>
      <c r="I5775" s="2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</row>
    <row r="5776" spans="1:38">
      <c r="A5776"/>
      <c r="B5776"/>
      <c r="C5776"/>
      <c r="D5776"/>
      <c r="E5776"/>
      <c r="F5776"/>
      <c r="G5776" s="72"/>
      <c r="H5776" s="72"/>
      <c r="I5776" s="2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</row>
    <row r="5777" spans="1:38">
      <c r="A5777"/>
      <c r="B5777"/>
      <c r="C5777"/>
      <c r="D5777"/>
      <c r="E5777"/>
      <c r="F5777"/>
      <c r="G5777" s="72"/>
      <c r="H5777" s="72"/>
      <c r="I5777" s="2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</row>
    <row r="5778" spans="1:38">
      <c r="A5778"/>
      <c r="B5778"/>
      <c r="C5778"/>
      <c r="D5778"/>
      <c r="E5778"/>
      <c r="F5778"/>
      <c r="G5778" s="72"/>
      <c r="H5778" s="72"/>
      <c r="I5778" s="2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</row>
    <row r="5779" spans="1:38">
      <c r="A5779"/>
      <c r="B5779"/>
      <c r="C5779"/>
      <c r="D5779"/>
      <c r="E5779"/>
      <c r="F5779"/>
      <c r="G5779" s="72"/>
      <c r="H5779" s="72"/>
      <c r="I5779" s="2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</row>
    <row r="5780" spans="1:38">
      <c r="A5780"/>
      <c r="B5780"/>
      <c r="C5780"/>
      <c r="D5780"/>
      <c r="E5780"/>
      <c r="F5780"/>
      <c r="G5780" s="72"/>
      <c r="H5780" s="72"/>
      <c r="I5780" s="2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</row>
    <row r="5781" spans="1:38">
      <c r="A5781"/>
      <c r="B5781"/>
      <c r="C5781"/>
      <c r="D5781"/>
      <c r="E5781"/>
      <c r="F5781"/>
      <c r="G5781" s="72"/>
      <c r="H5781" s="72"/>
      <c r="I5781" s="2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</row>
    <row r="5782" spans="1:38">
      <c r="A5782"/>
      <c r="B5782"/>
      <c r="C5782"/>
      <c r="D5782"/>
      <c r="E5782"/>
      <c r="F5782"/>
      <c r="G5782" s="72"/>
      <c r="H5782" s="72"/>
      <c r="I5782" s="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</row>
    <row r="5783" spans="1:38">
      <c r="A5783"/>
      <c r="B5783"/>
      <c r="C5783"/>
      <c r="D5783"/>
      <c r="E5783"/>
      <c r="F5783"/>
      <c r="G5783" s="72"/>
      <c r="H5783" s="72"/>
      <c r="I5783" s="2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</row>
    <row r="5784" spans="1:38">
      <c r="A5784"/>
      <c r="B5784"/>
      <c r="C5784"/>
      <c r="D5784"/>
      <c r="E5784"/>
      <c r="F5784"/>
      <c r="G5784" s="72"/>
      <c r="H5784" s="72"/>
      <c r="I5784" s="2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</row>
    <row r="5785" spans="1:38">
      <c r="A5785"/>
      <c r="B5785"/>
      <c r="C5785"/>
      <c r="D5785"/>
      <c r="E5785"/>
      <c r="F5785"/>
      <c r="G5785" s="72"/>
      <c r="H5785" s="72"/>
      <c r="I5785" s="2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</row>
    <row r="5786" spans="1:38">
      <c r="A5786"/>
      <c r="B5786"/>
      <c r="C5786"/>
      <c r="D5786"/>
      <c r="E5786"/>
      <c r="F5786"/>
      <c r="G5786" s="72"/>
      <c r="H5786" s="72"/>
      <c r="I5786" s="2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</row>
    <row r="5787" spans="1:38">
      <c r="A5787"/>
      <c r="B5787"/>
      <c r="C5787"/>
      <c r="D5787"/>
      <c r="E5787"/>
      <c r="F5787"/>
      <c r="G5787" s="72"/>
      <c r="H5787" s="72"/>
      <c r="I5787" s="2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</row>
    <row r="5788" spans="1:38">
      <c r="A5788"/>
      <c r="B5788"/>
      <c r="C5788"/>
      <c r="D5788"/>
      <c r="E5788"/>
      <c r="F5788"/>
      <c r="G5788" s="72"/>
      <c r="H5788" s="72"/>
      <c r="I5788" s="2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</row>
    <row r="5789" spans="1:38">
      <c r="A5789"/>
      <c r="B5789"/>
      <c r="C5789"/>
      <c r="D5789"/>
      <c r="E5789"/>
      <c r="F5789"/>
      <c r="G5789" s="72"/>
      <c r="H5789" s="72"/>
      <c r="I5789" s="2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</row>
    <row r="5790" spans="1:38">
      <c r="A5790"/>
      <c r="B5790"/>
      <c r="C5790"/>
      <c r="D5790"/>
      <c r="E5790"/>
      <c r="F5790"/>
      <c r="G5790" s="72"/>
      <c r="H5790" s="72"/>
      <c r="I5790" s="2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</row>
    <row r="5791" spans="1:38">
      <c r="A5791"/>
      <c r="B5791"/>
      <c r="C5791"/>
      <c r="D5791"/>
      <c r="E5791"/>
      <c r="F5791"/>
      <c r="G5791" s="72"/>
      <c r="H5791" s="72"/>
      <c r="I5791" s="2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</row>
    <row r="5792" spans="1:38">
      <c r="A5792"/>
      <c r="B5792"/>
      <c r="C5792"/>
      <c r="D5792"/>
      <c r="E5792"/>
      <c r="F5792"/>
      <c r="G5792" s="72"/>
      <c r="H5792" s="72"/>
      <c r="I5792" s="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</row>
    <row r="5793" spans="1:38">
      <c r="A5793"/>
      <c r="B5793"/>
      <c r="C5793"/>
      <c r="D5793"/>
      <c r="E5793"/>
      <c r="F5793"/>
      <c r="G5793" s="72"/>
      <c r="H5793" s="72"/>
      <c r="I5793" s="2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</row>
    <row r="5794" spans="1:38">
      <c r="A5794"/>
      <c r="B5794"/>
      <c r="C5794"/>
      <c r="D5794"/>
      <c r="E5794"/>
      <c r="F5794"/>
      <c r="G5794" s="72"/>
      <c r="H5794" s="72"/>
      <c r="I5794" s="2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</row>
    <row r="5795" spans="1:38">
      <c r="A5795"/>
      <c r="B5795"/>
      <c r="C5795"/>
      <c r="D5795"/>
      <c r="E5795"/>
      <c r="F5795"/>
      <c r="G5795" s="72"/>
      <c r="H5795" s="72"/>
      <c r="I5795" s="2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</row>
    <row r="5796" spans="1:38">
      <c r="A5796"/>
      <c r="B5796"/>
      <c r="C5796"/>
      <c r="D5796"/>
      <c r="E5796"/>
      <c r="F5796"/>
      <c r="G5796" s="72"/>
      <c r="H5796" s="72"/>
      <c r="I5796" s="2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</row>
    <row r="5797" spans="1:38">
      <c r="A5797"/>
      <c r="B5797"/>
      <c r="C5797"/>
      <c r="D5797"/>
      <c r="E5797"/>
      <c r="F5797"/>
      <c r="G5797" s="72"/>
      <c r="H5797" s="72"/>
      <c r="I5797" s="2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</row>
    <row r="5798" spans="1:38">
      <c r="A5798"/>
      <c r="B5798"/>
      <c r="C5798"/>
      <c r="D5798"/>
      <c r="E5798"/>
      <c r="F5798"/>
      <c r="G5798" s="72"/>
      <c r="H5798" s="72"/>
      <c r="I5798" s="2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</row>
    <row r="5799" spans="1:38">
      <c r="A5799"/>
      <c r="B5799"/>
      <c r="C5799"/>
      <c r="D5799"/>
      <c r="E5799"/>
      <c r="F5799"/>
      <c r="G5799" s="72"/>
      <c r="H5799" s="72"/>
      <c r="I5799" s="2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</row>
    <row r="5800" spans="1:38">
      <c r="A5800"/>
      <c r="B5800"/>
      <c r="C5800"/>
      <c r="D5800"/>
      <c r="E5800"/>
      <c r="F5800"/>
      <c r="G5800" s="72"/>
      <c r="H5800" s="72"/>
      <c r="I5800" s="2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</row>
    <row r="5801" spans="1:38">
      <c r="A5801"/>
      <c r="B5801"/>
      <c r="C5801"/>
      <c r="D5801"/>
      <c r="E5801"/>
      <c r="F5801"/>
      <c r="G5801" s="72"/>
      <c r="H5801" s="72"/>
      <c r="I5801" s="2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</row>
    <row r="5802" spans="1:38">
      <c r="A5802"/>
      <c r="B5802"/>
      <c r="C5802"/>
      <c r="D5802"/>
      <c r="E5802"/>
      <c r="F5802"/>
      <c r="G5802" s="72"/>
      <c r="H5802" s="72"/>
      <c r="I5802" s="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</row>
    <row r="5803" spans="1:38">
      <c r="A5803"/>
      <c r="B5803"/>
      <c r="C5803"/>
      <c r="D5803"/>
      <c r="E5803"/>
      <c r="F5803"/>
      <c r="G5803" s="72"/>
      <c r="H5803" s="72"/>
      <c r="I5803" s="2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</row>
    <row r="5804" spans="1:38">
      <c r="A5804"/>
      <c r="B5804"/>
      <c r="C5804"/>
      <c r="D5804"/>
      <c r="E5804"/>
      <c r="F5804"/>
      <c r="G5804" s="72"/>
      <c r="H5804" s="72"/>
      <c r="I5804" s="2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</row>
    <row r="5805" spans="1:38">
      <c r="A5805"/>
      <c r="B5805"/>
      <c r="C5805"/>
      <c r="D5805"/>
      <c r="E5805"/>
      <c r="F5805"/>
      <c r="G5805" s="72"/>
      <c r="H5805" s="72"/>
      <c r="I5805" s="2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</row>
    <row r="5806" spans="1:38">
      <c r="A5806"/>
      <c r="B5806"/>
      <c r="C5806"/>
      <c r="D5806"/>
      <c r="E5806"/>
      <c r="F5806"/>
      <c r="G5806" s="72"/>
      <c r="H5806" s="72"/>
      <c r="I5806" s="2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</row>
    <row r="5807" spans="1:38">
      <c r="A5807"/>
      <c r="B5807"/>
      <c r="C5807"/>
      <c r="D5807"/>
      <c r="E5807"/>
      <c r="F5807"/>
      <c r="G5807" s="72"/>
      <c r="H5807" s="72"/>
      <c r="I5807" s="2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</row>
    <row r="5808" spans="1:38">
      <c r="A5808"/>
      <c r="B5808"/>
      <c r="C5808"/>
      <c r="D5808"/>
      <c r="E5808"/>
      <c r="F5808"/>
      <c r="G5808" s="72"/>
      <c r="H5808" s="72"/>
      <c r="I5808" s="2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</row>
    <row r="5809" spans="1:38">
      <c r="A5809"/>
      <c r="B5809"/>
      <c r="C5809"/>
      <c r="D5809"/>
      <c r="E5809"/>
      <c r="F5809"/>
      <c r="G5809" s="72"/>
      <c r="H5809" s="72"/>
      <c r="I5809" s="2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</row>
    <row r="5810" spans="1:38">
      <c r="A5810"/>
      <c r="B5810"/>
      <c r="C5810"/>
      <c r="D5810"/>
      <c r="E5810"/>
      <c r="F5810"/>
      <c r="G5810" s="72"/>
      <c r="H5810" s="72"/>
      <c r="I5810" s="2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</row>
    <row r="5811" spans="1:38">
      <c r="A5811"/>
      <c r="B5811"/>
      <c r="C5811"/>
      <c r="D5811"/>
      <c r="E5811"/>
      <c r="F5811"/>
      <c r="G5811" s="72"/>
      <c r="H5811" s="72"/>
      <c r="I5811" s="2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</row>
    <row r="5812" spans="1:38">
      <c r="A5812"/>
      <c r="B5812"/>
      <c r="C5812"/>
      <c r="D5812"/>
      <c r="E5812"/>
      <c r="F5812"/>
      <c r="G5812" s="72"/>
      <c r="H5812" s="72"/>
      <c r="I5812" s="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</row>
    <row r="5813" spans="1:38">
      <c r="A5813"/>
      <c r="B5813"/>
      <c r="C5813"/>
      <c r="D5813"/>
      <c r="E5813"/>
      <c r="F5813"/>
      <c r="G5813" s="72"/>
      <c r="H5813" s="72"/>
      <c r="I5813" s="2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</row>
    <row r="5814" spans="1:38">
      <c r="A5814"/>
      <c r="B5814"/>
      <c r="C5814"/>
      <c r="D5814"/>
      <c r="E5814"/>
      <c r="F5814"/>
      <c r="G5814" s="72"/>
      <c r="H5814" s="72"/>
      <c r="I5814" s="2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</row>
    <row r="5815" spans="1:38">
      <c r="A5815"/>
      <c r="B5815"/>
      <c r="C5815"/>
      <c r="D5815"/>
      <c r="E5815"/>
      <c r="F5815"/>
      <c r="G5815" s="72"/>
      <c r="H5815" s="72"/>
      <c r="I5815" s="2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</row>
    <row r="5816" spans="1:38">
      <c r="A5816"/>
      <c r="B5816"/>
      <c r="C5816"/>
      <c r="D5816"/>
      <c r="E5816"/>
      <c r="F5816"/>
      <c r="G5816" s="72"/>
      <c r="H5816" s="72"/>
      <c r="I5816" s="2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</row>
    <row r="5817" spans="1:38">
      <c r="A5817"/>
      <c r="B5817"/>
      <c r="C5817"/>
      <c r="D5817"/>
      <c r="E5817"/>
      <c r="F5817"/>
      <c r="G5817" s="72"/>
      <c r="H5817" s="72"/>
      <c r="I5817" s="2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</row>
    <row r="5818" spans="1:38">
      <c r="A5818"/>
      <c r="B5818"/>
      <c r="C5818"/>
      <c r="D5818"/>
      <c r="E5818"/>
      <c r="F5818"/>
      <c r="G5818" s="72"/>
      <c r="H5818" s="72"/>
      <c r="I5818" s="2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</row>
    <row r="5819" spans="1:38">
      <c r="A5819"/>
      <c r="B5819"/>
      <c r="C5819"/>
      <c r="D5819"/>
      <c r="E5819"/>
      <c r="F5819"/>
      <c r="G5819" s="72"/>
      <c r="H5819" s="72"/>
      <c r="I5819" s="2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</row>
    <row r="5820" spans="1:38">
      <c r="A5820"/>
      <c r="B5820"/>
      <c r="C5820"/>
      <c r="D5820"/>
      <c r="E5820"/>
      <c r="F5820"/>
      <c r="G5820" s="72"/>
      <c r="H5820" s="72"/>
      <c r="I5820" s="2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</row>
    <row r="5821" spans="1:38">
      <c r="A5821"/>
      <c r="B5821"/>
      <c r="C5821"/>
      <c r="D5821"/>
      <c r="E5821"/>
      <c r="F5821"/>
      <c r="G5821" s="72"/>
      <c r="H5821" s="72"/>
      <c r="I5821" s="2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</row>
    <row r="5822" spans="1:38">
      <c r="A5822"/>
      <c r="B5822"/>
      <c r="C5822"/>
      <c r="D5822"/>
      <c r="E5822"/>
      <c r="F5822"/>
      <c r="G5822" s="72"/>
      <c r="H5822" s="72"/>
      <c r="I5822" s="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</row>
    <row r="5823" spans="1:38">
      <c r="A5823"/>
      <c r="B5823"/>
      <c r="C5823"/>
      <c r="D5823"/>
      <c r="E5823"/>
      <c r="F5823"/>
      <c r="G5823" s="72"/>
      <c r="H5823" s="72"/>
      <c r="I5823" s="2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</row>
    <row r="5824" spans="1:38">
      <c r="A5824"/>
      <c r="B5824"/>
      <c r="C5824"/>
      <c r="D5824"/>
      <c r="E5824"/>
      <c r="F5824"/>
      <c r="G5824" s="72"/>
      <c r="H5824" s="72"/>
      <c r="I5824" s="2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</row>
    <row r="5825" spans="1:38">
      <c r="A5825"/>
      <c r="B5825"/>
      <c r="C5825"/>
      <c r="D5825"/>
      <c r="E5825"/>
      <c r="F5825"/>
      <c r="G5825" s="72"/>
      <c r="H5825" s="72"/>
      <c r="I5825" s="2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</row>
    <row r="5826" spans="1:38">
      <c r="A5826"/>
      <c r="B5826"/>
      <c r="C5826"/>
      <c r="D5826"/>
      <c r="E5826"/>
      <c r="F5826"/>
      <c r="G5826" s="72"/>
      <c r="H5826" s="72"/>
      <c r="I5826" s="2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</row>
    <row r="5827" spans="1:38">
      <c r="A5827"/>
      <c r="B5827"/>
      <c r="C5827"/>
      <c r="D5827"/>
      <c r="E5827"/>
      <c r="F5827"/>
      <c r="G5827" s="72"/>
      <c r="H5827" s="72"/>
      <c r="I5827" s="2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</row>
    <row r="5828" spans="1:38">
      <c r="A5828"/>
      <c r="B5828"/>
      <c r="C5828"/>
      <c r="D5828"/>
      <c r="E5828"/>
      <c r="F5828"/>
      <c r="G5828" s="72"/>
      <c r="H5828" s="72"/>
      <c r="I5828" s="2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</row>
    <row r="5829" spans="1:38">
      <c r="A5829"/>
      <c r="B5829"/>
      <c r="C5829"/>
      <c r="D5829"/>
      <c r="E5829"/>
      <c r="F5829"/>
      <c r="G5829" s="72"/>
      <c r="H5829" s="72"/>
      <c r="I5829" s="2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</row>
    <row r="5830" spans="1:38">
      <c r="A5830"/>
      <c r="B5830"/>
      <c r="C5830"/>
      <c r="D5830"/>
      <c r="E5830"/>
      <c r="F5830"/>
      <c r="G5830" s="72"/>
      <c r="H5830" s="72"/>
      <c r="I5830" s="2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</row>
    <row r="5831" spans="1:38">
      <c r="A5831"/>
      <c r="B5831"/>
      <c r="C5831"/>
      <c r="D5831"/>
      <c r="E5831"/>
      <c r="F5831"/>
      <c r="G5831" s="72"/>
      <c r="H5831" s="72"/>
      <c r="I5831" s="2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</row>
    <row r="5832" spans="1:38">
      <c r="A5832"/>
      <c r="B5832"/>
      <c r="C5832"/>
      <c r="D5832"/>
      <c r="E5832"/>
      <c r="F5832"/>
      <c r="G5832" s="72"/>
      <c r="H5832" s="72"/>
      <c r="I5832" s="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</row>
    <row r="5833" spans="1:38">
      <c r="A5833"/>
      <c r="B5833"/>
      <c r="C5833"/>
      <c r="D5833"/>
      <c r="E5833"/>
      <c r="F5833"/>
      <c r="G5833" s="72"/>
      <c r="H5833" s="72"/>
      <c r="I5833" s="2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</row>
    <row r="5834" spans="1:38">
      <c r="A5834"/>
      <c r="B5834"/>
      <c r="C5834"/>
      <c r="D5834"/>
      <c r="E5834"/>
      <c r="F5834"/>
      <c r="G5834" s="72"/>
      <c r="H5834" s="72"/>
      <c r="I5834" s="2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</row>
    <row r="5835" spans="1:38">
      <c r="A5835"/>
      <c r="B5835"/>
      <c r="C5835"/>
      <c r="D5835"/>
      <c r="E5835"/>
      <c r="F5835"/>
      <c r="G5835" s="72"/>
      <c r="H5835" s="72"/>
      <c r="I5835" s="2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</row>
    <row r="5836" spans="1:38">
      <c r="A5836"/>
      <c r="B5836"/>
      <c r="C5836"/>
      <c r="D5836"/>
      <c r="E5836"/>
      <c r="F5836"/>
      <c r="G5836" s="72"/>
      <c r="H5836" s="72"/>
      <c r="I5836" s="2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</row>
    <row r="5837" spans="1:38">
      <c r="A5837"/>
      <c r="B5837"/>
      <c r="C5837"/>
      <c r="D5837"/>
      <c r="E5837"/>
      <c r="F5837"/>
      <c r="G5837" s="72"/>
      <c r="H5837" s="72"/>
      <c r="I5837" s="2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</row>
    <row r="5838" spans="1:38">
      <c r="A5838"/>
      <c r="B5838"/>
      <c r="C5838"/>
      <c r="D5838"/>
      <c r="E5838"/>
      <c r="F5838"/>
      <c r="G5838" s="72"/>
      <c r="H5838" s="72"/>
      <c r="I5838" s="2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</row>
    <row r="5839" spans="1:38">
      <c r="A5839"/>
      <c r="B5839"/>
      <c r="C5839"/>
      <c r="D5839"/>
      <c r="E5839"/>
      <c r="F5839"/>
      <c r="G5839" s="72"/>
      <c r="H5839" s="72"/>
      <c r="I5839" s="2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</row>
    <row r="5840" spans="1:38">
      <c r="A5840"/>
      <c r="B5840"/>
      <c r="C5840"/>
      <c r="D5840"/>
      <c r="E5840"/>
      <c r="F5840"/>
      <c r="G5840" s="72"/>
      <c r="H5840" s="72"/>
      <c r="I5840" s="2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</row>
    <row r="5841" spans="1:38">
      <c r="A5841"/>
      <c r="B5841"/>
      <c r="C5841"/>
      <c r="D5841"/>
      <c r="E5841"/>
      <c r="F5841"/>
      <c r="G5841" s="72"/>
      <c r="H5841" s="72"/>
      <c r="I5841" s="2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</row>
    <row r="5842" spans="1:38">
      <c r="A5842"/>
      <c r="B5842"/>
      <c r="C5842"/>
      <c r="D5842"/>
      <c r="E5842"/>
      <c r="F5842"/>
      <c r="G5842" s="72"/>
      <c r="H5842" s="72"/>
      <c r="I5842" s="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</row>
    <row r="5843" spans="1:38">
      <c r="A5843"/>
      <c r="B5843"/>
      <c r="C5843"/>
      <c r="D5843"/>
      <c r="E5843"/>
      <c r="F5843"/>
      <c r="G5843" s="72"/>
      <c r="H5843" s="72"/>
      <c r="I5843" s="2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</row>
    <row r="5844" spans="1:38">
      <c r="A5844"/>
      <c r="B5844"/>
      <c r="C5844"/>
      <c r="D5844"/>
      <c r="E5844"/>
      <c r="F5844"/>
      <c r="G5844" s="72"/>
      <c r="H5844" s="72"/>
      <c r="I5844" s="2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</row>
    <row r="5845" spans="1:38">
      <c r="A5845"/>
      <c r="B5845"/>
      <c r="C5845"/>
      <c r="D5845"/>
      <c r="E5845"/>
      <c r="F5845"/>
      <c r="G5845" s="72"/>
      <c r="H5845" s="72"/>
      <c r="I5845" s="2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</row>
    <row r="5846" spans="1:38">
      <c r="A5846"/>
      <c r="B5846"/>
      <c r="C5846"/>
      <c r="D5846"/>
      <c r="E5846"/>
      <c r="F5846"/>
      <c r="G5846" s="72"/>
      <c r="H5846" s="72"/>
      <c r="I5846" s="2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</row>
    <row r="5847" spans="1:38">
      <c r="A5847"/>
      <c r="B5847"/>
      <c r="C5847"/>
      <c r="D5847"/>
      <c r="E5847"/>
      <c r="F5847"/>
      <c r="G5847" s="72"/>
      <c r="H5847" s="72"/>
      <c r="I5847" s="2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</row>
    <row r="5848" spans="1:38">
      <c r="A5848"/>
      <c r="B5848"/>
      <c r="C5848"/>
      <c r="D5848"/>
      <c r="E5848"/>
      <c r="F5848"/>
      <c r="G5848" s="72"/>
      <c r="H5848" s="72"/>
      <c r="I5848" s="2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</row>
    <row r="5849" spans="1:38">
      <c r="A5849"/>
      <c r="B5849"/>
      <c r="C5849"/>
      <c r="D5849"/>
      <c r="E5849"/>
      <c r="F5849"/>
      <c r="G5849" s="72"/>
      <c r="H5849" s="72"/>
      <c r="I5849" s="2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</row>
    <row r="5850" spans="1:38">
      <c r="A5850"/>
      <c r="B5850"/>
      <c r="C5850"/>
      <c r="D5850"/>
      <c r="E5850"/>
      <c r="F5850"/>
      <c r="G5850" s="72"/>
      <c r="H5850" s="72"/>
      <c r="I5850" s="2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</row>
    <row r="5851" spans="1:38">
      <c r="A5851"/>
      <c r="B5851"/>
      <c r="C5851"/>
      <c r="D5851"/>
      <c r="E5851"/>
      <c r="F5851"/>
      <c r="G5851" s="72"/>
      <c r="H5851" s="72"/>
      <c r="I5851" s="2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</row>
    <row r="5852" spans="1:38">
      <c r="A5852"/>
      <c r="B5852"/>
      <c r="C5852"/>
      <c r="D5852"/>
      <c r="E5852"/>
      <c r="F5852"/>
      <c r="G5852" s="72"/>
      <c r="H5852" s="72"/>
      <c r="I5852" s="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</row>
    <row r="5853" spans="1:38">
      <c r="A5853"/>
      <c r="B5853"/>
      <c r="C5853"/>
      <c r="D5853"/>
      <c r="E5853"/>
      <c r="F5853"/>
      <c r="G5853" s="72"/>
      <c r="H5853" s="72"/>
      <c r="I5853" s="2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</row>
    <row r="5854" spans="1:38">
      <c r="A5854"/>
      <c r="B5854"/>
      <c r="C5854"/>
      <c r="D5854"/>
      <c r="E5854"/>
      <c r="F5854"/>
      <c r="G5854" s="72"/>
      <c r="H5854" s="72"/>
      <c r="I5854" s="2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</row>
    <row r="5855" spans="1:38">
      <c r="A5855"/>
      <c r="B5855"/>
      <c r="C5855"/>
      <c r="D5855"/>
      <c r="E5855"/>
      <c r="F5855"/>
      <c r="G5855" s="72"/>
      <c r="H5855" s="72"/>
      <c r="I5855" s="2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</row>
    <row r="5856" spans="1:38">
      <c r="A5856"/>
      <c r="B5856"/>
      <c r="C5856"/>
      <c r="D5856"/>
      <c r="E5856"/>
      <c r="F5856"/>
      <c r="G5856" s="72"/>
      <c r="H5856" s="72"/>
      <c r="I5856" s="2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</row>
    <row r="5857" spans="1:38">
      <c r="A5857"/>
      <c r="B5857"/>
      <c r="C5857"/>
      <c r="D5857"/>
      <c r="E5857"/>
      <c r="F5857"/>
      <c r="G5857" s="72"/>
      <c r="H5857" s="72"/>
      <c r="I5857" s="2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</row>
    <row r="5858" spans="1:38">
      <c r="A5858"/>
      <c r="B5858"/>
      <c r="C5858"/>
      <c r="D5858"/>
      <c r="E5858"/>
      <c r="F5858"/>
      <c r="G5858" s="72"/>
      <c r="H5858" s="72"/>
      <c r="I5858" s="2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</row>
    <row r="5859" spans="1:38">
      <c r="A5859"/>
      <c r="B5859"/>
      <c r="C5859"/>
      <c r="D5859"/>
      <c r="E5859"/>
      <c r="F5859"/>
      <c r="G5859" s="72"/>
      <c r="H5859" s="72"/>
      <c r="I5859" s="2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</row>
    <row r="5860" spans="1:38">
      <c r="A5860"/>
      <c r="B5860"/>
      <c r="C5860"/>
      <c r="D5860"/>
      <c r="E5860"/>
      <c r="F5860"/>
      <c r="G5860" s="72"/>
      <c r="H5860" s="72"/>
      <c r="I5860" s="2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</row>
    <row r="5861" spans="1:38">
      <c r="A5861"/>
      <c r="B5861"/>
      <c r="C5861"/>
      <c r="D5861"/>
      <c r="E5861"/>
      <c r="F5861"/>
      <c r="G5861" s="72"/>
      <c r="H5861" s="72"/>
      <c r="I5861" s="2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</row>
    <row r="5862" spans="1:38">
      <c r="A5862"/>
      <c r="B5862"/>
      <c r="C5862"/>
      <c r="D5862"/>
      <c r="E5862"/>
      <c r="F5862"/>
      <c r="G5862" s="72"/>
      <c r="H5862" s="72"/>
      <c r="I5862" s="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</row>
    <row r="5863" spans="1:38">
      <c r="A5863"/>
      <c r="B5863"/>
      <c r="C5863"/>
      <c r="D5863"/>
      <c r="E5863"/>
      <c r="F5863"/>
      <c r="G5863" s="72"/>
      <c r="H5863" s="72"/>
      <c r="I5863" s="2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</row>
    <row r="5864" spans="1:38">
      <c r="A5864"/>
      <c r="B5864"/>
      <c r="C5864"/>
      <c r="D5864"/>
      <c r="E5864"/>
      <c r="F5864"/>
      <c r="G5864" s="72"/>
      <c r="H5864" s="72"/>
      <c r="I5864" s="2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</row>
    <row r="5865" spans="1:38">
      <c r="A5865"/>
      <c r="B5865"/>
      <c r="C5865"/>
      <c r="D5865"/>
      <c r="E5865"/>
      <c r="F5865"/>
      <c r="G5865" s="72"/>
      <c r="H5865" s="72"/>
      <c r="I5865" s="2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</row>
    <row r="5866" spans="1:38">
      <c r="A5866"/>
      <c r="B5866"/>
      <c r="C5866"/>
      <c r="D5866"/>
      <c r="E5866"/>
      <c r="F5866"/>
      <c r="G5866" s="72"/>
      <c r="H5866" s="72"/>
      <c r="I5866" s="2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</row>
    <row r="5867" spans="1:38">
      <c r="A5867"/>
      <c r="B5867"/>
      <c r="C5867"/>
      <c r="D5867"/>
      <c r="E5867"/>
      <c r="F5867"/>
      <c r="G5867" s="72"/>
      <c r="H5867" s="72"/>
      <c r="I5867" s="2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</row>
    <row r="5868" spans="1:38">
      <c r="A5868"/>
      <c r="B5868"/>
      <c r="C5868"/>
      <c r="D5868"/>
      <c r="E5868"/>
      <c r="F5868"/>
      <c r="G5868" s="72"/>
      <c r="H5868" s="72"/>
      <c r="I5868" s="2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</row>
    <row r="5869" spans="1:38">
      <c r="A5869"/>
      <c r="B5869"/>
      <c r="C5869"/>
      <c r="D5869"/>
      <c r="E5869"/>
      <c r="F5869"/>
      <c r="G5869" s="72"/>
      <c r="H5869" s="72"/>
      <c r="I5869" s="2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</row>
    <row r="5870" spans="1:38">
      <c r="A5870"/>
      <c r="B5870"/>
      <c r="C5870"/>
      <c r="D5870"/>
      <c r="E5870"/>
      <c r="F5870"/>
      <c r="G5870" s="72"/>
      <c r="H5870" s="72"/>
      <c r="I5870" s="2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</row>
    <row r="5871" spans="1:38">
      <c r="A5871"/>
      <c r="B5871"/>
      <c r="C5871"/>
      <c r="D5871"/>
      <c r="E5871"/>
      <c r="F5871"/>
      <c r="G5871" s="72"/>
      <c r="H5871" s="72"/>
      <c r="I5871" s="2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</row>
    <row r="5872" spans="1:38">
      <c r="A5872"/>
      <c r="B5872"/>
      <c r="C5872"/>
      <c r="D5872"/>
      <c r="E5872"/>
      <c r="F5872"/>
      <c r="G5872" s="72"/>
      <c r="H5872" s="72"/>
      <c r="I5872" s="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</row>
    <row r="5873" spans="1:38">
      <c r="A5873"/>
      <c r="B5873"/>
      <c r="C5873"/>
      <c r="D5873"/>
      <c r="E5873"/>
      <c r="F5873"/>
      <c r="G5873" s="72"/>
      <c r="H5873" s="72"/>
      <c r="I5873" s="2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</row>
    <row r="5874" spans="1:38">
      <c r="A5874"/>
      <c r="B5874"/>
      <c r="C5874"/>
      <c r="D5874"/>
      <c r="E5874"/>
      <c r="F5874"/>
      <c r="G5874" s="72"/>
      <c r="H5874" s="72"/>
      <c r="I5874" s="2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</row>
    <row r="5875" spans="1:38">
      <c r="A5875"/>
      <c r="B5875"/>
      <c r="C5875"/>
      <c r="D5875"/>
      <c r="E5875"/>
      <c r="F5875"/>
      <c r="G5875" s="72"/>
      <c r="H5875" s="72"/>
      <c r="I5875" s="2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</row>
    <row r="5876" spans="1:38">
      <c r="A5876"/>
      <c r="B5876"/>
      <c r="C5876"/>
      <c r="D5876"/>
      <c r="E5876"/>
      <c r="F5876"/>
      <c r="G5876" s="72"/>
      <c r="H5876" s="72"/>
      <c r="I5876" s="2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</row>
    <row r="5877" spans="1:38">
      <c r="A5877"/>
      <c r="B5877"/>
      <c r="C5877"/>
      <c r="D5877"/>
      <c r="E5877"/>
      <c r="F5877"/>
      <c r="G5877" s="72"/>
      <c r="H5877" s="72"/>
      <c r="I5877" s="2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</row>
    <row r="5878" spans="1:38">
      <c r="A5878"/>
      <c r="B5878"/>
      <c r="C5878"/>
      <c r="D5878"/>
      <c r="E5878"/>
      <c r="F5878"/>
      <c r="G5878" s="72"/>
      <c r="H5878" s="72"/>
      <c r="I5878" s="2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</row>
    <row r="5879" spans="1:38">
      <c r="A5879"/>
      <c r="B5879"/>
      <c r="C5879"/>
      <c r="D5879"/>
      <c r="E5879"/>
      <c r="F5879"/>
      <c r="G5879" s="72"/>
      <c r="H5879" s="72"/>
      <c r="I5879" s="2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</row>
    <row r="5880" spans="1:38">
      <c r="A5880"/>
      <c r="B5880"/>
      <c r="C5880"/>
      <c r="D5880"/>
      <c r="E5880"/>
      <c r="F5880"/>
      <c r="G5880" s="72"/>
      <c r="H5880" s="72"/>
      <c r="I5880" s="2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</row>
    <row r="5881" spans="1:38">
      <c r="A5881"/>
      <c r="B5881"/>
      <c r="C5881"/>
      <c r="D5881"/>
      <c r="E5881"/>
      <c r="F5881"/>
      <c r="G5881" s="72"/>
      <c r="H5881" s="72"/>
      <c r="I5881" s="2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</row>
    <row r="5882" spans="1:38">
      <c r="A5882"/>
      <c r="B5882"/>
      <c r="C5882"/>
      <c r="D5882"/>
      <c r="E5882"/>
      <c r="F5882"/>
      <c r="G5882" s="72"/>
      <c r="H5882" s="72"/>
      <c r="I5882" s="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</row>
    <row r="5883" spans="1:38">
      <c r="A5883"/>
      <c r="B5883"/>
      <c r="C5883"/>
      <c r="D5883"/>
      <c r="E5883"/>
      <c r="F5883"/>
      <c r="G5883" s="72"/>
      <c r="H5883" s="72"/>
      <c r="I5883" s="2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</row>
    <row r="5884" spans="1:38">
      <c r="A5884"/>
      <c r="B5884"/>
      <c r="C5884"/>
      <c r="D5884"/>
      <c r="E5884"/>
      <c r="F5884"/>
      <c r="G5884" s="72"/>
      <c r="H5884" s="72"/>
      <c r="I5884" s="2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</row>
    <row r="5885" spans="1:38">
      <c r="A5885"/>
      <c r="B5885"/>
      <c r="C5885"/>
      <c r="D5885"/>
      <c r="E5885"/>
      <c r="F5885"/>
      <c r="G5885" s="72"/>
      <c r="H5885" s="72"/>
      <c r="I5885" s="2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</row>
    <row r="5886" spans="1:38">
      <c r="A5886"/>
      <c r="B5886"/>
      <c r="C5886"/>
      <c r="D5886"/>
      <c r="E5886"/>
      <c r="F5886"/>
      <c r="G5886" s="72"/>
      <c r="H5886" s="72"/>
      <c r="I5886" s="2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</row>
    <row r="5887" spans="1:38">
      <c r="A5887"/>
      <c r="B5887"/>
      <c r="C5887"/>
      <c r="D5887"/>
      <c r="E5887"/>
      <c r="F5887"/>
      <c r="G5887" s="72"/>
      <c r="H5887" s="72"/>
      <c r="I5887" s="2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</row>
    <row r="5888" spans="1:38">
      <c r="A5888"/>
      <c r="B5888"/>
      <c r="C5888"/>
      <c r="D5888"/>
      <c r="E5888"/>
      <c r="F5888"/>
      <c r="G5888" s="72"/>
      <c r="H5888" s="72"/>
      <c r="I5888" s="2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</row>
    <row r="5889" spans="1:38">
      <c r="A5889"/>
      <c r="B5889"/>
      <c r="C5889"/>
      <c r="D5889"/>
      <c r="E5889"/>
      <c r="F5889"/>
      <c r="G5889" s="72"/>
      <c r="H5889" s="72"/>
      <c r="I5889" s="2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</row>
    <row r="5890" spans="1:38">
      <c r="A5890"/>
      <c r="B5890"/>
      <c r="C5890"/>
      <c r="D5890"/>
      <c r="E5890"/>
      <c r="F5890"/>
      <c r="G5890" s="72"/>
      <c r="H5890" s="72"/>
      <c r="I5890" s="2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</row>
    <row r="5891" spans="1:38">
      <c r="A5891"/>
      <c r="B5891"/>
      <c r="C5891"/>
      <c r="D5891"/>
      <c r="E5891"/>
      <c r="F5891"/>
      <c r="G5891" s="72"/>
      <c r="H5891" s="72"/>
      <c r="I5891" s="2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</row>
    <row r="5892" spans="1:38">
      <c r="A5892"/>
      <c r="B5892"/>
      <c r="C5892"/>
      <c r="D5892"/>
      <c r="E5892"/>
      <c r="F5892"/>
      <c r="G5892" s="72"/>
      <c r="H5892" s="72"/>
      <c r="I5892" s="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</row>
    <row r="5893" spans="1:38">
      <c r="A5893"/>
      <c r="B5893"/>
      <c r="C5893"/>
      <c r="D5893"/>
      <c r="E5893"/>
      <c r="F5893"/>
      <c r="G5893" s="72"/>
      <c r="H5893" s="72"/>
      <c r="I5893" s="2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</row>
    <row r="5894" spans="1:38">
      <c r="A5894"/>
      <c r="B5894"/>
      <c r="C5894"/>
      <c r="D5894"/>
      <c r="E5894"/>
      <c r="F5894"/>
      <c r="G5894" s="72"/>
      <c r="H5894" s="72"/>
      <c r="I5894" s="2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</row>
    <row r="5895" spans="1:38">
      <c r="A5895"/>
      <c r="B5895"/>
      <c r="C5895"/>
      <c r="D5895"/>
      <c r="E5895"/>
      <c r="F5895"/>
      <c r="G5895" s="72"/>
      <c r="H5895" s="72"/>
      <c r="I5895" s="2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</row>
    <row r="5896" spans="1:38">
      <c r="A5896"/>
      <c r="B5896"/>
      <c r="C5896"/>
      <c r="D5896"/>
      <c r="E5896"/>
      <c r="F5896"/>
      <c r="G5896" s="72"/>
      <c r="H5896" s="72"/>
      <c r="I5896" s="2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</row>
    <row r="5897" spans="1:38">
      <c r="A5897"/>
      <c r="B5897"/>
      <c r="C5897"/>
      <c r="D5897"/>
      <c r="E5897"/>
      <c r="F5897"/>
      <c r="G5897" s="72"/>
      <c r="H5897" s="72"/>
      <c r="I5897" s="2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</row>
    <row r="5898" spans="1:38">
      <c r="A5898"/>
      <c r="B5898"/>
      <c r="C5898"/>
      <c r="D5898"/>
      <c r="E5898"/>
      <c r="F5898"/>
      <c r="G5898" s="72"/>
      <c r="H5898" s="72"/>
      <c r="I5898" s="2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</row>
    <row r="5899" spans="1:38">
      <c r="A5899"/>
      <c r="B5899"/>
      <c r="C5899"/>
      <c r="D5899"/>
      <c r="E5899"/>
      <c r="F5899"/>
      <c r="G5899" s="72"/>
      <c r="H5899" s="72"/>
      <c r="I5899" s="2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</row>
    <row r="5900" spans="1:38">
      <c r="A5900"/>
      <c r="B5900"/>
      <c r="C5900"/>
      <c r="D5900"/>
      <c r="E5900"/>
      <c r="F5900"/>
      <c r="G5900" s="72"/>
      <c r="H5900" s="72"/>
      <c r="I5900" s="2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</row>
    <row r="5901" spans="1:38">
      <c r="A5901"/>
      <c r="B5901"/>
      <c r="C5901"/>
      <c r="D5901"/>
      <c r="E5901"/>
      <c r="F5901"/>
      <c r="G5901" s="72"/>
      <c r="H5901" s="72"/>
      <c r="I5901" s="2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</row>
    <row r="5902" spans="1:38">
      <c r="A5902"/>
      <c r="B5902"/>
      <c r="C5902"/>
      <c r="D5902"/>
      <c r="E5902"/>
      <c r="F5902"/>
      <c r="G5902" s="72"/>
      <c r="H5902" s="72"/>
      <c r="I5902" s="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</row>
    <row r="5903" spans="1:38">
      <c r="A5903"/>
      <c r="B5903"/>
      <c r="C5903"/>
      <c r="D5903"/>
      <c r="E5903"/>
      <c r="F5903"/>
      <c r="G5903" s="72"/>
      <c r="H5903" s="72"/>
      <c r="I5903" s="2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</row>
    <row r="5904" spans="1:38">
      <c r="A5904"/>
      <c r="B5904"/>
      <c r="C5904"/>
      <c r="D5904"/>
      <c r="E5904"/>
      <c r="F5904"/>
      <c r="G5904" s="72"/>
      <c r="H5904" s="72"/>
      <c r="I5904" s="2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</row>
    <row r="5905" spans="1:38">
      <c r="A5905"/>
      <c r="B5905"/>
      <c r="C5905"/>
      <c r="D5905"/>
      <c r="E5905"/>
      <c r="F5905"/>
      <c r="G5905" s="72"/>
      <c r="H5905" s="72"/>
      <c r="I5905" s="2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</row>
    <row r="5906" spans="1:38">
      <c r="A5906"/>
      <c r="B5906"/>
      <c r="C5906"/>
      <c r="D5906"/>
      <c r="E5906"/>
      <c r="F5906"/>
      <c r="G5906" s="72"/>
      <c r="H5906" s="72"/>
      <c r="I5906" s="2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</row>
    <row r="5907" spans="1:38">
      <c r="A5907"/>
      <c r="B5907"/>
      <c r="C5907"/>
      <c r="D5907"/>
      <c r="E5907"/>
      <c r="F5907"/>
      <c r="G5907" s="72"/>
      <c r="H5907" s="72"/>
      <c r="I5907" s="2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</row>
    <row r="5908" spans="1:38">
      <c r="A5908"/>
      <c r="B5908"/>
      <c r="C5908"/>
      <c r="D5908"/>
      <c r="E5908"/>
      <c r="F5908"/>
      <c r="G5908" s="72"/>
      <c r="H5908" s="72"/>
      <c r="I5908" s="2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</row>
    <row r="5909" spans="1:38">
      <c r="A5909"/>
      <c r="B5909"/>
      <c r="C5909"/>
      <c r="D5909"/>
      <c r="E5909"/>
      <c r="F5909"/>
      <c r="G5909" s="72"/>
      <c r="H5909" s="72"/>
      <c r="I5909" s="2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</row>
    <row r="5910" spans="1:38">
      <c r="A5910"/>
      <c r="B5910"/>
      <c r="C5910"/>
      <c r="D5910"/>
      <c r="E5910"/>
      <c r="F5910"/>
      <c r="G5910" s="72"/>
      <c r="H5910" s="72"/>
      <c r="I5910" s="2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</row>
    <row r="5911" spans="1:38">
      <c r="A5911"/>
      <c r="B5911"/>
      <c r="C5911"/>
      <c r="D5911"/>
      <c r="E5911"/>
      <c r="F5911"/>
      <c r="G5911" s="72"/>
      <c r="H5911" s="72"/>
      <c r="I5911" s="2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</row>
    <row r="5912" spans="1:38">
      <c r="A5912"/>
      <c r="B5912"/>
      <c r="C5912"/>
      <c r="D5912"/>
      <c r="E5912"/>
      <c r="F5912"/>
      <c r="G5912" s="72"/>
      <c r="H5912" s="72"/>
      <c r="I5912" s="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</row>
    <row r="5913" spans="1:38">
      <c r="A5913"/>
      <c r="B5913"/>
      <c r="C5913"/>
      <c r="D5913"/>
      <c r="E5913"/>
      <c r="F5913"/>
      <c r="G5913" s="72"/>
      <c r="H5913" s="72"/>
      <c r="I5913" s="2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</row>
    <row r="5914" spans="1:38">
      <c r="A5914"/>
      <c r="B5914"/>
      <c r="C5914"/>
      <c r="D5914"/>
      <c r="E5914"/>
      <c r="F5914"/>
      <c r="G5914" s="72"/>
      <c r="H5914" s="72"/>
      <c r="I5914" s="2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</row>
    <row r="5915" spans="1:38">
      <c r="A5915"/>
      <c r="B5915"/>
      <c r="C5915"/>
      <c r="D5915"/>
      <c r="E5915"/>
      <c r="F5915"/>
      <c r="G5915" s="72"/>
      <c r="H5915" s="72"/>
      <c r="I5915" s="2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</row>
    <row r="5916" spans="1:38">
      <c r="A5916"/>
      <c r="B5916"/>
      <c r="C5916"/>
      <c r="D5916"/>
      <c r="E5916"/>
      <c r="F5916"/>
      <c r="G5916" s="72"/>
      <c r="H5916" s="72"/>
      <c r="I5916" s="2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</row>
    <row r="5917" spans="1:38">
      <c r="A5917"/>
      <c r="B5917"/>
      <c r="C5917"/>
      <c r="D5917"/>
      <c r="E5917"/>
      <c r="F5917"/>
      <c r="G5917" s="72"/>
      <c r="H5917" s="72"/>
      <c r="I5917" s="2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</row>
    <row r="5918" spans="1:38">
      <c r="A5918"/>
      <c r="B5918"/>
      <c r="C5918"/>
      <c r="D5918"/>
      <c r="E5918"/>
      <c r="F5918"/>
      <c r="G5918" s="72"/>
      <c r="H5918" s="72"/>
      <c r="I5918" s="2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</row>
    <row r="5919" spans="1:38">
      <c r="A5919"/>
      <c r="B5919"/>
      <c r="C5919"/>
      <c r="D5919"/>
      <c r="E5919"/>
      <c r="F5919"/>
      <c r="G5919" s="72"/>
      <c r="H5919" s="72"/>
      <c r="I5919" s="2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</row>
    <row r="5920" spans="1:38">
      <c r="A5920"/>
      <c r="B5920"/>
      <c r="C5920"/>
      <c r="D5920"/>
      <c r="E5920"/>
      <c r="F5920"/>
      <c r="G5920" s="72"/>
      <c r="H5920" s="72"/>
      <c r="I5920" s="2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</row>
    <row r="5921" spans="1:38">
      <c r="A5921"/>
      <c r="B5921"/>
      <c r="C5921"/>
      <c r="D5921"/>
      <c r="E5921"/>
      <c r="F5921"/>
      <c r="G5921" s="72"/>
      <c r="H5921" s="72"/>
      <c r="I5921" s="2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</row>
    <row r="5922" spans="1:38">
      <c r="A5922"/>
      <c r="B5922"/>
      <c r="C5922"/>
      <c r="D5922"/>
      <c r="E5922"/>
      <c r="F5922"/>
      <c r="G5922" s="72"/>
      <c r="H5922" s="72"/>
      <c r="I5922" s="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</row>
    <row r="5923" spans="1:38">
      <c r="A5923"/>
      <c r="B5923"/>
      <c r="C5923"/>
      <c r="D5923"/>
      <c r="E5923"/>
      <c r="F5923"/>
      <c r="G5923" s="72"/>
      <c r="H5923" s="72"/>
      <c r="I5923" s="2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</row>
    <row r="5924" spans="1:38">
      <c r="A5924"/>
      <c r="B5924"/>
      <c r="C5924"/>
      <c r="D5924"/>
      <c r="E5924"/>
      <c r="F5924"/>
      <c r="G5924" s="72"/>
      <c r="H5924" s="72"/>
      <c r="I5924" s="2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</row>
    <row r="5925" spans="1:38">
      <c r="A5925"/>
      <c r="B5925"/>
      <c r="C5925"/>
      <c r="D5925"/>
      <c r="E5925"/>
      <c r="F5925"/>
      <c r="G5925" s="72"/>
      <c r="H5925" s="72"/>
      <c r="I5925" s="2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</row>
    <row r="5926" spans="1:38">
      <c r="A5926"/>
      <c r="B5926"/>
      <c r="C5926"/>
      <c r="D5926"/>
      <c r="E5926"/>
      <c r="F5926"/>
      <c r="G5926" s="72"/>
      <c r="H5926" s="72"/>
      <c r="I5926" s="2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</row>
    <row r="5927" spans="1:38">
      <c r="A5927"/>
      <c r="B5927"/>
      <c r="C5927"/>
      <c r="D5927"/>
      <c r="E5927"/>
      <c r="F5927"/>
      <c r="G5927" s="72"/>
      <c r="H5927" s="72"/>
      <c r="I5927" s="2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</row>
    <row r="5928" spans="1:38">
      <c r="A5928"/>
      <c r="B5928"/>
      <c r="C5928"/>
      <c r="D5928"/>
      <c r="E5928"/>
      <c r="F5928"/>
      <c r="G5928" s="72"/>
      <c r="H5928" s="72"/>
      <c r="I5928" s="2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</row>
    <row r="5929" spans="1:38">
      <c r="A5929"/>
      <c r="B5929"/>
      <c r="C5929"/>
      <c r="D5929"/>
      <c r="E5929"/>
      <c r="F5929"/>
      <c r="G5929" s="72"/>
      <c r="H5929" s="72"/>
      <c r="I5929" s="2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</row>
    <row r="5930" spans="1:38">
      <c r="A5930"/>
      <c r="B5930"/>
      <c r="C5930"/>
      <c r="D5930"/>
      <c r="E5930"/>
      <c r="F5930"/>
      <c r="G5930" s="72"/>
      <c r="H5930" s="72"/>
      <c r="I5930" s="2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</row>
    <row r="5931" spans="1:38">
      <c r="A5931"/>
      <c r="B5931"/>
      <c r="C5931"/>
      <c r="D5931"/>
      <c r="E5931"/>
      <c r="F5931"/>
      <c r="G5931" s="72"/>
      <c r="H5931" s="72"/>
      <c r="I5931" s="2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</row>
    <row r="5932" spans="1:38">
      <c r="A5932"/>
      <c r="B5932"/>
      <c r="C5932"/>
      <c r="D5932"/>
      <c r="E5932"/>
      <c r="F5932"/>
      <c r="G5932" s="72"/>
      <c r="H5932" s="72"/>
      <c r="I5932" s="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</row>
    <row r="5933" spans="1:38">
      <c r="A5933"/>
      <c r="B5933"/>
      <c r="C5933"/>
      <c r="D5933"/>
      <c r="E5933"/>
      <c r="F5933"/>
      <c r="G5933" s="72"/>
      <c r="H5933" s="72"/>
      <c r="I5933" s="2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</row>
    <row r="5934" spans="1:38">
      <c r="A5934"/>
      <c r="B5934"/>
      <c r="C5934"/>
      <c r="D5934"/>
      <c r="E5934"/>
      <c r="F5934"/>
      <c r="G5934" s="72"/>
      <c r="H5934" s="72"/>
      <c r="I5934" s="2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</row>
    <row r="5935" spans="1:38">
      <c r="A5935"/>
      <c r="B5935"/>
      <c r="C5935"/>
      <c r="D5935"/>
      <c r="E5935"/>
      <c r="F5935"/>
      <c r="G5935" s="72"/>
      <c r="H5935" s="72"/>
      <c r="I5935" s="2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</row>
    <row r="5936" spans="1:38">
      <c r="A5936"/>
      <c r="B5936"/>
      <c r="C5936"/>
      <c r="D5936"/>
      <c r="E5936"/>
      <c r="F5936"/>
      <c r="G5936" s="72"/>
      <c r="H5936" s="72"/>
      <c r="I5936" s="2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</row>
    <row r="5937" spans="1:38">
      <c r="A5937"/>
      <c r="B5937"/>
      <c r="C5937"/>
      <c r="D5937"/>
      <c r="E5937"/>
      <c r="F5937"/>
      <c r="G5937" s="72"/>
      <c r="H5937" s="72"/>
      <c r="I5937" s="2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</row>
    <row r="5938" spans="1:38">
      <c r="A5938"/>
      <c r="B5938"/>
      <c r="C5938"/>
      <c r="D5938"/>
      <c r="E5938"/>
      <c r="F5938"/>
      <c r="G5938" s="72"/>
      <c r="H5938" s="72"/>
      <c r="I5938" s="2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</row>
    <row r="5939" spans="1:38">
      <c r="A5939"/>
      <c r="B5939"/>
      <c r="C5939"/>
      <c r="D5939"/>
      <c r="E5939"/>
      <c r="F5939"/>
      <c r="G5939" s="72"/>
      <c r="H5939" s="72"/>
      <c r="I5939" s="2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</row>
    <row r="5940" spans="1:38">
      <c r="A5940"/>
      <c r="B5940"/>
      <c r="C5940"/>
      <c r="D5940"/>
      <c r="E5940"/>
      <c r="F5940"/>
      <c r="G5940" s="72"/>
      <c r="H5940" s="72"/>
      <c r="I5940" s="2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</row>
    <row r="5941" spans="1:38">
      <c r="A5941"/>
      <c r="B5941"/>
      <c r="C5941"/>
      <c r="D5941"/>
      <c r="E5941"/>
      <c r="F5941"/>
      <c r="G5941" s="72"/>
      <c r="H5941" s="72"/>
      <c r="I5941" s="2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</row>
    <row r="5942" spans="1:38">
      <c r="A5942"/>
      <c r="B5942"/>
      <c r="C5942"/>
      <c r="D5942"/>
      <c r="E5942"/>
      <c r="F5942"/>
      <c r="G5942" s="72"/>
      <c r="H5942" s="72"/>
      <c r="I5942" s="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</row>
    <row r="5943" spans="1:38">
      <c r="A5943"/>
      <c r="B5943"/>
      <c r="C5943"/>
      <c r="D5943"/>
      <c r="E5943"/>
      <c r="F5943"/>
      <c r="G5943" s="72"/>
      <c r="H5943" s="72"/>
      <c r="I5943" s="2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</row>
    <row r="5944" spans="1:38">
      <c r="A5944"/>
      <c r="B5944"/>
      <c r="C5944"/>
      <c r="D5944"/>
      <c r="E5944"/>
      <c r="F5944"/>
      <c r="G5944" s="72"/>
      <c r="H5944" s="72"/>
      <c r="I5944" s="2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</row>
    <row r="5945" spans="1:38">
      <c r="A5945"/>
      <c r="B5945"/>
      <c r="C5945"/>
      <c r="D5945"/>
      <c r="E5945"/>
      <c r="F5945"/>
      <c r="G5945" s="72"/>
      <c r="H5945" s="72"/>
      <c r="I5945" s="2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</row>
    <row r="5946" spans="1:38">
      <c r="A5946"/>
      <c r="B5946"/>
      <c r="C5946"/>
      <c r="D5946"/>
      <c r="E5946"/>
      <c r="F5946"/>
      <c r="G5946" s="72"/>
      <c r="H5946" s="72"/>
      <c r="I5946" s="2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</row>
    <row r="5947" spans="1:38">
      <c r="A5947"/>
      <c r="B5947"/>
      <c r="C5947"/>
      <c r="D5947"/>
      <c r="E5947"/>
      <c r="F5947"/>
      <c r="G5947" s="72"/>
      <c r="H5947" s="72"/>
      <c r="I5947" s="2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</row>
    <row r="5948" spans="1:38">
      <c r="A5948"/>
      <c r="B5948"/>
      <c r="C5948"/>
      <c r="D5948"/>
      <c r="E5948"/>
      <c r="F5948"/>
      <c r="G5948" s="72"/>
      <c r="H5948" s="72"/>
      <c r="I5948" s="2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</row>
    <row r="5949" spans="1:38">
      <c r="A5949"/>
      <c r="B5949"/>
      <c r="C5949"/>
      <c r="D5949"/>
      <c r="E5949"/>
      <c r="F5949"/>
      <c r="G5949" s="72"/>
      <c r="H5949" s="72"/>
      <c r="I5949" s="2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</row>
    <row r="5950" spans="1:38">
      <c r="A5950"/>
      <c r="B5950"/>
      <c r="C5950"/>
      <c r="D5950"/>
      <c r="E5950"/>
      <c r="F5950"/>
      <c r="G5950" s="72"/>
      <c r="H5950" s="72"/>
      <c r="I5950" s="2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</row>
    <row r="5951" spans="1:38">
      <c r="A5951"/>
      <c r="B5951"/>
      <c r="C5951"/>
      <c r="D5951"/>
      <c r="E5951"/>
      <c r="F5951"/>
      <c r="G5951" s="72"/>
      <c r="H5951" s="72"/>
      <c r="I5951" s="2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</row>
    <row r="5952" spans="1:38">
      <c r="A5952"/>
      <c r="B5952"/>
      <c r="C5952"/>
      <c r="D5952"/>
      <c r="E5952"/>
      <c r="F5952"/>
      <c r="G5952" s="72"/>
      <c r="H5952" s="72"/>
      <c r="I5952" s="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</row>
    <row r="5953" spans="1:38">
      <c r="A5953"/>
      <c r="B5953"/>
      <c r="C5953"/>
      <c r="D5953"/>
      <c r="E5953"/>
      <c r="F5953"/>
      <c r="G5953" s="72"/>
      <c r="H5953" s="72"/>
      <c r="I5953" s="2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</row>
    <row r="5954" spans="1:38">
      <c r="A5954"/>
      <c r="B5954"/>
      <c r="C5954"/>
      <c r="D5954"/>
      <c r="E5954"/>
      <c r="F5954"/>
      <c r="G5954" s="72"/>
      <c r="H5954" s="72"/>
      <c r="I5954" s="2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</row>
    <row r="5955" spans="1:38">
      <c r="A5955"/>
      <c r="B5955"/>
      <c r="C5955"/>
      <c r="D5955"/>
      <c r="E5955"/>
      <c r="F5955"/>
      <c r="G5955" s="72"/>
      <c r="H5955" s="72"/>
      <c r="I5955" s="2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</row>
    <row r="5956" spans="1:38">
      <c r="A5956"/>
      <c r="B5956"/>
      <c r="C5956"/>
      <c r="D5956"/>
      <c r="E5956"/>
      <c r="F5956"/>
      <c r="G5956" s="72"/>
      <c r="H5956" s="72"/>
      <c r="I5956" s="2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</row>
    <row r="5957" spans="1:38">
      <c r="A5957"/>
      <c r="B5957"/>
      <c r="C5957"/>
      <c r="D5957"/>
      <c r="E5957"/>
      <c r="F5957"/>
      <c r="G5957" s="72"/>
      <c r="H5957" s="72"/>
      <c r="I5957" s="2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</row>
    <row r="5958" spans="1:38">
      <c r="A5958"/>
      <c r="B5958"/>
      <c r="C5958"/>
      <c r="D5958"/>
      <c r="E5958"/>
      <c r="F5958"/>
      <c r="G5958" s="72"/>
      <c r="H5958" s="72"/>
      <c r="I5958" s="2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</row>
    <row r="5959" spans="1:38">
      <c r="A5959"/>
      <c r="B5959"/>
      <c r="C5959"/>
      <c r="D5959"/>
      <c r="E5959"/>
      <c r="F5959"/>
      <c r="G5959" s="72"/>
      <c r="H5959" s="72"/>
      <c r="I5959" s="2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</row>
    <row r="5960" spans="1:38">
      <c r="A5960"/>
      <c r="B5960"/>
      <c r="C5960"/>
      <c r="D5960"/>
      <c r="E5960"/>
      <c r="F5960"/>
      <c r="G5960" s="72"/>
      <c r="H5960" s="72"/>
      <c r="I5960" s="2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</row>
    <row r="5961" spans="1:38">
      <c r="A5961"/>
      <c r="B5961"/>
      <c r="C5961"/>
      <c r="D5961"/>
      <c r="E5961"/>
      <c r="F5961"/>
      <c r="G5961" s="72"/>
      <c r="H5961" s="72"/>
      <c r="I5961" s="2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</row>
    <row r="5962" spans="1:38">
      <c r="A5962"/>
      <c r="B5962"/>
      <c r="C5962"/>
      <c r="D5962"/>
      <c r="E5962"/>
      <c r="F5962"/>
      <c r="G5962" s="72"/>
      <c r="H5962" s="72"/>
      <c r="I5962" s="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</row>
    <row r="5963" spans="1:38">
      <c r="A5963"/>
      <c r="B5963"/>
      <c r="C5963"/>
      <c r="D5963"/>
      <c r="E5963"/>
      <c r="F5963"/>
      <c r="G5963" s="72"/>
      <c r="H5963" s="72"/>
      <c r="I5963" s="2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</row>
    <row r="5964" spans="1:38">
      <c r="A5964"/>
      <c r="B5964"/>
      <c r="C5964"/>
      <c r="D5964"/>
      <c r="E5964"/>
      <c r="F5964"/>
      <c r="G5964" s="72"/>
      <c r="H5964" s="72"/>
      <c r="I5964" s="2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</row>
    <row r="5965" spans="1:38">
      <c r="A5965"/>
      <c r="B5965"/>
      <c r="C5965"/>
      <c r="D5965"/>
      <c r="E5965"/>
      <c r="F5965"/>
      <c r="G5965" s="72"/>
      <c r="H5965" s="72"/>
      <c r="I5965" s="2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</row>
    <row r="5966" spans="1:38">
      <c r="A5966"/>
      <c r="B5966"/>
      <c r="C5966"/>
      <c r="D5966"/>
      <c r="E5966"/>
      <c r="F5966"/>
      <c r="G5966" s="72"/>
      <c r="H5966" s="72"/>
      <c r="I5966" s="2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</row>
    <row r="5967" spans="1:38">
      <c r="A5967"/>
      <c r="B5967"/>
      <c r="C5967"/>
      <c r="D5967"/>
      <c r="E5967"/>
      <c r="F5967"/>
      <c r="G5967" s="72"/>
      <c r="H5967" s="72"/>
      <c r="I5967" s="2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</row>
    <row r="5968" spans="1:38">
      <c r="A5968"/>
      <c r="B5968"/>
      <c r="C5968"/>
      <c r="D5968"/>
      <c r="E5968"/>
      <c r="F5968"/>
      <c r="G5968" s="72"/>
      <c r="H5968" s="72"/>
      <c r="I5968" s="2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</row>
    <row r="5969" spans="1:38">
      <c r="A5969"/>
      <c r="B5969"/>
      <c r="C5969"/>
      <c r="D5969"/>
      <c r="E5969"/>
      <c r="F5969"/>
      <c r="G5969" s="72"/>
      <c r="H5969" s="72"/>
      <c r="I5969" s="2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</row>
    <row r="5970" spans="1:38">
      <c r="A5970"/>
      <c r="B5970"/>
      <c r="C5970"/>
      <c r="D5970"/>
      <c r="E5970"/>
      <c r="F5970"/>
      <c r="G5970" s="72"/>
      <c r="H5970" s="72"/>
      <c r="I5970" s="2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</row>
    <row r="5971" spans="1:38">
      <c r="A5971"/>
      <c r="B5971"/>
      <c r="C5971"/>
      <c r="D5971"/>
      <c r="E5971"/>
      <c r="F5971"/>
      <c r="G5971" s="72"/>
      <c r="H5971" s="72"/>
      <c r="I5971" s="2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</row>
    <row r="5972" spans="1:38">
      <c r="A5972"/>
      <c r="B5972"/>
      <c r="C5972"/>
      <c r="D5972"/>
      <c r="E5972"/>
      <c r="F5972"/>
      <c r="G5972" s="72"/>
      <c r="H5972" s="72"/>
      <c r="I5972" s="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</row>
    <row r="5973" spans="1:38">
      <c r="A5973"/>
      <c r="B5973"/>
      <c r="C5973"/>
      <c r="D5973"/>
      <c r="E5973"/>
      <c r="F5973"/>
      <c r="G5973" s="72"/>
      <c r="H5973" s="72"/>
      <c r="I5973" s="2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</row>
    <row r="5974" spans="1:38">
      <c r="A5974"/>
      <c r="B5974"/>
      <c r="C5974"/>
      <c r="D5974"/>
      <c r="E5974"/>
      <c r="F5974"/>
      <c r="G5974" s="72"/>
      <c r="H5974" s="72"/>
      <c r="I5974" s="2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</row>
    <row r="5975" spans="1:38">
      <c r="A5975"/>
      <c r="B5975"/>
      <c r="C5975"/>
      <c r="D5975"/>
      <c r="E5975"/>
      <c r="F5975"/>
      <c r="G5975" s="72"/>
      <c r="H5975" s="72"/>
      <c r="I5975" s="2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</row>
    <row r="5976" spans="1:38">
      <c r="A5976"/>
      <c r="B5976"/>
      <c r="C5976"/>
      <c r="D5976"/>
      <c r="E5976"/>
      <c r="F5976"/>
      <c r="G5976" s="72"/>
      <c r="H5976" s="72"/>
      <c r="I5976" s="2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</row>
    <row r="5977" spans="1:38">
      <c r="A5977"/>
      <c r="B5977"/>
      <c r="C5977"/>
      <c r="D5977"/>
      <c r="E5977"/>
      <c r="F5977"/>
      <c r="G5977" s="72"/>
      <c r="H5977" s="72"/>
      <c r="I5977" s="2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</row>
    <row r="5978" spans="1:38">
      <c r="A5978"/>
      <c r="B5978"/>
      <c r="C5978"/>
      <c r="D5978"/>
      <c r="E5978"/>
      <c r="F5978"/>
      <c r="G5978" s="72"/>
      <c r="H5978" s="72"/>
      <c r="I5978" s="2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</row>
    <row r="5979" spans="1:38">
      <c r="A5979"/>
      <c r="B5979"/>
      <c r="C5979"/>
      <c r="D5979"/>
      <c r="E5979"/>
      <c r="F5979"/>
      <c r="G5979" s="72"/>
      <c r="H5979" s="72"/>
      <c r="I5979" s="2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</row>
    <row r="5980" spans="1:38">
      <c r="A5980"/>
      <c r="B5980"/>
      <c r="C5980"/>
      <c r="D5980"/>
      <c r="E5980"/>
      <c r="F5980"/>
      <c r="G5980" s="72"/>
      <c r="H5980" s="72"/>
      <c r="I5980" s="2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</row>
    <row r="5981" spans="1:38">
      <c r="A5981"/>
      <c r="B5981"/>
      <c r="C5981"/>
      <c r="D5981"/>
      <c r="E5981"/>
      <c r="F5981"/>
      <c r="G5981" s="72"/>
      <c r="H5981" s="72"/>
      <c r="I5981" s="2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</row>
    <row r="5982" spans="1:38">
      <c r="A5982"/>
      <c r="B5982"/>
      <c r="C5982"/>
      <c r="D5982"/>
      <c r="E5982"/>
      <c r="F5982"/>
      <c r="G5982" s="72"/>
      <c r="H5982" s="72"/>
      <c r="I5982" s="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</row>
    <row r="5983" spans="1:38">
      <c r="A5983"/>
      <c r="B5983"/>
      <c r="C5983"/>
      <c r="D5983"/>
      <c r="E5983"/>
      <c r="F5983"/>
      <c r="G5983" s="72"/>
      <c r="H5983" s="72"/>
      <c r="I5983" s="2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</row>
    <row r="5984" spans="1:38">
      <c r="A5984"/>
      <c r="B5984"/>
      <c r="C5984"/>
      <c r="D5984"/>
      <c r="E5984"/>
      <c r="F5984"/>
      <c r="G5984" s="72"/>
      <c r="H5984" s="72"/>
      <c r="I5984" s="2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</row>
    <row r="5985" spans="1:38">
      <c r="A5985"/>
      <c r="B5985"/>
      <c r="C5985"/>
      <c r="D5985"/>
      <c r="E5985"/>
      <c r="F5985"/>
      <c r="G5985" s="72"/>
      <c r="H5985" s="72"/>
      <c r="I5985" s="2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</row>
    <row r="5986" spans="1:38">
      <c r="A5986"/>
      <c r="B5986"/>
      <c r="C5986"/>
      <c r="D5986"/>
      <c r="E5986"/>
      <c r="F5986"/>
      <c r="G5986" s="72"/>
      <c r="H5986" s="72"/>
      <c r="I5986" s="2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</row>
    <row r="5987" spans="1:38">
      <c r="A5987"/>
      <c r="B5987"/>
      <c r="C5987"/>
      <c r="D5987"/>
      <c r="E5987"/>
      <c r="F5987"/>
      <c r="G5987" s="72"/>
      <c r="H5987" s="72"/>
      <c r="I5987" s="2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</row>
    <row r="5988" spans="1:38">
      <c r="A5988"/>
      <c r="B5988"/>
      <c r="C5988"/>
      <c r="D5988"/>
      <c r="E5988"/>
      <c r="F5988"/>
      <c r="G5988" s="72"/>
      <c r="H5988" s="72"/>
      <c r="I5988" s="2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</row>
    <row r="5989" spans="1:38">
      <c r="A5989"/>
      <c r="B5989"/>
      <c r="C5989"/>
      <c r="D5989"/>
      <c r="E5989"/>
      <c r="F5989"/>
      <c r="G5989" s="72"/>
      <c r="H5989" s="72"/>
      <c r="I5989" s="2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</row>
    <row r="5990" spans="1:38">
      <c r="A5990"/>
      <c r="B5990"/>
      <c r="C5990"/>
      <c r="D5990"/>
      <c r="E5990"/>
      <c r="F5990"/>
      <c r="G5990" s="72"/>
      <c r="H5990" s="72"/>
      <c r="I5990" s="2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</row>
    <row r="5991" spans="1:38">
      <c r="A5991"/>
      <c r="B5991"/>
      <c r="C5991"/>
      <c r="D5991"/>
      <c r="E5991"/>
      <c r="F5991"/>
      <c r="G5991" s="72"/>
      <c r="H5991" s="72"/>
      <c r="I5991" s="2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</row>
    <row r="5992" spans="1:38">
      <c r="A5992"/>
      <c r="B5992"/>
      <c r="C5992"/>
      <c r="D5992"/>
      <c r="E5992"/>
      <c r="F5992"/>
      <c r="G5992" s="72"/>
      <c r="H5992" s="72"/>
      <c r="I5992" s="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</row>
    <row r="5993" spans="1:38">
      <c r="A5993"/>
      <c r="B5993"/>
      <c r="C5993"/>
      <c r="D5993"/>
      <c r="E5993"/>
      <c r="F5993"/>
      <c r="G5993" s="72"/>
      <c r="H5993" s="72"/>
      <c r="I5993" s="2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</row>
    <row r="5994" spans="1:38">
      <c r="A5994"/>
      <c r="B5994"/>
      <c r="C5994"/>
      <c r="D5994"/>
      <c r="E5994"/>
      <c r="F5994"/>
      <c r="G5994" s="72"/>
      <c r="H5994" s="72"/>
      <c r="I5994" s="2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</row>
    <row r="5995" spans="1:38">
      <c r="A5995"/>
      <c r="B5995"/>
      <c r="C5995"/>
      <c r="D5995"/>
      <c r="E5995"/>
      <c r="F5995"/>
      <c r="G5995" s="72"/>
      <c r="H5995" s="72"/>
      <c r="I5995" s="2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</row>
    <row r="5996" spans="1:38">
      <c r="A5996"/>
      <c r="B5996"/>
      <c r="C5996"/>
      <c r="D5996"/>
      <c r="E5996"/>
      <c r="F5996"/>
      <c r="G5996" s="72"/>
      <c r="H5996" s="72"/>
      <c r="I5996" s="2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</row>
    <row r="5997" spans="1:38">
      <c r="A5997"/>
      <c r="B5997"/>
      <c r="C5997"/>
      <c r="D5997"/>
      <c r="E5997"/>
      <c r="F5997"/>
      <c r="G5997" s="72"/>
      <c r="H5997" s="72"/>
      <c r="I5997" s="2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</row>
    <row r="5998" spans="1:38">
      <c r="A5998"/>
      <c r="B5998"/>
      <c r="C5998"/>
      <c r="D5998"/>
      <c r="E5998"/>
      <c r="F5998"/>
      <c r="G5998" s="72"/>
      <c r="H5998" s="72"/>
      <c r="I5998" s="2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</row>
    <row r="5999" spans="1:38">
      <c r="A5999"/>
      <c r="B5999"/>
      <c r="C5999"/>
      <c r="D5999"/>
      <c r="E5999"/>
      <c r="F5999"/>
      <c r="G5999" s="72"/>
      <c r="H5999" s="72"/>
      <c r="I5999" s="2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</row>
    <row r="6000" spans="1:38">
      <c r="A6000"/>
      <c r="B6000"/>
      <c r="C6000"/>
      <c r="D6000"/>
      <c r="E6000"/>
      <c r="F6000"/>
      <c r="G6000" s="72"/>
      <c r="H6000" s="72"/>
      <c r="I6000" s="2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</row>
    <row r="6001" spans="1:38">
      <c r="A6001"/>
      <c r="B6001"/>
      <c r="C6001"/>
      <c r="D6001"/>
      <c r="E6001"/>
      <c r="F6001"/>
      <c r="G6001" s="72"/>
      <c r="H6001" s="72"/>
      <c r="I6001" s="2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</row>
    <row r="6002" spans="1:38">
      <c r="A6002"/>
      <c r="B6002"/>
      <c r="C6002"/>
      <c r="D6002"/>
      <c r="E6002"/>
      <c r="F6002"/>
      <c r="G6002" s="72"/>
      <c r="H6002" s="72"/>
      <c r="I6002" s="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</row>
    <row r="6003" spans="1:38">
      <c r="A6003"/>
      <c r="B6003"/>
      <c r="C6003"/>
      <c r="D6003"/>
      <c r="E6003"/>
      <c r="F6003"/>
      <c r="G6003" s="72"/>
      <c r="H6003" s="72"/>
      <c r="I6003" s="2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</row>
    <row r="6004" spans="1:38">
      <c r="A6004"/>
      <c r="B6004"/>
      <c r="C6004"/>
      <c r="D6004"/>
      <c r="E6004"/>
      <c r="F6004"/>
      <c r="G6004" s="72"/>
      <c r="H6004" s="72"/>
      <c r="I6004" s="2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</row>
    <row r="6005" spans="1:38">
      <c r="A6005"/>
      <c r="B6005"/>
      <c r="C6005"/>
      <c r="D6005"/>
      <c r="E6005"/>
      <c r="F6005"/>
      <c r="G6005" s="72"/>
      <c r="H6005" s="72"/>
      <c r="I6005" s="2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</row>
    <row r="6006" spans="1:38">
      <c r="A6006"/>
      <c r="B6006"/>
      <c r="C6006"/>
      <c r="D6006"/>
      <c r="E6006"/>
      <c r="F6006"/>
      <c r="G6006" s="72"/>
      <c r="H6006" s="72"/>
      <c r="I6006" s="2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</row>
    <row r="6007" spans="1:38">
      <c r="A6007"/>
      <c r="B6007"/>
      <c r="C6007"/>
      <c r="D6007"/>
      <c r="E6007"/>
      <c r="F6007"/>
      <c r="G6007" s="72"/>
      <c r="H6007" s="72"/>
      <c r="I6007" s="2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</row>
    <row r="6008" spans="1:38">
      <c r="A6008"/>
      <c r="B6008"/>
      <c r="C6008"/>
      <c r="D6008"/>
      <c r="E6008"/>
      <c r="F6008"/>
      <c r="G6008" s="72"/>
      <c r="H6008" s="72"/>
      <c r="I6008" s="2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</row>
    <row r="6009" spans="1:38">
      <c r="A6009"/>
      <c r="B6009"/>
      <c r="C6009"/>
      <c r="D6009"/>
      <c r="E6009"/>
      <c r="F6009"/>
      <c r="G6009" s="72"/>
      <c r="H6009" s="72"/>
      <c r="I6009" s="2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</row>
    <row r="6010" spans="1:38">
      <c r="A6010"/>
      <c r="B6010"/>
      <c r="C6010"/>
      <c r="D6010"/>
      <c r="E6010"/>
      <c r="F6010"/>
      <c r="G6010" s="72"/>
      <c r="H6010" s="72"/>
      <c r="I6010" s="2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</row>
    <row r="6011" spans="1:38">
      <c r="A6011"/>
      <c r="B6011"/>
      <c r="C6011"/>
      <c r="D6011"/>
      <c r="E6011"/>
      <c r="F6011"/>
      <c r="G6011" s="72"/>
      <c r="H6011" s="72"/>
      <c r="I6011" s="2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</row>
    <row r="6012" spans="1:38">
      <c r="A6012"/>
      <c r="B6012"/>
      <c r="C6012"/>
      <c r="D6012"/>
      <c r="E6012"/>
      <c r="F6012"/>
      <c r="G6012" s="72"/>
      <c r="H6012" s="72"/>
      <c r="I6012" s="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</row>
    <row r="6013" spans="1:38">
      <c r="A6013"/>
      <c r="B6013"/>
      <c r="C6013"/>
      <c r="D6013"/>
      <c r="E6013"/>
      <c r="F6013"/>
      <c r="G6013" s="72"/>
      <c r="H6013" s="72"/>
      <c r="I6013" s="2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</row>
    <row r="6014" spans="1:38">
      <c r="A6014"/>
      <c r="B6014"/>
      <c r="C6014"/>
      <c r="D6014"/>
      <c r="E6014"/>
      <c r="F6014"/>
      <c r="G6014" s="72"/>
      <c r="H6014" s="72"/>
      <c r="I6014" s="2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</row>
    <row r="6015" spans="1:38">
      <c r="A6015"/>
      <c r="B6015"/>
      <c r="C6015"/>
      <c r="D6015"/>
      <c r="E6015"/>
      <c r="F6015"/>
      <c r="G6015" s="72"/>
      <c r="H6015" s="72"/>
      <c r="I6015" s="2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</row>
    <row r="6016" spans="1:38">
      <c r="A6016"/>
      <c r="B6016"/>
      <c r="C6016"/>
      <c r="D6016"/>
      <c r="E6016"/>
      <c r="F6016"/>
      <c r="G6016" s="72"/>
      <c r="H6016" s="72"/>
      <c r="I6016" s="2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</row>
    <row r="6017" spans="1:38">
      <c r="A6017"/>
      <c r="B6017"/>
      <c r="C6017"/>
      <c r="D6017"/>
      <c r="E6017"/>
      <c r="F6017"/>
      <c r="G6017" s="72"/>
      <c r="H6017" s="72"/>
      <c r="I6017" s="2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</row>
    <row r="6018" spans="1:38">
      <c r="A6018"/>
      <c r="B6018"/>
      <c r="C6018"/>
      <c r="D6018"/>
      <c r="E6018"/>
      <c r="F6018"/>
      <c r="G6018" s="72"/>
      <c r="H6018" s="72"/>
      <c r="I6018" s="2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</row>
    <row r="6019" spans="1:38">
      <c r="A6019"/>
      <c r="B6019"/>
      <c r="C6019"/>
      <c r="D6019"/>
      <c r="E6019"/>
      <c r="F6019"/>
      <c r="G6019" s="72"/>
      <c r="H6019" s="72"/>
      <c r="I6019" s="2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</row>
    <row r="6020" spans="1:38">
      <c r="A6020"/>
      <c r="B6020"/>
      <c r="C6020"/>
      <c r="D6020"/>
      <c r="E6020"/>
      <c r="F6020"/>
      <c r="G6020" s="72"/>
      <c r="H6020" s="72"/>
      <c r="I6020" s="2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</row>
    <row r="6021" spans="1:38">
      <c r="A6021"/>
      <c r="B6021"/>
      <c r="C6021"/>
      <c r="D6021"/>
      <c r="E6021"/>
      <c r="F6021"/>
      <c r="G6021" s="72"/>
      <c r="H6021" s="72"/>
      <c r="I6021" s="2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</row>
    <row r="6022" spans="1:38">
      <c r="A6022"/>
      <c r="B6022"/>
      <c r="C6022"/>
      <c r="D6022"/>
      <c r="E6022"/>
      <c r="F6022"/>
      <c r="G6022" s="72"/>
      <c r="H6022" s="72"/>
      <c r="I6022" s="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</row>
    <row r="6023" spans="1:38">
      <c r="A6023"/>
      <c r="B6023"/>
      <c r="C6023"/>
      <c r="D6023"/>
      <c r="E6023"/>
      <c r="F6023"/>
      <c r="G6023" s="72"/>
      <c r="H6023" s="72"/>
      <c r="I6023" s="2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</row>
    <row r="6024" spans="1:38">
      <c r="A6024"/>
      <c r="B6024"/>
      <c r="C6024"/>
      <c r="D6024"/>
      <c r="E6024"/>
      <c r="F6024"/>
      <c r="G6024" s="72"/>
      <c r="H6024" s="72"/>
      <c r="I6024" s="2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</row>
    <row r="6025" spans="1:38">
      <c r="A6025"/>
      <c r="B6025"/>
      <c r="C6025"/>
      <c r="D6025"/>
      <c r="E6025"/>
      <c r="F6025"/>
      <c r="G6025" s="72"/>
      <c r="H6025" s="72"/>
      <c r="I6025" s="2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</row>
    <row r="6026" spans="1:38">
      <c r="A6026"/>
      <c r="B6026"/>
      <c r="C6026"/>
      <c r="D6026"/>
      <c r="E6026"/>
      <c r="F6026"/>
      <c r="G6026" s="72"/>
      <c r="H6026" s="72"/>
      <c r="I6026" s="2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</row>
    <row r="6027" spans="1:38">
      <c r="A6027"/>
      <c r="B6027"/>
      <c r="C6027"/>
      <c r="D6027"/>
      <c r="E6027"/>
      <c r="F6027"/>
      <c r="G6027" s="72"/>
      <c r="H6027" s="72"/>
      <c r="I6027" s="2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</row>
    <row r="6028" spans="1:38">
      <c r="A6028"/>
      <c r="B6028"/>
      <c r="C6028"/>
      <c r="D6028"/>
      <c r="E6028"/>
      <c r="F6028"/>
      <c r="G6028" s="72"/>
      <c r="H6028" s="72"/>
      <c r="I6028" s="2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</row>
    <row r="6029" spans="1:38">
      <c r="A6029"/>
      <c r="B6029"/>
      <c r="C6029"/>
      <c r="D6029"/>
      <c r="E6029"/>
      <c r="F6029"/>
      <c r="G6029" s="72"/>
      <c r="H6029" s="72"/>
      <c r="I6029" s="2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</row>
    <row r="6030" spans="1:38">
      <c r="A6030"/>
      <c r="B6030"/>
      <c r="C6030"/>
      <c r="D6030"/>
      <c r="E6030"/>
      <c r="F6030"/>
      <c r="G6030" s="72"/>
      <c r="H6030" s="72"/>
      <c r="I6030" s="2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</row>
    <row r="6031" spans="1:38">
      <c r="A6031"/>
      <c r="B6031"/>
      <c r="C6031"/>
      <c r="D6031"/>
      <c r="E6031"/>
      <c r="F6031"/>
      <c r="G6031" s="72"/>
      <c r="H6031" s="72"/>
      <c r="I6031" s="2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</row>
    <row r="6032" spans="1:38">
      <c r="A6032"/>
      <c r="B6032"/>
      <c r="C6032"/>
      <c r="D6032"/>
      <c r="E6032"/>
      <c r="F6032"/>
      <c r="G6032" s="72"/>
      <c r="H6032" s="72"/>
      <c r="I6032" s="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</row>
    <row r="6033" spans="1:38">
      <c r="A6033"/>
      <c r="B6033"/>
      <c r="C6033"/>
      <c r="D6033"/>
      <c r="E6033"/>
      <c r="F6033"/>
      <c r="G6033" s="72"/>
      <c r="H6033" s="72"/>
      <c r="I6033" s="2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</row>
    <row r="6034" spans="1:38">
      <c r="A6034"/>
      <c r="B6034"/>
      <c r="C6034"/>
      <c r="D6034"/>
      <c r="E6034"/>
      <c r="F6034"/>
      <c r="G6034" s="72"/>
      <c r="H6034" s="72"/>
      <c r="I6034" s="2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</row>
    <row r="6035" spans="1:38">
      <c r="A6035"/>
      <c r="B6035"/>
      <c r="C6035"/>
      <c r="D6035"/>
      <c r="E6035"/>
      <c r="F6035"/>
      <c r="G6035" s="72"/>
      <c r="H6035" s="72"/>
      <c r="I6035" s="2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</row>
    <row r="6036" spans="1:38">
      <c r="A6036"/>
      <c r="B6036"/>
      <c r="C6036"/>
      <c r="D6036"/>
      <c r="E6036"/>
      <c r="F6036"/>
      <c r="G6036" s="72"/>
      <c r="H6036" s="72"/>
      <c r="I6036" s="2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</row>
    <row r="6037" spans="1:38">
      <c r="A6037"/>
      <c r="B6037"/>
      <c r="C6037"/>
      <c r="D6037"/>
      <c r="E6037"/>
      <c r="F6037"/>
      <c r="G6037" s="72"/>
      <c r="H6037" s="72"/>
      <c r="I6037" s="2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</row>
    <row r="6038" spans="1:38">
      <c r="A6038"/>
      <c r="B6038"/>
      <c r="C6038"/>
      <c r="D6038"/>
      <c r="E6038"/>
      <c r="F6038"/>
      <c r="G6038" s="72"/>
      <c r="H6038" s="72"/>
      <c r="I6038" s="2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</row>
    <row r="6039" spans="1:38">
      <c r="A6039"/>
      <c r="B6039"/>
      <c r="C6039"/>
      <c r="D6039"/>
      <c r="E6039"/>
      <c r="F6039"/>
      <c r="G6039" s="72"/>
      <c r="H6039" s="72"/>
      <c r="I6039" s="2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</row>
    <row r="6040" spans="1:38">
      <c r="A6040"/>
      <c r="B6040"/>
      <c r="C6040"/>
      <c r="D6040"/>
      <c r="E6040"/>
      <c r="F6040"/>
      <c r="G6040" s="72"/>
      <c r="H6040" s="72"/>
      <c r="I6040" s="2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</row>
    <row r="6041" spans="1:38">
      <c r="A6041"/>
      <c r="B6041"/>
      <c r="C6041"/>
      <c r="D6041"/>
      <c r="E6041"/>
      <c r="F6041"/>
      <c r="G6041" s="72"/>
      <c r="H6041" s="72"/>
      <c r="I6041" s="2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</row>
    <row r="6042" spans="1:38">
      <c r="A6042"/>
      <c r="B6042"/>
      <c r="C6042"/>
      <c r="D6042"/>
      <c r="E6042"/>
      <c r="F6042"/>
      <c r="G6042" s="72"/>
      <c r="H6042" s="72"/>
      <c r="I6042" s="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</row>
    <row r="6043" spans="1:38">
      <c r="A6043"/>
      <c r="B6043"/>
      <c r="C6043"/>
      <c r="D6043"/>
      <c r="E6043"/>
      <c r="F6043"/>
      <c r="G6043" s="72"/>
      <c r="H6043" s="72"/>
      <c r="I6043" s="2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</row>
    <row r="6044" spans="1:38">
      <c r="A6044"/>
      <c r="B6044"/>
      <c r="C6044"/>
      <c r="D6044"/>
      <c r="E6044"/>
      <c r="F6044"/>
      <c r="G6044" s="72"/>
      <c r="H6044" s="72"/>
      <c r="I6044" s="2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</row>
    <row r="6045" spans="1:38">
      <c r="A6045"/>
      <c r="B6045"/>
      <c r="C6045"/>
      <c r="D6045"/>
      <c r="E6045"/>
      <c r="F6045"/>
      <c r="G6045" s="72"/>
      <c r="H6045" s="72"/>
      <c r="I6045" s="2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</row>
    <row r="6046" spans="1:38">
      <c r="A6046"/>
      <c r="B6046"/>
      <c r="C6046"/>
      <c r="D6046"/>
      <c r="E6046"/>
      <c r="F6046"/>
      <c r="G6046" s="72"/>
      <c r="H6046" s="72"/>
      <c r="I6046" s="2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</row>
    <row r="6047" spans="1:38">
      <c r="A6047"/>
      <c r="B6047"/>
      <c r="C6047"/>
      <c r="D6047"/>
      <c r="E6047"/>
      <c r="F6047"/>
      <c r="G6047" s="72"/>
      <c r="H6047" s="72"/>
      <c r="I6047" s="2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</row>
    <row r="6048" spans="1:38">
      <c r="A6048"/>
      <c r="B6048"/>
      <c r="C6048"/>
      <c r="D6048"/>
      <c r="E6048"/>
      <c r="F6048"/>
      <c r="G6048" s="72"/>
      <c r="H6048" s="72"/>
      <c r="I6048" s="2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</row>
    <row r="6049" spans="1:38">
      <c r="A6049"/>
      <c r="B6049"/>
      <c r="C6049"/>
      <c r="D6049"/>
      <c r="E6049"/>
      <c r="F6049"/>
      <c r="G6049" s="72"/>
      <c r="H6049" s="72"/>
      <c r="I6049" s="2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</row>
    <row r="6050" spans="1:38">
      <c r="A6050"/>
      <c r="B6050"/>
      <c r="C6050"/>
      <c r="D6050"/>
      <c r="E6050"/>
      <c r="F6050"/>
      <c r="G6050" s="72"/>
      <c r="H6050" s="72"/>
      <c r="I6050" s="2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</row>
    <row r="6051" spans="1:38">
      <c r="A6051"/>
      <c r="B6051"/>
      <c r="C6051"/>
      <c r="D6051"/>
      <c r="E6051"/>
      <c r="F6051"/>
      <c r="G6051" s="72"/>
      <c r="H6051" s="72"/>
      <c r="I6051" s="2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</row>
    <row r="6052" spans="1:38">
      <c r="A6052"/>
      <c r="B6052"/>
      <c r="C6052"/>
      <c r="D6052"/>
      <c r="E6052"/>
      <c r="F6052"/>
      <c r="G6052" s="72"/>
      <c r="H6052" s="72"/>
      <c r="I6052" s="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</row>
    <row r="6053" spans="1:38">
      <c r="A6053"/>
      <c r="B6053"/>
      <c r="C6053"/>
      <c r="D6053"/>
      <c r="E6053"/>
      <c r="F6053"/>
      <c r="G6053" s="72"/>
      <c r="H6053" s="72"/>
      <c r="I6053" s="2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</row>
    <row r="6054" spans="1:38">
      <c r="A6054"/>
      <c r="B6054"/>
      <c r="C6054"/>
      <c r="D6054"/>
      <c r="E6054"/>
      <c r="F6054"/>
      <c r="G6054" s="72"/>
      <c r="H6054" s="72"/>
      <c r="I6054" s="2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</row>
    <row r="6055" spans="1:38">
      <c r="A6055"/>
      <c r="B6055"/>
      <c r="C6055"/>
      <c r="D6055"/>
      <c r="E6055"/>
      <c r="F6055"/>
      <c r="G6055" s="72"/>
      <c r="H6055" s="72"/>
      <c r="I6055" s="2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</row>
    <row r="6056" spans="1:38">
      <c r="A6056"/>
      <c r="B6056"/>
      <c r="C6056"/>
      <c r="D6056"/>
      <c r="E6056"/>
      <c r="F6056"/>
      <c r="G6056" s="72"/>
      <c r="H6056" s="72"/>
      <c r="I6056" s="2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</row>
    <row r="6057" spans="1:38">
      <c r="A6057"/>
      <c r="B6057"/>
      <c r="C6057"/>
      <c r="D6057"/>
      <c r="E6057"/>
      <c r="F6057"/>
      <c r="G6057" s="72"/>
      <c r="H6057" s="72"/>
      <c r="I6057" s="2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</row>
    <row r="6058" spans="1:38">
      <c r="A6058"/>
      <c r="B6058"/>
      <c r="C6058"/>
      <c r="D6058"/>
      <c r="E6058"/>
      <c r="F6058"/>
      <c r="G6058" s="72"/>
      <c r="H6058" s="72"/>
      <c r="I6058" s="2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</row>
    <row r="6059" spans="1:38">
      <c r="A6059"/>
      <c r="B6059"/>
      <c r="C6059"/>
      <c r="D6059"/>
      <c r="E6059"/>
      <c r="F6059"/>
      <c r="G6059" s="72"/>
      <c r="H6059" s="72"/>
      <c r="I6059" s="2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</row>
    <row r="6060" spans="1:38">
      <c r="A6060"/>
      <c r="B6060"/>
      <c r="C6060"/>
      <c r="D6060"/>
      <c r="E6060"/>
      <c r="F6060"/>
      <c r="G6060" s="72"/>
      <c r="H6060" s="72"/>
      <c r="I6060" s="2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</row>
    <row r="6061" spans="1:38">
      <c r="A6061"/>
      <c r="B6061"/>
      <c r="C6061"/>
      <c r="D6061"/>
      <c r="E6061"/>
      <c r="F6061"/>
      <c r="G6061" s="72"/>
      <c r="H6061" s="72"/>
      <c r="I6061" s="2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</row>
    <row r="6062" spans="1:38">
      <c r="A6062"/>
      <c r="B6062"/>
      <c r="C6062"/>
      <c r="D6062"/>
      <c r="E6062"/>
      <c r="F6062"/>
      <c r="G6062" s="72"/>
      <c r="H6062" s="72"/>
      <c r="I6062" s="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</row>
    <row r="6063" spans="1:38">
      <c r="A6063"/>
      <c r="B6063"/>
      <c r="C6063"/>
      <c r="D6063"/>
      <c r="E6063"/>
      <c r="F6063"/>
      <c r="G6063" s="72"/>
      <c r="H6063" s="72"/>
      <c r="I6063" s="2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</row>
    <row r="6064" spans="1:38">
      <c r="A6064"/>
      <c r="B6064"/>
      <c r="C6064"/>
      <c r="D6064"/>
      <c r="E6064"/>
      <c r="F6064"/>
      <c r="G6064" s="72"/>
      <c r="H6064" s="72"/>
      <c r="I6064" s="2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</row>
    <row r="6065" spans="1:38">
      <c r="A6065"/>
      <c r="B6065"/>
      <c r="C6065"/>
      <c r="D6065"/>
      <c r="E6065"/>
      <c r="F6065"/>
      <c r="G6065" s="72"/>
      <c r="H6065" s="72"/>
      <c r="I6065" s="2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</row>
    <row r="6066" spans="1:38">
      <c r="A6066"/>
      <c r="B6066"/>
      <c r="C6066"/>
      <c r="D6066"/>
      <c r="E6066"/>
      <c r="F6066"/>
      <c r="G6066" s="72"/>
      <c r="H6066" s="72"/>
      <c r="I6066" s="2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</row>
    <row r="6067" spans="1:38">
      <c r="A6067"/>
      <c r="B6067"/>
      <c r="C6067"/>
      <c r="D6067"/>
      <c r="E6067"/>
      <c r="F6067"/>
      <c r="G6067" s="72"/>
      <c r="H6067" s="72"/>
      <c r="I6067" s="2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</row>
    <row r="6068" spans="1:38">
      <c r="A6068"/>
      <c r="B6068"/>
      <c r="C6068"/>
      <c r="D6068"/>
      <c r="E6068"/>
      <c r="F6068"/>
      <c r="G6068" s="72"/>
      <c r="H6068" s="72"/>
      <c r="I6068" s="2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</row>
    <row r="6069" spans="1:38">
      <c r="A6069"/>
      <c r="B6069"/>
      <c r="C6069"/>
      <c r="D6069"/>
      <c r="E6069"/>
      <c r="F6069"/>
      <c r="G6069" s="72"/>
      <c r="H6069" s="72"/>
      <c r="I6069" s="2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</row>
    <row r="6070" spans="1:38">
      <c r="A6070"/>
      <c r="B6070"/>
      <c r="C6070"/>
      <c r="D6070"/>
      <c r="E6070"/>
      <c r="F6070"/>
      <c r="G6070" s="72"/>
      <c r="H6070" s="72"/>
      <c r="I6070" s="2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</row>
    <row r="6071" spans="1:38">
      <c r="A6071"/>
      <c r="B6071"/>
      <c r="C6071"/>
      <c r="D6071"/>
      <c r="E6071"/>
      <c r="F6071"/>
      <c r="G6071" s="72"/>
      <c r="H6071" s="72"/>
      <c r="I6071" s="2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</row>
    <row r="6072" spans="1:38">
      <c r="A6072"/>
      <c r="B6072"/>
      <c r="C6072"/>
      <c r="D6072"/>
      <c r="E6072"/>
      <c r="F6072"/>
      <c r="G6072" s="72"/>
      <c r="H6072" s="72"/>
      <c r="I6072" s="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</row>
    <row r="6073" spans="1:38">
      <c r="A6073"/>
      <c r="B6073"/>
      <c r="C6073"/>
      <c r="D6073"/>
      <c r="E6073"/>
      <c r="F6073"/>
      <c r="G6073" s="72"/>
      <c r="H6073" s="72"/>
      <c r="I6073" s="2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</row>
    <row r="6074" spans="1:38">
      <c r="A6074"/>
      <c r="B6074"/>
      <c r="C6074"/>
      <c r="D6074"/>
      <c r="E6074"/>
      <c r="F6074"/>
      <c r="G6074" s="72"/>
      <c r="H6074" s="72"/>
      <c r="I6074" s="2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</row>
    <row r="6075" spans="1:38">
      <c r="A6075"/>
      <c r="B6075"/>
      <c r="C6075"/>
      <c r="D6075"/>
      <c r="E6075"/>
      <c r="F6075"/>
      <c r="G6075" s="72"/>
      <c r="H6075" s="72"/>
      <c r="I6075" s="2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</row>
    <row r="6076" spans="1:38">
      <c r="A6076"/>
      <c r="B6076"/>
      <c r="C6076"/>
      <c r="D6076"/>
      <c r="E6076"/>
      <c r="F6076"/>
      <c r="G6076" s="72"/>
      <c r="H6076" s="72"/>
      <c r="I6076" s="2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</row>
    <row r="6077" spans="1:38">
      <c r="A6077"/>
      <c r="B6077"/>
      <c r="C6077"/>
      <c r="D6077"/>
      <c r="E6077"/>
      <c r="F6077"/>
      <c r="G6077" s="72"/>
      <c r="H6077" s="72"/>
      <c r="I6077" s="2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</row>
    <row r="6078" spans="1:38">
      <c r="A6078"/>
      <c r="B6078"/>
      <c r="C6078"/>
      <c r="D6078"/>
      <c r="E6078"/>
      <c r="F6078"/>
      <c r="G6078" s="72"/>
      <c r="H6078" s="72"/>
      <c r="I6078" s="2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</row>
    <row r="6079" spans="1:38">
      <c r="A6079"/>
      <c r="B6079"/>
      <c r="C6079"/>
      <c r="D6079"/>
      <c r="E6079"/>
      <c r="F6079"/>
      <c r="G6079" s="72"/>
      <c r="H6079" s="72"/>
      <c r="I6079" s="2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</row>
    <row r="6080" spans="1:38">
      <c r="A6080"/>
      <c r="B6080"/>
      <c r="C6080"/>
      <c r="D6080"/>
      <c r="E6080"/>
      <c r="F6080"/>
      <c r="G6080" s="72"/>
      <c r="H6080" s="72"/>
      <c r="I6080" s="2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</row>
    <row r="6081" spans="1:38">
      <c r="A6081"/>
      <c r="B6081"/>
      <c r="C6081"/>
      <c r="D6081"/>
      <c r="E6081"/>
      <c r="F6081"/>
      <c r="G6081" s="72"/>
      <c r="H6081" s="72"/>
      <c r="I6081" s="2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</row>
    <row r="6082" spans="1:38">
      <c r="A6082"/>
      <c r="B6082"/>
      <c r="C6082"/>
      <c r="D6082"/>
      <c r="E6082"/>
      <c r="F6082"/>
      <c r="G6082" s="72"/>
      <c r="H6082" s="72"/>
      <c r="I6082" s="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</row>
    <row r="6083" spans="1:38">
      <c r="A6083"/>
      <c r="B6083"/>
      <c r="C6083"/>
      <c r="D6083"/>
      <c r="E6083"/>
      <c r="F6083"/>
      <c r="G6083" s="72"/>
      <c r="H6083" s="72"/>
      <c r="I6083" s="2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</row>
    <row r="6084" spans="1:38">
      <c r="A6084"/>
      <c r="B6084"/>
      <c r="C6084"/>
      <c r="D6084"/>
      <c r="E6084"/>
      <c r="F6084"/>
      <c r="G6084" s="72"/>
      <c r="H6084" s="72"/>
      <c r="I6084" s="2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</row>
    <row r="6085" spans="1:38">
      <c r="A6085"/>
      <c r="B6085"/>
      <c r="C6085"/>
      <c r="D6085"/>
      <c r="E6085"/>
      <c r="F6085"/>
      <c r="G6085" s="72"/>
      <c r="H6085" s="72"/>
      <c r="I6085" s="2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</row>
    <row r="6086" spans="1:38">
      <c r="A6086"/>
      <c r="B6086"/>
      <c r="C6086"/>
      <c r="D6086"/>
      <c r="E6086"/>
      <c r="F6086"/>
      <c r="G6086" s="72"/>
      <c r="H6086" s="72"/>
      <c r="I6086" s="2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</row>
    <row r="6087" spans="1:38">
      <c r="A6087"/>
      <c r="B6087"/>
      <c r="C6087"/>
      <c r="D6087"/>
      <c r="E6087"/>
      <c r="F6087"/>
      <c r="G6087" s="72"/>
      <c r="H6087" s="72"/>
      <c r="I6087" s="2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</row>
    <row r="6088" spans="1:38">
      <c r="A6088"/>
      <c r="B6088"/>
      <c r="C6088"/>
      <c r="D6088"/>
      <c r="E6088"/>
      <c r="F6088"/>
      <c r="G6088" s="72"/>
      <c r="H6088" s="72"/>
      <c r="I6088" s="2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</row>
    <row r="6089" spans="1:38">
      <c r="A6089"/>
      <c r="B6089"/>
      <c r="C6089"/>
      <c r="D6089"/>
      <c r="E6089"/>
      <c r="F6089"/>
      <c r="G6089" s="72"/>
      <c r="H6089" s="72"/>
      <c r="I6089" s="2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</row>
    <row r="6090" spans="1:38">
      <c r="A6090"/>
      <c r="B6090"/>
      <c r="C6090"/>
      <c r="D6090"/>
      <c r="E6090"/>
      <c r="F6090"/>
      <c r="G6090" s="72"/>
      <c r="H6090" s="72"/>
      <c r="I6090" s="2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</row>
    <row r="6091" spans="1:38">
      <c r="A6091"/>
      <c r="B6091"/>
      <c r="C6091"/>
      <c r="D6091"/>
      <c r="E6091"/>
      <c r="F6091"/>
      <c r="G6091" s="72"/>
      <c r="H6091" s="72"/>
      <c r="I6091" s="2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</row>
    <row r="6092" spans="1:38">
      <c r="A6092"/>
      <c r="B6092"/>
      <c r="C6092"/>
      <c r="D6092"/>
      <c r="E6092"/>
      <c r="F6092"/>
      <c r="G6092" s="72"/>
      <c r="H6092" s="72"/>
      <c r="I6092" s="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</row>
    <row r="6093" spans="1:38">
      <c r="A6093"/>
      <c r="B6093"/>
      <c r="C6093"/>
      <c r="D6093"/>
      <c r="E6093"/>
      <c r="F6093"/>
      <c r="G6093" s="72"/>
      <c r="H6093" s="72"/>
      <c r="I6093" s="2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</row>
    <row r="6094" spans="1:38">
      <c r="A6094"/>
      <c r="B6094"/>
      <c r="C6094"/>
      <c r="D6094"/>
      <c r="E6094"/>
      <c r="F6094"/>
      <c r="G6094" s="72"/>
      <c r="H6094" s="72"/>
      <c r="I6094" s="2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</row>
    <row r="6095" spans="1:38">
      <c r="A6095"/>
      <c r="B6095"/>
      <c r="C6095"/>
      <c r="D6095"/>
      <c r="E6095"/>
      <c r="F6095"/>
      <c r="G6095" s="72"/>
      <c r="H6095" s="72"/>
      <c r="I6095" s="2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</row>
    <row r="6096" spans="1:38">
      <c r="A6096"/>
      <c r="B6096"/>
      <c r="C6096"/>
      <c r="D6096"/>
      <c r="E6096"/>
      <c r="F6096"/>
      <c r="G6096" s="72"/>
      <c r="H6096" s="72"/>
      <c r="I6096" s="2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</row>
    <row r="6097" spans="1:38">
      <c r="A6097"/>
      <c r="B6097"/>
      <c r="C6097"/>
      <c r="D6097"/>
      <c r="E6097"/>
      <c r="F6097"/>
      <c r="G6097" s="72"/>
      <c r="H6097" s="72"/>
      <c r="I6097" s="2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</row>
    <row r="6098" spans="1:38">
      <c r="A6098"/>
      <c r="B6098"/>
      <c r="C6098"/>
      <c r="D6098"/>
      <c r="E6098"/>
      <c r="F6098"/>
      <c r="G6098" s="72"/>
      <c r="H6098" s="72"/>
      <c r="I6098" s="2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</row>
    <row r="6099" spans="1:38">
      <c r="A6099"/>
      <c r="B6099"/>
      <c r="C6099"/>
      <c r="D6099"/>
      <c r="E6099"/>
      <c r="F6099"/>
      <c r="G6099" s="72"/>
      <c r="H6099" s="72"/>
      <c r="I6099" s="2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</row>
    <row r="6100" spans="1:38">
      <c r="A6100"/>
      <c r="B6100"/>
      <c r="C6100"/>
      <c r="D6100"/>
      <c r="E6100"/>
      <c r="F6100"/>
      <c r="G6100" s="72"/>
      <c r="H6100" s="72"/>
      <c r="I6100" s="2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</row>
    <row r="6101" spans="1:38">
      <c r="A6101"/>
      <c r="B6101"/>
      <c r="C6101"/>
      <c r="D6101"/>
      <c r="E6101"/>
      <c r="F6101"/>
      <c r="G6101" s="72"/>
      <c r="H6101" s="72"/>
      <c r="I6101" s="2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</row>
    <row r="6102" spans="1:38">
      <c r="A6102"/>
      <c r="B6102"/>
      <c r="C6102"/>
      <c r="D6102"/>
      <c r="E6102"/>
      <c r="F6102"/>
      <c r="G6102" s="72"/>
      <c r="H6102" s="72"/>
      <c r="I6102" s="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</row>
    <row r="6103" spans="1:38">
      <c r="A6103"/>
      <c r="B6103"/>
      <c r="C6103"/>
      <c r="D6103"/>
      <c r="E6103"/>
      <c r="F6103"/>
      <c r="G6103" s="72"/>
      <c r="H6103" s="72"/>
      <c r="I6103" s="2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</row>
    <row r="6104" spans="1:38">
      <c r="A6104"/>
      <c r="B6104"/>
      <c r="C6104"/>
      <c r="D6104"/>
      <c r="E6104"/>
      <c r="F6104"/>
      <c r="G6104" s="72"/>
      <c r="H6104" s="72"/>
      <c r="I6104" s="2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</row>
    <row r="6105" spans="1:38">
      <c r="A6105"/>
      <c r="B6105"/>
      <c r="C6105"/>
      <c r="D6105"/>
      <c r="E6105"/>
      <c r="F6105"/>
      <c r="G6105" s="72"/>
      <c r="H6105" s="72"/>
      <c r="I6105" s="2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</row>
    <row r="6106" spans="1:38">
      <c r="A6106"/>
      <c r="B6106"/>
      <c r="C6106"/>
      <c r="D6106"/>
      <c r="E6106"/>
      <c r="F6106"/>
      <c r="G6106" s="72"/>
      <c r="H6106" s="72"/>
      <c r="I6106" s="2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</row>
    <row r="6107" spans="1:38">
      <c r="A6107"/>
      <c r="B6107"/>
      <c r="C6107"/>
      <c r="D6107"/>
      <c r="E6107"/>
      <c r="F6107"/>
      <c r="G6107" s="72"/>
      <c r="H6107" s="72"/>
      <c r="I6107" s="2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</row>
    <row r="6108" spans="1:38">
      <c r="A6108"/>
      <c r="B6108"/>
      <c r="C6108"/>
      <c r="D6108"/>
      <c r="E6108"/>
      <c r="F6108"/>
      <c r="G6108" s="72"/>
      <c r="H6108" s="72"/>
      <c r="I6108" s="2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</row>
    <row r="6109" spans="1:38">
      <c r="A6109"/>
      <c r="B6109"/>
      <c r="C6109"/>
      <c r="D6109"/>
      <c r="E6109"/>
      <c r="F6109"/>
      <c r="G6109" s="72"/>
      <c r="H6109" s="72"/>
      <c r="I6109" s="2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</row>
    <row r="6110" spans="1:38">
      <c r="A6110"/>
      <c r="B6110"/>
      <c r="C6110"/>
      <c r="D6110"/>
      <c r="E6110"/>
      <c r="F6110"/>
      <c r="G6110" s="72"/>
      <c r="H6110" s="72"/>
      <c r="I6110" s="2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</row>
    <row r="6111" spans="1:38">
      <c r="A6111"/>
      <c r="B6111"/>
      <c r="C6111"/>
      <c r="D6111"/>
      <c r="E6111"/>
      <c r="F6111"/>
      <c r="G6111" s="72"/>
      <c r="H6111" s="72"/>
      <c r="I6111" s="2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</row>
    <row r="6112" spans="1:38">
      <c r="A6112"/>
      <c r="B6112"/>
      <c r="C6112"/>
      <c r="D6112"/>
      <c r="E6112"/>
      <c r="F6112"/>
      <c r="G6112" s="72"/>
      <c r="H6112" s="72"/>
      <c r="I6112" s="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</row>
    <row r="6113" spans="1:38">
      <c r="A6113"/>
      <c r="B6113"/>
      <c r="C6113"/>
      <c r="D6113"/>
      <c r="E6113"/>
      <c r="F6113"/>
      <c r="G6113" s="72"/>
      <c r="H6113" s="72"/>
      <c r="I6113" s="2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</row>
    <row r="6114" spans="1:38">
      <c r="A6114"/>
      <c r="B6114"/>
      <c r="C6114"/>
      <c r="D6114"/>
      <c r="E6114"/>
      <c r="F6114"/>
      <c r="G6114" s="72"/>
      <c r="H6114" s="72"/>
      <c r="I6114" s="2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</row>
    <row r="6115" spans="1:38">
      <c r="A6115"/>
      <c r="B6115"/>
      <c r="C6115"/>
      <c r="D6115"/>
      <c r="E6115"/>
      <c r="F6115"/>
      <c r="G6115" s="72"/>
      <c r="H6115" s="72"/>
      <c r="I6115" s="2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</row>
    <row r="6116" spans="1:38">
      <c r="A6116"/>
      <c r="B6116"/>
      <c r="C6116"/>
      <c r="D6116"/>
      <c r="E6116"/>
      <c r="F6116"/>
      <c r="G6116" s="72"/>
      <c r="H6116" s="72"/>
      <c r="I6116" s="2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</row>
    <row r="6117" spans="1:38">
      <c r="A6117"/>
      <c r="B6117"/>
      <c r="C6117"/>
      <c r="D6117"/>
      <c r="E6117"/>
      <c r="F6117"/>
      <c r="G6117" s="72"/>
      <c r="H6117" s="72"/>
      <c r="I6117" s="2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</row>
    <row r="6118" spans="1:38">
      <c r="A6118"/>
      <c r="B6118"/>
      <c r="C6118"/>
      <c r="D6118"/>
      <c r="E6118"/>
      <c r="F6118"/>
      <c r="G6118" s="72"/>
      <c r="H6118" s="72"/>
      <c r="I6118" s="2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</row>
    <row r="6119" spans="1:38">
      <c r="A6119"/>
      <c r="B6119"/>
      <c r="C6119"/>
      <c r="D6119"/>
      <c r="E6119"/>
      <c r="F6119"/>
      <c r="G6119" s="72"/>
      <c r="H6119" s="72"/>
      <c r="I6119" s="2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</row>
    <row r="6120" spans="1:38">
      <c r="A6120"/>
      <c r="B6120"/>
      <c r="C6120"/>
      <c r="D6120"/>
      <c r="E6120"/>
      <c r="F6120"/>
      <c r="G6120" s="72"/>
      <c r="H6120" s="72"/>
      <c r="I6120" s="2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</row>
    <row r="6121" spans="1:38">
      <c r="A6121"/>
      <c r="B6121"/>
      <c r="C6121"/>
      <c r="D6121"/>
      <c r="E6121"/>
      <c r="F6121"/>
      <c r="G6121" s="72"/>
      <c r="H6121" s="72"/>
      <c r="I6121" s="2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</row>
    <row r="6122" spans="1:38">
      <c r="A6122"/>
      <c r="B6122"/>
      <c r="C6122"/>
      <c r="D6122"/>
      <c r="E6122"/>
      <c r="F6122"/>
      <c r="G6122" s="72"/>
      <c r="H6122" s="72"/>
      <c r="I6122" s="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</row>
    <row r="6123" spans="1:38">
      <c r="A6123"/>
      <c r="B6123"/>
      <c r="C6123"/>
      <c r="D6123"/>
      <c r="E6123"/>
      <c r="F6123"/>
      <c r="G6123" s="72"/>
      <c r="H6123" s="72"/>
      <c r="I6123" s="2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</row>
    <row r="6124" spans="1:38">
      <c r="A6124"/>
      <c r="B6124"/>
      <c r="C6124"/>
      <c r="D6124"/>
      <c r="E6124"/>
      <c r="F6124"/>
      <c r="G6124" s="72"/>
      <c r="H6124" s="72"/>
      <c r="I6124" s="2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</row>
    <row r="6125" spans="1:38">
      <c r="A6125"/>
      <c r="B6125"/>
      <c r="C6125"/>
      <c r="D6125"/>
      <c r="E6125"/>
      <c r="F6125"/>
      <c r="G6125" s="72"/>
      <c r="H6125" s="72"/>
      <c r="I6125" s="2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</row>
    <row r="6126" spans="1:38">
      <c r="A6126"/>
      <c r="B6126"/>
      <c r="C6126"/>
      <c r="D6126"/>
      <c r="E6126"/>
      <c r="F6126"/>
      <c r="G6126" s="72"/>
      <c r="H6126" s="72"/>
      <c r="I6126" s="2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</row>
    <row r="6127" spans="1:38">
      <c r="A6127"/>
      <c r="B6127"/>
      <c r="C6127"/>
      <c r="D6127"/>
      <c r="E6127"/>
      <c r="F6127"/>
      <c r="G6127" s="72"/>
      <c r="H6127" s="72"/>
      <c r="I6127" s="2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</row>
    <row r="6128" spans="1:38">
      <c r="A6128"/>
      <c r="B6128"/>
      <c r="C6128"/>
      <c r="D6128"/>
      <c r="E6128"/>
      <c r="F6128"/>
      <c r="G6128" s="72"/>
      <c r="H6128" s="72"/>
      <c r="I6128" s="2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</row>
    <row r="6129" spans="1:38">
      <c r="A6129"/>
      <c r="B6129"/>
      <c r="C6129"/>
      <c r="D6129"/>
      <c r="E6129"/>
      <c r="F6129"/>
      <c r="G6129" s="72"/>
      <c r="H6129" s="72"/>
      <c r="I6129" s="2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</row>
    <row r="6130" spans="1:38">
      <c r="A6130"/>
      <c r="B6130"/>
      <c r="C6130"/>
      <c r="D6130"/>
      <c r="E6130"/>
      <c r="F6130"/>
      <c r="G6130" s="72"/>
      <c r="H6130" s="72"/>
      <c r="I6130" s="2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</row>
    <row r="6131" spans="1:38">
      <c r="A6131"/>
      <c r="B6131"/>
      <c r="C6131"/>
      <c r="D6131"/>
      <c r="E6131"/>
      <c r="F6131"/>
      <c r="G6131" s="72"/>
      <c r="H6131" s="72"/>
      <c r="I6131" s="2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</row>
    <row r="6132" spans="1:38">
      <c r="A6132"/>
      <c r="B6132"/>
      <c r="C6132"/>
      <c r="D6132"/>
      <c r="E6132"/>
      <c r="F6132"/>
      <c r="G6132" s="72"/>
      <c r="H6132" s="72"/>
      <c r="I6132" s="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</row>
    <row r="6133" spans="1:38">
      <c r="A6133"/>
      <c r="B6133"/>
      <c r="C6133"/>
      <c r="D6133"/>
      <c r="E6133"/>
      <c r="F6133"/>
      <c r="G6133" s="72"/>
      <c r="H6133" s="72"/>
      <c r="I6133" s="2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</row>
    <row r="6134" spans="1:38">
      <c r="A6134"/>
      <c r="B6134"/>
      <c r="C6134"/>
      <c r="D6134"/>
      <c r="E6134"/>
      <c r="F6134"/>
      <c r="G6134" s="72"/>
      <c r="H6134" s="72"/>
      <c r="I6134" s="2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</row>
    <row r="6135" spans="1:38">
      <c r="A6135"/>
      <c r="B6135"/>
      <c r="C6135"/>
      <c r="D6135"/>
      <c r="E6135"/>
      <c r="F6135"/>
      <c r="G6135" s="72"/>
      <c r="H6135" s="72"/>
      <c r="I6135" s="2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</row>
    <row r="6136" spans="1:38">
      <c r="A6136"/>
      <c r="B6136"/>
      <c r="C6136"/>
      <c r="D6136"/>
      <c r="E6136"/>
      <c r="F6136"/>
      <c r="G6136" s="72"/>
      <c r="H6136" s="72"/>
      <c r="I6136" s="2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</row>
    <row r="6137" spans="1:38">
      <c r="A6137"/>
      <c r="B6137"/>
      <c r="C6137"/>
      <c r="D6137"/>
      <c r="E6137"/>
      <c r="F6137"/>
      <c r="G6137" s="72"/>
      <c r="H6137" s="72"/>
      <c r="I6137" s="2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</row>
    <row r="6138" spans="1:38">
      <c r="A6138"/>
      <c r="B6138"/>
      <c r="C6138"/>
      <c r="D6138"/>
      <c r="E6138"/>
      <c r="F6138"/>
      <c r="G6138" s="72"/>
      <c r="H6138" s="72"/>
      <c r="I6138" s="2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</row>
    <row r="6139" spans="1:38">
      <c r="A6139"/>
      <c r="B6139"/>
      <c r="C6139"/>
      <c r="D6139"/>
      <c r="E6139"/>
      <c r="F6139"/>
      <c r="G6139" s="72"/>
      <c r="H6139" s="72"/>
      <c r="I6139" s="2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</row>
    <row r="6140" spans="1:38">
      <c r="A6140"/>
      <c r="B6140"/>
      <c r="C6140"/>
      <c r="D6140"/>
      <c r="E6140"/>
      <c r="F6140"/>
      <c r="G6140" s="72"/>
      <c r="H6140" s="72"/>
      <c r="I6140" s="2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</row>
    <row r="6141" spans="1:38">
      <c r="A6141"/>
      <c r="B6141"/>
      <c r="C6141"/>
      <c r="D6141"/>
      <c r="E6141"/>
      <c r="F6141"/>
      <c r="G6141" s="72"/>
      <c r="H6141" s="72"/>
      <c r="I6141" s="2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</row>
    <row r="6142" spans="1:38">
      <c r="A6142"/>
      <c r="B6142"/>
      <c r="C6142"/>
      <c r="D6142"/>
      <c r="E6142"/>
      <c r="F6142"/>
      <c r="G6142" s="72"/>
      <c r="H6142" s="72"/>
      <c r="I6142" s="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</row>
    <row r="6143" spans="1:38">
      <c r="A6143"/>
      <c r="B6143"/>
      <c r="C6143"/>
      <c r="D6143"/>
      <c r="E6143"/>
      <c r="F6143"/>
      <c r="G6143" s="72"/>
      <c r="H6143" s="72"/>
      <c r="I6143" s="2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</row>
    <row r="6144" spans="1:38">
      <c r="A6144"/>
      <c r="B6144"/>
      <c r="C6144"/>
      <c r="D6144"/>
      <c r="E6144"/>
      <c r="F6144"/>
      <c r="G6144" s="72"/>
      <c r="H6144" s="72"/>
      <c r="I6144" s="2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</row>
    <row r="6145" spans="1:38">
      <c r="A6145"/>
      <c r="B6145"/>
      <c r="C6145"/>
      <c r="D6145"/>
      <c r="E6145"/>
      <c r="F6145"/>
      <c r="G6145" s="72"/>
      <c r="H6145" s="72"/>
      <c r="I6145" s="2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</row>
    <row r="6146" spans="1:38">
      <c r="A6146"/>
      <c r="B6146"/>
      <c r="C6146"/>
      <c r="D6146"/>
      <c r="E6146"/>
      <c r="F6146"/>
      <c r="G6146" s="72"/>
      <c r="H6146" s="72"/>
      <c r="I6146" s="2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</row>
    <row r="6147" spans="1:38">
      <c r="A6147"/>
      <c r="B6147"/>
      <c r="C6147"/>
      <c r="D6147"/>
      <c r="E6147"/>
      <c r="F6147"/>
      <c r="G6147" s="72"/>
      <c r="H6147" s="72"/>
      <c r="I6147" s="2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</row>
    <row r="6148" spans="1:38">
      <c r="A6148"/>
      <c r="B6148"/>
      <c r="C6148"/>
      <c r="D6148"/>
      <c r="E6148"/>
      <c r="F6148"/>
      <c r="G6148" s="72"/>
      <c r="H6148" s="72"/>
      <c r="I6148" s="2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</row>
    <row r="6149" spans="1:38">
      <c r="A6149"/>
      <c r="B6149"/>
      <c r="C6149"/>
      <c r="D6149"/>
      <c r="E6149"/>
      <c r="F6149"/>
      <c r="G6149" s="72"/>
      <c r="H6149" s="72"/>
      <c r="I6149" s="2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</row>
    <row r="6150" spans="1:38">
      <c r="A6150"/>
      <c r="B6150"/>
      <c r="C6150"/>
      <c r="D6150"/>
      <c r="E6150"/>
      <c r="F6150"/>
      <c r="G6150" s="72"/>
      <c r="H6150" s="72"/>
      <c r="I6150" s="2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</row>
    <row r="6151" spans="1:38">
      <c r="A6151"/>
      <c r="B6151"/>
      <c r="C6151"/>
      <c r="D6151"/>
      <c r="E6151"/>
      <c r="F6151"/>
      <c r="G6151" s="72"/>
      <c r="H6151" s="72"/>
      <c r="I6151" s="2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</row>
    <row r="6152" spans="1:38">
      <c r="A6152"/>
      <c r="B6152"/>
      <c r="C6152"/>
      <c r="D6152"/>
      <c r="E6152"/>
      <c r="F6152"/>
      <c r="G6152" s="72"/>
      <c r="H6152" s="72"/>
      <c r="I6152" s="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</row>
    <row r="6153" spans="1:38">
      <c r="A6153"/>
      <c r="B6153"/>
      <c r="C6153"/>
      <c r="D6153"/>
      <c r="E6153"/>
      <c r="F6153"/>
      <c r="G6153" s="72"/>
      <c r="H6153" s="72"/>
      <c r="I6153" s="2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</row>
    <row r="6154" spans="1:38">
      <c r="A6154"/>
      <c r="B6154"/>
      <c r="C6154"/>
      <c r="D6154"/>
      <c r="E6154"/>
      <c r="F6154"/>
      <c r="G6154" s="72"/>
      <c r="H6154" s="72"/>
      <c r="I6154" s="2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</row>
    <row r="6155" spans="1:38">
      <c r="A6155"/>
      <c r="B6155"/>
      <c r="C6155"/>
      <c r="D6155"/>
      <c r="E6155"/>
      <c r="F6155"/>
      <c r="G6155" s="72"/>
      <c r="H6155" s="72"/>
      <c r="I6155" s="2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</row>
    <row r="6156" spans="1:38">
      <c r="A6156"/>
      <c r="B6156"/>
      <c r="C6156"/>
      <c r="D6156"/>
      <c r="E6156"/>
      <c r="F6156"/>
      <c r="G6156" s="72"/>
      <c r="H6156" s="72"/>
      <c r="I6156" s="2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</row>
    <row r="6157" spans="1:38">
      <c r="A6157"/>
      <c r="B6157"/>
      <c r="C6157"/>
      <c r="D6157"/>
      <c r="E6157"/>
      <c r="F6157"/>
      <c r="G6157" s="72"/>
      <c r="H6157" s="72"/>
      <c r="I6157" s="2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</row>
    <row r="6158" spans="1:38">
      <c r="A6158"/>
      <c r="B6158"/>
      <c r="C6158"/>
      <c r="D6158"/>
      <c r="E6158"/>
      <c r="F6158"/>
      <c r="G6158" s="72"/>
      <c r="H6158" s="72"/>
      <c r="I6158" s="2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</row>
    <row r="6159" spans="1:38">
      <c r="A6159"/>
      <c r="B6159"/>
      <c r="C6159"/>
      <c r="D6159"/>
      <c r="E6159"/>
      <c r="F6159"/>
      <c r="G6159" s="72"/>
      <c r="H6159" s="72"/>
      <c r="I6159" s="2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</row>
    <row r="6160" spans="1:38">
      <c r="A6160"/>
      <c r="B6160"/>
      <c r="C6160"/>
      <c r="D6160"/>
      <c r="E6160"/>
      <c r="F6160"/>
      <c r="G6160" s="72"/>
      <c r="H6160" s="72"/>
      <c r="I6160" s="2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</row>
    <row r="6161" spans="1:38">
      <c r="A6161"/>
      <c r="B6161"/>
      <c r="C6161"/>
      <c r="D6161"/>
      <c r="E6161"/>
      <c r="F6161"/>
      <c r="G6161" s="72"/>
      <c r="H6161" s="72"/>
      <c r="I6161" s="2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</row>
    <row r="6162" spans="1:38">
      <c r="A6162"/>
      <c r="B6162"/>
      <c r="C6162"/>
      <c r="D6162"/>
      <c r="E6162"/>
      <c r="F6162"/>
      <c r="G6162" s="72"/>
      <c r="H6162" s="72"/>
      <c r="I6162" s="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</row>
    <row r="6163" spans="1:38">
      <c r="A6163"/>
      <c r="B6163"/>
      <c r="C6163"/>
      <c r="D6163"/>
      <c r="E6163"/>
      <c r="F6163"/>
      <c r="G6163" s="72"/>
      <c r="H6163" s="72"/>
      <c r="I6163" s="2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</row>
    <row r="6164" spans="1:38">
      <c r="A6164"/>
      <c r="B6164"/>
      <c r="C6164"/>
      <c r="D6164"/>
      <c r="E6164"/>
      <c r="F6164"/>
      <c r="G6164" s="72"/>
      <c r="H6164" s="72"/>
      <c r="I6164" s="2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</row>
    <row r="6165" spans="1:38">
      <c r="A6165"/>
      <c r="B6165"/>
      <c r="C6165"/>
      <c r="D6165"/>
      <c r="E6165"/>
      <c r="F6165"/>
      <c r="G6165" s="72"/>
      <c r="H6165" s="72"/>
      <c r="I6165" s="2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</row>
    <row r="6166" spans="1:38">
      <c r="A6166"/>
      <c r="B6166"/>
      <c r="C6166"/>
      <c r="D6166"/>
      <c r="E6166"/>
      <c r="F6166"/>
      <c r="G6166" s="72"/>
      <c r="H6166" s="72"/>
      <c r="I6166" s="2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</row>
    <row r="6167" spans="1:38">
      <c r="A6167"/>
      <c r="B6167"/>
      <c r="C6167"/>
      <c r="D6167"/>
      <c r="E6167"/>
      <c r="F6167"/>
      <c r="G6167" s="72"/>
      <c r="H6167" s="72"/>
      <c r="I6167" s="2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</row>
    <row r="6168" spans="1:38">
      <c r="A6168"/>
      <c r="B6168"/>
      <c r="C6168"/>
      <c r="D6168"/>
      <c r="E6168"/>
      <c r="F6168"/>
      <c r="G6168" s="72"/>
      <c r="H6168" s="72"/>
      <c r="I6168" s="2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</row>
    <row r="6169" spans="1:38">
      <c r="A6169"/>
      <c r="B6169"/>
      <c r="C6169"/>
      <c r="D6169"/>
      <c r="E6169"/>
      <c r="F6169"/>
      <c r="G6169" s="72"/>
      <c r="H6169" s="72"/>
      <c r="I6169" s="2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</row>
    <row r="6170" spans="1:38">
      <c r="A6170"/>
      <c r="B6170"/>
      <c r="C6170"/>
      <c r="D6170"/>
      <c r="E6170"/>
      <c r="F6170"/>
      <c r="G6170" s="72"/>
      <c r="H6170" s="72"/>
      <c r="I6170" s="2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</row>
    <row r="6171" spans="1:38">
      <c r="A6171"/>
      <c r="B6171"/>
      <c r="C6171"/>
      <c r="D6171"/>
      <c r="E6171"/>
      <c r="F6171"/>
      <c r="G6171" s="72"/>
      <c r="H6171" s="72"/>
      <c r="I6171" s="2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</row>
    <row r="6172" spans="1:38">
      <c r="A6172"/>
      <c r="B6172"/>
      <c r="C6172"/>
      <c r="D6172"/>
      <c r="E6172"/>
      <c r="F6172"/>
      <c r="G6172" s="72"/>
      <c r="H6172" s="72"/>
      <c r="I6172" s="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</row>
    <row r="6173" spans="1:38">
      <c r="A6173"/>
      <c r="B6173"/>
      <c r="C6173"/>
      <c r="D6173"/>
      <c r="E6173"/>
      <c r="F6173"/>
      <c r="G6173" s="72"/>
      <c r="H6173" s="72"/>
      <c r="I6173" s="2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</row>
    <row r="6174" spans="1:38">
      <c r="A6174"/>
      <c r="B6174"/>
      <c r="C6174"/>
      <c r="D6174"/>
      <c r="E6174"/>
      <c r="F6174"/>
      <c r="G6174" s="72"/>
      <c r="H6174" s="72"/>
      <c r="I6174" s="2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</row>
    <row r="6175" spans="1:38">
      <c r="A6175"/>
      <c r="B6175"/>
      <c r="C6175"/>
      <c r="D6175"/>
      <c r="E6175"/>
      <c r="F6175"/>
      <c r="G6175" s="72"/>
      <c r="H6175" s="72"/>
      <c r="I6175" s="2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</row>
    <row r="6176" spans="1:38">
      <c r="A6176"/>
      <c r="B6176"/>
      <c r="C6176"/>
      <c r="D6176"/>
      <c r="E6176"/>
      <c r="F6176"/>
      <c r="G6176" s="72"/>
      <c r="H6176" s="72"/>
      <c r="I6176" s="2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</row>
    <row r="6177" spans="1:38">
      <c r="A6177"/>
      <c r="B6177"/>
      <c r="C6177"/>
      <c r="D6177"/>
      <c r="E6177"/>
      <c r="F6177"/>
      <c r="G6177" s="72"/>
      <c r="H6177" s="72"/>
      <c r="I6177" s="2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</row>
    <row r="6178" spans="1:38">
      <c r="A6178"/>
      <c r="B6178"/>
      <c r="C6178"/>
      <c r="D6178"/>
      <c r="E6178"/>
      <c r="F6178"/>
      <c r="G6178" s="72"/>
      <c r="H6178" s="72"/>
      <c r="I6178" s="2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</row>
    <row r="6179" spans="1:38">
      <c r="A6179"/>
      <c r="B6179"/>
      <c r="C6179"/>
      <c r="D6179"/>
      <c r="E6179"/>
      <c r="F6179"/>
      <c r="G6179" s="72"/>
      <c r="H6179" s="72"/>
      <c r="I6179" s="2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</row>
    <row r="6180" spans="1:38">
      <c r="A6180"/>
      <c r="B6180"/>
      <c r="C6180"/>
      <c r="D6180"/>
      <c r="E6180"/>
      <c r="F6180"/>
      <c r="G6180" s="72"/>
      <c r="H6180" s="72"/>
      <c r="I6180" s="2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</row>
    <row r="6181" spans="1:38">
      <c r="A6181"/>
      <c r="B6181"/>
      <c r="C6181"/>
      <c r="D6181"/>
      <c r="E6181"/>
      <c r="F6181"/>
      <c r="G6181" s="72"/>
      <c r="H6181" s="72"/>
      <c r="I6181" s="2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</row>
    <row r="6182" spans="1:38">
      <c r="A6182"/>
      <c r="B6182"/>
      <c r="C6182"/>
      <c r="D6182"/>
      <c r="E6182"/>
      <c r="F6182"/>
      <c r="G6182" s="72"/>
      <c r="H6182" s="72"/>
      <c r="I6182" s="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</row>
    <row r="6183" spans="1:38">
      <c r="A6183"/>
      <c r="B6183"/>
      <c r="C6183"/>
      <c r="D6183"/>
      <c r="E6183"/>
      <c r="F6183"/>
      <c r="G6183" s="72"/>
      <c r="H6183" s="72"/>
      <c r="I6183" s="2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</row>
    <row r="6184" spans="1:38">
      <c r="A6184"/>
      <c r="B6184"/>
      <c r="C6184"/>
      <c r="D6184"/>
      <c r="E6184"/>
      <c r="F6184"/>
      <c r="G6184" s="72"/>
      <c r="H6184" s="72"/>
      <c r="I6184" s="2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</row>
    <row r="6185" spans="1:38">
      <c r="A6185"/>
      <c r="B6185"/>
      <c r="C6185"/>
      <c r="D6185"/>
      <c r="E6185"/>
      <c r="F6185"/>
      <c r="G6185" s="72"/>
      <c r="H6185" s="72"/>
      <c r="I6185" s="2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</row>
    <row r="6186" spans="1:38">
      <c r="A6186"/>
      <c r="B6186"/>
      <c r="C6186"/>
      <c r="D6186"/>
      <c r="E6186"/>
      <c r="F6186"/>
      <c r="G6186" s="72"/>
      <c r="H6186" s="72"/>
      <c r="I6186" s="2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</row>
    <row r="6187" spans="1:38">
      <c r="A6187"/>
      <c r="B6187"/>
      <c r="C6187"/>
      <c r="D6187"/>
      <c r="E6187"/>
      <c r="F6187"/>
      <c r="G6187" s="72"/>
      <c r="H6187" s="72"/>
      <c r="I6187" s="2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</row>
    <row r="6188" spans="1:38">
      <c r="A6188"/>
      <c r="B6188"/>
      <c r="C6188"/>
      <c r="D6188"/>
      <c r="E6188"/>
      <c r="F6188"/>
      <c r="G6188" s="72"/>
      <c r="H6188" s="72"/>
      <c r="I6188" s="2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</row>
    <row r="6189" spans="1:38">
      <c r="A6189"/>
      <c r="B6189"/>
      <c r="C6189"/>
      <c r="D6189"/>
      <c r="E6189"/>
      <c r="F6189"/>
      <c r="G6189" s="72"/>
      <c r="H6189" s="72"/>
      <c r="I6189" s="2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</row>
    <row r="6190" spans="1:38">
      <c r="A6190"/>
      <c r="B6190"/>
      <c r="C6190"/>
      <c r="D6190"/>
      <c r="E6190"/>
      <c r="F6190"/>
      <c r="G6190" s="72"/>
      <c r="H6190" s="72"/>
      <c r="I6190" s="2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</row>
    <row r="6191" spans="1:38">
      <c r="A6191"/>
      <c r="B6191"/>
      <c r="C6191"/>
      <c r="D6191"/>
      <c r="E6191"/>
      <c r="F6191"/>
      <c r="G6191" s="72"/>
      <c r="H6191" s="72"/>
      <c r="I6191" s="2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</row>
    <row r="6192" spans="1:38">
      <c r="A6192"/>
      <c r="B6192"/>
      <c r="C6192"/>
      <c r="D6192"/>
      <c r="E6192"/>
      <c r="F6192"/>
      <c r="G6192" s="72"/>
      <c r="H6192" s="72"/>
      <c r="I6192" s="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</row>
    <row r="6193" spans="1:38">
      <c r="A6193"/>
      <c r="B6193"/>
      <c r="C6193"/>
      <c r="D6193"/>
      <c r="E6193"/>
      <c r="F6193"/>
      <c r="G6193" s="72"/>
      <c r="H6193" s="72"/>
      <c r="I6193" s="2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</row>
    <row r="6194" spans="1:38">
      <c r="A6194"/>
      <c r="B6194"/>
      <c r="C6194"/>
      <c r="D6194"/>
      <c r="E6194"/>
      <c r="F6194"/>
      <c r="G6194" s="72"/>
      <c r="H6194" s="72"/>
      <c r="I6194" s="2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</row>
    <row r="6195" spans="1:38">
      <c r="A6195"/>
      <c r="B6195"/>
      <c r="C6195"/>
      <c r="D6195"/>
      <c r="E6195"/>
      <c r="F6195"/>
      <c r="G6195" s="72"/>
      <c r="H6195" s="72"/>
      <c r="I6195" s="2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</row>
    <row r="6196" spans="1:38">
      <c r="A6196"/>
      <c r="B6196"/>
      <c r="C6196"/>
      <c r="D6196"/>
      <c r="E6196"/>
      <c r="F6196"/>
      <c r="G6196" s="72"/>
      <c r="H6196" s="72"/>
      <c r="I6196" s="2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</row>
    <row r="6197" spans="1:38">
      <c r="A6197"/>
      <c r="B6197"/>
      <c r="C6197"/>
      <c r="D6197"/>
      <c r="E6197"/>
      <c r="F6197"/>
      <c r="G6197" s="72"/>
      <c r="H6197" s="72"/>
      <c r="I6197" s="2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</row>
    <row r="6198" spans="1:38">
      <c r="A6198"/>
      <c r="B6198"/>
      <c r="C6198"/>
      <c r="D6198"/>
      <c r="E6198"/>
      <c r="F6198"/>
      <c r="G6198" s="72"/>
      <c r="H6198" s="72"/>
      <c r="I6198" s="2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</row>
    <row r="6199" spans="1:38">
      <c r="A6199"/>
      <c r="B6199"/>
      <c r="C6199"/>
      <c r="D6199"/>
      <c r="E6199"/>
      <c r="F6199"/>
      <c r="G6199" s="72"/>
      <c r="H6199" s="72"/>
      <c r="I6199" s="2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</row>
    <row r="6200" spans="1:38">
      <c r="A6200"/>
      <c r="B6200"/>
      <c r="C6200"/>
      <c r="D6200"/>
      <c r="E6200"/>
      <c r="F6200"/>
      <c r="G6200" s="72"/>
      <c r="H6200" s="72"/>
      <c r="I6200" s="2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</row>
    <row r="6201" spans="1:38">
      <c r="A6201"/>
      <c r="B6201"/>
      <c r="C6201"/>
      <c r="D6201"/>
      <c r="E6201"/>
      <c r="F6201"/>
      <c r="G6201" s="72"/>
      <c r="H6201" s="72"/>
      <c r="I6201" s="2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</row>
    <row r="6202" spans="1:38">
      <c r="A6202"/>
      <c r="B6202"/>
      <c r="C6202"/>
      <c r="D6202"/>
      <c r="E6202"/>
      <c r="F6202"/>
      <c r="G6202" s="72"/>
      <c r="H6202" s="72"/>
      <c r="I6202" s="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</row>
    <row r="6203" spans="1:38">
      <c r="A6203"/>
      <c r="B6203"/>
      <c r="C6203"/>
      <c r="D6203"/>
      <c r="E6203"/>
      <c r="F6203"/>
      <c r="G6203" s="72"/>
      <c r="H6203" s="72"/>
      <c r="I6203" s="2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</row>
    <row r="6204" spans="1:38">
      <c r="A6204"/>
      <c r="B6204"/>
      <c r="C6204"/>
      <c r="D6204"/>
      <c r="E6204"/>
      <c r="F6204"/>
      <c r="G6204" s="72"/>
      <c r="H6204" s="72"/>
      <c r="I6204" s="2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</row>
    <row r="6205" spans="1:38">
      <c r="A6205"/>
      <c r="B6205"/>
      <c r="C6205"/>
      <c r="D6205"/>
      <c r="E6205"/>
      <c r="F6205"/>
      <c r="G6205" s="72"/>
      <c r="H6205" s="72"/>
      <c r="I6205" s="2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</row>
    <row r="6206" spans="1:38">
      <c r="A6206"/>
      <c r="B6206"/>
      <c r="C6206"/>
      <c r="D6206"/>
      <c r="E6206"/>
      <c r="F6206"/>
      <c r="G6206" s="72"/>
      <c r="H6206" s="72"/>
      <c r="I6206" s="2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</row>
    <row r="6207" spans="1:38">
      <c r="A6207"/>
      <c r="B6207"/>
      <c r="C6207"/>
      <c r="D6207"/>
      <c r="E6207"/>
      <c r="F6207"/>
      <c r="G6207" s="72"/>
      <c r="H6207" s="72"/>
      <c r="I6207" s="2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</row>
    <row r="6208" spans="1:38">
      <c r="A6208"/>
      <c r="B6208"/>
      <c r="C6208"/>
      <c r="D6208"/>
      <c r="E6208"/>
      <c r="F6208"/>
      <c r="G6208" s="72"/>
      <c r="H6208" s="72"/>
      <c r="I6208" s="2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</row>
    <row r="6209" spans="1:38">
      <c r="A6209"/>
      <c r="B6209"/>
      <c r="C6209"/>
      <c r="D6209"/>
      <c r="E6209"/>
      <c r="F6209"/>
      <c r="G6209" s="72"/>
      <c r="H6209" s="72"/>
      <c r="I6209" s="2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</row>
    <row r="6210" spans="1:38">
      <c r="A6210"/>
      <c r="B6210"/>
      <c r="C6210"/>
      <c r="D6210"/>
      <c r="E6210"/>
      <c r="F6210"/>
      <c r="G6210" s="72"/>
      <c r="H6210" s="72"/>
      <c r="I6210" s="2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</row>
    <row r="6211" spans="1:38">
      <c r="A6211"/>
      <c r="B6211"/>
      <c r="C6211"/>
      <c r="D6211"/>
      <c r="E6211"/>
      <c r="F6211"/>
      <c r="G6211" s="72"/>
      <c r="H6211" s="72"/>
      <c r="I6211" s="2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</row>
    <row r="6212" spans="1:38">
      <c r="A6212"/>
      <c r="B6212"/>
      <c r="C6212"/>
      <c r="D6212"/>
      <c r="E6212"/>
      <c r="F6212"/>
      <c r="G6212" s="72"/>
      <c r="H6212" s="72"/>
      <c r="I6212" s="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</row>
    <row r="6213" spans="1:38">
      <c r="A6213"/>
      <c r="B6213"/>
      <c r="C6213"/>
      <c r="D6213"/>
      <c r="E6213"/>
      <c r="F6213"/>
      <c r="G6213" s="72"/>
      <c r="H6213" s="72"/>
      <c r="I6213" s="2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</row>
    <row r="6214" spans="1:38">
      <c r="A6214"/>
      <c r="B6214"/>
      <c r="C6214"/>
      <c r="D6214"/>
      <c r="E6214"/>
      <c r="F6214"/>
      <c r="G6214" s="72"/>
      <c r="H6214" s="72"/>
      <c r="I6214" s="2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</row>
    <row r="6215" spans="1:38">
      <c r="A6215"/>
      <c r="B6215"/>
      <c r="C6215"/>
      <c r="D6215"/>
      <c r="E6215"/>
      <c r="F6215"/>
      <c r="G6215" s="72"/>
      <c r="H6215" s="72"/>
      <c r="I6215" s="2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</row>
    <row r="6216" spans="1:38">
      <c r="A6216"/>
      <c r="B6216"/>
      <c r="C6216"/>
      <c r="D6216"/>
      <c r="E6216"/>
      <c r="F6216"/>
      <c r="G6216" s="72"/>
      <c r="H6216" s="72"/>
      <c r="I6216" s="2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</row>
    <row r="6217" spans="1:38">
      <c r="A6217"/>
      <c r="B6217"/>
      <c r="C6217"/>
      <c r="D6217"/>
      <c r="E6217"/>
      <c r="F6217"/>
      <c r="G6217" s="72"/>
      <c r="H6217" s="72"/>
      <c r="I6217" s="2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</row>
    <row r="6218" spans="1:38">
      <c r="A6218"/>
      <c r="B6218"/>
      <c r="C6218"/>
      <c r="D6218"/>
      <c r="E6218"/>
      <c r="F6218"/>
      <c r="G6218" s="72"/>
      <c r="H6218" s="72"/>
      <c r="I6218" s="2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</row>
    <row r="6219" spans="1:38">
      <c r="A6219"/>
      <c r="B6219"/>
      <c r="C6219"/>
      <c r="D6219"/>
      <c r="E6219"/>
      <c r="F6219"/>
      <c r="G6219" s="72"/>
      <c r="H6219" s="72"/>
      <c r="I6219" s="2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</row>
    <row r="6220" spans="1:38">
      <c r="A6220"/>
      <c r="B6220"/>
      <c r="C6220"/>
      <c r="D6220"/>
      <c r="E6220"/>
      <c r="F6220"/>
      <c r="G6220" s="72"/>
      <c r="H6220" s="72"/>
      <c r="I6220" s="2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</row>
    <row r="6221" spans="1:38">
      <c r="A6221"/>
      <c r="B6221"/>
      <c r="C6221"/>
      <c r="D6221"/>
      <c r="E6221"/>
      <c r="F6221"/>
      <c r="G6221" s="72"/>
      <c r="H6221" s="72"/>
      <c r="I6221" s="2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</row>
    <row r="6222" spans="1:38">
      <c r="A6222"/>
      <c r="B6222"/>
      <c r="C6222"/>
      <c r="D6222"/>
      <c r="E6222"/>
      <c r="F6222"/>
      <c r="G6222" s="72"/>
      <c r="H6222" s="72"/>
      <c r="I6222" s="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</row>
    <row r="6223" spans="1:38">
      <c r="A6223"/>
      <c r="B6223"/>
      <c r="C6223"/>
      <c r="D6223"/>
      <c r="E6223"/>
      <c r="F6223"/>
      <c r="G6223" s="72"/>
      <c r="H6223" s="72"/>
      <c r="I6223" s="2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</row>
    <row r="6224" spans="1:38">
      <c r="A6224"/>
      <c r="B6224"/>
      <c r="C6224"/>
      <c r="D6224"/>
      <c r="E6224"/>
      <c r="F6224"/>
      <c r="G6224" s="72"/>
      <c r="H6224" s="72"/>
      <c r="I6224" s="2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</row>
    <row r="6225" spans="1:38">
      <c r="A6225"/>
      <c r="B6225"/>
      <c r="C6225"/>
      <c r="D6225"/>
      <c r="E6225"/>
      <c r="F6225"/>
      <c r="G6225" s="72"/>
      <c r="H6225" s="72"/>
      <c r="I6225" s="2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</row>
    <row r="6226" spans="1:38">
      <c r="A6226"/>
      <c r="B6226"/>
      <c r="C6226"/>
      <c r="D6226"/>
      <c r="E6226"/>
      <c r="F6226"/>
      <c r="G6226" s="72"/>
      <c r="H6226" s="72"/>
      <c r="I6226" s="2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</row>
    <row r="6227" spans="1:38">
      <c r="A6227"/>
      <c r="B6227"/>
      <c r="C6227"/>
      <c r="D6227"/>
      <c r="E6227"/>
      <c r="F6227"/>
      <c r="G6227" s="72"/>
      <c r="H6227" s="72"/>
      <c r="I6227" s="2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</row>
    <row r="6228" spans="1:38">
      <c r="A6228"/>
      <c r="B6228"/>
      <c r="C6228"/>
      <c r="D6228"/>
      <c r="E6228"/>
      <c r="F6228"/>
      <c r="G6228" s="72"/>
      <c r="H6228" s="72"/>
      <c r="I6228" s="2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</row>
    <row r="6229" spans="1:38">
      <c r="A6229"/>
      <c r="B6229"/>
      <c r="C6229"/>
      <c r="D6229"/>
      <c r="E6229"/>
      <c r="F6229"/>
      <c r="G6229" s="72"/>
      <c r="H6229" s="72"/>
      <c r="I6229" s="2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</row>
    <row r="6230" spans="1:38">
      <c r="A6230"/>
      <c r="B6230"/>
      <c r="C6230"/>
      <c r="D6230"/>
      <c r="E6230"/>
      <c r="F6230"/>
      <c r="G6230" s="72"/>
      <c r="H6230" s="72"/>
      <c r="I6230" s="2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</row>
    <row r="6231" spans="1:38">
      <c r="A6231"/>
      <c r="B6231"/>
      <c r="C6231"/>
      <c r="D6231"/>
      <c r="E6231"/>
      <c r="F6231"/>
      <c r="G6231" s="72"/>
      <c r="H6231" s="72"/>
      <c r="I6231" s="2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</row>
    <row r="6232" spans="1:38">
      <c r="A6232"/>
      <c r="B6232"/>
      <c r="C6232"/>
      <c r="D6232"/>
      <c r="E6232"/>
      <c r="F6232"/>
      <c r="G6232" s="72"/>
      <c r="H6232" s="72"/>
      <c r="I6232" s="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</row>
    <row r="6233" spans="1:38">
      <c r="A6233"/>
      <c r="B6233"/>
      <c r="C6233"/>
      <c r="D6233"/>
      <c r="E6233"/>
      <c r="F6233"/>
      <c r="G6233" s="72"/>
      <c r="H6233" s="72"/>
      <c r="I6233" s="2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</row>
    <row r="6234" spans="1:38">
      <c r="A6234"/>
      <c r="B6234"/>
      <c r="C6234"/>
      <c r="D6234"/>
      <c r="E6234"/>
      <c r="F6234"/>
      <c r="G6234" s="72"/>
      <c r="H6234" s="72"/>
      <c r="I6234" s="2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</row>
    <row r="6235" spans="1:38">
      <c r="A6235"/>
      <c r="B6235"/>
      <c r="C6235"/>
      <c r="D6235"/>
      <c r="E6235"/>
      <c r="F6235"/>
      <c r="G6235" s="72"/>
      <c r="H6235" s="72"/>
      <c r="I6235" s="2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</row>
    <row r="6236" spans="1:38">
      <c r="A6236"/>
      <c r="B6236"/>
      <c r="C6236"/>
      <c r="D6236"/>
      <c r="E6236"/>
      <c r="F6236"/>
      <c r="G6236" s="72"/>
      <c r="H6236" s="72"/>
      <c r="I6236" s="2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</row>
    <row r="6237" spans="1:38">
      <c r="A6237"/>
      <c r="B6237"/>
      <c r="C6237"/>
      <c r="D6237"/>
      <c r="E6237"/>
      <c r="F6237"/>
      <c r="G6237" s="72"/>
      <c r="H6237" s="72"/>
      <c r="I6237" s="2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</row>
    <row r="6238" spans="1:38">
      <c r="A6238"/>
      <c r="B6238"/>
      <c r="C6238"/>
      <c r="D6238"/>
      <c r="E6238"/>
      <c r="F6238"/>
      <c r="G6238" s="72"/>
      <c r="H6238" s="72"/>
      <c r="I6238" s="2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</row>
    <row r="6239" spans="1:38">
      <c r="A6239"/>
      <c r="B6239"/>
      <c r="C6239"/>
      <c r="D6239"/>
      <c r="E6239"/>
      <c r="F6239"/>
      <c r="G6239" s="72"/>
      <c r="H6239" s="72"/>
      <c r="I6239" s="2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</row>
    <row r="6240" spans="1:38">
      <c r="A6240"/>
      <c r="B6240"/>
      <c r="C6240"/>
      <c r="D6240"/>
      <c r="E6240"/>
      <c r="F6240"/>
      <c r="G6240" s="72"/>
      <c r="H6240" s="72"/>
      <c r="I6240" s="2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</row>
    <row r="6241" spans="1:38">
      <c r="A6241"/>
      <c r="B6241"/>
      <c r="C6241"/>
      <c r="D6241"/>
      <c r="E6241"/>
      <c r="F6241"/>
      <c r="G6241" s="72"/>
      <c r="H6241" s="72"/>
      <c r="I6241" s="2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</row>
    <row r="6242" spans="1:38">
      <c r="A6242"/>
      <c r="B6242"/>
      <c r="C6242"/>
      <c r="D6242"/>
      <c r="E6242"/>
      <c r="F6242"/>
      <c r="G6242" s="72"/>
      <c r="H6242" s="72"/>
      <c r="I6242" s="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</row>
    <row r="6243" spans="1:38">
      <c r="A6243"/>
      <c r="B6243"/>
      <c r="C6243"/>
      <c r="D6243"/>
      <c r="E6243"/>
      <c r="F6243"/>
      <c r="G6243" s="72"/>
      <c r="H6243" s="72"/>
      <c r="I6243" s="2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</row>
    <row r="6244" spans="1:38">
      <c r="A6244"/>
      <c r="B6244"/>
      <c r="C6244"/>
      <c r="D6244"/>
      <c r="E6244"/>
      <c r="F6244"/>
      <c r="G6244" s="72"/>
      <c r="H6244" s="72"/>
      <c r="I6244" s="2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</row>
    <row r="6245" spans="1:38">
      <c r="A6245"/>
      <c r="B6245"/>
      <c r="C6245"/>
      <c r="D6245"/>
      <c r="E6245"/>
      <c r="F6245"/>
      <c r="G6245" s="72"/>
      <c r="H6245" s="72"/>
      <c r="I6245" s="2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</row>
    <row r="6246" spans="1:38">
      <c r="A6246"/>
      <c r="B6246"/>
      <c r="C6246"/>
      <c r="D6246"/>
      <c r="E6246"/>
      <c r="F6246"/>
      <c r="G6246" s="72"/>
      <c r="H6246" s="72"/>
      <c r="I6246" s="2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</row>
    <row r="6247" spans="1:38">
      <c r="A6247"/>
      <c r="B6247"/>
      <c r="C6247"/>
      <c r="D6247"/>
      <c r="E6247"/>
      <c r="F6247"/>
      <c r="G6247" s="72"/>
      <c r="H6247" s="72"/>
      <c r="I6247" s="2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</row>
    <row r="6248" spans="1:38">
      <c r="A6248"/>
      <c r="B6248"/>
      <c r="C6248"/>
      <c r="D6248"/>
      <c r="E6248"/>
      <c r="F6248"/>
      <c r="G6248" s="72"/>
      <c r="H6248" s="72"/>
      <c r="I6248" s="2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</row>
    <row r="6249" spans="1:38">
      <c r="A6249"/>
      <c r="B6249"/>
      <c r="C6249"/>
      <c r="D6249"/>
      <c r="E6249"/>
      <c r="F6249"/>
      <c r="G6249" s="72"/>
      <c r="H6249" s="72"/>
      <c r="I6249" s="2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</row>
    <row r="6250" spans="1:38">
      <c r="A6250"/>
      <c r="B6250"/>
      <c r="C6250"/>
      <c r="D6250"/>
      <c r="E6250"/>
      <c r="F6250"/>
      <c r="G6250" s="72"/>
      <c r="H6250" s="72"/>
      <c r="I6250" s="2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</row>
    <row r="6251" spans="1:38">
      <c r="A6251"/>
      <c r="B6251"/>
      <c r="C6251"/>
      <c r="D6251"/>
      <c r="E6251"/>
      <c r="F6251"/>
      <c r="G6251" s="72"/>
      <c r="H6251" s="72"/>
      <c r="I6251" s="2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</row>
    <row r="6252" spans="1:38">
      <c r="A6252"/>
      <c r="B6252"/>
      <c r="C6252"/>
      <c r="D6252"/>
      <c r="E6252"/>
      <c r="F6252"/>
      <c r="G6252" s="72"/>
      <c r="H6252" s="72"/>
      <c r="I6252" s="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</row>
    <row r="6253" spans="1:38">
      <c r="A6253"/>
      <c r="B6253"/>
      <c r="C6253"/>
      <c r="D6253"/>
      <c r="E6253"/>
      <c r="F6253"/>
      <c r="G6253" s="72"/>
      <c r="H6253" s="72"/>
      <c r="I6253" s="2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</row>
    <row r="6254" spans="1:38">
      <c r="A6254"/>
      <c r="B6254"/>
      <c r="C6254"/>
      <c r="D6254"/>
      <c r="E6254"/>
      <c r="F6254"/>
      <c r="G6254" s="72"/>
      <c r="H6254" s="72"/>
      <c r="I6254" s="2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</row>
    <row r="6255" spans="1:38">
      <c r="A6255"/>
      <c r="B6255"/>
      <c r="C6255"/>
      <c r="D6255"/>
      <c r="E6255"/>
      <c r="F6255"/>
      <c r="G6255" s="72"/>
      <c r="H6255" s="72"/>
      <c r="I6255" s="2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</row>
    <row r="6256" spans="1:38">
      <c r="A6256"/>
      <c r="B6256"/>
      <c r="C6256"/>
      <c r="D6256"/>
      <c r="E6256"/>
      <c r="F6256"/>
      <c r="G6256" s="72"/>
      <c r="H6256" s="72"/>
      <c r="I6256" s="2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</row>
    <row r="6257" spans="1:38">
      <c r="A6257"/>
      <c r="B6257"/>
      <c r="C6257"/>
      <c r="D6257"/>
      <c r="E6257"/>
      <c r="F6257"/>
      <c r="G6257" s="72"/>
      <c r="H6257" s="72"/>
      <c r="I6257" s="2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</row>
    <row r="6258" spans="1:38">
      <c r="A6258"/>
      <c r="B6258"/>
      <c r="C6258"/>
      <c r="D6258"/>
      <c r="E6258"/>
      <c r="F6258"/>
      <c r="G6258" s="72"/>
      <c r="H6258" s="72"/>
      <c r="I6258" s="2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</row>
    <row r="6259" spans="1:38">
      <c r="A6259"/>
      <c r="B6259"/>
      <c r="C6259"/>
      <c r="D6259"/>
      <c r="E6259"/>
      <c r="F6259"/>
      <c r="G6259" s="72"/>
      <c r="H6259" s="72"/>
      <c r="I6259" s="2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</row>
    <row r="6260" spans="1:38">
      <c r="A6260"/>
      <c r="B6260"/>
      <c r="C6260"/>
      <c r="D6260"/>
      <c r="E6260"/>
      <c r="F6260"/>
      <c r="G6260" s="72"/>
      <c r="H6260" s="72"/>
      <c r="I6260" s="2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</row>
    <row r="6261" spans="1:38">
      <c r="A6261"/>
      <c r="B6261"/>
      <c r="C6261"/>
      <c r="D6261"/>
      <c r="E6261"/>
      <c r="F6261"/>
      <c r="G6261" s="72"/>
      <c r="H6261" s="72"/>
      <c r="I6261" s="2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</row>
    <row r="6262" spans="1:38">
      <c r="A6262"/>
      <c r="B6262"/>
      <c r="C6262"/>
      <c r="D6262"/>
      <c r="E6262"/>
      <c r="F6262"/>
      <c r="G6262" s="72"/>
      <c r="H6262" s="72"/>
      <c r="I6262" s="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</row>
    <row r="6263" spans="1:38">
      <c r="A6263"/>
      <c r="B6263"/>
      <c r="C6263"/>
      <c r="D6263"/>
      <c r="E6263"/>
      <c r="F6263"/>
      <c r="G6263" s="72"/>
      <c r="H6263" s="72"/>
      <c r="I6263" s="2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</row>
    <row r="6264" spans="1:38">
      <c r="A6264"/>
      <c r="B6264"/>
      <c r="C6264"/>
      <c r="D6264"/>
      <c r="E6264"/>
      <c r="F6264"/>
      <c r="G6264" s="72"/>
      <c r="H6264" s="72"/>
      <c r="I6264" s="2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</row>
    <row r="6265" spans="1:38">
      <c r="A6265"/>
      <c r="B6265"/>
      <c r="C6265"/>
      <c r="D6265"/>
      <c r="E6265"/>
      <c r="F6265"/>
      <c r="G6265" s="72"/>
      <c r="H6265" s="72"/>
      <c r="I6265" s="2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</row>
    <row r="6266" spans="1:38">
      <c r="A6266"/>
      <c r="B6266"/>
      <c r="C6266"/>
      <c r="D6266"/>
      <c r="E6266"/>
      <c r="F6266"/>
      <c r="G6266" s="72"/>
      <c r="H6266" s="72"/>
      <c r="I6266" s="2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</row>
    <row r="6267" spans="1:38">
      <c r="A6267"/>
      <c r="B6267"/>
      <c r="C6267"/>
      <c r="D6267"/>
      <c r="E6267"/>
      <c r="F6267"/>
      <c r="G6267" s="72"/>
      <c r="H6267" s="72"/>
      <c r="I6267" s="2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</row>
    <row r="6268" spans="1:38">
      <c r="A6268"/>
      <c r="B6268"/>
      <c r="C6268"/>
      <c r="D6268"/>
      <c r="E6268"/>
      <c r="F6268"/>
      <c r="G6268" s="72"/>
      <c r="H6268" s="72"/>
      <c r="I6268" s="2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</row>
    <row r="6269" spans="1:38">
      <c r="A6269"/>
      <c r="B6269"/>
      <c r="C6269"/>
      <c r="D6269"/>
      <c r="E6269"/>
      <c r="F6269"/>
      <c r="G6269" s="72"/>
      <c r="H6269" s="72"/>
      <c r="I6269" s="2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</row>
    <row r="6270" spans="1:38">
      <c r="A6270"/>
      <c r="B6270"/>
      <c r="C6270"/>
      <c r="D6270"/>
      <c r="E6270"/>
      <c r="F6270"/>
      <c r="G6270" s="72"/>
      <c r="H6270" s="72"/>
      <c r="I6270" s="2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</row>
    <row r="6271" spans="1:38">
      <c r="A6271"/>
      <c r="B6271"/>
      <c r="C6271"/>
      <c r="D6271"/>
      <c r="E6271"/>
      <c r="F6271"/>
      <c r="G6271" s="72"/>
      <c r="H6271" s="72"/>
      <c r="I6271" s="2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</row>
    <row r="6272" spans="1:38">
      <c r="A6272"/>
      <c r="B6272"/>
      <c r="C6272"/>
      <c r="D6272"/>
      <c r="E6272"/>
      <c r="F6272"/>
      <c r="G6272" s="72"/>
      <c r="H6272" s="72"/>
      <c r="I6272" s="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</row>
    <row r="6273" spans="1:38">
      <c r="A6273"/>
      <c r="B6273"/>
      <c r="C6273"/>
      <c r="D6273"/>
      <c r="E6273"/>
      <c r="F6273"/>
      <c r="G6273" s="72"/>
      <c r="H6273" s="72"/>
      <c r="I6273" s="2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</row>
    <row r="6274" spans="1:38">
      <c r="A6274"/>
      <c r="B6274"/>
      <c r="C6274"/>
      <c r="D6274"/>
      <c r="E6274"/>
      <c r="F6274"/>
      <c r="G6274" s="72"/>
      <c r="H6274" s="72"/>
      <c r="I6274" s="2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</row>
    <row r="6275" spans="1:38">
      <c r="A6275"/>
      <c r="B6275"/>
      <c r="C6275"/>
      <c r="D6275"/>
      <c r="E6275"/>
      <c r="F6275"/>
      <c r="G6275" s="72"/>
      <c r="H6275" s="72"/>
      <c r="I6275" s="2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</row>
    <row r="6276" spans="1:38">
      <c r="A6276"/>
      <c r="B6276"/>
      <c r="C6276"/>
      <c r="D6276"/>
      <c r="E6276"/>
      <c r="F6276"/>
      <c r="G6276" s="72"/>
      <c r="H6276" s="72"/>
      <c r="I6276" s="2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</row>
    <row r="6277" spans="1:38">
      <c r="A6277"/>
      <c r="B6277"/>
      <c r="C6277"/>
      <c r="D6277"/>
      <c r="E6277"/>
      <c r="F6277"/>
      <c r="G6277" s="72"/>
      <c r="H6277" s="72"/>
      <c r="I6277" s="2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</row>
    <row r="6278" spans="1:38">
      <c r="A6278"/>
      <c r="B6278"/>
      <c r="C6278"/>
      <c r="D6278"/>
      <c r="E6278"/>
      <c r="F6278"/>
      <c r="G6278" s="72"/>
      <c r="H6278" s="72"/>
      <c r="I6278" s="2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</row>
    <row r="6279" spans="1:38">
      <c r="A6279"/>
      <c r="B6279"/>
      <c r="C6279"/>
      <c r="D6279"/>
      <c r="E6279"/>
      <c r="F6279"/>
      <c r="G6279" s="72"/>
      <c r="H6279" s="72"/>
      <c r="I6279" s="2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</row>
    <row r="6280" spans="1:38">
      <c r="A6280"/>
      <c r="B6280"/>
      <c r="C6280"/>
      <c r="D6280"/>
      <c r="E6280"/>
      <c r="F6280"/>
      <c r="G6280" s="72"/>
      <c r="H6280" s="72"/>
      <c r="I6280" s="2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</row>
    <row r="6281" spans="1:38">
      <c r="A6281"/>
      <c r="B6281"/>
      <c r="C6281"/>
      <c r="D6281"/>
      <c r="E6281"/>
      <c r="F6281"/>
      <c r="G6281" s="72"/>
      <c r="H6281" s="72"/>
      <c r="I6281" s="2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</row>
    <row r="6282" spans="1:38">
      <c r="A6282"/>
      <c r="B6282"/>
      <c r="C6282"/>
      <c r="D6282"/>
      <c r="E6282"/>
      <c r="F6282"/>
      <c r="G6282" s="72"/>
      <c r="H6282" s="72"/>
      <c r="I6282" s="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</row>
    <row r="6283" spans="1:38">
      <c r="A6283"/>
      <c r="B6283"/>
      <c r="C6283"/>
      <c r="D6283"/>
      <c r="E6283"/>
      <c r="F6283"/>
      <c r="G6283" s="72"/>
      <c r="H6283" s="72"/>
      <c r="I6283" s="2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</row>
    <row r="6284" spans="1:38">
      <c r="A6284"/>
      <c r="B6284"/>
      <c r="C6284"/>
      <c r="D6284"/>
      <c r="E6284"/>
      <c r="F6284"/>
      <c r="G6284" s="72"/>
      <c r="H6284" s="72"/>
      <c r="I6284" s="2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</row>
    <row r="6285" spans="1:38">
      <c r="A6285"/>
      <c r="B6285"/>
      <c r="C6285"/>
      <c r="D6285"/>
      <c r="E6285"/>
      <c r="F6285"/>
      <c r="G6285" s="72"/>
      <c r="H6285" s="72"/>
      <c r="I6285" s="2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</row>
    <row r="6286" spans="1:38">
      <c r="A6286"/>
      <c r="B6286"/>
      <c r="C6286"/>
      <c r="D6286"/>
      <c r="E6286"/>
      <c r="F6286"/>
      <c r="G6286" s="72"/>
      <c r="H6286" s="72"/>
      <c r="I6286" s="2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</row>
    <row r="6287" spans="1:38">
      <c r="A6287"/>
      <c r="B6287"/>
      <c r="C6287"/>
      <c r="D6287"/>
      <c r="E6287"/>
      <c r="F6287"/>
      <c r="G6287" s="72"/>
      <c r="H6287" s="72"/>
      <c r="I6287" s="2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</row>
    <row r="6288" spans="1:38">
      <c r="A6288"/>
      <c r="B6288"/>
      <c r="C6288"/>
      <c r="D6288"/>
      <c r="E6288"/>
      <c r="F6288"/>
      <c r="G6288" s="72"/>
      <c r="H6288" s="72"/>
      <c r="I6288" s="2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</row>
    <row r="6289" spans="1:38">
      <c r="A6289"/>
      <c r="B6289"/>
      <c r="C6289"/>
      <c r="D6289"/>
      <c r="E6289"/>
      <c r="F6289"/>
      <c r="G6289" s="72"/>
      <c r="H6289" s="72"/>
      <c r="I6289" s="2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</row>
    <row r="6290" spans="1:38">
      <c r="A6290"/>
      <c r="B6290"/>
      <c r="C6290"/>
      <c r="D6290"/>
      <c r="E6290"/>
      <c r="F6290"/>
      <c r="G6290" s="72"/>
      <c r="H6290" s="72"/>
      <c r="I6290" s="2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</row>
    <row r="6291" spans="1:38">
      <c r="A6291"/>
      <c r="B6291"/>
      <c r="C6291"/>
      <c r="D6291"/>
      <c r="E6291"/>
      <c r="F6291"/>
      <c r="G6291" s="72"/>
      <c r="H6291" s="72"/>
      <c r="I6291" s="2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</row>
    <row r="6292" spans="1:38">
      <c r="A6292"/>
      <c r="B6292"/>
      <c r="C6292"/>
      <c r="D6292"/>
      <c r="E6292"/>
      <c r="F6292"/>
      <c r="G6292" s="72"/>
      <c r="H6292" s="72"/>
      <c r="I6292" s="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</row>
    <row r="6293" spans="1:38">
      <c r="A6293"/>
      <c r="B6293"/>
      <c r="C6293"/>
      <c r="D6293"/>
      <c r="E6293"/>
      <c r="F6293"/>
      <c r="G6293" s="72"/>
      <c r="H6293" s="72"/>
      <c r="I6293" s="2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</row>
    <row r="6294" spans="1:38">
      <c r="A6294"/>
      <c r="B6294"/>
      <c r="C6294"/>
      <c r="D6294"/>
      <c r="E6294"/>
      <c r="F6294"/>
      <c r="G6294" s="72"/>
      <c r="H6294" s="72"/>
      <c r="I6294" s="2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</row>
    <row r="6295" spans="1:38">
      <c r="A6295"/>
      <c r="B6295"/>
      <c r="C6295"/>
      <c r="D6295"/>
      <c r="E6295"/>
      <c r="F6295"/>
      <c r="G6295" s="72"/>
      <c r="H6295" s="72"/>
      <c r="I6295" s="2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</row>
    <row r="6296" spans="1:38">
      <c r="A6296"/>
      <c r="B6296"/>
      <c r="C6296"/>
      <c r="D6296"/>
      <c r="E6296"/>
      <c r="F6296"/>
      <c r="G6296" s="72"/>
      <c r="H6296" s="72"/>
      <c r="I6296" s="2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</row>
    <row r="6297" spans="1:38">
      <c r="A6297"/>
      <c r="B6297"/>
      <c r="C6297"/>
      <c r="D6297"/>
      <c r="E6297"/>
      <c r="F6297"/>
      <c r="G6297" s="72"/>
      <c r="H6297" s="72"/>
      <c r="I6297" s="2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</row>
    <row r="6298" spans="1:38">
      <c r="A6298"/>
      <c r="B6298"/>
      <c r="C6298"/>
      <c r="D6298"/>
      <c r="E6298"/>
      <c r="F6298"/>
      <c r="G6298" s="72"/>
      <c r="H6298" s="72"/>
      <c r="I6298" s="2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</row>
    <row r="6299" spans="1:38">
      <c r="A6299"/>
      <c r="B6299"/>
      <c r="C6299"/>
      <c r="D6299"/>
      <c r="E6299"/>
      <c r="F6299"/>
      <c r="G6299" s="72"/>
      <c r="H6299" s="72"/>
      <c r="I6299" s="2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</row>
    <row r="6300" spans="1:38">
      <c r="A6300"/>
      <c r="B6300"/>
      <c r="C6300"/>
      <c r="D6300"/>
      <c r="E6300"/>
      <c r="F6300"/>
      <c r="G6300" s="72"/>
      <c r="H6300" s="72"/>
      <c r="I6300" s="2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</row>
    <row r="6301" spans="1:38">
      <c r="A6301"/>
      <c r="B6301"/>
      <c r="C6301"/>
      <c r="D6301"/>
      <c r="E6301"/>
      <c r="F6301"/>
      <c r="G6301" s="72"/>
      <c r="H6301" s="72"/>
      <c r="I6301" s="2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</row>
    <row r="6302" spans="1:38">
      <c r="A6302"/>
      <c r="B6302"/>
      <c r="C6302"/>
      <c r="D6302"/>
      <c r="E6302"/>
      <c r="F6302"/>
      <c r="G6302" s="72"/>
      <c r="H6302" s="72"/>
      <c r="I6302" s="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</row>
    <row r="6303" spans="1:38">
      <c r="A6303"/>
      <c r="B6303"/>
      <c r="C6303"/>
      <c r="D6303"/>
      <c r="E6303"/>
      <c r="F6303"/>
      <c r="G6303" s="72"/>
      <c r="H6303" s="72"/>
      <c r="I6303" s="2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</row>
    <row r="6304" spans="1:38">
      <c r="A6304"/>
      <c r="B6304"/>
      <c r="C6304"/>
      <c r="D6304"/>
      <c r="E6304"/>
      <c r="F6304"/>
      <c r="G6304" s="72"/>
      <c r="H6304" s="72"/>
      <c r="I6304" s="2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</row>
    <row r="6305" spans="1:38">
      <c r="A6305"/>
      <c r="B6305"/>
      <c r="C6305"/>
      <c r="D6305"/>
      <c r="E6305"/>
      <c r="F6305"/>
      <c r="G6305" s="72"/>
      <c r="H6305" s="72"/>
      <c r="I6305" s="2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</row>
    <row r="6306" spans="1:38">
      <c r="A6306"/>
      <c r="B6306"/>
      <c r="C6306"/>
      <c r="D6306"/>
      <c r="E6306"/>
      <c r="F6306"/>
      <c r="G6306" s="72"/>
      <c r="H6306" s="72"/>
      <c r="I6306" s="2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</row>
    <row r="6307" spans="1:38">
      <c r="A6307"/>
      <c r="B6307"/>
      <c r="C6307"/>
      <c r="D6307"/>
      <c r="E6307"/>
      <c r="F6307"/>
      <c r="G6307" s="72"/>
      <c r="H6307" s="72"/>
      <c r="I6307" s="2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</row>
    <row r="6308" spans="1:38">
      <c r="A6308"/>
      <c r="B6308"/>
      <c r="C6308"/>
      <c r="D6308"/>
      <c r="E6308"/>
      <c r="F6308"/>
      <c r="G6308" s="72"/>
      <c r="H6308" s="72"/>
      <c r="I6308" s="2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</row>
    <row r="6309" spans="1:38">
      <c r="A6309"/>
      <c r="B6309"/>
      <c r="C6309"/>
      <c r="D6309"/>
      <c r="E6309"/>
      <c r="F6309"/>
      <c r="G6309" s="72"/>
      <c r="H6309" s="72"/>
      <c r="I6309" s="2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</row>
    <row r="6310" spans="1:38">
      <c r="A6310"/>
      <c r="B6310"/>
      <c r="C6310"/>
      <c r="D6310"/>
      <c r="E6310"/>
      <c r="F6310"/>
      <c r="G6310" s="72"/>
      <c r="H6310" s="72"/>
      <c r="I6310" s="2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</row>
    <row r="6311" spans="1:38">
      <c r="A6311"/>
      <c r="B6311"/>
      <c r="C6311"/>
      <c r="D6311"/>
      <c r="E6311"/>
      <c r="F6311"/>
      <c r="G6311" s="72"/>
      <c r="H6311" s="72"/>
      <c r="I6311" s="2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</row>
    <row r="6312" spans="1:38">
      <c r="A6312"/>
      <c r="B6312"/>
      <c r="C6312"/>
      <c r="D6312"/>
      <c r="E6312"/>
      <c r="F6312"/>
      <c r="G6312" s="72"/>
      <c r="H6312" s="72"/>
      <c r="I6312" s="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</row>
    <row r="6313" spans="1:38">
      <c r="A6313"/>
      <c r="B6313"/>
      <c r="C6313"/>
      <c r="D6313"/>
      <c r="E6313"/>
      <c r="F6313"/>
      <c r="G6313" s="72"/>
      <c r="H6313" s="72"/>
      <c r="I6313" s="2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</row>
    <row r="6314" spans="1:38">
      <c r="A6314"/>
      <c r="B6314"/>
      <c r="C6314"/>
      <c r="D6314"/>
      <c r="E6314"/>
      <c r="F6314"/>
      <c r="G6314" s="72"/>
      <c r="H6314" s="72"/>
      <c r="I6314" s="2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</row>
    <row r="6315" spans="1:38">
      <c r="A6315"/>
      <c r="B6315"/>
      <c r="C6315"/>
      <c r="D6315"/>
      <c r="E6315"/>
      <c r="F6315"/>
      <c r="G6315" s="72"/>
      <c r="H6315" s="72"/>
      <c r="I6315" s="2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</row>
    <row r="6316" spans="1:38">
      <c r="A6316"/>
      <c r="B6316"/>
      <c r="C6316"/>
      <c r="D6316"/>
      <c r="E6316"/>
      <c r="F6316"/>
      <c r="G6316" s="72"/>
      <c r="H6316" s="72"/>
      <c r="I6316" s="2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</row>
    <row r="6317" spans="1:38">
      <c r="A6317"/>
      <c r="B6317"/>
      <c r="C6317"/>
      <c r="D6317"/>
      <c r="E6317"/>
      <c r="F6317"/>
      <c r="G6317" s="72"/>
      <c r="H6317" s="72"/>
      <c r="I6317" s="2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</row>
    <row r="6318" spans="1:38">
      <c r="A6318"/>
      <c r="B6318"/>
      <c r="C6318"/>
      <c r="D6318"/>
      <c r="E6318"/>
      <c r="F6318"/>
      <c r="G6318" s="72"/>
      <c r="H6318" s="72"/>
      <c r="I6318" s="2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</row>
    <row r="6319" spans="1:38">
      <c r="A6319"/>
      <c r="B6319"/>
      <c r="C6319"/>
      <c r="D6319"/>
      <c r="E6319"/>
      <c r="F6319"/>
      <c r="G6319" s="72"/>
      <c r="H6319" s="72"/>
      <c r="I6319" s="2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</row>
    <row r="6320" spans="1:38">
      <c r="A6320"/>
      <c r="B6320"/>
      <c r="C6320"/>
      <c r="D6320"/>
      <c r="E6320"/>
      <c r="F6320"/>
      <c r="G6320" s="72"/>
      <c r="H6320" s="72"/>
      <c r="I6320" s="2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</row>
    <row r="6321" spans="1:38">
      <c r="A6321"/>
      <c r="B6321"/>
      <c r="C6321"/>
      <c r="D6321"/>
      <c r="E6321"/>
      <c r="F6321"/>
      <c r="G6321" s="72"/>
      <c r="H6321" s="72"/>
      <c r="I6321" s="2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</row>
    <row r="6322" spans="1:38">
      <c r="A6322"/>
      <c r="B6322"/>
      <c r="C6322"/>
      <c r="D6322"/>
      <c r="E6322"/>
      <c r="F6322"/>
      <c r="G6322" s="72"/>
      <c r="H6322" s="72"/>
      <c r="I6322" s="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</row>
    <row r="6323" spans="1:38">
      <c r="A6323"/>
      <c r="B6323"/>
      <c r="C6323"/>
      <c r="D6323"/>
      <c r="E6323"/>
      <c r="F6323"/>
      <c r="G6323" s="72"/>
      <c r="H6323" s="72"/>
      <c r="I6323" s="2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</row>
    <row r="6324" spans="1:38">
      <c r="A6324"/>
      <c r="B6324"/>
      <c r="C6324"/>
      <c r="D6324"/>
      <c r="E6324"/>
      <c r="F6324"/>
      <c r="G6324" s="72"/>
      <c r="H6324" s="72"/>
      <c r="I6324" s="2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</row>
    <row r="6325" spans="1:38">
      <c r="A6325"/>
      <c r="B6325"/>
      <c r="C6325"/>
      <c r="D6325"/>
      <c r="E6325"/>
      <c r="F6325"/>
      <c r="G6325" s="72"/>
      <c r="H6325" s="72"/>
      <c r="I6325" s="2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</row>
    <row r="6326" spans="1:38">
      <c r="A6326"/>
      <c r="B6326"/>
      <c r="C6326"/>
      <c r="D6326"/>
      <c r="E6326"/>
      <c r="F6326"/>
      <c r="G6326" s="72"/>
      <c r="H6326" s="72"/>
      <c r="I6326" s="2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</row>
    <row r="6327" spans="1:38">
      <c r="A6327"/>
      <c r="B6327"/>
      <c r="C6327"/>
      <c r="D6327"/>
      <c r="E6327"/>
      <c r="F6327"/>
      <c r="G6327" s="72"/>
      <c r="H6327" s="72"/>
      <c r="I6327" s="2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</row>
    <row r="6328" spans="1:38">
      <c r="A6328"/>
      <c r="B6328"/>
      <c r="C6328"/>
      <c r="D6328"/>
      <c r="E6328"/>
      <c r="F6328"/>
      <c r="G6328" s="72"/>
      <c r="H6328" s="72"/>
      <c r="I6328" s="2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</row>
    <row r="6329" spans="1:38">
      <c r="A6329"/>
      <c r="B6329"/>
      <c r="C6329"/>
      <c r="D6329"/>
      <c r="E6329"/>
      <c r="F6329"/>
      <c r="G6329" s="72"/>
      <c r="H6329" s="72"/>
      <c r="I6329" s="2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</row>
    <row r="6330" spans="1:38">
      <c r="A6330"/>
      <c r="B6330"/>
      <c r="C6330"/>
      <c r="D6330"/>
      <c r="E6330"/>
      <c r="F6330"/>
      <c r="G6330" s="72"/>
      <c r="H6330" s="72"/>
      <c r="I6330" s="2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</row>
    <row r="6331" spans="1:38">
      <c r="A6331"/>
      <c r="B6331"/>
      <c r="C6331"/>
      <c r="D6331"/>
      <c r="E6331"/>
      <c r="F6331"/>
      <c r="G6331" s="72"/>
      <c r="H6331" s="72"/>
      <c r="I6331" s="2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</row>
    <row r="6332" spans="1:38">
      <c r="A6332"/>
      <c r="B6332"/>
      <c r="C6332"/>
      <c r="D6332"/>
      <c r="E6332"/>
      <c r="F6332"/>
      <c r="G6332" s="72"/>
      <c r="H6332" s="72"/>
      <c r="I6332" s="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</row>
    <row r="6333" spans="1:38">
      <c r="A6333"/>
      <c r="B6333"/>
      <c r="C6333"/>
      <c r="D6333"/>
      <c r="E6333"/>
      <c r="F6333"/>
      <c r="G6333" s="72"/>
      <c r="H6333" s="72"/>
      <c r="I6333" s="2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</row>
    <row r="6334" spans="1:38">
      <c r="A6334"/>
      <c r="B6334"/>
      <c r="C6334"/>
      <c r="D6334"/>
      <c r="E6334"/>
      <c r="F6334"/>
      <c r="G6334" s="72"/>
      <c r="H6334" s="72"/>
      <c r="I6334" s="2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</row>
    <row r="6335" spans="1:38">
      <c r="A6335"/>
      <c r="B6335"/>
      <c r="C6335"/>
      <c r="D6335"/>
      <c r="E6335"/>
      <c r="F6335"/>
      <c r="G6335" s="72"/>
      <c r="H6335" s="72"/>
      <c r="I6335" s="2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</row>
    <row r="6336" spans="1:38">
      <c r="A6336"/>
      <c r="B6336"/>
      <c r="C6336"/>
      <c r="D6336"/>
      <c r="E6336"/>
      <c r="F6336"/>
      <c r="G6336" s="72"/>
      <c r="H6336" s="72"/>
      <c r="I6336" s="2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</row>
    <row r="6337" spans="1:38">
      <c r="A6337"/>
      <c r="B6337"/>
      <c r="C6337"/>
      <c r="D6337"/>
      <c r="E6337"/>
      <c r="F6337"/>
      <c r="G6337" s="72"/>
      <c r="H6337" s="72"/>
      <c r="I6337" s="2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</row>
    <row r="6338" spans="1:38">
      <c r="A6338"/>
      <c r="B6338"/>
      <c r="C6338"/>
      <c r="D6338"/>
      <c r="E6338"/>
      <c r="F6338"/>
      <c r="G6338" s="72"/>
      <c r="H6338" s="72"/>
      <c r="I6338" s="2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</row>
    <row r="6339" spans="1:38">
      <c r="A6339"/>
      <c r="B6339"/>
      <c r="C6339"/>
      <c r="D6339"/>
      <c r="E6339"/>
      <c r="F6339"/>
      <c r="G6339" s="72"/>
      <c r="H6339" s="72"/>
      <c r="I6339" s="2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</row>
    <row r="6340" spans="1:38">
      <c r="A6340"/>
      <c r="B6340"/>
      <c r="C6340"/>
      <c r="D6340"/>
      <c r="E6340"/>
      <c r="F6340"/>
      <c r="G6340" s="72"/>
      <c r="H6340" s="72"/>
      <c r="I6340" s="2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</row>
    <row r="6341" spans="1:38">
      <c r="A6341"/>
      <c r="B6341"/>
      <c r="C6341"/>
      <c r="D6341"/>
      <c r="E6341"/>
      <c r="F6341"/>
      <c r="G6341" s="72"/>
      <c r="H6341" s="72"/>
      <c r="I6341" s="2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</row>
    <row r="6342" spans="1:38">
      <c r="A6342"/>
      <c r="B6342"/>
      <c r="C6342"/>
      <c r="D6342"/>
      <c r="E6342"/>
      <c r="F6342"/>
      <c r="G6342" s="72"/>
      <c r="H6342" s="72"/>
      <c r="I6342" s="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</row>
    <row r="6343" spans="1:38">
      <c r="A6343"/>
      <c r="B6343"/>
      <c r="C6343"/>
      <c r="D6343"/>
      <c r="E6343"/>
      <c r="F6343"/>
      <c r="G6343" s="72"/>
      <c r="H6343" s="72"/>
      <c r="I6343" s="2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</row>
    <row r="6344" spans="1:38">
      <c r="A6344"/>
      <c r="B6344"/>
      <c r="C6344"/>
      <c r="D6344"/>
      <c r="E6344"/>
      <c r="F6344"/>
      <c r="G6344" s="72"/>
      <c r="H6344" s="72"/>
      <c r="I6344" s="2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</row>
    <row r="6345" spans="1:38">
      <c r="A6345"/>
      <c r="B6345"/>
      <c r="C6345"/>
      <c r="D6345"/>
      <c r="E6345"/>
      <c r="F6345"/>
      <c r="G6345" s="72"/>
      <c r="H6345" s="72"/>
      <c r="I6345" s="2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</row>
    <row r="6346" spans="1:38">
      <c r="A6346"/>
      <c r="B6346"/>
      <c r="C6346"/>
      <c r="D6346"/>
      <c r="E6346"/>
      <c r="F6346"/>
      <c r="G6346" s="72"/>
      <c r="H6346" s="72"/>
      <c r="I6346" s="2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</row>
    <row r="6347" spans="1:38">
      <c r="A6347"/>
      <c r="B6347"/>
      <c r="C6347"/>
      <c r="D6347"/>
      <c r="E6347"/>
      <c r="F6347"/>
      <c r="G6347" s="72"/>
      <c r="H6347" s="72"/>
      <c r="I6347" s="2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</row>
    <row r="6348" spans="1:38">
      <c r="A6348"/>
      <c r="B6348"/>
      <c r="C6348"/>
      <c r="D6348"/>
      <c r="E6348"/>
      <c r="F6348"/>
      <c r="G6348" s="72"/>
      <c r="H6348" s="72"/>
      <c r="I6348" s="2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</row>
    <row r="6349" spans="1:38">
      <c r="A6349"/>
      <c r="B6349"/>
      <c r="C6349"/>
      <c r="D6349"/>
      <c r="E6349"/>
      <c r="F6349"/>
      <c r="G6349" s="72"/>
      <c r="H6349" s="72"/>
      <c r="I6349" s="2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</row>
    <row r="6350" spans="1:38">
      <c r="A6350"/>
      <c r="B6350"/>
      <c r="C6350"/>
      <c r="D6350"/>
      <c r="E6350"/>
      <c r="F6350"/>
      <c r="G6350" s="72"/>
      <c r="H6350" s="72"/>
      <c r="I6350" s="2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</row>
    <row r="6351" spans="1:38">
      <c r="A6351"/>
      <c r="B6351"/>
      <c r="C6351"/>
      <c r="D6351"/>
      <c r="E6351"/>
      <c r="F6351"/>
      <c r="G6351" s="72"/>
      <c r="H6351" s="72"/>
      <c r="I6351" s="2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</row>
    <row r="6352" spans="1:38">
      <c r="A6352"/>
      <c r="B6352"/>
      <c r="C6352"/>
      <c r="D6352"/>
      <c r="E6352"/>
      <c r="F6352"/>
      <c r="G6352" s="72"/>
      <c r="H6352" s="72"/>
      <c r="I6352" s="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</row>
    <row r="6353" spans="1:38">
      <c r="A6353"/>
      <c r="B6353"/>
      <c r="C6353"/>
      <c r="D6353"/>
      <c r="E6353"/>
      <c r="F6353"/>
      <c r="G6353" s="72"/>
      <c r="H6353" s="72"/>
      <c r="I6353" s="2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</row>
    <row r="6354" spans="1:38">
      <c r="A6354"/>
      <c r="B6354"/>
      <c r="C6354"/>
      <c r="D6354"/>
      <c r="E6354"/>
      <c r="F6354"/>
      <c r="G6354" s="72"/>
      <c r="H6354" s="72"/>
      <c r="I6354" s="2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</row>
    <row r="6355" spans="1:38">
      <c r="A6355"/>
      <c r="B6355"/>
      <c r="C6355"/>
      <c r="D6355"/>
      <c r="E6355"/>
      <c r="F6355"/>
      <c r="G6355" s="72"/>
      <c r="H6355" s="72"/>
      <c r="I6355" s="2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</row>
    <row r="6356" spans="1:38">
      <c r="A6356"/>
      <c r="B6356"/>
      <c r="C6356"/>
      <c r="D6356"/>
      <c r="E6356"/>
      <c r="F6356"/>
      <c r="G6356" s="72"/>
      <c r="H6356" s="72"/>
      <c r="I6356" s="2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</row>
    <row r="6357" spans="1:38">
      <c r="A6357"/>
      <c r="B6357"/>
      <c r="C6357"/>
      <c r="D6357"/>
      <c r="E6357"/>
      <c r="F6357"/>
      <c r="G6357" s="72"/>
      <c r="H6357" s="72"/>
      <c r="I6357" s="2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</row>
    <row r="6358" spans="1:38">
      <c r="A6358"/>
      <c r="B6358"/>
      <c r="C6358"/>
      <c r="D6358"/>
      <c r="E6358"/>
      <c r="F6358"/>
      <c r="G6358" s="72"/>
      <c r="H6358" s="72"/>
      <c r="I6358" s="2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</row>
    <row r="6359" spans="1:38">
      <c r="A6359"/>
      <c r="B6359"/>
      <c r="C6359"/>
      <c r="D6359"/>
      <c r="E6359"/>
      <c r="F6359"/>
      <c r="G6359" s="72"/>
      <c r="H6359" s="72"/>
      <c r="I6359" s="2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</row>
    <row r="6360" spans="1:38">
      <c r="A6360"/>
      <c r="B6360"/>
      <c r="C6360"/>
      <c r="D6360"/>
      <c r="E6360"/>
      <c r="F6360"/>
      <c r="G6360" s="72"/>
      <c r="H6360" s="72"/>
      <c r="I6360" s="2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</row>
    <row r="6361" spans="1:38">
      <c r="A6361"/>
      <c r="B6361"/>
      <c r="C6361"/>
      <c r="D6361"/>
      <c r="E6361"/>
      <c r="F6361"/>
      <c r="G6361" s="72"/>
      <c r="H6361" s="72"/>
      <c r="I6361" s="2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</row>
    <row r="6362" spans="1:38">
      <c r="A6362"/>
      <c r="B6362"/>
      <c r="C6362"/>
      <c r="D6362"/>
      <c r="E6362"/>
      <c r="F6362"/>
      <c r="G6362" s="72"/>
      <c r="H6362" s="72"/>
      <c r="I6362" s="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</row>
    <row r="6363" spans="1:38">
      <c r="A6363"/>
      <c r="B6363"/>
      <c r="C6363"/>
      <c r="D6363"/>
      <c r="E6363"/>
      <c r="F6363"/>
      <c r="G6363" s="72"/>
      <c r="H6363" s="72"/>
      <c r="I6363" s="2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</row>
    <row r="6364" spans="1:38">
      <c r="A6364"/>
      <c r="B6364"/>
      <c r="C6364"/>
      <c r="D6364"/>
      <c r="E6364"/>
      <c r="F6364"/>
      <c r="G6364" s="72"/>
      <c r="H6364" s="72"/>
      <c r="I6364" s="2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</row>
    <row r="6365" spans="1:38">
      <c r="A6365"/>
      <c r="B6365"/>
      <c r="C6365"/>
      <c r="D6365"/>
      <c r="E6365"/>
      <c r="F6365"/>
      <c r="G6365" s="72"/>
      <c r="H6365" s="72"/>
      <c r="I6365" s="2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</row>
    <row r="6366" spans="1:38">
      <c r="A6366"/>
      <c r="B6366"/>
      <c r="C6366"/>
      <c r="D6366"/>
      <c r="E6366"/>
      <c r="F6366"/>
      <c r="G6366" s="72"/>
      <c r="H6366" s="72"/>
      <c r="I6366" s="2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</row>
    <row r="6367" spans="1:38">
      <c r="A6367"/>
      <c r="B6367"/>
      <c r="C6367"/>
      <c r="D6367"/>
      <c r="E6367"/>
      <c r="F6367"/>
      <c r="G6367" s="72"/>
      <c r="H6367" s="72"/>
      <c r="I6367" s="2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</row>
    <row r="6368" spans="1:38">
      <c r="A6368"/>
      <c r="B6368"/>
      <c r="C6368"/>
      <c r="D6368"/>
      <c r="E6368"/>
      <c r="F6368"/>
      <c r="G6368" s="72"/>
      <c r="H6368" s="72"/>
      <c r="I6368" s="2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</row>
    <row r="6369" spans="1:38">
      <c r="A6369"/>
      <c r="B6369"/>
      <c r="C6369"/>
      <c r="D6369"/>
      <c r="E6369"/>
      <c r="F6369"/>
      <c r="G6369" s="72"/>
      <c r="H6369" s="72"/>
      <c r="I6369" s="2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</row>
    <row r="6370" spans="1:38">
      <c r="A6370"/>
      <c r="B6370"/>
      <c r="C6370"/>
      <c r="D6370"/>
      <c r="E6370"/>
      <c r="F6370"/>
      <c r="G6370" s="72"/>
      <c r="H6370" s="72"/>
      <c r="I6370" s="2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</row>
    <row r="6371" spans="1:38">
      <c r="A6371"/>
      <c r="B6371"/>
      <c r="C6371"/>
      <c r="D6371"/>
      <c r="E6371"/>
      <c r="F6371"/>
      <c r="G6371" s="72"/>
      <c r="H6371" s="72"/>
      <c r="I6371" s="2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</row>
    <row r="6372" spans="1:38">
      <c r="A6372"/>
      <c r="B6372"/>
      <c r="C6372"/>
      <c r="D6372"/>
      <c r="E6372"/>
      <c r="F6372"/>
      <c r="G6372" s="72"/>
      <c r="H6372" s="72"/>
      <c r="I6372" s="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</row>
    <row r="6373" spans="1:38">
      <c r="A6373"/>
      <c r="B6373"/>
      <c r="C6373"/>
      <c r="D6373"/>
      <c r="E6373"/>
      <c r="F6373"/>
      <c r="G6373" s="72"/>
      <c r="H6373" s="72"/>
      <c r="I6373" s="2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</row>
    <row r="6374" spans="1:38">
      <c r="A6374"/>
      <c r="B6374"/>
      <c r="C6374"/>
      <c r="D6374"/>
      <c r="E6374"/>
      <c r="F6374"/>
      <c r="G6374" s="72"/>
      <c r="H6374" s="72"/>
      <c r="I6374" s="2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</row>
    <row r="6375" spans="1:38">
      <c r="A6375"/>
      <c r="B6375"/>
      <c r="C6375"/>
      <c r="D6375"/>
      <c r="E6375"/>
      <c r="F6375"/>
      <c r="G6375" s="72"/>
      <c r="H6375" s="72"/>
      <c r="I6375" s="2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</row>
    <row r="6376" spans="1:38">
      <c r="A6376"/>
      <c r="B6376"/>
      <c r="C6376"/>
      <c r="D6376"/>
      <c r="E6376"/>
      <c r="F6376"/>
      <c r="G6376" s="72"/>
      <c r="H6376" s="72"/>
      <c r="I6376" s="2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</row>
    <row r="6377" spans="1:38">
      <c r="A6377"/>
      <c r="B6377"/>
      <c r="C6377"/>
      <c r="D6377"/>
      <c r="E6377"/>
      <c r="F6377"/>
      <c r="G6377" s="72"/>
      <c r="H6377" s="72"/>
      <c r="I6377" s="2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</row>
    <row r="6378" spans="1:38">
      <c r="A6378"/>
      <c r="B6378"/>
      <c r="C6378"/>
      <c r="D6378"/>
      <c r="E6378"/>
      <c r="F6378"/>
      <c r="G6378" s="72"/>
      <c r="H6378" s="72"/>
      <c r="I6378" s="2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</row>
    <row r="6379" spans="1:38">
      <c r="A6379"/>
      <c r="B6379"/>
      <c r="C6379"/>
      <c r="D6379"/>
      <c r="E6379"/>
      <c r="F6379"/>
      <c r="G6379" s="72"/>
      <c r="H6379" s="72"/>
      <c r="I6379" s="2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</row>
    <row r="6380" spans="1:38">
      <c r="A6380"/>
      <c r="B6380"/>
      <c r="C6380"/>
      <c r="D6380"/>
      <c r="E6380"/>
      <c r="F6380"/>
      <c r="G6380" s="72"/>
      <c r="H6380" s="72"/>
      <c r="I6380" s="2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</row>
    <row r="6381" spans="1:38">
      <c r="A6381"/>
      <c r="B6381"/>
      <c r="C6381"/>
      <c r="D6381"/>
      <c r="E6381"/>
      <c r="F6381"/>
      <c r="G6381" s="72"/>
      <c r="H6381" s="72"/>
      <c r="I6381" s="2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</row>
    <row r="6382" spans="1:38">
      <c r="A6382"/>
      <c r="B6382"/>
      <c r="C6382"/>
      <c r="D6382"/>
      <c r="E6382"/>
      <c r="F6382"/>
      <c r="G6382" s="72"/>
      <c r="H6382" s="72"/>
      <c r="I6382" s="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</row>
    <row r="6383" spans="1:38">
      <c r="A6383"/>
      <c r="B6383"/>
      <c r="C6383"/>
      <c r="D6383"/>
      <c r="E6383"/>
      <c r="F6383"/>
      <c r="G6383" s="72"/>
      <c r="H6383" s="72"/>
      <c r="I6383" s="2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</row>
    <row r="6384" spans="1:38">
      <c r="A6384"/>
      <c r="B6384"/>
      <c r="C6384"/>
      <c r="D6384"/>
      <c r="E6384"/>
      <c r="F6384"/>
      <c r="G6384" s="72"/>
      <c r="H6384" s="72"/>
      <c r="I6384" s="2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</row>
    <row r="6385" spans="1:38">
      <c r="A6385"/>
      <c r="B6385"/>
      <c r="C6385"/>
      <c r="D6385"/>
      <c r="E6385"/>
      <c r="F6385"/>
      <c r="G6385" s="72"/>
      <c r="H6385" s="72"/>
      <c r="I6385" s="2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</row>
    <row r="6386" spans="1:38">
      <c r="A6386"/>
      <c r="B6386"/>
      <c r="C6386"/>
      <c r="D6386"/>
      <c r="E6386"/>
      <c r="F6386"/>
      <c r="G6386" s="72"/>
      <c r="H6386" s="72"/>
      <c r="I6386" s="2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</row>
    <row r="6387" spans="1:38">
      <c r="A6387"/>
      <c r="B6387"/>
      <c r="C6387"/>
      <c r="D6387"/>
      <c r="E6387"/>
      <c r="F6387"/>
      <c r="G6387" s="72"/>
      <c r="H6387" s="72"/>
      <c r="I6387" s="2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</row>
    <row r="6388" spans="1:38">
      <c r="A6388"/>
      <c r="B6388"/>
      <c r="C6388"/>
      <c r="D6388"/>
      <c r="E6388"/>
      <c r="F6388"/>
      <c r="G6388" s="72"/>
      <c r="H6388" s="72"/>
      <c r="I6388" s="2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</row>
    <row r="6389" spans="1:38">
      <c r="A6389"/>
      <c r="B6389"/>
      <c r="C6389"/>
      <c r="D6389"/>
      <c r="E6389"/>
      <c r="F6389"/>
      <c r="G6389" s="72"/>
      <c r="H6389" s="72"/>
      <c r="I6389" s="2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</row>
    <row r="6390" spans="1:38">
      <c r="A6390"/>
      <c r="B6390"/>
      <c r="C6390"/>
      <c r="D6390"/>
      <c r="E6390"/>
      <c r="F6390"/>
      <c r="G6390" s="72"/>
      <c r="H6390" s="72"/>
      <c r="I6390" s="2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</row>
    <row r="6391" spans="1:38">
      <c r="A6391"/>
      <c r="B6391"/>
      <c r="C6391"/>
      <c r="D6391"/>
      <c r="E6391"/>
      <c r="F6391"/>
      <c r="G6391" s="72"/>
      <c r="H6391" s="72"/>
      <c r="I6391" s="2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</row>
    <row r="6392" spans="1:38">
      <c r="A6392"/>
      <c r="B6392"/>
      <c r="C6392"/>
      <c r="D6392"/>
      <c r="E6392"/>
      <c r="F6392"/>
      <c r="G6392" s="72"/>
      <c r="H6392" s="72"/>
      <c r="I6392" s="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</row>
    <row r="6393" spans="1:38">
      <c r="A6393"/>
      <c r="B6393"/>
      <c r="C6393"/>
      <c r="D6393"/>
      <c r="E6393"/>
      <c r="F6393"/>
      <c r="G6393" s="72"/>
      <c r="H6393" s="72"/>
      <c r="I6393" s="2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</row>
    <row r="6394" spans="1:38">
      <c r="A6394"/>
      <c r="B6394"/>
      <c r="C6394"/>
      <c r="D6394"/>
      <c r="E6394"/>
      <c r="F6394"/>
      <c r="G6394" s="72"/>
      <c r="H6394" s="72"/>
      <c r="I6394" s="2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</row>
    <row r="6395" spans="1:38">
      <c r="A6395"/>
      <c r="B6395"/>
      <c r="C6395"/>
      <c r="D6395"/>
      <c r="E6395"/>
      <c r="F6395"/>
      <c r="G6395" s="72"/>
      <c r="H6395" s="72"/>
      <c r="I6395" s="2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</row>
    <row r="6396" spans="1:38">
      <c r="A6396"/>
      <c r="B6396"/>
      <c r="C6396"/>
      <c r="D6396"/>
      <c r="E6396"/>
      <c r="F6396"/>
      <c r="G6396" s="72"/>
      <c r="H6396" s="72"/>
      <c r="I6396" s="2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</row>
    <row r="6397" spans="1:38">
      <c r="A6397"/>
      <c r="B6397"/>
      <c r="C6397"/>
      <c r="D6397"/>
      <c r="E6397"/>
      <c r="F6397"/>
      <c r="G6397" s="72"/>
      <c r="H6397" s="72"/>
      <c r="I6397" s="2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</row>
    <row r="6398" spans="1:38">
      <c r="A6398"/>
      <c r="B6398"/>
      <c r="C6398"/>
      <c r="D6398"/>
      <c r="E6398"/>
      <c r="F6398"/>
      <c r="G6398" s="72"/>
      <c r="H6398" s="72"/>
      <c r="I6398" s="2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</row>
    <row r="6399" spans="1:38">
      <c r="A6399"/>
      <c r="B6399"/>
      <c r="C6399"/>
      <c r="D6399"/>
      <c r="E6399"/>
      <c r="F6399"/>
      <c r="G6399" s="72"/>
      <c r="H6399" s="72"/>
      <c r="I6399" s="2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</row>
    <row r="6400" spans="1:38">
      <c r="A6400"/>
      <c r="B6400"/>
      <c r="C6400"/>
      <c r="D6400"/>
      <c r="E6400"/>
      <c r="F6400"/>
      <c r="G6400" s="72"/>
      <c r="H6400" s="72"/>
      <c r="I6400" s="2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</row>
    <row r="6401" spans="1:38">
      <c r="A6401"/>
      <c r="B6401"/>
      <c r="C6401"/>
      <c r="D6401"/>
      <c r="E6401"/>
      <c r="F6401"/>
      <c r="G6401" s="72"/>
      <c r="H6401" s="72"/>
      <c r="I6401" s="2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</row>
    <row r="6402" spans="1:38">
      <c r="A6402"/>
      <c r="B6402"/>
      <c r="C6402"/>
      <c r="D6402"/>
      <c r="E6402"/>
      <c r="F6402"/>
      <c r="G6402" s="72"/>
      <c r="H6402" s="72"/>
      <c r="I6402" s="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</row>
    <row r="6403" spans="1:38">
      <c r="A6403"/>
      <c r="B6403"/>
      <c r="C6403"/>
      <c r="D6403"/>
      <c r="E6403"/>
      <c r="F6403"/>
      <c r="G6403" s="72"/>
      <c r="H6403" s="72"/>
      <c r="I6403" s="2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</row>
    <row r="6404" spans="1:38">
      <c r="A6404"/>
      <c r="B6404"/>
      <c r="C6404"/>
      <c r="D6404"/>
      <c r="E6404"/>
      <c r="F6404"/>
      <c r="G6404" s="72"/>
      <c r="H6404" s="72"/>
      <c r="I6404" s="2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</row>
    <row r="6405" spans="1:38">
      <c r="A6405"/>
      <c r="B6405"/>
      <c r="C6405"/>
      <c r="D6405"/>
      <c r="E6405"/>
      <c r="F6405"/>
      <c r="G6405" s="72"/>
      <c r="H6405" s="72"/>
      <c r="I6405" s="2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</row>
    <row r="6406" spans="1:38">
      <c r="A6406"/>
      <c r="B6406"/>
      <c r="C6406"/>
      <c r="D6406"/>
      <c r="E6406"/>
      <c r="F6406"/>
      <c r="G6406" s="72"/>
      <c r="H6406" s="72"/>
      <c r="I6406" s="2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</row>
    <row r="6407" spans="1:38">
      <c r="A6407"/>
      <c r="B6407"/>
      <c r="C6407"/>
      <c r="D6407"/>
      <c r="E6407"/>
      <c r="F6407"/>
      <c r="G6407" s="72"/>
      <c r="H6407" s="72"/>
      <c r="I6407" s="2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</row>
    <row r="6408" spans="1:38">
      <c r="A6408"/>
      <c r="B6408"/>
      <c r="C6408"/>
      <c r="D6408"/>
      <c r="E6408"/>
      <c r="F6408"/>
      <c r="G6408" s="72"/>
      <c r="H6408" s="72"/>
      <c r="I6408" s="2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</row>
    <row r="6409" spans="1:38">
      <c r="A6409"/>
      <c r="B6409"/>
      <c r="C6409"/>
      <c r="D6409"/>
      <c r="E6409"/>
      <c r="F6409"/>
      <c r="G6409" s="72"/>
      <c r="H6409" s="72"/>
      <c r="I6409" s="2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</row>
    <row r="6410" spans="1:38">
      <c r="A6410"/>
      <c r="B6410"/>
      <c r="C6410"/>
      <c r="D6410"/>
      <c r="E6410"/>
      <c r="F6410"/>
      <c r="G6410" s="72"/>
      <c r="H6410" s="72"/>
      <c r="I6410" s="2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</row>
    <row r="6411" spans="1:38">
      <c r="A6411"/>
      <c r="B6411"/>
      <c r="C6411"/>
      <c r="D6411"/>
      <c r="E6411"/>
      <c r="F6411"/>
      <c r="G6411" s="72"/>
      <c r="H6411" s="72"/>
      <c r="I6411" s="2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</row>
    <row r="6412" spans="1:38">
      <c r="A6412"/>
      <c r="B6412"/>
      <c r="C6412"/>
      <c r="D6412"/>
      <c r="E6412"/>
      <c r="F6412"/>
      <c r="G6412" s="72"/>
      <c r="H6412" s="72"/>
      <c r="I6412" s="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</row>
    <row r="6413" spans="1:38">
      <c r="A6413"/>
      <c r="B6413"/>
      <c r="C6413"/>
      <c r="D6413"/>
      <c r="E6413"/>
      <c r="F6413"/>
      <c r="G6413" s="72"/>
      <c r="H6413" s="72"/>
      <c r="I6413" s="2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</row>
    <row r="6414" spans="1:38">
      <c r="A6414"/>
      <c r="B6414"/>
      <c r="C6414"/>
      <c r="D6414"/>
      <c r="E6414"/>
      <c r="F6414"/>
      <c r="G6414" s="72"/>
      <c r="H6414" s="72"/>
      <c r="I6414" s="2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</row>
    <row r="6415" spans="1:38">
      <c r="A6415"/>
      <c r="B6415"/>
      <c r="C6415"/>
      <c r="D6415"/>
      <c r="E6415"/>
      <c r="F6415"/>
      <c r="G6415" s="72"/>
      <c r="H6415" s="72"/>
      <c r="I6415" s="2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</row>
    <row r="6416" spans="1:38">
      <c r="A6416"/>
      <c r="B6416"/>
      <c r="C6416"/>
      <c r="D6416"/>
      <c r="E6416"/>
      <c r="F6416"/>
      <c r="G6416" s="72"/>
      <c r="H6416" s="72"/>
      <c r="I6416" s="2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</row>
    <row r="6417" spans="1:38">
      <c r="A6417"/>
      <c r="B6417"/>
      <c r="C6417"/>
      <c r="D6417"/>
      <c r="E6417"/>
      <c r="F6417"/>
      <c r="G6417" s="72"/>
      <c r="H6417" s="72"/>
      <c r="I6417" s="2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</row>
    <row r="6418" spans="1:38">
      <c r="A6418"/>
      <c r="B6418"/>
      <c r="C6418"/>
      <c r="D6418"/>
      <c r="E6418"/>
      <c r="F6418"/>
      <c r="G6418" s="72"/>
      <c r="H6418" s="72"/>
      <c r="I6418" s="2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</row>
    <row r="6419" spans="1:38">
      <c r="A6419"/>
      <c r="B6419"/>
      <c r="C6419"/>
      <c r="D6419"/>
      <c r="E6419"/>
      <c r="F6419"/>
      <c r="G6419" s="72"/>
      <c r="H6419" s="72"/>
      <c r="I6419" s="2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</row>
    <row r="6420" spans="1:38">
      <c r="A6420"/>
      <c r="B6420"/>
      <c r="C6420"/>
      <c r="D6420"/>
      <c r="E6420"/>
      <c r="F6420"/>
      <c r="G6420" s="72"/>
      <c r="H6420" s="72"/>
      <c r="I6420" s="2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</row>
    <row r="6421" spans="1:38">
      <c r="A6421"/>
      <c r="B6421"/>
      <c r="C6421"/>
      <c r="D6421"/>
      <c r="E6421"/>
      <c r="F6421"/>
      <c r="G6421" s="72"/>
      <c r="H6421" s="72"/>
      <c r="I6421" s="2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</row>
    <row r="6422" spans="1:38">
      <c r="A6422"/>
      <c r="B6422"/>
      <c r="C6422"/>
      <c r="D6422"/>
      <c r="E6422"/>
      <c r="F6422"/>
      <c r="G6422" s="72"/>
      <c r="H6422" s="72"/>
      <c r="I6422" s="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</row>
    <row r="6423" spans="1:38">
      <c r="A6423"/>
      <c r="B6423"/>
      <c r="C6423"/>
      <c r="D6423"/>
      <c r="E6423"/>
      <c r="F6423"/>
      <c r="G6423" s="72"/>
      <c r="H6423" s="72"/>
      <c r="I6423" s="2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</row>
    <row r="6424" spans="1:38">
      <c r="A6424"/>
      <c r="B6424"/>
      <c r="C6424"/>
      <c r="D6424"/>
      <c r="E6424"/>
      <c r="F6424"/>
      <c r="G6424" s="72"/>
      <c r="H6424" s="72"/>
      <c r="I6424" s="2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</row>
    <row r="6425" spans="1:38">
      <c r="A6425"/>
      <c r="B6425"/>
      <c r="C6425"/>
      <c r="D6425"/>
      <c r="E6425"/>
      <c r="F6425"/>
      <c r="G6425" s="72"/>
      <c r="H6425" s="72"/>
      <c r="I6425" s="2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</row>
    <row r="6426" spans="1:38">
      <c r="A6426"/>
      <c r="B6426"/>
      <c r="C6426"/>
      <c r="D6426"/>
      <c r="E6426"/>
      <c r="F6426"/>
      <c r="G6426" s="72"/>
      <c r="H6426" s="72"/>
      <c r="I6426" s="2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</row>
    <row r="6427" spans="1:38">
      <c r="A6427"/>
      <c r="B6427"/>
      <c r="C6427"/>
      <c r="D6427"/>
      <c r="E6427"/>
      <c r="F6427"/>
      <c r="G6427" s="72"/>
      <c r="H6427" s="72"/>
      <c r="I6427" s="2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</row>
    <row r="6428" spans="1:38">
      <c r="A6428"/>
      <c r="B6428"/>
      <c r="C6428"/>
      <c r="D6428"/>
      <c r="E6428"/>
      <c r="F6428"/>
      <c r="G6428" s="72"/>
      <c r="H6428" s="72"/>
      <c r="I6428" s="2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</row>
    <row r="6429" spans="1:38">
      <c r="A6429"/>
      <c r="B6429"/>
      <c r="C6429"/>
      <c r="D6429"/>
      <c r="E6429"/>
      <c r="F6429"/>
      <c r="G6429" s="72"/>
      <c r="H6429" s="72"/>
      <c r="I6429" s="2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</row>
    <row r="6430" spans="1:38">
      <c r="A6430"/>
      <c r="B6430"/>
      <c r="C6430"/>
      <c r="D6430"/>
      <c r="E6430"/>
      <c r="F6430"/>
      <c r="G6430" s="72"/>
      <c r="H6430" s="72"/>
      <c r="I6430" s="2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</row>
    <row r="6431" spans="1:38">
      <c r="A6431"/>
      <c r="B6431"/>
      <c r="C6431"/>
      <c r="D6431"/>
      <c r="E6431"/>
      <c r="F6431"/>
      <c r="G6431" s="72"/>
      <c r="H6431" s="72"/>
      <c r="I6431" s="2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</row>
    <row r="6432" spans="1:38">
      <c r="A6432"/>
      <c r="B6432"/>
      <c r="C6432"/>
      <c r="D6432"/>
      <c r="E6432"/>
      <c r="F6432"/>
      <c r="G6432" s="72"/>
      <c r="H6432" s="72"/>
      <c r="I6432" s="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</row>
    <row r="6433" spans="1:38">
      <c r="A6433"/>
      <c r="B6433"/>
      <c r="C6433"/>
      <c r="D6433"/>
      <c r="E6433"/>
      <c r="F6433"/>
      <c r="G6433" s="72"/>
      <c r="H6433" s="72"/>
      <c r="I6433" s="2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</row>
    <row r="6434" spans="1:38">
      <c r="A6434"/>
      <c r="B6434"/>
      <c r="C6434"/>
      <c r="D6434"/>
      <c r="E6434"/>
      <c r="F6434"/>
      <c r="G6434" s="72"/>
      <c r="H6434" s="72"/>
      <c r="I6434" s="2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</row>
    <row r="6435" spans="1:38">
      <c r="A6435"/>
      <c r="B6435"/>
      <c r="C6435"/>
      <c r="D6435"/>
      <c r="E6435"/>
      <c r="F6435"/>
      <c r="G6435" s="72"/>
      <c r="H6435" s="72"/>
      <c r="I6435" s="2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</row>
    <row r="6436" spans="1:38">
      <c r="A6436"/>
      <c r="B6436"/>
      <c r="C6436"/>
      <c r="D6436"/>
      <c r="E6436"/>
      <c r="F6436"/>
      <c r="G6436" s="72"/>
      <c r="H6436" s="72"/>
      <c r="I6436" s="2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</row>
    <row r="6437" spans="1:38">
      <c r="A6437"/>
      <c r="B6437"/>
      <c r="C6437"/>
      <c r="D6437"/>
      <c r="E6437"/>
      <c r="F6437"/>
      <c r="G6437" s="72"/>
      <c r="H6437" s="72"/>
      <c r="I6437" s="2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</row>
    <row r="6438" spans="1:38">
      <c r="A6438"/>
      <c r="B6438"/>
      <c r="C6438"/>
      <c r="D6438"/>
      <c r="E6438"/>
      <c r="F6438"/>
      <c r="G6438" s="72"/>
      <c r="H6438" s="72"/>
      <c r="I6438" s="2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</row>
    <row r="6439" spans="1:38">
      <c r="A6439"/>
      <c r="B6439"/>
      <c r="C6439"/>
      <c r="D6439"/>
      <c r="E6439"/>
      <c r="F6439"/>
      <c r="G6439" s="72"/>
      <c r="H6439" s="72"/>
      <c r="I6439" s="2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</row>
    <row r="6440" spans="1:38">
      <c r="A6440"/>
      <c r="B6440"/>
      <c r="C6440"/>
      <c r="D6440"/>
      <c r="E6440"/>
      <c r="F6440"/>
      <c r="G6440" s="72"/>
      <c r="H6440" s="72"/>
      <c r="I6440" s="2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</row>
    <row r="6441" spans="1:38">
      <c r="A6441"/>
      <c r="B6441"/>
      <c r="C6441"/>
      <c r="D6441"/>
      <c r="E6441"/>
      <c r="F6441"/>
      <c r="G6441" s="72"/>
      <c r="H6441" s="72"/>
      <c r="I6441" s="2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</row>
    <row r="6442" spans="1:38">
      <c r="A6442"/>
      <c r="B6442"/>
      <c r="C6442"/>
      <c r="D6442"/>
      <c r="E6442"/>
      <c r="F6442"/>
      <c r="G6442" s="72"/>
      <c r="H6442" s="72"/>
      <c r="I6442" s="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</row>
    <row r="6443" spans="1:38">
      <c r="A6443"/>
      <c r="B6443"/>
      <c r="C6443"/>
      <c r="D6443"/>
      <c r="E6443"/>
      <c r="F6443"/>
      <c r="G6443" s="72"/>
      <c r="H6443" s="72"/>
      <c r="I6443" s="2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</row>
    <row r="6444" spans="1:38">
      <c r="A6444"/>
      <c r="B6444"/>
      <c r="C6444"/>
      <c r="D6444"/>
      <c r="E6444"/>
      <c r="F6444"/>
      <c r="G6444" s="72"/>
      <c r="H6444" s="72"/>
      <c r="I6444" s="2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</row>
    <row r="6445" spans="1:38">
      <c r="A6445"/>
      <c r="B6445"/>
      <c r="C6445"/>
      <c r="D6445"/>
      <c r="E6445"/>
      <c r="F6445"/>
      <c r="G6445" s="72"/>
      <c r="H6445" s="72"/>
      <c r="I6445" s="2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</row>
    <row r="6446" spans="1:38">
      <c r="A6446"/>
      <c r="B6446"/>
      <c r="C6446"/>
      <c r="D6446"/>
      <c r="E6446"/>
      <c r="F6446"/>
      <c r="G6446" s="72"/>
      <c r="H6446" s="72"/>
      <c r="I6446" s="2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</row>
    <row r="6447" spans="1:38">
      <c r="A6447"/>
      <c r="B6447"/>
      <c r="C6447"/>
      <c r="D6447"/>
      <c r="E6447"/>
      <c r="F6447"/>
      <c r="G6447" s="72"/>
      <c r="H6447" s="72"/>
      <c r="I6447" s="2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</row>
    <row r="6448" spans="1:38">
      <c r="A6448"/>
      <c r="B6448"/>
      <c r="C6448"/>
      <c r="D6448"/>
      <c r="E6448"/>
      <c r="F6448"/>
      <c r="G6448" s="72"/>
      <c r="H6448" s="72"/>
      <c r="I6448" s="2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</row>
    <row r="6449" spans="1:38">
      <c r="A6449"/>
      <c r="B6449"/>
      <c r="C6449"/>
      <c r="D6449"/>
      <c r="E6449"/>
      <c r="F6449"/>
      <c r="G6449" s="72"/>
      <c r="H6449" s="72"/>
      <c r="I6449" s="2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</row>
    <row r="6450" spans="1:38">
      <c r="A6450"/>
      <c r="B6450"/>
      <c r="C6450"/>
      <c r="D6450"/>
      <c r="E6450"/>
      <c r="F6450"/>
      <c r="G6450" s="72"/>
      <c r="H6450" s="72"/>
      <c r="I6450" s="2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</row>
    <row r="6451" spans="1:38">
      <c r="A6451"/>
      <c r="B6451"/>
      <c r="C6451"/>
      <c r="D6451"/>
      <c r="E6451"/>
      <c r="F6451"/>
      <c r="G6451" s="72"/>
      <c r="H6451" s="72"/>
      <c r="I6451" s="2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</row>
    <row r="6452" spans="1:38">
      <c r="A6452"/>
      <c r="B6452"/>
      <c r="C6452"/>
      <c r="D6452"/>
      <c r="E6452"/>
      <c r="F6452"/>
      <c r="G6452" s="72"/>
      <c r="H6452" s="72"/>
      <c r="I6452" s="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</row>
    <row r="6453" spans="1:38">
      <c r="A6453"/>
      <c r="B6453"/>
      <c r="C6453"/>
      <c r="D6453"/>
      <c r="E6453"/>
      <c r="F6453"/>
      <c r="G6453" s="72"/>
      <c r="H6453" s="72"/>
      <c r="I6453" s="2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</row>
    <row r="6454" spans="1:38">
      <c r="A6454"/>
      <c r="B6454"/>
      <c r="C6454"/>
      <c r="D6454"/>
      <c r="E6454"/>
      <c r="F6454"/>
      <c r="G6454" s="72"/>
      <c r="H6454" s="72"/>
      <c r="I6454" s="2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</row>
    <row r="6455" spans="1:38">
      <c r="A6455"/>
      <c r="B6455"/>
      <c r="C6455"/>
      <c r="D6455"/>
      <c r="E6455"/>
      <c r="F6455"/>
      <c r="G6455" s="72"/>
      <c r="H6455" s="72"/>
      <c r="I6455" s="2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</row>
    <row r="6456" spans="1:38">
      <c r="A6456"/>
      <c r="B6456"/>
      <c r="C6456"/>
      <c r="D6456"/>
      <c r="E6456"/>
      <c r="F6456"/>
      <c r="G6456" s="72"/>
      <c r="H6456" s="72"/>
      <c r="I6456" s="2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</row>
    <row r="6457" spans="1:38">
      <c r="A6457"/>
      <c r="B6457"/>
      <c r="C6457"/>
      <c r="D6457"/>
      <c r="E6457"/>
      <c r="F6457"/>
      <c r="G6457" s="72"/>
      <c r="H6457" s="72"/>
      <c r="I6457" s="2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</row>
    <row r="6458" spans="1:38">
      <c r="A6458"/>
      <c r="B6458"/>
      <c r="C6458"/>
      <c r="D6458"/>
      <c r="E6458"/>
      <c r="F6458"/>
      <c r="G6458" s="72"/>
      <c r="H6458" s="72"/>
      <c r="I6458" s="2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</row>
    <row r="6459" spans="1:38">
      <c r="A6459"/>
      <c r="B6459"/>
      <c r="C6459"/>
      <c r="D6459"/>
      <c r="E6459"/>
      <c r="F6459"/>
      <c r="G6459" s="72"/>
      <c r="H6459" s="72"/>
      <c r="I6459" s="2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</row>
    <row r="6460" spans="1:38">
      <c r="A6460"/>
      <c r="B6460"/>
      <c r="C6460"/>
      <c r="D6460"/>
      <c r="E6460"/>
      <c r="F6460"/>
      <c r="G6460" s="72"/>
      <c r="H6460" s="72"/>
      <c r="I6460" s="2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</row>
    <row r="6461" spans="1:38">
      <c r="A6461"/>
      <c r="B6461"/>
      <c r="C6461"/>
      <c r="D6461"/>
      <c r="E6461"/>
      <c r="F6461"/>
      <c r="G6461" s="72"/>
      <c r="H6461" s="72"/>
      <c r="I6461" s="2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</row>
    <row r="6462" spans="1:38">
      <c r="A6462"/>
      <c r="B6462"/>
      <c r="C6462"/>
      <c r="D6462"/>
      <c r="E6462"/>
      <c r="F6462"/>
      <c r="G6462" s="72"/>
      <c r="H6462" s="72"/>
      <c r="I6462" s="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</row>
    <row r="6463" spans="1:38">
      <c r="A6463"/>
      <c r="B6463"/>
      <c r="C6463"/>
      <c r="D6463"/>
      <c r="E6463"/>
      <c r="F6463"/>
      <c r="G6463" s="72"/>
      <c r="H6463" s="72"/>
      <c r="I6463" s="2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</row>
    <row r="6464" spans="1:38">
      <c r="A6464"/>
      <c r="B6464"/>
      <c r="C6464"/>
      <c r="D6464"/>
      <c r="E6464"/>
      <c r="F6464"/>
      <c r="G6464" s="72"/>
      <c r="H6464" s="72"/>
      <c r="I6464" s="2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</row>
    <row r="6465" spans="1:38">
      <c r="A6465"/>
      <c r="B6465"/>
      <c r="C6465"/>
      <c r="D6465"/>
      <c r="E6465"/>
      <c r="F6465"/>
      <c r="G6465" s="72"/>
      <c r="H6465" s="72"/>
      <c r="I6465" s="2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</row>
    <row r="6466" spans="1:38">
      <c r="A6466"/>
      <c r="B6466"/>
      <c r="C6466"/>
      <c r="D6466"/>
      <c r="E6466"/>
      <c r="F6466"/>
      <c r="G6466" s="72"/>
      <c r="H6466" s="72"/>
      <c r="I6466" s="2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</row>
    <row r="6467" spans="1:38">
      <c r="A6467"/>
      <c r="B6467"/>
      <c r="C6467"/>
      <c r="D6467"/>
      <c r="E6467"/>
      <c r="F6467"/>
      <c r="G6467" s="72"/>
      <c r="H6467" s="72"/>
      <c r="I6467" s="2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</row>
    <row r="6468" spans="1:38">
      <c r="A6468"/>
      <c r="B6468"/>
      <c r="C6468"/>
      <c r="D6468"/>
      <c r="E6468"/>
      <c r="F6468"/>
      <c r="G6468" s="72"/>
      <c r="H6468" s="72"/>
      <c r="I6468" s="2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</row>
    <row r="6469" spans="1:38">
      <c r="A6469"/>
      <c r="B6469"/>
      <c r="C6469"/>
      <c r="D6469"/>
      <c r="E6469"/>
      <c r="F6469"/>
      <c r="G6469" s="72"/>
      <c r="H6469" s="72"/>
      <c r="I6469" s="2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</row>
    <row r="6470" spans="1:38">
      <c r="A6470"/>
      <c r="B6470"/>
      <c r="C6470"/>
      <c r="D6470"/>
      <c r="E6470"/>
      <c r="F6470"/>
      <c r="G6470" s="72"/>
      <c r="H6470" s="72"/>
      <c r="I6470" s="2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</row>
    <row r="6471" spans="1:38">
      <c r="A6471"/>
      <c r="B6471"/>
      <c r="C6471"/>
      <c r="D6471"/>
      <c r="E6471"/>
      <c r="F6471"/>
      <c r="G6471" s="72"/>
      <c r="H6471" s="72"/>
      <c r="I6471" s="2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</row>
    <row r="6472" spans="1:38">
      <c r="A6472"/>
      <c r="B6472"/>
      <c r="C6472"/>
      <c r="D6472"/>
      <c r="E6472"/>
      <c r="F6472"/>
      <c r="G6472" s="72"/>
      <c r="H6472" s="72"/>
      <c r="I6472" s="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</row>
    <row r="6473" spans="1:38">
      <c r="A6473"/>
      <c r="B6473"/>
      <c r="C6473"/>
      <c r="D6473"/>
      <c r="E6473"/>
      <c r="F6473"/>
      <c r="G6473" s="72"/>
      <c r="H6473" s="72"/>
      <c r="I6473" s="2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</row>
    <row r="6474" spans="1:38">
      <c r="A6474"/>
      <c r="B6474"/>
      <c r="C6474"/>
      <c r="D6474"/>
      <c r="E6474"/>
      <c r="F6474"/>
      <c r="G6474" s="72"/>
      <c r="H6474" s="72"/>
      <c r="I6474" s="2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</row>
    <row r="6475" spans="1:38">
      <c r="A6475"/>
      <c r="B6475"/>
      <c r="C6475"/>
      <c r="D6475"/>
      <c r="E6475"/>
      <c r="F6475"/>
      <c r="G6475" s="72"/>
      <c r="H6475" s="72"/>
      <c r="I6475" s="2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</row>
    <row r="6476" spans="1:38">
      <c r="A6476"/>
      <c r="B6476"/>
      <c r="C6476"/>
      <c r="D6476"/>
      <c r="E6476"/>
      <c r="F6476"/>
      <c r="G6476" s="72"/>
      <c r="H6476" s="72"/>
      <c r="I6476" s="2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</row>
    <row r="6477" spans="1:38">
      <c r="A6477"/>
      <c r="B6477"/>
      <c r="C6477"/>
      <c r="D6477"/>
      <c r="E6477"/>
      <c r="F6477"/>
      <c r="G6477" s="72"/>
      <c r="H6477" s="72"/>
      <c r="I6477" s="2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</row>
    <row r="6478" spans="1:38">
      <c r="A6478"/>
      <c r="B6478"/>
      <c r="C6478"/>
      <c r="D6478"/>
      <c r="E6478"/>
      <c r="F6478"/>
      <c r="G6478" s="72"/>
      <c r="H6478" s="72"/>
      <c r="I6478" s="2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</row>
    <row r="6479" spans="1:38">
      <c r="A6479"/>
      <c r="B6479"/>
      <c r="C6479"/>
      <c r="D6479"/>
      <c r="E6479"/>
      <c r="F6479"/>
      <c r="G6479" s="72"/>
      <c r="H6479" s="72"/>
      <c r="I6479" s="2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</row>
    <row r="6480" spans="1:38">
      <c r="A6480"/>
      <c r="B6480"/>
      <c r="C6480"/>
      <c r="D6480"/>
      <c r="E6480"/>
      <c r="F6480"/>
      <c r="G6480" s="72"/>
      <c r="H6480" s="72"/>
      <c r="I6480" s="2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</row>
    <row r="6481" spans="1:38">
      <c r="A6481"/>
      <c r="B6481"/>
      <c r="C6481"/>
      <c r="D6481"/>
      <c r="E6481"/>
      <c r="F6481"/>
      <c r="G6481" s="72"/>
      <c r="H6481" s="72"/>
      <c r="I6481" s="2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</row>
    <row r="6482" spans="1:38">
      <c r="A6482"/>
      <c r="B6482"/>
      <c r="C6482"/>
      <c r="D6482"/>
      <c r="E6482"/>
      <c r="F6482"/>
      <c r="G6482" s="72"/>
      <c r="H6482" s="72"/>
      <c r="I6482" s="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</row>
    <row r="6483" spans="1:38">
      <c r="A6483"/>
      <c r="B6483"/>
      <c r="C6483"/>
      <c r="D6483"/>
      <c r="E6483"/>
      <c r="F6483"/>
      <c r="G6483" s="72"/>
      <c r="H6483" s="72"/>
      <c r="I6483" s="2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</row>
    <row r="6484" spans="1:38">
      <c r="A6484"/>
      <c r="B6484"/>
      <c r="C6484"/>
      <c r="D6484"/>
      <c r="E6484"/>
      <c r="F6484"/>
      <c r="G6484" s="72"/>
      <c r="H6484" s="72"/>
      <c r="I6484" s="2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</row>
    <row r="6485" spans="1:38">
      <c r="A6485"/>
      <c r="B6485"/>
      <c r="C6485"/>
      <c r="D6485"/>
      <c r="E6485"/>
      <c r="F6485"/>
      <c r="G6485" s="72"/>
      <c r="H6485" s="72"/>
      <c r="I6485" s="2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</row>
    <row r="6486" spans="1:38">
      <c r="A6486"/>
      <c r="B6486"/>
      <c r="C6486"/>
      <c r="D6486"/>
      <c r="E6486"/>
      <c r="F6486"/>
      <c r="G6486" s="72"/>
      <c r="H6486" s="72"/>
      <c r="I6486" s="2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</row>
    <row r="6487" spans="1:38">
      <c r="A6487"/>
      <c r="B6487"/>
      <c r="C6487"/>
      <c r="D6487"/>
      <c r="E6487"/>
      <c r="F6487"/>
      <c r="G6487" s="72"/>
      <c r="H6487" s="72"/>
      <c r="I6487" s="2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</row>
    <row r="6488" spans="1:38">
      <c r="A6488"/>
      <c r="B6488"/>
      <c r="C6488"/>
      <c r="D6488"/>
      <c r="E6488"/>
      <c r="F6488"/>
      <c r="G6488" s="72"/>
      <c r="H6488" s="72"/>
      <c r="I6488" s="2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</row>
    <row r="6489" spans="1:38">
      <c r="A6489"/>
      <c r="B6489"/>
      <c r="C6489"/>
      <c r="D6489"/>
      <c r="E6489"/>
      <c r="F6489"/>
      <c r="G6489" s="72"/>
      <c r="H6489" s="72"/>
      <c r="I6489" s="2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</row>
    <row r="6490" spans="1:38">
      <c r="A6490"/>
      <c r="B6490"/>
      <c r="C6490"/>
      <c r="D6490"/>
      <c r="E6490"/>
      <c r="F6490"/>
      <c r="G6490" s="72"/>
      <c r="H6490" s="72"/>
      <c r="I6490" s="2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</row>
    <row r="6491" spans="1:38">
      <c r="A6491"/>
      <c r="B6491"/>
      <c r="C6491"/>
      <c r="D6491"/>
      <c r="E6491"/>
      <c r="F6491"/>
      <c r="G6491" s="72"/>
      <c r="H6491" s="72"/>
      <c r="I6491" s="2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</row>
    <row r="6492" spans="1:38">
      <c r="A6492"/>
      <c r="B6492"/>
      <c r="C6492"/>
      <c r="D6492"/>
      <c r="E6492"/>
      <c r="F6492"/>
      <c r="G6492" s="72"/>
      <c r="H6492" s="72"/>
      <c r="I6492" s="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</row>
    <row r="6493" spans="1:38">
      <c r="A6493"/>
      <c r="B6493"/>
      <c r="C6493"/>
      <c r="D6493"/>
      <c r="E6493"/>
      <c r="F6493"/>
      <c r="G6493" s="72"/>
      <c r="H6493" s="72"/>
      <c r="I6493" s="2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</row>
    <row r="6494" spans="1:38">
      <c r="A6494"/>
      <c r="B6494"/>
      <c r="C6494"/>
      <c r="D6494"/>
      <c r="E6494"/>
      <c r="F6494"/>
      <c r="G6494" s="72"/>
      <c r="H6494" s="72"/>
      <c r="I6494" s="2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</row>
    <row r="6495" spans="1:38">
      <c r="A6495"/>
      <c r="B6495"/>
      <c r="C6495"/>
      <c r="D6495"/>
      <c r="E6495"/>
      <c r="F6495"/>
      <c r="G6495" s="72"/>
      <c r="H6495" s="72"/>
      <c r="I6495" s="2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</row>
    <row r="6496" spans="1:38">
      <c r="A6496"/>
      <c r="B6496"/>
      <c r="C6496"/>
      <c r="D6496"/>
      <c r="E6496"/>
      <c r="F6496"/>
      <c r="G6496" s="72"/>
      <c r="H6496" s="72"/>
      <c r="I6496" s="2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</row>
    <row r="6497" spans="1:38">
      <c r="A6497"/>
      <c r="B6497"/>
      <c r="C6497"/>
      <c r="D6497"/>
      <c r="E6497"/>
      <c r="F6497"/>
      <c r="G6497" s="72"/>
      <c r="H6497" s="72"/>
      <c r="I6497" s="2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</row>
    <row r="6498" spans="1:38">
      <c r="A6498"/>
      <c r="B6498"/>
      <c r="C6498"/>
      <c r="D6498"/>
      <c r="E6498"/>
      <c r="F6498"/>
      <c r="G6498" s="72"/>
      <c r="H6498" s="72"/>
      <c r="I6498" s="2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</row>
    <row r="6499" spans="1:38">
      <c r="A6499"/>
      <c r="B6499"/>
      <c r="C6499"/>
      <c r="D6499"/>
      <c r="E6499"/>
      <c r="F6499"/>
      <c r="G6499" s="72"/>
      <c r="H6499" s="72"/>
      <c r="I6499" s="2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</row>
    <row r="6500" spans="1:38">
      <c r="A6500"/>
      <c r="B6500"/>
      <c r="C6500"/>
      <c r="D6500"/>
      <c r="E6500"/>
      <c r="F6500"/>
      <c r="G6500" s="72"/>
      <c r="H6500" s="72"/>
      <c r="I6500" s="2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</row>
    <row r="6501" spans="1:38">
      <c r="A6501"/>
      <c r="B6501"/>
      <c r="C6501"/>
      <c r="D6501"/>
      <c r="E6501"/>
      <c r="F6501"/>
      <c r="G6501" s="72"/>
      <c r="H6501" s="72"/>
      <c r="I6501" s="2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</row>
    <row r="6502" spans="1:38">
      <c r="A6502"/>
      <c r="B6502"/>
      <c r="C6502"/>
      <c r="D6502"/>
      <c r="E6502"/>
      <c r="F6502"/>
      <c r="G6502" s="72"/>
      <c r="H6502" s="72"/>
      <c r="I6502" s="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</row>
    <row r="6503" spans="1:38">
      <c r="A6503"/>
      <c r="B6503"/>
      <c r="C6503"/>
      <c r="D6503"/>
      <c r="E6503"/>
      <c r="F6503"/>
      <c r="G6503" s="72"/>
      <c r="H6503" s="72"/>
      <c r="I6503" s="2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</row>
    <row r="6504" spans="1:38">
      <c r="A6504"/>
      <c r="B6504"/>
      <c r="C6504"/>
      <c r="D6504"/>
      <c r="E6504"/>
      <c r="F6504"/>
      <c r="G6504" s="72"/>
      <c r="H6504" s="72"/>
      <c r="I6504" s="2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</row>
    <row r="6505" spans="1:38">
      <c r="A6505"/>
      <c r="B6505"/>
      <c r="C6505"/>
      <c r="D6505"/>
      <c r="E6505"/>
      <c r="F6505"/>
      <c r="G6505" s="72"/>
      <c r="H6505" s="72"/>
      <c r="I6505" s="2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</row>
    <row r="6506" spans="1:38">
      <c r="A6506"/>
      <c r="B6506"/>
      <c r="C6506"/>
      <c r="D6506"/>
      <c r="E6506"/>
      <c r="F6506"/>
      <c r="G6506" s="72"/>
      <c r="H6506" s="72"/>
      <c r="I6506" s="2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</row>
    <row r="6507" spans="1:38">
      <c r="A6507"/>
      <c r="B6507"/>
      <c r="C6507"/>
      <c r="D6507"/>
      <c r="E6507"/>
      <c r="F6507"/>
      <c r="G6507" s="72"/>
      <c r="H6507" s="72"/>
      <c r="I6507" s="2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</row>
    <row r="6508" spans="1:38">
      <c r="A6508"/>
      <c r="B6508"/>
      <c r="C6508"/>
      <c r="D6508"/>
      <c r="E6508"/>
      <c r="F6508"/>
      <c r="G6508" s="72"/>
      <c r="H6508" s="72"/>
      <c r="I6508" s="2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</row>
    <row r="6509" spans="1:38">
      <c r="A6509"/>
      <c r="B6509"/>
      <c r="C6509"/>
      <c r="D6509"/>
      <c r="E6509"/>
      <c r="F6509"/>
      <c r="G6509" s="72"/>
      <c r="H6509" s="72"/>
      <c r="I6509" s="2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</row>
    <row r="6510" spans="1:38">
      <c r="A6510"/>
      <c r="B6510"/>
      <c r="C6510"/>
      <c r="D6510"/>
      <c r="E6510"/>
      <c r="F6510"/>
      <c r="G6510" s="72"/>
      <c r="H6510" s="72"/>
      <c r="I6510" s="2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</row>
    <row r="6511" spans="1:38">
      <c r="A6511"/>
      <c r="B6511"/>
      <c r="C6511"/>
      <c r="D6511"/>
      <c r="E6511"/>
      <c r="F6511"/>
      <c r="G6511" s="72"/>
      <c r="H6511" s="72"/>
      <c r="I6511" s="2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</row>
    <row r="6512" spans="1:38">
      <c r="A6512"/>
      <c r="B6512"/>
      <c r="C6512"/>
      <c r="D6512"/>
      <c r="E6512"/>
      <c r="F6512"/>
      <c r="G6512" s="72"/>
      <c r="H6512" s="72"/>
      <c r="I6512" s="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</row>
    <row r="6513" spans="1:38">
      <c r="A6513"/>
      <c r="B6513"/>
      <c r="C6513"/>
      <c r="D6513"/>
      <c r="E6513"/>
      <c r="F6513"/>
      <c r="G6513" s="72"/>
      <c r="H6513" s="72"/>
      <c r="I6513" s="2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</row>
    <row r="6514" spans="1:38">
      <c r="A6514"/>
      <c r="B6514"/>
      <c r="C6514"/>
      <c r="D6514"/>
      <c r="E6514"/>
      <c r="F6514"/>
      <c r="G6514" s="72"/>
      <c r="H6514" s="72"/>
      <c r="I6514" s="2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</row>
    <row r="6515" spans="1:38">
      <c r="A6515"/>
      <c r="B6515"/>
      <c r="C6515"/>
      <c r="D6515"/>
      <c r="E6515"/>
      <c r="F6515"/>
      <c r="G6515" s="72"/>
      <c r="H6515" s="72"/>
      <c r="I6515" s="2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</row>
    <row r="6516" spans="1:38">
      <c r="A6516"/>
      <c r="B6516"/>
      <c r="C6516"/>
      <c r="D6516"/>
      <c r="E6516"/>
      <c r="F6516"/>
      <c r="G6516" s="72"/>
      <c r="H6516" s="72"/>
      <c r="I6516" s="2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</row>
    <row r="6517" spans="1:38">
      <c r="A6517"/>
      <c r="B6517"/>
      <c r="C6517"/>
      <c r="D6517"/>
      <c r="E6517"/>
      <c r="F6517"/>
      <c r="G6517" s="72"/>
      <c r="H6517" s="72"/>
      <c r="I6517" s="2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</row>
    <row r="6518" spans="1:38">
      <c r="A6518"/>
      <c r="B6518"/>
      <c r="C6518"/>
      <c r="D6518"/>
      <c r="E6518"/>
      <c r="F6518"/>
      <c r="G6518" s="72"/>
      <c r="H6518" s="72"/>
      <c r="I6518" s="2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</row>
    <row r="6519" spans="1:38">
      <c r="A6519"/>
      <c r="B6519"/>
      <c r="C6519"/>
      <c r="D6519"/>
      <c r="E6519"/>
      <c r="F6519"/>
      <c r="G6519" s="72"/>
      <c r="H6519" s="72"/>
      <c r="I6519" s="2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</row>
    <row r="6520" spans="1:38">
      <c r="A6520"/>
      <c r="B6520"/>
      <c r="C6520"/>
      <c r="D6520"/>
      <c r="E6520"/>
      <c r="F6520"/>
      <c r="G6520" s="72"/>
      <c r="H6520" s="72"/>
      <c r="I6520" s="2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</row>
    <row r="6521" spans="1:38">
      <c r="A6521"/>
      <c r="B6521"/>
      <c r="C6521"/>
      <c r="D6521"/>
      <c r="E6521"/>
      <c r="F6521"/>
      <c r="G6521" s="72"/>
      <c r="H6521" s="72"/>
      <c r="I6521" s="2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</row>
    <row r="6522" spans="1:38">
      <c r="A6522"/>
      <c r="B6522"/>
      <c r="C6522"/>
      <c r="D6522"/>
      <c r="E6522"/>
      <c r="F6522"/>
      <c r="G6522" s="72"/>
      <c r="H6522" s="72"/>
      <c r="I6522" s="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</row>
    <row r="6523" spans="1:38">
      <c r="A6523"/>
      <c r="B6523"/>
      <c r="C6523"/>
      <c r="D6523"/>
      <c r="E6523"/>
      <c r="F6523"/>
      <c r="G6523" s="72"/>
      <c r="H6523" s="72"/>
      <c r="I6523" s="2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</row>
    <row r="6524" spans="1:38">
      <c r="A6524"/>
      <c r="B6524"/>
      <c r="C6524"/>
      <c r="D6524"/>
      <c r="E6524"/>
      <c r="F6524"/>
      <c r="G6524" s="72"/>
      <c r="H6524" s="72"/>
      <c r="I6524" s="2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</row>
    <row r="6525" spans="1:38">
      <c r="A6525"/>
      <c r="B6525"/>
      <c r="C6525"/>
      <c r="D6525"/>
      <c r="E6525"/>
      <c r="F6525"/>
      <c r="G6525" s="72"/>
      <c r="H6525" s="72"/>
      <c r="I6525" s="2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</row>
    <row r="6526" spans="1:38">
      <c r="A6526"/>
      <c r="B6526"/>
      <c r="C6526"/>
      <c r="D6526"/>
      <c r="E6526"/>
      <c r="F6526"/>
      <c r="G6526" s="72"/>
      <c r="H6526" s="72"/>
      <c r="I6526" s="2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</row>
    <row r="6527" spans="1:38">
      <c r="A6527"/>
      <c r="B6527"/>
      <c r="C6527"/>
      <c r="D6527"/>
      <c r="E6527"/>
      <c r="F6527"/>
      <c r="G6527" s="72"/>
      <c r="H6527" s="72"/>
      <c r="I6527" s="2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</row>
    <row r="6528" spans="1:38">
      <c r="A6528"/>
      <c r="B6528"/>
      <c r="C6528"/>
      <c r="D6528"/>
      <c r="E6528"/>
      <c r="F6528"/>
      <c r="G6528" s="72"/>
      <c r="H6528" s="72"/>
      <c r="I6528" s="2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</row>
    <row r="6529" spans="1:38">
      <c r="A6529"/>
      <c r="B6529"/>
      <c r="C6529"/>
      <c r="D6529"/>
      <c r="E6529"/>
      <c r="F6529"/>
      <c r="G6529" s="72"/>
      <c r="H6529" s="72"/>
      <c r="I6529" s="2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</row>
    <row r="6530" spans="1:38">
      <c r="A6530"/>
      <c r="B6530"/>
      <c r="C6530"/>
      <c r="D6530"/>
      <c r="E6530"/>
      <c r="F6530"/>
      <c r="G6530" s="72"/>
      <c r="H6530" s="72"/>
      <c r="I6530" s="2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</row>
    <row r="6531" spans="1:38">
      <c r="A6531"/>
      <c r="B6531"/>
      <c r="C6531"/>
      <c r="D6531"/>
      <c r="E6531"/>
      <c r="F6531"/>
      <c r="G6531" s="72"/>
      <c r="H6531" s="72"/>
      <c r="I6531" s="2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</row>
    <row r="6532" spans="1:38">
      <c r="A6532"/>
      <c r="B6532"/>
      <c r="C6532"/>
      <c r="D6532"/>
      <c r="E6532"/>
      <c r="F6532"/>
      <c r="G6532" s="72"/>
      <c r="H6532" s="72"/>
      <c r="I6532" s="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</row>
    <row r="6533" spans="1:38">
      <c r="A6533"/>
      <c r="B6533"/>
      <c r="C6533"/>
      <c r="D6533"/>
      <c r="E6533"/>
      <c r="F6533"/>
      <c r="G6533" s="72"/>
      <c r="H6533" s="72"/>
      <c r="I6533" s="2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</row>
    <row r="6534" spans="1:38">
      <c r="A6534"/>
      <c r="B6534"/>
      <c r="C6534"/>
      <c r="D6534"/>
      <c r="E6534"/>
      <c r="F6534"/>
      <c r="G6534" s="72"/>
      <c r="H6534" s="72"/>
      <c r="I6534" s="2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</row>
    <row r="6535" spans="1:38">
      <c r="A6535"/>
      <c r="B6535"/>
      <c r="C6535"/>
      <c r="D6535"/>
      <c r="E6535"/>
      <c r="F6535"/>
      <c r="G6535" s="72"/>
      <c r="H6535" s="72"/>
      <c r="I6535" s="2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</row>
    <row r="6536" spans="1:38">
      <c r="A6536"/>
      <c r="B6536"/>
      <c r="C6536"/>
      <c r="D6536"/>
      <c r="E6536"/>
      <c r="F6536"/>
      <c r="G6536" s="72"/>
      <c r="H6536" s="72"/>
      <c r="I6536" s="2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</row>
    <row r="6537" spans="1:38">
      <c r="A6537"/>
      <c r="B6537"/>
      <c r="C6537"/>
      <c r="D6537"/>
      <c r="E6537"/>
      <c r="F6537"/>
      <c r="G6537" s="72"/>
      <c r="H6537" s="72"/>
      <c r="I6537" s="2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</row>
    <row r="6538" spans="1:38">
      <c r="A6538"/>
      <c r="B6538"/>
      <c r="C6538"/>
      <c r="D6538"/>
      <c r="E6538"/>
      <c r="F6538"/>
      <c r="G6538" s="72"/>
      <c r="H6538" s="72"/>
      <c r="I6538" s="2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</row>
    <row r="6539" spans="1:38">
      <c r="A6539"/>
      <c r="B6539"/>
      <c r="C6539"/>
      <c r="D6539"/>
      <c r="E6539"/>
      <c r="F6539"/>
      <c r="G6539" s="72"/>
      <c r="H6539" s="72"/>
      <c r="I6539" s="2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</row>
    <row r="6540" spans="1:38">
      <c r="A6540"/>
      <c r="B6540"/>
      <c r="C6540"/>
      <c r="D6540"/>
      <c r="E6540"/>
      <c r="F6540"/>
      <c r="G6540" s="72"/>
      <c r="H6540" s="72"/>
      <c r="I6540" s="2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</row>
    <row r="6541" spans="1:38">
      <c r="A6541"/>
      <c r="B6541"/>
      <c r="C6541"/>
      <c r="D6541"/>
      <c r="E6541"/>
      <c r="F6541"/>
      <c r="G6541" s="72"/>
      <c r="H6541" s="72"/>
      <c r="I6541" s="2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</row>
    <row r="6542" spans="1:38">
      <c r="A6542"/>
      <c r="B6542"/>
      <c r="C6542"/>
      <c r="D6542"/>
      <c r="E6542"/>
      <c r="F6542"/>
      <c r="G6542" s="72"/>
      <c r="H6542" s="72"/>
      <c r="I6542" s="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</row>
    <row r="6543" spans="1:38">
      <c r="A6543"/>
      <c r="B6543"/>
      <c r="C6543"/>
      <c r="D6543"/>
      <c r="E6543"/>
      <c r="F6543"/>
      <c r="G6543" s="72"/>
      <c r="H6543" s="72"/>
      <c r="I6543" s="2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</row>
    <row r="6544" spans="1:38">
      <c r="A6544"/>
      <c r="B6544"/>
      <c r="C6544"/>
      <c r="D6544"/>
      <c r="E6544"/>
      <c r="F6544"/>
      <c r="G6544" s="72"/>
      <c r="H6544" s="72"/>
      <c r="I6544" s="2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</row>
    <row r="6545" spans="1:38">
      <c r="A6545"/>
      <c r="B6545"/>
      <c r="C6545"/>
      <c r="D6545"/>
      <c r="E6545"/>
      <c r="F6545"/>
      <c r="G6545" s="72"/>
      <c r="H6545" s="72"/>
      <c r="I6545" s="2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</row>
    <row r="6546" spans="1:38">
      <c r="A6546"/>
      <c r="B6546"/>
      <c r="C6546"/>
      <c r="D6546"/>
      <c r="E6546"/>
      <c r="F6546"/>
      <c r="G6546" s="72"/>
      <c r="H6546" s="72"/>
      <c r="I6546" s="2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</row>
    <row r="6547" spans="1:38">
      <c r="A6547"/>
      <c r="B6547"/>
      <c r="C6547"/>
      <c r="D6547"/>
      <c r="E6547"/>
      <c r="F6547"/>
      <c r="G6547" s="72"/>
      <c r="H6547" s="72"/>
      <c r="I6547" s="2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</row>
    <row r="6548" spans="1:38">
      <c r="A6548"/>
      <c r="B6548"/>
      <c r="C6548"/>
      <c r="D6548"/>
      <c r="E6548"/>
      <c r="F6548"/>
      <c r="G6548" s="72"/>
      <c r="H6548" s="72"/>
      <c r="I6548" s="2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</row>
    <row r="6549" spans="1:38">
      <c r="A6549"/>
      <c r="B6549"/>
      <c r="C6549"/>
      <c r="D6549"/>
      <c r="E6549"/>
      <c r="F6549"/>
      <c r="G6549" s="72"/>
      <c r="H6549" s="72"/>
      <c r="I6549" s="2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</row>
    <row r="6550" spans="1:38">
      <c r="A6550"/>
      <c r="B6550"/>
      <c r="C6550"/>
      <c r="D6550"/>
      <c r="E6550"/>
      <c r="F6550"/>
      <c r="G6550" s="72"/>
      <c r="H6550" s="72"/>
      <c r="I6550" s="2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</row>
    <row r="6551" spans="1:38">
      <c r="A6551"/>
      <c r="B6551"/>
      <c r="C6551"/>
      <c r="D6551"/>
      <c r="E6551"/>
      <c r="F6551"/>
      <c r="G6551" s="72"/>
      <c r="H6551" s="72"/>
      <c r="I6551" s="2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</row>
    <row r="6552" spans="1:38">
      <c r="A6552"/>
      <c r="B6552"/>
      <c r="C6552"/>
      <c r="D6552"/>
      <c r="E6552"/>
      <c r="F6552"/>
      <c r="G6552" s="72"/>
      <c r="H6552" s="72"/>
      <c r="I6552" s="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</row>
    <row r="6553" spans="1:38">
      <c r="A6553"/>
      <c r="B6553"/>
      <c r="C6553"/>
      <c r="D6553"/>
      <c r="E6553"/>
      <c r="F6553"/>
      <c r="G6553" s="72"/>
      <c r="H6553" s="72"/>
      <c r="I6553" s="2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</row>
    <row r="6554" spans="1:38">
      <c r="A6554"/>
      <c r="B6554"/>
      <c r="C6554"/>
      <c r="D6554"/>
      <c r="E6554"/>
      <c r="F6554"/>
      <c r="G6554" s="72"/>
      <c r="H6554" s="72"/>
      <c r="I6554" s="2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</row>
    <row r="6555" spans="1:38">
      <c r="A6555"/>
      <c r="B6555"/>
      <c r="C6555"/>
      <c r="D6555"/>
      <c r="E6555"/>
      <c r="F6555"/>
      <c r="G6555" s="72"/>
      <c r="H6555" s="72"/>
      <c r="I6555" s="2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</row>
    <row r="6556" spans="1:38">
      <c r="A6556"/>
      <c r="B6556"/>
      <c r="C6556"/>
      <c r="D6556"/>
      <c r="E6556"/>
      <c r="F6556"/>
      <c r="G6556" s="72"/>
      <c r="H6556" s="72"/>
      <c r="I6556" s="2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</row>
    <row r="6557" spans="1:38">
      <c r="A6557"/>
      <c r="B6557"/>
      <c r="C6557"/>
      <c r="D6557"/>
      <c r="E6557"/>
      <c r="F6557"/>
      <c r="G6557" s="72"/>
      <c r="H6557" s="72"/>
      <c r="I6557" s="2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</row>
    <row r="6558" spans="1:38">
      <c r="A6558"/>
      <c r="B6558"/>
      <c r="C6558"/>
      <c r="D6558"/>
      <c r="E6558"/>
      <c r="F6558"/>
      <c r="G6558" s="72"/>
      <c r="H6558" s="72"/>
      <c r="I6558" s="2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</row>
    <row r="6559" spans="1:38">
      <c r="A6559"/>
      <c r="B6559"/>
      <c r="C6559"/>
      <c r="D6559"/>
      <c r="E6559"/>
      <c r="F6559"/>
      <c r="G6559" s="72"/>
      <c r="H6559" s="72"/>
      <c r="I6559" s="2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</row>
    <row r="6560" spans="1:38">
      <c r="A6560"/>
      <c r="B6560"/>
      <c r="C6560"/>
      <c r="D6560"/>
      <c r="E6560"/>
      <c r="F6560"/>
      <c r="G6560" s="72"/>
      <c r="H6560" s="72"/>
      <c r="I6560" s="2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</row>
    <row r="6561" spans="1:38">
      <c r="A6561"/>
      <c r="B6561"/>
      <c r="C6561"/>
      <c r="D6561"/>
      <c r="E6561"/>
      <c r="F6561"/>
      <c r="G6561" s="72"/>
      <c r="H6561" s="72"/>
      <c r="I6561" s="2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</row>
    <row r="6562" spans="1:38">
      <c r="A6562"/>
      <c r="B6562"/>
      <c r="C6562"/>
      <c r="D6562"/>
      <c r="E6562"/>
      <c r="F6562"/>
      <c r="G6562" s="72"/>
      <c r="H6562" s="72"/>
      <c r="I6562" s="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</row>
    <row r="6563" spans="1:38">
      <c r="A6563"/>
      <c r="B6563"/>
      <c r="C6563"/>
      <c r="D6563"/>
      <c r="E6563"/>
      <c r="F6563"/>
      <c r="G6563" s="72"/>
      <c r="H6563" s="72"/>
      <c r="I6563" s="2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</row>
    <row r="6564" spans="1:38">
      <c r="A6564"/>
      <c r="B6564"/>
      <c r="C6564"/>
      <c r="D6564"/>
      <c r="E6564"/>
      <c r="F6564"/>
      <c r="G6564" s="72"/>
      <c r="H6564" s="72"/>
      <c r="I6564" s="2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</row>
    <row r="6565" spans="1:38">
      <c r="A6565"/>
      <c r="B6565"/>
      <c r="C6565"/>
      <c r="D6565"/>
      <c r="E6565"/>
      <c r="F6565"/>
      <c r="G6565" s="72"/>
      <c r="H6565" s="72"/>
      <c r="I6565" s="2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</row>
    <row r="6566" spans="1:38">
      <c r="A6566"/>
      <c r="B6566"/>
      <c r="C6566"/>
      <c r="D6566"/>
      <c r="E6566"/>
      <c r="F6566"/>
      <c r="G6566" s="72"/>
      <c r="H6566" s="72"/>
      <c r="I6566" s="2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</row>
    <row r="6567" spans="1:38">
      <c r="A6567"/>
      <c r="B6567"/>
      <c r="C6567"/>
      <c r="D6567"/>
      <c r="E6567"/>
      <c r="F6567"/>
      <c r="G6567" s="72"/>
      <c r="H6567" s="72"/>
      <c r="I6567" s="2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</row>
    <row r="6568" spans="1:38">
      <c r="A6568"/>
      <c r="B6568"/>
      <c r="C6568"/>
      <c r="D6568"/>
      <c r="E6568"/>
      <c r="F6568"/>
      <c r="G6568" s="72"/>
      <c r="H6568" s="72"/>
      <c r="I6568" s="2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</row>
    <row r="6569" spans="1:38">
      <c r="A6569"/>
      <c r="B6569"/>
      <c r="C6569"/>
      <c r="D6569"/>
      <c r="E6569"/>
      <c r="F6569"/>
      <c r="G6569" s="72"/>
      <c r="H6569" s="72"/>
      <c r="I6569" s="2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</row>
    <row r="6570" spans="1:38">
      <c r="A6570"/>
      <c r="B6570"/>
      <c r="C6570"/>
      <c r="D6570"/>
      <c r="E6570"/>
      <c r="F6570"/>
      <c r="G6570" s="72"/>
      <c r="H6570" s="72"/>
      <c r="I6570" s="2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</row>
    <row r="6571" spans="1:38">
      <c r="A6571"/>
      <c r="B6571"/>
      <c r="C6571"/>
      <c r="D6571"/>
      <c r="E6571"/>
      <c r="F6571"/>
      <c r="G6571" s="72"/>
      <c r="H6571" s="72"/>
      <c r="I6571" s="2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</row>
    <row r="6572" spans="1:38">
      <c r="A6572"/>
      <c r="B6572"/>
      <c r="C6572"/>
      <c r="D6572"/>
      <c r="E6572"/>
      <c r="F6572"/>
      <c r="G6572" s="72"/>
      <c r="H6572" s="72"/>
      <c r="I6572" s="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</row>
    <row r="6573" spans="1:38">
      <c r="A6573"/>
      <c r="B6573"/>
      <c r="C6573"/>
      <c r="D6573"/>
      <c r="E6573"/>
      <c r="F6573"/>
      <c r="G6573" s="72"/>
      <c r="H6573" s="72"/>
      <c r="I6573" s="2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</row>
    <row r="6574" spans="1:38">
      <c r="A6574"/>
      <c r="B6574"/>
      <c r="C6574"/>
      <c r="D6574"/>
      <c r="E6574"/>
      <c r="F6574"/>
      <c r="G6574" s="72"/>
      <c r="H6574" s="72"/>
      <c r="I6574" s="2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</row>
    <row r="6575" spans="1:38">
      <c r="A6575"/>
      <c r="B6575"/>
      <c r="C6575"/>
      <c r="D6575"/>
      <c r="E6575"/>
      <c r="F6575"/>
      <c r="G6575" s="72"/>
      <c r="H6575" s="72"/>
      <c r="I6575" s="2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</row>
    <row r="6576" spans="1:38">
      <c r="A6576"/>
      <c r="B6576"/>
      <c r="C6576"/>
      <c r="D6576"/>
      <c r="E6576"/>
      <c r="F6576"/>
      <c r="G6576" s="72"/>
      <c r="H6576" s="72"/>
      <c r="I6576" s="2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</row>
    <row r="6577" spans="1:38">
      <c r="A6577"/>
      <c r="B6577"/>
      <c r="C6577"/>
      <c r="D6577"/>
      <c r="E6577"/>
      <c r="F6577"/>
      <c r="G6577" s="72"/>
      <c r="H6577" s="72"/>
      <c r="I6577" s="2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</row>
    <row r="6578" spans="1:38">
      <c r="A6578"/>
      <c r="B6578"/>
      <c r="C6578"/>
      <c r="D6578"/>
      <c r="E6578"/>
      <c r="F6578"/>
      <c r="G6578" s="72"/>
      <c r="H6578" s="72"/>
      <c r="I6578" s="2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</row>
    <row r="6579" spans="1:38">
      <c r="A6579"/>
      <c r="B6579"/>
      <c r="C6579"/>
      <c r="D6579"/>
      <c r="E6579"/>
      <c r="F6579"/>
      <c r="G6579" s="72"/>
      <c r="H6579" s="72"/>
      <c r="I6579" s="2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</row>
    <row r="6580" spans="1:38">
      <c r="A6580"/>
      <c r="B6580"/>
      <c r="C6580"/>
      <c r="D6580"/>
      <c r="E6580"/>
      <c r="F6580"/>
      <c r="G6580" s="72"/>
      <c r="H6580" s="72"/>
      <c r="I6580" s="2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</row>
    <row r="6581" spans="1:38">
      <c r="A6581"/>
      <c r="B6581"/>
      <c r="C6581"/>
      <c r="D6581"/>
      <c r="E6581"/>
      <c r="F6581"/>
      <c r="G6581" s="72"/>
      <c r="H6581" s="72"/>
      <c r="I6581" s="2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</row>
    <row r="6582" spans="1:38">
      <c r="A6582"/>
      <c r="B6582"/>
      <c r="C6582"/>
      <c r="D6582"/>
      <c r="E6582"/>
      <c r="F6582"/>
      <c r="G6582" s="72"/>
      <c r="H6582" s="72"/>
      <c r="I6582" s="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</row>
    <row r="6583" spans="1:38">
      <c r="A6583"/>
      <c r="B6583"/>
      <c r="C6583"/>
      <c r="D6583"/>
      <c r="E6583"/>
      <c r="F6583"/>
      <c r="G6583" s="72"/>
      <c r="H6583" s="72"/>
      <c r="I6583" s="2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</row>
    <row r="6584" spans="1:38">
      <c r="A6584"/>
      <c r="B6584"/>
      <c r="C6584"/>
      <c r="D6584"/>
      <c r="E6584"/>
      <c r="F6584"/>
      <c r="G6584" s="72"/>
      <c r="H6584" s="72"/>
      <c r="I6584" s="2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</row>
    <row r="6585" spans="1:38">
      <c r="A6585"/>
      <c r="B6585"/>
      <c r="C6585"/>
      <c r="D6585"/>
      <c r="E6585"/>
      <c r="F6585"/>
      <c r="G6585" s="72"/>
      <c r="H6585" s="72"/>
      <c r="I6585" s="2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</row>
    <row r="6586" spans="1:38">
      <c r="A6586"/>
      <c r="B6586"/>
      <c r="C6586"/>
      <c r="D6586"/>
      <c r="E6586"/>
      <c r="F6586"/>
      <c r="G6586" s="72"/>
      <c r="H6586" s="72"/>
      <c r="I6586" s="2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</row>
    <row r="6587" spans="1:38">
      <c r="A6587"/>
      <c r="B6587"/>
      <c r="C6587"/>
      <c r="D6587"/>
      <c r="E6587"/>
      <c r="F6587"/>
      <c r="G6587" s="72"/>
      <c r="H6587" s="72"/>
      <c r="I6587" s="2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</row>
    <row r="6588" spans="1:38">
      <c r="A6588"/>
      <c r="B6588"/>
      <c r="C6588"/>
      <c r="D6588"/>
      <c r="E6588"/>
      <c r="F6588"/>
      <c r="G6588" s="72"/>
      <c r="H6588" s="72"/>
      <c r="I6588" s="2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</row>
    <row r="6589" spans="1:38">
      <c r="A6589"/>
      <c r="B6589"/>
      <c r="C6589"/>
      <c r="D6589"/>
      <c r="E6589"/>
      <c r="F6589"/>
      <c r="G6589" s="72"/>
      <c r="H6589" s="72"/>
      <c r="I6589" s="2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</row>
    <row r="6590" spans="1:38">
      <c r="A6590"/>
      <c r="B6590"/>
      <c r="C6590"/>
      <c r="D6590"/>
      <c r="E6590"/>
      <c r="F6590"/>
      <c r="G6590" s="72"/>
      <c r="H6590" s="72"/>
      <c r="I6590" s="2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</row>
    <row r="6591" spans="1:38">
      <c r="A6591"/>
      <c r="B6591"/>
      <c r="C6591"/>
      <c r="D6591"/>
      <c r="E6591"/>
      <c r="F6591"/>
      <c r="G6591" s="72"/>
      <c r="H6591" s="72"/>
      <c r="I6591" s="2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</row>
    <row r="6592" spans="1:38">
      <c r="A6592"/>
      <c r="B6592"/>
      <c r="C6592"/>
      <c r="D6592"/>
      <c r="E6592"/>
      <c r="F6592"/>
      <c r="G6592" s="72"/>
      <c r="H6592" s="72"/>
      <c r="I6592" s="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</row>
    <row r="6593" spans="1:38">
      <c r="A6593"/>
      <c r="B6593"/>
      <c r="C6593"/>
      <c r="D6593"/>
      <c r="E6593"/>
      <c r="F6593"/>
      <c r="G6593" s="72"/>
      <c r="H6593" s="72"/>
      <c r="I6593" s="2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</row>
    <row r="6594" spans="1:38">
      <c r="A6594"/>
      <c r="B6594"/>
      <c r="C6594"/>
      <c r="D6594"/>
      <c r="E6594"/>
      <c r="F6594"/>
      <c r="G6594" s="72"/>
      <c r="H6594" s="72"/>
      <c r="I6594" s="2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</row>
    <row r="6595" spans="1:38">
      <c r="A6595"/>
      <c r="B6595"/>
      <c r="C6595"/>
      <c r="D6595"/>
      <c r="E6595"/>
      <c r="F6595"/>
      <c r="G6595" s="72"/>
      <c r="H6595" s="72"/>
      <c r="I6595" s="2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</row>
    <row r="6596" spans="1:38">
      <c r="A6596"/>
      <c r="B6596"/>
      <c r="C6596"/>
      <c r="D6596"/>
      <c r="E6596"/>
      <c r="F6596"/>
      <c r="G6596" s="72"/>
      <c r="H6596" s="72"/>
      <c r="I6596" s="2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</row>
    <row r="6597" spans="1:38">
      <c r="A6597"/>
      <c r="B6597"/>
      <c r="C6597"/>
      <c r="D6597"/>
      <c r="E6597"/>
      <c r="F6597"/>
      <c r="G6597" s="72"/>
      <c r="H6597" s="72"/>
      <c r="I6597" s="2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</row>
    <row r="6598" spans="1:38">
      <c r="A6598"/>
      <c r="B6598"/>
      <c r="C6598"/>
      <c r="D6598"/>
      <c r="E6598"/>
      <c r="F6598"/>
      <c r="G6598" s="72"/>
      <c r="H6598" s="72"/>
      <c r="I6598" s="2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</row>
    <row r="6599" spans="1:38">
      <c r="A6599"/>
      <c r="B6599"/>
      <c r="C6599"/>
      <c r="D6599"/>
      <c r="E6599"/>
      <c r="F6599"/>
      <c r="G6599" s="72"/>
      <c r="H6599" s="72"/>
      <c r="I6599" s="2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</row>
    <row r="6600" spans="1:38">
      <c r="A6600"/>
      <c r="B6600"/>
      <c r="C6600"/>
      <c r="D6600"/>
      <c r="E6600"/>
      <c r="F6600"/>
      <c r="G6600" s="72"/>
      <c r="H6600" s="72"/>
      <c r="I6600" s="2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</row>
    <row r="6601" spans="1:38">
      <c r="A6601"/>
      <c r="B6601"/>
      <c r="C6601"/>
      <c r="D6601"/>
      <c r="E6601"/>
      <c r="F6601"/>
      <c r="G6601" s="72"/>
      <c r="H6601" s="72"/>
      <c r="I6601" s="2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</row>
    <row r="6602" spans="1:38">
      <c r="A6602"/>
      <c r="B6602"/>
      <c r="C6602"/>
      <c r="D6602"/>
      <c r="E6602"/>
      <c r="F6602"/>
      <c r="G6602" s="72"/>
      <c r="H6602" s="72"/>
      <c r="I6602" s="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</row>
    <row r="6603" spans="1:38">
      <c r="A6603"/>
      <c r="B6603"/>
      <c r="C6603"/>
      <c r="D6603"/>
      <c r="E6603"/>
      <c r="F6603"/>
      <c r="G6603" s="72"/>
      <c r="H6603" s="72"/>
      <c r="I6603" s="2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</row>
    <row r="6604" spans="1:38">
      <c r="A6604"/>
      <c r="B6604"/>
      <c r="C6604"/>
      <c r="D6604"/>
      <c r="E6604"/>
      <c r="F6604"/>
      <c r="G6604" s="72"/>
      <c r="H6604" s="72"/>
      <c r="I6604" s="2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</row>
    <row r="6605" spans="1:38">
      <c r="A6605"/>
      <c r="B6605"/>
      <c r="C6605"/>
      <c r="D6605"/>
      <c r="E6605"/>
      <c r="F6605"/>
      <c r="G6605" s="72"/>
      <c r="H6605" s="72"/>
      <c r="I6605" s="2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</row>
    <row r="6606" spans="1:38">
      <c r="A6606"/>
      <c r="B6606"/>
      <c r="C6606"/>
      <c r="D6606"/>
      <c r="E6606"/>
      <c r="F6606"/>
      <c r="G6606" s="72"/>
      <c r="H6606" s="72"/>
      <c r="I6606" s="2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</row>
    <row r="6607" spans="1:38">
      <c r="A6607"/>
      <c r="B6607"/>
      <c r="C6607"/>
      <c r="D6607"/>
      <c r="E6607"/>
      <c r="F6607"/>
      <c r="G6607" s="72"/>
      <c r="H6607" s="72"/>
      <c r="I6607" s="2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</row>
    <row r="6608" spans="1:38">
      <c r="A6608"/>
      <c r="B6608"/>
      <c r="C6608"/>
      <c r="D6608"/>
      <c r="E6608"/>
      <c r="F6608"/>
      <c r="G6608" s="72"/>
      <c r="H6608" s="72"/>
      <c r="I6608" s="2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</row>
    <row r="6609" spans="1:38">
      <c r="A6609"/>
      <c r="B6609"/>
      <c r="C6609"/>
      <c r="D6609"/>
      <c r="E6609"/>
      <c r="F6609"/>
      <c r="G6609" s="72"/>
      <c r="H6609" s="72"/>
      <c r="I6609" s="2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</row>
    <row r="6610" spans="1:38">
      <c r="A6610"/>
      <c r="B6610"/>
      <c r="C6610"/>
      <c r="D6610"/>
      <c r="E6610"/>
      <c r="F6610"/>
      <c r="G6610" s="72"/>
      <c r="H6610" s="72"/>
      <c r="I6610" s="2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</row>
    <row r="6611" spans="1:38">
      <c r="A6611"/>
      <c r="B6611"/>
      <c r="C6611"/>
      <c r="D6611"/>
      <c r="E6611"/>
      <c r="F6611"/>
      <c r="G6611" s="72"/>
      <c r="H6611" s="72"/>
      <c r="I6611" s="2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</row>
    <row r="6612" spans="1:38">
      <c r="A6612"/>
      <c r="B6612"/>
      <c r="C6612"/>
      <c r="D6612"/>
      <c r="E6612"/>
      <c r="F6612"/>
      <c r="G6612" s="72"/>
      <c r="H6612" s="72"/>
      <c r="I6612" s="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</row>
    <row r="6613" spans="1:38">
      <c r="A6613"/>
      <c r="B6613"/>
      <c r="C6613"/>
      <c r="D6613"/>
      <c r="E6613"/>
      <c r="F6613"/>
      <c r="G6613" s="72"/>
      <c r="H6613" s="72"/>
      <c r="I6613" s="2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</row>
    <row r="6614" spans="1:38">
      <c r="A6614"/>
      <c r="B6614"/>
      <c r="C6614"/>
      <c r="D6614"/>
      <c r="E6614"/>
      <c r="F6614"/>
      <c r="G6614" s="72"/>
      <c r="H6614" s="72"/>
      <c r="I6614" s="2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</row>
    <row r="6615" spans="1:38">
      <c r="A6615"/>
      <c r="B6615"/>
      <c r="C6615"/>
      <c r="D6615"/>
      <c r="E6615"/>
      <c r="F6615"/>
      <c r="G6615" s="72"/>
      <c r="H6615" s="72"/>
      <c r="I6615" s="2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</row>
    <row r="6616" spans="1:38">
      <c r="A6616"/>
      <c r="B6616"/>
      <c r="C6616"/>
      <c r="D6616"/>
      <c r="E6616"/>
      <c r="F6616"/>
      <c r="G6616" s="72"/>
      <c r="H6616" s="72"/>
      <c r="I6616" s="2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</row>
    <row r="6617" spans="1:38">
      <c r="A6617"/>
      <c r="B6617"/>
      <c r="C6617"/>
      <c r="D6617"/>
      <c r="E6617"/>
      <c r="F6617"/>
      <c r="G6617" s="72"/>
      <c r="H6617" s="72"/>
      <c r="I6617" s="2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</row>
    <row r="6618" spans="1:38">
      <c r="A6618"/>
      <c r="B6618"/>
      <c r="C6618"/>
      <c r="D6618"/>
      <c r="E6618"/>
      <c r="F6618"/>
      <c r="G6618" s="72"/>
      <c r="H6618" s="72"/>
      <c r="I6618" s="2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</row>
    <row r="6619" spans="1:38">
      <c r="A6619"/>
      <c r="B6619"/>
      <c r="C6619"/>
      <c r="D6619"/>
      <c r="E6619"/>
      <c r="F6619"/>
      <c r="G6619" s="72"/>
      <c r="H6619" s="72"/>
      <c r="I6619" s="2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</row>
    <row r="6620" spans="1:38">
      <c r="A6620"/>
      <c r="B6620"/>
      <c r="C6620"/>
      <c r="D6620"/>
      <c r="E6620"/>
      <c r="F6620"/>
      <c r="G6620" s="72"/>
      <c r="H6620" s="72"/>
      <c r="I6620" s="2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</row>
    <row r="6621" spans="1:38">
      <c r="A6621"/>
      <c r="B6621"/>
      <c r="C6621"/>
      <c r="D6621"/>
      <c r="E6621"/>
      <c r="F6621"/>
      <c r="G6621" s="72"/>
      <c r="H6621" s="72"/>
      <c r="I6621" s="2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</row>
    <row r="6622" spans="1:38">
      <c r="A6622"/>
      <c r="B6622"/>
      <c r="C6622"/>
      <c r="D6622"/>
      <c r="E6622"/>
      <c r="F6622"/>
      <c r="G6622" s="72"/>
      <c r="H6622" s="72"/>
      <c r="I6622" s="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</row>
    <row r="6623" spans="1:38">
      <c r="A6623"/>
      <c r="B6623"/>
      <c r="C6623"/>
      <c r="D6623"/>
      <c r="E6623"/>
      <c r="F6623"/>
      <c r="G6623" s="72"/>
      <c r="H6623" s="72"/>
      <c r="I6623" s="2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</row>
    <row r="6624" spans="1:38">
      <c r="A6624"/>
      <c r="B6624"/>
      <c r="C6624"/>
      <c r="D6624"/>
      <c r="E6624"/>
      <c r="F6624"/>
      <c r="G6624" s="72"/>
      <c r="H6624" s="72"/>
      <c r="I6624" s="2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</row>
    <row r="6625" spans="1:38">
      <c r="A6625"/>
      <c r="B6625"/>
      <c r="C6625"/>
      <c r="D6625"/>
      <c r="E6625"/>
      <c r="F6625"/>
      <c r="G6625" s="72"/>
      <c r="H6625" s="72"/>
      <c r="I6625" s="2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</row>
    <row r="6626" spans="1:38">
      <c r="A6626"/>
      <c r="B6626"/>
      <c r="C6626"/>
      <c r="D6626"/>
      <c r="E6626"/>
      <c r="F6626"/>
      <c r="G6626" s="72"/>
      <c r="H6626" s="72"/>
      <c r="I6626" s="2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</row>
    <row r="6627" spans="1:38">
      <c r="A6627"/>
      <c r="B6627"/>
      <c r="C6627"/>
      <c r="D6627"/>
      <c r="E6627"/>
      <c r="F6627"/>
      <c r="G6627" s="72"/>
      <c r="H6627" s="72"/>
      <c r="I6627" s="2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</row>
    <row r="6628" spans="1:38">
      <c r="A6628"/>
      <c r="B6628"/>
      <c r="C6628"/>
      <c r="D6628"/>
      <c r="E6628"/>
      <c r="F6628"/>
      <c r="G6628" s="72"/>
      <c r="H6628" s="72"/>
      <c r="I6628" s="2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</row>
    <row r="6629" spans="1:38">
      <c r="A6629"/>
      <c r="B6629"/>
      <c r="C6629"/>
      <c r="D6629"/>
      <c r="E6629"/>
      <c r="F6629"/>
      <c r="G6629" s="72"/>
      <c r="H6629" s="72"/>
      <c r="I6629" s="2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</row>
    <row r="6630" spans="1:38">
      <c r="A6630"/>
      <c r="B6630"/>
      <c r="C6630"/>
      <c r="D6630"/>
      <c r="E6630"/>
      <c r="F6630"/>
      <c r="G6630" s="72"/>
      <c r="H6630" s="72"/>
      <c r="I6630" s="2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</row>
    <row r="6631" spans="1:38">
      <c r="A6631"/>
      <c r="B6631"/>
      <c r="C6631"/>
      <c r="D6631"/>
      <c r="E6631"/>
      <c r="F6631"/>
      <c r="G6631" s="72"/>
      <c r="H6631" s="72"/>
      <c r="I6631" s="2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</row>
    <row r="6632" spans="1:38">
      <c r="A6632"/>
      <c r="B6632"/>
      <c r="C6632"/>
      <c r="D6632"/>
      <c r="E6632"/>
      <c r="F6632"/>
      <c r="G6632" s="72"/>
      <c r="H6632" s="72"/>
      <c r="I6632" s="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</row>
    <row r="6633" spans="1:38">
      <c r="A6633"/>
      <c r="B6633"/>
      <c r="C6633"/>
      <c r="D6633"/>
      <c r="E6633"/>
      <c r="F6633"/>
      <c r="G6633" s="72"/>
      <c r="H6633" s="72"/>
      <c r="I6633" s="2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</row>
    <row r="6634" spans="1:38">
      <c r="A6634"/>
      <c r="B6634"/>
      <c r="C6634"/>
      <c r="D6634"/>
      <c r="E6634"/>
      <c r="F6634"/>
      <c r="G6634" s="72"/>
      <c r="H6634" s="72"/>
      <c r="I6634" s="2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</row>
    <row r="6635" spans="1:38">
      <c r="A6635"/>
      <c r="B6635"/>
      <c r="C6635"/>
      <c r="D6635"/>
      <c r="E6635"/>
      <c r="F6635"/>
      <c r="G6635" s="72"/>
      <c r="H6635" s="72"/>
      <c r="I6635" s="2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</row>
    <row r="6636" spans="1:38">
      <c r="A6636"/>
      <c r="B6636"/>
      <c r="C6636"/>
      <c r="D6636"/>
      <c r="E6636"/>
      <c r="F6636"/>
      <c r="G6636" s="72"/>
      <c r="H6636" s="72"/>
      <c r="I6636" s="2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</row>
    <row r="6637" spans="1:38">
      <c r="A6637"/>
      <c r="B6637"/>
      <c r="C6637"/>
      <c r="D6637"/>
      <c r="E6637"/>
      <c r="F6637"/>
      <c r="G6637" s="72"/>
      <c r="H6637" s="72"/>
      <c r="I6637" s="2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</row>
    <row r="6638" spans="1:38">
      <c r="A6638"/>
      <c r="B6638"/>
      <c r="C6638"/>
      <c r="D6638"/>
      <c r="E6638"/>
      <c r="F6638"/>
      <c r="G6638" s="72"/>
      <c r="H6638" s="72"/>
      <c r="I6638" s="2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</row>
    <row r="6639" spans="1:38">
      <c r="A6639"/>
      <c r="B6639"/>
      <c r="C6639"/>
      <c r="D6639"/>
      <c r="E6639"/>
      <c r="F6639"/>
      <c r="G6639" s="72"/>
      <c r="H6639" s="72"/>
      <c r="I6639" s="2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</row>
    <row r="6640" spans="1:38">
      <c r="A6640"/>
      <c r="B6640"/>
      <c r="C6640"/>
      <c r="D6640"/>
      <c r="E6640"/>
      <c r="F6640"/>
      <c r="G6640" s="72"/>
      <c r="H6640" s="72"/>
      <c r="I6640" s="2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</row>
    <row r="6641" spans="1:38">
      <c r="A6641"/>
      <c r="B6641"/>
      <c r="C6641"/>
      <c r="D6641"/>
      <c r="E6641"/>
      <c r="F6641"/>
      <c r="G6641" s="72"/>
      <c r="H6641" s="72"/>
      <c r="I6641" s="2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</row>
    <row r="6642" spans="1:38">
      <c r="A6642"/>
      <c r="B6642"/>
      <c r="C6642"/>
      <c r="D6642"/>
      <c r="E6642"/>
      <c r="F6642"/>
      <c r="G6642" s="72"/>
      <c r="H6642" s="72"/>
      <c r="I6642" s="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</row>
    <row r="6643" spans="1:38">
      <c r="A6643"/>
      <c r="B6643"/>
      <c r="C6643"/>
      <c r="D6643"/>
      <c r="E6643"/>
      <c r="F6643"/>
      <c r="G6643" s="72"/>
      <c r="H6643" s="72"/>
      <c r="I6643" s="2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</row>
    <row r="6644" spans="1:38">
      <c r="A6644"/>
      <c r="B6644"/>
      <c r="C6644"/>
      <c r="D6644"/>
      <c r="E6644"/>
      <c r="F6644"/>
      <c r="G6644" s="72"/>
      <c r="H6644" s="72"/>
      <c r="I6644" s="2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</row>
    <row r="6645" spans="1:38">
      <c r="A6645"/>
      <c r="B6645"/>
      <c r="C6645"/>
      <c r="D6645"/>
      <c r="E6645"/>
      <c r="F6645"/>
      <c r="G6645" s="72"/>
      <c r="H6645" s="72"/>
      <c r="I6645" s="2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</row>
    <row r="6646" spans="1:38">
      <c r="A6646"/>
      <c r="B6646"/>
      <c r="C6646"/>
      <c r="D6646"/>
      <c r="E6646"/>
      <c r="F6646"/>
      <c r="G6646" s="72"/>
      <c r="H6646" s="72"/>
      <c r="I6646" s="2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</row>
    <row r="6647" spans="1:38">
      <c r="A6647"/>
      <c r="B6647"/>
      <c r="C6647"/>
      <c r="D6647"/>
      <c r="E6647"/>
      <c r="F6647"/>
      <c r="G6647" s="72"/>
      <c r="H6647" s="72"/>
      <c r="I6647" s="2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</row>
    <row r="6648" spans="1:38">
      <c r="A6648"/>
      <c r="B6648"/>
      <c r="C6648"/>
      <c r="D6648"/>
      <c r="E6648"/>
      <c r="F6648"/>
      <c r="G6648" s="72"/>
      <c r="H6648" s="72"/>
      <c r="I6648" s="2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</row>
    <row r="6649" spans="1:38">
      <c r="A6649"/>
      <c r="B6649"/>
      <c r="C6649"/>
      <c r="D6649"/>
      <c r="E6649"/>
      <c r="F6649"/>
      <c r="G6649" s="72"/>
      <c r="H6649" s="72"/>
      <c r="I6649" s="2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</row>
    <row r="6650" spans="1:38">
      <c r="A6650"/>
      <c r="B6650"/>
      <c r="C6650"/>
      <c r="D6650"/>
      <c r="E6650"/>
      <c r="F6650"/>
      <c r="G6650" s="72"/>
      <c r="H6650" s="72"/>
      <c r="I6650" s="2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</row>
    <row r="6651" spans="1:38">
      <c r="A6651"/>
      <c r="B6651"/>
      <c r="C6651"/>
      <c r="D6651"/>
      <c r="E6651"/>
      <c r="F6651"/>
      <c r="G6651" s="72"/>
      <c r="H6651" s="72"/>
      <c r="I6651" s="2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</row>
    <row r="6652" spans="1:38">
      <c r="A6652"/>
      <c r="B6652"/>
      <c r="C6652"/>
      <c r="D6652"/>
      <c r="E6652"/>
      <c r="F6652"/>
      <c r="G6652" s="72"/>
      <c r="H6652" s="72"/>
      <c r="I6652" s="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</row>
    <row r="6653" spans="1:38">
      <c r="A6653"/>
      <c r="B6653"/>
      <c r="C6653"/>
      <c r="D6653"/>
      <c r="E6653"/>
      <c r="F6653"/>
      <c r="G6653" s="72"/>
      <c r="H6653" s="72"/>
      <c r="I6653" s="2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</row>
    <row r="6654" spans="1:38">
      <c r="A6654"/>
      <c r="B6654"/>
      <c r="C6654"/>
      <c r="D6654"/>
      <c r="E6654"/>
      <c r="F6654"/>
      <c r="G6654" s="72"/>
      <c r="H6654" s="72"/>
      <c r="I6654" s="2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</row>
    <row r="6655" spans="1:38">
      <c r="A6655"/>
      <c r="B6655"/>
      <c r="C6655"/>
      <c r="D6655"/>
      <c r="E6655"/>
      <c r="F6655"/>
      <c r="G6655" s="72"/>
      <c r="H6655" s="72"/>
      <c r="I6655" s="2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</row>
    <row r="6656" spans="1:38">
      <c r="A6656"/>
      <c r="B6656"/>
      <c r="C6656"/>
      <c r="D6656"/>
      <c r="E6656"/>
      <c r="F6656"/>
      <c r="G6656" s="72"/>
      <c r="H6656" s="72"/>
      <c r="I6656" s="2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</row>
    <row r="6657" spans="1:38">
      <c r="A6657"/>
      <c r="B6657"/>
      <c r="C6657"/>
      <c r="D6657"/>
      <c r="E6657"/>
      <c r="F6657"/>
      <c r="G6657" s="72"/>
      <c r="H6657" s="72"/>
      <c r="I6657" s="2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</row>
    <row r="6658" spans="1:38">
      <c r="A6658"/>
      <c r="B6658"/>
      <c r="C6658"/>
      <c r="D6658"/>
      <c r="E6658"/>
      <c r="F6658"/>
      <c r="G6658" s="72"/>
      <c r="H6658" s="72"/>
      <c r="I6658" s="2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</row>
    <row r="6659" spans="1:38">
      <c r="A6659"/>
      <c r="B6659"/>
      <c r="C6659"/>
      <c r="D6659"/>
      <c r="E6659"/>
      <c r="F6659"/>
      <c r="G6659" s="72"/>
      <c r="H6659" s="72"/>
      <c r="I6659" s="2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</row>
    <row r="6660" spans="1:38">
      <c r="A6660"/>
      <c r="B6660"/>
      <c r="C6660"/>
      <c r="D6660"/>
      <c r="E6660"/>
      <c r="F6660"/>
      <c r="G6660" s="72"/>
      <c r="H6660" s="72"/>
      <c r="I6660" s="2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</row>
    <row r="6661" spans="1:38">
      <c r="A6661"/>
      <c r="B6661"/>
      <c r="C6661"/>
      <c r="D6661"/>
      <c r="E6661"/>
      <c r="F6661"/>
      <c r="G6661" s="72"/>
      <c r="H6661" s="72"/>
      <c r="I6661" s="2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</row>
    <row r="6662" spans="1:38">
      <c r="A6662"/>
      <c r="B6662"/>
      <c r="C6662"/>
      <c r="D6662"/>
      <c r="E6662"/>
      <c r="F6662"/>
      <c r="G6662" s="72"/>
      <c r="H6662" s="72"/>
      <c r="I6662" s="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</row>
    <row r="6663" spans="1:38">
      <c r="A6663"/>
      <c r="B6663"/>
      <c r="C6663"/>
      <c r="D6663"/>
      <c r="E6663"/>
      <c r="F6663"/>
      <c r="G6663" s="72"/>
      <c r="H6663" s="72"/>
      <c r="I6663" s="2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</row>
    <row r="6664" spans="1:38">
      <c r="A6664"/>
      <c r="B6664"/>
      <c r="C6664"/>
      <c r="D6664"/>
      <c r="E6664"/>
      <c r="F6664"/>
      <c r="G6664" s="72"/>
      <c r="H6664" s="72"/>
      <c r="I6664" s="2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</row>
    <row r="6665" spans="1:38">
      <c r="A6665"/>
      <c r="B6665"/>
      <c r="C6665"/>
      <c r="D6665"/>
      <c r="E6665"/>
      <c r="F6665"/>
      <c r="G6665" s="72"/>
      <c r="H6665" s="72"/>
      <c r="I6665" s="2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</row>
    <row r="6666" spans="1:38">
      <c r="A6666"/>
      <c r="B6666"/>
      <c r="C6666"/>
      <c r="D6666"/>
      <c r="E6666"/>
      <c r="F6666"/>
      <c r="G6666" s="72"/>
      <c r="H6666" s="72"/>
      <c r="I6666" s="2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</row>
    <row r="6667" spans="1:38">
      <c r="A6667"/>
      <c r="B6667"/>
      <c r="C6667"/>
      <c r="D6667"/>
      <c r="E6667"/>
      <c r="F6667"/>
      <c r="G6667" s="72"/>
      <c r="H6667" s="72"/>
      <c r="I6667" s="2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</row>
    <row r="6668" spans="1:38">
      <c r="A6668"/>
      <c r="B6668"/>
      <c r="C6668"/>
      <c r="D6668"/>
      <c r="E6668"/>
      <c r="F6668"/>
      <c r="G6668" s="72"/>
      <c r="H6668" s="72"/>
      <c r="I6668" s="2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</row>
    <row r="6669" spans="1:38">
      <c r="A6669"/>
      <c r="B6669"/>
      <c r="C6669"/>
      <c r="D6669"/>
      <c r="E6669"/>
      <c r="F6669"/>
      <c r="G6669" s="72"/>
      <c r="H6669" s="72"/>
      <c r="I6669" s="2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</row>
    <row r="6670" spans="1:38">
      <c r="A6670"/>
      <c r="B6670"/>
      <c r="C6670"/>
      <c r="D6670"/>
      <c r="E6670"/>
      <c r="F6670"/>
      <c r="G6670" s="72"/>
      <c r="H6670" s="72"/>
      <c r="I6670" s="2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</row>
    <row r="6671" spans="1:38">
      <c r="A6671"/>
      <c r="B6671"/>
      <c r="C6671"/>
      <c r="D6671"/>
      <c r="E6671"/>
      <c r="F6671"/>
      <c r="G6671" s="72"/>
      <c r="H6671" s="72"/>
      <c r="I6671" s="2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</row>
    <row r="6672" spans="1:38">
      <c r="A6672"/>
      <c r="B6672"/>
      <c r="C6672"/>
      <c r="D6672"/>
      <c r="E6672"/>
      <c r="F6672"/>
      <c r="G6672" s="72"/>
      <c r="H6672" s="72"/>
      <c r="I6672" s="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</row>
    <row r="6673" spans="1:38">
      <c r="A6673"/>
      <c r="B6673"/>
      <c r="C6673"/>
      <c r="D6673"/>
      <c r="E6673"/>
      <c r="F6673"/>
      <c r="G6673" s="72"/>
      <c r="H6673" s="72"/>
      <c r="I6673" s="2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</row>
    <row r="6674" spans="1:38">
      <c r="A6674"/>
      <c r="B6674"/>
      <c r="C6674"/>
      <c r="D6674"/>
      <c r="E6674"/>
      <c r="F6674"/>
      <c r="G6674" s="72"/>
      <c r="H6674" s="72"/>
      <c r="I6674" s="2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</row>
    <row r="6675" spans="1:38">
      <c r="A6675"/>
      <c r="B6675"/>
      <c r="C6675"/>
      <c r="D6675"/>
      <c r="E6675"/>
      <c r="F6675"/>
      <c r="G6675" s="72"/>
      <c r="H6675" s="72"/>
      <c r="I6675" s="2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</row>
    <row r="6676" spans="1:38">
      <c r="A6676"/>
      <c r="B6676"/>
      <c r="C6676"/>
      <c r="D6676"/>
      <c r="E6676"/>
      <c r="F6676"/>
      <c r="G6676" s="72"/>
      <c r="H6676" s="72"/>
      <c r="I6676" s="2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</row>
    <row r="6677" spans="1:38">
      <c r="A6677"/>
      <c r="B6677"/>
      <c r="C6677"/>
      <c r="D6677"/>
      <c r="E6677"/>
      <c r="F6677"/>
      <c r="G6677" s="72"/>
      <c r="H6677" s="72"/>
      <c r="I6677" s="2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</row>
    <row r="6678" spans="1:38">
      <c r="A6678"/>
      <c r="B6678"/>
      <c r="C6678"/>
      <c r="D6678"/>
      <c r="E6678"/>
      <c r="F6678"/>
      <c r="G6678" s="72"/>
      <c r="H6678" s="72"/>
      <c r="I6678" s="2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</row>
    <row r="6679" spans="1:38">
      <c r="A6679"/>
      <c r="B6679"/>
      <c r="C6679"/>
      <c r="D6679"/>
      <c r="E6679"/>
      <c r="F6679"/>
      <c r="G6679" s="72"/>
      <c r="H6679" s="72"/>
      <c r="I6679" s="2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</row>
    <row r="6680" spans="1:38">
      <c r="A6680"/>
      <c r="B6680"/>
      <c r="C6680"/>
      <c r="D6680"/>
      <c r="E6680"/>
      <c r="F6680"/>
      <c r="G6680" s="72"/>
      <c r="H6680" s="72"/>
      <c r="I6680" s="2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</row>
    <row r="6681" spans="1:38">
      <c r="A6681"/>
      <c r="B6681"/>
      <c r="C6681"/>
      <c r="D6681"/>
      <c r="E6681"/>
      <c r="F6681"/>
      <c r="G6681" s="72"/>
      <c r="H6681" s="72"/>
      <c r="I6681" s="2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</row>
    <row r="6682" spans="1:38">
      <c r="A6682"/>
      <c r="B6682"/>
      <c r="C6682"/>
      <c r="D6682"/>
      <c r="E6682"/>
      <c r="F6682"/>
      <c r="G6682" s="72"/>
      <c r="H6682" s="72"/>
      <c r="I6682" s="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</row>
    <row r="6683" spans="1:38">
      <c r="A6683"/>
      <c r="B6683"/>
      <c r="C6683"/>
      <c r="D6683"/>
      <c r="E6683"/>
      <c r="F6683"/>
      <c r="G6683" s="72"/>
      <c r="H6683" s="72"/>
      <c r="I6683" s="2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</row>
    <row r="6684" spans="1:38">
      <c r="A6684"/>
      <c r="B6684"/>
      <c r="C6684"/>
      <c r="D6684"/>
      <c r="E6684"/>
      <c r="F6684"/>
      <c r="G6684" s="72"/>
      <c r="H6684" s="72"/>
      <c r="I6684" s="2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</row>
    <row r="6685" spans="1:38">
      <c r="A6685"/>
      <c r="B6685"/>
      <c r="C6685"/>
      <c r="D6685"/>
      <c r="E6685"/>
      <c r="F6685"/>
      <c r="G6685" s="72"/>
      <c r="H6685" s="72"/>
      <c r="I6685" s="2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</row>
    <row r="6686" spans="1:38">
      <c r="A6686"/>
      <c r="B6686"/>
      <c r="C6686"/>
      <c r="D6686"/>
      <c r="E6686"/>
      <c r="F6686"/>
      <c r="G6686" s="72"/>
      <c r="H6686" s="72"/>
      <c r="I6686" s="2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</row>
    <row r="6687" spans="1:38">
      <c r="A6687"/>
      <c r="B6687"/>
      <c r="C6687"/>
      <c r="D6687"/>
      <c r="E6687"/>
      <c r="F6687"/>
      <c r="G6687" s="72"/>
      <c r="H6687" s="72"/>
      <c r="I6687" s="2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</row>
    <row r="6688" spans="1:38">
      <c r="A6688"/>
      <c r="B6688"/>
      <c r="C6688"/>
      <c r="D6688"/>
      <c r="E6688"/>
      <c r="F6688"/>
      <c r="G6688" s="72"/>
      <c r="H6688" s="72"/>
      <c r="I6688" s="2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</row>
    <row r="6689" spans="1:38">
      <c r="A6689"/>
      <c r="B6689"/>
      <c r="C6689"/>
      <c r="D6689"/>
      <c r="E6689"/>
      <c r="F6689"/>
      <c r="G6689" s="72"/>
      <c r="H6689" s="72"/>
      <c r="I6689" s="2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</row>
    <row r="6690" spans="1:38">
      <c r="A6690"/>
      <c r="B6690"/>
      <c r="C6690"/>
      <c r="D6690"/>
      <c r="E6690"/>
      <c r="F6690"/>
      <c r="G6690" s="72"/>
      <c r="H6690" s="72"/>
      <c r="I6690" s="2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</row>
    <row r="6691" spans="1:38">
      <c r="A6691"/>
      <c r="B6691"/>
      <c r="C6691"/>
      <c r="D6691"/>
      <c r="E6691"/>
      <c r="F6691"/>
      <c r="G6691" s="72"/>
      <c r="H6691" s="72"/>
      <c r="I6691" s="2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</row>
    <row r="6692" spans="1:38">
      <c r="A6692"/>
      <c r="B6692"/>
      <c r="C6692"/>
      <c r="D6692"/>
      <c r="E6692"/>
      <c r="F6692"/>
      <c r="G6692" s="72"/>
      <c r="H6692" s="72"/>
      <c r="I6692" s="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</row>
    <row r="6693" spans="1:38">
      <c r="A6693"/>
      <c r="B6693"/>
      <c r="C6693"/>
      <c r="D6693"/>
      <c r="E6693"/>
      <c r="F6693"/>
      <c r="G6693" s="72"/>
      <c r="H6693" s="72"/>
      <c r="I6693" s="2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</row>
    <row r="6694" spans="1:38">
      <c r="A6694"/>
      <c r="B6694"/>
      <c r="C6694"/>
      <c r="D6694"/>
      <c r="E6694"/>
      <c r="F6694"/>
      <c r="G6694" s="72"/>
      <c r="H6694" s="72"/>
      <c r="I6694" s="2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</row>
    <row r="6695" spans="1:38">
      <c r="A6695"/>
      <c r="B6695"/>
      <c r="C6695"/>
      <c r="D6695"/>
      <c r="E6695"/>
      <c r="F6695"/>
      <c r="G6695" s="72"/>
      <c r="H6695" s="72"/>
      <c r="I6695" s="2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</row>
    <row r="6696" spans="1:38">
      <c r="A6696"/>
      <c r="B6696"/>
      <c r="C6696"/>
      <c r="D6696"/>
      <c r="E6696"/>
      <c r="F6696"/>
      <c r="G6696" s="72"/>
      <c r="H6696" s="72"/>
      <c r="I6696" s="2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</row>
    <row r="6697" spans="1:38">
      <c r="A6697"/>
      <c r="B6697"/>
      <c r="C6697"/>
      <c r="D6697"/>
      <c r="E6697"/>
      <c r="F6697"/>
      <c r="G6697" s="72"/>
      <c r="H6697" s="72"/>
      <c r="I6697" s="2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</row>
    <row r="6698" spans="1:38">
      <c r="A6698"/>
      <c r="B6698"/>
      <c r="C6698"/>
      <c r="D6698"/>
      <c r="E6698"/>
      <c r="F6698"/>
      <c r="G6698" s="72"/>
      <c r="H6698" s="72"/>
      <c r="I6698" s="2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</row>
    <row r="6699" spans="1:38">
      <c r="A6699"/>
      <c r="B6699"/>
      <c r="C6699"/>
      <c r="D6699"/>
      <c r="E6699"/>
      <c r="F6699"/>
      <c r="G6699" s="72"/>
      <c r="H6699" s="72"/>
      <c r="I6699" s="2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</row>
    <row r="6700" spans="1:38">
      <c r="A6700"/>
      <c r="B6700"/>
      <c r="C6700"/>
      <c r="D6700"/>
      <c r="E6700"/>
      <c r="F6700"/>
      <c r="G6700" s="72"/>
      <c r="H6700" s="72"/>
      <c r="I6700" s="2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</row>
    <row r="6701" spans="1:38">
      <c r="A6701"/>
      <c r="B6701"/>
      <c r="C6701"/>
      <c r="D6701"/>
      <c r="E6701"/>
      <c r="F6701"/>
      <c r="G6701" s="72"/>
      <c r="H6701" s="72"/>
      <c r="I6701" s="2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</row>
    <row r="6702" spans="1:38">
      <c r="A6702"/>
      <c r="B6702"/>
      <c r="C6702"/>
      <c r="D6702"/>
      <c r="E6702"/>
      <c r="F6702"/>
      <c r="G6702" s="72"/>
      <c r="H6702" s="72"/>
      <c r="I6702" s="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</row>
    <row r="6703" spans="1:38">
      <c r="A6703"/>
      <c r="B6703"/>
      <c r="C6703"/>
      <c r="D6703"/>
      <c r="E6703"/>
      <c r="F6703"/>
      <c r="G6703" s="72"/>
      <c r="H6703" s="72"/>
      <c r="I6703" s="2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</row>
    <row r="6704" spans="1:38">
      <c r="A6704"/>
      <c r="B6704"/>
      <c r="C6704"/>
      <c r="D6704"/>
      <c r="E6704"/>
      <c r="F6704"/>
      <c r="G6704" s="72"/>
      <c r="H6704" s="72"/>
      <c r="I6704" s="2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</row>
    <row r="6705" spans="1:38">
      <c r="A6705"/>
      <c r="B6705"/>
      <c r="C6705"/>
      <c r="D6705"/>
      <c r="E6705"/>
      <c r="F6705"/>
      <c r="G6705" s="72"/>
      <c r="H6705" s="72"/>
      <c r="I6705" s="2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</row>
    <row r="6706" spans="1:38">
      <c r="A6706"/>
      <c r="B6706"/>
      <c r="C6706"/>
      <c r="D6706"/>
      <c r="E6706"/>
      <c r="F6706"/>
      <c r="G6706" s="72"/>
      <c r="H6706" s="72"/>
      <c r="I6706" s="2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</row>
    <row r="6707" spans="1:38">
      <c r="A6707"/>
      <c r="B6707"/>
      <c r="C6707"/>
      <c r="D6707"/>
      <c r="E6707"/>
      <c r="F6707"/>
      <c r="G6707" s="72"/>
      <c r="H6707" s="72"/>
      <c r="I6707" s="2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</row>
    <row r="6708" spans="1:38">
      <c r="A6708"/>
      <c r="B6708"/>
      <c r="C6708"/>
      <c r="D6708"/>
      <c r="E6708"/>
      <c r="F6708"/>
      <c r="G6708" s="72"/>
      <c r="H6708" s="72"/>
      <c r="I6708" s="2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</row>
    <row r="6709" spans="1:38">
      <c r="A6709"/>
      <c r="B6709"/>
      <c r="C6709"/>
      <c r="D6709"/>
      <c r="E6709"/>
      <c r="F6709"/>
      <c r="G6709" s="72"/>
      <c r="H6709" s="72"/>
      <c r="I6709" s="2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</row>
    <row r="6710" spans="1:38">
      <c r="A6710"/>
      <c r="B6710"/>
      <c r="C6710"/>
      <c r="D6710"/>
      <c r="E6710"/>
      <c r="F6710"/>
      <c r="G6710" s="72"/>
      <c r="H6710" s="72"/>
      <c r="I6710" s="2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</row>
    <row r="6711" spans="1:38">
      <c r="A6711"/>
      <c r="B6711"/>
      <c r="C6711"/>
      <c r="D6711"/>
      <c r="E6711"/>
      <c r="F6711"/>
      <c r="G6711" s="72"/>
      <c r="H6711" s="72"/>
      <c r="I6711" s="2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</row>
    <row r="6712" spans="1:38">
      <c r="A6712"/>
      <c r="B6712"/>
      <c r="C6712"/>
      <c r="D6712"/>
      <c r="E6712"/>
      <c r="F6712"/>
      <c r="G6712" s="72"/>
      <c r="H6712" s="72"/>
      <c r="I6712" s="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</row>
    <row r="6713" spans="1:38">
      <c r="A6713"/>
      <c r="B6713"/>
      <c r="C6713"/>
      <c r="D6713"/>
      <c r="E6713"/>
      <c r="F6713"/>
      <c r="G6713" s="72"/>
      <c r="H6713" s="72"/>
      <c r="I6713" s="2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</row>
    <row r="6714" spans="1:38">
      <c r="A6714"/>
      <c r="B6714"/>
      <c r="C6714"/>
      <c r="D6714"/>
      <c r="E6714"/>
      <c r="F6714"/>
      <c r="G6714" s="72"/>
      <c r="H6714" s="72"/>
      <c r="I6714" s="2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</row>
    <row r="6715" spans="1:38">
      <c r="A6715"/>
      <c r="B6715"/>
      <c r="C6715"/>
      <c r="D6715"/>
      <c r="E6715"/>
      <c r="F6715"/>
      <c r="G6715" s="72"/>
      <c r="H6715" s="72"/>
      <c r="I6715" s="2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</row>
    <row r="6716" spans="1:38">
      <c r="A6716"/>
      <c r="B6716"/>
      <c r="C6716"/>
      <c r="D6716"/>
      <c r="E6716"/>
      <c r="F6716"/>
      <c r="G6716" s="72"/>
      <c r="H6716" s="72"/>
      <c r="I6716" s="2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</row>
    <row r="6717" spans="1:38">
      <c r="A6717"/>
      <c r="B6717"/>
      <c r="C6717"/>
      <c r="D6717"/>
      <c r="E6717"/>
      <c r="F6717"/>
      <c r="G6717" s="72"/>
      <c r="H6717" s="72"/>
      <c r="I6717" s="2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</row>
    <row r="6718" spans="1:38">
      <c r="A6718"/>
      <c r="B6718"/>
      <c r="C6718"/>
      <c r="D6718"/>
      <c r="E6718"/>
      <c r="F6718"/>
      <c r="G6718" s="72"/>
      <c r="H6718" s="72"/>
      <c r="I6718" s="2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</row>
    <row r="6719" spans="1:38">
      <c r="A6719"/>
      <c r="B6719"/>
      <c r="C6719"/>
      <c r="D6719"/>
      <c r="E6719"/>
      <c r="F6719"/>
      <c r="G6719" s="72"/>
      <c r="H6719" s="72"/>
      <c r="I6719" s="2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</row>
    <row r="6720" spans="1:38">
      <c r="A6720"/>
      <c r="B6720"/>
      <c r="C6720"/>
      <c r="D6720"/>
      <c r="E6720"/>
      <c r="F6720"/>
      <c r="G6720" s="72"/>
      <c r="H6720" s="72"/>
      <c r="I6720" s="2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</row>
    <row r="6721" spans="1:38">
      <c r="A6721"/>
      <c r="B6721"/>
      <c r="C6721"/>
      <c r="D6721"/>
      <c r="E6721"/>
      <c r="F6721"/>
      <c r="G6721" s="72"/>
      <c r="H6721" s="72"/>
      <c r="I6721" s="2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</row>
    <row r="6722" spans="1:38">
      <c r="A6722"/>
      <c r="B6722"/>
      <c r="C6722"/>
      <c r="D6722"/>
      <c r="E6722"/>
      <c r="F6722"/>
      <c r="G6722" s="72"/>
      <c r="H6722" s="72"/>
      <c r="I6722" s="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</row>
    <row r="6723" spans="1:38">
      <c r="A6723"/>
      <c r="B6723"/>
      <c r="C6723"/>
      <c r="D6723"/>
      <c r="E6723"/>
      <c r="F6723"/>
      <c r="G6723" s="72"/>
      <c r="H6723" s="72"/>
      <c r="I6723" s="2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</row>
    <row r="6724" spans="1:38">
      <c r="A6724"/>
      <c r="B6724"/>
      <c r="C6724"/>
      <c r="D6724"/>
      <c r="E6724"/>
      <c r="F6724"/>
      <c r="G6724" s="72"/>
      <c r="H6724" s="72"/>
      <c r="I6724" s="2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</row>
    <row r="6725" spans="1:38">
      <c r="A6725"/>
      <c r="B6725"/>
      <c r="C6725"/>
      <c r="D6725"/>
      <c r="E6725"/>
      <c r="F6725"/>
      <c r="G6725" s="72"/>
      <c r="H6725" s="72"/>
      <c r="I6725" s="2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</row>
    <row r="6726" spans="1:38">
      <c r="A6726"/>
      <c r="B6726"/>
      <c r="C6726"/>
      <c r="D6726"/>
      <c r="E6726"/>
      <c r="F6726"/>
      <c r="G6726" s="72"/>
      <c r="H6726" s="72"/>
      <c r="I6726" s="2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</row>
    <row r="6727" spans="1:38">
      <c r="A6727"/>
      <c r="B6727"/>
      <c r="C6727"/>
      <c r="D6727"/>
      <c r="E6727"/>
      <c r="F6727"/>
      <c r="G6727" s="72"/>
      <c r="H6727" s="72"/>
      <c r="I6727" s="2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</row>
    <row r="6728" spans="1:38">
      <c r="A6728"/>
      <c r="B6728"/>
      <c r="C6728"/>
      <c r="D6728"/>
      <c r="E6728"/>
      <c r="F6728"/>
      <c r="G6728" s="72"/>
      <c r="H6728" s="72"/>
      <c r="I6728" s="2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</row>
    <row r="6729" spans="1:38">
      <c r="A6729"/>
      <c r="B6729"/>
      <c r="C6729"/>
      <c r="D6729"/>
      <c r="E6729"/>
      <c r="F6729"/>
      <c r="G6729" s="72"/>
      <c r="H6729" s="72"/>
      <c r="I6729" s="2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</row>
    <row r="6730" spans="1:38">
      <c r="A6730"/>
      <c r="B6730"/>
      <c r="C6730"/>
      <c r="D6730"/>
      <c r="E6730"/>
      <c r="F6730"/>
      <c r="G6730" s="72"/>
      <c r="H6730" s="72"/>
      <c r="I6730" s="2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</row>
    <row r="6731" spans="1:38">
      <c r="A6731"/>
      <c r="B6731"/>
      <c r="C6731"/>
      <c r="D6731"/>
      <c r="E6731"/>
      <c r="F6731"/>
      <c r="G6731" s="72"/>
      <c r="H6731" s="72"/>
      <c r="I6731" s="2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</row>
    <row r="6732" spans="1:38">
      <c r="A6732"/>
      <c r="B6732"/>
      <c r="C6732"/>
      <c r="D6732"/>
      <c r="E6732"/>
      <c r="F6732"/>
      <c r="G6732" s="72"/>
      <c r="H6732" s="72"/>
      <c r="I6732" s="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</row>
    <row r="6733" spans="1:38">
      <c r="A6733"/>
      <c r="B6733"/>
      <c r="C6733"/>
      <c r="D6733"/>
      <c r="E6733"/>
      <c r="F6733"/>
      <c r="G6733" s="72"/>
      <c r="H6733" s="72"/>
      <c r="I6733" s="2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</row>
    <row r="6734" spans="1:38">
      <c r="A6734"/>
      <c r="B6734"/>
      <c r="C6734"/>
      <c r="D6734"/>
      <c r="E6734"/>
      <c r="F6734"/>
      <c r="G6734" s="72"/>
      <c r="H6734" s="72"/>
      <c r="I6734" s="2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</row>
    <row r="6735" spans="1:38">
      <c r="A6735"/>
      <c r="B6735"/>
      <c r="C6735"/>
      <c r="D6735"/>
      <c r="E6735"/>
      <c r="F6735"/>
      <c r="G6735" s="72"/>
      <c r="H6735" s="72"/>
      <c r="I6735" s="2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</row>
    <row r="6736" spans="1:38">
      <c r="A6736"/>
      <c r="B6736"/>
      <c r="C6736"/>
      <c r="D6736"/>
      <c r="E6736"/>
      <c r="F6736"/>
      <c r="G6736" s="72"/>
      <c r="H6736" s="72"/>
      <c r="I6736" s="2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</row>
    <row r="6737" spans="1:38">
      <c r="A6737"/>
      <c r="B6737"/>
      <c r="C6737"/>
      <c r="D6737"/>
      <c r="E6737"/>
      <c r="F6737"/>
      <c r="G6737" s="72"/>
      <c r="H6737" s="72"/>
      <c r="I6737" s="2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</row>
    <row r="6738" spans="1:38">
      <c r="A6738"/>
      <c r="B6738"/>
      <c r="C6738"/>
      <c r="D6738"/>
      <c r="E6738"/>
      <c r="F6738"/>
      <c r="G6738" s="72"/>
      <c r="H6738" s="72"/>
      <c r="I6738" s="2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</row>
    <row r="6739" spans="1:38">
      <c r="A6739"/>
      <c r="B6739"/>
      <c r="C6739"/>
      <c r="D6739"/>
      <c r="E6739"/>
      <c r="F6739"/>
      <c r="G6739" s="72"/>
      <c r="H6739" s="72"/>
      <c r="I6739" s="2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</row>
    <row r="6740" spans="1:38">
      <c r="A6740"/>
      <c r="B6740"/>
      <c r="C6740"/>
      <c r="D6740"/>
      <c r="E6740"/>
      <c r="F6740"/>
      <c r="G6740" s="72"/>
      <c r="H6740" s="72"/>
      <c r="I6740" s="2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</row>
    <row r="6741" spans="1:38">
      <c r="A6741"/>
      <c r="B6741"/>
      <c r="C6741"/>
      <c r="D6741"/>
      <c r="E6741"/>
      <c r="F6741"/>
      <c r="G6741" s="72"/>
      <c r="H6741" s="72"/>
      <c r="I6741" s="2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</row>
    <row r="6742" spans="1:38">
      <c r="A6742"/>
      <c r="B6742"/>
      <c r="C6742"/>
      <c r="D6742"/>
      <c r="E6742"/>
      <c r="F6742"/>
      <c r="G6742" s="72"/>
      <c r="H6742" s="72"/>
      <c r="I6742" s="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</row>
    <row r="6743" spans="1:38">
      <c r="A6743"/>
      <c r="B6743"/>
      <c r="C6743"/>
      <c r="D6743"/>
      <c r="E6743"/>
      <c r="F6743"/>
      <c r="G6743" s="72"/>
      <c r="H6743" s="72"/>
      <c r="I6743" s="2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</row>
    <row r="6744" spans="1:38">
      <c r="A6744"/>
      <c r="B6744"/>
      <c r="C6744"/>
      <c r="D6744"/>
      <c r="E6744"/>
      <c r="F6744"/>
      <c r="G6744" s="72"/>
      <c r="H6744" s="72"/>
      <c r="I6744" s="2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</row>
    <row r="6745" spans="1:38">
      <c r="A6745"/>
      <c r="B6745"/>
      <c r="C6745"/>
      <c r="D6745"/>
      <c r="E6745"/>
      <c r="F6745"/>
      <c r="G6745" s="72"/>
      <c r="H6745" s="72"/>
      <c r="I6745" s="2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</row>
    <row r="6746" spans="1:38">
      <c r="A6746"/>
      <c r="B6746"/>
      <c r="C6746"/>
      <c r="D6746"/>
      <c r="E6746"/>
      <c r="F6746"/>
      <c r="G6746" s="72"/>
      <c r="H6746" s="72"/>
      <c r="I6746" s="2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</row>
    <row r="6747" spans="1:38">
      <c r="A6747"/>
      <c r="B6747"/>
      <c r="C6747"/>
      <c r="D6747"/>
      <c r="E6747"/>
      <c r="F6747"/>
      <c r="G6747" s="72"/>
      <c r="H6747" s="72"/>
      <c r="I6747" s="2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</row>
    <row r="6748" spans="1:38">
      <c r="A6748"/>
      <c r="B6748"/>
      <c r="C6748"/>
      <c r="D6748"/>
      <c r="E6748"/>
      <c r="F6748"/>
      <c r="G6748" s="72"/>
      <c r="H6748" s="72"/>
      <c r="I6748" s="2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</row>
    <row r="6749" spans="1:38">
      <c r="A6749"/>
      <c r="B6749"/>
      <c r="C6749"/>
      <c r="D6749"/>
      <c r="E6749"/>
      <c r="F6749"/>
      <c r="G6749" s="72"/>
      <c r="H6749" s="72"/>
      <c r="I6749" s="2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</row>
    <row r="6750" spans="1:38">
      <c r="A6750"/>
      <c r="B6750"/>
      <c r="C6750"/>
      <c r="D6750"/>
      <c r="E6750"/>
      <c r="F6750"/>
      <c r="G6750" s="72"/>
      <c r="H6750" s="72"/>
      <c r="I6750" s="2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</row>
    <row r="6751" spans="1:38">
      <c r="A6751"/>
      <c r="B6751"/>
      <c r="C6751"/>
      <c r="D6751"/>
      <c r="E6751"/>
      <c r="F6751"/>
      <c r="G6751" s="72"/>
      <c r="H6751" s="72"/>
      <c r="I6751" s="2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</row>
    <row r="6752" spans="1:38">
      <c r="A6752"/>
      <c r="B6752"/>
      <c r="C6752"/>
      <c r="D6752"/>
      <c r="E6752"/>
      <c r="F6752"/>
      <c r="G6752" s="72"/>
      <c r="H6752" s="72"/>
      <c r="I6752" s="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</row>
    <row r="6753" spans="1:38">
      <c r="A6753"/>
      <c r="B6753"/>
      <c r="C6753"/>
      <c r="D6753"/>
      <c r="E6753"/>
      <c r="F6753"/>
      <c r="G6753" s="72"/>
      <c r="H6753" s="72"/>
      <c r="I6753" s="2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</row>
    <row r="6754" spans="1:38">
      <c r="A6754"/>
      <c r="B6754"/>
      <c r="C6754"/>
      <c r="D6754"/>
      <c r="E6754"/>
      <c r="F6754"/>
      <c r="G6754" s="72"/>
      <c r="H6754" s="72"/>
      <c r="I6754" s="2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</row>
    <row r="6755" spans="1:38">
      <c r="A6755"/>
      <c r="B6755"/>
      <c r="C6755"/>
      <c r="D6755"/>
      <c r="E6755"/>
      <c r="F6755"/>
      <c r="G6755" s="72"/>
      <c r="H6755" s="72"/>
      <c r="I6755" s="2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</row>
    <row r="6756" spans="1:38">
      <c r="A6756"/>
      <c r="B6756"/>
      <c r="C6756"/>
      <c r="D6756"/>
      <c r="E6756"/>
      <c r="F6756"/>
      <c r="G6756" s="72"/>
      <c r="H6756" s="72"/>
      <c r="I6756" s="2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</row>
    <row r="6757" spans="1:38">
      <c r="A6757"/>
      <c r="B6757"/>
      <c r="C6757"/>
      <c r="D6757"/>
      <c r="E6757"/>
      <c r="F6757"/>
      <c r="G6757" s="72"/>
      <c r="H6757" s="72"/>
      <c r="I6757" s="2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</row>
    <row r="6758" spans="1:38">
      <c r="A6758"/>
      <c r="B6758"/>
      <c r="C6758"/>
      <c r="D6758"/>
      <c r="E6758"/>
      <c r="F6758"/>
      <c r="G6758" s="72"/>
      <c r="H6758" s="72"/>
      <c r="I6758" s="2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</row>
    <row r="6759" spans="1:38">
      <c r="A6759"/>
      <c r="B6759"/>
      <c r="C6759"/>
      <c r="D6759"/>
      <c r="E6759"/>
      <c r="F6759"/>
      <c r="G6759" s="72"/>
      <c r="H6759" s="72"/>
      <c r="I6759" s="2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</row>
    <row r="6760" spans="1:38">
      <c r="A6760"/>
      <c r="B6760"/>
      <c r="C6760"/>
      <c r="D6760"/>
      <c r="E6760"/>
      <c r="F6760"/>
      <c r="G6760" s="72"/>
      <c r="H6760" s="72"/>
      <c r="I6760" s="2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</row>
    <row r="6761" spans="1:38">
      <c r="A6761"/>
      <c r="B6761"/>
      <c r="C6761"/>
      <c r="D6761"/>
      <c r="E6761"/>
      <c r="F6761"/>
      <c r="G6761" s="72"/>
      <c r="H6761" s="72"/>
      <c r="I6761" s="2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</row>
    <row r="6762" spans="1:38">
      <c r="A6762"/>
      <c r="B6762"/>
      <c r="C6762"/>
      <c r="D6762"/>
      <c r="E6762"/>
      <c r="F6762"/>
      <c r="G6762" s="72"/>
      <c r="H6762" s="72"/>
      <c r="I6762" s="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</row>
    <row r="6763" spans="1:38">
      <c r="A6763"/>
      <c r="B6763"/>
      <c r="C6763"/>
      <c r="D6763"/>
      <c r="E6763"/>
      <c r="F6763"/>
      <c r="G6763" s="72"/>
      <c r="H6763" s="72"/>
      <c r="I6763" s="2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</row>
    <row r="6764" spans="1:38">
      <c r="A6764"/>
      <c r="B6764"/>
      <c r="C6764"/>
      <c r="D6764"/>
      <c r="E6764"/>
      <c r="F6764"/>
      <c r="G6764" s="72"/>
      <c r="H6764" s="72"/>
      <c r="I6764" s="2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</row>
    <row r="6765" spans="1:38">
      <c r="A6765"/>
      <c r="B6765"/>
      <c r="C6765"/>
      <c r="D6765"/>
      <c r="E6765"/>
      <c r="F6765"/>
      <c r="G6765" s="72"/>
      <c r="H6765" s="72"/>
      <c r="I6765" s="2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</row>
    <row r="6766" spans="1:38">
      <c r="A6766"/>
      <c r="B6766"/>
      <c r="C6766"/>
      <c r="D6766"/>
      <c r="E6766"/>
      <c r="F6766"/>
      <c r="G6766" s="72"/>
      <c r="H6766" s="72"/>
      <c r="I6766" s="2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</row>
    <row r="6767" spans="1:38">
      <c r="A6767"/>
      <c r="B6767"/>
      <c r="C6767"/>
      <c r="D6767"/>
      <c r="E6767"/>
      <c r="F6767"/>
      <c r="G6767" s="72"/>
      <c r="H6767" s="72"/>
      <c r="I6767" s="2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</row>
    <row r="6768" spans="1:38">
      <c r="A6768"/>
      <c r="B6768"/>
      <c r="C6768"/>
      <c r="D6768"/>
      <c r="E6768"/>
      <c r="F6768"/>
      <c r="G6768" s="72"/>
      <c r="H6768" s="72"/>
      <c r="I6768" s="2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</row>
    <row r="6769" spans="1:38">
      <c r="A6769"/>
      <c r="B6769"/>
      <c r="C6769"/>
      <c r="D6769"/>
      <c r="E6769"/>
      <c r="F6769"/>
      <c r="G6769" s="72"/>
      <c r="H6769" s="72"/>
      <c r="I6769" s="2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</row>
    <row r="6770" spans="1:38">
      <c r="A6770"/>
      <c r="B6770"/>
      <c r="C6770"/>
      <c r="D6770"/>
      <c r="E6770"/>
      <c r="F6770"/>
      <c r="G6770" s="72"/>
      <c r="H6770" s="72"/>
      <c r="I6770" s="2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</row>
    <row r="6771" spans="1:38">
      <c r="A6771"/>
      <c r="B6771"/>
      <c r="C6771"/>
      <c r="D6771"/>
      <c r="E6771"/>
      <c r="F6771"/>
      <c r="G6771" s="72"/>
      <c r="H6771" s="72"/>
      <c r="I6771" s="2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</row>
    <row r="6772" spans="1:38">
      <c r="A6772"/>
      <c r="B6772"/>
      <c r="C6772"/>
      <c r="D6772"/>
      <c r="E6772"/>
      <c r="F6772"/>
      <c r="G6772" s="72"/>
      <c r="H6772" s="72"/>
      <c r="I6772" s="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</row>
    <row r="6773" spans="1:38">
      <c r="A6773"/>
      <c r="B6773"/>
      <c r="C6773"/>
      <c r="D6773"/>
      <c r="E6773"/>
      <c r="F6773"/>
      <c r="G6773" s="72"/>
      <c r="H6773" s="72"/>
      <c r="I6773" s="2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</row>
    <row r="6774" spans="1:38">
      <c r="A6774"/>
      <c r="B6774"/>
      <c r="C6774"/>
      <c r="D6774"/>
      <c r="E6774"/>
      <c r="F6774"/>
      <c r="G6774" s="72"/>
      <c r="H6774" s="72"/>
      <c r="I6774" s="2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</row>
    <row r="6775" spans="1:38">
      <c r="A6775"/>
      <c r="B6775"/>
      <c r="C6775"/>
      <c r="D6775"/>
      <c r="E6775"/>
      <c r="F6775"/>
      <c r="G6775" s="72"/>
      <c r="H6775" s="72"/>
      <c r="I6775" s="2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</row>
    <row r="6776" spans="1:38">
      <c r="A6776"/>
      <c r="B6776"/>
      <c r="C6776"/>
      <c r="D6776"/>
      <c r="E6776"/>
      <c r="F6776"/>
      <c r="G6776" s="72"/>
      <c r="H6776" s="72"/>
      <c r="I6776" s="2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</row>
    <row r="6777" spans="1:38">
      <c r="A6777"/>
      <c r="B6777"/>
      <c r="C6777"/>
      <c r="D6777"/>
      <c r="E6777"/>
      <c r="F6777"/>
      <c r="G6777" s="72"/>
      <c r="H6777" s="72"/>
      <c r="I6777" s="2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</row>
    <row r="6778" spans="1:38">
      <c r="A6778"/>
      <c r="B6778"/>
      <c r="C6778"/>
      <c r="D6778"/>
      <c r="E6778"/>
      <c r="F6778"/>
      <c r="G6778" s="72"/>
      <c r="H6778" s="72"/>
      <c r="I6778" s="2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</row>
    <row r="6779" spans="1:38">
      <c r="A6779"/>
      <c r="B6779"/>
      <c r="C6779"/>
      <c r="D6779"/>
      <c r="E6779"/>
      <c r="F6779"/>
      <c r="G6779" s="72"/>
      <c r="H6779" s="72"/>
      <c r="I6779" s="2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</row>
    <row r="6780" spans="1:38">
      <c r="A6780"/>
      <c r="B6780"/>
      <c r="C6780"/>
      <c r="D6780"/>
      <c r="E6780"/>
      <c r="F6780"/>
      <c r="G6780" s="72"/>
      <c r="H6780" s="72"/>
      <c r="I6780" s="2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</row>
    <row r="6781" spans="1:38">
      <c r="A6781"/>
      <c r="B6781"/>
      <c r="C6781"/>
      <c r="D6781"/>
      <c r="E6781"/>
      <c r="F6781"/>
      <c r="G6781" s="72"/>
      <c r="H6781" s="72"/>
      <c r="I6781" s="2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</row>
    <row r="6782" spans="1:38">
      <c r="A6782"/>
      <c r="B6782"/>
      <c r="C6782"/>
      <c r="D6782"/>
      <c r="E6782"/>
      <c r="F6782"/>
      <c r="G6782" s="72"/>
      <c r="H6782" s="72"/>
      <c r="I6782" s="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</row>
    <row r="6783" spans="1:38">
      <c r="A6783"/>
      <c r="B6783"/>
      <c r="C6783"/>
      <c r="D6783"/>
      <c r="E6783"/>
      <c r="F6783"/>
      <c r="G6783" s="72"/>
      <c r="H6783" s="72"/>
      <c r="I6783" s="2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</row>
    <row r="6784" spans="1:38">
      <c r="A6784"/>
      <c r="B6784"/>
      <c r="C6784"/>
      <c r="D6784"/>
      <c r="E6784"/>
      <c r="F6784"/>
      <c r="G6784" s="72"/>
      <c r="H6784" s="72"/>
      <c r="I6784" s="2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</row>
    <row r="6785" spans="1:38">
      <c r="A6785"/>
      <c r="B6785"/>
      <c r="C6785"/>
      <c r="D6785"/>
      <c r="E6785"/>
      <c r="F6785"/>
      <c r="G6785" s="72"/>
      <c r="H6785" s="72"/>
      <c r="I6785" s="2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</row>
    <row r="6786" spans="1:38">
      <c r="A6786"/>
      <c r="B6786"/>
      <c r="C6786"/>
      <c r="D6786"/>
      <c r="E6786"/>
      <c r="F6786"/>
      <c r="G6786" s="72"/>
      <c r="H6786" s="72"/>
      <c r="I6786" s="2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</row>
    <row r="6787" spans="1:38">
      <c r="A6787"/>
      <c r="B6787"/>
      <c r="C6787"/>
      <c r="D6787"/>
      <c r="E6787"/>
      <c r="F6787"/>
      <c r="G6787" s="72"/>
      <c r="H6787" s="72"/>
      <c r="I6787" s="2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</row>
    <row r="6788" spans="1:38">
      <c r="A6788"/>
      <c r="B6788"/>
      <c r="C6788"/>
      <c r="D6788"/>
      <c r="E6788"/>
      <c r="F6788"/>
      <c r="G6788" s="72"/>
      <c r="H6788" s="72"/>
      <c r="I6788" s="2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</row>
    <row r="6789" spans="1:38">
      <c r="A6789"/>
      <c r="B6789"/>
      <c r="C6789"/>
      <c r="D6789"/>
      <c r="E6789"/>
      <c r="F6789"/>
      <c r="G6789" s="72"/>
      <c r="H6789" s="72"/>
      <c r="I6789" s="2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</row>
    <row r="6790" spans="1:38">
      <c r="A6790"/>
      <c r="B6790"/>
      <c r="C6790"/>
      <c r="D6790"/>
      <c r="E6790"/>
      <c r="F6790"/>
      <c r="G6790" s="72"/>
      <c r="H6790" s="72"/>
      <c r="I6790" s="2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</row>
    <row r="6791" spans="1:38">
      <c r="A6791"/>
      <c r="B6791"/>
      <c r="C6791"/>
      <c r="D6791"/>
      <c r="E6791"/>
      <c r="F6791"/>
      <c r="G6791" s="72"/>
      <c r="H6791" s="72"/>
      <c r="I6791" s="2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</row>
    <row r="6792" spans="1:38">
      <c r="A6792"/>
      <c r="B6792"/>
      <c r="C6792"/>
      <c r="D6792"/>
      <c r="E6792"/>
      <c r="F6792"/>
      <c r="G6792" s="72"/>
      <c r="H6792" s="72"/>
      <c r="I6792" s="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</row>
    <row r="6793" spans="1:38">
      <c r="A6793"/>
      <c r="B6793"/>
      <c r="C6793"/>
      <c r="D6793"/>
      <c r="E6793"/>
      <c r="F6793"/>
      <c r="G6793" s="72"/>
      <c r="H6793" s="72"/>
      <c r="I6793" s="2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</row>
    <row r="6794" spans="1:38">
      <c r="A6794"/>
      <c r="B6794"/>
      <c r="C6794"/>
      <c r="D6794"/>
      <c r="E6794"/>
      <c r="F6794"/>
      <c r="G6794" s="72"/>
      <c r="H6794" s="72"/>
      <c r="I6794" s="2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</row>
    <row r="6795" spans="1:38">
      <c r="A6795"/>
      <c r="B6795"/>
      <c r="C6795"/>
      <c r="D6795"/>
      <c r="E6795"/>
      <c r="F6795"/>
      <c r="G6795" s="72"/>
      <c r="H6795" s="72"/>
      <c r="I6795" s="2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</row>
    <row r="6796" spans="1:38">
      <c r="A6796"/>
      <c r="B6796"/>
      <c r="C6796"/>
      <c r="D6796"/>
      <c r="E6796"/>
      <c r="F6796"/>
      <c r="G6796" s="72"/>
      <c r="H6796" s="72"/>
      <c r="I6796" s="2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</row>
    <row r="6797" spans="1:38">
      <c r="A6797"/>
      <c r="B6797"/>
      <c r="C6797"/>
      <c r="D6797"/>
      <c r="E6797"/>
      <c r="F6797"/>
      <c r="G6797" s="72"/>
      <c r="H6797" s="72"/>
      <c r="I6797" s="2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</row>
    <row r="6798" spans="1:38">
      <c r="A6798"/>
      <c r="B6798"/>
      <c r="C6798"/>
      <c r="D6798"/>
      <c r="E6798"/>
      <c r="F6798"/>
      <c r="G6798" s="72"/>
      <c r="H6798" s="72"/>
      <c r="I6798" s="2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</row>
    <row r="6799" spans="1:38">
      <c r="A6799"/>
      <c r="B6799"/>
      <c r="C6799"/>
      <c r="D6799"/>
      <c r="E6799"/>
      <c r="F6799"/>
      <c r="G6799" s="72"/>
      <c r="H6799" s="72"/>
      <c r="I6799" s="2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</row>
    <row r="6800" spans="1:38">
      <c r="A6800"/>
      <c r="B6800"/>
      <c r="C6800"/>
      <c r="D6800"/>
      <c r="E6800"/>
      <c r="F6800"/>
      <c r="G6800" s="72"/>
      <c r="H6800" s="72"/>
      <c r="I6800" s="2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</row>
    <row r="6801" spans="1:38">
      <c r="A6801"/>
      <c r="B6801"/>
      <c r="C6801"/>
      <c r="D6801"/>
      <c r="E6801"/>
      <c r="F6801"/>
      <c r="G6801" s="72"/>
      <c r="H6801" s="72"/>
      <c r="I6801" s="2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</row>
    <row r="6802" spans="1:38">
      <c r="A6802"/>
      <c r="B6802"/>
      <c r="C6802"/>
      <c r="D6802"/>
      <c r="E6802"/>
      <c r="F6802"/>
      <c r="G6802" s="72"/>
      <c r="H6802" s="72"/>
      <c r="I6802" s="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</row>
    <row r="6803" spans="1:38">
      <c r="A6803"/>
      <c r="B6803"/>
      <c r="C6803"/>
      <c r="D6803"/>
      <c r="E6803"/>
      <c r="F6803"/>
      <c r="G6803" s="72"/>
      <c r="H6803" s="72"/>
      <c r="I6803" s="2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</row>
    <row r="6804" spans="1:38">
      <c r="A6804"/>
      <c r="B6804"/>
      <c r="C6804"/>
      <c r="D6804"/>
      <c r="E6804"/>
      <c r="F6804"/>
      <c r="G6804" s="72"/>
      <c r="H6804" s="72"/>
      <c r="I6804" s="2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</row>
    <row r="6805" spans="1:38">
      <c r="A6805"/>
      <c r="B6805"/>
      <c r="C6805"/>
      <c r="D6805"/>
      <c r="E6805"/>
      <c r="F6805"/>
      <c r="G6805" s="72"/>
      <c r="H6805" s="72"/>
      <c r="I6805" s="2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</row>
    <row r="6806" spans="1:38">
      <c r="A6806"/>
      <c r="B6806"/>
      <c r="C6806"/>
      <c r="D6806"/>
      <c r="E6806"/>
      <c r="F6806"/>
      <c r="G6806" s="72"/>
      <c r="H6806" s="72"/>
      <c r="I6806" s="2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</row>
    <row r="6807" spans="1:38">
      <c r="A6807"/>
      <c r="B6807"/>
      <c r="C6807"/>
      <c r="D6807"/>
      <c r="E6807"/>
      <c r="F6807"/>
      <c r="G6807" s="72"/>
      <c r="H6807" s="72"/>
      <c r="I6807" s="2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</row>
    <row r="6808" spans="1:38">
      <c r="A6808"/>
      <c r="B6808"/>
      <c r="C6808"/>
      <c r="D6808"/>
      <c r="E6808"/>
      <c r="F6808"/>
      <c r="G6808" s="72"/>
      <c r="H6808" s="72"/>
      <c r="I6808" s="2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</row>
    <row r="6809" spans="1:38">
      <c r="A6809"/>
      <c r="B6809"/>
      <c r="C6809"/>
      <c r="D6809"/>
      <c r="E6809"/>
      <c r="F6809"/>
      <c r="G6809" s="72"/>
      <c r="H6809" s="72"/>
      <c r="I6809" s="2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</row>
    <row r="6810" spans="1:38">
      <c r="A6810"/>
      <c r="B6810"/>
      <c r="C6810"/>
      <c r="D6810"/>
      <c r="E6810"/>
      <c r="F6810"/>
      <c r="G6810" s="72"/>
      <c r="H6810" s="72"/>
      <c r="I6810" s="2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</row>
    <row r="6811" spans="1:38">
      <c r="A6811"/>
      <c r="B6811"/>
      <c r="C6811"/>
      <c r="D6811"/>
      <c r="E6811"/>
      <c r="F6811"/>
      <c r="G6811" s="72"/>
      <c r="H6811" s="72"/>
      <c r="I6811" s="2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</row>
    <row r="6812" spans="1:38">
      <c r="A6812"/>
      <c r="B6812"/>
      <c r="C6812"/>
      <c r="D6812"/>
      <c r="E6812"/>
      <c r="F6812"/>
      <c r="G6812" s="72"/>
      <c r="H6812" s="72"/>
      <c r="I6812" s="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</row>
    <row r="6813" spans="1:38">
      <c r="A6813"/>
      <c r="B6813"/>
      <c r="C6813"/>
      <c r="D6813"/>
      <c r="E6813"/>
      <c r="F6813"/>
      <c r="G6813" s="72"/>
      <c r="H6813" s="72"/>
      <c r="I6813" s="2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</row>
    <row r="6814" spans="1:38">
      <c r="A6814"/>
      <c r="B6814"/>
      <c r="C6814"/>
      <c r="D6814"/>
      <c r="E6814"/>
      <c r="F6814"/>
      <c r="G6814" s="72"/>
      <c r="H6814" s="72"/>
      <c r="I6814" s="2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</row>
    <row r="6815" spans="1:38">
      <c r="A6815"/>
      <c r="B6815"/>
      <c r="C6815"/>
      <c r="D6815"/>
      <c r="E6815"/>
      <c r="F6815"/>
      <c r="G6815" s="72"/>
      <c r="H6815" s="72"/>
      <c r="I6815" s="2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</row>
    <row r="6816" spans="1:38">
      <c r="A6816"/>
      <c r="B6816"/>
      <c r="C6816"/>
      <c r="D6816"/>
      <c r="E6816"/>
      <c r="F6816"/>
      <c r="G6816" s="72"/>
      <c r="H6816" s="72"/>
      <c r="I6816" s="2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</row>
    <row r="6817" spans="1:38">
      <c r="A6817"/>
      <c r="B6817"/>
      <c r="C6817"/>
      <c r="D6817"/>
      <c r="E6817"/>
      <c r="F6817"/>
      <c r="G6817" s="72"/>
      <c r="H6817" s="72"/>
      <c r="I6817" s="2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</row>
    <row r="6818" spans="1:38">
      <c r="A6818"/>
      <c r="B6818"/>
      <c r="C6818"/>
      <c r="D6818"/>
      <c r="E6818"/>
      <c r="F6818"/>
      <c r="G6818" s="72"/>
      <c r="H6818" s="72"/>
      <c r="I6818" s="2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</row>
    <row r="6819" spans="1:38">
      <c r="A6819"/>
      <c r="B6819"/>
      <c r="C6819"/>
      <c r="D6819"/>
      <c r="E6819"/>
      <c r="F6819"/>
      <c r="G6819" s="72"/>
      <c r="H6819" s="72"/>
      <c r="I6819" s="2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</row>
    <row r="6820" spans="1:38">
      <c r="A6820"/>
      <c r="B6820"/>
      <c r="C6820"/>
      <c r="D6820"/>
      <c r="E6820"/>
      <c r="F6820"/>
      <c r="G6820" s="72"/>
      <c r="H6820" s="72"/>
      <c r="I6820" s="2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</row>
    <row r="6821" spans="1:38">
      <c r="A6821"/>
      <c r="B6821"/>
      <c r="C6821"/>
      <c r="D6821"/>
      <c r="E6821"/>
      <c r="F6821"/>
      <c r="G6821" s="72"/>
      <c r="H6821" s="72"/>
      <c r="I6821" s="2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</row>
    <row r="6822" spans="1:38">
      <c r="A6822"/>
      <c r="B6822"/>
      <c r="C6822"/>
      <c r="D6822"/>
      <c r="E6822"/>
      <c r="F6822"/>
      <c r="G6822" s="72"/>
      <c r="H6822" s="72"/>
      <c r="I6822" s="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</row>
    <row r="6823" spans="1:38">
      <c r="A6823"/>
      <c r="B6823"/>
      <c r="C6823"/>
      <c r="D6823"/>
      <c r="E6823"/>
      <c r="F6823"/>
      <c r="G6823" s="72"/>
      <c r="H6823" s="72"/>
      <c r="I6823" s="2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</row>
    <row r="6824" spans="1:38">
      <c r="A6824"/>
      <c r="B6824"/>
      <c r="C6824"/>
      <c r="D6824"/>
      <c r="E6824"/>
      <c r="F6824"/>
      <c r="G6824" s="72"/>
      <c r="H6824" s="72"/>
      <c r="I6824" s="2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</row>
    <row r="6825" spans="1:38">
      <c r="A6825"/>
      <c r="B6825"/>
      <c r="C6825"/>
      <c r="D6825"/>
      <c r="E6825"/>
      <c r="F6825"/>
      <c r="G6825" s="72"/>
      <c r="H6825" s="72"/>
      <c r="I6825" s="2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</row>
    <row r="6826" spans="1:38">
      <c r="A6826"/>
      <c r="B6826"/>
      <c r="C6826"/>
      <c r="D6826"/>
      <c r="E6826"/>
      <c r="F6826"/>
      <c r="G6826" s="72"/>
      <c r="H6826" s="72"/>
      <c r="I6826" s="2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</row>
    <row r="6827" spans="1:38">
      <c r="A6827"/>
      <c r="B6827"/>
      <c r="C6827"/>
      <c r="D6827"/>
      <c r="E6827"/>
      <c r="F6827"/>
      <c r="G6827" s="72"/>
      <c r="H6827" s="72"/>
      <c r="I6827" s="2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</row>
    <row r="6828" spans="1:38">
      <c r="A6828"/>
      <c r="B6828"/>
      <c r="C6828"/>
      <c r="D6828"/>
      <c r="E6828"/>
      <c r="F6828"/>
      <c r="G6828" s="72"/>
      <c r="H6828" s="72"/>
      <c r="I6828" s="2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</row>
    <row r="6829" spans="1:38">
      <c r="A6829"/>
      <c r="B6829"/>
      <c r="C6829"/>
      <c r="D6829"/>
      <c r="E6829"/>
      <c r="F6829"/>
      <c r="G6829" s="72"/>
      <c r="H6829" s="72"/>
      <c r="I6829" s="2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</row>
    <row r="6830" spans="1:38">
      <c r="A6830"/>
      <c r="B6830"/>
      <c r="C6830"/>
      <c r="D6830"/>
      <c r="E6830"/>
      <c r="F6830"/>
      <c r="G6830" s="72"/>
      <c r="H6830" s="72"/>
      <c r="I6830" s="2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</row>
    <row r="6831" spans="1:38">
      <c r="A6831"/>
      <c r="B6831"/>
      <c r="C6831"/>
      <c r="D6831"/>
      <c r="E6831"/>
      <c r="F6831"/>
      <c r="G6831" s="72"/>
      <c r="H6831" s="72"/>
      <c r="I6831" s="2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</row>
    <row r="6832" spans="1:38">
      <c r="A6832"/>
      <c r="B6832"/>
      <c r="C6832"/>
      <c r="D6832"/>
      <c r="E6832"/>
      <c r="F6832"/>
      <c r="G6832" s="72"/>
      <c r="H6832" s="72"/>
      <c r="I6832" s="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</row>
    <row r="6833" spans="1:38">
      <c r="A6833"/>
      <c r="B6833"/>
      <c r="C6833"/>
      <c r="D6833"/>
      <c r="E6833"/>
      <c r="F6833"/>
      <c r="G6833" s="72"/>
      <c r="H6833" s="72"/>
      <c r="I6833" s="2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</row>
    <row r="6834" spans="1:38">
      <c r="A6834"/>
      <c r="B6834"/>
      <c r="C6834"/>
      <c r="D6834"/>
      <c r="E6834"/>
      <c r="F6834"/>
      <c r="G6834" s="72"/>
      <c r="H6834" s="72"/>
      <c r="I6834" s="2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</row>
    <row r="6835" spans="1:38">
      <c r="A6835"/>
      <c r="B6835"/>
      <c r="C6835"/>
      <c r="D6835"/>
      <c r="E6835"/>
      <c r="F6835"/>
      <c r="G6835" s="72"/>
      <c r="H6835" s="72"/>
      <c r="I6835" s="2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</row>
    <row r="6836" spans="1:38">
      <c r="A6836"/>
      <c r="B6836"/>
      <c r="C6836"/>
      <c r="D6836"/>
      <c r="E6836"/>
      <c r="F6836"/>
      <c r="G6836" s="72"/>
      <c r="H6836" s="72"/>
      <c r="I6836" s="2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</row>
    <row r="6837" spans="1:38">
      <c r="A6837"/>
      <c r="B6837"/>
      <c r="C6837"/>
      <c r="D6837"/>
      <c r="E6837"/>
      <c r="F6837"/>
      <c r="G6837" s="72"/>
      <c r="H6837" s="72"/>
      <c r="I6837" s="2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</row>
    <row r="6838" spans="1:38">
      <c r="A6838"/>
      <c r="B6838"/>
      <c r="C6838"/>
      <c r="D6838"/>
      <c r="E6838"/>
      <c r="F6838"/>
      <c r="G6838" s="72"/>
      <c r="H6838" s="72"/>
      <c r="I6838" s="2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</row>
    <row r="6839" spans="1:38">
      <c r="A6839"/>
      <c r="B6839"/>
      <c r="C6839"/>
      <c r="D6839"/>
      <c r="E6839"/>
      <c r="F6839"/>
      <c r="G6839" s="72"/>
      <c r="H6839" s="72"/>
      <c r="I6839" s="2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</row>
    <row r="6840" spans="1:38">
      <c r="A6840"/>
      <c r="B6840"/>
      <c r="C6840"/>
      <c r="D6840"/>
      <c r="E6840"/>
      <c r="F6840"/>
      <c r="G6840" s="72"/>
      <c r="H6840" s="72"/>
      <c r="I6840" s="2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</row>
    <row r="6841" spans="1:38">
      <c r="A6841"/>
      <c r="B6841"/>
      <c r="C6841"/>
      <c r="D6841"/>
      <c r="E6841"/>
      <c r="F6841"/>
      <c r="G6841" s="72"/>
      <c r="H6841" s="72"/>
      <c r="I6841" s="2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</row>
    <row r="6842" spans="1:38">
      <c r="A6842"/>
      <c r="B6842"/>
      <c r="C6842"/>
      <c r="D6842"/>
      <c r="E6842"/>
      <c r="F6842"/>
      <c r="G6842" s="72"/>
      <c r="H6842" s="72"/>
      <c r="I6842" s="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</row>
    <row r="6843" spans="1:38">
      <c r="A6843"/>
      <c r="B6843"/>
      <c r="C6843"/>
      <c r="D6843"/>
      <c r="E6843"/>
      <c r="F6843"/>
      <c r="G6843" s="72"/>
      <c r="H6843" s="72"/>
      <c r="I6843" s="2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</row>
    <row r="6844" spans="1:38">
      <c r="A6844"/>
      <c r="B6844"/>
      <c r="C6844"/>
      <c r="D6844"/>
      <c r="E6844"/>
      <c r="F6844"/>
      <c r="G6844" s="72"/>
      <c r="H6844" s="72"/>
      <c r="I6844" s="2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</row>
    <row r="6845" spans="1:38">
      <c r="A6845"/>
      <c r="B6845"/>
      <c r="C6845"/>
      <c r="D6845"/>
      <c r="E6845"/>
      <c r="F6845"/>
      <c r="G6845" s="72"/>
      <c r="H6845" s="72"/>
      <c r="I6845" s="2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</row>
    <row r="6846" spans="1:38">
      <c r="A6846"/>
      <c r="B6846"/>
      <c r="C6846"/>
      <c r="D6846"/>
      <c r="E6846"/>
      <c r="F6846"/>
      <c r="G6846" s="72"/>
      <c r="H6846" s="72"/>
      <c r="I6846" s="2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</row>
    <row r="6847" spans="1:38">
      <c r="A6847"/>
      <c r="B6847"/>
      <c r="C6847"/>
      <c r="D6847"/>
      <c r="E6847"/>
      <c r="F6847"/>
      <c r="G6847" s="72"/>
      <c r="H6847" s="72"/>
      <c r="I6847" s="2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</row>
    <row r="6848" spans="1:38">
      <c r="A6848"/>
      <c r="B6848"/>
      <c r="C6848"/>
      <c r="D6848"/>
      <c r="E6848"/>
      <c r="F6848"/>
      <c r="G6848" s="72"/>
      <c r="H6848" s="72"/>
      <c r="I6848" s="2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</row>
    <row r="6849" spans="1:38">
      <c r="A6849"/>
      <c r="B6849"/>
      <c r="C6849"/>
      <c r="D6849"/>
      <c r="E6849"/>
      <c r="F6849"/>
      <c r="G6849" s="72"/>
      <c r="H6849" s="72"/>
      <c r="I6849" s="2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</row>
    <row r="6850" spans="1:38">
      <c r="A6850"/>
      <c r="B6850"/>
      <c r="C6850"/>
      <c r="D6850"/>
      <c r="E6850"/>
      <c r="F6850"/>
      <c r="G6850" s="72"/>
      <c r="H6850" s="72"/>
      <c r="I6850" s="2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</row>
    <row r="6851" spans="1:38">
      <c r="A6851"/>
      <c r="B6851"/>
      <c r="C6851"/>
      <c r="D6851"/>
      <c r="E6851"/>
      <c r="F6851"/>
      <c r="G6851" s="72"/>
      <c r="H6851" s="72"/>
      <c r="I6851" s="2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</row>
    <row r="6852" spans="1:38">
      <c r="A6852"/>
      <c r="B6852"/>
      <c r="C6852"/>
      <c r="D6852"/>
      <c r="E6852"/>
      <c r="F6852"/>
      <c r="G6852" s="72"/>
      <c r="H6852" s="72"/>
      <c r="I6852" s="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</row>
    <row r="6853" spans="1:38">
      <c r="A6853"/>
      <c r="B6853"/>
      <c r="C6853"/>
      <c r="D6853"/>
      <c r="E6853"/>
      <c r="F6853"/>
      <c r="G6853" s="72"/>
      <c r="H6853" s="72"/>
      <c r="I6853" s="2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</row>
    <row r="6854" spans="1:38">
      <c r="A6854"/>
      <c r="B6854"/>
      <c r="C6854"/>
      <c r="D6854"/>
      <c r="E6854"/>
      <c r="F6854"/>
      <c r="G6854" s="72"/>
      <c r="H6854" s="72"/>
      <c r="I6854" s="2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</row>
    <row r="6855" spans="1:38">
      <c r="A6855"/>
      <c r="B6855"/>
      <c r="C6855"/>
      <c r="D6855"/>
      <c r="E6855"/>
      <c r="F6855"/>
      <c r="G6855" s="72"/>
      <c r="H6855" s="72"/>
      <c r="I6855" s="2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</row>
    <row r="6856" spans="1:38">
      <c r="A6856"/>
      <c r="B6856"/>
      <c r="C6856"/>
      <c r="D6856"/>
      <c r="E6856"/>
      <c r="F6856"/>
      <c r="G6856" s="72"/>
      <c r="H6856" s="72"/>
      <c r="I6856" s="2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</row>
    <row r="6857" spans="1:38">
      <c r="A6857"/>
      <c r="B6857"/>
      <c r="C6857"/>
      <c r="D6857"/>
      <c r="E6857"/>
      <c r="F6857"/>
      <c r="G6857" s="72"/>
      <c r="H6857" s="72"/>
      <c r="I6857" s="2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</row>
    <row r="6858" spans="1:38">
      <c r="A6858"/>
      <c r="B6858"/>
      <c r="C6858"/>
      <c r="D6858"/>
      <c r="E6858"/>
      <c r="F6858"/>
      <c r="G6858" s="72"/>
      <c r="H6858" s="72"/>
      <c r="I6858" s="2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</row>
    <row r="6859" spans="1:38">
      <c r="A6859"/>
      <c r="B6859"/>
      <c r="C6859"/>
      <c r="D6859"/>
      <c r="E6859"/>
      <c r="F6859"/>
      <c r="G6859" s="72"/>
      <c r="H6859" s="72"/>
      <c r="I6859" s="2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</row>
    <row r="6860" spans="1:38">
      <c r="A6860"/>
      <c r="B6860"/>
      <c r="C6860"/>
      <c r="D6860"/>
      <c r="E6860"/>
      <c r="F6860"/>
      <c r="G6860" s="72"/>
      <c r="H6860" s="72"/>
      <c r="I6860" s="2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</row>
    <row r="6861" spans="1:38">
      <c r="A6861"/>
      <c r="B6861"/>
      <c r="C6861"/>
      <c r="D6861"/>
      <c r="E6861"/>
      <c r="F6861"/>
      <c r="G6861" s="72"/>
      <c r="H6861" s="72"/>
      <c r="I6861" s="2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</row>
    <row r="6862" spans="1:38">
      <c r="A6862"/>
      <c r="B6862"/>
      <c r="C6862"/>
      <c r="D6862"/>
      <c r="E6862"/>
      <c r="F6862"/>
      <c r="G6862" s="72"/>
      <c r="H6862" s="72"/>
      <c r="I6862" s="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</row>
    <row r="6863" spans="1:38">
      <c r="A6863"/>
      <c r="B6863"/>
      <c r="C6863"/>
      <c r="D6863"/>
      <c r="E6863"/>
      <c r="F6863"/>
      <c r="G6863" s="72"/>
      <c r="H6863" s="72"/>
      <c r="I6863" s="2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</row>
    <row r="6864" spans="1:38">
      <c r="A6864"/>
      <c r="B6864"/>
      <c r="C6864"/>
      <c r="D6864"/>
      <c r="E6864"/>
      <c r="F6864"/>
      <c r="G6864" s="72"/>
      <c r="H6864" s="72"/>
      <c r="I6864" s="2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</row>
    <row r="6865" spans="1:38">
      <c r="A6865"/>
      <c r="B6865"/>
      <c r="C6865"/>
      <c r="D6865"/>
      <c r="E6865"/>
      <c r="F6865"/>
      <c r="G6865" s="72"/>
      <c r="H6865" s="72"/>
      <c r="I6865" s="2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</row>
    <row r="6866" spans="1:38">
      <c r="A6866"/>
      <c r="B6866"/>
      <c r="C6866"/>
      <c r="D6866"/>
      <c r="E6866"/>
      <c r="F6866"/>
      <c r="G6866" s="72"/>
      <c r="H6866" s="72"/>
      <c r="I6866" s="2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</row>
    <row r="6867" spans="1:38">
      <c r="A6867"/>
      <c r="B6867"/>
      <c r="C6867"/>
      <c r="D6867"/>
      <c r="E6867"/>
      <c r="F6867"/>
      <c r="G6867" s="72"/>
      <c r="H6867" s="72"/>
      <c r="I6867" s="2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</row>
    <row r="6868" spans="1:38">
      <c r="A6868"/>
      <c r="B6868"/>
      <c r="C6868"/>
      <c r="D6868"/>
      <c r="E6868"/>
      <c r="F6868"/>
      <c r="G6868" s="72"/>
      <c r="H6868" s="72"/>
      <c r="I6868" s="2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</row>
    <row r="6869" spans="1:38">
      <c r="A6869"/>
      <c r="B6869"/>
      <c r="C6869"/>
      <c r="D6869"/>
      <c r="E6869"/>
      <c r="F6869"/>
      <c r="G6869" s="72"/>
      <c r="H6869" s="72"/>
      <c r="I6869" s="2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</row>
    <row r="6870" spans="1:38">
      <c r="A6870"/>
      <c r="B6870"/>
      <c r="C6870"/>
      <c r="D6870"/>
      <c r="E6870"/>
      <c r="F6870"/>
      <c r="G6870" s="72"/>
      <c r="H6870" s="72"/>
      <c r="I6870" s="2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</row>
    <row r="6871" spans="1:38">
      <c r="A6871"/>
      <c r="B6871"/>
      <c r="C6871"/>
      <c r="D6871"/>
      <c r="E6871"/>
      <c r="F6871"/>
      <c r="G6871" s="72"/>
      <c r="H6871" s="72"/>
      <c r="I6871" s="2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</row>
    <row r="6872" spans="1:38">
      <c r="A6872"/>
      <c r="B6872"/>
      <c r="C6872"/>
      <c r="D6872"/>
      <c r="E6872"/>
      <c r="F6872"/>
      <c r="G6872" s="72"/>
      <c r="H6872" s="72"/>
      <c r="I6872" s="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</row>
    <row r="6873" spans="1:38">
      <c r="A6873"/>
      <c r="B6873"/>
      <c r="C6873"/>
      <c r="D6873"/>
      <c r="E6873"/>
      <c r="F6873"/>
      <c r="G6873" s="72"/>
      <c r="H6873" s="72"/>
      <c r="I6873" s="2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</row>
    <row r="6874" spans="1:38">
      <c r="A6874"/>
      <c r="B6874"/>
      <c r="C6874"/>
      <c r="D6874"/>
      <c r="E6874"/>
      <c r="F6874"/>
      <c r="G6874" s="72"/>
      <c r="H6874" s="72"/>
      <c r="I6874" s="2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</row>
    <row r="6875" spans="1:38">
      <c r="A6875"/>
      <c r="B6875"/>
      <c r="C6875"/>
      <c r="D6875"/>
      <c r="E6875"/>
      <c r="F6875"/>
      <c r="G6875" s="72"/>
      <c r="H6875" s="72"/>
      <c r="I6875" s="2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</row>
    <row r="6876" spans="1:38">
      <c r="A6876"/>
      <c r="B6876"/>
      <c r="C6876"/>
      <c r="D6876"/>
      <c r="E6876"/>
      <c r="F6876"/>
      <c r="G6876" s="72"/>
      <c r="H6876" s="72"/>
      <c r="I6876" s="2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</row>
    <row r="6877" spans="1:38">
      <c r="A6877"/>
      <c r="B6877"/>
      <c r="C6877"/>
      <c r="D6877"/>
      <c r="E6877"/>
      <c r="F6877"/>
      <c r="G6877" s="72"/>
      <c r="H6877" s="72"/>
      <c r="I6877" s="2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</row>
    <row r="6878" spans="1:38">
      <c r="A6878"/>
      <c r="B6878"/>
      <c r="C6878"/>
      <c r="D6878"/>
      <c r="E6878"/>
      <c r="F6878"/>
      <c r="G6878" s="72"/>
      <c r="H6878" s="72"/>
      <c r="I6878" s="2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</row>
    <row r="6879" spans="1:38">
      <c r="A6879"/>
      <c r="B6879"/>
      <c r="C6879"/>
      <c r="D6879"/>
      <c r="E6879"/>
      <c r="F6879"/>
      <c r="G6879" s="72"/>
      <c r="H6879" s="72"/>
      <c r="I6879" s="2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</row>
    <row r="6880" spans="1:38">
      <c r="A6880"/>
      <c r="B6880"/>
      <c r="C6880"/>
      <c r="D6880"/>
      <c r="E6880"/>
      <c r="F6880"/>
      <c r="G6880" s="72"/>
      <c r="H6880" s="72"/>
      <c r="I6880" s="2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</row>
    <row r="6881" spans="1:38">
      <c r="A6881"/>
      <c r="B6881"/>
      <c r="C6881"/>
      <c r="D6881"/>
      <c r="E6881"/>
      <c r="F6881"/>
      <c r="G6881" s="72"/>
      <c r="H6881" s="72"/>
      <c r="I6881" s="2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</row>
    <row r="6882" spans="1:38">
      <c r="A6882"/>
      <c r="B6882"/>
      <c r="C6882"/>
      <c r="D6882"/>
      <c r="E6882"/>
      <c r="F6882"/>
      <c r="G6882" s="72"/>
      <c r="H6882" s="72"/>
      <c r="I6882" s="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</row>
    <row r="6883" spans="1:38">
      <c r="A6883"/>
      <c r="B6883"/>
      <c r="C6883"/>
      <c r="D6883"/>
      <c r="E6883"/>
      <c r="F6883"/>
      <c r="G6883" s="72"/>
      <c r="H6883" s="72"/>
      <c r="I6883" s="2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</row>
    <row r="6884" spans="1:38">
      <c r="A6884"/>
      <c r="B6884"/>
      <c r="C6884"/>
      <c r="D6884"/>
      <c r="E6884"/>
      <c r="F6884"/>
      <c r="G6884" s="72"/>
      <c r="H6884" s="72"/>
      <c r="I6884" s="2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</row>
    <row r="6885" spans="1:38">
      <c r="A6885"/>
      <c r="B6885"/>
      <c r="C6885"/>
      <c r="D6885"/>
      <c r="E6885"/>
      <c r="F6885"/>
      <c r="G6885" s="72"/>
      <c r="H6885" s="72"/>
      <c r="I6885" s="2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</row>
    <row r="6886" spans="1:38">
      <c r="A6886"/>
      <c r="B6886"/>
      <c r="C6886"/>
      <c r="D6886"/>
      <c r="E6886"/>
      <c r="F6886"/>
      <c r="G6886" s="72"/>
      <c r="H6886" s="72"/>
      <c r="I6886" s="2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</row>
    <row r="6887" spans="1:38">
      <c r="A6887"/>
      <c r="B6887"/>
      <c r="C6887"/>
      <c r="D6887"/>
      <c r="E6887"/>
      <c r="F6887"/>
      <c r="G6887" s="72"/>
      <c r="H6887" s="72"/>
      <c r="I6887" s="2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</row>
    <row r="6888" spans="1:38">
      <c r="A6888"/>
      <c r="B6888"/>
      <c r="C6888"/>
      <c r="D6888"/>
      <c r="E6888"/>
      <c r="F6888"/>
      <c r="G6888" s="72"/>
      <c r="H6888" s="72"/>
      <c r="I6888" s="2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</row>
    <row r="6889" spans="1:38">
      <c r="A6889"/>
      <c r="B6889"/>
      <c r="C6889"/>
      <c r="D6889"/>
      <c r="E6889"/>
      <c r="F6889"/>
      <c r="G6889" s="72"/>
      <c r="H6889" s="72"/>
      <c r="I6889" s="2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</row>
    <row r="6890" spans="1:38">
      <c r="A6890"/>
      <c r="B6890"/>
      <c r="C6890"/>
      <c r="D6890"/>
      <c r="E6890"/>
      <c r="F6890"/>
      <c r="G6890" s="72"/>
      <c r="H6890" s="72"/>
      <c r="I6890" s="2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</row>
    <row r="6891" spans="1:38">
      <c r="A6891"/>
      <c r="B6891"/>
      <c r="C6891"/>
      <c r="D6891"/>
      <c r="E6891"/>
      <c r="F6891"/>
      <c r="G6891" s="72"/>
      <c r="H6891" s="72"/>
      <c r="I6891" s="2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</row>
    <row r="6892" spans="1:38">
      <c r="A6892"/>
      <c r="B6892"/>
      <c r="C6892"/>
      <c r="D6892"/>
      <c r="E6892"/>
      <c r="F6892"/>
      <c r="G6892" s="72"/>
      <c r="H6892" s="72"/>
      <c r="I6892" s="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</row>
    <row r="6893" spans="1:38">
      <c r="A6893"/>
      <c r="B6893"/>
      <c r="C6893"/>
      <c r="D6893"/>
      <c r="E6893"/>
      <c r="F6893"/>
      <c r="G6893" s="72"/>
      <c r="H6893" s="72"/>
      <c r="I6893" s="2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</row>
    <row r="6894" spans="1:38">
      <c r="A6894"/>
      <c r="B6894"/>
      <c r="C6894"/>
      <c r="D6894"/>
      <c r="E6894"/>
      <c r="F6894"/>
      <c r="G6894" s="72"/>
      <c r="H6894" s="72"/>
      <c r="I6894" s="2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</row>
    <row r="6895" spans="1:38">
      <c r="A6895"/>
      <c r="B6895"/>
      <c r="C6895"/>
      <c r="D6895"/>
      <c r="E6895"/>
      <c r="F6895"/>
      <c r="G6895" s="72"/>
      <c r="H6895" s="72"/>
      <c r="I6895" s="2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</row>
    <row r="6896" spans="1:38">
      <c r="A6896"/>
      <c r="B6896"/>
      <c r="C6896"/>
      <c r="D6896"/>
      <c r="E6896"/>
      <c r="F6896"/>
      <c r="G6896" s="72"/>
      <c r="H6896" s="72"/>
      <c r="I6896" s="2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</row>
    <row r="6897" spans="1:38">
      <c r="A6897"/>
      <c r="B6897"/>
      <c r="C6897"/>
      <c r="D6897"/>
      <c r="E6897"/>
      <c r="F6897"/>
      <c r="G6897" s="72"/>
      <c r="H6897" s="72"/>
      <c r="I6897" s="2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</row>
    <row r="6898" spans="1:38">
      <c r="A6898"/>
      <c r="B6898"/>
      <c r="C6898"/>
      <c r="D6898"/>
      <c r="E6898"/>
      <c r="F6898"/>
      <c r="G6898" s="72"/>
      <c r="H6898" s="72"/>
      <c r="I6898" s="2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</row>
    <row r="6899" spans="1:38">
      <c r="A6899"/>
      <c r="B6899"/>
      <c r="C6899"/>
      <c r="D6899"/>
      <c r="E6899"/>
      <c r="F6899"/>
      <c r="G6899" s="72"/>
      <c r="H6899" s="72"/>
      <c r="I6899" s="2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</row>
    <row r="6900" spans="1:38">
      <c r="A6900"/>
      <c r="B6900"/>
      <c r="C6900"/>
      <c r="D6900"/>
      <c r="E6900"/>
      <c r="F6900"/>
      <c r="G6900" s="72"/>
      <c r="H6900" s="72"/>
      <c r="I6900" s="2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</row>
    <row r="6901" spans="1:38">
      <c r="A6901"/>
      <c r="B6901"/>
      <c r="C6901"/>
      <c r="D6901"/>
      <c r="E6901"/>
      <c r="F6901"/>
      <c r="G6901" s="72"/>
      <c r="H6901" s="72"/>
      <c r="I6901" s="2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</row>
    <row r="6902" spans="1:38">
      <c r="A6902"/>
      <c r="B6902"/>
      <c r="C6902"/>
      <c r="D6902"/>
      <c r="E6902"/>
      <c r="F6902"/>
      <c r="G6902" s="72"/>
      <c r="H6902" s="72"/>
      <c r="I6902" s="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</row>
    <row r="6903" spans="1:38">
      <c r="A6903"/>
      <c r="B6903"/>
      <c r="C6903"/>
      <c r="D6903"/>
      <c r="E6903"/>
      <c r="F6903"/>
      <c r="G6903" s="72"/>
      <c r="H6903" s="72"/>
      <c r="I6903" s="2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</row>
    <row r="6904" spans="1:38">
      <c r="A6904"/>
      <c r="B6904"/>
      <c r="C6904"/>
      <c r="D6904"/>
      <c r="E6904"/>
      <c r="F6904"/>
      <c r="G6904" s="72"/>
      <c r="H6904" s="72"/>
      <c r="I6904" s="2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</row>
    <row r="6905" spans="1:38">
      <c r="A6905"/>
      <c r="B6905"/>
      <c r="C6905"/>
      <c r="D6905"/>
      <c r="E6905"/>
      <c r="F6905"/>
      <c r="G6905" s="72"/>
      <c r="H6905" s="72"/>
      <c r="I6905" s="2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</row>
    <row r="6906" spans="1:38">
      <c r="A6906"/>
      <c r="B6906"/>
      <c r="C6906"/>
      <c r="D6906"/>
      <c r="E6906"/>
      <c r="F6906"/>
      <c r="G6906" s="72"/>
      <c r="H6906" s="72"/>
      <c r="I6906" s="2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</row>
    <row r="6907" spans="1:38">
      <c r="A6907"/>
      <c r="B6907"/>
      <c r="C6907"/>
      <c r="D6907"/>
      <c r="E6907"/>
      <c r="F6907"/>
      <c r="G6907" s="72"/>
      <c r="H6907" s="72"/>
      <c r="I6907" s="2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</row>
    <row r="6908" spans="1:38">
      <c r="A6908"/>
      <c r="B6908"/>
      <c r="C6908"/>
      <c r="D6908"/>
      <c r="E6908"/>
      <c r="F6908"/>
      <c r="G6908" s="72"/>
      <c r="H6908" s="72"/>
      <c r="I6908" s="2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</row>
    <row r="6909" spans="1:38">
      <c r="A6909"/>
      <c r="B6909"/>
      <c r="C6909"/>
      <c r="D6909"/>
      <c r="E6909"/>
      <c r="F6909"/>
      <c r="G6909" s="72"/>
      <c r="H6909" s="72"/>
      <c r="I6909" s="2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</row>
    <row r="6910" spans="1:38">
      <c r="A6910"/>
      <c r="B6910"/>
      <c r="C6910"/>
      <c r="D6910"/>
      <c r="E6910"/>
      <c r="F6910"/>
      <c r="G6910" s="72"/>
      <c r="H6910" s="72"/>
      <c r="I6910" s="2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</row>
    <row r="6911" spans="1:38">
      <c r="A6911"/>
      <c r="B6911"/>
      <c r="C6911"/>
      <c r="D6911"/>
      <c r="E6911"/>
      <c r="F6911"/>
      <c r="G6911" s="72"/>
      <c r="H6911" s="72"/>
      <c r="I6911" s="2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</row>
    <row r="6912" spans="1:38">
      <c r="A6912"/>
      <c r="B6912"/>
      <c r="C6912"/>
      <c r="D6912"/>
      <c r="E6912"/>
      <c r="F6912"/>
      <c r="G6912" s="72"/>
      <c r="H6912" s="72"/>
      <c r="I6912" s="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</row>
    <row r="6913" spans="1:38">
      <c r="A6913"/>
      <c r="B6913"/>
      <c r="C6913"/>
      <c r="D6913"/>
      <c r="E6913"/>
      <c r="F6913"/>
      <c r="G6913" s="72"/>
      <c r="H6913" s="72"/>
      <c r="I6913" s="2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</row>
    <row r="6914" spans="1:38">
      <c r="A6914"/>
      <c r="B6914"/>
      <c r="C6914"/>
      <c r="D6914"/>
      <c r="E6914"/>
      <c r="F6914"/>
      <c r="G6914" s="72"/>
      <c r="H6914" s="72"/>
      <c r="I6914" s="2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</row>
    <row r="6915" spans="1:38">
      <c r="A6915"/>
      <c r="B6915"/>
      <c r="C6915"/>
      <c r="D6915"/>
      <c r="E6915"/>
      <c r="F6915"/>
      <c r="G6915" s="72"/>
      <c r="H6915" s="72"/>
      <c r="I6915" s="2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</row>
    <row r="6916" spans="1:38">
      <c r="A6916"/>
      <c r="B6916"/>
      <c r="C6916"/>
      <c r="D6916"/>
      <c r="E6916"/>
      <c r="F6916"/>
      <c r="G6916" s="72"/>
      <c r="H6916" s="72"/>
      <c r="I6916" s="2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</row>
    <row r="6917" spans="1:38">
      <c r="A6917"/>
      <c r="B6917"/>
      <c r="C6917"/>
      <c r="D6917"/>
      <c r="E6917"/>
      <c r="F6917"/>
      <c r="G6917" s="72"/>
      <c r="H6917" s="72"/>
      <c r="I6917" s="2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</row>
    <row r="6918" spans="1:38">
      <c r="A6918"/>
      <c r="B6918"/>
      <c r="C6918"/>
      <c r="D6918"/>
      <c r="E6918"/>
      <c r="F6918"/>
      <c r="G6918" s="72"/>
      <c r="H6918" s="72"/>
      <c r="I6918" s="2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</row>
    <row r="6919" spans="1:38">
      <c r="A6919"/>
      <c r="B6919"/>
      <c r="C6919"/>
      <c r="D6919"/>
      <c r="E6919"/>
      <c r="F6919"/>
      <c r="G6919" s="72"/>
      <c r="H6919" s="72"/>
      <c r="I6919" s="2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</row>
    <row r="6920" spans="1:38">
      <c r="A6920"/>
      <c r="B6920"/>
      <c r="C6920"/>
      <c r="D6920"/>
      <c r="E6920"/>
      <c r="F6920"/>
      <c r="G6920" s="72"/>
      <c r="H6920" s="72"/>
      <c r="I6920" s="2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</row>
    <row r="6921" spans="1:38">
      <c r="A6921"/>
      <c r="B6921"/>
      <c r="C6921"/>
      <c r="D6921"/>
      <c r="E6921"/>
      <c r="F6921"/>
      <c r="G6921" s="72"/>
      <c r="H6921" s="72"/>
      <c r="I6921" s="2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</row>
    <row r="6922" spans="1:38">
      <c r="A6922"/>
      <c r="B6922"/>
      <c r="C6922"/>
      <c r="D6922"/>
      <c r="E6922"/>
      <c r="F6922"/>
      <c r="G6922" s="72"/>
      <c r="H6922" s="72"/>
      <c r="I6922" s="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</row>
    <row r="6923" spans="1:38">
      <c r="A6923"/>
      <c r="B6923"/>
      <c r="C6923"/>
      <c r="D6923"/>
      <c r="E6923"/>
      <c r="F6923"/>
      <c r="G6923" s="72"/>
      <c r="H6923" s="72"/>
      <c r="I6923" s="2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</row>
    <row r="6924" spans="1:38">
      <c r="A6924"/>
      <c r="B6924"/>
      <c r="C6924"/>
      <c r="D6924"/>
      <c r="E6924"/>
      <c r="F6924"/>
      <c r="G6924" s="72"/>
      <c r="H6924" s="72"/>
      <c r="I6924" s="2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</row>
    <row r="6925" spans="1:38">
      <c r="A6925"/>
      <c r="B6925"/>
      <c r="C6925"/>
      <c r="D6925"/>
      <c r="E6925"/>
      <c r="F6925"/>
      <c r="G6925" s="72"/>
      <c r="H6925" s="72"/>
      <c r="I6925" s="2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</row>
    <row r="6926" spans="1:38">
      <c r="A6926"/>
      <c r="B6926"/>
      <c r="C6926"/>
      <c r="D6926"/>
      <c r="E6926"/>
      <c r="F6926"/>
      <c r="G6926" s="72"/>
      <c r="H6926" s="72"/>
      <c r="I6926" s="2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</row>
    <row r="6927" spans="1:38">
      <c r="A6927"/>
      <c r="B6927"/>
      <c r="C6927"/>
      <c r="D6927"/>
      <c r="E6927"/>
      <c r="F6927"/>
      <c r="G6927" s="72"/>
      <c r="H6927" s="72"/>
      <c r="I6927" s="2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</row>
    <row r="6928" spans="1:38">
      <c r="A6928"/>
      <c r="B6928"/>
      <c r="C6928"/>
      <c r="D6928"/>
      <c r="E6928"/>
      <c r="F6928"/>
      <c r="G6928" s="72"/>
      <c r="H6928" s="72"/>
      <c r="I6928" s="2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</row>
    <row r="6929" spans="1:38">
      <c r="A6929"/>
      <c r="B6929"/>
      <c r="C6929"/>
      <c r="D6929"/>
      <c r="E6929"/>
      <c r="F6929"/>
      <c r="G6929" s="72"/>
      <c r="H6929" s="72"/>
      <c r="I6929" s="2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</row>
    <row r="6930" spans="1:38">
      <c r="A6930"/>
      <c r="B6930"/>
      <c r="C6930"/>
      <c r="D6930"/>
      <c r="E6930"/>
      <c r="F6930"/>
      <c r="G6930" s="72"/>
      <c r="H6930" s="72"/>
      <c r="I6930" s="2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</row>
    <row r="6931" spans="1:38">
      <c r="A6931"/>
      <c r="B6931"/>
      <c r="C6931"/>
      <c r="D6931"/>
      <c r="E6931"/>
      <c r="F6931"/>
      <c r="G6931" s="72"/>
      <c r="H6931" s="72"/>
      <c r="I6931" s="2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</row>
    <row r="6932" spans="1:38">
      <c r="A6932"/>
      <c r="B6932"/>
      <c r="C6932"/>
      <c r="D6932"/>
      <c r="E6932"/>
      <c r="F6932"/>
      <c r="G6932" s="72"/>
      <c r="H6932" s="72"/>
      <c r="I6932" s="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</row>
    <row r="6933" spans="1:38">
      <c r="A6933"/>
      <c r="B6933"/>
      <c r="C6933"/>
      <c r="D6933"/>
      <c r="E6933"/>
      <c r="F6933"/>
      <c r="G6933" s="72"/>
      <c r="H6933" s="72"/>
      <c r="I6933" s="2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</row>
    <row r="6934" spans="1:38">
      <c r="A6934"/>
      <c r="B6934"/>
      <c r="C6934"/>
      <c r="D6934"/>
      <c r="E6934"/>
      <c r="F6934"/>
      <c r="G6934" s="72"/>
      <c r="H6934" s="72"/>
      <c r="I6934" s="2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</row>
    <row r="6935" spans="1:38">
      <c r="A6935"/>
      <c r="B6935"/>
      <c r="C6935"/>
      <c r="D6935"/>
      <c r="E6935"/>
      <c r="F6935"/>
      <c r="G6935" s="72"/>
      <c r="H6935" s="72"/>
      <c r="I6935" s="2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</row>
    <row r="6936" spans="1:38">
      <c r="A6936"/>
      <c r="B6936"/>
      <c r="C6936"/>
      <c r="D6936"/>
      <c r="E6936"/>
      <c r="F6936"/>
      <c r="G6936" s="72"/>
      <c r="H6936" s="72"/>
      <c r="I6936" s="2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</row>
    <row r="6937" spans="1:38">
      <c r="A6937"/>
      <c r="B6937"/>
      <c r="C6937"/>
      <c r="D6937"/>
      <c r="E6937"/>
      <c r="F6937"/>
      <c r="G6937" s="72"/>
      <c r="H6937" s="72"/>
      <c r="I6937" s="2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</row>
    <row r="6938" spans="1:38">
      <c r="A6938"/>
      <c r="B6938"/>
      <c r="C6938"/>
      <c r="D6938"/>
      <c r="E6938"/>
      <c r="F6938"/>
      <c r="G6938" s="72"/>
      <c r="H6938" s="72"/>
      <c r="I6938" s="2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</row>
    <row r="6939" spans="1:38">
      <c r="A6939"/>
      <c r="B6939"/>
      <c r="C6939"/>
      <c r="D6939"/>
      <c r="E6939"/>
      <c r="F6939"/>
      <c r="G6939" s="72"/>
      <c r="H6939" s="72"/>
      <c r="I6939" s="2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</row>
    <row r="6940" spans="1:38">
      <c r="A6940"/>
      <c r="B6940"/>
      <c r="C6940"/>
      <c r="D6940"/>
      <c r="E6940"/>
      <c r="F6940"/>
      <c r="G6940" s="72"/>
      <c r="H6940" s="72"/>
      <c r="I6940" s="2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</row>
    <row r="6941" spans="1:38">
      <c r="A6941"/>
      <c r="B6941"/>
      <c r="C6941"/>
      <c r="D6941"/>
      <c r="E6941"/>
      <c r="F6941"/>
      <c r="G6941" s="72"/>
      <c r="H6941" s="72"/>
      <c r="I6941" s="2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</row>
    <row r="6942" spans="1:38">
      <c r="A6942"/>
      <c r="B6942"/>
      <c r="C6942"/>
      <c r="D6942"/>
      <c r="E6942"/>
      <c r="F6942"/>
      <c r="G6942" s="72"/>
      <c r="H6942" s="72"/>
      <c r="I6942" s="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</row>
    <row r="6943" spans="1:38">
      <c r="A6943"/>
      <c r="B6943"/>
      <c r="C6943"/>
      <c r="D6943"/>
      <c r="E6943"/>
      <c r="F6943"/>
      <c r="G6943" s="72"/>
      <c r="H6943" s="72"/>
      <c r="I6943" s="2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</row>
    <row r="6944" spans="1:38">
      <c r="A6944"/>
      <c r="B6944"/>
      <c r="C6944"/>
      <c r="D6944"/>
      <c r="E6944"/>
      <c r="F6944"/>
      <c r="G6944" s="72"/>
      <c r="H6944" s="72"/>
      <c r="I6944" s="2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</row>
    <row r="6945" spans="1:38">
      <c r="A6945"/>
      <c r="B6945"/>
      <c r="C6945"/>
      <c r="D6945"/>
      <c r="E6945"/>
      <c r="F6945"/>
      <c r="G6945" s="72"/>
      <c r="H6945" s="72"/>
      <c r="I6945" s="2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</row>
    <row r="6946" spans="1:38">
      <c r="A6946"/>
      <c r="B6946"/>
      <c r="C6946"/>
      <c r="D6946"/>
      <c r="E6946"/>
      <c r="F6946"/>
      <c r="G6946" s="72"/>
      <c r="H6946" s="72"/>
      <c r="I6946" s="2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</row>
    <row r="6947" spans="1:38">
      <c r="A6947"/>
      <c r="B6947"/>
      <c r="C6947"/>
      <c r="D6947"/>
      <c r="E6947"/>
      <c r="F6947"/>
      <c r="G6947" s="72"/>
      <c r="H6947" s="72"/>
      <c r="I6947" s="2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</row>
    <row r="6948" spans="1:38">
      <c r="A6948"/>
      <c r="B6948"/>
      <c r="C6948"/>
      <c r="D6948"/>
      <c r="E6948"/>
      <c r="F6948"/>
      <c r="G6948" s="72"/>
      <c r="H6948" s="72"/>
      <c r="I6948" s="2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</row>
    <row r="6949" spans="1:38">
      <c r="A6949"/>
      <c r="B6949"/>
      <c r="C6949"/>
      <c r="D6949"/>
      <c r="E6949"/>
      <c r="F6949"/>
      <c r="G6949" s="72"/>
      <c r="H6949" s="72"/>
      <c r="I6949" s="2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</row>
    <row r="6950" spans="1:38">
      <c r="A6950"/>
      <c r="B6950"/>
      <c r="C6950"/>
      <c r="D6950"/>
      <c r="E6950"/>
      <c r="F6950"/>
      <c r="G6950" s="72"/>
      <c r="H6950" s="72"/>
      <c r="I6950" s="2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</row>
    <row r="6951" spans="1:38">
      <c r="A6951"/>
      <c r="B6951"/>
      <c r="C6951"/>
      <c r="D6951"/>
      <c r="E6951"/>
      <c r="F6951"/>
      <c r="G6951" s="72"/>
      <c r="H6951" s="72"/>
      <c r="I6951" s="2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</row>
    <row r="6952" spans="1:38">
      <c r="A6952"/>
      <c r="B6952"/>
      <c r="C6952"/>
      <c r="D6952"/>
      <c r="E6952"/>
      <c r="F6952"/>
      <c r="G6952" s="72"/>
      <c r="H6952" s="72"/>
      <c r="I6952" s="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</row>
    <row r="6953" spans="1:38">
      <c r="A6953"/>
      <c r="B6953"/>
      <c r="C6953"/>
      <c r="D6953"/>
      <c r="E6953"/>
      <c r="F6953"/>
      <c r="G6953" s="72"/>
      <c r="H6953" s="72"/>
      <c r="I6953" s="2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</row>
    <row r="6954" spans="1:38">
      <c r="A6954"/>
      <c r="B6954"/>
      <c r="C6954"/>
      <c r="D6954"/>
      <c r="E6954"/>
      <c r="F6954"/>
      <c r="G6954" s="72"/>
      <c r="H6954" s="72"/>
      <c r="I6954" s="2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</row>
    <row r="6955" spans="1:38">
      <c r="A6955"/>
      <c r="B6955"/>
      <c r="C6955"/>
      <c r="D6955"/>
      <c r="E6955"/>
      <c r="F6955"/>
      <c r="G6955" s="72"/>
      <c r="H6955" s="72"/>
      <c r="I6955" s="2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</row>
    <row r="6956" spans="1:38">
      <c r="A6956"/>
      <c r="B6956"/>
      <c r="C6956"/>
      <c r="D6956"/>
      <c r="E6956"/>
      <c r="F6956"/>
      <c r="G6956" s="72"/>
      <c r="H6956" s="72"/>
      <c r="I6956" s="2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</row>
    <row r="6957" spans="1:38">
      <c r="A6957"/>
      <c r="B6957"/>
      <c r="C6957"/>
      <c r="D6957"/>
      <c r="E6957"/>
      <c r="F6957"/>
      <c r="G6957" s="72"/>
      <c r="H6957" s="72"/>
      <c r="I6957" s="2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</row>
    <row r="6958" spans="1:38">
      <c r="A6958"/>
      <c r="B6958"/>
      <c r="C6958"/>
      <c r="D6958"/>
      <c r="E6958"/>
      <c r="F6958"/>
      <c r="G6958" s="72"/>
      <c r="H6958" s="72"/>
      <c r="I6958" s="2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</row>
    <row r="6959" spans="1:38">
      <c r="A6959"/>
      <c r="B6959"/>
      <c r="C6959"/>
      <c r="D6959"/>
      <c r="E6959"/>
      <c r="F6959"/>
      <c r="G6959" s="72"/>
      <c r="H6959" s="72"/>
      <c r="I6959" s="2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</row>
    <row r="6960" spans="1:38">
      <c r="A6960"/>
      <c r="B6960"/>
      <c r="C6960"/>
      <c r="D6960"/>
      <c r="E6960"/>
      <c r="F6960"/>
      <c r="G6960" s="72"/>
      <c r="H6960" s="72"/>
      <c r="I6960" s="2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</row>
    <row r="6961" spans="1:38">
      <c r="A6961"/>
      <c r="B6961"/>
      <c r="C6961"/>
      <c r="D6961"/>
      <c r="E6961"/>
      <c r="F6961"/>
      <c r="G6961" s="72"/>
      <c r="H6961" s="72"/>
      <c r="I6961" s="2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</row>
    <row r="6962" spans="1:38">
      <c r="A6962"/>
      <c r="B6962"/>
      <c r="C6962"/>
      <c r="D6962"/>
      <c r="E6962"/>
      <c r="F6962"/>
      <c r="G6962" s="72"/>
      <c r="H6962" s="72"/>
      <c r="I6962" s="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</row>
    <row r="6963" spans="1:38">
      <c r="A6963"/>
      <c r="B6963"/>
      <c r="C6963"/>
      <c r="D6963"/>
      <c r="E6963"/>
      <c r="F6963"/>
      <c r="G6963" s="72"/>
      <c r="H6963" s="72"/>
      <c r="I6963" s="2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</row>
    <row r="6964" spans="1:38">
      <c r="A6964"/>
      <c r="B6964"/>
      <c r="C6964"/>
      <c r="D6964"/>
      <c r="E6964"/>
      <c r="F6964"/>
      <c r="G6964" s="72"/>
      <c r="H6964" s="72"/>
      <c r="I6964" s="2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</row>
    <row r="6965" spans="1:38">
      <c r="A6965"/>
      <c r="B6965"/>
      <c r="C6965"/>
      <c r="D6965"/>
      <c r="E6965"/>
      <c r="F6965"/>
      <c r="G6965" s="72"/>
      <c r="H6965" s="72"/>
      <c r="I6965" s="2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</row>
    <row r="6966" spans="1:38">
      <c r="A6966"/>
      <c r="B6966"/>
      <c r="C6966"/>
      <c r="D6966"/>
      <c r="E6966"/>
      <c r="F6966"/>
      <c r="G6966" s="72"/>
      <c r="H6966" s="72"/>
      <c r="I6966" s="2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</row>
    <row r="6967" spans="1:38">
      <c r="A6967"/>
      <c r="B6967"/>
      <c r="C6967"/>
      <c r="D6967"/>
      <c r="E6967"/>
      <c r="F6967"/>
      <c r="G6967" s="72"/>
      <c r="H6967" s="72"/>
      <c r="I6967" s="2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</row>
    <row r="6968" spans="1:38">
      <c r="A6968"/>
      <c r="B6968"/>
      <c r="C6968"/>
      <c r="D6968"/>
      <c r="E6968"/>
      <c r="F6968"/>
      <c r="G6968" s="72"/>
      <c r="H6968" s="72"/>
      <c r="I6968" s="2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</row>
    <row r="6969" spans="1:38">
      <c r="A6969"/>
      <c r="B6969"/>
      <c r="C6969"/>
      <c r="D6969"/>
      <c r="E6969"/>
      <c r="F6969"/>
      <c r="G6969" s="72"/>
      <c r="H6969" s="72"/>
      <c r="I6969" s="2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</row>
    <row r="6970" spans="1:38">
      <c r="A6970"/>
      <c r="B6970"/>
      <c r="C6970"/>
      <c r="D6970"/>
      <c r="E6970"/>
      <c r="F6970"/>
      <c r="G6970" s="72"/>
      <c r="H6970" s="72"/>
      <c r="I6970" s="2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</row>
    <row r="6971" spans="1:38">
      <c r="A6971"/>
      <c r="B6971"/>
      <c r="C6971"/>
      <c r="D6971"/>
      <c r="E6971"/>
      <c r="F6971"/>
      <c r="G6971" s="72"/>
      <c r="H6971" s="72"/>
      <c r="I6971" s="2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</row>
    <row r="6972" spans="1:38">
      <c r="A6972"/>
      <c r="B6972"/>
      <c r="C6972"/>
      <c r="D6972"/>
      <c r="E6972"/>
      <c r="F6972"/>
      <c r="G6972" s="72"/>
      <c r="H6972" s="72"/>
      <c r="I6972" s="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</row>
    <row r="6973" spans="1:38">
      <c r="A6973"/>
      <c r="B6973"/>
      <c r="C6973"/>
      <c r="D6973"/>
      <c r="E6973"/>
      <c r="F6973"/>
      <c r="G6973" s="72"/>
      <c r="H6973" s="72"/>
      <c r="I6973" s="2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</row>
    <row r="6974" spans="1:38">
      <c r="A6974"/>
      <c r="B6974"/>
      <c r="C6974"/>
      <c r="D6974"/>
      <c r="E6974"/>
      <c r="F6974"/>
      <c r="G6974" s="72"/>
      <c r="H6974" s="72"/>
      <c r="I6974" s="2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</row>
    <row r="6975" spans="1:38">
      <c r="A6975"/>
      <c r="B6975"/>
      <c r="C6975"/>
      <c r="D6975"/>
      <c r="E6975"/>
      <c r="F6975"/>
      <c r="G6975" s="72"/>
      <c r="H6975" s="72"/>
      <c r="I6975" s="2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</row>
    <row r="6976" spans="1:38">
      <c r="A6976"/>
      <c r="B6976"/>
      <c r="C6976"/>
      <c r="D6976"/>
      <c r="E6976"/>
      <c r="F6976"/>
      <c r="G6976" s="72"/>
      <c r="H6976" s="72"/>
      <c r="I6976" s="2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</row>
    <row r="6977" spans="1:38">
      <c r="A6977"/>
      <c r="B6977"/>
      <c r="C6977"/>
      <c r="D6977"/>
      <c r="E6977"/>
      <c r="F6977"/>
      <c r="G6977" s="72"/>
      <c r="H6977" s="72"/>
      <c r="I6977" s="2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</row>
    <row r="6978" spans="1:38">
      <c r="A6978"/>
      <c r="B6978"/>
      <c r="C6978"/>
      <c r="D6978"/>
      <c r="E6978"/>
      <c r="F6978"/>
      <c r="G6978" s="72"/>
      <c r="H6978" s="72"/>
      <c r="I6978" s="2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</row>
    <row r="6979" spans="1:38">
      <c r="A6979"/>
      <c r="B6979"/>
      <c r="C6979"/>
      <c r="D6979"/>
      <c r="E6979"/>
      <c r="F6979"/>
      <c r="G6979" s="72"/>
      <c r="H6979" s="72"/>
      <c r="I6979" s="2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</row>
    <row r="6980" spans="1:38">
      <c r="A6980"/>
      <c r="B6980"/>
      <c r="C6980"/>
      <c r="D6980"/>
      <c r="E6980"/>
      <c r="F6980"/>
      <c r="G6980" s="72"/>
      <c r="H6980" s="72"/>
      <c r="I6980" s="2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</row>
    <row r="6981" spans="1:38">
      <c r="A6981"/>
      <c r="B6981"/>
      <c r="C6981"/>
      <c r="D6981"/>
      <c r="E6981"/>
      <c r="F6981"/>
      <c r="G6981" s="72"/>
      <c r="H6981" s="72"/>
      <c r="I6981" s="2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</row>
    <row r="6982" spans="1:38">
      <c r="A6982"/>
      <c r="B6982"/>
      <c r="C6982"/>
      <c r="D6982"/>
      <c r="E6982"/>
      <c r="F6982"/>
      <c r="G6982" s="72"/>
      <c r="H6982" s="72"/>
      <c r="I6982" s="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</row>
    <row r="6983" spans="1:38">
      <c r="A6983"/>
      <c r="B6983"/>
      <c r="C6983"/>
      <c r="D6983"/>
      <c r="E6983"/>
      <c r="F6983"/>
      <c r="G6983" s="72"/>
      <c r="H6983" s="72"/>
      <c r="I6983" s="2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</row>
    <row r="6984" spans="1:38">
      <c r="A6984"/>
      <c r="B6984"/>
      <c r="C6984"/>
      <c r="D6984"/>
      <c r="E6984"/>
      <c r="F6984"/>
      <c r="G6984" s="72"/>
      <c r="H6984" s="72"/>
      <c r="I6984" s="2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</row>
    <row r="6985" spans="1:38">
      <c r="A6985"/>
      <c r="B6985"/>
      <c r="C6985"/>
      <c r="D6985"/>
      <c r="E6985"/>
      <c r="F6985"/>
      <c r="G6985" s="72"/>
      <c r="H6985" s="72"/>
      <c r="I6985" s="2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</row>
    <row r="6986" spans="1:38">
      <c r="A6986"/>
      <c r="B6986"/>
      <c r="C6986"/>
      <c r="D6986"/>
      <c r="E6986"/>
      <c r="F6986"/>
      <c r="G6986" s="72"/>
      <c r="H6986" s="72"/>
      <c r="I6986" s="2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</row>
    <row r="6987" spans="1:38">
      <c r="A6987"/>
      <c r="B6987"/>
      <c r="C6987"/>
      <c r="D6987"/>
      <c r="E6987"/>
      <c r="F6987"/>
      <c r="G6987" s="72"/>
      <c r="H6987" s="72"/>
      <c r="I6987" s="2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</row>
    <row r="6988" spans="1:38">
      <c r="A6988"/>
      <c r="B6988"/>
      <c r="C6988"/>
      <c r="D6988"/>
      <c r="E6988"/>
      <c r="F6988"/>
      <c r="G6988" s="72"/>
      <c r="H6988" s="72"/>
      <c r="I6988" s="2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</row>
    <row r="6989" spans="1:38">
      <c r="A6989"/>
      <c r="B6989"/>
      <c r="C6989"/>
      <c r="D6989"/>
      <c r="E6989"/>
      <c r="F6989"/>
      <c r="G6989" s="72"/>
      <c r="H6989" s="72"/>
      <c r="I6989" s="2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</row>
    <row r="6990" spans="1:38">
      <c r="A6990"/>
      <c r="B6990"/>
      <c r="C6990"/>
      <c r="D6990"/>
      <c r="E6990"/>
      <c r="F6990"/>
      <c r="G6990" s="72"/>
      <c r="H6990" s="72"/>
      <c r="I6990" s="2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</row>
    <row r="6991" spans="1:38">
      <c r="A6991"/>
      <c r="B6991"/>
      <c r="C6991"/>
      <c r="D6991"/>
      <c r="E6991"/>
      <c r="F6991"/>
      <c r="G6991" s="72"/>
      <c r="H6991" s="72"/>
      <c r="I6991" s="2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</row>
    <row r="6992" spans="1:38">
      <c r="A6992"/>
      <c r="B6992"/>
      <c r="C6992"/>
      <c r="D6992"/>
      <c r="E6992"/>
      <c r="F6992"/>
      <c r="G6992" s="72"/>
      <c r="H6992" s="72"/>
      <c r="I6992" s="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</row>
    <row r="6993" spans="1:38">
      <c r="A6993"/>
      <c r="B6993"/>
      <c r="C6993"/>
      <c r="D6993"/>
      <c r="E6993"/>
      <c r="F6993"/>
      <c r="G6993" s="72"/>
      <c r="H6993" s="72"/>
      <c r="I6993" s="2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</row>
    <row r="6994" spans="1:38">
      <c r="A6994"/>
      <c r="B6994"/>
      <c r="C6994"/>
      <c r="D6994"/>
      <c r="E6994"/>
      <c r="F6994"/>
      <c r="G6994" s="72"/>
      <c r="H6994" s="72"/>
      <c r="I6994" s="2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</row>
    <row r="6995" spans="1:38">
      <c r="A6995"/>
      <c r="B6995"/>
      <c r="C6995"/>
      <c r="D6995"/>
      <c r="E6995"/>
      <c r="F6995"/>
      <c r="G6995" s="72"/>
      <c r="H6995" s="72"/>
      <c r="I6995" s="2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</row>
    <row r="6996" spans="1:38">
      <c r="A6996"/>
      <c r="B6996"/>
      <c r="C6996"/>
      <c r="D6996"/>
      <c r="E6996"/>
      <c r="F6996"/>
      <c r="G6996" s="72"/>
      <c r="H6996" s="72"/>
      <c r="I6996" s="2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</row>
    <row r="6997" spans="1:38">
      <c r="A6997"/>
      <c r="B6997"/>
      <c r="C6997"/>
      <c r="D6997"/>
      <c r="E6997"/>
      <c r="F6997"/>
      <c r="G6997" s="72"/>
      <c r="H6997" s="72"/>
      <c r="I6997" s="2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</row>
    <row r="6998" spans="1:38">
      <c r="A6998"/>
      <c r="B6998"/>
      <c r="C6998"/>
      <c r="D6998"/>
      <c r="E6998"/>
      <c r="F6998"/>
      <c r="G6998" s="72"/>
      <c r="H6998" s="72"/>
      <c r="I6998" s="2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</row>
    <row r="6999" spans="1:38">
      <c r="A6999"/>
      <c r="B6999"/>
      <c r="C6999"/>
      <c r="D6999"/>
      <c r="E6999"/>
      <c r="F6999"/>
      <c r="G6999" s="72"/>
      <c r="H6999" s="72"/>
      <c r="I6999" s="2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</row>
    <row r="7000" spans="1:38">
      <c r="A7000"/>
      <c r="B7000"/>
      <c r="C7000"/>
      <c r="D7000"/>
      <c r="E7000"/>
      <c r="F7000"/>
      <c r="G7000" s="72"/>
      <c r="H7000" s="72"/>
      <c r="I7000" s="2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</row>
    <row r="7001" spans="1:38">
      <c r="A7001"/>
      <c r="B7001"/>
      <c r="C7001"/>
      <c r="D7001"/>
      <c r="E7001"/>
      <c r="F7001"/>
      <c r="G7001" s="72"/>
      <c r="H7001" s="72"/>
      <c r="I7001" s="2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</row>
    <row r="7002" spans="1:38">
      <c r="A7002"/>
      <c r="B7002"/>
      <c r="C7002"/>
      <c r="D7002"/>
      <c r="E7002"/>
      <c r="F7002"/>
      <c r="G7002" s="72"/>
      <c r="H7002" s="72"/>
      <c r="I7002" s="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</row>
    <row r="7003" spans="1:38">
      <c r="A7003"/>
      <c r="B7003"/>
      <c r="C7003"/>
      <c r="D7003"/>
      <c r="E7003"/>
      <c r="F7003"/>
      <c r="G7003" s="72"/>
      <c r="H7003" s="72"/>
      <c r="I7003" s="2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</row>
    <row r="7004" spans="1:38">
      <c r="A7004"/>
      <c r="B7004"/>
      <c r="C7004"/>
      <c r="D7004"/>
      <c r="E7004"/>
      <c r="F7004"/>
      <c r="G7004" s="72"/>
      <c r="H7004" s="72"/>
      <c r="I7004" s="2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</row>
    <row r="7005" spans="1:38">
      <c r="A7005"/>
      <c r="B7005"/>
      <c r="C7005"/>
      <c r="D7005"/>
      <c r="E7005"/>
      <c r="F7005"/>
      <c r="G7005" s="72"/>
      <c r="H7005" s="72"/>
      <c r="I7005" s="2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</row>
    <row r="7006" spans="1:38">
      <c r="A7006"/>
      <c r="B7006"/>
      <c r="C7006"/>
      <c r="D7006"/>
      <c r="E7006"/>
      <c r="F7006"/>
      <c r="G7006" s="72"/>
      <c r="H7006" s="72"/>
      <c r="I7006" s="2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</row>
    <row r="7007" spans="1:38">
      <c r="A7007"/>
      <c r="B7007"/>
      <c r="C7007"/>
      <c r="D7007"/>
      <c r="E7007"/>
      <c r="F7007"/>
      <c r="G7007" s="72"/>
      <c r="H7007" s="72"/>
      <c r="I7007" s="2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</row>
    <row r="7008" spans="1:38">
      <c r="A7008"/>
      <c r="B7008"/>
      <c r="C7008"/>
      <c r="D7008"/>
      <c r="E7008"/>
      <c r="F7008"/>
      <c r="G7008" s="72"/>
      <c r="H7008" s="72"/>
      <c r="I7008" s="2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</row>
    <row r="7009" spans="1:38">
      <c r="A7009"/>
      <c r="B7009"/>
      <c r="C7009"/>
      <c r="D7009"/>
      <c r="E7009"/>
      <c r="F7009"/>
      <c r="G7009" s="72"/>
      <c r="H7009" s="72"/>
      <c r="I7009" s="2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</row>
    <row r="7010" spans="1:38">
      <c r="A7010"/>
      <c r="B7010"/>
      <c r="C7010"/>
      <c r="D7010"/>
      <c r="E7010"/>
      <c r="F7010"/>
      <c r="G7010" s="72"/>
      <c r="H7010" s="72"/>
      <c r="I7010" s="2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</row>
    <row r="7011" spans="1:38">
      <c r="A7011"/>
      <c r="B7011"/>
      <c r="C7011"/>
      <c r="D7011"/>
      <c r="E7011"/>
      <c r="F7011"/>
      <c r="G7011" s="72"/>
      <c r="H7011" s="72"/>
      <c r="I7011" s="2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</row>
    <row r="7012" spans="1:38">
      <c r="A7012"/>
      <c r="B7012"/>
      <c r="C7012"/>
      <c r="D7012"/>
      <c r="E7012"/>
      <c r="F7012"/>
      <c r="G7012" s="72"/>
      <c r="H7012" s="72"/>
      <c r="I7012" s="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</row>
    <row r="7013" spans="1:38">
      <c r="A7013"/>
      <c r="B7013"/>
      <c r="C7013"/>
      <c r="D7013"/>
      <c r="E7013"/>
      <c r="F7013"/>
      <c r="G7013" s="72"/>
      <c r="H7013" s="72"/>
      <c r="I7013" s="2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</row>
    <row r="7014" spans="1:38">
      <c r="A7014"/>
      <c r="B7014"/>
      <c r="C7014"/>
      <c r="D7014"/>
      <c r="E7014"/>
      <c r="F7014"/>
      <c r="G7014" s="72"/>
      <c r="H7014" s="72"/>
      <c r="I7014" s="2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</row>
    <row r="7015" spans="1:38">
      <c r="A7015"/>
      <c r="B7015"/>
      <c r="C7015"/>
      <c r="D7015"/>
      <c r="E7015"/>
      <c r="F7015"/>
      <c r="G7015" s="72"/>
      <c r="H7015" s="72"/>
      <c r="I7015" s="2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</row>
    <row r="7016" spans="1:38">
      <c r="A7016"/>
      <c r="B7016"/>
      <c r="C7016"/>
      <c r="D7016"/>
      <c r="E7016"/>
      <c r="F7016"/>
      <c r="G7016" s="72"/>
      <c r="H7016" s="72"/>
      <c r="I7016" s="2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</row>
    <row r="7017" spans="1:38">
      <c r="A7017"/>
      <c r="B7017"/>
      <c r="C7017"/>
      <c r="D7017"/>
      <c r="E7017"/>
      <c r="F7017"/>
      <c r="G7017" s="72"/>
      <c r="H7017" s="72"/>
      <c r="I7017" s="2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</row>
    <row r="7018" spans="1:38">
      <c r="A7018"/>
      <c r="B7018"/>
      <c r="C7018"/>
      <c r="D7018"/>
      <c r="E7018"/>
      <c r="F7018"/>
      <c r="G7018" s="72"/>
      <c r="H7018" s="72"/>
      <c r="I7018" s="2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</row>
    <row r="7019" spans="1:38">
      <c r="A7019"/>
      <c r="B7019"/>
      <c r="C7019"/>
      <c r="D7019"/>
      <c r="E7019"/>
      <c r="F7019"/>
      <c r="G7019" s="72"/>
      <c r="H7019" s="72"/>
      <c r="I7019" s="2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</row>
    <row r="7020" spans="1:38">
      <c r="A7020"/>
      <c r="B7020"/>
      <c r="C7020"/>
      <c r="D7020"/>
      <c r="E7020"/>
      <c r="F7020"/>
      <c r="G7020" s="72"/>
      <c r="H7020" s="72"/>
      <c r="I7020" s="2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</row>
    <row r="7021" spans="1:38">
      <c r="A7021"/>
      <c r="B7021"/>
      <c r="C7021"/>
      <c r="D7021"/>
      <c r="E7021"/>
      <c r="F7021"/>
      <c r="G7021" s="72"/>
      <c r="H7021" s="72"/>
      <c r="I7021" s="2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</row>
    <row r="7022" spans="1:38">
      <c r="A7022"/>
      <c r="B7022"/>
      <c r="C7022"/>
      <c r="D7022"/>
      <c r="E7022"/>
      <c r="F7022"/>
      <c r="G7022" s="72"/>
      <c r="H7022" s="72"/>
      <c r="I7022" s="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</row>
    <row r="7023" spans="1:38">
      <c r="A7023"/>
      <c r="B7023"/>
      <c r="C7023"/>
      <c r="D7023"/>
      <c r="E7023"/>
      <c r="F7023"/>
      <c r="G7023" s="72"/>
      <c r="H7023" s="72"/>
      <c r="I7023" s="2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</row>
    <row r="7024" spans="1:38">
      <c r="A7024"/>
      <c r="B7024"/>
      <c r="C7024"/>
      <c r="D7024"/>
      <c r="E7024"/>
      <c r="F7024"/>
      <c r="G7024" s="72"/>
      <c r="H7024" s="72"/>
      <c r="I7024" s="2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</row>
    <row r="7025" spans="1:38">
      <c r="A7025"/>
      <c r="B7025"/>
      <c r="C7025"/>
      <c r="D7025"/>
      <c r="E7025"/>
      <c r="F7025"/>
      <c r="G7025" s="72"/>
      <c r="H7025" s="72"/>
      <c r="I7025" s="2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</row>
    <row r="7026" spans="1:38">
      <c r="A7026"/>
      <c r="B7026"/>
      <c r="C7026"/>
      <c r="D7026"/>
      <c r="E7026"/>
      <c r="F7026"/>
      <c r="G7026" s="72"/>
      <c r="H7026" s="72"/>
      <c r="I7026" s="2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</row>
    <row r="7027" spans="1:38">
      <c r="A7027"/>
      <c r="B7027"/>
      <c r="C7027"/>
      <c r="D7027"/>
      <c r="E7027"/>
      <c r="F7027"/>
      <c r="G7027" s="72"/>
      <c r="H7027" s="72"/>
      <c r="I7027" s="2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</row>
    <row r="7028" spans="1:38">
      <c r="A7028"/>
      <c r="B7028"/>
      <c r="C7028"/>
      <c r="D7028"/>
      <c r="E7028"/>
      <c r="F7028"/>
      <c r="G7028" s="72"/>
      <c r="H7028" s="72"/>
      <c r="I7028" s="2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</row>
    <row r="7029" spans="1:38">
      <c r="A7029"/>
      <c r="B7029"/>
      <c r="C7029"/>
      <c r="D7029"/>
      <c r="E7029"/>
      <c r="F7029"/>
      <c r="G7029" s="72"/>
      <c r="H7029" s="72"/>
      <c r="I7029" s="2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</row>
    <row r="7030" spans="1:38">
      <c r="A7030"/>
      <c r="B7030"/>
      <c r="C7030"/>
      <c r="D7030"/>
      <c r="E7030"/>
      <c r="F7030"/>
      <c r="G7030" s="72"/>
      <c r="H7030" s="72"/>
      <c r="I7030" s="2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</row>
    <row r="7031" spans="1:38">
      <c r="A7031"/>
      <c r="B7031"/>
      <c r="C7031"/>
      <c r="D7031"/>
      <c r="E7031"/>
      <c r="F7031"/>
      <c r="G7031" s="72"/>
      <c r="H7031" s="72"/>
      <c r="I7031" s="2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</row>
    <row r="7032" spans="1:38">
      <c r="A7032"/>
      <c r="B7032"/>
      <c r="C7032"/>
      <c r="D7032"/>
      <c r="E7032"/>
      <c r="F7032"/>
      <c r="G7032" s="72"/>
      <c r="H7032" s="72"/>
      <c r="I7032" s="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</row>
    <row r="7033" spans="1:38">
      <c r="A7033"/>
      <c r="B7033"/>
      <c r="C7033"/>
      <c r="D7033"/>
      <c r="E7033"/>
      <c r="F7033"/>
      <c r="G7033" s="72"/>
      <c r="H7033" s="72"/>
      <c r="I7033" s="2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</row>
    <row r="7034" spans="1:38">
      <c r="A7034"/>
      <c r="B7034"/>
      <c r="C7034"/>
      <c r="D7034"/>
      <c r="E7034"/>
      <c r="F7034"/>
      <c r="G7034" s="72"/>
      <c r="H7034" s="72"/>
      <c r="I7034" s="2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</row>
    <row r="7035" spans="1:38">
      <c r="A7035"/>
      <c r="B7035"/>
      <c r="C7035"/>
      <c r="D7035"/>
      <c r="E7035"/>
      <c r="F7035"/>
      <c r="G7035" s="72"/>
      <c r="H7035" s="72"/>
      <c r="I7035" s="2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</row>
    <row r="7036" spans="1:38">
      <c r="A7036"/>
      <c r="B7036"/>
      <c r="C7036"/>
      <c r="D7036"/>
      <c r="E7036"/>
      <c r="F7036"/>
      <c r="G7036" s="72"/>
      <c r="H7036" s="72"/>
      <c r="I7036" s="2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</row>
    <row r="7037" spans="1:38">
      <c r="A7037"/>
      <c r="B7037"/>
      <c r="C7037"/>
      <c r="D7037"/>
      <c r="E7037"/>
      <c r="F7037"/>
      <c r="G7037" s="72"/>
      <c r="H7037" s="72"/>
      <c r="I7037" s="2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</row>
    <row r="7038" spans="1:38">
      <c r="A7038"/>
      <c r="B7038"/>
      <c r="C7038"/>
      <c r="D7038"/>
      <c r="E7038"/>
      <c r="F7038"/>
      <c r="G7038" s="72"/>
      <c r="H7038" s="72"/>
      <c r="I7038" s="2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</row>
    <row r="7039" spans="1:38">
      <c r="A7039"/>
      <c r="B7039"/>
      <c r="C7039"/>
      <c r="D7039"/>
      <c r="E7039"/>
      <c r="F7039"/>
      <c r="G7039" s="72"/>
      <c r="H7039" s="72"/>
      <c r="I7039" s="2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</row>
    <row r="7040" spans="1:38">
      <c r="A7040"/>
      <c r="B7040"/>
      <c r="C7040"/>
      <c r="D7040"/>
      <c r="E7040"/>
      <c r="F7040"/>
      <c r="G7040" s="72"/>
      <c r="H7040" s="72"/>
      <c r="I7040" s="2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</row>
    <row r="7041" spans="1:38">
      <c r="A7041"/>
      <c r="B7041"/>
      <c r="C7041"/>
      <c r="D7041"/>
      <c r="E7041"/>
      <c r="F7041"/>
      <c r="G7041" s="72"/>
      <c r="H7041" s="72"/>
      <c r="I7041" s="2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</row>
    <row r="7042" spans="1:38">
      <c r="A7042"/>
      <c r="B7042"/>
      <c r="C7042"/>
      <c r="D7042"/>
      <c r="E7042"/>
      <c r="F7042"/>
      <c r="G7042" s="72"/>
      <c r="H7042" s="72"/>
      <c r="I7042" s="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</row>
    <row r="7043" spans="1:38">
      <c r="A7043"/>
      <c r="B7043"/>
      <c r="C7043"/>
      <c r="D7043"/>
      <c r="E7043"/>
      <c r="F7043"/>
      <c r="G7043" s="72"/>
      <c r="H7043" s="72"/>
      <c r="I7043" s="2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</row>
    <row r="7044" spans="1:38">
      <c r="A7044"/>
      <c r="B7044"/>
      <c r="C7044"/>
      <c r="D7044"/>
      <c r="E7044"/>
      <c r="F7044"/>
      <c r="G7044" s="72"/>
      <c r="H7044" s="72"/>
      <c r="I7044" s="2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</row>
    <row r="7045" spans="1:38">
      <c r="A7045"/>
      <c r="B7045"/>
      <c r="C7045"/>
      <c r="D7045"/>
      <c r="E7045"/>
      <c r="F7045"/>
      <c r="G7045" s="72"/>
      <c r="H7045" s="72"/>
      <c r="I7045" s="2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</row>
    <row r="7046" spans="1:38">
      <c r="A7046"/>
      <c r="B7046"/>
      <c r="C7046"/>
      <c r="D7046"/>
      <c r="E7046"/>
      <c r="F7046"/>
      <c r="G7046" s="72"/>
      <c r="H7046" s="72"/>
      <c r="I7046" s="2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</row>
    <row r="7047" spans="1:38">
      <c r="A7047"/>
      <c r="B7047"/>
      <c r="C7047"/>
      <c r="D7047"/>
      <c r="E7047"/>
      <c r="F7047"/>
      <c r="G7047" s="72"/>
      <c r="H7047" s="72"/>
      <c r="I7047" s="2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</row>
    <row r="7048" spans="1:38">
      <c r="A7048"/>
      <c r="B7048"/>
      <c r="C7048"/>
      <c r="D7048"/>
      <c r="E7048"/>
      <c r="F7048"/>
      <c r="G7048" s="72"/>
      <c r="H7048" s="72"/>
      <c r="I7048" s="2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</row>
    <row r="7049" spans="1:38">
      <c r="A7049"/>
      <c r="B7049"/>
      <c r="C7049"/>
      <c r="D7049"/>
      <c r="E7049"/>
      <c r="F7049"/>
      <c r="G7049" s="72"/>
      <c r="H7049" s="72"/>
      <c r="I7049" s="2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</row>
    <row r="7050" spans="1:38">
      <c r="A7050"/>
      <c r="B7050"/>
      <c r="C7050"/>
      <c r="D7050"/>
      <c r="E7050"/>
      <c r="F7050"/>
      <c r="G7050" s="72"/>
      <c r="H7050" s="72"/>
      <c r="I7050" s="2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</row>
    <row r="7051" spans="1:38">
      <c r="A7051"/>
      <c r="B7051"/>
      <c r="C7051"/>
      <c r="D7051"/>
      <c r="E7051"/>
      <c r="F7051"/>
      <c r="G7051" s="72"/>
      <c r="H7051" s="72"/>
      <c r="I7051" s="2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</row>
    <row r="7052" spans="1:38">
      <c r="A7052"/>
      <c r="B7052"/>
      <c r="C7052"/>
      <c r="D7052"/>
      <c r="E7052"/>
      <c r="F7052"/>
      <c r="G7052" s="72"/>
      <c r="H7052" s="72"/>
      <c r="I7052" s="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</row>
    <row r="7053" spans="1:38">
      <c r="A7053"/>
      <c r="B7053"/>
      <c r="C7053"/>
      <c r="D7053"/>
      <c r="E7053"/>
      <c r="F7053"/>
      <c r="G7053" s="72"/>
      <c r="H7053" s="72"/>
      <c r="I7053" s="2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</row>
    <row r="7054" spans="1:38">
      <c r="A7054"/>
      <c r="B7054"/>
      <c r="C7054"/>
      <c r="D7054"/>
      <c r="E7054"/>
      <c r="F7054"/>
      <c r="G7054" s="72"/>
      <c r="H7054" s="72"/>
      <c r="I7054" s="2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</row>
    <row r="7055" spans="1:38">
      <c r="A7055"/>
      <c r="B7055"/>
      <c r="C7055"/>
      <c r="D7055"/>
      <c r="E7055"/>
      <c r="F7055"/>
      <c r="G7055" s="72"/>
      <c r="H7055" s="72"/>
      <c r="I7055" s="2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</row>
    <row r="7056" spans="1:38">
      <c r="A7056"/>
      <c r="B7056"/>
      <c r="C7056"/>
      <c r="D7056"/>
      <c r="E7056"/>
      <c r="F7056"/>
      <c r="G7056" s="72"/>
      <c r="H7056" s="72"/>
      <c r="I7056" s="2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</row>
    <row r="7057" spans="1:38">
      <c r="A7057"/>
      <c r="B7057"/>
      <c r="C7057"/>
      <c r="D7057"/>
      <c r="E7057"/>
      <c r="F7057"/>
      <c r="G7057" s="72"/>
      <c r="H7057" s="72"/>
      <c r="I7057" s="2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</row>
    <row r="7058" spans="1:38">
      <c r="A7058"/>
      <c r="B7058"/>
      <c r="C7058"/>
      <c r="D7058"/>
      <c r="E7058"/>
      <c r="F7058"/>
      <c r="G7058" s="72"/>
      <c r="H7058" s="72"/>
      <c r="I7058" s="2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</row>
    <row r="7059" spans="1:38">
      <c r="A7059"/>
      <c r="B7059"/>
      <c r="C7059"/>
      <c r="D7059"/>
      <c r="E7059"/>
      <c r="F7059"/>
      <c r="G7059" s="72"/>
      <c r="H7059" s="72"/>
      <c r="I7059" s="2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</row>
    <row r="7060" spans="1:38">
      <c r="A7060"/>
      <c r="B7060"/>
      <c r="C7060"/>
      <c r="D7060"/>
      <c r="E7060"/>
      <c r="F7060"/>
      <c r="G7060" s="72"/>
      <c r="H7060" s="72"/>
      <c r="I7060" s="2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</row>
    <row r="7061" spans="1:38">
      <c r="A7061"/>
      <c r="B7061"/>
      <c r="C7061"/>
      <c r="D7061"/>
      <c r="E7061"/>
      <c r="F7061"/>
      <c r="G7061" s="72"/>
      <c r="H7061" s="72"/>
      <c r="I7061" s="2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</row>
    <row r="7062" spans="1:38">
      <c r="A7062"/>
      <c r="B7062"/>
      <c r="C7062"/>
      <c r="D7062"/>
      <c r="E7062"/>
      <c r="F7062"/>
      <c r="G7062" s="72"/>
      <c r="H7062" s="72"/>
      <c r="I7062" s="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</row>
    <row r="7063" spans="1:38">
      <c r="A7063"/>
      <c r="B7063"/>
      <c r="C7063"/>
      <c r="D7063"/>
      <c r="E7063"/>
      <c r="F7063"/>
      <c r="G7063" s="72"/>
      <c r="H7063" s="72"/>
      <c r="I7063" s="2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</row>
    <row r="7064" spans="1:38">
      <c r="A7064"/>
      <c r="B7064"/>
      <c r="C7064"/>
      <c r="D7064"/>
      <c r="E7064"/>
      <c r="F7064"/>
      <c r="G7064" s="72"/>
      <c r="H7064" s="72"/>
      <c r="I7064" s="2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</row>
    <row r="7065" spans="1:38">
      <c r="A7065"/>
      <c r="B7065"/>
      <c r="C7065"/>
      <c r="D7065"/>
      <c r="E7065"/>
      <c r="F7065"/>
      <c r="G7065" s="72"/>
      <c r="H7065" s="72"/>
      <c r="I7065" s="2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</row>
    <row r="7066" spans="1:38">
      <c r="A7066"/>
      <c r="B7066"/>
      <c r="C7066"/>
      <c r="D7066"/>
      <c r="E7066"/>
      <c r="F7066"/>
      <c r="G7066" s="72"/>
      <c r="H7066" s="72"/>
      <c r="I7066" s="2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</row>
    <row r="7067" spans="1:38">
      <c r="A7067"/>
      <c r="B7067"/>
      <c r="C7067"/>
      <c r="D7067"/>
      <c r="E7067"/>
      <c r="F7067"/>
      <c r="G7067" s="72"/>
      <c r="H7067" s="72"/>
      <c r="I7067" s="2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</row>
    <row r="7068" spans="1:38">
      <c r="A7068"/>
      <c r="B7068"/>
      <c r="C7068"/>
      <c r="D7068"/>
      <c r="E7068"/>
      <c r="F7068"/>
      <c r="G7068" s="72"/>
      <c r="H7068" s="72"/>
      <c r="I7068" s="2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</row>
    <row r="7069" spans="1:38">
      <c r="A7069"/>
      <c r="B7069"/>
      <c r="C7069"/>
      <c r="D7069"/>
      <c r="E7069"/>
      <c r="F7069"/>
      <c r="G7069" s="72"/>
      <c r="H7069" s="72"/>
      <c r="I7069" s="2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</row>
    <row r="7070" spans="1:38">
      <c r="A7070"/>
      <c r="B7070"/>
      <c r="C7070"/>
      <c r="D7070"/>
      <c r="E7070"/>
      <c r="F7070"/>
      <c r="G7070" s="72"/>
      <c r="H7070" s="72"/>
      <c r="I7070" s="2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</row>
    <row r="7071" spans="1:38">
      <c r="A7071"/>
      <c r="B7071"/>
      <c r="C7071"/>
      <c r="D7071"/>
      <c r="E7071"/>
      <c r="F7071"/>
      <c r="G7071" s="72"/>
      <c r="H7071" s="72"/>
      <c r="I7071" s="2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</row>
    <row r="7072" spans="1:38">
      <c r="A7072"/>
      <c r="B7072"/>
      <c r="C7072"/>
      <c r="D7072"/>
      <c r="E7072"/>
      <c r="F7072"/>
      <c r="G7072" s="72"/>
      <c r="H7072" s="72"/>
      <c r="I7072" s="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</row>
    <row r="7073" spans="1:38">
      <c r="A7073"/>
      <c r="B7073"/>
      <c r="C7073"/>
      <c r="D7073"/>
      <c r="E7073"/>
      <c r="F7073"/>
      <c r="G7073" s="72"/>
      <c r="H7073" s="72"/>
      <c r="I7073" s="2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</row>
    <row r="7074" spans="1:38">
      <c r="A7074"/>
      <c r="B7074"/>
      <c r="C7074"/>
      <c r="D7074"/>
      <c r="E7074"/>
      <c r="F7074"/>
      <c r="G7074" s="72"/>
      <c r="H7074" s="72"/>
      <c r="I7074" s="2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</row>
    <row r="7075" spans="1:38">
      <c r="A7075"/>
      <c r="B7075"/>
      <c r="C7075"/>
      <c r="D7075"/>
      <c r="E7075"/>
      <c r="F7075"/>
      <c r="G7075" s="72"/>
      <c r="H7075" s="72"/>
      <c r="I7075" s="2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</row>
    <row r="7076" spans="1:38">
      <c r="A7076"/>
      <c r="B7076"/>
      <c r="C7076"/>
      <c r="D7076"/>
      <c r="E7076"/>
      <c r="F7076"/>
      <c r="G7076" s="72"/>
      <c r="H7076" s="72"/>
      <c r="I7076" s="2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</row>
    <row r="7077" spans="1:38">
      <c r="A7077"/>
      <c r="B7077"/>
      <c r="C7077"/>
      <c r="D7077"/>
      <c r="E7077"/>
      <c r="F7077"/>
      <c r="G7077" s="72"/>
      <c r="H7077" s="72"/>
      <c r="I7077" s="2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</row>
    <row r="7078" spans="1:38">
      <c r="A7078"/>
      <c r="B7078"/>
      <c r="C7078"/>
      <c r="D7078"/>
      <c r="E7078"/>
      <c r="F7078"/>
      <c r="G7078" s="72"/>
      <c r="H7078" s="72"/>
      <c r="I7078" s="2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</row>
    <row r="7079" spans="1:38">
      <c r="A7079"/>
      <c r="B7079"/>
      <c r="C7079"/>
      <c r="D7079"/>
      <c r="E7079"/>
      <c r="F7079"/>
      <c r="G7079" s="72"/>
      <c r="H7079" s="72"/>
      <c r="I7079" s="2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</row>
    <row r="7080" spans="1:38">
      <c r="A7080"/>
      <c r="B7080"/>
      <c r="C7080"/>
      <c r="D7080"/>
      <c r="E7080"/>
      <c r="F7080"/>
      <c r="G7080" s="72"/>
      <c r="H7080" s="72"/>
      <c r="I7080" s="2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</row>
    <row r="7081" spans="1:38">
      <c r="A7081"/>
      <c r="B7081"/>
      <c r="C7081"/>
      <c r="D7081"/>
      <c r="E7081"/>
      <c r="F7081"/>
      <c r="G7081" s="72"/>
      <c r="H7081" s="72"/>
      <c r="I7081" s="2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</row>
    <row r="7082" spans="1:38">
      <c r="A7082"/>
      <c r="B7082"/>
      <c r="C7082"/>
      <c r="D7082"/>
      <c r="E7082"/>
      <c r="F7082"/>
      <c r="G7082" s="72"/>
      <c r="H7082" s="72"/>
      <c r="I7082" s="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</row>
    <row r="7083" spans="1:38">
      <c r="A7083"/>
      <c r="B7083"/>
      <c r="C7083"/>
      <c r="D7083"/>
      <c r="E7083"/>
      <c r="F7083"/>
      <c r="G7083" s="72"/>
      <c r="H7083" s="72"/>
      <c r="I7083" s="2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</row>
    <row r="7084" spans="1:38">
      <c r="A7084"/>
      <c r="B7084"/>
      <c r="C7084"/>
      <c r="D7084"/>
      <c r="E7084"/>
      <c r="F7084"/>
      <c r="G7084" s="72"/>
      <c r="H7084" s="72"/>
      <c r="I7084" s="2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</row>
    <row r="7085" spans="1:38">
      <c r="A7085"/>
      <c r="B7085"/>
      <c r="C7085"/>
      <c r="D7085"/>
      <c r="E7085"/>
      <c r="F7085"/>
      <c r="G7085" s="72"/>
      <c r="H7085" s="72"/>
      <c r="I7085" s="2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</row>
    <row r="7086" spans="1:38">
      <c r="A7086"/>
      <c r="B7086"/>
      <c r="C7086"/>
      <c r="D7086"/>
      <c r="E7086"/>
      <c r="F7086"/>
      <c r="G7086" s="72"/>
      <c r="H7086" s="72"/>
      <c r="I7086" s="2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</row>
    <row r="7087" spans="1:38">
      <c r="A7087"/>
      <c r="B7087"/>
      <c r="C7087"/>
      <c r="D7087"/>
      <c r="E7087"/>
      <c r="F7087"/>
      <c r="G7087" s="72"/>
      <c r="H7087" s="72"/>
      <c r="I7087" s="2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</row>
    <row r="7088" spans="1:38">
      <c r="A7088"/>
      <c r="B7088"/>
      <c r="C7088"/>
      <c r="D7088"/>
      <c r="E7088"/>
      <c r="F7088"/>
      <c r="G7088" s="72"/>
      <c r="H7088" s="72"/>
      <c r="I7088" s="2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</row>
    <row r="7089" spans="1:38">
      <c r="A7089"/>
      <c r="B7089"/>
      <c r="C7089"/>
      <c r="D7089"/>
      <c r="E7089"/>
      <c r="F7089"/>
      <c r="G7089" s="72"/>
      <c r="H7089" s="72"/>
      <c r="I7089" s="2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</row>
    <row r="7090" spans="1:38">
      <c r="A7090"/>
      <c r="B7090"/>
      <c r="C7090"/>
      <c r="D7090"/>
      <c r="E7090"/>
      <c r="F7090"/>
      <c r="G7090" s="72"/>
      <c r="H7090" s="72"/>
      <c r="I7090" s="2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</row>
    <row r="7091" spans="1:38">
      <c r="A7091"/>
      <c r="B7091"/>
      <c r="C7091"/>
      <c r="D7091"/>
      <c r="E7091"/>
      <c r="F7091"/>
      <c r="G7091" s="72"/>
      <c r="H7091" s="72"/>
      <c r="I7091" s="2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</row>
    <row r="7092" spans="1:38">
      <c r="A7092"/>
      <c r="B7092"/>
      <c r="C7092"/>
      <c r="D7092"/>
      <c r="E7092"/>
      <c r="F7092"/>
      <c r="G7092" s="72"/>
      <c r="H7092" s="72"/>
      <c r="I7092" s="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</row>
    <row r="7093" spans="1:38">
      <c r="A7093"/>
      <c r="B7093"/>
      <c r="C7093"/>
      <c r="D7093"/>
      <c r="E7093"/>
      <c r="F7093"/>
      <c r="G7093" s="72"/>
      <c r="H7093" s="72"/>
      <c r="I7093" s="2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</row>
    <row r="7094" spans="1:38">
      <c r="A7094"/>
      <c r="B7094"/>
      <c r="C7094"/>
      <c r="D7094"/>
      <c r="E7094"/>
      <c r="F7094"/>
      <c r="G7094" s="72"/>
      <c r="H7094" s="72"/>
      <c r="I7094" s="2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</row>
    <row r="7095" spans="1:38">
      <c r="A7095"/>
      <c r="B7095"/>
      <c r="C7095"/>
      <c r="D7095"/>
      <c r="E7095"/>
      <c r="F7095"/>
      <c r="G7095" s="72"/>
      <c r="H7095" s="72"/>
      <c r="I7095" s="2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</row>
    <row r="7096" spans="1:38">
      <c r="A7096"/>
      <c r="B7096"/>
      <c r="C7096"/>
      <c r="D7096"/>
      <c r="E7096"/>
      <c r="F7096"/>
      <c r="G7096" s="72"/>
      <c r="H7096" s="72"/>
      <c r="I7096" s="2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</row>
    <row r="7097" spans="1:38">
      <c r="A7097"/>
      <c r="B7097"/>
      <c r="C7097"/>
      <c r="D7097"/>
      <c r="E7097"/>
      <c r="F7097"/>
      <c r="G7097" s="72"/>
      <c r="H7097" s="72"/>
      <c r="I7097" s="2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</row>
    <row r="7098" spans="1:38">
      <c r="A7098"/>
      <c r="B7098"/>
      <c r="C7098"/>
      <c r="D7098"/>
      <c r="E7098"/>
      <c r="F7098"/>
      <c r="G7098" s="72"/>
      <c r="H7098" s="72"/>
      <c r="I7098" s="2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</row>
    <row r="7099" spans="1:38">
      <c r="A7099"/>
      <c r="B7099"/>
      <c r="C7099"/>
      <c r="D7099"/>
      <c r="E7099"/>
      <c r="F7099"/>
      <c r="G7099" s="72"/>
      <c r="H7099" s="72"/>
      <c r="I7099" s="2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</row>
    <row r="7100" spans="1:38">
      <c r="A7100"/>
      <c r="B7100"/>
      <c r="C7100"/>
      <c r="D7100"/>
      <c r="E7100"/>
      <c r="F7100"/>
      <c r="G7100" s="72"/>
      <c r="H7100" s="72"/>
      <c r="I7100" s="2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</row>
    <row r="7101" spans="1:38">
      <c r="A7101"/>
      <c r="B7101"/>
      <c r="C7101"/>
      <c r="D7101"/>
      <c r="E7101"/>
      <c r="F7101"/>
      <c r="G7101" s="72"/>
      <c r="H7101" s="72"/>
      <c r="I7101" s="2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</row>
    <row r="7102" spans="1:38">
      <c r="A7102"/>
      <c r="B7102"/>
      <c r="C7102"/>
      <c r="D7102"/>
      <c r="E7102"/>
      <c r="F7102"/>
      <c r="G7102" s="72"/>
      <c r="H7102" s="72"/>
      <c r="I7102" s="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</row>
    <row r="7103" spans="1:38">
      <c r="A7103"/>
      <c r="B7103"/>
      <c r="C7103"/>
      <c r="D7103"/>
      <c r="E7103"/>
      <c r="F7103"/>
      <c r="G7103" s="72"/>
      <c r="H7103" s="72"/>
      <c r="I7103" s="2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</row>
    <row r="7104" spans="1:38">
      <c r="A7104"/>
      <c r="B7104"/>
      <c r="C7104"/>
      <c r="D7104"/>
      <c r="E7104"/>
      <c r="F7104"/>
      <c r="G7104" s="72"/>
      <c r="H7104" s="72"/>
      <c r="I7104" s="2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</row>
    <row r="7105" spans="1:38">
      <c r="A7105"/>
      <c r="B7105"/>
      <c r="C7105"/>
      <c r="D7105"/>
      <c r="E7105"/>
      <c r="F7105"/>
      <c r="G7105" s="72"/>
      <c r="H7105" s="72"/>
      <c r="I7105" s="2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</row>
    <row r="7106" spans="1:38">
      <c r="A7106"/>
      <c r="B7106"/>
      <c r="C7106"/>
      <c r="D7106"/>
      <c r="E7106"/>
      <c r="F7106"/>
      <c r="G7106" s="72"/>
      <c r="H7106" s="72"/>
      <c r="I7106" s="2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</row>
    <row r="7107" spans="1:38">
      <c r="A7107"/>
      <c r="B7107"/>
      <c r="C7107"/>
      <c r="D7107"/>
      <c r="E7107"/>
      <c r="F7107"/>
      <c r="G7107" s="72"/>
      <c r="H7107" s="72"/>
      <c r="I7107" s="2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</row>
    <row r="7108" spans="1:38">
      <c r="A7108"/>
      <c r="B7108"/>
      <c r="C7108"/>
      <c r="D7108"/>
      <c r="E7108"/>
      <c r="F7108"/>
      <c r="G7108" s="72"/>
      <c r="H7108" s="72"/>
      <c r="I7108" s="2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</row>
    <row r="7109" spans="1:38">
      <c r="A7109"/>
      <c r="B7109"/>
      <c r="C7109"/>
      <c r="D7109"/>
      <c r="E7109"/>
      <c r="F7109"/>
      <c r="G7109" s="72"/>
      <c r="H7109" s="72"/>
      <c r="I7109" s="2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</row>
    <row r="7110" spans="1:38">
      <c r="A7110"/>
      <c r="B7110"/>
      <c r="C7110"/>
      <c r="D7110"/>
      <c r="E7110"/>
      <c r="F7110"/>
      <c r="G7110" s="72"/>
      <c r="H7110" s="72"/>
      <c r="I7110" s="2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</row>
    <row r="7111" spans="1:38">
      <c r="A7111"/>
      <c r="B7111"/>
      <c r="C7111"/>
      <c r="D7111"/>
      <c r="E7111"/>
      <c r="F7111"/>
      <c r="G7111" s="72"/>
      <c r="H7111" s="72"/>
      <c r="I7111" s="2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</row>
    <row r="7112" spans="1:38">
      <c r="A7112"/>
      <c r="B7112"/>
      <c r="C7112"/>
      <c r="D7112"/>
      <c r="E7112"/>
      <c r="F7112"/>
      <c r="G7112" s="72"/>
      <c r="H7112" s="72"/>
      <c r="I7112" s="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</row>
    <row r="7113" spans="1:38">
      <c r="A7113"/>
      <c r="B7113"/>
      <c r="C7113"/>
      <c r="D7113"/>
      <c r="E7113"/>
      <c r="F7113"/>
      <c r="G7113" s="72"/>
      <c r="H7113" s="72"/>
      <c r="I7113" s="2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</row>
    <row r="7114" spans="1:38">
      <c r="A7114"/>
      <c r="B7114"/>
      <c r="C7114"/>
      <c r="D7114"/>
      <c r="E7114"/>
      <c r="F7114"/>
      <c r="G7114" s="72"/>
      <c r="H7114" s="72"/>
      <c r="I7114" s="2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</row>
    <row r="7115" spans="1:38">
      <c r="A7115"/>
      <c r="B7115"/>
      <c r="C7115"/>
      <c r="D7115"/>
      <c r="E7115"/>
      <c r="F7115"/>
      <c r="G7115" s="72"/>
      <c r="H7115" s="72"/>
      <c r="I7115" s="2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</row>
    <row r="7116" spans="1:38">
      <c r="A7116"/>
      <c r="B7116"/>
      <c r="C7116"/>
      <c r="D7116"/>
      <c r="E7116"/>
      <c r="F7116"/>
      <c r="G7116" s="72"/>
      <c r="H7116" s="72"/>
      <c r="I7116" s="2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</row>
    <row r="7117" spans="1:38">
      <c r="A7117"/>
      <c r="B7117"/>
      <c r="C7117"/>
      <c r="D7117"/>
      <c r="E7117"/>
      <c r="F7117"/>
      <c r="G7117" s="72"/>
      <c r="H7117" s="72"/>
      <c r="I7117" s="2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</row>
    <row r="7118" spans="1:38">
      <c r="A7118"/>
      <c r="B7118"/>
      <c r="C7118"/>
      <c r="D7118"/>
      <c r="E7118"/>
      <c r="F7118"/>
      <c r="G7118" s="72"/>
      <c r="H7118" s="72"/>
      <c r="I7118" s="2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</row>
    <row r="7119" spans="1:38">
      <c r="A7119"/>
      <c r="B7119"/>
      <c r="C7119"/>
      <c r="D7119"/>
      <c r="E7119"/>
      <c r="F7119"/>
      <c r="G7119" s="72"/>
      <c r="H7119" s="72"/>
      <c r="I7119" s="2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</row>
    <row r="7120" spans="1:38">
      <c r="A7120"/>
      <c r="B7120"/>
      <c r="C7120"/>
      <c r="D7120"/>
      <c r="E7120"/>
      <c r="F7120"/>
      <c r="G7120" s="72"/>
      <c r="H7120" s="72"/>
      <c r="I7120" s="2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</row>
    <row r="7121" spans="1:38">
      <c r="A7121"/>
      <c r="B7121"/>
      <c r="C7121"/>
      <c r="D7121"/>
      <c r="E7121"/>
      <c r="F7121"/>
      <c r="G7121" s="72"/>
      <c r="H7121" s="72"/>
      <c r="I7121" s="2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</row>
    <row r="7122" spans="1:38">
      <c r="A7122"/>
      <c r="B7122"/>
      <c r="C7122"/>
      <c r="D7122"/>
      <c r="E7122"/>
      <c r="F7122"/>
      <c r="G7122" s="72"/>
      <c r="H7122" s="72"/>
      <c r="I7122" s="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</row>
    <row r="7123" spans="1:38">
      <c r="A7123"/>
      <c r="B7123"/>
      <c r="C7123"/>
      <c r="D7123"/>
      <c r="E7123"/>
      <c r="F7123"/>
      <c r="G7123" s="72"/>
      <c r="H7123" s="72"/>
      <c r="I7123" s="2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</row>
    <row r="7124" spans="1:38">
      <c r="A7124"/>
      <c r="B7124"/>
      <c r="C7124"/>
      <c r="D7124"/>
      <c r="E7124"/>
      <c r="F7124"/>
      <c r="G7124" s="72"/>
      <c r="H7124" s="72"/>
      <c r="I7124" s="2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</row>
    <row r="7125" spans="1:38">
      <c r="A7125"/>
      <c r="B7125"/>
      <c r="C7125"/>
      <c r="D7125"/>
      <c r="E7125"/>
      <c r="F7125"/>
      <c r="G7125" s="72"/>
      <c r="H7125" s="72"/>
      <c r="I7125" s="2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</row>
    <row r="7126" spans="1:38">
      <c r="A7126"/>
      <c r="B7126"/>
      <c r="C7126"/>
      <c r="D7126"/>
      <c r="E7126"/>
      <c r="F7126"/>
      <c r="G7126" s="72"/>
      <c r="H7126" s="72"/>
      <c r="I7126" s="2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</row>
    <row r="7127" spans="1:38">
      <c r="A7127"/>
      <c r="B7127"/>
      <c r="C7127"/>
      <c r="D7127"/>
      <c r="E7127"/>
      <c r="F7127"/>
      <c r="G7127" s="72"/>
      <c r="H7127" s="72"/>
      <c r="I7127" s="2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</row>
    <row r="7128" spans="1:38">
      <c r="A7128"/>
      <c r="B7128"/>
      <c r="C7128"/>
      <c r="D7128"/>
      <c r="E7128"/>
      <c r="F7128"/>
      <c r="G7128" s="72"/>
      <c r="H7128" s="72"/>
      <c r="I7128" s="2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</row>
    <row r="7129" spans="1:38">
      <c r="A7129"/>
      <c r="B7129"/>
      <c r="C7129"/>
      <c r="D7129"/>
      <c r="E7129"/>
      <c r="F7129"/>
      <c r="G7129" s="72"/>
      <c r="H7129" s="72"/>
      <c r="I7129" s="2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</row>
    <row r="7130" spans="1:38">
      <c r="A7130"/>
      <c r="B7130"/>
      <c r="C7130"/>
      <c r="D7130"/>
      <c r="E7130"/>
      <c r="F7130"/>
      <c r="G7130" s="72"/>
      <c r="H7130" s="72"/>
      <c r="I7130" s="2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</row>
    <row r="7131" spans="1:38">
      <c r="A7131"/>
      <c r="B7131"/>
      <c r="C7131"/>
      <c r="D7131"/>
      <c r="E7131"/>
      <c r="F7131"/>
      <c r="G7131" s="72"/>
      <c r="H7131" s="72"/>
      <c r="I7131" s="2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</row>
    <row r="7132" spans="1:38">
      <c r="A7132"/>
      <c r="B7132"/>
      <c r="C7132"/>
      <c r="D7132"/>
      <c r="E7132"/>
      <c r="F7132"/>
      <c r="G7132" s="72"/>
      <c r="H7132" s="72"/>
      <c r="I7132" s="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</row>
    <row r="7133" spans="1:38">
      <c r="A7133"/>
      <c r="B7133"/>
      <c r="C7133"/>
      <c r="D7133"/>
      <c r="E7133"/>
      <c r="F7133"/>
      <c r="G7133" s="72"/>
      <c r="H7133" s="72"/>
      <c r="I7133" s="2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</row>
    <row r="7134" spans="1:38">
      <c r="A7134"/>
      <c r="B7134"/>
      <c r="C7134"/>
      <c r="D7134"/>
      <c r="E7134"/>
      <c r="F7134"/>
      <c r="G7134" s="72"/>
      <c r="H7134" s="72"/>
      <c r="I7134" s="2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</row>
    <row r="7135" spans="1:38">
      <c r="A7135"/>
      <c r="B7135"/>
      <c r="C7135"/>
      <c r="D7135"/>
      <c r="E7135"/>
      <c r="F7135"/>
      <c r="G7135" s="72"/>
      <c r="H7135" s="72"/>
      <c r="I7135" s="2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</row>
    <row r="7136" spans="1:38">
      <c r="A7136"/>
      <c r="B7136"/>
      <c r="C7136"/>
      <c r="D7136"/>
      <c r="E7136"/>
      <c r="F7136"/>
      <c r="G7136" s="72"/>
      <c r="H7136" s="72"/>
      <c r="I7136" s="2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</row>
    <row r="7137" spans="1:38">
      <c r="A7137"/>
      <c r="B7137"/>
      <c r="C7137"/>
      <c r="D7137"/>
      <c r="E7137"/>
      <c r="F7137"/>
      <c r="G7137" s="72"/>
      <c r="H7137" s="72"/>
      <c r="I7137" s="2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</row>
    <row r="7138" spans="1:38">
      <c r="A7138"/>
      <c r="B7138"/>
      <c r="C7138"/>
      <c r="D7138"/>
      <c r="E7138"/>
      <c r="F7138"/>
      <c r="G7138" s="72"/>
      <c r="H7138" s="72"/>
      <c r="I7138" s="2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</row>
    <row r="7139" spans="1:38">
      <c r="A7139"/>
      <c r="B7139"/>
      <c r="C7139"/>
      <c r="D7139"/>
      <c r="E7139"/>
      <c r="F7139"/>
      <c r="G7139" s="72"/>
      <c r="H7139" s="72"/>
      <c r="I7139" s="2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</row>
    <row r="7140" spans="1:38">
      <c r="A7140"/>
      <c r="B7140"/>
      <c r="C7140"/>
      <c r="D7140"/>
      <c r="E7140"/>
      <c r="F7140"/>
      <c r="G7140" s="72"/>
      <c r="H7140" s="72"/>
      <c r="I7140" s="2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</row>
    <row r="7141" spans="1:38">
      <c r="A7141"/>
      <c r="B7141"/>
      <c r="C7141"/>
      <c r="D7141"/>
      <c r="E7141"/>
      <c r="F7141"/>
      <c r="G7141" s="72"/>
      <c r="H7141" s="72"/>
      <c r="I7141" s="2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</row>
    <row r="7142" spans="1:38">
      <c r="A7142"/>
      <c r="B7142"/>
      <c r="C7142"/>
      <c r="D7142"/>
      <c r="E7142"/>
      <c r="F7142"/>
      <c r="G7142" s="72"/>
      <c r="H7142" s="72"/>
      <c r="I7142" s="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</row>
    <row r="7143" spans="1:38">
      <c r="A7143"/>
      <c r="B7143"/>
      <c r="C7143"/>
      <c r="D7143"/>
      <c r="E7143"/>
      <c r="F7143"/>
      <c r="G7143" s="72"/>
      <c r="H7143" s="72"/>
      <c r="I7143" s="2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</row>
    <row r="7144" spans="1:38">
      <c r="A7144"/>
      <c r="B7144"/>
      <c r="C7144"/>
      <c r="D7144"/>
      <c r="E7144"/>
      <c r="F7144"/>
      <c r="G7144" s="72"/>
      <c r="H7144" s="72"/>
      <c r="I7144" s="2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</row>
    <row r="7145" spans="1:38">
      <c r="A7145"/>
      <c r="B7145"/>
      <c r="C7145"/>
      <c r="D7145"/>
      <c r="E7145"/>
      <c r="F7145"/>
      <c r="G7145" s="72"/>
      <c r="H7145" s="72"/>
      <c r="I7145" s="2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</row>
    <row r="7146" spans="1:38">
      <c r="A7146"/>
      <c r="B7146"/>
      <c r="C7146"/>
      <c r="D7146"/>
      <c r="E7146"/>
      <c r="F7146"/>
      <c r="G7146" s="72"/>
      <c r="H7146" s="72"/>
      <c r="I7146" s="2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</row>
    <row r="7147" spans="1:38">
      <c r="A7147"/>
      <c r="B7147"/>
      <c r="C7147"/>
      <c r="D7147"/>
      <c r="E7147"/>
      <c r="F7147"/>
      <c r="G7147" s="72"/>
      <c r="H7147" s="72"/>
      <c r="I7147" s="2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</row>
    <row r="7148" spans="1:38">
      <c r="A7148"/>
      <c r="B7148"/>
      <c r="C7148"/>
      <c r="D7148"/>
      <c r="E7148"/>
      <c r="F7148"/>
      <c r="G7148" s="72"/>
      <c r="H7148" s="72"/>
      <c r="I7148" s="2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</row>
    <row r="7149" spans="1:38">
      <c r="A7149"/>
      <c r="B7149"/>
      <c r="C7149"/>
      <c r="D7149"/>
      <c r="E7149"/>
      <c r="F7149"/>
      <c r="G7149" s="72"/>
      <c r="H7149" s="72"/>
      <c r="I7149" s="2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</row>
    <row r="7150" spans="1:38">
      <c r="A7150"/>
      <c r="B7150"/>
      <c r="C7150"/>
      <c r="D7150"/>
      <c r="E7150"/>
      <c r="F7150"/>
      <c r="G7150" s="72"/>
      <c r="H7150" s="72"/>
      <c r="I7150" s="2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</row>
    <row r="7151" spans="1:38">
      <c r="A7151"/>
      <c r="B7151"/>
      <c r="C7151"/>
      <c r="D7151"/>
      <c r="E7151"/>
      <c r="F7151"/>
      <c r="G7151" s="72"/>
      <c r="H7151" s="72"/>
      <c r="I7151" s="2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</row>
    <row r="7152" spans="1:38">
      <c r="A7152"/>
      <c r="B7152"/>
      <c r="C7152"/>
      <c r="D7152"/>
      <c r="E7152"/>
      <c r="F7152"/>
      <c r="G7152" s="72"/>
      <c r="H7152" s="72"/>
      <c r="I7152" s="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</row>
    <row r="7153" spans="1:38">
      <c r="A7153"/>
      <c r="B7153"/>
      <c r="C7153"/>
      <c r="D7153"/>
      <c r="E7153"/>
      <c r="F7153"/>
      <c r="G7153" s="72"/>
      <c r="H7153" s="72"/>
      <c r="I7153" s="2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</row>
    <row r="7154" spans="1:38">
      <c r="A7154"/>
      <c r="B7154"/>
      <c r="C7154"/>
      <c r="D7154"/>
      <c r="E7154"/>
      <c r="F7154"/>
      <c r="G7154" s="72"/>
      <c r="H7154" s="72"/>
      <c r="I7154" s="2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</row>
    <row r="7155" spans="1:38">
      <c r="A7155"/>
      <c r="B7155"/>
      <c r="C7155"/>
      <c r="D7155"/>
      <c r="E7155"/>
      <c r="F7155"/>
      <c r="G7155" s="72"/>
      <c r="H7155" s="72"/>
      <c r="I7155" s="2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</row>
    <row r="7156" spans="1:38">
      <c r="A7156"/>
      <c r="B7156"/>
      <c r="C7156"/>
      <c r="D7156"/>
      <c r="E7156"/>
      <c r="F7156"/>
      <c r="G7156" s="72"/>
      <c r="H7156" s="72"/>
      <c r="I7156" s="2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</row>
    <row r="7157" spans="1:38">
      <c r="A7157"/>
      <c r="B7157"/>
      <c r="C7157"/>
      <c r="D7157"/>
      <c r="E7157"/>
      <c r="F7157"/>
      <c r="G7157" s="72"/>
      <c r="H7157" s="72"/>
      <c r="I7157" s="2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</row>
    <row r="7158" spans="1:38">
      <c r="A7158"/>
      <c r="B7158"/>
      <c r="C7158"/>
      <c r="D7158"/>
      <c r="E7158"/>
      <c r="F7158"/>
      <c r="G7158" s="72"/>
      <c r="H7158" s="72"/>
      <c r="I7158" s="2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</row>
    <row r="7159" spans="1:38">
      <c r="A7159"/>
      <c r="B7159"/>
      <c r="C7159"/>
      <c r="D7159"/>
      <c r="E7159"/>
      <c r="F7159"/>
      <c r="G7159" s="72"/>
      <c r="H7159" s="72"/>
      <c r="I7159" s="2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</row>
    <row r="7160" spans="1:38">
      <c r="A7160"/>
      <c r="B7160"/>
      <c r="C7160"/>
      <c r="D7160"/>
      <c r="E7160"/>
      <c r="F7160"/>
      <c r="G7160" s="72"/>
      <c r="H7160" s="72"/>
      <c r="I7160" s="2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</row>
    <row r="7161" spans="1:38">
      <c r="A7161"/>
      <c r="B7161"/>
      <c r="C7161"/>
      <c r="D7161"/>
      <c r="E7161"/>
      <c r="F7161"/>
      <c r="G7161" s="72"/>
      <c r="H7161" s="72"/>
      <c r="I7161" s="2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</row>
    <row r="7162" spans="1:38">
      <c r="A7162"/>
      <c r="B7162"/>
      <c r="C7162"/>
      <c r="D7162"/>
      <c r="E7162"/>
      <c r="F7162"/>
      <c r="G7162" s="72"/>
      <c r="H7162" s="72"/>
      <c r="I7162" s="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</row>
    <row r="7163" spans="1:38">
      <c r="A7163"/>
      <c r="B7163"/>
      <c r="C7163"/>
      <c r="D7163"/>
      <c r="E7163"/>
      <c r="F7163"/>
      <c r="G7163" s="72"/>
      <c r="H7163" s="72"/>
      <c r="I7163" s="2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</row>
    <row r="7164" spans="1:38">
      <c r="A7164"/>
      <c r="B7164"/>
      <c r="C7164"/>
      <c r="D7164"/>
      <c r="E7164"/>
      <c r="F7164"/>
      <c r="G7164" s="72"/>
      <c r="H7164" s="72"/>
      <c r="I7164" s="2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</row>
    <row r="7165" spans="1:38">
      <c r="A7165"/>
      <c r="B7165"/>
      <c r="C7165"/>
      <c r="D7165"/>
      <c r="E7165"/>
      <c r="F7165"/>
      <c r="G7165" s="72"/>
      <c r="H7165" s="72"/>
      <c r="I7165" s="2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</row>
    <row r="7166" spans="1:38">
      <c r="A7166"/>
      <c r="B7166"/>
      <c r="C7166"/>
      <c r="D7166"/>
      <c r="E7166"/>
      <c r="F7166"/>
      <c r="G7166" s="72"/>
      <c r="H7166" s="72"/>
      <c r="I7166" s="2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</row>
    <row r="7167" spans="1:38">
      <c r="A7167"/>
      <c r="B7167"/>
      <c r="C7167"/>
      <c r="D7167"/>
      <c r="E7167"/>
      <c r="F7167"/>
      <c r="G7167" s="72"/>
      <c r="H7167" s="72"/>
      <c r="I7167" s="2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</row>
    <row r="7168" spans="1:38">
      <c r="A7168"/>
      <c r="B7168"/>
      <c r="C7168"/>
      <c r="D7168"/>
      <c r="E7168"/>
      <c r="F7168"/>
      <c r="G7168" s="72"/>
      <c r="H7168" s="72"/>
      <c r="I7168" s="2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</row>
    <row r="7169" spans="1:38">
      <c r="A7169"/>
      <c r="B7169"/>
      <c r="C7169"/>
      <c r="D7169"/>
      <c r="E7169"/>
      <c r="F7169"/>
      <c r="G7169" s="72"/>
      <c r="H7169" s="72"/>
      <c r="I7169" s="2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</row>
    <row r="7170" spans="1:38">
      <c r="A7170"/>
      <c r="B7170"/>
      <c r="C7170"/>
      <c r="D7170"/>
      <c r="E7170"/>
      <c r="F7170"/>
      <c r="G7170" s="72"/>
      <c r="H7170" s="72"/>
      <c r="I7170" s="2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</row>
    <row r="7171" spans="1:38">
      <c r="A7171"/>
      <c r="B7171"/>
      <c r="C7171"/>
      <c r="D7171"/>
      <c r="E7171"/>
      <c r="F7171"/>
      <c r="G7171" s="72"/>
      <c r="H7171" s="72"/>
      <c r="I7171" s="2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</row>
    <row r="7172" spans="1:38">
      <c r="A7172"/>
      <c r="B7172"/>
      <c r="C7172"/>
      <c r="D7172"/>
      <c r="E7172"/>
      <c r="F7172"/>
      <c r="G7172" s="72"/>
      <c r="H7172" s="72"/>
      <c r="I7172" s="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</row>
    <row r="7173" spans="1:38">
      <c r="A7173"/>
      <c r="B7173"/>
      <c r="C7173"/>
      <c r="D7173"/>
      <c r="E7173"/>
      <c r="F7173"/>
      <c r="G7173" s="72"/>
      <c r="H7173" s="72"/>
      <c r="I7173" s="2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</row>
    <row r="7174" spans="1:38">
      <c r="A7174"/>
      <c r="B7174"/>
      <c r="C7174"/>
      <c r="D7174"/>
      <c r="E7174"/>
      <c r="F7174"/>
      <c r="G7174" s="72"/>
      <c r="H7174" s="72"/>
      <c r="I7174" s="2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</row>
    <row r="7175" spans="1:38">
      <c r="A7175"/>
      <c r="B7175"/>
      <c r="C7175"/>
      <c r="D7175"/>
      <c r="E7175"/>
      <c r="F7175"/>
      <c r="G7175" s="72"/>
      <c r="H7175" s="72"/>
      <c r="I7175" s="2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</row>
    <row r="7176" spans="1:38">
      <c r="A7176"/>
      <c r="B7176"/>
      <c r="C7176"/>
      <c r="D7176"/>
      <c r="E7176"/>
      <c r="F7176"/>
      <c r="G7176" s="72"/>
      <c r="H7176" s="72"/>
      <c r="I7176" s="2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</row>
    <row r="7177" spans="1:38">
      <c r="A7177"/>
      <c r="B7177"/>
      <c r="C7177"/>
      <c r="D7177"/>
      <c r="E7177"/>
      <c r="F7177"/>
      <c r="G7177" s="72"/>
      <c r="H7177" s="72"/>
      <c r="I7177" s="2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</row>
    <row r="7178" spans="1:38">
      <c r="A7178"/>
      <c r="B7178"/>
      <c r="C7178"/>
      <c r="D7178"/>
      <c r="E7178"/>
      <c r="F7178"/>
      <c r="G7178" s="72"/>
      <c r="H7178" s="72"/>
      <c r="I7178" s="2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</row>
    <row r="7179" spans="1:38">
      <c r="A7179"/>
      <c r="B7179"/>
      <c r="C7179"/>
      <c r="D7179"/>
      <c r="E7179"/>
      <c r="F7179"/>
      <c r="G7179" s="72"/>
      <c r="H7179" s="72"/>
      <c r="I7179" s="2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</row>
    <row r="7180" spans="1:38">
      <c r="A7180"/>
      <c r="B7180"/>
      <c r="C7180"/>
      <c r="D7180"/>
      <c r="E7180"/>
      <c r="F7180"/>
      <c r="G7180" s="72"/>
      <c r="H7180" s="72"/>
      <c r="I7180" s="2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</row>
    <row r="7181" spans="1:38">
      <c r="A7181"/>
      <c r="B7181"/>
      <c r="C7181"/>
      <c r="D7181"/>
      <c r="E7181"/>
      <c r="F7181"/>
      <c r="G7181" s="72"/>
      <c r="H7181" s="72"/>
      <c r="I7181" s="2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</row>
    <row r="7182" spans="1:38">
      <c r="A7182"/>
      <c r="B7182"/>
      <c r="C7182"/>
      <c r="D7182"/>
      <c r="E7182"/>
      <c r="F7182"/>
      <c r="G7182" s="72"/>
      <c r="H7182" s="72"/>
      <c r="I7182" s="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</row>
    <row r="7183" spans="1:38">
      <c r="A7183"/>
      <c r="B7183"/>
      <c r="C7183"/>
      <c r="D7183"/>
      <c r="E7183"/>
      <c r="F7183"/>
      <c r="G7183" s="72"/>
      <c r="H7183" s="72"/>
      <c r="I7183" s="2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</row>
    <row r="7184" spans="1:38">
      <c r="A7184"/>
      <c r="B7184"/>
      <c r="C7184"/>
      <c r="D7184"/>
      <c r="E7184"/>
      <c r="F7184"/>
      <c r="G7184" s="72"/>
      <c r="H7184" s="72"/>
      <c r="I7184" s="2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</row>
    <row r="7185" spans="1:38">
      <c r="A7185"/>
      <c r="B7185"/>
      <c r="C7185"/>
      <c r="D7185"/>
      <c r="E7185"/>
      <c r="F7185"/>
      <c r="G7185" s="72"/>
      <c r="H7185" s="72"/>
      <c r="I7185" s="2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</row>
    <row r="7186" spans="1:38">
      <c r="A7186"/>
      <c r="B7186"/>
      <c r="C7186"/>
      <c r="D7186"/>
      <c r="E7186"/>
      <c r="F7186"/>
      <c r="G7186" s="72"/>
      <c r="H7186" s="72"/>
      <c r="I7186" s="2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</row>
    <row r="7187" spans="1:38">
      <c r="A7187"/>
      <c r="B7187"/>
      <c r="C7187"/>
      <c r="D7187"/>
      <c r="E7187"/>
      <c r="F7187"/>
      <c r="G7187" s="72"/>
      <c r="H7187" s="72"/>
      <c r="I7187" s="2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</row>
    <row r="7188" spans="1:38">
      <c r="A7188"/>
      <c r="B7188"/>
      <c r="C7188"/>
      <c r="D7188"/>
      <c r="E7188"/>
      <c r="F7188"/>
      <c r="G7188" s="72"/>
      <c r="H7188" s="72"/>
      <c r="I7188" s="2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</row>
    <row r="7189" spans="1:38">
      <c r="A7189"/>
      <c r="B7189"/>
      <c r="C7189"/>
      <c r="D7189"/>
      <c r="E7189"/>
      <c r="F7189"/>
      <c r="G7189" s="72"/>
      <c r="H7189" s="72"/>
      <c r="I7189" s="2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</row>
    <row r="7190" spans="1:38">
      <c r="A7190"/>
      <c r="B7190"/>
      <c r="C7190"/>
      <c r="D7190"/>
      <c r="E7190"/>
      <c r="F7190"/>
      <c r="G7190" s="72"/>
      <c r="H7190" s="72"/>
      <c r="I7190" s="2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</row>
    <row r="7191" spans="1:38">
      <c r="A7191"/>
      <c r="B7191"/>
      <c r="C7191"/>
      <c r="D7191"/>
      <c r="E7191"/>
      <c r="F7191"/>
      <c r="G7191" s="72"/>
      <c r="H7191" s="72"/>
      <c r="I7191" s="2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</row>
    <row r="7192" spans="1:38">
      <c r="A7192"/>
      <c r="B7192"/>
      <c r="C7192"/>
      <c r="D7192"/>
      <c r="E7192"/>
      <c r="F7192"/>
      <c r="G7192" s="72"/>
      <c r="H7192" s="72"/>
      <c r="I7192" s="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</row>
    <row r="7193" spans="1:38">
      <c r="A7193"/>
      <c r="B7193"/>
      <c r="C7193"/>
      <c r="D7193"/>
      <c r="E7193"/>
      <c r="F7193"/>
      <c r="G7193" s="72"/>
      <c r="H7193" s="72"/>
      <c r="I7193" s="2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</row>
    <row r="7194" spans="1:38">
      <c r="A7194"/>
      <c r="B7194"/>
      <c r="C7194"/>
      <c r="D7194"/>
      <c r="E7194"/>
      <c r="F7194"/>
      <c r="G7194" s="72"/>
      <c r="H7194" s="72"/>
      <c r="I7194" s="2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</row>
    <row r="7195" spans="1:38">
      <c r="A7195"/>
      <c r="B7195"/>
      <c r="C7195"/>
      <c r="D7195"/>
      <c r="E7195"/>
      <c r="F7195"/>
      <c r="G7195" s="72"/>
      <c r="H7195" s="72"/>
      <c r="I7195" s="2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</row>
    <row r="7196" spans="1:38">
      <c r="A7196"/>
      <c r="B7196"/>
      <c r="C7196"/>
      <c r="D7196"/>
      <c r="E7196"/>
      <c r="F7196"/>
      <c r="G7196" s="72"/>
      <c r="H7196" s="72"/>
      <c r="I7196" s="2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</row>
    <row r="7197" spans="1:38">
      <c r="A7197"/>
      <c r="B7197"/>
      <c r="C7197"/>
      <c r="D7197"/>
      <c r="E7197"/>
      <c r="F7197"/>
      <c r="G7197" s="72"/>
      <c r="H7197" s="72"/>
      <c r="I7197" s="2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</row>
    <row r="7198" spans="1:38">
      <c r="A7198"/>
      <c r="B7198"/>
      <c r="C7198"/>
      <c r="D7198"/>
      <c r="E7198"/>
      <c r="F7198"/>
      <c r="G7198" s="72"/>
      <c r="H7198" s="72"/>
      <c r="I7198" s="2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</row>
    <row r="7199" spans="1:38">
      <c r="A7199"/>
      <c r="B7199"/>
      <c r="C7199"/>
      <c r="D7199"/>
      <c r="E7199"/>
      <c r="F7199"/>
      <c r="G7199" s="72"/>
      <c r="H7199" s="72"/>
      <c r="I7199" s="2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</row>
    <row r="7200" spans="1:38">
      <c r="A7200"/>
      <c r="B7200"/>
      <c r="C7200"/>
      <c r="D7200"/>
      <c r="E7200"/>
      <c r="F7200"/>
      <c r="G7200" s="72"/>
      <c r="H7200" s="72"/>
      <c r="I7200" s="2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</row>
    <row r="7201" spans="1:38">
      <c r="A7201"/>
      <c r="B7201"/>
      <c r="C7201"/>
      <c r="D7201"/>
      <c r="E7201"/>
      <c r="F7201"/>
      <c r="G7201" s="72"/>
      <c r="H7201" s="72"/>
      <c r="I7201" s="2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</row>
    <row r="7202" spans="1:38">
      <c r="A7202"/>
      <c r="B7202"/>
      <c r="C7202"/>
      <c r="D7202"/>
      <c r="E7202"/>
      <c r="F7202"/>
      <c r="G7202" s="72"/>
      <c r="H7202" s="72"/>
      <c r="I7202" s="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</row>
    <row r="7203" spans="1:38">
      <c r="A7203"/>
      <c r="B7203"/>
      <c r="C7203"/>
      <c r="D7203"/>
      <c r="E7203"/>
      <c r="F7203"/>
      <c r="G7203" s="72"/>
      <c r="H7203" s="72"/>
      <c r="I7203" s="2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</row>
    <row r="7204" spans="1:38">
      <c r="A7204"/>
      <c r="B7204"/>
      <c r="C7204"/>
      <c r="D7204"/>
      <c r="E7204"/>
      <c r="F7204"/>
      <c r="G7204" s="72"/>
      <c r="H7204" s="72"/>
      <c r="I7204" s="2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</row>
    <row r="7205" spans="1:38">
      <c r="A7205"/>
      <c r="B7205"/>
      <c r="C7205"/>
      <c r="D7205"/>
      <c r="E7205"/>
      <c r="F7205"/>
      <c r="G7205" s="72"/>
      <c r="H7205" s="72"/>
      <c r="I7205" s="2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</row>
    <row r="7206" spans="1:38">
      <c r="A7206"/>
      <c r="B7206"/>
      <c r="C7206"/>
      <c r="D7206"/>
      <c r="E7206"/>
      <c r="F7206"/>
      <c r="G7206" s="72"/>
      <c r="H7206" s="72"/>
      <c r="I7206" s="2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</row>
    <row r="7207" spans="1:38">
      <c r="A7207"/>
      <c r="B7207"/>
      <c r="C7207"/>
      <c r="D7207"/>
      <c r="E7207"/>
      <c r="F7207"/>
      <c r="G7207" s="72"/>
      <c r="H7207" s="72"/>
      <c r="I7207" s="2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</row>
    <row r="7208" spans="1:38">
      <c r="A7208"/>
      <c r="B7208"/>
      <c r="C7208"/>
      <c r="D7208"/>
      <c r="E7208"/>
      <c r="F7208"/>
      <c r="G7208" s="72"/>
      <c r="H7208" s="72"/>
      <c r="I7208" s="2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</row>
    <row r="7209" spans="1:38">
      <c r="A7209"/>
      <c r="B7209"/>
      <c r="C7209"/>
      <c r="D7209"/>
      <c r="E7209"/>
      <c r="F7209"/>
      <c r="G7209" s="72"/>
      <c r="H7209" s="72"/>
      <c r="I7209" s="2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</row>
    <row r="7210" spans="1:38">
      <c r="A7210"/>
      <c r="B7210"/>
      <c r="C7210"/>
      <c r="D7210"/>
      <c r="E7210"/>
      <c r="F7210"/>
      <c r="G7210" s="72"/>
      <c r="H7210" s="72"/>
      <c r="I7210" s="2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</row>
    <row r="7211" spans="1:38">
      <c r="A7211"/>
      <c r="B7211"/>
      <c r="C7211"/>
      <c r="D7211"/>
      <c r="E7211"/>
      <c r="F7211"/>
      <c r="G7211" s="72"/>
      <c r="H7211" s="72"/>
      <c r="I7211" s="2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</row>
    <row r="7212" spans="1:38">
      <c r="A7212"/>
      <c r="B7212"/>
      <c r="C7212"/>
      <c r="D7212"/>
      <c r="E7212"/>
      <c r="F7212"/>
      <c r="G7212" s="72"/>
      <c r="H7212" s="72"/>
      <c r="I7212" s="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</row>
    <row r="7213" spans="1:38">
      <c r="A7213"/>
      <c r="B7213"/>
      <c r="C7213"/>
      <c r="D7213"/>
      <c r="E7213"/>
      <c r="F7213"/>
      <c r="G7213" s="72"/>
      <c r="H7213" s="72"/>
      <c r="I7213" s="2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</row>
    <row r="7214" spans="1:38">
      <c r="A7214"/>
      <c r="B7214"/>
      <c r="C7214"/>
      <c r="D7214"/>
      <c r="E7214"/>
      <c r="F7214"/>
      <c r="G7214" s="72"/>
      <c r="H7214" s="72"/>
      <c r="I7214" s="2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</row>
    <row r="7215" spans="1:38">
      <c r="A7215"/>
      <c r="B7215"/>
      <c r="C7215"/>
      <c r="D7215"/>
      <c r="E7215"/>
      <c r="F7215"/>
      <c r="G7215" s="72"/>
      <c r="H7215" s="72"/>
      <c r="I7215" s="2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</row>
    <row r="7216" spans="1:38">
      <c r="A7216"/>
      <c r="B7216"/>
      <c r="C7216"/>
      <c r="D7216"/>
      <c r="E7216"/>
      <c r="F7216"/>
      <c r="G7216" s="72"/>
      <c r="H7216" s="72"/>
      <c r="I7216" s="2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</row>
    <row r="7217" spans="1:38">
      <c r="A7217"/>
      <c r="B7217"/>
      <c r="C7217"/>
      <c r="D7217"/>
      <c r="E7217"/>
      <c r="F7217"/>
      <c r="G7217" s="72"/>
      <c r="H7217" s="72"/>
      <c r="I7217" s="2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</row>
    <row r="7218" spans="1:38">
      <c r="A7218"/>
      <c r="B7218"/>
      <c r="C7218"/>
      <c r="D7218"/>
      <c r="E7218"/>
      <c r="F7218"/>
      <c r="G7218" s="72"/>
      <c r="H7218" s="72"/>
      <c r="I7218" s="2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</row>
    <row r="7219" spans="1:38">
      <c r="A7219"/>
      <c r="B7219"/>
      <c r="C7219"/>
      <c r="D7219"/>
      <c r="E7219"/>
      <c r="F7219"/>
      <c r="G7219" s="72"/>
      <c r="H7219" s="72"/>
      <c r="I7219" s="2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</row>
    <row r="7220" spans="1:38">
      <c r="A7220"/>
      <c r="B7220"/>
      <c r="C7220"/>
      <c r="D7220"/>
      <c r="E7220"/>
      <c r="F7220"/>
      <c r="G7220" s="72"/>
      <c r="H7220" s="72"/>
      <c r="I7220" s="2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</row>
    <row r="7221" spans="1:38">
      <c r="A7221"/>
      <c r="B7221"/>
      <c r="C7221"/>
      <c r="D7221"/>
      <c r="E7221"/>
      <c r="F7221"/>
      <c r="G7221" s="72"/>
      <c r="H7221" s="72"/>
      <c r="I7221" s="2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</row>
    <row r="7222" spans="1:38">
      <c r="A7222"/>
      <c r="B7222"/>
      <c r="C7222"/>
      <c r="D7222"/>
      <c r="E7222"/>
      <c r="F7222"/>
      <c r="G7222" s="72"/>
      <c r="H7222" s="72"/>
      <c r="I7222" s="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</row>
    <row r="7223" spans="1:38">
      <c r="A7223"/>
      <c r="B7223"/>
      <c r="C7223"/>
      <c r="D7223"/>
      <c r="E7223"/>
      <c r="F7223"/>
      <c r="G7223" s="72"/>
      <c r="H7223" s="72"/>
      <c r="I7223" s="2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</row>
    <row r="7224" spans="1:38">
      <c r="A7224"/>
      <c r="B7224"/>
      <c r="C7224"/>
      <c r="D7224"/>
      <c r="E7224"/>
      <c r="F7224"/>
      <c r="G7224" s="72"/>
      <c r="H7224" s="72"/>
      <c r="I7224" s="2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</row>
    <row r="7225" spans="1:38">
      <c r="A7225"/>
      <c r="B7225"/>
      <c r="C7225"/>
      <c r="D7225"/>
      <c r="E7225"/>
      <c r="F7225"/>
      <c r="G7225" s="72"/>
      <c r="H7225" s="72"/>
      <c r="I7225" s="2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</row>
    <row r="7226" spans="1:38">
      <c r="A7226"/>
      <c r="B7226"/>
      <c r="C7226"/>
      <c r="D7226"/>
      <c r="E7226"/>
      <c r="F7226"/>
      <c r="G7226" s="72"/>
      <c r="H7226" s="72"/>
      <c r="I7226" s="2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</row>
    <row r="7227" spans="1:38">
      <c r="A7227"/>
      <c r="B7227"/>
      <c r="C7227"/>
      <c r="D7227"/>
      <c r="E7227"/>
      <c r="F7227"/>
      <c r="G7227" s="72"/>
      <c r="H7227" s="72"/>
      <c r="I7227" s="2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</row>
    <row r="7228" spans="1:38">
      <c r="A7228"/>
      <c r="B7228"/>
      <c r="C7228"/>
      <c r="D7228"/>
      <c r="E7228"/>
      <c r="F7228"/>
      <c r="G7228" s="72"/>
      <c r="H7228" s="72"/>
      <c r="I7228" s="2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</row>
    <row r="7229" spans="1:38">
      <c r="A7229"/>
      <c r="B7229"/>
      <c r="C7229"/>
      <c r="D7229"/>
      <c r="E7229"/>
      <c r="F7229"/>
      <c r="G7229" s="72"/>
      <c r="H7229" s="72"/>
      <c r="I7229" s="2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</row>
    <row r="7230" spans="1:38">
      <c r="A7230"/>
      <c r="B7230"/>
      <c r="C7230"/>
      <c r="D7230"/>
      <c r="E7230"/>
      <c r="F7230"/>
      <c r="G7230" s="72"/>
      <c r="H7230" s="72"/>
      <c r="I7230" s="2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</row>
    <row r="7231" spans="1:38">
      <c r="A7231"/>
      <c r="B7231"/>
      <c r="C7231"/>
      <c r="D7231"/>
      <c r="E7231"/>
      <c r="F7231"/>
      <c r="G7231" s="72"/>
      <c r="H7231" s="72"/>
      <c r="I7231" s="2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</row>
    <row r="7232" spans="1:38">
      <c r="A7232"/>
      <c r="B7232"/>
      <c r="C7232"/>
      <c r="D7232"/>
      <c r="E7232"/>
      <c r="F7232"/>
      <c r="G7232" s="72"/>
      <c r="H7232" s="72"/>
      <c r="I7232" s="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</row>
    <row r="7233" spans="1:38">
      <c r="A7233"/>
      <c r="B7233"/>
      <c r="C7233"/>
      <c r="D7233"/>
      <c r="E7233"/>
      <c r="F7233"/>
      <c r="G7233" s="72"/>
      <c r="H7233" s="72"/>
      <c r="I7233" s="2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</row>
    <row r="7234" spans="1:38">
      <c r="A7234"/>
      <c r="B7234"/>
      <c r="C7234"/>
      <c r="D7234"/>
      <c r="E7234"/>
      <c r="F7234"/>
      <c r="G7234" s="72"/>
      <c r="H7234" s="72"/>
      <c r="I7234" s="2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</row>
    <row r="7235" spans="1:38">
      <c r="A7235"/>
      <c r="B7235"/>
      <c r="C7235"/>
      <c r="D7235"/>
      <c r="E7235"/>
      <c r="F7235"/>
      <c r="G7235" s="72"/>
      <c r="H7235" s="72"/>
      <c r="I7235" s="2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</row>
    <row r="7236" spans="1:38">
      <c r="A7236"/>
      <c r="B7236"/>
      <c r="C7236"/>
      <c r="D7236"/>
      <c r="E7236"/>
      <c r="F7236"/>
      <c r="G7236" s="72"/>
      <c r="H7236" s="72"/>
      <c r="I7236" s="2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</row>
    <row r="7237" spans="1:38">
      <c r="A7237"/>
      <c r="B7237"/>
      <c r="C7237"/>
      <c r="D7237"/>
      <c r="E7237"/>
      <c r="F7237"/>
      <c r="G7237" s="72"/>
      <c r="H7237" s="72"/>
      <c r="I7237" s="2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</row>
    <row r="7238" spans="1:38">
      <c r="A7238"/>
      <c r="B7238"/>
      <c r="C7238"/>
      <c r="D7238"/>
      <c r="E7238"/>
      <c r="F7238"/>
      <c r="G7238" s="72"/>
      <c r="H7238" s="72"/>
      <c r="I7238" s="2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</row>
    <row r="7239" spans="1:38">
      <c r="A7239"/>
      <c r="B7239"/>
      <c r="C7239"/>
      <c r="D7239"/>
      <c r="E7239"/>
      <c r="F7239"/>
      <c r="G7239" s="72"/>
      <c r="H7239" s="72"/>
      <c r="I7239" s="2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</row>
    <row r="7240" spans="1:38">
      <c r="A7240"/>
      <c r="B7240"/>
      <c r="C7240"/>
      <c r="D7240"/>
      <c r="E7240"/>
      <c r="F7240"/>
      <c r="G7240" s="72"/>
      <c r="H7240" s="72"/>
      <c r="I7240" s="2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</row>
    <row r="7241" spans="1:38">
      <c r="A7241"/>
      <c r="B7241"/>
      <c r="C7241"/>
      <c r="D7241"/>
      <c r="E7241"/>
      <c r="F7241"/>
      <c r="G7241" s="72"/>
      <c r="H7241" s="72"/>
      <c r="I7241" s="2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</row>
    <row r="7242" spans="1:38">
      <c r="A7242"/>
      <c r="B7242"/>
      <c r="C7242"/>
      <c r="D7242"/>
      <c r="E7242"/>
      <c r="F7242"/>
      <c r="G7242" s="72"/>
      <c r="H7242" s="72"/>
      <c r="I7242" s="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</row>
    <row r="7243" spans="1:38">
      <c r="A7243"/>
      <c r="B7243"/>
      <c r="C7243"/>
      <c r="D7243"/>
      <c r="E7243"/>
      <c r="F7243"/>
      <c r="G7243" s="72"/>
      <c r="H7243" s="72"/>
      <c r="I7243" s="2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</row>
    <row r="7244" spans="1:38">
      <c r="A7244"/>
      <c r="B7244"/>
      <c r="C7244"/>
      <c r="D7244"/>
      <c r="E7244"/>
      <c r="F7244"/>
      <c r="G7244" s="72"/>
      <c r="H7244" s="72"/>
      <c r="I7244" s="2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</row>
    <row r="7245" spans="1:38">
      <c r="A7245"/>
      <c r="B7245"/>
      <c r="C7245"/>
      <c r="D7245"/>
      <c r="E7245"/>
      <c r="F7245"/>
      <c r="G7245" s="72"/>
      <c r="H7245" s="72"/>
      <c r="I7245" s="2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</row>
    <row r="7246" spans="1:38">
      <c r="A7246"/>
      <c r="B7246"/>
      <c r="C7246"/>
      <c r="D7246"/>
      <c r="E7246"/>
      <c r="F7246"/>
      <c r="G7246" s="72"/>
      <c r="H7246" s="72"/>
      <c r="I7246" s="2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</row>
    <row r="7247" spans="1:38">
      <c r="A7247"/>
      <c r="B7247"/>
      <c r="C7247"/>
      <c r="D7247"/>
      <c r="E7247"/>
      <c r="F7247"/>
      <c r="G7247" s="72"/>
      <c r="H7247" s="72"/>
      <c r="I7247" s="2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</row>
    <row r="7248" spans="1:38">
      <c r="A7248"/>
      <c r="B7248"/>
      <c r="C7248"/>
      <c r="D7248"/>
      <c r="E7248"/>
      <c r="F7248"/>
      <c r="G7248" s="72"/>
      <c r="H7248" s="72"/>
      <c r="I7248" s="2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</row>
    <row r="7249" spans="1:38">
      <c r="A7249"/>
      <c r="B7249"/>
      <c r="C7249"/>
      <c r="D7249"/>
      <c r="E7249"/>
      <c r="F7249"/>
      <c r="G7249" s="72"/>
      <c r="H7249" s="72"/>
      <c r="I7249" s="2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</row>
    <row r="7250" spans="1:38">
      <c r="A7250"/>
      <c r="B7250"/>
      <c r="C7250"/>
      <c r="D7250"/>
      <c r="E7250"/>
      <c r="F7250"/>
      <c r="G7250" s="72"/>
      <c r="H7250" s="72"/>
      <c r="I7250" s="2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</row>
    <row r="7251" spans="1:38">
      <c r="A7251"/>
      <c r="B7251"/>
      <c r="C7251"/>
      <c r="D7251"/>
      <c r="E7251"/>
      <c r="F7251"/>
      <c r="G7251" s="72"/>
      <c r="H7251" s="72"/>
      <c r="I7251" s="2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</row>
    <row r="7252" spans="1:38">
      <c r="A7252"/>
      <c r="B7252"/>
      <c r="C7252"/>
      <c r="D7252"/>
      <c r="E7252"/>
      <c r="F7252"/>
      <c r="G7252" s="72"/>
      <c r="H7252" s="72"/>
      <c r="I7252" s="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</row>
    <row r="7253" spans="1:38">
      <c r="A7253"/>
      <c r="B7253"/>
      <c r="C7253"/>
      <c r="D7253"/>
      <c r="E7253"/>
      <c r="F7253"/>
      <c r="G7253" s="72"/>
      <c r="H7253" s="72"/>
      <c r="I7253" s="2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</row>
    <row r="7254" spans="1:38">
      <c r="A7254"/>
      <c r="B7254"/>
      <c r="C7254"/>
      <c r="D7254"/>
      <c r="E7254"/>
      <c r="F7254"/>
      <c r="G7254" s="72"/>
      <c r="H7254" s="72"/>
      <c r="I7254" s="2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</row>
    <row r="7255" spans="1:38">
      <c r="A7255"/>
      <c r="B7255"/>
      <c r="C7255"/>
      <c r="D7255"/>
      <c r="E7255"/>
      <c r="F7255"/>
      <c r="G7255" s="72"/>
      <c r="H7255" s="72"/>
      <c r="I7255" s="2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</row>
    <row r="7256" spans="1:38">
      <c r="A7256"/>
      <c r="B7256"/>
      <c r="C7256"/>
      <c r="D7256"/>
      <c r="E7256"/>
      <c r="F7256"/>
      <c r="G7256" s="72"/>
      <c r="H7256" s="72"/>
      <c r="I7256" s="2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</row>
    <row r="7257" spans="1:38">
      <c r="A7257"/>
      <c r="B7257"/>
      <c r="C7257"/>
      <c r="D7257"/>
      <c r="E7257"/>
      <c r="F7257"/>
      <c r="G7257" s="72"/>
      <c r="H7257" s="72"/>
      <c r="I7257" s="2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</row>
    <row r="7258" spans="1:38">
      <c r="A7258"/>
      <c r="B7258"/>
      <c r="C7258"/>
      <c r="D7258"/>
      <c r="E7258"/>
      <c r="F7258"/>
      <c r="G7258" s="72"/>
      <c r="H7258" s="72"/>
      <c r="I7258" s="2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</row>
    <row r="7259" spans="1:38">
      <c r="A7259"/>
      <c r="B7259"/>
      <c r="C7259"/>
      <c r="D7259"/>
      <c r="E7259"/>
      <c r="F7259"/>
      <c r="G7259" s="72"/>
      <c r="H7259" s="72"/>
      <c r="I7259" s="2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</row>
    <row r="7260" spans="1:38">
      <c r="A7260"/>
      <c r="B7260"/>
      <c r="C7260"/>
      <c r="D7260"/>
      <c r="E7260"/>
      <c r="F7260"/>
      <c r="G7260" s="72"/>
      <c r="H7260" s="72"/>
      <c r="I7260" s="2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</row>
    <row r="7261" spans="1:38">
      <c r="A7261"/>
      <c r="B7261"/>
      <c r="C7261"/>
      <c r="D7261"/>
      <c r="E7261"/>
      <c r="F7261"/>
      <c r="G7261" s="72"/>
      <c r="H7261" s="72"/>
      <c r="I7261" s="2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</row>
    <row r="7262" spans="1:38">
      <c r="A7262"/>
      <c r="B7262"/>
      <c r="C7262"/>
      <c r="D7262"/>
      <c r="E7262"/>
      <c r="F7262"/>
      <c r="G7262" s="72"/>
      <c r="H7262" s="72"/>
      <c r="I7262" s="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</row>
    <row r="7263" spans="1:38">
      <c r="A7263"/>
      <c r="B7263"/>
      <c r="C7263"/>
      <c r="D7263"/>
      <c r="E7263"/>
      <c r="F7263"/>
      <c r="G7263" s="72"/>
      <c r="H7263" s="72"/>
      <c r="I7263" s="2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</row>
    <row r="7264" spans="1:38">
      <c r="A7264"/>
      <c r="B7264"/>
      <c r="C7264"/>
      <c r="D7264"/>
      <c r="E7264"/>
      <c r="F7264"/>
      <c r="G7264" s="72"/>
      <c r="H7264" s="72"/>
      <c r="I7264" s="2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</row>
    <row r="7265" spans="1:38">
      <c r="A7265"/>
      <c r="B7265"/>
      <c r="C7265"/>
      <c r="D7265"/>
      <c r="E7265"/>
      <c r="F7265"/>
      <c r="G7265" s="72"/>
      <c r="H7265" s="72"/>
      <c r="I7265" s="2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</row>
    <row r="7266" spans="1:38">
      <c r="A7266"/>
      <c r="B7266"/>
      <c r="C7266"/>
      <c r="D7266"/>
      <c r="E7266"/>
      <c r="F7266"/>
      <c r="G7266" s="72"/>
      <c r="H7266" s="72"/>
      <c r="I7266" s="2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</row>
    <row r="7267" spans="1:38">
      <c r="A7267"/>
      <c r="B7267"/>
      <c r="C7267"/>
      <c r="D7267"/>
      <c r="E7267"/>
      <c r="F7267"/>
      <c r="G7267" s="72"/>
      <c r="H7267" s="72"/>
      <c r="I7267" s="2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</row>
    <row r="7268" spans="1:38">
      <c r="A7268"/>
      <c r="B7268"/>
      <c r="C7268"/>
      <c r="D7268"/>
      <c r="E7268"/>
      <c r="F7268"/>
      <c r="G7268" s="72"/>
      <c r="H7268" s="72"/>
      <c r="I7268" s="2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</row>
    <row r="7269" spans="1:38">
      <c r="A7269"/>
      <c r="B7269"/>
      <c r="C7269"/>
      <c r="D7269"/>
      <c r="E7269"/>
      <c r="F7269"/>
      <c r="G7269" s="72"/>
      <c r="H7269" s="72"/>
      <c r="I7269" s="2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</row>
    <row r="7270" spans="1:38">
      <c r="A7270"/>
      <c r="B7270"/>
      <c r="C7270"/>
      <c r="D7270"/>
      <c r="E7270"/>
      <c r="F7270"/>
      <c r="G7270" s="72"/>
      <c r="H7270" s="72"/>
      <c r="I7270" s="2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</row>
    <row r="7271" spans="1:38">
      <c r="A7271"/>
      <c r="B7271"/>
      <c r="C7271"/>
      <c r="D7271"/>
      <c r="E7271"/>
      <c r="F7271"/>
      <c r="G7271" s="72"/>
      <c r="H7271" s="72"/>
      <c r="I7271" s="2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</row>
    <row r="7272" spans="1:38">
      <c r="A7272"/>
      <c r="B7272"/>
      <c r="C7272"/>
      <c r="D7272"/>
      <c r="E7272"/>
      <c r="F7272"/>
      <c r="G7272" s="72"/>
      <c r="H7272" s="72"/>
      <c r="I7272" s="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</row>
    <row r="7273" spans="1:38">
      <c r="A7273"/>
      <c r="B7273"/>
      <c r="C7273"/>
      <c r="D7273"/>
      <c r="E7273"/>
      <c r="F7273"/>
      <c r="G7273" s="72"/>
      <c r="H7273" s="72"/>
      <c r="I7273" s="2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</row>
    <row r="7274" spans="1:38">
      <c r="A7274"/>
      <c r="B7274"/>
      <c r="C7274"/>
      <c r="D7274"/>
      <c r="E7274"/>
      <c r="F7274"/>
      <c r="G7274" s="72"/>
      <c r="H7274" s="72"/>
      <c r="I7274" s="2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</row>
    <row r="7275" spans="1:38">
      <c r="A7275"/>
      <c r="B7275"/>
      <c r="C7275"/>
      <c r="D7275"/>
      <c r="E7275"/>
      <c r="F7275"/>
      <c r="G7275" s="72"/>
      <c r="H7275" s="72"/>
      <c r="I7275" s="2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</row>
    <row r="7276" spans="1:38">
      <c r="A7276"/>
      <c r="B7276"/>
      <c r="C7276"/>
      <c r="D7276"/>
      <c r="E7276"/>
      <c r="F7276"/>
      <c r="G7276" s="72"/>
      <c r="H7276" s="72"/>
      <c r="I7276" s="2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</row>
    <row r="7277" spans="1:38">
      <c r="A7277"/>
      <c r="B7277"/>
      <c r="C7277"/>
      <c r="D7277"/>
      <c r="E7277"/>
      <c r="F7277"/>
      <c r="G7277" s="72"/>
      <c r="H7277" s="72"/>
      <c r="I7277" s="2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</row>
    <row r="7278" spans="1:38">
      <c r="A7278"/>
      <c r="B7278"/>
      <c r="C7278"/>
      <c r="D7278"/>
      <c r="E7278"/>
      <c r="F7278"/>
      <c r="G7278" s="72"/>
      <c r="H7278" s="72"/>
      <c r="I7278" s="2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</row>
    <row r="7279" spans="1:38">
      <c r="A7279"/>
      <c r="B7279"/>
      <c r="C7279"/>
      <c r="D7279"/>
      <c r="E7279"/>
      <c r="F7279"/>
      <c r="G7279" s="72"/>
      <c r="H7279" s="72"/>
      <c r="I7279" s="2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</row>
    <row r="7280" spans="1:38">
      <c r="A7280"/>
      <c r="B7280"/>
      <c r="C7280"/>
      <c r="D7280"/>
      <c r="E7280"/>
      <c r="F7280"/>
      <c r="G7280" s="72"/>
      <c r="H7280" s="72"/>
      <c r="I7280" s="2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</row>
    <row r="7281" spans="1:38">
      <c r="A7281"/>
      <c r="B7281"/>
      <c r="C7281"/>
      <c r="D7281"/>
      <c r="E7281"/>
      <c r="F7281"/>
      <c r="G7281" s="72"/>
      <c r="H7281" s="72"/>
      <c r="I7281" s="2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</row>
    <row r="7282" spans="1:38">
      <c r="A7282"/>
      <c r="B7282"/>
      <c r="C7282"/>
      <c r="D7282"/>
      <c r="E7282"/>
      <c r="F7282"/>
      <c r="G7282" s="72"/>
      <c r="H7282" s="72"/>
      <c r="I7282" s="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</row>
    <row r="7283" spans="1:38">
      <c r="A7283"/>
      <c r="B7283"/>
      <c r="C7283"/>
      <c r="D7283"/>
      <c r="E7283"/>
      <c r="F7283"/>
      <c r="G7283" s="72"/>
      <c r="H7283" s="72"/>
      <c r="I7283" s="2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</row>
    <row r="7284" spans="1:38">
      <c r="A7284"/>
      <c r="B7284"/>
      <c r="C7284"/>
      <c r="D7284"/>
      <c r="E7284"/>
      <c r="F7284"/>
      <c r="G7284" s="72"/>
      <c r="H7284" s="72"/>
      <c r="I7284" s="2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</row>
    <row r="7285" spans="1:38">
      <c r="A7285"/>
      <c r="B7285"/>
      <c r="C7285"/>
      <c r="D7285"/>
      <c r="E7285"/>
      <c r="F7285"/>
      <c r="G7285" s="72"/>
      <c r="H7285" s="72"/>
      <c r="I7285" s="2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</row>
    <row r="7286" spans="1:38">
      <c r="A7286"/>
      <c r="B7286"/>
      <c r="C7286"/>
      <c r="D7286"/>
      <c r="E7286"/>
      <c r="F7286"/>
      <c r="G7286" s="72"/>
      <c r="H7286" s="72"/>
      <c r="I7286" s="2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</row>
    <row r="7287" spans="1:38">
      <c r="A7287"/>
      <c r="B7287"/>
      <c r="C7287"/>
      <c r="D7287"/>
      <c r="E7287"/>
      <c r="F7287"/>
      <c r="G7287" s="72"/>
      <c r="H7287" s="72"/>
      <c r="I7287" s="2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</row>
    <row r="7288" spans="1:38">
      <c r="A7288"/>
      <c r="B7288"/>
      <c r="C7288"/>
      <c r="D7288"/>
      <c r="E7288"/>
      <c r="F7288"/>
      <c r="G7288" s="72"/>
      <c r="H7288" s="72"/>
      <c r="I7288" s="2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</row>
    <row r="7289" spans="1:38">
      <c r="A7289"/>
      <c r="B7289"/>
      <c r="C7289"/>
      <c r="D7289"/>
      <c r="E7289"/>
      <c r="F7289"/>
      <c r="G7289" s="72"/>
      <c r="H7289" s="72"/>
      <c r="I7289" s="2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</row>
    <row r="7290" spans="1:38">
      <c r="A7290"/>
      <c r="B7290"/>
      <c r="C7290"/>
      <c r="D7290"/>
      <c r="E7290"/>
      <c r="F7290"/>
      <c r="G7290" s="72"/>
      <c r="H7290" s="72"/>
      <c r="I7290" s="2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</row>
    <row r="7291" spans="1:38">
      <c r="A7291"/>
      <c r="B7291"/>
      <c r="C7291"/>
      <c r="D7291"/>
      <c r="E7291"/>
      <c r="F7291"/>
      <c r="G7291" s="72"/>
      <c r="H7291" s="72"/>
      <c r="I7291" s="2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</row>
    <row r="7292" spans="1:38">
      <c r="A7292"/>
      <c r="B7292"/>
      <c r="C7292"/>
      <c r="D7292"/>
      <c r="E7292"/>
      <c r="F7292"/>
      <c r="G7292" s="72"/>
      <c r="H7292" s="72"/>
      <c r="I7292" s="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</row>
    <row r="7293" spans="1:38">
      <c r="A7293"/>
      <c r="B7293"/>
      <c r="C7293"/>
      <c r="D7293"/>
      <c r="E7293"/>
      <c r="F7293"/>
      <c r="G7293" s="72"/>
      <c r="H7293" s="72"/>
      <c r="I7293" s="2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</row>
    <row r="7294" spans="1:38">
      <c r="A7294"/>
      <c r="B7294"/>
      <c r="C7294"/>
      <c r="D7294"/>
      <c r="E7294"/>
      <c r="F7294"/>
      <c r="G7294" s="72"/>
      <c r="H7294" s="72"/>
      <c r="I7294" s="2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</row>
    <row r="7295" spans="1:38">
      <c r="A7295"/>
      <c r="B7295"/>
      <c r="C7295"/>
      <c r="D7295"/>
      <c r="E7295"/>
      <c r="F7295"/>
      <c r="G7295" s="72"/>
      <c r="H7295" s="72"/>
      <c r="I7295" s="2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</row>
    <row r="7296" spans="1:38">
      <c r="A7296"/>
      <c r="B7296"/>
      <c r="C7296"/>
      <c r="D7296"/>
      <c r="E7296"/>
      <c r="F7296"/>
      <c r="G7296" s="72"/>
      <c r="H7296" s="72"/>
      <c r="I7296" s="2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</row>
    <row r="7297" spans="1:38">
      <c r="A7297"/>
      <c r="B7297"/>
      <c r="C7297"/>
      <c r="D7297"/>
      <c r="E7297"/>
      <c r="F7297"/>
      <c r="G7297" s="72"/>
      <c r="H7297" s="72"/>
      <c r="I7297" s="2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</row>
    <row r="7298" spans="1:38">
      <c r="A7298"/>
      <c r="B7298"/>
      <c r="C7298"/>
      <c r="D7298"/>
      <c r="E7298"/>
      <c r="F7298"/>
      <c r="G7298" s="72"/>
      <c r="H7298" s="72"/>
      <c r="I7298" s="2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</row>
    <row r="7299" spans="1:38">
      <c r="A7299"/>
      <c r="B7299"/>
      <c r="C7299"/>
      <c r="D7299"/>
      <c r="E7299"/>
      <c r="F7299"/>
      <c r="G7299" s="72"/>
      <c r="H7299" s="72"/>
      <c r="I7299" s="2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</row>
    <row r="7300" spans="1:38">
      <c r="A7300"/>
      <c r="B7300"/>
      <c r="C7300"/>
      <c r="D7300"/>
      <c r="E7300"/>
      <c r="F7300"/>
      <c r="G7300" s="72"/>
      <c r="H7300" s="72"/>
      <c r="I7300" s="2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</row>
    <row r="7301" spans="1:38">
      <c r="A7301"/>
      <c r="B7301"/>
      <c r="C7301"/>
      <c r="D7301"/>
      <c r="E7301"/>
      <c r="F7301"/>
      <c r="G7301" s="72"/>
      <c r="H7301" s="72"/>
      <c r="I7301" s="2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</row>
    <row r="7302" spans="1:38">
      <c r="A7302"/>
      <c r="B7302"/>
      <c r="C7302"/>
      <c r="D7302"/>
      <c r="E7302"/>
      <c r="F7302"/>
      <c r="G7302" s="72"/>
      <c r="H7302" s="72"/>
      <c r="I7302" s="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</row>
    <row r="7303" spans="1:38">
      <c r="A7303"/>
      <c r="B7303"/>
      <c r="C7303"/>
      <c r="D7303"/>
      <c r="E7303"/>
      <c r="F7303"/>
      <c r="G7303" s="72"/>
      <c r="H7303" s="72"/>
      <c r="I7303" s="2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</row>
    <row r="7304" spans="1:38">
      <c r="A7304"/>
      <c r="B7304"/>
      <c r="C7304"/>
      <c r="D7304"/>
      <c r="E7304"/>
      <c r="F7304"/>
      <c r="G7304" s="72"/>
      <c r="H7304" s="72"/>
      <c r="I7304" s="2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</row>
    <row r="7305" spans="1:38">
      <c r="A7305"/>
      <c r="B7305"/>
      <c r="C7305"/>
      <c r="D7305"/>
      <c r="E7305"/>
      <c r="F7305"/>
      <c r="G7305" s="72"/>
      <c r="H7305" s="72"/>
      <c r="I7305" s="2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</row>
    <row r="7306" spans="1:38">
      <c r="A7306"/>
      <c r="B7306"/>
      <c r="C7306"/>
      <c r="D7306"/>
      <c r="E7306"/>
      <c r="F7306"/>
      <c r="G7306" s="72"/>
      <c r="H7306" s="72"/>
      <c r="I7306" s="2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</row>
    <row r="7307" spans="1:38">
      <c r="A7307"/>
      <c r="B7307"/>
      <c r="C7307"/>
      <c r="D7307"/>
      <c r="E7307"/>
      <c r="F7307"/>
      <c r="G7307" s="72"/>
      <c r="H7307" s="72"/>
      <c r="I7307" s="2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</row>
    <row r="7308" spans="1:38">
      <c r="A7308"/>
      <c r="B7308"/>
      <c r="C7308"/>
      <c r="D7308"/>
      <c r="E7308"/>
      <c r="F7308"/>
      <c r="G7308" s="72"/>
      <c r="H7308" s="72"/>
      <c r="I7308" s="2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</row>
    <row r="7309" spans="1:38">
      <c r="A7309"/>
      <c r="B7309"/>
      <c r="C7309"/>
      <c r="D7309"/>
      <c r="E7309"/>
      <c r="F7309"/>
      <c r="G7309" s="72"/>
      <c r="H7309" s="72"/>
      <c r="I7309" s="2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</row>
    <row r="7310" spans="1:38">
      <c r="A7310"/>
      <c r="B7310"/>
      <c r="C7310"/>
      <c r="D7310"/>
      <c r="E7310"/>
      <c r="F7310"/>
      <c r="G7310" s="72"/>
      <c r="H7310" s="72"/>
      <c r="I7310" s="2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</row>
    <row r="7311" spans="1:38">
      <c r="A7311"/>
      <c r="B7311"/>
      <c r="C7311"/>
      <c r="D7311"/>
      <c r="E7311"/>
      <c r="F7311"/>
      <c r="G7311" s="72"/>
      <c r="H7311" s="72"/>
      <c r="I7311" s="2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</row>
    <row r="7312" spans="1:38">
      <c r="A7312"/>
      <c r="B7312"/>
      <c r="C7312"/>
      <c r="D7312"/>
      <c r="E7312"/>
      <c r="F7312"/>
      <c r="G7312" s="72"/>
      <c r="H7312" s="72"/>
      <c r="I7312" s="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</row>
    <row r="7313" spans="1:38">
      <c r="A7313"/>
      <c r="B7313"/>
      <c r="C7313"/>
      <c r="D7313"/>
      <c r="E7313"/>
      <c r="F7313"/>
      <c r="G7313" s="72"/>
      <c r="H7313" s="72"/>
      <c r="I7313" s="2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</row>
    <row r="7314" spans="1:38">
      <c r="A7314"/>
      <c r="B7314"/>
      <c r="C7314"/>
      <c r="D7314"/>
      <c r="E7314"/>
      <c r="F7314"/>
      <c r="G7314" s="72"/>
      <c r="H7314" s="72"/>
      <c r="I7314" s="2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</row>
    <row r="7315" spans="1:38">
      <c r="A7315"/>
      <c r="B7315"/>
      <c r="C7315"/>
      <c r="D7315"/>
      <c r="E7315"/>
      <c r="F7315"/>
      <c r="G7315" s="72"/>
      <c r="H7315" s="72"/>
      <c r="I7315" s="2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</row>
    <row r="7316" spans="1:38">
      <c r="A7316"/>
      <c r="B7316"/>
      <c r="C7316"/>
      <c r="D7316"/>
      <c r="E7316"/>
      <c r="F7316"/>
      <c r="G7316" s="72"/>
      <c r="H7316" s="72"/>
      <c r="I7316" s="2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</row>
    <row r="7317" spans="1:38">
      <c r="A7317"/>
      <c r="B7317"/>
      <c r="C7317"/>
      <c r="D7317"/>
      <c r="E7317"/>
      <c r="F7317"/>
      <c r="G7317" s="72"/>
      <c r="H7317" s="72"/>
      <c r="I7317" s="2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</row>
    <row r="7318" spans="1:38">
      <c r="A7318"/>
      <c r="B7318"/>
      <c r="C7318"/>
      <c r="D7318"/>
      <c r="E7318"/>
      <c r="F7318"/>
      <c r="G7318" s="72"/>
      <c r="H7318" s="72"/>
      <c r="I7318" s="2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</row>
    <row r="7319" spans="1:38">
      <c r="A7319"/>
      <c r="B7319"/>
      <c r="C7319"/>
      <c r="D7319"/>
      <c r="E7319"/>
      <c r="F7319"/>
      <c r="G7319" s="72"/>
      <c r="H7319" s="72"/>
      <c r="I7319" s="2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</row>
    <row r="7320" spans="1:38">
      <c r="A7320"/>
      <c r="B7320"/>
      <c r="C7320"/>
      <c r="D7320"/>
      <c r="E7320"/>
      <c r="F7320"/>
      <c r="G7320" s="72"/>
      <c r="H7320" s="72"/>
      <c r="I7320" s="2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</row>
    <row r="7321" spans="1:38">
      <c r="A7321"/>
      <c r="B7321"/>
      <c r="C7321"/>
      <c r="D7321"/>
      <c r="E7321"/>
      <c r="F7321"/>
      <c r="G7321" s="72"/>
      <c r="H7321" s="72"/>
      <c r="I7321" s="2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</row>
    <row r="7322" spans="1:38">
      <c r="A7322"/>
      <c r="B7322"/>
      <c r="C7322"/>
      <c r="D7322"/>
      <c r="E7322"/>
      <c r="F7322"/>
      <c r="G7322" s="72"/>
      <c r="H7322" s="72"/>
      <c r="I7322" s="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</row>
    <row r="7323" spans="1:38">
      <c r="A7323"/>
      <c r="B7323"/>
      <c r="C7323"/>
      <c r="D7323"/>
      <c r="E7323"/>
      <c r="F7323"/>
      <c r="G7323" s="72"/>
      <c r="H7323" s="72"/>
      <c r="I7323" s="2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</row>
    <row r="7324" spans="1:38">
      <c r="A7324"/>
      <c r="B7324"/>
      <c r="C7324"/>
      <c r="D7324"/>
      <c r="E7324"/>
      <c r="F7324"/>
      <c r="G7324" s="72"/>
      <c r="H7324" s="72"/>
      <c r="I7324" s="2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</row>
    <row r="7325" spans="1:38">
      <c r="A7325"/>
      <c r="B7325"/>
      <c r="C7325"/>
      <c r="D7325"/>
      <c r="E7325"/>
      <c r="F7325"/>
      <c r="G7325" s="72"/>
      <c r="H7325" s="72"/>
      <c r="I7325" s="2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</row>
    <row r="7326" spans="1:38">
      <c r="A7326"/>
      <c r="B7326"/>
      <c r="C7326"/>
      <c r="D7326"/>
      <c r="E7326"/>
      <c r="F7326"/>
      <c r="G7326" s="72"/>
      <c r="H7326" s="72"/>
      <c r="I7326" s="2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</row>
    <row r="7327" spans="1:38">
      <c r="A7327"/>
      <c r="B7327"/>
      <c r="C7327"/>
      <c r="D7327"/>
      <c r="E7327"/>
      <c r="F7327"/>
      <c r="G7327" s="72"/>
      <c r="H7327" s="72"/>
      <c r="I7327" s="2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</row>
    <row r="7328" spans="1:38">
      <c r="A7328"/>
      <c r="B7328"/>
      <c r="C7328"/>
      <c r="D7328"/>
      <c r="E7328"/>
      <c r="F7328"/>
      <c r="G7328" s="72"/>
      <c r="H7328" s="72"/>
      <c r="I7328" s="2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</row>
    <row r="7329" spans="1:38">
      <c r="A7329"/>
      <c r="B7329"/>
      <c r="C7329"/>
      <c r="D7329"/>
      <c r="E7329"/>
      <c r="F7329"/>
      <c r="G7329" s="72"/>
      <c r="H7329" s="72"/>
      <c r="I7329" s="2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</row>
    <row r="7330" spans="1:38">
      <c r="A7330"/>
      <c r="B7330"/>
      <c r="C7330"/>
      <c r="D7330"/>
      <c r="E7330"/>
      <c r="F7330"/>
      <c r="G7330" s="72"/>
      <c r="H7330" s="72"/>
      <c r="I7330" s="2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</row>
    <row r="7331" spans="1:38">
      <c r="A7331"/>
      <c r="B7331"/>
      <c r="C7331"/>
      <c r="D7331"/>
      <c r="E7331"/>
      <c r="F7331"/>
      <c r="G7331" s="72"/>
      <c r="H7331" s="72"/>
      <c r="I7331" s="2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</row>
    <row r="7332" spans="1:38">
      <c r="A7332"/>
      <c r="B7332"/>
      <c r="C7332"/>
      <c r="D7332"/>
      <c r="E7332"/>
      <c r="F7332"/>
      <c r="G7332" s="72"/>
      <c r="H7332" s="72"/>
      <c r="I7332" s="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</row>
    <row r="7333" spans="1:38">
      <c r="A7333"/>
      <c r="B7333"/>
      <c r="C7333"/>
      <c r="D7333"/>
      <c r="E7333"/>
      <c r="F7333"/>
      <c r="G7333" s="72"/>
      <c r="H7333" s="72"/>
      <c r="I7333" s="2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</row>
    <row r="7334" spans="1:38">
      <c r="A7334"/>
      <c r="B7334"/>
      <c r="C7334"/>
      <c r="D7334"/>
      <c r="E7334"/>
      <c r="F7334"/>
      <c r="G7334" s="72"/>
      <c r="H7334" s="72"/>
      <c r="I7334" s="2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</row>
    <row r="7335" spans="1:38">
      <c r="A7335"/>
      <c r="B7335"/>
      <c r="C7335"/>
      <c r="D7335"/>
      <c r="E7335"/>
      <c r="F7335"/>
      <c r="G7335" s="72"/>
      <c r="H7335" s="72"/>
      <c r="I7335" s="2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</row>
    <row r="7336" spans="1:38">
      <c r="A7336"/>
      <c r="B7336"/>
      <c r="C7336"/>
      <c r="D7336"/>
      <c r="E7336"/>
      <c r="F7336"/>
      <c r="G7336" s="72"/>
      <c r="H7336" s="72"/>
      <c r="I7336" s="2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</row>
    <row r="7337" spans="1:38">
      <c r="A7337"/>
      <c r="B7337"/>
      <c r="C7337"/>
      <c r="D7337"/>
      <c r="E7337"/>
      <c r="F7337"/>
      <c r="G7337" s="72"/>
      <c r="H7337" s="72"/>
      <c r="I7337" s="2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</row>
    <row r="7338" spans="1:38">
      <c r="A7338"/>
      <c r="B7338"/>
      <c r="C7338"/>
      <c r="D7338"/>
      <c r="E7338"/>
      <c r="F7338"/>
      <c r="G7338" s="72"/>
      <c r="H7338" s="72"/>
      <c r="I7338" s="2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</row>
    <row r="7339" spans="1:38">
      <c r="A7339"/>
      <c r="B7339"/>
      <c r="C7339"/>
      <c r="D7339"/>
      <c r="E7339"/>
      <c r="F7339"/>
      <c r="G7339" s="72"/>
      <c r="H7339" s="72"/>
      <c r="I7339" s="2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</row>
    <row r="7340" spans="1:38">
      <c r="A7340"/>
      <c r="B7340"/>
      <c r="C7340"/>
      <c r="D7340"/>
      <c r="E7340"/>
      <c r="F7340"/>
      <c r="G7340" s="72"/>
      <c r="H7340" s="72"/>
      <c r="I7340" s="2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</row>
    <row r="7341" spans="1:38">
      <c r="A7341"/>
      <c r="B7341"/>
      <c r="C7341"/>
      <c r="D7341"/>
      <c r="E7341"/>
      <c r="F7341"/>
      <c r="G7341" s="72"/>
      <c r="H7341" s="72"/>
      <c r="I7341" s="2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</row>
    <row r="7342" spans="1:38">
      <c r="A7342"/>
      <c r="B7342"/>
      <c r="C7342"/>
      <c r="D7342"/>
      <c r="E7342"/>
      <c r="F7342"/>
      <c r="G7342" s="72"/>
      <c r="H7342" s="72"/>
      <c r="I7342" s="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</row>
    <row r="7343" spans="1:38">
      <c r="A7343"/>
      <c r="B7343"/>
      <c r="C7343"/>
      <c r="D7343"/>
      <c r="E7343"/>
      <c r="F7343"/>
      <c r="G7343" s="72"/>
      <c r="H7343" s="72"/>
      <c r="I7343" s="2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</row>
    <row r="7344" spans="1:38">
      <c r="A7344"/>
      <c r="B7344"/>
      <c r="C7344"/>
      <c r="D7344"/>
      <c r="E7344"/>
      <c r="F7344"/>
      <c r="G7344" s="72"/>
      <c r="H7344" s="72"/>
      <c r="I7344" s="2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</row>
    <row r="7345" spans="1:38">
      <c r="A7345"/>
      <c r="B7345"/>
      <c r="C7345"/>
      <c r="D7345"/>
      <c r="E7345"/>
      <c r="F7345"/>
      <c r="G7345" s="72"/>
      <c r="H7345" s="72"/>
      <c r="I7345" s="2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</row>
    <row r="7346" spans="1:38">
      <c r="A7346"/>
      <c r="B7346"/>
      <c r="C7346"/>
      <c r="D7346"/>
      <c r="E7346"/>
      <c r="F7346"/>
      <c r="G7346" s="72"/>
      <c r="H7346" s="72"/>
      <c r="I7346" s="2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</row>
    <row r="7347" spans="1:38">
      <c r="A7347"/>
      <c r="B7347"/>
      <c r="C7347"/>
      <c r="D7347"/>
      <c r="E7347"/>
      <c r="F7347"/>
      <c r="G7347" s="72"/>
      <c r="H7347" s="72"/>
      <c r="I7347" s="2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</row>
    <row r="7348" spans="1:38">
      <c r="A7348"/>
      <c r="B7348"/>
      <c r="C7348"/>
      <c r="D7348"/>
      <c r="E7348"/>
      <c r="F7348"/>
      <c r="G7348" s="72"/>
      <c r="H7348" s="72"/>
      <c r="I7348" s="2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</row>
    <row r="7349" spans="1:38">
      <c r="A7349"/>
      <c r="B7349"/>
      <c r="C7349"/>
      <c r="D7349"/>
      <c r="E7349"/>
      <c r="F7349"/>
      <c r="G7349" s="72"/>
      <c r="H7349" s="72"/>
      <c r="I7349" s="2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</row>
    <row r="7350" spans="1:38">
      <c r="A7350"/>
      <c r="B7350"/>
      <c r="C7350"/>
      <c r="D7350"/>
      <c r="E7350"/>
      <c r="F7350"/>
      <c r="G7350" s="72"/>
      <c r="H7350" s="72"/>
      <c r="I7350" s="2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</row>
    <row r="7351" spans="1:38">
      <c r="A7351"/>
      <c r="B7351"/>
      <c r="C7351"/>
      <c r="D7351"/>
      <c r="E7351"/>
      <c r="F7351"/>
      <c r="G7351" s="72"/>
      <c r="H7351" s="72"/>
      <c r="I7351" s="2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</row>
    <row r="7352" spans="1:38">
      <c r="A7352"/>
      <c r="B7352"/>
      <c r="C7352"/>
      <c r="D7352"/>
      <c r="E7352"/>
      <c r="F7352"/>
      <c r="G7352" s="72"/>
      <c r="H7352" s="72"/>
      <c r="I7352" s="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</row>
    <row r="7353" spans="1:38">
      <c r="A7353"/>
      <c r="B7353"/>
      <c r="C7353"/>
      <c r="D7353"/>
      <c r="E7353"/>
      <c r="F7353"/>
      <c r="G7353" s="72"/>
      <c r="H7353" s="72"/>
      <c r="I7353" s="2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</row>
    <row r="7354" spans="1:38">
      <c r="A7354"/>
      <c r="B7354"/>
      <c r="C7354"/>
      <c r="D7354"/>
      <c r="E7354"/>
      <c r="F7354"/>
      <c r="G7354" s="72"/>
      <c r="H7354" s="72"/>
      <c r="I7354" s="2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</row>
    <row r="7355" spans="1:38">
      <c r="A7355"/>
      <c r="B7355"/>
      <c r="C7355"/>
      <c r="D7355"/>
      <c r="E7355"/>
      <c r="F7355"/>
      <c r="G7355" s="72"/>
      <c r="H7355" s="72"/>
      <c r="I7355" s="2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</row>
    <row r="7356" spans="1:38">
      <c r="A7356"/>
      <c r="B7356"/>
      <c r="C7356"/>
      <c r="D7356"/>
      <c r="E7356"/>
      <c r="F7356"/>
      <c r="G7356" s="72"/>
      <c r="H7356" s="72"/>
      <c r="I7356" s="2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</row>
    <row r="7357" spans="1:38">
      <c r="A7357"/>
      <c r="B7357"/>
      <c r="C7357"/>
      <c r="D7357"/>
      <c r="E7357"/>
      <c r="F7357"/>
      <c r="G7357" s="72"/>
      <c r="H7357" s="72"/>
      <c r="I7357" s="2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</row>
    <row r="7358" spans="1:38">
      <c r="A7358"/>
      <c r="B7358"/>
      <c r="C7358"/>
      <c r="D7358"/>
      <c r="E7358"/>
      <c r="F7358"/>
      <c r="G7358" s="72"/>
      <c r="H7358" s="72"/>
      <c r="I7358" s="2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</row>
    <row r="7359" spans="1:38">
      <c r="A7359"/>
      <c r="B7359"/>
      <c r="C7359"/>
      <c r="D7359"/>
      <c r="E7359"/>
      <c r="F7359"/>
      <c r="G7359" s="72"/>
      <c r="H7359" s="72"/>
      <c r="I7359" s="2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</row>
    <row r="7360" spans="1:38">
      <c r="A7360"/>
      <c r="B7360"/>
      <c r="C7360"/>
      <c r="D7360"/>
      <c r="E7360"/>
      <c r="F7360"/>
      <c r="G7360" s="72"/>
      <c r="H7360" s="72"/>
      <c r="I7360" s="2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</row>
    <row r="7361" spans="1:38">
      <c r="A7361"/>
      <c r="B7361"/>
      <c r="C7361"/>
      <c r="D7361"/>
      <c r="E7361"/>
      <c r="F7361"/>
      <c r="G7361" s="72"/>
      <c r="H7361" s="72"/>
      <c r="I7361" s="2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</row>
    <row r="7362" spans="1:38">
      <c r="A7362"/>
      <c r="B7362"/>
      <c r="C7362"/>
      <c r="D7362"/>
      <c r="E7362"/>
      <c r="F7362"/>
      <c r="G7362" s="72"/>
      <c r="H7362" s="72"/>
      <c r="I7362" s="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</row>
    <row r="7363" spans="1:38">
      <c r="A7363"/>
      <c r="B7363"/>
      <c r="C7363"/>
      <c r="D7363"/>
      <c r="E7363"/>
      <c r="F7363"/>
      <c r="G7363" s="72"/>
      <c r="H7363" s="72"/>
      <c r="I7363" s="2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</row>
    <row r="7364" spans="1:38">
      <c r="A7364"/>
      <c r="B7364"/>
      <c r="C7364"/>
      <c r="D7364"/>
      <c r="E7364"/>
      <c r="F7364"/>
      <c r="G7364" s="72"/>
      <c r="H7364" s="72"/>
      <c r="I7364" s="2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</row>
    <row r="7365" spans="1:38">
      <c r="A7365"/>
      <c r="B7365"/>
      <c r="C7365"/>
      <c r="D7365"/>
      <c r="E7365"/>
      <c r="F7365"/>
      <c r="G7365" s="72"/>
      <c r="H7365" s="72"/>
      <c r="I7365" s="2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</row>
    <row r="7366" spans="1:38">
      <c r="A7366"/>
      <c r="B7366"/>
      <c r="C7366"/>
      <c r="D7366"/>
      <c r="E7366"/>
      <c r="F7366"/>
      <c r="G7366" s="72"/>
      <c r="H7366" s="72"/>
      <c r="I7366" s="2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</row>
    <row r="7367" spans="1:38">
      <c r="A7367"/>
      <c r="B7367"/>
      <c r="C7367"/>
      <c r="D7367"/>
      <c r="E7367"/>
      <c r="F7367"/>
      <c r="G7367" s="72"/>
      <c r="H7367" s="72"/>
      <c r="I7367" s="2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</row>
    <row r="7368" spans="1:38">
      <c r="A7368"/>
      <c r="B7368"/>
      <c r="C7368"/>
      <c r="D7368"/>
      <c r="E7368"/>
      <c r="F7368"/>
      <c r="G7368" s="72"/>
      <c r="H7368" s="72"/>
      <c r="I7368" s="2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</row>
    <row r="7369" spans="1:38">
      <c r="A7369"/>
      <c r="B7369"/>
      <c r="C7369"/>
      <c r="D7369"/>
      <c r="E7369"/>
      <c r="F7369"/>
      <c r="G7369" s="72"/>
      <c r="H7369" s="72"/>
      <c r="I7369" s="2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</row>
    <row r="7370" spans="1:38">
      <c r="A7370"/>
      <c r="B7370"/>
      <c r="C7370"/>
      <c r="D7370"/>
      <c r="E7370"/>
      <c r="F7370"/>
      <c r="G7370" s="72"/>
      <c r="H7370" s="72"/>
      <c r="I7370" s="2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</row>
    <row r="7371" spans="1:38">
      <c r="A7371"/>
      <c r="B7371"/>
      <c r="C7371"/>
      <c r="D7371"/>
      <c r="E7371"/>
      <c r="F7371"/>
      <c r="G7371" s="72"/>
      <c r="H7371" s="72"/>
      <c r="I7371" s="2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</row>
    <row r="7372" spans="1:38">
      <c r="A7372"/>
      <c r="B7372"/>
      <c r="C7372"/>
      <c r="D7372"/>
      <c r="E7372"/>
      <c r="F7372"/>
      <c r="G7372" s="72"/>
      <c r="H7372" s="72"/>
      <c r="I7372" s="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</row>
    <row r="7373" spans="1:38">
      <c r="A7373"/>
      <c r="B7373"/>
      <c r="C7373"/>
      <c r="D7373"/>
      <c r="E7373"/>
      <c r="F7373"/>
      <c r="G7373" s="72"/>
      <c r="H7373" s="72"/>
      <c r="I7373" s="2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</row>
    <row r="7374" spans="1:38">
      <c r="A7374"/>
      <c r="B7374"/>
      <c r="C7374"/>
      <c r="D7374"/>
      <c r="E7374"/>
      <c r="F7374"/>
      <c r="G7374" s="72"/>
      <c r="H7374" s="72"/>
      <c r="I7374" s="2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</row>
    <row r="7375" spans="1:38">
      <c r="A7375"/>
      <c r="B7375"/>
      <c r="C7375"/>
      <c r="D7375"/>
      <c r="E7375"/>
      <c r="F7375"/>
      <c r="G7375" s="72"/>
      <c r="H7375" s="72"/>
      <c r="I7375" s="2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</row>
    <row r="7376" spans="1:38">
      <c r="A7376"/>
      <c r="B7376"/>
      <c r="C7376"/>
      <c r="D7376"/>
      <c r="E7376"/>
      <c r="F7376"/>
      <c r="G7376" s="72"/>
      <c r="H7376" s="72"/>
      <c r="I7376" s="2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</row>
    <row r="7377" spans="1:38">
      <c r="A7377"/>
      <c r="B7377"/>
      <c r="C7377"/>
      <c r="D7377"/>
      <c r="E7377"/>
      <c r="F7377"/>
      <c r="G7377" s="72"/>
      <c r="H7377" s="72"/>
      <c r="I7377" s="2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</row>
    <row r="7378" spans="1:38">
      <c r="A7378"/>
      <c r="B7378"/>
      <c r="C7378"/>
      <c r="D7378"/>
      <c r="E7378"/>
      <c r="F7378"/>
      <c r="G7378" s="72"/>
      <c r="H7378" s="72"/>
      <c r="I7378" s="2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</row>
    <row r="7379" spans="1:38">
      <c r="A7379"/>
      <c r="B7379"/>
      <c r="C7379"/>
      <c r="D7379"/>
      <c r="E7379"/>
      <c r="F7379"/>
      <c r="G7379" s="72"/>
      <c r="H7379" s="72"/>
      <c r="I7379" s="2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</row>
    <row r="7380" spans="1:38">
      <c r="A7380"/>
      <c r="B7380"/>
      <c r="C7380"/>
      <c r="D7380"/>
      <c r="E7380"/>
      <c r="F7380"/>
      <c r="G7380" s="72"/>
      <c r="H7380" s="72"/>
      <c r="I7380" s="2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</row>
    <row r="7381" spans="1:38">
      <c r="A7381"/>
      <c r="B7381"/>
      <c r="C7381"/>
      <c r="D7381"/>
      <c r="E7381"/>
      <c r="F7381"/>
      <c r="G7381" s="72"/>
      <c r="H7381" s="72"/>
      <c r="I7381" s="2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</row>
    <row r="7382" spans="1:38">
      <c r="A7382"/>
      <c r="B7382"/>
      <c r="C7382"/>
      <c r="D7382"/>
      <c r="E7382"/>
      <c r="F7382"/>
      <c r="G7382" s="72"/>
      <c r="H7382" s="72"/>
      <c r="I7382" s="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</row>
    <row r="7383" spans="1:38">
      <c r="A7383"/>
      <c r="B7383"/>
      <c r="C7383"/>
      <c r="D7383"/>
      <c r="E7383"/>
      <c r="F7383"/>
      <c r="G7383" s="72"/>
      <c r="H7383" s="72"/>
      <c r="I7383" s="2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</row>
    <row r="7384" spans="1:38">
      <c r="A7384"/>
      <c r="B7384"/>
      <c r="C7384"/>
      <c r="D7384"/>
      <c r="E7384"/>
      <c r="F7384"/>
      <c r="G7384" s="72"/>
      <c r="H7384" s="72"/>
      <c r="I7384" s="2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</row>
    <row r="7385" spans="1:38">
      <c r="A7385"/>
      <c r="B7385"/>
      <c r="C7385"/>
      <c r="D7385"/>
      <c r="E7385"/>
      <c r="F7385"/>
      <c r="G7385" s="72"/>
      <c r="H7385" s="72"/>
      <c r="I7385" s="2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</row>
    <row r="7386" spans="1:38">
      <c r="A7386"/>
      <c r="B7386"/>
      <c r="C7386"/>
      <c r="D7386"/>
      <c r="E7386"/>
      <c r="F7386"/>
      <c r="G7386" s="72"/>
      <c r="H7386" s="72"/>
      <c r="I7386" s="2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</row>
    <row r="7387" spans="1:38">
      <c r="A7387"/>
      <c r="B7387"/>
      <c r="C7387"/>
      <c r="D7387"/>
      <c r="E7387"/>
      <c r="F7387"/>
      <c r="G7387" s="72"/>
      <c r="H7387" s="72"/>
      <c r="I7387" s="2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</row>
    <row r="7388" spans="1:38">
      <c r="A7388"/>
      <c r="B7388"/>
      <c r="C7388"/>
      <c r="D7388"/>
      <c r="E7388"/>
      <c r="F7388"/>
      <c r="G7388" s="72"/>
      <c r="H7388" s="72"/>
      <c r="I7388" s="2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</row>
    <row r="7389" spans="1:38">
      <c r="A7389"/>
      <c r="B7389"/>
      <c r="C7389"/>
      <c r="D7389"/>
      <c r="E7389"/>
      <c r="F7389"/>
      <c r="G7389" s="72"/>
      <c r="H7389" s="72"/>
      <c r="I7389" s="2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</row>
    <row r="7390" spans="1:38">
      <c r="A7390"/>
      <c r="B7390"/>
      <c r="C7390"/>
      <c r="D7390"/>
      <c r="E7390"/>
      <c r="F7390"/>
      <c r="G7390" s="72"/>
      <c r="H7390" s="72"/>
      <c r="I7390" s="2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</row>
    <row r="7391" spans="1:38">
      <c r="A7391"/>
      <c r="B7391"/>
      <c r="C7391"/>
      <c r="D7391"/>
      <c r="E7391"/>
      <c r="F7391"/>
      <c r="G7391" s="72"/>
      <c r="H7391" s="72"/>
      <c r="I7391" s="2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</row>
    <row r="7392" spans="1:38">
      <c r="A7392"/>
      <c r="B7392"/>
      <c r="C7392"/>
      <c r="D7392"/>
      <c r="E7392"/>
      <c r="F7392"/>
      <c r="G7392" s="72"/>
      <c r="H7392" s="72"/>
      <c r="I7392" s="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</row>
    <row r="7393" spans="1:38">
      <c r="A7393"/>
      <c r="B7393"/>
      <c r="C7393"/>
      <c r="D7393"/>
      <c r="E7393"/>
      <c r="F7393"/>
      <c r="G7393" s="72"/>
      <c r="H7393" s="72"/>
      <c r="I7393" s="2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</row>
    <row r="7394" spans="1:38">
      <c r="A7394"/>
      <c r="B7394"/>
      <c r="C7394"/>
      <c r="D7394"/>
      <c r="E7394"/>
      <c r="F7394"/>
      <c r="G7394" s="72"/>
      <c r="H7394" s="72"/>
      <c r="I7394" s="2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</row>
    <row r="7395" spans="1:38">
      <c r="A7395"/>
      <c r="B7395"/>
      <c r="C7395"/>
      <c r="D7395"/>
      <c r="E7395"/>
      <c r="F7395"/>
      <c r="G7395" s="72"/>
      <c r="H7395" s="72"/>
      <c r="I7395" s="2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</row>
    <row r="7396" spans="1:38">
      <c r="A7396"/>
      <c r="B7396"/>
      <c r="C7396"/>
      <c r="D7396"/>
      <c r="E7396"/>
      <c r="F7396"/>
      <c r="G7396" s="72"/>
      <c r="H7396" s="72"/>
      <c r="I7396" s="2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</row>
    <row r="7397" spans="1:38">
      <c r="A7397"/>
      <c r="B7397"/>
      <c r="C7397"/>
      <c r="D7397"/>
      <c r="E7397"/>
      <c r="F7397"/>
      <c r="G7397" s="72"/>
      <c r="H7397" s="72"/>
      <c r="I7397" s="2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</row>
    <row r="7398" spans="1:38">
      <c r="A7398"/>
      <c r="B7398"/>
      <c r="C7398"/>
      <c r="D7398"/>
      <c r="E7398"/>
      <c r="F7398"/>
      <c r="G7398" s="72"/>
      <c r="H7398" s="72"/>
      <c r="I7398" s="2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</row>
    <row r="7399" spans="1:38">
      <c r="A7399"/>
      <c r="B7399"/>
      <c r="C7399"/>
      <c r="D7399"/>
      <c r="E7399"/>
      <c r="F7399"/>
      <c r="G7399" s="72"/>
      <c r="H7399" s="72"/>
      <c r="I7399" s="2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</row>
    <row r="7400" spans="1:38">
      <c r="A7400"/>
      <c r="B7400"/>
      <c r="C7400"/>
      <c r="D7400"/>
      <c r="E7400"/>
      <c r="F7400"/>
      <c r="G7400" s="72"/>
      <c r="H7400" s="72"/>
      <c r="I7400" s="2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</row>
    <row r="7401" spans="1:38">
      <c r="A7401"/>
      <c r="B7401"/>
      <c r="C7401"/>
      <c r="D7401"/>
      <c r="E7401"/>
      <c r="F7401"/>
      <c r="G7401" s="72"/>
      <c r="H7401" s="72"/>
      <c r="I7401" s="2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</row>
    <row r="7402" spans="1:38">
      <c r="A7402"/>
      <c r="B7402"/>
      <c r="C7402"/>
      <c r="D7402"/>
      <c r="E7402"/>
      <c r="F7402"/>
      <c r="G7402" s="72"/>
      <c r="H7402" s="72"/>
      <c r="I7402" s="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</row>
    <row r="7403" spans="1:38">
      <c r="A7403"/>
      <c r="B7403"/>
      <c r="C7403"/>
      <c r="D7403"/>
      <c r="E7403"/>
      <c r="F7403"/>
      <c r="G7403" s="72"/>
      <c r="H7403" s="72"/>
      <c r="I7403" s="2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</row>
    <row r="7404" spans="1:38">
      <c r="A7404"/>
      <c r="B7404"/>
      <c r="C7404"/>
      <c r="D7404"/>
      <c r="E7404"/>
      <c r="F7404"/>
      <c r="G7404" s="72"/>
      <c r="H7404" s="72"/>
      <c r="I7404" s="2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</row>
    <row r="7405" spans="1:38">
      <c r="A7405"/>
      <c r="B7405"/>
      <c r="C7405"/>
      <c r="D7405"/>
      <c r="E7405"/>
      <c r="F7405"/>
      <c r="G7405" s="72"/>
      <c r="H7405" s="72"/>
      <c r="I7405" s="2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</row>
    <row r="7406" spans="1:38">
      <c r="A7406"/>
      <c r="B7406"/>
      <c r="C7406"/>
      <c r="D7406"/>
      <c r="E7406"/>
      <c r="F7406"/>
      <c r="G7406" s="72"/>
      <c r="H7406" s="72"/>
      <c r="I7406" s="2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</row>
    <row r="7407" spans="1:38">
      <c r="A7407"/>
      <c r="B7407"/>
      <c r="C7407"/>
      <c r="D7407"/>
      <c r="E7407"/>
      <c r="F7407"/>
      <c r="G7407" s="72"/>
      <c r="H7407" s="72"/>
      <c r="I7407" s="2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</row>
    <row r="7408" spans="1:38">
      <c r="A7408"/>
      <c r="B7408"/>
      <c r="C7408"/>
      <c r="D7408"/>
      <c r="E7408"/>
      <c r="F7408"/>
      <c r="G7408" s="72"/>
      <c r="H7408" s="72"/>
      <c r="I7408" s="2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</row>
    <row r="7409" spans="1:38">
      <c r="A7409"/>
      <c r="B7409"/>
      <c r="C7409"/>
      <c r="D7409"/>
      <c r="E7409"/>
      <c r="F7409"/>
      <c r="G7409" s="72"/>
      <c r="H7409" s="72"/>
      <c r="I7409" s="2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</row>
    <row r="7410" spans="1:38">
      <c r="A7410"/>
      <c r="B7410"/>
      <c r="C7410"/>
      <c r="D7410"/>
      <c r="E7410"/>
      <c r="F7410"/>
      <c r="G7410" s="72"/>
      <c r="H7410" s="72"/>
      <c r="I7410" s="2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</row>
    <row r="7411" spans="1:38">
      <c r="A7411"/>
      <c r="B7411"/>
      <c r="C7411"/>
      <c r="D7411"/>
      <c r="E7411"/>
      <c r="F7411"/>
      <c r="G7411" s="72"/>
      <c r="H7411" s="72"/>
      <c r="I7411" s="2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</row>
    <row r="7412" spans="1:38">
      <c r="A7412"/>
      <c r="B7412"/>
      <c r="C7412"/>
      <c r="D7412"/>
      <c r="E7412"/>
      <c r="F7412"/>
      <c r="G7412" s="72"/>
      <c r="H7412" s="72"/>
      <c r="I7412" s="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</row>
    <row r="7413" spans="1:38">
      <c r="A7413"/>
      <c r="B7413"/>
      <c r="C7413"/>
      <c r="D7413"/>
      <c r="E7413"/>
      <c r="F7413"/>
      <c r="G7413" s="72"/>
      <c r="H7413" s="72"/>
      <c r="I7413" s="2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</row>
    <row r="7414" spans="1:38">
      <c r="A7414"/>
      <c r="B7414"/>
      <c r="C7414"/>
      <c r="D7414"/>
      <c r="E7414"/>
      <c r="F7414"/>
      <c r="G7414" s="72"/>
      <c r="H7414" s="72"/>
      <c r="I7414" s="2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</row>
    <row r="7415" spans="1:38">
      <c r="A7415"/>
      <c r="B7415"/>
      <c r="C7415"/>
      <c r="D7415"/>
      <c r="E7415"/>
      <c r="F7415"/>
      <c r="G7415" s="72"/>
      <c r="H7415" s="72"/>
      <c r="I7415" s="2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</row>
    <row r="7416" spans="1:38">
      <c r="A7416"/>
      <c r="B7416"/>
      <c r="C7416"/>
      <c r="D7416"/>
      <c r="E7416"/>
      <c r="F7416"/>
      <c r="G7416" s="72"/>
      <c r="H7416" s="72"/>
      <c r="I7416" s="2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</row>
    <row r="7417" spans="1:38">
      <c r="A7417"/>
      <c r="B7417"/>
      <c r="C7417"/>
      <c r="D7417"/>
      <c r="E7417"/>
      <c r="F7417"/>
      <c r="G7417" s="72"/>
      <c r="H7417" s="72"/>
      <c r="I7417" s="2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</row>
    <row r="7418" spans="1:38">
      <c r="A7418"/>
      <c r="B7418"/>
      <c r="C7418"/>
      <c r="D7418"/>
      <c r="E7418"/>
      <c r="F7418"/>
      <c r="G7418" s="72"/>
      <c r="H7418" s="72"/>
      <c r="I7418" s="2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</row>
    <row r="7419" spans="1:38">
      <c r="A7419"/>
      <c r="B7419"/>
      <c r="C7419"/>
      <c r="D7419"/>
      <c r="E7419"/>
      <c r="F7419"/>
      <c r="G7419" s="72"/>
      <c r="H7419" s="72"/>
      <c r="I7419" s="2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</row>
    <row r="7420" spans="1:38">
      <c r="A7420"/>
      <c r="B7420"/>
      <c r="C7420"/>
      <c r="D7420"/>
      <c r="E7420"/>
      <c r="F7420"/>
      <c r="G7420" s="72"/>
      <c r="H7420" s="72"/>
      <c r="I7420" s="2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</row>
    <row r="7421" spans="1:38">
      <c r="A7421"/>
      <c r="B7421"/>
      <c r="C7421"/>
      <c r="D7421"/>
      <c r="E7421"/>
      <c r="F7421"/>
      <c r="G7421" s="72"/>
      <c r="H7421" s="72"/>
      <c r="I7421" s="2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</row>
    <row r="7422" spans="1:38">
      <c r="A7422"/>
      <c r="B7422"/>
      <c r="C7422"/>
      <c r="D7422"/>
      <c r="E7422"/>
      <c r="F7422"/>
      <c r="G7422" s="72"/>
      <c r="H7422" s="72"/>
      <c r="I7422" s="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</row>
    <row r="7423" spans="1:38">
      <c r="A7423"/>
      <c r="B7423"/>
      <c r="C7423"/>
      <c r="D7423"/>
      <c r="E7423"/>
      <c r="F7423"/>
      <c r="G7423" s="72"/>
      <c r="H7423" s="72"/>
      <c r="I7423" s="2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</row>
    <row r="7424" spans="1:38">
      <c r="A7424"/>
      <c r="B7424"/>
      <c r="C7424"/>
      <c r="D7424"/>
      <c r="E7424"/>
      <c r="F7424"/>
      <c r="G7424" s="72"/>
      <c r="H7424" s="72"/>
      <c r="I7424" s="2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</row>
    <row r="7425" spans="1:38">
      <c r="A7425"/>
      <c r="B7425"/>
      <c r="C7425"/>
      <c r="D7425"/>
      <c r="E7425"/>
      <c r="F7425"/>
      <c r="G7425" s="72"/>
      <c r="H7425" s="72"/>
      <c r="I7425" s="2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</row>
    <row r="7426" spans="1:38">
      <c r="A7426"/>
      <c r="B7426"/>
      <c r="C7426"/>
      <c r="D7426"/>
      <c r="E7426"/>
      <c r="F7426"/>
      <c r="G7426" s="72"/>
      <c r="H7426" s="72"/>
      <c r="I7426" s="2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</row>
    <row r="7427" spans="1:38">
      <c r="A7427"/>
      <c r="B7427"/>
      <c r="C7427"/>
      <c r="D7427"/>
      <c r="E7427"/>
      <c r="F7427"/>
      <c r="G7427" s="72"/>
      <c r="H7427" s="72"/>
      <c r="I7427" s="2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</row>
    <row r="7428" spans="1:38">
      <c r="A7428"/>
      <c r="B7428"/>
      <c r="C7428"/>
      <c r="D7428"/>
      <c r="E7428"/>
      <c r="F7428"/>
      <c r="G7428" s="72"/>
      <c r="H7428" s="72"/>
      <c r="I7428" s="2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</row>
    <row r="7429" spans="1:38">
      <c r="A7429"/>
      <c r="B7429"/>
      <c r="C7429"/>
      <c r="D7429"/>
      <c r="E7429"/>
      <c r="F7429"/>
      <c r="G7429" s="72"/>
      <c r="H7429" s="72"/>
      <c r="I7429" s="2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</row>
    <row r="7430" spans="1:38">
      <c r="A7430"/>
      <c r="B7430"/>
      <c r="C7430"/>
      <c r="D7430"/>
      <c r="E7430"/>
      <c r="F7430"/>
      <c r="G7430" s="72"/>
      <c r="H7430" s="72"/>
      <c r="I7430" s="2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</row>
    <row r="7431" spans="1:38">
      <c r="A7431"/>
      <c r="B7431"/>
      <c r="C7431"/>
      <c r="D7431"/>
      <c r="E7431"/>
      <c r="F7431"/>
      <c r="G7431" s="72"/>
      <c r="H7431" s="72"/>
      <c r="I7431" s="2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</row>
    <row r="7432" spans="1:38">
      <c r="A7432"/>
      <c r="B7432"/>
      <c r="C7432"/>
      <c r="D7432"/>
      <c r="E7432"/>
      <c r="F7432"/>
      <c r="G7432" s="72"/>
      <c r="H7432" s="72"/>
      <c r="I7432" s="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</row>
    <row r="7433" spans="1:38">
      <c r="A7433"/>
      <c r="B7433"/>
      <c r="C7433"/>
      <c r="D7433"/>
      <c r="E7433"/>
      <c r="F7433"/>
      <c r="G7433" s="72"/>
      <c r="H7433" s="72"/>
      <c r="I7433" s="2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</row>
    <row r="7434" spans="1:38">
      <c r="A7434"/>
      <c r="B7434"/>
      <c r="C7434"/>
      <c r="D7434"/>
      <c r="E7434"/>
      <c r="F7434"/>
      <c r="G7434" s="72"/>
      <c r="H7434" s="72"/>
      <c r="I7434" s="2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</row>
    <row r="7435" spans="1:38">
      <c r="A7435"/>
      <c r="B7435"/>
      <c r="C7435"/>
      <c r="D7435"/>
      <c r="E7435"/>
      <c r="F7435"/>
      <c r="G7435" s="72"/>
      <c r="H7435" s="72"/>
      <c r="I7435" s="2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</row>
    <row r="7436" spans="1:38">
      <c r="A7436"/>
      <c r="B7436"/>
      <c r="C7436"/>
      <c r="D7436"/>
      <c r="E7436"/>
      <c r="F7436"/>
      <c r="G7436" s="72"/>
      <c r="H7436" s="72"/>
      <c r="I7436" s="2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</row>
    <row r="7437" spans="1:38">
      <c r="A7437"/>
      <c r="B7437"/>
      <c r="C7437"/>
      <c r="D7437"/>
      <c r="E7437"/>
      <c r="F7437"/>
      <c r="G7437" s="72"/>
      <c r="H7437" s="72"/>
      <c r="I7437" s="2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</row>
    <row r="7438" spans="1:38">
      <c r="A7438"/>
      <c r="B7438"/>
      <c r="C7438"/>
      <c r="D7438"/>
      <c r="E7438"/>
      <c r="F7438"/>
      <c r="G7438" s="72"/>
      <c r="H7438" s="72"/>
      <c r="I7438" s="2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</row>
    <row r="7439" spans="1:38">
      <c r="A7439"/>
      <c r="B7439"/>
      <c r="C7439"/>
      <c r="D7439"/>
      <c r="E7439"/>
      <c r="F7439"/>
      <c r="G7439" s="72"/>
      <c r="H7439" s="72"/>
      <c r="I7439" s="2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</row>
    <row r="7440" spans="1:38">
      <c r="A7440"/>
      <c r="B7440"/>
      <c r="C7440"/>
      <c r="D7440"/>
      <c r="E7440"/>
      <c r="F7440"/>
      <c r="G7440" s="72"/>
      <c r="H7440" s="72"/>
      <c r="I7440" s="2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</row>
    <row r="7441" spans="1:38">
      <c r="A7441"/>
      <c r="B7441"/>
      <c r="C7441"/>
      <c r="D7441"/>
      <c r="E7441"/>
      <c r="F7441"/>
      <c r="G7441" s="72"/>
      <c r="H7441" s="72"/>
      <c r="I7441" s="2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</row>
    <row r="7442" spans="1:38">
      <c r="A7442"/>
      <c r="B7442"/>
      <c r="C7442"/>
      <c r="D7442"/>
      <c r="E7442"/>
      <c r="F7442"/>
      <c r="G7442" s="72"/>
      <c r="H7442" s="72"/>
      <c r="I7442" s="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</row>
    <row r="7443" spans="1:38">
      <c r="A7443"/>
      <c r="B7443"/>
      <c r="C7443"/>
      <c r="D7443"/>
      <c r="E7443"/>
      <c r="F7443"/>
      <c r="G7443" s="72"/>
      <c r="H7443" s="72"/>
      <c r="I7443" s="2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</row>
    <row r="7444" spans="1:38">
      <c r="A7444"/>
      <c r="B7444"/>
      <c r="C7444"/>
      <c r="D7444"/>
      <c r="E7444"/>
      <c r="F7444"/>
      <c r="G7444" s="72"/>
      <c r="H7444" s="72"/>
      <c r="I7444" s="2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</row>
    <row r="7445" spans="1:38">
      <c r="A7445"/>
      <c r="B7445"/>
      <c r="C7445"/>
      <c r="D7445"/>
      <c r="E7445"/>
      <c r="F7445"/>
      <c r="G7445" s="72"/>
      <c r="H7445" s="72"/>
      <c r="I7445" s="2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</row>
    <row r="7446" spans="1:38">
      <c r="A7446"/>
      <c r="B7446"/>
      <c r="C7446"/>
      <c r="D7446"/>
      <c r="E7446"/>
      <c r="F7446"/>
      <c r="G7446" s="72"/>
      <c r="H7446" s="72"/>
      <c r="I7446" s="2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</row>
    <row r="7447" spans="1:38">
      <c r="A7447"/>
      <c r="B7447"/>
      <c r="C7447"/>
      <c r="D7447"/>
      <c r="E7447"/>
      <c r="F7447"/>
      <c r="G7447" s="72"/>
      <c r="H7447" s="72"/>
      <c r="I7447" s="2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</row>
    <row r="7448" spans="1:38">
      <c r="A7448"/>
      <c r="B7448"/>
      <c r="C7448"/>
      <c r="D7448"/>
      <c r="E7448"/>
      <c r="F7448"/>
      <c r="G7448" s="72"/>
      <c r="H7448" s="72"/>
      <c r="I7448" s="2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</row>
    <row r="7449" spans="1:38">
      <c r="A7449"/>
      <c r="B7449"/>
      <c r="C7449"/>
      <c r="D7449"/>
      <c r="E7449"/>
      <c r="F7449"/>
      <c r="G7449" s="72"/>
      <c r="H7449" s="72"/>
      <c r="I7449" s="2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</row>
    <row r="7450" spans="1:38">
      <c r="A7450"/>
      <c r="B7450"/>
      <c r="C7450"/>
      <c r="D7450"/>
      <c r="E7450"/>
      <c r="F7450"/>
      <c r="G7450" s="72"/>
      <c r="H7450" s="72"/>
      <c r="I7450" s="2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</row>
    <row r="7451" spans="1:38">
      <c r="A7451"/>
      <c r="B7451"/>
      <c r="C7451"/>
      <c r="D7451"/>
      <c r="E7451"/>
      <c r="F7451"/>
      <c r="G7451" s="72"/>
      <c r="H7451" s="72"/>
      <c r="I7451" s="2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</row>
    <row r="7452" spans="1:38">
      <c r="A7452"/>
      <c r="B7452"/>
      <c r="C7452"/>
      <c r="D7452"/>
      <c r="E7452"/>
      <c r="F7452"/>
      <c r="G7452" s="72"/>
      <c r="H7452" s="72"/>
      <c r="I7452" s="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</row>
    <row r="7453" spans="1:38">
      <c r="A7453"/>
      <c r="B7453"/>
      <c r="C7453"/>
      <c r="D7453"/>
      <c r="E7453"/>
      <c r="F7453"/>
      <c r="G7453" s="72"/>
      <c r="H7453" s="72"/>
      <c r="I7453" s="2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</row>
    <row r="7454" spans="1:38">
      <c r="A7454"/>
      <c r="B7454"/>
      <c r="C7454"/>
      <c r="D7454"/>
      <c r="E7454"/>
      <c r="F7454"/>
      <c r="G7454" s="72"/>
      <c r="H7454" s="72"/>
      <c r="I7454" s="2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</row>
    <row r="7455" spans="1:38">
      <c r="A7455"/>
      <c r="B7455"/>
      <c r="C7455"/>
      <c r="D7455"/>
      <c r="E7455"/>
      <c r="F7455"/>
      <c r="G7455" s="72"/>
      <c r="H7455" s="72"/>
      <c r="I7455" s="2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</row>
    <row r="7456" spans="1:38">
      <c r="A7456"/>
      <c r="B7456"/>
      <c r="C7456"/>
      <c r="D7456"/>
      <c r="E7456"/>
      <c r="F7456"/>
      <c r="G7456" s="72"/>
      <c r="H7456" s="72"/>
      <c r="I7456" s="2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</row>
    <row r="7457" spans="1:38">
      <c r="A7457"/>
      <c r="B7457"/>
      <c r="C7457"/>
      <c r="D7457"/>
      <c r="E7457"/>
      <c r="F7457"/>
      <c r="G7457" s="72"/>
      <c r="H7457" s="72"/>
      <c r="I7457" s="2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</row>
    <row r="7458" spans="1:38">
      <c r="A7458"/>
      <c r="B7458"/>
      <c r="C7458"/>
      <c r="D7458"/>
      <c r="E7458"/>
      <c r="F7458"/>
      <c r="G7458" s="72"/>
      <c r="H7458" s="72"/>
      <c r="I7458" s="2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</row>
    <row r="7459" spans="1:38">
      <c r="A7459"/>
      <c r="B7459"/>
      <c r="C7459"/>
      <c r="D7459"/>
      <c r="E7459"/>
      <c r="F7459"/>
      <c r="G7459" s="72"/>
      <c r="H7459" s="72"/>
      <c r="I7459" s="2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</row>
    <row r="7460" spans="1:38">
      <c r="A7460"/>
      <c r="B7460"/>
      <c r="C7460"/>
      <c r="D7460"/>
      <c r="E7460"/>
      <c r="F7460"/>
      <c r="G7460" s="72"/>
      <c r="H7460" s="72"/>
      <c r="I7460" s="2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</row>
    <row r="7461" spans="1:38">
      <c r="A7461"/>
      <c r="B7461"/>
      <c r="C7461"/>
      <c r="D7461"/>
      <c r="E7461"/>
      <c r="F7461"/>
      <c r="G7461" s="72"/>
      <c r="H7461" s="72"/>
      <c r="I7461" s="2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</row>
    <row r="7462" spans="1:38">
      <c r="A7462"/>
      <c r="B7462"/>
      <c r="C7462"/>
      <c r="D7462"/>
      <c r="E7462"/>
      <c r="F7462"/>
      <c r="G7462" s="72"/>
      <c r="H7462" s="72"/>
      <c r="I7462" s="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</row>
    <row r="7463" spans="1:38">
      <c r="A7463"/>
      <c r="B7463"/>
      <c r="C7463"/>
      <c r="D7463"/>
      <c r="E7463"/>
      <c r="F7463"/>
      <c r="G7463" s="72"/>
      <c r="H7463" s="72"/>
      <c r="I7463" s="2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</row>
    <row r="7464" spans="1:38">
      <c r="A7464"/>
      <c r="B7464"/>
      <c r="C7464"/>
      <c r="D7464"/>
      <c r="E7464"/>
      <c r="F7464"/>
      <c r="G7464" s="72"/>
      <c r="H7464" s="72"/>
      <c r="I7464" s="2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</row>
    <row r="7465" spans="1:38">
      <c r="A7465"/>
      <c r="B7465"/>
      <c r="C7465"/>
      <c r="D7465"/>
      <c r="E7465"/>
      <c r="F7465"/>
      <c r="G7465" s="72"/>
      <c r="H7465" s="72"/>
      <c r="I7465" s="2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</row>
    <row r="7466" spans="1:38">
      <c r="A7466"/>
      <c r="B7466"/>
      <c r="C7466"/>
      <c r="D7466"/>
      <c r="E7466"/>
      <c r="F7466"/>
      <c r="G7466" s="72"/>
      <c r="H7466" s="72"/>
      <c r="I7466" s="2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</row>
    <row r="7467" spans="1:38">
      <c r="A7467"/>
      <c r="B7467"/>
      <c r="C7467"/>
      <c r="D7467"/>
      <c r="E7467"/>
      <c r="F7467"/>
      <c r="G7467" s="72"/>
      <c r="H7467" s="72"/>
      <c r="I7467" s="2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</row>
    <row r="7468" spans="1:38">
      <c r="A7468"/>
      <c r="B7468"/>
      <c r="C7468"/>
      <c r="D7468"/>
      <c r="E7468"/>
      <c r="F7468"/>
      <c r="G7468" s="72"/>
      <c r="H7468" s="72"/>
      <c r="I7468" s="2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</row>
    <row r="7469" spans="1:38">
      <c r="A7469"/>
      <c r="B7469"/>
      <c r="C7469"/>
      <c r="D7469"/>
      <c r="E7469"/>
      <c r="F7469"/>
      <c r="G7469" s="72"/>
      <c r="H7469" s="72"/>
      <c r="I7469" s="2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</row>
    <row r="7470" spans="1:38">
      <c r="A7470"/>
      <c r="B7470"/>
      <c r="C7470"/>
      <c r="D7470"/>
      <c r="E7470"/>
      <c r="F7470"/>
      <c r="G7470" s="72"/>
      <c r="H7470" s="72"/>
      <c r="I7470" s="2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</row>
    <row r="7471" spans="1:38">
      <c r="A7471"/>
      <c r="B7471"/>
      <c r="C7471"/>
      <c r="D7471"/>
      <c r="E7471"/>
      <c r="F7471"/>
      <c r="G7471" s="72"/>
      <c r="H7471" s="72"/>
      <c r="I7471" s="2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</row>
    <row r="7472" spans="1:38">
      <c r="A7472"/>
      <c r="B7472"/>
      <c r="C7472"/>
      <c r="D7472"/>
      <c r="E7472"/>
      <c r="F7472"/>
      <c r="G7472" s="72"/>
      <c r="H7472" s="72"/>
      <c r="I7472" s="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</row>
    <row r="7473" spans="1:38">
      <c r="A7473"/>
      <c r="B7473"/>
      <c r="C7473"/>
      <c r="D7473"/>
      <c r="E7473"/>
      <c r="F7473"/>
      <c r="G7473" s="72"/>
      <c r="H7473" s="72"/>
      <c r="I7473" s="2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</row>
    <row r="7474" spans="1:38">
      <c r="A7474"/>
      <c r="B7474"/>
      <c r="C7474"/>
      <c r="D7474"/>
      <c r="E7474"/>
      <c r="F7474"/>
      <c r="G7474" s="72"/>
      <c r="H7474" s="72"/>
      <c r="I7474" s="2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</row>
    <row r="7475" spans="1:38">
      <c r="A7475"/>
      <c r="B7475"/>
      <c r="C7475"/>
      <c r="D7475"/>
      <c r="E7475"/>
      <c r="F7475"/>
      <c r="G7475" s="72"/>
      <c r="H7475" s="72"/>
      <c r="I7475" s="2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</row>
    <row r="7476" spans="1:38">
      <c r="A7476"/>
      <c r="B7476"/>
      <c r="C7476"/>
      <c r="D7476"/>
      <c r="E7476"/>
      <c r="F7476"/>
      <c r="G7476" s="72"/>
      <c r="H7476" s="72"/>
      <c r="I7476" s="2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</row>
    <row r="7477" spans="1:38">
      <c r="A7477"/>
      <c r="B7477"/>
      <c r="C7477"/>
      <c r="D7477"/>
      <c r="E7477"/>
      <c r="F7477"/>
      <c r="G7477" s="72"/>
      <c r="H7477" s="72"/>
      <c r="I7477" s="2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</row>
    <row r="7478" spans="1:38">
      <c r="A7478"/>
      <c r="B7478"/>
      <c r="C7478"/>
      <c r="D7478"/>
      <c r="E7478"/>
      <c r="F7478"/>
      <c r="G7478" s="72"/>
      <c r="H7478" s="72"/>
      <c r="I7478" s="2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</row>
    <row r="7479" spans="1:38">
      <c r="A7479"/>
      <c r="B7479"/>
      <c r="C7479"/>
      <c r="D7479"/>
      <c r="E7479"/>
      <c r="F7479"/>
      <c r="G7479" s="72"/>
      <c r="H7479" s="72"/>
      <c r="I7479" s="2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</row>
    <row r="7480" spans="1:38">
      <c r="A7480"/>
      <c r="B7480"/>
      <c r="C7480"/>
      <c r="D7480"/>
      <c r="E7480"/>
      <c r="F7480"/>
      <c r="G7480" s="72"/>
      <c r="H7480" s="72"/>
      <c r="I7480" s="2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</row>
    <row r="7481" spans="1:38">
      <c r="A7481"/>
      <c r="B7481"/>
      <c r="C7481"/>
      <c r="D7481"/>
      <c r="E7481"/>
      <c r="F7481"/>
      <c r="G7481" s="72"/>
      <c r="H7481" s="72"/>
      <c r="I7481" s="2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</row>
    <row r="7482" spans="1:38">
      <c r="A7482"/>
      <c r="B7482"/>
      <c r="C7482"/>
      <c r="D7482"/>
      <c r="E7482"/>
      <c r="F7482"/>
      <c r="G7482" s="72"/>
      <c r="H7482" s="72"/>
      <c r="I7482" s="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</row>
    <row r="7483" spans="1:38">
      <c r="A7483"/>
      <c r="B7483"/>
      <c r="C7483"/>
      <c r="D7483"/>
      <c r="E7483"/>
      <c r="F7483"/>
      <c r="G7483" s="72"/>
      <c r="H7483" s="72"/>
      <c r="I7483" s="2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</row>
    <row r="7484" spans="1:38">
      <c r="A7484"/>
      <c r="B7484"/>
      <c r="C7484"/>
      <c r="D7484"/>
      <c r="E7484"/>
      <c r="F7484"/>
      <c r="G7484" s="72"/>
      <c r="H7484" s="72"/>
      <c r="I7484" s="2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</row>
    <row r="7485" spans="1:38">
      <c r="A7485"/>
      <c r="B7485"/>
      <c r="C7485"/>
      <c r="D7485"/>
      <c r="E7485"/>
      <c r="F7485"/>
      <c r="G7485" s="72"/>
      <c r="H7485" s="72"/>
      <c r="I7485" s="2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</row>
    <row r="7486" spans="1:38">
      <c r="A7486"/>
      <c r="B7486"/>
      <c r="C7486"/>
      <c r="D7486"/>
      <c r="E7486"/>
      <c r="F7486"/>
      <c r="G7486" s="72"/>
      <c r="H7486" s="72"/>
      <c r="I7486" s="2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</row>
    <row r="7487" spans="1:38">
      <c r="A7487"/>
      <c r="B7487"/>
      <c r="C7487"/>
      <c r="D7487"/>
      <c r="E7487"/>
      <c r="F7487"/>
      <c r="G7487" s="72"/>
      <c r="H7487" s="72"/>
      <c r="I7487" s="2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</row>
    <row r="7488" spans="1:38">
      <c r="A7488"/>
      <c r="B7488"/>
      <c r="C7488"/>
      <c r="D7488"/>
      <c r="E7488"/>
      <c r="F7488"/>
      <c r="G7488" s="72"/>
      <c r="H7488" s="72"/>
      <c r="I7488" s="2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</row>
    <row r="7489" spans="1:38">
      <c r="A7489"/>
      <c r="B7489"/>
      <c r="C7489"/>
      <c r="D7489"/>
      <c r="E7489"/>
      <c r="F7489"/>
      <c r="G7489" s="72"/>
      <c r="H7489" s="72"/>
      <c r="I7489" s="2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</row>
    <row r="7490" spans="1:38">
      <c r="A7490"/>
      <c r="B7490"/>
      <c r="C7490"/>
      <c r="D7490"/>
      <c r="E7490"/>
      <c r="F7490"/>
      <c r="G7490" s="72"/>
      <c r="H7490" s="72"/>
      <c r="I7490" s="2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</row>
    <row r="7491" spans="1:38">
      <c r="A7491"/>
      <c r="B7491"/>
      <c r="C7491"/>
      <c r="D7491"/>
      <c r="E7491"/>
      <c r="F7491"/>
      <c r="G7491" s="72"/>
      <c r="H7491" s="72"/>
      <c r="I7491" s="2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</row>
    <row r="7492" spans="1:38">
      <c r="A7492"/>
      <c r="B7492"/>
      <c r="C7492"/>
      <c r="D7492"/>
      <c r="E7492"/>
      <c r="F7492"/>
      <c r="G7492" s="72"/>
      <c r="H7492" s="72"/>
      <c r="I7492" s="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</row>
    <row r="7493" spans="1:38">
      <c r="A7493"/>
      <c r="B7493"/>
      <c r="C7493"/>
      <c r="D7493"/>
      <c r="E7493"/>
      <c r="F7493"/>
      <c r="G7493" s="72"/>
      <c r="H7493" s="72"/>
      <c r="I7493" s="2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</row>
    <row r="7494" spans="1:38">
      <c r="A7494"/>
      <c r="B7494"/>
      <c r="C7494"/>
      <c r="D7494"/>
      <c r="E7494"/>
      <c r="F7494"/>
      <c r="G7494" s="72"/>
      <c r="H7494" s="72"/>
      <c r="I7494" s="2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</row>
    <row r="7495" spans="1:38">
      <c r="A7495"/>
      <c r="B7495"/>
      <c r="C7495"/>
      <c r="D7495"/>
      <c r="E7495"/>
      <c r="F7495"/>
      <c r="G7495" s="72"/>
      <c r="H7495" s="72"/>
      <c r="I7495" s="2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</row>
    <row r="7496" spans="1:38">
      <c r="A7496"/>
      <c r="B7496"/>
      <c r="C7496"/>
      <c r="D7496"/>
      <c r="E7496"/>
      <c r="F7496"/>
      <c r="G7496" s="72"/>
      <c r="H7496" s="72"/>
      <c r="I7496" s="2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</row>
    <row r="7497" spans="1:38">
      <c r="A7497"/>
      <c r="B7497"/>
      <c r="C7497"/>
      <c r="D7497"/>
      <c r="E7497"/>
      <c r="F7497"/>
      <c r="G7497" s="72"/>
      <c r="H7497" s="72"/>
      <c r="I7497" s="2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</row>
    <row r="7498" spans="1:38">
      <c r="A7498"/>
      <c r="B7498"/>
      <c r="C7498"/>
      <c r="D7498"/>
      <c r="E7498"/>
      <c r="F7498"/>
      <c r="G7498" s="72"/>
      <c r="H7498" s="72"/>
      <c r="I7498" s="2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</row>
    <row r="7499" spans="1:38">
      <c r="A7499"/>
      <c r="B7499"/>
      <c r="C7499"/>
      <c r="D7499"/>
      <c r="E7499"/>
      <c r="F7499"/>
      <c r="G7499" s="72"/>
      <c r="H7499" s="72"/>
      <c r="I7499" s="2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</row>
    <row r="7500" spans="1:38">
      <c r="A7500"/>
      <c r="B7500"/>
      <c r="C7500"/>
      <c r="D7500"/>
      <c r="E7500"/>
      <c r="F7500"/>
      <c r="G7500" s="72"/>
      <c r="H7500" s="72"/>
      <c r="I7500" s="2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</row>
    <row r="7501" spans="1:38">
      <c r="A7501"/>
      <c r="B7501"/>
      <c r="C7501"/>
      <c r="D7501"/>
      <c r="E7501"/>
      <c r="F7501"/>
      <c r="G7501" s="72"/>
      <c r="H7501" s="72"/>
      <c r="I7501" s="2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</row>
    <row r="7502" spans="1:38">
      <c r="A7502"/>
      <c r="B7502"/>
      <c r="C7502"/>
      <c r="D7502"/>
      <c r="E7502"/>
      <c r="F7502"/>
      <c r="G7502" s="72"/>
      <c r="H7502" s="72"/>
      <c r="I7502" s="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</row>
    <row r="7503" spans="1:38">
      <c r="A7503"/>
      <c r="B7503"/>
      <c r="C7503"/>
      <c r="D7503"/>
      <c r="E7503"/>
      <c r="F7503"/>
      <c r="G7503" s="72"/>
      <c r="H7503" s="72"/>
      <c r="I7503" s="2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</row>
    <row r="7504" spans="1:38">
      <c r="A7504"/>
      <c r="B7504"/>
      <c r="C7504"/>
      <c r="D7504"/>
      <c r="E7504"/>
      <c r="F7504"/>
      <c r="G7504" s="72"/>
      <c r="H7504" s="72"/>
      <c r="I7504" s="2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</row>
    <row r="7505" spans="1:38">
      <c r="A7505"/>
      <c r="B7505"/>
      <c r="C7505"/>
      <c r="D7505"/>
      <c r="E7505"/>
      <c r="F7505"/>
      <c r="G7505" s="72"/>
      <c r="H7505" s="72"/>
      <c r="I7505" s="2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</row>
    <row r="7506" spans="1:38">
      <c r="A7506"/>
      <c r="B7506"/>
      <c r="C7506"/>
      <c r="D7506"/>
      <c r="E7506"/>
      <c r="F7506"/>
      <c r="G7506" s="72"/>
      <c r="H7506" s="72"/>
      <c r="I7506" s="2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</row>
    <row r="7507" spans="1:38">
      <c r="A7507"/>
      <c r="B7507"/>
      <c r="C7507"/>
      <c r="D7507"/>
      <c r="E7507"/>
      <c r="F7507"/>
      <c r="G7507" s="72"/>
      <c r="H7507" s="72"/>
      <c r="I7507" s="2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</row>
    <row r="7508" spans="1:38">
      <c r="A7508"/>
      <c r="B7508"/>
      <c r="C7508"/>
      <c r="D7508"/>
      <c r="E7508"/>
      <c r="F7508"/>
      <c r="G7508" s="72"/>
      <c r="H7508" s="72"/>
      <c r="I7508" s="2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</row>
    <row r="7509" spans="1:38">
      <c r="A7509"/>
      <c r="B7509"/>
      <c r="C7509"/>
      <c r="D7509"/>
      <c r="E7509"/>
      <c r="F7509"/>
      <c r="G7509" s="72"/>
      <c r="H7509" s="72"/>
      <c r="I7509" s="2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</row>
    <row r="7510" spans="1:38">
      <c r="A7510"/>
      <c r="B7510"/>
      <c r="C7510"/>
      <c r="D7510"/>
      <c r="E7510"/>
      <c r="F7510"/>
      <c r="G7510" s="72"/>
      <c r="H7510" s="72"/>
      <c r="I7510" s="2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</row>
    <row r="7511" spans="1:38">
      <c r="A7511"/>
      <c r="B7511"/>
      <c r="C7511"/>
      <c r="D7511"/>
      <c r="E7511"/>
      <c r="F7511"/>
      <c r="G7511" s="72"/>
      <c r="H7511" s="72"/>
      <c r="I7511" s="2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</row>
    <row r="7512" spans="1:38">
      <c r="A7512"/>
      <c r="B7512"/>
      <c r="C7512"/>
      <c r="D7512"/>
      <c r="E7512"/>
      <c r="F7512"/>
      <c r="G7512" s="72"/>
      <c r="H7512" s="72"/>
      <c r="I7512" s="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</row>
    <row r="7513" spans="1:38">
      <c r="A7513"/>
      <c r="B7513"/>
      <c r="C7513"/>
      <c r="D7513"/>
      <c r="E7513"/>
      <c r="F7513"/>
      <c r="G7513" s="72"/>
      <c r="H7513" s="72"/>
      <c r="I7513" s="2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</row>
    <row r="7514" spans="1:38">
      <c r="A7514"/>
      <c r="B7514"/>
      <c r="C7514"/>
      <c r="D7514"/>
      <c r="E7514"/>
      <c r="F7514"/>
      <c r="G7514" s="72"/>
      <c r="H7514" s="72"/>
      <c r="I7514" s="2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</row>
    <row r="7515" spans="1:38">
      <c r="A7515"/>
      <c r="B7515"/>
      <c r="C7515"/>
      <c r="D7515"/>
      <c r="E7515"/>
      <c r="F7515"/>
      <c r="G7515" s="72"/>
      <c r="H7515" s="72"/>
      <c r="I7515" s="2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</row>
    <row r="7516" spans="1:38">
      <c r="A7516"/>
      <c r="B7516"/>
      <c r="C7516"/>
      <c r="D7516"/>
      <c r="E7516"/>
      <c r="F7516"/>
      <c r="G7516" s="72"/>
      <c r="H7516" s="72"/>
      <c r="I7516" s="2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</row>
    <row r="7517" spans="1:38">
      <c r="A7517"/>
      <c r="B7517"/>
      <c r="C7517"/>
      <c r="D7517"/>
      <c r="E7517"/>
      <c r="F7517"/>
      <c r="G7517" s="72"/>
      <c r="H7517" s="72"/>
      <c r="I7517" s="2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</row>
    <row r="7518" spans="1:38">
      <c r="A7518"/>
      <c r="B7518"/>
      <c r="C7518"/>
      <c r="D7518"/>
      <c r="E7518"/>
      <c r="F7518"/>
      <c r="G7518" s="72"/>
      <c r="H7518" s="72"/>
      <c r="I7518" s="2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</row>
    <row r="7519" spans="1:38">
      <c r="A7519"/>
      <c r="B7519"/>
      <c r="C7519"/>
      <c r="D7519"/>
      <c r="E7519"/>
      <c r="F7519"/>
      <c r="G7519" s="72"/>
      <c r="H7519" s="72"/>
      <c r="I7519" s="2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</row>
    <row r="7520" spans="1:38">
      <c r="A7520"/>
      <c r="B7520"/>
      <c r="C7520"/>
      <c r="D7520"/>
      <c r="E7520"/>
      <c r="F7520"/>
      <c r="G7520" s="72"/>
      <c r="H7520" s="72"/>
      <c r="I7520" s="2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</row>
    <row r="7521" spans="1:38">
      <c r="A7521"/>
      <c r="B7521"/>
      <c r="C7521"/>
      <c r="D7521"/>
      <c r="E7521"/>
      <c r="F7521"/>
      <c r="G7521" s="72"/>
      <c r="H7521" s="72"/>
      <c r="I7521" s="2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</row>
    <row r="7522" spans="1:38">
      <c r="A7522"/>
      <c r="B7522"/>
      <c r="C7522"/>
      <c r="D7522"/>
      <c r="E7522"/>
      <c r="F7522"/>
      <c r="G7522" s="72"/>
      <c r="H7522" s="72"/>
      <c r="I7522" s="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</row>
    <row r="7523" spans="1:38">
      <c r="A7523"/>
      <c r="B7523"/>
      <c r="C7523"/>
      <c r="D7523"/>
      <c r="E7523"/>
      <c r="F7523"/>
      <c r="G7523" s="72"/>
      <c r="H7523" s="72"/>
      <c r="I7523" s="2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</row>
    <row r="7524" spans="1:38">
      <c r="A7524"/>
      <c r="B7524"/>
      <c r="C7524"/>
      <c r="D7524"/>
      <c r="E7524"/>
      <c r="F7524"/>
      <c r="G7524" s="72"/>
      <c r="H7524" s="72"/>
      <c r="I7524" s="2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</row>
    <row r="7525" spans="1:38">
      <c r="A7525"/>
      <c r="B7525"/>
      <c r="C7525"/>
      <c r="D7525"/>
      <c r="E7525"/>
      <c r="F7525"/>
      <c r="G7525" s="72"/>
      <c r="H7525" s="72"/>
      <c r="I7525" s="2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</row>
    <row r="7526" spans="1:38">
      <c r="A7526"/>
      <c r="B7526"/>
      <c r="C7526"/>
      <c r="D7526"/>
      <c r="E7526"/>
      <c r="F7526"/>
      <c r="G7526" s="72"/>
      <c r="H7526" s="72"/>
      <c r="I7526" s="2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</row>
    <row r="7527" spans="1:38">
      <c r="A7527"/>
      <c r="B7527"/>
      <c r="C7527"/>
      <c r="D7527"/>
      <c r="E7527"/>
      <c r="F7527"/>
      <c r="G7527" s="72"/>
      <c r="H7527" s="72"/>
      <c r="I7527" s="2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</row>
    <row r="7528" spans="1:38">
      <c r="A7528"/>
      <c r="B7528"/>
      <c r="C7528"/>
      <c r="D7528"/>
      <c r="E7528"/>
      <c r="F7528"/>
      <c r="G7528" s="72"/>
      <c r="H7528" s="72"/>
      <c r="I7528" s="2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</row>
    <row r="7529" spans="1:38">
      <c r="A7529"/>
      <c r="B7529"/>
      <c r="C7529"/>
      <c r="D7529"/>
      <c r="E7529"/>
      <c r="F7529"/>
      <c r="G7529" s="72"/>
      <c r="H7529" s="72"/>
      <c r="I7529" s="2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</row>
    <row r="7530" spans="1:38">
      <c r="A7530"/>
      <c r="B7530"/>
      <c r="C7530"/>
      <c r="D7530"/>
      <c r="E7530"/>
      <c r="F7530"/>
      <c r="G7530" s="72"/>
      <c r="H7530" s="72"/>
      <c r="I7530" s="2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</row>
    <row r="7531" spans="1:38">
      <c r="A7531"/>
      <c r="B7531"/>
      <c r="C7531"/>
      <c r="D7531"/>
      <c r="E7531"/>
      <c r="F7531"/>
      <c r="G7531" s="72"/>
      <c r="H7531" s="72"/>
      <c r="I7531" s="2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</row>
    <row r="7532" spans="1:38">
      <c r="A7532"/>
      <c r="B7532"/>
      <c r="C7532"/>
      <c r="D7532"/>
      <c r="E7532"/>
      <c r="F7532"/>
      <c r="G7532" s="72"/>
      <c r="H7532" s="72"/>
      <c r="I7532" s="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</row>
    <row r="7533" spans="1:38">
      <c r="A7533"/>
      <c r="B7533"/>
      <c r="C7533"/>
      <c r="D7533"/>
      <c r="E7533"/>
      <c r="F7533"/>
      <c r="G7533" s="72"/>
      <c r="H7533" s="72"/>
      <c r="I7533" s="2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</row>
    <row r="7534" spans="1:38">
      <c r="A7534"/>
      <c r="B7534"/>
      <c r="C7534"/>
      <c r="D7534"/>
      <c r="E7534"/>
      <c r="F7534"/>
      <c r="G7534" s="72"/>
      <c r="H7534" s="72"/>
      <c r="I7534" s="2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</row>
    <row r="7535" spans="1:38">
      <c r="A7535"/>
      <c r="B7535"/>
      <c r="C7535"/>
      <c r="D7535"/>
      <c r="E7535"/>
      <c r="F7535"/>
      <c r="G7535" s="72"/>
      <c r="H7535" s="72"/>
      <c r="I7535" s="2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</row>
    <row r="7536" spans="1:38">
      <c r="A7536"/>
      <c r="B7536"/>
      <c r="C7536"/>
      <c r="D7536"/>
      <c r="E7536"/>
      <c r="F7536"/>
      <c r="G7536" s="72"/>
      <c r="H7536" s="72"/>
      <c r="I7536" s="2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</row>
    <row r="7537" spans="1:38">
      <c r="A7537"/>
      <c r="B7537"/>
      <c r="C7537"/>
      <c r="D7537"/>
      <c r="E7537"/>
      <c r="F7537"/>
      <c r="G7537" s="72"/>
      <c r="H7537" s="72"/>
      <c r="I7537" s="2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</row>
    <row r="7538" spans="1:38">
      <c r="A7538"/>
      <c r="B7538"/>
      <c r="C7538"/>
      <c r="D7538"/>
      <c r="E7538"/>
      <c r="F7538"/>
      <c r="G7538" s="72"/>
      <c r="H7538" s="72"/>
      <c r="I7538" s="2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</row>
    <row r="7539" spans="1:38">
      <c r="A7539"/>
      <c r="B7539"/>
      <c r="C7539"/>
      <c r="D7539"/>
      <c r="E7539"/>
      <c r="F7539"/>
      <c r="G7539" s="72"/>
      <c r="H7539" s="72"/>
      <c r="I7539" s="2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</row>
    <row r="7540" spans="1:38">
      <c r="A7540"/>
      <c r="B7540"/>
      <c r="C7540"/>
      <c r="D7540"/>
      <c r="E7540"/>
      <c r="F7540"/>
      <c r="G7540" s="72"/>
      <c r="H7540" s="72"/>
      <c r="I7540" s="2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</row>
    <row r="7541" spans="1:38">
      <c r="A7541"/>
      <c r="B7541"/>
      <c r="C7541"/>
      <c r="D7541"/>
      <c r="E7541"/>
      <c r="F7541"/>
      <c r="G7541" s="72"/>
      <c r="H7541" s="72"/>
      <c r="I7541" s="2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</row>
    <row r="7542" spans="1:38">
      <c r="A7542"/>
      <c r="B7542"/>
      <c r="C7542"/>
      <c r="D7542"/>
      <c r="E7542"/>
      <c r="F7542"/>
      <c r="G7542" s="72"/>
      <c r="H7542" s="72"/>
      <c r="I7542" s="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</row>
    <row r="7543" spans="1:38">
      <c r="A7543"/>
      <c r="B7543"/>
      <c r="C7543"/>
      <c r="D7543"/>
      <c r="E7543"/>
      <c r="F7543"/>
      <c r="G7543" s="72"/>
      <c r="H7543" s="72"/>
      <c r="I7543" s="2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</row>
    <row r="7544" spans="1:38">
      <c r="A7544"/>
      <c r="B7544"/>
      <c r="C7544"/>
      <c r="D7544"/>
      <c r="E7544"/>
      <c r="F7544"/>
      <c r="G7544" s="72"/>
      <c r="H7544" s="72"/>
      <c r="I7544" s="2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</row>
    <row r="7545" spans="1:38">
      <c r="A7545"/>
      <c r="B7545"/>
      <c r="C7545"/>
      <c r="D7545"/>
      <c r="E7545"/>
      <c r="F7545"/>
      <c r="G7545" s="72"/>
      <c r="H7545" s="72"/>
      <c r="I7545" s="2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</row>
    <row r="7546" spans="1:38">
      <c r="A7546"/>
      <c r="B7546"/>
      <c r="C7546"/>
      <c r="D7546"/>
      <c r="E7546"/>
      <c r="F7546"/>
      <c r="G7546" s="72"/>
      <c r="H7546" s="72"/>
      <c r="I7546" s="2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</row>
    <row r="7547" spans="1:38">
      <c r="A7547"/>
      <c r="B7547"/>
      <c r="C7547"/>
      <c r="D7547"/>
      <c r="E7547"/>
      <c r="F7547"/>
      <c r="G7547" s="72"/>
      <c r="H7547" s="72"/>
      <c r="I7547" s="2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</row>
    <row r="7548" spans="1:38">
      <c r="A7548"/>
      <c r="B7548"/>
      <c r="C7548"/>
      <c r="D7548"/>
      <c r="E7548"/>
      <c r="F7548"/>
      <c r="G7548" s="72"/>
      <c r="H7548" s="72"/>
      <c r="I7548" s="2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</row>
    <row r="7549" spans="1:38">
      <c r="A7549"/>
      <c r="B7549"/>
      <c r="C7549"/>
      <c r="D7549"/>
      <c r="E7549"/>
      <c r="F7549"/>
      <c r="G7549" s="72"/>
      <c r="H7549" s="72"/>
      <c r="I7549" s="2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</row>
    <row r="7550" spans="1:38">
      <c r="A7550"/>
      <c r="B7550"/>
      <c r="C7550"/>
      <c r="D7550"/>
      <c r="E7550"/>
      <c r="F7550"/>
      <c r="G7550" s="72"/>
      <c r="H7550" s="72"/>
      <c r="I7550" s="2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</row>
    <row r="7551" spans="1:38">
      <c r="A7551"/>
      <c r="B7551"/>
      <c r="C7551"/>
      <c r="D7551"/>
      <c r="E7551"/>
      <c r="F7551"/>
      <c r="G7551" s="72"/>
      <c r="H7551" s="72"/>
      <c r="I7551" s="2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</row>
    <row r="7552" spans="1:38">
      <c r="A7552"/>
      <c r="B7552"/>
      <c r="C7552"/>
      <c r="D7552"/>
      <c r="E7552"/>
      <c r="F7552"/>
      <c r="G7552" s="72"/>
      <c r="H7552" s="72"/>
      <c r="I7552" s="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</row>
    <row r="7553" spans="1:38">
      <c r="A7553"/>
      <c r="B7553"/>
      <c r="C7553"/>
      <c r="D7553"/>
      <c r="E7553"/>
      <c r="F7553"/>
      <c r="G7553" s="72"/>
      <c r="H7553" s="72"/>
      <c r="I7553" s="2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</row>
    <row r="7554" spans="1:38">
      <c r="A7554"/>
      <c r="B7554"/>
      <c r="C7554"/>
      <c r="D7554"/>
      <c r="E7554"/>
      <c r="F7554"/>
      <c r="G7554" s="72"/>
      <c r="H7554" s="72"/>
      <c r="I7554" s="2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</row>
    <row r="7555" spans="1:38">
      <c r="A7555"/>
      <c r="B7555"/>
      <c r="C7555"/>
      <c r="D7555"/>
      <c r="E7555"/>
      <c r="F7555"/>
      <c r="G7555" s="72"/>
      <c r="H7555" s="72"/>
      <c r="I7555" s="2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</row>
    <row r="7556" spans="1:38">
      <c r="A7556"/>
      <c r="B7556"/>
      <c r="C7556"/>
      <c r="D7556"/>
      <c r="E7556"/>
      <c r="F7556"/>
      <c r="G7556" s="72"/>
      <c r="H7556" s="72"/>
      <c r="I7556" s="2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</row>
    <row r="7557" spans="1:38">
      <c r="A7557"/>
      <c r="B7557"/>
      <c r="C7557"/>
      <c r="D7557"/>
      <c r="E7557"/>
      <c r="F7557"/>
      <c r="G7557" s="72"/>
      <c r="H7557" s="72"/>
      <c r="I7557" s="2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</row>
    <row r="7558" spans="1:38">
      <c r="A7558"/>
      <c r="B7558"/>
      <c r="C7558"/>
      <c r="D7558"/>
      <c r="E7558"/>
      <c r="F7558"/>
      <c r="G7558" s="72"/>
      <c r="H7558" s="72"/>
      <c r="I7558" s="2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</row>
    <row r="7559" spans="1:38">
      <c r="A7559"/>
      <c r="B7559"/>
      <c r="C7559"/>
      <c r="D7559"/>
      <c r="E7559"/>
      <c r="F7559"/>
      <c r="G7559" s="72"/>
      <c r="H7559" s="72"/>
      <c r="I7559" s="2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</row>
    <row r="7560" spans="1:38">
      <c r="A7560"/>
      <c r="B7560"/>
      <c r="C7560"/>
      <c r="D7560"/>
      <c r="E7560"/>
      <c r="F7560"/>
      <c r="G7560" s="72"/>
      <c r="H7560" s="72"/>
      <c r="I7560" s="2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</row>
    <row r="7561" spans="1:38">
      <c r="A7561"/>
      <c r="B7561"/>
      <c r="C7561"/>
      <c r="D7561"/>
      <c r="E7561"/>
      <c r="F7561"/>
      <c r="G7561" s="72"/>
      <c r="H7561" s="72"/>
      <c r="I7561" s="2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</row>
    <row r="7562" spans="1:38">
      <c r="A7562"/>
      <c r="B7562"/>
      <c r="C7562"/>
      <c r="D7562"/>
      <c r="E7562"/>
      <c r="F7562"/>
      <c r="G7562" s="72"/>
      <c r="H7562" s="72"/>
      <c r="I7562" s="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</row>
    <row r="7563" spans="1:38">
      <c r="A7563"/>
      <c r="B7563"/>
      <c r="C7563"/>
      <c r="D7563"/>
      <c r="E7563"/>
      <c r="F7563"/>
      <c r="G7563" s="72"/>
      <c r="H7563" s="72"/>
      <c r="I7563" s="2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</row>
    <row r="7564" spans="1:38">
      <c r="A7564"/>
      <c r="B7564"/>
      <c r="C7564"/>
      <c r="D7564"/>
      <c r="E7564"/>
      <c r="F7564"/>
      <c r="G7564" s="72"/>
      <c r="H7564" s="72"/>
      <c r="I7564" s="2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</row>
    <row r="7565" spans="1:38">
      <c r="A7565"/>
      <c r="B7565"/>
      <c r="C7565"/>
      <c r="D7565"/>
      <c r="E7565"/>
      <c r="F7565"/>
      <c r="G7565" s="72"/>
      <c r="H7565" s="72"/>
      <c r="I7565" s="2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</row>
    <row r="7566" spans="1:38">
      <c r="A7566"/>
      <c r="B7566"/>
      <c r="C7566"/>
      <c r="D7566"/>
      <c r="E7566"/>
      <c r="F7566"/>
      <c r="G7566" s="72"/>
      <c r="H7566" s="72"/>
      <c r="I7566" s="2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</row>
    <row r="7567" spans="1:38">
      <c r="A7567"/>
      <c r="B7567"/>
      <c r="C7567"/>
      <c r="D7567"/>
      <c r="E7567"/>
      <c r="F7567"/>
      <c r="G7567" s="72"/>
      <c r="H7567" s="72"/>
      <c r="I7567" s="2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</row>
    <row r="7568" spans="1:38">
      <c r="A7568"/>
      <c r="B7568"/>
      <c r="C7568"/>
      <c r="D7568"/>
      <c r="E7568"/>
      <c r="F7568"/>
      <c r="G7568" s="72"/>
      <c r="H7568" s="72"/>
      <c r="I7568" s="2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</row>
    <row r="7569" spans="1:38">
      <c r="A7569"/>
      <c r="B7569"/>
      <c r="C7569"/>
      <c r="D7569"/>
      <c r="E7569"/>
      <c r="F7569"/>
      <c r="G7569" s="72"/>
      <c r="H7569" s="72"/>
      <c r="I7569" s="2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</row>
    <row r="7570" spans="1:38">
      <c r="A7570"/>
      <c r="B7570"/>
      <c r="C7570"/>
      <c r="D7570"/>
      <c r="E7570"/>
      <c r="F7570"/>
      <c r="G7570" s="72"/>
      <c r="H7570" s="72"/>
      <c r="I7570" s="2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</row>
    <row r="7571" spans="1:38">
      <c r="A7571"/>
      <c r="B7571"/>
      <c r="C7571"/>
      <c r="D7571"/>
      <c r="E7571"/>
      <c r="F7571"/>
      <c r="G7571" s="72"/>
      <c r="H7571" s="72"/>
      <c r="I7571" s="2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</row>
    <row r="7572" spans="1:38">
      <c r="A7572"/>
      <c r="B7572"/>
      <c r="C7572"/>
      <c r="D7572"/>
      <c r="E7572"/>
      <c r="F7572"/>
      <c r="G7572" s="72"/>
      <c r="H7572" s="72"/>
      <c r="I7572" s="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</row>
    <row r="7573" spans="1:38">
      <c r="A7573"/>
      <c r="B7573"/>
      <c r="C7573"/>
      <c r="D7573"/>
      <c r="E7573"/>
      <c r="F7573"/>
      <c r="G7573" s="72"/>
      <c r="H7573" s="72"/>
      <c r="I7573" s="2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</row>
    <row r="7574" spans="1:38">
      <c r="A7574"/>
      <c r="B7574"/>
      <c r="C7574"/>
      <c r="D7574"/>
      <c r="E7574"/>
      <c r="F7574"/>
      <c r="G7574" s="72"/>
      <c r="H7574" s="72"/>
      <c r="I7574" s="2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</row>
    <row r="7575" spans="1:38">
      <c r="A7575"/>
      <c r="B7575"/>
      <c r="C7575"/>
      <c r="D7575"/>
      <c r="E7575"/>
      <c r="F7575"/>
      <c r="G7575" s="72"/>
      <c r="H7575" s="72"/>
      <c r="I7575" s="2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</row>
    <row r="7576" spans="1:38">
      <c r="A7576"/>
      <c r="B7576"/>
      <c r="C7576"/>
      <c r="D7576"/>
      <c r="E7576"/>
      <c r="F7576"/>
      <c r="G7576" s="72"/>
      <c r="H7576" s="72"/>
      <c r="I7576" s="2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</row>
    <row r="7577" spans="1:38">
      <c r="A7577"/>
      <c r="B7577"/>
      <c r="C7577"/>
      <c r="D7577"/>
      <c r="E7577"/>
      <c r="F7577"/>
      <c r="G7577" s="72"/>
      <c r="H7577" s="72"/>
      <c r="I7577" s="2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</row>
    <row r="7578" spans="1:38">
      <c r="A7578"/>
      <c r="B7578"/>
      <c r="C7578"/>
      <c r="D7578"/>
      <c r="E7578"/>
      <c r="F7578"/>
      <c r="G7578" s="72"/>
      <c r="H7578" s="72"/>
      <c r="I7578" s="2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</row>
    <row r="7579" spans="1:38">
      <c r="A7579"/>
      <c r="B7579"/>
      <c r="C7579"/>
      <c r="D7579"/>
      <c r="E7579"/>
      <c r="F7579"/>
      <c r="G7579" s="72"/>
      <c r="H7579" s="72"/>
      <c r="I7579" s="2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</row>
    <row r="7580" spans="1:38">
      <c r="A7580"/>
      <c r="B7580"/>
      <c r="C7580"/>
      <c r="D7580"/>
      <c r="E7580"/>
      <c r="F7580"/>
      <c r="G7580" s="72"/>
      <c r="H7580" s="72"/>
      <c r="I7580" s="2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</row>
    <row r="7581" spans="1:38">
      <c r="A7581"/>
      <c r="B7581"/>
      <c r="C7581"/>
      <c r="D7581"/>
      <c r="E7581"/>
      <c r="F7581"/>
      <c r="G7581" s="72"/>
      <c r="H7581" s="72"/>
      <c r="I7581" s="2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</row>
    <row r="7582" spans="1:38">
      <c r="A7582"/>
      <c r="B7582"/>
      <c r="C7582"/>
      <c r="D7582"/>
      <c r="E7582"/>
      <c r="F7582"/>
      <c r="G7582" s="72"/>
      <c r="H7582" s="72"/>
      <c r="I7582" s="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</row>
    <row r="7583" spans="1:38">
      <c r="A7583"/>
      <c r="B7583"/>
      <c r="C7583"/>
      <c r="D7583"/>
      <c r="E7583"/>
      <c r="F7583"/>
      <c r="G7583" s="72"/>
      <c r="H7583" s="72"/>
      <c r="I7583" s="2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</row>
    <row r="7584" spans="1:38">
      <c r="A7584"/>
      <c r="B7584"/>
      <c r="C7584"/>
      <c r="D7584"/>
      <c r="E7584"/>
      <c r="F7584"/>
      <c r="G7584" s="72"/>
      <c r="H7584" s="72"/>
      <c r="I7584" s="2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</row>
    <row r="7585" spans="1:38">
      <c r="A7585"/>
      <c r="B7585"/>
      <c r="C7585"/>
      <c r="D7585"/>
      <c r="E7585"/>
      <c r="F7585"/>
      <c r="G7585" s="72"/>
      <c r="H7585" s="72"/>
      <c r="I7585" s="2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</row>
    <row r="7586" spans="1:38">
      <c r="A7586"/>
      <c r="B7586"/>
      <c r="C7586"/>
      <c r="D7586"/>
      <c r="E7586"/>
      <c r="F7586"/>
      <c r="G7586" s="72"/>
      <c r="H7586" s="72"/>
      <c r="I7586" s="2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</row>
    <row r="7587" spans="1:38">
      <c r="A7587"/>
      <c r="B7587"/>
      <c r="C7587"/>
      <c r="D7587"/>
      <c r="E7587"/>
      <c r="F7587"/>
      <c r="G7587" s="72"/>
      <c r="H7587" s="72"/>
      <c r="I7587" s="2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</row>
    <row r="7588" spans="1:38">
      <c r="A7588"/>
      <c r="B7588"/>
      <c r="C7588"/>
      <c r="D7588"/>
      <c r="E7588"/>
      <c r="F7588"/>
      <c r="G7588" s="72"/>
      <c r="H7588" s="72"/>
      <c r="I7588" s="2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</row>
    <row r="7589" spans="1:38">
      <c r="A7589"/>
      <c r="B7589"/>
      <c r="C7589"/>
      <c r="D7589"/>
      <c r="E7589"/>
      <c r="F7589"/>
      <c r="G7589" s="72"/>
      <c r="H7589" s="72"/>
      <c r="I7589" s="2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</row>
    <row r="7590" spans="1:38">
      <c r="A7590"/>
      <c r="B7590"/>
      <c r="C7590"/>
      <c r="D7590"/>
      <c r="E7590"/>
      <c r="F7590"/>
      <c r="G7590" s="72"/>
      <c r="H7590" s="72"/>
      <c r="I7590" s="2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</row>
    <row r="7591" spans="1:38">
      <c r="A7591"/>
      <c r="B7591"/>
      <c r="C7591"/>
      <c r="D7591"/>
      <c r="E7591"/>
      <c r="F7591"/>
      <c r="G7591" s="72"/>
      <c r="H7591" s="72"/>
      <c r="I7591" s="2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</row>
    <row r="7592" spans="1:38">
      <c r="A7592"/>
      <c r="B7592"/>
      <c r="C7592"/>
      <c r="D7592"/>
      <c r="E7592"/>
      <c r="F7592"/>
      <c r="G7592" s="72"/>
      <c r="H7592" s="72"/>
      <c r="I7592" s="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</row>
    <row r="7593" spans="1:38">
      <c r="A7593"/>
      <c r="B7593"/>
      <c r="C7593"/>
      <c r="D7593"/>
      <c r="E7593"/>
      <c r="F7593"/>
      <c r="G7593" s="72"/>
      <c r="H7593" s="72"/>
      <c r="I7593" s="2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</row>
    <row r="7594" spans="1:38">
      <c r="A7594"/>
      <c r="B7594"/>
      <c r="C7594"/>
      <c r="D7594"/>
      <c r="E7594"/>
      <c r="F7594"/>
      <c r="G7594" s="72"/>
      <c r="H7594" s="72"/>
      <c r="I7594" s="2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</row>
    <row r="7595" spans="1:38">
      <c r="A7595"/>
      <c r="B7595"/>
      <c r="C7595"/>
      <c r="D7595"/>
      <c r="E7595"/>
      <c r="F7595"/>
      <c r="G7595" s="72"/>
      <c r="H7595" s="72"/>
      <c r="I7595" s="2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</row>
    <row r="7596" spans="1:38">
      <c r="A7596"/>
      <c r="B7596"/>
      <c r="C7596"/>
      <c r="D7596"/>
      <c r="E7596"/>
      <c r="F7596"/>
      <c r="G7596" s="72"/>
      <c r="H7596" s="72"/>
      <c r="I7596" s="2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</row>
    <row r="7597" spans="1:38">
      <c r="A7597"/>
      <c r="B7597"/>
      <c r="C7597"/>
      <c r="D7597"/>
      <c r="E7597"/>
      <c r="F7597"/>
      <c r="G7597" s="72"/>
      <c r="H7597" s="72"/>
      <c r="I7597" s="2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</row>
    <row r="7598" spans="1:38">
      <c r="A7598"/>
      <c r="B7598"/>
      <c r="C7598"/>
      <c r="D7598"/>
      <c r="E7598"/>
      <c r="F7598"/>
      <c r="G7598" s="72"/>
      <c r="H7598" s="72"/>
      <c r="I7598" s="2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</row>
    <row r="7599" spans="1:38">
      <c r="A7599"/>
      <c r="B7599"/>
      <c r="C7599"/>
      <c r="D7599"/>
      <c r="E7599"/>
      <c r="F7599"/>
      <c r="G7599" s="72"/>
      <c r="H7599" s="72"/>
      <c r="I7599" s="2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</row>
    <row r="7600" spans="1:38">
      <c r="A7600"/>
      <c r="B7600"/>
      <c r="C7600"/>
      <c r="D7600"/>
      <c r="E7600"/>
      <c r="F7600"/>
      <c r="G7600" s="72"/>
      <c r="H7600" s="72"/>
      <c r="I7600" s="2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</row>
    <row r="7601" spans="1:38">
      <c r="A7601"/>
      <c r="B7601"/>
      <c r="C7601"/>
      <c r="D7601"/>
      <c r="E7601"/>
      <c r="F7601"/>
      <c r="G7601" s="72"/>
      <c r="H7601" s="72"/>
      <c r="I7601" s="2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</row>
    <row r="7602" spans="1:38">
      <c r="A7602"/>
      <c r="B7602"/>
      <c r="C7602"/>
      <c r="D7602"/>
      <c r="E7602"/>
      <c r="F7602"/>
      <c r="G7602" s="72"/>
      <c r="H7602" s="72"/>
      <c r="I7602" s="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</row>
    <row r="7603" spans="1:38">
      <c r="A7603"/>
      <c r="B7603"/>
      <c r="C7603"/>
      <c r="D7603"/>
      <c r="E7603"/>
      <c r="F7603"/>
      <c r="G7603" s="72"/>
      <c r="H7603" s="72"/>
      <c r="I7603" s="2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</row>
    <row r="7604" spans="1:38">
      <c r="A7604"/>
      <c r="B7604"/>
      <c r="C7604"/>
      <c r="D7604"/>
      <c r="E7604"/>
      <c r="F7604"/>
      <c r="G7604" s="72"/>
      <c r="H7604" s="72"/>
      <c r="I7604" s="2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</row>
    <row r="7605" spans="1:38">
      <c r="A7605"/>
      <c r="B7605"/>
      <c r="C7605"/>
      <c r="D7605"/>
      <c r="E7605"/>
      <c r="F7605"/>
      <c r="G7605" s="72"/>
      <c r="H7605" s="72"/>
      <c r="I7605" s="2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</row>
    <row r="7606" spans="1:38">
      <c r="A7606"/>
      <c r="B7606"/>
      <c r="C7606"/>
      <c r="D7606"/>
      <c r="E7606"/>
      <c r="F7606"/>
      <c r="G7606" s="72"/>
      <c r="H7606" s="72"/>
      <c r="I7606" s="2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</row>
    <row r="7607" spans="1:38">
      <c r="A7607"/>
      <c r="B7607"/>
      <c r="C7607"/>
      <c r="D7607"/>
      <c r="E7607"/>
      <c r="F7607"/>
      <c r="G7607" s="72"/>
      <c r="H7607" s="72"/>
      <c r="I7607" s="2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</row>
    <row r="7608" spans="1:38">
      <c r="A7608"/>
      <c r="B7608"/>
      <c r="C7608"/>
      <c r="D7608"/>
      <c r="E7608"/>
      <c r="F7608"/>
      <c r="G7608" s="72"/>
      <c r="H7608" s="72"/>
      <c r="I7608" s="2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</row>
    <row r="7609" spans="1:38">
      <c r="A7609"/>
      <c r="B7609"/>
      <c r="C7609"/>
      <c r="D7609"/>
      <c r="E7609"/>
      <c r="F7609"/>
      <c r="G7609" s="72"/>
      <c r="H7609" s="72"/>
      <c r="I7609" s="2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</row>
    <row r="7610" spans="1:38">
      <c r="A7610"/>
      <c r="B7610"/>
      <c r="C7610"/>
      <c r="D7610"/>
      <c r="E7610"/>
      <c r="F7610"/>
      <c r="G7610" s="72"/>
      <c r="H7610" s="72"/>
      <c r="I7610" s="2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</row>
    <row r="7611" spans="1:38">
      <c r="A7611"/>
      <c r="B7611"/>
      <c r="C7611"/>
      <c r="D7611"/>
      <c r="E7611"/>
      <c r="F7611"/>
      <c r="G7611" s="72"/>
      <c r="H7611" s="72"/>
      <c r="I7611" s="2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</row>
    <row r="7612" spans="1:38">
      <c r="A7612"/>
      <c r="B7612"/>
      <c r="C7612"/>
      <c r="D7612"/>
      <c r="E7612"/>
      <c r="F7612"/>
      <c r="G7612" s="72"/>
      <c r="H7612" s="72"/>
      <c r="I7612" s="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</row>
    <row r="7613" spans="1:38">
      <c r="A7613"/>
      <c r="B7613"/>
      <c r="C7613"/>
      <c r="D7613"/>
      <c r="E7613"/>
      <c r="F7613"/>
      <c r="G7613" s="72"/>
      <c r="H7613" s="72"/>
      <c r="I7613" s="2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</row>
    <row r="7614" spans="1:38">
      <c r="A7614"/>
      <c r="B7614"/>
      <c r="C7614"/>
      <c r="D7614"/>
      <c r="E7614"/>
      <c r="F7614"/>
      <c r="G7614" s="72"/>
      <c r="H7614" s="72"/>
      <c r="I7614" s="2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</row>
    <row r="7615" spans="1:38">
      <c r="A7615"/>
      <c r="B7615"/>
      <c r="C7615"/>
      <c r="D7615"/>
      <c r="E7615"/>
      <c r="F7615"/>
      <c r="G7615" s="72"/>
      <c r="H7615" s="72"/>
      <c r="I7615" s="2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</row>
    <row r="7616" spans="1:38">
      <c r="A7616"/>
      <c r="B7616"/>
      <c r="C7616"/>
      <c r="D7616"/>
      <c r="E7616"/>
      <c r="F7616"/>
      <c r="G7616" s="72"/>
      <c r="H7616" s="72"/>
      <c r="I7616" s="2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</row>
    <row r="7617" spans="1:38">
      <c r="A7617"/>
      <c r="B7617"/>
      <c r="C7617"/>
      <c r="D7617"/>
      <c r="E7617"/>
      <c r="F7617"/>
      <c r="G7617" s="72"/>
      <c r="H7617" s="72"/>
      <c r="I7617" s="2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</row>
    <row r="7618" spans="1:38">
      <c r="A7618"/>
      <c r="B7618"/>
      <c r="C7618"/>
      <c r="D7618"/>
      <c r="E7618"/>
      <c r="F7618"/>
      <c r="G7618" s="72"/>
      <c r="H7618" s="72"/>
      <c r="I7618" s="2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</row>
    <row r="7619" spans="1:38">
      <c r="A7619"/>
      <c r="B7619"/>
      <c r="C7619"/>
      <c r="D7619"/>
      <c r="E7619"/>
      <c r="F7619"/>
      <c r="G7619" s="72"/>
      <c r="H7619" s="72"/>
      <c r="I7619" s="2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</row>
    <row r="7620" spans="1:38">
      <c r="A7620"/>
      <c r="B7620"/>
      <c r="C7620"/>
      <c r="D7620"/>
      <c r="E7620"/>
      <c r="F7620"/>
      <c r="G7620" s="72"/>
      <c r="H7620" s="72"/>
      <c r="I7620" s="2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</row>
    <row r="7621" spans="1:38">
      <c r="A7621"/>
      <c r="B7621"/>
      <c r="C7621"/>
      <c r="D7621"/>
      <c r="E7621"/>
      <c r="F7621"/>
      <c r="G7621" s="72"/>
      <c r="H7621" s="72"/>
      <c r="I7621" s="2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</row>
    <row r="7622" spans="1:38">
      <c r="A7622"/>
      <c r="B7622"/>
      <c r="C7622"/>
      <c r="D7622"/>
      <c r="E7622"/>
      <c r="F7622"/>
      <c r="G7622" s="72"/>
      <c r="H7622" s="72"/>
      <c r="I7622" s="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</row>
    <row r="7623" spans="1:38">
      <c r="A7623"/>
      <c r="B7623"/>
      <c r="C7623"/>
      <c r="D7623"/>
      <c r="E7623"/>
      <c r="F7623"/>
      <c r="G7623" s="72"/>
      <c r="H7623" s="72"/>
      <c r="I7623" s="2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</row>
    <row r="7624" spans="1:38">
      <c r="A7624"/>
      <c r="B7624"/>
      <c r="C7624"/>
      <c r="D7624"/>
      <c r="E7624"/>
      <c r="F7624"/>
      <c r="G7624" s="72"/>
      <c r="H7624" s="72"/>
      <c r="I7624" s="2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</row>
    <row r="7625" spans="1:38">
      <c r="A7625"/>
      <c r="B7625"/>
      <c r="C7625"/>
      <c r="D7625"/>
      <c r="E7625"/>
      <c r="F7625"/>
      <c r="G7625" s="72"/>
      <c r="H7625" s="72"/>
      <c r="I7625" s="2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</row>
    <row r="7626" spans="1:38">
      <c r="A7626"/>
      <c r="B7626"/>
      <c r="C7626"/>
      <c r="D7626"/>
      <c r="E7626"/>
      <c r="F7626"/>
      <c r="G7626" s="72"/>
      <c r="H7626" s="72"/>
      <c r="I7626" s="2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</row>
    <row r="7627" spans="1:38">
      <c r="A7627"/>
      <c r="B7627"/>
      <c r="C7627"/>
      <c r="D7627"/>
      <c r="E7627"/>
      <c r="F7627"/>
      <c r="G7627" s="72"/>
      <c r="H7627" s="72"/>
      <c r="I7627" s="2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</row>
    <row r="7628" spans="1:38">
      <c r="A7628"/>
      <c r="B7628"/>
      <c r="C7628"/>
      <c r="D7628"/>
      <c r="E7628"/>
      <c r="F7628"/>
      <c r="G7628" s="72"/>
      <c r="H7628" s="72"/>
      <c r="I7628" s="2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</row>
    <row r="7629" spans="1:38">
      <c r="A7629"/>
      <c r="B7629"/>
      <c r="C7629"/>
      <c r="D7629"/>
      <c r="E7629"/>
      <c r="F7629"/>
      <c r="G7629" s="72"/>
      <c r="H7629" s="72"/>
      <c r="I7629" s="2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</row>
    <row r="7630" spans="1:38">
      <c r="A7630"/>
      <c r="B7630"/>
      <c r="C7630"/>
      <c r="D7630"/>
      <c r="E7630"/>
      <c r="F7630"/>
      <c r="G7630" s="72"/>
      <c r="H7630" s="72"/>
      <c r="I7630" s="2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</row>
    <row r="7631" spans="1:38">
      <c r="A7631"/>
      <c r="B7631"/>
      <c r="C7631"/>
      <c r="D7631"/>
      <c r="E7631"/>
      <c r="F7631"/>
      <c r="G7631" s="72"/>
      <c r="H7631" s="72"/>
      <c r="I7631" s="2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</row>
    <row r="7632" spans="1:38">
      <c r="A7632"/>
      <c r="B7632"/>
      <c r="C7632"/>
      <c r="D7632"/>
      <c r="E7632"/>
      <c r="F7632"/>
      <c r="G7632" s="72"/>
      <c r="H7632" s="72"/>
      <c r="I7632" s="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</row>
    <row r="7633" spans="1:38">
      <c r="A7633"/>
      <c r="B7633"/>
      <c r="C7633"/>
      <c r="D7633"/>
      <c r="E7633"/>
      <c r="F7633"/>
      <c r="G7633" s="72"/>
      <c r="H7633" s="72"/>
      <c r="I7633" s="2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</row>
    <row r="7634" spans="1:38">
      <c r="A7634"/>
      <c r="B7634"/>
      <c r="C7634"/>
      <c r="D7634"/>
      <c r="E7634"/>
      <c r="F7634"/>
      <c r="G7634" s="72"/>
      <c r="H7634" s="72"/>
      <c r="I7634" s="2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</row>
    <row r="7635" spans="1:38">
      <c r="A7635"/>
      <c r="B7635"/>
      <c r="C7635"/>
      <c r="D7635"/>
      <c r="E7635"/>
      <c r="F7635"/>
      <c r="G7635" s="72"/>
      <c r="H7635" s="72"/>
      <c r="I7635" s="2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  <c r="AJ7635"/>
      <c r="AK7635"/>
      <c r="AL7635"/>
    </row>
    <row r="7636" spans="1:38">
      <c r="A7636"/>
      <c r="B7636"/>
      <c r="C7636"/>
      <c r="D7636"/>
      <c r="E7636"/>
      <c r="F7636"/>
      <c r="G7636" s="72"/>
      <c r="H7636" s="72"/>
      <c r="I7636" s="2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</row>
    <row r="7637" spans="1:38">
      <c r="A7637"/>
      <c r="B7637"/>
      <c r="C7637"/>
      <c r="D7637"/>
      <c r="E7637"/>
      <c r="F7637"/>
      <c r="G7637" s="72"/>
      <c r="H7637" s="72"/>
      <c r="I7637" s="2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</row>
    <row r="7638" spans="1:38">
      <c r="A7638"/>
      <c r="B7638"/>
      <c r="C7638"/>
      <c r="D7638"/>
      <c r="E7638"/>
      <c r="F7638"/>
      <c r="G7638" s="72"/>
      <c r="H7638" s="72"/>
      <c r="I7638" s="2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</row>
    <row r="7639" spans="1:38">
      <c r="A7639"/>
      <c r="B7639"/>
      <c r="C7639"/>
      <c r="D7639"/>
      <c r="E7639"/>
      <c r="F7639"/>
      <c r="G7639" s="72"/>
      <c r="H7639" s="72"/>
      <c r="I7639" s="2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</row>
    <row r="7640" spans="1:38">
      <c r="A7640"/>
      <c r="B7640"/>
      <c r="C7640"/>
      <c r="D7640"/>
      <c r="E7640"/>
      <c r="F7640"/>
      <c r="G7640" s="72"/>
      <c r="H7640" s="72"/>
      <c r="I7640" s="2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</row>
    <row r="7641" spans="1:38">
      <c r="A7641"/>
      <c r="B7641"/>
      <c r="C7641"/>
      <c r="D7641"/>
      <c r="E7641"/>
      <c r="F7641"/>
      <c r="G7641" s="72"/>
      <c r="H7641" s="72"/>
      <c r="I7641" s="2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</row>
    <row r="7642" spans="1:38">
      <c r="A7642"/>
      <c r="B7642"/>
      <c r="C7642"/>
      <c r="D7642"/>
      <c r="E7642"/>
      <c r="F7642"/>
      <c r="G7642" s="72"/>
      <c r="H7642" s="72"/>
      <c r="I7642" s="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</row>
    <row r="7643" spans="1:38">
      <c r="A7643"/>
      <c r="B7643"/>
      <c r="C7643"/>
      <c r="D7643"/>
      <c r="E7643"/>
      <c r="F7643"/>
      <c r="G7643" s="72"/>
      <c r="H7643" s="72"/>
      <c r="I7643" s="2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</row>
    <row r="7644" spans="1:38">
      <c r="A7644"/>
      <c r="B7644"/>
      <c r="C7644"/>
      <c r="D7644"/>
      <c r="E7644"/>
      <c r="F7644"/>
      <c r="G7644" s="72"/>
      <c r="H7644" s="72"/>
      <c r="I7644" s="2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</row>
    <row r="7645" spans="1:38">
      <c r="A7645"/>
      <c r="B7645"/>
      <c r="C7645"/>
      <c r="D7645"/>
      <c r="E7645"/>
      <c r="F7645"/>
      <c r="G7645" s="72"/>
      <c r="H7645" s="72"/>
      <c r="I7645" s="2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</row>
    <row r="7646" spans="1:38">
      <c r="A7646"/>
      <c r="B7646"/>
      <c r="C7646"/>
      <c r="D7646"/>
      <c r="E7646"/>
      <c r="F7646"/>
      <c r="G7646" s="72"/>
      <c r="H7646" s="72"/>
      <c r="I7646" s="2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</row>
    <row r="7647" spans="1:38">
      <c r="A7647"/>
      <c r="B7647"/>
      <c r="C7647"/>
      <c r="D7647"/>
      <c r="E7647"/>
      <c r="F7647"/>
      <c r="G7647" s="72"/>
      <c r="H7647" s="72"/>
      <c r="I7647" s="2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</row>
    <row r="7648" spans="1:38">
      <c r="A7648"/>
      <c r="B7648"/>
      <c r="C7648"/>
      <c r="D7648"/>
      <c r="E7648"/>
      <c r="F7648"/>
      <c r="G7648" s="72"/>
      <c r="H7648" s="72"/>
      <c r="I7648" s="2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</row>
    <row r="7649" spans="1:38">
      <c r="A7649"/>
      <c r="B7649"/>
      <c r="C7649"/>
      <c r="D7649"/>
      <c r="E7649"/>
      <c r="F7649"/>
      <c r="G7649" s="72"/>
      <c r="H7649" s="72"/>
      <c r="I7649" s="2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</row>
    <row r="7650" spans="1:38">
      <c r="A7650"/>
      <c r="B7650"/>
      <c r="C7650"/>
      <c r="D7650"/>
      <c r="E7650"/>
      <c r="F7650"/>
      <c r="G7650" s="72"/>
      <c r="H7650" s="72"/>
      <c r="I7650" s="2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</row>
    <row r="7651" spans="1:38">
      <c r="A7651"/>
      <c r="B7651"/>
      <c r="C7651"/>
      <c r="D7651"/>
      <c r="E7651"/>
      <c r="F7651"/>
      <c r="G7651" s="72"/>
      <c r="H7651" s="72"/>
      <c r="I7651" s="2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</row>
    <row r="7652" spans="1:38">
      <c r="A7652"/>
      <c r="B7652"/>
      <c r="C7652"/>
      <c r="D7652"/>
      <c r="E7652"/>
      <c r="F7652"/>
      <c r="G7652" s="72"/>
      <c r="H7652" s="72"/>
      <c r="I7652" s="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  <c r="AJ7652"/>
      <c r="AK7652"/>
      <c r="AL7652"/>
    </row>
    <row r="7653" spans="1:38">
      <c r="A7653"/>
      <c r="B7653"/>
      <c r="C7653"/>
      <c r="D7653"/>
      <c r="E7653"/>
      <c r="F7653"/>
      <c r="G7653" s="72"/>
      <c r="H7653" s="72"/>
      <c r="I7653" s="2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</row>
    <row r="7654" spans="1:38">
      <c r="A7654"/>
      <c r="B7654"/>
      <c r="C7654"/>
      <c r="D7654"/>
      <c r="E7654"/>
      <c r="F7654"/>
      <c r="G7654" s="72"/>
      <c r="H7654" s="72"/>
      <c r="I7654" s="2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</row>
    <row r="7655" spans="1:38">
      <c r="A7655"/>
      <c r="B7655"/>
      <c r="C7655"/>
      <c r="D7655"/>
      <c r="E7655"/>
      <c r="F7655"/>
      <c r="G7655" s="72"/>
      <c r="H7655" s="72"/>
      <c r="I7655" s="2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</row>
    <row r="7656" spans="1:38">
      <c r="A7656"/>
      <c r="B7656"/>
      <c r="C7656"/>
      <c r="D7656"/>
      <c r="E7656"/>
      <c r="F7656"/>
      <c r="G7656" s="72"/>
      <c r="H7656" s="72"/>
      <c r="I7656" s="2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</row>
    <row r="7657" spans="1:38">
      <c r="A7657"/>
      <c r="B7657"/>
      <c r="C7657"/>
      <c r="D7657"/>
      <c r="E7657"/>
      <c r="F7657"/>
      <c r="G7657" s="72"/>
      <c r="H7657" s="72"/>
      <c r="I7657" s="2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</row>
    <row r="7658" spans="1:38">
      <c r="A7658"/>
      <c r="B7658"/>
      <c r="C7658"/>
      <c r="D7658"/>
      <c r="E7658"/>
      <c r="F7658"/>
      <c r="G7658" s="72"/>
      <c r="H7658" s="72"/>
      <c r="I7658" s="2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</row>
    <row r="7659" spans="1:38">
      <c r="A7659"/>
      <c r="B7659"/>
      <c r="C7659"/>
      <c r="D7659"/>
      <c r="E7659"/>
      <c r="F7659"/>
      <c r="G7659" s="72"/>
      <c r="H7659" s="72"/>
      <c r="I7659" s="2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</row>
    <row r="7660" spans="1:38">
      <c r="A7660"/>
      <c r="B7660"/>
      <c r="C7660"/>
      <c r="D7660"/>
      <c r="E7660"/>
      <c r="F7660"/>
      <c r="G7660" s="72"/>
      <c r="H7660" s="72"/>
      <c r="I7660" s="2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</row>
    <row r="7661" spans="1:38">
      <c r="A7661"/>
      <c r="B7661"/>
      <c r="C7661"/>
      <c r="D7661"/>
      <c r="E7661"/>
      <c r="F7661"/>
      <c r="G7661" s="72"/>
      <c r="H7661" s="72"/>
      <c r="I7661" s="2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</row>
    <row r="7662" spans="1:38">
      <c r="A7662"/>
      <c r="B7662"/>
      <c r="C7662"/>
      <c r="D7662"/>
      <c r="E7662"/>
      <c r="F7662"/>
      <c r="G7662" s="72"/>
      <c r="H7662" s="72"/>
      <c r="I7662" s="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</row>
    <row r="7663" spans="1:38">
      <c r="A7663"/>
      <c r="B7663"/>
      <c r="C7663"/>
      <c r="D7663"/>
      <c r="E7663"/>
      <c r="F7663"/>
      <c r="G7663" s="72"/>
      <c r="H7663" s="72"/>
      <c r="I7663" s="2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</row>
    <row r="7664" spans="1:38">
      <c r="A7664"/>
      <c r="B7664"/>
      <c r="C7664"/>
      <c r="D7664"/>
      <c r="E7664"/>
      <c r="F7664"/>
      <c r="G7664" s="72"/>
      <c r="H7664" s="72"/>
      <c r="I7664" s="2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</row>
    <row r="7665" spans="1:38">
      <c r="A7665"/>
      <c r="B7665"/>
      <c r="C7665"/>
      <c r="D7665"/>
      <c r="E7665"/>
      <c r="F7665"/>
      <c r="G7665" s="72"/>
      <c r="H7665" s="72"/>
      <c r="I7665" s="2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</row>
    <row r="7666" spans="1:38">
      <c r="A7666"/>
      <c r="B7666"/>
      <c r="C7666"/>
      <c r="D7666"/>
      <c r="E7666"/>
      <c r="F7666"/>
      <c r="G7666" s="72"/>
      <c r="H7666" s="72"/>
      <c r="I7666" s="2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</row>
    <row r="7667" spans="1:38">
      <c r="A7667"/>
      <c r="B7667"/>
      <c r="C7667"/>
      <c r="D7667"/>
      <c r="E7667"/>
      <c r="F7667"/>
      <c r="G7667" s="72"/>
      <c r="H7667" s="72"/>
      <c r="I7667" s="2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</row>
    <row r="7668" spans="1:38">
      <c r="A7668"/>
      <c r="B7668"/>
      <c r="C7668"/>
      <c r="D7668"/>
      <c r="E7668"/>
      <c r="F7668"/>
      <c r="G7668" s="72"/>
      <c r="H7668" s="72"/>
      <c r="I7668" s="2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</row>
    <row r="7669" spans="1:38">
      <c r="A7669"/>
      <c r="B7669"/>
      <c r="C7669"/>
      <c r="D7669"/>
      <c r="E7669"/>
      <c r="F7669"/>
      <c r="G7669" s="72"/>
      <c r="H7669" s="72"/>
      <c r="I7669" s="2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</row>
    <row r="7670" spans="1:38">
      <c r="A7670"/>
      <c r="B7670"/>
      <c r="C7670"/>
      <c r="D7670"/>
      <c r="E7670"/>
      <c r="F7670"/>
      <c r="G7670" s="72"/>
      <c r="H7670" s="72"/>
      <c r="I7670" s="2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</row>
    <row r="7671" spans="1:38">
      <c r="A7671"/>
      <c r="B7671"/>
      <c r="C7671"/>
      <c r="D7671"/>
      <c r="E7671"/>
      <c r="F7671"/>
      <c r="G7671" s="72"/>
      <c r="H7671" s="72"/>
      <c r="I7671" s="2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</row>
    <row r="7672" spans="1:38">
      <c r="A7672"/>
      <c r="B7672"/>
      <c r="C7672"/>
      <c r="D7672"/>
      <c r="E7672"/>
      <c r="F7672"/>
      <c r="G7672" s="72"/>
      <c r="H7672" s="72"/>
      <c r="I7672" s="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</row>
    <row r="7673" spans="1:38">
      <c r="A7673"/>
      <c r="B7673"/>
      <c r="C7673"/>
      <c r="D7673"/>
      <c r="E7673"/>
      <c r="F7673"/>
      <c r="G7673" s="72"/>
      <c r="H7673" s="72"/>
      <c r="I7673" s="2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</row>
    <row r="7674" spans="1:38">
      <c r="A7674"/>
      <c r="B7674"/>
      <c r="C7674"/>
      <c r="D7674"/>
      <c r="E7674"/>
      <c r="F7674"/>
      <c r="G7674" s="72"/>
      <c r="H7674" s="72"/>
      <c r="I7674" s="2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</row>
    <row r="7675" spans="1:38">
      <c r="A7675"/>
      <c r="B7675"/>
      <c r="C7675"/>
      <c r="D7675"/>
      <c r="E7675"/>
      <c r="F7675"/>
      <c r="G7675" s="72"/>
      <c r="H7675" s="72"/>
      <c r="I7675" s="2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</row>
    <row r="7676" spans="1:38">
      <c r="A7676"/>
      <c r="B7676"/>
      <c r="C7676"/>
      <c r="D7676"/>
      <c r="E7676"/>
      <c r="F7676"/>
      <c r="G7676" s="72"/>
      <c r="H7676" s="72"/>
      <c r="I7676" s="2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</row>
    <row r="7677" spans="1:38">
      <c r="A7677"/>
      <c r="B7677"/>
      <c r="C7677"/>
      <c r="D7677"/>
      <c r="E7677"/>
      <c r="F7677"/>
      <c r="G7677" s="72"/>
      <c r="H7677" s="72"/>
      <c r="I7677" s="2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</row>
    <row r="7678" spans="1:38">
      <c r="A7678"/>
      <c r="B7678"/>
      <c r="C7678"/>
      <c r="D7678"/>
      <c r="E7678"/>
      <c r="F7678"/>
      <c r="G7678" s="72"/>
      <c r="H7678" s="72"/>
      <c r="I7678" s="2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</row>
    <row r="7679" spans="1:38">
      <c r="A7679"/>
      <c r="B7679"/>
      <c r="C7679"/>
      <c r="D7679"/>
      <c r="E7679"/>
      <c r="F7679"/>
      <c r="G7679" s="72"/>
      <c r="H7679" s="72"/>
      <c r="I7679" s="2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</row>
    <row r="7680" spans="1:38">
      <c r="A7680"/>
      <c r="B7680"/>
      <c r="C7680"/>
      <c r="D7680"/>
      <c r="E7680"/>
      <c r="F7680"/>
      <c r="G7680" s="72"/>
      <c r="H7680" s="72"/>
      <c r="I7680" s="2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</row>
    <row r="7681" spans="1:38">
      <c r="A7681"/>
      <c r="B7681"/>
      <c r="C7681"/>
      <c r="D7681"/>
      <c r="E7681"/>
      <c r="F7681"/>
      <c r="G7681" s="72"/>
      <c r="H7681" s="72"/>
      <c r="I7681" s="2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</row>
    <row r="7682" spans="1:38">
      <c r="A7682"/>
      <c r="B7682"/>
      <c r="C7682"/>
      <c r="D7682"/>
      <c r="E7682"/>
      <c r="F7682"/>
      <c r="G7682" s="72"/>
      <c r="H7682" s="72"/>
      <c r="I7682" s="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</row>
    <row r="7683" spans="1:38">
      <c r="A7683"/>
      <c r="B7683"/>
      <c r="C7683"/>
      <c r="D7683"/>
      <c r="E7683"/>
      <c r="F7683"/>
      <c r="G7683" s="72"/>
      <c r="H7683" s="72"/>
      <c r="I7683" s="2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</row>
    <row r="7684" spans="1:38">
      <c r="A7684"/>
      <c r="B7684"/>
      <c r="C7684"/>
      <c r="D7684"/>
      <c r="E7684"/>
      <c r="F7684"/>
      <c r="G7684" s="72"/>
      <c r="H7684" s="72"/>
      <c r="I7684" s="2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</row>
    <row r="7685" spans="1:38">
      <c r="A7685"/>
      <c r="B7685"/>
      <c r="C7685"/>
      <c r="D7685"/>
      <c r="E7685"/>
      <c r="F7685"/>
      <c r="G7685" s="72"/>
      <c r="H7685" s="72"/>
      <c r="I7685" s="2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</row>
    <row r="7686" spans="1:38">
      <c r="A7686"/>
      <c r="B7686"/>
      <c r="C7686"/>
      <c r="D7686"/>
      <c r="E7686"/>
      <c r="F7686"/>
      <c r="G7686" s="72"/>
      <c r="H7686" s="72"/>
      <c r="I7686" s="2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</row>
    <row r="7687" spans="1:38">
      <c r="A7687"/>
      <c r="B7687"/>
      <c r="C7687"/>
      <c r="D7687"/>
      <c r="E7687"/>
      <c r="F7687"/>
      <c r="G7687" s="72"/>
      <c r="H7687" s="72"/>
      <c r="I7687" s="2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</row>
    <row r="7688" spans="1:38">
      <c r="A7688"/>
      <c r="B7688"/>
      <c r="C7688"/>
      <c r="D7688"/>
      <c r="E7688"/>
      <c r="F7688"/>
      <c r="G7688" s="72"/>
      <c r="H7688" s="72"/>
      <c r="I7688" s="2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</row>
    <row r="7689" spans="1:38">
      <c r="A7689"/>
      <c r="B7689"/>
      <c r="C7689"/>
      <c r="D7689"/>
      <c r="E7689"/>
      <c r="F7689"/>
      <c r="G7689" s="72"/>
      <c r="H7689" s="72"/>
      <c r="I7689" s="2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</row>
    <row r="7690" spans="1:38">
      <c r="A7690"/>
      <c r="B7690"/>
      <c r="C7690"/>
      <c r="D7690"/>
      <c r="E7690"/>
      <c r="F7690"/>
      <c r="G7690" s="72"/>
      <c r="H7690" s="72"/>
      <c r="I7690" s="2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</row>
    <row r="7691" spans="1:38">
      <c r="A7691"/>
      <c r="B7691"/>
      <c r="C7691"/>
      <c r="D7691"/>
      <c r="E7691"/>
      <c r="F7691"/>
      <c r="G7691" s="72"/>
      <c r="H7691" s="72"/>
      <c r="I7691" s="2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</row>
    <row r="7692" spans="1:38">
      <c r="A7692"/>
      <c r="B7692"/>
      <c r="C7692"/>
      <c r="D7692"/>
      <c r="E7692"/>
      <c r="F7692"/>
      <c r="G7692" s="72"/>
      <c r="H7692" s="72"/>
      <c r="I7692" s="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</row>
    <row r="7693" spans="1:38">
      <c r="A7693"/>
      <c r="B7693"/>
      <c r="C7693"/>
      <c r="D7693"/>
      <c r="E7693"/>
      <c r="F7693"/>
      <c r="G7693" s="72"/>
      <c r="H7693" s="72"/>
      <c r="I7693" s="2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</row>
    <row r="7694" spans="1:38">
      <c r="A7694"/>
      <c r="B7694"/>
      <c r="C7694"/>
      <c r="D7694"/>
      <c r="E7694"/>
      <c r="F7694"/>
      <c r="G7694" s="72"/>
      <c r="H7694" s="72"/>
      <c r="I7694" s="2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</row>
    <row r="7695" spans="1:38">
      <c r="A7695"/>
      <c r="B7695"/>
      <c r="C7695"/>
      <c r="D7695"/>
      <c r="E7695"/>
      <c r="F7695"/>
      <c r="G7695" s="72"/>
      <c r="H7695" s="72"/>
      <c r="I7695" s="2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</row>
    <row r="7696" spans="1:38">
      <c r="A7696"/>
      <c r="B7696"/>
      <c r="C7696"/>
      <c r="D7696"/>
      <c r="E7696"/>
      <c r="F7696"/>
      <c r="G7696" s="72"/>
      <c r="H7696" s="72"/>
      <c r="I7696" s="2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</row>
    <row r="7697" spans="1:38">
      <c r="A7697"/>
      <c r="B7697"/>
      <c r="C7697"/>
      <c r="D7697"/>
      <c r="E7697"/>
      <c r="F7697"/>
      <c r="G7697" s="72"/>
      <c r="H7697" s="72"/>
      <c r="I7697" s="2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</row>
    <row r="7698" spans="1:38">
      <c r="A7698"/>
      <c r="B7698"/>
      <c r="C7698"/>
      <c r="D7698"/>
      <c r="E7698"/>
      <c r="F7698"/>
      <c r="G7698" s="72"/>
      <c r="H7698" s="72"/>
      <c r="I7698" s="2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</row>
    <row r="7699" spans="1:38">
      <c r="A7699"/>
      <c r="B7699"/>
      <c r="C7699"/>
      <c r="D7699"/>
      <c r="E7699"/>
      <c r="F7699"/>
      <c r="G7699" s="72"/>
      <c r="H7699" s="72"/>
      <c r="I7699" s="2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</row>
    <row r="7700" spans="1:38">
      <c r="A7700"/>
      <c r="B7700"/>
      <c r="C7700"/>
      <c r="D7700"/>
      <c r="E7700"/>
      <c r="F7700"/>
      <c r="G7700" s="72"/>
      <c r="H7700" s="72"/>
      <c r="I7700" s="2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</row>
    <row r="7701" spans="1:38">
      <c r="A7701"/>
      <c r="B7701"/>
      <c r="C7701"/>
      <c r="D7701"/>
      <c r="E7701"/>
      <c r="F7701"/>
      <c r="G7701" s="72"/>
      <c r="H7701" s="72"/>
      <c r="I7701" s="2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</row>
    <row r="7702" spans="1:38">
      <c r="A7702"/>
      <c r="B7702"/>
      <c r="C7702"/>
      <c r="D7702"/>
      <c r="E7702"/>
      <c r="F7702"/>
      <c r="G7702" s="72"/>
      <c r="H7702" s="72"/>
      <c r="I7702" s="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</row>
    <row r="7703" spans="1:38">
      <c r="A7703"/>
      <c r="B7703"/>
      <c r="C7703"/>
      <c r="D7703"/>
      <c r="E7703"/>
      <c r="F7703"/>
      <c r="G7703" s="72"/>
      <c r="H7703" s="72"/>
      <c r="I7703" s="2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</row>
    <row r="7704" spans="1:38">
      <c r="A7704"/>
      <c r="B7704"/>
      <c r="C7704"/>
      <c r="D7704"/>
      <c r="E7704"/>
      <c r="F7704"/>
      <c r="G7704" s="72"/>
      <c r="H7704" s="72"/>
      <c r="I7704" s="2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</row>
    <row r="7705" spans="1:38">
      <c r="A7705"/>
      <c r="B7705"/>
      <c r="C7705"/>
      <c r="D7705"/>
      <c r="E7705"/>
      <c r="F7705"/>
      <c r="G7705" s="72"/>
      <c r="H7705" s="72"/>
      <c r="I7705" s="2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</row>
    <row r="7706" spans="1:38">
      <c r="A7706"/>
      <c r="B7706"/>
      <c r="C7706"/>
      <c r="D7706"/>
      <c r="E7706"/>
      <c r="F7706"/>
      <c r="G7706" s="72"/>
      <c r="H7706" s="72"/>
      <c r="I7706" s="2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</row>
    <row r="7707" spans="1:38">
      <c r="A7707"/>
      <c r="B7707"/>
      <c r="C7707"/>
      <c r="D7707"/>
      <c r="E7707"/>
      <c r="F7707"/>
      <c r="G7707" s="72"/>
      <c r="H7707" s="72"/>
      <c r="I7707" s="2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</row>
    <row r="7708" spans="1:38">
      <c r="A7708"/>
      <c r="B7708"/>
      <c r="C7708"/>
      <c r="D7708"/>
      <c r="E7708"/>
      <c r="F7708"/>
      <c r="G7708" s="72"/>
      <c r="H7708" s="72"/>
      <c r="I7708" s="2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</row>
    <row r="7709" spans="1:38">
      <c r="A7709"/>
      <c r="B7709"/>
      <c r="C7709"/>
      <c r="D7709"/>
      <c r="E7709"/>
      <c r="F7709"/>
      <c r="G7709" s="72"/>
      <c r="H7709" s="72"/>
      <c r="I7709" s="2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</row>
    <row r="7710" spans="1:38">
      <c r="A7710"/>
      <c r="B7710"/>
      <c r="C7710"/>
      <c r="D7710"/>
      <c r="E7710"/>
      <c r="F7710"/>
      <c r="G7710" s="72"/>
      <c r="H7710" s="72"/>
      <c r="I7710" s="2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</row>
    <row r="7711" spans="1:38">
      <c r="A7711"/>
      <c r="B7711"/>
      <c r="C7711"/>
      <c r="D7711"/>
      <c r="E7711"/>
      <c r="F7711"/>
      <c r="G7711" s="72"/>
      <c r="H7711" s="72"/>
      <c r="I7711" s="2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</row>
    <row r="7712" spans="1:38">
      <c r="A7712"/>
      <c r="B7712"/>
      <c r="C7712"/>
      <c r="D7712"/>
      <c r="E7712"/>
      <c r="F7712"/>
      <c r="G7712" s="72"/>
      <c r="H7712" s="72"/>
      <c r="I7712" s="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</row>
    <row r="7713" spans="1:38">
      <c r="A7713"/>
      <c r="B7713"/>
      <c r="C7713"/>
      <c r="D7713"/>
      <c r="E7713"/>
      <c r="F7713"/>
      <c r="G7713" s="72"/>
      <c r="H7713" s="72"/>
      <c r="I7713" s="2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</row>
    <row r="7714" spans="1:38">
      <c r="A7714"/>
      <c r="B7714"/>
      <c r="C7714"/>
      <c r="D7714"/>
      <c r="E7714"/>
      <c r="F7714"/>
      <c r="G7714" s="72"/>
      <c r="H7714" s="72"/>
      <c r="I7714" s="2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</row>
    <row r="7715" spans="1:38">
      <c r="A7715"/>
      <c r="B7715"/>
      <c r="C7715"/>
      <c r="D7715"/>
      <c r="E7715"/>
      <c r="F7715"/>
      <c r="G7715" s="72"/>
      <c r="H7715" s="72"/>
      <c r="I7715" s="2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</row>
    <row r="7716" spans="1:38">
      <c r="A7716"/>
      <c r="B7716"/>
      <c r="C7716"/>
      <c r="D7716"/>
      <c r="E7716"/>
      <c r="F7716"/>
      <c r="G7716" s="72"/>
      <c r="H7716" s="72"/>
      <c r="I7716" s="2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</row>
    <row r="7717" spans="1:38">
      <c r="A7717"/>
      <c r="B7717"/>
      <c r="C7717"/>
      <c r="D7717"/>
      <c r="E7717"/>
      <c r="F7717"/>
      <c r="G7717" s="72"/>
      <c r="H7717" s="72"/>
      <c r="I7717" s="2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</row>
    <row r="7718" spans="1:38">
      <c r="A7718"/>
      <c r="B7718"/>
      <c r="C7718"/>
      <c r="D7718"/>
      <c r="E7718"/>
      <c r="F7718"/>
      <c r="G7718" s="72"/>
      <c r="H7718" s="72"/>
      <c r="I7718" s="2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</row>
    <row r="7719" spans="1:38">
      <c r="A7719"/>
      <c r="B7719"/>
      <c r="C7719"/>
      <c r="D7719"/>
      <c r="E7719"/>
      <c r="F7719"/>
      <c r="G7719" s="72"/>
      <c r="H7719" s="72"/>
      <c r="I7719" s="2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</row>
    <row r="7720" spans="1:38">
      <c r="A7720"/>
      <c r="B7720"/>
      <c r="C7720"/>
      <c r="D7720"/>
      <c r="E7720"/>
      <c r="F7720"/>
      <c r="G7720" s="72"/>
      <c r="H7720" s="72"/>
      <c r="I7720" s="2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</row>
    <row r="7721" spans="1:38">
      <c r="A7721"/>
      <c r="B7721"/>
      <c r="C7721"/>
      <c r="D7721"/>
      <c r="E7721"/>
      <c r="F7721"/>
      <c r="G7721" s="72"/>
      <c r="H7721" s="72"/>
      <c r="I7721" s="2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</row>
    <row r="7722" spans="1:38">
      <c r="A7722"/>
      <c r="B7722"/>
      <c r="C7722"/>
      <c r="D7722"/>
      <c r="E7722"/>
      <c r="F7722"/>
      <c r="G7722" s="72"/>
      <c r="H7722" s="72"/>
      <c r="I7722" s="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  <c r="AJ7722"/>
      <c r="AK7722"/>
      <c r="AL7722"/>
    </row>
    <row r="7723" spans="1:38">
      <c r="A7723"/>
      <c r="B7723"/>
      <c r="C7723"/>
      <c r="D7723"/>
      <c r="E7723"/>
      <c r="F7723"/>
      <c r="G7723" s="72"/>
      <c r="H7723" s="72"/>
      <c r="I7723" s="2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</row>
    <row r="7724" spans="1:38">
      <c r="A7724"/>
      <c r="B7724"/>
      <c r="C7724"/>
      <c r="D7724"/>
      <c r="E7724"/>
      <c r="F7724"/>
      <c r="G7724" s="72"/>
      <c r="H7724" s="72"/>
      <c r="I7724" s="2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</row>
    <row r="7725" spans="1:38">
      <c r="A7725"/>
      <c r="B7725"/>
      <c r="C7725"/>
      <c r="D7725"/>
      <c r="E7725"/>
      <c r="F7725"/>
      <c r="G7725" s="72"/>
      <c r="H7725" s="72"/>
      <c r="I7725" s="2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</row>
    <row r="7726" spans="1:38">
      <c r="A7726"/>
      <c r="B7726"/>
      <c r="C7726"/>
      <c r="D7726"/>
      <c r="E7726"/>
      <c r="F7726"/>
      <c r="G7726" s="72"/>
      <c r="H7726" s="72"/>
      <c r="I7726" s="2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</row>
    <row r="7727" spans="1:38">
      <c r="A7727"/>
      <c r="B7727"/>
      <c r="C7727"/>
      <c r="D7727"/>
      <c r="E7727"/>
      <c r="F7727"/>
      <c r="G7727" s="72"/>
      <c r="H7727" s="72"/>
      <c r="I7727" s="2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</row>
    <row r="7728" spans="1:38">
      <c r="A7728"/>
      <c r="B7728"/>
      <c r="C7728"/>
      <c r="D7728"/>
      <c r="E7728"/>
      <c r="F7728"/>
      <c r="G7728" s="72"/>
      <c r="H7728" s="72"/>
      <c r="I7728" s="2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</row>
    <row r="7729" spans="1:38">
      <c r="A7729"/>
      <c r="B7729"/>
      <c r="C7729"/>
      <c r="D7729"/>
      <c r="E7729"/>
      <c r="F7729"/>
      <c r="G7729" s="72"/>
      <c r="H7729" s="72"/>
      <c r="I7729" s="2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</row>
    <row r="7730" spans="1:38">
      <c r="A7730"/>
      <c r="B7730"/>
      <c r="C7730"/>
      <c r="D7730"/>
      <c r="E7730"/>
      <c r="F7730"/>
      <c r="G7730" s="72"/>
      <c r="H7730" s="72"/>
      <c r="I7730" s="2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</row>
    <row r="7731" spans="1:38">
      <c r="A7731"/>
      <c r="B7731"/>
      <c r="C7731"/>
      <c r="D7731"/>
      <c r="E7731"/>
      <c r="F7731"/>
      <c r="G7731" s="72"/>
      <c r="H7731" s="72"/>
      <c r="I7731" s="2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</row>
    <row r="7732" spans="1:38">
      <c r="A7732"/>
      <c r="B7732"/>
      <c r="C7732"/>
      <c r="D7732"/>
      <c r="E7732"/>
      <c r="F7732"/>
      <c r="G7732" s="72"/>
      <c r="H7732" s="72"/>
      <c r="I7732" s="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</row>
    <row r="7733" spans="1:38">
      <c r="A7733"/>
      <c r="B7733"/>
      <c r="C7733"/>
      <c r="D7733"/>
      <c r="E7733"/>
      <c r="F7733"/>
      <c r="G7733" s="72"/>
      <c r="H7733" s="72"/>
      <c r="I7733" s="2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</row>
    <row r="7734" spans="1:38">
      <c r="A7734"/>
      <c r="B7734"/>
      <c r="C7734"/>
      <c r="D7734"/>
      <c r="E7734"/>
      <c r="F7734"/>
      <c r="G7734" s="72"/>
      <c r="H7734" s="72"/>
      <c r="I7734" s="2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</row>
    <row r="7735" spans="1:38">
      <c r="A7735"/>
      <c r="B7735"/>
      <c r="C7735"/>
      <c r="D7735"/>
      <c r="E7735"/>
      <c r="F7735"/>
      <c r="G7735" s="72"/>
      <c r="H7735" s="72"/>
      <c r="I7735" s="2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</row>
    <row r="7736" spans="1:38">
      <c r="A7736"/>
      <c r="B7736"/>
      <c r="C7736"/>
      <c r="D7736"/>
      <c r="E7736"/>
      <c r="F7736"/>
      <c r="G7736" s="72"/>
      <c r="H7736" s="72"/>
      <c r="I7736" s="2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</row>
    <row r="7737" spans="1:38">
      <c r="A7737"/>
      <c r="B7737"/>
      <c r="C7737"/>
      <c r="D7737"/>
      <c r="E7737"/>
      <c r="F7737"/>
      <c r="G7737" s="72"/>
      <c r="H7737" s="72"/>
      <c r="I7737" s="2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</row>
    <row r="7738" spans="1:38">
      <c r="A7738"/>
      <c r="B7738"/>
      <c r="C7738"/>
      <c r="D7738"/>
      <c r="E7738"/>
      <c r="F7738"/>
      <c r="G7738" s="72"/>
      <c r="H7738" s="72"/>
      <c r="I7738" s="2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</row>
    <row r="7739" spans="1:38">
      <c r="A7739"/>
      <c r="B7739"/>
      <c r="C7739"/>
      <c r="D7739"/>
      <c r="E7739"/>
      <c r="F7739"/>
      <c r="G7739" s="72"/>
      <c r="H7739" s="72"/>
      <c r="I7739" s="2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</row>
    <row r="7740" spans="1:38">
      <c r="A7740"/>
      <c r="B7740"/>
      <c r="C7740"/>
      <c r="D7740"/>
      <c r="E7740"/>
      <c r="F7740"/>
      <c r="G7740" s="72"/>
      <c r="H7740" s="72"/>
      <c r="I7740" s="2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</row>
    <row r="7741" spans="1:38">
      <c r="A7741"/>
      <c r="B7741"/>
      <c r="C7741"/>
      <c r="D7741"/>
      <c r="E7741"/>
      <c r="F7741"/>
      <c r="G7741" s="72"/>
      <c r="H7741" s="72"/>
      <c r="I7741" s="2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</row>
    <row r="7742" spans="1:38">
      <c r="A7742"/>
      <c r="B7742"/>
      <c r="C7742"/>
      <c r="D7742"/>
      <c r="E7742"/>
      <c r="F7742"/>
      <c r="G7742" s="72"/>
      <c r="H7742" s="72"/>
      <c r="I7742" s="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</row>
    <row r="7743" spans="1:38">
      <c r="A7743"/>
      <c r="B7743"/>
      <c r="C7743"/>
      <c r="D7743"/>
      <c r="E7743"/>
      <c r="F7743"/>
      <c r="G7743" s="72"/>
      <c r="H7743" s="72"/>
      <c r="I7743" s="2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</row>
    <row r="7744" spans="1:38">
      <c r="A7744"/>
      <c r="B7744"/>
      <c r="C7744"/>
      <c r="D7744"/>
      <c r="E7744"/>
      <c r="F7744"/>
      <c r="G7744" s="72"/>
      <c r="H7744" s="72"/>
      <c r="I7744" s="2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</row>
    <row r="7745" spans="1:38">
      <c r="A7745"/>
      <c r="B7745"/>
      <c r="C7745"/>
      <c r="D7745"/>
      <c r="E7745"/>
      <c r="F7745"/>
      <c r="G7745" s="72"/>
      <c r="H7745" s="72"/>
      <c r="I7745" s="2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</row>
    <row r="7746" spans="1:38">
      <c r="A7746"/>
      <c r="B7746"/>
      <c r="C7746"/>
      <c r="D7746"/>
      <c r="E7746"/>
      <c r="F7746"/>
      <c r="G7746" s="72"/>
      <c r="H7746" s="72"/>
      <c r="I7746" s="2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</row>
    <row r="7747" spans="1:38">
      <c r="A7747"/>
      <c r="B7747"/>
      <c r="C7747"/>
      <c r="D7747"/>
      <c r="E7747"/>
      <c r="F7747"/>
      <c r="G7747" s="72"/>
      <c r="H7747" s="72"/>
      <c r="I7747" s="2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</row>
    <row r="7748" spans="1:38">
      <c r="A7748"/>
      <c r="B7748"/>
      <c r="C7748"/>
      <c r="D7748"/>
      <c r="E7748"/>
      <c r="F7748"/>
      <c r="G7748" s="72"/>
      <c r="H7748" s="72"/>
      <c r="I7748" s="2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</row>
    <row r="7749" spans="1:38">
      <c r="A7749"/>
      <c r="B7749"/>
      <c r="C7749"/>
      <c r="D7749"/>
      <c r="E7749"/>
      <c r="F7749"/>
      <c r="G7749" s="72"/>
      <c r="H7749" s="72"/>
      <c r="I7749" s="2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</row>
    <row r="7750" spans="1:38">
      <c r="A7750"/>
      <c r="B7750"/>
      <c r="C7750"/>
      <c r="D7750"/>
      <c r="E7750"/>
      <c r="F7750"/>
      <c r="G7750" s="72"/>
      <c r="H7750" s="72"/>
      <c r="I7750" s="2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</row>
    <row r="7751" spans="1:38">
      <c r="A7751"/>
      <c r="B7751"/>
      <c r="C7751"/>
      <c r="D7751"/>
      <c r="E7751"/>
      <c r="F7751"/>
      <c r="G7751" s="72"/>
      <c r="H7751" s="72"/>
      <c r="I7751" s="2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</row>
    <row r="7752" spans="1:38">
      <c r="A7752"/>
      <c r="B7752"/>
      <c r="C7752"/>
      <c r="D7752"/>
      <c r="E7752"/>
      <c r="F7752"/>
      <c r="G7752" s="72"/>
      <c r="H7752" s="72"/>
      <c r="I7752" s="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</row>
    <row r="7753" spans="1:38">
      <c r="A7753"/>
      <c r="B7753"/>
      <c r="C7753"/>
      <c r="D7753"/>
      <c r="E7753"/>
      <c r="F7753"/>
      <c r="G7753" s="72"/>
      <c r="H7753" s="72"/>
      <c r="I7753" s="2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</row>
    <row r="7754" spans="1:38">
      <c r="A7754"/>
      <c r="B7754"/>
      <c r="C7754"/>
      <c r="D7754"/>
      <c r="E7754"/>
      <c r="F7754"/>
      <c r="G7754" s="72"/>
      <c r="H7754" s="72"/>
      <c r="I7754" s="2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</row>
    <row r="7755" spans="1:38">
      <c r="A7755"/>
      <c r="B7755"/>
      <c r="C7755"/>
      <c r="D7755"/>
      <c r="E7755"/>
      <c r="F7755"/>
      <c r="G7755" s="72"/>
      <c r="H7755" s="72"/>
      <c r="I7755" s="2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</row>
    <row r="7756" spans="1:38">
      <c r="A7756"/>
      <c r="B7756"/>
      <c r="C7756"/>
      <c r="D7756"/>
      <c r="E7756"/>
      <c r="F7756"/>
      <c r="G7756" s="72"/>
      <c r="H7756" s="72"/>
      <c r="I7756" s="2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</row>
    <row r="7757" spans="1:38">
      <c r="A7757"/>
      <c r="B7757"/>
      <c r="C7757"/>
      <c r="D7757"/>
      <c r="E7757"/>
      <c r="F7757"/>
      <c r="G7757" s="72"/>
      <c r="H7757" s="72"/>
      <c r="I7757" s="2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</row>
    <row r="7758" spans="1:38">
      <c r="A7758"/>
      <c r="B7758"/>
      <c r="C7758"/>
      <c r="D7758"/>
      <c r="E7758"/>
      <c r="F7758"/>
      <c r="G7758" s="72"/>
      <c r="H7758" s="72"/>
      <c r="I7758" s="2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</row>
    <row r="7759" spans="1:38">
      <c r="A7759"/>
      <c r="B7759"/>
      <c r="C7759"/>
      <c r="D7759"/>
      <c r="E7759"/>
      <c r="F7759"/>
      <c r="G7759" s="72"/>
      <c r="H7759" s="72"/>
      <c r="I7759" s="2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</row>
    <row r="7760" spans="1:38">
      <c r="A7760"/>
      <c r="B7760"/>
      <c r="C7760"/>
      <c r="D7760"/>
      <c r="E7760"/>
      <c r="F7760"/>
      <c r="G7760" s="72"/>
      <c r="H7760" s="72"/>
      <c r="I7760" s="2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</row>
    <row r="7761" spans="1:38">
      <c r="A7761"/>
      <c r="B7761"/>
      <c r="C7761"/>
      <c r="D7761"/>
      <c r="E7761"/>
      <c r="F7761"/>
      <c r="G7761" s="72"/>
      <c r="H7761" s="72"/>
      <c r="I7761" s="2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</row>
    <row r="7762" spans="1:38">
      <c r="A7762"/>
      <c r="B7762"/>
      <c r="C7762"/>
      <c r="D7762"/>
      <c r="E7762"/>
      <c r="F7762"/>
      <c r="G7762" s="72"/>
      <c r="H7762" s="72"/>
      <c r="I7762" s="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</row>
    <row r="7763" spans="1:38">
      <c r="A7763"/>
      <c r="B7763"/>
      <c r="C7763"/>
      <c r="D7763"/>
      <c r="E7763"/>
      <c r="F7763"/>
      <c r="G7763" s="72"/>
      <c r="H7763" s="72"/>
      <c r="I7763" s="2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</row>
    <row r="7764" spans="1:38">
      <c r="A7764"/>
      <c r="B7764"/>
      <c r="C7764"/>
      <c r="D7764"/>
      <c r="E7764"/>
      <c r="F7764"/>
      <c r="G7764" s="72"/>
      <c r="H7764" s="72"/>
      <c r="I7764" s="2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</row>
    <row r="7765" spans="1:38">
      <c r="A7765"/>
      <c r="B7765"/>
      <c r="C7765"/>
      <c r="D7765"/>
      <c r="E7765"/>
      <c r="F7765"/>
      <c r="G7765" s="72"/>
      <c r="H7765" s="72"/>
      <c r="I7765" s="2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</row>
    <row r="7766" spans="1:38">
      <c r="A7766"/>
      <c r="B7766"/>
      <c r="C7766"/>
      <c r="D7766"/>
      <c r="E7766"/>
      <c r="F7766"/>
      <c r="G7766" s="72"/>
      <c r="H7766" s="72"/>
      <c r="I7766" s="2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</row>
    <row r="7767" spans="1:38">
      <c r="A7767"/>
      <c r="B7767"/>
      <c r="C7767"/>
      <c r="D7767"/>
      <c r="E7767"/>
      <c r="F7767"/>
      <c r="G7767" s="72"/>
      <c r="H7767" s="72"/>
      <c r="I7767" s="2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</row>
    <row r="7768" spans="1:38">
      <c r="A7768"/>
      <c r="B7768"/>
      <c r="C7768"/>
      <c r="D7768"/>
      <c r="E7768"/>
      <c r="F7768"/>
      <c r="G7768" s="72"/>
      <c r="H7768" s="72"/>
      <c r="I7768" s="2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</row>
    <row r="7769" spans="1:38">
      <c r="A7769"/>
      <c r="B7769"/>
      <c r="C7769"/>
      <c r="D7769"/>
      <c r="E7769"/>
      <c r="F7769"/>
      <c r="G7769" s="72"/>
      <c r="H7769" s="72"/>
      <c r="I7769" s="2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</row>
    <row r="7770" spans="1:38">
      <c r="A7770"/>
      <c r="B7770"/>
      <c r="C7770"/>
      <c r="D7770"/>
      <c r="E7770"/>
      <c r="F7770"/>
      <c r="G7770" s="72"/>
      <c r="H7770" s="72"/>
      <c r="I7770" s="2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</row>
    <row r="7771" spans="1:38">
      <c r="A7771"/>
      <c r="B7771"/>
      <c r="C7771"/>
      <c r="D7771"/>
      <c r="E7771"/>
      <c r="F7771"/>
      <c r="G7771" s="72"/>
      <c r="H7771" s="72"/>
      <c r="I7771" s="2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</row>
    <row r="7772" spans="1:38">
      <c r="A7772"/>
      <c r="B7772"/>
      <c r="C7772"/>
      <c r="D7772"/>
      <c r="E7772"/>
      <c r="F7772"/>
      <c r="G7772" s="72"/>
      <c r="H7772" s="72"/>
      <c r="I7772" s="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</row>
    <row r="7773" spans="1:38">
      <c r="A7773"/>
      <c r="B7773"/>
      <c r="C7773"/>
      <c r="D7773"/>
      <c r="E7773"/>
      <c r="F7773"/>
      <c r="G7773" s="72"/>
      <c r="H7773" s="72"/>
      <c r="I7773" s="2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</row>
    <row r="7774" spans="1:38">
      <c r="A7774"/>
      <c r="B7774"/>
      <c r="C7774"/>
      <c r="D7774"/>
      <c r="E7774"/>
      <c r="F7774"/>
      <c r="G7774" s="72"/>
      <c r="H7774" s="72"/>
      <c r="I7774" s="2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</row>
    <row r="7775" spans="1:38">
      <c r="A7775"/>
      <c r="B7775"/>
      <c r="C7775"/>
      <c r="D7775"/>
      <c r="E7775"/>
      <c r="F7775"/>
      <c r="G7775" s="72"/>
      <c r="H7775" s="72"/>
      <c r="I7775" s="2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</row>
    <row r="7776" spans="1:38">
      <c r="A7776"/>
      <c r="B7776"/>
      <c r="C7776"/>
      <c r="D7776"/>
      <c r="E7776"/>
      <c r="F7776"/>
      <c r="G7776" s="72"/>
      <c r="H7776" s="72"/>
      <c r="I7776" s="2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</row>
    <row r="7777" spans="1:38">
      <c r="A7777"/>
      <c r="B7777"/>
      <c r="C7777"/>
      <c r="D7777"/>
      <c r="E7777"/>
      <c r="F7777"/>
      <c r="G7777" s="72"/>
      <c r="H7777" s="72"/>
      <c r="I7777" s="2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</row>
    <row r="7778" spans="1:38">
      <c r="A7778"/>
      <c r="B7778"/>
      <c r="C7778"/>
      <c r="D7778"/>
      <c r="E7778"/>
      <c r="F7778"/>
      <c r="G7778" s="72"/>
      <c r="H7778" s="72"/>
      <c r="I7778" s="2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</row>
    <row r="7779" spans="1:38">
      <c r="A7779"/>
      <c r="B7779"/>
      <c r="C7779"/>
      <c r="D7779"/>
      <c r="E7779"/>
      <c r="F7779"/>
      <c r="G7779" s="72"/>
      <c r="H7779" s="72"/>
      <c r="I7779" s="2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</row>
    <row r="7780" spans="1:38">
      <c r="A7780"/>
      <c r="B7780"/>
      <c r="C7780"/>
      <c r="D7780"/>
      <c r="E7780"/>
      <c r="F7780"/>
      <c r="G7780" s="72"/>
      <c r="H7780" s="72"/>
      <c r="I7780" s="2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</row>
    <row r="7781" spans="1:38">
      <c r="A7781"/>
      <c r="B7781"/>
      <c r="C7781"/>
      <c r="D7781"/>
      <c r="E7781"/>
      <c r="F7781"/>
      <c r="G7781" s="72"/>
      <c r="H7781" s="72"/>
      <c r="I7781" s="2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</row>
    <row r="7782" spans="1:38">
      <c r="A7782"/>
      <c r="B7782"/>
      <c r="C7782"/>
      <c r="D7782"/>
      <c r="E7782"/>
      <c r="F7782"/>
      <c r="G7782" s="72"/>
      <c r="H7782" s="72"/>
      <c r="I7782" s="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</row>
    <row r="7783" spans="1:38">
      <c r="A7783"/>
      <c r="B7783"/>
      <c r="C7783"/>
      <c r="D7783"/>
      <c r="E7783"/>
      <c r="F7783"/>
      <c r="G7783" s="72"/>
      <c r="H7783" s="72"/>
      <c r="I7783" s="2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</row>
    <row r="7784" spans="1:38">
      <c r="A7784"/>
      <c r="B7784"/>
      <c r="C7784"/>
      <c r="D7784"/>
      <c r="E7784"/>
      <c r="F7784"/>
      <c r="G7784" s="72"/>
      <c r="H7784" s="72"/>
      <c r="I7784" s="2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</row>
    <row r="7785" spans="1:38">
      <c r="A7785"/>
      <c r="B7785"/>
      <c r="C7785"/>
      <c r="D7785"/>
      <c r="E7785"/>
      <c r="F7785"/>
      <c r="G7785" s="72"/>
      <c r="H7785" s="72"/>
      <c r="I7785" s="2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</row>
    <row r="7786" spans="1:38">
      <c r="A7786"/>
      <c r="B7786"/>
      <c r="C7786"/>
      <c r="D7786"/>
      <c r="E7786"/>
      <c r="F7786"/>
      <c r="G7786" s="72"/>
      <c r="H7786" s="72"/>
      <c r="I7786" s="2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</row>
    <row r="7787" spans="1:38">
      <c r="A7787"/>
      <c r="B7787"/>
      <c r="C7787"/>
      <c r="D7787"/>
      <c r="E7787"/>
      <c r="F7787"/>
      <c r="G7787" s="72"/>
      <c r="H7787" s="72"/>
      <c r="I7787" s="2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</row>
    <row r="7788" spans="1:38">
      <c r="A7788"/>
      <c r="B7788"/>
      <c r="C7788"/>
      <c r="D7788"/>
      <c r="E7788"/>
      <c r="F7788"/>
      <c r="G7788" s="72"/>
      <c r="H7788" s="72"/>
      <c r="I7788" s="2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</row>
    <row r="7789" spans="1:38">
      <c r="A7789"/>
      <c r="B7789"/>
      <c r="C7789"/>
      <c r="D7789"/>
      <c r="E7789"/>
      <c r="F7789"/>
      <c r="G7789" s="72"/>
      <c r="H7789" s="72"/>
      <c r="I7789" s="2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</row>
    <row r="7790" spans="1:38">
      <c r="A7790"/>
      <c r="B7790"/>
      <c r="C7790"/>
      <c r="D7790"/>
      <c r="E7790"/>
      <c r="F7790"/>
      <c r="G7790" s="72"/>
      <c r="H7790" s="72"/>
      <c r="I7790" s="2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</row>
    <row r="7791" spans="1:38">
      <c r="A7791"/>
      <c r="B7791"/>
      <c r="C7791"/>
      <c r="D7791"/>
      <c r="E7791"/>
      <c r="F7791"/>
      <c r="G7791" s="72"/>
      <c r="H7791" s="72"/>
      <c r="I7791" s="2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</row>
    <row r="7792" spans="1:38">
      <c r="A7792"/>
      <c r="B7792"/>
      <c r="C7792"/>
      <c r="D7792"/>
      <c r="E7792"/>
      <c r="F7792"/>
      <c r="G7792" s="72"/>
      <c r="H7792" s="72"/>
      <c r="I7792" s="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</row>
    <row r="7793" spans="1:38">
      <c r="A7793"/>
      <c r="B7793"/>
      <c r="C7793"/>
      <c r="D7793"/>
      <c r="E7793"/>
      <c r="F7793"/>
      <c r="G7793" s="72"/>
      <c r="H7793" s="72"/>
      <c r="I7793" s="2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</row>
    <row r="7794" spans="1:38">
      <c r="A7794"/>
      <c r="B7794"/>
      <c r="C7794"/>
      <c r="D7794"/>
      <c r="E7794"/>
      <c r="F7794"/>
      <c r="G7794" s="72"/>
      <c r="H7794" s="72"/>
      <c r="I7794" s="2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</row>
    <row r="7795" spans="1:38">
      <c r="A7795"/>
      <c r="B7795"/>
      <c r="C7795"/>
      <c r="D7795"/>
      <c r="E7795"/>
      <c r="F7795"/>
      <c r="G7795" s="72"/>
      <c r="H7795" s="72"/>
      <c r="I7795" s="2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</row>
    <row r="7796" spans="1:38">
      <c r="A7796"/>
      <c r="B7796"/>
      <c r="C7796"/>
      <c r="D7796"/>
      <c r="E7796"/>
      <c r="F7796"/>
      <c r="G7796" s="72"/>
      <c r="H7796" s="72"/>
      <c r="I7796" s="2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</row>
    <row r="7797" spans="1:38">
      <c r="A7797"/>
      <c r="B7797"/>
      <c r="C7797"/>
      <c r="D7797"/>
      <c r="E7797"/>
      <c r="F7797"/>
      <c r="G7797" s="72"/>
      <c r="H7797" s="72"/>
      <c r="I7797" s="2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</row>
    <row r="7798" spans="1:38">
      <c r="A7798"/>
      <c r="B7798"/>
      <c r="C7798"/>
      <c r="D7798"/>
      <c r="E7798"/>
      <c r="F7798"/>
      <c r="G7798" s="72"/>
      <c r="H7798" s="72"/>
      <c r="I7798" s="2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</row>
    <row r="7799" spans="1:38">
      <c r="A7799"/>
      <c r="B7799"/>
      <c r="C7799"/>
      <c r="D7799"/>
      <c r="E7799"/>
      <c r="F7799"/>
      <c r="G7799" s="72"/>
      <c r="H7799" s="72"/>
      <c r="I7799" s="2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</row>
    <row r="7800" spans="1:38">
      <c r="A7800"/>
      <c r="B7800"/>
      <c r="C7800"/>
      <c r="D7800"/>
      <c r="E7800"/>
      <c r="F7800"/>
      <c r="G7800" s="72"/>
      <c r="H7800" s="72"/>
      <c r="I7800" s="2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</row>
    <row r="7801" spans="1:38">
      <c r="A7801"/>
      <c r="B7801"/>
      <c r="C7801"/>
      <c r="D7801"/>
      <c r="E7801"/>
      <c r="F7801"/>
      <c r="G7801" s="72"/>
      <c r="H7801" s="72"/>
      <c r="I7801" s="2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</row>
    <row r="7802" spans="1:38">
      <c r="A7802"/>
      <c r="B7802"/>
      <c r="C7802"/>
      <c r="D7802"/>
      <c r="E7802"/>
      <c r="F7802"/>
      <c r="G7802" s="72"/>
      <c r="H7802" s="72"/>
      <c r="I7802" s="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</row>
    <row r="7803" spans="1:38">
      <c r="A7803"/>
      <c r="B7803"/>
      <c r="C7803"/>
      <c r="D7803"/>
      <c r="E7803"/>
      <c r="F7803"/>
      <c r="G7803" s="72"/>
      <c r="H7803" s="72"/>
      <c r="I7803" s="2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</row>
    <row r="7804" spans="1:38">
      <c r="A7804"/>
      <c r="B7804"/>
      <c r="C7804"/>
      <c r="D7804"/>
      <c r="E7804"/>
      <c r="F7804"/>
      <c r="G7804" s="72"/>
      <c r="H7804" s="72"/>
      <c r="I7804" s="2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</row>
    <row r="7805" spans="1:38">
      <c r="A7805"/>
      <c r="B7805"/>
      <c r="C7805"/>
      <c r="D7805"/>
      <c r="E7805"/>
      <c r="F7805"/>
      <c r="G7805" s="72"/>
      <c r="H7805" s="72"/>
      <c r="I7805" s="2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</row>
    <row r="7806" spans="1:38">
      <c r="A7806"/>
      <c r="B7806"/>
      <c r="C7806"/>
      <c r="D7806"/>
      <c r="E7806"/>
      <c r="F7806"/>
      <c r="G7806" s="72"/>
      <c r="H7806" s="72"/>
      <c r="I7806" s="2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</row>
    <row r="7807" spans="1:38">
      <c r="A7807"/>
      <c r="B7807"/>
      <c r="C7807"/>
      <c r="D7807"/>
      <c r="E7807"/>
      <c r="F7807"/>
      <c r="G7807" s="72"/>
      <c r="H7807" s="72"/>
      <c r="I7807" s="2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</row>
    <row r="7808" spans="1:38">
      <c r="A7808"/>
      <c r="B7808"/>
      <c r="C7808"/>
      <c r="D7808"/>
      <c r="E7808"/>
      <c r="F7808"/>
      <c r="G7808" s="72"/>
      <c r="H7808" s="72"/>
      <c r="I7808" s="2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  <c r="AJ7808"/>
      <c r="AK7808"/>
      <c r="AL7808"/>
    </row>
    <row r="7809" spans="1:38">
      <c r="A7809"/>
      <c r="B7809"/>
      <c r="C7809"/>
      <c r="D7809"/>
      <c r="E7809"/>
      <c r="F7809"/>
      <c r="G7809" s="72"/>
      <c r="H7809" s="72"/>
      <c r="I7809" s="2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</row>
    <row r="7810" spans="1:38">
      <c r="A7810"/>
      <c r="B7810"/>
      <c r="C7810"/>
      <c r="D7810"/>
      <c r="E7810"/>
      <c r="F7810"/>
      <c r="G7810" s="72"/>
      <c r="H7810" s="72"/>
      <c r="I7810" s="2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</row>
    <row r="7811" spans="1:38">
      <c r="A7811"/>
      <c r="B7811"/>
      <c r="C7811"/>
      <c r="D7811"/>
      <c r="E7811"/>
      <c r="F7811"/>
      <c r="G7811" s="72"/>
      <c r="H7811" s="72"/>
      <c r="I7811" s="2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</row>
    <row r="7812" spans="1:38">
      <c r="A7812"/>
      <c r="B7812"/>
      <c r="C7812"/>
      <c r="D7812"/>
      <c r="E7812"/>
      <c r="F7812"/>
      <c r="G7812" s="72"/>
      <c r="H7812" s="72"/>
      <c r="I7812" s="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</row>
    <row r="7813" spans="1:38">
      <c r="A7813"/>
      <c r="B7813"/>
      <c r="C7813"/>
      <c r="D7813"/>
      <c r="E7813"/>
      <c r="F7813"/>
      <c r="G7813" s="72"/>
      <c r="H7813" s="72"/>
      <c r="I7813" s="2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</row>
    <row r="7814" spans="1:38">
      <c r="A7814"/>
      <c r="B7814"/>
      <c r="C7814"/>
      <c r="D7814"/>
      <c r="E7814"/>
      <c r="F7814"/>
      <c r="G7814" s="72"/>
      <c r="H7814" s="72"/>
      <c r="I7814" s="2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</row>
    <row r="7815" spans="1:38">
      <c r="A7815"/>
      <c r="B7815"/>
      <c r="C7815"/>
      <c r="D7815"/>
      <c r="E7815"/>
      <c r="F7815"/>
      <c r="G7815" s="72"/>
      <c r="H7815" s="72"/>
      <c r="I7815" s="2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  <c r="AJ7815"/>
      <c r="AK7815"/>
      <c r="AL7815"/>
    </row>
    <row r="7816" spans="1:38">
      <c r="A7816"/>
      <c r="B7816"/>
      <c r="C7816"/>
      <c r="D7816"/>
      <c r="E7816"/>
      <c r="F7816"/>
      <c r="G7816" s="72"/>
      <c r="H7816" s="72"/>
      <c r="I7816" s="2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</row>
    <row r="7817" spans="1:38">
      <c r="A7817"/>
      <c r="B7817"/>
      <c r="C7817"/>
      <c r="D7817"/>
      <c r="E7817"/>
      <c r="F7817"/>
      <c r="G7817" s="72"/>
      <c r="H7817" s="72"/>
      <c r="I7817" s="2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</row>
    <row r="7818" spans="1:38">
      <c r="A7818"/>
      <c r="B7818"/>
      <c r="C7818"/>
      <c r="D7818"/>
      <c r="E7818"/>
      <c r="F7818"/>
      <c r="G7818" s="72"/>
      <c r="H7818" s="72"/>
      <c r="I7818" s="2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</row>
    <row r="7819" spans="1:38">
      <c r="A7819"/>
      <c r="B7819"/>
      <c r="C7819"/>
      <c r="D7819"/>
      <c r="E7819"/>
      <c r="F7819"/>
      <c r="G7819" s="72"/>
      <c r="H7819" s="72"/>
      <c r="I7819" s="2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</row>
    <row r="7820" spans="1:38">
      <c r="A7820"/>
      <c r="B7820"/>
      <c r="C7820"/>
      <c r="D7820"/>
      <c r="E7820"/>
      <c r="F7820"/>
      <c r="G7820" s="72"/>
      <c r="H7820" s="72"/>
      <c r="I7820" s="2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</row>
    <row r="7821" spans="1:38">
      <c r="A7821"/>
      <c r="B7821"/>
      <c r="C7821"/>
      <c r="D7821"/>
      <c r="E7821"/>
      <c r="F7821"/>
      <c r="G7821" s="72"/>
      <c r="H7821" s="72"/>
      <c r="I7821" s="2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</row>
    <row r="7822" spans="1:38">
      <c r="A7822"/>
      <c r="B7822"/>
      <c r="C7822"/>
      <c r="D7822"/>
      <c r="E7822"/>
      <c r="F7822"/>
      <c r="G7822" s="72"/>
      <c r="H7822" s="72"/>
      <c r="I7822" s="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  <c r="AJ7822"/>
      <c r="AK7822"/>
      <c r="AL7822"/>
    </row>
    <row r="7823" spans="1:38">
      <c r="A7823"/>
      <c r="B7823"/>
      <c r="C7823"/>
      <c r="D7823"/>
      <c r="E7823"/>
      <c r="F7823"/>
      <c r="G7823" s="72"/>
      <c r="H7823" s="72"/>
      <c r="I7823" s="2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</row>
    <row r="7824" spans="1:38">
      <c r="A7824"/>
      <c r="B7824"/>
      <c r="C7824"/>
      <c r="D7824"/>
      <c r="E7824"/>
      <c r="F7824"/>
      <c r="G7824" s="72"/>
      <c r="H7824" s="72"/>
      <c r="I7824" s="2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</row>
    <row r="7825" spans="1:38">
      <c r="A7825"/>
      <c r="B7825"/>
      <c r="C7825"/>
      <c r="D7825"/>
      <c r="E7825"/>
      <c r="F7825"/>
      <c r="G7825" s="72"/>
      <c r="H7825" s="72"/>
      <c r="I7825" s="2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</row>
    <row r="7826" spans="1:38">
      <c r="A7826"/>
      <c r="B7826"/>
      <c r="C7826"/>
      <c r="D7826"/>
      <c r="E7826"/>
      <c r="F7826"/>
      <c r="G7826" s="72"/>
      <c r="H7826" s="72"/>
      <c r="I7826" s="2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</row>
    <row r="7827" spans="1:38">
      <c r="A7827"/>
      <c r="B7827"/>
      <c r="C7827"/>
      <c r="D7827"/>
      <c r="E7827"/>
      <c r="F7827"/>
      <c r="G7827" s="72"/>
      <c r="H7827" s="72"/>
      <c r="I7827" s="2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</row>
    <row r="7828" spans="1:38">
      <c r="A7828"/>
      <c r="B7828"/>
      <c r="C7828"/>
      <c r="D7828"/>
      <c r="E7828"/>
      <c r="F7828"/>
      <c r="G7828" s="72"/>
      <c r="H7828" s="72"/>
      <c r="I7828" s="2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</row>
    <row r="7829" spans="1:38">
      <c r="A7829"/>
      <c r="B7829"/>
      <c r="C7829"/>
      <c r="D7829"/>
      <c r="E7829"/>
      <c r="F7829"/>
      <c r="G7829" s="72"/>
      <c r="H7829" s="72"/>
      <c r="I7829" s="2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  <c r="AJ7829"/>
      <c r="AK7829"/>
      <c r="AL7829"/>
    </row>
    <row r="7830" spans="1:38">
      <c r="A7830"/>
      <c r="B7830"/>
      <c r="C7830"/>
      <c r="D7830"/>
      <c r="E7830"/>
      <c r="F7830"/>
      <c r="G7830" s="72"/>
      <c r="H7830" s="72"/>
      <c r="I7830" s="2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</row>
    <row r="7831" spans="1:38">
      <c r="A7831"/>
      <c r="B7831"/>
      <c r="C7831"/>
      <c r="D7831"/>
      <c r="E7831"/>
      <c r="F7831"/>
      <c r="G7831" s="72"/>
      <c r="H7831" s="72"/>
      <c r="I7831" s="2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</row>
    <row r="7832" spans="1:38">
      <c r="A7832"/>
      <c r="B7832"/>
      <c r="C7832"/>
      <c r="D7832"/>
      <c r="E7832"/>
      <c r="F7832"/>
      <c r="G7832" s="72"/>
      <c r="H7832" s="72"/>
      <c r="I7832" s="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</row>
    <row r="7833" spans="1:38">
      <c r="A7833"/>
      <c r="B7833"/>
      <c r="C7833"/>
      <c r="D7833"/>
      <c r="E7833"/>
      <c r="F7833"/>
      <c r="G7833" s="72"/>
      <c r="H7833" s="72"/>
      <c r="I7833" s="2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</row>
    <row r="7834" spans="1:38">
      <c r="A7834"/>
      <c r="B7834"/>
      <c r="C7834"/>
      <c r="D7834"/>
      <c r="E7834"/>
      <c r="F7834"/>
      <c r="G7834" s="72"/>
      <c r="H7834" s="72"/>
      <c r="I7834" s="2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</row>
    <row r="7835" spans="1:38">
      <c r="A7835"/>
      <c r="B7835"/>
      <c r="C7835"/>
      <c r="D7835"/>
      <c r="E7835"/>
      <c r="F7835"/>
      <c r="G7835" s="72"/>
      <c r="H7835" s="72"/>
      <c r="I7835" s="2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</row>
    <row r="7836" spans="1:38">
      <c r="A7836"/>
      <c r="B7836"/>
      <c r="C7836"/>
      <c r="D7836"/>
      <c r="E7836"/>
      <c r="F7836"/>
      <c r="G7836" s="72"/>
      <c r="H7836" s="72"/>
      <c r="I7836" s="2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  <c r="AJ7836"/>
      <c r="AK7836"/>
      <c r="AL7836"/>
    </row>
    <row r="7837" spans="1:38">
      <c r="A7837"/>
      <c r="B7837"/>
      <c r="C7837"/>
      <c r="D7837"/>
      <c r="E7837"/>
      <c r="F7837"/>
      <c r="G7837" s="72"/>
      <c r="H7837" s="72"/>
      <c r="I7837" s="2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</row>
    <row r="7838" spans="1:38">
      <c r="A7838"/>
      <c r="B7838"/>
      <c r="C7838"/>
      <c r="D7838"/>
      <c r="E7838"/>
      <c r="F7838"/>
      <c r="G7838" s="72"/>
      <c r="H7838" s="72"/>
      <c r="I7838" s="2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</row>
    <row r="7839" spans="1:38">
      <c r="A7839"/>
      <c r="B7839"/>
      <c r="C7839"/>
      <c r="D7839"/>
      <c r="E7839"/>
      <c r="F7839"/>
      <c r="G7839" s="72"/>
      <c r="H7839" s="72"/>
      <c r="I7839" s="2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</row>
    <row r="7840" spans="1:38">
      <c r="A7840"/>
      <c r="B7840"/>
      <c r="C7840"/>
      <c r="D7840"/>
      <c r="E7840"/>
      <c r="F7840"/>
      <c r="G7840" s="72"/>
      <c r="H7840" s="72"/>
      <c r="I7840" s="2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</row>
    <row r="7841" spans="1:38">
      <c r="A7841"/>
      <c r="B7841"/>
      <c r="C7841"/>
      <c r="D7841"/>
      <c r="E7841"/>
      <c r="F7841"/>
      <c r="G7841" s="72"/>
      <c r="H7841" s="72"/>
      <c r="I7841" s="2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</row>
    <row r="7842" spans="1:38">
      <c r="A7842"/>
      <c r="B7842"/>
      <c r="C7842"/>
      <c r="D7842"/>
      <c r="E7842"/>
      <c r="F7842"/>
      <c r="G7842" s="72"/>
      <c r="H7842" s="72"/>
      <c r="I7842" s="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</row>
    <row r="7843" spans="1:38">
      <c r="A7843"/>
      <c r="B7843"/>
      <c r="C7843"/>
      <c r="D7843"/>
      <c r="E7843"/>
      <c r="F7843"/>
      <c r="G7843" s="72"/>
      <c r="H7843" s="72"/>
      <c r="I7843" s="2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  <c r="AJ7843"/>
      <c r="AK7843"/>
      <c r="AL7843"/>
    </row>
    <row r="7844" spans="1:38">
      <c r="A7844"/>
      <c r="B7844"/>
      <c r="C7844"/>
      <c r="D7844"/>
      <c r="E7844"/>
      <c r="F7844"/>
      <c r="G7844" s="72"/>
      <c r="H7844" s="72"/>
      <c r="I7844" s="2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</row>
    <row r="7845" spans="1:38">
      <c r="A7845"/>
      <c r="B7845"/>
      <c r="C7845"/>
      <c r="D7845"/>
      <c r="E7845"/>
      <c r="F7845"/>
      <c r="G7845" s="72"/>
      <c r="H7845" s="72"/>
      <c r="I7845" s="2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</row>
    <row r="7846" spans="1:38">
      <c r="A7846"/>
      <c r="B7846"/>
      <c r="C7846"/>
      <c r="D7846"/>
      <c r="E7846"/>
      <c r="F7846"/>
      <c r="G7846" s="72"/>
      <c r="H7846" s="72"/>
      <c r="I7846" s="2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</row>
    <row r="7847" spans="1:38">
      <c r="A7847"/>
      <c r="B7847"/>
      <c r="C7847"/>
      <c r="D7847"/>
      <c r="E7847"/>
      <c r="F7847"/>
      <c r="G7847" s="72"/>
      <c r="H7847" s="72"/>
      <c r="I7847" s="2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</row>
    <row r="7848" spans="1:38">
      <c r="A7848"/>
      <c r="B7848"/>
      <c r="C7848"/>
      <c r="D7848"/>
      <c r="E7848"/>
      <c r="F7848"/>
      <c r="G7848" s="72"/>
      <c r="H7848" s="72"/>
      <c r="I7848" s="2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</row>
    <row r="7849" spans="1:38">
      <c r="A7849"/>
      <c r="B7849"/>
      <c r="C7849"/>
      <c r="D7849"/>
      <c r="E7849"/>
      <c r="F7849"/>
      <c r="G7849" s="72"/>
      <c r="H7849" s="72"/>
      <c r="I7849" s="2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</row>
    <row r="7850" spans="1:38">
      <c r="A7850"/>
      <c r="B7850"/>
      <c r="C7850"/>
      <c r="D7850"/>
      <c r="E7850"/>
      <c r="F7850"/>
      <c r="G7850" s="72"/>
      <c r="H7850" s="72"/>
      <c r="I7850" s="2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</row>
    <row r="7851" spans="1:38">
      <c r="A7851"/>
      <c r="B7851"/>
      <c r="C7851"/>
      <c r="D7851"/>
      <c r="E7851"/>
      <c r="F7851"/>
      <c r="G7851" s="72"/>
      <c r="H7851" s="72"/>
      <c r="I7851" s="2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</row>
    <row r="7852" spans="1:38">
      <c r="A7852"/>
      <c r="B7852"/>
      <c r="C7852"/>
      <c r="D7852"/>
      <c r="E7852"/>
      <c r="F7852"/>
      <c r="G7852" s="72"/>
      <c r="H7852" s="72"/>
      <c r="I7852" s="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</row>
    <row r="7853" spans="1:38">
      <c r="A7853"/>
      <c r="B7853"/>
      <c r="C7853"/>
      <c r="D7853"/>
      <c r="E7853"/>
      <c r="F7853"/>
      <c r="G7853" s="72"/>
      <c r="H7853" s="72"/>
      <c r="I7853" s="2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</row>
    <row r="7854" spans="1:38">
      <c r="A7854"/>
      <c r="B7854"/>
      <c r="C7854"/>
      <c r="D7854"/>
      <c r="E7854"/>
      <c r="F7854"/>
      <c r="G7854" s="72"/>
      <c r="H7854" s="72"/>
      <c r="I7854" s="2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  <c r="AJ7854"/>
      <c r="AK7854"/>
      <c r="AL7854"/>
    </row>
    <row r="7855" spans="1:38">
      <c r="A7855"/>
      <c r="B7855"/>
      <c r="C7855"/>
      <c r="D7855"/>
      <c r="E7855"/>
      <c r="F7855"/>
      <c r="G7855" s="72"/>
      <c r="H7855" s="72"/>
      <c r="I7855" s="2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</row>
    <row r="7856" spans="1:38">
      <c r="A7856"/>
      <c r="B7856"/>
      <c r="C7856"/>
      <c r="D7856"/>
      <c r="E7856"/>
      <c r="F7856"/>
      <c r="G7856" s="72"/>
      <c r="H7856" s="72"/>
      <c r="I7856" s="2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</row>
    <row r="7857" spans="1:38">
      <c r="A7857"/>
      <c r="B7857"/>
      <c r="C7857"/>
      <c r="D7857"/>
      <c r="E7857"/>
      <c r="F7857"/>
      <c r="G7857" s="72"/>
      <c r="H7857" s="72"/>
      <c r="I7857" s="2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</row>
    <row r="7858" spans="1:38">
      <c r="A7858"/>
      <c r="B7858"/>
      <c r="C7858"/>
      <c r="D7858"/>
      <c r="E7858"/>
      <c r="F7858"/>
      <c r="G7858" s="72"/>
      <c r="H7858" s="72"/>
      <c r="I7858" s="2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</row>
    <row r="7859" spans="1:38">
      <c r="A7859"/>
      <c r="B7859"/>
      <c r="C7859"/>
      <c r="D7859"/>
      <c r="E7859"/>
      <c r="F7859"/>
      <c r="G7859" s="72"/>
      <c r="H7859" s="72"/>
      <c r="I7859" s="2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</row>
    <row r="7860" spans="1:38">
      <c r="A7860"/>
      <c r="B7860"/>
      <c r="C7860"/>
      <c r="D7860"/>
      <c r="E7860"/>
      <c r="F7860"/>
      <c r="G7860" s="72"/>
      <c r="H7860" s="72"/>
      <c r="I7860" s="2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</row>
    <row r="7861" spans="1:38">
      <c r="A7861"/>
      <c r="B7861"/>
      <c r="C7861"/>
      <c r="D7861"/>
      <c r="E7861"/>
      <c r="F7861"/>
      <c r="G7861" s="72"/>
      <c r="H7861" s="72"/>
      <c r="I7861" s="2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  <c r="AJ7861"/>
      <c r="AK7861"/>
      <c r="AL7861"/>
    </row>
    <row r="7862" spans="1:38">
      <c r="A7862"/>
      <c r="B7862"/>
      <c r="C7862"/>
      <c r="D7862"/>
      <c r="E7862"/>
      <c r="F7862"/>
      <c r="G7862" s="72"/>
      <c r="H7862" s="72"/>
      <c r="I7862" s="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</row>
    <row r="7863" spans="1:38">
      <c r="A7863"/>
      <c r="B7863"/>
      <c r="C7863"/>
      <c r="D7863"/>
      <c r="E7863"/>
      <c r="F7863"/>
      <c r="G7863" s="72"/>
      <c r="H7863" s="72"/>
      <c r="I7863" s="2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</row>
    <row r="7864" spans="1:38">
      <c r="A7864"/>
      <c r="B7864"/>
      <c r="C7864"/>
      <c r="D7864"/>
      <c r="E7864"/>
      <c r="F7864"/>
      <c r="G7864" s="72"/>
      <c r="H7864" s="72"/>
      <c r="I7864" s="2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</row>
    <row r="7865" spans="1:38">
      <c r="A7865"/>
      <c r="B7865"/>
      <c r="C7865"/>
      <c r="D7865"/>
      <c r="E7865"/>
      <c r="F7865"/>
      <c r="G7865" s="72"/>
      <c r="H7865" s="72"/>
      <c r="I7865" s="2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</row>
    <row r="7866" spans="1:38">
      <c r="A7866"/>
      <c r="B7866"/>
      <c r="C7866"/>
      <c r="D7866"/>
      <c r="E7866"/>
      <c r="F7866"/>
      <c r="G7866" s="72"/>
      <c r="H7866" s="72"/>
      <c r="I7866" s="2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</row>
    <row r="7867" spans="1:38">
      <c r="A7867"/>
      <c r="B7867"/>
      <c r="C7867"/>
      <c r="D7867"/>
      <c r="E7867"/>
      <c r="F7867"/>
      <c r="G7867" s="72"/>
      <c r="H7867" s="72"/>
      <c r="I7867" s="2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</row>
    <row r="7868" spans="1:38">
      <c r="A7868"/>
      <c r="B7868"/>
      <c r="C7868"/>
      <c r="D7868"/>
      <c r="E7868"/>
      <c r="F7868"/>
      <c r="G7868" s="72"/>
      <c r="H7868" s="72"/>
      <c r="I7868" s="2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</row>
    <row r="7869" spans="1:38">
      <c r="A7869"/>
      <c r="B7869"/>
      <c r="C7869"/>
      <c r="D7869"/>
      <c r="E7869"/>
      <c r="F7869"/>
      <c r="G7869" s="72"/>
      <c r="H7869" s="72"/>
      <c r="I7869" s="2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</row>
    <row r="7870" spans="1:38">
      <c r="A7870"/>
      <c r="B7870"/>
      <c r="C7870"/>
      <c r="D7870"/>
      <c r="E7870"/>
      <c r="F7870"/>
      <c r="G7870" s="72"/>
      <c r="H7870" s="72"/>
      <c r="I7870" s="2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</row>
    <row r="7871" spans="1:38">
      <c r="A7871"/>
      <c r="B7871"/>
      <c r="C7871"/>
      <c r="D7871"/>
      <c r="E7871"/>
      <c r="F7871"/>
      <c r="G7871" s="72"/>
      <c r="H7871" s="72"/>
      <c r="I7871" s="2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</row>
    <row r="7872" spans="1:38">
      <c r="A7872"/>
      <c r="B7872"/>
      <c r="C7872"/>
      <c r="D7872"/>
      <c r="E7872"/>
      <c r="F7872"/>
      <c r="G7872" s="72"/>
      <c r="H7872" s="72"/>
      <c r="I7872" s="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</row>
    <row r="7873" spans="1:38">
      <c r="A7873"/>
      <c r="B7873"/>
      <c r="C7873"/>
      <c r="D7873"/>
      <c r="E7873"/>
      <c r="F7873"/>
      <c r="G7873" s="72"/>
      <c r="H7873" s="72"/>
      <c r="I7873" s="2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</row>
    <row r="7874" spans="1:38">
      <c r="A7874"/>
      <c r="B7874"/>
      <c r="C7874"/>
      <c r="D7874"/>
      <c r="E7874"/>
      <c r="F7874"/>
      <c r="G7874" s="72"/>
      <c r="H7874" s="72"/>
      <c r="I7874" s="2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</row>
    <row r="7875" spans="1:38">
      <c r="A7875"/>
      <c r="B7875"/>
      <c r="C7875"/>
      <c r="D7875"/>
      <c r="E7875"/>
      <c r="F7875"/>
      <c r="G7875" s="72"/>
      <c r="H7875" s="72"/>
      <c r="I7875" s="2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</row>
    <row r="7876" spans="1:38">
      <c r="A7876"/>
      <c r="B7876"/>
      <c r="C7876"/>
      <c r="D7876"/>
      <c r="E7876"/>
      <c r="F7876"/>
      <c r="G7876" s="72"/>
      <c r="H7876" s="72"/>
      <c r="I7876" s="2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</row>
    <row r="7877" spans="1:38">
      <c r="A7877"/>
      <c r="B7877"/>
      <c r="C7877"/>
      <c r="D7877"/>
      <c r="E7877"/>
      <c r="F7877"/>
      <c r="G7877" s="72"/>
      <c r="H7877" s="72"/>
      <c r="I7877" s="2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</row>
    <row r="7878" spans="1:38">
      <c r="A7878"/>
      <c r="B7878"/>
      <c r="C7878"/>
      <c r="D7878"/>
      <c r="E7878"/>
      <c r="F7878"/>
      <c r="G7878" s="72"/>
      <c r="H7878" s="72"/>
      <c r="I7878" s="2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</row>
    <row r="7879" spans="1:38">
      <c r="A7879"/>
      <c r="B7879"/>
      <c r="C7879"/>
      <c r="D7879"/>
      <c r="E7879"/>
      <c r="F7879"/>
      <c r="G7879" s="72"/>
      <c r="H7879" s="72"/>
      <c r="I7879" s="2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</row>
    <row r="7880" spans="1:38">
      <c r="A7880"/>
      <c r="B7880"/>
      <c r="C7880"/>
      <c r="D7880"/>
      <c r="E7880"/>
      <c r="F7880"/>
      <c r="G7880" s="72"/>
      <c r="H7880" s="72"/>
      <c r="I7880" s="2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</row>
    <row r="7881" spans="1:38">
      <c r="A7881"/>
      <c r="B7881"/>
      <c r="C7881"/>
      <c r="D7881"/>
      <c r="E7881"/>
      <c r="F7881"/>
      <c r="G7881" s="72"/>
      <c r="H7881" s="72"/>
      <c r="I7881" s="2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</row>
    <row r="7882" spans="1:38">
      <c r="A7882"/>
      <c r="B7882"/>
      <c r="C7882"/>
      <c r="D7882"/>
      <c r="E7882"/>
      <c r="F7882"/>
      <c r="G7882" s="72"/>
      <c r="H7882" s="72"/>
      <c r="I7882" s="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</row>
    <row r="7883" spans="1:38">
      <c r="A7883"/>
      <c r="B7883"/>
      <c r="C7883"/>
      <c r="D7883"/>
      <c r="E7883"/>
      <c r="F7883"/>
      <c r="G7883" s="72"/>
      <c r="H7883" s="72"/>
      <c r="I7883" s="2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</row>
    <row r="7884" spans="1:38">
      <c r="A7884"/>
      <c r="B7884"/>
      <c r="C7884"/>
      <c r="D7884"/>
      <c r="E7884"/>
      <c r="F7884"/>
      <c r="G7884" s="72"/>
      <c r="H7884" s="72"/>
      <c r="I7884" s="2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</row>
    <row r="7885" spans="1:38">
      <c r="A7885"/>
      <c r="B7885"/>
      <c r="C7885"/>
      <c r="D7885"/>
      <c r="E7885"/>
      <c r="F7885"/>
      <c r="G7885" s="72"/>
      <c r="H7885" s="72"/>
      <c r="I7885" s="2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</row>
    <row r="7886" spans="1:38">
      <c r="A7886"/>
      <c r="B7886"/>
      <c r="C7886"/>
      <c r="D7886"/>
      <c r="E7886"/>
      <c r="F7886"/>
      <c r="G7886" s="72"/>
      <c r="H7886" s="72"/>
      <c r="I7886" s="2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</row>
    <row r="7887" spans="1:38">
      <c r="A7887"/>
      <c r="B7887"/>
      <c r="C7887"/>
      <c r="D7887"/>
      <c r="E7887"/>
      <c r="F7887"/>
      <c r="G7887" s="72"/>
      <c r="H7887" s="72"/>
      <c r="I7887" s="2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</row>
    <row r="7888" spans="1:38">
      <c r="A7888"/>
      <c r="B7888"/>
      <c r="C7888"/>
      <c r="D7888"/>
      <c r="E7888"/>
      <c r="F7888"/>
      <c r="G7888" s="72"/>
      <c r="H7888" s="72"/>
      <c r="I7888" s="2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</row>
    <row r="7889" spans="1:38">
      <c r="A7889"/>
      <c r="B7889"/>
      <c r="C7889"/>
      <c r="D7889"/>
      <c r="E7889"/>
      <c r="F7889"/>
      <c r="G7889" s="72"/>
      <c r="H7889" s="72"/>
      <c r="I7889" s="2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</row>
    <row r="7890" spans="1:38">
      <c r="A7890"/>
      <c r="B7890"/>
      <c r="C7890"/>
      <c r="D7890"/>
      <c r="E7890"/>
      <c r="F7890"/>
      <c r="G7890" s="72"/>
      <c r="H7890" s="72"/>
      <c r="I7890" s="2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</row>
    <row r="7891" spans="1:38">
      <c r="A7891"/>
      <c r="B7891"/>
      <c r="C7891"/>
      <c r="D7891"/>
      <c r="E7891"/>
      <c r="F7891"/>
      <c r="G7891" s="72"/>
      <c r="H7891" s="72"/>
      <c r="I7891" s="2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</row>
    <row r="7892" spans="1:38">
      <c r="A7892"/>
      <c r="B7892"/>
      <c r="C7892"/>
      <c r="D7892"/>
      <c r="E7892"/>
      <c r="F7892"/>
      <c r="G7892" s="72"/>
      <c r="H7892" s="72"/>
      <c r="I7892" s="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</row>
    <row r="7893" spans="1:38">
      <c r="A7893"/>
      <c r="B7893"/>
      <c r="C7893"/>
      <c r="D7893"/>
      <c r="E7893"/>
      <c r="F7893"/>
      <c r="G7893" s="72"/>
      <c r="H7893" s="72"/>
      <c r="I7893" s="2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</row>
    <row r="7894" spans="1:38">
      <c r="A7894"/>
      <c r="B7894"/>
      <c r="C7894"/>
      <c r="D7894"/>
      <c r="E7894"/>
      <c r="F7894"/>
      <c r="G7894" s="72"/>
      <c r="H7894" s="72"/>
      <c r="I7894" s="2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</row>
    <row r="7895" spans="1:38">
      <c r="A7895"/>
      <c r="B7895"/>
      <c r="C7895"/>
      <c r="D7895"/>
      <c r="E7895"/>
      <c r="F7895"/>
      <c r="G7895" s="72"/>
      <c r="H7895" s="72"/>
      <c r="I7895" s="2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</row>
    <row r="7896" spans="1:38">
      <c r="A7896"/>
      <c r="B7896"/>
      <c r="C7896"/>
      <c r="D7896"/>
      <c r="E7896"/>
      <c r="F7896"/>
      <c r="G7896" s="72"/>
      <c r="H7896" s="72"/>
      <c r="I7896" s="2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</row>
    <row r="7897" spans="1:38">
      <c r="A7897"/>
      <c r="B7897"/>
      <c r="C7897"/>
      <c r="D7897"/>
      <c r="E7897"/>
      <c r="F7897"/>
      <c r="G7897" s="72"/>
      <c r="H7897" s="72"/>
      <c r="I7897" s="2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</row>
    <row r="7898" spans="1:38">
      <c r="A7898"/>
      <c r="B7898"/>
      <c r="C7898"/>
      <c r="D7898"/>
      <c r="E7898"/>
      <c r="F7898"/>
      <c r="G7898" s="72"/>
      <c r="H7898" s="72"/>
      <c r="I7898" s="2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</row>
    <row r="7899" spans="1:38">
      <c r="A7899"/>
      <c r="B7899"/>
      <c r="C7899"/>
      <c r="D7899"/>
      <c r="E7899"/>
      <c r="F7899"/>
      <c r="G7899" s="72"/>
      <c r="H7899" s="72"/>
      <c r="I7899" s="2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  <c r="AJ7899"/>
      <c r="AK7899"/>
      <c r="AL7899"/>
    </row>
    <row r="7900" spans="1:38">
      <c r="A7900"/>
      <c r="B7900"/>
      <c r="C7900"/>
      <c r="D7900"/>
      <c r="E7900"/>
      <c r="F7900"/>
      <c r="G7900" s="72"/>
      <c r="H7900" s="72"/>
      <c r="I7900" s="2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</row>
    <row r="7901" spans="1:38">
      <c r="A7901"/>
      <c r="B7901"/>
      <c r="C7901"/>
      <c r="D7901"/>
      <c r="E7901"/>
      <c r="F7901"/>
      <c r="G7901" s="72"/>
      <c r="H7901" s="72"/>
      <c r="I7901" s="2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</row>
    <row r="7902" spans="1:38">
      <c r="A7902"/>
      <c r="B7902"/>
      <c r="C7902"/>
      <c r="D7902"/>
      <c r="E7902"/>
      <c r="F7902"/>
      <c r="G7902" s="72"/>
      <c r="H7902" s="72"/>
      <c r="I7902" s="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</row>
    <row r="7903" spans="1:38">
      <c r="A7903"/>
      <c r="B7903"/>
      <c r="C7903"/>
      <c r="D7903"/>
      <c r="E7903"/>
      <c r="F7903"/>
      <c r="G7903" s="72"/>
      <c r="H7903" s="72"/>
      <c r="I7903" s="2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</row>
    <row r="7904" spans="1:38">
      <c r="A7904"/>
      <c r="B7904"/>
      <c r="C7904"/>
      <c r="D7904"/>
      <c r="E7904"/>
      <c r="F7904"/>
      <c r="G7904" s="72"/>
      <c r="H7904" s="72"/>
      <c r="I7904" s="2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</row>
    <row r="7905" spans="1:38">
      <c r="A7905"/>
      <c r="B7905"/>
      <c r="C7905"/>
      <c r="D7905"/>
      <c r="E7905"/>
      <c r="F7905"/>
      <c r="G7905" s="72"/>
      <c r="H7905" s="72"/>
      <c r="I7905" s="2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</row>
    <row r="7906" spans="1:38">
      <c r="A7906"/>
      <c r="B7906"/>
      <c r="C7906"/>
      <c r="D7906"/>
      <c r="E7906"/>
      <c r="F7906"/>
      <c r="G7906" s="72"/>
      <c r="H7906" s="72"/>
      <c r="I7906" s="2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</row>
    <row r="7907" spans="1:38">
      <c r="A7907"/>
      <c r="B7907"/>
      <c r="C7907"/>
      <c r="D7907"/>
      <c r="E7907"/>
      <c r="F7907"/>
      <c r="G7907" s="72"/>
      <c r="H7907" s="72"/>
      <c r="I7907" s="2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</row>
    <row r="7908" spans="1:38">
      <c r="A7908"/>
      <c r="B7908"/>
      <c r="C7908"/>
      <c r="D7908"/>
      <c r="E7908"/>
      <c r="F7908"/>
      <c r="G7908" s="72"/>
      <c r="H7908" s="72"/>
      <c r="I7908" s="2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</row>
    <row r="7909" spans="1:38">
      <c r="A7909"/>
      <c r="B7909"/>
      <c r="C7909"/>
      <c r="D7909"/>
      <c r="E7909"/>
      <c r="F7909"/>
      <c r="G7909" s="72"/>
      <c r="H7909" s="72"/>
      <c r="I7909" s="2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</row>
    <row r="7910" spans="1:38">
      <c r="A7910"/>
      <c r="B7910"/>
      <c r="C7910"/>
      <c r="D7910"/>
      <c r="E7910"/>
      <c r="F7910"/>
      <c r="G7910" s="72"/>
      <c r="H7910" s="72"/>
      <c r="I7910" s="2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</row>
    <row r="7911" spans="1:38">
      <c r="A7911"/>
      <c r="B7911"/>
      <c r="C7911"/>
      <c r="D7911"/>
      <c r="E7911"/>
      <c r="F7911"/>
      <c r="G7911" s="72"/>
      <c r="H7911" s="72"/>
      <c r="I7911" s="2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</row>
    <row r="7912" spans="1:38">
      <c r="A7912"/>
      <c r="B7912"/>
      <c r="C7912"/>
      <c r="D7912"/>
      <c r="E7912"/>
      <c r="F7912"/>
      <c r="G7912" s="72"/>
      <c r="H7912" s="72"/>
      <c r="I7912" s="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</row>
    <row r="7913" spans="1:38">
      <c r="A7913"/>
      <c r="B7913"/>
      <c r="C7913"/>
      <c r="D7913"/>
      <c r="E7913"/>
      <c r="F7913"/>
      <c r="G7913" s="72"/>
      <c r="H7913" s="72"/>
      <c r="I7913" s="2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</row>
    <row r="7914" spans="1:38">
      <c r="A7914"/>
      <c r="B7914"/>
      <c r="C7914"/>
      <c r="D7914"/>
      <c r="E7914"/>
      <c r="F7914"/>
      <c r="G7914" s="72"/>
      <c r="H7914" s="72"/>
      <c r="I7914" s="2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</row>
    <row r="7915" spans="1:38">
      <c r="A7915"/>
      <c r="B7915"/>
      <c r="C7915"/>
      <c r="D7915"/>
      <c r="E7915"/>
      <c r="F7915"/>
      <c r="G7915" s="72"/>
      <c r="H7915" s="72"/>
      <c r="I7915" s="2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</row>
    <row r="7916" spans="1:38">
      <c r="A7916"/>
      <c r="B7916"/>
      <c r="C7916"/>
      <c r="D7916"/>
      <c r="E7916"/>
      <c r="F7916"/>
      <c r="G7916" s="72"/>
      <c r="H7916" s="72"/>
      <c r="I7916" s="2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</row>
    <row r="7917" spans="1:38">
      <c r="A7917"/>
      <c r="B7917"/>
      <c r="C7917"/>
      <c r="D7917"/>
      <c r="E7917"/>
      <c r="F7917"/>
      <c r="G7917" s="72"/>
      <c r="H7917" s="72"/>
      <c r="I7917" s="2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</row>
    <row r="7918" spans="1:38">
      <c r="A7918"/>
      <c r="B7918"/>
      <c r="C7918"/>
      <c r="D7918"/>
      <c r="E7918"/>
      <c r="F7918"/>
      <c r="G7918" s="72"/>
      <c r="H7918" s="72"/>
      <c r="I7918" s="2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</row>
    <row r="7919" spans="1:38">
      <c r="A7919"/>
      <c r="B7919"/>
      <c r="C7919"/>
      <c r="D7919"/>
      <c r="E7919"/>
      <c r="F7919"/>
      <c r="G7919" s="72"/>
      <c r="H7919" s="72"/>
      <c r="I7919" s="2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</row>
    <row r="7920" spans="1:38">
      <c r="A7920"/>
      <c r="B7920"/>
      <c r="C7920"/>
      <c r="D7920"/>
      <c r="E7920"/>
      <c r="F7920"/>
      <c r="G7920" s="72"/>
      <c r="H7920" s="72"/>
      <c r="I7920" s="2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</row>
    <row r="7921" spans="1:38">
      <c r="A7921"/>
      <c r="B7921"/>
      <c r="C7921"/>
      <c r="D7921"/>
      <c r="E7921"/>
      <c r="F7921"/>
      <c r="G7921" s="72"/>
      <c r="H7921" s="72"/>
      <c r="I7921" s="2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</row>
    <row r="7922" spans="1:38">
      <c r="A7922"/>
      <c r="B7922"/>
      <c r="C7922"/>
      <c r="D7922"/>
      <c r="E7922"/>
      <c r="F7922"/>
      <c r="G7922" s="72"/>
      <c r="H7922" s="72"/>
      <c r="I7922" s="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</row>
    <row r="7923" spans="1:38">
      <c r="A7923"/>
      <c r="B7923"/>
      <c r="C7923"/>
      <c r="D7923"/>
      <c r="E7923"/>
      <c r="F7923"/>
      <c r="G7923" s="72"/>
      <c r="H7923" s="72"/>
      <c r="I7923" s="2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  <c r="AJ7923"/>
      <c r="AK7923"/>
      <c r="AL7923"/>
    </row>
    <row r="7924" spans="1:38">
      <c r="A7924"/>
      <c r="B7924"/>
      <c r="C7924"/>
      <c r="D7924"/>
      <c r="E7924"/>
      <c r="F7924"/>
      <c r="G7924" s="72"/>
      <c r="H7924" s="72"/>
      <c r="I7924" s="2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</row>
    <row r="7925" spans="1:38">
      <c r="A7925"/>
      <c r="B7925"/>
      <c r="C7925"/>
      <c r="D7925"/>
      <c r="E7925"/>
      <c r="F7925"/>
      <c r="G7925" s="72"/>
      <c r="H7925" s="72"/>
      <c r="I7925" s="2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</row>
    <row r="7926" spans="1:38">
      <c r="A7926"/>
      <c r="B7926"/>
      <c r="C7926"/>
      <c r="D7926"/>
      <c r="E7926"/>
      <c r="F7926"/>
      <c r="G7926" s="72"/>
      <c r="H7926" s="72"/>
      <c r="I7926" s="2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</row>
    <row r="7927" spans="1:38">
      <c r="A7927"/>
      <c r="B7927"/>
      <c r="C7927"/>
      <c r="D7927"/>
      <c r="E7927"/>
      <c r="F7927"/>
      <c r="G7927" s="72"/>
      <c r="H7927" s="72"/>
      <c r="I7927" s="2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</row>
    <row r="7928" spans="1:38">
      <c r="A7928"/>
      <c r="B7928"/>
      <c r="C7928"/>
      <c r="D7928"/>
      <c r="E7928"/>
      <c r="F7928"/>
      <c r="G7928" s="72"/>
      <c r="H7928" s="72"/>
      <c r="I7928" s="2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</row>
    <row r="7929" spans="1:38">
      <c r="A7929"/>
      <c r="B7929"/>
      <c r="C7929"/>
      <c r="D7929"/>
      <c r="E7929"/>
      <c r="F7929"/>
      <c r="G7929" s="72"/>
      <c r="H7929" s="72"/>
      <c r="I7929" s="2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</row>
    <row r="7930" spans="1:38">
      <c r="A7930"/>
      <c r="B7930"/>
      <c r="C7930"/>
      <c r="D7930"/>
      <c r="E7930"/>
      <c r="F7930"/>
      <c r="G7930" s="72"/>
      <c r="H7930" s="72"/>
      <c r="I7930" s="2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</row>
    <row r="7931" spans="1:38">
      <c r="A7931"/>
      <c r="B7931"/>
      <c r="C7931"/>
      <c r="D7931"/>
      <c r="E7931"/>
      <c r="F7931"/>
      <c r="G7931" s="72"/>
      <c r="H7931" s="72"/>
      <c r="I7931" s="2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</row>
    <row r="7932" spans="1:38">
      <c r="A7932"/>
      <c r="B7932"/>
      <c r="C7932"/>
      <c r="D7932"/>
      <c r="E7932"/>
      <c r="F7932"/>
      <c r="G7932" s="72"/>
      <c r="H7932" s="72"/>
      <c r="I7932" s="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</row>
    <row r="7933" spans="1:38">
      <c r="A7933"/>
      <c r="B7933"/>
      <c r="C7933"/>
      <c r="D7933"/>
      <c r="E7933"/>
      <c r="F7933"/>
      <c r="G7933" s="72"/>
      <c r="H7933" s="72"/>
      <c r="I7933" s="2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</row>
    <row r="7934" spans="1:38">
      <c r="A7934"/>
      <c r="B7934"/>
      <c r="C7934"/>
      <c r="D7934"/>
      <c r="E7934"/>
      <c r="F7934"/>
      <c r="G7934" s="72"/>
      <c r="H7934" s="72"/>
      <c r="I7934" s="2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</row>
    <row r="7935" spans="1:38">
      <c r="A7935"/>
      <c r="B7935"/>
      <c r="C7935"/>
      <c r="D7935"/>
      <c r="E7935"/>
      <c r="F7935"/>
      <c r="G7935" s="72"/>
      <c r="H7935" s="72"/>
      <c r="I7935" s="2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</row>
    <row r="7936" spans="1:38">
      <c r="A7936"/>
      <c r="B7936"/>
      <c r="C7936"/>
      <c r="D7936"/>
      <c r="E7936"/>
      <c r="F7936"/>
      <c r="G7936" s="72"/>
      <c r="H7936" s="72"/>
      <c r="I7936" s="2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</row>
    <row r="7937" spans="1:38">
      <c r="A7937"/>
      <c r="B7937"/>
      <c r="C7937"/>
      <c r="D7937"/>
      <c r="E7937"/>
      <c r="F7937"/>
      <c r="G7937" s="72"/>
      <c r="H7937" s="72"/>
      <c r="I7937" s="2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</row>
    <row r="7938" spans="1:38">
      <c r="A7938"/>
      <c r="B7938"/>
      <c r="C7938"/>
      <c r="D7938"/>
      <c r="E7938"/>
      <c r="F7938"/>
      <c r="G7938" s="72"/>
      <c r="H7938" s="72"/>
      <c r="I7938" s="2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</row>
    <row r="7939" spans="1:38">
      <c r="A7939"/>
      <c r="B7939"/>
      <c r="C7939"/>
      <c r="D7939"/>
      <c r="E7939"/>
      <c r="F7939"/>
      <c r="G7939" s="72"/>
      <c r="H7939" s="72"/>
      <c r="I7939" s="2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</row>
    <row r="7940" spans="1:38">
      <c r="A7940"/>
      <c r="B7940"/>
      <c r="C7940"/>
      <c r="D7940"/>
      <c r="E7940"/>
      <c r="F7940"/>
      <c r="G7940" s="72"/>
      <c r="H7940" s="72"/>
      <c r="I7940" s="2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</row>
    <row r="7941" spans="1:38">
      <c r="A7941"/>
      <c r="B7941"/>
      <c r="C7941"/>
      <c r="D7941"/>
      <c r="E7941"/>
      <c r="F7941"/>
      <c r="G7941" s="72"/>
      <c r="H7941" s="72"/>
      <c r="I7941" s="2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</row>
    <row r="7942" spans="1:38">
      <c r="A7942"/>
      <c r="B7942"/>
      <c r="C7942"/>
      <c r="D7942"/>
      <c r="E7942"/>
      <c r="F7942"/>
      <c r="G7942" s="72"/>
      <c r="H7942" s="72"/>
      <c r="I7942" s="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</row>
    <row r="7943" spans="1:38">
      <c r="A7943"/>
      <c r="B7943"/>
      <c r="C7943"/>
      <c r="D7943"/>
      <c r="E7943"/>
      <c r="F7943"/>
      <c r="G7943" s="72"/>
      <c r="H7943" s="72"/>
      <c r="I7943" s="2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</row>
    <row r="7944" spans="1:38">
      <c r="A7944"/>
      <c r="B7944"/>
      <c r="C7944"/>
      <c r="D7944"/>
      <c r="E7944"/>
      <c r="F7944"/>
      <c r="G7944" s="72"/>
      <c r="H7944" s="72"/>
      <c r="I7944" s="2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</row>
    <row r="7945" spans="1:38">
      <c r="A7945"/>
      <c r="B7945"/>
      <c r="C7945"/>
      <c r="D7945"/>
      <c r="E7945"/>
      <c r="F7945"/>
      <c r="G7945" s="72"/>
      <c r="H7945" s="72"/>
      <c r="I7945" s="2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</row>
    <row r="7946" spans="1:38">
      <c r="A7946"/>
      <c r="B7946"/>
      <c r="C7946"/>
      <c r="D7946"/>
      <c r="E7946"/>
      <c r="F7946"/>
      <c r="G7946" s="72"/>
      <c r="H7946" s="72"/>
      <c r="I7946" s="2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</row>
    <row r="7947" spans="1:38">
      <c r="A7947"/>
      <c r="B7947"/>
      <c r="C7947"/>
      <c r="D7947"/>
      <c r="E7947"/>
      <c r="F7947"/>
      <c r="G7947" s="72"/>
      <c r="H7947" s="72"/>
      <c r="I7947" s="2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</row>
    <row r="7948" spans="1:38">
      <c r="A7948"/>
      <c r="B7948"/>
      <c r="C7948"/>
      <c r="D7948"/>
      <c r="E7948"/>
      <c r="F7948"/>
      <c r="G7948" s="72"/>
      <c r="H7948" s="72"/>
      <c r="I7948" s="2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</row>
    <row r="7949" spans="1:38">
      <c r="A7949"/>
      <c r="B7949"/>
      <c r="C7949"/>
      <c r="D7949"/>
      <c r="E7949"/>
      <c r="F7949"/>
      <c r="G7949" s="72"/>
      <c r="H7949" s="72"/>
      <c r="I7949" s="2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</row>
    <row r="7950" spans="1:38">
      <c r="A7950"/>
      <c r="B7950"/>
      <c r="C7950"/>
      <c r="D7950"/>
      <c r="E7950"/>
      <c r="F7950"/>
      <c r="G7950" s="72"/>
      <c r="H7950" s="72"/>
      <c r="I7950" s="2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</row>
    <row r="7951" spans="1:38">
      <c r="A7951"/>
      <c r="B7951"/>
      <c r="C7951"/>
      <c r="D7951"/>
      <c r="E7951"/>
      <c r="F7951"/>
      <c r="G7951" s="72"/>
      <c r="H7951" s="72"/>
      <c r="I7951" s="2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</row>
    <row r="7952" spans="1:38">
      <c r="A7952"/>
      <c r="B7952"/>
      <c r="C7952"/>
      <c r="D7952"/>
      <c r="E7952"/>
      <c r="F7952"/>
      <c r="G7952" s="72"/>
      <c r="H7952" s="72"/>
      <c r="I7952" s="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</row>
    <row r="7953" spans="1:38">
      <c r="A7953"/>
      <c r="B7953"/>
      <c r="C7953"/>
      <c r="D7953"/>
      <c r="E7953"/>
      <c r="F7953"/>
      <c r="G7953" s="72"/>
      <c r="H7953" s="72"/>
      <c r="I7953" s="2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</row>
    <row r="7954" spans="1:38">
      <c r="A7954"/>
      <c r="B7954"/>
      <c r="C7954"/>
      <c r="D7954"/>
      <c r="E7954"/>
      <c r="F7954"/>
      <c r="G7954" s="72"/>
      <c r="H7954" s="72"/>
      <c r="I7954" s="2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</row>
    <row r="7955" spans="1:38">
      <c r="A7955"/>
      <c r="B7955"/>
      <c r="C7955"/>
      <c r="D7955"/>
      <c r="E7955"/>
      <c r="F7955"/>
      <c r="G7955" s="72"/>
      <c r="H7955" s="72"/>
      <c r="I7955" s="2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</row>
    <row r="7956" spans="1:38">
      <c r="A7956"/>
      <c r="B7956"/>
      <c r="C7956"/>
      <c r="D7956"/>
      <c r="E7956"/>
      <c r="F7956"/>
      <c r="G7956" s="72"/>
      <c r="H7956" s="72"/>
      <c r="I7956" s="2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</row>
    <row r="7957" spans="1:38">
      <c r="A7957"/>
      <c r="B7957"/>
      <c r="C7957"/>
      <c r="D7957"/>
      <c r="E7957"/>
      <c r="F7957"/>
      <c r="G7957" s="72"/>
      <c r="H7957" s="72"/>
      <c r="I7957" s="2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</row>
    <row r="7958" spans="1:38">
      <c r="A7958"/>
      <c r="B7958"/>
      <c r="C7958"/>
      <c r="D7958"/>
      <c r="E7958"/>
      <c r="F7958"/>
      <c r="G7958" s="72"/>
      <c r="H7958" s="72"/>
      <c r="I7958" s="2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</row>
    <row r="7959" spans="1:38">
      <c r="A7959"/>
      <c r="B7959"/>
      <c r="C7959"/>
      <c r="D7959"/>
      <c r="E7959"/>
      <c r="F7959"/>
      <c r="G7959" s="72"/>
      <c r="H7959" s="72"/>
      <c r="I7959" s="2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</row>
    <row r="7960" spans="1:38">
      <c r="A7960"/>
      <c r="B7960"/>
      <c r="C7960"/>
      <c r="D7960"/>
      <c r="E7960"/>
      <c r="F7960"/>
      <c r="G7960" s="72"/>
      <c r="H7960" s="72"/>
      <c r="I7960" s="2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</row>
    <row r="7961" spans="1:38">
      <c r="A7961"/>
      <c r="B7961"/>
      <c r="C7961"/>
      <c r="D7961"/>
      <c r="E7961"/>
      <c r="F7961"/>
      <c r="G7961" s="72"/>
      <c r="H7961" s="72"/>
      <c r="I7961" s="2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</row>
    <row r="7962" spans="1:38">
      <c r="A7962"/>
      <c r="B7962"/>
      <c r="C7962"/>
      <c r="D7962"/>
      <c r="E7962"/>
      <c r="F7962"/>
      <c r="G7962" s="72"/>
      <c r="H7962" s="72"/>
      <c r="I7962" s="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</row>
    <row r="7963" spans="1:38">
      <c r="A7963"/>
      <c r="B7963"/>
      <c r="C7963"/>
      <c r="D7963"/>
      <c r="E7963"/>
      <c r="F7963"/>
      <c r="G7963" s="72"/>
      <c r="H7963" s="72"/>
      <c r="I7963" s="2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</row>
    <row r="7964" spans="1:38">
      <c r="A7964"/>
      <c r="B7964"/>
      <c r="C7964"/>
      <c r="D7964"/>
      <c r="E7964"/>
      <c r="F7964"/>
      <c r="G7964" s="72"/>
      <c r="H7964" s="72"/>
      <c r="I7964" s="2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</row>
    <row r="7965" spans="1:38">
      <c r="A7965"/>
      <c r="B7965"/>
      <c r="C7965"/>
      <c r="D7965"/>
      <c r="E7965"/>
      <c r="F7965"/>
      <c r="G7965" s="72"/>
      <c r="H7965" s="72"/>
      <c r="I7965" s="2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</row>
    <row r="7966" spans="1:38">
      <c r="A7966"/>
      <c r="B7966"/>
      <c r="C7966"/>
      <c r="D7966"/>
      <c r="E7966"/>
      <c r="F7966"/>
      <c r="G7966" s="72"/>
      <c r="H7966" s="72"/>
      <c r="I7966" s="2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</row>
    <row r="7967" spans="1:38">
      <c r="A7967"/>
      <c r="B7967"/>
      <c r="C7967"/>
      <c r="D7967"/>
      <c r="E7967"/>
      <c r="F7967"/>
      <c r="G7967" s="72"/>
      <c r="H7967" s="72"/>
      <c r="I7967" s="2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</row>
    <row r="7968" spans="1:38">
      <c r="A7968"/>
      <c r="B7968"/>
      <c r="C7968"/>
      <c r="D7968"/>
      <c r="E7968"/>
      <c r="F7968"/>
      <c r="G7968" s="72"/>
      <c r="H7968" s="72"/>
      <c r="I7968" s="2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</row>
    <row r="7969" spans="1:38">
      <c r="A7969"/>
      <c r="B7969"/>
      <c r="C7969"/>
      <c r="D7969"/>
      <c r="E7969"/>
      <c r="F7969"/>
      <c r="G7969" s="72"/>
      <c r="H7969" s="72"/>
      <c r="I7969" s="2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</row>
    <row r="7970" spans="1:38">
      <c r="A7970"/>
      <c r="B7970"/>
      <c r="C7970"/>
      <c r="D7970"/>
      <c r="E7970"/>
      <c r="F7970"/>
      <c r="G7970" s="72"/>
      <c r="H7970" s="72"/>
      <c r="I7970" s="2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</row>
    <row r="7971" spans="1:38">
      <c r="A7971"/>
      <c r="B7971"/>
      <c r="C7971"/>
      <c r="D7971"/>
      <c r="E7971"/>
      <c r="F7971"/>
      <c r="G7971" s="72"/>
      <c r="H7971" s="72"/>
      <c r="I7971" s="2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</row>
    <row r="7972" spans="1:38">
      <c r="A7972"/>
      <c r="B7972"/>
      <c r="C7972"/>
      <c r="D7972"/>
      <c r="E7972"/>
      <c r="F7972"/>
      <c r="G7972" s="72"/>
      <c r="H7972" s="72"/>
      <c r="I7972" s="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</row>
    <row r="7973" spans="1:38">
      <c r="A7973"/>
      <c r="B7973"/>
      <c r="C7973"/>
      <c r="D7973"/>
      <c r="E7973"/>
      <c r="F7973"/>
      <c r="G7973" s="72"/>
      <c r="H7973" s="72"/>
      <c r="I7973" s="2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</row>
    <row r="7974" spans="1:38">
      <c r="A7974"/>
      <c r="B7974"/>
      <c r="C7974"/>
      <c r="D7974"/>
      <c r="E7974"/>
      <c r="F7974"/>
      <c r="G7974" s="72"/>
      <c r="H7974" s="72"/>
      <c r="I7974" s="2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</row>
    <row r="7975" spans="1:38">
      <c r="A7975"/>
      <c r="B7975"/>
      <c r="C7975"/>
      <c r="D7975"/>
      <c r="E7975"/>
      <c r="F7975"/>
      <c r="G7975" s="72"/>
      <c r="H7975" s="72"/>
      <c r="I7975" s="2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</row>
    <row r="7976" spans="1:38">
      <c r="A7976"/>
      <c r="B7976"/>
      <c r="C7976"/>
      <c r="D7976"/>
      <c r="E7976"/>
      <c r="F7976"/>
      <c r="G7976" s="72"/>
      <c r="H7976" s="72"/>
      <c r="I7976" s="2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</row>
    <row r="7977" spans="1:38">
      <c r="A7977"/>
      <c r="B7977"/>
      <c r="C7977"/>
      <c r="D7977"/>
      <c r="E7977"/>
      <c r="F7977"/>
      <c r="G7977" s="72"/>
      <c r="H7977" s="72"/>
      <c r="I7977" s="2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</row>
    <row r="7978" spans="1:38">
      <c r="A7978"/>
      <c r="B7978"/>
      <c r="C7978"/>
      <c r="D7978"/>
      <c r="E7978"/>
      <c r="F7978"/>
      <c r="G7978" s="72"/>
      <c r="H7978" s="72"/>
      <c r="I7978" s="2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</row>
    <row r="7979" spans="1:38">
      <c r="A7979"/>
      <c r="B7979"/>
      <c r="C7979"/>
      <c r="D7979"/>
      <c r="E7979"/>
      <c r="F7979"/>
      <c r="G7979" s="72"/>
      <c r="H7979" s="72"/>
      <c r="I7979" s="2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</row>
    <row r="7980" spans="1:38">
      <c r="A7980"/>
      <c r="B7980"/>
      <c r="C7980"/>
      <c r="D7980"/>
      <c r="E7980"/>
      <c r="F7980"/>
      <c r="G7980" s="72"/>
      <c r="H7980" s="72"/>
      <c r="I7980" s="2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</row>
    <row r="7981" spans="1:38">
      <c r="A7981"/>
      <c r="B7981"/>
      <c r="C7981"/>
      <c r="D7981"/>
      <c r="E7981"/>
      <c r="F7981"/>
      <c r="G7981" s="72"/>
      <c r="H7981" s="72"/>
      <c r="I7981" s="2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</row>
    <row r="7982" spans="1:38">
      <c r="A7982"/>
      <c r="B7982"/>
      <c r="C7982"/>
      <c r="D7982"/>
      <c r="E7982"/>
      <c r="F7982"/>
      <c r="G7982" s="72"/>
      <c r="H7982" s="72"/>
      <c r="I7982" s="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</row>
    <row r="7983" spans="1:38">
      <c r="A7983"/>
      <c r="B7983"/>
      <c r="C7983"/>
      <c r="D7983"/>
      <c r="E7983"/>
      <c r="F7983"/>
      <c r="G7983" s="72"/>
      <c r="H7983" s="72"/>
      <c r="I7983" s="2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</row>
    <row r="7984" spans="1:38">
      <c r="A7984"/>
      <c r="B7984"/>
      <c r="C7984"/>
      <c r="D7984"/>
      <c r="E7984"/>
      <c r="F7984"/>
      <c r="G7984" s="72"/>
      <c r="H7984" s="72"/>
      <c r="I7984" s="2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</row>
    <row r="7985" spans="1:38">
      <c r="A7985"/>
      <c r="B7985"/>
      <c r="C7985"/>
      <c r="D7985"/>
      <c r="E7985"/>
      <c r="F7985"/>
      <c r="G7985" s="72"/>
      <c r="H7985" s="72"/>
      <c r="I7985" s="2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</row>
    <row r="7986" spans="1:38">
      <c r="A7986"/>
      <c r="B7986"/>
      <c r="C7986"/>
      <c r="D7986"/>
      <c r="E7986"/>
      <c r="F7986"/>
      <c r="G7986" s="72"/>
      <c r="H7986" s="72"/>
      <c r="I7986" s="2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</row>
    <row r="7987" spans="1:38">
      <c r="A7987"/>
      <c r="B7987"/>
      <c r="C7987"/>
      <c r="D7987"/>
      <c r="E7987"/>
      <c r="F7987"/>
      <c r="G7987" s="72"/>
      <c r="H7987" s="72"/>
      <c r="I7987" s="2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</row>
    <row r="7988" spans="1:38">
      <c r="A7988"/>
      <c r="B7988"/>
      <c r="C7988"/>
      <c r="D7988"/>
      <c r="E7988"/>
      <c r="F7988"/>
      <c r="G7988" s="72"/>
      <c r="H7988" s="72"/>
      <c r="I7988" s="2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</row>
    <row r="7989" spans="1:38">
      <c r="A7989"/>
      <c r="B7989"/>
      <c r="C7989"/>
      <c r="D7989"/>
      <c r="E7989"/>
      <c r="F7989"/>
      <c r="G7989" s="72"/>
      <c r="H7989" s="72"/>
      <c r="I7989" s="2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</row>
    <row r="7990" spans="1:38">
      <c r="A7990"/>
      <c r="B7990"/>
      <c r="C7990"/>
      <c r="D7990"/>
      <c r="E7990"/>
      <c r="F7990"/>
      <c r="G7990" s="72"/>
      <c r="H7990" s="72"/>
      <c r="I7990" s="2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</row>
    <row r="7991" spans="1:38">
      <c r="A7991"/>
      <c r="B7991"/>
      <c r="C7991"/>
      <c r="D7991"/>
      <c r="E7991"/>
      <c r="F7991"/>
      <c r="G7991" s="72"/>
      <c r="H7991" s="72"/>
      <c r="I7991" s="2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</row>
    <row r="7992" spans="1:38">
      <c r="A7992"/>
      <c r="B7992"/>
      <c r="C7992"/>
      <c r="D7992"/>
      <c r="E7992"/>
      <c r="F7992"/>
      <c r="G7992" s="72"/>
      <c r="H7992" s="72"/>
      <c r="I7992" s="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</row>
    <row r="7993" spans="1:38">
      <c r="A7993"/>
      <c r="B7993"/>
      <c r="C7993"/>
      <c r="D7993"/>
      <c r="E7993"/>
      <c r="F7993"/>
      <c r="G7993" s="72"/>
      <c r="H7993" s="72"/>
      <c r="I7993" s="2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</row>
    <row r="7994" spans="1:38">
      <c r="A7994"/>
      <c r="B7994"/>
      <c r="C7994"/>
      <c r="D7994"/>
      <c r="E7994"/>
      <c r="F7994"/>
      <c r="G7994" s="72"/>
      <c r="H7994" s="72"/>
      <c r="I7994" s="2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</row>
    <row r="7995" spans="1:38">
      <c r="A7995"/>
      <c r="B7995"/>
      <c r="C7995"/>
      <c r="D7995"/>
      <c r="E7995"/>
      <c r="F7995"/>
      <c r="G7995" s="72"/>
      <c r="H7995" s="72"/>
      <c r="I7995" s="2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</row>
    <row r="7996" spans="1:38">
      <c r="A7996"/>
      <c r="B7996"/>
      <c r="C7996"/>
      <c r="D7996"/>
      <c r="E7996"/>
      <c r="F7996"/>
      <c r="G7996" s="72"/>
      <c r="H7996" s="72"/>
      <c r="I7996" s="2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</row>
    <row r="7997" spans="1:38">
      <c r="A7997"/>
      <c r="B7997"/>
      <c r="C7997"/>
      <c r="D7997"/>
      <c r="E7997"/>
      <c r="F7997"/>
      <c r="G7997" s="72"/>
      <c r="H7997" s="72"/>
      <c r="I7997" s="2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</row>
    <row r="7998" spans="1:38">
      <c r="A7998"/>
      <c r="B7998"/>
      <c r="C7998"/>
      <c r="D7998"/>
      <c r="E7998"/>
      <c r="F7998"/>
      <c r="G7998" s="72"/>
      <c r="H7998" s="72"/>
      <c r="I7998" s="2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</row>
    <row r="7999" spans="1:38">
      <c r="A7999"/>
      <c r="B7999"/>
      <c r="C7999"/>
      <c r="D7999"/>
      <c r="E7999"/>
      <c r="F7999"/>
      <c r="G7999" s="72"/>
      <c r="H7999" s="72"/>
      <c r="I7999" s="2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</row>
    <row r="8000" spans="1:38">
      <c r="A8000"/>
      <c r="B8000"/>
      <c r="C8000"/>
      <c r="D8000"/>
      <c r="E8000"/>
      <c r="F8000"/>
      <c r="G8000" s="72"/>
      <c r="H8000" s="72"/>
      <c r="I8000" s="2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</row>
    <row r="8001" spans="1:38">
      <c r="A8001"/>
      <c r="B8001"/>
      <c r="C8001"/>
      <c r="D8001"/>
      <c r="E8001"/>
      <c r="F8001"/>
      <c r="G8001" s="72"/>
      <c r="H8001" s="72"/>
      <c r="I8001" s="2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</row>
    <row r="8002" spans="1:38">
      <c r="A8002"/>
      <c r="B8002"/>
      <c r="C8002"/>
      <c r="D8002"/>
      <c r="E8002"/>
      <c r="F8002"/>
      <c r="G8002" s="72"/>
      <c r="H8002" s="72"/>
      <c r="I8002" s="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</row>
    <row r="8003" spans="1:38">
      <c r="A8003"/>
      <c r="B8003"/>
      <c r="C8003"/>
      <c r="D8003"/>
      <c r="E8003"/>
      <c r="F8003"/>
      <c r="G8003" s="72"/>
      <c r="H8003" s="72"/>
      <c r="I8003" s="2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</row>
    <row r="8004" spans="1:38">
      <c r="A8004"/>
      <c r="B8004"/>
      <c r="C8004"/>
      <c r="D8004"/>
      <c r="E8004"/>
      <c r="F8004"/>
      <c r="G8004" s="72"/>
      <c r="H8004" s="72"/>
      <c r="I8004" s="2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</row>
    <row r="8005" spans="1:38">
      <c r="A8005"/>
      <c r="B8005"/>
      <c r="C8005"/>
      <c r="D8005"/>
      <c r="E8005"/>
      <c r="F8005"/>
      <c r="G8005" s="72"/>
      <c r="H8005" s="72"/>
      <c r="I8005" s="2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</row>
    <row r="8006" spans="1:38">
      <c r="A8006"/>
      <c r="B8006"/>
      <c r="C8006"/>
      <c r="D8006"/>
      <c r="E8006"/>
      <c r="F8006"/>
      <c r="G8006" s="72"/>
      <c r="H8006" s="72"/>
      <c r="I8006" s="2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  <c r="AJ8006"/>
      <c r="AK8006"/>
      <c r="AL8006"/>
    </row>
    <row r="8007" spans="1:38">
      <c r="A8007"/>
      <c r="B8007"/>
      <c r="C8007"/>
      <c r="D8007"/>
      <c r="E8007"/>
      <c r="F8007"/>
      <c r="G8007" s="72"/>
      <c r="H8007" s="72"/>
      <c r="I8007" s="2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</row>
    <row r="8008" spans="1:38">
      <c r="A8008"/>
      <c r="B8008"/>
      <c r="C8008"/>
      <c r="D8008"/>
      <c r="E8008"/>
      <c r="F8008"/>
      <c r="G8008" s="72"/>
      <c r="H8008" s="72"/>
      <c r="I8008" s="2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</row>
    <row r="8009" spans="1:38">
      <c r="A8009"/>
      <c r="B8009"/>
      <c r="C8009"/>
      <c r="D8009"/>
      <c r="E8009"/>
      <c r="F8009"/>
      <c r="G8009" s="72"/>
      <c r="H8009" s="72"/>
      <c r="I8009" s="2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</row>
    <row r="8010" spans="1:38">
      <c r="A8010"/>
      <c r="B8010"/>
      <c r="C8010"/>
      <c r="D8010"/>
      <c r="E8010"/>
      <c r="F8010"/>
      <c r="G8010" s="72"/>
      <c r="H8010" s="72"/>
      <c r="I8010" s="2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</row>
    <row r="8011" spans="1:38">
      <c r="A8011"/>
      <c r="B8011"/>
      <c r="C8011"/>
      <c r="D8011"/>
      <c r="E8011"/>
      <c r="F8011"/>
      <c r="G8011" s="72"/>
      <c r="H8011" s="72"/>
      <c r="I8011" s="2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</row>
    <row r="8012" spans="1:38">
      <c r="A8012"/>
      <c r="B8012"/>
      <c r="C8012"/>
      <c r="D8012"/>
      <c r="E8012"/>
      <c r="F8012"/>
      <c r="G8012" s="72"/>
      <c r="H8012" s="72"/>
      <c r="I8012" s="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</row>
    <row r="8013" spans="1:38">
      <c r="A8013"/>
      <c r="B8013"/>
      <c r="C8013"/>
      <c r="D8013"/>
      <c r="E8013"/>
      <c r="F8013"/>
      <c r="G8013" s="72"/>
      <c r="H8013" s="72"/>
      <c r="I8013" s="2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</row>
    <row r="8014" spans="1:38">
      <c r="A8014"/>
      <c r="B8014"/>
      <c r="C8014"/>
      <c r="D8014"/>
      <c r="E8014"/>
      <c r="F8014"/>
      <c r="G8014" s="72"/>
      <c r="H8014" s="72"/>
      <c r="I8014" s="2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</row>
    <row r="8015" spans="1:38">
      <c r="A8015"/>
      <c r="B8015"/>
      <c r="C8015"/>
      <c r="D8015"/>
      <c r="E8015"/>
      <c r="F8015"/>
      <c r="G8015" s="72"/>
      <c r="H8015" s="72"/>
      <c r="I8015" s="2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</row>
    <row r="8016" spans="1:38">
      <c r="A8016"/>
      <c r="B8016"/>
      <c r="C8016"/>
      <c r="D8016"/>
      <c r="E8016"/>
      <c r="F8016"/>
      <c r="G8016" s="72"/>
      <c r="H8016" s="72"/>
      <c r="I8016" s="2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</row>
    <row r="8017" spans="1:38">
      <c r="A8017"/>
      <c r="B8017"/>
      <c r="C8017"/>
      <c r="D8017"/>
      <c r="E8017"/>
      <c r="F8017"/>
      <c r="G8017" s="72"/>
      <c r="H8017" s="72"/>
      <c r="I8017" s="2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</row>
    <row r="8018" spans="1:38">
      <c r="A8018"/>
      <c r="B8018"/>
      <c r="C8018"/>
      <c r="D8018"/>
      <c r="E8018"/>
      <c r="F8018"/>
      <c r="G8018" s="72"/>
      <c r="H8018" s="72"/>
      <c r="I8018" s="2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</row>
    <row r="8019" spans="1:38">
      <c r="A8019"/>
      <c r="B8019"/>
      <c r="C8019"/>
      <c r="D8019"/>
      <c r="E8019"/>
      <c r="F8019"/>
      <c r="G8019" s="72"/>
      <c r="H8019" s="72"/>
      <c r="I8019" s="2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</row>
    <row r="8020" spans="1:38">
      <c r="A8020"/>
      <c r="B8020"/>
      <c r="C8020"/>
      <c r="D8020"/>
      <c r="E8020"/>
      <c r="F8020"/>
      <c r="G8020" s="72"/>
      <c r="H8020" s="72"/>
      <c r="I8020" s="2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</row>
    <row r="8021" spans="1:38">
      <c r="A8021"/>
      <c r="B8021"/>
      <c r="C8021"/>
      <c r="D8021"/>
      <c r="E8021"/>
      <c r="F8021"/>
      <c r="G8021" s="72"/>
      <c r="H8021" s="72"/>
      <c r="I8021" s="2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</row>
    <row r="8022" spans="1:38">
      <c r="A8022"/>
      <c r="B8022"/>
      <c r="C8022"/>
      <c r="D8022"/>
      <c r="E8022"/>
      <c r="F8022"/>
      <c r="G8022" s="72"/>
      <c r="H8022" s="72"/>
      <c r="I8022" s="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</row>
    <row r="8023" spans="1:38">
      <c r="A8023"/>
      <c r="B8023"/>
      <c r="C8023"/>
      <c r="D8023"/>
      <c r="E8023"/>
      <c r="F8023"/>
      <c r="G8023" s="72"/>
      <c r="H8023" s="72"/>
      <c r="I8023" s="2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  <c r="AJ8023"/>
      <c r="AK8023"/>
      <c r="AL8023"/>
    </row>
    <row r="8024" spans="1:38">
      <c r="A8024"/>
      <c r="B8024"/>
      <c r="C8024"/>
      <c r="D8024"/>
      <c r="E8024"/>
      <c r="F8024"/>
      <c r="G8024" s="72"/>
      <c r="H8024" s="72"/>
      <c r="I8024" s="2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</row>
    <row r="8025" spans="1:38">
      <c r="A8025"/>
      <c r="B8025"/>
      <c r="C8025"/>
      <c r="D8025"/>
      <c r="E8025"/>
      <c r="F8025"/>
      <c r="G8025" s="72"/>
      <c r="H8025" s="72"/>
      <c r="I8025" s="2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</row>
    <row r="8026" spans="1:38">
      <c r="A8026"/>
      <c r="B8026"/>
      <c r="C8026"/>
      <c r="D8026"/>
      <c r="E8026"/>
      <c r="F8026"/>
      <c r="G8026" s="72"/>
      <c r="H8026" s="72"/>
      <c r="I8026" s="2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</row>
    <row r="8027" spans="1:38">
      <c r="A8027"/>
      <c r="B8027"/>
      <c r="C8027"/>
      <c r="D8027"/>
      <c r="E8027"/>
      <c r="F8027"/>
      <c r="G8027" s="72"/>
      <c r="H8027" s="72"/>
      <c r="I8027" s="2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</row>
    <row r="8028" spans="1:38">
      <c r="A8028"/>
      <c r="B8028"/>
      <c r="C8028"/>
      <c r="D8028"/>
      <c r="E8028"/>
      <c r="F8028"/>
      <c r="G8028" s="72"/>
      <c r="H8028" s="72"/>
      <c r="I8028" s="2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</row>
    <row r="8029" spans="1:38">
      <c r="A8029"/>
      <c r="B8029"/>
      <c r="C8029"/>
      <c r="D8029"/>
      <c r="E8029"/>
      <c r="F8029"/>
      <c r="G8029" s="72"/>
      <c r="H8029" s="72"/>
      <c r="I8029" s="2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</row>
    <row r="8030" spans="1:38">
      <c r="A8030"/>
      <c r="B8030"/>
      <c r="C8030"/>
      <c r="D8030"/>
      <c r="E8030"/>
      <c r="F8030"/>
      <c r="G8030" s="72"/>
      <c r="H8030" s="72"/>
      <c r="I8030" s="2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</row>
    <row r="8031" spans="1:38">
      <c r="A8031"/>
      <c r="B8031"/>
      <c r="C8031"/>
      <c r="D8031"/>
      <c r="E8031"/>
      <c r="F8031"/>
      <c r="G8031" s="72"/>
      <c r="H8031" s="72"/>
      <c r="I8031" s="2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</row>
    <row r="8032" spans="1:38">
      <c r="A8032"/>
      <c r="B8032"/>
      <c r="C8032"/>
      <c r="D8032"/>
      <c r="E8032"/>
      <c r="F8032"/>
      <c r="G8032" s="72"/>
      <c r="H8032" s="72"/>
      <c r="I8032" s="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</row>
    <row r="8033" spans="1:38">
      <c r="A8033"/>
      <c r="B8033"/>
      <c r="C8033"/>
      <c r="D8033"/>
      <c r="E8033"/>
      <c r="F8033"/>
      <c r="G8033" s="72"/>
      <c r="H8033" s="72"/>
      <c r="I8033" s="2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</row>
    <row r="8034" spans="1:38">
      <c r="A8034"/>
      <c r="B8034"/>
      <c r="C8034"/>
      <c r="D8034"/>
      <c r="E8034"/>
      <c r="F8034"/>
      <c r="G8034" s="72"/>
      <c r="H8034" s="72"/>
      <c r="I8034" s="2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</row>
    <row r="8035" spans="1:38">
      <c r="A8035"/>
      <c r="B8035"/>
      <c r="C8035"/>
      <c r="D8035"/>
      <c r="E8035"/>
      <c r="F8035"/>
      <c r="G8035" s="72"/>
      <c r="H8035" s="72"/>
      <c r="I8035" s="2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</row>
    <row r="8036" spans="1:38">
      <c r="A8036"/>
      <c r="B8036"/>
      <c r="C8036"/>
      <c r="D8036"/>
      <c r="E8036"/>
      <c r="F8036"/>
      <c r="G8036" s="72"/>
      <c r="H8036" s="72"/>
      <c r="I8036" s="2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</row>
    <row r="8037" spans="1:38">
      <c r="A8037"/>
      <c r="B8037"/>
      <c r="C8037"/>
      <c r="D8037"/>
      <c r="E8037"/>
      <c r="F8037"/>
      <c r="G8037" s="72"/>
      <c r="H8037" s="72"/>
      <c r="I8037" s="2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</row>
    <row r="8038" spans="1:38">
      <c r="A8038"/>
      <c r="B8038"/>
      <c r="C8038"/>
      <c r="D8038"/>
      <c r="E8038"/>
      <c r="F8038"/>
      <c r="G8038" s="72"/>
      <c r="H8038" s="72"/>
      <c r="I8038" s="2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</row>
    <row r="8039" spans="1:38">
      <c r="A8039"/>
      <c r="B8039"/>
      <c r="C8039"/>
      <c r="D8039"/>
      <c r="E8039"/>
      <c r="F8039"/>
      <c r="G8039" s="72"/>
      <c r="H8039" s="72"/>
      <c r="I8039" s="2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</row>
    <row r="8040" spans="1:38">
      <c r="A8040"/>
      <c r="B8040"/>
      <c r="C8040"/>
      <c r="D8040"/>
      <c r="E8040"/>
      <c r="F8040"/>
      <c r="G8040" s="72"/>
      <c r="H8040" s="72"/>
      <c r="I8040" s="2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</row>
    <row r="8041" spans="1:38">
      <c r="A8041"/>
      <c r="B8041"/>
      <c r="C8041"/>
      <c r="D8041"/>
      <c r="E8041"/>
      <c r="F8041"/>
      <c r="G8041" s="72"/>
      <c r="H8041" s="72"/>
      <c r="I8041" s="2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</row>
    <row r="8042" spans="1:38">
      <c r="A8042"/>
      <c r="B8042"/>
      <c r="C8042"/>
      <c r="D8042"/>
      <c r="E8042"/>
      <c r="F8042"/>
      <c r="G8042" s="72"/>
      <c r="H8042" s="72"/>
      <c r="I8042" s="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</row>
    <row r="8043" spans="1:38">
      <c r="A8043"/>
      <c r="B8043"/>
      <c r="C8043"/>
      <c r="D8043"/>
      <c r="E8043"/>
      <c r="F8043"/>
      <c r="G8043" s="72"/>
      <c r="H8043" s="72"/>
      <c r="I8043" s="2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</row>
    <row r="8044" spans="1:38">
      <c r="A8044"/>
      <c r="B8044"/>
      <c r="C8044"/>
      <c r="D8044"/>
      <c r="E8044"/>
      <c r="F8044"/>
      <c r="G8044" s="72"/>
      <c r="H8044" s="72"/>
      <c r="I8044" s="2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</row>
    <row r="8045" spans="1:38">
      <c r="A8045"/>
      <c r="B8045"/>
      <c r="C8045"/>
      <c r="D8045"/>
      <c r="E8045"/>
      <c r="F8045"/>
      <c r="G8045" s="72"/>
      <c r="H8045" s="72"/>
      <c r="I8045" s="2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</row>
    <row r="8046" spans="1:38">
      <c r="A8046"/>
      <c r="B8046"/>
      <c r="C8046"/>
      <c r="D8046"/>
      <c r="E8046"/>
      <c r="F8046"/>
      <c r="G8046" s="72"/>
      <c r="H8046" s="72"/>
      <c r="I8046" s="2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  <c r="AJ8046"/>
      <c r="AK8046"/>
      <c r="AL8046"/>
    </row>
    <row r="8047" spans="1:38">
      <c r="A8047"/>
      <c r="B8047"/>
      <c r="C8047"/>
      <c r="D8047"/>
      <c r="E8047"/>
      <c r="F8047"/>
      <c r="G8047" s="72"/>
      <c r="H8047" s="72"/>
      <c r="I8047" s="2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  <c r="AJ8047"/>
      <c r="AK8047"/>
      <c r="AL8047"/>
    </row>
    <row r="8048" spans="1:38">
      <c r="A8048"/>
      <c r="B8048"/>
      <c r="C8048"/>
      <c r="D8048"/>
      <c r="E8048"/>
      <c r="F8048"/>
      <c r="G8048" s="72"/>
      <c r="H8048" s="72"/>
      <c r="I8048" s="2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  <c r="AJ8048"/>
      <c r="AK8048"/>
      <c r="AL8048"/>
    </row>
    <row r="8049" spans="1:38">
      <c r="A8049"/>
      <c r="B8049"/>
      <c r="C8049"/>
      <c r="D8049"/>
      <c r="E8049"/>
      <c r="F8049"/>
      <c r="G8049" s="72"/>
      <c r="H8049" s="72"/>
      <c r="I8049" s="2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  <c r="AJ8049"/>
      <c r="AK8049"/>
      <c r="AL8049"/>
    </row>
    <row r="8050" spans="1:38">
      <c r="A8050"/>
      <c r="B8050"/>
      <c r="C8050"/>
      <c r="D8050"/>
      <c r="E8050"/>
      <c r="F8050"/>
      <c r="G8050" s="72"/>
      <c r="H8050" s="72"/>
      <c r="I8050" s="2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  <c r="AJ8050"/>
      <c r="AK8050"/>
      <c r="AL8050"/>
    </row>
    <row r="8051" spans="1:38">
      <c r="A8051"/>
      <c r="B8051"/>
      <c r="C8051"/>
      <c r="D8051"/>
      <c r="E8051"/>
      <c r="F8051"/>
      <c r="G8051" s="72"/>
      <c r="H8051" s="72"/>
      <c r="I8051" s="2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  <c r="AJ8051"/>
      <c r="AK8051"/>
      <c r="AL8051"/>
    </row>
    <row r="8052" spans="1:38">
      <c r="A8052"/>
      <c r="B8052"/>
      <c r="C8052"/>
      <c r="D8052"/>
      <c r="E8052"/>
      <c r="F8052"/>
      <c r="G8052" s="72"/>
      <c r="H8052" s="72"/>
      <c r="I8052" s="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  <c r="AJ8052"/>
      <c r="AK8052"/>
      <c r="AL8052"/>
    </row>
    <row r="8053" spans="1:38">
      <c r="A8053"/>
      <c r="B8053"/>
      <c r="C8053"/>
      <c r="D8053"/>
      <c r="E8053"/>
      <c r="F8053"/>
      <c r="G8053" s="72"/>
      <c r="H8053" s="72"/>
      <c r="I8053" s="2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  <c r="AJ8053"/>
      <c r="AK8053"/>
      <c r="AL8053"/>
    </row>
    <row r="8054" spans="1:38">
      <c r="A8054"/>
      <c r="B8054"/>
      <c r="C8054"/>
      <c r="D8054"/>
      <c r="E8054"/>
      <c r="F8054"/>
      <c r="G8054" s="72"/>
      <c r="H8054" s="72"/>
      <c r="I8054" s="2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  <c r="AJ8054"/>
      <c r="AK8054"/>
      <c r="AL8054"/>
    </row>
    <row r="8055" spans="1:38">
      <c r="A8055"/>
      <c r="B8055"/>
      <c r="C8055"/>
      <c r="D8055"/>
      <c r="E8055"/>
      <c r="F8055"/>
      <c r="G8055" s="72"/>
      <c r="H8055" s="72"/>
      <c r="I8055" s="2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  <c r="AJ8055"/>
      <c r="AK8055"/>
      <c r="AL8055"/>
    </row>
    <row r="8056" spans="1:38">
      <c r="A8056"/>
      <c r="B8056"/>
      <c r="C8056"/>
      <c r="D8056"/>
      <c r="E8056"/>
      <c r="F8056"/>
      <c r="G8056" s="72"/>
      <c r="H8056" s="72"/>
      <c r="I8056" s="2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  <c r="AJ8056"/>
      <c r="AK8056"/>
      <c r="AL8056"/>
    </row>
    <row r="8057" spans="1:38">
      <c r="A8057"/>
      <c r="B8057"/>
      <c r="C8057"/>
      <c r="D8057"/>
      <c r="E8057"/>
      <c r="F8057"/>
      <c r="G8057" s="72"/>
      <c r="H8057" s="72"/>
      <c r="I8057" s="2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  <c r="AJ8057"/>
      <c r="AK8057"/>
      <c r="AL8057"/>
    </row>
    <row r="8058" spans="1:38">
      <c r="A8058"/>
      <c r="B8058"/>
      <c r="C8058"/>
      <c r="D8058"/>
      <c r="E8058"/>
      <c r="F8058"/>
      <c r="G8058" s="72"/>
      <c r="H8058" s="72"/>
      <c r="I8058" s="2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  <c r="AJ8058"/>
      <c r="AK8058"/>
      <c r="AL8058"/>
    </row>
    <row r="8059" spans="1:38">
      <c r="A8059"/>
      <c r="B8059"/>
      <c r="C8059"/>
      <c r="D8059"/>
      <c r="E8059"/>
      <c r="F8059"/>
      <c r="G8059" s="72"/>
      <c r="H8059" s="72"/>
      <c r="I8059" s="2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  <c r="AJ8059"/>
      <c r="AK8059"/>
      <c r="AL8059"/>
    </row>
    <row r="8060" spans="1:38">
      <c r="A8060"/>
      <c r="B8060"/>
      <c r="C8060"/>
      <c r="D8060"/>
      <c r="E8060"/>
      <c r="F8060"/>
      <c r="G8060" s="72"/>
      <c r="H8060" s="72"/>
      <c r="I8060" s="2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  <c r="AJ8060"/>
      <c r="AK8060"/>
      <c r="AL8060"/>
    </row>
    <row r="8061" spans="1:38">
      <c r="A8061"/>
      <c r="B8061"/>
      <c r="C8061"/>
      <c r="D8061"/>
      <c r="E8061"/>
      <c r="F8061"/>
      <c r="G8061" s="72"/>
      <c r="H8061" s="72"/>
      <c r="I8061" s="2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  <c r="AJ8061"/>
      <c r="AK8061"/>
      <c r="AL8061"/>
    </row>
    <row r="8062" spans="1:38">
      <c r="A8062"/>
      <c r="B8062"/>
      <c r="C8062"/>
      <c r="D8062"/>
      <c r="E8062"/>
      <c r="F8062"/>
      <c r="G8062" s="72"/>
      <c r="H8062" s="72"/>
      <c r="I8062" s="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  <c r="AJ8062"/>
      <c r="AK8062"/>
      <c r="AL8062"/>
    </row>
    <row r="8063" spans="1:38">
      <c r="A8063"/>
      <c r="B8063"/>
      <c r="C8063"/>
      <c r="D8063"/>
      <c r="E8063"/>
      <c r="F8063"/>
      <c r="G8063" s="72"/>
      <c r="H8063" s="72"/>
      <c r="I8063" s="2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  <c r="AJ8063"/>
      <c r="AK8063"/>
      <c r="AL8063"/>
    </row>
    <row r="8064" spans="1:38">
      <c r="A8064"/>
      <c r="B8064"/>
      <c r="C8064"/>
      <c r="D8064"/>
      <c r="E8064"/>
      <c r="F8064"/>
      <c r="G8064" s="72"/>
      <c r="H8064" s="72"/>
      <c r="I8064" s="2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  <c r="AJ8064"/>
      <c r="AK8064"/>
      <c r="AL8064"/>
    </row>
    <row r="8065" spans="1:38">
      <c r="A8065"/>
      <c r="B8065"/>
      <c r="C8065"/>
      <c r="D8065"/>
      <c r="E8065"/>
      <c r="F8065"/>
      <c r="G8065" s="72"/>
      <c r="H8065" s="72"/>
      <c r="I8065" s="2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  <c r="AJ8065"/>
      <c r="AK8065"/>
      <c r="AL8065"/>
    </row>
    <row r="8066" spans="1:38">
      <c r="A8066"/>
      <c r="B8066"/>
      <c r="C8066"/>
      <c r="D8066"/>
      <c r="E8066"/>
      <c r="F8066"/>
      <c r="G8066" s="72"/>
      <c r="H8066" s="72"/>
      <c r="I8066" s="2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  <c r="AJ8066"/>
      <c r="AK8066"/>
      <c r="AL8066"/>
    </row>
    <row r="8067" spans="1:38">
      <c r="A8067"/>
      <c r="B8067"/>
      <c r="C8067"/>
      <c r="D8067"/>
      <c r="E8067"/>
      <c r="F8067"/>
      <c r="G8067" s="72"/>
      <c r="H8067" s="72"/>
      <c r="I8067" s="2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  <c r="AJ8067"/>
      <c r="AK8067"/>
      <c r="AL8067"/>
    </row>
    <row r="8068" spans="1:38">
      <c r="A8068"/>
      <c r="B8068"/>
      <c r="C8068"/>
      <c r="D8068"/>
      <c r="E8068"/>
      <c r="F8068"/>
      <c r="G8068" s="72"/>
      <c r="H8068" s="72"/>
      <c r="I8068" s="2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  <c r="AJ8068"/>
      <c r="AK8068"/>
      <c r="AL8068"/>
    </row>
    <row r="8069" spans="1:38">
      <c r="A8069"/>
      <c r="B8069"/>
      <c r="C8069"/>
      <c r="D8069"/>
      <c r="E8069"/>
      <c r="F8069"/>
      <c r="G8069" s="72"/>
      <c r="H8069" s="72"/>
      <c r="I8069" s="2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  <c r="AJ8069"/>
      <c r="AK8069"/>
      <c r="AL8069"/>
    </row>
    <row r="8070" spans="1:38">
      <c r="A8070"/>
      <c r="B8070"/>
      <c r="C8070"/>
      <c r="D8070"/>
      <c r="E8070"/>
      <c r="F8070"/>
      <c r="G8070" s="72"/>
      <c r="H8070" s="72"/>
      <c r="I8070" s="2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  <c r="AJ8070"/>
      <c r="AK8070"/>
      <c r="AL8070"/>
    </row>
    <row r="8071" spans="1:38">
      <c r="A8071"/>
      <c r="B8071"/>
      <c r="C8071"/>
      <c r="D8071"/>
      <c r="E8071"/>
      <c r="F8071"/>
      <c r="G8071" s="72"/>
      <c r="H8071" s="72"/>
      <c r="I8071" s="2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  <c r="AJ8071"/>
      <c r="AK8071"/>
      <c r="AL8071"/>
    </row>
    <row r="8072" spans="1:38">
      <c r="A8072"/>
      <c r="B8072"/>
      <c r="C8072"/>
      <c r="D8072"/>
      <c r="E8072"/>
      <c r="F8072"/>
      <c r="G8072" s="72"/>
      <c r="H8072" s="72"/>
      <c r="I8072" s="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  <c r="AJ8072"/>
      <c r="AK8072"/>
      <c r="AL8072"/>
    </row>
    <row r="8073" spans="1:38">
      <c r="A8073"/>
      <c r="B8073"/>
      <c r="C8073"/>
      <c r="D8073"/>
      <c r="E8073"/>
      <c r="F8073"/>
      <c r="G8073" s="72"/>
      <c r="H8073" s="72"/>
      <c r="I8073" s="2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  <c r="AJ8073"/>
      <c r="AK8073"/>
      <c r="AL8073"/>
    </row>
    <row r="8074" spans="1:38">
      <c r="A8074"/>
      <c r="B8074"/>
      <c r="C8074"/>
      <c r="D8074"/>
      <c r="E8074"/>
      <c r="F8074"/>
      <c r="G8074" s="72"/>
      <c r="H8074" s="72"/>
      <c r="I8074" s="2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  <c r="AJ8074"/>
      <c r="AK8074"/>
      <c r="AL8074"/>
    </row>
    <row r="8075" spans="1:38">
      <c r="A8075"/>
      <c r="B8075"/>
      <c r="C8075"/>
      <c r="D8075"/>
      <c r="E8075"/>
      <c r="F8075"/>
      <c r="G8075" s="72"/>
      <c r="H8075" s="72"/>
      <c r="I8075" s="2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  <c r="AJ8075"/>
      <c r="AK8075"/>
      <c r="AL8075"/>
    </row>
    <row r="8076" spans="1:38">
      <c r="A8076"/>
      <c r="B8076"/>
      <c r="C8076"/>
      <c r="D8076"/>
      <c r="E8076"/>
      <c r="F8076"/>
      <c r="G8076" s="72"/>
      <c r="H8076" s="72"/>
      <c r="I8076" s="2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  <c r="AJ8076"/>
      <c r="AK8076"/>
      <c r="AL8076"/>
    </row>
    <row r="8077" spans="1:38">
      <c r="A8077"/>
      <c r="B8077"/>
      <c r="C8077"/>
      <c r="D8077"/>
      <c r="E8077"/>
      <c r="F8077"/>
      <c r="G8077" s="72"/>
      <c r="H8077" s="72"/>
      <c r="I8077" s="2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  <c r="AJ8077"/>
      <c r="AK8077"/>
      <c r="AL8077"/>
    </row>
    <row r="8078" spans="1:38">
      <c r="A8078"/>
      <c r="B8078"/>
      <c r="C8078"/>
      <c r="D8078"/>
      <c r="E8078"/>
      <c r="F8078"/>
      <c r="G8078" s="72"/>
      <c r="H8078" s="72"/>
      <c r="I8078" s="2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  <c r="AJ8078"/>
      <c r="AK8078"/>
      <c r="AL8078"/>
    </row>
    <row r="8079" spans="1:38">
      <c r="A8079"/>
      <c r="B8079"/>
      <c r="C8079"/>
      <c r="D8079"/>
      <c r="E8079"/>
      <c r="F8079"/>
      <c r="G8079" s="72"/>
      <c r="H8079" s="72"/>
      <c r="I8079" s="2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  <c r="AJ8079"/>
      <c r="AK8079"/>
      <c r="AL8079"/>
    </row>
    <row r="8080" spans="1:38">
      <c r="A8080"/>
      <c r="B8080"/>
      <c r="C8080"/>
      <c r="D8080"/>
      <c r="E8080"/>
      <c r="F8080"/>
      <c r="G8080" s="72"/>
      <c r="H8080" s="72"/>
      <c r="I8080" s="2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  <c r="AJ8080"/>
      <c r="AK8080"/>
      <c r="AL8080"/>
    </row>
    <row r="8081" spans="1:38">
      <c r="A8081"/>
      <c r="B8081"/>
      <c r="C8081"/>
      <c r="D8081"/>
      <c r="E8081"/>
      <c r="F8081"/>
      <c r="G8081" s="72"/>
      <c r="H8081" s="72"/>
      <c r="I8081" s="2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  <c r="AJ8081"/>
      <c r="AK8081"/>
      <c r="AL8081"/>
    </row>
    <row r="8082" spans="1:38">
      <c r="A8082"/>
      <c r="B8082"/>
      <c r="C8082"/>
      <c r="D8082"/>
      <c r="E8082"/>
      <c r="F8082"/>
      <c r="G8082" s="72"/>
      <c r="H8082" s="72"/>
      <c r="I8082" s="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  <c r="AJ8082"/>
      <c r="AK8082"/>
      <c r="AL8082"/>
    </row>
    <row r="8083" spans="1:38">
      <c r="A8083"/>
      <c r="B8083"/>
      <c r="C8083"/>
      <c r="D8083"/>
      <c r="E8083"/>
      <c r="F8083"/>
      <c r="G8083" s="72"/>
      <c r="H8083" s="72"/>
      <c r="I8083" s="2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  <c r="AJ8083"/>
      <c r="AK8083"/>
      <c r="AL8083"/>
    </row>
    <row r="8084" spans="1:38">
      <c r="A8084"/>
      <c r="B8084"/>
      <c r="C8084"/>
      <c r="D8084"/>
      <c r="E8084"/>
      <c r="F8084"/>
      <c r="G8084" s="72"/>
      <c r="H8084" s="72"/>
      <c r="I8084" s="2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  <c r="AJ8084"/>
      <c r="AK8084"/>
      <c r="AL8084"/>
    </row>
    <row r="8085" spans="1:38">
      <c r="A8085"/>
      <c r="B8085"/>
      <c r="C8085"/>
      <c r="D8085"/>
      <c r="E8085"/>
      <c r="F8085"/>
      <c r="G8085" s="72"/>
      <c r="H8085" s="72"/>
      <c r="I8085" s="2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  <c r="AJ8085"/>
      <c r="AK8085"/>
      <c r="AL8085"/>
    </row>
    <row r="8086" spans="1:38">
      <c r="A8086"/>
      <c r="B8086"/>
      <c r="C8086"/>
      <c r="D8086"/>
      <c r="E8086"/>
      <c r="F8086"/>
      <c r="G8086" s="72"/>
      <c r="H8086" s="72"/>
      <c r="I8086" s="2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  <c r="AJ8086"/>
      <c r="AK8086"/>
      <c r="AL8086"/>
    </row>
    <row r="8087" spans="1:38">
      <c r="A8087"/>
      <c r="B8087"/>
      <c r="C8087"/>
      <c r="D8087"/>
      <c r="E8087"/>
      <c r="F8087"/>
      <c r="G8087" s="72"/>
      <c r="H8087" s="72"/>
      <c r="I8087" s="2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  <c r="AJ8087"/>
      <c r="AK8087"/>
      <c r="AL8087"/>
    </row>
    <row r="8088" spans="1:38">
      <c r="A8088"/>
      <c r="B8088"/>
      <c r="C8088"/>
      <c r="D8088"/>
      <c r="E8088"/>
      <c r="F8088"/>
      <c r="G8088" s="72"/>
      <c r="H8088" s="72"/>
      <c r="I8088" s="2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  <c r="AJ8088"/>
      <c r="AK8088"/>
      <c r="AL8088"/>
    </row>
    <row r="8089" spans="1:38">
      <c r="A8089"/>
      <c r="B8089"/>
      <c r="C8089"/>
      <c r="D8089"/>
      <c r="E8089"/>
      <c r="F8089"/>
      <c r="G8089" s="72"/>
      <c r="H8089" s="72"/>
      <c r="I8089" s="2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  <c r="AJ8089"/>
      <c r="AK8089"/>
      <c r="AL8089"/>
    </row>
    <row r="8090" spans="1:38">
      <c r="A8090"/>
      <c r="B8090"/>
      <c r="C8090"/>
      <c r="D8090"/>
      <c r="E8090"/>
      <c r="F8090"/>
      <c r="G8090" s="72"/>
      <c r="H8090" s="72"/>
      <c r="I8090" s="2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  <c r="AJ8090"/>
      <c r="AK8090"/>
      <c r="AL8090"/>
    </row>
    <row r="8091" spans="1:38">
      <c r="A8091"/>
      <c r="B8091"/>
      <c r="C8091"/>
      <c r="D8091"/>
      <c r="E8091"/>
      <c r="F8091"/>
      <c r="G8091" s="72"/>
      <c r="H8091" s="72"/>
      <c r="I8091" s="2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  <c r="AJ8091"/>
      <c r="AK8091"/>
      <c r="AL8091"/>
    </row>
    <row r="8092" spans="1:38">
      <c r="A8092"/>
      <c r="B8092"/>
      <c r="C8092"/>
      <c r="D8092"/>
      <c r="E8092"/>
      <c r="F8092"/>
      <c r="G8092" s="72"/>
      <c r="H8092" s="72"/>
      <c r="I8092" s="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  <c r="AJ8092"/>
      <c r="AK8092"/>
      <c r="AL8092"/>
    </row>
    <row r="8093" spans="1:38">
      <c r="A8093"/>
      <c r="B8093"/>
      <c r="C8093"/>
      <c r="D8093"/>
      <c r="E8093"/>
      <c r="F8093"/>
      <c r="G8093" s="72"/>
      <c r="H8093" s="72"/>
      <c r="I8093" s="2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  <c r="AJ8093"/>
      <c r="AK8093"/>
      <c r="AL8093"/>
    </row>
    <row r="8094" spans="1:38">
      <c r="A8094"/>
      <c r="B8094"/>
      <c r="C8094"/>
      <c r="D8094"/>
      <c r="E8094"/>
      <c r="F8094"/>
      <c r="G8094" s="72"/>
      <c r="H8094" s="72"/>
      <c r="I8094" s="2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  <c r="AJ8094"/>
      <c r="AK8094"/>
      <c r="AL8094"/>
    </row>
    <row r="8095" spans="1:38">
      <c r="A8095"/>
      <c r="B8095"/>
      <c r="C8095"/>
      <c r="D8095"/>
      <c r="E8095"/>
      <c r="F8095"/>
      <c r="G8095" s="72"/>
      <c r="H8095" s="72"/>
      <c r="I8095" s="2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  <c r="AJ8095"/>
      <c r="AK8095"/>
      <c r="AL8095"/>
    </row>
    <row r="8096" spans="1:38">
      <c r="A8096"/>
      <c r="B8096"/>
      <c r="C8096"/>
      <c r="D8096"/>
      <c r="E8096"/>
      <c r="F8096"/>
      <c r="G8096" s="72"/>
      <c r="H8096" s="72"/>
      <c r="I8096" s="2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  <c r="AJ8096"/>
      <c r="AK8096"/>
      <c r="AL8096"/>
    </row>
    <row r="8097" spans="1:38">
      <c r="A8097"/>
      <c r="B8097"/>
      <c r="C8097"/>
      <c r="D8097"/>
      <c r="E8097"/>
      <c r="F8097"/>
      <c r="G8097" s="72"/>
      <c r="H8097" s="72"/>
      <c r="I8097" s="2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  <c r="AJ8097"/>
      <c r="AK8097"/>
      <c r="AL8097"/>
    </row>
    <row r="8098" spans="1:38">
      <c r="A8098"/>
      <c r="B8098"/>
      <c r="C8098"/>
      <c r="D8098"/>
      <c r="E8098"/>
      <c r="F8098"/>
      <c r="G8098" s="72"/>
      <c r="H8098" s="72"/>
      <c r="I8098" s="2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  <c r="AJ8098"/>
      <c r="AK8098"/>
      <c r="AL8098"/>
    </row>
    <row r="8099" spans="1:38">
      <c r="A8099"/>
      <c r="B8099"/>
      <c r="C8099"/>
      <c r="D8099"/>
      <c r="E8099"/>
      <c r="F8099"/>
      <c r="G8099" s="72"/>
      <c r="H8099" s="72"/>
      <c r="I8099" s="2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  <c r="AJ8099"/>
      <c r="AK8099"/>
      <c r="AL8099"/>
    </row>
    <row r="8100" spans="1:38">
      <c r="A8100"/>
      <c r="B8100"/>
      <c r="C8100"/>
      <c r="D8100"/>
      <c r="E8100"/>
      <c r="F8100"/>
      <c r="G8100" s="72"/>
      <c r="H8100" s="72"/>
      <c r="I8100" s="2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  <c r="AJ8100"/>
      <c r="AK8100"/>
      <c r="AL8100"/>
    </row>
    <row r="8101" spans="1:38">
      <c r="A8101"/>
      <c r="B8101"/>
      <c r="C8101"/>
      <c r="D8101"/>
      <c r="E8101"/>
      <c r="F8101"/>
      <c r="G8101" s="72"/>
      <c r="H8101" s="72"/>
      <c r="I8101" s="2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  <c r="AJ8101"/>
      <c r="AK8101"/>
      <c r="AL8101"/>
    </row>
    <row r="8102" spans="1:38">
      <c r="A8102"/>
      <c r="B8102"/>
      <c r="C8102"/>
      <c r="D8102"/>
      <c r="E8102"/>
      <c r="F8102"/>
      <c r="G8102" s="72"/>
      <c r="H8102" s="72"/>
      <c r="I8102" s="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  <c r="AJ8102"/>
      <c r="AK8102"/>
      <c r="AL8102"/>
    </row>
    <row r="8103" spans="1:38">
      <c r="A8103"/>
      <c r="B8103"/>
      <c r="C8103"/>
      <c r="D8103"/>
      <c r="E8103"/>
      <c r="F8103"/>
      <c r="G8103" s="72"/>
      <c r="H8103" s="72"/>
      <c r="I8103" s="2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  <c r="AJ8103"/>
      <c r="AK8103"/>
      <c r="AL8103"/>
    </row>
    <row r="8104" spans="1:38">
      <c r="A8104"/>
      <c r="B8104"/>
      <c r="C8104"/>
      <c r="D8104"/>
      <c r="E8104"/>
      <c r="F8104"/>
      <c r="G8104" s="72"/>
      <c r="H8104" s="72"/>
      <c r="I8104" s="2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  <c r="AJ8104"/>
      <c r="AK8104"/>
      <c r="AL8104"/>
    </row>
    <row r="8105" spans="1:38">
      <c r="A8105"/>
      <c r="B8105"/>
      <c r="C8105"/>
      <c r="D8105"/>
      <c r="E8105"/>
      <c r="F8105"/>
      <c r="G8105" s="72"/>
      <c r="H8105" s="72"/>
      <c r="I8105" s="2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  <c r="AJ8105"/>
      <c r="AK8105"/>
      <c r="AL8105"/>
    </row>
    <row r="8106" spans="1:38">
      <c r="A8106"/>
      <c r="B8106"/>
      <c r="C8106"/>
      <c r="D8106"/>
      <c r="E8106"/>
      <c r="F8106"/>
      <c r="G8106" s="72"/>
      <c r="H8106" s="72"/>
      <c r="I8106" s="2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  <c r="AJ8106"/>
      <c r="AK8106"/>
      <c r="AL8106"/>
    </row>
    <row r="8107" spans="1:38">
      <c r="A8107"/>
      <c r="B8107"/>
      <c r="C8107"/>
      <c r="D8107"/>
      <c r="E8107"/>
      <c r="F8107"/>
      <c r="G8107" s="72"/>
      <c r="H8107" s="72"/>
      <c r="I8107" s="2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  <c r="AJ8107"/>
      <c r="AK8107"/>
      <c r="AL8107"/>
    </row>
    <row r="8108" spans="1:38">
      <c r="A8108"/>
      <c r="B8108"/>
      <c r="C8108"/>
      <c r="D8108"/>
      <c r="E8108"/>
      <c r="F8108"/>
      <c r="G8108" s="72"/>
      <c r="H8108" s="72"/>
      <c r="I8108" s="2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  <c r="AJ8108"/>
      <c r="AK8108"/>
      <c r="AL8108"/>
    </row>
    <row r="8109" spans="1:38">
      <c r="A8109"/>
      <c r="B8109"/>
      <c r="C8109"/>
      <c r="D8109"/>
      <c r="E8109"/>
      <c r="F8109"/>
      <c r="G8109" s="72"/>
      <c r="H8109" s="72"/>
      <c r="I8109" s="2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  <c r="AJ8109"/>
      <c r="AK8109"/>
      <c r="AL8109"/>
    </row>
    <row r="8110" spans="1:38">
      <c r="A8110"/>
      <c r="B8110"/>
      <c r="C8110"/>
      <c r="D8110"/>
      <c r="E8110"/>
      <c r="F8110"/>
      <c r="G8110" s="72"/>
      <c r="H8110" s="72"/>
      <c r="I8110" s="2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  <c r="AJ8110"/>
      <c r="AK8110"/>
      <c r="AL8110"/>
    </row>
    <row r="8111" spans="1:38">
      <c r="A8111"/>
      <c r="B8111"/>
      <c r="C8111"/>
      <c r="D8111"/>
      <c r="E8111"/>
      <c r="F8111"/>
      <c r="G8111" s="72"/>
      <c r="H8111" s="72"/>
      <c r="I8111" s="2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  <c r="AJ8111"/>
      <c r="AK8111"/>
      <c r="AL8111"/>
    </row>
    <row r="8112" spans="1:38">
      <c r="A8112"/>
      <c r="B8112"/>
      <c r="C8112"/>
      <c r="D8112"/>
      <c r="E8112"/>
      <c r="F8112"/>
      <c r="G8112" s="72"/>
      <c r="H8112" s="72"/>
      <c r="I8112" s="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  <c r="AJ8112"/>
      <c r="AK8112"/>
      <c r="AL8112"/>
    </row>
    <row r="8113" spans="1:38">
      <c r="A8113"/>
      <c r="B8113"/>
      <c r="C8113"/>
      <c r="D8113"/>
      <c r="E8113"/>
      <c r="F8113"/>
      <c r="G8113" s="72"/>
      <c r="H8113" s="72"/>
      <c r="I8113" s="2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  <c r="AJ8113"/>
      <c r="AK8113"/>
      <c r="AL8113"/>
    </row>
    <row r="8114" spans="1:38">
      <c r="A8114"/>
      <c r="B8114"/>
      <c r="C8114"/>
      <c r="D8114"/>
      <c r="E8114"/>
      <c r="F8114"/>
      <c r="G8114" s="72"/>
      <c r="H8114" s="72"/>
      <c r="I8114" s="2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  <c r="AJ8114"/>
      <c r="AK8114"/>
      <c r="AL8114"/>
    </row>
    <row r="8115" spans="1:38">
      <c r="A8115"/>
      <c r="B8115"/>
      <c r="C8115"/>
      <c r="D8115"/>
      <c r="E8115"/>
      <c r="F8115"/>
      <c r="G8115" s="72"/>
      <c r="H8115" s="72"/>
      <c r="I8115" s="2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  <c r="AJ8115"/>
      <c r="AK8115"/>
      <c r="AL8115"/>
    </row>
    <row r="8116" spans="1:38">
      <c r="A8116"/>
      <c r="B8116"/>
      <c r="C8116"/>
      <c r="D8116"/>
      <c r="E8116"/>
      <c r="F8116"/>
      <c r="G8116" s="72"/>
      <c r="H8116" s="72"/>
      <c r="I8116" s="2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  <c r="AJ8116"/>
      <c r="AK8116"/>
      <c r="AL8116"/>
    </row>
    <row r="8117" spans="1:38">
      <c r="A8117"/>
      <c r="B8117"/>
      <c r="C8117"/>
      <c r="D8117"/>
      <c r="E8117"/>
      <c r="F8117"/>
      <c r="G8117" s="72"/>
      <c r="H8117" s="72"/>
      <c r="I8117" s="2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  <c r="AJ8117"/>
      <c r="AK8117"/>
      <c r="AL8117"/>
    </row>
    <row r="8118" spans="1:38">
      <c r="A8118"/>
      <c r="B8118"/>
      <c r="C8118"/>
      <c r="D8118"/>
      <c r="E8118"/>
      <c r="F8118"/>
      <c r="G8118" s="72"/>
      <c r="H8118" s="72"/>
      <c r="I8118" s="2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  <c r="AJ8118"/>
      <c r="AK8118"/>
      <c r="AL8118"/>
    </row>
    <row r="8119" spans="1:38">
      <c r="A8119"/>
      <c r="B8119"/>
      <c r="C8119"/>
      <c r="D8119"/>
      <c r="E8119"/>
      <c r="F8119"/>
      <c r="G8119" s="72"/>
      <c r="H8119" s="72"/>
      <c r="I8119" s="2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  <c r="AJ8119"/>
      <c r="AK8119"/>
      <c r="AL8119"/>
    </row>
    <row r="8120" spans="1:38">
      <c r="A8120"/>
      <c r="B8120"/>
      <c r="C8120"/>
      <c r="D8120"/>
      <c r="E8120"/>
      <c r="F8120"/>
      <c r="G8120" s="72"/>
      <c r="H8120" s="72"/>
      <c r="I8120" s="2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  <c r="AJ8120"/>
      <c r="AK8120"/>
      <c r="AL8120"/>
    </row>
    <row r="8121" spans="1:38">
      <c r="A8121"/>
      <c r="B8121"/>
      <c r="C8121"/>
      <c r="D8121"/>
      <c r="E8121"/>
      <c r="F8121"/>
      <c r="G8121" s="72"/>
      <c r="H8121" s="72"/>
      <c r="I8121" s="2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  <c r="AJ8121"/>
      <c r="AK8121"/>
      <c r="AL8121"/>
    </row>
    <row r="8122" spans="1:38">
      <c r="A8122"/>
      <c r="B8122"/>
      <c r="C8122"/>
      <c r="D8122"/>
      <c r="E8122"/>
      <c r="F8122"/>
      <c r="G8122" s="72"/>
      <c r="H8122" s="72"/>
      <c r="I8122" s="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  <c r="AJ8122"/>
      <c r="AK8122"/>
      <c r="AL8122"/>
    </row>
    <row r="8123" spans="1:38">
      <c r="A8123"/>
      <c r="B8123"/>
      <c r="C8123"/>
      <c r="D8123"/>
      <c r="E8123"/>
      <c r="F8123"/>
      <c r="G8123" s="72"/>
      <c r="H8123" s="72"/>
      <c r="I8123" s="2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  <c r="AJ8123"/>
      <c r="AK8123"/>
      <c r="AL8123"/>
    </row>
    <row r="8124" spans="1:38">
      <c r="A8124"/>
      <c r="B8124"/>
      <c r="C8124"/>
      <c r="D8124"/>
      <c r="E8124"/>
      <c r="F8124"/>
      <c r="G8124" s="72"/>
      <c r="H8124" s="72"/>
      <c r="I8124" s="2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  <c r="AJ8124"/>
      <c r="AK8124"/>
      <c r="AL8124"/>
    </row>
    <row r="8125" spans="1:38">
      <c r="A8125"/>
      <c r="B8125"/>
      <c r="C8125"/>
      <c r="D8125"/>
      <c r="E8125"/>
      <c r="F8125"/>
      <c r="G8125" s="72"/>
      <c r="H8125" s="72"/>
      <c r="I8125" s="2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  <c r="AJ8125"/>
      <c r="AK8125"/>
      <c r="AL8125"/>
    </row>
    <row r="8126" spans="1:38">
      <c r="A8126"/>
      <c r="B8126"/>
      <c r="C8126"/>
      <c r="D8126"/>
      <c r="E8126"/>
      <c r="F8126"/>
      <c r="G8126" s="72"/>
      <c r="H8126" s="72"/>
      <c r="I8126" s="2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  <c r="AJ8126"/>
      <c r="AK8126"/>
      <c r="AL8126"/>
    </row>
    <row r="8127" spans="1:38">
      <c r="A8127"/>
      <c r="B8127"/>
      <c r="C8127"/>
      <c r="D8127"/>
      <c r="E8127"/>
      <c r="F8127"/>
      <c r="G8127" s="72"/>
      <c r="H8127" s="72"/>
      <c r="I8127" s="2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  <c r="AJ8127"/>
      <c r="AK8127"/>
      <c r="AL8127"/>
    </row>
    <row r="8128" spans="1:38">
      <c r="A8128"/>
      <c r="B8128"/>
      <c r="C8128"/>
      <c r="D8128"/>
      <c r="E8128"/>
      <c r="F8128"/>
      <c r="G8128" s="72"/>
      <c r="H8128" s="72"/>
      <c r="I8128" s="2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  <c r="AJ8128"/>
      <c r="AK8128"/>
      <c r="AL8128"/>
    </row>
    <row r="8129" spans="1:38">
      <c r="A8129"/>
      <c r="B8129"/>
      <c r="C8129"/>
      <c r="D8129"/>
      <c r="E8129"/>
      <c r="F8129"/>
      <c r="G8129" s="72"/>
      <c r="H8129" s="72"/>
      <c r="I8129" s="2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  <c r="AJ8129"/>
      <c r="AK8129"/>
      <c r="AL8129"/>
    </row>
    <row r="8130" spans="1:38">
      <c r="A8130"/>
      <c r="B8130"/>
      <c r="C8130"/>
      <c r="D8130"/>
      <c r="E8130"/>
      <c r="F8130"/>
      <c r="G8130" s="72"/>
      <c r="H8130" s="72"/>
      <c r="I8130" s="2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  <c r="AJ8130"/>
      <c r="AK8130"/>
      <c r="AL8130"/>
    </row>
    <row r="8131" spans="1:38">
      <c r="A8131"/>
      <c r="B8131"/>
      <c r="C8131"/>
      <c r="D8131"/>
      <c r="E8131"/>
      <c r="F8131"/>
      <c r="G8131" s="72"/>
      <c r="H8131" s="72"/>
      <c r="I8131" s="2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  <c r="AJ8131"/>
      <c r="AK8131"/>
      <c r="AL8131"/>
    </row>
    <row r="8132" spans="1:38">
      <c r="A8132"/>
      <c r="B8132"/>
      <c r="C8132"/>
      <c r="D8132"/>
      <c r="E8132"/>
      <c r="F8132"/>
      <c r="G8132" s="72"/>
      <c r="H8132" s="72"/>
      <c r="I8132" s="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  <c r="AJ8132"/>
      <c r="AK8132"/>
      <c r="AL8132"/>
    </row>
    <row r="8133" spans="1:38">
      <c r="A8133"/>
      <c r="B8133"/>
      <c r="C8133"/>
      <c r="D8133"/>
      <c r="E8133"/>
      <c r="F8133"/>
      <c r="G8133" s="72"/>
      <c r="H8133" s="72"/>
      <c r="I8133" s="2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  <c r="AJ8133"/>
      <c r="AK8133"/>
      <c r="AL8133"/>
    </row>
    <row r="8134" spans="1:38">
      <c r="A8134"/>
      <c r="B8134"/>
      <c r="C8134"/>
      <c r="D8134"/>
      <c r="E8134"/>
      <c r="F8134"/>
      <c r="G8134" s="72"/>
      <c r="H8134" s="72"/>
      <c r="I8134" s="2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  <c r="AJ8134"/>
      <c r="AK8134"/>
      <c r="AL8134"/>
    </row>
    <row r="8135" spans="1:38">
      <c r="A8135"/>
      <c r="B8135"/>
      <c r="C8135"/>
      <c r="D8135"/>
      <c r="E8135"/>
      <c r="F8135"/>
      <c r="G8135" s="72"/>
      <c r="H8135" s="72"/>
      <c r="I8135" s="2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  <c r="AJ8135"/>
      <c r="AK8135"/>
      <c r="AL8135"/>
    </row>
    <row r="8136" spans="1:38">
      <c r="A8136"/>
      <c r="B8136"/>
      <c r="C8136"/>
      <c r="D8136"/>
      <c r="E8136"/>
      <c r="F8136"/>
      <c r="G8136" s="72"/>
      <c r="H8136" s="72"/>
      <c r="I8136" s="2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  <c r="AJ8136"/>
      <c r="AK8136"/>
      <c r="AL8136"/>
    </row>
    <row r="8137" spans="1:38">
      <c r="A8137"/>
      <c r="B8137"/>
      <c r="C8137"/>
      <c r="D8137"/>
      <c r="E8137"/>
      <c r="F8137"/>
      <c r="G8137" s="72"/>
      <c r="H8137" s="72"/>
      <c r="I8137" s="2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  <c r="AJ8137"/>
      <c r="AK8137"/>
      <c r="AL8137"/>
    </row>
    <row r="8138" spans="1:38">
      <c r="A8138"/>
      <c r="B8138"/>
      <c r="C8138"/>
      <c r="D8138"/>
      <c r="E8138"/>
      <c r="F8138"/>
      <c r="G8138" s="72"/>
      <c r="H8138" s="72"/>
      <c r="I8138" s="2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  <c r="AJ8138"/>
      <c r="AK8138"/>
      <c r="AL8138"/>
    </row>
    <row r="8139" spans="1:38">
      <c r="A8139"/>
      <c r="B8139"/>
      <c r="C8139"/>
      <c r="D8139"/>
      <c r="E8139"/>
      <c r="F8139"/>
      <c r="G8139" s="72"/>
      <c r="H8139" s="72"/>
      <c r="I8139" s="2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  <c r="AJ8139"/>
      <c r="AK8139"/>
      <c r="AL8139"/>
    </row>
    <row r="8140" spans="1:38">
      <c r="A8140"/>
      <c r="B8140"/>
      <c r="C8140"/>
      <c r="D8140"/>
      <c r="E8140"/>
      <c r="F8140"/>
      <c r="G8140" s="72"/>
      <c r="H8140" s="72"/>
      <c r="I8140" s="2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  <c r="AJ8140"/>
      <c r="AK8140"/>
      <c r="AL8140"/>
    </row>
    <row r="8141" spans="1:38">
      <c r="A8141"/>
      <c r="B8141"/>
      <c r="C8141"/>
      <c r="D8141"/>
      <c r="E8141"/>
      <c r="F8141"/>
      <c r="G8141" s="72"/>
      <c r="H8141" s="72"/>
      <c r="I8141" s="2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  <c r="AJ8141"/>
      <c r="AK8141"/>
      <c r="AL8141"/>
    </row>
    <row r="8142" spans="1:38">
      <c r="A8142"/>
      <c r="B8142"/>
      <c r="C8142"/>
      <c r="D8142"/>
      <c r="E8142"/>
      <c r="F8142"/>
      <c r="G8142" s="72"/>
      <c r="H8142" s="72"/>
      <c r="I8142" s="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  <c r="AJ8142"/>
      <c r="AK8142"/>
      <c r="AL8142"/>
    </row>
    <row r="8143" spans="1:38">
      <c r="A8143"/>
      <c r="B8143"/>
      <c r="C8143"/>
      <c r="D8143"/>
      <c r="E8143"/>
      <c r="F8143"/>
      <c r="G8143" s="72"/>
      <c r="H8143" s="72"/>
      <c r="I8143" s="2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  <c r="AJ8143"/>
      <c r="AK8143"/>
      <c r="AL8143"/>
    </row>
    <row r="8144" spans="1:38">
      <c r="A8144"/>
      <c r="B8144"/>
      <c r="C8144"/>
      <c r="D8144"/>
      <c r="E8144"/>
      <c r="F8144"/>
      <c r="G8144" s="72"/>
      <c r="H8144" s="72"/>
      <c r="I8144" s="2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  <c r="AJ8144"/>
      <c r="AK8144"/>
      <c r="AL8144"/>
    </row>
    <row r="8145" spans="1:38">
      <c r="A8145"/>
      <c r="B8145"/>
      <c r="C8145"/>
      <c r="D8145"/>
      <c r="E8145"/>
      <c r="F8145"/>
      <c r="G8145" s="72"/>
      <c r="H8145" s="72"/>
      <c r="I8145" s="2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  <c r="AJ8145"/>
      <c r="AK8145"/>
      <c r="AL8145"/>
    </row>
    <row r="8146" spans="1:38">
      <c r="A8146"/>
      <c r="B8146"/>
      <c r="C8146"/>
      <c r="D8146"/>
      <c r="E8146"/>
      <c r="F8146"/>
      <c r="G8146" s="72"/>
      <c r="H8146" s="72"/>
      <c r="I8146" s="2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  <c r="AJ8146"/>
      <c r="AK8146"/>
      <c r="AL8146"/>
    </row>
    <row r="8147" spans="1:38">
      <c r="A8147"/>
      <c r="B8147"/>
      <c r="C8147"/>
      <c r="D8147"/>
      <c r="E8147"/>
      <c r="F8147"/>
      <c r="G8147" s="72"/>
      <c r="H8147" s="72"/>
      <c r="I8147" s="2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  <c r="AJ8147"/>
      <c r="AK8147"/>
      <c r="AL8147"/>
    </row>
    <row r="8148" spans="1:38">
      <c r="A8148"/>
      <c r="B8148"/>
      <c r="C8148"/>
      <c r="D8148"/>
      <c r="E8148"/>
      <c r="F8148"/>
      <c r="G8148" s="72"/>
      <c r="H8148" s="72"/>
      <c r="I8148" s="2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  <c r="AJ8148"/>
      <c r="AK8148"/>
      <c r="AL8148"/>
    </row>
    <row r="8149" spans="1:38">
      <c r="A8149"/>
      <c r="B8149"/>
      <c r="C8149"/>
      <c r="D8149"/>
      <c r="E8149"/>
      <c r="F8149"/>
      <c r="G8149" s="72"/>
      <c r="H8149" s="72"/>
      <c r="I8149" s="2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  <c r="AJ8149"/>
      <c r="AK8149"/>
      <c r="AL8149"/>
    </row>
    <row r="8150" spans="1:38">
      <c r="A8150"/>
      <c r="B8150"/>
      <c r="C8150"/>
      <c r="D8150"/>
      <c r="E8150"/>
      <c r="F8150"/>
      <c r="G8150" s="72"/>
      <c r="H8150" s="72"/>
      <c r="I8150" s="2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  <c r="AJ8150"/>
      <c r="AK8150"/>
      <c r="AL8150"/>
    </row>
    <row r="8151" spans="1:38">
      <c r="A8151"/>
      <c r="B8151"/>
      <c r="C8151"/>
      <c r="D8151"/>
      <c r="E8151"/>
      <c r="F8151"/>
      <c r="G8151" s="72"/>
      <c r="H8151" s="72"/>
      <c r="I8151" s="2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  <c r="AJ8151"/>
      <c r="AK8151"/>
      <c r="AL8151"/>
    </row>
    <row r="8152" spans="1:38">
      <c r="A8152"/>
      <c r="B8152"/>
      <c r="C8152"/>
      <c r="D8152"/>
      <c r="E8152"/>
      <c r="F8152"/>
      <c r="G8152" s="72"/>
      <c r="H8152" s="72"/>
      <c r="I8152" s="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  <c r="AJ8152"/>
      <c r="AK8152"/>
      <c r="AL8152"/>
    </row>
    <row r="8153" spans="1:38">
      <c r="A8153"/>
      <c r="B8153"/>
      <c r="C8153"/>
      <c r="D8153"/>
      <c r="E8153"/>
      <c r="F8153"/>
      <c r="G8153" s="72"/>
      <c r="H8153" s="72"/>
      <c r="I8153" s="2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  <c r="AJ8153"/>
      <c r="AK8153"/>
      <c r="AL8153"/>
    </row>
    <row r="8154" spans="1:38">
      <c r="A8154"/>
      <c r="B8154"/>
      <c r="C8154"/>
      <c r="D8154"/>
      <c r="E8154"/>
      <c r="F8154"/>
      <c r="G8154" s="72"/>
      <c r="H8154" s="72"/>
      <c r="I8154" s="2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  <c r="AJ8154"/>
      <c r="AK8154"/>
      <c r="AL8154"/>
    </row>
    <row r="8155" spans="1:38">
      <c r="A8155"/>
      <c r="B8155"/>
      <c r="C8155"/>
      <c r="D8155"/>
      <c r="E8155"/>
      <c r="F8155"/>
      <c r="G8155" s="72"/>
      <c r="H8155" s="72"/>
      <c r="I8155" s="2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  <c r="AJ8155"/>
      <c r="AK8155"/>
      <c r="AL8155"/>
    </row>
    <row r="8156" spans="1:38">
      <c r="A8156"/>
      <c r="B8156"/>
      <c r="C8156"/>
      <c r="D8156"/>
      <c r="E8156"/>
      <c r="F8156"/>
      <c r="G8156" s="72"/>
      <c r="H8156" s="72"/>
      <c r="I8156" s="2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  <c r="AJ8156"/>
      <c r="AK8156"/>
      <c r="AL8156"/>
    </row>
    <row r="8157" spans="1:38">
      <c r="A8157"/>
      <c r="B8157"/>
      <c r="C8157"/>
      <c r="D8157"/>
      <c r="E8157"/>
      <c r="F8157"/>
      <c r="G8157" s="72"/>
      <c r="H8157" s="72"/>
      <c r="I8157" s="2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  <c r="AJ8157"/>
      <c r="AK8157"/>
      <c r="AL8157"/>
    </row>
    <row r="8158" spans="1:38">
      <c r="A8158"/>
      <c r="B8158"/>
      <c r="C8158"/>
      <c r="D8158"/>
      <c r="E8158"/>
      <c r="F8158"/>
      <c r="G8158" s="72"/>
      <c r="H8158" s="72"/>
      <c r="I8158" s="2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  <c r="AJ8158"/>
      <c r="AK8158"/>
      <c r="AL8158"/>
    </row>
    <row r="8159" spans="1:38">
      <c r="A8159"/>
      <c r="B8159"/>
      <c r="C8159"/>
      <c r="D8159"/>
      <c r="E8159"/>
      <c r="F8159"/>
      <c r="G8159" s="72"/>
      <c r="H8159" s="72"/>
      <c r="I8159" s="2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  <c r="AJ8159"/>
      <c r="AK8159"/>
      <c r="AL8159"/>
    </row>
    <row r="8160" spans="1:38">
      <c r="A8160"/>
      <c r="B8160"/>
      <c r="C8160"/>
      <c r="D8160"/>
      <c r="E8160"/>
      <c r="F8160"/>
      <c r="G8160" s="72"/>
      <c r="H8160" s="72"/>
      <c r="I8160" s="2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  <c r="AJ8160"/>
      <c r="AK8160"/>
      <c r="AL8160"/>
    </row>
    <row r="8161" spans="1:38">
      <c r="A8161"/>
      <c r="B8161"/>
      <c r="C8161"/>
      <c r="D8161"/>
      <c r="E8161"/>
      <c r="F8161"/>
      <c r="G8161" s="72"/>
      <c r="H8161" s="72"/>
      <c r="I8161" s="2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  <c r="AJ8161"/>
      <c r="AK8161"/>
      <c r="AL8161"/>
    </row>
    <row r="8162" spans="1:38">
      <c r="A8162"/>
      <c r="B8162"/>
      <c r="C8162"/>
      <c r="D8162"/>
      <c r="E8162"/>
      <c r="F8162"/>
      <c r="G8162" s="72"/>
      <c r="H8162" s="72"/>
      <c r="I8162" s="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  <c r="AJ8162"/>
      <c r="AK8162"/>
      <c r="AL8162"/>
    </row>
    <row r="8163" spans="1:38">
      <c r="A8163"/>
      <c r="B8163"/>
      <c r="C8163"/>
      <c r="D8163"/>
      <c r="E8163"/>
      <c r="F8163"/>
      <c r="G8163" s="72"/>
      <c r="H8163" s="72"/>
      <c r="I8163" s="2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  <c r="AJ8163"/>
      <c r="AK8163"/>
      <c r="AL8163"/>
    </row>
    <row r="8164" spans="1:38">
      <c r="A8164"/>
      <c r="B8164"/>
      <c r="C8164"/>
      <c r="D8164"/>
      <c r="E8164"/>
      <c r="F8164"/>
      <c r="G8164" s="72"/>
      <c r="H8164" s="72"/>
      <c r="I8164" s="2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  <c r="AJ8164"/>
      <c r="AK8164"/>
      <c r="AL8164"/>
    </row>
    <row r="8165" spans="1:38">
      <c r="A8165"/>
      <c r="B8165"/>
      <c r="C8165"/>
      <c r="D8165"/>
      <c r="E8165"/>
      <c r="F8165"/>
      <c r="G8165" s="72"/>
      <c r="H8165" s="72"/>
      <c r="I8165" s="2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  <c r="AJ8165"/>
      <c r="AK8165"/>
      <c r="AL8165"/>
    </row>
    <row r="8166" spans="1:38">
      <c r="A8166"/>
      <c r="B8166"/>
      <c r="C8166"/>
      <c r="D8166"/>
      <c r="E8166"/>
      <c r="F8166"/>
      <c r="G8166" s="72"/>
      <c r="H8166" s="72"/>
      <c r="I8166" s="2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  <c r="AJ8166"/>
      <c r="AK8166"/>
      <c r="AL8166"/>
    </row>
    <row r="8167" spans="1:38">
      <c r="A8167"/>
      <c r="B8167"/>
      <c r="C8167"/>
      <c r="D8167"/>
      <c r="E8167"/>
      <c r="F8167"/>
      <c r="G8167" s="72"/>
      <c r="H8167" s="72"/>
      <c r="I8167" s="2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  <c r="AJ8167"/>
      <c r="AK8167"/>
      <c r="AL8167"/>
    </row>
    <row r="8168" spans="1:38">
      <c r="A8168"/>
      <c r="B8168"/>
      <c r="C8168"/>
      <c r="D8168"/>
      <c r="E8168"/>
      <c r="F8168"/>
      <c r="G8168" s="72"/>
      <c r="H8168" s="72"/>
      <c r="I8168" s="2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  <c r="AJ8168"/>
      <c r="AK8168"/>
      <c r="AL8168"/>
    </row>
    <row r="8169" spans="1:38">
      <c r="A8169"/>
      <c r="B8169"/>
      <c r="C8169"/>
      <c r="D8169"/>
      <c r="E8169"/>
      <c r="F8169"/>
      <c r="G8169" s="72"/>
      <c r="H8169" s="72"/>
      <c r="I8169" s="2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  <c r="AJ8169"/>
      <c r="AK8169"/>
      <c r="AL8169"/>
    </row>
    <row r="8170" spans="1:38">
      <c r="A8170"/>
      <c r="B8170"/>
      <c r="C8170"/>
      <c r="D8170"/>
      <c r="E8170"/>
      <c r="F8170"/>
      <c r="G8170" s="72"/>
      <c r="H8170" s="72"/>
      <c r="I8170" s="2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  <c r="AJ8170"/>
      <c r="AK8170"/>
      <c r="AL8170"/>
    </row>
    <row r="8171" spans="1:38">
      <c r="A8171"/>
      <c r="B8171"/>
      <c r="C8171"/>
      <c r="D8171"/>
      <c r="E8171"/>
      <c r="F8171"/>
      <c r="G8171" s="72"/>
      <c r="H8171" s="72"/>
      <c r="I8171" s="2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  <c r="AJ8171"/>
      <c r="AK8171"/>
      <c r="AL8171"/>
    </row>
    <row r="8172" spans="1:38">
      <c r="A8172"/>
      <c r="B8172"/>
      <c r="C8172"/>
      <c r="D8172"/>
      <c r="E8172"/>
      <c r="F8172"/>
      <c r="G8172" s="72"/>
      <c r="H8172" s="72"/>
      <c r="I8172" s="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  <c r="AJ8172"/>
      <c r="AK8172"/>
      <c r="AL8172"/>
    </row>
    <row r="8173" spans="1:38">
      <c r="A8173"/>
      <c r="B8173"/>
      <c r="C8173"/>
      <c r="D8173"/>
      <c r="E8173"/>
      <c r="F8173"/>
      <c r="G8173" s="72"/>
      <c r="H8173" s="72"/>
      <c r="I8173" s="2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  <c r="AJ8173"/>
      <c r="AK8173"/>
      <c r="AL8173"/>
    </row>
    <row r="8174" spans="1:38">
      <c r="A8174"/>
      <c r="B8174"/>
      <c r="C8174"/>
      <c r="D8174"/>
      <c r="E8174"/>
      <c r="F8174"/>
      <c r="G8174" s="72"/>
      <c r="H8174" s="72"/>
      <c r="I8174" s="2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  <c r="AJ8174"/>
      <c r="AK8174"/>
      <c r="AL8174"/>
    </row>
    <row r="8175" spans="1:38">
      <c r="A8175"/>
      <c r="B8175"/>
      <c r="C8175"/>
      <c r="D8175"/>
      <c r="E8175"/>
      <c r="F8175"/>
      <c r="G8175" s="72"/>
      <c r="H8175" s="72"/>
      <c r="I8175" s="2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  <c r="AJ8175"/>
      <c r="AK8175"/>
      <c r="AL8175"/>
    </row>
    <row r="8176" spans="1:38">
      <c r="A8176"/>
      <c r="B8176"/>
      <c r="C8176"/>
      <c r="D8176"/>
      <c r="E8176"/>
      <c r="F8176"/>
      <c r="G8176" s="72"/>
      <c r="H8176" s="72"/>
      <c r="I8176" s="2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  <c r="AJ8176"/>
      <c r="AK8176"/>
      <c r="AL8176"/>
    </row>
    <row r="8177" spans="1:38">
      <c r="A8177"/>
      <c r="B8177"/>
      <c r="C8177"/>
      <c r="D8177"/>
      <c r="E8177"/>
      <c r="F8177"/>
      <c r="G8177" s="72"/>
      <c r="H8177" s="72"/>
      <c r="I8177" s="2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  <c r="AJ8177"/>
      <c r="AK8177"/>
      <c r="AL8177"/>
    </row>
    <row r="8178" spans="1:38">
      <c r="A8178"/>
      <c r="B8178"/>
      <c r="C8178"/>
      <c r="D8178"/>
      <c r="E8178"/>
      <c r="F8178"/>
      <c r="G8178" s="72"/>
      <c r="H8178" s="72"/>
      <c r="I8178" s="2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  <c r="AJ8178"/>
      <c r="AK8178"/>
      <c r="AL8178"/>
    </row>
    <row r="8179" spans="1:38">
      <c r="A8179"/>
      <c r="B8179"/>
      <c r="C8179"/>
      <c r="D8179"/>
      <c r="E8179"/>
      <c r="F8179"/>
      <c r="G8179" s="72"/>
      <c r="H8179" s="72"/>
      <c r="I8179" s="2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  <c r="AJ8179"/>
      <c r="AK8179"/>
      <c r="AL8179"/>
    </row>
    <row r="8180" spans="1:38">
      <c r="A8180"/>
      <c r="B8180"/>
      <c r="C8180"/>
      <c r="D8180"/>
      <c r="E8180"/>
      <c r="F8180"/>
      <c r="G8180" s="72"/>
      <c r="H8180" s="72"/>
      <c r="I8180" s="2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  <c r="AJ8180"/>
      <c r="AK8180"/>
      <c r="AL8180"/>
    </row>
    <row r="8181" spans="1:38">
      <c r="A8181"/>
      <c r="B8181"/>
      <c r="C8181"/>
      <c r="D8181"/>
      <c r="E8181"/>
      <c r="F8181"/>
      <c r="G8181" s="72"/>
      <c r="H8181" s="72"/>
      <c r="I8181" s="2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  <c r="AJ8181"/>
      <c r="AK8181"/>
      <c r="AL8181"/>
    </row>
    <row r="8182" spans="1:38">
      <c r="A8182"/>
      <c r="B8182"/>
      <c r="C8182"/>
      <c r="D8182"/>
      <c r="E8182"/>
      <c r="F8182"/>
      <c r="G8182" s="72"/>
      <c r="H8182" s="72"/>
      <c r="I8182" s="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  <c r="AJ8182"/>
      <c r="AK8182"/>
      <c r="AL8182"/>
    </row>
    <row r="8183" spans="1:38">
      <c r="A8183"/>
      <c r="B8183"/>
      <c r="C8183"/>
      <c r="D8183"/>
      <c r="E8183"/>
      <c r="F8183"/>
      <c r="G8183" s="72"/>
      <c r="H8183" s="72"/>
      <c r="I8183" s="2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  <c r="AJ8183"/>
      <c r="AK8183"/>
      <c r="AL8183"/>
    </row>
    <row r="8184" spans="1:38">
      <c r="A8184"/>
      <c r="B8184"/>
      <c r="C8184"/>
      <c r="D8184"/>
      <c r="E8184"/>
      <c r="F8184"/>
      <c r="G8184" s="72"/>
      <c r="H8184" s="72"/>
      <c r="I8184" s="2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  <c r="AJ8184"/>
      <c r="AK8184"/>
      <c r="AL8184"/>
    </row>
    <row r="8185" spans="1:38">
      <c r="A8185"/>
      <c r="B8185"/>
      <c r="C8185"/>
      <c r="D8185"/>
      <c r="E8185"/>
      <c r="F8185"/>
      <c r="G8185" s="72"/>
      <c r="H8185" s="72"/>
      <c r="I8185" s="2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  <c r="AJ8185"/>
      <c r="AK8185"/>
      <c r="AL8185"/>
    </row>
    <row r="8186" spans="1:38">
      <c r="A8186"/>
      <c r="B8186"/>
      <c r="C8186"/>
      <c r="D8186"/>
      <c r="E8186"/>
      <c r="F8186"/>
      <c r="G8186" s="72"/>
      <c r="H8186" s="72"/>
      <c r="I8186" s="2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  <c r="AJ8186"/>
      <c r="AK8186"/>
      <c r="AL8186"/>
    </row>
    <row r="8187" spans="1:38">
      <c r="A8187"/>
      <c r="B8187"/>
      <c r="C8187"/>
      <c r="D8187"/>
      <c r="E8187"/>
      <c r="F8187"/>
      <c r="G8187" s="72"/>
      <c r="H8187" s="72"/>
      <c r="I8187" s="2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  <c r="AJ8187"/>
      <c r="AK8187"/>
      <c r="AL8187"/>
    </row>
    <row r="8188" spans="1:38">
      <c r="A8188"/>
      <c r="B8188"/>
      <c r="C8188"/>
      <c r="D8188"/>
      <c r="E8188"/>
      <c r="F8188"/>
      <c r="G8188" s="72"/>
      <c r="H8188" s="72"/>
      <c r="I8188" s="2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  <c r="AJ8188"/>
      <c r="AK8188"/>
      <c r="AL8188"/>
    </row>
    <row r="8189" spans="1:38">
      <c r="A8189"/>
      <c r="B8189"/>
      <c r="C8189"/>
      <c r="D8189"/>
      <c r="E8189"/>
      <c r="F8189"/>
      <c r="G8189" s="72"/>
      <c r="H8189" s="72"/>
      <c r="I8189" s="2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  <c r="AJ8189"/>
      <c r="AK8189"/>
      <c r="AL8189"/>
    </row>
    <row r="8190" spans="1:38">
      <c r="A8190"/>
      <c r="B8190"/>
      <c r="C8190"/>
      <c r="D8190"/>
      <c r="E8190"/>
      <c r="F8190"/>
      <c r="G8190" s="72"/>
      <c r="H8190" s="72"/>
      <c r="I8190" s="2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  <c r="AJ8190"/>
      <c r="AK8190"/>
      <c r="AL8190"/>
    </row>
    <row r="8191" spans="1:38">
      <c r="A8191"/>
      <c r="B8191"/>
      <c r="C8191"/>
      <c r="D8191"/>
      <c r="E8191"/>
      <c r="F8191"/>
      <c r="G8191" s="72"/>
      <c r="H8191" s="72"/>
      <c r="I8191" s="2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  <c r="AJ8191"/>
      <c r="AK8191"/>
      <c r="AL8191"/>
    </row>
    <row r="8192" spans="1:38">
      <c r="A8192"/>
      <c r="B8192"/>
      <c r="C8192"/>
      <c r="D8192"/>
      <c r="E8192"/>
      <c r="F8192"/>
      <c r="G8192" s="72"/>
      <c r="H8192" s="72"/>
      <c r="I8192" s="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  <c r="AJ8192"/>
      <c r="AK8192"/>
      <c r="AL8192"/>
    </row>
    <row r="8193" spans="1:38">
      <c r="A8193"/>
      <c r="B8193"/>
      <c r="C8193"/>
      <c r="D8193"/>
      <c r="E8193"/>
      <c r="F8193"/>
      <c r="G8193" s="72"/>
      <c r="H8193" s="72"/>
      <c r="I8193" s="2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  <c r="AJ8193"/>
      <c r="AK8193"/>
      <c r="AL8193"/>
    </row>
    <row r="8194" spans="1:38">
      <c r="A8194"/>
      <c r="B8194"/>
      <c r="C8194"/>
      <c r="D8194"/>
      <c r="E8194"/>
      <c r="F8194"/>
      <c r="G8194" s="72"/>
      <c r="H8194" s="72"/>
      <c r="I8194" s="2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  <c r="AJ8194"/>
      <c r="AK8194"/>
      <c r="AL8194"/>
    </row>
    <row r="8195" spans="1:38">
      <c r="A8195"/>
      <c r="B8195"/>
      <c r="C8195"/>
      <c r="D8195"/>
      <c r="E8195"/>
      <c r="F8195"/>
      <c r="G8195" s="72"/>
      <c r="H8195" s="72"/>
      <c r="I8195" s="2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  <c r="AJ8195"/>
      <c r="AK8195"/>
      <c r="AL8195"/>
    </row>
    <row r="8196" spans="1:38">
      <c r="A8196"/>
      <c r="B8196"/>
      <c r="C8196"/>
      <c r="D8196"/>
      <c r="E8196"/>
      <c r="F8196"/>
      <c r="G8196" s="72"/>
      <c r="H8196" s="72"/>
      <c r="I8196" s="2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  <c r="AJ8196"/>
      <c r="AK8196"/>
      <c r="AL8196"/>
    </row>
    <row r="8197" spans="1:38">
      <c r="A8197"/>
      <c r="B8197"/>
      <c r="C8197"/>
      <c r="D8197"/>
      <c r="E8197"/>
      <c r="F8197"/>
      <c r="G8197" s="72"/>
      <c r="H8197" s="72"/>
      <c r="I8197" s="2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  <c r="AJ8197"/>
      <c r="AK8197"/>
      <c r="AL8197"/>
    </row>
    <row r="8198" spans="1:38">
      <c r="A8198"/>
      <c r="B8198"/>
      <c r="C8198"/>
      <c r="D8198"/>
      <c r="E8198"/>
      <c r="F8198"/>
      <c r="G8198" s="72"/>
      <c r="H8198" s="72"/>
      <c r="I8198" s="2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  <c r="AJ8198"/>
      <c r="AK8198"/>
      <c r="AL8198"/>
    </row>
    <row r="8199" spans="1:38">
      <c r="A8199"/>
      <c r="B8199"/>
      <c r="C8199"/>
      <c r="D8199"/>
      <c r="E8199"/>
      <c r="F8199"/>
      <c r="G8199" s="72"/>
      <c r="H8199" s="72"/>
      <c r="I8199" s="2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  <c r="AJ8199"/>
      <c r="AK8199"/>
      <c r="AL8199"/>
    </row>
    <row r="8200" spans="1:38">
      <c r="A8200"/>
      <c r="B8200"/>
      <c r="C8200"/>
      <c r="D8200"/>
      <c r="E8200"/>
      <c r="F8200"/>
      <c r="G8200" s="72"/>
      <c r="H8200" s="72"/>
      <c r="I8200" s="2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  <c r="AJ8200"/>
      <c r="AK8200"/>
      <c r="AL8200"/>
    </row>
    <row r="8201" spans="1:38">
      <c r="A8201"/>
      <c r="B8201"/>
      <c r="C8201"/>
      <c r="D8201"/>
      <c r="E8201"/>
      <c r="F8201"/>
      <c r="G8201" s="72"/>
      <c r="H8201" s="72"/>
      <c r="I8201" s="2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  <c r="AJ8201"/>
      <c r="AK8201"/>
      <c r="AL8201"/>
    </row>
    <row r="8202" spans="1:38">
      <c r="A8202"/>
      <c r="B8202"/>
      <c r="C8202"/>
      <c r="D8202"/>
      <c r="E8202"/>
      <c r="F8202"/>
      <c r="G8202" s="72"/>
      <c r="H8202" s="72"/>
      <c r="I8202" s="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  <c r="AJ8202"/>
      <c r="AK8202"/>
      <c r="AL8202"/>
    </row>
    <row r="8203" spans="1:38">
      <c r="A8203"/>
      <c r="B8203"/>
      <c r="C8203"/>
      <c r="D8203"/>
      <c r="E8203"/>
      <c r="F8203"/>
      <c r="G8203" s="72"/>
      <c r="H8203" s="72"/>
      <c r="I8203" s="2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  <c r="AJ8203"/>
      <c r="AK8203"/>
      <c r="AL8203"/>
    </row>
    <row r="8204" spans="1:38">
      <c r="A8204"/>
      <c r="B8204"/>
      <c r="C8204"/>
      <c r="D8204"/>
      <c r="E8204"/>
      <c r="F8204"/>
      <c r="G8204" s="72"/>
      <c r="H8204" s="72"/>
      <c r="I8204" s="2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  <c r="AJ8204"/>
      <c r="AK8204"/>
      <c r="AL8204"/>
    </row>
    <row r="8205" spans="1:38">
      <c r="A8205"/>
      <c r="B8205"/>
      <c r="C8205"/>
      <c r="D8205"/>
      <c r="E8205"/>
      <c r="F8205"/>
      <c r="G8205" s="72"/>
      <c r="H8205" s="72"/>
      <c r="I8205" s="2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  <c r="AJ8205"/>
      <c r="AK8205"/>
      <c r="AL8205"/>
    </row>
    <row r="8206" spans="1:38">
      <c r="A8206"/>
      <c r="B8206"/>
      <c r="C8206"/>
      <c r="D8206"/>
      <c r="E8206"/>
      <c r="F8206"/>
      <c r="G8206" s="72"/>
      <c r="H8206" s="72"/>
      <c r="I8206" s="2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  <c r="AJ8206"/>
      <c r="AK8206"/>
      <c r="AL8206"/>
    </row>
    <row r="8207" spans="1:38">
      <c r="A8207"/>
      <c r="B8207"/>
      <c r="C8207"/>
      <c r="D8207"/>
      <c r="E8207"/>
      <c r="F8207"/>
      <c r="G8207" s="72"/>
      <c r="H8207" s="72"/>
      <c r="I8207" s="2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  <c r="AJ8207"/>
      <c r="AK8207"/>
      <c r="AL8207"/>
    </row>
    <row r="8208" spans="1:38">
      <c r="A8208"/>
      <c r="B8208"/>
      <c r="C8208"/>
      <c r="D8208"/>
      <c r="E8208"/>
      <c r="F8208"/>
      <c r="G8208" s="72"/>
      <c r="H8208" s="72"/>
      <c r="I8208" s="2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  <c r="AJ8208"/>
      <c r="AK8208"/>
      <c r="AL8208"/>
    </row>
    <row r="8209" spans="1:38">
      <c r="A8209"/>
      <c r="B8209"/>
      <c r="C8209"/>
      <c r="D8209"/>
      <c r="E8209"/>
      <c r="F8209"/>
      <c r="G8209" s="72"/>
      <c r="H8209" s="72"/>
      <c r="I8209" s="2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  <c r="AJ8209"/>
      <c r="AK8209"/>
      <c r="AL8209"/>
    </row>
    <row r="8210" spans="1:38">
      <c r="A8210"/>
      <c r="B8210"/>
      <c r="C8210"/>
      <c r="D8210"/>
      <c r="E8210"/>
      <c r="F8210"/>
      <c r="G8210" s="72"/>
      <c r="H8210" s="72"/>
      <c r="I8210" s="2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  <c r="AJ8210"/>
      <c r="AK8210"/>
      <c r="AL8210"/>
    </row>
    <row r="8211" spans="1:38">
      <c r="A8211"/>
      <c r="B8211"/>
      <c r="C8211"/>
      <c r="D8211"/>
      <c r="E8211"/>
      <c r="F8211"/>
      <c r="G8211" s="72"/>
      <c r="H8211" s="72"/>
      <c r="I8211" s="2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  <c r="AJ8211"/>
      <c r="AK8211"/>
      <c r="AL8211"/>
    </row>
    <row r="8212" spans="1:38">
      <c r="A8212"/>
      <c r="B8212"/>
      <c r="C8212"/>
      <c r="D8212"/>
      <c r="E8212"/>
      <c r="F8212"/>
      <c r="G8212" s="72"/>
      <c r="H8212" s="72"/>
      <c r="I8212" s="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  <c r="AJ8212"/>
      <c r="AK8212"/>
      <c r="AL8212"/>
    </row>
    <row r="8213" spans="1:38">
      <c r="A8213"/>
      <c r="B8213"/>
      <c r="C8213"/>
      <c r="D8213"/>
      <c r="E8213"/>
      <c r="F8213"/>
      <c r="G8213" s="72"/>
      <c r="H8213" s="72"/>
      <c r="I8213" s="2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  <c r="AJ8213"/>
      <c r="AK8213"/>
      <c r="AL8213"/>
    </row>
    <row r="8214" spans="1:38">
      <c r="A8214"/>
      <c r="B8214"/>
      <c r="C8214"/>
      <c r="D8214"/>
      <c r="E8214"/>
      <c r="F8214"/>
      <c r="G8214" s="72"/>
      <c r="H8214" s="72"/>
      <c r="I8214" s="2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  <c r="AJ8214"/>
      <c r="AK8214"/>
      <c r="AL8214"/>
    </row>
    <row r="8215" spans="1:38">
      <c r="A8215"/>
      <c r="B8215"/>
      <c r="C8215"/>
      <c r="D8215"/>
      <c r="E8215"/>
      <c r="F8215"/>
      <c r="G8215" s="72"/>
      <c r="H8215" s="72"/>
      <c r="I8215" s="2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  <c r="AJ8215"/>
      <c r="AK8215"/>
      <c r="AL8215"/>
    </row>
    <row r="8216" spans="1:38">
      <c r="A8216"/>
      <c r="B8216"/>
      <c r="C8216"/>
      <c r="D8216"/>
      <c r="E8216"/>
      <c r="F8216"/>
      <c r="G8216" s="72"/>
      <c r="H8216" s="72"/>
      <c r="I8216" s="2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  <c r="AJ8216"/>
      <c r="AK8216"/>
      <c r="AL8216"/>
    </row>
    <row r="8217" spans="1:38">
      <c r="A8217"/>
      <c r="B8217"/>
      <c r="C8217"/>
      <c r="D8217"/>
      <c r="E8217"/>
      <c r="F8217"/>
      <c r="G8217" s="72"/>
      <c r="H8217" s="72"/>
      <c r="I8217" s="2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  <c r="AJ8217"/>
      <c r="AK8217"/>
      <c r="AL8217"/>
    </row>
    <row r="8218" spans="1:38">
      <c r="A8218"/>
      <c r="B8218"/>
      <c r="C8218"/>
      <c r="D8218"/>
      <c r="E8218"/>
      <c r="F8218"/>
      <c r="G8218" s="72"/>
      <c r="H8218" s="72"/>
      <c r="I8218" s="2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  <c r="AJ8218"/>
      <c r="AK8218"/>
      <c r="AL8218"/>
    </row>
    <row r="8219" spans="1:38">
      <c r="A8219"/>
      <c r="B8219"/>
      <c r="C8219"/>
      <c r="D8219"/>
      <c r="E8219"/>
      <c r="F8219"/>
      <c r="G8219" s="72"/>
      <c r="H8219" s="72"/>
      <c r="I8219" s="2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  <c r="AJ8219"/>
      <c r="AK8219"/>
      <c r="AL8219"/>
    </row>
    <row r="8220" spans="1:38">
      <c r="A8220"/>
      <c r="B8220"/>
      <c r="C8220"/>
      <c r="D8220"/>
      <c r="E8220"/>
      <c r="F8220"/>
      <c r="G8220" s="72"/>
      <c r="H8220" s="72"/>
      <c r="I8220" s="2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  <c r="AJ8220"/>
      <c r="AK8220"/>
      <c r="AL8220"/>
    </row>
    <row r="8221" spans="1:38">
      <c r="A8221"/>
      <c r="B8221"/>
      <c r="C8221"/>
      <c r="D8221"/>
      <c r="E8221"/>
      <c r="F8221"/>
      <c r="G8221" s="72"/>
      <c r="H8221" s="72"/>
      <c r="I8221" s="2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  <c r="AJ8221"/>
      <c r="AK8221"/>
      <c r="AL8221"/>
    </row>
    <row r="8222" spans="1:38">
      <c r="A8222"/>
      <c r="B8222"/>
      <c r="C8222"/>
      <c r="D8222"/>
      <c r="E8222"/>
      <c r="F8222"/>
      <c r="G8222" s="72"/>
      <c r="H8222" s="72"/>
      <c r="I8222" s="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  <c r="AJ8222"/>
      <c r="AK8222"/>
      <c r="AL8222"/>
    </row>
    <row r="8223" spans="1:38">
      <c r="A8223"/>
      <c r="B8223"/>
      <c r="C8223"/>
      <c r="D8223"/>
      <c r="E8223"/>
      <c r="F8223"/>
      <c r="G8223" s="72"/>
      <c r="H8223" s="72"/>
      <c r="I8223" s="2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  <c r="AJ8223"/>
      <c r="AK8223"/>
      <c r="AL8223"/>
    </row>
    <row r="8224" spans="1:38">
      <c r="A8224"/>
      <c r="B8224"/>
      <c r="C8224"/>
      <c r="D8224"/>
      <c r="E8224"/>
      <c r="F8224"/>
      <c r="G8224" s="72"/>
      <c r="H8224" s="72"/>
      <c r="I8224" s="2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  <c r="AJ8224"/>
      <c r="AK8224"/>
      <c r="AL8224"/>
    </row>
    <row r="8225" spans="1:38">
      <c r="A8225"/>
      <c r="B8225"/>
      <c r="C8225"/>
      <c r="D8225"/>
      <c r="E8225"/>
      <c r="F8225"/>
      <c r="G8225" s="72"/>
      <c r="H8225" s="72"/>
      <c r="I8225" s="2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  <c r="AJ8225"/>
      <c r="AK8225"/>
      <c r="AL8225"/>
    </row>
    <row r="8226" spans="1:38">
      <c r="A8226"/>
      <c r="B8226"/>
      <c r="C8226"/>
      <c r="D8226"/>
      <c r="E8226"/>
      <c r="F8226"/>
      <c r="G8226" s="72"/>
      <c r="H8226" s="72"/>
      <c r="I8226" s="2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  <c r="AJ8226"/>
      <c r="AK8226"/>
      <c r="AL8226"/>
    </row>
    <row r="8227" spans="1:38">
      <c r="A8227"/>
      <c r="B8227"/>
      <c r="C8227"/>
      <c r="D8227"/>
      <c r="E8227"/>
      <c r="F8227"/>
      <c r="G8227" s="72"/>
      <c r="H8227" s="72"/>
      <c r="I8227" s="2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  <c r="AJ8227"/>
      <c r="AK8227"/>
      <c r="AL8227"/>
    </row>
    <row r="8228" spans="1:38">
      <c r="A8228"/>
      <c r="B8228"/>
      <c r="C8228"/>
      <c r="D8228"/>
      <c r="E8228"/>
      <c r="F8228"/>
      <c r="G8228" s="72"/>
      <c r="H8228" s="72"/>
      <c r="I8228" s="2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  <c r="AJ8228"/>
      <c r="AK8228"/>
      <c r="AL8228"/>
    </row>
    <row r="8229" spans="1:38">
      <c r="A8229"/>
      <c r="B8229"/>
      <c r="C8229"/>
      <c r="D8229"/>
      <c r="E8229"/>
      <c r="F8229"/>
      <c r="G8229" s="72"/>
      <c r="H8229" s="72"/>
      <c r="I8229" s="2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  <c r="AJ8229"/>
      <c r="AK8229"/>
      <c r="AL8229"/>
    </row>
    <row r="8230" spans="1:38">
      <c r="A8230"/>
      <c r="B8230"/>
      <c r="C8230"/>
      <c r="D8230"/>
      <c r="E8230"/>
      <c r="F8230"/>
      <c r="G8230" s="72"/>
      <c r="H8230" s="72"/>
      <c r="I8230" s="2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  <c r="AJ8230"/>
      <c r="AK8230"/>
      <c r="AL8230"/>
    </row>
    <row r="8231" spans="1:38">
      <c r="A8231"/>
      <c r="B8231"/>
      <c r="C8231"/>
      <c r="D8231"/>
      <c r="E8231"/>
      <c r="F8231"/>
      <c r="G8231" s="72"/>
      <c r="H8231" s="72"/>
      <c r="I8231" s="2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  <c r="AJ8231"/>
      <c r="AK8231"/>
      <c r="AL8231"/>
    </row>
    <row r="8232" spans="1:38">
      <c r="A8232"/>
      <c r="B8232"/>
      <c r="C8232"/>
      <c r="D8232"/>
      <c r="E8232"/>
      <c r="F8232"/>
      <c r="G8232" s="72"/>
      <c r="H8232" s="72"/>
      <c r="I8232" s="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  <c r="AJ8232"/>
      <c r="AK8232"/>
      <c r="AL8232"/>
    </row>
    <row r="8233" spans="1:38">
      <c r="A8233"/>
      <c r="B8233"/>
      <c r="C8233"/>
      <c r="D8233"/>
      <c r="E8233"/>
      <c r="F8233"/>
      <c r="G8233" s="72"/>
      <c r="H8233" s="72"/>
      <c r="I8233" s="2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  <c r="AJ8233"/>
      <c r="AK8233"/>
      <c r="AL8233"/>
    </row>
    <row r="8234" spans="1:38">
      <c r="A8234"/>
      <c r="B8234"/>
      <c r="C8234"/>
      <c r="D8234"/>
      <c r="E8234"/>
      <c r="F8234"/>
      <c r="G8234" s="72"/>
      <c r="H8234" s="72"/>
      <c r="I8234" s="2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  <c r="AJ8234"/>
      <c r="AK8234"/>
      <c r="AL8234"/>
    </row>
    <row r="8235" spans="1:38">
      <c r="A8235"/>
      <c r="B8235"/>
      <c r="C8235"/>
      <c r="D8235"/>
      <c r="E8235"/>
      <c r="F8235"/>
      <c r="G8235" s="72"/>
      <c r="H8235" s="72"/>
      <c r="I8235" s="2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  <c r="AJ8235"/>
      <c r="AK8235"/>
      <c r="AL8235"/>
    </row>
    <row r="8236" spans="1:38">
      <c r="A8236"/>
      <c r="B8236"/>
      <c r="C8236"/>
      <c r="D8236"/>
      <c r="E8236"/>
      <c r="F8236"/>
      <c r="G8236" s="72"/>
      <c r="H8236" s="72"/>
      <c r="I8236" s="2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  <c r="AJ8236"/>
      <c r="AK8236"/>
      <c r="AL8236"/>
    </row>
    <row r="8237" spans="1:38">
      <c r="A8237"/>
      <c r="B8237"/>
      <c r="C8237"/>
      <c r="D8237"/>
      <c r="E8237"/>
      <c r="F8237"/>
      <c r="G8237" s="72"/>
      <c r="H8237" s="72"/>
      <c r="I8237" s="2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  <c r="AJ8237"/>
      <c r="AK8237"/>
      <c r="AL8237"/>
    </row>
    <row r="8238" spans="1:38">
      <c r="A8238"/>
      <c r="B8238"/>
      <c r="C8238"/>
      <c r="D8238"/>
      <c r="E8238"/>
      <c r="F8238"/>
      <c r="G8238" s="72"/>
      <c r="H8238" s="72"/>
      <c r="I8238" s="2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  <c r="AJ8238"/>
      <c r="AK8238"/>
      <c r="AL8238"/>
    </row>
    <row r="8239" spans="1:38">
      <c r="A8239"/>
      <c r="B8239"/>
      <c r="C8239"/>
      <c r="D8239"/>
      <c r="E8239"/>
      <c r="F8239"/>
      <c r="G8239" s="72"/>
      <c r="H8239" s="72"/>
      <c r="I8239" s="2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  <c r="AJ8239"/>
      <c r="AK8239"/>
      <c r="AL8239"/>
    </row>
    <row r="8240" spans="1:38">
      <c r="A8240"/>
      <c r="B8240"/>
      <c r="C8240"/>
      <c r="D8240"/>
      <c r="E8240"/>
      <c r="F8240"/>
      <c r="G8240" s="72"/>
      <c r="H8240" s="72"/>
      <c r="I8240" s="2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  <c r="AJ8240"/>
      <c r="AK8240"/>
      <c r="AL8240"/>
    </row>
    <row r="8241" spans="1:38">
      <c r="A8241"/>
      <c r="B8241"/>
      <c r="C8241"/>
      <c r="D8241"/>
      <c r="E8241"/>
      <c r="F8241"/>
      <c r="G8241" s="72"/>
      <c r="H8241" s="72"/>
      <c r="I8241" s="2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  <c r="AJ8241"/>
      <c r="AK8241"/>
      <c r="AL8241"/>
    </row>
    <row r="8242" spans="1:38">
      <c r="A8242"/>
      <c r="B8242"/>
      <c r="C8242"/>
      <c r="D8242"/>
      <c r="E8242"/>
      <c r="F8242"/>
      <c r="G8242" s="72"/>
      <c r="H8242" s="72"/>
      <c r="I8242" s="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  <c r="AJ8242"/>
      <c r="AK8242"/>
      <c r="AL8242"/>
    </row>
    <row r="8243" spans="1:38">
      <c r="A8243"/>
      <c r="B8243"/>
      <c r="C8243"/>
      <c r="D8243"/>
      <c r="E8243"/>
      <c r="F8243"/>
      <c r="G8243" s="72"/>
      <c r="H8243" s="72"/>
      <c r="I8243" s="2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  <c r="AJ8243"/>
      <c r="AK8243"/>
      <c r="AL8243"/>
    </row>
    <row r="8244" spans="1:38">
      <c r="A8244"/>
      <c r="B8244"/>
      <c r="C8244"/>
      <c r="D8244"/>
      <c r="E8244"/>
      <c r="F8244"/>
      <c r="G8244" s="72"/>
      <c r="H8244" s="72"/>
      <c r="I8244" s="2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  <c r="AJ8244"/>
      <c r="AK8244"/>
      <c r="AL8244"/>
    </row>
    <row r="8245" spans="1:38">
      <c r="A8245"/>
      <c r="B8245"/>
      <c r="C8245"/>
      <c r="D8245"/>
      <c r="E8245"/>
      <c r="F8245"/>
      <c r="G8245" s="72"/>
      <c r="H8245" s="72"/>
      <c r="I8245" s="2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  <c r="AJ8245"/>
      <c r="AK8245"/>
      <c r="AL8245"/>
    </row>
    <row r="8246" spans="1:38">
      <c r="A8246"/>
      <c r="B8246"/>
      <c r="C8246"/>
      <c r="D8246"/>
      <c r="E8246"/>
      <c r="F8246"/>
      <c r="G8246" s="72"/>
      <c r="H8246" s="72"/>
      <c r="I8246" s="2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  <c r="AJ8246"/>
      <c r="AK8246"/>
      <c r="AL8246"/>
    </row>
    <row r="8247" spans="1:38">
      <c r="A8247"/>
      <c r="B8247"/>
      <c r="C8247"/>
      <c r="D8247"/>
      <c r="E8247"/>
      <c r="F8247"/>
      <c r="G8247" s="72"/>
      <c r="H8247" s="72"/>
      <c r="I8247" s="2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  <c r="AJ8247"/>
      <c r="AK8247"/>
      <c r="AL8247"/>
    </row>
    <row r="8248" spans="1:38">
      <c r="A8248"/>
      <c r="B8248"/>
      <c r="C8248"/>
      <c r="D8248"/>
      <c r="E8248"/>
      <c r="F8248"/>
      <c r="G8248" s="72"/>
      <c r="H8248" s="72"/>
      <c r="I8248" s="2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  <c r="AJ8248"/>
      <c r="AK8248"/>
      <c r="AL8248"/>
    </row>
    <row r="8249" spans="1:38">
      <c r="A8249"/>
      <c r="B8249"/>
      <c r="C8249"/>
      <c r="D8249"/>
      <c r="E8249"/>
      <c r="F8249"/>
      <c r="G8249" s="72"/>
      <c r="H8249" s="72"/>
      <c r="I8249" s="2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  <c r="AJ8249"/>
      <c r="AK8249"/>
      <c r="AL8249"/>
    </row>
    <row r="8250" spans="1:38">
      <c r="A8250"/>
      <c r="B8250"/>
      <c r="C8250"/>
      <c r="D8250"/>
      <c r="E8250"/>
      <c r="F8250"/>
      <c r="G8250" s="72"/>
      <c r="H8250" s="72"/>
      <c r="I8250" s="2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  <c r="AJ8250"/>
      <c r="AK8250"/>
      <c r="AL8250"/>
    </row>
    <row r="8251" spans="1:38">
      <c r="A8251"/>
      <c r="B8251"/>
      <c r="C8251"/>
      <c r="D8251"/>
      <c r="E8251"/>
      <c r="F8251"/>
      <c r="G8251" s="72"/>
      <c r="H8251" s="72"/>
      <c r="I8251" s="2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  <c r="AJ8251"/>
      <c r="AK8251"/>
      <c r="AL8251"/>
    </row>
    <row r="8252" spans="1:38">
      <c r="A8252"/>
      <c r="B8252"/>
      <c r="C8252"/>
      <c r="D8252"/>
      <c r="E8252"/>
      <c r="F8252"/>
      <c r="G8252" s="72"/>
      <c r="H8252" s="72"/>
      <c r="I8252" s="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  <c r="AJ8252"/>
      <c r="AK8252"/>
      <c r="AL8252"/>
    </row>
    <row r="8253" spans="1:38">
      <c r="A8253"/>
      <c r="B8253"/>
      <c r="C8253"/>
      <c r="D8253"/>
      <c r="E8253"/>
      <c r="F8253"/>
      <c r="G8253" s="72"/>
      <c r="H8253" s="72"/>
      <c r="I8253" s="2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  <c r="AJ8253"/>
      <c r="AK8253"/>
      <c r="AL8253"/>
    </row>
    <row r="8254" spans="1:38">
      <c r="A8254"/>
      <c r="B8254"/>
      <c r="C8254"/>
      <c r="D8254"/>
      <c r="E8254"/>
      <c r="F8254"/>
      <c r="G8254" s="72"/>
      <c r="H8254" s="72"/>
      <c r="I8254" s="2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  <c r="AJ8254"/>
      <c r="AK8254"/>
      <c r="AL8254"/>
    </row>
    <row r="8255" spans="1:38">
      <c r="A8255"/>
      <c r="B8255"/>
      <c r="C8255"/>
      <c r="D8255"/>
      <c r="E8255"/>
      <c r="F8255"/>
      <c r="G8255" s="72"/>
      <c r="H8255" s="72"/>
      <c r="I8255" s="2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  <c r="AJ8255"/>
      <c r="AK8255"/>
      <c r="AL8255"/>
    </row>
    <row r="8256" spans="1:38">
      <c r="A8256"/>
      <c r="B8256"/>
      <c r="C8256"/>
      <c r="D8256"/>
      <c r="E8256"/>
      <c r="F8256"/>
      <c r="G8256" s="72"/>
      <c r="H8256" s="72"/>
      <c r="I8256" s="2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  <c r="AJ8256"/>
      <c r="AK8256"/>
      <c r="AL8256"/>
    </row>
    <row r="8257" spans="1:38">
      <c r="A8257"/>
      <c r="B8257"/>
      <c r="C8257"/>
      <c r="D8257"/>
      <c r="E8257"/>
      <c r="F8257"/>
      <c r="G8257" s="72"/>
      <c r="H8257" s="72"/>
      <c r="I8257" s="2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  <c r="AJ8257"/>
      <c r="AK8257"/>
      <c r="AL8257"/>
    </row>
    <row r="8258" spans="1:38">
      <c r="A8258"/>
      <c r="B8258"/>
      <c r="C8258"/>
      <c r="D8258"/>
      <c r="E8258"/>
      <c r="F8258"/>
      <c r="G8258" s="72"/>
      <c r="H8258" s="72"/>
      <c r="I8258" s="2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  <c r="AJ8258"/>
      <c r="AK8258"/>
      <c r="AL8258"/>
    </row>
    <row r="8259" spans="1:38">
      <c r="A8259"/>
      <c r="B8259"/>
      <c r="C8259"/>
      <c r="D8259"/>
      <c r="E8259"/>
      <c r="F8259"/>
      <c r="G8259" s="72"/>
      <c r="H8259" s="72"/>
      <c r="I8259" s="2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  <c r="AJ8259"/>
      <c r="AK8259"/>
      <c r="AL8259"/>
    </row>
    <row r="8260" spans="1:38">
      <c r="A8260"/>
      <c r="B8260"/>
      <c r="C8260"/>
      <c r="D8260"/>
      <c r="E8260"/>
      <c r="F8260"/>
      <c r="G8260" s="72"/>
      <c r="H8260" s="72"/>
      <c r="I8260" s="2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  <c r="AJ8260"/>
      <c r="AK8260"/>
      <c r="AL8260"/>
    </row>
    <row r="8261" spans="1:38">
      <c r="A8261"/>
      <c r="B8261"/>
      <c r="C8261"/>
      <c r="D8261"/>
      <c r="E8261"/>
      <c r="F8261"/>
      <c r="G8261" s="72"/>
      <c r="H8261" s="72"/>
      <c r="I8261" s="2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  <c r="AJ8261"/>
      <c r="AK8261"/>
      <c r="AL8261"/>
    </row>
    <row r="8262" spans="1:38">
      <c r="A8262"/>
      <c r="B8262"/>
      <c r="C8262"/>
      <c r="D8262"/>
      <c r="E8262"/>
      <c r="F8262"/>
      <c r="G8262" s="72"/>
      <c r="H8262" s="72"/>
      <c r="I8262" s="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  <c r="AJ8262"/>
      <c r="AK8262"/>
      <c r="AL8262"/>
    </row>
    <row r="8263" spans="1:38">
      <c r="A8263"/>
      <c r="B8263"/>
      <c r="C8263"/>
      <c r="D8263"/>
      <c r="E8263"/>
      <c r="F8263"/>
      <c r="G8263" s="72"/>
      <c r="H8263" s="72"/>
      <c r="I8263" s="2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  <c r="AJ8263"/>
      <c r="AK8263"/>
      <c r="AL8263"/>
    </row>
    <row r="8264" spans="1:38">
      <c r="A8264"/>
      <c r="B8264"/>
      <c r="C8264"/>
      <c r="D8264"/>
      <c r="E8264"/>
      <c r="F8264"/>
      <c r="G8264" s="72"/>
      <c r="H8264" s="72"/>
      <c r="I8264" s="2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  <c r="AJ8264"/>
      <c r="AK8264"/>
      <c r="AL8264"/>
    </row>
    <row r="8265" spans="1:38">
      <c r="A8265"/>
      <c r="B8265"/>
      <c r="C8265"/>
      <c r="D8265"/>
      <c r="E8265"/>
      <c r="F8265"/>
      <c r="G8265" s="72"/>
      <c r="H8265" s="72"/>
      <c r="I8265" s="2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  <c r="AJ8265"/>
      <c r="AK8265"/>
      <c r="AL8265"/>
    </row>
    <row r="8266" spans="1:38">
      <c r="A8266"/>
      <c r="B8266"/>
      <c r="C8266"/>
      <c r="D8266"/>
      <c r="E8266"/>
      <c r="F8266"/>
      <c r="G8266" s="72"/>
      <c r="H8266" s="72"/>
      <c r="I8266" s="2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  <c r="AJ8266"/>
      <c r="AK8266"/>
      <c r="AL8266"/>
    </row>
    <row r="8267" spans="1:38">
      <c r="A8267"/>
      <c r="B8267"/>
      <c r="C8267"/>
      <c r="D8267"/>
      <c r="E8267"/>
      <c r="F8267"/>
      <c r="G8267" s="72"/>
      <c r="H8267" s="72"/>
      <c r="I8267" s="2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  <c r="AJ8267"/>
      <c r="AK8267"/>
      <c r="AL8267"/>
    </row>
    <row r="8268" spans="1:38">
      <c r="A8268"/>
      <c r="B8268"/>
      <c r="C8268"/>
      <c r="D8268"/>
      <c r="E8268"/>
      <c r="F8268"/>
      <c r="G8268" s="72"/>
      <c r="H8268" s="72"/>
      <c r="I8268" s="2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  <c r="AJ8268"/>
      <c r="AK8268"/>
      <c r="AL8268"/>
    </row>
    <row r="8269" spans="1:38">
      <c r="A8269"/>
      <c r="B8269"/>
      <c r="C8269"/>
      <c r="D8269"/>
      <c r="E8269"/>
      <c r="F8269"/>
      <c r="G8269" s="72"/>
      <c r="H8269" s="72"/>
      <c r="I8269" s="2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  <c r="AJ8269"/>
      <c r="AK8269"/>
      <c r="AL8269"/>
    </row>
    <row r="8270" spans="1:38">
      <c r="A8270"/>
      <c r="B8270"/>
      <c r="C8270"/>
      <c r="D8270"/>
      <c r="E8270"/>
      <c r="F8270"/>
      <c r="G8270" s="72"/>
      <c r="H8270" s="72"/>
      <c r="I8270" s="2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  <c r="AJ8270"/>
      <c r="AK8270"/>
      <c r="AL8270"/>
    </row>
    <row r="8271" spans="1:38">
      <c r="A8271"/>
      <c r="B8271"/>
      <c r="C8271"/>
      <c r="D8271"/>
      <c r="E8271"/>
      <c r="F8271"/>
      <c r="G8271" s="72"/>
      <c r="H8271" s="72"/>
      <c r="I8271" s="2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  <c r="AJ8271"/>
      <c r="AK8271"/>
      <c r="AL8271"/>
    </row>
    <row r="8272" spans="1:38">
      <c r="A8272"/>
      <c r="B8272"/>
      <c r="C8272"/>
      <c r="D8272"/>
      <c r="E8272"/>
      <c r="F8272"/>
      <c r="G8272" s="72"/>
      <c r="H8272" s="72"/>
      <c r="I8272" s="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  <c r="AJ8272"/>
      <c r="AK8272"/>
      <c r="AL8272"/>
    </row>
    <row r="8273" spans="1:38">
      <c r="A8273"/>
      <c r="B8273"/>
      <c r="C8273"/>
      <c r="D8273"/>
      <c r="E8273"/>
      <c r="F8273"/>
      <c r="G8273" s="72"/>
      <c r="H8273" s="72"/>
      <c r="I8273" s="2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  <c r="AJ8273"/>
      <c r="AK8273"/>
      <c r="AL8273"/>
    </row>
    <row r="8274" spans="1:38">
      <c r="A8274"/>
      <c r="B8274"/>
      <c r="C8274"/>
      <c r="D8274"/>
      <c r="E8274"/>
      <c r="F8274"/>
      <c r="G8274" s="72"/>
      <c r="H8274" s="72"/>
      <c r="I8274" s="2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  <c r="AJ8274"/>
      <c r="AK8274"/>
      <c r="AL8274"/>
    </row>
    <row r="8275" spans="1:38">
      <c r="A8275"/>
      <c r="B8275"/>
      <c r="C8275"/>
      <c r="D8275"/>
      <c r="E8275"/>
      <c r="F8275"/>
      <c r="G8275" s="72"/>
      <c r="H8275" s="72"/>
      <c r="I8275" s="2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  <c r="AJ8275"/>
      <c r="AK8275"/>
      <c r="AL8275"/>
    </row>
    <row r="8276" spans="1:38">
      <c r="A8276"/>
      <c r="B8276"/>
      <c r="C8276"/>
      <c r="D8276"/>
      <c r="E8276"/>
      <c r="F8276"/>
      <c r="G8276" s="72"/>
      <c r="H8276" s="72"/>
      <c r="I8276" s="2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  <c r="AJ8276"/>
      <c r="AK8276"/>
      <c r="AL8276"/>
    </row>
    <row r="8277" spans="1:38">
      <c r="A8277"/>
      <c r="B8277"/>
      <c r="C8277"/>
      <c r="D8277"/>
      <c r="E8277"/>
      <c r="F8277"/>
      <c r="G8277" s="72"/>
      <c r="H8277" s="72"/>
      <c r="I8277" s="2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  <c r="AJ8277"/>
      <c r="AK8277"/>
      <c r="AL8277"/>
    </row>
    <row r="8278" spans="1:38">
      <c r="A8278"/>
      <c r="B8278"/>
      <c r="C8278"/>
      <c r="D8278"/>
      <c r="E8278"/>
      <c r="F8278"/>
      <c r="G8278" s="72"/>
      <c r="H8278" s="72"/>
      <c r="I8278" s="2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  <c r="AJ8278"/>
      <c r="AK8278"/>
      <c r="AL8278"/>
    </row>
    <row r="8279" spans="1:38">
      <c r="A8279"/>
      <c r="B8279"/>
      <c r="C8279"/>
      <c r="D8279"/>
      <c r="E8279"/>
      <c r="F8279"/>
      <c r="G8279" s="72"/>
      <c r="H8279" s="72"/>
      <c r="I8279" s="2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  <c r="AJ8279"/>
      <c r="AK8279"/>
      <c r="AL8279"/>
    </row>
    <row r="8280" spans="1:38">
      <c r="A8280"/>
      <c r="B8280"/>
      <c r="C8280"/>
      <c r="D8280"/>
      <c r="E8280"/>
      <c r="F8280"/>
      <c r="G8280" s="72"/>
      <c r="H8280" s="72"/>
      <c r="I8280" s="2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  <c r="AJ8280"/>
      <c r="AK8280"/>
      <c r="AL8280"/>
    </row>
    <row r="8281" spans="1:38">
      <c r="A8281"/>
      <c r="B8281"/>
      <c r="C8281"/>
      <c r="D8281"/>
      <c r="E8281"/>
      <c r="F8281"/>
      <c r="G8281" s="72"/>
      <c r="H8281" s="72"/>
      <c r="I8281" s="2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  <c r="AJ8281"/>
      <c r="AK8281"/>
      <c r="AL8281"/>
    </row>
    <row r="8282" spans="1:38">
      <c r="A8282"/>
      <c r="B8282"/>
      <c r="C8282"/>
      <c r="D8282"/>
      <c r="E8282"/>
      <c r="F8282"/>
      <c r="G8282" s="72"/>
      <c r="H8282" s="72"/>
      <c r="I8282" s="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  <c r="AJ8282"/>
      <c r="AK8282"/>
      <c r="AL8282"/>
    </row>
    <row r="8283" spans="1:38">
      <c r="A8283"/>
      <c r="B8283"/>
      <c r="C8283"/>
      <c r="D8283"/>
      <c r="E8283"/>
      <c r="F8283"/>
      <c r="G8283" s="72"/>
      <c r="H8283" s="72"/>
      <c r="I8283" s="2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  <c r="AJ8283"/>
      <c r="AK8283"/>
      <c r="AL8283"/>
    </row>
    <row r="8284" spans="1:38">
      <c r="A8284"/>
      <c r="B8284"/>
      <c r="C8284"/>
      <c r="D8284"/>
      <c r="E8284"/>
      <c r="F8284"/>
      <c r="G8284" s="72"/>
      <c r="H8284" s="72"/>
      <c r="I8284" s="2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  <c r="AJ8284"/>
      <c r="AK8284"/>
      <c r="AL8284"/>
    </row>
    <row r="8285" spans="1:38">
      <c r="A8285"/>
      <c r="B8285"/>
      <c r="C8285"/>
      <c r="D8285"/>
      <c r="E8285"/>
      <c r="F8285"/>
      <c r="G8285" s="72"/>
      <c r="H8285" s="72"/>
      <c r="I8285" s="2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  <c r="AJ8285"/>
      <c r="AK8285"/>
      <c r="AL8285"/>
    </row>
    <row r="8286" spans="1:38">
      <c r="A8286"/>
      <c r="B8286"/>
      <c r="C8286"/>
      <c r="D8286"/>
      <c r="E8286"/>
      <c r="F8286"/>
      <c r="G8286" s="72"/>
      <c r="H8286" s="72"/>
      <c r="I8286" s="2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  <c r="AJ8286"/>
      <c r="AK8286"/>
      <c r="AL8286"/>
    </row>
    <row r="8287" spans="1:38">
      <c r="A8287"/>
      <c r="B8287"/>
      <c r="C8287"/>
      <c r="D8287"/>
      <c r="E8287"/>
      <c r="F8287"/>
      <c r="G8287" s="72"/>
      <c r="H8287" s="72"/>
      <c r="I8287" s="2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  <c r="AJ8287"/>
      <c r="AK8287"/>
      <c r="AL8287"/>
    </row>
    <row r="8288" spans="1:38">
      <c r="A8288"/>
      <c r="B8288"/>
      <c r="C8288"/>
      <c r="D8288"/>
      <c r="E8288"/>
      <c r="F8288"/>
      <c r="G8288" s="72"/>
      <c r="H8288" s="72"/>
      <c r="I8288" s="2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  <c r="AJ8288"/>
      <c r="AK8288"/>
      <c r="AL8288"/>
    </row>
    <row r="8289" spans="1:38">
      <c r="A8289"/>
      <c r="B8289"/>
      <c r="C8289"/>
      <c r="D8289"/>
      <c r="E8289"/>
      <c r="F8289"/>
      <c r="G8289" s="72"/>
      <c r="H8289" s="72"/>
      <c r="I8289" s="2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  <c r="AJ8289"/>
      <c r="AK8289"/>
      <c r="AL8289"/>
    </row>
    <row r="8290" spans="1:38">
      <c r="A8290"/>
      <c r="B8290"/>
      <c r="C8290"/>
      <c r="D8290"/>
      <c r="E8290"/>
      <c r="F8290"/>
      <c r="G8290" s="72"/>
      <c r="H8290" s="72"/>
      <c r="I8290" s="2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  <c r="AJ8290"/>
      <c r="AK8290"/>
      <c r="AL8290"/>
    </row>
    <row r="8291" spans="1:38">
      <c r="A8291"/>
      <c r="B8291"/>
      <c r="C8291"/>
      <c r="D8291"/>
      <c r="E8291"/>
      <c r="F8291"/>
      <c r="G8291" s="72"/>
      <c r="H8291" s="72"/>
      <c r="I8291" s="2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  <c r="AJ8291"/>
      <c r="AK8291"/>
      <c r="AL8291"/>
    </row>
    <row r="8292" spans="1:38">
      <c r="A8292"/>
      <c r="B8292"/>
      <c r="C8292"/>
      <c r="D8292"/>
      <c r="E8292"/>
      <c r="F8292"/>
      <c r="G8292" s="72"/>
      <c r="H8292" s="72"/>
      <c r="I8292" s="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  <c r="AJ8292"/>
      <c r="AK8292"/>
      <c r="AL8292"/>
    </row>
    <row r="8293" spans="1:38">
      <c r="A8293"/>
      <c r="B8293"/>
      <c r="C8293"/>
      <c r="D8293"/>
      <c r="E8293"/>
      <c r="F8293"/>
      <c r="G8293" s="72"/>
      <c r="H8293" s="72"/>
      <c r="I8293" s="2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  <c r="AJ8293"/>
      <c r="AK8293"/>
      <c r="AL8293"/>
    </row>
    <row r="8294" spans="1:38">
      <c r="A8294"/>
      <c r="B8294"/>
      <c r="C8294"/>
      <c r="D8294"/>
      <c r="E8294"/>
      <c r="F8294"/>
      <c r="G8294" s="72"/>
      <c r="H8294" s="72"/>
      <c r="I8294" s="2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  <c r="AJ8294"/>
      <c r="AK8294"/>
      <c r="AL8294"/>
    </row>
    <row r="8295" spans="1:38">
      <c r="A8295"/>
      <c r="B8295"/>
      <c r="C8295"/>
      <c r="D8295"/>
      <c r="E8295"/>
      <c r="F8295"/>
      <c r="G8295" s="72"/>
      <c r="H8295" s="72"/>
      <c r="I8295" s="2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  <c r="AJ8295"/>
      <c r="AK8295"/>
      <c r="AL8295"/>
    </row>
    <row r="8296" spans="1:38">
      <c r="A8296"/>
      <c r="B8296"/>
      <c r="C8296"/>
      <c r="D8296"/>
      <c r="E8296"/>
      <c r="F8296"/>
      <c r="G8296" s="72"/>
      <c r="H8296" s="72"/>
      <c r="I8296" s="2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  <c r="AJ8296"/>
      <c r="AK8296"/>
      <c r="AL8296"/>
    </row>
    <row r="8297" spans="1:38">
      <c r="A8297"/>
      <c r="B8297"/>
      <c r="C8297"/>
      <c r="D8297"/>
      <c r="E8297"/>
      <c r="F8297"/>
      <c r="G8297" s="72"/>
      <c r="H8297" s="72"/>
      <c r="I8297" s="2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  <c r="AJ8297"/>
      <c r="AK8297"/>
      <c r="AL8297"/>
    </row>
    <row r="8298" spans="1:38">
      <c r="A8298"/>
      <c r="B8298"/>
      <c r="C8298"/>
      <c r="D8298"/>
      <c r="E8298"/>
      <c r="F8298"/>
      <c r="G8298" s="72"/>
      <c r="H8298" s="72"/>
      <c r="I8298" s="2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  <c r="AJ8298"/>
      <c r="AK8298"/>
      <c r="AL8298"/>
    </row>
    <row r="8299" spans="1:38">
      <c r="A8299"/>
      <c r="B8299"/>
      <c r="C8299"/>
      <c r="D8299"/>
      <c r="E8299"/>
      <c r="F8299"/>
      <c r="G8299" s="72"/>
      <c r="H8299" s="72"/>
      <c r="I8299" s="2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  <c r="AJ8299"/>
      <c r="AK8299"/>
      <c r="AL8299"/>
    </row>
    <row r="8300" spans="1:38">
      <c r="A8300"/>
      <c r="B8300"/>
      <c r="C8300"/>
      <c r="D8300"/>
      <c r="E8300"/>
      <c r="F8300"/>
      <c r="G8300" s="72"/>
      <c r="H8300" s="72"/>
      <c r="I8300" s="2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  <c r="AJ8300"/>
      <c r="AK8300"/>
      <c r="AL8300"/>
    </row>
    <row r="8301" spans="1:38">
      <c r="A8301"/>
      <c r="B8301"/>
      <c r="C8301"/>
      <c r="D8301"/>
      <c r="E8301"/>
      <c r="F8301"/>
      <c r="G8301" s="72"/>
      <c r="H8301" s="72"/>
      <c r="I8301" s="2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  <c r="AJ8301"/>
      <c r="AK8301"/>
      <c r="AL8301"/>
    </row>
    <row r="8302" spans="1:38">
      <c r="A8302"/>
      <c r="B8302"/>
      <c r="C8302"/>
      <c r="D8302"/>
      <c r="E8302"/>
      <c r="F8302"/>
      <c r="G8302" s="72"/>
      <c r="H8302" s="72"/>
      <c r="I8302" s="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  <c r="AJ8302"/>
      <c r="AK8302"/>
      <c r="AL8302"/>
    </row>
    <row r="8303" spans="1:38">
      <c r="A8303"/>
      <c r="B8303"/>
      <c r="C8303"/>
      <c r="D8303"/>
      <c r="E8303"/>
      <c r="F8303"/>
      <c r="G8303" s="72"/>
      <c r="H8303" s="72"/>
      <c r="I8303" s="2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  <c r="AJ8303"/>
      <c r="AK8303"/>
      <c r="AL8303"/>
    </row>
    <row r="8304" spans="1:38">
      <c r="A8304"/>
      <c r="B8304"/>
      <c r="C8304"/>
      <c r="D8304"/>
      <c r="E8304"/>
      <c r="F8304"/>
      <c r="G8304" s="72"/>
      <c r="H8304" s="72"/>
      <c r="I8304" s="2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  <c r="AL8304"/>
    </row>
    <row r="8305" spans="1:38">
      <c r="A8305"/>
      <c r="B8305"/>
      <c r="C8305"/>
      <c r="D8305"/>
      <c r="E8305"/>
      <c r="F8305"/>
      <c r="G8305" s="72"/>
      <c r="H8305" s="72"/>
      <c r="I8305" s="2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  <c r="AL8305"/>
    </row>
    <row r="8306" spans="1:38">
      <c r="A8306"/>
      <c r="B8306"/>
      <c r="C8306"/>
      <c r="D8306"/>
      <c r="E8306"/>
      <c r="F8306"/>
      <c r="G8306" s="72"/>
      <c r="H8306" s="72"/>
      <c r="I8306" s="2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  <c r="AL8306"/>
    </row>
    <row r="8307" spans="1:38">
      <c r="A8307"/>
      <c r="B8307"/>
      <c r="C8307"/>
      <c r="D8307"/>
      <c r="E8307"/>
      <c r="F8307"/>
      <c r="G8307" s="72"/>
      <c r="H8307" s="72"/>
      <c r="I8307" s="2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  <c r="AL8307"/>
    </row>
    <row r="8308" spans="1:38">
      <c r="A8308"/>
      <c r="B8308"/>
      <c r="C8308"/>
      <c r="D8308"/>
      <c r="E8308"/>
      <c r="F8308"/>
      <c r="G8308" s="72"/>
      <c r="H8308" s="72"/>
      <c r="I8308" s="2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  <c r="AL8308"/>
    </row>
    <row r="8309" spans="1:38">
      <c r="A8309"/>
      <c r="B8309"/>
      <c r="C8309"/>
      <c r="D8309"/>
      <c r="E8309"/>
      <c r="F8309"/>
      <c r="G8309" s="72"/>
      <c r="H8309" s="72"/>
      <c r="I8309" s="2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  <c r="AL8309"/>
    </row>
    <row r="8310" spans="1:38">
      <c r="A8310"/>
      <c r="B8310"/>
      <c r="C8310"/>
      <c r="D8310"/>
      <c r="E8310"/>
      <c r="F8310"/>
      <c r="G8310" s="72"/>
      <c r="H8310" s="72"/>
      <c r="I8310" s="2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  <c r="AJ8310"/>
      <c r="AK8310"/>
      <c r="AL8310"/>
    </row>
    <row r="8311" spans="1:38">
      <c r="A8311"/>
      <c r="B8311"/>
      <c r="C8311"/>
      <c r="D8311"/>
      <c r="E8311"/>
      <c r="F8311"/>
      <c r="G8311" s="72"/>
      <c r="H8311" s="72"/>
      <c r="I8311" s="2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  <c r="AJ8311"/>
      <c r="AK8311"/>
      <c r="AL8311"/>
    </row>
    <row r="8312" spans="1:38">
      <c r="A8312"/>
      <c r="B8312"/>
      <c r="C8312"/>
      <c r="D8312"/>
      <c r="E8312"/>
      <c r="F8312"/>
      <c r="G8312" s="72"/>
      <c r="H8312" s="72"/>
      <c r="I8312" s="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  <c r="AJ8312"/>
      <c r="AK8312"/>
      <c r="AL8312"/>
    </row>
    <row r="8313" spans="1:38">
      <c r="A8313"/>
      <c r="B8313"/>
      <c r="C8313"/>
      <c r="D8313"/>
      <c r="E8313"/>
      <c r="F8313"/>
      <c r="G8313" s="72"/>
      <c r="H8313" s="72"/>
      <c r="I8313" s="2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  <c r="AJ8313"/>
      <c r="AK8313"/>
      <c r="AL8313"/>
    </row>
    <row r="8314" spans="1:38">
      <c r="A8314"/>
      <c r="B8314"/>
      <c r="C8314"/>
      <c r="D8314"/>
      <c r="E8314"/>
      <c r="F8314"/>
      <c r="G8314" s="72"/>
      <c r="H8314" s="72"/>
      <c r="I8314" s="2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  <c r="AJ8314"/>
      <c r="AK8314"/>
      <c r="AL8314"/>
    </row>
    <row r="8315" spans="1:38">
      <c r="A8315"/>
      <c r="B8315"/>
      <c r="C8315"/>
      <c r="D8315"/>
      <c r="E8315"/>
      <c r="F8315"/>
      <c r="G8315" s="72"/>
      <c r="H8315" s="72"/>
      <c r="I8315" s="2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  <c r="AJ8315"/>
      <c r="AK8315"/>
      <c r="AL8315"/>
    </row>
    <row r="8316" spans="1:38">
      <c r="A8316"/>
      <c r="B8316"/>
      <c r="C8316"/>
      <c r="D8316"/>
      <c r="E8316"/>
      <c r="F8316"/>
      <c r="G8316" s="72"/>
      <c r="H8316" s="72"/>
      <c r="I8316" s="2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  <c r="AJ8316"/>
      <c r="AK8316"/>
      <c r="AL8316"/>
    </row>
    <row r="8317" spans="1:38">
      <c r="A8317"/>
      <c r="B8317"/>
      <c r="C8317"/>
      <c r="D8317"/>
      <c r="E8317"/>
      <c r="F8317"/>
      <c r="G8317" s="72"/>
      <c r="H8317" s="72"/>
      <c r="I8317" s="2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  <c r="AJ8317"/>
      <c r="AK8317"/>
      <c r="AL8317"/>
    </row>
    <row r="8318" spans="1:38">
      <c r="A8318"/>
      <c r="B8318"/>
      <c r="C8318"/>
      <c r="D8318"/>
      <c r="E8318"/>
      <c r="F8318"/>
      <c r="G8318" s="72"/>
      <c r="H8318" s="72"/>
      <c r="I8318" s="2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  <c r="AJ8318"/>
      <c r="AK8318"/>
      <c r="AL8318"/>
    </row>
    <row r="8319" spans="1:38">
      <c r="A8319"/>
      <c r="B8319"/>
      <c r="C8319"/>
      <c r="D8319"/>
      <c r="E8319"/>
      <c r="F8319"/>
      <c r="G8319" s="72"/>
      <c r="H8319" s="72"/>
      <c r="I8319" s="2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  <c r="AJ8319"/>
      <c r="AK8319"/>
      <c r="AL8319"/>
    </row>
    <row r="8320" spans="1:38">
      <c r="A8320"/>
      <c r="B8320"/>
      <c r="C8320"/>
      <c r="D8320"/>
      <c r="E8320"/>
      <c r="F8320"/>
      <c r="G8320" s="72"/>
      <c r="H8320" s="72"/>
      <c r="I8320" s="2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  <c r="AJ8320"/>
      <c r="AK8320"/>
      <c r="AL8320"/>
    </row>
    <row r="8321" spans="1:38">
      <c r="A8321"/>
      <c r="B8321"/>
      <c r="C8321"/>
      <c r="D8321"/>
      <c r="E8321"/>
      <c r="F8321"/>
      <c r="G8321" s="72"/>
      <c r="H8321" s="72"/>
      <c r="I8321" s="2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  <c r="AJ8321"/>
      <c r="AK8321"/>
      <c r="AL8321"/>
    </row>
    <row r="8322" spans="1:38">
      <c r="A8322"/>
      <c r="B8322"/>
      <c r="C8322"/>
      <c r="D8322"/>
      <c r="E8322"/>
      <c r="F8322"/>
      <c r="G8322" s="72"/>
      <c r="H8322" s="72"/>
      <c r="I8322" s="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  <c r="AJ8322"/>
      <c r="AK8322"/>
      <c r="AL8322"/>
    </row>
    <row r="8323" spans="1:38">
      <c r="A8323"/>
      <c r="B8323"/>
      <c r="C8323"/>
      <c r="D8323"/>
      <c r="E8323"/>
      <c r="F8323"/>
      <c r="G8323" s="72"/>
      <c r="H8323" s="72"/>
      <c r="I8323" s="2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  <c r="AJ8323"/>
      <c r="AK8323"/>
      <c r="AL8323"/>
    </row>
    <row r="8324" spans="1:38">
      <c r="A8324"/>
      <c r="B8324"/>
      <c r="C8324"/>
      <c r="D8324"/>
      <c r="E8324"/>
      <c r="F8324"/>
      <c r="G8324" s="72"/>
      <c r="H8324" s="72"/>
      <c r="I8324" s="2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  <c r="AJ8324"/>
      <c r="AK8324"/>
      <c r="AL8324"/>
    </row>
    <row r="8325" spans="1:38">
      <c r="A8325"/>
      <c r="B8325"/>
      <c r="C8325"/>
      <c r="D8325"/>
      <c r="E8325"/>
      <c r="F8325"/>
      <c r="G8325" s="72"/>
      <c r="H8325" s="72"/>
      <c r="I8325" s="2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  <c r="AJ8325"/>
      <c r="AK8325"/>
      <c r="AL8325"/>
    </row>
    <row r="8326" spans="1:38">
      <c r="A8326"/>
      <c r="B8326"/>
      <c r="C8326"/>
      <c r="D8326"/>
      <c r="E8326"/>
      <c r="F8326"/>
      <c r="G8326" s="72"/>
      <c r="H8326" s="72"/>
      <c r="I8326" s="2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  <c r="AJ8326"/>
      <c r="AK8326"/>
      <c r="AL8326"/>
    </row>
    <row r="8327" spans="1:38">
      <c r="A8327"/>
      <c r="B8327"/>
      <c r="C8327"/>
      <c r="D8327"/>
      <c r="E8327"/>
      <c r="F8327"/>
      <c r="G8327" s="72"/>
      <c r="H8327" s="72"/>
      <c r="I8327" s="2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  <c r="AJ8327"/>
      <c r="AK8327"/>
      <c r="AL8327"/>
    </row>
    <row r="8328" spans="1:38">
      <c r="A8328"/>
      <c r="B8328"/>
      <c r="C8328"/>
      <c r="D8328"/>
      <c r="E8328"/>
      <c r="F8328"/>
      <c r="G8328" s="72"/>
      <c r="H8328" s="72"/>
      <c r="I8328" s="2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  <c r="AJ8328"/>
      <c r="AK8328"/>
      <c r="AL8328"/>
    </row>
    <row r="8329" spans="1:38">
      <c r="A8329"/>
      <c r="B8329"/>
      <c r="C8329"/>
      <c r="D8329"/>
      <c r="E8329"/>
      <c r="F8329"/>
      <c r="G8329" s="72"/>
      <c r="H8329" s="72"/>
      <c r="I8329" s="2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  <c r="AJ8329"/>
      <c r="AK8329"/>
      <c r="AL8329"/>
    </row>
    <row r="8330" spans="1:38">
      <c r="A8330"/>
      <c r="B8330"/>
      <c r="C8330"/>
      <c r="D8330"/>
      <c r="E8330"/>
      <c r="F8330"/>
      <c r="G8330" s="72"/>
      <c r="H8330" s="72"/>
      <c r="I8330" s="2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  <c r="AJ8330"/>
      <c r="AK8330"/>
      <c r="AL8330"/>
    </row>
    <row r="8331" spans="1:38">
      <c r="A8331"/>
      <c r="B8331"/>
      <c r="C8331"/>
      <c r="D8331"/>
      <c r="E8331"/>
      <c r="F8331"/>
      <c r="G8331" s="72"/>
      <c r="H8331" s="72"/>
      <c r="I8331" s="2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  <c r="AJ8331"/>
      <c r="AK8331"/>
      <c r="AL8331"/>
    </row>
    <row r="8332" spans="1:38">
      <c r="A8332"/>
      <c r="B8332"/>
      <c r="C8332"/>
      <c r="D8332"/>
      <c r="E8332"/>
      <c r="F8332"/>
      <c r="G8332" s="72"/>
      <c r="H8332" s="72"/>
      <c r="I8332" s="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  <c r="AJ8332"/>
      <c r="AK8332"/>
      <c r="AL8332"/>
    </row>
    <row r="8333" spans="1:38">
      <c r="A8333"/>
      <c r="B8333"/>
      <c r="C8333"/>
      <c r="D8333"/>
      <c r="E8333"/>
      <c r="F8333"/>
      <c r="G8333" s="72"/>
      <c r="H8333" s="72"/>
      <c r="I8333" s="2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  <c r="AJ8333"/>
      <c r="AK8333"/>
      <c r="AL8333"/>
    </row>
    <row r="8334" spans="1:38">
      <c r="A8334"/>
      <c r="B8334"/>
      <c r="C8334"/>
      <c r="D8334"/>
      <c r="E8334"/>
      <c r="F8334"/>
      <c r="G8334" s="72"/>
      <c r="H8334" s="72"/>
      <c r="I8334" s="2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  <c r="AJ8334"/>
      <c r="AK8334"/>
      <c r="AL8334"/>
    </row>
    <row r="8335" spans="1:38">
      <c r="A8335"/>
      <c r="B8335"/>
      <c r="C8335"/>
      <c r="D8335"/>
      <c r="E8335"/>
      <c r="F8335"/>
      <c r="G8335" s="72"/>
      <c r="H8335" s="72"/>
      <c r="I8335" s="2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  <c r="AJ8335"/>
      <c r="AK8335"/>
      <c r="AL8335"/>
    </row>
    <row r="8336" spans="1:38">
      <c r="A8336"/>
      <c r="B8336"/>
      <c r="C8336"/>
      <c r="D8336"/>
      <c r="E8336"/>
      <c r="F8336"/>
      <c r="G8336" s="72"/>
      <c r="H8336" s="72"/>
      <c r="I8336" s="2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  <c r="AJ8336"/>
      <c r="AK8336"/>
      <c r="AL8336"/>
    </row>
    <row r="8337" spans="1:38">
      <c r="A8337"/>
      <c r="B8337"/>
      <c r="C8337"/>
      <c r="D8337"/>
      <c r="E8337"/>
      <c r="F8337"/>
      <c r="G8337" s="72"/>
      <c r="H8337" s="72"/>
      <c r="I8337" s="2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  <c r="AJ8337"/>
      <c r="AK8337"/>
      <c r="AL8337"/>
    </row>
    <row r="8338" spans="1:38">
      <c r="A8338"/>
      <c r="B8338"/>
      <c r="C8338"/>
      <c r="D8338"/>
      <c r="E8338"/>
      <c r="F8338"/>
      <c r="G8338" s="72"/>
      <c r="H8338" s="72"/>
      <c r="I8338" s="2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  <c r="AJ8338"/>
      <c r="AK8338"/>
      <c r="AL8338"/>
    </row>
    <row r="8339" spans="1:38">
      <c r="A8339"/>
      <c r="B8339"/>
      <c r="C8339"/>
      <c r="D8339"/>
      <c r="E8339"/>
      <c r="F8339"/>
      <c r="G8339" s="72"/>
      <c r="H8339" s="72"/>
      <c r="I8339" s="2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  <c r="AJ8339"/>
      <c r="AK8339"/>
      <c r="AL8339"/>
    </row>
    <row r="8340" spans="1:38">
      <c r="A8340"/>
      <c r="B8340"/>
      <c r="C8340"/>
      <c r="D8340"/>
      <c r="E8340"/>
      <c r="F8340"/>
      <c r="G8340" s="72"/>
      <c r="H8340" s="72"/>
      <c r="I8340" s="2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  <c r="AJ8340"/>
      <c r="AK8340"/>
      <c r="AL8340"/>
    </row>
    <row r="8341" spans="1:38">
      <c r="A8341"/>
      <c r="B8341"/>
      <c r="C8341"/>
      <c r="D8341"/>
      <c r="E8341"/>
      <c r="F8341"/>
      <c r="G8341" s="72"/>
      <c r="H8341" s="72"/>
      <c r="I8341" s="2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  <c r="AJ8341"/>
      <c r="AK8341"/>
      <c r="AL8341"/>
    </row>
    <row r="8342" spans="1:38">
      <c r="A8342"/>
      <c r="B8342"/>
      <c r="C8342"/>
      <c r="D8342"/>
      <c r="E8342"/>
      <c r="F8342"/>
      <c r="G8342" s="72"/>
      <c r="H8342" s="72"/>
      <c r="I8342" s="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  <c r="AJ8342"/>
      <c r="AK8342"/>
      <c r="AL8342"/>
    </row>
    <row r="8343" spans="1:38">
      <c r="A8343"/>
      <c r="B8343"/>
      <c r="C8343"/>
      <c r="D8343"/>
      <c r="E8343"/>
      <c r="F8343"/>
      <c r="G8343" s="72"/>
      <c r="H8343" s="72"/>
      <c r="I8343" s="2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  <c r="AJ8343"/>
      <c r="AK8343"/>
      <c r="AL8343"/>
    </row>
    <row r="8344" spans="1:38">
      <c r="A8344"/>
      <c r="B8344"/>
      <c r="C8344"/>
      <c r="D8344"/>
      <c r="E8344"/>
      <c r="F8344"/>
      <c r="G8344" s="72"/>
      <c r="H8344" s="72"/>
      <c r="I8344" s="2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  <c r="AJ8344"/>
      <c r="AK8344"/>
      <c r="AL8344"/>
    </row>
    <row r="8345" spans="1:38">
      <c r="A8345"/>
      <c r="B8345"/>
      <c r="C8345"/>
      <c r="D8345"/>
      <c r="E8345"/>
      <c r="F8345"/>
      <c r="G8345" s="72"/>
      <c r="H8345" s="72"/>
      <c r="I8345" s="2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  <c r="AJ8345"/>
      <c r="AK8345"/>
      <c r="AL8345"/>
    </row>
    <row r="8346" spans="1:38">
      <c r="A8346"/>
      <c r="B8346"/>
      <c r="C8346"/>
      <c r="D8346"/>
      <c r="E8346"/>
      <c r="F8346"/>
      <c r="G8346" s="72"/>
      <c r="H8346" s="72"/>
      <c r="I8346" s="2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  <c r="AJ8346"/>
      <c r="AK8346"/>
      <c r="AL8346"/>
    </row>
    <row r="8347" spans="1:38">
      <c r="A8347"/>
      <c r="B8347"/>
      <c r="C8347"/>
      <c r="D8347"/>
      <c r="E8347"/>
      <c r="F8347"/>
      <c r="G8347" s="72"/>
      <c r="H8347" s="72"/>
      <c r="I8347" s="2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  <c r="AJ8347"/>
      <c r="AK8347"/>
      <c r="AL8347"/>
    </row>
    <row r="8348" spans="1:38">
      <c r="A8348"/>
      <c r="B8348"/>
      <c r="C8348"/>
      <c r="D8348"/>
      <c r="E8348"/>
      <c r="F8348"/>
      <c r="G8348" s="72"/>
      <c r="H8348" s="72"/>
      <c r="I8348" s="2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  <c r="AJ8348"/>
      <c r="AK8348"/>
      <c r="AL8348"/>
    </row>
    <row r="8349" spans="1:38">
      <c r="A8349"/>
      <c r="B8349"/>
      <c r="C8349"/>
      <c r="D8349"/>
      <c r="E8349"/>
      <c r="F8349"/>
      <c r="G8349" s="72"/>
      <c r="H8349" s="72"/>
      <c r="I8349" s="2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  <c r="AJ8349"/>
      <c r="AK8349"/>
      <c r="AL8349"/>
    </row>
    <row r="8350" spans="1:38">
      <c r="A8350"/>
      <c r="B8350"/>
      <c r="C8350"/>
      <c r="D8350"/>
      <c r="E8350"/>
      <c r="F8350"/>
      <c r="G8350" s="72"/>
      <c r="H8350" s="72"/>
      <c r="I8350" s="2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  <c r="AJ8350"/>
      <c r="AK8350"/>
      <c r="AL8350"/>
    </row>
    <row r="8351" spans="1:38">
      <c r="A8351"/>
      <c r="B8351"/>
      <c r="C8351"/>
      <c r="D8351"/>
      <c r="E8351"/>
      <c r="F8351"/>
      <c r="G8351" s="72"/>
      <c r="H8351" s="72"/>
      <c r="I8351" s="2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  <c r="AJ8351"/>
      <c r="AK8351"/>
      <c r="AL8351"/>
    </row>
    <row r="8352" spans="1:38">
      <c r="A8352"/>
      <c r="B8352"/>
      <c r="C8352"/>
      <c r="D8352"/>
      <c r="E8352"/>
      <c r="F8352"/>
      <c r="G8352" s="72"/>
      <c r="H8352" s="72"/>
      <c r="I8352" s="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  <c r="AJ8352"/>
      <c r="AK8352"/>
      <c r="AL8352"/>
    </row>
    <row r="8353" spans="1:38">
      <c r="A8353"/>
      <c r="B8353"/>
      <c r="C8353"/>
      <c r="D8353"/>
      <c r="E8353"/>
      <c r="F8353"/>
      <c r="G8353" s="72"/>
      <c r="H8353" s="72"/>
      <c r="I8353" s="2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  <c r="AJ8353"/>
      <c r="AK8353"/>
      <c r="AL8353"/>
    </row>
    <row r="8354" spans="1:38">
      <c r="A8354"/>
      <c r="B8354"/>
      <c r="C8354"/>
      <c r="D8354"/>
      <c r="E8354"/>
      <c r="F8354"/>
      <c r="G8354" s="72"/>
      <c r="H8354" s="72"/>
      <c r="I8354" s="2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  <c r="AJ8354"/>
      <c r="AK8354"/>
      <c r="AL8354"/>
    </row>
    <row r="8355" spans="1:38">
      <c r="A8355"/>
      <c r="B8355"/>
      <c r="C8355"/>
      <c r="D8355"/>
      <c r="E8355"/>
      <c r="F8355"/>
      <c r="G8355" s="72"/>
      <c r="H8355" s="72"/>
      <c r="I8355" s="2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  <c r="AJ8355"/>
      <c r="AK8355"/>
      <c r="AL8355"/>
    </row>
    <row r="8356" spans="1:38">
      <c r="A8356"/>
      <c r="B8356"/>
      <c r="C8356"/>
      <c r="D8356"/>
      <c r="E8356"/>
      <c r="F8356"/>
      <c r="G8356" s="72"/>
      <c r="H8356" s="72"/>
      <c r="I8356" s="2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  <c r="AJ8356"/>
      <c r="AK8356"/>
      <c r="AL8356"/>
    </row>
    <row r="8357" spans="1:38">
      <c r="A8357"/>
      <c r="B8357"/>
      <c r="C8357"/>
      <c r="D8357"/>
      <c r="E8357"/>
      <c r="F8357"/>
      <c r="G8357" s="72"/>
      <c r="H8357" s="72"/>
      <c r="I8357" s="2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  <c r="AJ8357"/>
      <c r="AK8357"/>
      <c r="AL8357"/>
    </row>
    <row r="8358" spans="1:38">
      <c r="A8358"/>
      <c r="B8358"/>
      <c r="C8358"/>
      <c r="D8358"/>
      <c r="E8358"/>
      <c r="F8358"/>
      <c r="G8358" s="72"/>
      <c r="H8358" s="72"/>
      <c r="I8358" s="2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  <c r="AJ8358"/>
      <c r="AK8358"/>
      <c r="AL8358"/>
    </row>
    <row r="8359" spans="1:38">
      <c r="A8359"/>
      <c r="B8359"/>
      <c r="C8359"/>
      <c r="D8359"/>
      <c r="E8359"/>
      <c r="F8359"/>
      <c r="G8359" s="72"/>
      <c r="H8359" s="72"/>
      <c r="I8359" s="2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  <c r="AJ8359"/>
      <c r="AK8359"/>
      <c r="AL8359"/>
    </row>
    <row r="8360" spans="1:38">
      <c r="A8360"/>
      <c r="B8360"/>
      <c r="C8360"/>
      <c r="D8360"/>
      <c r="E8360"/>
      <c r="F8360"/>
      <c r="G8360" s="72"/>
      <c r="H8360" s="72"/>
      <c r="I8360" s="2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  <c r="AJ8360"/>
      <c r="AK8360"/>
      <c r="AL8360"/>
    </row>
    <row r="8361" spans="1:38">
      <c r="A8361"/>
      <c r="B8361"/>
      <c r="C8361"/>
      <c r="D8361"/>
      <c r="E8361"/>
      <c r="F8361"/>
      <c r="G8361" s="72"/>
      <c r="H8361" s="72"/>
      <c r="I8361" s="2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  <c r="AJ8361"/>
      <c r="AK8361"/>
      <c r="AL8361"/>
    </row>
    <row r="8362" spans="1:38">
      <c r="A8362"/>
      <c r="B8362"/>
      <c r="C8362"/>
      <c r="D8362"/>
      <c r="E8362"/>
      <c r="F8362"/>
      <c r="G8362" s="72"/>
      <c r="H8362" s="72"/>
      <c r="I8362" s="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  <c r="AJ8362"/>
      <c r="AK8362"/>
      <c r="AL8362"/>
    </row>
    <row r="8363" spans="1:38">
      <c r="A8363"/>
      <c r="B8363"/>
      <c r="C8363"/>
      <c r="D8363"/>
      <c r="E8363"/>
      <c r="F8363"/>
      <c r="G8363" s="72"/>
      <c r="H8363" s="72"/>
      <c r="I8363" s="2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  <c r="AJ8363"/>
      <c r="AK8363"/>
      <c r="AL8363"/>
    </row>
    <row r="8364" spans="1:38">
      <c r="A8364"/>
      <c r="B8364"/>
      <c r="C8364"/>
      <c r="D8364"/>
      <c r="E8364"/>
      <c r="F8364"/>
      <c r="G8364" s="72"/>
      <c r="H8364" s="72"/>
      <c r="I8364" s="2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  <c r="AJ8364"/>
      <c r="AK8364"/>
      <c r="AL8364"/>
    </row>
    <row r="8365" spans="1:38">
      <c r="A8365"/>
      <c r="B8365"/>
      <c r="C8365"/>
      <c r="D8365"/>
      <c r="E8365"/>
      <c r="F8365"/>
      <c r="G8365" s="72"/>
      <c r="H8365" s="72"/>
      <c r="I8365" s="2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  <c r="AJ8365"/>
      <c r="AK8365"/>
      <c r="AL8365"/>
    </row>
    <row r="8366" spans="1:38">
      <c r="A8366"/>
      <c r="B8366"/>
      <c r="C8366"/>
      <c r="D8366"/>
      <c r="E8366"/>
      <c r="F8366"/>
      <c r="G8366" s="72"/>
      <c r="H8366" s="72"/>
      <c r="I8366" s="2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  <c r="AJ8366"/>
      <c r="AK8366"/>
      <c r="AL8366"/>
    </row>
    <row r="8367" spans="1:38">
      <c r="A8367"/>
      <c r="B8367"/>
      <c r="C8367"/>
      <c r="D8367"/>
      <c r="E8367"/>
      <c r="F8367"/>
      <c r="G8367" s="72"/>
      <c r="H8367" s="72"/>
      <c r="I8367" s="2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  <c r="AJ8367"/>
      <c r="AK8367"/>
      <c r="AL8367"/>
    </row>
    <row r="8368" spans="1:38">
      <c r="A8368"/>
      <c r="B8368"/>
      <c r="C8368"/>
      <c r="D8368"/>
      <c r="E8368"/>
      <c r="F8368"/>
      <c r="G8368" s="72"/>
      <c r="H8368" s="72"/>
      <c r="I8368" s="2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  <c r="AJ8368"/>
      <c r="AK8368"/>
      <c r="AL8368"/>
    </row>
    <row r="8369" spans="1:38">
      <c r="A8369"/>
      <c r="B8369"/>
      <c r="C8369"/>
      <c r="D8369"/>
      <c r="E8369"/>
      <c r="F8369"/>
      <c r="G8369" s="72"/>
      <c r="H8369" s="72"/>
      <c r="I8369" s="2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  <c r="AJ8369"/>
      <c r="AK8369"/>
      <c r="AL8369"/>
    </row>
    <row r="8370" spans="1:38">
      <c r="A8370"/>
      <c r="B8370"/>
      <c r="C8370"/>
      <c r="D8370"/>
      <c r="E8370"/>
      <c r="F8370"/>
      <c r="G8370" s="72"/>
      <c r="H8370" s="72"/>
      <c r="I8370" s="2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  <c r="AJ8370"/>
      <c r="AK8370"/>
      <c r="AL8370"/>
    </row>
    <row r="8371" spans="1:38">
      <c r="A8371"/>
      <c r="B8371"/>
      <c r="C8371"/>
      <c r="D8371"/>
      <c r="E8371"/>
      <c r="F8371"/>
      <c r="G8371" s="72"/>
      <c r="H8371" s="72"/>
      <c r="I8371" s="2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  <c r="AJ8371"/>
      <c r="AK8371"/>
      <c r="AL8371"/>
    </row>
    <row r="8372" spans="1:38">
      <c r="A8372"/>
      <c r="B8372"/>
      <c r="C8372"/>
      <c r="D8372"/>
      <c r="E8372"/>
      <c r="F8372"/>
      <c r="G8372" s="72"/>
      <c r="H8372" s="72"/>
      <c r="I8372" s="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  <c r="AJ8372"/>
      <c r="AK8372"/>
      <c r="AL8372"/>
    </row>
    <row r="8373" spans="1:38">
      <c r="A8373"/>
      <c r="B8373"/>
      <c r="C8373"/>
      <c r="D8373"/>
      <c r="E8373"/>
      <c r="F8373"/>
      <c r="G8373" s="72"/>
      <c r="H8373" s="72"/>
      <c r="I8373" s="2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  <c r="AJ8373"/>
      <c r="AK8373"/>
      <c r="AL8373"/>
    </row>
    <row r="8374" spans="1:38">
      <c r="A8374"/>
      <c r="B8374"/>
      <c r="C8374"/>
      <c r="D8374"/>
      <c r="E8374"/>
      <c r="F8374"/>
      <c r="G8374" s="72"/>
      <c r="H8374" s="72"/>
      <c r="I8374" s="2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  <c r="AJ8374"/>
      <c r="AK8374"/>
      <c r="AL8374"/>
    </row>
    <row r="8375" spans="1:38">
      <c r="A8375"/>
      <c r="B8375"/>
      <c r="C8375"/>
      <c r="D8375"/>
      <c r="E8375"/>
      <c r="F8375"/>
      <c r="G8375" s="72"/>
      <c r="H8375" s="72"/>
      <c r="I8375" s="2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  <c r="AJ8375"/>
      <c r="AK8375"/>
      <c r="AL8375"/>
    </row>
    <row r="8376" spans="1:38">
      <c r="A8376"/>
      <c r="B8376"/>
      <c r="C8376"/>
      <c r="D8376"/>
      <c r="E8376"/>
      <c r="F8376"/>
      <c r="G8376" s="72"/>
      <c r="H8376" s="72"/>
      <c r="I8376" s="2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  <c r="AJ8376"/>
      <c r="AK8376"/>
      <c r="AL8376"/>
    </row>
    <row r="8377" spans="1:38">
      <c r="A8377"/>
      <c r="B8377"/>
      <c r="C8377"/>
      <c r="D8377"/>
      <c r="E8377"/>
      <c r="F8377"/>
      <c r="G8377" s="72"/>
      <c r="H8377" s="72"/>
      <c r="I8377" s="2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  <c r="AJ8377"/>
      <c r="AK8377"/>
      <c r="AL8377"/>
    </row>
    <row r="8378" spans="1:38">
      <c r="A8378"/>
      <c r="B8378"/>
      <c r="C8378"/>
      <c r="D8378"/>
      <c r="E8378"/>
      <c r="F8378"/>
      <c r="G8378" s="72"/>
      <c r="H8378" s="72"/>
      <c r="I8378" s="2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  <c r="AJ8378"/>
      <c r="AK8378"/>
      <c r="AL8378"/>
    </row>
    <row r="8379" spans="1:38">
      <c r="A8379"/>
      <c r="B8379"/>
      <c r="C8379"/>
      <c r="D8379"/>
      <c r="E8379"/>
      <c r="F8379"/>
      <c r="G8379" s="72"/>
      <c r="H8379" s="72"/>
      <c r="I8379" s="2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  <c r="AJ8379"/>
      <c r="AK8379"/>
      <c r="AL8379"/>
    </row>
    <row r="8380" spans="1:38">
      <c r="A8380"/>
      <c r="B8380"/>
      <c r="C8380"/>
      <c r="D8380"/>
      <c r="E8380"/>
      <c r="F8380"/>
      <c r="G8380" s="72"/>
      <c r="H8380" s="72"/>
      <c r="I8380" s="2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  <c r="AJ8380"/>
      <c r="AK8380"/>
      <c r="AL8380"/>
    </row>
    <row r="8381" spans="1:38">
      <c r="A8381"/>
      <c r="B8381"/>
      <c r="C8381"/>
      <c r="D8381"/>
      <c r="E8381"/>
      <c r="F8381"/>
      <c r="G8381" s="72"/>
      <c r="H8381" s="72"/>
      <c r="I8381" s="2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  <c r="AJ8381"/>
      <c r="AK8381"/>
      <c r="AL8381"/>
    </row>
    <row r="8382" spans="1:38">
      <c r="A8382"/>
      <c r="B8382"/>
      <c r="C8382"/>
      <c r="D8382"/>
      <c r="E8382"/>
      <c r="F8382"/>
      <c r="G8382" s="72"/>
      <c r="H8382" s="72"/>
      <c r="I8382" s="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  <c r="AJ8382"/>
      <c r="AK8382"/>
      <c r="AL8382"/>
    </row>
    <row r="8383" spans="1:38">
      <c r="A8383"/>
      <c r="B8383"/>
      <c r="C8383"/>
      <c r="D8383"/>
      <c r="E8383"/>
      <c r="F8383"/>
      <c r="G8383" s="72"/>
      <c r="H8383" s="72"/>
      <c r="I8383" s="2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  <c r="AJ8383"/>
      <c r="AK8383"/>
      <c r="AL8383"/>
    </row>
    <row r="8384" spans="1:38">
      <c r="A8384"/>
      <c r="B8384"/>
      <c r="C8384"/>
      <c r="D8384"/>
      <c r="E8384"/>
      <c r="F8384"/>
      <c r="G8384" s="72"/>
      <c r="H8384" s="72"/>
      <c r="I8384" s="2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  <c r="AJ8384"/>
      <c r="AK8384"/>
      <c r="AL8384"/>
    </row>
    <row r="8385" spans="1:38">
      <c r="A8385"/>
      <c r="B8385"/>
      <c r="C8385"/>
      <c r="D8385"/>
      <c r="E8385"/>
      <c r="F8385"/>
      <c r="G8385" s="72"/>
      <c r="H8385" s="72"/>
      <c r="I8385" s="2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  <c r="AJ8385"/>
      <c r="AK8385"/>
      <c r="AL8385"/>
    </row>
    <row r="8386" spans="1:38">
      <c r="A8386"/>
      <c r="B8386"/>
      <c r="C8386"/>
      <c r="D8386"/>
      <c r="E8386"/>
      <c r="F8386"/>
      <c r="G8386" s="72"/>
      <c r="H8386" s="72"/>
      <c r="I8386" s="2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  <c r="AJ8386"/>
      <c r="AK8386"/>
      <c r="AL8386"/>
    </row>
    <row r="8387" spans="1:38">
      <c r="A8387"/>
      <c r="B8387"/>
      <c r="C8387"/>
      <c r="D8387"/>
      <c r="E8387"/>
      <c r="F8387"/>
      <c r="G8387" s="72"/>
      <c r="H8387" s="72"/>
      <c r="I8387" s="2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  <c r="AJ8387"/>
      <c r="AK8387"/>
      <c r="AL8387"/>
    </row>
    <row r="8388" spans="1:38">
      <c r="A8388"/>
      <c r="B8388"/>
      <c r="C8388"/>
      <c r="D8388"/>
      <c r="E8388"/>
      <c r="F8388"/>
      <c r="G8388" s="72"/>
      <c r="H8388" s="72"/>
      <c r="I8388" s="2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  <c r="AJ8388"/>
      <c r="AK8388"/>
      <c r="AL8388"/>
    </row>
    <row r="8389" spans="1:38">
      <c r="A8389"/>
      <c r="B8389"/>
      <c r="C8389"/>
      <c r="D8389"/>
      <c r="E8389"/>
      <c r="F8389"/>
      <c r="G8389" s="72"/>
      <c r="H8389" s="72"/>
      <c r="I8389" s="2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  <c r="AJ8389"/>
      <c r="AK8389"/>
      <c r="AL8389"/>
    </row>
    <row r="8390" spans="1:38">
      <c r="A8390"/>
      <c r="B8390"/>
      <c r="C8390"/>
      <c r="D8390"/>
      <c r="E8390"/>
      <c r="F8390"/>
      <c r="G8390" s="72"/>
      <c r="H8390" s="72"/>
      <c r="I8390" s="2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  <c r="AJ8390"/>
      <c r="AK8390"/>
      <c r="AL8390"/>
    </row>
    <row r="8391" spans="1:38">
      <c r="A8391"/>
      <c r="B8391"/>
      <c r="C8391"/>
      <c r="D8391"/>
      <c r="E8391"/>
      <c r="F8391"/>
      <c r="G8391" s="72"/>
      <c r="H8391" s="72"/>
      <c r="I8391" s="2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  <c r="AJ8391"/>
      <c r="AK8391"/>
      <c r="AL8391"/>
    </row>
    <row r="8392" spans="1:38">
      <c r="A8392"/>
      <c r="B8392"/>
      <c r="C8392"/>
      <c r="D8392"/>
      <c r="E8392"/>
      <c r="F8392"/>
      <c r="G8392" s="72"/>
      <c r="H8392" s="72"/>
      <c r="I8392" s="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  <c r="AJ8392"/>
      <c r="AK8392"/>
      <c r="AL8392"/>
    </row>
    <row r="8393" spans="1:38">
      <c r="A8393"/>
      <c r="B8393"/>
      <c r="C8393"/>
      <c r="D8393"/>
      <c r="E8393"/>
      <c r="F8393"/>
      <c r="G8393" s="72"/>
      <c r="H8393" s="72"/>
      <c r="I8393" s="2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  <c r="AJ8393"/>
      <c r="AK8393"/>
      <c r="AL8393"/>
    </row>
    <row r="8394" spans="1:38">
      <c r="A8394"/>
      <c r="B8394"/>
      <c r="C8394"/>
      <c r="D8394"/>
      <c r="E8394"/>
      <c r="F8394"/>
      <c r="G8394" s="72"/>
      <c r="H8394" s="72"/>
      <c r="I8394" s="2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  <c r="AJ8394"/>
      <c r="AK8394"/>
      <c r="AL8394"/>
    </row>
    <row r="8395" spans="1:38">
      <c r="A8395"/>
      <c r="B8395"/>
      <c r="C8395"/>
      <c r="D8395"/>
      <c r="E8395"/>
      <c r="F8395"/>
      <c r="G8395" s="72"/>
      <c r="H8395" s="72"/>
      <c r="I8395" s="2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  <c r="AJ8395"/>
      <c r="AK8395"/>
      <c r="AL8395"/>
    </row>
    <row r="8396" spans="1:38">
      <c r="A8396"/>
      <c r="B8396"/>
      <c r="C8396"/>
      <c r="D8396"/>
      <c r="E8396"/>
      <c r="F8396"/>
      <c r="G8396" s="72"/>
      <c r="H8396" s="72"/>
      <c r="I8396" s="2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  <c r="AJ8396"/>
      <c r="AK8396"/>
      <c r="AL8396"/>
    </row>
    <row r="8397" spans="1:38">
      <c r="A8397"/>
      <c r="B8397"/>
      <c r="C8397"/>
      <c r="D8397"/>
      <c r="E8397"/>
      <c r="F8397"/>
      <c r="G8397" s="72"/>
      <c r="H8397" s="72"/>
      <c r="I8397" s="2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  <c r="AJ8397"/>
      <c r="AK8397"/>
      <c r="AL8397"/>
    </row>
    <row r="8398" spans="1:38">
      <c r="A8398"/>
      <c r="B8398"/>
      <c r="C8398"/>
      <c r="D8398"/>
      <c r="E8398"/>
      <c r="F8398"/>
      <c r="G8398" s="72"/>
      <c r="H8398" s="72"/>
      <c r="I8398" s="2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  <c r="AJ8398"/>
      <c r="AK8398"/>
      <c r="AL8398"/>
    </row>
    <row r="8399" spans="1:38">
      <c r="A8399"/>
      <c r="B8399"/>
      <c r="C8399"/>
      <c r="D8399"/>
      <c r="E8399"/>
      <c r="F8399"/>
      <c r="G8399" s="72"/>
      <c r="H8399" s="72"/>
      <c r="I8399" s="2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  <c r="AJ8399"/>
      <c r="AK8399"/>
      <c r="AL8399"/>
    </row>
    <row r="8400" spans="1:38">
      <c r="A8400"/>
      <c r="B8400"/>
      <c r="C8400"/>
      <c r="D8400"/>
      <c r="E8400"/>
      <c r="F8400"/>
      <c r="G8400" s="72"/>
      <c r="H8400" s="72"/>
      <c r="I8400" s="2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  <c r="AJ8400"/>
      <c r="AK8400"/>
      <c r="AL8400"/>
    </row>
    <row r="8401" spans="1:38">
      <c r="A8401"/>
      <c r="B8401"/>
      <c r="C8401"/>
      <c r="D8401"/>
      <c r="E8401"/>
      <c r="F8401"/>
      <c r="G8401" s="72"/>
      <c r="H8401" s="72"/>
      <c r="I8401" s="2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  <c r="AJ8401"/>
      <c r="AK8401"/>
      <c r="AL8401"/>
    </row>
    <row r="8402" spans="1:38">
      <c r="A8402"/>
      <c r="B8402"/>
      <c r="C8402"/>
      <c r="D8402"/>
      <c r="E8402"/>
      <c r="F8402"/>
      <c r="G8402" s="72"/>
      <c r="H8402" s="72"/>
      <c r="I8402" s="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  <c r="AJ8402"/>
      <c r="AK8402"/>
      <c r="AL8402"/>
    </row>
    <row r="8403" spans="1:38">
      <c r="A8403"/>
      <c r="B8403"/>
      <c r="C8403"/>
      <c r="D8403"/>
      <c r="E8403"/>
      <c r="F8403"/>
      <c r="G8403" s="72"/>
      <c r="H8403" s="72"/>
      <c r="I8403" s="2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  <c r="AJ8403"/>
      <c r="AK8403"/>
      <c r="AL8403"/>
    </row>
    <row r="8404" spans="1:38">
      <c r="A8404"/>
      <c r="B8404"/>
      <c r="C8404"/>
      <c r="D8404"/>
      <c r="E8404"/>
      <c r="F8404"/>
      <c r="G8404" s="72"/>
      <c r="H8404" s="72"/>
      <c r="I8404" s="2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  <c r="AJ8404"/>
      <c r="AK8404"/>
      <c r="AL8404"/>
    </row>
    <row r="8405" spans="1:38">
      <c r="A8405"/>
      <c r="B8405"/>
      <c r="C8405"/>
      <c r="D8405"/>
      <c r="E8405"/>
      <c r="F8405"/>
      <c r="G8405" s="72"/>
      <c r="H8405" s="72"/>
      <c r="I8405" s="2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  <c r="AJ8405"/>
      <c r="AK8405"/>
      <c r="AL8405"/>
    </row>
    <row r="8406" spans="1:38">
      <c r="A8406"/>
      <c r="B8406"/>
      <c r="C8406"/>
      <c r="D8406"/>
      <c r="E8406"/>
      <c r="F8406"/>
      <c r="G8406" s="72"/>
      <c r="H8406" s="72"/>
      <c r="I8406" s="2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  <c r="AJ8406"/>
      <c r="AK8406"/>
      <c r="AL8406"/>
    </row>
    <row r="8407" spans="1:38">
      <c r="A8407"/>
      <c r="B8407"/>
      <c r="C8407"/>
      <c r="D8407"/>
      <c r="E8407"/>
      <c r="F8407"/>
      <c r="G8407" s="72"/>
      <c r="H8407" s="72"/>
      <c r="I8407" s="2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  <c r="AJ8407"/>
      <c r="AK8407"/>
      <c r="AL8407"/>
    </row>
    <row r="8408" spans="1:38">
      <c r="A8408"/>
      <c r="B8408"/>
      <c r="C8408"/>
      <c r="D8408"/>
      <c r="E8408"/>
      <c r="F8408"/>
      <c r="G8408" s="72"/>
      <c r="H8408" s="72"/>
      <c r="I8408" s="2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  <c r="AJ8408"/>
      <c r="AK8408"/>
      <c r="AL8408"/>
    </row>
    <row r="8409" spans="1:38">
      <c r="A8409"/>
      <c r="B8409"/>
      <c r="C8409"/>
      <c r="D8409"/>
      <c r="E8409"/>
      <c r="F8409"/>
      <c r="G8409" s="72"/>
      <c r="H8409" s="72"/>
      <c r="I8409" s="2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  <c r="AJ8409"/>
      <c r="AK8409"/>
      <c r="AL8409"/>
    </row>
    <row r="8410" spans="1:38">
      <c r="A8410"/>
      <c r="B8410"/>
      <c r="C8410"/>
      <c r="D8410"/>
      <c r="E8410"/>
      <c r="F8410"/>
      <c r="G8410" s="72"/>
      <c r="H8410" s="72"/>
      <c r="I8410" s="2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  <c r="AJ8410"/>
      <c r="AK8410"/>
      <c r="AL8410"/>
    </row>
    <row r="8411" spans="1:38">
      <c r="A8411"/>
      <c r="B8411"/>
      <c r="C8411"/>
      <c r="D8411"/>
      <c r="E8411"/>
      <c r="F8411"/>
      <c r="G8411" s="72"/>
      <c r="H8411" s="72"/>
      <c r="I8411" s="2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  <c r="AJ8411"/>
      <c r="AK8411"/>
      <c r="AL8411"/>
    </row>
    <row r="8412" spans="1:38">
      <c r="A8412"/>
      <c r="B8412"/>
      <c r="C8412"/>
      <c r="D8412"/>
      <c r="E8412"/>
      <c r="F8412"/>
      <c r="G8412" s="72"/>
      <c r="H8412" s="72"/>
      <c r="I8412" s="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  <c r="AJ8412"/>
      <c r="AK8412"/>
      <c r="AL8412"/>
    </row>
    <row r="8413" spans="1:38">
      <c r="A8413"/>
      <c r="B8413"/>
      <c r="C8413"/>
      <c r="D8413"/>
      <c r="E8413"/>
      <c r="F8413"/>
      <c r="G8413" s="72"/>
      <c r="H8413" s="72"/>
      <c r="I8413" s="2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  <c r="AJ8413"/>
      <c r="AK8413"/>
      <c r="AL8413"/>
    </row>
    <row r="8414" spans="1:38">
      <c r="A8414"/>
      <c r="B8414"/>
      <c r="C8414"/>
      <c r="D8414"/>
      <c r="E8414"/>
      <c r="F8414"/>
      <c r="G8414" s="72"/>
      <c r="H8414" s="72"/>
      <c r="I8414" s="2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  <c r="AJ8414"/>
      <c r="AK8414"/>
      <c r="AL8414"/>
    </row>
    <row r="8415" spans="1:38">
      <c r="A8415"/>
      <c r="B8415"/>
      <c r="C8415"/>
      <c r="D8415"/>
      <c r="E8415"/>
      <c r="F8415"/>
      <c r="G8415" s="72"/>
      <c r="H8415" s="72"/>
      <c r="I8415" s="2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  <c r="AJ8415"/>
      <c r="AK8415"/>
      <c r="AL8415"/>
    </row>
    <row r="8416" spans="1:38">
      <c r="A8416"/>
      <c r="B8416"/>
      <c r="C8416"/>
      <c r="D8416"/>
      <c r="E8416"/>
      <c r="F8416"/>
      <c r="G8416" s="72"/>
      <c r="H8416" s="72"/>
      <c r="I8416" s="2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  <c r="AJ8416"/>
      <c r="AK8416"/>
      <c r="AL8416"/>
    </row>
    <row r="8417" spans="1:38">
      <c r="A8417"/>
      <c r="B8417"/>
      <c r="C8417"/>
      <c r="D8417"/>
      <c r="E8417"/>
      <c r="F8417"/>
      <c r="G8417" s="72"/>
      <c r="H8417" s="72"/>
      <c r="I8417" s="2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  <c r="AJ8417"/>
      <c r="AK8417"/>
      <c r="AL8417"/>
    </row>
    <row r="8418" spans="1:38">
      <c r="A8418"/>
      <c r="B8418"/>
      <c r="C8418"/>
      <c r="D8418"/>
      <c r="E8418"/>
      <c r="F8418"/>
      <c r="G8418" s="72"/>
      <c r="H8418" s="72"/>
      <c r="I8418" s="2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  <c r="AJ8418"/>
      <c r="AK8418"/>
      <c r="AL8418"/>
    </row>
    <row r="8419" spans="1:38">
      <c r="A8419"/>
      <c r="B8419"/>
      <c r="C8419"/>
      <c r="D8419"/>
      <c r="E8419"/>
      <c r="F8419"/>
      <c r="G8419" s="72"/>
      <c r="H8419" s="72"/>
      <c r="I8419" s="2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  <c r="AJ8419"/>
      <c r="AK8419"/>
      <c r="AL8419"/>
    </row>
    <row r="8420" spans="1:38">
      <c r="A8420"/>
      <c r="B8420"/>
      <c r="C8420"/>
      <c r="D8420"/>
      <c r="E8420"/>
      <c r="F8420"/>
      <c r="G8420" s="72"/>
      <c r="H8420" s="72"/>
      <c r="I8420" s="2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  <c r="AJ8420"/>
      <c r="AK8420"/>
      <c r="AL8420"/>
    </row>
    <row r="8421" spans="1:38">
      <c r="A8421"/>
      <c r="B8421"/>
      <c r="C8421"/>
      <c r="D8421"/>
      <c r="E8421"/>
      <c r="F8421"/>
      <c r="G8421" s="72"/>
      <c r="H8421" s="72"/>
      <c r="I8421" s="2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  <c r="AJ8421"/>
      <c r="AK8421"/>
      <c r="AL8421"/>
    </row>
    <row r="8422" spans="1:38">
      <c r="A8422"/>
      <c r="B8422"/>
      <c r="C8422"/>
      <c r="D8422"/>
      <c r="E8422"/>
      <c r="F8422"/>
      <c r="G8422" s="72"/>
      <c r="H8422" s="72"/>
      <c r="I8422" s="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  <c r="AJ8422"/>
      <c r="AK8422"/>
      <c r="AL8422"/>
    </row>
    <row r="8423" spans="1:38">
      <c r="A8423"/>
      <c r="B8423"/>
      <c r="C8423"/>
      <c r="D8423"/>
      <c r="E8423"/>
      <c r="F8423"/>
      <c r="G8423" s="72"/>
      <c r="H8423" s="72"/>
      <c r="I8423" s="2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  <c r="AJ8423"/>
      <c r="AK8423"/>
      <c r="AL8423"/>
    </row>
    <row r="8424" spans="1:38">
      <c r="A8424"/>
      <c r="B8424"/>
      <c r="C8424"/>
      <c r="D8424"/>
      <c r="E8424"/>
      <c r="F8424"/>
      <c r="G8424" s="72"/>
      <c r="H8424" s="72"/>
      <c r="I8424" s="2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  <c r="AJ8424"/>
      <c r="AK8424"/>
      <c r="AL8424"/>
    </row>
    <row r="8425" spans="1:38">
      <c r="A8425"/>
      <c r="B8425"/>
      <c r="C8425"/>
      <c r="D8425"/>
      <c r="E8425"/>
      <c r="F8425"/>
      <c r="G8425" s="72"/>
      <c r="H8425" s="72"/>
      <c r="I8425" s="2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  <c r="AJ8425"/>
      <c r="AK8425"/>
      <c r="AL8425"/>
    </row>
    <row r="8426" spans="1:38">
      <c r="A8426"/>
      <c r="B8426"/>
      <c r="C8426"/>
      <c r="D8426"/>
      <c r="E8426"/>
      <c r="F8426"/>
      <c r="G8426" s="72"/>
      <c r="H8426" s="72"/>
      <c r="I8426" s="2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  <c r="AJ8426"/>
      <c r="AK8426"/>
      <c r="AL8426"/>
    </row>
    <row r="8427" spans="1:38">
      <c r="A8427"/>
      <c r="B8427"/>
      <c r="C8427"/>
      <c r="D8427"/>
      <c r="E8427"/>
      <c r="F8427"/>
      <c r="G8427" s="72"/>
      <c r="H8427" s="72"/>
      <c r="I8427" s="2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  <c r="AJ8427"/>
      <c r="AK8427"/>
      <c r="AL8427"/>
    </row>
    <row r="8428" spans="1:38">
      <c r="A8428"/>
      <c r="B8428"/>
      <c r="C8428"/>
      <c r="D8428"/>
      <c r="E8428"/>
      <c r="F8428"/>
      <c r="G8428" s="72"/>
      <c r="H8428" s="72"/>
      <c r="I8428" s="2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  <c r="AJ8428"/>
      <c r="AK8428"/>
      <c r="AL8428"/>
    </row>
    <row r="8429" spans="1:38">
      <c r="A8429"/>
      <c r="B8429"/>
      <c r="C8429"/>
      <c r="D8429"/>
      <c r="E8429"/>
      <c r="F8429"/>
      <c r="G8429" s="72"/>
      <c r="H8429" s="72"/>
      <c r="I8429" s="2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  <c r="AJ8429"/>
      <c r="AK8429"/>
      <c r="AL8429"/>
    </row>
    <row r="8430" spans="1:38">
      <c r="A8430"/>
      <c r="B8430"/>
      <c r="C8430"/>
      <c r="D8430"/>
      <c r="E8430"/>
      <c r="F8430"/>
      <c r="G8430" s="72"/>
      <c r="H8430" s="72"/>
      <c r="I8430" s="2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  <c r="AJ8430"/>
      <c r="AK8430"/>
      <c r="AL8430"/>
    </row>
    <row r="8431" spans="1:38">
      <c r="A8431"/>
      <c r="B8431"/>
      <c r="C8431"/>
      <c r="D8431"/>
      <c r="E8431"/>
      <c r="F8431"/>
      <c r="G8431" s="72"/>
      <c r="H8431" s="72"/>
      <c r="I8431" s="2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  <c r="AJ8431"/>
      <c r="AK8431"/>
      <c r="AL8431"/>
    </row>
    <row r="8432" spans="1:38">
      <c r="A8432"/>
      <c r="B8432"/>
      <c r="C8432"/>
      <c r="D8432"/>
      <c r="E8432"/>
      <c r="F8432"/>
      <c r="G8432" s="72"/>
      <c r="H8432" s="72"/>
      <c r="I8432" s="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  <c r="AJ8432"/>
      <c r="AK8432"/>
      <c r="AL8432"/>
    </row>
    <row r="8433" spans="1:38">
      <c r="A8433"/>
      <c r="B8433"/>
      <c r="C8433"/>
      <c r="D8433"/>
      <c r="E8433"/>
      <c r="F8433"/>
      <c r="G8433" s="72"/>
      <c r="H8433" s="72"/>
      <c r="I8433" s="2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  <c r="AJ8433"/>
      <c r="AK8433"/>
      <c r="AL8433"/>
    </row>
    <row r="8434" spans="1:38">
      <c r="A8434"/>
      <c r="B8434"/>
      <c r="C8434"/>
      <c r="D8434"/>
      <c r="E8434"/>
      <c r="F8434"/>
      <c r="G8434" s="72"/>
      <c r="H8434" s="72"/>
      <c r="I8434" s="2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  <c r="AJ8434"/>
      <c r="AK8434"/>
      <c r="AL8434"/>
    </row>
    <row r="8435" spans="1:38">
      <c r="A8435"/>
      <c r="B8435"/>
      <c r="C8435"/>
      <c r="D8435"/>
      <c r="E8435"/>
      <c r="F8435"/>
      <c r="G8435" s="72"/>
      <c r="H8435" s="72"/>
      <c r="I8435" s="2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  <c r="AJ8435"/>
      <c r="AK8435"/>
      <c r="AL8435"/>
    </row>
    <row r="8436" spans="1:38">
      <c r="A8436"/>
      <c r="B8436"/>
      <c r="C8436"/>
      <c r="D8436"/>
      <c r="E8436"/>
      <c r="F8436"/>
      <c r="G8436" s="72"/>
      <c r="H8436" s="72"/>
      <c r="I8436" s="2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  <c r="AJ8436"/>
      <c r="AK8436"/>
      <c r="AL8436"/>
    </row>
    <row r="8437" spans="1:38">
      <c r="A8437"/>
      <c r="B8437"/>
      <c r="C8437"/>
      <c r="D8437"/>
      <c r="E8437"/>
      <c r="F8437"/>
      <c r="G8437" s="72"/>
      <c r="H8437" s="72"/>
      <c r="I8437" s="2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  <c r="AJ8437"/>
      <c r="AK8437"/>
      <c r="AL8437"/>
    </row>
    <row r="8438" spans="1:38">
      <c r="A8438"/>
      <c r="B8438"/>
      <c r="C8438"/>
      <c r="D8438"/>
      <c r="E8438"/>
      <c r="F8438"/>
      <c r="G8438" s="72"/>
      <c r="H8438" s="72"/>
      <c r="I8438" s="2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  <c r="AJ8438"/>
      <c r="AK8438"/>
      <c r="AL8438"/>
    </row>
    <row r="8439" spans="1:38">
      <c r="A8439"/>
      <c r="B8439"/>
      <c r="C8439"/>
      <c r="D8439"/>
      <c r="E8439"/>
      <c r="F8439"/>
      <c r="G8439" s="72"/>
      <c r="H8439" s="72"/>
      <c r="I8439" s="2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  <c r="AJ8439"/>
      <c r="AK8439"/>
      <c r="AL8439"/>
    </row>
    <row r="8440" spans="1:38">
      <c r="A8440"/>
      <c r="B8440"/>
      <c r="C8440"/>
      <c r="D8440"/>
      <c r="E8440"/>
      <c r="F8440"/>
      <c r="G8440" s="72"/>
      <c r="H8440" s="72"/>
      <c r="I8440" s="2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  <c r="AJ8440"/>
      <c r="AK8440"/>
      <c r="AL8440"/>
    </row>
    <row r="8441" spans="1:38">
      <c r="A8441"/>
      <c r="B8441"/>
      <c r="C8441"/>
      <c r="D8441"/>
      <c r="E8441"/>
      <c r="F8441"/>
      <c r="G8441" s="72"/>
      <c r="H8441" s="72"/>
      <c r="I8441" s="2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  <c r="AJ8441"/>
      <c r="AK8441"/>
      <c r="AL8441"/>
    </row>
    <row r="8442" spans="1:38">
      <c r="A8442"/>
      <c r="B8442"/>
      <c r="C8442"/>
      <c r="D8442"/>
      <c r="E8442"/>
      <c r="F8442"/>
      <c r="G8442" s="72"/>
      <c r="H8442" s="72"/>
      <c r="I8442" s="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  <c r="AJ8442"/>
      <c r="AK8442"/>
      <c r="AL8442"/>
    </row>
    <row r="8443" spans="1:38">
      <c r="A8443"/>
      <c r="B8443"/>
      <c r="C8443"/>
      <c r="D8443"/>
      <c r="E8443"/>
      <c r="F8443"/>
      <c r="G8443" s="72"/>
      <c r="H8443" s="72"/>
      <c r="I8443" s="2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  <c r="AJ8443"/>
      <c r="AK8443"/>
      <c r="AL8443"/>
    </row>
    <row r="8444" spans="1:38">
      <c r="A8444"/>
      <c r="B8444"/>
      <c r="C8444"/>
      <c r="D8444"/>
      <c r="E8444"/>
      <c r="F8444"/>
      <c r="G8444" s="72"/>
      <c r="H8444" s="72"/>
      <c r="I8444" s="2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  <c r="AJ8444"/>
      <c r="AK8444"/>
      <c r="AL8444"/>
    </row>
    <row r="8445" spans="1:38">
      <c r="A8445"/>
      <c r="B8445"/>
      <c r="C8445"/>
      <c r="D8445"/>
      <c r="E8445"/>
      <c r="F8445"/>
      <c r="G8445" s="72"/>
      <c r="H8445" s="72"/>
      <c r="I8445" s="2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  <c r="AJ8445"/>
      <c r="AK8445"/>
      <c r="AL8445"/>
    </row>
    <row r="8446" spans="1:38">
      <c r="A8446"/>
      <c r="B8446"/>
      <c r="C8446"/>
      <c r="D8446"/>
      <c r="E8446"/>
      <c r="F8446"/>
      <c r="G8446" s="72"/>
      <c r="H8446" s="72"/>
      <c r="I8446" s="2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  <c r="AJ8446"/>
      <c r="AK8446"/>
      <c r="AL8446"/>
    </row>
    <row r="8447" spans="1:38">
      <c r="A8447"/>
      <c r="B8447"/>
      <c r="C8447"/>
      <c r="D8447"/>
      <c r="E8447"/>
      <c r="F8447"/>
      <c r="G8447" s="72"/>
      <c r="H8447" s="72"/>
      <c r="I8447" s="2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  <c r="AJ8447"/>
      <c r="AK8447"/>
      <c r="AL8447"/>
    </row>
    <row r="8448" spans="1:38">
      <c r="A8448"/>
      <c r="B8448"/>
      <c r="C8448"/>
      <c r="D8448"/>
      <c r="E8448"/>
      <c r="F8448"/>
      <c r="G8448" s="72"/>
      <c r="H8448" s="72"/>
      <c r="I8448" s="2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  <c r="AJ8448"/>
      <c r="AK8448"/>
      <c r="AL8448"/>
    </row>
    <row r="8449" spans="1:38">
      <c r="A8449"/>
      <c r="B8449"/>
      <c r="C8449"/>
      <c r="D8449"/>
      <c r="E8449"/>
      <c r="F8449"/>
      <c r="G8449" s="72"/>
      <c r="H8449" s="72"/>
      <c r="I8449" s="2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  <c r="AJ8449"/>
      <c r="AK8449"/>
      <c r="AL8449"/>
    </row>
    <row r="8450" spans="1:38">
      <c r="A8450"/>
      <c r="B8450"/>
      <c r="C8450"/>
      <c r="D8450"/>
      <c r="E8450"/>
      <c r="F8450"/>
      <c r="G8450" s="72"/>
      <c r="H8450" s="72"/>
      <c r="I8450" s="2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  <c r="AJ8450"/>
      <c r="AK8450"/>
      <c r="AL8450"/>
    </row>
    <row r="8451" spans="1:38">
      <c r="A8451"/>
      <c r="B8451"/>
      <c r="C8451"/>
      <c r="D8451"/>
      <c r="E8451"/>
      <c r="F8451"/>
      <c r="G8451" s="72"/>
      <c r="H8451" s="72"/>
      <c r="I8451" s="2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  <c r="AJ8451"/>
      <c r="AK8451"/>
      <c r="AL8451"/>
    </row>
    <row r="8452" spans="1:38">
      <c r="A8452"/>
      <c r="B8452"/>
      <c r="C8452"/>
      <c r="D8452"/>
      <c r="E8452"/>
      <c r="F8452"/>
      <c r="G8452" s="72"/>
      <c r="H8452" s="72"/>
      <c r="I8452" s="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  <c r="AJ8452"/>
      <c r="AK8452"/>
      <c r="AL8452"/>
    </row>
    <row r="8453" spans="1:38">
      <c r="A8453"/>
      <c r="B8453"/>
      <c r="C8453"/>
      <c r="D8453"/>
      <c r="E8453"/>
      <c r="F8453"/>
      <c r="G8453" s="72"/>
      <c r="H8453" s="72"/>
      <c r="I8453" s="2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  <c r="AJ8453"/>
      <c r="AK8453"/>
      <c r="AL8453"/>
    </row>
    <row r="8454" spans="1:38">
      <c r="A8454"/>
      <c r="B8454"/>
      <c r="C8454"/>
      <c r="D8454"/>
      <c r="E8454"/>
      <c r="F8454"/>
      <c r="G8454" s="72"/>
      <c r="H8454" s="72"/>
      <c r="I8454" s="2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  <c r="AJ8454"/>
      <c r="AK8454"/>
      <c r="AL8454"/>
    </row>
    <row r="8455" spans="1:38">
      <c r="A8455"/>
      <c r="B8455"/>
      <c r="C8455"/>
      <c r="D8455"/>
      <c r="E8455"/>
      <c r="F8455"/>
      <c r="G8455" s="72"/>
      <c r="H8455" s="72"/>
      <c r="I8455" s="2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  <c r="AJ8455"/>
      <c r="AK8455"/>
      <c r="AL8455"/>
    </row>
    <row r="8456" spans="1:38">
      <c r="A8456"/>
      <c r="B8456"/>
      <c r="C8456"/>
      <c r="D8456"/>
      <c r="E8456"/>
      <c r="F8456"/>
      <c r="G8456" s="72"/>
      <c r="H8456" s="72"/>
      <c r="I8456" s="2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  <c r="AJ8456"/>
      <c r="AK8456"/>
      <c r="AL8456"/>
    </row>
    <row r="8457" spans="1:38">
      <c r="A8457"/>
      <c r="B8457"/>
      <c r="C8457"/>
      <c r="D8457"/>
      <c r="E8457"/>
      <c r="F8457"/>
      <c r="G8457" s="72"/>
      <c r="H8457" s="72"/>
      <c r="I8457" s="2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  <c r="AJ8457"/>
      <c r="AK8457"/>
      <c r="AL8457"/>
    </row>
    <row r="8458" spans="1:38">
      <c r="A8458"/>
      <c r="B8458"/>
      <c r="C8458"/>
      <c r="D8458"/>
      <c r="E8458"/>
      <c r="F8458"/>
      <c r="G8458" s="72"/>
      <c r="H8458" s="72"/>
      <c r="I8458" s="2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  <c r="AJ8458"/>
      <c r="AK8458"/>
      <c r="AL8458"/>
    </row>
    <row r="8459" spans="1:38">
      <c r="A8459"/>
      <c r="B8459"/>
      <c r="C8459"/>
      <c r="D8459"/>
      <c r="E8459"/>
      <c r="F8459"/>
      <c r="G8459" s="72"/>
      <c r="H8459" s="72"/>
      <c r="I8459" s="2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  <c r="AJ8459"/>
      <c r="AK8459"/>
      <c r="AL8459"/>
    </row>
    <row r="8460" spans="1:38">
      <c r="A8460"/>
      <c r="B8460"/>
      <c r="C8460"/>
      <c r="D8460"/>
      <c r="E8460"/>
      <c r="F8460"/>
      <c r="G8460" s="72"/>
      <c r="H8460" s="72"/>
      <c r="I8460" s="2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  <c r="AJ8460"/>
      <c r="AK8460"/>
      <c r="AL8460"/>
    </row>
    <row r="8461" spans="1:38">
      <c r="A8461"/>
      <c r="B8461"/>
      <c r="C8461"/>
      <c r="D8461"/>
      <c r="E8461"/>
      <c r="F8461"/>
      <c r="G8461" s="72"/>
      <c r="H8461" s="72"/>
      <c r="I8461" s="2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  <c r="AJ8461"/>
      <c r="AK8461"/>
      <c r="AL8461"/>
    </row>
    <row r="8462" spans="1:38">
      <c r="A8462"/>
      <c r="B8462"/>
      <c r="C8462"/>
      <c r="D8462"/>
      <c r="E8462"/>
      <c r="F8462"/>
      <c r="G8462" s="72"/>
      <c r="H8462" s="72"/>
      <c r="I8462" s="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  <c r="AJ8462"/>
      <c r="AK8462"/>
      <c r="AL8462"/>
    </row>
    <row r="8463" spans="1:38">
      <c r="A8463"/>
      <c r="B8463"/>
      <c r="C8463"/>
      <c r="D8463"/>
      <c r="E8463"/>
      <c r="F8463"/>
      <c r="G8463" s="72"/>
      <c r="H8463" s="72"/>
      <c r="I8463" s="2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  <c r="AJ8463"/>
      <c r="AK8463"/>
      <c r="AL8463"/>
    </row>
    <row r="8464" spans="1:38">
      <c r="A8464"/>
      <c r="B8464"/>
      <c r="C8464"/>
      <c r="D8464"/>
      <c r="E8464"/>
      <c r="F8464"/>
      <c r="G8464" s="72"/>
      <c r="H8464" s="72"/>
      <c r="I8464" s="2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  <c r="AJ8464"/>
      <c r="AK8464"/>
      <c r="AL8464"/>
    </row>
    <row r="8465" spans="1:38">
      <c r="A8465"/>
      <c r="B8465"/>
      <c r="C8465"/>
      <c r="D8465"/>
      <c r="E8465"/>
      <c r="F8465"/>
      <c r="G8465" s="72"/>
      <c r="H8465" s="72"/>
      <c r="I8465" s="2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  <c r="AJ8465"/>
      <c r="AK8465"/>
      <c r="AL8465"/>
    </row>
    <row r="8466" spans="1:38">
      <c r="A8466"/>
      <c r="B8466"/>
      <c r="C8466"/>
      <c r="D8466"/>
      <c r="E8466"/>
      <c r="F8466"/>
      <c r="G8466" s="72"/>
      <c r="H8466" s="72"/>
      <c r="I8466" s="2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  <c r="AJ8466"/>
      <c r="AK8466"/>
      <c r="AL8466"/>
    </row>
    <row r="8467" spans="1:38">
      <c r="A8467"/>
      <c r="B8467"/>
      <c r="C8467"/>
      <c r="D8467"/>
      <c r="E8467"/>
      <c r="F8467"/>
      <c r="G8467" s="72"/>
      <c r="H8467" s="72"/>
      <c r="I8467" s="2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  <c r="AJ8467"/>
      <c r="AK8467"/>
      <c r="AL8467"/>
    </row>
    <row r="8468" spans="1:38">
      <c r="A8468"/>
      <c r="B8468"/>
      <c r="C8468"/>
      <c r="D8468"/>
      <c r="E8468"/>
      <c r="F8468"/>
      <c r="G8468" s="72"/>
      <c r="H8468" s="72"/>
      <c r="I8468" s="2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  <c r="AJ8468"/>
      <c r="AK8468"/>
      <c r="AL8468"/>
    </row>
    <row r="8469" spans="1:38">
      <c r="A8469"/>
      <c r="B8469"/>
      <c r="C8469"/>
      <c r="D8469"/>
      <c r="E8469"/>
      <c r="F8469"/>
      <c r="G8469" s="72"/>
      <c r="H8469" s="72"/>
      <c r="I8469" s="2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  <c r="AJ8469"/>
      <c r="AK8469"/>
      <c r="AL8469"/>
    </row>
    <row r="8470" spans="1:38">
      <c r="A8470"/>
      <c r="B8470"/>
      <c r="C8470"/>
      <c r="D8470"/>
      <c r="E8470"/>
      <c r="F8470"/>
      <c r="G8470" s="72"/>
      <c r="H8470" s="72"/>
      <c r="I8470" s="2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  <c r="AJ8470"/>
      <c r="AK8470"/>
      <c r="AL8470"/>
    </row>
    <row r="8471" spans="1:38">
      <c r="A8471"/>
      <c r="B8471"/>
      <c r="C8471"/>
      <c r="D8471"/>
      <c r="E8471"/>
      <c r="F8471"/>
      <c r="G8471" s="72"/>
      <c r="H8471" s="72"/>
      <c r="I8471" s="2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  <c r="AJ8471"/>
      <c r="AK8471"/>
      <c r="AL8471"/>
    </row>
    <row r="8472" spans="1:38">
      <c r="A8472"/>
      <c r="B8472"/>
      <c r="C8472"/>
      <c r="D8472"/>
      <c r="E8472"/>
      <c r="F8472"/>
      <c r="G8472" s="72"/>
      <c r="H8472" s="72"/>
      <c r="I8472" s="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  <c r="AJ8472"/>
      <c r="AK8472"/>
      <c r="AL8472"/>
    </row>
    <row r="8473" spans="1:38">
      <c r="A8473"/>
      <c r="B8473"/>
      <c r="C8473"/>
      <c r="D8473"/>
      <c r="E8473"/>
      <c r="F8473"/>
      <c r="G8473" s="72"/>
      <c r="H8473" s="72"/>
      <c r="I8473" s="2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  <c r="AJ8473"/>
      <c r="AK8473"/>
      <c r="AL8473"/>
    </row>
    <row r="8474" spans="1:38">
      <c r="A8474"/>
      <c r="B8474"/>
      <c r="C8474"/>
      <c r="D8474"/>
      <c r="E8474"/>
      <c r="F8474"/>
      <c r="G8474" s="72"/>
      <c r="H8474" s="72"/>
      <c r="I8474" s="2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  <c r="AJ8474"/>
      <c r="AK8474"/>
      <c r="AL8474"/>
    </row>
    <row r="8475" spans="1:38">
      <c r="A8475"/>
      <c r="B8475"/>
      <c r="C8475"/>
      <c r="D8475"/>
      <c r="E8475"/>
      <c r="F8475"/>
      <c r="G8475" s="72"/>
      <c r="H8475" s="72"/>
      <c r="I8475" s="2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  <c r="AJ8475"/>
      <c r="AK8475"/>
      <c r="AL8475"/>
    </row>
    <row r="8476" spans="1:38">
      <c r="A8476"/>
      <c r="B8476"/>
      <c r="C8476"/>
      <c r="D8476"/>
      <c r="E8476"/>
      <c r="F8476"/>
      <c r="G8476" s="72"/>
      <c r="H8476" s="72"/>
      <c r="I8476" s="2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  <c r="AJ8476"/>
      <c r="AK8476"/>
      <c r="AL8476"/>
    </row>
    <row r="8477" spans="1:38">
      <c r="A8477"/>
      <c r="B8477"/>
      <c r="C8477"/>
      <c r="D8477"/>
      <c r="E8477"/>
      <c r="F8477"/>
      <c r="G8477" s="72"/>
      <c r="H8477" s="72"/>
      <c r="I8477" s="2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  <c r="AJ8477"/>
      <c r="AK8477"/>
      <c r="AL8477"/>
    </row>
    <row r="8478" spans="1:38">
      <c r="A8478"/>
      <c r="B8478"/>
      <c r="C8478"/>
      <c r="D8478"/>
      <c r="E8478"/>
      <c r="F8478"/>
      <c r="G8478" s="72"/>
      <c r="H8478" s="72"/>
      <c r="I8478" s="2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  <c r="AJ8478"/>
      <c r="AK8478"/>
      <c r="AL8478"/>
    </row>
    <row r="8479" spans="1:38">
      <c r="A8479"/>
      <c r="B8479"/>
      <c r="C8479"/>
      <c r="D8479"/>
      <c r="E8479"/>
      <c r="F8479"/>
      <c r="G8479" s="72"/>
      <c r="H8479" s="72"/>
      <c r="I8479" s="2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  <c r="AJ8479"/>
      <c r="AK8479"/>
      <c r="AL8479"/>
    </row>
    <row r="8480" spans="1:38">
      <c r="A8480"/>
      <c r="B8480"/>
      <c r="C8480"/>
      <c r="D8480"/>
      <c r="E8480"/>
      <c r="F8480"/>
      <c r="G8480" s="72"/>
      <c r="H8480" s="72"/>
      <c r="I8480" s="2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  <c r="AJ8480"/>
      <c r="AK8480"/>
      <c r="AL8480"/>
    </row>
    <row r="8481" spans="1:38">
      <c r="A8481"/>
      <c r="B8481"/>
      <c r="C8481"/>
      <c r="D8481"/>
      <c r="E8481"/>
      <c r="F8481"/>
      <c r="G8481" s="72"/>
      <c r="H8481" s="72"/>
      <c r="I8481" s="2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  <c r="AJ8481"/>
      <c r="AK8481"/>
      <c r="AL8481"/>
    </row>
    <row r="8482" spans="1:38">
      <c r="A8482"/>
      <c r="B8482"/>
      <c r="C8482"/>
      <c r="D8482"/>
      <c r="E8482"/>
      <c r="F8482"/>
      <c r="G8482" s="72"/>
      <c r="H8482" s="72"/>
      <c r="I8482" s="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  <c r="AJ8482"/>
      <c r="AK8482"/>
      <c r="AL8482"/>
    </row>
    <row r="8483" spans="1:38">
      <c r="A8483"/>
      <c r="B8483"/>
      <c r="C8483"/>
      <c r="D8483"/>
      <c r="E8483"/>
      <c r="F8483"/>
      <c r="G8483" s="72"/>
      <c r="H8483" s="72"/>
      <c r="I8483" s="2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  <c r="AJ8483"/>
      <c r="AK8483"/>
      <c r="AL8483"/>
    </row>
    <row r="8484" spans="1:38">
      <c r="A8484"/>
      <c r="B8484"/>
      <c r="C8484"/>
      <c r="D8484"/>
      <c r="E8484"/>
      <c r="F8484"/>
      <c r="G8484" s="72"/>
      <c r="H8484" s="72"/>
      <c r="I8484" s="2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  <c r="AJ8484"/>
      <c r="AK8484"/>
      <c r="AL8484"/>
    </row>
    <row r="8485" spans="1:38">
      <c r="A8485"/>
      <c r="B8485"/>
      <c r="C8485"/>
      <c r="D8485"/>
      <c r="E8485"/>
      <c r="F8485"/>
      <c r="G8485" s="72"/>
      <c r="H8485" s="72"/>
      <c r="I8485" s="2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  <c r="AJ8485"/>
      <c r="AK8485"/>
      <c r="AL8485"/>
    </row>
    <row r="8486" spans="1:38">
      <c r="A8486"/>
      <c r="B8486"/>
      <c r="C8486"/>
      <c r="D8486"/>
      <c r="E8486"/>
      <c r="F8486"/>
      <c r="G8486" s="72"/>
      <c r="H8486" s="72"/>
      <c r="I8486" s="2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  <c r="AJ8486"/>
      <c r="AK8486"/>
      <c r="AL8486"/>
    </row>
    <row r="8487" spans="1:38">
      <c r="A8487"/>
      <c r="B8487"/>
      <c r="C8487"/>
      <c r="D8487"/>
      <c r="E8487"/>
      <c r="F8487"/>
      <c r="G8487" s="72"/>
      <c r="H8487" s="72"/>
      <c r="I8487" s="2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  <c r="AJ8487"/>
      <c r="AK8487"/>
      <c r="AL8487"/>
    </row>
    <row r="8488" spans="1:38">
      <c r="A8488"/>
      <c r="B8488"/>
      <c r="C8488"/>
      <c r="D8488"/>
      <c r="E8488"/>
      <c r="F8488"/>
      <c r="G8488" s="72"/>
      <c r="H8488" s="72"/>
      <c r="I8488" s="2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  <c r="AJ8488"/>
      <c r="AK8488"/>
      <c r="AL8488"/>
    </row>
    <row r="8489" spans="1:38">
      <c r="A8489"/>
      <c r="B8489"/>
      <c r="C8489"/>
      <c r="D8489"/>
      <c r="E8489"/>
      <c r="F8489"/>
      <c r="G8489" s="72"/>
      <c r="H8489" s="72"/>
      <c r="I8489" s="2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  <c r="AJ8489"/>
      <c r="AK8489"/>
      <c r="AL8489"/>
    </row>
    <row r="8490" spans="1:38">
      <c r="A8490"/>
      <c r="B8490"/>
      <c r="C8490"/>
      <c r="D8490"/>
      <c r="E8490"/>
      <c r="F8490"/>
      <c r="G8490" s="72"/>
      <c r="H8490" s="72"/>
      <c r="I8490" s="2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  <c r="AJ8490"/>
      <c r="AK8490"/>
      <c r="AL8490"/>
    </row>
    <row r="8491" spans="1:38">
      <c r="A8491"/>
      <c r="B8491"/>
      <c r="C8491"/>
      <c r="D8491"/>
      <c r="E8491"/>
      <c r="F8491"/>
      <c r="G8491" s="72"/>
      <c r="H8491" s="72"/>
      <c r="I8491" s="2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  <c r="AJ8491"/>
      <c r="AK8491"/>
      <c r="AL8491"/>
    </row>
    <row r="8492" spans="1:38">
      <c r="A8492"/>
      <c r="B8492"/>
      <c r="C8492"/>
      <c r="D8492"/>
      <c r="E8492"/>
      <c r="F8492"/>
      <c r="G8492" s="72"/>
      <c r="H8492" s="72"/>
      <c r="I8492" s="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  <c r="AJ8492"/>
      <c r="AK8492"/>
      <c r="AL8492"/>
    </row>
    <row r="8493" spans="1:38">
      <c r="A8493"/>
      <c r="B8493"/>
      <c r="C8493"/>
      <c r="D8493"/>
      <c r="E8493"/>
      <c r="F8493"/>
      <c r="G8493" s="72"/>
      <c r="H8493" s="72"/>
      <c r="I8493" s="2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  <c r="AJ8493"/>
      <c r="AK8493"/>
      <c r="AL8493"/>
    </row>
    <row r="8494" spans="1:38">
      <c r="A8494"/>
      <c r="B8494"/>
      <c r="C8494"/>
      <c r="D8494"/>
      <c r="E8494"/>
      <c r="F8494"/>
      <c r="G8494" s="72"/>
      <c r="H8494" s="72"/>
      <c r="I8494" s="2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  <c r="AJ8494"/>
      <c r="AK8494"/>
      <c r="AL8494"/>
    </row>
    <row r="8495" spans="1:38">
      <c r="A8495"/>
      <c r="B8495"/>
      <c r="C8495"/>
      <c r="D8495"/>
      <c r="E8495"/>
      <c r="F8495"/>
      <c r="G8495" s="72"/>
      <c r="H8495" s="72"/>
      <c r="I8495" s="2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  <c r="AJ8495"/>
      <c r="AK8495"/>
      <c r="AL8495"/>
    </row>
    <row r="8496" spans="1:38">
      <c r="A8496"/>
      <c r="B8496"/>
      <c r="C8496"/>
      <c r="D8496"/>
      <c r="E8496"/>
      <c r="F8496"/>
      <c r="G8496" s="72"/>
      <c r="H8496" s="72"/>
      <c r="I8496" s="2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  <c r="AJ8496"/>
      <c r="AK8496"/>
      <c r="AL8496"/>
    </row>
    <row r="8497" spans="1:38">
      <c r="A8497"/>
      <c r="B8497"/>
      <c r="C8497"/>
      <c r="D8497"/>
      <c r="E8497"/>
      <c r="F8497"/>
      <c r="G8497" s="72"/>
      <c r="H8497" s="72"/>
      <c r="I8497" s="2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  <c r="AJ8497"/>
      <c r="AK8497"/>
      <c r="AL8497"/>
    </row>
    <row r="8498" spans="1:38">
      <c r="A8498"/>
      <c r="B8498"/>
      <c r="C8498"/>
      <c r="D8498"/>
      <c r="E8498"/>
      <c r="F8498"/>
      <c r="G8498" s="72"/>
      <c r="H8498" s="72"/>
      <c r="I8498" s="2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  <c r="AJ8498"/>
      <c r="AK8498"/>
      <c r="AL8498"/>
    </row>
    <row r="8499" spans="1:38">
      <c r="A8499"/>
      <c r="B8499"/>
      <c r="C8499"/>
      <c r="D8499"/>
      <c r="E8499"/>
      <c r="F8499"/>
      <c r="G8499" s="72"/>
      <c r="H8499" s="72"/>
      <c r="I8499" s="2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  <c r="AJ8499"/>
      <c r="AK8499"/>
      <c r="AL8499"/>
    </row>
    <row r="8500" spans="1:38">
      <c r="A8500"/>
      <c r="B8500"/>
      <c r="C8500"/>
      <c r="D8500"/>
      <c r="E8500"/>
      <c r="F8500"/>
      <c r="G8500" s="72"/>
      <c r="H8500" s="72"/>
      <c r="I8500" s="2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  <c r="AJ8500"/>
      <c r="AK8500"/>
      <c r="AL8500"/>
    </row>
    <row r="8501" spans="1:38">
      <c r="A8501"/>
      <c r="B8501"/>
      <c r="C8501"/>
      <c r="D8501"/>
      <c r="E8501"/>
      <c r="F8501"/>
      <c r="G8501" s="72"/>
      <c r="H8501" s="72"/>
      <c r="I8501" s="2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  <c r="AJ8501"/>
      <c r="AK8501"/>
      <c r="AL8501"/>
    </row>
    <row r="8502" spans="1:38">
      <c r="A8502"/>
      <c r="B8502"/>
      <c r="C8502"/>
      <c r="D8502"/>
      <c r="E8502"/>
      <c r="F8502"/>
      <c r="G8502" s="72"/>
      <c r="H8502" s="72"/>
      <c r="I8502" s="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  <c r="AJ8502"/>
      <c r="AK8502"/>
      <c r="AL8502"/>
    </row>
    <row r="8503" spans="1:38">
      <c r="A8503"/>
      <c r="B8503"/>
      <c r="C8503"/>
      <c r="D8503"/>
      <c r="E8503"/>
      <c r="F8503"/>
      <c r="G8503" s="72"/>
      <c r="H8503" s="72"/>
      <c r="I8503" s="2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  <c r="AJ8503"/>
      <c r="AK8503"/>
      <c r="AL8503"/>
    </row>
    <row r="8504" spans="1:38">
      <c r="A8504"/>
      <c r="B8504"/>
      <c r="C8504"/>
      <c r="D8504"/>
      <c r="E8504"/>
      <c r="F8504"/>
      <c r="G8504" s="72"/>
      <c r="H8504" s="72"/>
      <c r="I8504" s="2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  <c r="AJ8504"/>
      <c r="AK8504"/>
      <c r="AL8504"/>
    </row>
    <row r="8505" spans="1:38">
      <c r="A8505"/>
      <c r="B8505"/>
      <c r="C8505"/>
      <c r="D8505"/>
      <c r="E8505"/>
      <c r="F8505"/>
      <c r="G8505" s="72"/>
      <c r="H8505" s="72"/>
      <c r="I8505" s="2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  <c r="AJ8505"/>
      <c r="AK8505"/>
      <c r="AL8505"/>
    </row>
    <row r="8506" spans="1:38">
      <c r="A8506"/>
      <c r="B8506"/>
      <c r="C8506"/>
      <c r="D8506"/>
      <c r="E8506"/>
      <c r="F8506"/>
      <c r="G8506" s="72"/>
      <c r="H8506" s="72"/>
      <c r="I8506" s="2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  <c r="AJ8506"/>
      <c r="AK8506"/>
      <c r="AL8506"/>
    </row>
    <row r="8507" spans="1:38">
      <c r="A8507"/>
      <c r="B8507"/>
      <c r="C8507"/>
      <c r="D8507"/>
      <c r="E8507"/>
      <c r="F8507"/>
      <c r="G8507" s="72"/>
      <c r="H8507" s="72"/>
      <c r="I8507" s="2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  <c r="AJ8507"/>
      <c r="AK8507"/>
      <c r="AL8507"/>
    </row>
    <row r="8508" spans="1:38">
      <c r="A8508"/>
      <c r="B8508"/>
      <c r="C8508"/>
      <c r="D8508"/>
      <c r="E8508"/>
      <c r="F8508"/>
      <c r="G8508" s="72"/>
      <c r="H8508" s="72"/>
      <c r="I8508" s="2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  <c r="AJ8508"/>
      <c r="AK8508"/>
      <c r="AL8508"/>
    </row>
    <row r="8509" spans="1:38">
      <c r="A8509"/>
      <c r="B8509"/>
      <c r="C8509"/>
      <c r="D8509"/>
      <c r="E8509"/>
      <c r="F8509"/>
      <c r="G8509" s="72"/>
      <c r="H8509" s="72"/>
      <c r="I8509" s="2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  <c r="AJ8509"/>
      <c r="AK8509"/>
      <c r="AL8509"/>
    </row>
    <row r="8510" spans="1:38">
      <c r="A8510"/>
      <c r="B8510"/>
      <c r="C8510"/>
      <c r="D8510"/>
      <c r="E8510"/>
      <c r="F8510"/>
      <c r="G8510" s="72"/>
      <c r="H8510" s="72"/>
      <c r="I8510" s="2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  <c r="AJ8510"/>
      <c r="AK8510"/>
      <c r="AL8510"/>
    </row>
    <row r="8511" spans="1:38">
      <c r="A8511"/>
      <c r="B8511"/>
      <c r="C8511"/>
      <c r="D8511"/>
      <c r="E8511"/>
      <c r="F8511"/>
      <c r="G8511" s="72"/>
      <c r="H8511" s="72"/>
      <c r="I8511" s="2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  <c r="AJ8511"/>
      <c r="AK8511"/>
      <c r="AL8511"/>
    </row>
    <row r="8512" spans="1:38">
      <c r="A8512"/>
      <c r="B8512"/>
      <c r="C8512"/>
      <c r="D8512"/>
      <c r="E8512"/>
      <c r="F8512"/>
      <c r="G8512" s="72"/>
      <c r="H8512" s="72"/>
      <c r="I8512" s="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  <c r="AJ8512"/>
      <c r="AK8512"/>
      <c r="AL8512"/>
    </row>
    <row r="8513" spans="1:38">
      <c r="A8513"/>
      <c r="B8513"/>
      <c r="C8513"/>
      <c r="D8513"/>
      <c r="E8513"/>
      <c r="F8513"/>
      <c r="G8513" s="72"/>
      <c r="H8513" s="72"/>
      <c r="I8513" s="2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  <c r="AJ8513"/>
      <c r="AK8513"/>
      <c r="AL8513"/>
    </row>
    <row r="8514" spans="1:38">
      <c r="A8514"/>
      <c r="B8514"/>
      <c r="C8514"/>
      <c r="D8514"/>
      <c r="E8514"/>
      <c r="F8514"/>
      <c r="G8514" s="72"/>
      <c r="H8514" s="72"/>
      <c r="I8514" s="2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  <c r="AJ8514"/>
      <c r="AK8514"/>
      <c r="AL8514"/>
    </row>
    <row r="8515" spans="1:38">
      <c r="A8515"/>
      <c r="B8515"/>
      <c r="C8515"/>
      <c r="D8515"/>
      <c r="E8515"/>
      <c r="F8515"/>
      <c r="G8515" s="72"/>
      <c r="H8515" s="72"/>
      <c r="I8515" s="2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  <c r="AJ8515"/>
      <c r="AK8515"/>
      <c r="AL8515"/>
    </row>
    <row r="8516" spans="1:38">
      <c r="A8516"/>
      <c r="B8516"/>
      <c r="C8516"/>
      <c r="D8516"/>
      <c r="E8516"/>
      <c r="F8516"/>
      <c r="G8516" s="72"/>
      <c r="H8516" s="72"/>
      <c r="I8516" s="2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  <c r="AJ8516"/>
      <c r="AK8516"/>
      <c r="AL8516"/>
    </row>
    <row r="8517" spans="1:38">
      <c r="A8517"/>
      <c r="B8517"/>
      <c r="C8517"/>
      <c r="D8517"/>
      <c r="E8517"/>
      <c r="F8517"/>
      <c r="G8517" s="72"/>
      <c r="H8517" s="72"/>
      <c r="I8517" s="2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  <c r="AJ8517"/>
      <c r="AK8517"/>
      <c r="AL8517"/>
    </row>
    <row r="8518" spans="1:38">
      <c r="A8518"/>
      <c r="B8518"/>
      <c r="C8518"/>
      <c r="D8518"/>
      <c r="E8518"/>
      <c r="F8518"/>
      <c r="G8518" s="72"/>
      <c r="H8518" s="72"/>
      <c r="I8518" s="2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  <c r="AJ8518"/>
      <c r="AK8518"/>
      <c r="AL8518"/>
    </row>
    <row r="8519" spans="1:38">
      <c r="A8519"/>
      <c r="B8519"/>
      <c r="C8519"/>
      <c r="D8519"/>
      <c r="E8519"/>
      <c r="F8519"/>
      <c r="G8519" s="72"/>
      <c r="H8519" s="72"/>
      <c r="I8519" s="2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  <c r="AJ8519"/>
      <c r="AK8519"/>
      <c r="AL8519"/>
    </row>
    <row r="8520" spans="1:38">
      <c r="A8520"/>
      <c r="B8520"/>
      <c r="C8520"/>
      <c r="D8520"/>
      <c r="E8520"/>
      <c r="F8520"/>
      <c r="G8520" s="72"/>
      <c r="H8520" s="72"/>
      <c r="I8520" s="2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  <c r="AJ8520"/>
      <c r="AK8520"/>
      <c r="AL8520"/>
    </row>
    <row r="8521" spans="1:38">
      <c r="A8521"/>
      <c r="B8521"/>
      <c r="C8521"/>
      <c r="D8521"/>
      <c r="E8521"/>
      <c r="F8521"/>
      <c r="G8521" s="72"/>
      <c r="H8521" s="72"/>
      <c r="I8521" s="2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  <c r="AJ8521"/>
      <c r="AK8521"/>
      <c r="AL8521"/>
    </row>
    <row r="8522" spans="1:38">
      <c r="A8522"/>
      <c r="B8522"/>
      <c r="C8522"/>
      <c r="D8522"/>
      <c r="E8522"/>
      <c r="F8522"/>
      <c r="G8522" s="72"/>
      <c r="H8522" s="72"/>
      <c r="I8522" s="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  <c r="AJ8522"/>
      <c r="AK8522"/>
      <c r="AL8522"/>
    </row>
    <row r="8523" spans="1:38">
      <c r="A8523"/>
      <c r="B8523"/>
      <c r="C8523"/>
      <c r="D8523"/>
      <c r="E8523"/>
      <c r="F8523"/>
      <c r="G8523" s="72"/>
      <c r="H8523" s="72"/>
      <c r="I8523" s="2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  <c r="AJ8523"/>
      <c r="AK8523"/>
      <c r="AL8523"/>
    </row>
    <row r="8524" spans="1:38">
      <c r="A8524"/>
      <c r="B8524"/>
      <c r="C8524"/>
      <c r="D8524"/>
      <c r="E8524"/>
      <c r="F8524"/>
      <c r="G8524" s="72"/>
      <c r="H8524" s="72"/>
      <c r="I8524" s="2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  <c r="AJ8524"/>
      <c r="AK8524"/>
      <c r="AL8524"/>
    </row>
    <row r="8525" spans="1:38">
      <c r="A8525"/>
      <c r="B8525"/>
      <c r="C8525"/>
      <c r="D8525"/>
      <c r="E8525"/>
      <c r="F8525"/>
      <c r="G8525" s="72"/>
      <c r="H8525" s="72"/>
      <c r="I8525" s="2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  <c r="AJ8525"/>
      <c r="AK8525"/>
      <c r="AL8525"/>
    </row>
    <row r="8526" spans="1:38">
      <c r="A8526"/>
      <c r="B8526"/>
      <c r="C8526"/>
      <c r="D8526"/>
      <c r="E8526"/>
      <c r="F8526"/>
      <c r="G8526" s="72"/>
      <c r="H8526" s="72"/>
      <c r="I8526" s="2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  <c r="AJ8526"/>
      <c r="AK8526"/>
      <c r="AL8526"/>
    </row>
    <row r="8527" spans="1:38">
      <c r="A8527"/>
      <c r="B8527"/>
      <c r="C8527"/>
      <c r="D8527"/>
      <c r="E8527"/>
      <c r="F8527"/>
      <c r="G8527" s="72"/>
      <c r="H8527" s="72"/>
      <c r="I8527" s="2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  <c r="AJ8527"/>
      <c r="AK8527"/>
      <c r="AL8527"/>
    </row>
    <row r="8528" spans="1:38">
      <c r="A8528"/>
      <c r="B8528"/>
      <c r="C8528"/>
      <c r="D8528"/>
      <c r="E8528"/>
      <c r="F8528"/>
      <c r="G8528" s="72"/>
      <c r="H8528" s="72"/>
      <c r="I8528" s="2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  <c r="AJ8528"/>
      <c r="AK8528"/>
      <c r="AL8528"/>
    </row>
    <row r="8529" spans="1:38">
      <c r="A8529"/>
      <c r="B8529"/>
      <c r="C8529"/>
      <c r="D8529"/>
      <c r="E8529"/>
      <c r="F8529"/>
      <c r="G8529" s="72"/>
      <c r="H8529" s="72"/>
      <c r="I8529" s="2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  <c r="AJ8529"/>
      <c r="AK8529"/>
      <c r="AL8529"/>
    </row>
    <row r="8530" spans="1:38">
      <c r="A8530"/>
      <c r="B8530"/>
      <c r="C8530"/>
      <c r="D8530"/>
      <c r="E8530"/>
      <c r="F8530"/>
      <c r="G8530" s="72"/>
      <c r="H8530" s="72"/>
      <c r="I8530" s="2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  <c r="AJ8530"/>
      <c r="AK8530"/>
      <c r="AL8530"/>
    </row>
    <row r="8531" spans="1:38">
      <c r="A8531"/>
      <c r="B8531"/>
      <c r="C8531"/>
      <c r="D8531"/>
      <c r="E8531"/>
      <c r="F8531"/>
      <c r="G8531" s="72"/>
      <c r="H8531" s="72"/>
      <c r="I8531" s="2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  <c r="AJ8531"/>
      <c r="AK8531"/>
      <c r="AL8531"/>
    </row>
    <row r="8532" spans="1:38">
      <c r="A8532"/>
      <c r="B8532"/>
      <c r="C8532"/>
      <c r="D8532"/>
      <c r="E8532"/>
      <c r="F8532"/>
      <c r="G8532" s="72"/>
      <c r="H8532" s="72"/>
      <c r="I8532" s="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  <c r="AJ8532"/>
      <c r="AK8532"/>
      <c r="AL8532"/>
    </row>
    <row r="8533" spans="1:38">
      <c r="A8533"/>
      <c r="B8533"/>
      <c r="C8533"/>
      <c r="D8533"/>
      <c r="E8533"/>
      <c r="F8533"/>
      <c r="G8533" s="72"/>
      <c r="H8533" s="72"/>
      <c r="I8533" s="2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  <c r="AJ8533"/>
      <c r="AK8533"/>
      <c r="AL8533"/>
    </row>
    <row r="8534" spans="1:38">
      <c r="A8534"/>
      <c r="B8534"/>
      <c r="C8534"/>
      <c r="D8534"/>
      <c r="E8534"/>
      <c r="F8534"/>
      <c r="G8534" s="72"/>
      <c r="H8534" s="72"/>
      <c r="I8534" s="2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  <c r="AJ8534"/>
      <c r="AK8534"/>
      <c r="AL8534"/>
    </row>
    <row r="8535" spans="1:38">
      <c r="A8535"/>
      <c r="B8535"/>
      <c r="C8535"/>
      <c r="D8535"/>
      <c r="E8535"/>
      <c r="F8535"/>
      <c r="G8535" s="72"/>
      <c r="H8535" s="72"/>
      <c r="I8535" s="2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  <c r="AJ8535"/>
      <c r="AK8535"/>
      <c r="AL8535"/>
    </row>
    <row r="8536" spans="1:38">
      <c r="A8536"/>
      <c r="B8536"/>
      <c r="C8536"/>
      <c r="D8536"/>
      <c r="E8536"/>
      <c r="F8536"/>
      <c r="G8536" s="72"/>
      <c r="H8536" s="72"/>
      <c r="I8536" s="2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  <c r="AJ8536"/>
      <c r="AK8536"/>
      <c r="AL8536"/>
    </row>
    <row r="8537" spans="1:38">
      <c r="A8537"/>
      <c r="B8537"/>
      <c r="C8537"/>
      <c r="D8537"/>
      <c r="E8537"/>
      <c r="F8537"/>
      <c r="G8537" s="72"/>
      <c r="H8537" s="72"/>
      <c r="I8537" s="2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  <c r="AJ8537"/>
      <c r="AK8537"/>
      <c r="AL8537"/>
    </row>
    <row r="8538" spans="1:38">
      <c r="A8538"/>
      <c r="B8538"/>
      <c r="C8538"/>
      <c r="D8538"/>
      <c r="E8538"/>
      <c r="F8538"/>
      <c r="G8538" s="72"/>
      <c r="H8538" s="72"/>
      <c r="I8538" s="2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  <c r="AJ8538"/>
      <c r="AK8538"/>
      <c r="AL8538"/>
    </row>
    <row r="8539" spans="1:38">
      <c r="A8539"/>
      <c r="B8539"/>
      <c r="C8539"/>
      <c r="D8539"/>
      <c r="E8539"/>
      <c r="F8539"/>
      <c r="G8539" s="72"/>
      <c r="H8539" s="72"/>
      <c r="I8539" s="2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  <c r="AJ8539"/>
      <c r="AK8539"/>
      <c r="AL8539"/>
    </row>
    <row r="8540" spans="1:38">
      <c r="A8540"/>
      <c r="B8540"/>
      <c r="C8540"/>
      <c r="D8540"/>
      <c r="E8540"/>
      <c r="F8540"/>
      <c r="G8540" s="72"/>
      <c r="H8540" s="72"/>
      <c r="I8540" s="2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  <c r="AJ8540"/>
      <c r="AK8540"/>
      <c r="AL8540"/>
    </row>
    <row r="8541" spans="1:38">
      <c r="A8541"/>
      <c r="B8541"/>
      <c r="C8541"/>
      <c r="D8541"/>
      <c r="E8541"/>
      <c r="F8541"/>
      <c r="G8541" s="72"/>
      <c r="H8541" s="72"/>
      <c r="I8541" s="2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  <c r="AJ8541"/>
      <c r="AK8541"/>
      <c r="AL8541"/>
    </row>
    <row r="8542" spans="1:38">
      <c r="A8542"/>
      <c r="B8542"/>
      <c r="C8542"/>
      <c r="D8542"/>
      <c r="E8542"/>
      <c r="F8542"/>
      <c r="G8542" s="72"/>
      <c r="H8542" s="72"/>
      <c r="I8542" s="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  <c r="AJ8542"/>
      <c r="AK8542"/>
      <c r="AL8542"/>
    </row>
    <row r="8543" spans="1:38">
      <c r="A8543"/>
      <c r="B8543"/>
      <c r="C8543"/>
      <c r="D8543"/>
      <c r="E8543"/>
      <c r="F8543"/>
      <c r="G8543" s="72"/>
      <c r="H8543" s="72"/>
      <c r="I8543" s="2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  <c r="AJ8543"/>
      <c r="AK8543"/>
      <c r="AL8543"/>
    </row>
    <row r="8544" spans="1:38">
      <c r="A8544"/>
      <c r="B8544"/>
      <c r="C8544"/>
      <c r="D8544"/>
      <c r="E8544"/>
      <c r="F8544"/>
      <c r="G8544" s="72"/>
      <c r="H8544" s="72"/>
      <c r="I8544" s="2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  <c r="AJ8544"/>
      <c r="AK8544"/>
      <c r="AL8544"/>
    </row>
    <row r="8545" spans="1:38">
      <c r="A8545"/>
      <c r="B8545"/>
      <c r="C8545"/>
      <c r="D8545"/>
      <c r="E8545"/>
      <c r="F8545"/>
      <c r="G8545" s="72"/>
      <c r="H8545" s="72"/>
      <c r="I8545" s="2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  <c r="AJ8545"/>
      <c r="AK8545"/>
      <c r="AL8545"/>
    </row>
    <row r="8546" spans="1:38">
      <c r="A8546"/>
      <c r="B8546"/>
      <c r="C8546"/>
      <c r="D8546"/>
      <c r="E8546"/>
      <c r="F8546"/>
      <c r="G8546" s="72"/>
      <c r="H8546" s="72"/>
      <c r="I8546" s="2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  <c r="AJ8546"/>
      <c r="AK8546"/>
      <c r="AL8546"/>
    </row>
    <row r="8547" spans="1:38">
      <c r="A8547"/>
      <c r="B8547"/>
      <c r="C8547"/>
      <c r="D8547"/>
      <c r="E8547"/>
      <c r="F8547"/>
      <c r="G8547" s="72"/>
      <c r="H8547" s="72"/>
      <c r="I8547" s="2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  <c r="AJ8547"/>
      <c r="AK8547"/>
      <c r="AL8547"/>
    </row>
    <row r="8548" spans="1:38">
      <c r="A8548"/>
      <c r="B8548"/>
      <c r="C8548"/>
      <c r="D8548"/>
      <c r="E8548"/>
      <c r="F8548"/>
      <c r="G8548" s="72"/>
      <c r="H8548" s="72"/>
      <c r="I8548" s="2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  <c r="AJ8548"/>
      <c r="AK8548"/>
      <c r="AL8548"/>
    </row>
    <row r="8549" spans="1:38">
      <c r="A8549"/>
      <c r="B8549"/>
      <c r="C8549"/>
      <c r="D8549"/>
      <c r="E8549"/>
      <c r="F8549"/>
      <c r="G8549" s="72"/>
      <c r="H8549" s="72"/>
      <c r="I8549" s="2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  <c r="AJ8549"/>
      <c r="AK8549"/>
      <c r="AL8549"/>
    </row>
    <row r="8550" spans="1:38">
      <c r="A8550"/>
      <c r="B8550"/>
      <c r="C8550"/>
      <c r="D8550"/>
      <c r="E8550"/>
      <c r="F8550"/>
      <c r="G8550" s="72"/>
      <c r="H8550" s="72"/>
      <c r="I8550" s="2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  <c r="AJ8550"/>
      <c r="AK8550"/>
      <c r="AL8550"/>
    </row>
    <row r="8551" spans="1:38">
      <c r="A8551"/>
      <c r="B8551"/>
      <c r="C8551"/>
      <c r="D8551"/>
      <c r="E8551"/>
      <c r="F8551"/>
      <c r="G8551" s="72"/>
      <c r="H8551" s="72"/>
      <c r="I8551" s="2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  <c r="AJ8551"/>
      <c r="AK8551"/>
      <c r="AL8551"/>
    </row>
    <row r="8552" spans="1:38">
      <c r="A8552"/>
      <c r="B8552"/>
      <c r="C8552"/>
      <c r="D8552"/>
      <c r="E8552"/>
      <c r="F8552"/>
      <c r="G8552" s="72"/>
      <c r="H8552" s="72"/>
      <c r="I8552" s="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  <c r="AJ8552"/>
      <c r="AK8552"/>
      <c r="AL8552"/>
    </row>
    <row r="8553" spans="1:38">
      <c r="A8553"/>
      <c r="B8553"/>
      <c r="C8553"/>
      <c r="D8553"/>
      <c r="E8553"/>
      <c r="F8553"/>
      <c r="G8553" s="72"/>
      <c r="H8553" s="72"/>
      <c r="I8553" s="2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  <c r="AJ8553"/>
      <c r="AK8553"/>
      <c r="AL8553"/>
    </row>
    <row r="8554" spans="1:38">
      <c r="A8554"/>
      <c r="B8554"/>
      <c r="C8554"/>
      <c r="D8554"/>
      <c r="E8554"/>
      <c r="F8554"/>
      <c r="G8554" s="72"/>
      <c r="H8554" s="72"/>
      <c r="I8554" s="2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  <c r="AJ8554"/>
      <c r="AK8554"/>
      <c r="AL8554"/>
    </row>
    <row r="8555" spans="1:38">
      <c r="A8555"/>
      <c r="B8555"/>
      <c r="C8555"/>
      <c r="D8555"/>
      <c r="E8555"/>
      <c r="F8555"/>
      <c r="G8555" s="72"/>
      <c r="H8555" s="72"/>
      <c r="I8555" s="2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  <c r="AJ8555"/>
      <c r="AK8555"/>
      <c r="AL8555"/>
    </row>
    <row r="8556" spans="1:38">
      <c r="A8556"/>
      <c r="B8556"/>
      <c r="C8556"/>
      <c r="D8556"/>
      <c r="E8556"/>
      <c r="F8556"/>
      <c r="G8556" s="72"/>
      <c r="H8556" s="72"/>
      <c r="I8556" s="2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  <c r="AJ8556"/>
      <c r="AK8556"/>
      <c r="AL8556"/>
    </row>
    <row r="8557" spans="1:38">
      <c r="A8557"/>
      <c r="B8557"/>
      <c r="C8557"/>
      <c r="D8557"/>
      <c r="E8557"/>
      <c r="F8557"/>
      <c r="G8557" s="72"/>
      <c r="H8557" s="72"/>
      <c r="I8557" s="2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  <c r="AJ8557"/>
      <c r="AK8557"/>
      <c r="AL8557"/>
    </row>
    <row r="8558" spans="1:38">
      <c r="A8558"/>
      <c r="B8558"/>
      <c r="C8558"/>
      <c r="D8558"/>
      <c r="E8558"/>
      <c r="F8558"/>
      <c r="G8558" s="72"/>
      <c r="H8558" s="72"/>
      <c r="I8558" s="2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  <c r="AJ8558"/>
      <c r="AK8558"/>
      <c r="AL8558"/>
    </row>
    <row r="8559" spans="1:38">
      <c r="A8559"/>
      <c r="B8559"/>
      <c r="C8559"/>
      <c r="D8559"/>
      <c r="E8559"/>
      <c r="F8559"/>
      <c r="G8559" s="72"/>
      <c r="H8559" s="72"/>
      <c r="I8559" s="2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  <c r="AJ8559"/>
      <c r="AK8559"/>
      <c r="AL8559"/>
    </row>
    <row r="8560" spans="1:38">
      <c r="A8560"/>
      <c r="B8560"/>
      <c r="C8560"/>
      <c r="D8560"/>
      <c r="E8560"/>
      <c r="F8560"/>
      <c r="G8560" s="72"/>
      <c r="H8560" s="72"/>
      <c r="I8560" s="2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  <c r="AJ8560"/>
      <c r="AK8560"/>
      <c r="AL8560"/>
    </row>
    <row r="8561" spans="1:38">
      <c r="A8561"/>
      <c r="B8561"/>
      <c r="C8561"/>
      <c r="D8561"/>
      <c r="E8561"/>
      <c r="F8561"/>
      <c r="G8561" s="72"/>
      <c r="H8561" s="72"/>
      <c r="I8561" s="2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  <c r="AJ8561"/>
      <c r="AK8561"/>
      <c r="AL8561"/>
    </row>
    <row r="8562" spans="1:38">
      <c r="A8562"/>
      <c r="B8562"/>
      <c r="C8562"/>
      <c r="D8562"/>
      <c r="E8562"/>
      <c r="F8562"/>
      <c r="G8562" s="72"/>
      <c r="H8562" s="72"/>
      <c r="I8562" s="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  <c r="AJ8562"/>
      <c r="AK8562"/>
      <c r="AL8562"/>
    </row>
    <row r="8563" spans="1:38">
      <c r="A8563"/>
      <c r="B8563"/>
      <c r="C8563"/>
      <c r="D8563"/>
      <c r="E8563"/>
      <c r="F8563"/>
      <c r="G8563" s="72"/>
      <c r="H8563" s="72"/>
      <c r="I8563" s="2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  <c r="AJ8563"/>
      <c r="AK8563"/>
      <c r="AL8563"/>
    </row>
    <row r="8564" spans="1:38">
      <c r="A8564"/>
      <c r="B8564"/>
      <c r="C8564"/>
      <c r="D8564"/>
      <c r="E8564"/>
      <c r="F8564"/>
      <c r="G8564" s="72"/>
      <c r="H8564" s="72"/>
      <c r="I8564" s="2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  <c r="AJ8564"/>
      <c r="AK8564"/>
      <c r="AL8564"/>
    </row>
    <row r="8565" spans="1:38">
      <c r="A8565"/>
      <c r="B8565"/>
      <c r="C8565"/>
      <c r="D8565"/>
      <c r="E8565"/>
      <c r="F8565"/>
      <c r="G8565" s="72"/>
      <c r="H8565" s="72"/>
      <c r="I8565" s="2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  <c r="AJ8565"/>
      <c r="AK8565"/>
      <c r="AL8565"/>
    </row>
    <row r="8566" spans="1:38">
      <c r="A8566"/>
      <c r="B8566"/>
      <c r="C8566"/>
      <c r="D8566"/>
      <c r="E8566"/>
      <c r="F8566"/>
      <c r="G8566" s="72"/>
      <c r="H8566" s="72"/>
      <c r="I8566" s="2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  <c r="AJ8566"/>
      <c r="AK8566"/>
      <c r="AL8566"/>
    </row>
    <row r="8567" spans="1:38">
      <c r="A8567"/>
      <c r="B8567"/>
      <c r="C8567"/>
      <c r="D8567"/>
      <c r="E8567"/>
      <c r="F8567"/>
      <c r="G8567" s="72"/>
      <c r="H8567" s="72"/>
      <c r="I8567" s="2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  <c r="AJ8567"/>
      <c r="AK8567"/>
      <c r="AL8567"/>
    </row>
    <row r="8568" spans="1:38">
      <c r="A8568"/>
      <c r="B8568"/>
      <c r="C8568"/>
      <c r="D8568"/>
      <c r="E8568"/>
      <c r="F8568"/>
      <c r="G8568" s="72"/>
      <c r="H8568" s="72"/>
      <c r="I8568" s="2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  <c r="AJ8568"/>
      <c r="AK8568"/>
      <c r="AL8568"/>
    </row>
    <row r="8569" spans="1:38">
      <c r="A8569"/>
      <c r="B8569"/>
      <c r="C8569"/>
      <c r="D8569"/>
      <c r="E8569"/>
      <c r="F8569"/>
      <c r="G8569" s="72"/>
      <c r="H8569" s="72"/>
      <c r="I8569" s="2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  <c r="AJ8569"/>
      <c r="AK8569"/>
      <c r="AL8569"/>
    </row>
    <row r="8570" spans="1:38">
      <c r="A8570"/>
      <c r="B8570"/>
      <c r="C8570"/>
      <c r="D8570"/>
      <c r="E8570"/>
      <c r="F8570"/>
      <c r="G8570" s="72"/>
      <c r="H8570" s="72"/>
      <c r="I8570" s="2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  <c r="AJ8570"/>
      <c r="AK8570"/>
      <c r="AL8570"/>
    </row>
    <row r="8571" spans="1:38">
      <c r="A8571"/>
      <c r="B8571"/>
      <c r="C8571"/>
      <c r="D8571"/>
      <c r="E8571"/>
      <c r="F8571"/>
      <c r="G8571" s="72"/>
      <c r="H8571" s="72"/>
      <c r="I8571" s="2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  <c r="AJ8571"/>
      <c r="AK8571"/>
      <c r="AL8571"/>
    </row>
    <row r="8572" spans="1:38">
      <c r="A8572"/>
      <c r="B8572"/>
      <c r="C8572"/>
      <c r="D8572"/>
      <c r="E8572"/>
      <c r="F8572"/>
      <c r="G8572" s="72"/>
      <c r="H8572" s="72"/>
      <c r="I8572" s="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  <c r="AJ8572"/>
      <c r="AK8572"/>
      <c r="AL8572"/>
    </row>
    <row r="8573" spans="1:38">
      <c r="A8573"/>
      <c r="B8573"/>
      <c r="C8573"/>
      <c r="D8573"/>
      <c r="E8573"/>
      <c r="F8573"/>
      <c r="G8573" s="72"/>
      <c r="H8573" s="72"/>
      <c r="I8573" s="2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  <c r="AJ8573"/>
      <c r="AK8573"/>
      <c r="AL8573"/>
    </row>
    <row r="8574" spans="1:38">
      <c r="A8574"/>
      <c r="B8574"/>
      <c r="C8574"/>
      <c r="D8574"/>
      <c r="E8574"/>
      <c r="F8574"/>
      <c r="G8574" s="72"/>
      <c r="H8574" s="72"/>
      <c r="I8574" s="2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  <c r="AJ8574"/>
      <c r="AK8574"/>
      <c r="AL8574"/>
    </row>
    <row r="8575" spans="1:38">
      <c r="A8575"/>
      <c r="B8575"/>
      <c r="C8575"/>
      <c r="D8575"/>
      <c r="E8575"/>
      <c r="F8575"/>
      <c r="G8575" s="72"/>
      <c r="H8575" s="72"/>
      <c r="I8575" s="2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  <c r="AJ8575"/>
      <c r="AK8575"/>
      <c r="AL8575"/>
    </row>
    <row r="8576" spans="1:38">
      <c r="A8576"/>
      <c r="B8576"/>
      <c r="C8576"/>
      <c r="D8576"/>
      <c r="E8576"/>
      <c r="F8576"/>
      <c r="G8576" s="72"/>
      <c r="H8576" s="72"/>
      <c r="I8576" s="2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  <c r="AJ8576"/>
      <c r="AK8576"/>
      <c r="AL8576"/>
    </row>
    <row r="8577" spans="1:38">
      <c r="A8577"/>
      <c r="B8577"/>
      <c r="C8577"/>
      <c r="D8577"/>
      <c r="E8577"/>
      <c r="F8577"/>
      <c r="G8577" s="72"/>
      <c r="H8577" s="72"/>
      <c r="I8577" s="2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  <c r="AJ8577"/>
      <c r="AK8577"/>
      <c r="AL8577"/>
    </row>
    <row r="8578" spans="1:38">
      <c r="A8578"/>
      <c r="B8578"/>
      <c r="C8578"/>
      <c r="D8578"/>
      <c r="E8578"/>
      <c r="F8578"/>
      <c r="G8578" s="72"/>
      <c r="H8578" s="72"/>
      <c r="I8578" s="2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  <c r="AJ8578"/>
      <c r="AK8578"/>
      <c r="AL8578"/>
    </row>
    <row r="8579" spans="1:38">
      <c r="A8579"/>
      <c r="B8579"/>
      <c r="C8579"/>
      <c r="D8579"/>
      <c r="E8579"/>
      <c r="F8579"/>
      <c r="G8579" s="72"/>
      <c r="H8579" s="72"/>
      <c r="I8579" s="2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  <c r="AJ8579"/>
      <c r="AK8579"/>
      <c r="AL8579"/>
    </row>
    <row r="8580" spans="1:38">
      <c r="A8580"/>
      <c r="B8580"/>
      <c r="C8580"/>
      <c r="D8580"/>
      <c r="E8580"/>
      <c r="F8580"/>
      <c r="G8580" s="72"/>
      <c r="H8580" s="72"/>
      <c r="I8580" s="2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  <c r="AJ8580"/>
      <c r="AK8580"/>
      <c r="AL8580"/>
    </row>
    <row r="8581" spans="1:38">
      <c r="A8581"/>
      <c r="B8581"/>
      <c r="C8581"/>
      <c r="D8581"/>
      <c r="E8581"/>
      <c r="F8581"/>
      <c r="G8581" s="72"/>
      <c r="H8581" s="72"/>
      <c r="I8581" s="2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  <c r="AJ8581"/>
      <c r="AK8581"/>
      <c r="AL8581"/>
    </row>
    <row r="8582" spans="1:38">
      <c r="A8582"/>
      <c r="B8582"/>
      <c r="C8582"/>
      <c r="D8582"/>
      <c r="E8582"/>
      <c r="F8582"/>
      <c r="G8582" s="72"/>
      <c r="H8582" s="72"/>
      <c r="I8582" s="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  <c r="AJ8582"/>
      <c r="AK8582"/>
      <c r="AL8582"/>
    </row>
    <row r="8583" spans="1:38">
      <c r="A8583"/>
      <c r="B8583"/>
      <c r="C8583"/>
      <c r="D8583"/>
      <c r="E8583"/>
      <c r="F8583"/>
      <c r="G8583" s="72"/>
      <c r="H8583" s="72"/>
      <c r="I8583" s="2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  <c r="AJ8583"/>
      <c r="AK8583"/>
      <c r="AL8583"/>
    </row>
    <row r="8584" spans="1:38">
      <c r="A8584"/>
      <c r="B8584"/>
      <c r="C8584"/>
      <c r="D8584"/>
      <c r="E8584"/>
      <c r="F8584"/>
      <c r="G8584" s="72"/>
      <c r="H8584" s="72"/>
      <c r="I8584" s="2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  <c r="AJ8584"/>
      <c r="AK8584"/>
      <c r="AL8584"/>
    </row>
    <row r="8585" spans="1:38">
      <c r="A8585"/>
      <c r="B8585"/>
      <c r="C8585"/>
      <c r="D8585"/>
      <c r="E8585"/>
      <c r="F8585"/>
      <c r="G8585" s="72"/>
      <c r="H8585" s="72"/>
      <c r="I8585" s="2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  <c r="AJ8585"/>
      <c r="AK8585"/>
      <c r="AL8585"/>
    </row>
    <row r="8586" spans="1:38">
      <c r="A8586"/>
      <c r="B8586"/>
      <c r="C8586"/>
      <c r="D8586"/>
      <c r="E8586"/>
      <c r="F8586"/>
      <c r="G8586" s="72"/>
      <c r="H8586" s="72"/>
      <c r="I8586" s="2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  <c r="AJ8586"/>
      <c r="AK8586"/>
      <c r="AL8586"/>
    </row>
    <row r="8587" spans="1:38">
      <c r="A8587"/>
      <c r="B8587"/>
      <c r="C8587"/>
      <c r="D8587"/>
      <c r="E8587"/>
      <c r="F8587"/>
      <c r="G8587" s="72"/>
      <c r="H8587" s="72"/>
      <c r="I8587" s="2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  <c r="AJ8587"/>
      <c r="AK8587"/>
      <c r="AL8587"/>
    </row>
    <row r="8588" spans="1:38">
      <c r="A8588"/>
      <c r="B8588"/>
      <c r="C8588"/>
      <c r="D8588"/>
      <c r="E8588"/>
      <c r="F8588"/>
      <c r="G8588" s="72"/>
      <c r="H8588" s="72"/>
      <c r="I8588" s="2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  <c r="AJ8588"/>
      <c r="AK8588"/>
      <c r="AL8588"/>
    </row>
    <row r="8589" spans="1:38">
      <c r="A8589"/>
      <c r="B8589"/>
      <c r="C8589"/>
      <c r="D8589"/>
      <c r="E8589"/>
      <c r="F8589"/>
      <c r="G8589" s="72"/>
      <c r="H8589" s="72"/>
      <c r="I8589" s="2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  <c r="AJ8589"/>
      <c r="AK8589"/>
      <c r="AL8589"/>
    </row>
    <row r="8590" spans="1:38">
      <c r="A8590"/>
      <c r="B8590"/>
      <c r="C8590"/>
      <c r="D8590"/>
      <c r="E8590"/>
      <c r="F8590"/>
      <c r="G8590" s="72"/>
      <c r="H8590" s="72"/>
      <c r="I8590" s="2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  <c r="AJ8590"/>
      <c r="AK8590"/>
      <c r="AL8590"/>
    </row>
    <row r="8591" spans="1:38">
      <c r="A8591"/>
      <c r="B8591"/>
      <c r="C8591"/>
      <c r="D8591"/>
      <c r="E8591"/>
      <c r="F8591"/>
      <c r="G8591" s="72"/>
      <c r="H8591" s="72"/>
      <c r="I8591" s="2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  <c r="AJ8591"/>
      <c r="AK8591"/>
      <c r="AL8591"/>
    </row>
    <row r="8592" spans="1:38">
      <c r="A8592"/>
      <c r="B8592"/>
      <c r="C8592"/>
      <c r="D8592"/>
      <c r="E8592"/>
      <c r="F8592"/>
      <c r="G8592" s="72"/>
      <c r="H8592" s="72"/>
      <c r="I8592" s="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  <c r="AJ8592"/>
      <c r="AK8592"/>
      <c r="AL8592"/>
    </row>
    <row r="8593" spans="1:38">
      <c r="A8593"/>
      <c r="B8593"/>
      <c r="C8593"/>
      <c r="D8593"/>
      <c r="E8593"/>
      <c r="F8593"/>
      <c r="G8593" s="72"/>
      <c r="H8593" s="72"/>
      <c r="I8593" s="2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  <c r="AJ8593"/>
      <c r="AK8593"/>
      <c r="AL8593"/>
    </row>
    <row r="8594" spans="1:38">
      <c r="A8594"/>
      <c r="B8594"/>
      <c r="C8594"/>
      <c r="D8594"/>
      <c r="E8594"/>
      <c r="F8594"/>
      <c r="G8594" s="72"/>
      <c r="H8594" s="72"/>
      <c r="I8594" s="2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  <c r="AJ8594"/>
      <c r="AK8594"/>
      <c r="AL8594"/>
    </row>
    <row r="8595" spans="1:38">
      <c r="A8595"/>
      <c r="B8595"/>
      <c r="C8595"/>
      <c r="D8595"/>
      <c r="E8595"/>
      <c r="F8595"/>
      <c r="G8595" s="72"/>
      <c r="H8595" s="72"/>
      <c r="I8595" s="2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  <c r="AJ8595"/>
      <c r="AK8595"/>
      <c r="AL8595"/>
    </row>
    <row r="8596" spans="1:38">
      <c r="A8596"/>
      <c r="B8596"/>
      <c r="C8596"/>
      <c r="D8596"/>
      <c r="E8596"/>
      <c r="F8596"/>
      <c r="G8596" s="72"/>
      <c r="H8596" s="72"/>
      <c r="I8596" s="2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  <c r="AJ8596"/>
      <c r="AK8596"/>
      <c r="AL8596"/>
    </row>
    <row r="8597" spans="1:38">
      <c r="A8597"/>
      <c r="B8597"/>
      <c r="C8597"/>
      <c r="D8597"/>
      <c r="E8597"/>
      <c r="F8597"/>
      <c r="G8597" s="72"/>
      <c r="H8597" s="72"/>
      <c r="I8597" s="2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  <c r="AJ8597"/>
      <c r="AK8597"/>
      <c r="AL8597"/>
    </row>
    <row r="8598" spans="1:38">
      <c r="A8598"/>
      <c r="B8598"/>
      <c r="C8598"/>
      <c r="D8598"/>
      <c r="E8598"/>
      <c r="F8598"/>
      <c r="G8598" s="72"/>
      <c r="H8598" s="72"/>
      <c r="I8598" s="2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  <c r="AJ8598"/>
      <c r="AK8598"/>
      <c r="AL8598"/>
    </row>
    <row r="8599" spans="1:38">
      <c r="A8599"/>
      <c r="B8599"/>
      <c r="C8599"/>
      <c r="D8599"/>
      <c r="E8599"/>
      <c r="F8599"/>
      <c r="G8599" s="72"/>
      <c r="H8599" s="72"/>
      <c r="I8599" s="2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  <c r="AJ8599"/>
      <c r="AK8599"/>
      <c r="AL8599"/>
    </row>
    <row r="8600" spans="1:38">
      <c r="A8600"/>
      <c r="B8600"/>
      <c r="C8600"/>
      <c r="D8600"/>
      <c r="E8600"/>
      <c r="F8600"/>
      <c r="G8600" s="72"/>
      <c r="H8600" s="72"/>
      <c r="I8600" s="2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  <c r="AJ8600"/>
      <c r="AK8600"/>
      <c r="AL8600"/>
    </row>
    <row r="8601" spans="1:38">
      <c r="A8601"/>
      <c r="B8601"/>
      <c r="C8601"/>
      <c r="D8601"/>
      <c r="E8601"/>
      <c r="F8601"/>
      <c r="G8601" s="72"/>
      <c r="H8601" s="72"/>
      <c r="I8601" s="2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  <c r="AJ8601"/>
      <c r="AK8601"/>
      <c r="AL8601"/>
    </row>
    <row r="8602" spans="1:38">
      <c r="A8602"/>
      <c r="B8602"/>
      <c r="C8602"/>
      <c r="D8602"/>
      <c r="E8602"/>
      <c r="F8602"/>
      <c r="G8602" s="72"/>
      <c r="H8602" s="72"/>
      <c r="I8602" s="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  <c r="AJ8602"/>
      <c r="AK8602"/>
      <c r="AL8602"/>
    </row>
    <row r="8603" spans="1:38">
      <c r="A8603"/>
      <c r="B8603"/>
      <c r="C8603"/>
      <c r="D8603"/>
      <c r="E8603"/>
      <c r="F8603"/>
      <c r="G8603" s="72"/>
      <c r="H8603" s="72"/>
      <c r="I8603" s="2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  <c r="AJ8603"/>
      <c r="AK8603"/>
      <c r="AL8603"/>
    </row>
    <row r="8604" spans="1:38">
      <c r="A8604"/>
      <c r="B8604"/>
      <c r="C8604"/>
      <c r="D8604"/>
      <c r="E8604"/>
      <c r="F8604"/>
      <c r="G8604" s="72"/>
      <c r="H8604" s="72"/>
      <c r="I8604" s="2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  <c r="AJ8604"/>
      <c r="AK8604"/>
      <c r="AL8604"/>
    </row>
    <row r="8605" spans="1:38">
      <c r="A8605"/>
      <c r="B8605"/>
      <c r="C8605"/>
      <c r="D8605"/>
      <c r="E8605"/>
      <c r="F8605"/>
      <c r="G8605" s="72"/>
      <c r="H8605" s="72"/>
      <c r="I8605" s="2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  <c r="AJ8605"/>
      <c r="AK8605"/>
      <c r="AL8605"/>
    </row>
    <row r="8606" spans="1:38">
      <c r="A8606"/>
      <c r="B8606"/>
      <c r="C8606"/>
      <c r="D8606"/>
      <c r="E8606"/>
      <c r="F8606"/>
      <c r="G8606" s="72"/>
      <c r="H8606" s="72"/>
      <c r="I8606" s="2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  <c r="AJ8606"/>
      <c r="AK8606"/>
      <c r="AL8606"/>
    </row>
    <row r="8607" spans="1:38">
      <c r="A8607"/>
      <c r="B8607"/>
      <c r="C8607"/>
      <c r="D8607"/>
      <c r="E8607"/>
      <c r="F8607"/>
      <c r="G8607" s="72"/>
      <c r="H8607" s="72"/>
      <c r="I8607" s="2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  <c r="AJ8607"/>
      <c r="AK8607"/>
      <c r="AL8607"/>
    </row>
    <row r="8608" spans="1:38">
      <c r="A8608"/>
      <c r="B8608"/>
      <c r="C8608"/>
      <c r="D8608"/>
      <c r="E8608"/>
      <c r="F8608"/>
      <c r="G8608" s="72"/>
      <c r="H8608" s="72"/>
      <c r="I8608" s="2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  <c r="AJ8608"/>
      <c r="AK8608"/>
      <c r="AL8608"/>
    </row>
    <row r="8609" spans="1:38">
      <c r="A8609"/>
      <c r="B8609"/>
      <c r="C8609"/>
      <c r="D8609"/>
      <c r="E8609"/>
      <c r="F8609"/>
      <c r="G8609" s="72"/>
      <c r="H8609" s="72"/>
      <c r="I8609" s="2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  <c r="AJ8609"/>
      <c r="AK8609"/>
      <c r="AL8609"/>
    </row>
    <row r="8610" spans="1:38">
      <c r="A8610"/>
      <c r="B8610"/>
      <c r="C8610"/>
      <c r="D8610"/>
      <c r="E8610"/>
      <c r="F8610"/>
      <c r="G8610" s="72"/>
      <c r="H8610" s="72"/>
      <c r="I8610" s="2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  <c r="AJ8610"/>
      <c r="AK8610"/>
      <c r="AL8610"/>
    </row>
    <row r="8611" spans="1:38">
      <c r="A8611"/>
      <c r="B8611"/>
      <c r="C8611"/>
      <c r="D8611"/>
      <c r="E8611"/>
      <c r="F8611"/>
      <c r="G8611" s="72"/>
      <c r="H8611" s="72"/>
      <c r="I8611" s="2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  <c r="AJ8611"/>
      <c r="AK8611"/>
      <c r="AL8611"/>
    </row>
    <row r="8612" spans="1:38">
      <c r="A8612"/>
      <c r="B8612"/>
      <c r="C8612"/>
      <c r="D8612"/>
      <c r="E8612"/>
      <c r="F8612"/>
      <c r="G8612" s="72"/>
      <c r="H8612" s="72"/>
      <c r="I8612" s="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  <c r="AJ8612"/>
      <c r="AK8612"/>
      <c r="AL8612"/>
    </row>
    <row r="8613" spans="1:38">
      <c r="A8613"/>
      <c r="B8613"/>
      <c r="C8613"/>
      <c r="D8613"/>
      <c r="E8613"/>
      <c r="F8613"/>
      <c r="G8613" s="72"/>
      <c r="H8613" s="72"/>
      <c r="I8613" s="2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  <c r="AJ8613"/>
      <c r="AK8613"/>
      <c r="AL8613"/>
    </row>
    <row r="8614" spans="1:38">
      <c r="A8614"/>
      <c r="B8614"/>
      <c r="C8614"/>
      <c r="D8614"/>
      <c r="E8614"/>
      <c r="F8614"/>
      <c r="G8614" s="72"/>
      <c r="H8614" s="72"/>
      <c r="I8614" s="2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  <c r="AJ8614"/>
      <c r="AK8614"/>
      <c r="AL8614"/>
    </row>
    <row r="8615" spans="1:38">
      <c r="A8615"/>
      <c r="B8615"/>
      <c r="C8615"/>
      <c r="D8615"/>
      <c r="E8615"/>
      <c r="F8615"/>
      <c r="G8615" s="72"/>
      <c r="H8615" s="72"/>
      <c r="I8615" s="2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  <c r="AJ8615"/>
      <c r="AK8615"/>
      <c r="AL8615"/>
    </row>
    <row r="8616" spans="1:38">
      <c r="A8616"/>
      <c r="B8616"/>
      <c r="C8616"/>
      <c r="D8616"/>
      <c r="E8616"/>
      <c r="F8616"/>
      <c r="G8616" s="72"/>
      <c r="H8616" s="72"/>
      <c r="I8616" s="2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  <c r="AJ8616"/>
      <c r="AK8616"/>
      <c r="AL8616"/>
    </row>
    <row r="8617" spans="1:38">
      <c r="A8617"/>
      <c r="B8617"/>
      <c r="C8617"/>
      <c r="D8617"/>
      <c r="E8617"/>
      <c r="F8617"/>
      <c r="G8617" s="72"/>
      <c r="H8617" s="72"/>
      <c r="I8617" s="2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  <c r="AJ8617"/>
      <c r="AK8617"/>
      <c r="AL8617"/>
    </row>
    <row r="8618" spans="1:38">
      <c r="A8618"/>
      <c r="B8618"/>
      <c r="C8618"/>
      <c r="D8618"/>
      <c r="E8618"/>
      <c r="F8618"/>
      <c r="G8618" s="72"/>
      <c r="H8618" s="72"/>
      <c r="I8618" s="2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  <c r="AJ8618"/>
      <c r="AK8618"/>
      <c r="AL8618"/>
    </row>
    <row r="8619" spans="1:38">
      <c r="A8619"/>
      <c r="B8619"/>
      <c r="C8619"/>
      <c r="D8619"/>
      <c r="E8619"/>
      <c r="F8619"/>
      <c r="G8619" s="72"/>
      <c r="H8619" s="72"/>
      <c r="I8619" s="2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  <c r="AJ8619"/>
      <c r="AK8619"/>
      <c r="AL8619"/>
    </row>
    <row r="8620" spans="1:38">
      <c r="A8620"/>
      <c r="B8620"/>
      <c r="C8620"/>
      <c r="D8620"/>
      <c r="E8620"/>
      <c r="F8620"/>
      <c r="G8620" s="72"/>
      <c r="H8620" s="72"/>
      <c r="I8620" s="2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  <c r="AJ8620"/>
      <c r="AK8620"/>
      <c r="AL8620"/>
    </row>
    <row r="8621" spans="1:38">
      <c r="A8621"/>
      <c r="B8621"/>
      <c r="C8621"/>
      <c r="D8621"/>
      <c r="E8621"/>
      <c r="F8621"/>
      <c r="G8621" s="72"/>
      <c r="H8621" s="72"/>
      <c r="I8621" s="2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  <c r="AJ8621"/>
      <c r="AK8621"/>
      <c r="AL8621"/>
    </row>
    <row r="8622" spans="1:38">
      <c r="A8622"/>
      <c r="B8622"/>
      <c r="C8622"/>
      <c r="D8622"/>
      <c r="E8622"/>
      <c r="F8622"/>
      <c r="G8622" s="72"/>
      <c r="H8622" s="72"/>
      <c r="I8622" s="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  <c r="AJ8622"/>
      <c r="AK8622"/>
      <c r="AL8622"/>
    </row>
    <row r="8623" spans="1:38">
      <c r="A8623"/>
      <c r="B8623"/>
      <c r="C8623"/>
      <c r="D8623"/>
      <c r="E8623"/>
      <c r="F8623"/>
      <c r="G8623" s="72"/>
      <c r="H8623" s="72"/>
      <c r="I8623" s="2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  <c r="AJ8623"/>
      <c r="AK8623"/>
      <c r="AL8623"/>
    </row>
    <row r="8624" spans="1:38">
      <c r="A8624"/>
      <c r="B8624"/>
      <c r="C8624"/>
      <c r="D8624"/>
      <c r="E8624"/>
      <c r="F8624"/>
      <c r="G8624" s="72"/>
      <c r="H8624" s="72"/>
      <c r="I8624" s="2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  <c r="AJ8624"/>
      <c r="AK8624"/>
      <c r="AL8624"/>
    </row>
    <row r="8625" spans="1:38">
      <c r="A8625"/>
      <c r="B8625"/>
      <c r="C8625"/>
      <c r="D8625"/>
      <c r="E8625"/>
      <c r="F8625"/>
      <c r="G8625" s="72"/>
      <c r="H8625" s="72"/>
      <c r="I8625" s="2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  <c r="AJ8625"/>
      <c r="AK8625"/>
      <c r="AL8625"/>
    </row>
    <row r="8626" spans="1:38">
      <c r="A8626"/>
      <c r="B8626"/>
      <c r="C8626"/>
      <c r="D8626"/>
      <c r="E8626"/>
      <c r="F8626"/>
      <c r="G8626" s="72"/>
      <c r="H8626" s="72"/>
      <c r="I8626" s="2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  <c r="AJ8626"/>
      <c r="AK8626"/>
      <c r="AL8626"/>
    </row>
    <row r="8627" spans="1:38">
      <c r="A8627"/>
      <c r="B8627"/>
      <c r="C8627"/>
      <c r="D8627"/>
      <c r="E8627"/>
      <c r="F8627"/>
      <c r="G8627" s="72"/>
      <c r="H8627" s="72"/>
      <c r="I8627" s="2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  <c r="AJ8627"/>
      <c r="AK8627"/>
      <c r="AL8627"/>
    </row>
    <row r="8628" spans="1:38">
      <c r="A8628"/>
      <c r="B8628"/>
      <c r="C8628"/>
      <c r="D8628"/>
      <c r="E8628"/>
      <c r="F8628"/>
      <c r="G8628" s="72"/>
      <c r="H8628" s="72"/>
      <c r="I8628" s="2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  <c r="AJ8628"/>
      <c r="AK8628"/>
      <c r="AL8628"/>
    </row>
    <row r="8629" spans="1:38">
      <c r="A8629"/>
      <c r="B8629"/>
      <c r="C8629"/>
      <c r="D8629"/>
      <c r="E8629"/>
      <c r="F8629"/>
      <c r="G8629" s="72"/>
      <c r="H8629" s="72"/>
      <c r="I8629" s="2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  <c r="AJ8629"/>
      <c r="AK8629"/>
      <c r="AL8629"/>
    </row>
    <row r="8630" spans="1:38">
      <c r="A8630"/>
      <c r="B8630"/>
      <c r="C8630"/>
      <c r="D8630"/>
      <c r="E8630"/>
      <c r="F8630"/>
      <c r="G8630" s="72"/>
      <c r="H8630" s="72"/>
      <c r="I8630" s="2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  <c r="AJ8630"/>
      <c r="AK8630"/>
      <c r="AL8630"/>
    </row>
    <row r="8631" spans="1:38">
      <c r="A8631"/>
      <c r="B8631"/>
      <c r="C8631"/>
      <c r="D8631"/>
      <c r="E8631"/>
      <c r="F8631"/>
      <c r="G8631" s="72"/>
      <c r="H8631" s="72"/>
      <c r="I8631" s="2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  <c r="AJ8631"/>
      <c r="AK8631"/>
      <c r="AL8631"/>
    </row>
    <row r="8632" spans="1:38">
      <c r="A8632"/>
      <c r="B8632"/>
      <c r="C8632"/>
      <c r="D8632"/>
      <c r="E8632"/>
      <c r="F8632"/>
      <c r="G8632" s="72"/>
      <c r="H8632" s="72"/>
      <c r="I8632" s="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  <c r="AJ8632"/>
      <c r="AK8632"/>
      <c r="AL8632"/>
    </row>
    <row r="8633" spans="1:38">
      <c r="A8633"/>
      <c r="B8633"/>
      <c r="C8633"/>
      <c r="D8633"/>
      <c r="E8633"/>
      <c r="F8633"/>
      <c r="G8633" s="72"/>
      <c r="H8633" s="72"/>
      <c r="I8633" s="2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  <c r="AJ8633"/>
      <c r="AK8633"/>
      <c r="AL8633"/>
    </row>
    <row r="8634" spans="1:38">
      <c r="A8634"/>
      <c r="B8634"/>
      <c r="C8634"/>
      <c r="D8634"/>
      <c r="E8634"/>
      <c r="F8634"/>
      <c r="G8634" s="72"/>
      <c r="H8634" s="72"/>
      <c r="I8634" s="2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  <c r="AJ8634"/>
      <c r="AK8634"/>
      <c r="AL8634"/>
    </row>
    <row r="8635" spans="1:38">
      <c r="A8635"/>
      <c r="B8635"/>
      <c r="C8635"/>
      <c r="D8635"/>
      <c r="E8635"/>
      <c r="F8635"/>
      <c r="G8635" s="72"/>
      <c r="H8635" s="72"/>
      <c r="I8635" s="2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  <c r="AJ8635"/>
      <c r="AK8635"/>
      <c r="AL8635"/>
    </row>
    <row r="8636" spans="1:38">
      <c r="A8636"/>
      <c r="B8636"/>
      <c r="C8636"/>
      <c r="D8636"/>
      <c r="E8636"/>
      <c r="F8636"/>
      <c r="G8636" s="72"/>
      <c r="H8636" s="72"/>
      <c r="I8636" s="2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  <c r="AJ8636"/>
      <c r="AK8636"/>
      <c r="AL8636"/>
    </row>
    <row r="8637" spans="1:38">
      <c r="A8637"/>
      <c r="B8637"/>
      <c r="C8637"/>
      <c r="D8637"/>
      <c r="E8637"/>
      <c r="F8637"/>
      <c r="G8637" s="72"/>
      <c r="H8637" s="72"/>
      <c r="I8637" s="2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  <c r="AJ8637"/>
      <c r="AK8637"/>
      <c r="AL8637"/>
    </row>
    <row r="8638" spans="1:38">
      <c r="A8638"/>
      <c r="B8638"/>
      <c r="C8638"/>
      <c r="D8638"/>
      <c r="E8638"/>
      <c r="F8638"/>
      <c r="G8638" s="72"/>
      <c r="H8638" s="72"/>
      <c r="I8638" s="2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  <c r="AJ8638"/>
      <c r="AK8638"/>
      <c r="AL8638"/>
    </row>
    <row r="8639" spans="1:38">
      <c r="A8639"/>
      <c r="B8639"/>
      <c r="C8639"/>
      <c r="D8639"/>
      <c r="E8639"/>
      <c r="F8639"/>
      <c r="G8639" s="72"/>
      <c r="H8639" s="72"/>
      <c r="I8639" s="2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  <c r="AJ8639"/>
      <c r="AK8639"/>
      <c r="AL8639"/>
    </row>
    <row r="8640" spans="1:38">
      <c r="A8640"/>
      <c r="B8640"/>
      <c r="C8640"/>
      <c r="D8640"/>
      <c r="E8640"/>
      <c r="F8640"/>
      <c r="G8640" s="72"/>
      <c r="H8640" s="72"/>
      <c r="I8640" s="2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  <c r="AJ8640"/>
      <c r="AK8640"/>
      <c r="AL8640"/>
    </row>
    <row r="8641" spans="1:38">
      <c r="A8641"/>
      <c r="B8641"/>
      <c r="C8641"/>
      <c r="D8641"/>
      <c r="E8641"/>
      <c r="F8641"/>
      <c r="G8641" s="72"/>
      <c r="H8641" s="72"/>
      <c r="I8641" s="2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  <c r="AJ8641"/>
      <c r="AK8641"/>
      <c r="AL8641"/>
    </row>
    <row r="8642" spans="1:38">
      <c r="A8642"/>
      <c r="B8642"/>
      <c r="C8642"/>
      <c r="D8642"/>
      <c r="E8642"/>
      <c r="F8642"/>
      <c r="G8642" s="72"/>
      <c r="H8642" s="72"/>
      <c r="I8642" s="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  <c r="AJ8642"/>
      <c r="AK8642"/>
      <c r="AL8642"/>
    </row>
    <row r="8643" spans="1:38">
      <c r="A8643"/>
      <c r="B8643"/>
      <c r="C8643"/>
      <c r="D8643"/>
      <c r="E8643"/>
      <c r="F8643"/>
      <c r="G8643" s="72"/>
      <c r="H8643" s="72"/>
      <c r="I8643" s="2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  <c r="AJ8643"/>
      <c r="AK8643"/>
      <c r="AL8643"/>
    </row>
    <row r="8644" spans="1:38">
      <c r="A8644"/>
      <c r="B8644"/>
      <c r="C8644"/>
      <c r="D8644"/>
      <c r="E8644"/>
      <c r="F8644"/>
      <c r="G8644" s="72"/>
      <c r="H8644" s="72"/>
      <c r="I8644" s="2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  <c r="AJ8644"/>
      <c r="AK8644"/>
      <c r="AL8644"/>
    </row>
    <row r="8645" spans="1:38">
      <c r="A8645"/>
      <c r="B8645"/>
      <c r="C8645"/>
      <c r="D8645"/>
      <c r="E8645"/>
      <c r="F8645"/>
      <c r="G8645" s="72"/>
      <c r="H8645" s="72"/>
      <c r="I8645" s="2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  <c r="AJ8645"/>
      <c r="AK8645"/>
      <c r="AL8645"/>
    </row>
    <row r="8646" spans="1:38">
      <c r="A8646"/>
      <c r="B8646"/>
      <c r="C8646"/>
      <c r="D8646"/>
      <c r="E8646"/>
      <c r="F8646"/>
      <c r="G8646" s="72"/>
      <c r="H8646" s="72"/>
      <c r="I8646" s="2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  <c r="AJ8646"/>
      <c r="AK8646"/>
      <c r="AL8646"/>
    </row>
    <row r="8647" spans="1:38">
      <c r="A8647"/>
      <c r="B8647"/>
      <c r="C8647"/>
      <c r="D8647"/>
      <c r="E8647"/>
      <c r="F8647"/>
      <c r="G8647" s="72"/>
      <c r="H8647" s="72"/>
      <c r="I8647" s="2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  <c r="AJ8647"/>
      <c r="AK8647"/>
      <c r="AL8647"/>
    </row>
    <row r="8648" spans="1:38">
      <c r="A8648"/>
      <c r="B8648"/>
      <c r="C8648"/>
      <c r="D8648"/>
      <c r="E8648"/>
      <c r="F8648"/>
      <c r="G8648" s="72"/>
      <c r="H8648" s="72"/>
      <c r="I8648" s="2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  <c r="AJ8648"/>
      <c r="AK8648"/>
      <c r="AL8648"/>
    </row>
    <row r="8649" spans="1:38">
      <c r="A8649"/>
      <c r="B8649"/>
      <c r="C8649"/>
      <c r="D8649"/>
      <c r="E8649"/>
      <c r="F8649"/>
      <c r="G8649" s="72"/>
      <c r="H8649" s="72"/>
      <c r="I8649" s="2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  <c r="AJ8649"/>
      <c r="AK8649"/>
      <c r="AL8649"/>
    </row>
    <row r="8650" spans="1:38">
      <c r="A8650"/>
      <c r="B8650"/>
      <c r="C8650"/>
      <c r="D8650"/>
      <c r="E8650"/>
      <c r="F8650"/>
      <c r="G8650" s="72"/>
      <c r="H8650" s="72"/>
      <c r="I8650" s="2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  <c r="AJ8650"/>
      <c r="AK8650"/>
      <c r="AL8650"/>
    </row>
    <row r="8651" spans="1:38">
      <c r="A8651"/>
      <c r="B8651"/>
      <c r="C8651"/>
      <c r="D8651"/>
      <c r="E8651"/>
      <c r="F8651"/>
      <c r="G8651" s="72"/>
      <c r="H8651" s="72"/>
      <c r="I8651" s="2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  <c r="AJ8651"/>
      <c r="AK8651"/>
      <c r="AL8651"/>
    </row>
    <row r="8652" spans="1:38">
      <c r="A8652"/>
      <c r="B8652"/>
      <c r="C8652"/>
      <c r="D8652"/>
      <c r="E8652"/>
      <c r="F8652"/>
      <c r="G8652" s="72"/>
      <c r="H8652" s="72"/>
      <c r="I8652" s="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  <c r="AJ8652"/>
      <c r="AK8652"/>
      <c r="AL8652"/>
    </row>
    <row r="8653" spans="1:38">
      <c r="A8653"/>
      <c r="B8653"/>
      <c r="C8653"/>
      <c r="D8653"/>
      <c r="E8653"/>
      <c r="F8653"/>
      <c r="G8653" s="72"/>
      <c r="H8653" s="72"/>
      <c r="I8653" s="2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  <c r="AJ8653"/>
      <c r="AK8653"/>
      <c r="AL8653"/>
    </row>
    <row r="8654" spans="1:38">
      <c r="A8654"/>
      <c r="B8654"/>
      <c r="C8654"/>
      <c r="D8654"/>
      <c r="E8654"/>
      <c r="F8654"/>
      <c r="G8654" s="72"/>
      <c r="H8654" s="72"/>
      <c r="I8654" s="2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  <c r="AJ8654"/>
      <c r="AK8654"/>
      <c r="AL8654"/>
    </row>
    <row r="8655" spans="1:38">
      <c r="A8655"/>
      <c r="B8655"/>
      <c r="C8655"/>
      <c r="D8655"/>
      <c r="E8655"/>
      <c r="F8655"/>
      <c r="G8655" s="72"/>
      <c r="H8655" s="72"/>
      <c r="I8655" s="2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  <c r="AJ8655"/>
      <c r="AK8655"/>
      <c r="AL8655"/>
    </row>
    <row r="8656" spans="1:38">
      <c r="A8656"/>
      <c r="B8656"/>
      <c r="C8656"/>
      <c r="D8656"/>
      <c r="E8656"/>
      <c r="F8656"/>
      <c r="G8656" s="72"/>
      <c r="H8656" s="72"/>
      <c r="I8656" s="2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  <c r="AJ8656"/>
      <c r="AK8656"/>
      <c r="AL8656"/>
    </row>
    <row r="8657" spans="1:38">
      <c r="A8657"/>
      <c r="B8657"/>
      <c r="C8657"/>
      <c r="D8657"/>
      <c r="E8657"/>
      <c r="F8657"/>
      <c r="G8657" s="72"/>
      <c r="H8657" s="72"/>
      <c r="I8657" s="2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  <c r="AJ8657"/>
      <c r="AK8657"/>
      <c r="AL8657"/>
    </row>
    <row r="8658" spans="1:38">
      <c r="A8658"/>
      <c r="B8658"/>
      <c r="C8658"/>
      <c r="D8658"/>
      <c r="E8658"/>
      <c r="F8658"/>
      <c r="G8658" s="72"/>
      <c r="H8658" s="72"/>
      <c r="I8658" s="2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  <c r="AJ8658"/>
      <c r="AK8658"/>
      <c r="AL8658"/>
    </row>
    <row r="8659" spans="1:38">
      <c r="A8659"/>
      <c r="B8659"/>
      <c r="C8659"/>
      <c r="D8659"/>
      <c r="E8659"/>
      <c r="F8659"/>
      <c r="G8659" s="72"/>
      <c r="H8659" s="72"/>
      <c r="I8659" s="2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  <c r="AJ8659"/>
      <c r="AK8659"/>
      <c r="AL8659"/>
    </row>
    <row r="8660" spans="1:38">
      <c r="A8660"/>
      <c r="B8660"/>
      <c r="C8660"/>
      <c r="D8660"/>
      <c r="E8660"/>
      <c r="F8660"/>
      <c r="G8660" s="72"/>
      <c r="H8660" s="72"/>
      <c r="I8660" s="2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  <c r="AJ8660"/>
      <c r="AK8660"/>
      <c r="AL8660"/>
    </row>
    <row r="8661" spans="1:38">
      <c r="A8661"/>
      <c r="B8661"/>
      <c r="C8661"/>
      <c r="D8661"/>
      <c r="E8661"/>
      <c r="F8661"/>
      <c r="G8661" s="72"/>
      <c r="H8661" s="72"/>
      <c r="I8661" s="2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  <c r="AJ8661"/>
      <c r="AK8661"/>
      <c r="AL8661"/>
    </row>
    <row r="8662" spans="1:38">
      <c r="A8662"/>
      <c r="B8662"/>
      <c r="C8662"/>
      <c r="D8662"/>
      <c r="E8662"/>
      <c r="F8662"/>
      <c r="G8662" s="72"/>
      <c r="H8662" s="72"/>
      <c r="I8662" s="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  <c r="AJ8662"/>
      <c r="AK8662"/>
      <c r="AL8662"/>
    </row>
    <row r="8663" spans="1:38">
      <c r="A8663"/>
      <c r="B8663"/>
      <c r="C8663"/>
      <c r="D8663"/>
      <c r="E8663"/>
      <c r="F8663"/>
      <c r="G8663" s="72"/>
      <c r="H8663" s="72"/>
      <c r="I8663" s="2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  <c r="AJ8663"/>
      <c r="AK8663"/>
      <c r="AL8663"/>
    </row>
    <row r="8664" spans="1:38">
      <c r="A8664"/>
      <c r="B8664"/>
      <c r="C8664"/>
      <c r="D8664"/>
      <c r="E8664"/>
      <c r="F8664"/>
      <c r="G8664" s="72"/>
      <c r="H8664" s="72"/>
      <c r="I8664" s="2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  <c r="AJ8664"/>
      <c r="AK8664"/>
      <c r="AL8664"/>
    </row>
    <row r="8665" spans="1:38">
      <c r="A8665"/>
      <c r="B8665"/>
      <c r="C8665"/>
      <c r="D8665"/>
      <c r="E8665"/>
      <c r="F8665"/>
      <c r="G8665" s="72"/>
      <c r="H8665" s="72"/>
      <c r="I8665" s="2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  <c r="AJ8665"/>
      <c r="AK8665"/>
      <c r="AL8665"/>
    </row>
    <row r="8666" spans="1:38">
      <c r="A8666"/>
      <c r="B8666"/>
      <c r="C8666"/>
      <c r="D8666"/>
      <c r="E8666"/>
      <c r="F8666"/>
      <c r="G8666" s="72"/>
      <c r="H8666" s="72"/>
      <c r="I8666" s="2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  <c r="AJ8666"/>
      <c r="AK8666"/>
      <c r="AL8666"/>
    </row>
    <row r="8667" spans="1:38">
      <c r="A8667"/>
      <c r="B8667"/>
      <c r="C8667"/>
      <c r="D8667"/>
      <c r="E8667"/>
      <c r="F8667"/>
      <c r="G8667" s="72"/>
      <c r="H8667" s="72"/>
      <c r="I8667" s="2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  <c r="AJ8667"/>
      <c r="AK8667"/>
      <c r="AL8667"/>
    </row>
    <row r="8668" spans="1:38">
      <c r="A8668"/>
      <c r="B8668"/>
      <c r="C8668"/>
      <c r="D8668"/>
      <c r="E8668"/>
      <c r="F8668"/>
      <c r="G8668" s="72"/>
      <c r="H8668" s="72"/>
      <c r="I8668" s="2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  <c r="AJ8668"/>
      <c r="AK8668"/>
      <c r="AL8668"/>
    </row>
    <row r="8669" spans="1:38">
      <c r="A8669"/>
      <c r="B8669"/>
      <c r="C8669"/>
      <c r="D8669"/>
      <c r="E8669"/>
      <c r="F8669"/>
      <c r="G8669" s="72"/>
      <c r="H8669" s="72"/>
      <c r="I8669" s="2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  <c r="AJ8669"/>
      <c r="AK8669"/>
      <c r="AL8669"/>
    </row>
    <row r="8670" spans="1:38">
      <c r="A8670"/>
      <c r="B8670"/>
      <c r="C8670"/>
      <c r="D8670"/>
      <c r="E8670"/>
      <c r="F8670"/>
      <c r="G8670" s="72"/>
      <c r="H8670" s="72"/>
      <c r="I8670" s="2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  <c r="AJ8670"/>
      <c r="AK8670"/>
      <c r="AL8670"/>
    </row>
    <row r="8671" spans="1:38">
      <c r="A8671"/>
      <c r="B8671"/>
      <c r="C8671"/>
      <c r="D8671"/>
      <c r="E8671"/>
      <c r="F8671"/>
      <c r="G8671" s="72"/>
      <c r="H8671" s="72"/>
      <c r="I8671" s="2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  <c r="AJ8671"/>
      <c r="AK8671"/>
      <c r="AL8671"/>
    </row>
    <row r="8672" spans="1:38">
      <c r="A8672"/>
      <c r="B8672"/>
      <c r="C8672"/>
      <c r="D8672"/>
      <c r="E8672"/>
      <c r="F8672"/>
      <c r="G8672" s="72"/>
      <c r="H8672" s="72"/>
      <c r="I8672" s="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  <c r="AJ8672"/>
      <c r="AK8672"/>
      <c r="AL8672"/>
    </row>
    <row r="8673" spans="1:38">
      <c r="A8673"/>
      <c r="B8673"/>
      <c r="C8673"/>
      <c r="D8673"/>
      <c r="E8673"/>
      <c r="F8673"/>
      <c r="G8673" s="72"/>
      <c r="H8673" s="72"/>
      <c r="I8673" s="2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  <c r="AJ8673"/>
      <c r="AK8673"/>
      <c r="AL8673"/>
    </row>
    <row r="8674" spans="1:38">
      <c r="A8674"/>
      <c r="B8674"/>
      <c r="C8674"/>
      <c r="D8674"/>
      <c r="E8674"/>
      <c r="F8674"/>
      <c r="G8674" s="72"/>
      <c r="H8674" s="72"/>
      <c r="I8674" s="2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  <c r="AJ8674"/>
      <c r="AK8674"/>
      <c r="AL8674"/>
    </row>
    <row r="8675" spans="1:38">
      <c r="A8675"/>
      <c r="B8675"/>
      <c r="C8675"/>
      <c r="D8675"/>
      <c r="E8675"/>
      <c r="F8675"/>
      <c r="G8675" s="72"/>
      <c r="H8675" s="72"/>
      <c r="I8675" s="2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  <c r="AJ8675"/>
      <c r="AK8675"/>
      <c r="AL8675"/>
    </row>
    <row r="8676" spans="1:38">
      <c r="A8676"/>
      <c r="B8676"/>
      <c r="C8676"/>
      <c r="D8676"/>
      <c r="E8676"/>
      <c r="F8676"/>
      <c r="G8676" s="72"/>
      <c r="H8676" s="72"/>
      <c r="I8676" s="2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  <c r="AJ8676"/>
      <c r="AK8676"/>
      <c r="AL8676"/>
    </row>
    <row r="8677" spans="1:38">
      <c r="A8677"/>
      <c r="B8677"/>
      <c r="C8677"/>
      <c r="D8677"/>
      <c r="E8677"/>
      <c r="F8677"/>
      <c r="G8677" s="72"/>
      <c r="H8677" s="72"/>
      <c r="I8677" s="2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  <c r="AJ8677"/>
      <c r="AK8677"/>
      <c r="AL8677"/>
    </row>
    <row r="8678" spans="1:38">
      <c r="A8678"/>
      <c r="B8678"/>
      <c r="C8678"/>
      <c r="D8678"/>
      <c r="E8678"/>
      <c r="F8678"/>
      <c r="G8678" s="72"/>
      <c r="H8678" s="72"/>
      <c r="I8678" s="2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  <c r="AJ8678"/>
      <c r="AK8678"/>
      <c r="AL8678"/>
    </row>
    <row r="8679" spans="1:38">
      <c r="A8679"/>
      <c r="B8679"/>
      <c r="C8679"/>
      <c r="D8679"/>
      <c r="E8679"/>
      <c r="F8679"/>
      <c r="G8679" s="72"/>
      <c r="H8679" s="72"/>
      <c r="I8679" s="2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  <c r="AJ8679"/>
      <c r="AK8679"/>
      <c r="AL8679"/>
    </row>
    <row r="8680" spans="1:38">
      <c r="A8680"/>
      <c r="B8680"/>
      <c r="C8680"/>
      <c r="D8680"/>
      <c r="E8680"/>
      <c r="F8680"/>
      <c r="G8680" s="72"/>
      <c r="H8680" s="72"/>
      <c r="I8680" s="2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  <c r="AJ8680"/>
      <c r="AK8680"/>
      <c r="AL8680"/>
    </row>
    <row r="8681" spans="1:38">
      <c r="A8681"/>
      <c r="B8681"/>
      <c r="C8681"/>
      <c r="D8681"/>
      <c r="E8681"/>
      <c r="F8681"/>
      <c r="G8681" s="72"/>
      <c r="H8681" s="72"/>
      <c r="I8681" s="2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  <c r="AJ8681"/>
      <c r="AK8681"/>
      <c r="AL8681"/>
    </row>
    <row r="8682" spans="1:38">
      <c r="A8682"/>
      <c r="B8682"/>
      <c r="C8682"/>
      <c r="D8682"/>
      <c r="E8682"/>
      <c r="F8682"/>
      <c r="G8682" s="72"/>
      <c r="H8682" s="72"/>
      <c r="I8682" s="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  <c r="AJ8682"/>
      <c r="AK8682"/>
      <c r="AL8682"/>
    </row>
    <row r="8683" spans="1:38">
      <c r="A8683"/>
      <c r="B8683"/>
      <c r="C8683"/>
      <c r="D8683"/>
      <c r="E8683"/>
      <c r="F8683"/>
      <c r="G8683" s="72"/>
      <c r="H8683" s="72"/>
      <c r="I8683" s="2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  <c r="AJ8683"/>
      <c r="AK8683"/>
      <c r="AL8683"/>
    </row>
    <row r="8684" spans="1:38">
      <c r="A8684"/>
      <c r="B8684"/>
      <c r="C8684"/>
      <c r="D8684"/>
      <c r="E8684"/>
      <c r="F8684"/>
      <c r="G8684" s="72"/>
      <c r="H8684" s="72"/>
      <c r="I8684" s="2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  <c r="AJ8684"/>
      <c r="AK8684"/>
      <c r="AL8684"/>
    </row>
    <row r="8685" spans="1:38">
      <c r="A8685"/>
      <c r="B8685"/>
      <c r="C8685"/>
      <c r="D8685"/>
      <c r="E8685"/>
      <c r="F8685"/>
      <c r="G8685" s="72"/>
      <c r="H8685" s="72"/>
      <c r="I8685" s="2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  <c r="AJ8685"/>
      <c r="AK8685"/>
      <c r="AL8685"/>
    </row>
    <row r="8686" spans="1:38">
      <c r="A8686"/>
      <c r="B8686"/>
      <c r="C8686"/>
      <c r="D8686"/>
      <c r="E8686"/>
      <c r="F8686"/>
      <c r="G8686" s="72"/>
      <c r="H8686" s="72"/>
      <c r="I8686" s="2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  <c r="AJ8686"/>
      <c r="AK8686"/>
      <c r="AL8686"/>
    </row>
    <row r="8687" spans="1:38">
      <c r="A8687"/>
      <c r="B8687"/>
      <c r="C8687"/>
      <c r="D8687"/>
      <c r="E8687"/>
      <c r="F8687"/>
      <c r="G8687" s="72"/>
      <c r="H8687" s="72"/>
      <c r="I8687" s="2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  <c r="AJ8687"/>
      <c r="AK8687"/>
      <c r="AL8687"/>
    </row>
    <row r="8688" spans="1:38">
      <c r="A8688"/>
      <c r="B8688"/>
      <c r="C8688"/>
      <c r="D8688"/>
      <c r="E8688"/>
      <c r="F8688"/>
      <c r="G8688" s="72"/>
      <c r="H8688" s="72"/>
      <c r="I8688" s="2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  <c r="AJ8688"/>
      <c r="AK8688"/>
      <c r="AL8688"/>
    </row>
    <row r="8689" spans="1:38">
      <c r="A8689"/>
      <c r="B8689"/>
      <c r="C8689"/>
      <c r="D8689"/>
      <c r="E8689"/>
      <c r="F8689"/>
      <c r="G8689" s="72"/>
      <c r="H8689" s="72"/>
      <c r="I8689" s="2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  <c r="AJ8689"/>
      <c r="AK8689"/>
      <c r="AL8689"/>
    </row>
    <row r="8690" spans="1:38">
      <c r="A8690"/>
      <c r="B8690"/>
      <c r="C8690"/>
      <c r="D8690"/>
      <c r="E8690"/>
      <c r="F8690"/>
      <c r="G8690" s="72"/>
      <c r="H8690" s="72"/>
      <c r="I8690" s="2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  <c r="AJ8690"/>
      <c r="AK8690"/>
      <c r="AL8690"/>
    </row>
    <row r="8691" spans="1:38">
      <c r="A8691"/>
      <c r="B8691"/>
      <c r="C8691"/>
      <c r="D8691"/>
      <c r="E8691"/>
      <c r="F8691"/>
      <c r="G8691" s="72"/>
      <c r="H8691" s="72"/>
      <c r="I8691" s="2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  <c r="AJ8691"/>
      <c r="AK8691"/>
      <c r="AL8691"/>
    </row>
    <row r="8692" spans="1:38">
      <c r="A8692"/>
      <c r="B8692"/>
      <c r="C8692"/>
      <c r="D8692"/>
      <c r="E8692"/>
      <c r="F8692"/>
      <c r="G8692" s="72"/>
      <c r="H8692" s="72"/>
      <c r="I8692" s="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  <c r="AJ8692"/>
      <c r="AK8692"/>
      <c r="AL8692"/>
    </row>
    <row r="8693" spans="1:38">
      <c r="A8693"/>
      <c r="B8693"/>
      <c r="C8693"/>
      <c r="D8693"/>
      <c r="E8693"/>
      <c r="F8693"/>
      <c r="G8693" s="72"/>
      <c r="H8693" s="72"/>
      <c r="I8693" s="2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  <c r="AJ8693"/>
      <c r="AK8693"/>
      <c r="AL8693"/>
    </row>
    <row r="8694" spans="1:38">
      <c r="A8694"/>
      <c r="B8694"/>
      <c r="C8694"/>
      <c r="D8694"/>
      <c r="E8694"/>
      <c r="F8694"/>
      <c r="G8694" s="72"/>
      <c r="H8694" s="72"/>
      <c r="I8694" s="2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  <c r="AJ8694"/>
      <c r="AK8694"/>
      <c r="AL8694"/>
    </row>
    <row r="8695" spans="1:38">
      <c r="A8695"/>
      <c r="B8695"/>
      <c r="C8695"/>
      <c r="D8695"/>
      <c r="E8695"/>
      <c r="F8695"/>
      <c r="G8695" s="72"/>
      <c r="H8695" s="72"/>
      <c r="I8695" s="2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  <c r="AJ8695"/>
      <c r="AK8695"/>
      <c r="AL8695"/>
    </row>
    <row r="8696" spans="1:38">
      <c r="A8696"/>
      <c r="B8696"/>
      <c r="C8696"/>
      <c r="D8696"/>
      <c r="E8696"/>
      <c r="F8696"/>
      <c r="G8696" s="72"/>
      <c r="H8696" s="72"/>
      <c r="I8696" s="2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  <c r="AJ8696"/>
      <c r="AK8696"/>
      <c r="AL8696"/>
    </row>
    <row r="8697" spans="1:38">
      <c r="A8697"/>
      <c r="B8697"/>
      <c r="C8697"/>
      <c r="D8697"/>
      <c r="E8697"/>
      <c r="F8697"/>
      <c r="G8697" s="72"/>
      <c r="H8697" s="72"/>
      <c r="I8697" s="2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  <c r="AJ8697"/>
      <c r="AK8697"/>
      <c r="AL8697"/>
    </row>
    <row r="8698" spans="1:38">
      <c r="A8698"/>
      <c r="B8698"/>
      <c r="C8698"/>
      <c r="D8698"/>
      <c r="E8698"/>
      <c r="F8698"/>
      <c r="G8698" s="72"/>
      <c r="H8698" s="72"/>
      <c r="I8698" s="2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  <c r="AJ8698"/>
      <c r="AK8698"/>
      <c r="AL8698"/>
    </row>
    <row r="8699" spans="1:38">
      <c r="A8699"/>
      <c r="B8699"/>
      <c r="C8699"/>
      <c r="D8699"/>
      <c r="E8699"/>
      <c r="F8699"/>
      <c r="G8699" s="72"/>
      <c r="H8699" s="72"/>
      <c r="I8699" s="2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  <c r="AJ8699"/>
      <c r="AK8699"/>
      <c r="AL8699"/>
    </row>
    <row r="8700" spans="1:38">
      <c r="A8700"/>
      <c r="B8700"/>
      <c r="C8700"/>
      <c r="D8700"/>
      <c r="E8700"/>
      <c r="F8700"/>
      <c r="G8700" s="72"/>
      <c r="H8700" s="72"/>
      <c r="I8700" s="2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  <c r="AJ8700"/>
      <c r="AK8700"/>
      <c r="AL8700"/>
    </row>
    <row r="8701" spans="1:38">
      <c r="A8701"/>
      <c r="B8701"/>
      <c r="C8701"/>
      <c r="D8701"/>
      <c r="E8701"/>
      <c r="F8701"/>
      <c r="G8701" s="72"/>
      <c r="H8701" s="72"/>
      <c r="I8701" s="2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  <c r="AJ8701"/>
      <c r="AK8701"/>
      <c r="AL8701"/>
    </row>
    <row r="8702" spans="1:38">
      <c r="A8702"/>
      <c r="B8702"/>
      <c r="C8702"/>
      <c r="D8702"/>
      <c r="E8702"/>
      <c r="F8702"/>
      <c r="G8702" s="72"/>
      <c r="H8702" s="72"/>
      <c r="I8702" s="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  <c r="AJ8702"/>
      <c r="AK8702"/>
      <c r="AL8702"/>
    </row>
    <row r="8703" spans="1:38">
      <c r="A8703"/>
      <c r="B8703"/>
      <c r="C8703"/>
      <c r="D8703"/>
      <c r="E8703"/>
      <c r="F8703"/>
      <c r="G8703" s="72"/>
      <c r="H8703" s="72"/>
      <c r="I8703" s="2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  <c r="AJ8703"/>
      <c r="AK8703"/>
      <c r="AL8703"/>
    </row>
    <row r="8704" spans="1:38">
      <c r="A8704"/>
      <c r="B8704"/>
      <c r="C8704"/>
      <c r="D8704"/>
      <c r="E8704"/>
      <c r="F8704"/>
      <c r="G8704" s="72"/>
      <c r="H8704" s="72"/>
      <c r="I8704" s="2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  <c r="AJ8704"/>
      <c r="AK8704"/>
      <c r="AL8704"/>
    </row>
    <row r="8705" spans="1:38">
      <c r="A8705"/>
      <c r="B8705"/>
      <c r="C8705"/>
      <c r="D8705"/>
      <c r="E8705"/>
      <c r="F8705"/>
      <c r="G8705" s="72"/>
      <c r="H8705" s="72"/>
      <c r="I8705" s="2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  <c r="AJ8705"/>
      <c r="AK8705"/>
      <c r="AL8705"/>
    </row>
    <row r="8706" spans="1:38">
      <c r="A8706"/>
      <c r="B8706"/>
      <c r="C8706"/>
      <c r="D8706"/>
      <c r="E8706"/>
      <c r="F8706"/>
      <c r="G8706" s="72"/>
      <c r="H8706" s="72"/>
      <c r="I8706" s="2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  <c r="AJ8706"/>
      <c r="AK8706"/>
      <c r="AL8706"/>
    </row>
    <row r="8707" spans="1:38">
      <c r="A8707"/>
      <c r="B8707"/>
      <c r="C8707"/>
      <c r="D8707"/>
      <c r="E8707"/>
      <c r="F8707"/>
      <c r="G8707" s="72"/>
      <c r="H8707" s="72"/>
      <c r="I8707" s="2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  <c r="AJ8707"/>
      <c r="AK8707"/>
      <c r="AL8707"/>
    </row>
    <row r="8708" spans="1:38">
      <c r="A8708"/>
      <c r="B8708"/>
      <c r="C8708"/>
      <c r="D8708"/>
      <c r="E8708"/>
      <c r="F8708"/>
      <c r="G8708" s="72"/>
      <c r="H8708" s="72"/>
      <c r="I8708" s="2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  <c r="AJ8708"/>
      <c r="AK8708"/>
      <c r="AL8708"/>
    </row>
    <row r="8709" spans="1:38">
      <c r="A8709"/>
      <c r="B8709"/>
      <c r="C8709"/>
      <c r="D8709"/>
      <c r="E8709"/>
      <c r="F8709"/>
      <c r="G8709" s="72"/>
      <c r="H8709" s="72"/>
      <c r="I8709" s="2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  <c r="AJ8709"/>
      <c r="AK8709"/>
      <c r="AL8709"/>
    </row>
    <row r="8710" spans="1:38">
      <c r="A8710"/>
      <c r="B8710"/>
      <c r="C8710"/>
      <c r="D8710"/>
      <c r="E8710"/>
      <c r="F8710"/>
      <c r="G8710" s="72"/>
      <c r="H8710" s="72"/>
      <c r="I8710" s="2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  <c r="AJ8710"/>
      <c r="AK8710"/>
      <c r="AL8710"/>
    </row>
    <row r="8711" spans="1:38">
      <c r="A8711"/>
      <c r="B8711"/>
      <c r="C8711"/>
      <c r="D8711"/>
      <c r="E8711"/>
      <c r="F8711"/>
      <c r="G8711" s="72"/>
      <c r="H8711" s="72"/>
      <c r="I8711" s="2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  <c r="AJ8711"/>
      <c r="AK8711"/>
      <c r="AL8711"/>
    </row>
    <row r="8712" spans="1:38">
      <c r="A8712"/>
      <c r="B8712"/>
      <c r="C8712"/>
      <c r="D8712"/>
      <c r="E8712"/>
      <c r="F8712"/>
      <c r="G8712" s="72"/>
      <c r="H8712" s="72"/>
      <c r="I8712" s="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  <c r="AJ8712"/>
      <c r="AK8712"/>
      <c r="AL8712"/>
    </row>
    <row r="8713" spans="1:38">
      <c r="A8713"/>
      <c r="B8713"/>
      <c r="C8713"/>
      <c r="D8713"/>
      <c r="E8713"/>
      <c r="F8713"/>
      <c r="G8713" s="72"/>
      <c r="H8713" s="72"/>
      <c r="I8713" s="2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  <c r="AJ8713"/>
      <c r="AK8713"/>
      <c r="AL8713"/>
    </row>
    <row r="8714" spans="1:38">
      <c r="A8714"/>
      <c r="B8714"/>
      <c r="C8714"/>
      <c r="D8714"/>
      <c r="E8714"/>
      <c r="F8714"/>
      <c r="G8714" s="72"/>
      <c r="H8714" s="72"/>
      <c r="I8714" s="2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  <c r="AJ8714"/>
      <c r="AK8714"/>
      <c r="AL8714"/>
    </row>
    <row r="8715" spans="1:38">
      <c r="A8715"/>
      <c r="B8715"/>
      <c r="C8715"/>
      <c r="D8715"/>
      <c r="E8715"/>
      <c r="F8715"/>
      <c r="G8715" s="72"/>
      <c r="H8715" s="72"/>
      <c r="I8715" s="2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  <c r="AJ8715"/>
      <c r="AK8715"/>
      <c r="AL8715"/>
    </row>
    <row r="8716" spans="1:38">
      <c r="A8716"/>
      <c r="B8716"/>
      <c r="C8716"/>
      <c r="D8716"/>
      <c r="E8716"/>
      <c r="F8716"/>
      <c r="G8716" s="72"/>
      <c r="H8716" s="72"/>
      <c r="I8716" s="2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  <c r="AJ8716"/>
      <c r="AK8716"/>
      <c r="AL8716"/>
    </row>
    <row r="8717" spans="1:38">
      <c r="A8717"/>
      <c r="B8717"/>
      <c r="C8717"/>
      <c r="D8717"/>
      <c r="E8717"/>
      <c r="F8717"/>
      <c r="G8717" s="72"/>
      <c r="H8717" s="72"/>
      <c r="I8717" s="2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  <c r="AJ8717"/>
      <c r="AK8717"/>
      <c r="AL8717"/>
    </row>
    <row r="8718" spans="1:38">
      <c r="A8718"/>
      <c r="B8718"/>
      <c r="C8718"/>
      <c r="D8718"/>
      <c r="E8718"/>
      <c r="F8718"/>
      <c r="G8718" s="72"/>
      <c r="H8718" s="72"/>
      <c r="I8718" s="2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  <c r="AJ8718"/>
      <c r="AK8718"/>
      <c r="AL8718"/>
    </row>
    <row r="8719" spans="1:38">
      <c r="A8719"/>
      <c r="B8719"/>
      <c r="C8719"/>
      <c r="D8719"/>
      <c r="E8719"/>
      <c r="F8719"/>
      <c r="G8719" s="72"/>
      <c r="H8719" s="72"/>
      <c r="I8719" s="2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  <c r="AJ8719"/>
      <c r="AK8719"/>
      <c r="AL8719"/>
    </row>
    <row r="8720" spans="1:38">
      <c r="A8720"/>
      <c r="B8720"/>
      <c r="C8720"/>
      <c r="D8720"/>
      <c r="E8720"/>
      <c r="F8720"/>
      <c r="G8720" s="72"/>
      <c r="H8720" s="72"/>
      <c r="I8720" s="2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  <c r="AJ8720"/>
      <c r="AK8720"/>
      <c r="AL8720"/>
    </row>
    <row r="8721" spans="1:38">
      <c r="A8721"/>
      <c r="B8721"/>
      <c r="C8721"/>
      <c r="D8721"/>
      <c r="E8721"/>
      <c r="F8721"/>
      <c r="G8721" s="72"/>
      <c r="H8721" s="72"/>
      <c r="I8721" s="2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  <c r="AJ8721"/>
      <c r="AK8721"/>
      <c r="AL8721"/>
    </row>
    <row r="8722" spans="1:38">
      <c r="A8722"/>
      <c r="B8722"/>
      <c r="C8722"/>
      <c r="D8722"/>
      <c r="E8722"/>
      <c r="F8722"/>
      <c r="G8722" s="72"/>
      <c r="H8722" s="72"/>
      <c r="I8722" s="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  <c r="AJ8722"/>
      <c r="AK8722"/>
      <c r="AL8722"/>
    </row>
    <row r="8723" spans="1:38">
      <c r="A8723"/>
      <c r="B8723"/>
      <c r="C8723"/>
      <c r="D8723"/>
      <c r="E8723"/>
      <c r="F8723"/>
      <c r="G8723" s="72"/>
      <c r="H8723" s="72"/>
      <c r="I8723" s="2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  <c r="AJ8723"/>
      <c r="AK8723"/>
      <c r="AL8723"/>
    </row>
    <row r="8724" spans="1:38">
      <c r="A8724"/>
      <c r="B8724"/>
      <c r="C8724"/>
      <c r="D8724"/>
      <c r="E8724"/>
      <c r="F8724"/>
      <c r="G8724" s="72"/>
      <c r="H8724" s="72"/>
      <c r="I8724" s="2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  <c r="AJ8724"/>
      <c r="AK8724"/>
      <c r="AL8724"/>
    </row>
    <row r="8725" spans="1:38">
      <c r="A8725"/>
      <c r="B8725"/>
      <c r="C8725"/>
      <c r="D8725"/>
      <c r="E8725"/>
      <c r="F8725"/>
      <c r="G8725" s="72"/>
      <c r="H8725" s="72"/>
      <c r="I8725" s="2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  <c r="AJ8725"/>
      <c r="AK8725"/>
      <c r="AL8725"/>
    </row>
    <row r="8726" spans="1:38">
      <c r="A8726"/>
      <c r="B8726"/>
      <c r="C8726"/>
      <c r="D8726"/>
      <c r="E8726"/>
      <c r="F8726"/>
      <c r="G8726" s="72"/>
      <c r="H8726" s="72"/>
      <c r="I8726" s="2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  <c r="AJ8726"/>
      <c r="AK8726"/>
      <c r="AL8726"/>
    </row>
    <row r="8727" spans="1:38">
      <c r="A8727"/>
      <c r="B8727"/>
      <c r="C8727"/>
      <c r="D8727"/>
      <c r="E8727"/>
      <c r="F8727"/>
      <c r="G8727" s="72"/>
      <c r="H8727" s="72"/>
      <c r="I8727" s="2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  <c r="AJ8727"/>
      <c r="AK8727"/>
      <c r="AL8727"/>
    </row>
    <row r="8728" spans="1:38">
      <c r="A8728"/>
      <c r="B8728"/>
      <c r="C8728"/>
      <c r="D8728"/>
      <c r="E8728"/>
      <c r="F8728"/>
      <c r="G8728" s="72"/>
      <c r="H8728" s="72"/>
      <c r="I8728" s="2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  <c r="AJ8728"/>
      <c r="AK8728"/>
      <c r="AL8728"/>
    </row>
    <row r="8729" spans="1:38">
      <c r="A8729"/>
      <c r="B8729"/>
      <c r="C8729"/>
      <c r="D8729"/>
      <c r="E8729"/>
      <c r="F8729"/>
      <c r="G8729" s="72"/>
      <c r="H8729" s="72"/>
      <c r="I8729" s="2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  <c r="AJ8729"/>
      <c r="AK8729"/>
      <c r="AL8729"/>
    </row>
    <row r="8730" spans="1:38">
      <c r="A8730"/>
      <c r="B8730"/>
      <c r="C8730"/>
      <c r="D8730"/>
      <c r="E8730"/>
      <c r="F8730"/>
      <c r="G8730" s="72"/>
      <c r="H8730" s="72"/>
      <c r="I8730" s="2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  <c r="AJ8730"/>
      <c r="AK8730"/>
      <c r="AL8730"/>
    </row>
    <row r="8731" spans="1:38">
      <c r="A8731"/>
      <c r="B8731"/>
      <c r="C8731"/>
      <c r="D8731"/>
      <c r="E8731"/>
      <c r="F8731"/>
      <c r="G8731" s="72"/>
      <c r="H8731" s="72"/>
      <c r="I8731" s="2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  <c r="AJ8731"/>
      <c r="AK8731"/>
      <c r="AL8731"/>
    </row>
    <row r="8732" spans="1:38">
      <c r="A8732"/>
      <c r="B8732"/>
      <c r="C8732"/>
      <c r="D8732"/>
      <c r="E8732"/>
      <c r="F8732"/>
      <c r="G8732" s="72"/>
      <c r="H8732" s="72"/>
      <c r="I8732" s="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  <c r="AJ8732"/>
      <c r="AK8732"/>
      <c r="AL8732"/>
    </row>
    <row r="8733" spans="1:38">
      <c r="A8733"/>
      <c r="B8733"/>
      <c r="C8733"/>
      <c r="D8733"/>
      <c r="E8733"/>
      <c r="F8733"/>
      <c r="G8733" s="72"/>
      <c r="H8733" s="72"/>
      <c r="I8733" s="2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  <c r="AJ8733"/>
      <c r="AK8733"/>
      <c r="AL8733"/>
    </row>
    <row r="8734" spans="1:38">
      <c r="A8734"/>
      <c r="B8734"/>
      <c r="C8734"/>
      <c r="D8734"/>
      <c r="E8734"/>
      <c r="F8734"/>
      <c r="G8734" s="72"/>
      <c r="H8734" s="72"/>
      <c r="I8734" s="2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  <c r="AJ8734"/>
      <c r="AK8734"/>
      <c r="AL8734"/>
    </row>
    <row r="8735" spans="1:38">
      <c r="A8735"/>
      <c r="B8735"/>
      <c r="C8735"/>
      <c r="D8735"/>
      <c r="E8735"/>
      <c r="F8735"/>
      <c r="G8735" s="72"/>
      <c r="H8735" s="72"/>
      <c r="I8735" s="2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  <c r="AJ8735"/>
      <c r="AK8735"/>
      <c r="AL8735"/>
    </row>
    <row r="8736" spans="1:38">
      <c r="A8736"/>
      <c r="B8736"/>
      <c r="C8736"/>
      <c r="D8736"/>
      <c r="E8736"/>
      <c r="F8736"/>
      <c r="G8736" s="72"/>
      <c r="H8736" s="72"/>
      <c r="I8736" s="2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  <c r="AJ8736"/>
      <c r="AK8736"/>
      <c r="AL8736"/>
    </row>
    <row r="8737" spans="1:38">
      <c r="A8737"/>
      <c r="B8737"/>
      <c r="C8737"/>
      <c r="D8737"/>
      <c r="E8737"/>
      <c r="F8737"/>
      <c r="G8737" s="72"/>
      <c r="H8737" s="72"/>
      <c r="I8737" s="2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  <c r="AJ8737"/>
      <c r="AK8737"/>
      <c r="AL8737"/>
    </row>
    <row r="8738" spans="1:38">
      <c r="A8738"/>
      <c r="B8738"/>
      <c r="C8738"/>
      <c r="D8738"/>
      <c r="E8738"/>
      <c r="F8738"/>
      <c r="G8738" s="72"/>
      <c r="H8738" s="72"/>
      <c r="I8738" s="2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  <c r="AJ8738"/>
      <c r="AK8738"/>
      <c r="AL8738"/>
    </row>
    <row r="8739" spans="1:38">
      <c r="A8739"/>
      <c r="B8739"/>
      <c r="C8739"/>
      <c r="D8739"/>
      <c r="E8739"/>
      <c r="F8739"/>
      <c r="G8739" s="72"/>
      <c r="H8739" s="72"/>
      <c r="I8739" s="2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  <c r="AJ8739"/>
      <c r="AK8739"/>
      <c r="AL8739"/>
    </row>
    <row r="8740" spans="1:38">
      <c r="A8740"/>
      <c r="B8740"/>
      <c r="C8740"/>
      <c r="D8740"/>
      <c r="E8740"/>
      <c r="F8740"/>
      <c r="G8740" s="72"/>
      <c r="H8740" s="72"/>
      <c r="I8740" s="2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  <c r="AJ8740"/>
      <c r="AK8740"/>
      <c r="AL8740"/>
    </row>
    <row r="8741" spans="1:38">
      <c r="A8741"/>
      <c r="B8741"/>
      <c r="C8741"/>
      <c r="D8741"/>
      <c r="E8741"/>
      <c r="F8741"/>
      <c r="G8741" s="72"/>
      <c r="H8741" s="72"/>
      <c r="I8741" s="2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  <c r="AJ8741"/>
      <c r="AK8741"/>
      <c r="AL8741"/>
    </row>
    <row r="8742" spans="1:38">
      <c r="A8742"/>
      <c r="B8742"/>
      <c r="C8742"/>
      <c r="D8742"/>
      <c r="E8742"/>
      <c r="F8742"/>
      <c r="G8742" s="72"/>
      <c r="H8742" s="72"/>
      <c r="I8742" s="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  <c r="AJ8742"/>
      <c r="AK8742"/>
      <c r="AL8742"/>
    </row>
    <row r="8743" spans="1:38">
      <c r="A8743"/>
      <c r="B8743"/>
      <c r="C8743"/>
      <c r="D8743"/>
      <c r="E8743"/>
      <c r="F8743"/>
      <c r="G8743" s="72"/>
      <c r="H8743" s="72"/>
      <c r="I8743" s="2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  <c r="AJ8743"/>
      <c r="AK8743"/>
      <c r="AL8743"/>
    </row>
    <row r="8744" spans="1:38">
      <c r="A8744"/>
      <c r="B8744"/>
      <c r="C8744"/>
      <c r="D8744"/>
      <c r="E8744"/>
      <c r="F8744"/>
      <c r="G8744" s="72"/>
      <c r="H8744" s="72"/>
      <c r="I8744" s="2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  <c r="AJ8744"/>
      <c r="AK8744"/>
      <c r="AL8744"/>
    </row>
    <row r="8745" spans="1:38">
      <c r="A8745"/>
      <c r="B8745"/>
      <c r="C8745"/>
      <c r="D8745"/>
      <c r="E8745"/>
      <c r="F8745"/>
      <c r="G8745" s="72"/>
      <c r="H8745" s="72"/>
      <c r="I8745" s="2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  <c r="AJ8745"/>
      <c r="AK8745"/>
      <c r="AL8745"/>
    </row>
    <row r="8746" spans="1:38">
      <c r="A8746"/>
      <c r="B8746"/>
      <c r="C8746"/>
      <c r="D8746"/>
      <c r="E8746"/>
      <c r="F8746"/>
      <c r="G8746" s="72"/>
      <c r="H8746" s="72"/>
      <c r="I8746" s="2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  <c r="AJ8746"/>
      <c r="AK8746"/>
      <c r="AL8746"/>
    </row>
    <row r="8747" spans="1:38">
      <c r="A8747"/>
      <c r="B8747"/>
      <c r="C8747"/>
      <c r="D8747"/>
      <c r="E8747"/>
      <c r="F8747"/>
      <c r="G8747" s="72"/>
      <c r="H8747" s="72"/>
      <c r="I8747" s="2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  <c r="AJ8747"/>
      <c r="AK8747"/>
      <c r="AL8747"/>
    </row>
    <row r="8748" spans="1:38">
      <c r="A8748"/>
      <c r="B8748"/>
      <c r="C8748"/>
      <c r="D8748"/>
      <c r="E8748"/>
      <c r="F8748"/>
      <c r="G8748" s="72"/>
      <c r="H8748" s="72"/>
      <c r="I8748" s="2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  <c r="AF8748"/>
      <c r="AG8748"/>
      <c r="AH8748"/>
      <c r="AI8748"/>
      <c r="AJ8748"/>
      <c r="AK8748"/>
      <c r="AL8748"/>
    </row>
    <row r="8749" spans="1:38">
      <c r="A8749"/>
      <c r="B8749"/>
      <c r="C8749"/>
      <c r="D8749"/>
      <c r="E8749"/>
      <c r="F8749"/>
      <c r="G8749" s="72"/>
      <c r="H8749" s="72"/>
      <c r="I8749" s="2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  <c r="AJ8749"/>
      <c r="AK8749"/>
      <c r="AL8749"/>
    </row>
    <row r="8750" spans="1:38">
      <c r="A8750"/>
      <c r="B8750"/>
      <c r="C8750"/>
      <c r="D8750"/>
      <c r="E8750"/>
      <c r="F8750"/>
      <c r="G8750" s="72"/>
      <c r="H8750" s="72"/>
      <c r="I8750" s="2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  <c r="AJ8750"/>
      <c r="AK8750"/>
      <c r="AL8750"/>
    </row>
    <row r="8751" spans="1:38">
      <c r="A8751"/>
      <c r="B8751"/>
      <c r="C8751"/>
      <c r="D8751"/>
      <c r="E8751"/>
      <c r="F8751"/>
      <c r="G8751" s="72"/>
      <c r="H8751" s="72"/>
      <c r="I8751" s="2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  <c r="AJ8751"/>
      <c r="AK8751"/>
      <c r="AL8751"/>
    </row>
    <row r="8752" spans="1:38">
      <c r="A8752"/>
      <c r="B8752"/>
      <c r="C8752"/>
      <c r="D8752"/>
      <c r="E8752"/>
      <c r="F8752"/>
      <c r="G8752" s="72"/>
      <c r="H8752" s="72"/>
      <c r="I8752" s="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  <c r="AJ8752"/>
      <c r="AK8752"/>
      <c r="AL8752"/>
    </row>
    <row r="8753" spans="1:38">
      <c r="A8753"/>
      <c r="B8753"/>
      <c r="C8753"/>
      <c r="D8753"/>
      <c r="E8753"/>
      <c r="F8753"/>
      <c r="G8753" s="72"/>
      <c r="H8753" s="72"/>
      <c r="I8753" s="2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  <c r="AJ8753"/>
      <c r="AK8753"/>
      <c r="AL8753"/>
    </row>
    <row r="8754" spans="1:38">
      <c r="A8754"/>
      <c r="B8754"/>
      <c r="C8754"/>
      <c r="D8754"/>
      <c r="E8754"/>
      <c r="F8754"/>
      <c r="G8754" s="72"/>
      <c r="H8754" s="72"/>
      <c r="I8754" s="2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  <c r="AJ8754"/>
      <c r="AK8754"/>
      <c r="AL8754"/>
    </row>
    <row r="8755" spans="1:38">
      <c r="A8755"/>
      <c r="B8755"/>
      <c r="C8755"/>
      <c r="D8755"/>
      <c r="E8755"/>
      <c r="F8755"/>
      <c r="G8755" s="72"/>
      <c r="H8755" s="72"/>
      <c r="I8755" s="2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  <c r="AJ8755"/>
      <c r="AK8755"/>
      <c r="AL8755"/>
    </row>
    <row r="8756" spans="1:38">
      <c r="A8756"/>
      <c r="B8756"/>
      <c r="C8756"/>
      <c r="D8756"/>
      <c r="E8756"/>
      <c r="F8756"/>
      <c r="G8756" s="72"/>
      <c r="H8756" s="72"/>
      <c r="I8756" s="2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  <c r="AJ8756"/>
      <c r="AK8756"/>
      <c r="AL8756"/>
    </row>
    <row r="8757" spans="1:38">
      <c r="A8757"/>
      <c r="B8757"/>
      <c r="C8757"/>
      <c r="D8757"/>
      <c r="E8757"/>
      <c r="F8757"/>
      <c r="G8757" s="72"/>
      <c r="H8757" s="72"/>
      <c r="I8757" s="2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  <c r="AJ8757"/>
      <c r="AK8757"/>
      <c r="AL8757"/>
    </row>
    <row r="8758" spans="1:38">
      <c r="A8758"/>
      <c r="B8758"/>
      <c r="C8758"/>
      <c r="D8758"/>
      <c r="E8758"/>
      <c r="F8758"/>
      <c r="G8758" s="72"/>
      <c r="H8758" s="72"/>
      <c r="I8758" s="2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  <c r="AJ8758"/>
      <c r="AK8758"/>
      <c r="AL8758"/>
    </row>
    <row r="8759" spans="1:38">
      <c r="A8759"/>
      <c r="B8759"/>
      <c r="C8759"/>
      <c r="D8759"/>
      <c r="E8759"/>
      <c r="F8759"/>
      <c r="G8759" s="72"/>
      <c r="H8759" s="72"/>
      <c r="I8759" s="2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  <c r="AJ8759"/>
      <c r="AK8759"/>
      <c r="AL8759"/>
    </row>
    <row r="8760" spans="1:38">
      <c r="A8760"/>
      <c r="B8760"/>
      <c r="C8760"/>
      <c r="D8760"/>
      <c r="E8760"/>
      <c r="F8760"/>
      <c r="G8760" s="72"/>
      <c r="H8760" s="72"/>
      <c r="I8760" s="2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  <c r="AJ8760"/>
      <c r="AK8760"/>
      <c r="AL8760"/>
    </row>
    <row r="8761" spans="1:38">
      <c r="A8761"/>
      <c r="B8761"/>
      <c r="C8761"/>
      <c r="D8761"/>
      <c r="E8761"/>
      <c r="F8761"/>
      <c r="G8761" s="72"/>
      <c r="H8761" s="72"/>
      <c r="I8761" s="2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  <c r="AJ8761"/>
      <c r="AK8761"/>
      <c r="AL8761"/>
    </row>
    <row r="8762" spans="1:38">
      <c r="A8762"/>
      <c r="B8762"/>
      <c r="C8762"/>
      <c r="D8762"/>
      <c r="E8762"/>
      <c r="F8762"/>
      <c r="G8762" s="72"/>
      <c r="H8762" s="72"/>
      <c r="I8762" s="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  <c r="AJ8762"/>
      <c r="AK8762"/>
      <c r="AL8762"/>
    </row>
    <row r="8763" spans="1:38">
      <c r="A8763"/>
      <c r="B8763"/>
      <c r="C8763"/>
      <c r="D8763"/>
      <c r="E8763"/>
      <c r="F8763"/>
      <c r="G8763" s="72"/>
      <c r="H8763" s="72"/>
      <c r="I8763" s="2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  <c r="AJ8763"/>
      <c r="AK8763"/>
      <c r="AL8763"/>
    </row>
    <row r="8764" spans="1:38">
      <c r="A8764"/>
      <c r="B8764"/>
      <c r="C8764"/>
      <c r="D8764"/>
      <c r="E8764"/>
      <c r="F8764"/>
      <c r="G8764" s="72"/>
      <c r="H8764" s="72"/>
      <c r="I8764" s="2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  <c r="AJ8764"/>
      <c r="AK8764"/>
      <c r="AL8764"/>
    </row>
    <row r="8765" spans="1:38">
      <c r="A8765"/>
      <c r="B8765"/>
      <c r="C8765"/>
      <c r="D8765"/>
      <c r="E8765"/>
      <c r="F8765"/>
      <c r="G8765" s="72"/>
      <c r="H8765" s="72"/>
      <c r="I8765" s="2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  <c r="AF8765"/>
      <c r="AG8765"/>
      <c r="AH8765"/>
      <c r="AI8765"/>
      <c r="AJ8765"/>
      <c r="AK8765"/>
      <c r="AL8765"/>
    </row>
    <row r="8766" spans="1:38">
      <c r="A8766"/>
      <c r="B8766"/>
      <c r="C8766"/>
      <c r="D8766"/>
      <c r="E8766"/>
      <c r="F8766"/>
      <c r="G8766" s="72"/>
      <c r="H8766" s="72"/>
      <c r="I8766" s="2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  <c r="AJ8766"/>
      <c r="AK8766"/>
      <c r="AL8766"/>
    </row>
    <row r="8767" spans="1:38">
      <c r="A8767"/>
      <c r="B8767"/>
      <c r="C8767"/>
      <c r="D8767"/>
      <c r="E8767"/>
      <c r="F8767"/>
      <c r="G8767" s="72"/>
      <c r="H8767" s="72"/>
      <c r="I8767" s="2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  <c r="AJ8767"/>
      <c r="AK8767"/>
      <c r="AL8767"/>
    </row>
    <row r="8768" spans="1:38">
      <c r="A8768"/>
      <c r="B8768"/>
      <c r="C8768"/>
      <c r="D8768"/>
      <c r="E8768"/>
      <c r="F8768"/>
      <c r="G8768" s="72"/>
      <c r="H8768" s="72"/>
      <c r="I8768" s="2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  <c r="AJ8768"/>
      <c r="AK8768"/>
      <c r="AL8768"/>
    </row>
    <row r="8769" spans="1:38">
      <c r="A8769"/>
      <c r="B8769"/>
      <c r="C8769"/>
      <c r="D8769"/>
      <c r="E8769"/>
      <c r="F8769"/>
      <c r="G8769" s="72"/>
      <c r="H8769" s="72"/>
      <c r="I8769" s="2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  <c r="AJ8769"/>
      <c r="AK8769"/>
      <c r="AL8769"/>
    </row>
    <row r="8770" spans="1:38">
      <c r="A8770"/>
      <c r="B8770"/>
      <c r="C8770"/>
      <c r="D8770"/>
      <c r="E8770"/>
      <c r="F8770"/>
      <c r="G8770" s="72"/>
      <c r="H8770" s="72"/>
      <c r="I8770" s="2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  <c r="AJ8770"/>
      <c r="AK8770"/>
      <c r="AL8770"/>
    </row>
    <row r="8771" spans="1:38">
      <c r="A8771"/>
      <c r="B8771"/>
      <c r="C8771"/>
      <c r="D8771"/>
      <c r="E8771"/>
      <c r="F8771"/>
      <c r="G8771" s="72"/>
      <c r="H8771" s="72"/>
      <c r="I8771" s="2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  <c r="AJ8771"/>
      <c r="AK8771"/>
      <c r="AL8771"/>
    </row>
    <row r="8772" spans="1:38">
      <c r="A8772"/>
      <c r="B8772"/>
      <c r="C8772"/>
      <c r="D8772"/>
      <c r="E8772"/>
      <c r="F8772"/>
      <c r="G8772" s="72"/>
      <c r="H8772" s="72"/>
      <c r="I8772" s="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  <c r="AJ8772"/>
      <c r="AK8772"/>
      <c r="AL8772"/>
    </row>
    <row r="8773" spans="1:38">
      <c r="A8773"/>
      <c r="B8773"/>
      <c r="C8773"/>
      <c r="D8773"/>
      <c r="E8773"/>
      <c r="F8773"/>
      <c r="G8773" s="72"/>
      <c r="H8773" s="72"/>
      <c r="I8773" s="2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  <c r="AJ8773"/>
      <c r="AK8773"/>
      <c r="AL8773"/>
    </row>
    <row r="8774" spans="1:38">
      <c r="A8774"/>
      <c r="B8774"/>
      <c r="C8774"/>
      <c r="D8774"/>
      <c r="E8774"/>
      <c r="F8774"/>
      <c r="G8774" s="72"/>
      <c r="H8774" s="72"/>
      <c r="I8774" s="2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  <c r="AJ8774"/>
      <c r="AK8774"/>
      <c r="AL8774"/>
    </row>
    <row r="8775" spans="1:38">
      <c r="A8775"/>
      <c r="B8775"/>
      <c r="C8775"/>
      <c r="D8775"/>
      <c r="E8775"/>
      <c r="F8775"/>
      <c r="G8775" s="72"/>
      <c r="H8775" s="72"/>
      <c r="I8775" s="2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  <c r="AJ8775"/>
      <c r="AK8775"/>
      <c r="AL8775"/>
    </row>
    <row r="8776" spans="1:38">
      <c r="A8776"/>
      <c r="B8776"/>
      <c r="C8776"/>
      <c r="D8776"/>
      <c r="E8776"/>
      <c r="F8776"/>
      <c r="G8776" s="72"/>
      <c r="H8776" s="72"/>
      <c r="I8776" s="2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  <c r="AJ8776"/>
      <c r="AK8776"/>
      <c r="AL8776"/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4:M1007"/>
  <sheetViews>
    <sheetView topLeftCell="A3" workbookViewId="0">
      <selection activeCell="J11" sqref="J11"/>
    </sheetView>
  </sheetViews>
  <sheetFormatPr defaultColWidth="8.90625" defaultRowHeight="14.5"/>
  <cols>
    <col min="1" max="3" width="8.90625" style="43"/>
    <col min="4" max="4" width="11.6328125" style="43" customWidth="1"/>
    <col min="5" max="16384" width="8.90625" style="43"/>
  </cols>
  <sheetData>
    <row r="4" spans="1:13" ht="18.5">
      <c r="B4" s="46" t="s">
        <v>11631</v>
      </c>
      <c r="C4" s="97" t="s">
        <v>11632</v>
      </c>
      <c r="D4" s="97"/>
      <c r="E4" s="97"/>
      <c r="F4" s="97"/>
      <c r="G4" s="97"/>
      <c r="H4" s="97"/>
      <c r="I4" s="97"/>
      <c r="J4" s="97"/>
      <c r="K4" s="97"/>
      <c r="L4" s="97"/>
      <c r="M4" s="97"/>
    </row>
    <row r="5" spans="1:13">
      <c r="A5"/>
    </row>
    <row r="6" spans="1:13">
      <c r="A6"/>
    </row>
    <row r="7" spans="1:13">
      <c r="D7" s="25" t="s">
        <v>1</v>
      </c>
      <c r="E7"/>
    </row>
    <row r="8" spans="1:13">
      <c r="D8" s="13" t="s">
        <v>70</v>
      </c>
    </row>
    <row r="9" spans="1:13">
      <c r="D9" s="13" t="s">
        <v>26</v>
      </c>
    </row>
    <row r="10" spans="1:13">
      <c r="D10" s="13" t="s">
        <v>13</v>
      </c>
    </row>
    <row r="11" spans="1:13">
      <c r="D11" s="13" t="s">
        <v>13</v>
      </c>
    </row>
    <row r="12" spans="1:13">
      <c r="D12" s="13" t="s">
        <v>26</v>
      </c>
    </row>
    <row r="13" spans="1:13">
      <c r="D13" s="13" t="s">
        <v>22</v>
      </c>
    </row>
    <row r="14" spans="1:13">
      <c r="D14" s="13" t="s">
        <v>61</v>
      </c>
    </row>
    <row r="15" spans="1:13">
      <c r="D15" s="13" t="s">
        <v>26</v>
      </c>
    </row>
    <row r="16" spans="1:13">
      <c r="D16" s="13" t="s">
        <v>26</v>
      </c>
    </row>
    <row r="17" spans="4:4">
      <c r="D17" s="13" t="s">
        <v>26</v>
      </c>
    </row>
    <row r="18" spans="4:4">
      <c r="D18" s="13" t="s">
        <v>26</v>
      </c>
    </row>
    <row r="19" spans="4:4">
      <c r="D19" s="13" t="s">
        <v>26</v>
      </c>
    </row>
    <row r="20" spans="4:4">
      <c r="D20" s="13" t="s">
        <v>26</v>
      </c>
    </row>
    <row r="21" spans="4:4">
      <c r="D21" s="13" t="s">
        <v>26</v>
      </c>
    </row>
    <row r="22" spans="4:4">
      <c r="D22" s="13" t="s">
        <v>26</v>
      </c>
    </row>
    <row r="23" spans="4:4">
      <c r="D23" s="13" t="s">
        <v>26</v>
      </c>
    </row>
    <row r="24" spans="4:4">
      <c r="D24" s="13" t="s">
        <v>26</v>
      </c>
    </row>
    <row r="25" spans="4:4">
      <c r="D25" s="13" t="s">
        <v>26</v>
      </c>
    </row>
    <row r="26" spans="4:4">
      <c r="D26" s="13" t="s">
        <v>26</v>
      </c>
    </row>
    <row r="27" spans="4:4">
      <c r="D27" s="13" t="s">
        <v>26</v>
      </c>
    </row>
    <row r="28" spans="4:4">
      <c r="D28" s="13" t="s">
        <v>26</v>
      </c>
    </row>
    <row r="29" spans="4:4">
      <c r="D29" s="13" t="s">
        <v>26</v>
      </c>
    </row>
    <row r="30" spans="4:4">
      <c r="D30" s="13" t="s">
        <v>26</v>
      </c>
    </row>
    <row r="31" spans="4:4">
      <c r="D31" s="13" t="s">
        <v>26</v>
      </c>
    </row>
    <row r="32" spans="4:4">
      <c r="D32" s="13" t="s">
        <v>26</v>
      </c>
    </row>
    <row r="33" spans="4:4">
      <c r="D33" s="13" t="s">
        <v>70</v>
      </c>
    </row>
    <row r="34" spans="4:4">
      <c r="D34" s="13" t="s">
        <v>70</v>
      </c>
    </row>
    <row r="35" spans="4:4">
      <c r="D35" s="13" t="s">
        <v>70</v>
      </c>
    </row>
    <row r="36" spans="4:4">
      <c r="D36" s="13" t="s">
        <v>70</v>
      </c>
    </row>
    <row r="37" spans="4:4">
      <c r="D37" s="13" t="s">
        <v>70</v>
      </c>
    </row>
    <row r="38" spans="4:4">
      <c r="D38" s="13" t="s">
        <v>70</v>
      </c>
    </row>
    <row r="39" spans="4:4">
      <c r="D39" s="13" t="s">
        <v>70</v>
      </c>
    </row>
    <row r="40" spans="4:4">
      <c r="D40" s="13" t="s">
        <v>70</v>
      </c>
    </row>
    <row r="41" spans="4:4">
      <c r="D41" s="13" t="s">
        <v>70</v>
      </c>
    </row>
    <row r="42" spans="4:4">
      <c r="D42" s="13" t="s">
        <v>70</v>
      </c>
    </row>
    <row r="43" spans="4:4">
      <c r="D43" s="13" t="s">
        <v>70</v>
      </c>
    </row>
    <row r="44" spans="4:4">
      <c r="D44" s="13" t="s">
        <v>70</v>
      </c>
    </row>
    <row r="45" spans="4:4">
      <c r="D45" s="13" t="s">
        <v>70</v>
      </c>
    </row>
    <row r="46" spans="4:4">
      <c r="D46" s="13" t="s">
        <v>26</v>
      </c>
    </row>
    <row r="47" spans="4:4">
      <c r="D47" s="13" t="s">
        <v>70</v>
      </c>
    </row>
    <row r="48" spans="4:4">
      <c r="D48" s="13" t="s">
        <v>70</v>
      </c>
    </row>
    <row r="49" spans="4:4">
      <c r="D49" s="13" t="s">
        <v>70</v>
      </c>
    </row>
    <row r="50" spans="4:4">
      <c r="D50" s="13" t="s">
        <v>70</v>
      </c>
    </row>
    <row r="51" spans="4:4">
      <c r="D51" s="13" t="s">
        <v>26</v>
      </c>
    </row>
    <row r="52" spans="4:4">
      <c r="D52" s="13" t="s">
        <v>70</v>
      </c>
    </row>
    <row r="53" spans="4:4">
      <c r="D53" s="13" t="s">
        <v>70</v>
      </c>
    </row>
    <row r="54" spans="4:4">
      <c r="D54" s="13" t="s">
        <v>26</v>
      </c>
    </row>
    <row r="55" spans="4:4">
      <c r="D55" s="13" t="s">
        <v>70</v>
      </c>
    </row>
    <row r="56" spans="4:4">
      <c r="D56" s="13" t="s">
        <v>70</v>
      </c>
    </row>
    <row r="57" spans="4:4">
      <c r="D57" s="13" t="s">
        <v>26</v>
      </c>
    </row>
    <row r="58" spans="4:4">
      <c r="D58" s="13" t="s">
        <v>26</v>
      </c>
    </row>
    <row r="59" spans="4:4">
      <c r="D59" s="13" t="s">
        <v>26</v>
      </c>
    </row>
    <row r="60" spans="4:4">
      <c r="D60" s="13" t="s">
        <v>26</v>
      </c>
    </row>
    <row r="61" spans="4:4">
      <c r="D61" s="13" t="s">
        <v>70</v>
      </c>
    </row>
    <row r="62" spans="4:4">
      <c r="D62" s="13" t="s">
        <v>26</v>
      </c>
    </row>
    <row r="63" spans="4:4">
      <c r="D63" s="13" t="s">
        <v>70</v>
      </c>
    </row>
    <row r="64" spans="4:4">
      <c r="D64" s="13" t="s">
        <v>70</v>
      </c>
    </row>
    <row r="65" spans="4:4">
      <c r="D65" s="13" t="s">
        <v>70</v>
      </c>
    </row>
    <row r="66" spans="4:4">
      <c r="D66" s="13" t="s">
        <v>26</v>
      </c>
    </row>
    <row r="67" spans="4:4">
      <c r="D67" s="13" t="s">
        <v>26</v>
      </c>
    </row>
    <row r="68" spans="4:4">
      <c r="D68" s="13" t="s">
        <v>73</v>
      </c>
    </row>
    <row r="69" spans="4:4">
      <c r="D69" s="13" t="s">
        <v>26</v>
      </c>
    </row>
    <row r="70" spans="4:4">
      <c r="D70" s="13" t="s">
        <v>26</v>
      </c>
    </row>
    <row r="71" spans="4:4">
      <c r="D71" s="13" t="s">
        <v>26</v>
      </c>
    </row>
    <row r="72" spans="4:4">
      <c r="D72" s="13" t="s">
        <v>73</v>
      </c>
    </row>
    <row r="73" spans="4:4">
      <c r="D73" s="13" t="s">
        <v>26</v>
      </c>
    </row>
    <row r="74" spans="4:4">
      <c r="D74" s="13" t="s">
        <v>26</v>
      </c>
    </row>
    <row r="75" spans="4:4">
      <c r="D75" s="13" t="s">
        <v>73</v>
      </c>
    </row>
    <row r="76" spans="4:4">
      <c r="D76" s="13" t="s">
        <v>73</v>
      </c>
    </row>
    <row r="77" spans="4:4">
      <c r="D77" s="13" t="s">
        <v>73</v>
      </c>
    </row>
    <row r="78" spans="4:4">
      <c r="D78" s="13" t="s">
        <v>73</v>
      </c>
    </row>
    <row r="79" spans="4:4">
      <c r="D79" s="13" t="s">
        <v>26</v>
      </c>
    </row>
    <row r="80" spans="4:4">
      <c r="D80" s="13" t="s">
        <v>26</v>
      </c>
    </row>
    <row r="81" spans="4:4">
      <c r="D81" s="13" t="s">
        <v>73</v>
      </c>
    </row>
    <row r="82" spans="4:4">
      <c r="D82" s="13" t="s">
        <v>73</v>
      </c>
    </row>
    <row r="83" spans="4:4">
      <c r="D83" s="13" t="s">
        <v>26</v>
      </c>
    </row>
    <row r="84" spans="4:4">
      <c r="D84" s="13" t="s">
        <v>26</v>
      </c>
    </row>
    <row r="85" spans="4:4">
      <c r="D85" s="13" t="s">
        <v>26</v>
      </c>
    </row>
    <row r="86" spans="4:4">
      <c r="D86" s="13" t="s">
        <v>26</v>
      </c>
    </row>
    <row r="87" spans="4:4">
      <c r="D87" s="13" t="s">
        <v>26</v>
      </c>
    </row>
    <row r="88" spans="4:4">
      <c r="D88" s="13" t="s">
        <v>26</v>
      </c>
    </row>
    <row r="89" spans="4:4">
      <c r="D89" s="13" t="s">
        <v>26</v>
      </c>
    </row>
    <row r="90" spans="4:4">
      <c r="D90" s="13" t="s">
        <v>26</v>
      </c>
    </row>
    <row r="91" spans="4:4">
      <c r="D91" s="13" t="s">
        <v>26</v>
      </c>
    </row>
    <row r="92" spans="4:4">
      <c r="D92" s="13" t="s">
        <v>26</v>
      </c>
    </row>
    <row r="93" spans="4:4">
      <c r="D93" s="13" t="s">
        <v>70</v>
      </c>
    </row>
    <row r="94" spans="4:4">
      <c r="D94" s="13" t="s">
        <v>70</v>
      </c>
    </row>
    <row r="95" spans="4:4">
      <c r="D95" s="13" t="s">
        <v>70</v>
      </c>
    </row>
    <row r="96" spans="4:4">
      <c r="D96" s="13" t="s">
        <v>70</v>
      </c>
    </row>
    <row r="97" spans="4:4">
      <c r="D97" s="13" t="s">
        <v>70</v>
      </c>
    </row>
    <row r="98" spans="4:4">
      <c r="D98" s="13" t="s">
        <v>70</v>
      </c>
    </row>
    <row r="99" spans="4:4">
      <c r="D99" s="13" t="s">
        <v>70</v>
      </c>
    </row>
    <row r="100" spans="4:4">
      <c r="D100" s="13" t="s">
        <v>70</v>
      </c>
    </row>
    <row r="101" spans="4:4">
      <c r="D101" s="13" t="s">
        <v>70</v>
      </c>
    </row>
    <row r="102" spans="4:4">
      <c r="D102" s="13" t="s">
        <v>70</v>
      </c>
    </row>
    <row r="103" spans="4:4">
      <c r="D103" s="13" t="s">
        <v>70</v>
      </c>
    </row>
    <row r="104" spans="4:4">
      <c r="D104" s="13" t="s">
        <v>70</v>
      </c>
    </row>
    <row r="105" spans="4:4">
      <c r="D105" s="13" t="s">
        <v>70</v>
      </c>
    </row>
    <row r="106" spans="4:4">
      <c r="D106" s="13" t="s">
        <v>70</v>
      </c>
    </row>
    <row r="107" spans="4:4">
      <c r="D107" s="13" t="s">
        <v>70</v>
      </c>
    </row>
    <row r="108" spans="4:4">
      <c r="D108" s="13" t="s">
        <v>70</v>
      </c>
    </row>
    <row r="109" spans="4:4">
      <c r="D109" s="13" t="s">
        <v>70</v>
      </c>
    </row>
    <row r="110" spans="4:4">
      <c r="D110" s="13" t="s">
        <v>70</v>
      </c>
    </row>
    <row r="111" spans="4:4">
      <c r="D111" s="13" t="s">
        <v>70</v>
      </c>
    </row>
    <row r="112" spans="4:4">
      <c r="D112" s="13" t="s">
        <v>70</v>
      </c>
    </row>
    <row r="113" spans="4:4">
      <c r="D113" s="13" t="s">
        <v>70</v>
      </c>
    </row>
    <row r="114" spans="4:4">
      <c r="D114" s="13" t="s">
        <v>70</v>
      </c>
    </row>
    <row r="115" spans="4:4">
      <c r="D115" s="13" t="s">
        <v>70</v>
      </c>
    </row>
    <row r="116" spans="4:4">
      <c r="D116" s="13" t="s">
        <v>70</v>
      </c>
    </row>
    <row r="117" spans="4:4">
      <c r="D117" s="13" t="s">
        <v>70</v>
      </c>
    </row>
    <row r="118" spans="4:4">
      <c r="D118" s="13" t="s">
        <v>70</v>
      </c>
    </row>
    <row r="119" spans="4:4">
      <c r="D119" s="13" t="s">
        <v>70</v>
      </c>
    </row>
    <row r="120" spans="4:4">
      <c r="D120" s="13" t="s">
        <v>70</v>
      </c>
    </row>
    <row r="121" spans="4:4">
      <c r="D121" s="13" t="s">
        <v>70</v>
      </c>
    </row>
    <row r="122" spans="4:4">
      <c r="D122" s="13" t="s">
        <v>13</v>
      </c>
    </row>
    <row r="123" spans="4:4">
      <c r="D123" s="13" t="s">
        <v>70</v>
      </c>
    </row>
    <row r="124" spans="4:4">
      <c r="D124" s="13" t="s">
        <v>70</v>
      </c>
    </row>
    <row r="125" spans="4:4">
      <c r="D125" s="13" t="s">
        <v>70</v>
      </c>
    </row>
    <row r="126" spans="4:4">
      <c r="D126" s="13" t="s">
        <v>70</v>
      </c>
    </row>
    <row r="127" spans="4:4">
      <c r="D127" s="13" t="s">
        <v>70</v>
      </c>
    </row>
    <row r="128" spans="4:4">
      <c r="D128" s="13" t="s">
        <v>70</v>
      </c>
    </row>
    <row r="129" spans="4:4">
      <c r="D129" s="13" t="s">
        <v>70</v>
      </c>
    </row>
    <row r="130" spans="4:4">
      <c r="D130" s="13" t="s">
        <v>70</v>
      </c>
    </row>
    <row r="131" spans="4:4">
      <c r="D131" s="13" t="s">
        <v>70</v>
      </c>
    </row>
    <row r="132" spans="4:4">
      <c r="D132" s="13" t="s">
        <v>70</v>
      </c>
    </row>
    <row r="133" spans="4:4">
      <c r="D133" s="13" t="s">
        <v>70</v>
      </c>
    </row>
    <row r="134" spans="4:4">
      <c r="D134" s="13" t="s">
        <v>70</v>
      </c>
    </row>
    <row r="135" spans="4:4">
      <c r="D135" s="13" t="s">
        <v>70</v>
      </c>
    </row>
    <row r="136" spans="4:4">
      <c r="D136" s="13" t="s">
        <v>70</v>
      </c>
    </row>
    <row r="137" spans="4:4">
      <c r="D137" s="13" t="s">
        <v>70</v>
      </c>
    </row>
    <row r="138" spans="4:4">
      <c r="D138" s="13" t="s">
        <v>70</v>
      </c>
    </row>
    <row r="139" spans="4:4">
      <c r="D139" s="13" t="s">
        <v>70</v>
      </c>
    </row>
    <row r="140" spans="4:4">
      <c r="D140" s="13" t="s">
        <v>70</v>
      </c>
    </row>
    <row r="141" spans="4:4">
      <c r="D141" s="13" t="s">
        <v>70</v>
      </c>
    </row>
    <row r="142" spans="4:4">
      <c r="D142" s="13" t="s">
        <v>70</v>
      </c>
    </row>
    <row r="143" spans="4:4">
      <c r="D143" s="13" t="s">
        <v>70</v>
      </c>
    </row>
    <row r="144" spans="4:4">
      <c r="D144" s="13" t="s">
        <v>70</v>
      </c>
    </row>
    <row r="145" spans="4:4">
      <c r="D145" s="13" t="s">
        <v>70</v>
      </c>
    </row>
    <row r="146" spans="4:4">
      <c r="D146" s="13" t="s">
        <v>70</v>
      </c>
    </row>
    <row r="147" spans="4:4">
      <c r="D147" s="13" t="s">
        <v>70</v>
      </c>
    </row>
    <row r="148" spans="4:4">
      <c r="D148" s="13" t="s">
        <v>70</v>
      </c>
    </row>
    <row r="149" spans="4:4">
      <c r="D149" s="13" t="s">
        <v>70</v>
      </c>
    </row>
    <row r="150" spans="4:4">
      <c r="D150" s="13" t="s">
        <v>70</v>
      </c>
    </row>
    <row r="151" spans="4:4">
      <c r="D151" s="13" t="s">
        <v>70</v>
      </c>
    </row>
    <row r="152" spans="4:4">
      <c r="D152" s="13" t="s">
        <v>70</v>
      </c>
    </row>
    <row r="153" spans="4:4">
      <c r="D153" s="13" t="s">
        <v>70</v>
      </c>
    </row>
    <row r="154" spans="4:4">
      <c r="D154" s="13" t="s">
        <v>70</v>
      </c>
    </row>
    <row r="155" spans="4:4">
      <c r="D155" s="13" t="s">
        <v>70</v>
      </c>
    </row>
    <row r="156" spans="4:4">
      <c r="D156" s="13" t="s">
        <v>70</v>
      </c>
    </row>
    <row r="157" spans="4:4">
      <c r="D157" s="13" t="s">
        <v>70</v>
      </c>
    </row>
    <row r="158" spans="4:4">
      <c r="D158" s="13" t="s">
        <v>70</v>
      </c>
    </row>
    <row r="159" spans="4:4">
      <c r="D159" s="13" t="s">
        <v>70</v>
      </c>
    </row>
    <row r="160" spans="4:4">
      <c r="D160" s="13" t="s">
        <v>70</v>
      </c>
    </row>
    <row r="161" spans="4:4">
      <c r="D161" s="13" t="s">
        <v>70</v>
      </c>
    </row>
    <row r="162" spans="4:4">
      <c r="D162" s="13" t="s">
        <v>70</v>
      </c>
    </row>
    <row r="163" spans="4:4">
      <c r="D163" s="13" t="s">
        <v>70</v>
      </c>
    </row>
    <row r="164" spans="4:4">
      <c r="D164" s="13" t="s">
        <v>70</v>
      </c>
    </row>
    <row r="165" spans="4:4">
      <c r="D165" s="13" t="s">
        <v>70</v>
      </c>
    </row>
    <row r="166" spans="4:4">
      <c r="D166" s="13" t="s">
        <v>70</v>
      </c>
    </row>
    <row r="167" spans="4:4">
      <c r="D167" s="13" t="s">
        <v>70</v>
      </c>
    </row>
    <row r="168" spans="4:4">
      <c r="D168" s="13" t="s">
        <v>70</v>
      </c>
    </row>
    <row r="169" spans="4:4">
      <c r="D169" s="13" t="s">
        <v>70</v>
      </c>
    </row>
    <row r="170" spans="4:4">
      <c r="D170" s="13" t="s">
        <v>70</v>
      </c>
    </row>
    <row r="171" spans="4:4">
      <c r="D171" s="13" t="s">
        <v>70</v>
      </c>
    </row>
    <row r="172" spans="4:4">
      <c r="D172" s="13" t="s">
        <v>70</v>
      </c>
    </row>
    <row r="173" spans="4:4">
      <c r="D173" s="13" t="s">
        <v>70</v>
      </c>
    </row>
    <row r="174" spans="4:4">
      <c r="D174" s="13" t="s">
        <v>70</v>
      </c>
    </row>
    <row r="175" spans="4:4">
      <c r="D175" s="13" t="s">
        <v>70</v>
      </c>
    </row>
    <row r="176" spans="4:4">
      <c r="D176" s="13" t="s">
        <v>70</v>
      </c>
    </row>
    <row r="177" spans="4:4">
      <c r="D177" s="13" t="s">
        <v>70</v>
      </c>
    </row>
    <row r="178" spans="4:4">
      <c r="D178" s="13" t="s">
        <v>70</v>
      </c>
    </row>
    <row r="179" spans="4:4">
      <c r="D179" s="13" t="s">
        <v>70</v>
      </c>
    </row>
    <row r="180" spans="4:4">
      <c r="D180" s="13" t="s">
        <v>70</v>
      </c>
    </row>
    <row r="181" spans="4:4">
      <c r="D181" s="13" t="s">
        <v>70</v>
      </c>
    </row>
    <row r="182" spans="4:4">
      <c r="D182" s="13" t="s">
        <v>70</v>
      </c>
    </row>
    <row r="183" spans="4:4">
      <c r="D183" s="13" t="s">
        <v>70</v>
      </c>
    </row>
    <row r="184" spans="4:4">
      <c r="D184" s="13" t="s">
        <v>70</v>
      </c>
    </row>
    <row r="185" spans="4:4">
      <c r="D185" s="13" t="s">
        <v>70</v>
      </c>
    </row>
    <row r="186" spans="4:4">
      <c r="D186" s="13" t="s">
        <v>70</v>
      </c>
    </row>
    <row r="187" spans="4:4">
      <c r="D187" s="13" t="s">
        <v>70</v>
      </c>
    </row>
    <row r="188" spans="4:4">
      <c r="D188" s="13" t="s">
        <v>70</v>
      </c>
    </row>
    <row r="189" spans="4:4">
      <c r="D189" s="13" t="s">
        <v>70</v>
      </c>
    </row>
    <row r="190" spans="4:4">
      <c r="D190" s="13" t="s">
        <v>70</v>
      </c>
    </row>
    <row r="191" spans="4:4">
      <c r="D191" s="13" t="s">
        <v>70</v>
      </c>
    </row>
    <row r="192" spans="4:4">
      <c r="D192" s="13" t="s">
        <v>70</v>
      </c>
    </row>
    <row r="193" spans="4:4">
      <c r="D193" s="13" t="s">
        <v>70</v>
      </c>
    </row>
    <row r="194" spans="4:4">
      <c r="D194" s="13" t="s">
        <v>70</v>
      </c>
    </row>
    <row r="195" spans="4:4">
      <c r="D195" s="13" t="s">
        <v>70</v>
      </c>
    </row>
    <row r="196" spans="4:4">
      <c r="D196" s="13" t="s">
        <v>70</v>
      </c>
    </row>
    <row r="197" spans="4:4">
      <c r="D197" s="13" t="s">
        <v>70</v>
      </c>
    </row>
    <row r="198" spans="4:4">
      <c r="D198" s="13" t="s">
        <v>70</v>
      </c>
    </row>
    <row r="199" spans="4:4">
      <c r="D199" s="13" t="s">
        <v>70</v>
      </c>
    </row>
    <row r="200" spans="4:4">
      <c r="D200" s="13" t="s">
        <v>70</v>
      </c>
    </row>
    <row r="201" spans="4:4">
      <c r="D201" s="13" t="s">
        <v>70</v>
      </c>
    </row>
    <row r="202" spans="4:4">
      <c r="D202" s="13" t="s">
        <v>26</v>
      </c>
    </row>
    <row r="203" spans="4:4">
      <c r="D203" s="13" t="s">
        <v>70</v>
      </c>
    </row>
    <row r="204" spans="4:4">
      <c r="D204" s="13" t="s">
        <v>70</v>
      </c>
    </row>
    <row r="205" spans="4:4">
      <c r="D205" s="13" t="s">
        <v>70</v>
      </c>
    </row>
    <row r="206" spans="4:4">
      <c r="D206" s="13" t="s">
        <v>26</v>
      </c>
    </row>
    <row r="207" spans="4:4">
      <c r="D207" s="13" t="s">
        <v>26</v>
      </c>
    </row>
    <row r="208" spans="4:4">
      <c r="D208" s="13" t="s">
        <v>26</v>
      </c>
    </row>
    <row r="209" spans="4:4">
      <c r="D209" s="13" t="s">
        <v>70</v>
      </c>
    </row>
    <row r="210" spans="4:4">
      <c r="D210" s="13" t="s">
        <v>26</v>
      </c>
    </row>
    <row r="211" spans="4:4">
      <c r="D211" s="13" t="s">
        <v>26</v>
      </c>
    </row>
    <row r="212" spans="4:4">
      <c r="D212" s="13" t="s">
        <v>65</v>
      </c>
    </row>
    <row r="213" spans="4:4">
      <c r="D213" s="13" t="s">
        <v>56</v>
      </c>
    </row>
    <row r="214" spans="4:4">
      <c r="D214" s="13" t="s">
        <v>56</v>
      </c>
    </row>
    <row r="215" spans="4:4">
      <c r="D215" s="13" t="s">
        <v>56</v>
      </c>
    </row>
    <row r="216" spans="4:4">
      <c r="D216" s="13" t="s">
        <v>56</v>
      </c>
    </row>
    <row r="217" spans="4:4">
      <c r="D217" s="13" t="s">
        <v>56</v>
      </c>
    </row>
    <row r="218" spans="4:4">
      <c r="D218" s="13" t="s">
        <v>56</v>
      </c>
    </row>
    <row r="219" spans="4:4">
      <c r="D219" s="13" t="s">
        <v>65</v>
      </c>
    </row>
    <row r="220" spans="4:4">
      <c r="D220" s="13" t="s">
        <v>56</v>
      </c>
    </row>
    <row r="221" spans="4:4">
      <c r="D221" s="13" t="s">
        <v>56</v>
      </c>
    </row>
    <row r="222" spans="4:4">
      <c r="D222" s="13" t="s">
        <v>26</v>
      </c>
    </row>
    <row r="223" spans="4:4">
      <c r="D223" s="13" t="s">
        <v>13</v>
      </c>
    </row>
    <row r="224" spans="4:4">
      <c r="D224" s="13" t="s">
        <v>26</v>
      </c>
    </row>
    <row r="225" spans="4:4">
      <c r="D225" s="13" t="s">
        <v>26</v>
      </c>
    </row>
    <row r="226" spans="4:4">
      <c r="D226" s="13" t="s">
        <v>37</v>
      </c>
    </row>
    <row r="227" spans="4:4">
      <c r="D227" s="13" t="s">
        <v>37</v>
      </c>
    </row>
    <row r="228" spans="4:4">
      <c r="D228" s="13" t="s">
        <v>37</v>
      </c>
    </row>
    <row r="229" spans="4:4">
      <c r="D229" s="13" t="s">
        <v>26</v>
      </c>
    </row>
    <row r="230" spans="4:4">
      <c r="D230" s="13" t="s">
        <v>26</v>
      </c>
    </row>
    <row r="231" spans="4:4">
      <c r="D231" s="13" t="s">
        <v>61</v>
      </c>
    </row>
    <row r="232" spans="4:4">
      <c r="D232" s="13" t="s">
        <v>56</v>
      </c>
    </row>
    <row r="233" spans="4:4">
      <c r="D233" s="13" t="s">
        <v>26</v>
      </c>
    </row>
    <row r="234" spans="4:4">
      <c r="D234" s="13" t="s">
        <v>26</v>
      </c>
    </row>
    <row r="235" spans="4:4">
      <c r="D235" s="13" t="s">
        <v>65</v>
      </c>
    </row>
    <row r="236" spans="4:4">
      <c r="D236" s="13" t="s">
        <v>47</v>
      </c>
    </row>
    <row r="237" spans="4:4">
      <c r="D237" s="13" t="s">
        <v>26</v>
      </c>
    </row>
    <row r="238" spans="4:4">
      <c r="D238" s="13" t="s">
        <v>26</v>
      </c>
    </row>
    <row r="239" spans="4:4">
      <c r="D239" s="13" t="s">
        <v>26</v>
      </c>
    </row>
    <row r="240" spans="4:4">
      <c r="D240" s="13" t="s">
        <v>70</v>
      </c>
    </row>
    <row r="241" spans="4:4">
      <c r="D241" s="13" t="s">
        <v>56</v>
      </c>
    </row>
    <row r="242" spans="4:4">
      <c r="D242" s="13" t="s">
        <v>26</v>
      </c>
    </row>
    <row r="243" spans="4:4">
      <c r="D243" s="13" t="s">
        <v>70</v>
      </c>
    </row>
    <row r="244" spans="4:4">
      <c r="D244" s="13" t="s">
        <v>56</v>
      </c>
    </row>
    <row r="245" spans="4:4">
      <c r="D245" s="13" t="s">
        <v>56</v>
      </c>
    </row>
    <row r="246" spans="4:4">
      <c r="D246" s="13" t="s">
        <v>56</v>
      </c>
    </row>
    <row r="247" spans="4:4">
      <c r="D247" s="13" t="s">
        <v>56</v>
      </c>
    </row>
    <row r="248" spans="4:4">
      <c r="D248" s="13" t="s">
        <v>26</v>
      </c>
    </row>
    <row r="249" spans="4:4">
      <c r="D249" s="13" t="s">
        <v>26</v>
      </c>
    </row>
    <row r="250" spans="4:4">
      <c r="D250" s="13" t="s">
        <v>56</v>
      </c>
    </row>
    <row r="251" spans="4:4">
      <c r="D251" s="13" t="s">
        <v>26</v>
      </c>
    </row>
    <row r="252" spans="4:4">
      <c r="D252" s="13" t="s">
        <v>26</v>
      </c>
    </row>
    <row r="253" spans="4:4">
      <c r="D253" s="13" t="s">
        <v>70</v>
      </c>
    </row>
    <row r="254" spans="4:4">
      <c r="D254" s="13" t="s">
        <v>70</v>
      </c>
    </row>
    <row r="255" spans="4:4">
      <c r="D255" s="13" t="s">
        <v>70</v>
      </c>
    </row>
    <row r="256" spans="4:4">
      <c r="D256" s="13" t="s">
        <v>26</v>
      </c>
    </row>
    <row r="257" spans="4:4">
      <c r="D257" s="13" t="s">
        <v>70</v>
      </c>
    </row>
    <row r="258" spans="4:4">
      <c r="D258" s="13" t="s">
        <v>22</v>
      </c>
    </row>
    <row r="259" spans="4:4">
      <c r="D259" s="13" t="s">
        <v>22</v>
      </c>
    </row>
    <row r="260" spans="4:4">
      <c r="D260" s="13" t="s">
        <v>70</v>
      </c>
    </row>
    <row r="261" spans="4:4">
      <c r="D261" s="13" t="s">
        <v>70</v>
      </c>
    </row>
    <row r="262" spans="4:4">
      <c r="D262" s="13" t="s">
        <v>70</v>
      </c>
    </row>
    <row r="263" spans="4:4">
      <c r="D263" s="13" t="s">
        <v>70</v>
      </c>
    </row>
    <row r="264" spans="4:4">
      <c r="D264" s="13" t="s">
        <v>22</v>
      </c>
    </row>
    <row r="265" spans="4:4">
      <c r="D265" s="13" t="s">
        <v>22</v>
      </c>
    </row>
    <row r="266" spans="4:4">
      <c r="D266" s="13" t="s">
        <v>22</v>
      </c>
    </row>
    <row r="267" spans="4:4">
      <c r="D267" s="13" t="s">
        <v>26</v>
      </c>
    </row>
    <row r="268" spans="4:4">
      <c r="D268" s="13" t="s">
        <v>73</v>
      </c>
    </row>
    <row r="269" spans="4:4">
      <c r="D269" s="13" t="s">
        <v>70</v>
      </c>
    </row>
    <row r="270" spans="4:4">
      <c r="D270" s="13" t="s">
        <v>70</v>
      </c>
    </row>
    <row r="271" spans="4:4">
      <c r="D271" s="13" t="s">
        <v>70</v>
      </c>
    </row>
    <row r="272" spans="4:4">
      <c r="D272" s="13" t="s">
        <v>26</v>
      </c>
    </row>
    <row r="273" spans="4:4">
      <c r="D273" s="13" t="s">
        <v>37</v>
      </c>
    </row>
    <row r="274" spans="4:4">
      <c r="D274" s="13" t="s">
        <v>65</v>
      </c>
    </row>
    <row r="275" spans="4:4">
      <c r="D275" s="13" t="s">
        <v>26</v>
      </c>
    </row>
    <row r="276" spans="4:4">
      <c r="D276" s="13" t="s">
        <v>56</v>
      </c>
    </row>
    <row r="277" spans="4:4">
      <c r="D277" s="13" t="s">
        <v>70</v>
      </c>
    </row>
    <row r="278" spans="4:4">
      <c r="D278" s="13" t="s">
        <v>47</v>
      </c>
    </row>
    <row r="279" spans="4:4">
      <c r="D279" s="13" t="s">
        <v>47</v>
      </c>
    </row>
    <row r="280" spans="4:4">
      <c r="D280" s="13" t="s">
        <v>70</v>
      </c>
    </row>
    <row r="281" spans="4:4">
      <c r="D281" s="13" t="s">
        <v>26</v>
      </c>
    </row>
    <row r="282" spans="4:4">
      <c r="D282" s="13" t="s">
        <v>26</v>
      </c>
    </row>
    <row r="283" spans="4:4">
      <c r="D283" s="13" t="s">
        <v>26</v>
      </c>
    </row>
    <row r="284" spans="4:4">
      <c r="D284" s="13" t="s">
        <v>26</v>
      </c>
    </row>
    <row r="285" spans="4:4">
      <c r="D285" s="13" t="s">
        <v>56</v>
      </c>
    </row>
    <row r="286" spans="4:4">
      <c r="D286" s="13" t="s">
        <v>56</v>
      </c>
    </row>
    <row r="287" spans="4:4">
      <c r="D287" s="13" t="s">
        <v>56</v>
      </c>
    </row>
    <row r="288" spans="4:4">
      <c r="D288" s="13" t="s">
        <v>56</v>
      </c>
    </row>
    <row r="289" spans="4:4">
      <c r="D289" s="13" t="s">
        <v>26</v>
      </c>
    </row>
    <row r="290" spans="4:4">
      <c r="D290" s="13" t="s">
        <v>61</v>
      </c>
    </row>
    <row r="291" spans="4:4">
      <c r="D291" s="13" t="s">
        <v>47</v>
      </c>
    </row>
    <row r="292" spans="4:4">
      <c r="D292" s="13" t="s">
        <v>37</v>
      </c>
    </row>
    <row r="293" spans="4:4">
      <c r="D293" s="13" t="s">
        <v>65</v>
      </c>
    </row>
    <row r="294" spans="4:4">
      <c r="D294" s="13" t="s">
        <v>70</v>
      </c>
    </row>
    <row r="295" spans="4:4">
      <c r="D295" s="13" t="s">
        <v>56</v>
      </c>
    </row>
    <row r="296" spans="4:4">
      <c r="D296" s="13" t="s">
        <v>26</v>
      </c>
    </row>
    <row r="297" spans="4:4">
      <c r="D297" s="13" t="s">
        <v>26</v>
      </c>
    </row>
    <row r="298" spans="4:4">
      <c r="D298" s="13" t="s">
        <v>26</v>
      </c>
    </row>
    <row r="299" spans="4:4">
      <c r="D299" s="13" t="s">
        <v>70</v>
      </c>
    </row>
    <row r="300" spans="4:4">
      <c r="D300" s="13" t="s">
        <v>26</v>
      </c>
    </row>
    <row r="301" spans="4:4">
      <c r="D301" s="13" t="s">
        <v>26</v>
      </c>
    </row>
    <row r="302" spans="4:4">
      <c r="D302" s="13" t="s">
        <v>26</v>
      </c>
    </row>
    <row r="303" spans="4:4">
      <c r="D303" s="13" t="s">
        <v>26</v>
      </c>
    </row>
    <row r="304" spans="4:4">
      <c r="D304" s="13" t="s">
        <v>26</v>
      </c>
    </row>
    <row r="305" spans="4:4">
      <c r="D305" s="13" t="s">
        <v>26</v>
      </c>
    </row>
    <row r="306" spans="4:4">
      <c r="D306" s="13" t="s">
        <v>26</v>
      </c>
    </row>
    <row r="307" spans="4:4">
      <c r="D307" s="13" t="s">
        <v>26</v>
      </c>
    </row>
    <row r="308" spans="4:4">
      <c r="D308" s="13" t="s">
        <v>26</v>
      </c>
    </row>
    <row r="309" spans="4:4">
      <c r="D309" s="13" t="s">
        <v>26</v>
      </c>
    </row>
    <row r="310" spans="4:4">
      <c r="D310" s="13" t="s">
        <v>47</v>
      </c>
    </row>
    <row r="311" spans="4:4">
      <c r="D311" s="13" t="s">
        <v>61</v>
      </c>
    </row>
    <row r="312" spans="4:4">
      <c r="D312" s="13" t="s">
        <v>22</v>
      </c>
    </row>
    <row r="313" spans="4:4">
      <c r="D313" s="13" t="s">
        <v>26</v>
      </c>
    </row>
    <row r="314" spans="4:4">
      <c r="D314" s="13" t="s">
        <v>22</v>
      </c>
    </row>
    <row r="315" spans="4:4">
      <c r="D315" s="13" t="s">
        <v>22</v>
      </c>
    </row>
    <row r="316" spans="4:4">
      <c r="D316" s="13" t="s">
        <v>22</v>
      </c>
    </row>
    <row r="317" spans="4:4">
      <c r="D317" s="13" t="s">
        <v>56</v>
      </c>
    </row>
    <row r="318" spans="4:4">
      <c r="D318" s="13" t="s">
        <v>56</v>
      </c>
    </row>
    <row r="319" spans="4:4">
      <c r="D319" s="13" t="s">
        <v>22</v>
      </c>
    </row>
    <row r="320" spans="4:4">
      <c r="D320" s="13" t="s">
        <v>56</v>
      </c>
    </row>
    <row r="321" spans="4:4">
      <c r="D321" s="13" t="s">
        <v>56</v>
      </c>
    </row>
    <row r="322" spans="4:4">
      <c r="D322" s="13" t="s">
        <v>22</v>
      </c>
    </row>
    <row r="323" spans="4:4">
      <c r="D323" s="13" t="s">
        <v>22</v>
      </c>
    </row>
    <row r="324" spans="4:4">
      <c r="D324" s="13" t="s">
        <v>56</v>
      </c>
    </row>
    <row r="325" spans="4:4">
      <c r="D325" s="13" t="s">
        <v>22</v>
      </c>
    </row>
    <row r="326" spans="4:4">
      <c r="D326" s="13" t="s">
        <v>56</v>
      </c>
    </row>
    <row r="327" spans="4:4">
      <c r="D327" s="13" t="s">
        <v>56</v>
      </c>
    </row>
    <row r="328" spans="4:4">
      <c r="D328" s="13" t="s">
        <v>26</v>
      </c>
    </row>
    <row r="329" spans="4:4">
      <c r="D329" s="13" t="s">
        <v>26</v>
      </c>
    </row>
    <row r="330" spans="4:4">
      <c r="D330" s="13" t="s">
        <v>26</v>
      </c>
    </row>
    <row r="331" spans="4:4">
      <c r="D331" s="13" t="s">
        <v>73</v>
      </c>
    </row>
    <row r="332" spans="4:4">
      <c r="D332" s="13" t="s">
        <v>56</v>
      </c>
    </row>
    <row r="333" spans="4:4">
      <c r="D333" s="13" t="s">
        <v>56</v>
      </c>
    </row>
    <row r="334" spans="4:4">
      <c r="D334" s="13" t="s">
        <v>26</v>
      </c>
    </row>
    <row r="335" spans="4:4">
      <c r="D335" s="13" t="s">
        <v>26</v>
      </c>
    </row>
    <row r="336" spans="4:4">
      <c r="D336" s="13" t="s">
        <v>26</v>
      </c>
    </row>
    <row r="337" spans="4:4">
      <c r="D337" s="13" t="s">
        <v>26</v>
      </c>
    </row>
    <row r="338" spans="4:4">
      <c r="D338" s="13" t="s">
        <v>26</v>
      </c>
    </row>
    <row r="339" spans="4:4">
      <c r="D339" s="13" t="s">
        <v>26</v>
      </c>
    </row>
    <row r="340" spans="4:4">
      <c r="D340" s="13" t="s">
        <v>26</v>
      </c>
    </row>
    <row r="341" spans="4:4">
      <c r="D341" s="13" t="s">
        <v>26</v>
      </c>
    </row>
    <row r="342" spans="4:4">
      <c r="D342" s="13" t="s">
        <v>26</v>
      </c>
    </row>
    <row r="343" spans="4:4">
      <c r="D343" s="13" t="s">
        <v>26</v>
      </c>
    </row>
    <row r="344" spans="4:4">
      <c r="D344" s="13" t="s">
        <v>47</v>
      </c>
    </row>
    <row r="345" spans="4:4">
      <c r="D345" s="13" t="s">
        <v>26</v>
      </c>
    </row>
    <row r="346" spans="4:4">
      <c r="D346" s="13" t="s">
        <v>61</v>
      </c>
    </row>
    <row r="347" spans="4:4">
      <c r="D347" s="13" t="s">
        <v>61</v>
      </c>
    </row>
    <row r="348" spans="4:4">
      <c r="D348" s="13" t="s">
        <v>61</v>
      </c>
    </row>
    <row r="349" spans="4:4">
      <c r="D349" s="13" t="s">
        <v>61</v>
      </c>
    </row>
    <row r="350" spans="4:4">
      <c r="D350" s="13" t="s">
        <v>61</v>
      </c>
    </row>
    <row r="351" spans="4:4">
      <c r="D351" s="13" t="s">
        <v>61</v>
      </c>
    </row>
    <row r="352" spans="4:4">
      <c r="D352" s="13" t="s">
        <v>26</v>
      </c>
    </row>
    <row r="353" spans="4:4">
      <c r="D353" s="13" t="s">
        <v>26</v>
      </c>
    </row>
    <row r="354" spans="4:4">
      <c r="D354" s="13" t="s">
        <v>26</v>
      </c>
    </row>
    <row r="355" spans="4:4">
      <c r="D355" s="13" t="s">
        <v>26</v>
      </c>
    </row>
    <row r="356" spans="4:4">
      <c r="D356" s="13" t="s">
        <v>26</v>
      </c>
    </row>
    <row r="357" spans="4:4">
      <c r="D357" s="13" t="s">
        <v>26</v>
      </c>
    </row>
    <row r="358" spans="4:4">
      <c r="D358" s="13" t="s">
        <v>61</v>
      </c>
    </row>
    <row r="359" spans="4:4">
      <c r="D359" s="13" t="s">
        <v>26</v>
      </c>
    </row>
    <row r="360" spans="4:4">
      <c r="D360" s="13" t="s">
        <v>61</v>
      </c>
    </row>
    <row r="361" spans="4:4">
      <c r="D361" s="13" t="s">
        <v>26</v>
      </c>
    </row>
    <row r="362" spans="4:4">
      <c r="D362" s="13" t="s">
        <v>26</v>
      </c>
    </row>
    <row r="363" spans="4:4">
      <c r="D363" s="13" t="s">
        <v>26</v>
      </c>
    </row>
    <row r="364" spans="4:4">
      <c r="D364" s="13" t="s">
        <v>26</v>
      </c>
    </row>
    <row r="365" spans="4:4">
      <c r="D365" s="13" t="s">
        <v>73</v>
      </c>
    </row>
    <row r="366" spans="4:4">
      <c r="D366" s="13" t="s">
        <v>73</v>
      </c>
    </row>
    <row r="367" spans="4:4">
      <c r="D367" s="13" t="s">
        <v>73</v>
      </c>
    </row>
    <row r="368" spans="4:4">
      <c r="D368" s="13" t="s">
        <v>73</v>
      </c>
    </row>
    <row r="369" spans="4:4">
      <c r="D369" s="13" t="s">
        <v>73</v>
      </c>
    </row>
    <row r="370" spans="4:4">
      <c r="D370" s="13" t="s">
        <v>73</v>
      </c>
    </row>
    <row r="371" spans="4:4">
      <c r="D371" s="13" t="s">
        <v>73</v>
      </c>
    </row>
    <row r="372" spans="4:4">
      <c r="D372" s="13" t="s">
        <v>73</v>
      </c>
    </row>
    <row r="373" spans="4:4">
      <c r="D373" s="13" t="s">
        <v>73</v>
      </c>
    </row>
    <row r="374" spans="4:4">
      <c r="D374" s="13" t="s">
        <v>73</v>
      </c>
    </row>
    <row r="375" spans="4:4">
      <c r="D375" s="13" t="s">
        <v>73</v>
      </c>
    </row>
    <row r="376" spans="4:4">
      <c r="D376" s="13" t="s">
        <v>61</v>
      </c>
    </row>
    <row r="377" spans="4:4">
      <c r="D377" s="13" t="s">
        <v>61</v>
      </c>
    </row>
    <row r="378" spans="4:4">
      <c r="D378" s="13" t="s">
        <v>61</v>
      </c>
    </row>
    <row r="379" spans="4:4">
      <c r="D379" s="13" t="s">
        <v>26</v>
      </c>
    </row>
    <row r="380" spans="4:4">
      <c r="D380" s="13" t="s">
        <v>26</v>
      </c>
    </row>
    <row r="381" spans="4:4">
      <c r="D381" s="13" t="s">
        <v>26</v>
      </c>
    </row>
    <row r="382" spans="4:4">
      <c r="D382" s="13" t="s">
        <v>26</v>
      </c>
    </row>
    <row r="383" spans="4:4">
      <c r="D383" s="13" t="s">
        <v>26</v>
      </c>
    </row>
    <row r="384" spans="4:4">
      <c r="D384" s="13" t="s">
        <v>26</v>
      </c>
    </row>
    <row r="385" spans="4:4">
      <c r="D385" s="13" t="s">
        <v>73</v>
      </c>
    </row>
    <row r="386" spans="4:4">
      <c r="D386" s="13" t="s">
        <v>65</v>
      </c>
    </row>
    <row r="387" spans="4:4">
      <c r="D387" s="13" t="s">
        <v>47</v>
      </c>
    </row>
    <row r="388" spans="4:4">
      <c r="D388" s="13" t="s">
        <v>65</v>
      </c>
    </row>
    <row r="389" spans="4:4">
      <c r="D389" s="13" t="s">
        <v>56</v>
      </c>
    </row>
    <row r="390" spans="4:4">
      <c r="D390" s="13" t="s">
        <v>56</v>
      </c>
    </row>
    <row r="391" spans="4:4">
      <c r="D391" s="13" t="s">
        <v>56</v>
      </c>
    </row>
    <row r="392" spans="4:4">
      <c r="D392" s="13" t="s">
        <v>70</v>
      </c>
    </row>
    <row r="393" spans="4:4">
      <c r="D393" s="13" t="s">
        <v>37</v>
      </c>
    </row>
    <row r="394" spans="4:4">
      <c r="D394" s="13" t="s">
        <v>26</v>
      </c>
    </row>
    <row r="395" spans="4:4">
      <c r="D395" s="13" t="s">
        <v>26</v>
      </c>
    </row>
    <row r="396" spans="4:4">
      <c r="D396" s="13" t="s">
        <v>26</v>
      </c>
    </row>
    <row r="397" spans="4:4">
      <c r="D397" s="13" t="s">
        <v>70</v>
      </c>
    </row>
    <row r="398" spans="4:4">
      <c r="D398" s="13" t="s">
        <v>26</v>
      </c>
    </row>
    <row r="399" spans="4:4">
      <c r="D399" s="13" t="s">
        <v>70</v>
      </c>
    </row>
    <row r="400" spans="4:4">
      <c r="D400" s="13" t="s">
        <v>26</v>
      </c>
    </row>
    <row r="401" spans="4:4">
      <c r="D401" s="13" t="s">
        <v>70</v>
      </c>
    </row>
    <row r="402" spans="4:4">
      <c r="D402" s="13" t="s">
        <v>70</v>
      </c>
    </row>
    <row r="403" spans="4:4">
      <c r="D403" s="13" t="s">
        <v>70</v>
      </c>
    </row>
    <row r="404" spans="4:4">
      <c r="D404" s="13" t="s">
        <v>70</v>
      </c>
    </row>
    <row r="405" spans="4:4">
      <c r="D405" s="13" t="s">
        <v>70</v>
      </c>
    </row>
    <row r="406" spans="4:4">
      <c r="D406" s="13" t="s">
        <v>70</v>
      </c>
    </row>
    <row r="407" spans="4:4">
      <c r="D407" s="13" t="s">
        <v>70</v>
      </c>
    </row>
    <row r="408" spans="4:4">
      <c r="D408" s="13" t="s">
        <v>70</v>
      </c>
    </row>
    <row r="409" spans="4:4">
      <c r="D409" s="13" t="s">
        <v>70</v>
      </c>
    </row>
    <row r="410" spans="4:4">
      <c r="D410" s="13" t="s">
        <v>70</v>
      </c>
    </row>
    <row r="411" spans="4:4">
      <c r="D411" s="13" t="s">
        <v>26</v>
      </c>
    </row>
    <row r="412" spans="4:4">
      <c r="D412" s="13" t="s">
        <v>70</v>
      </c>
    </row>
    <row r="413" spans="4:4">
      <c r="D413" s="13" t="s">
        <v>70</v>
      </c>
    </row>
    <row r="414" spans="4:4">
      <c r="D414" s="13" t="s">
        <v>70</v>
      </c>
    </row>
    <row r="415" spans="4:4">
      <c r="D415" s="13" t="s">
        <v>70</v>
      </c>
    </row>
    <row r="416" spans="4:4">
      <c r="D416" s="13" t="s">
        <v>70</v>
      </c>
    </row>
    <row r="417" spans="4:4">
      <c r="D417" s="13" t="s">
        <v>70</v>
      </c>
    </row>
    <row r="418" spans="4:4">
      <c r="D418" s="13" t="s">
        <v>70</v>
      </c>
    </row>
    <row r="419" spans="4:4">
      <c r="D419" s="13" t="s">
        <v>70</v>
      </c>
    </row>
    <row r="420" spans="4:4">
      <c r="D420" s="13" t="s">
        <v>26</v>
      </c>
    </row>
    <row r="421" spans="4:4">
      <c r="D421" s="13" t="s">
        <v>70</v>
      </c>
    </row>
    <row r="422" spans="4:4">
      <c r="D422" s="13" t="s">
        <v>70</v>
      </c>
    </row>
    <row r="423" spans="4:4">
      <c r="D423" s="13" t="s">
        <v>26</v>
      </c>
    </row>
    <row r="424" spans="4:4">
      <c r="D424" s="13" t="s">
        <v>26</v>
      </c>
    </row>
    <row r="425" spans="4:4">
      <c r="D425" s="13" t="s">
        <v>26</v>
      </c>
    </row>
    <row r="426" spans="4:4">
      <c r="D426" s="13" t="s">
        <v>26</v>
      </c>
    </row>
    <row r="427" spans="4:4">
      <c r="D427" s="13" t="s">
        <v>26</v>
      </c>
    </row>
    <row r="428" spans="4:4">
      <c r="D428" s="13" t="s">
        <v>61</v>
      </c>
    </row>
    <row r="429" spans="4:4">
      <c r="D429" s="13" t="s">
        <v>26</v>
      </c>
    </row>
    <row r="430" spans="4:4">
      <c r="D430" s="13" t="s">
        <v>13</v>
      </c>
    </row>
    <row r="431" spans="4:4">
      <c r="D431" s="13" t="s">
        <v>26</v>
      </c>
    </row>
    <row r="432" spans="4:4">
      <c r="D432" s="13" t="s">
        <v>26</v>
      </c>
    </row>
    <row r="433" spans="4:4">
      <c r="D433" s="13" t="s">
        <v>26</v>
      </c>
    </row>
    <row r="434" spans="4:4">
      <c r="D434" s="13" t="s">
        <v>56</v>
      </c>
    </row>
    <row r="435" spans="4:4">
      <c r="D435" s="13" t="s">
        <v>26</v>
      </c>
    </row>
    <row r="436" spans="4:4">
      <c r="D436" s="13" t="s">
        <v>26</v>
      </c>
    </row>
    <row r="437" spans="4:4">
      <c r="D437" s="13" t="s">
        <v>56</v>
      </c>
    </row>
    <row r="438" spans="4:4">
      <c r="D438" s="13" t="s">
        <v>56</v>
      </c>
    </row>
    <row r="439" spans="4:4">
      <c r="D439" s="13" t="s">
        <v>37</v>
      </c>
    </row>
    <row r="440" spans="4:4">
      <c r="D440" s="13" t="s">
        <v>26</v>
      </c>
    </row>
    <row r="441" spans="4:4">
      <c r="D441" s="13" t="s">
        <v>37</v>
      </c>
    </row>
    <row r="442" spans="4:4">
      <c r="D442" s="13" t="s">
        <v>37</v>
      </c>
    </row>
    <row r="443" spans="4:4">
      <c r="D443" s="13" t="s">
        <v>22</v>
      </c>
    </row>
    <row r="444" spans="4:4">
      <c r="D444" s="13" t="s">
        <v>56</v>
      </c>
    </row>
    <row r="445" spans="4:4">
      <c r="D445" s="13" t="s">
        <v>56</v>
      </c>
    </row>
    <row r="446" spans="4:4">
      <c r="D446" s="13" t="s">
        <v>26</v>
      </c>
    </row>
    <row r="447" spans="4:4">
      <c r="D447" s="13" t="s">
        <v>26</v>
      </c>
    </row>
    <row r="448" spans="4:4">
      <c r="D448" s="13" t="s">
        <v>56</v>
      </c>
    </row>
    <row r="449" spans="4:4">
      <c r="D449" s="13" t="s">
        <v>56</v>
      </c>
    </row>
    <row r="450" spans="4:4">
      <c r="D450" s="13" t="s">
        <v>26</v>
      </c>
    </row>
    <row r="451" spans="4:4">
      <c r="D451" s="13" t="s">
        <v>26</v>
      </c>
    </row>
    <row r="452" spans="4:4">
      <c r="D452" s="13" t="s">
        <v>26</v>
      </c>
    </row>
    <row r="453" spans="4:4">
      <c r="D453" s="13" t="s">
        <v>56</v>
      </c>
    </row>
    <row r="454" spans="4:4">
      <c r="D454" s="13" t="s">
        <v>26</v>
      </c>
    </row>
    <row r="455" spans="4:4">
      <c r="D455" s="13" t="s">
        <v>26</v>
      </c>
    </row>
    <row r="456" spans="4:4">
      <c r="D456" s="13" t="s">
        <v>56</v>
      </c>
    </row>
    <row r="457" spans="4:4">
      <c r="D457" s="13" t="s">
        <v>26</v>
      </c>
    </row>
    <row r="458" spans="4:4">
      <c r="D458" s="13" t="s">
        <v>26</v>
      </c>
    </row>
    <row r="459" spans="4:4">
      <c r="D459" s="13" t="s">
        <v>45</v>
      </c>
    </row>
    <row r="460" spans="4:4">
      <c r="D460" s="13" t="s">
        <v>56</v>
      </c>
    </row>
    <row r="461" spans="4:4">
      <c r="D461" s="13" t="s">
        <v>56</v>
      </c>
    </row>
    <row r="462" spans="4:4">
      <c r="D462" s="13" t="s">
        <v>70</v>
      </c>
    </row>
    <row r="463" spans="4:4">
      <c r="D463" s="13" t="s">
        <v>26</v>
      </c>
    </row>
    <row r="464" spans="4:4">
      <c r="D464" s="13" t="s">
        <v>26</v>
      </c>
    </row>
    <row r="465" spans="4:4">
      <c r="D465" s="13" t="s">
        <v>26</v>
      </c>
    </row>
    <row r="466" spans="4:4">
      <c r="D466" s="13" t="s">
        <v>56</v>
      </c>
    </row>
    <row r="467" spans="4:4">
      <c r="D467" s="13" t="s">
        <v>47</v>
      </c>
    </row>
    <row r="468" spans="4:4">
      <c r="D468" s="13" t="s">
        <v>26</v>
      </c>
    </row>
    <row r="469" spans="4:4">
      <c r="D469" s="13" t="s">
        <v>37</v>
      </c>
    </row>
    <row r="470" spans="4:4">
      <c r="D470" s="13" t="s">
        <v>56</v>
      </c>
    </row>
    <row r="471" spans="4:4">
      <c r="D471" s="13" t="s">
        <v>37</v>
      </c>
    </row>
    <row r="472" spans="4:4">
      <c r="D472" s="13" t="s">
        <v>73</v>
      </c>
    </row>
    <row r="473" spans="4:4">
      <c r="D473" s="13" t="s">
        <v>56</v>
      </c>
    </row>
    <row r="474" spans="4:4">
      <c r="D474" s="13" t="s">
        <v>65</v>
      </c>
    </row>
    <row r="475" spans="4:4">
      <c r="D475" s="13" t="s">
        <v>65</v>
      </c>
    </row>
    <row r="476" spans="4:4">
      <c r="D476" s="13" t="s">
        <v>65</v>
      </c>
    </row>
    <row r="477" spans="4:4">
      <c r="D477" s="13" t="s">
        <v>26</v>
      </c>
    </row>
    <row r="478" spans="4:4">
      <c r="D478" s="13" t="s">
        <v>26</v>
      </c>
    </row>
    <row r="479" spans="4:4">
      <c r="D479" s="13" t="s">
        <v>65</v>
      </c>
    </row>
    <row r="480" spans="4:4">
      <c r="D480" s="13" t="s">
        <v>65</v>
      </c>
    </row>
    <row r="481" spans="4:4">
      <c r="D481" s="13" t="s">
        <v>65</v>
      </c>
    </row>
    <row r="482" spans="4:4">
      <c r="D482" s="13" t="s">
        <v>61</v>
      </c>
    </row>
    <row r="483" spans="4:4">
      <c r="D483" s="13" t="s">
        <v>65</v>
      </c>
    </row>
    <row r="484" spans="4:4">
      <c r="D484" s="13" t="s">
        <v>26</v>
      </c>
    </row>
    <row r="485" spans="4:4">
      <c r="D485" s="13" t="s">
        <v>26</v>
      </c>
    </row>
    <row r="486" spans="4:4">
      <c r="D486" s="13" t="s">
        <v>37</v>
      </c>
    </row>
    <row r="487" spans="4:4">
      <c r="D487" s="13" t="s">
        <v>61</v>
      </c>
    </row>
    <row r="488" spans="4:4">
      <c r="D488" s="13" t="s">
        <v>26</v>
      </c>
    </row>
    <row r="489" spans="4:4">
      <c r="D489" s="13" t="s">
        <v>56</v>
      </c>
    </row>
    <row r="490" spans="4:4">
      <c r="D490" s="13" t="s">
        <v>70</v>
      </c>
    </row>
    <row r="491" spans="4:4">
      <c r="D491" s="13" t="s">
        <v>65</v>
      </c>
    </row>
    <row r="492" spans="4:4">
      <c r="D492" s="13" t="s">
        <v>47</v>
      </c>
    </row>
    <row r="493" spans="4:4">
      <c r="D493" s="13" t="s">
        <v>26</v>
      </c>
    </row>
    <row r="494" spans="4:4">
      <c r="D494" s="13" t="s">
        <v>26</v>
      </c>
    </row>
    <row r="495" spans="4:4">
      <c r="D495" s="13" t="s">
        <v>56</v>
      </c>
    </row>
    <row r="496" spans="4:4">
      <c r="D496" s="13" t="s">
        <v>65</v>
      </c>
    </row>
    <row r="497" spans="4:4">
      <c r="D497" s="13" t="s">
        <v>56</v>
      </c>
    </row>
    <row r="498" spans="4:4">
      <c r="D498" s="13" t="s">
        <v>26</v>
      </c>
    </row>
    <row r="499" spans="4:4">
      <c r="D499" s="13" t="s">
        <v>56</v>
      </c>
    </row>
    <row r="500" spans="4:4">
      <c r="D500" s="13" t="s">
        <v>47</v>
      </c>
    </row>
    <row r="501" spans="4:4">
      <c r="D501" s="13" t="s">
        <v>47</v>
      </c>
    </row>
    <row r="502" spans="4:4">
      <c r="D502" s="13" t="s">
        <v>47</v>
      </c>
    </row>
    <row r="503" spans="4:4">
      <c r="D503" s="13" t="s">
        <v>47</v>
      </c>
    </row>
    <row r="504" spans="4:4">
      <c r="D504" s="13" t="s">
        <v>47</v>
      </c>
    </row>
    <row r="505" spans="4:4">
      <c r="D505" s="13" t="s">
        <v>47</v>
      </c>
    </row>
    <row r="506" spans="4:4">
      <c r="D506" s="13" t="s">
        <v>47</v>
      </c>
    </row>
    <row r="507" spans="4:4">
      <c r="D507" s="13" t="s">
        <v>47</v>
      </c>
    </row>
    <row r="508" spans="4:4">
      <c r="D508" s="13" t="s">
        <v>47</v>
      </c>
    </row>
    <row r="509" spans="4:4">
      <c r="D509" s="13" t="s">
        <v>47</v>
      </c>
    </row>
    <row r="510" spans="4:4">
      <c r="D510" s="13" t="s">
        <v>26</v>
      </c>
    </row>
    <row r="511" spans="4:4">
      <c r="D511" s="13" t="s">
        <v>56</v>
      </c>
    </row>
    <row r="512" spans="4:4">
      <c r="D512" s="13" t="s">
        <v>56</v>
      </c>
    </row>
    <row r="513" spans="4:4">
      <c r="D513" s="13" t="s">
        <v>45</v>
      </c>
    </row>
    <row r="514" spans="4:4">
      <c r="D514" s="13" t="s">
        <v>26</v>
      </c>
    </row>
    <row r="515" spans="4:4">
      <c r="D515" s="13" t="s">
        <v>26</v>
      </c>
    </row>
    <row r="516" spans="4:4">
      <c r="D516" s="13" t="s">
        <v>26</v>
      </c>
    </row>
    <row r="517" spans="4:4">
      <c r="D517" s="13" t="s">
        <v>26</v>
      </c>
    </row>
    <row r="518" spans="4:4">
      <c r="D518" s="13" t="s">
        <v>56</v>
      </c>
    </row>
    <row r="519" spans="4:4">
      <c r="D519" s="13" t="s">
        <v>22</v>
      </c>
    </row>
    <row r="520" spans="4:4">
      <c r="D520" s="13" t="s">
        <v>56</v>
      </c>
    </row>
    <row r="521" spans="4:4">
      <c r="D521" s="13" t="s">
        <v>26</v>
      </c>
    </row>
    <row r="522" spans="4:4">
      <c r="D522" s="13" t="s">
        <v>22</v>
      </c>
    </row>
    <row r="523" spans="4:4">
      <c r="D523" s="13" t="s">
        <v>70</v>
      </c>
    </row>
    <row r="524" spans="4:4">
      <c r="D524" s="13" t="s">
        <v>70</v>
      </c>
    </row>
    <row r="525" spans="4:4">
      <c r="D525" s="13" t="s">
        <v>70</v>
      </c>
    </row>
    <row r="526" spans="4:4">
      <c r="D526" s="13" t="s">
        <v>56</v>
      </c>
    </row>
    <row r="527" spans="4:4">
      <c r="D527" s="13" t="s">
        <v>56</v>
      </c>
    </row>
    <row r="528" spans="4:4">
      <c r="D528" s="13" t="s">
        <v>26</v>
      </c>
    </row>
    <row r="529" spans="4:4">
      <c r="D529" s="13" t="s">
        <v>65</v>
      </c>
    </row>
    <row r="530" spans="4:4">
      <c r="D530" s="13" t="s">
        <v>56</v>
      </c>
    </row>
    <row r="531" spans="4:4">
      <c r="D531" s="13" t="s">
        <v>65</v>
      </c>
    </row>
    <row r="532" spans="4:4">
      <c r="D532" s="13" t="s">
        <v>65</v>
      </c>
    </row>
    <row r="533" spans="4:4">
      <c r="D533" s="13" t="s">
        <v>65</v>
      </c>
    </row>
    <row r="534" spans="4:4">
      <c r="D534" s="13" t="s">
        <v>47</v>
      </c>
    </row>
    <row r="535" spans="4:4">
      <c r="D535" s="13" t="s">
        <v>47</v>
      </c>
    </row>
    <row r="536" spans="4:4">
      <c r="D536" s="13" t="s">
        <v>65</v>
      </c>
    </row>
    <row r="537" spans="4:4">
      <c r="D537" s="13" t="s">
        <v>56</v>
      </c>
    </row>
    <row r="538" spans="4:4">
      <c r="D538" s="13" t="s">
        <v>70</v>
      </c>
    </row>
    <row r="539" spans="4:4">
      <c r="D539" s="13" t="s">
        <v>65</v>
      </c>
    </row>
    <row r="540" spans="4:4">
      <c r="D540" s="13" t="s">
        <v>65</v>
      </c>
    </row>
    <row r="541" spans="4:4">
      <c r="D541" s="13" t="s">
        <v>26</v>
      </c>
    </row>
    <row r="542" spans="4:4">
      <c r="D542" s="13" t="s">
        <v>26</v>
      </c>
    </row>
    <row r="543" spans="4:4">
      <c r="D543" s="13" t="s">
        <v>26</v>
      </c>
    </row>
    <row r="544" spans="4:4">
      <c r="D544" s="13" t="s">
        <v>26</v>
      </c>
    </row>
    <row r="545" spans="4:4">
      <c r="D545" s="13" t="s">
        <v>26</v>
      </c>
    </row>
    <row r="546" spans="4:4">
      <c r="D546" s="13" t="s">
        <v>26</v>
      </c>
    </row>
    <row r="547" spans="4:4">
      <c r="D547" s="13" t="s">
        <v>73</v>
      </c>
    </row>
    <row r="548" spans="4:4">
      <c r="D548" s="13" t="s">
        <v>70</v>
      </c>
    </row>
    <row r="549" spans="4:4">
      <c r="D549" s="13" t="s">
        <v>61</v>
      </c>
    </row>
    <row r="550" spans="4:4">
      <c r="D550" s="13" t="s">
        <v>37</v>
      </c>
    </row>
    <row r="551" spans="4:4">
      <c r="D551" s="13" t="s">
        <v>37</v>
      </c>
    </row>
    <row r="552" spans="4:4">
      <c r="D552" s="13" t="s">
        <v>26</v>
      </c>
    </row>
    <row r="553" spans="4:4">
      <c r="D553" s="13" t="s">
        <v>26</v>
      </c>
    </row>
    <row r="554" spans="4:4">
      <c r="D554" s="13" t="s">
        <v>37</v>
      </c>
    </row>
    <row r="555" spans="4:4">
      <c r="D555" s="13" t="s">
        <v>26</v>
      </c>
    </row>
    <row r="556" spans="4:4">
      <c r="D556" s="13" t="s">
        <v>37</v>
      </c>
    </row>
    <row r="557" spans="4:4">
      <c r="D557" s="13" t="s">
        <v>26</v>
      </c>
    </row>
    <row r="558" spans="4:4">
      <c r="D558" s="13" t="s">
        <v>26</v>
      </c>
    </row>
    <row r="559" spans="4:4">
      <c r="D559" s="13" t="s">
        <v>26</v>
      </c>
    </row>
    <row r="560" spans="4:4">
      <c r="D560" s="13" t="s">
        <v>26</v>
      </c>
    </row>
    <row r="561" spans="4:4">
      <c r="D561" s="13" t="s">
        <v>26</v>
      </c>
    </row>
    <row r="562" spans="4:4">
      <c r="D562" s="13" t="s">
        <v>56</v>
      </c>
    </row>
    <row r="563" spans="4:4">
      <c r="D563" s="13" t="s">
        <v>13</v>
      </c>
    </row>
    <row r="564" spans="4:4">
      <c r="D564" s="13" t="s">
        <v>13</v>
      </c>
    </row>
    <row r="565" spans="4:4">
      <c r="D565" s="13" t="s">
        <v>13</v>
      </c>
    </row>
    <row r="566" spans="4:4">
      <c r="D566" s="13" t="s">
        <v>13</v>
      </c>
    </row>
    <row r="567" spans="4:4">
      <c r="D567" s="13" t="s">
        <v>13</v>
      </c>
    </row>
    <row r="568" spans="4:4">
      <c r="D568" s="13" t="s">
        <v>13</v>
      </c>
    </row>
    <row r="569" spans="4:4">
      <c r="D569" s="13" t="s">
        <v>13</v>
      </c>
    </row>
    <row r="570" spans="4:4">
      <c r="D570" s="13" t="s">
        <v>45</v>
      </c>
    </row>
    <row r="571" spans="4:4">
      <c r="D571" s="13" t="s">
        <v>56</v>
      </c>
    </row>
    <row r="572" spans="4:4">
      <c r="D572" s="13" t="s">
        <v>56</v>
      </c>
    </row>
    <row r="573" spans="4:4">
      <c r="D573" s="13" t="s">
        <v>56</v>
      </c>
    </row>
    <row r="574" spans="4:4">
      <c r="D574" s="13" t="s">
        <v>26</v>
      </c>
    </row>
    <row r="575" spans="4:4">
      <c r="D575" s="13" t="s">
        <v>70</v>
      </c>
    </row>
    <row r="576" spans="4:4">
      <c r="D576" s="13" t="s">
        <v>56</v>
      </c>
    </row>
    <row r="577" spans="4:4">
      <c r="D577" s="13" t="s">
        <v>56</v>
      </c>
    </row>
    <row r="578" spans="4:4">
      <c r="D578" s="13" t="s">
        <v>56</v>
      </c>
    </row>
    <row r="579" spans="4:4">
      <c r="D579" s="13" t="s">
        <v>26</v>
      </c>
    </row>
    <row r="580" spans="4:4">
      <c r="D580" s="13" t="s">
        <v>73</v>
      </c>
    </row>
    <row r="581" spans="4:4">
      <c r="D581" s="13" t="s">
        <v>26</v>
      </c>
    </row>
    <row r="582" spans="4:4">
      <c r="D582" s="13" t="s">
        <v>26</v>
      </c>
    </row>
    <row r="583" spans="4:4">
      <c r="D583" s="13" t="s">
        <v>26</v>
      </c>
    </row>
    <row r="584" spans="4:4">
      <c r="D584" s="13" t="s">
        <v>26</v>
      </c>
    </row>
    <row r="585" spans="4:4">
      <c r="D585" s="13" t="s">
        <v>26</v>
      </c>
    </row>
    <row r="586" spans="4:4">
      <c r="D586" s="13" t="s">
        <v>26</v>
      </c>
    </row>
    <row r="587" spans="4:4">
      <c r="D587" s="13" t="s">
        <v>26</v>
      </c>
    </row>
    <row r="588" spans="4:4">
      <c r="D588" s="13" t="s">
        <v>26</v>
      </c>
    </row>
    <row r="589" spans="4:4">
      <c r="D589" s="13" t="s">
        <v>26</v>
      </c>
    </row>
    <row r="590" spans="4:4">
      <c r="D590" s="13" t="s">
        <v>26</v>
      </c>
    </row>
    <row r="591" spans="4:4">
      <c r="D591" s="13" t="s">
        <v>26</v>
      </c>
    </row>
    <row r="592" spans="4:4">
      <c r="D592" s="13" t="s">
        <v>26</v>
      </c>
    </row>
    <row r="593" spans="4:4">
      <c r="D593" s="13" t="s">
        <v>65</v>
      </c>
    </row>
    <row r="594" spans="4:4">
      <c r="D594" s="13" t="s">
        <v>56</v>
      </c>
    </row>
    <row r="595" spans="4:4">
      <c r="D595" s="13" t="s">
        <v>56</v>
      </c>
    </row>
    <row r="596" spans="4:4">
      <c r="D596" s="13" t="s">
        <v>56</v>
      </c>
    </row>
    <row r="597" spans="4:4">
      <c r="D597" s="13" t="s">
        <v>65</v>
      </c>
    </row>
    <row r="598" spans="4:4">
      <c r="D598" s="13" t="s">
        <v>26</v>
      </c>
    </row>
    <row r="599" spans="4:4">
      <c r="D599" s="13" t="s">
        <v>26</v>
      </c>
    </row>
    <row r="600" spans="4:4">
      <c r="D600" s="13" t="s">
        <v>65</v>
      </c>
    </row>
    <row r="601" spans="4:4">
      <c r="D601" s="13" t="s">
        <v>65</v>
      </c>
    </row>
    <row r="602" spans="4:4">
      <c r="D602" s="13" t="s">
        <v>65</v>
      </c>
    </row>
    <row r="603" spans="4:4">
      <c r="D603" s="13" t="s">
        <v>56</v>
      </c>
    </row>
    <row r="604" spans="4:4">
      <c r="D604" s="13" t="s">
        <v>56</v>
      </c>
    </row>
    <row r="605" spans="4:4">
      <c r="D605" s="13" t="s">
        <v>65</v>
      </c>
    </row>
    <row r="606" spans="4:4">
      <c r="D606" s="13" t="s">
        <v>65</v>
      </c>
    </row>
    <row r="607" spans="4:4">
      <c r="D607" s="13" t="s">
        <v>65</v>
      </c>
    </row>
    <row r="608" spans="4:4">
      <c r="D608" s="13" t="s">
        <v>56</v>
      </c>
    </row>
    <row r="609" spans="4:4">
      <c r="D609" s="13" t="s">
        <v>26</v>
      </c>
    </row>
    <row r="610" spans="4:4">
      <c r="D610" s="13" t="s">
        <v>56</v>
      </c>
    </row>
    <row r="611" spans="4:4">
      <c r="D611" s="13" t="s">
        <v>65</v>
      </c>
    </row>
    <row r="612" spans="4:4">
      <c r="D612" s="13" t="s">
        <v>56</v>
      </c>
    </row>
    <row r="613" spans="4:4">
      <c r="D613" s="13" t="s">
        <v>56</v>
      </c>
    </row>
    <row r="614" spans="4:4">
      <c r="D614" s="13" t="s">
        <v>56</v>
      </c>
    </row>
    <row r="615" spans="4:4">
      <c r="D615" s="13" t="s">
        <v>26</v>
      </c>
    </row>
    <row r="616" spans="4:4">
      <c r="D616" s="13" t="s">
        <v>56</v>
      </c>
    </row>
    <row r="617" spans="4:4">
      <c r="D617" s="13" t="s">
        <v>26</v>
      </c>
    </row>
    <row r="618" spans="4:4">
      <c r="D618" s="13" t="s">
        <v>26</v>
      </c>
    </row>
    <row r="619" spans="4:4">
      <c r="D619" s="13" t="s">
        <v>26</v>
      </c>
    </row>
    <row r="620" spans="4:4">
      <c r="D620" s="13" t="s">
        <v>26</v>
      </c>
    </row>
    <row r="621" spans="4:4">
      <c r="D621" s="13" t="s">
        <v>61</v>
      </c>
    </row>
    <row r="622" spans="4:4">
      <c r="D622" s="13" t="s">
        <v>61</v>
      </c>
    </row>
    <row r="623" spans="4:4">
      <c r="D623" s="13" t="s">
        <v>61</v>
      </c>
    </row>
    <row r="624" spans="4:4">
      <c r="D624" s="13" t="s">
        <v>56</v>
      </c>
    </row>
    <row r="625" spans="4:4">
      <c r="D625" s="13" t="s">
        <v>56</v>
      </c>
    </row>
    <row r="626" spans="4:4">
      <c r="D626" s="13" t="s">
        <v>56</v>
      </c>
    </row>
    <row r="627" spans="4:4">
      <c r="D627" s="13" t="s">
        <v>56</v>
      </c>
    </row>
    <row r="628" spans="4:4">
      <c r="D628" s="13" t="s">
        <v>70</v>
      </c>
    </row>
    <row r="629" spans="4:4">
      <c r="D629" s="13" t="s">
        <v>70</v>
      </c>
    </row>
    <row r="630" spans="4:4">
      <c r="D630" s="13" t="s">
        <v>70</v>
      </c>
    </row>
    <row r="631" spans="4:4">
      <c r="D631" s="13" t="s">
        <v>26</v>
      </c>
    </row>
    <row r="632" spans="4:4">
      <c r="D632" s="13" t="s">
        <v>47</v>
      </c>
    </row>
    <row r="633" spans="4:4">
      <c r="D633" s="13" t="s">
        <v>56</v>
      </c>
    </row>
    <row r="634" spans="4:4">
      <c r="D634" s="13" t="s">
        <v>61</v>
      </c>
    </row>
    <row r="635" spans="4:4">
      <c r="D635" s="13" t="s">
        <v>61</v>
      </c>
    </row>
    <row r="636" spans="4:4">
      <c r="D636" s="13" t="s">
        <v>61</v>
      </c>
    </row>
    <row r="637" spans="4:4">
      <c r="D637" s="13" t="s">
        <v>61</v>
      </c>
    </row>
    <row r="638" spans="4:4">
      <c r="D638" s="13" t="s">
        <v>26</v>
      </c>
    </row>
    <row r="639" spans="4:4">
      <c r="D639" s="13" t="s">
        <v>26</v>
      </c>
    </row>
    <row r="640" spans="4:4">
      <c r="D640" s="13" t="s">
        <v>56</v>
      </c>
    </row>
    <row r="641" spans="4:4">
      <c r="D641" s="13" t="s">
        <v>56</v>
      </c>
    </row>
    <row r="642" spans="4:4">
      <c r="D642" s="13" t="s">
        <v>56</v>
      </c>
    </row>
    <row r="643" spans="4:4">
      <c r="D643" s="13" t="s">
        <v>65</v>
      </c>
    </row>
    <row r="644" spans="4:4">
      <c r="D644" s="13" t="s">
        <v>65</v>
      </c>
    </row>
    <row r="645" spans="4:4">
      <c r="D645" s="13" t="s">
        <v>65</v>
      </c>
    </row>
    <row r="646" spans="4:4">
      <c r="D646" s="13" t="s">
        <v>26</v>
      </c>
    </row>
    <row r="647" spans="4:4">
      <c r="D647" s="13" t="s">
        <v>26</v>
      </c>
    </row>
    <row r="648" spans="4:4">
      <c r="D648" s="13" t="s">
        <v>56</v>
      </c>
    </row>
    <row r="649" spans="4:4">
      <c r="D649" s="13" t="s">
        <v>56</v>
      </c>
    </row>
    <row r="650" spans="4:4">
      <c r="D650" s="13" t="s">
        <v>26</v>
      </c>
    </row>
    <row r="651" spans="4:4">
      <c r="D651" s="13" t="s">
        <v>65</v>
      </c>
    </row>
    <row r="652" spans="4:4">
      <c r="D652" s="13" t="s">
        <v>26</v>
      </c>
    </row>
    <row r="653" spans="4:4">
      <c r="D653" s="13" t="s">
        <v>26</v>
      </c>
    </row>
    <row r="654" spans="4:4">
      <c r="D654" s="13" t="s">
        <v>26</v>
      </c>
    </row>
    <row r="655" spans="4:4">
      <c r="D655" s="13" t="s">
        <v>47</v>
      </c>
    </row>
    <row r="656" spans="4:4">
      <c r="D656" s="13" t="s">
        <v>26</v>
      </c>
    </row>
    <row r="657" spans="4:4">
      <c r="D657" s="13" t="s">
        <v>26</v>
      </c>
    </row>
    <row r="658" spans="4:4">
      <c r="D658" s="13" t="s">
        <v>13</v>
      </c>
    </row>
    <row r="659" spans="4:4">
      <c r="D659" s="13" t="s">
        <v>56</v>
      </c>
    </row>
    <row r="660" spans="4:4">
      <c r="D660" s="13" t="s">
        <v>61</v>
      </c>
    </row>
    <row r="661" spans="4:4">
      <c r="D661" s="13" t="s">
        <v>26</v>
      </c>
    </row>
    <row r="662" spans="4:4">
      <c r="D662" s="13" t="s">
        <v>56</v>
      </c>
    </row>
    <row r="663" spans="4:4">
      <c r="D663" s="13" t="s">
        <v>56</v>
      </c>
    </row>
    <row r="664" spans="4:4">
      <c r="D664" s="13" t="s">
        <v>56</v>
      </c>
    </row>
    <row r="665" spans="4:4">
      <c r="D665" s="13" t="s">
        <v>65</v>
      </c>
    </row>
    <row r="666" spans="4:4">
      <c r="D666" s="13" t="s">
        <v>26</v>
      </c>
    </row>
    <row r="667" spans="4:4">
      <c r="D667" s="13" t="s">
        <v>26</v>
      </c>
    </row>
    <row r="668" spans="4:4">
      <c r="D668" s="13" t="s">
        <v>26</v>
      </c>
    </row>
    <row r="669" spans="4:4">
      <c r="D669" s="13" t="s">
        <v>26</v>
      </c>
    </row>
    <row r="670" spans="4:4">
      <c r="D670" s="13" t="s">
        <v>26</v>
      </c>
    </row>
    <row r="671" spans="4:4">
      <c r="D671" s="13" t="s">
        <v>56</v>
      </c>
    </row>
    <row r="672" spans="4:4">
      <c r="D672" s="13" t="s">
        <v>26</v>
      </c>
    </row>
    <row r="673" spans="4:4">
      <c r="D673" s="13" t="s">
        <v>56</v>
      </c>
    </row>
    <row r="674" spans="4:4">
      <c r="D674" s="13" t="s">
        <v>70</v>
      </c>
    </row>
    <row r="675" spans="4:4">
      <c r="D675" s="13" t="s">
        <v>26</v>
      </c>
    </row>
    <row r="676" spans="4:4">
      <c r="D676" s="13" t="s">
        <v>70</v>
      </c>
    </row>
    <row r="677" spans="4:4">
      <c r="D677" s="13" t="s">
        <v>70</v>
      </c>
    </row>
    <row r="678" spans="4:4">
      <c r="D678" s="13" t="s">
        <v>26</v>
      </c>
    </row>
    <row r="679" spans="4:4">
      <c r="D679" s="13" t="s">
        <v>56</v>
      </c>
    </row>
    <row r="680" spans="4:4">
      <c r="D680" s="13" t="s">
        <v>56</v>
      </c>
    </row>
    <row r="681" spans="4:4">
      <c r="D681" s="13" t="s">
        <v>56</v>
      </c>
    </row>
    <row r="682" spans="4:4">
      <c r="D682" s="13" t="s">
        <v>56</v>
      </c>
    </row>
    <row r="683" spans="4:4">
      <c r="D683" s="13" t="s">
        <v>26</v>
      </c>
    </row>
    <row r="684" spans="4:4">
      <c r="D684" s="13" t="s">
        <v>26</v>
      </c>
    </row>
    <row r="685" spans="4:4">
      <c r="D685" s="13" t="s">
        <v>26</v>
      </c>
    </row>
    <row r="686" spans="4:4">
      <c r="D686" s="13" t="s">
        <v>26</v>
      </c>
    </row>
    <row r="687" spans="4:4">
      <c r="D687" s="13" t="s">
        <v>56</v>
      </c>
    </row>
    <row r="688" spans="4:4">
      <c r="D688" s="13" t="s">
        <v>61</v>
      </c>
    </row>
    <row r="689" spans="4:4">
      <c r="D689" s="13" t="s">
        <v>26</v>
      </c>
    </row>
    <row r="690" spans="4:4">
      <c r="D690" s="13" t="s">
        <v>26</v>
      </c>
    </row>
    <row r="691" spans="4:4">
      <c r="D691" s="13" t="s">
        <v>26</v>
      </c>
    </row>
    <row r="692" spans="4:4">
      <c r="D692" s="13" t="s">
        <v>45</v>
      </c>
    </row>
    <row r="693" spans="4:4">
      <c r="D693" s="13" t="s">
        <v>26</v>
      </c>
    </row>
    <row r="694" spans="4:4">
      <c r="D694" s="13" t="s">
        <v>73</v>
      </c>
    </row>
    <row r="695" spans="4:4">
      <c r="D695" s="13" t="s">
        <v>26</v>
      </c>
    </row>
    <row r="696" spans="4:4">
      <c r="D696" s="13" t="s">
        <v>26</v>
      </c>
    </row>
    <row r="697" spans="4:4">
      <c r="D697" s="13" t="s">
        <v>26</v>
      </c>
    </row>
    <row r="698" spans="4:4">
      <c r="D698" s="13" t="s">
        <v>56</v>
      </c>
    </row>
    <row r="699" spans="4:4">
      <c r="D699" s="13" t="s">
        <v>26</v>
      </c>
    </row>
    <row r="700" spans="4:4">
      <c r="D700" s="13" t="s">
        <v>26</v>
      </c>
    </row>
    <row r="701" spans="4:4">
      <c r="D701" s="13" t="s">
        <v>26</v>
      </c>
    </row>
    <row r="702" spans="4:4">
      <c r="D702" s="13" t="s">
        <v>26</v>
      </c>
    </row>
    <row r="703" spans="4:4">
      <c r="D703" s="13" t="s">
        <v>26</v>
      </c>
    </row>
    <row r="704" spans="4:4">
      <c r="D704" s="13" t="s">
        <v>26</v>
      </c>
    </row>
    <row r="705" spans="4:4">
      <c r="D705" s="13" t="s">
        <v>26</v>
      </c>
    </row>
    <row r="706" spans="4:4">
      <c r="D706" s="13" t="s">
        <v>26</v>
      </c>
    </row>
    <row r="707" spans="4:4">
      <c r="D707" s="13" t="s">
        <v>26</v>
      </c>
    </row>
    <row r="708" spans="4:4">
      <c r="D708" s="13" t="s">
        <v>65</v>
      </c>
    </row>
    <row r="709" spans="4:4">
      <c r="D709" s="13" t="s">
        <v>65</v>
      </c>
    </row>
    <row r="710" spans="4:4">
      <c r="D710" s="13" t="s">
        <v>65</v>
      </c>
    </row>
    <row r="711" spans="4:4">
      <c r="D711" s="13" t="s">
        <v>65</v>
      </c>
    </row>
    <row r="712" spans="4:4">
      <c r="D712" s="13" t="s">
        <v>65</v>
      </c>
    </row>
    <row r="713" spans="4:4">
      <c r="D713" s="13" t="s">
        <v>65</v>
      </c>
    </row>
    <row r="714" spans="4:4">
      <c r="D714" s="13" t="s">
        <v>65</v>
      </c>
    </row>
    <row r="715" spans="4:4">
      <c r="D715" s="13" t="s">
        <v>65</v>
      </c>
    </row>
    <row r="716" spans="4:4">
      <c r="D716" s="13" t="s">
        <v>65</v>
      </c>
    </row>
    <row r="717" spans="4:4">
      <c r="D717" s="13" t="s">
        <v>65</v>
      </c>
    </row>
    <row r="718" spans="4:4">
      <c r="D718" s="13" t="s">
        <v>65</v>
      </c>
    </row>
    <row r="719" spans="4:4">
      <c r="D719" s="13" t="s">
        <v>65</v>
      </c>
    </row>
    <row r="720" spans="4:4">
      <c r="D720" s="13" t="s">
        <v>65</v>
      </c>
    </row>
    <row r="721" spans="4:4">
      <c r="D721" s="13" t="s">
        <v>65</v>
      </c>
    </row>
    <row r="722" spans="4:4">
      <c r="D722" s="13" t="s">
        <v>65</v>
      </c>
    </row>
    <row r="723" spans="4:4">
      <c r="D723" s="13" t="s">
        <v>65</v>
      </c>
    </row>
    <row r="724" spans="4:4">
      <c r="D724" s="13" t="s">
        <v>65</v>
      </c>
    </row>
    <row r="725" spans="4:4">
      <c r="D725" s="13" t="s">
        <v>65</v>
      </c>
    </row>
    <row r="726" spans="4:4">
      <c r="D726" s="13" t="s">
        <v>65</v>
      </c>
    </row>
    <row r="727" spans="4:4">
      <c r="D727" s="13" t="s">
        <v>65</v>
      </c>
    </row>
    <row r="728" spans="4:4">
      <c r="D728" s="13" t="s">
        <v>65</v>
      </c>
    </row>
    <row r="729" spans="4:4">
      <c r="D729" s="13" t="s">
        <v>65</v>
      </c>
    </row>
    <row r="730" spans="4:4">
      <c r="D730" s="13" t="s">
        <v>65</v>
      </c>
    </row>
    <row r="731" spans="4:4">
      <c r="D731" s="13" t="s">
        <v>65</v>
      </c>
    </row>
    <row r="732" spans="4:4">
      <c r="D732" s="13" t="s">
        <v>65</v>
      </c>
    </row>
    <row r="733" spans="4:4">
      <c r="D733" s="13" t="s">
        <v>65</v>
      </c>
    </row>
    <row r="734" spans="4:4">
      <c r="D734" s="13" t="s">
        <v>65</v>
      </c>
    </row>
    <row r="735" spans="4:4">
      <c r="D735" s="13" t="s">
        <v>65</v>
      </c>
    </row>
    <row r="736" spans="4:4">
      <c r="D736" s="13" t="s">
        <v>65</v>
      </c>
    </row>
    <row r="737" spans="4:4">
      <c r="D737" s="13" t="s">
        <v>56</v>
      </c>
    </row>
    <row r="738" spans="4:4">
      <c r="D738" s="13" t="s">
        <v>56</v>
      </c>
    </row>
    <row r="739" spans="4:4">
      <c r="D739" s="13" t="s">
        <v>22</v>
      </c>
    </row>
    <row r="740" spans="4:4">
      <c r="D740" s="13" t="s">
        <v>22</v>
      </c>
    </row>
    <row r="741" spans="4:4">
      <c r="D741" s="13" t="s">
        <v>22</v>
      </c>
    </row>
    <row r="742" spans="4:4">
      <c r="D742" s="13" t="s">
        <v>73</v>
      </c>
    </row>
    <row r="743" spans="4:4">
      <c r="D743" s="13" t="s">
        <v>73</v>
      </c>
    </row>
    <row r="744" spans="4:4">
      <c r="D744" s="13" t="s">
        <v>73</v>
      </c>
    </row>
    <row r="745" spans="4:4">
      <c r="D745" s="13" t="s">
        <v>73</v>
      </c>
    </row>
    <row r="746" spans="4:4">
      <c r="D746" s="13" t="s">
        <v>73</v>
      </c>
    </row>
    <row r="747" spans="4:4">
      <c r="D747" s="13" t="s">
        <v>56</v>
      </c>
    </row>
    <row r="748" spans="4:4">
      <c r="D748" s="13" t="s">
        <v>26</v>
      </c>
    </row>
    <row r="749" spans="4:4">
      <c r="D749" s="13" t="s">
        <v>26</v>
      </c>
    </row>
    <row r="750" spans="4:4">
      <c r="D750" s="13" t="s">
        <v>70</v>
      </c>
    </row>
    <row r="751" spans="4:4">
      <c r="D751" s="13" t="s">
        <v>70</v>
      </c>
    </row>
    <row r="752" spans="4:4">
      <c r="D752" s="13" t="s">
        <v>70</v>
      </c>
    </row>
    <row r="753" spans="4:4">
      <c r="D753" s="13" t="s">
        <v>70</v>
      </c>
    </row>
    <row r="754" spans="4:4">
      <c r="D754" s="13" t="s">
        <v>26</v>
      </c>
    </row>
    <row r="755" spans="4:4">
      <c r="D755" s="13" t="s">
        <v>26</v>
      </c>
    </row>
    <row r="756" spans="4:4">
      <c r="D756" s="13" t="s">
        <v>26</v>
      </c>
    </row>
    <row r="757" spans="4:4">
      <c r="D757" s="13" t="s">
        <v>70</v>
      </c>
    </row>
    <row r="758" spans="4:4">
      <c r="D758" s="13" t="s">
        <v>73</v>
      </c>
    </row>
    <row r="759" spans="4:4">
      <c r="D759" s="13" t="s">
        <v>26</v>
      </c>
    </row>
    <row r="760" spans="4:4">
      <c r="D760" s="13" t="s">
        <v>26</v>
      </c>
    </row>
    <row r="761" spans="4:4">
      <c r="D761" s="13" t="s">
        <v>26</v>
      </c>
    </row>
    <row r="762" spans="4:4">
      <c r="D762" s="13" t="s">
        <v>26</v>
      </c>
    </row>
    <row r="763" spans="4:4">
      <c r="D763" s="13" t="s">
        <v>56</v>
      </c>
    </row>
    <row r="764" spans="4:4">
      <c r="D764" s="13" t="s">
        <v>26</v>
      </c>
    </row>
    <row r="765" spans="4:4">
      <c r="D765" s="13" t="s">
        <v>70</v>
      </c>
    </row>
    <row r="766" spans="4:4">
      <c r="D766" s="13" t="s">
        <v>47</v>
      </c>
    </row>
    <row r="767" spans="4:4">
      <c r="D767" s="13" t="s">
        <v>65</v>
      </c>
    </row>
    <row r="768" spans="4:4">
      <c r="D768" s="13" t="s">
        <v>65</v>
      </c>
    </row>
    <row r="769" spans="4:4">
      <c r="D769" s="13" t="s">
        <v>61</v>
      </c>
    </row>
    <row r="770" spans="4:4">
      <c r="D770" s="13" t="s">
        <v>26</v>
      </c>
    </row>
    <row r="771" spans="4:4">
      <c r="D771" s="13" t="s">
        <v>26</v>
      </c>
    </row>
    <row r="772" spans="4:4">
      <c r="D772" s="13" t="s">
        <v>26</v>
      </c>
    </row>
    <row r="773" spans="4:4">
      <c r="D773" s="13" t="s">
        <v>70</v>
      </c>
    </row>
    <row r="774" spans="4:4">
      <c r="D774" s="13" t="s">
        <v>26</v>
      </c>
    </row>
    <row r="775" spans="4:4">
      <c r="D775" s="13" t="s">
        <v>26</v>
      </c>
    </row>
    <row r="776" spans="4:4">
      <c r="D776" s="13" t="s">
        <v>26</v>
      </c>
    </row>
    <row r="777" spans="4:4">
      <c r="D777" s="13" t="s">
        <v>26</v>
      </c>
    </row>
    <row r="778" spans="4:4">
      <c r="D778" s="13" t="s">
        <v>61</v>
      </c>
    </row>
    <row r="779" spans="4:4">
      <c r="D779" s="13" t="s">
        <v>61</v>
      </c>
    </row>
    <row r="780" spans="4:4">
      <c r="D780" s="13" t="s">
        <v>26</v>
      </c>
    </row>
    <row r="781" spans="4:4">
      <c r="D781" s="13" t="s">
        <v>70</v>
      </c>
    </row>
    <row r="782" spans="4:4">
      <c r="D782" s="13" t="s">
        <v>13</v>
      </c>
    </row>
    <row r="783" spans="4:4">
      <c r="D783" s="13" t="s">
        <v>73</v>
      </c>
    </row>
    <row r="784" spans="4:4">
      <c r="D784" s="13" t="s">
        <v>26</v>
      </c>
    </row>
    <row r="785" spans="4:4">
      <c r="D785" s="13" t="s">
        <v>56</v>
      </c>
    </row>
    <row r="786" spans="4:4">
      <c r="D786" s="13" t="s">
        <v>70</v>
      </c>
    </row>
    <row r="787" spans="4:4">
      <c r="D787" s="13" t="s">
        <v>26</v>
      </c>
    </row>
    <row r="788" spans="4:4">
      <c r="D788" s="13" t="s">
        <v>22</v>
      </c>
    </row>
    <row r="789" spans="4:4">
      <c r="D789" s="13" t="s">
        <v>26</v>
      </c>
    </row>
    <row r="790" spans="4:4">
      <c r="D790" s="13" t="s">
        <v>26</v>
      </c>
    </row>
    <row r="791" spans="4:4">
      <c r="D791" s="13" t="s">
        <v>26</v>
      </c>
    </row>
    <row r="792" spans="4:4">
      <c r="D792" s="13" t="s">
        <v>26</v>
      </c>
    </row>
    <row r="793" spans="4:4">
      <c r="D793" s="13" t="s">
        <v>26</v>
      </c>
    </row>
    <row r="794" spans="4:4">
      <c r="D794" s="13" t="s">
        <v>26</v>
      </c>
    </row>
    <row r="795" spans="4:4">
      <c r="D795" s="13" t="s">
        <v>26</v>
      </c>
    </row>
    <row r="796" spans="4:4">
      <c r="D796" s="13" t="s">
        <v>26</v>
      </c>
    </row>
    <row r="797" spans="4:4">
      <c r="D797" s="13" t="s">
        <v>26</v>
      </c>
    </row>
    <row r="798" spans="4:4">
      <c r="D798" s="13" t="s">
        <v>26</v>
      </c>
    </row>
    <row r="799" spans="4:4">
      <c r="D799" s="13" t="s">
        <v>26</v>
      </c>
    </row>
    <row r="800" spans="4:4">
      <c r="D800" s="13" t="s">
        <v>26</v>
      </c>
    </row>
    <row r="801" spans="4:4">
      <c r="D801" s="13" t="s">
        <v>37</v>
      </c>
    </row>
    <row r="802" spans="4:4">
      <c r="D802" s="13" t="s">
        <v>37</v>
      </c>
    </row>
    <row r="803" spans="4:4">
      <c r="D803" s="13" t="s">
        <v>70</v>
      </c>
    </row>
    <row r="804" spans="4:4">
      <c r="D804" s="13" t="s">
        <v>26</v>
      </c>
    </row>
    <row r="805" spans="4:4">
      <c r="D805" s="13" t="s">
        <v>61</v>
      </c>
    </row>
    <row r="806" spans="4:4">
      <c r="D806" s="13" t="s">
        <v>37</v>
      </c>
    </row>
    <row r="807" spans="4:4">
      <c r="D807" s="13" t="s">
        <v>26</v>
      </c>
    </row>
    <row r="808" spans="4:4">
      <c r="D808" s="13" t="s">
        <v>26</v>
      </c>
    </row>
    <row r="809" spans="4:4">
      <c r="D809" s="13" t="s">
        <v>61</v>
      </c>
    </row>
    <row r="810" spans="4:4">
      <c r="D810" s="13" t="s">
        <v>26</v>
      </c>
    </row>
    <row r="811" spans="4:4">
      <c r="D811" s="13" t="s">
        <v>56</v>
      </c>
    </row>
    <row r="812" spans="4:4">
      <c r="D812" s="13" t="s">
        <v>26</v>
      </c>
    </row>
    <row r="813" spans="4:4">
      <c r="D813" s="13" t="s">
        <v>26</v>
      </c>
    </row>
    <row r="814" spans="4:4">
      <c r="D814" s="13" t="s">
        <v>26</v>
      </c>
    </row>
    <row r="815" spans="4:4">
      <c r="D815" s="13" t="s">
        <v>26</v>
      </c>
    </row>
    <row r="816" spans="4:4">
      <c r="D816" s="13" t="s">
        <v>56</v>
      </c>
    </row>
    <row r="817" spans="4:4">
      <c r="D817" s="13" t="s">
        <v>56</v>
      </c>
    </row>
    <row r="818" spans="4:4">
      <c r="D818" s="13" t="s">
        <v>26</v>
      </c>
    </row>
    <row r="819" spans="4:4">
      <c r="D819" s="13" t="s">
        <v>37</v>
      </c>
    </row>
    <row r="820" spans="4:4">
      <c r="D820" s="13" t="s">
        <v>61</v>
      </c>
    </row>
    <row r="821" spans="4:4">
      <c r="D821" s="13" t="s">
        <v>26</v>
      </c>
    </row>
    <row r="822" spans="4:4">
      <c r="D822" s="13" t="s">
        <v>26</v>
      </c>
    </row>
    <row r="823" spans="4:4">
      <c r="D823" s="13" t="s">
        <v>26</v>
      </c>
    </row>
    <row r="824" spans="4:4">
      <c r="D824" s="13" t="s">
        <v>26</v>
      </c>
    </row>
    <row r="825" spans="4:4">
      <c r="D825" s="13" t="s">
        <v>26</v>
      </c>
    </row>
    <row r="826" spans="4:4">
      <c r="D826" s="13" t="s">
        <v>26</v>
      </c>
    </row>
    <row r="827" spans="4:4">
      <c r="D827" s="13" t="s">
        <v>61</v>
      </c>
    </row>
    <row r="828" spans="4:4">
      <c r="D828" s="13" t="s">
        <v>26</v>
      </c>
    </row>
    <row r="829" spans="4:4">
      <c r="D829" s="13" t="s">
        <v>26</v>
      </c>
    </row>
    <row r="830" spans="4:4">
      <c r="D830" s="13" t="s">
        <v>26</v>
      </c>
    </row>
    <row r="831" spans="4:4">
      <c r="D831" s="13" t="s">
        <v>26</v>
      </c>
    </row>
    <row r="832" spans="4:4">
      <c r="D832" s="13" t="s">
        <v>26</v>
      </c>
    </row>
    <row r="833" spans="4:4">
      <c r="D833" s="13" t="s">
        <v>26</v>
      </c>
    </row>
    <row r="834" spans="4:4">
      <c r="D834" s="13" t="s">
        <v>26</v>
      </c>
    </row>
    <row r="835" spans="4:4">
      <c r="D835" s="13" t="s">
        <v>26</v>
      </c>
    </row>
    <row r="836" spans="4:4">
      <c r="D836" s="13" t="s">
        <v>26</v>
      </c>
    </row>
    <row r="837" spans="4:4">
      <c r="D837" s="13" t="s">
        <v>26</v>
      </c>
    </row>
    <row r="838" spans="4:4">
      <c r="D838" s="13" t="s">
        <v>37</v>
      </c>
    </row>
    <row r="839" spans="4:4">
      <c r="D839" s="13" t="s">
        <v>26</v>
      </c>
    </row>
    <row r="840" spans="4:4">
      <c r="D840" s="13" t="s">
        <v>37</v>
      </c>
    </row>
    <row r="841" spans="4:4">
      <c r="D841" s="13" t="s">
        <v>37</v>
      </c>
    </row>
    <row r="842" spans="4:4">
      <c r="D842" s="13" t="s">
        <v>37</v>
      </c>
    </row>
    <row r="843" spans="4:4">
      <c r="D843" s="13" t="s">
        <v>37</v>
      </c>
    </row>
    <row r="844" spans="4:4">
      <c r="D844" s="13" t="s">
        <v>37</v>
      </c>
    </row>
    <row r="845" spans="4:4">
      <c r="D845" s="13" t="s">
        <v>56</v>
      </c>
    </row>
    <row r="846" spans="4:4">
      <c r="D846" s="13" t="s">
        <v>61</v>
      </c>
    </row>
    <row r="847" spans="4:4">
      <c r="D847" s="13" t="s">
        <v>56</v>
      </c>
    </row>
    <row r="848" spans="4:4">
      <c r="D848" s="13" t="s">
        <v>70</v>
      </c>
    </row>
    <row r="849" spans="4:4">
      <c r="D849" s="13" t="s">
        <v>26</v>
      </c>
    </row>
    <row r="850" spans="4:4">
      <c r="D850" s="13" t="s">
        <v>61</v>
      </c>
    </row>
    <row r="851" spans="4:4">
      <c r="D851" s="13" t="s">
        <v>73</v>
      </c>
    </row>
    <row r="852" spans="4:4">
      <c r="D852" s="13" t="s">
        <v>26</v>
      </c>
    </row>
    <row r="853" spans="4:4">
      <c r="D853" s="13" t="s">
        <v>26</v>
      </c>
    </row>
    <row r="854" spans="4:4">
      <c r="D854" s="13" t="s">
        <v>26</v>
      </c>
    </row>
    <row r="855" spans="4:4">
      <c r="D855" s="13" t="s">
        <v>26</v>
      </c>
    </row>
    <row r="856" spans="4:4">
      <c r="D856" s="13" t="s">
        <v>26</v>
      </c>
    </row>
    <row r="857" spans="4:4">
      <c r="D857" s="13" t="s">
        <v>26</v>
      </c>
    </row>
    <row r="858" spans="4:4">
      <c r="D858" s="13" t="s">
        <v>26</v>
      </c>
    </row>
    <row r="859" spans="4:4">
      <c r="D859" s="13" t="s">
        <v>26</v>
      </c>
    </row>
    <row r="860" spans="4:4">
      <c r="D860" s="13" t="s">
        <v>26</v>
      </c>
    </row>
    <row r="861" spans="4:4">
      <c r="D861" s="13" t="s">
        <v>26</v>
      </c>
    </row>
    <row r="862" spans="4:4">
      <c r="D862" s="13" t="s">
        <v>73</v>
      </c>
    </row>
    <row r="863" spans="4:4">
      <c r="D863" s="13" t="s">
        <v>26</v>
      </c>
    </row>
    <row r="864" spans="4:4">
      <c r="D864" s="13" t="s">
        <v>26</v>
      </c>
    </row>
    <row r="865" spans="4:4">
      <c r="D865" s="13" t="s">
        <v>26</v>
      </c>
    </row>
    <row r="866" spans="4:4">
      <c r="D866" s="13" t="s">
        <v>56</v>
      </c>
    </row>
    <row r="867" spans="4:4">
      <c r="D867" s="13" t="s">
        <v>56</v>
      </c>
    </row>
    <row r="868" spans="4:4">
      <c r="D868" s="13" t="s">
        <v>56</v>
      </c>
    </row>
    <row r="869" spans="4:4">
      <c r="D869" s="13" t="s">
        <v>56</v>
      </c>
    </row>
    <row r="870" spans="4:4">
      <c r="D870" s="13" t="s">
        <v>26</v>
      </c>
    </row>
    <row r="871" spans="4:4">
      <c r="D871" s="13" t="s">
        <v>26</v>
      </c>
    </row>
    <row r="872" spans="4:4">
      <c r="D872" s="13" t="s">
        <v>26</v>
      </c>
    </row>
    <row r="873" spans="4:4">
      <c r="D873" s="13" t="s">
        <v>26</v>
      </c>
    </row>
    <row r="874" spans="4:4">
      <c r="D874" s="13" t="s">
        <v>70</v>
      </c>
    </row>
    <row r="875" spans="4:4">
      <c r="D875" s="13" t="s">
        <v>70</v>
      </c>
    </row>
    <row r="876" spans="4:4">
      <c r="D876" s="13" t="s">
        <v>26</v>
      </c>
    </row>
    <row r="877" spans="4:4">
      <c r="D877" s="13" t="s">
        <v>26</v>
      </c>
    </row>
    <row r="878" spans="4:4">
      <c r="D878" s="13" t="s">
        <v>56</v>
      </c>
    </row>
    <row r="879" spans="4:4">
      <c r="D879" s="13" t="s">
        <v>26</v>
      </c>
    </row>
    <row r="880" spans="4:4">
      <c r="D880" s="13" t="s">
        <v>56</v>
      </c>
    </row>
    <row r="881" spans="4:4">
      <c r="D881" s="13" t="s">
        <v>26</v>
      </c>
    </row>
    <row r="882" spans="4:4">
      <c r="D882" s="13" t="s">
        <v>70</v>
      </c>
    </row>
    <row r="883" spans="4:4">
      <c r="D883" s="13" t="s">
        <v>26</v>
      </c>
    </row>
    <row r="884" spans="4:4">
      <c r="D884" s="13" t="s">
        <v>26</v>
      </c>
    </row>
    <row r="885" spans="4:4">
      <c r="D885" s="13" t="s">
        <v>26</v>
      </c>
    </row>
    <row r="886" spans="4:4">
      <c r="D886" s="13" t="s">
        <v>26</v>
      </c>
    </row>
    <row r="887" spans="4:4">
      <c r="D887" s="13" t="s">
        <v>26</v>
      </c>
    </row>
    <row r="888" spans="4:4">
      <c r="D888" s="13" t="s">
        <v>26</v>
      </c>
    </row>
    <row r="889" spans="4:4">
      <c r="D889" s="13" t="s">
        <v>26</v>
      </c>
    </row>
    <row r="890" spans="4:4">
      <c r="D890" s="13" t="s">
        <v>56</v>
      </c>
    </row>
    <row r="891" spans="4:4">
      <c r="D891" s="13" t="s">
        <v>26</v>
      </c>
    </row>
    <row r="892" spans="4:4">
      <c r="D892" s="13" t="s">
        <v>22</v>
      </c>
    </row>
    <row r="893" spans="4:4">
      <c r="D893" s="13" t="s">
        <v>22</v>
      </c>
    </row>
    <row r="894" spans="4:4">
      <c r="D894" s="13" t="s">
        <v>22</v>
      </c>
    </row>
    <row r="895" spans="4:4">
      <c r="D895" s="13" t="s">
        <v>22</v>
      </c>
    </row>
    <row r="896" spans="4:4">
      <c r="D896" s="13" t="s">
        <v>22</v>
      </c>
    </row>
    <row r="897" spans="4:4">
      <c r="D897" s="13" t="s">
        <v>22</v>
      </c>
    </row>
    <row r="898" spans="4:4">
      <c r="D898" s="13" t="s">
        <v>22</v>
      </c>
    </row>
    <row r="899" spans="4:4">
      <c r="D899" s="13" t="s">
        <v>56</v>
      </c>
    </row>
    <row r="900" spans="4:4">
      <c r="D900" s="13" t="s">
        <v>22</v>
      </c>
    </row>
    <row r="901" spans="4:4">
      <c r="D901" s="13" t="s">
        <v>56</v>
      </c>
    </row>
    <row r="902" spans="4:4">
      <c r="D902" s="13" t="s">
        <v>56</v>
      </c>
    </row>
    <row r="903" spans="4:4">
      <c r="D903" s="13" t="s">
        <v>56</v>
      </c>
    </row>
    <row r="904" spans="4:4">
      <c r="D904" s="13" t="s">
        <v>56</v>
      </c>
    </row>
    <row r="905" spans="4:4">
      <c r="D905" s="13" t="s">
        <v>56</v>
      </c>
    </row>
    <row r="906" spans="4:4">
      <c r="D906" s="13" t="s">
        <v>22</v>
      </c>
    </row>
    <row r="907" spans="4:4">
      <c r="D907" s="13" t="s">
        <v>22</v>
      </c>
    </row>
    <row r="908" spans="4:4">
      <c r="D908" s="13" t="s">
        <v>22</v>
      </c>
    </row>
    <row r="909" spans="4:4">
      <c r="D909" s="13" t="s">
        <v>22</v>
      </c>
    </row>
    <row r="910" spans="4:4">
      <c r="D910" s="13" t="s">
        <v>22</v>
      </c>
    </row>
    <row r="911" spans="4:4">
      <c r="D911" s="13" t="s">
        <v>26</v>
      </c>
    </row>
    <row r="912" spans="4:4">
      <c r="D912" s="13" t="s">
        <v>22</v>
      </c>
    </row>
    <row r="913" spans="4:4">
      <c r="D913" s="13" t="s">
        <v>26</v>
      </c>
    </row>
    <row r="914" spans="4:4">
      <c r="D914" s="13" t="s">
        <v>56</v>
      </c>
    </row>
    <row r="915" spans="4:4">
      <c r="D915" s="13" t="s">
        <v>56</v>
      </c>
    </row>
    <row r="916" spans="4:4">
      <c r="D916" s="13" t="s">
        <v>26</v>
      </c>
    </row>
    <row r="917" spans="4:4">
      <c r="D917" s="13" t="s">
        <v>26</v>
      </c>
    </row>
    <row r="918" spans="4:4">
      <c r="D918" s="13" t="s">
        <v>26</v>
      </c>
    </row>
    <row r="919" spans="4:4">
      <c r="D919" s="13" t="s">
        <v>56</v>
      </c>
    </row>
    <row r="920" spans="4:4">
      <c r="D920" s="13" t="s">
        <v>26</v>
      </c>
    </row>
    <row r="921" spans="4:4">
      <c r="D921" s="13" t="s">
        <v>22</v>
      </c>
    </row>
    <row r="922" spans="4:4">
      <c r="D922" s="13" t="s">
        <v>22</v>
      </c>
    </row>
    <row r="923" spans="4:4">
      <c r="D923" s="13" t="s">
        <v>22</v>
      </c>
    </row>
    <row r="924" spans="4:4">
      <c r="D924" s="13" t="s">
        <v>22</v>
      </c>
    </row>
    <row r="925" spans="4:4">
      <c r="D925" s="13" t="s">
        <v>22</v>
      </c>
    </row>
    <row r="926" spans="4:4">
      <c r="D926" s="13" t="s">
        <v>22</v>
      </c>
    </row>
    <row r="927" spans="4:4">
      <c r="D927" s="13" t="s">
        <v>22</v>
      </c>
    </row>
    <row r="928" spans="4:4">
      <c r="D928" s="13" t="s">
        <v>22</v>
      </c>
    </row>
    <row r="929" spans="4:4">
      <c r="D929" s="13" t="s">
        <v>22</v>
      </c>
    </row>
    <row r="930" spans="4:4">
      <c r="D930" s="13" t="s">
        <v>22</v>
      </c>
    </row>
    <row r="931" spans="4:4">
      <c r="D931" s="13" t="s">
        <v>22</v>
      </c>
    </row>
    <row r="932" spans="4:4">
      <c r="D932" s="13" t="s">
        <v>22</v>
      </c>
    </row>
    <row r="933" spans="4:4">
      <c r="D933" s="13" t="s">
        <v>22</v>
      </c>
    </row>
    <row r="934" spans="4:4">
      <c r="D934" s="13" t="s">
        <v>22</v>
      </c>
    </row>
    <row r="935" spans="4:4">
      <c r="D935" s="13" t="s">
        <v>22</v>
      </c>
    </row>
    <row r="936" spans="4:4">
      <c r="D936" s="13" t="s">
        <v>22</v>
      </c>
    </row>
    <row r="937" spans="4:4">
      <c r="D937" s="13" t="s">
        <v>22</v>
      </c>
    </row>
    <row r="938" spans="4:4">
      <c r="D938" s="13" t="s">
        <v>22</v>
      </c>
    </row>
    <row r="939" spans="4:4">
      <c r="D939" s="13" t="s">
        <v>22</v>
      </c>
    </row>
    <row r="940" spans="4:4">
      <c r="D940" s="13" t="s">
        <v>22</v>
      </c>
    </row>
    <row r="941" spans="4:4">
      <c r="D941" s="13" t="s">
        <v>22</v>
      </c>
    </row>
    <row r="942" spans="4:4">
      <c r="D942" s="13" t="s">
        <v>22</v>
      </c>
    </row>
    <row r="943" spans="4:4">
      <c r="D943" s="13" t="s">
        <v>22</v>
      </c>
    </row>
    <row r="944" spans="4:4">
      <c r="D944" s="13" t="s">
        <v>22</v>
      </c>
    </row>
    <row r="945" spans="4:4">
      <c r="D945" s="13" t="s">
        <v>22</v>
      </c>
    </row>
    <row r="946" spans="4:4">
      <c r="D946" s="13" t="s">
        <v>22</v>
      </c>
    </row>
    <row r="947" spans="4:4">
      <c r="D947" s="13" t="s">
        <v>22</v>
      </c>
    </row>
    <row r="948" spans="4:4">
      <c r="D948" s="13" t="s">
        <v>22</v>
      </c>
    </row>
    <row r="949" spans="4:4">
      <c r="D949" s="13" t="s">
        <v>22</v>
      </c>
    </row>
    <row r="950" spans="4:4">
      <c r="D950" s="13" t="s">
        <v>22</v>
      </c>
    </row>
    <row r="951" spans="4:4">
      <c r="D951" s="13" t="s">
        <v>22</v>
      </c>
    </row>
    <row r="952" spans="4:4">
      <c r="D952" s="13" t="s">
        <v>22</v>
      </c>
    </row>
    <row r="953" spans="4:4">
      <c r="D953" s="13" t="s">
        <v>22</v>
      </c>
    </row>
    <row r="954" spans="4:4">
      <c r="D954" s="13" t="s">
        <v>22</v>
      </c>
    </row>
    <row r="955" spans="4:4">
      <c r="D955" s="13" t="s">
        <v>22</v>
      </c>
    </row>
    <row r="956" spans="4:4">
      <c r="D956" s="13" t="s">
        <v>22</v>
      </c>
    </row>
    <row r="957" spans="4:4">
      <c r="D957" s="13" t="s">
        <v>22</v>
      </c>
    </row>
    <row r="958" spans="4:4">
      <c r="D958" s="13" t="s">
        <v>22</v>
      </c>
    </row>
    <row r="959" spans="4:4">
      <c r="D959" s="13" t="s">
        <v>22</v>
      </c>
    </row>
    <row r="960" spans="4:4">
      <c r="D960" s="13" t="s">
        <v>22</v>
      </c>
    </row>
    <row r="961" spans="4:4">
      <c r="D961" s="13" t="s">
        <v>22</v>
      </c>
    </row>
    <row r="962" spans="4:4">
      <c r="D962" s="13" t="s">
        <v>22</v>
      </c>
    </row>
    <row r="963" spans="4:4">
      <c r="D963" s="13" t="s">
        <v>22</v>
      </c>
    </row>
    <row r="964" spans="4:4">
      <c r="D964" s="13" t="s">
        <v>26</v>
      </c>
    </row>
    <row r="965" spans="4:4">
      <c r="D965" s="13" t="s">
        <v>56</v>
      </c>
    </row>
    <row r="966" spans="4:4">
      <c r="D966" s="13" t="s">
        <v>56</v>
      </c>
    </row>
    <row r="967" spans="4:4">
      <c r="D967" s="13" t="s">
        <v>56</v>
      </c>
    </row>
    <row r="968" spans="4:4">
      <c r="D968" s="13" t="s">
        <v>56</v>
      </c>
    </row>
    <row r="969" spans="4:4">
      <c r="D969" s="13" t="s">
        <v>56</v>
      </c>
    </row>
    <row r="970" spans="4:4">
      <c r="D970" s="13" t="s">
        <v>22</v>
      </c>
    </row>
    <row r="971" spans="4:4">
      <c r="D971" s="13" t="s">
        <v>22</v>
      </c>
    </row>
    <row r="972" spans="4:4">
      <c r="D972" s="13" t="s">
        <v>22</v>
      </c>
    </row>
    <row r="973" spans="4:4">
      <c r="D973" s="13" t="s">
        <v>22</v>
      </c>
    </row>
    <row r="974" spans="4:4">
      <c r="D974" s="13" t="s">
        <v>22</v>
      </c>
    </row>
    <row r="975" spans="4:4">
      <c r="D975" s="13" t="s">
        <v>26</v>
      </c>
    </row>
    <row r="976" spans="4:4">
      <c r="D976" s="13" t="s">
        <v>22</v>
      </c>
    </row>
    <row r="977" spans="4:4">
      <c r="D977" s="13" t="s">
        <v>56</v>
      </c>
    </row>
    <row r="978" spans="4:4">
      <c r="D978" s="13" t="s">
        <v>56</v>
      </c>
    </row>
    <row r="979" spans="4:4">
      <c r="D979" s="13" t="s">
        <v>22</v>
      </c>
    </row>
    <row r="980" spans="4:4">
      <c r="D980" s="13" t="s">
        <v>22</v>
      </c>
    </row>
    <row r="981" spans="4:4">
      <c r="D981" s="13" t="s">
        <v>22</v>
      </c>
    </row>
    <row r="982" spans="4:4">
      <c r="D982" s="13" t="s">
        <v>22</v>
      </c>
    </row>
    <row r="983" spans="4:4">
      <c r="D983" s="13" t="s">
        <v>22</v>
      </c>
    </row>
    <row r="984" spans="4:4">
      <c r="D984" s="13" t="s">
        <v>22</v>
      </c>
    </row>
    <row r="985" spans="4:4">
      <c r="D985" s="13" t="s">
        <v>22</v>
      </c>
    </row>
    <row r="986" spans="4:4">
      <c r="D986" s="13" t="s">
        <v>22</v>
      </c>
    </row>
    <row r="987" spans="4:4">
      <c r="D987" s="13" t="s">
        <v>26</v>
      </c>
    </row>
    <row r="988" spans="4:4">
      <c r="D988" s="13" t="s">
        <v>26</v>
      </c>
    </row>
    <row r="989" spans="4:4">
      <c r="D989" s="13" t="s">
        <v>56</v>
      </c>
    </row>
    <row r="990" spans="4:4">
      <c r="D990" s="13" t="s">
        <v>56</v>
      </c>
    </row>
    <row r="991" spans="4:4">
      <c r="D991" s="13" t="s">
        <v>22</v>
      </c>
    </row>
    <row r="992" spans="4:4">
      <c r="D992" s="13" t="s">
        <v>56</v>
      </c>
    </row>
    <row r="993" spans="4:4">
      <c r="D993" s="13" t="s">
        <v>22</v>
      </c>
    </row>
    <row r="994" spans="4:4">
      <c r="D994" s="13" t="s">
        <v>56</v>
      </c>
    </row>
    <row r="995" spans="4:4">
      <c r="D995" s="13" t="s">
        <v>22</v>
      </c>
    </row>
    <row r="996" spans="4:4">
      <c r="D996" s="13" t="s">
        <v>22</v>
      </c>
    </row>
    <row r="997" spans="4:4">
      <c r="D997" s="13" t="s">
        <v>56</v>
      </c>
    </row>
    <row r="998" spans="4:4">
      <c r="D998" s="13" t="s">
        <v>22</v>
      </c>
    </row>
    <row r="999" spans="4:4">
      <c r="D999" s="13" t="s">
        <v>56</v>
      </c>
    </row>
    <row r="1000" spans="4:4">
      <c r="D1000" s="13" t="s">
        <v>26</v>
      </c>
    </row>
    <row r="1001" spans="4:4">
      <c r="D1001" s="13" t="s">
        <v>56</v>
      </c>
    </row>
    <row r="1002" spans="4:4">
      <c r="D1002" s="13" t="s">
        <v>56</v>
      </c>
    </row>
    <row r="1003" spans="4:4">
      <c r="D1003" s="13" t="s">
        <v>26</v>
      </c>
    </row>
    <row r="1004" spans="4:4">
      <c r="D1004" s="13" t="s">
        <v>45</v>
      </c>
    </row>
    <row r="1005" spans="4:4">
      <c r="D1005" s="13" t="s">
        <v>61</v>
      </c>
    </row>
    <row r="1006" spans="4:4">
      <c r="D1006" s="13" t="s">
        <v>26</v>
      </c>
    </row>
    <row r="1007" spans="4:4">
      <c r="D1007" s="13" t="s">
        <v>26</v>
      </c>
    </row>
  </sheetData>
  <mergeCells count="1">
    <mergeCell ref="C4:M4"/>
  </mergeCell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M95"/>
  <sheetViews>
    <sheetView topLeftCell="A82" workbookViewId="0">
      <selection activeCell="F12" sqref="F12"/>
    </sheetView>
  </sheetViews>
  <sheetFormatPr defaultColWidth="9" defaultRowHeight="14.5"/>
  <cols>
    <col min="1" max="3" width="8.90625" style="43"/>
    <col min="4" max="4" width="13.6328125" style="44" customWidth="1"/>
    <col min="5" max="5" width="18.54296875" style="44" customWidth="1"/>
    <col min="6" max="6" width="18.453125" style="44" customWidth="1"/>
    <col min="7" max="7" width="13.453125" style="44" customWidth="1"/>
    <col min="8" max="8" width="17.08984375" style="44" customWidth="1"/>
    <col min="9" max="39" width="8.90625" style="43"/>
  </cols>
  <sheetData>
    <row r="1" spans="3:8" s="43" customFormat="1">
      <c r="D1" s="44"/>
      <c r="E1" s="44"/>
      <c r="F1" s="44"/>
      <c r="G1" s="44"/>
      <c r="H1" s="44"/>
    </row>
    <row r="2" spans="3:8" s="43" customFormat="1">
      <c r="D2" s="44"/>
      <c r="E2" s="44"/>
      <c r="F2" s="44"/>
      <c r="G2" s="44"/>
      <c r="H2" s="44"/>
    </row>
    <row r="3" spans="3:8" s="43" customFormat="1">
      <c r="D3" s="44"/>
      <c r="E3" s="44"/>
      <c r="F3" s="44"/>
      <c r="G3" s="44"/>
      <c r="H3" s="44"/>
    </row>
    <row r="4" spans="3:8" s="43" customFormat="1" ht="18.5">
      <c r="C4" s="23" t="s">
        <v>11633</v>
      </c>
      <c r="D4" s="98" t="s">
        <v>11634</v>
      </c>
      <c r="E4" s="99"/>
      <c r="F4" s="99"/>
      <c r="G4" s="99"/>
      <c r="H4" s="100"/>
    </row>
    <row r="5" spans="3:8" s="43" customFormat="1">
      <c r="D5" s="44"/>
      <c r="E5" s="44"/>
      <c r="F5" s="44"/>
      <c r="G5" s="44"/>
      <c r="H5" s="44"/>
    </row>
    <row r="6" spans="3:8" s="43" customFormat="1">
      <c r="D6" s="44"/>
      <c r="E6" s="44"/>
      <c r="F6" s="44"/>
      <c r="G6" s="44"/>
      <c r="H6" s="44"/>
    </row>
    <row r="7" spans="3:8" ht="18.5">
      <c r="D7" s="45" t="s">
        <v>169</v>
      </c>
      <c r="E7" s="30" t="s">
        <v>175</v>
      </c>
      <c r="F7" s="31" t="s">
        <v>181</v>
      </c>
      <c r="G7" s="31" t="s">
        <v>186</v>
      </c>
      <c r="H7" s="31" t="s">
        <v>1</v>
      </c>
    </row>
    <row r="8" spans="3:8">
      <c r="D8" s="13" t="s">
        <v>367</v>
      </c>
      <c r="E8" s="14"/>
      <c r="F8" s="14"/>
      <c r="G8" s="14"/>
      <c r="H8" s="14"/>
    </row>
    <row r="9" spans="3:8">
      <c r="D9" s="13" t="s">
        <v>499</v>
      </c>
      <c r="E9" s="14"/>
      <c r="F9" s="14"/>
      <c r="G9" s="14"/>
      <c r="H9" s="14"/>
    </row>
    <row r="10" spans="3:8">
      <c r="D10" s="13" t="s">
        <v>570</v>
      </c>
      <c r="E10" s="14"/>
      <c r="F10" s="14"/>
      <c r="G10" s="14"/>
      <c r="H10" s="14"/>
    </row>
    <row r="11" spans="3:8">
      <c r="D11" s="13" t="s">
        <v>782</v>
      </c>
      <c r="E11" s="14"/>
      <c r="F11" s="14"/>
      <c r="G11" s="14"/>
      <c r="H11" s="14"/>
    </row>
    <row r="12" spans="3:8">
      <c r="D12" s="13" t="s">
        <v>976</v>
      </c>
      <c r="E12" s="14"/>
      <c r="F12" s="14"/>
      <c r="G12" s="14"/>
      <c r="H12" s="14"/>
    </row>
    <row r="13" spans="3:8">
      <c r="D13" s="13" t="s">
        <v>1015</v>
      </c>
      <c r="E13" s="14"/>
      <c r="F13" s="14"/>
      <c r="G13" s="14"/>
      <c r="H13" s="14"/>
    </row>
    <row r="14" spans="3:8">
      <c r="D14" s="13" t="s">
        <v>1181</v>
      </c>
      <c r="E14" s="14"/>
      <c r="F14" s="14"/>
      <c r="G14" s="14"/>
      <c r="H14" s="14"/>
    </row>
    <row r="15" spans="3:8">
      <c r="D15" s="13" t="s">
        <v>1242</v>
      </c>
      <c r="E15" s="14"/>
      <c r="F15" s="14"/>
      <c r="G15" s="14"/>
      <c r="H15" s="14"/>
    </row>
    <row r="16" spans="3:8">
      <c r="D16" s="13" t="s">
        <v>1248</v>
      </c>
      <c r="E16" s="14"/>
      <c r="F16" s="14"/>
      <c r="G16" s="14"/>
      <c r="H16" s="14"/>
    </row>
    <row r="17" spans="4:8">
      <c r="D17" s="13" t="s">
        <v>1411</v>
      </c>
      <c r="E17" s="14"/>
      <c r="F17" s="14"/>
      <c r="G17" s="14"/>
      <c r="H17" s="14"/>
    </row>
    <row r="18" spans="4:8">
      <c r="D18" s="13" t="s">
        <v>1525</v>
      </c>
      <c r="E18" s="14"/>
      <c r="F18" s="14"/>
      <c r="G18" s="14"/>
      <c r="H18" s="14"/>
    </row>
    <row r="19" spans="4:8">
      <c r="D19" s="13" t="s">
        <v>1750</v>
      </c>
      <c r="E19" s="14"/>
      <c r="F19" s="14"/>
      <c r="G19" s="14"/>
      <c r="H19" s="14"/>
    </row>
    <row r="20" spans="4:8">
      <c r="D20" s="13" t="s">
        <v>1935</v>
      </c>
      <c r="E20" s="14"/>
      <c r="F20" s="14"/>
      <c r="G20" s="14"/>
      <c r="H20" s="14"/>
    </row>
    <row r="21" spans="4:8">
      <c r="D21" s="13" t="s">
        <v>1971</v>
      </c>
      <c r="E21" s="14"/>
      <c r="F21" s="14"/>
      <c r="G21" s="14"/>
      <c r="H21" s="14"/>
    </row>
    <row r="22" spans="4:8">
      <c r="D22" s="13" t="s">
        <v>2305</v>
      </c>
      <c r="E22" s="14"/>
      <c r="F22" s="14"/>
      <c r="G22" s="14"/>
      <c r="H22" s="14"/>
    </row>
    <row r="23" spans="4:8">
      <c r="D23" s="13" t="s">
        <v>2502</v>
      </c>
      <c r="E23" s="14"/>
      <c r="F23" s="14"/>
      <c r="G23" s="14"/>
      <c r="H23" s="14"/>
    </row>
    <row r="24" spans="4:8">
      <c r="D24" s="13" t="s">
        <v>2599</v>
      </c>
      <c r="E24" s="14"/>
      <c r="F24" s="14"/>
      <c r="G24" s="14"/>
      <c r="H24" s="14"/>
    </row>
    <row r="25" spans="4:8">
      <c r="D25" s="13" t="s">
        <v>2646</v>
      </c>
      <c r="E25" s="14"/>
      <c r="F25" s="14"/>
      <c r="G25" s="14"/>
      <c r="H25" s="14"/>
    </row>
    <row r="26" spans="4:8">
      <c r="D26" s="13" t="s">
        <v>2662</v>
      </c>
      <c r="E26" s="14"/>
      <c r="F26" s="14"/>
      <c r="G26" s="14"/>
      <c r="H26" s="14"/>
    </row>
    <row r="27" spans="4:8">
      <c r="D27" s="13" t="s">
        <v>2712</v>
      </c>
      <c r="E27" s="14"/>
      <c r="F27" s="14"/>
      <c r="G27" s="14"/>
      <c r="H27" s="14"/>
    </row>
    <row r="28" spans="4:8">
      <c r="D28" s="13" t="s">
        <v>2774</v>
      </c>
      <c r="E28" s="14"/>
      <c r="F28" s="14"/>
      <c r="G28" s="14"/>
      <c r="H28" s="14"/>
    </row>
    <row r="29" spans="4:8">
      <c r="D29" s="13" t="s">
        <v>2818</v>
      </c>
      <c r="E29" s="14"/>
      <c r="F29" s="14"/>
      <c r="G29" s="14"/>
      <c r="H29" s="14"/>
    </row>
    <row r="30" spans="4:8">
      <c r="D30" s="13" t="s">
        <v>3004</v>
      </c>
      <c r="E30" s="14"/>
      <c r="F30" s="14"/>
      <c r="G30" s="14"/>
      <c r="H30" s="14"/>
    </row>
    <row r="31" spans="4:8">
      <c r="D31" s="13" t="s">
        <v>3220</v>
      </c>
      <c r="E31" s="14"/>
      <c r="F31" s="14"/>
      <c r="G31" s="14"/>
      <c r="H31" s="14"/>
    </row>
    <row r="32" spans="4:8">
      <c r="D32" s="13" t="s">
        <v>3246</v>
      </c>
      <c r="E32" s="14"/>
      <c r="F32" s="14"/>
      <c r="G32" s="14"/>
      <c r="H32" s="14"/>
    </row>
    <row r="33" spans="4:8">
      <c r="D33" s="13" t="s">
        <v>3420</v>
      </c>
      <c r="E33" s="14"/>
      <c r="F33" s="14"/>
      <c r="G33" s="14"/>
      <c r="H33" s="14"/>
    </row>
    <row r="34" spans="4:8">
      <c r="D34" s="13" t="s">
        <v>3580</v>
      </c>
      <c r="E34" s="14"/>
      <c r="F34" s="14"/>
      <c r="G34" s="14"/>
      <c r="H34" s="14"/>
    </row>
    <row r="35" spans="4:8">
      <c r="D35" s="13" t="s">
        <v>3595</v>
      </c>
      <c r="E35" s="14"/>
      <c r="F35" s="14"/>
      <c r="G35" s="14"/>
      <c r="H35" s="14"/>
    </row>
    <row r="36" spans="4:8">
      <c r="D36" s="13" t="s">
        <v>3643</v>
      </c>
      <c r="E36" s="14"/>
      <c r="F36" s="14"/>
      <c r="G36" s="14"/>
      <c r="H36" s="14"/>
    </row>
    <row r="37" spans="4:8">
      <c r="D37" s="13" t="s">
        <v>3697</v>
      </c>
      <c r="E37" s="14"/>
      <c r="F37" s="14"/>
      <c r="G37" s="14"/>
      <c r="H37" s="14"/>
    </row>
    <row r="38" spans="4:8">
      <c r="D38" s="13" t="s">
        <v>3703</v>
      </c>
      <c r="E38" s="14"/>
      <c r="F38" s="14"/>
      <c r="G38" s="14"/>
      <c r="H38" s="14"/>
    </row>
    <row r="39" spans="4:8">
      <c r="D39" s="13" t="s">
        <v>3705</v>
      </c>
      <c r="E39" s="14"/>
      <c r="F39" s="14"/>
      <c r="G39" s="14"/>
      <c r="H39" s="14"/>
    </row>
    <row r="40" spans="4:8">
      <c r="D40" s="13" t="s">
        <v>4196</v>
      </c>
      <c r="E40" s="14"/>
      <c r="F40" s="14"/>
      <c r="G40" s="14"/>
      <c r="H40" s="14"/>
    </row>
    <row r="41" spans="4:8">
      <c r="D41" s="13" t="s">
        <v>4238</v>
      </c>
      <c r="E41" s="14"/>
      <c r="F41" s="14"/>
      <c r="G41" s="14"/>
      <c r="H41" s="14"/>
    </row>
    <row r="42" spans="4:8">
      <c r="D42" s="13" t="s">
        <v>4258</v>
      </c>
      <c r="E42" s="14"/>
      <c r="F42" s="14"/>
      <c r="G42" s="14"/>
      <c r="H42" s="14"/>
    </row>
    <row r="43" spans="4:8">
      <c r="D43" s="13" t="s">
        <v>4402</v>
      </c>
      <c r="E43" s="14"/>
      <c r="F43" s="14"/>
      <c r="G43" s="14"/>
      <c r="H43" s="14"/>
    </row>
    <row r="44" spans="4:8">
      <c r="D44" s="13" t="s">
        <v>4432</v>
      </c>
      <c r="E44" s="14"/>
      <c r="F44" s="14"/>
      <c r="G44" s="14"/>
      <c r="H44" s="14"/>
    </row>
    <row r="45" spans="4:8">
      <c r="D45" s="13" t="s">
        <v>4501</v>
      </c>
      <c r="E45" s="14"/>
      <c r="F45" s="14"/>
      <c r="G45" s="14"/>
      <c r="H45" s="14"/>
    </row>
    <row r="46" spans="4:8">
      <c r="D46" s="13" t="s">
        <v>4519</v>
      </c>
      <c r="E46" s="14"/>
      <c r="F46" s="14"/>
      <c r="G46" s="14"/>
      <c r="H46" s="14"/>
    </row>
    <row r="47" spans="4:8">
      <c r="D47" s="13" t="s">
        <v>4751</v>
      </c>
      <c r="E47" s="14"/>
      <c r="F47" s="14"/>
      <c r="G47" s="14"/>
      <c r="H47" s="14"/>
    </row>
    <row r="48" spans="4:8">
      <c r="D48" s="13" t="s">
        <v>4885</v>
      </c>
      <c r="E48" s="14"/>
      <c r="F48" s="14"/>
      <c r="G48" s="14"/>
      <c r="H48" s="14"/>
    </row>
    <row r="49" spans="4:8">
      <c r="D49" s="13" t="s">
        <v>5037</v>
      </c>
      <c r="E49" s="14"/>
      <c r="F49" s="14"/>
      <c r="G49" s="14"/>
      <c r="H49" s="14"/>
    </row>
    <row r="50" spans="4:8">
      <c r="D50" s="13" t="s">
        <v>5071</v>
      </c>
      <c r="E50" s="14"/>
      <c r="F50" s="14"/>
      <c r="G50" s="14"/>
      <c r="H50" s="14"/>
    </row>
    <row r="51" spans="4:8">
      <c r="D51" s="13" t="s">
        <v>5409</v>
      </c>
      <c r="E51" s="14"/>
      <c r="F51" s="14"/>
      <c r="G51" s="14"/>
      <c r="H51" s="14"/>
    </row>
    <row r="52" spans="4:8">
      <c r="D52" s="13" t="s">
        <v>5435</v>
      </c>
      <c r="E52" s="14"/>
      <c r="F52" s="14"/>
      <c r="G52" s="14"/>
      <c r="H52" s="14"/>
    </row>
    <row r="53" spans="4:8">
      <c r="D53" s="13" t="s">
        <v>5659</v>
      </c>
      <c r="E53" s="14"/>
      <c r="F53" s="14"/>
      <c r="G53" s="14"/>
      <c r="H53" s="14"/>
    </row>
    <row r="54" spans="4:8">
      <c r="D54" s="13" t="s">
        <v>5759</v>
      </c>
      <c r="E54" s="14"/>
      <c r="F54" s="14"/>
      <c r="G54" s="14"/>
      <c r="H54" s="14"/>
    </row>
    <row r="55" spans="4:8">
      <c r="D55" s="13" t="s">
        <v>5782</v>
      </c>
      <c r="E55" s="14"/>
      <c r="F55" s="14"/>
      <c r="G55" s="14"/>
      <c r="H55" s="14"/>
    </row>
    <row r="56" spans="4:8">
      <c r="D56" s="13" t="s">
        <v>6028</v>
      </c>
      <c r="E56" s="14"/>
      <c r="F56" s="14"/>
      <c r="G56" s="14"/>
      <c r="H56" s="14"/>
    </row>
    <row r="57" spans="4:8">
      <c r="D57" s="13" t="s">
        <v>6393</v>
      </c>
      <c r="E57" s="14"/>
      <c r="F57" s="14"/>
      <c r="G57" s="14"/>
      <c r="H57" s="14"/>
    </row>
    <row r="58" spans="4:8">
      <c r="D58" s="13" t="s">
        <v>6426</v>
      </c>
      <c r="E58" s="14"/>
      <c r="F58" s="14"/>
      <c r="G58" s="14"/>
      <c r="H58" s="14"/>
    </row>
    <row r="59" spans="4:8">
      <c r="D59" s="13" t="s">
        <v>6500</v>
      </c>
      <c r="E59" s="14"/>
      <c r="F59" s="14"/>
      <c r="G59" s="14"/>
      <c r="H59" s="14"/>
    </row>
    <row r="60" spans="4:8">
      <c r="D60" s="13" t="s">
        <v>6626</v>
      </c>
      <c r="E60" s="14"/>
      <c r="F60" s="14"/>
      <c r="G60" s="14"/>
      <c r="H60" s="14"/>
    </row>
    <row r="61" spans="4:8">
      <c r="D61" s="13" t="s">
        <v>6846</v>
      </c>
      <c r="E61" s="14"/>
      <c r="F61" s="14"/>
      <c r="G61" s="14"/>
      <c r="H61" s="14"/>
    </row>
    <row r="62" spans="4:8">
      <c r="D62" s="13" t="s">
        <v>6880</v>
      </c>
      <c r="E62" s="14"/>
      <c r="F62" s="14"/>
      <c r="G62" s="14"/>
      <c r="H62" s="14"/>
    </row>
    <row r="63" spans="4:8">
      <c r="D63" s="13" t="s">
        <v>7044</v>
      </c>
      <c r="E63" s="14"/>
      <c r="F63" s="14"/>
      <c r="G63" s="14"/>
      <c r="H63" s="14"/>
    </row>
    <row r="64" spans="4:8">
      <c r="D64" s="13" t="s">
        <v>7148</v>
      </c>
      <c r="E64" s="14"/>
      <c r="F64" s="14"/>
      <c r="G64" s="14"/>
      <c r="H64" s="14"/>
    </row>
    <row r="65" spans="4:8">
      <c r="D65" s="14" t="s">
        <v>7216</v>
      </c>
      <c r="E65" s="14"/>
      <c r="F65" s="14"/>
      <c r="G65" s="14"/>
      <c r="H65" s="14"/>
    </row>
    <row r="66" spans="4:8">
      <c r="D66" s="14" t="s">
        <v>7319</v>
      </c>
      <c r="E66" s="14"/>
      <c r="F66" s="14"/>
      <c r="G66" s="14"/>
      <c r="H66" s="14"/>
    </row>
    <row r="67" spans="4:8">
      <c r="D67" s="14" t="s">
        <v>7387</v>
      </c>
      <c r="E67" s="14"/>
      <c r="F67" s="14"/>
      <c r="G67" s="14"/>
      <c r="H67" s="14"/>
    </row>
    <row r="68" spans="4:8">
      <c r="D68" s="14" t="s">
        <v>7533</v>
      </c>
      <c r="E68" s="14"/>
      <c r="F68" s="14"/>
      <c r="G68" s="14"/>
      <c r="H68" s="14"/>
    </row>
    <row r="69" spans="4:8">
      <c r="D69" s="14" t="s">
        <v>7681</v>
      </c>
      <c r="E69" s="14"/>
      <c r="F69" s="14"/>
      <c r="G69" s="14"/>
      <c r="H69" s="14"/>
    </row>
    <row r="70" spans="4:8">
      <c r="D70" s="14" t="s">
        <v>7807</v>
      </c>
      <c r="E70" s="14"/>
      <c r="F70" s="14"/>
      <c r="G70" s="14"/>
      <c r="H70" s="14"/>
    </row>
    <row r="71" spans="4:8">
      <c r="D71" s="14" t="s">
        <v>8043</v>
      </c>
      <c r="E71" s="14"/>
      <c r="F71" s="14"/>
      <c r="G71" s="14"/>
      <c r="H71" s="14"/>
    </row>
    <row r="72" spans="4:8">
      <c r="D72" s="14" t="s">
        <v>8183</v>
      </c>
      <c r="E72" s="14"/>
      <c r="F72" s="14"/>
      <c r="G72" s="14"/>
      <c r="H72" s="14"/>
    </row>
    <row r="73" spans="4:8">
      <c r="D73" s="14" t="s">
        <v>8595</v>
      </c>
      <c r="E73" s="14"/>
      <c r="F73" s="14"/>
      <c r="G73" s="14"/>
      <c r="H73" s="14"/>
    </row>
    <row r="74" spans="4:8">
      <c r="D74" s="14" t="s">
        <v>8611</v>
      </c>
      <c r="E74" s="14"/>
      <c r="F74" s="14"/>
      <c r="G74" s="14"/>
      <c r="H74" s="14"/>
    </row>
    <row r="75" spans="4:8">
      <c r="D75" s="14" t="s">
        <v>8721</v>
      </c>
      <c r="E75" s="14"/>
      <c r="F75" s="14"/>
      <c r="G75" s="14"/>
      <c r="H75" s="14"/>
    </row>
    <row r="76" spans="4:8">
      <c r="D76" s="14" t="s">
        <v>8813</v>
      </c>
      <c r="E76" s="14"/>
      <c r="F76" s="14"/>
      <c r="G76" s="14"/>
      <c r="H76" s="14"/>
    </row>
    <row r="77" spans="4:8">
      <c r="D77" s="14" t="s">
        <v>8895</v>
      </c>
      <c r="E77" s="14"/>
      <c r="F77" s="14"/>
      <c r="G77" s="14"/>
      <c r="H77" s="14"/>
    </row>
    <row r="78" spans="4:8">
      <c r="D78" s="14" t="s">
        <v>8969</v>
      </c>
      <c r="E78" s="14"/>
      <c r="F78" s="14"/>
      <c r="G78" s="14"/>
      <c r="H78" s="14"/>
    </row>
    <row r="79" spans="4:8">
      <c r="D79" s="14" t="s">
        <v>9161</v>
      </c>
      <c r="E79" s="14"/>
      <c r="F79" s="14"/>
      <c r="G79" s="14"/>
      <c r="H79" s="14"/>
    </row>
    <row r="80" spans="4:8">
      <c r="D80" s="14" t="s">
        <v>9247</v>
      </c>
      <c r="E80" s="14"/>
      <c r="F80" s="14"/>
      <c r="G80" s="14"/>
      <c r="H80" s="14"/>
    </row>
    <row r="81" spans="4:8">
      <c r="D81" s="14" t="s">
        <v>9395</v>
      </c>
      <c r="E81" s="14"/>
      <c r="F81" s="14"/>
      <c r="G81" s="14"/>
      <c r="H81" s="14"/>
    </row>
    <row r="82" spans="4:8">
      <c r="D82" s="14" t="s">
        <v>9501</v>
      </c>
      <c r="E82" s="14"/>
      <c r="F82" s="14"/>
      <c r="G82" s="14"/>
      <c r="H82" s="14"/>
    </row>
    <row r="83" spans="4:8">
      <c r="D83" s="14" t="s">
        <v>9587</v>
      </c>
      <c r="E83" s="14"/>
      <c r="F83" s="14"/>
      <c r="G83" s="14"/>
      <c r="H83" s="14"/>
    </row>
    <row r="84" spans="4:8">
      <c r="D84" s="14" t="s">
        <v>10055</v>
      </c>
      <c r="E84" s="14"/>
      <c r="F84" s="14"/>
      <c r="G84" s="14"/>
      <c r="H84" s="14"/>
    </row>
    <row r="85" spans="4:8">
      <c r="D85" s="14" t="s">
        <v>10079</v>
      </c>
      <c r="E85" s="14"/>
      <c r="F85" s="14"/>
      <c r="G85" s="14"/>
      <c r="H85" s="14"/>
    </row>
    <row r="86" spans="4:8">
      <c r="D86" s="14" t="s">
        <v>10273</v>
      </c>
      <c r="E86" s="14"/>
      <c r="F86" s="14"/>
      <c r="G86" s="14"/>
      <c r="H86" s="14"/>
    </row>
    <row r="87" spans="4:8">
      <c r="D87" s="14" t="s">
        <v>10295</v>
      </c>
      <c r="E87" s="14"/>
      <c r="F87" s="14"/>
      <c r="G87" s="14"/>
      <c r="H87" s="14"/>
    </row>
    <row r="88" spans="4:8">
      <c r="D88" s="14" t="s">
        <v>10337</v>
      </c>
      <c r="E88" s="14"/>
      <c r="F88" s="14"/>
      <c r="G88" s="14"/>
      <c r="H88" s="14"/>
    </row>
    <row r="89" spans="4:8">
      <c r="D89" s="14" t="s">
        <v>10747</v>
      </c>
      <c r="E89" s="14"/>
      <c r="F89" s="14"/>
      <c r="G89" s="14"/>
      <c r="H89" s="14"/>
    </row>
    <row r="90" spans="4:8">
      <c r="D90" s="14" t="s">
        <v>11053</v>
      </c>
      <c r="E90" s="14"/>
      <c r="F90" s="14"/>
      <c r="G90" s="14"/>
      <c r="H90" s="14"/>
    </row>
    <row r="91" spans="4:8">
      <c r="D91" s="14" t="s">
        <v>11101</v>
      </c>
      <c r="E91" s="14"/>
      <c r="F91" s="14"/>
      <c r="G91" s="14"/>
      <c r="H91" s="14"/>
    </row>
    <row r="92" spans="4:8">
      <c r="D92" s="14" t="s">
        <v>11219</v>
      </c>
      <c r="E92" s="14"/>
      <c r="F92" s="14"/>
      <c r="G92" s="14"/>
      <c r="H92" s="14"/>
    </row>
    <row r="93" spans="4:8">
      <c r="D93" s="14" t="s">
        <v>11245</v>
      </c>
      <c r="E93" s="14"/>
      <c r="F93" s="14"/>
      <c r="G93" s="14"/>
      <c r="H93" s="14"/>
    </row>
    <row r="94" spans="4:8">
      <c r="D94" s="14" t="s">
        <v>11581</v>
      </c>
      <c r="E94" s="14"/>
      <c r="F94" s="14"/>
      <c r="G94" s="14"/>
      <c r="H94" s="14"/>
    </row>
    <row r="95" spans="4:8">
      <c r="D95" s="14" t="s">
        <v>11595</v>
      </c>
      <c r="E95" s="14"/>
      <c r="F95" s="14"/>
      <c r="G95" s="14"/>
      <c r="H95" s="14"/>
    </row>
  </sheetData>
  <sortState ref="D8:E37">
    <sortCondition ref="E8:E37"/>
  </sortState>
  <mergeCells count="1">
    <mergeCell ref="D4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4:Q27"/>
  <sheetViews>
    <sheetView topLeftCell="A7" workbookViewId="0">
      <selection activeCell="F19" sqref="F19"/>
    </sheetView>
  </sheetViews>
  <sheetFormatPr defaultColWidth="9" defaultRowHeight="14.5"/>
  <cols>
    <col min="4" max="4" width="15.08984375" customWidth="1"/>
    <col min="5" max="5" width="16.54296875" customWidth="1"/>
    <col min="17" max="17" width="17.08984375" customWidth="1"/>
  </cols>
  <sheetData>
    <row r="4" spans="3:17" ht="18.5">
      <c r="C4" s="24" t="s">
        <v>11635</v>
      </c>
      <c r="D4" s="101" t="s">
        <v>11636</v>
      </c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</row>
    <row r="6" spans="3:17" ht="18.5">
      <c r="D6" s="42" t="s">
        <v>11637</v>
      </c>
      <c r="E6" s="42" t="s">
        <v>3</v>
      </c>
    </row>
    <row r="7" spans="3:17">
      <c r="D7" s="41" t="s">
        <v>21</v>
      </c>
      <c r="E7" s="13"/>
    </row>
    <row r="8" spans="3:17">
      <c r="D8" s="41" t="s">
        <v>30</v>
      </c>
      <c r="E8" s="13"/>
    </row>
    <row r="9" spans="3:17">
      <c r="D9" s="41" t="s">
        <v>64</v>
      </c>
      <c r="E9" s="13"/>
    </row>
    <row r="10" spans="3:17">
      <c r="D10" s="41" t="s">
        <v>44</v>
      </c>
      <c r="E10" s="13"/>
    </row>
    <row r="11" spans="3:17">
      <c r="D11" s="41" t="s">
        <v>72</v>
      </c>
      <c r="E11" s="13"/>
    </row>
    <row r="12" spans="3:17">
      <c r="D12" s="41" t="s">
        <v>69</v>
      </c>
      <c r="E12" s="13"/>
    </row>
    <row r="13" spans="3:17">
      <c r="D13" s="41" t="s">
        <v>60</v>
      </c>
      <c r="E13" s="13"/>
    </row>
    <row r="14" spans="3:17">
      <c r="D14" s="41" t="s">
        <v>11638</v>
      </c>
      <c r="E14" s="13"/>
    </row>
    <row r="15" spans="3:17">
      <c r="D15" s="41" t="s">
        <v>11639</v>
      </c>
      <c r="E15" s="13"/>
    </row>
    <row r="16" spans="3:17">
      <c r="D16" s="41" t="s">
        <v>12</v>
      </c>
      <c r="E16" s="13"/>
    </row>
    <row r="17" spans="4:5">
      <c r="D17" s="41" t="s">
        <v>36</v>
      </c>
      <c r="E17" s="13"/>
    </row>
    <row r="18" spans="4:5">
      <c r="D18" s="41" t="s">
        <v>40</v>
      </c>
      <c r="E18" s="13"/>
    </row>
    <row r="19" spans="4:5">
      <c r="D19" s="41" t="s">
        <v>11640</v>
      </c>
      <c r="E19" s="13"/>
    </row>
    <row r="20" spans="4:5">
      <c r="D20" s="41" t="s">
        <v>11641</v>
      </c>
      <c r="E20" s="13"/>
    </row>
    <row r="21" spans="4:5">
      <c r="D21" s="41" t="s">
        <v>11642</v>
      </c>
      <c r="E21" s="13"/>
    </row>
    <row r="22" spans="4:5">
      <c r="D22" s="41" t="s">
        <v>11643</v>
      </c>
      <c r="E22" s="13"/>
    </row>
    <row r="23" spans="4:5">
      <c r="D23" s="41" t="s">
        <v>36</v>
      </c>
      <c r="E23" s="13"/>
    </row>
    <row r="24" spans="4:5">
      <c r="D24" s="41" t="s">
        <v>40</v>
      </c>
      <c r="E24" s="13"/>
    </row>
    <row r="25" spans="4:5">
      <c r="D25" s="41" t="s">
        <v>11640</v>
      </c>
      <c r="E25" s="13"/>
    </row>
    <row r="26" spans="4:5">
      <c r="D26" s="41" t="s">
        <v>44</v>
      </c>
      <c r="E26" s="13"/>
    </row>
    <row r="27" spans="4:5">
      <c r="D27" s="41" t="s">
        <v>72</v>
      </c>
      <c r="E27" s="13"/>
    </row>
  </sheetData>
  <mergeCells count="1">
    <mergeCell ref="D4:Q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C4:Q22"/>
  <sheetViews>
    <sheetView tabSelected="1" topLeftCell="A2" workbookViewId="0">
      <selection activeCell="C17" sqref="C17"/>
    </sheetView>
  </sheetViews>
  <sheetFormatPr defaultColWidth="9" defaultRowHeight="14.5"/>
  <cols>
    <col min="5" max="5" width="12.6328125" customWidth="1"/>
    <col min="7" max="7" width="12.54296875" customWidth="1"/>
    <col min="8" max="8" width="14.08984375" customWidth="1"/>
  </cols>
  <sheetData>
    <row r="4" spans="3:17" ht="18.5">
      <c r="C4" s="24" t="s">
        <v>11644</v>
      </c>
      <c r="D4" s="101" t="s">
        <v>11645</v>
      </c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</row>
    <row r="10" spans="3:17">
      <c r="E10" s="25" t="s">
        <v>1</v>
      </c>
      <c r="F10" s="25" t="s">
        <v>11646</v>
      </c>
    </row>
    <row r="11" spans="3:17">
      <c r="E11" s="13"/>
      <c r="F11" s="13"/>
    </row>
    <row r="12" spans="3:17">
      <c r="E12" s="13"/>
      <c r="F12" s="13"/>
    </row>
    <row r="13" spans="3:17">
      <c r="E13" s="13"/>
      <c r="F13" s="13"/>
    </row>
    <row r="14" spans="3:17">
      <c r="E14" s="13"/>
      <c r="F14" s="13"/>
    </row>
    <row r="15" spans="3:17">
      <c r="E15" s="13"/>
      <c r="F15" s="13"/>
    </row>
    <row r="16" spans="3:17">
      <c r="E16" s="13"/>
      <c r="F16" s="13"/>
    </row>
    <row r="17" spans="5:6">
      <c r="E17" s="13"/>
      <c r="F17" s="13"/>
    </row>
    <row r="18" spans="5:6">
      <c r="E18" s="13"/>
      <c r="F18" s="13"/>
    </row>
    <row r="19" spans="5:6">
      <c r="E19" s="13"/>
      <c r="F19" s="13"/>
    </row>
    <row r="20" spans="5:6">
      <c r="E20" s="13"/>
      <c r="F20" s="13"/>
    </row>
    <row r="21" spans="5:6">
      <c r="E21" s="13"/>
      <c r="F21" s="13"/>
    </row>
    <row r="22" spans="5:6">
      <c r="E22" s="13"/>
      <c r="F22" s="13"/>
    </row>
  </sheetData>
  <mergeCells count="1">
    <mergeCell ref="D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C4:Q23"/>
  <sheetViews>
    <sheetView topLeftCell="A3" workbookViewId="0">
      <selection activeCell="C16" sqref="C16"/>
    </sheetView>
  </sheetViews>
  <sheetFormatPr defaultColWidth="9" defaultRowHeight="14.5"/>
  <cols>
    <col min="5" max="5" width="16.08984375" customWidth="1"/>
    <col min="6" max="6" width="10.6328125" customWidth="1"/>
  </cols>
  <sheetData>
    <row r="4" spans="3:17" ht="18.5">
      <c r="C4" s="24" t="s">
        <v>11647</v>
      </c>
      <c r="D4" s="101" t="s">
        <v>11648</v>
      </c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</row>
    <row r="6" spans="3:17">
      <c r="E6" s="40" t="s">
        <v>1</v>
      </c>
      <c r="F6" s="40" t="s">
        <v>11649</v>
      </c>
    </row>
    <row r="7" spans="3:17">
      <c r="E7" s="41" t="s">
        <v>22</v>
      </c>
      <c r="F7" s="39"/>
    </row>
    <row r="8" spans="3:17">
      <c r="E8" s="41" t="s">
        <v>26</v>
      </c>
      <c r="F8" s="39"/>
    </row>
    <row r="9" spans="3:17">
      <c r="E9" s="41" t="s">
        <v>65</v>
      </c>
      <c r="F9" s="39"/>
    </row>
    <row r="10" spans="3:17">
      <c r="E10" s="41" t="s">
        <v>45</v>
      </c>
      <c r="F10" s="39"/>
    </row>
    <row r="11" spans="3:17">
      <c r="E11" s="41" t="s">
        <v>73</v>
      </c>
      <c r="F11" s="39"/>
    </row>
    <row r="12" spans="3:17">
      <c r="E12" s="41" t="s">
        <v>70</v>
      </c>
      <c r="F12" s="39"/>
    </row>
    <row r="13" spans="3:17">
      <c r="E13" s="41" t="s">
        <v>61</v>
      </c>
      <c r="F13" s="39"/>
    </row>
    <row r="14" spans="3:17">
      <c r="E14" s="41" t="s">
        <v>56</v>
      </c>
      <c r="F14" s="39"/>
    </row>
    <row r="15" spans="3:17">
      <c r="E15" s="41" t="s">
        <v>11650</v>
      </c>
      <c r="F15" s="39"/>
    </row>
    <row r="16" spans="3:17">
      <c r="E16" s="41" t="s">
        <v>13</v>
      </c>
      <c r="F16" s="39"/>
    </row>
    <row r="17" spans="5:6">
      <c r="E17" s="41" t="s">
        <v>11642</v>
      </c>
      <c r="F17" s="39"/>
    </row>
    <row r="18" spans="5:6">
      <c r="E18" s="41" t="s">
        <v>41</v>
      </c>
      <c r="F18" s="39"/>
    </row>
    <row r="19" spans="5:6">
      <c r="E19" s="41" t="s">
        <v>56</v>
      </c>
      <c r="F19" s="39"/>
    </row>
    <row r="20" spans="5:6">
      <c r="E20" s="41" t="s">
        <v>47</v>
      </c>
      <c r="F20" s="39"/>
    </row>
    <row r="21" spans="5:6">
      <c r="E21" s="41" t="s">
        <v>13</v>
      </c>
      <c r="F21" s="39"/>
    </row>
    <row r="22" spans="5:6">
      <c r="E22" s="41" t="s">
        <v>37</v>
      </c>
      <c r="F22" s="39"/>
    </row>
    <row r="23" spans="5:6">
      <c r="E23" s="41" t="s">
        <v>41</v>
      </c>
      <c r="F23" s="39"/>
    </row>
  </sheetData>
  <mergeCells count="1">
    <mergeCell ref="D4:Q4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C4:Q23"/>
  <sheetViews>
    <sheetView topLeftCell="D4" workbookViewId="0">
      <selection activeCell="H18" sqref="H18"/>
    </sheetView>
  </sheetViews>
  <sheetFormatPr defaultColWidth="9" defaultRowHeight="14.5"/>
  <cols>
    <col min="5" max="5" width="17.453125" customWidth="1"/>
    <col min="6" max="6" width="9.08984375" customWidth="1"/>
    <col min="7" max="7" width="17.453125" customWidth="1"/>
    <col min="8" max="8" width="19.08984375" customWidth="1"/>
    <col min="16" max="16" width="18.453125" customWidth="1"/>
  </cols>
  <sheetData>
    <row r="4" spans="3:17" ht="18.5">
      <c r="C4" s="24" t="s">
        <v>11651</v>
      </c>
      <c r="D4" s="101" t="s">
        <v>11652</v>
      </c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</row>
    <row r="5" spans="3:17">
      <c r="E5" s="102" t="s">
        <v>11653</v>
      </c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</row>
    <row r="7" spans="3:17" ht="18.5">
      <c r="E7" s="38" t="s">
        <v>11654</v>
      </c>
      <c r="F7" s="38" t="s">
        <v>11655</v>
      </c>
      <c r="G7" s="38" t="s">
        <v>173</v>
      </c>
      <c r="H7" s="38" t="s">
        <v>174</v>
      </c>
    </row>
    <row r="8" spans="3:17">
      <c r="E8" s="39" t="s">
        <v>202</v>
      </c>
      <c r="F8" s="39">
        <v>1066</v>
      </c>
      <c r="G8" s="8"/>
      <c r="H8" s="8"/>
    </row>
    <row r="9" spans="3:17">
      <c r="E9" s="39" t="s">
        <v>210</v>
      </c>
      <c r="F9" s="39">
        <v>651</v>
      </c>
      <c r="G9" s="8"/>
      <c r="H9" s="8"/>
    </row>
    <row r="10" spans="3:17">
      <c r="E10" s="39" t="s">
        <v>218</v>
      </c>
      <c r="F10" s="39">
        <v>1589</v>
      </c>
      <c r="G10" s="8"/>
      <c r="H10" s="8"/>
    </row>
    <row r="11" spans="3:17">
      <c r="E11" s="39" t="s">
        <v>221</v>
      </c>
      <c r="F11" s="39">
        <v>856</v>
      </c>
      <c r="G11" s="8"/>
      <c r="H11" s="8"/>
    </row>
    <row r="12" spans="3:17">
      <c r="E12" s="39" t="s">
        <v>226</v>
      </c>
      <c r="F12" s="39">
        <v>460</v>
      </c>
      <c r="G12" s="8"/>
      <c r="H12" s="8"/>
    </row>
    <row r="13" spans="3:17">
      <c r="E13" s="39" t="s">
        <v>229</v>
      </c>
      <c r="F13" s="39">
        <v>1437</v>
      </c>
      <c r="G13" s="8"/>
      <c r="H13" s="8"/>
    </row>
    <row r="14" spans="3:17">
      <c r="E14" s="39" t="s">
        <v>232</v>
      </c>
      <c r="F14" s="39">
        <v>1422</v>
      </c>
      <c r="G14" s="8"/>
      <c r="H14" s="8"/>
    </row>
    <row r="15" spans="3:17">
      <c r="E15" s="39" t="s">
        <v>234</v>
      </c>
      <c r="F15" s="39">
        <v>835</v>
      </c>
      <c r="G15" s="8"/>
      <c r="H15" s="8"/>
    </row>
    <row r="16" spans="3:17">
      <c r="E16" s="39" t="s">
        <v>238</v>
      </c>
      <c r="F16" s="39">
        <v>959</v>
      </c>
      <c r="G16" s="8"/>
      <c r="H16" s="8"/>
    </row>
    <row r="17" spans="5:8">
      <c r="E17" s="39" t="s">
        <v>240</v>
      </c>
      <c r="F17" s="39">
        <v>1365</v>
      </c>
      <c r="G17" s="8"/>
      <c r="H17" s="8"/>
    </row>
    <row r="18" spans="5:8">
      <c r="E18" s="39" t="s">
        <v>242</v>
      </c>
      <c r="F18" s="39">
        <v>467</v>
      </c>
      <c r="G18" s="8"/>
      <c r="H18" s="8"/>
    </row>
    <row r="19" spans="5:8">
      <c r="E19" s="39" t="s">
        <v>245</v>
      </c>
      <c r="F19" s="39">
        <v>1684</v>
      </c>
      <c r="G19" s="8"/>
      <c r="H19" s="8"/>
    </row>
    <row r="20" spans="5:8">
      <c r="E20" s="39" t="s">
        <v>247</v>
      </c>
      <c r="F20" s="39">
        <v>855</v>
      </c>
      <c r="G20" s="8"/>
      <c r="H20" s="8"/>
    </row>
    <row r="21" spans="5:8">
      <c r="E21" s="39" t="s">
        <v>251</v>
      </c>
      <c r="F21" s="39">
        <v>1331</v>
      </c>
      <c r="G21" s="8"/>
      <c r="H21" s="8"/>
    </row>
    <row r="22" spans="5:8">
      <c r="E22" s="39" t="s">
        <v>254</v>
      </c>
      <c r="F22" s="39">
        <v>802</v>
      </c>
      <c r="G22" s="8"/>
      <c r="H22" s="8"/>
    </row>
    <row r="23" spans="5:8">
      <c r="E23" s="39" t="s">
        <v>258</v>
      </c>
      <c r="F23" s="39">
        <v>165</v>
      </c>
      <c r="G23" s="8"/>
      <c r="H23" s="8"/>
    </row>
  </sheetData>
  <mergeCells count="2">
    <mergeCell ref="D4:Q4"/>
    <mergeCell ref="E5:P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4:R25"/>
  <sheetViews>
    <sheetView topLeftCell="B1" workbookViewId="0">
      <selection activeCell="J11" sqref="J11"/>
    </sheetView>
  </sheetViews>
  <sheetFormatPr defaultColWidth="9" defaultRowHeight="14.5"/>
  <cols>
    <col min="5" max="5" width="15.6328125" customWidth="1"/>
    <col min="6" max="6" width="18.08984375" customWidth="1"/>
    <col min="10" max="10" width="13.6328125" customWidth="1"/>
    <col min="11" max="11" width="16.54296875" customWidth="1"/>
    <col min="14" max="14" width="16" customWidth="1"/>
  </cols>
  <sheetData>
    <row r="4" spans="4:18" ht="18.5">
      <c r="D4" s="24" t="s">
        <v>11656</v>
      </c>
      <c r="E4" s="101" t="s">
        <v>11657</v>
      </c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9" spans="4:18" ht="21">
      <c r="E9" s="35" t="s">
        <v>11658</v>
      </c>
      <c r="F9" s="36"/>
    </row>
    <row r="11" spans="4:18" ht="21">
      <c r="E11" s="35" t="s">
        <v>11646</v>
      </c>
      <c r="F11" s="36"/>
      <c r="J11" s="37"/>
    </row>
    <row r="12" spans="4:18">
      <c r="J12" s="37"/>
    </row>
    <row r="13" spans="4:18">
      <c r="J13" s="37"/>
    </row>
    <row r="14" spans="4:18">
      <c r="J14" s="37"/>
    </row>
    <row r="15" spans="4:18">
      <c r="J15" s="37"/>
    </row>
    <row r="16" spans="4:18">
      <c r="J16" s="37"/>
    </row>
    <row r="17" spans="10:10">
      <c r="J17" s="37"/>
    </row>
    <row r="18" spans="10:10">
      <c r="J18" s="37"/>
    </row>
    <row r="19" spans="10:10">
      <c r="J19" s="37"/>
    </row>
    <row r="20" spans="10:10">
      <c r="J20" s="37"/>
    </row>
    <row r="21" spans="10:10">
      <c r="J21" s="37"/>
    </row>
    <row r="22" spans="10:10">
      <c r="J22" s="37"/>
    </row>
    <row r="23" spans="10:10">
      <c r="J23" s="37"/>
    </row>
    <row r="24" spans="10:10">
      <c r="J24" s="37"/>
    </row>
    <row r="25" spans="10:10">
      <c r="J25" s="37"/>
    </row>
  </sheetData>
  <mergeCells count="1">
    <mergeCell ref="E4:R4"/>
  </mergeCells>
  <dataValidations count="1">
    <dataValidation type="list" allowBlank="1" showInputMessage="1" showErrorMessage="1" sqref="F9">
      <formula1>$J$11:$J$24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K36"/>
  <sheetViews>
    <sheetView topLeftCell="B24" workbookViewId="0">
      <selection activeCell="D39" sqref="D39"/>
    </sheetView>
  </sheetViews>
  <sheetFormatPr defaultColWidth="9" defaultRowHeight="14.5"/>
  <cols>
    <col min="1" max="2" width="10.453125" customWidth="1"/>
    <col min="4" max="4" width="23.6328125" customWidth="1"/>
    <col min="5" max="5" width="14.54296875" customWidth="1"/>
    <col min="6" max="6" width="12.36328125" customWidth="1"/>
    <col min="7" max="7" width="15.90625" customWidth="1"/>
    <col min="8" max="8" width="11.36328125" customWidth="1"/>
    <col min="9" max="9" width="15.6328125" customWidth="1"/>
    <col min="11" max="11" width="13.36328125" customWidth="1"/>
  </cols>
  <sheetData>
    <row r="4" spans="1:11" ht="18.5">
      <c r="D4" s="24" t="s">
        <v>11659</v>
      </c>
      <c r="E4" s="103" t="s">
        <v>11660</v>
      </c>
      <c r="F4" s="104"/>
      <c r="G4" s="104"/>
      <c r="H4" s="104"/>
      <c r="I4" s="104"/>
      <c r="J4" s="104"/>
      <c r="K4" s="105"/>
    </row>
    <row r="6" spans="1:11" ht="18.5">
      <c r="D6" s="31" t="s">
        <v>11661</v>
      </c>
      <c r="E6" s="31" t="s">
        <v>11662</v>
      </c>
      <c r="F6" s="31" t="s">
        <v>11663</v>
      </c>
      <c r="G6" s="32" t="s">
        <v>11664</v>
      </c>
      <c r="H6" s="31" t="s">
        <v>11665</v>
      </c>
      <c r="I6" s="31" t="s">
        <v>11666</v>
      </c>
      <c r="J6" s="31" t="s">
        <v>190</v>
      </c>
      <c r="K6" s="31" t="s">
        <v>11667</v>
      </c>
    </row>
    <row r="7" spans="1:11">
      <c r="D7" s="33">
        <v>44741.747384259303</v>
      </c>
      <c r="E7" s="34"/>
      <c r="F7" s="13"/>
      <c r="G7" s="13"/>
      <c r="H7" s="13"/>
      <c r="I7" s="13"/>
      <c r="J7" s="13"/>
      <c r="K7" s="13"/>
    </row>
    <row r="8" spans="1:11">
      <c r="D8" s="33">
        <v>44740.697118055599</v>
      </c>
      <c r="E8" s="34"/>
      <c r="F8" s="13"/>
      <c r="G8" s="13"/>
      <c r="H8" s="13"/>
      <c r="I8" s="13"/>
      <c r="J8" s="13"/>
      <c r="K8" s="13"/>
    </row>
    <row r="9" spans="1:11">
      <c r="D9" s="33">
        <v>44740.917256944398</v>
      </c>
      <c r="E9" s="34"/>
      <c r="F9" s="13"/>
      <c r="G9" s="13"/>
      <c r="H9" s="13"/>
      <c r="I9" s="13"/>
      <c r="J9" s="13"/>
      <c r="K9" s="13"/>
    </row>
    <row r="10" spans="1:11">
      <c r="D10" s="33">
        <v>44741.053634259297</v>
      </c>
      <c r="E10" s="34"/>
      <c r="F10" s="13"/>
      <c r="G10" s="13"/>
      <c r="H10" s="13"/>
      <c r="I10" s="13"/>
      <c r="J10" s="13"/>
      <c r="K10" s="13"/>
    </row>
    <row r="11" spans="1:11">
      <c r="D11" s="33">
        <v>44739.192743055602</v>
      </c>
      <c r="E11" s="34"/>
      <c r="F11" s="13"/>
      <c r="G11" s="13"/>
      <c r="H11" s="13"/>
      <c r="I11" s="13"/>
      <c r="J11" s="13"/>
      <c r="K11" s="13"/>
    </row>
    <row r="12" spans="1:11">
      <c r="D12" s="33">
        <v>44740.9301851852</v>
      </c>
      <c r="E12" s="34"/>
      <c r="F12" s="13"/>
      <c r="G12" s="13"/>
      <c r="H12" s="13"/>
      <c r="I12" s="13"/>
      <c r="J12" s="13"/>
      <c r="K12" s="13"/>
    </row>
    <row r="13" spans="1:11">
      <c r="A13" s="22"/>
      <c r="B13" s="22"/>
      <c r="D13" s="33">
        <v>44736.299039351798</v>
      </c>
      <c r="E13" s="34"/>
      <c r="F13" s="13"/>
      <c r="G13" s="13"/>
      <c r="H13" s="13"/>
      <c r="I13" s="13"/>
      <c r="J13" s="13"/>
      <c r="K13" s="13"/>
    </row>
    <row r="14" spans="1:11">
      <c r="D14" s="33">
        <v>44735.546863425901</v>
      </c>
      <c r="E14" s="34"/>
      <c r="F14" s="13"/>
      <c r="G14" s="13"/>
      <c r="H14" s="13"/>
      <c r="I14" s="13"/>
      <c r="J14" s="13"/>
      <c r="K14" s="13"/>
    </row>
    <row r="15" spans="1:11">
      <c r="A15" s="22"/>
      <c r="D15" s="33">
        <v>44740.297129629602</v>
      </c>
      <c r="E15" s="34"/>
      <c r="F15" s="13"/>
      <c r="G15" s="13"/>
      <c r="H15" s="13"/>
      <c r="I15" s="13"/>
      <c r="J15" s="13"/>
      <c r="K15" s="13"/>
    </row>
    <row r="16" spans="1:11">
      <c r="D16" s="33">
        <v>44738.714710648099</v>
      </c>
      <c r="E16" s="34"/>
      <c r="F16" s="13"/>
      <c r="G16" s="13"/>
      <c r="H16" s="13"/>
      <c r="I16" s="13"/>
      <c r="J16" s="13"/>
      <c r="K16" s="13"/>
    </row>
    <row r="17" spans="4:11">
      <c r="D17" s="33">
        <v>44740.066643518498</v>
      </c>
      <c r="E17" s="34"/>
      <c r="F17" s="13"/>
      <c r="G17" s="13"/>
      <c r="H17" s="13"/>
      <c r="I17" s="13"/>
      <c r="J17" s="13"/>
      <c r="K17" s="13"/>
    </row>
    <row r="18" spans="4:11">
      <c r="D18" s="33">
        <v>44741.600775462997</v>
      </c>
      <c r="E18" s="34"/>
      <c r="F18" s="13"/>
      <c r="G18" s="13"/>
      <c r="H18" s="13"/>
      <c r="I18" s="13"/>
      <c r="J18" s="13"/>
      <c r="K18" s="13"/>
    </row>
    <row r="19" spans="4:11">
      <c r="D19" s="33">
        <v>44733.786458333299</v>
      </c>
      <c r="E19" s="34"/>
      <c r="F19" s="13"/>
      <c r="G19" s="13"/>
      <c r="H19" s="13"/>
      <c r="I19" s="13"/>
      <c r="J19" s="13"/>
      <c r="K19" s="13"/>
    </row>
    <row r="20" spans="4:11">
      <c r="D20" s="33">
        <v>44732.152974536999</v>
      </c>
      <c r="E20" s="34"/>
      <c r="F20" s="13"/>
      <c r="G20" s="13"/>
      <c r="H20" s="13"/>
      <c r="I20" s="13"/>
      <c r="J20" s="13"/>
      <c r="K20" s="13"/>
    </row>
    <row r="21" spans="4:11">
      <c r="D21" s="33">
        <v>44740.0956828704</v>
      </c>
      <c r="E21" s="34"/>
      <c r="F21" s="13"/>
      <c r="G21" s="13"/>
      <c r="H21" s="13"/>
      <c r="I21" s="13"/>
      <c r="J21" s="13"/>
      <c r="K21" s="13"/>
    </row>
    <row r="22" spans="4:11">
      <c r="D22" s="33">
        <v>44739.859212962998</v>
      </c>
      <c r="E22" s="34"/>
      <c r="F22" s="13"/>
      <c r="G22" s="13"/>
      <c r="H22" s="13"/>
      <c r="I22" s="13"/>
      <c r="J22" s="13"/>
      <c r="K22" s="13"/>
    </row>
    <row r="23" spans="4:11">
      <c r="D23" s="33">
        <v>44735.904780092598</v>
      </c>
      <c r="E23" s="34"/>
      <c r="F23" s="13"/>
      <c r="G23" s="13"/>
      <c r="H23" s="13"/>
      <c r="I23" s="13"/>
      <c r="J23" s="13"/>
      <c r="K23" s="13"/>
    </row>
    <row r="24" spans="4:11">
      <c r="D24" s="33">
        <v>44736.464155092603</v>
      </c>
      <c r="E24" s="34"/>
      <c r="F24" s="13"/>
      <c r="G24" s="13"/>
      <c r="H24" s="13"/>
      <c r="I24" s="13"/>
      <c r="J24" s="13"/>
      <c r="K24" s="13"/>
    </row>
    <row r="25" spans="4:11">
      <c r="D25" s="33">
        <v>44732.644548611097</v>
      </c>
      <c r="E25" s="34"/>
      <c r="F25" s="13"/>
      <c r="G25" s="13"/>
      <c r="H25" s="13"/>
      <c r="I25" s="13"/>
      <c r="J25" s="13"/>
      <c r="K25" s="13"/>
    </row>
    <row r="26" spans="4:11">
      <c r="D26" s="33">
        <v>44732.050046296303</v>
      </c>
      <c r="E26" s="34"/>
      <c r="F26" s="13"/>
      <c r="G26" s="13"/>
      <c r="H26" s="13"/>
      <c r="I26" s="13"/>
      <c r="J26" s="13"/>
      <c r="K26" s="13"/>
    </row>
    <row r="27" spans="4:11">
      <c r="D27" s="33">
        <v>44731.096562500003</v>
      </c>
      <c r="E27" s="34"/>
      <c r="F27" s="13"/>
      <c r="G27" s="13"/>
      <c r="H27" s="13"/>
      <c r="I27" s="13"/>
      <c r="J27" s="13"/>
      <c r="K27" s="13"/>
    </row>
    <row r="28" spans="4:11">
      <c r="D28" s="33">
        <v>44731.674942129597</v>
      </c>
      <c r="E28" s="34"/>
      <c r="F28" s="13"/>
      <c r="G28" s="13"/>
      <c r="H28" s="13"/>
      <c r="I28" s="13"/>
      <c r="J28" s="13"/>
      <c r="K28" s="13"/>
    </row>
    <row r="29" spans="4:11">
      <c r="D29" s="33">
        <v>44732.560787037</v>
      </c>
      <c r="E29" s="34"/>
      <c r="F29" s="13"/>
      <c r="G29" s="13"/>
      <c r="H29" s="13"/>
      <c r="I29" s="13"/>
      <c r="J29" s="13"/>
      <c r="K29" s="13"/>
    </row>
    <row r="30" spans="4:11">
      <c r="D30" s="33">
        <v>44741.168472222198</v>
      </c>
      <c r="E30" s="34"/>
      <c r="F30" s="13"/>
      <c r="G30" s="13"/>
      <c r="H30" s="13"/>
      <c r="I30" s="13"/>
      <c r="J30" s="13"/>
      <c r="K30" s="13"/>
    </row>
    <row r="31" spans="4:11">
      <c r="D31" s="33">
        <v>44739.929513888899</v>
      </c>
      <c r="E31" s="34"/>
      <c r="F31" s="13"/>
      <c r="G31" s="13"/>
      <c r="H31" s="13"/>
      <c r="I31" s="13"/>
      <c r="J31" s="13"/>
      <c r="K31" s="13"/>
    </row>
    <row r="32" spans="4:11">
      <c r="D32" s="33">
        <v>44737.455891203703</v>
      </c>
      <c r="E32" s="34"/>
      <c r="F32" s="13"/>
      <c r="G32" s="13"/>
      <c r="H32" s="13"/>
      <c r="I32" s="13"/>
      <c r="J32" s="13"/>
      <c r="K32" s="13"/>
    </row>
    <row r="33" spans="4:11">
      <c r="D33" s="33">
        <v>44732.605300925898</v>
      </c>
      <c r="E33" s="34"/>
      <c r="F33" s="13"/>
      <c r="G33" s="13"/>
      <c r="H33" s="13"/>
      <c r="I33" s="13"/>
      <c r="J33" s="13"/>
      <c r="K33" s="13"/>
    </row>
    <row r="34" spans="4:11">
      <c r="D34" s="33">
        <v>44735.891643518502</v>
      </c>
      <c r="E34" s="34"/>
      <c r="F34" s="13"/>
      <c r="G34" s="13"/>
      <c r="H34" s="13"/>
      <c r="I34" s="13"/>
      <c r="J34" s="13"/>
      <c r="K34" s="13"/>
    </row>
    <row r="35" spans="4:11">
      <c r="D35" s="33">
        <v>44732.762812499997</v>
      </c>
      <c r="E35" s="34"/>
      <c r="F35" s="13"/>
      <c r="G35" s="13"/>
      <c r="H35" s="13"/>
      <c r="I35" s="13"/>
      <c r="J35" s="13"/>
      <c r="K35" s="13"/>
    </row>
    <row r="36" spans="4:11">
      <c r="D36" s="33">
        <v>44739.971261574101</v>
      </c>
      <c r="E36" s="34"/>
      <c r="F36" s="13"/>
      <c r="G36" s="13"/>
      <c r="H36" s="13"/>
      <c r="I36" s="13"/>
      <c r="J36" s="13"/>
      <c r="K36" s="13"/>
    </row>
  </sheetData>
  <mergeCells count="1">
    <mergeCell ref="E4:K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4:P22"/>
  <sheetViews>
    <sheetView topLeftCell="A5" workbookViewId="0">
      <selection activeCell="H21" sqref="H21"/>
    </sheetView>
  </sheetViews>
  <sheetFormatPr defaultColWidth="9" defaultRowHeight="14.5"/>
  <cols>
    <col min="7" max="7" width="12.6328125" customWidth="1"/>
  </cols>
  <sheetData>
    <row r="4" spans="4:16" ht="18.5">
      <c r="D4" s="24" t="s">
        <v>11668</v>
      </c>
      <c r="E4" s="101" t="s">
        <v>11669</v>
      </c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</row>
    <row r="5" spans="4:16" ht="15.5">
      <c r="E5" s="106" t="s">
        <v>11670</v>
      </c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</row>
    <row r="10" spans="4:16">
      <c r="G10" s="25" t="s">
        <v>1</v>
      </c>
      <c r="H10" s="25" t="s">
        <v>11646</v>
      </c>
    </row>
    <row r="11" spans="4:16">
      <c r="G11" s="13" t="s">
        <v>22</v>
      </c>
      <c r="H11" s="13">
        <f>COUNTIFS('Pendency Data'!$V$2:$V$5649,G11)</f>
        <v>122</v>
      </c>
    </row>
    <row r="12" spans="4:16">
      <c r="G12" s="13" t="s">
        <v>26</v>
      </c>
      <c r="H12" s="13">
        <f>COUNTIFS('Pendency Data'!$V$2:$V$5649,G12)</f>
        <v>2915</v>
      </c>
    </row>
    <row r="13" spans="4:16">
      <c r="G13" s="13" t="s">
        <v>65</v>
      </c>
      <c r="H13" s="13">
        <f>COUNTIFS('Pendency Data'!$V$2:$V$5649,G13)</f>
        <v>141</v>
      </c>
    </row>
    <row r="14" spans="4:16">
      <c r="G14" s="13" t="s">
        <v>45</v>
      </c>
      <c r="H14" s="13">
        <f>COUNTIFS('Pendency Data'!$V$2:$V$5649,G14)</f>
        <v>55</v>
      </c>
    </row>
    <row r="15" spans="4:16">
      <c r="G15" s="13" t="s">
        <v>73</v>
      </c>
      <c r="H15" s="13">
        <f>COUNTIFS('Pendency Data'!$V$2:$V$5649,G15)</f>
        <v>264</v>
      </c>
    </row>
    <row r="16" spans="4:16">
      <c r="G16" s="13" t="s">
        <v>70</v>
      </c>
      <c r="H16" s="13">
        <f>COUNTIFS('Pendency Data'!$V$2:$V$5649,G16)</f>
        <v>953</v>
      </c>
    </row>
    <row r="17" spans="7:8">
      <c r="G17" s="13" t="s">
        <v>61</v>
      </c>
      <c r="H17" s="13">
        <f>COUNTIFS('Pendency Data'!$V$2:$V$5649,G17)</f>
        <v>238</v>
      </c>
    </row>
    <row r="18" spans="7:8">
      <c r="G18" s="13" t="s">
        <v>56</v>
      </c>
      <c r="H18" s="13">
        <f>COUNTIFS('Pendency Data'!$V$2:$V$5649,G18)</f>
        <v>235</v>
      </c>
    </row>
    <row r="19" spans="7:8">
      <c r="G19" s="13" t="s">
        <v>47</v>
      </c>
      <c r="H19" s="13">
        <f>COUNTIFS('Pendency Data'!$V$2:$V$5649,G19)</f>
        <v>127</v>
      </c>
    </row>
    <row r="20" spans="7:8">
      <c r="G20" s="13" t="s">
        <v>13</v>
      </c>
      <c r="H20" s="13">
        <f>COUNTIFS('Pendency Data'!$V$2:$V$5649,G20)</f>
        <v>111</v>
      </c>
    </row>
    <row r="21" spans="7:8">
      <c r="G21" s="13" t="s">
        <v>37</v>
      </c>
      <c r="H21" s="13">
        <f>COUNTIFS('Pendency Data'!$V$2:$V$5649,G21)</f>
        <v>459</v>
      </c>
    </row>
    <row r="22" spans="7:8">
      <c r="G22" s="13" t="s">
        <v>41</v>
      </c>
      <c r="H22" s="13">
        <f>COUNTIFS('Pendency Data'!$V$2:$V$5649,G22)</f>
        <v>28</v>
      </c>
    </row>
  </sheetData>
  <mergeCells count="2">
    <mergeCell ref="E4:P4"/>
    <mergeCell ref="E5:P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Q29"/>
  <sheetViews>
    <sheetView topLeftCell="A9" workbookViewId="0">
      <selection activeCell="B26" sqref="B26"/>
    </sheetView>
  </sheetViews>
  <sheetFormatPr defaultColWidth="9" defaultRowHeight="14.5"/>
  <cols>
    <col min="5" max="5" width="13.6328125" customWidth="1"/>
    <col min="6" max="6" width="16.36328125" customWidth="1"/>
    <col min="7" max="7" width="27.08984375" customWidth="1"/>
  </cols>
  <sheetData>
    <row r="4" spans="3:17" ht="18.5">
      <c r="C4" s="24" t="s">
        <v>11671</v>
      </c>
      <c r="D4" s="107" t="s">
        <v>11672</v>
      </c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</row>
    <row r="7" spans="3:17" ht="18.5">
      <c r="E7" s="30" t="s">
        <v>169</v>
      </c>
      <c r="F7" s="30" t="s">
        <v>11673</v>
      </c>
      <c r="G7" s="30" t="s">
        <v>11674</v>
      </c>
    </row>
    <row r="8" spans="3:17">
      <c r="E8" s="13" t="s">
        <v>434</v>
      </c>
      <c r="F8" s="13"/>
      <c r="G8" s="13"/>
    </row>
    <row r="9" spans="3:17">
      <c r="E9" s="13" t="s">
        <v>442</v>
      </c>
      <c r="F9" s="13"/>
      <c r="G9" s="13"/>
    </row>
    <row r="10" spans="3:17">
      <c r="E10" s="13" t="s">
        <v>423</v>
      </c>
      <c r="F10" s="13"/>
      <c r="G10" s="13"/>
    </row>
    <row r="11" spans="3:17">
      <c r="E11" s="13" t="s">
        <v>426</v>
      </c>
      <c r="F11" s="13"/>
      <c r="G11" s="13"/>
    </row>
    <row r="12" spans="3:17">
      <c r="E12" s="13" t="s">
        <v>1066</v>
      </c>
      <c r="F12" s="13"/>
      <c r="G12" s="13"/>
    </row>
    <row r="13" spans="3:17">
      <c r="E13" s="13" t="s">
        <v>1107</v>
      </c>
      <c r="F13" s="13"/>
      <c r="G13" s="13"/>
    </row>
    <row r="14" spans="3:17">
      <c r="E14" s="13" t="s">
        <v>449</v>
      </c>
      <c r="F14" s="13"/>
      <c r="G14" s="13"/>
    </row>
    <row r="15" spans="3:17">
      <c r="E15" s="13" t="s">
        <v>496</v>
      </c>
      <c r="F15" s="13"/>
      <c r="G15" s="13"/>
    </row>
    <row r="16" spans="3:17">
      <c r="E16" s="13" t="s">
        <v>527</v>
      </c>
      <c r="F16" s="13"/>
      <c r="G16" s="13"/>
    </row>
    <row r="17" spans="5:7">
      <c r="E17" s="13" t="s">
        <v>530</v>
      </c>
      <c r="F17" s="13"/>
      <c r="G17" s="13"/>
    </row>
    <row r="18" spans="5:7">
      <c r="E18" s="13" t="s">
        <v>306</v>
      </c>
      <c r="F18" s="13"/>
      <c r="G18" s="13"/>
    </row>
    <row r="19" spans="5:7">
      <c r="E19" s="13" t="s">
        <v>1169</v>
      </c>
      <c r="F19" s="13"/>
      <c r="G19" s="13"/>
    </row>
    <row r="20" spans="5:7">
      <c r="E20" s="13" t="s">
        <v>322</v>
      </c>
      <c r="F20" s="13"/>
      <c r="G20" s="13"/>
    </row>
    <row r="21" spans="5:7">
      <c r="E21" s="13" t="s">
        <v>346</v>
      </c>
      <c r="F21" s="13"/>
      <c r="G21" s="13"/>
    </row>
    <row r="22" spans="5:7">
      <c r="E22" s="13" t="s">
        <v>310</v>
      </c>
      <c r="F22" s="13"/>
      <c r="G22" s="13"/>
    </row>
    <row r="23" spans="5:7">
      <c r="E23" s="13" t="s">
        <v>539</v>
      </c>
      <c r="F23" s="13"/>
      <c r="G23" s="13"/>
    </row>
    <row r="24" spans="5:7">
      <c r="E24" s="13" t="s">
        <v>221</v>
      </c>
      <c r="F24" s="13"/>
      <c r="G24" s="13"/>
    </row>
    <row r="25" spans="5:7">
      <c r="E25" s="13" t="s">
        <v>406</v>
      </c>
      <c r="F25" s="13"/>
      <c r="G25" s="13"/>
    </row>
    <row r="26" spans="5:7">
      <c r="E26" s="13" t="s">
        <v>260</v>
      </c>
      <c r="F26" s="13"/>
      <c r="G26" s="13"/>
    </row>
    <row r="27" spans="5:7">
      <c r="E27" s="13" t="s">
        <v>270</v>
      </c>
      <c r="F27" s="13"/>
      <c r="G27" s="13"/>
    </row>
    <row r="28" spans="5:7">
      <c r="E28" s="13" t="s">
        <v>254</v>
      </c>
      <c r="F28" s="13"/>
      <c r="G28" s="13"/>
    </row>
    <row r="29" spans="5:7">
      <c r="E29" s="13" t="s">
        <v>258</v>
      </c>
      <c r="F29" s="13"/>
      <c r="G29" s="13"/>
    </row>
  </sheetData>
  <mergeCells count="1">
    <mergeCell ref="D4:Q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:R19"/>
  <sheetViews>
    <sheetView topLeftCell="D2" workbookViewId="0">
      <selection activeCell="E6" sqref="E6"/>
    </sheetView>
  </sheetViews>
  <sheetFormatPr defaultColWidth="9" defaultRowHeight="14.5"/>
  <cols>
    <col min="6" max="7" width="15" customWidth="1"/>
    <col min="8" max="8" width="11.54296875" customWidth="1"/>
    <col min="9" max="9" width="13" customWidth="1"/>
    <col min="13" max="13" width="22.90625" customWidth="1"/>
    <col min="14" max="14" width="16.36328125" customWidth="1"/>
    <col min="15" max="15" width="8.453125" customWidth="1"/>
    <col min="16" max="16" width="10.36328125" customWidth="1"/>
    <col min="17" max="17" width="7.36328125" customWidth="1"/>
    <col min="18" max="18" width="11.36328125" customWidth="1"/>
  </cols>
  <sheetData>
    <row r="2" spans="4:18">
      <c r="J2" s="29"/>
    </row>
    <row r="4" spans="4:18" ht="18.5">
      <c r="D4" s="24" t="s">
        <v>11675</v>
      </c>
      <c r="E4" s="107" t="s">
        <v>11676</v>
      </c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7" spans="4:18" ht="15.5">
      <c r="F7" s="26" t="s">
        <v>1</v>
      </c>
      <c r="G7" s="27" t="s">
        <v>11646</v>
      </c>
      <c r="H7" s="27" t="s">
        <v>11677</v>
      </c>
      <c r="I7" s="27" t="s">
        <v>11678</v>
      </c>
    </row>
    <row r="8" spans="4:18" ht="15.5">
      <c r="F8" s="28" t="s">
        <v>22</v>
      </c>
      <c r="G8" s="28"/>
      <c r="H8" s="28"/>
      <c r="I8" s="28"/>
    </row>
    <row r="9" spans="4:18" ht="15.5">
      <c r="F9" s="28" t="s">
        <v>26</v>
      </c>
      <c r="G9" s="28"/>
      <c r="H9" s="28"/>
      <c r="I9" s="28"/>
    </row>
    <row r="10" spans="4:18" ht="15.5">
      <c r="F10" s="28" t="s">
        <v>65</v>
      </c>
      <c r="G10" s="28"/>
      <c r="H10" s="28"/>
      <c r="I10" s="28"/>
    </row>
    <row r="11" spans="4:18" ht="15.5">
      <c r="F11" s="28" t="s">
        <v>45</v>
      </c>
      <c r="G11" s="28"/>
      <c r="H11" s="28"/>
      <c r="I11" s="28"/>
    </row>
    <row r="12" spans="4:18" ht="15.5">
      <c r="F12" s="28" t="s">
        <v>73</v>
      </c>
      <c r="G12" s="28"/>
      <c r="H12" s="28"/>
      <c r="I12" s="28"/>
    </row>
    <row r="13" spans="4:18" ht="15.5">
      <c r="F13" s="28" t="s">
        <v>70</v>
      </c>
      <c r="G13" s="28"/>
      <c r="H13" s="28"/>
      <c r="I13" s="28"/>
    </row>
    <row r="14" spans="4:18" ht="15.5">
      <c r="F14" s="28" t="s">
        <v>61</v>
      </c>
      <c r="G14" s="28"/>
      <c r="H14" s="28"/>
      <c r="I14" s="28"/>
    </row>
    <row r="15" spans="4:18" ht="15.5">
      <c r="F15" s="28" t="s">
        <v>56</v>
      </c>
      <c r="G15" s="28"/>
      <c r="H15" s="28"/>
      <c r="I15" s="28"/>
    </row>
    <row r="16" spans="4:18" ht="15.5">
      <c r="F16" s="28" t="s">
        <v>47</v>
      </c>
      <c r="G16" s="28"/>
      <c r="H16" s="28"/>
      <c r="I16" s="28"/>
    </row>
    <row r="17" spans="6:9" ht="15.5">
      <c r="F17" s="28" t="s">
        <v>13</v>
      </c>
      <c r="G17" s="28"/>
      <c r="H17" s="28"/>
      <c r="I17" s="28"/>
    </row>
    <row r="18" spans="6:9" ht="15.5">
      <c r="F18" s="28" t="s">
        <v>37</v>
      </c>
      <c r="G18" s="28"/>
      <c r="H18" s="28"/>
      <c r="I18" s="28"/>
    </row>
    <row r="19" spans="6:9" ht="15.5">
      <c r="F19" s="28" t="s">
        <v>41</v>
      </c>
      <c r="G19" s="28"/>
      <c r="H19" s="28"/>
      <c r="I19" s="28"/>
    </row>
  </sheetData>
  <mergeCells count="1">
    <mergeCell ref="E4:R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4:R24"/>
  <sheetViews>
    <sheetView topLeftCell="C2" workbookViewId="0">
      <selection activeCell="G15" sqref="G15"/>
    </sheetView>
  </sheetViews>
  <sheetFormatPr defaultColWidth="9" defaultRowHeight="14.5"/>
  <cols>
    <col min="5" max="5" width="13.08984375" customWidth="1"/>
    <col min="6" max="6" width="18.90625" customWidth="1"/>
    <col min="7" max="7" width="17" customWidth="1"/>
    <col min="8" max="8" width="17.453125" customWidth="1"/>
    <col min="9" max="9" width="13.90625" customWidth="1"/>
    <col min="14" max="14" width="17" customWidth="1"/>
  </cols>
  <sheetData>
    <row r="4" spans="4:18" ht="18.5">
      <c r="D4" s="23" t="s">
        <v>11679</v>
      </c>
      <c r="E4" s="107" t="s">
        <v>11680</v>
      </c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4:18" ht="24.65" customHeight="1">
      <c r="E5" s="108" t="s">
        <v>11681</v>
      </c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</row>
    <row r="12" spans="4:18">
      <c r="G12" s="25" t="s">
        <v>1</v>
      </c>
      <c r="H12" s="25" t="s">
        <v>11682</v>
      </c>
      <c r="I12" s="25" t="s">
        <v>11683</v>
      </c>
    </row>
    <row r="13" spans="4:18">
      <c r="G13" s="13" t="s">
        <v>22</v>
      </c>
      <c r="H13" s="13"/>
      <c r="I13" s="13"/>
    </row>
    <row r="14" spans="4:18">
      <c r="G14" s="13" t="s">
        <v>26</v>
      </c>
      <c r="H14" s="13"/>
      <c r="I14" s="13"/>
    </row>
    <row r="15" spans="4:18">
      <c r="G15" s="13" t="s">
        <v>65</v>
      </c>
      <c r="H15" s="13"/>
      <c r="I15" s="13"/>
    </row>
    <row r="16" spans="4:18">
      <c r="G16" s="13" t="s">
        <v>45</v>
      </c>
      <c r="H16" s="13"/>
      <c r="I16" s="13"/>
    </row>
    <row r="17" spans="7:9">
      <c r="G17" s="13" t="s">
        <v>73</v>
      </c>
      <c r="H17" s="13"/>
      <c r="I17" s="13"/>
    </row>
    <row r="18" spans="7:9">
      <c r="G18" s="13" t="s">
        <v>70</v>
      </c>
      <c r="H18" s="13"/>
      <c r="I18" s="13"/>
    </row>
    <row r="19" spans="7:9">
      <c r="G19" s="13" t="s">
        <v>61</v>
      </c>
      <c r="H19" s="13"/>
      <c r="I19" s="13"/>
    </row>
    <row r="20" spans="7:9">
      <c r="G20" s="13" t="s">
        <v>56</v>
      </c>
      <c r="H20" s="13"/>
      <c r="I20" s="13"/>
    </row>
    <row r="21" spans="7:9">
      <c r="G21" s="13" t="s">
        <v>47</v>
      </c>
      <c r="H21" s="13"/>
      <c r="I21" s="13"/>
    </row>
    <row r="22" spans="7:9">
      <c r="G22" s="13" t="s">
        <v>13</v>
      </c>
      <c r="H22" s="13"/>
      <c r="I22" s="13"/>
    </row>
    <row r="23" spans="7:9">
      <c r="G23" s="13" t="s">
        <v>37</v>
      </c>
      <c r="H23" s="13"/>
      <c r="I23" s="13"/>
    </row>
    <row r="24" spans="7:9">
      <c r="G24" s="13" t="s">
        <v>41</v>
      </c>
      <c r="H24" s="13"/>
      <c r="I24" s="13"/>
    </row>
  </sheetData>
  <mergeCells count="2">
    <mergeCell ref="E4:R4"/>
    <mergeCell ref="E5:Q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112"/>
  <sheetViews>
    <sheetView workbookViewId="0">
      <selection activeCell="E13" sqref="E13"/>
    </sheetView>
  </sheetViews>
  <sheetFormatPr defaultColWidth="9" defaultRowHeight="14.5"/>
  <cols>
    <col min="1" max="1" width="12.90625" customWidth="1"/>
    <col min="2" max="2" width="14.54296875" customWidth="1"/>
    <col min="3" max="3" width="20.453125" customWidth="1"/>
    <col min="4" max="4" width="12.453125" customWidth="1"/>
    <col min="5" max="5" width="10.6328125" customWidth="1"/>
    <col min="6" max="6" width="12.453125" customWidth="1"/>
    <col min="7" max="7" width="15.36328125" customWidth="1"/>
    <col min="8" max="8" width="11.6328125" customWidth="1"/>
    <col min="9" max="9" width="12.453125" customWidth="1"/>
    <col min="10" max="10" width="12.08984375" customWidth="1"/>
    <col min="11" max="11" width="15.453125" customWidth="1"/>
    <col min="12" max="12" width="15.08984375" customWidth="1"/>
    <col min="13" max="13" width="12.36328125" customWidth="1"/>
    <col min="14" max="14" width="13.6328125" customWidth="1"/>
    <col min="15" max="15" width="22" customWidth="1"/>
    <col min="16" max="16" width="10.453125" customWidth="1"/>
    <col min="18" max="18" width="12.6328125" customWidth="1"/>
    <col min="19" max="20" width="9.6328125" customWidth="1"/>
    <col min="22" max="22" width="10.54296875" customWidth="1"/>
    <col min="23" max="23" width="16.453125" customWidth="1"/>
    <col min="25" max="25" width="13" customWidth="1"/>
    <col min="26" max="26" width="16.453125" customWidth="1"/>
    <col min="27" max="27" width="11.36328125" customWidth="1"/>
    <col min="28" max="28" width="14" customWidth="1"/>
    <col min="29" max="29" width="12" customWidth="1"/>
    <col min="30" max="30" width="20.6328125" customWidth="1"/>
    <col min="31" max="31" width="15.90625" customWidth="1"/>
    <col min="32" max="32" width="14.08984375" customWidth="1"/>
    <col min="33" max="33" width="31.36328125" customWidth="1"/>
    <col min="36" max="36" width="10.6328125" customWidth="1"/>
    <col min="38" max="38" width="16.54296875" customWidth="1"/>
  </cols>
  <sheetData>
    <row r="1" spans="1:38">
      <c r="A1" t="s">
        <v>169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175</v>
      </c>
      <c r="H1" t="s">
        <v>176</v>
      </c>
      <c r="I1" t="s">
        <v>177</v>
      </c>
      <c r="J1" t="s">
        <v>178</v>
      </c>
      <c r="K1" t="s">
        <v>179</v>
      </c>
      <c r="L1" t="s">
        <v>0</v>
      </c>
      <c r="M1" t="s">
        <v>180</v>
      </c>
      <c r="N1" t="s">
        <v>181</v>
      </c>
      <c r="O1" t="s">
        <v>182</v>
      </c>
      <c r="P1" t="s">
        <v>183</v>
      </c>
      <c r="Q1" t="s">
        <v>184</v>
      </c>
      <c r="R1" t="s">
        <v>185</v>
      </c>
      <c r="S1" t="s">
        <v>186</v>
      </c>
      <c r="T1" t="s">
        <v>187</v>
      </c>
      <c r="U1" t="s">
        <v>188</v>
      </c>
      <c r="V1" t="s">
        <v>1</v>
      </c>
      <c r="W1" t="s">
        <v>189</v>
      </c>
      <c r="X1" t="s">
        <v>190</v>
      </c>
      <c r="Y1" t="s">
        <v>191</v>
      </c>
      <c r="Z1" t="s">
        <v>192</v>
      </c>
      <c r="AA1" t="s">
        <v>193</v>
      </c>
      <c r="AB1" t="s">
        <v>194</v>
      </c>
      <c r="AC1" t="s">
        <v>195</v>
      </c>
      <c r="AD1" t="s">
        <v>196</v>
      </c>
      <c r="AE1" t="s">
        <v>197</v>
      </c>
      <c r="AF1" t="s">
        <v>198</v>
      </c>
      <c r="AG1" t="s">
        <v>199</v>
      </c>
      <c r="AH1" t="s">
        <v>200</v>
      </c>
      <c r="AI1" t="s">
        <v>17</v>
      </c>
      <c r="AJ1" t="s">
        <v>18</v>
      </c>
      <c r="AK1" t="s">
        <v>3</v>
      </c>
      <c r="AL1" t="s">
        <v>201</v>
      </c>
    </row>
    <row r="2" spans="1:38">
      <c r="A2" t="s">
        <v>10785</v>
      </c>
      <c r="B2" s="2">
        <v>44701.7109375</v>
      </c>
      <c r="C2" t="s">
        <v>435</v>
      </c>
      <c r="D2">
        <v>722</v>
      </c>
      <c r="E2" t="s">
        <v>10786</v>
      </c>
      <c r="F2" t="s">
        <v>33</v>
      </c>
      <c r="G2">
        <v>1653047619021</v>
      </c>
      <c r="H2" s="21">
        <v>6.9444444444444406E-2</v>
      </c>
      <c r="I2" s="2">
        <v>44883.069444444402</v>
      </c>
      <c r="J2" s="22">
        <v>44883</v>
      </c>
      <c r="K2" t="s">
        <v>437</v>
      </c>
      <c r="L2" t="s">
        <v>12</v>
      </c>
      <c r="M2" t="s">
        <v>435</v>
      </c>
      <c r="N2" t="s">
        <v>206</v>
      </c>
      <c r="O2" t="s">
        <v>38</v>
      </c>
      <c r="P2" t="s">
        <v>38</v>
      </c>
      <c r="Q2" t="s">
        <v>207</v>
      </c>
      <c r="R2" t="s">
        <v>38</v>
      </c>
      <c r="S2" t="s">
        <v>208</v>
      </c>
      <c r="T2" t="s">
        <v>209</v>
      </c>
      <c r="U2" s="2">
        <v>45107.691574074102</v>
      </c>
      <c r="V2" t="s">
        <v>13</v>
      </c>
      <c r="W2" t="s">
        <v>34</v>
      </c>
      <c r="X2">
        <v>1</v>
      </c>
      <c r="Y2" t="s">
        <v>11684</v>
      </c>
      <c r="Z2" s="2">
        <v>44884.5625</v>
      </c>
      <c r="AA2" s="22">
        <v>44883</v>
      </c>
      <c r="AB2" t="b">
        <v>1</v>
      </c>
      <c r="AC2">
        <v>0.5</v>
      </c>
      <c r="AD2" s="2">
        <v>44884.5625</v>
      </c>
      <c r="AE2" s="2">
        <v>44883.416666666701</v>
      </c>
      <c r="AF2" s="2">
        <v>44883.770833333299</v>
      </c>
      <c r="AG2" s="2">
        <v>44884.416666666701</v>
      </c>
      <c r="AH2" t="s">
        <v>11685</v>
      </c>
      <c r="AI2">
        <v>5356</v>
      </c>
      <c r="AJ2" t="s">
        <v>11686</v>
      </c>
      <c r="AK2" t="s">
        <v>14</v>
      </c>
      <c r="AL2" t="s">
        <v>13</v>
      </c>
    </row>
    <row r="3" spans="1:38">
      <c r="A3" t="s">
        <v>9628</v>
      </c>
      <c r="B3" s="2">
        <v>44701.697893518503</v>
      </c>
      <c r="C3" t="s">
        <v>435</v>
      </c>
      <c r="D3">
        <v>1961</v>
      </c>
      <c r="E3" t="s">
        <v>9629</v>
      </c>
      <c r="F3" t="s">
        <v>33</v>
      </c>
      <c r="G3">
        <v>1653047619021</v>
      </c>
      <c r="H3" s="21">
        <v>0.46181712962963001</v>
      </c>
      <c r="I3" s="2">
        <v>44883.461817129602</v>
      </c>
      <c r="J3" s="22">
        <v>44883</v>
      </c>
      <c r="K3" t="s">
        <v>437</v>
      </c>
      <c r="L3" t="s">
        <v>12</v>
      </c>
      <c r="M3" t="s">
        <v>435</v>
      </c>
      <c r="N3" t="s">
        <v>215</v>
      </c>
      <c r="O3" t="s">
        <v>38</v>
      </c>
      <c r="P3" t="s">
        <v>38</v>
      </c>
      <c r="Q3" t="s">
        <v>207</v>
      </c>
      <c r="R3" t="s">
        <v>38</v>
      </c>
      <c r="S3" t="s">
        <v>208</v>
      </c>
      <c r="T3" t="s">
        <v>209</v>
      </c>
      <c r="U3" s="2">
        <v>45107.691574074102</v>
      </c>
      <c r="V3" t="s">
        <v>13</v>
      </c>
      <c r="W3" t="s">
        <v>34</v>
      </c>
      <c r="X3">
        <v>11</v>
      </c>
      <c r="Y3" t="s">
        <v>11684</v>
      </c>
      <c r="Z3" s="2">
        <v>44884.607650462996</v>
      </c>
      <c r="AA3" s="22">
        <v>44883</v>
      </c>
      <c r="AB3" t="b">
        <v>1</v>
      </c>
      <c r="AC3">
        <v>0.5</v>
      </c>
      <c r="AD3" s="2">
        <v>44884.607650462996</v>
      </c>
      <c r="AE3" s="2">
        <v>44883.416666666701</v>
      </c>
      <c r="AF3" s="2">
        <v>44883.770833333299</v>
      </c>
      <c r="AG3" s="2">
        <v>44884.416666666701</v>
      </c>
      <c r="AH3" t="s">
        <v>11685</v>
      </c>
      <c r="AI3">
        <v>5355</v>
      </c>
      <c r="AJ3" t="s">
        <v>11686</v>
      </c>
      <c r="AK3" t="s">
        <v>14</v>
      </c>
      <c r="AL3" t="s">
        <v>13</v>
      </c>
    </row>
    <row r="4" spans="1:38">
      <c r="A4" t="s">
        <v>9447</v>
      </c>
      <c r="B4" s="2">
        <v>44701.703043981499</v>
      </c>
      <c r="C4" t="s">
        <v>435</v>
      </c>
      <c r="D4">
        <v>559</v>
      </c>
      <c r="E4" t="s">
        <v>9448</v>
      </c>
      <c r="F4" t="s">
        <v>33</v>
      </c>
      <c r="G4">
        <v>1653047619021</v>
      </c>
      <c r="H4" s="21">
        <v>1.8159722222222199E-2</v>
      </c>
      <c r="I4" s="2">
        <v>44883.018159722204</v>
      </c>
      <c r="J4" s="22">
        <v>44883</v>
      </c>
      <c r="K4" t="s">
        <v>437</v>
      </c>
      <c r="L4" t="s">
        <v>12</v>
      </c>
      <c r="M4" t="s">
        <v>435</v>
      </c>
      <c r="N4" t="s">
        <v>206</v>
      </c>
      <c r="O4" t="s">
        <v>38</v>
      </c>
      <c r="P4" t="s">
        <v>38</v>
      </c>
      <c r="Q4" t="s">
        <v>207</v>
      </c>
      <c r="R4" t="s">
        <v>38</v>
      </c>
      <c r="S4" t="s">
        <v>208</v>
      </c>
      <c r="T4" t="s">
        <v>209</v>
      </c>
      <c r="U4" s="2">
        <v>45107.691574074102</v>
      </c>
      <c r="V4" t="s">
        <v>13</v>
      </c>
      <c r="W4" t="s">
        <v>34</v>
      </c>
      <c r="X4">
        <v>0</v>
      </c>
      <c r="Y4" t="s">
        <v>11684</v>
      </c>
      <c r="Z4" s="2">
        <v>44884.5625</v>
      </c>
      <c r="AA4" s="22">
        <v>44883</v>
      </c>
      <c r="AB4" t="b">
        <v>1</v>
      </c>
      <c r="AC4">
        <v>0.5</v>
      </c>
      <c r="AD4" s="2">
        <v>44884.5625</v>
      </c>
      <c r="AE4" s="2">
        <v>44883.416666666701</v>
      </c>
      <c r="AF4" s="2">
        <v>44883.770833333299</v>
      </c>
      <c r="AG4" s="2">
        <v>44884.416666666701</v>
      </c>
      <c r="AH4" t="s">
        <v>11685</v>
      </c>
      <c r="AI4">
        <v>5356</v>
      </c>
      <c r="AJ4" t="s">
        <v>11686</v>
      </c>
      <c r="AK4" t="s">
        <v>14</v>
      </c>
      <c r="AL4" t="s">
        <v>13</v>
      </c>
    </row>
    <row r="5" spans="1:38">
      <c r="A5" t="s">
        <v>9231</v>
      </c>
      <c r="B5" s="2">
        <v>44701.7374305556</v>
      </c>
      <c r="C5" t="s">
        <v>435</v>
      </c>
      <c r="D5">
        <v>831</v>
      </c>
      <c r="E5" t="s">
        <v>9232</v>
      </c>
      <c r="F5" t="s">
        <v>46</v>
      </c>
      <c r="G5">
        <v>1653048837146</v>
      </c>
      <c r="H5" s="21">
        <v>7.0023148148148197E-3</v>
      </c>
      <c r="I5" s="2">
        <v>44883.0070023148</v>
      </c>
      <c r="J5" s="22">
        <v>44883</v>
      </c>
      <c r="K5" t="s">
        <v>437</v>
      </c>
      <c r="L5" t="s">
        <v>12</v>
      </c>
      <c r="M5" t="s">
        <v>435</v>
      </c>
      <c r="N5" t="s">
        <v>215</v>
      </c>
      <c r="O5" t="s">
        <v>38</v>
      </c>
      <c r="P5" t="s">
        <v>38</v>
      </c>
      <c r="Q5" t="s">
        <v>207</v>
      </c>
      <c r="R5" t="s">
        <v>38</v>
      </c>
      <c r="S5" t="s">
        <v>208</v>
      </c>
      <c r="T5" t="s">
        <v>209</v>
      </c>
      <c r="U5" s="2">
        <v>45107.691574074102</v>
      </c>
      <c r="V5" t="s">
        <v>13</v>
      </c>
      <c r="W5" t="s">
        <v>34</v>
      </c>
      <c r="X5">
        <v>0</v>
      </c>
      <c r="Y5" t="s">
        <v>11684</v>
      </c>
      <c r="Z5" s="2">
        <v>44884.5625</v>
      </c>
      <c r="AA5" s="22">
        <v>44883</v>
      </c>
      <c r="AB5" t="b">
        <v>1</v>
      </c>
      <c r="AC5">
        <v>0.5</v>
      </c>
      <c r="AD5" s="2">
        <v>44884.5625</v>
      </c>
      <c r="AE5" s="2">
        <v>44883.416666666701</v>
      </c>
      <c r="AF5" s="2">
        <v>44883.770833333299</v>
      </c>
      <c r="AG5" s="2">
        <v>44884.416666666701</v>
      </c>
      <c r="AH5" t="s">
        <v>11685</v>
      </c>
      <c r="AI5">
        <v>5356</v>
      </c>
      <c r="AJ5" t="s">
        <v>11686</v>
      </c>
      <c r="AK5" t="s">
        <v>14</v>
      </c>
      <c r="AL5" t="s">
        <v>13</v>
      </c>
    </row>
    <row r="6" spans="1:38">
      <c r="A6" t="s">
        <v>9229</v>
      </c>
      <c r="B6" s="2">
        <v>44701.738796296297</v>
      </c>
      <c r="C6" t="s">
        <v>435</v>
      </c>
      <c r="D6">
        <v>480</v>
      </c>
      <c r="E6" t="s">
        <v>9230</v>
      </c>
      <c r="F6" t="s">
        <v>33</v>
      </c>
      <c r="G6">
        <v>1653048837146</v>
      </c>
      <c r="H6" s="21">
        <v>9.1064814814814807E-2</v>
      </c>
      <c r="I6" s="2">
        <v>44883.091064814798</v>
      </c>
      <c r="J6" s="22">
        <v>44883</v>
      </c>
      <c r="K6" t="s">
        <v>437</v>
      </c>
      <c r="L6" t="s">
        <v>12</v>
      </c>
      <c r="M6" t="s">
        <v>435</v>
      </c>
      <c r="N6" t="s">
        <v>215</v>
      </c>
      <c r="O6" t="s">
        <v>38</v>
      </c>
      <c r="P6" t="s">
        <v>38</v>
      </c>
      <c r="Q6" t="s">
        <v>207</v>
      </c>
      <c r="R6" t="s">
        <v>38</v>
      </c>
      <c r="S6" t="s">
        <v>208</v>
      </c>
      <c r="T6" t="s">
        <v>209</v>
      </c>
      <c r="U6" s="2">
        <v>45107.691574074102</v>
      </c>
      <c r="V6" t="s">
        <v>13</v>
      </c>
      <c r="W6" t="s">
        <v>34</v>
      </c>
      <c r="X6">
        <v>2</v>
      </c>
      <c r="Y6" t="s">
        <v>11684</v>
      </c>
      <c r="Z6" s="2">
        <v>44884.5625</v>
      </c>
      <c r="AA6" s="22">
        <v>44883</v>
      </c>
      <c r="AB6" t="b">
        <v>1</v>
      </c>
      <c r="AC6">
        <v>0.5</v>
      </c>
      <c r="AD6" s="2">
        <v>44884.5625</v>
      </c>
      <c r="AE6" s="2">
        <v>44883.416666666701</v>
      </c>
      <c r="AF6" s="2">
        <v>44883.770833333299</v>
      </c>
      <c r="AG6" s="2">
        <v>44884.416666666701</v>
      </c>
      <c r="AH6" t="s">
        <v>11685</v>
      </c>
      <c r="AI6">
        <v>5356</v>
      </c>
      <c r="AJ6" t="s">
        <v>11686</v>
      </c>
      <c r="AK6" t="s">
        <v>14</v>
      </c>
      <c r="AL6" t="s">
        <v>13</v>
      </c>
    </row>
    <row r="7" spans="1:38">
      <c r="A7" t="s">
        <v>9127</v>
      </c>
      <c r="B7" s="2">
        <v>44701.7655787037</v>
      </c>
      <c r="C7" t="s">
        <v>435</v>
      </c>
      <c r="D7">
        <v>828</v>
      </c>
      <c r="E7" t="s">
        <v>9128</v>
      </c>
      <c r="F7" t="s">
        <v>33</v>
      </c>
      <c r="G7">
        <v>1653051957578</v>
      </c>
      <c r="H7" s="21">
        <v>0.25917824074074097</v>
      </c>
      <c r="I7" s="2">
        <v>44882.259178240703</v>
      </c>
      <c r="J7" s="22">
        <v>44882</v>
      </c>
      <c r="K7" t="s">
        <v>437</v>
      </c>
      <c r="L7" t="s">
        <v>12</v>
      </c>
      <c r="M7" t="s">
        <v>435</v>
      </c>
      <c r="N7" t="s">
        <v>206</v>
      </c>
      <c r="O7" t="s">
        <v>38</v>
      </c>
      <c r="P7" t="s">
        <v>38</v>
      </c>
      <c r="Q7" t="s">
        <v>207</v>
      </c>
      <c r="R7" t="s">
        <v>38</v>
      </c>
      <c r="S7" t="s">
        <v>208</v>
      </c>
      <c r="T7" t="s">
        <v>209</v>
      </c>
      <c r="U7" s="2">
        <v>45107.691574074102</v>
      </c>
      <c r="V7" t="s">
        <v>13</v>
      </c>
      <c r="W7" t="s">
        <v>34</v>
      </c>
      <c r="X7">
        <v>6</v>
      </c>
      <c r="Y7" t="s">
        <v>11684</v>
      </c>
      <c r="Z7" s="2">
        <v>44883.5625</v>
      </c>
      <c r="AA7" s="22">
        <v>44882</v>
      </c>
      <c r="AB7" t="b">
        <v>1</v>
      </c>
      <c r="AC7">
        <v>0.5</v>
      </c>
      <c r="AD7" s="2">
        <v>44883.5625</v>
      </c>
      <c r="AE7" s="2">
        <v>44882.416666666701</v>
      </c>
      <c r="AF7" s="2">
        <v>44882.770833333299</v>
      </c>
      <c r="AG7" s="2">
        <v>44883.416666666701</v>
      </c>
      <c r="AH7" t="s">
        <v>11685</v>
      </c>
      <c r="AI7">
        <v>5380</v>
      </c>
      <c r="AJ7" t="s">
        <v>11686</v>
      </c>
      <c r="AK7" t="s">
        <v>14</v>
      </c>
      <c r="AL7" t="s">
        <v>13</v>
      </c>
    </row>
    <row r="8" spans="1:38">
      <c r="A8" t="s">
        <v>9111</v>
      </c>
      <c r="B8" s="2">
        <v>44701.7827777778</v>
      </c>
      <c r="C8" t="s">
        <v>435</v>
      </c>
      <c r="D8">
        <v>658</v>
      </c>
      <c r="E8" t="s">
        <v>9112</v>
      </c>
      <c r="F8" t="s">
        <v>33</v>
      </c>
      <c r="G8">
        <v>1653052792488</v>
      </c>
      <c r="H8" s="21">
        <v>0.412523148148148</v>
      </c>
      <c r="I8" s="2">
        <v>44886.412523148101</v>
      </c>
      <c r="J8" s="22">
        <v>44886</v>
      </c>
      <c r="K8" t="s">
        <v>437</v>
      </c>
      <c r="L8" t="s">
        <v>12</v>
      </c>
      <c r="M8" t="s">
        <v>435</v>
      </c>
      <c r="N8" t="s">
        <v>206</v>
      </c>
      <c r="O8" t="s">
        <v>38</v>
      </c>
      <c r="P8" t="s">
        <v>38</v>
      </c>
      <c r="Q8" t="s">
        <v>207</v>
      </c>
      <c r="R8" t="s">
        <v>38</v>
      </c>
      <c r="S8" t="s">
        <v>208</v>
      </c>
      <c r="T8" t="s">
        <v>209</v>
      </c>
      <c r="U8" s="2">
        <v>45107.691574074102</v>
      </c>
      <c r="V8" t="s">
        <v>13</v>
      </c>
      <c r="W8" t="s">
        <v>34</v>
      </c>
      <c r="X8">
        <v>9</v>
      </c>
      <c r="Y8" t="s">
        <v>11684</v>
      </c>
      <c r="Z8" s="2">
        <v>44887.5625</v>
      </c>
      <c r="AA8" s="22">
        <v>44886</v>
      </c>
      <c r="AB8" t="b">
        <v>1</v>
      </c>
      <c r="AC8">
        <v>0.5</v>
      </c>
      <c r="AD8" s="2">
        <v>44887.5625</v>
      </c>
      <c r="AE8" s="2">
        <v>44886.416666666701</v>
      </c>
      <c r="AF8" s="2">
        <v>44886.770833333299</v>
      </c>
      <c r="AG8" s="2">
        <v>44887.416666666701</v>
      </c>
      <c r="AH8" t="s">
        <v>11685</v>
      </c>
      <c r="AI8">
        <v>5284</v>
      </c>
      <c r="AJ8" t="s">
        <v>11686</v>
      </c>
      <c r="AK8" t="s">
        <v>14</v>
      </c>
      <c r="AL8" t="s">
        <v>13</v>
      </c>
    </row>
    <row r="9" spans="1:38">
      <c r="A9" t="s">
        <v>8987</v>
      </c>
      <c r="B9" s="2">
        <v>44701.768750000003</v>
      </c>
      <c r="C9" t="s">
        <v>435</v>
      </c>
      <c r="D9">
        <v>593</v>
      </c>
      <c r="E9" t="s">
        <v>8988</v>
      </c>
      <c r="F9" t="s">
        <v>33</v>
      </c>
      <c r="G9">
        <v>1653051957578</v>
      </c>
      <c r="H9" s="21">
        <v>0.229178240740741</v>
      </c>
      <c r="I9" s="2">
        <v>44890.229178240697</v>
      </c>
      <c r="J9" s="22">
        <v>44890</v>
      </c>
      <c r="K9" t="s">
        <v>437</v>
      </c>
      <c r="L9" t="s">
        <v>12</v>
      </c>
      <c r="M9" t="s">
        <v>435</v>
      </c>
      <c r="N9" t="s">
        <v>206</v>
      </c>
      <c r="O9" t="s">
        <v>38</v>
      </c>
      <c r="P9" t="s">
        <v>38</v>
      </c>
      <c r="Q9" t="s">
        <v>207</v>
      </c>
      <c r="R9" t="s">
        <v>38</v>
      </c>
      <c r="S9" t="s">
        <v>208</v>
      </c>
      <c r="T9" t="s">
        <v>209</v>
      </c>
      <c r="U9" s="2">
        <v>45107.691574074102</v>
      </c>
      <c r="V9" t="s">
        <v>13</v>
      </c>
      <c r="W9" t="s">
        <v>34</v>
      </c>
      <c r="X9">
        <v>5</v>
      </c>
      <c r="Y9" t="s">
        <v>11684</v>
      </c>
      <c r="Z9" s="2">
        <v>44891.5625</v>
      </c>
      <c r="AA9" s="22">
        <v>44890</v>
      </c>
      <c r="AB9" t="b">
        <v>1</v>
      </c>
      <c r="AC9">
        <v>0.5</v>
      </c>
      <c r="AD9" s="2">
        <v>44891.5625</v>
      </c>
      <c r="AE9" s="2">
        <v>44890.416666666701</v>
      </c>
      <c r="AF9" s="2">
        <v>44890.770833333299</v>
      </c>
      <c r="AG9" s="2">
        <v>44891.416666666701</v>
      </c>
      <c r="AH9" t="s">
        <v>11685</v>
      </c>
      <c r="AI9">
        <v>5188</v>
      </c>
      <c r="AJ9" t="s">
        <v>11686</v>
      </c>
      <c r="AK9" t="s">
        <v>14</v>
      </c>
      <c r="AL9" t="s">
        <v>13</v>
      </c>
    </row>
    <row r="10" spans="1:38">
      <c r="A10" t="s">
        <v>8867</v>
      </c>
      <c r="B10" s="2">
        <v>44701.757129629601</v>
      </c>
      <c r="C10" t="s">
        <v>435</v>
      </c>
      <c r="D10">
        <v>526</v>
      </c>
      <c r="E10" t="s">
        <v>8868</v>
      </c>
      <c r="F10" t="s">
        <v>33</v>
      </c>
      <c r="G10">
        <v>1653051957578</v>
      </c>
      <c r="H10" s="21">
        <v>0.77557870370370396</v>
      </c>
      <c r="I10" s="2">
        <v>44889.775578703702</v>
      </c>
      <c r="J10" s="22">
        <v>44889</v>
      </c>
      <c r="K10" t="s">
        <v>437</v>
      </c>
      <c r="L10" t="s">
        <v>12</v>
      </c>
      <c r="M10" t="s">
        <v>435</v>
      </c>
      <c r="N10" t="s">
        <v>206</v>
      </c>
      <c r="O10" t="s">
        <v>38</v>
      </c>
      <c r="P10" t="s">
        <v>38</v>
      </c>
      <c r="Q10" t="s">
        <v>207</v>
      </c>
      <c r="R10" t="s">
        <v>38</v>
      </c>
      <c r="S10" t="s">
        <v>208</v>
      </c>
      <c r="T10" t="s">
        <v>209</v>
      </c>
      <c r="U10" s="2">
        <v>45107.691574074102</v>
      </c>
      <c r="V10" t="s">
        <v>13</v>
      </c>
      <c r="W10" t="s">
        <v>34</v>
      </c>
      <c r="X10">
        <v>18</v>
      </c>
      <c r="Y10" t="s">
        <v>11684</v>
      </c>
      <c r="Z10" s="2">
        <v>44890.921412037002</v>
      </c>
      <c r="AA10" s="22">
        <v>44889</v>
      </c>
      <c r="AB10" t="b">
        <v>1</v>
      </c>
      <c r="AC10">
        <v>0.5</v>
      </c>
      <c r="AD10" s="2">
        <v>44890.921412037002</v>
      </c>
      <c r="AE10" s="2">
        <v>44889.416666666701</v>
      </c>
      <c r="AF10" s="2">
        <v>44889.770833333299</v>
      </c>
      <c r="AG10" s="2">
        <v>44890.416666666701</v>
      </c>
      <c r="AH10" t="s">
        <v>11685</v>
      </c>
      <c r="AI10">
        <v>5203</v>
      </c>
      <c r="AJ10" t="s">
        <v>11686</v>
      </c>
      <c r="AK10" t="s">
        <v>14</v>
      </c>
      <c r="AL10" t="s">
        <v>13</v>
      </c>
    </row>
    <row r="11" spans="1:38">
      <c r="A11" t="s">
        <v>8813</v>
      </c>
      <c r="B11" s="2">
        <v>44701.773009259297</v>
      </c>
      <c r="C11" t="s">
        <v>435</v>
      </c>
      <c r="D11">
        <v>1936</v>
      </c>
      <c r="E11" t="s">
        <v>8814</v>
      </c>
      <c r="F11" t="s">
        <v>33</v>
      </c>
      <c r="G11">
        <v>1653051957578</v>
      </c>
      <c r="H11" s="21">
        <v>0.86613425925925902</v>
      </c>
      <c r="I11" s="2">
        <v>44890.866134259297</v>
      </c>
      <c r="J11" s="22">
        <v>44890</v>
      </c>
      <c r="K11" t="s">
        <v>437</v>
      </c>
      <c r="L11" t="s">
        <v>12</v>
      </c>
      <c r="M11" t="s">
        <v>435</v>
      </c>
      <c r="N11" t="s">
        <v>206</v>
      </c>
      <c r="O11" t="s">
        <v>38</v>
      </c>
      <c r="P11" t="s">
        <v>38</v>
      </c>
      <c r="Q11" t="s">
        <v>207</v>
      </c>
      <c r="R11" t="s">
        <v>38</v>
      </c>
      <c r="S11" t="s">
        <v>208</v>
      </c>
      <c r="T11" t="s">
        <v>209</v>
      </c>
      <c r="U11" s="2">
        <v>45107.691574074102</v>
      </c>
      <c r="V11" t="s">
        <v>13</v>
      </c>
      <c r="W11" t="s">
        <v>34</v>
      </c>
      <c r="X11">
        <v>20</v>
      </c>
      <c r="Y11" t="s">
        <v>11684</v>
      </c>
      <c r="Z11" s="2">
        <v>44892.011967592603</v>
      </c>
      <c r="AA11" s="22">
        <v>44890</v>
      </c>
      <c r="AB11" t="b">
        <v>1</v>
      </c>
      <c r="AC11">
        <v>0.5</v>
      </c>
      <c r="AD11" s="2">
        <v>44892.011967592603</v>
      </c>
      <c r="AE11" s="2">
        <v>44890.416666666701</v>
      </c>
      <c r="AF11" s="2">
        <v>44890.770833333299</v>
      </c>
      <c r="AG11" s="2">
        <v>44891.416666666701</v>
      </c>
      <c r="AH11" t="s">
        <v>11685</v>
      </c>
      <c r="AI11">
        <v>5177</v>
      </c>
      <c r="AJ11" t="s">
        <v>11686</v>
      </c>
      <c r="AK11" t="s">
        <v>14</v>
      </c>
      <c r="AL11" t="s">
        <v>13</v>
      </c>
    </row>
    <row r="12" spans="1:38">
      <c r="A12" t="s">
        <v>8787</v>
      </c>
      <c r="B12" s="2">
        <v>44701.768506944398</v>
      </c>
      <c r="C12" t="s">
        <v>435</v>
      </c>
      <c r="D12">
        <v>1539</v>
      </c>
      <c r="E12" t="s">
        <v>8788</v>
      </c>
      <c r="F12" t="s">
        <v>33</v>
      </c>
      <c r="G12">
        <v>1653051957578</v>
      </c>
      <c r="H12" s="21">
        <v>1.1932870370370399E-2</v>
      </c>
      <c r="I12" s="2">
        <v>44887.011932870402</v>
      </c>
      <c r="J12" s="22">
        <v>44887</v>
      </c>
      <c r="K12" t="s">
        <v>437</v>
      </c>
      <c r="L12" t="s">
        <v>12</v>
      </c>
      <c r="M12" t="s">
        <v>435</v>
      </c>
      <c r="N12" t="s">
        <v>206</v>
      </c>
      <c r="O12" t="s">
        <v>38</v>
      </c>
      <c r="P12" t="s">
        <v>38</v>
      </c>
      <c r="Q12" t="s">
        <v>207</v>
      </c>
      <c r="R12" t="s">
        <v>38</v>
      </c>
      <c r="S12" t="s">
        <v>208</v>
      </c>
      <c r="T12" t="s">
        <v>209</v>
      </c>
      <c r="U12" s="2">
        <v>45107.691574074102</v>
      </c>
      <c r="V12" t="s">
        <v>13</v>
      </c>
      <c r="W12" t="s">
        <v>34</v>
      </c>
      <c r="X12">
        <v>0</v>
      </c>
      <c r="Y12" t="s">
        <v>11684</v>
      </c>
      <c r="Z12" s="2">
        <v>44888.5625</v>
      </c>
      <c r="AA12" s="22">
        <v>44887</v>
      </c>
      <c r="AB12" t="b">
        <v>1</v>
      </c>
      <c r="AC12">
        <v>0.5</v>
      </c>
      <c r="AD12" s="2">
        <v>44888.5625</v>
      </c>
      <c r="AE12" s="2">
        <v>44887.416666666701</v>
      </c>
      <c r="AF12" s="2">
        <v>44887.770833333299</v>
      </c>
      <c r="AG12" s="2">
        <v>44888.416666666701</v>
      </c>
      <c r="AH12" t="s">
        <v>11685</v>
      </c>
      <c r="AI12">
        <v>5260</v>
      </c>
      <c r="AJ12" t="s">
        <v>11686</v>
      </c>
      <c r="AK12" t="s">
        <v>14</v>
      </c>
      <c r="AL12" t="s">
        <v>13</v>
      </c>
    </row>
    <row r="13" spans="1:38">
      <c r="A13" t="s">
        <v>8655</v>
      </c>
      <c r="B13" s="2">
        <v>44701.754409722198</v>
      </c>
      <c r="C13" t="s">
        <v>435</v>
      </c>
      <c r="D13">
        <v>854</v>
      </c>
      <c r="E13" t="s">
        <v>8656</v>
      </c>
      <c r="F13" t="s">
        <v>33</v>
      </c>
      <c r="G13">
        <v>1653051957578</v>
      </c>
      <c r="H13" s="21">
        <v>0.649363425925926</v>
      </c>
      <c r="I13" s="2">
        <v>44884.649363425902</v>
      </c>
      <c r="J13" s="22">
        <v>44884</v>
      </c>
      <c r="K13" t="s">
        <v>437</v>
      </c>
      <c r="L13" t="s">
        <v>12</v>
      </c>
      <c r="M13" t="s">
        <v>435</v>
      </c>
      <c r="N13" t="s">
        <v>206</v>
      </c>
      <c r="O13" t="s">
        <v>38</v>
      </c>
      <c r="P13" t="s">
        <v>38</v>
      </c>
      <c r="Q13" t="s">
        <v>207</v>
      </c>
      <c r="R13" t="s">
        <v>38</v>
      </c>
      <c r="S13" t="s">
        <v>208</v>
      </c>
      <c r="T13" t="s">
        <v>209</v>
      </c>
      <c r="U13" s="2">
        <v>45107.691574074102</v>
      </c>
      <c r="V13" t="s">
        <v>13</v>
      </c>
      <c r="W13" t="s">
        <v>34</v>
      </c>
      <c r="X13">
        <v>15</v>
      </c>
      <c r="Y13" t="s">
        <v>11684</v>
      </c>
      <c r="Z13" s="2">
        <v>44886.795196759304</v>
      </c>
      <c r="AA13" s="22">
        <v>44884</v>
      </c>
      <c r="AB13" t="b">
        <v>1</v>
      </c>
      <c r="AC13">
        <v>0.5</v>
      </c>
      <c r="AD13" s="2">
        <v>44886.795196759304</v>
      </c>
      <c r="AE13" s="2">
        <v>44884.416666666701</v>
      </c>
      <c r="AF13" s="2">
        <v>44884.770833333299</v>
      </c>
      <c r="AG13" s="2">
        <v>44886.416666666701</v>
      </c>
      <c r="AH13" t="s">
        <v>11685</v>
      </c>
      <c r="AI13">
        <v>5302</v>
      </c>
      <c r="AJ13" t="s">
        <v>11686</v>
      </c>
      <c r="AK13" t="s">
        <v>14</v>
      </c>
      <c r="AL13" t="s">
        <v>13</v>
      </c>
    </row>
    <row r="14" spans="1:38">
      <c r="A14" t="s">
        <v>8651</v>
      </c>
      <c r="B14" s="2">
        <v>44701.768125000002</v>
      </c>
      <c r="C14" t="s">
        <v>435</v>
      </c>
      <c r="D14">
        <v>644</v>
      </c>
      <c r="E14" t="s">
        <v>8652</v>
      </c>
      <c r="F14" t="s">
        <v>33</v>
      </c>
      <c r="G14">
        <v>1653051957578</v>
      </c>
      <c r="H14" s="21">
        <v>0.63546296296296301</v>
      </c>
      <c r="I14" s="2">
        <v>44886.635462963</v>
      </c>
      <c r="J14" s="22">
        <v>44886</v>
      </c>
      <c r="K14" t="s">
        <v>437</v>
      </c>
      <c r="L14" t="s">
        <v>12</v>
      </c>
      <c r="M14" t="s">
        <v>435</v>
      </c>
      <c r="N14" t="s">
        <v>206</v>
      </c>
      <c r="O14" t="s">
        <v>38</v>
      </c>
      <c r="P14" t="s">
        <v>38</v>
      </c>
      <c r="Q14" t="s">
        <v>207</v>
      </c>
      <c r="R14" t="s">
        <v>38</v>
      </c>
      <c r="S14" t="s">
        <v>208</v>
      </c>
      <c r="T14" t="s">
        <v>209</v>
      </c>
      <c r="U14" s="2">
        <v>45107.691574074102</v>
      </c>
      <c r="V14" t="s">
        <v>13</v>
      </c>
      <c r="W14" t="s">
        <v>34</v>
      </c>
      <c r="X14">
        <v>15</v>
      </c>
      <c r="Y14" t="s">
        <v>11684</v>
      </c>
      <c r="Z14" s="2">
        <v>44887.7812962963</v>
      </c>
      <c r="AA14" s="22">
        <v>44886</v>
      </c>
      <c r="AB14" t="b">
        <v>1</v>
      </c>
      <c r="AC14">
        <v>0.5</v>
      </c>
      <c r="AD14" s="2">
        <v>44887.7812962963</v>
      </c>
      <c r="AE14" s="2">
        <v>44886.416666666701</v>
      </c>
      <c r="AF14" s="2">
        <v>44886.770833333299</v>
      </c>
      <c r="AG14" s="2">
        <v>44887.416666666701</v>
      </c>
      <c r="AH14" t="s">
        <v>11685</v>
      </c>
      <c r="AI14">
        <v>5278</v>
      </c>
      <c r="AJ14" t="s">
        <v>11686</v>
      </c>
      <c r="AK14" t="s">
        <v>14</v>
      </c>
      <c r="AL14" t="s">
        <v>13</v>
      </c>
    </row>
    <row r="15" spans="1:38">
      <c r="A15" t="s">
        <v>8607</v>
      </c>
      <c r="B15" s="2">
        <v>44701.7819212963</v>
      </c>
      <c r="C15" t="s">
        <v>435</v>
      </c>
      <c r="D15">
        <v>488</v>
      </c>
      <c r="E15" t="s">
        <v>8608</v>
      </c>
      <c r="F15" t="s">
        <v>33</v>
      </c>
      <c r="G15">
        <v>1653052792488</v>
      </c>
      <c r="H15" s="21">
        <v>0.56302083333333297</v>
      </c>
      <c r="I15" s="2">
        <v>44881.563020833302</v>
      </c>
      <c r="J15" s="22">
        <v>44881</v>
      </c>
      <c r="K15" t="s">
        <v>437</v>
      </c>
      <c r="L15" t="s">
        <v>12</v>
      </c>
      <c r="M15" t="s">
        <v>435</v>
      </c>
      <c r="N15" t="s">
        <v>206</v>
      </c>
      <c r="O15" t="s">
        <v>38</v>
      </c>
      <c r="P15" t="s">
        <v>38</v>
      </c>
      <c r="Q15" t="s">
        <v>207</v>
      </c>
      <c r="R15" t="s">
        <v>38</v>
      </c>
      <c r="S15" t="s">
        <v>208</v>
      </c>
      <c r="T15" t="s">
        <v>209</v>
      </c>
      <c r="U15" s="2">
        <v>45107.691574074102</v>
      </c>
      <c r="V15" t="s">
        <v>13</v>
      </c>
      <c r="W15" t="s">
        <v>34</v>
      </c>
      <c r="X15">
        <v>13</v>
      </c>
      <c r="Y15" t="s">
        <v>11684</v>
      </c>
      <c r="Z15" s="2">
        <v>44882.708854166704</v>
      </c>
      <c r="AA15" s="22">
        <v>44881</v>
      </c>
      <c r="AB15" t="b">
        <v>1</v>
      </c>
      <c r="AC15">
        <v>0.5</v>
      </c>
      <c r="AD15" s="2">
        <v>44882.708854166704</v>
      </c>
      <c r="AE15" s="2">
        <v>44881.416666666701</v>
      </c>
      <c r="AF15" s="2">
        <v>44881.770833333299</v>
      </c>
      <c r="AG15" s="2">
        <v>44882.416666666701</v>
      </c>
      <c r="AH15" t="s">
        <v>11685</v>
      </c>
      <c r="AI15">
        <v>5400</v>
      </c>
      <c r="AJ15" t="s">
        <v>11686</v>
      </c>
      <c r="AK15" t="s">
        <v>14</v>
      </c>
      <c r="AL15" t="s">
        <v>13</v>
      </c>
    </row>
    <row r="16" spans="1:38">
      <c r="A16" t="s">
        <v>8255</v>
      </c>
      <c r="B16" s="2">
        <v>44701.700532407398</v>
      </c>
      <c r="C16" t="s">
        <v>435</v>
      </c>
      <c r="D16">
        <v>1920</v>
      </c>
      <c r="E16" t="s">
        <v>8256</v>
      </c>
      <c r="F16" t="s">
        <v>33</v>
      </c>
      <c r="G16">
        <v>1653047619021</v>
      </c>
      <c r="H16" s="21">
        <v>0.80429398148148101</v>
      </c>
      <c r="I16" s="2">
        <v>44891.804293981499</v>
      </c>
      <c r="J16" s="22">
        <v>44891</v>
      </c>
      <c r="K16" t="s">
        <v>437</v>
      </c>
      <c r="L16" t="s">
        <v>12</v>
      </c>
      <c r="M16" t="s">
        <v>435</v>
      </c>
      <c r="N16" t="s">
        <v>215</v>
      </c>
      <c r="O16" s="2">
        <v>44891.951249999998</v>
      </c>
      <c r="P16" s="22">
        <v>44891</v>
      </c>
      <c r="Q16" t="s">
        <v>237</v>
      </c>
      <c r="R16">
        <v>398</v>
      </c>
      <c r="S16" t="s">
        <v>208</v>
      </c>
      <c r="T16" t="s">
        <v>209</v>
      </c>
      <c r="U16" s="2">
        <v>45107.691574074102</v>
      </c>
      <c r="V16" t="s">
        <v>13</v>
      </c>
      <c r="W16" t="s">
        <v>34</v>
      </c>
      <c r="X16">
        <v>19</v>
      </c>
      <c r="Y16" t="s">
        <v>11684</v>
      </c>
      <c r="Z16" s="2">
        <v>44893.950127314798</v>
      </c>
      <c r="AA16" s="22">
        <v>44891</v>
      </c>
      <c r="AB16" t="b">
        <v>1</v>
      </c>
      <c r="AC16">
        <v>0.5</v>
      </c>
      <c r="AD16" s="2">
        <v>44893.950127314798</v>
      </c>
      <c r="AE16" s="2">
        <v>44891.416666666701</v>
      </c>
      <c r="AF16" s="2">
        <v>44891.770833333299</v>
      </c>
      <c r="AG16" s="2">
        <v>44893.416666666701</v>
      </c>
      <c r="AH16" t="s">
        <v>11687</v>
      </c>
      <c r="AI16">
        <v>5130</v>
      </c>
      <c r="AJ16" t="s">
        <v>11686</v>
      </c>
      <c r="AK16" t="s">
        <v>14</v>
      </c>
      <c r="AL16" t="s">
        <v>13</v>
      </c>
    </row>
    <row r="17" spans="1:38">
      <c r="A17" t="s">
        <v>8215</v>
      </c>
      <c r="B17" s="2">
        <v>44701.765370370398</v>
      </c>
      <c r="C17" t="s">
        <v>435</v>
      </c>
      <c r="D17">
        <v>1877</v>
      </c>
      <c r="E17" t="s">
        <v>8216</v>
      </c>
      <c r="F17" t="s">
        <v>33</v>
      </c>
      <c r="G17">
        <v>1653051957578</v>
      </c>
      <c r="H17" s="21">
        <v>0.73624999999999996</v>
      </c>
      <c r="I17" s="2">
        <v>44884.736250000002</v>
      </c>
      <c r="J17" s="22">
        <v>44884</v>
      </c>
      <c r="K17" t="s">
        <v>437</v>
      </c>
      <c r="L17" t="s">
        <v>12</v>
      </c>
      <c r="M17" t="s">
        <v>435</v>
      </c>
      <c r="N17" t="s">
        <v>206</v>
      </c>
      <c r="O17" t="s">
        <v>38</v>
      </c>
      <c r="P17" t="s">
        <v>38</v>
      </c>
      <c r="Q17" t="s">
        <v>207</v>
      </c>
      <c r="R17" t="s">
        <v>38</v>
      </c>
      <c r="S17" t="s">
        <v>208</v>
      </c>
      <c r="T17" t="s">
        <v>209</v>
      </c>
      <c r="U17" s="2">
        <v>45107.691574074102</v>
      </c>
      <c r="V17" t="s">
        <v>13</v>
      </c>
      <c r="W17" t="s">
        <v>34</v>
      </c>
      <c r="X17">
        <v>17</v>
      </c>
      <c r="Y17" t="s">
        <v>11684</v>
      </c>
      <c r="Z17" s="2">
        <v>44886.882083333301</v>
      </c>
      <c r="AA17" s="22">
        <v>44884</v>
      </c>
      <c r="AB17" t="b">
        <v>1</v>
      </c>
      <c r="AC17">
        <v>0.5</v>
      </c>
      <c r="AD17" s="2">
        <v>44886.882083333301</v>
      </c>
      <c r="AE17" s="2">
        <v>44884.416666666701</v>
      </c>
      <c r="AF17" s="2">
        <v>44884.770833333299</v>
      </c>
      <c r="AG17" s="2">
        <v>44886.416666666701</v>
      </c>
      <c r="AH17" t="s">
        <v>11685</v>
      </c>
      <c r="AI17">
        <v>5300</v>
      </c>
      <c r="AJ17" t="s">
        <v>11686</v>
      </c>
      <c r="AK17" t="s">
        <v>14</v>
      </c>
      <c r="AL17" t="s">
        <v>13</v>
      </c>
    </row>
    <row r="18" spans="1:38">
      <c r="A18" t="s">
        <v>8213</v>
      </c>
      <c r="B18" s="2">
        <v>44701.784282407403</v>
      </c>
      <c r="C18" t="s">
        <v>435</v>
      </c>
      <c r="D18">
        <v>1820</v>
      </c>
      <c r="E18" t="s">
        <v>8214</v>
      </c>
      <c r="F18" t="s">
        <v>33</v>
      </c>
      <c r="G18">
        <v>1653052792488</v>
      </c>
      <c r="H18" s="21">
        <v>0.68378472222222197</v>
      </c>
      <c r="I18" s="2">
        <v>44885.683784722198</v>
      </c>
      <c r="J18" s="22">
        <v>44885</v>
      </c>
      <c r="K18" t="s">
        <v>437</v>
      </c>
      <c r="L18" t="s">
        <v>12</v>
      </c>
      <c r="M18" t="s">
        <v>435</v>
      </c>
      <c r="N18" t="s">
        <v>206</v>
      </c>
      <c r="O18" t="s">
        <v>38</v>
      </c>
      <c r="P18" t="s">
        <v>38</v>
      </c>
      <c r="Q18" t="s">
        <v>207</v>
      </c>
      <c r="R18" t="s">
        <v>38</v>
      </c>
      <c r="S18" t="s">
        <v>208</v>
      </c>
      <c r="T18" t="s">
        <v>209</v>
      </c>
      <c r="U18" s="2">
        <v>45107.691574074102</v>
      </c>
      <c r="V18" t="s">
        <v>13</v>
      </c>
      <c r="W18" t="s">
        <v>34</v>
      </c>
      <c r="X18">
        <v>16</v>
      </c>
      <c r="Y18" t="s">
        <v>11684</v>
      </c>
      <c r="Z18" s="2">
        <v>44885.916666666701</v>
      </c>
      <c r="AA18" s="22">
        <v>44885</v>
      </c>
      <c r="AB18" t="b">
        <v>0</v>
      </c>
      <c r="AC18">
        <v>0.5</v>
      </c>
      <c r="AD18" s="2">
        <v>44885.916666666701</v>
      </c>
      <c r="AE18" s="2">
        <v>44885.416666666701</v>
      </c>
      <c r="AF18" s="2">
        <v>44885.770833333299</v>
      </c>
      <c r="AG18" s="2">
        <v>44886.416666666701</v>
      </c>
      <c r="AH18" t="s">
        <v>11685</v>
      </c>
      <c r="AI18">
        <v>5323</v>
      </c>
      <c r="AJ18" t="s">
        <v>11686</v>
      </c>
      <c r="AK18" t="s">
        <v>14</v>
      </c>
      <c r="AL18" t="s">
        <v>13</v>
      </c>
    </row>
    <row r="19" spans="1:38">
      <c r="A19" t="s">
        <v>7825</v>
      </c>
      <c r="B19" s="2">
        <v>44701.779895833301</v>
      </c>
      <c r="C19" t="s">
        <v>435</v>
      </c>
      <c r="D19">
        <v>1670</v>
      </c>
      <c r="E19" t="s">
        <v>7826</v>
      </c>
      <c r="F19" t="s">
        <v>33</v>
      </c>
      <c r="G19">
        <v>1653052792488</v>
      </c>
      <c r="H19" s="21">
        <v>0.67723379629629599</v>
      </c>
      <c r="I19" s="2">
        <v>44882.677233796298</v>
      </c>
      <c r="J19" s="22">
        <v>44882</v>
      </c>
      <c r="K19" t="s">
        <v>437</v>
      </c>
      <c r="L19" t="s">
        <v>12</v>
      </c>
      <c r="M19" t="s">
        <v>435</v>
      </c>
      <c r="N19" t="s">
        <v>206</v>
      </c>
      <c r="O19" t="s">
        <v>38</v>
      </c>
      <c r="P19" t="s">
        <v>38</v>
      </c>
      <c r="Q19" t="s">
        <v>207</v>
      </c>
      <c r="R19" t="s">
        <v>38</v>
      </c>
      <c r="S19" t="s">
        <v>208</v>
      </c>
      <c r="T19" t="s">
        <v>209</v>
      </c>
      <c r="U19" s="2">
        <v>45107.691574074102</v>
      </c>
      <c r="V19" t="s">
        <v>13</v>
      </c>
      <c r="W19" t="s">
        <v>34</v>
      </c>
      <c r="X19">
        <v>16</v>
      </c>
      <c r="Y19" t="s">
        <v>11684</v>
      </c>
      <c r="Z19" s="2">
        <v>44883.823067129597</v>
      </c>
      <c r="AA19" s="22">
        <v>44882</v>
      </c>
      <c r="AB19" t="b">
        <v>1</v>
      </c>
      <c r="AC19">
        <v>0.5</v>
      </c>
      <c r="AD19" s="2">
        <v>44883.823067129597</v>
      </c>
      <c r="AE19" s="2">
        <v>44882.416666666701</v>
      </c>
      <c r="AF19" s="2">
        <v>44882.770833333299</v>
      </c>
      <c r="AG19" s="2">
        <v>44883.416666666701</v>
      </c>
      <c r="AH19" t="s">
        <v>11685</v>
      </c>
      <c r="AI19">
        <v>5373</v>
      </c>
      <c r="AJ19" t="s">
        <v>11686</v>
      </c>
      <c r="AK19" t="s">
        <v>14</v>
      </c>
      <c r="AL19" t="s">
        <v>13</v>
      </c>
    </row>
    <row r="20" spans="1:38">
      <c r="A20" t="s">
        <v>7633</v>
      </c>
      <c r="B20" s="2">
        <v>44701.723402777803</v>
      </c>
      <c r="C20" t="s">
        <v>435</v>
      </c>
      <c r="D20">
        <v>587</v>
      </c>
      <c r="E20" t="s">
        <v>7634</v>
      </c>
      <c r="F20" t="s">
        <v>33</v>
      </c>
      <c r="G20">
        <v>1653047619021</v>
      </c>
      <c r="H20" s="21">
        <v>0.65747685185185201</v>
      </c>
      <c r="I20" s="2">
        <v>44882.657476851899</v>
      </c>
      <c r="J20" s="22">
        <v>44882</v>
      </c>
      <c r="K20" t="s">
        <v>437</v>
      </c>
      <c r="L20" t="s">
        <v>12</v>
      </c>
      <c r="M20" t="s">
        <v>435</v>
      </c>
      <c r="N20" t="s">
        <v>1185</v>
      </c>
      <c r="O20" t="s">
        <v>38</v>
      </c>
      <c r="P20" t="s">
        <v>38</v>
      </c>
      <c r="Q20" t="s">
        <v>207</v>
      </c>
      <c r="R20" t="s">
        <v>38</v>
      </c>
      <c r="S20" t="s">
        <v>208</v>
      </c>
      <c r="T20" t="s">
        <v>209</v>
      </c>
      <c r="U20" s="2">
        <v>45107.691574074102</v>
      </c>
      <c r="V20" t="s">
        <v>13</v>
      </c>
      <c r="W20" t="s">
        <v>34</v>
      </c>
      <c r="X20">
        <v>15</v>
      </c>
      <c r="Y20" t="s">
        <v>11684</v>
      </c>
      <c r="Z20" s="2">
        <v>44883.803310185198</v>
      </c>
      <c r="AA20" s="22">
        <v>44882</v>
      </c>
      <c r="AB20" t="b">
        <v>1</v>
      </c>
      <c r="AC20">
        <v>0.5</v>
      </c>
      <c r="AD20" s="2">
        <v>44883.803310185198</v>
      </c>
      <c r="AE20" s="2">
        <v>44882.416666666701</v>
      </c>
      <c r="AF20" s="2">
        <v>44882.770833333299</v>
      </c>
      <c r="AG20" s="2">
        <v>44883.416666666701</v>
      </c>
      <c r="AH20" t="s">
        <v>11685</v>
      </c>
      <c r="AI20">
        <v>5374</v>
      </c>
      <c r="AJ20" t="s">
        <v>11686</v>
      </c>
      <c r="AK20" t="s">
        <v>14</v>
      </c>
      <c r="AL20" t="s">
        <v>13</v>
      </c>
    </row>
    <row r="21" spans="1:38">
      <c r="A21" t="s">
        <v>7631</v>
      </c>
      <c r="B21" s="2">
        <v>44701.717002314799</v>
      </c>
      <c r="C21" t="s">
        <v>435</v>
      </c>
      <c r="D21">
        <v>319</v>
      </c>
      <c r="E21" t="s">
        <v>7632</v>
      </c>
      <c r="F21" t="s">
        <v>33</v>
      </c>
      <c r="G21">
        <v>1653047619021</v>
      </c>
      <c r="H21" s="21">
        <v>0.460671296296296</v>
      </c>
      <c r="I21" s="2">
        <v>44884.4606712963</v>
      </c>
      <c r="J21" s="22">
        <v>44884</v>
      </c>
      <c r="K21" t="s">
        <v>437</v>
      </c>
      <c r="L21" t="s">
        <v>12</v>
      </c>
      <c r="M21" t="s">
        <v>435</v>
      </c>
      <c r="N21" t="s">
        <v>1185</v>
      </c>
      <c r="O21" t="s">
        <v>38</v>
      </c>
      <c r="P21" t="s">
        <v>38</v>
      </c>
      <c r="Q21" t="s">
        <v>207</v>
      </c>
      <c r="R21" t="s">
        <v>38</v>
      </c>
      <c r="S21" t="s">
        <v>208</v>
      </c>
      <c r="T21" t="s">
        <v>209</v>
      </c>
      <c r="U21" s="2">
        <v>45107.691574074102</v>
      </c>
      <c r="V21" t="s">
        <v>13</v>
      </c>
      <c r="W21" t="s">
        <v>34</v>
      </c>
      <c r="X21">
        <v>11</v>
      </c>
      <c r="Y21" t="s">
        <v>11684</v>
      </c>
      <c r="Z21" s="2">
        <v>44886.606504629599</v>
      </c>
      <c r="AA21" s="22">
        <v>44884</v>
      </c>
      <c r="AB21" t="b">
        <v>1</v>
      </c>
      <c r="AC21">
        <v>0.5</v>
      </c>
      <c r="AD21" s="2">
        <v>44886.606504629599</v>
      </c>
      <c r="AE21" s="2">
        <v>44884.416666666701</v>
      </c>
      <c r="AF21" s="2">
        <v>44884.770833333299</v>
      </c>
      <c r="AG21" s="2">
        <v>44886.416666666701</v>
      </c>
      <c r="AH21" t="s">
        <v>11685</v>
      </c>
      <c r="AI21">
        <v>5307</v>
      </c>
      <c r="AJ21" t="s">
        <v>11686</v>
      </c>
      <c r="AK21" t="s">
        <v>14</v>
      </c>
      <c r="AL21" t="s">
        <v>13</v>
      </c>
    </row>
    <row r="22" spans="1:38">
      <c r="A22" t="s">
        <v>7627</v>
      </c>
      <c r="B22" s="2">
        <v>44701.750509259298</v>
      </c>
      <c r="C22" t="s">
        <v>435</v>
      </c>
      <c r="D22">
        <v>1530</v>
      </c>
      <c r="E22" t="s">
        <v>7628</v>
      </c>
      <c r="F22" t="s">
        <v>33</v>
      </c>
      <c r="G22">
        <v>1653051957578</v>
      </c>
      <c r="H22" s="21">
        <v>0.97591435185185205</v>
      </c>
      <c r="I22" s="2">
        <v>44884.975914351897</v>
      </c>
      <c r="J22" s="22">
        <v>44884</v>
      </c>
      <c r="K22" t="s">
        <v>437</v>
      </c>
      <c r="L22" t="s">
        <v>12</v>
      </c>
      <c r="M22" t="s">
        <v>435</v>
      </c>
      <c r="N22" t="s">
        <v>1185</v>
      </c>
      <c r="O22" t="s">
        <v>38</v>
      </c>
      <c r="P22" t="s">
        <v>38</v>
      </c>
      <c r="Q22" t="s">
        <v>207</v>
      </c>
      <c r="R22" t="s">
        <v>38</v>
      </c>
      <c r="S22" t="s">
        <v>208</v>
      </c>
      <c r="T22" t="s">
        <v>209</v>
      </c>
      <c r="U22" s="2">
        <v>45107.691574074102</v>
      </c>
      <c r="V22" t="s">
        <v>13</v>
      </c>
      <c r="W22" t="s">
        <v>34</v>
      </c>
      <c r="X22">
        <v>23</v>
      </c>
      <c r="Y22" t="s">
        <v>11684</v>
      </c>
      <c r="Z22" s="2">
        <v>44887.121747685203</v>
      </c>
      <c r="AA22" s="22">
        <v>44884</v>
      </c>
      <c r="AB22" t="b">
        <v>1</v>
      </c>
      <c r="AC22">
        <v>0.5</v>
      </c>
      <c r="AD22" s="2">
        <v>44887.121747685203</v>
      </c>
      <c r="AE22" s="2">
        <v>44884.416666666701</v>
      </c>
      <c r="AF22" s="2">
        <v>44884.770833333299</v>
      </c>
      <c r="AG22" s="2">
        <v>44886.416666666701</v>
      </c>
      <c r="AH22" t="s">
        <v>11685</v>
      </c>
      <c r="AI22">
        <v>5294</v>
      </c>
      <c r="AJ22" t="s">
        <v>11686</v>
      </c>
      <c r="AK22" t="s">
        <v>14</v>
      </c>
      <c r="AL22" t="s">
        <v>13</v>
      </c>
    </row>
    <row r="23" spans="1:38">
      <c r="A23" t="s">
        <v>7625</v>
      </c>
      <c r="B23" s="2">
        <v>44701.749212962997</v>
      </c>
      <c r="C23" t="s">
        <v>435</v>
      </c>
      <c r="D23">
        <v>1142</v>
      </c>
      <c r="E23" t="s">
        <v>7626</v>
      </c>
      <c r="F23" t="s">
        <v>33</v>
      </c>
      <c r="G23">
        <v>1653051957578</v>
      </c>
      <c r="H23" s="21">
        <v>0.99730324074074095</v>
      </c>
      <c r="I23" s="2">
        <v>44882.9973032407</v>
      </c>
      <c r="J23" s="22">
        <v>44882</v>
      </c>
      <c r="K23" t="s">
        <v>437</v>
      </c>
      <c r="L23" t="s">
        <v>12</v>
      </c>
      <c r="M23" t="s">
        <v>435</v>
      </c>
      <c r="N23" t="s">
        <v>1185</v>
      </c>
      <c r="O23" t="s">
        <v>38</v>
      </c>
      <c r="P23" t="s">
        <v>38</v>
      </c>
      <c r="Q23" t="s">
        <v>207</v>
      </c>
      <c r="R23" t="s">
        <v>38</v>
      </c>
      <c r="S23" t="s">
        <v>208</v>
      </c>
      <c r="T23" t="s">
        <v>209</v>
      </c>
      <c r="U23" s="2">
        <v>45107.691574074102</v>
      </c>
      <c r="V23" t="s">
        <v>13</v>
      </c>
      <c r="W23" t="s">
        <v>34</v>
      </c>
      <c r="X23">
        <v>23</v>
      </c>
      <c r="Y23" t="s">
        <v>11684</v>
      </c>
      <c r="Z23" s="2">
        <v>44884.143136574101</v>
      </c>
      <c r="AA23" s="22">
        <v>44882</v>
      </c>
      <c r="AB23" t="b">
        <v>1</v>
      </c>
      <c r="AC23">
        <v>0.5</v>
      </c>
      <c r="AD23" s="2">
        <v>44884.143136574101</v>
      </c>
      <c r="AE23" s="2">
        <v>44882.416666666701</v>
      </c>
      <c r="AF23" s="2">
        <v>44882.770833333299</v>
      </c>
      <c r="AG23" s="2">
        <v>44883.416666666701</v>
      </c>
      <c r="AH23" t="s">
        <v>11685</v>
      </c>
      <c r="AI23">
        <v>5366</v>
      </c>
      <c r="AJ23" t="s">
        <v>11686</v>
      </c>
      <c r="AK23" t="s">
        <v>14</v>
      </c>
      <c r="AL23" t="s">
        <v>13</v>
      </c>
    </row>
    <row r="24" spans="1:38">
      <c r="A24" t="s">
        <v>7623</v>
      </c>
      <c r="B24" s="2">
        <v>44701.762523148202</v>
      </c>
      <c r="C24" t="s">
        <v>435</v>
      </c>
      <c r="D24">
        <v>1858</v>
      </c>
      <c r="E24" t="s">
        <v>7624</v>
      </c>
      <c r="F24" t="s">
        <v>33</v>
      </c>
      <c r="G24">
        <v>1653051957578</v>
      </c>
      <c r="H24" s="21">
        <v>0.23378472222222199</v>
      </c>
      <c r="I24" s="2">
        <v>44883.233784722201</v>
      </c>
      <c r="J24" s="22">
        <v>44883</v>
      </c>
      <c r="K24" t="s">
        <v>437</v>
      </c>
      <c r="L24" t="s">
        <v>12</v>
      </c>
      <c r="M24" t="s">
        <v>435</v>
      </c>
      <c r="N24" t="s">
        <v>1185</v>
      </c>
      <c r="O24" t="s">
        <v>38</v>
      </c>
      <c r="P24" t="s">
        <v>38</v>
      </c>
      <c r="Q24" t="s">
        <v>207</v>
      </c>
      <c r="R24" t="s">
        <v>38</v>
      </c>
      <c r="S24" t="s">
        <v>208</v>
      </c>
      <c r="T24" t="s">
        <v>209</v>
      </c>
      <c r="U24" s="2">
        <v>45107.691574074102</v>
      </c>
      <c r="V24" t="s">
        <v>13</v>
      </c>
      <c r="W24" t="s">
        <v>34</v>
      </c>
      <c r="X24">
        <v>5</v>
      </c>
      <c r="Y24" t="s">
        <v>11684</v>
      </c>
      <c r="Z24" s="2">
        <v>44884.5625</v>
      </c>
      <c r="AA24" s="22">
        <v>44883</v>
      </c>
      <c r="AB24" t="b">
        <v>1</v>
      </c>
      <c r="AC24">
        <v>0.5</v>
      </c>
      <c r="AD24" s="2">
        <v>44884.5625</v>
      </c>
      <c r="AE24" s="2">
        <v>44883.416666666701</v>
      </c>
      <c r="AF24" s="2">
        <v>44883.770833333299</v>
      </c>
      <c r="AG24" s="2">
        <v>44884.416666666701</v>
      </c>
      <c r="AH24" t="s">
        <v>11685</v>
      </c>
      <c r="AI24">
        <v>5356</v>
      </c>
      <c r="AJ24" t="s">
        <v>11686</v>
      </c>
      <c r="AK24" t="s">
        <v>14</v>
      </c>
      <c r="AL24" t="s">
        <v>13</v>
      </c>
    </row>
    <row r="25" spans="1:38">
      <c r="A25" t="s">
        <v>7347</v>
      </c>
      <c r="B25" s="2">
        <v>44701.7657638889</v>
      </c>
      <c r="C25" t="s">
        <v>435</v>
      </c>
      <c r="D25">
        <v>1283</v>
      </c>
      <c r="E25" t="s">
        <v>7348</v>
      </c>
      <c r="F25" t="s">
        <v>33</v>
      </c>
      <c r="G25">
        <v>1653051957578</v>
      </c>
      <c r="H25" s="21">
        <v>0.73278935185185201</v>
      </c>
      <c r="I25" s="2">
        <v>44883.732789351903</v>
      </c>
      <c r="J25" s="22">
        <v>44883</v>
      </c>
      <c r="K25" t="s">
        <v>437</v>
      </c>
      <c r="L25" t="s">
        <v>12</v>
      </c>
      <c r="M25" t="s">
        <v>435</v>
      </c>
      <c r="N25" t="s">
        <v>206</v>
      </c>
      <c r="O25" t="s">
        <v>38</v>
      </c>
      <c r="P25" t="s">
        <v>38</v>
      </c>
      <c r="Q25" t="s">
        <v>207</v>
      </c>
      <c r="R25" t="s">
        <v>38</v>
      </c>
      <c r="S25" t="s">
        <v>208</v>
      </c>
      <c r="T25" t="s">
        <v>209</v>
      </c>
      <c r="U25" s="2">
        <v>45107.691574074102</v>
      </c>
      <c r="V25" t="s">
        <v>13</v>
      </c>
      <c r="W25" t="s">
        <v>34</v>
      </c>
      <c r="X25">
        <v>17</v>
      </c>
      <c r="Y25" t="s">
        <v>11684</v>
      </c>
      <c r="Z25" s="2">
        <v>44884.878622685203</v>
      </c>
      <c r="AA25" s="22">
        <v>44883</v>
      </c>
      <c r="AB25" t="b">
        <v>1</v>
      </c>
      <c r="AC25">
        <v>0.5</v>
      </c>
      <c r="AD25" s="2">
        <v>44884.878622685203</v>
      </c>
      <c r="AE25" s="2">
        <v>44883.416666666701</v>
      </c>
      <c r="AF25" s="2">
        <v>44883.770833333299</v>
      </c>
      <c r="AG25" s="2">
        <v>44884.416666666701</v>
      </c>
      <c r="AH25" t="s">
        <v>11685</v>
      </c>
      <c r="AI25">
        <v>5348</v>
      </c>
      <c r="AJ25" t="s">
        <v>11686</v>
      </c>
      <c r="AK25" t="s">
        <v>14</v>
      </c>
      <c r="AL25" t="s">
        <v>13</v>
      </c>
    </row>
    <row r="26" spans="1:38">
      <c r="A26" t="s">
        <v>7317</v>
      </c>
      <c r="B26" s="2">
        <v>44701.7086458333</v>
      </c>
      <c r="C26" t="s">
        <v>435</v>
      </c>
      <c r="D26">
        <v>442</v>
      </c>
      <c r="E26" t="s">
        <v>7318</v>
      </c>
      <c r="F26" t="s">
        <v>33</v>
      </c>
      <c r="G26">
        <v>1653047619021</v>
      </c>
      <c r="H26" s="21">
        <v>0.874270833333333</v>
      </c>
      <c r="I26" s="2">
        <v>44882.874270833301</v>
      </c>
      <c r="J26" s="22">
        <v>44882</v>
      </c>
      <c r="K26" t="s">
        <v>437</v>
      </c>
      <c r="L26" t="s">
        <v>12</v>
      </c>
      <c r="M26" t="s">
        <v>435</v>
      </c>
      <c r="N26" t="s">
        <v>215</v>
      </c>
      <c r="O26" t="s">
        <v>38</v>
      </c>
      <c r="P26" t="s">
        <v>38</v>
      </c>
      <c r="Q26" t="s">
        <v>207</v>
      </c>
      <c r="R26" t="s">
        <v>38</v>
      </c>
      <c r="S26" t="s">
        <v>208</v>
      </c>
      <c r="T26" t="s">
        <v>209</v>
      </c>
      <c r="U26" s="2">
        <v>45107.691574074102</v>
      </c>
      <c r="V26" t="s">
        <v>13</v>
      </c>
      <c r="W26" t="s">
        <v>34</v>
      </c>
      <c r="X26">
        <v>20</v>
      </c>
      <c r="Y26" t="s">
        <v>11684</v>
      </c>
      <c r="Z26" s="2">
        <v>44884.020104166702</v>
      </c>
      <c r="AA26" s="22">
        <v>44882</v>
      </c>
      <c r="AB26" t="b">
        <v>1</v>
      </c>
      <c r="AC26">
        <v>0.5</v>
      </c>
      <c r="AD26" s="2">
        <v>44884.020104166702</v>
      </c>
      <c r="AE26" s="2">
        <v>44882.416666666701</v>
      </c>
      <c r="AF26" s="2">
        <v>44882.770833333299</v>
      </c>
      <c r="AG26" s="2">
        <v>44883.416666666701</v>
      </c>
      <c r="AH26" t="s">
        <v>11685</v>
      </c>
      <c r="AI26">
        <v>5369</v>
      </c>
      <c r="AJ26" t="s">
        <v>11686</v>
      </c>
      <c r="AK26" t="s">
        <v>14</v>
      </c>
      <c r="AL26" t="s">
        <v>13</v>
      </c>
    </row>
    <row r="27" spans="1:38">
      <c r="A27" t="s">
        <v>7315</v>
      </c>
      <c r="B27" s="2">
        <v>44701.706006944398</v>
      </c>
      <c r="C27" t="s">
        <v>435</v>
      </c>
      <c r="D27">
        <v>981</v>
      </c>
      <c r="E27" t="s">
        <v>7316</v>
      </c>
      <c r="F27" t="s">
        <v>33</v>
      </c>
      <c r="G27">
        <v>1653047619021</v>
      </c>
      <c r="H27" s="21">
        <v>0.74424768518518503</v>
      </c>
      <c r="I27" s="2">
        <v>44890.744247685201</v>
      </c>
      <c r="J27" s="22">
        <v>44890</v>
      </c>
      <c r="K27" t="s">
        <v>437</v>
      </c>
      <c r="L27" t="s">
        <v>12</v>
      </c>
      <c r="M27" t="s">
        <v>435</v>
      </c>
      <c r="N27" t="s">
        <v>215</v>
      </c>
      <c r="O27" t="s">
        <v>38</v>
      </c>
      <c r="P27" t="s">
        <v>38</v>
      </c>
      <c r="Q27" t="s">
        <v>207</v>
      </c>
      <c r="R27" t="s">
        <v>38</v>
      </c>
      <c r="S27" t="s">
        <v>208</v>
      </c>
      <c r="T27" t="s">
        <v>209</v>
      </c>
      <c r="U27" s="2">
        <v>45107.691574074102</v>
      </c>
      <c r="V27" t="s">
        <v>13</v>
      </c>
      <c r="W27" t="s">
        <v>34</v>
      </c>
      <c r="X27">
        <v>17</v>
      </c>
      <c r="Y27" t="s">
        <v>11684</v>
      </c>
      <c r="Z27" s="2">
        <v>44891.8900810185</v>
      </c>
      <c r="AA27" s="22">
        <v>44890</v>
      </c>
      <c r="AB27" t="b">
        <v>1</v>
      </c>
      <c r="AC27">
        <v>0.5</v>
      </c>
      <c r="AD27" s="2">
        <v>44891.8900810185</v>
      </c>
      <c r="AE27" s="2">
        <v>44890.416666666701</v>
      </c>
      <c r="AF27" s="2">
        <v>44890.770833333299</v>
      </c>
      <c r="AG27" s="2">
        <v>44891.416666666701</v>
      </c>
      <c r="AH27" t="s">
        <v>11685</v>
      </c>
      <c r="AI27">
        <v>5180</v>
      </c>
      <c r="AJ27" t="s">
        <v>11686</v>
      </c>
      <c r="AK27" t="s">
        <v>14</v>
      </c>
      <c r="AL27" t="s">
        <v>13</v>
      </c>
    </row>
    <row r="28" spans="1:38">
      <c r="A28" t="s">
        <v>7277</v>
      </c>
      <c r="B28" s="2">
        <v>44701.767418981501</v>
      </c>
      <c r="C28" t="s">
        <v>435</v>
      </c>
      <c r="D28">
        <v>515</v>
      </c>
      <c r="E28" t="s">
        <v>7278</v>
      </c>
      <c r="F28" t="s">
        <v>33</v>
      </c>
      <c r="G28">
        <v>1653051957578</v>
      </c>
      <c r="H28" s="21">
        <v>0.22525462962963</v>
      </c>
      <c r="I28" s="2">
        <v>44887.2252546296</v>
      </c>
      <c r="J28" s="22">
        <v>44887</v>
      </c>
      <c r="K28" t="s">
        <v>437</v>
      </c>
      <c r="L28" t="s">
        <v>12</v>
      </c>
      <c r="M28" t="s">
        <v>435</v>
      </c>
      <c r="N28" t="s">
        <v>206</v>
      </c>
      <c r="O28" t="s">
        <v>38</v>
      </c>
      <c r="P28" t="s">
        <v>38</v>
      </c>
      <c r="Q28" t="s">
        <v>207</v>
      </c>
      <c r="R28" t="s">
        <v>38</v>
      </c>
      <c r="S28" t="s">
        <v>208</v>
      </c>
      <c r="T28" t="s">
        <v>209</v>
      </c>
      <c r="U28" s="2">
        <v>45107.691574074102</v>
      </c>
      <c r="V28" t="s">
        <v>13</v>
      </c>
      <c r="W28" t="s">
        <v>34</v>
      </c>
      <c r="X28">
        <v>5</v>
      </c>
      <c r="Y28" t="s">
        <v>11684</v>
      </c>
      <c r="Z28" s="2">
        <v>44888.5625</v>
      </c>
      <c r="AA28" s="22">
        <v>44887</v>
      </c>
      <c r="AB28" t="b">
        <v>1</v>
      </c>
      <c r="AC28">
        <v>0.5</v>
      </c>
      <c r="AD28" s="2">
        <v>44888.5625</v>
      </c>
      <c r="AE28" s="2">
        <v>44887.416666666701</v>
      </c>
      <c r="AF28" s="2">
        <v>44887.770833333299</v>
      </c>
      <c r="AG28" s="2">
        <v>44888.416666666701</v>
      </c>
      <c r="AH28" t="s">
        <v>11685</v>
      </c>
      <c r="AI28">
        <v>5260</v>
      </c>
      <c r="AJ28" t="s">
        <v>11686</v>
      </c>
      <c r="AK28" t="s">
        <v>14</v>
      </c>
      <c r="AL28" t="s">
        <v>13</v>
      </c>
    </row>
    <row r="29" spans="1:38">
      <c r="A29" t="s">
        <v>7258</v>
      </c>
      <c r="B29" s="2">
        <v>44701.781180555598</v>
      </c>
      <c r="C29" t="s">
        <v>435</v>
      </c>
      <c r="D29">
        <v>1784</v>
      </c>
      <c r="E29" t="s">
        <v>7259</v>
      </c>
      <c r="F29" t="s">
        <v>33</v>
      </c>
      <c r="G29">
        <v>1653052792488</v>
      </c>
      <c r="H29" s="21">
        <v>8.3680555555555494E-2</v>
      </c>
      <c r="I29" s="2">
        <v>44889.083680555603</v>
      </c>
      <c r="J29" s="22">
        <v>44889</v>
      </c>
      <c r="K29" t="s">
        <v>437</v>
      </c>
      <c r="L29" t="s">
        <v>12</v>
      </c>
      <c r="M29" t="s">
        <v>435</v>
      </c>
      <c r="N29" t="s">
        <v>206</v>
      </c>
      <c r="O29" t="s">
        <v>38</v>
      </c>
      <c r="P29" t="s">
        <v>38</v>
      </c>
      <c r="Q29" t="s">
        <v>207</v>
      </c>
      <c r="R29" t="s">
        <v>38</v>
      </c>
      <c r="S29" t="s">
        <v>208</v>
      </c>
      <c r="T29" t="s">
        <v>209</v>
      </c>
      <c r="U29" s="2">
        <v>45107.691574074102</v>
      </c>
      <c r="V29" t="s">
        <v>13</v>
      </c>
      <c r="W29" t="s">
        <v>34</v>
      </c>
      <c r="X29">
        <v>2</v>
      </c>
      <c r="Y29" t="s">
        <v>11684</v>
      </c>
      <c r="Z29" s="2">
        <v>44890.5625</v>
      </c>
      <c r="AA29" s="22">
        <v>44889</v>
      </c>
      <c r="AB29" t="b">
        <v>1</v>
      </c>
      <c r="AC29">
        <v>0.5</v>
      </c>
      <c r="AD29" s="2">
        <v>44890.5625</v>
      </c>
      <c r="AE29" s="2">
        <v>44889.416666666701</v>
      </c>
      <c r="AF29" s="2">
        <v>44889.770833333299</v>
      </c>
      <c r="AG29" s="2">
        <v>44890.416666666701</v>
      </c>
      <c r="AH29" t="s">
        <v>11685</v>
      </c>
      <c r="AI29">
        <v>5212</v>
      </c>
      <c r="AJ29" t="s">
        <v>11686</v>
      </c>
      <c r="AK29" t="s">
        <v>14</v>
      </c>
      <c r="AL29" t="s">
        <v>13</v>
      </c>
    </row>
    <row r="30" spans="1:38">
      <c r="A30" t="s">
        <v>7256</v>
      </c>
      <c r="B30" s="2">
        <v>44701.746562499997</v>
      </c>
      <c r="C30" t="s">
        <v>435</v>
      </c>
      <c r="D30">
        <v>833</v>
      </c>
      <c r="E30" t="s">
        <v>7257</v>
      </c>
      <c r="F30" t="s">
        <v>66</v>
      </c>
      <c r="G30">
        <v>1653051957578</v>
      </c>
      <c r="H30" s="21">
        <v>0.82125000000000004</v>
      </c>
      <c r="I30" s="2">
        <v>44891.821250000001</v>
      </c>
      <c r="J30" s="22">
        <v>44891</v>
      </c>
      <c r="K30" t="s">
        <v>437</v>
      </c>
      <c r="L30" t="s">
        <v>12</v>
      </c>
      <c r="M30" t="s">
        <v>435</v>
      </c>
      <c r="N30" t="s">
        <v>206</v>
      </c>
      <c r="O30" s="2">
        <v>44891.452118055597</v>
      </c>
      <c r="P30" s="22">
        <v>44891</v>
      </c>
      <c r="Q30" t="s">
        <v>237</v>
      </c>
      <c r="R30">
        <v>1027</v>
      </c>
      <c r="S30" t="s">
        <v>208</v>
      </c>
      <c r="T30" t="s">
        <v>209</v>
      </c>
      <c r="U30" s="2">
        <v>45107.691574074102</v>
      </c>
      <c r="V30" t="s">
        <v>13</v>
      </c>
      <c r="W30" t="s">
        <v>34</v>
      </c>
      <c r="X30">
        <v>19</v>
      </c>
      <c r="Y30" t="s">
        <v>11684</v>
      </c>
      <c r="Z30" s="2">
        <v>44893.9670833333</v>
      </c>
      <c r="AA30" s="22">
        <v>44891</v>
      </c>
      <c r="AB30" t="b">
        <v>1</v>
      </c>
      <c r="AC30">
        <v>0.5</v>
      </c>
      <c r="AD30" s="2">
        <v>44893.9670833333</v>
      </c>
      <c r="AE30" s="2">
        <v>44891.416666666701</v>
      </c>
      <c r="AF30" s="2">
        <v>44891.770833333299</v>
      </c>
      <c r="AG30" s="2">
        <v>44893.416666666701</v>
      </c>
      <c r="AH30" t="s">
        <v>11687</v>
      </c>
      <c r="AI30">
        <v>5130</v>
      </c>
      <c r="AJ30" t="s">
        <v>11686</v>
      </c>
      <c r="AK30" t="s">
        <v>14</v>
      </c>
      <c r="AL30" t="s">
        <v>13</v>
      </c>
    </row>
    <row r="31" spans="1:38">
      <c r="A31" t="s">
        <v>7254</v>
      </c>
      <c r="B31" s="2">
        <v>44701.745462963001</v>
      </c>
      <c r="C31" t="s">
        <v>435</v>
      </c>
      <c r="D31">
        <v>312</v>
      </c>
      <c r="E31" t="s">
        <v>7255</v>
      </c>
      <c r="F31" t="s">
        <v>66</v>
      </c>
      <c r="G31">
        <v>1653051957578</v>
      </c>
      <c r="H31" s="21">
        <v>0.14281250000000001</v>
      </c>
      <c r="I31" s="2">
        <v>44881.142812500002</v>
      </c>
      <c r="J31" s="22">
        <v>44881</v>
      </c>
      <c r="K31" t="s">
        <v>437</v>
      </c>
      <c r="L31" t="s">
        <v>12</v>
      </c>
      <c r="M31" t="s">
        <v>435</v>
      </c>
      <c r="N31" t="s">
        <v>206</v>
      </c>
      <c r="O31" t="s">
        <v>38</v>
      </c>
      <c r="P31" t="s">
        <v>38</v>
      </c>
      <c r="Q31" t="s">
        <v>207</v>
      </c>
      <c r="R31" t="s">
        <v>38</v>
      </c>
      <c r="S31" t="s">
        <v>208</v>
      </c>
      <c r="T31" t="s">
        <v>209</v>
      </c>
      <c r="U31" s="2">
        <v>45107.691574074102</v>
      </c>
      <c r="V31" t="s">
        <v>13</v>
      </c>
      <c r="W31" t="s">
        <v>34</v>
      </c>
      <c r="X31">
        <v>3</v>
      </c>
      <c r="Y31" t="s">
        <v>11684</v>
      </c>
      <c r="Z31" s="2">
        <v>44882.5625</v>
      </c>
      <c r="AA31" s="22">
        <v>44881</v>
      </c>
      <c r="AB31" t="b">
        <v>1</v>
      </c>
      <c r="AC31">
        <v>0.5</v>
      </c>
      <c r="AD31" s="2">
        <v>44882.5625</v>
      </c>
      <c r="AE31" s="2">
        <v>44881.416666666701</v>
      </c>
      <c r="AF31" s="2">
        <v>44881.770833333299</v>
      </c>
      <c r="AG31" s="2">
        <v>44882.416666666701</v>
      </c>
      <c r="AH31" t="s">
        <v>11685</v>
      </c>
      <c r="AI31">
        <v>5404</v>
      </c>
      <c r="AJ31" t="s">
        <v>11686</v>
      </c>
      <c r="AK31" t="s">
        <v>14</v>
      </c>
      <c r="AL31" t="s">
        <v>13</v>
      </c>
    </row>
    <row r="32" spans="1:38">
      <c r="A32" t="s">
        <v>7242</v>
      </c>
      <c r="B32" s="2">
        <v>44701.743865740696</v>
      </c>
      <c r="C32" t="s">
        <v>435</v>
      </c>
      <c r="D32">
        <v>118</v>
      </c>
      <c r="E32" t="s">
        <v>7243</v>
      </c>
      <c r="F32" t="s">
        <v>33</v>
      </c>
      <c r="G32">
        <v>1653051957578</v>
      </c>
      <c r="H32" s="21">
        <v>0.91358796296296296</v>
      </c>
      <c r="I32" s="2">
        <v>44882.913587962998</v>
      </c>
      <c r="J32" s="22">
        <v>44882</v>
      </c>
      <c r="K32" t="s">
        <v>437</v>
      </c>
      <c r="L32" t="s">
        <v>12</v>
      </c>
      <c r="M32" t="s">
        <v>435</v>
      </c>
      <c r="N32" t="s">
        <v>206</v>
      </c>
      <c r="O32" t="s">
        <v>38</v>
      </c>
      <c r="P32" t="s">
        <v>38</v>
      </c>
      <c r="Q32" t="s">
        <v>207</v>
      </c>
      <c r="R32" t="s">
        <v>38</v>
      </c>
      <c r="S32" t="s">
        <v>208</v>
      </c>
      <c r="T32" t="s">
        <v>209</v>
      </c>
      <c r="U32" s="2">
        <v>45107.691574074102</v>
      </c>
      <c r="V32" t="s">
        <v>13</v>
      </c>
      <c r="W32" t="s">
        <v>34</v>
      </c>
      <c r="X32">
        <v>21</v>
      </c>
      <c r="Y32" t="s">
        <v>11684</v>
      </c>
      <c r="Z32" s="2">
        <v>44884.059421296297</v>
      </c>
      <c r="AA32" s="22">
        <v>44882</v>
      </c>
      <c r="AB32" t="b">
        <v>1</v>
      </c>
      <c r="AC32">
        <v>0.5</v>
      </c>
      <c r="AD32" s="2">
        <v>44884.059421296297</v>
      </c>
      <c r="AE32" s="2">
        <v>44882.416666666701</v>
      </c>
      <c r="AF32" s="2">
        <v>44882.770833333299</v>
      </c>
      <c r="AG32" s="2">
        <v>44883.416666666701</v>
      </c>
      <c r="AH32" t="s">
        <v>11685</v>
      </c>
      <c r="AI32">
        <v>5368</v>
      </c>
      <c r="AJ32" t="s">
        <v>11686</v>
      </c>
      <c r="AK32" t="s">
        <v>14</v>
      </c>
      <c r="AL32" t="s">
        <v>13</v>
      </c>
    </row>
    <row r="33" spans="1:38">
      <c r="A33" t="s">
        <v>7240</v>
      </c>
      <c r="B33" s="2">
        <v>44701.767731481501</v>
      </c>
      <c r="C33" t="s">
        <v>435</v>
      </c>
      <c r="D33">
        <v>1792</v>
      </c>
      <c r="E33" t="s">
        <v>7241</v>
      </c>
      <c r="F33" t="s">
        <v>33</v>
      </c>
      <c r="G33">
        <v>1653051957578</v>
      </c>
      <c r="H33" s="21">
        <v>0.18478009259259301</v>
      </c>
      <c r="I33" s="2">
        <v>44890.184780092597</v>
      </c>
      <c r="J33" s="22">
        <v>44890</v>
      </c>
      <c r="K33" t="s">
        <v>437</v>
      </c>
      <c r="L33" t="s">
        <v>12</v>
      </c>
      <c r="M33" t="s">
        <v>435</v>
      </c>
      <c r="N33" t="s">
        <v>215</v>
      </c>
      <c r="O33" t="s">
        <v>38</v>
      </c>
      <c r="P33" t="s">
        <v>38</v>
      </c>
      <c r="Q33" t="s">
        <v>207</v>
      </c>
      <c r="R33" t="s">
        <v>38</v>
      </c>
      <c r="S33" t="s">
        <v>208</v>
      </c>
      <c r="T33" t="s">
        <v>209</v>
      </c>
      <c r="U33" s="2">
        <v>45107.691574074102</v>
      </c>
      <c r="V33" t="s">
        <v>13</v>
      </c>
      <c r="W33" t="s">
        <v>34</v>
      </c>
      <c r="X33">
        <v>4</v>
      </c>
      <c r="Y33" t="s">
        <v>11684</v>
      </c>
      <c r="Z33" s="2">
        <v>44891.5625</v>
      </c>
      <c r="AA33" s="22">
        <v>44890</v>
      </c>
      <c r="AB33" t="b">
        <v>1</v>
      </c>
      <c r="AC33">
        <v>0.5</v>
      </c>
      <c r="AD33" s="2">
        <v>44891.5625</v>
      </c>
      <c r="AE33" s="2">
        <v>44890.416666666701</v>
      </c>
      <c r="AF33" s="2">
        <v>44890.770833333299</v>
      </c>
      <c r="AG33" s="2">
        <v>44891.416666666701</v>
      </c>
      <c r="AH33" t="s">
        <v>11685</v>
      </c>
      <c r="AI33">
        <v>5188</v>
      </c>
      <c r="AJ33" t="s">
        <v>11686</v>
      </c>
      <c r="AK33" t="s">
        <v>14</v>
      </c>
      <c r="AL33" t="s">
        <v>13</v>
      </c>
    </row>
    <row r="34" spans="1:38">
      <c r="A34" t="s">
        <v>7222</v>
      </c>
      <c r="B34" s="2">
        <v>44701.744583333297</v>
      </c>
      <c r="C34" t="s">
        <v>435</v>
      </c>
      <c r="D34">
        <v>1389</v>
      </c>
      <c r="E34" t="s">
        <v>7223</v>
      </c>
      <c r="F34" t="s">
        <v>33</v>
      </c>
      <c r="G34">
        <v>1653051957578</v>
      </c>
      <c r="H34" s="21">
        <v>0.98188657407407398</v>
      </c>
      <c r="I34" s="2">
        <v>44883.981886574104</v>
      </c>
      <c r="J34" s="22">
        <v>44883</v>
      </c>
      <c r="K34" t="s">
        <v>437</v>
      </c>
      <c r="L34" t="s">
        <v>12</v>
      </c>
      <c r="M34" t="s">
        <v>435</v>
      </c>
      <c r="N34" t="s">
        <v>206</v>
      </c>
      <c r="O34" t="s">
        <v>38</v>
      </c>
      <c r="P34" t="s">
        <v>38</v>
      </c>
      <c r="Q34" t="s">
        <v>207</v>
      </c>
      <c r="R34" t="s">
        <v>38</v>
      </c>
      <c r="S34" t="s">
        <v>208</v>
      </c>
      <c r="T34" t="s">
        <v>209</v>
      </c>
      <c r="U34" s="2">
        <v>45107.691574074102</v>
      </c>
      <c r="V34" t="s">
        <v>13</v>
      </c>
      <c r="W34" t="s">
        <v>34</v>
      </c>
      <c r="X34">
        <v>23</v>
      </c>
      <c r="Y34" t="s">
        <v>11684</v>
      </c>
      <c r="Z34" s="2">
        <v>44885.127719907403</v>
      </c>
      <c r="AA34" s="22">
        <v>44883</v>
      </c>
      <c r="AB34" t="b">
        <v>1</v>
      </c>
      <c r="AC34">
        <v>0.5</v>
      </c>
      <c r="AD34" s="2">
        <v>44885.127719907403</v>
      </c>
      <c r="AE34" s="2">
        <v>44883.416666666701</v>
      </c>
      <c r="AF34" s="2">
        <v>44883.770833333299</v>
      </c>
      <c r="AG34" s="2">
        <v>44884.416666666701</v>
      </c>
      <c r="AH34" t="s">
        <v>11685</v>
      </c>
      <c r="AI34">
        <v>5342</v>
      </c>
      <c r="AJ34" t="s">
        <v>11686</v>
      </c>
      <c r="AK34" t="s">
        <v>14</v>
      </c>
      <c r="AL34" t="s">
        <v>13</v>
      </c>
    </row>
    <row r="35" spans="1:38">
      <c r="A35" t="s">
        <v>7183</v>
      </c>
      <c r="B35" s="2">
        <v>44701.719490740703</v>
      </c>
      <c r="C35" t="s">
        <v>435</v>
      </c>
      <c r="D35">
        <v>817</v>
      </c>
      <c r="E35" t="s">
        <v>7184</v>
      </c>
      <c r="F35" t="s">
        <v>46</v>
      </c>
      <c r="G35">
        <v>1653047619021</v>
      </c>
      <c r="H35" s="21">
        <v>0.48453703703703699</v>
      </c>
      <c r="I35" s="2">
        <v>44883.484537037002</v>
      </c>
      <c r="J35" s="22">
        <v>44883</v>
      </c>
      <c r="K35" t="s">
        <v>437</v>
      </c>
      <c r="L35" t="s">
        <v>12</v>
      </c>
      <c r="M35" t="s">
        <v>435</v>
      </c>
      <c r="N35" t="s">
        <v>206</v>
      </c>
      <c r="O35" t="s">
        <v>38</v>
      </c>
      <c r="P35" t="s">
        <v>38</v>
      </c>
      <c r="Q35" t="s">
        <v>207</v>
      </c>
      <c r="R35" t="s">
        <v>38</v>
      </c>
      <c r="S35" t="s">
        <v>208</v>
      </c>
      <c r="T35" t="s">
        <v>209</v>
      </c>
      <c r="U35" s="2">
        <v>45107.691574074102</v>
      </c>
      <c r="V35" t="s">
        <v>13</v>
      </c>
      <c r="W35" t="s">
        <v>34</v>
      </c>
      <c r="X35">
        <v>11</v>
      </c>
      <c r="Y35" t="s">
        <v>11684</v>
      </c>
      <c r="Z35" s="2">
        <v>44884.630370370403</v>
      </c>
      <c r="AA35" s="22">
        <v>44883</v>
      </c>
      <c r="AB35" t="b">
        <v>1</v>
      </c>
      <c r="AC35">
        <v>0.5</v>
      </c>
      <c r="AD35" s="2">
        <v>44884.630370370403</v>
      </c>
      <c r="AE35" s="2">
        <v>44883.416666666701</v>
      </c>
      <c r="AF35" s="2">
        <v>44883.770833333299</v>
      </c>
      <c r="AG35" s="2">
        <v>44884.416666666701</v>
      </c>
      <c r="AH35" t="s">
        <v>11685</v>
      </c>
      <c r="AI35">
        <v>5354</v>
      </c>
      <c r="AJ35" t="s">
        <v>11686</v>
      </c>
      <c r="AK35" t="s">
        <v>14</v>
      </c>
      <c r="AL35" t="s">
        <v>13</v>
      </c>
    </row>
    <row r="36" spans="1:38">
      <c r="A36" t="s">
        <v>7181</v>
      </c>
      <c r="B36" s="2">
        <v>44701.714756944399</v>
      </c>
      <c r="C36" t="s">
        <v>435</v>
      </c>
      <c r="D36">
        <v>1154</v>
      </c>
      <c r="E36" t="s">
        <v>7182</v>
      </c>
      <c r="F36" t="s">
        <v>46</v>
      </c>
      <c r="G36">
        <v>1653047619021</v>
      </c>
      <c r="H36" s="21">
        <v>0.286944444444444</v>
      </c>
      <c r="I36" s="2">
        <v>44885.2869444444</v>
      </c>
      <c r="J36" s="22">
        <v>44885</v>
      </c>
      <c r="K36" t="s">
        <v>437</v>
      </c>
      <c r="L36" t="s">
        <v>12</v>
      </c>
      <c r="M36" t="s">
        <v>435</v>
      </c>
      <c r="N36" t="s">
        <v>206</v>
      </c>
      <c r="O36" t="s">
        <v>38</v>
      </c>
      <c r="P36" t="s">
        <v>38</v>
      </c>
      <c r="Q36" t="s">
        <v>207</v>
      </c>
      <c r="R36" t="s">
        <v>38</v>
      </c>
      <c r="S36" t="s">
        <v>208</v>
      </c>
      <c r="T36" t="s">
        <v>209</v>
      </c>
      <c r="U36" s="2">
        <v>45107.691574074102</v>
      </c>
      <c r="V36" t="s">
        <v>13</v>
      </c>
      <c r="W36" t="s">
        <v>34</v>
      </c>
      <c r="X36">
        <v>6</v>
      </c>
      <c r="Y36" t="s">
        <v>11684</v>
      </c>
      <c r="Z36" s="2">
        <v>44885.916666666701</v>
      </c>
      <c r="AA36" s="22">
        <v>44885</v>
      </c>
      <c r="AB36" t="b">
        <v>0</v>
      </c>
      <c r="AC36">
        <v>0.5</v>
      </c>
      <c r="AD36" s="2">
        <v>44885.916666666701</v>
      </c>
      <c r="AE36" s="2">
        <v>44885.416666666701</v>
      </c>
      <c r="AF36" s="2">
        <v>44885.770833333299</v>
      </c>
      <c r="AG36" s="2">
        <v>44886.416666666701</v>
      </c>
      <c r="AH36" t="s">
        <v>11685</v>
      </c>
      <c r="AI36">
        <v>5323</v>
      </c>
      <c r="AJ36" t="s">
        <v>11686</v>
      </c>
      <c r="AK36" t="s">
        <v>14</v>
      </c>
      <c r="AL36" t="s">
        <v>13</v>
      </c>
    </row>
    <row r="37" spans="1:38">
      <c r="A37" t="s">
        <v>7136</v>
      </c>
      <c r="B37" s="2">
        <v>44701.766724537003</v>
      </c>
      <c r="C37" t="s">
        <v>435</v>
      </c>
      <c r="D37">
        <v>1667</v>
      </c>
      <c r="E37" t="s">
        <v>7137</v>
      </c>
      <c r="F37" t="s">
        <v>33</v>
      </c>
      <c r="G37">
        <v>1653051957578</v>
      </c>
      <c r="H37" s="21">
        <v>0.88197916666666698</v>
      </c>
      <c r="I37" s="2">
        <v>44881.881979166697</v>
      </c>
      <c r="J37" s="22">
        <v>44881</v>
      </c>
      <c r="K37" t="s">
        <v>437</v>
      </c>
      <c r="L37" t="s">
        <v>12</v>
      </c>
      <c r="M37" t="s">
        <v>435</v>
      </c>
      <c r="N37" t="s">
        <v>206</v>
      </c>
      <c r="O37" t="s">
        <v>38</v>
      </c>
      <c r="P37" t="s">
        <v>38</v>
      </c>
      <c r="Q37" t="s">
        <v>207</v>
      </c>
      <c r="R37" t="s">
        <v>38</v>
      </c>
      <c r="S37" t="s">
        <v>208</v>
      </c>
      <c r="T37" t="s">
        <v>209</v>
      </c>
      <c r="U37" s="2">
        <v>45107.691574074102</v>
      </c>
      <c r="V37" t="s">
        <v>13</v>
      </c>
      <c r="W37" t="s">
        <v>34</v>
      </c>
      <c r="X37">
        <v>21</v>
      </c>
      <c r="Y37" t="s">
        <v>11684</v>
      </c>
      <c r="Z37" s="2">
        <v>44883.027812499997</v>
      </c>
      <c r="AA37" s="22">
        <v>44881</v>
      </c>
      <c r="AB37" t="b">
        <v>1</v>
      </c>
      <c r="AC37">
        <v>0.5</v>
      </c>
      <c r="AD37" s="2">
        <v>44883.027812499997</v>
      </c>
      <c r="AE37" s="2">
        <v>44881.416666666701</v>
      </c>
      <c r="AF37" s="2">
        <v>44881.770833333299</v>
      </c>
      <c r="AG37" s="2">
        <v>44882.416666666701</v>
      </c>
      <c r="AH37" t="s">
        <v>11685</v>
      </c>
      <c r="AI37">
        <v>5392</v>
      </c>
      <c r="AJ37" t="s">
        <v>11686</v>
      </c>
      <c r="AK37" t="s">
        <v>14</v>
      </c>
      <c r="AL37" t="s">
        <v>13</v>
      </c>
    </row>
    <row r="38" spans="1:38">
      <c r="A38" t="s">
        <v>7134</v>
      </c>
      <c r="B38" s="2">
        <v>44701.7683217593</v>
      </c>
      <c r="C38" t="s">
        <v>435</v>
      </c>
      <c r="D38">
        <v>1043</v>
      </c>
      <c r="E38" t="s">
        <v>7135</v>
      </c>
      <c r="F38" t="s">
        <v>33</v>
      </c>
      <c r="G38">
        <v>1653051957578</v>
      </c>
      <c r="H38" s="21">
        <v>0.906516203703704</v>
      </c>
      <c r="I38" s="2">
        <v>44891.9065162037</v>
      </c>
      <c r="J38" s="22">
        <v>44891</v>
      </c>
      <c r="K38" t="s">
        <v>437</v>
      </c>
      <c r="L38" t="s">
        <v>12</v>
      </c>
      <c r="M38" t="s">
        <v>435</v>
      </c>
      <c r="N38" t="s">
        <v>206</v>
      </c>
      <c r="O38" s="2">
        <v>44891.670925925901</v>
      </c>
      <c r="P38" s="22">
        <v>44891</v>
      </c>
      <c r="Q38" t="s">
        <v>237</v>
      </c>
      <c r="R38">
        <v>429</v>
      </c>
      <c r="S38" t="s">
        <v>208</v>
      </c>
      <c r="T38" t="s">
        <v>209</v>
      </c>
      <c r="U38" s="2">
        <v>45107.691574074102</v>
      </c>
      <c r="V38" t="s">
        <v>13</v>
      </c>
      <c r="W38" t="s">
        <v>34</v>
      </c>
      <c r="X38">
        <v>21</v>
      </c>
      <c r="Y38" t="s">
        <v>11684</v>
      </c>
      <c r="Z38" s="2">
        <v>44894.052349537</v>
      </c>
      <c r="AA38" s="22">
        <v>44891</v>
      </c>
      <c r="AB38" t="b">
        <v>1</v>
      </c>
      <c r="AC38">
        <v>0.5</v>
      </c>
      <c r="AD38" s="2">
        <v>44894.052349537</v>
      </c>
      <c r="AE38" s="2">
        <v>44891.416666666701</v>
      </c>
      <c r="AF38" s="2">
        <v>44891.770833333299</v>
      </c>
      <c r="AG38" s="2">
        <v>44893.416666666701</v>
      </c>
      <c r="AH38" t="s">
        <v>11687</v>
      </c>
      <c r="AI38">
        <v>5128</v>
      </c>
      <c r="AJ38" t="s">
        <v>11686</v>
      </c>
      <c r="AK38" t="s">
        <v>14</v>
      </c>
      <c r="AL38" t="s">
        <v>13</v>
      </c>
    </row>
    <row r="39" spans="1:38">
      <c r="A39" t="s">
        <v>7108</v>
      </c>
      <c r="B39" s="2">
        <v>44701.740937499999</v>
      </c>
      <c r="C39" t="s">
        <v>435</v>
      </c>
      <c r="D39">
        <v>1680</v>
      </c>
      <c r="E39" t="s">
        <v>7109</v>
      </c>
      <c r="F39" t="s">
        <v>33</v>
      </c>
      <c r="G39">
        <v>1653051957578</v>
      </c>
      <c r="H39" s="21">
        <v>8.6805555555555605E-4</v>
      </c>
      <c r="I39" s="2">
        <v>44883.000868055598</v>
      </c>
      <c r="J39" s="22">
        <v>44883</v>
      </c>
      <c r="K39" t="s">
        <v>437</v>
      </c>
      <c r="L39" t="s">
        <v>12</v>
      </c>
      <c r="M39" t="s">
        <v>435</v>
      </c>
      <c r="N39" t="s">
        <v>206</v>
      </c>
      <c r="O39" t="s">
        <v>38</v>
      </c>
      <c r="P39" t="s">
        <v>38</v>
      </c>
      <c r="Q39" t="s">
        <v>207</v>
      </c>
      <c r="R39" t="s">
        <v>38</v>
      </c>
      <c r="S39" t="s">
        <v>208</v>
      </c>
      <c r="T39" t="s">
        <v>209</v>
      </c>
      <c r="U39" s="2">
        <v>45107.691574074102</v>
      </c>
      <c r="V39" t="s">
        <v>13</v>
      </c>
      <c r="W39" t="s">
        <v>34</v>
      </c>
      <c r="X39">
        <v>0</v>
      </c>
      <c r="Y39" t="s">
        <v>11684</v>
      </c>
      <c r="Z39" s="2">
        <v>44884.5625</v>
      </c>
      <c r="AA39" s="22">
        <v>44883</v>
      </c>
      <c r="AB39" t="b">
        <v>1</v>
      </c>
      <c r="AC39">
        <v>0.5</v>
      </c>
      <c r="AD39" s="2">
        <v>44884.5625</v>
      </c>
      <c r="AE39" s="2">
        <v>44883.416666666701</v>
      </c>
      <c r="AF39" s="2">
        <v>44883.770833333299</v>
      </c>
      <c r="AG39" s="2">
        <v>44884.416666666701</v>
      </c>
      <c r="AH39" t="s">
        <v>11685</v>
      </c>
      <c r="AI39">
        <v>5356</v>
      </c>
      <c r="AJ39" t="s">
        <v>11686</v>
      </c>
      <c r="AK39" t="s">
        <v>14</v>
      </c>
      <c r="AL39" t="s">
        <v>13</v>
      </c>
    </row>
    <row r="40" spans="1:38">
      <c r="A40" t="s">
        <v>7094</v>
      </c>
      <c r="B40" s="2">
        <v>44701.764606481498</v>
      </c>
      <c r="C40" t="s">
        <v>435</v>
      </c>
      <c r="D40">
        <v>1420</v>
      </c>
      <c r="E40" t="s">
        <v>7095</v>
      </c>
      <c r="F40" t="s">
        <v>33</v>
      </c>
      <c r="G40">
        <v>1653051957578</v>
      </c>
      <c r="H40" s="21">
        <v>3.2187500000000001E-2</v>
      </c>
      <c r="I40" s="2">
        <v>44882.032187500001</v>
      </c>
      <c r="J40" s="22">
        <v>44882</v>
      </c>
      <c r="K40" t="s">
        <v>437</v>
      </c>
      <c r="L40" t="s">
        <v>12</v>
      </c>
      <c r="M40" t="s">
        <v>435</v>
      </c>
      <c r="N40" t="s">
        <v>206</v>
      </c>
      <c r="O40" t="s">
        <v>38</v>
      </c>
      <c r="P40" t="s">
        <v>38</v>
      </c>
      <c r="Q40" t="s">
        <v>207</v>
      </c>
      <c r="R40" t="s">
        <v>38</v>
      </c>
      <c r="S40" t="s">
        <v>208</v>
      </c>
      <c r="T40" t="s">
        <v>209</v>
      </c>
      <c r="U40" s="2">
        <v>45107.691574074102</v>
      </c>
      <c r="V40" t="s">
        <v>13</v>
      </c>
      <c r="W40" t="s">
        <v>34</v>
      </c>
      <c r="X40">
        <v>0</v>
      </c>
      <c r="Y40" t="s">
        <v>11684</v>
      </c>
      <c r="Z40" s="2">
        <v>44883.5625</v>
      </c>
      <c r="AA40" s="22">
        <v>44882</v>
      </c>
      <c r="AB40" t="b">
        <v>1</v>
      </c>
      <c r="AC40">
        <v>0.5</v>
      </c>
      <c r="AD40" s="2">
        <v>44883.5625</v>
      </c>
      <c r="AE40" s="2">
        <v>44882.416666666701</v>
      </c>
      <c r="AF40" s="2">
        <v>44882.770833333299</v>
      </c>
      <c r="AG40" s="2">
        <v>44883.416666666701</v>
      </c>
      <c r="AH40" t="s">
        <v>11685</v>
      </c>
      <c r="AI40">
        <v>5380</v>
      </c>
      <c r="AJ40" t="s">
        <v>11686</v>
      </c>
      <c r="AK40" t="s">
        <v>14</v>
      </c>
      <c r="AL40" t="s">
        <v>13</v>
      </c>
    </row>
    <row r="41" spans="1:38">
      <c r="A41" t="s">
        <v>7068</v>
      </c>
      <c r="B41" s="2">
        <v>44701.770451388897</v>
      </c>
      <c r="C41" t="s">
        <v>435</v>
      </c>
      <c r="D41">
        <v>161</v>
      </c>
      <c r="E41" t="s">
        <v>7069</v>
      </c>
      <c r="F41" t="s">
        <v>33</v>
      </c>
      <c r="G41">
        <v>1653051957578</v>
      </c>
      <c r="H41" s="21">
        <v>8.7013888888888904E-2</v>
      </c>
      <c r="I41" s="2">
        <v>44881.0870138889</v>
      </c>
      <c r="J41" s="22">
        <v>44881</v>
      </c>
      <c r="K41" t="s">
        <v>437</v>
      </c>
      <c r="L41" t="s">
        <v>12</v>
      </c>
      <c r="M41" t="s">
        <v>435</v>
      </c>
      <c r="N41" t="s">
        <v>206</v>
      </c>
      <c r="O41" t="s">
        <v>38</v>
      </c>
      <c r="P41" t="s">
        <v>38</v>
      </c>
      <c r="Q41" t="s">
        <v>207</v>
      </c>
      <c r="R41" t="s">
        <v>38</v>
      </c>
      <c r="S41" t="s">
        <v>208</v>
      </c>
      <c r="T41" t="s">
        <v>209</v>
      </c>
      <c r="U41" s="2">
        <v>45107.691574074102</v>
      </c>
      <c r="V41" t="s">
        <v>13</v>
      </c>
      <c r="W41" t="s">
        <v>34</v>
      </c>
      <c r="X41">
        <v>2</v>
      </c>
      <c r="Y41" t="s">
        <v>11684</v>
      </c>
      <c r="Z41" s="2">
        <v>44882.5625</v>
      </c>
      <c r="AA41" s="22">
        <v>44881</v>
      </c>
      <c r="AB41" t="b">
        <v>1</v>
      </c>
      <c r="AC41">
        <v>0.5</v>
      </c>
      <c r="AD41" s="2">
        <v>44882.5625</v>
      </c>
      <c r="AE41" s="2">
        <v>44881.416666666701</v>
      </c>
      <c r="AF41" s="2">
        <v>44881.770833333299</v>
      </c>
      <c r="AG41" s="2">
        <v>44882.416666666701</v>
      </c>
      <c r="AH41" t="s">
        <v>11685</v>
      </c>
      <c r="AI41">
        <v>5404</v>
      </c>
      <c r="AJ41" t="s">
        <v>11686</v>
      </c>
      <c r="AK41" t="s">
        <v>14</v>
      </c>
      <c r="AL41" t="s">
        <v>13</v>
      </c>
    </row>
    <row r="42" spans="1:38">
      <c r="A42" t="s">
        <v>7036</v>
      </c>
      <c r="B42" s="2">
        <v>44701.756574074097</v>
      </c>
      <c r="C42" t="s">
        <v>435</v>
      </c>
      <c r="D42">
        <v>1877</v>
      </c>
      <c r="E42" t="s">
        <v>7037</v>
      </c>
      <c r="F42" t="s">
        <v>66</v>
      </c>
      <c r="G42">
        <v>1653051957578</v>
      </c>
      <c r="H42" s="21">
        <v>0.40712962962963001</v>
      </c>
      <c r="I42" s="2">
        <v>44883.407129629602</v>
      </c>
      <c r="J42" s="22">
        <v>44883</v>
      </c>
      <c r="K42" t="s">
        <v>437</v>
      </c>
      <c r="L42" t="s">
        <v>12</v>
      </c>
      <c r="M42" t="s">
        <v>435</v>
      </c>
      <c r="N42" t="s">
        <v>206</v>
      </c>
      <c r="O42" t="s">
        <v>38</v>
      </c>
      <c r="P42" t="s">
        <v>38</v>
      </c>
      <c r="Q42" t="s">
        <v>207</v>
      </c>
      <c r="R42" t="s">
        <v>38</v>
      </c>
      <c r="S42" t="s">
        <v>208</v>
      </c>
      <c r="T42" t="s">
        <v>209</v>
      </c>
      <c r="U42" s="2">
        <v>45107.691574074102</v>
      </c>
      <c r="V42" t="s">
        <v>13</v>
      </c>
      <c r="W42" t="s">
        <v>34</v>
      </c>
      <c r="X42">
        <v>9</v>
      </c>
      <c r="Y42" t="s">
        <v>11684</v>
      </c>
      <c r="Z42" s="2">
        <v>44884.5625</v>
      </c>
      <c r="AA42" s="22">
        <v>44883</v>
      </c>
      <c r="AB42" t="b">
        <v>1</v>
      </c>
      <c r="AC42">
        <v>0.5</v>
      </c>
      <c r="AD42" s="2">
        <v>44884.5625</v>
      </c>
      <c r="AE42" s="2">
        <v>44883.416666666701</v>
      </c>
      <c r="AF42" s="2">
        <v>44883.770833333299</v>
      </c>
      <c r="AG42" s="2">
        <v>44884.416666666701</v>
      </c>
      <c r="AH42" t="s">
        <v>11685</v>
      </c>
      <c r="AI42">
        <v>5356</v>
      </c>
      <c r="AJ42" t="s">
        <v>11686</v>
      </c>
      <c r="AK42" t="s">
        <v>14</v>
      </c>
      <c r="AL42" t="s">
        <v>13</v>
      </c>
    </row>
    <row r="43" spans="1:38">
      <c r="A43" t="s">
        <v>6982</v>
      </c>
      <c r="B43" s="2">
        <v>44701.765069444402</v>
      </c>
      <c r="C43" t="s">
        <v>435</v>
      </c>
      <c r="D43">
        <v>1528</v>
      </c>
      <c r="E43" t="s">
        <v>6983</v>
      </c>
      <c r="F43" t="s">
        <v>33</v>
      </c>
      <c r="G43">
        <v>1653051957578</v>
      </c>
      <c r="H43" s="21">
        <v>7.5462962962963001E-3</v>
      </c>
      <c r="I43" s="2">
        <v>44885.0075462963</v>
      </c>
      <c r="J43" s="22">
        <v>44885</v>
      </c>
      <c r="K43" t="s">
        <v>437</v>
      </c>
      <c r="L43" t="s">
        <v>12</v>
      </c>
      <c r="M43" t="s">
        <v>435</v>
      </c>
      <c r="N43" t="s">
        <v>206</v>
      </c>
      <c r="O43" t="s">
        <v>38</v>
      </c>
      <c r="P43" t="s">
        <v>38</v>
      </c>
      <c r="Q43" t="s">
        <v>207</v>
      </c>
      <c r="R43" t="s">
        <v>38</v>
      </c>
      <c r="S43" t="s">
        <v>208</v>
      </c>
      <c r="T43" t="s">
        <v>209</v>
      </c>
      <c r="U43" s="2">
        <v>45107.691574074102</v>
      </c>
      <c r="V43" t="s">
        <v>13</v>
      </c>
      <c r="W43" t="s">
        <v>34</v>
      </c>
      <c r="X43">
        <v>0</v>
      </c>
      <c r="Y43" t="s">
        <v>11684</v>
      </c>
      <c r="Z43" s="2">
        <v>44885.916666666701</v>
      </c>
      <c r="AA43" s="22">
        <v>44885</v>
      </c>
      <c r="AB43" t="b">
        <v>0</v>
      </c>
      <c r="AC43">
        <v>0.5</v>
      </c>
      <c r="AD43" s="2">
        <v>44885.916666666701</v>
      </c>
      <c r="AE43" s="2">
        <v>44885.416666666701</v>
      </c>
      <c r="AF43" s="2">
        <v>44885.770833333299</v>
      </c>
      <c r="AG43" s="2">
        <v>44886.416666666701</v>
      </c>
      <c r="AH43" t="s">
        <v>11685</v>
      </c>
      <c r="AI43">
        <v>5323</v>
      </c>
      <c r="AJ43" t="s">
        <v>11686</v>
      </c>
      <c r="AK43" t="s">
        <v>14</v>
      </c>
      <c r="AL43" t="s">
        <v>13</v>
      </c>
    </row>
    <row r="44" spans="1:38">
      <c r="A44" t="s">
        <v>6886</v>
      </c>
      <c r="B44" s="2">
        <v>44701.774386574099</v>
      </c>
      <c r="C44" t="s">
        <v>435</v>
      </c>
      <c r="D44">
        <v>1285</v>
      </c>
      <c r="E44" t="s">
        <v>6887</v>
      </c>
      <c r="F44" t="s">
        <v>33</v>
      </c>
      <c r="G44">
        <v>1653051957578</v>
      </c>
      <c r="H44" s="21">
        <v>0.75568287037036996</v>
      </c>
      <c r="I44" s="2">
        <v>44889.755682870396</v>
      </c>
      <c r="J44" s="22">
        <v>44889</v>
      </c>
      <c r="K44" t="s">
        <v>437</v>
      </c>
      <c r="L44" t="s">
        <v>12</v>
      </c>
      <c r="M44" t="s">
        <v>435</v>
      </c>
      <c r="N44" t="s">
        <v>206</v>
      </c>
      <c r="O44" t="s">
        <v>38</v>
      </c>
      <c r="P44" t="s">
        <v>38</v>
      </c>
      <c r="Q44" t="s">
        <v>207</v>
      </c>
      <c r="R44" t="s">
        <v>38</v>
      </c>
      <c r="S44" t="s">
        <v>208</v>
      </c>
      <c r="T44" t="s">
        <v>209</v>
      </c>
      <c r="U44" s="2">
        <v>45107.691574074102</v>
      </c>
      <c r="V44" t="s">
        <v>13</v>
      </c>
      <c r="W44" t="s">
        <v>34</v>
      </c>
      <c r="X44">
        <v>18</v>
      </c>
      <c r="Y44" t="s">
        <v>11684</v>
      </c>
      <c r="Z44" s="2">
        <v>44890.901516203703</v>
      </c>
      <c r="AA44" s="22">
        <v>44889</v>
      </c>
      <c r="AB44" t="b">
        <v>1</v>
      </c>
      <c r="AC44">
        <v>0.5</v>
      </c>
      <c r="AD44" s="2">
        <v>44890.901516203703</v>
      </c>
      <c r="AE44" s="2">
        <v>44889.416666666701</v>
      </c>
      <c r="AF44" s="2">
        <v>44889.770833333299</v>
      </c>
      <c r="AG44" s="2">
        <v>44890.416666666701</v>
      </c>
      <c r="AH44" t="s">
        <v>11685</v>
      </c>
      <c r="AI44">
        <v>5203</v>
      </c>
      <c r="AJ44" t="s">
        <v>11686</v>
      </c>
      <c r="AK44" t="s">
        <v>14</v>
      </c>
      <c r="AL44" t="s">
        <v>13</v>
      </c>
    </row>
    <row r="45" spans="1:38">
      <c r="A45" t="s">
        <v>6739</v>
      </c>
      <c r="B45" s="2">
        <v>44701.771666666697</v>
      </c>
      <c r="C45" t="s">
        <v>435</v>
      </c>
      <c r="D45">
        <v>279</v>
      </c>
      <c r="E45" t="s">
        <v>6740</v>
      </c>
      <c r="F45" t="s">
        <v>33</v>
      </c>
      <c r="G45">
        <v>1653051957578</v>
      </c>
      <c r="H45" s="21">
        <v>0.851064814814815</v>
      </c>
      <c r="I45" s="2">
        <v>44883.8510648148</v>
      </c>
      <c r="J45" s="22">
        <v>44883</v>
      </c>
      <c r="K45" t="s">
        <v>437</v>
      </c>
      <c r="L45" t="s">
        <v>12</v>
      </c>
      <c r="M45" t="s">
        <v>435</v>
      </c>
      <c r="N45" t="s">
        <v>206</v>
      </c>
      <c r="O45" t="s">
        <v>38</v>
      </c>
      <c r="P45" t="s">
        <v>38</v>
      </c>
      <c r="Q45" t="s">
        <v>207</v>
      </c>
      <c r="R45" t="s">
        <v>38</v>
      </c>
      <c r="S45" t="s">
        <v>208</v>
      </c>
      <c r="T45" t="s">
        <v>209</v>
      </c>
      <c r="U45" s="2">
        <v>45107.691574074102</v>
      </c>
      <c r="V45" t="s">
        <v>13</v>
      </c>
      <c r="W45" t="s">
        <v>34</v>
      </c>
      <c r="X45">
        <v>20</v>
      </c>
      <c r="Y45" t="s">
        <v>11684</v>
      </c>
      <c r="Z45" s="2">
        <v>44884.996898148202</v>
      </c>
      <c r="AA45" s="22">
        <v>44883</v>
      </c>
      <c r="AB45" t="b">
        <v>1</v>
      </c>
      <c r="AC45">
        <v>0.5</v>
      </c>
      <c r="AD45" s="2">
        <v>44884.996898148202</v>
      </c>
      <c r="AE45" s="2">
        <v>44883.416666666701</v>
      </c>
      <c r="AF45" s="2">
        <v>44883.770833333299</v>
      </c>
      <c r="AG45" s="2">
        <v>44884.416666666701</v>
      </c>
      <c r="AH45" t="s">
        <v>11685</v>
      </c>
      <c r="AI45">
        <v>5345</v>
      </c>
      <c r="AJ45" t="s">
        <v>11686</v>
      </c>
      <c r="AK45" t="s">
        <v>14</v>
      </c>
      <c r="AL45" t="s">
        <v>13</v>
      </c>
    </row>
    <row r="46" spans="1:38">
      <c r="A46" t="s">
        <v>6727</v>
      </c>
      <c r="B46" s="2">
        <v>44701.767210648097</v>
      </c>
      <c r="C46" t="s">
        <v>435</v>
      </c>
      <c r="D46">
        <v>110</v>
      </c>
      <c r="E46" t="s">
        <v>6728</v>
      </c>
      <c r="F46" t="s">
        <v>33</v>
      </c>
      <c r="G46">
        <v>1653051957578</v>
      </c>
      <c r="H46" s="21">
        <v>0.91278935185185195</v>
      </c>
      <c r="I46" s="2">
        <v>44882.912789351903</v>
      </c>
      <c r="J46" s="22">
        <v>44882</v>
      </c>
      <c r="K46" t="s">
        <v>437</v>
      </c>
      <c r="L46" t="s">
        <v>12</v>
      </c>
      <c r="M46" t="s">
        <v>435</v>
      </c>
      <c r="N46" t="s">
        <v>206</v>
      </c>
      <c r="O46" t="s">
        <v>38</v>
      </c>
      <c r="P46" t="s">
        <v>38</v>
      </c>
      <c r="Q46" t="s">
        <v>207</v>
      </c>
      <c r="R46" t="s">
        <v>38</v>
      </c>
      <c r="S46" t="s">
        <v>208</v>
      </c>
      <c r="T46" t="s">
        <v>209</v>
      </c>
      <c r="U46" s="2">
        <v>45107.691574074102</v>
      </c>
      <c r="V46" t="s">
        <v>13</v>
      </c>
      <c r="W46" t="s">
        <v>34</v>
      </c>
      <c r="X46">
        <v>21</v>
      </c>
      <c r="Y46" t="s">
        <v>11684</v>
      </c>
      <c r="Z46" s="2">
        <v>44884.058622685203</v>
      </c>
      <c r="AA46" s="22">
        <v>44882</v>
      </c>
      <c r="AB46" t="b">
        <v>1</v>
      </c>
      <c r="AC46">
        <v>0.5</v>
      </c>
      <c r="AD46" s="2">
        <v>44884.058622685203</v>
      </c>
      <c r="AE46" s="2">
        <v>44882.416666666701</v>
      </c>
      <c r="AF46" s="2">
        <v>44882.770833333299</v>
      </c>
      <c r="AG46" s="2">
        <v>44883.416666666701</v>
      </c>
      <c r="AH46" t="s">
        <v>11685</v>
      </c>
      <c r="AI46">
        <v>5368</v>
      </c>
      <c r="AJ46" t="s">
        <v>11686</v>
      </c>
      <c r="AK46" t="s">
        <v>14</v>
      </c>
      <c r="AL46" t="s">
        <v>13</v>
      </c>
    </row>
    <row r="47" spans="1:38">
      <c r="A47" t="s">
        <v>6719</v>
      </c>
      <c r="B47" s="2">
        <v>44701.743275462999</v>
      </c>
      <c r="C47" t="s">
        <v>435</v>
      </c>
      <c r="D47">
        <v>154</v>
      </c>
      <c r="E47" t="s">
        <v>6720</v>
      </c>
      <c r="F47" t="s">
        <v>33</v>
      </c>
      <c r="G47">
        <v>1653051957578</v>
      </c>
      <c r="H47" s="21">
        <v>0.96609953703703699</v>
      </c>
      <c r="I47" s="2">
        <v>44889.966099537</v>
      </c>
      <c r="J47" s="22">
        <v>44889</v>
      </c>
      <c r="K47" t="s">
        <v>437</v>
      </c>
      <c r="L47" t="s">
        <v>12</v>
      </c>
      <c r="M47" t="s">
        <v>435</v>
      </c>
      <c r="N47" t="s">
        <v>206</v>
      </c>
      <c r="O47" t="s">
        <v>38</v>
      </c>
      <c r="P47" t="s">
        <v>38</v>
      </c>
      <c r="Q47" t="s">
        <v>207</v>
      </c>
      <c r="R47" t="s">
        <v>38</v>
      </c>
      <c r="S47" t="s">
        <v>208</v>
      </c>
      <c r="T47" t="s">
        <v>209</v>
      </c>
      <c r="U47" s="2">
        <v>45107.691574074102</v>
      </c>
      <c r="V47" t="s">
        <v>13</v>
      </c>
      <c r="W47" t="s">
        <v>34</v>
      </c>
      <c r="X47">
        <v>23</v>
      </c>
      <c r="Y47" t="s">
        <v>11684</v>
      </c>
      <c r="Z47" s="2">
        <v>44891.111932870401</v>
      </c>
      <c r="AA47" s="22">
        <v>44889</v>
      </c>
      <c r="AB47" t="b">
        <v>1</v>
      </c>
      <c r="AC47">
        <v>0.5</v>
      </c>
      <c r="AD47" s="2">
        <v>44891.111932870401</v>
      </c>
      <c r="AE47" s="2">
        <v>44889.416666666701</v>
      </c>
      <c r="AF47" s="2">
        <v>44889.770833333299</v>
      </c>
      <c r="AG47" s="2">
        <v>44890.416666666701</v>
      </c>
      <c r="AH47" t="s">
        <v>11685</v>
      </c>
      <c r="AI47">
        <v>5198</v>
      </c>
      <c r="AJ47" t="s">
        <v>11686</v>
      </c>
      <c r="AK47" t="s">
        <v>14</v>
      </c>
      <c r="AL47" t="s">
        <v>13</v>
      </c>
    </row>
    <row r="48" spans="1:38">
      <c r="A48" t="s">
        <v>6717</v>
      </c>
      <c r="B48" s="2">
        <v>44701.742719907401</v>
      </c>
      <c r="C48" t="s">
        <v>435</v>
      </c>
      <c r="D48">
        <v>1889</v>
      </c>
      <c r="E48" t="s">
        <v>6718</v>
      </c>
      <c r="F48" t="s">
        <v>33</v>
      </c>
      <c r="G48">
        <v>1653051957578</v>
      </c>
      <c r="H48" s="21">
        <v>0.69439814814814804</v>
      </c>
      <c r="I48" s="2">
        <v>44883.694398148102</v>
      </c>
      <c r="J48" s="22">
        <v>44883</v>
      </c>
      <c r="K48" t="s">
        <v>437</v>
      </c>
      <c r="L48" t="s">
        <v>12</v>
      </c>
      <c r="M48" t="s">
        <v>435</v>
      </c>
      <c r="N48" t="s">
        <v>206</v>
      </c>
      <c r="O48" t="s">
        <v>38</v>
      </c>
      <c r="P48" t="s">
        <v>38</v>
      </c>
      <c r="Q48" t="s">
        <v>207</v>
      </c>
      <c r="R48" t="s">
        <v>38</v>
      </c>
      <c r="S48" t="s">
        <v>208</v>
      </c>
      <c r="T48" t="s">
        <v>209</v>
      </c>
      <c r="U48" s="2">
        <v>45107.691574074102</v>
      </c>
      <c r="V48" t="s">
        <v>13</v>
      </c>
      <c r="W48" t="s">
        <v>34</v>
      </c>
      <c r="X48">
        <v>16</v>
      </c>
      <c r="Y48" t="s">
        <v>11684</v>
      </c>
      <c r="Z48" s="2">
        <v>44884.840231481503</v>
      </c>
      <c r="AA48" s="22">
        <v>44883</v>
      </c>
      <c r="AB48" t="b">
        <v>1</v>
      </c>
      <c r="AC48">
        <v>0.5</v>
      </c>
      <c r="AD48" s="2">
        <v>44884.840231481503</v>
      </c>
      <c r="AE48" s="2">
        <v>44883.416666666701</v>
      </c>
      <c r="AF48" s="2">
        <v>44883.770833333299</v>
      </c>
      <c r="AG48" s="2">
        <v>44884.416666666701</v>
      </c>
      <c r="AH48" t="s">
        <v>11685</v>
      </c>
      <c r="AI48">
        <v>5349</v>
      </c>
      <c r="AJ48" t="s">
        <v>11686</v>
      </c>
      <c r="AK48" t="s">
        <v>14</v>
      </c>
      <c r="AL48" t="s">
        <v>13</v>
      </c>
    </row>
    <row r="49" spans="1:38">
      <c r="A49" t="s">
        <v>6663</v>
      </c>
      <c r="B49" s="2">
        <v>44701.747164351902</v>
      </c>
      <c r="C49" t="s">
        <v>435</v>
      </c>
      <c r="D49">
        <v>245</v>
      </c>
      <c r="E49" t="s">
        <v>6664</v>
      </c>
      <c r="F49" t="s">
        <v>33</v>
      </c>
      <c r="G49">
        <v>1653051957578</v>
      </c>
      <c r="H49" s="21">
        <v>0.79652777777777795</v>
      </c>
      <c r="I49" s="2">
        <v>44881.796527777798</v>
      </c>
      <c r="J49" s="22">
        <v>44881</v>
      </c>
      <c r="K49" t="s">
        <v>437</v>
      </c>
      <c r="L49" t="s">
        <v>12</v>
      </c>
      <c r="M49" t="s">
        <v>435</v>
      </c>
      <c r="N49" t="s">
        <v>206</v>
      </c>
      <c r="O49" t="s">
        <v>38</v>
      </c>
      <c r="P49" t="s">
        <v>38</v>
      </c>
      <c r="Q49" t="s">
        <v>207</v>
      </c>
      <c r="R49" t="s">
        <v>38</v>
      </c>
      <c r="S49" t="s">
        <v>208</v>
      </c>
      <c r="T49" t="s">
        <v>209</v>
      </c>
      <c r="U49" s="2">
        <v>45107.691574074102</v>
      </c>
      <c r="V49" t="s">
        <v>13</v>
      </c>
      <c r="W49" t="s">
        <v>34</v>
      </c>
      <c r="X49">
        <v>19</v>
      </c>
      <c r="Y49" t="s">
        <v>11684</v>
      </c>
      <c r="Z49" s="2">
        <v>44882.942361111098</v>
      </c>
      <c r="AA49" s="22">
        <v>44881</v>
      </c>
      <c r="AB49" t="b">
        <v>1</v>
      </c>
      <c r="AC49">
        <v>0.5</v>
      </c>
      <c r="AD49" s="2">
        <v>44882.942361111098</v>
      </c>
      <c r="AE49" s="2">
        <v>44881.416666666701</v>
      </c>
      <c r="AF49" s="2">
        <v>44881.770833333299</v>
      </c>
      <c r="AG49" s="2">
        <v>44882.416666666701</v>
      </c>
      <c r="AH49" t="s">
        <v>11685</v>
      </c>
      <c r="AI49">
        <v>5394</v>
      </c>
      <c r="AJ49" t="s">
        <v>11686</v>
      </c>
      <c r="AK49" t="s">
        <v>14</v>
      </c>
      <c r="AL49" t="s">
        <v>13</v>
      </c>
    </row>
    <row r="50" spans="1:38">
      <c r="A50" t="s">
        <v>6622</v>
      </c>
      <c r="B50" s="2">
        <v>44701.7637384259</v>
      </c>
      <c r="C50" t="s">
        <v>435</v>
      </c>
      <c r="D50">
        <v>988</v>
      </c>
      <c r="E50" t="s">
        <v>6623</v>
      </c>
      <c r="F50" t="s">
        <v>33</v>
      </c>
      <c r="G50">
        <v>1653051957578</v>
      </c>
      <c r="H50" s="21">
        <v>0.361875</v>
      </c>
      <c r="I50" s="2">
        <v>44890.361875000002</v>
      </c>
      <c r="J50" s="22">
        <v>44890</v>
      </c>
      <c r="K50" t="s">
        <v>437</v>
      </c>
      <c r="L50" t="s">
        <v>12</v>
      </c>
      <c r="M50" t="s">
        <v>435</v>
      </c>
      <c r="N50" t="s">
        <v>206</v>
      </c>
      <c r="O50" t="s">
        <v>38</v>
      </c>
      <c r="P50" t="s">
        <v>38</v>
      </c>
      <c r="Q50" t="s">
        <v>207</v>
      </c>
      <c r="R50" t="s">
        <v>38</v>
      </c>
      <c r="S50" t="s">
        <v>208</v>
      </c>
      <c r="T50" t="s">
        <v>209</v>
      </c>
      <c r="U50" s="2">
        <v>45107.691574074102</v>
      </c>
      <c r="V50" t="s">
        <v>13</v>
      </c>
      <c r="W50" t="s">
        <v>34</v>
      </c>
      <c r="X50">
        <v>8</v>
      </c>
      <c r="Y50" t="s">
        <v>11684</v>
      </c>
      <c r="Z50" s="2">
        <v>44891.5625</v>
      </c>
      <c r="AA50" s="22">
        <v>44890</v>
      </c>
      <c r="AB50" t="b">
        <v>1</v>
      </c>
      <c r="AC50">
        <v>0.5</v>
      </c>
      <c r="AD50" s="2">
        <v>44891.5625</v>
      </c>
      <c r="AE50" s="2">
        <v>44890.416666666701</v>
      </c>
      <c r="AF50" s="2">
        <v>44890.770833333299</v>
      </c>
      <c r="AG50" s="2">
        <v>44891.416666666701</v>
      </c>
      <c r="AH50" t="s">
        <v>11685</v>
      </c>
      <c r="AI50">
        <v>5188</v>
      </c>
      <c r="AJ50" t="s">
        <v>11686</v>
      </c>
      <c r="AK50" t="s">
        <v>14</v>
      </c>
      <c r="AL50" t="s">
        <v>13</v>
      </c>
    </row>
    <row r="51" spans="1:38">
      <c r="A51" t="s">
        <v>6487</v>
      </c>
      <c r="B51" s="2">
        <v>44701.761840277803</v>
      </c>
      <c r="C51" t="s">
        <v>435</v>
      </c>
      <c r="D51">
        <v>1012</v>
      </c>
      <c r="E51" t="s">
        <v>6488</v>
      </c>
      <c r="F51" t="s">
        <v>33</v>
      </c>
      <c r="G51">
        <v>1653051957578</v>
      </c>
      <c r="H51" s="21">
        <v>0.58716435185185201</v>
      </c>
      <c r="I51" s="2">
        <v>44891.587164351899</v>
      </c>
      <c r="J51" s="22">
        <v>44891</v>
      </c>
      <c r="K51" t="s">
        <v>437</v>
      </c>
      <c r="L51" t="s">
        <v>12</v>
      </c>
      <c r="M51" t="s">
        <v>435</v>
      </c>
      <c r="N51" t="s">
        <v>206</v>
      </c>
      <c r="O51" s="2">
        <v>44891.703009259298</v>
      </c>
      <c r="P51" s="22">
        <v>44891</v>
      </c>
      <c r="Q51" t="s">
        <v>237</v>
      </c>
      <c r="R51">
        <v>1048</v>
      </c>
      <c r="S51" t="s">
        <v>208</v>
      </c>
      <c r="T51" t="s">
        <v>209</v>
      </c>
      <c r="U51" s="2">
        <v>45107.691574074102</v>
      </c>
      <c r="V51" t="s">
        <v>13</v>
      </c>
      <c r="W51" t="s">
        <v>34</v>
      </c>
      <c r="X51">
        <v>14</v>
      </c>
      <c r="Y51" t="s">
        <v>11684</v>
      </c>
      <c r="Z51" s="2">
        <v>44893.732997685198</v>
      </c>
      <c r="AA51" s="22">
        <v>44891</v>
      </c>
      <c r="AB51" t="b">
        <v>1</v>
      </c>
      <c r="AC51">
        <v>0.5</v>
      </c>
      <c r="AD51" s="2">
        <v>44893.732997685198</v>
      </c>
      <c r="AE51" s="2">
        <v>44891.416666666701</v>
      </c>
      <c r="AF51" s="2">
        <v>44891.770833333299</v>
      </c>
      <c r="AG51" s="2">
        <v>44893.416666666701</v>
      </c>
      <c r="AH51" t="s">
        <v>11687</v>
      </c>
      <c r="AI51">
        <v>5136</v>
      </c>
      <c r="AJ51" t="s">
        <v>11686</v>
      </c>
      <c r="AK51" t="s">
        <v>14</v>
      </c>
      <c r="AL51" t="s">
        <v>13</v>
      </c>
    </row>
    <row r="52" spans="1:38">
      <c r="A52" t="s">
        <v>6485</v>
      </c>
      <c r="B52" s="2">
        <v>44701.760115740697</v>
      </c>
      <c r="C52" t="s">
        <v>435</v>
      </c>
      <c r="D52">
        <v>1821</v>
      </c>
      <c r="E52" t="s">
        <v>6486</v>
      </c>
      <c r="F52" t="s">
        <v>33</v>
      </c>
      <c r="G52">
        <v>1653051957578</v>
      </c>
      <c r="H52" s="21">
        <v>2.6574074074074101E-2</v>
      </c>
      <c r="I52" s="2">
        <v>44886.026574074102</v>
      </c>
      <c r="J52" s="22">
        <v>44886</v>
      </c>
      <c r="K52" t="s">
        <v>437</v>
      </c>
      <c r="L52" t="s">
        <v>12</v>
      </c>
      <c r="M52" t="s">
        <v>435</v>
      </c>
      <c r="N52" t="s">
        <v>206</v>
      </c>
      <c r="O52" t="s">
        <v>38</v>
      </c>
      <c r="P52" t="s">
        <v>38</v>
      </c>
      <c r="Q52" t="s">
        <v>207</v>
      </c>
      <c r="R52" t="s">
        <v>38</v>
      </c>
      <c r="S52" t="s">
        <v>208</v>
      </c>
      <c r="T52" t="s">
        <v>209</v>
      </c>
      <c r="U52" s="2">
        <v>45107.691574074102</v>
      </c>
      <c r="V52" t="s">
        <v>13</v>
      </c>
      <c r="W52" t="s">
        <v>34</v>
      </c>
      <c r="X52">
        <v>0</v>
      </c>
      <c r="Y52" t="s">
        <v>11684</v>
      </c>
      <c r="Z52" s="2">
        <v>44887.5625</v>
      </c>
      <c r="AA52" s="22">
        <v>44886</v>
      </c>
      <c r="AB52" t="b">
        <v>1</v>
      </c>
      <c r="AC52">
        <v>0.5</v>
      </c>
      <c r="AD52" s="2">
        <v>44887.5625</v>
      </c>
      <c r="AE52" s="2">
        <v>44886.416666666701</v>
      </c>
      <c r="AF52" s="2">
        <v>44886.770833333299</v>
      </c>
      <c r="AG52" s="2">
        <v>44887.416666666701</v>
      </c>
      <c r="AH52" t="s">
        <v>11685</v>
      </c>
      <c r="AI52">
        <v>5284</v>
      </c>
      <c r="AJ52" t="s">
        <v>11686</v>
      </c>
      <c r="AK52" t="s">
        <v>14</v>
      </c>
      <c r="AL52" t="s">
        <v>13</v>
      </c>
    </row>
    <row r="53" spans="1:38">
      <c r="A53" t="s">
        <v>6444</v>
      </c>
      <c r="B53" s="2">
        <v>44701.763078703698</v>
      </c>
      <c r="C53" t="s">
        <v>435</v>
      </c>
      <c r="D53">
        <v>1795</v>
      </c>
      <c r="E53" t="s">
        <v>6445</v>
      </c>
      <c r="F53" t="s">
        <v>33</v>
      </c>
      <c r="G53">
        <v>1653051957578</v>
      </c>
      <c r="H53" s="21">
        <v>0.198356481481481</v>
      </c>
      <c r="I53" s="2">
        <v>44884.198356481502</v>
      </c>
      <c r="J53" s="22">
        <v>44884</v>
      </c>
      <c r="K53" t="s">
        <v>437</v>
      </c>
      <c r="L53" t="s">
        <v>12</v>
      </c>
      <c r="M53" t="s">
        <v>435</v>
      </c>
      <c r="N53" t="s">
        <v>206</v>
      </c>
      <c r="O53" t="s">
        <v>38</v>
      </c>
      <c r="P53" t="s">
        <v>38</v>
      </c>
      <c r="Q53" t="s">
        <v>207</v>
      </c>
      <c r="R53" t="s">
        <v>38</v>
      </c>
      <c r="S53" t="s">
        <v>208</v>
      </c>
      <c r="T53" t="s">
        <v>209</v>
      </c>
      <c r="U53" s="2">
        <v>45107.691574074102</v>
      </c>
      <c r="V53" t="s">
        <v>13</v>
      </c>
      <c r="W53" t="s">
        <v>34</v>
      </c>
      <c r="X53">
        <v>4</v>
      </c>
      <c r="Y53" t="s">
        <v>11684</v>
      </c>
      <c r="Z53" s="2">
        <v>44886.5625</v>
      </c>
      <c r="AA53" s="22">
        <v>44884</v>
      </c>
      <c r="AB53" t="b">
        <v>1</v>
      </c>
      <c r="AC53">
        <v>0.5</v>
      </c>
      <c r="AD53" s="2">
        <v>44886.5625</v>
      </c>
      <c r="AE53" s="2">
        <v>44884.416666666701</v>
      </c>
      <c r="AF53" s="2">
        <v>44884.770833333299</v>
      </c>
      <c r="AG53" s="2">
        <v>44886.416666666701</v>
      </c>
      <c r="AH53" t="s">
        <v>11685</v>
      </c>
      <c r="AI53">
        <v>5308</v>
      </c>
      <c r="AJ53" t="s">
        <v>11686</v>
      </c>
      <c r="AK53" t="s">
        <v>14</v>
      </c>
      <c r="AL53" t="s">
        <v>13</v>
      </c>
    </row>
    <row r="54" spans="1:38">
      <c r="A54" t="s">
        <v>5733</v>
      </c>
      <c r="B54" s="2">
        <v>44700.659652777802</v>
      </c>
      <c r="C54" t="s">
        <v>1108</v>
      </c>
      <c r="D54">
        <v>1531</v>
      </c>
      <c r="E54" t="s">
        <v>5734</v>
      </c>
      <c r="F54" t="s">
        <v>33</v>
      </c>
      <c r="G54">
        <v>1653032587610</v>
      </c>
      <c r="H54" s="21">
        <v>0.99862268518518504</v>
      </c>
      <c r="I54" s="2">
        <v>44891.998622685198</v>
      </c>
      <c r="J54" s="22">
        <v>44891</v>
      </c>
      <c r="K54" t="s">
        <v>437</v>
      </c>
      <c r="L54" t="s">
        <v>12</v>
      </c>
      <c r="M54" t="s">
        <v>435</v>
      </c>
      <c r="N54" t="s">
        <v>206</v>
      </c>
      <c r="O54" s="2">
        <v>44891.639699074098</v>
      </c>
      <c r="P54" s="22">
        <v>44891</v>
      </c>
      <c r="Q54" t="s">
        <v>237</v>
      </c>
      <c r="R54">
        <v>1128</v>
      </c>
      <c r="S54" t="s">
        <v>208</v>
      </c>
      <c r="T54" t="s">
        <v>209</v>
      </c>
      <c r="U54" s="2">
        <v>45107.691574074102</v>
      </c>
      <c r="V54" t="s">
        <v>13</v>
      </c>
      <c r="W54" t="s">
        <v>34</v>
      </c>
      <c r="X54">
        <v>23</v>
      </c>
      <c r="Y54" t="s">
        <v>11684</v>
      </c>
      <c r="Z54" s="2">
        <v>44894.144456018497</v>
      </c>
      <c r="AA54" s="22">
        <v>44891</v>
      </c>
      <c r="AB54" t="b">
        <v>1</v>
      </c>
      <c r="AC54">
        <v>0.5</v>
      </c>
      <c r="AD54" s="2">
        <v>44894.144456018497</v>
      </c>
      <c r="AE54" s="2">
        <v>44891.416666666701</v>
      </c>
      <c r="AF54" s="2">
        <v>44891.770833333299</v>
      </c>
      <c r="AG54" s="2">
        <v>44893.416666666701</v>
      </c>
      <c r="AH54" t="s">
        <v>11687</v>
      </c>
      <c r="AI54">
        <v>5126</v>
      </c>
      <c r="AJ54" t="s">
        <v>11686</v>
      </c>
      <c r="AK54" t="s">
        <v>14</v>
      </c>
      <c r="AL54" t="s">
        <v>13</v>
      </c>
    </row>
    <row r="55" spans="1:38">
      <c r="A55" t="s">
        <v>5731</v>
      </c>
      <c r="B55" s="2">
        <v>44700.656261574099</v>
      </c>
      <c r="C55" t="s">
        <v>168</v>
      </c>
      <c r="D55">
        <v>207</v>
      </c>
      <c r="E55" t="s">
        <v>5732</v>
      </c>
      <c r="F55" t="s">
        <v>33</v>
      </c>
      <c r="G55">
        <v>1653032587610</v>
      </c>
      <c r="H55" s="21">
        <v>0.90572916666666703</v>
      </c>
      <c r="I55" s="2">
        <v>44883.905729166698</v>
      </c>
      <c r="J55" s="22">
        <v>44883</v>
      </c>
      <c r="K55" t="s">
        <v>437</v>
      </c>
      <c r="L55" t="s">
        <v>12</v>
      </c>
      <c r="M55" t="s">
        <v>435</v>
      </c>
      <c r="N55" t="s">
        <v>206</v>
      </c>
      <c r="O55" t="s">
        <v>38</v>
      </c>
      <c r="P55" t="s">
        <v>38</v>
      </c>
      <c r="Q55" t="s">
        <v>207</v>
      </c>
      <c r="R55" t="s">
        <v>38</v>
      </c>
      <c r="S55" t="s">
        <v>208</v>
      </c>
      <c r="T55" t="s">
        <v>209</v>
      </c>
      <c r="U55" s="2">
        <v>45107.691574074102</v>
      </c>
      <c r="V55" t="s">
        <v>13</v>
      </c>
      <c r="W55" t="s">
        <v>34</v>
      </c>
      <c r="X55">
        <v>21</v>
      </c>
      <c r="Y55" t="s">
        <v>20</v>
      </c>
      <c r="Z55" s="2">
        <v>44885.051562499997</v>
      </c>
      <c r="AA55" s="22">
        <v>44883</v>
      </c>
      <c r="AB55" t="b">
        <v>1</v>
      </c>
      <c r="AC55">
        <v>0.5</v>
      </c>
      <c r="AD55" s="2">
        <v>44885.051562499997</v>
      </c>
      <c r="AE55" s="2">
        <v>44883.416666666701</v>
      </c>
      <c r="AF55" s="2">
        <v>44883.770833333299</v>
      </c>
      <c r="AG55" s="2">
        <v>44884.416666666701</v>
      </c>
      <c r="AH55" t="s">
        <v>11685</v>
      </c>
      <c r="AI55">
        <v>5344</v>
      </c>
      <c r="AJ55" t="s">
        <v>11686</v>
      </c>
      <c r="AK55" t="s">
        <v>14</v>
      </c>
      <c r="AL55" t="s">
        <v>13</v>
      </c>
    </row>
    <row r="56" spans="1:38">
      <c r="A56" t="s">
        <v>3891</v>
      </c>
      <c r="B56" s="2">
        <v>44700.612465277802</v>
      </c>
      <c r="C56" t="s">
        <v>443</v>
      </c>
      <c r="D56">
        <v>1017</v>
      </c>
      <c r="E56" t="s">
        <v>3892</v>
      </c>
      <c r="F56" t="s">
        <v>33</v>
      </c>
      <c r="G56">
        <v>1653032804026</v>
      </c>
      <c r="H56" s="21">
        <v>0.429571759259259</v>
      </c>
      <c r="I56" s="2">
        <v>44891.429571759298</v>
      </c>
      <c r="J56" s="22">
        <v>44891</v>
      </c>
      <c r="K56" t="s">
        <v>437</v>
      </c>
      <c r="L56" t="s">
        <v>12</v>
      </c>
      <c r="M56" t="s">
        <v>435</v>
      </c>
      <c r="N56" t="s">
        <v>206</v>
      </c>
      <c r="O56" s="2">
        <v>44891.2284953704</v>
      </c>
      <c r="P56" s="22">
        <v>44891</v>
      </c>
      <c r="Q56" t="s">
        <v>237</v>
      </c>
      <c r="R56">
        <v>398</v>
      </c>
      <c r="S56" t="s">
        <v>208</v>
      </c>
      <c r="T56" t="s">
        <v>209</v>
      </c>
      <c r="U56" s="2">
        <v>45107.691574074102</v>
      </c>
      <c r="V56" t="s">
        <v>13</v>
      </c>
      <c r="W56" t="s">
        <v>34</v>
      </c>
      <c r="X56">
        <v>10</v>
      </c>
      <c r="Y56" t="s">
        <v>11684</v>
      </c>
      <c r="Z56" s="2">
        <v>44893.575405092597</v>
      </c>
      <c r="AA56" s="22">
        <v>44891</v>
      </c>
      <c r="AB56" t="b">
        <v>1</v>
      </c>
      <c r="AC56">
        <v>0.5</v>
      </c>
      <c r="AD56" s="2">
        <v>44893.575405092597</v>
      </c>
      <c r="AE56" s="2">
        <v>44891.416666666701</v>
      </c>
      <c r="AF56" s="2">
        <v>44891.770833333299</v>
      </c>
      <c r="AG56" s="2">
        <v>44893.416666666701</v>
      </c>
      <c r="AH56" t="s">
        <v>11687</v>
      </c>
      <c r="AI56">
        <v>5139</v>
      </c>
      <c r="AJ56" t="s">
        <v>11686</v>
      </c>
      <c r="AK56" t="s">
        <v>14</v>
      </c>
      <c r="AL56" t="s">
        <v>13</v>
      </c>
    </row>
    <row r="57" spans="1:38">
      <c r="A57" t="s">
        <v>3889</v>
      </c>
      <c r="B57" s="2">
        <v>44699.535243055601</v>
      </c>
      <c r="C57" t="s">
        <v>443</v>
      </c>
      <c r="D57">
        <v>963</v>
      </c>
      <c r="E57" t="s">
        <v>3890</v>
      </c>
      <c r="F57" t="s">
        <v>33</v>
      </c>
      <c r="G57">
        <v>1653032376124</v>
      </c>
      <c r="H57" s="21">
        <v>0.281712962962963</v>
      </c>
      <c r="I57" s="2">
        <v>44886.281712962998</v>
      </c>
      <c r="J57" s="22">
        <v>44886</v>
      </c>
      <c r="K57" t="s">
        <v>437</v>
      </c>
      <c r="L57" t="s">
        <v>12</v>
      </c>
      <c r="M57" t="s">
        <v>435</v>
      </c>
      <c r="N57" t="s">
        <v>206</v>
      </c>
      <c r="O57" t="s">
        <v>38</v>
      </c>
      <c r="P57" t="s">
        <v>38</v>
      </c>
      <c r="Q57" t="s">
        <v>207</v>
      </c>
      <c r="R57" t="s">
        <v>38</v>
      </c>
      <c r="S57" t="s">
        <v>208</v>
      </c>
      <c r="T57" t="s">
        <v>209</v>
      </c>
      <c r="U57" s="2">
        <v>45107.691574074102</v>
      </c>
      <c r="V57" t="s">
        <v>13</v>
      </c>
      <c r="W57" t="s">
        <v>34</v>
      </c>
      <c r="X57">
        <v>6</v>
      </c>
      <c r="Y57" t="s">
        <v>11684</v>
      </c>
      <c r="Z57" s="2">
        <v>44887.5625</v>
      </c>
      <c r="AA57" s="22">
        <v>44886</v>
      </c>
      <c r="AB57" t="b">
        <v>1</v>
      </c>
      <c r="AC57">
        <v>0.5</v>
      </c>
      <c r="AD57" s="2">
        <v>44887.5625</v>
      </c>
      <c r="AE57" s="2">
        <v>44886.416666666701</v>
      </c>
      <c r="AF57" s="2">
        <v>44886.770833333299</v>
      </c>
      <c r="AG57" s="2">
        <v>44887.416666666701</v>
      </c>
      <c r="AH57" t="s">
        <v>11685</v>
      </c>
      <c r="AI57">
        <v>5284</v>
      </c>
      <c r="AJ57" t="s">
        <v>11686</v>
      </c>
      <c r="AK57" t="s">
        <v>14</v>
      </c>
      <c r="AL57" t="s">
        <v>13</v>
      </c>
    </row>
    <row r="58" spans="1:38">
      <c r="A58" t="s">
        <v>3853</v>
      </c>
      <c r="B58" s="2">
        <v>44699.576365740701</v>
      </c>
      <c r="C58" t="s">
        <v>979</v>
      </c>
      <c r="D58">
        <v>675</v>
      </c>
      <c r="E58" t="s">
        <v>3854</v>
      </c>
      <c r="F58" t="s">
        <v>33</v>
      </c>
      <c r="G58">
        <v>1653044915628</v>
      </c>
      <c r="H58" s="21">
        <v>0.8</v>
      </c>
      <c r="I58" s="2">
        <v>44886.8</v>
      </c>
      <c r="J58" s="22">
        <v>44886</v>
      </c>
      <c r="K58" t="s">
        <v>437</v>
      </c>
      <c r="L58" t="s">
        <v>12</v>
      </c>
      <c r="M58" t="s">
        <v>435</v>
      </c>
      <c r="N58" t="s">
        <v>206</v>
      </c>
      <c r="O58" t="s">
        <v>38</v>
      </c>
      <c r="P58" t="s">
        <v>38</v>
      </c>
      <c r="Q58" t="s">
        <v>207</v>
      </c>
      <c r="R58" t="s">
        <v>38</v>
      </c>
      <c r="S58" t="s">
        <v>208</v>
      </c>
      <c r="T58" t="s">
        <v>209</v>
      </c>
      <c r="U58" s="2">
        <v>45107.691574074102</v>
      </c>
      <c r="V58" t="s">
        <v>13</v>
      </c>
      <c r="W58" t="s">
        <v>34</v>
      </c>
      <c r="X58">
        <v>19</v>
      </c>
      <c r="Y58" t="s">
        <v>11684</v>
      </c>
      <c r="Z58" s="2">
        <v>44887.945833333302</v>
      </c>
      <c r="AA58" s="22">
        <v>44886</v>
      </c>
      <c r="AB58" t="b">
        <v>1</v>
      </c>
      <c r="AC58">
        <v>0.5</v>
      </c>
      <c r="AD58" s="2">
        <v>44887.945833333302</v>
      </c>
      <c r="AE58" s="2">
        <v>44886.416666666701</v>
      </c>
      <c r="AF58" s="2">
        <v>44886.770833333299</v>
      </c>
      <c r="AG58" s="2">
        <v>44887.416666666701</v>
      </c>
      <c r="AH58" t="s">
        <v>11685</v>
      </c>
      <c r="AI58">
        <v>5274</v>
      </c>
      <c r="AJ58" t="s">
        <v>11686</v>
      </c>
      <c r="AK58" t="s">
        <v>14</v>
      </c>
      <c r="AL58" t="s">
        <v>13</v>
      </c>
    </row>
    <row r="59" spans="1:38">
      <c r="A59" t="s">
        <v>3847</v>
      </c>
      <c r="B59" s="2">
        <v>44701.612534722197</v>
      </c>
      <c r="C59" t="s">
        <v>435</v>
      </c>
      <c r="D59">
        <v>1850</v>
      </c>
      <c r="E59" t="s">
        <v>3848</v>
      </c>
      <c r="F59" t="s">
        <v>33</v>
      </c>
      <c r="G59">
        <v>1653039411827</v>
      </c>
      <c r="H59" s="21">
        <v>0.95584490740740702</v>
      </c>
      <c r="I59" s="2">
        <v>44888.955844907403</v>
      </c>
      <c r="J59" s="22">
        <v>44888</v>
      </c>
      <c r="K59" t="s">
        <v>437</v>
      </c>
      <c r="L59" t="s">
        <v>12</v>
      </c>
      <c r="M59" t="s">
        <v>435</v>
      </c>
      <c r="N59" t="s">
        <v>206</v>
      </c>
      <c r="O59" t="s">
        <v>38</v>
      </c>
      <c r="P59" t="s">
        <v>38</v>
      </c>
      <c r="Q59" t="s">
        <v>207</v>
      </c>
      <c r="R59" t="s">
        <v>38</v>
      </c>
      <c r="S59" t="s">
        <v>208</v>
      </c>
      <c r="T59" t="s">
        <v>209</v>
      </c>
      <c r="U59" s="2">
        <v>45107.691574074102</v>
      </c>
      <c r="V59" t="s">
        <v>13</v>
      </c>
      <c r="W59" t="s">
        <v>34</v>
      </c>
      <c r="X59">
        <v>22</v>
      </c>
      <c r="Y59" t="s">
        <v>11684</v>
      </c>
      <c r="Z59" s="2">
        <v>44890.101678240702</v>
      </c>
      <c r="AA59" s="22">
        <v>44888</v>
      </c>
      <c r="AB59" t="b">
        <v>1</v>
      </c>
      <c r="AC59">
        <v>0.5</v>
      </c>
      <c r="AD59" s="2">
        <v>44890.101678240702</v>
      </c>
      <c r="AE59" s="2">
        <v>44888.416666666701</v>
      </c>
      <c r="AF59" s="2">
        <v>44888.770833333299</v>
      </c>
      <c r="AG59" s="2">
        <v>44889.416666666701</v>
      </c>
      <c r="AH59" t="s">
        <v>11685</v>
      </c>
      <c r="AI59">
        <v>5223</v>
      </c>
      <c r="AJ59" t="s">
        <v>11686</v>
      </c>
      <c r="AK59" t="s">
        <v>14</v>
      </c>
      <c r="AL59" t="s">
        <v>13</v>
      </c>
    </row>
    <row r="60" spans="1:38">
      <c r="A60" t="s">
        <v>3801</v>
      </c>
      <c r="B60" s="2">
        <v>44700.615266203698</v>
      </c>
      <c r="C60" t="s">
        <v>443</v>
      </c>
      <c r="D60">
        <v>649</v>
      </c>
      <c r="E60" t="s">
        <v>3802</v>
      </c>
      <c r="F60" t="s">
        <v>33</v>
      </c>
      <c r="G60">
        <v>1653032804026</v>
      </c>
      <c r="H60" s="21">
        <v>0.63003472222222201</v>
      </c>
      <c r="I60" s="2">
        <v>44888.630034722199</v>
      </c>
      <c r="J60" s="22">
        <v>44888</v>
      </c>
      <c r="K60" t="s">
        <v>437</v>
      </c>
      <c r="L60" t="s">
        <v>12</v>
      </c>
      <c r="M60" t="s">
        <v>435</v>
      </c>
      <c r="N60" t="s">
        <v>206</v>
      </c>
      <c r="O60" t="s">
        <v>38</v>
      </c>
      <c r="P60" t="s">
        <v>38</v>
      </c>
      <c r="Q60" t="s">
        <v>207</v>
      </c>
      <c r="R60" t="s">
        <v>38</v>
      </c>
      <c r="S60" t="s">
        <v>208</v>
      </c>
      <c r="T60" t="s">
        <v>209</v>
      </c>
      <c r="U60" s="2">
        <v>45107.691574074102</v>
      </c>
      <c r="V60" t="s">
        <v>13</v>
      </c>
      <c r="W60" t="s">
        <v>34</v>
      </c>
      <c r="X60">
        <v>15</v>
      </c>
      <c r="Y60" t="s">
        <v>11684</v>
      </c>
      <c r="Z60" s="2">
        <v>44889.7758680556</v>
      </c>
      <c r="AA60" s="22">
        <v>44888</v>
      </c>
      <c r="AB60" t="b">
        <v>1</v>
      </c>
      <c r="AC60">
        <v>0.5</v>
      </c>
      <c r="AD60" s="2">
        <v>44889.7758680556</v>
      </c>
      <c r="AE60" s="2">
        <v>44888.416666666701</v>
      </c>
      <c r="AF60" s="2">
        <v>44888.770833333299</v>
      </c>
      <c r="AG60" s="2">
        <v>44889.416666666701</v>
      </c>
      <c r="AH60" t="s">
        <v>11685</v>
      </c>
      <c r="AI60">
        <v>5230</v>
      </c>
      <c r="AJ60" t="s">
        <v>11686</v>
      </c>
      <c r="AK60" t="s">
        <v>14</v>
      </c>
      <c r="AL60" t="s">
        <v>13</v>
      </c>
    </row>
    <row r="61" spans="1:38">
      <c r="A61" t="s">
        <v>3595</v>
      </c>
      <c r="B61" s="2">
        <v>44701.535856481503</v>
      </c>
      <c r="C61" t="s">
        <v>435</v>
      </c>
      <c r="D61">
        <v>241</v>
      </c>
      <c r="E61" t="s">
        <v>3596</v>
      </c>
      <c r="F61" t="s">
        <v>33</v>
      </c>
      <c r="G61">
        <v>1653031623124</v>
      </c>
      <c r="H61" s="21">
        <v>4.4490740740740699E-2</v>
      </c>
      <c r="I61" s="2">
        <v>44886.0444907407</v>
      </c>
      <c r="J61" s="22">
        <v>44886</v>
      </c>
      <c r="K61" t="s">
        <v>437</v>
      </c>
      <c r="L61" t="s">
        <v>12</v>
      </c>
      <c r="M61" t="s">
        <v>435</v>
      </c>
      <c r="N61" t="s">
        <v>206</v>
      </c>
      <c r="O61" t="s">
        <v>38</v>
      </c>
      <c r="P61" t="s">
        <v>38</v>
      </c>
      <c r="Q61" t="s">
        <v>207</v>
      </c>
      <c r="R61" t="s">
        <v>38</v>
      </c>
      <c r="S61" t="s">
        <v>208</v>
      </c>
      <c r="T61" t="s">
        <v>209</v>
      </c>
      <c r="U61" s="2">
        <v>45107.691574074102</v>
      </c>
      <c r="V61" t="s">
        <v>13</v>
      </c>
      <c r="W61" t="s">
        <v>34</v>
      </c>
      <c r="X61">
        <v>1</v>
      </c>
      <c r="Y61" t="s">
        <v>11684</v>
      </c>
      <c r="Z61" s="2">
        <v>44887.5625</v>
      </c>
      <c r="AA61" s="22">
        <v>44886</v>
      </c>
      <c r="AB61" t="b">
        <v>1</v>
      </c>
      <c r="AC61">
        <v>0.5</v>
      </c>
      <c r="AD61" s="2">
        <v>44887.5625</v>
      </c>
      <c r="AE61" s="2">
        <v>44886.416666666701</v>
      </c>
      <c r="AF61" s="2">
        <v>44886.770833333299</v>
      </c>
      <c r="AG61" s="2">
        <v>44887.416666666701</v>
      </c>
      <c r="AH61" t="s">
        <v>11685</v>
      </c>
      <c r="AI61">
        <v>5284</v>
      </c>
      <c r="AJ61" t="s">
        <v>11686</v>
      </c>
      <c r="AK61" t="s">
        <v>14</v>
      </c>
      <c r="AL61" t="s">
        <v>13</v>
      </c>
    </row>
    <row r="62" spans="1:38">
      <c r="A62" t="s">
        <v>3418</v>
      </c>
      <c r="B62" s="2">
        <v>44700.636018518497</v>
      </c>
      <c r="C62" t="s">
        <v>1108</v>
      </c>
      <c r="D62">
        <v>1073</v>
      </c>
      <c r="E62" t="s">
        <v>3419</v>
      </c>
      <c r="F62" t="s">
        <v>46</v>
      </c>
      <c r="G62">
        <v>1653032587610</v>
      </c>
      <c r="H62" s="21">
        <v>0.57298611111111097</v>
      </c>
      <c r="I62" s="2">
        <v>44881.572986111103</v>
      </c>
      <c r="J62" s="22">
        <v>44881</v>
      </c>
      <c r="K62" t="s">
        <v>437</v>
      </c>
      <c r="L62" t="s">
        <v>12</v>
      </c>
      <c r="M62" t="s">
        <v>435</v>
      </c>
      <c r="N62" t="s">
        <v>215</v>
      </c>
      <c r="O62" t="s">
        <v>38</v>
      </c>
      <c r="P62" t="s">
        <v>38</v>
      </c>
      <c r="Q62" t="s">
        <v>207</v>
      </c>
      <c r="R62" t="s">
        <v>38</v>
      </c>
      <c r="S62" t="s">
        <v>208</v>
      </c>
      <c r="T62" t="s">
        <v>209</v>
      </c>
      <c r="U62" s="2">
        <v>45107.691574074102</v>
      </c>
      <c r="V62" t="s">
        <v>13</v>
      </c>
      <c r="W62" t="s">
        <v>34</v>
      </c>
      <c r="X62">
        <v>13</v>
      </c>
      <c r="Y62" t="s">
        <v>11684</v>
      </c>
      <c r="Z62" s="2">
        <v>44882.718819444402</v>
      </c>
      <c r="AA62" s="22">
        <v>44881</v>
      </c>
      <c r="AB62" t="b">
        <v>1</v>
      </c>
      <c r="AC62">
        <v>0.5</v>
      </c>
      <c r="AD62" s="2">
        <v>44882.718819444402</v>
      </c>
      <c r="AE62" s="2">
        <v>44881.416666666701</v>
      </c>
      <c r="AF62" s="2">
        <v>44881.770833333299</v>
      </c>
      <c r="AG62" s="2">
        <v>44882.416666666701</v>
      </c>
      <c r="AH62" t="s">
        <v>11685</v>
      </c>
      <c r="AI62">
        <v>5400</v>
      </c>
      <c r="AJ62" t="s">
        <v>11686</v>
      </c>
      <c r="AK62" t="s">
        <v>14</v>
      </c>
      <c r="AL62" t="s">
        <v>13</v>
      </c>
    </row>
    <row r="63" spans="1:38">
      <c r="A63" t="s">
        <v>3266</v>
      </c>
      <c r="B63" s="2">
        <v>44700.649479166699</v>
      </c>
      <c r="C63" t="s">
        <v>950</v>
      </c>
      <c r="D63">
        <v>1704</v>
      </c>
      <c r="E63" t="s">
        <v>3267</v>
      </c>
      <c r="F63" t="s">
        <v>33</v>
      </c>
      <c r="G63">
        <v>1653044665373</v>
      </c>
      <c r="H63" s="21">
        <v>0.13575231481481501</v>
      </c>
      <c r="I63" s="2">
        <v>44884.135752314804</v>
      </c>
      <c r="J63" s="22">
        <v>44884</v>
      </c>
      <c r="K63" t="s">
        <v>437</v>
      </c>
      <c r="L63" t="s">
        <v>12</v>
      </c>
      <c r="M63" t="s">
        <v>435</v>
      </c>
      <c r="N63" t="s">
        <v>206</v>
      </c>
      <c r="O63" t="s">
        <v>38</v>
      </c>
      <c r="P63" t="s">
        <v>38</v>
      </c>
      <c r="Q63" t="s">
        <v>207</v>
      </c>
      <c r="R63" t="s">
        <v>38</v>
      </c>
      <c r="S63" t="s">
        <v>208</v>
      </c>
      <c r="T63" t="s">
        <v>209</v>
      </c>
      <c r="U63" s="2">
        <v>45107.691574074102</v>
      </c>
      <c r="V63" t="s">
        <v>13</v>
      </c>
      <c r="W63" t="s">
        <v>34</v>
      </c>
      <c r="X63">
        <v>3</v>
      </c>
      <c r="Y63" t="s">
        <v>11684</v>
      </c>
      <c r="Z63" s="2">
        <v>44886.5625</v>
      </c>
      <c r="AA63" s="22">
        <v>44884</v>
      </c>
      <c r="AB63" t="b">
        <v>1</v>
      </c>
      <c r="AC63">
        <v>0.5</v>
      </c>
      <c r="AD63" s="2">
        <v>44886.5625</v>
      </c>
      <c r="AE63" s="2">
        <v>44884.416666666701</v>
      </c>
      <c r="AF63" s="2">
        <v>44884.770833333299</v>
      </c>
      <c r="AG63" s="2">
        <v>44886.416666666701</v>
      </c>
      <c r="AH63" t="s">
        <v>11685</v>
      </c>
      <c r="AI63">
        <v>5308</v>
      </c>
      <c r="AJ63" t="s">
        <v>11686</v>
      </c>
      <c r="AK63" t="s">
        <v>14</v>
      </c>
      <c r="AL63" t="s">
        <v>13</v>
      </c>
    </row>
    <row r="64" spans="1:38">
      <c r="A64" t="s">
        <v>3246</v>
      </c>
      <c r="B64" s="2">
        <v>44700.4778240741</v>
      </c>
      <c r="C64" t="s">
        <v>979</v>
      </c>
      <c r="D64">
        <v>467</v>
      </c>
      <c r="E64" t="s">
        <v>3247</v>
      </c>
      <c r="F64" t="s">
        <v>33</v>
      </c>
      <c r="G64">
        <v>1653044005166</v>
      </c>
      <c r="H64" s="21">
        <v>0.17958333333333301</v>
      </c>
      <c r="I64" s="2">
        <v>44882.179583333302</v>
      </c>
      <c r="J64" s="22">
        <v>44882</v>
      </c>
      <c r="K64" t="s">
        <v>437</v>
      </c>
      <c r="L64" t="s">
        <v>12</v>
      </c>
      <c r="M64" t="s">
        <v>435</v>
      </c>
      <c r="N64" t="s">
        <v>206</v>
      </c>
      <c r="O64" t="s">
        <v>38</v>
      </c>
      <c r="P64" t="s">
        <v>38</v>
      </c>
      <c r="Q64" t="s">
        <v>207</v>
      </c>
      <c r="R64" t="s">
        <v>38</v>
      </c>
      <c r="S64" t="s">
        <v>208</v>
      </c>
      <c r="T64" t="s">
        <v>209</v>
      </c>
      <c r="U64" s="2">
        <v>45107.691574074102</v>
      </c>
      <c r="V64" t="s">
        <v>13</v>
      </c>
      <c r="W64" t="s">
        <v>34</v>
      </c>
      <c r="X64">
        <v>4</v>
      </c>
      <c r="Y64" t="s">
        <v>11684</v>
      </c>
      <c r="Z64" s="2">
        <v>44883.5625</v>
      </c>
      <c r="AA64" s="22">
        <v>44882</v>
      </c>
      <c r="AB64" t="b">
        <v>1</v>
      </c>
      <c r="AC64">
        <v>0.5</v>
      </c>
      <c r="AD64" s="2">
        <v>44883.5625</v>
      </c>
      <c r="AE64" s="2">
        <v>44882.416666666701</v>
      </c>
      <c r="AF64" s="2">
        <v>44882.770833333299</v>
      </c>
      <c r="AG64" s="2">
        <v>44883.416666666701</v>
      </c>
      <c r="AH64" t="s">
        <v>11685</v>
      </c>
      <c r="AI64">
        <v>5380</v>
      </c>
      <c r="AJ64" t="s">
        <v>11686</v>
      </c>
      <c r="AK64" t="s">
        <v>14</v>
      </c>
      <c r="AL64" t="s">
        <v>13</v>
      </c>
    </row>
    <row r="65" spans="1:38">
      <c r="A65" t="s">
        <v>3238</v>
      </c>
      <c r="B65" s="2">
        <v>44700.646828703699</v>
      </c>
      <c r="C65" t="s">
        <v>950</v>
      </c>
      <c r="D65">
        <v>1246</v>
      </c>
      <c r="E65" t="s">
        <v>3239</v>
      </c>
      <c r="F65" t="s">
        <v>33</v>
      </c>
      <c r="G65">
        <v>1653044665373</v>
      </c>
      <c r="H65" s="21">
        <v>0.84813657407407395</v>
      </c>
      <c r="I65" s="2">
        <v>44887.848136574103</v>
      </c>
      <c r="J65" s="22">
        <v>44887</v>
      </c>
      <c r="K65" t="s">
        <v>437</v>
      </c>
      <c r="L65" t="s">
        <v>12</v>
      </c>
      <c r="M65" t="s">
        <v>435</v>
      </c>
      <c r="N65" t="s">
        <v>206</v>
      </c>
      <c r="O65" t="s">
        <v>38</v>
      </c>
      <c r="P65" t="s">
        <v>38</v>
      </c>
      <c r="Q65" t="s">
        <v>207</v>
      </c>
      <c r="R65" t="s">
        <v>38</v>
      </c>
      <c r="S65" t="s">
        <v>208</v>
      </c>
      <c r="T65" t="s">
        <v>209</v>
      </c>
      <c r="U65" s="2">
        <v>45107.691574074102</v>
      </c>
      <c r="V65" t="s">
        <v>13</v>
      </c>
      <c r="W65" t="s">
        <v>34</v>
      </c>
      <c r="X65">
        <v>20</v>
      </c>
      <c r="Y65" t="s">
        <v>11684</v>
      </c>
      <c r="Z65" s="2">
        <v>44888.993969907402</v>
      </c>
      <c r="AA65" s="22">
        <v>44887</v>
      </c>
      <c r="AB65" t="b">
        <v>1</v>
      </c>
      <c r="AC65">
        <v>0.5</v>
      </c>
      <c r="AD65" s="2">
        <v>44888.993969907402</v>
      </c>
      <c r="AE65" s="2">
        <v>44887.416666666701</v>
      </c>
      <c r="AF65" s="2">
        <v>44887.770833333299</v>
      </c>
      <c r="AG65" s="2">
        <v>44888.416666666701</v>
      </c>
      <c r="AH65" t="s">
        <v>11685</v>
      </c>
      <c r="AI65">
        <v>5249</v>
      </c>
      <c r="AJ65" t="s">
        <v>11686</v>
      </c>
      <c r="AK65" t="s">
        <v>14</v>
      </c>
      <c r="AL65" t="s">
        <v>13</v>
      </c>
    </row>
    <row r="66" spans="1:38">
      <c r="A66" t="s">
        <v>3236</v>
      </c>
      <c r="B66" s="2">
        <v>44699.642037037003</v>
      </c>
      <c r="C66" t="s">
        <v>979</v>
      </c>
      <c r="D66">
        <v>898</v>
      </c>
      <c r="E66" t="s">
        <v>3237</v>
      </c>
      <c r="F66" t="s">
        <v>33</v>
      </c>
      <c r="G66">
        <v>1653044915628</v>
      </c>
      <c r="H66" s="21">
        <v>0.98556712962963</v>
      </c>
      <c r="I66" s="2">
        <v>44884.985567129603</v>
      </c>
      <c r="J66" s="22">
        <v>44884</v>
      </c>
      <c r="K66" t="s">
        <v>437</v>
      </c>
      <c r="L66" t="s">
        <v>12</v>
      </c>
      <c r="M66" t="s">
        <v>435</v>
      </c>
      <c r="N66" t="s">
        <v>206</v>
      </c>
      <c r="O66" t="s">
        <v>38</v>
      </c>
      <c r="P66" t="s">
        <v>38</v>
      </c>
      <c r="Q66" t="s">
        <v>207</v>
      </c>
      <c r="R66" t="s">
        <v>38</v>
      </c>
      <c r="S66" t="s">
        <v>208</v>
      </c>
      <c r="T66" t="s">
        <v>209</v>
      </c>
      <c r="U66" s="2">
        <v>45107.691574074102</v>
      </c>
      <c r="V66" t="s">
        <v>13</v>
      </c>
      <c r="W66" t="s">
        <v>34</v>
      </c>
      <c r="X66">
        <v>23</v>
      </c>
      <c r="Y66" t="s">
        <v>11684</v>
      </c>
      <c r="Z66" s="2">
        <v>44887.131400462997</v>
      </c>
      <c r="AA66" s="22">
        <v>44884</v>
      </c>
      <c r="AB66" t="b">
        <v>1</v>
      </c>
      <c r="AC66">
        <v>0.5</v>
      </c>
      <c r="AD66" s="2">
        <v>44887.131400462997</v>
      </c>
      <c r="AE66" s="2">
        <v>44884.416666666701</v>
      </c>
      <c r="AF66" s="2">
        <v>44884.770833333299</v>
      </c>
      <c r="AG66" s="2">
        <v>44886.416666666701</v>
      </c>
      <c r="AH66" t="s">
        <v>11685</v>
      </c>
      <c r="AI66">
        <v>5294</v>
      </c>
      <c r="AJ66" t="s">
        <v>11686</v>
      </c>
      <c r="AK66" t="s">
        <v>14</v>
      </c>
      <c r="AL66" t="s">
        <v>13</v>
      </c>
    </row>
    <row r="67" spans="1:38">
      <c r="A67" t="s">
        <v>3196</v>
      </c>
      <c r="B67" s="2">
        <v>44701.6175</v>
      </c>
      <c r="C67" t="s">
        <v>435</v>
      </c>
      <c r="D67">
        <v>366</v>
      </c>
      <c r="E67" t="s">
        <v>3197</v>
      </c>
      <c r="F67" t="s">
        <v>33</v>
      </c>
      <c r="G67">
        <v>1653039411827</v>
      </c>
      <c r="H67" s="21">
        <v>0.88180555555555595</v>
      </c>
      <c r="I67" s="2">
        <v>44885.881805555597</v>
      </c>
      <c r="J67" s="22">
        <v>44885</v>
      </c>
      <c r="K67" t="s">
        <v>437</v>
      </c>
      <c r="L67" t="s">
        <v>12</v>
      </c>
      <c r="M67" t="s">
        <v>435</v>
      </c>
      <c r="N67" t="s">
        <v>206</v>
      </c>
      <c r="O67" t="s">
        <v>38</v>
      </c>
      <c r="P67" t="s">
        <v>38</v>
      </c>
      <c r="Q67" t="s">
        <v>207</v>
      </c>
      <c r="R67" t="s">
        <v>38</v>
      </c>
      <c r="S67" t="s">
        <v>208</v>
      </c>
      <c r="T67" t="s">
        <v>209</v>
      </c>
      <c r="U67" s="2">
        <v>45107.691574074102</v>
      </c>
      <c r="V67" t="s">
        <v>13</v>
      </c>
      <c r="W67" t="s">
        <v>34</v>
      </c>
      <c r="X67">
        <v>21</v>
      </c>
      <c r="Y67" t="s">
        <v>11684</v>
      </c>
      <c r="Z67" s="2">
        <v>44885.916666666701</v>
      </c>
      <c r="AA67" s="22">
        <v>44885</v>
      </c>
      <c r="AB67" t="b">
        <v>0</v>
      </c>
      <c r="AC67">
        <v>0.5</v>
      </c>
      <c r="AD67" s="2">
        <v>44885.916666666701</v>
      </c>
      <c r="AE67" s="2">
        <v>44885.416666666701</v>
      </c>
      <c r="AF67" s="2">
        <v>44885.770833333299</v>
      </c>
      <c r="AG67" s="2">
        <v>44886.416666666701</v>
      </c>
      <c r="AH67" t="s">
        <v>11685</v>
      </c>
      <c r="AI67">
        <v>5323</v>
      </c>
      <c r="AJ67" t="s">
        <v>11686</v>
      </c>
      <c r="AK67" t="s">
        <v>14</v>
      </c>
      <c r="AL67" t="s">
        <v>13</v>
      </c>
    </row>
    <row r="68" spans="1:38">
      <c r="A68" t="s">
        <v>2576</v>
      </c>
      <c r="B68" s="2">
        <v>44699.456087963001</v>
      </c>
      <c r="C68" t="s">
        <v>979</v>
      </c>
      <c r="D68">
        <v>71</v>
      </c>
      <c r="E68" t="s">
        <v>2577</v>
      </c>
      <c r="F68" t="s">
        <v>33</v>
      </c>
      <c r="G68">
        <v>1653044915628</v>
      </c>
      <c r="H68" s="21">
        <v>4.6446759259259299E-2</v>
      </c>
      <c r="I68" s="2">
        <v>44884.046446759297</v>
      </c>
      <c r="J68" s="22">
        <v>44884</v>
      </c>
      <c r="K68" t="s">
        <v>437</v>
      </c>
      <c r="L68" t="s">
        <v>12</v>
      </c>
      <c r="M68" t="s">
        <v>435</v>
      </c>
      <c r="N68" t="s">
        <v>206</v>
      </c>
      <c r="O68" t="s">
        <v>38</v>
      </c>
      <c r="P68" t="s">
        <v>38</v>
      </c>
      <c r="Q68" t="s">
        <v>207</v>
      </c>
      <c r="R68" t="s">
        <v>38</v>
      </c>
      <c r="S68" t="s">
        <v>208</v>
      </c>
      <c r="T68" t="s">
        <v>209</v>
      </c>
      <c r="U68" s="2">
        <v>45107.691574074102</v>
      </c>
      <c r="V68" t="s">
        <v>13</v>
      </c>
      <c r="W68" t="s">
        <v>34</v>
      </c>
      <c r="X68">
        <v>1</v>
      </c>
      <c r="Y68" t="s">
        <v>11684</v>
      </c>
      <c r="Z68" s="2">
        <v>44886.5625</v>
      </c>
      <c r="AA68" s="22">
        <v>44884</v>
      </c>
      <c r="AB68" t="b">
        <v>1</v>
      </c>
      <c r="AC68">
        <v>0.5</v>
      </c>
      <c r="AD68" s="2">
        <v>44886.5625</v>
      </c>
      <c r="AE68" s="2">
        <v>44884.416666666701</v>
      </c>
      <c r="AF68" s="2">
        <v>44884.770833333299</v>
      </c>
      <c r="AG68" s="2">
        <v>44886.416666666701</v>
      </c>
      <c r="AH68" t="s">
        <v>11685</v>
      </c>
      <c r="AI68">
        <v>5308</v>
      </c>
      <c r="AJ68" t="s">
        <v>11686</v>
      </c>
      <c r="AK68" t="s">
        <v>14</v>
      </c>
      <c r="AL68" t="s">
        <v>13</v>
      </c>
    </row>
    <row r="69" spans="1:38">
      <c r="A69" t="s">
        <v>2562</v>
      </c>
      <c r="B69" s="2">
        <v>44701.631180555603</v>
      </c>
      <c r="C69" t="s">
        <v>435</v>
      </c>
      <c r="D69">
        <v>1477</v>
      </c>
      <c r="E69" t="s">
        <v>2563</v>
      </c>
      <c r="F69" t="s">
        <v>33</v>
      </c>
      <c r="G69">
        <v>1653039411827</v>
      </c>
      <c r="H69" s="21">
        <v>0.81718749999999996</v>
      </c>
      <c r="I69" s="2">
        <v>44886.817187499997</v>
      </c>
      <c r="J69" s="22">
        <v>44886</v>
      </c>
      <c r="K69" t="s">
        <v>437</v>
      </c>
      <c r="L69" t="s">
        <v>12</v>
      </c>
      <c r="M69" t="s">
        <v>435</v>
      </c>
      <c r="N69" t="s">
        <v>206</v>
      </c>
      <c r="O69" t="s">
        <v>38</v>
      </c>
      <c r="P69" t="s">
        <v>38</v>
      </c>
      <c r="Q69" t="s">
        <v>207</v>
      </c>
      <c r="R69" t="s">
        <v>38</v>
      </c>
      <c r="S69" t="s">
        <v>208</v>
      </c>
      <c r="T69" t="s">
        <v>209</v>
      </c>
      <c r="U69" s="2">
        <v>45107.691574074102</v>
      </c>
      <c r="V69" t="s">
        <v>13</v>
      </c>
      <c r="W69" t="s">
        <v>34</v>
      </c>
      <c r="X69">
        <v>19</v>
      </c>
      <c r="Y69" t="s">
        <v>11684</v>
      </c>
      <c r="Z69" s="2">
        <v>44887.963020833296</v>
      </c>
      <c r="AA69" s="22">
        <v>44886</v>
      </c>
      <c r="AB69" t="b">
        <v>1</v>
      </c>
      <c r="AC69">
        <v>0.5</v>
      </c>
      <c r="AD69" s="2">
        <v>44887.963020833296</v>
      </c>
      <c r="AE69" s="2">
        <v>44886.416666666701</v>
      </c>
      <c r="AF69" s="2">
        <v>44886.770833333299</v>
      </c>
      <c r="AG69" s="2">
        <v>44887.416666666701</v>
      </c>
      <c r="AH69" t="s">
        <v>11685</v>
      </c>
      <c r="AI69">
        <v>5274</v>
      </c>
      <c r="AJ69" t="s">
        <v>11686</v>
      </c>
      <c r="AK69" t="s">
        <v>14</v>
      </c>
      <c r="AL69" t="s">
        <v>13</v>
      </c>
    </row>
    <row r="70" spans="1:38">
      <c r="A70" t="s">
        <v>2542</v>
      </c>
      <c r="B70" s="2">
        <v>44700.4786805556</v>
      </c>
      <c r="C70" t="s">
        <v>979</v>
      </c>
      <c r="D70">
        <v>205</v>
      </c>
      <c r="E70" t="s">
        <v>2543</v>
      </c>
      <c r="F70" t="s">
        <v>33</v>
      </c>
      <c r="G70">
        <v>1653044005166</v>
      </c>
      <c r="H70" s="21">
        <v>0.25846064814814801</v>
      </c>
      <c r="I70" s="2">
        <v>44890.258460648103</v>
      </c>
      <c r="J70" s="22">
        <v>44890</v>
      </c>
      <c r="K70" t="s">
        <v>437</v>
      </c>
      <c r="L70" t="s">
        <v>12</v>
      </c>
      <c r="M70" t="s">
        <v>435</v>
      </c>
      <c r="N70" t="s">
        <v>206</v>
      </c>
      <c r="O70" t="s">
        <v>38</v>
      </c>
      <c r="P70" t="s">
        <v>38</v>
      </c>
      <c r="Q70" t="s">
        <v>207</v>
      </c>
      <c r="R70" t="s">
        <v>38</v>
      </c>
      <c r="S70" t="s">
        <v>208</v>
      </c>
      <c r="T70" t="s">
        <v>209</v>
      </c>
      <c r="U70" s="2">
        <v>45107.691574074102</v>
      </c>
      <c r="V70" t="s">
        <v>13</v>
      </c>
      <c r="W70" t="s">
        <v>34</v>
      </c>
      <c r="X70">
        <v>6</v>
      </c>
      <c r="Y70" t="s">
        <v>11684</v>
      </c>
      <c r="Z70" s="2">
        <v>44891.5625</v>
      </c>
      <c r="AA70" s="22">
        <v>44890</v>
      </c>
      <c r="AB70" t="b">
        <v>1</v>
      </c>
      <c r="AC70">
        <v>0.5</v>
      </c>
      <c r="AD70" s="2">
        <v>44891.5625</v>
      </c>
      <c r="AE70" s="2">
        <v>44890.416666666701</v>
      </c>
      <c r="AF70" s="2">
        <v>44890.770833333299</v>
      </c>
      <c r="AG70" s="2">
        <v>44891.416666666701</v>
      </c>
      <c r="AH70" t="s">
        <v>11685</v>
      </c>
      <c r="AI70">
        <v>5188</v>
      </c>
      <c r="AJ70" t="s">
        <v>11686</v>
      </c>
      <c r="AK70" t="s">
        <v>14</v>
      </c>
      <c r="AL70" t="s">
        <v>13</v>
      </c>
    </row>
    <row r="71" spans="1:38">
      <c r="A71" t="s">
        <v>2504</v>
      </c>
      <c r="B71" s="2">
        <v>44699.454907407402</v>
      </c>
      <c r="C71" t="s">
        <v>979</v>
      </c>
      <c r="D71">
        <v>410</v>
      </c>
      <c r="E71" t="s">
        <v>2505</v>
      </c>
      <c r="F71" t="s">
        <v>33</v>
      </c>
      <c r="G71">
        <v>1653044915628</v>
      </c>
      <c r="H71" s="21">
        <v>0.13869212962963001</v>
      </c>
      <c r="I71" s="2">
        <v>44889.1386921296</v>
      </c>
      <c r="J71" s="22">
        <v>44889</v>
      </c>
      <c r="K71" t="s">
        <v>437</v>
      </c>
      <c r="L71" t="s">
        <v>12</v>
      </c>
      <c r="M71" t="s">
        <v>435</v>
      </c>
      <c r="N71" t="s">
        <v>206</v>
      </c>
      <c r="O71" t="s">
        <v>38</v>
      </c>
      <c r="P71" t="s">
        <v>38</v>
      </c>
      <c r="Q71" t="s">
        <v>207</v>
      </c>
      <c r="R71" t="s">
        <v>38</v>
      </c>
      <c r="S71" t="s">
        <v>208</v>
      </c>
      <c r="T71" t="s">
        <v>209</v>
      </c>
      <c r="U71" s="2">
        <v>45107.691574074102</v>
      </c>
      <c r="V71" t="s">
        <v>13</v>
      </c>
      <c r="W71" t="s">
        <v>34</v>
      </c>
      <c r="X71">
        <v>3</v>
      </c>
      <c r="Y71" t="s">
        <v>11684</v>
      </c>
      <c r="Z71" s="2">
        <v>44890.5625</v>
      </c>
      <c r="AA71" s="22">
        <v>44889</v>
      </c>
      <c r="AB71" t="b">
        <v>1</v>
      </c>
      <c r="AC71">
        <v>0.5</v>
      </c>
      <c r="AD71" s="2">
        <v>44890.5625</v>
      </c>
      <c r="AE71" s="2">
        <v>44889.416666666701</v>
      </c>
      <c r="AF71" s="2">
        <v>44889.770833333299</v>
      </c>
      <c r="AG71" s="2">
        <v>44890.416666666701</v>
      </c>
      <c r="AH71" t="s">
        <v>11685</v>
      </c>
      <c r="AI71">
        <v>5212</v>
      </c>
      <c r="AJ71" t="s">
        <v>11686</v>
      </c>
      <c r="AK71" t="s">
        <v>14</v>
      </c>
      <c r="AL71" t="s">
        <v>13</v>
      </c>
    </row>
    <row r="72" spans="1:38">
      <c r="A72" t="s">
        <v>2494</v>
      </c>
      <c r="B72" s="2">
        <v>44700.4768287037</v>
      </c>
      <c r="C72" t="s">
        <v>979</v>
      </c>
      <c r="D72">
        <v>411</v>
      </c>
      <c r="E72" t="s">
        <v>2495</v>
      </c>
      <c r="F72" t="s">
        <v>33</v>
      </c>
      <c r="G72">
        <v>1653044005166</v>
      </c>
      <c r="H72" s="21">
        <v>3.5069444444444403E-2</v>
      </c>
      <c r="I72" s="2">
        <v>44888.035069444399</v>
      </c>
      <c r="J72" s="22">
        <v>44888</v>
      </c>
      <c r="K72" t="s">
        <v>437</v>
      </c>
      <c r="L72" t="s">
        <v>12</v>
      </c>
      <c r="M72" t="s">
        <v>435</v>
      </c>
      <c r="N72" t="s">
        <v>206</v>
      </c>
      <c r="O72" t="s">
        <v>38</v>
      </c>
      <c r="P72" t="s">
        <v>38</v>
      </c>
      <c r="Q72" t="s">
        <v>207</v>
      </c>
      <c r="R72" t="s">
        <v>38</v>
      </c>
      <c r="S72" t="s">
        <v>208</v>
      </c>
      <c r="T72" t="s">
        <v>209</v>
      </c>
      <c r="U72" s="2">
        <v>45107.691574074102</v>
      </c>
      <c r="V72" t="s">
        <v>13</v>
      </c>
      <c r="W72" t="s">
        <v>34</v>
      </c>
      <c r="X72">
        <v>0</v>
      </c>
      <c r="Y72" t="s">
        <v>11684</v>
      </c>
      <c r="Z72" s="2">
        <v>44889.5625</v>
      </c>
      <c r="AA72" s="22">
        <v>44888</v>
      </c>
      <c r="AB72" t="b">
        <v>1</v>
      </c>
      <c r="AC72">
        <v>0.5</v>
      </c>
      <c r="AD72" s="2">
        <v>44889.5625</v>
      </c>
      <c r="AE72" s="2">
        <v>44888.416666666701</v>
      </c>
      <c r="AF72" s="2">
        <v>44888.770833333299</v>
      </c>
      <c r="AG72" s="2">
        <v>44889.416666666701</v>
      </c>
      <c r="AH72" t="s">
        <v>11685</v>
      </c>
      <c r="AI72">
        <v>5236</v>
      </c>
      <c r="AJ72" t="s">
        <v>11686</v>
      </c>
      <c r="AK72" t="s">
        <v>14</v>
      </c>
      <c r="AL72" t="s">
        <v>13</v>
      </c>
    </row>
    <row r="73" spans="1:38">
      <c r="A73" t="s">
        <v>2470</v>
      </c>
      <c r="B73" s="2">
        <v>44700.659131944398</v>
      </c>
      <c r="C73" t="s">
        <v>950</v>
      </c>
      <c r="D73">
        <v>1778</v>
      </c>
      <c r="E73" t="s">
        <v>2471</v>
      </c>
      <c r="F73" t="s">
        <v>33</v>
      </c>
      <c r="G73">
        <v>1653044665373</v>
      </c>
      <c r="H73" s="21">
        <v>0.34324074074074101</v>
      </c>
      <c r="I73" s="2">
        <v>44890.343240740702</v>
      </c>
      <c r="J73" s="22">
        <v>44890</v>
      </c>
      <c r="K73" t="s">
        <v>437</v>
      </c>
      <c r="L73" t="s">
        <v>12</v>
      </c>
      <c r="M73" t="s">
        <v>435</v>
      </c>
      <c r="N73" t="s">
        <v>206</v>
      </c>
      <c r="O73" t="s">
        <v>38</v>
      </c>
      <c r="P73" t="s">
        <v>38</v>
      </c>
      <c r="Q73" t="s">
        <v>207</v>
      </c>
      <c r="R73" t="s">
        <v>38</v>
      </c>
      <c r="S73" t="s">
        <v>208</v>
      </c>
      <c r="T73" t="s">
        <v>209</v>
      </c>
      <c r="U73" s="2">
        <v>45107.691574074102</v>
      </c>
      <c r="V73" t="s">
        <v>13</v>
      </c>
      <c r="W73" t="s">
        <v>34</v>
      </c>
      <c r="X73">
        <v>8</v>
      </c>
      <c r="Y73" t="s">
        <v>11684</v>
      </c>
      <c r="Z73" s="2">
        <v>44891.5625</v>
      </c>
      <c r="AA73" s="22">
        <v>44890</v>
      </c>
      <c r="AB73" t="b">
        <v>1</v>
      </c>
      <c r="AC73">
        <v>0.5</v>
      </c>
      <c r="AD73" s="2">
        <v>44891.5625</v>
      </c>
      <c r="AE73" s="2">
        <v>44890.416666666701</v>
      </c>
      <c r="AF73" s="2">
        <v>44890.770833333299</v>
      </c>
      <c r="AG73" s="2">
        <v>44891.416666666701</v>
      </c>
      <c r="AH73" t="s">
        <v>11685</v>
      </c>
      <c r="AI73">
        <v>5188</v>
      </c>
      <c r="AJ73" t="s">
        <v>11686</v>
      </c>
      <c r="AK73" t="s">
        <v>14</v>
      </c>
      <c r="AL73" t="s">
        <v>13</v>
      </c>
    </row>
    <row r="74" spans="1:38">
      <c r="A74" t="s">
        <v>2462</v>
      </c>
      <c r="B74" s="2">
        <v>44700.639027777797</v>
      </c>
      <c r="C74" t="s">
        <v>979</v>
      </c>
      <c r="D74">
        <v>1915</v>
      </c>
      <c r="E74" t="s">
        <v>2463</v>
      </c>
      <c r="F74" t="s">
        <v>33</v>
      </c>
      <c r="G74">
        <v>1653044005166</v>
      </c>
      <c r="H74" s="21">
        <v>0.71649305555555598</v>
      </c>
      <c r="I74" s="2">
        <v>44887.716493055603</v>
      </c>
      <c r="J74" s="22">
        <v>44887</v>
      </c>
      <c r="K74" t="s">
        <v>437</v>
      </c>
      <c r="L74" t="s">
        <v>12</v>
      </c>
      <c r="M74" t="s">
        <v>435</v>
      </c>
      <c r="N74" t="s">
        <v>206</v>
      </c>
      <c r="O74" t="s">
        <v>38</v>
      </c>
      <c r="P74" t="s">
        <v>38</v>
      </c>
      <c r="Q74" t="s">
        <v>207</v>
      </c>
      <c r="R74" t="s">
        <v>38</v>
      </c>
      <c r="S74" t="s">
        <v>208</v>
      </c>
      <c r="T74" t="s">
        <v>209</v>
      </c>
      <c r="U74" s="2">
        <v>45107.691574074102</v>
      </c>
      <c r="V74" t="s">
        <v>13</v>
      </c>
      <c r="W74" t="s">
        <v>34</v>
      </c>
      <c r="X74">
        <v>17</v>
      </c>
      <c r="Y74" t="s">
        <v>11684</v>
      </c>
      <c r="Z74" s="2">
        <v>44888.862326388902</v>
      </c>
      <c r="AA74" s="22">
        <v>44887</v>
      </c>
      <c r="AB74" t="b">
        <v>1</v>
      </c>
      <c r="AC74">
        <v>0.5</v>
      </c>
      <c r="AD74" s="2">
        <v>44888.862326388902</v>
      </c>
      <c r="AE74" s="2">
        <v>44887.416666666701</v>
      </c>
      <c r="AF74" s="2">
        <v>44887.770833333299</v>
      </c>
      <c r="AG74" s="2">
        <v>44888.416666666701</v>
      </c>
      <c r="AH74" t="s">
        <v>11685</v>
      </c>
      <c r="AI74">
        <v>5252</v>
      </c>
      <c r="AJ74" t="s">
        <v>11686</v>
      </c>
      <c r="AK74" t="s">
        <v>14</v>
      </c>
      <c r="AL74" t="s">
        <v>13</v>
      </c>
    </row>
    <row r="75" spans="1:38">
      <c r="A75" t="s">
        <v>2436</v>
      </c>
      <c r="B75" s="2">
        <v>44701.613831018498</v>
      </c>
      <c r="C75" t="s">
        <v>435</v>
      </c>
      <c r="D75">
        <v>387</v>
      </c>
      <c r="E75" t="s">
        <v>2437</v>
      </c>
      <c r="F75" t="s">
        <v>33</v>
      </c>
      <c r="G75">
        <v>1653039411827</v>
      </c>
      <c r="H75" s="21">
        <v>0.99739583333333304</v>
      </c>
      <c r="I75" s="2">
        <v>44883.997395833299</v>
      </c>
      <c r="J75" s="22">
        <v>44883</v>
      </c>
      <c r="K75" t="s">
        <v>437</v>
      </c>
      <c r="L75" t="s">
        <v>12</v>
      </c>
      <c r="M75" t="s">
        <v>435</v>
      </c>
      <c r="N75" t="s">
        <v>206</v>
      </c>
      <c r="O75" t="s">
        <v>38</v>
      </c>
      <c r="P75" t="s">
        <v>38</v>
      </c>
      <c r="Q75" t="s">
        <v>207</v>
      </c>
      <c r="R75" t="s">
        <v>38</v>
      </c>
      <c r="S75" t="s">
        <v>208</v>
      </c>
      <c r="T75" t="s">
        <v>209</v>
      </c>
      <c r="U75" s="2">
        <v>45107.691574074102</v>
      </c>
      <c r="V75" t="s">
        <v>13</v>
      </c>
      <c r="W75" t="s">
        <v>34</v>
      </c>
      <c r="X75">
        <v>23</v>
      </c>
      <c r="Y75" t="s">
        <v>11684</v>
      </c>
      <c r="Z75" s="2">
        <v>44885.143229166701</v>
      </c>
      <c r="AA75" s="22">
        <v>44883</v>
      </c>
      <c r="AB75" t="b">
        <v>1</v>
      </c>
      <c r="AC75">
        <v>0.5</v>
      </c>
      <c r="AD75" s="2">
        <v>44885.143229166701</v>
      </c>
      <c r="AE75" s="2">
        <v>44883.416666666701</v>
      </c>
      <c r="AF75" s="2">
        <v>44883.770833333299</v>
      </c>
      <c r="AG75" s="2">
        <v>44884.416666666701</v>
      </c>
      <c r="AH75" t="s">
        <v>11685</v>
      </c>
      <c r="AI75">
        <v>5342</v>
      </c>
      <c r="AJ75" t="s">
        <v>11686</v>
      </c>
      <c r="AK75" t="s">
        <v>14</v>
      </c>
      <c r="AL75" t="s">
        <v>13</v>
      </c>
    </row>
    <row r="76" spans="1:38">
      <c r="A76" t="s">
        <v>2432</v>
      </c>
      <c r="B76" s="2">
        <v>44700.480150463001</v>
      </c>
      <c r="C76" t="s">
        <v>979</v>
      </c>
      <c r="D76">
        <v>296</v>
      </c>
      <c r="E76" t="s">
        <v>2433</v>
      </c>
      <c r="F76" t="s">
        <v>33</v>
      </c>
      <c r="G76">
        <v>1653044005166</v>
      </c>
      <c r="H76" s="21">
        <v>0.70024305555555599</v>
      </c>
      <c r="I76" s="2">
        <v>44883.700243055602</v>
      </c>
      <c r="J76" s="22">
        <v>44883</v>
      </c>
      <c r="K76" t="s">
        <v>437</v>
      </c>
      <c r="L76" t="s">
        <v>12</v>
      </c>
      <c r="M76" t="s">
        <v>435</v>
      </c>
      <c r="N76" t="s">
        <v>206</v>
      </c>
      <c r="O76" t="s">
        <v>38</v>
      </c>
      <c r="P76" t="s">
        <v>38</v>
      </c>
      <c r="Q76" t="s">
        <v>207</v>
      </c>
      <c r="R76" t="s">
        <v>38</v>
      </c>
      <c r="S76" t="s">
        <v>208</v>
      </c>
      <c r="T76" t="s">
        <v>209</v>
      </c>
      <c r="U76" s="2">
        <v>45107.691574074102</v>
      </c>
      <c r="V76" t="s">
        <v>13</v>
      </c>
      <c r="W76" t="s">
        <v>34</v>
      </c>
      <c r="X76">
        <v>16</v>
      </c>
      <c r="Y76" t="s">
        <v>11684</v>
      </c>
      <c r="Z76" s="2">
        <v>44884.846076388902</v>
      </c>
      <c r="AA76" s="22">
        <v>44883</v>
      </c>
      <c r="AB76" t="b">
        <v>1</v>
      </c>
      <c r="AC76">
        <v>0.5</v>
      </c>
      <c r="AD76" s="2">
        <v>44884.846076388902</v>
      </c>
      <c r="AE76" s="2">
        <v>44883.416666666701</v>
      </c>
      <c r="AF76" s="2">
        <v>44883.770833333299</v>
      </c>
      <c r="AG76" s="2">
        <v>44884.416666666701</v>
      </c>
      <c r="AH76" t="s">
        <v>11685</v>
      </c>
      <c r="AI76">
        <v>5349</v>
      </c>
      <c r="AJ76" t="s">
        <v>11686</v>
      </c>
      <c r="AK76" t="s">
        <v>14</v>
      </c>
      <c r="AL76" t="s">
        <v>13</v>
      </c>
    </row>
    <row r="77" spans="1:38">
      <c r="A77" t="s">
        <v>2239</v>
      </c>
      <c r="B77" s="2">
        <v>44700.639826388899</v>
      </c>
      <c r="C77" t="s">
        <v>979</v>
      </c>
      <c r="D77">
        <v>136</v>
      </c>
      <c r="E77" t="s">
        <v>2240</v>
      </c>
      <c r="F77" t="s">
        <v>33</v>
      </c>
      <c r="G77">
        <v>1653044005166</v>
      </c>
      <c r="H77" s="21">
        <v>4.1712962962963E-2</v>
      </c>
      <c r="I77" s="2">
        <v>44884.041712963</v>
      </c>
      <c r="J77" s="22">
        <v>44884</v>
      </c>
      <c r="K77" t="s">
        <v>437</v>
      </c>
      <c r="L77" t="s">
        <v>12</v>
      </c>
      <c r="M77" t="s">
        <v>435</v>
      </c>
      <c r="N77" t="s">
        <v>206</v>
      </c>
      <c r="O77" t="s">
        <v>38</v>
      </c>
      <c r="P77" t="s">
        <v>38</v>
      </c>
      <c r="Q77" t="s">
        <v>207</v>
      </c>
      <c r="R77" t="s">
        <v>38</v>
      </c>
      <c r="S77" t="s">
        <v>208</v>
      </c>
      <c r="T77" t="s">
        <v>209</v>
      </c>
      <c r="U77" s="2">
        <v>45107.691574074102</v>
      </c>
      <c r="V77" t="s">
        <v>13</v>
      </c>
      <c r="W77" t="s">
        <v>34</v>
      </c>
      <c r="X77">
        <v>1</v>
      </c>
      <c r="Y77" t="s">
        <v>11684</v>
      </c>
      <c r="Z77" s="2">
        <v>44886.5625</v>
      </c>
      <c r="AA77" s="22">
        <v>44884</v>
      </c>
      <c r="AB77" t="b">
        <v>1</v>
      </c>
      <c r="AC77">
        <v>0.5</v>
      </c>
      <c r="AD77" s="2">
        <v>44886.5625</v>
      </c>
      <c r="AE77" s="2">
        <v>44884.416666666701</v>
      </c>
      <c r="AF77" s="2">
        <v>44884.770833333299</v>
      </c>
      <c r="AG77" s="2">
        <v>44886.416666666701</v>
      </c>
      <c r="AH77" t="s">
        <v>11685</v>
      </c>
      <c r="AI77">
        <v>5308</v>
      </c>
      <c r="AJ77" t="s">
        <v>11686</v>
      </c>
      <c r="AK77" t="s">
        <v>14</v>
      </c>
      <c r="AL77" t="s">
        <v>13</v>
      </c>
    </row>
    <row r="78" spans="1:38">
      <c r="A78" t="s">
        <v>2027</v>
      </c>
      <c r="B78" s="2">
        <v>44699.453611111101</v>
      </c>
      <c r="C78" t="s">
        <v>979</v>
      </c>
      <c r="D78">
        <v>762</v>
      </c>
      <c r="E78" t="s">
        <v>2028</v>
      </c>
      <c r="F78" t="s">
        <v>33</v>
      </c>
      <c r="G78">
        <v>1653044915628</v>
      </c>
      <c r="H78" s="21">
        <v>0.29006944444444399</v>
      </c>
      <c r="I78" s="2">
        <v>44889.290069444403</v>
      </c>
      <c r="J78" s="22">
        <v>44889</v>
      </c>
      <c r="K78" t="s">
        <v>437</v>
      </c>
      <c r="L78" t="s">
        <v>12</v>
      </c>
      <c r="M78" t="s">
        <v>435</v>
      </c>
      <c r="N78" t="s">
        <v>206</v>
      </c>
      <c r="O78" t="s">
        <v>38</v>
      </c>
      <c r="P78" t="s">
        <v>38</v>
      </c>
      <c r="Q78" t="s">
        <v>207</v>
      </c>
      <c r="R78" t="s">
        <v>38</v>
      </c>
      <c r="S78" t="s">
        <v>208</v>
      </c>
      <c r="T78" t="s">
        <v>209</v>
      </c>
      <c r="U78" s="2">
        <v>45107.691574074102</v>
      </c>
      <c r="V78" t="s">
        <v>13</v>
      </c>
      <c r="W78" t="s">
        <v>34</v>
      </c>
      <c r="X78">
        <v>6</v>
      </c>
      <c r="Y78" t="s">
        <v>11684</v>
      </c>
      <c r="Z78" s="2">
        <v>44890.5625</v>
      </c>
      <c r="AA78" s="22">
        <v>44889</v>
      </c>
      <c r="AB78" t="b">
        <v>1</v>
      </c>
      <c r="AC78">
        <v>0.5</v>
      </c>
      <c r="AD78" s="2">
        <v>44890.5625</v>
      </c>
      <c r="AE78" s="2">
        <v>44889.416666666701</v>
      </c>
      <c r="AF78" s="2">
        <v>44889.770833333299</v>
      </c>
      <c r="AG78" s="2">
        <v>44890.416666666701</v>
      </c>
      <c r="AH78" t="s">
        <v>11685</v>
      </c>
      <c r="AI78">
        <v>5212</v>
      </c>
      <c r="AJ78" t="s">
        <v>11686</v>
      </c>
      <c r="AK78" t="s">
        <v>14</v>
      </c>
      <c r="AL78" t="s">
        <v>13</v>
      </c>
    </row>
    <row r="79" spans="1:38">
      <c r="A79" t="s">
        <v>1953</v>
      </c>
      <c r="B79" s="2">
        <v>44700.635613425897</v>
      </c>
      <c r="C79" t="s">
        <v>443</v>
      </c>
      <c r="D79">
        <v>1813</v>
      </c>
      <c r="E79" t="s">
        <v>1954</v>
      </c>
      <c r="F79" t="s">
        <v>33</v>
      </c>
      <c r="G79">
        <v>1653032804026</v>
      </c>
      <c r="H79" s="21">
        <v>0.83361111111111097</v>
      </c>
      <c r="I79" s="2">
        <v>44891.833611111098</v>
      </c>
      <c r="J79" s="22">
        <v>44891</v>
      </c>
      <c r="K79" t="s">
        <v>437</v>
      </c>
      <c r="L79" t="s">
        <v>12</v>
      </c>
      <c r="M79" t="s">
        <v>435</v>
      </c>
      <c r="N79" t="s">
        <v>206</v>
      </c>
      <c r="O79" s="2">
        <v>44891.449942129599</v>
      </c>
      <c r="P79" s="22">
        <v>44891</v>
      </c>
      <c r="Q79" t="s">
        <v>237</v>
      </c>
      <c r="R79">
        <v>1036</v>
      </c>
      <c r="S79" t="s">
        <v>208</v>
      </c>
      <c r="T79" t="s">
        <v>209</v>
      </c>
      <c r="U79" s="2">
        <v>45107.691574074102</v>
      </c>
      <c r="V79" t="s">
        <v>13</v>
      </c>
      <c r="W79" t="s">
        <v>34</v>
      </c>
      <c r="X79">
        <v>20</v>
      </c>
      <c r="Y79" t="s">
        <v>11684</v>
      </c>
      <c r="Z79" s="2">
        <v>44893.979444444398</v>
      </c>
      <c r="AA79" s="22">
        <v>44891</v>
      </c>
      <c r="AB79" t="b">
        <v>1</v>
      </c>
      <c r="AC79">
        <v>0.5</v>
      </c>
      <c r="AD79" s="2">
        <v>44893.979444444398</v>
      </c>
      <c r="AE79" s="2">
        <v>44891.416666666701</v>
      </c>
      <c r="AF79" s="2">
        <v>44891.770833333299</v>
      </c>
      <c r="AG79" s="2">
        <v>44893.416666666701</v>
      </c>
      <c r="AH79" t="s">
        <v>11687</v>
      </c>
      <c r="AI79">
        <v>5130</v>
      </c>
      <c r="AJ79" t="s">
        <v>11686</v>
      </c>
      <c r="AK79" t="s">
        <v>14</v>
      </c>
      <c r="AL79" t="s">
        <v>13</v>
      </c>
    </row>
    <row r="80" spans="1:38">
      <c r="A80" t="s">
        <v>1768</v>
      </c>
      <c r="B80" s="2">
        <v>44700.669722222199</v>
      </c>
      <c r="C80" t="s">
        <v>443</v>
      </c>
      <c r="D80">
        <v>1134</v>
      </c>
      <c r="E80" t="s">
        <v>1769</v>
      </c>
      <c r="F80" t="s">
        <v>33</v>
      </c>
      <c r="G80">
        <v>1653032804026</v>
      </c>
      <c r="H80" s="21">
        <v>0.81664351851851802</v>
      </c>
      <c r="I80" s="2">
        <v>44885.816643518498</v>
      </c>
      <c r="J80" s="22">
        <v>44885</v>
      </c>
      <c r="K80" t="s">
        <v>437</v>
      </c>
      <c r="L80" t="s">
        <v>12</v>
      </c>
      <c r="M80" t="s">
        <v>435</v>
      </c>
      <c r="N80" t="s">
        <v>206</v>
      </c>
      <c r="O80" t="s">
        <v>38</v>
      </c>
      <c r="P80" t="s">
        <v>38</v>
      </c>
      <c r="Q80" t="s">
        <v>207</v>
      </c>
      <c r="R80" t="s">
        <v>38</v>
      </c>
      <c r="S80" t="s">
        <v>208</v>
      </c>
      <c r="T80" t="s">
        <v>209</v>
      </c>
      <c r="U80" s="2">
        <v>45107.691574074102</v>
      </c>
      <c r="V80" t="s">
        <v>13</v>
      </c>
      <c r="W80" t="s">
        <v>34</v>
      </c>
      <c r="X80">
        <v>19</v>
      </c>
      <c r="Y80" t="s">
        <v>11684</v>
      </c>
      <c r="Z80" s="2">
        <v>44885.916666666701</v>
      </c>
      <c r="AA80" s="22">
        <v>44885</v>
      </c>
      <c r="AB80" t="b">
        <v>0</v>
      </c>
      <c r="AC80">
        <v>0.5</v>
      </c>
      <c r="AD80" s="2">
        <v>44885.916666666701</v>
      </c>
      <c r="AE80" s="2">
        <v>44885.416666666701</v>
      </c>
      <c r="AF80" s="2">
        <v>44885.770833333299</v>
      </c>
      <c r="AG80" s="2">
        <v>44886.416666666701</v>
      </c>
      <c r="AH80" t="s">
        <v>11685</v>
      </c>
      <c r="AI80">
        <v>5323</v>
      </c>
      <c r="AJ80" t="s">
        <v>11686</v>
      </c>
      <c r="AK80" t="s">
        <v>14</v>
      </c>
      <c r="AL80" t="s">
        <v>13</v>
      </c>
    </row>
    <row r="81" spans="1:38">
      <c r="A81" t="s">
        <v>1676</v>
      </c>
      <c r="B81" s="2">
        <v>44701.615775462997</v>
      </c>
      <c r="C81" t="s">
        <v>435</v>
      </c>
      <c r="D81">
        <v>846</v>
      </c>
      <c r="E81" t="s">
        <v>1677</v>
      </c>
      <c r="F81" t="s">
        <v>33</v>
      </c>
      <c r="G81">
        <v>1653039411827</v>
      </c>
      <c r="H81" s="21">
        <v>0.56828703703703698</v>
      </c>
      <c r="I81" s="2">
        <v>44890.568287037</v>
      </c>
      <c r="J81" s="22">
        <v>44890</v>
      </c>
      <c r="K81" t="s">
        <v>437</v>
      </c>
      <c r="L81" t="s">
        <v>12</v>
      </c>
      <c r="M81" t="s">
        <v>435</v>
      </c>
      <c r="N81" t="s">
        <v>206</v>
      </c>
      <c r="O81" t="s">
        <v>38</v>
      </c>
      <c r="P81" t="s">
        <v>38</v>
      </c>
      <c r="Q81" t="s">
        <v>207</v>
      </c>
      <c r="R81" t="s">
        <v>38</v>
      </c>
      <c r="S81" t="s">
        <v>208</v>
      </c>
      <c r="T81" t="s">
        <v>209</v>
      </c>
      <c r="U81" s="2">
        <v>45107.691574074102</v>
      </c>
      <c r="V81" t="s">
        <v>13</v>
      </c>
      <c r="W81" t="s">
        <v>34</v>
      </c>
      <c r="X81">
        <v>13</v>
      </c>
      <c r="Y81" t="s">
        <v>11684</v>
      </c>
      <c r="Z81" s="2">
        <v>44891.714120370401</v>
      </c>
      <c r="AA81" s="22">
        <v>44890</v>
      </c>
      <c r="AB81" t="b">
        <v>1</v>
      </c>
      <c r="AC81">
        <v>0.5</v>
      </c>
      <c r="AD81" s="2">
        <v>44891.714120370401</v>
      </c>
      <c r="AE81" s="2">
        <v>44890.416666666701</v>
      </c>
      <c r="AF81" s="2">
        <v>44890.770833333299</v>
      </c>
      <c r="AG81" s="2">
        <v>44891.416666666701</v>
      </c>
      <c r="AH81" t="s">
        <v>11685</v>
      </c>
      <c r="AI81">
        <v>5184</v>
      </c>
      <c r="AJ81" t="s">
        <v>11686</v>
      </c>
      <c r="AK81" t="s">
        <v>14</v>
      </c>
      <c r="AL81" t="s">
        <v>13</v>
      </c>
    </row>
    <row r="82" spans="1:38">
      <c r="A82" t="s">
        <v>1644</v>
      </c>
      <c r="B82" s="2">
        <v>44699.641215277799</v>
      </c>
      <c r="C82" t="s">
        <v>979</v>
      </c>
      <c r="D82">
        <v>1366</v>
      </c>
      <c r="E82" t="s">
        <v>1645</v>
      </c>
      <c r="F82" t="s">
        <v>33</v>
      </c>
      <c r="G82">
        <v>1653044915628</v>
      </c>
      <c r="H82" s="21">
        <v>0.82167824074074103</v>
      </c>
      <c r="I82" s="2">
        <v>44884.821678240703</v>
      </c>
      <c r="J82" s="22">
        <v>44884</v>
      </c>
      <c r="K82" t="s">
        <v>437</v>
      </c>
      <c r="L82" t="s">
        <v>12</v>
      </c>
      <c r="M82" t="s">
        <v>435</v>
      </c>
      <c r="N82" t="s">
        <v>206</v>
      </c>
      <c r="O82" t="s">
        <v>38</v>
      </c>
      <c r="P82" t="s">
        <v>38</v>
      </c>
      <c r="Q82" t="s">
        <v>207</v>
      </c>
      <c r="R82" t="s">
        <v>38</v>
      </c>
      <c r="S82" t="s">
        <v>208</v>
      </c>
      <c r="T82" t="s">
        <v>209</v>
      </c>
      <c r="U82" s="2">
        <v>45107.691574074102</v>
      </c>
      <c r="V82" t="s">
        <v>13</v>
      </c>
      <c r="W82" t="s">
        <v>34</v>
      </c>
      <c r="X82">
        <v>19</v>
      </c>
      <c r="Y82" t="s">
        <v>11684</v>
      </c>
      <c r="Z82" s="2">
        <v>44886.967511574097</v>
      </c>
      <c r="AA82" s="22">
        <v>44884</v>
      </c>
      <c r="AB82" t="b">
        <v>1</v>
      </c>
      <c r="AC82">
        <v>0.5</v>
      </c>
      <c r="AD82" s="2">
        <v>44886.967511574097</v>
      </c>
      <c r="AE82" s="2">
        <v>44884.416666666701</v>
      </c>
      <c r="AF82" s="2">
        <v>44884.770833333299</v>
      </c>
      <c r="AG82" s="2">
        <v>44886.416666666701</v>
      </c>
      <c r="AH82" t="s">
        <v>11685</v>
      </c>
      <c r="AI82">
        <v>5298</v>
      </c>
      <c r="AJ82" t="s">
        <v>11686</v>
      </c>
      <c r="AK82" t="s">
        <v>14</v>
      </c>
      <c r="AL82" t="s">
        <v>13</v>
      </c>
    </row>
    <row r="83" spans="1:38">
      <c r="A83" t="s">
        <v>1640</v>
      </c>
      <c r="B83" s="2">
        <v>44700.6547222222</v>
      </c>
      <c r="C83" t="s">
        <v>168</v>
      </c>
      <c r="D83">
        <v>933</v>
      </c>
      <c r="E83" t="s">
        <v>1641</v>
      </c>
      <c r="F83" t="s">
        <v>33</v>
      </c>
      <c r="G83">
        <v>1653032587610</v>
      </c>
      <c r="H83" s="21">
        <v>0.86271990740740701</v>
      </c>
      <c r="I83" s="2">
        <v>44884.862719907404</v>
      </c>
      <c r="J83" s="22">
        <v>44884</v>
      </c>
      <c r="K83" t="s">
        <v>437</v>
      </c>
      <c r="L83" t="s">
        <v>12</v>
      </c>
      <c r="M83" t="s">
        <v>435</v>
      </c>
      <c r="N83" t="s">
        <v>215</v>
      </c>
      <c r="O83" t="s">
        <v>38</v>
      </c>
      <c r="P83" t="s">
        <v>38</v>
      </c>
      <c r="Q83" t="s">
        <v>207</v>
      </c>
      <c r="R83" t="s">
        <v>38</v>
      </c>
      <c r="S83" t="s">
        <v>208</v>
      </c>
      <c r="T83" t="s">
        <v>209</v>
      </c>
      <c r="U83" s="2">
        <v>45107.691574074102</v>
      </c>
      <c r="V83" t="s">
        <v>13</v>
      </c>
      <c r="W83" t="s">
        <v>34</v>
      </c>
      <c r="X83">
        <v>20</v>
      </c>
      <c r="Y83" t="s">
        <v>20</v>
      </c>
      <c r="Z83" s="2">
        <v>44887.008553240703</v>
      </c>
      <c r="AA83" s="22">
        <v>44884</v>
      </c>
      <c r="AB83" t="b">
        <v>1</v>
      </c>
      <c r="AC83">
        <v>0.5</v>
      </c>
      <c r="AD83" s="2">
        <v>44887.008553240703</v>
      </c>
      <c r="AE83" s="2">
        <v>44884.416666666701</v>
      </c>
      <c r="AF83" s="2">
        <v>44884.770833333299</v>
      </c>
      <c r="AG83" s="2">
        <v>44886.416666666701</v>
      </c>
      <c r="AH83" t="s">
        <v>11685</v>
      </c>
      <c r="AI83">
        <v>5297</v>
      </c>
      <c r="AJ83" t="s">
        <v>11686</v>
      </c>
      <c r="AK83" t="s">
        <v>14</v>
      </c>
      <c r="AL83" t="s">
        <v>13</v>
      </c>
    </row>
    <row r="84" spans="1:38">
      <c r="A84" t="s">
        <v>1638</v>
      </c>
      <c r="B84" s="2">
        <v>44700.653090277803</v>
      </c>
      <c r="C84" t="s">
        <v>168</v>
      </c>
      <c r="D84">
        <v>910</v>
      </c>
      <c r="E84" t="s">
        <v>1639</v>
      </c>
      <c r="F84" t="s">
        <v>33</v>
      </c>
      <c r="G84">
        <v>1653032587610</v>
      </c>
      <c r="H84" s="21">
        <v>0.432881944444444</v>
      </c>
      <c r="I84" s="2">
        <v>44883.432881944398</v>
      </c>
      <c r="J84" s="22">
        <v>44883</v>
      </c>
      <c r="K84" t="s">
        <v>437</v>
      </c>
      <c r="L84" t="s">
        <v>12</v>
      </c>
      <c r="M84" t="s">
        <v>435</v>
      </c>
      <c r="N84" t="s">
        <v>215</v>
      </c>
      <c r="O84" t="s">
        <v>38</v>
      </c>
      <c r="P84" t="s">
        <v>38</v>
      </c>
      <c r="Q84" t="s">
        <v>207</v>
      </c>
      <c r="R84" t="s">
        <v>38</v>
      </c>
      <c r="S84" t="s">
        <v>208</v>
      </c>
      <c r="T84" t="s">
        <v>209</v>
      </c>
      <c r="U84" s="2">
        <v>45107.691574074102</v>
      </c>
      <c r="V84" t="s">
        <v>13</v>
      </c>
      <c r="W84" t="s">
        <v>34</v>
      </c>
      <c r="X84">
        <v>10</v>
      </c>
      <c r="Y84" t="s">
        <v>20</v>
      </c>
      <c r="Z84" s="2">
        <v>44884.578715277799</v>
      </c>
      <c r="AA84" s="22">
        <v>44883</v>
      </c>
      <c r="AB84" t="b">
        <v>1</v>
      </c>
      <c r="AC84">
        <v>0.5</v>
      </c>
      <c r="AD84" s="2">
        <v>44884.578715277799</v>
      </c>
      <c r="AE84" s="2">
        <v>44883.416666666701</v>
      </c>
      <c r="AF84" s="2">
        <v>44883.770833333299</v>
      </c>
      <c r="AG84" s="2">
        <v>44884.416666666701</v>
      </c>
      <c r="AH84" t="s">
        <v>11685</v>
      </c>
      <c r="AI84">
        <v>5355</v>
      </c>
      <c r="AJ84" t="s">
        <v>11686</v>
      </c>
      <c r="AK84" t="s">
        <v>14</v>
      </c>
      <c r="AL84" t="s">
        <v>13</v>
      </c>
    </row>
    <row r="85" spans="1:38">
      <c r="A85" t="s">
        <v>1568</v>
      </c>
      <c r="B85" s="2">
        <v>44700.657303240703</v>
      </c>
      <c r="C85" t="s">
        <v>950</v>
      </c>
      <c r="D85">
        <v>1656</v>
      </c>
      <c r="E85" t="s">
        <v>1569</v>
      </c>
      <c r="F85" t="s">
        <v>33</v>
      </c>
      <c r="G85">
        <v>1653044665373</v>
      </c>
      <c r="H85" s="21">
        <v>0.237418981481481</v>
      </c>
      <c r="I85" s="2">
        <v>44887.237418981502</v>
      </c>
      <c r="J85" s="22">
        <v>44887</v>
      </c>
      <c r="K85" t="s">
        <v>437</v>
      </c>
      <c r="L85" t="s">
        <v>12</v>
      </c>
      <c r="M85" t="s">
        <v>435</v>
      </c>
      <c r="N85" t="s">
        <v>206</v>
      </c>
      <c r="O85" t="s">
        <v>38</v>
      </c>
      <c r="P85" t="s">
        <v>38</v>
      </c>
      <c r="Q85" t="s">
        <v>207</v>
      </c>
      <c r="R85" t="s">
        <v>38</v>
      </c>
      <c r="S85" t="s">
        <v>208</v>
      </c>
      <c r="T85" t="s">
        <v>209</v>
      </c>
      <c r="U85" s="2">
        <v>45107.691574074102</v>
      </c>
      <c r="V85" t="s">
        <v>13</v>
      </c>
      <c r="W85" t="s">
        <v>34</v>
      </c>
      <c r="X85">
        <v>5</v>
      </c>
      <c r="Y85" t="s">
        <v>11684</v>
      </c>
      <c r="Z85" s="2">
        <v>44888.5625</v>
      </c>
      <c r="AA85" s="22">
        <v>44887</v>
      </c>
      <c r="AB85" t="b">
        <v>1</v>
      </c>
      <c r="AC85">
        <v>0.5</v>
      </c>
      <c r="AD85" s="2">
        <v>44888.5625</v>
      </c>
      <c r="AE85" s="2">
        <v>44887.416666666701</v>
      </c>
      <c r="AF85" s="2">
        <v>44887.770833333299</v>
      </c>
      <c r="AG85" s="2">
        <v>44888.416666666701</v>
      </c>
      <c r="AH85" t="s">
        <v>11685</v>
      </c>
      <c r="AI85">
        <v>5260</v>
      </c>
      <c r="AJ85" t="s">
        <v>11686</v>
      </c>
      <c r="AK85" t="s">
        <v>14</v>
      </c>
      <c r="AL85" t="s">
        <v>13</v>
      </c>
    </row>
    <row r="86" spans="1:38">
      <c r="A86" t="s">
        <v>1566</v>
      </c>
      <c r="B86" s="2">
        <v>44700.479351851798</v>
      </c>
      <c r="C86" t="s">
        <v>979</v>
      </c>
      <c r="D86">
        <v>925</v>
      </c>
      <c r="E86" t="s">
        <v>1567</v>
      </c>
      <c r="F86" t="s">
        <v>33</v>
      </c>
      <c r="G86">
        <v>1653044005166</v>
      </c>
      <c r="H86" s="21">
        <v>0.87107638888888905</v>
      </c>
      <c r="I86" s="2">
        <v>44885.871076388903</v>
      </c>
      <c r="J86" s="22">
        <v>44885</v>
      </c>
      <c r="K86" t="s">
        <v>437</v>
      </c>
      <c r="L86" t="s">
        <v>12</v>
      </c>
      <c r="M86" t="s">
        <v>435</v>
      </c>
      <c r="N86" t="s">
        <v>206</v>
      </c>
      <c r="O86" t="s">
        <v>38</v>
      </c>
      <c r="P86" t="s">
        <v>38</v>
      </c>
      <c r="Q86" t="s">
        <v>207</v>
      </c>
      <c r="R86" t="s">
        <v>38</v>
      </c>
      <c r="S86" t="s">
        <v>208</v>
      </c>
      <c r="T86" t="s">
        <v>209</v>
      </c>
      <c r="U86" s="2">
        <v>45107.691574074102</v>
      </c>
      <c r="V86" t="s">
        <v>13</v>
      </c>
      <c r="W86" t="s">
        <v>34</v>
      </c>
      <c r="X86">
        <v>20</v>
      </c>
      <c r="Y86" t="s">
        <v>11684</v>
      </c>
      <c r="Z86" s="2">
        <v>44885.916666666701</v>
      </c>
      <c r="AA86" s="22">
        <v>44885</v>
      </c>
      <c r="AB86" t="b">
        <v>0</v>
      </c>
      <c r="AC86">
        <v>0.5</v>
      </c>
      <c r="AD86" s="2">
        <v>44885.916666666701</v>
      </c>
      <c r="AE86" s="2">
        <v>44885.416666666701</v>
      </c>
      <c r="AF86" s="2">
        <v>44885.770833333299</v>
      </c>
      <c r="AG86" s="2">
        <v>44886.416666666701</v>
      </c>
      <c r="AH86" t="s">
        <v>11685</v>
      </c>
      <c r="AI86">
        <v>5323</v>
      </c>
      <c r="AJ86" t="s">
        <v>11686</v>
      </c>
      <c r="AK86" t="s">
        <v>14</v>
      </c>
      <c r="AL86" t="s">
        <v>13</v>
      </c>
    </row>
    <row r="87" spans="1:38">
      <c r="A87" t="s">
        <v>1555</v>
      </c>
      <c r="B87" s="2">
        <v>44699.648553240702</v>
      </c>
      <c r="C87" t="s">
        <v>979</v>
      </c>
      <c r="D87">
        <v>541</v>
      </c>
      <c r="E87" t="s">
        <v>1556</v>
      </c>
      <c r="F87" t="s">
        <v>33</v>
      </c>
      <c r="G87">
        <v>1653044915628</v>
      </c>
      <c r="H87" s="21">
        <v>0.42679398148148101</v>
      </c>
      <c r="I87" s="2">
        <v>44885.426793981504</v>
      </c>
      <c r="J87" s="22">
        <v>44885</v>
      </c>
      <c r="K87" t="s">
        <v>437</v>
      </c>
      <c r="L87" t="s">
        <v>12</v>
      </c>
      <c r="M87" t="s">
        <v>435</v>
      </c>
      <c r="N87" t="s">
        <v>206</v>
      </c>
      <c r="O87" t="s">
        <v>38</v>
      </c>
      <c r="P87" t="s">
        <v>38</v>
      </c>
      <c r="Q87" t="s">
        <v>207</v>
      </c>
      <c r="R87" t="s">
        <v>38</v>
      </c>
      <c r="S87" t="s">
        <v>208</v>
      </c>
      <c r="T87" t="s">
        <v>209</v>
      </c>
      <c r="U87" s="2">
        <v>45107.691574074102</v>
      </c>
      <c r="V87" t="s">
        <v>13</v>
      </c>
      <c r="W87" t="s">
        <v>34</v>
      </c>
      <c r="X87">
        <v>10</v>
      </c>
      <c r="Y87" t="s">
        <v>11684</v>
      </c>
      <c r="Z87" s="2">
        <v>44885.916666666701</v>
      </c>
      <c r="AA87" s="22">
        <v>44885</v>
      </c>
      <c r="AB87" t="b">
        <v>0</v>
      </c>
      <c r="AC87">
        <v>0.5</v>
      </c>
      <c r="AD87" s="2">
        <v>44885.916666666701</v>
      </c>
      <c r="AE87" s="2">
        <v>44885.416666666701</v>
      </c>
      <c r="AF87" s="2">
        <v>44885.770833333299</v>
      </c>
      <c r="AG87" s="2">
        <v>44886.416666666701</v>
      </c>
      <c r="AH87" t="s">
        <v>11685</v>
      </c>
      <c r="AI87">
        <v>5323</v>
      </c>
      <c r="AJ87" t="s">
        <v>11686</v>
      </c>
      <c r="AK87" t="s">
        <v>14</v>
      </c>
      <c r="AL87" t="s">
        <v>13</v>
      </c>
    </row>
    <row r="88" spans="1:38">
      <c r="A88" t="s">
        <v>1551</v>
      </c>
      <c r="B88" s="2">
        <v>44700.6266203704</v>
      </c>
      <c r="C88" t="s">
        <v>979</v>
      </c>
      <c r="D88">
        <v>1502</v>
      </c>
      <c r="E88" t="s">
        <v>1552</v>
      </c>
      <c r="F88" t="s">
        <v>33</v>
      </c>
      <c r="G88">
        <v>1653044005166</v>
      </c>
      <c r="H88" s="21">
        <v>0.64791666666666703</v>
      </c>
      <c r="I88" s="2">
        <v>44883.647916666698</v>
      </c>
      <c r="J88" s="22">
        <v>44883</v>
      </c>
      <c r="K88" t="s">
        <v>437</v>
      </c>
      <c r="L88" t="s">
        <v>12</v>
      </c>
      <c r="M88" t="s">
        <v>435</v>
      </c>
      <c r="N88" t="s">
        <v>206</v>
      </c>
      <c r="O88" t="s">
        <v>38</v>
      </c>
      <c r="P88" t="s">
        <v>38</v>
      </c>
      <c r="Q88" t="s">
        <v>207</v>
      </c>
      <c r="R88" t="s">
        <v>38</v>
      </c>
      <c r="S88" t="s">
        <v>208</v>
      </c>
      <c r="T88" t="s">
        <v>209</v>
      </c>
      <c r="U88" s="2">
        <v>45107.691574074102</v>
      </c>
      <c r="V88" t="s">
        <v>13</v>
      </c>
      <c r="W88" t="s">
        <v>34</v>
      </c>
      <c r="X88">
        <v>15</v>
      </c>
      <c r="Y88" t="s">
        <v>11684</v>
      </c>
      <c r="Z88" s="2">
        <v>44884.793749999997</v>
      </c>
      <c r="AA88" s="22">
        <v>44883</v>
      </c>
      <c r="AB88" t="b">
        <v>1</v>
      </c>
      <c r="AC88">
        <v>0.5</v>
      </c>
      <c r="AD88" s="2">
        <v>44884.793749999997</v>
      </c>
      <c r="AE88" s="2">
        <v>44883.416666666701</v>
      </c>
      <c r="AF88" s="2">
        <v>44883.770833333299</v>
      </c>
      <c r="AG88" s="2">
        <v>44884.416666666701</v>
      </c>
      <c r="AH88" t="s">
        <v>11685</v>
      </c>
      <c r="AI88">
        <v>5350</v>
      </c>
      <c r="AJ88" t="s">
        <v>11686</v>
      </c>
      <c r="AK88" t="s">
        <v>14</v>
      </c>
      <c r="AL88" t="s">
        <v>13</v>
      </c>
    </row>
    <row r="89" spans="1:38">
      <c r="A89" t="s">
        <v>434</v>
      </c>
      <c r="B89" s="2">
        <v>44701.619016203702</v>
      </c>
      <c r="C89" t="s">
        <v>435</v>
      </c>
      <c r="D89">
        <v>1546</v>
      </c>
      <c r="E89" t="s">
        <v>436</v>
      </c>
      <c r="F89" t="s">
        <v>33</v>
      </c>
      <c r="G89">
        <v>1653039411827</v>
      </c>
      <c r="H89" s="21">
        <v>0.133680555555556</v>
      </c>
      <c r="I89" s="2">
        <v>44890.133680555598</v>
      </c>
      <c r="J89" s="22">
        <v>44890</v>
      </c>
      <c r="K89" t="s">
        <v>437</v>
      </c>
      <c r="L89" t="s">
        <v>12</v>
      </c>
      <c r="M89" t="s">
        <v>435</v>
      </c>
      <c r="N89" t="s">
        <v>206</v>
      </c>
      <c r="O89" t="s">
        <v>38</v>
      </c>
      <c r="P89" t="s">
        <v>38</v>
      </c>
      <c r="Q89" t="s">
        <v>207</v>
      </c>
      <c r="R89" t="s">
        <v>38</v>
      </c>
      <c r="S89" t="s">
        <v>208</v>
      </c>
      <c r="T89" t="s">
        <v>209</v>
      </c>
      <c r="U89" s="2">
        <v>45107.691574074102</v>
      </c>
      <c r="V89" t="s">
        <v>13</v>
      </c>
      <c r="W89" t="s">
        <v>34</v>
      </c>
      <c r="X89">
        <v>3</v>
      </c>
      <c r="Y89" t="s">
        <v>11684</v>
      </c>
      <c r="Z89" s="2">
        <v>44891.5625</v>
      </c>
      <c r="AA89" s="22">
        <v>44890</v>
      </c>
      <c r="AB89" t="b">
        <v>1</v>
      </c>
      <c r="AC89">
        <v>0.5</v>
      </c>
      <c r="AD89" s="2">
        <v>44891.5625</v>
      </c>
      <c r="AE89" s="2">
        <v>44890.416666666701</v>
      </c>
      <c r="AF89" s="2">
        <v>44890.770833333299</v>
      </c>
      <c r="AG89" s="2">
        <v>44891.416666666701</v>
      </c>
      <c r="AH89" t="s">
        <v>11685</v>
      </c>
      <c r="AI89">
        <v>5188</v>
      </c>
      <c r="AJ89" t="s">
        <v>11686</v>
      </c>
      <c r="AK89" t="s">
        <v>14</v>
      </c>
      <c r="AL89" t="s">
        <v>13</v>
      </c>
    </row>
    <row r="90" spans="1:38">
      <c r="A90" t="s">
        <v>1531</v>
      </c>
      <c r="B90" s="2">
        <v>44700.442719907398</v>
      </c>
      <c r="C90" t="s">
        <v>1129</v>
      </c>
      <c r="D90">
        <v>318</v>
      </c>
      <c r="E90" t="s">
        <v>1532</v>
      </c>
      <c r="F90" t="s">
        <v>33</v>
      </c>
      <c r="G90">
        <v>1653032154274</v>
      </c>
      <c r="H90" s="21">
        <v>2.7037037037036998E-2</v>
      </c>
      <c r="I90" s="2">
        <v>44889.027037036998</v>
      </c>
      <c r="J90" s="22">
        <v>44889</v>
      </c>
      <c r="K90" t="s">
        <v>437</v>
      </c>
      <c r="L90" t="s">
        <v>12</v>
      </c>
      <c r="M90" t="s">
        <v>435</v>
      </c>
      <c r="N90" t="s">
        <v>206</v>
      </c>
      <c r="O90" t="s">
        <v>38</v>
      </c>
      <c r="P90" t="s">
        <v>38</v>
      </c>
      <c r="Q90" t="s">
        <v>207</v>
      </c>
      <c r="R90" t="s">
        <v>38</v>
      </c>
      <c r="S90" t="s">
        <v>208</v>
      </c>
      <c r="T90" t="s">
        <v>209</v>
      </c>
      <c r="U90" s="2">
        <v>45107.691574074102</v>
      </c>
      <c r="V90" t="s">
        <v>13</v>
      </c>
      <c r="W90" t="s">
        <v>34</v>
      </c>
      <c r="X90">
        <v>0</v>
      </c>
      <c r="Y90" t="s">
        <v>11684</v>
      </c>
      <c r="Z90" s="2">
        <v>44890.5625</v>
      </c>
      <c r="AA90" s="22">
        <v>44889</v>
      </c>
      <c r="AB90" t="b">
        <v>1</v>
      </c>
      <c r="AC90">
        <v>0.5</v>
      </c>
      <c r="AD90" s="2">
        <v>44890.5625</v>
      </c>
      <c r="AE90" s="2">
        <v>44889.416666666701</v>
      </c>
      <c r="AF90" s="2">
        <v>44889.770833333299</v>
      </c>
      <c r="AG90" s="2">
        <v>44890.416666666701</v>
      </c>
      <c r="AH90" t="s">
        <v>11685</v>
      </c>
      <c r="AI90">
        <v>5212</v>
      </c>
      <c r="AJ90" t="s">
        <v>11686</v>
      </c>
      <c r="AK90" t="s">
        <v>14</v>
      </c>
      <c r="AL90" t="s">
        <v>13</v>
      </c>
    </row>
    <row r="91" spans="1:38">
      <c r="A91" t="s">
        <v>1429</v>
      </c>
      <c r="B91" s="2">
        <v>44700.441574074102</v>
      </c>
      <c r="C91" t="s">
        <v>1129</v>
      </c>
      <c r="D91">
        <v>87</v>
      </c>
      <c r="E91" t="s">
        <v>1430</v>
      </c>
      <c r="F91" t="s">
        <v>33</v>
      </c>
      <c r="G91">
        <v>1653032154274</v>
      </c>
      <c r="H91" s="21">
        <v>0.72646990740740702</v>
      </c>
      <c r="I91" s="2">
        <v>44884.7264699074</v>
      </c>
      <c r="J91" s="22">
        <v>44884</v>
      </c>
      <c r="K91" t="s">
        <v>437</v>
      </c>
      <c r="L91" t="s">
        <v>12</v>
      </c>
      <c r="M91" t="s">
        <v>435</v>
      </c>
      <c r="N91" t="s">
        <v>206</v>
      </c>
      <c r="O91" t="s">
        <v>38</v>
      </c>
      <c r="P91" t="s">
        <v>38</v>
      </c>
      <c r="Q91" t="s">
        <v>207</v>
      </c>
      <c r="R91" t="s">
        <v>38</v>
      </c>
      <c r="S91" t="s">
        <v>208</v>
      </c>
      <c r="T91" t="s">
        <v>209</v>
      </c>
      <c r="U91" s="2">
        <v>45107.691574074102</v>
      </c>
      <c r="V91" t="s">
        <v>13</v>
      </c>
      <c r="W91" t="s">
        <v>34</v>
      </c>
      <c r="X91">
        <v>17</v>
      </c>
      <c r="Y91" t="s">
        <v>11684</v>
      </c>
      <c r="Z91" s="2">
        <v>44886.8723032407</v>
      </c>
      <c r="AA91" s="22">
        <v>44884</v>
      </c>
      <c r="AB91" t="b">
        <v>1</v>
      </c>
      <c r="AC91">
        <v>0.5</v>
      </c>
      <c r="AD91" s="2">
        <v>44886.8723032407</v>
      </c>
      <c r="AE91" s="2">
        <v>44884.416666666701</v>
      </c>
      <c r="AF91" s="2">
        <v>44884.770833333299</v>
      </c>
      <c r="AG91" s="2">
        <v>44886.416666666701</v>
      </c>
      <c r="AH91" t="s">
        <v>11685</v>
      </c>
      <c r="AI91">
        <v>5300</v>
      </c>
      <c r="AJ91" t="s">
        <v>11686</v>
      </c>
      <c r="AK91" t="s">
        <v>14</v>
      </c>
      <c r="AL91" t="s">
        <v>13</v>
      </c>
    </row>
    <row r="92" spans="1:38">
      <c r="A92" t="s">
        <v>442</v>
      </c>
      <c r="B92" s="2">
        <v>44699.569305555597</v>
      </c>
      <c r="C92" t="s">
        <v>443</v>
      </c>
      <c r="D92">
        <v>1486</v>
      </c>
      <c r="E92" t="s">
        <v>444</v>
      </c>
      <c r="F92" t="s">
        <v>33</v>
      </c>
      <c r="G92">
        <v>1653032376124</v>
      </c>
      <c r="H92" s="21">
        <v>0.71171296296296305</v>
      </c>
      <c r="I92" s="2">
        <v>44881.711712962999</v>
      </c>
      <c r="J92" s="22">
        <v>44881</v>
      </c>
      <c r="K92" t="s">
        <v>437</v>
      </c>
      <c r="L92" t="s">
        <v>12</v>
      </c>
      <c r="M92" t="s">
        <v>435</v>
      </c>
      <c r="N92" t="s">
        <v>206</v>
      </c>
      <c r="O92" t="s">
        <v>38</v>
      </c>
      <c r="P92" t="s">
        <v>38</v>
      </c>
      <c r="Q92" t="s">
        <v>207</v>
      </c>
      <c r="R92" t="s">
        <v>38</v>
      </c>
      <c r="S92" t="s">
        <v>208</v>
      </c>
      <c r="T92" t="s">
        <v>209</v>
      </c>
      <c r="U92" s="2">
        <v>45107.691574074102</v>
      </c>
      <c r="V92" t="s">
        <v>13</v>
      </c>
      <c r="W92" t="s">
        <v>34</v>
      </c>
      <c r="X92">
        <v>17</v>
      </c>
      <c r="Y92" t="s">
        <v>11684</v>
      </c>
      <c r="Z92" s="2">
        <v>44882.857546296298</v>
      </c>
      <c r="AA92" s="22">
        <v>44881</v>
      </c>
      <c r="AB92" t="b">
        <v>1</v>
      </c>
      <c r="AC92">
        <v>0.5</v>
      </c>
      <c r="AD92" s="2">
        <v>44882.857546296298</v>
      </c>
      <c r="AE92" s="2">
        <v>44881.416666666701</v>
      </c>
      <c r="AF92" s="2">
        <v>44881.770833333299</v>
      </c>
      <c r="AG92" s="2">
        <v>44882.416666666701</v>
      </c>
      <c r="AH92" t="s">
        <v>11685</v>
      </c>
      <c r="AI92">
        <v>5397</v>
      </c>
      <c r="AJ92" t="s">
        <v>11686</v>
      </c>
      <c r="AK92" t="s">
        <v>14</v>
      </c>
      <c r="AL92" t="s">
        <v>13</v>
      </c>
    </row>
    <row r="93" spans="1:38">
      <c r="A93" t="s">
        <v>1298</v>
      </c>
      <c r="B93" s="2">
        <v>44700.624074074098</v>
      </c>
      <c r="C93" t="s">
        <v>443</v>
      </c>
      <c r="D93">
        <v>901</v>
      </c>
      <c r="E93" t="s">
        <v>1299</v>
      </c>
      <c r="F93" t="s">
        <v>33</v>
      </c>
      <c r="G93">
        <v>1653032804026</v>
      </c>
      <c r="H93" s="21">
        <v>0.48854166666666698</v>
      </c>
      <c r="I93" s="2">
        <v>44883.488541666702</v>
      </c>
      <c r="J93" s="22">
        <v>44883</v>
      </c>
      <c r="K93" t="s">
        <v>437</v>
      </c>
      <c r="L93" t="s">
        <v>12</v>
      </c>
      <c r="M93" t="s">
        <v>435</v>
      </c>
      <c r="N93" t="s">
        <v>206</v>
      </c>
      <c r="O93" t="s">
        <v>38</v>
      </c>
      <c r="P93" t="s">
        <v>38</v>
      </c>
      <c r="Q93" t="s">
        <v>207</v>
      </c>
      <c r="R93" t="s">
        <v>38</v>
      </c>
      <c r="S93" t="s">
        <v>208</v>
      </c>
      <c r="T93" t="s">
        <v>209</v>
      </c>
      <c r="U93" s="2">
        <v>45107.691574074102</v>
      </c>
      <c r="V93" t="s">
        <v>13</v>
      </c>
      <c r="W93" t="s">
        <v>34</v>
      </c>
      <c r="X93">
        <v>11</v>
      </c>
      <c r="Y93" t="s">
        <v>11684</v>
      </c>
      <c r="Z93" s="2">
        <v>44884.634375000001</v>
      </c>
      <c r="AA93" s="22">
        <v>44883</v>
      </c>
      <c r="AB93" t="b">
        <v>1</v>
      </c>
      <c r="AC93">
        <v>0.5</v>
      </c>
      <c r="AD93" s="2">
        <v>44884.634375000001</v>
      </c>
      <c r="AE93" s="2">
        <v>44883.416666666701</v>
      </c>
      <c r="AF93" s="2">
        <v>44883.770833333299</v>
      </c>
      <c r="AG93" s="2">
        <v>44884.416666666701</v>
      </c>
      <c r="AH93" t="s">
        <v>11685</v>
      </c>
      <c r="AI93">
        <v>5354</v>
      </c>
      <c r="AJ93" t="s">
        <v>11686</v>
      </c>
      <c r="AK93" t="s">
        <v>14</v>
      </c>
      <c r="AL93" t="s">
        <v>13</v>
      </c>
    </row>
    <row r="94" spans="1:38">
      <c r="A94" t="s">
        <v>1128</v>
      </c>
      <c r="B94" s="2">
        <v>44700.443865740701</v>
      </c>
      <c r="C94" t="s">
        <v>1129</v>
      </c>
      <c r="D94">
        <v>810</v>
      </c>
      <c r="E94" t="s">
        <v>1130</v>
      </c>
      <c r="F94" t="s">
        <v>33</v>
      </c>
      <c r="G94">
        <v>1653032154274</v>
      </c>
      <c r="H94" s="21">
        <v>0.55182870370370396</v>
      </c>
      <c r="I94" s="2">
        <v>44885.551828703698</v>
      </c>
      <c r="J94" s="22">
        <v>44885</v>
      </c>
      <c r="K94" t="s">
        <v>437</v>
      </c>
      <c r="L94" t="s">
        <v>12</v>
      </c>
      <c r="M94" t="s">
        <v>435</v>
      </c>
      <c r="N94" t="s">
        <v>206</v>
      </c>
      <c r="O94" t="s">
        <v>38</v>
      </c>
      <c r="P94" t="s">
        <v>38</v>
      </c>
      <c r="Q94" t="s">
        <v>207</v>
      </c>
      <c r="R94" t="s">
        <v>38</v>
      </c>
      <c r="S94" t="s">
        <v>208</v>
      </c>
      <c r="T94" t="s">
        <v>209</v>
      </c>
      <c r="U94" s="2">
        <v>45107.691574074102</v>
      </c>
      <c r="V94" t="s">
        <v>13</v>
      </c>
      <c r="W94" t="s">
        <v>34</v>
      </c>
      <c r="X94">
        <v>13</v>
      </c>
      <c r="Y94" t="s">
        <v>11684</v>
      </c>
      <c r="Z94" s="2">
        <v>44885.916666666701</v>
      </c>
      <c r="AA94" s="22">
        <v>44885</v>
      </c>
      <c r="AB94" t="b">
        <v>0</v>
      </c>
      <c r="AC94">
        <v>0.5</v>
      </c>
      <c r="AD94" s="2">
        <v>44885.916666666701</v>
      </c>
      <c r="AE94" s="2">
        <v>44885.416666666701</v>
      </c>
      <c r="AF94" s="2">
        <v>44885.770833333299</v>
      </c>
      <c r="AG94" s="2">
        <v>44886.416666666701</v>
      </c>
      <c r="AH94" t="s">
        <v>11685</v>
      </c>
      <c r="AI94">
        <v>5323</v>
      </c>
      <c r="AJ94" t="s">
        <v>11686</v>
      </c>
      <c r="AK94" t="s">
        <v>14</v>
      </c>
      <c r="AL94" t="s">
        <v>13</v>
      </c>
    </row>
    <row r="95" spans="1:38">
      <c r="A95" t="s">
        <v>1118</v>
      </c>
      <c r="B95" s="2">
        <v>44701.5381597222</v>
      </c>
      <c r="C95" t="s">
        <v>435</v>
      </c>
      <c r="D95">
        <v>1194</v>
      </c>
      <c r="E95" t="s">
        <v>1119</v>
      </c>
      <c r="F95" t="s">
        <v>46</v>
      </c>
      <c r="G95">
        <v>1653031623124</v>
      </c>
      <c r="H95" s="21">
        <v>0.75761574074074101</v>
      </c>
      <c r="I95" s="2">
        <v>44888.757615740702</v>
      </c>
      <c r="J95" s="22">
        <v>44888</v>
      </c>
      <c r="K95" t="s">
        <v>437</v>
      </c>
      <c r="L95" t="s">
        <v>12</v>
      </c>
      <c r="M95" t="s">
        <v>435</v>
      </c>
      <c r="N95" t="s">
        <v>206</v>
      </c>
      <c r="O95" t="s">
        <v>38</v>
      </c>
      <c r="P95" t="s">
        <v>38</v>
      </c>
      <c r="Q95" t="s">
        <v>207</v>
      </c>
      <c r="R95" t="s">
        <v>38</v>
      </c>
      <c r="S95" t="s">
        <v>208</v>
      </c>
      <c r="T95" t="s">
        <v>209</v>
      </c>
      <c r="U95" s="2">
        <v>45107.691574074102</v>
      </c>
      <c r="V95" t="s">
        <v>13</v>
      </c>
      <c r="W95" t="s">
        <v>34</v>
      </c>
      <c r="X95">
        <v>18</v>
      </c>
      <c r="Y95" t="s">
        <v>11684</v>
      </c>
      <c r="Z95" s="2">
        <v>44889.903449074103</v>
      </c>
      <c r="AA95" s="22">
        <v>44888</v>
      </c>
      <c r="AB95" t="b">
        <v>1</v>
      </c>
      <c r="AC95">
        <v>0.5</v>
      </c>
      <c r="AD95" s="2">
        <v>44889.903449074103</v>
      </c>
      <c r="AE95" s="2">
        <v>44888.416666666701</v>
      </c>
      <c r="AF95" s="2">
        <v>44888.770833333299</v>
      </c>
      <c r="AG95" s="2">
        <v>44889.416666666701</v>
      </c>
      <c r="AH95" t="s">
        <v>11685</v>
      </c>
      <c r="AI95">
        <v>5227</v>
      </c>
      <c r="AJ95" t="s">
        <v>11686</v>
      </c>
      <c r="AK95" t="s">
        <v>14</v>
      </c>
      <c r="AL95" t="s">
        <v>13</v>
      </c>
    </row>
    <row r="96" spans="1:38">
      <c r="A96" t="s">
        <v>1116</v>
      </c>
      <c r="B96" s="2">
        <v>44701.5305787037</v>
      </c>
      <c r="C96" t="s">
        <v>435</v>
      </c>
      <c r="D96">
        <v>817</v>
      </c>
      <c r="E96" t="s">
        <v>1117</v>
      </c>
      <c r="F96" t="s">
        <v>46</v>
      </c>
      <c r="G96">
        <v>1653031623124</v>
      </c>
      <c r="H96" s="21">
        <v>0.33637731481481498</v>
      </c>
      <c r="I96" s="2">
        <v>44883.336377314801</v>
      </c>
      <c r="J96" s="22">
        <v>44883</v>
      </c>
      <c r="K96" t="s">
        <v>437</v>
      </c>
      <c r="L96" t="s">
        <v>12</v>
      </c>
      <c r="M96" t="s">
        <v>435</v>
      </c>
      <c r="N96" t="s">
        <v>206</v>
      </c>
      <c r="O96" t="s">
        <v>38</v>
      </c>
      <c r="P96" t="s">
        <v>38</v>
      </c>
      <c r="Q96" t="s">
        <v>207</v>
      </c>
      <c r="R96" t="s">
        <v>38</v>
      </c>
      <c r="S96" t="s">
        <v>208</v>
      </c>
      <c r="T96" t="s">
        <v>209</v>
      </c>
      <c r="U96" s="2">
        <v>45107.691574074102</v>
      </c>
      <c r="V96" t="s">
        <v>13</v>
      </c>
      <c r="W96" t="s">
        <v>34</v>
      </c>
      <c r="X96">
        <v>8</v>
      </c>
      <c r="Y96" t="s">
        <v>11684</v>
      </c>
      <c r="Z96" s="2">
        <v>44884.5625</v>
      </c>
      <c r="AA96" s="22">
        <v>44883</v>
      </c>
      <c r="AB96" t="b">
        <v>1</v>
      </c>
      <c r="AC96">
        <v>0.5</v>
      </c>
      <c r="AD96" s="2">
        <v>44884.5625</v>
      </c>
      <c r="AE96" s="2">
        <v>44883.416666666701</v>
      </c>
      <c r="AF96" s="2">
        <v>44883.770833333299</v>
      </c>
      <c r="AG96" s="2">
        <v>44884.416666666701</v>
      </c>
      <c r="AH96" t="s">
        <v>11685</v>
      </c>
      <c r="AI96">
        <v>5356</v>
      </c>
      <c r="AJ96" t="s">
        <v>11686</v>
      </c>
      <c r="AK96" t="s">
        <v>14</v>
      </c>
      <c r="AL96" t="s">
        <v>13</v>
      </c>
    </row>
    <row r="97" spans="1:38">
      <c r="A97" t="s">
        <v>1114</v>
      </c>
      <c r="B97" s="2">
        <v>44701.527569444399</v>
      </c>
      <c r="C97" t="s">
        <v>435</v>
      </c>
      <c r="D97">
        <v>1129</v>
      </c>
      <c r="E97" t="s">
        <v>1115</v>
      </c>
      <c r="F97" t="s">
        <v>46</v>
      </c>
      <c r="G97">
        <v>1653031623124</v>
      </c>
      <c r="H97" s="21">
        <v>0.39287037037036998</v>
      </c>
      <c r="I97" s="2">
        <v>44883.3928703704</v>
      </c>
      <c r="J97" s="22">
        <v>44883</v>
      </c>
      <c r="K97" t="s">
        <v>437</v>
      </c>
      <c r="L97" t="s">
        <v>12</v>
      </c>
      <c r="M97" t="s">
        <v>435</v>
      </c>
      <c r="N97" t="s">
        <v>206</v>
      </c>
      <c r="O97" t="s">
        <v>38</v>
      </c>
      <c r="P97" t="s">
        <v>38</v>
      </c>
      <c r="Q97" t="s">
        <v>207</v>
      </c>
      <c r="R97" t="s">
        <v>38</v>
      </c>
      <c r="S97" t="s">
        <v>208</v>
      </c>
      <c r="T97" t="s">
        <v>209</v>
      </c>
      <c r="U97" s="2">
        <v>45107.691574074102</v>
      </c>
      <c r="V97" t="s">
        <v>13</v>
      </c>
      <c r="W97" t="s">
        <v>34</v>
      </c>
      <c r="X97">
        <v>9</v>
      </c>
      <c r="Y97" t="s">
        <v>11684</v>
      </c>
      <c r="Z97" s="2">
        <v>44884.5625</v>
      </c>
      <c r="AA97" s="22">
        <v>44883</v>
      </c>
      <c r="AB97" t="b">
        <v>1</v>
      </c>
      <c r="AC97">
        <v>0.5</v>
      </c>
      <c r="AD97" s="2">
        <v>44884.5625</v>
      </c>
      <c r="AE97" s="2">
        <v>44883.416666666701</v>
      </c>
      <c r="AF97" s="2">
        <v>44883.770833333299</v>
      </c>
      <c r="AG97" s="2">
        <v>44884.416666666701</v>
      </c>
      <c r="AH97" t="s">
        <v>11685</v>
      </c>
      <c r="AI97">
        <v>5356</v>
      </c>
      <c r="AJ97" t="s">
        <v>11686</v>
      </c>
      <c r="AK97" t="s">
        <v>14</v>
      </c>
      <c r="AL97" t="s">
        <v>13</v>
      </c>
    </row>
    <row r="98" spans="1:38">
      <c r="A98" t="s">
        <v>1112</v>
      </c>
      <c r="B98" s="2">
        <v>44701.524074074099</v>
      </c>
      <c r="C98" t="s">
        <v>435</v>
      </c>
      <c r="D98">
        <v>582</v>
      </c>
      <c r="E98" t="s">
        <v>1113</v>
      </c>
      <c r="F98" t="s">
        <v>46</v>
      </c>
      <c r="G98">
        <v>1653031623124</v>
      </c>
      <c r="H98" s="21">
        <v>0.86753472222222205</v>
      </c>
      <c r="I98" s="2">
        <v>44886.867534722202</v>
      </c>
      <c r="J98" s="22">
        <v>44886</v>
      </c>
      <c r="K98" t="s">
        <v>437</v>
      </c>
      <c r="L98" t="s">
        <v>12</v>
      </c>
      <c r="M98" t="s">
        <v>435</v>
      </c>
      <c r="N98" t="s">
        <v>206</v>
      </c>
      <c r="O98" t="s">
        <v>38</v>
      </c>
      <c r="P98" t="s">
        <v>38</v>
      </c>
      <c r="Q98" t="s">
        <v>207</v>
      </c>
      <c r="R98" t="s">
        <v>38</v>
      </c>
      <c r="S98" t="s">
        <v>208</v>
      </c>
      <c r="T98" t="s">
        <v>209</v>
      </c>
      <c r="U98" s="2">
        <v>45107.691574074102</v>
      </c>
      <c r="V98" t="s">
        <v>13</v>
      </c>
      <c r="W98" t="s">
        <v>34</v>
      </c>
      <c r="X98">
        <v>20</v>
      </c>
      <c r="Y98" t="s">
        <v>11684</v>
      </c>
      <c r="Z98" s="2">
        <v>44888.013368055603</v>
      </c>
      <c r="AA98" s="22">
        <v>44886</v>
      </c>
      <c r="AB98" t="b">
        <v>1</v>
      </c>
      <c r="AC98">
        <v>0.5</v>
      </c>
      <c r="AD98" s="2">
        <v>44888.013368055603</v>
      </c>
      <c r="AE98" s="2">
        <v>44886.416666666701</v>
      </c>
      <c r="AF98" s="2">
        <v>44886.770833333299</v>
      </c>
      <c r="AG98" s="2">
        <v>44887.416666666701</v>
      </c>
      <c r="AH98" t="s">
        <v>11685</v>
      </c>
      <c r="AI98">
        <v>5273</v>
      </c>
      <c r="AJ98" t="s">
        <v>11686</v>
      </c>
      <c r="AK98" t="s">
        <v>14</v>
      </c>
      <c r="AL98" t="s">
        <v>13</v>
      </c>
    </row>
    <row r="99" spans="1:38">
      <c r="A99" t="s">
        <v>1105</v>
      </c>
      <c r="B99" s="2">
        <v>44699.529386574097</v>
      </c>
      <c r="C99" t="s">
        <v>443</v>
      </c>
      <c r="D99">
        <v>1419</v>
      </c>
      <c r="E99" t="s">
        <v>1106</v>
      </c>
      <c r="F99" t="s">
        <v>33</v>
      </c>
      <c r="G99">
        <v>1653032376124</v>
      </c>
      <c r="H99" s="21">
        <v>0.57721064814814804</v>
      </c>
      <c r="I99" s="2">
        <v>44882.577210648102</v>
      </c>
      <c r="J99" s="22">
        <v>44882</v>
      </c>
      <c r="K99" t="s">
        <v>437</v>
      </c>
      <c r="L99" t="s">
        <v>12</v>
      </c>
      <c r="M99" t="s">
        <v>435</v>
      </c>
      <c r="N99" t="s">
        <v>206</v>
      </c>
      <c r="O99" t="s">
        <v>38</v>
      </c>
      <c r="P99" t="s">
        <v>38</v>
      </c>
      <c r="Q99" t="s">
        <v>207</v>
      </c>
      <c r="R99" t="s">
        <v>38</v>
      </c>
      <c r="S99" t="s">
        <v>208</v>
      </c>
      <c r="T99" t="s">
        <v>209</v>
      </c>
      <c r="U99" s="2">
        <v>45107.691574074102</v>
      </c>
      <c r="V99" t="s">
        <v>13</v>
      </c>
      <c r="W99" t="s">
        <v>34</v>
      </c>
      <c r="X99">
        <v>13</v>
      </c>
      <c r="Y99" t="s">
        <v>11684</v>
      </c>
      <c r="Z99" s="2">
        <v>44883.723043981503</v>
      </c>
      <c r="AA99" s="22">
        <v>44882</v>
      </c>
      <c r="AB99" t="b">
        <v>1</v>
      </c>
      <c r="AC99">
        <v>0.5</v>
      </c>
      <c r="AD99" s="2">
        <v>44883.723043981503</v>
      </c>
      <c r="AE99" s="2">
        <v>44882.416666666701</v>
      </c>
      <c r="AF99" s="2">
        <v>44882.770833333299</v>
      </c>
      <c r="AG99" s="2">
        <v>44883.416666666701</v>
      </c>
      <c r="AH99" t="s">
        <v>11685</v>
      </c>
      <c r="AI99">
        <v>5376</v>
      </c>
      <c r="AJ99" t="s">
        <v>11686</v>
      </c>
      <c r="AK99" t="s">
        <v>14</v>
      </c>
      <c r="AL99" t="s">
        <v>13</v>
      </c>
    </row>
    <row r="100" spans="1:38">
      <c r="A100" t="s">
        <v>1060</v>
      </c>
      <c r="B100" s="2">
        <v>44700.480995370403</v>
      </c>
      <c r="C100" t="s">
        <v>979</v>
      </c>
      <c r="D100">
        <v>1372</v>
      </c>
      <c r="E100" t="s">
        <v>1061</v>
      </c>
      <c r="F100" t="s">
        <v>33</v>
      </c>
      <c r="G100">
        <v>1653044005166</v>
      </c>
      <c r="H100" s="21">
        <v>0.68967592592592597</v>
      </c>
      <c r="I100" s="2">
        <v>44887.689675925903</v>
      </c>
      <c r="J100" s="22">
        <v>44887</v>
      </c>
      <c r="K100" t="s">
        <v>437</v>
      </c>
      <c r="L100" t="s">
        <v>12</v>
      </c>
      <c r="M100" t="s">
        <v>435</v>
      </c>
      <c r="N100" t="s">
        <v>206</v>
      </c>
      <c r="O100" t="s">
        <v>38</v>
      </c>
      <c r="P100" t="s">
        <v>38</v>
      </c>
      <c r="Q100" t="s">
        <v>207</v>
      </c>
      <c r="R100" t="s">
        <v>38</v>
      </c>
      <c r="S100" t="s">
        <v>208</v>
      </c>
      <c r="T100" t="s">
        <v>209</v>
      </c>
      <c r="U100" s="2">
        <v>45107.691574074102</v>
      </c>
      <c r="V100" t="s">
        <v>13</v>
      </c>
      <c r="W100" t="s">
        <v>34</v>
      </c>
      <c r="X100">
        <v>16</v>
      </c>
      <c r="Y100" t="s">
        <v>11684</v>
      </c>
      <c r="Z100" s="2">
        <v>44888.835509259297</v>
      </c>
      <c r="AA100" s="22">
        <v>44887</v>
      </c>
      <c r="AB100" t="b">
        <v>1</v>
      </c>
      <c r="AC100">
        <v>0.5</v>
      </c>
      <c r="AD100" s="2">
        <v>44888.835509259297</v>
      </c>
      <c r="AE100" s="2">
        <v>44887.416666666701</v>
      </c>
      <c r="AF100" s="2">
        <v>44887.770833333299</v>
      </c>
      <c r="AG100" s="2">
        <v>44888.416666666701</v>
      </c>
      <c r="AH100" t="s">
        <v>11685</v>
      </c>
      <c r="AI100">
        <v>5253</v>
      </c>
      <c r="AJ100" t="s">
        <v>11686</v>
      </c>
      <c r="AK100" t="s">
        <v>14</v>
      </c>
      <c r="AL100" t="s">
        <v>13</v>
      </c>
    </row>
    <row r="101" spans="1:38">
      <c r="A101" t="s">
        <v>464</v>
      </c>
      <c r="B101" s="2">
        <v>44699.523611111101</v>
      </c>
      <c r="C101" t="s">
        <v>443</v>
      </c>
      <c r="D101">
        <v>384</v>
      </c>
      <c r="E101" t="s">
        <v>465</v>
      </c>
      <c r="F101" t="s">
        <v>33</v>
      </c>
      <c r="G101">
        <v>1653032376124</v>
      </c>
      <c r="H101" s="21">
        <v>0.69662037037036995</v>
      </c>
      <c r="I101" s="2">
        <v>44886.6966203704</v>
      </c>
      <c r="J101" s="22">
        <v>44886</v>
      </c>
      <c r="K101" t="s">
        <v>437</v>
      </c>
      <c r="L101" t="s">
        <v>12</v>
      </c>
      <c r="M101" t="s">
        <v>435</v>
      </c>
      <c r="N101" t="s">
        <v>206</v>
      </c>
      <c r="O101" t="s">
        <v>38</v>
      </c>
      <c r="P101" t="s">
        <v>38</v>
      </c>
      <c r="Q101" t="s">
        <v>207</v>
      </c>
      <c r="R101" t="s">
        <v>38</v>
      </c>
      <c r="S101" t="s">
        <v>208</v>
      </c>
      <c r="T101" t="s">
        <v>209</v>
      </c>
      <c r="U101" s="2">
        <v>45107.691574074102</v>
      </c>
      <c r="V101" t="s">
        <v>13</v>
      </c>
      <c r="W101" t="s">
        <v>34</v>
      </c>
      <c r="X101">
        <v>16</v>
      </c>
      <c r="Y101" t="s">
        <v>11684</v>
      </c>
      <c r="Z101" s="2">
        <v>44887.842453703699</v>
      </c>
      <c r="AA101" s="22">
        <v>44886</v>
      </c>
      <c r="AB101" t="b">
        <v>1</v>
      </c>
      <c r="AC101">
        <v>0.5</v>
      </c>
      <c r="AD101" s="2">
        <v>44887.842453703699</v>
      </c>
      <c r="AE101" s="2">
        <v>44886.416666666701</v>
      </c>
      <c r="AF101" s="2">
        <v>44886.770833333299</v>
      </c>
      <c r="AG101" s="2">
        <v>44887.416666666701</v>
      </c>
      <c r="AH101" t="s">
        <v>11685</v>
      </c>
      <c r="AI101">
        <v>5277</v>
      </c>
      <c r="AJ101" t="s">
        <v>11686</v>
      </c>
      <c r="AK101" t="s">
        <v>14</v>
      </c>
      <c r="AL101" t="s">
        <v>13</v>
      </c>
    </row>
    <row r="102" spans="1:38">
      <c r="A102" t="s">
        <v>1040</v>
      </c>
      <c r="B102" s="2">
        <v>44700.490833333301</v>
      </c>
      <c r="C102" t="s">
        <v>979</v>
      </c>
      <c r="D102">
        <v>1887</v>
      </c>
      <c r="E102" t="s">
        <v>1041</v>
      </c>
      <c r="F102" t="s">
        <v>33</v>
      </c>
      <c r="G102">
        <v>1653044005166</v>
      </c>
      <c r="H102" s="21">
        <v>0.479525462962963</v>
      </c>
      <c r="I102" s="2">
        <v>44881.479525463001</v>
      </c>
      <c r="J102" s="22">
        <v>44881</v>
      </c>
      <c r="K102" t="s">
        <v>437</v>
      </c>
      <c r="L102" t="s">
        <v>12</v>
      </c>
      <c r="M102" t="s">
        <v>435</v>
      </c>
      <c r="N102" t="s">
        <v>206</v>
      </c>
      <c r="O102" t="s">
        <v>38</v>
      </c>
      <c r="P102" t="s">
        <v>38</v>
      </c>
      <c r="Q102" t="s">
        <v>207</v>
      </c>
      <c r="R102" t="s">
        <v>38</v>
      </c>
      <c r="S102" t="s">
        <v>208</v>
      </c>
      <c r="T102" t="s">
        <v>209</v>
      </c>
      <c r="U102" s="2">
        <v>45107.691574074102</v>
      </c>
      <c r="V102" t="s">
        <v>13</v>
      </c>
      <c r="W102" t="s">
        <v>34</v>
      </c>
      <c r="X102">
        <v>11</v>
      </c>
      <c r="Y102" t="s">
        <v>11684</v>
      </c>
      <c r="Z102" s="2">
        <v>44882.6253587963</v>
      </c>
      <c r="AA102" s="22">
        <v>44881</v>
      </c>
      <c r="AB102" t="b">
        <v>1</v>
      </c>
      <c r="AC102">
        <v>0.5</v>
      </c>
      <c r="AD102" s="2">
        <v>44882.6253587963</v>
      </c>
      <c r="AE102" s="2">
        <v>44881.416666666701</v>
      </c>
      <c r="AF102" s="2">
        <v>44881.770833333299</v>
      </c>
      <c r="AG102" s="2">
        <v>44882.416666666701</v>
      </c>
      <c r="AH102" t="s">
        <v>11685</v>
      </c>
      <c r="AI102">
        <v>5402</v>
      </c>
      <c r="AJ102" t="s">
        <v>11686</v>
      </c>
      <c r="AK102" t="s">
        <v>14</v>
      </c>
      <c r="AL102" t="s">
        <v>13</v>
      </c>
    </row>
    <row r="103" spans="1:38">
      <c r="A103" t="s">
        <v>978</v>
      </c>
      <c r="B103" s="2">
        <v>44700.490034722199</v>
      </c>
      <c r="C103" t="s">
        <v>979</v>
      </c>
      <c r="D103">
        <v>1285</v>
      </c>
      <c r="E103" t="s">
        <v>980</v>
      </c>
      <c r="F103" t="s">
        <v>33</v>
      </c>
      <c r="G103">
        <v>1653044005166</v>
      </c>
      <c r="H103" s="21">
        <v>0.36234953703703698</v>
      </c>
      <c r="I103" s="2">
        <v>44890.362349536997</v>
      </c>
      <c r="J103" s="22">
        <v>44890</v>
      </c>
      <c r="K103" t="s">
        <v>437</v>
      </c>
      <c r="L103" t="s">
        <v>12</v>
      </c>
      <c r="M103" t="s">
        <v>435</v>
      </c>
      <c r="N103" t="s">
        <v>206</v>
      </c>
      <c r="O103" t="s">
        <v>38</v>
      </c>
      <c r="P103" t="s">
        <v>38</v>
      </c>
      <c r="Q103" t="s">
        <v>207</v>
      </c>
      <c r="R103" t="s">
        <v>38</v>
      </c>
      <c r="S103" t="s">
        <v>208</v>
      </c>
      <c r="T103" t="s">
        <v>209</v>
      </c>
      <c r="U103" s="2">
        <v>45107.691574074102</v>
      </c>
      <c r="V103" t="s">
        <v>13</v>
      </c>
      <c r="W103" t="s">
        <v>34</v>
      </c>
      <c r="X103">
        <v>8</v>
      </c>
      <c r="Y103" t="s">
        <v>11684</v>
      </c>
      <c r="Z103" s="2">
        <v>44891.5625</v>
      </c>
      <c r="AA103" s="22">
        <v>44890</v>
      </c>
      <c r="AB103" t="b">
        <v>1</v>
      </c>
      <c r="AC103">
        <v>0.5</v>
      </c>
      <c r="AD103" s="2">
        <v>44891.5625</v>
      </c>
      <c r="AE103" s="2">
        <v>44890.416666666701</v>
      </c>
      <c r="AF103" s="2">
        <v>44890.770833333299</v>
      </c>
      <c r="AG103" s="2">
        <v>44891.416666666701</v>
      </c>
      <c r="AH103" t="s">
        <v>11685</v>
      </c>
      <c r="AI103">
        <v>5188</v>
      </c>
      <c r="AJ103" t="s">
        <v>11686</v>
      </c>
      <c r="AK103" t="s">
        <v>14</v>
      </c>
      <c r="AL103" t="s">
        <v>13</v>
      </c>
    </row>
    <row r="104" spans="1:38">
      <c r="A104" t="s">
        <v>976</v>
      </c>
      <c r="B104" s="2">
        <v>44700.660717592596</v>
      </c>
      <c r="C104" t="s">
        <v>950</v>
      </c>
      <c r="D104">
        <v>817</v>
      </c>
      <c r="E104" t="s">
        <v>977</v>
      </c>
      <c r="F104" t="s">
        <v>33</v>
      </c>
      <c r="G104">
        <v>1653044665373</v>
      </c>
      <c r="H104" s="21">
        <v>0.18791666666666701</v>
      </c>
      <c r="I104" s="2">
        <v>44887.187916666699</v>
      </c>
      <c r="J104" s="22">
        <v>44887</v>
      </c>
      <c r="K104" t="s">
        <v>437</v>
      </c>
      <c r="L104" t="s">
        <v>12</v>
      </c>
      <c r="M104" t="s">
        <v>435</v>
      </c>
      <c r="N104" t="s">
        <v>206</v>
      </c>
      <c r="O104" t="s">
        <v>38</v>
      </c>
      <c r="P104" t="s">
        <v>38</v>
      </c>
      <c r="Q104" t="s">
        <v>207</v>
      </c>
      <c r="R104" t="s">
        <v>38</v>
      </c>
      <c r="S104" t="s">
        <v>208</v>
      </c>
      <c r="T104" t="s">
        <v>209</v>
      </c>
      <c r="U104" s="2">
        <v>45107.691574074102</v>
      </c>
      <c r="V104" t="s">
        <v>13</v>
      </c>
      <c r="W104" t="s">
        <v>34</v>
      </c>
      <c r="X104">
        <v>4</v>
      </c>
      <c r="Y104" t="s">
        <v>11684</v>
      </c>
      <c r="Z104" s="2">
        <v>44888.5625</v>
      </c>
      <c r="AA104" s="22">
        <v>44887</v>
      </c>
      <c r="AB104" t="b">
        <v>1</v>
      </c>
      <c r="AC104">
        <v>0.5</v>
      </c>
      <c r="AD104" s="2">
        <v>44888.5625</v>
      </c>
      <c r="AE104" s="2">
        <v>44887.416666666701</v>
      </c>
      <c r="AF104" s="2">
        <v>44887.770833333299</v>
      </c>
      <c r="AG104" s="2">
        <v>44888.416666666701</v>
      </c>
      <c r="AH104" t="s">
        <v>11685</v>
      </c>
      <c r="AI104">
        <v>5260</v>
      </c>
      <c r="AJ104" t="s">
        <v>11686</v>
      </c>
      <c r="AK104" t="s">
        <v>14</v>
      </c>
      <c r="AL104" t="s">
        <v>13</v>
      </c>
    </row>
    <row r="105" spans="1:38">
      <c r="A105" t="s">
        <v>474</v>
      </c>
      <c r="B105" s="2">
        <v>44700.620914351799</v>
      </c>
      <c r="C105" t="s">
        <v>443</v>
      </c>
      <c r="D105">
        <v>1109</v>
      </c>
      <c r="E105" t="s">
        <v>475</v>
      </c>
      <c r="F105" t="s">
        <v>33</v>
      </c>
      <c r="G105">
        <v>1653032804026</v>
      </c>
      <c r="H105" s="21">
        <v>0.55006944444444394</v>
      </c>
      <c r="I105" s="2">
        <v>44888.550069444398</v>
      </c>
      <c r="J105" s="22">
        <v>44888</v>
      </c>
      <c r="K105" t="s">
        <v>437</v>
      </c>
      <c r="L105" t="s">
        <v>12</v>
      </c>
      <c r="M105" t="s">
        <v>435</v>
      </c>
      <c r="N105" t="s">
        <v>206</v>
      </c>
      <c r="O105" t="s">
        <v>38</v>
      </c>
      <c r="P105" t="s">
        <v>38</v>
      </c>
      <c r="Q105" t="s">
        <v>207</v>
      </c>
      <c r="R105" t="s">
        <v>38</v>
      </c>
      <c r="S105" t="s">
        <v>208</v>
      </c>
      <c r="T105" t="s">
        <v>209</v>
      </c>
      <c r="U105" s="2">
        <v>45107.691574074102</v>
      </c>
      <c r="V105" t="s">
        <v>13</v>
      </c>
      <c r="W105" t="s">
        <v>34</v>
      </c>
      <c r="X105">
        <v>13</v>
      </c>
      <c r="Y105" t="s">
        <v>11684</v>
      </c>
      <c r="Z105" s="2">
        <v>44889.695902777799</v>
      </c>
      <c r="AA105" s="22">
        <v>44888</v>
      </c>
      <c r="AB105" t="b">
        <v>1</v>
      </c>
      <c r="AC105">
        <v>0.5</v>
      </c>
      <c r="AD105" s="2">
        <v>44889.695902777799</v>
      </c>
      <c r="AE105" s="2">
        <v>44888.416666666701</v>
      </c>
      <c r="AF105" s="2">
        <v>44888.770833333299</v>
      </c>
      <c r="AG105" s="2">
        <v>44889.416666666701</v>
      </c>
      <c r="AH105" t="s">
        <v>11685</v>
      </c>
      <c r="AI105">
        <v>5232</v>
      </c>
      <c r="AJ105" t="s">
        <v>11686</v>
      </c>
      <c r="AK105" t="s">
        <v>14</v>
      </c>
      <c r="AL105" t="s">
        <v>13</v>
      </c>
    </row>
    <row r="106" spans="1:38">
      <c r="A106" t="s">
        <v>949</v>
      </c>
      <c r="B106" s="2">
        <v>44700.6632060185</v>
      </c>
      <c r="C106" t="s">
        <v>950</v>
      </c>
      <c r="D106">
        <v>1809</v>
      </c>
      <c r="E106" t="s">
        <v>951</v>
      </c>
      <c r="F106" t="s">
        <v>33</v>
      </c>
      <c r="G106">
        <v>1653044665373</v>
      </c>
      <c r="H106" s="21">
        <v>0.75143518518518504</v>
      </c>
      <c r="I106" s="2">
        <v>44887.751435185201</v>
      </c>
      <c r="J106" s="22">
        <v>44887</v>
      </c>
      <c r="K106" t="s">
        <v>437</v>
      </c>
      <c r="L106" t="s">
        <v>12</v>
      </c>
      <c r="M106" t="s">
        <v>435</v>
      </c>
      <c r="N106" t="s">
        <v>206</v>
      </c>
      <c r="O106" t="s">
        <v>38</v>
      </c>
      <c r="P106" t="s">
        <v>38</v>
      </c>
      <c r="Q106" t="s">
        <v>207</v>
      </c>
      <c r="R106" t="s">
        <v>38</v>
      </c>
      <c r="S106" t="s">
        <v>208</v>
      </c>
      <c r="T106" t="s">
        <v>209</v>
      </c>
      <c r="U106" s="2">
        <v>45107.691574074102</v>
      </c>
      <c r="V106" t="s">
        <v>13</v>
      </c>
      <c r="W106" t="s">
        <v>34</v>
      </c>
      <c r="X106">
        <v>18</v>
      </c>
      <c r="Y106" t="s">
        <v>11684</v>
      </c>
      <c r="Z106" s="2">
        <v>44888.8972685185</v>
      </c>
      <c r="AA106" s="22">
        <v>44887</v>
      </c>
      <c r="AB106" t="b">
        <v>1</v>
      </c>
      <c r="AC106">
        <v>0.5</v>
      </c>
      <c r="AD106" s="2">
        <v>44888.8972685185</v>
      </c>
      <c r="AE106" s="2">
        <v>44887.416666666701</v>
      </c>
      <c r="AF106" s="2">
        <v>44887.770833333299</v>
      </c>
      <c r="AG106" s="2">
        <v>44888.416666666701</v>
      </c>
      <c r="AH106" t="s">
        <v>11685</v>
      </c>
      <c r="AI106">
        <v>5252</v>
      </c>
      <c r="AJ106" t="s">
        <v>11686</v>
      </c>
      <c r="AK106" t="s">
        <v>14</v>
      </c>
      <c r="AL106" t="s">
        <v>13</v>
      </c>
    </row>
    <row r="107" spans="1:38">
      <c r="A107" t="s">
        <v>817</v>
      </c>
      <c r="B107" s="2">
        <v>44701.620810185203</v>
      </c>
      <c r="C107" t="s">
        <v>435</v>
      </c>
      <c r="D107">
        <v>437</v>
      </c>
      <c r="E107" t="s">
        <v>818</v>
      </c>
      <c r="F107" t="s">
        <v>33</v>
      </c>
      <c r="G107">
        <v>1653039411827</v>
      </c>
      <c r="H107" s="21">
        <v>0.72863425925925895</v>
      </c>
      <c r="I107" s="2">
        <v>44884.7286342593</v>
      </c>
      <c r="J107" s="22">
        <v>44884</v>
      </c>
      <c r="K107" t="s">
        <v>437</v>
      </c>
      <c r="L107" t="s">
        <v>12</v>
      </c>
      <c r="M107" t="s">
        <v>435</v>
      </c>
      <c r="N107" t="s">
        <v>206</v>
      </c>
      <c r="O107" t="s">
        <v>38</v>
      </c>
      <c r="P107" t="s">
        <v>38</v>
      </c>
      <c r="Q107" t="s">
        <v>207</v>
      </c>
      <c r="R107" t="s">
        <v>38</v>
      </c>
      <c r="S107" t="s">
        <v>208</v>
      </c>
      <c r="T107" t="s">
        <v>209</v>
      </c>
      <c r="U107" s="2">
        <v>45107.691574074102</v>
      </c>
      <c r="V107" t="s">
        <v>13</v>
      </c>
      <c r="W107" t="s">
        <v>34</v>
      </c>
      <c r="X107">
        <v>17</v>
      </c>
      <c r="Y107" t="s">
        <v>11684</v>
      </c>
      <c r="Z107" s="2">
        <v>44886.874467592599</v>
      </c>
      <c r="AA107" s="22">
        <v>44884</v>
      </c>
      <c r="AB107" t="b">
        <v>1</v>
      </c>
      <c r="AC107">
        <v>0.5</v>
      </c>
      <c r="AD107" s="2">
        <v>44886.874467592599</v>
      </c>
      <c r="AE107" s="2">
        <v>44884.416666666701</v>
      </c>
      <c r="AF107" s="2">
        <v>44884.770833333299</v>
      </c>
      <c r="AG107" s="2">
        <v>44886.416666666701</v>
      </c>
      <c r="AH107" t="s">
        <v>11685</v>
      </c>
      <c r="AI107">
        <v>5300</v>
      </c>
      <c r="AJ107" t="s">
        <v>11686</v>
      </c>
      <c r="AK107" t="s">
        <v>14</v>
      </c>
      <c r="AL107" t="s">
        <v>13</v>
      </c>
    </row>
    <row r="108" spans="1:38">
      <c r="A108" t="s">
        <v>752</v>
      </c>
      <c r="B108" s="2">
        <v>44700.629537036999</v>
      </c>
      <c r="C108" t="s">
        <v>443</v>
      </c>
      <c r="D108">
        <v>350</v>
      </c>
      <c r="E108" t="s">
        <v>753</v>
      </c>
      <c r="F108" t="s">
        <v>33</v>
      </c>
      <c r="G108">
        <v>1653032804026</v>
      </c>
      <c r="H108" s="21">
        <v>0.27577546296296301</v>
      </c>
      <c r="I108" s="2">
        <v>44884.275775463</v>
      </c>
      <c r="J108" s="22">
        <v>44884</v>
      </c>
      <c r="K108" t="s">
        <v>437</v>
      </c>
      <c r="L108" t="s">
        <v>12</v>
      </c>
      <c r="M108" t="s">
        <v>435</v>
      </c>
      <c r="N108" t="s">
        <v>206</v>
      </c>
      <c r="O108" t="s">
        <v>38</v>
      </c>
      <c r="P108" t="s">
        <v>38</v>
      </c>
      <c r="Q108" t="s">
        <v>207</v>
      </c>
      <c r="R108" t="s">
        <v>38</v>
      </c>
      <c r="S108" t="s">
        <v>208</v>
      </c>
      <c r="T108" t="s">
        <v>209</v>
      </c>
      <c r="U108" s="2">
        <v>45107.691574074102</v>
      </c>
      <c r="V108" t="s">
        <v>13</v>
      </c>
      <c r="W108" t="s">
        <v>34</v>
      </c>
      <c r="X108">
        <v>6</v>
      </c>
      <c r="Y108" t="s">
        <v>11684</v>
      </c>
      <c r="Z108" s="2">
        <v>44886.5625</v>
      </c>
      <c r="AA108" s="22">
        <v>44884</v>
      </c>
      <c r="AB108" t="b">
        <v>1</v>
      </c>
      <c r="AC108">
        <v>0.5</v>
      </c>
      <c r="AD108" s="2">
        <v>44886.5625</v>
      </c>
      <c r="AE108" s="2">
        <v>44884.416666666701</v>
      </c>
      <c r="AF108" s="2">
        <v>44884.770833333299</v>
      </c>
      <c r="AG108" s="2">
        <v>44886.416666666701</v>
      </c>
      <c r="AH108" t="s">
        <v>11685</v>
      </c>
      <c r="AI108">
        <v>5308</v>
      </c>
      <c r="AJ108" t="s">
        <v>11686</v>
      </c>
      <c r="AK108" t="s">
        <v>14</v>
      </c>
      <c r="AL108" t="s">
        <v>13</v>
      </c>
    </row>
    <row r="109" spans="1:38">
      <c r="A109" t="s">
        <v>687</v>
      </c>
      <c r="B109" s="2">
        <v>44701.624918981499</v>
      </c>
      <c r="C109" t="s">
        <v>435</v>
      </c>
      <c r="D109">
        <v>395</v>
      </c>
      <c r="E109" t="s">
        <v>688</v>
      </c>
      <c r="F109" t="s">
        <v>33</v>
      </c>
      <c r="G109">
        <v>1653039411827</v>
      </c>
      <c r="H109" s="21">
        <v>0.44454861111111099</v>
      </c>
      <c r="I109" s="2">
        <v>44890.4445486111</v>
      </c>
      <c r="J109" s="22">
        <v>44890</v>
      </c>
      <c r="K109" t="s">
        <v>437</v>
      </c>
      <c r="L109" t="s">
        <v>12</v>
      </c>
      <c r="M109" t="s">
        <v>435</v>
      </c>
      <c r="N109" t="s">
        <v>206</v>
      </c>
      <c r="O109" t="s">
        <v>38</v>
      </c>
      <c r="P109" t="s">
        <v>38</v>
      </c>
      <c r="Q109" t="s">
        <v>207</v>
      </c>
      <c r="R109" t="s">
        <v>38</v>
      </c>
      <c r="S109" t="s">
        <v>208</v>
      </c>
      <c r="T109" t="s">
        <v>209</v>
      </c>
      <c r="U109" s="2">
        <v>45107.691574074102</v>
      </c>
      <c r="V109" t="s">
        <v>13</v>
      </c>
      <c r="W109" t="s">
        <v>34</v>
      </c>
      <c r="X109">
        <v>10</v>
      </c>
      <c r="Y109" t="s">
        <v>11684</v>
      </c>
      <c r="Z109" s="2">
        <v>44891.590381944399</v>
      </c>
      <c r="AA109" s="22">
        <v>44890</v>
      </c>
      <c r="AB109" t="b">
        <v>1</v>
      </c>
      <c r="AC109">
        <v>0.5</v>
      </c>
      <c r="AD109" s="2">
        <v>44891.590381944399</v>
      </c>
      <c r="AE109" s="2">
        <v>44890.416666666701</v>
      </c>
      <c r="AF109" s="2">
        <v>44890.770833333299</v>
      </c>
      <c r="AG109" s="2">
        <v>44891.416666666701</v>
      </c>
      <c r="AH109" t="s">
        <v>11685</v>
      </c>
      <c r="AI109">
        <v>5187</v>
      </c>
      <c r="AJ109" t="s">
        <v>11686</v>
      </c>
      <c r="AK109" t="s">
        <v>14</v>
      </c>
      <c r="AL109" t="s">
        <v>13</v>
      </c>
    </row>
    <row r="110" spans="1:38">
      <c r="A110" t="s">
        <v>537</v>
      </c>
      <c r="B110" s="2">
        <v>44701.623148148101</v>
      </c>
      <c r="C110" t="s">
        <v>435</v>
      </c>
      <c r="D110">
        <v>846</v>
      </c>
      <c r="E110" t="s">
        <v>538</v>
      </c>
      <c r="F110" t="s">
        <v>33</v>
      </c>
      <c r="G110">
        <v>1653039411827</v>
      </c>
      <c r="H110" s="21">
        <v>0.69574074074074099</v>
      </c>
      <c r="I110" s="2">
        <v>44891.695740740703</v>
      </c>
      <c r="J110" s="22">
        <v>44891</v>
      </c>
      <c r="K110" t="s">
        <v>437</v>
      </c>
      <c r="L110" t="s">
        <v>12</v>
      </c>
      <c r="M110" t="s">
        <v>435</v>
      </c>
      <c r="N110" t="s">
        <v>206</v>
      </c>
      <c r="O110" s="2">
        <v>44891.976666666698</v>
      </c>
      <c r="P110" s="22">
        <v>44891</v>
      </c>
      <c r="Q110" t="s">
        <v>237</v>
      </c>
      <c r="R110">
        <v>196</v>
      </c>
      <c r="S110" t="s">
        <v>208</v>
      </c>
      <c r="T110" t="s">
        <v>209</v>
      </c>
      <c r="U110" s="2">
        <v>45107.691574074102</v>
      </c>
      <c r="V110" t="s">
        <v>13</v>
      </c>
      <c r="W110" t="s">
        <v>34</v>
      </c>
      <c r="X110">
        <v>16</v>
      </c>
      <c r="Y110" t="s">
        <v>11684</v>
      </c>
      <c r="Z110" s="2">
        <v>44893.841574074097</v>
      </c>
      <c r="AA110" s="22">
        <v>44891</v>
      </c>
      <c r="AB110" t="b">
        <v>1</v>
      </c>
      <c r="AC110">
        <v>0.5</v>
      </c>
      <c r="AD110" s="2">
        <v>44893.841574074097</v>
      </c>
      <c r="AE110" s="2">
        <v>44891.416666666701</v>
      </c>
      <c r="AF110" s="2">
        <v>44891.770833333299</v>
      </c>
      <c r="AG110" s="2">
        <v>44893.416666666701</v>
      </c>
      <c r="AH110" t="s">
        <v>11687</v>
      </c>
      <c r="AI110">
        <v>5133</v>
      </c>
      <c r="AJ110" t="s">
        <v>11686</v>
      </c>
      <c r="AK110" t="s">
        <v>14</v>
      </c>
      <c r="AL110" t="s">
        <v>13</v>
      </c>
    </row>
    <row r="111" spans="1:38">
      <c r="A111" t="s">
        <v>523</v>
      </c>
      <c r="B111" s="2">
        <v>44699.562685185199</v>
      </c>
      <c r="C111" t="s">
        <v>443</v>
      </c>
      <c r="D111">
        <v>999</v>
      </c>
      <c r="E111" t="s">
        <v>524</v>
      </c>
      <c r="F111" t="s">
        <v>33</v>
      </c>
      <c r="G111">
        <v>1653032376124</v>
      </c>
      <c r="H111" s="21">
        <v>0.23744212962962999</v>
      </c>
      <c r="I111" s="2">
        <v>44885.237442129597</v>
      </c>
      <c r="J111" s="22">
        <v>44885</v>
      </c>
      <c r="K111" t="s">
        <v>437</v>
      </c>
      <c r="L111" t="s">
        <v>12</v>
      </c>
      <c r="M111" t="s">
        <v>435</v>
      </c>
      <c r="N111" t="s">
        <v>206</v>
      </c>
      <c r="O111" t="s">
        <v>38</v>
      </c>
      <c r="P111" t="s">
        <v>38</v>
      </c>
      <c r="Q111" t="s">
        <v>207</v>
      </c>
      <c r="R111" t="s">
        <v>38</v>
      </c>
      <c r="S111" t="s">
        <v>208</v>
      </c>
      <c r="T111" t="s">
        <v>209</v>
      </c>
      <c r="U111" s="2">
        <v>45107.691574074102</v>
      </c>
      <c r="V111" t="s">
        <v>13</v>
      </c>
      <c r="W111" t="s">
        <v>34</v>
      </c>
      <c r="X111">
        <v>5</v>
      </c>
      <c r="Y111" t="s">
        <v>11684</v>
      </c>
      <c r="Z111" s="2">
        <v>44885.916666666701</v>
      </c>
      <c r="AA111" s="22">
        <v>44885</v>
      </c>
      <c r="AB111" t="b">
        <v>0</v>
      </c>
      <c r="AC111">
        <v>0.5</v>
      </c>
      <c r="AD111" s="2">
        <v>44885.916666666701</v>
      </c>
      <c r="AE111" s="2">
        <v>44885.416666666701</v>
      </c>
      <c r="AF111" s="2">
        <v>44885.770833333299</v>
      </c>
      <c r="AG111" s="2">
        <v>44886.416666666701</v>
      </c>
      <c r="AH111" t="s">
        <v>11685</v>
      </c>
      <c r="AI111">
        <v>5323</v>
      </c>
      <c r="AJ111" t="s">
        <v>11686</v>
      </c>
      <c r="AK111" t="s">
        <v>14</v>
      </c>
      <c r="AL111" t="s">
        <v>13</v>
      </c>
    </row>
    <row r="112" spans="1:38">
      <c r="A112" t="s">
        <v>492</v>
      </c>
      <c r="B112" s="2">
        <v>44699.578900462999</v>
      </c>
      <c r="C112" t="s">
        <v>443</v>
      </c>
      <c r="D112">
        <v>1319</v>
      </c>
      <c r="E112" t="s">
        <v>493</v>
      </c>
      <c r="F112" t="s">
        <v>33</v>
      </c>
      <c r="G112">
        <v>1653032376124</v>
      </c>
      <c r="H112" s="21">
        <v>0.25166666666666698</v>
      </c>
      <c r="I112" s="2">
        <v>44889.2516666667</v>
      </c>
      <c r="J112" s="22">
        <v>44889</v>
      </c>
      <c r="K112" t="s">
        <v>437</v>
      </c>
      <c r="L112" t="s">
        <v>12</v>
      </c>
      <c r="M112" t="s">
        <v>435</v>
      </c>
      <c r="N112" t="s">
        <v>206</v>
      </c>
      <c r="O112" t="s">
        <v>38</v>
      </c>
      <c r="P112" t="s">
        <v>38</v>
      </c>
      <c r="Q112" t="s">
        <v>207</v>
      </c>
      <c r="R112" t="s">
        <v>38</v>
      </c>
      <c r="S112" t="s">
        <v>208</v>
      </c>
      <c r="T112" t="s">
        <v>209</v>
      </c>
      <c r="U112" s="2">
        <v>45107.691574074102</v>
      </c>
      <c r="V112" t="s">
        <v>13</v>
      </c>
      <c r="W112" t="s">
        <v>34</v>
      </c>
      <c r="X112">
        <v>6</v>
      </c>
      <c r="Y112" t="s">
        <v>11684</v>
      </c>
      <c r="Z112" s="2">
        <v>44890.5625</v>
      </c>
      <c r="AA112" s="22">
        <v>44889</v>
      </c>
      <c r="AB112" t="b">
        <v>1</v>
      </c>
      <c r="AC112">
        <v>0.5</v>
      </c>
      <c r="AD112" s="2">
        <v>44890.5625</v>
      </c>
      <c r="AE112" s="2">
        <v>44889.416666666701</v>
      </c>
      <c r="AF112" s="2">
        <v>44889.770833333299</v>
      </c>
      <c r="AG112" s="2">
        <v>44890.416666666701</v>
      </c>
      <c r="AH112" t="s">
        <v>11685</v>
      </c>
      <c r="AI112">
        <v>5212</v>
      </c>
      <c r="AJ112" t="s">
        <v>11686</v>
      </c>
      <c r="AK112" t="s">
        <v>14</v>
      </c>
      <c r="AL112" t="s">
        <v>13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143"/>
  <sheetViews>
    <sheetView workbookViewId="0">
      <selection activeCell="D5" sqref="D5:F5"/>
    </sheetView>
  </sheetViews>
  <sheetFormatPr defaultColWidth="9.08984375" defaultRowHeight="14.5"/>
  <cols>
    <col min="3" max="3" width="12.54296875" customWidth="1"/>
    <col min="4" max="4" width="11.08984375" customWidth="1"/>
    <col min="5" max="5" width="12.08984375" customWidth="1"/>
    <col min="6" max="6" width="11.36328125" customWidth="1"/>
    <col min="7" max="7" width="13.90625" customWidth="1"/>
    <col min="10" max="10" width="11.54296875" customWidth="1"/>
    <col min="11" max="11" width="7.90625" customWidth="1"/>
    <col min="12" max="12" width="12.08984375" customWidth="1"/>
    <col min="13" max="13" width="11.36328125" customWidth="1"/>
    <col min="14" max="14" width="13.90625" customWidth="1"/>
    <col min="16" max="16" width="10.453125" style="1" customWidth="1"/>
    <col min="17" max="17" width="11.6328125" style="1" customWidth="1"/>
  </cols>
  <sheetData>
    <row r="1" spans="3:17">
      <c r="P1" s="109" t="s">
        <v>11688</v>
      </c>
      <c r="Q1" s="109"/>
    </row>
    <row r="2" spans="3:17">
      <c r="P2" s="16" t="s">
        <v>11662</v>
      </c>
      <c r="Q2" s="1" t="s">
        <v>1</v>
      </c>
    </row>
    <row r="3" spans="3:17">
      <c r="G3" s="2"/>
      <c r="P3" s="17">
        <v>44210</v>
      </c>
      <c r="Q3" s="1" t="s">
        <v>11689</v>
      </c>
    </row>
    <row r="4" spans="3:17">
      <c r="C4" s="3" t="s">
        <v>11690</v>
      </c>
      <c r="D4" s="3" t="s">
        <v>200</v>
      </c>
      <c r="E4" s="3" t="s">
        <v>11691</v>
      </c>
      <c r="F4" s="3" t="s">
        <v>11692</v>
      </c>
      <c r="G4" s="4" t="s">
        <v>11693</v>
      </c>
      <c r="J4" s="18" t="s">
        <v>11690</v>
      </c>
      <c r="K4" s="3" t="s">
        <v>200</v>
      </c>
      <c r="L4" s="3" t="s">
        <v>11691</v>
      </c>
      <c r="M4" s="3" t="s">
        <v>11692</v>
      </c>
      <c r="N4" s="4" t="s">
        <v>11693</v>
      </c>
      <c r="P4" s="17">
        <v>44222</v>
      </c>
      <c r="Q4" s="1" t="s">
        <v>11689</v>
      </c>
    </row>
    <row r="5" spans="3:17">
      <c r="C5" s="5" t="s">
        <v>13</v>
      </c>
      <c r="D5" s="6">
        <v>0.33333333333333298</v>
      </c>
      <c r="E5" s="6">
        <v>0.41666666666666702</v>
      </c>
      <c r="F5" s="6">
        <v>0.77083333333333304</v>
      </c>
      <c r="G5" s="7">
        <f t="shared" ref="G5:G17" si="0">(F5-E5)*24</f>
        <v>8.499999999999984</v>
      </c>
      <c r="J5" s="19" t="s">
        <v>69</v>
      </c>
      <c r="K5" s="10">
        <v>0.33333333333333298</v>
      </c>
      <c r="L5" s="10">
        <v>0.875</v>
      </c>
      <c r="M5" s="10">
        <v>0.25</v>
      </c>
      <c r="N5" s="11">
        <f>(M5-L5)*24</f>
        <v>-15</v>
      </c>
      <c r="P5" s="17">
        <v>44299</v>
      </c>
      <c r="Q5" s="1" t="s">
        <v>11689</v>
      </c>
    </row>
    <row r="6" spans="3:17">
      <c r="C6" s="8" t="s">
        <v>26</v>
      </c>
      <c r="D6" s="6">
        <v>0.33333333333333298</v>
      </c>
      <c r="E6" s="6">
        <v>0.41666666666666702</v>
      </c>
      <c r="F6" s="6">
        <v>0.104166666666667</v>
      </c>
      <c r="G6" s="7">
        <f t="shared" si="0"/>
        <v>-7.5</v>
      </c>
      <c r="P6" s="17">
        <v>44317</v>
      </c>
      <c r="Q6" s="1" t="s">
        <v>11689</v>
      </c>
    </row>
    <row r="7" spans="3:17">
      <c r="C7" s="8" t="s">
        <v>22</v>
      </c>
      <c r="D7" s="6">
        <v>0.33333333333333298</v>
      </c>
      <c r="E7" s="6">
        <v>0.41666666666666702</v>
      </c>
      <c r="F7" s="6">
        <v>0.77083333333333304</v>
      </c>
      <c r="G7" s="7">
        <f t="shared" si="0"/>
        <v>8.499999999999984</v>
      </c>
      <c r="P7" s="17">
        <v>44330</v>
      </c>
      <c r="Q7" s="1" t="s">
        <v>11689</v>
      </c>
    </row>
    <row r="8" spans="3:17">
      <c r="C8" s="8" t="s">
        <v>37</v>
      </c>
      <c r="D8" s="6">
        <v>0.33333333333333298</v>
      </c>
      <c r="E8" s="6">
        <v>0.41666666666666702</v>
      </c>
      <c r="F8" s="6">
        <v>0.77083333333333304</v>
      </c>
      <c r="G8" s="7">
        <f t="shared" si="0"/>
        <v>8.499999999999984</v>
      </c>
      <c r="P8" s="17">
        <v>44449</v>
      </c>
      <c r="Q8" s="1" t="s">
        <v>11689</v>
      </c>
    </row>
    <row r="9" spans="3:17">
      <c r="C9" s="8" t="s">
        <v>41</v>
      </c>
      <c r="D9" s="6">
        <v>0.33333333333333298</v>
      </c>
      <c r="E9" s="6">
        <v>0.41666666666666702</v>
      </c>
      <c r="F9" s="6">
        <v>0.79166666666666696</v>
      </c>
      <c r="G9" s="7">
        <f t="shared" si="0"/>
        <v>8.9999999999999982</v>
      </c>
      <c r="P9" s="17">
        <v>44471</v>
      </c>
      <c r="Q9" s="1" t="s">
        <v>11689</v>
      </c>
    </row>
    <row r="10" spans="3:17">
      <c r="C10" s="8" t="s">
        <v>47</v>
      </c>
      <c r="D10" s="6">
        <v>0.33333333333333298</v>
      </c>
      <c r="E10" s="6">
        <v>0.41666666666666702</v>
      </c>
      <c r="F10" s="6">
        <v>0.77083333333333304</v>
      </c>
      <c r="G10" s="7">
        <f t="shared" si="0"/>
        <v>8.499999999999984</v>
      </c>
      <c r="P10" s="17">
        <v>44484</v>
      </c>
      <c r="Q10" s="1" t="s">
        <v>11689</v>
      </c>
    </row>
    <row r="11" spans="3:17" ht="13.5" customHeight="1">
      <c r="C11" s="8" t="s">
        <v>45</v>
      </c>
      <c r="D11" s="6">
        <v>0.70833333333333304</v>
      </c>
      <c r="E11" s="6">
        <v>0.41666666666666702</v>
      </c>
      <c r="F11" s="6">
        <v>0.77083333333333304</v>
      </c>
      <c r="G11" s="7">
        <f t="shared" si="0"/>
        <v>8.499999999999984</v>
      </c>
      <c r="P11" s="17">
        <v>44501</v>
      </c>
      <c r="Q11" s="1" t="s">
        <v>11689</v>
      </c>
    </row>
    <row r="12" spans="3:17">
      <c r="C12" s="8" t="s">
        <v>56</v>
      </c>
      <c r="D12" s="6">
        <v>0.33333333333333298</v>
      </c>
      <c r="E12" s="6">
        <v>0.41666666666666702</v>
      </c>
      <c r="F12" s="6">
        <v>0.77083333333333304</v>
      </c>
      <c r="G12" s="7">
        <f t="shared" si="0"/>
        <v>8.499999999999984</v>
      </c>
      <c r="P12" s="17">
        <v>44555</v>
      </c>
      <c r="Q12" s="1" t="s">
        <v>11689</v>
      </c>
    </row>
    <row r="13" spans="3:17">
      <c r="C13" s="8" t="s">
        <v>61</v>
      </c>
      <c r="D13" s="6">
        <v>0.33333333333333298</v>
      </c>
      <c r="E13" s="6">
        <v>0.41666666666666702</v>
      </c>
      <c r="F13" s="6">
        <v>0.77083333333333304</v>
      </c>
      <c r="G13" s="7">
        <f t="shared" si="0"/>
        <v>8.499999999999984</v>
      </c>
      <c r="P13" s="17">
        <v>44197</v>
      </c>
      <c r="Q13" s="1" t="s">
        <v>36</v>
      </c>
    </row>
    <row r="14" spans="3:17">
      <c r="C14" s="8" t="s">
        <v>65</v>
      </c>
      <c r="D14" s="6">
        <v>0.33333333333333298</v>
      </c>
      <c r="E14" s="6">
        <v>0.41666666666666702</v>
      </c>
      <c r="F14" s="6">
        <v>0.77083333333333304</v>
      </c>
      <c r="G14" s="7">
        <f t="shared" si="0"/>
        <v>8.499999999999984</v>
      </c>
      <c r="P14" s="17">
        <v>44197</v>
      </c>
      <c r="Q14" s="1" t="s">
        <v>44</v>
      </c>
    </row>
    <row r="15" spans="3:17">
      <c r="C15" s="8" t="s">
        <v>70</v>
      </c>
      <c r="D15" s="6">
        <v>0.33333333333333298</v>
      </c>
      <c r="E15" s="6">
        <v>0.41666666666666702</v>
      </c>
      <c r="F15" s="6">
        <v>0.25</v>
      </c>
      <c r="G15" s="7">
        <f t="shared" si="0"/>
        <v>-4.0000000000000089</v>
      </c>
      <c r="P15" s="17">
        <v>44210</v>
      </c>
      <c r="Q15" s="1" t="s">
        <v>36</v>
      </c>
    </row>
    <row r="16" spans="3:17">
      <c r="C16" s="9" t="s">
        <v>73</v>
      </c>
      <c r="D16" s="10">
        <v>0.33333333333333298</v>
      </c>
      <c r="E16" s="10">
        <v>0.39583333333333298</v>
      </c>
      <c r="F16" s="10">
        <v>0.77083333333333304</v>
      </c>
      <c r="G16" s="11">
        <f t="shared" si="0"/>
        <v>9.0000000000000018</v>
      </c>
      <c r="P16" s="17">
        <v>44210</v>
      </c>
      <c r="Q16" s="1" t="s">
        <v>44</v>
      </c>
    </row>
    <row r="17" spans="1:17">
      <c r="C17" s="9" t="s">
        <v>11694</v>
      </c>
      <c r="D17" s="6">
        <v>0.33333333333333298</v>
      </c>
      <c r="E17" s="6">
        <v>0.41666666666666702</v>
      </c>
      <c r="F17" s="6">
        <v>0.77083333333333304</v>
      </c>
      <c r="G17" s="7">
        <f t="shared" si="0"/>
        <v>8.499999999999984</v>
      </c>
      <c r="P17" s="17">
        <v>44222</v>
      </c>
      <c r="Q17" s="1" t="s">
        <v>36</v>
      </c>
    </row>
    <row r="18" spans="1:17">
      <c r="P18" s="17">
        <v>44222</v>
      </c>
      <c r="Q18" s="1" t="s">
        <v>44</v>
      </c>
    </row>
    <row r="19" spans="1:17">
      <c r="P19" s="17">
        <v>44300</v>
      </c>
      <c r="Q19" s="1" t="s">
        <v>36</v>
      </c>
    </row>
    <row r="20" spans="1:17">
      <c r="P20" s="17">
        <v>44300</v>
      </c>
      <c r="Q20" s="1" t="s">
        <v>44</v>
      </c>
    </row>
    <row r="21" spans="1:17">
      <c r="A21" s="12" t="s">
        <v>200</v>
      </c>
      <c r="B21" s="8"/>
      <c r="P21" s="17">
        <v>44317</v>
      </c>
      <c r="Q21" s="1" t="s">
        <v>36</v>
      </c>
    </row>
    <row r="22" spans="1:17">
      <c r="A22" s="13" t="s">
        <v>187</v>
      </c>
      <c r="B22" s="13" t="s">
        <v>11695</v>
      </c>
      <c r="P22" s="17">
        <v>44317</v>
      </c>
      <c r="Q22" s="1" t="s">
        <v>44</v>
      </c>
    </row>
    <row r="23" spans="1:17">
      <c r="A23" s="14">
        <v>8</v>
      </c>
      <c r="B23" s="14">
        <v>72</v>
      </c>
      <c r="P23" s="17">
        <v>44330</v>
      </c>
      <c r="Q23" s="1" t="s">
        <v>36</v>
      </c>
    </row>
    <row r="24" spans="1:17">
      <c r="A24" s="15">
        <f>A23/24</f>
        <v>0.33333333333333331</v>
      </c>
      <c r="B24" s="8">
        <f>B23/24</f>
        <v>3</v>
      </c>
      <c r="P24" s="17">
        <v>44330</v>
      </c>
      <c r="Q24" s="1" t="s">
        <v>44</v>
      </c>
    </row>
    <row r="25" spans="1:17">
      <c r="A25" s="8"/>
      <c r="B25" s="8"/>
      <c r="P25" s="17">
        <v>44438</v>
      </c>
      <c r="Q25" s="1" t="s">
        <v>36</v>
      </c>
    </row>
    <row r="26" spans="1:17">
      <c r="A26" s="8"/>
      <c r="B26" s="8"/>
      <c r="P26" s="17">
        <v>44438</v>
      </c>
      <c r="Q26" s="1" t="s">
        <v>44</v>
      </c>
    </row>
    <row r="27" spans="1:17">
      <c r="P27" s="17">
        <v>44449</v>
      </c>
      <c r="Q27" s="1" t="s">
        <v>36</v>
      </c>
    </row>
    <row r="28" spans="1:17">
      <c r="P28" s="17">
        <v>44471</v>
      </c>
      <c r="Q28" s="1" t="s">
        <v>44</v>
      </c>
    </row>
    <row r="29" spans="1:17">
      <c r="P29" s="17">
        <v>44471</v>
      </c>
      <c r="Q29" s="1" t="s">
        <v>36</v>
      </c>
    </row>
    <row r="30" spans="1:17">
      <c r="P30" s="17">
        <v>44483</v>
      </c>
      <c r="Q30" s="1" t="s">
        <v>44</v>
      </c>
    </row>
    <row r="31" spans="1:17">
      <c r="P31" s="17">
        <v>44484</v>
      </c>
      <c r="Q31" s="1" t="s">
        <v>36</v>
      </c>
    </row>
    <row r="32" spans="1:17">
      <c r="P32" s="17">
        <v>44504</v>
      </c>
      <c r="Q32" s="1" t="s">
        <v>36</v>
      </c>
    </row>
    <row r="33" spans="16:17">
      <c r="P33" s="17">
        <v>44504</v>
      </c>
      <c r="Q33" s="1" t="s">
        <v>44</v>
      </c>
    </row>
    <row r="34" spans="16:17">
      <c r="P34" s="20">
        <v>44555</v>
      </c>
      <c r="Q34" s="1" t="s">
        <v>44</v>
      </c>
    </row>
    <row r="35" spans="16:17">
      <c r="P35" s="20">
        <v>44555</v>
      </c>
      <c r="Q35" s="1" t="s">
        <v>36</v>
      </c>
    </row>
    <row r="36" spans="16:17">
      <c r="P36" s="20">
        <v>44210</v>
      </c>
      <c r="Q36" s="1" t="s">
        <v>60</v>
      </c>
    </row>
    <row r="37" spans="16:17">
      <c r="P37" s="20">
        <v>44210</v>
      </c>
      <c r="Q37" s="1" t="s">
        <v>11694</v>
      </c>
    </row>
    <row r="38" spans="16:17">
      <c r="P38" s="20">
        <v>44222</v>
      </c>
      <c r="Q38" s="1" t="s">
        <v>60</v>
      </c>
    </row>
    <row r="39" spans="16:17">
      <c r="P39" s="20">
        <v>44222</v>
      </c>
      <c r="Q39" s="1" t="s">
        <v>11694</v>
      </c>
    </row>
    <row r="40" spans="16:17">
      <c r="P40" s="20">
        <v>44288</v>
      </c>
      <c r="Q40" s="1" t="s">
        <v>11694</v>
      </c>
    </row>
    <row r="41" spans="16:17">
      <c r="P41" s="20">
        <v>44299</v>
      </c>
      <c r="Q41" s="1" t="s">
        <v>60</v>
      </c>
    </row>
    <row r="42" spans="16:17">
      <c r="P42" s="20">
        <v>44299</v>
      </c>
      <c r="Q42" s="1" t="s">
        <v>11694</v>
      </c>
    </row>
    <row r="43" spans="16:17">
      <c r="P43" s="20">
        <v>44317</v>
      </c>
      <c r="Q43" s="1" t="s">
        <v>60</v>
      </c>
    </row>
    <row r="44" spans="16:17">
      <c r="P44" s="20">
        <v>44317</v>
      </c>
      <c r="Q44" s="1" t="s">
        <v>11694</v>
      </c>
    </row>
    <row r="45" spans="16:17">
      <c r="P45" s="20">
        <v>44330</v>
      </c>
      <c r="Q45" s="1" t="s">
        <v>60</v>
      </c>
    </row>
    <row r="46" spans="16:17">
      <c r="P46" s="20">
        <v>44349</v>
      </c>
      <c r="Q46" s="1" t="s">
        <v>60</v>
      </c>
    </row>
    <row r="47" spans="16:17">
      <c r="P47" s="20">
        <v>44398</v>
      </c>
      <c r="Q47" s="1" t="s">
        <v>11694</v>
      </c>
    </row>
    <row r="48" spans="16:17">
      <c r="P48" s="20">
        <v>44449</v>
      </c>
      <c r="Q48" s="1" t="s">
        <v>60</v>
      </c>
    </row>
    <row r="49" spans="16:17">
      <c r="P49" s="20">
        <v>44449</v>
      </c>
      <c r="Q49" s="1" t="s">
        <v>11694</v>
      </c>
    </row>
    <row r="50" spans="16:17">
      <c r="P50" s="20">
        <v>44483</v>
      </c>
      <c r="Q50" s="1" t="s">
        <v>11694</v>
      </c>
    </row>
    <row r="51" spans="16:17">
      <c r="P51" s="20">
        <v>44484</v>
      </c>
      <c r="Q51" s="1" t="s">
        <v>60</v>
      </c>
    </row>
    <row r="52" spans="16:17">
      <c r="P52" s="20">
        <v>44504</v>
      </c>
      <c r="Q52" s="1" t="s">
        <v>60</v>
      </c>
    </row>
    <row r="53" spans="16:17">
      <c r="P53" s="20">
        <v>44504</v>
      </c>
      <c r="Q53" s="1" t="s">
        <v>11694</v>
      </c>
    </row>
    <row r="54" spans="16:17">
      <c r="P54" s="20">
        <v>44555</v>
      </c>
      <c r="Q54" s="1" t="s">
        <v>60</v>
      </c>
    </row>
    <row r="55" spans="16:17">
      <c r="P55" s="20">
        <v>44555</v>
      </c>
      <c r="Q55" s="1" t="s">
        <v>11694</v>
      </c>
    </row>
    <row r="56" spans="16:17">
      <c r="P56" s="20">
        <v>44222</v>
      </c>
      <c r="Q56" s="1" t="s">
        <v>50</v>
      </c>
    </row>
    <row r="57" spans="16:17">
      <c r="P57" s="20">
        <v>44288</v>
      </c>
      <c r="Q57" s="1" t="s">
        <v>50</v>
      </c>
    </row>
    <row r="58" spans="16:17">
      <c r="P58" s="20">
        <v>44300</v>
      </c>
      <c r="Q58" s="1" t="s">
        <v>50</v>
      </c>
    </row>
    <row r="59" spans="16:17">
      <c r="P59" s="20">
        <v>44317</v>
      </c>
      <c r="Q59" s="1" t="s">
        <v>50</v>
      </c>
    </row>
    <row r="60" spans="16:17">
      <c r="P60" s="20">
        <v>44329</v>
      </c>
      <c r="Q60" s="1" t="s">
        <v>50</v>
      </c>
    </row>
    <row r="61" spans="16:17">
      <c r="P61" s="20">
        <v>44429</v>
      </c>
      <c r="Q61" s="1" t="s">
        <v>50</v>
      </c>
    </row>
    <row r="62" spans="16:17">
      <c r="P62" s="20">
        <v>44460</v>
      </c>
      <c r="Q62" s="1" t="s">
        <v>50</v>
      </c>
    </row>
    <row r="63" spans="16:17">
      <c r="P63" s="20">
        <v>44471</v>
      </c>
      <c r="Q63" s="1" t="s">
        <v>50</v>
      </c>
    </row>
    <row r="64" spans="16:17">
      <c r="P64" s="20">
        <v>44484</v>
      </c>
      <c r="Q64" s="1" t="s">
        <v>50</v>
      </c>
    </row>
    <row r="65" spans="16:17">
      <c r="P65" s="20">
        <v>44504</v>
      </c>
      <c r="Q65" s="1" t="s">
        <v>50</v>
      </c>
    </row>
    <row r="66" spans="16:17">
      <c r="P66" s="20">
        <v>44555</v>
      </c>
      <c r="Q66" s="1" t="s">
        <v>50</v>
      </c>
    </row>
    <row r="67" spans="16:17">
      <c r="P67" s="20">
        <v>44222</v>
      </c>
      <c r="Q67" s="1" t="s">
        <v>55</v>
      </c>
    </row>
    <row r="68" spans="16:17">
      <c r="P68" s="20">
        <v>44285</v>
      </c>
      <c r="Q68" s="1" t="s">
        <v>55</v>
      </c>
    </row>
    <row r="69" spans="16:17">
      <c r="P69" s="20">
        <v>44288</v>
      </c>
      <c r="Q69" s="1" t="s">
        <v>55</v>
      </c>
    </row>
    <row r="70" spans="16:17">
      <c r="P70" s="20">
        <v>44307</v>
      </c>
      <c r="Q70" s="1" t="s">
        <v>55</v>
      </c>
    </row>
    <row r="71" spans="16:17">
      <c r="P71" s="20">
        <v>44317</v>
      </c>
      <c r="Q71" s="1" t="s">
        <v>55</v>
      </c>
    </row>
    <row r="72" spans="16:17">
      <c r="P72" s="20">
        <v>44397</v>
      </c>
      <c r="Q72" s="1" t="s">
        <v>55</v>
      </c>
    </row>
    <row r="73" spans="16:17">
      <c r="P73" s="20">
        <v>44438</v>
      </c>
      <c r="Q73" s="1" t="s">
        <v>55</v>
      </c>
    </row>
    <row r="74" spans="16:17">
      <c r="P74" s="20">
        <v>44471</v>
      </c>
      <c r="Q74" s="1" t="s">
        <v>55</v>
      </c>
    </row>
    <row r="75" spans="16:17">
      <c r="P75" s="20">
        <v>44484</v>
      </c>
      <c r="Q75" s="1" t="s">
        <v>55</v>
      </c>
    </row>
    <row r="76" spans="16:17">
      <c r="P76" s="20">
        <v>44504</v>
      </c>
      <c r="Q76" s="1" t="s">
        <v>55</v>
      </c>
    </row>
    <row r="77" spans="16:17">
      <c r="P77" s="20">
        <v>44555</v>
      </c>
      <c r="Q77" s="1" t="s">
        <v>55</v>
      </c>
    </row>
    <row r="78" spans="16:17">
      <c r="P78" s="20">
        <v>44219</v>
      </c>
      <c r="Q78" s="1" t="s">
        <v>64</v>
      </c>
    </row>
    <row r="79" spans="16:17">
      <c r="P79" s="20">
        <v>44222</v>
      </c>
      <c r="Q79" s="1" t="s">
        <v>64</v>
      </c>
    </row>
    <row r="80" spans="16:17">
      <c r="P80" s="20">
        <v>44284</v>
      </c>
      <c r="Q80" s="1" t="s">
        <v>64</v>
      </c>
    </row>
    <row r="81" spans="16:17">
      <c r="P81" s="20">
        <v>44300</v>
      </c>
      <c r="Q81" s="1" t="s">
        <v>64</v>
      </c>
    </row>
    <row r="82" spans="16:17">
      <c r="P82" s="20">
        <v>44317</v>
      </c>
      <c r="Q82" s="1" t="s">
        <v>64</v>
      </c>
    </row>
    <row r="83" spans="16:17">
      <c r="P83" s="20">
        <v>44330</v>
      </c>
      <c r="Q83" s="1" t="s">
        <v>64</v>
      </c>
    </row>
    <row r="84" spans="16:17">
      <c r="P84" s="20">
        <v>44471</v>
      </c>
      <c r="Q84" s="1" t="s">
        <v>64</v>
      </c>
    </row>
    <row r="85" spans="16:17">
      <c r="P85" s="20">
        <v>44483</v>
      </c>
      <c r="Q85" s="1" t="s">
        <v>64</v>
      </c>
    </row>
    <row r="86" spans="16:17">
      <c r="P86" s="20">
        <v>44484</v>
      </c>
      <c r="Q86" s="1" t="s">
        <v>64</v>
      </c>
    </row>
    <row r="87" spans="16:17">
      <c r="P87" s="20">
        <v>44504</v>
      </c>
      <c r="Q87" s="1" t="s">
        <v>64</v>
      </c>
    </row>
    <row r="88" spans="16:17">
      <c r="P88" s="20">
        <v>44555</v>
      </c>
      <c r="Q88" s="1" t="s">
        <v>64</v>
      </c>
    </row>
    <row r="89" spans="16:17">
      <c r="P89" s="20">
        <v>44210</v>
      </c>
      <c r="Q89" s="1" t="s">
        <v>12</v>
      </c>
    </row>
    <row r="90" spans="16:17">
      <c r="P90" s="20">
        <v>44222</v>
      </c>
      <c r="Q90" s="1" t="s">
        <v>11642</v>
      </c>
    </row>
    <row r="91" spans="16:17">
      <c r="P91" s="20">
        <v>44222</v>
      </c>
      <c r="Q91" s="1" t="s">
        <v>12</v>
      </c>
    </row>
    <row r="92" spans="16:17">
      <c r="P92" s="20">
        <v>44222</v>
      </c>
      <c r="Q92" s="1" t="s">
        <v>72</v>
      </c>
    </row>
    <row r="93" spans="16:17">
      <c r="P93" s="20">
        <v>44222</v>
      </c>
      <c r="Q93" s="1" t="s">
        <v>69</v>
      </c>
    </row>
    <row r="94" spans="16:17">
      <c r="P94" s="20">
        <v>44285</v>
      </c>
      <c r="Q94" s="1" t="s">
        <v>11642</v>
      </c>
    </row>
    <row r="95" spans="16:17">
      <c r="P95" s="20">
        <v>44285</v>
      </c>
      <c r="Q95" s="1" t="s">
        <v>12</v>
      </c>
    </row>
    <row r="96" spans="16:17">
      <c r="P96" s="20">
        <v>44285</v>
      </c>
      <c r="Q96" s="1" t="s">
        <v>72</v>
      </c>
    </row>
    <row r="97" spans="16:17">
      <c r="P97" s="20">
        <v>44285</v>
      </c>
      <c r="Q97" s="1" t="s">
        <v>69</v>
      </c>
    </row>
    <row r="98" spans="16:17">
      <c r="P98" s="20">
        <v>44288</v>
      </c>
      <c r="Q98" s="1" t="s">
        <v>69</v>
      </c>
    </row>
    <row r="99" spans="16:17">
      <c r="P99" s="20">
        <v>44288</v>
      </c>
      <c r="Q99" s="1" t="s">
        <v>72</v>
      </c>
    </row>
    <row r="100" spans="16:17">
      <c r="P100" s="20">
        <v>44317</v>
      </c>
      <c r="Q100" s="1" t="s">
        <v>11642</v>
      </c>
    </row>
    <row r="101" spans="16:17">
      <c r="P101" s="20">
        <v>44317</v>
      </c>
      <c r="Q101" s="1" t="s">
        <v>12</v>
      </c>
    </row>
    <row r="102" spans="16:17">
      <c r="P102" s="20">
        <v>44317</v>
      </c>
      <c r="Q102" s="1" t="s">
        <v>72</v>
      </c>
    </row>
    <row r="103" spans="16:17">
      <c r="P103" s="20">
        <v>44317</v>
      </c>
      <c r="Q103" s="1" t="s">
        <v>69</v>
      </c>
    </row>
    <row r="104" spans="16:17">
      <c r="P104" s="20">
        <v>44330</v>
      </c>
      <c r="Q104" s="1" t="s">
        <v>11642</v>
      </c>
    </row>
    <row r="105" spans="16:17">
      <c r="P105" s="20">
        <v>44330</v>
      </c>
      <c r="Q105" s="1" t="s">
        <v>12</v>
      </c>
    </row>
    <row r="106" spans="16:17">
      <c r="P106" s="20">
        <v>44330</v>
      </c>
      <c r="Q106" s="1" t="s">
        <v>72</v>
      </c>
    </row>
    <row r="107" spans="16:17">
      <c r="P107" s="20">
        <v>44330</v>
      </c>
      <c r="Q107" s="1" t="s">
        <v>69</v>
      </c>
    </row>
    <row r="108" spans="16:17">
      <c r="P108" s="20">
        <v>44438</v>
      </c>
      <c r="Q108" s="1" t="s">
        <v>12</v>
      </c>
    </row>
    <row r="109" spans="16:17">
      <c r="P109" s="20">
        <v>44449</v>
      </c>
      <c r="Q109" s="1" t="s">
        <v>11642</v>
      </c>
    </row>
    <row r="110" spans="16:17">
      <c r="P110" s="20">
        <v>44449</v>
      </c>
      <c r="Q110" s="1" t="s">
        <v>12</v>
      </c>
    </row>
    <row r="111" spans="16:17">
      <c r="P111" s="20">
        <v>44449</v>
      </c>
      <c r="Q111" s="1" t="s">
        <v>72</v>
      </c>
    </row>
    <row r="112" spans="16:17">
      <c r="P112" s="20">
        <v>44449</v>
      </c>
      <c r="Q112" s="1" t="s">
        <v>69</v>
      </c>
    </row>
    <row r="113" spans="16:17">
      <c r="P113" s="20">
        <v>44471</v>
      </c>
      <c r="Q113" s="1" t="s">
        <v>11642</v>
      </c>
    </row>
    <row r="114" spans="16:17">
      <c r="P114" s="20">
        <v>44471</v>
      </c>
      <c r="Q114" s="1" t="s">
        <v>12</v>
      </c>
    </row>
    <row r="115" spans="16:17">
      <c r="P115" s="20">
        <v>44471</v>
      </c>
      <c r="Q115" s="1" t="s">
        <v>72</v>
      </c>
    </row>
    <row r="116" spans="16:17">
      <c r="P116" s="20">
        <v>44471</v>
      </c>
      <c r="Q116" s="1" t="s">
        <v>69</v>
      </c>
    </row>
    <row r="117" spans="16:17">
      <c r="P117" s="20">
        <v>44484</v>
      </c>
      <c r="Q117" s="1" t="s">
        <v>11642</v>
      </c>
    </row>
    <row r="118" spans="16:17">
      <c r="P118" s="20">
        <v>44484</v>
      </c>
      <c r="Q118" s="1" t="s">
        <v>12</v>
      </c>
    </row>
    <row r="119" spans="16:17">
      <c r="P119" s="20">
        <v>44484</v>
      </c>
      <c r="Q119" s="1" t="s">
        <v>72</v>
      </c>
    </row>
    <row r="120" spans="16:17">
      <c r="P120" s="20">
        <v>44484</v>
      </c>
      <c r="Q120" s="1" t="s">
        <v>69</v>
      </c>
    </row>
    <row r="121" spans="16:17">
      <c r="P121" s="20">
        <v>44504</v>
      </c>
      <c r="Q121" s="1" t="s">
        <v>11642</v>
      </c>
    </row>
    <row r="122" spans="16:17">
      <c r="P122" s="20">
        <v>44504</v>
      </c>
      <c r="Q122" s="1" t="s">
        <v>12</v>
      </c>
    </row>
    <row r="123" spans="16:17">
      <c r="P123" s="20">
        <v>44504</v>
      </c>
      <c r="Q123" s="1" t="s">
        <v>72</v>
      </c>
    </row>
    <row r="124" spans="16:17">
      <c r="P124" s="20">
        <v>44504</v>
      </c>
      <c r="Q124" s="1" t="s">
        <v>69</v>
      </c>
    </row>
    <row r="125" spans="16:17">
      <c r="P125" s="20">
        <v>44505</v>
      </c>
      <c r="Q125" s="1" t="s">
        <v>11642</v>
      </c>
    </row>
    <row r="126" spans="16:17">
      <c r="P126" s="20">
        <v>44505</v>
      </c>
      <c r="Q126" s="1" t="s">
        <v>69</v>
      </c>
    </row>
    <row r="127" spans="16:17">
      <c r="P127" s="20">
        <v>44505</v>
      </c>
      <c r="Q127" s="1" t="s">
        <v>72</v>
      </c>
    </row>
    <row r="128" spans="16:17">
      <c r="P128" s="20">
        <v>44533</v>
      </c>
      <c r="Q128" s="1" t="s">
        <v>11642</v>
      </c>
    </row>
    <row r="129" spans="16:17">
      <c r="P129" s="20">
        <v>44555</v>
      </c>
      <c r="Q129" s="1" t="s">
        <v>11642</v>
      </c>
    </row>
    <row r="130" spans="16:17">
      <c r="P130" s="20">
        <v>44555</v>
      </c>
      <c r="Q130" s="1" t="s">
        <v>12</v>
      </c>
    </row>
    <row r="131" spans="16:17">
      <c r="P131" s="20">
        <v>44555</v>
      </c>
      <c r="Q131" s="1" t="s">
        <v>72</v>
      </c>
    </row>
    <row r="132" spans="16:17">
      <c r="P132" s="20">
        <v>44555</v>
      </c>
      <c r="Q132" s="1" t="s">
        <v>69</v>
      </c>
    </row>
    <row r="133" spans="16:17">
      <c r="P133" s="20">
        <v>44500</v>
      </c>
      <c r="Q133" s="1" t="s">
        <v>11689</v>
      </c>
    </row>
    <row r="134" spans="16:17">
      <c r="P134" s="20">
        <v>44500</v>
      </c>
      <c r="Q134" s="1" t="s">
        <v>69</v>
      </c>
    </row>
    <row r="135" spans="16:17">
      <c r="P135" s="20">
        <v>44500</v>
      </c>
      <c r="Q135" s="1" t="s">
        <v>36</v>
      </c>
    </row>
    <row r="136" spans="16:17">
      <c r="P136" s="20">
        <v>44500</v>
      </c>
      <c r="Q136" s="1" t="s">
        <v>50</v>
      </c>
    </row>
    <row r="137" spans="16:17">
      <c r="P137" s="20">
        <v>44500</v>
      </c>
      <c r="Q137" s="1" t="s">
        <v>12</v>
      </c>
    </row>
    <row r="138" spans="16:17">
      <c r="P138" s="20">
        <v>44500</v>
      </c>
      <c r="Q138" s="1" t="s">
        <v>21</v>
      </c>
    </row>
    <row r="139" spans="16:17">
      <c r="P139" s="20">
        <v>44500</v>
      </c>
      <c r="Q139" s="1" t="s">
        <v>72</v>
      </c>
    </row>
    <row r="140" spans="16:17">
      <c r="P140" s="20">
        <v>44500</v>
      </c>
      <c r="Q140" s="1" t="s">
        <v>44</v>
      </c>
    </row>
    <row r="141" spans="16:17">
      <c r="P141" s="20">
        <v>44500</v>
      </c>
      <c r="Q141" s="1" t="s">
        <v>64</v>
      </c>
    </row>
    <row r="142" spans="16:17">
      <c r="P142" s="20">
        <v>44500</v>
      </c>
      <c r="Q142" s="1" t="s">
        <v>60</v>
      </c>
    </row>
    <row r="143" spans="16:17">
      <c r="P143" s="20">
        <v>44500</v>
      </c>
      <c r="Q143" s="1" t="s">
        <v>55</v>
      </c>
    </row>
  </sheetData>
  <mergeCells count="1">
    <mergeCell ref="P1:Q1"/>
  </mergeCells>
  <pageMargins left="0.7" right="0.7" top="0.75" bottom="0.75" header="0.3" footer="0.3"/>
  <pageSetup paperSize="9" orientation="portrait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Master</vt:lpstr>
      <vt:lpstr>Pendency Data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Q11</vt:lpstr>
      <vt:lpstr>Q12</vt:lpstr>
      <vt:lpstr>Sheet1</vt:lpstr>
      <vt:lpstr>Branch Wise Work Timelines</vt:lpstr>
      <vt:lpstr>FCT</vt:lpstr>
      <vt:lpstr>Location</vt:lpstr>
      <vt:lpstr>Pendency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Anusha B</dc:creator>
  <cp:lastModifiedBy>Sonar - 007</cp:lastModifiedBy>
  <dcterms:created xsi:type="dcterms:W3CDTF">2022-05-12T04:58:00Z</dcterms:created>
  <dcterms:modified xsi:type="dcterms:W3CDTF">2025-03-28T08:13:36Z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1033-12.2.0.18165</vt:lpwstr>
  </property>
  <property fmtid="{D5CDD505-2E9C-101B-9397-08002B2CF9AE}" pid="3" name="ICV">
    <vt:lpwstr>84589CEE3654443097A55A275F21DC99_12</vt:lpwstr>
  </property>
</Properties>
</file>